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3.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4.xml" ContentType="application/vnd.openxmlformats-officedocument.drawing+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tables/table4.xml" ContentType="application/vnd.openxmlformats-officedocument.spreadsheetml.table+xml"/>
  <Override PartName="/xl/drawings/drawing8.xml" ContentType="application/vnd.openxmlformats-officedocument.drawing+xml"/>
  <Override PartName="/xl/tables/table5.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ables/table6.xml" ContentType="application/vnd.openxmlformats-officedocument.spreadsheetml.table+xml"/>
  <Override PartName="/xl/slicers/slicer4.xml" ContentType="application/vnd.ms-excel.slicer+xml"/>
  <Override PartName="/xl/comments2.xml" ContentType="application/vnd.openxmlformats-officedocument.spreadsheetml.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codeName="ThisWorkbook" defaultThemeVersion="166925"/>
  <mc:AlternateContent xmlns:mc="http://schemas.openxmlformats.org/markup-compatibility/2006">
    <mc:Choice Requires="x15">
      <x15ac:absPath xmlns:x15ac="http://schemas.microsoft.com/office/spreadsheetml/2010/11/ac" url="I:\My Drive\03 Distribucija\ordersheets\"/>
    </mc:Choice>
  </mc:AlternateContent>
  <xr:revisionPtr revIDLastSave="0" documentId="8_{F769B5D2-C841-4F0D-A527-C333DF195CE5}" xr6:coauthVersionLast="47" xr6:coauthVersionMax="47" xr10:uidLastSave="{00000000-0000-0000-0000-000000000000}"/>
  <bookViews>
    <workbookView xWindow="-108" yWindow="-108" windowWidth="30936" windowHeight="16776" tabRatio="836" firstSheet="2" activeTab="3" xr2:uid="{00000000-000D-0000-FFFF-FFFF00000000}"/>
  </bookViews>
  <sheets>
    <sheet name="EAN" sheetId="17" state="hidden" r:id="rId1"/>
    <sheet name="🔒 IMPORT EBP - New" sheetId="24" state="hidden" r:id="rId2"/>
    <sheet name="Summary" sheetId="1" r:id="rId3"/>
    <sheet name="PU Holds" sheetId="2" r:id="rId4"/>
    <sheet name="PE Holds" sheetId="3" r:id="rId5"/>
    <sheet name="CX Form" sheetId="4" state="hidden" r:id="rId6"/>
    <sheet name="GRP Macros" sheetId="5" r:id="rId7"/>
    <sheet name="Kastline Form" sheetId="15" state="hidden" r:id="rId8"/>
    <sheet name="Wooden Volumes" sheetId="7" r:id="rId9"/>
    <sheet name="CST Form" sheetId="8" state="hidden" r:id="rId10"/>
    <sheet name="EP - Titan World League" sheetId="22" r:id="rId11"/>
    <sheet name="Accessories" sheetId="9" r:id="rId12"/>
    <sheet name="ASIA Prod. - PU" sheetId="11" state="hidden" r:id="rId13"/>
    <sheet name="Color Option" sheetId="12" r:id="rId14"/>
    <sheet name="BOLT PRICES" sheetId="14" state="hidden" r:id="rId15"/>
  </sheets>
  <definedNames>
    <definedName name="_xlnm._FilterDatabase" localSheetId="5" hidden="1">'CX Form'!$B$5:$Z$515</definedName>
    <definedName name="_xlnm._FilterDatabase" localSheetId="0" hidden="1">EAN!$A$1:$D$9316</definedName>
    <definedName name="_xlnm._FilterDatabase" localSheetId="2" hidden="1">Summary!#REF!</definedName>
    <definedName name="_xlnm._FilterDatabase" localSheetId="8" hidden="1">'Wooden Volumes'!$A$15:$AJ$143</definedName>
    <definedName name="_xlnm._FilterDatabase" localSheetId="1" hidden="1">'🔒 IMPORT EBP - New'!$A$1:$G$11794</definedName>
    <definedName name="Segment_GAMME">#N/A</definedName>
    <definedName name="Segment_GAMME1">#N/A</definedName>
    <definedName name="Segment_GAMME2">#N/A</definedName>
    <definedName name="Segment_GAMME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6"/>
        <x14:slicerCache r:id="rId17"/>
        <x14:slicerCache r:id="rId18"/>
        <x14:slicerCache r:id="rId19"/>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22" l="1"/>
  <c r="F24" i="22"/>
  <c r="F23" i="22"/>
  <c r="D11794" i="24"/>
  <c r="D11793" i="24"/>
  <c r="D11792" i="24"/>
  <c r="D11791" i="24"/>
  <c r="D11790" i="24"/>
  <c r="D11789" i="24"/>
  <c r="D11788" i="24"/>
  <c r="C11788" i="24"/>
  <c r="C11789" i="24" s="1"/>
  <c r="D11786" i="24"/>
  <c r="D11785" i="24"/>
  <c r="D11784" i="24"/>
  <c r="D11783" i="24"/>
  <c r="D11782" i="24"/>
  <c r="D11781" i="24"/>
  <c r="D11780" i="24"/>
  <c r="C11780" i="24"/>
  <c r="C11781" i="24" s="1"/>
  <c r="D11778" i="24"/>
  <c r="D11777" i="24"/>
  <c r="D11776" i="24"/>
  <c r="D11775" i="24"/>
  <c r="D11774" i="24"/>
  <c r="D11773" i="24"/>
  <c r="D11772" i="24"/>
  <c r="C11772" i="24"/>
  <c r="C11773" i="24" s="1"/>
  <c r="D11770" i="24"/>
  <c r="D11769" i="24"/>
  <c r="D11768" i="24"/>
  <c r="D11767" i="24"/>
  <c r="D11766" i="24"/>
  <c r="D11765" i="24"/>
  <c r="D11764" i="24"/>
  <c r="C11764" i="24"/>
  <c r="C11765" i="24" s="1"/>
  <c r="D11762" i="24"/>
  <c r="D11761" i="24"/>
  <c r="D11760" i="24"/>
  <c r="D11759" i="24"/>
  <c r="D11758" i="24"/>
  <c r="D11757" i="24"/>
  <c r="D11756" i="24"/>
  <c r="C11756" i="24"/>
  <c r="C11757" i="24" s="1"/>
  <c r="D11754" i="24"/>
  <c r="D11753" i="24"/>
  <c r="D11752" i="24"/>
  <c r="D11751" i="24"/>
  <c r="D11750" i="24"/>
  <c r="D11749" i="24"/>
  <c r="D11748" i="24"/>
  <c r="C11748" i="24"/>
  <c r="C11749" i="24" s="1"/>
  <c r="D11746" i="24"/>
  <c r="D11745" i="24"/>
  <c r="D11744" i="24"/>
  <c r="D11743" i="24"/>
  <c r="D11742" i="24"/>
  <c r="D11741" i="24"/>
  <c r="D11740" i="24"/>
  <c r="C11740" i="24"/>
  <c r="C11741" i="24" s="1"/>
  <c r="A11741" i="24" s="1"/>
  <c r="D11738" i="24"/>
  <c r="D11737" i="24"/>
  <c r="D11736" i="24"/>
  <c r="D11735" i="24"/>
  <c r="D11734" i="24"/>
  <c r="D11733" i="24"/>
  <c r="D11732" i="24"/>
  <c r="C11732" i="24"/>
  <c r="C11733" i="24" s="1"/>
  <c r="D11730" i="24"/>
  <c r="D11729" i="24"/>
  <c r="D11728" i="24"/>
  <c r="D11727" i="24"/>
  <c r="D11726" i="24"/>
  <c r="D11725" i="24"/>
  <c r="D11724" i="24"/>
  <c r="C11724" i="24"/>
  <c r="A11724" i="24" s="1"/>
  <c r="D11722" i="24"/>
  <c r="D11721" i="24"/>
  <c r="D11720" i="24"/>
  <c r="D11719" i="24"/>
  <c r="D11718" i="24"/>
  <c r="D11717" i="24"/>
  <c r="D11716" i="24"/>
  <c r="C11716" i="24"/>
  <c r="C11717" i="24" s="1"/>
  <c r="C11718" i="24" s="1"/>
  <c r="C11719" i="24" s="1"/>
  <c r="C11720" i="24" s="1"/>
  <c r="C11721" i="24" s="1"/>
  <c r="C11722" i="24" s="1"/>
  <c r="D11714" i="24"/>
  <c r="D11713" i="24"/>
  <c r="D11712" i="24"/>
  <c r="D11711" i="24"/>
  <c r="D11710" i="24"/>
  <c r="D11709" i="24"/>
  <c r="D11708" i="24"/>
  <c r="C11708" i="24"/>
  <c r="C11709" i="24" s="1"/>
  <c r="D11706" i="24"/>
  <c r="D11705" i="24"/>
  <c r="D11704" i="24"/>
  <c r="D11703" i="24"/>
  <c r="D11702" i="24"/>
  <c r="D11701" i="24"/>
  <c r="D11700" i="24"/>
  <c r="C11700" i="24"/>
  <c r="D11698" i="24"/>
  <c r="D11697" i="24"/>
  <c r="D11696" i="24"/>
  <c r="D11695" i="24"/>
  <c r="D11694" i="24"/>
  <c r="D11693" i="24"/>
  <c r="D11692" i="24"/>
  <c r="C11692" i="24"/>
  <c r="D11690" i="24"/>
  <c r="D11689" i="24"/>
  <c r="D11688" i="24"/>
  <c r="D11687" i="24"/>
  <c r="D11686" i="24"/>
  <c r="D11685" i="24"/>
  <c r="D11684" i="24"/>
  <c r="C11684" i="24"/>
  <c r="C11685" i="24" s="1"/>
  <c r="B11685" i="24" s="1"/>
  <c r="D11682" i="24"/>
  <c r="D11681" i="24"/>
  <c r="D11680" i="24"/>
  <c r="D11679" i="24"/>
  <c r="D11678" i="24"/>
  <c r="D11677" i="24"/>
  <c r="D11676" i="24"/>
  <c r="C11676" i="24"/>
  <c r="C11677" i="24" s="1"/>
  <c r="D11674" i="24"/>
  <c r="D11673" i="24"/>
  <c r="D11672" i="24"/>
  <c r="D11671" i="24"/>
  <c r="D11670" i="24"/>
  <c r="D11669" i="24"/>
  <c r="D11668" i="24"/>
  <c r="C11668" i="24"/>
  <c r="D11666" i="24"/>
  <c r="D11665" i="24"/>
  <c r="D11664" i="24"/>
  <c r="D11663" i="24"/>
  <c r="D11662" i="24"/>
  <c r="D11661" i="24"/>
  <c r="D11660" i="24"/>
  <c r="C11660" i="24"/>
  <c r="A11660" i="24" s="1"/>
  <c r="D11658" i="24"/>
  <c r="D11657" i="24"/>
  <c r="D11656" i="24"/>
  <c r="D11655" i="24"/>
  <c r="D11654" i="24"/>
  <c r="D11653" i="24"/>
  <c r="D11652" i="24"/>
  <c r="C11652" i="24"/>
  <c r="A11652" i="24" s="1"/>
  <c r="D11650" i="24"/>
  <c r="D11649" i="24"/>
  <c r="D11648" i="24"/>
  <c r="D11647" i="24"/>
  <c r="D11646" i="24"/>
  <c r="D11645" i="24"/>
  <c r="D11644" i="24"/>
  <c r="C11644" i="24"/>
  <c r="C11645" i="24" s="1"/>
  <c r="B11645" i="24" s="1"/>
  <c r="D11642" i="24"/>
  <c r="D11641" i="24"/>
  <c r="D11640" i="24"/>
  <c r="D11639" i="24"/>
  <c r="D11638" i="24"/>
  <c r="D11637" i="24"/>
  <c r="D11636" i="24"/>
  <c r="C11636" i="24"/>
  <c r="B11636" i="24" s="1"/>
  <c r="D11634" i="24"/>
  <c r="D11633" i="24"/>
  <c r="D11632" i="24"/>
  <c r="D11631" i="24"/>
  <c r="D11630" i="24"/>
  <c r="D11629" i="24"/>
  <c r="D11628" i="24"/>
  <c r="C11628" i="24"/>
  <c r="A11628" i="24" s="1"/>
  <c r="D11626" i="24"/>
  <c r="D11625" i="24"/>
  <c r="D11624" i="24"/>
  <c r="D11623" i="24"/>
  <c r="D11622" i="24"/>
  <c r="D11621" i="24"/>
  <c r="D11620" i="24"/>
  <c r="C11620" i="24"/>
  <c r="C11621" i="24" s="1"/>
  <c r="D11618" i="24"/>
  <c r="D11617" i="24"/>
  <c r="D11616" i="24"/>
  <c r="D11615" i="24"/>
  <c r="D11614" i="24"/>
  <c r="D11613" i="24"/>
  <c r="D11612" i="24"/>
  <c r="C11612" i="24"/>
  <c r="C11613" i="24" s="1"/>
  <c r="D11610" i="24"/>
  <c r="D11609" i="24"/>
  <c r="D11608" i="24"/>
  <c r="D11607" i="24"/>
  <c r="D11606" i="24"/>
  <c r="D11605" i="24"/>
  <c r="D11604" i="24"/>
  <c r="C11604" i="24"/>
  <c r="D11602" i="24"/>
  <c r="D11601" i="24"/>
  <c r="D11600" i="24"/>
  <c r="D11599" i="24"/>
  <c r="D11598" i="24"/>
  <c r="D11597" i="24"/>
  <c r="D11596" i="24"/>
  <c r="C11596" i="24"/>
  <c r="C11597" i="24" s="1"/>
  <c r="D11594" i="24"/>
  <c r="D11593" i="24"/>
  <c r="D11592" i="24"/>
  <c r="D11591" i="24"/>
  <c r="D11590" i="24"/>
  <c r="D11589" i="24"/>
  <c r="D11588" i="24"/>
  <c r="C11588" i="24"/>
  <c r="A11588" i="24" s="1"/>
  <c r="D11586" i="24"/>
  <c r="D11585" i="24"/>
  <c r="D11584" i="24"/>
  <c r="D11583" i="24"/>
  <c r="D11582" i="24"/>
  <c r="D11581" i="24"/>
  <c r="D11580" i="24"/>
  <c r="C11580" i="24"/>
  <c r="C11581" i="24" s="1"/>
  <c r="C11582" i="24" s="1"/>
  <c r="C11583" i="24" s="1"/>
  <c r="C11584" i="24" s="1"/>
  <c r="C11585" i="24" s="1"/>
  <c r="C11586" i="24" s="1"/>
  <c r="D11578" i="24"/>
  <c r="D11577" i="24"/>
  <c r="D11576" i="24"/>
  <c r="D11575" i="24"/>
  <c r="D11574" i="24"/>
  <c r="D11573" i="24"/>
  <c r="D11572" i="24"/>
  <c r="C11572" i="24"/>
  <c r="C11573" i="24" s="1"/>
  <c r="A11573" i="24" s="1"/>
  <c r="D11570" i="24"/>
  <c r="D11569" i="24"/>
  <c r="D11568" i="24"/>
  <c r="D11567" i="24"/>
  <c r="D11566" i="24"/>
  <c r="D11565" i="24"/>
  <c r="D11564" i="24"/>
  <c r="C11564" i="24"/>
  <c r="C11565" i="24" s="1"/>
  <c r="D11562" i="24"/>
  <c r="D11561" i="24"/>
  <c r="D11560" i="24"/>
  <c r="D11559" i="24"/>
  <c r="D11558" i="24"/>
  <c r="D11557" i="24"/>
  <c r="D11556" i="24"/>
  <c r="C11556" i="24"/>
  <c r="A11556" i="24" s="1"/>
  <c r="D11554" i="24"/>
  <c r="D11553" i="24"/>
  <c r="D11552" i="24"/>
  <c r="D11551" i="24"/>
  <c r="D11550" i="24"/>
  <c r="D11549" i="24"/>
  <c r="D11548" i="24"/>
  <c r="C11548" i="24"/>
  <c r="C11549" i="24" s="1"/>
  <c r="C11550" i="24" s="1"/>
  <c r="B11550" i="24" s="1"/>
  <c r="D11546" i="24"/>
  <c r="D11545" i="24"/>
  <c r="D11544" i="24"/>
  <c r="D11543" i="24"/>
  <c r="D11542" i="24"/>
  <c r="D11541" i="24"/>
  <c r="D11540" i="24"/>
  <c r="C11540" i="24"/>
  <c r="C11541" i="24" s="1"/>
  <c r="C11542" i="24" s="1"/>
  <c r="C11543" i="24" s="1"/>
  <c r="D11538" i="24"/>
  <c r="D11537" i="24"/>
  <c r="D11536" i="24"/>
  <c r="D11535" i="24"/>
  <c r="D11534" i="24"/>
  <c r="D11533" i="24"/>
  <c r="D11532" i="24"/>
  <c r="C11532" i="24"/>
  <c r="C11533" i="24" s="1"/>
  <c r="D11530" i="24"/>
  <c r="D11529" i="24"/>
  <c r="D11528" i="24"/>
  <c r="D11527" i="24"/>
  <c r="D11526" i="24"/>
  <c r="D11525" i="24"/>
  <c r="D11524" i="24"/>
  <c r="C11524" i="24"/>
  <c r="D11522" i="24"/>
  <c r="D11521" i="24"/>
  <c r="D11520" i="24"/>
  <c r="D11519" i="24"/>
  <c r="D11518" i="24"/>
  <c r="D11517" i="24"/>
  <c r="D11516" i="24"/>
  <c r="C11516" i="24"/>
  <c r="A11516" i="24" s="1"/>
  <c r="D11514" i="24"/>
  <c r="D11513" i="24"/>
  <c r="D11512" i="24"/>
  <c r="D11511" i="24"/>
  <c r="D11510" i="24"/>
  <c r="D11509" i="24"/>
  <c r="D11508" i="24"/>
  <c r="C11508" i="24"/>
  <c r="C11509" i="24" s="1"/>
  <c r="B11509" i="24" s="1"/>
  <c r="D11506" i="24"/>
  <c r="D11505" i="24"/>
  <c r="D11504" i="24"/>
  <c r="D11503" i="24"/>
  <c r="D11502" i="24"/>
  <c r="D11501" i="24"/>
  <c r="D11500" i="24"/>
  <c r="C11500" i="24"/>
  <c r="B11500" i="24" s="1"/>
  <c r="D11498" i="24"/>
  <c r="D11497" i="24"/>
  <c r="D11496" i="24"/>
  <c r="D11495" i="24"/>
  <c r="D11494" i="24"/>
  <c r="D11493" i="24"/>
  <c r="D11492" i="24"/>
  <c r="C11492" i="24"/>
  <c r="D11490" i="24"/>
  <c r="D11489" i="24"/>
  <c r="D11488" i="24"/>
  <c r="D11487" i="24"/>
  <c r="D11486" i="24"/>
  <c r="D11485" i="24"/>
  <c r="D11484" i="24"/>
  <c r="C11484" i="24"/>
  <c r="A11484" i="24" s="1"/>
  <c r="D11482" i="24"/>
  <c r="D11481" i="24"/>
  <c r="D11480" i="24"/>
  <c r="D11479" i="24"/>
  <c r="D11478" i="24"/>
  <c r="D11477" i="24"/>
  <c r="D11476" i="24"/>
  <c r="C11476" i="24"/>
  <c r="C11477" i="24" s="1"/>
  <c r="C11478" i="24" s="1"/>
  <c r="C11479" i="24" s="1"/>
  <c r="C11480" i="24" s="1"/>
  <c r="C11481" i="24" s="1"/>
  <c r="C11482" i="24" s="1"/>
  <c r="D11474" i="24"/>
  <c r="D11473" i="24"/>
  <c r="D11472" i="24"/>
  <c r="D11471" i="24"/>
  <c r="D11470" i="24"/>
  <c r="D11469" i="24"/>
  <c r="D11468" i="24"/>
  <c r="C11468" i="24"/>
  <c r="C11469" i="24" s="1"/>
  <c r="C11470" i="24" s="1"/>
  <c r="C11471" i="24" s="1"/>
  <c r="C11472" i="24" s="1"/>
  <c r="C11473" i="24" s="1"/>
  <c r="C11474" i="24" s="1"/>
  <c r="A11474" i="24" s="1"/>
  <c r="D11466" i="24"/>
  <c r="D11465" i="24"/>
  <c r="D11464" i="24"/>
  <c r="D11463" i="24"/>
  <c r="D11462" i="24"/>
  <c r="D11461" i="24"/>
  <c r="D11460" i="24"/>
  <c r="C11460" i="24"/>
  <c r="A11460" i="24" s="1"/>
  <c r="D11458" i="24"/>
  <c r="D11457" i="24"/>
  <c r="D11456" i="24"/>
  <c r="D11455" i="24"/>
  <c r="D11454" i="24"/>
  <c r="D11453" i="24"/>
  <c r="D11452" i="24"/>
  <c r="C11452" i="24"/>
  <c r="D11450" i="24"/>
  <c r="D11449" i="24"/>
  <c r="D11448" i="24"/>
  <c r="D11447" i="24"/>
  <c r="D11446" i="24"/>
  <c r="D11445" i="24"/>
  <c r="D11444" i="24"/>
  <c r="C11444" i="24"/>
  <c r="B11444" i="24" s="1"/>
  <c r="D11442" i="24"/>
  <c r="D11441" i="24"/>
  <c r="D11440" i="24"/>
  <c r="D11439" i="24"/>
  <c r="D11438" i="24"/>
  <c r="D11437" i="24"/>
  <c r="D11436" i="24"/>
  <c r="C11436" i="24"/>
  <c r="C11437" i="24" s="1"/>
  <c r="A11437" i="24" s="1"/>
  <c r="D11434" i="24"/>
  <c r="D11433" i="24"/>
  <c r="D11432" i="24"/>
  <c r="D11431" i="24"/>
  <c r="D11430" i="24"/>
  <c r="D11429" i="24"/>
  <c r="D11428" i="24"/>
  <c r="C11428" i="24"/>
  <c r="D11426" i="24"/>
  <c r="D11425" i="24"/>
  <c r="D11424" i="24"/>
  <c r="D11423" i="24"/>
  <c r="D11422" i="24"/>
  <c r="D11421" i="24"/>
  <c r="D11420" i="24"/>
  <c r="C11420" i="24"/>
  <c r="A11420" i="24" s="1"/>
  <c r="D11418" i="24"/>
  <c r="D11417" i="24"/>
  <c r="D11416" i="24"/>
  <c r="D11415" i="24"/>
  <c r="D11414" i="24"/>
  <c r="D11413" i="24"/>
  <c r="D11412" i="24"/>
  <c r="C11412" i="24"/>
  <c r="A11412" i="24" s="1"/>
  <c r="D11410" i="24"/>
  <c r="D11409" i="24"/>
  <c r="D11408" i="24"/>
  <c r="D11407" i="24"/>
  <c r="D11406" i="24"/>
  <c r="D11405" i="24"/>
  <c r="D11404" i="24"/>
  <c r="C11404" i="24"/>
  <c r="C11405" i="24" s="1"/>
  <c r="B11405" i="24" s="1"/>
  <c r="D11402" i="24"/>
  <c r="D11401" i="24"/>
  <c r="D11400" i="24"/>
  <c r="D11399" i="24"/>
  <c r="D11398" i="24"/>
  <c r="D11397" i="24"/>
  <c r="D11396" i="24"/>
  <c r="C11396" i="24"/>
  <c r="C11397" i="24" s="1"/>
  <c r="D11394" i="24"/>
  <c r="D11393" i="24"/>
  <c r="D11392" i="24"/>
  <c r="D11391" i="24"/>
  <c r="D11390" i="24"/>
  <c r="D11389" i="24"/>
  <c r="D11388" i="24"/>
  <c r="C11388" i="24"/>
  <c r="A11388" i="24" s="1"/>
  <c r="D11386" i="24"/>
  <c r="D11385" i="24"/>
  <c r="D11384" i="24"/>
  <c r="D11383" i="24"/>
  <c r="D11382" i="24"/>
  <c r="D11381" i="24"/>
  <c r="D11380" i="24"/>
  <c r="C11380" i="24"/>
  <c r="D11378" i="24"/>
  <c r="D11377" i="24"/>
  <c r="D11376" i="24"/>
  <c r="D11375" i="24"/>
  <c r="D11374" i="24"/>
  <c r="D11373" i="24"/>
  <c r="D11372" i="24"/>
  <c r="C11372" i="24"/>
  <c r="C11373" i="24" s="1"/>
  <c r="A11373" i="24" s="1"/>
  <c r="D11370" i="24"/>
  <c r="D11369" i="24"/>
  <c r="D11368" i="24"/>
  <c r="D11367" i="24"/>
  <c r="D11366" i="24"/>
  <c r="D11365" i="24"/>
  <c r="D11364" i="24"/>
  <c r="C11364" i="24"/>
  <c r="D11362" i="24"/>
  <c r="D11361" i="24"/>
  <c r="D11360" i="24"/>
  <c r="D11359" i="24"/>
  <c r="D11358" i="24"/>
  <c r="D11357" i="24"/>
  <c r="D11356" i="24"/>
  <c r="C11356" i="24"/>
  <c r="C11357" i="24" s="1"/>
  <c r="D11354" i="24"/>
  <c r="D11353" i="24"/>
  <c r="D11352" i="24"/>
  <c r="D11351" i="24"/>
  <c r="D11350" i="24"/>
  <c r="D11349" i="24"/>
  <c r="D11348" i="24"/>
  <c r="C11348" i="24"/>
  <c r="C11349" i="24" s="1"/>
  <c r="C11350" i="24" s="1"/>
  <c r="C11351" i="24" s="1"/>
  <c r="C11352" i="24" s="1"/>
  <c r="C11353" i="24" s="1"/>
  <c r="C11354" i="24" s="1"/>
  <c r="D11346" i="24"/>
  <c r="D11345" i="24"/>
  <c r="D11344" i="24"/>
  <c r="D11343" i="24"/>
  <c r="D11342" i="24"/>
  <c r="D11341" i="24"/>
  <c r="D11340" i="24"/>
  <c r="C11340" i="24"/>
  <c r="C11341" i="24" s="1"/>
  <c r="B11341" i="24" s="1"/>
  <c r="D11338" i="24"/>
  <c r="D11337" i="24"/>
  <c r="D11336" i="24"/>
  <c r="D11335" i="24"/>
  <c r="D11334" i="24"/>
  <c r="D11333" i="24"/>
  <c r="D11332" i="24"/>
  <c r="C11332" i="24"/>
  <c r="C11333" i="24" s="1"/>
  <c r="C11334" i="24" s="1"/>
  <c r="C11335" i="24" s="1"/>
  <c r="C11336" i="24" s="1"/>
  <c r="C11337" i="24" s="1"/>
  <c r="C11338" i="24" s="1"/>
  <c r="A11338" i="24" s="1"/>
  <c r="D11330" i="24"/>
  <c r="D11329" i="24"/>
  <c r="D11328" i="24"/>
  <c r="D11327" i="24"/>
  <c r="D11326" i="24"/>
  <c r="D11325" i="24"/>
  <c r="D11324" i="24"/>
  <c r="C11324" i="24"/>
  <c r="A11324" i="24" s="1"/>
  <c r="D11322" i="24"/>
  <c r="D11321" i="24"/>
  <c r="D11320" i="24"/>
  <c r="D11319" i="24"/>
  <c r="D11318" i="24"/>
  <c r="D11317" i="24"/>
  <c r="D11316" i="24"/>
  <c r="C11316" i="24"/>
  <c r="D11314" i="24"/>
  <c r="D11313" i="24"/>
  <c r="D11312" i="24"/>
  <c r="D11311" i="24"/>
  <c r="D11310" i="24"/>
  <c r="D11309" i="24"/>
  <c r="D11308" i="24"/>
  <c r="C11308" i="24"/>
  <c r="B11308" i="24" s="1"/>
  <c r="D11306" i="24"/>
  <c r="D11305" i="24"/>
  <c r="D11304" i="24"/>
  <c r="D11303" i="24"/>
  <c r="D11302" i="24"/>
  <c r="D11301" i="24"/>
  <c r="D11300" i="24"/>
  <c r="C11300" i="24"/>
  <c r="C11301" i="24" s="1"/>
  <c r="C11302" i="24" s="1"/>
  <c r="D11298" i="24"/>
  <c r="D11297" i="24"/>
  <c r="D11296" i="24"/>
  <c r="D11295" i="24"/>
  <c r="D11294" i="24"/>
  <c r="D11293" i="24"/>
  <c r="D11292" i="24"/>
  <c r="C11292" i="24"/>
  <c r="D11290" i="24"/>
  <c r="D11289" i="24"/>
  <c r="D11288" i="24"/>
  <c r="D11287" i="24"/>
  <c r="D11286" i="24"/>
  <c r="D11285" i="24"/>
  <c r="D11284" i="24"/>
  <c r="C11284" i="24"/>
  <c r="A11284" i="24" s="1"/>
  <c r="D11282" i="24"/>
  <c r="D11281" i="24"/>
  <c r="D11280" i="24"/>
  <c r="D11279" i="24"/>
  <c r="D11278" i="24"/>
  <c r="D11277" i="24"/>
  <c r="D11276" i="24"/>
  <c r="C11276" i="24"/>
  <c r="A11276" i="24" s="1"/>
  <c r="D11274" i="24"/>
  <c r="D11273" i="24"/>
  <c r="D11272" i="24"/>
  <c r="D11271" i="24"/>
  <c r="D11270" i="24"/>
  <c r="D11269" i="24"/>
  <c r="D11268" i="24"/>
  <c r="C11268" i="24"/>
  <c r="C11269" i="24" s="1"/>
  <c r="D11266" i="24"/>
  <c r="D11265" i="24"/>
  <c r="D11264" i="24"/>
  <c r="D11263" i="24"/>
  <c r="D11262" i="24"/>
  <c r="D11261" i="24"/>
  <c r="D11260" i="24"/>
  <c r="C11260" i="24"/>
  <c r="C11261" i="24" s="1"/>
  <c r="D11258" i="24"/>
  <c r="D11257" i="24"/>
  <c r="D11256" i="24"/>
  <c r="D11255" i="24"/>
  <c r="D11254" i="24"/>
  <c r="D11253" i="24"/>
  <c r="D11252" i="24"/>
  <c r="C11252" i="24"/>
  <c r="D11250" i="24"/>
  <c r="D11249" i="24"/>
  <c r="D11248" i="24"/>
  <c r="D11247" i="24"/>
  <c r="D11246" i="24"/>
  <c r="D11245" i="24"/>
  <c r="D11244" i="24"/>
  <c r="C11244" i="24"/>
  <c r="A11244" i="24" s="1"/>
  <c r="D11242" i="24"/>
  <c r="D11241" i="24"/>
  <c r="D11240" i="24"/>
  <c r="D11239" i="24"/>
  <c r="D11238" i="24"/>
  <c r="D11237" i="24"/>
  <c r="D11236" i="24"/>
  <c r="C11236" i="24"/>
  <c r="C11237" i="24" s="1"/>
  <c r="D11234" i="24"/>
  <c r="D11233" i="24"/>
  <c r="D11232" i="24"/>
  <c r="D11231" i="24"/>
  <c r="D11230" i="24"/>
  <c r="D11229" i="24"/>
  <c r="D11228" i="24"/>
  <c r="C11228" i="24"/>
  <c r="C11229" i="24" s="1"/>
  <c r="C11230" i="24" s="1"/>
  <c r="C11231" i="24" s="1"/>
  <c r="C11232" i="24" s="1"/>
  <c r="C11233" i="24" s="1"/>
  <c r="C11234" i="24" s="1"/>
  <c r="D11226" i="24"/>
  <c r="D11225" i="24"/>
  <c r="D11224" i="24"/>
  <c r="D11223" i="24"/>
  <c r="D11222" i="24"/>
  <c r="D11221" i="24"/>
  <c r="D11220" i="24"/>
  <c r="C11220" i="24"/>
  <c r="C11221" i="24" s="1"/>
  <c r="D11218" i="24"/>
  <c r="D11217" i="24"/>
  <c r="D11216" i="24"/>
  <c r="D11215" i="24"/>
  <c r="D11214" i="24"/>
  <c r="D11213" i="24"/>
  <c r="D11212" i="24"/>
  <c r="C11212" i="24"/>
  <c r="D11210" i="24"/>
  <c r="D11209" i="24"/>
  <c r="D11208" i="24"/>
  <c r="D11207" i="24"/>
  <c r="D11206" i="24"/>
  <c r="D11205" i="24"/>
  <c r="D11204" i="24"/>
  <c r="C11204" i="24"/>
  <c r="C11205" i="24" s="1"/>
  <c r="A11205" i="24" s="1"/>
  <c r="D11202" i="24"/>
  <c r="D11201" i="24"/>
  <c r="D11200" i="24"/>
  <c r="D11199" i="24"/>
  <c r="D11198" i="24"/>
  <c r="D11197" i="24"/>
  <c r="D11196" i="24"/>
  <c r="C11196" i="24"/>
  <c r="C11197" i="24" s="1"/>
  <c r="C11198" i="24" s="1"/>
  <c r="C11199" i="24" s="1"/>
  <c r="C11200" i="24" s="1"/>
  <c r="C11201" i="24" s="1"/>
  <c r="C11202" i="24" s="1"/>
  <c r="D11194" i="24"/>
  <c r="D11193" i="24"/>
  <c r="D11192" i="24"/>
  <c r="D11191" i="24"/>
  <c r="D11190" i="24"/>
  <c r="D11189" i="24"/>
  <c r="D11188" i="24"/>
  <c r="C11188" i="24"/>
  <c r="C11189" i="24" s="1"/>
  <c r="D11186" i="24"/>
  <c r="D11185" i="24"/>
  <c r="D11184" i="24"/>
  <c r="D11183" i="24"/>
  <c r="D11182" i="24"/>
  <c r="D11181" i="24"/>
  <c r="D11180" i="24"/>
  <c r="C11180" i="24"/>
  <c r="A11180" i="24" s="1"/>
  <c r="D11178" i="24"/>
  <c r="D11177" i="24"/>
  <c r="D11176" i="24"/>
  <c r="D11175" i="24"/>
  <c r="D11174" i="24"/>
  <c r="D11173" i="24"/>
  <c r="D11172" i="24"/>
  <c r="C11172" i="24"/>
  <c r="A11172" i="24" s="1"/>
  <c r="D11170" i="24"/>
  <c r="D11169" i="24"/>
  <c r="D11168" i="24"/>
  <c r="D11167" i="24"/>
  <c r="D11166" i="24"/>
  <c r="D11165" i="24"/>
  <c r="D11164" i="24"/>
  <c r="C11164" i="24"/>
  <c r="C11165" i="24" s="1"/>
  <c r="D11162" i="24"/>
  <c r="D11161" i="24"/>
  <c r="D11160" i="24"/>
  <c r="D11159" i="24"/>
  <c r="D11158" i="24"/>
  <c r="D11157" i="24"/>
  <c r="D11156" i="24"/>
  <c r="C11156" i="24"/>
  <c r="A11156" i="24" s="1"/>
  <c r="D11154" i="24"/>
  <c r="D11153" i="24"/>
  <c r="D11152" i="24"/>
  <c r="D11151" i="24"/>
  <c r="D11150" i="24"/>
  <c r="D11149" i="24"/>
  <c r="D11148" i="24"/>
  <c r="C11148" i="24"/>
  <c r="A11148" i="24" s="1"/>
  <c r="D11146" i="24"/>
  <c r="D11145" i="24"/>
  <c r="D11144" i="24"/>
  <c r="D11143" i="24"/>
  <c r="D11142" i="24"/>
  <c r="D11141" i="24"/>
  <c r="D11140" i="24"/>
  <c r="C11140" i="24"/>
  <c r="C11141" i="24" s="1"/>
  <c r="C11142" i="24" s="1"/>
  <c r="D11138" i="24"/>
  <c r="D11137" i="24"/>
  <c r="D11136" i="24"/>
  <c r="D11135" i="24"/>
  <c r="D11134" i="24"/>
  <c r="D11133" i="24"/>
  <c r="D11132" i="24"/>
  <c r="C11132" i="24"/>
  <c r="C11133" i="24" s="1"/>
  <c r="D11130" i="24"/>
  <c r="D11129" i="24"/>
  <c r="D11128" i="24"/>
  <c r="D11127" i="24"/>
  <c r="D11126" i="24"/>
  <c r="D11125" i="24"/>
  <c r="D11124" i="24"/>
  <c r="C11124" i="24"/>
  <c r="D11122" i="24"/>
  <c r="D11121" i="24"/>
  <c r="D11120" i="24"/>
  <c r="D11119" i="24"/>
  <c r="D11118" i="24"/>
  <c r="D11117" i="24"/>
  <c r="D11116" i="24"/>
  <c r="C11116" i="24"/>
  <c r="A11116" i="24" s="1"/>
  <c r="D11114" i="24"/>
  <c r="D11113" i="24"/>
  <c r="D11112" i="24"/>
  <c r="D11111" i="24"/>
  <c r="D11110" i="24"/>
  <c r="D11109" i="24"/>
  <c r="D11108" i="24"/>
  <c r="C11108" i="24"/>
  <c r="C11109" i="24" s="1"/>
  <c r="A11109" i="24" s="1"/>
  <c r="D11106" i="24"/>
  <c r="D11105" i="24"/>
  <c r="D11104" i="24"/>
  <c r="D11103" i="24"/>
  <c r="D11102" i="24"/>
  <c r="D11101" i="24"/>
  <c r="D11100" i="24"/>
  <c r="C11100" i="24"/>
  <c r="C11101" i="24" s="1"/>
  <c r="C11102" i="24" s="1"/>
  <c r="C11103" i="24" s="1"/>
  <c r="C11104" i="24" s="1"/>
  <c r="C11105" i="24" s="1"/>
  <c r="C11106" i="24" s="1"/>
  <c r="B11106" i="24" s="1"/>
  <c r="D11098" i="24"/>
  <c r="D11097" i="24"/>
  <c r="D11096" i="24"/>
  <c r="D11095" i="24"/>
  <c r="D11094" i="24"/>
  <c r="D11093" i="24"/>
  <c r="D11092" i="24"/>
  <c r="C11092" i="24"/>
  <c r="C11093" i="24" s="1"/>
  <c r="B11093" i="24" s="1"/>
  <c r="D11090" i="24"/>
  <c r="D11089" i="24"/>
  <c r="D11088" i="24"/>
  <c r="D11087" i="24"/>
  <c r="D11086" i="24"/>
  <c r="D11085" i="24"/>
  <c r="D11084" i="24"/>
  <c r="C11084" i="24"/>
  <c r="C11085" i="24" s="1"/>
  <c r="A11085" i="24" s="1"/>
  <c r="D11082" i="24"/>
  <c r="D11081" i="24"/>
  <c r="D11080" i="24"/>
  <c r="D11079" i="24"/>
  <c r="D11078" i="24"/>
  <c r="D11077" i="24"/>
  <c r="D11076" i="24"/>
  <c r="C11076" i="24"/>
  <c r="C11077" i="24" s="1"/>
  <c r="C11078" i="24" s="1"/>
  <c r="D11074" i="24"/>
  <c r="D11073" i="24"/>
  <c r="D11072" i="24"/>
  <c r="D11071" i="24"/>
  <c r="D11070" i="24"/>
  <c r="D11069" i="24"/>
  <c r="D11068" i="24"/>
  <c r="C11068" i="24"/>
  <c r="A11068" i="24" s="1"/>
  <c r="D11066" i="24"/>
  <c r="D11065" i="24"/>
  <c r="D11064" i="24"/>
  <c r="D11063" i="24"/>
  <c r="D11062" i="24"/>
  <c r="D11061" i="24"/>
  <c r="D11060" i="24"/>
  <c r="C11060" i="24"/>
  <c r="C11061" i="24" s="1"/>
  <c r="C11062" i="24" s="1"/>
  <c r="C11063" i="24" s="1"/>
  <c r="C11064" i="24" s="1"/>
  <c r="C11065" i="24" s="1"/>
  <c r="C11066" i="24" s="1"/>
  <c r="D11058" i="24"/>
  <c r="D11057" i="24"/>
  <c r="D11056" i="24"/>
  <c r="D11055" i="24"/>
  <c r="D11054" i="24"/>
  <c r="D11053" i="24"/>
  <c r="D11052" i="24"/>
  <c r="C11052" i="24"/>
  <c r="C11053" i="24" s="1"/>
  <c r="A11053" i="24" s="1"/>
  <c r="D11050" i="24"/>
  <c r="D11049" i="24"/>
  <c r="D11048" i="24"/>
  <c r="D11047" i="24"/>
  <c r="D11046" i="24"/>
  <c r="D11045" i="24"/>
  <c r="D11044" i="24"/>
  <c r="C11044" i="24"/>
  <c r="C11045" i="24" s="1"/>
  <c r="D11042" i="24"/>
  <c r="D11041" i="24"/>
  <c r="D11040" i="24"/>
  <c r="D11039" i="24"/>
  <c r="D11038" i="24"/>
  <c r="D11037" i="24"/>
  <c r="D11036" i="24"/>
  <c r="C11036" i="24"/>
  <c r="C11037" i="24" s="1"/>
  <c r="D11034" i="24"/>
  <c r="D11033" i="24"/>
  <c r="D11032" i="24"/>
  <c r="D11031" i="24"/>
  <c r="D11030" i="24"/>
  <c r="D11029" i="24"/>
  <c r="D11028" i="24"/>
  <c r="C11028" i="24"/>
  <c r="C11029" i="24" s="1"/>
  <c r="C11030" i="24" s="1"/>
  <c r="C11031" i="24" s="1"/>
  <c r="C11032" i="24" s="1"/>
  <c r="C11033" i="24" s="1"/>
  <c r="C11034" i="24" s="1"/>
  <c r="D11026" i="24"/>
  <c r="D11025" i="24"/>
  <c r="D11024" i="24"/>
  <c r="D11023" i="24"/>
  <c r="D11022" i="24"/>
  <c r="D11021" i="24"/>
  <c r="D11020" i="24"/>
  <c r="C11020" i="24"/>
  <c r="A11020" i="24" s="1"/>
  <c r="D11018" i="24"/>
  <c r="D11017" i="24"/>
  <c r="D11016" i="24"/>
  <c r="D11015" i="24"/>
  <c r="D11014" i="24"/>
  <c r="D11013" i="24"/>
  <c r="D11012" i="24"/>
  <c r="C11012" i="24"/>
  <c r="A11012" i="24" s="1"/>
  <c r="D11010" i="24"/>
  <c r="D11009" i="24"/>
  <c r="D11008" i="24"/>
  <c r="D11007" i="24"/>
  <c r="D11006" i="24"/>
  <c r="D11005" i="24"/>
  <c r="D11004" i="24"/>
  <c r="C11004" i="24"/>
  <c r="C11005" i="24" s="1"/>
  <c r="D11002" i="24"/>
  <c r="D11001" i="24"/>
  <c r="D11000" i="24"/>
  <c r="D10999" i="24"/>
  <c r="D10998" i="24"/>
  <c r="D10997" i="24"/>
  <c r="D10996" i="24"/>
  <c r="C10996" i="24"/>
  <c r="C10997" i="24" s="1"/>
  <c r="C10998" i="24" s="1"/>
  <c r="C10999" i="24" s="1"/>
  <c r="C11000" i="24" s="1"/>
  <c r="C11001" i="24" s="1"/>
  <c r="C11002" i="24" s="1"/>
  <c r="D10994" i="24"/>
  <c r="D10993" i="24"/>
  <c r="D10992" i="24"/>
  <c r="D10991" i="24"/>
  <c r="D10990" i="24"/>
  <c r="D10989" i="24"/>
  <c r="D10988" i="24"/>
  <c r="C10988" i="24"/>
  <c r="D10986" i="24"/>
  <c r="D10985" i="24"/>
  <c r="D10984" i="24"/>
  <c r="D10983" i="24"/>
  <c r="D10982" i="24"/>
  <c r="D10981" i="24"/>
  <c r="D10980" i="24"/>
  <c r="C10980" i="24"/>
  <c r="A10980" i="24" s="1"/>
  <c r="D10978" i="24"/>
  <c r="D10977" i="24"/>
  <c r="D10976" i="24"/>
  <c r="D10975" i="24"/>
  <c r="D10974" i="24"/>
  <c r="D10973" i="24"/>
  <c r="D10972" i="24"/>
  <c r="C10972" i="24"/>
  <c r="C10973" i="24" s="1"/>
  <c r="D10970" i="24"/>
  <c r="D10969" i="24"/>
  <c r="D10968" i="24"/>
  <c r="D10967" i="24"/>
  <c r="D10966" i="24"/>
  <c r="D10965" i="24"/>
  <c r="D10964" i="24"/>
  <c r="C10964" i="24"/>
  <c r="C10965" i="24" s="1"/>
  <c r="C10966" i="24" s="1"/>
  <c r="C10967" i="24" s="1"/>
  <c r="C10968" i="24" s="1"/>
  <c r="C10969" i="24" s="1"/>
  <c r="C10970" i="24" s="1"/>
  <c r="D10962" i="24"/>
  <c r="D10961" i="24"/>
  <c r="D10960" i="24"/>
  <c r="D10959" i="24"/>
  <c r="D10958" i="24"/>
  <c r="D10957" i="24"/>
  <c r="D10956" i="24"/>
  <c r="C10956" i="24"/>
  <c r="A10956" i="24" s="1"/>
  <c r="D10954" i="24"/>
  <c r="D10953" i="24"/>
  <c r="D10952" i="24"/>
  <c r="D10951" i="24"/>
  <c r="D10950" i="24"/>
  <c r="D10949" i="24"/>
  <c r="D10948" i="24"/>
  <c r="C10948" i="24"/>
  <c r="A10948" i="24" s="1"/>
  <c r="D10946" i="24"/>
  <c r="D10945" i="24"/>
  <c r="D10944" i="24"/>
  <c r="D10943" i="24"/>
  <c r="D10942" i="24"/>
  <c r="D10941" i="24"/>
  <c r="D10940" i="24"/>
  <c r="C10940" i="24"/>
  <c r="C10941" i="24" s="1"/>
  <c r="D10938" i="24"/>
  <c r="D10937" i="24"/>
  <c r="D10936" i="24"/>
  <c r="D10935" i="24"/>
  <c r="D10934" i="24"/>
  <c r="D10933" i="24"/>
  <c r="D10932" i="24"/>
  <c r="C10932" i="24"/>
  <c r="C10933" i="24" s="1"/>
  <c r="C10934" i="24" s="1"/>
  <c r="C10935" i="24" s="1"/>
  <c r="C10936" i="24" s="1"/>
  <c r="C10937" i="24" s="1"/>
  <c r="C10938" i="24" s="1"/>
  <c r="D10930" i="24"/>
  <c r="D10929" i="24"/>
  <c r="D10928" i="24"/>
  <c r="D10927" i="24"/>
  <c r="D10926" i="24"/>
  <c r="D10925" i="24"/>
  <c r="D10924" i="24"/>
  <c r="C10924" i="24"/>
  <c r="B10924" i="24" s="1"/>
  <c r="D10922" i="24"/>
  <c r="D10921" i="24"/>
  <c r="D10920" i="24"/>
  <c r="D10919" i="24"/>
  <c r="D10918" i="24"/>
  <c r="D10917" i="24"/>
  <c r="D10916" i="24"/>
  <c r="C10916" i="24"/>
  <c r="A10916" i="24" s="1"/>
  <c r="D10914" i="24"/>
  <c r="D10913" i="24"/>
  <c r="D10912" i="24"/>
  <c r="D10911" i="24"/>
  <c r="D10910" i="24"/>
  <c r="D10909" i="24"/>
  <c r="D10908" i="24"/>
  <c r="C10908" i="24"/>
  <c r="C10909" i="24" s="1"/>
  <c r="D10906" i="24"/>
  <c r="D10905" i="24"/>
  <c r="D10904" i="24"/>
  <c r="D10903" i="24"/>
  <c r="D10902" i="24"/>
  <c r="D10901" i="24"/>
  <c r="D10900" i="24"/>
  <c r="C10900" i="24"/>
  <c r="C10901" i="24" s="1"/>
  <c r="C10902" i="24" s="1"/>
  <c r="C10903" i="24" s="1"/>
  <c r="C10904" i="24" s="1"/>
  <c r="C10905" i="24" s="1"/>
  <c r="C10906" i="24" s="1"/>
  <c r="D10898" i="24"/>
  <c r="D10897" i="24"/>
  <c r="D10896" i="24"/>
  <c r="D10895" i="24"/>
  <c r="D10894" i="24"/>
  <c r="D10893" i="24"/>
  <c r="D10892" i="24"/>
  <c r="C10892" i="24"/>
  <c r="C10893" i="24" s="1"/>
  <c r="D10890" i="24"/>
  <c r="D10889" i="24"/>
  <c r="D10888" i="24"/>
  <c r="D10887" i="24"/>
  <c r="D10886" i="24"/>
  <c r="D10885" i="24"/>
  <c r="D10884" i="24"/>
  <c r="C10884" i="24"/>
  <c r="A10884" i="24" s="1"/>
  <c r="D10882" i="24"/>
  <c r="D10881" i="24"/>
  <c r="D10880" i="24"/>
  <c r="D10879" i="24"/>
  <c r="D10878" i="24"/>
  <c r="D10877" i="24"/>
  <c r="D10876" i="24"/>
  <c r="C10876" i="24"/>
  <c r="C10877" i="24" s="1"/>
  <c r="D10874" i="24"/>
  <c r="D10873" i="24"/>
  <c r="D10872" i="24"/>
  <c r="D10871" i="24"/>
  <c r="D10870" i="24"/>
  <c r="D10869" i="24"/>
  <c r="D10868" i="24"/>
  <c r="C10868" i="24"/>
  <c r="C10869" i="24" s="1"/>
  <c r="C10870" i="24" s="1"/>
  <c r="C10871" i="24" s="1"/>
  <c r="C10872" i="24" s="1"/>
  <c r="C10873" i="24" s="1"/>
  <c r="C10874" i="24" s="1"/>
  <c r="D10866" i="24"/>
  <c r="D10865" i="24"/>
  <c r="D10864" i="24"/>
  <c r="D10863" i="24"/>
  <c r="D10862" i="24"/>
  <c r="D10861" i="24"/>
  <c r="D10860" i="24"/>
  <c r="C10860" i="24"/>
  <c r="B10860" i="24" s="1"/>
  <c r="D10858" i="24"/>
  <c r="D10857" i="24"/>
  <c r="D10856" i="24"/>
  <c r="D10855" i="24"/>
  <c r="D10854" i="24"/>
  <c r="D10853" i="24"/>
  <c r="D10852" i="24"/>
  <c r="C10852" i="24"/>
  <c r="A10852" i="24" s="1"/>
  <c r="D10850" i="24"/>
  <c r="D10849" i="24"/>
  <c r="D10848" i="24"/>
  <c r="D10847" i="24"/>
  <c r="D10846" i="24"/>
  <c r="D10845" i="24"/>
  <c r="D10844" i="24"/>
  <c r="C10844" i="24"/>
  <c r="C10845" i="24" s="1"/>
  <c r="D10842" i="24"/>
  <c r="D10841" i="24"/>
  <c r="D10840" i="24"/>
  <c r="D10839" i="24"/>
  <c r="D10838" i="24"/>
  <c r="D10837" i="24"/>
  <c r="D10836" i="24"/>
  <c r="C10836" i="24"/>
  <c r="C10837" i="24" s="1"/>
  <c r="C10838" i="24" s="1"/>
  <c r="C10839" i="24" s="1"/>
  <c r="C10840" i="24" s="1"/>
  <c r="C10841" i="24" s="1"/>
  <c r="C10842" i="24" s="1"/>
  <c r="D11787" i="24"/>
  <c r="B11787" i="24" s="1"/>
  <c r="D11779" i="24"/>
  <c r="B11779" i="24" s="1"/>
  <c r="D11771" i="24"/>
  <c r="B11771" i="24" s="1"/>
  <c r="D11763" i="24"/>
  <c r="B11763" i="24" s="1"/>
  <c r="D11755" i="24"/>
  <c r="B11755" i="24" s="1"/>
  <c r="D11747" i="24"/>
  <c r="B11747" i="24" s="1"/>
  <c r="D11739" i="24"/>
  <c r="B11739" i="24" s="1"/>
  <c r="D11731" i="24"/>
  <c r="B11731" i="24" s="1"/>
  <c r="D11723" i="24"/>
  <c r="B11723" i="24" s="1"/>
  <c r="D11715" i="24"/>
  <c r="B11715" i="24" s="1"/>
  <c r="D11707" i="24"/>
  <c r="B11707" i="24" s="1"/>
  <c r="D11699" i="24"/>
  <c r="B11699" i="24" s="1"/>
  <c r="D11691" i="24"/>
  <c r="B11691" i="24" s="1"/>
  <c r="D11683" i="24"/>
  <c r="B11683" i="24" s="1"/>
  <c r="D11675" i="24"/>
  <c r="B11675" i="24" s="1"/>
  <c r="D11667" i="24"/>
  <c r="B11667" i="24" s="1"/>
  <c r="D11659" i="24"/>
  <c r="B11659" i="24" s="1"/>
  <c r="D11651" i="24"/>
  <c r="B11651" i="24" s="1"/>
  <c r="D11643" i="24"/>
  <c r="B11643" i="24" s="1"/>
  <c r="D11635" i="24"/>
  <c r="B11635" i="24" s="1"/>
  <c r="D11627" i="24"/>
  <c r="B11627" i="24" s="1"/>
  <c r="D11619" i="24"/>
  <c r="B11619" i="24" s="1"/>
  <c r="D11611" i="24"/>
  <c r="B11611" i="24" s="1"/>
  <c r="D11603" i="24"/>
  <c r="B11603" i="24" s="1"/>
  <c r="D11595" i="24"/>
  <c r="B11595" i="24" s="1"/>
  <c r="D11587" i="24"/>
  <c r="B11587" i="24" s="1"/>
  <c r="D11579" i="24"/>
  <c r="B11579" i="24" s="1"/>
  <c r="D11571" i="24"/>
  <c r="B11571" i="24" s="1"/>
  <c r="D11563" i="24"/>
  <c r="B11563" i="24" s="1"/>
  <c r="D11555" i="24"/>
  <c r="B11555" i="24" s="1"/>
  <c r="D11547" i="24"/>
  <c r="B11547" i="24" s="1"/>
  <c r="D11539" i="24"/>
  <c r="B11539" i="24" s="1"/>
  <c r="D11531" i="24"/>
  <c r="B11531" i="24" s="1"/>
  <c r="D11523" i="24"/>
  <c r="B11523" i="24" s="1"/>
  <c r="D11515" i="24"/>
  <c r="B11515" i="24" s="1"/>
  <c r="D11507" i="24"/>
  <c r="B11507" i="24" s="1"/>
  <c r="D11499" i="24"/>
  <c r="B11499" i="24" s="1"/>
  <c r="D11491" i="24"/>
  <c r="B11491" i="24" s="1"/>
  <c r="D11483" i="24"/>
  <c r="B11483" i="24" s="1"/>
  <c r="D11475" i="24"/>
  <c r="B11475" i="24" s="1"/>
  <c r="D11467" i="24"/>
  <c r="B11467" i="24" s="1"/>
  <c r="D11459" i="24"/>
  <c r="B11459" i="24" s="1"/>
  <c r="D11451" i="24"/>
  <c r="B11451" i="24" s="1"/>
  <c r="D11443" i="24"/>
  <c r="B11443" i="24" s="1"/>
  <c r="D11435" i="24"/>
  <c r="B11435" i="24" s="1"/>
  <c r="D11427" i="24"/>
  <c r="B11427" i="24" s="1"/>
  <c r="D11419" i="24"/>
  <c r="B11419" i="24" s="1"/>
  <c r="D11411" i="24"/>
  <c r="B11411" i="24" s="1"/>
  <c r="D11403" i="24"/>
  <c r="B11403" i="24" s="1"/>
  <c r="D11395" i="24"/>
  <c r="B11395" i="24" s="1"/>
  <c r="D11387" i="24"/>
  <c r="B11387" i="24" s="1"/>
  <c r="D11379" i="24"/>
  <c r="B11379" i="24" s="1"/>
  <c r="D11371" i="24"/>
  <c r="B11371" i="24" s="1"/>
  <c r="D11363" i="24"/>
  <c r="B11363" i="24" s="1"/>
  <c r="D11355" i="24"/>
  <c r="B11355" i="24" s="1"/>
  <c r="D11347" i="24"/>
  <c r="B11347" i="24" s="1"/>
  <c r="D11339" i="24"/>
  <c r="B11339" i="24" s="1"/>
  <c r="D11331" i="24"/>
  <c r="B11331" i="24" s="1"/>
  <c r="D11323" i="24"/>
  <c r="B11323" i="24" s="1"/>
  <c r="D11315" i="24"/>
  <c r="B11315" i="24" s="1"/>
  <c r="D11307" i="24"/>
  <c r="B11307" i="24" s="1"/>
  <c r="D11299" i="24"/>
  <c r="B11299" i="24" s="1"/>
  <c r="D11291" i="24"/>
  <c r="B11291" i="24" s="1"/>
  <c r="D11283" i="24"/>
  <c r="B11283" i="24" s="1"/>
  <c r="D11275" i="24"/>
  <c r="B11275" i="24" s="1"/>
  <c r="D11267" i="24"/>
  <c r="B11267" i="24" s="1"/>
  <c r="D11259" i="24"/>
  <c r="B11259" i="24" s="1"/>
  <c r="D11251" i="24"/>
  <c r="B11251" i="24" s="1"/>
  <c r="D11243" i="24"/>
  <c r="B11243" i="24" s="1"/>
  <c r="D11235" i="24"/>
  <c r="B11235" i="24" s="1"/>
  <c r="D11227" i="24"/>
  <c r="B11227" i="24" s="1"/>
  <c r="D11219" i="24"/>
  <c r="B11219" i="24" s="1"/>
  <c r="D11211" i="24"/>
  <c r="B11211" i="24" s="1"/>
  <c r="D11203" i="24"/>
  <c r="B11203" i="24" s="1"/>
  <c r="D11195" i="24"/>
  <c r="B11195" i="24" s="1"/>
  <c r="D11187" i="24"/>
  <c r="B11187" i="24" s="1"/>
  <c r="D11179" i="24"/>
  <c r="B11179" i="24" s="1"/>
  <c r="D11171" i="24"/>
  <c r="B11171" i="24" s="1"/>
  <c r="D11163" i="24"/>
  <c r="B11163" i="24" s="1"/>
  <c r="D11155" i="24"/>
  <c r="B11155" i="24" s="1"/>
  <c r="D11147" i="24"/>
  <c r="B11147" i="24" s="1"/>
  <c r="D11139" i="24"/>
  <c r="B11139" i="24" s="1"/>
  <c r="D11131" i="24"/>
  <c r="B11131" i="24" s="1"/>
  <c r="D11123" i="24"/>
  <c r="B11123" i="24" s="1"/>
  <c r="D11115" i="24"/>
  <c r="B11115" i="24" s="1"/>
  <c r="D11107" i="24"/>
  <c r="B11107" i="24" s="1"/>
  <c r="D11099" i="24"/>
  <c r="B11099" i="24" s="1"/>
  <c r="D11091" i="24"/>
  <c r="B11091" i="24" s="1"/>
  <c r="D11083" i="24"/>
  <c r="B11083" i="24" s="1"/>
  <c r="D11075" i="24"/>
  <c r="B11075" i="24" s="1"/>
  <c r="D11067" i="24"/>
  <c r="B11067" i="24" s="1"/>
  <c r="D11059" i="24"/>
  <c r="B11059" i="24" s="1"/>
  <c r="D11051" i="24"/>
  <c r="B11051" i="24" s="1"/>
  <c r="D11043" i="24"/>
  <c r="B11043" i="24" s="1"/>
  <c r="D11035" i="24"/>
  <c r="B11035" i="24" s="1"/>
  <c r="D11027" i="24"/>
  <c r="B11027" i="24" s="1"/>
  <c r="D11019" i="24"/>
  <c r="B11019" i="24" s="1"/>
  <c r="D11011" i="24"/>
  <c r="B11011" i="24" s="1"/>
  <c r="D11003" i="24"/>
  <c r="B11003" i="24" s="1"/>
  <c r="D10995" i="24"/>
  <c r="B10995" i="24" s="1"/>
  <c r="D10987" i="24"/>
  <c r="B10987" i="24" s="1"/>
  <c r="D10979" i="24"/>
  <c r="B10979" i="24" s="1"/>
  <c r="D10971" i="24"/>
  <c r="B10971" i="24" s="1"/>
  <c r="D10963" i="24"/>
  <c r="B10963" i="24" s="1"/>
  <c r="D10955" i="24"/>
  <c r="B10955" i="24" s="1"/>
  <c r="D10947" i="24"/>
  <c r="B10947" i="24" s="1"/>
  <c r="D10939" i="24"/>
  <c r="B10939" i="24" s="1"/>
  <c r="D10931" i="24"/>
  <c r="B10931" i="24" s="1"/>
  <c r="D10923" i="24"/>
  <c r="B10923" i="24" s="1"/>
  <c r="D10915" i="24"/>
  <c r="B10915" i="24" s="1"/>
  <c r="D10907" i="24"/>
  <c r="B10907" i="24" s="1"/>
  <c r="D10899" i="24"/>
  <c r="B10899" i="24" s="1"/>
  <c r="D10891" i="24"/>
  <c r="B10891" i="24" s="1"/>
  <c r="D10883" i="24"/>
  <c r="B10883" i="24" s="1"/>
  <c r="D10875" i="24"/>
  <c r="B10875" i="24" s="1"/>
  <c r="D10867" i="24"/>
  <c r="B10867" i="24" s="1"/>
  <c r="D10859" i="24"/>
  <c r="B10859" i="24" s="1"/>
  <c r="D10851" i="24"/>
  <c r="B10851" i="24" s="1"/>
  <c r="D10843" i="24"/>
  <c r="B10843" i="24" s="1"/>
  <c r="D10835" i="24"/>
  <c r="B10835" i="24" s="1"/>
  <c r="C10828" i="24"/>
  <c r="C10829" i="24" s="1"/>
  <c r="D10834" i="24"/>
  <c r="D10833" i="24"/>
  <c r="D10832" i="24"/>
  <c r="D10831" i="24"/>
  <c r="D10830" i="24"/>
  <c r="D10829" i="24"/>
  <c r="D10828" i="24"/>
  <c r="D10827" i="24"/>
  <c r="B10827" i="24" s="1"/>
  <c r="D10826" i="24"/>
  <c r="D10825" i="24"/>
  <c r="D10824" i="24"/>
  <c r="D10823" i="24"/>
  <c r="D10822" i="24"/>
  <c r="D10821" i="24"/>
  <c r="D10820" i="24"/>
  <c r="D10819" i="24"/>
  <c r="D10818" i="24"/>
  <c r="D10817" i="24"/>
  <c r="D10816" i="24"/>
  <c r="D10815" i="24"/>
  <c r="D10814" i="24"/>
  <c r="D10813" i="24"/>
  <c r="B10813" i="24" s="1"/>
  <c r="D10812" i="24"/>
  <c r="D10811" i="24"/>
  <c r="D10810" i="24"/>
  <c r="D10809" i="24"/>
  <c r="D10808" i="24"/>
  <c r="D10807" i="24"/>
  <c r="D10806" i="24"/>
  <c r="D10805" i="24"/>
  <c r="D10804" i="24"/>
  <c r="D10803" i="24"/>
  <c r="D10802" i="24"/>
  <c r="D10801" i="24"/>
  <c r="D10800" i="24"/>
  <c r="D10799" i="24"/>
  <c r="B10799" i="24" s="1"/>
  <c r="D10798" i="24"/>
  <c r="D10797" i="24"/>
  <c r="D10796" i="24"/>
  <c r="D10795" i="24"/>
  <c r="D10794" i="24"/>
  <c r="D10793" i="24"/>
  <c r="D10792" i="24"/>
  <c r="D10791" i="24"/>
  <c r="D10790" i="24"/>
  <c r="D10789" i="24"/>
  <c r="D10788" i="24"/>
  <c r="D10787" i="24"/>
  <c r="D10786" i="24"/>
  <c r="D10785" i="24"/>
  <c r="B10785" i="24" s="1"/>
  <c r="D10784" i="24"/>
  <c r="D10783" i="24"/>
  <c r="D10782" i="24"/>
  <c r="D10781" i="24"/>
  <c r="D10780" i="24"/>
  <c r="D10779" i="24"/>
  <c r="D10778" i="24"/>
  <c r="D10777" i="24"/>
  <c r="D10776" i="24"/>
  <c r="D10775" i="24"/>
  <c r="D10774" i="24"/>
  <c r="D10773" i="24"/>
  <c r="D10772" i="24"/>
  <c r="D10771" i="24"/>
  <c r="B10771" i="24" s="1"/>
  <c r="D10770" i="24"/>
  <c r="D10769" i="24"/>
  <c r="D10768" i="24"/>
  <c r="D10767" i="24"/>
  <c r="D10766" i="24"/>
  <c r="D10765" i="24"/>
  <c r="D10764" i="24"/>
  <c r="D10763" i="24"/>
  <c r="D10762" i="24"/>
  <c r="D10761" i="24"/>
  <c r="D10760" i="24"/>
  <c r="D10759" i="24"/>
  <c r="D10758" i="24"/>
  <c r="D10757" i="24"/>
  <c r="B10757" i="24" s="1"/>
  <c r="D10756" i="24"/>
  <c r="D10755" i="24"/>
  <c r="D10754" i="24"/>
  <c r="D10753" i="24"/>
  <c r="D10752" i="24"/>
  <c r="D10751" i="24"/>
  <c r="D10750" i="24"/>
  <c r="D10749" i="24"/>
  <c r="D10748" i="24"/>
  <c r="D10747" i="24"/>
  <c r="D10746" i="24"/>
  <c r="D10745" i="24"/>
  <c r="D10744" i="24"/>
  <c r="D10743" i="24"/>
  <c r="B10743" i="24" s="1"/>
  <c r="D10742" i="24"/>
  <c r="D10741" i="24"/>
  <c r="D10740" i="24"/>
  <c r="D10739" i="24"/>
  <c r="D10738" i="24"/>
  <c r="D10737" i="24"/>
  <c r="D10736" i="24"/>
  <c r="D10735" i="24"/>
  <c r="D10734" i="24"/>
  <c r="D10733" i="24"/>
  <c r="D10732" i="24"/>
  <c r="D10731" i="24"/>
  <c r="D10730" i="24"/>
  <c r="D10729" i="24"/>
  <c r="B10729" i="24" s="1"/>
  <c r="D10728" i="24"/>
  <c r="D10727" i="24"/>
  <c r="D10726" i="24"/>
  <c r="D10725" i="24"/>
  <c r="D10724" i="24"/>
  <c r="D10723" i="24"/>
  <c r="D10722" i="24"/>
  <c r="D10721" i="24"/>
  <c r="D10720" i="24"/>
  <c r="D10719" i="24"/>
  <c r="D10718" i="24"/>
  <c r="D10717" i="24"/>
  <c r="D10716" i="24"/>
  <c r="D10715" i="24"/>
  <c r="B10715" i="24" s="1"/>
  <c r="D10714" i="24"/>
  <c r="D10713" i="24"/>
  <c r="D10712" i="24"/>
  <c r="D10711" i="24"/>
  <c r="D10710" i="24"/>
  <c r="D10709" i="24"/>
  <c r="D10708" i="24"/>
  <c r="D10707" i="24"/>
  <c r="D10706" i="24"/>
  <c r="D10705" i="24"/>
  <c r="D10704" i="24"/>
  <c r="D10703" i="24"/>
  <c r="D10702" i="24"/>
  <c r="D10701" i="24"/>
  <c r="B10701" i="24" s="1"/>
  <c r="D10700" i="24"/>
  <c r="D10699" i="24"/>
  <c r="D10698" i="24"/>
  <c r="D10697" i="24"/>
  <c r="D10696" i="24"/>
  <c r="D10695" i="24"/>
  <c r="D10694" i="24"/>
  <c r="D10693" i="24"/>
  <c r="D10692" i="24"/>
  <c r="D10691" i="24"/>
  <c r="D10690" i="24"/>
  <c r="D10689" i="24"/>
  <c r="D10688" i="24"/>
  <c r="D10687" i="24"/>
  <c r="B10687" i="24" s="1"/>
  <c r="D10686" i="24"/>
  <c r="D10685" i="24"/>
  <c r="D10684" i="24"/>
  <c r="D10683" i="24"/>
  <c r="D10682" i="24"/>
  <c r="D10681" i="24"/>
  <c r="D10680" i="24"/>
  <c r="D10679" i="24"/>
  <c r="D10678" i="24"/>
  <c r="D10677" i="24"/>
  <c r="D10676" i="24"/>
  <c r="D10675" i="24"/>
  <c r="D10674" i="24"/>
  <c r="D10673" i="24"/>
  <c r="B10673" i="24" s="1"/>
  <c r="D10672" i="24"/>
  <c r="D10671" i="24"/>
  <c r="D10670" i="24"/>
  <c r="D10669" i="24"/>
  <c r="D10668" i="24"/>
  <c r="D10667" i="24"/>
  <c r="D10666" i="24"/>
  <c r="D10665" i="24"/>
  <c r="D10664" i="24"/>
  <c r="D10663" i="24"/>
  <c r="D10662" i="24"/>
  <c r="D10661" i="24"/>
  <c r="D10660" i="24"/>
  <c r="D10659" i="24"/>
  <c r="B10659" i="24" s="1"/>
  <c r="D10658" i="24"/>
  <c r="D10657" i="24"/>
  <c r="D10656" i="24"/>
  <c r="D10655" i="24"/>
  <c r="D10654" i="24"/>
  <c r="D10653" i="24"/>
  <c r="D10652" i="24"/>
  <c r="D10651" i="24"/>
  <c r="D10650" i="24"/>
  <c r="D10649" i="24"/>
  <c r="D10648" i="24"/>
  <c r="D10647" i="24"/>
  <c r="D10646" i="24"/>
  <c r="D10645" i="24"/>
  <c r="B10645" i="24" s="1"/>
  <c r="D10644" i="24"/>
  <c r="D10643" i="24"/>
  <c r="D10642" i="24"/>
  <c r="D10641" i="24"/>
  <c r="D10640" i="24"/>
  <c r="D10639" i="24"/>
  <c r="D10638" i="24"/>
  <c r="D10637" i="24"/>
  <c r="D10636" i="24"/>
  <c r="D10635" i="24"/>
  <c r="D10634" i="24"/>
  <c r="D10633" i="24"/>
  <c r="D10632" i="24"/>
  <c r="D10631" i="24"/>
  <c r="B10631" i="24" s="1"/>
  <c r="D10630" i="24"/>
  <c r="D10629" i="24"/>
  <c r="D10628" i="24"/>
  <c r="D10627" i="24"/>
  <c r="D10626" i="24"/>
  <c r="D10625" i="24"/>
  <c r="D10624" i="24"/>
  <c r="D10623" i="24"/>
  <c r="D10622" i="24"/>
  <c r="D10621" i="24"/>
  <c r="D10620" i="24"/>
  <c r="D10619" i="24"/>
  <c r="D10618" i="24"/>
  <c r="D10617" i="24"/>
  <c r="B10617" i="24" s="1"/>
  <c r="D10616" i="24"/>
  <c r="D10615" i="24"/>
  <c r="D10614" i="24"/>
  <c r="D10613" i="24"/>
  <c r="D10612" i="24"/>
  <c r="D10611" i="24"/>
  <c r="D10610" i="24"/>
  <c r="D10609" i="24"/>
  <c r="D10608" i="24"/>
  <c r="D10607" i="24"/>
  <c r="D10606" i="24"/>
  <c r="D10605" i="24"/>
  <c r="D10604" i="24"/>
  <c r="D10603" i="24"/>
  <c r="B10603" i="24" s="1"/>
  <c r="D10602" i="24"/>
  <c r="D10601" i="24"/>
  <c r="D10600" i="24"/>
  <c r="D10599" i="24"/>
  <c r="D10598" i="24"/>
  <c r="D10597" i="24"/>
  <c r="D10596" i="24"/>
  <c r="D10595" i="24"/>
  <c r="D10594" i="24"/>
  <c r="D10593" i="24"/>
  <c r="D10592" i="24"/>
  <c r="D10591" i="24"/>
  <c r="D10590" i="24"/>
  <c r="D10589" i="24"/>
  <c r="B10589" i="24" s="1"/>
  <c r="D10588" i="24"/>
  <c r="D10587" i="24"/>
  <c r="D10586" i="24"/>
  <c r="D10585" i="24"/>
  <c r="D10584" i="24"/>
  <c r="D10583" i="24"/>
  <c r="D10582" i="24"/>
  <c r="D10581" i="24"/>
  <c r="D10580" i="24"/>
  <c r="D10579" i="24"/>
  <c r="D10578" i="24"/>
  <c r="D10577" i="24"/>
  <c r="D10576" i="24"/>
  <c r="D10575" i="24"/>
  <c r="B10575" i="24" s="1"/>
  <c r="D10574" i="24"/>
  <c r="D10573" i="24"/>
  <c r="D10572" i="24"/>
  <c r="D10571" i="24"/>
  <c r="D10570" i="24"/>
  <c r="D10569" i="24"/>
  <c r="D10568" i="24"/>
  <c r="D10567" i="24"/>
  <c r="D10566" i="24"/>
  <c r="D10565" i="24"/>
  <c r="D10564" i="24"/>
  <c r="D10563" i="24"/>
  <c r="D10562" i="24"/>
  <c r="D10561" i="24"/>
  <c r="B10561" i="24" s="1"/>
  <c r="D10560" i="24"/>
  <c r="D10559" i="24"/>
  <c r="D10558" i="24"/>
  <c r="D10557" i="24"/>
  <c r="D10556" i="24"/>
  <c r="D10555" i="24"/>
  <c r="D10554" i="24"/>
  <c r="D10553" i="24"/>
  <c r="D10552" i="24"/>
  <c r="D10551" i="24"/>
  <c r="D10550" i="24"/>
  <c r="D10549" i="24"/>
  <c r="D10548" i="24"/>
  <c r="D10547" i="24"/>
  <c r="B10547" i="24" s="1"/>
  <c r="D10546" i="24"/>
  <c r="D10545" i="24"/>
  <c r="D10544" i="24"/>
  <c r="D10543" i="24"/>
  <c r="D10542" i="24"/>
  <c r="D10541" i="24"/>
  <c r="D10540" i="24"/>
  <c r="D10539" i="24"/>
  <c r="D10538" i="24"/>
  <c r="D10537" i="24"/>
  <c r="D10536" i="24"/>
  <c r="D10535" i="24"/>
  <c r="D10534" i="24"/>
  <c r="D10533" i="24"/>
  <c r="B10533" i="24" s="1"/>
  <c r="D10532" i="24"/>
  <c r="D10531" i="24"/>
  <c r="D10530" i="24"/>
  <c r="D10529" i="24"/>
  <c r="D10528" i="24"/>
  <c r="D10527" i="24"/>
  <c r="D10526" i="24"/>
  <c r="D10525" i="24"/>
  <c r="D10524" i="24"/>
  <c r="D10523" i="24"/>
  <c r="D10522" i="24"/>
  <c r="D10521" i="24"/>
  <c r="D10520" i="24"/>
  <c r="D10519" i="24"/>
  <c r="B10519" i="24" s="1"/>
  <c r="D10518" i="24"/>
  <c r="D10517" i="24"/>
  <c r="D10516" i="24"/>
  <c r="D10515" i="24"/>
  <c r="D10514" i="24"/>
  <c r="D10513" i="24"/>
  <c r="D10512" i="24"/>
  <c r="D10511" i="24"/>
  <c r="D10510" i="24"/>
  <c r="D10509" i="24"/>
  <c r="D10508" i="24"/>
  <c r="D10507" i="24"/>
  <c r="D10506" i="24"/>
  <c r="D10505" i="24"/>
  <c r="B10505" i="24" s="1"/>
  <c r="D10504" i="24"/>
  <c r="D10503" i="24"/>
  <c r="D10502" i="24"/>
  <c r="D10501" i="24"/>
  <c r="D10500" i="24"/>
  <c r="D10499" i="24"/>
  <c r="D10498" i="24"/>
  <c r="D10497" i="24"/>
  <c r="D10496" i="24"/>
  <c r="D10495" i="24"/>
  <c r="D10494" i="24"/>
  <c r="D10493" i="24"/>
  <c r="D10492" i="24"/>
  <c r="D10491" i="24"/>
  <c r="B10491" i="24" s="1"/>
  <c r="D10490" i="24"/>
  <c r="D10489" i="24"/>
  <c r="D10488" i="24"/>
  <c r="D10487" i="24"/>
  <c r="D10486" i="24"/>
  <c r="D10485" i="24"/>
  <c r="D10484" i="24"/>
  <c r="D10483" i="24"/>
  <c r="D10482" i="24"/>
  <c r="D10481" i="24"/>
  <c r="D10480" i="24"/>
  <c r="D10479" i="24"/>
  <c r="D10478" i="24"/>
  <c r="D10477" i="24"/>
  <c r="B10477" i="24" s="1"/>
  <c r="D10476" i="24"/>
  <c r="D10475" i="24"/>
  <c r="D10474" i="24"/>
  <c r="D10473" i="24"/>
  <c r="D10472" i="24"/>
  <c r="D10471" i="24"/>
  <c r="D10470" i="24"/>
  <c r="D10469" i="24"/>
  <c r="D10468" i="24"/>
  <c r="D10467" i="24"/>
  <c r="D10466" i="24"/>
  <c r="D10465" i="24"/>
  <c r="D10464" i="24"/>
  <c r="D10463" i="24"/>
  <c r="B10463" i="24" s="1"/>
  <c r="D10462" i="24"/>
  <c r="D10461" i="24"/>
  <c r="D10460" i="24"/>
  <c r="D10459" i="24"/>
  <c r="D10458" i="24"/>
  <c r="D10457" i="24"/>
  <c r="D10456" i="24"/>
  <c r="D10455" i="24"/>
  <c r="D10454" i="24"/>
  <c r="D10453" i="24"/>
  <c r="D10452" i="24"/>
  <c r="D10451" i="24"/>
  <c r="D10450" i="24"/>
  <c r="D10449" i="24"/>
  <c r="B10449" i="24" s="1"/>
  <c r="D10448" i="24"/>
  <c r="D10447" i="24"/>
  <c r="D10446" i="24"/>
  <c r="D10445" i="24"/>
  <c r="D10444" i="24"/>
  <c r="D10443" i="24"/>
  <c r="D10442" i="24"/>
  <c r="D10441" i="24"/>
  <c r="D10440" i="24"/>
  <c r="D10439" i="24"/>
  <c r="D10438" i="24"/>
  <c r="D10437" i="24"/>
  <c r="D10436" i="24"/>
  <c r="D10435" i="24"/>
  <c r="B10435" i="24" s="1"/>
  <c r="D10434" i="24"/>
  <c r="D10433" i="24"/>
  <c r="D10432" i="24"/>
  <c r="D10431" i="24"/>
  <c r="D10430" i="24"/>
  <c r="D10429" i="24"/>
  <c r="D10428" i="24"/>
  <c r="D10427" i="24"/>
  <c r="D10426" i="24"/>
  <c r="D10425" i="24"/>
  <c r="D10424" i="24"/>
  <c r="D10423" i="24"/>
  <c r="D10422" i="24"/>
  <c r="D10421" i="24"/>
  <c r="B10421" i="24" s="1"/>
  <c r="D10420" i="24"/>
  <c r="D10419" i="24"/>
  <c r="D10418" i="24"/>
  <c r="D10417" i="24"/>
  <c r="D10416" i="24"/>
  <c r="D10415" i="24"/>
  <c r="D10414" i="24"/>
  <c r="D10413" i="24"/>
  <c r="D10412" i="24"/>
  <c r="D10411" i="24"/>
  <c r="D10410" i="24"/>
  <c r="D10409" i="24"/>
  <c r="D10408" i="24"/>
  <c r="D10407" i="24"/>
  <c r="B10407" i="24" s="1"/>
  <c r="D10406" i="24"/>
  <c r="D10405" i="24"/>
  <c r="D10404" i="24"/>
  <c r="D10403" i="24"/>
  <c r="D10402" i="24"/>
  <c r="D10401" i="24"/>
  <c r="D10400" i="24"/>
  <c r="D10399" i="24"/>
  <c r="D10398" i="24"/>
  <c r="D10397" i="24"/>
  <c r="D10396" i="24"/>
  <c r="D10395" i="24"/>
  <c r="D10394" i="24"/>
  <c r="D10393" i="24"/>
  <c r="B10393" i="24" s="1"/>
  <c r="D10392" i="24"/>
  <c r="D10391" i="24"/>
  <c r="D10390" i="24"/>
  <c r="D10389" i="24"/>
  <c r="D10388" i="24"/>
  <c r="D10387" i="24"/>
  <c r="D10386" i="24"/>
  <c r="D10385" i="24"/>
  <c r="D10384" i="24"/>
  <c r="D10383" i="24"/>
  <c r="D10382" i="24"/>
  <c r="D10381" i="24"/>
  <c r="D10380" i="24"/>
  <c r="D10379" i="24"/>
  <c r="B10379" i="24" s="1"/>
  <c r="D10378" i="24"/>
  <c r="D10377" i="24"/>
  <c r="D10376" i="24"/>
  <c r="D10375" i="24"/>
  <c r="D10374" i="24"/>
  <c r="D10373" i="24"/>
  <c r="D10372" i="24"/>
  <c r="D10371" i="24"/>
  <c r="D10370" i="24"/>
  <c r="D10369" i="24"/>
  <c r="D10368" i="24"/>
  <c r="D10367" i="24"/>
  <c r="D10366" i="24"/>
  <c r="D10365" i="24"/>
  <c r="B10365" i="24" s="1"/>
  <c r="D10364" i="24"/>
  <c r="D10363" i="24"/>
  <c r="D10362" i="24"/>
  <c r="D10361" i="24"/>
  <c r="D10360" i="24"/>
  <c r="D10359" i="24"/>
  <c r="D10358" i="24"/>
  <c r="D10357" i="24"/>
  <c r="D10356" i="24"/>
  <c r="D10355" i="24"/>
  <c r="D10354" i="24"/>
  <c r="D10353" i="24"/>
  <c r="D10352" i="24"/>
  <c r="D10351" i="24"/>
  <c r="B10351" i="24" s="1"/>
  <c r="D10350" i="24"/>
  <c r="D10349" i="24"/>
  <c r="D10348" i="24"/>
  <c r="D10347" i="24"/>
  <c r="D10346" i="24"/>
  <c r="D10345" i="24"/>
  <c r="D10344" i="24"/>
  <c r="D10343" i="24"/>
  <c r="D10342" i="24"/>
  <c r="D10341" i="24"/>
  <c r="D10340" i="24"/>
  <c r="D10339" i="24"/>
  <c r="D10338" i="24"/>
  <c r="D10337" i="24"/>
  <c r="B10337" i="24" s="1"/>
  <c r="D10336" i="24"/>
  <c r="D10335" i="24"/>
  <c r="D10334" i="24"/>
  <c r="D10333" i="24"/>
  <c r="D10332" i="24"/>
  <c r="D10331" i="24"/>
  <c r="D10330" i="24"/>
  <c r="D10329" i="24"/>
  <c r="D10328" i="24"/>
  <c r="D10327" i="24"/>
  <c r="D10326" i="24"/>
  <c r="D10325" i="24"/>
  <c r="D10324" i="24"/>
  <c r="D10323" i="24"/>
  <c r="B10323" i="24" s="1"/>
  <c r="D10322" i="24"/>
  <c r="D10321" i="24"/>
  <c r="D10320" i="24"/>
  <c r="D10319" i="24"/>
  <c r="D10318" i="24"/>
  <c r="D10317" i="24"/>
  <c r="D10316" i="24"/>
  <c r="D10315" i="24"/>
  <c r="D10314" i="24"/>
  <c r="D10313" i="24"/>
  <c r="D10312" i="24"/>
  <c r="D10311" i="24"/>
  <c r="D10310" i="24"/>
  <c r="D10309" i="24"/>
  <c r="B10309" i="24" s="1"/>
  <c r="D10308" i="24"/>
  <c r="D10307" i="24"/>
  <c r="D10306" i="24"/>
  <c r="D10305" i="24"/>
  <c r="D10304" i="24"/>
  <c r="D10303" i="24"/>
  <c r="D10302" i="24"/>
  <c r="D10301" i="24"/>
  <c r="D10300" i="24"/>
  <c r="D10299" i="24"/>
  <c r="D10298" i="24"/>
  <c r="D10297" i="24"/>
  <c r="D10296" i="24"/>
  <c r="D10295" i="24"/>
  <c r="B10295" i="24" s="1"/>
  <c r="D10294" i="24"/>
  <c r="D10293" i="24"/>
  <c r="D10292" i="24"/>
  <c r="D10291" i="24"/>
  <c r="D10290" i="24"/>
  <c r="D10289" i="24"/>
  <c r="D10288" i="24"/>
  <c r="D10287" i="24"/>
  <c r="D10286" i="24"/>
  <c r="D10285" i="24"/>
  <c r="D10284" i="24"/>
  <c r="D10283" i="24"/>
  <c r="D10282" i="24"/>
  <c r="D10281" i="24"/>
  <c r="B10281" i="24" s="1"/>
  <c r="D10280" i="24"/>
  <c r="D10279" i="24"/>
  <c r="D10278" i="24"/>
  <c r="D10277" i="24"/>
  <c r="D10276" i="24"/>
  <c r="D10275" i="24"/>
  <c r="D10274" i="24"/>
  <c r="D10273" i="24"/>
  <c r="D10272" i="24"/>
  <c r="D10271" i="24"/>
  <c r="D10270" i="24"/>
  <c r="D10269" i="24"/>
  <c r="D10268" i="24"/>
  <c r="D10267" i="24"/>
  <c r="B10267" i="24" s="1"/>
  <c r="D10266" i="24"/>
  <c r="D10265" i="24"/>
  <c r="D10264" i="24"/>
  <c r="D10263" i="24"/>
  <c r="D10262" i="24"/>
  <c r="D10261" i="24"/>
  <c r="D10260" i="24"/>
  <c r="D10259" i="24"/>
  <c r="D10258" i="24"/>
  <c r="D10257" i="24"/>
  <c r="D10256" i="24"/>
  <c r="D10255" i="24"/>
  <c r="D10254" i="24"/>
  <c r="D10253" i="24"/>
  <c r="B10253" i="24" s="1"/>
  <c r="D10252" i="24"/>
  <c r="D10251" i="24"/>
  <c r="D10250" i="24"/>
  <c r="D10249" i="24"/>
  <c r="D10248" i="24"/>
  <c r="D10247" i="24"/>
  <c r="D10246" i="24"/>
  <c r="D10245" i="24"/>
  <c r="D10244" i="24"/>
  <c r="D10243" i="24"/>
  <c r="D10242" i="24"/>
  <c r="D10241" i="24"/>
  <c r="D10240" i="24"/>
  <c r="D10239" i="24"/>
  <c r="B10239" i="24" s="1"/>
  <c r="D10238" i="24"/>
  <c r="D10237" i="24"/>
  <c r="D10236" i="24"/>
  <c r="D10235" i="24"/>
  <c r="D10234" i="24"/>
  <c r="D10233" i="24"/>
  <c r="D10232" i="24"/>
  <c r="D10231" i="24"/>
  <c r="D10230" i="24"/>
  <c r="D10229" i="24"/>
  <c r="D10228" i="24"/>
  <c r="D10227" i="24"/>
  <c r="D10226" i="24"/>
  <c r="D10225" i="24"/>
  <c r="B10225" i="24" s="1"/>
  <c r="D10224" i="24"/>
  <c r="D10223" i="24"/>
  <c r="D10222" i="24"/>
  <c r="D10221" i="24"/>
  <c r="D10220" i="24"/>
  <c r="D10219" i="24"/>
  <c r="D10218" i="24"/>
  <c r="D10217" i="24"/>
  <c r="D10216" i="24"/>
  <c r="D10215" i="24"/>
  <c r="D10214" i="24"/>
  <c r="D10213" i="24"/>
  <c r="D10212" i="24"/>
  <c r="D10211" i="24"/>
  <c r="B10211" i="24" s="1"/>
  <c r="D10210" i="24"/>
  <c r="D10209" i="24"/>
  <c r="D10208" i="24"/>
  <c r="D10207" i="24"/>
  <c r="D10206" i="24"/>
  <c r="D10205" i="24"/>
  <c r="D10204" i="24"/>
  <c r="D10203" i="24"/>
  <c r="D10202" i="24"/>
  <c r="D10201" i="24"/>
  <c r="D10200" i="24"/>
  <c r="D10199" i="24"/>
  <c r="D10198" i="24"/>
  <c r="D10197" i="24"/>
  <c r="B10197" i="24" s="1"/>
  <c r="D10196" i="24"/>
  <c r="D10195" i="24"/>
  <c r="D10194" i="24"/>
  <c r="D10193" i="24"/>
  <c r="D10192" i="24"/>
  <c r="D10191" i="24"/>
  <c r="D10190" i="24"/>
  <c r="D10189" i="24"/>
  <c r="D10188" i="24"/>
  <c r="D10187" i="24"/>
  <c r="D10186" i="24"/>
  <c r="D10185" i="24"/>
  <c r="D10184" i="24"/>
  <c r="D10183" i="24"/>
  <c r="B10183" i="24" s="1"/>
  <c r="D10182" i="24"/>
  <c r="D10181" i="24"/>
  <c r="D10180" i="24"/>
  <c r="D10179" i="24"/>
  <c r="D10178" i="24"/>
  <c r="D10177" i="24"/>
  <c r="D10176" i="24"/>
  <c r="D10175" i="24"/>
  <c r="D10174" i="24"/>
  <c r="D10173" i="24"/>
  <c r="D10172" i="24"/>
  <c r="D10171" i="24"/>
  <c r="D10170" i="24"/>
  <c r="D10169" i="24"/>
  <c r="B10169" i="24" s="1"/>
  <c r="D10168" i="24"/>
  <c r="D10167" i="24"/>
  <c r="D10166" i="24"/>
  <c r="D10165" i="24"/>
  <c r="D10164" i="24"/>
  <c r="D10163" i="24"/>
  <c r="D10162" i="24"/>
  <c r="D10161" i="24"/>
  <c r="D10160" i="24"/>
  <c r="D10159" i="24"/>
  <c r="D10158" i="24"/>
  <c r="D10157" i="24"/>
  <c r="D10156" i="24"/>
  <c r="D10155" i="24"/>
  <c r="B10155" i="24" s="1"/>
  <c r="D10154" i="24"/>
  <c r="D10153" i="24"/>
  <c r="D10152" i="24"/>
  <c r="D10151" i="24"/>
  <c r="D10150" i="24"/>
  <c r="D10149" i="24"/>
  <c r="D10148" i="24"/>
  <c r="D10147" i="24"/>
  <c r="D10146" i="24"/>
  <c r="D10145" i="24"/>
  <c r="D10144" i="24"/>
  <c r="D10143" i="24"/>
  <c r="D10142" i="24"/>
  <c r="D10141" i="24"/>
  <c r="B10141" i="24" s="1"/>
  <c r="D10140" i="24"/>
  <c r="D10139" i="24"/>
  <c r="D10138" i="24"/>
  <c r="D10137" i="24"/>
  <c r="D10136" i="24"/>
  <c r="D10135" i="24"/>
  <c r="D10134" i="24"/>
  <c r="D10133" i="24"/>
  <c r="D10132" i="24"/>
  <c r="D10131" i="24"/>
  <c r="D10130" i="24"/>
  <c r="D10129" i="24"/>
  <c r="D10128" i="24"/>
  <c r="D10127" i="24"/>
  <c r="B10127" i="24" s="1"/>
  <c r="D10126" i="24"/>
  <c r="D10125" i="24"/>
  <c r="D10124" i="24"/>
  <c r="D10123" i="24"/>
  <c r="D10122" i="24"/>
  <c r="D10121" i="24"/>
  <c r="D10120" i="24"/>
  <c r="D10119" i="24"/>
  <c r="D10118" i="24"/>
  <c r="D10117" i="24"/>
  <c r="D10116" i="24"/>
  <c r="D10115" i="24"/>
  <c r="D10114" i="24"/>
  <c r="D10113" i="24"/>
  <c r="B10113" i="24" s="1"/>
  <c r="D10112" i="24"/>
  <c r="D10111" i="24"/>
  <c r="D10110" i="24"/>
  <c r="D10109" i="24"/>
  <c r="D10108" i="24"/>
  <c r="D10107" i="24"/>
  <c r="D10106" i="24"/>
  <c r="D10105" i="24"/>
  <c r="D10104" i="24"/>
  <c r="D10103" i="24"/>
  <c r="D10102" i="24"/>
  <c r="D10101" i="24"/>
  <c r="D10100" i="24"/>
  <c r="D10099" i="24"/>
  <c r="B10099" i="24" s="1"/>
  <c r="D10098" i="24"/>
  <c r="D10097" i="24"/>
  <c r="D10096" i="24"/>
  <c r="D10095" i="24"/>
  <c r="D10094" i="24"/>
  <c r="D10093" i="24"/>
  <c r="D10092" i="24"/>
  <c r="D10091" i="24"/>
  <c r="D10090" i="24"/>
  <c r="D10089" i="24"/>
  <c r="D10088" i="24"/>
  <c r="D10087" i="24"/>
  <c r="D10086" i="24"/>
  <c r="D10085" i="24"/>
  <c r="B10085" i="24" s="1"/>
  <c r="D10084" i="24"/>
  <c r="D10083" i="24"/>
  <c r="D10082" i="24"/>
  <c r="D10081" i="24"/>
  <c r="D10080" i="24"/>
  <c r="D10079" i="24"/>
  <c r="D10078" i="24"/>
  <c r="D10077" i="24"/>
  <c r="D10076" i="24"/>
  <c r="D10075" i="24"/>
  <c r="D10074" i="24"/>
  <c r="D10073" i="24"/>
  <c r="D10072" i="24"/>
  <c r="D10071" i="24"/>
  <c r="B10071" i="24" s="1"/>
  <c r="D10070" i="24"/>
  <c r="D10069" i="24"/>
  <c r="D10068" i="24"/>
  <c r="D10067" i="24"/>
  <c r="D10066" i="24"/>
  <c r="D10065" i="24"/>
  <c r="D10064" i="24"/>
  <c r="D10063" i="24"/>
  <c r="D10062" i="24"/>
  <c r="D10061" i="24"/>
  <c r="D10060" i="24"/>
  <c r="D10059" i="24"/>
  <c r="D10058" i="24"/>
  <c r="D10057" i="24"/>
  <c r="B10057" i="24" s="1"/>
  <c r="D10056" i="24"/>
  <c r="D10055" i="24"/>
  <c r="D10054" i="24"/>
  <c r="D10053" i="24"/>
  <c r="D10052" i="24"/>
  <c r="D10051" i="24"/>
  <c r="D10050" i="24"/>
  <c r="D10049" i="24"/>
  <c r="D10048" i="24"/>
  <c r="D10047" i="24"/>
  <c r="D10046" i="24"/>
  <c r="D10045" i="24"/>
  <c r="D10044" i="24"/>
  <c r="D10043" i="24"/>
  <c r="B10043" i="24" s="1"/>
  <c r="D10042" i="24"/>
  <c r="D10041" i="24"/>
  <c r="D10040" i="24"/>
  <c r="D10039" i="24"/>
  <c r="D10038" i="24"/>
  <c r="D10037" i="24"/>
  <c r="D10036" i="24"/>
  <c r="D10035" i="24"/>
  <c r="D10034" i="24"/>
  <c r="D10033" i="24"/>
  <c r="D10032" i="24"/>
  <c r="D10031" i="24"/>
  <c r="D10030" i="24"/>
  <c r="D10029" i="24"/>
  <c r="B10029" i="24" s="1"/>
  <c r="D10028" i="24"/>
  <c r="D10027" i="24"/>
  <c r="D10026" i="24"/>
  <c r="D10025" i="24"/>
  <c r="D10024" i="24"/>
  <c r="D10023" i="24"/>
  <c r="D10022" i="24"/>
  <c r="D10021" i="24"/>
  <c r="D10020" i="24"/>
  <c r="D10019" i="24"/>
  <c r="D10018" i="24"/>
  <c r="D10017" i="24"/>
  <c r="D10016" i="24"/>
  <c r="D10015" i="24"/>
  <c r="B10015" i="24" s="1"/>
  <c r="D10014" i="24"/>
  <c r="D10013" i="24"/>
  <c r="D10012" i="24"/>
  <c r="D10011" i="24"/>
  <c r="D10010" i="24"/>
  <c r="D10009" i="24"/>
  <c r="D10008" i="24"/>
  <c r="D10007" i="24"/>
  <c r="D10006" i="24"/>
  <c r="D10005" i="24"/>
  <c r="D10004" i="24"/>
  <c r="D10003" i="24"/>
  <c r="D10002" i="24"/>
  <c r="D10001" i="24"/>
  <c r="B10001" i="24" s="1"/>
  <c r="D10000" i="24"/>
  <c r="D9999" i="24"/>
  <c r="D9998" i="24"/>
  <c r="D9997" i="24"/>
  <c r="D9996" i="24"/>
  <c r="D9995" i="24"/>
  <c r="D9994" i="24"/>
  <c r="D9993" i="24"/>
  <c r="D9992" i="24"/>
  <c r="D9991" i="24"/>
  <c r="D9990" i="24"/>
  <c r="D9989" i="24"/>
  <c r="D9988" i="24"/>
  <c r="D9987" i="24"/>
  <c r="B9987" i="24" s="1"/>
  <c r="D9986" i="24"/>
  <c r="D9985" i="24"/>
  <c r="D9984" i="24"/>
  <c r="D9983" i="24"/>
  <c r="D9982" i="24"/>
  <c r="D9981" i="24"/>
  <c r="D9980" i="24"/>
  <c r="D9979" i="24"/>
  <c r="D9978" i="24"/>
  <c r="D9977" i="24"/>
  <c r="D9976" i="24"/>
  <c r="D9975" i="24"/>
  <c r="D9974" i="24"/>
  <c r="D9973" i="24"/>
  <c r="B9973" i="24" s="1"/>
  <c r="D9972" i="24"/>
  <c r="D9971" i="24"/>
  <c r="D9970" i="24"/>
  <c r="D9969" i="24"/>
  <c r="D9968" i="24"/>
  <c r="D9967" i="24"/>
  <c r="D9966" i="24"/>
  <c r="D9965" i="24"/>
  <c r="D9964" i="24"/>
  <c r="D9963" i="24"/>
  <c r="D9962" i="24"/>
  <c r="D9961" i="24"/>
  <c r="D9960" i="24"/>
  <c r="D9959" i="24"/>
  <c r="B9959" i="24" s="1"/>
  <c r="D9958" i="24"/>
  <c r="D9957" i="24"/>
  <c r="D9956" i="24"/>
  <c r="D9955" i="24"/>
  <c r="D9954" i="24"/>
  <c r="D9953" i="24"/>
  <c r="D9952" i="24"/>
  <c r="D9951" i="24"/>
  <c r="D9950" i="24"/>
  <c r="D9949" i="24"/>
  <c r="D9948" i="24"/>
  <c r="D9947" i="24"/>
  <c r="D9946" i="24"/>
  <c r="D9945" i="24"/>
  <c r="B9945" i="24" s="1"/>
  <c r="D9944" i="24"/>
  <c r="D9943" i="24"/>
  <c r="D9942" i="24"/>
  <c r="D9941" i="24"/>
  <c r="D9940" i="24"/>
  <c r="D9939" i="24"/>
  <c r="D9938" i="24"/>
  <c r="D9937" i="24"/>
  <c r="D9936" i="24"/>
  <c r="D9935" i="24"/>
  <c r="D9934" i="24"/>
  <c r="D9933" i="24"/>
  <c r="D9932" i="24"/>
  <c r="D9931" i="24"/>
  <c r="B9931" i="24" s="1"/>
  <c r="D9930" i="24"/>
  <c r="D9929" i="24"/>
  <c r="D9928" i="24"/>
  <c r="D9927" i="24"/>
  <c r="D9926" i="24"/>
  <c r="D9925" i="24"/>
  <c r="D9924" i="24"/>
  <c r="D9923" i="24"/>
  <c r="D9922" i="24"/>
  <c r="D9921" i="24"/>
  <c r="D9920" i="24"/>
  <c r="D9919" i="24"/>
  <c r="D9918" i="24"/>
  <c r="D9917" i="24"/>
  <c r="B9917" i="24" s="1"/>
  <c r="D9916" i="24"/>
  <c r="D9915" i="24"/>
  <c r="D9914" i="24"/>
  <c r="D9913" i="24"/>
  <c r="D9912" i="24"/>
  <c r="D9911" i="24"/>
  <c r="D9910" i="24"/>
  <c r="D9909" i="24"/>
  <c r="D9908" i="24"/>
  <c r="D9907" i="24"/>
  <c r="D9906" i="24"/>
  <c r="D9905" i="24"/>
  <c r="D9904" i="24"/>
  <c r="D9903" i="24"/>
  <c r="B9903" i="24" s="1"/>
  <c r="D9902" i="24"/>
  <c r="D9901" i="24"/>
  <c r="D9900" i="24"/>
  <c r="D9899" i="24"/>
  <c r="D9898" i="24"/>
  <c r="D9897" i="24"/>
  <c r="D9896" i="24"/>
  <c r="D9895" i="24"/>
  <c r="D9894" i="24"/>
  <c r="D9893" i="24"/>
  <c r="D9892" i="24"/>
  <c r="D9891" i="24"/>
  <c r="D9890" i="24"/>
  <c r="D9889" i="24"/>
  <c r="B9889" i="24" s="1"/>
  <c r="D9888" i="24"/>
  <c r="D9887" i="24"/>
  <c r="D9886" i="24"/>
  <c r="D9885" i="24"/>
  <c r="D9884" i="24"/>
  <c r="D9883" i="24"/>
  <c r="D9882" i="24"/>
  <c r="D9881" i="24"/>
  <c r="D9880" i="24"/>
  <c r="D9879" i="24"/>
  <c r="D9878" i="24"/>
  <c r="D9877" i="24"/>
  <c r="D9876" i="24"/>
  <c r="D9875" i="24"/>
  <c r="B9875" i="24" s="1"/>
  <c r="D9874" i="24"/>
  <c r="D9873" i="24"/>
  <c r="D9872" i="24"/>
  <c r="D9871" i="24"/>
  <c r="D9870" i="24"/>
  <c r="D9869" i="24"/>
  <c r="D9868" i="24"/>
  <c r="D9867" i="24"/>
  <c r="D9866" i="24"/>
  <c r="D9865" i="24"/>
  <c r="D9864" i="24"/>
  <c r="D9863" i="24"/>
  <c r="D9862" i="24"/>
  <c r="D9861" i="24"/>
  <c r="B9861" i="24" s="1"/>
  <c r="D9860" i="24"/>
  <c r="D9859" i="24"/>
  <c r="D9858" i="24"/>
  <c r="D9857" i="24"/>
  <c r="D9856" i="24"/>
  <c r="D9855" i="24"/>
  <c r="D9854" i="24"/>
  <c r="D9853" i="24"/>
  <c r="D9852" i="24"/>
  <c r="D9851" i="24"/>
  <c r="D9850" i="24"/>
  <c r="D9849" i="24"/>
  <c r="D9848" i="24"/>
  <c r="D9847" i="24"/>
  <c r="B9847" i="24" s="1"/>
  <c r="D9846" i="24"/>
  <c r="D9845" i="24"/>
  <c r="D9844" i="24"/>
  <c r="D9843" i="24"/>
  <c r="D9842" i="24"/>
  <c r="D9841" i="24"/>
  <c r="D9840" i="24"/>
  <c r="D9839" i="24"/>
  <c r="D9838" i="24"/>
  <c r="D9837" i="24"/>
  <c r="D9836" i="24"/>
  <c r="D9835" i="24"/>
  <c r="D9834" i="24"/>
  <c r="D9833" i="24"/>
  <c r="B9833" i="24" s="1"/>
  <c r="D9832" i="24"/>
  <c r="D9831" i="24"/>
  <c r="D9830" i="24"/>
  <c r="D9829" i="24"/>
  <c r="D9828" i="24"/>
  <c r="D9827" i="24"/>
  <c r="D9826" i="24"/>
  <c r="D9825" i="24"/>
  <c r="D9824" i="24"/>
  <c r="D9823" i="24"/>
  <c r="D9822" i="24"/>
  <c r="D9821" i="24"/>
  <c r="D9820" i="24"/>
  <c r="D9819" i="24"/>
  <c r="B9819" i="24" s="1"/>
  <c r="D9818" i="24"/>
  <c r="D9817" i="24"/>
  <c r="D9816" i="24"/>
  <c r="D9815" i="24"/>
  <c r="D9814" i="24"/>
  <c r="D9813" i="24"/>
  <c r="D9812" i="24"/>
  <c r="D9811" i="24"/>
  <c r="D9810" i="24"/>
  <c r="D9809" i="24"/>
  <c r="D9808" i="24"/>
  <c r="D9807" i="24"/>
  <c r="D9806" i="24"/>
  <c r="D9805" i="24"/>
  <c r="B9805" i="24" s="1"/>
  <c r="D9804" i="24"/>
  <c r="D9803" i="24"/>
  <c r="D9802" i="24"/>
  <c r="D9801" i="24"/>
  <c r="D9800" i="24"/>
  <c r="D9799" i="24"/>
  <c r="D9798" i="24"/>
  <c r="D9797" i="24"/>
  <c r="D9796" i="24"/>
  <c r="D9795" i="24"/>
  <c r="D9794" i="24"/>
  <c r="D9793" i="24"/>
  <c r="D9792" i="24"/>
  <c r="D9791" i="24"/>
  <c r="B9791" i="24" s="1"/>
  <c r="D9790" i="24"/>
  <c r="D9789" i="24"/>
  <c r="D9788" i="24"/>
  <c r="D9787" i="24"/>
  <c r="D9786" i="24"/>
  <c r="D9785" i="24"/>
  <c r="D9784" i="24"/>
  <c r="D9783" i="24"/>
  <c r="D9782" i="24"/>
  <c r="D9781" i="24"/>
  <c r="D9780" i="24"/>
  <c r="D9779" i="24"/>
  <c r="D9778" i="24"/>
  <c r="D9777" i="24"/>
  <c r="B9777" i="24" s="1"/>
  <c r="D9776" i="24"/>
  <c r="D9775" i="24"/>
  <c r="D9774" i="24"/>
  <c r="D9773" i="24"/>
  <c r="D9772" i="24"/>
  <c r="D9771" i="24"/>
  <c r="D9770" i="24"/>
  <c r="D9769" i="24"/>
  <c r="D9768" i="24"/>
  <c r="D9767" i="24"/>
  <c r="D9766" i="24"/>
  <c r="D9765" i="24"/>
  <c r="D9764" i="24"/>
  <c r="D9763" i="24"/>
  <c r="B9763" i="24" s="1"/>
  <c r="D9762" i="24"/>
  <c r="D9761" i="24"/>
  <c r="D9760" i="24"/>
  <c r="D9759" i="24"/>
  <c r="D9758" i="24"/>
  <c r="D9757" i="24"/>
  <c r="D9756" i="24"/>
  <c r="D9755" i="24"/>
  <c r="D9754" i="24"/>
  <c r="D9753" i="24"/>
  <c r="D9752" i="24"/>
  <c r="D9751" i="24"/>
  <c r="D9750" i="24"/>
  <c r="D9749" i="24"/>
  <c r="B9749" i="24" s="1"/>
  <c r="D9748" i="24"/>
  <c r="D9747" i="24"/>
  <c r="D9746" i="24"/>
  <c r="D9745" i="24"/>
  <c r="D9744" i="24"/>
  <c r="D9743" i="24"/>
  <c r="D9742" i="24"/>
  <c r="D9741" i="24"/>
  <c r="D9740" i="24"/>
  <c r="D9739" i="24"/>
  <c r="D9738" i="24"/>
  <c r="D9737" i="24"/>
  <c r="D9736" i="24"/>
  <c r="D9735" i="24"/>
  <c r="B9735" i="24" s="1"/>
  <c r="D9734" i="24"/>
  <c r="D9733" i="24"/>
  <c r="D9732" i="24"/>
  <c r="D9731" i="24"/>
  <c r="D9730" i="24"/>
  <c r="D9729" i="24"/>
  <c r="D9728" i="24"/>
  <c r="D9727" i="24"/>
  <c r="D9726" i="24"/>
  <c r="D9725" i="24"/>
  <c r="D9724" i="24"/>
  <c r="D9723" i="24"/>
  <c r="D9722" i="24"/>
  <c r="D9721" i="24"/>
  <c r="B9721" i="24" s="1"/>
  <c r="D9720" i="24"/>
  <c r="D9719" i="24"/>
  <c r="D9718" i="24"/>
  <c r="D9717" i="24"/>
  <c r="D9716" i="24"/>
  <c r="D9715" i="24"/>
  <c r="D9714" i="24"/>
  <c r="D9713" i="24"/>
  <c r="D9712" i="24"/>
  <c r="D9711" i="24"/>
  <c r="D9710" i="24"/>
  <c r="D9709" i="24"/>
  <c r="D9708" i="24"/>
  <c r="D9707" i="24"/>
  <c r="B9707" i="24" s="1"/>
  <c r="D9706" i="24"/>
  <c r="D9705" i="24"/>
  <c r="D9704" i="24"/>
  <c r="D9703" i="24"/>
  <c r="D9702" i="24"/>
  <c r="D9701" i="24"/>
  <c r="D9700" i="24"/>
  <c r="D9699" i="24"/>
  <c r="D9698" i="24"/>
  <c r="D9697" i="24"/>
  <c r="D9696" i="24"/>
  <c r="D9695" i="24"/>
  <c r="D9694" i="24"/>
  <c r="D9693" i="24"/>
  <c r="B9693" i="24" s="1"/>
  <c r="D9692" i="24"/>
  <c r="D9691" i="24"/>
  <c r="D9690" i="24"/>
  <c r="D9689" i="24"/>
  <c r="D9688" i="24"/>
  <c r="D9687" i="24"/>
  <c r="D9686" i="24"/>
  <c r="D9685" i="24"/>
  <c r="D9684" i="24"/>
  <c r="D9683" i="24"/>
  <c r="D9682" i="24"/>
  <c r="D9681" i="24"/>
  <c r="D9680" i="24"/>
  <c r="D9679" i="24"/>
  <c r="B9679" i="24" s="1"/>
  <c r="D9678" i="24"/>
  <c r="D9677" i="24"/>
  <c r="D9676" i="24"/>
  <c r="D9675" i="24"/>
  <c r="D9674" i="24"/>
  <c r="D9673" i="24"/>
  <c r="D9672" i="24"/>
  <c r="D9671" i="24"/>
  <c r="D9670" i="24"/>
  <c r="D9669" i="24"/>
  <c r="D9668" i="24"/>
  <c r="D9667" i="24"/>
  <c r="D9666" i="24"/>
  <c r="D9665" i="24"/>
  <c r="B9665" i="24" s="1"/>
  <c r="D9664" i="24"/>
  <c r="D9663" i="24"/>
  <c r="D9662" i="24"/>
  <c r="D9661" i="24"/>
  <c r="D9660" i="24"/>
  <c r="D9659" i="24"/>
  <c r="D9658" i="24"/>
  <c r="D9657" i="24"/>
  <c r="D9656" i="24"/>
  <c r="D9655" i="24"/>
  <c r="D9654" i="24"/>
  <c r="D9653" i="24"/>
  <c r="D9652" i="24"/>
  <c r="D9651" i="24"/>
  <c r="B9651" i="24" s="1"/>
  <c r="D9650" i="24"/>
  <c r="D9649" i="24"/>
  <c r="D9648" i="24"/>
  <c r="D9647" i="24"/>
  <c r="D9646" i="24"/>
  <c r="D9645" i="24"/>
  <c r="D9644" i="24"/>
  <c r="D9643" i="24"/>
  <c r="D9642" i="24"/>
  <c r="D9641" i="24"/>
  <c r="D9640" i="24"/>
  <c r="D9639" i="24"/>
  <c r="D9638" i="24"/>
  <c r="D9637" i="24"/>
  <c r="B9637" i="24" s="1"/>
  <c r="D9636" i="24"/>
  <c r="D9635" i="24"/>
  <c r="D9634" i="24"/>
  <c r="D9633" i="24"/>
  <c r="D9632" i="24"/>
  <c r="D9631" i="24"/>
  <c r="D9630" i="24"/>
  <c r="D9629" i="24"/>
  <c r="D9628" i="24"/>
  <c r="D9627" i="24"/>
  <c r="D9626" i="24"/>
  <c r="D9625" i="24"/>
  <c r="D9624" i="24"/>
  <c r="D9623" i="24"/>
  <c r="B9623" i="24" s="1"/>
  <c r="D9622" i="24"/>
  <c r="D9621" i="24"/>
  <c r="D9620" i="24"/>
  <c r="D9619" i="24"/>
  <c r="D9618" i="24"/>
  <c r="D9617" i="24"/>
  <c r="D9616" i="24"/>
  <c r="D9615" i="24"/>
  <c r="D9614" i="24"/>
  <c r="D9613" i="24"/>
  <c r="D9612" i="24"/>
  <c r="D9611" i="24"/>
  <c r="D9610" i="24"/>
  <c r="D9609" i="24"/>
  <c r="B9609" i="24" s="1"/>
  <c r="D9608" i="24"/>
  <c r="D9607" i="24"/>
  <c r="D9606" i="24"/>
  <c r="D9605" i="24"/>
  <c r="D9604" i="24"/>
  <c r="D9603" i="24"/>
  <c r="D9602" i="24"/>
  <c r="D9601" i="24"/>
  <c r="D9600" i="24"/>
  <c r="D9599" i="24"/>
  <c r="D9598" i="24"/>
  <c r="D9597" i="24"/>
  <c r="D9596" i="24"/>
  <c r="D9595" i="24"/>
  <c r="B9595" i="24" s="1"/>
  <c r="D9594" i="24"/>
  <c r="D9593" i="24"/>
  <c r="D9592" i="24"/>
  <c r="D9591" i="24"/>
  <c r="D9590" i="24"/>
  <c r="D9589" i="24"/>
  <c r="D9588" i="24"/>
  <c r="D9587" i="24"/>
  <c r="D9586" i="24"/>
  <c r="D9585" i="24"/>
  <c r="D9584" i="24"/>
  <c r="D9583" i="24"/>
  <c r="D9582" i="24"/>
  <c r="D9581" i="24"/>
  <c r="B9581" i="24" s="1"/>
  <c r="D9580" i="24"/>
  <c r="D9579" i="24"/>
  <c r="D9578" i="24"/>
  <c r="D9577" i="24"/>
  <c r="D9576" i="24"/>
  <c r="D9575" i="24"/>
  <c r="D9574" i="24"/>
  <c r="D9573" i="24"/>
  <c r="D9572" i="24"/>
  <c r="D9571" i="24"/>
  <c r="D9570" i="24"/>
  <c r="D9569" i="24"/>
  <c r="D9568" i="24"/>
  <c r="D9567" i="24"/>
  <c r="B9567" i="24" s="1"/>
  <c r="D9566" i="24"/>
  <c r="D9565" i="24"/>
  <c r="D9564" i="24"/>
  <c r="D9563" i="24"/>
  <c r="D9562" i="24"/>
  <c r="D9561" i="24"/>
  <c r="D9560" i="24"/>
  <c r="D9559" i="24"/>
  <c r="D9558" i="24"/>
  <c r="D9557" i="24"/>
  <c r="D9556" i="24"/>
  <c r="D9555" i="24"/>
  <c r="D9554" i="24"/>
  <c r="D9553" i="24"/>
  <c r="B9553" i="24" s="1"/>
  <c r="D9552" i="24"/>
  <c r="D9551" i="24"/>
  <c r="D9550" i="24"/>
  <c r="D9549" i="24"/>
  <c r="D9548" i="24"/>
  <c r="D9547" i="24"/>
  <c r="D9546" i="24"/>
  <c r="D9545" i="24"/>
  <c r="D9544" i="24"/>
  <c r="D9543" i="24"/>
  <c r="D9542" i="24"/>
  <c r="D9541" i="24"/>
  <c r="D9540" i="24"/>
  <c r="D9539" i="24"/>
  <c r="B9539" i="24" s="1"/>
  <c r="D9538" i="24"/>
  <c r="D9537" i="24"/>
  <c r="D9536" i="24"/>
  <c r="D9535" i="24"/>
  <c r="D9534" i="24"/>
  <c r="D9533" i="24"/>
  <c r="D9532" i="24"/>
  <c r="D9531" i="24"/>
  <c r="D9530" i="24"/>
  <c r="D9529" i="24"/>
  <c r="D9528" i="24"/>
  <c r="D9527" i="24"/>
  <c r="D9526" i="24"/>
  <c r="D9525" i="24"/>
  <c r="B9525" i="24" s="1"/>
  <c r="D9524" i="24"/>
  <c r="D9523" i="24"/>
  <c r="D9522" i="24"/>
  <c r="D9521" i="24"/>
  <c r="D9520" i="24"/>
  <c r="D9519" i="24"/>
  <c r="D9518" i="24"/>
  <c r="D9517" i="24"/>
  <c r="D9516" i="24"/>
  <c r="D9515" i="24"/>
  <c r="D9514" i="24"/>
  <c r="D9513" i="24"/>
  <c r="D9512" i="24"/>
  <c r="D9511" i="24"/>
  <c r="B9511" i="24" s="1"/>
  <c r="D9510" i="24"/>
  <c r="D9509" i="24"/>
  <c r="D9508" i="24"/>
  <c r="D9507" i="24"/>
  <c r="D9506" i="24"/>
  <c r="D9505" i="24"/>
  <c r="D9504" i="24"/>
  <c r="D9503" i="24"/>
  <c r="D9502" i="24"/>
  <c r="D9501" i="24"/>
  <c r="D9500" i="24"/>
  <c r="D9499" i="24"/>
  <c r="D9498" i="24"/>
  <c r="D9497" i="24"/>
  <c r="B9497" i="24" s="1"/>
  <c r="D9496" i="24"/>
  <c r="D9495" i="24"/>
  <c r="D9494" i="24"/>
  <c r="D9493" i="24"/>
  <c r="D9492" i="24"/>
  <c r="D9491" i="24"/>
  <c r="D9490" i="24"/>
  <c r="D9489" i="24"/>
  <c r="D9488" i="24"/>
  <c r="D9487" i="24"/>
  <c r="D9486" i="24"/>
  <c r="D9485" i="24"/>
  <c r="D9484" i="24"/>
  <c r="D9483" i="24"/>
  <c r="B9483" i="24" s="1"/>
  <c r="D9482" i="24"/>
  <c r="D9481" i="24"/>
  <c r="D9480" i="24"/>
  <c r="D9479" i="24"/>
  <c r="D9478" i="24"/>
  <c r="D9477" i="24"/>
  <c r="D9476" i="24"/>
  <c r="D9475" i="24"/>
  <c r="D9474" i="24"/>
  <c r="D9473" i="24"/>
  <c r="D9472" i="24"/>
  <c r="D9471" i="24"/>
  <c r="D9470" i="24"/>
  <c r="D9469" i="24"/>
  <c r="B9469" i="24" s="1"/>
  <c r="D9468" i="24"/>
  <c r="D9467" i="24"/>
  <c r="D9466" i="24"/>
  <c r="D9465" i="24"/>
  <c r="D9464" i="24"/>
  <c r="D9463" i="24"/>
  <c r="D9462" i="24"/>
  <c r="D9461" i="24"/>
  <c r="D9460" i="24"/>
  <c r="D9459" i="24"/>
  <c r="D9458" i="24"/>
  <c r="D9457" i="24"/>
  <c r="D9456" i="24"/>
  <c r="D9455" i="24"/>
  <c r="B9455" i="24" s="1"/>
  <c r="D9454" i="24"/>
  <c r="D9453" i="24"/>
  <c r="D9452" i="24"/>
  <c r="D9451" i="24"/>
  <c r="D9450" i="24"/>
  <c r="D9449" i="24"/>
  <c r="D9448" i="24"/>
  <c r="D9447" i="24"/>
  <c r="D9446" i="24"/>
  <c r="D9445" i="24"/>
  <c r="D9444" i="24"/>
  <c r="D9443" i="24"/>
  <c r="D9442" i="24"/>
  <c r="D9441" i="24"/>
  <c r="B9441" i="24" s="1"/>
  <c r="D9440" i="24"/>
  <c r="D9439" i="24"/>
  <c r="D9438" i="24"/>
  <c r="D9437" i="24"/>
  <c r="D9436" i="24"/>
  <c r="D9435" i="24"/>
  <c r="D9434" i="24"/>
  <c r="D9433" i="24"/>
  <c r="D9432" i="24"/>
  <c r="D9431" i="24"/>
  <c r="D9430" i="24"/>
  <c r="D9429" i="24"/>
  <c r="D9428" i="24"/>
  <c r="D9427" i="24"/>
  <c r="B9427" i="24" s="1"/>
  <c r="D9426" i="24"/>
  <c r="D9425" i="24"/>
  <c r="D9424" i="24"/>
  <c r="D9423" i="24"/>
  <c r="D9422" i="24"/>
  <c r="D9421" i="24"/>
  <c r="D9420" i="24"/>
  <c r="D9419" i="24"/>
  <c r="D9418" i="24"/>
  <c r="D9417" i="24"/>
  <c r="D9416" i="24"/>
  <c r="D9415" i="24"/>
  <c r="D9414" i="24"/>
  <c r="D9413" i="24"/>
  <c r="B9413" i="24" s="1"/>
  <c r="D9412" i="24"/>
  <c r="D9411" i="24"/>
  <c r="D9410" i="24"/>
  <c r="D9409" i="24"/>
  <c r="D9408" i="24"/>
  <c r="D9407" i="24"/>
  <c r="D9406" i="24"/>
  <c r="D9405" i="24"/>
  <c r="D9404" i="24"/>
  <c r="D9403" i="24"/>
  <c r="D9402" i="24"/>
  <c r="D9401" i="24"/>
  <c r="D9400" i="24"/>
  <c r="D9399" i="24"/>
  <c r="B9399" i="24" s="1"/>
  <c r="D9398" i="24"/>
  <c r="D9397" i="24"/>
  <c r="D9396" i="24"/>
  <c r="D9395" i="24"/>
  <c r="D9394" i="24"/>
  <c r="D9393" i="24"/>
  <c r="D9392" i="24"/>
  <c r="D9391" i="24"/>
  <c r="D9390" i="24"/>
  <c r="D9389" i="24"/>
  <c r="D9388" i="24"/>
  <c r="D9387" i="24"/>
  <c r="D9386" i="24"/>
  <c r="D9385" i="24"/>
  <c r="B9385" i="24" s="1"/>
  <c r="D9384" i="24"/>
  <c r="D9383" i="24"/>
  <c r="D9382" i="24"/>
  <c r="D9381" i="24"/>
  <c r="D9380" i="24"/>
  <c r="D9379" i="24"/>
  <c r="D9378" i="24"/>
  <c r="D9377" i="24"/>
  <c r="D9376" i="24"/>
  <c r="D9375" i="24"/>
  <c r="D9374" i="24"/>
  <c r="D9373" i="24"/>
  <c r="D9372" i="24"/>
  <c r="D9371" i="24"/>
  <c r="B9371" i="24" s="1"/>
  <c r="D9370" i="24"/>
  <c r="D9369" i="24"/>
  <c r="D9368" i="24"/>
  <c r="D9367" i="24"/>
  <c r="D9366" i="24"/>
  <c r="D9365" i="24"/>
  <c r="D9364" i="24"/>
  <c r="D9363" i="24"/>
  <c r="D9362" i="24"/>
  <c r="D9361" i="24"/>
  <c r="D9360" i="24"/>
  <c r="D9359" i="24"/>
  <c r="D9358" i="24"/>
  <c r="D9357" i="24"/>
  <c r="B9357" i="24" s="1"/>
  <c r="D9356" i="24"/>
  <c r="D9355" i="24"/>
  <c r="D9354" i="24"/>
  <c r="D9353" i="24"/>
  <c r="D9352" i="24"/>
  <c r="D9351" i="24"/>
  <c r="D9350" i="24"/>
  <c r="D9349" i="24"/>
  <c r="D9348" i="24"/>
  <c r="D9347" i="24"/>
  <c r="D9346" i="24"/>
  <c r="D9345" i="24"/>
  <c r="D9344" i="24"/>
  <c r="D9343" i="24"/>
  <c r="B9343" i="24" s="1"/>
  <c r="D9342" i="24"/>
  <c r="D9341" i="24"/>
  <c r="D9340" i="24"/>
  <c r="D9339" i="24"/>
  <c r="D9338" i="24"/>
  <c r="D9337" i="24"/>
  <c r="D9336" i="24"/>
  <c r="D9335" i="24"/>
  <c r="D9334" i="24"/>
  <c r="D9333" i="24"/>
  <c r="D9332" i="24"/>
  <c r="D9331" i="24"/>
  <c r="D9330" i="24"/>
  <c r="D9329" i="24"/>
  <c r="B9329" i="24" s="1"/>
  <c r="D9328" i="24"/>
  <c r="D9327" i="24"/>
  <c r="D9326" i="24"/>
  <c r="D9325" i="24"/>
  <c r="D9324" i="24"/>
  <c r="D9323" i="24"/>
  <c r="D9322" i="24"/>
  <c r="D9321" i="24"/>
  <c r="D9320" i="24"/>
  <c r="D9319" i="24"/>
  <c r="D9318" i="24"/>
  <c r="D9317" i="24"/>
  <c r="D9316" i="24"/>
  <c r="D9315" i="24"/>
  <c r="B9315" i="24" s="1"/>
  <c r="D9314" i="24"/>
  <c r="D9313" i="24"/>
  <c r="D9312" i="24"/>
  <c r="D9311" i="24"/>
  <c r="D9310" i="24"/>
  <c r="D9309" i="24"/>
  <c r="D9308" i="24"/>
  <c r="D9307" i="24"/>
  <c r="D9306" i="24"/>
  <c r="D9305" i="24"/>
  <c r="D9304" i="24"/>
  <c r="D9303" i="24"/>
  <c r="D9302" i="24"/>
  <c r="D9301" i="24"/>
  <c r="B9301" i="24" s="1"/>
  <c r="D9300" i="24"/>
  <c r="D9299" i="24"/>
  <c r="D9298" i="24"/>
  <c r="D9297" i="24"/>
  <c r="D9296" i="24"/>
  <c r="D9295" i="24"/>
  <c r="D9294" i="24"/>
  <c r="D9293" i="24"/>
  <c r="D9292" i="24"/>
  <c r="D9291" i="24"/>
  <c r="D9290" i="24"/>
  <c r="D9289" i="24"/>
  <c r="D9288" i="24"/>
  <c r="D9287" i="24"/>
  <c r="B9287" i="24" s="1"/>
  <c r="D9286" i="24"/>
  <c r="D9285" i="24"/>
  <c r="D9284" i="24"/>
  <c r="D9283" i="24"/>
  <c r="D9282" i="24"/>
  <c r="D9281" i="24"/>
  <c r="D9280" i="24"/>
  <c r="D9279" i="24"/>
  <c r="D9278" i="24"/>
  <c r="D9277" i="24"/>
  <c r="D9276" i="24"/>
  <c r="D9275" i="24"/>
  <c r="D9274" i="24"/>
  <c r="D9273" i="24"/>
  <c r="B9273" i="24" s="1"/>
  <c r="D9272" i="24"/>
  <c r="D9271" i="24"/>
  <c r="D9270" i="24"/>
  <c r="D9269" i="24"/>
  <c r="D9268" i="24"/>
  <c r="D9267" i="24"/>
  <c r="D9266" i="24"/>
  <c r="D9265" i="24"/>
  <c r="D9264" i="24"/>
  <c r="D9263" i="24"/>
  <c r="D9262" i="24"/>
  <c r="D9261" i="24"/>
  <c r="D9260" i="24"/>
  <c r="D9259" i="24"/>
  <c r="B9259" i="24" s="1"/>
  <c r="D9258" i="24"/>
  <c r="D9257" i="24"/>
  <c r="D9256" i="24"/>
  <c r="D9255" i="24"/>
  <c r="D9254" i="24"/>
  <c r="D9253" i="24"/>
  <c r="D9252" i="24"/>
  <c r="D9251" i="24"/>
  <c r="D9250" i="24"/>
  <c r="D9249" i="24"/>
  <c r="D9248" i="24"/>
  <c r="D9247" i="24"/>
  <c r="D9246" i="24"/>
  <c r="D9245" i="24"/>
  <c r="B9245" i="24" s="1"/>
  <c r="D9244" i="24"/>
  <c r="D9243" i="24"/>
  <c r="D9242" i="24"/>
  <c r="D9241" i="24"/>
  <c r="D9240" i="24"/>
  <c r="D9239" i="24"/>
  <c r="D9238" i="24"/>
  <c r="D9237" i="24"/>
  <c r="D9236" i="24"/>
  <c r="D9235" i="24"/>
  <c r="D9234" i="24"/>
  <c r="D9233" i="24"/>
  <c r="D9232" i="24"/>
  <c r="D9231" i="24"/>
  <c r="B9231" i="24" s="1"/>
  <c r="D9230" i="24"/>
  <c r="D9229" i="24"/>
  <c r="D9228" i="24"/>
  <c r="D9227" i="24"/>
  <c r="D9226" i="24"/>
  <c r="D9225" i="24"/>
  <c r="D9224" i="24"/>
  <c r="D9223" i="24"/>
  <c r="D9222" i="24"/>
  <c r="D9221" i="24"/>
  <c r="D9220" i="24"/>
  <c r="D9219" i="24"/>
  <c r="D9218" i="24"/>
  <c r="D9217" i="24"/>
  <c r="B9217" i="24" s="1"/>
  <c r="D9216" i="24"/>
  <c r="D9215" i="24"/>
  <c r="D9214" i="24"/>
  <c r="D9213" i="24"/>
  <c r="D9212" i="24"/>
  <c r="D9211" i="24"/>
  <c r="D9210" i="24"/>
  <c r="D9209" i="24"/>
  <c r="D9208" i="24"/>
  <c r="D9207" i="24"/>
  <c r="D9206" i="24"/>
  <c r="D9205" i="24"/>
  <c r="D9204" i="24"/>
  <c r="D9203" i="24"/>
  <c r="B9203" i="24" s="1"/>
  <c r="D9202" i="24"/>
  <c r="D9201" i="24"/>
  <c r="D9200" i="24"/>
  <c r="D9199" i="24"/>
  <c r="D9198" i="24"/>
  <c r="D9197" i="24"/>
  <c r="D9196" i="24"/>
  <c r="D9195" i="24"/>
  <c r="D9194" i="24"/>
  <c r="D9193" i="24"/>
  <c r="D9192" i="24"/>
  <c r="D9191" i="24"/>
  <c r="D9190" i="24"/>
  <c r="D9189" i="24"/>
  <c r="B9189" i="24" s="1"/>
  <c r="D9188" i="24"/>
  <c r="D9187" i="24"/>
  <c r="D9186" i="24"/>
  <c r="D9185" i="24"/>
  <c r="D9184" i="24"/>
  <c r="D9183" i="24"/>
  <c r="D9182" i="24"/>
  <c r="D9181" i="24"/>
  <c r="D9180" i="24"/>
  <c r="D9179" i="24"/>
  <c r="D9178" i="24"/>
  <c r="D9177" i="24"/>
  <c r="D9176" i="24"/>
  <c r="D9175" i="24"/>
  <c r="B9175" i="24" s="1"/>
  <c r="D9174" i="24"/>
  <c r="D9173" i="24"/>
  <c r="D9172" i="24"/>
  <c r="D9171" i="24"/>
  <c r="D9170" i="24"/>
  <c r="D9169" i="24"/>
  <c r="D9168" i="24"/>
  <c r="D9167" i="24"/>
  <c r="D9166" i="24"/>
  <c r="D9165" i="24"/>
  <c r="D9164" i="24"/>
  <c r="D9163" i="24"/>
  <c r="D9162" i="24"/>
  <c r="D9161" i="24"/>
  <c r="B9161" i="24" s="1"/>
  <c r="D9160" i="24"/>
  <c r="D9159" i="24"/>
  <c r="D9158" i="24"/>
  <c r="D9157" i="24"/>
  <c r="D9156" i="24"/>
  <c r="D9155" i="24"/>
  <c r="D9154" i="24"/>
  <c r="D9153" i="24"/>
  <c r="D9152" i="24"/>
  <c r="D9151" i="24"/>
  <c r="D9150" i="24"/>
  <c r="D9149" i="24"/>
  <c r="D9148" i="24"/>
  <c r="D9147" i="24"/>
  <c r="B9147" i="24" s="1"/>
  <c r="D9146" i="24"/>
  <c r="D9145" i="24"/>
  <c r="D9144" i="24"/>
  <c r="D9143" i="24"/>
  <c r="D9142" i="24"/>
  <c r="D9141" i="24"/>
  <c r="D9140" i="24"/>
  <c r="D9139" i="24"/>
  <c r="D9138" i="24"/>
  <c r="D9137" i="24"/>
  <c r="D9136" i="24"/>
  <c r="D9135" i="24"/>
  <c r="D9134" i="24"/>
  <c r="D9133" i="24"/>
  <c r="B9133" i="24" s="1"/>
  <c r="D9132" i="24"/>
  <c r="D9131" i="24"/>
  <c r="D9130" i="24"/>
  <c r="D9129" i="24"/>
  <c r="D9128" i="24"/>
  <c r="D9127" i="24"/>
  <c r="D9126" i="24"/>
  <c r="D9125" i="24"/>
  <c r="D9124" i="24"/>
  <c r="D9123" i="24"/>
  <c r="D9122" i="24"/>
  <c r="D9121" i="24"/>
  <c r="D9120" i="24"/>
  <c r="D9119" i="24"/>
  <c r="B9119" i="24" s="1"/>
  <c r="D9118" i="24"/>
  <c r="D9117" i="24"/>
  <c r="D9116" i="24"/>
  <c r="D9115" i="24"/>
  <c r="D9114" i="24"/>
  <c r="D9113" i="24"/>
  <c r="D9112" i="24"/>
  <c r="D9111" i="24"/>
  <c r="D9110" i="24"/>
  <c r="D9109" i="24"/>
  <c r="D9108" i="24"/>
  <c r="D9107" i="24"/>
  <c r="D9106" i="24"/>
  <c r="D9105" i="24"/>
  <c r="B9105" i="24" s="1"/>
  <c r="D9104" i="24"/>
  <c r="D9103" i="24"/>
  <c r="D9102" i="24"/>
  <c r="D9101" i="24"/>
  <c r="D9100" i="24"/>
  <c r="D9099" i="24"/>
  <c r="D9098" i="24"/>
  <c r="D9097" i="24"/>
  <c r="D9096" i="24"/>
  <c r="D9095" i="24"/>
  <c r="D9094" i="24"/>
  <c r="D9093" i="24"/>
  <c r="D9092" i="24"/>
  <c r="D9091" i="24"/>
  <c r="B9091" i="24" s="1"/>
  <c r="D9090" i="24"/>
  <c r="D9089" i="24"/>
  <c r="D9088" i="24"/>
  <c r="D9087" i="24"/>
  <c r="D9086" i="24"/>
  <c r="D9085" i="24"/>
  <c r="D9084" i="24"/>
  <c r="D9083" i="24"/>
  <c r="D9082" i="24"/>
  <c r="D9081" i="24"/>
  <c r="D9080" i="24"/>
  <c r="D9079" i="24"/>
  <c r="D9078" i="24"/>
  <c r="D9077" i="24"/>
  <c r="B9077" i="24" s="1"/>
  <c r="D9076" i="24"/>
  <c r="D9075" i="24"/>
  <c r="D9074" i="24"/>
  <c r="D9073" i="24"/>
  <c r="D9072" i="24"/>
  <c r="D9071" i="24"/>
  <c r="D9070" i="24"/>
  <c r="D9069" i="24"/>
  <c r="D9068" i="24"/>
  <c r="D9067" i="24"/>
  <c r="D9066" i="24"/>
  <c r="D9065" i="24"/>
  <c r="D9064" i="24"/>
  <c r="D9063" i="24"/>
  <c r="B9063" i="24" s="1"/>
  <c r="D9062" i="24"/>
  <c r="D9061" i="24"/>
  <c r="D9060" i="24"/>
  <c r="D9059" i="24"/>
  <c r="D9058" i="24"/>
  <c r="D9057" i="24"/>
  <c r="D9056" i="24"/>
  <c r="D9055" i="24"/>
  <c r="D9054" i="24"/>
  <c r="D9053" i="24"/>
  <c r="D9052" i="24"/>
  <c r="D9051" i="24"/>
  <c r="D9050" i="24"/>
  <c r="D9049" i="24"/>
  <c r="B9049" i="24" s="1"/>
  <c r="D9048" i="24"/>
  <c r="D9047" i="24"/>
  <c r="D9046" i="24"/>
  <c r="D9045" i="24"/>
  <c r="D9044" i="24"/>
  <c r="D9043" i="24"/>
  <c r="D9042" i="24"/>
  <c r="D9041" i="24"/>
  <c r="D9040" i="24"/>
  <c r="D9039" i="24"/>
  <c r="D9038" i="24"/>
  <c r="D9037" i="24"/>
  <c r="D9036" i="24"/>
  <c r="D9035" i="24"/>
  <c r="B9035" i="24" s="1"/>
  <c r="D9034" i="24"/>
  <c r="D9033" i="24"/>
  <c r="D9032" i="24"/>
  <c r="D9031" i="24"/>
  <c r="D9030" i="24"/>
  <c r="D9029" i="24"/>
  <c r="D9028" i="24"/>
  <c r="D9027" i="24"/>
  <c r="D9026" i="24"/>
  <c r="D9025" i="24"/>
  <c r="D9024" i="24"/>
  <c r="D9023" i="24"/>
  <c r="D9022" i="24"/>
  <c r="D9021" i="24"/>
  <c r="B9021" i="24" s="1"/>
  <c r="D9020" i="24"/>
  <c r="D9019" i="24"/>
  <c r="D9018" i="24"/>
  <c r="D9017" i="24"/>
  <c r="D9016" i="24"/>
  <c r="D9015" i="24"/>
  <c r="D9014" i="24"/>
  <c r="D9013" i="24"/>
  <c r="D9012" i="24"/>
  <c r="D9011" i="24"/>
  <c r="D9010" i="24"/>
  <c r="D9009" i="24"/>
  <c r="D9008" i="24"/>
  <c r="D9007" i="24"/>
  <c r="B9007" i="24" s="1"/>
  <c r="D9006" i="24"/>
  <c r="D9005" i="24"/>
  <c r="D9004" i="24"/>
  <c r="D9003" i="24"/>
  <c r="D9002" i="24"/>
  <c r="D9001" i="24"/>
  <c r="D9000" i="24"/>
  <c r="D8999" i="24"/>
  <c r="D8998" i="24"/>
  <c r="D8997" i="24"/>
  <c r="D8996" i="24"/>
  <c r="D8995" i="24"/>
  <c r="D8994" i="24"/>
  <c r="D8993" i="24"/>
  <c r="B8993" i="24" s="1"/>
  <c r="D8992" i="24"/>
  <c r="D8991" i="24"/>
  <c r="D8990" i="24"/>
  <c r="D8989" i="24"/>
  <c r="D8988" i="24"/>
  <c r="D8987" i="24"/>
  <c r="D8986" i="24"/>
  <c r="D8985" i="24"/>
  <c r="D8984" i="24"/>
  <c r="D8983" i="24"/>
  <c r="D8982" i="24"/>
  <c r="D8981" i="24"/>
  <c r="D8980" i="24"/>
  <c r="D8979" i="24"/>
  <c r="B8979" i="24" s="1"/>
  <c r="D8978" i="24"/>
  <c r="D8977" i="24"/>
  <c r="D8976" i="24"/>
  <c r="D8975" i="24"/>
  <c r="D8974" i="24"/>
  <c r="D8973" i="24"/>
  <c r="D8972" i="24"/>
  <c r="D8971" i="24"/>
  <c r="D8970" i="24"/>
  <c r="D8969" i="24"/>
  <c r="D8968" i="24"/>
  <c r="D8967" i="24"/>
  <c r="D8966" i="24"/>
  <c r="D8965" i="24"/>
  <c r="B8965" i="24" s="1"/>
  <c r="D8964" i="24"/>
  <c r="D8963" i="24"/>
  <c r="D8962" i="24"/>
  <c r="D8961" i="24"/>
  <c r="D8960" i="24"/>
  <c r="D8959" i="24"/>
  <c r="D8958" i="24"/>
  <c r="D8957" i="24"/>
  <c r="D8956" i="24"/>
  <c r="D8955" i="24"/>
  <c r="D8954" i="24"/>
  <c r="D8953" i="24"/>
  <c r="D8952" i="24"/>
  <c r="D8951" i="24"/>
  <c r="B8951" i="24" s="1"/>
  <c r="D8950" i="24"/>
  <c r="D8949" i="24"/>
  <c r="D8948" i="24"/>
  <c r="D8947" i="24"/>
  <c r="D8946" i="24"/>
  <c r="D8945" i="24"/>
  <c r="D8944" i="24"/>
  <c r="D8943" i="24"/>
  <c r="D8942" i="24"/>
  <c r="D8941" i="24"/>
  <c r="D8940" i="24"/>
  <c r="D8939" i="24"/>
  <c r="D8938" i="24"/>
  <c r="D8937" i="24"/>
  <c r="B8937" i="24" s="1"/>
  <c r="D8936" i="24"/>
  <c r="D8935" i="24"/>
  <c r="D8934" i="24"/>
  <c r="D8933" i="24"/>
  <c r="D8932" i="24"/>
  <c r="D8931" i="24"/>
  <c r="D8930" i="24"/>
  <c r="D8929" i="24"/>
  <c r="D8928" i="24"/>
  <c r="D8927" i="24"/>
  <c r="D8926" i="24"/>
  <c r="D8925" i="24"/>
  <c r="D8924" i="24"/>
  <c r="D8923" i="24"/>
  <c r="B8923" i="24" s="1"/>
  <c r="D8922" i="24"/>
  <c r="D8921" i="24"/>
  <c r="D8920" i="24"/>
  <c r="D8919" i="24"/>
  <c r="D8918" i="24"/>
  <c r="D8917" i="24"/>
  <c r="D8916" i="24"/>
  <c r="D8915" i="24"/>
  <c r="D8914" i="24"/>
  <c r="D8913" i="24"/>
  <c r="D8912" i="24"/>
  <c r="D8911" i="24"/>
  <c r="D8910" i="24"/>
  <c r="D8909" i="24"/>
  <c r="B8909" i="24" s="1"/>
  <c r="D8908" i="24"/>
  <c r="D8907" i="24"/>
  <c r="D8906" i="24"/>
  <c r="D8905" i="24"/>
  <c r="D8904" i="24"/>
  <c r="D8903" i="24"/>
  <c r="D8902" i="24"/>
  <c r="D8901" i="24"/>
  <c r="D8900" i="24"/>
  <c r="D8899" i="24"/>
  <c r="D8898" i="24"/>
  <c r="D8897" i="24"/>
  <c r="D8896" i="24"/>
  <c r="D8895" i="24"/>
  <c r="B8895" i="24" s="1"/>
  <c r="D8894" i="24"/>
  <c r="D8893" i="24"/>
  <c r="D8892" i="24"/>
  <c r="D8891" i="24"/>
  <c r="D8890" i="24"/>
  <c r="D8889" i="24"/>
  <c r="D8888" i="24"/>
  <c r="D8887" i="24"/>
  <c r="D8886" i="24"/>
  <c r="D8885" i="24"/>
  <c r="D8884" i="24"/>
  <c r="D8883" i="24"/>
  <c r="D8882" i="24"/>
  <c r="D8881" i="24"/>
  <c r="B8881" i="24" s="1"/>
  <c r="D8880" i="24"/>
  <c r="D8879" i="24"/>
  <c r="D8878" i="24"/>
  <c r="D8877" i="24"/>
  <c r="D8876" i="24"/>
  <c r="D8875" i="24"/>
  <c r="D8874" i="24"/>
  <c r="D8873" i="24"/>
  <c r="D8872" i="24"/>
  <c r="D8871" i="24"/>
  <c r="D8870" i="24"/>
  <c r="D8869" i="24"/>
  <c r="D8868" i="24"/>
  <c r="D8867" i="24"/>
  <c r="B8867" i="24" s="1"/>
  <c r="D8866" i="24"/>
  <c r="D8865" i="24"/>
  <c r="D8864" i="24"/>
  <c r="D8863" i="24"/>
  <c r="D8862" i="24"/>
  <c r="D8861" i="24"/>
  <c r="D8860" i="24"/>
  <c r="D8859" i="24"/>
  <c r="D8858" i="24"/>
  <c r="D8857" i="24"/>
  <c r="D8856" i="24"/>
  <c r="D8855" i="24"/>
  <c r="D8854" i="24"/>
  <c r="D8853" i="24"/>
  <c r="B8853" i="24" s="1"/>
  <c r="D8852" i="24"/>
  <c r="D8851" i="24"/>
  <c r="D8850" i="24"/>
  <c r="D8849" i="24"/>
  <c r="D8848" i="24"/>
  <c r="D8847" i="24"/>
  <c r="D8846" i="24"/>
  <c r="D8845" i="24"/>
  <c r="D8844" i="24"/>
  <c r="D8843" i="24"/>
  <c r="D8842" i="24"/>
  <c r="D8841" i="24"/>
  <c r="D8840" i="24"/>
  <c r="D8839" i="24"/>
  <c r="B8839" i="24" s="1"/>
  <c r="D8838" i="24"/>
  <c r="D8837" i="24"/>
  <c r="D8836" i="24"/>
  <c r="D8835" i="24"/>
  <c r="D8834" i="24"/>
  <c r="D8833" i="24"/>
  <c r="D8832" i="24"/>
  <c r="D8831" i="24"/>
  <c r="D8830" i="24"/>
  <c r="D8829" i="24"/>
  <c r="D8828" i="24"/>
  <c r="D8827" i="24"/>
  <c r="D8826" i="24"/>
  <c r="D8825" i="24"/>
  <c r="B8825" i="24" s="1"/>
  <c r="D8824" i="24"/>
  <c r="D8823" i="24"/>
  <c r="D8822" i="24"/>
  <c r="D8821" i="24"/>
  <c r="D8820" i="24"/>
  <c r="D8819" i="24"/>
  <c r="D8818" i="24"/>
  <c r="D8817" i="24"/>
  <c r="D8816" i="24"/>
  <c r="D8815" i="24"/>
  <c r="D8814" i="24"/>
  <c r="D8813" i="24"/>
  <c r="D8812" i="24"/>
  <c r="D8811" i="24"/>
  <c r="B8811" i="24" s="1"/>
  <c r="D8810" i="24"/>
  <c r="D8809" i="24"/>
  <c r="D8808" i="24"/>
  <c r="D8807" i="24"/>
  <c r="D8806" i="24"/>
  <c r="D8805" i="24"/>
  <c r="D8804" i="24"/>
  <c r="D8803" i="24"/>
  <c r="D8802" i="24"/>
  <c r="D8801" i="24"/>
  <c r="D8800" i="24"/>
  <c r="D8799" i="24"/>
  <c r="D8798" i="24"/>
  <c r="D8797" i="24"/>
  <c r="B8797" i="24" s="1"/>
  <c r="D8796" i="24"/>
  <c r="D8795" i="24"/>
  <c r="D8794" i="24"/>
  <c r="D8793" i="24"/>
  <c r="D8792" i="24"/>
  <c r="D8791" i="24"/>
  <c r="D8790" i="24"/>
  <c r="D8789" i="24"/>
  <c r="D8788" i="24"/>
  <c r="D8787" i="24"/>
  <c r="D8786" i="24"/>
  <c r="D8785" i="24"/>
  <c r="D8784" i="24"/>
  <c r="D8783" i="24"/>
  <c r="B8783" i="24" s="1"/>
  <c r="D8782" i="24"/>
  <c r="D8781" i="24"/>
  <c r="D8780" i="24"/>
  <c r="D8779" i="24"/>
  <c r="D8778" i="24"/>
  <c r="D8777" i="24"/>
  <c r="D8776" i="24"/>
  <c r="D8775" i="24"/>
  <c r="D8774" i="24"/>
  <c r="D8773" i="24"/>
  <c r="D8772" i="24"/>
  <c r="D8771" i="24"/>
  <c r="D8770" i="24"/>
  <c r="D8769" i="24"/>
  <c r="B8769" i="24" s="1"/>
  <c r="D8768" i="24"/>
  <c r="D8767" i="24"/>
  <c r="D8766" i="24"/>
  <c r="D8765" i="24"/>
  <c r="D8764" i="24"/>
  <c r="D8763" i="24"/>
  <c r="D8762" i="24"/>
  <c r="D8761" i="24"/>
  <c r="D8760" i="24"/>
  <c r="D8759" i="24"/>
  <c r="D8758" i="24"/>
  <c r="D8757" i="24"/>
  <c r="D8756" i="24"/>
  <c r="D8755" i="24"/>
  <c r="B8755" i="24" s="1"/>
  <c r="D8754" i="24"/>
  <c r="D8753" i="24"/>
  <c r="D8752" i="24"/>
  <c r="D8751" i="24"/>
  <c r="D8750" i="24"/>
  <c r="D8749" i="24"/>
  <c r="D8748" i="24"/>
  <c r="D8747" i="24"/>
  <c r="D8746" i="24"/>
  <c r="D8745" i="24"/>
  <c r="D8744" i="24"/>
  <c r="D8743" i="24"/>
  <c r="D8742" i="24"/>
  <c r="D8741" i="24"/>
  <c r="B8741" i="24" s="1"/>
  <c r="D8740" i="24"/>
  <c r="D8739" i="24"/>
  <c r="D8738" i="24"/>
  <c r="D8737" i="24"/>
  <c r="D8736" i="24"/>
  <c r="D8735" i="24"/>
  <c r="D8734" i="24"/>
  <c r="D8733" i="24"/>
  <c r="D8732" i="24"/>
  <c r="D8731" i="24"/>
  <c r="D8730" i="24"/>
  <c r="D8729" i="24"/>
  <c r="D8728" i="24"/>
  <c r="D8727" i="24"/>
  <c r="B8727" i="24" s="1"/>
  <c r="D8726" i="24"/>
  <c r="D8725" i="24"/>
  <c r="D8724" i="24"/>
  <c r="D8723" i="24"/>
  <c r="D8722" i="24"/>
  <c r="D8721" i="24"/>
  <c r="D8720" i="24"/>
  <c r="D8719" i="24"/>
  <c r="D8718" i="24"/>
  <c r="D8717" i="24"/>
  <c r="D8716" i="24"/>
  <c r="D8715" i="24"/>
  <c r="D8714" i="24"/>
  <c r="D8713" i="24"/>
  <c r="B8713" i="24" s="1"/>
  <c r="D8712" i="24"/>
  <c r="D8711" i="24"/>
  <c r="D8710" i="24"/>
  <c r="D8709" i="24"/>
  <c r="D8708" i="24"/>
  <c r="D8707" i="24"/>
  <c r="D8706" i="24"/>
  <c r="D8705" i="24"/>
  <c r="D8704" i="24"/>
  <c r="D8703" i="24"/>
  <c r="D8702" i="24"/>
  <c r="D8701" i="24"/>
  <c r="D8700" i="24"/>
  <c r="D8699" i="24"/>
  <c r="B8699" i="24" s="1"/>
  <c r="D8698" i="24"/>
  <c r="D8697" i="24"/>
  <c r="D8696" i="24"/>
  <c r="D8695" i="24"/>
  <c r="D8694" i="24"/>
  <c r="D8693" i="24"/>
  <c r="D8692" i="24"/>
  <c r="D8691" i="24"/>
  <c r="D8690" i="24"/>
  <c r="D8689" i="24"/>
  <c r="D8688" i="24"/>
  <c r="D8687" i="24"/>
  <c r="D8686" i="24"/>
  <c r="D8685" i="24"/>
  <c r="B8685" i="24" s="1"/>
  <c r="D8684" i="24"/>
  <c r="D8683" i="24"/>
  <c r="D8682" i="24"/>
  <c r="D8681" i="24"/>
  <c r="D8680" i="24"/>
  <c r="D8679" i="24"/>
  <c r="D8678" i="24"/>
  <c r="D8677" i="24"/>
  <c r="D8676" i="24"/>
  <c r="D8675" i="24"/>
  <c r="D8674" i="24"/>
  <c r="D8673" i="24"/>
  <c r="D8672" i="24"/>
  <c r="D8671" i="24"/>
  <c r="B8671" i="24" s="1"/>
  <c r="D8670" i="24"/>
  <c r="D8669" i="24"/>
  <c r="D8668" i="24"/>
  <c r="D8667" i="24"/>
  <c r="D8666" i="24"/>
  <c r="D8665" i="24"/>
  <c r="D8664" i="24"/>
  <c r="D8663" i="24"/>
  <c r="D8662" i="24"/>
  <c r="D8661" i="24"/>
  <c r="D8660" i="24"/>
  <c r="D8659" i="24"/>
  <c r="D8658" i="24"/>
  <c r="D8657" i="24"/>
  <c r="B8657" i="24" s="1"/>
  <c r="D8656" i="24"/>
  <c r="D8655" i="24"/>
  <c r="D8654" i="24"/>
  <c r="D8653" i="24"/>
  <c r="D8652" i="24"/>
  <c r="D8651" i="24"/>
  <c r="D8650" i="24"/>
  <c r="D8649" i="24"/>
  <c r="D8648" i="24"/>
  <c r="D8647" i="24"/>
  <c r="D8646" i="24"/>
  <c r="D8645" i="24"/>
  <c r="D8644" i="24"/>
  <c r="D8643" i="24"/>
  <c r="B8643" i="24" s="1"/>
  <c r="D8642" i="24"/>
  <c r="D8641" i="24"/>
  <c r="D8640" i="24"/>
  <c r="D8639" i="24"/>
  <c r="D8638" i="24"/>
  <c r="D8637" i="24"/>
  <c r="D8636" i="24"/>
  <c r="D8635" i="24"/>
  <c r="D8634" i="24"/>
  <c r="D8633" i="24"/>
  <c r="D8632" i="24"/>
  <c r="D8631" i="24"/>
  <c r="D8630" i="24"/>
  <c r="D8629" i="24"/>
  <c r="B8629" i="24" s="1"/>
  <c r="D8628" i="24"/>
  <c r="D8627" i="24"/>
  <c r="D8626" i="24"/>
  <c r="D8625" i="24"/>
  <c r="D8624" i="24"/>
  <c r="D8623" i="24"/>
  <c r="D8622" i="24"/>
  <c r="D8621" i="24"/>
  <c r="D8620" i="24"/>
  <c r="D8619" i="24"/>
  <c r="D8618" i="24"/>
  <c r="D8617" i="24"/>
  <c r="D8616" i="24"/>
  <c r="D8615" i="24"/>
  <c r="B8615" i="24" s="1"/>
  <c r="D8614" i="24"/>
  <c r="D8613" i="24"/>
  <c r="D8612" i="24"/>
  <c r="D8611" i="24"/>
  <c r="D8610" i="24"/>
  <c r="D8609" i="24"/>
  <c r="D8608" i="24"/>
  <c r="D8607" i="24"/>
  <c r="D8606" i="24"/>
  <c r="D8605" i="24"/>
  <c r="D8604" i="24"/>
  <c r="D8603" i="24"/>
  <c r="D8602" i="24"/>
  <c r="D8601" i="24"/>
  <c r="B8601" i="24" s="1"/>
  <c r="D8600" i="24"/>
  <c r="D8599" i="24"/>
  <c r="D8598" i="24"/>
  <c r="D8597" i="24"/>
  <c r="D8596" i="24"/>
  <c r="D8595" i="24"/>
  <c r="D8594" i="24"/>
  <c r="D8593" i="24"/>
  <c r="D8592" i="24"/>
  <c r="D8591" i="24"/>
  <c r="D8590" i="24"/>
  <c r="D8589" i="24"/>
  <c r="D8588" i="24"/>
  <c r="D8587" i="24"/>
  <c r="B8587" i="24" s="1"/>
  <c r="D8586" i="24"/>
  <c r="D8585" i="24"/>
  <c r="D8584" i="24"/>
  <c r="D8583" i="24"/>
  <c r="D8582" i="24"/>
  <c r="D8581" i="24"/>
  <c r="D8580" i="24"/>
  <c r="D8579" i="24"/>
  <c r="D8578" i="24"/>
  <c r="D8577" i="24"/>
  <c r="D8576" i="24"/>
  <c r="D8575" i="24"/>
  <c r="D8574" i="24"/>
  <c r="D8573" i="24"/>
  <c r="B8573" i="24" s="1"/>
  <c r="D8572" i="24"/>
  <c r="D8571" i="24"/>
  <c r="D8570" i="24"/>
  <c r="D8569" i="24"/>
  <c r="D8568" i="24"/>
  <c r="D8567" i="24"/>
  <c r="D8566" i="24"/>
  <c r="D8565" i="24"/>
  <c r="D8564" i="24"/>
  <c r="D8563" i="24"/>
  <c r="D8562" i="24"/>
  <c r="D8561" i="24"/>
  <c r="D8560" i="24"/>
  <c r="D8559" i="24"/>
  <c r="B8559" i="24" s="1"/>
  <c r="D8558" i="24"/>
  <c r="D8557" i="24"/>
  <c r="D8556" i="24"/>
  <c r="D8555" i="24"/>
  <c r="D8554" i="24"/>
  <c r="D8553" i="24"/>
  <c r="D8552" i="24"/>
  <c r="D8551" i="24"/>
  <c r="D8550" i="24"/>
  <c r="D8549" i="24"/>
  <c r="D8548" i="24"/>
  <c r="D8547" i="24"/>
  <c r="D8546" i="24"/>
  <c r="D8545" i="24"/>
  <c r="B8545" i="24" s="1"/>
  <c r="D8544" i="24"/>
  <c r="D8543" i="24"/>
  <c r="D8542" i="24"/>
  <c r="D8541" i="24"/>
  <c r="D8540" i="24"/>
  <c r="D8539" i="24"/>
  <c r="D8538" i="24"/>
  <c r="D8537" i="24"/>
  <c r="D8536" i="24"/>
  <c r="D8535" i="24"/>
  <c r="D8534" i="24"/>
  <c r="D8533" i="24"/>
  <c r="D8532" i="24"/>
  <c r="D8531" i="24"/>
  <c r="B8531" i="24" s="1"/>
  <c r="D8530" i="24"/>
  <c r="D8529" i="24"/>
  <c r="D8528" i="24"/>
  <c r="D8527" i="24"/>
  <c r="D8526" i="24"/>
  <c r="D8525" i="24"/>
  <c r="D8524" i="24"/>
  <c r="D8523" i="24"/>
  <c r="D8522" i="24"/>
  <c r="D8521" i="24"/>
  <c r="D8520" i="24"/>
  <c r="D8519" i="24"/>
  <c r="D8518" i="24"/>
  <c r="D8517" i="24"/>
  <c r="B8517" i="24" s="1"/>
  <c r="D8516" i="24"/>
  <c r="D8515" i="24"/>
  <c r="D8514" i="24"/>
  <c r="D8513" i="24"/>
  <c r="D8512" i="24"/>
  <c r="D8511" i="24"/>
  <c r="D8510" i="24"/>
  <c r="D8509" i="24"/>
  <c r="D8508" i="24"/>
  <c r="D8507" i="24"/>
  <c r="D8506" i="24"/>
  <c r="D8505" i="24"/>
  <c r="D8504" i="24"/>
  <c r="D8503" i="24"/>
  <c r="B8503" i="24" s="1"/>
  <c r="D8502" i="24"/>
  <c r="D8501" i="24"/>
  <c r="D8500" i="24"/>
  <c r="D8499" i="24"/>
  <c r="D8498" i="24"/>
  <c r="D8497" i="24"/>
  <c r="D8496" i="24"/>
  <c r="D8495" i="24"/>
  <c r="D8494" i="24"/>
  <c r="D8493" i="24"/>
  <c r="D8492" i="24"/>
  <c r="D8491" i="24"/>
  <c r="D8490" i="24"/>
  <c r="D8489" i="24"/>
  <c r="B8489" i="24" s="1"/>
  <c r="D8488" i="24"/>
  <c r="D8487" i="24"/>
  <c r="D8486" i="24"/>
  <c r="D8485" i="24"/>
  <c r="D8484" i="24"/>
  <c r="D8483" i="24"/>
  <c r="D8482" i="24"/>
  <c r="D8481" i="24"/>
  <c r="D8480" i="24"/>
  <c r="D8479" i="24"/>
  <c r="D8478" i="24"/>
  <c r="D8477" i="24"/>
  <c r="D8476" i="24"/>
  <c r="D8475" i="24"/>
  <c r="B8475" i="24" s="1"/>
  <c r="D8474" i="24"/>
  <c r="D8473" i="24"/>
  <c r="D8472" i="24"/>
  <c r="D8471" i="24"/>
  <c r="D8470" i="24"/>
  <c r="D8469" i="24"/>
  <c r="D8468" i="24"/>
  <c r="D8467" i="24"/>
  <c r="D8466" i="24"/>
  <c r="D8465" i="24"/>
  <c r="D8464" i="24"/>
  <c r="D8463" i="24"/>
  <c r="D8462" i="24"/>
  <c r="D8461" i="24"/>
  <c r="B8461" i="24" s="1"/>
  <c r="D8460" i="24"/>
  <c r="D8459" i="24"/>
  <c r="D8458" i="24"/>
  <c r="D8457" i="24"/>
  <c r="D8456" i="24"/>
  <c r="D8455" i="24"/>
  <c r="D8454" i="24"/>
  <c r="D8453" i="24"/>
  <c r="D8452" i="24"/>
  <c r="D8451" i="24"/>
  <c r="D8450" i="24"/>
  <c r="D8449" i="24"/>
  <c r="D8448" i="24"/>
  <c r="D8447" i="24"/>
  <c r="B8447" i="24" s="1"/>
  <c r="D8446" i="24"/>
  <c r="D8445" i="24"/>
  <c r="D8444" i="24"/>
  <c r="D8443" i="24"/>
  <c r="D8442" i="24"/>
  <c r="D8441" i="24"/>
  <c r="D8440" i="24"/>
  <c r="D8439" i="24"/>
  <c r="D8438" i="24"/>
  <c r="D8437" i="24"/>
  <c r="D8436" i="24"/>
  <c r="D8435" i="24"/>
  <c r="D8434" i="24"/>
  <c r="D8433" i="24"/>
  <c r="B8433" i="24" s="1"/>
  <c r="D8432" i="24"/>
  <c r="D8431" i="24"/>
  <c r="D8430" i="24"/>
  <c r="D8429" i="24"/>
  <c r="D8428" i="24"/>
  <c r="D8427" i="24"/>
  <c r="D8426" i="24"/>
  <c r="D8425" i="24"/>
  <c r="D8424" i="24"/>
  <c r="D8423" i="24"/>
  <c r="D8422" i="24"/>
  <c r="D8421" i="24"/>
  <c r="D8420" i="24"/>
  <c r="D8419" i="24"/>
  <c r="B8419" i="24" s="1"/>
  <c r="D8418" i="24"/>
  <c r="D8417" i="24"/>
  <c r="D8416" i="24"/>
  <c r="D8415" i="24"/>
  <c r="D8414" i="24"/>
  <c r="D8413" i="24"/>
  <c r="D8412" i="24"/>
  <c r="D8411" i="24"/>
  <c r="D8410" i="24"/>
  <c r="D8409" i="24"/>
  <c r="D8408" i="24"/>
  <c r="D8407" i="24"/>
  <c r="D8406" i="24"/>
  <c r="D8405" i="24"/>
  <c r="B8405" i="24" s="1"/>
  <c r="D8404" i="24"/>
  <c r="D8403" i="24"/>
  <c r="D8402" i="24"/>
  <c r="D8401" i="24"/>
  <c r="D8400" i="24"/>
  <c r="D8399" i="24"/>
  <c r="D8398" i="24"/>
  <c r="D8397" i="24"/>
  <c r="D8396" i="24"/>
  <c r="D8395" i="24"/>
  <c r="D8394" i="24"/>
  <c r="D8393" i="24"/>
  <c r="D8392" i="24"/>
  <c r="D8391" i="24"/>
  <c r="B8391" i="24" s="1"/>
  <c r="D8390" i="24"/>
  <c r="D8389" i="24"/>
  <c r="D8388" i="24"/>
  <c r="D8387" i="24"/>
  <c r="D8386" i="24"/>
  <c r="D8385" i="24"/>
  <c r="D8384" i="24"/>
  <c r="D8383" i="24"/>
  <c r="D8382" i="24"/>
  <c r="D8381" i="24"/>
  <c r="D8380" i="24"/>
  <c r="D8379" i="24"/>
  <c r="D8378" i="24"/>
  <c r="D8377" i="24"/>
  <c r="B8377" i="24" s="1"/>
  <c r="D8376" i="24"/>
  <c r="D8375" i="24"/>
  <c r="D8374" i="24"/>
  <c r="D8373" i="24"/>
  <c r="D8372" i="24"/>
  <c r="D8371" i="24"/>
  <c r="D8370" i="24"/>
  <c r="D8369" i="24"/>
  <c r="D8368" i="24"/>
  <c r="D8367" i="24"/>
  <c r="D8366" i="24"/>
  <c r="D8365" i="24"/>
  <c r="D8364" i="24"/>
  <c r="D8363" i="24"/>
  <c r="B8363" i="24" s="1"/>
  <c r="D8362" i="24"/>
  <c r="D8361" i="24"/>
  <c r="D8360" i="24"/>
  <c r="D8359" i="24"/>
  <c r="D8358" i="24"/>
  <c r="D8357" i="24"/>
  <c r="D8356" i="24"/>
  <c r="D8355" i="24"/>
  <c r="D8354" i="24"/>
  <c r="D8353" i="24"/>
  <c r="D8352" i="24"/>
  <c r="D8351" i="24"/>
  <c r="D8350" i="24"/>
  <c r="D8349" i="24"/>
  <c r="B8349" i="24" s="1"/>
  <c r="D8348" i="24"/>
  <c r="D8347" i="24"/>
  <c r="D8346" i="24"/>
  <c r="D8345" i="24"/>
  <c r="D8344" i="24"/>
  <c r="D8343" i="24"/>
  <c r="D8342" i="24"/>
  <c r="D8341" i="24"/>
  <c r="D8340" i="24"/>
  <c r="D8339" i="24"/>
  <c r="D8338" i="24"/>
  <c r="D8337" i="24"/>
  <c r="D8336" i="24"/>
  <c r="D8335" i="24"/>
  <c r="B8335" i="24" s="1"/>
  <c r="D8334" i="24"/>
  <c r="D8333" i="24"/>
  <c r="D8332" i="24"/>
  <c r="D8331" i="24"/>
  <c r="D8330" i="24"/>
  <c r="D8329" i="24"/>
  <c r="D8328" i="24"/>
  <c r="D8327" i="24"/>
  <c r="D8326" i="24"/>
  <c r="D8325" i="24"/>
  <c r="D8324" i="24"/>
  <c r="D8323" i="24"/>
  <c r="D8322" i="24"/>
  <c r="D8321" i="24"/>
  <c r="B8321" i="24" s="1"/>
  <c r="D8320" i="24"/>
  <c r="D8319" i="24"/>
  <c r="D8318" i="24"/>
  <c r="D8317" i="24"/>
  <c r="D8316" i="24"/>
  <c r="D8315" i="24"/>
  <c r="D8314" i="24"/>
  <c r="D8313" i="24"/>
  <c r="D8312" i="24"/>
  <c r="D8311" i="24"/>
  <c r="D8310" i="24"/>
  <c r="D8309" i="24"/>
  <c r="D8308" i="24"/>
  <c r="D8307" i="24"/>
  <c r="B8307" i="24" s="1"/>
  <c r="D8306" i="24"/>
  <c r="D8305" i="24"/>
  <c r="D8304" i="24"/>
  <c r="D8303" i="24"/>
  <c r="D8302" i="24"/>
  <c r="D8301" i="24"/>
  <c r="D8300" i="24"/>
  <c r="D8299" i="24"/>
  <c r="D8298" i="24"/>
  <c r="D8297" i="24"/>
  <c r="D8296" i="24"/>
  <c r="D8295" i="24"/>
  <c r="D8294" i="24"/>
  <c r="D8293" i="24"/>
  <c r="B8293" i="24" s="1"/>
  <c r="D8292" i="24"/>
  <c r="D8291" i="24"/>
  <c r="D8290" i="24"/>
  <c r="D8289" i="24"/>
  <c r="D8288" i="24"/>
  <c r="D8287" i="24"/>
  <c r="D8286" i="24"/>
  <c r="D8285" i="24"/>
  <c r="D8284" i="24"/>
  <c r="D8283" i="24"/>
  <c r="D8282" i="24"/>
  <c r="D8281" i="24"/>
  <c r="D8280" i="24"/>
  <c r="D8279" i="24"/>
  <c r="B8279" i="24" s="1"/>
  <c r="D8278" i="24"/>
  <c r="D8277" i="24"/>
  <c r="D8276" i="24"/>
  <c r="D8275" i="24"/>
  <c r="D8274" i="24"/>
  <c r="D8273" i="24"/>
  <c r="D8272" i="24"/>
  <c r="D8271" i="24"/>
  <c r="D8270" i="24"/>
  <c r="D8269" i="24"/>
  <c r="D8268" i="24"/>
  <c r="D8267" i="24"/>
  <c r="D8266" i="24"/>
  <c r="D8265" i="24"/>
  <c r="B8265" i="24" s="1"/>
  <c r="D8264" i="24"/>
  <c r="D8263" i="24"/>
  <c r="D8262" i="24"/>
  <c r="D8261" i="24"/>
  <c r="D8260" i="24"/>
  <c r="D8259" i="24"/>
  <c r="D8258" i="24"/>
  <c r="D8257" i="24"/>
  <c r="D8256" i="24"/>
  <c r="D8255" i="24"/>
  <c r="D8254" i="24"/>
  <c r="D8253" i="24"/>
  <c r="D8252" i="24"/>
  <c r="D8251" i="24"/>
  <c r="B8251" i="24" s="1"/>
  <c r="D8250" i="24"/>
  <c r="D8249" i="24"/>
  <c r="D8248" i="24"/>
  <c r="D8247" i="24"/>
  <c r="D8246" i="24"/>
  <c r="D8245" i="24"/>
  <c r="D8244" i="24"/>
  <c r="D8243" i="24"/>
  <c r="D8242" i="24"/>
  <c r="D8241" i="24"/>
  <c r="D8240" i="24"/>
  <c r="D8239" i="24"/>
  <c r="D8238" i="24"/>
  <c r="D8237" i="24"/>
  <c r="B8237" i="24" s="1"/>
  <c r="D8236" i="24"/>
  <c r="D8235" i="24"/>
  <c r="D8234" i="24"/>
  <c r="D8233" i="24"/>
  <c r="D8232" i="24"/>
  <c r="D8231" i="24"/>
  <c r="D8230" i="24"/>
  <c r="D8229" i="24"/>
  <c r="D8228" i="24"/>
  <c r="D8227" i="24"/>
  <c r="D8226" i="24"/>
  <c r="D8225" i="24"/>
  <c r="D8224" i="24"/>
  <c r="D8223" i="24"/>
  <c r="B8223" i="24" s="1"/>
  <c r="D8222" i="24"/>
  <c r="D8221" i="24"/>
  <c r="D8220" i="24"/>
  <c r="D8219" i="24"/>
  <c r="D8218" i="24"/>
  <c r="D8217" i="24"/>
  <c r="D8216" i="24"/>
  <c r="D8215" i="24"/>
  <c r="D8214" i="24"/>
  <c r="D8213" i="24"/>
  <c r="D8212" i="24"/>
  <c r="D8211" i="24"/>
  <c r="D8210" i="24"/>
  <c r="D8209" i="24"/>
  <c r="B8209" i="24" s="1"/>
  <c r="D8208" i="24"/>
  <c r="D8207" i="24"/>
  <c r="D8206" i="24"/>
  <c r="D8205" i="24"/>
  <c r="D8204" i="24"/>
  <c r="D8203" i="24"/>
  <c r="D8202" i="24"/>
  <c r="D8201" i="24"/>
  <c r="D8200" i="24"/>
  <c r="D8199" i="24"/>
  <c r="D8198" i="24"/>
  <c r="D8197" i="24"/>
  <c r="D8196" i="24"/>
  <c r="D8195" i="24"/>
  <c r="B8195" i="24" s="1"/>
  <c r="D8194" i="24"/>
  <c r="D8193" i="24"/>
  <c r="D8192" i="24"/>
  <c r="D8191" i="24"/>
  <c r="D8190" i="24"/>
  <c r="D8189" i="24"/>
  <c r="D8188" i="24"/>
  <c r="D8187" i="24"/>
  <c r="D8186" i="24"/>
  <c r="D8185" i="24"/>
  <c r="D8184" i="24"/>
  <c r="D8183" i="24"/>
  <c r="D8182" i="24"/>
  <c r="D8181" i="24"/>
  <c r="B8181" i="24" s="1"/>
  <c r="D8180" i="24"/>
  <c r="D8179" i="24"/>
  <c r="D8178" i="24"/>
  <c r="D8177" i="24"/>
  <c r="D8176" i="24"/>
  <c r="D8175" i="24"/>
  <c r="D8174" i="24"/>
  <c r="D8173" i="24"/>
  <c r="D8172" i="24"/>
  <c r="D8171" i="24"/>
  <c r="D8170" i="24"/>
  <c r="D8169" i="24"/>
  <c r="D8168" i="24"/>
  <c r="D8167" i="24"/>
  <c r="B8167" i="24" s="1"/>
  <c r="D8166" i="24"/>
  <c r="D8165" i="24"/>
  <c r="D8164" i="24"/>
  <c r="D8163" i="24"/>
  <c r="D8162" i="24"/>
  <c r="D8161" i="24"/>
  <c r="D8160" i="24"/>
  <c r="D8159" i="24"/>
  <c r="D8158" i="24"/>
  <c r="D8157" i="24"/>
  <c r="D8156" i="24"/>
  <c r="D8155" i="24"/>
  <c r="D8154" i="24"/>
  <c r="D8153" i="24"/>
  <c r="B8153" i="24" s="1"/>
  <c r="D8152" i="24"/>
  <c r="D8151" i="24"/>
  <c r="D8150" i="24"/>
  <c r="D8149" i="24"/>
  <c r="D8148" i="24"/>
  <c r="D8147" i="24"/>
  <c r="D8146" i="24"/>
  <c r="D8145" i="24"/>
  <c r="D8144" i="24"/>
  <c r="D8143" i="24"/>
  <c r="D8142" i="24"/>
  <c r="D8141" i="24"/>
  <c r="D8140" i="24"/>
  <c r="D8139" i="24"/>
  <c r="B8139" i="24" s="1"/>
  <c r="D8138" i="24"/>
  <c r="D8137" i="24"/>
  <c r="D8136" i="24"/>
  <c r="D8135" i="24"/>
  <c r="D8134" i="24"/>
  <c r="D8133" i="24"/>
  <c r="D8132" i="24"/>
  <c r="D8131" i="24"/>
  <c r="D8130" i="24"/>
  <c r="D8129" i="24"/>
  <c r="D8128" i="24"/>
  <c r="D8127" i="24"/>
  <c r="D8126" i="24"/>
  <c r="D8125" i="24"/>
  <c r="B8125" i="24" s="1"/>
  <c r="D8124" i="24"/>
  <c r="D8123" i="24"/>
  <c r="D8122" i="24"/>
  <c r="D8121" i="24"/>
  <c r="D8120" i="24"/>
  <c r="D8119" i="24"/>
  <c r="D8118" i="24"/>
  <c r="D8117" i="24"/>
  <c r="D8116" i="24"/>
  <c r="D8115" i="24"/>
  <c r="D8114" i="24"/>
  <c r="D8113" i="24"/>
  <c r="D8112" i="24"/>
  <c r="D8111" i="24"/>
  <c r="B8111" i="24" s="1"/>
  <c r="D8110" i="24"/>
  <c r="D8109" i="24"/>
  <c r="D8108" i="24"/>
  <c r="D8107" i="24"/>
  <c r="D8106" i="24"/>
  <c r="D8105" i="24"/>
  <c r="D8104" i="24"/>
  <c r="D8103" i="24"/>
  <c r="D8102" i="24"/>
  <c r="D8101" i="24"/>
  <c r="D8100" i="24"/>
  <c r="D8099" i="24"/>
  <c r="D8098" i="24"/>
  <c r="D8097" i="24"/>
  <c r="B8097" i="24" s="1"/>
  <c r="D8096" i="24"/>
  <c r="D8095" i="24"/>
  <c r="D8094" i="24"/>
  <c r="D8093" i="24"/>
  <c r="D8092" i="24"/>
  <c r="D8091" i="24"/>
  <c r="D8090" i="24"/>
  <c r="D8089" i="24"/>
  <c r="D8088" i="24"/>
  <c r="D8087" i="24"/>
  <c r="D8086" i="24"/>
  <c r="D8085" i="24"/>
  <c r="D8084" i="24"/>
  <c r="D8083" i="24"/>
  <c r="B8083" i="24" s="1"/>
  <c r="D8082" i="24"/>
  <c r="D8081" i="24"/>
  <c r="D8080" i="24"/>
  <c r="D8079" i="24"/>
  <c r="D8078" i="24"/>
  <c r="D8077" i="24"/>
  <c r="D8076" i="24"/>
  <c r="D8075" i="24"/>
  <c r="D8074" i="24"/>
  <c r="D8073" i="24"/>
  <c r="D8072" i="24"/>
  <c r="D8071" i="24"/>
  <c r="D8070" i="24"/>
  <c r="D8069" i="24"/>
  <c r="B8069" i="24" s="1"/>
  <c r="D8068" i="24"/>
  <c r="D8067" i="24"/>
  <c r="D8066" i="24"/>
  <c r="D8065" i="24"/>
  <c r="D8064" i="24"/>
  <c r="D8063" i="24"/>
  <c r="D8062" i="24"/>
  <c r="D8061" i="24"/>
  <c r="D8060" i="24"/>
  <c r="D8059" i="24"/>
  <c r="D8058" i="24"/>
  <c r="D8057" i="24"/>
  <c r="D8056" i="24"/>
  <c r="D8055" i="24"/>
  <c r="B8055" i="24" s="1"/>
  <c r="D8054" i="24"/>
  <c r="D8053" i="24"/>
  <c r="D8052" i="24"/>
  <c r="D8051" i="24"/>
  <c r="D8050" i="24"/>
  <c r="D8049" i="24"/>
  <c r="D8048" i="24"/>
  <c r="D8047" i="24"/>
  <c r="D8046" i="24"/>
  <c r="D8045" i="24"/>
  <c r="D8044" i="24"/>
  <c r="D8043" i="24"/>
  <c r="D8042" i="24"/>
  <c r="D8041" i="24"/>
  <c r="B8041" i="24" s="1"/>
  <c r="D8040" i="24"/>
  <c r="D8039" i="24"/>
  <c r="D8038" i="24"/>
  <c r="D8037" i="24"/>
  <c r="D8036" i="24"/>
  <c r="D8035" i="24"/>
  <c r="D8034" i="24"/>
  <c r="D8033" i="24"/>
  <c r="D8032" i="24"/>
  <c r="D8031" i="24"/>
  <c r="D8030" i="24"/>
  <c r="D8029" i="24"/>
  <c r="D8028" i="24"/>
  <c r="D8027" i="24"/>
  <c r="B8027" i="24" s="1"/>
  <c r="D8026" i="24"/>
  <c r="D8025" i="24"/>
  <c r="D8024" i="24"/>
  <c r="D8023" i="24"/>
  <c r="D8022" i="24"/>
  <c r="D8021" i="24"/>
  <c r="D8020" i="24"/>
  <c r="D8019" i="24"/>
  <c r="D8018" i="24"/>
  <c r="D8017" i="24"/>
  <c r="D8016" i="24"/>
  <c r="D8015" i="24"/>
  <c r="D8014" i="24"/>
  <c r="D8013" i="24"/>
  <c r="B8013" i="24" s="1"/>
  <c r="D8012" i="24"/>
  <c r="D8011" i="24"/>
  <c r="D8010" i="24"/>
  <c r="D8009" i="24"/>
  <c r="D8008" i="24"/>
  <c r="D8007" i="24"/>
  <c r="D8006" i="24"/>
  <c r="D8005" i="24"/>
  <c r="D8004" i="24"/>
  <c r="D8003" i="24"/>
  <c r="D8002" i="24"/>
  <c r="D8001" i="24"/>
  <c r="D8000" i="24"/>
  <c r="D7999" i="24"/>
  <c r="B7999" i="24" s="1"/>
  <c r="D7998" i="24"/>
  <c r="D7997" i="24"/>
  <c r="D7996" i="24"/>
  <c r="D7995" i="24"/>
  <c r="D7994" i="24"/>
  <c r="D7993" i="24"/>
  <c r="D7992" i="24"/>
  <c r="D7991" i="24"/>
  <c r="D7990" i="24"/>
  <c r="D7989" i="24"/>
  <c r="D7988" i="24"/>
  <c r="D7987" i="24"/>
  <c r="D7986" i="24"/>
  <c r="D7985" i="24"/>
  <c r="B7985" i="24" s="1"/>
  <c r="D7984" i="24"/>
  <c r="D7983" i="24"/>
  <c r="D7982" i="24"/>
  <c r="D7981" i="24"/>
  <c r="D7980" i="24"/>
  <c r="D7979" i="24"/>
  <c r="D7978" i="24"/>
  <c r="D7977" i="24"/>
  <c r="D7976" i="24"/>
  <c r="D7975" i="24"/>
  <c r="D7974" i="24"/>
  <c r="D7973" i="24"/>
  <c r="D7972" i="24"/>
  <c r="D7971" i="24"/>
  <c r="B7971" i="24" s="1"/>
  <c r="D7970" i="24"/>
  <c r="D7969" i="24"/>
  <c r="D7968" i="24"/>
  <c r="D7967" i="24"/>
  <c r="D7966" i="24"/>
  <c r="D7965" i="24"/>
  <c r="D7964" i="24"/>
  <c r="D7963" i="24"/>
  <c r="D7962" i="24"/>
  <c r="D7961" i="24"/>
  <c r="D7960" i="24"/>
  <c r="D7959" i="24"/>
  <c r="D7958" i="24"/>
  <c r="D7957" i="24"/>
  <c r="B7957" i="24" s="1"/>
  <c r="D7956" i="24"/>
  <c r="D7955" i="24"/>
  <c r="D7954" i="24"/>
  <c r="D7953" i="24"/>
  <c r="D7952" i="24"/>
  <c r="D7951" i="24"/>
  <c r="D7950" i="24"/>
  <c r="D7949" i="24"/>
  <c r="D7948" i="24"/>
  <c r="D7947" i="24"/>
  <c r="D7946" i="24"/>
  <c r="D7945" i="24"/>
  <c r="D7944" i="24"/>
  <c r="D7943" i="24"/>
  <c r="B7943" i="24" s="1"/>
  <c r="D7942" i="24"/>
  <c r="D7941" i="24"/>
  <c r="D7940" i="24"/>
  <c r="D7939" i="24"/>
  <c r="D7938" i="24"/>
  <c r="D7937" i="24"/>
  <c r="D7936" i="24"/>
  <c r="D7935" i="24"/>
  <c r="D7934" i="24"/>
  <c r="D7933" i="24"/>
  <c r="D7932" i="24"/>
  <c r="D7931" i="24"/>
  <c r="D7930" i="24"/>
  <c r="D7929" i="24"/>
  <c r="B7929" i="24" s="1"/>
  <c r="D7928" i="24"/>
  <c r="D7927" i="24"/>
  <c r="D7926" i="24"/>
  <c r="D7925" i="24"/>
  <c r="D7924" i="24"/>
  <c r="D7923" i="24"/>
  <c r="D7922" i="24"/>
  <c r="D7921" i="24"/>
  <c r="D7920" i="24"/>
  <c r="D7919" i="24"/>
  <c r="D7918" i="24"/>
  <c r="D7917" i="24"/>
  <c r="D7916" i="24"/>
  <c r="D7915" i="24"/>
  <c r="B7915" i="24" s="1"/>
  <c r="D7914" i="24"/>
  <c r="D7913" i="24"/>
  <c r="D7912" i="24"/>
  <c r="D7911" i="24"/>
  <c r="D7910" i="24"/>
  <c r="D7909" i="24"/>
  <c r="D7908" i="24"/>
  <c r="D7907" i="24"/>
  <c r="D7906" i="24"/>
  <c r="D7905" i="24"/>
  <c r="D7904" i="24"/>
  <c r="D7903" i="24"/>
  <c r="D7902" i="24"/>
  <c r="D7901" i="24"/>
  <c r="B7901" i="24" s="1"/>
  <c r="D7900" i="24"/>
  <c r="D7899" i="24"/>
  <c r="D7898" i="24"/>
  <c r="D7897" i="24"/>
  <c r="D7896" i="24"/>
  <c r="D7895" i="24"/>
  <c r="D7894" i="24"/>
  <c r="D7893" i="24"/>
  <c r="D7892" i="24"/>
  <c r="D7891" i="24"/>
  <c r="D7890" i="24"/>
  <c r="D7889" i="24"/>
  <c r="D7888" i="24"/>
  <c r="D7887" i="24"/>
  <c r="B7887" i="24" s="1"/>
  <c r="D7886" i="24"/>
  <c r="D7885" i="24"/>
  <c r="D7884" i="24"/>
  <c r="D7883" i="24"/>
  <c r="D7882" i="24"/>
  <c r="D7881" i="24"/>
  <c r="D7880" i="24"/>
  <c r="D7879" i="24"/>
  <c r="D7878" i="24"/>
  <c r="D7877" i="24"/>
  <c r="D7876" i="24"/>
  <c r="D7875" i="24"/>
  <c r="D7874" i="24"/>
  <c r="D7873" i="24"/>
  <c r="B7873" i="24" s="1"/>
  <c r="D7872" i="24"/>
  <c r="D7871" i="24"/>
  <c r="D7870" i="24"/>
  <c r="D7869" i="24"/>
  <c r="D7868" i="24"/>
  <c r="D7867" i="24"/>
  <c r="D7866" i="24"/>
  <c r="D7865" i="24"/>
  <c r="D7864" i="24"/>
  <c r="D7863" i="24"/>
  <c r="D7862" i="24"/>
  <c r="D7861" i="24"/>
  <c r="D7860" i="24"/>
  <c r="D7859" i="24"/>
  <c r="B7859" i="24" s="1"/>
  <c r="D7858" i="24"/>
  <c r="D7857" i="24"/>
  <c r="D7856" i="24"/>
  <c r="D7855" i="24"/>
  <c r="D7854" i="24"/>
  <c r="D7853" i="24"/>
  <c r="D7852" i="24"/>
  <c r="D7851" i="24"/>
  <c r="D7850" i="24"/>
  <c r="D7849" i="24"/>
  <c r="D7848" i="24"/>
  <c r="D7847" i="24"/>
  <c r="D7846" i="24"/>
  <c r="D7845" i="24"/>
  <c r="B7845" i="24" s="1"/>
  <c r="D7830" i="24"/>
  <c r="D7829" i="24"/>
  <c r="D7828" i="24"/>
  <c r="D7827" i="24"/>
  <c r="D7826" i="24"/>
  <c r="D7825" i="24"/>
  <c r="D7824" i="24"/>
  <c r="D7823" i="24"/>
  <c r="D7822" i="24"/>
  <c r="D7821" i="24"/>
  <c r="D7820" i="24"/>
  <c r="D7819" i="24"/>
  <c r="D7818" i="24"/>
  <c r="D7817" i="24"/>
  <c r="B7817" i="24" s="1"/>
  <c r="D7816" i="24"/>
  <c r="D7815" i="24"/>
  <c r="D7814" i="24"/>
  <c r="D7813" i="24"/>
  <c r="D7812" i="24"/>
  <c r="D7811" i="24"/>
  <c r="D7810" i="24"/>
  <c r="D7809" i="24"/>
  <c r="D7808" i="24"/>
  <c r="D7807" i="24"/>
  <c r="D7806" i="24"/>
  <c r="D7805" i="24"/>
  <c r="D7804" i="24"/>
  <c r="D7803" i="24"/>
  <c r="B7803" i="24" s="1"/>
  <c r="D7802" i="24"/>
  <c r="D7801" i="24"/>
  <c r="D7800" i="24"/>
  <c r="D7799" i="24"/>
  <c r="D7798" i="24"/>
  <c r="D7797" i="24"/>
  <c r="D7796" i="24"/>
  <c r="D7795" i="24"/>
  <c r="D7794" i="24"/>
  <c r="D7793" i="24"/>
  <c r="D7792" i="24"/>
  <c r="D7791" i="24"/>
  <c r="D7790" i="24"/>
  <c r="D7789" i="24"/>
  <c r="B7789" i="24" s="1"/>
  <c r="D7788" i="24"/>
  <c r="D7787" i="24"/>
  <c r="D7786" i="24"/>
  <c r="D7785" i="24"/>
  <c r="D7784" i="24"/>
  <c r="D7783" i="24"/>
  <c r="D7782" i="24"/>
  <c r="D7781" i="24"/>
  <c r="D7780" i="24"/>
  <c r="D7779" i="24"/>
  <c r="D7778" i="24"/>
  <c r="D7777" i="24"/>
  <c r="D7776" i="24"/>
  <c r="D7775" i="24"/>
  <c r="B7775" i="24" s="1"/>
  <c r="D7774" i="24"/>
  <c r="D7773" i="24"/>
  <c r="D7772" i="24"/>
  <c r="D7771" i="24"/>
  <c r="D7770" i="24"/>
  <c r="D7769" i="24"/>
  <c r="D7768" i="24"/>
  <c r="D7767" i="24"/>
  <c r="D7766" i="24"/>
  <c r="D7765" i="24"/>
  <c r="D7764" i="24"/>
  <c r="D7763" i="24"/>
  <c r="D7762" i="24"/>
  <c r="D7761" i="24"/>
  <c r="B7761" i="24" s="1"/>
  <c r="D7760" i="24"/>
  <c r="D7759" i="24"/>
  <c r="D7758" i="24"/>
  <c r="D7757" i="24"/>
  <c r="D7756" i="24"/>
  <c r="D7755" i="24"/>
  <c r="D7754" i="24"/>
  <c r="D7753" i="24"/>
  <c r="D7752" i="24"/>
  <c r="D7751" i="24"/>
  <c r="D7750" i="24"/>
  <c r="D7749" i="24"/>
  <c r="D7748" i="24"/>
  <c r="D7747" i="24"/>
  <c r="B7747" i="24" s="1"/>
  <c r="D7746" i="24"/>
  <c r="D7745" i="24"/>
  <c r="D7744" i="24"/>
  <c r="D7743" i="24"/>
  <c r="D7742" i="24"/>
  <c r="D7741" i="24"/>
  <c r="D7740" i="24"/>
  <c r="D7739" i="24"/>
  <c r="D7738" i="24"/>
  <c r="D7737" i="24"/>
  <c r="D7736" i="24"/>
  <c r="D7735" i="24"/>
  <c r="D7734" i="24"/>
  <c r="D7733" i="24"/>
  <c r="B7733" i="24" s="1"/>
  <c r="D7732" i="24"/>
  <c r="D7731" i="24"/>
  <c r="D7730" i="24"/>
  <c r="D7729" i="24"/>
  <c r="D7728" i="24"/>
  <c r="D7727" i="24"/>
  <c r="D7726" i="24"/>
  <c r="D7725" i="24"/>
  <c r="D7724" i="24"/>
  <c r="D7723" i="24"/>
  <c r="D7722" i="24"/>
  <c r="D7721" i="24"/>
  <c r="D7720" i="24"/>
  <c r="D7719" i="24"/>
  <c r="B7719" i="24" s="1"/>
  <c r="D7718" i="24"/>
  <c r="D7717" i="24"/>
  <c r="D7716" i="24"/>
  <c r="D7715" i="24"/>
  <c r="D7714" i="24"/>
  <c r="D7713" i="24"/>
  <c r="D7712" i="24"/>
  <c r="D7711" i="24"/>
  <c r="D7710" i="24"/>
  <c r="D7709" i="24"/>
  <c r="D7708" i="24"/>
  <c r="D7707" i="24"/>
  <c r="D7706" i="24"/>
  <c r="D7705" i="24"/>
  <c r="B7705" i="24" s="1"/>
  <c r="D7704" i="24"/>
  <c r="D7703" i="24"/>
  <c r="D7702" i="24"/>
  <c r="D7701" i="24"/>
  <c r="D7700" i="24"/>
  <c r="D7699" i="24"/>
  <c r="D7698" i="24"/>
  <c r="D7697" i="24"/>
  <c r="D7696" i="24"/>
  <c r="D7695" i="24"/>
  <c r="D7694" i="24"/>
  <c r="D7693" i="24"/>
  <c r="D7692" i="24"/>
  <c r="D7691" i="24"/>
  <c r="B7691" i="24" s="1"/>
  <c r="D7690" i="24"/>
  <c r="D7689" i="24"/>
  <c r="D7688" i="24"/>
  <c r="D7687" i="24"/>
  <c r="D7686" i="24"/>
  <c r="D7685" i="24"/>
  <c r="D7684" i="24"/>
  <c r="D7683" i="24"/>
  <c r="D7682" i="24"/>
  <c r="D7681" i="24"/>
  <c r="D7680" i="24"/>
  <c r="D7679" i="24"/>
  <c r="D7678" i="24"/>
  <c r="D7677" i="24"/>
  <c r="B7677" i="24" s="1"/>
  <c r="D7676" i="24"/>
  <c r="D7675" i="24"/>
  <c r="D7674" i="24"/>
  <c r="D7673" i="24"/>
  <c r="D7672" i="24"/>
  <c r="D7671" i="24"/>
  <c r="D7670" i="24"/>
  <c r="D7669" i="24"/>
  <c r="D7668" i="24"/>
  <c r="D7667" i="24"/>
  <c r="D7666" i="24"/>
  <c r="D7665" i="24"/>
  <c r="D7664" i="24"/>
  <c r="D7663" i="24"/>
  <c r="B7663" i="24" s="1"/>
  <c r="D7662" i="24"/>
  <c r="D7661" i="24"/>
  <c r="D7660" i="24"/>
  <c r="D7659" i="24"/>
  <c r="D7658" i="24"/>
  <c r="D7657" i="24"/>
  <c r="D7656" i="24"/>
  <c r="D7655" i="24"/>
  <c r="D7654" i="24"/>
  <c r="D7653" i="24"/>
  <c r="D7652" i="24"/>
  <c r="D7651" i="24"/>
  <c r="D7650" i="24"/>
  <c r="D7649" i="24"/>
  <c r="B7649" i="24" s="1"/>
  <c r="D7648" i="24"/>
  <c r="D7647" i="24"/>
  <c r="D7646" i="24"/>
  <c r="D7645" i="24"/>
  <c r="D7644" i="24"/>
  <c r="D7643" i="24"/>
  <c r="D7642" i="24"/>
  <c r="D7641" i="24"/>
  <c r="D7640" i="24"/>
  <c r="D7639" i="24"/>
  <c r="D7638" i="24"/>
  <c r="D7637" i="24"/>
  <c r="D7636" i="24"/>
  <c r="D7635" i="24"/>
  <c r="B7635" i="24" s="1"/>
  <c r="D7634" i="24"/>
  <c r="D7633" i="24"/>
  <c r="D7632" i="24"/>
  <c r="D7631" i="24"/>
  <c r="D7630" i="24"/>
  <c r="D7629" i="24"/>
  <c r="D7628" i="24"/>
  <c r="D7627" i="24"/>
  <c r="D7626" i="24"/>
  <c r="D7625" i="24"/>
  <c r="D7624" i="24"/>
  <c r="D7623" i="24"/>
  <c r="D7622" i="24"/>
  <c r="D7621" i="24"/>
  <c r="B7621" i="24" s="1"/>
  <c r="D7620" i="24"/>
  <c r="D7619" i="24"/>
  <c r="D7618" i="24"/>
  <c r="D7617" i="24"/>
  <c r="D7616" i="24"/>
  <c r="D7615" i="24"/>
  <c r="D7614" i="24"/>
  <c r="D7613" i="24"/>
  <c r="D7612" i="24"/>
  <c r="D7611" i="24"/>
  <c r="D7610" i="24"/>
  <c r="D7609" i="24"/>
  <c r="D7608" i="24"/>
  <c r="D7607" i="24"/>
  <c r="B7607" i="24" s="1"/>
  <c r="D7606" i="24"/>
  <c r="D7605" i="24"/>
  <c r="D7604" i="24"/>
  <c r="D7603" i="24"/>
  <c r="D7602" i="24"/>
  <c r="D7601" i="24"/>
  <c r="D7600" i="24"/>
  <c r="D7599" i="24"/>
  <c r="D7598" i="24"/>
  <c r="D7597" i="24"/>
  <c r="D7596" i="24"/>
  <c r="D7595" i="24"/>
  <c r="D7594" i="24"/>
  <c r="D7593" i="24"/>
  <c r="B7593" i="24" s="1"/>
  <c r="D7592" i="24"/>
  <c r="D7591" i="24"/>
  <c r="D7590" i="24"/>
  <c r="D7589" i="24"/>
  <c r="D7588" i="24"/>
  <c r="D7587" i="24"/>
  <c r="D7586" i="24"/>
  <c r="D7585" i="24"/>
  <c r="D7584" i="24"/>
  <c r="D7583" i="24"/>
  <c r="D7582" i="24"/>
  <c r="D7581" i="24"/>
  <c r="D7580" i="24"/>
  <c r="D7579" i="24"/>
  <c r="B7579" i="24" s="1"/>
  <c r="D7578" i="24"/>
  <c r="D7577" i="24"/>
  <c r="D7576" i="24"/>
  <c r="D7575" i="24"/>
  <c r="D7574" i="24"/>
  <c r="D7573" i="24"/>
  <c r="D7572" i="24"/>
  <c r="D7571" i="24"/>
  <c r="D7570" i="24"/>
  <c r="D7569" i="24"/>
  <c r="D7568" i="24"/>
  <c r="D7567" i="24"/>
  <c r="D7566" i="24"/>
  <c r="D7565" i="24"/>
  <c r="B7565" i="24" s="1"/>
  <c r="D7564" i="24"/>
  <c r="D7563" i="24"/>
  <c r="D7562" i="24"/>
  <c r="D7561" i="24"/>
  <c r="D7560" i="24"/>
  <c r="D7559" i="24"/>
  <c r="D7558" i="24"/>
  <c r="D7557" i="24"/>
  <c r="D7556" i="24"/>
  <c r="D7555" i="24"/>
  <c r="D7554" i="24"/>
  <c r="D7553" i="24"/>
  <c r="D7552" i="24"/>
  <c r="D7551" i="24"/>
  <c r="B7551" i="24" s="1"/>
  <c r="D7550" i="24"/>
  <c r="D7549" i="24"/>
  <c r="D7548" i="24"/>
  <c r="D7547" i="24"/>
  <c r="D7546" i="24"/>
  <c r="D7545" i="24"/>
  <c r="D7544" i="24"/>
  <c r="D7543" i="24"/>
  <c r="D7542" i="24"/>
  <c r="D7541" i="24"/>
  <c r="D7540" i="24"/>
  <c r="D7539" i="24"/>
  <c r="D7538" i="24"/>
  <c r="D7537" i="24"/>
  <c r="B7537" i="24" s="1"/>
  <c r="D7536" i="24"/>
  <c r="D7535" i="24"/>
  <c r="D7534" i="24"/>
  <c r="D7533" i="24"/>
  <c r="D7532" i="24"/>
  <c r="D7531" i="24"/>
  <c r="D7530" i="24"/>
  <c r="D7529" i="24"/>
  <c r="D7528" i="24"/>
  <c r="D7527" i="24"/>
  <c r="D7526" i="24"/>
  <c r="D7525" i="24"/>
  <c r="D7524" i="24"/>
  <c r="D7523" i="24"/>
  <c r="B7523" i="24" s="1"/>
  <c r="D7522" i="24"/>
  <c r="D7521" i="24"/>
  <c r="D7520" i="24"/>
  <c r="D7519" i="24"/>
  <c r="D7518" i="24"/>
  <c r="D7517" i="24"/>
  <c r="D7516" i="24"/>
  <c r="D7515" i="24"/>
  <c r="D7514" i="24"/>
  <c r="D7513" i="24"/>
  <c r="D7512" i="24"/>
  <c r="D7511" i="24"/>
  <c r="D7510" i="24"/>
  <c r="D7509" i="24"/>
  <c r="B7509" i="24" s="1"/>
  <c r="D7508" i="24"/>
  <c r="D7507" i="24"/>
  <c r="D7506" i="24"/>
  <c r="D7505" i="24"/>
  <c r="D7504" i="24"/>
  <c r="D7503" i="24"/>
  <c r="D7502" i="24"/>
  <c r="D7501" i="24"/>
  <c r="D7500" i="24"/>
  <c r="D7499" i="24"/>
  <c r="D7498" i="24"/>
  <c r="D7497" i="24"/>
  <c r="D7496" i="24"/>
  <c r="D7495" i="24"/>
  <c r="B7495" i="24" s="1"/>
  <c r="D7494" i="24"/>
  <c r="D7493" i="24"/>
  <c r="D7492" i="24"/>
  <c r="D7491" i="24"/>
  <c r="D7490" i="24"/>
  <c r="D7489" i="24"/>
  <c r="D7488" i="24"/>
  <c r="D7487" i="24"/>
  <c r="D7486" i="24"/>
  <c r="D7485" i="24"/>
  <c r="D7484" i="24"/>
  <c r="D7483" i="24"/>
  <c r="D7482" i="24"/>
  <c r="D7481" i="24"/>
  <c r="B7481" i="24" s="1"/>
  <c r="D7480" i="24"/>
  <c r="D7479" i="24"/>
  <c r="D7478" i="24"/>
  <c r="D7477" i="24"/>
  <c r="D7476" i="24"/>
  <c r="D7475" i="24"/>
  <c r="D7474" i="24"/>
  <c r="D7473" i="24"/>
  <c r="D7472" i="24"/>
  <c r="D7471" i="24"/>
  <c r="D7470" i="24"/>
  <c r="D7469" i="24"/>
  <c r="D7468" i="24"/>
  <c r="D7467" i="24"/>
  <c r="B7467" i="24" s="1"/>
  <c r="D7466" i="24"/>
  <c r="D7465" i="24"/>
  <c r="D7464" i="24"/>
  <c r="D7463" i="24"/>
  <c r="D7462" i="24"/>
  <c r="D7461" i="24"/>
  <c r="D7460" i="24"/>
  <c r="D7459" i="24"/>
  <c r="D7458" i="24"/>
  <c r="D7457" i="24"/>
  <c r="D7456" i="24"/>
  <c r="D7455" i="24"/>
  <c r="D7454" i="24"/>
  <c r="D7453" i="24"/>
  <c r="B7453" i="24" s="1"/>
  <c r="D7452" i="24"/>
  <c r="D7451" i="24"/>
  <c r="D7450" i="24"/>
  <c r="D7449" i="24"/>
  <c r="D7448" i="24"/>
  <c r="D7447" i="24"/>
  <c r="D7446" i="24"/>
  <c r="D7445" i="24"/>
  <c r="D7444" i="24"/>
  <c r="D7443" i="24"/>
  <c r="D7442" i="24"/>
  <c r="D7441" i="24"/>
  <c r="D7440" i="24"/>
  <c r="D7439" i="24"/>
  <c r="B7439" i="24" s="1"/>
  <c r="D7438" i="24"/>
  <c r="D7437" i="24"/>
  <c r="D7436" i="24"/>
  <c r="D7435" i="24"/>
  <c r="D7434" i="24"/>
  <c r="D7433" i="24"/>
  <c r="D7432" i="24"/>
  <c r="D7431" i="24"/>
  <c r="D7430" i="24"/>
  <c r="D7429" i="24"/>
  <c r="D7428" i="24"/>
  <c r="D7427" i="24"/>
  <c r="D7426" i="24"/>
  <c r="D7425" i="24"/>
  <c r="B7425" i="24" s="1"/>
  <c r="D7424" i="24"/>
  <c r="D7423" i="24"/>
  <c r="D7422" i="24"/>
  <c r="D7421" i="24"/>
  <c r="D7420" i="24"/>
  <c r="D7419" i="24"/>
  <c r="D7418" i="24"/>
  <c r="D7417" i="24"/>
  <c r="D7416" i="24"/>
  <c r="D7415" i="24"/>
  <c r="D7414" i="24"/>
  <c r="D7413" i="24"/>
  <c r="D7412" i="24"/>
  <c r="D7411" i="24"/>
  <c r="B7411" i="24" s="1"/>
  <c r="D7410" i="24"/>
  <c r="D7409" i="24"/>
  <c r="D7408" i="24"/>
  <c r="D7407" i="24"/>
  <c r="D7406" i="24"/>
  <c r="D7405" i="24"/>
  <c r="D7404" i="24"/>
  <c r="D7403" i="24"/>
  <c r="D7402" i="24"/>
  <c r="D7401" i="24"/>
  <c r="D7400" i="24"/>
  <c r="D7399" i="24"/>
  <c r="D7398" i="24"/>
  <c r="D7397" i="24"/>
  <c r="B7397" i="24" s="1"/>
  <c r="D7396" i="24"/>
  <c r="D7395" i="24"/>
  <c r="D7394" i="24"/>
  <c r="D7393" i="24"/>
  <c r="D7392" i="24"/>
  <c r="D7391" i="24"/>
  <c r="D7390" i="24"/>
  <c r="D7389" i="24"/>
  <c r="D7388" i="24"/>
  <c r="D7387" i="24"/>
  <c r="D7386" i="24"/>
  <c r="D7385" i="24"/>
  <c r="D7384" i="24"/>
  <c r="D7383" i="24"/>
  <c r="B7383" i="24" s="1"/>
  <c r="D7382" i="24"/>
  <c r="D7381" i="24"/>
  <c r="D7380" i="24"/>
  <c r="D7379" i="24"/>
  <c r="D7378" i="24"/>
  <c r="D7377" i="24"/>
  <c r="D7376" i="24"/>
  <c r="D7375" i="24"/>
  <c r="D7374" i="24"/>
  <c r="D7373" i="24"/>
  <c r="D7372" i="24"/>
  <c r="D7371" i="24"/>
  <c r="D7370" i="24"/>
  <c r="D7369" i="24"/>
  <c r="B7369" i="24" s="1"/>
  <c r="D7368" i="24"/>
  <c r="D7367" i="24"/>
  <c r="D7366" i="24"/>
  <c r="D7365" i="24"/>
  <c r="D7364" i="24"/>
  <c r="D7363" i="24"/>
  <c r="D7362" i="24"/>
  <c r="D7361" i="24"/>
  <c r="D7360" i="24"/>
  <c r="D7359" i="24"/>
  <c r="D7358" i="24"/>
  <c r="D7357" i="24"/>
  <c r="D7356" i="24"/>
  <c r="D7355" i="24"/>
  <c r="B7355" i="24" s="1"/>
  <c r="D7354" i="24"/>
  <c r="D7353" i="24"/>
  <c r="D7352" i="24"/>
  <c r="D7351" i="24"/>
  <c r="D7350" i="24"/>
  <c r="D7349" i="24"/>
  <c r="D7348" i="24"/>
  <c r="D7347" i="24"/>
  <c r="D7346" i="24"/>
  <c r="D7345" i="24"/>
  <c r="D7344" i="24"/>
  <c r="D7343" i="24"/>
  <c r="D7342" i="24"/>
  <c r="D7341" i="24"/>
  <c r="B7341" i="24" s="1"/>
  <c r="D7340" i="24"/>
  <c r="D7339" i="24"/>
  <c r="D7338" i="24"/>
  <c r="D7337" i="24"/>
  <c r="D7336" i="24"/>
  <c r="D7335" i="24"/>
  <c r="D7334" i="24"/>
  <c r="D7333" i="24"/>
  <c r="D7332" i="24"/>
  <c r="D7331" i="24"/>
  <c r="D7330" i="24"/>
  <c r="D7329" i="24"/>
  <c r="D7328" i="24"/>
  <c r="D7327" i="24"/>
  <c r="B7327" i="24" s="1"/>
  <c r="D7326" i="24"/>
  <c r="D7325" i="24"/>
  <c r="D7324" i="24"/>
  <c r="D7323" i="24"/>
  <c r="D7322" i="24"/>
  <c r="D7321" i="24"/>
  <c r="D7320" i="24"/>
  <c r="D7319" i="24"/>
  <c r="D7318" i="24"/>
  <c r="D7317" i="24"/>
  <c r="D7316" i="24"/>
  <c r="D7315" i="24"/>
  <c r="D7314" i="24"/>
  <c r="D7313" i="24"/>
  <c r="B7313" i="24" s="1"/>
  <c r="D7312" i="24"/>
  <c r="D7311" i="24"/>
  <c r="D7310" i="24"/>
  <c r="D7309" i="24"/>
  <c r="D7308" i="24"/>
  <c r="D7307" i="24"/>
  <c r="D7306" i="24"/>
  <c r="D7305" i="24"/>
  <c r="D7304" i="24"/>
  <c r="D7303" i="24"/>
  <c r="D7302" i="24"/>
  <c r="D7301" i="24"/>
  <c r="D7300" i="24"/>
  <c r="D7299" i="24"/>
  <c r="B7299" i="24" s="1"/>
  <c r="D7298" i="24"/>
  <c r="D7297" i="24"/>
  <c r="D7296" i="24"/>
  <c r="D7295" i="24"/>
  <c r="D7294" i="24"/>
  <c r="D7293" i="24"/>
  <c r="D7292" i="24"/>
  <c r="D7291" i="24"/>
  <c r="D7290" i="24"/>
  <c r="D7289" i="24"/>
  <c r="D7288" i="24"/>
  <c r="D7287" i="24"/>
  <c r="D7286" i="24"/>
  <c r="D7285" i="24"/>
  <c r="B7285" i="24" s="1"/>
  <c r="D7284" i="24"/>
  <c r="D7283" i="24"/>
  <c r="D7282" i="24"/>
  <c r="D7281" i="24"/>
  <c r="D7280" i="24"/>
  <c r="D7279" i="24"/>
  <c r="D7278" i="24"/>
  <c r="D7277" i="24"/>
  <c r="D7276" i="24"/>
  <c r="D7275" i="24"/>
  <c r="D7274" i="24"/>
  <c r="D7273" i="24"/>
  <c r="D7272" i="24"/>
  <c r="D7271" i="24"/>
  <c r="B7271" i="24" s="1"/>
  <c r="D7270" i="24"/>
  <c r="D7269" i="24"/>
  <c r="D7268" i="24"/>
  <c r="D7267" i="24"/>
  <c r="D7266" i="24"/>
  <c r="D7265" i="24"/>
  <c r="D7264" i="24"/>
  <c r="D7263" i="24"/>
  <c r="D7262" i="24"/>
  <c r="D7261" i="24"/>
  <c r="D7260" i="24"/>
  <c r="D7259" i="24"/>
  <c r="D7258" i="24"/>
  <c r="D7257" i="24"/>
  <c r="B7257" i="24" s="1"/>
  <c r="D7256" i="24"/>
  <c r="D7255" i="24"/>
  <c r="D7254" i="24"/>
  <c r="D7253" i="24"/>
  <c r="D7252" i="24"/>
  <c r="D7251" i="24"/>
  <c r="D7250" i="24"/>
  <c r="D7249" i="24"/>
  <c r="D7248" i="24"/>
  <c r="D7247" i="24"/>
  <c r="D7246" i="24"/>
  <c r="D7245" i="24"/>
  <c r="D7244" i="24"/>
  <c r="D7243" i="24"/>
  <c r="B7243" i="24" s="1"/>
  <c r="D7242" i="24"/>
  <c r="D7241" i="24"/>
  <c r="D7240" i="24"/>
  <c r="D7239" i="24"/>
  <c r="D7238" i="24"/>
  <c r="D7237" i="24"/>
  <c r="D7236" i="24"/>
  <c r="D7235" i="24"/>
  <c r="D7234" i="24"/>
  <c r="D7233" i="24"/>
  <c r="D7232" i="24"/>
  <c r="D7231" i="24"/>
  <c r="D7230" i="24"/>
  <c r="D7229" i="24"/>
  <c r="B7229" i="24" s="1"/>
  <c r="D7228" i="24"/>
  <c r="D7227" i="24"/>
  <c r="D7226" i="24"/>
  <c r="D7225" i="24"/>
  <c r="D7224" i="24"/>
  <c r="D7223" i="24"/>
  <c r="D7222" i="24"/>
  <c r="D7221" i="24"/>
  <c r="D7220" i="24"/>
  <c r="D7219" i="24"/>
  <c r="D7218" i="24"/>
  <c r="D7217" i="24"/>
  <c r="D7216" i="24"/>
  <c r="D7215" i="24"/>
  <c r="B7215" i="24" s="1"/>
  <c r="D7214" i="24"/>
  <c r="D7213" i="24"/>
  <c r="D7212" i="24"/>
  <c r="D7211" i="24"/>
  <c r="D7210" i="24"/>
  <c r="D7209" i="24"/>
  <c r="D7208" i="24"/>
  <c r="D7207" i="24"/>
  <c r="D7206" i="24"/>
  <c r="D7205" i="24"/>
  <c r="D7204" i="24"/>
  <c r="D7203" i="24"/>
  <c r="D7202" i="24"/>
  <c r="D7201" i="24"/>
  <c r="B7201" i="24" s="1"/>
  <c r="D7200" i="24"/>
  <c r="D7199" i="24"/>
  <c r="D7198" i="24"/>
  <c r="D7197" i="24"/>
  <c r="D7196" i="24"/>
  <c r="D7195" i="24"/>
  <c r="D7194" i="24"/>
  <c r="D7193" i="24"/>
  <c r="D7192" i="24"/>
  <c r="D7191" i="24"/>
  <c r="D7190" i="24"/>
  <c r="B7190" i="24" s="1"/>
  <c r="D7189" i="24"/>
  <c r="B7189" i="24" s="1"/>
  <c r="D7188" i="24"/>
  <c r="B7188" i="24" s="1"/>
  <c r="D7187" i="24"/>
  <c r="B7187" i="24" s="1"/>
  <c r="D7186" i="24"/>
  <c r="D7185" i="24"/>
  <c r="D7184" i="24"/>
  <c r="D7183" i="24"/>
  <c r="D7182" i="24"/>
  <c r="D7181" i="24"/>
  <c r="D7180" i="24"/>
  <c r="D7179" i="24"/>
  <c r="D7178" i="24"/>
  <c r="D7177" i="24"/>
  <c r="D7176" i="24"/>
  <c r="D7175" i="24"/>
  <c r="D7174" i="24"/>
  <c r="D7173" i="24"/>
  <c r="B7173" i="24" s="1"/>
  <c r="D7844" i="24"/>
  <c r="D7843" i="24"/>
  <c r="D7842" i="24"/>
  <c r="D7841" i="24"/>
  <c r="D7840" i="24"/>
  <c r="D7839" i="24"/>
  <c r="D7838" i="24"/>
  <c r="D7837" i="24"/>
  <c r="D7836" i="24"/>
  <c r="D7835" i="24"/>
  <c r="D7834" i="24"/>
  <c r="D7833" i="24"/>
  <c r="D7832" i="24"/>
  <c r="D7831" i="24"/>
  <c r="B7831" i="24" s="1"/>
  <c r="C10814" i="24"/>
  <c r="C10800" i="24"/>
  <c r="B10800" i="24" s="1"/>
  <c r="C10786" i="24"/>
  <c r="C10772" i="24"/>
  <c r="C10758" i="24"/>
  <c r="C10744" i="24"/>
  <c r="C10730" i="24"/>
  <c r="B10730" i="24" s="1"/>
  <c r="C10716" i="24"/>
  <c r="C10702" i="24"/>
  <c r="C10688" i="24"/>
  <c r="C10674" i="24"/>
  <c r="C10660" i="24"/>
  <c r="B10660" i="24" s="1"/>
  <c r="C10646" i="24"/>
  <c r="C10632" i="24"/>
  <c r="C10618" i="24"/>
  <c r="C10604" i="24"/>
  <c r="C10590" i="24"/>
  <c r="C10576" i="24"/>
  <c r="B10576" i="24" s="1"/>
  <c r="C10562" i="24"/>
  <c r="C10548" i="24"/>
  <c r="C10534" i="24"/>
  <c r="B10534" i="24" s="1"/>
  <c r="C10520" i="24"/>
  <c r="C10506" i="24"/>
  <c r="B10506" i="24" s="1"/>
  <c r="C10492" i="24"/>
  <c r="C10478" i="24"/>
  <c r="C10464" i="24"/>
  <c r="B10464" i="24" s="1"/>
  <c r="C10450" i="24"/>
  <c r="C10436" i="24"/>
  <c r="B10436" i="24" s="1"/>
  <c r="C10422" i="24"/>
  <c r="C10408" i="24"/>
  <c r="B10408" i="24" s="1"/>
  <c r="C10394" i="24"/>
  <c r="C10380" i="24"/>
  <c r="B10380" i="24" s="1"/>
  <c r="C10366" i="24"/>
  <c r="C10352" i="24"/>
  <c r="C10338" i="24"/>
  <c r="C10324" i="24"/>
  <c r="B10324" i="24" s="1"/>
  <c r="C10310" i="24"/>
  <c r="B10310" i="24" s="1"/>
  <c r="C10296" i="24"/>
  <c r="B10296" i="24" s="1"/>
  <c r="C10282" i="24"/>
  <c r="C10268" i="24"/>
  <c r="C10254" i="24"/>
  <c r="C10240" i="24"/>
  <c r="B10240" i="24" s="1"/>
  <c r="C10226" i="24"/>
  <c r="C10212" i="24"/>
  <c r="C10198" i="24"/>
  <c r="B10198" i="24" s="1"/>
  <c r="C10184" i="24"/>
  <c r="C10170" i="24"/>
  <c r="B10170" i="24" s="1"/>
  <c r="C10156" i="24"/>
  <c r="C10142" i="24"/>
  <c r="C10128" i="24"/>
  <c r="B10128" i="24" s="1"/>
  <c r="C10114" i="24"/>
  <c r="B10114" i="24" s="1"/>
  <c r="C10100" i="24"/>
  <c r="C10086" i="24"/>
  <c r="C10072" i="24"/>
  <c r="C10058" i="24"/>
  <c r="B10058" i="24" s="1"/>
  <c r="C10044" i="24"/>
  <c r="C10030" i="24"/>
  <c r="B10030" i="24" s="1"/>
  <c r="C10016" i="24"/>
  <c r="C10002" i="24"/>
  <c r="B10002" i="24" s="1"/>
  <c r="C9988" i="24"/>
  <c r="B9988" i="24" s="1"/>
  <c r="C9974" i="24"/>
  <c r="C9960" i="24"/>
  <c r="C9946" i="24"/>
  <c r="B9946" i="24" s="1"/>
  <c r="C9932" i="24"/>
  <c r="C9918" i="24"/>
  <c r="C9904" i="24"/>
  <c r="C9890" i="24"/>
  <c r="C9876" i="24"/>
  <c r="B9876" i="24" s="1"/>
  <c r="C9862" i="24"/>
  <c r="B9862" i="24" s="1"/>
  <c r="C9848" i="24"/>
  <c r="C9834" i="24"/>
  <c r="C9820" i="24"/>
  <c r="C9806" i="24"/>
  <c r="B9806" i="24" s="1"/>
  <c r="C9792" i="24"/>
  <c r="B9792" i="24" s="1"/>
  <c r="C9778" i="24"/>
  <c r="B9778" i="24" s="1"/>
  <c r="C9764" i="24"/>
  <c r="C9750" i="24"/>
  <c r="B9750" i="24" s="1"/>
  <c r="C9736" i="24"/>
  <c r="C9722" i="24"/>
  <c r="B9722" i="24" s="1"/>
  <c r="C9708" i="24"/>
  <c r="B9708" i="24" s="1"/>
  <c r="C9694" i="24"/>
  <c r="C9680" i="24"/>
  <c r="C9666" i="24"/>
  <c r="C9652" i="24"/>
  <c r="C9638" i="24"/>
  <c r="C9624" i="24"/>
  <c r="B9624" i="24" s="1"/>
  <c r="C9610" i="24"/>
  <c r="B9610" i="24" s="1"/>
  <c r="C9596" i="24"/>
  <c r="B9596" i="24" s="1"/>
  <c r="C9582" i="24"/>
  <c r="C9568" i="24"/>
  <c r="B9568" i="24" s="1"/>
  <c r="C9554" i="24"/>
  <c r="C9540" i="24"/>
  <c r="B9540" i="24" s="1"/>
  <c r="C9526" i="24"/>
  <c r="C9512" i="24"/>
  <c r="B9512" i="24" s="1"/>
  <c r="C9498" i="24"/>
  <c r="C9484" i="24"/>
  <c r="B9484" i="24" s="1"/>
  <c r="C9470" i="24"/>
  <c r="C9456" i="24"/>
  <c r="B9456" i="24" s="1"/>
  <c r="C9442" i="24"/>
  <c r="C9428" i="24"/>
  <c r="C9414" i="24"/>
  <c r="B9414" i="24" s="1"/>
  <c r="C9400" i="24"/>
  <c r="B9400" i="24" s="1"/>
  <c r="C9386" i="24"/>
  <c r="C9372" i="24"/>
  <c r="C9358" i="24"/>
  <c r="B9358" i="24" s="1"/>
  <c r="C9344" i="24"/>
  <c r="C9330" i="24"/>
  <c r="B9330" i="24" s="1"/>
  <c r="C9316" i="24"/>
  <c r="B9316" i="24" s="1"/>
  <c r="C9302" i="24"/>
  <c r="B9302" i="24" s="1"/>
  <c r="C9288" i="24"/>
  <c r="C9274" i="24"/>
  <c r="C9260" i="24"/>
  <c r="C9246" i="24"/>
  <c r="C9232" i="24"/>
  <c r="B9232" i="24" s="1"/>
  <c r="C9218" i="24"/>
  <c r="B9218" i="24" s="1"/>
  <c r="C9204" i="24"/>
  <c r="C9190" i="24"/>
  <c r="B9190" i="24" s="1"/>
  <c r="C9176" i="24"/>
  <c r="C9162" i="24"/>
  <c r="C9148" i="24"/>
  <c r="B9148" i="24" s="1"/>
  <c r="C9134" i="24"/>
  <c r="B9134" i="24" s="1"/>
  <c r="C9120" i="24"/>
  <c r="B9120" i="24" s="1"/>
  <c r="C9106" i="24"/>
  <c r="B9106" i="24" s="1"/>
  <c r="C9092" i="24"/>
  <c r="C9078" i="24"/>
  <c r="B9078" i="24" s="1"/>
  <c r="C9064" i="24"/>
  <c r="C9050" i="24"/>
  <c r="C9036" i="24"/>
  <c r="C9022" i="24"/>
  <c r="C9008" i="24"/>
  <c r="B9008" i="24" s="1"/>
  <c r="C8994" i="24"/>
  <c r="B8994" i="24" s="1"/>
  <c r="C8980" i="24"/>
  <c r="C8966" i="24"/>
  <c r="B8966" i="24" s="1"/>
  <c r="C8952" i="24"/>
  <c r="C8938" i="24"/>
  <c r="C8924" i="24"/>
  <c r="C8910" i="24"/>
  <c r="C8896" i="24"/>
  <c r="C8882" i="24"/>
  <c r="C8868" i="24"/>
  <c r="C8854" i="24"/>
  <c r="B8854" i="24" s="1"/>
  <c r="C8840" i="24"/>
  <c r="C8826" i="24"/>
  <c r="C8812" i="24"/>
  <c r="C8798" i="24"/>
  <c r="C8784" i="24"/>
  <c r="C8770" i="24"/>
  <c r="C8771" i="24" s="1"/>
  <c r="C8756" i="24"/>
  <c r="B8756" i="24" s="1"/>
  <c r="C8742" i="24"/>
  <c r="B8742" i="24" s="1"/>
  <c r="C8728" i="24"/>
  <c r="B8728" i="24" s="1"/>
  <c r="C8714" i="24"/>
  <c r="B8714" i="24" s="1"/>
  <c r="C8700" i="24"/>
  <c r="C8686" i="24"/>
  <c r="C8672" i="24"/>
  <c r="C8658" i="24"/>
  <c r="C8644" i="24"/>
  <c r="C8630" i="24"/>
  <c r="B8630" i="24" s="1"/>
  <c r="C8616" i="24"/>
  <c r="C8602" i="24"/>
  <c r="B8602" i="24" s="1"/>
  <c r="C8588" i="24"/>
  <c r="C8589" i="24" s="1"/>
  <c r="B8589" i="24" s="1"/>
  <c r="C8574" i="24"/>
  <c r="B8574" i="24" s="1"/>
  <c r="C8560" i="24"/>
  <c r="C8546" i="24"/>
  <c r="B8546" i="24" s="1"/>
  <c r="C8532" i="24"/>
  <c r="C8518" i="24"/>
  <c r="B8518" i="24" s="1"/>
  <c r="C8504" i="24"/>
  <c r="B8504" i="24" s="1"/>
  <c r="C8490" i="24"/>
  <c r="B8490" i="24" s="1"/>
  <c r="C8476" i="24"/>
  <c r="C8477" i="24" s="1"/>
  <c r="B8477" i="24" s="1"/>
  <c r="C8462" i="24"/>
  <c r="B8462" i="24" s="1"/>
  <c r="C8448" i="24"/>
  <c r="C8434" i="24"/>
  <c r="B8434" i="24" s="1"/>
  <c r="C8420" i="24"/>
  <c r="C8406" i="24"/>
  <c r="B8406" i="24" s="1"/>
  <c r="C8392" i="24"/>
  <c r="C8378" i="24"/>
  <c r="B8378" i="24" s="1"/>
  <c r="C8364" i="24"/>
  <c r="C8350" i="24"/>
  <c r="C8336" i="24"/>
  <c r="C8322" i="24"/>
  <c r="B8322" i="24" s="1"/>
  <c r="C8308" i="24"/>
  <c r="C8294" i="24"/>
  <c r="C8280" i="24"/>
  <c r="C8266" i="24"/>
  <c r="C8252" i="24"/>
  <c r="C8238" i="24"/>
  <c r="C8224" i="24"/>
  <c r="C8210" i="24"/>
  <c r="B8210" i="24" s="1"/>
  <c r="C8196" i="24"/>
  <c r="A8196" i="24" s="1"/>
  <c r="C8182" i="24"/>
  <c r="C8168" i="24"/>
  <c r="C8154" i="24"/>
  <c r="B8154" i="24" s="1"/>
  <c r="C8140" i="24"/>
  <c r="C8126" i="24"/>
  <c r="C8112" i="24"/>
  <c r="C8098" i="24"/>
  <c r="C8084" i="24"/>
  <c r="C8085" i="24" s="1"/>
  <c r="B8085" i="24" s="1"/>
  <c r="C8070" i="24"/>
  <c r="C8056" i="24"/>
  <c r="C8042" i="24"/>
  <c r="C8043" i="24" s="1"/>
  <c r="C8028" i="24"/>
  <c r="C8014" i="24"/>
  <c r="C8000" i="24"/>
  <c r="C7986" i="24"/>
  <c r="C7972" i="24"/>
  <c r="C7973" i="24" s="1"/>
  <c r="B7973" i="24" s="1"/>
  <c r="C7958" i="24"/>
  <c r="C7944" i="24"/>
  <c r="C7930" i="24"/>
  <c r="A7930" i="24" s="1"/>
  <c r="C7916" i="24"/>
  <c r="C7917" i="24" s="1"/>
  <c r="B7917" i="24" s="1"/>
  <c r="C7902" i="24"/>
  <c r="C7888" i="24"/>
  <c r="C7874" i="24"/>
  <c r="C7860" i="24"/>
  <c r="C7861" i="24" s="1"/>
  <c r="B7861" i="24" s="1"/>
  <c r="C7832" i="24"/>
  <c r="C7818" i="24"/>
  <c r="B7818" i="24" s="1"/>
  <c r="C7804" i="24"/>
  <c r="C7790" i="24"/>
  <c r="C7791" i="24" s="1"/>
  <c r="C7792" i="24" s="1"/>
  <c r="C7776" i="24"/>
  <c r="C7762" i="24"/>
  <c r="C7748" i="24"/>
  <c r="C7734" i="24"/>
  <c r="C7735" i="24" s="1"/>
  <c r="A7735" i="24" s="1"/>
  <c r="C7706" i="24"/>
  <c r="C7720" i="24"/>
  <c r="A7720" i="24" s="1"/>
  <c r="C7692" i="24"/>
  <c r="C7678" i="24"/>
  <c r="C7679" i="24" s="1"/>
  <c r="B7679" i="24" s="1"/>
  <c r="C7664" i="24"/>
  <c r="C7636" i="24"/>
  <c r="C7650" i="24"/>
  <c r="C7622" i="24"/>
  <c r="B7622" i="24" s="1"/>
  <c r="C7608" i="24"/>
  <c r="C7594" i="24"/>
  <c r="A7859" i="24"/>
  <c r="C7580" i="24"/>
  <c r="C7566" i="24"/>
  <c r="B7566" i="24" s="1"/>
  <c r="C7552" i="24"/>
  <c r="A7552" i="24" s="1"/>
  <c r="C7524" i="24"/>
  <c r="C7538" i="24"/>
  <c r="C7510" i="24"/>
  <c r="A7510" i="24" s="1"/>
  <c r="C7496" i="24"/>
  <c r="C7497" i="24" s="1"/>
  <c r="C7482" i="24"/>
  <c r="C7468" i="24"/>
  <c r="B7468" i="24" s="1"/>
  <c r="C7454" i="24"/>
  <c r="A7454" i="24" s="1"/>
  <c r="C7440" i="24"/>
  <c r="C7441" i="24" s="1"/>
  <c r="B7441" i="24" s="1"/>
  <c r="C7426" i="24"/>
  <c r="C7412" i="24"/>
  <c r="C7398" i="24"/>
  <c r="C7399" i="24" s="1"/>
  <c r="C7384" i="24"/>
  <c r="A7384" i="24" s="1"/>
  <c r="C7370" i="24"/>
  <c r="C7356" i="24"/>
  <c r="B7356" i="24" s="1"/>
  <c r="C7342" i="24"/>
  <c r="A7342" i="24" s="1"/>
  <c r="C7328" i="24"/>
  <c r="B7328" i="24" s="1"/>
  <c r="C7314" i="24"/>
  <c r="A7314" i="24" s="1"/>
  <c r="C7300" i="24"/>
  <c r="C7301" i="24" s="1"/>
  <c r="C7286" i="24"/>
  <c r="C7272" i="24"/>
  <c r="A7272" i="24" s="1"/>
  <c r="C7258" i="24"/>
  <c r="C7259" i="24" s="1"/>
  <c r="C7244" i="24"/>
  <c r="C7245" i="24" s="1"/>
  <c r="C7230" i="24"/>
  <c r="C7216" i="24"/>
  <c r="A7216" i="24" s="1"/>
  <c r="C7202" i="24"/>
  <c r="C7203" i="24" s="1"/>
  <c r="C7191" i="24"/>
  <c r="C7192" i="24" s="1"/>
  <c r="B7192" i="24" s="1"/>
  <c r="C7174" i="24"/>
  <c r="B7174" i="24" s="1"/>
  <c r="C7144" i="24"/>
  <c r="C7145" i="24" s="1"/>
  <c r="C7146" i="24" s="1"/>
  <c r="C7147" i="24" s="1"/>
  <c r="C7148" i="24" s="1"/>
  <c r="C7149" i="24" s="1"/>
  <c r="C7150" i="24" s="1"/>
  <c r="C7151" i="24" s="1"/>
  <c r="C7152" i="24" s="1"/>
  <c r="C7153" i="24" s="1"/>
  <c r="C7154" i="24" s="1"/>
  <c r="C7155" i="24" s="1"/>
  <c r="C7156" i="24" s="1"/>
  <c r="C7157" i="24" s="1"/>
  <c r="C7129" i="24"/>
  <c r="C7130" i="24" s="1"/>
  <c r="C7131" i="24" s="1"/>
  <c r="C7132" i="24" s="1"/>
  <c r="C7133" i="24" s="1"/>
  <c r="C7134" i="24" s="1"/>
  <c r="C7135" i="24" s="1"/>
  <c r="C7136" i="24" s="1"/>
  <c r="C7137" i="24" s="1"/>
  <c r="C7138" i="24" s="1"/>
  <c r="C7139" i="24" s="1"/>
  <c r="C7140" i="24" s="1"/>
  <c r="C7141" i="24" s="1"/>
  <c r="C7142" i="24" s="1"/>
  <c r="C7100" i="24"/>
  <c r="C7101" i="24" s="1"/>
  <c r="C7102" i="24" s="1"/>
  <c r="C7103" i="24" s="1"/>
  <c r="C7104" i="24" s="1"/>
  <c r="C7105" i="24" s="1"/>
  <c r="C7106" i="24" s="1"/>
  <c r="C7107" i="24" s="1"/>
  <c r="C7108" i="24" s="1"/>
  <c r="C7109" i="24" s="1"/>
  <c r="C7110" i="24" s="1"/>
  <c r="C7111" i="24" s="1"/>
  <c r="C7112" i="24" s="1"/>
  <c r="C7113" i="24" s="1"/>
  <c r="C5839" i="24"/>
  <c r="C5840" i="24" s="1"/>
  <c r="C5841" i="24" s="1"/>
  <c r="C5842" i="24" s="1"/>
  <c r="C5843" i="24" s="1"/>
  <c r="C5844" i="24" s="1"/>
  <c r="C5845" i="24" s="1"/>
  <c r="C5846" i="24" s="1"/>
  <c r="C5847" i="24" s="1"/>
  <c r="C5848" i="24" s="1"/>
  <c r="C5849" i="24" s="1"/>
  <c r="C5850" i="24" s="1"/>
  <c r="C5851" i="24" s="1"/>
  <c r="C5852" i="24" s="1"/>
  <c r="C5824" i="24"/>
  <c r="C5825" i="24" s="1"/>
  <c r="C5826" i="24" s="1"/>
  <c r="C5827" i="24" s="1"/>
  <c r="C5828" i="24" s="1"/>
  <c r="C5829" i="24" s="1"/>
  <c r="C5830" i="24" s="1"/>
  <c r="C5831" i="24" s="1"/>
  <c r="C5832" i="24" s="1"/>
  <c r="C5833" i="24" s="1"/>
  <c r="C5834" i="24" s="1"/>
  <c r="C5835" i="24" s="1"/>
  <c r="C5836" i="24" s="1"/>
  <c r="C5837" i="24" s="1"/>
  <c r="C5809" i="24"/>
  <c r="C5810" i="24" s="1"/>
  <c r="C5811" i="24" s="1"/>
  <c r="C5812" i="24" s="1"/>
  <c r="C5813" i="24" s="1"/>
  <c r="C5814" i="24" s="1"/>
  <c r="C5815" i="24" s="1"/>
  <c r="C5816" i="24" s="1"/>
  <c r="C5817" i="24" s="1"/>
  <c r="C5818" i="24" s="1"/>
  <c r="C5819" i="24" s="1"/>
  <c r="C5820" i="24" s="1"/>
  <c r="C5821" i="24" s="1"/>
  <c r="C5822" i="24" s="1"/>
  <c r="C5794" i="24"/>
  <c r="C5795" i="24" s="1"/>
  <c r="C5796" i="24" s="1"/>
  <c r="C5797" i="24" s="1"/>
  <c r="C5798" i="24" s="1"/>
  <c r="C5799" i="24" s="1"/>
  <c r="C5800" i="24" s="1"/>
  <c r="C5801" i="24" s="1"/>
  <c r="C5802" i="24" s="1"/>
  <c r="C5803" i="24" s="1"/>
  <c r="C5804" i="24" s="1"/>
  <c r="C5805" i="24" s="1"/>
  <c r="C5806" i="24" s="1"/>
  <c r="C5807" i="24" s="1"/>
  <c r="C5779" i="24"/>
  <c r="C5780" i="24" s="1"/>
  <c r="C5781" i="24" s="1"/>
  <c r="C5782" i="24" s="1"/>
  <c r="C5783" i="24" s="1"/>
  <c r="C5784" i="24" s="1"/>
  <c r="C5785" i="24" s="1"/>
  <c r="C5786" i="24" s="1"/>
  <c r="C5787" i="24" s="1"/>
  <c r="C5788" i="24" s="1"/>
  <c r="C5789" i="24" s="1"/>
  <c r="C5790" i="24" s="1"/>
  <c r="C5791" i="24" s="1"/>
  <c r="C5792" i="24" s="1"/>
  <c r="C5764" i="24"/>
  <c r="C5765" i="24" s="1"/>
  <c r="C5766" i="24" s="1"/>
  <c r="C5767" i="24" s="1"/>
  <c r="C5768" i="24" s="1"/>
  <c r="C5769" i="24" s="1"/>
  <c r="C5770" i="24" s="1"/>
  <c r="C5771" i="24" s="1"/>
  <c r="C5772" i="24" s="1"/>
  <c r="C5773" i="24" s="1"/>
  <c r="C5774" i="24" s="1"/>
  <c r="C5775" i="24" s="1"/>
  <c r="C5776" i="24" s="1"/>
  <c r="C5777" i="24" s="1"/>
  <c r="C5749" i="24"/>
  <c r="C5750" i="24" s="1"/>
  <c r="C5751" i="24" s="1"/>
  <c r="C5752" i="24" s="1"/>
  <c r="C5753" i="24" s="1"/>
  <c r="C5754" i="24" s="1"/>
  <c r="C5755" i="24" s="1"/>
  <c r="C5756" i="24" s="1"/>
  <c r="C5757" i="24" s="1"/>
  <c r="C5758" i="24" s="1"/>
  <c r="C5759" i="24" s="1"/>
  <c r="C5760" i="24" s="1"/>
  <c r="C5761" i="24" s="1"/>
  <c r="C5762" i="24" s="1"/>
  <c r="C5734" i="24"/>
  <c r="C5735" i="24" s="1"/>
  <c r="C5736" i="24" s="1"/>
  <c r="C5737" i="24" s="1"/>
  <c r="C5738" i="24" s="1"/>
  <c r="C5739" i="24" s="1"/>
  <c r="C5740" i="24" s="1"/>
  <c r="C5741" i="24" s="1"/>
  <c r="C5742" i="24" s="1"/>
  <c r="C5743" i="24" s="1"/>
  <c r="C5744" i="24" s="1"/>
  <c r="C5745" i="24" s="1"/>
  <c r="C5746" i="24" s="1"/>
  <c r="C5747" i="24" s="1"/>
  <c r="C5719" i="24"/>
  <c r="C5720" i="24" s="1"/>
  <c r="C5721" i="24" s="1"/>
  <c r="C5722" i="24" s="1"/>
  <c r="C5723" i="24" s="1"/>
  <c r="C5724" i="24" s="1"/>
  <c r="C5725" i="24" s="1"/>
  <c r="C5726" i="24" s="1"/>
  <c r="C5727" i="24" s="1"/>
  <c r="C5728" i="24" s="1"/>
  <c r="C5729" i="24" s="1"/>
  <c r="C5730" i="24" s="1"/>
  <c r="C5731" i="24" s="1"/>
  <c r="C5732" i="24" s="1"/>
  <c r="C5704" i="24"/>
  <c r="C5705" i="24" s="1"/>
  <c r="C5706" i="24" s="1"/>
  <c r="C5707" i="24" s="1"/>
  <c r="C5708" i="24" s="1"/>
  <c r="C5709" i="24" s="1"/>
  <c r="C5710" i="24" s="1"/>
  <c r="C5711" i="24" s="1"/>
  <c r="C5712" i="24" s="1"/>
  <c r="C5713" i="24" s="1"/>
  <c r="C5714" i="24" s="1"/>
  <c r="C5715" i="24" s="1"/>
  <c r="C5716" i="24" s="1"/>
  <c r="C5717" i="24" s="1"/>
  <c r="C5689" i="24"/>
  <c r="C5690" i="24" s="1"/>
  <c r="C5691" i="24" s="1"/>
  <c r="C5692" i="24" s="1"/>
  <c r="C5693" i="24" s="1"/>
  <c r="C5694" i="24" s="1"/>
  <c r="C5695" i="24" s="1"/>
  <c r="C5696" i="24" s="1"/>
  <c r="C5697" i="24" s="1"/>
  <c r="C5698" i="24" s="1"/>
  <c r="C5699" i="24" s="1"/>
  <c r="C5700" i="24" s="1"/>
  <c r="C5701" i="24" s="1"/>
  <c r="C5702" i="24" s="1"/>
  <c r="C5674" i="24"/>
  <c r="C5675" i="24" s="1"/>
  <c r="C5676" i="24" s="1"/>
  <c r="C5677" i="24" s="1"/>
  <c r="C5678" i="24" s="1"/>
  <c r="C5679" i="24" s="1"/>
  <c r="C5680" i="24" s="1"/>
  <c r="C5681" i="24" s="1"/>
  <c r="C5682" i="24" s="1"/>
  <c r="C5683" i="24" s="1"/>
  <c r="C5684" i="24" s="1"/>
  <c r="C5685" i="24" s="1"/>
  <c r="C5686" i="24" s="1"/>
  <c r="C5687" i="24" s="1"/>
  <c r="C5659" i="24"/>
  <c r="C5660" i="24" s="1"/>
  <c r="C5661" i="24" s="1"/>
  <c r="C5662" i="24" s="1"/>
  <c r="C5663" i="24" s="1"/>
  <c r="C5664" i="24" s="1"/>
  <c r="C5665" i="24" s="1"/>
  <c r="C5666" i="24" s="1"/>
  <c r="C5667" i="24" s="1"/>
  <c r="C5668" i="24" s="1"/>
  <c r="C5669" i="24" s="1"/>
  <c r="C5670" i="24" s="1"/>
  <c r="C5671" i="24" s="1"/>
  <c r="C5672" i="24" s="1"/>
  <c r="C5532" i="24"/>
  <c r="C5533" i="24" s="1"/>
  <c r="C5534" i="24" s="1"/>
  <c r="C5535" i="24" s="1"/>
  <c r="C5536" i="24" s="1"/>
  <c r="C5537" i="24" s="1"/>
  <c r="C5538" i="24" s="1"/>
  <c r="C5539" i="24" s="1"/>
  <c r="C5540" i="24" s="1"/>
  <c r="C5541" i="24" s="1"/>
  <c r="C5542" i="24" s="1"/>
  <c r="C5543" i="24" s="1"/>
  <c r="C5544" i="24" s="1"/>
  <c r="C5545" i="24" s="1"/>
  <c r="C5517" i="24"/>
  <c r="C5518" i="24" s="1"/>
  <c r="C5519" i="24" s="1"/>
  <c r="C5520" i="24" s="1"/>
  <c r="C5521" i="24" s="1"/>
  <c r="C5522" i="24" s="1"/>
  <c r="C5523" i="24" s="1"/>
  <c r="C5524" i="24" s="1"/>
  <c r="C5525" i="24" s="1"/>
  <c r="C5526" i="24" s="1"/>
  <c r="C5527" i="24" s="1"/>
  <c r="C5528" i="24" s="1"/>
  <c r="C5529" i="24" s="1"/>
  <c r="C5530" i="24" s="1"/>
  <c r="C5502" i="24"/>
  <c r="C5503" i="24" s="1"/>
  <c r="C5504" i="24" s="1"/>
  <c r="C5505" i="24" s="1"/>
  <c r="C5506" i="24" s="1"/>
  <c r="C5507" i="24" s="1"/>
  <c r="C5508" i="24" s="1"/>
  <c r="C5509" i="24" s="1"/>
  <c r="C5510" i="24" s="1"/>
  <c r="C5511" i="24" s="1"/>
  <c r="C5512" i="24" s="1"/>
  <c r="C5513" i="24" s="1"/>
  <c r="C5514" i="24" s="1"/>
  <c r="C5515" i="24" s="1"/>
  <c r="C5487" i="24"/>
  <c r="C5488" i="24" s="1"/>
  <c r="C5489" i="24" s="1"/>
  <c r="C5490" i="24" s="1"/>
  <c r="C5491" i="24" s="1"/>
  <c r="C5492" i="24" s="1"/>
  <c r="C5493" i="24" s="1"/>
  <c r="C5494" i="24" s="1"/>
  <c r="C5495" i="24" s="1"/>
  <c r="C5496" i="24" s="1"/>
  <c r="C5497" i="24" s="1"/>
  <c r="C5498" i="24" s="1"/>
  <c r="C5499" i="24" s="1"/>
  <c r="C5500" i="24" s="1"/>
  <c r="C5248" i="24"/>
  <c r="C5249" i="24" s="1"/>
  <c r="C5250" i="24" s="1"/>
  <c r="C5251" i="24" s="1"/>
  <c r="C5252" i="24" s="1"/>
  <c r="C5253" i="24" s="1"/>
  <c r="C5254" i="24" s="1"/>
  <c r="C5255" i="24" s="1"/>
  <c r="C5256" i="24" s="1"/>
  <c r="C5257" i="24" s="1"/>
  <c r="C5258" i="24" s="1"/>
  <c r="C5259" i="24" s="1"/>
  <c r="C5260" i="24" s="1"/>
  <c r="C5261" i="24" s="1"/>
  <c r="C5233" i="24"/>
  <c r="C5234" i="24" s="1"/>
  <c r="C5235" i="24" s="1"/>
  <c r="C5236" i="24" s="1"/>
  <c r="C5237" i="24" s="1"/>
  <c r="C5238" i="24" s="1"/>
  <c r="C5239" i="24" s="1"/>
  <c r="C5240" i="24" s="1"/>
  <c r="C5241" i="24" s="1"/>
  <c r="C5242" i="24" s="1"/>
  <c r="C5243" i="24" s="1"/>
  <c r="C5244" i="24" s="1"/>
  <c r="C5245" i="24" s="1"/>
  <c r="C5246" i="24" s="1"/>
  <c r="C5218" i="24"/>
  <c r="C5219" i="24" s="1"/>
  <c r="C5220" i="24" s="1"/>
  <c r="C5221" i="24" s="1"/>
  <c r="C5222" i="24" s="1"/>
  <c r="C5223" i="24" s="1"/>
  <c r="C5224" i="24" s="1"/>
  <c r="C5225" i="24" s="1"/>
  <c r="C5226" i="24" s="1"/>
  <c r="C5227" i="24" s="1"/>
  <c r="C5228" i="24" s="1"/>
  <c r="C5229" i="24" s="1"/>
  <c r="C5230" i="24" s="1"/>
  <c r="C5231" i="24" s="1"/>
  <c r="C5203" i="24"/>
  <c r="C5204" i="24" s="1"/>
  <c r="C5205" i="24" s="1"/>
  <c r="C5206" i="24" s="1"/>
  <c r="C5207" i="24" s="1"/>
  <c r="C5208" i="24" s="1"/>
  <c r="C5209" i="24" s="1"/>
  <c r="C5210" i="24" s="1"/>
  <c r="C5211" i="24" s="1"/>
  <c r="C5212" i="24" s="1"/>
  <c r="C5213" i="24" s="1"/>
  <c r="C5214" i="24" s="1"/>
  <c r="C5215" i="24" s="1"/>
  <c r="C5216" i="24" s="1"/>
  <c r="C5188" i="24"/>
  <c r="C5189" i="24" s="1"/>
  <c r="C5190" i="24" s="1"/>
  <c r="C5191" i="24" s="1"/>
  <c r="C5192" i="24" s="1"/>
  <c r="C5193" i="24" s="1"/>
  <c r="C5194" i="24" s="1"/>
  <c r="C5195" i="24" s="1"/>
  <c r="C5196" i="24" s="1"/>
  <c r="C5197" i="24" s="1"/>
  <c r="C5198" i="24" s="1"/>
  <c r="C5199" i="24" s="1"/>
  <c r="C5200" i="24" s="1"/>
  <c r="C5201" i="24" s="1"/>
  <c r="C5173" i="24"/>
  <c r="C5174" i="24" s="1"/>
  <c r="C5175" i="24" s="1"/>
  <c r="C5176" i="24" s="1"/>
  <c r="C5177" i="24" s="1"/>
  <c r="C5178" i="24" s="1"/>
  <c r="C5179" i="24" s="1"/>
  <c r="C5180" i="24" s="1"/>
  <c r="C5181" i="24" s="1"/>
  <c r="C5182" i="24" s="1"/>
  <c r="C5183" i="24" s="1"/>
  <c r="C5184" i="24" s="1"/>
  <c r="C5185" i="24" s="1"/>
  <c r="C5186" i="24" s="1"/>
  <c r="C4878" i="24"/>
  <c r="C4879" i="24" s="1"/>
  <c r="C4880" i="24" s="1"/>
  <c r="C4881" i="24" s="1"/>
  <c r="C4882" i="24" s="1"/>
  <c r="C4883" i="24" s="1"/>
  <c r="C4884" i="24" s="1"/>
  <c r="C4885" i="24" s="1"/>
  <c r="C4886" i="24" s="1"/>
  <c r="C4887" i="24" s="1"/>
  <c r="C4888" i="24" s="1"/>
  <c r="C4889" i="24" s="1"/>
  <c r="C4890" i="24" s="1"/>
  <c r="C4891" i="24" s="1"/>
  <c r="C4863" i="24"/>
  <c r="C4864" i="24" s="1"/>
  <c r="C4865" i="24" s="1"/>
  <c r="C4866" i="24" s="1"/>
  <c r="C4867" i="24" s="1"/>
  <c r="C4868" i="24" s="1"/>
  <c r="C4869" i="24" s="1"/>
  <c r="C4870" i="24" s="1"/>
  <c r="C4871" i="24" s="1"/>
  <c r="C4872" i="24" s="1"/>
  <c r="C4873" i="24" s="1"/>
  <c r="C4874" i="24" s="1"/>
  <c r="C4875" i="24" s="1"/>
  <c r="C4876" i="24" s="1"/>
  <c r="C4848" i="24"/>
  <c r="C4849" i="24" s="1"/>
  <c r="C4850" i="24" s="1"/>
  <c r="C4851" i="24" s="1"/>
  <c r="C4852" i="24" s="1"/>
  <c r="C4853" i="24" s="1"/>
  <c r="C4854" i="24" s="1"/>
  <c r="C4855" i="24" s="1"/>
  <c r="C4856" i="24" s="1"/>
  <c r="C4857" i="24" s="1"/>
  <c r="C4858" i="24" s="1"/>
  <c r="C4859" i="24" s="1"/>
  <c r="C4860" i="24" s="1"/>
  <c r="C4861" i="24" s="1"/>
  <c r="C4833" i="24"/>
  <c r="C4834" i="24" s="1"/>
  <c r="C4835" i="24" s="1"/>
  <c r="C4836" i="24" s="1"/>
  <c r="C4837" i="24" s="1"/>
  <c r="C4838" i="24" s="1"/>
  <c r="C4839" i="24" s="1"/>
  <c r="C4840" i="24" s="1"/>
  <c r="C4841" i="24" s="1"/>
  <c r="C4842" i="24" s="1"/>
  <c r="C4843" i="24" s="1"/>
  <c r="C4844" i="24" s="1"/>
  <c r="C4845" i="24" s="1"/>
  <c r="C4846" i="24" s="1"/>
  <c r="C4818" i="24"/>
  <c r="C4819" i="24" s="1"/>
  <c r="C4820" i="24" s="1"/>
  <c r="C4821" i="24" s="1"/>
  <c r="C4822" i="24" s="1"/>
  <c r="C4823" i="24" s="1"/>
  <c r="C4824" i="24" s="1"/>
  <c r="C4825" i="24" s="1"/>
  <c r="C4826" i="24" s="1"/>
  <c r="C4827" i="24" s="1"/>
  <c r="C4828" i="24" s="1"/>
  <c r="C4829" i="24" s="1"/>
  <c r="C4830" i="24" s="1"/>
  <c r="C4831" i="24" s="1"/>
  <c r="C4411" i="24"/>
  <c r="C4412" i="24" s="1"/>
  <c r="C4413" i="24" s="1"/>
  <c r="C4414" i="24" s="1"/>
  <c r="C4415" i="24" s="1"/>
  <c r="C4416" i="24" s="1"/>
  <c r="C4417" i="24" s="1"/>
  <c r="C4418" i="24" s="1"/>
  <c r="C4419" i="24" s="1"/>
  <c r="C4420" i="24" s="1"/>
  <c r="C4421" i="24" s="1"/>
  <c r="C4422" i="24" s="1"/>
  <c r="C4423" i="24" s="1"/>
  <c r="C4424" i="24" s="1"/>
  <c r="C4396" i="24"/>
  <c r="C4397" i="24" s="1"/>
  <c r="C4398" i="24" s="1"/>
  <c r="C4399" i="24" s="1"/>
  <c r="C4400" i="24" s="1"/>
  <c r="C4401" i="24" s="1"/>
  <c r="C4402" i="24" s="1"/>
  <c r="C4403" i="24" s="1"/>
  <c r="C4404" i="24" s="1"/>
  <c r="C4405" i="24" s="1"/>
  <c r="C4406" i="24" s="1"/>
  <c r="C4407" i="24" s="1"/>
  <c r="C4408" i="24" s="1"/>
  <c r="C4409" i="24" s="1"/>
  <c r="C4381" i="24"/>
  <c r="C4382" i="24" s="1"/>
  <c r="C4383" i="24" s="1"/>
  <c r="C4384" i="24" s="1"/>
  <c r="C4385" i="24" s="1"/>
  <c r="C4386" i="24" s="1"/>
  <c r="C4387" i="24" s="1"/>
  <c r="C4388" i="24" s="1"/>
  <c r="C4389" i="24" s="1"/>
  <c r="C4390" i="24" s="1"/>
  <c r="C4391" i="24" s="1"/>
  <c r="C4392" i="24" s="1"/>
  <c r="C4393" i="24" s="1"/>
  <c r="C4394" i="24" s="1"/>
  <c r="C4366" i="24"/>
  <c r="C4367" i="24" s="1"/>
  <c r="C4368" i="24" s="1"/>
  <c r="C4369" i="24" s="1"/>
  <c r="C4370" i="24" s="1"/>
  <c r="C4371" i="24" s="1"/>
  <c r="C4372" i="24" s="1"/>
  <c r="C4373" i="24" s="1"/>
  <c r="C4374" i="24" s="1"/>
  <c r="C4375" i="24" s="1"/>
  <c r="C4376" i="24" s="1"/>
  <c r="C4377" i="24" s="1"/>
  <c r="C4378" i="24" s="1"/>
  <c r="C4379" i="24" s="1"/>
  <c r="C4351" i="24"/>
  <c r="C4352" i="24" s="1"/>
  <c r="C4353" i="24" s="1"/>
  <c r="C4354" i="24" s="1"/>
  <c r="C4355" i="24" s="1"/>
  <c r="C4356" i="24" s="1"/>
  <c r="C4357" i="24" s="1"/>
  <c r="C4358" i="24" s="1"/>
  <c r="C4359" i="24" s="1"/>
  <c r="C4360" i="24" s="1"/>
  <c r="C4361" i="24" s="1"/>
  <c r="C4362" i="24" s="1"/>
  <c r="C4363" i="24" s="1"/>
  <c r="C4364" i="24" s="1"/>
  <c r="C4336" i="24"/>
  <c r="C4337" i="24" s="1"/>
  <c r="C4338" i="24" s="1"/>
  <c r="C4339" i="24" s="1"/>
  <c r="C4340" i="24" s="1"/>
  <c r="C4341" i="24" s="1"/>
  <c r="C4342" i="24" s="1"/>
  <c r="C4343" i="24" s="1"/>
  <c r="C4344" i="24" s="1"/>
  <c r="C4345" i="24" s="1"/>
  <c r="C4346" i="24" s="1"/>
  <c r="C4347" i="24" s="1"/>
  <c r="C4348" i="24" s="1"/>
  <c r="C4349" i="24" s="1"/>
  <c r="C4321" i="24"/>
  <c r="C4322" i="24" s="1"/>
  <c r="C4323" i="24" s="1"/>
  <c r="C4324" i="24" s="1"/>
  <c r="C4325" i="24" s="1"/>
  <c r="C4326" i="24" s="1"/>
  <c r="C4327" i="24" s="1"/>
  <c r="C4328" i="24" s="1"/>
  <c r="C4329" i="24" s="1"/>
  <c r="C4330" i="24" s="1"/>
  <c r="C4331" i="24" s="1"/>
  <c r="C4332" i="24" s="1"/>
  <c r="C4333" i="24" s="1"/>
  <c r="C4334" i="24" s="1"/>
  <c r="C4306" i="24"/>
  <c r="C4307" i="24" s="1"/>
  <c r="C4308" i="24" s="1"/>
  <c r="C4309" i="24" s="1"/>
  <c r="C4310" i="24" s="1"/>
  <c r="C4311" i="24" s="1"/>
  <c r="C4312" i="24" s="1"/>
  <c r="C4313" i="24" s="1"/>
  <c r="C4314" i="24" s="1"/>
  <c r="C4315" i="24" s="1"/>
  <c r="C4316" i="24" s="1"/>
  <c r="C4317" i="24" s="1"/>
  <c r="C4318" i="24" s="1"/>
  <c r="C4319" i="24" s="1"/>
  <c r="C4291" i="24"/>
  <c r="C4292" i="24" s="1"/>
  <c r="C4293" i="24" s="1"/>
  <c r="C4294" i="24" s="1"/>
  <c r="C4295" i="24" s="1"/>
  <c r="C4296" i="24" s="1"/>
  <c r="C4297" i="24" s="1"/>
  <c r="C4298" i="24" s="1"/>
  <c r="C4299" i="24" s="1"/>
  <c r="C4300" i="24" s="1"/>
  <c r="C4301" i="24" s="1"/>
  <c r="C4302" i="24" s="1"/>
  <c r="C4303" i="24" s="1"/>
  <c r="C4304" i="24" s="1"/>
  <c r="C4276" i="24"/>
  <c r="C4277" i="24" s="1"/>
  <c r="C4278" i="24" s="1"/>
  <c r="C4279" i="24" s="1"/>
  <c r="C4280" i="24" s="1"/>
  <c r="C4281" i="24" s="1"/>
  <c r="C4282" i="24" s="1"/>
  <c r="C4283" i="24" s="1"/>
  <c r="C4284" i="24" s="1"/>
  <c r="C4285" i="24" s="1"/>
  <c r="C4286" i="24" s="1"/>
  <c r="C4287" i="24" s="1"/>
  <c r="C4288" i="24" s="1"/>
  <c r="C4289" i="24" s="1"/>
  <c r="C4261" i="24"/>
  <c r="C4262" i="24" s="1"/>
  <c r="C4263" i="24" s="1"/>
  <c r="C4264" i="24" s="1"/>
  <c r="C4265" i="24" s="1"/>
  <c r="C4266" i="24" s="1"/>
  <c r="C4267" i="24" s="1"/>
  <c r="C4268" i="24" s="1"/>
  <c r="C4269" i="24" s="1"/>
  <c r="C4270" i="24" s="1"/>
  <c r="C4271" i="24" s="1"/>
  <c r="C4272" i="24" s="1"/>
  <c r="C4273" i="24" s="1"/>
  <c r="C4274" i="24" s="1"/>
  <c r="C4246" i="24"/>
  <c r="C4247" i="24" s="1"/>
  <c r="C4248" i="24" s="1"/>
  <c r="C4249" i="24" s="1"/>
  <c r="C4250" i="24" s="1"/>
  <c r="C4251" i="24" s="1"/>
  <c r="C4252" i="24" s="1"/>
  <c r="C4253" i="24" s="1"/>
  <c r="C4254" i="24" s="1"/>
  <c r="C4255" i="24" s="1"/>
  <c r="C4256" i="24" s="1"/>
  <c r="C4257" i="24" s="1"/>
  <c r="C4258" i="24" s="1"/>
  <c r="C4259" i="24" s="1"/>
  <c r="C4231" i="24"/>
  <c r="C4232" i="24" s="1"/>
  <c r="C4233" i="24" s="1"/>
  <c r="C4234" i="24" s="1"/>
  <c r="C4235" i="24" s="1"/>
  <c r="C4236" i="24" s="1"/>
  <c r="C4237" i="24" s="1"/>
  <c r="C4238" i="24" s="1"/>
  <c r="C4239" i="24" s="1"/>
  <c r="C4240" i="24" s="1"/>
  <c r="C4241" i="24" s="1"/>
  <c r="C4242" i="24" s="1"/>
  <c r="C4243" i="24" s="1"/>
  <c r="C4244" i="24" s="1"/>
  <c r="C4216" i="24"/>
  <c r="C4217" i="24" s="1"/>
  <c r="C4218" i="24" s="1"/>
  <c r="C4219" i="24" s="1"/>
  <c r="C4220" i="24" s="1"/>
  <c r="C4221" i="24" s="1"/>
  <c r="C4222" i="24" s="1"/>
  <c r="C4223" i="24" s="1"/>
  <c r="C4224" i="24" s="1"/>
  <c r="C4225" i="24" s="1"/>
  <c r="C4226" i="24" s="1"/>
  <c r="C4227" i="24" s="1"/>
  <c r="C4228" i="24" s="1"/>
  <c r="C4229" i="24" s="1"/>
  <c r="C4201" i="24"/>
  <c r="C4202" i="24" s="1"/>
  <c r="C4203" i="24" s="1"/>
  <c r="C4204" i="24" s="1"/>
  <c r="C4205" i="24" s="1"/>
  <c r="C4206" i="24" s="1"/>
  <c r="C4207" i="24" s="1"/>
  <c r="C4208" i="24" s="1"/>
  <c r="C4209" i="24" s="1"/>
  <c r="C4210" i="24" s="1"/>
  <c r="C4211" i="24" s="1"/>
  <c r="C4212" i="24" s="1"/>
  <c r="C4213" i="24" s="1"/>
  <c r="C4214" i="24" s="1"/>
  <c r="C4186" i="24"/>
  <c r="C4187" i="24" s="1"/>
  <c r="C4188" i="24" s="1"/>
  <c r="C4189" i="24" s="1"/>
  <c r="C4190" i="24" s="1"/>
  <c r="C4191" i="24" s="1"/>
  <c r="C4192" i="24" s="1"/>
  <c r="C4193" i="24" s="1"/>
  <c r="C4194" i="24" s="1"/>
  <c r="C4195" i="24" s="1"/>
  <c r="C4196" i="24" s="1"/>
  <c r="C4197" i="24" s="1"/>
  <c r="C4198" i="24" s="1"/>
  <c r="C4199" i="24" s="1"/>
  <c r="C4171" i="24"/>
  <c r="C4172" i="24" s="1"/>
  <c r="C4173" i="24" s="1"/>
  <c r="C4174" i="24" s="1"/>
  <c r="C4175" i="24" s="1"/>
  <c r="C4176" i="24" s="1"/>
  <c r="C4177" i="24" s="1"/>
  <c r="C4178" i="24" s="1"/>
  <c r="C4179" i="24" s="1"/>
  <c r="C4180" i="24" s="1"/>
  <c r="C4181" i="24" s="1"/>
  <c r="C4182" i="24" s="1"/>
  <c r="C4183" i="24" s="1"/>
  <c r="C4184" i="24" s="1"/>
  <c r="C4156" i="24"/>
  <c r="C4157" i="24" s="1"/>
  <c r="C4158" i="24" s="1"/>
  <c r="C4159" i="24" s="1"/>
  <c r="C4160" i="24" s="1"/>
  <c r="C4161" i="24" s="1"/>
  <c r="C4162" i="24" s="1"/>
  <c r="C4163" i="24" s="1"/>
  <c r="C4164" i="24" s="1"/>
  <c r="C4165" i="24" s="1"/>
  <c r="C4166" i="24" s="1"/>
  <c r="C4167" i="24" s="1"/>
  <c r="C4168" i="24" s="1"/>
  <c r="C4169" i="24" s="1"/>
  <c r="C4141" i="24"/>
  <c r="C4142" i="24" s="1"/>
  <c r="C4143" i="24" s="1"/>
  <c r="C4144" i="24" s="1"/>
  <c r="C4145" i="24" s="1"/>
  <c r="C4146" i="24" s="1"/>
  <c r="C4147" i="24" s="1"/>
  <c r="C4148" i="24" s="1"/>
  <c r="C4149" i="24" s="1"/>
  <c r="C4150" i="24" s="1"/>
  <c r="C4151" i="24" s="1"/>
  <c r="C4152" i="24" s="1"/>
  <c r="C4153" i="24" s="1"/>
  <c r="C4154" i="24" s="1"/>
  <c r="C4126" i="24"/>
  <c r="C4127" i="24" s="1"/>
  <c r="C4128" i="24" s="1"/>
  <c r="C4129" i="24" s="1"/>
  <c r="C4130" i="24" s="1"/>
  <c r="C4131" i="24" s="1"/>
  <c r="C4132" i="24" s="1"/>
  <c r="C4133" i="24" s="1"/>
  <c r="C4134" i="24" s="1"/>
  <c r="C4135" i="24" s="1"/>
  <c r="C4136" i="24" s="1"/>
  <c r="C4137" i="24" s="1"/>
  <c r="C4138" i="24" s="1"/>
  <c r="C4139" i="24" s="1"/>
  <c r="C4055" i="24"/>
  <c r="C4056" i="24" s="1"/>
  <c r="C4057" i="24" s="1"/>
  <c r="C4058" i="24" s="1"/>
  <c r="C4059" i="24" s="1"/>
  <c r="C4060" i="24" s="1"/>
  <c r="C4061" i="24" s="1"/>
  <c r="C4062" i="24" s="1"/>
  <c r="C4063" i="24" s="1"/>
  <c r="C4064" i="24" s="1"/>
  <c r="C4065" i="24" s="1"/>
  <c r="C4066" i="24" s="1"/>
  <c r="C4067" i="24" s="1"/>
  <c r="C4068" i="24" s="1"/>
  <c r="C4040" i="24"/>
  <c r="C4041" i="24" s="1"/>
  <c r="C4042" i="24" s="1"/>
  <c r="C4043" i="24" s="1"/>
  <c r="C4044" i="24" s="1"/>
  <c r="C4045" i="24" s="1"/>
  <c r="C4046" i="24" s="1"/>
  <c r="C4047" i="24" s="1"/>
  <c r="C4048" i="24" s="1"/>
  <c r="C4049" i="24" s="1"/>
  <c r="C4050" i="24" s="1"/>
  <c r="C4051" i="24" s="1"/>
  <c r="C4052" i="24" s="1"/>
  <c r="C4053" i="24" s="1"/>
  <c r="C4025" i="24"/>
  <c r="C4026" i="24" s="1"/>
  <c r="C4027" i="24" s="1"/>
  <c r="C4028" i="24" s="1"/>
  <c r="C4029" i="24" s="1"/>
  <c r="C4030" i="24" s="1"/>
  <c r="C4031" i="24" s="1"/>
  <c r="C4032" i="24" s="1"/>
  <c r="C4033" i="24" s="1"/>
  <c r="C4034" i="24" s="1"/>
  <c r="C4035" i="24" s="1"/>
  <c r="C4036" i="24" s="1"/>
  <c r="C4037" i="24" s="1"/>
  <c r="C4038" i="24" s="1"/>
  <c r="C4010" i="24"/>
  <c r="C4011" i="24" s="1"/>
  <c r="C4012" i="24" s="1"/>
  <c r="C4013" i="24" s="1"/>
  <c r="C4014" i="24" s="1"/>
  <c r="C4015" i="24" s="1"/>
  <c r="C4016" i="24" s="1"/>
  <c r="C4017" i="24" s="1"/>
  <c r="C4018" i="24" s="1"/>
  <c r="C4019" i="24" s="1"/>
  <c r="C4020" i="24" s="1"/>
  <c r="C4021" i="24" s="1"/>
  <c r="C4022" i="24" s="1"/>
  <c r="C4023" i="24" s="1"/>
  <c r="C3995" i="24"/>
  <c r="C3996" i="24" s="1"/>
  <c r="C3997" i="24" s="1"/>
  <c r="C3998" i="24" s="1"/>
  <c r="C3999" i="24" s="1"/>
  <c r="C4000" i="24" s="1"/>
  <c r="C4001" i="24" s="1"/>
  <c r="C4002" i="24" s="1"/>
  <c r="C4003" i="24" s="1"/>
  <c r="C4004" i="24" s="1"/>
  <c r="C4005" i="24" s="1"/>
  <c r="C4006" i="24" s="1"/>
  <c r="C4007" i="24" s="1"/>
  <c r="C4008" i="24" s="1"/>
  <c r="C3980" i="24"/>
  <c r="C3981" i="24" s="1"/>
  <c r="C3982" i="24" s="1"/>
  <c r="C3983" i="24" s="1"/>
  <c r="C3984" i="24" s="1"/>
  <c r="C3985" i="24" s="1"/>
  <c r="C3986" i="24" s="1"/>
  <c r="C3987" i="24" s="1"/>
  <c r="C3988" i="24" s="1"/>
  <c r="C3989" i="24" s="1"/>
  <c r="C3990" i="24" s="1"/>
  <c r="C3991" i="24" s="1"/>
  <c r="C3992" i="24" s="1"/>
  <c r="C3993" i="24" s="1"/>
  <c r="C3965" i="24"/>
  <c r="C3966" i="24" s="1"/>
  <c r="C3967" i="24" s="1"/>
  <c r="C3968" i="24" s="1"/>
  <c r="C3969" i="24" s="1"/>
  <c r="C3970" i="24" s="1"/>
  <c r="C3971" i="24" s="1"/>
  <c r="C3972" i="24" s="1"/>
  <c r="C3973" i="24" s="1"/>
  <c r="C3974" i="24" s="1"/>
  <c r="C3975" i="24" s="1"/>
  <c r="C3976" i="24" s="1"/>
  <c r="C3977" i="24" s="1"/>
  <c r="C3978" i="24" s="1"/>
  <c r="C3950" i="24"/>
  <c r="C3951" i="24" s="1"/>
  <c r="C3952" i="24" s="1"/>
  <c r="C3953" i="24" s="1"/>
  <c r="C3954" i="24" s="1"/>
  <c r="C3955" i="24" s="1"/>
  <c r="C3956" i="24" s="1"/>
  <c r="C3957" i="24" s="1"/>
  <c r="C3958" i="24" s="1"/>
  <c r="C3959" i="24" s="1"/>
  <c r="C3960" i="24" s="1"/>
  <c r="C3961" i="24" s="1"/>
  <c r="C3962" i="24" s="1"/>
  <c r="C3963" i="24" s="1"/>
  <c r="C3935" i="24"/>
  <c r="C3936" i="24" s="1"/>
  <c r="C3937" i="24" s="1"/>
  <c r="C3938" i="24" s="1"/>
  <c r="C3939" i="24" s="1"/>
  <c r="C3940" i="24" s="1"/>
  <c r="C3941" i="24" s="1"/>
  <c r="C3942" i="24" s="1"/>
  <c r="C3943" i="24" s="1"/>
  <c r="C3944" i="24" s="1"/>
  <c r="C3945" i="24" s="1"/>
  <c r="C3946" i="24" s="1"/>
  <c r="C3947" i="24" s="1"/>
  <c r="C3948" i="24" s="1"/>
  <c r="C3920" i="24"/>
  <c r="C3921" i="24" s="1"/>
  <c r="C3922" i="24" s="1"/>
  <c r="C3923" i="24" s="1"/>
  <c r="C3924" i="24" s="1"/>
  <c r="C3925" i="24" s="1"/>
  <c r="C3926" i="24" s="1"/>
  <c r="C3927" i="24" s="1"/>
  <c r="C3928" i="24" s="1"/>
  <c r="C3929" i="24" s="1"/>
  <c r="C3930" i="24" s="1"/>
  <c r="C3931" i="24" s="1"/>
  <c r="C3932" i="24" s="1"/>
  <c r="C3933" i="24" s="1"/>
  <c r="C3905" i="24"/>
  <c r="C3906" i="24" s="1"/>
  <c r="C3907" i="24" s="1"/>
  <c r="C3908" i="24" s="1"/>
  <c r="C3909" i="24" s="1"/>
  <c r="C3910" i="24" s="1"/>
  <c r="C3911" i="24" s="1"/>
  <c r="C3912" i="24" s="1"/>
  <c r="C3913" i="24" s="1"/>
  <c r="C3914" i="24" s="1"/>
  <c r="C3915" i="24" s="1"/>
  <c r="C3916" i="24" s="1"/>
  <c r="C3917" i="24" s="1"/>
  <c r="C3918" i="24" s="1"/>
  <c r="C3890" i="24"/>
  <c r="C3891" i="24" s="1"/>
  <c r="C3892" i="24" s="1"/>
  <c r="C3893" i="24" s="1"/>
  <c r="C3894" i="24" s="1"/>
  <c r="C3895" i="24" s="1"/>
  <c r="C3896" i="24" s="1"/>
  <c r="C3897" i="24" s="1"/>
  <c r="C3898" i="24" s="1"/>
  <c r="C3899" i="24" s="1"/>
  <c r="C3900" i="24" s="1"/>
  <c r="C3901" i="24" s="1"/>
  <c r="C3902" i="24" s="1"/>
  <c r="C3903" i="24" s="1"/>
  <c r="C3875" i="24"/>
  <c r="C3876" i="24" s="1"/>
  <c r="C3877" i="24" s="1"/>
  <c r="C3878" i="24" s="1"/>
  <c r="C3879" i="24" s="1"/>
  <c r="C3880" i="24" s="1"/>
  <c r="C3881" i="24" s="1"/>
  <c r="C3882" i="24" s="1"/>
  <c r="C3883" i="24" s="1"/>
  <c r="C3884" i="24" s="1"/>
  <c r="C3885" i="24" s="1"/>
  <c r="C3886" i="24" s="1"/>
  <c r="C3887" i="24" s="1"/>
  <c r="C3888" i="24" s="1"/>
  <c r="C3860" i="24"/>
  <c r="C3861" i="24" s="1"/>
  <c r="C3862" i="24" s="1"/>
  <c r="C3863" i="24" s="1"/>
  <c r="C3864" i="24" s="1"/>
  <c r="C3865" i="24" s="1"/>
  <c r="C3866" i="24" s="1"/>
  <c r="C3867" i="24" s="1"/>
  <c r="C3868" i="24" s="1"/>
  <c r="C3869" i="24" s="1"/>
  <c r="C3870" i="24" s="1"/>
  <c r="C3871" i="24" s="1"/>
  <c r="C3872" i="24" s="1"/>
  <c r="C3873" i="24" s="1"/>
  <c r="C3845" i="24"/>
  <c r="C3846" i="24" s="1"/>
  <c r="C3847" i="24" s="1"/>
  <c r="C3848" i="24" s="1"/>
  <c r="C3849" i="24" s="1"/>
  <c r="C3850" i="24" s="1"/>
  <c r="C3851" i="24" s="1"/>
  <c r="C3852" i="24" s="1"/>
  <c r="C3853" i="24" s="1"/>
  <c r="C3854" i="24" s="1"/>
  <c r="C3855" i="24" s="1"/>
  <c r="C3856" i="24" s="1"/>
  <c r="C3857" i="24" s="1"/>
  <c r="C3858" i="24" s="1"/>
  <c r="C3620" i="24"/>
  <c r="C3621" i="24" s="1"/>
  <c r="C3622" i="24" s="1"/>
  <c r="C3623" i="24" s="1"/>
  <c r="C3624" i="24" s="1"/>
  <c r="C3625" i="24" s="1"/>
  <c r="C3626" i="24" s="1"/>
  <c r="C3627" i="24" s="1"/>
  <c r="C3628" i="24" s="1"/>
  <c r="C3629" i="24" s="1"/>
  <c r="C3630" i="24" s="1"/>
  <c r="C3631" i="24" s="1"/>
  <c r="C3632" i="24" s="1"/>
  <c r="C3633" i="24" s="1"/>
  <c r="C3605" i="24"/>
  <c r="C3606" i="24" s="1"/>
  <c r="C3607" i="24" s="1"/>
  <c r="C3608" i="24" s="1"/>
  <c r="C3609" i="24" s="1"/>
  <c r="C3610" i="24" s="1"/>
  <c r="C3611" i="24" s="1"/>
  <c r="C3612" i="24" s="1"/>
  <c r="C3613" i="24" s="1"/>
  <c r="C3614" i="24" s="1"/>
  <c r="C3615" i="24" s="1"/>
  <c r="C3616" i="24" s="1"/>
  <c r="C3617" i="24" s="1"/>
  <c r="C3618" i="24" s="1"/>
  <c r="C3590" i="24"/>
  <c r="C3591" i="24" s="1"/>
  <c r="C3592" i="24" s="1"/>
  <c r="C3593" i="24" s="1"/>
  <c r="C3594" i="24" s="1"/>
  <c r="C3595" i="24" s="1"/>
  <c r="C3596" i="24" s="1"/>
  <c r="C3597" i="24" s="1"/>
  <c r="C3598" i="24" s="1"/>
  <c r="C3599" i="24" s="1"/>
  <c r="C3600" i="24" s="1"/>
  <c r="C3601" i="24" s="1"/>
  <c r="C3602" i="24" s="1"/>
  <c r="C3603" i="24" s="1"/>
  <c r="C3575" i="24"/>
  <c r="C3576" i="24" s="1"/>
  <c r="C3577" i="24" s="1"/>
  <c r="C3578" i="24" s="1"/>
  <c r="C3579" i="24" s="1"/>
  <c r="C3580" i="24" s="1"/>
  <c r="C3581" i="24" s="1"/>
  <c r="C3582" i="24" s="1"/>
  <c r="C3583" i="24" s="1"/>
  <c r="C3584" i="24" s="1"/>
  <c r="C3585" i="24" s="1"/>
  <c r="C3586" i="24" s="1"/>
  <c r="C3587" i="24" s="1"/>
  <c r="C3588" i="24" s="1"/>
  <c r="C3560" i="24"/>
  <c r="C3561" i="24" s="1"/>
  <c r="C3562" i="24" s="1"/>
  <c r="C3563" i="24" s="1"/>
  <c r="C3564" i="24" s="1"/>
  <c r="C3565" i="24" s="1"/>
  <c r="C3566" i="24" s="1"/>
  <c r="C3567" i="24" s="1"/>
  <c r="C3568" i="24" s="1"/>
  <c r="C3569" i="24" s="1"/>
  <c r="C3570" i="24" s="1"/>
  <c r="C3571" i="24" s="1"/>
  <c r="C3572" i="24" s="1"/>
  <c r="C3573" i="24" s="1"/>
  <c r="C3545" i="24"/>
  <c r="C3546" i="24" s="1"/>
  <c r="C3547" i="24" s="1"/>
  <c r="C3548" i="24" s="1"/>
  <c r="C3549" i="24" s="1"/>
  <c r="C3550" i="24" s="1"/>
  <c r="C3551" i="24" s="1"/>
  <c r="C3552" i="24" s="1"/>
  <c r="C3553" i="24" s="1"/>
  <c r="C3554" i="24" s="1"/>
  <c r="C3555" i="24" s="1"/>
  <c r="C3556" i="24" s="1"/>
  <c r="C3557" i="24" s="1"/>
  <c r="C3558" i="24" s="1"/>
  <c r="C3530" i="24"/>
  <c r="C3531" i="24" s="1"/>
  <c r="C3532" i="24" s="1"/>
  <c r="C3533" i="24" s="1"/>
  <c r="C3534" i="24" s="1"/>
  <c r="C3535" i="24" s="1"/>
  <c r="C3536" i="24" s="1"/>
  <c r="C3537" i="24" s="1"/>
  <c r="C3538" i="24" s="1"/>
  <c r="C3539" i="24" s="1"/>
  <c r="C3540" i="24" s="1"/>
  <c r="C3541" i="24" s="1"/>
  <c r="C3542" i="24" s="1"/>
  <c r="C3543" i="24" s="1"/>
  <c r="C3515" i="24"/>
  <c r="C3516" i="24" s="1"/>
  <c r="C3517" i="24" s="1"/>
  <c r="C3518" i="24" s="1"/>
  <c r="C3519" i="24" s="1"/>
  <c r="C3520" i="24" s="1"/>
  <c r="C3521" i="24" s="1"/>
  <c r="C3522" i="24" s="1"/>
  <c r="C3523" i="24" s="1"/>
  <c r="C3524" i="24" s="1"/>
  <c r="C3525" i="24" s="1"/>
  <c r="C3526" i="24" s="1"/>
  <c r="C3527" i="24" s="1"/>
  <c r="C3528" i="24" s="1"/>
  <c r="C3500" i="24"/>
  <c r="C3501" i="24" s="1"/>
  <c r="C3502" i="24" s="1"/>
  <c r="C3503" i="24" s="1"/>
  <c r="C3504" i="24" s="1"/>
  <c r="C3505" i="24" s="1"/>
  <c r="C3506" i="24" s="1"/>
  <c r="C3507" i="24" s="1"/>
  <c r="C3508" i="24" s="1"/>
  <c r="C3509" i="24" s="1"/>
  <c r="C3510" i="24" s="1"/>
  <c r="C3511" i="24" s="1"/>
  <c r="C3512" i="24" s="1"/>
  <c r="C3513" i="24" s="1"/>
  <c r="C3485" i="24"/>
  <c r="C3486" i="24" s="1"/>
  <c r="C3487" i="24" s="1"/>
  <c r="C3488" i="24" s="1"/>
  <c r="C3489" i="24" s="1"/>
  <c r="C3490" i="24" s="1"/>
  <c r="C3491" i="24" s="1"/>
  <c r="C3492" i="24" s="1"/>
  <c r="C3493" i="24" s="1"/>
  <c r="C3494" i="24" s="1"/>
  <c r="C3495" i="24" s="1"/>
  <c r="C3496" i="24" s="1"/>
  <c r="C3497" i="24" s="1"/>
  <c r="C3498" i="24" s="1"/>
  <c r="C3470" i="24"/>
  <c r="C3471" i="24" s="1"/>
  <c r="C3455" i="24"/>
  <c r="C3456" i="24" s="1"/>
  <c r="C3457" i="24" s="1"/>
  <c r="C3458" i="24" s="1"/>
  <c r="C3459" i="24" s="1"/>
  <c r="C3460" i="24" s="1"/>
  <c r="C3461" i="24" s="1"/>
  <c r="C3462" i="24" s="1"/>
  <c r="C3463" i="24" s="1"/>
  <c r="C3464" i="24" s="1"/>
  <c r="C3465" i="24" s="1"/>
  <c r="C3466" i="24" s="1"/>
  <c r="C3467" i="24" s="1"/>
  <c r="C3468" i="24" s="1"/>
  <c r="C3440" i="24"/>
  <c r="C3441" i="24" s="1"/>
  <c r="C3442" i="24" s="1"/>
  <c r="C3443" i="24" s="1"/>
  <c r="C3444" i="24" s="1"/>
  <c r="C3445" i="24" s="1"/>
  <c r="C3446" i="24" s="1"/>
  <c r="C3447" i="24" s="1"/>
  <c r="C3448" i="24" s="1"/>
  <c r="C3449" i="24" s="1"/>
  <c r="C3450" i="24" s="1"/>
  <c r="C3451" i="24" s="1"/>
  <c r="C3452" i="24" s="1"/>
  <c r="C3453" i="24" s="1"/>
  <c r="C3425" i="24"/>
  <c r="C3426" i="24" s="1"/>
  <c r="C3427" i="24" s="1"/>
  <c r="C3428" i="24" s="1"/>
  <c r="C3429" i="24" s="1"/>
  <c r="C3430" i="24" s="1"/>
  <c r="C3431" i="24" s="1"/>
  <c r="C3432" i="24" s="1"/>
  <c r="C3433" i="24" s="1"/>
  <c r="C3434" i="24" s="1"/>
  <c r="C3435" i="24" s="1"/>
  <c r="C3436" i="24" s="1"/>
  <c r="C3437" i="24" s="1"/>
  <c r="C3438" i="24" s="1"/>
  <c r="C3018" i="24"/>
  <c r="C3019" i="24" s="1"/>
  <c r="C3020" i="24" s="1"/>
  <c r="C3021" i="24" s="1"/>
  <c r="C3022" i="24" s="1"/>
  <c r="C3023" i="24" s="1"/>
  <c r="C3024" i="24" s="1"/>
  <c r="C3025" i="24" s="1"/>
  <c r="C3026" i="24" s="1"/>
  <c r="C3027" i="24" s="1"/>
  <c r="C3028" i="24" s="1"/>
  <c r="C3029" i="24" s="1"/>
  <c r="C3030" i="24" s="1"/>
  <c r="C3031" i="24" s="1"/>
  <c r="C3003" i="24"/>
  <c r="C3004" i="24" s="1"/>
  <c r="C3005" i="24" s="1"/>
  <c r="C3006" i="24" s="1"/>
  <c r="C3007" i="24" s="1"/>
  <c r="C3008" i="24" s="1"/>
  <c r="C3009" i="24" s="1"/>
  <c r="C3010" i="24" s="1"/>
  <c r="C3011" i="24" s="1"/>
  <c r="C3012" i="24" s="1"/>
  <c r="C3013" i="24" s="1"/>
  <c r="C3014" i="24" s="1"/>
  <c r="C3015" i="24" s="1"/>
  <c r="C3016" i="24" s="1"/>
  <c r="C2988" i="24"/>
  <c r="C2989" i="24" s="1"/>
  <c r="C2990" i="24" s="1"/>
  <c r="C2991" i="24" s="1"/>
  <c r="C2992" i="24" s="1"/>
  <c r="C2993" i="24" s="1"/>
  <c r="C2994" i="24" s="1"/>
  <c r="C2995" i="24" s="1"/>
  <c r="C2996" i="24" s="1"/>
  <c r="C2997" i="24" s="1"/>
  <c r="C2998" i="24" s="1"/>
  <c r="C2999" i="24" s="1"/>
  <c r="C3000" i="24" s="1"/>
  <c r="C3001" i="24" s="1"/>
  <c r="C2973" i="24"/>
  <c r="C2974" i="24" s="1"/>
  <c r="C2975" i="24" s="1"/>
  <c r="C2976" i="24" s="1"/>
  <c r="C2977" i="24" s="1"/>
  <c r="C2978" i="24" s="1"/>
  <c r="C2979" i="24" s="1"/>
  <c r="C2980" i="24" s="1"/>
  <c r="C2981" i="24" s="1"/>
  <c r="C2982" i="24" s="1"/>
  <c r="C2983" i="24" s="1"/>
  <c r="C2984" i="24" s="1"/>
  <c r="C2985" i="24" s="1"/>
  <c r="C2986" i="24" s="1"/>
  <c r="C2958" i="24"/>
  <c r="C2959" i="24" s="1"/>
  <c r="C2960" i="24" s="1"/>
  <c r="C2961" i="24" s="1"/>
  <c r="C2962" i="24" s="1"/>
  <c r="C2963" i="24" s="1"/>
  <c r="C2964" i="24" s="1"/>
  <c r="C2965" i="24" s="1"/>
  <c r="C2966" i="24" s="1"/>
  <c r="C2967" i="24" s="1"/>
  <c r="C2968" i="24" s="1"/>
  <c r="C2969" i="24" s="1"/>
  <c r="C2970" i="24" s="1"/>
  <c r="C2971" i="24" s="1"/>
  <c r="C2943" i="24"/>
  <c r="C2944" i="24" s="1"/>
  <c r="C2945" i="24" s="1"/>
  <c r="C2946" i="24" s="1"/>
  <c r="C2947" i="24" s="1"/>
  <c r="C2948" i="24" s="1"/>
  <c r="C2949" i="24" s="1"/>
  <c r="C2950" i="24" s="1"/>
  <c r="C2951" i="24" s="1"/>
  <c r="C2952" i="24" s="1"/>
  <c r="C2953" i="24" s="1"/>
  <c r="C2954" i="24" s="1"/>
  <c r="C2955" i="24" s="1"/>
  <c r="C2956" i="24" s="1"/>
  <c r="C2928" i="24"/>
  <c r="C2929" i="24" s="1"/>
  <c r="C2930" i="24" s="1"/>
  <c r="C2931" i="24" s="1"/>
  <c r="C2932" i="24" s="1"/>
  <c r="C2933" i="24" s="1"/>
  <c r="C2934" i="24" s="1"/>
  <c r="C2935" i="24" s="1"/>
  <c r="C2936" i="24" s="1"/>
  <c r="C2937" i="24" s="1"/>
  <c r="C2938" i="24" s="1"/>
  <c r="C2939" i="24" s="1"/>
  <c r="C2940" i="24" s="1"/>
  <c r="C2941" i="24" s="1"/>
  <c r="C2913" i="24"/>
  <c r="C2914" i="24" s="1"/>
  <c r="C2915" i="24" s="1"/>
  <c r="C2916" i="24" s="1"/>
  <c r="C2917" i="24" s="1"/>
  <c r="C2918" i="24" s="1"/>
  <c r="C2919" i="24" s="1"/>
  <c r="C2920" i="24" s="1"/>
  <c r="C2921" i="24" s="1"/>
  <c r="C2922" i="24" s="1"/>
  <c r="C2923" i="24" s="1"/>
  <c r="C2924" i="24" s="1"/>
  <c r="C2925" i="24" s="1"/>
  <c r="C2926" i="24" s="1"/>
  <c r="C2898" i="24"/>
  <c r="C2899" i="24" s="1"/>
  <c r="C2900" i="24" s="1"/>
  <c r="C2901" i="24" s="1"/>
  <c r="C2902" i="24" s="1"/>
  <c r="C2903" i="24" s="1"/>
  <c r="C2904" i="24" s="1"/>
  <c r="C2905" i="24" s="1"/>
  <c r="C2906" i="24" s="1"/>
  <c r="C2907" i="24" s="1"/>
  <c r="C2908" i="24" s="1"/>
  <c r="C2909" i="24" s="1"/>
  <c r="C2910" i="24" s="1"/>
  <c r="C2911" i="24" s="1"/>
  <c r="C2883" i="24"/>
  <c r="C2884" i="24" s="1"/>
  <c r="C2885" i="24" s="1"/>
  <c r="C2886" i="24" s="1"/>
  <c r="C2887" i="24" s="1"/>
  <c r="C2888" i="24" s="1"/>
  <c r="C2889" i="24" s="1"/>
  <c r="C2890" i="24" s="1"/>
  <c r="C2891" i="24" s="1"/>
  <c r="C2892" i="24" s="1"/>
  <c r="C2893" i="24" s="1"/>
  <c r="C2894" i="24" s="1"/>
  <c r="C2895" i="24" s="1"/>
  <c r="C2896" i="24" s="1"/>
  <c r="C2868" i="24"/>
  <c r="C2869" i="24" s="1"/>
  <c r="C2870" i="24" s="1"/>
  <c r="C2871" i="24" s="1"/>
  <c r="C2872" i="24" s="1"/>
  <c r="C2873" i="24" s="1"/>
  <c r="C2874" i="24" s="1"/>
  <c r="C2875" i="24" s="1"/>
  <c r="C2876" i="24" s="1"/>
  <c r="C2877" i="24" s="1"/>
  <c r="C2878" i="24" s="1"/>
  <c r="C2879" i="24" s="1"/>
  <c r="C2880" i="24" s="1"/>
  <c r="C2881" i="24" s="1"/>
  <c r="C2853" i="24"/>
  <c r="C2854" i="24" s="1"/>
  <c r="C2855" i="24" s="1"/>
  <c r="C2856" i="24" s="1"/>
  <c r="C2857" i="24" s="1"/>
  <c r="C2858" i="24" s="1"/>
  <c r="C2859" i="24" s="1"/>
  <c r="C2860" i="24" s="1"/>
  <c r="C2861" i="24" s="1"/>
  <c r="C2862" i="24" s="1"/>
  <c r="C2863" i="24" s="1"/>
  <c r="C2864" i="24" s="1"/>
  <c r="C2865" i="24" s="1"/>
  <c r="C2866" i="24" s="1"/>
  <c r="C2838" i="24"/>
  <c r="C2839" i="24" s="1"/>
  <c r="C2840" i="24" s="1"/>
  <c r="C2841" i="24" s="1"/>
  <c r="C2842" i="24" s="1"/>
  <c r="C2843" i="24" s="1"/>
  <c r="C2844" i="24" s="1"/>
  <c r="C2845" i="24" s="1"/>
  <c r="C2846" i="24" s="1"/>
  <c r="C2847" i="24" s="1"/>
  <c r="C2848" i="24" s="1"/>
  <c r="C2849" i="24" s="1"/>
  <c r="C2850" i="24" s="1"/>
  <c r="C2851" i="24" s="1"/>
  <c r="C2823" i="24"/>
  <c r="C2824" i="24" s="1"/>
  <c r="C2825" i="24" s="1"/>
  <c r="C2826" i="24" s="1"/>
  <c r="C2827" i="24" s="1"/>
  <c r="C2828" i="24" s="1"/>
  <c r="C2829" i="24" s="1"/>
  <c r="C2830" i="24" s="1"/>
  <c r="C2831" i="24" s="1"/>
  <c r="C2832" i="24" s="1"/>
  <c r="C2833" i="24" s="1"/>
  <c r="C2834" i="24" s="1"/>
  <c r="C2835" i="24" s="1"/>
  <c r="C2836" i="24" s="1"/>
  <c r="C2808" i="24"/>
  <c r="C2809" i="24" s="1"/>
  <c r="C2810" i="24" s="1"/>
  <c r="C2811" i="24" s="1"/>
  <c r="C2812" i="24" s="1"/>
  <c r="C2813" i="24" s="1"/>
  <c r="C2814" i="24" s="1"/>
  <c r="C2815" i="24" s="1"/>
  <c r="C2816" i="24" s="1"/>
  <c r="C2817" i="24" s="1"/>
  <c r="C2818" i="24" s="1"/>
  <c r="C2819" i="24" s="1"/>
  <c r="C2820" i="24" s="1"/>
  <c r="C2821" i="24" s="1"/>
  <c r="C2793" i="24"/>
  <c r="C2794" i="24" s="1"/>
  <c r="C2795" i="24" s="1"/>
  <c r="C2796" i="24" s="1"/>
  <c r="C2797" i="24" s="1"/>
  <c r="C2798" i="24" s="1"/>
  <c r="C2799" i="24" s="1"/>
  <c r="C2800" i="24" s="1"/>
  <c r="C2801" i="24" s="1"/>
  <c r="C2802" i="24" s="1"/>
  <c r="C2803" i="24" s="1"/>
  <c r="C2804" i="24" s="1"/>
  <c r="C2805" i="24" s="1"/>
  <c r="C2806" i="24" s="1"/>
  <c r="C2778" i="24"/>
  <c r="C2779" i="24" s="1"/>
  <c r="C2780" i="24" s="1"/>
  <c r="C2781" i="24" s="1"/>
  <c r="C2782" i="24" s="1"/>
  <c r="C2783" i="24" s="1"/>
  <c r="C2784" i="24" s="1"/>
  <c r="C2785" i="24" s="1"/>
  <c r="C2786" i="24" s="1"/>
  <c r="C2787" i="24" s="1"/>
  <c r="C2788" i="24" s="1"/>
  <c r="C2789" i="24" s="1"/>
  <c r="C2790" i="24" s="1"/>
  <c r="C2791" i="24" s="1"/>
  <c r="C2763" i="24"/>
  <c r="C2764" i="24" s="1"/>
  <c r="C2765" i="24" s="1"/>
  <c r="C2766" i="24" s="1"/>
  <c r="C2767" i="24" s="1"/>
  <c r="C2768" i="24" s="1"/>
  <c r="C2769" i="24" s="1"/>
  <c r="C2770" i="24" s="1"/>
  <c r="C2771" i="24" s="1"/>
  <c r="C2772" i="24" s="1"/>
  <c r="C2773" i="24" s="1"/>
  <c r="C2774" i="24" s="1"/>
  <c r="C2775" i="24" s="1"/>
  <c r="C2776" i="24" s="1"/>
  <c r="C2748" i="24"/>
  <c r="C2749" i="24" s="1"/>
  <c r="C2750" i="24" s="1"/>
  <c r="C2751" i="24" s="1"/>
  <c r="C2752" i="24" s="1"/>
  <c r="C2753" i="24" s="1"/>
  <c r="C2754" i="24" s="1"/>
  <c r="C2755" i="24" s="1"/>
  <c r="C2756" i="24" s="1"/>
  <c r="C2757" i="24" s="1"/>
  <c r="C2758" i="24" s="1"/>
  <c r="C2759" i="24" s="1"/>
  <c r="C2760" i="24" s="1"/>
  <c r="C2761" i="24" s="1"/>
  <c r="C2733" i="24"/>
  <c r="C2734" i="24" s="1"/>
  <c r="C2735" i="24" s="1"/>
  <c r="C2736" i="24" s="1"/>
  <c r="C2737" i="24" s="1"/>
  <c r="C2738" i="24" s="1"/>
  <c r="C2739" i="24" s="1"/>
  <c r="C2740" i="24" s="1"/>
  <c r="C2741" i="24" s="1"/>
  <c r="C2742" i="24" s="1"/>
  <c r="C2743" i="24" s="1"/>
  <c r="C2744" i="24" s="1"/>
  <c r="C2745" i="24" s="1"/>
  <c r="C2746" i="24" s="1"/>
  <c r="C2718" i="24"/>
  <c r="C2719" i="24" s="1"/>
  <c r="C2720" i="24" s="1"/>
  <c r="C2721" i="24" s="1"/>
  <c r="C2722" i="24" s="1"/>
  <c r="C2723" i="24" s="1"/>
  <c r="C2724" i="24" s="1"/>
  <c r="C2725" i="24" s="1"/>
  <c r="C2726" i="24" s="1"/>
  <c r="C2727" i="24" s="1"/>
  <c r="C2728" i="24" s="1"/>
  <c r="C2729" i="24" s="1"/>
  <c r="C2730" i="24" s="1"/>
  <c r="C2731" i="24" s="1"/>
  <c r="C2703" i="24"/>
  <c r="C2704" i="24" s="1"/>
  <c r="C2705" i="24" s="1"/>
  <c r="C2706" i="24" s="1"/>
  <c r="C2707" i="24" s="1"/>
  <c r="C2708" i="24" s="1"/>
  <c r="C2709" i="24" s="1"/>
  <c r="C2710" i="24" s="1"/>
  <c r="C2711" i="24" s="1"/>
  <c r="C2712" i="24" s="1"/>
  <c r="C2713" i="24" s="1"/>
  <c r="C2714" i="24" s="1"/>
  <c r="C2715" i="24" s="1"/>
  <c r="C2716" i="24" s="1"/>
  <c r="C2688" i="24"/>
  <c r="C2689" i="24" s="1"/>
  <c r="C2690" i="24" s="1"/>
  <c r="C2691" i="24" s="1"/>
  <c r="C2692" i="24" s="1"/>
  <c r="C2693" i="24" s="1"/>
  <c r="C2694" i="24" s="1"/>
  <c r="C2695" i="24" s="1"/>
  <c r="C2696" i="24" s="1"/>
  <c r="C2697" i="24" s="1"/>
  <c r="C2698" i="24" s="1"/>
  <c r="C2699" i="24" s="1"/>
  <c r="C2700" i="24" s="1"/>
  <c r="C2701" i="24" s="1"/>
  <c r="C2673" i="24"/>
  <c r="C2674" i="24" s="1"/>
  <c r="C2675" i="24" s="1"/>
  <c r="C2676" i="24" s="1"/>
  <c r="C2677" i="24" s="1"/>
  <c r="C2678" i="24" s="1"/>
  <c r="C2679" i="24" s="1"/>
  <c r="C2680" i="24" s="1"/>
  <c r="C2681" i="24" s="1"/>
  <c r="C2682" i="24" s="1"/>
  <c r="C2683" i="24" s="1"/>
  <c r="C2684" i="24" s="1"/>
  <c r="C2685" i="24" s="1"/>
  <c r="C2686" i="24" s="1"/>
  <c r="C2658" i="24"/>
  <c r="C2659" i="24" s="1"/>
  <c r="C2660" i="24" s="1"/>
  <c r="C2661" i="24" s="1"/>
  <c r="C2662" i="24" s="1"/>
  <c r="C2663" i="24" s="1"/>
  <c r="C2664" i="24" s="1"/>
  <c r="C2665" i="24" s="1"/>
  <c r="C2666" i="24" s="1"/>
  <c r="C2667" i="24" s="1"/>
  <c r="C2668" i="24" s="1"/>
  <c r="C2669" i="24" s="1"/>
  <c r="C2670" i="24" s="1"/>
  <c r="C2671" i="24" s="1"/>
  <c r="C2643" i="24"/>
  <c r="C2644" i="24" s="1"/>
  <c r="C2645" i="24" s="1"/>
  <c r="C2646" i="24" s="1"/>
  <c r="C2647" i="24" s="1"/>
  <c r="C2648" i="24" s="1"/>
  <c r="C2649" i="24" s="1"/>
  <c r="C2650" i="24" s="1"/>
  <c r="C2651" i="24" s="1"/>
  <c r="C2652" i="24" s="1"/>
  <c r="C2653" i="24" s="1"/>
  <c r="C2654" i="24" s="1"/>
  <c r="C2655" i="24" s="1"/>
  <c r="C2656" i="24" s="1"/>
  <c r="C2628" i="24"/>
  <c r="C2629" i="24" s="1"/>
  <c r="C2630" i="24" s="1"/>
  <c r="C2631" i="24" s="1"/>
  <c r="C2632" i="24" s="1"/>
  <c r="C2633" i="24" s="1"/>
  <c r="C2634" i="24" s="1"/>
  <c r="C2635" i="24" s="1"/>
  <c r="C2636" i="24" s="1"/>
  <c r="C2637" i="24" s="1"/>
  <c r="C2638" i="24" s="1"/>
  <c r="C2639" i="24" s="1"/>
  <c r="C2640" i="24" s="1"/>
  <c r="C2641" i="24" s="1"/>
  <c r="C2613" i="24"/>
  <c r="C2614" i="24" s="1"/>
  <c r="C2615" i="24" s="1"/>
  <c r="C2616" i="24" s="1"/>
  <c r="C2617" i="24" s="1"/>
  <c r="C2618" i="24" s="1"/>
  <c r="C2619" i="24" s="1"/>
  <c r="C2620" i="24" s="1"/>
  <c r="C2621" i="24" s="1"/>
  <c r="C2622" i="24" s="1"/>
  <c r="C2623" i="24" s="1"/>
  <c r="C2624" i="24" s="1"/>
  <c r="C2625" i="24" s="1"/>
  <c r="C2626" i="24" s="1"/>
  <c r="C2598" i="24"/>
  <c r="C2599" i="24" s="1"/>
  <c r="C2600" i="24" s="1"/>
  <c r="C2601" i="24" s="1"/>
  <c r="C2602" i="24" s="1"/>
  <c r="C2603" i="24" s="1"/>
  <c r="C2604" i="24" s="1"/>
  <c r="C2605" i="24" s="1"/>
  <c r="C2606" i="24" s="1"/>
  <c r="C2607" i="24" s="1"/>
  <c r="C2608" i="24" s="1"/>
  <c r="C2609" i="24" s="1"/>
  <c r="C2610" i="24" s="1"/>
  <c r="C2611" i="24" s="1"/>
  <c r="C2583" i="24"/>
  <c r="C2584" i="24" s="1"/>
  <c r="C2585" i="24" s="1"/>
  <c r="C2586" i="24" s="1"/>
  <c r="C2587" i="24" s="1"/>
  <c r="C2588" i="24" s="1"/>
  <c r="C2589" i="24" s="1"/>
  <c r="C2590" i="24" s="1"/>
  <c r="C2591" i="24" s="1"/>
  <c r="C2592" i="24" s="1"/>
  <c r="C2593" i="24" s="1"/>
  <c r="C2594" i="24" s="1"/>
  <c r="C2595" i="24" s="1"/>
  <c r="C2596" i="24" s="1"/>
  <c r="C2568" i="24"/>
  <c r="C2569" i="24" s="1"/>
  <c r="C2570" i="24" s="1"/>
  <c r="C2571" i="24" s="1"/>
  <c r="C2572" i="24" s="1"/>
  <c r="C2573" i="24" s="1"/>
  <c r="C2574" i="24" s="1"/>
  <c r="C2575" i="24" s="1"/>
  <c r="C2576" i="24" s="1"/>
  <c r="C2577" i="24" s="1"/>
  <c r="C2578" i="24" s="1"/>
  <c r="C2579" i="24" s="1"/>
  <c r="C2580" i="24" s="1"/>
  <c r="C2581" i="24" s="1"/>
  <c r="C2553" i="24"/>
  <c r="C2554" i="24" s="1"/>
  <c r="C2555" i="24" s="1"/>
  <c r="C2556" i="24" s="1"/>
  <c r="C2557" i="24" s="1"/>
  <c r="C2558" i="24" s="1"/>
  <c r="C2559" i="24" s="1"/>
  <c r="C2560" i="24" s="1"/>
  <c r="C2561" i="24" s="1"/>
  <c r="C2562" i="24" s="1"/>
  <c r="C2563" i="24" s="1"/>
  <c r="C2564" i="24" s="1"/>
  <c r="C2565" i="24" s="1"/>
  <c r="C2566" i="24" s="1"/>
  <c r="C2538" i="24"/>
  <c r="C2539" i="24" s="1"/>
  <c r="C2540" i="24" s="1"/>
  <c r="C2541" i="24" s="1"/>
  <c r="C2542" i="24" s="1"/>
  <c r="C2543" i="24" s="1"/>
  <c r="C2544" i="24" s="1"/>
  <c r="C2545" i="24" s="1"/>
  <c r="C2546" i="24" s="1"/>
  <c r="C2547" i="24" s="1"/>
  <c r="C2548" i="24" s="1"/>
  <c r="C2549" i="24" s="1"/>
  <c r="C2550" i="24" s="1"/>
  <c r="C2551" i="24" s="1"/>
  <c r="C2523" i="24"/>
  <c r="C2524" i="24" s="1"/>
  <c r="C2525" i="24" s="1"/>
  <c r="C2526" i="24" s="1"/>
  <c r="C2527" i="24" s="1"/>
  <c r="C2528" i="24" s="1"/>
  <c r="C2529" i="24" s="1"/>
  <c r="C2530" i="24" s="1"/>
  <c r="C2531" i="24" s="1"/>
  <c r="C2532" i="24" s="1"/>
  <c r="C2533" i="24" s="1"/>
  <c r="C2534" i="24" s="1"/>
  <c r="C2535" i="24" s="1"/>
  <c r="C2536" i="24" s="1"/>
  <c r="C2508" i="24"/>
  <c r="C2509" i="24" s="1"/>
  <c r="C2510" i="24" s="1"/>
  <c r="C2511" i="24" s="1"/>
  <c r="C2512" i="24" s="1"/>
  <c r="C2513" i="24" s="1"/>
  <c r="C2514" i="24" s="1"/>
  <c r="C2515" i="24" s="1"/>
  <c r="C2516" i="24" s="1"/>
  <c r="C2517" i="24" s="1"/>
  <c r="C2518" i="24" s="1"/>
  <c r="C2519" i="24" s="1"/>
  <c r="C2520" i="24" s="1"/>
  <c r="C2521" i="24" s="1"/>
  <c r="C2493" i="24"/>
  <c r="C2494" i="24" s="1"/>
  <c r="C2495" i="24" s="1"/>
  <c r="C2496" i="24" s="1"/>
  <c r="C2497" i="24" s="1"/>
  <c r="C2498" i="24" s="1"/>
  <c r="C2499" i="24" s="1"/>
  <c r="C2500" i="24" s="1"/>
  <c r="C2501" i="24" s="1"/>
  <c r="C2502" i="24" s="1"/>
  <c r="C2503" i="24" s="1"/>
  <c r="C2504" i="24" s="1"/>
  <c r="C2505" i="24" s="1"/>
  <c r="C2506" i="24" s="1"/>
  <c r="C2478" i="24"/>
  <c r="C2479" i="24" s="1"/>
  <c r="C2480" i="24" s="1"/>
  <c r="C2481" i="24" s="1"/>
  <c r="C2482" i="24" s="1"/>
  <c r="C2483" i="24" s="1"/>
  <c r="C2484" i="24" s="1"/>
  <c r="C2485" i="24" s="1"/>
  <c r="C2486" i="24" s="1"/>
  <c r="C2487" i="24" s="1"/>
  <c r="C2488" i="24" s="1"/>
  <c r="C2489" i="24" s="1"/>
  <c r="C2490" i="24" s="1"/>
  <c r="C2491" i="24" s="1"/>
  <c r="C2463" i="24"/>
  <c r="C2464" i="24" s="1"/>
  <c r="C2465" i="24" s="1"/>
  <c r="C2466" i="24" s="1"/>
  <c r="C2467" i="24" s="1"/>
  <c r="C2468" i="24" s="1"/>
  <c r="C2469" i="24" s="1"/>
  <c r="C2470" i="24" s="1"/>
  <c r="C2471" i="24" s="1"/>
  <c r="C2472" i="24" s="1"/>
  <c r="C2473" i="24" s="1"/>
  <c r="C2474" i="24" s="1"/>
  <c r="C2475" i="24" s="1"/>
  <c r="C2476" i="24" s="1"/>
  <c r="C2448" i="24"/>
  <c r="C2449" i="24" s="1"/>
  <c r="C2450" i="24" s="1"/>
  <c r="C2451" i="24" s="1"/>
  <c r="C2452" i="24" s="1"/>
  <c r="C2453" i="24" s="1"/>
  <c r="C2454" i="24" s="1"/>
  <c r="C2455" i="24" s="1"/>
  <c r="C2456" i="24" s="1"/>
  <c r="C2457" i="24" s="1"/>
  <c r="C2458" i="24" s="1"/>
  <c r="C2459" i="24" s="1"/>
  <c r="C2460" i="24" s="1"/>
  <c r="C2461" i="24" s="1"/>
  <c r="C2433" i="24"/>
  <c r="C2434" i="24" s="1"/>
  <c r="C2435" i="24" s="1"/>
  <c r="C2436" i="24" s="1"/>
  <c r="C2437" i="24" s="1"/>
  <c r="C2438" i="24" s="1"/>
  <c r="C2439" i="24" s="1"/>
  <c r="C2440" i="24" s="1"/>
  <c r="C2441" i="24" s="1"/>
  <c r="C2442" i="24" s="1"/>
  <c r="C2443" i="24" s="1"/>
  <c r="C2444" i="24" s="1"/>
  <c r="C2445" i="24" s="1"/>
  <c r="C2446" i="24" s="1"/>
  <c r="C2418" i="24"/>
  <c r="C2419" i="24" s="1"/>
  <c r="C2420" i="24" s="1"/>
  <c r="C2421" i="24" s="1"/>
  <c r="C2422" i="24" s="1"/>
  <c r="C2423" i="24" s="1"/>
  <c r="C2424" i="24" s="1"/>
  <c r="C2425" i="24" s="1"/>
  <c r="C2426" i="24" s="1"/>
  <c r="C2427" i="24" s="1"/>
  <c r="C2428" i="24" s="1"/>
  <c r="C2429" i="24" s="1"/>
  <c r="C2430" i="24" s="1"/>
  <c r="C2431" i="24" s="1"/>
  <c r="C2403" i="24"/>
  <c r="C2404" i="24" s="1"/>
  <c r="C2405" i="24" s="1"/>
  <c r="C2406" i="24" s="1"/>
  <c r="C2407" i="24" s="1"/>
  <c r="C2408" i="24" s="1"/>
  <c r="C2409" i="24" s="1"/>
  <c r="C2410" i="24" s="1"/>
  <c r="C2411" i="24" s="1"/>
  <c r="C2412" i="24" s="1"/>
  <c r="C2413" i="24" s="1"/>
  <c r="C2414" i="24" s="1"/>
  <c r="C2415" i="24" s="1"/>
  <c r="C2416" i="24" s="1"/>
  <c r="C2388" i="24"/>
  <c r="C2389" i="24" s="1"/>
  <c r="C2390" i="24" s="1"/>
  <c r="C2391" i="24" s="1"/>
  <c r="C2392" i="24" s="1"/>
  <c r="C2393" i="24" s="1"/>
  <c r="C2394" i="24" s="1"/>
  <c r="C2395" i="24" s="1"/>
  <c r="C2396" i="24" s="1"/>
  <c r="C2397" i="24" s="1"/>
  <c r="C2398" i="24" s="1"/>
  <c r="C2399" i="24" s="1"/>
  <c r="C2400" i="24" s="1"/>
  <c r="C2401" i="24" s="1"/>
  <c r="C2373" i="24"/>
  <c r="C2374" i="24" s="1"/>
  <c r="C2375" i="24" s="1"/>
  <c r="C2376" i="24" s="1"/>
  <c r="C2377" i="24" s="1"/>
  <c r="C2378" i="24" s="1"/>
  <c r="C2379" i="24" s="1"/>
  <c r="C2380" i="24" s="1"/>
  <c r="C2381" i="24" s="1"/>
  <c r="C2382" i="24" s="1"/>
  <c r="C2383" i="24" s="1"/>
  <c r="C2384" i="24" s="1"/>
  <c r="C2385" i="24" s="1"/>
  <c r="C2386" i="24" s="1"/>
  <c r="C2358" i="24"/>
  <c r="C2359" i="24" s="1"/>
  <c r="C2360" i="24" s="1"/>
  <c r="C2361" i="24" s="1"/>
  <c r="C2362" i="24" s="1"/>
  <c r="C2363" i="24" s="1"/>
  <c r="C2364" i="24" s="1"/>
  <c r="C2365" i="24" s="1"/>
  <c r="C2366" i="24" s="1"/>
  <c r="C2367" i="24" s="1"/>
  <c r="C2368" i="24" s="1"/>
  <c r="C2369" i="24" s="1"/>
  <c r="C2370" i="24" s="1"/>
  <c r="C2371" i="24" s="1"/>
  <c r="C2343" i="24"/>
  <c r="C2344" i="24" s="1"/>
  <c r="C2345" i="24" s="1"/>
  <c r="C2346" i="24" s="1"/>
  <c r="C2347" i="24" s="1"/>
  <c r="C2348" i="24" s="1"/>
  <c r="C2349" i="24" s="1"/>
  <c r="C2350" i="24" s="1"/>
  <c r="C2351" i="24" s="1"/>
  <c r="C2352" i="24" s="1"/>
  <c r="C2353" i="24" s="1"/>
  <c r="C2354" i="24" s="1"/>
  <c r="C2355" i="24" s="1"/>
  <c r="C2356" i="24" s="1"/>
  <c r="C2328" i="24"/>
  <c r="C2329" i="24" s="1"/>
  <c r="C2330" i="24" s="1"/>
  <c r="C2331" i="24" s="1"/>
  <c r="C2332" i="24" s="1"/>
  <c r="C2333" i="24" s="1"/>
  <c r="C2334" i="24" s="1"/>
  <c r="C2335" i="24" s="1"/>
  <c r="C2336" i="24" s="1"/>
  <c r="C2337" i="24" s="1"/>
  <c r="C2338" i="24" s="1"/>
  <c r="C2339" i="24" s="1"/>
  <c r="C2340" i="24" s="1"/>
  <c r="C2341" i="24" s="1"/>
  <c r="C2313" i="24"/>
  <c r="C2314" i="24" s="1"/>
  <c r="C2315" i="24" s="1"/>
  <c r="C2316" i="24" s="1"/>
  <c r="C2317" i="24" s="1"/>
  <c r="C2318" i="24" s="1"/>
  <c r="C2319" i="24" s="1"/>
  <c r="C2320" i="24" s="1"/>
  <c r="C2321" i="24" s="1"/>
  <c r="C2322" i="24" s="1"/>
  <c r="C2323" i="24" s="1"/>
  <c r="C2324" i="24" s="1"/>
  <c r="C2325" i="24" s="1"/>
  <c r="C2326" i="24" s="1"/>
  <c r="C2298" i="24"/>
  <c r="C2299" i="24" s="1"/>
  <c r="C2300" i="24" s="1"/>
  <c r="C2301" i="24" s="1"/>
  <c r="C2302" i="24" s="1"/>
  <c r="C2303" i="24" s="1"/>
  <c r="C2304" i="24" s="1"/>
  <c r="C2305" i="24" s="1"/>
  <c r="C2306" i="24" s="1"/>
  <c r="C2307" i="24" s="1"/>
  <c r="C2308" i="24" s="1"/>
  <c r="C2309" i="24" s="1"/>
  <c r="C2310" i="24" s="1"/>
  <c r="C2311" i="24" s="1"/>
  <c r="C2283" i="24"/>
  <c r="C2284" i="24" s="1"/>
  <c r="C2285" i="24" s="1"/>
  <c r="C2286" i="24" s="1"/>
  <c r="C2287" i="24" s="1"/>
  <c r="C2288" i="24" s="1"/>
  <c r="C2289" i="24" s="1"/>
  <c r="C2290" i="24" s="1"/>
  <c r="C2291" i="24" s="1"/>
  <c r="C2292" i="24" s="1"/>
  <c r="C2293" i="24" s="1"/>
  <c r="C2294" i="24" s="1"/>
  <c r="C2295" i="24" s="1"/>
  <c r="C2296" i="24" s="1"/>
  <c r="C2268" i="24"/>
  <c r="C2269" i="24" s="1"/>
  <c r="C2270" i="24" s="1"/>
  <c r="C2271" i="24" s="1"/>
  <c r="C2272" i="24" s="1"/>
  <c r="C2273" i="24" s="1"/>
  <c r="C2274" i="24" s="1"/>
  <c r="C2275" i="24" s="1"/>
  <c r="C2276" i="24" s="1"/>
  <c r="C2277" i="24" s="1"/>
  <c r="C2278" i="24" s="1"/>
  <c r="C2279" i="24" s="1"/>
  <c r="C2280" i="24" s="1"/>
  <c r="C2281" i="24" s="1"/>
  <c r="C2253" i="24"/>
  <c r="C2254" i="24" s="1"/>
  <c r="C2255" i="24" s="1"/>
  <c r="C2256" i="24" s="1"/>
  <c r="C2257" i="24" s="1"/>
  <c r="C2258" i="24" s="1"/>
  <c r="C2259" i="24" s="1"/>
  <c r="C2260" i="24" s="1"/>
  <c r="C2261" i="24" s="1"/>
  <c r="C2262" i="24" s="1"/>
  <c r="C2263" i="24" s="1"/>
  <c r="C2264" i="24" s="1"/>
  <c r="C2265" i="24" s="1"/>
  <c r="C2266" i="24" s="1"/>
  <c r="C2238" i="24"/>
  <c r="C2239" i="24" s="1"/>
  <c r="C2240" i="24" s="1"/>
  <c r="C2241" i="24" s="1"/>
  <c r="C2242" i="24" s="1"/>
  <c r="C2243" i="24" s="1"/>
  <c r="C2244" i="24" s="1"/>
  <c r="C2245" i="24" s="1"/>
  <c r="C2246" i="24" s="1"/>
  <c r="C2247" i="24" s="1"/>
  <c r="C2248" i="24" s="1"/>
  <c r="C2249" i="24" s="1"/>
  <c r="C2250" i="24" s="1"/>
  <c r="C2251" i="24" s="1"/>
  <c r="C2223" i="24"/>
  <c r="C2224" i="24" s="1"/>
  <c r="C2225" i="24" s="1"/>
  <c r="C2226" i="24" s="1"/>
  <c r="C2227" i="24" s="1"/>
  <c r="C2228" i="24" s="1"/>
  <c r="C2229" i="24" s="1"/>
  <c r="C2230" i="24" s="1"/>
  <c r="C2231" i="24" s="1"/>
  <c r="C2232" i="24" s="1"/>
  <c r="C2233" i="24" s="1"/>
  <c r="C2234" i="24" s="1"/>
  <c r="C2235" i="24" s="1"/>
  <c r="C2236" i="24" s="1"/>
  <c r="C2208" i="24"/>
  <c r="C2209" i="24" s="1"/>
  <c r="C2210" i="24" s="1"/>
  <c r="C2211" i="24" s="1"/>
  <c r="C2212" i="24" s="1"/>
  <c r="C2213" i="24" s="1"/>
  <c r="C2214" i="24" s="1"/>
  <c r="C2215" i="24" s="1"/>
  <c r="C2216" i="24" s="1"/>
  <c r="C2217" i="24" s="1"/>
  <c r="C2218" i="24" s="1"/>
  <c r="C2219" i="24" s="1"/>
  <c r="C2220" i="24" s="1"/>
  <c r="C2221" i="24" s="1"/>
  <c r="C2193" i="24"/>
  <c r="C2194" i="24" s="1"/>
  <c r="C2195" i="24" s="1"/>
  <c r="C2196" i="24" s="1"/>
  <c r="C2197" i="24" s="1"/>
  <c r="C2198" i="24" s="1"/>
  <c r="C2199" i="24" s="1"/>
  <c r="C2200" i="24" s="1"/>
  <c r="C2201" i="24" s="1"/>
  <c r="C2202" i="24" s="1"/>
  <c r="C2203" i="24" s="1"/>
  <c r="C2204" i="24" s="1"/>
  <c r="C2205" i="24" s="1"/>
  <c r="C2206" i="24" s="1"/>
  <c r="C2178" i="24"/>
  <c r="C2179" i="24" s="1"/>
  <c r="C2180" i="24" s="1"/>
  <c r="C2181" i="24" s="1"/>
  <c r="C2182" i="24" s="1"/>
  <c r="C2183" i="24" s="1"/>
  <c r="C2184" i="24" s="1"/>
  <c r="C2185" i="24" s="1"/>
  <c r="C2186" i="24" s="1"/>
  <c r="C2187" i="24" s="1"/>
  <c r="C2188" i="24" s="1"/>
  <c r="C2189" i="24" s="1"/>
  <c r="C2190" i="24" s="1"/>
  <c r="C2191" i="24" s="1"/>
  <c r="C2163" i="24"/>
  <c r="C2164" i="24" s="1"/>
  <c r="C2165" i="24" s="1"/>
  <c r="C2166" i="24" s="1"/>
  <c r="C2167" i="24" s="1"/>
  <c r="C2168" i="24" s="1"/>
  <c r="C2169" i="24" s="1"/>
  <c r="C2170" i="24" s="1"/>
  <c r="C2171" i="24" s="1"/>
  <c r="C2172" i="24" s="1"/>
  <c r="C2173" i="24" s="1"/>
  <c r="C2174" i="24" s="1"/>
  <c r="C2175" i="24" s="1"/>
  <c r="C2176" i="24" s="1"/>
  <c r="C2148" i="24"/>
  <c r="C2149" i="24" s="1"/>
  <c r="C2150" i="24" s="1"/>
  <c r="C2151" i="24" s="1"/>
  <c r="C2152" i="24" s="1"/>
  <c r="C2153" i="24" s="1"/>
  <c r="C2154" i="24" s="1"/>
  <c r="C2155" i="24" s="1"/>
  <c r="C2156" i="24" s="1"/>
  <c r="C2157" i="24" s="1"/>
  <c r="C2158" i="24" s="1"/>
  <c r="C2159" i="24" s="1"/>
  <c r="C2160" i="24" s="1"/>
  <c r="C2161" i="24" s="1"/>
  <c r="C2133" i="24"/>
  <c r="C2134" i="24" s="1"/>
  <c r="C2135" i="24" s="1"/>
  <c r="C2136" i="24" s="1"/>
  <c r="C2137" i="24" s="1"/>
  <c r="C2138" i="24" s="1"/>
  <c r="C2139" i="24" s="1"/>
  <c r="C2140" i="24" s="1"/>
  <c r="C2141" i="24" s="1"/>
  <c r="C2142" i="24" s="1"/>
  <c r="C2143" i="24" s="1"/>
  <c r="C2144" i="24" s="1"/>
  <c r="C2145" i="24" s="1"/>
  <c r="C2146" i="24" s="1"/>
  <c r="C2118" i="24"/>
  <c r="C2119" i="24" s="1"/>
  <c r="C2120" i="24" s="1"/>
  <c r="C2121" i="24" s="1"/>
  <c r="C2122" i="24" s="1"/>
  <c r="C2123" i="24" s="1"/>
  <c r="C2124" i="24" s="1"/>
  <c r="C2125" i="24" s="1"/>
  <c r="C2126" i="24" s="1"/>
  <c r="C2127" i="24" s="1"/>
  <c r="C2128" i="24" s="1"/>
  <c r="C2129" i="24" s="1"/>
  <c r="C2130" i="24" s="1"/>
  <c r="C2131" i="24" s="1"/>
  <c r="C2103" i="24"/>
  <c r="C2104" i="24" s="1"/>
  <c r="C2105" i="24" s="1"/>
  <c r="C2106" i="24" s="1"/>
  <c r="C2107" i="24" s="1"/>
  <c r="C2108" i="24" s="1"/>
  <c r="C2109" i="24" s="1"/>
  <c r="C2110" i="24" s="1"/>
  <c r="C2111" i="24" s="1"/>
  <c r="C2112" i="24" s="1"/>
  <c r="C2113" i="24" s="1"/>
  <c r="C2114" i="24" s="1"/>
  <c r="C2115" i="24" s="1"/>
  <c r="C2116" i="24" s="1"/>
  <c r="C2088" i="24"/>
  <c r="C2089" i="24" s="1"/>
  <c r="C2090" i="24" s="1"/>
  <c r="C2091" i="24" s="1"/>
  <c r="C2092" i="24" s="1"/>
  <c r="C2093" i="24" s="1"/>
  <c r="C2094" i="24" s="1"/>
  <c r="C2095" i="24" s="1"/>
  <c r="C2096" i="24" s="1"/>
  <c r="C2097" i="24" s="1"/>
  <c r="C2098" i="24" s="1"/>
  <c r="C2099" i="24" s="1"/>
  <c r="C2100" i="24" s="1"/>
  <c r="C2101" i="24" s="1"/>
  <c r="C2073" i="24"/>
  <c r="C2074" i="24" s="1"/>
  <c r="C2075" i="24" s="1"/>
  <c r="C2076" i="24" s="1"/>
  <c r="C2077" i="24" s="1"/>
  <c r="C2078" i="24" s="1"/>
  <c r="C2079" i="24" s="1"/>
  <c r="C2080" i="24" s="1"/>
  <c r="C2081" i="24" s="1"/>
  <c r="C2082" i="24" s="1"/>
  <c r="C2083" i="24" s="1"/>
  <c r="C2084" i="24" s="1"/>
  <c r="C2085" i="24" s="1"/>
  <c r="C2086" i="24" s="1"/>
  <c r="C2058" i="24"/>
  <c r="C2059" i="24" s="1"/>
  <c r="C2060" i="24" s="1"/>
  <c r="C2061" i="24" s="1"/>
  <c r="C2062" i="24" s="1"/>
  <c r="C2063" i="24" s="1"/>
  <c r="C2064" i="24" s="1"/>
  <c r="C2065" i="24" s="1"/>
  <c r="C2066" i="24" s="1"/>
  <c r="C2067" i="24" s="1"/>
  <c r="C2068" i="24" s="1"/>
  <c r="C2069" i="24" s="1"/>
  <c r="C2070" i="24" s="1"/>
  <c r="C2071" i="24" s="1"/>
  <c r="C2043" i="24"/>
  <c r="C2044" i="24" s="1"/>
  <c r="C2045" i="24" s="1"/>
  <c r="C2046" i="24" s="1"/>
  <c r="C2047" i="24" s="1"/>
  <c r="C2048" i="24" s="1"/>
  <c r="C2049" i="24" s="1"/>
  <c r="C2050" i="24" s="1"/>
  <c r="C2051" i="24" s="1"/>
  <c r="C2052" i="24" s="1"/>
  <c r="C2053" i="24" s="1"/>
  <c r="C2054" i="24" s="1"/>
  <c r="C2055" i="24" s="1"/>
  <c r="C2056" i="24" s="1"/>
  <c r="C2028" i="24"/>
  <c r="C2029" i="24" s="1"/>
  <c r="C2030" i="24" s="1"/>
  <c r="C2031" i="24" s="1"/>
  <c r="C2032" i="24" s="1"/>
  <c r="C2033" i="24" s="1"/>
  <c r="C2034" i="24" s="1"/>
  <c r="C2035" i="24" s="1"/>
  <c r="C2036" i="24" s="1"/>
  <c r="C2037" i="24" s="1"/>
  <c r="C2038" i="24" s="1"/>
  <c r="C2039" i="24" s="1"/>
  <c r="C2040" i="24" s="1"/>
  <c r="C2041" i="24" s="1"/>
  <c r="C2013" i="24"/>
  <c r="C2014" i="24" s="1"/>
  <c r="C2015" i="24" s="1"/>
  <c r="C2016" i="24" s="1"/>
  <c r="C2017" i="24" s="1"/>
  <c r="C2018" i="24" s="1"/>
  <c r="C2019" i="24" s="1"/>
  <c r="C2020" i="24" s="1"/>
  <c r="C2021" i="24" s="1"/>
  <c r="C2022" i="24" s="1"/>
  <c r="C2023" i="24" s="1"/>
  <c r="C2024" i="24" s="1"/>
  <c r="C2025" i="24" s="1"/>
  <c r="C2026" i="24" s="1"/>
  <c r="C1998" i="24"/>
  <c r="C1999" i="24" s="1"/>
  <c r="C2000" i="24" s="1"/>
  <c r="C2001" i="24" s="1"/>
  <c r="C2002" i="24" s="1"/>
  <c r="C2003" i="24" s="1"/>
  <c r="C2004" i="24" s="1"/>
  <c r="C2005" i="24" s="1"/>
  <c r="C2006" i="24" s="1"/>
  <c r="C2007" i="24" s="1"/>
  <c r="C2008" i="24" s="1"/>
  <c r="C2009" i="24" s="1"/>
  <c r="C2010" i="24" s="1"/>
  <c r="C2011" i="24" s="1"/>
  <c r="C1983" i="24"/>
  <c r="C1984" i="24" s="1"/>
  <c r="C1985" i="24" s="1"/>
  <c r="C1986" i="24" s="1"/>
  <c r="C1987" i="24" s="1"/>
  <c r="C1988" i="24" s="1"/>
  <c r="C1989" i="24" s="1"/>
  <c r="C1990" i="24" s="1"/>
  <c r="C1991" i="24" s="1"/>
  <c r="C1992" i="24" s="1"/>
  <c r="C1993" i="24" s="1"/>
  <c r="C1994" i="24" s="1"/>
  <c r="C1995" i="24" s="1"/>
  <c r="C1996" i="24" s="1"/>
  <c r="C1968" i="24"/>
  <c r="C1969" i="24" s="1"/>
  <c r="C1970" i="24" s="1"/>
  <c r="C1971" i="24" s="1"/>
  <c r="C1972" i="24" s="1"/>
  <c r="C1973" i="24" s="1"/>
  <c r="C1974" i="24" s="1"/>
  <c r="C1975" i="24" s="1"/>
  <c r="C1976" i="24" s="1"/>
  <c r="C1977" i="24" s="1"/>
  <c r="C1978" i="24" s="1"/>
  <c r="C1979" i="24" s="1"/>
  <c r="C1980" i="24" s="1"/>
  <c r="C1981" i="24" s="1"/>
  <c r="C1953" i="24"/>
  <c r="C1954" i="24" s="1"/>
  <c r="C1955" i="24" s="1"/>
  <c r="C1956" i="24" s="1"/>
  <c r="C1957" i="24" s="1"/>
  <c r="C1958" i="24" s="1"/>
  <c r="C1959" i="24" s="1"/>
  <c r="C1960" i="24" s="1"/>
  <c r="C1961" i="24" s="1"/>
  <c r="C1962" i="24" s="1"/>
  <c r="C1963" i="24" s="1"/>
  <c r="C1964" i="24" s="1"/>
  <c r="C1965" i="24" s="1"/>
  <c r="C1966" i="24" s="1"/>
  <c r="C1938" i="24"/>
  <c r="C1939" i="24" s="1"/>
  <c r="C1940" i="24" s="1"/>
  <c r="C1941" i="24" s="1"/>
  <c r="C1942" i="24" s="1"/>
  <c r="C1943" i="24" s="1"/>
  <c r="C1944" i="24" s="1"/>
  <c r="C1945" i="24" s="1"/>
  <c r="C1946" i="24" s="1"/>
  <c r="C1947" i="24" s="1"/>
  <c r="C1948" i="24" s="1"/>
  <c r="C1949" i="24" s="1"/>
  <c r="C1950" i="24" s="1"/>
  <c r="C1951" i="24" s="1"/>
  <c r="C1923" i="24"/>
  <c r="C1924" i="24" s="1"/>
  <c r="C1925" i="24" s="1"/>
  <c r="C1926" i="24" s="1"/>
  <c r="C1927" i="24" s="1"/>
  <c r="C1928" i="24" s="1"/>
  <c r="C1929" i="24" s="1"/>
  <c r="C1930" i="24" s="1"/>
  <c r="C1931" i="24" s="1"/>
  <c r="C1932" i="24" s="1"/>
  <c r="C1933" i="24" s="1"/>
  <c r="C1934" i="24" s="1"/>
  <c r="C1935" i="24" s="1"/>
  <c r="C1936" i="24" s="1"/>
  <c r="C1908" i="24"/>
  <c r="C1909" i="24" s="1"/>
  <c r="C1910" i="24" s="1"/>
  <c r="C1911" i="24" s="1"/>
  <c r="C1912" i="24" s="1"/>
  <c r="C1913" i="24" s="1"/>
  <c r="C1914" i="24" s="1"/>
  <c r="C1915" i="24" s="1"/>
  <c r="C1916" i="24" s="1"/>
  <c r="C1917" i="24" s="1"/>
  <c r="C1918" i="24" s="1"/>
  <c r="C1919" i="24" s="1"/>
  <c r="C1920" i="24" s="1"/>
  <c r="C1921" i="24" s="1"/>
  <c r="C1893" i="24"/>
  <c r="C1894" i="24" s="1"/>
  <c r="C1895" i="24" s="1"/>
  <c r="C1896" i="24" s="1"/>
  <c r="C1897" i="24" s="1"/>
  <c r="C1898" i="24" s="1"/>
  <c r="C1899" i="24" s="1"/>
  <c r="C1900" i="24" s="1"/>
  <c r="C1901" i="24" s="1"/>
  <c r="C1902" i="24" s="1"/>
  <c r="C1903" i="24" s="1"/>
  <c r="C1904" i="24" s="1"/>
  <c r="C1905" i="24" s="1"/>
  <c r="C1906" i="24" s="1"/>
  <c r="C1878" i="24"/>
  <c r="C1879" i="24" s="1"/>
  <c r="C1880" i="24" s="1"/>
  <c r="C1881" i="24" s="1"/>
  <c r="C1882" i="24" s="1"/>
  <c r="C1883" i="24" s="1"/>
  <c r="C1884" i="24" s="1"/>
  <c r="C1885" i="24" s="1"/>
  <c r="C1886" i="24" s="1"/>
  <c r="C1887" i="24" s="1"/>
  <c r="C1888" i="24" s="1"/>
  <c r="C1889" i="24" s="1"/>
  <c r="C1890" i="24" s="1"/>
  <c r="C1891" i="24" s="1"/>
  <c r="C1863" i="24"/>
  <c r="C1864" i="24" s="1"/>
  <c r="C1865" i="24" s="1"/>
  <c r="C1866" i="24" s="1"/>
  <c r="C1867" i="24" s="1"/>
  <c r="C1868" i="24" s="1"/>
  <c r="C1869" i="24" s="1"/>
  <c r="C1870" i="24" s="1"/>
  <c r="C1871" i="24" s="1"/>
  <c r="C1872" i="24" s="1"/>
  <c r="C1873" i="24" s="1"/>
  <c r="C1874" i="24" s="1"/>
  <c r="C1875" i="24" s="1"/>
  <c r="C1876" i="24" s="1"/>
  <c r="C1848" i="24"/>
  <c r="C1849" i="24" s="1"/>
  <c r="C1850" i="24" s="1"/>
  <c r="C1851" i="24" s="1"/>
  <c r="C1852" i="24" s="1"/>
  <c r="C1853" i="24" s="1"/>
  <c r="C1854" i="24" s="1"/>
  <c r="C1855" i="24" s="1"/>
  <c r="C1856" i="24" s="1"/>
  <c r="C1857" i="24" s="1"/>
  <c r="C1858" i="24" s="1"/>
  <c r="C1859" i="24" s="1"/>
  <c r="C1860" i="24" s="1"/>
  <c r="C1861" i="24" s="1"/>
  <c r="C1833" i="24"/>
  <c r="C1834" i="24" s="1"/>
  <c r="C1835" i="24" s="1"/>
  <c r="C1836" i="24" s="1"/>
  <c r="C1837" i="24" s="1"/>
  <c r="C1838" i="24" s="1"/>
  <c r="C1839" i="24" s="1"/>
  <c r="C1840" i="24" s="1"/>
  <c r="C1841" i="24" s="1"/>
  <c r="C1842" i="24" s="1"/>
  <c r="C1843" i="24" s="1"/>
  <c r="C1844" i="24" s="1"/>
  <c r="C1845" i="24" s="1"/>
  <c r="C1846" i="24" s="1"/>
  <c r="C1818" i="24"/>
  <c r="C1819" i="24" s="1"/>
  <c r="C1820" i="24" s="1"/>
  <c r="C1821" i="24" s="1"/>
  <c r="C1822" i="24" s="1"/>
  <c r="C1823" i="24" s="1"/>
  <c r="C1824" i="24" s="1"/>
  <c r="C1825" i="24" s="1"/>
  <c r="C1826" i="24" s="1"/>
  <c r="C1827" i="24" s="1"/>
  <c r="C1828" i="24" s="1"/>
  <c r="C1829" i="24" s="1"/>
  <c r="C1830" i="24" s="1"/>
  <c r="C1831" i="24" s="1"/>
  <c r="C1803" i="24"/>
  <c r="C1804" i="24" s="1"/>
  <c r="C1805" i="24" s="1"/>
  <c r="C1806" i="24" s="1"/>
  <c r="C1807" i="24" s="1"/>
  <c r="C1808" i="24" s="1"/>
  <c r="C1809" i="24" s="1"/>
  <c r="C1810" i="24" s="1"/>
  <c r="C1811" i="24" s="1"/>
  <c r="C1812" i="24" s="1"/>
  <c r="C1813" i="24" s="1"/>
  <c r="C1814" i="24" s="1"/>
  <c r="C1815" i="24" s="1"/>
  <c r="C1816" i="24" s="1"/>
  <c r="C1788" i="24"/>
  <c r="C1789" i="24" s="1"/>
  <c r="C1790" i="24" s="1"/>
  <c r="C1791" i="24" s="1"/>
  <c r="C1792" i="24" s="1"/>
  <c r="C1793" i="24" s="1"/>
  <c r="C1794" i="24" s="1"/>
  <c r="C1795" i="24" s="1"/>
  <c r="C1796" i="24" s="1"/>
  <c r="C1797" i="24" s="1"/>
  <c r="C1798" i="24" s="1"/>
  <c r="C1799" i="24" s="1"/>
  <c r="C1800" i="24" s="1"/>
  <c r="C1801" i="24" s="1"/>
  <c r="C1773" i="24"/>
  <c r="C1774" i="24" s="1"/>
  <c r="C1775" i="24" s="1"/>
  <c r="C1776" i="24" s="1"/>
  <c r="C1777" i="24" s="1"/>
  <c r="C1778" i="24" s="1"/>
  <c r="C1779" i="24" s="1"/>
  <c r="C1780" i="24" s="1"/>
  <c r="C1781" i="24" s="1"/>
  <c r="C1782" i="24" s="1"/>
  <c r="C1783" i="24" s="1"/>
  <c r="C1784" i="24" s="1"/>
  <c r="C1785" i="24" s="1"/>
  <c r="C1786" i="24" s="1"/>
  <c r="C1758" i="24"/>
  <c r="C1759" i="24" s="1"/>
  <c r="C1760" i="24" s="1"/>
  <c r="C1761" i="24" s="1"/>
  <c r="C1762" i="24" s="1"/>
  <c r="C1763" i="24" s="1"/>
  <c r="C1764" i="24" s="1"/>
  <c r="C1765" i="24" s="1"/>
  <c r="C1766" i="24" s="1"/>
  <c r="C1767" i="24" s="1"/>
  <c r="C1768" i="24" s="1"/>
  <c r="C1769" i="24" s="1"/>
  <c r="C1770" i="24" s="1"/>
  <c r="C1771" i="24" s="1"/>
  <c r="C1743" i="24"/>
  <c r="C1744" i="24" s="1"/>
  <c r="C1745" i="24" s="1"/>
  <c r="C1746" i="24" s="1"/>
  <c r="C1747" i="24" s="1"/>
  <c r="C1748" i="24" s="1"/>
  <c r="C1749" i="24" s="1"/>
  <c r="C1750" i="24" s="1"/>
  <c r="C1751" i="24" s="1"/>
  <c r="C1752" i="24" s="1"/>
  <c r="C1753" i="24" s="1"/>
  <c r="C1754" i="24" s="1"/>
  <c r="C1755" i="24" s="1"/>
  <c r="C1756" i="24" s="1"/>
  <c r="C1728" i="24"/>
  <c r="C1729" i="24" s="1"/>
  <c r="C1730" i="24" s="1"/>
  <c r="C1731" i="24" s="1"/>
  <c r="C1732" i="24" s="1"/>
  <c r="C1733" i="24" s="1"/>
  <c r="C1734" i="24" s="1"/>
  <c r="C1735" i="24" s="1"/>
  <c r="C1736" i="24" s="1"/>
  <c r="C1737" i="24" s="1"/>
  <c r="C1738" i="24" s="1"/>
  <c r="C1739" i="24" s="1"/>
  <c r="C1740" i="24" s="1"/>
  <c r="C1741" i="24" s="1"/>
  <c r="C1713" i="24"/>
  <c r="C1714" i="24" s="1"/>
  <c r="C1715" i="24" s="1"/>
  <c r="C1716" i="24" s="1"/>
  <c r="C1717" i="24" s="1"/>
  <c r="C1718" i="24" s="1"/>
  <c r="C1719" i="24" s="1"/>
  <c r="C1720" i="24" s="1"/>
  <c r="C1721" i="24" s="1"/>
  <c r="C1722" i="24" s="1"/>
  <c r="C1723" i="24" s="1"/>
  <c r="C1724" i="24" s="1"/>
  <c r="C1725" i="24" s="1"/>
  <c r="C1726" i="24" s="1"/>
  <c r="C1698" i="24"/>
  <c r="C1699" i="24" s="1"/>
  <c r="C1700" i="24" s="1"/>
  <c r="C1701" i="24" s="1"/>
  <c r="C1702" i="24" s="1"/>
  <c r="C1703" i="24" s="1"/>
  <c r="C1704" i="24" s="1"/>
  <c r="C1705" i="24" s="1"/>
  <c r="C1706" i="24" s="1"/>
  <c r="C1707" i="24" s="1"/>
  <c r="C1708" i="24" s="1"/>
  <c r="C1709" i="24" s="1"/>
  <c r="C1710" i="24" s="1"/>
  <c r="C1711" i="24" s="1"/>
  <c r="C1683" i="24"/>
  <c r="C1684" i="24" s="1"/>
  <c r="C1685" i="24" s="1"/>
  <c r="C1686" i="24" s="1"/>
  <c r="C1687" i="24" s="1"/>
  <c r="C1688" i="24" s="1"/>
  <c r="C1689" i="24" s="1"/>
  <c r="C1690" i="24" s="1"/>
  <c r="C1691" i="24" s="1"/>
  <c r="C1692" i="24" s="1"/>
  <c r="C1693" i="24" s="1"/>
  <c r="C1694" i="24" s="1"/>
  <c r="C1695" i="24" s="1"/>
  <c r="C1696" i="24" s="1"/>
  <c r="C1668" i="24"/>
  <c r="C1669" i="24" s="1"/>
  <c r="C1670" i="24" s="1"/>
  <c r="C1671" i="24" s="1"/>
  <c r="C1672" i="24" s="1"/>
  <c r="C1673" i="24" s="1"/>
  <c r="C1674" i="24" s="1"/>
  <c r="C1675" i="24" s="1"/>
  <c r="C1676" i="24" s="1"/>
  <c r="C1677" i="24" s="1"/>
  <c r="C1678" i="24" s="1"/>
  <c r="C1679" i="24" s="1"/>
  <c r="C1680" i="24" s="1"/>
  <c r="C1681" i="24" s="1"/>
  <c r="C1653" i="24"/>
  <c r="C1654" i="24" s="1"/>
  <c r="C1655" i="24" s="1"/>
  <c r="C1656" i="24" s="1"/>
  <c r="C1657" i="24" s="1"/>
  <c r="C1658" i="24" s="1"/>
  <c r="C1659" i="24" s="1"/>
  <c r="C1660" i="24" s="1"/>
  <c r="C1661" i="24" s="1"/>
  <c r="C1662" i="24" s="1"/>
  <c r="C1663" i="24" s="1"/>
  <c r="C1664" i="24" s="1"/>
  <c r="C1665" i="24" s="1"/>
  <c r="C1666" i="24" s="1"/>
  <c r="C1638" i="24"/>
  <c r="C1639" i="24" s="1"/>
  <c r="C1640" i="24" s="1"/>
  <c r="C1641" i="24" s="1"/>
  <c r="C1642" i="24" s="1"/>
  <c r="C1643" i="24" s="1"/>
  <c r="C1644" i="24" s="1"/>
  <c r="C1645" i="24" s="1"/>
  <c r="C1646" i="24" s="1"/>
  <c r="C1647" i="24" s="1"/>
  <c r="C1648" i="24" s="1"/>
  <c r="C1649" i="24" s="1"/>
  <c r="C1650" i="24" s="1"/>
  <c r="C1651" i="24" s="1"/>
  <c r="C1623" i="24"/>
  <c r="C1624" i="24" s="1"/>
  <c r="C1625" i="24" s="1"/>
  <c r="C1626" i="24" s="1"/>
  <c r="C1627" i="24" s="1"/>
  <c r="C1628" i="24" s="1"/>
  <c r="C1629" i="24" s="1"/>
  <c r="C1630" i="24" s="1"/>
  <c r="C1631" i="24" s="1"/>
  <c r="C1632" i="24" s="1"/>
  <c r="C1633" i="24" s="1"/>
  <c r="C1634" i="24" s="1"/>
  <c r="C1635" i="24" s="1"/>
  <c r="C1636" i="24" s="1"/>
  <c r="C1608" i="24"/>
  <c r="C1609" i="24" s="1"/>
  <c r="C1610" i="24" s="1"/>
  <c r="C1611" i="24" s="1"/>
  <c r="C1612" i="24" s="1"/>
  <c r="C1613" i="24" s="1"/>
  <c r="C1614" i="24" s="1"/>
  <c r="C1615" i="24" s="1"/>
  <c r="C1616" i="24" s="1"/>
  <c r="C1617" i="24" s="1"/>
  <c r="C1618" i="24" s="1"/>
  <c r="C1619" i="24" s="1"/>
  <c r="C1620" i="24" s="1"/>
  <c r="C1621" i="24" s="1"/>
  <c r="C1593" i="24"/>
  <c r="C1594" i="24" s="1"/>
  <c r="C1595" i="24" s="1"/>
  <c r="C1596" i="24" s="1"/>
  <c r="C1597" i="24" s="1"/>
  <c r="C1598" i="24" s="1"/>
  <c r="C1599" i="24" s="1"/>
  <c r="C1600" i="24" s="1"/>
  <c r="C1601" i="24" s="1"/>
  <c r="C1602" i="24" s="1"/>
  <c r="C1603" i="24" s="1"/>
  <c r="C1604" i="24" s="1"/>
  <c r="C1605" i="24" s="1"/>
  <c r="C1606" i="24" s="1"/>
  <c r="C1578" i="24"/>
  <c r="C1579" i="24" s="1"/>
  <c r="C1580" i="24" s="1"/>
  <c r="C1581" i="24" s="1"/>
  <c r="C1582" i="24" s="1"/>
  <c r="C1583" i="24" s="1"/>
  <c r="C1584" i="24" s="1"/>
  <c r="C1585" i="24" s="1"/>
  <c r="C1586" i="24" s="1"/>
  <c r="C1587" i="24" s="1"/>
  <c r="C1588" i="24" s="1"/>
  <c r="C1589" i="24" s="1"/>
  <c r="C1590" i="24" s="1"/>
  <c r="C1591" i="24" s="1"/>
  <c r="C1563" i="24"/>
  <c r="C1564" i="24" s="1"/>
  <c r="C1565" i="24" s="1"/>
  <c r="C1566" i="24" s="1"/>
  <c r="C1567" i="24" s="1"/>
  <c r="C1568" i="24" s="1"/>
  <c r="C1569" i="24" s="1"/>
  <c r="C1570" i="24" s="1"/>
  <c r="C1571" i="24" s="1"/>
  <c r="C1572" i="24" s="1"/>
  <c r="C1573" i="24" s="1"/>
  <c r="C1574" i="24" s="1"/>
  <c r="C1575" i="24" s="1"/>
  <c r="C1576" i="24" s="1"/>
  <c r="C1548" i="24"/>
  <c r="C1549" i="24" s="1"/>
  <c r="C1550" i="24" s="1"/>
  <c r="C1551" i="24" s="1"/>
  <c r="C1552" i="24" s="1"/>
  <c r="C1553" i="24" s="1"/>
  <c r="C1554" i="24" s="1"/>
  <c r="C1555" i="24" s="1"/>
  <c r="C1556" i="24" s="1"/>
  <c r="C1557" i="24" s="1"/>
  <c r="C1558" i="24" s="1"/>
  <c r="C1559" i="24" s="1"/>
  <c r="C1560" i="24" s="1"/>
  <c r="C1561" i="24" s="1"/>
  <c r="C1533" i="24"/>
  <c r="C1534" i="24" s="1"/>
  <c r="C1535" i="24" s="1"/>
  <c r="C1536" i="24" s="1"/>
  <c r="C1537" i="24" s="1"/>
  <c r="C1538" i="24" s="1"/>
  <c r="C1539" i="24" s="1"/>
  <c r="C1540" i="24" s="1"/>
  <c r="C1541" i="24" s="1"/>
  <c r="C1542" i="24" s="1"/>
  <c r="C1543" i="24" s="1"/>
  <c r="C1544" i="24" s="1"/>
  <c r="C1545" i="24" s="1"/>
  <c r="C1546" i="24" s="1"/>
  <c r="C1518" i="24"/>
  <c r="C1519" i="24" s="1"/>
  <c r="C1520" i="24" s="1"/>
  <c r="C1521" i="24" s="1"/>
  <c r="C1522" i="24" s="1"/>
  <c r="C1523" i="24" s="1"/>
  <c r="C1524" i="24" s="1"/>
  <c r="C1525" i="24" s="1"/>
  <c r="C1526" i="24" s="1"/>
  <c r="C1527" i="24" s="1"/>
  <c r="C1528" i="24" s="1"/>
  <c r="C1529" i="24" s="1"/>
  <c r="C1530" i="24" s="1"/>
  <c r="C1531" i="24" s="1"/>
  <c r="C1503" i="24"/>
  <c r="C1504" i="24" s="1"/>
  <c r="C1505" i="24" s="1"/>
  <c r="C1506" i="24" s="1"/>
  <c r="C1507" i="24" s="1"/>
  <c r="C1508" i="24" s="1"/>
  <c r="C1509" i="24" s="1"/>
  <c r="C1510" i="24" s="1"/>
  <c r="C1511" i="24" s="1"/>
  <c r="C1512" i="24" s="1"/>
  <c r="C1513" i="24" s="1"/>
  <c r="C1514" i="24" s="1"/>
  <c r="C1515" i="24" s="1"/>
  <c r="C1516" i="24" s="1"/>
  <c r="C1488" i="24"/>
  <c r="C1489" i="24" s="1"/>
  <c r="C1490" i="24" s="1"/>
  <c r="C1491" i="24" s="1"/>
  <c r="C1492" i="24" s="1"/>
  <c r="C1493" i="24" s="1"/>
  <c r="C1494" i="24" s="1"/>
  <c r="C1495" i="24" s="1"/>
  <c r="C1496" i="24" s="1"/>
  <c r="C1497" i="24" s="1"/>
  <c r="C1498" i="24" s="1"/>
  <c r="C1499" i="24" s="1"/>
  <c r="C1500" i="24" s="1"/>
  <c r="C1501" i="24" s="1"/>
  <c r="C1473" i="24"/>
  <c r="C1474" i="24" s="1"/>
  <c r="C1475" i="24" s="1"/>
  <c r="C1476" i="24" s="1"/>
  <c r="C1477" i="24" s="1"/>
  <c r="C1478" i="24" s="1"/>
  <c r="C1479" i="24" s="1"/>
  <c r="C1480" i="24" s="1"/>
  <c r="C1481" i="24" s="1"/>
  <c r="C1482" i="24" s="1"/>
  <c r="C1483" i="24" s="1"/>
  <c r="C1484" i="24" s="1"/>
  <c r="C1485" i="24" s="1"/>
  <c r="C1486" i="24" s="1"/>
  <c r="C1458" i="24"/>
  <c r="C1459" i="24" s="1"/>
  <c r="C1460" i="24" s="1"/>
  <c r="C1461" i="24" s="1"/>
  <c r="C1462" i="24" s="1"/>
  <c r="C1463" i="24" s="1"/>
  <c r="C1464" i="24" s="1"/>
  <c r="C1465" i="24" s="1"/>
  <c r="C1466" i="24" s="1"/>
  <c r="C1467" i="24" s="1"/>
  <c r="C1468" i="24" s="1"/>
  <c r="C1469" i="24" s="1"/>
  <c r="C1470" i="24" s="1"/>
  <c r="C1471" i="24" s="1"/>
  <c r="C1443" i="24"/>
  <c r="C1444" i="24" s="1"/>
  <c r="C1445" i="24" s="1"/>
  <c r="C1446" i="24" s="1"/>
  <c r="C1447" i="24" s="1"/>
  <c r="C1448" i="24" s="1"/>
  <c r="C1449" i="24" s="1"/>
  <c r="C1450" i="24" s="1"/>
  <c r="C1451" i="24" s="1"/>
  <c r="C1452" i="24" s="1"/>
  <c r="C1453" i="24" s="1"/>
  <c r="C1454" i="24" s="1"/>
  <c r="C1455" i="24" s="1"/>
  <c r="C1456" i="24" s="1"/>
  <c r="C1428" i="24"/>
  <c r="C1429" i="24" s="1"/>
  <c r="C1430" i="24" s="1"/>
  <c r="C1431" i="24" s="1"/>
  <c r="C1432" i="24" s="1"/>
  <c r="C1433" i="24" s="1"/>
  <c r="C1434" i="24" s="1"/>
  <c r="C1435" i="24" s="1"/>
  <c r="C1436" i="24" s="1"/>
  <c r="C1437" i="24" s="1"/>
  <c r="C1438" i="24" s="1"/>
  <c r="C1439" i="24" s="1"/>
  <c r="C1440" i="24" s="1"/>
  <c r="C1441" i="24" s="1"/>
  <c r="C1413" i="24"/>
  <c r="C1414" i="24" s="1"/>
  <c r="C1415" i="24" s="1"/>
  <c r="C1416" i="24" s="1"/>
  <c r="C1417" i="24" s="1"/>
  <c r="C1418" i="24" s="1"/>
  <c r="C1419" i="24" s="1"/>
  <c r="C1420" i="24" s="1"/>
  <c r="C1421" i="24" s="1"/>
  <c r="C1422" i="24" s="1"/>
  <c r="C1423" i="24" s="1"/>
  <c r="C1424" i="24" s="1"/>
  <c r="C1425" i="24" s="1"/>
  <c r="C1426" i="24" s="1"/>
  <c r="C1398" i="24"/>
  <c r="C1399" i="24" s="1"/>
  <c r="C1400" i="24" s="1"/>
  <c r="C1401" i="24" s="1"/>
  <c r="C1402" i="24" s="1"/>
  <c r="C1403" i="24" s="1"/>
  <c r="C1404" i="24" s="1"/>
  <c r="C1405" i="24" s="1"/>
  <c r="C1406" i="24" s="1"/>
  <c r="C1407" i="24" s="1"/>
  <c r="C1408" i="24" s="1"/>
  <c r="C1409" i="24" s="1"/>
  <c r="C1410" i="24" s="1"/>
  <c r="C1411" i="24" s="1"/>
  <c r="C1383" i="24"/>
  <c r="C1384" i="24" s="1"/>
  <c r="C1385" i="24" s="1"/>
  <c r="C1386" i="24" s="1"/>
  <c r="C1387" i="24" s="1"/>
  <c r="C1388" i="24" s="1"/>
  <c r="C1389" i="24" s="1"/>
  <c r="C1390" i="24" s="1"/>
  <c r="C1391" i="24" s="1"/>
  <c r="C1392" i="24" s="1"/>
  <c r="C1393" i="24" s="1"/>
  <c r="C1394" i="24" s="1"/>
  <c r="C1395" i="24" s="1"/>
  <c r="C1396" i="24" s="1"/>
  <c r="C1368" i="24"/>
  <c r="C1369" i="24" s="1"/>
  <c r="C1370" i="24" s="1"/>
  <c r="C1371" i="24" s="1"/>
  <c r="C1372" i="24" s="1"/>
  <c r="C1373" i="24" s="1"/>
  <c r="C1374" i="24" s="1"/>
  <c r="C1375" i="24" s="1"/>
  <c r="C1376" i="24" s="1"/>
  <c r="C1377" i="24" s="1"/>
  <c r="C1378" i="24" s="1"/>
  <c r="C1379" i="24" s="1"/>
  <c r="C1380" i="24" s="1"/>
  <c r="C1381" i="24" s="1"/>
  <c r="C1353" i="24"/>
  <c r="C1354" i="24" s="1"/>
  <c r="C1355" i="24" s="1"/>
  <c r="C1356" i="24" s="1"/>
  <c r="C1357" i="24" s="1"/>
  <c r="C1358" i="24" s="1"/>
  <c r="C1359" i="24" s="1"/>
  <c r="C1360" i="24" s="1"/>
  <c r="C1361" i="24" s="1"/>
  <c r="C1362" i="24" s="1"/>
  <c r="C1363" i="24" s="1"/>
  <c r="C1364" i="24" s="1"/>
  <c r="C1365" i="24" s="1"/>
  <c r="C1366" i="24" s="1"/>
  <c r="C1338" i="24"/>
  <c r="C1339" i="24" s="1"/>
  <c r="C1340" i="24" s="1"/>
  <c r="C1341" i="24" s="1"/>
  <c r="C1342" i="24" s="1"/>
  <c r="C1343" i="24" s="1"/>
  <c r="C1344" i="24" s="1"/>
  <c r="C1345" i="24" s="1"/>
  <c r="C1346" i="24" s="1"/>
  <c r="C1347" i="24" s="1"/>
  <c r="C1348" i="24" s="1"/>
  <c r="C1349" i="24" s="1"/>
  <c r="C1350" i="24" s="1"/>
  <c r="C1351" i="24" s="1"/>
  <c r="C1323" i="24"/>
  <c r="C1324" i="24" s="1"/>
  <c r="C1325" i="24" s="1"/>
  <c r="C1326" i="24" s="1"/>
  <c r="C1327" i="24" s="1"/>
  <c r="C1328" i="24" s="1"/>
  <c r="C1329" i="24" s="1"/>
  <c r="C1330" i="24" s="1"/>
  <c r="C1331" i="24" s="1"/>
  <c r="C1332" i="24" s="1"/>
  <c r="C1333" i="24" s="1"/>
  <c r="C1334" i="24" s="1"/>
  <c r="C1335" i="24" s="1"/>
  <c r="C1336" i="24" s="1"/>
  <c r="C1308" i="24"/>
  <c r="C1309" i="24" s="1"/>
  <c r="C1310" i="24" s="1"/>
  <c r="C1311" i="24" s="1"/>
  <c r="C1312" i="24" s="1"/>
  <c r="C1313" i="24" s="1"/>
  <c r="C1314" i="24" s="1"/>
  <c r="C1315" i="24" s="1"/>
  <c r="C1316" i="24" s="1"/>
  <c r="C1317" i="24" s="1"/>
  <c r="C1318" i="24" s="1"/>
  <c r="C1319" i="24" s="1"/>
  <c r="C1320" i="24" s="1"/>
  <c r="C1321" i="24" s="1"/>
  <c r="C1293" i="24"/>
  <c r="C1294" i="24" s="1"/>
  <c r="C1295" i="24" s="1"/>
  <c r="C1296" i="24" s="1"/>
  <c r="C1297" i="24" s="1"/>
  <c r="C1298" i="24" s="1"/>
  <c r="C1299" i="24" s="1"/>
  <c r="C1300" i="24" s="1"/>
  <c r="C1301" i="24" s="1"/>
  <c r="C1302" i="24" s="1"/>
  <c r="C1303" i="24" s="1"/>
  <c r="C1304" i="24" s="1"/>
  <c r="C1305" i="24" s="1"/>
  <c r="C1306" i="24" s="1"/>
  <c r="C1278" i="24"/>
  <c r="C1279" i="24" s="1"/>
  <c r="C1280" i="24" s="1"/>
  <c r="C1281" i="24" s="1"/>
  <c r="C1282" i="24" s="1"/>
  <c r="C1283" i="24" s="1"/>
  <c r="C1284" i="24" s="1"/>
  <c r="C1285" i="24" s="1"/>
  <c r="C1286" i="24" s="1"/>
  <c r="C1287" i="24" s="1"/>
  <c r="C1288" i="24" s="1"/>
  <c r="C1289" i="24" s="1"/>
  <c r="C1290" i="24" s="1"/>
  <c r="C1291" i="24" s="1"/>
  <c r="C1263" i="24"/>
  <c r="C1264" i="24" s="1"/>
  <c r="C1265" i="24" s="1"/>
  <c r="C1266" i="24" s="1"/>
  <c r="C1267" i="24" s="1"/>
  <c r="C1268" i="24" s="1"/>
  <c r="C1269" i="24" s="1"/>
  <c r="C1270" i="24" s="1"/>
  <c r="C1271" i="24" s="1"/>
  <c r="C1272" i="24" s="1"/>
  <c r="C1273" i="24" s="1"/>
  <c r="C1274" i="24" s="1"/>
  <c r="C1275" i="24" s="1"/>
  <c r="C1276" i="24" s="1"/>
  <c r="C1248" i="24"/>
  <c r="C1249" i="24" s="1"/>
  <c r="C1250" i="24" s="1"/>
  <c r="C1251" i="24" s="1"/>
  <c r="C1252" i="24" s="1"/>
  <c r="C1253" i="24" s="1"/>
  <c r="C1254" i="24" s="1"/>
  <c r="C1255" i="24" s="1"/>
  <c r="C1256" i="24" s="1"/>
  <c r="C1257" i="24" s="1"/>
  <c r="C1258" i="24" s="1"/>
  <c r="C1259" i="24" s="1"/>
  <c r="C1260" i="24" s="1"/>
  <c r="C1261" i="24" s="1"/>
  <c r="C1233" i="24"/>
  <c r="C1234" i="24" s="1"/>
  <c r="C1235" i="24" s="1"/>
  <c r="C1236" i="24" s="1"/>
  <c r="C1237" i="24" s="1"/>
  <c r="C1238" i="24" s="1"/>
  <c r="C1239" i="24" s="1"/>
  <c r="C1240" i="24" s="1"/>
  <c r="C1241" i="24" s="1"/>
  <c r="C1242" i="24" s="1"/>
  <c r="C1243" i="24" s="1"/>
  <c r="C1244" i="24" s="1"/>
  <c r="C1245" i="24" s="1"/>
  <c r="C1246" i="24" s="1"/>
  <c r="C1218" i="24"/>
  <c r="C1219" i="24" s="1"/>
  <c r="C1220" i="24" s="1"/>
  <c r="C1221" i="24" s="1"/>
  <c r="C1222" i="24" s="1"/>
  <c r="C1223" i="24" s="1"/>
  <c r="C1224" i="24" s="1"/>
  <c r="C1225" i="24" s="1"/>
  <c r="C1226" i="24" s="1"/>
  <c r="C1227" i="24" s="1"/>
  <c r="C1228" i="24" s="1"/>
  <c r="C1229" i="24" s="1"/>
  <c r="C1230" i="24" s="1"/>
  <c r="C1231" i="24" s="1"/>
  <c r="C1203" i="24"/>
  <c r="C1204" i="24" s="1"/>
  <c r="C1205" i="24" s="1"/>
  <c r="C1206" i="24" s="1"/>
  <c r="C1207" i="24" s="1"/>
  <c r="C1208" i="24" s="1"/>
  <c r="C1209" i="24" s="1"/>
  <c r="C1210" i="24" s="1"/>
  <c r="C1211" i="24" s="1"/>
  <c r="C1212" i="24" s="1"/>
  <c r="C1213" i="24" s="1"/>
  <c r="C1214" i="24" s="1"/>
  <c r="C1215" i="24" s="1"/>
  <c r="C1216" i="24" s="1"/>
  <c r="C1188" i="24"/>
  <c r="C1189" i="24" s="1"/>
  <c r="C1190" i="24" s="1"/>
  <c r="C1191" i="24" s="1"/>
  <c r="C1192" i="24" s="1"/>
  <c r="C1193" i="24" s="1"/>
  <c r="C1194" i="24" s="1"/>
  <c r="C1195" i="24" s="1"/>
  <c r="C1196" i="24" s="1"/>
  <c r="C1197" i="24" s="1"/>
  <c r="C1198" i="24" s="1"/>
  <c r="C1199" i="24" s="1"/>
  <c r="C1200" i="24" s="1"/>
  <c r="C1201" i="24" s="1"/>
  <c r="C1173" i="24"/>
  <c r="C1174" i="24" s="1"/>
  <c r="C1175" i="24" s="1"/>
  <c r="C1176" i="24" s="1"/>
  <c r="C1177" i="24" s="1"/>
  <c r="C1178" i="24" s="1"/>
  <c r="C1179" i="24" s="1"/>
  <c r="C1180" i="24" s="1"/>
  <c r="C1181" i="24" s="1"/>
  <c r="C1182" i="24" s="1"/>
  <c r="C1183" i="24" s="1"/>
  <c r="C1184" i="24" s="1"/>
  <c r="C1185" i="24" s="1"/>
  <c r="C1186" i="24" s="1"/>
  <c r="C1158" i="24"/>
  <c r="C1159" i="24" s="1"/>
  <c r="C1160" i="24" s="1"/>
  <c r="C1161" i="24" s="1"/>
  <c r="C1162" i="24" s="1"/>
  <c r="C1163" i="24" s="1"/>
  <c r="C1164" i="24" s="1"/>
  <c r="C1165" i="24" s="1"/>
  <c r="C1166" i="24" s="1"/>
  <c r="C1167" i="24" s="1"/>
  <c r="C1168" i="24" s="1"/>
  <c r="C1169" i="24" s="1"/>
  <c r="C1170" i="24" s="1"/>
  <c r="C1171" i="24" s="1"/>
  <c r="C1143" i="24"/>
  <c r="C1144" i="24" s="1"/>
  <c r="C1145" i="24" s="1"/>
  <c r="C1146" i="24" s="1"/>
  <c r="C1147" i="24" s="1"/>
  <c r="C1148" i="24" s="1"/>
  <c r="C1149" i="24" s="1"/>
  <c r="C1150" i="24" s="1"/>
  <c r="C1151" i="24" s="1"/>
  <c r="C1152" i="24" s="1"/>
  <c r="C1153" i="24" s="1"/>
  <c r="C1154" i="24" s="1"/>
  <c r="C1155" i="24" s="1"/>
  <c r="C1156" i="24" s="1"/>
  <c r="C1128" i="24"/>
  <c r="C1129" i="24" s="1"/>
  <c r="C1130" i="24" s="1"/>
  <c r="C1131" i="24" s="1"/>
  <c r="C1132" i="24" s="1"/>
  <c r="C1133" i="24" s="1"/>
  <c r="C1134" i="24" s="1"/>
  <c r="C1135" i="24" s="1"/>
  <c r="C1136" i="24" s="1"/>
  <c r="C1137" i="24" s="1"/>
  <c r="C1138" i="24" s="1"/>
  <c r="C1139" i="24" s="1"/>
  <c r="C1140" i="24" s="1"/>
  <c r="C1141" i="24" s="1"/>
  <c r="C1113" i="24"/>
  <c r="C1114" i="24" s="1"/>
  <c r="C1115" i="24" s="1"/>
  <c r="C1116" i="24" s="1"/>
  <c r="C1117" i="24" s="1"/>
  <c r="C1118" i="24" s="1"/>
  <c r="C1119" i="24" s="1"/>
  <c r="C1120" i="24" s="1"/>
  <c r="C1121" i="24" s="1"/>
  <c r="C1122" i="24" s="1"/>
  <c r="C1123" i="24" s="1"/>
  <c r="C1124" i="24" s="1"/>
  <c r="C1125" i="24" s="1"/>
  <c r="C1126" i="24" s="1"/>
  <c r="C1098" i="24"/>
  <c r="C1099" i="24" s="1"/>
  <c r="C1100" i="24" s="1"/>
  <c r="C1101" i="24" s="1"/>
  <c r="C1102" i="24" s="1"/>
  <c r="C1103" i="24" s="1"/>
  <c r="C1104" i="24" s="1"/>
  <c r="C1105" i="24" s="1"/>
  <c r="C1106" i="24" s="1"/>
  <c r="C1107" i="24" s="1"/>
  <c r="C1108" i="24" s="1"/>
  <c r="C1109" i="24" s="1"/>
  <c r="C1110" i="24" s="1"/>
  <c r="C1111" i="24" s="1"/>
  <c r="C1083" i="24"/>
  <c r="C1084" i="24" s="1"/>
  <c r="C1085" i="24" s="1"/>
  <c r="C1086" i="24" s="1"/>
  <c r="C1087" i="24" s="1"/>
  <c r="C1088" i="24" s="1"/>
  <c r="C1089" i="24" s="1"/>
  <c r="C1090" i="24" s="1"/>
  <c r="C1091" i="24" s="1"/>
  <c r="C1092" i="24" s="1"/>
  <c r="C1093" i="24" s="1"/>
  <c r="C1094" i="24" s="1"/>
  <c r="C1095" i="24" s="1"/>
  <c r="C1096" i="24" s="1"/>
  <c r="C1068" i="24"/>
  <c r="C1069" i="24" s="1"/>
  <c r="C1070" i="24" s="1"/>
  <c r="C1071" i="24" s="1"/>
  <c r="C1072" i="24" s="1"/>
  <c r="C1073" i="24" s="1"/>
  <c r="C1074" i="24" s="1"/>
  <c r="C1075" i="24" s="1"/>
  <c r="C1076" i="24" s="1"/>
  <c r="C1077" i="24" s="1"/>
  <c r="C1078" i="24" s="1"/>
  <c r="C1079" i="24" s="1"/>
  <c r="C1080" i="24" s="1"/>
  <c r="C1081" i="24" s="1"/>
  <c r="C1053" i="24"/>
  <c r="C1054" i="24" s="1"/>
  <c r="C1055" i="24" s="1"/>
  <c r="C1056" i="24" s="1"/>
  <c r="C1057" i="24" s="1"/>
  <c r="C1058" i="24" s="1"/>
  <c r="C1059" i="24" s="1"/>
  <c r="C1060" i="24" s="1"/>
  <c r="C1061" i="24" s="1"/>
  <c r="C1062" i="24" s="1"/>
  <c r="C1063" i="24" s="1"/>
  <c r="C1064" i="24" s="1"/>
  <c r="C1065" i="24" s="1"/>
  <c r="C1066" i="24" s="1"/>
  <c r="C1038" i="24"/>
  <c r="C1039" i="24" s="1"/>
  <c r="C1040" i="24" s="1"/>
  <c r="C1041" i="24" s="1"/>
  <c r="C1042" i="24" s="1"/>
  <c r="C1043" i="24" s="1"/>
  <c r="C1044" i="24" s="1"/>
  <c r="C1045" i="24" s="1"/>
  <c r="C1046" i="24" s="1"/>
  <c r="C1047" i="24" s="1"/>
  <c r="C1048" i="24" s="1"/>
  <c r="C1049" i="24" s="1"/>
  <c r="C1050" i="24" s="1"/>
  <c r="C1051" i="24" s="1"/>
  <c r="C1023" i="24"/>
  <c r="C1024" i="24" s="1"/>
  <c r="C1025" i="24" s="1"/>
  <c r="C1026" i="24" s="1"/>
  <c r="C1027" i="24" s="1"/>
  <c r="C1028" i="24" s="1"/>
  <c r="C1029" i="24" s="1"/>
  <c r="C1030" i="24" s="1"/>
  <c r="C1031" i="24" s="1"/>
  <c r="C1032" i="24" s="1"/>
  <c r="C1033" i="24" s="1"/>
  <c r="C1034" i="24" s="1"/>
  <c r="C1035" i="24" s="1"/>
  <c r="C1036" i="24" s="1"/>
  <c r="C1008" i="24"/>
  <c r="C1009" i="24" s="1"/>
  <c r="C1010" i="24" s="1"/>
  <c r="C1011" i="24" s="1"/>
  <c r="C1012" i="24" s="1"/>
  <c r="C1013" i="24" s="1"/>
  <c r="C1014" i="24" s="1"/>
  <c r="C1015" i="24" s="1"/>
  <c r="C1016" i="24" s="1"/>
  <c r="C1017" i="24" s="1"/>
  <c r="C1018" i="24" s="1"/>
  <c r="C1019" i="24" s="1"/>
  <c r="C1020" i="24" s="1"/>
  <c r="C1021" i="24" s="1"/>
  <c r="C993" i="24"/>
  <c r="C994" i="24" s="1"/>
  <c r="C995" i="24" s="1"/>
  <c r="C996" i="24" s="1"/>
  <c r="C997" i="24" s="1"/>
  <c r="C998" i="24" s="1"/>
  <c r="C999" i="24" s="1"/>
  <c r="C1000" i="24" s="1"/>
  <c r="C1001" i="24" s="1"/>
  <c r="C1002" i="24" s="1"/>
  <c r="C1003" i="24" s="1"/>
  <c r="C1004" i="24" s="1"/>
  <c r="C1005" i="24" s="1"/>
  <c r="C1006" i="24" s="1"/>
  <c r="C978" i="24"/>
  <c r="C979" i="24" s="1"/>
  <c r="C980" i="24" s="1"/>
  <c r="C981" i="24" s="1"/>
  <c r="C982" i="24" s="1"/>
  <c r="C983" i="24" s="1"/>
  <c r="C984" i="24" s="1"/>
  <c r="C985" i="24" s="1"/>
  <c r="C986" i="24" s="1"/>
  <c r="C987" i="24" s="1"/>
  <c r="C988" i="24" s="1"/>
  <c r="C989" i="24" s="1"/>
  <c r="C990" i="24" s="1"/>
  <c r="C991" i="24" s="1"/>
  <c r="C963" i="24"/>
  <c r="C964" i="24" s="1"/>
  <c r="C965" i="24" s="1"/>
  <c r="C966" i="24" s="1"/>
  <c r="C967" i="24" s="1"/>
  <c r="C968" i="24" s="1"/>
  <c r="C969" i="24" s="1"/>
  <c r="C970" i="24" s="1"/>
  <c r="C971" i="24" s="1"/>
  <c r="C972" i="24" s="1"/>
  <c r="C973" i="24" s="1"/>
  <c r="C974" i="24" s="1"/>
  <c r="C975" i="24" s="1"/>
  <c r="C976" i="24" s="1"/>
  <c r="C948" i="24"/>
  <c r="C949" i="24" s="1"/>
  <c r="C950" i="24" s="1"/>
  <c r="C951" i="24" s="1"/>
  <c r="C952" i="24" s="1"/>
  <c r="C953" i="24" s="1"/>
  <c r="C954" i="24" s="1"/>
  <c r="C955" i="24" s="1"/>
  <c r="C956" i="24" s="1"/>
  <c r="C957" i="24" s="1"/>
  <c r="C958" i="24" s="1"/>
  <c r="C959" i="24" s="1"/>
  <c r="C960" i="24" s="1"/>
  <c r="C961" i="24" s="1"/>
  <c r="C933" i="24"/>
  <c r="C934" i="24" s="1"/>
  <c r="C935" i="24" s="1"/>
  <c r="C936" i="24" s="1"/>
  <c r="C937" i="24" s="1"/>
  <c r="C938" i="24" s="1"/>
  <c r="C939" i="24" s="1"/>
  <c r="C940" i="24" s="1"/>
  <c r="C941" i="24" s="1"/>
  <c r="C942" i="24" s="1"/>
  <c r="C943" i="24" s="1"/>
  <c r="C944" i="24" s="1"/>
  <c r="C945" i="24" s="1"/>
  <c r="C946" i="24" s="1"/>
  <c r="C918" i="24"/>
  <c r="C919" i="24" s="1"/>
  <c r="C920" i="24" s="1"/>
  <c r="C921" i="24" s="1"/>
  <c r="C922" i="24" s="1"/>
  <c r="C923" i="24" s="1"/>
  <c r="C924" i="24" s="1"/>
  <c r="C925" i="24" s="1"/>
  <c r="C926" i="24" s="1"/>
  <c r="C927" i="24" s="1"/>
  <c r="C928" i="24" s="1"/>
  <c r="C929" i="24" s="1"/>
  <c r="C930" i="24" s="1"/>
  <c r="C931" i="24" s="1"/>
  <c r="C903" i="24"/>
  <c r="C904" i="24" s="1"/>
  <c r="C905" i="24" s="1"/>
  <c r="C906" i="24" s="1"/>
  <c r="C907" i="24" s="1"/>
  <c r="C908" i="24" s="1"/>
  <c r="C909" i="24" s="1"/>
  <c r="C910" i="24" s="1"/>
  <c r="C911" i="24" s="1"/>
  <c r="C912" i="24" s="1"/>
  <c r="C913" i="24" s="1"/>
  <c r="C914" i="24" s="1"/>
  <c r="C915" i="24" s="1"/>
  <c r="C916" i="24" s="1"/>
  <c r="C888" i="24"/>
  <c r="C889" i="24" s="1"/>
  <c r="C890" i="24" s="1"/>
  <c r="C891" i="24" s="1"/>
  <c r="C892" i="24" s="1"/>
  <c r="C893" i="24" s="1"/>
  <c r="C894" i="24" s="1"/>
  <c r="C895" i="24" s="1"/>
  <c r="C896" i="24" s="1"/>
  <c r="C897" i="24" s="1"/>
  <c r="C898" i="24" s="1"/>
  <c r="C899" i="24" s="1"/>
  <c r="C900" i="24" s="1"/>
  <c r="C901" i="24" s="1"/>
  <c r="C873" i="24"/>
  <c r="C874" i="24" s="1"/>
  <c r="C875" i="24" s="1"/>
  <c r="C876" i="24" s="1"/>
  <c r="C877" i="24" s="1"/>
  <c r="C878" i="24" s="1"/>
  <c r="C879" i="24" s="1"/>
  <c r="C880" i="24" s="1"/>
  <c r="C881" i="24" s="1"/>
  <c r="C882" i="24" s="1"/>
  <c r="C883" i="24" s="1"/>
  <c r="C884" i="24" s="1"/>
  <c r="C885" i="24" s="1"/>
  <c r="C886" i="24" s="1"/>
  <c r="C858" i="24"/>
  <c r="C859" i="24" s="1"/>
  <c r="C860" i="24" s="1"/>
  <c r="C861" i="24" s="1"/>
  <c r="C862" i="24" s="1"/>
  <c r="C863" i="24" s="1"/>
  <c r="C864" i="24" s="1"/>
  <c r="C865" i="24" s="1"/>
  <c r="C866" i="24" s="1"/>
  <c r="C867" i="24" s="1"/>
  <c r="C868" i="24" s="1"/>
  <c r="C869" i="24" s="1"/>
  <c r="C870" i="24" s="1"/>
  <c r="C871" i="24" s="1"/>
  <c r="C843" i="24"/>
  <c r="C844" i="24" s="1"/>
  <c r="C845" i="24" s="1"/>
  <c r="C846" i="24" s="1"/>
  <c r="C847" i="24" s="1"/>
  <c r="C848" i="24" s="1"/>
  <c r="C849" i="24" s="1"/>
  <c r="C850" i="24" s="1"/>
  <c r="C851" i="24" s="1"/>
  <c r="C852" i="24" s="1"/>
  <c r="C853" i="24" s="1"/>
  <c r="C854" i="24" s="1"/>
  <c r="C855" i="24" s="1"/>
  <c r="C856" i="24" s="1"/>
  <c r="C828" i="24"/>
  <c r="C829" i="24" s="1"/>
  <c r="C830" i="24" s="1"/>
  <c r="C831" i="24" s="1"/>
  <c r="C832" i="24" s="1"/>
  <c r="C833" i="24" s="1"/>
  <c r="C834" i="24" s="1"/>
  <c r="C835" i="24" s="1"/>
  <c r="C836" i="24" s="1"/>
  <c r="C837" i="24" s="1"/>
  <c r="C838" i="24" s="1"/>
  <c r="C839" i="24" s="1"/>
  <c r="C840" i="24" s="1"/>
  <c r="C841" i="24" s="1"/>
  <c r="C813" i="24"/>
  <c r="C814" i="24" s="1"/>
  <c r="C815" i="24" s="1"/>
  <c r="C816" i="24" s="1"/>
  <c r="C817" i="24" s="1"/>
  <c r="C818" i="24" s="1"/>
  <c r="C819" i="24" s="1"/>
  <c r="C820" i="24" s="1"/>
  <c r="C821" i="24" s="1"/>
  <c r="C822" i="24" s="1"/>
  <c r="C823" i="24" s="1"/>
  <c r="C824" i="24" s="1"/>
  <c r="C825" i="24" s="1"/>
  <c r="C826" i="24" s="1"/>
  <c r="C798" i="24"/>
  <c r="C799" i="24" s="1"/>
  <c r="C800" i="24" s="1"/>
  <c r="C801" i="24" s="1"/>
  <c r="C802" i="24" s="1"/>
  <c r="C803" i="24" s="1"/>
  <c r="C804" i="24" s="1"/>
  <c r="C805" i="24" s="1"/>
  <c r="C806" i="24" s="1"/>
  <c r="C807" i="24" s="1"/>
  <c r="C808" i="24" s="1"/>
  <c r="C809" i="24" s="1"/>
  <c r="C810" i="24" s="1"/>
  <c r="C811" i="24" s="1"/>
  <c r="C783" i="24"/>
  <c r="C784" i="24" s="1"/>
  <c r="C785" i="24" s="1"/>
  <c r="C786" i="24" s="1"/>
  <c r="C787" i="24" s="1"/>
  <c r="C788" i="24" s="1"/>
  <c r="C789" i="24" s="1"/>
  <c r="C790" i="24" s="1"/>
  <c r="C791" i="24" s="1"/>
  <c r="C792" i="24" s="1"/>
  <c r="C793" i="24" s="1"/>
  <c r="C794" i="24" s="1"/>
  <c r="C795" i="24" s="1"/>
  <c r="C796" i="24" s="1"/>
  <c r="C768" i="24"/>
  <c r="C769" i="24" s="1"/>
  <c r="C770" i="24" s="1"/>
  <c r="C771" i="24" s="1"/>
  <c r="C772" i="24" s="1"/>
  <c r="C773" i="24" s="1"/>
  <c r="C774" i="24" s="1"/>
  <c r="C775" i="24" s="1"/>
  <c r="C776" i="24" s="1"/>
  <c r="C777" i="24" s="1"/>
  <c r="C778" i="24" s="1"/>
  <c r="C779" i="24" s="1"/>
  <c r="C780" i="24" s="1"/>
  <c r="C781" i="24" s="1"/>
  <c r="C753" i="24"/>
  <c r="C754" i="24" s="1"/>
  <c r="C755" i="24" s="1"/>
  <c r="C756" i="24" s="1"/>
  <c r="C757" i="24" s="1"/>
  <c r="C758" i="24" s="1"/>
  <c r="C759" i="24" s="1"/>
  <c r="C760" i="24" s="1"/>
  <c r="C761" i="24" s="1"/>
  <c r="C762" i="24" s="1"/>
  <c r="C763" i="24" s="1"/>
  <c r="C764" i="24" s="1"/>
  <c r="C765" i="24" s="1"/>
  <c r="C766" i="24" s="1"/>
  <c r="C738" i="24"/>
  <c r="C739" i="24" s="1"/>
  <c r="C740" i="24" s="1"/>
  <c r="C741" i="24" s="1"/>
  <c r="C742" i="24" s="1"/>
  <c r="C743" i="24" s="1"/>
  <c r="C744" i="24" s="1"/>
  <c r="C745" i="24" s="1"/>
  <c r="C746" i="24" s="1"/>
  <c r="C747" i="24" s="1"/>
  <c r="C748" i="24" s="1"/>
  <c r="C749" i="24" s="1"/>
  <c r="C750" i="24" s="1"/>
  <c r="C751" i="24" s="1"/>
  <c r="C723" i="24"/>
  <c r="C724" i="24" s="1"/>
  <c r="C725" i="24" s="1"/>
  <c r="C726" i="24" s="1"/>
  <c r="C727" i="24" s="1"/>
  <c r="C728" i="24" s="1"/>
  <c r="C729" i="24" s="1"/>
  <c r="C730" i="24" s="1"/>
  <c r="C731" i="24" s="1"/>
  <c r="C732" i="24" s="1"/>
  <c r="C733" i="24" s="1"/>
  <c r="C734" i="24" s="1"/>
  <c r="C735" i="24" s="1"/>
  <c r="C736" i="24" s="1"/>
  <c r="C708" i="24"/>
  <c r="C709" i="24" s="1"/>
  <c r="C710" i="24" s="1"/>
  <c r="C711" i="24" s="1"/>
  <c r="C712" i="24" s="1"/>
  <c r="C713" i="24" s="1"/>
  <c r="C714" i="24" s="1"/>
  <c r="C715" i="24" s="1"/>
  <c r="C716" i="24" s="1"/>
  <c r="C717" i="24" s="1"/>
  <c r="C718" i="24" s="1"/>
  <c r="C719" i="24" s="1"/>
  <c r="C720" i="24" s="1"/>
  <c r="C721" i="24" s="1"/>
  <c r="C693" i="24"/>
  <c r="A693" i="24" s="1"/>
  <c r="C678" i="24"/>
  <c r="C679" i="24" s="1"/>
  <c r="C680" i="24" s="1"/>
  <c r="C681" i="24" s="1"/>
  <c r="C682" i="24" s="1"/>
  <c r="C683" i="24" s="1"/>
  <c r="C684" i="24" s="1"/>
  <c r="C685" i="24" s="1"/>
  <c r="C686" i="24" s="1"/>
  <c r="C687" i="24" s="1"/>
  <c r="C688" i="24" s="1"/>
  <c r="C689" i="24" s="1"/>
  <c r="C690" i="24" s="1"/>
  <c r="C691" i="24" s="1"/>
  <c r="C663" i="24"/>
  <c r="C664" i="24" s="1"/>
  <c r="C665" i="24" s="1"/>
  <c r="C666" i="24" s="1"/>
  <c r="C667" i="24" s="1"/>
  <c r="C668" i="24" s="1"/>
  <c r="C669" i="24" s="1"/>
  <c r="C670" i="24" s="1"/>
  <c r="C671" i="24" s="1"/>
  <c r="C672" i="24" s="1"/>
  <c r="C673" i="24" s="1"/>
  <c r="C674" i="24" s="1"/>
  <c r="C675" i="24" s="1"/>
  <c r="C676" i="24" s="1"/>
  <c r="C648" i="24"/>
  <c r="C649" i="24" s="1"/>
  <c r="C650" i="24" s="1"/>
  <c r="C651" i="24" s="1"/>
  <c r="C652" i="24" s="1"/>
  <c r="C653" i="24" s="1"/>
  <c r="C654" i="24" s="1"/>
  <c r="C655" i="24" s="1"/>
  <c r="C656" i="24" s="1"/>
  <c r="C657" i="24" s="1"/>
  <c r="C658" i="24" s="1"/>
  <c r="C659" i="24" s="1"/>
  <c r="C660" i="24" s="1"/>
  <c r="C661" i="24" s="1"/>
  <c r="C633" i="24"/>
  <c r="C634" i="24" s="1"/>
  <c r="C635" i="24" s="1"/>
  <c r="C636" i="24" s="1"/>
  <c r="C637" i="24" s="1"/>
  <c r="C638" i="24" s="1"/>
  <c r="C639" i="24" s="1"/>
  <c r="C640" i="24" s="1"/>
  <c r="C641" i="24" s="1"/>
  <c r="C642" i="24" s="1"/>
  <c r="C643" i="24" s="1"/>
  <c r="C644" i="24" s="1"/>
  <c r="C645" i="24" s="1"/>
  <c r="C646" i="24" s="1"/>
  <c r="C618" i="24"/>
  <c r="C619" i="24" s="1"/>
  <c r="C620" i="24" s="1"/>
  <c r="C621" i="24" s="1"/>
  <c r="C622" i="24" s="1"/>
  <c r="C623" i="24" s="1"/>
  <c r="C624" i="24" s="1"/>
  <c r="C625" i="24" s="1"/>
  <c r="C626" i="24" s="1"/>
  <c r="C627" i="24" s="1"/>
  <c r="C628" i="24" s="1"/>
  <c r="C629" i="24" s="1"/>
  <c r="C630" i="24" s="1"/>
  <c r="C631" i="24" s="1"/>
  <c r="C603" i="24"/>
  <c r="C604" i="24" s="1"/>
  <c r="C605" i="24" s="1"/>
  <c r="C606" i="24" s="1"/>
  <c r="C607" i="24" s="1"/>
  <c r="C608" i="24" s="1"/>
  <c r="C609" i="24" s="1"/>
  <c r="C610" i="24" s="1"/>
  <c r="C611" i="24" s="1"/>
  <c r="C612" i="24" s="1"/>
  <c r="C613" i="24" s="1"/>
  <c r="C614" i="24" s="1"/>
  <c r="C615" i="24" s="1"/>
  <c r="C616" i="24" s="1"/>
  <c r="C588" i="24"/>
  <c r="C589" i="24" s="1"/>
  <c r="C590" i="24" s="1"/>
  <c r="C591" i="24" s="1"/>
  <c r="C592" i="24" s="1"/>
  <c r="C593" i="24" s="1"/>
  <c r="C594" i="24" s="1"/>
  <c r="C595" i="24" s="1"/>
  <c r="C596" i="24" s="1"/>
  <c r="C597" i="24" s="1"/>
  <c r="C598" i="24" s="1"/>
  <c r="C599" i="24" s="1"/>
  <c r="C600" i="24" s="1"/>
  <c r="C601" i="24" s="1"/>
  <c r="C573" i="24"/>
  <c r="C574" i="24" s="1"/>
  <c r="C575" i="24" s="1"/>
  <c r="C576" i="24" s="1"/>
  <c r="C577" i="24" s="1"/>
  <c r="C578" i="24" s="1"/>
  <c r="C579" i="24" s="1"/>
  <c r="C580" i="24" s="1"/>
  <c r="C581" i="24" s="1"/>
  <c r="C582" i="24" s="1"/>
  <c r="C583" i="24" s="1"/>
  <c r="C584" i="24" s="1"/>
  <c r="C585" i="24" s="1"/>
  <c r="C586" i="24" s="1"/>
  <c r="C558" i="24"/>
  <c r="C559" i="24" s="1"/>
  <c r="C560" i="24" s="1"/>
  <c r="C561" i="24" s="1"/>
  <c r="C562" i="24" s="1"/>
  <c r="C563" i="24" s="1"/>
  <c r="C564" i="24" s="1"/>
  <c r="C565" i="24" s="1"/>
  <c r="C566" i="24" s="1"/>
  <c r="C567" i="24" s="1"/>
  <c r="C568" i="24" s="1"/>
  <c r="C569" i="24" s="1"/>
  <c r="C570" i="24" s="1"/>
  <c r="C571" i="24" s="1"/>
  <c r="C543" i="24"/>
  <c r="C544" i="24" s="1"/>
  <c r="C545" i="24" s="1"/>
  <c r="C546" i="24" s="1"/>
  <c r="C547" i="24" s="1"/>
  <c r="C548" i="24" s="1"/>
  <c r="C549" i="24" s="1"/>
  <c r="C550" i="24" s="1"/>
  <c r="C551" i="24" s="1"/>
  <c r="C552" i="24" s="1"/>
  <c r="C553" i="24" s="1"/>
  <c r="C554" i="24" s="1"/>
  <c r="C555" i="24" s="1"/>
  <c r="C556" i="24" s="1"/>
  <c r="C528" i="24"/>
  <c r="C529" i="24" s="1"/>
  <c r="C530" i="24" s="1"/>
  <c r="C531" i="24" s="1"/>
  <c r="C532" i="24" s="1"/>
  <c r="C533" i="24" s="1"/>
  <c r="C534" i="24" s="1"/>
  <c r="C535" i="24" s="1"/>
  <c r="C536" i="24" s="1"/>
  <c r="C537" i="24" s="1"/>
  <c r="C538" i="24" s="1"/>
  <c r="C539" i="24" s="1"/>
  <c r="C540" i="24" s="1"/>
  <c r="C541" i="24" s="1"/>
  <c r="C513" i="24"/>
  <c r="C514" i="24" s="1"/>
  <c r="C515" i="24" s="1"/>
  <c r="C516" i="24" s="1"/>
  <c r="C517" i="24" s="1"/>
  <c r="C518" i="24" s="1"/>
  <c r="C519" i="24" s="1"/>
  <c r="C520" i="24" s="1"/>
  <c r="C521" i="24" s="1"/>
  <c r="C522" i="24" s="1"/>
  <c r="C523" i="24" s="1"/>
  <c r="C524" i="24" s="1"/>
  <c r="C525" i="24" s="1"/>
  <c r="C526" i="24" s="1"/>
  <c r="C498" i="24"/>
  <c r="C499" i="24" s="1"/>
  <c r="C500" i="24" s="1"/>
  <c r="C501" i="24" s="1"/>
  <c r="C502" i="24" s="1"/>
  <c r="C503" i="24" s="1"/>
  <c r="C504" i="24" s="1"/>
  <c r="C505" i="24" s="1"/>
  <c r="C506" i="24" s="1"/>
  <c r="C507" i="24" s="1"/>
  <c r="C508" i="24" s="1"/>
  <c r="C509" i="24" s="1"/>
  <c r="C510" i="24" s="1"/>
  <c r="C511" i="24" s="1"/>
  <c r="C483" i="24"/>
  <c r="C484" i="24" s="1"/>
  <c r="C485" i="24" s="1"/>
  <c r="C486" i="24" s="1"/>
  <c r="C487" i="24" s="1"/>
  <c r="C488" i="24" s="1"/>
  <c r="C489" i="24" s="1"/>
  <c r="C490" i="24" s="1"/>
  <c r="C491" i="24" s="1"/>
  <c r="C492" i="24" s="1"/>
  <c r="C493" i="24" s="1"/>
  <c r="C494" i="24" s="1"/>
  <c r="C495" i="24" s="1"/>
  <c r="C496" i="24" s="1"/>
  <c r="C468" i="24"/>
  <c r="C469" i="24" s="1"/>
  <c r="C470" i="24" s="1"/>
  <c r="C471" i="24" s="1"/>
  <c r="C472" i="24" s="1"/>
  <c r="C473" i="24" s="1"/>
  <c r="C474" i="24" s="1"/>
  <c r="C475" i="24" s="1"/>
  <c r="C476" i="24" s="1"/>
  <c r="C477" i="24" s="1"/>
  <c r="C478" i="24" s="1"/>
  <c r="C479" i="24" s="1"/>
  <c r="C480" i="24" s="1"/>
  <c r="C481" i="24" s="1"/>
  <c r="C453" i="24"/>
  <c r="C454" i="24" s="1"/>
  <c r="C455" i="24" s="1"/>
  <c r="C456" i="24" s="1"/>
  <c r="C457" i="24" s="1"/>
  <c r="C458" i="24" s="1"/>
  <c r="C459" i="24" s="1"/>
  <c r="C460" i="24" s="1"/>
  <c r="C461" i="24" s="1"/>
  <c r="C462" i="24" s="1"/>
  <c r="C463" i="24" s="1"/>
  <c r="C464" i="24" s="1"/>
  <c r="C465" i="24" s="1"/>
  <c r="C466" i="24" s="1"/>
  <c r="C438" i="24"/>
  <c r="C439" i="24" s="1"/>
  <c r="C440" i="24" s="1"/>
  <c r="C441" i="24" s="1"/>
  <c r="C442" i="24" s="1"/>
  <c r="C443" i="24" s="1"/>
  <c r="C444" i="24" s="1"/>
  <c r="C445" i="24" s="1"/>
  <c r="C446" i="24" s="1"/>
  <c r="C447" i="24" s="1"/>
  <c r="C448" i="24" s="1"/>
  <c r="C449" i="24" s="1"/>
  <c r="C450" i="24" s="1"/>
  <c r="C451" i="24" s="1"/>
  <c r="C423" i="24"/>
  <c r="C424" i="24" s="1"/>
  <c r="C425" i="24" s="1"/>
  <c r="C426" i="24" s="1"/>
  <c r="C427" i="24" s="1"/>
  <c r="C428" i="24" s="1"/>
  <c r="C429" i="24" s="1"/>
  <c r="C430" i="24" s="1"/>
  <c r="C431" i="24" s="1"/>
  <c r="C432" i="24" s="1"/>
  <c r="C433" i="24" s="1"/>
  <c r="C434" i="24" s="1"/>
  <c r="C435" i="24" s="1"/>
  <c r="C436" i="24" s="1"/>
  <c r="C408" i="24"/>
  <c r="C409" i="24" s="1"/>
  <c r="C410" i="24" s="1"/>
  <c r="C411" i="24" s="1"/>
  <c r="C412" i="24" s="1"/>
  <c r="C413" i="24" s="1"/>
  <c r="C414" i="24" s="1"/>
  <c r="C415" i="24" s="1"/>
  <c r="C416" i="24" s="1"/>
  <c r="C417" i="24" s="1"/>
  <c r="C418" i="24" s="1"/>
  <c r="C419" i="24" s="1"/>
  <c r="C420" i="24" s="1"/>
  <c r="C421" i="24" s="1"/>
  <c r="C393" i="24"/>
  <c r="C394" i="24" s="1"/>
  <c r="C395" i="24" s="1"/>
  <c r="C396" i="24" s="1"/>
  <c r="C397" i="24" s="1"/>
  <c r="C398" i="24" s="1"/>
  <c r="C399" i="24" s="1"/>
  <c r="C400" i="24" s="1"/>
  <c r="C401" i="24" s="1"/>
  <c r="C402" i="24" s="1"/>
  <c r="C403" i="24" s="1"/>
  <c r="C404" i="24" s="1"/>
  <c r="C405" i="24" s="1"/>
  <c r="C406" i="24" s="1"/>
  <c r="C378" i="24"/>
  <c r="C379" i="24" s="1"/>
  <c r="C380" i="24" s="1"/>
  <c r="C381" i="24" s="1"/>
  <c r="C382" i="24" s="1"/>
  <c r="C383" i="24" s="1"/>
  <c r="C384" i="24" s="1"/>
  <c r="C385" i="24" s="1"/>
  <c r="C386" i="24" s="1"/>
  <c r="C387" i="24" s="1"/>
  <c r="C388" i="24" s="1"/>
  <c r="C389" i="24" s="1"/>
  <c r="C390" i="24" s="1"/>
  <c r="C391" i="24" s="1"/>
  <c r="C363" i="24"/>
  <c r="C364" i="24" s="1"/>
  <c r="C365" i="24" s="1"/>
  <c r="C366" i="24" s="1"/>
  <c r="C367" i="24" s="1"/>
  <c r="C368" i="24" s="1"/>
  <c r="C369" i="24" s="1"/>
  <c r="C370" i="24" s="1"/>
  <c r="C371" i="24" s="1"/>
  <c r="C372" i="24" s="1"/>
  <c r="C373" i="24" s="1"/>
  <c r="C374" i="24" s="1"/>
  <c r="C375" i="24" s="1"/>
  <c r="C376" i="24" s="1"/>
  <c r="C348" i="24"/>
  <c r="C349" i="24" s="1"/>
  <c r="C350" i="24" s="1"/>
  <c r="C351" i="24" s="1"/>
  <c r="C352" i="24" s="1"/>
  <c r="C353" i="24" s="1"/>
  <c r="C354" i="24" s="1"/>
  <c r="C355" i="24" s="1"/>
  <c r="C356" i="24" s="1"/>
  <c r="C357" i="24" s="1"/>
  <c r="C358" i="24" s="1"/>
  <c r="C359" i="24" s="1"/>
  <c r="C360" i="24" s="1"/>
  <c r="C361" i="24" s="1"/>
  <c r="C333" i="24"/>
  <c r="C334" i="24" s="1"/>
  <c r="C335" i="24" s="1"/>
  <c r="C336" i="24" s="1"/>
  <c r="C337" i="24" s="1"/>
  <c r="C338" i="24" s="1"/>
  <c r="C339" i="24" s="1"/>
  <c r="C340" i="24" s="1"/>
  <c r="C341" i="24" s="1"/>
  <c r="C342" i="24" s="1"/>
  <c r="C343" i="24" s="1"/>
  <c r="C344" i="24" s="1"/>
  <c r="C345" i="24" s="1"/>
  <c r="C346" i="24" s="1"/>
  <c r="C318" i="24"/>
  <c r="C319" i="24" s="1"/>
  <c r="C320" i="24" s="1"/>
  <c r="C321" i="24" s="1"/>
  <c r="C322" i="24" s="1"/>
  <c r="C323" i="24" s="1"/>
  <c r="C324" i="24" s="1"/>
  <c r="C325" i="24" s="1"/>
  <c r="C326" i="24" s="1"/>
  <c r="C327" i="24" s="1"/>
  <c r="C328" i="24" s="1"/>
  <c r="C329" i="24" s="1"/>
  <c r="C330" i="24" s="1"/>
  <c r="C331" i="24" s="1"/>
  <c r="C303" i="24"/>
  <c r="C304" i="24" s="1"/>
  <c r="C305" i="24" s="1"/>
  <c r="C306" i="24" s="1"/>
  <c r="C307" i="24" s="1"/>
  <c r="C308" i="24" s="1"/>
  <c r="C309" i="24" s="1"/>
  <c r="C310" i="24" s="1"/>
  <c r="C311" i="24" s="1"/>
  <c r="C312" i="24" s="1"/>
  <c r="C313" i="24" s="1"/>
  <c r="C314" i="24" s="1"/>
  <c r="C315" i="24" s="1"/>
  <c r="C316" i="24" s="1"/>
  <c r="C288" i="24"/>
  <c r="C289" i="24" s="1"/>
  <c r="C290" i="24" s="1"/>
  <c r="C291" i="24" s="1"/>
  <c r="C292" i="24" s="1"/>
  <c r="C293" i="24" s="1"/>
  <c r="C294" i="24" s="1"/>
  <c r="C295" i="24" s="1"/>
  <c r="C296" i="24" s="1"/>
  <c r="C297" i="24" s="1"/>
  <c r="C298" i="24" s="1"/>
  <c r="C299" i="24" s="1"/>
  <c r="C300" i="24" s="1"/>
  <c r="C301" i="24" s="1"/>
  <c r="C273" i="24"/>
  <c r="C274" i="24" s="1"/>
  <c r="C275" i="24" s="1"/>
  <c r="C276" i="24" s="1"/>
  <c r="C277" i="24" s="1"/>
  <c r="C278" i="24" s="1"/>
  <c r="C279" i="24" s="1"/>
  <c r="C280" i="24" s="1"/>
  <c r="C281" i="24" s="1"/>
  <c r="C282" i="24" s="1"/>
  <c r="C283" i="24" s="1"/>
  <c r="C284" i="24" s="1"/>
  <c r="C285" i="24" s="1"/>
  <c r="C286" i="24" s="1"/>
  <c r="C258" i="24"/>
  <c r="C259" i="24" s="1"/>
  <c r="C260" i="24" s="1"/>
  <c r="C261" i="24" s="1"/>
  <c r="C262" i="24" s="1"/>
  <c r="C263" i="24" s="1"/>
  <c r="C264" i="24" s="1"/>
  <c r="C265" i="24" s="1"/>
  <c r="C266" i="24" s="1"/>
  <c r="C267" i="24" s="1"/>
  <c r="C268" i="24" s="1"/>
  <c r="C269" i="24" s="1"/>
  <c r="C270" i="24" s="1"/>
  <c r="C271" i="24" s="1"/>
  <c r="C243" i="24"/>
  <c r="C244" i="24" s="1"/>
  <c r="C245" i="24" s="1"/>
  <c r="C246" i="24" s="1"/>
  <c r="C247" i="24" s="1"/>
  <c r="C248" i="24" s="1"/>
  <c r="C249" i="24" s="1"/>
  <c r="C250" i="24" s="1"/>
  <c r="C251" i="24" s="1"/>
  <c r="C252" i="24" s="1"/>
  <c r="C253" i="24" s="1"/>
  <c r="C254" i="24" s="1"/>
  <c r="C255" i="24" s="1"/>
  <c r="C256" i="24" s="1"/>
  <c r="C228" i="24"/>
  <c r="C229" i="24" s="1"/>
  <c r="C230" i="24" s="1"/>
  <c r="C231" i="24" s="1"/>
  <c r="C232" i="24" s="1"/>
  <c r="C233" i="24" s="1"/>
  <c r="C234" i="24" s="1"/>
  <c r="C235" i="24" s="1"/>
  <c r="C236" i="24" s="1"/>
  <c r="C237" i="24" s="1"/>
  <c r="C238" i="24" s="1"/>
  <c r="C239" i="24" s="1"/>
  <c r="C240" i="24" s="1"/>
  <c r="C241" i="24" s="1"/>
  <c r="C213" i="24"/>
  <c r="C214" i="24" s="1"/>
  <c r="C215" i="24" s="1"/>
  <c r="C216" i="24" s="1"/>
  <c r="C217" i="24" s="1"/>
  <c r="C218" i="24" s="1"/>
  <c r="C219" i="24" s="1"/>
  <c r="C220" i="24" s="1"/>
  <c r="C221" i="24" s="1"/>
  <c r="C222" i="24" s="1"/>
  <c r="C223" i="24" s="1"/>
  <c r="C224" i="24" s="1"/>
  <c r="C225" i="24" s="1"/>
  <c r="C226" i="24" s="1"/>
  <c r="C198" i="24"/>
  <c r="C199" i="24" s="1"/>
  <c r="C200" i="24" s="1"/>
  <c r="C201" i="24" s="1"/>
  <c r="C202" i="24" s="1"/>
  <c r="C203" i="24" s="1"/>
  <c r="C204" i="24" s="1"/>
  <c r="C205" i="24" s="1"/>
  <c r="C206" i="24" s="1"/>
  <c r="C207" i="24" s="1"/>
  <c r="C208" i="24" s="1"/>
  <c r="C209" i="24" s="1"/>
  <c r="C210" i="24" s="1"/>
  <c r="C211" i="24" s="1"/>
  <c r="C183" i="24"/>
  <c r="C184" i="24" s="1"/>
  <c r="C185" i="24" s="1"/>
  <c r="C186" i="24" s="1"/>
  <c r="C187" i="24" s="1"/>
  <c r="C188" i="24" s="1"/>
  <c r="C189" i="24" s="1"/>
  <c r="C190" i="24" s="1"/>
  <c r="C191" i="24" s="1"/>
  <c r="C192" i="24" s="1"/>
  <c r="C193" i="24" s="1"/>
  <c r="C194" i="24" s="1"/>
  <c r="C195" i="24" s="1"/>
  <c r="C196" i="24" s="1"/>
  <c r="C168" i="24"/>
  <c r="C169" i="24" s="1"/>
  <c r="C170" i="24" s="1"/>
  <c r="C171" i="24" s="1"/>
  <c r="C172" i="24" s="1"/>
  <c r="C173" i="24" s="1"/>
  <c r="C174" i="24" s="1"/>
  <c r="C175" i="24" s="1"/>
  <c r="C176" i="24" s="1"/>
  <c r="C177" i="24" s="1"/>
  <c r="C178" i="24" s="1"/>
  <c r="C179" i="24" s="1"/>
  <c r="C180" i="24" s="1"/>
  <c r="C181" i="24" s="1"/>
  <c r="C153" i="24"/>
  <c r="C154" i="24" s="1"/>
  <c r="C155" i="24" s="1"/>
  <c r="C156" i="24" s="1"/>
  <c r="C157" i="24" s="1"/>
  <c r="C158" i="24" s="1"/>
  <c r="C159" i="24" s="1"/>
  <c r="C160" i="24" s="1"/>
  <c r="C161" i="24" s="1"/>
  <c r="C162" i="24" s="1"/>
  <c r="C163" i="24" s="1"/>
  <c r="C164" i="24" s="1"/>
  <c r="C165" i="24" s="1"/>
  <c r="C166" i="24" s="1"/>
  <c r="C138" i="24"/>
  <c r="C139" i="24" s="1"/>
  <c r="C140" i="24" s="1"/>
  <c r="C141" i="24" s="1"/>
  <c r="C142" i="24" s="1"/>
  <c r="C143" i="24" s="1"/>
  <c r="C144" i="24" s="1"/>
  <c r="C145" i="24" s="1"/>
  <c r="C146" i="24" s="1"/>
  <c r="C147" i="24" s="1"/>
  <c r="C148" i="24" s="1"/>
  <c r="C149" i="24" s="1"/>
  <c r="C150" i="24" s="1"/>
  <c r="C151" i="24" s="1"/>
  <c r="C123" i="24"/>
  <c r="C124" i="24" s="1"/>
  <c r="C125" i="24" s="1"/>
  <c r="C126" i="24" s="1"/>
  <c r="C127" i="24" s="1"/>
  <c r="C128" i="24" s="1"/>
  <c r="C129" i="24" s="1"/>
  <c r="C130" i="24" s="1"/>
  <c r="C131" i="24" s="1"/>
  <c r="C132" i="24" s="1"/>
  <c r="C133" i="24" s="1"/>
  <c r="C134" i="24" s="1"/>
  <c r="C135" i="24" s="1"/>
  <c r="C136" i="24" s="1"/>
  <c r="C108" i="24"/>
  <c r="C109" i="24" s="1"/>
  <c r="C110" i="24" s="1"/>
  <c r="C111" i="24" s="1"/>
  <c r="C112" i="24" s="1"/>
  <c r="C113" i="24" s="1"/>
  <c r="C114" i="24" s="1"/>
  <c r="C115" i="24" s="1"/>
  <c r="C116" i="24" s="1"/>
  <c r="C117" i="24" s="1"/>
  <c r="C118" i="24" s="1"/>
  <c r="C119" i="24" s="1"/>
  <c r="C120" i="24" s="1"/>
  <c r="C121" i="24" s="1"/>
  <c r="C93" i="24"/>
  <c r="C94" i="24" s="1"/>
  <c r="C95" i="24" s="1"/>
  <c r="C96" i="24" s="1"/>
  <c r="C97" i="24" s="1"/>
  <c r="C98" i="24" s="1"/>
  <c r="C99" i="24" s="1"/>
  <c r="C100" i="24" s="1"/>
  <c r="C101" i="24" s="1"/>
  <c r="C102" i="24" s="1"/>
  <c r="C103" i="24" s="1"/>
  <c r="C104" i="24" s="1"/>
  <c r="C105" i="24" s="1"/>
  <c r="C106" i="24" s="1"/>
  <c r="C78" i="24"/>
  <c r="C79" i="24" s="1"/>
  <c r="C80" i="24" s="1"/>
  <c r="C81" i="24" s="1"/>
  <c r="C82" i="24" s="1"/>
  <c r="C83" i="24" s="1"/>
  <c r="C84" i="24" s="1"/>
  <c r="C85" i="24" s="1"/>
  <c r="C86" i="24" s="1"/>
  <c r="C87" i="24" s="1"/>
  <c r="C88" i="24" s="1"/>
  <c r="C89" i="24" s="1"/>
  <c r="C90" i="24" s="1"/>
  <c r="C91" i="24" s="1"/>
  <c r="C63" i="24"/>
  <c r="C64" i="24" s="1"/>
  <c r="C65" i="24" s="1"/>
  <c r="C66" i="24" s="1"/>
  <c r="C67" i="24" s="1"/>
  <c r="C68" i="24" s="1"/>
  <c r="C69" i="24" s="1"/>
  <c r="C70" i="24" s="1"/>
  <c r="C71" i="24" s="1"/>
  <c r="C72" i="24" s="1"/>
  <c r="C73" i="24" s="1"/>
  <c r="C74" i="24" s="1"/>
  <c r="C75" i="24" s="1"/>
  <c r="C76" i="24" s="1"/>
  <c r="C48" i="24"/>
  <c r="C49" i="24" s="1"/>
  <c r="C50" i="24" s="1"/>
  <c r="C51" i="24" s="1"/>
  <c r="C52" i="24" s="1"/>
  <c r="C53" i="24" s="1"/>
  <c r="C54" i="24" s="1"/>
  <c r="C55" i="24" s="1"/>
  <c r="C56" i="24" s="1"/>
  <c r="C57" i="24" s="1"/>
  <c r="C58" i="24" s="1"/>
  <c r="C59" i="24" s="1"/>
  <c r="C60" i="24" s="1"/>
  <c r="C61" i="24" s="1"/>
  <c r="C33" i="24"/>
  <c r="C34" i="24" s="1"/>
  <c r="C35" i="24" s="1"/>
  <c r="C36" i="24" s="1"/>
  <c r="C37" i="24" s="1"/>
  <c r="C38" i="24" s="1"/>
  <c r="C39" i="24" s="1"/>
  <c r="C40" i="24" s="1"/>
  <c r="C41" i="24" s="1"/>
  <c r="C42" i="24" s="1"/>
  <c r="C43" i="24" s="1"/>
  <c r="C44" i="24" s="1"/>
  <c r="C45" i="24" s="1"/>
  <c r="C46" i="24" s="1"/>
  <c r="C18" i="24"/>
  <c r="C19" i="24" s="1"/>
  <c r="C20" i="24" s="1"/>
  <c r="C21" i="24" s="1"/>
  <c r="C22" i="24" s="1"/>
  <c r="C23" i="24" s="1"/>
  <c r="C24" i="24" s="1"/>
  <c r="C25" i="24" s="1"/>
  <c r="C26" i="24" s="1"/>
  <c r="C27" i="24" s="1"/>
  <c r="C28" i="24" s="1"/>
  <c r="C29" i="24" s="1"/>
  <c r="C30" i="24" s="1"/>
  <c r="C31" i="24" s="1"/>
  <c r="C3" i="24"/>
  <c r="C4" i="24" s="1"/>
  <c r="C5" i="24" s="1"/>
  <c r="C6" i="24" s="1"/>
  <c r="C7" i="24" s="1"/>
  <c r="C8" i="24" s="1"/>
  <c r="C9" i="24" s="1"/>
  <c r="C10" i="24" s="1"/>
  <c r="C11" i="24" s="1"/>
  <c r="C12" i="24" s="1"/>
  <c r="C13" i="24" s="1"/>
  <c r="C14" i="24" s="1"/>
  <c r="C15" i="24" s="1"/>
  <c r="C16" i="24" s="1"/>
  <c r="D7157" i="24"/>
  <c r="D7156" i="24"/>
  <c r="D7155" i="24"/>
  <c r="D7154" i="24"/>
  <c r="D7153" i="24"/>
  <c r="D7152" i="24"/>
  <c r="D7151" i="24"/>
  <c r="D7150" i="24"/>
  <c r="D7149" i="24"/>
  <c r="D7148" i="24"/>
  <c r="D7147" i="24"/>
  <c r="D7146" i="24"/>
  <c r="D7145" i="24"/>
  <c r="D7144" i="24"/>
  <c r="D7142" i="24"/>
  <c r="D7141" i="24"/>
  <c r="D7140" i="24"/>
  <c r="D7139" i="24"/>
  <c r="D7138" i="24"/>
  <c r="D7137" i="24"/>
  <c r="D7136" i="24"/>
  <c r="D7135" i="24"/>
  <c r="D7134" i="24"/>
  <c r="D7133" i="24"/>
  <c r="D7132" i="24"/>
  <c r="D7131" i="24"/>
  <c r="D7130" i="24"/>
  <c r="D7129" i="24"/>
  <c r="D7113" i="24"/>
  <c r="D7112" i="24"/>
  <c r="D7111" i="24"/>
  <c r="D7110" i="24"/>
  <c r="D7109" i="24"/>
  <c r="D7108" i="24"/>
  <c r="D7107" i="24"/>
  <c r="D7106" i="24"/>
  <c r="D7105" i="24"/>
  <c r="D7104" i="24"/>
  <c r="D7103" i="24"/>
  <c r="D7102" i="24"/>
  <c r="D7101" i="24"/>
  <c r="D7100" i="24"/>
  <c r="D5852" i="24"/>
  <c r="D5851" i="24"/>
  <c r="D5850" i="24"/>
  <c r="D5849" i="24"/>
  <c r="D5848" i="24"/>
  <c r="D5847" i="24"/>
  <c r="D5846" i="24"/>
  <c r="D5845" i="24"/>
  <c r="D5844" i="24"/>
  <c r="D5843" i="24"/>
  <c r="D5842" i="24"/>
  <c r="D5841" i="24"/>
  <c r="D5840" i="24"/>
  <c r="D5839" i="24"/>
  <c r="D5837" i="24"/>
  <c r="D5836" i="24"/>
  <c r="D5835" i="24"/>
  <c r="D5834" i="24"/>
  <c r="D5833" i="24"/>
  <c r="D5832" i="24"/>
  <c r="D5831" i="24"/>
  <c r="D5830" i="24"/>
  <c r="D5829" i="24"/>
  <c r="D5828" i="24"/>
  <c r="D5827" i="24"/>
  <c r="D5826" i="24"/>
  <c r="D5825" i="24"/>
  <c r="D5824" i="24"/>
  <c r="D5822" i="24"/>
  <c r="D5821" i="24"/>
  <c r="D5820" i="24"/>
  <c r="D5819" i="24"/>
  <c r="D5818" i="24"/>
  <c r="D5817" i="24"/>
  <c r="D5816" i="24"/>
  <c r="D5815" i="24"/>
  <c r="D5814" i="24"/>
  <c r="D5813" i="24"/>
  <c r="D5812" i="24"/>
  <c r="D5811" i="24"/>
  <c r="D5810" i="24"/>
  <c r="D5809" i="24"/>
  <c r="D5807" i="24"/>
  <c r="D5806" i="24"/>
  <c r="D5805" i="24"/>
  <c r="D5804" i="24"/>
  <c r="D5803" i="24"/>
  <c r="D5802" i="24"/>
  <c r="D5801" i="24"/>
  <c r="D5800" i="24"/>
  <c r="D5799" i="24"/>
  <c r="D5798" i="24"/>
  <c r="D5797" i="24"/>
  <c r="D5796" i="24"/>
  <c r="D5795" i="24"/>
  <c r="D5794" i="24"/>
  <c r="D5792" i="24"/>
  <c r="D5791" i="24"/>
  <c r="D5790" i="24"/>
  <c r="D5789" i="24"/>
  <c r="D5788" i="24"/>
  <c r="D5787" i="24"/>
  <c r="D5786" i="24"/>
  <c r="D5785" i="24"/>
  <c r="D5784" i="24"/>
  <c r="D5783" i="24"/>
  <c r="D5782" i="24"/>
  <c r="D5781" i="24"/>
  <c r="D5780" i="24"/>
  <c r="D5779" i="24"/>
  <c r="D5777" i="24"/>
  <c r="D5776" i="24"/>
  <c r="D5775" i="24"/>
  <c r="D5774" i="24"/>
  <c r="D5773" i="24"/>
  <c r="D5772" i="24"/>
  <c r="D5771" i="24"/>
  <c r="D5770" i="24"/>
  <c r="D5769" i="24"/>
  <c r="D5768" i="24"/>
  <c r="D5767" i="24"/>
  <c r="D5766" i="24"/>
  <c r="D5765" i="24"/>
  <c r="D5764" i="24"/>
  <c r="D5762" i="24"/>
  <c r="D5761" i="24"/>
  <c r="D5760" i="24"/>
  <c r="D5759" i="24"/>
  <c r="D5758" i="24"/>
  <c r="D5757" i="24"/>
  <c r="D5756" i="24"/>
  <c r="D5755" i="24"/>
  <c r="D5754" i="24"/>
  <c r="D5753" i="24"/>
  <c r="D5752" i="24"/>
  <c r="D5751" i="24"/>
  <c r="D5750" i="24"/>
  <c r="D5749" i="24"/>
  <c r="D5747" i="24"/>
  <c r="D5746" i="24"/>
  <c r="D5745" i="24"/>
  <c r="D5744" i="24"/>
  <c r="D5743" i="24"/>
  <c r="D5742" i="24"/>
  <c r="D5741" i="24"/>
  <c r="D5740" i="24"/>
  <c r="D5739" i="24"/>
  <c r="D5738" i="24"/>
  <c r="D5737" i="24"/>
  <c r="D5736" i="24"/>
  <c r="D5735" i="24"/>
  <c r="D5734" i="24"/>
  <c r="D5732" i="24"/>
  <c r="D5731" i="24"/>
  <c r="D5730" i="24"/>
  <c r="D5729" i="24"/>
  <c r="D5728" i="24"/>
  <c r="D5727" i="24"/>
  <c r="D5726" i="24"/>
  <c r="D5725" i="24"/>
  <c r="D5724" i="24"/>
  <c r="D5723" i="24"/>
  <c r="D5722" i="24"/>
  <c r="D5721" i="24"/>
  <c r="D5720" i="24"/>
  <c r="D5719" i="24"/>
  <c r="D5717" i="24"/>
  <c r="D5716" i="24"/>
  <c r="D5715" i="24"/>
  <c r="D5714" i="24"/>
  <c r="D5713" i="24"/>
  <c r="D5712" i="24"/>
  <c r="D5711" i="24"/>
  <c r="D5710" i="24"/>
  <c r="D5709" i="24"/>
  <c r="D5708" i="24"/>
  <c r="D5707" i="24"/>
  <c r="D5706" i="24"/>
  <c r="D5705" i="24"/>
  <c r="D5704" i="24"/>
  <c r="D5702" i="24"/>
  <c r="D5701" i="24"/>
  <c r="D5700" i="24"/>
  <c r="D5699" i="24"/>
  <c r="D5698" i="24"/>
  <c r="D5697" i="24"/>
  <c r="D5696" i="24"/>
  <c r="D5695" i="24"/>
  <c r="D5694" i="24"/>
  <c r="D5693" i="24"/>
  <c r="D5692" i="24"/>
  <c r="D5691" i="24"/>
  <c r="D5690" i="24"/>
  <c r="D5689" i="24"/>
  <c r="D5687" i="24"/>
  <c r="D5686" i="24"/>
  <c r="D5685" i="24"/>
  <c r="D5684" i="24"/>
  <c r="D5683" i="24"/>
  <c r="D5682" i="24"/>
  <c r="D5681" i="24"/>
  <c r="D5680" i="24"/>
  <c r="D5679" i="24"/>
  <c r="D5678" i="24"/>
  <c r="D5677" i="24"/>
  <c r="D5676" i="24"/>
  <c r="D5675" i="24"/>
  <c r="D5674" i="24"/>
  <c r="D5672" i="24"/>
  <c r="D5671" i="24"/>
  <c r="D5670" i="24"/>
  <c r="D5669" i="24"/>
  <c r="D5668" i="24"/>
  <c r="D5667" i="24"/>
  <c r="D5666" i="24"/>
  <c r="D5665" i="24"/>
  <c r="D5664" i="24"/>
  <c r="D5663" i="24"/>
  <c r="D5662" i="24"/>
  <c r="D5661" i="24"/>
  <c r="D5660" i="24"/>
  <c r="D5659" i="24"/>
  <c r="D5545" i="24"/>
  <c r="D5544" i="24"/>
  <c r="D5543" i="24"/>
  <c r="D5542" i="24"/>
  <c r="D5541" i="24"/>
  <c r="D5540" i="24"/>
  <c r="D5539" i="24"/>
  <c r="D5538" i="24"/>
  <c r="D5537" i="24"/>
  <c r="D5536" i="24"/>
  <c r="D5535" i="24"/>
  <c r="D5534" i="24"/>
  <c r="D5533" i="24"/>
  <c r="D5532" i="24"/>
  <c r="D5530" i="24"/>
  <c r="D5529" i="24"/>
  <c r="D5528" i="24"/>
  <c r="D5527" i="24"/>
  <c r="D5526" i="24"/>
  <c r="D5525" i="24"/>
  <c r="D5524" i="24"/>
  <c r="D5523" i="24"/>
  <c r="D5522" i="24"/>
  <c r="D5521" i="24"/>
  <c r="D5520" i="24"/>
  <c r="D5519" i="24"/>
  <c r="D5518" i="24"/>
  <c r="D5517" i="24"/>
  <c r="D5515" i="24"/>
  <c r="D5514" i="24"/>
  <c r="D5513" i="24"/>
  <c r="D5512" i="24"/>
  <c r="D5511" i="24"/>
  <c r="D5510" i="24"/>
  <c r="D5509" i="24"/>
  <c r="D5508" i="24"/>
  <c r="D5507" i="24"/>
  <c r="D5506" i="24"/>
  <c r="D5505" i="24"/>
  <c r="D5504" i="24"/>
  <c r="D5503" i="24"/>
  <c r="D5502" i="24"/>
  <c r="D5500" i="24"/>
  <c r="D5499" i="24"/>
  <c r="D5498" i="24"/>
  <c r="D5497" i="24"/>
  <c r="D5496" i="24"/>
  <c r="D5495" i="24"/>
  <c r="D5494" i="24"/>
  <c r="D5493" i="24"/>
  <c r="D5492" i="24"/>
  <c r="D5491" i="24"/>
  <c r="D5490" i="24"/>
  <c r="D5489" i="24"/>
  <c r="D5488" i="24"/>
  <c r="D5487" i="24"/>
  <c r="D5261" i="24"/>
  <c r="D5260" i="24"/>
  <c r="D5259" i="24"/>
  <c r="D5258" i="24"/>
  <c r="D5257" i="24"/>
  <c r="D5256" i="24"/>
  <c r="D5255" i="24"/>
  <c r="D5254" i="24"/>
  <c r="D5253" i="24"/>
  <c r="D5252" i="24"/>
  <c r="D5251" i="24"/>
  <c r="D5250" i="24"/>
  <c r="D5249" i="24"/>
  <c r="D5248" i="24"/>
  <c r="D5246" i="24"/>
  <c r="D5245" i="24"/>
  <c r="D5244" i="24"/>
  <c r="D5243" i="24"/>
  <c r="D5242" i="24"/>
  <c r="D5241" i="24"/>
  <c r="D5240" i="24"/>
  <c r="D5239" i="24"/>
  <c r="D5238" i="24"/>
  <c r="D5237" i="24"/>
  <c r="D5236" i="24"/>
  <c r="D5235" i="24"/>
  <c r="D5234" i="24"/>
  <c r="D5233" i="24"/>
  <c r="D5231" i="24"/>
  <c r="D5230" i="24"/>
  <c r="D5229" i="24"/>
  <c r="D5228" i="24"/>
  <c r="D5227" i="24"/>
  <c r="D5226" i="24"/>
  <c r="D5225" i="24"/>
  <c r="D5224" i="24"/>
  <c r="D5223" i="24"/>
  <c r="D5222" i="24"/>
  <c r="D5221" i="24"/>
  <c r="D5220" i="24"/>
  <c r="D5219" i="24"/>
  <c r="D5218" i="24"/>
  <c r="D5216" i="24"/>
  <c r="D5215" i="24"/>
  <c r="D5214" i="24"/>
  <c r="D5213" i="24"/>
  <c r="D5212" i="24"/>
  <c r="D5211" i="24"/>
  <c r="D5210" i="24"/>
  <c r="D5209" i="24"/>
  <c r="D5208" i="24"/>
  <c r="D5207" i="24"/>
  <c r="D5206" i="24"/>
  <c r="D5205" i="24"/>
  <c r="D5204" i="24"/>
  <c r="D5203" i="24"/>
  <c r="D5201" i="24"/>
  <c r="D5200" i="24"/>
  <c r="D5199" i="24"/>
  <c r="D5198" i="24"/>
  <c r="D5197" i="24"/>
  <c r="D5196" i="24"/>
  <c r="D5195" i="24"/>
  <c r="D5194" i="24"/>
  <c r="D5193" i="24"/>
  <c r="D5192" i="24"/>
  <c r="D5191" i="24"/>
  <c r="D5190" i="24"/>
  <c r="D5189" i="24"/>
  <c r="D5188" i="24"/>
  <c r="D5186" i="24"/>
  <c r="D5185" i="24"/>
  <c r="D5184" i="24"/>
  <c r="D5183" i="24"/>
  <c r="D5182" i="24"/>
  <c r="D5181" i="24"/>
  <c r="D5180" i="24"/>
  <c r="D5179" i="24"/>
  <c r="D5178" i="24"/>
  <c r="D5177" i="24"/>
  <c r="D5176" i="24"/>
  <c r="D5175" i="24"/>
  <c r="D5174" i="24"/>
  <c r="D5173" i="24"/>
  <c r="D4891" i="24"/>
  <c r="D4890" i="24"/>
  <c r="D4889" i="24"/>
  <c r="D4888" i="24"/>
  <c r="D4887" i="24"/>
  <c r="D4886" i="24"/>
  <c r="D4885" i="24"/>
  <c r="D4884" i="24"/>
  <c r="D4883" i="24"/>
  <c r="D4882" i="24"/>
  <c r="D4881" i="24"/>
  <c r="D4880" i="24"/>
  <c r="D4879" i="24"/>
  <c r="D4878" i="24"/>
  <c r="D4876" i="24"/>
  <c r="D4875" i="24"/>
  <c r="D4874" i="24"/>
  <c r="D4873" i="24"/>
  <c r="D4872" i="24"/>
  <c r="D4871" i="24"/>
  <c r="D4870" i="24"/>
  <c r="D4869" i="24"/>
  <c r="D4868" i="24"/>
  <c r="D4867" i="24"/>
  <c r="D4866" i="24"/>
  <c r="D4865" i="24"/>
  <c r="D4864" i="24"/>
  <c r="D4863" i="24"/>
  <c r="D4861" i="24"/>
  <c r="D4860" i="24"/>
  <c r="D4859" i="24"/>
  <c r="D4858" i="24"/>
  <c r="D4857" i="24"/>
  <c r="D4856" i="24"/>
  <c r="D4855" i="24"/>
  <c r="D4854" i="24"/>
  <c r="D4853" i="24"/>
  <c r="D4852" i="24"/>
  <c r="D4851" i="24"/>
  <c r="D4850" i="24"/>
  <c r="D4849" i="24"/>
  <c r="D4848" i="24"/>
  <c r="D4846" i="24"/>
  <c r="D4845" i="24"/>
  <c r="D4844" i="24"/>
  <c r="D4843" i="24"/>
  <c r="D4842" i="24"/>
  <c r="D4841" i="24"/>
  <c r="D4840" i="24"/>
  <c r="D4839" i="24"/>
  <c r="D4838" i="24"/>
  <c r="D4837" i="24"/>
  <c r="D4836" i="24"/>
  <c r="D4835" i="24"/>
  <c r="D4834" i="24"/>
  <c r="D4833" i="24"/>
  <c r="D4831" i="24"/>
  <c r="D4830" i="24"/>
  <c r="D4829" i="24"/>
  <c r="D4828" i="24"/>
  <c r="D4827" i="24"/>
  <c r="D4826" i="24"/>
  <c r="D4825" i="24"/>
  <c r="D4824" i="24"/>
  <c r="D4823" i="24"/>
  <c r="D4822" i="24"/>
  <c r="D4821" i="24"/>
  <c r="D4820" i="24"/>
  <c r="D4819" i="24"/>
  <c r="D4818" i="24"/>
  <c r="D4424" i="24"/>
  <c r="D4423" i="24"/>
  <c r="D4422" i="24"/>
  <c r="D4421" i="24"/>
  <c r="D4420" i="24"/>
  <c r="D4419" i="24"/>
  <c r="D4418" i="24"/>
  <c r="D4417" i="24"/>
  <c r="D4416" i="24"/>
  <c r="D4415" i="24"/>
  <c r="D4414" i="24"/>
  <c r="D4413" i="24"/>
  <c r="D4412" i="24"/>
  <c r="D4411" i="24"/>
  <c r="D4409" i="24"/>
  <c r="D4408" i="24"/>
  <c r="D4407" i="24"/>
  <c r="D4406" i="24"/>
  <c r="D4405" i="24"/>
  <c r="D4404" i="24"/>
  <c r="D4403" i="24"/>
  <c r="D4402" i="24"/>
  <c r="D4401" i="24"/>
  <c r="D4400" i="24"/>
  <c r="D4399" i="24"/>
  <c r="D4398" i="24"/>
  <c r="D4397" i="24"/>
  <c r="D4396" i="24"/>
  <c r="D4394" i="24"/>
  <c r="D4393" i="24"/>
  <c r="D4392" i="24"/>
  <c r="D4391" i="24"/>
  <c r="D4390" i="24"/>
  <c r="D4389" i="24"/>
  <c r="D4388" i="24"/>
  <c r="D4387" i="24"/>
  <c r="D4386" i="24"/>
  <c r="D4385" i="24"/>
  <c r="D4384" i="24"/>
  <c r="D4383" i="24"/>
  <c r="D4382" i="24"/>
  <c r="D4381" i="24"/>
  <c r="D4379" i="24"/>
  <c r="D4378" i="24"/>
  <c r="D4377" i="24"/>
  <c r="D4376" i="24"/>
  <c r="D4375" i="24"/>
  <c r="D4374" i="24"/>
  <c r="D4373" i="24"/>
  <c r="D4372" i="24"/>
  <c r="D4371" i="24"/>
  <c r="D4370" i="24"/>
  <c r="D4369" i="24"/>
  <c r="D4368" i="24"/>
  <c r="D4367" i="24"/>
  <c r="D4366" i="24"/>
  <c r="D4364" i="24"/>
  <c r="D4363" i="24"/>
  <c r="D4362" i="24"/>
  <c r="D4361" i="24"/>
  <c r="D4360" i="24"/>
  <c r="D4359" i="24"/>
  <c r="D4358" i="24"/>
  <c r="D4357" i="24"/>
  <c r="D4356" i="24"/>
  <c r="D4355" i="24"/>
  <c r="D4354" i="24"/>
  <c r="D4353" i="24"/>
  <c r="D4352" i="24"/>
  <c r="D4351" i="24"/>
  <c r="D4349" i="24"/>
  <c r="D4348" i="24"/>
  <c r="D4347" i="24"/>
  <c r="D4346" i="24"/>
  <c r="D4345" i="24"/>
  <c r="D4344" i="24"/>
  <c r="D4343" i="24"/>
  <c r="D4342" i="24"/>
  <c r="D4341" i="24"/>
  <c r="D4340" i="24"/>
  <c r="D4339" i="24"/>
  <c r="D4338" i="24"/>
  <c r="D4337" i="24"/>
  <c r="D4336" i="24"/>
  <c r="D4319" i="24"/>
  <c r="D4318" i="24"/>
  <c r="D4317" i="24"/>
  <c r="D4316" i="24"/>
  <c r="D4315" i="24"/>
  <c r="D4314" i="24"/>
  <c r="D4313" i="24"/>
  <c r="D4312" i="24"/>
  <c r="D4311" i="24"/>
  <c r="D4310" i="24"/>
  <c r="D4309" i="24"/>
  <c r="D4308" i="24"/>
  <c r="D4307" i="24"/>
  <c r="D4306" i="24"/>
  <c r="D4334" i="24"/>
  <c r="D4333" i="24"/>
  <c r="D4332" i="24"/>
  <c r="D4331" i="24"/>
  <c r="D4330" i="24"/>
  <c r="D4329" i="24"/>
  <c r="D4328" i="24"/>
  <c r="D4327" i="24"/>
  <c r="D4326" i="24"/>
  <c r="D4325" i="24"/>
  <c r="D4324" i="24"/>
  <c r="D4323" i="24"/>
  <c r="D4322" i="24"/>
  <c r="D4321" i="24"/>
  <c r="D4304" i="24"/>
  <c r="D4303" i="24"/>
  <c r="D4302" i="24"/>
  <c r="D4301" i="24"/>
  <c r="D4300" i="24"/>
  <c r="D4299" i="24"/>
  <c r="D4298" i="24"/>
  <c r="D4297" i="24"/>
  <c r="D4296" i="24"/>
  <c r="D4295" i="24"/>
  <c r="D4294" i="24"/>
  <c r="D4293" i="24"/>
  <c r="D4292" i="24"/>
  <c r="D4291" i="24"/>
  <c r="D4289" i="24"/>
  <c r="D4288" i="24"/>
  <c r="D4287" i="24"/>
  <c r="D4286" i="24"/>
  <c r="D4285" i="24"/>
  <c r="D4284" i="24"/>
  <c r="D4283" i="24"/>
  <c r="D4282" i="24"/>
  <c r="D4281" i="24"/>
  <c r="D4280" i="24"/>
  <c r="D4279" i="24"/>
  <c r="D4278" i="24"/>
  <c r="D4277" i="24"/>
  <c r="D4276" i="24"/>
  <c r="D4274" i="24"/>
  <c r="D4273" i="24"/>
  <c r="D4272" i="24"/>
  <c r="D4271" i="24"/>
  <c r="D4270" i="24"/>
  <c r="D4269" i="24"/>
  <c r="D4268" i="24"/>
  <c r="D4267" i="24"/>
  <c r="D4266" i="24"/>
  <c r="D4265" i="24"/>
  <c r="D4264" i="24"/>
  <c r="D4263" i="24"/>
  <c r="D4262" i="24"/>
  <c r="D4261" i="24"/>
  <c r="D4259" i="24"/>
  <c r="D4258" i="24"/>
  <c r="D4257" i="24"/>
  <c r="D4256" i="24"/>
  <c r="D4255" i="24"/>
  <c r="D4254" i="24"/>
  <c r="D4253" i="24"/>
  <c r="D4252" i="24"/>
  <c r="D4251" i="24"/>
  <c r="D4250" i="24"/>
  <c r="D4249" i="24"/>
  <c r="D4248" i="24"/>
  <c r="D4247" i="24"/>
  <c r="D4246" i="24"/>
  <c r="D4244" i="24"/>
  <c r="D4243" i="24"/>
  <c r="D4242" i="24"/>
  <c r="D4241" i="24"/>
  <c r="D4240" i="24"/>
  <c r="D4239" i="24"/>
  <c r="D4238" i="24"/>
  <c r="D4237" i="24"/>
  <c r="D4236" i="24"/>
  <c r="D4235" i="24"/>
  <c r="D4234" i="24"/>
  <c r="D4233" i="24"/>
  <c r="D4232" i="24"/>
  <c r="D4231" i="24"/>
  <c r="D4229" i="24"/>
  <c r="D4228" i="24"/>
  <c r="D4227" i="24"/>
  <c r="D4226" i="24"/>
  <c r="D4225" i="24"/>
  <c r="D4224" i="24"/>
  <c r="D4223" i="24"/>
  <c r="D4222" i="24"/>
  <c r="D4221" i="24"/>
  <c r="D4220" i="24"/>
  <c r="D4219" i="24"/>
  <c r="D4218" i="24"/>
  <c r="D4217" i="24"/>
  <c r="D4216" i="24"/>
  <c r="D4214" i="24"/>
  <c r="D4213" i="24"/>
  <c r="D4212" i="24"/>
  <c r="D4211" i="24"/>
  <c r="D4210" i="24"/>
  <c r="D4209" i="24"/>
  <c r="D4208" i="24"/>
  <c r="D4207" i="24"/>
  <c r="D4206" i="24"/>
  <c r="D4205" i="24"/>
  <c r="D4204" i="24"/>
  <c r="D4203" i="24"/>
  <c r="D4202" i="24"/>
  <c r="D4201" i="24"/>
  <c r="D4199" i="24"/>
  <c r="D4198" i="24"/>
  <c r="D4197" i="24"/>
  <c r="D4196" i="24"/>
  <c r="D4195" i="24"/>
  <c r="D4194" i="24"/>
  <c r="D4193" i="24"/>
  <c r="D4192" i="24"/>
  <c r="D4191" i="24"/>
  <c r="D4190" i="24"/>
  <c r="D4189" i="24"/>
  <c r="D4188" i="24"/>
  <c r="D4187" i="24"/>
  <c r="D4186" i="24"/>
  <c r="D4184" i="24"/>
  <c r="D4183" i="24"/>
  <c r="D4182" i="24"/>
  <c r="D4181" i="24"/>
  <c r="D4180" i="24"/>
  <c r="D4179" i="24"/>
  <c r="D4178" i="24"/>
  <c r="D4177" i="24"/>
  <c r="D4176" i="24"/>
  <c r="D4175" i="24"/>
  <c r="D4174" i="24"/>
  <c r="D4173" i="24"/>
  <c r="D4172" i="24"/>
  <c r="D4171" i="24"/>
  <c r="D4169" i="24"/>
  <c r="D4168" i="24"/>
  <c r="D4167" i="24"/>
  <c r="D4166" i="24"/>
  <c r="D4165" i="24"/>
  <c r="D4164" i="24"/>
  <c r="D4163" i="24"/>
  <c r="D4162" i="24"/>
  <c r="D4161" i="24"/>
  <c r="D4160" i="24"/>
  <c r="D4159" i="24"/>
  <c r="D4158" i="24"/>
  <c r="D4157" i="24"/>
  <c r="D4156" i="24"/>
  <c r="D4154" i="24"/>
  <c r="D4153" i="24"/>
  <c r="D4152" i="24"/>
  <c r="D4151" i="24"/>
  <c r="D4150" i="24"/>
  <c r="D4149" i="24"/>
  <c r="D4148" i="24"/>
  <c r="D4147" i="24"/>
  <c r="D4146" i="24"/>
  <c r="D4145" i="24"/>
  <c r="D4144" i="24"/>
  <c r="D4143" i="24"/>
  <c r="D4142" i="24"/>
  <c r="D4141" i="24"/>
  <c r="D4139" i="24"/>
  <c r="D4138" i="24"/>
  <c r="D4137" i="24"/>
  <c r="D4136" i="24"/>
  <c r="D4135" i="24"/>
  <c r="D4134" i="24"/>
  <c r="D4133" i="24"/>
  <c r="D4132" i="24"/>
  <c r="D4131" i="24"/>
  <c r="D4130" i="24"/>
  <c r="D4129" i="24"/>
  <c r="D4128" i="24"/>
  <c r="D4127" i="24"/>
  <c r="D4126" i="24"/>
  <c r="D4068" i="24"/>
  <c r="D4067" i="24"/>
  <c r="D4066" i="24"/>
  <c r="D4065" i="24"/>
  <c r="D4064" i="24"/>
  <c r="D4063" i="24"/>
  <c r="D4062" i="24"/>
  <c r="D4061" i="24"/>
  <c r="D4060" i="24"/>
  <c r="D4059" i="24"/>
  <c r="D4058" i="24"/>
  <c r="D4057" i="24"/>
  <c r="D4056" i="24"/>
  <c r="D4055" i="24"/>
  <c r="D4053" i="24"/>
  <c r="D4052" i="24"/>
  <c r="D4051" i="24"/>
  <c r="D4050" i="24"/>
  <c r="D4049" i="24"/>
  <c r="D4048" i="24"/>
  <c r="D4047" i="24"/>
  <c r="D4046" i="24"/>
  <c r="D4045" i="24"/>
  <c r="D4044" i="24"/>
  <c r="D4043" i="24"/>
  <c r="D4042" i="24"/>
  <c r="D4041" i="24"/>
  <c r="D4040" i="24"/>
  <c r="D4038" i="24"/>
  <c r="D4037" i="24"/>
  <c r="D4036" i="24"/>
  <c r="D4035" i="24"/>
  <c r="D4034" i="24"/>
  <c r="D4033" i="24"/>
  <c r="D4032" i="24"/>
  <c r="D4031" i="24"/>
  <c r="D4030" i="24"/>
  <c r="D4029" i="24"/>
  <c r="D4028" i="24"/>
  <c r="D4027" i="24"/>
  <c r="D4026" i="24"/>
  <c r="D4025" i="24"/>
  <c r="D4023" i="24"/>
  <c r="D4022" i="24"/>
  <c r="D4021" i="24"/>
  <c r="D4020" i="24"/>
  <c r="D4019" i="24"/>
  <c r="D4018" i="24"/>
  <c r="D4017" i="24"/>
  <c r="D4016" i="24"/>
  <c r="D4015" i="24"/>
  <c r="D4014" i="24"/>
  <c r="D4013" i="24"/>
  <c r="D4012" i="24"/>
  <c r="D4011" i="24"/>
  <c r="D4010" i="24"/>
  <c r="D4008" i="24"/>
  <c r="D4007" i="24"/>
  <c r="D4006" i="24"/>
  <c r="D4005" i="24"/>
  <c r="D4004" i="24"/>
  <c r="D4003" i="24"/>
  <c r="D4002" i="24"/>
  <c r="D4001" i="24"/>
  <c r="D4000" i="24"/>
  <c r="D3999" i="24"/>
  <c r="D3998" i="24"/>
  <c r="D3997" i="24"/>
  <c r="D3996" i="24"/>
  <c r="D3995" i="24"/>
  <c r="D3993" i="24"/>
  <c r="D3992" i="24"/>
  <c r="D3991" i="24"/>
  <c r="D3990" i="24"/>
  <c r="D3989" i="24"/>
  <c r="D3988" i="24"/>
  <c r="D3987" i="24"/>
  <c r="D3986" i="24"/>
  <c r="D3985" i="24"/>
  <c r="D3984" i="24"/>
  <c r="D3983" i="24"/>
  <c r="D3982" i="24"/>
  <c r="D3981" i="24"/>
  <c r="D3980" i="24"/>
  <c r="D3978" i="24"/>
  <c r="D3977" i="24"/>
  <c r="D3976" i="24"/>
  <c r="D3975" i="24"/>
  <c r="D3974" i="24"/>
  <c r="D3973" i="24"/>
  <c r="D3972" i="24"/>
  <c r="D3971" i="24"/>
  <c r="D3970" i="24"/>
  <c r="D3969" i="24"/>
  <c r="D3968" i="24"/>
  <c r="D3967" i="24"/>
  <c r="D3966" i="24"/>
  <c r="D3965" i="24"/>
  <c r="D3963" i="24"/>
  <c r="D3962" i="24"/>
  <c r="D3961" i="24"/>
  <c r="D3960" i="24"/>
  <c r="D3959" i="24"/>
  <c r="D3958" i="24"/>
  <c r="D3957" i="24"/>
  <c r="D3956" i="24"/>
  <c r="D3955" i="24"/>
  <c r="D3954" i="24"/>
  <c r="D3953" i="24"/>
  <c r="D3952" i="24"/>
  <c r="D3951" i="24"/>
  <c r="D3950" i="24"/>
  <c r="D3948" i="24"/>
  <c r="D3947" i="24"/>
  <c r="D3946" i="24"/>
  <c r="D3945" i="24"/>
  <c r="D3944" i="24"/>
  <c r="D3943" i="24"/>
  <c r="D3942" i="24"/>
  <c r="D3941" i="24"/>
  <c r="D3940" i="24"/>
  <c r="D3939" i="24"/>
  <c r="D3938" i="24"/>
  <c r="D3937" i="24"/>
  <c r="D3936" i="24"/>
  <c r="D3935" i="24"/>
  <c r="D3933" i="24"/>
  <c r="D3932" i="24"/>
  <c r="D3931" i="24"/>
  <c r="D3930" i="24"/>
  <c r="D3929" i="24"/>
  <c r="D3928" i="24"/>
  <c r="D3927" i="24"/>
  <c r="D3926" i="24"/>
  <c r="D3925" i="24"/>
  <c r="D3924" i="24"/>
  <c r="D3923" i="24"/>
  <c r="D3922" i="24"/>
  <c r="D3921" i="24"/>
  <c r="D3920" i="24"/>
  <c r="D3918" i="24"/>
  <c r="D3917" i="24"/>
  <c r="D3916" i="24"/>
  <c r="D3915" i="24"/>
  <c r="D3914" i="24"/>
  <c r="D3913" i="24"/>
  <c r="D3912" i="24"/>
  <c r="D3911" i="24"/>
  <c r="D3910" i="24"/>
  <c r="D3909" i="24"/>
  <c r="D3908" i="24"/>
  <c r="D3907" i="24"/>
  <c r="D3906" i="24"/>
  <c r="D3905" i="24"/>
  <c r="D3903" i="24"/>
  <c r="D3902" i="24"/>
  <c r="D3901" i="24"/>
  <c r="D3900" i="24"/>
  <c r="D3899" i="24"/>
  <c r="D3898" i="24"/>
  <c r="D3897" i="24"/>
  <c r="D3896" i="24"/>
  <c r="D3895" i="24"/>
  <c r="D3894" i="24"/>
  <c r="D3893" i="24"/>
  <c r="D3892" i="24"/>
  <c r="D3891" i="24"/>
  <c r="D3890" i="24"/>
  <c r="D3888" i="24"/>
  <c r="D3887" i="24"/>
  <c r="D3886" i="24"/>
  <c r="D3885" i="24"/>
  <c r="D3884" i="24"/>
  <c r="D3883" i="24"/>
  <c r="D3882" i="24"/>
  <c r="D3881" i="24"/>
  <c r="D3880" i="24"/>
  <c r="D3879" i="24"/>
  <c r="D3878" i="24"/>
  <c r="D3877" i="24"/>
  <c r="D3876" i="24"/>
  <c r="D3875" i="24"/>
  <c r="D3873" i="24"/>
  <c r="D3872" i="24"/>
  <c r="D3871" i="24"/>
  <c r="D3870" i="24"/>
  <c r="D3869" i="24"/>
  <c r="D3868" i="24"/>
  <c r="D3867" i="24"/>
  <c r="D3866" i="24"/>
  <c r="D3865" i="24"/>
  <c r="D3864" i="24"/>
  <c r="D3863" i="24"/>
  <c r="D3862" i="24"/>
  <c r="D3861" i="24"/>
  <c r="D3860" i="24"/>
  <c r="D3858" i="24"/>
  <c r="D3857" i="24"/>
  <c r="D3856" i="24"/>
  <c r="D3855" i="24"/>
  <c r="D3854" i="24"/>
  <c r="D3853" i="24"/>
  <c r="D3852" i="24"/>
  <c r="D3851" i="24"/>
  <c r="D3850" i="24"/>
  <c r="D3849" i="24"/>
  <c r="D3848" i="24"/>
  <c r="D3847" i="24"/>
  <c r="D3846" i="24"/>
  <c r="D3845" i="24"/>
  <c r="D3633" i="24"/>
  <c r="D3632" i="24"/>
  <c r="D3631" i="24"/>
  <c r="D3630" i="24"/>
  <c r="D3629" i="24"/>
  <c r="D3628" i="24"/>
  <c r="D3627" i="24"/>
  <c r="D3626" i="24"/>
  <c r="D3625" i="24"/>
  <c r="D3624" i="24"/>
  <c r="D3623" i="24"/>
  <c r="D3622" i="24"/>
  <c r="D3621" i="24"/>
  <c r="D3620" i="24"/>
  <c r="D3618" i="24"/>
  <c r="D3617" i="24"/>
  <c r="D3616" i="24"/>
  <c r="D3615" i="24"/>
  <c r="D3614" i="24"/>
  <c r="D3613" i="24"/>
  <c r="D3612" i="24"/>
  <c r="D3611" i="24"/>
  <c r="D3610" i="24"/>
  <c r="D3609" i="24"/>
  <c r="D3608" i="24"/>
  <c r="D3607" i="24"/>
  <c r="D3606" i="24"/>
  <c r="D3605" i="24"/>
  <c r="D3603" i="24"/>
  <c r="D3602" i="24"/>
  <c r="D3601" i="24"/>
  <c r="D3600" i="24"/>
  <c r="D3599" i="24"/>
  <c r="D3598" i="24"/>
  <c r="D3597" i="24"/>
  <c r="D3596" i="24"/>
  <c r="D3595" i="24"/>
  <c r="D3594" i="24"/>
  <c r="D3593" i="24"/>
  <c r="D3592" i="24"/>
  <c r="D3591" i="24"/>
  <c r="D3590" i="24"/>
  <c r="D3588" i="24"/>
  <c r="D3587" i="24"/>
  <c r="D3586" i="24"/>
  <c r="D3585" i="24"/>
  <c r="D3584" i="24"/>
  <c r="D3583" i="24"/>
  <c r="D3582" i="24"/>
  <c r="D3581" i="24"/>
  <c r="D3580" i="24"/>
  <c r="D3579" i="24"/>
  <c r="D3578" i="24"/>
  <c r="D3577" i="24"/>
  <c r="D3576" i="24"/>
  <c r="D3575" i="24"/>
  <c r="D3573" i="24"/>
  <c r="D3572" i="24"/>
  <c r="D3571" i="24"/>
  <c r="D3570" i="24"/>
  <c r="D3569" i="24"/>
  <c r="D3568" i="24"/>
  <c r="D3567" i="24"/>
  <c r="D3566" i="24"/>
  <c r="D3565" i="24"/>
  <c r="D3564" i="24"/>
  <c r="D3563" i="24"/>
  <c r="D3562" i="24"/>
  <c r="D3561" i="24"/>
  <c r="D3560" i="24"/>
  <c r="D3558" i="24"/>
  <c r="D3557" i="24"/>
  <c r="D3556" i="24"/>
  <c r="D3555" i="24"/>
  <c r="D3554" i="24"/>
  <c r="D3553" i="24"/>
  <c r="D3552" i="24"/>
  <c r="D3551" i="24"/>
  <c r="D3550" i="24"/>
  <c r="D3549" i="24"/>
  <c r="D3548" i="24"/>
  <c r="D3547" i="24"/>
  <c r="D3546" i="24"/>
  <c r="D3545" i="24"/>
  <c r="D3543" i="24"/>
  <c r="D3542" i="24"/>
  <c r="D3541" i="24"/>
  <c r="D3540" i="24"/>
  <c r="D3539" i="24"/>
  <c r="D3538" i="24"/>
  <c r="D3537" i="24"/>
  <c r="D3536" i="24"/>
  <c r="D3535" i="24"/>
  <c r="D3534" i="24"/>
  <c r="D3533" i="24"/>
  <c r="D3532" i="24"/>
  <c r="D3531" i="24"/>
  <c r="D3530" i="24"/>
  <c r="D3528" i="24"/>
  <c r="D3527" i="24"/>
  <c r="D3526" i="24"/>
  <c r="D3525" i="24"/>
  <c r="D3524" i="24"/>
  <c r="D3523" i="24"/>
  <c r="D3522" i="24"/>
  <c r="D3521" i="24"/>
  <c r="D3520" i="24"/>
  <c r="D3519" i="24"/>
  <c r="D3518" i="24"/>
  <c r="D3517" i="24"/>
  <c r="D3516" i="24"/>
  <c r="D3515" i="24"/>
  <c r="D3513" i="24"/>
  <c r="D3512" i="24"/>
  <c r="D3511" i="24"/>
  <c r="D3510" i="24"/>
  <c r="D3509" i="24"/>
  <c r="D3508" i="24"/>
  <c r="D3507" i="24"/>
  <c r="D3506" i="24"/>
  <c r="D3505" i="24"/>
  <c r="D3504" i="24"/>
  <c r="D3503" i="24"/>
  <c r="D3502" i="24"/>
  <c r="D3501" i="24"/>
  <c r="D3500" i="24"/>
  <c r="D3498" i="24"/>
  <c r="D3497" i="24"/>
  <c r="D3496" i="24"/>
  <c r="D3495" i="24"/>
  <c r="D3494" i="24"/>
  <c r="D3493" i="24"/>
  <c r="D3492" i="24"/>
  <c r="D3491" i="24"/>
  <c r="D3490" i="24"/>
  <c r="D3489" i="24"/>
  <c r="D3488" i="24"/>
  <c r="D3487" i="24"/>
  <c r="D3486" i="24"/>
  <c r="D3485" i="24"/>
  <c r="D3483" i="24"/>
  <c r="D3482" i="24"/>
  <c r="D3481" i="24"/>
  <c r="D3480" i="24"/>
  <c r="D3479" i="24"/>
  <c r="D3478" i="24"/>
  <c r="D3477" i="24"/>
  <c r="D3476" i="24"/>
  <c r="D3475" i="24"/>
  <c r="D3474" i="24"/>
  <c r="D3473" i="24"/>
  <c r="D3472" i="24"/>
  <c r="D3471" i="24"/>
  <c r="D3470" i="24"/>
  <c r="D3468" i="24"/>
  <c r="D3467" i="24"/>
  <c r="D3466" i="24"/>
  <c r="D3465" i="24"/>
  <c r="D3464" i="24"/>
  <c r="D3463" i="24"/>
  <c r="D3462" i="24"/>
  <c r="D3461" i="24"/>
  <c r="D3460" i="24"/>
  <c r="D3459" i="24"/>
  <c r="D3458" i="24"/>
  <c r="D3457" i="24"/>
  <c r="D3456" i="24"/>
  <c r="D3455" i="24"/>
  <c r="D3453" i="24"/>
  <c r="D3452" i="24"/>
  <c r="D3451" i="24"/>
  <c r="D3450" i="24"/>
  <c r="D3449" i="24"/>
  <c r="D3448" i="24"/>
  <c r="D3447" i="24"/>
  <c r="D3446" i="24"/>
  <c r="D3445" i="24"/>
  <c r="D3444" i="24"/>
  <c r="D3443" i="24"/>
  <c r="D3442" i="24"/>
  <c r="D3441" i="24"/>
  <c r="D3440" i="24"/>
  <c r="D3438" i="24"/>
  <c r="D3437" i="24"/>
  <c r="D3436" i="24"/>
  <c r="D3435" i="24"/>
  <c r="D3434" i="24"/>
  <c r="D3433" i="24"/>
  <c r="D3432" i="24"/>
  <c r="D3431" i="24"/>
  <c r="D3430" i="24"/>
  <c r="D3429" i="24"/>
  <c r="D3428" i="24"/>
  <c r="D3427" i="24"/>
  <c r="D3426" i="24"/>
  <c r="D3425" i="24"/>
  <c r="D3031" i="24"/>
  <c r="D3030" i="24"/>
  <c r="D3029" i="24"/>
  <c r="D3028" i="24"/>
  <c r="D3027" i="24"/>
  <c r="D3026" i="24"/>
  <c r="D3025" i="24"/>
  <c r="D3024" i="24"/>
  <c r="D3023" i="24"/>
  <c r="D3022" i="24"/>
  <c r="D3021" i="24"/>
  <c r="D3020" i="24"/>
  <c r="D3019" i="24"/>
  <c r="D3018" i="24"/>
  <c r="D3016" i="24"/>
  <c r="D3015" i="24"/>
  <c r="D3014" i="24"/>
  <c r="D3013" i="24"/>
  <c r="D3012" i="24"/>
  <c r="D3011" i="24"/>
  <c r="D3010" i="24"/>
  <c r="D3009" i="24"/>
  <c r="D3008" i="24"/>
  <c r="D3007" i="24"/>
  <c r="D3006" i="24"/>
  <c r="D3005" i="24"/>
  <c r="D3004" i="24"/>
  <c r="D3003" i="24"/>
  <c r="D3001" i="24"/>
  <c r="D3000" i="24"/>
  <c r="D2999" i="24"/>
  <c r="D2998" i="24"/>
  <c r="D2997" i="24"/>
  <c r="D2996" i="24"/>
  <c r="D2995" i="24"/>
  <c r="D2994" i="24"/>
  <c r="D2993" i="24"/>
  <c r="D2992" i="24"/>
  <c r="D2991" i="24"/>
  <c r="D2990" i="24"/>
  <c r="D2989" i="24"/>
  <c r="D2988" i="24"/>
  <c r="D2986" i="24"/>
  <c r="D2985" i="24"/>
  <c r="D2984" i="24"/>
  <c r="D2983" i="24"/>
  <c r="D2982" i="24"/>
  <c r="D2981" i="24"/>
  <c r="D2980" i="24"/>
  <c r="D2979" i="24"/>
  <c r="D2978" i="24"/>
  <c r="D2977" i="24"/>
  <c r="D2976" i="24"/>
  <c r="D2975" i="24"/>
  <c r="D2974" i="24"/>
  <c r="D2973" i="24"/>
  <c r="D2971" i="24"/>
  <c r="D2970" i="24"/>
  <c r="D2969" i="24"/>
  <c r="D2968" i="24"/>
  <c r="D2967" i="24"/>
  <c r="D2966" i="24"/>
  <c r="D2965" i="24"/>
  <c r="D2964" i="24"/>
  <c r="D2963" i="24"/>
  <c r="D2962" i="24"/>
  <c r="D2961" i="24"/>
  <c r="D2960" i="24"/>
  <c r="D2959" i="24"/>
  <c r="D2958" i="24"/>
  <c r="D2956" i="24"/>
  <c r="D2955" i="24"/>
  <c r="D2954" i="24"/>
  <c r="D2953" i="24"/>
  <c r="D2952" i="24"/>
  <c r="D2951" i="24"/>
  <c r="D2950" i="24"/>
  <c r="D2949" i="24"/>
  <c r="D2948" i="24"/>
  <c r="D2947" i="24"/>
  <c r="D2946" i="24"/>
  <c r="D2945" i="24"/>
  <c r="D2944" i="24"/>
  <c r="D2943" i="24"/>
  <c r="D2941" i="24"/>
  <c r="D2940" i="24"/>
  <c r="D2939" i="24"/>
  <c r="D2938" i="24"/>
  <c r="D2937" i="24"/>
  <c r="D2936" i="24"/>
  <c r="D2935" i="24"/>
  <c r="D2934" i="24"/>
  <c r="D2933" i="24"/>
  <c r="D2932" i="24"/>
  <c r="D2931" i="24"/>
  <c r="D2930" i="24"/>
  <c r="D2929" i="24"/>
  <c r="D2928" i="24"/>
  <c r="D2926" i="24"/>
  <c r="D2925" i="24"/>
  <c r="D2924" i="24"/>
  <c r="D2923" i="24"/>
  <c r="D2922" i="24"/>
  <c r="D2921" i="24"/>
  <c r="D2920" i="24"/>
  <c r="D2919" i="24"/>
  <c r="D2918" i="24"/>
  <c r="D2917" i="24"/>
  <c r="D2916" i="24"/>
  <c r="D2915" i="24"/>
  <c r="D2914" i="24"/>
  <c r="D2913" i="24"/>
  <c r="D2911" i="24"/>
  <c r="D2910" i="24"/>
  <c r="D2909" i="24"/>
  <c r="D2908" i="24"/>
  <c r="D2907" i="24"/>
  <c r="D2906" i="24"/>
  <c r="D2905" i="24"/>
  <c r="D2904" i="24"/>
  <c r="D2903" i="24"/>
  <c r="D2902" i="24"/>
  <c r="D2901" i="24"/>
  <c r="D2900" i="24"/>
  <c r="D2899" i="24"/>
  <c r="D2898" i="24"/>
  <c r="D2896" i="24"/>
  <c r="D2895" i="24"/>
  <c r="D2894" i="24"/>
  <c r="D2893" i="24"/>
  <c r="D2892" i="24"/>
  <c r="D2891" i="24"/>
  <c r="D2890" i="24"/>
  <c r="D2889" i="24"/>
  <c r="D2888" i="24"/>
  <c r="D2887" i="24"/>
  <c r="D2886" i="24"/>
  <c r="D2885" i="24"/>
  <c r="D2884" i="24"/>
  <c r="D2883" i="24"/>
  <c r="D2881" i="24"/>
  <c r="D2880" i="24"/>
  <c r="D2879" i="24"/>
  <c r="D2878" i="24"/>
  <c r="D2877" i="24"/>
  <c r="D2876" i="24"/>
  <c r="D2875" i="24"/>
  <c r="D2874" i="24"/>
  <c r="D2873" i="24"/>
  <c r="D2872" i="24"/>
  <c r="D2871" i="24"/>
  <c r="D2870" i="24"/>
  <c r="D2869" i="24"/>
  <c r="D2868" i="24"/>
  <c r="D2866" i="24"/>
  <c r="D2865" i="24"/>
  <c r="D2864" i="24"/>
  <c r="D2863" i="24"/>
  <c r="D2862" i="24"/>
  <c r="D2861" i="24"/>
  <c r="D2860" i="24"/>
  <c r="D2859" i="24"/>
  <c r="D2858" i="24"/>
  <c r="D2857" i="24"/>
  <c r="D2856" i="24"/>
  <c r="D2855" i="24"/>
  <c r="D2854" i="24"/>
  <c r="D2853" i="24"/>
  <c r="D2851" i="24"/>
  <c r="D2850" i="24"/>
  <c r="D2849" i="24"/>
  <c r="D2848" i="24"/>
  <c r="D2847" i="24"/>
  <c r="D2846" i="24"/>
  <c r="D2845" i="24"/>
  <c r="D2844" i="24"/>
  <c r="D2843" i="24"/>
  <c r="D2842" i="24"/>
  <c r="D2841" i="24"/>
  <c r="D2840" i="24"/>
  <c r="D2839" i="24"/>
  <c r="D2838" i="24"/>
  <c r="D2836" i="24"/>
  <c r="D2835" i="24"/>
  <c r="D2834" i="24"/>
  <c r="D2833" i="24"/>
  <c r="D2832" i="24"/>
  <c r="D2831" i="24"/>
  <c r="D2830" i="24"/>
  <c r="D2829" i="24"/>
  <c r="D2828" i="24"/>
  <c r="D2827" i="24"/>
  <c r="D2826" i="24"/>
  <c r="D2825" i="24"/>
  <c r="D2824" i="24"/>
  <c r="D2823" i="24"/>
  <c r="D2821" i="24"/>
  <c r="D2820" i="24"/>
  <c r="D2819" i="24"/>
  <c r="D2818" i="24"/>
  <c r="D2817" i="24"/>
  <c r="D2816" i="24"/>
  <c r="D2815" i="24"/>
  <c r="D2814" i="24"/>
  <c r="D2813" i="24"/>
  <c r="D2812" i="24"/>
  <c r="D2811" i="24"/>
  <c r="D2810" i="24"/>
  <c r="D2809" i="24"/>
  <c r="D2808" i="24"/>
  <c r="D2806" i="24"/>
  <c r="D2805" i="24"/>
  <c r="D2804" i="24"/>
  <c r="D2803" i="24"/>
  <c r="D2802" i="24"/>
  <c r="D2801" i="24"/>
  <c r="D2800" i="24"/>
  <c r="D2799" i="24"/>
  <c r="D2798" i="24"/>
  <c r="D2797" i="24"/>
  <c r="D2796" i="24"/>
  <c r="D2795" i="24"/>
  <c r="D2794" i="24"/>
  <c r="D2793" i="24"/>
  <c r="D2791" i="24"/>
  <c r="D2790" i="24"/>
  <c r="D2789" i="24"/>
  <c r="D2788" i="24"/>
  <c r="D2787" i="24"/>
  <c r="D2786" i="24"/>
  <c r="D2785" i="24"/>
  <c r="D2784" i="24"/>
  <c r="D2783" i="24"/>
  <c r="D2782" i="24"/>
  <c r="D2781" i="24"/>
  <c r="D2780" i="24"/>
  <c r="D2779" i="24"/>
  <c r="D2778" i="24"/>
  <c r="D2776" i="24"/>
  <c r="D2775" i="24"/>
  <c r="D2774" i="24"/>
  <c r="D2773" i="24"/>
  <c r="D2772" i="24"/>
  <c r="D2771" i="24"/>
  <c r="D2770" i="24"/>
  <c r="D2769" i="24"/>
  <c r="D2768" i="24"/>
  <c r="D2767" i="24"/>
  <c r="D2766" i="24"/>
  <c r="D2765" i="24"/>
  <c r="D2764" i="24"/>
  <c r="D2763" i="24"/>
  <c r="D2761" i="24"/>
  <c r="D2760" i="24"/>
  <c r="D2759" i="24"/>
  <c r="D2758" i="24"/>
  <c r="D2757" i="24"/>
  <c r="D2756" i="24"/>
  <c r="D2755" i="24"/>
  <c r="D2754" i="24"/>
  <c r="D2753" i="24"/>
  <c r="D2752" i="24"/>
  <c r="D2751" i="24"/>
  <c r="D2750" i="24"/>
  <c r="D2749" i="24"/>
  <c r="D2748" i="24"/>
  <c r="D2746" i="24"/>
  <c r="D2745" i="24"/>
  <c r="D2744" i="24"/>
  <c r="D2743" i="24"/>
  <c r="D2742" i="24"/>
  <c r="D2741" i="24"/>
  <c r="D2740" i="24"/>
  <c r="D2739" i="24"/>
  <c r="D2738" i="24"/>
  <c r="D2737" i="24"/>
  <c r="D2736" i="24"/>
  <c r="D2735" i="24"/>
  <c r="D2734" i="24"/>
  <c r="D2733" i="24"/>
  <c r="D2731" i="24"/>
  <c r="D2730" i="24"/>
  <c r="D2729" i="24"/>
  <c r="D2728" i="24"/>
  <c r="D2727" i="24"/>
  <c r="D2726" i="24"/>
  <c r="D2725" i="24"/>
  <c r="D2724" i="24"/>
  <c r="D2723" i="24"/>
  <c r="D2722" i="24"/>
  <c r="D2721" i="24"/>
  <c r="D2720" i="24"/>
  <c r="D2719" i="24"/>
  <c r="D2718" i="24"/>
  <c r="D2716" i="24"/>
  <c r="D2715" i="24"/>
  <c r="D2714" i="24"/>
  <c r="D2713" i="24"/>
  <c r="D2712" i="24"/>
  <c r="D2711" i="24"/>
  <c r="D2710" i="24"/>
  <c r="D2709" i="24"/>
  <c r="D2708" i="24"/>
  <c r="D2707" i="24"/>
  <c r="D2706" i="24"/>
  <c r="D2705" i="24"/>
  <c r="D2704" i="24"/>
  <c r="D2703" i="24"/>
  <c r="D2701" i="24"/>
  <c r="D2700" i="24"/>
  <c r="D2699" i="24"/>
  <c r="D2698" i="24"/>
  <c r="D2697" i="24"/>
  <c r="D2696" i="24"/>
  <c r="D2695" i="24"/>
  <c r="D2694" i="24"/>
  <c r="D2693" i="24"/>
  <c r="D2692" i="24"/>
  <c r="D2691" i="24"/>
  <c r="D2690" i="24"/>
  <c r="D2689" i="24"/>
  <c r="D2688" i="24"/>
  <c r="D2686" i="24"/>
  <c r="D2685" i="24"/>
  <c r="D2684" i="24"/>
  <c r="D2683" i="24"/>
  <c r="D2682" i="24"/>
  <c r="D2681" i="24"/>
  <c r="D2680" i="24"/>
  <c r="D2679" i="24"/>
  <c r="D2678" i="24"/>
  <c r="D2677" i="24"/>
  <c r="D2676" i="24"/>
  <c r="D2675" i="24"/>
  <c r="D2674" i="24"/>
  <c r="D2673" i="24"/>
  <c r="D2671" i="24"/>
  <c r="D2670" i="24"/>
  <c r="D2669" i="24"/>
  <c r="D2668" i="24"/>
  <c r="D2667" i="24"/>
  <c r="D2666" i="24"/>
  <c r="D2665" i="24"/>
  <c r="D2664" i="24"/>
  <c r="D2663" i="24"/>
  <c r="D2662" i="24"/>
  <c r="D2661" i="24"/>
  <c r="D2660" i="24"/>
  <c r="D2659" i="24"/>
  <c r="D2658" i="24"/>
  <c r="D2656" i="24"/>
  <c r="D2655" i="24"/>
  <c r="D2654" i="24"/>
  <c r="D2653" i="24"/>
  <c r="D2652" i="24"/>
  <c r="D2651" i="24"/>
  <c r="D2650" i="24"/>
  <c r="D2649" i="24"/>
  <c r="D2648" i="24"/>
  <c r="D2647" i="24"/>
  <c r="D2646" i="24"/>
  <c r="D2645" i="24"/>
  <c r="D2644" i="24"/>
  <c r="D2643" i="24"/>
  <c r="D2641" i="24"/>
  <c r="D2640" i="24"/>
  <c r="D2639" i="24"/>
  <c r="D2638" i="24"/>
  <c r="D2637" i="24"/>
  <c r="D2636" i="24"/>
  <c r="D2635" i="24"/>
  <c r="D2634" i="24"/>
  <c r="D2633" i="24"/>
  <c r="D2632" i="24"/>
  <c r="D2631" i="24"/>
  <c r="D2630" i="24"/>
  <c r="D2629" i="24"/>
  <c r="D2628" i="24"/>
  <c r="D2626" i="24"/>
  <c r="D2625" i="24"/>
  <c r="D2624" i="24"/>
  <c r="D2623" i="24"/>
  <c r="D2622" i="24"/>
  <c r="D2621" i="24"/>
  <c r="D2620" i="24"/>
  <c r="D2619" i="24"/>
  <c r="D2618" i="24"/>
  <c r="D2617" i="24"/>
  <c r="D2616" i="24"/>
  <c r="D2615" i="24"/>
  <c r="D2614" i="24"/>
  <c r="D2613" i="24"/>
  <c r="D2611" i="24"/>
  <c r="D2610" i="24"/>
  <c r="D2609" i="24"/>
  <c r="D2608" i="24"/>
  <c r="D2607" i="24"/>
  <c r="D2606" i="24"/>
  <c r="D2605" i="24"/>
  <c r="D2604" i="24"/>
  <c r="D2603" i="24"/>
  <c r="D2602" i="24"/>
  <c r="D2601" i="24"/>
  <c r="D2600" i="24"/>
  <c r="D2599" i="24"/>
  <c r="D2598" i="24"/>
  <c r="D2596" i="24"/>
  <c r="D2595" i="24"/>
  <c r="D2594" i="24"/>
  <c r="D2593" i="24"/>
  <c r="D2592" i="24"/>
  <c r="D2591" i="24"/>
  <c r="D2590" i="24"/>
  <c r="D2589" i="24"/>
  <c r="D2588" i="24"/>
  <c r="D2587" i="24"/>
  <c r="D2586" i="24"/>
  <c r="D2585" i="24"/>
  <c r="D2584" i="24"/>
  <c r="D2583" i="24"/>
  <c r="D2581" i="24"/>
  <c r="D2580" i="24"/>
  <c r="D2579" i="24"/>
  <c r="D2578" i="24"/>
  <c r="D2577" i="24"/>
  <c r="D2576" i="24"/>
  <c r="D2575" i="24"/>
  <c r="D2574" i="24"/>
  <c r="D2573" i="24"/>
  <c r="D2572" i="24"/>
  <c r="D2571" i="24"/>
  <c r="D2570" i="24"/>
  <c r="D2569" i="24"/>
  <c r="D2568" i="24"/>
  <c r="D2566" i="24"/>
  <c r="D2565" i="24"/>
  <c r="D2564" i="24"/>
  <c r="D2563" i="24"/>
  <c r="D2562" i="24"/>
  <c r="D2561" i="24"/>
  <c r="D2560" i="24"/>
  <c r="D2559" i="24"/>
  <c r="D2558" i="24"/>
  <c r="D2557" i="24"/>
  <c r="D2556" i="24"/>
  <c r="D2555" i="24"/>
  <c r="D2554" i="24"/>
  <c r="D2553" i="24"/>
  <c r="D2551" i="24"/>
  <c r="D2550" i="24"/>
  <c r="D2549" i="24"/>
  <c r="D2548" i="24"/>
  <c r="D2547" i="24"/>
  <c r="D2546" i="24"/>
  <c r="D2545" i="24"/>
  <c r="D2544" i="24"/>
  <c r="D2543" i="24"/>
  <c r="D2542" i="24"/>
  <c r="D2541" i="24"/>
  <c r="D2540" i="24"/>
  <c r="D2539" i="24"/>
  <c r="D2538" i="24"/>
  <c r="D2536" i="24"/>
  <c r="D2535" i="24"/>
  <c r="D2534" i="24"/>
  <c r="D2533" i="24"/>
  <c r="D2532" i="24"/>
  <c r="D2531" i="24"/>
  <c r="D2530" i="24"/>
  <c r="D2529" i="24"/>
  <c r="D2528" i="24"/>
  <c r="D2527" i="24"/>
  <c r="D2526" i="24"/>
  <c r="D2525" i="24"/>
  <c r="D2524" i="24"/>
  <c r="D2523" i="24"/>
  <c r="D2521" i="24"/>
  <c r="D2520" i="24"/>
  <c r="D2519" i="24"/>
  <c r="D2518" i="24"/>
  <c r="D2517" i="24"/>
  <c r="D2516" i="24"/>
  <c r="D2515" i="24"/>
  <c r="D2514" i="24"/>
  <c r="D2513" i="24"/>
  <c r="D2512" i="24"/>
  <c r="D2511" i="24"/>
  <c r="D2510" i="24"/>
  <c r="D2509" i="24"/>
  <c r="D2508" i="24"/>
  <c r="D2506" i="24"/>
  <c r="D2505" i="24"/>
  <c r="D2504" i="24"/>
  <c r="D2503" i="24"/>
  <c r="D2502" i="24"/>
  <c r="D2501" i="24"/>
  <c r="D2500" i="24"/>
  <c r="D2499" i="24"/>
  <c r="D2498" i="24"/>
  <c r="D2497" i="24"/>
  <c r="D2496" i="24"/>
  <c r="D2495" i="24"/>
  <c r="D2494" i="24"/>
  <c r="D2493" i="24"/>
  <c r="D2491" i="24"/>
  <c r="D2490" i="24"/>
  <c r="D2489" i="24"/>
  <c r="D2488" i="24"/>
  <c r="D2487" i="24"/>
  <c r="D2486" i="24"/>
  <c r="D2485" i="24"/>
  <c r="D2484" i="24"/>
  <c r="D2483" i="24"/>
  <c r="D2482" i="24"/>
  <c r="D2481" i="24"/>
  <c r="D2480" i="24"/>
  <c r="D2479" i="24"/>
  <c r="D2478" i="24"/>
  <c r="D2476" i="24"/>
  <c r="D2475" i="24"/>
  <c r="D2474" i="24"/>
  <c r="D2473" i="24"/>
  <c r="D2472" i="24"/>
  <c r="D2471" i="24"/>
  <c r="D2470" i="24"/>
  <c r="D2469" i="24"/>
  <c r="D2468" i="24"/>
  <c r="D2467" i="24"/>
  <c r="D2466" i="24"/>
  <c r="D2465" i="24"/>
  <c r="D2464" i="24"/>
  <c r="D2463" i="24"/>
  <c r="D2461" i="24"/>
  <c r="D2460" i="24"/>
  <c r="D2459" i="24"/>
  <c r="D2458" i="24"/>
  <c r="D2457" i="24"/>
  <c r="D2456" i="24"/>
  <c r="D2455" i="24"/>
  <c r="D2454" i="24"/>
  <c r="D2453" i="24"/>
  <c r="D2452" i="24"/>
  <c r="D2451" i="24"/>
  <c r="D2450" i="24"/>
  <c r="D2449" i="24"/>
  <c r="D2448" i="24"/>
  <c r="D2446" i="24"/>
  <c r="D2445" i="24"/>
  <c r="D2444" i="24"/>
  <c r="D2443" i="24"/>
  <c r="D2442" i="24"/>
  <c r="D2441" i="24"/>
  <c r="D2440" i="24"/>
  <c r="D2439" i="24"/>
  <c r="D2438" i="24"/>
  <c r="D2437" i="24"/>
  <c r="D2436" i="24"/>
  <c r="D2435" i="24"/>
  <c r="D2434" i="24"/>
  <c r="D2433" i="24"/>
  <c r="D2431" i="24"/>
  <c r="D2430" i="24"/>
  <c r="D2429" i="24"/>
  <c r="D2428" i="24"/>
  <c r="D2427" i="24"/>
  <c r="D2426" i="24"/>
  <c r="D2425" i="24"/>
  <c r="D2424" i="24"/>
  <c r="D2423" i="24"/>
  <c r="D2422" i="24"/>
  <c r="D2421" i="24"/>
  <c r="D2420" i="24"/>
  <c r="D2419" i="24"/>
  <c r="D2418" i="24"/>
  <c r="D2416" i="24"/>
  <c r="D2415" i="24"/>
  <c r="D2414" i="24"/>
  <c r="D2413" i="24"/>
  <c r="D2412" i="24"/>
  <c r="D2411" i="24"/>
  <c r="D2410" i="24"/>
  <c r="D2409" i="24"/>
  <c r="D2408" i="24"/>
  <c r="D2407" i="24"/>
  <c r="D2406" i="24"/>
  <c r="D2405" i="24"/>
  <c r="D2404" i="24"/>
  <c r="D2403" i="24"/>
  <c r="D2401" i="24"/>
  <c r="D2400" i="24"/>
  <c r="D2399" i="24"/>
  <c r="D2398" i="24"/>
  <c r="D2397" i="24"/>
  <c r="D2396" i="24"/>
  <c r="D2395" i="24"/>
  <c r="D2394" i="24"/>
  <c r="D2393" i="24"/>
  <c r="D2392" i="24"/>
  <c r="D2391" i="24"/>
  <c r="D2390" i="24"/>
  <c r="D2389" i="24"/>
  <c r="D2388" i="24"/>
  <c r="D2386" i="24"/>
  <c r="D2385" i="24"/>
  <c r="D2384" i="24"/>
  <c r="D2383" i="24"/>
  <c r="D2382" i="24"/>
  <c r="D2381" i="24"/>
  <c r="D2380" i="24"/>
  <c r="D2379" i="24"/>
  <c r="D2378" i="24"/>
  <c r="D2377" i="24"/>
  <c r="D2376" i="24"/>
  <c r="D2375" i="24"/>
  <c r="D2374" i="24"/>
  <c r="D2373" i="24"/>
  <c r="D2371" i="24"/>
  <c r="D2370" i="24"/>
  <c r="D2369" i="24"/>
  <c r="D2368" i="24"/>
  <c r="D2367" i="24"/>
  <c r="D2366" i="24"/>
  <c r="D2365" i="24"/>
  <c r="D2364" i="24"/>
  <c r="D2363" i="24"/>
  <c r="D2362" i="24"/>
  <c r="D2361" i="24"/>
  <c r="D2360" i="24"/>
  <c r="D2359" i="24"/>
  <c r="D2358" i="24"/>
  <c r="D2356" i="24"/>
  <c r="D2355" i="24"/>
  <c r="D2354" i="24"/>
  <c r="D2353" i="24"/>
  <c r="D2352" i="24"/>
  <c r="D2351" i="24"/>
  <c r="D2350" i="24"/>
  <c r="D2349" i="24"/>
  <c r="D2348" i="24"/>
  <c r="D2347" i="24"/>
  <c r="D2346" i="24"/>
  <c r="D2345" i="24"/>
  <c r="D2344" i="24"/>
  <c r="D2343" i="24"/>
  <c r="D2341" i="24"/>
  <c r="D2340" i="24"/>
  <c r="D2339" i="24"/>
  <c r="D2338" i="24"/>
  <c r="D2337" i="24"/>
  <c r="D2336" i="24"/>
  <c r="D2335" i="24"/>
  <c r="D2334" i="24"/>
  <c r="D2333" i="24"/>
  <c r="D2332" i="24"/>
  <c r="D2331" i="24"/>
  <c r="D2330" i="24"/>
  <c r="D2329" i="24"/>
  <c r="D2328" i="24"/>
  <c r="D2326" i="24"/>
  <c r="D2325" i="24"/>
  <c r="D2324" i="24"/>
  <c r="D2323" i="24"/>
  <c r="D2322" i="24"/>
  <c r="D2321" i="24"/>
  <c r="D2320" i="24"/>
  <c r="D2319" i="24"/>
  <c r="D2318" i="24"/>
  <c r="D2317" i="24"/>
  <c r="D2316" i="24"/>
  <c r="D2315" i="24"/>
  <c r="D2314" i="24"/>
  <c r="D2313" i="24"/>
  <c r="D2311" i="24"/>
  <c r="D2310" i="24"/>
  <c r="D2309" i="24"/>
  <c r="D2308" i="24"/>
  <c r="D2307" i="24"/>
  <c r="D2306" i="24"/>
  <c r="D2305" i="24"/>
  <c r="D2304" i="24"/>
  <c r="D2303" i="24"/>
  <c r="D2302" i="24"/>
  <c r="D2301" i="24"/>
  <c r="D2300" i="24"/>
  <c r="D2299" i="24"/>
  <c r="D2298" i="24"/>
  <c r="D2296" i="24"/>
  <c r="D2295" i="24"/>
  <c r="D2294" i="24"/>
  <c r="D2293" i="24"/>
  <c r="D2292" i="24"/>
  <c r="D2291" i="24"/>
  <c r="D2290" i="24"/>
  <c r="D2289" i="24"/>
  <c r="D2288" i="24"/>
  <c r="D2287" i="24"/>
  <c r="D2286" i="24"/>
  <c r="D2285" i="24"/>
  <c r="D2284" i="24"/>
  <c r="D2283" i="24"/>
  <c r="D2281" i="24"/>
  <c r="D2280" i="24"/>
  <c r="D2279" i="24"/>
  <c r="D2278" i="24"/>
  <c r="D2277" i="24"/>
  <c r="D2276" i="24"/>
  <c r="D2275" i="24"/>
  <c r="D2274" i="24"/>
  <c r="D2273" i="24"/>
  <c r="D2272" i="24"/>
  <c r="D2271" i="24"/>
  <c r="D2270" i="24"/>
  <c r="D2269" i="24"/>
  <c r="D2268" i="24"/>
  <c r="D2266" i="24"/>
  <c r="D2265" i="24"/>
  <c r="D2264" i="24"/>
  <c r="D2263" i="24"/>
  <c r="D2262" i="24"/>
  <c r="D2261" i="24"/>
  <c r="D2260" i="24"/>
  <c r="D2259" i="24"/>
  <c r="D2258" i="24"/>
  <c r="D2257" i="24"/>
  <c r="D2256" i="24"/>
  <c r="D2255" i="24"/>
  <c r="D2254" i="24"/>
  <c r="D2253" i="24"/>
  <c r="D2251" i="24"/>
  <c r="D2250" i="24"/>
  <c r="D2249" i="24"/>
  <c r="D2248" i="24"/>
  <c r="D2247" i="24"/>
  <c r="D2246" i="24"/>
  <c r="D2245" i="24"/>
  <c r="D2244" i="24"/>
  <c r="D2243" i="24"/>
  <c r="D2242" i="24"/>
  <c r="D2241" i="24"/>
  <c r="D2240" i="24"/>
  <c r="D2239" i="24"/>
  <c r="D2238" i="24"/>
  <c r="D2236" i="24"/>
  <c r="D2235" i="24"/>
  <c r="D2234" i="24"/>
  <c r="D2233" i="24"/>
  <c r="D2232" i="24"/>
  <c r="D2231" i="24"/>
  <c r="D2230" i="24"/>
  <c r="D2229" i="24"/>
  <c r="D2228" i="24"/>
  <c r="D2227" i="24"/>
  <c r="D2226" i="24"/>
  <c r="D2225" i="24"/>
  <c r="D2224" i="24"/>
  <c r="D2223" i="24"/>
  <c r="D2221" i="24"/>
  <c r="D2220" i="24"/>
  <c r="D2219" i="24"/>
  <c r="D2218" i="24"/>
  <c r="D2217" i="24"/>
  <c r="D2216" i="24"/>
  <c r="D2215" i="24"/>
  <c r="D2214" i="24"/>
  <c r="D2213" i="24"/>
  <c r="D2212" i="24"/>
  <c r="D2211" i="24"/>
  <c r="D2210" i="24"/>
  <c r="D2209" i="24"/>
  <c r="D2208" i="24"/>
  <c r="D2206" i="24"/>
  <c r="D2205" i="24"/>
  <c r="D2204" i="24"/>
  <c r="D2203" i="24"/>
  <c r="D2202" i="24"/>
  <c r="D2201" i="24"/>
  <c r="D2200" i="24"/>
  <c r="D2199" i="24"/>
  <c r="D2198" i="24"/>
  <c r="D2197" i="24"/>
  <c r="D2196" i="24"/>
  <c r="D2195" i="24"/>
  <c r="D2194" i="24"/>
  <c r="D2193" i="24"/>
  <c r="D2191" i="24"/>
  <c r="D2190" i="24"/>
  <c r="D2189" i="24"/>
  <c r="D2188" i="24"/>
  <c r="D2187" i="24"/>
  <c r="D2186" i="24"/>
  <c r="D2185" i="24"/>
  <c r="D2184" i="24"/>
  <c r="D2183" i="24"/>
  <c r="D2182" i="24"/>
  <c r="D2181" i="24"/>
  <c r="D2180" i="24"/>
  <c r="D2179" i="24"/>
  <c r="D2178" i="24"/>
  <c r="D2176" i="24"/>
  <c r="D2175" i="24"/>
  <c r="D2174" i="24"/>
  <c r="D2173" i="24"/>
  <c r="D2172" i="24"/>
  <c r="D2171" i="24"/>
  <c r="D2170" i="24"/>
  <c r="D2169" i="24"/>
  <c r="D2168" i="24"/>
  <c r="D2167" i="24"/>
  <c r="D2166" i="24"/>
  <c r="D2165" i="24"/>
  <c r="D2164" i="24"/>
  <c r="D2163" i="24"/>
  <c r="D2161" i="24"/>
  <c r="D2160" i="24"/>
  <c r="D2159" i="24"/>
  <c r="D2158" i="24"/>
  <c r="D2157" i="24"/>
  <c r="D2156" i="24"/>
  <c r="D2155" i="24"/>
  <c r="D2154" i="24"/>
  <c r="D2153" i="24"/>
  <c r="D2152" i="24"/>
  <c r="D2151" i="24"/>
  <c r="D2150" i="24"/>
  <c r="D2149" i="24"/>
  <c r="D2148" i="24"/>
  <c r="D2146" i="24"/>
  <c r="D2145" i="24"/>
  <c r="D2144" i="24"/>
  <c r="D2143" i="24"/>
  <c r="D2142" i="24"/>
  <c r="D2141" i="24"/>
  <c r="D2140" i="24"/>
  <c r="D2139" i="24"/>
  <c r="D2138" i="24"/>
  <c r="D2137" i="24"/>
  <c r="D2136" i="24"/>
  <c r="D2135" i="24"/>
  <c r="D2134" i="24"/>
  <c r="D2133" i="24"/>
  <c r="D2131" i="24"/>
  <c r="D2130" i="24"/>
  <c r="D2129" i="24"/>
  <c r="D2128" i="24"/>
  <c r="D2127" i="24"/>
  <c r="D2126" i="24"/>
  <c r="D2125" i="24"/>
  <c r="D2124" i="24"/>
  <c r="D2123" i="24"/>
  <c r="D2122" i="24"/>
  <c r="D2121" i="24"/>
  <c r="D2120" i="24"/>
  <c r="D2119" i="24"/>
  <c r="D2118" i="24"/>
  <c r="D2116" i="24"/>
  <c r="D2115" i="24"/>
  <c r="D2114" i="24"/>
  <c r="D2113" i="24"/>
  <c r="D2112" i="24"/>
  <c r="D2111" i="24"/>
  <c r="D2110" i="24"/>
  <c r="D2109" i="24"/>
  <c r="D2108" i="24"/>
  <c r="D2107" i="24"/>
  <c r="D2106" i="24"/>
  <c r="D2105" i="24"/>
  <c r="D2104" i="24"/>
  <c r="D2103" i="24"/>
  <c r="D2101" i="24"/>
  <c r="D2100" i="24"/>
  <c r="D2099" i="24"/>
  <c r="D2098" i="24"/>
  <c r="D2097" i="24"/>
  <c r="D2096" i="24"/>
  <c r="D2095" i="24"/>
  <c r="D2094" i="24"/>
  <c r="D2093" i="24"/>
  <c r="D2092" i="24"/>
  <c r="D2091" i="24"/>
  <c r="D2090" i="24"/>
  <c r="D2089" i="24"/>
  <c r="D2088" i="24"/>
  <c r="D2086" i="24"/>
  <c r="D2085" i="24"/>
  <c r="D2084" i="24"/>
  <c r="D2083" i="24"/>
  <c r="D2082" i="24"/>
  <c r="D2081" i="24"/>
  <c r="D2080" i="24"/>
  <c r="D2079" i="24"/>
  <c r="D2078" i="24"/>
  <c r="D2077" i="24"/>
  <c r="D2076" i="24"/>
  <c r="D2075" i="24"/>
  <c r="D2074" i="24"/>
  <c r="D2073" i="24"/>
  <c r="D2071" i="24"/>
  <c r="D2070" i="24"/>
  <c r="D2069" i="24"/>
  <c r="D2068" i="24"/>
  <c r="D2067" i="24"/>
  <c r="D2066" i="24"/>
  <c r="D2065" i="24"/>
  <c r="D2064" i="24"/>
  <c r="D2063" i="24"/>
  <c r="D2062" i="24"/>
  <c r="D2061" i="24"/>
  <c r="D2060" i="24"/>
  <c r="D2059" i="24"/>
  <c r="D2058" i="24"/>
  <c r="D2056" i="24"/>
  <c r="D2055" i="24"/>
  <c r="D2054" i="24"/>
  <c r="D2053" i="24"/>
  <c r="D2052" i="24"/>
  <c r="D2051" i="24"/>
  <c r="D2050" i="24"/>
  <c r="D2049" i="24"/>
  <c r="D2048" i="24"/>
  <c r="D2047" i="24"/>
  <c r="D2046" i="24"/>
  <c r="D2045" i="24"/>
  <c r="D2044" i="24"/>
  <c r="D2043" i="24"/>
  <c r="D2041" i="24"/>
  <c r="D2040" i="24"/>
  <c r="D2039" i="24"/>
  <c r="D2038" i="24"/>
  <c r="D2037" i="24"/>
  <c r="D2036" i="24"/>
  <c r="D2035" i="24"/>
  <c r="D2034" i="24"/>
  <c r="D2033" i="24"/>
  <c r="D2032" i="24"/>
  <c r="D2031" i="24"/>
  <c r="D2030" i="24"/>
  <c r="D2029" i="24"/>
  <c r="D2028" i="24"/>
  <c r="D2026" i="24"/>
  <c r="D2025" i="24"/>
  <c r="D2024" i="24"/>
  <c r="D2023" i="24"/>
  <c r="D2022" i="24"/>
  <c r="D2021" i="24"/>
  <c r="D2020" i="24"/>
  <c r="D2019" i="24"/>
  <c r="D2018" i="24"/>
  <c r="D2017" i="24"/>
  <c r="D2016" i="24"/>
  <c r="D2015" i="24"/>
  <c r="D2014" i="24"/>
  <c r="D2013" i="24"/>
  <c r="D2011" i="24"/>
  <c r="D2010" i="24"/>
  <c r="D2009" i="24"/>
  <c r="D2008" i="24"/>
  <c r="D2007" i="24"/>
  <c r="D2006" i="24"/>
  <c r="D2005" i="24"/>
  <c r="D2004" i="24"/>
  <c r="D2003" i="24"/>
  <c r="D2002" i="24"/>
  <c r="D2001" i="24"/>
  <c r="D2000" i="24"/>
  <c r="D1999" i="24"/>
  <c r="D1998" i="24"/>
  <c r="D1996" i="24"/>
  <c r="D1995" i="24"/>
  <c r="D1994" i="24"/>
  <c r="D1993" i="24"/>
  <c r="D1992" i="24"/>
  <c r="D1991" i="24"/>
  <c r="D1990" i="24"/>
  <c r="D1989" i="24"/>
  <c r="D1988" i="24"/>
  <c r="D1987" i="24"/>
  <c r="D1986" i="24"/>
  <c r="D1985" i="24"/>
  <c r="D1984" i="24"/>
  <c r="D1983" i="24"/>
  <c r="D1981" i="24"/>
  <c r="D1980" i="24"/>
  <c r="D1979" i="24"/>
  <c r="D1978" i="24"/>
  <c r="D1977" i="24"/>
  <c r="D1976" i="24"/>
  <c r="D1975" i="24"/>
  <c r="D1974" i="24"/>
  <c r="D1973" i="24"/>
  <c r="D1972" i="24"/>
  <c r="D1971" i="24"/>
  <c r="D1970" i="24"/>
  <c r="D1969" i="24"/>
  <c r="D1968" i="24"/>
  <c r="D1966" i="24"/>
  <c r="D1965" i="24"/>
  <c r="D1964" i="24"/>
  <c r="D1963" i="24"/>
  <c r="D1962" i="24"/>
  <c r="D1961" i="24"/>
  <c r="D1960" i="24"/>
  <c r="D1959" i="24"/>
  <c r="D1958" i="24"/>
  <c r="D1957" i="24"/>
  <c r="D1956" i="24"/>
  <c r="D1955" i="24"/>
  <c r="D1954" i="24"/>
  <c r="D1953" i="24"/>
  <c r="D1951" i="24"/>
  <c r="D1950" i="24"/>
  <c r="D1949" i="24"/>
  <c r="D1948" i="24"/>
  <c r="D1947" i="24"/>
  <c r="D1946" i="24"/>
  <c r="D1945" i="24"/>
  <c r="D1944" i="24"/>
  <c r="D1943" i="24"/>
  <c r="D1942" i="24"/>
  <c r="D1941" i="24"/>
  <c r="D1940" i="24"/>
  <c r="D1939" i="24"/>
  <c r="D1938" i="24"/>
  <c r="D1936" i="24"/>
  <c r="D1935" i="24"/>
  <c r="D1934" i="24"/>
  <c r="D1933" i="24"/>
  <c r="D1932" i="24"/>
  <c r="D1931" i="24"/>
  <c r="D1930" i="24"/>
  <c r="D1929" i="24"/>
  <c r="D1928" i="24"/>
  <c r="D1927" i="24"/>
  <c r="D1926" i="24"/>
  <c r="D1925" i="24"/>
  <c r="D1924" i="24"/>
  <c r="D1923" i="24"/>
  <c r="D1921" i="24"/>
  <c r="D1920" i="24"/>
  <c r="D1919" i="24"/>
  <c r="D1918" i="24"/>
  <c r="D1917" i="24"/>
  <c r="D1916" i="24"/>
  <c r="D1915" i="24"/>
  <c r="D1914" i="24"/>
  <c r="D1913" i="24"/>
  <c r="D1912" i="24"/>
  <c r="D1911" i="24"/>
  <c r="D1910" i="24"/>
  <c r="D1909" i="24"/>
  <c r="D1908" i="24"/>
  <c r="D1906" i="24"/>
  <c r="D1905" i="24"/>
  <c r="D1904" i="24"/>
  <c r="D1903" i="24"/>
  <c r="D1902" i="24"/>
  <c r="D1901" i="24"/>
  <c r="D1900" i="24"/>
  <c r="D1899" i="24"/>
  <c r="D1898" i="24"/>
  <c r="D1897" i="24"/>
  <c r="D1896" i="24"/>
  <c r="D1895" i="24"/>
  <c r="D1894" i="24"/>
  <c r="D1893" i="24"/>
  <c r="D1891" i="24"/>
  <c r="D1890" i="24"/>
  <c r="D1889" i="24"/>
  <c r="D1888" i="24"/>
  <c r="D1887" i="24"/>
  <c r="D1886" i="24"/>
  <c r="D1885" i="24"/>
  <c r="D1884" i="24"/>
  <c r="D1883" i="24"/>
  <c r="D1882" i="24"/>
  <c r="D1881" i="24"/>
  <c r="D1880" i="24"/>
  <c r="D1879" i="24"/>
  <c r="D1878" i="24"/>
  <c r="D1876" i="24"/>
  <c r="D1875" i="24"/>
  <c r="D1874" i="24"/>
  <c r="D1873" i="24"/>
  <c r="D1872" i="24"/>
  <c r="D1871" i="24"/>
  <c r="D1870" i="24"/>
  <c r="D1869" i="24"/>
  <c r="D1868" i="24"/>
  <c r="D1867" i="24"/>
  <c r="D1866" i="24"/>
  <c r="D1865" i="24"/>
  <c r="D1864" i="24"/>
  <c r="D1863" i="24"/>
  <c r="D1861" i="24"/>
  <c r="D1860" i="24"/>
  <c r="D1859" i="24"/>
  <c r="D1858" i="24"/>
  <c r="D1857" i="24"/>
  <c r="D1856" i="24"/>
  <c r="D1855" i="24"/>
  <c r="D1854" i="24"/>
  <c r="D1853" i="24"/>
  <c r="D1852" i="24"/>
  <c r="D1851" i="24"/>
  <c r="D1850" i="24"/>
  <c r="D1849" i="24"/>
  <c r="D1848" i="24"/>
  <c r="D1846" i="24"/>
  <c r="D1845" i="24"/>
  <c r="D1844" i="24"/>
  <c r="D1843" i="24"/>
  <c r="D1842" i="24"/>
  <c r="D1841" i="24"/>
  <c r="D1840" i="24"/>
  <c r="D1839" i="24"/>
  <c r="D1838" i="24"/>
  <c r="D1837" i="24"/>
  <c r="D1836" i="24"/>
  <c r="D1835" i="24"/>
  <c r="D1834" i="24"/>
  <c r="D1833" i="24"/>
  <c r="D1831" i="24"/>
  <c r="D1830" i="24"/>
  <c r="D1829" i="24"/>
  <c r="D1828" i="24"/>
  <c r="D1827" i="24"/>
  <c r="D1826" i="24"/>
  <c r="D1825" i="24"/>
  <c r="D1824" i="24"/>
  <c r="D1823" i="24"/>
  <c r="D1822" i="24"/>
  <c r="D1821" i="24"/>
  <c r="D1820" i="24"/>
  <c r="D1819" i="24"/>
  <c r="D1818" i="24"/>
  <c r="D1816" i="24"/>
  <c r="D1815" i="24"/>
  <c r="D1814" i="24"/>
  <c r="D1813" i="24"/>
  <c r="D1812" i="24"/>
  <c r="D1811" i="24"/>
  <c r="D1810" i="24"/>
  <c r="D1809" i="24"/>
  <c r="D1808" i="24"/>
  <c r="D1807" i="24"/>
  <c r="D1806" i="24"/>
  <c r="D1805" i="24"/>
  <c r="D1804" i="24"/>
  <c r="D1803" i="24"/>
  <c r="D1801" i="24"/>
  <c r="D1800" i="24"/>
  <c r="D1799" i="24"/>
  <c r="D1798" i="24"/>
  <c r="D1797" i="24"/>
  <c r="D1796" i="24"/>
  <c r="D1795" i="24"/>
  <c r="D1794" i="24"/>
  <c r="D1793" i="24"/>
  <c r="D1792" i="24"/>
  <c r="D1791" i="24"/>
  <c r="D1790" i="24"/>
  <c r="D1789" i="24"/>
  <c r="D1788" i="24"/>
  <c r="D1786" i="24"/>
  <c r="D1785" i="24"/>
  <c r="D1784" i="24"/>
  <c r="D1783" i="24"/>
  <c r="D1782" i="24"/>
  <c r="D1781" i="24"/>
  <c r="D1780" i="24"/>
  <c r="D1779" i="24"/>
  <c r="D1778" i="24"/>
  <c r="D1777" i="24"/>
  <c r="D1776" i="24"/>
  <c r="D1775" i="24"/>
  <c r="D1774" i="24"/>
  <c r="D1773" i="24"/>
  <c r="D1771" i="24"/>
  <c r="D1770" i="24"/>
  <c r="D1769" i="24"/>
  <c r="D1768" i="24"/>
  <c r="D1767" i="24"/>
  <c r="D1766" i="24"/>
  <c r="D1765" i="24"/>
  <c r="D1764" i="24"/>
  <c r="D1763" i="24"/>
  <c r="D1762" i="24"/>
  <c r="D1761" i="24"/>
  <c r="D1760" i="24"/>
  <c r="D1759" i="24"/>
  <c r="D1758" i="24"/>
  <c r="D1756" i="24"/>
  <c r="D1755" i="24"/>
  <c r="D1754" i="24"/>
  <c r="D1753" i="24"/>
  <c r="D1752" i="24"/>
  <c r="D1751" i="24"/>
  <c r="D1750" i="24"/>
  <c r="D1749" i="24"/>
  <c r="D1748" i="24"/>
  <c r="D1747" i="24"/>
  <c r="D1746" i="24"/>
  <c r="D1745" i="24"/>
  <c r="D1744" i="24"/>
  <c r="D1743" i="24"/>
  <c r="D1741" i="24"/>
  <c r="D1740" i="24"/>
  <c r="D1739" i="24"/>
  <c r="D1738" i="24"/>
  <c r="D1737" i="24"/>
  <c r="D1736" i="24"/>
  <c r="D1735" i="24"/>
  <c r="D1734" i="24"/>
  <c r="D1733" i="24"/>
  <c r="D1732" i="24"/>
  <c r="D1731" i="24"/>
  <c r="D1730" i="24"/>
  <c r="D1729" i="24"/>
  <c r="D1728" i="24"/>
  <c r="D1726" i="24"/>
  <c r="D1725" i="24"/>
  <c r="D1724" i="24"/>
  <c r="D1723" i="24"/>
  <c r="D1722" i="24"/>
  <c r="D1721" i="24"/>
  <c r="D1720" i="24"/>
  <c r="D1719" i="24"/>
  <c r="D1718" i="24"/>
  <c r="D1717" i="24"/>
  <c r="D1716" i="24"/>
  <c r="D1715" i="24"/>
  <c r="D1714" i="24"/>
  <c r="D1713" i="24"/>
  <c r="D1711" i="24"/>
  <c r="D1710" i="24"/>
  <c r="D1709" i="24"/>
  <c r="D1708" i="24"/>
  <c r="D1707" i="24"/>
  <c r="D1706" i="24"/>
  <c r="D1705" i="24"/>
  <c r="D1704" i="24"/>
  <c r="D1703" i="24"/>
  <c r="D1702" i="24"/>
  <c r="D1701" i="24"/>
  <c r="D1700" i="24"/>
  <c r="D1699" i="24"/>
  <c r="D1698" i="24"/>
  <c r="D1696" i="24"/>
  <c r="D1695" i="24"/>
  <c r="D1694" i="24"/>
  <c r="D1693" i="24"/>
  <c r="D1692" i="24"/>
  <c r="D1691" i="24"/>
  <c r="D1690" i="24"/>
  <c r="D1689" i="24"/>
  <c r="D1688" i="24"/>
  <c r="D1687" i="24"/>
  <c r="D1686" i="24"/>
  <c r="D1685" i="24"/>
  <c r="D1684" i="24"/>
  <c r="D1683" i="24"/>
  <c r="D1681" i="24"/>
  <c r="D1680" i="24"/>
  <c r="D1679" i="24"/>
  <c r="D1678" i="24"/>
  <c r="D1677" i="24"/>
  <c r="D1676" i="24"/>
  <c r="D1675" i="24"/>
  <c r="D1674" i="24"/>
  <c r="D1673" i="24"/>
  <c r="D1672" i="24"/>
  <c r="D1671" i="24"/>
  <c r="D1670" i="24"/>
  <c r="D1669" i="24"/>
  <c r="D1668" i="24"/>
  <c r="D1666" i="24"/>
  <c r="D1665" i="24"/>
  <c r="D1664" i="24"/>
  <c r="D1663" i="24"/>
  <c r="D1662" i="24"/>
  <c r="D1661" i="24"/>
  <c r="D1660" i="24"/>
  <c r="D1659" i="24"/>
  <c r="D1658" i="24"/>
  <c r="D1657" i="24"/>
  <c r="D1656" i="24"/>
  <c r="D1655" i="24"/>
  <c r="D1654" i="24"/>
  <c r="D1653" i="24"/>
  <c r="D1651" i="24"/>
  <c r="D1650" i="24"/>
  <c r="D1649" i="24"/>
  <c r="D1648" i="24"/>
  <c r="D1647" i="24"/>
  <c r="D1646" i="24"/>
  <c r="D1645" i="24"/>
  <c r="D1644" i="24"/>
  <c r="D1643" i="24"/>
  <c r="D1642" i="24"/>
  <c r="D1641" i="24"/>
  <c r="D1640" i="24"/>
  <c r="D1639" i="24"/>
  <c r="D1638" i="24"/>
  <c r="D1636" i="24"/>
  <c r="D1635" i="24"/>
  <c r="D1634" i="24"/>
  <c r="D1633" i="24"/>
  <c r="D1632" i="24"/>
  <c r="D1631" i="24"/>
  <c r="D1630" i="24"/>
  <c r="D1629" i="24"/>
  <c r="D1628" i="24"/>
  <c r="D1627" i="24"/>
  <c r="D1626" i="24"/>
  <c r="D1625" i="24"/>
  <c r="D1624" i="24"/>
  <c r="D1623" i="24"/>
  <c r="D1621" i="24"/>
  <c r="D1620" i="24"/>
  <c r="D1619" i="24"/>
  <c r="D1618" i="24"/>
  <c r="D1617" i="24"/>
  <c r="D1616" i="24"/>
  <c r="D1615" i="24"/>
  <c r="D1614" i="24"/>
  <c r="D1613" i="24"/>
  <c r="D1612" i="24"/>
  <c r="D1611" i="24"/>
  <c r="D1610" i="24"/>
  <c r="D1609" i="24"/>
  <c r="D1608" i="24"/>
  <c r="D1606" i="24"/>
  <c r="D1605" i="24"/>
  <c r="D1604" i="24"/>
  <c r="D1603" i="24"/>
  <c r="D1602" i="24"/>
  <c r="D1601" i="24"/>
  <c r="D1600" i="24"/>
  <c r="D1599" i="24"/>
  <c r="D1598" i="24"/>
  <c r="D1597" i="24"/>
  <c r="D1596" i="24"/>
  <c r="D1595" i="24"/>
  <c r="D1594" i="24"/>
  <c r="D1593" i="24"/>
  <c r="D1591" i="24"/>
  <c r="D1590" i="24"/>
  <c r="D1589" i="24"/>
  <c r="D1588" i="24"/>
  <c r="D1587" i="24"/>
  <c r="D1586" i="24"/>
  <c r="D1585" i="24"/>
  <c r="D1584" i="24"/>
  <c r="D1583" i="24"/>
  <c r="D1582" i="24"/>
  <c r="D1581" i="24"/>
  <c r="D1580" i="24"/>
  <c r="D1579" i="24"/>
  <c r="D1578" i="24"/>
  <c r="D1576" i="24"/>
  <c r="D1575" i="24"/>
  <c r="D1574" i="24"/>
  <c r="D1573" i="24"/>
  <c r="D1572" i="24"/>
  <c r="D1571" i="24"/>
  <c r="D1570" i="24"/>
  <c r="D1569" i="24"/>
  <c r="D1568" i="24"/>
  <c r="D1567" i="24"/>
  <c r="D1566" i="24"/>
  <c r="D1565" i="24"/>
  <c r="D1564" i="24"/>
  <c r="D1563" i="24"/>
  <c r="D1561" i="24"/>
  <c r="D1560" i="24"/>
  <c r="D1559" i="24"/>
  <c r="D1558" i="24"/>
  <c r="D1557" i="24"/>
  <c r="D1556" i="24"/>
  <c r="D1555" i="24"/>
  <c r="D1554" i="24"/>
  <c r="D1553" i="24"/>
  <c r="D1552" i="24"/>
  <c r="D1551" i="24"/>
  <c r="D1550" i="24"/>
  <c r="D1549" i="24"/>
  <c r="D1548" i="24"/>
  <c r="D1546" i="24"/>
  <c r="D1545" i="24"/>
  <c r="D1544" i="24"/>
  <c r="D1543" i="24"/>
  <c r="D1542" i="24"/>
  <c r="D1541" i="24"/>
  <c r="D1540" i="24"/>
  <c r="D1539" i="24"/>
  <c r="D1538" i="24"/>
  <c r="D1537" i="24"/>
  <c r="D1536" i="24"/>
  <c r="D1535" i="24"/>
  <c r="D1534" i="24"/>
  <c r="D1533" i="24"/>
  <c r="D1531" i="24"/>
  <c r="D1530" i="24"/>
  <c r="D1529" i="24"/>
  <c r="D1528" i="24"/>
  <c r="D1527" i="24"/>
  <c r="D1526" i="24"/>
  <c r="D1525" i="24"/>
  <c r="D1524" i="24"/>
  <c r="D1523" i="24"/>
  <c r="D1522" i="24"/>
  <c r="D1521" i="24"/>
  <c r="D1520" i="24"/>
  <c r="D1519" i="24"/>
  <c r="D1518" i="24"/>
  <c r="D1516" i="24"/>
  <c r="D1515" i="24"/>
  <c r="D1514" i="24"/>
  <c r="D1513" i="24"/>
  <c r="D1512" i="24"/>
  <c r="D1511" i="24"/>
  <c r="D1510" i="24"/>
  <c r="D1509" i="24"/>
  <c r="D1508" i="24"/>
  <c r="D1507" i="24"/>
  <c r="D1506" i="24"/>
  <c r="D1505" i="24"/>
  <c r="D1504" i="24"/>
  <c r="D1503" i="24"/>
  <c r="D1501" i="24"/>
  <c r="D1500" i="24"/>
  <c r="D1499" i="24"/>
  <c r="D1498" i="24"/>
  <c r="D1497" i="24"/>
  <c r="D1496" i="24"/>
  <c r="D1495" i="24"/>
  <c r="D1494" i="24"/>
  <c r="D1493" i="24"/>
  <c r="D1492" i="24"/>
  <c r="D1491" i="24"/>
  <c r="D1490" i="24"/>
  <c r="D1489" i="24"/>
  <c r="D1488" i="24"/>
  <c r="D1486" i="24"/>
  <c r="D1485" i="24"/>
  <c r="D1484" i="24"/>
  <c r="D1483" i="24"/>
  <c r="D1482" i="24"/>
  <c r="D1481" i="24"/>
  <c r="D1480" i="24"/>
  <c r="D1479" i="24"/>
  <c r="D1478" i="24"/>
  <c r="D1477" i="24"/>
  <c r="D1476" i="24"/>
  <c r="D1475" i="24"/>
  <c r="D1474" i="24"/>
  <c r="D1473" i="24"/>
  <c r="D1471" i="24"/>
  <c r="D1470" i="24"/>
  <c r="D1469" i="24"/>
  <c r="D1468" i="24"/>
  <c r="D1467" i="24"/>
  <c r="D1466" i="24"/>
  <c r="D1465" i="24"/>
  <c r="D1464" i="24"/>
  <c r="D1463" i="24"/>
  <c r="D1462" i="24"/>
  <c r="D1461" i="24"/>
  <c r="D1460" i="24"/>
  <c r="D1459" i="24"/>
  <c r="D1458" i="24"/>
  <c r="D1456" i="24"/>
  <c r="D1455" i="24"/>
  <c r="D1454" i="24"/>
  <c r="D1453" i="24"/>
  <c r="D1452" i="24"/>
  <c r="D1451" i="24"/>
  <c r="D1450" i="24"/>
  <c r="D1449" i="24"/>
  <c r="D1448" i="24"/>
  <c r="D1447" i="24"/>
  <c r="D1446" i="24"/>
  <c r="D1445" i="24"/>
  <c r="D1444" i="24"/>
  <c r="D1443" i="24"/>
  <c r="D1441" i="24"/>
  <c r="D1440" i="24"/>
  <c r="D1439" i="24"/>
  <c r="D1438" i="24"/>
  <c r="D1437" i="24"/>
  <c r="D1436" i="24"/>
  <c r="D1435" i="24"/>
  <c r="D1434" i="24"/>
  <c r="D1433" i="24"/>
  <c r="D1432" i="24"/>
  <c r="D1431" i="24"/>
  <c r="D1430" i="24"/>
  <c r="D1429" i="24"/>
  <c r="D1428" i="24"/>
  <c r="D1426" i="24"/>
  <c r="D1425" i="24"/>
  <c r="D1424" i="24"/>
  <c r="D1423" i="24"/>
  <c r="D1422" i="24"/>
  <c r="D1421" i="24"/>
  <c r="D1420" i="24"/>
  <c r="D1419" i="24"/>
  <c r="D1418" i="24"/>
  <c r="D1417" i="24"/>
  <c r="D1416" i="24"/>
  <c r="D1415" i="24"/>
  <c r="D1414" i="24"/>
  <c r="D1413" i="24"/>
  <c r="D1411" i="24"/>
  <c r="D1410" i="24"/>
  <c r="D1409" i="24"/>
  <c r="D1408" i="24"/>
  <c r="D1407" i="24"/>
  <c r="D1406" i="24"/>
  <c r="D1405" i="24"/>
  <c r="D1404" i="24"/>
  <c r="D1403" i="24"/>
  <c r="D1402" i="24"/>
  <c r="D1401" i="24"/>
  <c r="D1400" i="24"/>
  <c r="D1399" i="24"/>
  <c r="D1398" i="24"/>
  <c r="D1396" i="24"/>
  <c r="D1395" i="24"/>
  <c r="D1394" i="24"/>
  <c r="D1393" i="24"/>
  <c r="D1392" i="24"/>
  <c r="D1391" i="24"/>
  <c r="D1390" i="24"/>
  <c r="D1389" i="24"/>
  <c r="D1388" i="24"/>
  <c r="D1387" i="24"/>
  <c r="D1386" i="24"/>
  <c r="D1385" i="24"/>
  <c r="D1384" i="24"/>
  <c r="D1383" i="24"/>
  <c r="D1381" i="24"/>
  <c r="D1380" i="24"/>
  <c r="D1379" i="24"/>
  <c r="D1378" i="24"/>
  <c r="D1377" i="24"/>
  <c r="D1376" i="24"/>
  <c r="D1375" i="24"/>
  <c r="D1374" i="24"/>
  <c r="D1373" i="24"/>
  <c r="D1372" i="24"/>
  <c r="D1371" i="24"/>
  <c r="D1370" i="24"/>
  <c r="D1369" i="24"/>
  <c r="D1368" i="24"/>
  <c r="D1366" i="24"/>
  <c r="D1365" i="24"/>
  <c r="D1364" i="24"/>
  <c r="D1363" i="24"/>
  <c r="D1362" i="24"/>
  <c r="D1361" i="24"/>
  <c r="D1360" i="24"/>
  <c r="D1359" i="24"/>
  <c r="D1358" i="24"/>
  <c r="D1357" i="24"/>
  <c r="D1356" i="24"/>
  <c r="D1355" i="24"/>
  <c r="D1354" i="24"/>
  <c r="D1353" i="24"/>
  <c r="D1351" i="24"/>
  <c r="D1350" i="24"/>
  <c r="D1349" i="24"/>
  <c r="D1348" i="24"/>
  <c r="D1347" i="24"/>
  <c r="D1346" i="24"/>
  <c r="D1345" i="24"/>
  <c r="D1344" i="24"/>
  <c r="D1343" i="24"/>
  <c r="D1342" i="24"/>
  <c r="D1341" i="24"/>
  <c r="D1340" i="24"/>
  <c r="D1339" i="24"/>
  <c r="D1338" i="24"/>
  <c r="D1336" i="24"/>
  <c r="D1335" i="24"/>
  <c r="D1334" i="24"/>
  <c r="D1333" i="24"/>
  <c r="D1332" i="24"/>
  <c r="D1331" i="24"/>
  <c r="D1330" i="24"/>
  <c r="D1329" i="24"/>
  <c r="D1328" i="24"/>
  <c r="D1327" i="24"/>
  <c r="D1326" i="24"/>
  <c r="D1325" i="24"/>
  <c r="D1324" i="24"/>
  <c r="D1323" i="24"/>
  <c r="D1321" i="24"/>
  <c r="D1320" i="24"/>
  <c r="D1319" i="24"/>
  <c r="D1318" i="24"/>
  <c r="D1317" i="24"/>
  <c r="D1316" i="24"/>
  <c r="D1315" i="24"/>
  <c r="D1314" i="24"/>
  <c r="D1313" i="24"/>
  <c r="D1312" i="24"/>
  <c r="D1311" i="24"/>
  <c r="D1310" i="24"/>
  <c r="D1309" i="24"/>
  <c r="D1308" i="24"/>
  <c r="D1306" i="24"/>
  <c r="D1305" i="24"/>
  <c r="D1304" i="24"/>
  <c r="D1303" i="24"/>
  <c r="D1302" i="24"/>
  <c r="D1301" i="24"/>
  <c r="D1300" i="24"/>
  <c r="D1299" i="24"/>
  <c r="D1298" i="24"/>
  <c r="D1297" i="24"/>
  <c r="D1296" i="24"/>
  <c r="D1295" i="24"/>
  <c r="D1294" i="24"/>
  <c r="D1293" i="24"/>
  <c r="D1291" i="24"/>
  <c r="D1290" i="24"/>
  <c r="D1289" i="24"/>
  <c r="D1288" i="24"/>
  <c r="D1287" i="24"/>
  <c r="D1286" i="24"/>
  <c r="D1285" i="24"/>
  <c r="D1284" i="24"/>
  <c r="D1283" i="24"/>
  <c r="D1282" i="24"/>
  <c r="D1281" i="24"/>
  <c r="D1280" i="24"/>
  <c r="D1279" i="24"/>
  <c r="D1278" i="24"/>
  <c r="D1276" i="24"/>
  <c r="D1275" i="24"/>
  <c r="D1274" i="24"/>
  <c r="D1273" i="24"/>
  <c r="D1272" i="24"/>
  <c r="D1271" i="24"/>
  <c r="D1270" i="24"/>
  <c r="D1269" i="24"/>
  <c r="D1268" i="24"/>
  <c r="D1267" i="24"/>
  <c r="D1266" i="24"/>
  <c r="D1265" i="24"/>
  <c r="D1264" i="24"/>
  <c r="D1263" i="24"/>
  <c r="D1261" i="24"/>
  <c r="D1260" i="24"/>
  <c r="D1259" i="24"/>
  <c r="D1258" i="24"/>
  <c r="D1257" i="24"/>
  <c r="D1256" i="24"/>
  <c r="D1255" i="24"/>
  <c r="D1254" i="24"/>
  <c r="D1253" i="24"/>
  <c r="D1252" i="24"/>
  <c r="D1251" i="24"/>
  <c r="D1250" i="24"/>
  <c r="D1249" i="24"/>
  <c r="D1248" i="24"/>
  <c r="D1246" i="24"/>
  <c r="D1245" i="24"/>
  <c r="D1244" i="24"/>
  <c r="D1243" i="24"/>
  <c r="D1242" i="24"/>
  <c r="D1241" i="24"/>
  <c r="D1240" i="24"/>
  <c r="D1239" i="24"/>
  <c r="D1238" i="24"/>
  <c r="D1237" i="24"/>
  <c r="D1236" i="24"/>
  <c r="D1235" i="24"/>
  <c r="D1234" i="24"/>
  <c r="D1233" i="24"/>
  <c r="D1231" i="24"/>
  <c r="D1230" i="24"/>
  <c r="D1229" i="24"/>
  <c r="D1228" i="24"/>
  <c r="D1227" i="24"/>
  <c r="D1226" i="24"/>
  <c r="D1225" i="24"/>
  <c r="D1224" i="24"/>
  <c r="D1223" i="24"/>
  <c r="D1222" i="24"/>
  <c r="D1221" i="24"/>
  <c r="D1220" i="24"/>
  <c r="D1219" i="24"/>
  <c r="D1218" i="24"/>
  <c r="D1216" i="24"/>
  <c r="D1215" i="24"/>
  <c r="D1214" i="24"/>
  <c r="D1213" i="24"/>
  <c r="D1212" i="24"/>
  <c r="D1211" i="24"/>
  <c r="D1210" i="24"/>
  <c r="D1209" i="24"/>
  <c r="D1208" i="24"/>
  <c r="D1207" i="24"/>
  <c r="D1206" i="24"/>
  <c r="D1205" i="24"/>
  <c r="D1204" i="24"/>
  <c r="D1203" i="24"/>
  <c r="D1201" i="24"/>
  <c r="D1200" i="24"/>
  <c r="D1199" i="24"/>
  <c r="D1198" i="24"/>
  <c r="D1197" i="24"/>
  <c r="D1196" i="24"/>
  <c r="D1195" i="24"/>
  <c r="D1194" i="24"/>
  <c r="D1193" i="24"/>
  <c r="D1192" i="24"/>
  <c r="D1191" i="24"/>
  <c r="D1190" i="24"/>
  <c r="D1189" i="24"/>
  <c r="D1188" i="24"/>
  <c r="D1186" i="24"/>
  <c r="D1185" i="24"/>
  <c r="D1184" i="24"/>
  <c r="D1183" i="24"/>
  <c r="D1182" i="24"/>
  <c r="D1181" i="24"/>
  <c r="D1180" i="24"/>
  <c r="D1179" i="24"/>
  <c r="D1178" i="24"/>
  <c r="D1177" i="24"/>
  <c r="D1176" i="24"/>
  <c r="D1175" i="24"/>
  <c r="D1174" i="24"/>
  <c r="D1173" i="24"/>
  <c r="D1171" i="24"/>
  <c r="D1170" i="24"/>
  <c r="D1169" i="24"/>
  <c r="D1168" i="24"/>
  <c r="D1167" i="24"/>
  <c r="D1166" i="24"/>
  <c r="D1165" i="24"/>
  <c r="D1164" i="24"/>
  <c r="D1163" i="24"/>
  <c r="D1162" i="24"/>
  <c r="D1161" i="24"/>
  <c r="D1160" i="24"/>
  <c r="D1159" i="24"/>
  <c r="D1158" i="24"/>
  <c r="D1156" i="24"/>
  <c r="D1155" i="24"/>
  <c r="D1154" i="24"/>
  <c r="D1153" i="24"/>
  <c r="D1152" i="24"/>
  <c r="D1151" i="24"/>
  <c r="D1150" i="24"/>
  <c r="D1149" i="24"/>
  <c r="D1148" i="24"/>
  <c r="D1147" i="24"/>
  <c r="D1146" i="24"/>
  <c r="D1145" i="24"/>
  <c r="D1144" i="24"/>
  <c r="D1143" i="24"/>
  <c r="D1141" i="24"/>
  <c r="D1140" i="24"/>
  <c r="D1139" i="24"/>
  <c r="D1138" i="24"/>
  <c r="D1137" i="24"/>
  <c r="D1136" i="24"/>
  <c r="D1135" i="24"/>
  <c r="D1134" i="24"/>
  <c r="D1133" i="24"/>
  <c r="D1132" i="24"/>
  <c r="D1131" i="24"/>
  <c r="D1130" i="24"/>
  <c r="D1129" i="24"/>
  <c r="D1128" i="24"/>
  <c r="D1126" i="24"/>
  <c r="D1125" i="24"/>
  <c r="D1124" i="24"/>
  <c r="D1123" i="24"/>
  <c r="D1122" i="24"/>
  <c r="D1121" i="24"/>
  <c r="D1120" i="24"/>
  <c r="D1119" i="24"/>
  <c r="D1118" i="24"/>
  <c r="D1117" i="24"/>
  <c r="D1116" i="24"/>
  <c r="D1115" i="24"/>
  <c r="D1114" i="24"/>
  <c r="D1113" i="24"/>
  <c r="D1111" i="24"/>
  <c r="D1110" i="24"/>
  <c r="D1109" i="24"/>
  <c r="D1108" i="24"/>
  <c r="D1107" i="24"/>
  <c r="D1106" i="24"/>
  <c r="D1105" i="24"/>
  <c r="D1104" i="24"/>
  <c r="D1103" i="24"/>
  <c r="D1102" i="24"/>
  <c r="D1101" i="24"/>
  <c r="D1100" i="24"/>
  <c r="D1099" i="24"/>
  <c r="D1098" i="24"/>
  <c r="D1096" i="24"/>
  <c r="D1095" i="24"/>
  <c r="D1094" i="24"/>
  <c r="D1093" i="24"/>
  <c r="D1092" i="24"/>
  <c r="D1091" i="24"/>
  <c r="D1090" i="24"/>
  <c r="D1089" i="24"/>
  <c r="D1088" i="24"/>
  <c r="D1087" i="24"/>
  <c r="D1086" i="24"/>
  <c r="D1085" i="24"/>
  <c r="D1084" i="24"/>
  <c r="D1083" i="24"/>
  <c r="D1081" i="24"/>
  <c r="D1080" i="24"/>
  <c r="D1079" i="24"/>
  <c r="D1078" i="24"/>
  <c r="D1077" i="24"/>
  <c r="D1076" i="24"/>
  <c r="D1075" i="24"/>
  <c r="D1074" i="24"/>
  <c r="D1073" i="24"/>
  <c r="D1072" i="24"/>
  <c r="D1071" i="24"/>
  <c r="D1070" i="24"/>
  <c r="D1069" i="24"/>
  <c r="D1068" i="24"/>
  <c r="D1066" i="24"/>
  <c r="D1065" i="24"/>
  <c r="D1064" i="24"/>
  <c r="D1063" i="24"/>
  <c r="D1062" i="24"/>
  <c r="D1061" i="24"/>
  <c r="D1060" i="24"/>
  <c r="D1059" i="24"/>
  <c r="D1058" i="24"/>
  <c r="D1057" i="24"/>
  <c r="D1056" i="24"/>
  <c r="D1055" i="24"/>
  <c r="D1054" i="24"/>
  <c r="D1053" i="24"/>
  <c r="D1051" i="24"/>
  <c r="D1050" i="24"/>
  <c r="D1049" i="24"/>
  <c r="D1048" i="24"/>
  <c r="D1047" i="24"/>
  <c r="D1046" i="24"/>
  <c r="D1045" i="24"/>
  <c r="D1044" i="24"/>
  <c r="D1043" i="24"/>
  <c r="D1042" i="24"/>
  <c r="D1041" i="24"/>
  <c r="D1040" i="24"/>
  <c r="D1039" i="24"/>
  <c r="D1038" i="24"/>
  <c r="D1036" i="24"/>
  <c r="D1035" i="24"/>
  <c r="D1034" i="24"/>
  <c r="D1033" i="24"/>
  <c r="D1032" i="24"/>
  <c r="D1031" i="24"/>
  <c r="D1030" i="24"/>
  <c r="D1029" i="24"/>
  <c r="D1028" i="24"/>
  <c r="D1027" i="24"/>
  <c r="D1026" i="24"/>
  <c r="D1025" i="24"/>
  <c r="D1024" i="24"/>
  <c r="D1023" i="24"/>
  <c r="D1021" i="24"/>
  <c r="D1020" i="24"/>
  <c r="D1019" i="24"/>
  <c r="D1018" i="24"/>
  <c r="D1017" i="24"/>
  <c r="D1016" i="24"/>
  <c r="D1015" i="24"/>
  <c r="D1014" i="24"/>
  <c r="D1013" i="24"/>
  <c r="D1012" i="24"/>
  <c r="D1011" i="24"/>
  <c r="D1010" i="24"/>
  <c r="D1009" i="24"/>
  <c r="D1008" i="24"/>
  <c r="D1006" i="24"/>
  <c r="D1005" i="24"/>
  <c r="D1004" i="24"/>
  <c r="D1003" i="24"/>
  <c r="D1002" i="24"/>
  <c r="D1001" i="24"/>
  <c r="D1000" i="24"/>
  <c r="D999" i="24"/>
  <c r="D998" i="24"/>
  <c r="D997" i="24"/>
  <c r="D996" i="24"/>
  <c r="D995" i="24"/>
  <c r="D994" i="24"/>
  <c r="D993" i="24"/>
  <c r="D991" i="24"/>
  <c r="D990" i="24"/>
  <c r="D989" i="24"/>
  <c r="D988" i="24"/>
  <c r="D987" i="24"/>
  <c r="D986" i="24"/>
  <c r="D985" i="24"/>
  <c r="D984" i="24"/>
  <c r="D983" i="24"/>
  <c r="D982" i="24"/>
  <c r="D981" i="24"/>
  <c r="D980" i="24"/>
  <c r="D979" i="24"/>
  <c r="D978" i="24"/>
  <c r="D976" i="24"/>
  <c r="D975" i="24"/>
  <c r="D974" i="24"/>
  <c r="D973" i="24"/>
  <c r="D972" i="24"/>
  <c r="D971" i="24"/>
  <c r="D970" i="24"/>
  <c r="D969" i="24"/>
  <c r="D968" i="24"/>
  <c r="D967" i="24"/>
  <c r="D966" i="24"/>
  <c r="D965" i="24"/>
  <c r="D964" i="24"/>
  <c r="D963" i="24"/>
  <c r="D961" i="24"/>
  <c r="D960" i="24"/>
  <c r="D959" i="24"/>
  <c r="D958" i="24"/>
  <c r="D957" i="24"/>
  <c r="D956" i="24"/>
  <c r="D955" i="24"/>
  <c r="D954" i="24"/>
  <c r="D953" i="24"/>
  <c r="D952" i="24"/>
  <c r="D951" i="24"/>
  <c r="D950" i="24"/>
  <c r="D949" i="24"/>
  <c r="D948" i="24"/>
  <c r="D946" i="24"/>
  <c r="D945" i="24"/>
  <c r="D944" i="24"/>
  <c r="D943" i="24"/>
  <c r="D942" i="24"/>
  <c r="D941" i="24"/>
  <c r="D940" i="24"/>
  <c r="D939" i="24"/>
  <c r="D938" i="24"/>
  <c r="D937" i="24"/>
  <c r="D936" i="24"/>
  <c r="D935" i="24"/>
  <c r="D934" i="24"/>
  <c r="D933" i="24"/>
  <c r="D931" i="24"/>
  <c r="D930" i="24"/>
  <c r="D929" i="24"/>
  <c r="D928" i="24"/>
  <c r="D927" i="24"/>
  <c r="D926" i="24"/>
  <c r="D925" i="24"/>
  <c r="D924" i="24"/>
  <c r="D923" i="24"/>
  <c r="D922" i="24"/>
  <c r="D921" i="24"/>
  <c r="D920" i="24"/>
  <c r="D919" i="24"/>
  <c r="D918" i="24"/>
  <c r="D916" i="24"/>
  <c r="D915" i="24"/>
  <c r="D914" i="24"/>
  <c r="D913" i="24"/>
  <c r="D912" i="24"/>
  <c r="D911" i="24"/>
  <c r="D910" i="24"/>
  <c r="D909" i="24"/>
  <c r="D908" i="24"/>
  <c r="D907" i="24"/>
  <c r="D906" i="24"/>
  <c r="D905" i="24"/>
  <c r="D904" i="24"/>
  <c r="D903" i="24"/>
  <c r="D901" i="24"/>
  <c r="D900" i="24"/>
  <c r="D899" i="24"/>
  <c r="D898" i="24"/>
  <c r="D897" i="24"/>
  <c r="D896" i="24"/>
  <c r="D895" i="24"/>
  <c r="D894" i="24"/>
  <c r="D893" i="24"/>
  <c r="D892" i="24"/>
  <c r="D891" i="24"/>
  <c r="D890" i="24"/>
  <c r="D889" i="24"/>
  <c r="D888" i="24"/>
  <c r="D886" i="24"/>
  <c r="D885" i="24"/>
  <c r="D884" i="24"/>
  <c r="D883" i="24"/>
  <c r="D882" i="24"/>
  <c r="D881" i="24"/>
  <c r="D880" i="24"/>
  <c r="D879" i="24"/>
  <c r="D878" i="24"/>
  <c r="D877" i="24"/>
  <c r="D876" i="24"/>
  <c r="D875" i="24"/>
  <c r="D874" i="24"/>
  <c r="D873" i="24"/>
  <c r="D871" i="24"/>
  <c r="D870" i="24"/>
  <c r="D869" i="24"/>
  <c r="D868" i="24"/>
  <c r="D867" i="24"/>
  <c r="D866" i="24"/>
  <c r="D865" i="24"/>
  <c r="D864" i="24"/>
  <c r="D863" i="24"/>
  <c r="D862" i="24"/>
  <c r="D861" i="24"/>
  <c r="D860" i="24"/>
  <c r="D859" i="24"/>
  <c r="D858" i="24"/>
  <c r="D856" i="24"/>
  <c r="D855" i="24"/>
  <c r="D854" i="24"/>
  <c r="D853" i="24"/>
  <c r="D852" i="24"/>
  <c r="D851" i="24"/>
  <c r="D850" i="24"/>
  <c r="D849" i="24"/>
  <c r="D848" i="24"/>
  <c r="D847" i="24"/>
  <c r="D846" i="24"/>
  <c r="D845" i="24"/>
  <c r="D844" i="24"/>
  <c r="D843" i="24"/>
  <c r="D841" i="24"/>
  <c r="D840" i="24"/>
  <c r="D839" i="24"/>
  <c r="D838" i="24"/>
  <c r="D837" i="24"/>
  <c r="D836" i="24"/>
  <c r="D835" i="24"/>
  <c r="D834" i="24"/>
  <c r="D833" i="24"/>
  <c r="D832" i="24"/>
  <c r="D831" i="24"/>
  <c r="D830" i="24"/>
  <c r="D829" i="24"/>
  <c r="D828" i="24"/>
  <c r="D826" i="24"/>
  <c r="D825" i="24"/>
  <c r="D824" i="24"/>
  <c r="D823" i="24"/>
  <c r="D822" i="24"/>
  <c r="D821" i="24"/>
  <c r="D820" i="24"/>
  <c r="D819" i="24"/>
  <c r="D818" i="24"/>
  <c r="D817" i="24"/>
  <c r="D816" i="24"/>
  <c r="D815" i="24"/>
  <c r="D814" i="24"/>
  <c r="D813" i="24"/>
  <c r="D811" i="24"/>
  <c r="D810" i="24"/>
  <c r="D809" i="24"/>
  <c r="D808" i="24"/>
  <c r="D807" i="24"/>
  <c r="D806" i="24"/>
  <c r="D805" i="24"/>
  <c r="D804" i="24"/>
  <c r="D803" i="24"/>
  <c r="D802" i="24"/>
  <c r="D801" i="24"/>
  <c r="D800" i="24"/>
  <c r="D799" i="24"/>
  <c r="D798" i="24"/>
  <c r="D796" i="24"/>
  <c r="D795" i="24"/>
  <c r="D794" i="24"/>
  <c r="D793" i="24"/>
  <c r="D792" i="24"/>
  <c r="D791" i="24"/>
  <c r="D790" i="24"/>
  <c r="D789" i="24"/>
  <c r="D788" i="24"/>
  <c r="D787" i="24"/>
  <c r="D786" i="24"/>
  <c r="D785" i="24"/>
  <c r="D784" i="24"/>
  <c r="D783" i="24"/>
  <c r="D781" i="24"/>
  <c r="D780" i="24"/>
  <c r="D779" i="24"/>
  <c r="D778" i="24"/>
  <c r="D777" i="24"/>
  <c r="D776" i="24"/>
  <c r="D775" i="24"/>
  <c r="D774" i="24"/>
  <c r="D773" i="24"/>
  <c r="D772" i="24"/>
  <c r="D771" i="24"/>
  <c r="D770" i="24"/>
  <c r="D769" i="24"/>
  <c r="D768" i="24"/>
  <c r="D766" i="24"/>
  <c r="D765" i="24"/>
  <c r="D764" i="24"/>
  <c r="D763" i="24"/>
  <c r="D762" i="24"/>
  <c r="D761" i="24"/>
  <c r="D760" i="24"/>
  <c r="D759" i="24"/>
  <c r="D758" i="24"/>
  <c r="D757" i="24"/>
  <c r="D756" i="24"/>
  <c r="D755" i="24"/>
  <c r="D754" i="24"/>
  <c r="D753" i="24"/>
  <c r="D751" i="24"/>
  <c r="D750" i="24"/>
  <c r="D749" i="24"/>
  <c r="D748" i="24"/>
  <c r="D747" i="24"/>
  <c r="D746" i="24"/>
  <c r="D745" i="24"/>
  <c r="D744" i="24"/>
  <c r="D743" i="24"/>
  <c r="D742" i="24"/>
  <c r="D741" i="24"/>
  <c r="D740" i="24"/>
  <c r="D739" i="24"/>
  <c r="D738" i="24"/>
  <c r="D736" i="24"/>
  <c r="D735" i="24"/>
  <c r="D734" i="24"/>
  <c r="D733" i="24"/>
  <c r="D732" i="24"/>
  <c r="D731" i="24"/>
  <c r="D730" i="24"/>
  <c r="D729" i="24"/>
  <c r="D728" i="24"/>
  <c r="D727" i="24"/>
  <c r="D726" i="24"/>
  <c r="D725" i="24"/>
  <c r="D724" i="24"/>
  <c r="D723" i="24"/>
  <c r="D721" i="24"/>
  <c r="D720" i="24"/>
  <c r="D719" i="24"/>
  <c r="D718" i="24"/>
  <c r="D717" i="24"/>
  <c r="D716" i="24"/>
  <c r="D715" i="24"/>
  <c r="D714" i="24"/>
  <c r="D713" i="24"/>
  <c r="D712" i="24"/>
  <c r="D711" i="24"/>
  <c r="D710" i="24"/>
  <c r="D709" i="24"/>
  <c r="D708" i="24"/>
  <c r="D706" i="24"/>
  <c r="D705" i="24"/>
  <c r="D704" i="24"/>
  <c r="D703" i="24"/>
  <c r="D702" i="24"/>
  <c r="D701" i="24"/>
  <c r="D700" i="24"/>
  <c r="D699" i="24"/>
  <c r="D698" i="24"/>
  <c r="D697" i="24"/>
  <c r="D696" i="24"/>
  <c r="D695" i="24"/>
  <c r="D694" i="24"/>
  <c r="D693" i="24"/>
  <c r="D691" i="24"/>
  <c r="D690" i="24"/>
  <c r="D689" i="24"/>
  <c r="D688" i="24"/>
  <c r="D687" i="24"/>
  <c r="D686" i="24"/>
  <c r="D685" i="24"/>
  <c r="D684" i="24"/>
  <c r="D683" i="24"/>
  <c r="D682" i="24"/>
  <c r="D681" i="24"/>
  <c r="D680" i="24"/>
  <c r="D679" i="24"/>
  <c r="D678" i="24"/>
  <c r="D676" i="24"/>
  <c r="D675" i="24"/>
  <c r="D674" i="24"/>
  <c r="D673" i="24"/>
  <c r="D672" i="24"/>
  <c r="D671" i="24"/>
  <c r="D670" i="24"/>
  <c r="D669" i="24"/>
  <c r="D668" i="24"/>
  <c r="D667" i="24"/>
  <c r="D666" i="24"/>
  <c r="D665" i="24"/>
  <c r="D664" i="24"/>
  <c r="D663" i="24"/>
  <c r="D661" i="24"/>
  <c r="D660" i="24"/>
  <c r="D659" i="24"/>
  <c r="D658" i="24"/>
  <c r="D657" i="24"/>
  <c r="D656" i="24"/>
  <c r="D655" i="24"/>
  <c r="D654" i="24"/>
  <c r="D653" i="24"/>
  <c r="D652" i="24"/>
  <c r="D651" i="24"/>
  <c r="D650" i="24"/>
  <c r="D649" i="24"/>
  <c r="D648" i="24"/>
  <c r="D646" i="24"/>
  <c r="D645" i="24"/>
  <c r="D644" i="24"/>
  <c r="D643" i="24"/>
  <c r="D642" i="24"/>
  <c r="D641" i="24"/>
  <c r="D640" i="24"/>
  <c r="D639" i="24"/>
  <c r="D638" i="24"/>
  <c r="D637" i="24"/>
  <c r="D636" i="24"/>
  <c r="D635" i="24"/>
  <c r="D634" i="24"/>
  <c r="D633" i="24"/>
  <c r="D631" i="24"/>
  <c r="D630" i="24"/>
  <c r="D629" i="24"/>
  <c r="D628" i="24"/>
  <c r="D627" i="24"/>
  <c r="D626" i="24"/>
  <c r="D625" i="24"/>
  <c r="D624" i="24"/>
  <c r="D623" i="24"/>
  <c r="D622" i="24"/>
  <c r="D621" i="24"/>
  <c r="D620" i="24"/>
  <c r="D619" i="24"/>
  <c r="D618" i="24"/>
  <c r="D616" i="24"/>
  <c r="D615" i="24"/>
  <c r="D614" i="24"/>
  <c r="D613" i="24"/>
  <c r="D612" i="24"/>
  <c r="D611" i="24"/>
  <c r="D610" i="24"/>
  <c r="D609" i="24"/>
  <c r="D608" i="24"/>
  <c r="D607" i="24"/>
  <c r="D606" i="24"/>
  <c r="D605" i="24"/>
  <c r="D604" i="24"/>
  <c r="D603" i="24"/>
  <c r="D601" i="24"/>
  <c r="D600" i="24"/>
  <c r="D599" i="24"/>
  <c r="D598" i="24"/>
  <c r="D597" i="24"/>
  <c r="D596" i="24"/>
  <c r="D595" i="24"/>
  <c r="D594" i="24"/>
  <c r="D593" i="24"/>
  <c r="D592" i="24"/>
  <c r="D591" i="24"/>
  <c r="D590" i="24"/>
  <c r="D589" i="24"/>
  <c r="D588" i="24"/>
  <c r="D586" i="24"/>
  <c r="D585" i="24"/>
  <c r="D584" i="24"/>
  <c r="D583" i="24"/>
  <c r="D582" i="24"/>
  <c r="D581" i="24"/>
  <c r="D580" i="24"/>
  <c r="D579" i="24"/>
  <c r="D578" i="24"/>
  <c r="D577" i="24"/>
  <c r="D576" i="24"/>
  <c r="D575" i="24"/>
  <c r="D574" i="24"/>
  <c r="D573" i="24"/>
  <c r="D571" i="24"/>
  <c r="D570" i="24"/>
  <c r="D569" i="24"/>
  <c r="D568" i="24"/>
  <c r="D567" i="24"/>
  <c r="D566" i="24"/>
  <c r="D565" i="24"/>
  <c r="D564" i="24"/>
  <c r="D563" i="24"/>
  <c r="D562" i="24"/>
  <c r="D561" i="24"/>
  <c r="D560" i="24"/>
  <c r="D559" i="24"/>
  <c r="D558" i="24"/>
  <c r="D556" i="24"/>
  <c r="D555" i="24"/>
  <c r="D554" i="24"/>
  <c r="D553" i="24"/>
  <c r="D552" i="24"/>
  <c r="D551" i="24"/>
  <c r="D550" i="24"/>
  <c r="D549" i="24"/>
  <c r="D548" i="24"/>
  <c r="D547" i="24"/>
  <c r="D546" i="24"/>
  <c r="D545" i="24"/>
  <c r="D544" i="24"/>
  <c r="D543" i="24"/>
  <c r="D541" i="24"/>
  <c r="D540" i="24"/>
  <c r="D539" i="24"/>
  <c r="D538" i="24"/>
  <c r="D537" i="24"/>
  <c r="D536" i="24"/>
  <c r="D535" i="24"/>
  <c r="D534" i="24"/>
  <c r="D533" i="24"/>
  <c r="D532" i="24"/>
  <c r="D531" i="24"/>
  <c r="D530" i="24"/>
  <c r="D529" i="24"/>
  <c r="D528" i="24"/>
  <c r="D526" i="24"/>
  <c r="D525" i="24"/>
  <c r="D524" i="24"/>
  <c r="D523" i="24"/>
  <c r="D522" i="24"/>
  <c r="D521" i="24"/>
  <c r="D520" i="24"/>
  <c r="D519" i="24"/>
  <c r="D518" i="24"/>
  <c r="D517" i="24"/>
  <c r="D516" i="24"/>
  <c r="D515" i="24"/>
  <c r="D514" i="24"/>
  <c r="D513" i="24"/>
  <c r="D511" i="24"/>
  <c r="D510" i="24"/>
  <c r="D509" i="24"/>
  <c r="D508" i="24"/>
  <c r="D507" i="24"/>
  <c r="D506" i="24"/>
  <c r="D505" i="24"/>
  <c r="D504" i="24"/>
  <c r="D503" i="24"/>
  <c r="D502" i="24"/>
  <c r="D501" i="24"/>
  <c r="D500" i="24"/>
  <c r="D499" i="24"/>
  <c r="D498" i="24"/>
  <c r="D496" i="24"/>
  <c r="D495" i="24"/>
  <c r="D494" i="24"/>
  <c r="D493" i="24"/>
  <c r="D492" i="24"/>
  <c r="D491" i="24"/>
  <c r="D490" i="24"/>
  <c r="D489" i="24"/>
  <c r="D488" i="24"/>
  <c r="D487" i="24"/>
  <c r="D486" i="24"/>
  <c r="D485" i="24"/>
  <c r="D484" i="24"/>
  <c r="D483" i="24"/>
  <c r="D481" i="24"/>
  <c r="D480" i="24"/>
  <c r="D479" i="24"/>
  <c r="D478" i="24"/>
  <c r="D477" i="24"/>
  <c r="D476" i="24"/>
  <c r="D475" i="24"/>
  <c r="D474" i="24"/>
  <c r="D473" i="24"/>
  <c r="D472" i="24"/>
  <c r="D471" i="24"/>
  <c r="D470" i="24"/>
  <c r="D469" i="24"/>
  <c r="D468" i="24"/>
  <c r="D466" i="24"/>
  <c r="D465" i="24"/>
  <c r="D464" i="24"/>
  <c r="D463" i="24"/>
  <c r="D462" i="24"/>
  <c r="D461" i="24"/>
  <c r="D460" i="24"/>
  <c r="D459" i="24"/>
  <c r="D458" i="24"/>
  <c r="D457" i="24"/>
  <c r="D456" i="24"/>
  <c r="D455" i="24"/>
  <c r="D454" i="24"/>
  <c r="D453" i="24"/>
  <c r="D451" i="24"/>
  <c r="D450" i="24"/>
  <c r="D449" i="24"/>
  <c r="D448" i="24"/>
  <c r="D447" i="24"/>
  <c r="D446" i="24"/>
  <c r="D445" i="24"/>
  <c r="D444" i="24"/>
  <c r="D443" i="24"/>
  <c r="D442" i="24"/>
  <c r="D441" i="24"/>
  <c r="D440" i="24"/>
  <c r="D439" i="24"/>
  <c r="D438" i="24"/>
  <c r="D436" i="24"/>
  <c r="D435" i="24"/>
  <c r="D434" i="24"/>
  <c r="D433" i="24"/>
  <c r="D432" i="24"/>
  <c r="D431" i="24"/>
  <c r="D430" i="24"/>
  <c r="D429" i="24"/>
  <c r="D428" i="24"/>
  <c r="D427" i="24"/>
  <c r="D426" i="24"/>
  <c r="D425" i="24"/>
  <c r="D424" i="24"/>
  <c r="D423" i="24"/>
  <c r="D421" i="24"/>
  <c r="D420" i="24"/>
  <c r="D419" i="24"/>
  <c r="D418" i="24"/>
  <c r="D417" i="24"/>
  <c r="D416" i="24"/>
  <c r="D415" i="24"/>
  <c r="D414" i="24"/>
  <c r="D413" i="24"/>
  <c r="D412" i="24"/>
  <c r="D411" i="24"/>
  <c r="D410" i="24"/>
  <c r="D409" i="24"/>
  <c r="D408" i="24"/>
  <c r="D406" i="24"/>
  <c r="D405" i="24"/>
  <c r="D404" i="24"/>
  <c r="D403" i="24"/>
  <c r="D402" i="24"/>
  <c r="D401" i="24"/>
  <c r="D400" i="24"/>
  <c r="D399" i="24"/>
  <c r="D398" i="24"/>
  <c r="D397" i="24"/>
  <c r="D396" i="24"/>
  <c r="D395" i="24"/>
  <c r="D394" i="24"/>
  <c r="D393" i="24"/>
  <c r="D391" i="24"/>
  <c r="D390" i="24"/>
  <c r="D389" i="24"/>
  <c r="D388" i="24"/>
  <c r="D387" i="24"/>
  <c r="D386" i="24"/>
  <c r="D385" i="24"/>
  <c r="D384" i="24"/>
  <c r="D383" i="24"/>
  <c r="D382" i="24"/>
  <c r="D381" i="24"/>
  <c r="D380" i="24"/>
  <c r="D379" i="24"/>
  <c r="D378" i="24"/>
  <c r="D376" i="24"/>
  <c r="D375" i="24"/>
  <c r="D374" i="24"/>
  <c r="D373" i="24"/>
  <c r="D372" i="24"/>
  <c r="D371" i="24"/>
  <c r="D370" i="24"/>
  <c r="D369" i="24"/>
  <c r="D368" i="24"/>
  <c r="D367" i="24"/>
  <c r="D366" i="24"/>
  <c r="D365" i="24"/>
  <c r="D364" i="24"/>
  <c r="D363" i="24"/>
  <c r="D361" i="24"/>
  <c r="D360" i="24"/>
  <c r="D359" i="24"/>
  <c r="D358" i="24"/>
  <c r="D357" i="24"/>
  <c r="D356" i="24"/>
  <c r="D355" i="24"/>
  <c r="D354" i="24"/>
  <c r="D353" i="24"/>
  <c r="D352" i="24"/>
  <c r="D351" i="24"/>
  <c r="D350" i="24"/>
  <c r="D349" i="24"/>
  <c r="D348" i="24"/>
  <c r="D346" i="24"/>
  <c r="D345" i="24"/>
  <c r="D344" i="24"/>
  <c r="D343" i="24"/>
  <c r="D342" i="24"/>
  <c r="D341" i="24"/>
  <c r="D340" i="24"/>
  <c r="D339" i="24"/>
  <c r="D338" i="24"/>
  <c r="D337" i="24"/>
  <c r="D336" i="24"/>
  <c r="D335" i="24"/>
  <c r="D334" i="24"/>
  <c r="D333" i="24"/>
  <c r="D331" i="24"/>
  <c r="D330" i="24"/>
  <c r="D329" i="24"/>
  <c r="D328" i="24"/>
  <c r="D327" i="24"/>
  <c r="D326" i="24"/>
  <c r="D325" i="24"/>
  <c r="D324" i="24"/>
  <c r="D323" i="24"/>
  <c r="D322" i="24"/>
  <c r="D321" i="24"/>
  <c r="D320" i="24"/>
  <c r="D319" i="24"/>
  <c r="D318" i="24"/>
  <c r="D316" i="24"/>
  <c r="D315" i="24"/>
  <c r="D314" i="24"/>
  <c r="D313" i="24"/>
  <c r="D312" i="24"/>
  <c r="D311" i="24"/>
  <c r="D310" i="24"/>
  <c r="D309" i="24"/>
  <c r="D308" i="24"/>
  <c r="D307" i="24"/>
  <c r="D306" i="24"/>
  <c r="D305" i="24"/>
  <c r="D304" i="24"/>
  <c r="D303" i="24"/>
  <c r="D301" i="24"/>
  <c r="D300" i="24"/>
  <c r="D299" i="24"/>
  <c r="D298" i="24"/>
  <c r="D297" i="24"/>
  <c r="D296" i="24"/>
  <c r="D295" i="24"/>
  <c r="D294" i="24"/>
  <c r="D293" i="24"/>
  <c r="D292" i="24"/>
  <c r="D291" i="24"/>
  <c r="D290" i="24"/>
  <c r="D289" i="24"/>
  <c r="D288" i="24"/>
  <c r="D286" i="24"/>
  <c r="D285" i="24"/>
  <c r="D284" i="24"/>
  <c r="D283" i="24"/>
  <c r="D282" i="24"/>
  <c r="D281" i="24"/>
  <c r="D280" i="24"/>
  <c r="D279" i="24"/>
  <c r="D278" i="24"/>
  <c r="D277" i="24"/>
  <c r="D276" i="24"/>
  <c r="D275" i="24"/>
  <c r="D274" i="24"/>
  <c r="D273" i="24"/>
  <c r="D271" i="24"/>
  <c r="D270" i="24"/>
  <c r="D269" i="24"/>
  <c r="D268" i="24"/>
  <c r="D267" i="24"/>
  <c r="D266" i="24"/>
  <c r="D265" i="24"/>
  <c r="D264" i="24"/>
  <c r="D263" i="24"/>
  <c r="D262" i="24"/>
  <c r="D261" i="24"/>
  <c r="D260" i="24"/>
  <c r="D259" i="24"/>
  <c r="D258" i="24"/>
  <c r="D256" i="24"/>
  <c r="D255" i="24"/>
  <c r="D254" i="24"/>
  <c r="D253" i="24"/>
  <c r="D252" i="24"/>
  <c r="D251" i="24"/>
  <c r="D250" i="24"/>
  <c r="D249" i="24"/>
  <c r="D248" i="24"/>
  <c r="D247" i="24"/>
  <c r="D246" i="24"/>
  <c r="D245" i="24"/>
  <c r="D244" i="24"/>
  <c r="D243" i="24"/>
  <c r="D211" i="24"/>
  <c r="D210" i="24"/>
  <c r="D209" i="24"/>
  <c r="D208" i="24"/>
  <c r="D207" i="24"/>
  <c r="D206" i="24"/>
  <c r="D205" i="24"/>
  <c r="D204" i="24"/>
  <c r="D203" i="24"/>
  <c r="D202" i="24"/>
  <c r="D201" i="24"/>
  <c r="D200" i="24"/>
  <c r="D199" i="24"/>
  <c r="D198" i="24"/>
  <c r="D226" i="24"/>
  <c r="D225" i="24"/>
  <c r="D224" i="24"/>
  <c r="D223" i="24"/>
  <c r="D222" i="24"/>
  <c r="D221" i="24"/>
  <c r="D220" i="24"/>
  <c r="D219" i="24"/>
  <c r="D218" i="24"/>
  <c r="D217" i="24"/>
  <c r="D216" i="24"/>
  <c r="D215" i="24"/>
  <c r="D214" i="24"/>
  <c r="D213" i="24"/>
  <c r="D241" i="24"/>
  <c r="D240" i="24"/>
  <c r="D239" i="24"/>
  <c r="D238" i="24"/>
  <c r="D237" i="24"/>
  <c r="D236" i="24"/>
  <c r="D235" i="24"/>
  <c r="D234" i="24"/>
  <c r="D233" i="24"/>
  <c r="D232" i="24"/>
  <c r="D231" i="24"/>
  <c r="D230" i="24"/>
  <c r="D229" i="24"/>
  <c r="D228" i="24"/>
  <c r="D181" i="24"/>
  <c r="D180" i="24"/>
  <c r="D179" i="24"/>
  <c r="D178" i="24"/>
  <c r="D177" i="24"/>
  <c r="D176" i="24"/>
  <c r="D175" i="24"/>
  <c r="D174" i="24"/>
  <c r="D173" i="24"/>
  <c r="D172" i="24"/>
  <c r="D171" i="24"/>
  <c r="D170" i="24"/>
  <c r="D169" i="24"/>
  <c r="D168" i="24"/>
  <c r="D167" i="24"/>
  <c r="B167" i="24" s="1"/>
  <c r="A167" i="24"/>
  <c r="A182" i="24"/>
  <c r="D182" i="24"/>
  <c r="B182" i="24" s="1"/>
  <c r="D196" i="24"/>
  <c r="D195" i="24"/>
  <c r="D194" i="24"/>
  <c r="D193" i="24"/>
  <c r="D192" i="24"/>
  <c r="D191" i="24"/>
  <c r="D190" i="24"/>
  <c r="D189" i="24"/>
  <c r="D188" i="24"/>
  <c r="D187" i="24"/>
  <c r="D186" i="24"/>
  <c r="D185" i="24"/>
  <c r="D184" i="24"/>
  <c r="D183" i="24"/>
  <c r="D166" i="24"/>
  <c r="D165" i="24"/>
  <c r="D164" i="24"/>
  <c r="D163" i="24"/>
  <c r="D162" i="24"/>
  <c r="D161" i="24"/>
  <c r="D160" i="24"/>
  <c r="D159" i="24"/>
  <c r="D158" i="24"/>
  <c r="D157" i="24"/>
  <c r="D156" i="24"/>
  <c r="D155" i="24"/>
  <c r="D154" i="24"/>
  <c r="D153" i="24"/>
  <c r="D151" i="24"/>
  <c r="D150" i="24"/>
  <c r="D149" i="24"/>
  <c r="D148" i="24"/>
  <c r="D147" i="24"/>
  <c r="D146" i="24"/>
  <c r="D145" i="24"/>
  <c r="D144" i="24"/>
  <c r="D143" i="24"/>
  <c r="D142" i="24"/>
  <c r="D141" i="24"/>
  <c r="D140" i="24"/>
  <c r="D139" i="24"/>
  <c r="D138" i="24"/>
  <c r="D136" i="24"/>
  <c r="D135" i="24"/>
  <c r="D134" i="24"/>
  <c r="D133" i="24"/>
  <c r="D132" i="24"/>
  <c r="D131" i="24"/>
  <c r="D130" i="24"/>
  <c r="D129" i="24"/>
  <c r="D128" i="24"/>
  <c r="D127" i="24"/>
  <c r="D126" i="24"/>
  <c r="D125" i="24"/>
  <c r="D124" i="24"/>
  <c r="D123" i="24"/>
  <c r="D121" i="24"/>
  <c r="D120" i="24"/>
  <c r="D119" i="24"/>
  <c r="D118" i="24"/>
  <c r="D117" i="24"/>
  <c r="D116" i="24"/>
  <c r="D115" i="24"/>
  <c r="D114" i="24"/>
  <c r="D113" i="24"/>
  <c r="D112" i="24"/>
  <c r="D111" i="24"/>
  <c r="D110" i="24"/>
  <c r="D109" i="24"/>
  <c r="D108" i="24"/>
  <c r="D106" i="24"/>
  <c r="D105" i="24"/>
  <c r="D104" i="24"/>
  <c r="D103" i="24"/>
  <c r="D102" i="24"/>
  <c r="D101" i="24"/>
  <c r="D100" i="24"/>
  <c r="D99" i="24"/>
  <c r="D98" i="24"/>
  <c r="D97" i="24"/>
  <c r="D96" i="24"/>
  <c r="D95" i="24"/>
  <c r="D94" i="24"/>
  <c r="D93" i="24"/>
  <c r="D91" i="24"/>
  <c r="D90" i="24"/>
  <c r="D89" i="24"/>
  <c r="D88" i="24"/>
  <c r="D87" i="24"/>
  <c r="D86" i="24"/>
  <c r="D85" i="24"/>
  <c r="D84" i="24"/>
  <c r="D83" i="24"/>
  <c r="D82" i="24"/>
  <c r="D81" i="24"/>
  <c r="D80" i="24"/>
  <c r="D79" i="24"/>
  <c r="D78" i="24"/>
  <c r="D76" i="24"/>
  <c r="D75" i="24"/>
  <c r="D74" i="24"/>
  <c r="D73" i="24"/>
  <c r="D72" i="24"/>
  <c r="D71" i="24"/>
  <c r="D70" i="24"/>
  <c r="D69" i="24"/>
  <c r="D68" i="24"/>
  <c r="D67" i="24"/>
  <c r="D66" i="24"/>
  <c r="D65" i="24"/>
  <c r="D64" i="24"/>
  <c r="D63" i="24"/>
  <c r="D61" i="24"/>
  <c r="D60" i="24"/>
  <c r="D59" i="24"/>
  <c r="D58" i="24"/>
  <c r="D57" i="24"/>
  <c r="D56" i="24"/>
  <c r="D55" i="24"/>
  <c r="D54" i="24"/>
  <c r="D53" i="24"/>
  <c r="D52" i="24"/>
  <c r="D51" i="24"/>
  <c r="D50" i="24"/>
  <c r="D49" i="24"/>
  <c r="D48" i="24"/>
  <c r="D46" i="24"/>
  <c r="D45" i="24"/>
  <c r="D44" i="24"/>
  <c r="D43" i="24"/>
  <c r="D42" i="24"/>
  <c r="D41" i="24"/>
  <c r="D40" i="24"/>
  <c r="D39" i="24"/>
  <c r="D38" i="24"/>
  <c r="D37" i="24"/>
  <c r="D36" i="24"/>
  <c r="D35" i="24"/>
  <c r="D34" i="24"/>
  <c r="D33" i="24"/>
  <c r="D31" i="24"/>
  <c r="D30" i="24"/>
  <c r="D29" i="24"/>
  <c r="D28" i="24"/>
  <c r="D27" i="24"/>
  <c r="D26" i="24"/>
  <c r="D25" i="24"/>
  <c r="D24" i="24"/>
  <c r="D23" i="24"/>
  <c r="D22" i="24"/>
  <c r="D21" i="24"/>
  <c r="D20" i="24"/>
  <c r="D19" i="24"/>
  <c r="D18" i="24"/>
  <c r="A332" i="24"/>
  <c r="D332" i="24"/>
  <c r="B332" i="24" s="1"/>
  <c r="B7245" i="24" l="1"/>
  <c r="B7301" i="24"/>
  <c r="B11333" i="24"/>
  <c r="B11300" i="24"/>
  <c r="A10940" i="24"/>
  <c r="B11197" i="24"/>
  <c r="A10964" i="24"/>
  <c r="A11404" i="24"/>
  <c r="B11284" i="24"/>
  <c r="B11332" i="24"/>
  <c r="B11388" i="24"/>
  <c r="B11468" i="24"/>
  <c r="C10917" i="24"/>
  <c r="A10917" i="24" s="1"/>
  <c r="A11061" i="24"/>
  <c r="B11202" i="24"/>
  <c r="A11337" i="24"/>
  <c r="B11469" i="24"/>
  <c r="A11532" i="24"/>
  <c r="A11060" i="24"/>
  <c r="A11236" i="24"/>
  <c r="B11335" i="24"/>
  <c r="B11473" i="24"/>
  <c r="B11580" i="24"/>
  <c r="A11716" i="24"/>
  <c r="B11533" i="24"/>
  <c r="C11534" i="24"/>
  <c r="C11535" i="24" s="1"/>
  <c r="B11535" i="24" s="1"/>
  <c r="B11302" i="24"/>
  <c r="A10892" i="24"/>
  <c r="B10980" i="24"/>
  <c r="B11029" i="24"/>
  <c r="B11062" i="24"/>
  <c r="B11065" i="24"/>
  <c r="C11149" i="24"/>
  <c r="A11149" i="24" s="1"/>
  <c r="B11156" i="24"/>
  <c r="B11196" i="24"/>
  <c r="A11201" i="24"/>
  <c r="A11260" i="24"/>
  <c r="A11334" i="24"/>
  <c r="A11336" i="24"/>
  <c r="C11421" i="24"/>
  <c r="A11468" i="24"/>
  <c r="A11472" i="24"/>
  <c r="B11583" i="24"/>
  <c r="A11718" i="24"/>
  <c r="B11740" i="24"/>
  <c r="B10893" i="24"/>
  <c r="B10988" i="24"/>
  <c r="B10996" i="24"/>
  <c r="A11101" i="24"/>
  <c r="A11132" i="24"/>
  <c r="B11269" i="24"/>
  <c r="B11292" i="24"/>
  <c r="A11300" i="24"/>
  <c r="B11404" i="24"/>
  <c r="B11420" i="24"/>
  <c r="A11470" i="24"/>
  <c r="A11580" i="24"/>
  <c r="A11581" i="24"/>
  <c r="A11636" i="24"/>
  <c r="B11718" i="24"/>
  <c r="B11034" i="24"/>
  <c r="B11668" i="24"/>
  <c r="B11684" i="24"/>
  <c r="A11717" i="24"/>
  <c r="A11340" i="24"/>
  <c r="A10908" i="24"/>
  <c r="B11028" i="24"/>
  <c r="A11052" i="24"/>
  <c r="A11188" i="24"/>
  <c r="A11228" i="24"/>
  <c r="B11340" i="24"/>
  <c r="A11533" i="24"/>
  <c r="A11542" i="24"/>
  <c r="B11572" i="24"/>
  <c r="B11612" i="24"/>
  <c r="A11684" i="24"/>
  <c r="B11716" i="24"/>
  <c r="B11717" i="24"/>
  <c r="B11722" i="24"/>
  <c r="C11021" i="24"/>
  <c r="B11021" i="24" s="1"/>
  <c r="A11033" i="24"/>
  <c r="B11102" i="24"/>
  <c r="A11105" i="24"/>
  <c r="B11231" i="24"/>
  <c r="C11277" i="24"/>
  <c r="A11277" i="24" s="1"/>
  <c r="B10852" i="24"/>
  <c r="B10916" i="24"/>
  <c r="A10932" i="24"/>
  <c r="C10957" i="24"/>
  <c r="B10957" i="24" s="1"/>
  <c r="B10972" i="24"/>
  <c r="C10981" i="24"/>
  <c r="A10981" i="24" s="1"/>
  <c r="B11031" i="24"/>
  <c r="A11062" i="24"/>
  <c r="A11064" i="24"/>
  <c r="B11100" i="24"/>
  <c r="C11245" i="24"/>
  <c r="B11245" i="24" s="1"/>
  <c r="B11276" i="24"/>
  <c r="A11332" i="24"/>
  <c r="A11333" i="24"/>
  <c r="B11334" i="24"/>
  <c r="B11338" i="24"/>
  <c r="A11372" i="24"/>
  <c r="C11389" i="24"/>
  <c r="C11390" i="24" s="1"/>
  <c r="A11390" i="24" s="1"/>
  <c r="B11421" i="24"/>
  <c r="A11469" i="24"/>
  <c r="B11470" i="24"/>
  <c r="C11485" i="24"/>
  <c r="A11485" i="24" s="1"/>
  <c r="B11540" i="24"/>
  <c r="A11572" i="24"/>
  <c r="A11585" i="24"/>
  <c r="B11588" i="24"/>
  <c r="C11589" i="24"/>
  <c r="A11612" i="24"/>
  <c r="B11748" i="24"/>
  <c r="B11189" i="24"/>
  <c r="C11190" i="24"/>
  <c r="B11190" i="24" s="1"/>
  <c r="A10838" i="24"/>
  <c r="A10840" i="24"/>
  <c r="A10842" i="24"/>
  <c r="B10905" i="24"/>
  <c r="A11350" i="24"/>
  <c r="A11352" i="24"/>
  <c r="A11354" i="24"/>
  <c r="B11660" i="24"/>
  <c r="B10836" i="24"/>
  <c r="A10902" i="24"/>
  <c r="A10904" i="24"/>
  <c r="B10934" i="24"/>
  <c r="A10937" i="24"/>
  <c r="A10966" i="24"/>
  <c r="A10968" i="24"/>
  <c r="A10970" i="24"/>
  <c r="B11033" i="24"/>
  <c r="B11199" i="24"/>
  <c r="B11201" i="24"/>
  <c r="A11230" i="24"/>
  <c r="A11234" i="24"/>
  <c r="C11285" i="24"/>
  <c r="A11285" i="24" s="1"/>
  <c r="C11325" i="24"/>
  <c r="C11326" i="24" s="1"/>
  <c r="A11436" i="24"/>
  <c r="A11476" i="24"/>
  <c r="B11477" i="24"/>
  <c r="B11479" i="24"/>
  <c r="B11481" i="24"/>
  <c r="A11508" i="24"/>
  <c r="A11541" i="24"/>
  <c r="B11542" i="24"/>
  <c r="C11557" i="24"/>
  <c r="B11557" i="24" s="1"/>
  <c r="A11582" i="24"/>
  <c r="A11586" i="24"/>
  <c r="C11629" i="24"/>
  <c r="A11629" i="24" s="1"/>
  <c r="A11644" i="24"/>
  <c r="C11669" i="24"/>
  <c r="A11669" i="24" s="1"/>
  <c r="A11676" i="24"/>
  <c r="B11719" i="24"/>
  <c r="A11721" i="24"/>
  <c r="A11772" i="24"/>
  <c r="B10837" i="24"/>
  <c r="B10839" i="24"/>
  <c r="B10841" i="24"/>
  <c r="A10868" i="24"/>
  <c r="A10900" i="24"/>
  <c r="A10901" i="24"/>
  <c r="B10902" i="24"/>
  <c r="A10906" i="24"/>
  <c r="B10908" i="24"/>
  <c r="B10932" i="24"/>
  <c r="B10964" i="24"/>
  <c r="A11030" i="24"/>
  <c r="A11032" i="24"/>
  <c r="A11036" i="24"/>
  <c r="B11060" i="24"/>
  <c r="B11061" i="24"/>
  <c r="A11066" i="24"/>
  <c r="A11100" i="24"/>
  <c r="B11103" i="24"/>
  <c r="B11132" i="24"/>
  <c r="B11148" i="24"/>
  <c r="A11164" i="24"/>
  <c r="B11165" i="24"/>
  <c r="A11198" i="24"/>
  <c r="A11200" i="24"/>
  <c r="A11204" i="24"/>
  <c r="B11228" i="24"/>
  <c r="B11230" i="24"/>
  <c r="B11234" i="24"/>
  <c r="B11244" i="24"/>
  <c r="A11268" i="24"/>
  <c r="B11337" i="24"/>
  <c r="A11348" i="24"/>
  <c r="B11349" i="24"/>
  <c r="B11351" i="24"/>
  <c r="B11353" i="24"/>
  <c r="B11372" i="24"/>
  <c r="C11413" i="24"/>
  <c r="A11413" i="24" s="1"/>
  <c r="B11436" i="24"/>
  <c r="C11461" i="24"/>
  <c r="B11461" i="24" s="1"/>
  <c r="B11471" i="24"/>
  <c r="A11473" i="24"/>
  <c r="B11474" i="24"/>
  <c r="B11476" i="24"/>
  <c r="C11501" i="24"/>
  <c r="C11502" i="24" s="1"/>
  <c r="C11503" i="24" s="1"/>
  <c r="B11508" i="24"/>
  <c r="C11517" i="24"/>
  <c r="A11517" i="24" s="1"/>
  <c r="A11540" i="24"/>
  <c r="B11541" i="24"/>
  <c r="A11548" i="24"/>
  <c r="A11549" i="24"/>
  <c r="B11582" i="24"/>
  <c r="B11586" i="24"/>
  <c r="B11628" i="24"/>
  <c r="B11644" i="24"/>
  <c r="C11661" i="24"/>
  <c r="A11668" i="24"/>
  <c r="B11676" i="24"/>
  <c r="A11708" i="24"/>
  <c r="B11721" i="24"/>
  <c r="A11740" i="24"/>
  <c r="A11780" i="24"/>
  <c r="A10836" i="24"/>
  <c r="B10844" i="24"/>
  <c r="C10853" i="24"/>
  <c r="A10853" i="24" s="1"/>
  <c r="B10868" i="24"/>
  <c r="B10900" i="24"/>
  <c r="B10901" i="24"/>
  <c r="B10903" i="24"/>
  <c r="A10905" i="24"/>
  <c r="B10906" i="24"/>
  <c r="A10933" i="24"/>
  <c r="B10938" i="24"/>
  <c r="B10965" i="24"/>
  <c r="B10967" i="24"/>
  <c r="B10969" i="24"/>
  <c r="A10996" i="24"/>
  <c r="A11028" i="24"/>
  <c r="A11029" i="24"/>
  <c r="B11030" i="24"/>
  <c r="A11034" i="24"/>
  <c r="B11036" i="24"/>
  <c r="B11063" i="24"/>
  <c r="A11065" i="24"/>
  <c r="B11066" i="24"/>
  <c r="A11084" i="24"/>
  <c r="A11093" i="24"/>
  <c r="A11102" i="24"/>
  <c r="A11106" i="24"/>
  <c r="A11108" i="24"/>
  <c r="C11157" i="24"/>
  <c r="A11157" i="24" s="1"/>
  <c r="B11164" i="24"/>
  <c r="A11196" i="24"/>
  <c r="A11197" i="24"/>
  <c r="B11198" i="24"/>
  <c r="A11202" i="24"/>
  <c r="B11204" i="24"/>
  <c r="A11229" i="24"/>
  <c r="A11233" i="24"/>
  <c r="B11268" i="24"/>
  <c r="B11348" i="24"/>
  <c r="B11412" i="24"/>
  <c r="A11478" i="24"/>
  <c r="A11480" i="24"/>
  <c r="A11482" i="24"/>
  <c r="A11500" i="24"/>
  <c r="B11516" i="24"/>
  <c r="B11548" i="24"/>
  <c r="B11549" i="24"/>
  <c r="A11720" i="24"/>
  <c r="A11748" i="24"/>
  <c r="B11772" i="24"/>
  <c r="B11780" i="24"/>
  <c r="C10846" i="24"/>
  <c r="B10845" i="24"/>
  <c r="A10845" i="24"/>
  <c r="C10878" i="24"/>
  <c r="B10877" i="24"/>
  <c r="A10877" i="24"/>
  <c r="B11037" i="24"/>
  <c r="A11037" i="24"/>
  <c r="C11038" i="24"/>
  <c r="B11045" i="24"/>
  <c r="A11045" i="24"/>
  <c r="C11046" i="24"/>
  <c r="B11078" i="24"/>
  <c r="A11078" i="24"/>
  <c r="C11079" i="24"/>
  <c r="C10974" i="24"/>
  <c r="B10973" i="24"/>
  <c r="A10973" i="24"/>
  <c r="C11006" i="24"/>
  <c r="B11005" i="24"/>
  <c r="A11005" i="24"/>
  <c r="A10941" i="24"/>
  <c r="C10942" i="24"/>
  <c r="B10941" i="24"/>
  <c r="B10909" i="24"/>
  <c r="A10909" i="24"/>
  <c r="C10910" i="24"/>
  <c r="B11142" i="24"/>
  <c r="A11142" i="24"/>
  <c r="C11143" i="24"/>
  <c r="A10837" i="24"/>
  <c r="B10838" i="24"/>
  <c r="A10841" i="24"/>
  <c r="B10842" i="24"/>
  <c r="A10844" i="24"/>
  <c r="A10870" i="24"/>
  <c r="B10871" i="24"/>
  <c r="A10874" i="24"/>
  <c r="B10884" i="24"/>
  <c r="C10885" i="24"/>
  <c r="B10892" i="24"/>
  <c r="A10903" i="24"/>
  <c r="B10904" i="24"/>
  <c r="A10924" i="24"/>
  <c r="C10925" i="24"/>
  <c r="B10933" i="24"/>
  <c r="A10936" i="24"/>
  <c r="B10937" i="24"/>
  <c r="B10940" i="24"/>
  <c r="C10958" i="24"/>
  <c r="A10965" i="24"/>
  <c r="B10966" i="24"/>
  <c r="A10969" i="24"/>
  <c r="B10970" i="24"/>
  <c r="A10972" i="24"/>
  <c r="A10998" i="24"/>
  <c r="B10999" i="24"/>
  <c r="A11002" i="24"/>
  <c r="B11012" i="24"/>
  <c r="C11013" i="24"/>
  <c r="B11020" i="24"/>
  <c r="A11031" i="24"/>
  <c r="B11032" i="24"/>
  <c r="A11063" i="24"/>
  <c r="B11064" i="24"/>
  <c r="B11140" i="24"/>
  <c r="A11140" i="24"/>
  <c r="C11166" i="24"/>
  <c r="A11165" i="24"/>
  <c r="A11189" i="24"/>
  <c r="A10869" i="24"/>
  <c r="B10870" i="24"/>
  <c r="A10873" i="24"/>
  <c r="B10874" i="24"/>
  <c r="A10876" i="24"/>
  <c r="A10935" i="24"/>
  <c r="B10936" i="24"/>
  <c r="A10997" i="24"/>
  <c r="B10998" i="24"/>
  <c r="A11001" i="24"/>
  <c r="B11002" i="24"/>
  <c r="A11004" i="24"/>
  <c r="B11076" i="24"/>
  <c r="A11076" i="24"/>
  <c r="C11086" i="24"/>
  <c r="B11085" i="24"/>
  <c r="C11117" i="24"/>
  <c r="B11124" i="24"/>
  <c r="C11125" i="24"/>
  <c r="A11124" i="24"/>
  <c r="C11134" i="24"/>
  <c r="B11133" i="24"/>
  <c r="A11133" i="24"/>
  <c r="B11221" i="24"/>
  <c r="C11222" i="24"/>
  <c r="A11221" i="24"/>
  <c r="B11261" i="24"/>
  <c r="C11262" i="24"/>
  <c r="A11261" i="24"/>
  <c r="A10839" i="24"/>
  <c r="B10840" i="24"/>
  <c r="A10860" i="24"/>
  <c r="C10861" i="24"/>
  <c r="B10869" i="24"/>
  <c r="A10872" i="24"/>
  <c r="B10873" i="24"/>
  <c r="B10876" i="24"/>
  <c r="A10893" i="24"/>
  <c r="C10894" i="24"/>
  <c r="A10934" i="24"/>
  <c r="B10935" i="24"/>
  <c r="A10938" i="24"/>
  <c r="B10948" i="24"/>
  <c r="C10949" i="24"/>
  <c r="B10956" i="24"/>
  <c r="A10967" i="24"/>
  <c r="B10968" i="24"/>
  <c r="A10988" i="24"/>
  <c r="C10989" i="24"/>
  <c r="B10997" i="24"/>
  <c r="A11000" i="24"/>
  <c r="B11001" i="24"/>
  <c r="B11004" i="24"/>
  <c r="B11068" i="24"/>
  <c r="C11069" i="24"/>
  <c r="C11094" i="24"/>
  <c r="B11116" i="24"/>
  <c r="B11141" i="24"/>
  <c r="A11141" i="24"/>
  <c r="B11172" i="24"/>
  <c r="C11173" i="24"/>
  <c r="A11212" i="24"/>
  <c r="C11213" i="24"/>
  <c r="B11212" i="24"/>
  <c r="A10871" i="24"/>
  <c r="B10872" i="24"/>
  <c r="A10999" i="24"/>
  <c r="B11000" i="24"/>
  <c r="B11044" i="24"/>
  <c r="A11044" i="24"/>
  <c r="C11054" i="24"/>
  <c r="B11053" i="24"/>
  <c r="B11077" i="24"/>
  <c r="A11077" i="24"/>
  <c r="C11110" i="24"/>
  <c r="B11109" i="24"/>
  <c r="C11206" i="24"/>
  <c r="B11205" i="24"/>
  <c r="C11238" i="24"/>
  <c r="B11237" i="24"/>
  <c r="A11237" i="24"/>
  <c r="B11252" i="24"/>
  <c r="C11253" i="24"/>
  <c r="A11252" i="24"/>
  <c r="A11316" i="24"/>
  <c r="C11317" i="24"/>
  <c r="B11316" i="24"/>
  <c r="C11342" i="24"/>
  <c r="A11341" i="24"/>
  <c r="A11356" i="24"/>
  <c r="B11356" i="24"/>
  <c r="B11052" i="24"/>
  <c r="B11084" i="24"/>
  <c r="A11092" i="24"/>
  <c r="B11101" i="24"/>
  <c r="A11104" i="24"/>
  <c r="B11105" i="24"/>
  <c r="B11108" i="24"/>
  <c r="B11180" i="24"/>
  <c r="C11181" i="24"/>
  <c r="B11188" i="24"/>
  <c r="A11199" i="24"/>
  <c r="B11200" i="24"/>
  <c r="A11220" i="24"/>
  <c r="B11229" i="24"/>
  <c r="A11232" i="24"/>
  <c r="B11233" i="24"/>
  <c r="B11236" i="24"/>
  <c r="B11260" i="24"/>
  <c r="C11270" i="24"/>
  <c r="A11269" i="24"/>
  <c r="A11301" i="24"/>
  <c r="A11308" i="24"/>
  <c r="C11309" i="24"/>
  <c r="B11396" i="24"/>
  <c r="A11396" i="24"/>
  <c r="C11406" i="24"/>
  <c r="A11405" i="24"/>
  <c r="B11428" i="24"/>
  <c r="C11429" i="24"/>
  <c r="A11428" i="24"/>
  <c r="A11444" i="24"/>
  <c r="C11445" i="24"/>
  <c r="B11092" i="24"/>
  <c r="A11103" i="24"/>
  <c r="B11104" i="24"/>
  <c r="B11220" i="24"/>
  <c r="A11231" i="24"/>
  <c r="B11232" i="24"/>
  <c r="C11278" i="24"/>
  <c r="A11292" i="24"/>
  <c r="C11293" i="24"/>
  <c r="B11301" i="24"/>
  <c r="A11357" i="24"/>
  <c r="C11358" i="24"/>
  <c r="B11357" i="24"/>
  <c r="B11380" i="24"/>
  <c r="C11381" i="24"/>
  <c r="A11380" i="24"/>
  <c r="C11438" i="24"/>
  <c r="B11437" i="24"/>
  <c r="B11502" i="24"/>
  <c r="C11303" i="24"/>
  <c r="A11302" i="24"/>
  <c r="B11364" i="24"/>
  <c r="C11365" i="24"/>
  <c r="A11364" i="24"/>
  <c r="C11374" i="24"/>
  <c r="B11373" i="24"/>
  <c r="B11397" i="24"/>
  <c r="C11398" i="24"/>
  <c r="A11397" i="24"/>
  <c r="C11462" i="24"/>
  <c r="B11324" i="24"/>
  <c r="A11335" i="24"/>
  <c r="B11336" i="24"/>
  <c r="A11349" i="24"/>
  <c r="B11350" i="24"/>
  <c r="A11353" i="24"/>
  <c r="B11354" i="24"/>
  <c r="A11452" i="24"/>
  <c r="C11453" i="24"/>
  <c r="B11452" i="24"/>
  <c r="A11477" i="24"/>
  <c r="B11478" i="24"/>
  <c r="A11481" i="24"/>
  <c r="B11482" i="24"/>
  <c r="B11484" i="24"/>
  <c r="A11351" i="24"/>
  <c r="B11352" i="24"/>
  <c r="A11479" i="24"/>
  <c r="B11480" i="24"/>
  <c r="B11517" i="24"/>
  <c r="A11524" i="24"/>
  <c r="C11525" i="24"/>
  <c r="B11524" i="24"/>
  <c r="B11492" i="24"/>
  <c r="C11493" i="24"/>
  <c r="A11492" i="24"/>
  <c r="C11510" i="24"/>
  <c r="A11509" i="24"/>
  <c r="A11565" i="24"/>
  <c r="B11565" i="24"/>
  <c r="C11566" i="24"/>
  <c r="B11460" i="24"/>
  <c r="A11471" i="24"/>
  <c r="B11472" i="24"/>
  <c r="C11551" i="24"/>
  <c r="A11550" i="24"/>
  <c r="A11597" i="24"/>
  <c r="C11598" i="24"/>
  <c r="B11597" i="24"/>
  <c r="C11558" i="24"/>
  <c r="A11621" i="24"/>
  <c r="B11621" i="24"/>
  <c r="C11622" i="24"/>
  <c r="B11556" i="24"/>
  <c r="B11532" i="24"/>
  <c r="B11543" i="24"/>
  <c r="C11544" i="24"/>
  <c r="A11543" i="24"/>
  <c r="A11564" i="24"/>
  <c r="B11564" i="24"/>
  <c r="B11573" i="24"/>
  <c r="C11574" i="24"/>
  <c r="B11581" i="24"/>
  <c r="A11584" i="24"/>
  <c r="B11585" i="24"/>
  <c r="B11604" i="24"/>
  <c r="C11605" i="24"/>
  <c r="A11604" i="24"/>
  <c r="C11614" i="24"/>
  <c r="A11613" i="24"/>
  <c r="B11613" i="24"/>
  <c r="A11583" i="24"/>
  <c r="B11584" i="24"/>
  <c r="C11637" i="24"/>
  <c r="B11652" i="24"/>
  <c r="C11653" i="24"/>
  <c r="A11596" i="24"/>
  <c r="B11596" i="24"/>
  <c r="A11620" i="24"/>
  <c r="B11620" i="24"/>
  <c r="C11646" i="24"/>
  <c r="A11645" i="24"/>
  <c r="C11678" i="24"/>
  <c r="B11677" i="24"/>
  <c r="A11677" i="24"/>
  <c r="C11686" i="24"/>
  <c r="A11685" i="24"/>
  <c r="B11724" i="24"/>
  <c r="B11757" i="24"/>
  <c r="A11757" i="24"/>
  <c r="C11758" i="24"/>
  <c r="A11692" i="24"/>
  <c r="C11693" i="24"/>
  <c r="B11692" i="24"/>
  <c r="B11700" i="24"/>
  <c r="A11700" i="24"/>
  <c r="C11701" i="24"/>
  <c r="C11710" i="24"/>
  <c r="B11709" i="24"/>
  <c r="A11709" i="24"/>
  <c r="A11749" i="24"/>
  <c r="C11750" i="24"/>
  <c r="B11749" i="24"/>
  <c r="C11725" i="24"/>
  <c r="A11719" i="24"/>
  <c r="B11720" i="24"/>
  <c r="B11781" i="24"/>
  <c r="A11781" i="24"/>
  <c r="C11782" i="24"/>
  <c r="C11790" i="24"/>
  <c r="B11789" i="24"/>
  <c r="A11789" i="24"/>
  <c r="A11722" i="24"/>
  <c r="C11734" i="24"/>
  <c r="B11733" i="24"/>
  <c r="A11733" i="24"/>
  <c r="C11766" i="24"/>
  <c r="B11765" i="24"/>
  <c r="A11765" i="24"/>
  <c r="C11742" i="24"/>
  <c r="B11741" i="24"/>
  <c r="B11756" i="24"/>
  <c r="A11756" i="24"/>
  <c r="A11773" i="24"/>
  <c r="C11774" i="24"/>
  <c r="B11773" i="24"/>
  <c r="B11708" i="24"/>
  <c r="A11732" i="24"/>
  <c r="A11764" i="24"/>
  <c r="B11732" i="24"/>
  <c r="B11764" i="24"/>
  <c r="A11788" i="24"/>
  <c r="B11788" i="24"/>
  <c r="B7203" i="24"/>
  <c r="B7259" i="24"/>
  <c r="B8043" i="24"/>
  <c r="B8771" i="24"/>
  <c r="B7399" i="24"/>
  <c r="B10828" i="24"/>
  <c r="C10830" i="24"/>
  <c r="C10831" i="24" s="1"/>
  <c r="B10829" i="24"/>
  <c r="B7678" i="24"/>
  <c r="B7244" i="24"/>
  <c r="B7734" i="24"/>
  <c r="B8770" i="24"/>
  <c r="B7790" i="24"/>
  <c r="B7300" i="24"/>
  <c r="B7510" i="24"/>
  <c r="C7231" i="24"/>
  <c r="B7231" i="24" s="1"/>
  <c r="B7230" i="24"/>
  <c r="C7287" i="24"/>
  <c r="B7287" i="24" s="1"/>
  <c r="B7286" i="24"/>
  <c r="C7609" i="24"/>
  <c r="B7609" i="24" s="1"/>
  <c r="B7608" i="24"/>
  <c r="A7664" i="24"/>
  <c r="B7664" i="24"/>
  <c r="C7707" i="24"/>
  <c r="B7707" i="24" s="1"/>
  <c r="B7706" i="24"/>
  <c r="C7777" i="24"/>
  <c r="B7777" i="24" s="1"/>
  <c r="B7776" i="24"/>
  <c r="C7833" i="24"/>
  <c r="B7833" i="24" s="1"/>
  <c r="B7832" i="24"/>
  <c r="C7903" i="24"/>
  <c r="B7903" i="24" s="1"/>
  <c r="B7902" i="24"/>
  <c r="C7959" i="24"/>
  <c r="B7959" i="24" s="1"/>
  <c r="B7958" i="24"/>
  <c r="C8015" i="24"/>
  <c r="B8015" i="24" s="1"/>
  <c r="B8014" i="24"/>
  <c r="C8071" i="24"/>
  <c r="B8071" i="24" s="1"/>
  <c r="B8070" i="24"/>
  <c r="A8126" i="24"/>
  <c r="B8126" i="24"/>
  <c r="C8183" i="24"/>
  <c r="B8183" i="24" s="1"/>
  <c r="B8182" i="24"/>
  <c r="C8239" i="24"/>
  <c r="B8239" i="24" s="1"/>
  <c r="B8238" i="24"/>
  <c r="C8295" i="24"/>
  <c r="B8295" i="24" s="1"/>
  <c r="B8294" i="24"/>
  <c r="A8350" i="24"/>
  <c r="B8350" i="24"/>
  <c r="C8687" i="24"/>
  <c r="B8687" i="24" s="1"/>
  <c r="B8686" i="24"/>
  <c r="C8799" i="24"/>
  <c r="B8799" i="24" s="1"/>
  <c r="B8798" i="24"/>
  <c r="A8910" i="24"/>
  <c r="B8910" i="24"/>
  <c r="C9023" i="24"/>
  <c r="B9023" i="24" s="1"/>
  <c r="B9022" i="24"/>
  <c r="C9247" i="24"/>
  <c r="C9248" i="24" s="1"/>
  <c r="B9246" i="24"/>
  <c r="C9471" i="24"/>
  <c r="B9471" i="24" s="1"/>
  <c r="B9470" i="24"/>
  <c r="C9527" i="24"/>
  <c r="B9527" i="24" s="1"/>
  <c r="B9526" i="24"/>
  <c r="C9583" i="24"/>
  <c r="B9582" i="24"/>
  <c r="A9638" i="24"/>
  <c r="B9638" i="24"/>
  <c r="C9695" i="24"/>
  <c r="B9694" i="24"/>
  <c r="C9919" i="24"/>
  <c r="C9920" i="24" s="1"/>
  <c r="B9920" i="24" s="1"/>
  <c r="B9918" i="24"/>
  <c r="A9974" i="24"/>
  <c r="B9974" i="24"/>
  <c r="C10087" i="24"/>
  <c r="A10087" i="24" s="1"/>
  <c r="B10086" i="24"/>
  <c r="A10142" i="24"/>
  <c r="B10142" i="24"/>
  <c r="C10255" i="24"/>
  <c r="B10255" i="24" s="1"/>
  <c r="B10254" i="24"/>
  <c r="A10366" i="24"/>
  <c r="B10366" i="24"/>
  <c r="A10422" i="24"/>
  <c r="B10422" i="24"/>
  <c r="A10478" i="24"/>
  <c r="B10478" i="24"/>
  <c r="A10590" i="24"/>
  <c r="B10590" i="24"/>
  <c r="C10647" i="24"/>
  <c r="B10647" i="24" s="1"/>
  <c r="B10646" i="24"/>
  <c r="C10703" i="24"/>
  <c r="B10703" i="24" s="1"/>
  <c r="B10702" i="24"/>
  <c r="C10759" i="24"/>
  <c r="B10759" i="24" s="1"/>
  <c r="B10758" i="24"/>
  <c r="C10815" i="24"/>
  <c r="B10815" i="24" s="1"/>
  <c r="B10814" i="24"/>
  <c r="B7342" i="24"/>
  <c r="B7398" i="24"/>
  <c r="B7454" i="24"/>
  <c r="C7413" i="24"/>
  <c r="B7413" i="24" s="1"/>
  <c r="B7412" i="24"/>
  <c r="C7539" i="24"/>
  <c r="C7540" i="24" s="1"/>
  <c r="B7540" i="24" s="1"/>
  <c r="B7538" i="24"/>
  <c r="C7581" i="24"/>
  <c r="B7581" i="24" s="1"/>
  <c r="B7580" i="24"/>
  <c r="C7793" i="24"/>
  <c r="A7793" i="24" s="1"/>
  <c r="B7792" i="24"/>
  <c r="C8029" i="24"/>
  <c r="B8029" i="24" s="1"/>
  <c r="B8028" i="24"/>
  <c r="A8140" i="24"/>
  <c r="B8140" i="24"/>
  <c r="A8252" i="24"/>
  <c r="B8252" i="24"/>
  <c r="A8308" i="24"/>
  <c r="B8308" i="24"/>
  <c r="A8364" i="24"/>
  <c r="B8364" i="24"/>
  <c r="C8421" i="24"/>
  <c r="B8421" i="24" s="1"/>
  <c r="B8420" i="24"/>
  <c r="C8533" i="24"/>
  <c r="B8533" i="24" s="1"/>
  <c r="B8532" i="24"/>
  <c r="C8645" i="24"/>
  <c r="B8645" i="24" s="1"/>
  <c r="B8644" i="24"/>
  <c r="A8700" i="24"/>
  <c r="B8700" i="24"/>
  <c r="C8813" i="24"/>
  <c r="C8814" i="24" s="1"/>
  <c r="B8814" i="24" s="1"/>
  <c r="B8812" i="24"/>
  <c r="C8869" i="24"/>
  <c r="A8869" i="24" s="1"/>
  <c r="B8868" i="24"/>
  <c r="A8924" i="24"/>
  <c r="B8924" i="24"/>
  <c r="C8981" i="24"/>
  <c r="A8981" i="24" s="1"/>
  <c r="B8980" i="24"/>
  <c r="C9037" i="24"/>
  <c r="B9037" i="24" s="1"/>
  <c r="B9036" i="24"/>
  <c r="C9093" i="24"/>
  <c r="B9093" i="24" s="1"/>
  <c r="B9092" i="24"/>
  <c r="C9205" i="24"/>
  <c r="A9205" i="24" s="1"/>
  <c r="B9204" i="24"/>
  <c r="C9261" i="24"/>
  <c r="B9261" i="24" s="1"/>
  <c r="B9260" i="24"/>
  <c r="C9373" i="24"/>
  <c r="A9373" i="24" s="1"/>
  <c r="B9372" i="24"/>
  <c r="C9429" i="24"/>
  <c r="A9429" i="24" s="1"/>
  <c r="B9428" i="24"/>
  <c r="C9653" i="24"/>
  <c r="B9653" i="24" s="1"/>
  <c r="B9652" i="24"/>
  <c r="A9764" i="24"/>
  <c r="B9764" i="24"/>
  <c r="A9820" i="24"/>
  <c r="B9820" i="24"/>
  <c r="A9932" i="24"/>
  <c r="B9932" i="24"/>
  <c r="A10044" i="24"/>
  <c r="B10044" i="24"/>
  <c r="A10100" i="24"/>
  <c r="B10100" i="24"/>
  <c r="C10157" i="24"/>
  <c r="B10157" i="24" s="1"/>
  <c r="B10156" i="24"/>
  <c r="C10213" i="24"/>
  <c r="A10213" i="24" s="1"/>
  <c r="B10212" i="24"/>
  <c r="C10269" i="24"/>
  <c r="B10269" i="24" s="1"/>
  <c r="B10268" i="24"/>
  <c r="C10493" i="24"/>
  <c r="A10493" i="24" s="1"/>
  <c r="B10492" i="24"/>
  <c r="C10549" i="24"/>
  <c r="A10549" i="24" s="1"/>
  <c r="B10548" i="24"/>
  <c r="A10604" i="24"/>
  <c r="B10604" i="24"/>
  <c r="C10717" i="24"/>
  <c r="B10717" i="24" s="1"/>
  <c r="B10716" i="24"/>
  <c r="C10773" i="24"/>
  <c r="B10773" i="24" s="1"/>
  <c r="B10772" i="24"/>
  <c r="B7735" i="24"/>
  <c r="B7791" i="24"/>
  <c r="B7860" i="24"/>
  <c r="B7916" i="24"/>
  <c r="B7972" i="24"/>
  <c r="B8084" i="24"/>
  <c r="B8196" i="24"/>
  <c r="B8588" i="24"/>
  <c r="C7371" i="24"/>
  <c r="B7371" i="24" s="1"/>
  <c r="B7370" i="24"/>
  <c r="C7427" i="24"/>
  <c r="C7428" i="24" s="1"/>
  <c r="B7428" i="24" s="1"/>
  <c r="B7426" i="24"/>
  <c r="C7483" i="24"/>
  <c r="B7483" i="24" s="1"/>
  <c r="B7482" i="24"/>
  <c r="C7525" i="24"/>
  <c r="C7526" i="24" s="1"/>
  <c r="B7526" i="24" s="1"/>
  <c r="B7524" i="24"/>
  <c r="C7651" i="24"/>
  <c r="C7652" i="24" s="1"/>
  <c r="B7652" i="24" s="1"/>
  <c r="B7650" i="24"/>
  <c r="C7693" i="24"/>
  <c r="A7693" i="24" s="1"/>
  <c r="B7692" i="24"/>
  <c r="C7749" i="24"/>
  <c r="B7749" i="24" s="1"/>
  <c r="B7748" i="24"/>
  <c r="A7804" i="24"/>
  <c r="B7804" i="24"/>
  <c r="A7874" i="24"/>
  <c r="B7874" i="24"/>
  <c r="C7987" i="24"/>
  <c r="B7987" i="24" s="1"/>
  <c r="B7986" i="24"/>
  <c r="A8098" i="24"/>
  <c r="B8098" i="24"/>
  <c r="C8267" i="24"/>
  <c r="B8267" i="24" s="1"/>
  <c r="B8266" i="24"/>
  <c r="C8659" i="24"/>
  <c r="B8659" i="24" s="1"/>
  <c r="B8658" i="24"/>
  <c r="C8827" i="24"/>
  <c r="A8827" i="24" s="1"/>
  <c r="B8826" i="24"/>
  <c r="C8883" i="24"/>
  <c r="B8883" i="24" s="1"/>
  <c r="B8882" i="24"/>
  <c r="A8938" i="24"/>
  <c r="B8938" i="24"/>
  <c r="C9051" i="24"/>
  <c r="B9051" i="24" s="1"/>
  <c r="B9050" i="24"/>
  <c r="C9163" i="24"/>
  <c r="A9163" i="24" s="1"/>
  <c r="B9162" i="24"/>
  <c r="C9275" i="24"/>
  <c r="B9275" i="24" s="1"/>
  <c r="B9274" i="24"/>
  <c r="C9387" i="24"/>
  <c r="A9387" i="24" s="1"/>
  <c r="B9386" i="24"/>
  <c r="C9443" i="24"/>
  <c r="B9443" i="24" s="1"/>
  <c r="B9442" i="24"/>
  <c r="A9498" i="24"/>
  <c r="B9498" i="24"/>
  <c r="A9554" i="24"/>
  <c r="B9554" i="24"/>
  <c r="A9666" i="24"/>
  <c r="B9666" i="24"/>
  <c r="A9834" i="24"/>
  <c r="B9834" i="24"/>
  <c r="C9891" i="24"/>
  <c r="B9891" i="24" s="1"/>
  <c r="B9890" i="24"/>
  <c r="C10227" i="24"/>
  <c r="C10228" i="24" s="1"/>
  <c r="B10228" i="24" s="1"/>
  <c r="B10226" i="24"/>
  <c r="C10283" i="24"/>
  <c r="A10283" i="24" s="1"/>
  <c r="B10282" i="24"/>
  <c r="C10339" i="24"/>
  <c r="A10339" i="24" s="1"/>
  <c r="B10338" i="24"/>
  <c r="C10395" i="24"/>
  <c r="B10395" i="24" s="1"/>
  <c r="B10394" i="24"/>
  <c r="C10451" i="24"/>
  <c r="B10451" i="24" s="1"/>
  <c r="B10450" i="24"/>
  <c r="C10563" i="24"/>
  <c r="B10563" i="24" s="1"/>
  <c r="B10562" i="24"/>
  <c r="C10619" i="24"/>
  <c r="C10620" i="24" s="1"/>
  <c r="B10620" i="24" s="1"/>
  <c r="B10618" i="24"/>
  <c r="A10674" i="24"/>
  <c r="B10674" i="24"/>
  <c r="C10787" i="24"/>
  <c r="B10787" i="24" s="1"/>
  <c r="B10786" i="24"/>
  <c r="B7216" i="24"/>
  <c r="B7272" i="24"/>
  <c r="B7384" i="24"/>
  <c r="B7440" i="24"/>
  <c r="B7496" i="24"/>
  <c r="B7552" i="24"/>
  <c r="B7720" i="24"/>
  <c r="C7498" i="24"/>
  <c r="B7498" i="24" s="1"/>
  <c r="B7497" i="24"/>
  <c r="C7595" i="24"/>
  <c r="B7595" i="24" s="1"/>
  <c r="B7594" i="24"/>
  <c r="C7637" i="24"/>
  <c r="A7637" i="24" s="1"/>
  <c r="B7636" i="24"/>
  <c r="C7763" i="24"/>
  <c r="B7763" i="24" s="1"/>
  <c r="B7762" i="24"/>
  <c r="A7888" i="24"/>
  <c r="B7888" i="24"/>
  <c r="A7944" i="24"/>
  <c r="B7944" i="24"/>
  <c r="A8000" i="24"/>
  <c r="B8000" i="24"/>
  <c r="A8056" i="24"/>
  <c r="B8056" i="24"/>
  <c r="C8113" i="24"/>
  <c r="A8113" i="24" s="1"/>
  <c r="B8112" i="24"/>
  <c r="C8169" i="24"/>
  <c r="B8168" i="24"/>
  <c r="C8225" i="24"/>
  <c r="A8225" i="24" s="1"/>
  <c r="B8224" i="24"/>
  <c r="C8281" i="24"/>
  <c r="A8281" i="24" s="1"/>
  <c r="B8280" i="24"/>
  <c r="C8337" i="24"/>
  <c r="A8337" i="24" s="1"/>
  <c r="B8336" i="24"/>
  <c r="C8393" i="24"/>
  <c r="B8392" i="24"/>
  <c r="C8449" i="24"/>
  <c r="B8449" i="24" s="1"/>
  <c r="B8448" i="24"/>
  <c r="C8561" i="24"/>
  <c r="B8561" i="24" s="1"/>
  <c r="B8560" i="24"/>
  <c r="C8617" i="24"/>
  <c r="B8617" i="24" s="1"/>
  <c r="B8616" i="24"/>
  <c r="A8672" i="24"/>
  <c r="B8672" i="24"/>
  <c r="A8784" i="24"/>
  <c r="B8784" i="24"/>
  <c r="A8840" i="24"/>
  <c r="B8840" i="24"/>
  <c r="A8896" i="24"/>
  <c r="B8896" i="24"/>
  <c r="C8953" i="24"/>
  <c r="B8953" i="24" s="1"/>
  <c r="B8952" i="24"/>
  <c r="A9064" i="24"/>
  <c r="B9064" i="24"/>
  <c r="A9176" i="24"/>
  <c r="B9176" i="24"/>
  <c r="A9288" i="24"/>
  <c r="B9288" i="24"/>
  <c r="A9344" i="24"/>
  <c r="B9344" i="24"/>
  <c r="C9681" i="24"/>
  <c r="B9681" i="24" s="1"/>
  <c r="B9680" i="24"/>
  <c r="C9737" i="24"/>
  <c r="B9737" i="24" s="1"/>
  <c r="B9736" i="24"/>
  <c r="C9849" i="24"/>
  <c r="B9849" i="24" s="1"/>
  <c r="B9848" i="24"/>
  <c r="C9905" i="24"/>
  <c r="B9905" i="24" s="1"/>
  <c r="B9904" i="24"/>
  <c r="C9961" i="24"/>
  <c r="A9961" i="24" s="1"/>
  <c r="B9960" i="24"/>
  <c r="C10017" i="24"/>
  <c r="B10017" i="24" s="1"/>
  <c r="B10016" i="24"/>
  <c r="C10073" i="24"/>
  <c r="C10074" i="24" s="1"/>
  <c r="B10074" i="24" s="1"/>
  <c r="B10072" i="24"/>
  <c r="A10184" i="24"/>
  <c r="B10184" i="24"/>
  <c r="A10352" i="24"/>
  <c r="B10352" i="24"/>
  <c r="A10520" i="24"/>
  <c r="B10520" i="24"/>
  <c r="A10632" i="24"/>
  <c r="B10632" i="24"/>
  <c r="A10688" i="24"/>
  <c r="B10688" i="24"/>
  <c r="C10745" i="24"/>
  <c r="A10745" i="24" s="1"/>
  <c r="B10744" i="24"/>
  <c r="B7191" i="24"/>
  <c r="B7202" i="24"/>
  <c r="B7258" i="24"/>
  <c r="B7314" i="24"/>
  <c r="B7930" i="24"/>
  <c r="B8042" i="24"/>
  <c r="B8476" i="24"/>
  <c r="A8028" i="24"/>
  <c r="A7958" i="24"/>
  <c r="A8084" i="24"/>
  <c r="A7538" i="24"/>
  <c r="C9177" i="24"/>
  <c r="B9177" i="24" s="1"/>
  <c r="C9079" i="24"/>
  <c r="B9079" i="24" s="1"/>
  <c r="C7721" i="24"/>
  <c r="A9106" i="24"/>
  <c r="A9260" i="24"/>
  <c r="C10003" i="24"/>
  <c r="B10003" i="24" s="1"/>
  <c r="C8463" i="24"/>
  <c r="B8463" i="24" s="1"/>
  <c r="A10562" i="24"/>
  <c r="A753" i="24"/>
  <c r="C7805" i="24"/>
  <c r="A8070" i="24"/>
  <c r="A8616" i="24"/>
  <c r="A10786" i="24"/>
  <c r="A7972" i="24"/>
  <c r="A8014" i="24"/>
  <c r="A9386" i="24"/>
  <c r="A10086" i="24"/>
  <c r="A10212" i="24"/>
  <c r="A7916" i="24"/>
  <c r="A7244" i="24"/>
  <c r="A7902" i="24"/>
  <c r="A8322" i="24"/>
  <c r="C8911" i="24"/>
  <c r="B8911" i="24" s="1"/>
  <c r="C9457" i="24"/>
  <c r="B9457" i="24" s="1"/>
  <c r="A8462" i="24"/>
  <c r="A8686" i="24"/>
  <c r="A9330" i="24"/>
  <c r="A9848" i="24"/>
  <c r="A9960" i="24"/>
  <c r="A8112" i="24"/>
  <c r="A8238" i="24"/>
  <c r="A8280" i="24"/>
  <c r="C8379" i="24"/>
  <c r="B8379" i="24" s="1"/>
  <c r="C8435" i="24"/>
  <c r="B8435" i="24" s="1"/>
  <c r="C10185" i="24"/>
  <c r="B10185" i="24" s="1"/>
  <c r="A10716" i="24"/>
  <c r="A4231" i="24"/>
  <c r="A8378" i="24"/>
  <c r="A8392" i="24"/>
  <c r="A8434" i="24"/>
  <c r="A8518" i="24"/>
  <c r="A8742" i="24"/>
  <c r="A9904" i="24"/>
  <c r="A10002" i="24"/>
  <c r="A10016" i="24"/>
  <c r="A9023" i="24"/>
  <c r="C9485" i="24"/>
  <c r="B9485" i="24" s="1"/>
  <c r="C10031" i="24"/>
  <c r="B10031" i="24" s="1"/>
  <c r="C10045" i="24"/>
  <c r="C10101" i="24"/>
  <c r="C10102" i="24" s="1"/>
  <c r="B10102" i="24" s="1"/>
  <c r="A10282" i="24"/>
  <c r="A10492" i="24"/>
  <c r="C10521" i="24"/>
  <c r="A9022" i="24"/>
  <c r="A9428" i="24"/>
  <c r="A9484" i="24"/>
  <c r="A9526" i="24"/>
  <c r="A9918" i="24"/>
  <c r="A10030" i="24"/>
  <c r="A10268" i="24"/>
  <c r="C10689" i="24"/>
  <c r="B10689" i="24" s="1"/>
  <c r="A7191" i="24"/>
  <c r="C7315" i="24"/>
  <c r="B7315" i="24" s="1"/>
  <c r="A8448" i="24"/>
  <c r="C10633" i="24"/>
  <c r="B10633" i="24" s="1"/>
  <c r="C10675" i="24"/>
  <c r="B10675" i="24" s="1"/>
  <c r="A5839" i="24"/>
  <c r="A7286" i="24"/>
  <c r="A7524" i="24"/>
  <c r="C8323" i="24"/>
  <c r="B8323" i="24" s="1"/>
  <c r="C8519" i="24"/>
  <c r="B8519" i="24" s="1"/>
  <c r="C8673" i="24"/>
  <c r="B8673" i="24" s="1"/>
  <c r="C8743" i="24"/>
  <c r="C8785" i="24"/>
  <c r="A8980" i="24"/>
  <c r="A9036" i="24"/>
  <c r="A9092" i="24"/>
  <c r="A9162" i="24"/>
  <c r="A9456" i="24"/>
  <c r="A9582" i="24"/>
  <c r="A9722" i="24"/>
  <c r="C9723" i="24"/>
  <c r="B9723" i="24" s="1"/>
  <c r="A10072" i="24"/>
  <c r="A10408" i="24"/>
  <c r="C10409" i="24"/>
  <c r="B10409" i="24" s="1"/>
  <c r="A10506" i="24"/>
  <c r="A10548" i="24"/>
  <c r="A10800" i="24"/>
  <c r="B2553" i="24"/>
  <c r="A3545" i="24"/>
  <c r="A7412" i="24"/>
  <c r="A7650" i="24"/>
  <c r="A7636" i="24"/>
  <c r="A7748" i="24"/>
  <c r="A7790" i="24"/>
  <c r="A7791" i="24"/>
  <c r="A7832" i="24"/>
  <c r="C8155" i="24"/>
  <c r="B8155" i="24" s="1"/>
  <c r="A8182" i="24"/>
  <c r="C8197" i="24"/>
  <c r="B8197" i="24" s="1"/>
  <c r="A8224" i="24"/>
  <c r="C8253" i="24"/>
  <c r="A8560" i="24"/>
  <c r="A8574" i="24"/>
  <c r="A8658" i="24"/>
  <c r="A8714" i="24"/>
  <c r="C8715" i="24"/>
  <c r="A8812" i="24"/>
  <c r="A8952" i="24"/>
  <c r="A7734" i="24"/>
  <c r="A7776" i="24"/>
  <c r="C8141" i="24"/>
  <c r="B8141" i="24" s="1"/>
  <c r="A8154" i="24"/>
  <c r="A8168" i="24"/>
  <c r="A8266" i="24"/>
  <c r="C8757" i="24"/>
  <c r="B8757" i="24" s="1"/>
  <c r="A8756" i="24"/>
  <c r="C8939" i="24"/>
  <c r="A9302" i="24"/>
  <c r="C9303" i="24"/>
  <c r="B9303" i="24" s="1"/>
  <c r="A9400" i="24"/>
  <c r="C8603" i="24"/>
  <c r="B8603" i="24" s="1"/>
  <c r="A8602" i="24"/>
  <c r="C8925" i="24"/>
  <c r="A9218" i="24"/>
  <c r="C9219" i="24"/>
  <c r="A1173" i="24"/>
  <c r="A8336" i="24"/>
  <c r="C8505" i="24"/>
  <c r="A8504" i="24"/>
  <c r="C8575" i="24"/>
  <c r="B8575" i="24" s="1"/>
  <c r="C8701" i="24"/>
  <c r="A8770" i="24"/>
  <c r="A8826" i="24"/>
  <c r="C8841" i="24"/>
  <c r="B8841" i="24" s="1"/>
  <c r="A8868" i="24"/>
  <c r="A9120" i="24"/>
  <c r="C9121" i="24"/>
  <c r="B9121" i="24" s="1"/>
  <c r="C9149" i="24"/>
  <c r="B9149" i="24" s="1"/>
  <c r="A9148" i="24"/>
  <c r="C9317" i="24"/>
  <c r="B9317" i="24" s="1"/>
  <c r="A9316" i="24"/>
  <c r="A9442" i="24"/>
  <c r="A9470" i="24"/>
  <c r="C9793" i="24"/>
  <c r="A9792" i="24"/>
  <c r="C9835" i="24"/>
  <c r="B9835" i="24" s="1"/>
  <c r="A9204" i="24"/>
  <c r="C9555" i="24"/>
  <c r="A9750" i="24"/>
  <c r="C9751" i="24"/>
  <c r="B9751" i="24" s="1"/>
  <c r="C9863" i="24"/>
  <c r="A9862" i="24"/>
  <c r="C10129" i="24"/>
  <c r="B10129" i="24" s="1"/>
  <c r="A10128" i="24"/>
  <c r="A9610" i="24"/>
  <c r="C9611" i="24"/>
  <c r="A9680" i="24"/>
  <c r="A9708" i="24"/>
  <c r="A9736" i="24"/>
  <c r="C10171" i="24"/>
  <c r="A10170" i="24"/>
  <c r="A9246" i="24"/>
  <c r="C9345" i="24"/>
  <c r="B9345" i="24" s="1"/>
  <c r="A9372" i="24"/>
  <c r="A9540" i="24"/>
  <c r="C9597" i="24"/>
  <c r="A9596" i="24"/>
  <c r="C9639" i="24"/>
  <c r="B9639" i="24" s="1"/>
  <c r="A9694" i="24"/>
  <c r="A9876" i="24"/>
  <c r="A10296" i="24"/>
  <c r="C10297" i="24"/>
  <c r="B10297" i="24" s="1"/>
  <c r="C10325" i="24"/>
  <c r="C10326" i="24" s="1"/>
  <c r="B10326" i="24" s="1"/>
  <c r="A10324" i="24"/>
  <c r="A10702" i="24"/>
  <c r="C10465" i="24"/>
  <c r="B10465" i="24" s="1"/>
  <c r="C10577" i="24"/>
  <c r="B10577" i="24" s="1"/>
  <c r="C10591" i="24"/>
  <c r="C10605" i="24"/>
  <c r="B10605" i="24" s="1"/>
  <c r="A10744" i="24"/>
  <c r="C9975" i="24"/>
  <c r="C9976" i="24" s="1"/>
  <c r="B9976" i="24" s="1"/>
  <c r="C10059" i="24"/>
  <c r="C10143" i="24"/>
  <c r="B10143" i="24" s="1"/>
  <c r="A10226" i="24"/>
  <c r="A10338" i="24"/>
  <c r="C10367" i="24"/>
  <c r="B10367" i="24" s="1"/>
  <c r="A10394" i="24"/>
  <c r="A10436" i="24"/>
  <c r="C10437" i="24"/>
  <c r="B10437" i="24" s="1"/>
  <c r="A10450" i="24"/>
  <c r="A10464" i="24"/>
  <c r="A10576" i="24"/>
  <c r="A10618" i="24"/>
  <c r="C8044" i="24"/>
  <c r="B8044" i="24" s="1"/>
  <c r="A8043" i="24"/>
  <c r="C7918" i="24"/>
  <c r="B7918" i="24" s="1"/>
  <c r="A7917" i="24"/>
  <c r="C7974" i="24"/>
  <c r="B7974" i="24" s="1"/>
  <c r="A7973" i="24"/>
  <c r="C8086" i="24"/>
  <c r="B8086" i="24" s="1"/>
  <c r="A8085" i="24"/>
  <c r="C7889" i="24"/>
  <c r="B7889" i="24" s="1"/>
  <c r="C7945" i="24"/>
  <c r="B7945" i="24" s="1"/>
  <c r="C7875" i="24"/>
  <c r="B7875" i="24" s="1"/>
  <c r="C7931" i="24"/>
  <c r="B7931" i="24" s="1"/>
  <c r="C8099" i="24"/>
  <c r="B8099" i="24" s="1"/>
  <c r="A7986" i="24"/>
  <c r="A8042" i="24"/>
  <c r="A8210" i="24"/>
  <c r="C8211" i="24"/>
  <c r="B8211" i="24" s="1"/>
  <c r="A8294" i="24"/>
  <c r="C8309" i="24"/>
  <c r="B8309" i="24" s="1"/>
  <c r="A8406" i="24"/>
  <c r="C8407" i="24"/>
  <c r="B8407" i="24" s="1"/>
  <c r="A8490" i="24"/>
  <c r="C8491" i="24"/>
  <c r="B8491" i="24" s="1"/>
  <c r="A8630" i="24"/>
  <c r="C8631" i="24"/>
  <c r="B8631" i="24" s="1"/>
  <c r="A8798" i="24"/>
  <c r="C8057" i="24"/>
  <c r="B8057" i="24" s="1"/>
  <c r="C8351" i="24"/>
  <c r="B8351" i="24" s="1"/>
  <c r="C8590" i="24"/>
  <c r="B8590" i="24" s="1"/>
  <c r="A8589" i="24"/>
  <c r="C8001" i="24"/>
  <c r="B8001" i="24" s="1"/>
  <c r="C8127" i="24"/>
  <c r="B8127" i="24" s="1"/>
  <c r="A8533" i="24"/>
  <c r="C8365" i="24"/>
  <c r="B8365" i="24" s="1"/>
  <c r="C8478" i="24"/>
  <c r="B8478" i="24" s="1"/>
  <c r="A8477" i="24"/>
  <c r="A8546" i="24"/>
  <c r="C8547" i="24"/>
  <c r="B8547" i="24" s="1"/>
  <c r="A8728" i="24"/>
  <c r="C8729" i="24"/>
  <c r="B8729" i="24" s="1"/>
  <c r="C8772" i="24"/>
  <c r="B8772" i="24" s="1"/>
  <c r="A8771" i="24"/>
  <c r="A8882" i="24"/>
  <c r="C8897" i="24"/>
  <c r="B8897" i="24" s="1"/>
  <c r="A8994" i="24"/>
  <c r="C8995" i="24"/>
  <c r="B8995" i="24" s="1"/>
  <c r="A8420" i="24"/>
  <c r="A8476" i="24"/>
  <c r="A8532" i="24"/>
  <c r="A8588" i="24"/>
  <c r="A8644" i="24"/>
  <c r="A9008" i="24"/>
  <c r="C9009" i="24"/>
  <c r="B9009" i="24" s="1"/>
  <c r="C8855" i="24"/>
  <c r="B8855" i="24" s="1"/>
  <c r="A8854" i="24"/>
  <c r="A9050" i="24"/>
  <c r="C9135" i="24"/>
  <c r="B9135" i="24" s="1"/>
  <c r="A9134" i="24"/>
  <c r="A9232" i="24"/>
  <c r="C9233" i="24"/>
  <c r="B9233" i="24" s="1"/>
  <c r="C9359" i="24"/>
  <c r="B9359" i="24" s="1"/>
  <c r="A9358" i="24"/>
  <c r="C9401" i="24"/>
  <c r="B9401" i="24" s="1"/>
  <c r="A9078" i="24"/>
  <c r="A9274" i="24"/>
  <c r="C9107" i="24"/>
  <c r="B9107" i="24" s="1"/>
  <c r="C9331" i="24"/>
  <c r="B9331" i="24" s="1"/>
  <c r="C9513" i="24"/>
  <c r="B9513" i="24" s="1"/>
  <c r="C9569" i="24"/>
  <c r="B9569" i="24" s="1"/>
  <c r="A9568" i="24"/>
  <c r="A8966" i="24"/>
  <c r="C8967" i="24"/>
  <c r="B8967" i="24" s="1"/>
  <c r="C9065" i="24"/>
  <c r="B9065" i="24" s="1"/>
  <c r="A9190" i="24"/>
  <c r="C9191" i="24"/>
  <c r="B9191" i="24" s="1"/>
  <c r="C9289" i="24"/>
  <c r="B9289" i="24" s="1"/>
  <c r="A9414" i="24"/>
  <c r="C9415" i="24"/>
  <c r="B9415" i="24" s="1"/>
  <c r="A9512" i="24"/>
  <c r="C9541" i="24"/>
  <c r="B9541" i="24" s="1"/>
  <c r="A9652" i="24"/>
  <c r="C9667" i="24"/>
  <c r="B9667" i="24" s="1"/>
  <c r="C9779" i="24"/>
  <c r="B9779" i="24" s="1"/>
  <c r="A9778" i="24"/>
  <c r="A9946" i="24"/>
  <c r="C9947" i="24"/>
  <c r="B9947" i="24" s="1"/>
  <c r="C9499" i="24"/>
  <c r="B9499" i="24" s="1"/>
  <c r="A9624" i="24"/>
  <c r="C9625" i="24"/>
  <c r="B9625" i="24" s="1"/>
  <c r="A9806" i="24"/>
  <c r="C9807" i="24"/>
  <c r="B9807" i="24" s="1"/>
  <c r="A9890" i="24"/>
  <c r="A9988" i="24"/>
  <c r="C9989" i="24"/>
  <c r="B9989" i="24" s="1"/>
  <c r="C9709" i="24"/>
  <c r="B9709" i="24" s="1"/>
  <c r="C9765" i="24"/>
  <c r="B9765" i="24" s="1"/>
  <c r="C9821" i="24"/>
  <c r="B9821" i="24" s="1"/>
  <c r="C9877" i="24"/>
  <c r="B9877" i="24" s="1"/>
  <c r="C9933" i="24"/>
  <c r="B9933" i="24" s="1"/>
  <c r="A10058" i="24"/>
  <c r="C10115" i="24"/>
  <c r="B10115" i="24" s="1"/>
  <c r="A10114" i="24"/>
  <c r="C10199" i="24"/>
  <c r="B10199" i="24" s="1"/>
  <c r="A10198" i="24"/>
  <c r="A10310" i="24"/>
  <c r="C10311" i="24"/>
  <c r="B10311" i="24" s="1"/>
  <c r="A10156" i="24"/>
  <c r="A10240" i="24"/>
  <c r="C10241" i="24"/>
  <c r="B10241" i="24" s="1"/>
  <c r="A10254" i="24"/>
  <c r="C10381" i="24"/>
  <c r="B10381" i="24" s="1"/>
  <c r="A10380" i="24"/>
  <c r="C10353" i="24"/>
  <c r="B10353" i="24" s="1"/>
  <c r="C10507" i="24"/>
  <c r="B10507" i="24" s="1"/>
  <c r="C10423" i="24"/>
  <c r="B10423" i="24" s="1"/>
  <c r="C10479" i="24"/>
  <c r="B10479" i="24" s="1"/>
  <c r="C10535" i="24"/>
  <c r="B10535" i="24" s="1"/>
  <c r="A10534" i="24"/>
  <c r="A10660" i="24"/>
  <c r="C10661" i="24"/>
  <c r="B10661" i="24" s="1"/>
  <c r="A10730" i="24"/>
  <c r="C10731" i="24"/>
  <c r="B10731" i="24" s="1"/>
  <c r="A10646" i="24"/>
  <c r="A10772" i="24"/>
  <c r="C10801" i="24"/>
  <c r="B10801" i="24" s="1"/>
  <c r="A10758" i="24"/>
  <c r="A10814" i="24"/>
  <c r="C7778" i="24"/>
  <c r="B7778" i="24" s="1"/>
  <c r="A7792" i="24"/>
  <c r="A7818" i="24"/>
  <c r="C7862" i="24"/>
  <c r="B7862" i="24" s="1"/>
  <c r="A7861" i="24"/>
  <c r="C7819" i="24"/>
  <c r="B7819" i="24" s="1"/>
  <c r="A7860" i="24"/>
  <c r="A7230" i="24"/>
  <c r="A7692" i="24"/>
  <c r="C7329" i="24"/>
  <c r="B7329" i="24" s="1"/>
  <c r="C7469" i="24"/>
  <c r="B7469" i="24" s="1"/>
  <c r="A7608" i="24"/>
  <c r="A3980" i="24"/>
  <c r="A7300" i="24"/>
  <c r="A7328" i="24"/>
  <c r="A7426" i="24"/>
  <c r="A7468" i="24"/>
  <c r="A7482" i="24"/>
  <c r="A7594" i="24"/>
  <c r="C7665" i="24"/>
  <c r="B7665" i="24" s="1"/>
  <c r="A7622" i="24"/>
  <c r="A7679" i="24"/>
  <c r="C7623" i="24"/>
  <c r="B7623" i="24" s="1"/>
  <c r="A7678" i="24"/>
  <c r="C7680" i="24"/>
  <c r="B7680" i="24" s="1"/>
  <c r="C7736" i="24"/>
  <c r="B7736" i="24" s="1"/>
  <c r="A7706" i="24"/>
  <c r="A7763" i="24"/>
  <c r="A7762" i="24"/>
  <c r="C7260" i="24"/>
  <c r="B7260" i="24" s="1"/>
  <c r="A7259" i="24"/>
  <c r="C7204" i="24"/>
  <c r="B7204" i="24" s="1"/>
  <c r="A7203" i="24"/>
  <c r="C7302" i="24"/>
  <c r="B7302" i="24" s="1"/>
  <c r="A7301" i="24"/>
  <c r="C7246" i="24"/>
  <c r="B7246" i="24" s="1"/>
  <c r="A7245" i="24"/>
  <c r="C7193" i="24"/>
  <c r="B7193" i="24" s="1"/>
  <c r="A7192" i="24"/>
  <c r="A7202" i="24"/>
  <c r="A7258" i="24"/>
  <c r="C7217" i="24"/>
  <c r="B7217" i="24" s="1"/>
  <c r="C7273" i="24"/>
  <c r="B7273" i="24" s="1"/>
  <c r="A7399" i="24"/>
  <c r="C7400" i="24"/>
  <c r="B7400" i="24" s="1"/>
  <c r="C7357" i="24"/>
  <c r="B7357" i="24" s="1"/>
  <c r="C7343" i="24"/>
  <c r="B7343" i="24" s="1"/>
  <c r="A7370" i="24"/>
  <c r="A7356" i="24"/>
  <c r="A7398" i="24"/>
  <c r="C7442" i="24"/>
  <c r="B7442" i="24" s="1"/>
  <c r="A7441" i="24"/>
  <c r="C7385" i="24"/>
  <c r="B7385" i="24" s="1"/>
  <c r="A7496" i="24"/>
  <c r="A7440" i="24"/>
  <c r="A7497" i="24"/>
  <c r="C7455" i="24"/>
  <c r="B7455" i="24" s="1"/>
  <c r="C7511" i="24"/>
  <c r="B7511" i="24" s="1"/>
  <c r="C7567" i="24"/>
  <c r="B7567" i="24" s="1"/>
  <c r="C7553" i="24"/>
  <c r="B7553" i="24" s="1"/>
  <c r="A7580" i="24"/>
  <c r="A7566" i="24"/>
  <c r="C7175" i="24"/>
  <c r="A1563" i="24"/>
  <c r="A1323" i="24"/>
  <c r="B2208" i="24"/>
  <c r="A2688" i="24"/>
  <c r="C3472" i="24"/>
  <c r="C3473" i="24" s="1"/>
  <c r="C3474" i="24" s="1"/>
  <c r="C3475" i="24" s="1"/>
  <c r="C3476" i="24" s="1"/>
  <c r="C3477" i="24" s="1"/>
  <c r="C3478" i="24" s="1"/>
  <c r="C3479" i="24" s="1"/>
  <c r="C3480" i="24" s="1"/>
  <c r="C3481" i="24" s="1"/>
  <c r="C3482" i="24" s="1"/>
  <c r="C3483" i="24" s="1"/>
  <c r="B3471" i="24"/>
  <c r="A498" i="24"/>
  <c r="A333" i="24"/>
  <c r="C694" i="24"/>
  <c r="C695" i="24" s="1"/>
  <c r="C696" i="24" s="1"/>
  <c r="C697" i="24" s="1"/>
  <c r="C698" i="24" s="1"/>
  <c r="C699" i="24" s="1"/>
  <c r="C700" i="24" s="1"/>
  <c r="C701" i="24" s="1"/>
  <c r="C702" i="24" s="1"/>
  <c r="C703" i="24" s="1"/>
  <c r="C704" i="24" s="1"/>
  <c r="C705" i="24" s="1"/>
  <c r="C706" i="24" s="1"/>
  <c r="B395" i="24"/>
  <c r="B453" i="24"/>
  <c r="B648" i="24"/>
  <c r="B2733" i="24"/>
  <c r="B2898" i="24"/>
  <c r="B3530" i="24"/>
  <c r="B3860" i="24"/>
  <c r="A2756" i="24"/>
  <c r="A11" i="24"/>
  <c r="A5181" i="24"/>
  <c r="A4134" i="24"/>
  <c r="B281" i="24"/>
  <c r="B2763" i="24"/>
  <c r="B3440" i="24"/>
  <c r="B5211" i="24"/>
  <c r="B1083" i="24"/>
  <c r="B4336" i="24"/>
  <c r="B258" i="24"/>
  <c r="B273" i="24"/>
  <c r="B2748" i="24"/>
  <c r="B3575" i="24"/>
  <c r="B4127" i="24"/>
  <c r="A363" i="24"/>
  <c r="A1237" i="24"/>
  <c r="B2754" i="24"/>
  <c r="A3470" i="24"/>
  <c r="A4131" i="24"/>
  <c r="A4411" i="24"/>
  <c r="A3875" i="24"/>
  <c r="A5173" i="24"/>
  <c r="B5174" i="24"/>
  <c r="B5178" i="24"/>
  <c r="A5207" i="24"/>
  <c r="B275" i="24"/>
  <c r="A2373" i="24"/>
  <c r="B2750" i="24"/>
  <c r="A4127" i="24"/>
  <c r="A4129" i="24"/>
  <c r="B4131" i="24"/>
  <c r="B5173" i="24"/>
  <c r="B5175" i="24"/>
  <c r="A5177" i="24"/>
  <c r="B5180" i="24"/>
  <c r="B5208" i="24"/>
  <c r="A1233" i="24"/>
  <c r="A1968" i="24"/>
  <c r="A4126" i="24"/>
  <c r="A5174" i="24"/>
  <c r="A5176" i="24"/>
  <c r="A5178" i="24"/>
  <c r="B3845" i="24"/>
  <c r="B3846" i="24"/>
  <c r="A3845" i="24"/>
  <c r="A303" i="24"/>
  <c r="B813" i="24"/>
  <c r="B2314" i="24"/>
  <c r="B4126" i="24"/>
  <c r="A4130" i="24"/>
  <c r="B4383" i="24"/>
  <c r="B5179" i="24"/>
  <c r="A5180" i="24"/>
  <c r="A5203" i="24"/>
  <c r="A2314" i="24"/>
  <c r="B280" i="24"/>
  <c r="A468" i="24"/>
  <c r="B843" i="24"/>
  <c r="B1458" i="24"/>
  <c r="A2313" i="24"/>
  <c r="A2318" i="24"/>
  <c r="B2752" i="24"/>
  <c r="A3500" i="24"/>
  <c r="B3515" i="24"/>
  <c r="B4132" i="24"/>
  <c r="B4381" i="24"/>
  <c r="B4388" i="24"/>
  <c r="B4878" i="24"/>
  <c r="B818" i="24"/>
  <c r="B820" i="24"/>
  <c r="B2298" i="24"/>
  <c r="A2316" i="24"/>
  <c r="B4387" i="24"/>
  <c r="B5204" i="24"/>
  <c r="B4385" i="24"/>
  <c r="A1743" i="24"/>
  <c r="A4366" i="24"/>
  <c r="B279" i="24"/>
  <c r="A354" i="24"/>
  <c r="B408" i="24"/>
  <c r="A2073" i="24"/>
  <c r="B2643" i="24"/>
  <c r="A2178" i="24"/>
  <c r="B2388" i="24"/>
  <c r="B2389" i="24"/>
  <c r="B277" i="24"/>
  <c r="B993" i="24"/>
  <c r="A1008" i="24"/>
  <c r="A1053" i="24"/>
  <c r="B1068" i="24"/>
  <c r="A1203" i="24"/>
  <c r="B1293" i="24"/>
  <c r="B1758" i="24"/>
  <c r="A2388" i="24"/>
  <c r="A2524" i="24"/>
  <c r="B2778" i="24"/>
  <c r="A2838" i="24"/>
  <c r="A2538" i="24"/>
  <c r="A1143" i="24"/>
  <c r="B1445" i="24"/>
  <c r="B1578" i="24"/>
  <c r="A1878" i="24"/>
  <c r="B2328" i="24"/>
  <c r="B2883" i="24"/>
  <c r="A2883" i="24"/>
  <c r="A4171" i="24"/>
  <c r="A3620" i="24"/>
  <c r="B3620" i="24"/>
  <c r="A3950" i="24"/>
  <c r="A4833" i="24"/>
  <c r="B5674" i="24"/>
  <c r="A5674" i="24"/>
  <c r="B814" i="24"/>
  <c r="B817" i="24"/>
  <c r="B821" i="24"/>
  <c r="A1240" i="24"/>
  <c r="B2313" i="24"/>
  <c r="B2315" i="24"/>
  <c r="A2317" i="24"/>
  <c r="B2318" i="24"/>
  <c r="A2749" i="24"/>
  <c r="A2751" i="24"/>
  <c r="A2753" i="24"/>
  <c r="A2973" i="24"/>
  <c r="A3440" i="24"/>
  <c r="A3441" i="24"/>
  <c r="A3877" i="24"/>
  <c r="B3876" i="24"/>
  <c r="A3876" i="24"/>
  <c r="B4261" i="24"/>
  <c r="B4396" i="24"/>
  <c r="B2317" i="24"/>
  <c r="B2319" i="24"/>
  <c r="B2403" i="24"/>
  <c r="A2958" i="24"/>
  <c r="A4186" i="24"/>
  <c r="B4366" i="24"/>
  <c r="A5206" i="24"/>
  <c r="B5209" i="24"/>
  <c r="B5210" i="24"/>
  <c r="B4128" i="24"/>
  <c r="B4130" i="24"/>
  <c r="A4133" i="24"/>
  <c r="B4134" i="24"/>
  <c r="A4382" i="24"/>
  <c r="A4384" i="24"/>
  <c r="A4386" i="24"/>
  <c r="A4389" i="24"/>
  <c r="B5177" i="24"/>
  <c r="A5204" i="24"/>
  <c r="A5208" i="24"/>
  <c r="A5487" i="24"/>
  <c r="B5203" i="24"/>
  <c r="B5205" i="24"/>
  <c r="B5207" i="24"/>
  <c r="A5210" i="24"/>
  <c r="A5764" i="24"/>
  <c r="B5764" i="24"/>
  <c r="B5809" i="24"/>
  <c r="A5809" i="24"/>
  <c r="B5794" i="24"/>
  <c r="A5794" i="24"/>
  <c r="B5839" i="24"/>
  <c r="B7144" i="24"/>
  <c r="A7144" i="24"/>
  <c r="B5824" i="24"/>
  <c r="A5824" i="24"/>
  <c r="A4336" i="24"/>
  <c r="A4381" i="24"/>
  <c r="B4382" i="24"/>
  <c r="A4385" i="24"/>
  <c r="B4386" i="24"/>
  <c r="A4388" i="24"/>
  <c r="B4389" i="24"/>
  <c r="A5175" i="24"/>
  <c r="B5176" i="24"/>
  <c r="A5179" i="24"/>
  <c r="A4383" i="24"/>
  <c r="B4384" i="24"/>
  <c r="A4387" i="24"/>
  <c r="A5205" i="24"/>
  <c r="B5206" i="24"/>
  <c r="A5209" i="24"/>
  <c r="A5248" i="24"/>
  <c r="B5248" i="24"/>
  <c r="B5517" i="24"/>
  <c r="A5517" i="24"/>
  <c r="B5704" i="24"/>
  <c r="A5704" i="24"/>
  <c r="A5689" i="24"/>
  <c r="B5689" i="24"/>
  <c r="B5749" i="24"/>
  <c r="A5749" i="24"/>
  <c r="B4247" i="24"/>
  <c r="A4247" i="24"/>
  <c r="B4217" i="24"/>
  <c r="A4217" i="24"/>
  <c r="B4276" i="24"/>
  <c r="A4276" i="24"/>
  <c r="A4128" i="24"/>
  <c r="B4129" i="24"/>
  <c r="A4132" i="24"/>
  <c r="B4231" i="24"/>
  <c r="B4216" i="24"/>
  <c r="A4216" i="24"/>
  <c r="B4246" i="24"/>
  <c r="A4246" i="24"/>
  <c r="B4306" i="24"/>
  <c r="A4306" i="24"/>
  <c r="B3470" i="24"/>
  <c r="B3545" i="24"/>
  <c r="A3471" i="24"/>
  <c r="A3560" i="24"/>
  <c r="B3560" i="24"/>
  <c r="A3530" i="24"/>
  <c r="A3590" i="24"/>
  <c r="B3590" i="24"/>
  <c r="A3860" i="24"/>
  <c r="A3935" i="24"/>
  <c r="B3935" i="24"/>
  <c r="B3920" i="24"/>
  <c r="B3950" i="24"/>
  <c r="B3875" i="24"/>
  <c r="A3920" i="24"/>
  <c r="B3965" i="24"/>
  <c r="A3965" i="24"/>
  <c r="B3980" i="24"/>
  <c r="B4025" i="24"/>
  <c r="A4025" i="24"/>
  <c r="A2733" i="24"/>
  <c r="A2823" i="24"/>
  <c r="B2823" i="24"/>
  <c r="A2808" i="24"/>
  <c r="B2808" i="24"/>
  <c r="A2763" i="24"/>
  <c r="B2853" i="24"/>
  <c r="A2853" i="24"/>
  <c r="A2748" i="24"/>
  <c r="B2749" i="24"/>
  <c r="A2752" i="24"/>
  <c r="B2753" i="24"/>
  <c r="A2755" i="24"/>
  <c r="B2756" i="24"/>
  <c r="A2750" i="24"/>
  <c r="B2751" i="24"/>
  <c r="A2754" i="24"/>
  <c r="A2898" i="24"/>
  <c r="B2973" i="24"/>
  <c r="B3018" i="24"/>
  <c r="A3018" i="24"/>
  <c r="B2163" i="24"/>
  <c r="A2163" i="24"/>
  <c r="A2148" i="24"/>
  <c r="A2238" i="24"/>
  <c r="A2328" i="24"/>
  <c r="B2148" i="24"/>
  <c r="A2208" i="24"/>
  <c r="B2223" i="24"/>
  <c r="A2223" i="24"/>
  <c r="A2253" i="24"/>
  <c r="B2254" i="24"/>
  <c r="A2257" i="24"/>
  <c r="B2258" i="24"/>
  <c r="A2260" i="24"/>
  <c r="B2261" i="24"/>
  <c r="B2253" i="24"/>
  <c r="A2256" i="24"/>
  <c r="B2257" i="24"/>
  <c r="B2260" i="24"/>
  <c r="A2315" i="24"/>
  <c r="B2316" i="24"/>
  <c r="A2319" i="24"/>
  <c r="B2373" i="24"/>
  <c r="A2418" i="24"/>
  <c r="B2478" i="24"/>
  <c r="A2478" i="24"/>
  <c r="A2255" i="24"/>
  <c r="B2256" i="24"/>
  <c r="A2259" i="24"/>
  <c r="A2254" i="24"/>
  <c r="B2255" i="24"/>
  <c r="A2258" i="24"/>
  <c r="B2259" i="24"/>
  <c r="A2261" i="24"/>
  <c r="A2553" i="24"/>
  <c r="A2568" i="24"/>
  <c r="B2613" i="24"/>
  <c r="A2613" i="24"/>
  <c r="B2673" i="24"/>
  <c r="A2673" i="24"/>
  <c r="A2703" i="24"/>
  <c r="B2718" i="24"/>
  <c r="A2718" i="24"/>
  <c r="B2688" i="24"/>
  <c r="B1923" i="24"/>
  <c r="A1923" i="24"/>
  <c r="B1953" i="24"/>
  <c r="A1953" i="24"/>
  <c r="A1908" i="24"/>
  <c r="B1908" i="24"/>
  <c r="A1998" i="24"/>
  <c r="B1998" i="24"/>
  <c r="B1968" i="24"/>
  <c r="B2043" i="24"/>
  <c r="A2043" i="24"/>
  <c r="B2058" i="24"/>
  <c r="B2118" i="24"/>
  <c r="A2118" i="24"/>
  <c r="A2058" i="24"/>
  <c r="B1428" i="24"/>
  <c r="A1428" i="24"/>
  <c r="A394" i="24"/>
  <c r="A933" i="24"/>
  <c r="B938" i="24"/>
  <c r="A1054" i="24"/>
  <c r="A1236" i="24"/>
  <c r="B394" i="24"/>
  <c r="B468" i="24"/>
  <c r="A816" i="24"/>
  <c r="B1054" i="24"/>
  <c r="B1234" i="24"/>
  <c r="B1238" i="24"/>
  <c r="B1241" i="24"/>
  <c r="A1458" i="24"/>
  <c r="A1488" i="24"/>
  <c r="A1669" i="24"/>
  <c r="B1674" i="24"/>
  <c r="A1676" i="24"/>
  <c r="A1699" i="24"/>
  <c r="B1704" i="24"/>
  <c r="A1706" i="24"/>
  <c r="B934" i="24"/>
  <c r="A937" i="24"/>
  <c r="A1788" i="24"/>
  <c r="A393" i="24"/>
  <c r="B663" i="24"/>
  <c r="A274" i="24"/>
  <c r="A276" i="24"/>
  <c r="A278" i="24"/>
  <c r="A348" i="24"/>
  <c r="B363" i="24"/>
  <c r="A813" i="24"/>
  <c r="A817" i="24"/>
  <c r="A820" i="24"/>
  <c r="B1055" i="24"/>
  <c r="B1233" i="24"/>
  <c r="B1237" i="24"/>
  <c r="B1240" i="24"/>
  <c r="B1670" i="24"/>
  <c r="A1673" i="24"/>
  <c r="B1700" i="24"/>
  <c r="A1703" i="24"/>
  <c r="A1758" i="24"/>
  <c r="A1863" i="24"/>
  <c r="B1863" i="24"/>
  <c r="B1848" i="24"/>
  <c r="A1848" i="24"/>
  <c r="B1893" i="24"/>
  <c r="A1893" i="24"/>
  <c r="B1833" i="24"/>
  <c r="A1833" i="24"/>
  <c r="B1533" i="24"/>
  <c r="A1533" i="24"/>
  <c r="B1563" i="24"/>
  <c r="A1623" i="24"/>
  <c r="B1623" i="24"/>
  <c r="B1653" i="24"/>
  <c r="A1653" i="24"/>
  <c r="B1548" i="24"/>
  <c r="A1548" i="24"/>
  <c r="A1578" i="24"/>
  <c r="B1608" i="24"/>
  <c r="A1608" i="24"/>
  <c r="B1638" i="24"/>
  <c r="A1638" i="24"/>
  <c r="B1683" i="24"/>
  <c r="A1683" i="24"/>
  <c r="A1668" i="24"/>
  <c r="B1669" i="24"/>
  <c r="A1672" i="24"/>
  <c r="B1673" i="24"/>
  <c r="A1675" i="24"/>
  <c r="B1676" i="24"/>
  <c r="A1698" i="24"/>
  <c r="B1699" i="24"/>
  <c r="A1702" i="24"/>
  <c r="B1703" i="24"/>
  <c r="A1705" i="24"/>
  <c r="B1706" i="24"/>
  <c r="B1668" i="24"/>
  <c r="A1671" i="24"/>
  <c r="B1672" i="24"/>
  <c r="B1675" i="24"/>
  <c r="B1698" i="24"/>
  <c r="A1701" i="24"/>
  <c r="B1702" i="24"/>
  <c r="B1705" i="24"/>
  <c r="A1670" i="24"/>
  <c r="B1671" i="24"/>
  <c r="A1674" i="24"/>
  <c r="A1700" i="24"/>
  <c r="B1701" i="24"/>
  <c r="A1704" i="24"/>
  <c r="A1773" i="24"/>
  <c r="B1773" i="24"/>
  <c r="B1818" i="24"/>
  <c r="A1818" i="24"/>
  <c r="A1473" i="24"/>
  <c r="B1473" i="24"/>
  <c r="A1443" i="24"/>
  <c r="B1518" i="24"/>
  <c r="A1518" i="24"/>
  <c r="B1219" i="24"/>
  <c r="A1219" i="24"/>
  <c r="A1190" i="24"/>
  <c r="B1191" i="24"/>
  <c r="A1194" i="24"/>
  <c r="B1143" i="24"/>
  <c r="A1189" i="24"/>
  <c r="B1190" i="24"/>
  <c r="A1193" i="24"/>
  <c r="B1194" i="24"/>
  <c r="A1196" i="24"/>
  <c r="A1188" i="24"/>
  <c r="B1189" i="24"/>
  <c r="A1192" i="24"/>
  <c r="B1193" i="24"/>
  <c r="A1195" i="24"/>
  <c r="B1196" i="24"/>
  <c r="B1173" i="24"/>
  <c r="B1188" i="24"/>
  <c r="A1191" i="24"/>
  <c r="B1192" i="24"/>
  <c r="B1195" i="24"/>
  <c r="B1203" i="24"/>
  <c r="B1218" i="24"/>
  <c r="A1218" i="24"/>
  <c r="A1235" i="24"/>
  <c r="B1236" i="24"/>
  <c r="A1239" i="24"/>
  <c r="B1278" i="24"/>
  <c r="A1278" i="24"/>
  <c r="A1234" i="24"/>
  <c r="B1235" i="24"/>
  <c r="A1238" i="24"/>
  <c r="B1239" i="24"/>
  <c r="A1241" i="24"/>
  <c r="A1293" i="24"/>
  <c r="B1308" i="24"/>
  <c r="B1323" i="24"/>
  <c r="B1368" i="24"/>
  <c r="A1368" i="24"/>
  <c r="A1308" i="24"/>
  <c r="B933" i="24"/>
  <c r="A936" i="24"/>
  <c r="B937" i="24"/>
  <c r="A948" i="24"/>
  <c r="A993" i="24"/>
  <c r="B939" i="24"/>
  <c r="A935" i="24"/>
  <c r="B936" i="24"/>
  <c r="A939" i="24"/>
  <c r="A963" i="24"/>
  <c r="B963" i="24"/>
  <c r="A1056" i="24"/>
  <c r="B1056" i="24"/>
  <c r="A934" i="24"/>
  <c r="B935" i="24"/>
  <c r="A938" i="24"/>
  <c r="B948" i="24"/>
  <c r="B978" i="24"/>
  <c r="A978" i="24"/>
  <c r="A1023" i="24"/>
  <c r="B1023" i="24"/>
  <c r="B1008" i="24"/>
  <c r="B1053" i="24"/>
  <c r="A1068" i="24"/>
  <c r="A1055" i="24"/>
  <c r="B1128" i="24"/>
  <c r="A1128" i="24"/>
  <c r="A1083" i="24"/>
  <c r="A618" i="24"/>
  <c r="B618" i="24"/>
  <c r="B678" i="24"/>
  <c r="A678" i="24"/>
  <c r="A648" i="24"/>
  <c r="B693" i="24"/>
  <c r="B738" i="24"/>
  <c r="A738" i="24"/>
  <c r="B753" i="24"/>
  <c r="A858" i="24"/>
  <c r="A815" i="24"/>
  <c r="B816" i="24"/>
  <c r="A819" i="24"/>
  <c r="A814" i="24"/>
  <c r="B815" i="24"/>
  <c r="A818" i="24"/>
  <c r="B819" i="24"/>
  <c r="A821" i="24"/>
  <c r="B858" i="24"/>
  <c r="B888" i="24"/>
  <c r="A888" i="24"/>
  <c r="B903" i="24"/>
  <c r="A903" i="24"/>
  <c r="B318" i="24"/>
  <c r="A318" i="24"/>
  <c r="B379" i="24"/>
  <c r="A379" i="24"/>
  <c r="A243" i="24"/>
  <c r="B243" i="24"/>
  <c r="A288" i="24"/>
  <c r="B288" i="24"/>
  <c r="A273" i="24"/>
  <c r="B274" i="24"/>
  <c r="A277" i="24"/>
  <c r="B278" i="24"/>
  <c r="A280" i="24"/>
  <c r="B303" i="24"/>
  <c r="A408" i="24"/>
  <c r="A258" i="24"/>
  <c r="A275" i="24"/>
  <c r="B276" i="24"/>
  <c r="A279" i="24"/>
  <c r="B333" i="24"/>
  <c r="B348" i="24"/>
  <c r="B378" i="24"/>
  <c r="A378" i="24"/>
  <c r="A395" i="24"/>
  <c r="A453" i="24"/>
  <c r="B513" i="24"/>
  <c r="A513" i="24"/>
  <c r="B483" i="24"/>
  <c r="A483" i="24"/>
  <c r="B393" i="24"/>
  <c r="B498" i="24"/>
  <c r="B588" i="24"/>
  <c r="A588" i="24"/>
  <c r="B198" i="24"/>
  <c r="A198" i="24"/>
  <c r="B168" i="24"/>
  <c r="A168" i="24"/>
  <c r="B93" i="24"/>
  <c r="B123" i="24"/>
  <c r="A33" i="24"/>
  <c r="A153" i="24"/>
  <c r="B158" i="24"/>
  <c r="B154" i="24"/>
  <c r="A157" i="24"/>
  <c r="B18" i="24"/>
  <c r="A18" i="24"/>
  <c r="B78" i="24"/>
  <c r="A78" i="24"/>
  <c r="A64" i="24"/>
  <c r="B65" i="24"/>
  <c r="A68" i="24"/>
  <c r="B69" i="24"/>
  <c r="B66" i="24"/>
  <c r="A63" i="24"/>
  <c r="B64" i="24"/>
  <c r="A67" i="24"/>
  <c r="B68" i="24"/>
  <c r="A93" i="24"/>
  <c r="B63" i="24"/>
  <c r="A66" i="24"/>
  <c r="B67" i="24"/>
  <c r="A65" i="24"/>
  <c r="A69" i="24"/>
  <c r="A123" i="24"/>
  <c r="A154" i="24"/>
  <c r="B155" i="24"/>
  <c r="A158" i="24"/>
  <c r="B159" i="24"/>
  <c r="A161" i="24"/>
  <c r="A160" i="24"/>
  <c r="B161" i="24"/>
  <c r="B153" i="24"/>
  <c r="A156" i="24"/>
  <c r="B157" i="24"/>
  <c r="B160" i="24"/>
  <c r="A155" i="24"/>
  <c r="B156" i="24"/>
  <c r="A159" i="24"/>
  <c r="AD22" i="2"/>
  <c r="A3" i="24"/>
  <c r="A4" i="24"/>
  <c r="A5" i="24"/>
  <c r="A6" i="24"/>
  <c r="A7" i="24"/>
  <c r="A8" i="24"/>
  <c r="A9" i="24"/>
  <c r="A10" i="24"/>
  <c r="A2" i="24"/>
  <c r="D7127" i="24"/>
  <c r="D7126" i="24"/>
  <c r="D7125" i="24"/>
  <c r="D7124" i="24"/>
  <c r="D7123" i="24"/>
  <c r="D7122" i="24"/>
  <c r="D7121" i="24"/>
  <c r="D7120" i="24"/>
  <c r="D7119" i="24"/>
  <c r="D7118" i="24"/>
  <c r="D7117" i="24"/>
  <c r="D7116" i="24"/>
  <c r="D7115" i="24"/>
  <c r="C7115" i="24"/>
  <c r="D7098" i="24"/>
  <c r="D7097" i="24"/>
  <c r="D7096" i="24"/>
  <c r="D7095" i="24"/>
  <c r="D7094" i="24"/>
  <c r="D7093" i="24"/>
  <c r="D7092" i="24"/>
  <c r="D7091" i="24"/>
  <c r="D7090" i="24"/>
  <c r="D7089" i="24"/>
  <c r="D7088" i="24"/>
  <c r="D7087" i="24"/>
  <c r="D7086" i="24"/>
  <c r="C7086" i="24"/>
  <c r="C7087" i="24" s="1"/>
  <c r="D7084" i="24"/>
  <c r="D7083" i="24"/>
  <c r="D7082" i="24"/>
  <c r="D7081" i="24"/>
  <c r="D7080" i="24"/>
  <c r="D7079" i="24"/>
  <c r="D7078" i="24"/>
  <c r="D7077" i="24"/>
  <c r="D7076" i="24"/>
  <c r="D7075" i="24"/>
  <c r="D7074" i="24"/>
  <c r="D7073" i="24"/>
  <c r="D7072" i="24"/>
  <c r="C7072" i="24"/>
  <c r="D7070" i="24"/>
  <c r="D7069" i="24"/>
  <c r="D7068" i="24"/>
  <c r="D7067" i="24"/>
  <c r="D7066" i="24"/>
  <c r="D7065" i="24"/>
  <c r="D7064" i="24"/>
  <c r="D7063" i="24"/>
  <c r="D7062" i="24"/>
  <c r="D7061" i="24"/>
  <c r="D7060" i="24"/>
  <c r="D7059" i="24"/>
  <c r="D7058" i="24"/>
  <c r="C7058" i="24"/>
  <c r="A7058" i="24" s="1"/>
  <c r="D7056" i="24"/>
  <c r="D7055" i="24"/>
  <c r="D7054" i="24"/>
  <c r="D7053" i="24"/>
  <c r="D7052" i="24"/>
  <c r="D7051" i="24"/>
  <c r="D7050" i="24"/>
  <c r="D7049" i="24"/>
  <c r="D7048" i="24"/>
  <c r="D7047" i="24"/>
  <c r="D7046" i="24"/>
  <c r="D7045" i="24"/>
  <c r="D7044" i="24"/>
  <c r="C7044" i="24"/>
  <c r="D7042" i="24"/>
  <c r="D7041" i="24"/>
  <c r="D7040" i="24"/>
  <c r="D7039" i="24"/>
  <c r="D7038" i="24"/>
  <c r="D7037" i="24"/>
  <c r="D7036" i="24"/>
  <c r="D7035" i="24"/>
  <c r="D7034" i="24"/>
  <c r="D7033" i="24"/>
  <c r="D7032" i="24"/>
  <c r="D7031" i="24"/>
  <c r="D7030" i="24"/>
  <c r="C7030" i="24"/>
  <c r="A7030" i="24" s="1"/>
  <c r="D7028" i="24"/>
  <c r="D7027" i="24"/>
  <c r="D7026" i="24"/>
  <c r="D7025" i="24"/>
  <c r="D7024" i="24"/>
  <c r="D7023" i="24"/>
  <c r="D7022" i="24"/>
  <c r="D7021" i="24"/>
  <c r="D7020" i="24"/>
  <c r="D7019" i="24"/>
  <c r="D7018" i="24"/>
  <c r="D7017" i="24"/>
  <c r="D7016" i="24"/>
  <c r="C7016" i="24"/>
  <c r="D7014" i="24"/>
  <c r="D7013" i="24"/>
  <c r="D7012" i="24"/>
  <c r="D7011" i="24"/>
  <c r="D7010" i="24"/>
  <c r="D7009" i="24"/>
  <c r="D7008" i="24"/>
  <c r="D7007" i="24"/>
  <c r="D7006" i="24"/>
  <c r="D7005" i="24"/>
  <c r="D7004" i="24"/>
  <c r="D7003" i="24"/>
  <c r="D7002" i="24"/>
  <c r="C7002" i="24"/>
  <c r="A7002" i="24" s="1"/>
  <c r="D7000" i="24"/>
  <c r="D6999" i="24"/>
  <c r="D6998" i="24"/>
  <c r="D6997" i="24"/>
  <c r="D6996" i="24"/>
  <c r="D6995" i="24"/>
  <c r="D6994" i="24"/>
  <c r="D6993" i="24"/>
  <c r="D6992" i="24"/>
  <c r="D6991" i="24"/>
  <c r="D6990" i="24"/>
  <c r="D6989" i="24"/>
  <c r="D6988" i="24"/>
  <c r="C6988" i="24"/>
  <c r="D6986" i="24"/>
  <c r="D6985" i="24"/>
  <c r="D6984" i="24"/>
  <c r="D6983" i="24"/>
  <c r="D6982" i="24"/>
  <c r="D6981" i="24"/>
  <c r="D6980" i="24"/>
  <c r="D6979" i="24"/>
  <c r="D6978" i="24"/>
  <c r="D6977" i="24"/>
  <c r="D6976" i="24"/>
  <c r="D6975" i="24"/>
  <c r="D6974" i="24"/>
  <c r="C6974" i="24"/>
  <c r="A6974" i="24" s="1"/>
  <c r="D6930" i="24"/>
  <c r="D6929" i="24"/>
  <c r="D6928" i="24"/>
  <c r="D6927" i="24"/>
  <c r="D6926" i="24"/>
  <c r="D6925" i="24"/>
  <c r="D6924" i="24"/>
  <c r="D6923" i="24"/>
  <c r="D6922" i="24"/>
  <c r="D6921" i="24"/>
  <c r="D6920" i="24"/>
  <c r="D6919" i="24"/>
  <c r="D6918" i="24"/>
  <c r="C6918" i="24"/>
  <c r="D6944" i="24"/>
  <c r="D6943" i="24"/>
  <c r="D6942" i="24"/>
  <c r="D6941" i="24"/>
  <c r="D6940" i="24"/>
  <c r="D6939" i="24"/>
  <c r="D6938" i="24"/>
  <c r="D6937" i="24"/>
  <c r="D6936" i="24"/>
  <c r="D6935" i="24"/>
  <c r="D6934" i="24"/>
  <c r="D6933" i="24"/>
  <c r="D6932" i="24"/>
  <c r="C6932" i="24"/>
  <c r="A6932" i="24" s="1"/>
  <c r="D6958" i="24"/>
  <c r="D6957" i="24"/>
  <c r="D6956" i="24"/>
  <c r="D6955" i="24"/>
  <c r="D6954" i="24"/>
  <c r="D6953" i="24"/>
  <c r="D6952" i="24"/>
  <c r="D6951" i="24"/>
  <c r="D6950" i="24"/>
  <c r="D6949" i="24"/>
  <c r="D6948" i="24"/>
  <c r="D6947" i="24"/>
  <c r="D6946" i="24"/>
  <c r="C6946" i="24"/>
  <c r="D6972" i="24"/>
  <c r="D6971" i="24"/>
  <c r="D6970" i="24"/>
  <c r="D6969" i="24"/>
  <c r="D6968" i="24"/>
  <c r="D6967" i="24"/>
  <c r="D6966" i="24"/>
  <c r="D6965" i="24"/>
  <c r="D6964" i="24"/>
  <c r="D6963" i="24"/>
  <c r="D6962" i="24"/>
  <c r="D6961" i="24"/>
  <c r="D6960" i="24"/>
  <c r="C6960" i="24"/>
  <c r="A6960" i="24" s="1"/>
  <c r="D6916" i="24"/>
  <c r="D6915" i="24"/>
  <c r="D6914" i="24"/>
  <c r="D6913" i="24"/>
  <c r="D6912" i="24"/>
  <c r="D6911" i="24"/>
  <c r="D6910" i="24"/>
  <c r="D6909" i="24"/>
  <c r="D6908" i="24"/>
  <c r="D6907" i="24"/>
  <c r="D6906" i="24"/>
  <c r="D6905" i="24"/>
  <c r="D6904" i="24"/>
  <c r="C6904" i="24"/>
  <c r="D6902" i="24"/>
  <c r="D6901" i="24"/>
  <c r="D6900" i="24"/>
  <c r="D6899" i="24"/>
  <c r="D6898" i="24"/>
  <c r="D6897" i="24"/>
  <c r="D6896" i="24"/>
  <c r="D6895" i="24"/>
  <c r="D6894" i="24"/>
  <c r="D6893" i="24"/>
  <c r="D6892" i="24"/>
  <c r="D6891" i="24"/>
  <c r="D6890" i="24"/>
  <c r="C6890" i="24"/>
  <c r="C6891" i="24" s="1"/>
  <c r="D6888" i="24"/>
  <c r="D6887" i="24"/>
  <c r="D6886" i="24"/>
  <c r="D6885" i="24"/>
  <c r="D6884" i="24"/>
  <c r="D6883" i="24"/>
  <c r="D6882" i="24"/>
  <c r="D6881" i="24"/>
  <c r="D6880" i="24"/>
  <c r="D6879" i="24"/>
  <c r="D6878" i="24"/>
  <c r="D6877" i="24"/>
  <c r="D6876" i="24"/>
  <c r="C6876" i="24"/>
  <c r="D6874" i="24"/>
  <c r="D6873" i="24"/>
  <c r="D6872" i="24"/>
  <c r="D6871" i="24"/>
  <c r="D6870" i="24"/>
  <c r="D6869" i="24"/>
  <c r="D6868" i="24"/>
  <c r="D6867" i="24"/>
  <c r="D6866" i="24"/>
  <c r="D6865" i="24"/>
  <c r="D6864" i="24"/>
  <c r="D6863" i="24"/>
  <c r="D6862" i="24"/>
  <c r="C6862" i="24"/>
  <c r="C6863" i="24" s="1"/>
  <c r="D6860" i="24"/>
  <c r="D6859" i="24"/>
  <c r="D6858" i="24"/>
  <c r="D6857" i="24"/>
  <c r="D6856" i="24"/>
  <c r="D6855" i="24"/>
  <c r="D6854" i="24"/>
  <c r="D6853" i="24"/>
  <c r="D6852" i="24"/>
  <c r="D6851" i="24"/>
  <c r="D6850" i="24"/>
  <c r="D6849" i="24"/>
  <c r="D6848" i="24"/>
  <c r="C6848" i="24"/>
  <c r="D6846" i="24"/>
  <c r="D6845" i="24"/>
  <c r="D6844" i="24"/>
  <c r="D6843" i="24"/>
  <c r="D6842" i="24"/>
  <c r="D6841" i="24"/>
  <c r="D6840" i="24"/>
  <c r="D6839" i="24"/>
  <c r="D6838" i="24"/>
  <c r="D6837" i="24"/>
  <c r="D6836" i="24"/>
  <c r="D6835" i="24"/>
  <c r="D6834" i="24"/>
  <c r="C6834" i="24"/>
  <c r="C6835" i="24" s="1"/>
  <c r="D6832" i="24"/>
  <c r="D6831" i="24"/>
  <c r="D6830" i="24"/>
  <c r="D6829" i="24"/>
  <c r="D6828" i="24"/>
  <c r="D6827" i="24"/>
  <c r="D6826" i="24"/>
  <c r="D6825" i="24"/>
  <c r="D6824" i="24"/>
  <c r="D6823" i="24"/>
  <c r="D6822" i="24"/>
  <c r="D6821" i="24"/>
  <c r="D6820" i="24"/>
  <c r="C6820" i="24"/>
  <c r="D6818" i="24"/>
  <c r="D6817" i="24"/>
  <c r="D6816" i="24"/>
  <c r="D6815" i="24"/>
  <c r="D6814" i="24"/>
  <c r="D6813" i="24"/>
  <c r="D6812" i="24"/>
  <c r="D6811" i="24"/>
  <c r="D6810" i="24"/>
  <c r="D6809" i="24"/>
  <c r="D6808" i="24"/>
  <c r="D6807" i="24"/>
  <c r="D6806" i="24"/>
  <c r="C6806" i="24"/>
  <c r="C6807" i="24" s="1"/>
  <c r="D6804" i="24"/>
  <c r="D6803" i="24"/>
  <c r="D6802" i="24"/>
  <c r="D6801" i="24"/>
  <c r="D6800" i="24"/>
  <c r="D6799" i="24"/>
  <c r="D6798" i="24"/>
  <c r="D6797" i="24"/>
  <c r="D6796" i="24"/>
  <c r="D6795" i="24"/>
  <c r="D6794" i="24"/>
  <c r="D6793" i="24"/>
  <c r="D6792" i="24"/>
  <c r="C6792" i="24"/>
  <c r="D6790" i="24"/>
  <c r="D6789" i="24"/>
  <c r="D6788" i="24"/>
  <c r="D6787" i="24"/>
  <c r="D6786" i="24"/>
  <c r="D6785" i="24"/>
  <c r="D6784" i="24"/>
  <c r="D6783" i="24"/>
  <c r="D6782" i="24"/>
  <c r="D6781" i="24"/>
  <c r="D6780" i="24"/>
  <c r="D6779" i="24"/>
  <c r="D6778" i="24"/>
  <c r="C6778" i="24"/>
  <c r="C6779" i="24" s="1"/>
  <c r="D6776" i="24"/>
  <c r="D6775" i="24"/>
  <c r="D6774" i="24"/>
  <c r="D6773" i="24"/>
  <c r="D6772" i="24"/>
  <c r="D6771" i="24"/>
  <c r="D6770" i="24"/>
  <c r="D6769" i="24"/>
  <c r="D6768" i="24"/>
  <c r="D6767" i="24"/>
  <c r="D6766" i="24"/>
  <c r="D6765" i="24"/>
  <c r="D6764" i="24"/>
  <c r="C6764" i="24"/>
  <c r="D6762" i="24"/>
  <c r="D6761" i="24"/>
  <c r="D6760" i="24"/>
  <c r="D6759" i="24"/>
  <c r="D6758" i="24"/>
  <c r="D6757" i="24"/>
  <c r="D6756" i="24"/>
  <c r="D6755" i="24"/>
  <c r="D6754" i="24"/>
  <c r="D6753" i="24"/>
  <c r="D6752" i="24"/>
  <c r="D6751" i="24"/>
  <c r="D6750" i="24"/>
  <c r="C6750" i="24"/>
  <c r="C6751" i="24" s="1"/>
  <c r="D6748" i="24"/>
  <c r="D6747" i="24"/>
  <c r="D6746" i="24"/>
  <c r="D6745" i="24"/>
  <c r="D6744" i="24"/>
  <c r="D6743" i="24"/>
  <c r="D6742" i="24"/>
  <c r="D6741" i="24"/>
  <c r="D6740" i="24"/>
  <c r="D6739" i="24"/>
  <c r="D6738" i="24"/>
  <c r="D6737" i="24"/>
  <c r="D6736" i="24"/>
  <c r="C6736" i="24"/>
  <c r="D6734" i="24"/>
  <c r="D6733" i="24"/>
  <c r="D6732" i="24"/>
  <c r="D6731" i="24"/>
  <c r="D6730" i="24"/>
  <c r="D6729" i="24"/>
  <c r="D6728" i="24"/>
  <c r="D6727" i="24"/>
  <c r="D6726" i="24"/>
  <c r="D6725" i="24"/>
  <c r="D6724" i="24"/>
  <c r="D6723" i="24"/>
  <c r="D6722" i="24"/>
  <c r="C6722" i="24"/>
  <c r="D6720" i="24"/>
  <c r="D6719" i="24"/>
  <c r="D6718" i="24"/>
  <c r="D6717" i="24"/>
  <c r="D6716" i="24"/>
  <c r="D6715" i="24"/>
  <c r="D6714" i="24"/>
  <c r="D6713" i="24"/>
  <c r="D6712" i="24"/>
  <c r="D6711" i="24"/>
  <c r="D6710" i="24"/>
  <c r="D6709" i="24"/>
  <c r="D6708" i="24"/>
  <c r="C6708" i="24"/>
  <c r="D6706" i="24"/>
  <c r="D6705" i="24"/>
  <c r="D6704" i="24"/>
  <c r="D6703" i="24"/>
  <c r="D6702" i="24"/>
  <c r="D6701" i="24"/>
  <c r="D6700" i="24"/>
  <c r="D6699" i="24"/>
  <c r="D6698" i="24"/>
  <c r="D6697" i="24"/>
  <c r="D6696" i="24"/>
  <c r="D6695" i="24"/>
  <c r="D6694" i="24"/>
  <c r="C6694" i="24"/>
  <c r="D6692" i="24"/>
  <c r="D6691" i="24"/>
  <c r="D6690" i="24"/>
  <c r="D6689" i="24"/>
  <c r="D6688" i="24"/>
  <c r="D6687" i="24"/>
  <c r="D6686" i="24"/>
  <c r="D6685" i="24"/>
  <c r="D6684" i="24"/>
  <c r="D6683" i="24"/>
  <c r="D6682" i="24"/>
  <c r="D6681" i="24"/>
  <c r="D6680" i="24"/>
  <c r="C6680" i="24"/>
  <c r="D6678" i="24"/>
  <c r="D6677" i="24"/>
  <c r="D6676" i="24"/>
  <c r="D6675" i="24"/>
  <c r="D6674" i="24"/>
  <c r="D6673" i="24"/>
  <c r="D6672" i="24"/>
  <c r="D6671" i="24"/>
  <c r="D6670" i="24"/>
  <c r="D6669" i="24"/>
  <c r="D6668" i="24"/>
  <c r="D6667" i="24"/>
  <c r="D6666" i="24"/>
  <c r="C6666" i="24"/>
  <c r="D6664" i="24"/>
  <c r="D6663" i="24"/>
  <c r="D6662" i="24"/>
  <c r="D6661" i="24"/>
  <c r="D6660" i="24"/>
  <c r="D6659" i="24"/>
  <c r="D6658" i="24"/>
  <c r="D6657" i="24"/>
  <c r="D6656" i="24"/>
  <c r="D6655" i="24"/>
  <c r="D6654" i="24"/>
  <c r="D6653" i="24"/>
  <c r="D6652" i="24"/>
  <c r="C6652" i="24"/>
  <c r="D6650" i="24"/>
  <c r="D6649" i="24"/>
  <c r="D6648" i="24"/>
  <c r="D6647" i="24"/>
  <c r="D6646" i="24"/>
  <c r="D6645" i="24"/>
  <c r="D6644" i="24"/>
  <c r="D6643" i="24"/>
  <c r="D6642" i="24"/>
  <c r="D6641" i="24"/>
  <c r="D6640" i="24"/>
  <c r="D6639" i="24"/>
  <c r="D6638" i="24"/>
  <c r="C6638" i="24"/>
  <c r="C6639" i="24" s="1"/>
  <c r="D6636" i="24"/>
  <c r="D6635" i="24"/>
  <c r="D6634" i="24"/>
  <c r="D6633" i="24"/>
  <c r="D6632" i="24"/>
  <c r="D6631" i="24"/>
  <c r="D6630" i="24"/>
  <c r="D6629" i="24"/>
  <c r="D6628" i="24"/>
  <c r="D6627" i="24"/>
  <c r="D6626" i="24"/>
  <c r="D6625" i="24"/>
  <c r="D6624" i="24"/>
  <c r="C6624" i="24"/>
  <c r="D6622" i="24"/>
  <c r="D6621" i="24"/>
  <c r="D6620" i="24"/>
  <c r="D6619" i="24"/>
  <c r="D6618" i="24"/>
  <c r="D6617" i="24"/>
  <c r="D6616" i="24"/>
  <c r="D6615" i="24"/>
  <c r="D6614" i="24"/>
  <c r="D6613" i="24"/>
  <c r="D6612" i="24"/>
  <c r="D6611" i="24"/>
  <c r="D6610" i="24"/>
  <c r="C6610" i="24"/>
  <c r="D6608" i="24"/>
  <c r="D6607" i="24"/>
  <c r="D6606" i="24"/>
  <c r="D6605" i="24"/>
  <c r="D6604" i="24"/>
  <c r="D6603" i="24"/>
  <c r="D6602" i="24"/>
  <c r="D6601" i="24"/>
  <c r="D6600" i="24"/>
  <c r="D6599" i="24"/>
  <c r="D6598" i="24"/>
  <c r="D6597" i="24"/>
  <c r="D6596" i="24"/>
  <c r="C6596" i="24"/>
  <c r="D6594" i="24"/>
  <c r="D6593" i="24"/>
  <c r="D6592" i="24"/>
  <c r="D6591" i="24"/>
  <c r="D6590" i="24"/>
  <c r="D6589" i="24"/>
  <c r="D6588" i="24"/>
  <c r="D6587" i="24"/>
  <c r="D6586" i="24"/>
  <c r="D6585" i="24"/>
  <c r="D6584" i="24"/>
  <c r="D6583" i="24"/>
  <c r="D6582" i="24"/>
  <c r="C6582" i="24"/>
  <c r="D6580" i="24"/>
  <c r="D6579" i="24"/>
  <c r="D6578" i="24"/>
  <c r="D6577" i="24"/>
  <c r="D6576" i="24"/>
  <c r="D6575" i="24"/>
  <c r="D6574" i="24"/>
  <c r="D6573" i="24"/>
  <c r="D6572" i="24"/>
  <c r="D6571" i="24"/>
  <c r="D6570" i="24"/>
  <c r="D6569" i="24"/>
  <c r="D6568" i="24"/>
  <c r="C6568" i="24"/>
  <c r="A6568" i="24" s="1"/>
  <c r="D6566" i="24"/>
  <c r="D6565" i="24"/>
  <c r="D6564" i="24"/>
  <c r="D6563" i="24"/>
  <c r="D6562" i="24"/>
  <c r="D6561" i="24"/>
  <c r="D6560" i="24"/>
  <c r="D6559" i="24"/>
  <c r="D6558" i="24"/>
  <c r="D6557" i="24"/>
  <c r="D6556" i="24"/>
  <c r="D6555" i="24"/>
  <c r="D6554" i="24"/>
  <c r="C6554" i="24"/>
  <c r="D6552" i="24"/>
  <c r="D6551" i="24"/>
  <c r="D6550" i="24"/>
  <c r="D6549" i="24"/>
  <c r="D6548" i="24"/>
  <c r="D6547" i="24"/>
  <c r="D6546" i="24"/>
  <c r="D6545" i="24"/>
  <c r="D6544" i="24"/>
  <c r="D6543" i="24"/>
  <c r="D6542" i="24"/>
  <c r="D6541" i="24"/>
  <c r="D6540" i="24"/>
  <c r="C6540" i="24"/>
  <c r="A6540" i="24" s="1"/>
  <c r="D6538" i="24"/>
  <c r="D6537" i="24"/>
  <c r="D6536" i="24"/>
  <c r="D6535" i="24"/>
  <c r="D6534" i="24"/>
  <c r="D6533" i="24"/>
  <c r="D6532" i="24"/>
  <c r="D6531" i="24"/>
  <c r="D6530" i="24"/>
  <c r="D6529" i="24"/>
  <c r="D6528" i="24"/>
  <c r="D6527" i="24"/>
  <c r="D6526" i="24"/>
  <c r="C6526" i="24"/>
  <c r="D6524" i="24"/>
  <c r="D6523" i="24"/>
  <c r="D6522" i="24"/>
  <c r="D6521" i="24"/>
  <c r="D6520" i="24"/>
  <c r="D6519" i="24"/>
  <c r="D6518" i="24"/>
  <c r="D6517" i="24"/>
  <c r="D6516" i="24"/>
  <c r="D6515" i="24"/>
  <c r="D6514" i="24"/>
  <c r="D6513" i="24"/>
  <c r="D6512" i="24"/>
  <c r="C6512" i="24"/>
  <c r="A6512" i="24" s="1"/>
  <c r="D6510" i="24"/>
  <c r="D6509" i="24"/>
  <c r="D6508" i="24"/>
  <c r="D6507" i="24"/>
  <c r="D6506" i="24"/>
  <c r="D6505" i="24"/>
  <c r="D6504" i="24"/>
  <c r="D6503" i="24"/>
  <c r="D6502" i="24"/>
  <c r="D6501" i="24"/>
  <c r="D6500" i="24"/>
  <c r="D6499" i="24"/>
  <c r="D6498" i="24"/>
  <c r="C6498" i="24"/>
  <c r="D6496" i="24"/>
  <c r="D6495" i="24"/>
  <c r="D6494" i="24"/>
  <c r="D6493" i="24"/>
  <c r="D6492" i="24"/>
  <c r="D6491" i="24"/>
  <c r="D6490" i="24"/>
  <c r="D6489" i="24"/>
  <c r="D6488" i="24"/>
  <c r="D6487" i="24"/>
  <c r="D6486" i="24"/>
  <c r="D6485" i="24"/>
  <c r="D6484" i="24"/>
  <c r="C6484" i="24"/>
  <c r="D6482" i="24"/>
  <c r="D6481" i="24"/>
  <c r="D6480" i="24"/>
  <c r="D6479" i="24"/>
  <c r="D6478" i="24"/>
  <c r="D6477" i="24"/>
  <c r="D6476" i="24"/>
  <c r="D6475" i="24"/>
  <c r="D6474" i="24"/>
  <c r="D6473" i="24"/>
  <c r="D6472" i="24"/>
  <c r="D6471" i="24"/>
  <c r="D6470" i="24"/>
  <c r="C6470" i="24"/>
  <c r="A6470" i="24" s="1"/>
  <c r="D6468" i="24"/>
  <c r="D6467" i="24"/>
  <c r="D6466" i="24"/>
  <c r="D6465" i="24"/>
  <c r="D6464" i="24"/>
  <c r="D6463" i="24"/>
  <c r="D6462" i="24"/>
  <c r="D6461" i="24"/>
  <c r="D6460" i="24"/>
  <c r="D6459" i="24"/>
  <c r="D6458" i="24"/>
  <c r="D6457" i="24"/>
  <c r="D6456" i="24"/>
  <c r="C6456" i="24"/>
  <c r="D6454" i="24"/>
  <c r="D6453" i="24"/>
  <c r="D6452" i="24"/>
  <c r="D6451" i="24"/>
  <c r="D6450" i="24"/>
  <c r="D6449" i="24"/>
  <c r="D6448" i="24"/>
  <c r="D6447" i="24"/>
  <c r="D6446" i="24"/>
  <c r="D6445" i="24"/>
  <c r="D6444" i="24"/>
  <c r="D6443" i="24"/>
  <c r="D6442" i="24"/>
  <c r="C6442" i="24"/>
  <c r="A6442" i="24" s="1"/>
  <c r="D6440" i="24"/>
  <c r="D6439" i="24"/>
  <c r="D6438" i="24"/>
  <c r="D6437" i="24"/>
  <c r="D6436" i="24"/>
  <c r="D6435" i="24"/>
  <c r="D6434" i="24"/>
  <c r="D6433" i="24"/>
  <c r="D6432" i="24"/>
  <c r="D6431" i="24"/>
  <c r="D6430" i="24"/>
  <c r="D6429" i="24"/>
  <c r="D6428" i="24"/>
  <c r="C6428" i="24"/>
  <c r="D6426" i="24"/>
  <c r="D6425" i="24"/>
  <c r="D6424" i="24"/>
  <c r="D6423" i="24"/>
  <c r="D6422" i="24"/>
  <c r="D6421" i="24"/>
  <c r="D6420" i="24"/>
  <c r="D6419" i="24"/>
  <c r="D6418" i="24"/>
  <c r="D6417" i="24"/>
  <c r="D6416" i="24"/>
  <c r="D6415" i="24"/>
  <c r="D6414" i="24"/>
  <c r="C6414" i="24"/>
  <c r="C6415" i="24" s="1"/>
  <c r="D6412" i="24"/>
  <c r="D6411" i="24"/>
  <c r="D6410" i="24"/>
  <c r="D6409" i="24"/>
  <c r="D6408" i="24"/>
  <c r="D6407" i="24"/>
  <c r="D6406" i="24"/>
  <c r="D6405" i="24"/>
  <c r="D6404" i="24"/>
  <c r="D6403" i="24"/>
  <c r="D6402" i="24"/>
  <c r="D6401" i="24"/>
  <c r="D6400" i="24"/>
  <c r="C6400" i="24"/>
  <c r="D6398" i="24"/>
  <c r="D6397" i="24"/>
  <c r="D6396" i="24"/>
  <c r="D6395" i="24"/>
  <c r="D6394" i="24"/>
  <c r="D6393" i="24"/>
  <c r="D6392" i="24"/>
  <c r="D6391" i="24"/>
  <c r="D6390" i="24"/>
  <c r="D6389" i="24"/>
  <c r="D6388" i="24"/>
  <c r="D6387" i="24"/>
  <c r="D6386" i="24"/>
  <c r="C6386" i="24"/>
  <c r="C6387" i="24" s="1"/>
  <c r="D6384" i="24"/>
  <c r="D6383" i="24"/>
  <c r="D6382" i="24"/>
  <c r="D6381" i="24"/>
  <c r="D6380" i="24"/>
  <c r="D6379" i="24"/>
  <c r="D6378" i="24"/>
  <c r="D6377" i="24"/>
  <c r="D6376" i="24"/>
  <c r="D6375" i="24"/>
  <c r="D6374" i="24"/>
  <c r="D6373" i="24"/>
  <c r="D6372" i="24"/>
  <c r="C6372" i="24"/>
  <c r="A6372" i="24" s="1"/>
  <c r="D6370" i="24"/>
  <c r="D6369" i="24"/>
  <c r="D6368" i="24"/>
  <c r="D6367" i="24"/>
  <c r="D6366" i="24"/>
  <c r="D6365" i="24"/>
  <c r="D6364" i="24"/>
  <c r="D6363" i="24"/>
  <c r="D6362" i="24"/>
  <c r="D6361" i="24"/>
  <c r="D6360" i="24"/>
  <c r="D6359" i="24"/>
  <c r="D6358" i="24"/>
  <c r="C6358" i="24"/>
  <c r="C6359" i="24" s="1"/>
  <c r="D6356" i="24"/>
  <c r="D6355" i="24"/>
  <c r="D6354" i="24"/>
  <c r="D6353" i="24"/>
  <c r="D6352" i="24"/>
  <c r="D6351" i="24"/>
  <c r="D6350" i="24"/>
  <c r="D6349" i="24"/>
  <c r="D6348" i="24"/>
  <c r="D6347" i="24"/>
  <c r="D6346" i="24"/>
  <c r="D6345" i="24"/>
  <c r="D6344" i="24"/>
  <c r="C6344" i="24"/>
  <c r="D6342" i="24"/>
  <c r="D6341" i="24"/>
  <c r="D6340" i="24"/>
  <c r="D6339" i="24"/>
  <c r="D6338" i="24"/>
  <c r="D6337" i="24"/>
  <c r="D6336" i="24"/>
  <c r="D6335" i="24"/>
  <c r="D6334" i="24"/>
  <c r="D6333" i="24"/>
  <c r="D6332" i="24"/>
  <c r="D6331" i="24"/>
  <c r="D6330" i="24"/>
  <c r="C6330" i="24"/>
  <c r="C6331" i="24" s="1"/>
  <c r="D6328" i="24"/>
  <c r="D6327" i="24"/>
  <c r="D6326" i="24"/>
  <c r="D6325" i="24"/>
  <c r="D6324" i="24"/>
  <c r="D6323" i="24"/>
  <c r="D6322" i="24"/>
  <c r="D6321" i="24"/>
  <c r="D6320" i="24"/>
  <c r="D6319" i="24"/>
  <c r="D6318" i="24"/>
  <c r="D6317" i="24"/>
  <c r="D6316" i="24"/>
  <c r="C6316" i="24"/>
  <c r="D6300" i="24"/>
  <c r="D6299" i="24"/>
  <c r="D6298" i="24"/>
  <c r="D6297" i="24"/>
  <c r="D6296" i="24"/>
  <c r="D6295" i="24"/>
  <c r="D6294" i="24"/>
  <c r="D6293" i="24"/>
  <c r="D6292" i="24"/>
  <c r="D6291" i="24"/>
  <c r="D6290" i="24"/>
  <c r="D6289" i="24"/>
  <c r="D6288" i="24"/>
  <c r="C6288" i="24"/>
  <c r="C6289" i="24" s="1"/>
  <c r="D6314" i="24"/>
  <c r="D6313" i="24"/>
  <c r="D6312" i="24"/>
  <c r="D6311" i="24"/>
  <c r="D6310" i="24"/>
  <c r="D6309" i="24"/>
  <c r="D6308" i="24"/>
  <c r="D6307" i="24"/>
  <c r="D6306" i="24"/>
  <c r="D6305" i="24"/>
  <c r="D6304" i="24"/>
  <c r="D6303" i="24"/>
  <c r="D6302" i="24"/>
  <c r="C6302" i="24"/>
  <c r="D6286" i="24"/>
  <c r="D6285" i="24"/>
  <c r="D6284" i="24"/>
  <c r="D6283" i="24"/>
  <c r="D6282" i="24"/>
  <c r="D6281" i="24"/>
  <c r="D6280" i="24"/>
  <c r="D6279" i="24"/>
  <c r="D6278" i="24"/>
  <c r="D6277" i="24"/>
  <c r="D6276" i="24"/>
  <c r="D6275" i="24"/>
  <c r="D6274" i="24"/>
  <c r="C6274" i="24"/>
  <c r="C6275" i="24" s="1"/>
  <c r="D6272" i="24"/>
  <c r="D6271" i="24"/>
  <c r="D6270" i="24"/>
  <c r="D6269" i="24"/>
  <c r="D6268" i="24"/>
  <c r="D6267" i="24"/>
  <c r="D6266" i="24"/>
  <c r="D6265" i="24"/>
  <c r="D6264" i="24"/>
  <c r="D6263" i="24"/>
  <c r="D6262" i="24"/>
  <c r="D6261" i="24"/>
  <c r="D6260" i="24"/>
  <c r="C6260" i="24"/>
  <c r="D6258" i="24"/>
  <c r="D6257" i="24"/>
  <c r="D6256" i="24"/>
  <c r="D6255" i="24"/>
  <c r="D6254" i="24"/>
  <c r="D6253" i="24"/>
  <c r="D6252" i="24"/>
  <c r="D6251" i="24"/>
  <c r="D6250" i="24"/>
  <c r="D6249" i="24"/>
  <c r="D6248" i="24"/>
  <c r="D6247" i="24"/>
  <c r="D6246" i="24"/>
  <c r="C6246" i="24"/>
  <c r="C6247" i="24" s="1"/>
  <c r="D6244" i="24"/>
  <c r="D6243" i="24"/>
  <c r="D6242" i="24"/>
  <c r="D6241" i="24"/>
  <c r="D6240" i="24"/>
  <c r="D6239" i="24"/>
  <c r="D6238" i="24"/>
  <c r="D6237" i="24"/>
  <c r="D6236" i="24"/>
  <c r="D6235" i="24"/>
  <c r="D6234" i="24"/>
  <c r="D6233" i="24"/>
  <c r="D6232" i="24"/>
  <c r="C6232" i="24"/>
  <c r="A6232" i="24" s="1"/>
  <c r="D6230" i="24"/>
  <c r="D6229" i="24"/>
  <c r="D6228" i="24"/>
  <c r="D6227" i="24"/>
  <c r="D6226" i="24"/>
  <c r="D6225" i="24"/>
  <c r="D6224" i="24"/>
  <c r="D6223" i="24"/>
  <c r="D6222" i="24"/>
  <c r="D6221" i="24"/>
  <c r="D6220" i="24"/>
  <c r="D6219" i="24"/>
  <c r="D6218" i="24"/>
  <c r="C6218" i="24"/>
  <c r="D6216" i="24"/>
  <c r="D6215" i="24"/>
  <c r="D6214" i="24"/>
  <c r="D6213" i="24"/>
  <c r="D6212" i="24"/>
  <c r="D6211" i="24"/>
  <c r="D6210" i="24"/>
  <c r="D6209" i="24"/>
  <c r="D6208" i="24"/>
  <c r="D6207" i="24"/>
  <c r="D6206" i="24"/>
  <c r="D6205" i="24"/>
  <c r="D6204" i="24"/>
  <c r="C6204" i="24"/>
  <c r="C6205" i="24" s="1"/>
  <c r="D6202" i="24"/>
  <c r="D6201" i="24"/>
  <c r="D6200" i="24"/>
  <c r="D6199" i="24"/>
  <c r="D6198" i="24"/>
  <c r="D6197" i="24"/>
  <c r="D6196" i="24"/>
  <c r="D6195" i="24"/>
  <c r="D6194" i="24"/>
  <c r="D6193" i="24"/>
  <c r="D6192" i="24"/>
  <c r="D6191" i="24"/>
  <c r="D6190" i="24"/>
  <c r="C6190" i="24"/>
  <c r="D6188" i="24"/>
  <c r="D6187" i="24"/>
  <c r="D6186" i="24"/>
  <c r="D6185" i="24"/>
  <c r="D6184" i="24"/>
  <c r="D6183" i="24"/>
  <c r="D6182" i="24"/>
  <c r="D6181" i="24"/>
  <c r="D6180" i="24"/>
  <c r="D6179" i="24"/>
  <c r="D6178" i="24"/>
  <c r="D6177" i="24"/>
  <c r="D6176" i="24"/>
  <c r="C6176" i="24"/>
  <c r="C6177" i="24" s="1"/>
  <c r="D6174" i="24"/>
  <c r="D6173" i="24"/>
  <c r="D6172" i="24"/>
  <c r="D6171" i="24"/>
  <c r="D6170" i="24"/>
  <c r="D6169" i="24"/>
  <c r="D6168" i="24"/>
  <c r="D6167" i="24"/>
  <c r="D6166" i="24"/>
  <c r="D6165" i="24"/>
  <c r="D6164" i="24"/>
  <c r="D6163" i="24"/>
  <c r="D6162" i="24"/>
  <c r="C6162" i="24"/>
  <c r="D6160" i="24"/>
  <c r="D6159" i="24"/>
  <c r="D6158" i="24"/>
  <c r="D6157" i="24"/>
  <c r="D6156" i="24"/>
  <c r="D6155" i="24"/>
  <c r="D6154" i="24"/>
  <c r="D6153" i="24"/>
  <c r="D6152" i="24"/>
  <c r="D6151" i="24"/>
  <c r="D6150" i="24"/>
  <c r="D6149" i="24"/>
  <c r="D6148" i="24"/>
  <c r="C6148" i="24"/>
  <c r="C6149" i="24" s="1"/>
  <c r="D6146" i="24"/>
  <c r="D6145" i="24"/>
  <c r="D6144" i="24"/>
  <c r="D6143" i="24"/>
  <c r="D6142" i="24"/>
  <c r="D6141" i="24"/>
  <c r="D6140" i="24"/>
  <c r="D6139" i="24"/>
  <c r="D6138" i="24"/>
  <c r="D6137" i="24"/>
  <c r="D6136" i="24"/>
  <c r="D6135" i="24"/>
  <c r="D6134" i="24"/>
  <c r="C6134" i="24"/>
  <c r="D6132" i="24"/>
  <c r="D6131" i="24"/>
  <c r="D6130" i="24"/>
  <c r="D6129" i="24"/>
  <c r="D6128" i="24"/>
  <c r="D6127" i="24"/>
  <c r="D6126" i="24"/>
  <c r="D6125" i="24"/>
  <c r="D6124" i="24"/>
  <c r="D6123" i="24"/>
  <c r="D6122" i="24"/>
  <c r="D6121" i="24"/>
  <c r="D6120" i="24"/>
  <c r="C6120" i="24"/>
  <c r="C6121" i="24" s="1"/>
  <c r="D6118" i="24"/>
  <c r="D6117" i="24"/>
  <c r="D6116" i="24"/>
  <c r="D6115" i="24"/>
  <c r="D6114" i="24"/>
  <c r="D6113" i="24"/>
  <c r="D6112" i="24"/>
  <c r="D6111" i="24"/>
  <c r="D6110" i="24"/>
  <c r="D6109" i="24"/>
  <c r="D6108" i="24"/>
  <c r="D6107" i="24"/>
  <c r="D6106" i="24"/>
  <c r="C6106" i="24"/>
  <c r="D6104" i="24"/>
  <c r="D6103" i="24"/>
  <c r="D6102" i="24"/>
  <c r="D6101" i="24"/>
  <c r="D6100" i="24"/>
  <c r="D6099" i="24"/>
  <c r="D6098" i="24"/>
  <c r="D6097" i="24"/>
  <c r="D6096" i="24"/>
  <c r="D6095" i="24"/>
  <c r="D6094" i="24"/>
  <c r="D6093" i="24"/>
  <c r="D6092" i="24"/>
  <c r="C6092" i="24"/>
  <c r="C6093" i="24" s="1"/>
  <c r="D6090" i="24"/>
  <c r="D6089" i="24"/>
  <c r="D6088" i="24"/>
  <c r="D6087" i="24"/>
  <c r="D6086" i="24"/>
  <c r="D6085" i="24"/>
  <c r="D6084" i="24"/>
  <c r="D6083" i="24"/>
  <c r="D6082" i="24"/>
  <c r="D6081" i="24"/>
  <c r="D6080" i="24"/>
  <c r="D6079" i="24"/>
  <c r="D6078" i="24"/>
  <c r="C6078" i="24"/>
  <c r="D6076" i="24"/>
  <c r="D6075" i="24"/>
  <c r="D6074" i="24"/>
  <c r="D6073" i="24"/>
  <c r="D6072" i="24"/>
  <c r="D6071" i="24"/>
  <c r="D6070" i="24"/>
  <c r="D6069" i="24"/>
  <c r="D6068" i="24"/>
  <c r="D6067" i="24"/>
  <c r="D6066" i="24"/>
  <c r="D6065" i="24"/>
  <c r="D6064" i="24"/>
  <c r="C6064" i="24"/>
  <c r="A6064" i="24" s="1"/>
  <c r="D6062" i="24"/>
  <c r="D6061" i="24"/>
  <c r="D6060" i="24"/>
  <c r="D6059" i="24"/>
  <c r="D6058" i="24"/>
  <c r="D6057" i="24"/>
  <c r="D6056" i="24"/>
  <c r="D6055" i="24"/>
  <c r="D6054" i="24"/>
  <c r="D6053" i="24"/>
  <c r="D6052" i="24"/>
  <c r="D6051" i="24"/>
  <c r="D6050" i="24"/>
  <c r="C6050" i="24"/>
  <c r="D6048" i="24"/>
  <c r="D6047" i="24"/>
  <c r="D6046" i="24"/>
  <c r="D6045" i="24"/>
  <c r="D6044" i="24"/>
  <c r="D6043" i="24"/>
  <c r="D6042" i="24"/>
  <c r="D6041" i="24"/>
  <c r="D6040" i="24"/>
  <c r="D6039" i="24"/>
  <c r="D6038" i="24"/>
  <c r="D6037" i="24"/>
  <c r="D6036" i="24"/>
  <c r="C6036" i="24"/>
  <c r="A6036" i="24" s="1"/>
  <c r="D6034" i="24"/>
  <c r="D6033" i="24"/>
  <c r="D6032" i="24"/>
  <c r="D6031" i="24"/>
  <c r="D6030" i="24"/>
  <c r="D6029" i="24"/>
  <c r="D6028" i="24"/>
  <c r="D6027" i="24"/>
  <c r="D6026" i="24"/>
  <c r="D6025" i="24"/>
  <c r="D6024" i="24"/>
  <c r="D6023" i="24"/>
  <c r="D6022" i="24"/>
  <c r="C6022" i="24"/>
  <c r="D6020" i="24"/>
  <c r="D6019" i="24"/>
  <c r="D6018" i="24"/>
  <c r="D6017" i="24"/>
  <c r="D6016" i="24"/>
  <c r="D6015" i="24"/>
  <c r="D6014" i="24"/>
  <c r="D6013" i="24"/>
  <c r="D6012" i="24"/>
  <c r="D6011" i="24"/>
  <c r="D6010" i="24"/>
  <c r="D6009" i="24"/>
  <c r="D6008" i="24"/>
  <c r="C6008" i="24"/>
  <c r="C6009" i="24" s="1"/>
  <c r="D6006" i="24"/>
  <c r="D6005" i="24"/>
  <c r="D6004" i="24"/>
  <c r="D6003" i="24"/>
  <c r="D6002" i="24"/>
  <c r="D6001" i="24"/>
  <c r="D6000" i="24"/>
  <c r="D5999" i="24"/>
  <c r="D5998" i="24"/>
  <c r="D5997" i="24"/>
  <c r="D5996" i="24"/>
  <c r="D5995" i="24"/>
  <c r="D5994" i="24"/>
  <c r="C5994" i="24"/>
  <c r="D5992" i="24"/>
  <c r="D5991" i="24"/>
  <c r="D5990" i="24"/>
  <c r="D5989" i="24"/>
  <c r="D5988" i="24"/>
  <c r="D5987" i="24"/>
  <c r="D5986" i="24"/>
  <c r="D5985" i="24"/>
  <c r="D5984" i="24"/>
  <c r="D5983" i="24"/>
  <c r="D5982" i="24"/>
  <c r="D5981" i="24"/>
  <c r="D5980" i="24"/>
  <c r="C5980" i="24"/>
  <c r="C5981" i="24" s="1"/>
  <c r="D5978" i="24"/>
  <c r="D5977" i="24"/>
  <c r="D5976" i="24"/>
  <c r="D5975" i="24"/>
  <c r="D5974" i="24"/>
  <c r="D5973" i="24"/>
  <c r="D5972" i="24"/>
  <c r="D5971" i="24"/>
  <c r="D5970" i="24"/>
  <c r="D5969" i="24"/>
  <c r="D5968" i="24"/>
  <c r="D5967" i="24"/>
  <c r="D5966" i="24"/>
  <c r="C5966" i="24"/>
  <c r="D5964" i="24"/>
  <c r="D5963" i="24"/>
  <c r="D5962" i="24"/>
  <c r="D5961" i="24"/>
  <c r="D5960" i="24"/>
  <c r="D5959" i="24"/>
  <c r="D5958" i="24"/>
  <c r="D5957" i="24"/>
  <c r="D5956" i="24"/>
  <c r="D5955" i="24"/>
  <c r="D5954" i="24"/>
  <c r="D5953" i="24"/>
  <c r="D5952" i="24"/>
  <c r="C5952" i="24"/>
  <c r="C5953" i="24" s="1"/>
  <c r="D5950" i="24"/>
  <c r="D5949" i="24"/>
  <c r="D5948" i="24"/>
  <c r="D5947" i="24"/>
  <c r="D5946" i="24"/>
  <c r="D5945" i="24"/>
  <c r="D5944" i="24"/>
  <c r="D5943" i="24"/>
  <c r="D5942" i="24"/>
  <c r="D5941" i="24"/>
  <c r="D5940" i="24"/>
  <c r="D5939" i="24"/>
  <c r="D5938" i="24"/>
  <c r="C5938" i="24"/>
  <c r="D5936" i="24"/>
  <c r="D5935" i="24"/>
  <c r="D5934" i="24"/>
  <c r="D5933" i="24"/>
  <c r="D5932" i="24"/>
  <c r="D5931" i="24"/>
  <c r="D5930" i="24"/>
  <c r="D5929" i="24"/>
  <c r="D5928" i="24"/>
  <c r="D5927" i="24"/>
  <c r="D5926" i="24"/>
  <c r="D5925" i="24"/>
  <c r="D5924" i="24"/>
  <c r="C5924" i="24"/>
  <c r="C5925" i="24" s="1"/>
  <c r="D5922" i="24"/>
  <c r="D5921" i="24"/>
  <c r="D5920" i="24"/>
  <c r="D5919" i="24"/>
  <c r="D5918" i="24"/>
  <c r="D5917" i="24"/>
  <c r="D5916" i="24"/>
  <c r="D5915" i="24"/>
  <c r="D5914" i="24"/>
  <c r="D5913" i="24"/>
  <c r="D5912" i="24"/>
  <c r="D5911" i="24"/>
  <c r="D5910" i="24"/>
  <c r="C5910" i="24"/>
  <c r="D5908" i="24"/>
  <c r="D5907" i="24"/>
  <c r="D5906" i="24"/>
  <c r="D5905" i="24"/>
  <c r="D5904" i="24"/>
  <c r="D5903" i="24"/>
  <c r="D5902" i="24"/>
  <c r="D5901" i="24"/>
  <c r="D5900" i="24"/>
  <c r="D5899" i="24"/>
  <c r="D5898" i="24"/>
  <c r="D5897" i="24"/>
  <c r="D5896" i="24"/>
  <c r="C5896" i="24"/>
  <c r="C5897" i="24" s="1"/>
  <c r="D5894" i="24"/>
  <c r="D5893" i="24"/>
  <c r="D5892" i="24"/>
  <c r="D5891" i="24"/>
  <c r="D5890" i="24"/>
  <c r="D5889" i="24"/>
  <c r="D5888" i="24"/>
  <c r="D5887" i="24"/>
  <c r="D5886" i="24"/>
  <c r="D5885" i="24"/>
  <c r="D5884" i="24"/>
  <c r="D5883" i="24"/>
  <c r="D5882" i="24"/>
  <c r="C5882" i="24"/>
  <c r="A5882" i="24" s="1"/>
  <c r="D5880" i="24"/>
  <c r="D5879" i="24"/>
  <c r="D5878" i="24"/>
  <c r="D5877" i="24"/>
  <c r="D5876" i="24"/>
  <c r="D5875" i="24"/>
  <c r="D5874" i="24"/>
  <c r="D5873" i="24"/>
  <c r="D5872" i="24"/>
  <c r="D5871" i="24"/>
  <c r="D5870" i="24"/>
  <c r="D5869" i="24"/>
  <c r="D5868" i="24"/>
  <c r="C5868" i="24"/>
  <c r="C5869" i="24" s="1"/>
  <c r="D5866" i="24"/>
  <c r="D5865" i="24"/>
  <c r="D5864" i="24"/>
  <c r="D5863" i="24"/>
  <c r="D5862" i="24"/>
  <c r="D5861" i="24"/>
  <c r="D5860" i="24"/>
  <c r="D5859" i="24"/>
  <c r="D5858" i="24"/>
  <c r="D5857" i="24"/>
  <c r="D5856" i="24"/>
  <c r="D5855" i="24"/>
  <c r="D5854" i="24"/>
  <c r="C5854" i="24"/>
  <c r="C5855" i="24" s="1"/>
  <c r="D5657" i="24"/>
  <c r="D5656" i="24"/>
  <c r="D5655" i="24"/>
  <c r="D5654" i="24"/>
  <c r="D5653" i="24"/>
  <c r="D5652" i="24"/>
  <c r="D5651" i="24"/>
  <c r="D5650" i="24"/>
  <c r="D5649" i="24"/>
  <c r="D5648" i="24"/>
  <c r="D5647" i="24"/>
  <c r="D5646" i="24"/>
  <c r="D5645" i="24"/>
  <c r="C5645" i="24"/>
  <c r="C5646" i="24" s="1"/>
  <c r="D5643" i="24"/>
  <c r="D5642" i="24"/>
  <c r="D5641" i="24"/>
  <c r="D5640" i="24"/>
  <c r="D5639" i="24"/>
  <c r="D5638" i="24"/>
  <c r="D5637" i="24"/>
  <c r="D5636" i="24"/>
  <c r="D5635" i="24"/>
  <c r="D5634" i="24"/>
  <c r="D5633" i="24"/>
  <c r="D5632" i="24"/>
  <c r="D5631" i="24"/>
  <c r="C5631" i="24"/>
  <c r="D5629" i="24"/>
  <c r="D5628" i="24"/>
  <c r="D5627" i="24"/>
  <c r="D5626" i="24"/>
  <c r="D5625" i="24"/>
  <c r="D5624" i="24"/>
  <c r="D5623" i="24"/>
  <c r="D5622" i="24"/>
  <c r="D5621" i="24"/>
  <c r="D5620" i="24"/>
  <c r="D5619" i="24"/>
  <c r="D5618" i="24"/>
  <c r="D5617" i="24"/>
  <c r="C5617" i="24"/>
  <c r="C5618" i="24" s="1"/>
  <c r="D5615" i="24"/>
  <c r="D5614" i="24"/>
  <c r="D5613" i="24"/>
  <c r="D5612" i="24"/>
  <c r="D5611" i="24"/>
  <c r="D5610" i="24"/>
  <c r="D5609" i="24"/>
  <c r="D5608" i="24"/>
  <c r="D5607" i="24"/>
  <c r="D5606" i="24"/>
  <c r="D5605" i="24"/>
  <c r="D5604" i="24"/>
  <c r="D5603" i="24"/>
  <c r="C5603" i="24"/>
  <c r="D5601" i="24"/>
  <c r="D5600" i="24"/>
  <c r="D5599" i="24"/>
  <c r="D5598" i="24"/>
  <c r="D5597" i="24"/>
  <c r="D5596" i="24"/>
  <c r="D5595" i="24"/>
  <c r="D5594" i="24"/>
  <c r="D5593" i="24"/>
  <c r="D5592" i="24"/>
  <c r="D5591" i="24"/>
  <c r="D5590" i="24"/>
  <c r="D5589" i="24"/>
  <c r="C5589" i="24"/>
  <c r="C5590" i="24" s="1"/>
  <c r="D5587" i="24"/>
  <c r="D5586" i="24"/>
  <c r="D5585" i="24"/>
  <c r="D5584" i="24"/>
  <c r="D5583" i="24"/>
  <c r="D5582" i="24"/>
  <c r="D5581" i="24"/>
  <c r="D5580" i="24"/>
  <c r="D5579" i="24"/>
  <c r="D5578" i="24"/>
  <c r="D5577" i="24"/>
  <c r="D5576" i="24"/>
  <c r="D5575" i="24"/>
  <c r="C5575" i="24"/>
  <c r="A5575" i="24" s="1"/>
  <c r="D5573" i="24"/>
  <c r="D5572" i="24"/>
  <c r="D5571" i="24"/>
  <c r="D5570" i="24"/>
  <c r="D5569" i="24"/>
  <c r="D5568" i="24"/>
  <c r="D5567" i="24"/>
  <c r="D5566" i="24"/>
  <c r="D5565" i="24"/>
  <c r="D5564" i="24"/>
  <c r="D5563" i="24"/>
  <c r="D5562" i="24"/>
  <c r="D5561" i="24"/>
  <c r="C5561" i="24"/>
  <c r="C5562" i="24" s="1"/>
  <c r="D5559" i="24"/>
  <c r="D5558" i="24"/>
  <c r="D5557" i="24"/>
  <c r="D5556" i="24"/>
  <c r="D5555" i="24"/>
  <c r="D5554" i="24"/>
  <c r="D5553" i="24"/>
  <c r="D5552" i="24"/>
  <c r="D5551" i="24"/>
  <c r="D5550" i="24"/>
  <c r="D5549" i="24"/>
  <c r="D5548" i="24"/>
  <c r="D5547" i="24"/>
  <c r="C5547" i="24"/>
  <c r="A5547" i="24" s="1"/>
  <c r="D5485" i="24"/>
  <c r="D5484" i="24"/>
  <c r="D5483" i="24"/>
  <c r="D5482" i="24"/>
  <c r="D5481" i="24"/>
  <c r="D5480" i="24"/>
  <c r="D5479" i="24"/>
  <c r="D5478" i="24"/>
  <c r="D5477" i="24"/>
  <c r="D5476" i="24"/>
  <c r="D5475" i="24"/>
  <c r="D5474" i="24"/>
  <c r="D5473" i="24"/>
  <c r="C5473" i="24"/>
  <c r="A5473" i="24" s="1"/>
  <c r="D5471" i="24"/>
  <c r="D5470" i="24"/>
  <c r="D5469" i="24"/>
  <c r="D5468" i="24"/>
  <c r="D5467" i="24"/>
  <c r="D5466" i="24"/>
  <c r="D5465" i="24"/>
  <c r="D5464" i="24"/>
  <c r="D5463" i="24"/>
  <c r="D5462" i="24"/>
  <c r="D5461" i="24"/>
  <c r="D5460" i="24"/>
  <c r="D5459" i="24"/>
  <c r="C5459" i="24"/>
  <c r="A5459" i="24" s="1"/>
  <c r="D5457" i="24"/>
  <c r="D5456" i="24"/>
  <c r="D5455" i="24"/>
  <c r="D5454" i="24"/>
  <c r="D5453" i="24"/>
  <c r="D5452" i="24"/>
  <c r="D5451" i="24"/>
  <c r="D5450" i="24"/>
  <c r="D5449" i="24"/>
  <c r="D5448" i="24"/>
  <c r="D5447" i="24"/>
  <c r="D5446" i="24"/>
  <c r="D5445" i="24"/>
  <c r="C5445" i="24"/>
  <c r="D5443" i="24"/>
  <c r="D5442" i="24"/>
  <c r="D5441" i="24"/>
  <c r="D5440" i="24"/>
  <c r="D5439" i="24"/>
  <c r="D5438" i="24"/>
  <c r="D5437" i="24"/>
  <c r="D5436" i="24"/>
  <c r="D5435" i="24"/>
  <c r="D5434" i="24"/>
  <c r="D5433" i="24"/>
  <c r="D5432" i="24"/>
  <c r="D5431" i="24"/>
  <c r="C5431" i="24"/>
  <c r="C5432" i="24" s="1"/>
  <c r="D5429" i="24"/>
  <c r="D5428" i="24"/>
  <c r="D5427" i="24"/>
  <c r="D5426" i="24"/>
  <c r="D5425" i="24"/>
  <c r="D5424" i="24"/>
  <c r="D5423" i="24"/>
  <c r="D5422" i="24"/>
  <c r="D5421" i="24"/>
  <c r="D5420" i="24"/>
  <c r="D5419" i="24"/>
  <c r="D5418" i="24"/>
  <c r="D5417" i="24"/>
  <c r="C5417" i="24"/>
  <c r="D5415" i="24"/>
  <c r="D5414" i="24"/>
  <c r="D5413" i="24"/>
  <c r="D5412" i="24"/>
  <c r="D5411" i="24"/>
  <c r="D5410" i="24"/>
  <c r="D5409" i="24"/>
  <c r="D5408" i="24"/>
  <c r="D5407" i="24"/>
  <c r="D5406" i="24"/>
  <c r="D5405" i="24"/>
  <c r="D5404" i="24"/>
  <c r="D5403" i="24"/>
  <c r="C5403" i="24"/>
  <c r="C5404" i="24" s="1"/>
  <c r="D5401" i="24"/>
  <c r="D5400" i="24"/>
  <c r="D5399" i="24"/>
  <c r="D5398" i="24"/>
  <c r="D5397" i="24"/>
  <c r="D5396" i="24"/>
  <c r="D5395" i="24"/>
  <c r="D5394" i="24"/>
  <c r="D5393" i="24"/>
  <c r="D5392" i="24"/>
  <c r="D5391" i="24"/>
  <c r="D5390" i="24"/>
  <c r="D5389" i="24"/>
  <c r="C5389" i="24"/>
  <c r="D5387" i="24"/>
  <c r="D5386" i="24"/>
  <c r="D5385" i="24"/>
  <c r="D5384" i="24"/>
  <c r="D5383" i="24"/>
  <c r="D5382" i="24"/>
  <c r="D5381" i="24"/>
  <c r="D5380" i="24"/>
  <c r="D5379" i="24"/>
  <c r="D5378" i="24"/>
  <c r="D5377" i="24"/>
  <c r="D5376" i="24"/>
  <c r="D5375" i="24"/>
  <c r="C5375" i="24"/>
  <c r="A5375" i="24" s="1"/>
  <c r="D5373" i="24"/>
  <c r="D5372" i="24"/>
  <c r="D5371" i="24"/>
  <c r="D5370" i="24"/>
  <c r="D5369" i="24"/>
  <c r="D5368" i="24"/>
  <c r="D5367" i="24"/>
  <c r="D5366" i="24"/>
  <c r="D5365" i="24"/>
  <c r="D5364" i="24"/>
  <c r="D5363" i="24"/>
  <c r="D5362" i="24"/>
  <c r="D5361" i="24"/>
  <c r="C5361" i="24"/>
  <c r="C5362" i="24" s="1"/>
  <c r="D5359" i="24"/>
  <c r="D5358" i="24"/>
  <c r="D5357" i="24"/>
  <c r="D5356" i="24"/>
  <c r="D5355" i="24"/>
  <c r="D5354" i="24"/>
  <c r="D5353" i="24"/>
  <c r="D5352" i="24"/>
  <c r="D5351" i="24"/>
  <c r="D5350" i="24"/>
  <c r="D5349" i="24"/>
  <c r="D5348" i="24"/>
  <c r="D5347" i="24"/>
  <c r="C5347" i="24"/>
  <c r="C5348" i="24" s="1"/>
  <c r="C5349" i="24" s="1"/>
  <c r="D5345" i="24"/>
  <c r="D5344" i="24"/>
  <c r="D5343" i="24"/>
  <c r="D5342" i="24"/>
  <c r="D5341" i="24"/>
  <c r="D5340" i="24"/>
  <c r="D5339" i="24"/>
  <c r="D5338" i="24"/>
  <c r="D5337" i="24"/>
  <c r="D5336" i="24"/>
  <c r="D5335" i="24"/>
  <c r="D5334" i="24"/>
  <c r="D5333" i="24"/>
  <c r="C5333" i="24"/>
  <c r="C5334" i="24" s="1"/>
  <c r="D5331" i="24"/>
  <c r="D5330" i="24"/>
  <c r="D5329" i="24"/>
  <c r="D5328" i="24"/>
  <c r="D5327" i="24"/>
  <c r="D5326" i="24"/>
  <c r="D5325" i="24"/>
  <c r="D5324" i="24"/>
  <c r="D5323" i="24"/>
  <c r="D5322" i="24"/>
  <c r="D5321" i="24"/>
  <c r="D5320" i="24"/>
  <c r="D5319" i="24"/>
  <c r="C5319" i="24"/>
  <c r="C5320" i="24" s="1"/>
  <c r="D5317" i="24"/>
  <c r="D5316" i="24"/>
  <c r="D5315" i="24"/>
  <c r="D5314" i="24"/>
  <c r="D5313" i="24"/>
  <c r="D5312" i="24"/>
  <c r="D5311" i="24"/>
  <c r="D5310" i="24"/>
  <c r="D5309" i="24"/>
  <c r="D5308" i="24"/>
  <c r="D5307" i="24"/>
  <c r="D5306" i="24"/>
  <c r="D5305" i="24"/>
  <c r="C5305" i="24"/>
  <c r="C5306" i="24" s="1"/>
  <c r="A5306" i="24" s="1"/>
  <c r="D5303" i="24"/>
  <c r="D5302" i="24"/>
  <c r="D5301" i="24"/>
  <c r="D5300" i="24"/>
  <c r="D5299" i="24"/>
  <c r="D5298" i="24"/>
  <c r="D5297" i="24"/>
  <c r="D5296" i="24"/>
  <c r="D5295" i="24"/>
  <c r="D5294" i="24"/>
  <c r="D5293" i="24"/>
  <c r="D5292" i="24"/>
  <c r="D5291" i="24"/>
  <c r="C5291" i="24"/>
  <c r="C5292" i="24" s="1"/>
  <c r="D5289" i="24"/>
  <c r="D5288" i="24"/>
  <c r="D5287" i="24"/>
  <c r="D5286" i="24"/>
  <c r="D5285" i="24"/>
  <c r="D5284" i="24"/>
  <c r="D5283" i="24"/>
  <c r="D5282" i="24"/>
  <c r="D5281" i="24"/>
  <c r="D5280" i="24"/>
  <c r="D5279" i="24"/>
  <c r="D5278" i="24"/>
  <c r="D5277" i="24"/>
  <c r="C5277" i="24"/>
  <c r="D5275" i="24"/>
  <c r="D5274" i="24"/>
  <c r="D5273" i="24"/>
  <c r="D5272" i="24"/>
  <c r="D5271" i="24"/>
  <c r="D5270" i="24"/>
  <c r="D5269" i="24"/>
  <c r="D5268" i="24"/>
  <c r="D5267" i="24"/>
  <c r="D5266" i="24"/>
  <c r="D5265" i="24"/>
  <c r="D5264" i="24"/>
  <c r="D5263" i="24"/>
  <c r="C5263" i="24"/>
  <c r="C5264" i="24" s="1"/>
  <c r="D5171" i="24"/>
  <c r="D5170" i="24"/>
  <c r="D5169" i="24"/>
  <c r="D5168" i="24"/>
  <c r="D5167" i="24"/>
  <c r="D5166" i="24"/>
  <c r="D5165" i="24"/>
  <c r="D5164" i="24"/>
  <c r="D5163" i="24"/>
  <c r="D5162" i="24"/>
  <c r="D5161" i="24"/>
  <c r="D5160" i="24"/>
  <c r="D5159" i="24"/>
  <c r="C5159" i="24"/>
  <c r="D5157" i="24"/>
  <c r="D5156" i="24"/>
  <c r="D5155" i="24"/>
  <c r="D5154" i="24"/>
  <c r="D5153" i="24"/>
  <c r="D5152" i="24"/>
  <c r="D5151" i="24"/>
  <c r="D5150" i="24"/>
  <c r="D5149" i="24"/>
  <c r="D5148" i="24"/>
  <c r="D5147" i="24"/>
  <c r="D5146" i="24"/>
  <c r="D5145" i="24"/>
  <c r="C5145" i="24"/>
  <c r="C5146" i="24" s="1"/>
  <c r="D5143" i="24"/>
  <c r="D5142" i="24"/>
  <c r="D5141" i="24"/>
  <c r="D5140" i="24"/>
  <c r="D5139" i="24"/>
  <c r="D5138" i="24"/>
  <c r="D5137" i="24"/>
  <c r="D5136" i="24"/>
  <c r="D5135" i="24"/>
  <c r="D5134" i="24"/>
  <c r="D5133" i="24"/>
  <c r="D5132" i="24"/>
  <c r="D5131" i="24"/>
  <c r="C5131" i="24"/>
  <c r="D5129" i="24"/>
  <c r="D5128" i="24"/>
  <c r="D5127" i="24"/>
  <c r="D5126" i="24"/>
  <c r="D5125" i="24"/>
  <c r="D5124" i="24"/>
  <c r="D5123" i="24"/>
  <c r="D5122" i="24"/>
  <c r="D5121" i="24"/>
  <c r="D5120" i="24"/>
  <c r="D5119" i="24"/>
  <c r="D5118" i="24"/>
  <c r="D5117" i="24"/>
  <c r="C5117" i="24"/>
  <c r="C5118" i="24" s="1"/>
  <c r="D5115" i="24"/>
  <c r="D5114" i="24"/>
  <c r="D5113" i="24"/>
  <c r="D5112" i="24"/>
  <c r="D5111" i="24"/>
  <c r="D5110" i="24"/>
  <c r="D5109" i="24"/>
  <c r="D5108" i="24"/>
  <c r="D5107" i="24"/>
  <c r="D5106" i="24"/>
  <c r="D5105" i="24"/>
  <c r="D5104" i="24"/>
  <c r="D5103" i="24"/>
  <c r="C5103" i="24"/>
  <c r="C5104" i="24" s="1"/>
  <c r="A5104" i="24" s="1"/>
  <c r="D5101" i="24"/>
  <c r="D5100" i="24"/>
  <c r="D5099" i="24"/>
  <c r="D5098" i="24"/>
  <c r="D5097" i="24"/>
  <c r="D5096" i="24"/>
  <c r="D5095" i="24"/>
  <c r="D5094" i="24"/>
  <c r="D5093" i="24"/>
  <c r="D5092" i="24"/>
  <c r="D5091" i="24"/>
  <c r="D5090" i="24"/>
  <c r="D5089" i="24"/>
  <c r="C5089" i="24"/>
  <c r="C5090" i="24" s="1"/>
  <c r="D5087" i="24"/>
  <c r="D5086" i="24"/>
  <c r="D5085" i="24"/>
  <c r="D5084" i="24"/>
  <c r="D5083" i="24"/>
  <c r="D5082" i="24"/>
  <c r="D5081" i="24"/>
  <c r="D5080" i="24"/>
  <c r="D5079" i="24"/>
  <c r="D5078" i="24"/>
  <c r="D5077" i="24"/>
  <c r="D5076" i="24"/>
  <c r="D5075" i="24"/>
  <c r="C5075" i="24"/>
  <c r="C5076" i="24" s="1"/>
  <c r="C5077" i="24" s="1"/>
  <c r="A5077" i="24" s="1"/>
  <c r="D5073" i="24"/>
  <c r="D5072" i="24"/>
  <c r="D5071" i="24"/>
  <c r="D5070" i="24"/>
  <c r="D5069" i="24"/>
  <c r="D5068" i="24"/>
  <c r="D5067" i="24"/>
  <c r="D5066" i="24"/>
  <c r="D5065" i="24"/>
  <c r="D5064" i="24"/>
  <c r="D5063" i="24"/>
  <c r="D5062" i="24"/>
  <c r="D5061" i="24"/>
  <c r="C5061" i="24"/>
  <c r="C5062" i="24" s="1"/>
  <c r="D5059" i="24"/>
  <c r="D5058" i="24"/>
  <c r="D5057" i="24"/>
  <c r="D5056" i="24"/>
  <c r="D5055" i="24"/>
  <c r="D5054" i="24"/>
  <c r="D5053" i="24"/>
  <c r="D5052" i="24"/>
  <c r="D5051" i="24"/>
  <c r="D5050" i="24"/>
  <c r="D5049" i="24"/>
  <c r="D5048" i="24"/>
  <c r="D5047" i="24"/>
  <c r="C5047" i="24"/>
  <c r="C5048" i="24" s="1"/>
  <c r="A5048" i="24" s="1"/>
  <c r="D5045" i="24"/>
  <c r="D5044" i="24"/>
  <c r="D5043" i="24"/>
  <c r="D5042" i="24"/>
  <c r="D5041" i="24"/>
  <c r="D5040" i="24"/>
  <c r="D5039" i="24"/>
  <c r="D5038" i="24"/>
  <c r="D5037" i="24"/>
  <c r="D5036" i="24"/>
  <c r="D5035" i="24"/>
  <c r="D5034" i="24"/>
  <c r="D5033" i="24"/>
  <c r="C5033" i="24"/>
  <c r="C5034" i="24" s="1"/>
  <c r="D5031" i="24"/>
  <c r="D5030" i="24"/>
  <c r="D5029" i="24"/>
  <c r="D5028" i="24"/>
  <c r="D5027" i="24"/>
  <c r="D5026" i="24"/>
  <c r="D5025" i="24"/>
  <c r="D5024" i="24"/>
  <c r="D5023" i="24"/>
  <c r="D5022" i="24"/>
  <c r="D5021" i="24"/>
  <c r="D5020" i="24"/>
  <c r="D5019" i="24"/>
  <c r="C5019" i="24"/>
  <c r="C5020" i="24" s="1"/>
  <c r="A5020" i="24" s="1"/>
  <c r="D5017" i="24"/>
  <c r="D5016" i="24"/>
  <c r="D5015" i="24"/>
  <c r="D5014" i="24"/>
  <c r="D5013" i="24"/>
  <c r="D5012" i="24"/>
  <c r="D5011" i="24"/>
  <c r="D5010" i="24"/>
  <c r="D5009" i="24"/>
  <c r="D5008" i="24"/>
  <c r="D5007" i="24"/>
  <c r="D5006" i="24"/>
  <c r="D5005" i="24"/>
  <c r="C5005" i="24"/>
  <c r="C5006" i="24" s="1"/>
  <c r="D5003" i="24"/>
  <c r="D5002" i="24"/>
  <c r="D5001" i="24"/>
  <c r="D5000" i="24"/>
  <c r="D4999" i="24"/>
  <c r="D4998" i="24"/>
  <c r="D4997" i="24"/>
  <c r="D4996" i="24"/>
  <c r="D4995" i="24"/>
  <c r="D4994" i="24"/>
  <c r="D4993" i="24"/>
  <c r="D4992" i="24"/>
  <c r="D4991" i="24"/>
  <c r="C4991" i="24"/>
  <c r="C4992" i="24" s="1"/>
  <c r="A4992" i="24" s="1"/>
  <c r="D4989" i="24"/>
  <c r="D4988" i="24"/>
  <c r="D4987" i="24"/>
  <c r="D4986" i="24"/>
  <c r="D4985" i="24"/>
  <c r="D4984" i="24"/>
  <c r="D4983" i="24"/>
  <c r="D4982" i="24"/>
  <c r="D4981" i="24"/>
  <c r="D4980" i="24"/>
  <c r="D4979" i="24"/>
  <c r="D4978" i="24"/>
  <c r="D4977" i="24"/>
  <c r="C4977" i="24"/>
  <c r="A4977" i="24" s="1"/>
  <c r="D4975" i="24"/>
  <c r="D4974" i="24"/>
  <c r="D4973" i="24"/>
  <c r="D4972" i="24"/>
  <c r="D4971" i="24"/>
  <c r="D4970" i="24"/>
  <c r="D4969" i="24"/>
  <c r="D4968" i="24"/>
  <c r="D4967" i="24"/>
  <c r="D4966" i="24"/>
  <c r="D4965" i="24"/>
  <c r="D4964" i="24"/>
  <c r="D4963" i="24"/>
  <c r="C4963" i="24"/>
  <c r="C4964" i="24" s="1"/>
  <c r="D4961" i="24"/>
  <c r="D4960" i="24"/>
  <c r="D4959" i="24"/>
  <c r="D4958" i="24"/>
  <c r="D4957" i="24"/>
  <c r="D4956" i="24"/>
  <c r="D4955" i="24"/>
  <c r="D4954" i="24"/>
  <c r="D4953" i="24"/>
  <c r="D4952" i="24"/>
  <c r="D4951" i="24"/>
  <c r="D4950" i="24"/>
  <c r="D4949" i="24"/>
  <c r="C4949" i="24"/>
  <c r="A4949" i="24" s="1"/>
  <c r="D4947" i="24"/>
  <c r="D4946" i="24"/>
  <c r="D4945" i="24"/>
  <c r="D4944" i="24"/>
  <c r="D4943" i="24"/>
  <c r="D4942" i="24"/>
  <c r="D4941" i="24"/>
  <c r="D4940" i="24"/>
  <c r="D4939" i="24"/>
  <c r="D4938" i="24"/>
  <c r="D4937" i="24"/>
  <c r="D4936" i="24"/>
  <c r="D4935" i="24"/>
  <c r="C4935" i="24"/>
  <c r="C4936" i="24" s="1"/>
  <c r="D4933" i="24"/>
  <c r="D4932" i="24"/>
  <c r="D4931" i="24"/>
  <c r="D4930" i="24"/>
  <c r="D4929" i="24"/>
  <c r="D4928" i="24"/>
  <c r="D4927" i="24"/>
  <c r="D4926" i="24"/>
  <c r="D4925" i="24"/>
  <c r="D4924" i="24"/>
  <c r="D4923" i="24"/>
  <c r="D4922" i="24"/>
  <c r="D4921" i="24"/>
  <c r="C4921" i="24"/>
  <c r="D4919" i="24"/>
  <c r="D4918" i="24"/>
  <c r="D4917" i="24"/>
  <c r="D4916" i="24"/>
  <c r="D4915" i="24"/>
  <c r="D4914" i="24"/>
  <c r="D4913" i="24"/>
  <c r="D4912" i="24"/>
  <c r="D4911" i="24"/>
  <c r="D4910" i="24"/>
  <c r="D4909" i="24"/>
  <c r="D4908" i="24"/>
  <c r="D4907" i="24"/>
  <c r="C4907" i="24"/>
  <c r="D4905" i="24"/>
  <c r="D4904" i="24"/>
  <c r="D4903" i="24"/>
  <c r="D4902" i="24"/>
  <c r="D4901" i="24"/>
  <c r="D4900" i="24"/>
  <c r="D4899" i="24"/>
  <c r="D4898" i="24"/>
  <c r="D4897" i="24"/>
  <c r="D4896" i="24"/>
  <c r="D4895" i="24"/>
  <c r="D4894" i="24"/>
  <c r="D4893" i="24"/>
  <c r="C4893" i="24"/>
  <c r="C4894" i="24" s="1"/>
  <c r="D4816" i="24"/>
  <c r="D4815" i="24"/>
  <c r="D4814" i="24"/>
  <c r="D4813" i="24"/>
  <c r="D4812" i="24"/>
  <c r="D4811" i="24"/>
  <c r="D4810" i="24"/>
  <c r="D4809" i="24"/>
  <c r="D4808" i="24"/>
  <c r="D4807" i="24"/>
  <c r="D4806" i="24"/>
  <c r="D4805" i="24"/>
  <c r="D4804" i="24"/>
  <c r="C4804" i="24"/>
  <c r="D4802" i="24"/>
  <c r="D4801" i="24"/>
  <c r="D4800" i="24"/>
  <c r="D4799" i="24"/>
  <c r="D4798" i="24"/>
  <c r="D4797" i="24"/>
  <c r="D4796" i="24"/>
  <c r="D4795" i="24"/>
  <c r="D4794" i="24"/>
  <c r="D4793" i="24"/>
  <c r="D4792" i="24"/>
  <c r="D4791" i="24"/>
  <c r="D4790" i="24"/>
  <c r="C4790" i="24"/>
  <c r="A4790" i="24" s="1"/>
  <c r="D4788" i="24"/>
  <c r="D4787" i="24"/>
  <c r="D4786" i="24"/>
  <c r="D4785" i="24"/>
  <c r="D4784" i="24"/>
  <c r="D4783" i="24"/>
  <c r="D4782" i="24"/>
  <c r="D4781" i="24"/>
  <c r="D4780" i="24"/>
  <c r="D4779" i="24"/>
  <c r="D4778" i="24"/>
  <c r="D4777" i="24"/>
  <c r="D4776" i="24"/>
  <c r="C4776" i="24"/>
  <c r="D4774" i="24"/>
  <c r="D4773" i="24"/>
  <c r="D4772" i="24"/>
  <c r="D4771" i="24"/>
  <c r="D4770" i="24"/>
  <c r="D4769" i="24"/>
  <c r="D4768" i="24"/>
  <c r="D4767" i="24"/>
  <c r="D4766" i="24"/>
  <c r="D4765" i="24"/>
  <c r="D4764" i="24"/>
  <c r="D4763" i="24"/>
  <c r="D4762" i="24"/>
  <c r="C4762" i="24"/>
  <c r="A4762" i="24" s="1"/>
  <c r="D4760" i="24"/>
  <c r="D4759" i="24"/>
  <c r="D4758" i="24"/>
  <c r="D4757" i="24"/>
  <c r="D4756" i="24"/>
  <c r="D4755" i="24"/>
  <c r="D4754" i="24"/>
  <c r="D4753" i="24"/>
  <c r="D4752" i="24"/>
  <c r="D4751" i="24"/>
  <c r="D4750" i="24"/>
  <c r="D4749" i="24"/>
  <c r="D4748" i="24"/>
  <c r="C4748" i="24"/>
  <c r="D4746" i="24"/>
  <c r="D4745" i="24"/>
  <c r="D4744" i="24"/>
  <c r="D4743" i="24"/>
  <c r="D4742" i="24"/>
  <c r="D4741" i="24"/>
  <c r="D4740" i="24"/>
  <c r="D4739" i="24"/>
  <c r="D4738" i="24"/>
  <c r="D4737" i="24"/>
  <c r="D4736" i="24"/>
  <c r="D4735" i="24"/>
  <c r="D4734" i="24"/>
  <c r="C4734" i="24"/>
  <c r="A4734" i="24" s="1"/>
  <c r="D4732" i="24"/>
  <c r="D4731" i="24"/>
  <c r="D4730" i="24"/>
  <c r="D4729" i="24"/>
  <c r="D4728" i="24"/>
  <c r="D4727" i="24"/>
  <c r="D4726" i="24"/>
  <c r="D4725" i="24"/>
  <c r="D4724" i="24"/>
  <c r="D4723" i="24"/>
  <c r="D4722" i="24"/>
  <c r="D4721" i="24"/>
  <c r="D4720" i="24"/>
  <c r="C4720" i="24"/>
  <c r="D4718" i="24"/>
  <c r="D4717" i="24"/>
  <c r="D4716" i="24"/>
  <c r="D4715" i="24"/>
  <c r="D4714" i="24"/>
  <c r="D4713" i="24"/>
  <c r="D4712" i="24"/>
  <c r="D4711" i="24"/>
  <c r="D4710" i="24"/>
  <c r="D4709" i="24"/>
  <c r="D4708" i="24"/>
  <c r="D4707" i="24"/>
  <c r="D4706" i="24"/>
  <c r="C4706" i="24"/>
  <c r="A4706" i="24" s="1"/>
  <c r="D4704" i="24"/>
  <c r="D4703" i="24"/>
  <c r="D4702" i="24"/>
  <c r="D4701" i="24"/>
  <c r="D4700" i="24"/>
  <c r="D4699" i="24"/>
  <c r="D4698" i="24"/>
  <c r="D4697" i="24"/>
  <c r="D4696" i="24"/>
  <c r="D4695" i="24"/>
  <c r="D4694" i="24"/>
  <c r="D4693" i="24"/>
  <c r="D4692" i="24"/>
  <c r="C4692" i="24"/>
  <c r="D4690" i="24"/>
  <c r="D4689" i="24"/>
  <c r="D4688" i="24"/>
  <c r="D4687" i="24"/>
  <c r="D4686" i="24"/>
  <c r="D4685" i="24"/>
  <c r="D4684" i="24"/>
  <c r="D4683" i="24"/>
  <c r="D4682" i="24"/>
  <c r="D4681" i="24"/>
  <c r="D4680" i="24"/>
  <c r="D4679" i="24"/>
  <c r="D4678" i="24"/>
  <c r="C4678" i="24"/>
  <c r="A4678" i="24" s="1"/>
  <c r="D4676" i="24"/>
  <c r="D4675" i="24"/>
  <c r="D4674" i="24"/>
  <c r="D4673" i="24"/>
  <c r="D4672" i="24"/>
  <c r="D4671" i="24"/>
  <c r="D4670" i="24"/>
  <c r="D4669" i="24"/>
  <c r="D4668" i="24"/>
  <c r="D4667" i="24"/>
  <c r="D4666" i="24"/>
  <c r="D4665" i="24"/>
  <c r="D4664" i="24"/>
  <c r="C4664" i="24"/>
  <c r="D4662" i="24"/>
  <c r="D4661" i="24"/>
  <c r="D4660" i="24"/>
  <c r="D4659" i="24"/>
  <c r="D4658" i="24"/>
  <c r="D4657" i="24"/>
  <c r="D4656" i="24"/>
  <c r="D4655" i="24"/>
  <c r="D4654" i="24"/>
  <c r="D4653" i="24"/>
  <c r="D4652" i="24"/>
  <c r="D4651" i="24"/>
  <c r="D4650" i="24"/>
  <c r="C4650" i="24"/>
  <c r="A4650" i="24" s="1"/>
  <c r="D4648" i="24"/>
  <c r="D4647" i="24"/>
  <c r="D4646" i="24"/>
  <c r="D4645" i="24"/>
  <c r="D4644" i="24"/>
  <c r="D4643" i="24"/>
  <c r="D4642" i="24"/>
  <c r="D4641" i="24"/>
  <c r="D4640" i="24"/>
  <c r="D4639" i="24"/>
  <c r="D4638" i="24"/>
  <c r="D4637" i="24"/>
  <c r="D4636" i="24"/>
  <c r="C4636" i="24"/>
  <c r="D4634" i="24"/>
  <c r="D4633" i="24"/>
  <c r="D4632" i="24"/>
  <c r="D4631" i="24"/>
  <c r="D4630" i="24"/>
  <c r="D4629" i="24"/>
  <c r="D4628" i="24"/>
  <c r="D4627" i="24"/>
  <c r="D4626" i="24"/>
  <c r="D4625" i="24"/>
  <c r="D4624" i="24"/>
  <c r="D4623" i="24"/>
  <c r="D4622" i="24"/>
  <c r="C4622" i="24"/>
  <c r="C4623" i="24" s="1"/>
  <c r="A4623" i="24" s="1"/>
  <c r="D4620" i="24"/>
  <c r="D4619" i="24"/>
  <c r="D4618" i="24"/>
  <c r="D4617" i="24"/>
  <c r="D4616" i="24"/>
  <c r="D4615" i="24"/>
  <c r="D4614" i="24"/>
  <c r="D4613" i="24"/>
  <c r="D4612" i="24"/>
  <c r="D4611" i="24"/>
  <c r="D4610" i="24"/>
  <c r="D4609" i="24"/>
  <c r="D4608" i="24"/>
  <c r="C4608" i="24"/>
  <c r="A4608" i="24" s="1"/>
  <c r="D4606" i="24"/>
  <c r="D4605" i="24"/>
  <c r="D4604" i="24"/>
  <c r="D4603" i="24"/>
  <c r="D4602" i="24"/>
  <c r="D4601" i="24"/>
  <c r="D4600" i="24"/>
  <c r="D4599" i="24"/>
  <c r="D4598" i="24"/>
  <c r="D4597" i="24"/>
  <c r="D4596" i="24"/>
  <c r="D4595" i="24"/>
  <c r="D4594" i="24"/>
  <c r="C4594" i="24"/>
  <c r="D4592" i="24"/>
  <c r="D4591" i="24"/>
  <c r="D4590" i="24"/>
  <c r="D4589" i="24"/>
  <c r="D4588" i="24"/>
  <c r="D4587" i="24"/>
  <c r="D4586" i="24"/>
  <c r="D4585" i="24"/>
  <c r="D4584" i="24"/>
  <c r="D4583" i="24"/>
  <c r="D4582" i="24"/>
  <c r="D4581" i="24"/>
  <c r="D4580" i="24"/>
  <c r="C4580" i="24"/>
  <c r="D4578" i="24"/>
  <c r="D4577" i="24"/>
  <c r="D4576" i="24"/>
  <c r="D4575" i="24"/>
  <c r="D4574" i="24"/>
  <c r="D4573" i="24"/>
  <c r="D4572" i="24"/>
  <c r="D4571" i="24"/>
  <c r="D4570" i="24"/>
  <c r="D4569" i="24"/>
  <c r="D4568" i="24"/>
  <c r="D4567" i="24"/>
  <c r="D4566" i="24"/>
  <c r="C4566" i="24"/>
  <c r="A4566" i="24" s="1"/>
  <c r="D4564" i="24"/>
  <c r="D4563" i="24"/>
  <c r="D4562" i="24"/>
  <c r="D4561" i="24"/>
  <c r="D4560" i="24"/>
  <c r="D4559" i="24"/>
  <c r="D4558" i="24"/>
  <c r="D4557" i="24"/>
  <c r="D4556" i="24"/>
  <c r="D4555" i="24"/>
  <c r="D4554" i="24"/>
  <c r="D4553" i="24"/>
  <c r="D4552" i="24"/>
  <c r="C4552" i="24"/>
  <c r="D4550" i="24"/>
  <c r="D4549" i="24"/>
  <c r="D4548" i="24"/>
  <c r="D4547" i="24"/>
  <c r="D4546" i="24"/>
  <c r="D4545" i="24"/>
  <c r="D4544" i="24"/>
  <c r="D4543" i="24"/>
  <c r="D4542" i="24"/>
  <c r="D4541" i="24"/>
  <c r="D4540" i="24"/>
  <c r="D4539" i="24"/>
  <c r="D4538" i="24"/>
  <c r="C4538" i="24"/>
  <c r="C4539" i="24" s="1"/>
  <c r="D4536" i="24"/>
  <c r="D4535" i="24"/>
  <c r="D4534" i="24"/>
  <c r="D4533" i="24"/>
  <c r="D4532" i="24"/>
  <c r="D4531" i="24"/>
  <c r="D4530" i="24"/>
  <c r="D4529" i="24"/>
  <c r="D4528" i="24"/>
  <c r="D4527" i="24"/>
  <c r="D4526" i="24"/>
  <c r="D4525" i="24"/>
  <c r="D4524" i="24"/>
  <c r="C4524" i="24"/>
  <c r="D4522" i="24"/>
  <c r="D4521" i="24"/>
  <c r="D4520" i="24"/>
  <c r="D4519" i="24"/>
  <c r="D4518" i="24"/>
  <c r="D4517" i="24"/>
  <c r="D4516" i="24"/>
  <c r="D4515" i="24"/>
  <c r="D4514" i="24"/>
  <c r="D4513" i="24"/>
  <c r="D4512" i="24"/>
  <c r="D4511" i="24"/>
  <c r="D4510" i="24"/>
  <c r="C4510" i="24"/>
  <c r="C4511" i="24" s="1"/>
  <c r="A4511" i="24" s="1"/>
  <c r="D4508" i="24"/>
  <c r="D4507" i="24"/>
  <c r="D4506" i="24"/>
  <c r="D4505" i="24"/>
  <c r="D4504" i="24"/>
  <c r="D4503" i="24"/>
  <c r="D4502" i="24"/>
  <c r="D4501" i="24"/>
  <c r="D4500" i="24"/>
  <c r="D4499" i="24"/>
  <c r="D4498" i="24"/>
  <c r="D4497" i="24"/>
  <c r="D4496" i="24"/>
  <c r="C4496" i="24"/>
  <c r="D4494" i="24"/>
  <c r="D4493" i="24"/>
  <c r="D4492" i="24"/>
  <c r="D4491" i="24"/>
  <c r="D4490" i="24"/>
  <c r="D4489" i="24"/>
  <c r="D4488" i="24"/>
  <c r="D4487" i="24"/>
  <c r="D4486" i="24"/>
  <c r="D4485" i="24"/>
  <c r="D4484" i="24"/>
  <c r="D4483" i="24"/>
  <c r="D4482" i="24"/>
  <c r="C4482" i="24"/>
  <c r="D4480" i="24"/>
  <c r="D4479" i="24"/>
  <c r="D4478" i="24"/>
  <c r="D4477" i="24"/>
  <c r="D4476" i="24"/>
  <c r="D4475" i="24"/>
  <c r="D4474" i="24"/>
  <c r="D4473" i="24"/>
  <c r="D4472" i="24"/>
  <c r="D4471" i="24"/>
  <c r="D4470" i="24"/>
  <c r="D4469" i="24"/>
  <c r="D4468" i="24"/>
  <c r="C4468" i="24"/>
  <c r="C4469" i="24" s="1"/>
  <c r="D4466" i="24"/>
  <c r="D4465" i="24"/>
  <c r="D4464" i="24"/>
  <c r="D4463" i="24"/>
  <c r="D4462" i="24"/>
  <c r="D4461" i="24"/>
  <c r="D4460" i="24"/>
  <c r="D4459" i="24"/>
  <c r="D4458" i="24"/>
  <c r="D4457" i="24"/>
  <c r="D4456" i="24"/>
  <c r="D4455" i="24"/>
  <c r="D4454" i="24"/>
  <c r="C4454" i="24"/>
  <c r="C4455" i="24" s="1"/>
  <c r="C4456" i="24" s="1"/>
  <c r="C4457" i="24" s="1"/>
  <c r="D4452" i="24"/>
  <c r="D4451" i="24"/>
  <c r="D4450" i="24"/>
  <c r="D4449" i="24"/>
  <c r="D4448" i="24"/>
  <c r="D4447" i="24"/>
  <c r="D4446" i="24"/>
  <c r="D4445" i="24"/>
  <c r="D4444" i="24"/>
  <c r="D4443" i="24"/>
  <c r="D4442" i="24"/>
  <c r="D4441" i="24"/>
  <c r="D4440" i="24"/>
  <c r="C4440" i="24"/>
  <c r="C4441" i="24" s="1"/>
  <c r="C4442" i="24" s="1"/>
  <c r="D4438" i="24"/>
  <c r="D4437" i="24"/>
  <c r="D4436" i="24"/>
  <c r="D4435" i="24"/>
  <c r="D4434" i="24"/>
  <c r="D4433" i="24"/>
  <c r="D4432" i="24"/>
  <c r="D4431" i="24"/>
  <c r="D4430" i="24"/>
  <c r="D4429" i="24"/>
  <c r="D4428" i="24"/>
  <c r="D4427" i="24"/>
  <c r="D4426" i="24"/>
  <c r="C4426" i="24"/>
  <c r="C4427" i="24" s="1"/>
  <c r="C4428" i="24" s="1"/>
  <c r="D4124" i="24"/>
  <c r="D4123" i="24"/>
  <c r="D4122" i="24"/>
  <c r="D4121" i="24"/>
  <c r="D4120" i="24"/>
  <c r="D4119" i="24"/>
  <c r="D4118" i="24"/>
  <c r="D4117" i="24"/>
  <c r="D4116" i="24"/>
  <c r="D4115" i="24"/>
  <c r="D4114" i="24"/>
  <c r="D4113" i="24"/>
  <c r="D4112" i="24"/>
  <c r="C4112" i="24"/>
  <c r="C4113" i="24" s="1"/>
  <c r="D4110" i="24"/>
  <c r="D4109" i="24"/>
  <c r="D4108" i="24"/>
  <c r="D4107" i="24"/>
  <c r="D4106" i="24"/>
  <c r="D4105" i="24"/>
  <c r="D4104" i="24"/>
  <c r="D4103" i="24"/>
  <c r="D4102" i="24"/>
  <c r="D4101" i="24"/>
  <c r="D4100" i="24"/>
  <c r="D4099" i="24"/>
  <c r="D4098" i="24"/>
  <c r="C4098" i="24"/>
  <c r="D4096" i="24"/>
  <c r="D4095" i="24"/>
  <c r="D4094" i="24"/>
  <c r="D4093" i="24"/>
  <c r="D4092" i="24"/>
  <c r="D4091" i="24"/>
  <c r="D4090" i="24"/>
  <c r="D4089" i="24"/>
  <c r="D4088" i="24"/>
  <c r="D4087" i="24"/>
  <c r="D4086" i="24"/>
  <c r="D4085" i="24"/>
  <c r="D4084" i="24"/>
  <c r="C4084" i="24"/>
  <c r="C4085" i="24" s="1"/>
  <c r="C4086" i="24" s="1"/>
  <c r="D4082" i="24"/>
  <c r="D4081" i="24"/>
  <c r="D4080" i="24"/>
  <c r="D4079" i="24"/>
  <c r="D4078" i="24"/>
  <c r="D4077" i="24"/>
  <c r="D4076" i="24"/>
  <c r="D4075" i="24"/>
  <c r="D4074" i="24"/>
  <c r="D4073" i="24"/>
  <c r="D4072" i="24"/>
  <c r="D4071" i="24"/>
  <c r="D4070" i="24"/>
  <c r="C4070" i="24"/>
  <c r="C4071" i="24" s="1"/>
  <c r="D3843" i="24"/>
  <c r="D3842" i="24"/>
  <c r="D3841" i="24"/>
  <c r="D3840" i="24"/>
  <c r="D3839" i="24"/>
  <c r="D3838" i="24"/>
  <c r="D3837" i="24"/>
  <c r="D3836" i="24"/>
  <c r="D3835" i="24"/>
  <c r="D3834" i="24"/>
  <c r="D3833" i="24"/>
  <c r="D3832" i="24"/>
  <c r="D3831" i="24"/>
  <c r="C3831" i="24"/>
  <c r="D3829" i="24"/>
  <c r="D3828" i="24"/>
  <c r="D3827" i="24"/>
  <c r="D3826" i="24"/>
  <c r="D3825" i="24"/>
  <c r="D3824" i="24"/>
  <c r="D3823" i="24"/>
  <c r="D3822" i="24"/>
  <c r="D3821" i="24"/>
  <c r="D3820" i="24"/>
  <c r="D3819" i="24"/>
  <c r="D3818" i="24"/>
  <c r="D3817" i="24"/>
  <c r="C3817" i="24"/>
  <c r="C3818" i="24" s="1"/>
  <c r="D3815" i="24"/>
  <c r="D3814" i="24"/>
  <c r="D3813" i="24"/>
  <c r="D3812" i="24"/>
  <c r="D3811" i="24"/>
  <c r="D3810" i="24"/>
  <c r="D3809" i="24"/>
  <c r="D3808" i="24"/>
  <c r="D3807" i="24"/>
  <c r="D3806" i="24"/>
  <c r="D3805" i="24"/>
  <c r="D3804" i="24"/>
  <c r="D3803" i="24"/>
  <c r="C3803" i="24"/>
  <c r="D3801" i="24"/>
  <c r="D3800" i="24"/>
  <c r="D3799" i="24"/>
  <c r="D3798" i="24"/>
  <c r="D3797" i="24"/>
  <c r="D3796" i="24"/>
  <c r="D3795" i="24"/>
  <c r="D3794" i="24"/>
  <c r="D3793" i="24"/>
  <c r="D3792" i="24"/>
  <c r="D3791" i="24"/>
  <c r="D3790" i="24"/>
  <c r="D3789" i="24"/>
  <c r="C3789" i="24"/>
  <c r="C3790" i="24" s="1"/>
  <c r="D3787" i="24"/>
  <c r="D3786" i="24"/>
  <c r="D3785" i="24"/>
  <c r="D3784" i="24"/>
  <c r="D3783" i="24"/>
  <c r="D3782" i="24"/>
  <c r="D3781" i="24"/>
  <c r="D3780" i="24"/>
  <c r="D3779" i="24"/>
  <c r="D3778" i="24"/>
  <c r="D3777" i="24"/>
  <c r="D3776" i="24"/>
  <c r="D3775" i="24"/>
  <c r="C3775" i="24"/>
  <c r="D3773" i="24"/>
  <c r="D3772" i="24"/>
  <c r="D3771" i="24"/>
  <c r="D3770" i="24"/>
  <c r="D3769" i="24"/>
  <c r="D3768" i="24"/>
  <c r="D3767" i="24"/>
  <c r="D3766" i="24"/>
  <c r="D3765" i="24"/>
  <c r="D3764" i="24"/>
  <c r="D3763" i="24"/>
  <c r="D3762" i="24"/>
  <c r="D3761" i="24"/>
  <c r="C3761" i="24"/>
  <c r="A3761" i="24" s="1"/>
  <c r="D3759" i="24"/>
  <c r="D3758" i="24"/>
  <c r="D3757" i="24"/>
  <c r="D3756" i="24"/>
  <c r="D3755" i="24"/>
  <c r="D3754" i="24"/>
  <c r="D3753" i="24"/>
  <c r="D3752" i="24"/>
  <c r="D3751" i="24"/>
  <c r="D3750" i="24"/>
  <c r="D3749" i="24"/>
  <c r="D3748" i="24"/>
  <c r="D3747" i="24"/>
  <c r="C3747" i="24"/>
  <c r="D3745" i="24"/>
  <c r="D3744" i="24"/>
  <c r="D3743" i="24"/>
  <c r="D3742" i="24"/>
  <c r="D3741" i="24"/>
  <c r="D3740" i="24"/>
  <c r="D3739" i="24"/>
  <c r="D3738" i="24"/>
  <c r="D3737" i="24"/>
  <c r="D3736" i="24"/>
  <c r="D3735" i="24"/>
  <c r="D3734" i="24"/>
  <c r="D3733" i="24"/>
  <c r="C3733" i="24"/>
  <c r="A3733" i="24" s="1"/>
  <c r="D3731" i="24"/>
  <c r="D3730" i="24"/>
  <c r="D3729" i="24"/>
  <c r="D3728" i="24"/>
  <c r="D3727" i="24"/>
  <c r="D3726" i="24"/>
  <c r="D3725" i="24"/>
  <c r="D3724" i="24"/>
  <c r="D3723" i="24"/>
  <c r="D3722" i="24"/>
  <c r="D3721" i="24"/>
  <c r="D3720" i="24"/>
  <c r="D3719" i="24"/>
  <c r="C3719" i="24"/>
  <c r="A3719" i="24" s="1"/>
  <c r="D3717" i="24"/>
  <c r="D3716" i="24"/>
  <c r="D3715" i="24"/>
  <c r="D3714" i="24"/>
  <c r="D3713" i="24"/>
  <c r="D3712" i="24"/>
  <c r="D3711" i="24"/>
  <c r="D3710" i="24"/>
  <c r="D3709" i="24"/>
  <c r="D3708" i="24"/>
  <c r="D3707" i="24"/>
  <c r="D3706" i="24"/>
  <c r="D3705" i="24"/>
  <c r="C3705" i="24"/>
  <c r="A3705" i="24" s="1"/>
  <c r="D3703" i="24"/>
  <c r="D3702" i="24"/>
  <c r="D3701" i="24"/>
  <c r="D3700" i="24"/>
  <c r="D3699" i="24"/>
  <c r="D3698" i="24"/>
  <c r="D3697" i="24"/>
  <c r="D3696" i="24"/>
  <c r="D3695" i="24"/>
  <c r="D3694" i="24"/>
  <c r="D3693" i="24"/>
  <c r="D3692" i="24"/>
  <c r="D3691" i="24"/>
  <c r="C3691" i="24"/>
  <c r="A3691" i="24" s="1"/>
  <c r="D3689" i="24"/>
  <c r="D3688" i="24"/>
  <c r="D3687" i="24"/>
  <c r="D3686" i="24"/>
  <c r="D3685" i="24"/>
  <c r="D3684" i="24"/>
  <c r="D3683" i="24"/>
  <c r="D3682" i="24"/>
  <c r="D3681" i="24"/>
  <c r="D3680" i="24"/>
  <c r="D3679" i="24"/>
  <c r="D3678" i="24"/>
  <c r="D3677" i="24"/>
  <c r="C3677" i="24"/>
  <c r="A3677" i="24" s="1"/>
  <c r="D3675" i="24"/>
  <c r="D3674" i="24"/>
  <c r="D3673" i="24"/>
  <c r="D3672" i="24"/>
  <c r="D3671" i="24"/>
  <c r="D3670" i="24"/>
  <c r="D3669" i="24"/>
  <c r="D3668" i="24"/>
  <c r="D3667" i="24"/>
  <c r="D3666" i="24"/>
  <c r="D3665" i="24"/>
  <c r="D3664" i="24"/>
  <c r="D3663" i="24"/>
  <c r="C3663" i="24"/>
  <c r="A3663" i="24" s="1"/>
  <c r="D3661" i="24"/>
  <c r="D3660" i="24"/>
  <c r="D3659" i="24"/>
  <c r="D3658" i="24"/>
  <c r="D3657" i="24"/>
  <c r="D3656" i="24"/>
  <c r="D3655" i="24"/>
  <c r="D3654" i="24"/>
  <c r="D3653" i="24"/>
  <c r="D3652" i="24"/>
  <c r="D3651" i="24"/>
  <c r="D3650" i="24"/>
  <c r="D3649" i="24"/>
  <c r="C3649" i="24"/>
  <c r="A3649" i="24" s="1"/>
  <c r="D3647" i="24"/>
  <c r="D3646" i="24"/>
  <c r="D3645" i="24"/>
  <c r="D3644" i="24"/>
  <c r="D3643" i="24"/>
  <c r="D3642" i="24"/>
  <c r="D3641" i="24"/>
  <c r="D3640" i="24"/>
  <c r="D3639" i="24"/>
  <c r="D3638" i="24"/>
  <c r="D3637" i="24"/>
  <c r="D3636" i="24"/>
  <c r="D3635" i="24"/>
  <c r="C3635" i="24"/>
  <c r="A3635" i="24" s="1"/>
  <c r="D3423" i="24"/>
  <c r="D3422" i="24"/>
  <c r="D3421" i="24"/>
  <c r="D3420" i="24"/>
  <c r="D3419" i="24"/>
  <c r="D3418" i="24"/>
  <c r="D3417" i="24"/>
  <c r="D3416" i="24"/>
  <c r="D3415" i="24"/>
  <c r="D3414" i="24"/>
  <c r="D3413" i="24"/>
  <c r="D3412" i="24"/>
  <c r="D3411" i="24"/>
  <c r="C3411" i="24"/>
  <c r="D3409" i="24"/>
  <c r="D3408" i="24"/>
  <c r="D3407" i="24"/>
  <c r="D3406" i="24"/>
  <c r="D3405" i="24"/>
  <c r="D3404" i="24"/>
  <c r="D3403" i="24"/>
  <c r="D3402" i="24"/>
  <c r="D3401" i="24"/>
  <c r="D3400" i="24"/>
  <c r="D3399" i="24"/>
  <c r="D3398" i="24"/>
  <c r="D3397" i="24"/>
  <c r="C3397" i="24"/>
  <c r="A3397" i="24" s="1"/>
  <c r="D3395" i="24"/>
  <c r="D3394" i="24"/>
  <c r="D3393" i="24"/>
  <c r="D3392" i="24"/>
  <c r="D3391" i="24"/>
  <c r="D3390" i="24"/>
  <c r="D3389" i="24"/>
  <c r="D3388" i="24"/>
  <c r="D3387" i="24"/>
  <c r="D3386" i="24"/>
  <c r="D3385" i="24"/>
  <c r="D3384" i="24"/>
  <c r="D3383" i="24"/>
  <c r="C3383" i="24"/>
  <c r="A3383" i="24" s="1"/>
  <c r="D3381" i="24"/>
  <c r="D3380" i="24"/>
  <c r="D3379" i="24"/>
  <c r="D3378" i="24"/>
  <c r="D3377" i="24"/>
  <c r="D3376" i="24"/>
  <c r="D3375" i="24"/>
  <c r="D3374" i="24"/>
  <c r="D3373" i="24"/>
  <c r="D3372" i="24"/>
  <c r="D3371" i="24"/>
  <c r="D3370" i="24"/>
  <c r="D3369" i="24"/>
  <c r="C3369" i="24"/>
  <c r="A3369" i="24" s="1"/>
  <c r="D3367" i="24"/>
  <c r="D3366" i="24"/>
  <c r="D3365" i="24"/>
  <c r="D3364" i="24"/>
  <c r="D3363" i="24"/>
  <c r="D3362" i="24"/>
  <c r="D3361" i="24"/>
  <c r="D3360" i="24"/>
  <c r="D3359" i="24"/>
  <c r="D3358" i="24"/>
  <c r="D3357" i="24"/>
  <c r="D3356" i="24"/>
  <c r="D3355" i="24"/>
  <c r="C3355" i="24"/>
  <c r="A3355" i="24" s="1"/>
  <c r="D3353" i="24"/>
  <c r="D3352" i="24"/>
  <c r="D3351" i="24"/>
  <c r="D3350" i="24"/>
  <c r="D3349" i="24"/>
  <c r="D3348" i="24"/>
  <c r="D3347" i="24"/>
  <c r="D3346" i="24"/>
  <c r="D3345" i="24"/>
  <c r="D3344" i="24"/>
  <c r="D3343" i="24"/>
  <c r="D3342" i="24"/>
  <c r="D3341" i="24"/>
  <c r="C3341" i="24"/>
  <c r="A3341" i="24" s="1"/>
  <c r="D3309" i="24"/>
  <c r="D3339" i="24"/>
  <c r="D3338" i="24"/>
  <c r="D3337" i="24"/>
  <c r="D3336" i="24"/>
  <c r="D3335" i="24"/>
  <c r="D3334" i="24"/>
  <c r="D3333" i="24"/>
  <c r="D3332" i="24"/>
  <c r="D3331" i="24"/>
  <c r="D3330" i="24"/>
  <c r="D3329" i="24"/>
  <c r="D3328" i="24"/>
  <c r="D3327" i="24"/>
  <c r="C3327" i="24"/>
  <c r="D3325" i="24"/>
  <c r="D3324" i="24"/>
  <c r="D3323" i="24"/>
  <c r="D3322" i="24"/>
  <c r="D3321" i="24"/>
  <c r="D3320" i="24"/>
  <c r="D3319" i="24"/>
  <c r="D3318" i="24"/>
  <c r="D3317" i="24"/>
  <c r="D3316" i="24"/>
  <c r="D3315" i="24"/>
  <c r="D3314" i="24"/>
  <c r="D3313" i="24"/>
  <c r="C3313" i="24"/>
  <c r="A3313" i="24" s="1"/>
  <c r="D3311" i="24"/>
  <c r="D3310" i="24"/>
  <c r="D3308" i="24"/>
  <c r="D3307" i="24"/>
  <c r="D3306" i="24"/>
  <c r="D3305" i="24"/>
  <c r="D3304" i="24"/>
  <c r="D3303" i="24"/>
  <c r="D3302" i="24"/>
  <c r="D3301" i="24"/>
  <c r="D3300" i="24"/>
  <c r="D3299" i="24"/>
  <c r="C3299" i="24"/>
  <c r="D3297" i="24"/>
  <c r="D3296" i="24"/>
  <c r="D3295" i="24"/>
  <c r="D3294" i="24"/>
  <c r="D3293" i="24"/>
  <c r="D3292" i="24"/>
  <c r="D3291" i="24"/>
  <c r="D3290" i="24"/>
  <c r="D3289" i="24"/>
  <c r="D3288" i="24"/>
  <c r="D3287" i="24"/>
  <c r="D3286" i="24"/>
  <c r="D3285" i="24"/>
  <c r="C3285" i="24"/>
  <c r="A3285" i="24" s="1"/>
  <c r="D3283" i="24"/>
  <c r="D3282" i="24"/>
  <c r="D3281" i="24"/>
  <c r="D3280" i="24"/>
  <c r="D3279" i="24"/>
  <c r="D3278" i="24"/>
  <c r="D3277" i="24"/>
  <c r="D3276" i="24"/>
  <c r="D3275" i="24"/>
  <c r="D3274" i="24"/>
  <c r="D3273" i="24"/>
  <c r="D3272" i="24"/>
  <c r="D3271" i="24"/>
  <c r="C3271" i="24"/>
  <c r="D3269" i="24"/>
  <c r="D3268" i="24"/>
  <c r="D3267" i="24"/>
  <c r="D3266" i="24"/>
  <c r="D3265" i="24"/>
  <c r="D3264" i="24"/>
  <c r="D3263" i="24"/>
  <c r="D3262" i="24"/>
  <c r="D3261" i="24"/>
  <c r="D3260" i="24"/>
  <c r="D3259" i="24"/>
  <c r="D3258" i="24"/>
  <c r="D3257" i="24"/>
  <c r="C3257" i="24"/>
  <c r="A3257" i="24" s="1"/>
  <c r="D3255" i="24"/>
  <c r="D3254" i="24"/>
  <c r="D3253" i="24"/>
  <c r="D3252" i="24"/>
  <c r="D3251" i="24"/>
  <c r="D3250" i="24"/>
  <c r="D3249" i="24"/>
  <c r="D3248" i="24"/>
  <c r="D3247" i="24"/>
  <c r="D3246" i="24"/>
  <c r="D3245" i="24"/>
  <c r="D3244" i="24"/>
  <c r="D3243" i="24"/>
  <c r="C3243" i="24"/>
  <c r="D3241" i="24"/>
  <c r="D3240" i="24"/>
  <c r="D3239" i="24"/>
  <c r="D3238" i="24"/>
  <c r="D3237" i="24"/>
  <c r="D3236" i="24"/>
  <c r="D3235" i="24"/>
  <c r="D3234" i="24"/>
  <c r="D3233" i="24"/>
  <c r="D3232" i="24"/>
  <c r="D3231" i="24"/>
  <c r="D3230" i="24"/>
  <c r="D3229" i="24"/>
  <c r="C3229" i="24"/>
  <c r="A3229" i="24" s="1"/>
  <c r="D3227" i="24"/>
  <c r="D3226" i="24"/>
  <c r="D3225" i="24"/>
  <c r="D3224" i="24"/>
  <c r="D3223" i="24"/>
  <c r="D3222" i="24"/>
  <c r="D3221" i="24"/>
  <c r="D3220" i="24"/>
  <c r="D3219" i="24"/>
  <c r="D3218" i="24"/>
  <c r="D3217" i="24"/>
  <c r="D3216" i="24"/>
  <c r="D3215" i="24"/>
  <c r="C3215" i="24"/>
  <c r="D3213" i="24"/>
  <c r="D3212" i="24"/>
  <c r="D3211" i="24"/>
  <c r="D3210" i="24"/>
  <c r="D3209" i="24"/>
  <c r="D3208" i="24"/>
  <c r="D3207" i="24"/>
  <c r="D3206" i="24"/>
  <c r="D3205" i="24"/>
  <c r="D3204" i="24"/>
  <c r="D3203" i="24"/>
  <c r="D3202" i="24"/>
  <c r="D3201" i="24"/>
  <c r="C3201" i="24"/>
  <c r="A3201" i="24" s="1"/>
  <c r="D3199" i="24"/>
  <c r="D3198" i="24"/>
  <c r="D3197" i="24"/>
  <c r="D3196" i="24"/>
  <c r="D3195" i="24"/>
  <c r="D3194" i="24"/>
  <c r="D3193" i="24"/>
  <c r="D3192" i="24"/>
  <c r="D3191" i="24"/>
  <c r="D3190" i="24"/>
  <c r="D3189" i="24"/>
  <c r="D3188" i="24"/>
  <c r="D3187" i="24"/>
  <c r="C3187" i="24"/>
  <c r="A3187" i="24" s="1"/>
  <c r="D3185" i="24"/>
  <c r="D3184" i="24"/>
  <c r="D3183" i="24"/>
  <c r="D3182" i="24"/>
  <c r="D3181" i="24"/>
  <c r="D3180" i="24"/>
  <c r="D3179" i="24"/>
  <c r="D3178" i="24"/>
  <c r="D3177" i="24"/>
  <c r="D3176" i="24"/>
  <c r="D3175" i="24"/>
  <c r="D3174" i="24"/>
  <c r="D3173" i="24"/>
  <c r="C3173" i="24"/>
  <c r="D3171" i="24"/>
  <c r="D3170" i="24"/>
  <c r="D3169" i="24"/>
  <c r="D3168" i="24"/>
  <c r="D3167" i="24"/>
  <c r="D3166" i="24"/>
  <c r="D3165" i="24"/>
  <c r="D3164" i="24"/>
  <c r="D3163" i="24"/>
  <c r="D3162" i="24"/>
  <c r="D3161" i="24"/>
  <c r="D3160" i="24"/>
  <c r="D3159" i="24"/>
  <c r="C3159" i="24"/>
  <c r="D3157" i="24"/>
  <c r="D3156" i="24"/>
  <c r="D3155" i="24"/>
  <c r="D3154" i="24"/>
  <c r="D3153" i="24"/>
  <c r="D3152" i="24"/>
  <c r="D3151" i="24"/>
  <c r="D3150" i="24"/>
  <c r="D3149" i="24"/>
  <c r="D3148" i="24"/>
  <c r="D3147" i="24"/>
  <c r="D3146" i="24"/>
  <c r="D3145" i="24"/>
  <c r="C3145" i="24"/>
  <c r="A3144" i="24"/>
  <c r="D3144" i="24"/>
  <c r="B3144" i="24" s="1"/>
  <c r="D3143" i="24"/>
  <c r="D3142" i="24"/>
  <c r="D3141" i="24"/>
  <c r="D3140" i="24"/>
  <c r="D3139" i="24"/>
  <c r="D3138" i="24"/>
  <c r="D3137" i="24"/>
  <c r="D3136" i="24"/>
  <c r="D3135" i="24"/>
  <c r="D3134" i="24"/>
  <c r="D3133" i="24"/>
  <c r="D3132" i="24"/>
  <c r="D3131" i="24"/>
  <c r="C3131" i="24"/>
  <c r="D3129" i="24"/>
  <c r="D3128" i="24"/>
  <c r="D3127" i="24"/>
  <c r="D3126" i="24"/>
  <c r="D3125" i="24"/>
  <c r="D3124" i="24"/>
  <c r="D3123" i="24"/>
  <c r="D3122" i="24"/>
  <c r="D3121" i="24"/>
  <c r="D3120" i="24"/>
  <c r="D3119" i="24"/>
  <c r="D3118" i="24"/>
  <c r="D3117" i="24"/>
  <c r="C3117" i="24"/>
  <c r="D3115" i="24"/>
  <c r="D3114" i="24"/>
  <c r="D3113" i="24"/>
  <c r="D3112" i="24"/>
  <c r="D3111" i="24"/>
  <c r="D3110" i="24"/>
  <c r="D3109" i="24"/>
  <c r="D3108" i="24"/>
  <c r="D3107" i="24"/>
  <c r="D3106" i="24"/>
  <c r="D3105" i="24"/>
  <c r="D3104" i="24"/>
  <c r="D3103" i="24"/>
  <c r="C3103" i="24"/>
  <c r="D3101" i="24"/>
  <c r="D3100" i="24"/>
  <c r="D3099" i="24"/>
  <c r="D3098" i="24"/>
  <c r="D3097" i="24"/>
  <c r="D3096" i="24"/>
  <c r="D3095" i="24"/>
  <c r="D3094" i="24"/>
  <c r="D3093" i="24"/>
  <c r="D3092" i="24"/>
  <c r="D3091" i="24"/>
  <c r="D3090" i="24"/>
  <c r="D3089" i="24"/>
  <c r="C3089" i="24"/>
  <c r="D3087" i="24"/>
  <c r="D3086" i="24"/>
  <c r="D3085" i="24"/>
  <c r="D3084" i="24"/>
  <c r="D3083" i="24"/>
  <c r="D3082" i="24"/>
  <c r="D3081" i="24"/>
  <c r="D3080" i="24"/>
  <c r="D3079" i="24"/>
  <c r="D3078" i="24"/>
  <c r="D3077" i="24"/>
  <c r="D3076" i="24"/>
  <c r="D3075" i="24"/>
  <c r="C3075" i="24"/>
  <c r="D3073" i="24"/>
  <c r="D3072" i="24"/>
  <c r="D3071" i="24"/>
  <c r="D3070" i="24"/>
  <c r="D3069" i="24"/>
  <c r="D3068" i="24"/>
  <c r="D3067" i="24"/>
  <c r="D3066" i="24"/>
  <c r="D3065" i="24"/>
  <c r="D3064" i="24"/>
  <c r="D3063" i="24"/>
  <c r="D3062" i="24"/>
  <c r="D3061" i="24"/>
  <c r="C3061" i="24"/>
  <c r="D3059" i="24"/>
  <c r="D3058" i="24"/>
  <c r="D3057" i="24"/>
  <c r="D3056" i="24"/>
  <c r="D3055" i="24"/>
  <c r="D3054" i="24"/>
  <c r="D3053" i="24"/>
  <c r="D3052" i="24"/>
  <c r="D3051" i="24"/>
  <c r="D3050" i="24"/>
  <c r="D3049" i="24"/>
  <c r="D3048" i="24"/>
  <c r="D3047" i="24"/>
  <c r="C3047" i="24"/>
  <c r="C3033" i="24"/>
  <c r="C3034" i="24" s="1"/>
  <c r="A3046" i="24"/>
  <c r="D3046" i="24"/>
  <c r="B3046" i="24" s="1"/>
  <c r="A3060" i="24"/>
  <c r="D3060" i="24"/>
  <c r="B3060" i="24" s="1"/>
  <c r="A3074" i="24"/>
  <c r="D3074" i="24"/>
  <c r="B3074" i="24" s="1"/>
  <c r="A3088" i="24"/>
  <c r="D3088" i="24"/>
  <c r="B3088" i="24" s="1"/>
  <c r="D5853" i="24"/>
  <c r="D5644" i="24"/>
  <c r="D5630" i="24"/>
  <c r="B5630" i="24" s="1"/>
  <c r="D5616" i="24"/>
  <c r="D5602" i="24"/>
  <c r="D5588" i="24"/>
  <c r="D5574" i="24"/>
  <c r="D5560" i="24"/>
  <c r="D5546" i="24"/>
  <c r="B5546" i="24" s="1"/>
  <c r="D5472" i="24"/>
  <c r="D5458" i="24"/>
  <c r="D5444" i="24"/>
  <c r="D5430" i="24"/>
  <c r="D5416" i="24"/>
  <c r="D5402" i="24"/>
  <c r="B5402" i="24" s="1"/>
  <c r="D5388" i="24"/>
  <c r="D5374" i="24"/>
  <c r="D5360" i="24"/>
  <c r="D5346" i="24"/>
  <c r="D5332" i="24"/>
  <c r="B5332" i="24" s="1"/>
  <c r="D5318" i="24"/>
  <c r="D5304" i="24"/>
  <c r="D5290" i="24"/>
  <c r="B5290" i="24" s="1"/>
  <c r="D5276" i="24"/>
  <c r="D5262" i="24"/>
  <c r="D5158" i="24"/>
  <c r="D5144" i="24"/>
  <c r="D5130" i="24"/>
  <c r="D5116" i="24"/>
  <c r="D5102" i="24"/>
  <c r="D5088" i="24"/>
  <c r="B5088" i="24" s="1"/>
  <c r="D5074" i="24"/>
  <c r="D5060" i="24"/>
  <c r="D5046" i="24"/>
  <c r="D5032" i="24"/>
  <c r="D5018" i="24"/>
  <c r="D5004" i="24"/>
  <c r="D4990" i="24"/>
  <c r="D4976" i="24"/>
  <c r="B4976" i="24" s="1"/>
  <c r="D4962" i="24"/>
  <c r="D4948" i="24"/>
  <c r="D4934" i="24"/>
  <c r="D4920" i="24"/>
  <c r="D4906" i="24"/>
  <c r="D4892" i="24"/>
  <c r="D4803" i="24"/>
  <c r="B4803" i="24" s="1"/>
  <c r="D4789" i="24"/>
  <c r="B4789" i="24" s="1"/>
  <c r="D4775" i="24"/>
  <c r="D4761" i="24"/>
  <c r="D4439" i="24"/>
  <c r="B4439" i="24" s="1"/>
  <c r="D4425" i="24"/>
  <c r="D3816" i="24"/>
  <c r="D3802" i="24"/>
  <c r="D3788" i="24"/>
  <c r="D3774" i="24"/>
  <c r="B3774" i="24" s="1"/>
  <c r="D3760" i="24"/>
  <c r="D3746" i="24"/>
  <c r="D3732" i="24"/>
  <c r="B3732" i="24" s="1"/>
  <c r="D3718" i="24"/>
  <c r="D3704" i="24"/>
  <c r="D3690" i="24"/>
  <c r="D3676" i="24"/>
  <c r="B3676" i="24" s="1"/>
  <c r="D3662" i="24"/>
  <c r="B3662" i="24" s="1"/>
  <c r="D3648" i="24"/>
  <c r="D3634" i="24"/>
  <c r="D3045" i="24"/>
  <c r="D3044" i="24"/>
  <c r="D3043" i="24"/>
  <c r="D3042" i="24"/>
  <c r="D3041" i="24"/>
  <c r="D3040" i="24"/>
  <c r="D3039" i="24"/>
  <c r="D3038" i="24"/>
  <c r="D3037" i="24"/>
  <c r="D3036" i="24"/>
  <c r="D3035" i="24"/>
  <c r="D3034" i="24"/>
  <c r="D3033" i="24"/>
  <c r="D3032" i="24"/>
  <c r="B3032" i="24" s="1"/>
  <c r="D7172" i="24"/>
  <c r="D7171" i="24"/>
  <c r="B7171" i="24" s="1"/>
  <c r="D7170" i="24"/>
  <c r="B7170" i="24" s="1"/>
  <c r="D7169" i="24"/>
  <c r="D7168" i="24"/>
  <c r="B7168" i="24" s="1"/>
  <c r="D7167" i="24"/>
  <c r="B7167" i="24" s="1"/>
  <c r="D7166" i="24"/>
  <c r="B7166" i="24" s="1"/>
  <c r="D7165" i="24"/>
  <c r="B7165" i="24" s="1"/>
  <c r="D7164" i="24"/>
  <c r="B7164" i="24" s="1"/>
  <c r="D7163" i="24"/>
  <c r="B7163" i="24" s="1"/>
  <c r="D7162" i="24"/>
  <c r="B7162" i="24" s="1"/>
  <c r="D7161" i="24"/>
  <c r="B7161" i="24" s="1"/>
  <c r="D7160" i="24"/>
  <c r="B7160" i="24" s="1"/>
  <c r="D7159" i="24"/>
  <c r="B7159" i="24" s="1"/>
  <c r="D7158" i="24"/>
  <c r="B7158" i="24" s="1"/>
  <c r="D7143" i="24"/>
  <c r="B7143" i="24" s="1"/>
  <c r="D7128" i="24"/>
  <c r="B7128" i="24" s="1"/>
  <c r="D7099" i="24"/>
  <c r="B7099" i="24" s="1"/>
  <c r="D5838" i="24"/>
  <c r="B5838" i="24" s="1"/>
  <c r="D5823" i="24"/>
  <c r="B5823" i="24" s="1"/>
  <c r="D5808" i="24"/>
  <c r="B5808" i="24" s="1"/>
  <c r="D5793" i="24"/>
  <c r="B5793" i="24" s="1"/>
  <c r="D5778" i="24"/>
  <c r="B5778" i="24" s="1"/>
  <c r="D5763" i="24"/>
  <c r="B5763" i="24" s="1"/>
  <c r="D5748" i="24"/>
  <c r="B5748" i="24" s="1"/>
  <c r="D5733" i="24"/>
  <c r="B5733" i="24" s="1"/>
  <c r="D5718" i="24"/>
  <c r="B5718" i="24" s="1"/>
  <c r="D5703" i="24"/>
  <c r="B5703" i="24" s="1"/>
  <c r="D5688" i="24"/>
  <c r="B5688" i="24" s="1"/>
  <c r="D5673" i="24"/>
  <c r="B5673" i="24" s="1"/>
  <c r="D5658" i="24"/>
  <c r="B5658" i="24" s="1"/>
  <c r="D5531" i="24"/>
  <c r="B5531" i="24" s="1"/>
  <c r="D5516" i="24"/>
  <c r="B5516" i="24" s="1"/>
  <c r="D5501" i="24"/>
  <c r="B5501" i="24" s="1"/>
  <c r="D5486" i="24"/>
  <c r="B5486" i="24" s="1"/>
  <c r="D5247" i="24"/>
  <c r="B5247" i="24" s="1"/>
  <c r="D5232" i="24"/>
  <c r="B5232" i="24" s="1"/>
  <c r="D5217" i="24"/>
  <c r="B5217" i="24" s="1"/>
  <c r="D5202" i="24"/>
  <c r="B5202" i="24" s="1"/>
  <c r="D5187" i="24"/>
  <c r="B5187" i="24" s="1"/>
  <c r="D5172" i="24"/>
  <c r="B5172" i="24" s="1"/>
  <c r="D4877" i="24"/>
  <c r="B4877" i="24" s="1"/>
  <c r="D4862" i="24"/>
  <c r="B4862" i="24" s="1"/>
  <c r="D4847" i="24"/>
  <c r="B4847" i="24" s="1"/>
  <c r="D4832" i="24"/>
  <c r="B4832" i="24" s="1"/>
  <c r="D4817" i="24"/>
  <c r="B4817" i="24" s="1"/>
  <c r="D4410" i="24"/>
  <c r="B4410" i="24" s="1"/>
  <c r="D4395" i="24"/>
  <c r="B4395" i="24" s="1"/>
  <c r="D4380" i="24"/>
  <c r="B4380" i="24" s="1"/>
  <c r="D4365" i="24"/>
  <c r="B4365" i="24" s="1"/>
  <c r="D4350" i="24"/>
  <c r="B4350" i="24" s="1"/>
  <c r="D4335" i="24"/>
  <c r="B4335" i="24" s="1"/>
  <c r="D4320" i="24"/>
  <c r="B4320" i="24" s="1"/>
  <c r="D4305" i="24"/>
  <c r="B4305" i="24" s="1"/>
  <c r="D4290" i="24"/>
  <c r="B4290" i="24" s="1"/>
  <c r="D4275" i="24"/>
  <c r="B4275" i="24" s="1"/>
  <c r="D4260" i="24"/>
  <c r="B4260" i="24" s="1"/>
  <c r="D4245" i="24"/>
  <c r="B4245" i="24" s="1"/>
  <c r="D4230" i="24"/>
  <c r="B4230" i="24" s="1"/>
  <c r="D4215" i="24"/>
  <c r="B4215" i="24" s="1"/>
  <c r="D4200" i="24"/>
  <c r="B4200" i="24" s="1"/>
  <c r="D4185" i="24"/>
  <c r="B4185" i="24" s="1"/>
  <c r="D4170" i="24"/>
  <c r="B4170" i="24" s="1"/>
  <c r="D4155" i="24"/>
  <c r="B4155" i="24" s="1"/>
  <c r="D4140" i="24"/>
  <c r="B4140" i="24" s="1"/>
  <c r="D4125" i="24"/>
  <c r="B4125" i="24" s="1"/>
  <c r="D4054" i="24"/>
  <c r="B4054" i="24" s="1"/>
  <c r="D4039" i="24"/>
  <c r="B4039" i="24" s="1"/>
  <c r="D4024" i="24"/>
  <c r="B4024" i="24" s="1"/>
  <c r="D4069" i="24"/>
  <c r="D4083" i="24"/>
  <c r="D4097" i="24"/>
  <c r="B4097" i="24" s="1"/>
  <c r="D4111" i="24"/>
  <c r="D4009" i="24"/>
  <c r="B4009" i="24" s="1"/>
  <c r="D3994" i="24"/>
  <c r="B3994" i="24" s="1"/>
  <c r="D3979" i="24"/>
  <c r="B3979" i="24" s="1"/>
  <c r="D3964" i="24"/>
  <c r="B3964" i="24" s="1"/>
  <c r="D3949" i="24"/>
  <c r="B3949" i="24" s="1"/>
  <c r="D3934" i="24"/>
  <c r="B3934" i="24" s="1"/>
  <c r="D3919" i="24"/>
  <c r="B3919" i="24" s="1"/>
  <c r="D3904" i="24"/>
  <c r="B3904" i="24" s="1"/>
  <c r="D3889" i="24"/>
  <c r="B3889" i="24" s="1"/>
  <c r="D3874" i="24"/>
  <c r="B3874" i="24" s="1"/>
  <c r="D3859" i="24"/>
  <c r="B3859" i="24" s="1"/>
  <c r="D3844" i="24"/>
  <c r="B3844" i="24" s="1"/>
  <c r="B3816" i="24"/>
  <c r="D3619" i="24"/>
  <c r="B3619" i="24" s="1"/>
  <c r="D3604" i="24"/>
  <c r="B3604" i="24" s="1"/>
  <c r="D3589" i="24"/>
  <c r="B3589" i="24" s="1"/>
  <c r="D3574" i="24"/>
  <c r="B3574" i="24" s="1"/>
  <c r="D3559" i="24"/>
  <c r="B3559" i="24" s="1"/>
  <c r="D3544" i="24"/>
  <c r="B3544" i="24" s="1"/>
  <c r="D3529" i="24"/>
  <c r="B3529" i="24" s="1"/>
  <c r="D3514" i="24"/>
  <c r="B3514" i="24" s="1"/>
  <c r="D3499" i="24"/>
  <c r="B3499" i="24" s="1"/>
  <c r="D3484" i="24"/>
  <c r="B3484" i="24" s="1"/>
  <c r="D3469" i="24"/>
  <c r="B3469" i="24" s="1"/>
  <c r="D3454" i="24"/>
  <c r="B3454" i="24" s="1"/>
  <c r="D3439" i="24"/>
  <c r="B3439" i="24" s="1"/>
  <c r="D3424" i="24"/>
  <c r="B3424" i="24" s="1"/>
  <c r="D3017" i="24"/>
  <c r="B3017" i="24" s="1"/>
  <c r="D3002" i="24"/>
  <c r="B3002" i="24" s="1"/>
  <c r="D2987" i="24"/>
  <c r="B2987" i="24" s="1"/>
  <c r="D2972" i="24"/>
  <c r="B2972" i="24" s="1"/>
  <c r="D2957" i="24"/>
  <c r="B2957" i="24" s="1"/>
  <c r="D2942" i="24"/>
  <c r="B2942" i="24" s="1"/>
  <c r="D2927" i="24"/>
  <c r="B2927" i="24" s="1"/>
  <c r="D2912" i="24"/>
  <c r="B2912" i="24" s="1"/>
  <c r="D2897" i="24"/>
  <c r="B2897" i="24" s="1"/>
  <c r="D2882" i="24"/>
  <c r="B2882" i="24" s="1"/>
  <c r="D2867" i="24"/>
  <c r="B2867" i="24" s="1"/>
  <c r="D2852" i="24"/>
  <c r="B2852" i="24" s="1"/>
  <c r="D2837" i="24"/>
  <c r="B2837" i="24" s="1"/>
  <c r="D2822" i="24"/>
  <c r="B2822" i="24" s="1"/>
  <c r="D2807" i="24"/>
  <c r="B2807" i="24" s="1"/>
  <c r="D2792" i="24"/>
  <c r="B2792" i="24" s="1"/>
  <c r="D2777" i="24"/>
  <c r="B2777" i="24" s="1"/>
  <c r="D2762" i="24"/>
  <c r="B2762" i="24" s="1"/>
  <c r="D2747" i="24"/>
  <c r="B2747" i="24" s="1"/>
  <c r="D2732" i="24"/>
  <c r="B2732" i="24" s="1"/>
  <c r="D2717" i="24"/>
  <c r="B2717" i="24" s="1"/>
  <c r="D2702" i="24"/>
  <c r="B2702" i="24" s="1"/>
  <c r="D2687" i="24"/>
  <c r="B2687" i="24" s="1"/>
  <c r="D2672" i="24"/>
  <c r="B2672" i="24" s="1"/>
  <c r="D2657" i="24"/>
  <c r="B2657" i="24" s="1"/>
  <c r="D2642" i="24"/>
  <c r="B2642" i="24" s="1"/>
  <c r="D2627" i="24"/>
  <c r="B2627" i="24" s="1"/>
  <c r="D2612" i="24"/>
  <c r="B2612" i="24" s="1"/>
  <c r="D2597" i="24"/>
  <c r="B2597" i="24" s="1"/>
  <c r="D2582" i="24"/>
  <c r="B2582" i="24" s="1"/>
  <c r="D2567" i="24"/>
  <c r="B2567" i="24" s="1"/>
  <c r="D2552" i="24"/>
  <c r="B2552" i="24" s="1"/>
  <c r="D2537" i="24"/>
  <c r="B2537" i="24" s="1"/>
  <c r="D2522" i="24"/>
  <c r="B2522" i="24" s="1"/>
  <c r="D2507" i="24"/>
  <c r="B2507" i="24" s="1"/>
  <c r="D2492" i="24"/>
  <c r="B2492" i="24" s="1"/>
  <c r="D2477" i="24"/>
  <c r="B2477" i="24" s="1"/>
  <c r="D2462" i="24"/>
  <c r="B2462" i="24" s="1"/>
  <c r="D2447" i="24"/>
  <c r="B2447" i="24" s="1"/>
  <c r="D2432" i="24"/>
  <c r="B2432" i="24" s="1"/>
  <c r="D2417" i="24"/>
  <c r="B2417" i="24" s="1"/>
  <c r="D2402" i="24"/>
  <c r="B2402" i="24" s="1"/>
  <c r="D2387" i="24"/>
  <c r="B2387" i="24" s="1"/>
  <c r="D2372" i="24"/>
  <c r="B2372" i="24" s="1"/>
  <c r="D2357" i="24"/>
  <c r="B2357" i="24" s="1"/>
  <c r="D2342" i="24"/>
  <c r="B2342" i="24" s="1"/>
  <c r="D2327" i="24"/>
  <c r="B2327" i="24" s="1"/>
  <c r="D2312" i="24"/>
  <c r="B2312" i="24" s="1"/>
  <c r="D2297" i="24"/>
  <c r="B2297" i="24" s="1"/>
  <c r="D2282" i="24"/>
  <c r="B2282" i="24" s="1"/>
  <c r="D2267" i="24"/>
  <c r="B2267" i="24" s="1"/>
  <c r="D2252" i="24"/>
  <c r="B2252" i="24" s="1"/>
  <c r="D2237" i="24"/>
  <c r="B2237" i="24" s="1"/>
  <c r="D2222" i="24"/>
  <c r="B2222" i="24" s="1"/>
  <c r="D2207" i="24"/>
  <c r="B2207" i="24" s="1"/>
  <c r="D2192" i="24"/>
  <c r="B2192" i="24" s="1"/>
  <c r="D2177" i="24"/>
  <c r="B2177" i="24" s="1"/>
  <c r="D2162" i="24"/>
  <c r="B2162" i="24" s="1"/>
  <c r="D2147" i="24"/>
  <c r="B2147" i="24" s="1"/>
  <c r="D2132" i="24"/>
  <c r="B2132" i="24" s="1"/>
  <c r="D2117" i="24"/>
  <c r="B2117" i="24" s="1"/>
  <c r="D2102" i="24"/>
  <c r="B2102" i="24" s="1"/>
  <c r="D2087" i="24"/>
  <c r="B2087" i="24" s="1"/>
  <c r="D2072" i="24"/>
  <c r="B2072" i="24" s="1"/>
  <c r="D2057" i="24"/>
  <c r="B2057" i="24" s="1"/>
  <c r="D2042" i="24"/>
  <c r="B2042" i="24" s="1"/>
  <c r="D2027" i="24"/>
  <c r="B2027" i="24" s="1"/>
  <c r="D2012" i="24"/>
  <c r="B2012" i="24" s="1"/>
  <c r="D1997" i="24"/>
  <c r="B1997" i="24" s="1"/>
  <c r="D1982" i="24"/>
  <c r="B1982" i="24" s="1"/>
  <c r="D1967" i="24"/>
  <c r="B1967" i="24" s="1"/>
  <c r="D1952" i="24"/>
  <c r="B1952" i="24" s="1"/>
  <c r="D1937" i="24"/>
  <c r="B1937" i="24" s="1"/>
  <c r="D1922" i="24"/>
  <c r="B1922" i="24" s="1"/>
  <c r="D1907" i="24"/>
  <c r="B1907" i="24" s="1"/>
  <c r="D1892" i="24"/>
  <c r="B1892" i="24" s="1"/>
  <c r="D1877" i="24"/>
  <c r="B1877" i="24" s="1"/>
  <c r="D1862" i="24"/>
  <c r="B1862" i="24" s="1"/>
  <c r="D1847" i="24"/>
  <c r="B1847" i="24" s="1"/>
  <c r="D1832" i="24"/>
  <c r="B1832" i="24" s="1"/>
  <c r="D1817" i="24"/>
  <c r="B1817" i="24" s="1"/>
  <c r="D1802" i="24"/>
  <c r="B1802" i="24" s="1"/>
  <c r="D1787" i="24"/>
  <c r="B1787" i="24" s="1"/>
  <c r="D1772" i="24"/>
  <c r="B1772" i="24" s="1"/>
  <c r="D1757" i="24"/>
  <c r="B1757" i="24" s="1"/>
  <c r="D1742" i="24"/>
  <c r="B1742" i="24" s="1"/>
  <c r="D1727" i="24"/>
  <c r="B1727" i="24" s="1"/>
  <c r="D1712" i="24"/>
  <c r="B1712" i="24" s="1"/>
  <c r="D1697" i="24"/>
  <c r="B1697" i="24" s="1"/>
  <c r="D1682" i="24"/>
  <c r="B1682" i="24" s="1"/>
  <c r="D1667" i="24"/>
  <c r="B1667" i="24" s="1"/>
  <c r="D1652" i="24"/>
  <c r="B1652" i="24" s="1"/>
  <c r="D1637" i="24"/>
  <c r="B1637" i="24" s="1"/>
  <c r="D1622" i="24"/>
  <c r="B1622" i="24" s="1"/>
  <c r="D1607" i="24"/>
  <c r="B1607" i="24" s="1"/>
  <c r="D1592" i="24"/>
  <c r="B1592" i="24" s="1"/>
  <c r="D1577" i="24"/>
  <c r="B1577" i="24" s="1"/>
  <c r="D1562" i="24"/>
  <c r="B1562" i="24" s="1"/>
  <c r="D1547" i="24"/>
  <c r="B1547" i="24" s="1"/>
  <c r="D1532" i="24"/>
  <c r="B1532" i="24" s="1"/>
  <c r="D1517" i="24"/>
  <c r="B1517" i="24" s="1"/>
  <c r="D1502" i="24"/>
  <c r="B1502" i="24" s="1"/>
  <c r="D1487" i="24"/>
  <c r="B1487" i="24" s="1"/>
  <c r="D1472" i="24"/>
  <c r="B1472" i="24" s="1"/>
  <c r="D1457" i="24"/>
  <c r="B1457" i="24" s="1"/>
  <c r="D1442" i="24"/>
  <c r="B1442" i="24" s="1"/>
  <c r="D1427" i="24"/>
  <c r="B1427" i="24" s="1"/>
  <c r="D1412" i="24"/>
  <c r="B1412" i="24" s="1"/>
  <c r="D1397" i="24"/>
  <c r="B1397" i="24" s="1"/>
  <c r="D1382" i="24"/>
  <c r="B1382" i="24" s="1"/>
  <c r="D1367" i="24"/>
  <c r="B1367" i="24" s="1"/>
  <c r="D1352" i="24"/>
  <c r="B1352" i="24" s="1"/>
  <c r="D1337" i="24"/>
  <c r="B1337" i="24" s="1"/>
  <c r="D1322" i="24"/>
  <c r="B1322" i="24" s="1"/>
  <c r="D1307" i="24"/>
  <c r="B1307" i="24" s="1"/>
  <c r="D1292" i="24"/>
  <c r="B1292" i="24" s="1"/>
  <c r="D1277" i="24"/>
  <c r="B1277" i="24" s="1"/>
  <c r="D1262" i="24"/>
  <c r="B1262" i="24" s="1"/>
  <c r="D1247" i="24"/>
  <c r="B1247" i="24" s="1"/>
  <c r="D1232" i="24"/>
  <c r="B1232" i="24" s="1"/>
  <c r="D1217" i="24"/>
  <c r="B1217" i="24" s="1"/>
  <c r="D1202" i="24"/>
  <c r="B1202" i="24" s="1"/>
  <c r="D1187" i="24"/>
  <c r="B1187" i="24" s="1"/>
  <c r="D1172" i="24"/>
  <c r="B1172" i="24" s="1"/>
  <c r="D1157" i="24"/>
  <c r="B1157" i="24" s="1"/>
  <c r="D1142" i="24"/>
  <c r="B1142" i="24" s="1"/>
  <c r="D1127" i="24"/>
  <c r="B1127" i="24" s="1"/>
  <c r="D1112" i="24"/>
  <c r="B1112" i="24" s="1"/>
  <c r="D1097" i="24"/>
  <c r="B1097" i="24" s="1"/>
  <c r="D1082" i="24"/>
  <c r="B1082" i="24" s="1"/>
  <c r="D1067" i="24"/>
  <c r="B1067" i="24" s="1"/>
  <c r="D1052" i="24"/>
  <c r="B1052" i="24" s="1"/>
  <c r="D1037" i="24"/>
  <c r="B1037" i="24" s="1"/>
  <c r="D1022" i="24"/>
  <c r="B1022" i="24" s="1"/>
  <c r="D1007" i="24"/>
  <c r="B1007" i="24" s="1"/>
  <c r="D992" i="24"/>
  <c r="B992" i="24" s="1"/>
  <c r="D977" i="24"/>
  <c r="B977" i="24" s="1"/>
  <c r="D962" i="24"/>
  <c r="B962" i="24" s="1"/>
  <c r="D947" i="24"/>
  <c r="B947" i="24" s="1"/>
  <c r="D932" i="24"/>
  <c r="B932" i="24" s="1"/>
  <c r="D917" i="24"/>
  <c r="B917" i="24" s="1"/>
  <c r="D902" i="24"/>
  <c r="B902" i="24" s="1"/>
  <c r="D887" i="24"/>
  <c r="B887" i="24" s="1"/>
  <c r="D872" i="24"/>
  <c r="B872" i="24" s="1"/>
  <c r="D857" i="24"/>
  <c r="B857" i="24" s="1"/>
  <c r="D842" i="24"/>
  <c r="B842" i="24" s="1"/>
  <c r="D827" i="24"/>
  <c r="B827" i="24" s="1"/>
  <c r="D812" i="24"/>
  <c r="B812" i="24" s="1"/>
  <c r="D797" i="24"/>
  <c r="B797" i="24" s="1"/>
  <c r="D782" i="24"/>
  <c r="B782" i="24" s="1"/>
  <c r="D767" i="24"/>
  <c r="B767" i="24" s="1"/>
  <c r="D752" i="24"/>
  <c r="B752" i="24" s="1"/>
  <c r="D737" i="24"/>
  <c r="B737" i="24" s="1"/>
  <c r="D722" i="24"/>
  <c r="B722" i="24" s="1"/>
  <c r="D707" i="24"/>
  <c r="B707" i="24" s="1"/>
  <c r="D692" i="24"/>
  <c r="B692" i="24" s="1"/>
  <c r="D677" i="24"/>
  <c r="B677" i="24" s="1"/>
  <c r="D662" i="24"/>
  <c r="B662" i="24" s="1"/>
  <c r="D647" i="24"/>
  <c r="B647" i="24" s="1"/>
  <c r="D632" i="24"/>
  <c r="B632" i="24" s="1"/>
  <c r="D617" i="24"/>
  <c r="B617" i="24" s="1"/>
  <c r="D602" i="24"/>
  <c r="B602" i="24" s="1"/>
  <c r="D587" i="24"/>
  <c r="B587" i="24" s="1"/>
  <c r="D572" i="24"/>
  <c r="B572" i="24" s="1"/>
  <c r="D557" i="24"/>
  <c r="B557" i="24" s="1"/>
  <c r="D542" i="24"/>
  <c r="B542" i="24" s="1"/>
  <c r="D527" i="24"/>
  <c r="B527" i="24" s="1"/>
  <c r="D512" i="24"/>
  <c r="B512" i="24" s="1"/>
  <c r="D497" i="24"/>
  <c r="B497" i="24" s="1"/>
  <c r="D482" i="24"/>
  <c r="B482" i="24" s="1"/>
  <c r="D467" i="24"/>
  <c r="B467" i="24" s="1"/>
  <c r="D452" i="24"/>
  <c r="B452" i="24" s="1"/>
  <c r="D437" i="24"/>
  <c r="B437" i="24" s="1"/>
  <c r="D422" i="24"/>
  <c r="B422" i="24" s="1"/>
  <c r="D407" i="24"/>
  <c r="B407" i="24" s="1"/>
  <c r="D392" i="24"/>
  <c r="B392" i="24" s="1"/>
  <c r="D377" i="24"/>
  <c r="B377" i="24" s="1"/>
  <c r="D362" i="24"/>
  <c r="B362" i="24" s="1"/>
  <c r="D347" i="24"/>
  <c r="B347" i="24" s="1"/>
  <c r="D317" i="24"/>
  <c r="B317" i="24" s="1"/>
  <c r="D302" i="24"/>
  <c r="B302" i="24" s="1"/>
  <c r="D287" i="24"/>
  <c r="B287" i="24" s="1"/>
  <c r="D272" i="24"/>
  <c r="B272" i="24" s="1"/>
  <c r="D257" i="24"/>
  <c r="B257" i="24" s="1"/>
  <c r="D242" i="24"/>
  <c r="B242" i="24" s="1"/>
  <c r="D227" i="24"/>
  <c r="B227" i="24" s="1"/>
  <c r="D212" i="24"/>
  <c r="B212" i="24" s="1"/>
  <c r="D197" i="24"/>
  <c r="B197" i="24" s="1"/>
  <c r="D152" i="24"/>
  <c r="B152" i="24" s="1"/>
  <c r="D137" i="24"/>
  <c r="B137" i="24" s="1"/>
  <c r="D122" i="24"/>
  <c r="B122" i="24" s="1"/>
  <c r="D107" i="24"/>
  <c r="B107" i="24" s="1"/>
  <c r="D92" i="24"/>
  <c r="B92" i="24" s="1"/>
  <c r="D3102" i="24"/>
  <c r="D3116" i="24"/>
  <c r="D3130" i="24"/>
  <c r="B3130" i="24" s="1"/>
  <c r="D3158" i="24"/>
  <c r="B3158" i="24" s="1"/>
  <c r="D3172" i="24"/>
  <c r="B3172" i="24" s="1"/>
  <c r="D3186" i="24"/>
  <c r="D3200" i="24"/>
  <c r="B3200" i="24" s="1"/>
  <c r="D3214" i="24"/>
  <c r="B3214" i="24" s="1"/>
  <c r="D3228" i="24"/>
  <c r="D3242" i="24"/>
  <c r="D3256" i="24"/>
  <c r="B3256" i="24" s="1"/>
  <c r="D3270" i="24"/>
  <c r="D3284" i="24"/>
  <c r="B3284" i="24" s="1"/>
  <c r="D3298" i="24"/>
  <c r="B3298" i="24" s="1"/>
  <c r="D3312" i="24"/>
  <c r="D3326" i="24"/>
  <c r="D3340" i="24"/>
  <c r="B3340" i="24" s="1"/>
  <c r="D3354" i="24"/>
  <c r="D3368" i="24"/>
  <c r="B3368" i="24" s="1"/>
  <c r="D3382" i="24"/>
  <c r="B3382" i="24" s="1"/>
  <c r="D3396" i="24"/>
  <c r="D3410" i="24"/>
  <c r="D4453" i="24"/>
  <c r="A17" i="24"/>
  <c r="A32" i="24"/>
  <c r="A47" i="24"/>
  <c r="A62" i="24"/>
  <c r="A77" i="24"/>
  <c r="A92" i="24"/>
  <c r="A107" i="24"/>
  <c r="A122" i="24"/>
  <c r="A137" i="24"/>
  <c r="A152" i="24"/>
  <c r="A197" i="24"/>
  <c r="A212" i="24"/>
  <c r="A227" i="24"/>
  <c r="A242" i="24"/>
  <c r="A257" i="24"/>
  <c r="A272" i="24"/>
  <c r="A287" i="24"/>
  <c r="A302" i="24"/>
  <c r="A317" i="24"/>
  <c r="A347" i="24"/>
  <c r="A362" i="24"/>
  <c r="A377" i="24"/>
  <c r="A392" i="24"/>
  <c r="A407" i="24"/>
  <c r="A422" i="24"/>
  <c r="A437" i="24"/>
  <c r="A452" i="24"/>
  <c r="A467" i="24"/>
  <c r="A482" i="24"/>
  <c r="A497" i="24"/>
  <c r="A512" i="24"/>
  <c r="A527" i="24"/>
  <c r="A542" i="24"/>
  <c r="A557" i="24"/>
  <c r="A572" i="24"/>
  <c r="A587" i="24"/>
  <c r="A602" i="24"/>
  <c r="A617" i="24"/>
  <c r="A632" i="24"/>
  <c r="A647" i="24"/>
  <c r="A662" i="24"/>
  <c r="A677" i="24"/>
  <c r="A692" i="24"/>
  <c r="A707" i="24"/>
  <c r="A722" i="24"/>
  <c r="A737" i="24"/>
  <c r="A752" i="24"/>
  <c r="A767" i="24"/>
  <c r="A782" i="24"/>
  <c r="A797" i="24"/>
  <c r="A812" i="24"/>
  <c r="A827" i="24"/>
  <c r="A842" i="24"/>
  <c r="A857" i="24"/>
  <c r="A872" i="24"/>
  <c r="A887" i="24"/>
  <c r="A902" i="24"/>
  <c r="A917" i="24"/>
  <c r="A932" i="24"/>
  <c r="A947" i="24"/>
  <c r="A962" i="24"/>
  <c r="A977" i="24"/>
  <c r="A992" i="24"/>
  <c r="A1007" i="24"/>
  <c r="A1022" i="24"/>
  <c r="A1037" i="24"/>
  <c r="A1052" i="24"/>
  <c r="A1067" i="24"/>
  <c r="A1082" i="24"/>
  <c r="A1097" i="24"/>
  <c r="A1112" i="24"/>
  <c r="A1127" i="24"/>
  <c r="A1142" i="24"/>
  <c r="A1157" i="24"/>
  <c r="A1172" i="24"/>
  <c r="A1187" i="24"/>
  <c r="A1202" i="24"/>
  <c r="A1217" i="24"/>
  <c r="A1232" i="24"/>
  <c r="A1247" i="24"/>
  <c r="A1262" i="24"/>
  <c r="A1277" i="24"/>
  <c r="A1292" i="24"/>
  <c r="A1307" i="24"/>
  <c r="A1322" i="24"/>
  <c r="A1337" i="24"/>
  <c r="A1352" i="24"/>
  <c r="A1367" i="24"/>
  <c r="A1382" i="24"/>
  <c r="A1397" i="24"/>
  <c r="A1412" i="24"/>
  <c r="A1427" i="24"/>
  <c r="A1442" i="24"/>
  <c r="A1457" i="24"/>
  <c r="A1472" i="24"/>
  <c r="A1487" i="24"/>
  <c r="A1502" i="24"/>
  <c r="A1517" i="24"/>
  <c r="A1532" i="24"/>
  <c r="A1547" i="24"/>
  <c r="A1562" i="24"/>
  <c r="A1577" i="24"/>
  <c r="A1592" i="24"/>
  <c r="A1607" i="24"/>
  <c r="A1622" i="24"/>
  <c r="A1637" i="24"/>
  <c r="A1652" i="24"/>
  <c r="A1667" i="24"/>
  <c r="A1682" i="24"/>
  <c r="A1697" i="24"/>
  <c r="A1712" i="24"/>
  <c r="A1727" i="24"/>
  <c r="A1742" i="24"/>
  <c r="A1757" i="24"/>
  <c r="A1772" i="24"/>
  <c r="A1787" i="24"/>
  <c r="A1802" i="24"/>
  <c r="A1817" i="24"/>
  <c r="A1832" i="24"/>
  <c r="A1847" i="24"/>
  <c r="A1862" i="24"/>
  <c r="A1877" i="24"/>
  <c r="A1892" i="24"/>
  <c r="A1907" i="24"/>
  <c r="A1922" i="24"/>
  <c r="A1937" i="24"/>
  <c r="A1952" i="24"/>
  <c r="A1967" i="24"/>
  <c r="A1982" i="24"/>
  <c r="A1997" i="24"/>
  <c r="A2012" i="24"/>
  <c r="A2027" i="24"/>
  <c r="A2042" i="24"/>
  <c r="A2057" i="24"/>
  <c r="A2072" i="24"/>
  <c r="A2087" i="24"/>
  <c r="A2102" i="24"/>
  <c r="A2117" i="24"/>
  <c r="A2132" i="24"/>
  <c r="A2147" i="24"/>
  <c r="A2162" i="24"/>
  <c r="A2177" i="24"/>
  <c r="A2192" i="24"/>
  <c r="A2207" i="24"/>
  <c r="A2222" i="24"/>
  <c r="A2237" i="24"/>
  <c r="A2252" i="24"/>
  <c r="A2267" i="24"/>
  <c r="A2282" i="24"/>
  <c r="A2297" i="24"/>
  <c r="A2312" i="24"/>
  <c r="A2327" i="24"/>
  <c r="A2342" i="24"/>
  <c r="A2357" i="24"/>
  <c r="A2372" i="24"/>
  <c r="A2387" i="24"/>
  <c r="A2402" i="24"/>
  <c r="A2417" i="24"/>
  <c r="A2432" i="24"/>
  <c r="A2447" i="24"/>
  <c r="A2462" i="24"/>
  <c r="A2477" i="24"/>
  <c r="A2492" i="24"/>
  <c r="A2507" i="24"/>
  <c r="A2522" i="24"/>
  <c r="A2537" i="24"/>
  <c r="A2552" i="24"/>
  <c r="A2567" i="24"/>
  <c r="A2582" i="24"/>
  <c r="A2597" i="24"/>
  <c r="A2612" i="24"/>
  <c r="A2627" i="24"/>
  <c r="A2642" i="24"/>
  <c r="A2657" i="24"/>
  <c r="A2672" i="24"/>
  <c r="A2687" i="24"/>
  <c r="A2702" i="24"/>
  <c r="A2717" i="24"/>
  <c r="A2732" i="24"/>
  <c r="A2747" i="24"/>
  <c r="A2762" i="24"/>
  <c r="A2777" i="24"/>
  <c r="A2792" i="24"/>
  <c r="A2807" i="24"/>
  <c r="A2822" i="24"/>
  <c r="A2837" i="24"/>
  <c r="A2852" i="24"/>
  <c r="A2867" i="24"/>
  <c r="A2882" i="24"/>
  <c r="A2897" i="24"/>
  <c r="A2912" i="24"/>
  <c r="A2927" i="24"/>
  <c r="A2942" i="24"/>
  <c r="A2957" i="24"/>
  <c r="A2972" i="24"/>
  <c r="A2987" i="24"/>
  <c r="A3002" i="24"/>
  <c r="A3017" i="24"/>
  <c r="A3424" i="24"/>
  <c r="A3439" i="24"/>
  <c r="A3454" i="24"/>
  <c r="A3469" i="24"/>
  <c r="A3484" i="24"/>
  <c r="A3499" i="24"/>
  <c r="A3514" i="24"/>
  <c r="A3529" i="24"/>
  <c r="A3544" i="24"/>
  <c r="A3559" i="24"/>
  <c r="A3574" i="24"/>
  <c r="A3589" i="24"/>
  <c r="A3604" i="24"/>
  <c r="A3619" i="24"/>
  <c r="A3844" i="24"/>
  <c r="A3859" i="24"/>
  <c r="A3874" i="24"/>
  <c r="A3889" i="24"/>
  <c r="A3904" i="24"/>
  <c r="A3919" i="24"/>
  <c r="A3934" i="24"/>
  <c r="A3949" i="24"/>
  <c r="A3964" i="24"/>
  <c r="A3979" i="24"/>
  <c r="A3994" i="24"/>
  <c r="A4009" i="24"/>
  <c r="A4024" i="24"/>
  <c r="A4039" i="24"/>
  <c r="A4054" i="24"/>
  <c r="A4125" i="24"/>
  <c r="A4140" i="24"/>
  <c r="A4155" i="24"/>
  <c r="A4170" i="24"/>
  <c r="A4185" i="24"/>
  <c r="A4200" i="24"/>
  <c r="A4215" i="24"/>
  <c r="A4230" i="24"/>
  <c r="A4245" i="24"/>
  <c r="A4260" i="24"/>
  <c r="A4275" i="24"/>
  <c r="A4290" i="24"/>
  <c r="A4305" i="24"/>
  <c r="A4320" i="24"/>
  <c r="A4335" i="24"/>
  <c r="A4350" i="24"/>
  <c r="A4365" i="24"/>
  <c r="A4380" i="24"/>
  <c r="A4395" i="24"/>
  <c r="A4410" i="24"/>
  <c r="A4817" i="24"/>
  <c r="A4832" i="24"/>
  <c r="A4847" i="24"/>
  <c r="A4862" i="24"/>
  <c r="A4877" i="24"/>
  <c r="A5172" i="24"/>
  <c r="A5187" i="24"/>
  <c r="A5202" i="24"/>
  <c r="A5217" i="24"/>
  <c r="A5232" i="24"/>
  <c r="A5247" i="24"/>
  <c r="A5486" i="24"/>
  <c r="A5501" i="24"/>
  <c r="A5516" i="24"/>
  <c r="A5531" i="24"/>
  <c r="A5658" i="24"/>
  <c r="A5673" i="24"/>
  <c r="A5688" i="24"/>
  <c r="A5703" i="24"/>
  <c r="A5718" i="24"/>
  <c r="A5733" i="24"/>
  <c r="A5748" i="24"/>
  <c r="A5763" i="24"/>
  <c r="A5778" i="24"/>
  <c r="A5793" i="24"/>
  <c r="A5808" i="24"/>
  <c r="A5823" i="24"/>
  <c r="A5838" i="24"/>
  <c r="A7099" i="24"/>
  <c r="A7128" i="24"/>
  <c r="A7143" i="24"/>
  <c r="A7158" i="24"/>
  <c r="A7159" i="24"/>
  <c r="A7160" i="24"/>
  <c r="A7161" i="24"/>
  <c r="A7162" i="24"/>
  <c r="A7163" i="24"/>
  <c r="A7164" i="24"/>
  <c r="A7165" i="24"/>
  <c r="A7166" i="24"/>
  <c r="A7167" i="24"/>
  <c r="A7168" i="24"/>
  <c r="A7169" i="24"/>
  <c r="A7170" i="24"/>
  <c r="A7171" i="24"/>
  <c r="A7172" i="24"/>
  <c r="B3634" i="24"/>
  <c r="D77" i="24"/>
  <c r="B77" i="24" s="1"/>
  <c r="D62" i="24"/>
  <c r="B62" i="24" s="1"/>
  <c r="D47" i="24"/>
  <c r="B47" i="24" s="1"/>
  <c r="D32" i="24"/>
  <c r="B32" i="24" s="1"/>
  <c r="D17" i="24"/>
  <c r="B17" i="24" s="1"/>
  <c r="D2" i="24"/>
  <c r="B2" i="24" s="1"/>
  <c r="D3" i="24"/>
  <c r="B3" i="24" s="1"/>
  <c r="D4" i="24"/>
  <c r="B4" i="24" s="1"/>
  <c r="D5" i="24"/>
  <c r="B5" i="24" s="1"/>
  <c r="D6" i="24"/>
  <c r="B6" i="24" s="1"/>
  <c r="D7" i="24"/>
  <c r="B7" i="24" s="1"/>
  <c r="D8" i="24"/>
  <c r="B8" i="24" s="1"/>
  <c r="D9" i="24"/>
  <c r="B9" i="24" s="1"/>
  <c r="D10" i="24"/>
  <c r="B10" i="24" s="1"/>
  <c r="D11" i="24"/>
  <c r="D12" i="24"/>
  <c r="D13" i="24"/>
  <c r="D14" i="24"/>
  <c r="D15" i="24"/>
  <c r="D16" i="24"/>
  <c r="B7114" i="24"/>
  <c r="B7085" i="24"/>
  <c r="B7071" i="24"/>
  <c r="B7057" i="24"/>
  <c r="B7043" i="24"/>
  <c r="B7029" i="24"/>
  <c r="B7015" i="24"/>
  <c r="B7001" i="24"/>
  <c r="B6987" i="24"/>
  <c r="B6973" i="24"/>
  <c r="B6959" i="24"/>
  <c r="B6945" i="24"/>
  <c r="B6931" i="24"/>
  <c r="B6917" i="24"/>
  <c r="B6903" i="24"/>
  <c r="B6889" i="24"/>
  <c r="B6875" i="24"/>
  <c r="B6861" i="24"/>
  <c r="B6847" i="24"/>
  <c r="B6833" i="24"/>
  <c r="B6819" i="24"/>
  <c r="B6805" i="24"/>
  <c r="B6791" i="24"/>
  <c r="B6777" i="24"/>
  <c r="B6763" i="24"/>
  <c r="B6749" i="24"/>
  <c r="B6735" i="24"/>
  <c r="B6721" i="24"/>
  <c r="B6707" i="24"/>
  <c r="B6693" i="24"/>
  <c r="B6679" i="24"/>
  <c r="B6665" i="24"/>
  <c r="B6651" i="24"/>
  <c r="B6637" i="24"/>
  <c r="B6623" i="24"/>
  <c r="B6609" i="24"/>
  <c r="B6595" i="24"/>
  <c r="B6581" i="24"/>
  <c r="B6567" i="24"/>
  <c r="B6553" i="24"/>
  <c r="B6539" i="24"/>
  <c r="B6525" i="24"/>
  <c r="B6511" i="24"/>
  <c r="B6497" i="24"/>
  <c r="B6483" i="24"/>
  <c r="B6469" i="24"/>
  <c r="B6455" i="24"/>
  <c r="B6441" i="24"/>
  <c r="B6427" i="24"/>
  <c r="B6413" i="24"/>
  <c r="B6399" i="24"/>
  <c r="B6385" i="24"/>
  <c r="B6371" i="24"/>
  <c r="B6357" i="24"/>
  <c r="B6343" i="24"/>
  <c r="B6329" i="24"/>
  <c r="B6315" i="24"/>
  <c r="B6301" i="24"/>
  <c r="B6287" i="24"/>
  <c r="B6273" i="24"/>
  <c r="B6259" i="24"/>
  <c r="B6245" i="24"/>
  <c r="B6231" i="24"/>
  <c r="B6217" i="24"/>
  <c r="B6203" i="24"/>
  <c r="B6189" i="24"/>
  <c r="B6175" i="24"/>
  <c r="B6161" i="24"/>
  <c r="B6147" i="24"/>
  <c r="B6133" i="24"/>
  <c r="B6119" i="24"/>
  <c r="B6105" i="24"/>
  <c r="B6091" i="24"/>
  <c r="B6077" i="24"/>
  <c r="B6063" i="24"/>
  <c r="B6049" i="24"/>
  <c r="B6035" i="24"/>
  <c r="B6021" i="24"/>
  <c r="B6007" i="24"/>
  <c r="B5993" i="24"/>
  <c r="B5979" i="24"/>
  <c r="B5965" i="24"/>
  <c r="B5951" i="24"/>
  <c r="B5937" i="24"/>
  <c r="B5923" i="24"/>
  <c r="B5909" i="24"/>
  <c r="B5895" i="24"/>
  <c r="B5881" i="24"/>
  <c r="B5867" i="24"/>
  <c r="B5853" i="24"/>
  <c r="B5644" i="24"/>
  <c r="B5616" i="24"/>
  <c r="B5602" i="24"/>
  <c r="B5588" i="24"/>
  <c r="B5574" i="24"/>
  <c r="B5560" i="24"/>
  <c r="B5472" i="24"/>
  <c r="B5458" i="24"/>
  <c r="B5444" i="24"/>
  <c r="B5430" i="24"/>
  <c r="B5416" i="24"/>
  <c r="B5388" i="24"/>
  <c r="B5374" i="24"/>
  <c r="B5360" i="24"/>
  <c r="B5346" i="24"/>
  <c r="B5318" i="24"/>
  <c r="B5304" i="24"/>
  <c r="B5276" i="24"/>
  <c r="B5262" i="24"/>
  <c r="B5158" i="24"/>
  <c r="B5144" i="24"/>
  <c r="B5130" i="24"/>
  <c r="B5116" i="24"/>
  <c r="B5102" i="24"/>
  <c r="B5074" i="24"/>
  <c r="B5060" i="24"/>
  <c r="B5046" i="24"/>
  <c r="B5032" i="24"/>
  <c r="B5018" i="24"/>
  <c r="B5004" i="24"/>
  <c r="B4990" i="24"/>
  <c r="B4962" i="24"/>
  <c r="B4948" i="24"/>
  <c r="B4934" i="24"/>
  <c r="B4920" i="24"/>
  <c r="B4906" i="24"/>
  <c r="B4892" i="24"/>
  <c r="B4775" i="24"/>
  <c r="B4761" i="24"/>
  <c r="D4747" i="24"/>
  <c r="B4747" i="24" s="1"/>
  <c r="D4733" i="24"/>
  <c r="B4733" i="24" s="1"/>
  <c r="D4719" i="24"/>
  <c r="B4719" i="24" s="1"/>
  <c r="D4705" i="24"/>
  <c r="B4705" i="24" s="1"/>
  <c r="D4691" i="24"/>
  <c r="B4691" i="24" s="1"/>
  <c r="D4677" i="24"/>
  <c r="B4677" i="24" s="1"/>
  <c r="D4663" i="24"/>
  <c r="B4663" i="24" s="1"/>
  <c r="D4649" i="24"/>
  <c r="B4649" i="24" s="1"/>
  <c r="D4635" i="24"/>
  <c r="B4635" i="24" s="1"/>
  <c r="D4621" i="24"/>
  <c r="B4621" i="24" s="1"/>
  <c r="D4607" i="24"/>
  <c r="B4607" i="24" s="1"/>
  <c r="D4593" i="24"/>
  <c r="B4593" i="24" s="1"/>
  <c r="D4579" i="24"/>
  <c r="B4579" i="24" s="1"/>
  <c r="D4565" i="24"/>
  <c r="B4565" i="24" s="1"/>
  <c r="D4551" i="24"/>
  <c r="B4551" i="24" s="1"/>
  <c r="D4537" i="24"/>
  <c r="B4537" i="24" s="1"/>
  <c r="D4523" i="24"/>
  <c r="B4523" i="24" s="1"/>
  <c r="D4509" i="24"/>
  <c r="B4509" i="24" s="1"/>
  <c r="D4495" i="24"/>
  <c r="B4495" i="24" s="1"/>
  <c r="D4481" i="24"/>
  <c r="B4481" i="24" s="1"/>
  <c r="D4467" i="24"/>
  <c r="B4467" i="24" s="1"/>
  <c r="B4453" i="24"/>
  <c r="B4425" i="24"/>
  <c r="B4111" i="24"/>
  <c r="B4083" i="24"/>
  <c r="B4069" i="24"/>
  <c r="D3830" i="24"/>
  <c r="B3830" i="24" s="1"/>
  <c r="B3802" i="24"/>
  <c r="B3788" i="24"/>
  <c r="B3760" i="24"/>
  <c r="B3746" i="24"/>
  <c r="B3718" i="24"/>
  <c r="B3704" i="24"/>
  <c r="B3690" i="24"/>
  <c r="B3648" i="24"/>
  <c r="B3410" i="24"/>
  <c r="B3396" i="24"/>
  <c r="B3354" i="24"/>
  <c r="B3326" i="24"/>
  <c r="B3312" i="24"/>
  <c r="B3270" i="24"/>
  <c r="B3242" i="24"/>
  <c r="B3228" i="24"/>
  <c r="B3186" i="24"/>
  <c r="B3116" i="24"/>
  <c r="B3102" i="24"/>
  <c r="A3032" i="24"/>
  <c r="A11787" i="24"/>
  <c r="A11779" i="24"/>
  <c r="A11771" i="24"/>
  <c r="A11763" i="24"/>
  <c r="A11755" i="24"/>
  <c r="A11747" i="24"/>
  <c r="A11739" i="24"/>
  <c r="A11731" i="24"/>
  <c r="A11723" i="24"/>
  <c r="A11715" i="24"/>
  <c r="A11707" i="24"/>
  <c r="A11699" i="24"/>
  <c r="A11691" i="24"/>
  <c r="A11683" i="24"/>
  <c r="A11675" i="24"/>
  <c r="A11667" i="24"/>
  <c r="A11659" i="24"/>
  <c r="A11651" i="24"/>
  <c r="A11643" i="24"/>
  <c r="A11635" i="24"/>
  <c r="A11627" i="24"/>
  <c r="A11619" i="24"/>
  <c r="A11611" i="24"/>
  <c r="A11603" i="24"/>
  <c r="A11595" i="24"/>
  <c r="A11587" i="24"/>
  <c r="A11579" i="24"/>
  <c r="A11571" i="24"/>
  <c r="A11563" i="24"/>
  <c r="A11555" i="24"/>
  <c r="A11547" i="24"/>
  <c r="A11539" i="24"/>
  <c r="A11531" i="24"/>
  <c r="A11523" i="24"/>
  <c r="A11515" i="24"/>
  <c r="A11507" i="24"/>
  <c r="A11499" i="24"/>
  <c r="A11491" i="24"/>
  <c r="A11483" i="24"/>
  <c r="A11475" i="24"/>
  <c r="A11467" i="24"/>
  <c r="A11459" i="24"/>
  <c r="A11451" i="24"/>
  <c r="A11443" i="24"/>
  <c r="A11435" i="24"/>
  <c r="A11427" i="24"/>
  <c r="A11419" i="24"/>
  <c r="A11411" i="24"/>
  <c r="A11403" i="24"/>
  <c r="A11395" i="24"/>
  <c r="A11387" i="24"/>
  <c r="A11379" i="24"/>
  <c r="A11371" i="24"/>
  <c r="A11363" i="24"/>
  <c r="A11355" i="24"/>
  <c r="A11347" i="24"/>
  <c r="A11339" i="24"/>
  <c r="A11331" i="24"/>
  <c r="A11323" i="24"/>
  <c r="A11315" i="24"/>
  <c r="A11307" i="24"/>
  <c r="A11299" i="24"/>
  <c r="A11291" i="24"/>
  <c r="A11283" i="24"/>
  <c r="A11275" i="24"/>
  <c r="A11267" i="24"/>
  <c r="A11259" i="24"/>
  <c r="A11251" i="24"/>
  <c r="A11243" i="24"/>
  <c r="A11235" i="24"/>
  <c r="A11227" i="24"/>
  <c r="A11219" i="24"/>
  <c r="A11211" i="24"/>
  <c r="A11203" i="24"/>
  <c r="A11195" i="24"/>
  <c r="A11187" i="24"/>
  <c r="A11179" i="24"/>
  <c r="A11171" i="24"/>
  <c r="A11163" i="24"/>
  <c r="A11155" i="24"/>
  <c r="A11147" i="24"/>
  <c r="A11139" i="24"/>
  <c r="A11131" i="24"/>
  <c r="A11123" i="24"/>
  <c r="A11115" i="24"/>
  <c r="A11107" i="24"/>
  <c r="A11099" i="24"/>
  <c r="A11091" i="24"/>
  <c r="A11083" i="24"/>
  <c r="A11075" i="24"/>
  <c r="A11067" i="24"/>
  <c r="A11059" i="24"/>
  <c r="A11051" i="24"/>
  <c r="A11043" i="24"/>
  <c r="A11035" i="24"/>
  <c r="A11027" i="24"/>
  <c r="A11019" i="24"/>
  <c r="A11011" i="24"/>
  <c r="A11003" i="24"/>
  <c r="A10995" i="24"/>
  <c r="A10987" i="24"/>
  <c r="A10979" i="24"/>
  <c r="A10971" i="24"/>
  <c r="A10963" i="24"/>
  <c r="A10955" i="24"/>
  <c r="A10947" i="24"/>
  <c r="A10939" i="24"/>
  <c r="A10931" i="24"/>
  <c r="A10923" i="24"/>
  <c r="A10915" i="24"/>
  <c r="A10907" i="24"/>
  <c r="A10899" i="24"/>
  <c r="A10891" i="24"/>
  <c r="A10883" i="24"/>
  <c r="A10875" i="24"/>
  <c r="A10867" i="24"/>
  <c r="A10859" i="24"/>
  <c r="A10851" i="24"/>
  <c r="A10843" i="24"/>
  <c r="A10835" i="24"/>
  <c r="A10827" i="24"/>
  <c r="A10813" i="24"/>
  <c r="A10799" i="24"/>
  <c r="A10785" i="24"/>
  <c r="A10771" i="24"/>
  <c r="A10757" i="24"/>
  <c r="A10743" i="24"/>
  <c r="A10729" i="24"/>
  <c r="A10715" i="24"/>
  <c r="A10701" i="24"/>
  <c r="A10687" i="24"/>
  <c r="A10673" i="24"/>
  <c r="A10659" i="24"/>
  <c r="A10645" i="24"/>
  <c r="A10631" i="24"/>
  <c r="A10617" i="24"/>
  <c r="A10603" i="24"/>
  <c r="A10589" i="24"/>
  <c r="A10575" i="24"/>
  <c r="A10561" i="24"/>
  <c r="A10547" i="24"/>
  <c r="A10533" i="24"/>
  <c r="A10519" i="24"/>
  <c r="A10505" i="24"/>
  <c r="A10491" i="24"/>
  <c r="A10477" i="24"/>
  <c r="A10463" i="24"/>
  <c r="A10449" i="24"/>
  <c r="A10435" i="24"/>
  <c r="A10421" i="24"/>
  <c r="A10407" i="24"/>
  <c r="A10393" i="24"/>
  <c r="A10379" i="24"/>
  <c r="A10365" i="24"/>
  <c r="A10351" i="24"/>
  <c r="A10337" i="24"/>
  <c r="A10323" i="24"/>
  <c r="A10309" i="24"/>
  <c r="A10295" i="24"/>
  <c r="A10281" i="24"/>
  <c r="A10267" i="24"/>
  <c r="A10253" i="24"/>
  <c r="A10239" i="24"/>
  <c r="A10225" i="24"/>
  <c r="A10211" i="24"/>
  <c r="A10197" i="24"/>
  <c r="A10183" i="24"/>
  <c r="A10169" i="24"/>
  <c r="A10155" i="24"/>
  <c r="A10141" i="24"/>
  <c r="A10127" i="24"/>
  <c r="A10113" i="24"/>
  <c r="A10099" i="24"/>
  <c r="A10085" i="24"/>
  <c r="A10071" i="24"/>
  <c r="A10057" i="24"/>
  <c r="A10043" i="24"/>
  <c r="A10029" i="24"/>
  <c r="A10015" i="24"/>
  <c r="A10001" i="24"/>
  <c r="A9987" i="24"/>
  <c r="A9973" i="24"/>
  <c r="A9959" i="24"/>
  <c r="A9945" i="24"/>
  <c r="A9931" i="24"/>
  <c r="A9917" i="24"/>
  <c r="A9903" i="24"/>
  <c r="A9889" i="24"/>
  <c r="A9875" i="24"/>
  <c r="A9861" i="24"/>
  <c r="A9847" i="24"/>
  <c r="A9833" i="24"/>
  <c r="A9819" i="24"/>
  <c r="A9805" i="24"/>
  <c r="A9791" i="24"/>
  <c r="A9777" i="24"/>
  <c r="A9763" i="24"/>
  <c r="A9749" i="24"/>
  <c r="A9735" i="24"/>
  <c r="A9721" i="24"/>
  <c r="A9707" i="24"/>
  <c r="A9693" i="24"/>
  <c r="A9679" i="24"/>
  <c r="A9665" i="24"/>
  <c r="A9651" i="24"/>
  <c r="A9637" i="24"/>
  <c r="A9623" i="24"/>
  <c r="A9609" i="24"/>
  <c r="A9595" i="24"/>
  <c r="A9581" i="24"/>
  <c r="A9567" i="24"/>
  <c r="A9553" i="24"/>
  <c r="A9539" i="24"/>
  <c r="A9525" i="24"/>
  <c r="A9511" i="24"/>
  <c r="A9497" i="24"/>
  <c r="A9483" i="24"/>
  <c r="A9469" i="24"/>
  <c r="A9455" i="24"/>
  <c r="A9441" i="24"/>
  <c r="A9427" i="24"/>
  <c r="A9413" i="24"/>
  <c r="A9399" i="24"/>
  <c r="A9385" i="24"/>
  <c r="A9371" i="24"/>
  <c r="A9357" i="24"/>
  <c r="A9343" i="24"/>
  <c r="A9329" i="24"/>
  <c r="A9315" i="24"/>
  <c r="A9301" i="24"/>
  <c r="A9287" i="24"/>
  <c r="A9273" i="24"/>
  <c r="A9259" i="24"/>
  <c r="A9245" i="24"/>
  <c r="A9231" i="24"/>
  <c r="A9217" i="24"/>
  <c r="A9203" i="24"/>
  <c r="A9189" i="24"/>
  <c r="A9175" i="24"/>
  <c r="A9161" i="24"/>
  <c r="A9147" i="24"/>
  <c r="A9133" i="24"/>
  <c r="A9119" i="24"/>
  <c r="A9105" i="24"/>
  <c r="A9091" i="24"/>
  <c r="A9077" i="24"/>
  <c r="A9063" i="24"/>
  <c r="A9049" i="24"/>
  <c r="A9035" i="24"/>
  <c r="A9021" i="24"/>
  <c r="A9007" i="24"/>
  <c r="A8993" i="24"/>
  <c r="A8979" i="24"/>
  <c r="A8965" i="24"/>
  <c r="A8951" i="24"/>
  <c r="A8937" i="24"/>
  <c r="A8923" i="24"/>
  <c r="A8909" i="24"/>
  <c r="A8895" i="24"/>
  <c r="A8881" i="24"/>
  <c r="A8867" i="24"/>
  <c r="A8853" i="24"/>
  <c r="A8839" i="24"/>
  <c r="A8825" i="24"/>
  <c r="A8811" i="24"/>
  <c r="A8797" i="24"/>
  <c r="A8783" i="24"/>
  <c r="A8769" i="24"/>
  <c r="A8755" i="24"/>
  <c r="A8741" i="24"/>
  <c r="A8727" i="24"/>
  <c r="A8713" i="24"/>
  <c r="A8699" i="24"/>
  <c r="A8685" i="24"/>
  <c r="A8671" i="24"/>
  <c r="A8657" i="24"/>
  <c r="A8643" i="24"/>
  <c r="A8629" i="24"/>
  <c r="A8615" i="24"/>
  <c r="A8601" i="24"/>
  <c r="A8587" i="24"/>
  <c r="A8573" i="24"/>
  <c r="A8559" i="24"/>
  <c r="A8545" i="24"/>
  <c r="A8531" i="24"/>
  <c r="A8517" i="24"/>
  <c r="A8503" i="24"/>
  <c r="A8489" i="24"/>
  <c r="A8475" i="24"/>
  <c r="A8461" i="24"/>
  <c r="A8447" i="24"/>
  <c r="A8433" i="24"/>
  <c r="A8419" i="24"/>
  <c r="A8405" i="24"/>
  <c r="A8391" i="24"/>
  <c r="A8377" i="24"/>
  <c r="A8363" i="24"/>
  <c r="A8349" i="24"/>
  <c r="A8335" i="24"/>
  <c r="A8321" i="24"/>
  <c r="A8307" i="24"/>
  <c r="A8293" i="24"/>
  <c r="A8279" i="24"/>
  <c r="A8265" i="24"/>
  <c r="A8251" i="24"/>
  <c r="A8237" i="24"/>
  <c r="A8223" i="24"/>
  <c r="A8209" i="24"/>
  <c r="A8195" i="24"/>
  <c r="A8181" i="24"/>
  <c r="A8167" i="24"/>
  <c r="A8153" i="24"/>
  <c r="A8139" i="24"/>
  <c r="A8125" i="24"/>
  <c r="A8111" i="24"/>
  <c r="A8097" i="24"/>
  <c r="A8083" i="24"/>
  <c r="A8069" i="24"/>
  <c r="A8055" i="24"/>
  <c r="A8041" i="24"/>
  <c r="A8027" i="24"/>
  <c r="A8013" i="24"/>
  <c r="A7999" i="24"/>
  <c r="A7985" i="24"/>
  <c r="A7971" i="24"/>
  <c r="A7957" i="24"/>
  <c r="A7943" i="24"/>
  <c r="A7929" i="24"/>
  <c r="A7915" i="24"/>
  <c r="A7901" i="24"/>
  <c r="A7887" i="24"/>
  <c r="A7873" i="24"/>
  <c r="A7635" i="24"/>
  <c r="A7523" i="24"/>
  <c r="A7509" i="24"/>
  <c r="A7313" i="24"/>
  <c r="A7243" i="24"/>
  <c r="A7215" i="24"/>
  <c r="A7201" i="24"/>
  <c r="A7188" i="24"/>
  <c r="A7187" i="24"/>
  <c r="A7173" i="24"/>
  <c r="A7114" i="24"/>
  <c r="A7085" i="24"/>
  <c r="A7071" i="24"/>
  <c r="A7057" i="24"/>
  <c r="A7043" i="24"/>
  <c r="A7029" i="24"/>
  <c r="A7015" i="24"/>
  <c r="A7001" i="24"/>
  <c r="A6987" i="24"/>
  <c r="A6973" i="24"/>
  <c r="A6959" i="24"/>
  <c r="A6945" i="24"/>
  <c r="A6931" i="24"/>
  <c r="A6917" i="24"/>
  <c r="A6903" i="24"/>
  <c r="A6889" i="24"/>
  <c r="A6875" i="24"/>
  <c r="A6861" i="24"/>
  <c r="A6847" i="24"/>
  <c r="A6833" i="24"/>
  <c r="A6819" i="24"/>
  <c r="A6805" i="24"/>
  <c r="A6791" i="24"/>
  <c r="A6777" i="24"/>
  <c r="A6763" i="24"/>
  <c r="A6749" i="24"/>
  <c r="A6735" i="24"/>
  <c r="A6721" i="24"/>
  <c r="A6707" i="24"/>
  <c r="A6693" i="24"/>
  <c r="A6679" i="24"/>
  <c r="A6665" i="24"/>
  <c r="A6651" i="24"/>
  <c r="A6637" i="24"/>
  <c r="A6623" i="24"/>
  <c r="A6609" i="24"/>
  <c r="A6595" i="24"/>
  <c r="A6581" i="24"/>
  <c r="A6567" i="24"/>
  <c r="A6553" i="24"/>
  <c r="A6539" i="24"/>
  <c r="A6525" i="24"/>
  <c r="A6511" i="24"/>
  <c r="A6497" i="24"/>
  <c r="A6483" i="24"/>
  <c r="A6469" i="24"/>
  <c r="A6455" i="24"/>
  <c r="A6441" i="24"/>
  <c r="A6427" i="24"/>
  <c r="A6413" i="24"/>
  <c r="A6399" i="24"/>
  <c r="A6385" i="24"/>
  <c r="A6371" i="24"/>
  <c r="A6357" i="24"/>
  <c r="A6343" i="24"/>
  <c r="A6329" i="24"/>
  <c r="A6315" i="24"/>
  <c r="A6301" i="24"/>
  <c r="A6287" i="24"/>
  <c r="A6273" i="24"/>
  <c r="A6259" i="24"/>
  <c r="A6245" i="24"/>
  <c r="A6231" i="24"/>
  <c r="A6217" i="24"/>
  <c r="A6203" i="24"/>
  <c r="A6189" i="24"/>
  <c r="A6175" i="24"/>
  <c r="A6161" i="24"/>
  <c r="A6147" i="24"/>
  <c r="A6133" i="24"/>
  <c r="A6119" i="24"/>
  <c r="A6105" i="24"/>
  <c r="A6091" i="24"/>
  <c r="A6077" i="24"/>
  <c r="A6063" i="24"/>
  <c r="A6049" i="24"/>
  <c r="A6035" i="24"/>
  <c r="A6021" i="24"/>
  <c r="A6007" i="24"/>
  <c r="A5993" i="24"/>
  <c r="A5979" i="24"/>
  <c r="A5965" i="24"/>
  <c r="A5951" i="24"/>
  <c r="A5937" i="24"/>
  <c r="A5923" i="24"/>
  <c r="A5909" i="24"/>
  <c r="A5895" i="24"/>
  <c r="A5881" i="24"/>
  <c r="A5867" i="24"/>
  <c r="A5853" i="24"/>
  <c r="A5644" i="24"/>
  <c r="A5630" i="24"/>
  <c r="A5616" i="24"/>
  <c r="A5602" i="24"/>
  <c r="A5588" i="24"/>
  <c r="A5574" i="24"/>
  <c r="A5560" i="24"/>
  <c r="A5546" i="24"/>
  <c r="A5472" i="24"/>
  <c r="A5458" i="24"/>
  <c r="A5444" i="24"/>
  <c r="A5430" i="24"/>
  <c r="A5416" i="24"/>
  <c r="A5402" i="24"/>
  <c r="A5388" i="24"/>
  <c r="A5374" i="24"/>
  <c r="A5360" i="24"/>
  <c r="A5346" i="24"/>
  <c r="A5332" i="24"/>
  <c r="A5318" i="24"/>
  <c r="A5304" i="24"/>
  <c r="A5290" i="24"/>
  <c r="A5276" i="24"/>
  <c r="A5262" i="24"/>
  <c r="A5158" i="24"/>
  <c r="A5144" i="24"/>
  <c r="A5130" i="24"/>
  <c r="A5116" i="24"/>
  <c r="A5102" i="24"/>
  <c r="A5088" i="24"/>
  <c r="A5074" i="24"/>
  <c r="A5060" i="24"/>
  <c r="A5046" i="24"/>
  <c r="A5032" i="24"/>
  <c r="A5018" i="24"/>
  <c r="A5004" i="24"/>
  <c r="A4990" i="24"/>
  <c r="A4976" i="24"/>
  <c r="A4962" i="24"/>
  <c r="A4948" i="24"/>
  <c r="A4934" i="24"/>
  <c r="A4920" i="24"/>
  <c r="A4906" i="24"/>
  <c r="A4892" i="24"/>
  <c r="A4803" i="24"/>
  <c r="A4789" i="24"/>
  <c r="A4775" i="24"/>
  <c r="A4761" i="24"/>
  <c r="A4747" i="24"/>
  <c r="A4733" i="24"/>
  <c r="A4719" i="24"/>
  <c r="A4705" i="24"/>
  <c r="A4691" i="24"/>
  <c r="A4677" i="24"/>
  <c r="A4663" i="24"/>
  <c r="A4649" i="24"/>
  <c r="A4635" i="24"/>
  <c r="A4621" i="24"/>
  <c r="A4607" i="24"/>
  <c r="A4593" i="24"/>
  <c r="A4579" i="24"/>
  <c r="A4565" i="24"/>
  <c r="A4551" i="24"/>
  <c r="A4537" i="24"/>
  <c r="A4523" i="24"/>
  <c r="A4509" i="24"/>
  <c r="A4495" i="24"/>
  <c r="A4481" i="24"/>
  <c r="A4467" i="24"/>
  <c r="A4453" i="24"/>
  <c r="A4439" i="24"/>
  <c r="A4425" i="24"/>
  <c r="A4111" i="24"/>
  <c r="A4097" i="24"/>
  <c r="A4083" i="24"/>
  <c r="A4069" i="24"/>
  <c r="A3830" i="24"/>
  <c r="A3816" i="24"/>
  <c r="A3802" i="24"/>
  <c r="A3788" i="24"/>
  <c r="A3774" i="24"/>
  <c r="A3760" i="24"/>
  <c r="A3746" i="24"/>
  <c r="A3732" i="24"/>
  <c r="A3718" i="24"/>
  <c r="A3704" i="24"/>
  <c r="A3690" i="24"/>
  <c r="A3676" i="24"/>
  <c r="A3662" i="24"/>
  <c r="A3648" i="24"/>
  <c r="A3634" i="24"/>
  <c r="A3410" i="24"/>
  <c r="A3396" i="24"/>
  <c r="A3382" i="24"/>
  <c r="A3368" i="24"/>
  <c r="A3354" i="24"/>
  <c r="A3340" i="24"/>
  <c r="A3326" i="24"/>
  <c r="A3312" i="24"/>
  <c r="A3298" i="24"/>
  <c r="A3284" i="24"/>
  <c r="A3270" i="24"/>
  <c r="A3256" i="24"/>
  <c r="A3242" i="24"/>
  <c r="A3228" i="24"/>
  <c r="A3214" i="24"/>
  <c r="A3200" i="24"/>
  <c r="A3186" i="24"/>
  <c r="A3172" i="24"/>
  <c r="A3158" i="24"/>
  <c r="A3130" i="24"/>
  <c r="A3116" i="24"/>
  <c r="A3102" i="24"/>
  <c r="A9737" i="24" l="1"/>
  <c r="A9471" i="24"/>
  <c r="C8800" i="24"/>
  <c r="B8800" i="24" s="1"/>
  <c r="B11413" i="24"/>
  <c r="A9905" i="24"/>
  <c r="B11277" i="24"/>
  <c r="A11461" i="24"/>
  <c r="B11390" i="24"/>
  <c r="A10957" i="24"/>
  <c r="C11150" i="24"/>
  <c r="A11150" i="24" s="1"/>
  <c r="B11149" i="24"/>
  <c r="A11190" i="24"/>
  <c r="C10918" i="24"/>
  <c r="A10918" i="24" s="1"/>
  <c r="A3033" i="24"/>
  <c r="B10917" i="24"/>
  <c r="A10031" i="24"/>
  <c r="A10017" i="24"/>
  <c r="A10003" i="24"/>
  <c r="C11246" i="24"/>
  <c r="C10004" i="24"/>
  <c r="B10004" i="24" s="1"/>
  <c r="A7413" i="24"/>
  <c r="A9093" i="24"/>
  <c r="A11535" i="24"/>
  <c r="A11534" i="24"/>
  <c r="C11286" i="24"/>
  <c r="A11286" i="24" s="1"/>
  <c r="C11158" i="24"/>
  <c r="B11158" i="24" s="1"/>
  <c r="C9262" i="24"/>
  <c r="B9262" i="24" s="1"/>
  <c r="C7988" i="24"/>
  <c r="B7988" i="24" s="1"/>
  <c r="C11536" i="24"/>
  <c r="A11536" i="24" s="1"/>
  <c r="B11534" i="24"/>
  <c r="B11285" i="24"/>
  <c r="A8029" i="24"/>
  <c r="A8421" i="24"/>
  <c r="B11485" i="24"/>
  <c r="C11414" i="24"/>
  <c r="C11391" i="24"/>
  <c r="A11391" i="24" s="1"/>
  <c r="C11486" i="24"/>
  <c r="C11487" i="24" s="1"/>
  <c r="B11389" i="24"/>
  <c r="A10773" i="24"/>
  <c r="B11629" i="24"/>
  <c r="C11630" i="24"/>
  <c r="C11631" i="24" s="1"/>
  <c r="A11389" i="24"/>
  <c r="A7581" i="24"/>
  <c r="C7414" i="24"/>
  <c r="B7414" i="24" s="1"/>
  <c r="A10563" i="24"/>
  <c r="A10395" i="24"/>
  <c r="C9094" i="24"/>
  <c r="B9094" i="24" s="1"/>
  <c r="C8030" i="24"/>
  <c r="B8030" i="24" s="1"/>
  <c r="A11557" i="24"/>
  <c r="C11191" i="24"/>
  <c r="B11191" i="24" s="1"/>
  <c r="A11245" i="24"/>
  <c r="B11157" i="24"/>
  <c r="C11022" i="24"/>
  <c r="A11022" i="24" s="1"/>
  <c r="C7582" i="24"/>
  <c r="B7582" i="24" s="1"/>
  <c r="C10564" i="24"/>
  <c r="B10564" i="24" s="1"/>
  <c r="C10396" i="24"/>
  <c r="B10396" i="24" s="1"/>
  <c r="A11021" i="24"/>
  <c r="A9891" i="24"/>
  <c r="A9261" i="24"/>
  <c r="C11518" i="24"/>
  <c r="A11518" i="24" s="1"/>
  <c r="C8380" i="24"/>
  <c r="B8380" i="24" s="1"/>
  <c r="A8267" i="24"/>
  <c r="A11421" i="24"/>
  <c r="C11422" i="24"/>
  <c r="C10774" i="24"/>
  <c r="B10774" i="24" s="1"/>
  <c r="C9892" i="24"/>
  <c r="B9892" i="24" s="1"/>
  <c r="C8534" i="24"/>
  <c r="B8534" i="24" s="1"/>
  <c r="C8268" i="24"/>
  <c r="B8268" i="24" s="1"/>
  <c r="A7987" i="24"/>
  <c r="C9654" i="24"/>
  <c r="B9654" i="24" s="1"/>
  <c r="A9443" i="24"/>
  <c r="A11501" i="24"/>
  <c r="C7484" i="24"/>
  <c r="B7484" i="24" s="1"/>
  <c r="A7371" i="24"/>
  <c r="C10982" i="24"/>
  <c r="A10982" i="24" s="1"/>
  <c r="B11325" i="24"/>
  <c r="B10981" i="24"/>
  <c r="A11589" i="24"/>
  <c r="B11589" i="24"/>
  <c r="C11590" i="24"/>
  <c r="B11501" i="24"/>
  <c r="C10854" i="24"/>
  <c r="A10854" i="24" s="1"/>
  <c r="A11661" i="24"/>
  <c r="B11661" i="24"/>
  <c r="C11662" i="24"/>
  <c r="B11669" i="24"/>
  <c r="C11670" i="24"/>
  <c r="A7749" i="24"/>
  <c r="C10158" i="24"/>
  <c r="B10158" i="24" s="1"/>
  <c r="A11502" i="24"/>
  <c r="A11325" i="24"/>
  <c r="B10853" i="24"/>
  <c r="A10269" i="24"/>
  <c r="A9051" i="24"/>
  <c r="A9037" i="24"/>
  <c r="C8660" i="24"/>
  <c r="B8660" i="24" s="1"/>
  <c r="A11774" i="24"/>
  <c r="C11775" i="24"/>
  <c r="B11774" i="24"/>
  <c r="C11767" i="24"/>
  <c r="B11766" i="24"/>
  <c r="A11766" i="24"/>
  <c r="B11782" i="24"/>
  <c r="A11782" i="24"/>
  <c r="C11783" i="24"/>
  <c r="A11750" i="24"/>
  <c r="C11751" i="24"/>
  <c r="B11750" i="24"/>
  <c r="C11711" i="24"/>
  <c r="B11710" i="24"/>
  <c r="A11710" i="24"/>
  <c r="C11687" i="24"/>
  <c r="B11686" i="24"/>
  <c r="A11686" i="24"/>
  <c r="C11647" i="24"/>
  <c r="A11646" i="24"/>
  <c r="B11646" i="24"/>
  <c r="B11637" i="24"/>
  <c r="C11638" i="24"/>
  <c r="A11637" i="24"/>
  <c r="A11630" i="24"/>
  <c r="C11511" i="24"/>
  <c r="A11510" i="24"/>
  <c r="B11510" i="24"/>
  <c r="B11493" i="24"/>
  <c r="A11493" i="24"/>
  <c r="C11494" i="24"/>
  <c r="B11462" i="24"/>
  <c r="C11463" i="24"/>
  <c r="A11462" i="24"/>
  <c r="B11503" i="24"/>
  <c r="C11504" i="24"/>
  <c r="A11503" i="24"/>
  <c r="B11326" i="24"/>
  <c r="C11327" i="24"/>
  <c r="A11326" i="24"/>
  <c r="B11429" i="24"/>
  <c r="C11430" i="24"/>
  <c r="A11429" i="24"/>
  <c r="C11271" i="24"/>
  <c r="B11270" i="24"/>
  <c r="A11270" i="24"/>
  <c r="C11343" i="24"/>
  <c r="A11342" i="24"/>
  <c r="B11342" i="24"/>
  <c r="B11253" i="24"/>
  <c r="C11254" i="24"/>
  <c r="A11253" i="24"/>
  <c r="C11239" i="24"/>
  <c r="B11238" i="24"/>
  <c r="A11238" i="24"/>
  <c r="A11173" i="24"/>
  <c r="C11174" i="24"/>
  <c r="B11173" i="24"/>
  <c r="C10983" i="24"/>
  <c r="B10861" i="24"/>
  <c r="C10862" i="24"/>
  <c r="A10861" i="24"/>
  <c r="C11151" i="24"/>
  <c r="B11150" i="24"/>
  <c r="B10925" i="24"/>
  <c r="C10926" i="24"/>
  <c r="A10925" i="24"/>
  <c r="C10975" i="24"/>
  <c r="B10974" i="24"/>
  <c r="A10974" i="24"/>
  <c r="B11046" i="24"/>
  <c r="A11046" i="24"/>
  <c r="C11047" i="24"/>
  <c r="C10879" i="24"/>
  <c r="B10878" i="24"/>
  <c r="A10878" i="24"/>
  <c r="C11743" i="24"/>
  <c r="B11742" i="24"/>
  <c r="A11742" i="24"/>
  <c r="B11701" i="24"/>
  <c r="A11701" i="24"/>
  <c r="C11702" i="24"/>
  <c r="A11693" i="24"/>
  <c r="C11694" i="24"/>
  <c r="B11693" i="24"/>
  <c r="B11605" i="24"/>
  <c r="C11606" i="24"/>
  <c r="A11605" i="24"/>
  <c r="C11552" i="24"/>
  <c r="B11551" i="24"/>
  <c r="A11551" i="24"/>
  <c r="A11566" i="24"/>
  <c r="B11566" i="24"/>
  <c r="C11567" i="24"/>
  <c r="C11537" i="24"/>
  <c r="C11375" i="24"/>
  <c r="B11374" i="24"/>
  <c r="A11374" i="24"/>
  <c r="A11358" i="24"/>
  <c r="C11359" i="24"/>
  <c r="B11358" i="24"/>
  <c r="A11278" i="24"/>
  <c r="C11279" i="24"/>
  <c r="B11278" i="24"/>
  <c r="B11445" i="24"/>
  <c r="C11446" i="24"/>
  <c r="A11445" i="24"/>
  <c r="B11286" i="24"/>
  <c r="B11094" i="24"/>
  <c r="A11094" i="24"/>
  <c r="C11095" i="24"/>
  <c r="A10949" i="24"/>
  <c r="C10950" i="24"/>
  <c r="B10949" i="24"/>
  <c r="B11125" i="24"/>
  <c r="C11126" i="24"/>
  <c r="A11125" i="24"/>
  <c r="A11086" i="24"/>
  <c r="B11086" i="24"/>
  <c r="C11087" i="24"/>
  <c r="B10910" i="24"/>
  <c r="A10910" i="24"/>
  <c r="C10911" i="24"/>
  <c r="A10942" i="24"/>
  <c r="C10943" i="24"/>
  <c r="B10942" i="24"/>
  <c r="C11007" i="24"/>
  <c r="B11006" i="24"/>
  <c r="A11006" i="24"/>
  <c r="B11079" i="24"/>
  <c r="A11079" i="24"/>
  <c r="C11080" i="24"/>
  <c r="A11725" i="24"/>
  <c r="C11726" i="24"/>
  <c r="B11725" i="24"/>
  <c r="A11653" i="24"/>
  <c r="C11654" i="24"/>
  <c r="B11653" i="24"/>
  <c r="B11574" i="24"/>
  <c r="C11575" i="24"/>
  <c r="A11574" i="24"/>
  <c r="A11598" i="24"/>
  <c r="C11599" i="24"/>
  <c r="B11598" i="24"/>
  <c r="A11525" i="24"/>
  <c r="C11526" i="24"/>
  <c r="B11525" i="24"/>
  <c r="A11453" i="24"/>
  <c r="B11453" i="24"/>
  <c r="C11454" i="24"/>
  <c r="B11398" i="24"/>
  <c r="C11399" i="24"/>
  <c r="A11398" i="24"/>
  <c r="C11304" i="24"/>
  <c r="B11303" i="24"/>
  <c r="A11303" i="24"/>
  <c r="B11381" i="24"/>
  <c r="C11382" i="24"/>
  <c r="A11381" i="24"/>
  <c r="B11309" i="24"/>
  <c r="C11310" i="24"/>
  <c r="A11309" i="24"/>
  <c r="A11181" i="24"/>
  <c r="B11181" i="24"/>
  <c r="C11182" i="24"/>
  <c r="A11317" i="24"/>
  <c r="B11317" i="24"/>
  <c r="C11318" i="24"/>
  <c r="C11207" i="24"/>
  <c r="B11206" i="24"/>
  <c r="A11206" i="24"/>
  <c r="A11213" i="24"/>
  <c r="C11214" i="24"/>
  <c r="B11213" i="24"/>
  <c r="A11069" i="24"/>
  <c r="C11070" i="24"/>
  <c r="B11069" i="24"/>
  <c r="B10989" i="24"/>
  <c r="C10990" i="24"/>
  <c r="A10989" i="24"/>
  <c r="B10894" i="24"/>
  <c r="C10895" i="24"/>
  <c r="A10894" i="24"/>
  <c r="B11222" i="24"/>
  <c r="C11223" i="24"/>
  <c r="A11222" i="24"/>
  <c r="B10958" i="24"/>
  <c r="C10959" i="24"/>
  <c r="A10958" i="24"/>
  <c r="B11143" i="24"/>
  <c r="A11143" i="24"/>
  <c r="C11144" i="24"/>
  <c r="C11735" i="24"/>
  <c r="B11734" i="24"/>
  <c r="A11734" i="24"/>
  <c r="C11791" i="24"/>
  <c r="B11790" i="24"/>
  <c r="A11790" i="24"/>
  <c r="B11758" i="24"/>
  <c r="A11758" i="24"/>
  <c r="C11759" i="24"/>
  <c r="C11679" i="24"/>
  <c r="A11678" i="24"/>
  <c r="B11678" i="24"/>
  <c r="C11615" i="24"/>
  <c r="B11614" i="24"/>
  <c r="A11614" i="24"/>
  <c r="B11544" i="24"/>
  <c r="C11545" i="24"/>
  <c r="A11544" i="24"/>
  <c r="A11622" i="24"/>
  <c r="B11622" i="24"/>
  <c r="C11623" i="24"/>
  <c r="A11558" i="24"/>
  <c r="C11559" i="24"/>
  <c r="B11558" i="24"/>
  <c r="B11486" i="24"/>
  <c r="A11414" i="24"/>
  <c r="C11415" i="24"/>
  <c r="B11414" i="24"/>
  <c r="B11365" i="24"/>
  <c r="C11366" i="24"/>
  <c r="A11365" i="24"/>
  <c r="C11439" i="24"/>
  <c r="A11438" i="24"/>
  <c r="B11438" i="24"/>
  <c r="B11293" i="24"/>
  <c r="A11293" i="24"/>
  <c r="C11294" i="24"/>
  <c r="C11407" i="24"/>
  <c r="B11406" i="24"/>
  <c r="A11406" i="24"/>
  <c r="C11111" i="24"/>
  <c r="B11110" i="24"/>
  <c r="A11110" i="24"/>
  <c r="C11055" i="24"/>
  <c r="B11054" i="24"/>
  <c r="A11054" i="24"/>
  <c r="A11246" i="24"/>
  <c r="C11247" i="24"/>
  <c r="B11246" i="24"/>
  <c r="B11262" i="24"/>
  <c r="A11262" i="24"/>
  <c r="C11263" i="24"/>
  <c r="C11135" i="24"/>
  <c r="B11134" i="24"/>
  <c r="A11134" i="24"/>
  <c r="A11117" i="24"/>
  <c r="C11118" i="24"/>
  <c r="B11117" i="24"/>
  <c r="C11167" i="24"/>
  <c r="B11166" i="24"/>
  <c r="A11166" i="24"/>
  <c r="A11013" i="24"/>
  <c r="C11014" i="24"/>
  <c r="B11013" i="24"/>
  <c r="A10885" i="24"/>
  <c r="C10886" i="24"/>
  <c r="B10885" i="24"/>
  <c r="B11038" i="24"/>
  <c r="A11038" i="24"/>
  <c r="C11039" i="24"/>
  <c r="C10847" i="24"/>
  <c r="B10846" i="24"/>
  <c r="A10846" i="24"/>
  <c r="C8674" i="24"/>
  <c r="B8674" i="24" s="1"/>
  <c r="C7372" i="24"/>
  <c r="B7372" i="24" s="1"/>
  <c r="C10718" i="24"/>
  <c r="B10718" i="24" s="1"/>
  <c r="C10270" i="24"/>
  <c r="B10270" i="24" s="1"/>
  <c r="C9444" i="24"/>
  <c r="B9444" i="24" s="1"/>
  <c r="C9052" i="24"/>
  <c r="B9052" i="24" s="1"/>
  <c r="C9038" i="24"/>
  <c r="B9038" i="24" s="1"/>
  <c r="A8883" i="24"/>
  <c r="A8659" i="24"/>
  <c r="C8422" i="24"/>
  <c r="B8422" i="24" s="1"/>
  <c r="C10788" i="24"/>
  <c r="B10788" i="24" s="1"/>
  <c r="A10717" i="24"/>
  <c r="A10451" i="24"/>
  <c r="C9276" i="24"/>
  <c r="B9276" i="24" s="1"/>
  <c r="C8884" i="24"/>
  <c r="B8884" i="24" s="1"/>
  <c r="A8645" i="24"/>
  <c r="A7483" i="24"/>
  <c r="C7750" i="24"/>
  <c r="B7750" i="24" s="1"/>
  <c r="A10787" i="24"/>
  <c r="C10452" i="24"/>
  <c r="B10452" i="24" s="1"/>
  <c r="A10157" i="24"/>
  <c r="A9653" i="24"/>
  <c r="A9275" i="24"/>
  <c r="C8646" i="24"/>
  <c r="B8646" i="24" s="1"/>
  <c r="B10830" i="24"/>
  <c r="B10831" i="24"/>
  <c r="C10832" i="24"/>
  <c r="C8464" i="24"/>
  <c r="B8464" i="24" s="1"/>
  <c r="A10605" i="24"/>
  <c r="A9835" i="24"/>
  <c r="A8463" i="24"/>
  <c r="A10577" i="24"/>
  <c r="A9485" i="24"/>
  <c r="C7316" i="24"/>
  <c r="B7316" i="24" s="1"/>
  <c r="C10578" i="24"/>
  <c r="B10578" i="24" s="1"/>
  <c r="C9836" i="24"/>
  <c r="B9836" i="24" s="1"/>
  <c r="A7959" i="24"/>
  <c r="A9177" i="24"/>
  <c r="A8183" i="24"/>
  <c r="C9486" i="24"/>
  <c r="B9486" i="24" s="1"/>
  <c r="A9457" i="24"/>
  <c r="A9681" i="24"/>
  <c r="C9850" i="24"/>
  <c r="B9850" i="24" s="1"/>
  <c r="A9527" i="24"/>
  <c r="C7232" i="24"/>
  <c r="B7232" i="24" s="1"/>
  <c r="C7708" i="24"/>
  <c r="B7708" i="24" s="1"/>
  <c r="A7609" i="24"/>
  <c r="A7833" i="24"/>
  <c r="A10815" i="24"/>
  <c r="A10703" i="24"/>
  <c r="C10606" i="24"/>
  <c r="B10606" i="24" s="1"/>
  <c r="C10256" i="24"/>
  <c r="B10256" i="24" s="1"/>
  <c r="C10144" i="24"/>
  <c r="B10144" i="24" s="1"/>
  <c r="C9528" i="24"/>
  <c r="B9528" i="24" s="1"/>
  <c r="C8618" i="24"/>
  <c r="B8618" i="24" s="1"/>
  <c r="A8687" i="24"/>
  <c r="A8295" i="24"/>
  <c r="C8072" i="24"/>
  <c r="B8072" i="24" s="1"/>
  <c r="C9682" i="24"/>
  <c r="B9682" i="24" s="1"/>
  <c r="C7499" i="24"/>
  <c r="B7499" i="24" s="1"/>
  <c r="A7231" i="24"/>
  <c r="A7707" i="24"/>
  <c r="C7610" i="24"/>
  <c r="B7610" i="24" s="1"/>
  <c r="C7834" i="24"/>
  <c r="B7834" i="24" s="1"/>
  <c r="C10816" i="24"/>
  <c r="B10816" i="24" s="1"/>
  <c r="C10676" i="24"/>
  <c r="B10676" i="24" s="1"/>
  <c r="C10704" i="24"/>
  <c r="B10704" i="24" s="1"/>
  <c r="A10255" i="24"/>
  <c r="A10143" i="24"/>
  <c r="A8617" i="24"/>
  <c r="C8688" i="24"/>
  <c r="B8688" i="24" s="1"/>
  <c r="C8450" i="24"/>
  <c r="B8450" i="24" s="1"/>
  <c r="C8296" i="24"/>
  <c r="B8296" i="24" s="1"/>
  <c r="A8071" i="24"/>
  <c r="A8519" i="24"/>
  <c r="A7498" i="24"/>
  <c r="A10675" i="24"/>
  <c r="A9849" i="24"/>
  <c r="A8449" i="24"/>
  <c r="C8184" i="24"/>
  <c r="B8184" i="24" s="1"/>
  <c r="C7960" i="24"/>
  <c r="B7960" i="24" s="1"/>
  <c r="A10059" i="24"/>
  <c r="B10059" i="24"/>
  <c r="C10592" i="24"/>
  <c r="B10592" i="24" s="1"/>
  <c r="B10591" i="24"/>
  <c r="A9248" i="24"/>
  <c r="B9248" i="24"/>
  <c r="A8939" i="24"/>
  <c r="B8939" i="24"/>
  <c r="A8715" i="24"/>
  <c r="B8715" i="24"/>
  <c r="A8785" i="24"/>
  <c r="B8785" i="24"/>
  <c r="C8394" i="24"/>
  <c r="B8393" i="24"/>
  <c r="C8282" i="24"/>
  <c r="B8281" i="24"/>
  <c r="C8170" i="24"/>
  <c r="B8169" i="24"/>
  <c r="A9695" i="24"/>
  <c r="B9695" i="24"/>
  <c r="C9584" i="24"/>
  <c r="B9583" i="24"/>
  <c r="C7288" i="24"/>
  <c r="B7288" i="24" s="1"/>
  <c r="C7764" i="24"/>
  <c r="B7764" i="24" s="1"/>
  <c r="A7777" i="24"/>
  <c r="A10759" i="24"/>
  <c r="A10647" i="24"/>
  <c r="C10018" i="24"/>
  <c r="B10018" i="24" s="1"/>
  <c r="C9906" i="24"/>
  <c r="B9906" i="24" s="1"/>
  <c r="C9738" i="24"/>
  <c r="B9738" i="24" s="1"/>
  <c r="C9472" i="24"/>
  <c r="B9472" i="24" s="1"/>
  <c r="A8393" i="24"/>
  <c r="A8169" i="24"/>
  <c r="C8562" i="24"/>
  <c r="B8562" i="24" s="1"/>
  <c r="C8016" i="24"/>
  <c r="B8016" i="24" s="1"/>
  <c r="A7903" i="24"/>
  <c r="A8239" i="24"/>
  <c r="A9975" i="24"/>
  <c r="B9975" i="24"/>
  <c r="A8505" i="24"/>
  <c r="B8505" i="24"/>
  <c r="A9219" i="24"/>
  <c r="B9219" i="24"/>
  <c r="C8744" i="24"/>
  <c r="A8744" i="24" s="1"/>
  <c r="B8743" i="24"/>
  <c r="C9024" i="24"/>
  <c r="C10284" i="24"/>
  <c r="B10283" i="24"/>
  <c r="C9388" i="24"/>
  <c r="B9387" i="24"/>
  <c r="C9164" i="24"/>
  <c r="B9163" i="24"/>
  <c r="C8828" i="24"/>
  <c r="B8827" i="24"/>
  <c r="C7694" i="24"/>
  <c r="B7693" i="24"/>
  <c r="A7525" i="24"/>
  <c r="B7525" i="24"/>
  <c r="A7427" i="24"/>
  <c r="B7427" i="24"/>
  <c r="C10494" i="24"/>
  <c r="B10493" i="24"/>
  <c r="C10214" i="24"/>
  <c r="B10213" i="24"/>
  <c r="C9430" i="24"/>
  <c r="B9429" i="24"/>
  <c r="C8982" i="24"/>
  <c r="B8981" i="24"/>
  <c r="C8870" i="24"/>
  <c r="B8869" i="24"/>
  <c r="A7287" i="24"/>
  <c r="C7596" i="24"/>
  <c r="B7596" i="24" s="1"/>
  <c r="C10760" i="24"/>
  <c r="B10760" i="24" s="1"/>
  <c r="C10648" i="24"/>
  <c r="B10648" i="24" s="1"/>
  <c r="C9752" i="24"/>
  <c r="B9752" i="24" s="1"/>
  <c r="C9696" i="24"/>
  <c r="B9696" i="24" s="1"/>
  <c r="C8954" i="24"/>
  <c r="B8954" i="24" s="1"/>
  <c r="A8561" i="24"/>
  <c r="A8015" i="24"/>
  <c r="C7904" i="24"/>
  <c r="B7904" i="24" s="1"/>
  <c r="C8240" i="24"/>
  <c r="B8240" i="24" s="1"/>
  <c r="A9597" i="24"/>
  <c r="B9597" i="24"/>
  <c r="C10172" i="24"/>
  <c r="B10172" i="24" s="1"/>
  <c r="B10171" i="24"/>
  <c r="A9611" i="24"/>
  <c r="B9611" i="24"/>
  <c r="A9555" i="24"/>
  <c r="B9555" i="24"/>
  <c r="A8701" i="24"/>
  <c r="B8701" i="24"/>
  <c r="A10101" i="24"/>
  <c r="B10101" i="24"/>
  <c r="A9583" i="24"/>
  <c r="A7721" i="24"/>
  <c r="B7721" i="24"/>
  <c r="C10746" i="24"/>
  <c r="B10745" i="24"/>
  <c r="A10073" i="24"/>
  <c r="B10073" i="24"/>
  <c r="C9962" i="24"/>
  <c r="B9961" i="24"/>
  <c r="C8338" i="24"/>
  <c r="B8337" i="24"/>
  <c r="C8226" i="24"/>
  <c r="B8225" i="24"/>
  <c r="C8114" i="24"/>
  <c r="B8113" i="24"/>
  <c r="C7638" i="24"/>
  <c r="B7637" i="24"/>
  <c r="C10088" i="24"/>
  <c r="B10087" i="24"/>
  <c r="A9919" i="24"/>
  <c r="B9919" i="24"/>
  <c r="A9247" i="24"/>
  <c r="B9247" i="24"/>
  <c r="A7315" i="24"/>
  <c r="A7595" i="24"/>
  <c r="C10032" i="24"/>
  <c r="B10032" i="24" s="1"/>
  <c r="A9751" i="24"/>
  <c r="A8953" i="24"/>
  <c r="C9178" i="24"/>
  <c r="B9178" i="24" s="1"/>
  <c r="A8799" i="24"/>
  <c r="A10325" i="24"/>
  <c r="B10325" i="24"/>
  <c r="A9863" i="24"/>
  <c r="B9863" i="24"/>
  <c r="A9793" i="24"/>
  <c r="B9793" i="24"/>
  <c r="A8925" i="24"/>
  <c r="B8925" i="24"/>
  <c r="A8253" i="24"/>
  <c r="B8253" i="24"/>
  <c r="A10521" i="24"/>
  <c r="B10521" i="24"/>
  <c r="A10045" i="24"/>
  <c r="B10045" i="24"/>
  <c r="A7805" i="24"/>
  <c r="B7805" i="24"/>
  <c r="A10619" i="24"/>
  <c r="B10619" i="24"/>
  <c r="C10340" i="24"/>
  <c r="B10339" i="24"/>
  <c r="A10227" i="24"/>
  <c r="B10227" i="24"/>
  <c r="A7651" i="24"/>
  <c r="B7651" i="24"/>
  <c r="C10550" i="24"/>
  <c r="B10549" i="24"/>
  <c r="C9374" i="24"/>
  <c r="B9373" i="24"/>
  <c r="C9206" i="24"/>
  <c r="B9205" i="24"/>
  <c r="A8813" i="24"/>
  <c r="B8813" i="24"/>
  <c r="C7794" i="24"/>
  <c r="B7793" i="24"/>
  <c r="A7539" i="24"/>
  <c r="B7539" i="24"/>
  <c r="C8912" i="24"/>
  <c r="B8912" i="24" s="1"/>
  <c r="C8926" i="24"/>
  <c r="B8926" i="24" s="1"/>
  <c r="C7722" i="24"/>
  <c r="B7722" i="24" s="1"/>
  <c r="C9220" i="24"/>
  <c r="B9220" i="24" s="1"/>
  <c r="A9317" i="24"/>
  <c r="C9794" i="24"/>
  <c r="B9794" i="24" s="1"/>
  <c r="C9318" i="24"/>
  <c r="B9318" i="24" s="1"/>
  <c r="A10591" i="24"/>
  <c r="C9598" i="24"/>
  <c r="B9598" i="24" s="1"/>
  <c r="A8757" i="24"/>
  <c r="C10060" i="24"/>
  <c r="B10060" i="24" s="1"/>
  <c r="C9864" i="24"/>
  <c r="B9864" i="24" s="1"/>
  <c r="C7806" i="24"/>
  <c r="B7806" i="24" s="1"/>
  <c r="A10689" i="24"/>
  <c r="A9079" i="24"/>
  <c r="C8940" i="24"/>
  <c r="B8940" i="24" s="1"/>
  <c r="A8673" i="24"/>
  <c r="C10690" i="24"/>
  <c r="B10690" i="24" s="1"/>
  <c r="C10046" i="24"/>
  <c r="C10047" i="24" s="1"/>
  <c r="B10047" i="24" s="1"/>
  <c r="C9080" i="24"/>
  <c r="B9080" i="24" s="1"/>
  <c r="A10465" i="24"/>
  <c r="C9249" i="24"/>
  <c r="B9249" i="24" s="1"/>
  <c r="C8758" i="24"/>
  <c r="B8758" i="24" s="1"/>
  <c r="C8520" i="24"/>
  <c r="B8520" i="24" s="1"/>
  <c r="A8911" i="24"/>
  <c r="C8786" i="24"/>
  <c r="B8786" i="24" s="1"/>
  <c r="C8506" i="24"/>
  <c r="B8506" i="24" s="1"/>
  <c r="C8254" i="24"/>
  <c r="B8254" i="24" s="1"/>
  <c r="C10634" i="24"/>
  <c r="B10634" i="24" s="1"/>
  <c r="A10171" i="24"/>
  <c r="C8436" i="24"/>
  <c r="B8436" i="24" s="1"/>
  <c r="A10633" i="24"/>
  <c r="C10466" i="24"/>
  <c r="C10467" i="24" s="1"/>
  <c r="B10467" i="24" s="1"/>
  <c r="A8435" i="24"/>
  <c r="A9303" i="24"/>
  <c r="A8743" i="24"/>
  <c r="C8576" i="24"/>
  <c r="B8576" i="24" s="1"/>
  <c r="A8379" i="24"/>
  <c r="C9458" i="24"/>
  <c r="B9458" i="24" s="1"/>
  <c r="C9304" i="24"/>
  <c r="B9304" i="24" s="1"/>
  <c r="C8716" i="24"/>
  <c r="B8716" i="24" s="1"/>
  <c r="A8575" i="24"/>
  <c r="C10522" i="24"/>
  <c r="B10522" i="24" s="1"/>
  <c r="A10185" i="24"/>
  <c r="C10186" i="24"/>
  <c r="B10186" i="24" s="1"/>
  <c r="C8156" i="24"/>
  <c r="B8156" i="24" s="1"/>
  <c r="A7329" i="24"/>
  <c r="C9556" i="24"/>
  <c r="B9556" i="24" s="1"/>
  <c r="A8155" i="24"/>
  <c r="A10409" i="24"/>
  <c r="C10410" i="24"/>
  <c r="B10410" i="24" s="1"/>
  <c r="A8323" i="24"/>
  <c r="C7330" i="24"/>
  <c r="B7330" i="24" s="1"/>
  <c r="C9612" i="24"/>
  <c r="B9612" i="24" s="1"/>
  <c r="C8324" i="24"/>
  <c r="B8324" i="24" s="1"/>
  <c r="A9723" i="24"/>
  <c r="C9724" i="24"/>
  <c r="B9724" i="24" s="1"/>
  <c r="C7470" i="24"/>
  <c r="B7470" i="24" s="1"/>
  <c r="A10367" i="24"/>
  <c r="C10368" i="24"/>
  <c r="B10368" i="24" s="1"/>
  <c r="C10130" i="24"/>
  <c r="B10130" i="24" s="1"/>
  <c r="A10129" i="24"/>
  <c r="C9150" i="24"/>
  <c r="B9150" i="24" s="1"/>
  <c r="A9149" i="24"/>
  <c r="C8702" i="24"/>
  <c r="B8702" i="24" s="1"/>
  <c r="A8141" i="24"/>
  <c r="C8142" i="24"/>
  <c r="B8142" i="24" s="1"/>
  <c r="A8197" i="24"/>
  <c r="C8198" i="24"/>
  <c r="B8198" i="24" s="1"/>
  <c r="A7469" i="24"/>
  <c r="C10438" i="24"/>
  <c r="B10438" i="24" s="1"/>
  <c r="A10437" i="24"/>
  <c r="A9345" i="24"/>
  <c r="C9346" i="24"/>
  <c r="B9346" i="24" s="1"/>
  <c r="C9640" i="24"/>
  <c r="B9640" i="24" s="1"/>
  <c r="A9639" i="24"/>
  <c r="A9121" i="24"/>
  <c r="C9122" i="24"/>
  <c r="B9122" i="24" s="1"/>
  <c r="A8841" i="24"/>
  <c r="C8842" i="24"/>
  <c r="B8842" i="24" s="1"/>
  <c r="C8604" i="24"/>
  <c r="B8604" i="24" s="1"/>
  <c r="A8603" i="24"/>
  <c r="A8268" i="24"/>
  <c r="C8269" i="24"/>
  <c r="B8269" i="24" s="1"/>
  <c r="A10297" i="24"/>
  <c r="C10298" i="24"/>
  <c r="B10298" i="24" s="1"/>
  <c r="A10423" i="24"/>
  <c r="C10424" i="24"/>
  <c r="B10424" i="24" s="1"/>
  <c r="C10508" i="24"/>
  <c r="B10508" i="24" s="1"/>
  <c r="A10507" i="24"/>
  <c r="C10382" i="24"/>
  <c r="B10382" i="24" s="1"/>
  <c r="A10381" i="24"/>
  <c r="A10311" i="24"/>
  <c r="C10312" i="24"/>
  <c r="B10312" i="24" s="1"/>
  <c r="C10229" i="24"/>
  <c r="B10229" i="24" s="1"/>
  <c r="A10228" i="24"/>
  <c r="C10075" i="24"/>
  <c r="B10075" i="24" s="1"/>
  <c r="A10074" i="24"/>
  <c r="C10116" i="24"/>
  <c r="B10116" i="24" s="1"/>
  <c r="A10115" i="24"/>
  <c r="A10731" i="24"/>
  <c r="C10732" i="24"/>
  <c r="B10732" i="24" s="1"/>
  <c r="C10607" i="24"/>
  <c r="B10607" i="24" s="1"/>
  <c r="C10327" i="24"/>
  <c r="B10327" i="24" s="1"/>
  <c r="A10326" i="24"/>
  <c r="A10158" i="24"/>
  <c r="C10159" i="24"/>
  <c r="B10159" i="24" s="1"/>
  <c r="A9933" i="24"/>
  <c r="C9934" i="24"/>
  <c r="B9934" i="24" s="1"/>
  <c r="A9821" i="24"/>
  <c r="C9822" i="24"/>
  <c r="B9822" i="24" s="1"/>
  <c r="C9921" i="24"/>
  <c r="B9921" i="24" s="1"/>
  <c r="A9920" i="24"/>
  <c r="A9807" i="24"/>
  <c r="C9808" i="24"/>
  <c r="B9808" i="24" s="1"/>
  <c r="C9780" i="24"/>
  <c r="B9780" i="24" s="1"/>
  <c r="A9779" i="24"/>
  <c r="C9542" i="24"/>
  <c r="B9542" i="24" s="1"/>
  <c r="A9541" i="24"/>
  <c r="C9514" i="24"/>
  <c r="B9514" i="24" s="1"/>
  <c r="A9513" i="24"/>
  <c r="C9263" i="24"/>
  <c r="B9263" i="24" s="1"/>
  <c r="A9262" i="24"/>
  <c r="C8815" i="24"/>
  <c r="B8815" i="24" s="1"/>
  <c r="A8814" i="24"/>
  <c r="A9009" i="24"/>
  <c r="C9010" i="24"/>
  <c r="B9010" i="24" s="1"/>
  <c r="C8773" i="24"/>
  <c r="B8773" i="24" s="1"/>
  <c r="A8772" i="24"/>
  <c r="C8535" i="24"/>
  <c r="B8535" i="24" s="1"/>
  <c r="A8534" i="24"/>
  <c r="A8127" i="24"/>
  <c r="C8128" i="24"/>
  <c r="B8128" i="24" s="1"/>
  <c r="C8381" i="24"/>
  <c r="B8381" i="24" s="1"/>
  <c r="A8309" i="24"/>
  <c r="C8310" i="24"/>
  <c r="B8310" i="24" s="1"/>
  <c r="A7945" i="24"/>
  <c r="C7946" i="24"/>
  <c r="B7946" i="24" s="1"/>
  <c r="A7960" i="24"/>
  <c r="C8045" i="24"/>
  <c r="B8045" i="24" s="1"/>
  <c r="A8044" i="24"/>
  <c r="C10802" i="24"/>
  <c r="B10802" i="24" s="1"/>
  <c r="A10801" i="24"/>
  <c r="C10621" i="24"/>
  <c r="B10621" i="24" s="1"/>
  <c r="A10620" i="24"/>
  <c r="A10353" i="24"/>
  <c r="C10354" i="24"/>
  <c r="B10354" i="24" s="1"/>
  <c r="C10200" i="24"/>
  <c r="B10200" i="24" s="1"/>
  <c r="A10199" i="24"/>
  <c r="A9976" i="24"/>
  <c r="C9977" i="24"/>
  <c r="B9977" i="24" s="1"/>
  <c r="A10102" i="24"/>
  <c r="C10103" i="24"/>
  <c r="B10103" i="24" s="1"/>
  <c r="A9765" i="24"/>
  <c r="C9766" i="24"/>
  <c r="B9766" i="24" s="1"/>
  <c r="A9989" i="24"/>
  <c r="C9990" i="24"/>
  <c r="B9990" i="24" s="1"/>
  <c r="A9947" i="24"/>
  <c r="C9948" i="24"/>
  <c r="B9948" i="24" s="1"/>
  <c r="A9415" i="24"/>
  <c r="C9416" i="24"/>
  <c r="B9416" i="24" s="1"/>
  <c r="A9289" i="24"/>
  <c r="C9290" i="24"/>
  <c r="B9290" i="24" s="1"/>
  <c r="C9332" i="24"/>
  <c r="B9332" i="24" s="1"/>
  <c r="A9331" i="24"/>
  <c r="C9108" i="24"/>
  <c r="B9108" i="24" s="1"/>
  <c r="A9107" i="24"/>
  <c r="C9360" i="24"/>
  <c r="B9360" i="24" s="1"/>
  <c r="A9359" i="24"/>
  <c r="C9053" i="24"/>
  <c r="B9053" i="24" s="1"/>
  <c r="C8856" i="24"/>
  <c r="B8856" i="24" s="1"/>
  <c r="A8855" i="24"/>
  <c r="A8897" i="24"/>
  <c r="C8898" i="24"/>
  <c r="B8898" i="24" s="1"/>
  <c r="A8674" i="24"/>
  <c r="C8675" i="24"/>
  <c r="B8675" i="24" s="1"/>
  <c r="A8001" i="24"/>
  <c r="C8002" i="24"/>
  <c r="B8002" i="24" s="1"/>
  <c r="A8351" i="24"/>
  <c r="C8352" i="24"/>
  <c r="B8352" i="24" s="1"/>
  <c r="C8492" i="24"/>
  <c r="B8492" i="24" s="1"/>
  <c r="A8491" i="24"/>
  <c r="C8408" i="24"/>
  <c r="B8408" i="24" s="1"/>
  <c r="A8407" i="24"/>
  <c r="A8099" i="24"/>
  <c r="C8100" i="24"/>
  <c r="B8100" i="24" s="1"/>
  <c r="A7889" i="24"/>
  <c r="C7890" i="24"/>
  <c r="B7890" i="24" s="1"/>
  <c r="A8296" i="24"/>
  <c r="C7919" i="24"/>
  <c r="B7919" i="24" s="1"/>
  <c r="A7918" i="24"/>
  <c r="A10774" i="24"/>
  <c r="C10775" i="24"/>
  <c r="B10775" i="24" s="1"/>
  <c r="C10536" i="24"/>
  <c r="B10536" i="24" s="1"/>
  <c r="A10535" i="24"/>
  <c r="A10479" i="24"/>
  <c r="C10480" i="24"/>
  <c r="B10480" i="24" s="1"/>
  <c r="A10241" i="24"/>
  <c r="C10242" i="24"/>
  <c r="B10242" i="24" s="1"/>
  <c r="A10144" i="24"/>
  <c r="A9877" i="24"/>
  <c r="C9878" i="24"/>
  <c r="B9878" i="24" s="1"/>
  <c r="A9709" i="24"/>
  <c r="C9710" i="24"/>
  <c r="B9710" i="24" s="1"/>
  <c r="A9850" i="24"/>
  <c r="C9837" i="24"/>
  <c r="B9837" i="24" s="1"/>
  <c r="A9667" i="24"/>
  <c r="C9668" i="24"/>
  <c r="B9668" i="24" s="1"/>
  <c r="A9191" i="24"/>
  <c r="C9192" i="24"/>
  <c r="B9192" i="24" s="1"/>
  <c r="A9065" i="24"/>
  <c r="C9066" i="24"/>
  <c r="B9066" i="24" s="1"/>
  <c r="C9570" i="24"/>
  <c r="B9570" i="24" s="1"/>
  <c r="A9569" i="24"/>
  <c r="C9655" i="24"/>
  <c r="B9655" i="24" s="1"/>
  <c r="A9654" i="24"/>
  <c r="A9401" i="24"/>
  <c r="C9402" i="24"/>
  <c r="B9402" i="24" s="1"/>
  <c r="A8365" i="24"/>
  <c r="C8366" i="24"/>
  <c r="B8366" i="24" s="1"/>
  <c r="C8212" i="24"/>
  <c r="B8212" i="24" s="1"/>
  <c r="A8211" i="24"/>
  <c r="C7932" i="24"/>
  <c r="B7932" i="24" s="1"/>
  <c r="A7931" i="24"/>
  <c r="A10661" i="24"/>
  <c r="C10662" i="24"/>
  <c r="B10662" i="24" s="1"/>
  <c r="C9626" i="24"/>
  <c r="B9626" i="24" s="1"/>
  <c r="A9625" i="24"/>
  <c r="A9499" i="24"/>
  <c r="C9500" i="24"/>
  <c r="B9500" i="24" s="1"/>
  <c r="A8967" i="24"/>
  <c r="C8968" i="24"/>
  <c r="B8968" i="24" s="1"/>
  <c r="A9233" i="24"/>
  <c r="C9234" i="24"/>
  <c r="B9234" i="24" s="1"/>
  <c r="C9136" i="24"/>
  <c r="B9136" i="24" s="1"/>
  <c r="A9135" i="24"/>
  <c r="A8995" i="24"/>
  <c r="C8996" i="24"/>
  <c r="B8996" i="24" s="1"/>
  <c r="A8729" i="24"/>
  <c r="C8730" i="24"/>
  <c r="B8730" i="24" s="1"/>
  <c r="C8548" i="24"/>
  <c r="B8548" i="24" s="1"/>
  <c r="A8547" i="24"/>
  <c r="C8479" i="24"/>
  <c r="B8479" i="24" s="1"/>
  <c r="A8478" i="24"/>
  <c r="C8801" i="24"/>
  <c r="B8801" i="24" s="1"/>
  <c r="A8800" i="24"/>
  <c r="C8591" i="24"/>
  <c r="B8591" i="24" s="1"/>
  <c r="A8590" i="24"/>
  <c r="A8057" i="24"/>
  <c r="C8058" i="24"/>
  <c r="B8058" i="24" s="1"/>
  <c r="C8632" i="24"/>
  <c r="B8632" i="24" s="1"/>
  <c r="A8631" i="24"/>
  <c r="A7875" i="24"/>
  <c r="C7876" i="24"/>
  <c r="B7876" i="24" s="1"/>
  <c r="C8087" i="24"/>
  <c r="B8087" i="24" s="1"/>
  <c r="A8086" i="24"/>
  <c r="C7975" i="24"/>
  <c r="B7975" i="24" s="1"/>
  <c r="A7974" i="24"/>
  <c r="A7904" i="24"/>
  <c r="A7819" i="24"/>
  <c r="C7820" i="24"/>
  <c r="B7820" i="24" s="1"/>
  <c r="A7778" i="24"/>
  <c r="C7779" i="24"/>
  <c r="B7779" i="24" s="1"/>
  <c r="C7863" i="24"/>
  <c r="B7863" i="24" s="1"/>
  <c r="A7862" i="24"/>
  <c r="C7653" i="24"/>
  <c r="B7653" i="24" s="1"/>
  <c r="A7652" i="24"/>
  <c r="C7737" i="24"/>
  <c r="B7737" i="24" s="1"/>
  <c r="A7736" i="24"/>
  <c r="A7623" i="24"/>
  <c r="C7624" i="24"/>
  <c r="B7624" i="24" s="1"/>
  <c r="A7665" i="24"/>
  <c r="C7666" i="24"/>
  <c r="B7666" i="24" s="1"/>
  <c r="A7764" i="24"/>
  <c r="A7680" i="24"/>
  <c r="C7681" i="24"/>
  <c r="B7681" i="24" s="1"/>
  <c r="C7527" i="24"/>
  <c r="B7527" i="24" s="1"/>
  <c r="A7526" i="24"/>
  <c r="A7511" i="24"/>
  <c r="C7512" i="24"/>
  <c r="B7512" i="24" s="1"/>
  <c r="A7357" i="24"/>
  <c r="C7358" i="24"/>
  <c r="B7358" i="24" s="1"/>
  <c r="C7247" i="24"/>
  <c r="B7247" i="24" s="1"/>
  <c r="A7246" i="24"/>
  <c r="C7205" i="24"/>
  <c r="B7205" i="24" s="1"/>
  <c r="A7204" i="24"/>
  <c r="A7553" i="24"/>
  <c r="C7554" i="24"/>
  <c r="B7554" i="24" s="1"/>
  <c r="A7455" i="24"/>
  <c r="C7456" i="24"/>
  <c r="B7456" i="24" s="1"/>
  <c r="A7343" i="24"/>
  <c r="C7344" i="24"/>
  <c r="B7344" i="24" s="1"/>
  <c r="A7217" i="24"/>
  <c r="C7218" i="24"/>
  <c r="B7218" i="24" s="1"/>
  <c r="C7194" i="24"/>
  <c r="B7194" i="24" s="1"/>
  <c r="A7193" i="24"/>
  <c r="A7232" i="24"/>
  <c r="A7567" i="24"/>
  <c r="C7568" i="24"/>
  <c r="B7568" i="24" s="1"/>
  <c r="C7443" i="24"/>
  <c r="B7443" i="24" s="1"/>
  <c r="A7442" i="24"/>
  <c r="C7303" i="24"/>
  <c r="B7303" i="24" s="1"/>
  <c r="A7302" i="24"/>
  <c r="C7583" i="24"/>
  <c r="B7583" i="24" s="1"/>
  <c r="A7582" i="24"/>
  <c r="C7541" i="24"/>
  <c r="B7541" i="24" s="1"/>
  <c r="A7540" i="24"/>
  <c r="C7485" i="24"/>
  <c r="B7485" i="24" s="1"/>
  <c r="A7484" i="24"/>
  <c r="A7385" i="24"/>
  <c r="C7386" i="24"/>
  <c r="B7386" i="24" s="1"/>
  <c r="A7428" i="24"/>
  <c r="C7429" i="24"/>
  <c r="B7429" i="24" s="1"/>
  <c r="A7400" i="24"/>
  <c r="C7401" i="24"/>
  <c r="B7401" i="24" s="1"/>
  <c r="A7273" i="24"/>
  <c r="C7274" i="24"/>
  <c r="B7274" i="24" s="1"/>
  <c r="C7261" i="24"/>
  <c r="B7261" i="24" s="1"/>
  <c r="A7260" i="24"/>
  <c r="B7175" i="24"/>
  <c r="C7176" i="24"/>
  <c r="B3061" i="24"/>
  <c r="B3089" i="24"/>
  <c r="B3117" i="24"/>
  <c r="B5910" i="24"/>
  <c r="B5966" i="24"/>
  <c r="B6022" i="24"/>
  <c r="B6078" i="24"/>
  <c r="B6134" i="24"/>
  <c r="B6190" i="24"/>
  <c r="A1444" i="24"/>
  <c r="A1445" i="24"/>
  <c r="A5211" i="24"/>
  <c r="A351" i="24"/>
  <c r="B350" i="24"/>
  <c r="B11" i="24"/>
  <c r="A281" i="24"/>
  <c r="A3846" i="24"/>
  <c r="B3033" i="24"/>
  <c r="B5181" i="24"/>
  <c r="B2755" i="24"/>
  <c r="B4133" i="24"/>
  <c r="A70" i="24"/>
  <c r="B70" i="24"/>
  <c r="B2524" i="24"/>
  <c r="A4878" i="24"/>
  <c r="B4833" i="24"/>
  <c r="B12" i="24"/>
  <c r="B351" i="24"/>
  <c r="A349" i="24"/>
  <c r="A352" i="24"/>
  <c r="A350" i="24"/>
  <c r="B354" i="24"/>
  <c r="B349" i="24"/>
  <c r="B352" i="24"/>
  <c r="A353" i="24"/>
  <c r="B353" i="24"/>
  <c r="B4113" i="24"/>
  <c r="B4469" i="24"/>
  <c r="B4936" i="24"/>
  <c r="A2540" i="24"/>
  <c r="B2703" i="24"/>
  <c r="A2298" i="24"/>
  <c r="B5487" i="24"/>
  <c r="B3576" i="24"/>
  <c r="B3500" i="24"/>
  <c r="B2538" i="24"/>
  <c r="A4367" i="24"/>
  <c r="A3575" i="24"/>
  <c r="B4411" i="24"/>
  <c r="B2974" i="24"/>
  <c r="A4397" i="24"/>
  <c r="A4396" i="24"/>
  <c r="B2073" i="24"/>
  <c r="A2539" i="24"/>
  <c r="B2540" i="24"/>
  <c r="A2839" i="24"/>
  <c r="B2539" i="24"/>
  <c r="B2838" i="24"/>
  <c r="B1444" i="24"/>
  <c r="B1443" i="24"/>
  <c r="A2389" i="24"/>
  <c r="B3441" i="24"/>
  <c r="A4848" i="24"/>
  <c r="A843" i="24"/>
  <c r="B1743" i="24"/>
  <c r="B2178" i="24"/>
  <c r="B2958" i="24"/>
  <c r="B3442" i="24"/>
  <c r="B1878" i="24"/>
  <c r="A2179" i="24"/>
  <c r="B2238" i="24"/>
  <c r="A3605" i="24"/>
  <c r="A3515" i="24"/>
  <c r="B2884" i="24"/>
  <c r="B2433" i="24"/>
  <c r="A2433" i="24"/>
  <c r="A708" i="24"/>
  <c r="B708" i="24"/>
  <c r="A2493" i="24"/>
  <c r="B2493" i="24"/>
  <c r="B2343" i="24"/>
  <c r="A2343" i="24"/>
  <c r="B1938" i="24"/>
  <c r="A1938" i="24"/>
  <c r="B1488" i="24"/>
  <c r="A2778" i="24"/>
  <c r="B3605" i="24"/>
  <c r="B4848" i="24"/>
  <c r="B2418" i="24"/>
  <c r="B3516" i="24"/>
  <c r="A3516" i="24"/>
  <c r="B1879" i="24"/>
  <c r="B2523" i="24"/>
  <c r="A2403" i="24"/>
  <c r="A2884" i="24"/>
  <c r="A4261" i="24"/>
  <c r="B4186" i="24"/>
  <c r="A4201" i="24"/>
  <c r="B4201" i="24"/>
  <c r="B3877" i="24"/>
  <c r="B2568" i="24"/>
  <c r="B2913" i="24"/>
  <c r="A2913" i="24"/>
  <c r="A4156" i="24"/>
  <c r="B4156" i="24"/>
  <c r="A2628" i="24"/>
  <c r="B2628" i="24"/>
  <c r="A2523" i="24"/>
  <c r="B4171" i="24"/>
  <c r="A2643" i="24"/>
  <c r="A7100" i="24"/>
  <c r="B7100" i="24"/>
  <c r="B7145" i="24"/>
  <c r="A7145" i="24"/>
  <c r="B5810" i="24"/>
  <c r="A5810" i="24"/>
  <c r="B5825" i="24"/>
  <c r="A5825" i="24"/>
  <c r="B5795" i="24"/>
  <c r="A5795" i="24"/>
  <c r="B7129" i="24"/>
  <c r="A7129" i="24"/>
  <c r="B5840" i="24"/>
  <c r="A5840" i="24"/>
  <c r="B5779" i="24"/>
  <c r="A5779" i="24"/>
  <c r="A5765" i="24"/>
  <c r="B5765" i="24"/>
  <c r="B5705" i="24"/>
  <c r="A5705" i="24"/>
  <c r="A5233" i="24"/>
  <c r="B5233" i="24"/>
  <c r="A5518" i="24"/>
  <c r="B5518" i="24"/>
  <c r="B4879" i="24"/>
  <c r="A4879" i="24"/>
  <c r="A4337" i="24"/>
  <c r="B4337" i="24"/>
  <c r="B5734" i="24"/>
  <c r="A5734" i="24"/>
  <c r="B5750" i="24"/>
  <c r="A5750" i="24"/>
  <c r="A5690" i="24"/>
  <c r="B5690" i="24"/>
  <c r="B5675" i="24"/>
  <c r="A5675" i="24"/>
  <c r="B5532" i="24"/>
  <c r="A5532" i="24"/>
  <c r="B4397" i="24"/>
  <c r="B4849" i="24"/>
  <c r="A4849" i="24"/>
  <c r="B4818" i="24"/>
  <c r="A4818" i="24"/>
  <c r="A5719" i="24"/>
  <c r="B5719" i="24"/>
  <c r="A5488" i="24"/>
  <c r="A5249" i="24"/>
  <c r="B5249" i="24"/>
  <c r="B5502" i="24"/>
  <c r="A5502" i="24"/>
  <c r="A4863" i="24"/>
  <c r="B4863" i="24"/>
  <c r="A4412" i="24"/>
  <c r="B4412" i="24"/>
  <c r="A5659" i="24"/>
  <c r="B5659" i="24"/>
  <c r="B5218" i="24"/>
  <c r="A5218" i="24"/>
  <c r="B5188" i="24"/>
  <c r="A5188" i="24"/>
  <c r="A4834" i="24"/>
  <c r="B4834" i="24"/>
  <c r="B4351" i="24"/>
  <c r="A4351" i="24"/>
  <c r="A4291" i="24"/>
  <c r="B4291" i="24"/>
  <c r="B4232" i="24"/>
  <c r="A4232" i="24"/>
  <c r="A4040" i="24"/>
  <c r="B4040" i="24"/>
  <c r="B4277" i="24"/>
  <c r="A4277" i="24"/>
  <c r="B4248" i="24"/>
  <c r="A4248" i="24"/>
  <c r="B4262" i="24"/>
  <c r="A4262" i="24"/>
  <c r="B4172" i="24"/>
  <c r="A4172" i="24"/>
  <c r="B4141" i="24"/>
  <c r="A4141" i="24"/>
  <c r="B4218" i="24"/>
  <c r="A4218" i="24"/>
  <c r="B4321" i="24"/>
  <c r="A4321" i="24"/>
  <c r="B4307" i="24"/>
  <c r="A4307" i="24"/>
  <c r="B4055" i="24"/>
  <c r="A4055" i="24"/>
  <c r="A3995" i="24"/>
  <c r="B3995" i="24"/>
  <c r="A3951" i="24"/>
  <c r="B3951" i="24"/>
  <c r="B3936" i="24"/>
  <c r="A3936" i="24"/>
  <c r="A3621" i="24"/>
  <c r="B3621" i="24"/>
  <c r="A3591" i="24"/>
  <c r="B3591" i="24"/>
  <c r="B3517" i="24"/>
  <c r="A3517" i="24"/>
  <c r="B4026" i="24"/>
  <c r="A4026" i="24"/>
  <c r="A3501" i="24"/>
  <c r="B3501" i="24"/>
  <c r="B3472" i="24"/>
  <c r="A3472" i="24"/>
  <c r="B3455" i="24"/>
  <c r="A3455" i="24"/>
  <c r="B4010" i="24"/>
  <c r="A4010" i="24"/>
  <c r="B3966" i="24"/>
  <c r="A3966" i="24"/>
  <c r="B3861" i="24"/>
  <c r="A3861" i="24"/>
  <c r="B3531" i="24"/>
  <c r="A3531" i="24"/>
  <c r="B3577" i="24"/>
  <c r="B3485" i="24"/>
  <c r="A3485" i="24"/>
  <c r="B3546" i="24"/>
  <c r="A3546" i="24"/>
  <c r="B3981" i="24"/>
  <c r="A3981" i="24"/>
  <c r="A3890" i="24"/>
  <c r="B3890" i="24"/>
  <c r="B3905" i="24"/>
  <c r="A3905" i="24"/>
  <c r="B3921" i="24"/>
  <c r="A3921" i="24"/>
  <c r="B3847" i="24"/>
  <c r="A3847" i="24"/>
  <c r="B3606" i="24"/>
  <c r="A3606" i="24"/>
  <c r="A3561" i="24"/>
  <c r="B3561" i="24"/>
  <c r="B3425" i="24"/>
  <c r="A3425" i="24"/>
  <c r="A2928" i="24"/>
  <c r="B2928" i="24"/>
  <c r="A2868" i="24"/>
  <c r="B2868" i="24"/>
  <c r="B2854" i="24"/>
  <c r="A2854" i="24"/>
  <c r="A2779" i="24"/>
  <c r="B2779" i="24"/>
  <c r="A2988" i="24"/>
  <c r="B2988" i="24"/>
  <c r="B2943" i="24"/>
  <c r="A2943" i="24"/>
  <c r="B2824" i="24"/>
  <c r="A2824" i="24"/>
  <c r="B2734" i="24"/>
  <c r="A2734" i="24"/>
  <c r="B3003" i="24"/>
  <c r="A3003" i="24"/>
  <c r="B3019" i="24"/>
  <c r="A3019" i="24"/>
  <c r="B2959" i="24"/>
  <c r="A2959" i="24"/>
  <c r="A2899" i="24"/>
  <c r="B2899" i="24"/>
  <c r="B2885" i="24"/>
  <c r="A2885" i="24"/>
  <c r="B2793" i="24"/>
  <c r="A2793" i="24"/>
  <c r="A2764" i="24"/>
  <c r="B2764" i="24"/>
  <c r="B2809" i="24"/>
  <c r="A2809" i="24"/>
  <c r="B2674" i="24"/>
  <c r="A2674" i="24"/>
  <c r="B2404" i="24"/>
  <c r="A2404" i="24"/>
  <c r="B2299" i="24"/>
  <c r="A2299" i="24"/>
  <c r="A2209" i="24"/>
  <c r="B2209" i="24"/>
  <c r="B2329" i="24"/>
  <c r="A2329" i="24"/>
  <c r="A2149" i="24"/>
  <c r="B2149" i="24"/>
  <c r="B2704" i="24"/>
  <c r="A2704" i="24"/>
  <c r="B2598" i="24"/>
  <c r="A2598" i="24"/>
  <c r="B2448" i="24"/>
  <c r="A2448" i="24"/>
  <c r="B2508" i="24"/>
  <c r="A2508" i="24"/>
  <c r="B2133" i="24"/>
  <c r="A2133" i="24"/>
  <c r="B2390" i="24"/>
  <c r="A2390" i="24"/>
  <c r="A2239" i="24"/>
  <c r="B2239" i="24"/>
  <c r="B2164" i="24"/>
  <c r="A2164" i="24"/>
  <c r="B2689" i="24"/>
  <c r="A2689" i="24"/>
  <c r="B2719" i="24"/>
  <c r="A2719" i="24"/>
  <c r="B2554" i="24"/>
  <c r="A2554" i="24"/>
  <c r="B2541" i="24"/>
  <c r="A2541" i="24"/>
  <c r="A2525" i="24"/>
  <c r="B2525" i="24"/>
  <c r="B2479" i="24"/>
  <c r="A2479" i="24"/>
  <c r="A2374" i="24"/>
  <c r="B2374" i="24"/>
  <c r="B2193" i="24"/>
  <c r="A2193" i="24"/>
  <c r="B2224" i="24"/>
  <c r="A2224" i="24"/>
  <c r="A2283" i="24"/>
  <c r="B2283" i="24"/>
  <c r="A2658" i="24"/>
  <c r="B2658" i="24"/>
  <c r="B2614" i="24"/>
  <c r="A2614" i="24"/>
  <c r="A2583" i="24"/>
  <c r="B2583" i="24"/>
  <c r="B2358" i="24"/>
  <c r="A2358" i="24"/>
  <c r="A2463" i="24"/>
  <c r="B2463" i="24"/>
  <c r="B2268" i="24"/>
  <c r="A2268" i="24"/>
  <c r="B2074" i="24"/>
  <c r="A2074" i="24"/>
  <c r="B1983" i="24"/>
  <c r="A1983" i="24"/>
  <c r="B1954" i="24"/>
  <c r="A1954" i="24"/>
  <c r="A2088" i="24"/>
  <c r="B2088" i="24"/>
  <c r="B2013" i="24"/>
  <c r="A2013" i="24"/>
  <c r="B2103" i="24"/>
  <c r="A2103" i="24"/>
  <c r="B2119" i="24"/>
  <c r="A2119" i="24"/>
  <c r="B2059" i="24"/>
  <c r="A2059" i="24"/>
  <c r="A1969" i="24"/>
  <c r="B1969" i="24"/>
  <c r="A1999" i="24"/>
  <c r="B1999" i="24"/>
  <c r="B1924" i="24"/>
  <c r="A1924" i="24"/>
  <c r="A2028" i="24"/>
  <c r="B2028" i="24"/>
  <c r="B2044" i="24"/>
  <c r="A2044" i="24"/>
  <c r="A1909" i="24"/>
  <c r="B1909" i="24"/>
  <c r="B1759" i="24"/>
  <c r="A1759" i="24"/>
  <c r="B1788" i="24"/>
  <c r="A1413" i="24"/>
  <c r="B1413" i="24"/>
  <c r="A873" i="24"/>
  <c r="B873" i="24"/>
  <c r="A364" i="24"/>
  <c r="B364" i="24"/>
  <c r="A663" i="24"/>
  <c r="A783" i="24"/>
  <c r="B783" i="24"/>
  <c r="A1760" i="24"/>
  <c r="B1459" i="24"/>
  <c r="A1459" i="24"/>
  <c r="B1429" i="24"/>
  <c r="A1429" i="24"/>
  <c r="B1849" i="24"/>
  <c r="A1849" i="24"/>
  <c r="B1894" i="24"/>
  <c r="A1894" i="24"/>
  <c r="A1879" i="24"/>
  <c r="A1864" i="24"/>
  <c r="B1864" i="24"/>
  <c r="B1834" i="24"/>
  <c r="A1834" i="24"/>
  <c r="B1789" i="24"/>
  <c r="A1789" i="24"/>
  <c r="B1609" i="24"/>
  <c r="A1609" i="24"/>
  <c r="B1654" i="24"/>
  <c r="A1654" i="24"/>
  <c r="B1564" i="24"/>
  <c r="A1564" i="24"/>
  <c r="B1819" i="24"/>
  <c r="A1819" i="24"/>
  <c r="A1774" i="24"/>
  <c r="B1774" i="24"/>
  <c r="A1579" i="24"/>
  <c r="B1579" i="24"/>
  <c r="B1549" i="24"/>
  <c r="A1549" i="24"/>
  <c r="A1624" i="24"/>
  <c r="B1624" i="24"/>
  <c r="B1534" i="24"/>
  <c r="A1534" i="24"/>
  <c r="B1803" i="24"/>
  <c r="A1803" i="24"/>
  <c r="B1728" i="24"/>
  <c r="A1728" i="24"/>
  <c r="A1713" i="24"/>
  <c r="B1713" i="24"/>
  <c r="B1684" i="24"/>
  <c r="A1684" i="24"/>
  <c r="B1744" i="24"/>
  <c r="A1744" i="24"/>
  <c r="B1639" i="24"/>
  <c r="A1639" i="24"/>
  <c r="B1593" i="24"/>
  <c r="A1593" i="24"/>
  <c r="B1398" i="24"/>
  <c r="A1398" i="24"/>
  <c r="B1503" i="24"/>
  <c r="A1503" i="24"/>
  <c r="B1519" i="24"/>
  <c r="A1519" i="24"/>
  <c r="A1446" i="24"/>
  <c r="B1446" i="24"/>
  <c r="A1474" i="24"/>
  <c r="B1474" i="24"/>
  <c r="B1489" i="24"/>
  <c r="A1489" i="24"/>
  <c r="A1383" i="24"/>
  <c r="B1383" i="24"/>
  <c r="B1353" i="24"/>
  <c r="A1353" i="24"/>
  <c r="B1369" i="24"/>
  <c r="A1369" i="24"/>
  <c r="B1309" i="24"/>
  <c r="A1309" i="24"/>
  <c r="B1294" i="24"/>
  <c r="A1294" i="24"/>
  <c r="B1248" i="24"/>
  <c r="A1248" i="24"/>
  <c r="A1263" i="24"/>
  <c r="B1263" i="24"/>
  <c r="B1279" i="24"/>
  <c r="A1279" i="24"/>
  <c r="B1174" i="24"/>
  <c r="A1174" i="24"/>
  <c r="B1220" i="24"/>
  <c r="A1220" i="24"/>
  <c r="B1324" i="24"/>
  <c r="A1324" i="24"/>
  <c r="A1204" i="24"/>
  <c r="B1204" i="24"/>
  <c r="B1158" i="24"/>
  <c r="A1158" i="24"/>
  <c r="A1338" i="24"/>
  <c r="B1338" i="24"/>
  <c r="A1144" i="24"/>
  <c r="B1144" i="24"/>
  <c r="B918" i="24"/>
  <c r="A918" i="24"/>
  <c r="A949" i="24"/>
  <c r="B949" i="24"/>
  <c r="A1009" i="24"/>
  <c r="B1009" i="24"/>
  <c r="A1098" i="24"/>
  <c r="B1098" i="24"/>
  <c r="B1129" i="24"/>
  <c r="A1129" i="24"/>
  <c r="A1024" i="24"/>
  <c r="B1024" i="24"/>
  <c r="B979" i="24"/>
  <c r="A979" i="24"/>
  <c r="A1057" i="24"/>
  <c r="B1057" i="24"/>
  <c r="B994" i="24"/>
  <c r="A994" i="24"/>
  <c r="B1113" i="24"/>
  <c r="A1113" i="24"/>
  <c r="B1084" i="24"/>
  <c r="A1084" i="24"/>
  <c r="B1038" i="24"/>
  <c r="A1038" i="24"/>
  <c r="B1069" i="24"/>
  <c r="A1069" i="24"/>
  <c r="A964" i="24"/>
  <c r="B964" i="24"/>
  <c r="B798" i="24"/>
  <c r="A798" i="24"/>
  <c r="A723" i="24"/>
  <c r="B723" i="24"/>
  <c r="B694" i="24"/>
  <c r="A694" i="24"/>
  <c r="B649" i="24"/>
  <c r="A649" i="24"/>
  <c r="B603" i="24"/>
  <c r="A603" i="24"/>
  <c r="B904" i="24"/>
  <c r="A904" i="24"/>
  <c r="B844" i="24"/>
  <c r="A844" i="24"/>
  <c r="B859" i="24"/>
  <c r="A859" i="24"/>
  <c r="B828" i="24"/>
  <c r="A828" i="24"/>
  <c r="B754" i="24"/>
  <c r="A754" i="24"/>
  <c r="A768" i="24"/>
  <c r="B768" i="24"/>
  <c r="B679" i="24"/>
  <c r="A679" i="24"/>
  <c r="B889" i="24"/>
  <c r="A889" i="24"/>
  <c r="B739" i="24"/>
  <c r="A739" i="24"/>
  <c r="B633" i="24"/>
  <c r="A633" i="24"/>
  <c r="B619" i="24"/>
  <c r="A619" i="24"/>
  <c r="A423" i="24"/>
  <c r="B423" i="24"/>
  <c r="A469" i="24"/>
  <c r="B469" i="24"/>
  <c r="B259" i="24"/>
  <c r="A259" i="24"/>
  <c r="A409" i="24"/>
  <c r="B409" i="24"/>
  <c r="A244" i="24"/>
  <c r="B244" i="24"/>
  <c r="A380" i="24"/>
  <c r="B380" i="24"/>
  <c r="A558" i="24"/>
  <c r="B558" i="24"/>
  <c r="B589" i="24"/>
  <c r="A589" i="24"/>
  <c r="B499" i="24"/>
  <c r="A499" i="24"/>
  <c r="B514" i="24"/>
  <c r="A514" i="24"/>
  <c r="B396" i="24"/>
  <c r="A396" i="24"/>
  <c r="B334" i="24"/>
  <c r="A334" i="24"/>
  <c r="A304" i="24"/>
  <c r="B304" i="24"/>
  <c r="B289" i="24"/>
  <c r="A289" i="24"/>
  <c r="B319" i="24"/>
  <c r="A319" i="24"/>
  <c r="B573" i="24"/>
  <c r="A573" i="24"/>
  <c r="B454" i="24"/>
  <c r="A454" i="24"/>
  <c r="B543" i="24"/>
  <c r="A543" i="24"/>
  <c r="B484" i="24"/>
  <c r="A484" i="24"/>
  <c r="A528" i="24"/>
  <c r="B528" i="24"/>
  <c r="B438" i="24"/>
  <c r="A438" i="24"/>
  <c r="B213" i="24"/>
  <c r="A213" i="24"/>
  <c r="A228" i="24"/>
  <c r="B228" i="24"/>
  <c r="B199" i="24"/>
  <c r="A199" i="24"/>
  <c r="B169" i="24"/>
  <c r="A169" i="24"/>
  <c r="B3047" i="24"/>
  <c r="B3103" i="24"/>
  <c r="B6260" i="24"/>
  <c r="B6302" i="24"/>
  <c r="B6316" i="24"/>
  <c r="B6344" i="24"/>
  <c r="B6400" i="24"/>
  <c r="B6428" i="24"/>
  <c r="B6456" i="24"/>
  <c r="B6484" i="24"/>
  <c r="B6596" i="24"/>
  <c r="B6624" i="24"/>
  <c r="B6652" i="24"/>
  <c r="B6680" i="24"/>
  <c r="B6708" i="24"/>
  <c r="B6764" i="24"/>
  <c r="B6792" i="24"/>
  <c r="B6820" i="24"/>
  <c r="B6848" i="24"/>
  <c r="B6876" i="24"/>
  <c r="B6904" i="24"/>
  <c r="B6946" i="24"/>
  <c r="B6918" i="24"/>
  <c r="B6988" i="24"/>
  <c r="B7016" i="24"/>
  <c r="B7044" i="24"/>
  <c r="B7072" i="24"/>
  <c r="B7115" i="24"/>
  <c r="B6582" i="24"/>
  <c r="B6694" i="24"/>
  <c r="A34" i="24"/>
  <c r="B3327" i="24"/>
  <c r="B33" i="24"/>
  <c r="A124" i="24"/>
  <c r="B124" i="24"/>
  <c r="B108" i="24"/>
  <c r="A108" i="24"/>
  <c r="B79" i="24"/>
  <c r="A79" i="24"/>
  <c r="B138" i="24"/>
  <c r="A138" i="24"/>
  <c r="A94" i="24"/>
  <c r="B94" i="24"/>
  <c r="B48" i="24"/>
  <c r="A48" i="24"/>
  <c r="B19" i="24"/>
  <c r="A19" i="24"/>
  <c r="B3075" i="24"/>
  <c r="B3131" i="24"/>
  <c r="B5631" i="24"/>
  <c r="B5938" i="24"/>
  <c r="B5994" i="24"/>
  <c r="B6050" i="24"/>
  <c r="B6106" i="24"/>
  <c r="B6162" i="24"/>
  <c r="B6218" i="24"/>
  <c r="B6498" i="24"/>
  <c r="B6554" i="24"/>
  <c r="B6610" i="24"/>
  <c r="B6666" i="24"/>
  <c r="B6722" i="24"/>
  <c r="B3145" i="24"/>
  <c r="B3803" i="24"/>
  <c r="B4720" i="24"/>
  <c r="B4776" i="24"/>
  <c r="B4907" i="24"/>
  <c r="B5277" i="24"/>
  <c r="B5389" i="24"/>
  <c r="B5445" i="24"/>
  <c r="A5617" i="24"/>
  <c r="B3243" i="24"/>
  <c r="B3299" i="24"/>
  <c r="B3411" i="24"/>
  <c r="B4428" i="24"/>
  <c r="B4482" i="24"/>
  <c r="B4539" i="24"/>
  <c r="B4594" i="24"/>
  <c r="B5264" i="24"/>
  <c r="B3173" i="24"/>
  <c r="B3775" i="24"/>
  <c r="B3831" i="24"/>
  <c r="B4580" i="24"/>
  <c r="B4692" i="24"/>
  <c r="B4748" i="24"/>
  <c r="B4804" i="24"/>
  <c r="B5159" i="24"/>
  <c r="B5417" i="24"/>
  <c r="B3159" i="24"/>
  <c r="B3215" i="24"/>
  <c r="B3271" i="24"/>
  <c r="B4098" i="24"/>
  <c r="B4921" i="24"/>
  <c r="B5146" i="24"/>
  <c r="B4977" i="24"/>
  <c r="B6386" i="24"/>
  <c r="B4454" i="24"/>
  <c r="B6414" i="24"/>
  <c r="B4762" i="24"/>
  <c r="A5076" i="24"/>
  <c r="C5883" i="24"/>
  <c r="C5884" i="24" s="1"/>
  <c r="B5884" i="24" s="1"/>
  <c r="B6960" i="24"/>
  <c r="A5047" i="24"/>
  <c r="B5076" i="24"/>
  <c r="B5575" i="24"/>
  <c r="A4084" i="24"/>
  <c r="C5390" i="24"/>
  <c r="C5391" i="24" s="1"/>
  <c r="B5391" i="24" s="1"/>
  <c r="B7030" i="24"/>
  <c r="C4707" i="24"/>
  <c r="A4707" i="24" s="1"/>
  <c r="A4085" i="24"/>
  <c r="C4099" i="24"/>
  <c r="C4100" i="24" s="1"/>
  <c r="C4101" i="24" s="1"/>
  <c r="B4101" i="24" s="1"/>
  <c r="B4085" i="24"/>
  <c r="A4440" i="24"/>
  <c r="A4935" i="24"/>
  <c r="B5020" i="24"/>
  <c r="B5589" i="24"/>
  <c r="B6372" i="24"/>
  <c r="C4950" i="24"/>
  <c r="C4951" i="24" s="1"/>
  <c r="C4952" i="24" s="1"/>
  <c r="C4953" i="24" s="1"/>
  <c r="A5263" i="24"/>
  <c r="A5347" i="24"/>
  <c r="C6023" i="24"/>
  <c r="C6024" i="24" s="1"/>
  <c r="C6025" i="24" s="1"/>
  <c r="C6037" i="24"/>
  <c r="B6037" i="24" s="1"/>
  <c r="C6303" i="24"/>
  <c r="C6304" i="24" s="1"/>
  <c r="A6304" i="24" s="1"/>
  <c r="A6750" i="24"/>
  <c r="B5347" i="24"/>
  <c r="A4893" i="24"/>
  <c r="A5145" i="24"/>
  <c r="A5589" i="24"/>
  <c r="A5924" i="24"/>
  <c r="B6064" i="24"/>
  <c r="C4567" i="24"/>
  <c r="B4567" i="24" s="1"/>
  <c r="B3257" i="24"/>
  <c r="B4963" i="24"/>
  <c r="B6036" i="24"/>
  <c r="C6135" i="24"/>
  <c r="A6135" i="24" s="1"/>
  <c r="C7031" i="24"/>
  <c r="B7031" i="24" s="1"/>
  <c r="A4594" i="24"/>
  <c r="B4608" i="24"/>
  <c r="C4735" i="24"/>
  <c r="B4735" i="24" s="1"/>
  <c r="C4978" i="24"/>
  <c r="B4978" i="24" s="1"/>
  <c r="A5033" i="24"/>
  <c r="A5291" i="24"/>
  <c r="B5547" i="24"/>
  <c r="B5375" i="24"/>
  <c r="B6023" i="24"/>
  <c r="B6092" i="24"/>
  <c r="B6246" i="24"/>
  <c r="B6540" i="24"/>
  <c r="A6862" i="24"/>
  <c r="B6932" i="24"/>
  <c r="A4454" i="24"/>
  <c r="A4482" i="24"/>
  <c r="A4622" i="24"/>
  <c r="C4651" i="24"/>
  <c r="C4652" i="24" s="1"/>
  <c r="C4791" i="24"/>
  <c r="B4791" i="24" s="1"/>
  <c r="C5021" i="24"/>
  <c r="A5021" i="24" s="1"/>
  <c r="C5376" i="24"/>
  <c r="C5377" i="24" s="1"/>
  <c r="A5377" i="24" s="1"/>
  <c r="A5431" i="24"/>
  <c r="B5561" i="24"/>
  <c r="A5980" i="24"/>
  <c r="C6471" i="24"/>
  <c r="B6471" i="24" s="1"/>
  <c r="C6541" i="24"/>
  <c r="B6541" i="24" s="1"/>
  <c r="B6862" i="24"/>
  <c r="A4510" i="24"/>
  <c r="A5089" i="24"/>
  <c r="C6107" i="24"/>
  <c r="A6107" i="24" s="1"/>
  <c r="B7086" i="24"/>
  <c r="A4426" i="24"/>
  <c r="B4510" i="24"/>
  <c r="B4622" i="24"/>
  <c r="A5019" i="24"/>
  <c r="B5089" i="24"/>
  <c r="A5103" i="24"/>
  <c r="B5305" i="24"/>
  <c r="A5319" i="24"/>
  <c r="C6443" i="24"/>
  <c r="B6443" i="24" s="1"/>
  <c r="B6638" i="24"/>
  <c r="A6834" i="24"/>
  <c r="C7003" i="24"/>
  <c r="B7003" i="24" s="1"/>
  <c r="C4470" i="24"/>
  <c r="C4471" i="24" s="1"/>
  <c r="C4472" i="24" s="1"/>
  <c r="C4473" i="24" s="1"/>
  <c r="B4623" i="24"/>
  <c r="C4908" i="24"/>
  <c r="C4909" i="24" s="1"/>
  <c r="B4909" i="24" s="1"/>
  <c r="C6065" i="24"/>
  <c r="B6065" i="24" s="1"/>
  <c r="B6204" i="24"/>
  <c r="B6568" i="24"/>
  <c r="C6961" i="24"/>
  <c r="B6961" i="24" s="1"/>
  <c r="B6974" i="24"/>
  <c r="B7058" i="24"/>
  <c r="A3047" i="24"/>
  <c r="C4483" i="24"/>
  <c r="B4566" i="24"/>
  <c r="C4595" i="24"/>
  <c r="B4595" i="24" s="1"/>
  <c r="B4734" i="24"/>
  <c r="B5104" i="24"/>
  <c r="A5868" i="24"/>
  <c r="B5882" i="24"/>
  <c r="A6008" i="24"/>
  <c r="A6330" i="24"/>
  <c r="B6470" i="24"/>
  <c r="C6569" i="24"/>
  <c r="B6569" i="24" s="1"/>
  <c r="C6695" i="24"/>
  <c r="B6695" i="24" s="1"/>
  <c r="A6806" i="24"/>
  <c r="C5856" i="24"/>
  <c r="B5856" i="24" s="1"/>
  <c r="A5855" i="24"/>
  <c r="A5590" i="24"/>
  <c r="B5590" i="24"/>
  <c r="A5562" i="24"/>
  <c r="B5562" i="24"/>
  <c r="C5063" i="24"/>
  <c r="C5064" i="24" s="1"/>
  <c r="B5064" i="24" s="1"/>
  <c r="A5062" i="24"/>
  <c r="C5321" i="24"/>
  <c r="A5321" i="24" s="1"/>
  <c r="B5320" i="24"/>
  <c r="C3035" i="24"/>
  <c r="B3035" i="24" s="1"/>
  <c r="B3034" i="24"/>
  <c r="A3034" i="24"/>
  <c r="C5007" i="24"/>
  <c r="A5007" i="24" s="1"/>
  <c r="A5006" i="24"/>
  <c r="C5293" i="24"/>
  <c r="C5294" i="24" s="1"/>
  <c r="B5292" i="24"/>
  <c r="B4112" i="24"/>
  <c r="A4538" i="24"/>
  <c r="B4678" i="24"/>
  <c r="A5005" i="24"/>
  <c r="A5061" i="24"/>
  <c r="C5105" i="24"/>
  <c r="B5105" i="24" s="1"/>
  <c r="B5459" i="24"/>
  <c r="B5473" i="24"/>
  <c r="A5561" i="24"/>
  <c r="A5952" i="24"/>
  <c r="C5995" i="24"/>
  <c r="B5995" i="24" s="1"/>
  <c r="B6120" i="24"/>
  <c r="A6246" i="24"/>
  <c r="B6358" i="24"/>
  <c r="A6666" i="24"/>
  <c r="B6778" i="24"/>
  <c r="B6890" i="24"/>
  <c r="B4538" i="24"/>
  <c r="B5005" i="24"/>
  <c r="B5061" i="24"/>
  <c r="A4113" i="24"/>
  <c r="B4426" i="24"/>
  <c r="A4468" i="24"/>
  <c r="C4679" i="24"/>
  <c r="A4679" i="24" s="1"/>
  <c r="B5033" i="24"/>
  <c r="B5291" i="24"/>
  <c r="B6232" i="24"/>
  <c r="B6512" i="24"/>
  <c r="C6653" i="24"/>
  <c r="B6653" i="24" s="1"/>
  <c r="C6667" i="24"/>
  <c r="B6667" i="24" s="1"/>
  <c r="C7116" i="24"/>
  <c r="A7116" i="24" s="1"/>
  <c r="A4441" i="24"/>
  <c r="B4468" i="24"/>
  <c r="B4650" i="24"/>
  <c r="C4763" i="24"/>
  <c r="B4763" i="24" s="1"/>
  <c r="A5117" i="24"/>
  <c r="B5145" i="24"/>
  <c r="B5263" i="24"/>
  <c r="B5319" i="24"/>
  <c r="B5333" i="24"/>
  <c r="B5361" i="24"/>
  <c r="A5403" i="24"/>
  <c r="C5474" i="24"/>
  <c r="C5475" i="24" s="1"/>
  <c r="A5896" i="24"/>
  <c r="A5994" i="24"/>
  <c r="A6022" i="24"/>
  <c r="B6176" i="24"/>
  <c r="C6513" i="24"/>
  <c r="C6514" i="24" s="1"/>
  <c r="C6625" i="24"/>
  <c r="A6625" i="24" s="1"/>
  <c r="A6722" i="24"/>
  <c r="B6750" i="24"/>
  <c r="B6834" i="24"/>
  <c r="C6975" i="24"/>
  <c r="B6975" i="24" s="1"/>
  <c r="C4114" i="24"/>
  <c r="C4115" i="24" s="1"/>
  <c r="C4116" i="24" s="1"/>
  <c r="A4116" i="24" s="1"/>
  <c r="B4441" i="24"/>
  <c r="B5006" i="24"/>
  <c r="B5062" i="24"/>
  <c r="C6219" i="24"/>
  <c r="A6219" i="24" s="1"/>
  <c r="A4098" i="24"/>
  <c r="B4706" i="24"/>
  <c r="C4937" i="24"/>
  <c r="C4938" i="24" s="1"/>
  <c r="B4938" i="24" s="1"/>
  <c r="B5019" i="24"/>
  <c r="A5075" i="24"/>
  <c r="B5117" i="24"/>
  <c r="B5348" i="24"/>
  <c r="C5418" i="24"/>
  <c r="B5418" i="24" s="1"/>
  <c r="A5645" i="24"/>
  <c r="C5911" i="24"/>
  <c r="B5911" i="24" s="1"/>
  <c r="C6191" i="24"/>
  <c r="A6191" i="24" s="1"/>
  <c r="A6274" i="24"/>
  <c r="A6288" i="24"/>
  <c r="C6597" i="24"/>
  <c r="B6597" i="24" s="1"/>
  <c r="A6694" i="24"/>
  <c r="B6806" i="24"/>
  <c r="C6933" i="24"/>
  <c r="B6933" i="24" s="1"/>
  <c r="C7059" i="24"/>
  <c r="B7059" i="24" s="1"/>
  <c r="A4112" i="24"/>
  <c r="A4469" i="24"/>
  <c r="B4790" i="24"/>
  <c r="B5075" i="24"/>
  <c r="B5980" i="24"/>
  <c r="B6008" i="24"/>
  <c r="B6148" i="24"/>
  <c r="B6274" i="24"/>
  <c r="B6442" i="24"/>
  <c r="C6723" i="24"/>
  <c r="B6723" i="24" s="1"/>
  <c r="A6778" i="24"/>
  <c r="A6890" i="24"/>
  <c r="B7002" i="24"/>
  <c r="B7087" i="24"/>
  <c r="A7087" i="24"/>
  <c r="C7088" i="24"/>
  <c r="A7086" i="24"/>
  <c r="A7115" i="24"/>
  <c r="C6947" i="24"/>
  <c r="C6919" i="24"/>
  <c r="C6989" i="24"/>
  <c r="C7017" i="24"/>
  <c r="C7045" i="24"/>
  <c r="C7073" i="24"/>
  <c r="A6946" i="24"/>
  <c r="A6918" i="24"/>
  <c r="A6988" i="24"/>
  <c r="A7016" i="24"/>
  <c r="A7044" i="24"/>
  <c r="A7072" i="24"/>
  <c r="B6779" i="24"/>
  <c r="A6779" i="24"/>
  <c r="C6780" i="24"/>
  <c r="B6807" i="24"/>
  <c r="A6807" i="24"/>
  <c r="C6808" i="24"/>
  <c r="C6681" i="24"/>
  <c r="C6709" i="24"/>
  <c r="B6835" i="24"/>
  <c r="A6835" i="24"/>
  <c r="C6836" i="24"/>
  <c r="B6736" i="24"/>
  <c r="B6891" i="24"/>
  <c r="A6891" i="24"/>
  <c r="C6892" i="24"/>
  <c r="A6680" i="24"/>
  <c r="A6708" i="24"/>
  <c r="B6751" i="24"/>
  <c r="A6751" i="24"/>
  <c r="C6752" i="24"/>
  <c r="B6863" i="24"/>
  <c r="A6863" i="24"/>
  <c r="C6864" i="24"/>
  <c r="C6737" i="24"/>
  <c r="C6765" i="24"/>
  <c r="C6793" i="24"/>
  <c r="C6821" i="24"/>
  <c r="C6849" i="24"/>
  <c r="C6877" i="24"/>
  <c r="C6905" i="24"/>
  <c r="A6736" i="24"/>
  <c r="A6764" i="24"/>
  <c r="A6792" i="24"/>
  <c r="A6820" i="24"/>
  <c r="A6848" i="24"/>
  <c r="A6876" i="24"/>
  <c r="A6904" i="24"/>
  <c r="C6527" i="24"/>
  <c r="A6526" i="24"/>
  <c r="C6583" i="24"/>
  <c r="A6582" i="24"/>
  <c r="C6499" i="24"/>
  <c r="A6498" i="24"/>
  <c r="C6555" i="24"/>
  <c r="A6554" i="24"/>
  <c r="C6611" i="24"/>
  <c r="A6610" i="24"/>
  <c r="B6526" i="24"/>
  <c r="B6639" i="24"/>
  <c r="A6639" i="24"/>
  <c r="C6640" i="24"/>
  <c r="A6638" i="24"/>
  <c r="A6596" i="24"/>
  <c r="A6624" i="24"/>
  <c r="A6652" i="24"/>
  <c r="B6415" i="24"/>
  <c r="A6415" i="24"/>
  <c r="C6416" i="24"/>
  <c r="B6387" i="24"/>
  <c r="A6387" i="24"/>
  <c r="C6388" i="24"/>
  <c r="B6359" i="24"/>
  <c r="A6359" i="24"/>
  <c r="C6360" i="24"/>
  <c r="A6358" i="24"/>
  <c r="A6386" i="24"/>
  <c r="A6414" i="24"/>
  <c r="C6373" i="24"/>
  <c r="C6401" i="24"/>
  <c r="C6429" i="24"/>
  <c r="C6457" i="24"/>
  <c r="C6485" i="24"/>
  <c r="A6400" i="24"/>
  <c r="A6428" i="24"/>
  <c r="A6456" i="24"/>
  <c r="A6484" i="24"/>
  <c r="B6331" i="24"/>
  <c r="A6331" i="24"/>
  <c r="C6332" i="24"/>
  <c r="B6289" i="24"/>
  <c r="A6289" i="24"/>
  <c r="C6290" i="24"/>
  <c r="B6288" i="24"/>
  <c r="B6330" i="24"/>
  <c r="C6317" i="24"/>
  <c r="C6345" i="24"/>
  <c r="A6302" i="24"/>
  <c r="A6316" i="24"/>
  <c r="A6344" i="24"/>
  <c r="B6275" i="24"/>
  <c r="A6275" i="24"/>
  <c r="C6276" i="24"/>
  <c r="B6247" i="24"/>
  <c r="A6247" i="24"/>
  <c r="C6248" i="24"/>
  <c r="C6233" i="24"/>
  <c r="C6261" i="24"/>
  <c r="A6260" i="24"/>
  <c r="B6177" i="24"/>
  <c r="A6177" i="24"/>
  <c r="C6178" i="24"/>
  <c r="B6205" i="24"/>
  <c r="A6205" i="24"/>
  <c r="C6206" i="24"/>
  <c r="A6176" i="24"/>
  <c r="A6204" i="24"/>
  <c r="A6190" i="24"/>
  <c r="A6218" i="24"/>
  <c r="B6149" i="24"/>
  <c r="A6149" i="24"/>
  <c r="C6150" i="24"/>
  <c r="B6121" i="24"/>
  <c r="A6121" i="24"/>
  <c r="C6122" i="24"/>
  <c r="B6093" i="24"/>
  <c r="A6093" i="24"/>
  <c r="C6094" i="24"/>
  <c r="A6092" i="24"/>
  <c r="A6120" i="24"/>
  <c r="A6148" i="24"/>
  <c r="C6163" i="24"/>
  <c r="A6106" i="24"/>
  <c r="A6134" i="24"/>
  <c r="A6162" i="24"/>
  <c r="C6038" i="24"/>
  <c r="C6051" i="24"/>
  <c r="C6079" i="24"/>
  <c r="A6050" i="24"/>
  <c r="A6078" i="24"/>
  <c r="B6009" i="24"/>
  <c r="A6009" i="24"/>
  <c r="C6010" i="24"/>
  <c r="B5981" i="24"/>
  <c r="A5981" i="24"/>
  <c r="C5982" i="24"/>
  <c r="B5618" i="24"/>
  <c r="A5618" i="24"/>
  <c r="C5619" i="24"/>
  <c r="B5646" i="24"/>
  <c r="A5646" i="24"/>
  <c r="C5647" i="24"/>
  <c r="B5603" i="24"/>
  <c r="B5869" i="24"/>
  <c r="A5869" i="24"/>
  <c r="C5870" i="24"/>
  <c r="B5953" i="24"/>
  <c r="A5953" i="24"/>
  <c r="C5954" i="24"/>
  <c r="C5460" i="24"/>
  <c r="C5548" i="24"/>
  <c r="C5563" i="24"/>
  <c r="C5576" i="24"/>
  <c r="C5591" i="24"/>
  <c r="B5854" i="24"/>
  <c r="B5897" i="24"/>
  <c r="A5897" i="24"/>
  <c r="C5898" i="24"/>
  <c r="B5925" i="24"/>
  <c r="A5925" i="24"/>
  <c r="C5926" i="24"/>
  <c r="B5617" i="24"/>
  <c r="B5645" i="24"/>
  <c r="B5855" i="24"/>
  <c r="B5868" i="24"/>
  <c r="B5896" i="24"/>
  <c r="B5924" i="24"/>
  <c r="B5952" i="24"/>
  <c r="C5604" i="24"/>
  <c r="C5632" i="24"/>
  <c r="C5939" i="24"/>
  <c r="C5967" i="24"/>
  <c r="A5603" i="24"/>
  <c r="A5631" i="24"/>
  <c r="A5854" i="24"/>
  <c r="A5910" i="24"/>
  <c r="A5938" i="24"/>
  <c r="A5966" i="24"/>
  <c r="B5432" i="24"/>
  <c r="A5432" i="24"/>
  <c r="C5433" i="24"/>
  <c r="B5404" i="24"/>
  <c r="A5404" i="24"/>
  <c r="C5405" i="24"/>
  <c r="B5403" i="24"/>
  <c r="B5431" i="24"/>
  <c r="C5446" i="24"/>
  <c r="A5389" i="24"/>
  <c r="A5417" i="24"/>
  <c r="A5445" i="24"/>
  <c r="B4894" i="24"/>
  <c r="A4894" i="24"/>
  <c r="C4895" i="24"/>
  <c r="B4893" i="24"/>
  <c r="B4935" i="24"/>
  <c r="B4949" i="24"/>
  <c r="B4964" i="24"/>
  <c r="B5047" i="24"/>
  <c r="C5160" i="24"/>
  <c r="A5159" i="24"/>
  <c r="C5132" i="24"/>
  <c r="A5131" i="24"/>
  <c r="B4992" i="24"/>
  <c r="C5035" i="24"/>
  <c r="B5034" i="24"/>
  <c r="A5034" i="24"/>
  <c r="A4964" i="24"/>
  <c r="B5103" i="24"/>
  <c r="A4907" i="24"/>
  <c r="C4922" i="24"/>
  <c r="A4936" i="24"/>
  <c r="B5048" i="24"/>
  <c r="C5091" i="24"/>
  <c r="B5090" i="24"/>
  <c r="A5090" i="24"/>
  <c r="C5265" i="24"/>
  <c r="A5264" i="24"/>
  <c r="C4993" i="24"/>
  <c r="C5078" i="24"/>
  <c r="B5077" i="24"/>
  <c r="A4991" i="24"/>
  <c r="A4921" i="24"/>
  <c r="A4963" i="24"/>
  <c r="C4965" i="24"/>
  <c r="B4991" i="24"/>
  <c r="C5049" i="24"/>
  <c r="C5119" i="24"/>
  <c r="A5118" i="24"/>
  <c r="B5118" i="24"/>
  <c r="B5131" i="24"/>
  <c r="B5306" i="24"/>
  <c r="C5307" i="24"/>
  <c r="C5278" i="24"/>
  <c r="A5277" i="24"/>
  <c r="C5147" i="24"/>
  <c r="A5146" i="24"/>
  <c r="B5334" i="24"/>
  <c r="A5334" i="24"/>
  <c r="C5335" i="24"/>
  <c r="B5349" i="24"/>
  <c r="A5349" i="24"/>
  <c r="C5350" i="24"/>
  <c r="B5362" i="24"/>
  <c r="A5362" i="24"/>
  <c r="C5363" i="24"/>
  <c r="A5292" i="24"/>
  <c r="A5305" i="24"/>
  <c r="A5320" i="24"/>
  <c r="A5333" i="24"/>
  <c r="A5348" i="24"/>
  <c r="A5361" i="24"/>
  <c r="C4087" i="24"/>
  <c r="B4086" i="24"/>
  <c r="A4086" i="24"/>
  <c r="C4458" i="24"/>
  <c r="B4457" i="24"/>
  <c r="A4457" i="24"/>
  <c r="B4071" i="24"/>
  <c r="A4071" i="24"/>
  <c r="C4072" i="24"/>
  <c r="C4443" i="24"/>
  <c r="B4442" i="24"/>
  <c r="A4442" i="24"/>
  <c r="A4070" i="24"/>
  <c r="A4427" i="24"/>
  <c r="A4456" i="24"/>
  <c r="B4070" i="24"/>
  <c r="B4427" i="24"/>
  <c r="C4429" i="24"/>
  <c r="B4456" i="24"/>
  <c r="C4512" i="24"/>
  <c r="B4511" i="24"/>
  <c r="A4524" i="24"/>
  <c r="C4525" i="24"/>
  <c r="B4524" i="24"/>
  <c r="B4084" i="24"/>
  <c r="B4440" i="24"/>
  <c r="A4428" i="24"/>
  <c r="A4455" i="24"/>
  <c r="B4455" i="24"/>
  <c r="C4497" i="24"/>
  <c r="B4496" i="24"/>
  <c r="A4496" i="24"/>
  <c r="B4552" i="24"/>
  <c r="A4580" i="24"/>
  <c r="C4581" i="24"/>
  <c r="A4552" i="24"/>
  <c r="C4553" i="24"/>
  <c r="B4636" i="24"/>
  <c r="A4636" i="24"/>
  <c r="C4637" i="24"/>
  <c r="A4539" i="24"/>
  <c r="C4540" i="24"/>
  <c r="C4609" i="24"/>
  <c r="C4624" i="24"/>
  <c r="B4664" i="24"/>
  <c r="A4664" i="24"/>
  <c r="C4665" i="24"/>
  <c r="C4693" i="24"/>
  <c r="C4721" i="24"/>
  <c r="C4749" i="24"/>
  <c r="C4777" i="24"/>
  <c r="C4805" i="24"/>
  <c r="A4692" i="24"/>
  <c r="A4720" i="24"/>
  <c r="A4748" i="24"/>
  <c r="A4776" i="24"/>
  <c r="A4804" i="24"/>
  <c r="C3202" i="24"/>
  <c r="B3202" i="24" s="1"/>
  <c r="C3384" i="24"/>
  <c r="A3384" i="24" s="1"/>
  <c r="B3761" i="24"/>
  <c r="B3229" i="24"/>
  <c r="C3258" i="24"/>
  <c r="B3258" i="24" s="1"/>
  <c r="B3187" i="24"/>
  <c r="B3313" i="24"/>
  <c r="B3677" i="24"/>
  <c r="B3817" i="24"/>
  <c r="C3412" i="24"/>
  <c r="B3412" i="24" s="1"/>
  <c r="C3398" i="24"/>
  <c r="B3398" i="24" s="1"/>
  <c r="B3733" i="24"/>
  <c r="C3734" i="24"/>
  <c r="B3734" i="24" s="1"/>
  <c r="C3160" i="24"/>
  <c r="A3160" i="24" s="1"/>
  <c r="C3174" i="24"/>
  <c r="B3174" i="24" s="1"/>
  <c r="C3286" i="24"/>
  <c r="B3286" i="24" s="1"/>
  <c r="B3355" i="24"/>
  <c r="B3705" i="24"/>
  <c r="B3789" i="24"/>
  <c r="C3356" i="24"/>
  <c r="A3356" i="24" s="1"/>
  <c r="C3706" i="24"/>
  <c r="A3706" i="24" s="1"/>
  <c r="C3832" i="24"/>
  <c r="A3832" i="24" s="1"/>
  <c r="B3649" i="24"/>
  <c r="C3804" i="24"/>
  <c r="A3804" i="24" s="1"/>
  <c r="C3048" i="24"/>
  <c r="A3048" i="24" s="1"/>
  <c r="B3201" i="24"/>
  <c r="C3678" i="24"/>
  <c r="A3678" i="24" s="1"/>
  <c r="C3230" i="24"/>
  <c r="B3230" i="24" s="1"/>
  <c r="C3650" i="24"/>
  <c r="A3650" i="24" s="1"/>
  <c r="B3285" i="24"/>
  <c r="C3314" i="24"/>
  <c r="B3314" i="24" s="1"/>
  <c r="B3383" i="24"/>
  <c r="C3762" i="24"/>
  <c r="B3762" i="24" s="1"/>
  <c r="B3790" i="24"/>
  <c r="A3790" i="24"/>
  <c r="C3791" i="24"/>
  <c r="B3818" i="24"/>
  <c r="A3818" i="24"/>
  <c r="C3819" i="24"/>
  <c r="A3789" i="24"/>
  <c r="A3817" i="24"/>
  <c r="A3803" i="24"/>
  <c r="A3831" i="24"/>
  <c r="B3341" i="24"/>
  <c r="B3369" i="24"/>
  <c r="B3397" i="24"/>
  <c r="B3691" i="24"/>
  <c r="C3692" i="24"/>
  <c r="B3719" i="24"/>
  <c r="C3720" i="24"/>
  <c r="B3747" i="24"/>
  <c r="A3747" i="24"/>
  <c r="C3748" i="24"/>
  <c r="A3411" i="24"/>
  <c r="B3635" i="24"/>
  <c r="C3636" i="24"/>
  <c r="C3342" i="24"/>
  <c r="C3370" i="24"/>
  <c r="B3663" i="24"/>
  <c r="C3664" i="24"/>
  <c r="C3776" i="24"/>
  <c r="A3775" i="24"/>
  <c r="C3216" i="24"/>
  <c r="C3244" i="24"/>
  <c r="C3272" i="24"/>
  <c r="C3300" i="24"/>
  <c r="C3328" i="24"/>
  <c r="A3215" i="24"/>
  <c r="A3243" i="24"/>
  <c r="A3271" i="24"/>
  <c r="A3299" i="24"/>
  <c r="A3327" i="24"/>
  <c r="C3188" i="24"/>
  <c r="A3173" i="24"/>
  <c r="A3159" i="24"/>
  <c r="C3146" i="24"/>
  <c r="A3145" i="24"/>
  <c r="C3132" i="24"/>
  <c r="A3131" i="24"/>
  <c r="C3118" i="24"/>
  <c r="A3117" i="24"/>
  <c r="C3104" i="24"/>
  <c r="A3103" i="24"/>
  <c r="C3090" i="24"/>
  <c r="A3089" i="24"/>
  <c r="C3076" i="24"/>
  <c r="A3075" i="24"/>
  <c r="C3062" i="24"/>
  <c r="A3061" i="24"/>
  <c r="A7495" i="24"/>
  <c r="A7174" i="24"/>
  <c r="A7271" i="24"/>
  <c r="A7425" i="24"/>
  <c r="A7189" i="24"/>
  <c r="A7537" i="24"/>
  <c r="A7789" i="24"/>
  <c r="A7831" i="24"/>
  <c r="A7467" i="24"/>
  <c r="A7691" i="24"/>
  <c r="A7621" i="24"/>
  <c r="A7761" i="24"/>
  <c r="A7579" i="24"/>
  <c r="A10828" i="24"/>
  <c r="W511" i="4"/>
  <c r="V511" i="4"/>
  <c r="T511" i="4"/>
  <c r="S511" i="4"/>
  <c r="R511" i="4"/>
  <c r="Q511" i="4"/>
  <c r="P511" i="4"/>
  <c r="O511" i="4"/>
  <c r="N511" i="4"/>
  <c r="M511" i="4"/>
  <c r="L511" i="4"/>
  <c r="K511" i="4"/>
  <c r="J511" i="4"/>
  <c r="I511" i="4"/>
  <c r="H511" i="4"/>
  <c r="W510" i="4"/>
  <c r="V510" i="4"/>
  <c r="T510" i="4"/>
  <c r="S510" i="4"/>
  <c r="R510" i="4"/>
  <c r="Q510" i="4"/>
  <c r="P510" i="4"/>
  <c r="O510" i="4"/>
  <c r="N510" i="4"/>
  <c r="M510" i="4"/>
  <c r="L510" i="4"/>
  <c r="K510" i="4"/>
  <c r="J510" i="4"/>
  <c r="I510" i="4"/>
  <c r="H510" i="4"/>
  <c r="W509" i="4"/>
  <c r="V509" i="4"/>
  <c r="T509" i="4"/>
  <c r="S509" i="4"/>
  <c r="R509" i="4"/>
  <c r="Q509" i="4"/>
  <c r="P509" i="4"/>
  <c r="O509" i="4"/>
  <c r="N509" i="4"/>
  <c r="M509" i="4"/>
  <c r="L509" i="4"/>
  <c r="K509" i="4"/>
  <c r="J509" i="4"/>
  <c r="I509" i="4"/>
  <c r="H509" i="4"/>
  <c r="G510" i="4"/>
  <c r="G511" i="4"/>
  <c r="G509" i="4"/>
  <c r="H5" i="11"/>
  <c r="G25" i="22"/>
  <c r="D25" i="22"/>
  <c r="G24" i="22"/>
  <c r="D24" i="22"/>
  <c r="G23" i="22"/>
  <c r="D23" i="22"/>
  <c r="AA23" i="2"/>
  <c r="AA24" i="2"/>
  <c r="AA25" i="2"/>
  <c r="AG20" i="2"/>
  <c r="AF20" i="2"/>
  <c r="N20" i="2"/>
  <c r="O20" i="2"/>
  <c r="P20" i="2"/>
  <c r="Q20" i="2"/>
  <c r="R20" i="2"/>
  <c r="S20" i="2"/>
  <c r="T20" i="2"/>
  <c r="U20" i="2"/>
  <c r="V20" i="2"/>
  <c r="W20" i="2"/>
  <c r="X20" i="2"/>
  <c r="Y20" i="2"/>
  <c r="Z20" i="2"/>
  <c r="AB20" i="2"/>
  <c r="AC20" i="2"/>
  <c r="M20" i="2"/>
  <c r="AD19" i="2"/>
  <c r="X511" i="4" s="1"/>
  <c r="AA19" i="2"/>
  <c r="U511" i="4" s="1"/>
  <c r="AD18" i="2"/>
  <c r="X510" i="4" s="1"/>
  <c r="AA18" i="2"/>
  <c r="U510" i="4" s="1"/>
  <c r="X509" i="4"/>
  <c r="U509" i="4"/>
  <c r="H25" i="22" l="1"/>
  <c r="B7172" i="24"/>
  <c r="B7169" i="24"/>
  <c r="C9039" i="24"/>
  <c r="B9039" i="24" s="1"/>
  <c r="A7722" i="24"/>
  <c r="A7414" i="24"/>
  <c r="C7961" i="24"/>
  <c r="B7961" i="24" s="1"/>
  <c r="B11536" i="24"/>
  <c r="B11022" i="24"/>
  <c r="C7415" i="24"/>
  <c r="B7415" i="24" s="1"/>
  <c r="C9179" i="24"/>
  <c r="B9179" i="24" s="1"/>
  <c r="A10004" i="24"/>
  <c r="B11391" i="24"/>
  <c r="A11486" i="24"/>
  <c r="C7989" i="24"/>
  <c r="B7989" i="24" s="1"/>
  <c r="C8297" i="24"/>
  <c r="B8297" i="24" s="1"/>
  <c r="A9220" i="24"/>
  <c r="C10005" i="24"/>
  <c r="B10005" i="24" s="1"/>
  <c r="C10789" i="24"/>
  <c r="B10789" i="24" s="1"/>
  <c r="C11392" i="24"/>
  <c r="A11392" i="24" s="1"/>
  <c r="A7988" i="24"/>
  <c r="C10719" i="24"/>
  <c r="B10719" i="24" s="1"/>
  <c r="A10788" i="24"/>
  <c r="C10593" i="24"/>
  <c r="B10593" i="24" s="1"/>
  <c r="B10918" i="24"/>
  <c r="A11191" i="24"/>
  <c r="A10718" i="24"/>
  <c r="C10817" i="24"/>
  <c r="B10817" i="24" s="1"/>
  <c r="C10919" i="24"/>
  <c r="B10919" i="24" s="1"/>
  <c r="C10855" i="24"/>
  <c r="C11023" i="24"/>
  <c r="A8380" i="24"/>
  <c r="A9528" i="24"/>
  <c r="A9052" i="24"/>
  <c r="C7709" i="24"/>
  <c r="B7709" i="24" s="1"/>
  <c r="C9529" i="24"/>
  <c r="B9529" i="24" s="1"/>
  <c r="A9276" i="24"/>
  <c r="A7708" i="24"/>
  <c r="A8954" i="24"/>
  <c r="C7317" i="24"/>
  <c r="B7317" i="24" s="1"/>
  <c r="C10173" i="24"/>
  <c r="B10173" i="24" s="1"/>
  <c r="C10677" i="24"/>
  <c r="B10677" i="24" s="1"/>
  <c r="B10854" i="24"/>
  <c r="A9444" i="24"/>
  <c r="C11192" i="24"/>
  <c r="B11192" i="24" s="1"/>
  <c r="A7330" i="24"/>
  <c r="C7765" i="24"/>
  <c r="B7765" i="24" s="1"/>
  <c r="C7807" i="24"/>
  <c r="B7807" i="24" s="1"/>
  <c r="C9445" i="24"/>
  <c r="B9445" i="24" s="1"/>
  <c r="C9697" i="24"/>
  <c r="B9697" i="24" s="1"/>
  <c r="A10816" i="24"/>
  <c r="A11158" i="24"/>
  <c r="C7597" i="24"/>
  <c r="B7597" i="24" s="1"/>
  <c r="A9696" i="24"/>
  <c r="C11159" i="24"/>
  <c r="C7233" i="24"/>
  <c r="B7233" i="24" s="1"/>
  <c r="A7596" i="24"/>
  <c r="C9893" i="24"/>
  <c r="B9893" i="24" s="1"/>
  <c r="C10145" i="24"/>
  <c r="B10145" i="24" s="1"/>
  <c r="C10019" i="24"/>
  <c r="B10019" i="24" s="1"/>
  <c r="A7372" i="24"/>
  <c r="A9892" i="24"/>
  <c r="C7373" i="24"/>
  <c r="B7373" i="24" s="1"/>
  <c r="C7905" i="24"/>
  <c r="B7905" i="24" s="1"/>
  <c r="A10172" i="24"/>
  <c r="C9907" i="24"/>
  <c r="B9907" i="24" s="1"/>
  <c r="A8660" i="24"/>
  <c r="A10396" i="24"/>
  <c r="C8661" i="24"/>
  <c r="B8661" i="24" s="1"/>
  <c r="C10397" i="24"/>
  <c r="B10397" i="24" s="1"/>
  <c r="A8184" i="24"/>
  <c r="A4952" i="24"/>
  <c r="A9249" i="24"/>
  <c r="C9795" i="24"/>
  <c r="B9795" i="24" s="1"/>
  <c r="A7288" i="24"/>
  <c r="A8030" i="24"/>
  <c r="C8451" i="24"/>
  <c r="B8451" i="24" s="1"/>
  <c r="C7835" i="24"/>
  <c r="B7835" i="24" s="1"/>
  <c r="C8031" i="24"/>
  <c r="B8031" i="24" s="1"/>
  <c r="C8885" i="24"/>
  <c r="B8885" i="24" s="1"/>
  <c r="C8955" i="24"/>
  <c r="B8955" i="24" s="1"/>
  <c r="A9794" i="24"/>
  <c r="A9038" i="24"/>
  <c r="C9277" i="24"/>
  <c r="B9277" i="24" s="1"/>
  <c r="A9094" i="24"/>
  <c r="C8619" i="24"/>
  <c r="B8619" i="24" s="1"/>
  <c r="A10564" i="24"/>
  <c r="C9095" i="24"/>
  <c r="B9095" i="24" s="1"/>
  <c r="C10565" i="24"/>
  <c r="B10565" i="24" s="1"/>
  <c r="A8758" i="24"/>
  <c r="A4651" i="24"/>
  <c r="A9318" i="24"/>
  <c r="A8884" i="24"/>
  <c r="A9682" i="24"/>
  <c r="C9683" i="24"/>
  <c r="B11518" i="24"/>
  <c r="A10060" i="24"/>
  <c r="A9906" i="24"/>
  <c r="C4568" i="24"/>
  <c r="A10676" i="24"/>
  <c r="A8240" i="24"/>
  <c r="A10760" i="24"/>
  <c r="C8073" i="24"/>
  <c r="B8073" i="24" s="1"/>
  <c r="A8422" i="24"/>
  <c r="A8926" i="24"/>
  <c r="C8241" i="24"/>
  <c r="B8241" i="24" s="1"/>
  <c r="C8787" i="24"/>
  <c r="B8787" i="24" s="1"/>
  <c r="C10761" i="24"/>
  <c r="B10761" i="24" s="1"/>
  <c r="A8072" i="24"/>
  <c r="C8423" i="24"/>
  <c r="B8423" i="24" s="1"/>
  <c r="C7751" i="24"/>
  <c r="B7751" i="24" s="1"/>
  <c r="C8927" i="24"/>
  <c r="B8927" i="24" s="1"/>
  <c r="A8786" i="24"/>
  <c r="A7750" i="24"/>
  <c r="H23" i="22"/>
  <c r="C11287" i="24"/>
  <c r="A11287" i="24" s="1"/>
  <c r="C11519" i="24"/>
  <c r="A11519" i="24" s="1"/>
  <c r="B11630" i="24"/>
  <c r="A7316" i="24"/>
  <c r="C8717" i="24"/>
  <c r="B8717" i="24" s="1"/>
  <c r="C9557" i="24"/>
  <c r="B9557" i="24" s="1"/>
  <c r="C11423" i="24"/>
  <c r="A11422" i="24"/>
  <c r="B11422" i="24"/>
  <c r="C8941" i="24"/>
  <c r="B8941" i="24" s="1"/>
  <c r="A7470" i="24"/>
  <c r="C9613" i="24"/>
  <c r="B9613" i="24" s="1"/>
  <c r="B4707" i="24"/>
  <c r="C5885" i="24"/>
  <c r="C5886" i="24" s="1"/>
  <c r="C7500" i="24"/>
  <c r="B7500" i="24" s="1"/>
  <c r="C9081" i="24"/>
  <c r="B9081" i="24" s="1"/>
  <c r="A8016" i="24"/>
  <c r="C8647" i="24"/>
  <c r="B8647" i="24" s="1"/>
  <c r="C9753" i="24"/>
  <c r="B9753" i="24" s="1"/>
  <c r="A10032" i="24"/>
  <c r="C10257" i="24"/>
  <c r="B10257" i="24" s="1"/>
  <c r="C9473" i="24"/>
  <c r="B9473" i="24" s="1"/>
  <c r="C9865" i="24"/>
  <c r="B9865" i="24" s="1"/>
  <c r="C10271" i="24"/>
  <c r="B10271" i="24" s="1"/>
  <c r="A9486" i="24"/>
  <c r="A10452" i="24"/>
  <c r="C8465" i="24"/>
  <c r="B8465" i="24" s="1"/>
  <c r="C7289" i="24"/>
  <c r="B7289" i="24" s="1"/>
  <c r="A7499" i="24"/>
  <c r="A7834" i="24"/>
  <c r="A8940" i="24"/>
  <c r="C8185" i="24"/>
  <c r="B8185" i="24" s="1"/>
  <c r="A9836" i="24"/>
  <c r="C10033" i="24"/>
  <c r="B10033" i="24" s="1"/>
  <c r="A10256" i="24"/>
  <c r="C9487" i="24"/>
  <c r="B9487" i="24" s="1"/>
  <c r="C10453" i="24"/>
  <c r="B10453" i="24" s="1"/>
  <c r="A8464" i="24"/>
  <c r="B10982" i="24"/>
  <c r="A11590" i="24"/>
  <c r="B11590" i="24"/>
  <c r="C11591" i="24"/>
  <c r="A9080" i="24"/>
  <c r="C8017" i="24"/>
  <c r="B8017" i="24" s="1"/>
  <c r="A8646" i="24"/>
  <c r="A9752" i="24"/>
  <c r="A8450" i="24"/>
  <c r="A9472" i="24"/>
  <c r="A10270" i="24"/>
  <c r="A10592" i="24"/>
  <c r="A11670" i="24"/>
  <c r="B11670" i="24"/>
  <c r="C11671" i="24"/>
  <c r="A11662" i="24"/>
  <c r="C11663" i="24"/>
  <c r="B11662" i="24"/>
  <c r="B11263" i="24"/>
  <c r="C11264" i="24"/>
  <c r="A11263" i="24"/>
  <c r="B11159" i="24"/>
  <c r="A11159" i="24"/>
  <c r="C11160" i="24"/>
  <c r="B11366" i="24"/>
  <c r="A11366" i="24"/>
  <c r="C11367" i="24"/>
  <c r="A10855" i="24"/>
  <c r="C10856" i="24"/>
  <c r="B10855" i="24"/>
  <c r="A11214" i="24"/>
  <c r="C11215" i="24"/>
  <c r="B11214" i="24"/>
  <c r="C11208" i="24"/>
  <c r="B11207" i="24"/>
  <c r="A11207" i="24"/>
  <c r="A11182" i="24"/>
  <c r="B11182" i="24"/>
  <c r="C11183" i="24"/>
  <c r="B11310" i="24"/>
  <c r="C11311" i="24"/>
  <c r="A11310" i="24"/>
  <c r="B11080" i="24"/>
  <c r="A11080" i="24"/>
  <c r="C11081" i="24"/>
  <c r="A11087" i="24"/>
  <c r="B11087" i="24"/>
  <c r="C11088" i="24"/>
  <c r="B11126" i="24"/>
  <c r="C11127" i="24"/>
  <c r="A11126" i="24"/>
  <c r="B11606" i="24"/>
  <c r="A11606" i="24"/>
  <c r="C11607" i="24"/>
  <c r="B11702" i="24"/>
  <c r="A11702" i="24"/>
  <c r="C11703" i="24"/>
  <c r="C10880" i="24"/>
  <c r="B10879" i="24"/>
  <c r="A10879" i="24"/>
  <c r="B10926" i="24"/>
  <c r="C10927" i="24"/>
  <c r="A10926" i="24"/>
  <c r="B11023" i="24"/>
  <c r="C11024" i="24"/>
  <c r="A11023" i="24"/>
  <c r="B11254" i="24"/>
  <c r="C11255" i="24"/>
  <c r="A11254" i="24"/>
  <c r="C11344" i="24"/>
  <c r="A11343" i="24"/>
  <c r="B11343" i="24"/>
  <c r="B11327" i="24"/>
  <c r="C11328" i="24"/>
  <c r="A11327" i="24"/>
  <c r="C11512" i="24"/>
  <c r="B11511" i="24"/>
  <c r="A11511" i="24"/>
  <c r="C11688" i="24"/>
  <c r="B11687" i="24"/>
  <c r="A11687" i="24"/>
  <c r="C11768" i="24"/>
  <c r="B11767" i="24"/>
  <c r="A11767" i="24"/>
  <c r="C10848" i="24"/>
  <c r="B10847" i="24"/>
  <c r="A10847" i="24"/>
  <c r="A11014" i="24"/>
  <c r="C11015" i="24"/>
  <c r="B11014" i="24"/>
  <c r="C11168" i="24"/>
  <c r="B11167" i="24"/>
  <c r="A11167" i="24"/>
  <c r="C11408" i="24"/>
  <c r="B11407" i="24"/>
  <c r="A11407" i="24"/>
  <c r="A11487" i="24"/>
  <c r="C11488" i="24"/>
  <c r="B11487" i="24"/>
  <c r="A11559" i="24"/>
  <c r="C11560" i="24"/>
  <c r="B11559" i="24"/>
  <c r="C11680" i="24"/>
  <c r="B11679" i="24"/>
  <c r="A11679" i="24"/>
  <c r="B11223" i="24"/>
  <c r="C11224" i="24"/>
  <c r="A11223" i="24"/>
  <c r="A11070" i="24"/>
  <c r="C11071" i="24"/>
  <c r="B11070" i="24"/>
  <c r="A11318" i="24"/>
  <c r="C11319" i="24"/>
  <c r="B11318" i="24"/>
  <c r="B11399" i="24"/>
  <c r="A11399" i="24"/>
  <c r="C11400" i="24"/>
  <c r="B11575" i="24"/>
  <c r="C11576" i="24"/>
  <c r="A11575" i="24"/>
  <c r="C11008" i="24"/>
  <c r="B11007" i="24"/>
  <c r="A11007" i="24"/>
  <c r="B10911" i="24"/>
  <c r="A10911" i="24"/>
  <c r="C10912" i="24"/>
  <c r="B11095" i="24"/>
  <c r="C11096" i="24"/>
  <c r="A11095" i="24"/>
  <c r="A11359" i="24"/>
  <c r="B11359" i="24"/>
  <c r="C11360" i="24"/>
  <c r="C11376" i="24"/>
  <c r="A11375" i="24"/>
  <c r="B11375" i="24"/>
  <c r="A11567" i="24"/>
  <c r="B11567" i="24"/>
  <c r="C11568" i="24"/>
  <c r="C11744" i="24"/>
  <c r="B11743" i="24"/>
  <c r="A11743" i="24"/>
  <c r="B11047" i="24"/>
  <c r="A11047" i="24"/>
  <c r="C11048" i="24"/>
  <c r="A10983" i="24"/>
  <c r="C10984" i="24"/>
  <c r="B10983" i="24"/>
  <c r="B11430" i="24"/>
  <c r="C11431" i="24"/>
  <c r="A11430" i="24"/>
  <c r="B11519" i="24"/>
  <c r="B11638" i="24"/>
  <c r="C11639" i="24"/>
  <c r="A11638" i="24"/>
  <c r="C11648" i="24"/>
  <c r="B11647" i="24"/>
  <c r="A11647" i="24"/>
  <c r="A11751" i="24"/>
  <c r="C11752" i="24"/>
  <c r="B11751" i="24"/>
  <c r="B11039" i="24"/>
  <c r="A11039" i="24"/>
  <c r="C11040" i="24"/>
  <c r="A10886" i="24"/>
  <c r="C10887" i="24"/>
  <c r="B10886" i="24"/>
  <c r="C11112" i="24"/>
  <c r="B11111" i="24"/>
  <c r="A11111" i="24"/>
  <c r="B11294" i="24"/>
  <c r="C11295" i="24"/>
  <c r="A11294" i="24"/>
  <c r="C11440" i="24"/>
  <c r="B11439" i="24"/>
  <c r="A11439" i="24"/>
  <c r="B11759" i="24"/>
  <c r="A11759" i="24"/>
  <c r="C11760" i="24"/>
  <c r="C11736" i="24"/>
  <c r="B11735" i="24"/>
  <c r="A11735" i="24"/>
  <c r="B10959" i="24"/>
  <c r="C10960" i="24"/>
  <c r="A10959" i="24"/>
  <c r="B10990" i="24"/>
  <c r="C10991" i="24"/>
  <c r="A10990" i="24"/>
  <c r="A11599" i="24"/>
  <c r="B11599" i="24"/>
  <c r="C11600" i="24"/>
  <c r="A11726" i="24"/>
  <c r="C11727" i="24"/>
  <c r="B11726" i="24"/>
  <c r="A11279" i="24"/>
  <c r="C11280" i="24"/>
  <c r="B11279" i="24"/>
  <c r="C11553" i="24"/>
  <c r="B11552" i="24"/>
  <c r="A11552" i="24"/>
  <c r="A11694" i="24"/>
  <c r="B11694" i="24"/>
  <c r="C11695" i="24"/>
  <c r="C10976" i="24"/>
  <c r="B10975" i="24"/>
  <c r="A10975" i="24"/>
  <c r="B10862" i="24"/>
  <c r="C10863" i="24"/>
  <c r="A10862" i="24"/>
  <c r="C11240" i="24"/>
  <c r="B11239" i="24"/>
  <c r="A11239" i="24"/>
  <c r="B11463" i="24"/>
  <c r="C11464" i="24"/>
  <c r="A11463" i="24"/>
  <c r="A11631" i="24"/>
  <c r="C11632" i="24"/>
  <c r="B11631" i="24"/>
  <c r="A11775" i="24"/>
  <c r="C11776" i="24"/>
  <c r="B11775" i="24"/>
  <c r="A11118" i="24"/>
  <c r="C11119" i="24"/>
  <c r="B11118" i="24"/>
  <c r="C11136" i="24"/>
  <c r="B11135" i="24"/>
  <c r="A11135" i="24"/>
  <c r="A11247" i="24"/>
  <c r="C11248" i="24"/>
  <c r="B11247" i="24"/>
  <c r="C11056" i="24"/>
  <c r="B11055" i="24"/>
  <c r="A11055" i="24"/>
  <c r="A11415" i="24"/>
  <c r="C11416" i="24"/>
  <c r="B11415" i="24"/>
  <c r="A11623" i="24"/>
  <c r="B11623" i="24"/>
  <c r="C11624" i="24"/>
  <c r="B11545" i="24"/>
  <c r="C11546" i="24"/>
  <c r="A11545" i="24"/>
  <c r="C11616" i="24"/>
  <c r="B11615" i="24"/>
  <c r="A11615" i="24"/>
  <c r="C11792" i="24"/>
  <c r="B11791" i="24"/>
  <c r="A11791" i="24"/>
  <c r="B11144" i="24"/>
  <c r="A11144" i="24"/>
  <c r="C11145" i="24"/>
  <c r="A10919" i="24"/>
  <c r="C10920" i="24"/>
  <c r="B10895" i="24"/>
  <c r="C10896" i="24"/>
  <c r="A10895" i="24"/>
  <c r="B11382" i="24"/>
  <c r="C11383" i="24"/>
  <c r="A11382" i="24"/>
  <c r="C11305" i="24"/>
  <c r="B11304" i="24"/>
  <c r="A11304" i="24"/>
  <c r="A11454" i="24"/>
  <c r="C11455" i="24"/>
  <c r="B11454" i="24"/>
  <c r="A11526" i="24"/>
  <c r="B11526" i="24"/>
  <c r="C11527" i="24"/>
  <c r="A11654" i="24"/>
  <c r="C11655" i="24"/>
  <c r="B11654" i="24"/>
  <c r="A10943" i="24"/>
  <c r="C10944" i="24"/>
  <c r="B10943" i="24"/>
  <c r="A10950" i="24"/>
  <c r="C10951" i="24"/>
  <c r="B10950" i="24"/>
  <c r="B11446" i="24"/>
  <c r="C11447" i="24"/>
  <c r="A11446" i="24"/>
  <c r="B11537" i="24"/>
  <c r="A11537" i="24"/>
  <c r="C11538" i="24"/>
  <c r="A11151" i="24"/>
  <c r="C11152" i="24"/>
  <c r="B11151" i="24"/>
  <c r="A11174" i="24"/>
  <c r="C11175" i="24"/>
  <c r="B11174" i="24"/>
  <c r="C11272" i="24"/>
  <c r="B11271" i="24"/>
  <c r="A11271" i="24"/>
  <c r="B11504" i="24"/>
  <c r="A11504" i="24"/>
  <c r="C11505" i="24"/>
  <c r="B11494" i="24"/>
  <c r="C11495" i="24"/>
  <c r="A11494" i="24"/>
  <c r="C11712" i="24"/>
  <c r="B11711" i="24"/>
  <c r="A11711" i="24"/>
  <c r="B11783" i="24"/>
  <c r="A11783" i="24"/>
  <c r="C11784" i="24"/>
  <c r="C9250" i="24"/>
  <c r="B9250" i="24" s="1"/>
  <c r="A10690" i="24"/>
  <c r="A9556" i="24"/>
  <c r="C10691" i="24"/>
  <c r="B10691" i="24" s="1"/>
  <c r="C10833" i="24"/>
  <c r="B10832" i="24"/>
  <c r="C8255" i="24"/>
  <c r="B8255" i="24" s="1"/>
  <c r="A8254" i="24"/>
  <c r="A9458" i="24"/>
  <c r="C9221" i="24"/>
  <c r="B9221" i="24" s="1"/>
  <c r="A9864" i="24"/>
  <c r="C9459" i="24"/>
  <c r="B9459" i="24" s="1"/>
  <c r="B4952" i="24"/>
  <c r="A6037" i="24"/>
  <c r="C7331" i="24"/>
  <c r="B7331" i="24" s="1"/>
  <c r="A7610" i="24"/>
  <c r="C9319" i="24"/>
  <c r="B9319" i="24" s="1"/>
  <c r="A10704" i="24"/>
  <c r="A8688" i="24"/>
  <c r="C9851" i="24"/>
  <c r="B9851" i="24" s="1"/>
  <c r="C8759" i="24"/>
  <c r="B8759" i="24" s="1"/>
  <c r="A9178" i="24"/>
  <c r="A8618" i="24"/>
  <c r="A10606" i="24"/>
  <c r="C7611" i="24"/>
  <c r="B7611" i="24" s="1"/>
  <c r="C10705" i="24"/>
  <c r="B10705" i="24" s="1"/>
  <c r="C8689" i="24"/>
  <c r="B8689" i="24" s="1"/>
  <c r="A10648" i="24"/>
  <c r="A10578" i="24"/>
  <c r="A8436" i="24"/>
  <c r="C8563" i="24"/>
  <c r="B8563" i="24" s="1"/>
  <c r="A9738" i="24"/>
  <c r="C8507" i="24"/>
  <c r="B8507" i="24" s="1"/>
  <c r="C7723" i="24"/>
  <c r="B7723" i="24" s="1"/>
  <c r="C10649" i="24"/>
  <c r="B10649" i="24" s="1"/>
  <c r="C10579" i="24"/>
  <c r="B10579" i="24" s="1"/>
  <c r="C8437" i="24"/>
  <c r="B8437" i="24" s="1"/>
  <c r="A8562" i="24"/>
  <c r="C9739" i="24"/>
  <c r="B9739" i="24" s="1"/>
  <c r="A8506" i="24"/>
  <c r="C10061" i="24"/>
  <c r="B10061" i="24" s="1"/>
  <c r="A10018" i="24"/>
  <c r="C7471" i="24"/>
  <c r="B7471" i="24" s="1"/>
  <c r="A7806" i="24"/>
  <c r="A9612" i="24"/>
  <c r="A8156" i="24"/>
  <c r="A8576" i="24"/>
  <c r="A9598" i="24"/>
  <c r="A8912" i="24"/>
  <c r="A9304" i="24"/>
  <c r="C8577" i="24"/>
  <c r="B8577" i="24" s="1"/>
  <c r="C9599" i="24"/>
  <c r="B9599" i="24" s="1"/>
  <c r="C8913" i="24"/>
  <c r="B8913" i="24" s="1"/>
  <c r="C9305" i="24"/>
  <c r="B9305" i="24" s="1"/>
  <c r="C10635" i="24"/>
  <c r="B10635" i="24" s="1"/>
  <c r="C7795" i="24"/>
  <c r="B7794" i="24"/>
  <c r="A7794" i="24"/>
  <c r="C9207" i="24"/>
  <c r="B9206" i="24"/>
  <c r="A9206" i="24"/>
  <c r="C10551" i="24"/>
  <c r="B10550" i="24"/>
  <c r="A10550" i="24"/>
  <c r="C8745" i="24"/>
  <c r="B8744" i="24"/>
  <c r="A10466" i="24"/>
  <c r="B10466" i="24"/>
  <c r="A10046" i="24"/>
  <c r="B10046" i="24"/>
  <c r="C10089" i="24"/>
  <c r="B10088" i="24"/>
  <c r="A10088" i="24"/>
  <c r="C8115" i="24"/>
  <c r="B8114" i="24"/>
  <c r="A8114" i="24"/>
  <c r="C8339" i="24"/>
  <c r="B8338" i="24"/>
  <c r="A8338" i="24"/>
  <c r="C8983" i="24"/>
  <c r="B8982" i="24"/>
  <c r="A8982" i="24"/>
  <c r="C10215" i="24"/>
  <c r="B10214" i="24"/>
  <c r="A10214" i="24"/>
  <c r="C7695" i="24"/>
  <c r="B7694" i="24"/>
  <c r="A7694" i="24"/>
  <c r="C9165" i="24"/>
  <c r="B9164" i="24"/>
  <c r="A9164" i="24"/>
  <c r="C10285" i="24"/>
  <c r="B10284" i="24"/>
  <c r="A10284" i="24"/>
  <c r="C8283" i="24"/>
  <c r="B8282" i="24"/>
  <c r="A8282" i="24"/>
  <c r="C9375" i="24"/>
  <c r="B9374" i="24"/>
  <c r="A9374" i="24"/>
  <c r="C10341" i="24"/>
  <c r="B10340" i="24"/>
  <c r="A10340" i="24"/>
  <c r="B9024" i="24"/>
  <c r="C9025" i="24"/>
  <c r="A9024" i="24"/>
  <c r="C7639" i="24"/>
  <c r="B7638" i="24"/>
  <c r="A7638" i="24"/>
  <c r="C8227" i="24"/>
  <c r="B8226" i="24"/>
  <c r="A8226" i="24"/>
  <c r="C9963" i="24"/>
  <c r="B9962" i="24"/>
  <c r="A9962" i="24"/>
  <c r="C10747" i="24"/>
  <c r="B10746" i="24"/>
  <c r="A10746" i="24"/>
  <c r="B8870" i="24"/>
  <c r="C8871" i="24"/>
  <c r="A8870" i="24"/>
  <c r="C9431" i="24"/>
  <c r="B9430" i="24"/>
  <c r="A9430" i="24"/>
  <c r="C10495" i="24"/>
  <c r="B10494" i="24"/>
  <c r="A10494" i="24"/>
  <c r="B8828" i="24"/>
  <c r="A8828" i="24"/>
  <c r="C8829" i="24"/>
  <c r="C9389" i="24"/>
  <c r="B9388" i="24"/>
  <c r="A9388" i="24"/>
  <c r="C9585" i="24"/>
  <c r="B9584" i="24"/>
  <c r="A9584" i="24"/>
  <c r="C8171" i="24"/>
  <c r="B8170" i="24"/>
  <c r="A8170" i="24"/>
  <c r="C8395" i="24"/>
  <c r="B8394" i="24"/>
  <c r="A8394" i="24"/>
  <c r="C6305" i="24"/>
  <c r="A8716" i="24"/>
  <c r="C8157" i="24"/>
  <c r="B8157" i="24" s="1"/>
  <c r="C9684" i="24"/>
  <c r="B9684" i="24" s="1"/>
  <c r="A10634" i="24"/>
  <c r="A4735" i="24"/>
  <c r="C4792" i="24"/>
  <c r="B4792" i="24" s="1"/>
  <c r="C5392" i="24"/>
  <c r="C5393" i="24" s="1"/>
  <c r="A8520" i="24"/>
  <c r="C8521" i="24"/>
  <c r="B8521" i="24" s="1"/>
  <c r="A10186" i="24"/>
  <c r="C10187" i="24"/>
  <c r="B10187" i="24" s="1"/>
  <c r="A10522" i="24"/>
  <c r="C10523" i="24"/>
  <c r="B10523" i="24" s="1"/>
  <c r="A8324" i="24"/>
  <c r="C8325" i="24"/>
  <c r="B8325" i="24" s="1"/>
  <c r="A9724" i="24"/>
  <c r="C9725" i="24"/>
  <c r="B9725" i="24" s="1"/>
  <c r="C10411" i="24"/>
  <c r="B10411" i="24" s="1"/>
  <c r="A10410" i="24"/>
  <c r="A9122" i="24"/>
  <c r="C9123" i="24"/>
  <c r="B9123" i="24" s="1"/>
  <c r="C9641" i="24"/>
  <c r="B9641" i="24" s="1"/>
  <c r="A9640" i="24"/>
  <c r="C9151" i="24"/>
  <c r="B9151" i="24" s="1"/>
  <c r="A9150" i="24"/>
  <c r="A10368" i="24"/>
  <c r="C10369" i="24"/>
  <c r="B10369" i="24" s="1"/>
  <c r="C8843" i="24"/>
  <c r="B8843" i="24" s="1"/>
  <c r="A8842" i="24"/>
  <c r="A8198" i="24"/>
  <c r="C8199" i="24"/>
  <c r="B8199" i="24" s="1"/>
  <c r="A8142" i="24"/>
  <c r="C8143" i="24"/>
  <c r="B8143" i="24" s="1"/>
  <c r="A8269" i="24"/>
  <c r="C8270" i="24"/>
  <c r="B8270" i="24" s="1"/>
  <c r="C10439" i="24"/>
  <c r="B10439" i="24" s="1"/>
  <c r="A10438" i="24"/>
  <c r="C8703" i="24"/>
  <c r="B8703" i="24" s="1"/>
  <c r="A8702" i="24"/>
  <c r="A10298" i="24"/>
  <c r="C10299" i="24"/>
  <c r="B10299" i="24" s="1"/>
  <c r="A8604" i="24"/>
  <c r="C8605" i="24"/>
  <c r="B8605" i="24" s="1"/>
  <c r="A9346" i="24"/>
  <c r="C9347" i="24"/>
  <c r="B9347" i="24" s="1"/>
  <c r="C10131" i="24"/>
  <c r="B10131" i="24" s="1"/>
  <c r="A10130" i="24"/>
  <c r="C8662" i="24"/>
  <c r="B8662" i="24" s="1"/>
  <c r="A8661" i="24"/>
  <c r="C8633" i="24"/>
  <c r="B8633" i="24" s="1"/>
  <c r="A8632" i="24"/>
  <c r="C8549" i="24"/>
  <c r="B8549" i="24" s="1"/>
  <c r="A8548" i="24"/>
  <c r="C8928" i="24"/>
  <c r="B8928" i="24" s="1"/>
  <c r="A8927" i="24"/>
  <c r="A9234" i="24"/>
  <c r="C9235" i="24"/>
  <c r="B9235" i="24" s="1"/>
  <c r="C9446" i="24"/>
  <c r="B9446" i="24" s="1"/>
  <c r="A9445" i="24"/>
  <c r="A8968" i="24"/>
  <c r="C8969" i="24"/>
  <c r="B8969" i="24" s="1"/>
  <c r="A9613" i="24"/>
  <c r="C9614" i="24"/>
  <c r="B9614" i="24" s="1"/>
  <c r="C8213" i="24"/>
  <c r="B8213" i="24" s="1"/>
  <c r="A8212" i="24"/>
  <c r="A8717" i="24"/>
  <c r="C8718" i="24"/>
  <c r="B8718" i="24" s="1"/>
  <c r="C9656" i="24"/>
  <c r="B9656" i="24" s="1"/>
  <c r="A9655" i="24"/>
  <c r="A9066" i="24"/>
  <c r="C9067" i="24"/>
  <c r="B9067" i="24" s="1"/>
  <c r="C9796" i="24"/>
  <c r="B9796" i="24" s="1"/>
  <c r="A9795" i="24"/>
  <c r="C9838" i="24"/>
  <c r="B9838" i="24" s="1"/>
  <c r="A9837" i="24"/>
  <c r="A10775" i="24"/>
  <c r="C10776" i="24"/>
  <c r="B10776" i="24" s="1"/>
  <c r="C8298" i="24"/>
  <c r="B8298" i="24" s="1"/>
  <c r="A8297" i="24"/>
  <c r="A7890" i="24"/>
  <c r="C7891" i="24"/>
  <c r="B7891" i="24" s="1"/>
  <c r="C8409" i="24"/>
  <c r="B8409" i="24" s="1"/>
  <c r="A8408" i="24"/>
  <c r="A8675" i="24"/>
  <c r="C8676" i="24"/>
  <c r="B8676" i="24" s="1"/>
  <c r="C8857" i="24"/>
  <c r="B8857" i="24" s="1"/>
  <c r="A8856" i="24"/>
  <c r="A9053" i="24"/>
  <c r="C9054" i="24"/>
  <c r="B9054" i="24" s="1"/>
  <c r="A9990" i="24"/>
  <c r="C9991" i="24"/>
  <c r="B9991" i="24" s="1"/>
  <c r="A9766" i="24"/>
  <c r="C9767" i="24"/>
  <c r="B9767" i="24" s="1"/>
  <c r="A10354" i="24"/>
  <c r="C10355" i="24"/>
  <c r="B10355" i="24" s="1"/>
  <c r="A10677" i="24"/>
  <c r="C10678" i="24"/>
  <c r="B10678" i="24" s="1"/>
  <c r="C8774" i="24"/>
  <c r="B8774" i="24" s="1"/>
  <c r="A8773" i="24"/>
  <c r="A9305" i="24"/>
  <c r="C9515" i="24"/>
  <c r="B9515" i="24" s="1"/>
  <c r="A9514" i="24"/>
  <c r="C9922" i="24"/>
  <c r="B9922" i="24" s="1"/>
  <c r="A9921" i="24"/>
  <c r="A9934" i="24"/>
  <c r="C9935" i="24"/>
  <c r="B9935" i="24" s="1"/>
  <c r="A10047" i="24"/>
  <c r="C10048" i="24"/>
  <c r="B10048" i="24" s="1"/>
  <c r="C10468" i="24"/>
  <c r="B10468" i="24" s="1"/>
  <c r="A10467" i="24"/>
  <c r="C10117" i="24"/>
  <c r="B10117" i="24" s="1"/>
  <c r="A10116" i="24"/>
  <c r="C10076" i="24"/>
  <c r="B10076" i="24" s="1"/>
  <c r="A10075" i="24"/>
  <c r="C8088" i="24"/>
  <c r="B8088" i="24" s="1"/>
  <c r="A8087" i="24"/>
  <c r="A8996" i="24"/>
  <c r="C8997" i="24"/>
  <c r="B8997" i="24" s="1"/>
  <c r="A8366" i="24"/>
  <c r="C8367" i="24"/>
  <c r="B8367" i="24" s="1"/>
  <c r="C9096" i="24"/>
  <c r="B9096" i="24" s="1"/>
  <c r="A9095" i="24"/>
  <c r="A9697" i="24"/>
  <c r="C9698" i="24"/>
  <c r="B9698" i="24" s="1"/>
  <c r="A9878" i="24"/>
  <c r="C9879" i="24"/>
  <c r="B9879" i="24" s="1"/>
  <c r="C10174" i="24"/>
  <c r="B10174" i="24" s="1"/>
  <c r="A10173" i="24"/>
  <c r="A10257" i="24"/>
  <c r="C10258" i="24"/>
  <c r="B10258" i="24" s="1"/>
  <c r="C10537" i="24"/>
  <c r="B10537" i="24" s="1"/>
  <c r="A10536" i="24"/>
  <c r="C8032" i="24"/>
  <c r="B8032" i="24" s="1"/>
  <c r="A8031" i="24"/>
  <c r="A8451" i="24"/>
  <c r="C8452" i="24"/>
  <c r="B8452" i="24" s="1"/>
  <c r="A9221" i="24"/>
  <c r="A9416" i="24"/>
  <c r="C9417" i="24"/>
  <c r="B9417" i="24" s="1"/>
  <c r="C10201" i="24"/>
  <c r="B10201" i="24" s="1"/>
  <c r="A10200" i="24"/>
  <c r="A8073" i="24"/>
  <c r="C8074" i="24"/>
  <c r="B8074" i="24" s="1"/>
  <c r="A7946" i="24"/>
  <c r="C7947" i="24"/>
  <c r="B7947" i="24" s="1"/>
  <c r="C9781" i="24"/>
  <c r="B9781" i="24" s="1"/>
  <c r="A9780" i="24"/>
  <c r="A9822" i="24"/>
  <c r="C9823" i="24"/>
  <c r="B9823" i="24" s="1"/>
  <c r="C10608" i="24"/>
  <c r="B10608" i="24" s="1"/>
  <c r="A10607" i="24"/>
  <c r="A10732" i="24"/>
  <c r="C10733" i="24"/>
  <c r="B10733" i="24" s="1"/>
  <c r="C10509" i="24"/>
  <c r="B10509" i="24" s="1"/>
  <c r="A10508" i="24"/>
  <c r="A10593" i="24"/>
  <c r="C10594" i="24"/>
  <c r="B10594" i="24" s="1"/>
  <c r="C7906" i="24"/>
  <c r="B7906" i="24" s="1"/>
  <c r="A7905" i="24"/>
  <c r="C7976" i="24"/>
  <c r="B7976" i="24" s="1"/>
  <c r="A7975" i="24"/>
  <c r="A7876" i="24"/>
  <c r="C7877" i="24"/>
  <c r="B7877" i="24" s="1"/>
  <c r="C8592" i="24"/>
  <c r="B8592" i="24" s="1"/>
  <c r="A8591" i="24"/>
  <c r="C7990" i="24"/>
  <c r="B7990" i="24" s="1"/>
  <c r="A7989" i="24"/>
  <c r="C8886" i="24"/>
  <c r="B8886" i="24" s="1"/>
  <c r="A8885" i="24"/>
  <c r="A8058" i="24"/>
  <c r="C8059" i="24"/>
  <c r="B8059" i="24" s="1"/>
  <c r="A8801" i="24"/>
  <c r="C8802" i="24"/>
  <c r="B8802" i="24" s="1"/>
  <c r="C8480" i="24"/>
  <c r="B8480" i="24" s="1"/>
  <c r="A8479" i="24"/>
  <c r="C8942" i="24"/>
  <c r="B8942" i="24" s="1"/>
  <c r="A8941" i="24"/>
  <c r="A9136" i="24"/>
  <c r="C9137" i="24"/>
  <c r="B9137" i="24" s="1"/>
  <c r="A9500" i="24"/>
  <c r="C9501" i="24"/>
  <c r="B9501" i="24" s="1"/>
  <c r="C9627" i="24"/>
  <c r="B9627" i="24" s="1"/>
  <c r="A9626" i="24"/>
  <c r="C10663" i="24"/>
  <c r="B10663" i="24" s="1"/>
  <c r="A10662" i="24"/>
  <c r="C8242" i="24"/>
  <c r="B8242" i="24" s="1"/>
  <c r="A8241" i="24"/>
  <c r="A7932" i="24"/>
  <c r="C7933" i="24"/>
  <c r="B7933" i="24" s="1"/>
  <c r="C8648" i="24"/>
  <c r="B8648" i="24" s="1"/>
  <c r="A8647" i="24"/>
  <c r="A9570" i="24"/>
  <c r="C9571" i="24"/>
  <c r="B9571" i="24" s="1"/>
  <c r="C9193" i="24"/>
  <c r="B9193" i="24" s="1"/>
  <c r="A9192" i="24"/>
  <c r="A9668" i="24"/>
  <c r="C9669" i="24"/>
  <c r="B9669" i="24" s="1"/>
  <c r="A9710" i="24"/>
  <c r="C9711" i="24"/>
  <c r="B9711" i="24" s="1"/>
  <c r="A10480" i="24"/>
  <c r="C10481" i="24"/>
  <c r="B10481" i="24" s="1"/>
  <c r="C7920" i="24"/>
  <c r="B7920" i="24" s="1"/>
  <c r="A7919" i="24"/>
  <c r="C8493" i="24"/>
  <c r="B8493" i="24" s="1"/>
  <c r="A8492" i="24"/>
  <c r="A8002" i="24"/>
  <c r="C8003" i="24"/>
  <c r="B8003" i="24" s="1"/>
  <c r="A8898" i="24"/>
  <c r="C8899" i="24"/>
  <c r="B8899" i="24" s="1"/>
  <c r="C9040" i="24"/>
  <c r="B9040" i="24" s="1"/>
  <c r="A9039" i="24"/>
  <c r="A9179" i="24"/>
  <c r="C9180" i="24"/>
  <c r="B9180" i="24" s="1"/>
  <c r="C9333" i="24"/>
  <c r="B9333" i="24" s="1"/>
  <c r="A9332" i="24"/>
  <c r="A9290" i="24"/>
  <c r="C9291" i="24"/>
  <c r="B9291" i="24" s="1"/>
  <c r="A9977" i="24"/>
  <c r="C9978" i="24"/>
  <c r="B9978" i="24" s="1"/>
  <c r="C10622" i="24"/>
  <c r="B10622" i="24" s="1"/>
  <c r="A10621" i="24"/>
  <c r="C10803" i="24"/>
  <c r="B10803" i="24" s="1"/>
  <c r="A10802" i="24"/>
  <c r="C8046" i="24"/>
  <c r="B8046" i="24" s="1"/>
  <c r="A8045" i="24"/>
  <c r="C8382" i="24"/>
  <c r="B8382" i="24" s="1"/>
  <c r="A8381" i="24"/>
  <c r="A9010" i="24"/>
  <c r="C9011" i="24"/>
  <c r="B9011" i="24" s="1"/>
  <c r="C10006" i="24"/>
  <c r="B10006" i="24" s="1"/>
  <c r="A10005" i="24"/>
  <c r="C10230" i="24"/>
  <c r="B10230" i="24" s="1"/>
  <c r="A10229" i="24"/>
  <c r="C10454" i="24"/>
  <c r="B10454" i="24" s="1"/>
  <c r="A10453" i="24"/>
  <c r="A8730" i="24"/>
  <c r="C8731" i="24"/>
  <c r="B8731" i="24" s="1"/>
  <c r="A9402" i="24"/>
  <c r="C9403" i="24"/>
  <c r="B9403" i="24" s="1"/>
  <c r="A9893" i="24"/>
  <c r="C9894" i="24"/>
  <c r="B9894" i="24" s="1"/>
  <c r="C10034" i="24"/>
  <c r="B10034" i="24" s="1"/>
  <c r="A10033" i="24"/>
  <c r="A10242" i="24"/>
  <c r="C10243" i="24"/>
  <c r="B10243" i="24" s="1"/>
  <c r="A10719" i="24"/>
  <c r="C10720" i="24"/>
  <c r="B10720" i="24" s="1"/>
  <c r="A8100" i="24"/>
  <c r="C8101" i="24"/>
  <c r="B8101" i="24" s="1"/>
  <c r="A8352" i="24"/>
  <c r="C8353" i="24"/>
  <c r="B8353" i="24" s="1"/>
  <c r="C9361" i="24"/>
  <c r="B9361" i="24" s="1"/>
  <c r="A9360" i="24"/>
  <c r="C9109" i="24"/>
  <c r="B9109" i="24" s="1"/>
  <c r="A9108" i="24"/>
  <c r="A9948" i="24"/>
  <c r="C9949" i="24"/>
  <c r="B9949" i="24" s="1"/>
  <c r="C9866" i="24"/>
  <c r="B9866" i="24" s="1"/>
  <c r="A9865" i="24"/>
  <c r="A10103" i="24"/>
  <c r="C10104" i="24"/>
  <c r="B10104" i="24" s="1"/>
  <c r="C7962" i="24"/>
  <c r="B7962" i="24" s="1"/>
  <c r="A7961" i="24"/>
  <c r="A8310" i="24"/>
  <c r="C8311" i="24"/>
  <c r="B8311" i="24" s="1"/>
  <c r="A8128" i="24"/>
  <c r="C8129" i="24"/>
  <c r="B8129" i="24" s="1"/>
  <c r="C8536" i="24"/>
  <c r="B8536" i="24" s="1"/>
  <c r="A8535" i="24"/>
  <c r="A9277" i="24"/>
  <c r="C8816" i="24"/>
  <c r="B8816" i="24" s="1"/>
  <c r="A8815" i="24"/>
  <c r="C9264" i="24"/>
  <c r="B9264" i="24" s="1"/>
  <c r="A9263" i="24"/>
  <c r="C9543" i="24"/>
  <c r="B9543" i="24" s="1"/>
  <c r="A9542" i="24"/>
  <c r="C9809" i="24"/>
  <c r="B9809" i="24" s="1"/>
  <c r="A9808" i="24"/>
  <c r="A10159" i="24"/>
  <c r="C10160" i="24"/>
  <c r="B10160" i="24" s="1"/>
  <c r="C10328" i="24"/>
  <c r="B10328" i="24" s="1"/>
  <c r="A10327" i="24"/>
  <c r="C9908" i="24"/>
  <c r="B9908" i="24" s="1"/>
  <c r="A9907" i="24"/>
  <c r="A10312" i="24"/>
  <c r="C10313" i="24"/>
  <c r="B10313" i="24" s="1"/>
  <c r="C10383" i="24"/>
  <c r="B10383" i="24" s="1"/>
  <c r="A10382" i="24"/>
  <c r="A10424" i="24"/>
  <c r="C10425" i="24"/>
  <c r="B10425" i="24" s="1"/>
  <c r="C7864" i="24"/>
  <c r="B7864" i="24" s="1"/>
  <c r="A7863" i="24"/>
  <c r="A7807" i="24"/>
  <c r="C7808" i="24"/>
  <c r="B7808" i="24" s="1"/>
  <c r="A7779" i="24"/>
  <c r="C7780" i="24"/>
  <c r="B7780" i="24" s="1"/>
  <c r="A7820" i="24"/>
  <c r="C7821" i="24"/>
  <c r="B7821" i="24" s="1"/>
  <c r="C7836" i="24"/>
  <c r="B7836" i="24" s="1"/>
  <c r="C7682" i="24"/>
  <c r="B7682" i="24" s="1"/>
  <c r="A7681" i="24"/>
  <c r="C7738" i="24"/>
  <c r="B7738" i="24" s="1"/>
  <c r="A7737" i="24"/>
  <c r="C7710" i="24"/>
  <c r="B7710" i="24" s="1"/>
  <c r="C7766" i="24"/>
  <c r="B7766" i="24" s="1"/>
  <c r="A7765" i="24"/>
  <c r="A7751" i="24"/>
  <c r="C7752" i="24"/>
  <c r="B7752" i="24" s="1"/>
  <c r="A7723" i="24"/>
  <c r="A7597" i="24"/>
  <c r="C7598" i="24"/>
  <c r="B7598" i="24" s="1"/>
  <c r="A7666" i="24"/>
  <c r="C7667" i="24"/>
  <c r="B7667" i="24" s="1"/>
  <c r="A7624" i="24"/>
  <c r="C7625" i="24"/>
  <c r="B7625" i="24" s="1"/>
  <c r="C7654" i="24"/>
  <c r="B7654" i="24" s="1"/>
  <c r="A7653" i="24"/>
  <c r="C7290" i="24"/>
  <c r="B7290" i="24" s="1"/>
  <c r="A7274" i="24"/>
  <c r="C7275" i="24"/>
  <c r="B7275" i="24" s="1"/>
  <c r="A7386" i="24"/>
  <c r="C7387" i="24"/>
  <c r="B7387" i="24" s="1"/>
  <c r="C7486" i="24"/>
  <c r="B7486" i="24" s="1"/>
  <c r="A7485" i="24"/>
  <c r="C7318" i="24"/>
  <c r="B7318" i="24" s="1"/>
  <c r="A7317" i="24"/>
  <c r="A7568" i="24"/>
  <c r="C7569" i="24"/>
  <c r="B7569" i="24" s="1"/>
  <c r="C7195" i="24"/>
  <c r="B7195" i="24" s="1"/>
  <c r="A7194" i="24"/>
  <c r="A7344" i="24"/>
  <c r="C7345" i="24"/>
  <c r="B7345" i="24" s="1"/>
  <c r="C7248" i="24"/>
  <c r="B7248" i="24" s="1"/>
  <c r="A7247" i="24"/>
  <c r="A7358" i="24"/>
  <c r="C7359" i="24"/>
  <c r="B7359" i="24" s="1"/>
  <c r="C7304" i="24"/>
  <c r="B7304" i="24" s="1"/>
  <c r="A7303" i="24"/>
  <c r="C7332" i="24"/>
  <c r="B7332" i="24" s="1"/>
  <c r="A7554" i="24"/>
  <c r="C7555" i="24"/>
  <c r="B7555" i="24" s="1"/>
  <c r="C7206" i="24"/>
  <c r="B7206" i="24" s="1"/>
  <c r="A7205" i="24"/>
  <c r="A7401" i="24"/>
  <c r="C7402" i="24"/>
  <c r="B7402" i="24" s="1"/>
  <c r="C7430" i="24"/>
  <c r="B7430" i="24" s="1"/>
  <c r="A7429" i="24"/>
  <c r="C7416" i="24"/>
  <c r="B7416" i="24" s="1"/>
  <c r="A7415" i="24"/>
  <c r="C7584" i="24"/>
  <c r="B7584" i="24" s="1"/>
  <c r="A7583" i="24"/>
  <c r="A7218" i="24"/>
  <c r="C7219" i="24"/>
  <c r="B7219" i="24" s="1"/>
  <c r="A7500" i="24"/>
  <c r="C7501" i="24"/>
  <c r="B7501" i="24" s="1"/>
  <c r="A7456" i="24"/>
  <c r="C7457" i="24"/>
  <c r="B7457" i="24" s="1"/>
  <c r="C7262" i="24"/>
  <c r="B7262" i="24" s="1"/>
  <c r="A7261" i="24"/>
  <c r="C7542" i="24"/>
  <c r="B7542" i="24" s="1"/>
  <c r="A7541" i="24"/>
  <c r="C7444" i="24"/>
  <c r="B7444" i="24" s="1"/>
  <c r="A7443" i="24"/>
  <c r="A7233" i="24"/>
  <c r="C7234" i="24"/>
  <c r="B7234" i="24" s="1"/>
  <c r="C7374" i="24"/>
  <c r="B7374" i="24" s="1"/>
  <c r="A7373" i="24"/>
  <c r="A7512" i="24"/>
  <c r="C7513" i="24"/>
  <c r="B7513" i="24" s="1"/>
  <c r="C7528" i="24"/>
  <c r="B7528" i="24" s="1"/>
  <c r="A7527" i="24"/>
  <c r="C7177" i="24"/>
  <c r="B7176" i="24"/>
  <c r="B5377" i="24"/>
  <c r="C4708" i="24"/>
  <c r="A4115" i="24"/>
  <c r="C6654" i="24"/>
  <c r="B6654" i="24" s="1"/>
  <c r="A4791" i="24"/>
  <c r="A4567" i="24"/>
  <c r="A5391" i="24"/>
  <c r="C5322" i="24"/>
  <c r="C5323" i="24" s="1"/>
  <c r="C4736" i="24"/>
  <c r="C4737" i="24" s="1"/>
  <c r="B5390" i="24"/>
  <c r="B4116" i="24"/>
  <c r="B6024" i="24"/>
  <c r="A6023" i="24"/>
  <c r="A822" i="24"/>
  <c r="B822" i="24"/>
  <c r="A162" i="24"/>
  <c r="B162" i="24"/>
  <c r="A1677" i="24"/>
  <c r="B1677" i="24"/>
  <c r="B1197" i="24"/>
  <c r="A1197" i="24"/>
  <c r="B2262" i="24"/>
  <c r="A2262" i="24"/>
  <c r="B1707" i="24"/>
  <c r="A1707" i="24"/>
  <c r="A12" i="24"/>
  <c r="A5182" i="24"/>
  <c r="B5182" i="24"/>
  <c r="B282" i="24"/>
  <c r="A282" i="24"/>
  <c r="A2320" i="24"/>
  <c r="B2320" i="24"/>
  <c r="A71" i="24"/>
  <c r="B71" i="24"/>
  <c r="B4367" i="24"/>
  <c r="A2974" i="24"/>
  <c r="A3577" i="24"/>
  <c r="B5488" i="24"/>
  <c r="A3576" i="24"/>
  <c r="B2179" i="24"/>
  <c r="B2839" i="24"/>
  <c r="A3442" i="24"/>
  <c r="B6304" i="24"/>
  <c r="A5390" i="24"/>
  <c r="A6303" i="24"/>
  <c r="B4187" i="24"/>
  <c r="A4187" i="24"/>
  <c r="B709" i="24"/>
  <c r="A709" i="24"/>
  <c r="B1760" i="24"/>
  <c r="B2629" i="24"/>
  <c r="A2629" i="24"/>
  <c r="B2914" i="24"/>
  <c r="A2914" i="24"/>
  <c r="A2569" i="24"/>
  <c r="B2569" i="24"/>
  <c r="A4202" i="24"/>
  <c r="B4202" i="24"/>
  <c r="B2494" i="24"/>
  <c r="A2494" i="24"/>
  <c r="B34" i="24"/>
  <c r="B2419" i="24"/>
  <c r="A2419" i="24"/>
  <c r="B2344" i="24"/>
  <c r="A2344" i="24"/>
  <c r="B2644" i="24"/>
  <c r="A2644" i="24"/>
  <c r="A4157" i="24"/>
  <c r="B4157" i="24"/>
  <c r="B3878" i="24"/>
  <c r="A3878" i="24"/>
  <c r="B1939" i="24"/>
  <c r="A1939" i="24"/>
  <c r="B2434" i="24"/>
  <c r="A2434" i="24"/>
  <c r="B5780" i="24"/>
  <c r="A5780" i="24"/>
  <c r="B7146" i="24"/>
  <c r="A7146" i="24"/>
  <c r="B5841" i="24"/>
  <c r="A5841" i="24"/>
  <c r="B5811" i="24"/>
  <c r="A5811" i="24"/>
  <c r="A5766" i="24"/>
  <c r="B5766" i="24"/>
  <c r="B7130" i="24"/>
  <c r="A7130" i="24"/>
  <c r="B5826" i="24"/>
  <c r="A5826" i="24"/>
  <c r="A7101" i="24"/>
  <c r="B7101" i="24"/>
  <c r="B5796" i="24"/>
  <c r="A5796" i="24"/>
  <c r="B5189" i="24"/>
  <c r="A5189" i="24"/>
  <c r="A4413" i="24"/>
  <c r="B4413" i="24"/>
  <c r="A4864" i="24"/>
  <c r="B4864" i="24"/>
  <c r="B4819" i="24"/>
  <c r="A4819" i="24"/>
  <c r="B5533" i="24"/>
  <c r="A5533" i="24"/>
  <c r="B5676" i="24"/>
  <c r="A5676" i="24"/>
  <c r="B4880" i="24"/>
  <c r="A4880" i="24"/>
  <c r="B5519" i="24"/>
  <c r="A5519" i="24"/>
  <c r="A5720" i="24"/>
  <c r="B5720" i="24"/>
  <c r="A5489" i="24"/>
  <c r="B5489" i="24"/>
  <c r="B4850" i="24"/>
  <c r="A4850" i="24"/>
  <c r="A4398" i="24"/>
  <c r="B4398" i="24"/>
  <c r="B5751" i="24"/>
  <c r="A5751" i="24"/>
  <c r="B4352" i="24"/>
  <c r="A4352" i="24"/>
  <c r="B4835" i="24"/>
  <c r="A4835" i="24"/>
  <c r="B5219" i="24"/>
  <c r="A5219" i="24"/>
  <c r="A5660" i="24"/>
  <c r="B5660" i="24"/>
  <c r="B5503" i="24"/>
  <c r="A5503" i="24"/>
  <c r="A5250" i="24"/>
  <c r="B5250" i="24"/>
  <c r="A5691" i="24"/>
  <c r="B5691" i="24"/>
  <c r="B5735" i="24"/>
  <c r="A5735" i="24"/>
  <c r="A4368" i="24"/>
  <c r="A4338" i="24"/>
  <c r="B4338" i="24"/>
  <c r="A5234" i="24"/>
  <c r="B5234" i="24"/>
  <c r="B5706" i="24"/>
  <c r="A5706" i="24"/>
  <c r="B4056" i="24"/>
  <c r="A4056" i="24"/>
  <c r="B4322" i="24"/>
  <c r="A4322" i="24"/>
  <c r="B4249" i="24"/>
  <c r="A4249" i="24"/>
  <c r="A4041" i="24"/>
  <c r="B4041" i="24"/>
  <c r="B4233" i="24"/>
  <c r="A4233" i="24"/>
  <c r="B4142" i="24"/>
  <c r="A4142" i="24"/>
  <c r="B4263" i="24"/>
  <c r="A4263" i="24"/>
  <c r="B4308" i="24"/>
  <c r="A4308" i="24"/>
  <c r="B4219" i="24"/>
  <c r="A4219" i="24"/>
  <c r="B4173" i="24"/>
  <c r="A4173" i="24"/>
  <c r="A4292" i="24"/>
  <c r="B4292" i="24"/>
  <c r="B4278" i="24"/>
  <c r="A4278" i="24"/>
  <c r="B3607" i="24"/>
  <c r="A3607" i="24"/>
  <c r="B3906" i="24"/>
  <c r="A3906" i="24"/>
  <c r="A3891" i="24"/>
  <c r="B3891" i="24"/>
  <c r="B3982" i="24"/>
  <c r="A3982" i="24"/>
  <c r="B3578" i="24"/>
  <c r="A3578" i="24"/>
  <c r="B3532" i="24"/>
  <c r="A3532" i="24"/>
  <c r="A3562" i="24"/>
  <c r="B3562" i="24"/>
  <c r="B3486" i="24"/>
  <c r="A3486" i="24"/>
  <c r="A3502" i="24"/>
  <c r="B3502" i="24"/>
  <c r="B4027" i="24"/>
  <c r="A4027" i="24"/>
  <c r="A3622" i="24"/>
  <c r="B3622" i="24"/>
  <c r="B3937" i="24"/>
  <c r="A3937" i="24"/>
  <c r="B3426" i="24"/>
  <c r="A3426" i="24"/>
  <c r="B3967" i="24"/>
  <c r="A3967" i="24"/>
  <c r="B3456" i="24"/>
  <c r="A3456" i="24"/>
  <c r="A3996" i="24"/>
  <c r="B3996" i="24"/>
  <c r="A3443" i="24"/>
  <c r="B3443" i="24"/>
  <c r="B3848" i="24"/>
  <c r="A3848" i="24"/>
  <c r="B3922" i="24"/>
  <c r="A3922" i="24"/>
  <c r="B3547" i="24"/>
  <c r="A3547" i="24"/>
  <c r="B3862" i="24"/>
  <c r="A3862" i="24"/>
  <c r="B4011" i="24"/>
  <c r="A4011" i="24"/>
  <c r="A3473" i="24"/>
  <c r="B3473" i="24"/>
  <c r="B3518" i="24"/>
  <c r="A3518" i="24"/>
  <c r="B3592" i="24"/>
  <c r="A3592" i="24"/>
  <c r="A3952" i="24"/>
  <c r="B3952" i="24"/>
  <c r="A2765" i="24"/>
  <c r="B2765" i="24"/>
  <c r="B2960" i="24"/>
  <c r="A2960" i="24"/>
  <c r="B3004" i="24"/>
  <c r="A3004" i="24"/>
  <c r="B2735" i="24"/>
  <c r="A2735" i="24"/>
  <c r="B2825" i="24"/>
  <c r="A2825" i="24"/>
  <c r="A2840" i="24"/>
  <c r="B2840" i="24"/>
  <c r="B2975" i="24"/>
  <c r="A2975" i="24"/>
  <c r="B2855" i="24"/>
  <c r="A2855" i="24"/>
  <c r="A2869" i="24"/>
  <c r="B2869" i="24"/>
  <c r="B2810" i="24"/>
  <c r="A2810" i="24"/>
  <c r="B2794" i="24"/>
  <c r="A2794" i="24"/>
  <c r="B2886" i="24"/>
  <c r="A2886" i="24"/>
  <c r="A2900" i="24"/>
  <c r="B2900" i="24"/>
  <c r="A2989" i="24"/>
  <c r="B2989" i="24"/>
  <c r="A2780" i="24"/>
  <c r="B2780" i="24"/>
  <c r="B2944" i="24"/>
  <c r="A2944" i="24"/>
  <c r="A2929" i="24"/>
  <c r="B2929" i="24"/>
  <c r="B3020" i="24"/>
  <c r="A3020" i="24"/>
  <c r="B2269" i="24"/>
  <c r="A2269" i="24"/>
  <c r="A2659" i="24"/>
  <c r="B2659" i="24"/>
  <c r="A2375" i="24"/>
  <c r="B2375" i="24"/>
  <c r="B2542" i="24"/>
  <c r="A2542" i="24"/>
  <c r="B2555" i="24"/>
  <c r="A2555" i="24"/>
  <c r="B2194" i="24"/>
  <c r="A2194" i="24"/>
  <c r="B2480" i="24"/>
  <c r="A2480" i="24"/>
  <c r="A2526" i="24"/>
  <c r="B2526" i="24"/>
  <c r="B2134" i="24"/>
  <c r="A2134" i="24"/>
  <c r="A2210" i="24"/>
  <c r="B2210" i="24"/>
  <c r="B2675" i="24"/>
  <c r="A2675" i="24"/>
  <c r="A2584" i="24"/>
  <c r="B2584" i="24"/>
  <c r="B2615" i="24"/>
  <c r="A2615" i="24"/>
  <c r="B2690" i="24"/>
  <c r="A2690" i="24"/>
  <c r="B2391" i="24"/>
  <c r="A2391" i="24"/>
  <c r="B2509" i="24"/>
  <c r="A2509" i="24"/>
  <c r="B2449" i="24"/>
  <c r="A2449" i="24"/>
  <c r="B2705" i="24"/>
  <c r="A2705" i="24"/>
  <c r="B2330" i="24"/>
  <c r="A2330" i="24"/>
  <c r="B2300" i="24"/>
  <c r="A2300" i="24"/>
  <c r="B2405" i="24"/>
  <c r="A2405" i="24"/>
  <c r="A2464" i="24"/>
  <c r="B2464" i="24"/>
  <c r="B2359" i="24"/>
  <c r="A2359" i="24"/>
  <c r="A2284" i="24"/>
  <c r="B2284" i="24"/>
  <c r="B2225" i="24"/>
  <c r="A2225" i="24"/>
  <c r="B2720" i="24"/>
  <c r="A2720" i="24"/>
  <c r="B2165" i="24"/>
  <c r="A2165" i="24"/>
  <c r="A2240" i="24"/>
  <c r="B2240" i="24"/>
  <c r="B2599" i="24"/>
  <c r="A2599" i="24"/>
  <c r="A2150" i="24"/>
  <c r="B2150" i="24"/>
  <c r="A2180" i="24"/>
  <c r="B2180" i="24"/>
  <c r="A2000" i="24"/>
  <c r="B2000" i="24"/>
  <c r="B2045" i="24"/>
  <c r="A2045" i="24"/>
  <c r="A2029" i="24"/>
  <c r="B2029" i="24"/>
  <c r="B2120" i="24"/>
  <c r="A2120" i="24"/>
  <c r="A2089" i="24"/>
  <c r="B2089" i="24"/>
  <c r="B1955" i="24"/>
  <c r="A1955" i="24"/>
  <c r="A1970" i="24"/>
  <c r="B1970" i="24"/>
  <c r="B2060" i="24"/>
  <c r="A2060" i="24"/>
  <c r="B2104" i="24"/>
  <c r="A2104" i="24"/>
  <c r="B2014" i="24"/>
  <c r="A2014" i="24"/>
  <c r="B1984" i="24"/>
  <c r="A1984" i="24"/>
  <c r="A1910" i="24"/>
  <c r="B1910" i="24"/>
  <c r="B1925" i="24"/>
  <c r="A1925" i="24"/>
  <c r="B2075" i="24"/>
  <c r="A2075" i="24"/>
  <c r="B1430" i="24"/>
  <c r="A1430" i="24"/>
  <c r="B1460" i="24"/>
  <c r="A1460" i="24"/>
  <c r="A784" i="24"/>
  <c r="B784" i="24"/>
  <c r="A365" i="24"/>
  <c r="B365" i="24"/>
  <c r="A664" i="24"/>
  <c r="B664" i="24"/>
  <c r="A1414" i="24"/>
  <c r="B1414" i="24"/>
  <c r="A874" i="24"/>
  <c r="B874" i="24"/>
  <c r="B1895" i="24"/>
  <c r="A1895" i="24"/>
  <c r="A1865" i="24"/>
  <c r="B1865" i="24"/>
  <c r="B1835" i="24"/>
  <c r="A1835" i="24"/>
  <c r="B1880" i="24"/>
  <c r="A1880" i="24"/>
  <c r="B1850" i="24"/>
  <c r="A1850" i="24"/>
  <c r="A1580" i="24"/>
  <c r="B1580" i="24"/>
  <c r="A1775" i="24"/>
  <c r="B1775" i="24"/>
  <c r="B1610" i="24"/>
  <c r="A1610" i="24"/>
  <c r="B1640" i="24"/>
  <c r="A1640" i="24"/>
  <c r="B1729" i="24"/>
  <c r="A1729" i="24"/>
  <c r="B1761" i="24"/>
  <c r="A1761" i="24"/>
  <c r="B1655" i="24"/>
  <c r="A1655" i="24"/>
  <c r="B1594" i="24"/>
  <c r="A1594" i="24"/>
  <c r="A1745" i="24"/>
  <c r="B1745" i="24"/>
  <c r="B1535" i="24"/>
  <c r="A1535" i="24"/>
  <c r="A1625" i="24"/>
  <c r="B1625" i="24"/>
  <c r="B1550" i="24"/>
  <c r="A1550" i="24"/>
  <c r="B1565" i="24"/>
  <c r="A1565" i="24"/>
  <c r="B1790" i="24"/>
  <c r="A1790" i="24"/>
  <c r="B1685" i="24"/>
  <c r="A1685" i="24"/>
  <c r="A1714" i="24"/>
  <c r="B1714" i="24"/>
  <c r="B1804" i="24"/>
  <c r="A1804" i="24"/>
  <c r="B1820" i="24"/>
  <c r="A1820" i="24"/>
  <c r="A1384" i="24"/>
  <c r="B1384" i="24"/>
  <c r="A1475" i="24"/>
  <c r="B1475" i="24"/>
  <c r="B1490" i="24"/>
  <c r="A1490" i="24"/>
  <c r="A1447" i="24"/>
  <c r="B1447" i="24"/>
  <c r="B1520" i="24"/>
  <c r="A1520" i="24"/>
  <c r="B1399" i="24"/>
  <c r="A1399" i="24"/>
  <c r="B1504" i="24"/>
  <c r="A1504" i="24"/>
  <c r="A1145" i="24"/>
  <c r="B1145" i="24"/>
  <c r="B1159" i="24"/>
  <c r="A1159" i="24"/>
  <c r="A1205" i="24"/>
  <c r="B1205" i="24"/>
  <c r="B1325" i="24"/>
  <c r="A1325" i="24"/>
  <c r="B1370" i="24"/>
  <c r="A1370" i="24"/>
  <c r="B1221" i="24"/>
  <c r="A1221" i="24"/>
  <c r="B1310" i="24"/>
  <c r="A1310" i="24"/>
  <c r="B1354" i="24"/>
  <c r="A1354" i="24"/>
  <c r="A1339" i="24"/>
  <c r="B1339" i="24"/>
  <c r="B1175" i="24"/>
  <c r="A1175" i="24"/>
  <c r="B1249" i="24"/>
  <c r="A1249" i="24"/>
  <c r="B1295" i="24"/>
  <c r="A1295" i="24"/>
  <c r="B1280" i="24"/>
  <c r="A1280" i="24"/>
  <c r="A1264" i="24"/>
  <c r="B1264" i="24"/>
  <c r="A950" i="24"/>
  <c r="B950" i="24"/>
  <c r="B940" i="24"/>
  <c r="A940" i="24"/>
  <c r="B1039" i="24"/>
  <c r="A1039" i="24"/>
  <c r="B1085" i="24"/>
  <c r="A1085" i="24"/>
  <c r="A1058" i="24"/>
  <c r="B1058" i="24"/>
  <c r="A1099" i="24"/>
  <c r="B1099" i="24"/>
  <c r="A965" i="24"/>
  <c r="B965" i="24"/>
  <c r="B1070" i="24"/>
  <c r="A1070" i="24"/>
  <c r="B1114" i="24"/>
  <c r="A1114" i="24"/>
  <c r="A1025" i="24"/>
  <c r="B1025" i="24"/>
  <c r="B919" i="24"/>
  <c r="A919" i="24"/>
  <c r="B980" i="24"/>
  <c r="A980" i="24"/>
  <c r="A1010" i="24"/>
  <c r="B1010" i="24"/>
  <c r="B995" i="24"/>
  <c r="A995" i="24"/>
  <c r="B1130" i="24"/>
  <c r="A1130" i="24"/>
  <c r="B680" i="24"/>
  <c r="A680" i="24"/>
  <c r="A769" i="24"/>
  <c r="B769" i="24"/>
  <c r="B755" i="24"/>
  <c r="A755" i="24"/>
  <c r="B845" i="24"/>
  <c r="A845" i="24"/>
  <c r="B905" i="24"/>
  <c r="A905" i="24"/>
  <c r="B604" i="24"/>
  <c r="A604" i="24"/>
  <c r="B695" i="24"/>
  <c r="A695" i="24"/>
  <c r="B634" i="24"/>
  <c r="A634" i="24"/>
  <c r="B890" i="24"/>
  <c r="A890" i="24"/>
  <c r="B829" i="24"/>
  <c r="A829" i="24"/>
  <c r="B650" i="24"/>
  <c r="A650" i="24"/>
  <c r="B799" i="24"/>
  <c r="A799" i="24"/>
  <c r="B740" i="24"/>
  <c r="A740" i="24"/>
  <c r="A620" i="24"/>
  <c r="B620" i="24"/>
  <c r="B860" i="24"/>
  <c r="A860" i="24"/>
  <c r="A724" i="24"/>
  <c r="B724" i="24"/>
  <c r="B574" i="24"/>
  <c r="A574" i="24"/>
  <c r="A559" i="24"/>
  <c r="B559" i="24"/>
  <c r="B260" i="24"/>
  <c r="A260" i="24"/>
  <c r="A529" i="24"/>
  <c r="B529" i="24"/>
  <c r="B397" i="24"/>
  <c r="A397" i="24"/>
  <c r="A410" i="24"/>
  <c r="B410" i="24"/>
  <c r="A424" i="24"/>
  <c r="B424" i="24"/>
  <c r="B439" i="24"/>
  <c r="A439" i="24"/>
  <c r="B544" i="24"/>
  <c r="A544" i="24"/>
  <c r="A290" i="24"/>
  <c r="B290" i="24"/>
  <c r="A305" i="24"/>
  <c r="B305" i="24"/>
  <c r="B335" i="24"/>
  <c r="A335" i="24"/>
  <c r="B515" i="24"/>
  <c r="A515" i="24"/>
  <c r="B590" i="24"/>
  <c r="A590" i="24"/>
  <c r="A245" i="24"/>
  <c r="B245" i="24"/>
  <c r="B485" i="24"/>
  <c r="A485" i="24"/>
  <c r="B455" i="24"/>
  <c r="A455" i="24"/>
  <c r="B320" i="24"/>
  <c r="A320" i="24"/>
  <c r="B500" i="24"/>
  <c r="A500" i="24"/>
  <c r="A381" i="24"/>
  <c r="B381" i="24"/>
  <c r="A470" i="24"/>
  <c r="B470" i="24"/>
  <c r="A229" i="24"/>
  <c r="B229" i="24"/>
  <c r="B200" i="24"/>
  <c r="A200" i="24"/>
  <c r="B214" i="24"/>
  <c r="A214" i="24"/>
  <c r="B170" i="24"/>
  <c r="A170" i="24"/>
  <c r="A35" i="24"/>
  <c r="A95" i="24"/>
  <c r="B95" i="24"/>
  <c r="B109" i="24"/>
  <c r="A109" i="24"/>
  <c r="B49" i="24"/>
  <c r="A49" i="24"/>
  <c r="B139" i="24"/>
  <c r="A139" i="24"/>
  <c r="B20" i="24"/>
  <c r="A20" i="24"/>
  <c r="B80" i="24"/>
  <c r="A80" i="24"/>
  <c r="A125" i="24"/>
  <c r="B125" i="24"/>
  <c r="B4651" i="24"/>
  <c r="A5856" i="24"/>
  <c r="A6471" i="24"/>
  <c r="C6668" i="24"/>
  <c r="B6668" i="24" s="1"/>
  <c r="A6024" i="24"/>
  <c r="C5106" i="24"/>
  <c r="B5106" i="24" s="1"/>
  <c r="B6303" i="24"/>
  <c r="C6472" i="24"/>
  <c r="B6472" i="24" s="1"/>
  <c r="A6961" i="24"/>
  <c r="C6962" i="24"/>
  <c r="C6963" i="24" s="1"/>
  <c r="A4595" i="24"/>
  <c r="C4764" i="24"/>
  <c r="C4765" i="24" s="1"/>
  <c r="C7032" i="24"/>
  <c r="C7033" i="24" s="1"/>
  <c r="B4100" i="24"/>
  <c r="B4951" i="24"/>
  <c r="A4951" i="24"/>
  <c r="B4950" i="24"/>
  <c r="A4099" i="24"/>
  <c r="A4100" i="24"/>
  <c r="A4950" i="24"/>
  <c r="C4102" i="24"/>
  <c r="C4103" i="24" s="1"/>
  <c r="C6570" i="24"/>
  <c r="A6570" i="24" s="1"/>
  <c r="B4099" i="24"/>
  <c r="A4101" i="24"/>
  <c r="A6065" i="24"/>
  <c r="C3036" i="24"/>
  <c r="B3036" i="24" s="1"/>
  <c r="C5378" i="24"/>
  <c r="C5379" i="24" s="1"/>
  <c r="B5883" i="24"/>
  <c r="A5063" i="24"/>
  <c r="A4938" i="24"/>
  <c r="A5884" i="24"/>
  <c r="A5883" i="24"/>
  <c r="C5857" i="24"/>
  <c r="C5858" i="24" s="1"/>
  <c r="C6444" i="24"/>
  <c r="A6444" i="24" s="1"/>
  <c r="A6653" i="24"/>
  <c r="A6975" i="24"/>
  <c r="C7004" i="24"/>
  <c r="C7005" i="24" s="1"/>
  <c r="A5376" i="24"/>
  <c r="B5063" i="24"/>
  <c r="C4939" i="24"/>
  <c r="C4940" i="24" s="1"/>
  <c r="A7031" i="24"/>
  <c r="A4114" i="24"/>
  <c r="C4117" i="24"/>
  <c r="C4118" i="24" s="1"/>
  <c r="C4979" i="24"/>
  <c r="A4979" i="24" s="1"/>
  <c r="A3286" i="24"/>
  <c r="C6696" i="24"/>
  <c r="B6696" i="24" s="1"/>
  <c r="B4471" i="24"/>
  <c r="B5021" i="24"/>
  <c r="B4470" i="24"/>
  <c r="A4471" i="24"/>
  <c r="C5022" i="24"/>
  <c r="C5023" i="24" s="1"/>
  <c r="A7059" i="24"/>
  <c r="A4470" i="24"/>
  <c r="A4472" i="24"/>
  <c r="B4472" i="24"/>
  <c r="A5293" i="24"/>
  <c r="A4978" i="24"/>
  <c r="A6443" i="24"/>
  <c r="A6569" i="24"/>
  <c r="A6723" i="24"/>
  <c r="C3679" i="24"/>
  <c r="C3680" i="24" s="1"/>
  <c r="B5321" i="24"/>
  <c r="B5293" i="24"/>
  <c r="A6695" i="24"/>
  <c r="A7003" i="24"/>
  <c r="C4596" i="24"/>
  <c r="A4596" i="24" s="1"/>
  <c r="C6066" i="24"/>
  <c r="C6067" i="24" s="1"/>
  <c r="A6597" i="24"/>
  <c r="A6541" i="24"/>
  <c r="C3413" i="24"/>
  <c r="A3413" i="24" s="1"/>
  <c r="C6976" i="24"/>
  <c r="A6976" i="24" s="1"/>
  <c r="A4937" i="24"/>
  <c r="A5105" i="24"/>
  <c r="C6542" i="24"/>
  <c r="B6542" i="24" s="1"/>
  <c r="B5376" i="24"/>
  <c r="C6136" i="24"/>
  <c r="B6135" i="24"/>
  <c r="C3287" i="24"/>
  <c r="C3288" i="24" s="1"/>
  <c r="B4679" i="24"/>
  <c r="C4484" i="24"/>
  <c r="B4483" i="24"/>
  <c r="A4483" i="24"/>
  <c r="C6108" i="24"/>
  <c r="B6107" i="24"/>
  <c r="C3385" i="24"/>
  <c r="C3386" i="24" s="1"/>
  <c r="B4114" i="24"/>
  <c r="B6513" i="24"/>
  <c r="C4910" i="24"/>
  <c r="B4910" i="24" s="1"/>
  <c r="A6513" i="24"/>
  <c r="C3203" i="24"/>
  <c r="C3204" i="24" s="1"/>
  <c r="C3357" i="24"/>
  <c r="A3357" i="24" s="1"/>
  <c r="B3356" i="24"/>
  <c r="A4763" i="24"/>
  <c r="B4115" i="24"/>
  <c r="B4937" i="24"/>
  <c r="A4909" i="24"/>
  <c r="A4908" i="24"/>
  <c r="A3202" i="24"/>
  <c r="C4680" i="24"/>
  <c r="A4680" i="24" s="1"/>
  <c r="B4908" i="24"/>
  <c r="C3763" i="24"/>
  <c r="C3764" i="24" s="1"/>
  <c r="A6933" i="24"/>
  <c r="A3258" i="24"/>
  <c r="C3259" i="24"/>
  <c r="C3260" i="24" s="1"/>
  <c r="C3231" i="24"/>
  <c r="A3231" i="24" s="1"/>
  <c r="A3412" i="24"/>
  <c r="C6598" i="24"/>
  <c r="B6598" i="24" s="1"/>
  <c r="A6667" i="24"/>
  <c r="C6724" i="24"/>
  <c r="B6724" i="24" s="1"/>
  <c r="C7060" i="24"/>
  <c r="C7061" i="24" s="1"/>
  <c r="C6934" i="24"/>
  <c r="B6934" i="24" s="1"/>
  <c r="A5474" i="24"/>
  <c r="B5474" i="24"/>
  <c r="C5065" i="24"/>
  <c r="A5064" i="24"/>
  <c r="C6192" i="24"/>
  <c r="B6191" i="24"/>
  <c r="C6220" i="24"/>
  <c r="B6219" i="24"/>
  <c r="B5007" i="24"/>
  <c r="C5008" i="24"/>
  <c r="C5912" i="24"/>
  <c r="A5911" i="24"/>
  <c r="C6626" i="24"/>
  <c r="B6625" i="24"/>
  <c r="C5996" i="24"/>
  <c r="A5995" i="24"/>
  <c r="C7117" i="24"/>
  <c r="B7116" i="24"/>
  <c r="C5419" i="24"/>
  <c r="A5418" i="24"/>
  <c r="B7088" i="24"/>
  <c r="C7089" i="24"/>
  <c r="A7088" i="24"/>
  <c r="C7018" i="24"/>
  <c r="B7017" i="24"/>
  <c r="A7017" i="24"/>
  <c r="C6990" i="24"/>
  <c r="B6989" i="24"/>
  <c r="A6989" i="24"/>
  <c r="C7074" i="24"/>
  <c r="B7073" i="24"/>
  <c r="A7073" i="24"/>
  <c r="C6920" i="24"/>
  <c r="A6919" i="24"/>
  <c r="B6919" i="24"/>
  <c r="C7046" i="24"/>
  <c r="B7045" i="24"/>
  <c r="A7045" i="24"/>
  <c r="C6948" i="24"/>
  <c r="A6947" i="24"/>
  <c r="B6947" i="24"/>
  <c r="C6794" i="24"/>
  <c r="A6793" i="24"/>
  <c r="B6793" i="24"/>
  <c r="C6682" i="24"/>
  <c r="B6681" i="24"/>
  <c r="A6681" i="24"/>
  <c r="C6766" i="24"/>
  <c r="A6765" i="24"/>
  <c r="B6765" i="24"/>
  <c r="C6738" i="24"/>
  <c r="A6737" i="24"/>
  <c r="B6737" i="24"/>
  <c r="C6837" i="24"/>
  <c r="A6836" i="24"/>
  <c r="B6836" i="24"/>
  <c r="C6809" i="24"/>
  <c r="A6808" i="24"/>
  <c r="B6808" i="24"/>
  <c r="C6865" i="24"/>
  <c r="A6864" i="24"/>
  <c r="B6864" i="24"/>
  <c r="C6878" i="24"/>
  <c r="A6877" i="24"/>
  <c r="B6877" i="24"/>
  <c r="C6781" i="24"/>
  <c r="A6780" i="24"/>
  <c r="B6780" i="24"/>
  <c r="C6906" i="24"/>
  <c r="A6905" i="24"/>
  <c r="B6905" i="24"/>
  <c r="C6850" i="24"/>
  <c r="A6849" i="24"/>
  <c r="B6849" i="24"/>
  <c r="C6753" i="24"/>
  <c r="A6752" i="24"/>
  <c r="B6752" i="24"/>
  <c r="C6893" i="24"/>
  <c r="A6892" i="24"/>
  <c r="B6892" i="24"/>
  <c r="C6710" i="24"/>
  <c r="B6709" i="24"/>
  <c r="A6709" i="24"/>
  <c r="C6822" i="24"/>
  <c r="A6821" i="24"/>
  <c r="B6821" i="24"/>
  <c r="C6697" i="24"/>
  <c r="B6555" i="24"/>
  <c r="A6555" i="24"/>
  <c r="C6556" i="24"/>
  <c r="C6641" i="24"/>
  <c r="A6640" i="24"/>
  <c r="B6640" i="24"/>
  <c r="C6655" i="24"/>
  <c r="B6527" i="24"/>
  <c r="A6527" i="24"/>
  <c r="C6528" i="24"/>
  <c r="B6611" i="24"/>
  <c r="A6611" i="24"/>
  <c r="C6612" i="24"/>
  <c r="B6583" i="24"/>
  <c r="A6583" i="24"/>
  <c r="C6584" i="24"/>
  <c r="B6499" i="24"/>
  <c r="A6499" i="24"/>
  <c r="C6500" i="24"/>
  <c r="B6514" i="24"/>
  <c r="A6514" i="24"/>
  <c r="C6515" i="24"/>
  <c r="C6361" i="24"/>
  <c r="B6360" i="24"/>
  <c r="A6360" i="24"/>
  <c r="C6402" i="24"/>
  <c r="B6401" i="24"/>
  <c r="A6401" i="24"/>
  <c r="C6389" i="24"/>
  <c r="B6388" i="24"/>
  <c r="A6388" i="24"/>
  <c r="B6429" i="24"/>
  <c r="C6430" i="24"/>
  <c r="A6429" i="24"/>
  <c r="C6374" i="24"/>
  <c r="B6373" i="24"/>
  <c r="A6373" i="24"/>
  <c r="C6486" i="24"/>
  <c r="B6485" i="24"/>
  <c r="A6485" i="24"/>
  <c r="C6417" i="24"/>
  <c r="B6416" i="24"/>
  <c r="A6416" i="24"/>
  <c r="B6457" i="24"/>
  <c r="C6458" i="24"/>
  <c r="A6457" i="24"/>
  <c r="C6346" i="24"/>
  <c r="A6345" i="24"/>
  <c r="B6345" i="24"/>
  <c r="C6333" i="24"/>
  <c r="A6332" i="24"/>
  <c r="B6332" i="24"/>
  <c r="C6318" i="24"/>
  <c r="A6317" i="24"/>
  <c r="B6317" i="24"/>
  <c r="C6306" i="24"/>
  <c r="A6305" i="24"/>
  <c r="B6305" i="24"/>
  <c r="C6291" i="24"/>
  <c r="A6290" i="24"/>
  <c r="B6290" i="24"/>
  <c r="C6262" i="24"/>
  <c r="B6261" i="24"/>
  <c r="A6261" i="24"/>
  <c r="C6249" i="24"/>
  <c r="B6248" i="24"/>
  <c r="A6248" i="24"/>
  <c r="C6277" i="24"/>
  <c r="B6276" i="24"/>
  <c r="A6276" i="24"/>
  <c r="C6234" i="24"/>
  <c r="B6233" i="24"/>
  <c r="A6233" i="24"/>
  <c r="C6207" i="24"/>
  <c r="B6206" i="24"/>
  <c r="A6206" i="24"/>
  <c r="C6179" i="24"/>
  <c r="A6178" i="24"/>
  <c r="B6178" i="24"/>
  <c r="C6095" i="24"/>
  <c r="B6094" i="24"/>
  <c r="A6094" i="24"/>
  <c r="C6123" i="24"/>
  <c r="A6122" i="24"/>
  <c r="B6122" i="24"/>
  <c r="C6164" i="24"/>
  <c r="B6163" i="24"/>
  <c r="A6163" i="24"/>
  <c r="C6151" i="24"/>
  <c r="B6150" i="24"/>
  <c r="A6150" i="24"/>
  <c r="C6080" i="24"/>
  <c r="B6079" i="24"/>
  <c r="A6079" i="24"/>
  <c r="C6052" i="24"/>
  <c r="B6051" i="24"/>
  <c r="A6051" i="24"/>
  <c r="C6039" i="24"/>
  <c r="B6038" i="24"/>
  <c r="A6038" i="24"/>
  <c r="C6026" i="24"/>
  <c r="B6025" i="24"/>
  <c r="A6025" i="24"/>
  <c r="C5983" i="24"/>
  <c r="B5982" i="24"/>
  <c r="A5982" i="24"/>
  <c r="C6011" i="24"/>
  <c r="B6010" i="24"/>
  <c r="A6010" i="24"/>
  <c r="C5968" i="24"/>
  <c r="B5967" i="24"/>
  <c r="A5967" i="24"/>
  <c r="B5576" i="24"/>
  <c r="A5576" i="24"/>
  <c r="C5577" i="24"/>
  <c r="C5940" i="24"/>
  <c r="B5939" i="24"/>
  <c r="A5939" i="24"/>
  <c r="B5563" i="24"/>
  <c r="A5563" i="24"/>
  <c r="C5564" i="24"/>
  <c r="C5633" i="24"/>
  <c r="B5632" i="24"/>
  <c r="A5632" i="24"/>
  <c r="B5548" i="24"/>
  <c r="A5548" i="24"/>
  <c r="C5549" i="24"/>
  <c r="C5648" i="24"/>
  <c r="B5647" i="24"/>
  <c r="A5647" i="24"/>
  <c r="C5605" i="24"/>
  <c r="B5604" i="24"/>
  <c r="A5604" i="24"/>
  <c r="C5899" i="24"/>
  <c r="B5898" i="24"/>
  <c r="A5898" i="24"/>
  <c r="B5475" i="24"/>
  <c r="A5475" i="24"/>
  <c r="C5476" i="24"/>
  <c r="C5871" i="24"/>
  <c r="B5870" i="24"/>
  <c r="A5870" i="24"/>
  <c r="B5460" i="24"/>
  <c r="A5460" i="24"/>
  <c r="C5461" i="24"/>
  <c r="C5927" i="24"/>
  <c r="B5926" i="24"/>
  <c r="A5926" i="24"/>
  <c r="C5955" i="24"/>
  <c r="B5954" i="24"/>
  <c r="A5954" i="24"/>
  <c r="C5620" i="24"/>
  <c r="B5619" i="24"/>
  <c r="A5619" i="24"/>
  <c r="B5591" i="24"/>
  <c r="A5591" i="24"/>
  <c r="C5592" i="24"/>
  <c r="C5406" i="24"/>
  <c r="A5405" i="24"/>
  <c r="B5405" i="24"/>
  <c r="A5392" i="24"/>
  <c r="B5392" i="24"/>
  <c r="C5434" i="24"/>
  <c r="A5433" i="24"/>
  <c r="B5433" i="24"/>
  <c r="C5447" i="24"/>
  <c r="A5446" i="24"/>
  <c r="B5446" i="24"/>
  <c r="B5278" i="24"/>
  <c r="A5278" i="24"/>
  <c r="C5279" i="24"/>
  <c r="B5119" i="24"/>
  <c r="C5120" i="24"/>
  <c r="A5119" i="24"/>
  <c r="C5079" i="24"/>
  <c r="A5078" i="24"/>
  <c r="B5078" i="24"/>
  <c r="C5092" i="24"/>
  <c r="B5091" i="24"/>
  <c r="A5091" i="24"/>
  <c r="B5160" i="24"/>
  <c r="C5161" i="24"/>
  <c r="A5160" i="24"/>
  <c r="C5308" i="24"/>
  <c r="A5307" i="24"/>
  <c r="B5307" i="24"/>
  <c r="C5036" i="24"/>
  <c r="B5035" i="24"/>
  <c r="A5035" i="24"/>
  <c r="C4896" i="24"/>
  <c r="A4895" i="24"/>
  <c r="B4895" i="24"/>
  <c r="C5364" i="24"/>
  <c r="A5363" i="24"/>
  <c r="B5363" i="24"/>
  <c r="C5336" i="24"/>
  <c r="A5335" i="24"/>
  <c r="B5335" i="24"/>
  <c r="C4994" i="24"/>
  <c r="A4993" i="24"/>
  <c r="B4993" i="24"/>
  <c r="C5351" i="24"/>
  <c r="A5350" i="24"/>
  <c r="B5350" i="24"/>
  <c r="C5050" i="24"/>
  <c r="A5049" i="24"/>
  <c r="B5049" i="24"/>
  <c r="C4923" i="24"/>
  <c r="B4922" i="24"/>
  <c r="A4922" i="24"/>
  <c r="B5265" i="24"/>
  <c r="A5265" i="24"/>
  <c r="C5266" i="24"/>
  <c r="C5295" i="24"/>
  <c r="A5294" i="24"/>
  <c r="B5294" i="24"/>
  <c r="A5147" i="24"/>
  <c r="C5148" i="24"/>
  <c r="B5147" i="24"/>
  <c r="C4966" i="24"/>
  <c r="B4965" i="24"/>
  <c r="A4965" i="24"/>
  <c r="B5132" i="24"/>
  <c r="C5133" i="24"/>
  <c r="A5132" i="24"/>
  <c r="B4953" i="24"/>
  <c r="A4953" i="24"/>
  <c r="C4954" i="24"/>
  <c r="A4652" i="24"/>
  <c r="C4653" i="24"/>
  <c r="B4652" i="24"/>
  <c r="B4736" i="24"/>
  <c r="A4637" i="24"/>
  <c r="B4637" i="24"/>
  <c r="C4638" i="24"/>
  <c r="C4526" i="24"/>
  <c r="B4525" i="24"/>
  <c r="A4525" i="24"/>
  <c r="C4430" i="24"/>
  <c r="A4429" i="24"/>
  <c r="B4429" i="24"/>
  <c r="C4750" i="24"/>
  <c r="A4749" i="24"/>
  <c r="B4749" i="24"/>
  <c r="C4722" i="24"/>
  <c r="A4721" i="24"/>
  <c r="B4721" i="24"/>
  <c r="C4498" i="24"/>
  <c r="B4497" i="24"/>
  <c r="A4497" i="24"/>
  <c r="C4474" i="24"/>
  <c r="B4473" i="24"/>
  <c r="A4473" i="24"/>
  <c r="B4553" i="24"/>
  <c r="A4553" i="24"/>
  <c r="C4554" i="24"/>
  <c r="C4073" i="24"/>
  <c r="B4072" i="24"/>
  <c r="A4072" i="24"/>
  <c r="C4459" i="24"/>
  <c r="A4458" i="24"/>
  <c r="B4458" i="24"/>
  <c r="C4709" i="24"/>
  <c r="A4708" i="24"/>
  <c r="B4708" i="24"/>
  <c r="C4806" i="24"/>
  <c r="A4805" i="24"/>
  <c r="B4805" i="24"/>
  <c r="C4694" i="24"/>
  <c r="A4693" i="24"/>
  <c r="B4693" i="24"/>
  <c r="A4568" i="24"/>
  <c r="B4568" i="24"/>
  <c r="C4569" i="24"/>
  <c r="A4512" i="24"/>
  <c r="C4513" i="24"/>
  <c r="B4512" i="24"/>
  <c r="B4443" i="24"/>
  <c r="A4443" i="24"/>
  <c r="C4444" i="24"/>
  <c r="A4665" i="24"/>
  <c r="C4666" i="24"/>
  <c r="B4665" i="24"/>
  <c r="C4625" i="24"/>
  <c r="B4624" i="24"/>
  <c r="A4624" i="24"/>
  <c r="C4541" i="24"/>
  <c r="B4540" i="24"/>
  <c r="A4540" i="24"/>
  <c r="C4582" i="24"/>
  <c r="B4581" i="24"/>
  <c r="A4581" i="24"/>
  <c r="C4778" i="24"/>
  <c r="A4777" i="24"/>
  <c r="B4777" i="24"/>
  <c r="C4610" i="24"/>
  <c r="B4609" i="24"/>
  <c r="A4609" i="24"/>
  <c r="B4087" i="24"/>
  <c r="A4087" i="24"/>
  <c r="C4088" i="24"/>
  <c r="B3384" i="24"/>
  <c r="A3230" i="24"/>
  <c r="B3678" i="24"/>
  <c r="A3762" i="24"/>
  <c r="C3707" i="24"/>
  <c r="A3707" i="24" s="1"/>
  <c r="C3399" i="24"/>
  <c r="A3398" i="24"/>
  <c r="B3706" i="24"/>
  <c r="C3735" i="24"/>
  <c r="B3735" i="24" s="1"/>
  <c r="A3314" i="24"/>
  <c r="A3734" i="24"/>
  <c r="C3651" i="24"/>
  <c r="C3652" i="24" s="1"/>
  <c r="B3650" i="24"/>
  <c r="C3315" i="24"/>
  <c r="A3315" i="24" s="1"/>
  <c r="C3049" i="24"/>
  <c r="B3048" i="24"/>
  <c r="C3805" i="24"/>
  <c r="B3804" i="24"/>
  <c r="C3175" i="24"/>
  <c r="A3174" i="24"/>
  <c r="C3833" i="24"/>
  <c r="B3832" i="24"/>
  <c r="C3161" i="24"/>
  <c r="B3160" i="24"/>
  <c r="B3819" i="24"/>
  <c r="C3820" i="24"/>
  <c r="A3819" i="24"/>
  <c r="C3792" i="24"/>
  <c r="B3791" i="24"/>
  <c r="A3791" i="24"/>
  <c r="C3749" i="24"/>
  <c r="A3748" i="24"/>
  <c r="B3748" i="24"/>
  <c r="C3777" i="24"/>
  <c r="A3776" i="24"/>
  <c r="B3776" i="24"/>
  <c r="A3692" i="24"/>
  <c r="C3693" i="24"/>
  <c r="B3692" i="24"/>
  <c r="A3664" i="24"/>
  <c r="C3665" i="24"/>
  <c r="B3664" i="24"/>
  <c r="A3636" i="24"/>
  <c r="C3637" i="24"/>
  <c r="B3636" i="24"/>
  <c r="B3342" i="24"/>
  <c r="C3343" i="24"/>
  <c r="A3342" i="24"/>
  <c r="B3370" i="24"/>
  <c r="C3371" i="24"/>
  <c r="A3370" i="24"/>
  <c r="A3720" i="24"/>
  <c r="C3721" i="24"/>
  <c r="B3720" i="24"/>
  <c r="C3301" i="24"/>
  <c r="B3300" i="24"/>
  <c r="A3300" i="24"/>
  <c r="C3273" i="24"/>
  <c r="B3272" i="24"/>
  <c r="A3272" i="24"/>
  <c r="B3244" i="24"/>
  <c r="C3245" i="24"/>
  <c r="A3244" i="24"/>
  <c r="C3329" i="24"/>
  <c r="B3328" i="24"/>
  <c r="A3328" i="24"/>
  <c r="B3216" i="24"/>
  <c r="C3217" i="24"/>
  <c r="A3216" i="24"/>
  <c r="B3188" i="24"/>
  <c r="C3189" i="24"/>
  <c r="A3188" i="24"/>
  <c r="A3146" i="24"/>
  <c r="C3147" i="24"/>
  <c r="B3146" i="24"/>
  <c r="C3133" i="24"/>
  <c r="A3132" i="24"/>
  <c r="B3132" i="24"/>
  <c r="C3119" i="24"/>
  <c r="A3118" i="24"/>
  <c r="B3118" i="24"/>
  <c r="B3104" i="24"/>
  <c r="C3105" i="24"/>
  <c r="A3104" i="24"/>
  <c r="B3090" i="24"/>
  <c r="C3091" i="24"/>
  <c r="A3090" i="24"/>
  <c r="B3076" i="24"/>
  <c r="C3077" i="24"/>
  <c r="A3076" i="24"/>
  <c r="C3063" i="24"/>
  <c r="B3062" i="24"/>
  <c r="A3062" i="24"/>
  <c r="A7733" i="24"/>
  <c r="A7355" i="24"/>
  <c r="A7411" i="24"/>
  <c r="A7190" i="24"/>
  <c r="A3035" i="24"/>
  <c r="A7607" i="24"/>
  <c r="A7593" i="24"/>
  <c r="A7327" i="24"/>
  <c r="A7257" i="24"/>
  <c r="A7341" i="24"/>
  <c r="A7175" i="24"/>
  <c r="A7369" i="24"/>
  <c r="A7453" i="24"/>
  <c r="A7649" i="24"/>
  <c r="A10829" i="24"/>
  <c r="A7229" i="24"/>
  <c r="A7299" i="24"/>
  <c r="A7775" i="24"/>
  <c r="A7719" i="24"/>
  <c r="A7383" i="24"/>
  <c r="A7439" i="24"/>
  <c r="AA20" i="2"/>
  <c r="Y511" i="4"/>
  <c r="Z511" i="4" s="1"/>
  <c r="Y509" i="4"/>
  <c r="Z509" i="4" s="1"/>
  <c r="Y510" i="4"/>
  <c r="Z510" i="4" s="1"/>
  <c r="H24" i="22"/>
  <c r="H26" i="22" s="1"/>
  <c r="G18" i="1" s="1"/>
  <c r="G17" i="2"/>
  <c r="CE17" i="2" s="1"/>
  <c r="G18" i="2"/>
  <c r="CX18" i="2" s="1"/>
  <c r="G19" i="2"/>
  <c r="CC19" i="2" s="1"/>
  <c r="C10146" i="24" l="1"/>
  <c r="B10146" i="24" s="1"/>
  <c r="A10145" i="24"/>
  <c r="C10790" i="24"/>
  <c r="B10790" i="24" s="1"/>
  <c r="A10789" i="24"/>
  <c r="A7709" i="24"/>
  <c r="C8788" i="24"/>
  <c r="B8788" i="24" s="1"/>
  <c r="A9081" i="24"/>
  <c r="A8787" i="24"/>
  <c r="A9529" i="24"/>
  <c r="A10019" i="24"/>
  <c r="C9530" i="24"/>
  <c r="B9530" i="24" s="1"/>
  <c r="C10020" i="24"/>
  <c r="B10020" i="24" s="1"/>
  <c r="C10818" i="24"/>
  <c r="B10818" i="24" s="1"/>
  <c r="A10761" i="24"/>
  <c r="A9459" i="24"/>
  <c r="A9599" i="24"/>
  <c r="C9460" i="24"/>
  <c r="B9460" i="24" s="1"/>
  <c r="C9600" i="24"/>
  <c r="B9600" i="24" s="1"/>
  <c r="C9278" i="24"/>
  <c r="B9278" i="24" s="1"/>
  <c r="C3037" i="24"/>
  <c r="A7331" i="24"/>
  <c r="A10817" i="24"/>
  <c r="C11288" i="24"/>
  <c r="A11288" i="24" s="1"/>
  <c r="C8564" i="24"/>
  <c r="B8564" i="24" s="1"/>
  <c r="C10762" i="24"/>
  <c r="B10762" i="24" s="1"/>
  <c r="A10635" i="24"/>
  <c r="A8563" i="24"/>
  <c r="A9739" i="24"/>
  <c r="C10636" i="24"/>
  <c r="B10636" i="24" s="1"/>
  <c r="C11393" i="24"/>
  <c r="C8256" i="24"/>
  <c r="B8256" i="24" s="1"/>
  <c r="C9740" i="24"/>
  <c r="B9740" i="24" s="1"/>
  <c r="B11392" i="24"/>
  <c r="A8255" i="24"/>
  <c r="B11287" i="24"/>
  <c r="C11193" i="24"/>
  <c r="C11520" i="24"/>
  <c r="A11192" i="24"/>
  <c r="C10706" i="24"/>
  <c r="B10706" i="24" s="1"/>
  <c r="A8157" i="24"/>
  <c r="C9306" i="24"/>
  <c r="B9306" i="24" s="1"/>
  <c r="A10397" i="24"/>
  <c r="C10398" i="24"/>
  <c r="B10398" i="24" s="1"/>
  <c r="A4736" i="24"/>
  <c r="A7471" i="24"/>
  <c r="A7835" i="24"/>
  <c r="A10649" i="24"/>
  <c r="C7472" i="24"/>
  <c r="B7472" i="24" s="1"/>
  <c r="C10650" i="24"/>
  <c r="B10650" i="24" s="1"/>
  <c r="A8423" i="24"/>
  <c r="A4792" i="24"/>
  <c r="C4793" i="24"/>
  <c r="C8690" i="24"/>
  <c r="B8690" i="24" s="1"/>
  <c r="A10565" i="24"/>
  <c r="C8956" i="24"/>
  <c r="B8956" i="24" s="1"/>
  <c r="C10566" i="24"/>
  <c r="B10566" i="24" s="1"/>
  <c r="A8955" i="24"/>
  <c r="C7724" i="24"/>
  <c r="B7724" i="24" s="1"/>
  <c r="A10705" i="24"/>
  <c r="C9222" i="24"/>
  <c r="B9222" i="24" s="1"/>
  <c r="A8465" i="24"/>
  <c r="C8424" i="24"/>
  <c r="B8424" i="24" s="1"/>
  <c r="A6654" i="24"/>
  <c r="A9684" i="24"/>
  <c r="C9685" i="24"/>
  <c r="B9685" i="24" s="1"/>
  <c r="C8620" i="24"/>
  <c r="B8620" i="24" s="1"/>
  <c r="A9753" i="24"/>
  <c r="A8619" i="24"/>
  <c r="C9754" i="24"/>
  <c r="B9754" i="24" s="1"/>
  <c r="C8466" i="24"/>
  <c r="B8466" i="24" s="1"/>
  <c r="B3413" i="24"/>
  <c r="A5106" i="24"/>
  <c r="A8689" i="24"/>
  <c r="B9683" i="24"/>
  <c r="A9683" i="24"/>
  <c r="A8577" i="24"/>
  <c r="C9474" i="24"/>
  <c r="B9474" i="24" s="1"/>
  <c r="A5322" i="24"/>
  <c r="C9558" i="24"/>
  <c r="B9558" i="24" s="1"/>
  <c r="A5885" i="24"/>
  <c r="A9557" i="24"/>
  <c r="C8578" i="24"/>
  <c r="B8578" i="24" s="1"/>
  <c r="B5322" i="24"/>
  <c r="B5885" i="24"/>
  <c r="B3287" i="24"/>
  <c r="A9473" i="24"/>
  <c r="A8437" i="24"/>
  <c r="C9320" i="24"/>
  <c r="B9320" i="24" s="1"/>
  <c r="A3287" i="24"/>
  <c r="C3414" i="24"/>
  <c r="A11423" i="24"/>
  <c r="C11424" i="24"/>
  <c r="B11423" i="24"/>
  <c r="A7289" i="24"/>
  <c r="C8438" i="24"/>
  <c r="B8438" i="24" s="1"/>
  <c r="C9251" i="24"/>
  <c r="B9251" i="24" s="1"/>
  <c r="C8186" i="24"/>
  <c r="B8186" i="24" s="1"/>
  <c r="A10061" i="24"/>
  <c r="A9487" i="24"/>
  <c r="C8508" i="24"/>
  <c r="B8508" i="24" s="1"/>
  <c r="A10271" i="24"/>
  <c r="A8759" i="24"/>
  <c r="A7611" i="24"/>
  <c r="A8913" i="24"/>
  <c r="C8018" i="24"/>
  <c r="B8018" i="24" s="1"/>
  <c r="A9250" i="24"/>
  <c r="A8185" i="24"/>
  <c r="C10062" i="24"/>
  <c r="B10062" i="24" s="1"/>
  <c r="C9488" i="24"/>
  <c r="B9488" i="24" s="1"/>
  <c r="A8507" i="24"/>
  <c r="C10272" i="24"/>
  <c r="B10272" i="24" s="1"/>
  <c r="C8760" i="24"/>
  <c r="B8760" i="24" s="1"/>
  <c r="B11591" i="24"/>
  <c r="A11591" i="24"/>
  <c r="C11592" i="24"/>
  <c r="C7612" i="24"/>
  <c r="B7612" i="24" s="1"/>
  <c r="C8914" i="24"/>
  <c r="B8914" i="24" s="1"/>
  <c r="A8017" i="24"/>
  <c r="A9319" i="24"/>
  <c r="C9082" i="24"/>
  <c r="B9082" i="24" s="1"/>
  <c r="C11672" i="24"/>
  <c r="A11671" i="24"/>
  <c r="B11671" i="24"/>
  <c r="A11663" i="24"/>
  <c r="C11664" i="24"/>
  <c r="B11663" i="24"/>
  <c r="A11175" i="24"/>
  <c r="C11176" i="24"/>
  <c r="B11175" i="24"/>
  <c r="B11538" i="24"/>
  <c r="A11538" i="24"/>
  <c r="B11447" i="24"/>
  <c r="C11448" i="24"/>
  <c r="A11447" i="24"/>
  <c r="C11713" i="24"/>
  <c r="B11712" i="24"/>
  <c r="A11712" i="24"/>
  <c r="B11505" i="24"/>
  <c r="A11505" i="24"/>
  <c r="C11506" i="24"/>
  <c r="A11655" i="24"/>
  <c r="C11656" i="24"/>
  <c r="B11655" i="24"/>
  <c r="B11383" i="24"/>
  <c r="C11384" i="24"/>
  <c r="A11383" i="24"/>
  <c r="B11145" i="24"/>
  <c r="A11145" i="24"/>
  <c r="C11146" i="24"/>
  <c r="C11617" i="24"/>
  <c r="A11616" i="24"/>
  <c r="B11616" i="24"/>
  <c r="A11624" i="24"/>
  <c r="B11624" i="24"/>
  <c r="C11625" i="24"/>
  <c r="A11416" i="24"/>
  <c r="C11417" i="24"/>
  <c r="B11416" i="24"/>
  <c r="C11057" i="24"/>
  <c r="B11056" i="24"/>
  <c r="A11056" i="24"/>
  <c r="A11119" i="24"/>
  <c r="C11120" i="24"/>
  <c r="B11119" i="24"/>
  <c r="C11554" i="24"/>
  <c r="B11553" i="24"/>
  <c r="A11553" i="24"/>
  <c r="C11441" i="24"/>
  <c r="A11440" i="24"/>
  <c r="B11440" i="24"/>
  <c r="A10984" i="24"/>
  <c r="C10985" i="24"/>
  <c r="B10984" i="24"/>
  <c r="A11568" i="24"/>
  <c r="B11568" i="24"/>
  <c r="C11569" i="24"/>
  <c r="C11009" i="24"/>
  <c r="B11008" i="24"/>
  <c r="A11008" i="24"/>
  <c r="B11400" i="24"/>
  <c r="A11400" i="24"/>
  <c r="C11401" i="24"/>
  <c r="A11319" i="24"/>
  <c r="B11319" i="24"/>
  <c r="C11320" i="24"/>
  <c r="C11513" i="24"/>
  <c r="B11512" i="24"/>
  <c r="A11512" i="24"/>
  <c r="B11255" i="24"/>
  <c r="A11255" i="24"/>
  <c r="C11256" i="24"/>
  <c r="C11209" i="24"/>
  <c r="B11208" i="24"/>
  <c r="A11208" i="24"/>
  <c r="A10944" i="24"/>
  <c r="C10945" i="24"/>
  <c r="B10944" i="24"/>
  <c r="C11793" i="24"/>
  <c r="B11792" i="24"/>
  <c r="A11792" i="24"/>
  <c r="B11464" i="24"/>
  <c r="A11464" i="24"/>
  <c r="C11465" i="24"/>
  <c r="C11241" i="24"/>
  <c r="B11240" i="24"/>
  <c r="A11240" i="24"/>
  <c r="A11727" i="24"/>
  <c r="B11727" i="24"/>
  <c r="C11728" i="24"/>
  <c r="A11393" i="24"/>
  <c r="B11393" i="24"/>
  <c r="C11394" i="24"/>
  <c r="B11295" i="24"/>
  <c r="A11295" i="24"/>
  <c r="C11296" i="24"/>
  <c r="C11113" i="24"/>
  <c r="B11112" i="24"/>
  <c r="A11112" i="24"/>
  <c r="B11040" i="24"/>
  <c r="A11040" i="24"/>
  <c r="C11041" i="24"/>
  <c r="A11752" i="24"/>
  <c r="C11753" i="24"/>
  <c r="B11752" i="24"/>
  <c r="C11649" i="24"/>
  <c r="B11648" i="24"/>
  <c r="A11648" i="24"/>
  <c r="B11431" i="24"/>
  <c r="A11431" i="24"/>
  <c r="C11432" i="24"/>
  <c r="C11377" i="24"/>
  <c r="A11376" i="24"/>
  <c r="B11376" i="24"/>
  <c r="B11096" i="24"/>
  <c r="C11097" i="24"/>
  <c r="A11096" i="24"/>
  <c r="C11169" i="24"/>
  <c r="A11168" i="24"/>
  <c r="B11168" i="24"/>
  <c r="C11689" i="24"/>
  <c r="B11688" i="24"/>
  <c r="A11688" i="24"/>
  <c r="B11127" i="24"/>
  <c r="A11127" i="24"/>
  <c r="C11128" i="24"/>
  <c r="B11311" i="24"/>
  <c r="C11312" i="24"/>
  <c r="A11311" i="24"/>
  <c r="A10856" i="24"/>
  <c r="C10857" i="24"/>
  <c r="B10856" i="24"/>
  <c r="C11273" i="24"/>
  <c r="A11272" i="24"/>
  <c r="B11272" i="24"/>
  <c r="C11496" i="24"/>
  <c r="B11495" i="24"/>
  <c r="A11495" i="24"/>
  <c r="A11152" i="24"/>
  <c r="C11153" i="24"/>
  <c r="B11152" i="24"/>
  <c r="A10951" i="24"/>
  <c r="C10952" i="24"/>
  <c r="B10951" i="24"/>
  <c r="A11527" i="24"/>
  <c r="C11528" i="24"/>
  <c r="B11527" i="24"/>
  <c r="A11455" i="24"/>
  <c r="C11456" i="24"/>
  <c r="B11455" i="24"/>
  <c r="C11306" i="24"/>
  <c r="A11305" i="24"/>
  <c r="B11305" i="24"/>
  <c r="A10920" i="24"/>
  <c r="C10921" i="24"/>
  <c r="B10920" i="24"/>
  <c r="B11546" i="24"/>
  <c r="A11546" i="24"/>
  <c r="A11248" i="24"/>
  <c r="B11248" i="24"/>
  <c r="C11249" i="24"/>
  <c r="C11137" i="24"/>
  <c r="A11136" i="24"/>
  <c r="B11136" i="24"/>
  <c r="A11632" i="24"/>
  <c r="B11632" i="24"/>
  <c r="C11633" i="24"/>
  <c r="B11193" i="24"/>
  <c r="C11194" i="24"/>
  <c r="A11193" i="24"/>
  <c r="B10863" i="24"/>
  <c r="C10864" i="24"/>
  <c r="A10863" i="24"/>
  <c r="C10977" i="24"/>
  <c r="B10976" i="24"/>
  <c r="A10976" i="24"/>
  <c r="A11280" i="24"/>
  <c r="C11281" i="24"/>
  <c r="B11280" i="24"/>
  <c r="B10960" i="24"/>
  <c r="C10961" i="24"/>
  <c r="A10960" i="24"/>
  <c r="C11737" i="24"/>
  <c r="B11736" i="24"/>
  <c r="A11736" i="24"/>
  <c r="A11520" i="24"/>
  <c r="C11521" i="24"/>
  <c r="B11520" i="24"/>
  <c r="B11048" i="24"/>
  <c r="A11048" i="24"/>
  <c r="C11049" i="24"/>
  <c r="A11360" i="24"/>
  <c r="B11360" i="24"/>
  <c r="C11361" i="24"/>
  <c r="B11576" i="24"/>
  <c r="C11577" i="24"/>
  <c r="A11576" i="24"/>
  <c r="B11224" i="24"/>
  <c r="C11225" i="24"/>
  <c r="A11224" i="24"/>
  <c r="C11681" i="24"/>
  <c r="B11680" i="24"/>
  <c r="A11680" i="24"/>
  <c r="A11488" i="24"/>
  <c r="B11488" i="24"/>
  <c r="C11489" i="24"/>
  <c r="C11409" i="24"/>
  <c r="A11408" i="24"/>
  <c r="B11408" i="24"/>
  <c r="C11769" i="24"/>
  <c r="B11768" i="24"/>
  <c r="A11768" i="24"/>
  <c r="B11328" i="24"/>
  <c r="C11329" i="24"/>
  <c r="A11328" i="24"/>
  <c r="C11345" i="24"/>
  <c r="B11344" i="24"/>
  <c r="A11344" i="24"/>
  <c r="B10927" i="24"/>
  <c r="C10928" i="24"/>
  <c r="A10927" i="24"/>
  <c r="C10881" i="24"/>
  <c r="B10880" i="24"/>
  <c r="A10880" i="24"/>
  <c r="B11607" i="24"/>
  <c r="A11607" i="24"/>
  <c r="C11608" i="24"/>
  <c r="B11081" i="24"/>
  <c r="A11081" i="24"/>
  <c r="C11082" i="24"/>
  <c r="A11215" i="24"/>
  <c r="B11215" i="24"/>
  <c r="C11216" i="24"/>
  <c r="B11160" i="24"/>
  <c r="A11160" i="24"/>
  <c r="C11161" i="24"/>
  <c r="B11264" i="24"/>
  <c r="A11264" i="24"/>
  <c r="C11265" i="24"/>
  <c r="B11784" i="24"/>
  <c r="A11784" i="24"/>
  <c r="C11785" i="24"/>
  <c r="B10896" i="24"/>
  <c r="C10897" i="24"/>
  <c r="A10896" i="24"/>
  <c r="A11776" i="24"/>
  <c r="C11777" i="24"/>
  <c r="B11776" i="24"/>
  <c r="A11695" i="24"/>
  <c r="C11696" i="24"/>
  <c r="B11695" i="24"/>
  <c r="A11600" i="24"/>
  <c r="B11600" i="24"/>
  <c r="C11601" i="24"/>
  <c r="B10991" i="24"/>
  <c r="C10992" i="24"/>
  <c r="A10991" i="24"/>
  <c r="B11760" i="24"/>
  <c r="A11760" i="24"/>
  <c r="C11761" i="24"/>
  <c r="A10887" i="24"/>
  <c r="C10888" i="24"/>
  <c r="B10887" i="24"/>
  <c r="B11639" i="24"/>
  <c r="C11640" i="24"/>
  <c r="A11639" i="24"/>
  <c r="C11745" i="24"/>
  <c r="B11744" i="24"/>
  <c r="A11744" i="24"/>
  <c r="B10912" i="24"/>
  <c r="A10912" i="24"/>
  <c r="C10913" i="24"/>
  <c r="A11071" i="24"/>
  <c r="C11072" i="24"/>
  <c r="B11071" i="24"/>
  <c r="A11560" i="24"/>
  <c r="B11560" i="24"/>
  <c r="C11561" i="24"/>
  <c r="A11015" i="24"/>
  <c r="C11016" i="24"/>
  <c r="B11015" i="24"/>
  <c r="C10849" i="24"/>
  <c r="B10848" i="24"/>
  <c r="A10848" i="24"/>
  <c r="B11024" i="24"/>
  <c r="C11025" i="24"/>
  <c r="A11024" i="24"/>
  <c r="B11703" i="24"/>
  <c r="A11703" i="24"/>
  <c r="C11704" i="24"/>
  <c r="A11088" i="24"/>
  <c r="C11089" i="24"/>
  <c r="B11088" i="24"/>
  <c r="A11183" i="24"/>
  <c r="C11184" i="24"/>
  <c r="B11183" i="24"/>
  <c r="B11367" i="24"/>
  <c r="A11367" i="24"/>
  <c r="C11368" i="24"/>
  <c r="A10691" i="24"/>
  <c r="C10580" i="24"/>
  <c r="B10580" i="24" s="1"/>
  <c r="C10692" i="24"/>
  <c r="B10692" i="24" s="1"/>
  <c r="C10834" i="24"/>
  <c r="B10833" i="24"/>
  <c r="A10579" i="24"/>
  <c r="A9851" i="24"/>
  <c r="C4911" i="24"/>
  <c r="A4939" i="24"/>
  <c r="C9852" i="24"/>
  <c r="B9852" i="24" s="1"/>
  <c r="C8158" i="24"/>
  <c r="B8158" i="24" s="1"/>
  <c r="C5107" i="24"/>
  <c r="A5107" i="24" s="1"/>
  <c r="B6444" i="24"/>
  <c r="B6570" i="24"/>
  <c r="A6696" i="24"/>
  <c r="C3232" i="24"/>
  <c r="C9390" i="24"/>
  <c r="B9389" i="24"/>
  <c r="A9389" i="24"/>
  <c r="C7640" i="24"/>
  <c r="B7639" i="24"/>
  <c r="A7639" i="24"/>
  <c r="C8284" i="24"/>
  <c r="B8283" i="24"/>
  <c r="A8283" i="24"/>
  <c r="C10216" i="24"/>
  <c r="B10215" i="24"/>
  <c r="A10215" i="24"/>
  <c r="C10090" i="24"/>
  <c r="B10089" i="24"/>
  <c r="A10089" i="24"/>
  <c r="C9208" i="24"/>
  <c r="B9207" i="24"/>
  <c r="A9207" i="24"/>
  <c r="C9586" i="24"/>
  <c r="B9585" i="24"/>
  <c r="A9585" i="24"/>
  <c r="A8829" i="24"/>
  <c r="B8829" i="24"/>
  <c r="C8830" i="24"/>
  <c r="C9432" i="24"/>
  <c r="B9431" i="24"/>
  <c r="A9431" i="24"/>
  <c r="C8228" i="24"/>
  <c r="B8227" i="24"/>
  <c r="A8227" i="24"/>
  <c r="C9376" i="24"/>
  <c r="B9375" i="24"/>
  <c r="A9375" i="24"/>
  <c r="C7696" i="24"/>
  <c r="B7695" i="24"/>
  <c r="A7695" i="24"/>
  <c r="C8116" i="24"/>
  <c r="B8115" i="24"/>
  <c r="A8115" i="24"/>
  <c r="C10552" i="24"/>
  <c r="B10551" i="24"/>
  <c r="A10551" i="24"/>
  <c r="C8172" i="24"/>
  <c r="B8171" i="24"/>
  <c r="A8171" i="24"/>
  <c r="C10496" i="24"/>
  <c r="B10495" i="24"/>
  <c r="A10495" i="24"/>
  <c r="C9964" i="24"/>
  <c r="B9963" i="24"/>
  <c r="A9963" i="24"/>
  <c r="B9025" i="24"/>
  <c r="C9026" i="24"/>
  <c r="A9025" i="24"/>
  <c r="C10342" i="24"/>
  <c r="B10341" i="24"/>
  <c r="A10341" i="24"/>
  <c r="C9166" i="24"/>
  <c r="B9165" i="24"/>
  <c r="A9165" i="24"/>
  <c r="C8340" i="24"/>
  <c r="B8339" i="24"/>
  <c r="A8339" i="24"/>
  <c r="B8745" i="24"/>
  <c r="C8746" i="24"/>
  <c r="A8745" i="24"/>
  <c r="B3231" i="24"/>
  <c r="C8396" i="24"/>
  <c r="B8395" i="24"/>
  <c r="A8395" i="24"/>
  <c r="A8871" i="24"/>
  <c r="B8871" i="24"/>
  <c r="C8872" i="24"/>
  <c r="C10748" i="24"/>
  <c r="B10747" i="24"/>
  <c r="A10747" i="24"/>
  <c r="C10286" i="24"/>
  <c r="B10285" i="24"/>
  <c r="A10285" i="24"/>
  <c r="C8984" i="24"/>
  <c r="B8983" i="24"/>
  <c r="A8983" i="24"/>
  <c r="C7796" i="24"/>
  <c r="B7795" i="24"/>
  <c r="A7795" i="24"/>
  <c r="A3259" i="24"/>
  <c r="A4910" i="24"/>
  <c r="C6445" i="24"/>
  <c r="A5857" i="24"/>
  <c r="C8522" i="24"/>
  <c r="B8522" i="24" s="1"/>
  <c r="A8521" i="24"/>
  <c r="A10187" i="24"/>
  <c r="C10188" i="24"/>
  <c r="B10188" i="24" s="1"/>
  <c r="B5857" i="24"/>
  <c r="A10523" i="24"/>
  <c r="C10524" i="24"/>
  <c r="B10524" i="24" s="1"/>
  <c r="C10412" i="24"/>
  <c r="B10412" i="24" s="1"/>
  <c r="A10411" i="24"/>
  <c r="A8325" i="24"/>
  <c r="C8326" i="24"/>
  <c r="B8326" i="24" s="1"/>
  <c r="C9726" i="24"/>
  <c r="B9726" i="24" s="1"/>
  <c r="A9725" i="24"/>
  <c r="C9348" i="24"/>
  <c r="B9348" i="24" s="1"/>
  <c r="A9347" i="24"/>
  <c r="C10440" i="24"/>
  <c r="B10440" i="24" s="1"/>
  <c r="A10439" i="24"/>
  <c r="A8143" i="24"/>
  <c r="C8144" i="24"/>
  <c r="B8144" i="24" s="1"/>
  <c r="A8199" i="24"/>
  <c r="C8200" i="24"/>
  <c r="B8200" i="24" s="1"/>
  <c r="C9642" i="24"/>
  <c r="B9642" i="24" s="1"/>
  <c r="A9641" i="24"/>
  <c r="B3259" i="24"/>
  <c r="B4939" i="24"/>
  <c r="A8703" i="24"/>
  <c r="C8704" i="24"/>
  <c r="B8704" i="24" s="1"/>
  <c r="C10132" i="24"/>
  <c r="B10132" i="24" s="1"/>
  <c r="A10131" i="24"/>
  <c r="C8606" i="24"/>
  <c r="B8606" i="24" s="1"/>
  <c r="A8605" i="24"/>
  <c r="A10299" i="24"/>
  <c r="C10300" i="24"/>
  <c r="B10300" i="24" s="1"/>
  <c r="A8270" i="24"/>
  <c r="C8271" i="24"/>
  <c r="B8271" i="24" s="1"/>
  <c r="A8843" i="24"/>
  <c r="C8844" i="24"/>
  <c r="B8844" i="24" s="1"/>
  <c r="A8466" i="24"/>
  <c r="C8467" i="24"/>
  <c r="B8467" i="24" s="1"/>
  <c r="C10370" i="24"/>
  <c r="B10370" i="24" s="1"/>
  <c r="A10369" i="24"/>
  <c r="C9152" i="24"/>
  <c r="B9152" i="24" s="1"/>
  <c r="A9151" i="24"/>
  <c r="A9123" i="24"/>
  <c r="C9124" i="24"/>
  <c r="B9124" i="24" s="1"/>
  <c r="A10636" i="24"/>
  <c r="C10637" i="24"/>
  <c r="B10637" i="24" s="1"/>
  <c r="A9894" i="24"/>
  <c r="C9895" i="24"/>
  <c r="B9895" i="24" s="1"/>
  <c r="A8731" i="24"/>
  <c r="C8732" i="24"/>
  <c r="B8732" i="24" s="1"/>
  <c r="C9334" i="24"/>
  <c r="B9334" i="24" s="1"/>
  <c r="A9333" i="24"/>
  <c r="C7921" i="24"/>
  <c r="B7921" i="24" s="1"/>
  <c r="A7920" i="24"/>
  <c r="C10664" i="24"/>
  <c r="B10664" i="24" s="1"/>
  <c r="A10663" i="24"/>
  <c r="C10567" i="24"/>
  <c r="B10567" i="24" s="1"/>
  <c r="A10566" i="24"/>
  <c r="A9137" i="24"/>
  <c r="C9138" i="24"/>
  <c r="B9138" i="24" s="1"/>
  <c r="C8481" i="24"/>
  <c r="B8481" i="24" s="1"/>
  <c r="A8480" i="24"/>
  <c r="C8887" i="24"/>
  <c r="B8887" i="24" s="1"/>
  <c r="A8886" i="24"/>
  <c r="A10608" i="24"/>
  <c r="C10609" i="24"/>
  <c r="B10609" i="24" s="1"/>
  <c r="A9781" i="24"/>
  <c r="C9782" i="24"/>
  <c r="B9782" i="24" s="1"/>
  <c r="A7947" i="24"/>
  <c r="C7948" i="24"/>
  <c r="B7948" i="24" s="1"/>
  <c r="C9418" i="24"/>
  <c r="B9418" i="24" s="1"/>
  <c r="A9417" i="24"/>
  <c r="A8452" i="24"/>
  <c r="C8453" i="24"/>
  <c r="B8453" i="24" s="1"/>
  <c r="C8033" i="24"/>
  <c r="B8033" i="24" s="1"/>
  <c r="A8032" i="24"/>
  <c r="A9879" i="24"/>
  <c r="C9880" i="24"/>
  <c r="B9880" i="24" s="1"/>
  <c r="C8579" i="24"/>
  <c r="B8579" i="24" s="1"/>
  <c r="A8578" i="24"/>
  <c r="C8089" i="24"/>
  <c r="B8089" i="24" s="1"/>
  <c r="A8088" i="24"/>
  <c r="A10048" i="24"/>
  <c r="C10049" i="24"/>
  <c r="B10049" i="24" s="1"/>
  <c r="C8509" i="24"/>
  <c r="B8509" i="24" s="1"/>
  <c r="A9767" i="24"/>
  <c r="C9768" i="24"/>
  <c r="B9768" i="24" s="1"/>
  <c r="A10776" i="24"/>
  <c r="C10777" i="24"/>
  <c r="B10777" i="24" s="1"/>
  <c r="A8718" i="24"/>
  <c r="C8719" i="24"/>
  <c r="B8719" i="24" s="1"/>
  <c r="A9614" i="24"/>
  <c r="C9615" i="24"/>
  <c r="B9615" i="24" s="1"/>
  <c r="A9235" i="24"/>
  <c r="C9236" i="24"/>
  <c r="B9236" i="24" s="1"/>
  <c r="C8929" i="24"/>
  <c r="B8929" i="24" s="1"/>
  <c r="A8928" i="24"/>
  <c r="C8634" i="24"/>
  <c r="B8634" i="24" s="1"/>
  <c r="A8633" i="24"/>
  <c r="A10313" i="24"/>
  <c r="C10314" i="24"/>
  <c r="B10314" i="24" s="1"/>
  <c r="C10651" i="24"/>
  <c r="B10651" i="24" s="1"/>
  <c r="A10650" i="24"/>
  <c r="A10243" i="24"/>
  <c r="C10244" i="24"/>
  <c r="B10244" i="24" s="1"/>
  <c r="A8690" i="24"/>
  <c r="C8691" i="24"/>
  <c r="B8691" i="24" s="1"/>
  <c r="C10455" i="24"/>
  <c r="B10455" i="24" s="1"/>
  <c r="A10454" i="24"/>
  <c r="C10021" i="24"/>
  <c r="B10021" i="24" s="1"/>
  <c r="A10020" i="24"/>
  <c r="C8383" i="24"/>
  <c r="B8383" i="24" s="1"/>
  <c r="A8382" i="24"/>
  <c r="C8047" i="24"/>
  <c r="B8047" i="24" s="1"/>
  <c r="A8046" i="24"/>
  <c r="A9291" i="24"/>
  <c r="C9292" i="24"/>
  <c r="B9292" i="24" s="1"/>
  <c r="C9041" i="24"/>
  <c r="B9041" i="24" s="1"/>
  <c r="A9040" i="24"/>
  <c r="C8494" i="24"/>
  <c r="B8494" i="24" s="1"/>
  <c r="A8493" i="24"/>
  <c r="A9711" i="24"/>
  <c r="C9712" i="24"/>
  <c r="B9712" i="24" s="1"/>
  <c r="A8788" i="24"/>
  <c r="C8789" i="24"/>
  <c r="B8789" i="24" s="1"/>
  <c r="C8649" i="24"/>
  <c r="B8649" i="24" s="1"/>
  <c r="A8648" i="24"/>
  <c r="C7934" i="24"/>
  <c r="B7934" i="24" s="1"/>
  <c r="A7933" i="24"/>
  <c r="A9501" i="24"/>
  <c r="C9502" i="24"/>
  <c r="B9502" i="24" s="1"/>
  <c r="C8943" i="24"/>
  <c r="B8943" i="24" s="1"/>
  <c r="A8942" i="24"/>
  <c r="A8802" i="24"/>
  <c r="C8803" i="24"/>
  <c r="B8803" i="24" s="1"/>
  <c r="A8059" i="24"/>
  <c r="C8060" i="24"/>
  <c r="B8060" i="24" s="1"/>
  <c r="C7991" i="24"/>
  <c r="B7991" i="24" s="1"/>
  <c r="A7990" i="24"/>
  <c r="C7907" i="24"/>
  <c r="B7907" i="24" s="1"/>
  <c r="A7906" i="24"/>
  <c r="A10733" i="24"/>
  <c r="C10734" i="24"/>
  <c r="B10734" i="24" s="1"/>
  <c r="A10062" i="24"/>
  <c r="C9223" i="24"/>
  <c r="B9223" i="24" s="1"/>
  <c r="A10146" i="24"/>
  <c r="C10147" i="24"/>
  <c r="B10147" i="24" s="1"/>
  <c r="C9097" i="24"/>
  <c r="B9097" i="24" s="1"/>
  <c r="A9096" i="24"/>
  <c r="A8997" i="24"/>
  <c r="C8998" i="24"/>
  <c r="B8998" i="24" s="1"/>
  <c r="A10117" i="24"/>
  <c r="C10118" i="24"/>
  <c r="B10118" i="24" s="1"/>
  <c r="C10819" i="24"/>
  <c r="B10819" i="24" s="1"/>
  <c r="A10818" i="24"/>
  <c r="A9935" i="24"/>
  <c r="C9936" i="24"/>
  <c r="B9936" i="24" s="1"/>
  <c r="C9923" i="24"/>
  <c r="B9923" i="24" s="1"/>
  <c r="A9922" i="24"/>
  <c r="C8775" i="24"/>
  <c r="B8775" i="24" s="1"/>
  <c r="A8774" i="24"/>
  <c r="A10678" i="24"/>
  <c r="C10679" i="24"/>
  <c r="B10679" i="24" s="1"/>
  <c r="A8676" i="24"/>
  <c r="C8677" i="24"/>
  <c r="B8677" i="24" s="1"/>
  <c r="C8299" i="24"/>
  <c r="B8299" i="24" s="1"/>
  <c r="A8298" i="24"/>
  <c r="C9839" i="24"/>
  <c r="B9839" i="24" s="1"/>
  <c r="A9838" i="24"/>
  <c r="C9797" i="24"/>
  <c r="B9797" i="24" s="1"/>
  <c r="A9796" i="24"/>
  <c r="C8550" i="24"/>
  <c r="B8550" i="24" s="1"/>
  <c r="A8549" i="24"/>
  <c r="C9909" i="24"/>
  <c r="B9909" i="24" s="1"/>
  <c r="A9908" i="24"/>
  <c r="C7963" i="24"/>
  <c r="B7963" i="24" s="1"/>
  <c r="A7962" i="24"/>
  <c r="A8311" i="24"/>
  <c r="C8312" i="24"/>
  <c r="B8312" i="24" s="1"/>
  <c r="A10104" i="24"/>
  <c r="C10105" i="24"/>
  <c r="B10105" i="24" s="1"/>
  <c r="C9867" i="24"/>
  <c r="B9867" i="24" s="1"/>
  <c r="A9866" i="24"/>
  <c r="A9361" i="24"/>
  <c r="C9362" i="24"/>
  <c r="B9362" i="24" s="1"/>
  <c r="C10035" i="24"/>
  <c r="B10035" i="24" s="1"/>
  <c r="A10034" i="24"/>
  <c r="C8019" i="24"/>
  <c r="B8019" i="24" s="1"/>
  <c r="A9011" i="24"/>
  <c r="C9012" i="24"/>
  <c r="B9012" i="24" s="1"/>
  <c r="C9601" i="24"/>
  <c r="B9601" i="24" s="1"/>
  <c r="A9600" i="24"/>
  <c r="A9180" i="24"/>
  <c r="C9181" i="24"/>
  <c r="B9181" i="24" s="1"/>
  <c r="A8899" i="24"/>
  <c r="C8900" i="24"/>
  <c r="B8900" i="24" s="1"/>
  <c r="A8003" i="24"/>
  <c r="C8004" i="24"/>
  <c r="B8004" i="24" s="1"/>
  <c r="A10481" i="24"/>
  <c r="C10482" i="24"/>
  <c r="B10482" i="24" s="1"/>
  <c r="C9194" i="24"/>
  <c r="B9194" i="24" s="1"/>
  <c r="A9193" i="24"/>
  <c r="A9571" i="24"/>
  <c r="C9572" i="24"/>
  <c r="B9572" i="24" s="1"/>
  <c r="C8243" i="24"/>
  <c r="B8243" i="24" s="1"/>
  <c r="A8242" i="24"/>
  <c r="C9628" i="24"/>
  <c r="B9628" i="24" s="1"/>
  <c r="A9627" i="24"/>
  <c r="A7877" i="24"/>
  <c r="C7878" i="24"/>
  <c r="B7878" i="24" s="1"/>
  <c r="A9823" i="24"/>
  <c r="C9824" i="24"/>
  <c r="B9824" i="24" s="1"/>
  <c r="A8620" i="24"/>
  <c r="C8621" i="24"/>
  <c r="B8621" i="24" s="1"/>
  <c r="A10537" i="24"/>
  <c r="C10538" i="24"/>
  <c r="B10538" i="24" s="1"/>
  <c r="A10258" i="24"/>
  <c r="C10259" i="24"/>
  <c r="B10259" i="24" s="1"/>
  <c r="A9698" i="24"/>
  <c r="C9699" i="24"/>
  <c r="B9699" i="24" s="1"/>
  <c r="A8367" i="24"/>
  <c r="C8368" i="24"/>
  <c r="B8368" i="24" s="1"/>
  <c r="C10469" i="24"/>
  <c r="B10469" i="24" s="1"/>
  <c r="A10468" i="24"/>
  <c r="A9306" i="24"/>
  <c r="C9307" i="24"/>
  <c r="B9307" i="24" s="1"/>
  <c r="A7891" i="24"/>
  <c r="C7892" i="24"/>
  <c r="B7892" i="24" s="1"/>
  <c r="C8970" i="24"/>
  <c r="B8970" i="24" s="1"/>
  <c r="A8969" i="24"/>
  <c r="C8663" i="24"/>
  <c r="B8663" i="24" s="1"/>
  <c r="A8662" i="24"/>
  <c r="A10160" i="24"/>
  <c r="C10161" i="24"/>
  <c r="B10161" i="24" s="1"/>
  <c r="C9810" i="24"/>
  <c r="B9810" i="24" s="1"/>
  <c r="A9809" i="24"/>
  <c r="C9461" i="24"/>
  <c r="B9461" i="24" s="1"/>
  <c r="A9460" i="24"/>
  <c r="C8817" i="24"/>
  <c r="B8817" i="24" s="1"/>
  <c r="A8816" i="24"/>
  <c r="A9278" i="24"/>
  <c r="C9279" i="24"/>
  <c r="B9279" i="24" s="1"/>
  <c r="A8914" i="24"/>
  <c r="C8915" i="24"/>
  <c r="B8915" i="24" s="1"/>
  <c r="C8537" i="24"/>
  <c r="B8537" i="24" s="1"/>
  <c r="A8536" i="24"/>
  <c r="A8353" i="24"/>
  <c r="C8354" i="24"/>
  <c r="B8354" i="24" s="1"/>
  <c r="A10383" i="24"/>
  <c r="C10384" i="24"/>
  <c r="B10384" i="24" s="1"/>
  <c r="A10425" i="24"/>
  <c r="C10426" i="24"/>
  <c r="B10426" i="24" s="1"/>
  <c r="C10329" i="24"/>
  <c r="B10329" i="24" s="1"/>
  <c r="A10328" i="24"/>
  <c r="C9544" i="24"/>
  <c r="B9544" i="24" s="1"/>
  <c r="A9543" i="24"/>
  <c r="C9265" i="24"/>
  <c r="B9265" i="24" s="1"/>
  <c r="A9264" i="24"/>
  <c r="A8129" i="24"/>
  <c r="C8130" i="24"/>
  <c r="B8130" i="24" s="1"/>
  <c r="A9949" i="24"/>
  <c r="C9950" i="24"/>
  <c r="B9950" i="24" s="1"/>
  <c r="C9110" i="24"/>
  <c r="B9110" i="24" s="1"/>
  <c r="A9109" i="24"/>
  <c r="A8101" i="24"/>
  <c r="C8102" i="24"/>
  <c r="B8102" i="24" s="1"/>
  <c r="A10720" i="24"/>
  <c r="C10721" i="24"/>
  <c r="B10721" i="24" s="1"/>
  <c r="A9403" i="24"/>
  <c r="C9404" i="24"/>
  <c r="B9404" i="24" s="1"/>
  <c r="C9531" i="24"/>
  <c r="B9531" i="24" s="1"/>
  <c r="A9530" i="24"/>
  <c r="C10231" i="24"/>
  <c r="B10231" i="24" s="1"/>
  <c r="A10230" i="24"/>
  <c r="C10007" i="24"/>
  <c r="B10007" i="24" s="1"/>
  <c r="A10006" i="24"/>
  <c r="C8425" i="24"/>
  <c r="B8425" i="24" s="1"/>
  <c r="A8424" i="24"/>
  <c r="C10804" i="24"/>
  <c r="B10804" i="24" s="1"/>
  <c r="A10803" i="24"/>
  <c r="C10623" i="24"/>
  <c r="B10623" i="24" s="1"/>
  <c r="A10622" i="24"/>
  <c r="A9978" i="24"/>
  <c r="C9979" i="24"/>
  <c r="B9979" i="24" s="1"/>
  <c r="A9669" i="24"/>
  <c r="C9670" i="24"/>
  <c r="B9670" i="24" s="1"/>
  <c r="C9321" i="24"/>
  <c r="B9321" i="24" s="1"/>
  <c r="C8593" i="24"/>
  <c r="B8593" i="24" s="1"/>
  <c r="A8592" i="24"/>
  <c r="C7977" i="24"/>
  <c r="B7977" i="24" s="1"/>
  <c r="A7976" i="24"/>
  <c r="A10594" i="24"/>
  <c r="C10595" i="24"/>
  <c r="B10595" i="24" s="1"/>
  <c r="C10510" i="24"/>
  <c r="B10510" i="24" s="1"/>
  <c r="A10509" i="24"/>
  <c r="C9489" i="24"/>
  <c r="B9489" i="24" s="1"/>
  <c r="A9488" i="24"/>
  <c r="A8074" i="24"/>
  <c r="C8075" i="24"/>
  <c r="B8075" i="24" s="1"/>
  <c r="C10202" i="24"/>
  <c r="B10202" i="24" s="1"/>
  <c r="A10201" i="24"/>
  <c r="C9475" i="24"/>
  <c r="B9475" i="24" s="1"/>
  <c r="A9474" i="24"/>
  <c r="A8564" i="24"/>
  <c r="C8565" i="24"/>
  <c r="B8565" i="24" s="1"/>
  <c r="C10175" i="24"/>
  <c r="B10175" i="24" s="1"/>
  <c r="A10174" i="24"/>
  <c r="C9755" i="24"/>
  <c r="B9755" i="24" s="1"/>
  <c r="A9754" i="24"/>
  <c r="C10077" i="24"/>
  <c r="B10077" i="24" s="1"/>
  <c r="A10076" i="24"/>
  <c r="A10790" i="24"/>
  <c r="C10791" i="24"/>
  <c r="B10791" i="24" s="1"/>
  <c r="A9515" i="24"/>
  <c r="C9516" i="24"/>
  <c r="B9516" i="24" s="1"/>
  <c r="C10763" i="24"/>
  <c r="B10763" i="24" s="1"/>
  <c r="A10762" i="24"/>
  <c r="A10355" i="24"/>
  <c r="C10356" i="24"/>
  <c r="B10356" i="24" s="1"/>
  <c r="A9991" i="24"/>
  <c r="C9992" i="24"/>
  <c r="B9992" i="24" s="1"/>
  <c r="C9741" i="24"/>
  <c r="B9741" i="24" s="1"/>
  <c r="A9740" i="24"/>
  <c r="A9054" i="24"/>
  <c r="C9055" i="24"/>
  <c r="B9055" i="24" s="1"/>
  <c r="A8857" i="24"/>
  <c r="C8858" i="24"/>
  <c r="B8858" i="24" s="1"/>
  <c r="C8410" i="24"/>
  <c r="B8410" i="24" s="1"/>
  <c r="A8409" i="24"/>
  <c r="A9067" i="24"/>
  <c r="C9068" i="24"/>
  <c r="B9068" i="24" s="1"/>
  <c r="C9657" i="24"/>
  <c r="B9657" i="24" s="1"/>
  <c r="A9656" i="24"/>
  <c r="C8214" i="24"/>
  <c r="B8214" i="24" s="1"/>
  <c r="A8213" i="24"/>
  <c r="C9447" i="24"/>
  <c r="B9447" i="24" s="1"/>
  <c r="A9446" i="24"/>
  <c r="C7837" i="24"/>
  <c r="B7837" i="24" s="1"/>
  <c r="A7836" i="24"/>
  <c r="A7821" i="24"/>
  <c r="C7822" i="24"/>
  <c r="B7822" i="24" s="1"/>
  <c r="A7780" i="24"/>
  <c r="C7781" i="24"/>
  <c r="B7781" i="24" s="1"/>
  <c r="A7808" i="24"/>
  <c r="C7809" i="24"/>
  <c r="B7809" i="24" s="1"/>
  <c r="C7865" i="24"/>
  <c r="B7865" i="24" s="1"/>
  <c r="A7864" i="24"/>
  <c r="A7625" i="24"/>
  <c r="C7626" i="24"/>
  <c r="B7626" i="24" s="1"/>
  <c r="A7724" i="24"/>
  <c r="C7725" i="24"/>
  <c r="B7725" i="24" s="1"/>
  <c r="A7710" i="24"/>
  <c r="C7711" i="24"/>
  <c r="B7711" i="24" s="1"/>
  <c r="C7739" i="24"/>
  <c r="B7739" i="24" s="1"/>
  <c r="A7738" i="24"/>
  <c r="A7598" i="24"/>
  <c r="C7599" i="24"/>
  <c r="B7599" i="24" s="1"/>
  <c r="C7613" i="24"/>
  <c r="B7613" i="24" s="1"/>
  <c r="A7612" i="24"/>
  <c r="A7752" i="24"/>
  <c r="C7753" i="24"/>
  <c r="B7753" i="24" s="1"/>
  <c r="C7655" i="24"/>
  <c r="B7655" i="24" s="1"/>
  <c r="A7654" i="24"/>
  <c r="A7667" i="24"/>
  <c r="C7668" i="24"/>
  <c r="B7668" i="24" s="1"/>
  <c r="C7767" i="24"/>
  <c r="B7767" i="24" s="1"/>
  <c r="A7766" i="24"/>
  <c r="C7683" i="24"/>
  <c r="B7683" i="24" s="1"/>
  <c r="A7682" i="24"/>
  <c r="C7417" i="24"/>
  <c r="B7417" i="24" s="1"/>
  <c r="A7416" i="24"/>
  <c r="A7402" i="24"/>
  <c r="C7403" i="24"/>
  <c r="B7403" i="24" s="1"/>
  <c r="C7473" i="24"/>
  <c r="B7473" i="24" s="1"/>
  <c r="A7472" i="24"/>
  <c r="A7387" i="24"/>
  <c r="C7388" i="24"/>
  <c r="B7388" i="24" s="1"/>
  <c r="A7513" i="24"/>
  <c r="C7514" i="24"/>
  <c r="B7514" i="24" s="1"/>
  <c r="C7375" i="24"/>
  <c r="B7375" i="24" s="1"/>
  <c r="A7374" i="24"/>
  <c r="C7263" i="24"/>
  <c r="B7263" i="24" s="1"/>
  <c r="A7262" i="24"/>
  <c r="A7501" i="24"/>
  <c r="C7502" i="24"/>
  <c r="B7502" i="24" s="1"/>
  <c r="A7219" i="24"/>
  <c r="C7220" i="24"/>
  <c r="B7220" i="24" s="1"/>
  <c r="C7585" i="24"/>
  <c r="B7585" i="24" s="1"/>
  <c r="A7584" i="24"/>
  <c r="C7207" i="24"/>
  <c r="B7207" i="24" s="1"/>
  <c r="A7206" i="24"/>
  <c r="A7345" i="24"/>
  <c r="C7346" i="24"/>
  <c r="B7346" i="24" s="1"/>
  <c r="C7196" i="24"/>
  <c r="B7196" i="24" s="1"/>
  <c r="A7195" i="24"/>
  <c r="A7290" i="24"/>
  <c r="C7291" i="24"/>
  <c r="B7291" i="24" s="1"/>
  <c r="A7234" i="24"/>
  <c r="C7235" i="24"/>
  <c r="B7235" i="24" s="1"/>
  <c r="C7543" i="24"/>
  <c r="B7543" i="24" s="1"/>
  <c r="A7542" i="24"/>
  <c r="C7333" i="24"/>
  <c r="B7333" i="24" s="1"/>
  <c r="A7332" i="24"/>
  <c r="C7305" i="24"/>
  <c r="B7305" i="24" s="1"/>
  <c r="A7304" i="24"/>
  <c r="A7359" i="24"/>
  <c r="C7360" i="24"/>
  <c r="B7360" i="24" s="1"/>
  <c r="A7569" i="24"/>
  <c r="C7570" i="24"/>
  <c r="B7570" i="24" s="1"/>
  <c r="C7487" i="24"/>
  <c r="B7487" i="24" s="1"/>
  <c r="A7486" i="24"/>
  <c r="C7529" i="24"/>
  <c r="B7529" i="24" s="1"/>
  <c r="A7528" i="24"/>
  <c r="C7445" i="24"/>
  <c r="B7445" i="24" s="1"/>
  <c r="A7444" i="24"/>
  <c r="A7457" i="24"/>
  <c r="C7458" i="24"/>
  <c r="B7458" i="24" s="1"/>
  <c r="C7431" i="24"/>
  <c r="B7431" i="24" s="1"/>
  <c r="A7430" i="24"/>
  <c r="A7555" i="24"/>
  <c r="C7556" i="24"/>
  <c r="B7556" i="24" s="1"/>
  <c r="C7249" i="24"/>
  <c r="B7249" i="24" s="1"/>
  <c r="A7248" i="24"/>
  <c r="C7319" i="24"/>
  <c r="B7319" i="24" s="1"/>
  <c r="A7318" i="24"/>
  <c r="A7275" i="24"/>
  <c r="C7276" i="24"/>
  <c r="B7276" i="24" s="1"/>
  <c r="A6542" i="24"/>
  <c r="B7177" i="24"/>
  <c r="C7178" i="24"/>
  <c r="C6571" i="24"/>
  <c r="C6572" i="24" s="1"/>
  <c r="B6962" i="24"/>
  <c r="A6962" i="24"/>
  <c r="C6473" i="24"/>
  <c r="C6474" i="24" s="1"/>
  <c r="C6669" i="24"/>
  <c r="A6669" i="24" s="1"/>
  <c r="B4368" i="24"/>
  <c r="A355" i="24"/>
  <c r="B355" i="24"/>
  <c r="A1242" i="24"/>
  <c r="B1242" i="24"/>
  <c r="A1708" i="24"/>
  <c r="A163" i="24"/>
  <c r="A5183" i="24"/>
  <c r="B2757" i="24"/>
  <c r="A2757" i="24"/>
  <c r="A1678" i="24"/>
  <c r="A283" i="24"/>
  <c r="B5212" i="24"/>
  <c r="A5212" i="24"/>
  <c r="A1198" i="24"/>
  <c r="A4390" i="24"/>
  <c r="B4390" i="24"/>
  <c r="B2321" i="24"/>
  <c r="A2321" i="24"/>
  <c r="A13" i="24"/>
  <c r="B13" i="24"/>
  <c r="A4135" i="24"/>
  <c r="B4135" i="24"/>
  <c r="A2263" i="24"/>
  <c r="A823" i="24"/>
  <c r="A6472" i="24"/>
  <c r="A6668" i="24"/>
  <c r="A3879" i="24"/>
  <c r="B3879" i="24"/>
  <c r="B2345" i="24"/>
  <c r="A2345" i="24"/>
  <c r="B710" i="24"/>
  <c r="A710" i="24"/>
  <c r="A2435" i="24"/>
  <c r="B2435" i="24"/>
  <c r="B1940" i="24"/>
  <c r="A1940" i="24"/>
  <c r="B4203" i="24"/>
  <c r="A4203" i="24"/>
  <c r="B35" i="24"/>
  <c r="A4158" i="24"/>
  <c r="B4158" i="24"/>
  <c r="A2645" i="24"/>
  <c r="B2645" i="24"/>
  <c r="B2420" i="24"/>
  <c r="A2420" i="24"/>
  <c r="B2495" i="24"/>
  <c r="A2495" i="24"/>
  <c r="B2570" i="24"/>
  <c r="A2570" i="24"/>
  <c r="B2915" i="24"/>
  <c r="A2915" i="24"/>
  <c r="B2630" i="24"/>
  <c r="A2630" i="24"/>
  <c r="A4188" i="24"/>
  <c r="B4188" i="24"/>
  <c r="B7147" i="24"/>
  <c r="A7147" i="24"/>
  <c r="A7102" i="24"/>
  <c r="B7102" i="24"/>
  <c r="B5827" i="24"/>
  <c r="A5827" i="24"/>
  <c r="B5842" i="24"/>
  <c r="A5842" i="24"/>
  <c r="B5781" i="24"/>
  <c r="A5781" i="24"/>
  <c r="B7131" i="24"/>
  <c r="A7131" i="24"/>
  <c r="A5767" i="24"/>
  <c r="B5767" i="24"/>
  <c r="A5812" i="24"/>
  <c r="B5812" i="24"/>
  <c r="B5797" i="24"/>
  <c r="A5797" i="24"/>
  <c r="B5692" i="24"/>
  <c r="A5692" i="24"/>
  <c r="A5661" i="24"/>
  <c r="B5661" i="24"/>
  <c r="B5707" i="24"/>
  <c r="A5707" i="24"/>
  <c r="A4369" i="24"/>
  <c r="B4369" i="24"/>
  <c r="B5504" i="24"/>
  <c r="A5504" i="24"/>
  <c r="B4353" i="24"/>
  <c r="A4353" i="24"/>
  <c r="B5752" i="24"/>
  <c r="A5752" i="24"/>
  <c r="B4851" i="24"/>
  <c r="A4851" i="24"/>
  <c r="A5490" i="24"/>
  <c r="B5490" i="24"/>
  <c r="A4865" i="24"/>
  <c r="B4865" i="24"/>
  <c r="A5235" i="24"/>
  <c r="B5235" i="24"/>
  <c r="A5251" i="24"/>
  <c r="B5251" i="24"/>
  <c r="B5220" i="24"/>
  <c r="A5220" i="24"/>
  <c r="B4881" i="24"/>
  <c r="A4881" i="24"/>
  <c r="B5534" i="24"/>
  <c r="A5534" i="24"/>
  <c r="B4820" i="24"/>
  <c r="A4820" i="24"/>
  <c r="B5190" i="24"/>
  <c r="A5190" i="24"/>
  <c r="A4339" i="24"/>
  <c r="B4339" i="24"/>
  <c r="B5736" i="24"/>
  <c r="A5736" i="24"/>
  <c r="A4836" i="24"/>
  <c r="B4836" i="24"/>
  <c r="A4399" i="24"/>
  <c r="B4399" i="24"/>
  <c r="B5677" i="24"/>
  <c r="A5677" i="24"/>
  <c r="A5721" i="24"/>
  <c r="B5721" i="24"/>
  <c r="A5520" i="24"/>
  <c r="B5520" i="24"/>
  <c r="A4414" i="24"/>
  <c r="B4414" i="24"/>
  <c r="B4264" i="24"/>
  <c r="A4264" i="24"/>
  <c r="A4042" i="24"/>
  <c r="B4042" i="24"/>
  <c r="B4250" i="24"/>
  <c r="A4250" i="24"/>
  <c r="B4279" i="24"/>
  <c r="A4279" i="24"/>
  <c r="B4309" i="24"/>
  <c r="A4309" i="24"/>
  <c r="A4293" i="24"/>
  <c r="B4293" i="24"/>
  <c r="B4174" i="24"/>
  <c r="A4174" i="24"/>
  <c r="B4143" i="24"/>
  <c r="A4143" i="24"/>
  <c r="B4323" i="24"/>
  <c r="A4323" i="24"/>
  <c r="B4057" i="24"/>
  <c r="A4057" i="24"/>
  <c r="B4220" i="24"/>
  <c r="A4220" i="24"/>
  <c r="B4234" i="24"/>
  <c r="A4234" i="24"/>
  <c r="B3457" i="24"/>
  <c r="A3457" i="24"/>
  <c r="B3968" i="24"/>
  <c r="A3968" i="24"/>
  <c r="B4028" i="24"/>
  <c r="A4028" i="24"/>
  <c r="B3533" i="24"/>
  <c r="A3533" i="24"/>
  <c r="B3519" i="24"/>
  <c r="A3519" i="24"/>
  <c r="B3474" i="24"/>
  <c r="A3474" i="24"/>
  <c r="B3923" i="24"/>
  <c r="A3923" i="24"/>
  <c r="A3444" i="24"/>
  <c r="B3444" i="24"/>
  <c r="A3997" i="24"/>
  <c r="B3997" i="24"/>
  <c r="B3487" i="24"/>
  <c r="A3487" i="24"/>
  <c r="A3953" i="24"/>
  <c r="B3953" i="24"/>
  <c r="B4012" i="24"/>
  <c r="A4012" i="24"/>
  <c r="B3548" i="24"/>
  <c r="A3548" i="24"/>
  <c r="B3427" i="24"/>
  <c r="A3427" i="24"/>
  <c r="A3938" i="24"/>
  <c r="B3938" i="24"/>
  <c r="A3503" i="24"/>
  <c r="B3503" i="24"/>
  <c r="B3579" i="24"/>
  <c r="A3579" i="24"/>
  <c r="B3983" i="24"/>
  <c r="A3983" i="24"/>
  <c r="B3907" i="24"/>
  <c r="A3907" i="24"/>
  <c r="B3608" i="24"/>
  <c r="A3608" i="24"/>
  <c r="B3593" i="24"/>
  <c r="A3593" i="24"/>
  <c r="A3863" i="24"/>
  <c r="B3863" i="24"/>
  <c r="B3849" i="24"/>
  <c r="A3849" i="24"/>
  <c r="A3623" i="24"/>
  <c r="B3623" i="24"/>
  <c r="A3563" i="24"/>
  <c r="B3563" i="24"/>
  <c r="A3892" i="24"/>
  <c r="B3892" i="24"/>
  <c r="B3021" i="24"/>
  <c r="A3021" i="24"/>
  <c r="A2781" i="24"/>
  <c r="B2781" i="24"/>
  <c r="B2887" i="24"/>
  <c r="A2887" i="24"/>
  <c r="B2795" i="24"/>
  <c r="A2795" i="24"/>
  <c r="A2811" i="24"/>
  <c r="B2811" i="24"/>
  <c r="B2856" i="24"/>
  <c r="A2856" i="24"/>
  <c r="B2961" i="24"/>
  <c r="A2961" i="24"/>
  <c r="B2976" i="24"/>
  <c r="A2976" i="24"/>
  <c r="B2736" i="24"/>
  <c r="A2736" i="24"/>
  <c r="A2930" i="24"/>
  <c r="B2930" i="24"/>
  <c r="B2945" i="24"/>
  <c r="A2945" i="24"/>
  <c r="A2870" i="24"/>
  <c r="B2870" i="24"/>
  <c r="A2766" i="24"/>
  <c r="B2766" i="24"/>
  <c r="A2990" i="24"/>
  <c r="B2990" i="24"/>
  <c r="A2901" i="24"/>
  <c r="B2901" i="24"/>
  <c r="A2841" i="24"/>
  <c r="B2841" i="24"/>
  <c r="A2826" i="24"/>
  <c r="B2826" i="24"/>
  <c r="B3005" i="24"/>
  <c r="A3005" i="24"/>
  <c r="B2706" i="24"/>
  <c r="A2706" i="24"/>
  <c r="B2392" i="24"/>
  <c r="A2392" i="24"/>
  <c r="B2676" i="24"/>
  <c r="A2676" i="24"/>
  <c r="B2166" i="24"/>
  <c r="A2166" i="24"/>
  <c r="B2226" i="24"/>
  <c r="A2226" i="24"/>
  <c r="A2465" i="24"/>
  <c r="B2465" i="24"/>
  <c r="A2406" i="24"/>
  <c r="B2406" i="24"/>
  <c r="B2691" i="24"/>
  <c r="A2691" i="24"/>
  <c r="A2585" i="24"/>
  <c r="B2585" i="24"/>
  <c r="A2527" i="24"/>
  <c r="B2527" i="24"/>
  <c r="A2556" i="24"/>
  <c r="B2556" i="24"/>
  <c r="A2181" i="24"/>
  <c r="B2181" i="24"/>
  <c r="A2151" i="24"/>
  <c r="B2151" i="24"/>
  <c r="B2360" i="24"/>
  <c r="A2360" i="24"/>
  <c r="B2135" i="24"/>
  <c r="A2135" i="24"/>
  <c r="B2270" i="24"/>
  <c r="A2270" i="24"/>
  <c r="B2721" i="24"/>
  <c r="A2721" i="24"/>
  <c r="B2510" i="24"/>
  <c r="A2510" i="24"/>
  <c r="B2600" i="24"/>
  <c r="A2600" i="24"/>
  <c r="A2241" i="24"/>
  <c r="B2241" i="24"/>
  <c r="A2285" i="24"/>
  <c r="B2285" i="24"/>
  <c r="B2301" i="24"/>
  <c r="A2301" i="24"/>
  <c r="B2331" i="24"/>
  <c r="A2331" i="24"/>
  <c r="B2450" i="24"/>
  <c r="A2450" i="24"/>
  <c r="B2195" i="24"/>
  <c r="A2195" i="24"/>
  <c r="B2543" i="24"/>
  <c r="A2543" i="24"/>
  <c r="A2660" i="24"/>
  <c r="B2660" i="24"/>
  <c r="B2616" i="24"/>
  <c r="A2616" i="24"/>
  <c r="A2211" i="24"/>
  <c r="B2211" i="24"/>
  <c r="B2481" i="24"/>
  <c r="A2481" i="24"/>
  <c r="A2376" i="24"/>
  <c r="B2376" i="24"/>
  <c r="B2076" i="24"/>
  <c r="A2076" i="24"/>
  <c r="A1911" i="24"/>
  <c r="B1911" i="24"/>
  <c r="B1985" i="24"/>
  <c r="A1985" i="24"/>
  <c r="A1971" i="24"/>
  <c r="B1971" i="24"/>
  <c r="B1956" i="24"/>
  <c r="A1956" i="24"/>
  <c r="A2030" i="24"/>
  <c r="B2030" i="24"/>
  <c r="A2046" i="24"/>
  <c r="B2046" i="24"/>
  <c r="B2105" i="24"/>
  <c r="A2105" i="24"/>
  <c r="B1926" i="24"/>
  <c r="A1926" i="24"/>
  <c r="B2015" i="24"/>
  <c r="A2015" i="24"/>
  <c r="B2061" i="24"/>
  <c r="A2061" i="24"/>
  <c r="A2090" i="24"/>
  <c r="B2090" i="24"/>
  <c r="B2121" i="24"/>
  <c r="A2121" i="24"/>
  <c r="A2001" i="24"/>
  <c r="B2001" i="24"/>
  <c r="A366" i="24"/>
  <c r="B366" i="24"/>
  <c r="A1415" i="24"/>
  <c r="B1415" i="24"/>
  <c r="A665" i="24"/>
  <c r="B665" i="24"/>
  <c r="B1431" i="24"/>
  <c r="A1431" i="24"/>
  <c r="A875" i="24"/>
  <c r="B875" i="24"/>
  <c r="A785" i="24"/>
  <c r="B785" i="24"/>
  <c r="A1461" i="24"/>
  <c r="B1461" i="24"/>
  <c r="B1881" i="24"/>
  <c r="A1881" i="24"/>
  <c r="B1836" i="24"/>
  <c r="A1836" i="24"/>
  <c r="B1851" i="24"/>
  <c r="A1851" i="24"/>
  <c r="A1866" i="24"/>
  <c r="B1866" i="24"/>
  <c r="B1896" i="24"/>
  <c r="A1896" i="24"/>
  <c r="B1821" i="24"/>
  <c r="A1821" i="24"/>
  <c r="A1715" i="24"/>
  <c r="B1715" i="24"/>
  <c r="A1626" i="24"/>
  <c r="B1626" i="24"/>
  <c r="B1595" i="24"/>
  <c r="A1595" i="24"/>
  <c r="B1641" i="24"/>
  <c r="A1641" i="24"/>
  <c r="A1776" i="24"/>
  <c r="B1776" i="24"/>
  <c r="B1805" i="24"/>
  <c r="A1805" i="24"/>
  <c r="B1686" i="24"/>
  <c r="A1686" i="24"/>
  <c r="B1656" i="24"/>
  <c r="A1656" i="24"/>
  <c r="B1611" i="24"/>
  <c r="A1611" i="24"/>
  <c r="B1551" i="24"/>
  <c r="A1551" i="24"/>
  <c r="B1536" i="24"/>
  <c r="A1536" i="24"/>
  <c r="A1746" i="24"/>
  <c r="B1746" i="24"/>
  <c r="B1730" i="24"/>
  <c r="A1730" i="24"/>
  <c r="A1581" i="24"/>
  <c r="B1581" i="24"/>
  <c r="B1791" i="24"/>
  <c r="A1791" i="24"/>
  <c r="B1566" i="24"/>
  <c r="A1566" i="24"/>
  <c r="B1762" i="24"/>
  <c r="A1762" i="24"/>
  <c r="B1521" i="24"/>
  <c r="A1521" i="24"/>
  <c r="A1448" i="24"/>
  <c r="B1448" i="24"/>
  <c r="B1491" i="24"/>
  <c r="A1491" i="24"/>
  <c r="A1476" i="24"/>
  <c r="B1476" i="24"/>
  <c r="B1505" i="24"/>
  <c r="A1505" i="24"/>
  <c r="B1400" i="24"/>
  <c r="A1400" i="24"/>
  <c r="B1385" i="24"/>
  <c r="A1385" i="24"/>
  <c r="A1340" i="24"/>
  <c r="B1340" i="24"/>
  <c r="B1326" i="24"/>
  <c r="A1326" i="24"/>
  <c r="A1265" i="24"/>
  <c r="B1265" i="24"/>
  <c r="B1250" i="24"/>
  <c r="A1250" i="24"/>
  <c r="B1371" i="24"/>
  <c r="A1371" i="24"/>
  <c r="B1160" i="24"/>
  <c r="A1160" i="24"/>
  <c r="B1176" i="24"/>
  <c r="A1176" i="24"/>
  <c r="B1355" i="24"/>
  <c r="A1355" i="24"/>
  <c r="B1222" i="24"/>
  <c r="A1222" i="24"/>
  <c r="A1206" i="24"/>
  <c r="B1206" i="24"/>
  <c r="A1146" i="24"/>
  <c r="B1146" i="24"/>
  <c r="B1281" i="24"/>
  <c r="A1281" i="24"/>
  <c r="B1296" i="24"/>
  <c r="A1296" i="24"/>
  <c r="B1311" i="24"/>
  <c r="A1311" i="24"/>
  <c r="A996" i="24"/>
  <c r="B996" i="24"/>
  <c r="B920" i="24"/>
  <c r="A920" i="24"/>
  <c r="B1040" i="24"/>
  <c r="A1040" i="24"/>
  <c r="B941" i="24"/>
  <c r="A941" i="24"/>
  <c r="B1131" i="24"/>
  <c r="A1131" i="24"/>
  <c r="B981" i="24"/>
  <c r="A981" i="24"/>
  <c r="B1115" i="24"/>
  <c r="A1115" i="24"/>
  <c r="B1071" i="24"/>
  <c r="A1071" i="24"/>
  <c r="A1011" i="24"/>
  <c r="B1011" i="24"/>
  <c r="A1026" i="24"/>
  <c r="B1026" i="24"/>
  <c r="A1059" i="24"/>
  <c r="B1059" i="24"/>
  <c r="B1086" i="24"/>
  <c r="A1086" i="24"/>
  <c r="A966" i="24"/>
  <c r="B966" i="24"/>
  <c r="A1100" i="24"/>
  <c r="B1100" i="24"/>
  <c r="A951" i="24"/>
  <c r="B951" i="24"/>
  <c r="B830" i="24"/>
  <c r="A830" i="24"/>
  <c r="B605" i="24"/>
  <c r="A605" i="24"/>
  <c r="B906" i="24"/>
  <c r="A906" i="24"/>
  <c r="A770" i="24"/>
  <c r="B770" i="24"/>
  <c r="A621" i="24"/>
  <c r="B621" i="24"/>
  <c r="B800" i="24"/>
  <c r="A800" i="24"/>
  <c r="B696" i="24"/>
  <c r="A696" i="24"/>
  <c r="B846" i="24"/>
  <c r="A846" i="24"/>
  <c r="B756" i="24"/>
  <c r="A756" i="24"/>
  <c r="B681" i="24"/>
  <c r="A681" i="24"/>
  <c r="A725" i="24"/>
  <c r="B725" i="24"/>
  <c r="B861" i="24"/>
  <c r="A861" i="24"/>
  <c r="B741" i="24"/>
  <c r="A741" i="24"/>
  <c r="B651" i="24"/>
  <c r="A651" i="24"/>
  <c r="B891" i="24"/>
  <c r="A891" i="24"/>
  <c r="B635" i="24"/>
  <c r="A635" i="24"/>
  <c r="A456" i="24"/>
  <c r="B456" i="24"/>
  <c r="A246" i="24"/>
  <c r="B246" i="24"/>
  <c r="B591" i="24"/>
  <c r="A591" i="24"/>
  <c r="A306" i="24"/>
  <c r="B306" i="24"/>
  <c r="B440" i="24"/>
  <c r="A440" i="24"/>
  <c r="A425" i="24"/>
  <c r="B425" i="24"/>
  <c r="A530" i="24"/>
  <c r="B530" i="24"/>
  <c r="B261" i="24"/>
  <c r="A261" i="24"/>
  <c r="A382" i="24"/>
  <c r="B382" i="24"/>
  <c r="B486" i="24"/>
  <c r="A486" i="24"/>
  <c r="B516" i="24"/>
  <c r="A516" i="24"/>
  <c r="B545" i="24"/>
  <c r="A545" i="24"/>
  <c r="B575" i="24"/>
  <c r="A575" i="24"/>
  <c r="B501" i="24"/>
  <c r="A501" i="24"/>
  <c r="B336" i="24"/>
  <c r="A336" i="24"/>
  <c r="A471" i="24"/>
  <c r="B471" i="24"/>
  <c r="B321" i="24"/>
  <c r="A321" i="24"/>
  <c r="B291" i="24"/>
  <c r="A291" i="24"/>
  <c r="A411" i="24"/>
  <c r="B411" i="24"/>
  <c r="B398" i="24"/>
  <c r="A398" i="24"/>
  <c r="A560" i="24"/>
  <c r="B560" i="24"/>
  <c r="B201" i="24"/>
  <c r="A201" i="24"/>
  <c r="A230" i="24"/>
  <c r="B230" i="24"/>
  <c r="B215" i="24"/>
  <c r="A215" i="24"/>
  <c r="B171" i="24"/>
  <c r="A171" i="24"/>
  <c r="B5022" i="24"/>
  <c r="B21" i="24"/>
  <c r="A21" i="24"/>
  <c r="B50" i="24"/>
  <c r="A50" i="24"/>
  <c r="B110" i="24"/>
  <c r="A110" i="24"/>
  <c r="A126" i="24"/>
  <c r="B126" i="24"/>
  <c r="B81" i="24"/>
  <c r="A81" i="24"/>
  <c r="A36" i="24"/>
  <c r="B36" i="24"/>
  <c r="B140" i="24"/>
  <c r="A140" i="24"/>
  <c r="A96" i="24"/>
  <c r="B96" i="24"/>
  <c r="B4102" i="24"/>
  <c r="A3679" i="24"/>
  <c r="A5022" i="24"/>
  <c r="C6599" i="24"/>
  <c r="B6599" i="24" s="1"/>
  <c r="A6598" i="24"/>
  <c r="A4117" i="24"/>
  <c r="B4117" i="24"/>
  <c r="A6066" i="24"/>
  <c r="C3358" i="24"/>
  <c r="A3358" i="24" s="1"/>
  <c r="B6066" i="24"/>
  <c r="B3357" i="24"/>
  <c r="C6935" i="24"/>
  <c r="A6935" i="24" s="1"/>
  <c r="C4980" i="24"/>
  <c r="C4981" i="24" s="1"/>
  <c r="B7060" i="24"/>
  <c r="B4764" i="24"/>
  <c r="A4764" i="24"/>
  <c r="A4102" i="24"/>
  <c r="A7004" i="24"/>
  <c r="A3385" i="24"/>
  <c r="B7004" i="24"/>
  <c r="B3385" i="24"/>
  <c r="B3763" i="24"/>
  <c r="A3763" i="24"/>
  <c r="A7032" i="24"/>
  <c r="B3679" i="24"/>
  <c r="B7032" i="24"/>
  <c r="B4979" i="24"/>
  <c r="B4680" i="24"/>
  <c r="B5378" i="24"/>
  <c r="C4681" i="24"/>
  <c r="B4681" i="24" s="1"/>
  <c r="A5378" i="24"/>
  <c r="C6977" i="24"/>
  <c r="A6977" i="24" s="1"/>
  <c r="A3651" i="24"/>
  <c r="B4596" i="24"/>
  <c r="C6543" i="24"/>
  <c r="C6544" i="24" s="1"/>
  <c r="A3203" i="24"/>
  <c r="B3203" i="24"/>
  <c r="C4597" i="24"/>
  <c r="B4597" i="24" s="1"/>
  <c r="C3736" i="24"/>
  <c r="B3736" i="24" s="1"/>
  <c r="C6725" i="24"/>
  <c r="C6726" i="24" s="1"/>
  <c r="A6724" i="24"/>
  <c r="B6976" i="24"/>
  <c r="B6136" i="24"/>
  <c r="A6136" i="24"/>
  <c r="C6137" i="24"/>
  <c r="A3735" i="24"/>
  <c r="A6934" i="24"/>
  <c r="B6108" i="24"/>
  <c r="A6108" i="24"/>
  <c r="C6109" i="24"/>
  <c r="B3315" i="24"/>
  <c r="C3316" i="24"/>
  <c r="B3316" i="24" s="1"/>
  <c r="B4484" i="24"/>
  <c r="A4484" i="24"/>
  <c r="C4485" i="24"/>
  <c r="C3708" i="24"/>
  <c r="A3708" i="24" s="1"/>
  <c r="B5996" i="24"/>
  <c r="A5996" i="24"/>
  <c r="C5997" i="24"/>
  <c r="A6220" i="24"/>
  <c r="C6221" i="24"/>
  <c r="B6220" i="24"/>
  <c r="B3651" i="24"/>
  <c r="B3707" i="24"/>
  <c r="B6626" i="24"/>
  <c r="A6626" i="24"/>
  <c r="C6627" i="24"/>
  <c r="C6193" i="24"/>
  <c r="B6192" i="24"/>
  <c r="A6192" i="24"/>
  <c r="A7060" i="24"/>
  <c r="B5419" i="24"/>
  <c r="A5419" i="24"/>
  <c r="C5420" i="24"/>
  <c r="C5913" i="24"/>
  <c r="B5912" i="24"/>
  <c r="A5912" i="24"/>
  <c r="B5065" i="24"/>
  <c r="C5066" i="24"/>
  <c r="A5065" i="24"/>
  <c r="C5009" i="24"/>
  <c r="A5008" i="24"/>
  <c r="B5008" i="24"/>
  <c r="C7118" i="24"/>
  <c r="B7117" i="24"/>
  <c r="A7117" i="24"/>
  <c r="B7089" i="24"/>
  <c r="A7089" i="24"/>
  <c r="C7090" i="24"/>
  <c r="B7033" i="24"/>
  <c r="A7033" i="24"/>
  <c r="C7034" i="24"/>
  <c r="B6990" i="24"/>
  <c r="A6990" i="24"/>
  <c r="C6991" i="24"/>
  <c r="B6977" i="24"/>
  <c r="B6948" i="24"/>
  <c r="A6948" i="24"/>
  <c r="C6949" i="24"/>
  <c r="B7005" i="24"/>
  <c r="A7005" i="24"/>
  <c r="C7006" i="24"/>
  <c r="B6920" i="24"/>
  <c r="A6920" i="24"/>
  <c r="C6921" i="24"/>
  <c r="B6963" i="24"/>
  <c r="A6963" i="24"/>
  <c r="C6964" i="24"/>
  <c r="B7074" i="24"/>
  <c r="A7074" i="24"/>
  <c r="C7075" i="24"/>
  <c r="B7046" i="24"/>
  <c r="A7046" i="24"/>
  <c r="C7047" i="24"/>
  <c r="B7061" i="24"/>
  <c r="A7061" i="24"/>
  <c r="C7062" i="24"/>
  <c r="B7018" i="24"/>
  <c r="A7018" i="24"/>
  <c r="C7019" i="24"/>
  <c r="B6822" i="24"/>
  <c r="A6822" i="24"/>
  <c r="C6823" i="24"/>
  <c r="B6753" i="24"/>
  <c r="A6753" i="24"/>
  <c r="C6754" i="24"/>
  <c r="B6837" i="24"/>
  <c r="A6837" i="24"/>
  <c r="C6838" i="24"/>
  <c r="B6781" i="24"/>
  <c r="A6781" i="24"/>
  <c r="C6782" i="24"/>
  <c r="B6766" i="24"/>
  <c r="A6766" i="24"/>
  <c r="C6767" i="24"/>
  <c r="B6710" i="24"/>
  <c r="A6710" i="24"/>
  <c r="C6711" i="24"/>
  <c r="B6865" i="24"/>
  <c r="A6865" i="24"/>
  <c r="C6866" i="24"/>
  <c r="B6850" i="24"/>
  <c r="A6850" i="24"/>
  <c r="C6851" i="24"/>
  <c r="B6738" i="24"/>
  <c r="A6738" i="24"/>
  <c r="C6739" i="24"/>
  <c r="B6697" i="24"/>
  <c r="A6697" i="24"/>
  <c r="C6698" i="24"/>
  <c r="B6682" i="24"/>
  <c r="A6682" i="24"/>
  <c r="C6683" i="24"/>
  <c r="B6893" i="24"/>
  <c r="A6893" i="24"/>
  <c r="C6894" i="24"/>
  <c r="B6809" i="24"/>
  <c r="A6809" i="24"/>
  <c r="C6810" i="24"/>
  <c r="B6906" i="24"/>
  <c r="A6906" i="24"/>
  <c r="C6907" i="24"/>
  <c r="B6669" i="24"/>
  <c r="B6878" i="24"/>
  <c r="A6878" i="24"/>
  <c r="C6879" i="24"/>
  <c r="B6794" i="24"/>
  <c r="A6794" i="24"/>
  <c r="C6795" i="24"/>
  <c r="C6529" i="24"/>
  <c r="A6528" i="24"/>
  <c r="B6528" i="24"/>
  <c r="B6641" i="24"/>
  <c r="A6641" i="24"/>
  <c r="C6642" i="24"/>
  <c r="C6585" i="24"/>
  <c r="A6584" i="24"/>
  <c r="B6584" i="24"/>
  <c r="C6557" i="24"/>
  <c r="A6556" i="24"/>
  <c r="B6556" i="24"/>
  <c r="C6656" i="24"/>
  <c r="A6655" i="24"/>
  <c r="B6655" i="24"/>
  <c r="C6516" i="24"/>
  <c r="A6515" i="24"/>
  <c r="B6515" i="24"/>
  <c r="A6571" i="24"/>
  <c r="B6571" i="24"/>
  <c r="C6613" i="24"/>
  <c r="A6612" i="24"/>
  <c r="B6612" i="24"/>
  <c r="C6501" i="24"/>
  <c r="A6500" i="24"/>
  <c r="B6500" i="24"/>
  <c r="B6402" i="24"/>
  <c r="A6402" i="24"/>
  <c r="C6403" i="24"/>
  <c r="B6374" i="24"/>
  <c r="A6374" i="24"/>
  <c r="C6375" i="24"/>
  <c r="B6417" i="24"/>
  <c r="A6417" i="24"/>
  <c r="C6418" i="24"/>
  <c r="B6430" i="24"/>
  <c r="A6430" i="24"/>
  <c r="C6431" i="24"/>
  <c r="B6458" i="24"/>
  <c r="A6458" i="24"/>
  <c r="C6459" i="24"/>
  <c r="B6445" i="24"/>
  <c r="A6445" i="24"/>
  <c r="C6446" i="24"/>
  <c r="B6486" i="24"/>
  <c r="A6486" i="24"/>
  <c r="C6487" i="24"/>
  <c r="B6389" i="24"/>
  <c r="A6389" i="24"/>
  <c r="C6390" i="24"/>
  <c r="B6473" i="24"/>
  <c r="A6473" i="24"/>
  <c r="B6361" i="24"/>
  <c r="A6361" i="24"/>
  <c r="C6362" i="24"/>
  <c r="B6318" i="24"/>
  <c r="A6318" i="24"/>
  <c r="C6319" i="24"/>
  <c r="B6291" i="24"/>
  <c r="A6291" i="24"/>
  <c r="C6292" i="24"/>
  <c r="B6333" i="24"/>
  <c r="A6333" i="24"/>
  <c r="C6334" i="24"/>
  <c r="B6306" i="24"/>
  <c r="A6306" i="24"/>
  <c r="C6307" i="24"/>
  <c r="B6346" i="24"/>
  <c r="A6346" i="24"/>
  <c r="C6347" i="24"/>
  <c r="B6249" i="24"/>
  <c r="A6249" i="24"/>
  <c r="C6250" i="24"/>
  <c r="B6234" i="24"/>
  <c r="A6234" i="24"/>
  <c r="C6235" i="24"/>
  <c r="B6262" i="24"/>
  <c r="A6262" i="24"/>
  <c r="C6263" i="24"/>
  <c r="B6277" i="24"/>
  <c r="A6277" i="24"/>
  <c r="C6278" i="24"/>
  <c r="C6208" i="24"/>
  <c r="B6207" i="24"/>
  <c r="A6207" i="24"/>
  <c r="B6179" i="24"/>
  <c r="A6179" i="24"/>
  <c r="C6180" i="24"/>
  <c r="B6151" i="24"/>
  <c r="A6151" i="24"/>
  <c r="C6152" i="24"/>
  <c r="B6164" i="24"/>
  <c r="A6164" i="24"/>
  <c r="C6165" i="24"/>
  <c r="B6123" i="24"/>
  <c r="A6123" i="24"/>
  <c r="C6124" i="24"/>
  <c r="B6095" i="24"/>
  <c r="A6095" i="24"/>
  <c r="C6096" i="24"/>
  <c r="B6052" i="24"/>
  <c r="A6052" i="24"/>
  <c r="C6053" i="24"/>
  <c r="B6067" i="24"/>
  <c r="A6067" i="24"/>
  <c r="C6068" i="24"/>
  <c r="B6039" i="24"/>
  <c r="A6039" i="24"/>
  <c r="C6040" i="24"/>
  <c r="B6080" i="24"/>
  <c r="A6080" i="24"/>
  <c r="C6081" i="24"/>
  <c r="B5983" i="24"/>
  <c r="A5983" i="24"/>
  <c r="C5984" i="24"/>
  <c r="B6011" i="24"/>
  <c r="A6011" i="24"/>
  <c r="C6012" i="24"/>
  <c r="B6026" i="24"/>
  <c r="A6026" i="24"/>
  <c r="C6027" i="24"/>
  <c r="A5549" i="24"/>
  <c r="B5549" i="24"/>
  <c r="C5550" i="24"/>
  <c r="B5886" i="24"/>
  <c r="A5886" i="24"/>
  <c r="C5887" i="24"/>
  <c r="B5899" i="24"/>
  <c r="A5899" i="24"/>
  <c r="C5900" i="24"/>
  <c r="A5564" i="24"/>
  <c r="C5565" i="24"/>
  <c r="B5564" i="24"/>
  <c r="A5592" i="24"/>
  <c r="C5593" i="24"/>
  <c r="B5592" i="24"/>
  <c r="B5955" i="24"/>
  <c r="A5955" i="24"/>
  <c r="C5956" i="24"/>
  <c r="B5871" i="24"/>
  <c r="A5871" i="24"/>
  <c r="C5872" i="24"/>
  <c r="A5476" i="24"/>
  <c r="B5476" i="24"/>
  <c r="C5477" i="24"/>
  <c r="B5858" i="24"/>
  <c r="A5858" i="24"/>
  <c r="C5859" i="24"/>
  <c r="B5605" i="24"/>
  <c r="A5605" i="24"/>
  <c r="C5606" i="24"/>
  <c r="B5927" i="24"/>
  <c r="A5927" i="24"/>
  <c r="C5928" i="24"/>
  <c r="B5633" i="24"/>
  <c r="A5633" i="24"/>
  <c r="C5634" i="24"/>
  <c r="A5461" i="24"/>
  <c r="B5461" i="24"/>
  <c r="C5462" i="24"/>
  <c r="B5940" i="24"/>
  <c r="A5940" i="24"/>
  <c r="C5941" i="24"/>
  <c r="B5620" i="24"/>
  <c r="A5620" i="24"/>
  <c r="C5621" i="24"/>
  <c r="B5648" i="24"/>
  <c r="A5648" i="24"/>
  <c r="C5649" i="24"/>
  <c r="A5577" i="24"/>
  <c r="B5577" i="24"/>
  <c r="C5578" i="24"/>
  <c r="B5968" i="24"/>
  <c r="A5968" i="24"/>
  <c r="C5969" i="24"/>
  <c r="B5434" i="24"/>
  <c r="A5434" i="24"/>
  <c r="C5435" i="24"/>
  <c r="B5393" i="24"/>
  <c r="A5393" i="24"/>
  <c r="C5394" i="24"/>
  <c r="B5447" i="24"/>
  <c r="A5447" i="24"/>
  <c r="C5448" i="24"/>
  <c r="B5406" i="24"/>
  <c r="A5406" i="24"/>
  <c r="C5407" i="24"/>
  <c r="C5134" i="24"/>
  <c r="A5133" i="24"/>
  <c r="B5133" i="24"/>
  <c r="B4994" i="24"/>
  <c r="A4994" i="24"/>
  <c r="C4995" i="24"/>
  <c r="C5267" i="24"/>
  <c r="A5266" i="24"/>
  <c r="B5266" i="24"/>
  <c r="B5323" i="24"/>
  <c r="C5324" i="24"/>
  <c r="A5323" i="24"/>
  <c r="B4896" i="24"/>
  <c r="A4896" i="24"/>
  <c r="C4897" i="24"/>
  <c r="C5080" i="24"/>
  <c r="B5079" i="24"/>
  <c r="A5079" i="24"/>
  <c r="B5295" i="24"/>
  <c r="C5296" i="24"/>
  <c r="A5295" i="24"/>
  <c r="B5308" i="24"/>
  <c r="C5309" i="24"/>
  <c r="A5308" i="24"/>
  <c r="C4955" i="24"/>
  <c r="A4954" i="24"/>
  <c r="B4954" i="24"/>
  <c r="B5379" i="24"/>
  <c r="A5379" i="24"/>
  <c r="C5380" i="24"/>
  <c r="B5351" i="24"/>
  <c r="A5351" i="24"/>
  <c r="C5352" i="24"/>
  <c r="C5162" i="24"/>
  <c r="A5161" i="24"/>
  <c r="B5161" i="24"/>
  <c r="B5336" i="24"/>
  <c r="A5336" i="24"/>
  <c r="C5337" i="24"/>
  <c r="C5121" i="24"/>
  <c r="A5120" i="24"/>
  <c r="B5120" i="24"/>
  <c r="B4966" i="24"/>
  <c r="C4967" i="24"/>
  <c r="A4966" i="24"/>
  <c r="B4923" i="24"/>
  <c r="A4923" i="24"/>
  <c r="C4924" i="24"/>
  <c r="C5108" i="24"/>
  <c r="B5107" i="24"/>
  <c r="C5037" i="24"/>
  <c r="B5036" i="24"/>
  <c r="A5036" i="24"/>
  <c r="C5280" i="24"/>
  <c r="A5279" i="24"/>
  <c r="B5279" i="24"/>
  <c r="B4911" i="24"/>
  <c r="A4911" i="24"/>
  <c r="C4912" i="24"/>
  <c r="C5149" i="24"/>
  <c r="A5148" i="24"/>
  <c r="B5148" i="24"/>
  <c r="B4940" i="24"/>
  <c r="C4941" i="24"/>
  <c r="A4940" i="24"/>
  <c r="B5364" i="24"/>
  <c r="A5364" i="24"/>
  <c r="C5365" i="24"/>
  <c r="C5093" i="24"/>
  <c r="B5092" i="24"/>
  <c r="A5092" i="24"/>
  <c r="B5050" i="24"/>
  <c r="C5051" i="24"/>
  <c r="A5050" i="24"/>
  <c r="C5024" i="24"/>
  <c r="A5023" i="24"/>
  <c r="B5023" i="24"/>
  <c r="B4765" i="24"/>
  <c r="A4765" i="24"/>
  <c r="C4766" i="24"/>
  <c r="B4750" i="24"/>
  <c r="A4750" i="24"/>
  <c r="C4751" i="24"/>
  <c r="B4793" i="24"/>
  <c r="A4793" i="24"/>
  <c r="C4794" i="24"/>
  <c r="B4073" i="24"/>
  <c r="A4073" i="24"/>
  <c r="C4074" i="24"/>
  <c r="A4582" i="24"/>
  <c r="C4583" i="24"/>
  <c r="B4582" i="24"/>
  <c r="A4625" i="24"/>
  <c r="C4626" i="24"/>
  <c r="B4625" i="24"/>
  <c r="B4709" i="24"/>
  <c r="A4709" i="24"/>
  <c r="C4710" i="24"/>
  <c r="B4430" i="24"/>
  <c r="A4430" i="24"/>
  <c r="C4431" i="24"/>
  <c r="A4554" i="24"/>
  <c r="C4555" i="24"/>
  <c r="B4554" i="24"/>
  <c r="B4737" i="24"/>
  <c r="A4737" i="24"/>
  <c r="C4738" i="24"/>
  <c r="B4653" i="24"/>
  <c r="A4653" i="24"/>
  <c r="C4654" i="24"/>
  <c r="A4610" i="24"/>
  <c r="C4611" i="24"/>
  <c r="B4610" i="24"/>
  <c r="A4541" i="24"/>
  <c r="C4542" i="24"/>
  <c r="B4541" i="24"/>
  <c r="B4666" i="24"/>
  <c r="A4666" i="24"/>
  <c r="C4667" i="24"/>
  <c r="B4694" i="24"/>
  <c r="A4694" i="24"/>
  <c r="C4695" i="24"/>
  <c r="B4722" i="24"/>
  <c r="A4722" i="24"/>
  <c r="C4723" i="24"/>
  <c r="C4514" i="24"/>
  <c r="A4513" i="24"/>
  <c r="B4513" i="24"/>
  <c r="C4460" i="24"/>
  <c r="B4459" i="24"/>
  <c r="A4459" i="24"/>
  <c r="A4526" i="24"/>
  <c r="C4527" i="24"/>
  <c r="B4526" i="24"/>
  <c r="C4089" i="24"/>
  <c r="B4088" i="24"/>
  <c r="A4088" i="24"/>
  <c r="C4445" i="24"/>
  <c r="B4444" i="24"/>
  <c r="A4444" i="24"/>
  <c r="C4499" i="24"/>
  <c r="B4498" i="24"/>
  <c r="A4498" i="24"/>
  <c r="B4778" i="24"/>
  <c r="A4778" i="24"/>
  <c r="C4779" i="24"/>
  <c r="C4475" i="24"/>
  <c r="B4474" i="24"/>
  <c r="A4474" i="24"/>
  <c r="B4638" i="24"/>
  <c r="A4638" i="24"/>
  <c r="C4639" i="24"/>
  <c r="C4119" i="24"/>
  <c r="B4118" i="24"/>
  <c r="A4118" i="24"/>
  <c r="A4569" i="24"/>
  <c r="C4570" i="24"/>
  <c r="B4569" i="24"/>
  <c r="B4806" i="24"/>
  <c r="A4806" i="24"/>
  <c r="C4807" i="24"/>
  <c r="C4104" i="24"/>
  <c r="B4103" i="24"/>
  <c r="A4103" i="24"/>
  <c r="B3399" i="24"/>
  <c r="A3399" i="24"/>
  <c r="C3400" i="24"/>
  <c r="B3833" i="24"/>
  <c r="A3833" i="24"/>
  <c r="C3834" i="24"/>
  <c r="B3175" i="24"/>
  <c r="A3175" i="24"/>
  <c r="C3176" i="24"/>
  <c r="B3805" i="24"/>
  <c r="A3805" i="24"/>
  <c r="C3806" i="24"/>
  <c r="B3161" i="24"/>
  <c r="A3161" i="24"/>
  <c r="C3162" i="24"/>
  <c r="B3049" i="24"/>
  <c r="A3049" i="24"/>
  <c r="C3050" i="24"/>
  <c r="C3793" i="24"/>
  <c r="B3792" i="24"/>
  <c r="A3792" i="24"/>
  <c r="B3820" i="24"/>
  <c r="A3820" i="24"/>
  <c r="C3821" i="24"/>
  <c r="A3371" i="24"/>
  <c r="C3372" i="24"/>
  <c r="B3371" i="24"/>
  <c r="A3386" i="24"/>
  <c r="C3387" i="24"/>
  <c r="B3386" i="24"/>
  <c r="A3343" i="24"/>
  <c r="C3344" i="24"/>
  <c r="B3343" i="24"/>
  <c r="B3665" i="24"/>
  <c r="C3666" i="24"/>
  <c r="A3665" i="24"/>
  <c r="B3777" i="24"/>
  <c r="A3777" i="24"/>
  <c r="C3778" i="24"/>
  <c r="B3764" i="24"/>
  <c r="A3764" i="24"/>
  <c r="C3765" i="24"/>
  <c r="B3680" i="24"/>
  <c r="C3681" i="24"/>
  <c r="A3680" i="24"/>
  <c r="B3414" i="24"/>
  <c r="A3414" i="24"/>
  <c r="C3415" i="24"/>
  <c r="B3652" i="24"/>
  <c r="C3653" i="24"/>
  <c r="A3652" i="24"/>
  <c r="B3721" i="24"/>
  <c r="C3722" i="24"/>
  <c r="A3721" i="24"/>
  <c r="B3637" i="24"/>
  <c r="C3638" i="24"/>
  <c r="A3637" i="24"/>
  <c r="B3693" i="24"/>
  <c r="C3694" i="24"/>
  <c r="A3693" i="24"/>
  <c r="B3749" i="24"/>
  <c r="A3749" i="24"/>
  <c r="C3750" i="24"/>
  <c r="B3232" i="24"/>
  <c r="A3232" i="24"/>
  <c r="C3233" i="24"/>
  <c r="B3217" i="24"/>
  <c r="A3217" i="24"/>
  <c r="C3218" i="24"/>
  <c r="B3273" i="24"/>
  <c r="A3273" i="24"/>
  <c r="C3274" i="24"/>
  <c r="B3245" i="24"/>
  <c r="A3245" i="24"/>
  <c r="C3246" i="24"/>
  <c r="B3288" i="24"/>
  <c r="A3288" i="24"/>
  <c r="C3289" i="24"/>
  <c r="B3204" i="24"/>
  <c r="A3204" i="24"/>
  <c r="C3205" i="24"/>
  <c r="B3329" i="24"/>
  <c r="A3329" i="24"/>
  <c r="C3330" i="24"/>
  <c r="B3260" i="24"/>
  <c r="A3260" i="24"/>
  <c r="C3261" i="24"/>
  <c r="B3301" i="24"/>
  <c r="A3301" i="24"/>
  <c r="C3302" i="24"/>
  <c r="B3189" i="24"/>
  <c r="A3189" i="24"/>
  <c r="C3190" i="24"/>
  <c r="B3147" i="24"/>
  <c r="A3147" i="24"/>
  <c r="C3148" i="24"/>
  <c r="B3133" i="24"/>
  <c r="A3133" i="24"/>
  <c r="C3134" i="24"/>
  <c r="B3119" i="24"/>
  <c r="A3119" i="24"/>
  <c r="C3120" i="24"/>
  <c r="B3105" i="24"/>
  <c r="A3105" i="24"/>
  <c r="C3106" i="24"/>
  <c r="B3091" i="24"/>
  <c r="A3091" i="24"/>
  <c r="C3092" i="24"/>
  <c r="B3077" i="24"/>
  <c r="A3077" i="24"/>
  <c r="C3078" i="24"/>
  <c r="B3063" i="24"/>
  <c r="A3063" i="24"/>
  <c r="C3064" i="24"/>
  <c r="C3038" i="24"/>
  <c r="B3037" i="24"/>
  <c r="A7565" i="24"/>
  <c r="A7747" i="24"/>
  <c r="A7176" i="24"/>
  <c r="A7705" i="24"/>
  <c r="A7285" i="24"/>
  <c r="A7677" i="24"/>
  <c r="A7481" i="24"/>
  <c r="A10830" i="24"/>
  <c r="A7551" i="24"/>
  <c r="A7803" i="24"/>
  <c r="A7397" i="24"/>
  <c r="A7817" i="24"/>
  <c r="A7663" i="24"/>
  <c r="A3036" i="24"/>
  <c r="BZ17" i="2"/>
  <c r="CX17" i="2"/>
  <c r="CA17" i="2"/>
  <c r="BT17" i="2"/>
  <c r="BV17" i="2"/>
  <c r="BJ17" i="2"/>
  <c r="CG17" i="2"/>
  <c r="DA17" i="2"/>
  <c r="DB17" i="2" s="1"/>
  <c r="BU17" i="2"/>
  <c r="BK17" i="2"/>
  <c r="BI17" i="2"/>
  <c r="BX17" i="2"/>
  <c r="BY17" i="2"/>
  <c r="CC17" i="2"/>
  <c r="BG17" i="2"/>
  <c r="CD17" i="2"/>
  <c r="CB17" i="2"/>
  <c r="BL17" i="2"/>
  <c r="BH17" i="2"/>
  <c r="BF17" i="2"/>
  <c r="BW17" i="2"/>
  <c r="CF17" i="2"/>
  <c r="BL19" i="2"/>
  <c r="BH19" i="2"/>
  <c r="CX19" i="2"/>
  <c r="BK19" i="2"/>
  <c r="CD19" i="2"/>
  <c r="CG19" i="2"/>
  <c r="BT19" i="2"/>
  <c r="CF19" i="2"/>
  <c r="DA19" i="2"/>
  <c r="DB19" i="2" s="1"/>
  <c r="BX19" i="2"/>
  <c r="CA19" i="2"/>
  <c r="BW19" i="2"/>
  <c r="CG18" i="2"/>
  <c r="BY18" i="2"/>
  <c r="CA18" i="2"/>
  <c r="BL18" i="2"/>
  <c r="BT18" i="2"/>
  <c r="BX18" i="2"/>
  <c r="BJ18" i="2"/>
  <c r="BU18" i="2"/>
  <c r="CD18" i="2"/>
  <c r="BZ18" i="2"/>
  <c r="BW18" i="2"/>
  <c r="BI18" i="2"/>
  <c r="BH18" i="2"/>
  <c r="BK18" i="2"/>
  <c r="CB18" i="2"/>
  <c r="BV18" i="2"/>
  <c r="CF18" i="2"/>
  <c r="CC18" i="2"/>
  <c r="BG18" i="2"/>
  <c r="BF18" i="2"/>
  <c r="DA18" i="2"/>
  <c r="DB18" i="2" s="1"/>
  <c r="CE18" i="2"/>
  <c r="BU19" i="2"/>
  <c r="BY19" i="2"/>
  <c r="BF19" i="2"/>
  <c r="BJ19" i="2"/>
  <c r="BI19" i="2"/>
  <c r="BG19" i="2"/>
  <c r="BV19" i="2"/>
  <c r="BZ19" i="2"/>
  <c r="CE19" i="2"/>
  <c r="CB19" i="2"/>
  <c r="C8957" i="24" l="1"/>
  <c r="B8957" i="24" s="1"/>
  <c r="A8438" i="24"/>
  <c r="A10706" i="24"/>
  <c r="C11289" i="24"/>
  <c r="C10707" i="24"/>
  <c r="B10707" i="24" s="1"/>
  <c r="B11288" i="24"/>
  <c r="C8257" i="24"/>
  <c r="B8257" i="24" s="1"/>
  <c r="A8256" i="24"/>
  <c r="A10398" i="24"/>
  <c r="C10399" i="24"/>
  <c r="B10399" i="24" s="1"/>
  <c r="A6599" i="24"/>
  <c r="A9222" i="24"/>
  <c r="A8508" i="24"/>
  <c r="C8439" i="24"/>
  <c r="B8439" i="24" s="1"/>
  <c r="A9852" i="24"/>
  <c r="C10063" i="24"/>
  <c r="B10063" i="24" s="1"/>
  <c r="C9853" i="24"/>
  <c r="B9853" i="24" s="1"/>
  <c r="C9559" i="24"/>
  <c r="B9559" i="24" s="1"/>
  <c r="A8956" i="24"/>
  <c r="C6670" i="24"/>
  <c r="A10272" i="24"/>
  <c r="A9558" i="24"/>
  <c r="C10581" i="24"/>
  <c r="B10581" i="24" s="1"/>
  <c r="C10273" i="24"/>
  <c r="B10273" i="24" s="1"/>
  <c r="A10580" i="24"/>
  <c r="C9686" i="24"/>
  <c r="B9686" i="24" s="1"/>
  <c r="A8018" i="24"/>
  <c r="C8187" i="24"/>
  <c r="B8187" i="24" s="1"/>
  <c r="A8186" i="24"/>
  <c r="A9685" i="24"/>
  <c r="A9320" i="24"/>
  <c r="C9252" i="24"/>
  <c r="B9252" i="24" s="1"/>
  <c r="A9251" i="24"/>
  <c r="C3737" i="24"/>
  <c r="A8760" i="24"/>
  <c r="C8761" i="24"/>
  <c r="B8761" i="24" s="1"/>
  <c r="C9083" i="24"/>
  <c r="B9083" i="24" s="1"/>
  <c r="A9082" i="24"/>
  <c r="A8158" i="24"/>
  <c r="A10692" i="24"/>
  <c r="C10693" i="24"/>
  <c r="B10693" i="24" s="1"/>
  <c r="C8159" i="24"/>
  <c r="B8159" i="24" s="1"/>
  <c r="A11424" i="24"/>
  <c r="C11425" i="24"/>
  <c r="B11424" i="24"/>
  <c r="A11592" i="24"/>
  <c r="C11593" i="24"/>
  <c r="B11592" i="24"/>
  <c r="A11664" i="24"/>
  <c r="C11665" i="24"/>
  <c r="B11664" i="24"/>
  <c r="A11672" i="24"/>
  <c r="C11673" i="24"/>
  <c r="B11672" i="24"/>
  <c r="B11368" i="24"/>
  <c r="C11369" i="24"/>
  <c r="A11368" i="24"/>
  <c r="A11184" i="24"/>
  <c r="C11185" i="24"/>
  <c r="B11184" i="24"/>
  <c r="C11746" i="24"/>
  <c r="B11745" i="24"/>
  <c r="A11745" i="24"/>
  <c r="B11265" i="24"/>
  <c r="C11266" i="24"/>
  <c r="A11265" i="24"/>
  <c r="B11082" i="24"/>
  <c r="A11082" i="24"/>
  <c r="B11704" i="24"/>
  <c r="A11704" i="24"/>
  <c r="C11705" i="24"/>
  <c r="B11025" i="24"/>
  <c r="C11026" i="24"/>
  <c r="A11025" i="24"/>
  <c r="C10850" i="24"/>
  <c r="B10849" i="24"/>
  <c r="A10849" i="24"/>
  <c r="A11561" i="24"/>
  <c r="C11562" i="24"/>
  <c r="B11561" i="24"/>
  <c r="A11072" i="24"/>
  <c r="C11073" i="24"/>
  <c r="B11072" i="24"/>
  <c r="A10888" i="24"/>
  <c r="C10889" i="24"/>
  <c r="B10888" i="24"/>
  <c r="A11601" i="24"/>
  <c r="C11602" i="24"/>
  <c r="B11601" i="24"/>
  <c r="A11696" i="24"/>
  <c r="C11697" i="24"/>
  <c r="B11696" i="24"/>
  <c r="B11785" i="24"/>
  <c r="A11785" i="24"/>
  <c r="C11786" i="24"/>
  <c r="B10928" i="24"/>
  <c r="C10929" i="24"/>
  <c r="A10928" i="24"/>
  <c r="C11346" i="24"/>
  <c r="B11345" i="24"/>
  <c r="A11345" i="24"/>
  <c r="B11577" i="24"/>
  <c r="C11578" i="24"/>
  <c r="A11577" i="24"/>
  <c r="B11049" i="24"/>
  <c r="A11049" i="24"/>
  <c r="C11050" i="24"/>
  <c r="A11521" i="24"/>
  <c r="C11522" i="24"/>
  <c r="B11521" i="24"/>
  <c r="C11738" i="24"/>
  <c r="B11737" i="24"/>
  <c r="A11737" i="24"/>
  <c r="A11633" i="24"/>
  <c r="B11633" i="24"/>
  <c r="C11634" i="24"/>
  <c r="A11153" i="24"/>
  <c r="B11153" i="24"/>
  <c r="C11154" i="24"/>
  <c r="A11496" i="24"/>
  <c r="B11496" i="24"/>
  <c r="C11497" i="24"/>
  <c r="B11312" i="24"/>
  <c r="C11313" i="24"/>
  <c r="A11312" i="24"/>
  <c r="B11097" i="24"/>
  <c r="A11097" i="24"/>
  <c r="C11098" i="24"/>
  <c r="C11378" i="24"/>
  <c r="B11377" i="24"/>
  <c r="A11377" i="24"/>
  <c r="A11753" i="24"/>
  <c r="C11754" i="24"/>
  <c r="B11753" i="24"/>
  <c r="B11296" i="24"/>
  <c r="C11297" i="24"/>
  <c r="A11296" i="24"/>
  <c r="B11465" i="24"/>
  <c r="C11466" i="24"/>
  <c r="A11465" i="24"/>
  <c r="B11256" i="24"/>
  <c r="C11257" i="24"/>
  <c r="A11256" i="24"/>
  <c r="B11401" i="24"/>
  <c r="C11402" i="24"/>
  <c r="A11401" i="24"/>
  <c r="C11618" i="24"/>
  <c r="A11617" i="24"/>
  <c r="B11617" i="24"/>
  <c r="A11656" i="24"/>
  <c r="C11657" i="24"/>
  <c r="B11656" i="24"/>
  <c r="B11448" i="24"/>
  <c r="C11449" i="24"/>
  <c r="A11448" i="24"/>
  <c r="B11640" i="24"/>
  <c r="A11640" i="24"/>
  <c r="C11641" i="24"/>
  <c r="A11216" i="24"/>
  <c r="C11217" i="24"/>
  <c r="B11216" i="24"/>
  <c r="B11608" i="24"/>
  <c r="C11609" i="24"/>
  <c r="A11608" i="24"/>
  <c r="C11410" i="24"/>
  <c r="A11409" i="24"/>
  <c r="B11409" i="24"/>
  <c r="B11225" i="24"/>
  <c r="C11226" i="24"/>
  <c r="A11225" i="24"/>
  <c r="A11361" i="24"/>
  <c r="C11362" i="24"/>
  <c r="B11361" i="24"/>
  <c r="A11281" i="24"/>
  <c r="C11282" i="24"/>
  <c r="B11281" i="24"/>
  <c r="C10978" i="24"/>
  <c r="B10977" i="24"/>
  <c r="A10977" i="24"/>
  <c r="C11138" i="24"/>
  <c r="B11137" i="24"/>
  <c r="A11137" i="24"/>
  <c r="A10921" i="24"/>
  <c r="C10922" i="24"/>
  <c r="B10921" i="24"/>
  <c r="A11306" i="24"/>
  <c r="B11306" i="24"/>
  <c r="A10952" i="24"/>
  <c r="C10953" i="24"/>
  <c r="B10952" i="24"/>
  <c r="A10857" i="24"/>
  <c r="C10858" i="24"/>
  <c r="B10857" i="24"/>
  <c r="B11432" i="24"/>
  <c r="C11433" i="24"/>
  <c r="A11432" i="24"/>
  <c r="C11794" i="24"/>
  <c r="B11793" i="24"/>
  <c r="A11793" i="24"/>
  <c r="C11514" i="24"/>
  <c r="B11513" i="24"/>
  <c r="A11513" i="24"/>
  <c r="A11320" i="24"/>
  <c r="C11321" i="24"/>
  <c r="B11320" i="24"/>
  <c r="C11010" i="24"/>
  <c r="B11009" i="24"/>
  <c r="A11009" i="24"/>
  <c r="A11554" i="24"/>
  <c r="B11554" i="24"/>
  <c r="A11417" i="24"/>
  <c r="C11418" i="24"/>
  <c r="B11417" i="24"/>
  <c r="B11146" i="24"/>
  <c r="A11146" i="24"/>
  <c r="B11384" i="24"/>
  <c r="C11385" i="24"/>
  <c r="A11384" i="24"/>
  <c r="B11506" i="24"/>
  <c r="A11506" i="24"/>
  <c r="A11089" i="24"/>
  <c r="C11090" i="24"/>
  <c r="B11089" i="24"/>
  <c r="A11016" i="24"/>
  <c r="C11017" i="24"/>
  <c r="B11016" i="24"/>
  <c r="B10913" i="24"/>
  <c r="A10913" i="24"/>
  <c r="C10914" i="24"/>
  <c r="B11761" i="24"/>
  <c r="A11761" i="24"/>
  <c r="C11762" i="24"/>
  <c r="B10992" i="24"/>
  <c r="C10993" i="24"/>
  <c r="A10992" i="24"/>
  <c r="B10897" i="24"/>
  <c r="C10898" i="24"/>
  <c r="A10897" i="24"/>
  <c r="B11161" i="24"/>
  <c r="C11162" i="24"/>
  <c r="A11161" i="24"/>
  <c r="A11289" i="24"/>
  <c r="C11290" i="24"/>
  <c r="B11289" i="24"/>
  <c r="C10882" i="24"/>
  <c r="B10881" i="24"/>
  <c r="A10881" i="24"/>
  <c r="B11329" i="24"/>
  <c r="C11330" i="24"/>
  <c r="A11329" i="24"/>
  <c r="C11770" i="24"/>
  <c r="B11769" i="24"/>
  <c r="A11769" i="24"/>
  <c r="A11489" i="24"/>
  <c r="C11490" i="24"/>
  <c r="B11489" i="24"/>
  <c r="B10961" i="24"/>
  <c r="C10962" i="24"/>
  <c r="A10961" i="24"/>
  <c r="B11194" i="24"/>
  <c r="A11194" i="24"/>
  <c r="A11249" i="24"/>
  <c r="C11250" i="24"/>
  <c r="B11249" i="24"/>
  <c r="A11528" i="24"/>
  <c r="C11529" i="24"/>
  <c r="B11528" i="24"/>
  <c r="B11128" i="24"/>
  <c r="C11129" i="24"/>
  <c r="A11128" i="24"/>
  <c r="C11170" i="24"/>
  <c r="A11169" i="24"/>
  <c r="B11169" i="24"/>
  <c r="C11650" i="24"/>
  <c r="A11649" i="24"/>
  <c r="B11649" i="24"/>
  <c r="C11042" i="24"/>
  <c r="B11041" i="24"/>
  <c r="A11041" i="24"/>
  <c r="A11728" i="24"/>
  <c r="C11729" i="24"/>
  <c r="B11728" i="24"/>
  <c r="A11569" i="24"/>
  <c r="B11569" i="24"/>
  <c r="C11570" i="24"/>
  <c r="A10985" i="24"/>
  <c r="C10986" i="24"/>
  <c r="B10985" i="24"/>
  <c r="C11442" i="24"/>
  <c r="B11441" i="24"/>
  <c r="A11441" i="24"/>
  <c r="C11714" i="24"/>
  <c r="B11713" i="24"/>
  <c r="A11713" i="24"/>
  <c r="A11176" i="24"/>
  <c r="C11177" i="24"/>
  <c r="B11176" i="24"/>
  <c r="A11777" i="24"/>
  <c r="C11778" i="24"/>
  <c r="B11777" i="24"/>
  <c r="C11682" i="24"/>
  <c r="B11681" i="24"/>
  <c r="A11681" i="24"/>
  <c r="B10864" i="24"/>
  <c r="C10865" i="24"/>
  <c r="A10864" i="24"/>
  <c r="A11456" i="24"/>
  <c r="C11457" i="24"/>
  <c r="B11456" i="24"/>
  <c r="C11274" i="24"/>
  <c r="A11273" i="24"/>
  <c r="B11273" i="24"/>
  <c r="C11690" i="24"/>
  <c r="A11689" i="24"/>
  <c r="B11689" i="24"/>
  <c r="C11114" i="24"/>
  <c r="B11113" i="24"/>
  <c r="A11113" i="24"/>
  <c r="A11394" i="24"/>
  <c r="B11394" i="24"/>
  <c r="C11242" i="24"/>
  <c r="B11241" i="24"/>
  <c r="A11241" i="24"/>
  <c r="A10945" i="24"/>
  <c r="C10946" i="24"/>
  <c r="B10945" i="24"/>
  <c r="C11210" i="24"/>
  <c r="B11209" i="24"/>
  <c r="A11209" i="24"/>
  <c r="A11120" i="24"/>
  <c r="B11120" i="24"/>
  <c r="C11121" i="24"/>
  <c r="C11058" i="24"/>
  <c r="B11057" i="24"/>
  <c r="A11057" i="24"/>
  <c r="A11625" i="24"/>
  <c r="B11625" i="24"/>
  <c r="C11626" i="24"/>
  <c r="B10834" i="24"/>
  <c r="C4682" i="24"/>
  <c r="C7797" i="24"/>
  <c r="B7796" i="24"/>
  <c r="A7796" i="24"/>
  <c r="C10343" i="24"/>
  <c r="B10342" i="24"/>
  <c r="A10342" i="24"/>
  <c r="C8173" i="24"/>
  <c r="B8172" i="24"/>
  <c r="A8172" i="24"/>
  <c r="C9377" i="24"/>
  <c r="B9376" i="24"/>
  <c r="A9376" i="24"/>
  <c r="C9587" i="24"/>
  <c r="B9586" i="24"/>
  <c r="A9586" i="24"/>
  <c r="C8285" i="24"/>
  <c r="B8284" i="24"/>
  <c r="A8284" i="24"/>
  <c r="C10749" i="24"/>
  <c r="B10748" i="24"/>
  <c r="A10748" i="24"/>
  <c r="C9167" i="24"/>
  <c r="B9166" i="24"/>
  <c r="A9166" i="24"/>
  <c r="C10497" i="24"/>
  <c r="B10496" i="24"/>
  <c r="A10496" i="24"/>
  <c r="C7697" i="24"/>
  <c r="B7696" i="24"/>
  <c r="A7696" i="24"/>
  <c r="C10217" i="24"/>
  <c r="B10216" i="24"/>
  <c r="A10216" i="24"/>
  <c r="C10287" i="24"/>
  <c r="B10286" i="24"/>
  <c r="A10286" i="24"/>
  <c r="B8872" i="24"/>
  <c r="A8872" i="24"/>
  <c r="C8873" i="24"/>
  <c r="B8746" i="24"/>
  <c r="A8746" i="24"/>
  <c r="C8747" i="24"/>
  <c r="C8341" i="24"/>
  <c r="B8340" i="24"/>
  <c r="A8340" i="24"/>
  <c r="B9026" i="24"/>
  <c r="C9027" i="24"/>
  <c r="A9026" i="24"/>
  <c r="C9965" i="24"/>
  <c r="B9964" i="24"/>
  <c r="A9964" i="24"/>
  <c r="C8117" i="24"/>
  <c r="B8116" i="24"/>
  <c r="A8116" i="24"/>
  <c r="C9433" i="24"/>
  <c r="B9432" i="24"/>
  <c r="A9432" i="24"/>
  <c r="C10091" i="24"/>
  <c r="B10090" i="24"/>
  <c r="A10090" i="24"/>
  <c r="C9391" i="24"/>
  <c r="B9390" i="24"/>
  <c r="A9390" i="24"/>
  <c r="C8985" i="24"/>
  <c r="B8984" i="24"/>
  <c r="A8984" i="24"/>
  <c r="C8397" i="24"/>
  <c r="B8396" i="24"/>
  <c r="A8396" i="24"/>
  <c r="C10553" i="24"/>
  <c r="B10552" i="24"/>
  <c r="A10552" i="24"/>
  <c r="C8229" i="24"/>
  <c r="B8228" i="24"/>
  <c r="A8228" i="24"/>
  <c r="B8830" i="24"/>
  <c r="A8830" i="24"/>
  <c r="C8831" i="24"/>
  <c r="C9209" i="24"/>
  <c r="B9208" i="24"/>
  <c r="A9208" i="24"/>
  <c r="C7641" i="24"/>
  <c r="B7640" i="24"/>
  <c r="A7640" i="24"/>
  <c r="C4598" i="24"/>
  <c r="C3317" i="24"/>
  <c r="A3316" i="24"/>
  <c r="A8522" i="24"/>
  <c r="C8523" i="24"/>
  <c r="B8523" i="24" s="1"/>
  <c r="C10525" i="24"/>
  <c r="B10525" i="24" s="1"/>
  <c r="A10524" i="24"/>
  <c r="A10188" i="24"/>
  <c r="C10189" i="24"/>
  <c r="B10189" i="24" s="1"/>
  <c r="A4597" i="24"/>
  <c r="A4681" i="24"/>
  <c r="C9727" i="24"/>
  <c r="B9727" i="24" s="1"/>
  <c r="A9726" i="24"/>
  <c r="C8327" i="24"/>
  <c r="B8327" i="24" s="1"/>
  <c r="A8326" i="24"/>
  <c r="C10413" i="24"/>
  <c r="B10413" i="24" s="1"/>
  <c r="A10412" i="24"/>
  <c r="C8705" i="24"/>
  <c r="B8705" i="24" s="1"/>
  <c r="A8704" i="24"/>
  <c r="A10370" i="24"/>
  <c r="C10371" i="24"/>
  <c r="B10371" i="24" s="1"/>
  <c r="C8845" i="24"/>
  <c r="B8845" i="24" s="1"/>
  <c r="A8844" i="24"/>
  <c r="C8201" i="24"/>
  <c r="B8201" i="24" s="1"/>
  <c r="A8200" i="24"/>
  <c r="C10638" i="24"/>
  <c r="B10638" i="24" s="1"/>
  <c r="A10637" i="24"/>
  <c r="A9124" i="24"/>
  <c r="C9125" i="24"/>
  <c r="B9125" i="24" s="1"/>
  <c r="C9153" i="24"/>
  <c r="B9153" i="24" s="1"/>
  <c r="A9152" i="24"/>
  <c r="A8467" i="24"/>
  <c r="C8468" i="24"/>
  <c r="B8468" i="24" s="1"/>
  <c r="A8606" i="24"/>
  <c r="C8607" i="24"/>
  <c r="B8607" i="24" s="1"/>
  <c r="C10133" i="24"/>
  <c r="B10133" i="24" s="1"/>
  <c r="A10132" i="24"/>
  <c r="A8271" i="24"/>
  <c r="C8272" i="24"/>
  <c r="B8272" i="24" s="1"/>
  <c r="A10300" i="24"/>
  <c r="C10301" i="24"/>
  <c r="B10301" i="24" s="1"/>
  <c r="C9643" i="24"/>
  <c r="B9643" i="24" s="1"/>
  <c r="A9642" i="24"/>
  <c r="A8144" i="24"/>
  <c r="C8145" i="24"/>
  <c r="B8145" i="24" s="1"/>
  <c r="C10441" i="24"/>
  <c r="B10441" i="24" s="1"/>
  <c r="A10440" i="24"/>
  <c r="C9349" i="24"/>
  <c r="B9349" i="24" s="1"/>
  <c r="A9348" i="24"/>
  <c r="C8859" i="24"/>
  <c r="B8859" i="24" s="1"/>
  <c r="A8858" i="24"/>
  <c r="C9448" i="24"/>
  <c r="B9448" i="24" s="1"/>
  <c r="A9447" i="24"/>
  <c r="A9068" i="24"/>
  <c r="C9069" i="24"/>
  <c r="B9069" i="24" s="1"/>
  <c r="C9854" i="24"/>
  <c r="B9854" i="24" s="1"/>
  <c r="A9853" i="24"/>
  <c r="A9992" i="24"/>
  <c r="C9993" i="24"/>
  <c r="B9993" i="24" s="1"/>
  <c r="C9756" i="24"/>
  <c r="B9756" i="24" s="1"/>
  <c r="A9755" i="24"/>
  <c r="C10176" i="24"/>
  <c r="B10176" i="24" s="1"/>
  <c r="A10175" i="24"/>
  <c r="C10203" i="24"/>
  <c r="B10203" i="24" s="1"/>
  <c r="A10202" i="24"/>
  <c r="C9322" i="24"/>
  <c r="B9322" i="24" s="1"/>
  <c r="A9321" i="24"/>
  <c r="A9670" i="24"/>
  <c r="C9671" i="24"/>
  <c r="B9671" i="24" s="1"/>
  <c r="A9979" i="24"/>
  <c r="C9980" i="24"/>
  <c r="B9980" i="24" s="1"/>
  <c r="C10624" i="24"/>
  <c r="B10624" i="24" s="1"/>
  <c r="A10623" i="24"/>
  <c r="A10007" i="24"/>
  <c r="C10008" i="24"/>
  <c r="B10008" i="24" s="1"/>
  <c r="C10232" i="24"/>
  <c r="B10232" i="24" s="1"/>
  <c r="A10231" i="24"/>
  <c r="A9404" i="24"/>
  <c r="C9405" i="24"/>
  <c r="B9405" i="24" s="1"/>
  <c r="C9545" i="24"/>
  <c r="B9545" i="24" s="1"/>
  <c r="A9544" i="24"/>
  <c r="C10330" i="24"/>
  <c r="B10330" i="24" s="1"/>
  <c r="A10329" i="24"/>
  <c r="C8916" i="24"/>
  <c r="B8916" i="24" s="1"/>
  <c r="A8915" i="24"/>
  <c r="C8818" i="24"/>
  <c r="B8818" i="24" s="1"/>
  <c r="A8817" i="24"/>
  <c r="C10470" i="24"/>
  <c r="B10470" i="24" s="1"/>
  <c r="A10469" i="24"/>
  <c r="A10259" i="24"/>
  <c r="C10260" i="24"/>
  <c r="B10260" i="24" s="1"/>
  <c r="A8257" i="24"/>
  <c r="C8258" i="24"/>
  <c r="B8258" i="24" s="1"/>
  <c r="A7878" i="24"/>
  <c r="C7879" i="24"/>
  <c r="B7879" i="24" s="1"/>
  <c r="C9573" i="24"/>
  <c r="B9573" i="24" s="1"/>
  <c r="A9572" i="24"/>
  <c r="C9195" i="24"/>
  <c r="B9195" i="24" s="1"/>
  <c r="A9194" i="24"/>
  <c r="C9363" i="24"/>
  <c r="B9363" i="24" s="1"/>
  <c r="A9362" i="24"/>
  <c r="A8312" i="24"/>
  <c r="C8313" i="24"/>
  <c r="B8313" i="24" s="1"/>
  <c r="C8551" i="24"/>
  <c r="B8551" i="24" s="1"/>
  <c r="A8550" i="24"/>
  <c r="C9840" i="24"/>
  <c r="B9840" i="24" s="1"/>
  <c r="A9839" i="24"/>
  <c r="A9936" i="24"/>
  <c r="C9937" i="24"/>
  <c r="B9937" i="24" s="1"/>
  <c r="C10820" i="24"/>
  <c r="B10820" i="24" s="1"/>
  <c r="A10819" i="24"/>
  <c r="A8998" i="24"/>
  <c r="C8999" i="24"/>
  <c r="B8999" i="24" s="1"/>
  <c r="C7908" i="24"/>
  <c r="B7908" i="24" s="1"/>
  <c r="A7907" i="24"/>
  <c r="A9502" i="24"/>
  <c r="C9503" i="24"/>
  <c r="B9503" i="24" s="1"/>
  <c r="C7935" i="24"/>
  <c r="B7935" i="24" s="1"/>
  <c r="A7934" i="24"/>
  <c r="A8789" i="24"/>
  <c r="C8790" i="24"/>
  <c r="B8790" i="24" s="1"/>
  <c r="A9292" i="24"/>
  <c r="C9293" i="24"/>
  <c r="B9293" i="24" s="1"/>
  <c r="C8384" i="24"/>
  <c r="B8384" i="24" s="1"/>
  <c r="A8383" i="24"/>
  <c r="C10456" i="24"/>
  <c r="B10456" i="24" s="1"/>
  <c r="A10455" i="24"/>
  <c r="A10314" i="24"/>
  <c r="C10315" i="24"/>
  <c r="B10315" i="24" s="1"/>
  <c r="C8635" i="24"/>
  <c r="B8635" i="24" s="1"/>
  <c r="A8634" i="24"/>
  <c r="C8930" i="24"/>
  <c r="B8930" i="24" s="1"/>
  <c r="A8929" i="24"/>
  <c r="A8719" i="24"/>
  <c r="C8720" i="24"/>
  <c r="B8720" i="24" s="1"/>
  <c r="A10777" i="24"/>
  <c r="C10778" i="24"/>
  <c r="B10778" i="24" s="1"/>
  <c r="A10049" i="24"/>
  <c r="C10050" i="24"/>
  <c r="B10050" i="24" s="1"/>
  <c r="A9880" i="24"/>
  <c r="C9881" i="24"/>
  <c r="B9881" i="24" s="1"/>
  <c r="C9419" i="24"/>
  <c r="B9419" i="24" s="1"/>
  <c r="A9418" i="24"/>
  <c r="C10610" i="24"/>
  <c r="B10610" i="24" s="1"/>
  <c r="A10609" i="24"/>
  <c r="C9335" i="24"/>
  <c r="B9335" i="24" s="1"/>
  <c r="A9334" i="24"/>
  <c r="A8732" i="24"/>
  <c r="C8733" i="24"/>
  <c r="B8733" i="24" s="1"/>
  <c r="C10511" i="24"/>
  <c r="B10511" i="24" s="1"/>
  <c r="A10510" i="24"/>
  <c r="C9111" i="24"/>
  <c r="B9111" i="24" s="1"/>
  <c r="A9110" i="24"/>
  <c r="A10426" i="24"/>
  <c r="C10427" i="24"/>
  <c r="B10427" i="24" s="1"/>
  <c r="C9811" i="24"/>
  <c r="B9811" i="24" s="1"/>
  <c r="A9810" i="24"/>
  <c r="C8971" i="24"/>
  <c r="B8971" i="24" s="1"/>
  <c r="A8970" i="24"/>
  <c r="A7892" i="24"/>
  <c r="C7893" i="24"/>
  <c r="B7893" i="24" s="1"/>
  <c r="C10400" i="24"/>
  <c r="B10400" i="24" s="1"/>
  <c r="A10399" i="24"/>
  <c r="A9824" i="24"/>
  <c r="C9825" i="24"/>
  <c r="B9825" i="24" s="1"/>
  <c r="A8900" i="24"/>
  <c r="C8901" i="24"/>
  <c r="B8901" i="24" s="1"/>
  <c r="A9181" i="24"/>
  <c r="C9182" i="24"/>
  <c r="B9182" i="24" s="1"/>
  <c r="C9687" i="24"/>
  <c r="B9687" i="24" s="1"/>
  <c r="A9686" i="24"/>
  <c r="C9868" i="24"/>
  <c r="B9868" i="24" s="1"/>
  <c r="A9867" i="24"/>
  <c r="A8677" i="24"/>
  <c r="C8678" i="24"/>
  <c r="B8678" i="24" s="1"/>
  <c r="C10119" i="24"/>
  <c r="B10119" i="24" s="1"/>
  <c r="A10118" i="24"/>
  <c r="C9098" i="24"/>
  <c r="B9098" i="24" s="1"/>
  <c r="A9097" i="24"/>
  <c r="A10147" i="24"/>
  <c r="C10148" i="24"/>
  <c r="B10148" i="24" s="1"/>
  <c r="C10064" i="24"/>
  <c r="B10064" i="24" s="1"/>
  <c r="C10735" i="24"/>
  <c r="B10735" i="24" s="1"/>
  <c r="A10734" i="24"/>
  <c r="C8804" i="24"/>
  <c r="B8804" i="24" s="1"/>
  <c r="A8803" i="24"/>
  <c r="C8692" i="24"/>
  <c r="B8692" i="24" s="1"/>
  <c r="A8691" i="24"/>
  <c r="A9236" i="24"/>
  <c r="C9237" i="24"/>
  <c r="B9237" i="24" s="1"/>
  <c r="A9615" i="24"/>
  <c r="C9616" i="24"/>
  <c r="B9616" i="24" s="1"/>
  <c r="C8090" i="24"/>
  <c r="B8090" i="24" s="1"/>
  <c r="A8089" i="24"/>
  <c r="A8453" i="24"/>
  <c r="C8454" i="24"/>
  <c r="B8454" i="24" s="1"/>
  <c r="C9783" i="24"/>
  <c r="B9783" i="24" s="1"/>
  <c r="A9782" i="24"/>
  <c r="C8482" i="24"/>
  <c r="B8482" i="24" s="1"/>
  <c r="A8481" i="24"/>
  <c r="C10568" i="24"/>
  <c r="B10568" i="24" s="1"/>
  <c r="A10567" i="24"/>
  <c r="C8160" i="24"/>
  <c r="B8160" i="24" s="1"/>
  <c r="A8159" i="24"/>
  <c r="C8762" i="24"/>
  <c r="B8762" i="24" s="1"/>
  <c r="A8761" i="24"/>
  <c r="A9516" i="24"/>
  <c r="C9517" i="24"/>
  <c r="B9517" i="24" s="1"/>
  <c r="C10078" i="24"/>
  <c r="B10078" i="24" s="1"/>
  <c r="A10077" i="24"/>
  <c r="A8565" i="24"/>
  <c r="C8566" i="24"/>
  <c r="B8566" i="24" s="1"/>
  <c r="A8075" i="24"/>
  <c r="C8076" i="24"/>
  <c r="B8076" i="24" s="1"/>
  <c r="C9490" i="24"/>
  <c r="B9490" i="24" s="1"/>
  <c r="A9489" i="24"/>
  <c r="A10595" i="24"/>
  <c r="C10596" i="24"/>
  <c r="B10596" i="24" s="1"/>
  <c r="C10805" i="24"/>
  <c r="B10805" i="24" s="1"/>
  <c r="A10804" i="24"/>
  <c r="C8426" i="24"/>
  <c r="B8426" i="24" s="1"/>
  <c r="A8425" i="24"/>
  <c r="A8102" i="24"/>
  <c r="C8103" i="24"/>
  <c r="B8103" i="24" s="1"/>
  <c r="C9266" i="24"/>
  <c r="B9266" i="24" s="1"/>
  <c r="A9265" i="24"/>
  <c r="A9461" i="24"/>
  <c r="C9462" i="24"/>
  <c r="B9462" i="24" s="1"/>
  <c r="C9308" i="24"/>
  <c r="B9308" i="24" s="1"/>
  <c r="A9307" i="24"/>
  <c r="A9699" i="24"/>
  <c r="C9700" i="24"/>
  <c r="B9700" i="24" s="1"/>
  <c r="C10539" i="24"/>
  <c r="B10539" i="24" s="1"/>
  <c r="A10538" i="24"/>
  <c r="A9559" i="24"/>
  <c r="C9560" i="24"/>
  <c r="B9560" i="24" s="1"/>
  <c r="A8621" i="24"/>
  <c r="C8622" i="24"/>
  <c r="B8622" i="24" s="1"/>
  <c r="A8004" i="24"/>
  <c r="C8005" i="24"/>
  <c r="B8005" i="24" s="1"/>
  <c r="C9602" i="24"/>
  <c r="B9602" i="24" s="1"/>
  <c r="A9601" i="24"/>
  <c r="C7964" i="24"/>
  <c r="B7964" i="24" s="1"/>
  <c r="A7963" i="24"/>
  <c r="C9910" i="24"/>
  <c r="B9910" i="24" s="1"/>
  <c r="A9909" i="24"/>
  <c r="C9798" i="24"/>
  <c r="B9798" i="24" s="1"/>
  <c r="A9797" i="24"/>
  <c r="C10582" i="24"/>
  <c r="B10582" i="24" s="1"/>
  <c r="A10581" i="24"/>
  <c r="C8776" i="24"/>
  <c r="B8776" i="24" s="1"/>
  <c r="A8775" i="24"/>
  <c r="C9924" i="24"/>
  <c r="B9924" i="24" s="1"/>
  <c r="A9923" i="24"/>
  <c r="A7991" i="24"/>
  <c r="C7992" i="24"/>
  <c r="B7992" i="24" s="1"/>
  <c r="C8944" i="24"/>
  <c r="B8944" i="24" s="1"/>
  <c r="A8943" i="24"/>
  <c r="C8495" i="24"/>
  <c r="B8495" i="24" s="1"/>
  <c r="A8494" i="24"/>
  <c r="C9042" i="24"/>
  <c r="B9042" i="24" s="1"/>
  <c r="A9041" i="24"/>
  <c r="C8048" i="24"/>
  <c r="B8048" i="24" s="1"/>
  <c r="A8047" i="24"/>
  <c r="C10022" i="24"/>
  <c r="B10022" i="24" s="1"/>
  <c r="A10021" i="24"/>
  <c r="A10244" i="24"/>
  <c r="C10245" i="24"/>
  <c r="B10245" i="24" s="1"/>
  <c r="C10694" i="24"/>
  <c r="B10694" i="24" s="1"/>
  <c r="A10693" i="24"/>
  <c r="A8509" i="24"/>
  <c r="C8510" i="24"/>
  <c r="B8510" i="24" s="1"/>
  <c r="C9139" i="24"/>
  <c r="B9139" i="24" s="1"/>
  <c r="A9138" i="24"/>
  <c r="A9895" i="24"/>
  <c r="C9896" i="24"/>
  <c r="B9896" i="24" s="1"/>
  <c r="C8440" i="24"/>
  <c r="B8440" i="24" s="1"/>
  <c r="A8439" i="24"/>
  <c r="C8215" i="24"/>
  <c r="B8215" i="24" s="1"/>
  <c r="A8214" i="24"/>
  <c r="C9658" i="24"/>
  <c r="B9658" i="24" s="1"/>
  <c r="A9657" i="24"/>
  <c r="C8411" i="24"/>
  <c r="B8411" i="24" s="1"/>
  <c r="A8410" i="24"/>
  <c r="A9055" i="24"/>
  <c r="C9056" i="24"/>
  <c r="B9056" i="24" s="1"/>
  <c r="C10764" i="24"/>
  <c r="B10764" i="24" s="1"/>
  <c r="A10763" i="24"/>
  <c r="A10791" i="24"/>
  <c r="C10792" i="24"/>
  <c r="B10792" i="24" s="1"/>
  <c r="C9476" i="24"/>
  <c r="B9476" i="24" s="1"/>
  <c r="A9475" i="24"/>
  <c r="C8594" i="24"/>
  <c r="B8594" i="24" s="1"/>
  <c r="A8593" i="24"/>
  <c r="C9742" i="24"/>
  <c r="B9742" i="24" s="1"/>
  <c r="A9741" i="24"/>
  <c r="A10356" i="24"/>
  <c r="C10357" i="24"/>
  <c r="B10357" i="24" s="1"/>
  <c r="C7978" i="24"/>
  <c r="B7978" i="24" s="1"/>
  <c r="A7977" i="24"/>
  <c r="C9532" i="24"/>
  <c r="B9532" i="24" s="1"/>
  <c r="A9531" i="24"/>
  <c r="A10721" i="24"/>
  <c r="C10722" i="24"/>
  <c r="B10722" i="24" s="1"/>
  <c r="A9950" i="24"/>
  <c r="C9951" i="24"/>
  <c r="B9951" i="24" s="1"/>
  <c r="A8130" i="24"/>
  <c r="C8131" i="24"/>
  <c r="B8131" i="24" s="1"/>
  <c r="C10385" i="24"/>
  <c r="B10385" i="24" s="1"/>
  <c r="A10384" i="24"/>
  <c r="A8354" i="24"/>
  <c r="C8355" i="24"/>
  <c r="B8355" i="24" s="1"/>
  <c r="C8538" i="24"/>
  <c r="B8538" i="24" s="1"/>
  <c r="A8537" i="24"/>
  <c r="A9279" i="24"/>
  <c r="C9280" i="24"/>
  <c r="B9280" i="24" s="1"/>
  <c r="A10161" i="24"/>
  <c r="C10162" i="24"/>
  <c r="B10162" i="24" s="1"/>
  <c r="C8664" i="24"/>
  <c r="B8664" i="24" s="1"/>
  <c r="A8663" i="24"/>
  <c r="A8368" i="24"/>
  <c r="C8369" i="24"/>
  <c r="B8369" i="24" s="1"/>
  <c r="C9629" i="24"/>
  <c r="B9629" i="24" s="1"/>
  <c r="A9628" i="24"/>
  <c r="C8244" i="24"/>
  <c r="B8244" i="24" s="1"/>
  <c r="A8243" i="24"/>
  <c r="A10482" i="24"/>
  <c r="C10483" i="24"/>
  <c r="B10483" i="24" s="1"/>
  <c r="A9012" i="24"/>
  <c r="C9013" i="24"/>
  <c r="B9013" i="24" s="1"/>
  <c r="A8019" i="24"/>
  <c r="C8020" i="24"/>
  <c r="B8020" i="24" s="1"/>
  <c r="C10036" i="24"/>
  <c r="B10036" i="24" s="1"/>
  <c r="A10035" i="24"/>
  <c r="A10105" i="24"/>
  <c r="C10106" i="24"/>
  <c r="B10106" i="24" s="1"/>
  <c r="C8300" i="24"/>
  <c r="B8300" i="24" s="1"/>
  <c r="A8299" i="24"/>
  <c r="A10679" i="24"/>
  <c r="C10680" i="24"/>
  <c r="B10680" i="24" s="1"/>
  <c r="A8957" i="24"/>
  <c r="C8958" i="24"/>
  <c r="B8958" i="24" s="1"/>
  <c r="A9223" i="24"/>
  <c r="C9224" i="24"/>
  <c r="B9224" i="24" s="1"/>
  <c r="C10708" i="24"/>
  <c r="B10708" i="24" s="1"/>
  <c r="A10707" i="24"/>
  <c r="A8187" i="24"/>
  <c r="C8188" i="24"/>
  <c r="B8188" i="24" s="1"/>
  <c r="A8060" i="24"/>
  <c r="C8061" i="24"/>
  <c r="B8061" i="24" s="1"/>
  <c r="C8650" i="24"/>
  <c r="B8650" i="24" s="1"/>
  <c r="A8649" i="24"/>
  <c r="A9712" i="24"/>
  <c r="C9713" i="24"/>
  <c r="B9713" i="24" s="1"/>
  <c r="C10652" i="24"/>
  <c r="B10652" i="24" s="1"/>
  <c r="A10651" i="24"/>
  <c r="A9768" i="24"/>
  <c r="C9769" i="24"/>
  <c r="B9769" i="24" s="1"/>
  <c r="C8580" i="24"/>
  <c r="B8580" i="24" s="1"/>
  <c r="A8579" i="24"/>
  <c r="C8034" i="24"/>
  <c r="B8034" i="24" s="1"/>
  <c r="A8033" i="24"/>
  <c r="A7948" i="24"/>
  <c r="C7949" i="24"/>
  <c r="B7949" i="24" s="1"/>
  <c r="C8888" i="24"/>
  <c r="B8888" i="24" s="1"/>
  <c r="A8887" i="24"/>
  <c r="C10665" i="24"/>
  <c r="B10665" i="24" s="1"/>
  <c r="A10664" i="24"/>
  <c r="C7922" i="24"/>
  <c r="B7922" i="24" s="1"/>
  <c r="A7921" i="24"/>
  <c r="C7866" i="24"/>
  <c r="B7866" i="24" s="1"/>
  <c r="A7865" i="24"/>
  <c r="A7781" i="24"/>
  <c r="C7782" i="24"/>
  <c r="B7782" i="24" s="1"/>
  <c r="A7809" i="24"/>
  <c r="C7810" i="24"/>
  <c r="B7810" i="24" s="1"/>
  <c r="A7822" i="24"/>
  <c r="C7823" i="24"/>
  <c r="B7823" i="24" s="1"/>
  <c r="C7838" i="24"/>
  <c r="B7838" i="24" s="1"/>
  <c r="A7837" i="24"/>
  <c r="C7684" i="24"/>
  <c r="B7684" i="24" s="1"/>
  <c r="A7683" i="24"/>
  <c r="C7768" i="24"/>
  <c r="B7768" i="24" s="1"/>
  <c r="A7767" i="24"/>
  <c r="A7626" i="24"/>
  <c r="C7627" i="24"/>
  <c r="B7627" i="24" s="1"/>
  <c r="A7668" i="24"/>
  <c r="C7669" i="24"/>
  <c r="B7669" i="24" s="1"/>
  <c r="C7656" i="24"/>
  <c r="B7656" i="24" s="1"/>
  <c r="A7655" i="24"/>
  <c r="C7614" i="24"/>
  <c r="B7614" i="24" s="1"/>
  <c r="A7613" i="24"/>
  <c r="C7740" i="24"/>
  <c r="B7740" i="24" s="1"/>
  <c r="A7739" i="24"/>
  <c r="A7753" i="24"/>
  <c r="C7754" i="24"/>
  <c r="B7754" i="24" s="1"/>
  <c r="A7599" i="24"/>
  <c r="C7600" i="24"/>
  <c r="B7600" i="24" s="1"/>
  <c r="A7711" i="24"/>
  <c r="C7712" i="24"/>
  <c r="B7712" i="24" s="1"/>
  <c r="A7725" i="24"/>
  <c r="C7726" i="24"/>
  <c r="B7726" i="24" s="1"/>
  <c r="C7530" i="24"/>
  <c r="B7530" i="24" s="1"/>
  <c r="A7529" i="24"/>
  <c r="A7570" i="24"/>
  <c r="C7571" i="24"/>
  <c r="B7571" i="24" s="1"/>
  <c r="C7306" i="24"/>
  <c r="B7306" i="24" s="1"/>
  <c r="A7305" i="24"/>
  <c r="C7586" i="24"/>
  <c r="B7586" i="24" s="1"/>
  <c r="A7585" i="24"/>
  <c r="A7502" i="24"/>
  <c r="C7503" i="24"/>
  <c r="B7503" i="24" s="1"/>
  <c r="C7376" i="24"/>
  <c r="B7376" i="24" s="1"/>
  <c r="A7375" i="24"/>
  <c r="C7474" i="24"/>
  <c r="B7474" i="24" s="1"/>
  <c r="A7473" i="24"/>
  <c r="C7250" i="24"/>
  <c r="B7250" i="24" s="1"/>
  <c r="A7249" i="24"/>
  <c r="A7458" i="24"/>
  <c r="C7459" i="24"/>
  <c r="B7459" i="24" s="1"/>
  <c r="C7446" i="24"/>
  <c r="B7446" i="24" s="1"/>
  <c r="A7445" i="24"/>
  <c r="A7346" i="24"/>
  <c r="C7347" i="24"/>
  <c r="B7347" i="24" s="1"/>
  <c r="C7208" i="24"/>
  <c r="B7208" i="24" s="1"/>
  <c r="A7207" i="24"/>
  <c r="C7264" i="24"/>
  <c r="B7264" i="24" s="1"/>
  <c r="A7263" i="24"/>
  <c r="A7514" i="24"/>
  <c r="C7515" i="24"/>
  <c r="B7515" i="24" s="1"/>
  <c r="A7388" i="24"/>
  <c r="C7389" i="24"/>
  <c r="B7389" i="24" s="1"/>
  <c r="A7276" i="24"/>
  <c r="C7277" i="24"/>
  <c r="B7277" i="24" s="1"/>
  <c r="C7320" i="24"/>
  <c r="B7320" i="24" s="1"/>
  <c r="A7319" i="24"/>
  <c r="C7544" i="24"/>
  <c r="B7544" i="24" s="1"/>
  <c r="A7543" i="24"/>
  <c r="A7291" i="24"/>
  <c r="C7292" i="24"/>
  <c r="B7292" i="24" s="1"/>
  <c r="A7220" i="24"/>
  <c r="C7221" i="24"/>
  <c r="B7221" i="24" s="1"/>
  <c r="A7403" i="24"/>
  <c r="C7404" i="24"/>
  <c r="B7404" i="24" s="1"/>
  <c r="A7556" i="24"/>
  <c r="C7557" i="24"/>
  <c r="B7557" i="24" s="1"/>
  <c r="C7432" i="24"/>
  <c r="B7432" i="24" s="1"/>
  <c r="A7431" i="24"/>
  <c r="C7488" i="24"/>
  <c r="B7488" i="24" s="1"/>
  <c r="A7487" i="24"/>
  <c r="A7360" i="24"/>
  <c r="C7361" i="24"/>
  <c r="B7361" i="24" s="1"/>
  <c r="C7334" i="24"/>
  <c r="B7334" i="24" s="1"/>
  <c r="A7333" i="24"/>
  <c r="A7235" i="24"/>
  <c r="C7236" i="24"/>
  <c r="B7236" i="24" s="1"/>
  <c r="C7197" i="24"/>
  <c r="B7197" i="24" s="1"/>
  <c r="A7196" i="24"/>
  <c r="C7418" i="24"/>
  <c r="B7418" i="24" s="1"/>
  <c r="A7417" i="24"/>
  <c r="C7179" i="24"/>
  <c r="B7178" i="24"/>
  <c r="B6935" i="24"/>
  <c r="C6600" i="24"/>
  <c r="B6600" i="24" s="1"/>
  <c r="A4136" i="24"/>
  <c r="A5213" i="24"/>
  <c r="A72" i="24"/>
  <c r="B72" i="24"/>
  <c r="A2758" i="24"/>
  <c r="A164" i="24"/>
  <c r="B164" i="24"/>
  <c r="B2264" i="24"/>
  <c r="A2264" i="24"/>
  <c r="B1199" i="24"/>
  <c r="A1199" i="24"/>
  <c r="B1679" i="24"/>
  <c r="A1679" i="24"/>
  <c r="A5184" i="24"/>
  <c r="B5184" i="24"/>
  <c r="B356" i="24"/>
  <c r="A356" i="24"/>
  <c r="A824" i="24"/>
  <c r="B824" i="24"/>
  <c r="A4391" i="24"/>
  <c r="A1243" i="24"/>
  <c r="A14" i="24"/>
  <c r="B14" i="24"/>
  <c r="B2322" i="24"/>
  <c r="A2322" i="24"/>
  <c r="A284" i="24"/>
  <c r="B284" i="24"/>
  <c r="A1709" i="24"/>
  <c r="B1709" i="24"/>
  <c r="B3358" i="24"/>
  <c r="A4980" i="24"/>
  <c r="C3359" i="24"/>
  <c r="B4980" i="24"/>
  <c r="C6936" i="24"/>
  <c r="B6936" i="24" s="1"/>
  <c r="A2571" i="24"/>
  <c r="B2571" i="24"/>
  <c r="A4204" i="24"/>
  <c r="B4204" i="24"/>
  <c r="A2421" i="24"/>
  <c r="B2421" i="24"/>
  <c r="A2646" i="24"/>
  <c r="B2646" i="24"/>
  <c r="B2436" i="24"/>
  <c r="A2436" i="24"/>
  <c r="A711" i="24"/>
  <c r="B711" i="24"/>
  <c r="A4189" i="24"/>
  <c r="B4189" i="24"/>
  <c r="A2916" i="24"/>
  <c r="B2916" i="24"/>
  <c r="B2346" i="24"/>
  <c r="A2346" i="24"/>
  <c r="B2631" i="24"/>
  <c r="A2631" i="24"/>
  <c r="B2496" i="24"/>
  <c r="A2496" i="24"/>
  <c r="B4159" i="24"/>
  <c r="A4159" i="24"/>
  <c r="A1941" i="24"/>
  <c r="B1941" i="24"/>
  <c r="B3880" i="24"/>
  <c r="A3880" i="24"/>
  <c r="A5768" i="24"/>
  <c r="B5768" i="24"/>
  <c r="A5813" i="24"/>
  <c r="B5813" i="24"/>
  <c r="B5782" i="24"/>
  <c r="A5782" i="24"/>
  <c r="B5828" i="24"/>
  <c r="A5828" i="24"/>
  <c r="B7132" i="24"/>
  <c r="A7132" i="24"/>
  <c r="B5843" i="24"/>
  <c r="A5843" i="24"/>
  <c r="B5798" i="24"/>
  <c r="A5798" i="24"/>
  <c r="A7103" i="24"/>
  <c r="B7103" i="24"/>
  <c r="B7148" i="24"/>
  <c r="A7148" i="24"/>
  <c r="B5521" i="24"/>
  <c r="A5521" i="24"/>
  <c r="A4400" i="24"/>
  <c r="B4400" i="24"/>
  <c r="B4852" i="24"/>
  <c r="A4852" i="24"/>
  <c r="B4837" i="24"/>
  <c r="A4837" i="24"/>
  <c r="B5678" i="24"/>
  <c r="A5678" i="24"/>
  <c r="B5737" i="24"/>
  <c r="A5737" i="24"/>
  <c r="B5535" i="24"/>
  <c r="A5535" i="24"/>
  <c r="B4882" i="24"/>
  <c r="A4882" i="24"/>
  <c r="A4866" i="24"/>
  <c r="B4866" i="24"/>
  <c r="B5753" i="24"/>
  <c r="A5753" i="24"/>
  <c r="B5505" i="24"/>
  <c r="A5505" i="24"/>
  <c r="A4370" i="24"/>
  <c r="B4370" i="24"/>
  <c r="B5708" i="24"/>
  <c r="A5708" i="24"/>
  <c r="A4340" i="24"/>
  <c r="B4340" i="24"/>
  <c r="A5236" i="24"/>
  <c r="B5236" i="24"/>
  <c r="A5491" i="24"/>
  <c r="B5491" i="24"/>
  <c r="A5722" i="24"/>
  <c r="B5722" i="24"/>
  <c r="A4415" i="24"/>
  <c r="B4415" i="24"/>
  <c r="B5191" i="24"/>
  <c r="A5191" i="24"/>
  <c r="B4821" i="24"/>
  <c r="A4821" i="24"/>
  <c r="B5221" i="24"/>
  <c r="A5221" i="24"/>
  <c r="A5252" i="24"/>
  <c r="B5252" i="24"/>
  <c r="B4354" i="24"/>
  <c r="A4354" i="24"/>
  <c r="A5662" i="24"/>
  <c r="B5662" i="24"/>
  <c r="B5693" i="24"/>
  <c r="A5693" i="24"/>
  <c r="B4324" i="24"/>
  <c r="A4324" i="24"/>
  <c r="B4280" i="24"/>
  <c r="A4280" i="24"/>
  <c r="A4235" i="24"/>
  <c r="B4235" i="24"/>
  <c r="A4294" i="24"/>
  <c r="B4294" i="24"/>
  <c r="B4310" i="24"/>
  <c r="A4310" i="24"/>
  <c r="A4043" i="24"/>
  <c r="B4043" i="24"/>
  <c r="B4265" i="24"/>
  <c r="A4265" i="24"/>
  <c r="B4221" i="24"/>
  <c r="A4221" i="24"/>
  <c r="B4058" i="24"/>
  <c r="A4058" i="24"/>
  <c r="B4251" i="24"/>
  <c r="A4251" i="24"/>
  <c r="B4144" i="24"/>
  <c r="A4144" i="24"/>
  <c r="B4175" i="24"/>
  <c r="A4175" i="24"/>
  <c r="A3624" i="24"/>
  <c r="B3624" i="24"/>
  <c r="A3864" i="24"/>
  <c r="B3864" i="24"/>
  <c r="B3984" i="24"/>
  <c r="A3984" i="24"/>
  <c r="B4013" i="24"/>
  <c r="A4013" i="24"/>
  <c r="A3954" i="24"/>
  <c r="B3954" i="24"/>
  <c r="A3475" i="24"/>
  <c r="B3475" i="24"/>
  <c r="B3969" i="24"/>
  <c r="A3969" i="24"/>
  <c r="B3908" i="24"/>
  <c r="A3908" i="24"/>
  <c r="A3564" i="24"/>
  <c r="B3564" i="24"/>
  <c r="B3609" i="24"/>
  <c r="A3609" i="24"/>
  <c r="B3580" i="24"/>
  <c r="A3580" i="24"/>
  <c r="A3504" i="24"/>
  <c r="B3504" i="24"/>
  <c r="A3939" i="24"/>
  <c r="B3939" i="24"/>
  <c r="A3445" i="24"/>
  <c r="B3445" i="24"/>
  <c r="B3924" i="24"/>
  <c r="A3924" i="24"/>
  <c r="B4029" i="24"/>
  <c r="A4029" i="24"/>
  <c r="A3594" i="24"/>
  <c r="B3594" i="24"/>
  <c r="A3998" i="24"/>
  <c r="B3998" i="24"/>
  <c r="B3520" i="24"/>
  <c r="A3520" i="24"/>
  <c r="A3534" i="24"/>
  <c r="B3534" i="24"/>
  <c r="B3458" i="24"/>
  <c r="A3458" i="24"/>
  <c r="A3893" i="24"/>
  <c r="B3893" i="24"/>
  <c r="B3850" i="24"/>
  <c r="A3850" i="24"/>
  <c r="B3428" i="24"/>
  <c r="A3428" i="24"/>
  <c r="B3549" i="24"/>
  <c r="A3549" i="24"/>
  <c r="B3488" i="24"/>
  <c r="A3488" i="24"/>
  <c r="A2827" i="24"/>
  <c r="B2827" i="24"/>
  <c r="A2991" i="24"/>
  <c r="B2991" i="24"/>
  <c r="B2946" i="24"/>
  <c r="A2946" i="24"/>
  <c r="A2931" i="24"/>
  <c r="B2931" i="24"/>
  <c r="A2812" i="24"/>
  <c r="B2812" i="24"/>
  <c r="B3022" i="24"/>
  <c r="A3022" i="24"/>
  <c r="B2888" i="24"/>
  <c r="A2888" i="24"/>
  <c r="A2842" i="24"/>
  <c r="B2842" i="24"/>
  <c r="A2902" i="24"/>
  <c r="B2902" i="24"/>
  <c r="A2871" i="24"/>
  <c r="B2871" i="24"/>
  <c r="B2737" i="24"/>
  <c r="A2737" i="24"/>
  <c r="B2962" i="24"/>
  <c r="A2962" i="24"/>
  <c r="B2796" i="24"/>
  <c r="A2796" i="24"/>
  <c r="B3006" i="24"/>
  <c r="A3006" i="24"/>
  <c r="A2767" i="24"/>
  <c r="B2767" i="24"/>
  <c r="B2977" i="24"/>
  <c r="A2977" i="24"/>
  <c r="B2857" i="24"/>
  <c r="A2857" i="24"/>
  <c r="A2782" i="24"/>
  <c r="B2782" i="24"/>
  <c r="A2661" i="24"/>
  <c r="B2661" i="24"/>
  <c r="B2196" i="24"/>
  <c r="A2196" i="24"/>
  <c r="A2286" i="24"/>
  <c r="B2286" i="24"/>
  <c r="B2511" i="24"/>
  <c r="A2511" i="24"/>
  <c r="A2528" i="24"/>
  <c r="B2528" i="24"/>
  <c r="B2167" i="24"/>
  <c r="A2167" i="24"/>
  <c r="A2212" i="24"/>
  <c r="B2212" i="24"/>
  <c r="A2377" i="24"/>
  <c r="B2377" i="24"/>
  <c r="B2544" i="24"/>
  <c r="A2544" i="24"/>
  <c r="B2302" i="24"/>
  <c r="A2302" i="24"/>
  <c r="B2601" i="24"/>
  <c r="A2601" i="24"/>
  <c r="B2722" i="24"/>
  <c r="A2722" i="24"/>
  <c r="B2361" i="24"/>
  <c r="A2361" i="24"/>
  <c r="A2152" i="24"/>
  <c r="B2152" i="24"/>
  <c r="A2407" i="24"/>
  <c r="B2407" i="24"/>
  <c r="B2707" i="24"/>
  <c r="A2707" i="24"/>
  <c r="B2617" i="24"/>
  <c r="A2617" i="24"/>
  <c r="B2271" i="24"/>
  <c r="A2271" i="24"/>
  <c r="B2136" i="24"/>
  <c r="A2136" i="24"/>
  <c r="B2482" i="24"/>
  <c r="A2482" i="24"/>
  <c r="B2451" i="24"/>
  <c r="A2451" i="24"/>
  <c r="B2332" i="24"/>
  <c r="A2332" i="24"/>
  <c r="A2242" i="24"/>
  <c r="B2242" i="24"/>
  <c r="A2182" i="24"/>
  <c r="B2182" i="24"/>
  <c r="A2557" i="24"/>
  <c r="B2557" i="24"/>
  <c r="A2586" i="24"/>
  <c r="B2586" i="24"/>
  <c r="B2692" i="24"/>
  <c r="A2692" i="24"/>
  <c r="A2466" i="24"/>
  <c r="B2466" i="24"/>
  <c r="B2227" i="24"/>
  <c r="A2227" i="24"/>
  <c r="B2677" i="24"/>
  <c r="A2677" i="24"/>
  <c r="B2393" i="24"/>
  <c r="A2393" i="24"/>
  <c r="A2002" i="24"/>
  <c r="B2002" i="24"/>
  <c r="B2106" i="24"/>
  <c r="A2106" i="24"/>
  <c r="A2047" i="24"/>
  <c r="B2047" i="24"/>
  <c r="B1927" i="24"/>
  <c r="A1927" i="24"/>
  <c r="A2091" i="24"/>
  <c r="B2091" i="24"/>
  <c r="B2062" i="24"/>
  <c r="A2062" i="24"/>
  <c r="A1972" i="24"/>
  <c r="B1972" i="24"/>
  <c r="B2122" i="24"/>
  <c r="A2122" i="24"/>
  <c r="B2016" i="24"/>
  <c r="A2016" i="24"/>
  <c r="A2031" i="24"/>
  <c r="B2031" i="24"/>
  <c r="B1957" i="24"/>
  <c r="A1957" i="24"/>
  <c r="B1986" i="24"/>
  <c r="A1986" i="24"/>
  <c r="A1912" i="24"/>
  <c r="B1912" i="24"/>
  <c r="B2077" i="24"/>
  <c r="A2077" i="24"/>
  <c r="B1462" i="24"/>
  <c r="A1462" i="24"/>
  <c r="A1432" i="24"/>
  <c r="B1432" i="24"/>
  <c r="A876" i="24"/>
  <c r="B876" i="24"/>
  <c r="B367" i="24"/>
  <c r="A367" i="24"/>
  <c r="B786" i="24"/>
  <c r="A786" i="24"/>
  <c r="A666" i="24"/>
  <c r="B666" i="24"/>
  <c r="B1416" i="24"/>
  <c r="A1416" i="24"/>
  <c r="B1837" i="24"/>
  <c r="A1837" i="24"/>
  <c r="A1867" i="24"/>
  <c r="B1867" i="24"/>
  <c r="B1852" i="24"/>
  <c r="A1852" i="24"/>
  <c r="B1882" i="24"/>
  <c r="A1882" i="24"/>
  <c r="B1897" i="24"/>
  <c r="A1897" i="24"/>
  <c r="A1687" i="24"/>
  <c r="B1687" i="24"/>
  <c r="A1582" i="24"/>
  <c r="B1582" i="24"/>
  <c r="B1537" i="24"/>
  <c r="A1537" i="24"/>
  <c r="B1612" i="24"/>
  <c r="A1612" i="24"/>
  <c r="A1777" i="24"/>
  <c r="B1777" i="24"/>
  <c r="B1596" i="24"/>
  <c r="A1596" i="24"/>
  <c r="A1627" i="24"/>
  <c r="B1627" i="24"/>
  <c r="B1792" i="24"/>
  <c r="A1792" i="24"/>
  <c r="B1552" i="24"/>
  <c r="A1552" i="24"/>
  <c r="B1642" i="24"/>
  <c r="A1642" i="24"/>
  <c r="B1731" i="24"/>
  <c r="A1731" i="24"/>
  <c r="A1747" i="24"/>
  <c r="B1747" i="24"/>
  <c r="B1763" i="24"/>
  <c r="A1763" i="24"/>
  <c r="B1567" i="24"/>
  <c r="A1567" i="24"/>
  <c r="B1657" i="24"/>
  <c r="A1657" i="24"/>
  <c r="B1806" i="24"/>
  <c r="A1806" i="24"/>
  <c r="A1716" i="24"/>
  <c r="B1716" i="24"/>
  <c r="B1822" i="24"/>
  <c r="A1822" i="24"/>
  <c r="B1386" i="24"/>
  <c r="A1386" i="24"/>
  <c r="B1492" i="24"/>
  <c r="A1492" i="24"/>
  <c r="A1449" i="24"/>
  <c r="B1449" i="24"/>
  <c r="B1401" i="24"/>
  <c r="A1401" i="24"/>
  <c r="B1506" i="24"/>
  <c r="A1506" i="24"/>
  <c r="A1477" i="24"/>
  <c r="B1477" i="24"/>
  <c r="B1522" i="24"/>
  <c r="A1522" i="24"/>
  <c r="B1312" i="24"/>
  <c r="A1312" i="24"/>
  <c r="B1282" i="24"/>
  <c r="A1282" i="24"/>
  <c r="A1147" i="24"/>
  <c r="B1147" i="24"/>
  <c r="B1356" i="24"/>
  <c r="A1356" i="24"/>
  <c r="A1266" i="24"/>
  <c r="B1266" i="24"/>
  <c r="B1327" i="24"/>
  <c r="A1327" i="24"/>
  <c r="B1297" i="24"/>
  <c r="A1297" i="24"/>
  <c r="B1177" i="24"/>
  <c r="A1177" i="24"/>
  <c r="B1251" i="24"/>
  <c r="A1251" i="24"/>
  <c r="B1223" i="24"/>
  <c r="A1223" i="24"/>
  <c r="B1161" i="24"/>
  <c r="A1161" i="24"/>
  <c r="A1341" i="24"/>
  <c r="B1341" i="24"/>
  <c r="A1207" i="24"/>
  <c r="B1207" i="24"/>
  <c r="B1372" i="24"/>
  <c r="A1372" i="24"/>
  <c r="B1072" i="24"/>
  <c r="A1072" i="24"/>
  <c r="B1041" i="24"/>
  <c r="A1041" i="24"/>
  <c r="A952" i="24"/>
  <c r="B952" i="24"/>
  <c r="A967" i="24"/>
  <c r="B967" i="24"/>
  <c r="B1087" i="24"/>
  <c r="A1087" i="24"/>
  <c r="A1027" i="24"/>
  <c r="B1027" i="24"/>
  <c r="A1012" i="24"/>
  <c r="B1012" i="24"/>
  <c r="A1101" i="24"/>
  <c r="B1101" i="24"/>
  <c r="B1116" i="24"/>
  <c r="A1116" i="24"/>
  <c r="B982" i="24"/>
  <c r="A982" i="24"/>
  <c r="B1132" i="24"/>
  <c r="A1132" i="24"/>
  <c r="B921" i="24"/>
  <c r="A921" i="24"/>
  <c r="A997" i="24"/>
  <c r="B997" i="24"/>
  <c r="B636" i="24"/>
  <c r="A636" i="24"/>
  <c r="B742" i="24"/>
  <c r="A742" i="24"/>
  <c r="B682" i="24"/>
  <c r="A682" i="24"/>
  <c r="A862" i="24"/>
  <c r="B862" i="24"/>
  <c r="B757" i="24"/>
  <c r="A757" i="24"/>
  <c r="A771" i="24"/>
  <c r="B771" i="24"/>
  <c r="B907" i="24"/>
  <c r="A907" i="24"/>
  <c r="B892" i="24"/>
  <c r="A892" i="24"/>
  <c r="A726" i="24"/>
  <c r="B726" i="24"/>
  <c r="B847" i="24"/>
  <c r="A847" i="24"/>
  <c r="A622" i="24"/>
  <c r="B622" i="24"/>
  <c r="B606" i="24"/>
  <c r="A606" i="24"/>
  <c r="A652" i="24"/>
  <c r="B652" i="24"/>
  <c r="B697" i="24"/>
  <c r="A697" i="24"/>
  <c r="B801" i="24"/>
  <c r="A801" i="24"/>
  <c r="A831" i="24"/>
  <c r="B831" i="24"/>
  <c r="A412" i="24"/>
  <c r="B412" i="24"/>
  <c r="B517" i="24"/>
  <c r="A517" i="24"/>
  <c r="B502" i="24"/>
  <c r="A502" i="24"/>
  <c r="B546" i="24"/>
  <c r="A546" i="24"/>
  <c r="A383" i="24"/>
  <c r="B383" i="24"/>
  <c r="B262" i="24"/>
  <c r="A262" i="24"/>
  <c r="A307" i="24"/>
  <c r="B307" i="24"/>
  <c r="B592" i="24"/>
  <c r="A592" i="24"/>
  <c r="B322" i="24"/>
  <c r="A322" i="24"/>
  <c r="A472" i="24"/>
  <c r="B472" i="24"/>
  <c r="B337" i="24"/>
  <c r="A337" i="24"/>
  <c r="B576" i="24"/>
  <c r="A576" i="24"/>
  <c r="B487" i="24"/>
  <c r="A487" i="24"/>
  <c r="B441" i="24"/>
  <c r="A441" i="24"/>
  <c r="A561" i="24"/>
  <c r="B561" i="24"/>
  <c r="A399" i="24"/>
  <c r="B399" i="24"/>
  <c r="A292" i="24"/>
  <c r="B292" i="24"/>
  <c r="A531" i="24"/>
  <c r="B531" i="24"/>
  <c r="A426" i="24"/>
  <c r="B426" i="24"/>
  <c r="A247" i="24"/>
  <c r="B247" i="24"/>
  <c r="A457" i="24"/>
  <c r="B457" i="24"/>
  <c r="B216" i="24"/>
  <c r="A216" i="24"/>
  <c r="A231" i="24"/>
  <c r="B231" i="24"/>
  <c r="B202" i="24"/>
  <c r="A202" i="24"/>
  <c r="B172" i="24"/>
  <c r="A172" i="24"/>
  <c r="B82" i="24"/>
  <c r="A82" i="24"/>
  <c r="B51" i="24"/>
  <c r="A51" i="24"/>
  <c r="B22" i="24"/>
  <c r="A22" i="24"/>
  <c r="A37" i="24"/>
  <c r="B37" i="24"/>
  <c r="B141" i="24"/>
  <c r="A141" i="24"/>
  <c r="B111" i="24"/>
  <c r="A111" i="24"/>
  <c r="A97" i="24"/>
  <c r="B97" i="24"/>
  <c r="A127" i="24"/>
  <c r="B127" i="24"/>
  <c r="B6725" i="24"/>
  <c r="B6543" i="24"/>
  <c r="A6543" i="24"/>
  <c r="C6978" i="24"/>
  <c r="B6978" i="24" s="1"/>
  <c r="C3709" i="24"/>
  <c r="A3709" i="24" s="1"/>
  <c r="B3708" i="24"/>
  <c r="A3736" i="24"/>
  <c r="A6725" i="24"/>
  <c r="C6138" i="24"/>
  <c r="B6137" i="24"/>
  <c r="A6137" i="24"/>
  <c r="A4485" i="24"/>
  <c r="C4486" i="24"/>
  <c r="B4485" i="24"/>
  <c r="C6110" i="24"/>
  <c r="B6109" i="24"/>
  <c r="A6109" i="24"/>
  <c r="C5067" i="24"/>
  <c r="A5066" i="24"/>
  <c r="B5066" i="24"/>
  <c r="C6222" i="24"/>
  <c r="B6221" i="24"/>
  <c r="A6221" i="24"/>
  <c r="C7119" i="24"/>
  <c r="B7118" i="24"/>
  <c r="A7118" i="24"/>
  <c r="C6194" i="24"/>
  <c r="A6193" i="24"/>
  <c r="B6193" i="24"/>
  <c r="B5913" i="24"/>
  <c r="A5913" i="24"/>
  <c r="C5914" i="24"/>
  <c r="C6628" i="24"/>
  <c r="A6627" i="24"/>
  <c r="B6627" i="24"/>
  <c r="A5997" i="24"/>
  <c r="B5997" i="24"/>
  <c r="C5998" i="24"/>
  <c r="C5421" i="24"/>
  <c r="A5420" i="24"/>
  <c r="B5420" i="24"/>
  <c r="B5009" i="24"/>
  <c r="C5010" i="24"/>
  <c r="A5009" i="24"/>
  <c r="C7091" i="24"/>
  <c r="B7090" i="24"/>
  <c r="A7090" i="24"/>
  <c r="B7006" i="24"/>
  <c r="C7007" i="24"/>
  <c r="A7006" i="24"/>
  <c r="B7047" i="24"/>
  <c r="C7048" i="24"/>
  <c r="A7047" i="24"/>
  <c r="C6992" i="24"/>
  <c r="B6991" i="24"/>
  <c r="A6991" i="24"/>
  <c r="C6965" i="24"/>
  <c r="A6964" i="24"/>
  <c r="B6964" i="24"/>
  <c r="C6937" i="24"/>
  <c r="C6950" i="24"/>
  <c r="A6949" i="24"/>
  <c r="B6949" i="24"/>
  <c r="C7020" i="24"/>
  <c r="B7019" i="24"/>
  <c r="A7019" i="24"/>
  <c r="C7076" i="24"/>
  <c r="B7075" i="24"/>
  <c r="A7075" i="24"/>
  <c r="B7034" i="24"/>
  <c r="C7035" i="24"/>
  <c r="A7034" i="24"/>
  <c r="C6922" i="24"/>
  <c r="A6921" i="24"/>
  <c r="B6921" i="24"/>
  <c r="C7063" i="24"/>
  <c r="A7062" i="24"/>
  <c r="B7062" i="24"/>
  <c r="C6867" i="24"/>
  <c r="A6866" i="24"/>
  <c r="B6866" i="24"/>
  <c r="C6895" i="24"/>
  <c r="A6894" i="24"/>
  <c r="B6894" i="24"/>
  <c r="C6768" i="24"/>
  <c r="A6767" i="24"/>
  <c r="B6767" i="24"/>
  <c r="C6796" i="24"/>
  <c r="A6795" i="24"/>
  <c r="B6795" i="24"/>
  <c r="C6740" i="24"/>
  <c r="B6739" i="24"/>
  <c r="A6739" i="24"/>
  <c r="C6755" i="24"/>
  <c r="A6754" i="24"/>
  <c r="B6754" i="24"/>
  <c r="C6671" i="24"/>
  <c r="B6670" i="24"/>
  <c r="A6670" i="24"/>
  <c r="C6908" i="24"/>
  <c r="A6907" i="24"/>
  <c r="B6907" i="24"/>
  <c r="C6727" i="24"/>
  <c r="B6726" i="24"/>
  <c r="A6726" i="24"/>
  <c r="C6783" i="24"/>
  <c r="A6782" i="24"/>
  <c r="B6782" i="24"/>
  <c r="C6684" i="24"/>
  <c r="B6683" i="24"/>
  <c r="A6683" i="24"/>
  <c r="C6880" i="24"/>
  <c r="A6879" i="24"/>
  <c r="B6879" i="24"/>
  <c r="C6852" i="24"/>
  <c r="A6851" i="24"/>
  <c r="B6851" i="24"/>
  <c r="C6824" i="24"/>
  <c r="A6823" i="24"/>
  <c r="B6823" i="24"/>
  <c r="C6811" i="24"/>
  <c r="A6810" i="24"/>
  <c r="B6810" i="24"/>
  <c r="C6712" i="24"/>
  <c r="B6711" i="24"/>
  <c r="A6711" i="24"/>
  <c r="C6699" i="24"/>
  <c r="B6698" i="24"/>
  <c r="A6698" i="24"/>
  <c r="C6839" i="24"/>
  <c r="A6838" i="24"/>
  <c r="B6838" i="24"/>
  <c r="B6557" i="24"/>
  <c r="A6557" i="24"/>
  <c r="C6558" i="24"/>
  <c r="B6516" i="24"/>
  <c r="A6516" i="24"/>
  <c r="C6517" i="24"/>
  <c r="C6643" i="24"/>
  <c r="A6642" i="24"/>
  <c r="B6642" i="24"/>
  <c r="B6585" i="24"/>
  <c r="A6585" i="24"/>
  <c r="C6586" i="24"/>
  <c r="B6544" i="24"/>
  <c r="A6544" i="24"/>
  <c r="C6545" i="24"/>
  <c r="B6613" i="24"/>
  <c r="A6613" i="24"/>
  <c r="C6614" i="24"/>
  <c r="B6656" i="24"/>
  <c r="C6657" i="24"/>
  <c r="A6656" i="24"/>
  <c r="B6501" i="24"/>
  <c r="A6501" i="24"/>
  <c r="C6502" i="24"/>
  <c r="B6572" i="24"/>
  <c r="A6572" i="24"/>
  <c r="C6573" i="24"/>
  <c r="B6529" i="24"/>
  <c r="A6529" i="24"/>
  <c r="C6530" i="24"/>
  <c r="C6391" i="24"/>
  <c r="B6390" i="24"/>
  <c r="A6390" i="24"/>
  <c r="C6460" i="24"/>
  <c r="B6459" i="24"/>
  <c r="A6459" i="24"/>
  <c r="C6363" i="24"/>
  <c r="B6362" i="24"/>
  <c r="A6362" i="24"/>
  <c r="C6376" i="24"/>
  <c r="B6375" i="24"/>
  <c r="A6375" i="24"/>
  <c r="B6487" i="24"/>
  <c r="C6488" i="24"/>
  <c r="A6487" i="24"/>
  <c r="C6432" i="24"/>
  <c r="B6431" i="24"/>
  <c r="A6431" i="24"/>
  <c r="C6475" i="24"/>
  <c r="B6474" i="24"/>
  <c r="A6474" i="24"/>
  <c r="C6404" i="24"/>
  <c r="A6403" i="24"/>
  <c r="B6403" i="24"/>
  <c r="C6447" i="24"/>
  <c r="B6446" i="24"/>
  <c r="A6446" i="24"/>
  <c r="C6419" i="24"/>
  <c r="A6418" i="24"/>
  <c r="B6418" i="24"/>
  <c r="A6347" i="24"/>
  <c r="C6348" i="24"/>
  <c r="B6347" i="24"/>
  <c r="A6292" i="24"/>
  <c r="C6293" i="24"/>
  <c r="B6292" i="24"/>
  <c r="C6308" i="24"/>
  <c r="A6307" i="24"/>
  <c r="B6307" i="24"/>
  <c r="C6320" i="24"/>
  <c r="B6319" i="24"/>
  <c r="A6319" i="24"/>
  <c r="C6335" i="24"/>
  <c r="B6334" i="24"/>
  <c r="A6334" i="24"/>
  <c r="C6264" i="24"/>
  <c r="A6263" i="24"/>
  <c r="B6263" i="24"/>
  <c r="C6236" i="24"/>
  <c r="B6235" i="24"/>
  <c r="A6235" i="24"/>
  <c r="B6278" i="24"/>
  <c r="C6279" i="24"/>
  <c r="A6278" i="24"/>
  <c r="C6251" i="24"/>
  <c r="B6250" i="24"/>
  <c r="A6250" i="24"/>
  <c r="C6209" i="24"/>
  <c r="A6208" i="24"/>
  <c r="B6208" i="24"/>
  <c r="B6180" i="24"/>
  <c r="C6181" i="24"/>
  <c r="A6180" i="24"/>
  <c r="C6125" i="24"/>
  <c r="B6124" i="24"/>
  <c r="A6124" i="24"/>
  <c r="C6153" i="24"/>
  <c r="B6152" i="24"/>
  <c r="A6152" i="24"/>
  <c r="C6097" i="24"/>
  <c r="B6096" i="24"/>
  <c r="A6096" i="24"/>
  <c r="B6165" i="24"/>
  <c r="C6166" i="24"/>
  <c r="A6165" i="24"/>
  <c r="C6069" i="24"/>
  <c r="A6068" i="24"/>
  <c r="B6068" i="24"/>
  <c r="B6081" i="24"/>
  <c r="C6082" i="24"/>
  <c r="A6081" i="24"/>
  <c r="C6054" i="24"/>
  <c r="A6053" i="24"/>
  <c r="B6053" i="24"/>
  <c r="C6041" i="24"/>
  <c r="A6040" i="24"/>
  <c r="B6040" i="24"/>
  <c r="C6013" i="24"/>
  <c r="B6012" i="24"/>
  <c r="A6012" i="24"/>
  <c r="C6028" i="24"/>
  <c r="A6027" i="24"/>
  <c r="B6027" i="24"/>
  <c r="C5985" i="24"/>
  <c r="A5984" i="24"/>
  <c r="B5984" i="24"/>
  <c r="C5635" i="24"/>
  <c r="B5634" i="24"/>
  <c r="A5634" i="24"/>
  <c r="B5578" i="24"/>
  <c r="A5578" i="24"/>
  <c r="C5579" i="24"/>
  <c r="C5860" i="24"/>
  <c r="B5859" i="24"/>
  <c r="A5859" i="24"/>
  <c r="B5565" i="24"/>
  <c r="A5565" i="24"/>
  <c r="C5566" i="24"/>
  <c r="C5942" i="24"/>
  <c r="B5941" i="24"/>
  <c r="A5941" i="24"/>
  <c r="C5957" i="24"/>
  <c r="B5956" i="24"/>
  <c r="A5956" i="24"/>
  <c r="C5901" i="24"/>
  <c r="B5900" i="24"/>
  <c r="A5900" i="24"/>
  <c r="B5462" i="24"/>
  <c r="A5462" i="24"/>
  <c r="C5463" i="24"/>
  <c r="C5622" i="24"/>
  <c r="B5621" i="24"/>
  <c r="A5621" i="24"/>
  <c r="C5873" i="24"/>
  <c r="B5872" i="24"/>
  <c r="A5872" i="24"/>
  <c r="C5929" i="24"/>
  <c r="B5928" i="24"/>
  <c r="A5928" i="24"/>
  <c r="C5650" i="24"/>
  <c r="B5649" i="24"/>
  <c r="A5649" i="24"/>
  <c r="B5477" i="24"/>
  <c r="A5477" i="24"/>
  <c r="C5478" i="24"/>
  <c r="B5550" i="24"/>
  <c r="A5550" i="24"/>
  <c r="C5551" i="24"/>
  <c r="C5970" i="24"/>
  <c r="B5969" i="24"/>
  <c r="A5969" i="24"/>
  <c r="C5607" i="24"/>
  <c r="B5606" i="24"/>
  <c r="A5606" i="24"/>
  <c r="B5593" i="24"/>
  <c r="A5593" i="24"/>
  <c r="C5594" i="24"/>
  <c r="C5888" i="24"/>
  <c r="B5887" i="24"/>
  <c r="A5887" i="24"/>
  <c r="C5408" i="24"/>
  <c r="A5407" i="24"/>
  <c r="B5407" i="24"/>
  <c r="A5448" i="24"/>
  <c r="C5449" i="24"/>
  <c r="B5448" i="24"/>
  <c r="C5436" i="24"/>
  <c r="A5435" i="24"/>
  <c r="B5435" i="24"/>
  <c r="C5395" i="24"/>
  <c r="A5394" i="24"/>
  <c r="B5394" i="24"/>
  <c r="B5080" i="24"/>
  <c r="A5080" i="24"/>
  <c r="C5081" i="24"/>
  <c r="C5038" i="24"/>
  <c r="B5037" i="24"/>
  <c r="A5037" i="24"/>
  <c r="C4968" i="24"/>
  <c r="B4967" i="24"/>
  <c r="A4967" i="24"/>
  <c r="C5310" i="24"/>
  <c r="A5309" i="24"/>
  <c r="B5309" i="24"/>
  <c r="C4898" i="24"/>
  <c r="A4897" i="24"/>
  <c r="B4897" i="24"/>
  <c r="B5267" i="24"/>
  <c r="C5268" i="24"/>
  <c r="A5267" i="24"/>
  <c r="C5094" i="24"/>
  <c r="B5093" i="24"/>
  <c r="A5093" i="24"/>
  <c r="C5366" i="24"/>
  <c r="A5365" i="24"/>
  <c r="B5365" i="24"/>
  <c r="A5149" i="24"/>
  <c r="B5149" i="24"/>
  <c r="C5150" i="24"/>
  <c r="C5381" i="24"/>
  <c r="A5380" i="24"/>
  <c r="B5380" i="24"/>
  <c r="C4996" i="24"/>
  <c r="B4995" i="24"/>
  <c r="A4995" i="24"/>
  <c r="B5024" i="24"/>
  <c r="A5024" i="24"/>
  <c r="C5025" i="24"/>
  <c r="C4913" i="24"/>
  <c r="A4912" i="24"/>
  <c r="B4912" i="24"/>
  <c r="C5281" i="24"/>
  <c r="B5280" i="24"/>
  <c r="A5280" i="24"/>
  <c r="C5163" i="24"/>
  <c r="B5162" i="24"/>
  <c r="A5162" i="24"/>
  <c r="C4982" i="24"/>
  <c r="A4981" i="24"/>
  <c r="B4981" i="24"/>
  <c r="C5109" i="24"/>
  <c r="A5108" i="24"/>
  <c r="B5108" i="24"/>
  <c r="C5297" i="24"/>
  <c r="A5296" i="24"/>
  <c r="B5296" i="24"/>
  <c r="C5052" i="24"/>
  <c r="B5051" i="24"/>
  <c r="A5051" i="24"/>
  <c r="C4925" i="24"/>
  <c r="B4924" i="24"/>
  <c r="A4924" i="24"/>
  <c r="C5122" i="24"/>
  <c r="B5121" i="24"/>
  <c r="A5121" i="24"/>
  <c r="C5325" i="24"/>
  <c r="A5324" i="24"/>
  <c r="B5324" i="24"/>
  <c r="C4942" i="24"/>
  <c r="B4941" i="24"/>
  <c r="A4941" i="24"/>
  <c r="C5338" i="24"/>
  <c r="A5337" i="24"/>
  <c r="B5337" i="24"/>
  <c r="C5353" i="24"/>
  <c r="A5352" i="24"/>
  <c r="B5352" i="24"/>
  <c r="B4955" i="24"/>
  <c r="C4956" i="24"/>
  <c r="A4955" i="24"/>
  <c r="B5134" i="24"/>
  <c r="A5134" i="24"/>
  <c r="C5135" i="24"/>
  <c r="C4476" i="24"/>
  <c r="B4475" i="24"/>
  <c r="A4475" i="24"/>
  <c r="B4514" i="24"/>
  <c r="C4515" i="24"/>
  <c r="A4514" i="24"/>
  <c r="A4682" i="24"/>
  <c r="B4682" i="24"/>
  <c r="C4683" i="24"/>
  <c r="A4104" i="24"/>
  <c r="B4104" i="24"/>
  <c r="C4105" i="24"/>
  <c r="C4780" i="24"/>
  <c r="A4779" i="24"/>
  <c r="B4779" i="24"/>
  <c r="C4500" i="24"/>
  <c r="B4499" i="24"/>
  <c r="A4499" i="24"/>
  <c r="C4528" i="24"/>
  <c r="B4527" i="24"/>
  <c r="A4527" i="24"/>
  <c r="C4612" i="24"/>
  <c r="B4611" i="24"/>
  <c r="A4611" i="24"/>
  <c r="C4752" i="24"/>
  <c r="A4751" i="24"/>
  <c r="B4751" i="24"/>
  <c r="C4696" i="24"/>
  <c r="A4695" i="24"/>
  <c r="B4695" i="24"/>
  <c r="C4711" i="24"/>
  <c r="A4710" i="24"/>
  <c r="B4710" i="24"/>
  <c r="C4808" i="24"/>
  <c r="A4807" i="24"/>
  <c r="B4807" i="24"/>
  <c r="A4119" i="24"/>
  <c r="C4120" i="24"/>
  <c r="B4119" i="24"/>
  <c r="A4667" i="24"/>
  <c r="C4668" i="24"/>
  <c r="B4667" i="24"/>
  <c r="C4556" i="24"/>
  <c r="A4555" i="24"/>
  <c r="B4555" i="24"/>
  <c r="A4639" i="24"/>
  <c r="B4639" i="24"/>
  <c r="C4640" i="24"/>
  <c r="A4654" i="24"/>
  <c r="C4655" i="24"/>
  <c r="B4654" i="24"/>
  <c r="C4627" i="24"/>
  <c r="B4626" i="24"/>
  <c r="A4626" i="24"/>
  <c r="C4075" i="24"/>
  <c r="B4074" i="24"/>
  <c r="A4074" i="24"/>
  <c r="B4089" i="24"/>
  <c r="A4089" i="24"/>
  <c r="C4090" i="24"/>
  <c r="B4445" i="24"/>
  <c r="A4445" i="24"/>
  <c r="C4446" i="24"/>
  <c r="C4724" i="24"/>
  <c r="A4723" i="24"/>
  <c r="B4723" i="24"/>
  <c r="C4432" i="24"/>
  <c r="A4431" i="24"/>
  <c r="B4431" i="24"/>
  <c r="C4767" i="24"/>
  <c r="A4766" i="24"/>
  <c r="B4766" i="24"/>
  <c r="B4598" i="24"/>
  <c r="A4598" i="24"/>
  <c r="C4599" i="24"/>
  <c r="A4460" i="24"/>
  <c r="C4461" i="24"/>
  <c r="B4460" i="24"/>
  <c r="B4570" i="24"/>
  <c r="A4570" i="24"/>
  <c r="C4571" i="24"/>
  <c r="B4542" i="24"/>
  <c r="A4542" i="24"/>
  <c r="C4543" i="24"/>
  <c r="C4739" i="24"/>
  <c r="A4738" i="24"/>
  <c r="B4738" i="24"/>
  <c r="C4584" i="24"/>
  <c r="B4583" i="24"/>
  <c r="A4583" i="24"/>
  <c r="C4795" i="24"/>
  <c r="A4794" i="24"/>
  <c r="B4794" i="24"/>
  <c r="A3400" i="24"/>
  <c r="B3400" i="24"/>
  <c r="C3401" i="24"/>
  <c r="B3050" i="24"/>
  <c r="C3051" i="24"/>
  <c r="A3050" i="24"/>
  <c r="C3177" i="24"/>
  <c r="A3176" i="24"/>
  <c r="B3176" i="24"/>
  <c r="C3163" i="24"/>
  <c r="B3162" i="24"/>
  <c r="A3162" i="24"/>
  <c r="B3834" i="24"/>
  <c r="C3835" i="24"/>
  <c r="A3834" i="24"/>
  <c r="B3806" i="24"/>
  <c r="C3807" i="24"/>
  <c r="A3806" i="24"/>
  <c r="C3822" i="24"/>
  <c r="B3821" i="24"/>
  <c r="A3821" i="24"/>
  <c r="B3793" i="24"/>
  <c r="C3794" i="24"/>
  <c r="A3793" i="24"/>
  <c r="A3722" i="24"/>
  <c r="C3723" i="24"/>
  <c r="B3722" i="24"/>
  <c r="B3359" i="24"/>
  <c r="C3360" i="24"/>
  <c r="A3359" i="24"/>
  <c r="A3737" i="24"/>
  <c r="C3738" i="24"/>
  <c r="B3737" i="24"/>
  <c r="B3344" i="24"/>
  <c r="A3344" i="24"/>
  <c r="C3345" i="24"/>
  <c r="A3681" i="24"/>
  <c r="B3681" i="24"/>
  <c r="C3682" i="24"/>
  <c r="C3388" i="24"/>
  <c r="B3387" i="24"/>
  <c r="A3387" i="24"/>
  <c r="A3694" i="24"/>
  <c r="B3694" i="24"/>
  <c r="C3695" i="24"/>
  <c r="C3779" i="24"/>
  <c r="A3778" i="24"/>
  <c r="B3778" i="24"/>
  <c r="A3653" i="24"/>
  <c r="B3653" i="24"/>
  <c r="C3654" i="24"/>
  <c r="A3638" i="24"/>
  <c r="C3639" i="24"/>
  <c r="B3638" i="24"/>
  <c r="A3415" i="24"/>
  <c r="B3415" i="24"/>
  <c r="C3416" i="24"/>
  <c r="C3751" i="24"/>
  <c r="A3750" i="24"/>
  <c r="B3750" i="24"/>
  <c r="C3766" i="24"/>
  <c r="A3765" i="24"/>
  <c r="B3765" i="24"/>
  <c r="A3666" i="24"/>
  <c r="B3666" i="24"/>
  <c r="C3667" i="24"/>
  <c r="B3372" i="24"/>
  <c r="A3372" i="24"/>
  <c r="C3373" i="24"/>
  <c r="C3262" i="24"/>
  <c r="B3261" i="24"/>
  <c r="A3261" i="24"/>
  <c r="C3303" i="24"/>
  <c r="B3302" i="24"/>
  <c r="A3302" i="24"/>
  <c r="C3219" i="24"/>
  <c r="B3218" i="24"/>
  <c r="A3218" i="24"/>
  <c r="C3331" i="24"/>
  <c r="B3330" i="24"/>
  <c r="A3330" i="24"/>
  <c r="C3290" i="24"/>
  <c r="B3289" i="24"/>
  <c r="A3289" i="24"/>
  <c r="C3247" i="24"/>
  <c r="B3246" i="24"/>
  <c r="A3246" i="24"/>
  <c r="C3318" i="24"/>
  <c r="B3317" i="24"/>
  <c r="A3317" i="24"/>
  <c r="C3234" i="24"/>
  <c r="B3233" i="24"/>
  <c r="A3233" i="24"/>
  <c r="C3206" i="24"/>
  <c r="B3205" i="24"/>
  <c r="A3205" i="24"/>
  <c r="C3275" i="24"/>
  <c r="B3274" i="24"/>
  <c r="A3274" i="24"/>
  <c r="C3191" i="24"/>
  <c r="B3190" i="24"/>
  <c r="A3190" i="24"/>
  <c r="C3149" i="24"/>
  <c r="A3148" i="24"/>
  <c r="B3148" i="24"/>
  <c r="C3135" i="24"/>
  <c r="B3134" i="24"/>
  <c r="A3134" i="24"/>
  <c r="C3121" i="24"/>
  <c r="B3120" i="24"/>
  <c r="A3120" i="24"/>
  <c r="C3107" i="24"/>
  <c r="B3106" i="24"/>
  <c r="A3106" i="24"/>
  <c r="C3093" i="24"/>
  <c r="B3092" i="24"/>
  <c r="A3092" i="24"/>
  <c r="C3079" i="24"/>
  <c r="B3078" i="24"/>
  <c r="A3078" i="24"/>
  <c r="C3065" i="24"/>
  <c r="B3064" i="24"/>
  <c r="A3064" i="24"/>
  <c r="B3038" i="24"/>
  <c r="C3039" i="24"/>
  <c r="A3037" i="24"/>
  <c r="A10831" i="24"/>
  <c r="A7177" i="24"/>
  <c r="M178" i="8"/>
  <c r="L178" i="8"/>
  <c r="K178" i="8"/>
  <c r="J178" i="8"/>
  <c r="I178" i="8"/>
  <c r="H178" i="8"/>
  <c r="G178" i="8"/>
  <c r="F178" i="8"/>
  <c r="E178" i="8"/>
  <c r="M177" i="8"/>
  <c r="L177" i="8"/>
  <c r="K177" i="8"/>
  <c r="J177" i="8"/>
  <c r="I177" i="8"/>
  <c r="H177" i="8"/>
  <c r="G177" i="8"/>
  <c r="F177" i="8"/>
  <c r="E177" i="8"/>
  <c r="M176" i="8"/>
  <c r="L176" i="8"/>
  <c r="K176" i="8"/>
  <c r="J176" i="8"/>
  <c r="I176" i="8"/>
  <c r="H176" i="8"/>
  <c r="G176" i="8"/>
  <c r="F176" i="8"/>
  <c r="E176" i="8"/>
  <c r="M174" i="8"/>
  <c r="L174" i="8"/>
  <c r="K174" i="8"/>
  <c r="J174" i="8"/>
  <c r="I174" i="8"/>
  <c r="H174" i="8"/>
  <c r="G174" i="8"/>
  <c r="F174" i="8"/>
  <c r="E174" i="8"/>
  <c r="M173" i="8"/>
  <c r="L173" i="8"/>
  <c r="K173" i="8"/>
  <c r="J173" i="8"/>
  <c r="I173" i="8"/>
  <c r="H173" i="8"/>
  <c r="G173" i="8"/>
  <c r="F173" i="8"/>
  <c r="E173" i="8"/>
  <c r="M172" i="8"/>
  <c r="L172" i="8"/>
  <c r="K172" i="8"/>
  <c r="J172" i="8"/>
  <c r="I172" i="8"/>
  <c r="H172" i="8"/>
  <c r="G172" i="8"/>
  <c r="F172" i="8"/>
  <c r="E172" i="8"/>
  <c r="N163" i="8"/>
  <c r="M163" i="8"/>
  <c r="L163" i="8"/>
  <c r="K163" i="8"/>
  <c r="J163" i="8"/>
  <c r="I163" i="8"/>
  <c r="H163" i="8"/>
  <c r="G163" i="8"/>
  <c r="F163" i="8"/>
  <c r="E163" i="8"/>
  <c r="M148" i="8"/>
  <c r="L148" i="8"/>
  <c r="K148" i="8"/>
  <c r="J148" i="8"/>
  <c r="I148" i="8"/>
  <c r="H148" i="8"/>
  <c r="G148" i="8"/>
  <c r="F148" i="8"/>
  <c r="E148" i="8"/>
  <c r="M144" i="8"/>
  <c r="L144" i="8"/>
  <c r="K144" i="8"/>
  <c r="J144" i="8"/>
  <c r="I144" i="8"/>
  <c r="H144" i="8"/>
  <c r="G144" i="8"/>
  <c r="F144" i="8"/>
  <c r="E144" i="8"/>
  <c r="M140" i="8"/>
  <c r="L140" i="8"/>
  <c r="K140" i="8"/>
  <c r="J140" i="8"/>
  <c r="I140" i="8"/>
  <c r="H140" i="8"/>
  <c r="G140" i="8"/>
  <c r="F140" i="8"/>
  <c r="E140" i="8"/>
  <c r="M135" i="8"/>
  <c r="L135" i="8"/>
  <c r="K135" i="8"/>
  <c r="J135" i="8"/>
  <c r="I135" i="8"/>
  <c r="H135" i="8"/>
  <c r="G135" i="8"/>
  <c r="F135" i="8"/>
  <c r="E135" i="8"/>
  <c r="M134" i="8"/>
  <c r="L134" i="8"/>
  <c r="K134" i="8"/>
  <c r="J134" i="8"/>
  <c r="I134" i="8"/>
  <c r="H134" i="8"/>
  <c r="G134" i="8"/>
  <c r="F134" i="8"/>
  <c r="E134" i="8"/>
  <c r="F98" i="8"/>
  <c r="G98" i="8"/>
  <c r="H98" i="8"/>
  <c r="I98" i="8"/>
  <c r="J98" i="8"/>
  <c r="K98" i="8"/>
  <c r="L98" i="8"/>
  <c r="M98" i="8"/>
  <c r="E98" i="8"/>
  <c r="A10273" i="24" l="1"/>
  <c r="C10274" i="24"/>
  <c r="B10274" i="24" s="1"/>
  <c r="A10063" i="24"/>
  <c r="A9252" i="24"/>
  <c r="C9253" i="24"/>
  <c r="B9253" i="24" s="1"/>
  <c r="A9083" i="24"/>
  <c r="C9084" i="24"/>
  <c r="B9084" i="24" s="1"/>
  <c r="B3709" i="24"/>
  <c r="A11425" i="24"/>
  <c r="C11426" i="24"/>
  <c r="B11425" i="24"/>
  <c r="A11593" i="24"/>
  <c r="C11594" i="24"/>
  <c r="B11593" i="24"/>
  <c r="A11665" i="24"/>
  <c r="B11665" i="24"/>
  <c r="C11666" i="24"/>
  <c r="B11673" i="24"/>
  <c r="C11674" i="24"/>
  <c r="A11673" i="24"/>
  <c r="A11121" i="24"/>
  <c r="C11122" i="24"/>
  <c r="B11121" i="24"/>
  <c r="B11210" i="24"/>
  <c r="A11210" i="24"/>
  <c r="B11114" i="24"/>
  <c r="A11114" i="24"/>
  <c r="A11457" i="24"/>
  <c r="B11457" i="24"/>
  <c r="C11458" i="24"/>
  <c r="A11177" i="24"/>
  <c r="C11178" i="24"/>
  <c r="B11177" i="24"/>
  <c r="A11729" i="24"/>
  <c r="C11730" i="24"/>
  <c r="B11729" i="24"/>
  <c r="A11042" i="24"/>
  <c r="B11042" i="24"/>
  <c r="B11129" i="24"/>
  <c r="C11130" i="24"/>
  <c r="A11129" i="24"/>
  <c r="A11250" i="24"/>
  <c r="B11250" i="24"/>
  <c r="B10993" i="24"/>
  <c r="C10994" i="24"/>
  <c r="A10993" i="24"/>
  <c r="A11090" i="24"/>
  <c r="B11090" i="24"/>
  <c r="A11418" i="24"/>
  <c r="B11418" i="24"/>
  <c r="B11794" i="24"/>
  <c r="A11794" i="24"/>
  <c r="A10953" i="24"/>
  <c r="C10954" i="24"/>
  <c r="B10953" i="24"/>
  <c r="B11402" i="24"/>
  <c r="A11402" i="24"/>
  <c r="A11754" i="24"/>
  <c r="B11754" i="24"/>
  <c r="B11378" i="24"/>
  <c r="A11378" i="24"/>
  <c r="A11522" i="24"/>
  <c r="B11522" i="24"/>
  <c r="B10929" i="24"/>
  <c r="C10930" i="24"/>
  <c r="A10929" i="24"/>
  <c r="A10889" i="24"/>
  <c r="C10890" i="24"/>
  <c r="B10889" i="24"/>
  <c r="B11026" i="24"/>
  <c r="A11026" i="24"/>
  <c r="A11626" i="24"/>
  <c r="B11626" i="24"/>
  <c r="A11778" i="24"/>
  <c r="B11778" i="24"/>
  <c r="A11442" i="24"/>
  <c r="B11442" i="24"/>
  <c r="A11570" i="24"/>
  <c r="B11570" i="24"/>
  <c r="B11330" i="24"/>
  <c r="A11330" i="24"/>
  <c r="B10882" i="24"/>
  <c r="A10882" i="24"/>
  <c r="B10898" i="24"/>
  <c r="A10898" i="24"/>
  <c r="B10914" i="24"/>
  <c r="A10914" i="24"/>
  <c r="A11017" i="24"/>
  <c r="C11018" i="24"/>
  <c r="B11017" i="24"/>
  <c r="A11321" i="24"/>
  <c r="B11321" i="24"/>
  <c r="C11322" i="24"/>
  <c r="A11514" i="24"/>
  <c r="B11514" i="24"/>
  <c r="A10858" i="24"/>
  <c r="B10858" i="24"/>
  <c r="B10978" i="24"/>
  <c r="A10978" i="24"/>
  <c r="B11226" i="24"/>
  <c r="A11226" i="24"/>
  <c r="B11410" i="24"/>
  <c r="A11410" i="24"/>
  <c r="A11217" i="24"/>
  <c r="C11218" i="24"/>
  <c r="B11217" i="24"/>
  <c r="B11297" i="24"/>
  <c r="A11297" i="24"/>
  <c r="C11298" i="24"/>
  <c r="B11098" i="24"/>
  <c r="A11098" i="24"/>
  <c r="B11313" i="24"/>
  <c r="C11314" i="24"/>
  <c r="A11313" i="24"/>
  <c r="A11634" i="24"/>
  <c r="B11634" i="24"/>
  <c r="A11602" i="24"/>
  <c r="B11602" i="24"/>
  <c r="B11266" i="24"/>
  <c r="A11266" i="24"/>
  <c r="B11746" i="24"/>
  <c r="A11746" i="24"/>
  <c r="B11058" i="24"/>
  <c r="A11058" i="24"/>
  <c r="A10946" i="24"/>
  <c r="B10946" i="24"/>
  <c r="B11242" i="24"/>
  <c r="A11242" i="24"/>
  <c r="B11274" i="24"/>
  <c r="A11274" i="24"/>
  <c r="B11714" i="24"/>
  <c r="A11714" i="24"/>
  <c r="B11170" i="24"/>
  <c r="A11170" i="24"/>
  <c r="B10962" i="24"/>
  <c r="A10962" i="24"/>
  <c r="B11162" i="24"/>
  <c r="A11162" i="24"/>
  <c r="B11762" i="24"/>
  <c r="A11762" i="24"/>
  <c r="B11385" i="24"/>
  <c r="C11386" i="24"/>
  <c r="A11385" i="24"/>
  <c r="B11433" i="24"/>
  <c r="C11434" i="24"/>
  <c r="A11433" i="24"/>
  <c r="A10922" i="24"/>
  <c r="B10922" i="24"/>
  <c r="B11138" i="24"/>
  <c r="A11138" i="24"/>
  <c r="A11362" i="24"/>
  <c r="B11362" i="24"/>
  <c r="A11657" i="24"/>
  <c r="C11658" i="24"/>
  <c r="B11657" i="24"/>
  <c r="B11618" i="24"/>
  <c r="A11618" i="24"/>
  <c r="B11466" i="24"/>
  <c r="A11466" i="24"/>
  <c r="A11154" i="24"/>
  <c r="B11154" i="24"/>
  <c r="B11738" i="24"/>
  <c r="A11738" i="24"/>
  <c r="B11050" i="24"/>
  <c r="A11050" i="24"/>
  <c r="B11578" i="24"/>
  <c r="A11578" i="24"/>
  <c r="A11346" i="24"/>
  <c r="B11346" i="24"/>
  <c r="B11786" i="24"/>
  <c r="A11786" i="24"/>
  <c r="A11697" i="24"/>
  <c r="C11698" i="24"/>
  <c r="B11697" i="24"/>
  <c r="A11562" i="24"/>
  <c r="B11562" i="24"/>
  <c r="B10850" i="24"/>
  <c r="A10850" i="24"/>
  <c r="B11705" i="24"/>
  <c r="A11705" i="24"/>
  <c r="C11706" i="24"/>
  <c r="B11369" i="24"/>
  <c r="C11370" i="24"/>
  <c r="A11369" i="24"/>
  <c r="B11690" i="24"/>
  <c r="A11690" i="24"/>
  <c r="B10865" i="24"/>
  <c r="C10866" i="24"/>
  <c r="A10865" i="24"/>
  <c r="B11682" i="24"/>
  <c r="A11682" i="24"/>
  <c r="A10986" i="24"/>
  <c r="B10986" i="24"/>
  <c r="A11650" i="24"/>
  <c r="B11650" i="24"/>
  <c r="A11529" i="24"/>
  <c r="B11529" i="24"/>
  <c r="C11530" i="24"/>
  <c r="A11490" i="24"/>
  <c r="B11490" i="24"/>
  <c r="B11770" i="24"/>
  <c r="A11770" i="24"/>
  <c r="A11290" i="24"/>
  <c r="B11290" i="24"/>
  <c r="B11010" i="24"/>
  <c r="A11010" i="24"/>
  <c r="A11282" i="24"/>
  <c r="B11282" i="24"/>
  <c r="B11609" i="24"/>
  <c r="C11610" i="24"/>
  <c r="A11609" i="24"/>
  <c r="B11641" i="24"/>
  <c r="C11642" i="24"/>
  <c r="A11641" i="24"/>
  <c r="B11449" i="24"/>
  <c r="C11450" i="24"/>
  <c r="A11449" i="24"/>
  <c r="B11257" i="24"/>
  <c r="C11258" i="24"/>
  <c r="A11257" i="24"/>
  <c r="A11497" i="24"/>
  <c r="C11498" i="24"/>
  <c r="B11497" i="24"/>
  <c r="A11073" i="24"/>
  <c r="C11074" i="24"/>
  <c r="B11073" i="24"/>
  <c r="A11185" i="24"/>
  <c r="B11185" i="24"/>
  <c r="C11186" i="24"/>
  <c r="C3710" i="24"/>
  <c r="C6601" i="24"/>
  <c r="C6602" i="24" s="1"/>
  <c r="A6600" i="24"/>
  <c r="A6936" i="24"/>
  <c r="C8986" i="24"/>
  <c r="B8985" i="24"/>
  <c r="A8985" i="24"/>
  <c r="C8118" i="24"/>
  <c r="B8117" i="24"/>
  <c r="A8117" i="24"/>
  <c r="C7698" i="24"/>
  <c r="B7697" i="24"/>
  <c r="A7697" i="24"/>
  <c r="C8286" i="24"/>
  <c r="B8285" i="24"/>
  <c r="A8285" i="24"/>
  <c r="C10344" i="24"/>
  <c r="B10343" i="24"/>
  <c r="A10343" i="24"/>
  <c r="C9210" i="24"/>
  <c r="B9209" i="24"/>
  <c r="A9209" i="24"/>
  <c r="C8398" i="24"/>
  <c r="B8397" i="24"/>
  <c r="A8397" i="24"/>
  <c r="C9434" i="24"/>
  <c r="B9433" i="24"/>
  <c r="A9433" i="24"/>
  <c r="B9027" i="24"/>
  <c r="C9028" i="24"/>
  <c r="A9027" i="24"/>
  <c r="C8342" i="24"/>
  <c r="B8341" i="24"/>
  <c r="A8341" i="24"/>
  <c r="B8873" i="24"/>
  <c r="C8874" i="24"/>
  <c r="A8873" i="24"/>
  <c r="C10218" i="24"/>
  <c r="B10217" i="24"/>
  <c r="A10217" i="24"/>
  <c r="C10750" i="24"/>
  <c r="B10749" i="24"/>
  <c r="A10749" i="24"/>
  <c r="C8174" i="24"/>
  <c r="B8173" i="24"/>
  <c r="A8173" i="24"/>
  <c r="C7642" i="24"/>
  <c r="B7641" i="24"/>
  <c r="A7641" i="24"/>
  <c r="B8831" i="24"/>
  <c r="A8831" i="24"/>
  <c r="C8832" i="24"/>
  <c r="C10554" i="24"/>
  <c r="B10553" i="24"/>
  <c r="A10553" i="24"/>
  <c r="C10092" i="24"/>
  <c r="B10091" i="24"/>
  <c r="A10091" i="24"/>
  <c r="B8747" i="24"/>
  <c r="A8747" i="24"/>
  <c r="C8748" i="24"/>
  <c r="C10288" i="24"/>
  <c r="B10287" i="24"/>
  <c r="A10287" i="24"/>
  <c r="C9168" i="24"/>
  <c r="B9167" i="24"/>
  <c r="A9167" i="24"/>
  <c r="C9378" i="24"/>
  <c r="B9377" i="24"/>
  <c r="A9377" i="24"/>
  <c r="C8230" i="24"/>
  <c r="B8229" i="24"/>
  <c r="A8229" i="24"/>
  <c r="C9392" i="24"/>
  <c r="B9391" i="24"/>
  <c r="A9391" i="24"/>
  <c r="C9966" i="24"/>
  <c r="B9965" i="24"/>
  <c r="A9965" i="24"/>
  <c r="C10498" i="24"/>
  <c r="B10497" i="24"/>
  <c r="A10497" i="24"/>
  <c r="C9588" i="24"/>
  <c r="B9587" i="24"/>
  <c r="A9587" i="24"/>
  <c r="C7798" i="24"/>
  <c r="B7797" i="24"/>
  <c r="A7797" i="24"/>
  <c r="C8524" i="24"/>
  <c r="B8524" i="24" s="1"/>
  <c r="A8523" i="24"/>
  <c r="C10190" i="24"/>
  <c r="B10190" i="24" s="1"/>
  <c r="A10189" i="24"/>
  <c r="A10525" i="24"/>
  <c r="C10526" i="24"/>
  <c r="B10526" i="24" s="1"/>
  <c r="C8328" i="24"/>
  <c r="B8328" i="24" s="1"/>
  <c r="A8327" i="24"/>
  <c r="A9727" i="24"/>
  <c r="C9728" i="24"/>
  <c r="B9728" i="24" s="1"/>
  <c r="C10414" i="24"/>
  <c r="B10414" i="24" s="1"/>
  <c r="A10413" i="24"/>
  <c r="C9350" i="24"/>
  <c r="B9350" i="24" s="1"/>
  <c r="A9349" i="24"/>
  <c r="C10134" i="24"/>
  <c r="B10134" i="24" s="1"/>
  <c r="A10133" i="24"/>
  <c r="A8201" i="24"/>
  <c r="C8202" i="24"/>
  <c r="B8202" i="24" s="1"/>
  <c r="A10371" i="24"/>
  <c r="C10372" i="24"/>
  <c r="B10372" i="24" s="1"/>
  <c r="A8705" i="24"/>
  <c r="C8706" i="24"/>
  <c r="B8706" i="24" s="1"/>
  <c r="A8145" i="24"/>
  <c r="C8146" i="24"/>
  <c r="B8146" i="24" s="1"/>
  <c r="C9644" i="24"/>
  <c r="B9644" i="24" s="1"/>
  <c r="A9643" i="24"/>
  <c r="C8273" i="24"/>
  <c r="B8273" i="24" s="1"/>
  <c r="A8272" i="24"/>
  <c r="C8608" i="24"/>
  <c r="B8608" i="24" s="1"/>
  <c r="A8607" i="24"/>
  <c r="A9125" i="24"/>
  <c r="C9126" i="24"/>
  <c r="B9126" i="24" s="1"/>
  <c r="A10638" i="24"/>
  <c r="C10639" i="24"/>
  <c r="B10639" i="24" s="1"/>
  <c r="C10442" i="24"/>
  <c r="B10442" i="24" s="1"/>
  <c r="A10441" i="24"/>
  <c r="A10301" i="24"/>
  <c r="C10302" i="24"/>
  <c r="B10302" i="24" s="1"/>
  <c r="C8469" i="24"/>
  <c r="B8469" i="24" s="1"/>
  <c r="A8468" i="24"/>
  <c r="C8846" i="24"/>
  <c r="B8846" i="24" s="1"/>
  <c r="A8845" i="24"/>
  <c r="C9154" i="24"/>
  <c r="B9154" i="24" s="1"/>
  <c r="A9153" i="24"/>
  <c r="C8651" i="24"/>
  <c r="B8651" i="24" s="1"/>
  <c r="A8650" i="24"/>
  <c r="A8188" i="24"/>
  <c r="C8189" i="24"/>
  <c r="B8189" i="24" s="1"/>
  <c r="A10483" i="24"/>
  <c r="C10484" i="24"/>
  <c r="B10484" i="24" s="1"/>
  <c r="C8245" i="24"/>
  <c r="B8245" i="24" s="1"/>
  <c r="A8244" i="24"/>
  <c r="A8355" i="24"/>
  <c r="C8356" i="24"/>
  <c r="B8356" i="24" s="1"/>
  <c r="A9951" i="24"/>
  <c r="C9952" i="24"/>
  <c r="B9952" i="24" s="1"/>
  <c r="A10722" i="24"/>
  <c r="C10723" i="24"/>
  <c r="B10723" i="24" s="1"/>
  <c r="C9533" i="24"/>
  <c r="B9533" i="24" s="1"/>
  <c r="A9532" i="24"/>
  <c r="A9056" i="24"/>
  <c r="C9057" i="24"/>
  <c r="B9057" i="24" s="1"/>
  <c r="C8412" i="24"/>
  <c r="B8412" i="24" s="1"/>
  <c r="A8411" i="24"/>
  <c r="C9659" i="24"/>
  <c r="B9659" i="24" s="1"/>
  <c r="A9658" i="24"/>
  <c r="A8510" i="24"/>
  <c r="C8511" i="24"/>
  <c r="B8511" i="24" s="1"/>
  <c r="C9043" i="24"/>
  <c r="B9043" i="24" s="1"/>
  <c r="A9042" i="24"/>
  <c r="C9925" i="24"/>
  <c r="B9925" i="24" s="1"/>
  <c r="A9924" i="24"/>
  <c r="C7965" i="24"/>
  <c r="B7965" i="24" s="1"/>
  <c r="A7964" i="24"/>
  <c r="C9603" i="24"/>
  <c r="B9603" i="24" s="1"/>
  <c r="A9602" i="24"/>
  <c r="A9560" i="24"/>
  <c r="C9561" i="24"/>
  <c r="B9561" i="24" s="1"/>
  <c r="C8427" i="24"/>
  <c r="B8427" i="24" s="1"/>
  <c r="A8426" i="24"/>
  <c r="A10596" i="24"/>
  <c r="C10597" i="24"/>
  <c r="B10597" i="24" s="1"/>
  <c r="C9491" i="24"/>
  <c r="B9491" i="24" s="1"/>
  <c r="A9490" i="24"/>
  <c r="C8763" i="24"/>
  <c r="B8763" i="24" s="1"/>
  <c r="A8762" i="24"/>
  <c r="A10148" i="24"/>
  <c r="C10149" i="24"/>
  <c r="B10149" i="24" s="1"/>
  <c r="C9099" i="24"/>
  <c r="B9099" i="24" s="1"/>
  <c r="A9098" i="24"/>
  <c r="A8971" i="24"/>
  <c r="C8972" i="24"/>
  <c r="B8972" i="24" s="1"/>
  <c r="A8733" i="24"/>
  <c r="C8734" i="24"/>
  <c r="B8734" i="24" s="1"/>
  <c r="A9419" i="24"/>
  <c r="C9420" i="24"/>
  <c r="B9420" i="24" s="1"/>
  <c r="A8790" i="24"/>
  <c r="C8791" i="24"/>
  <c r="B8791" i="24" s="1"/>
  <c r="A7935" i="24"/>
  <c r="C7936" i="24"/>
  <c r="B7936" i="24" s="1"/>
  <c r="C7909" i="24"/>
  <c r="B7909" i="24" s="1"/>
  <c r="A7908" i="24"/>
  <c r="A9840" i="24"/>
  <c r="C9841" i="24"/>
  <c r="B9841" i="24" s="1"/>
  <c r="A9195" i="24"/>
  <c r="C9196" i="24"/>
  <c r="B9196" i="24" s="1"/>
  <c r="C10625" i="24"/>
  <c r="B10625" i="24" s="1"/>
  <c r="A10624" i="24"/>
  <c r="A9756" i="24"/>
  <c r="C9757" i="24"/>
  <c r="B9757" i="24" s="1"/>
  <c r="A9069" i="24"/>
  <c r="C9070" i="24"/>
  <c r="B9070" i="24" s="1"/>
  <c r="C9449" i="24"/>
  <c r="B9449" i="24" s="1"/>
  <c r="A9448" i="24"/>
  <c r="C10666" i="24"/>
  <c r="B10666" i="24" s="1"/>
  <c r="A10665" i="24"/>
  <c r="C8889" i="24"/>
  <c r="B8889" i="24" s="1"/>
  <c r="A8888" i="24"/>
  <c r="A7949" i="24"/>
  <c r="C7950" i="24"/>
  <c r="B7950" i="24" s="1"/>
  <c r="A9713" i="24"/>
  <c r="C9714" i="24"/>
  <c r="B9714" i="24" s="1"/>
  <c r="C10709" i="24"/>
  <c r="B10709" i="24" s="1"/>
  <c r="A10708" i="24"/>
  <c r="A10680" i="24"/>
  <c r="C10681" i="24"/>
  <c r="B10681" i="24" s="1"/>
  <c r="A8020" i="24"/>
  <c r="C8021" i="24"/>
  <c r="B8021" i="24" s="1"/>
  <c r="A9013" i="24"/>
  <c r="C9014" i="24"/>
  <c r="B9014" i="24" s="1"/>
  <c r="A8369" i="24"/>
  <c r="C8370" i="24"/>
  <c r="B8370" i="24" s="1"/>
  <c r="A9280" i="24"/>
  <c r="C9281" i="24"/>
  <c r="B9281" i="24" s="1"/>
  <c r="C9477" i="24"/>
  <c r="B9477" i="24" s="1"/>
  <c r="A9476" i="24"/>
  <c r="C8441" i="24"/>
  <c r="B8441" i="24" s="1"/>
  <c r="A8440" i="24"/>
  <c r="C8049" i="24"/>
  <c r="B8049" i="24" s="1"/>
  <c r="A8048" i="24"/>
  <c r="C10583" i="24"/>
  <c r="B10583" i="24" s="1"/>
  <c r="A10582" i="24"/>
  <c r="C9799" i="24"/>
  <c r="B9799" i="24" s="1"/>
  <c r="A9798" i="24"/>
  <c r="A8622" i="24"/>
  <c r="C8623" i="24"/>
  <c r="B8623" i="24" s="1"/>
  <c r="C9309" i="24"/>
  <c r="B9309" i="24" s="1"/>
  <c r="A9308" i="24"/>
  <c r="A8103" i="24"/>
  <c r="C8104" i="24"/>
  <c r="B8104" i="24" s="1"/>
  <c r="C8483" i="24"/>
  <c r="B8483" i="24" s="1"/>
  <c r="A8482" i="24"/>
  <c r="A8454" i="24"/>
  <c r="C8455" i="24"/>
  <c r="B8455" i="24" s="1"/>
  <c r="C8091" i="24"/>
  <c r="B8091" i="24" s="1"/>
  <c r="A8090" i="24"/>
  <c r="C8693" i="24"/>
  <c r="B8693" i="24" s="1"/>
  <c r="A8692" i="24"/>
  <c r="C10065" i="24"/>
  <c r="B10065" i="24" s="1"/>
  <c r="A10064" i="24"/>
  <c r="A8678" i="24"/>
  <c r="C8679" i="24"/>
  <c r="B8679" i="24" s="1"/>
  <c r="C9869" i="24"/>
  <c r="B9869" i="24" s="1"/>
  <c r="A9868" i="24"/>
  <c r="A9182" i="24"/>
  <c r="C9183" i="24"/>
  <c r="B9183" i="24" s="1"/>
  <c r="A7893" i="24"/>
  <c r="C7894" i="24"/>
  <c r="B7894" i="24" s="1"/>
  <c r="A10427" i="24"/>
  <c r="C10428" i="24"/>
  <c r="B10428" i="24" s="1"/>
  <c r="C10512" i="24"/>
  <c r="B10512" i="24" s="1"/>
  <c r="A10511" i="24"/>
  <c r="A10610" i="24"/>
  <c r="C10611" i="24"/>
  <c r="B10611" i="24" s="1"/>
  <c r="A8720" i="24"/>
  <c r="C8721" i="24"/>
  <c r="B8721" i="24" s="1"/>
  <c r="C8931" i="24"/>
  <c r="B8931" i="24" s="1"/>
  <c r="A8930" i="24"/>
  <c r="A10315" i="24"/>
  <c r="C10316" i="24"/>
  <c r="B10316" i="24" s="1"/>
  <c r="A9293" i="24"/>
  <c r="C9294" i="24"/>
  <c r="B9294" i="24" s="1"/>
  <c r="A9937" i="24"/>
  <c r="C9938" i="24"/>
  <c r="B9938" i="24" s="1"/>
  <c r="C9364" i="24"/>
  <c r="B9364" i="24" s="1"/>
  <c r="A9363" i="24"/>
  <c r="A7879" i="24"/>
  <c r="C7880" i="24"/>
  <c r="B7880" i="24" s="1"/>
  <c r="A8258" i="24"/>
  <c r="C8259" i="24"/>
  <c r="B8259" i="24" s="1"/>
  <c r="C8917" i="24"/>
  <c r="B8917" i="24" s="1"/>
  <c r="A8916" i="24"/>
  <c r="C10331" i="24"/>
  <c r="B10331" i="24" s="1"/>
  <c r="A10330" i="24"/>
  <c r="A9405" i="24"/>
  <c r="C9406" i="24"/>
  <c r="B9406" i="24" s="1"/>
  <c r="A9671" i="24"/>
  <c r="C9672" i="24"/>
  <c r="B9672" i="24" s="1"/>
  <c r="C9323" i="24"/>
  <c r="B9323" i="24" s="1"/>
  <c r="A9322" i="24"/>
  <c r="C8581" i="24"/>
  <c r="B8581" i="24" s="1"/>
  <c r="A8580" i="24"/>
  <c r="C8665" i="24"/>
  <c r="B8665" i="24" s="1"/>
  <c r="A8664" i="24"/>
  <c r="C7923" i="24"/>
  <c r="B7923" i="24" s="1"/>
  <c r="A7922" i="24"/>
  <c r="C8035" i="24"/>
  <c r="B8035" i="24" s="1"/>
  <c r="A8034" i="24"/>
  <c r="A8061" i="24"/>
  <c r="C8062" i="24"/>
  <c r="B8062" i="24" s="1"/>
  <c r="A8958" i="24"/>
  <c r="C8959" i="24"/>
  <c r="B8959" i="24" s="1"/>
  <c r="C9630" i="24"/>
  <c r="B9630" i="24" s="1"/>
  <c r="A9629" i="24"/>
  <c r="A10162" i="24"/>
  <c r="C10163" i="24"/>
  <c r="B10163" i="24" s="1"/>
  <c r="C8539" i="24"/>
  <c r="B8539" i="24" s="1"/>
  <c r="A8538" i="24"/>
  <c r="A8131" i="24"/>
  <c r="C8132" i="24"/>
  <c r="B8132" i="24" s="1"/>
  <c r="C7979" i="24"/>
  <c r="B7979" i="24" s="1"/>
  <c r="A7978" i="24"/>
  <c r="C8595" i="24"/>
  <c r="B8595" i="24" s="1"/>
  <c r="A8594" i="24"/>
  <c r="C8216" i="24"/>
  <c r="B8216" i="24" s="1"/>
  <c r="A8215" i="24"/>
  <c r="A10245" i="24"/>
  <c r="C10246" i="24"/>
  <c r="B10246" i="24" s="1"/>
  <c r="C10023" i="24"/>
  <c r="B10023" i="24" s="1"/>
  <c r="A10022" i="24"/>
  <c r="C8496" i="24"/>
  <c r="B8496" i="24" s="1"/>
  <c r="A8495" i="24"/>
  <c r="C8945" i="24"/>
  <c r="B8945" i="24" s="1"/>
  <c r="A8944" i="24"/>
  <c r="C8777" i="24"/>
  <c r="B8777" i="24" s="1"/>
  <c r="A8776" i="24"/>
  <c r="C9085" i="24"/>
  <c r="B9085" i="24" s="1"/>
  <c r="A9084" i="24"/>
  <c r="C9911" i="24"/>
  <c r="B9911" i="24" s="1"/>
  <c r="A9910" i="24"/>
  <c r="A8005" i="24"/>
  <c r="C8006" i="24"/>
  <c r="B8006" i="24" s="1"/>
  <c r="A9700" i="24"/>
  <c r="C9701" i="24"/>
  <c r="B9701" i="24" s="1"/>
  <c r="C10806" i="24"/>
  <c r="B10806" i="24" s="1"/>
  <c r="A10805" i="24"/>
  <c r="A8076" i="24"/>
  <c r="C8077" i="24"/>
  <c r="B8077" i="24" s="1"/>
  <c r="A8566" i="24"/>
  <c r="C8567" i="24"/>
  <c r="B8567" i="24" s="1"/>
  <c r="C10079" i="24"/>
  <c r="B10079" i="24" s="1"/>
  <c r="A10078" i="24"/>
  <c r="C8161" i="24"/>
  <c r="B8161" i="24" s="1"/>
  <c r="A8160" i="24"/>
  <c r="C10569" i="24"/>
  <c r="B10569" i="24" s="1"/>
  <c r="A10568" i="24"/>
  <c r="C9784" i="24"/>
  <c r="B9784" i="24" s="1"/>
  <c r="A9783" i="24"/>
  <c r="A9237" i="24"/>
  <c r="C9238" i="24"/>
  <c r="B9238" i="24" s="1"/>
  <c r="A10119" i="24"/>
  <c r="C10120" i="24"/>
  <c r="B10120" i="24" s="1"/>
  <c r="C9688" i="24"/>
  <c r="B9688" i="24" s="1"/>
  <c r="A9687" i="24"/>
  <c r="C9812" i="24"/>
  <c r="B9812" i="24" s="1"/>
  <c r="A9811" i="24"/>
  <c r="A10050" i="24"/>
  <c r="C10051" i="24"/>
  <c r="B10051" i="24" s="1"/>
  <c r="C10457" i="24"/>
  <c r="B10457" i="24" s="1"/>
  <c r="A10456" i="24"/>
  <c r="A9503" i="24"/>
  <c r="C9504" i="24"/>
  <c r="B9504" i="24" s="1"/>
  <c r="A8313" i="24"/>
  <c r="C8314" i="24"/>
  <c r="B8314" i="24" s="1"/>
  <c r="C10233" i="24"/>
  <c r="B10233" i="24" s="1"/>
  <c r="A10232" i="24"/>
  <c r="A9980" i="24"/>
  <c r="C9981" i="24"/>
  <c r="B9981" i="24" s="1"/>
  <c r="C10204" i="24"/>
  <c r="B10204" i="24" s="1"/>
  <c r="A10203" i="24"/>
  <c r="C10177" i="24"/>
  <c r="B10177" i="24" s="1"/>
  <c r="A10176" i="24"/>
  <c r="A9993" i="24"/>
  <c r="C9994" i="24"/>
  <c r="B9994" i="24" s="1"/>
  <c r="C9855" i="24"/>
  <c r="B9855" i="24" s="1"/>
  <c r="A9854" i="24"/>
  <c r="A8859" i="24"/>
  <c r="C8860" i="24"/>
  <c r="B8860" i="24" s="1"/>
  <c r="C9254" i="24"/>
  <c r="B9254" i="24" s="1"/>
  <c r="A9253" i="24"/>
  <c r="A9769" i="24"/>
  <c r="C9770" i="24"/>
  <c r="B9770" i="24" s="1"/>
  <c r="C10653" i="24"/>
  <c r="B10653" i="24" s="1"/>
  <c r="A10652" i="24"/>
  <c r="A9224" i="24"/>
  <c r="C9225" i="24"/>
  <c r="B9225" i="24" s="1"/>
  <c r="C8301" i="24"/>
  <c r="B8301" i="24" s="1"/>
  <c r="A8300" i="24"/>
  <c r="A10106" i="24"/>
  <c r="C10107" i="24"/>
  <c r="B10107" i="24" s="1"/>
  <c r="C10037" i="24"/>
  <c r="B10037" i="24" s="1"/>
  <c r="A10036" i="24"/>
  <c r="C10386" i="24"/>
  <c r="B10386" i="24" s="1"/>
  <c r="A10385" i="24"/>
  <c r="A10357" i="24"/>
  <c r="C10358" i="24"/>
  <c r="B10358" i="24" s="1"/>
  <c r="C9743" i="24"/>
  <c r="B9743" i="24" s="1"/>
  <c r="A9742" i="24"/>
  <c r="A10792" i="24"/>
  <c r="C10793" i="24"/>
  <c r="B10793" i="24" s="1"/>
  <c r="C10765" i="24"/>
  <c r="B10765" i="24" s="1"/>
  <c r="A10764" i="24"/>
  <c r="A9896" i="24"/>
  <c r="C9897" i="24"/>
  <c r="B9897" i="24" s="1"/>
  <c r="C9140" i="24"/>
  <c r="B9140" i="24" s="1"/>
  <c r="A9139" i="24"/>
  <c r="C10695" i="24"/>
  <c r="B10695" i="24" s="1"/>
  <c r="A10694" i="24"/>
  <c r="C7993" i="24"/>
  <c r="B7993" i="24" s="1"/>
  <c r="A7992" i="24"/>
  <c r="A10539" i="24"/>
  <c r="C10540" i="24"/>
  <c r="B10540" i="24" s="1"/>
  <c r="C9463" i="24"/>
  <c r="B9463" i="24" s="1"/>
  <c r="A9462" i="24"/>
  <c r="C9267" i="24"/>
  <c r="B9267" i="24" s="1"/>
  <c r="A9266" i="24"/>
  <c r="C9518" i="24"/>
  <c r="B9518" i="24" s="1"/>
  <c r="A9517" i="24"/>
  <c r="A9616" i="24"/>
  <c r="C9617" i="24"/>
  <c r="B9617" i="24" s="1"/>
  <c r="C8805" i="24"/>
  <c r="B8805" i="24" s="1"/>
  <c r="A8804" i="24"/>
  <c r="C10736" i="24"/>
  <c r="B10736" i="24" s="1"/>
  <c r="A10735" i="24"/>
  <c r="A8901" i="24"/>
  <c r="C8902" i="24"/>
  <c r="B8902" i="24" s="1"/>
  <c r="A9825" i="24"/>
  <c r="C9826" i="24"/>
  <c r="B9826" i="24" s="1"/>
  <c r="C10401" i="24"/>
  <c r="B10401" i="24" s="1"/>
  <c r="A10400" i="24"/>
  <c r="C9112" i="24"/>
  <c r="B9112" i="24" s="1"/>
  <c r="A9111" i="24"/>
  <c r="C10275" i="24"/>
  <c r="B10275" i="24" s="1"/>
  <c r="A10274" i="24"/>
  <c r="C9336" i="24"/>
  <c r="B9336" i="24" s="1"/>
  <c r="A9335" i="24"/>
  <c r="A9881" i="24"/>
  <c r="C9882" i="24"/>
  <c r="B9882" i="24" s="1"/>
  <c r="A10778" i="24"/>
  <c r="C10779" i="24"/>
  <c r="B10779" i="24" s="1"/>
  <c r="C8636" i="24"/>
  <c r="B8636" i="24" s="1"/>
  <c r="A8635" i="24"/>
  <c r="C8385" i="24"/>
  <c r="B8385" i="24" s="1"/>
  <c r="A8384" i="24"/>
  <c r="A8999" i="24"/>
  <c r="C9000" i="24"/>
  <c r="B9000" i="24" s="1"/>
  <c r="C10821" i="24"/>
  <c r="B10821" i="24" s="1"/>
  <c r="A10820" i="24"/>
  <c r="C8552" i="24"/>
  <c r="B8552" i="24" s="1"/>
  <c r="A8551" i="24"/>
  <c r="C9574" i="24"/>
  <c r="B9574" i="24" s="1"/>
  <c r="A9573" i="24"/>
  <c r="A10260" i="24"/>
  <c r="C10261" i="24"/>
  <c r="B10261" i="24" s="1"/>
  <c r="C10471" i="24"/>
  <c r="B10471" i="24" s="1"/>
  <c r="A10470" i="24"/>
  <c r="C8819" i="24"/>
  <c r="B8819" i="24" s="1"/>
  <c r="A8818" i="24"/>
  <c r="C9546" i="24"/>
  <c r="B9546" i="24" s="1"/>
  <c r="A9545" i="24"/>
  <c r="C10009" i="24"/>
  <c r="B10009" i="24" s="1"/>
  <c r="A10008" i="24"/>
  <c r="A7810" i="24"/>
  <c r="C7811" i="24"/>
  <c r="B7811" i="24" s="1"/>
  <c r="C7839" i="24"/>
  <c r="B7839" i="24" s="1"/>
  <c r="A7838" i="24"/>
  <c r="A7823" i="24"/>
  <c r="C7824" i="24"/>
  <c r="B7824" i="24" s="1"/>
  <c r="A7782" i="24"/>
  <c r="C7783" i="24"/>
  <c r="B7783" i="24" s="1"/>
  <c r="C7867" i="24"/>
  <c r="B7867" i="24" s="1"/>
  <c r="A7866" i="24"/>
  <c r="A7726" i="24"/>
  <c r="C7727" i="24"/>
  <c r="B7727" i="24" s="1"/>
  <c r="A7754" i="24"/>
  <c r="C7755" i="24"/>
  <c r="B7755" i="24" s="1"/>
  <c r="C7615" i="24"/>
  <c r="B7615" i="24" s="1"/>
  <c r="A7614" i="24"/>
  <c r="C7769" i="24"/>
  <c r="B7769" i="24" s="1"/>
  <c r="A7768" i="24"/>
  <c r="A7600" i="24"/>
  <c r="C7601" i="24"/>
  <c r="B7601" i="24" s="1"/>
  <c r="C7741" i="24"/>
  <c r="B7741" i="24" s="1"/>
  <c r="A7740" i="24"/>
  <c r="A7669" i="24"/>
  <c r="C7670" i="24"/>
  <c r="B7670" i="24" s="1"/>
  <c r="A7712" i="24"/>
  <c r="C7713" i="24"/>
  <c r="B7713" i="24" s="1"/>
  <c r="A7684" i="24"/>
  <c r="C7685" i="24"/>
  <c r="B7685" i="24" s="1"/>
  <c r="C7657" i="24"/>
  <c r="B7657" i="24" s="1"/>
  <c r="A7656" i="24"/>
  <c r="A7627" i="24"/>
  <c r="C7628" i="24"/>
  <c r="B7628" i="24" s="1"/>
  <c r="C7335" i="24"/>
  <c r="B7335" i="24" s="1"/>
  <c r="A7334" i="24"/>
  <c r="C7545" i="24"/>
  <c r="B7545" i="24" s="1"/>
  <c r="A7544" i="24"/>
  <c r="A7389" i="24"/>
  <c r="C7390" i="24"/>
  <c r="B7390" i="24" s="1"/>
  <c r="A7347" i="24"/>
  <c r="C7348" i="24"/>
  <c r="B7348" i="24" s="1"/>
  <c r="C7447" i="24"/>
  <c r="B7447" i="24" s="1"/>
  <c r="A7446" i="24"/>
  <c r="C7475" i="24"/>
  <c r="B7475" i="24" s="1"/>
  <c r="A7474" i="24"/>
  <c r="C7377" i="24"/>
  <c r="B7377" i="24" s="1"/>
  <c r="A7376" i="24"/>
  <c r="A7361" i="24"/>
  <c r="C7362" i="24"/>
  <c r="B7362" i="24" s="1"/>
  <c r="C7433" i="24"/>
  <c r="B7433" i="24" s="1"/>
  <c r="A7432" i="24"/>
  <c r="A7404" i="24"/>
  <c r="C7405" i="24"/>
  <c r="B7405" i="24" s="1"/>
  <c r="A7221" i="24"/>
  <c r="C7222" i="24"/>
  <c r="B7222" i="24" s="1"/>
  <c r="A7277" i="24"/>
  <c r="C7278" i="24"/>
  <c r="B7278" i="24" s="1"/>
  <c r="A7503" i="24"/>
  <c r="C7504" i="24"/>
  <c r="B7504" i="24" s="1"/>
  <c r="C7307" i="24"/>
  <c r="B7307" i="24" s="1"/>
  <c r="A7306" i="24"/>
  <c r="C7198" i="24"/>
  <c r="B7198" i="24" s="1"/>
  <c r="A7197" i="24"/>
  <c r="C7489" i="24"/>
  <c r="B7489" i="24" s="1"/>
  <c r="A7488" i="24"/>
  <c r="C7209" i="24"/>
  <c r="B7209" i="24" s="1"/>
  <c r="A7208" i="24"/>
  <c r="A7459" i="24"/>
  <c r="C7460" i="24"/>
  <c r="B7460" i="24" s="1"/>
  <c r="C7251" i="24"/>
  <c r="B7251" i="24" s="1"/>
  <c r="A7250" i="24"/>
  <c r="C7587" i="24"/>
  <c r="B7587" i="24" s="1"/>
  <c r="A7586" i="24"/>
  <c r="A7571" i="24"/>
  <c r="C7572" i="24"/>
  <c r="B7572" i="24" s="1"/>
  <c r="C7419" i="24"/>
  <c r="B7419" i="24" s="1"/>
  <c r="A7418" i="24"/>
  <c r="A7236" i="24"/>
  <c r="C7237" i="24"/>
  <c r="B7237" i="24" s="1"/>
  <c r="A7557" i="24"/>
  <c r="C7558" i="24"/>
  <c r="B7558" i="24" s="1"/>
  <c r="A7292" i="24"/>
  <c r="C7293" i="24"/>
  <c r="B7293" i="24" s="1"/>
  <c r="C7321" i="24"/>
  <c r="B7321" i="24" s="1"/>
  <c r="A7320" i="24"/>
  <c r="A7515" i="24"/>
  <c r="C7516" i="24"/>
  <c r="B7516" i="24" s="1"/>
  <c r="C7265" i="24"/>
  <c r="B7265" i="24" s="1"/>
  <c r="A7264" i="24"/>
  <c r="C7531" i="24"/>
  <c r="B7531" i="24" s="1"/>
  <c r="A7530" i="24"/>
  <c r="B7179" i="24"/>
  <c r="C7180" i="24"/>
  <c r="A6978" i="24"/>
  <c r="A2323" i="24"/>
  <c r="B1680" i="24"/>
  <c r="A1680" i="24"/>
  <c r="B5214" i="24"/>
  <c r="A5214" i="24"/>
  <c r="A285" i="24"/>
  <c r="B285" i="24"/>
  <c r="A4392" i="24"/>
  <c r="B4392" i="24"/>
  <c r="A73" i="24"/>
  <c r="A1710" i="24"/>
  <c r="B1710" i="24"/>
  <c r="A1244" i="24"/>
  <c r="B1244" i="24"/>
  <c r="A825" i="24"/>
  <c r="B825" i="24"/>
  <c r="B2265" i="24"/>
  <c r="A2265" i="24"/>
  <c r="B2759" i="24"/>
  <c r="A2759" i="24"/>
  <c r="A15" i="24"/>
  <c r="B15" i="24"/>
  <c r="B5185" i="24"/>
  <c r="A5185" i="24"/>
  <c r="B1200" i="24"/>
  <c r="A1200" i="24"/>
  <c r="A165" i="24"/>
  <c r="B165" i="24"/>
  <c r="B4137" i="24"/>
  <c r="A4137" i="24"/>
  <c r="C6979" i="24"/>
  <c r="A6979" i="24" s="1"/>
  <c r="B3881" i="24"/>
  <c r="A3881" i="24"/>
  <c r="A4160" i="24"/>
  <c r="B4160" i="24"/>
  <c r="A2917" i="24"/>
  <c r="B2917" i="24"/>
  <c r="B712" i="24"/>
  <c r="A712" i="24"/>
  <c r="B2497" i="24"/>
  <c r="A2497" i="24"/>
  <c r="B2347" i="24"/>
  <c r="A2347" i="24"/>
  <c r="B4190" i="24"/>
  <c r="A4190" i="24"/>
  <c r="B2632" i="24"/>
  <c r="A2632" i="24"/>
  <c r="A2647" i="24"/>
  <c r="B2647" i="24"/>
  <c r="B1942" i="24"/>
  <c r="A1942" i="24"/>
  <c r="A2437" i="24"/>
  <c r="B2437" i="24"/>
  <c r="A2422" i="24"/>
  <c r="B2422" i="24"/>
  <c r="A4205" i="24"/>
  <c r="B4205" i="24"/>
  <c r="B2572" i="24"/>
  <c r="A2572" i="24"/>
  <c r="B7133" i="24"/>
  <c r="A7133" i="24"/>
  <c r="B5844" i="24"/>
  <c r="A5844" i="24"/>
  <c r="A7104" i="24"/>
  <c r="B7104" i="24"/>
  <c r="B5829" i="24"/>
  <c r="A5829" i="24"/>
  <c r="A5769" i="24"/>
  <c r="B5769" i="24"/>
  <c r="B5799" i="24"/>
  <c r="A5799" i="24"/>
  <c r="B7149" i="24"/>
  <c r="A7149" i="24"/>
  <c r="B5783" i="24"/>
  <c r="A5783" i="24"/>
  <c r="A5814" i="24"/>
  <c r="B5814" i="24"/>
  <c r="B4355" i="24"/>
  <c r="A4355" i="24"/>
  <c r="B5192" i="24"/>
  <c r="A5192" i="24"/>
  <c r="A5237" i="24"/>
  <c r="B5237" i="24"/>
  <c r="A4341" i="24"/>
  <c r="B4341" i="24"/>
  <c r="B5506" i="24"/>
  <c r="A5506" i="24"/>
  <c r="B5754" i="24"/>
  <c r="A5754" i="24"/>
  <c r="B5536" i="24"/>
  <c r="A5536" i="24"/>
  <c r="A5492" i="24"/>
  <c r="B5492" i="24"/>
  <c r="A4371" i="24"/>
  <c r="B4371" i="24"/>
  <c r="B4883" i="24"/>
  <c r="A4883" i="24"/>
  <c r="A5723" i="24"/>
  <c r="B5723" i="24"/>
  <c r="A4867" i="24"/>
  <c r="B4867" i="24"/>
  <c r="B5738" i="24"/>
  <c r="A5738" i="24"/>
  <c r="B5679" i="24"/>
  <c r="A5679" i="24"/>
  <c r="A4838" i="24"/>
  <c r="B4838" i="24"/>
  <c r="A5663" i="24"/>
  <c r="B5663" i="24"/>
  <c r="B5222" i="24"/>
  <c r="A5222" i="24"/>
  <c r="B4822" i="24"/>
  <c r="A4822" i="24"/>
  <c r="B5694" i="24"/>
  <c r="A5694" i="24"/>
  <c r="A5253" i="24"/>
  <c r="B5253" i="24"/>
  <c r="A4416" i="24"/>
  <c r="B4416" i="24"/>
  <c r="B5709" i="24"/>
  <c r="A5709" i="24"/>
  <c r="B4853" i="24"/>
  <c r="A4853" i="24"/>
  <c r="A4401" i="24"/>
  <c r="B4401" i="24"/>
  <c r="A5522" i="24"/>
  <c r="B5522" i="24"/>
  <c r="B4176" i="24"/>
  <c r="A4176" i="24"/>
  <c r="B4145" i="24"/>
  <c r="A4145" i="24"/>
  <c r="B4252" i="24"/>
  <c r="A4252" i="24"/>
  <c r="B4311" i="24"/>
  <c r="A4311" i="24"/>
  <c r="B4222" i="24"/>
  <c r="A4222" i="24"/>
  <c r="B4281" i="24"/>
  <c r="A4281" i="24"/>
  <c r="B4266" i="24"/>
  <c r="A4266" i="24"/>
  <c r="A4295" i="24"/>
  <c r="B4295" i="24"/>
  <c r="A4236" i="24"/>
  <c r="B4236" i="24"/>
  <c r="B4325" i="24"/>
  <c r="A4325" i="24"/>
  <c r="B4059" i="24"/>
  <c r="A4059" i="24"/>
  <c r="A4044" i="24"/>
  <c r="B4044" i="24"/>
  <c r="B3429" i="24"/>
  <c r="A3429" i="24"/>
  <c r="A3505" i="24"/>
  <c r="B3505" i="24"/>
  <c r="B3581" i="24"/>
  <c r="A3581" i="24"/>
  <c r="B3909" i="24"/>
  <c r="A3909" i="24"/>
  <c r="B3476" i="24"/>
  <c r="A3476" i="24"/>
  <c r="B4014" i="24"/>
  <c r="A4014" i="24"/>
  <c r="B3865" i="24"/>
  <c r="A3865" i="24"/>
  <c r="B3925" i="24"/>
  <c r="A3925" i="24"/>
  <c r="B3970" i="24"/>
  <c r="A3970" i="24"/>
  <c r="B3985" i="24"/>
  <c r="A3985" i="24"/>
  <c r="A3625" i="24"/>
  <c r="B3625" i="24"/>
  <c r="B3459" i="24"/>
  <c r="A3459" i="24"/>
  <c r="B3535" i="24"/>
  <c r="A3535" i="24"/>
  <c r="B3610" i="24"/>
  <c r="A3610" i="24"/>
  <c r="A3565" i="24"/>
  <c r="B3565" i="24"/>
  <c r="B4030" i="24"/>
  <c r="A4030" i="24"/>
  <c r="A3955" i="24"/>
  <c r="B3955" i="24"/>
  <c r="B3489" i="24"/>
  <c r="A3489" i="24"/>
  <c r="B3550" i="24"/>
  <c r="A3550" i="24"/>
  <c r="B3851" i="24"/>
  <c r="A3851" i="24"/>
  <c r="A3894" i="24"/>
  <c r="B3894" i="24"/>
  <c r="B3521" i="24"/>
  <c r="A3521" i="24"/>
  <c r="A3999" i="24"/>
  <c r="B3999" i="24"/>
  <c r="A3595" i="24"/>
  <c r="B3595" i="24"/>
  <c r="A3446" i="24"/>
  <c r="B3446" i="24"/>
  <c r="B3940" i="24"/>
  <c r="A3940" i="24"/>
  <c r="A2783" i="24"/>
  <c r="B2783" i="24"/>
  <c r="B2738" i="24"/>
  <c r="A2738" i="24"/>
  <c r="B2889" i="24"/>
  <c r="A2889" i="24"/>
  <c r="B3023" i="24"/>
  <c r="A3023" i="24"/>
  <c r="B2947" i="24"/>
  <c r="A2947" i="24"/>
  <c r="A2768" i="24"/>
  <c r="B2768" i="24"/>
  <c r="A2843" i="24"/>
  <c r="B2843" i="24"/>
  <c r="A2932" i="24"/>
  <c r="B2932" i="24"/>
  <c r="B2858" i="24"/>
  <c r="A2858" i="24"/>
  <c r="B2797" i="24"/>
  <c r="A2797" i="24"/>
  <c r="B2963" i="24"/>
  <c r="A2963" i="24"/>
  <c r="B2978" i="24"/>
  <c r="A2978" i="24"/>
  <c r="B3007" i="24"/>
  <c r="A3007" i="24"/>
  <c r="A2872" i="24"/>
  <c r="B2872" i="24"/>
  <c r="A2903" i="24"/>
  <c r="B2903" i="24"/>
  <c r="B2813" i="24"/>
  <c r="A2813" i="24"/>
  <c r="A2992" i="24"/>
  <c r="B2992" i="24"/>
  <c r="B2828" i="24"/>
  <c r="A2828" i="24"/>
  <c r="B2228" i="24"/>
  <c r="A2228" i="24"/>
  <c r="B2558" i="24"/>
  <c r="A2558" i="24"/>
  <c r="B2602" i="24"/>
  <c r="A2602" i="24"/>
  <c r="B2303" i="24"/>
  <c r="A2303" i="24"/>
  <c r="B2197" i="24"/>
  <c r="A2197" i="24"/>
  <c r="B2394" i="24"/>
  <c r="A2394" i="24"/>
  <c r="A2243" i="24"/>
  <c r="B2243" i="24"/>
  <c r="B2333" i="24"/>
  <c r="A2333" i="24"/>
  <c r="B2272" i="24"/>
  <c r="A2272" i="24"/>
  <c r="B2618" i="24"/>
  <c r="A2618" i="24"/>
  <c r="A2153" i="24"/>
  <c r="B2153" i="24"/>
  <c r="A2378" i="24"/>
  <c r="B2378" i="24"/>
  <c r="A2287" i="24"/>
  <c r="B2287" i="24"/>
  <c r="B2678" i="24"/>
  <c r="A2678" i="24"/>
  <c r="A2467" i="24"/>
  <c r="B2467" i="24"/>
  <c r="B2693" i="24"/>
  <c r="A2693" i="24"/>
  <c r="A2183" i="24"/>
  <c r="B2183" i="24"/>
  <c r="B2483" i="24"/>
  <c r="A2483" i="24"/>
  <c r="B2708" i="24"/>
  <c r="A2708" i="24"/>
  <c r="A2213" i="24"/>
  <c r="B2213" i="24"/>
  <c r="B2512" i="24"/>
  <c r="A2512" i="24"/>
  <c r="A2662" i="24"/>
  <c r="B2662" i="24"/>
  <c r="A2587" i="24"/>
  <c r="B2587" i="24"/>
  <c r="B2452" i="24"/>
  <c r="A2452" i="24"/>
  <c r="B2137" i="24"/>
  <c r="A2137" i="24"/>
  <c r="B2408" i="24"/>
  <c r="A2408" i="24"/>
  <c r="B2362" i="24"/>
  <c r="A2362" i="24"/>
  <c r="B2723" i="24"/>
  <c r="A2723" i="24"/>
  <c r="B2168" i="24"/>
  <c r="A2168" i="24"/>
  <c r="A2529" i="24"/>
  <c r="B2529" i="24"/>
  <c r="B2078" i="24"/>
  <c r="A2078" i="24"/>
  <c r="B2063" i="24"/>
  <c r="A2063" i="24"/>
  <c r="A2048" i="24"/>
  <c r="B2048" i="24"/>
  <c r="A1913" i="24"/>
  <c r="B1913" i="24"/>
  <c r="B1987" i="24"/>
  <c r="A1987" i="24"/>
  <c r="B1958" i="24"/>
  <c r="A1958" i="24"/>
  <c r="B1928" i="24"/>
  <c r="A1928" i="24"/>
  <c r="B2017" i="24"/>
  <c r="A2017" i="24"/>
  <c r="B2123" i="24"/>
  <c r="A2123" i="24"/>
  <c r="A2092" i="24"/>
  <c r="B2092" i="24"/>
  <c r="B2107" i="24"/>
  <c r="A2107" i="24"/>
  <c r="A2032" i="24"/>
  <c r="B2032" i="24"/>
  <c r="A1973" i="24"/>
  <c r="B1973" i="24"/>
  <c r="A2003" i="24"/>
  <c r="B2003" i="24"/>
  <c r="B877" i="24"/>
  <c r="A877" i="24"/>
  <c r="B1433" i="24"/>
  <c r="A1433" i="24"/>
  <c r="A1463" i="24"/>
  <c r="B1463" i="24"/>
  <c r="B368" i="24"/>
  <c r="A368" i="24"/>
  <c r="A1417" i="24"/>
  <c r="B1417" i="24"/>
  <c r="A667" i="24"/>
  <c r="B667" i="24"/>
  <c r="A787" i="24"/>
  <c r="B787" i="24"/>
  <c r="B1883" i="24"/>
  <c r="A1883" i="24"/>
  <c r="B1853" i="24"/>
  <c r="A1853" i="24"/>
  <c r="B1898" i="24"/>
  <c r="A1898" i="24"/>
  <c r="A1868" i="24"/>
  <c r="B1868" i="24"/>
  <c r="B1838" i="24"/>
  <c r="A1838" i="24"/>
  <c r="B1823" i="24"/>
  <c r="A1823" i="24"/>
  <c r="B1807" i="24"/>
  <c r="A1807" i="24"/>
  <c r="B1568" i="24"/>
  <c r="A1568" i="24"/>
  <c r="B1732" i="24"/>
  <c r="A1732" i="24"/>
  <c r="A1628" i="24"/>
  <c r="B1628" i="24"/>
  <c r="B1597" i="24"/>
  <c r="A1597" i="24"/>
  <c r="B1658" i="24"/>
  <c r="A1658" i="24"/>
  <c r="A1748" i="24"/>
  <c r="B1748" i="24"/>
  <c r="B1793" i="24"/>
  <c r="A1793" i="24"/>
  <c r="A1717" i="24"/>
  <c r="B1717" i="24"/>
  <c r="B1764" i="24"/>
  <c r="A1764" i="24"/>
  <c r="B1643" i="24"/>
  <c r="A1643" i="24"/>
  <c r="B1613" i="24"/>
  <c r="A1613" i="24"/>
  <c r="B1553" i="24"/>
  <c r="A1553" i="24"/>
  <c r="A1778" i="24"/>
  <c r="B1778" i="24"/>
  <c r="B1538" i="24"/>
  <c r="A1538" i="24"/>
  <c r="A1583" i="24"/>
  <c r="B1583" i="24"/>
  <c r="B1688" i="24"/>
  <c r="A1688" i="24"/>
  <c r="B1523" i="24"/>
  <c r="A1523" i="24"/>
  <c r="B1493" i="24"/>
  <c r="A1493" i="24"/>
  <c r="A1478" i="24"/>
  <c r="B1478" i="24"/>
  <c r="B1402" i="24"/>
  <c r="A1402" i="24"/>
  <c r="B1507" i="24"/>
  <c r="A1507" i="24"/>
  <c r="B1387" i="24"/>
  <c r="A1387" i="24"/>
  <c r="B1373" i="24"/>
  <c r="A1373" i="24"/>
  <c r="B1162" i="24"/>
  <c r="A1162" i="24"/>
  <c r="B1328" i="24"/>
  <c r="A1328" i="24"/>
  <c r="B1357" i="24"/>
  <c r="A1357" i="24"/>
  <c r="A1148" i="24"/>
  <c r="B1148" i="24"/>
  <c r="A1342" i="24"/>
  <c r="B1342" i="24"/>
  <c r="A1208" i="24"/>
  <c r="B1208" i="24"/>
  <c r="B1252" i="24"/>
  <c r="A1252" i="24"/>
  <c r="B1178" i="24"/>
  <c r="A1178" i="24"/>
  <c r="A1267" i="24"/>
  <c r="B1267" i="24"/>
  <c r="B1283" i="24"/>
  <c r="A1283" i="24"/>
  <c r="B1224" i="24"/>
  <c r="A1224" i="24"/>
  <c r="B1298" i="24"/>
  <c r="A1298" i="24"/>
  <c r="B1313" i="24"/>
  <c r="A1313" i="24"/>
  <c r="B1088" i="24"/>
  <c r="A1088" i="24"/>
  <c r="B1042" i="24"/>
  <c r="A1042" i="24"/>
  <c r="B998" i="24"/>
  <c r="A998" i="24"/>
  <c r="B983" i="24"/>
  <c r="A983" i="24"/>
  <c r="A1013" i="24"/>
  <c r="B1013" i="24"/>
  <c r="A968" i="24"/>
  <c r="B968" i="24"/>
  <c r="A1060" i="24"/>
  <c r="B1060" i="24"/>
  <c r="A953" i="24"/>
  <c r="B953" i="24"/>
  <c r="B922" i="24"/>
  <c r="A922" i="24"/>
  <c r="B1133" i="24"/>
  <c r="A1133" i="24"/>
  <c r="B1117" i="24"/>
  <c r="A1117" i="24"/>
  <c r="A1102" i="24"/>
  <c r="B1102" i="24"/>
  <c r="B942" i="24"/>
  <c r="A942" i="24"/>
  <c r="A1028" i="24"/>
  <c r="B1028" i="24"/>
  <c r="B1073" i="24"/>
  <c r="A1073" i="24"/>
  <c r="A772" i="24"/>
  <c r="B772" i="24"/>
  <c r="B758" i="24"/>
  <c r="A758" i="24"/>
  <c r="B653" i="24"/>
  <c r="A653" i="24"/>
  <c r="B893" i="24"/>
  <c r="A893" i="24"/>
  <c r="A623" i="24"/>
  <c r="B623" i="24"/>
  <c r="B908" i="24"/>
  <c r="A908" i="24"/>
  <c r="B743" i="24"/>
  <c r="A743" i="24"/>
  <c r="B637" i="24"/>
  <c r="A637" i="24"/>
  <c r="A832" i="24"/>
  <c r="B832" i="24"/>
  <c r="B802" i="24"/>
  <c r="A802" i="24"/>
  <c r="B698" i="24"/>
  <c r="A698" i="24"/>
  <c r="B607" i="24"/>
  <c r="A607" i="24"/>
  <c r="B848" i="24"/>
  <c r="A848" i="24"/>
  <c r="A727" i="24"/>
  <c r="B727" i="24"/>
  <c r="B863" i="24"/>
  <c r="A863" i="24"/>
  <c r="B683" i="24"/>
  <c r="A683" i="24"/>
  <c r="B458" i="24"/>
  <c r="A458" i="24"/>
  <c r="A532" i="24"/>
  <c r="B532" i="24"/>
  <c r="B263" i="24"/>
  <c r="A263" i="24"/>
  <c r="A427" i="24"/>
  <c r="B427" i="24"/>
  <c r="A562" i="24"/>
  <c r="B562" i="24"/>
  <c r="B442" i="24"/>
  <c r="A442" i="24"/>
  <c r="B577" i="24"/>
  <c r="A577" i="24"/>
  <c r="A308" i="24"/>
  <c r="B308" i="24"/>
  <c r="B547" i="24"/>
  <c r="A547" i="24"/>
  <c r="A248" i="24"/>
  <c r="B248" i="24"/>
  <c r="B488" i="24"/>
  <c r="A488" i="24"/>
  <c r="B338" i="24"/>
  <c r="A338" i="24"/>
  <c r="B323" i="24"/>
  <c r="A323" i="24"/>
  <c r="A503" i="24"/>
  <c r="B503" i="24"/>
  <c r="B518" i="24"/>
  <c r="A518" i="24"/>
  <c r="A413" i="24"/>
  <c r="B413" i="24"/>
  <c r="B293" i="24"/>
  <c r="A293" i="24"/>
  <c r="A473" i="24"/>
  <c r="B473" i="24"/>
  <c r="B593" i="24"/>
  <c r="A593" i="24"/>
  <c r="A384" i="24"/>
  <c r="B384" i="24"/>
  <c r="A232" i="24"/>
  <c r="B232" i="24"/>
  <c r="B203" i="24"/>
  <c r="A203" i="24"/>
  <c r="B217" i="24"/>
  <c r="A217" i="24"/>
  <c r="B173" i="24"/>
  <c r="A173" i="24"/>
  <c r="B52" i="24"/>
  <c r="A52" i="24"/>
  <c r="A128" i="24"/>
  <c r="B128" i="24"/>
  <c r="A98" i="24"/>
  <c r="B98" i="24"/>
  <c r="B142" i="24"/>
  <c r="A142" i="24"/>
  <c r="B112" i="24"/>
  <c r="A112" i="24"/>
  <c r="A38" i="24"/>
  <c r="B38" i="24"/>
  <c r="B23" i="24"/>
  <c r="A23" i="24"/>
  <c r="B83" i="24"/>
  <c r="A83" i="24"/>
  <c r="B6138" i="24"/>
  <c r="A6138" i="24"/>
  <c r="C6139" i="24"/>
  <c r="B6110" i="24"/>
  <c r="A6110" i="24"/>
  <c r="C6111" i="24"/>
  <c r="C4487" i="24"/>
  <c r="A4486" i="24"/>
  <c r="B4486" i="24"/>
  <c r="B5914" i="24"/>
  <c r="A5914" i="24"/>
  <c r="C5915" i="24"/>
  <c r="B7119" i="24"/>
  <c r="A7119" i="24"/>
  <c r="C7120" i="24"/>
  <c r="B5421" i="24"/>
  <c r="A5421" i="24"/>
  <c r="C5422" i="24"/>
  <c r="B5998" i="24"/>
  <c r="A5998" i="24"/>
  <c r="C5999" i="24"/>
  <c r="B6628" i="24"/>
  <c r="A6628" i="24"/>
  <c r="C6629" i="24"/>
  <c r="B6222" i="24"/>
  <c r="C6223" i="24"/>
  <c r="A6222" i="24"/>
  <c r="C5011" i="24"/>
  <c r="B5010" i="24"/>
  <c r="A5010" i="24"/>
  <c r="B6194" i="24"/>
  <c r="A6194" i="24"/>
  <c r="C6195" i="24"/>
  <c r="A5067" i="24"/>
  <c r="C5068" i="24"/>
  <c r="B5067" i="24"/>
  <c r="B7091" i="24"/>
  <c r="A7091" i="24"/>
  <c r="C7092" i="24"/>
  <c r="B6992" i="24"/>
  <c r="A6992" i="24"/>
  <c r="C6993" i="24"/>
  <c r="B6950" i="24"/>
  <c r="A6950" i="24"/>
  <c r="C6951" i="24"/>
  <c r="B7063" i="24"/>
  <c r="A7063" i="24"/>
  <c r="C7064" i="24"/>
  <c r="B7076" i="24"/>
  <c r="A7076" i="24"/>
  <c r="C7077" i="24"/>
  <c r="B6937" i="24"/>
  <c r="A6937" i="24"/>
  <c r="C6938" i="24"/>
  <c r="B7048" i="24"/>
  <c r="A7048" i="24"/>
  <c r="C7049" i="24"/>
  <c r="B7020" i="24"/>
  <c r="A7020" i="24"/>
  <c r="C7021" i="24"/>
  <c r="B6922" i="24"/>
  <c r="A6922" i="24"/>
  <c r="C6923" i="24"/>
  <c r="B7035" i="24"/>
  <c r="A7035" i="24"/>
  <c r="C7036" i="24"/>
  <c r="B6965" i="24"/>
  <c r="A6965" i="24"/>
  <c r="C6966" i="24"/>
  <c r="B7007" i="24"/>
  <c r="A7007" i="24"/>
  <c r="C7008" i="24"/>
  <c r="B6699" i="24"/>
  <c r="A6699" i="24"/>
  <c r="C6700" i="24"/>
  <c r="B6824" i="24"/>
  <c r="A6824" i="24"/>
  <c r="C6825" i="24"/>
  <c r="B6755" i="24"/>
  <c r="A6755" i="24"/>
  <c r="C6756" i="24"/>
  <c r="B6908" i="24"/>
  <c r="A6908" i="24"/>
  <c r="C6909" i="24"/>
  <c r="B6712" i="24"/>
  <c r="A6712" i="24"/>
  <c r="C6713" i="24"/>
  <c r="B6852" i="24"/>
  <c r="A6852" i="24"/>
  <c r="C6853" i="24"/>
  <c r="B6740" i="24"/>
  <c r="A6740" i="24"/>
  <c r="C6741" i="24"/>
  <c r="B6684" i="24"/>
  <c r="A6684" i="24"/>
  <c r="C6685" i="24"/>
  <c r="B6768" i="24"/>
  <c r="A6768" i="24"/>
  <c r="C6769" i="24"/>
  <c r="B6839" i="24"/>
  <c r="A6839" i="24"/>
  <c r="C6840" i="24"/>
  <c r="B6895" i="24"/>
  <c r="A6895" i="24"/>
  <c r="C6896" i="24"/>
  <c r="B6783" i="24"/>
  <c r="A6783" i="24"/>
  <c r="C6784" i="24"/>
  <c r="B6811" i="24"/>
  <c r="A6811" i="24"/>
  <c r="C6812" i="24"/>
  <c r="B6671" i="24"/>
  <c r="A6671" i="24"/>
  <c r="C6672" i="24"/>
  <c r="B6880" i="24"/>
  <c r="A6880" i="24"/>
  <c r="C6881" i="24"/>
  <c r="B6796" i="24"/>
  <c r="A6796" i="24"/>
  <c r="C6797" i="24"/>
  <c r="B6727" i="24"/>
  <c r="A6727" i="24"/>
  <c r="C6728" i="24"/>
  <c r="B6867" i="24"/>
  <c r="A6867" i="24"/>
  <c r="C6868" i="24"/>
  <c r="C6503" i="24"/>
  <c r="A6502" i="24"/>
  <c r="B6502" i="24"/>
  <c r="C6658" i="24"/>
  <c r="A6657" i="24"/>
  <c r="B6657" i="24"/>
  <c r="C6531" i="24"/>
  <c r="A6530" i="24"/>
  <c r="B6530" i="24"/>
  <c r="C6587" i="24"/>
  <c r="A6586" i="24"/>
  <c r="B6586" i="24"/>
  <c r="C6644" i="24"/>
  <c r="B6643" i="24"/>
  <c r="A6643" i="24"/>
  <c r="C6518" i="24"/>
  <c r="A6517" i="24"/>
  <c r="B6517" i="24"/>
  <c r="C6559" i="24"/>
  <c r="A6558" i="24"/>
  <c r="B6558" i="24"/>
  <c r="C6615" i="24"/>
  <c r="A6614" i="24"/>
  <c r="B6614" i="24"/>
  <c r="C6546" i="24"/>
  <c r="A6545" i="24"/>
  <c r="B6545" i="24"/>
  <c r="C6574" i="24"/>
  <c r="A6573" i="24"/>
  <c r="B6573" i="24"/>
  <c r="B6432" i="24"/>
  <c r="A6432" i="24"/>
  <c r="C6433" i="24"/>
  <c r="B6363" i="24"/>
  <c r="A6363" i="24"/>
  <c r="C6364" i="24"/>
  <c r="B6404" i="24"/>
  <c r="A6404" i="24"/>
  <c r="C6405" i="24"/>
  <c r="B6488" i="24"/>
  <c r="A6488" i="24"/>
  <c r="C6489" i="24"/>
  <c r="B6419" i="24"/>
  <c r="A6419" i="24"/>
  <c r="C6420" i="24"/>
  <c r="B6460" i="24"/>
  <c r="A6460" i="24"/>
  <c r="C6461" i="24"/>
  <c r="B6475" i="24"/>
  <c r="A6475" i="24"/>
  <c r="C6476" i="24"/>
  <c r="B6376" i="24"/>
  <c r="A6376" i="24"/>
  <c r="C6377" i="24"/>
  <c r="B6447" i="24"/>
  <c r="A6447" i="24"/>
  <c r="C6448" i="24"/>
  <c r="B6391" i="24"/>
  <c r="A6391" i="24"/>
  <c r="C6392" i="24"/>
  <c r="B6308" i="24"/>
  <c r="A6308" i="24"/>
  <c r="C6309" i="24"/>
  <c r="B6335" i="24"/>
  <c r="A6335" i="24"/>
  <c r="C6336" i="24"/>
  <c r="B6293" i="24"/>
  <c r="A6293" i="24"/>
  <c r="C6294" i="24"/>
  <c r="B6320" i="24"/>
  <c r="A6320" i="24"/>
  <c r="C6321" i="24"/>
  <c r="B6348" i="24"/>
  <c r="A6348" i="24"/>
  <c r="C6349" i="24"/>
  <c r="B6236" i="24"/>
  <c r="A6236" i="24"/>
  <c r="C6237" i="24"/>
  <c r="B6251" i="24"/>
  <c r="A6251" i="24"/>
  <c r="C6252" i="24"/>
  <c r="B6264" i="24"/>
  <c r="A6264" i="24"/>
  <c r="C6265" i="24"/>
  <c r="B6279" i="24"/>
  <c r="A6279" i="24"/>
  <c r="C6280" i="24"/>
  <c r="C6182" i="24"/>
  <c r="B6181" i="24"/>
  <c r="A6181" i="24"/>
  <c r="C6210" i="24"/>
  <c r="B6209" i="24"/>
  <c r="A6209" i="24"/>
  <c r="B6097" i="24"/>
  <c r="A6097" i="24"/>
  <c r="C6098" i="24"/>
  <c r="B6125" i="24"/>
  <c r="A6125" i="24"/>
  <c r="C6126" i="24"/>
  <c r="B6153" i="24"/>
  <c r="A6153" i="24"/>
  <c r="C6154" i="24"/>
  <c r="B6166" i="24"/>
  <c r="A6166" i="24"/>
  <c r="C6167" i="24"/>
  <c r="B6054" i="24"/>
  <c r="A6054" i="24"/>
  <c r="C6055" i="24"/>
  <c r="B6082" i="24"/>
  <c r="A6082" i="24"/>
  <c r="C6083" i="24"/>
  <c r="B6041" i="24"/>
  <c r="A6041" i="24"/>
  <c r="C6042" i="24"/>
  <c r="B6069" i="24"/>
  <c r="A6069" i="24"/>
  <c r="C6070" i="24"/>
  <c r="B6028" i="24"/>
  <c r="A6028" i="24"/>
  <c r="C6029" i="24"/>
  <c r="B5985" i="24"/>
  <c r="A5985" i="24"/>
  <c r="C5986" i="24"/>
  <c r="B6013" i="24"/>
  <c r="A6013" i="24"/>
  <c r="C6014" i="24"/>
  <c r="B5942" i="24"/>
  <c r="A5942" i="24"/>
  <c r="C5943" i="24"/>
  <c r="B5888" i="24"/>
  <c r="A5888" i="24"/>
  <c r="C5889" i="24"/>
  <c r="B5873" i="24"/>
  <c r="A5873" i="24"/>
  <c r="C5874" i="24"/>
  <c r="B5860" i="24"/>
  <c r="A5860" i="24"/>
  <c r="C5861" i="24"/>
  <c r="B5901" i="24"/>
  <c r="A5901" i="24"/>
  <c r="C5902" i="24"/>
  <c r="A5579" i="24"/>
  <c r="C5580" i="24"/>
  <c r="B5579" i="24"/>
  <c r="A5594" i="24"/>
  <c r="C5595" i="24"/>
  <c r="B5594" i="24"/>
  <c r="B5970" i="24"/>
  <c r="A5970" i="24"/>
  <c r="C5971" i="24"/>
  <c r="A5551" i="24"/>
  <c r="B5551" i="24"/>
  <c r="C5552" i="24"/>
  <c r="B5650" i="24"/>
  <c r="A5650" i="24"/>
  <c r="C5651" i="24"/>
  <c r="A5566" i="24"/>
  <c r="B5566" i="24"/>
  <c r="C5567" i="24"/>
  <c r="B5622" i="24"/>
  <c r="A5622" i="24"/>
  <c r="C5623" i="24"/>
  <c r="A5463" i="24"/>
  <c r="B5463" i="24"/>
  <c r="C5464" i="24"/>
  <c r="B5957" i="24"/>
  <c r="A5957" i="24"/>
  <c r="C5958" i="24"/>
  <c r="A5478" i="24"/>
  <c r="B5478" i="24"/>
  <c r="C5479" i="24"/>
  <c r="B5929" i="24"/>
  <c r="A5929" i="24"/>
  <c r="C5930" i="24"/>
  <c r="B5607" i="24"/>
  <c r="A5607" i="24"/>
  <c r="C5608" i="24"/>
  <c r="B5635" i="24"/>
  <c r="A5635" i="24"/>
  <c r="C5636" i="24"/>
  <c r="B5449" i="24"/>
  <c r="A5449" i="24"/>
  <c r="C5450" i="24"/>
  <c r="B5395" i="24"/>
  <c r="A5395" i="24"/>
  <c r="C5396" i="24"/>
  <c r="B5436" i="24"/>
  <c r="A5436" i="24"/>
  <c r="C5437" i="24"/>
  <c r="B5408" i="24"/>
  <c r="A5408" i="24"/>
  <c r="C5409" i="24"/>
  <c r="C5282" i="24"/>
  <c r="A5281" i="24"/>
  <c r="B5281" i="24"/>
  <c r="C5136" i="24"/>
  <c r="A5135" i="24"/>
  <c r="B5135" i="24"/>
  <c r="B5353" i="24"/>
  <c r="A5353" i="24"/>
  <c r="C5354" i="24"/>
  <c r="B5297" i="24"/>
  <c r="C5298" i="24"/>
  <c r="A5297" i="24"/>
  <c r="C4997" i="24"/>
  <c r="B4996" i="24"/>
  <c r="A4996" i="24"/>
  <c r="B4968" i="24"/>
  <c r="A4968" i="24"/>
  <c r="C4969" i="24"/>
  <c r="B5325" i="24"/>
  <c r="A5325" i="24"/>
  <c r="C5326" i="24"/>
  <c r="C4983" i="24"/>
  <c r="A4982" i="24"/>
  <c r="B4982" i="24"/>
  <c r="B5366" i="24"/>
  <c r="A5366" i="24"/>
  <c r="C5367" i="24"/>
  <c r="B4913" i="24"/>
  <c r="A4913" i="24"/>
  <c r="C4914" i="24"/>
  <c r="B4898" i="24"/>
  <c r="A4898" i="24"/>
  <c r="C4899" i="24"/>
  <c r="B5338" i="24"/>
  <c r="A5338" i="24"/>
  <c r="C5339" i="24"/>
  <c r="C5026" i="24"/>
  <c r="B5025" i="24"/>
  <c r="A5025" i="24"/>
  <c r="B5381" i="24"/>
  <c r="A5381" i="24"/>
  <c r="C5382" i="24"/>
  <c r="C5039" i="24"/>
  <c r="A5038" i="24"/>
  <c r="B5038" i="24"/>
  <c r="B4925" i="24"/>
  <c r="A4925" i="24"/>
  <c r="C4926" i="24"/>
  <c r="C4957" i="24"/>
  <c r="B4956" i="24"/>
  <c r="A4956" i="24"/>
  <c r="C5123" i="24"/>
  <c r="A5122" i="24"/>
  <c r="B5122" i="24"/>
  <c r="C5164" i="24"/>
  <c r="A5163" i="24"/>
  <c r="B5163" i="24"/>
  <c r="C5151" i="24"/>
  <c r="A5150" i="24"/>
  <c r="B5150" i="24"/>
  <c r="C5095" i="24"/>
  <c r="A5094" i="24"/>
  <c r="B5094" i="24"/>
  <c r="C5082" i="24"/>
  <c r="B5081" i="24"/>
  <c r="A5081" i="24"/>
  <c r="C5053" i="24"/>
  <c r="B5052" i="24"/>
  <c r="A5052" i="24"/>
  <c r="B5310" i="24"/>
  <c r="C5311" i="24"/>
  <c r="A5310" i="24"/>
  <c r="B4942" i="24"/>
  <c r="A4942" i="24"/>
  <c r="C4943" i="24"/>
  <c r="C5110" i="24"/>
  <c r="B5109" i="24"/>
  <c r="A5109" i="24"/>
  <c r="C5269" i="24"/>
  <c r="A5268" i="24"/>
  <c r="B5268" i="24"/>
  <c r="B4640" i="24"/>
  <c r="A4640" i="24"/>
  <c r="C4641" i="24"/>
  <c r="C4501" i="24"/>
  <c r="A4500" i="24"/>
  <c r="B4500" i="24"/>
  <c r="A4543" i="24"/>
  <c r="C4544" i="24"/>
  <c r="B4543" i="24"/>
  <c r="C4091" i="24"/>
  <c r="A4090" i="24"/>
  <c r="B4090" i="24"/>
  <c r="A4627" i="24"/>
  <c r="C4628" i="24"/>
  <c r="B4627" i="24"/>
  <c r="B4711" i="24"/>
  <c r="A4711" i="24"/>
  <c r="C4712" i="24"/>
  <c r="B4739" i="24"/>
  <c r="A4739" i="24"/>
  <c r="C4740" i="24"/>
  <c r="C4462" i="24"/>
  <c r="B4461" i="24"/>
  <c r="A4461" i="24"/>
  <c r="B4795" i="24"/>
  <c r="A4795" i="24"/>
  <c r="C4796" i="24"/>
  <c r="A4599" i="24"/>
  <c r="C4600" i="24"/>
  <c r="B4599" i="24"/>
  <c r="B4432" i="24"/>
  <c r="C4433" i="24"/>
  <c r="A4432" i="24"/>
  <c r="C4121" i="24"/>
  <c r="B4120" i="24"/>
  <c r="A4120" i="24"/>
  <c r="A4612" i="24"/>
  <c r="C4613" i="24"/>
  <c r="B4612" i="24"/>
  <c r="B4655" i="24"/>
  <c r="A4655" i="24"/>
  <c r="C4656" i="24"/>
  <c r="B4780" i="24"/>
  <c r="A4780" i="24"/>
  <c r="C4781" i="24"/>
  <c r="C4516" i="24"/>
  <c r="B4515" i="24"/>
  <c r="A4515" i="24"/>
  <c r="B4696" i="24"/>
  <c r="A4696" i="24"/>
  <c r="C4697" i="24"/>
  <c r="C4106" i="24"/>
  <c r="B4105" i="24"/>
  <c r="A4105" i="24"/>
  <c r="A4571" i="24"/>
  <c r="C4572" i="24"/>
  <c r="B4571" i="24"/>
  <c r="A4584" i="24"/>
  <c r="C4585" i="24"/>
  <c r="B4584" i="24"/>
  <c r="B4724" i="24"/>
  <c r="A4724" i="24"/>
  <c r="C4725" i="24"/>
  <c r="A4556" i="24"/>
  <c r="C4557" i="24"/>
  <c r="B4556" i="24"/>
  <c r="A4528" i="24"/>
  <c r="C4529" i="24"/>
  <c r="B4528" i="24"/>
  <c r="C4447" i="24"/>
  <c r="A4446" i="24"/>
  <c r="B4446" i="24"/>
  <c r="B4075" i="24"/>
  <c r="A4075" i="24"/>
  <c r="C4076" i="24"/>
  <c r="B4808" i="24"/>
  <c r="A4808" i="24"/>
  <c r="C4809" i="24"/>
  <c r="B4767" i="24"/>
  <c r="A4767" i="24"/>
  <c r="C4768" i="24"/>
  <c r="B4668" i="24"/>
  <c r="A4668" i="24"/>
  <c r="C4669" i="24"/>
  <c r="B4752" i="24"/>
  <c r="A4752" i="24"/>
  <c r="C4753" i="24"/>
  <c r="B4683" i="24"/>
  <c r="A4683" i="24"/>
  <c r="C4684" i="24"/>
  <c r="C4477" i="24"/>
  <c r="A4476" i="24"/>
  <c r="B4476" i="24"/>
  <c r="B3401" i="24"/>
  <c r="A3401" i="24"/>
  <c r="C3402" i="24"/>
  <c r="B3163" i="24"/>
  <c r="A3163" i="24"/>
  <c r="C3164" i="24"/>
  <c r="C3808" i="24"/>
  <c r="B3807" i="24"/>
  <c r="A3807" i="24"/>
  <c r="A3177" i="24"/>
  <c r="C3178" i="24"/>
  <c r="B3177" i="24"/>
  <c r="A3835" i="24"/>
  <c r="C3836" i="24"/>
  <c r="B3835" i="24"/>
  <c r="B3051" i="24"/>
  <c r="A3051" i="24"/>
  <c r="C3052" i="24"/>
  <c r="B3794" i="24"/>
  <c r="A3794" i="24"/>
  <c r="C3795" i="24"/>
  <c r="B3822" i="24"/>
  <c r="C3823" i="24"/>
  <c r="A3822" i="24"/>
  <c r="B3667" i="24"/>
  <c r="C3668" i="24"/>
  <c r="A3667" i="24"/>
  <c r="B3751" i="24"/>
  <c r="A3751" i="24"/>
  <c r="C3752" i="24"/>
  <c r="B3710" i="24"/>
  <c r="C3711" i="24"/>
  <c r="A3710" i="24"/>
  <c r="B3416" i="24"/>
  <c r="A3416" i="24"/>
  <c r="C3417" i="24"/>
  <c r="A3388" i="24"/>
  <c r="C3389" i="24"/>
  <c r="B3388" i="24"/>
  <c r="A3360" i="24"/>
  <c r="C3361" i="24"/>
  <c r="B3360" i="24"/>
  <c r="B3779" i="24"/>
  <c r="A3779" i="24"/>
  <c r="C3780" i="24"/>
  <c r="A3373" i="24"/>
  <c r="C3374" i="24"/>
  <c r="B3373" i="24"/>
  <c r="B3766" i="24"/>
  <c r="A3766" i="24"/>
  <c r="C3767" i="24"/>
  <c r="B3639" i="24"/>
  <c r="C3640" i="24"/>
  <c r="A3639" i="24"/>
  <c r="B3695" i="24"/>
  <c r="C3696" i="24"/>
  <c r="A3695" i="24"/>
  <c r="B3738" i="24"/>
  <c r="A3738" i="24"/>
  <c r="C3739" i="24"/>
  <c r="B3682" i="24"/>
  <c r="C3683" i="24"/>
  <c r="A3682" i="24"/>
  <c r="B3723" i="24"/>
  <c r="C3724" i="24"/>
  <c r="A3723" i="24"/>
  <c r="A3345" i="24"/>
  <c r="C3346" i="24"/>
  <c r="B3345" i="24"/>
  <c r="B3654" i="24"/>
  <c r="C3655" i="24"/>
  <c r="A3654" i="24"/>
  <c r="B3219" i="24"/>
  <c r="A3219" i="24"/>
  <c r="C3220" i="24"/>
  <c r="B3247" i="24"/>
  <c r="A3247" i="24"/>
  <c r="C3248" i="24"/>
  <c r="B3234" i="24"/>
  <c r="A3234" i="24"/>
  <c r="C3235" i="24"/>
  <c r="B3290" i="24"/>
  <c r="A3290" i="24"/>
  <c r="C3291" i="24"/>
  <c r="B3303" i="24"/>
  <c r="A3303" i="24"/>
  <c r="C3304" i="24"/>
  <c r="B3275" i="24"/>
  <c r="A3275" i="24"/>
  <c r="C3276" i="24"/>
  <c r="B3318" i="24"/>
  <c r="A3318" i="24"/>
  <c r="C3319" i="24"/>
  <c r="B3331" i="24"/>
  <c r="A3331" i="24"/>
  <c r="C3332" i="24"/>
  <c r="B3206" i="24"/>
  <c r="A3206" i="24"/>
  <c r="C3207" i="24"/>
  <c r="B3262" i="24"/>
  <c r="A3262" i="24"/>
  <c r="C3263" i="24"/>
  <c r="B3191" i="24"/>
  <c r="A3191" i="24"/>
  <c r="C3192" i="24"/>
  <c r="B3149" i="24"/>
  <c r="A3149" i="24"/>
  <c r="C3150" i="24"/>
  <c r="B3135" i="24"/>
  <c r="A3135" i="24"/>
  <c r="C3136" i="24"/>
  <c r="B3121" i="24"/>
  <c r="A3121" i="24"/>
  <c r="C3122" i="24"/>
  <c r="B3107" i="24"/>
  <c r="A3107" i="24"/>
  <c r="C3108" i="24"/>
  <c r="B3093" i="24"/>
  <c r="A3093" i="24"/>
  <c r="C3094" i="24"/>
  <c r="B3079" i="24"/>
  <c r="A3079" i="24"/>
  <c r="C3080" i="24"/>
  <c r="B3065" i="24"/>
  <c r="A3065" i="24"/>
  <c r="C3066" i="24"/>
  <c r="C3040" i="24"/>
  <c r="B3039" i="24"/>
  <c r="A7178" i="24"/>
  <c r="A10832" i="24"/>
  <c r="A3038" i="24"/>
  <c r="D176" i="8"/>
  <c r="D174" i="8"/>
  <c r="D172" i="8"/>
  <c r="D173" i="8"/>
  <c r="D178" i="8"/>
  <c r="D177" i="8"/>
  <c r="D163" i="8"/>
  <c r="D148" i="8"/>
  <c r="D144" i="8"/>
  <c r="D140" i="8"/>
  <c r="D134" i="8"/>
  <c r="D135" i="8"/>
  <c r="D98" i="8"/>
  <c r="M74" i="8"/>
  <c r="L74" i="8"/>
  <c r="M73" i="8"/>
  <c r="L73" i="8"/>
  <c r="D78" i="8"/>
  <c r="D72" i="8"/>
  <c r="D56" i="8"/>
  <c r="B6601" i="24" l="1"/>
  <c r="A6601" i="24"/>
  <c r="C6980" i="24"/>
  <c r="B11426" i="24"/>
  <c r="A11426" i="24"/>
  <c r="A11594" i="24"/>
  <c r="B11594" i="24"/>
  <c r="B11666" i="24"/>
  <c r="A11666" i="24"/>
  <c r="B11674" i="24"/>
  <c r="A11674" i="24"/>
  <c r="B11258" i="24"/>
  <c r="A11258" i="24"/>
  <c r="A11658" i="24"/>
  <c r="B11658" i="24"/>
  <c r="B10930" i="24"/>
  <c r="A10930" i="24"/>
  <c r="A11458" i="24"/>
  <c r="B11458" i="24"/>
  <c r="B11642" i="24"/>
  <c r="A11642" i="24"/>
  <c r="A11498" i="24"/>
  <c r="B11498" i="24"/>
  <c r="B11610" i="24"/>
  <c r="A11610" i="24"/>
  <c r="B11370" i="24"/>
  <c r="A11370" i="24"/>
  <c r="A11698" i="24"/>
  <c r="B11698" i="24"/>
  <c r="B11386" i="24"/>
  <c r="A11386" i="24"/>
  <c r="B11314" i="24"/>
  <c r="A11314" i="24"/>
  <c r="A10890" i="24"/>
  <c r="B10890" i="24"/>
  <c r="A10954" i="24"/>
  <c r="B10954" i="24"/>
  <c r="B10994" i="24"/>
  <c r="A10994" i="24"/>
  <c r="A11730" i="24"/>
  <c r="B11730" i="24"/>
  <c r="A11530" i="24"/>
  <c r="B11530" i="24"/>
  <c r="B11434" i="24"/>
  <c r="A11434" i="24"/>
  <c r="B11298" i="24"/>
  <c r="A11298" i="24"/>
  <c r="A11218" i="24"/>
  <c r="B11218" i="24"/>
  <c r="A11178" i="24"/>
  <c r="B11178" i="24"/>
  <c r="A11122" i="24"/>
  <c r="B11122" i="24"/>
  <c r="A11186" i="24"/>
  <c r="B11186" i="24"/>
  <c r="A11074" i="24"/>
  <c r="B11074" i="24"/>
  <c r="B11450" i="24"/>
  <c r="A11450" i="24"/>
  <c r="B10866" i="24"/>
  <c r="A10866" i="24"/>
  <c r="B11706" i="24"/>
  <c r="A11706" i="24"/>
  <c r="A11322" i="24"/>
  <c r="B11322" i="24"/>
  <c r="A11018" i="24"/>
  <c r="B11018" i="24"/>
  <c r="B11130" i="24"/>
  <c r="A11130" i="24"/>
  <c r="B6979" i="24"/>
  <c r="C10499" i="24"/>
  <c r="B10498" i="24"/>
  <c r="A10498" i="24"/>
  <c r="C9379" i="24"/>
  <c r="B9378" i="24"/>
  <c r="A9378" i="24"/>
  <c r="C10093" i="24"/>
  <c r="B10092" i="24"/>
  <c r="A10092" i="24"/>
  <c r="B8832" i="24"/>
  <c r="C8833" i="24"/>
  <c r="A8832" i="24"/>
  <c r="C8175" i="24"/>
  <c r="B8174" i="24"/>
  <c r="A8174" i="24"/>
  <c r="B8874" i="24"/>
  <c r="C8875" i="24"/>
  <c r="A8874" i="24"/>
  <c r="C8343" i="24"/>
  <c r="B8342" i="24"/>
  <c r="A8342" i="24"/>
  <c r="C9211" i="24"/>
  <c r="B9210" i="24"/>
  <c r="A9210" i="24"/>
  <c r="C8119" i="24"/>
  <c r="B8118" i="24"/>
  <c r="A8118" i="24"/>
  <c r="C9589" i="24"/>
  <c r="B9588" i="24"/>
  <c r="A9588" i="24"/>
  <c r="C8231" i="24"/>
  <c r="B8230" i="24"/>
  <c r="A8230" i="24"/>
  <c r="C7643" i="24"/>
  <c r="B7642" i="24"/>
  <c r="A7642" i="24"/>
  <c r="C8399" i="24"/>
  <c r="B8398" i="24"/>
  <c r="A8398" i="24"/>
  <c r="C7699" i="24"/>
  <c r="B7698" i="24"/>
  <c r="A7698" i="24"/>
  <c r="C7799" i="24"/>
  <c r="B7798" i="24"/>
  <c r="A7798" i="24"/>
  <c r="C9393" i="24"/>
  <c r="B9392" i="24"/>
  <c r="A9392" i="24"/>
  <c r="C10289" i="24"/>
  <c r="B10288" i="24"/>
  <c r="A10288" i="24"/>
  <c r="C10219" i="24"/>
  <c r="B10218" i="24"/>
  <c r="A10218" i="24"/>
  <c r="B9028" i="24"/>
  <c r="A9028" i="24"/>
  <c r="C9029" i="24"/>
  <c r="C9435" i="24"/>
  <c r="B9434" i="24"/>
  <c r="A9434" i="24"/>
  <c r="C8287" i="24"/>
  <c r="B8286" i="24"/>
  <c r="A8286" i="24"/>
  <c r="C9967" i="24"/>
  <c r="B9966" i="24"/>
  <c r="A9966" i="24"/>
  <c r="C9169" i="24"/>
  <c r="B9168" i="24"/>
  <c r="A9168" i="24"/>
  <c r="B8748" i="24"/>
  <c r="C8749" i="24"/>
  <c r="A8748" i="24"/>
  <c r="C10555" i="24"/>
  <c r="B10554" i="24"/>
  <c r="A10554" i="24"/>
  <c r="C10751" i="24"/>
  <c r="B10750" i="24"/>
  <c r="A10750" i="24"/>
  <c r="C10345" i="24"/>
  <c r="B10344" i="24"/>
  <c r="A10344" i="24"/>
  <c r="C8987" i="24"/>
  <c r="B8986" i="24"/>
  <c r="A8986" i="24"/>
  <c r="C8525" i="24"/>
  <c r="B8525" i="24" s="1"/>
  <c r="A8524" i="24"/>
  <c r="C10527" i="24"/>
  <c r="B10527" i="24" s="1"/>
  <c r="A10526" i="24"/>
  <c r="A10190" i="24"/>
  <c r="C10191" i="24"/>
  <c r="B10191" i="24" s="1"/>
  <c r="C10415" i="24"/>
  <c r="B10415" i="24" s="1"/>
  <c r="A10414" i="24"/>
  <c r="C9729" i="24"/>
  <c r="B9729" i="24" s="1"/>
  <c r="A9728" i="24"/>
  <c r="C8329" i="24"/>
  <c r="B8329" i="24" s="1"/>
  <c r="A8328" i="24"/>
  <c r="A8202" i="24"/>
  <c r="C8203" i="24"/>
  <c r="B8203" i="24" s="1"/>
  <c r="C10135" i="24"/>
  <c r="B10135" i="24" s="1"/>
  <c r="A10134" i="24"/>
  <c r="A8846" i="24"/>
  <c r="C8847" i="24"/>
  <c r="B8847" i="24" s="1"/>
  <c r="C10303" i="24"/>
  <c r="B10303" i="24" s="1"/>
  <c r="A10302" i="24"/>
  <c r="C8274" i="24"/>
  <c r="B8274" i="24" s="1"/>
  <c r="A8273" i="24"/>
  <c r="C9645" i="24"/>
  <c r="B9645" i="24" s="1"/>
  <c r="A9644" i="24"/>
  <c r="C8707" i="24"/>
  <c r="B8707" i="24" s="1"/>
  <c r="A8706" i="24"/>
  <c r="A10372" i="24"/>
  <c r="C10373" i="24"/>
  <c r="B10373" i="24" s="1"/>
  <c r="C9155" i="24"/>
  <c r="B9155" i="24" s="1"/>
  <c r="A9154" i="24"/>
  <c r="C10443" i="24"/>
  <c r="B10443" i="24" s="1"/>
  <c r="A10442" i="24"/>
  <c r="A9126" i="24"/>
  <c r="C9127" i="24"/>
  <c r="B9127" i="24" s="1"/>
  <c r="C8609" i="24"/>
  <c r="B8609" i="24" s="1"/>
  <c r="A8608" i="24"/>
  <c r="A8146" i="24"/>
  <c r="C8147" i="24"/>
  <c r="B8147" i="24" s="1"/>
  <c r="A8469" i="24"/>
  <c r="C8470" i="24"/>
  <c r="B8470" i="24" s="1"/>
  <c r="C10640" i="24"/>
  <c r="B10640" i="24" s="1"/>
  <c r="A10639" i="24"/>
  <c r="C9351" i="24"/>
  <c r="B9351" i="24" s="1"/>
  <c r="A9350" i="24"/>
  <c r="A9000" i="24"/>
  <c r="C9001" i="24"/>
  <c r="B9001" i="24" s="1"/>
  <c r="A8902" i="24"/>
  <c r="C8903" i="24"/>
  <c r="B8903" i="24" s="1"/>
  <c r="A9617" i="24"/>
  <c r="C9618" i="24"/>
  <c r="B9618" i="24" s="1"/>
  <c r="A8805" i="24"/>
  <c r="C8806" i="24"/>
  <c r="B8806" i="24" s="1"/>
  <c r="C10541" i="24"/>
  <c r="B10541" i="24" s="1"/>
  <c r="A10540" i="24"/>
  <c r="C7994" i="24"/>
  <c r="B7994" i="24" s="1"/>
  <c r="A7993" i="24"/>
  <c r="A10358" i="24"/>
  <c r="C10359" i="24"/>
  <c r="B10359" i="24" s="1"/>
  <c r="C10038" i="24"/>
  <c r="B10038" i="24" s="1"/>
  <c r="A10037" i="24"/>
  <c r="C8861" i="24"/>
  <c r="B8861" i="24" s="1"/>
  <c r="A8860" i="24"/>
  <c r="A9981" i="24"/>
  <c r="C9982" i="24"/>
  <c r="B9982" i="24" s="1"/>
  <c r="C10234" i="24"/>
  <c r="B10234" i="24" s="1"/>
  <c r="A10233" i="24"/>
  <c r="A9504" i="24"/>
  <c r="C9505" i="24"/>
  <c r="B9505" i="24" s="1"/>
  <c r="C9813" i="24"/>
  <c r="B9813" i="24" s="1"/>
  <c r="A9812" i="24"/>
  <c r="C9785" i="24"/>
  <c r="B9785" i="24" s="1"/>
  <c r="A9784" i="24"/>
  <c r="C10570" i="24"/>
  <c r="B10570" i="24" s="1"/>
  <c r="A10569" i="24"/>
  <c r="A8567" i="24"/>
  <c r="C8568" i="24"/>
  <c r="B8568" i="24" s="1"/>
  <c r="A8006" i="24"/>
  <c r="C8007" i="24"/>
  <c r="B8007" i="24" s="1"/>
  <c r="C9912" i="24"/>
  <c r="B9912" i="24" s="1"/>
  <c r="A9911" i="24"/>
  <c r="A8132" i="24"/>
  <c r="C8133" i="24"/>
  <c r="B8133" i="24" s="1"/>
  <c r="C8540" i="24"/>
  <c r="B8540" i="24" s="1"/>
  <c r="A8539" i="24"/>
  <c r="A8959" i="24"/>
  <c r="C8960" i="24"/>
  <c r="B8960" i="24" s="1"/>
  <c r="C8666" i="24"/>
  <c r="B8666" i="24" s="1"/>
  <c r="A8665" i="24"/>
  <c r="A9406" i="24"/>
  <c r="C9407" i="24"/>
  <c r="B9407" i="24" s="1"/>
  <c r="C10332" i="24"/>
  <c r="B10332" i="24" s="1"/>
  <c r="A10331" i="24"/>
  <c r="A8104" i="24"/>
  <c r="C8105" i="24"/>
  <c r="B8105" i="24" s="1"/>
  <c r="A10583" i="24"/>
  <c r="C10584" i="24"/>
  <c r="B10584" i="24" s="1"/>
  <c r="C8050" i="24"/>
  <c r="B8050" i="24" s="1"/>
  <c r="A8049" i="24"/>
  <c r="A9014" i="24"/>
  <c r="C9015" i="24"/>
  <c r="B9015" i="24" s="1"/>
  <c r="A9714" i="24"/>
  <c r="C9715" i="24"/>
  <c r="B9715" i="24" s="1"/>
  <c r="C7937" i="24"/>
  <c r="B7937" i="24" s="1"/>
  <c r="A7936" i="24"/>
  <c r="A8791" i="24"/>
  <c r="C8792" i="24"/>
  <c r="B8792" i="24" s="1"/>
  <c r="C8764" i="24"/>
  <c r="B8764" i="24" s="1"/>
  <c r="A8763" i="24"/>
  <c r="C9044" i="24"/>
  <c r="B9044" i="24" s="1"/>
  <c r="A9043" i="24"/>
  <c r="C8413" i="24"/>
  <c r="B8413" i="24" s="1"/>
  <c r="A8412" i="24"/>
  <c r="C9547" i="24"/>
  <c r="B9547" i="24" s="1"/>
  <c r="A9546" i="24"/>
  <c r="C8820" i="24"/>
  <c r="B8820" i="24" s="1"/>
  <c r="A8819" i="24"/>
  <c r="A10261" i="24"/>
  <c r="C10262" i="24"/>
  <c r="B10262" i="24" s="1"/>
  <c r="A9574" i="24"/>
  <c r="C9575" i="24"/>
  <c r="B9575" i="24" s="1"/>
  <c r="A10779" i="24"/>
  <c r="C10780" i="24"/>
  <c r="B10780" i="24" s="1"/>
  <c r="A9882" i="24"/>
  <c r="C9883" i="24"/>
  <c r="B9883" i="24" s="1"/>
  <c r="A10009" i="24"/>
  <c r="C10010" i="24"/>
  <c r="B10010" i="24" s="1"/>
  <c r="A9826" i="24"/>
  <c r="C9827" i="24"/>
  <c r="B9827" i="24" s="1"/>
  <c r="C10766" i="24"/>
  <c r="B10766" i="24" s="1"/>
  <c r="A10765" i="24"/>
  <c r="C10472" i="24"/>
  <c r="B10472" i="24" s="1"/>
  <c r="A10471" i="24"/>
  <c r="C8637" i="24"/>
  <c r="B8637" i="24" s="1"/>
  <c r="A8636" i="24"/>
  <c r="C9519" i="24"/>
  <c r="B9519" i="24" s="1"/>
  <c r="A9518" i="24"/>
  <c r="C9268" i="24"/>
  <c r="B9268" i="24" s="1"/>
  <c r="A9267" i="24"/>
  <c r="A9140" i="24"/>
  <c r="C9141" i="24"/>
  <c r="B9141" i="24" s="1"/>
  <c r="C10387" i="24"/>
  <c r="B10387" i="24" s="1"/>
  <c r="A10386" i="24"/>
  <c r="A9225" i="24"/>
  <c r="C9226" i="24"/>
  <c r="B9226" i="24" s="1"/>
  <c r="C10654" i="24"/>
  <c r="B10654" i="24" s="1"/>
  <c r="A10653" i="24"/>
  <c r="C9856" i="24"/>
  <c r="B9856" i="24" s="1"/>
  <c r="A9855" i="24"/>
  <c r="C10205" i="24"/>
  <c r="B10205" i="24" s="1"/>
  <c r="A10204" i="24"/>
  <c r="C10458" i="24"/>
  <c r="B10458" i="24" s="1"/>
  <c r="A10457" i="24"/>
  <c r="C10121" i="24"/>
  <c r="B10121" i="24" s="1"/>
  <c r="A10120" i="24"/>
  <c r="A9238" i="24"/>
  <c r="C9239" i="24"/>
  <c r="B9239" i="24" s="1"/>
  <c r="A9701" i="24"/>
  <c r="C9702" i="24"/>
  <c r="B9702" i="24" s="1"/>
  <c r="C8778" i="24"/>
  <c r="B8778" i="24" s="1"/>
  <c r="A8777" i="24"/>
  <c r="C8946" i="24"/>
  <c r="B8946" i="24" s="1"/>
  <c r="A8945" i="24"/>
  <c r="A10246" i="24"/>
  <c r="C10247" i="24"/>
  <c r="B10247" i="24" s="1"/>
  <c r="A10163" i="24"/>
  <c r="C10164" i="24"/>
  <c r="B10164" i="24" s="1"/>
  <c r="C9631" i="24"/>
  <c r="B9631" i="24" s="1"/>
  <c r="A9630" i="24"/>
  <c r="A9672" i="24"/>
  <c r="C9673" i="24"/>
  <c r="B9673" i="24" s="1"/>
  <c r="A8259" i="24"/>
  <c r="C8260" i="24"/>
  <c r="B8260" i="24" s="1"/>
  <c r="A8721" i="24"/>
  <c r="C8722" i="24"/>
  <c r="B8722" i="24" s="1"/>
  <c r="A7894" i="24"/>
  <c r="C7895" i="24"/>
  <c r="B7895" i="24" s="1"/>
  <c r="A9183" i="24"/>
  <c r="C9184" i="24"/>
  <c r="B9184" i="24" s="1"/>
  <c r="C9870" i="24"/>
  <c r="B9870" i="24" s="1"/>
  <c r="A9869" i="24"/>
  <c r="C8694" i="24"/>
  <c r="B8694" i="24" s="1"/>
  <c r="A8693" i="24"/>
  <c r="C8092" i="24"/>
  <c r="B8092" i="24" s="1"/>
  <c r="A8091" i="24"/>
  <c r="C8442" i="24"/>
  <c r="B8442" i="24" s="1"/>
  <c r="A8441" i="24"/>
  <c r="C9478" i="24"/>
  <c r="B9478" i="24" s="1"/>
  <c r="A9477" i="24"/>
  <c r="A9281" i="24"/>
  <c r="C9282" i="24"/>
  <c r="B9282" i="24" s="1"/>
  <c r="A8370" i="24"/>
  <c r="C8371" i="24"/>
  <c r="B8371" i="24" s="1"/>
  <c r="C10667" i="24"/>
  <c r="B10667" i="24" s="1"/>
  <c r="A10666" i="24"/>
  <c r="C9450" i="24"/>
  <c r="B9450" i="24" s="1"/>
  <c r="A9449" i="24"/>
  <c r="C9758" i="24"/>
  <c r="B9758" i="24" s="1"/>
  <c r="A9757" i="24"/>
  <c r="A9420" i="24"/>
  <c r="C9421" i="24"/>
  <c r="B9421" i="24" s="1"/>
  <c r="A8734" i="24"/>
  <c r="C8735" i="24"/>
  <c r="B8735" i="24" s="1"/>
  <c r="A10149" i="24"/>
  <c r="C10150" i="24"/>
  <c r="B10150" i="24" s="1"/>
  <c r="A10597" i="24"/>
  <c r="C10598" i="24"/>
  <c r="B10598" i="24" s="1"/>
  <c r="C8428" i="24"/>
  <c r="B8428" i="24" s="1"/>
  <c r="A8427" i="24"/>
  <c r="C7966" i="24"/>
  <c r="B7966" i="24" s="1"/>
  <c r="A7965" i="24"/>
  <c r="C9926" i="24"/>
  <c r="B9926" i="24" s="1"/>
  <c r="A9925" i="24"/>
  <c r="A10723" i="24"/>
  <c r="C10724" i="24"/>
  <c r="B10724" i="24" s="1"/>
  <c r="A10484" i="24"/>
  <c r="C10485" i="24"/>
  <c r="B10485" i="24" s="1"/>
  <c r="C8553" i="24"/>
  <c r="B8553" i="24" s="1"/>
  <c r="A8552" i="24"/>
  <c r="C10822" i="24"/>
  <c r="B10822" i="24" s="1"/>
  <c r="A10821" i="24"/>
  <c r="C8386" i="24"/>
  <c r="B8386" i="24" s="1"/>
  <c r="A8385" i="24"/>
  <c r="C9337" i="24"/>
  <c r="B9337" i="24" s="1"/>
  <c r="A9336" i="24"/>
  <c r="C10276" i="24"/>
  <c r="B10276" i="24" s="1"/>
  <c r="A10275" i="24"/>
  <c r="C10402" i="24"/>
  <c r="B10402" i="24" s="1"/>
  <c r="A10401" i="24"/>
  <c r="C10737" i="24"/>
  <c r="B10737" i="24" s="1"/>
  <c r="A10736" i="24"/>
  <c r="A9463" i="24"/>
  <c r="C9464" i="24"/>
  <c r="B9464" i="24" s="1"/>
  <c r="C10696" i="24"/>
  <c r="B10696" i="24" s="1"/>
  <c r="A10695" i="24"/>
  <c r="A10793" i="24"/>
  <c r="C10794" i="24"/>
  <c r="B10794" i="24" s="1"/>
  <c r="C9744" i="24"/>
  <c r="B9744" i="24" s="1"/>
  <c r="A9743" i="24"/>
  <c r="A9254" i="24"/>
  <c r="C9255" i="24"/>
  <c r="B9255" i="24" s="1"/>
  <c r="A8314" i="24"/>
  <c r="C8315" i="24"/>
  <c r="B8315" i="24" s="1"/>
  <c r="C8162" i="24"/>
  <c r="B8162" i="24" s="1"/>
  <c r="A8161" i="24"/>
  <c r="C10080" i="24"/>
  <c r="B10080" i="24" s="1"/>
  <c r="A10079" i="24"/>
  <c r="A8077" i="24"/>
  <c r="C8078" i="24"/>
  <c r="B8078" i="24" s="1"/>
  <c r="C10807" i="24"/>
  <c r="B10807" i="24" s="1"/>
  <c r="A10806" i="24"/>
  <c r="A9085" i="24"/>
  <c r="C9086" i="24"/>
  <c r="B9086" i="24" s="1"/>
  <c r="C7980" i="24"/>
  <c r="B7980" i="24" s="1"/>
  <c r="A7979" i="24"/>
  <c r="C7924" i="24"/>
  <c r="B7924" i="24" s="1"/>
  <c r="A7923" i="24"/>
  <c r="C8918" i="24"/>
  <c r="B8918" i="24" s="1"/>
  <c r="A8917" i="24"/>
  <c r="A9938" i="24"/>
  <c r="C9939" i="24"/>
  <c r="B9939" i="24" s="1"/>
  <c r="A10316" i="24"/>
  <c r="C10317" i="24"/>
  <c r="B10317" i="24" s="1"/>
  <c r="C10612" i="24"/>
  <c r="B10612" i="24" s="1"/>
  <c r="A10611" i="24"/>
  <c r="C10513" i="24"/>
  <c r="B10513" i="24" s="1"/>
  <c r="A10512" i="24"/>
  <c r="C10066" i="24"/>
  <c r="B10066" i="24" s="1"/>
  <c r="A10065" i="24"/>
  <c r="A8623" i="24"/>
  <c r="C8624" i="24"/>
  <c r="B8624" i="24" s="1"/>
  <c r="C9800" i="24"/>
  <c r="B9800" i="24" s="1"/>
  <c r="A9799" i="24"/>
  <c r="A8021" i="24"/>
  <c r="C8022" i="24"/>
  <c r="B8022" i="24" s="1"/>
  <c r="A10681" i="24"/>
  <c r="C10682" i="24"/>
  <c r="B10682" i="24" s="1"/>
  <c r="C10710" i="24"/>
  <c r="B10710" i="24" s="1"/>
  <c r="A10709" i="24"/>
  <c r="C10626" i="24"/>
  <c r="B10626" i="24" s="1"/>
  <c r="A10625" i="24"/>
  <c r="C9842" i="24"/>
  <c r="B9842" i="24" s="1"/>
  <c r="A9841" i="24"/>
  <c r="C7910" i="24"/>
  <c r="B7910" i="24" s="1"/>
  <c r="A7909" i="24"/>
  <c r="A8972" i="24"/>
  <c r="C8973" i="24"/>
  <c r="B8973" i="24" s="1"/>
  <c r="C9492" i="24"/>
  <c r="B9492" i="24" s="1"/>
  <c r="A9491" i="24"/>
  <c r="A8511" i="24"/>
  <c r="C8512" i="24"/>
  <c r="B8512" i="24" s="1"/>
  <c r="C9660" i="24"/>
  <c r="B9660" i="24" s="1"/>
  <c r="A9659" i="24"/>
  <c r="A9057" i="24"/>
  <c r="C9058" i="24"/>
  <c r="B9058" i="24" s="1"/>
  <c r="A8189" i="24"/>
  <c r="C8190" i="24"/>
  <c r="B8190" i="24" s="1"/>
  <c r="C9113" i="24"/>
  <c r="B9113" i="24" s="1"/>
  <c r="A9112" i="24"/>
  <c r="A9897" i="24"/>
  <c r="C9898" i="24"/>
  <c r="B9898" i="24" s="1"/>
  <c r="A10107" i="24"/>
  <c r="C10108" i="24"/>
  <c r="B10108" i="24" s="1"/>
  <c r="C8302" i="24"/>
  <c r="B8302" i="24" s="1"/>
  <c r="A8301" i="24"/>
  <c r="A9770" i="24"/>
  <c r="C9771" i="24"/>
  <c r="B9771" i="24" s="1"/>
  <c r="A9994" i="24"/>
  <c r="C9995" i="24"/>
  <c r="B9995" i="24" s="1"/>
  <c r="C10178" i="24"/>
  <c r="B10178" i="24" s="1"/>
  <c r="A10177" i="24"/>
  <c r="A10051" i="24"/>
  <c r="C10052" i="24"/>
  <c r="B10052" i="24" s="1"/>
  <c r="C9689" i="24"/>
  <c r="B9689" i="24" s="1"/>
  <c r="A9688" i="24"/>
  <c r="C8497" i="24"/>
  <c r="B8497" i="24" s="1"/>
  <c r="A8496" i="24"/>
  <c r="C10024" i="24"/>
  <c r="B10024" i="24" s="1"/>
  <c r="A10023" i="24"/>
  <c r="C8217" i="24"/>
  <c r="B8217" i="24" s="1"/>
  <c r="A8216" i="24"/>
  <c r="C8596" i="24"/>
  <c r="B8596" i="24" s="1"/>
  <c r="A8595" i="24"/>
  <c r="A8062" i="24"/>
  <c r="C8063" i="24"/>
  <c r="B8063" i="24" s="1"/>
  <c r="C8036" i="24"/>
  <c r="B8036" i="24" s="1"/>
  <c r="A8035" i="24"/>
  <c r="C8582" i="24"/>
  <c r="B8582" i="24" s="1"/>
  <c r="A8581" i="24"/>
  <c r="C9324" i="24"/>
  <c r="B9324" i="24" s="1"/>
  <c r="A9323" i="24"/>
  <c r="A7880" i="24"/>
  <c r="C7881" i="24"/>
  <c r="B7881" i="24" s="1"/>
  <c r="C9365" i="24"/>
  <c r="B9365" i="24" s="1"/>
  <c r="A9364" i="24"/>
  <c r="A9294" i="24"/>
  <c r="C9295" i="24"/>
  <c r="B9295" i="24" s="1"/>
  <c r="C8932" i="24"/>
  <c r="B8932" i="24" s="1"/>
  <c r="A8931" i="24"/>
  <c r="A10428" i="24"/>
  <c r="C10429" i="24"/>
  <c r="B10429" i="24" s="1"/>
  <c r="A8679" i="24"/>
  <c r="C8680" i="24"/>
  <c r="B8680" i="24" s="1"/>
  <c r="A8455" i="24"/>
  <c r="C8456" i="24"/>
  <c r="B8456" i="24" s="1"/>
  <c r="C8484" i="24"/>
  <c r="B8484" i="24" s="1"/>
  <c r="A8483" i="24"/>
  <c r="C9310" i="24"/>
  <c r="B9310" i="24" s="1"/>
  <c r="A9309" i="24"/>
  <c r="A7950" i="24"/>
  <c r="C7951" i="24"/>
  <c r="B7951" i="24" s="1"/>
  <c r="C8890" i="24"/>
  <c r="B8890" i="24" s="1"/>
  <c r="A8889" i="24"/>
  <c r="A9070" i="24"/>
  <c r="C9071" i="24"/>
  <c r="B9071" i="24" s="1"/>
  <c r="C9197" i="24"/>
  <c r="B9197" i="24" s="1"/>
  <c r="A9196" i="24"/>
  <c r="C9100" i="24"/>
  <c r="B9100" i="24" s="1"/>
  <c r="A9099" i="24"/>
  <c r="A9561" i="24"/>
  <c r="C9562" i="24"/>
  <c r="B9562" i="24" s="1"/>
  <c r="C9604" i="24"/>
  <c r="B9604" i="24" s="1"/>
  <c r="A9603" i="24"/>
  <c r="C9534" i="24"/>
  <c r="B9534" i="24" s="1"/>
  <c r="A9533" i="24"/>
  <c r="C9953" i="24"/>
  <c r="B9953" i="24" s="1"/>
  <c r="A9952" i="24"/>
  <c r="A8356" i="24"/>
  <c r="C8357" i="24"/>
  <c r="B8357" i="24" s="1"/>
  <c r="C8246" i="24"/>
  <c r="B8246" i="24" s="1"/>
  <c r="A8245" i="24"/>
  <c r="C8652" i="24"/>
  <c r="B8652" i="24" s="1"/>
  <c r="A8651" i="24"/>
  <c r="C7840" i="24"/>
  <c r="B7840" i="24" s="1"/>
  <c r="A7839" i="24"/>
  <c r="A7783" i="24"/>
  <c r="C7784" i="24"/>
  <c r="B7784" i="24" s="1"/>
  <c r="A7811" i="24"/>
  <c r="C7812" i="24"/>
  <c r="B7812" i="24" s="1"/>
  <c r="C7868" i="24"/>
  <c r="B7868" i="24" s="1"/>
  <c r="A7867" i="24"/>
  <c r="A7824" i="24"/>
  <c r="C7825" i="24"/>
  <c r="B7825" i="24" s="1"/>
  <c r="C7658" i="24"/>
  <c r="B7658" i="24" s="1"/>
  <c r="A7657" i="24"/>
  <c r="A7713" i="24"/>
  <c r="C7714" i="24"/>
  <c r="B7714" i="24" s="1"/>
  <c r="A7670" i="24"/>
  <c r="C7671" i="24"/>
  <c r="B7671" i="24" s="1"/>
  <c r="C7742" i="24"/>
  <c r="B7742" i="24" s="1"/>
  <c r="A7741" i="24"/>
  <c r="C7686" i="24"/>
  <c r="B7686" i="24" s="1"/>
  <c r="A7685" i="24"/>
  <c r="A7601" i="24"/>
  <c r="C7602" i="24"/>
  <c r="B7602" i="24" s="1"/>
  <c r="C7616" i="24"/>
  <c r="B7616" i="24" s="1"/>
  <c r="A7615" i="24"/>
  <c r="C7770" i="24"/>
  <c r="B7770" i="24" s="1"/>
  <c r="A7769" i="24"/>
  <c r="A7755" i="24"/>
  <c r="C7756" i="24"/>
  <c r="B7756" i="24" s="1"/>
  <c r="A7727" i="24"/>
  <c r="C7728" i="24"/>
  <c r="B7728" i="24" s="1"/>
  <c r="A7628" i="24"/>
  <c r="C7629" i="24"/>
  <c r="B7629" i="24" s="1"/>
  <c r="A7516" i="24"/>
  <c r="C7517" i="24"/>
  <c r="B7517" i="24" s="1"/>
  <c r="C7322" i="24"/>
  <c r="B7322" i="24" s="1"/>
  <c r="A7321" i="24"/>
  <c r="C7420" i="24"/>
  <c r="B7420" i="24" s="1"/>
  <c r="A7419" i="24"/>
  <c r="C7308" i="24"/>
  <c r="B7308" i="24" s="1"/>
  <c r="A7307" i="24"/>
  <c r="A7222" i="24"/>
  <c r="C7223" i="24"/>
  <c r="B7223" i="24" s="1"/>
  <c r="A7362" i="24"/>
  <c r="C7363" i="24"/>
  <c r="B7363" i="24" s="1"/>
  <c r="A7390" i="24"/>
  <c r="C7391" i="24"/>
  <c r="B7391" i="24" s="1"/>
  <c r="C7546" i="24"/>
  <c r="B7546" i="24" s="1"/>
  <c r="A7545" i="24"/>
  <c r="A7293" i="24"/>
  <c r="C7294" i="24"/>
  <c r="B7294" i="24" s="1"/>
  <c r="A7558" i="24"/>
  <c r="C7559" i="24"/>
  <c r="B7559" i="24" s="1"/>
  <c r="A7572" i="24"/>
  <c r="C7573" i="24"/>
  <c r="B7573" i="24" s="1"/>
  <c r="C7252" i="24"/>
  <c r="B7252" i="24" s="1"/>
  <c r="A7251" i="24"/>
  <c r="C7199" i="24"/>
  <c r="B7199" i="24" s="1"/>
  <c r="A7198" i="24"/>
  <c r="A7504" i="24"/>
  <c r="C7505" i="24"/>
  <c r="B7505" i="24" s="1"/>
  <c r="A7278" i="24"/>
  <c r="C7279" i="24"/>
  <c r="B7279" i="24" s="1"/>
  <c r="C7378" i="24"/>
  <c r="B7378" i="24" s="1"/>
  <c r="A7377" i="24"/>
  <c r="A7348" i="24"/>
  <c r="C7349" i="24"/>
  <c r="B7349" i="24" s="1"/>
  <c r="C7266" i="24"/>
  <c r="B7266" i="24" s="1"/>
  <c r="A7265" i="24"/>
  <c r="C7588" i="24"/>
  <c r="B7588" i="24" s="1"/>
  <c r="A7587" i="24"/>
  <c r="C7490" i="24"/>
  <c r="B7490" i="24" s="1"/>
  <c r="A7489" i="24"/>
  <c r="A7405" i="24"/>
  <c r="C7406" i="24"/>
  <c r="B7406" i="24" s="1"/>
  <c r="C7532" i="24"/>
  <c r="B7532" i="24" s="1"/>
  <c r="A7531" i="24"/>
  <c r="A7237" i="24"/>
  <c r="C7238" i="24"/>
  <c r="B7238" i="24" s="1"/>
  <c r="A7460" i="24"/>
  <c r="C7461" i="24"/>
  <c r="B7461" i="24" s="1"/>
  <c r="C7210" i="24"/>
  <c r="B7210" i="24" s="1"/>
  <c r="A7209" i="24"/>
  <c r="C7434" i="24"/>
  <c r="B7434" i="24" s="1"/>
  <c r="A7433" i="24"/>
  <c r="C7476" i="24"/>
  <c r="B7476" i="24" s="1"/>
  <c r="A7475" i="24"/>
  <c r="C7448" i="24"/>
  <c r="B7448" i="24" s="1"/>
  <c r="A7447" i="24"/>
  <c r="C7336" i="24"/>
  <c r="B7336" i="24" s="1"/>
  <c r="A7335" i="24"/>
  <c r="B7180" i="24"/>
  <c r="C7181" i="24"/>
  <c r="A1245" i="24"/>
  <c r="B1245" i="24"/>
  <c r="A1681" i="24"/>
  <c r="A1201" i="24"/>
  <c r="A2266" i="24"/>
  <c r="A826" i="24"/>
  <c r="B5215" i="24"/>
  <c r="A5215" i="24"/>
  <c r="A166" i="24"/>
  <c r="A5186" i="24"/>
  <c r="B2760" i="24"/>
  <c r="A2760" i="24"/>
  <c r="A357" i="24"/>
  <c r="B357" i="24"/>
  <c r="B74" i="24"/>
  <c r="A74" i="24"/>
  <c r="A286" i="24"/>
  <c r="B4138" i="24"/>
  <c r="A4138" i="24"/>
  <c r="A16" i="24"/>
  <c r="B16" i="24"/>
  <c r="A1711" i="24"/>
  <c r="B4393" i="24"/>
  <c r="A4393" i="24"/>
  <c r="A2324" i="24"/>
  <c r="B2324" i="24"/>
  <c r="A2573" i="24"/>
  <c r="B2573" i="24"/>
  <c r="B2423" i="24"/>
  <c r="A2423" i="24"/>
  <c r="A1943" i="24"/>
  <c r="B1943" i="24"/>
  <c r="A2348" i="24"/>
  <c r="B2348" i="24"/>
  <c r="A2633" i="24"/>
  <c r="B2633" i="24"/>
  <c r="B4191" i="24"/>
  <c r="A4191" i="24"/>
  <c r="B2918" i="24"/>
  <c r="A2918" i="24"/>
  <c r="A4206" i="24"/>
  <c r="B4206" i="24"/>
  <c r="A2498" i="24"/>
  <c r="B2498" i="24"/>
  <c r="A713" i="24"/>
  <c r="B713" i="24"/>
  <c r="B2438" i="24"/>
  <c r="A2438" i="24"/>
  <c r="B2648" i="24"/>
  <c r="A2648" i="24"/>
  <c r="B4161" i="24"/>
  <c r="A4161" i="24"/>
  <c r="B5784" i="24"/>
  <c r="A5784" i="24"/>
  <c r="B5800" i="24"/>
  <c r="A5800" i="24"/>
  <c r="A7105" i="24"/>
  <c r="B7105" i="24"/>
  <c r="B5845" i="24"/>
  <c r="A5845" i="24"/>
  <c r="B7150" i="24"/>
  <c r="A7150" i="24"/>
  <c r="B7134" i="24"/>
  <c r="A7134" i="24"/>
  <c r="A5815" i="24"/>
  <c r="B5815" i="24"/>
  <c r="A5770" i="24"/>
  <c r="B5770" i="24"/>
  <c r="B5830" i="24"/>
  <c r="A5830" i="24"/>
  <c r="B5537" i="24"/>
  <c r="A5537" i="24"/>
  <c r="B5755" i="24"/>
  <c r="A5755" i="24"/>
  <c r="A4402" i="24"/>
  <c r="B4402" i="24"/>
  <c r="A4417" i="24"/>
  <c r="B4417" i="24"/>
  <c r="A5254" i="24"/>
  <c r="B5254" i="24"/>
  <c r="B5695" i="24"/>
  <c r="A5695" i="24"/>
  <c r="B5223" i="24"/>
  <c r="A5223" i="24"/>
  <c r="A5664" i="24"/>
  <c r="B5664" i="24"/>
  <c r="B4839" i="24"/>
  <c r="A4839" i="24"/>
  <c r="B5739" i="24"/>
  <c r="A5739" i="24"/>
  <c r="A4868" i="24"/>
  <c r="B4868" i="24"/>
  <c r="A5493" i="24"/>
  <c r="B5493" i="24"/>
  <c r="B5507" i="24"/>
  <c r="A5507" i="24"/>
  <c r="A5238" i="24"/>
  <c r="B5238" i="24"/>
  <c r="B5710" i="24"/>
  <c r="A5710" i="24"/>
  <c r="A5724" i="24"/>
  <c r="B5724" i="24"/>
  <c r="B4884" i="24"/>
  <c r="A4884" i="24"/>
  <c r="A4372" i="24"/>
  <c r="B4372" i="24"/>
  <c r="A4342" i="24"/>
  <c r="B4342" i="24"/>
  <c r="B4356" i="24"/>
  <c r="A4356" i="24"/>
  <c r="B5523" i="24"/>
  <c r="A5523" i="24"/>
  <c r="B4854" i="24"/>
  <c r="A4854" i="24"/>
  <c r="B4823" i="24"/>
  <c r="A4823" i="24"/>
  <c r="B5680" i="24"/>
  <c r="A5680" i="24"/>
  <c r="B5193" i="24"/>
  <c r="A5193" i="24"/>
  <c r="B4326" i="24"/>
  <c r="A4326" i="24"/>
  <c r="B4237" i="24"/>
  <c r="A4237" i="24"/>
  <c r="B4282" i="24"/>
  <c r="A4282" i="24"/>
  <c r="B4060" i="24"/>
  <c r="A4060" i="24"/>
  <c r="A4296" i="24"/>
  <c r="B4296" i="24"/>
  <c r="B4267" i="24"/>
  <c r="A4267" i="24"/>
  <c r="B4312" i="24"/>
  <c r="A4312" i="24"/>
  <c r="B4146" i="24"/>
  <c r="A4146" i="24"/>
  <c r="A4045" i="24"/>
  <c r="B4045" i="24"/>
  <c r="B4177" i="24"/>
  <c r="A4177" i="24"/>
  <c r="B3941" i="24"/>
  <c r="A3941" i="24"/>
  <c r="A4000" i="24"/>
  <c r="B4000" i="24"/>
  <c r="A3566" i="24"/>
  <c r="B3566" i="24"/>
  <c r="B3460" i="24"/>
  <c r="A3460" i="24"/>
  <c r="A3626" i="24"/>
  <c r="B3626" i="24"/>
  <c r="B3986" i="24"/>
  <c r="A3986" i="24"/>
  <c r="B3910" i="24"/>
  <c r="A3910" i="24"/>
  <c r="B3551" i="24"/>
  <c r="A3551" i="24"/>
  <c r="B3866" i="24"/>
  <c r="A3866" i="24"/>
  <c r="B3596" i="24"/>
  <c r="A3596" i="24"/>
  <c r="A3895" i="24"/>
  <c r="B3895" i="24"/>
  <c r="A3956" i="24"/>
  <c r="B3956" i="24"/>
  <c r="B4031" i="24"/>
  <c r="A4031" i="24"/>
  <c r="B3926" i="24"/>
  <c r="A3926" i="24"/>
  <c r="B4015" i="24"/>
  <c r="A4015" i="24"/>
  <c r="B3430" i="24"/>
  <c r="A3430" i="24"/>
  <c r="B3490" i="24"/>
  <c r="A3490" i="24"/>
  <c r="B3611" i="24"/>
  <c r="A3611" i="24"/>
  <c r="B3536" i="24"/>
  <c r="A3536" i="24"/>
  <c r="B3971" i="24"/>
  <c r="A3971" i="24"/>
  <c r="A3506" i="24"/>
  <c r="B3506" i="24"/>
  <c r="A2844" i="24"/>
  <c r="B2844" i="24"/>
  <c r="A2873" i="24"/>
  <c r="B2873" i="24"/>
  <c r="B2829" i="24"/>
  <c r="A2829" i="24"/>
  <c r="B3008" i="24"/>
  <c r="A3008" i="24"/>
  <c r="B2964" i="24"/>
  <c r="A2964" i="24"/>
  <c r="B2859" i="24"/>
  <c r="A2859" i="24"/>
  <c r="A2933" i="24"/>
  <c r="B2933" i="24"/>
  <c r="B2948" i="24"/>
  <c r="A2948" i="24"/>
  <c r="A2784" i="24"/>
  <c r="B2784" i="24"/>
  <c r="A2904" i="24"/>
  <c r="B2904" i="24"/>
  <c r="B2979" i="24"/>
  <c r="A2979" i="24"/>
  <c r="B3024" i="24"/>
  <c r="A3024" i="24"/>
  <c r="B2739" i="24"/>
  <c r="A2739" i="24"/>
  <c r="A2993" i="24"/>
  <c r="B2993" i="24"/>
  <c r="B2814" i="24"/>
  <c r="A2814" i="24"/>
  <c r="B2798" i="24"/>
  <c r="A2798" i="24"/>
  <c r="A2769" i="24"/>
  <c r="B2769" i="24"/>
  <c r="A2663" i="24"/>
  <c r="B2663" i="24"/>
  <c r="A2379" i="24"/>
  <c r="B2379" i="24"/>
  <c r="A2154" i="24"/>
  <c r="B2154" i="24"/>
  <c r="B2273" i="24"/>
  <c r="A2273" i="24"/>
  <c r="B2559" i="24"/>
  <c r="A2559" i="24"/>
  <c r="B2363" i="24"/>
  <c r="A2363" i="24"/>
  <c r="B2409" i="24"/>
  <c r="A2409" i="24"/>
  <c r="A2588" i="24"/>
  <c r="B2588" i="24"/>
  <c r="A2184" i="24"/>
  <c r="B2184" i="24"/>
  <c r="B2694" i="24"/>
  <c r="A2694" i="24"/>
  <c r="A2288" i="24"/>
  <c r="B2288" i="24"/>
  <c r="A2244" i="24"/>
  <c r="B2244" i="24"/>
  <c r="B2304" i="24"/>
  <c r="A2304" i="24"/>
  <c r="B2453" i="24"/>
  <c r="A2453" i="24"/>
  <c r="B2513" i="24"/>
  <c r="A2513" i="24"/>
  <c r="B2484" i="24"/>
  <c r="A2484" i="24"/>
  <c r="B2198" i="24"/>
  <c r="A2198" i="24"/>
  <c r="B2169" i="24"/>
  <c r="A2169" i="24"/>
  <c r="B2545" i="24"/>
  <c r="A2545" i="24"/>
  <c r="B2724" i="24"/>
  <c r="A2724" i="24"/>
  <c r="B2138" i="24"/>
  <c r="A2138" i="24"/>
  <c r="B2214" i="24"/>
  <c r="A2214" i="24"/>
  <c r="B2709" i="24"/>
  <c r="A2709" i="24"/>
  <c r="A2468" i="24"/>
  <c r="B2468" i="24"/>
  <c r="B2679" i="24"/>
  <c r="A2679" i="24"/>
  <c r="B2619" i="24"/>
  <c r="A2619" i="24"/>
  <c r="B2334" i="24"/>
  <c r="A2334" i="24"/>
  <c r="B2603" i="24"/>
  <c r="A2603" i="24"/>
  <c r="B2229" i="24"/>
  <c r="A2229" i="24"/>
  <c r="A2004" i="24"/>
  <c r="B2004" i="24"/>
  <c r="B1929" i="24"/>
  <c r="A1929" i="24"/>
  <c r="B1959" i="24"/>
  <c r="A1959" i="24"/>
  <c r="A2049" i="24"/>
  <c r="B2049" i="24"/>
  <c r="B2064" i="24"/>
  <c r="A2064" i="24"/>
  <c r="A2033" i="24"/>
  <c r="B2033" i="24"/>
  <c r="B2018" i="24"/>
  <c r="A2018" i="24"/>
  <c r="A1914" i="24"/>
  <c r="B1914" i="24"/>
  <c r="A1974" i="24"/>
  <c r="B1974" i="24"/>
  <c r="B1988" i="24"/>
  <c r="A1988" i="24"/>
  <c r="B2108" i="24"/>
  <c r="A2108" i="24"/>
  <c r="A2093" i="24"/>
  <c r="B2093" i="24"/>
  <c r="B2124" i="24"/>
  <c r="A2124" i="24"/>
  <c r="B2079" i="24"/>
  <c r="A2079" i="24"/>
  <c r="B369" i="24"/>
  <c r="A369" i="24"/>
  <c r="B1464" i="24"/>
  <c r="A1464" i="24"/>
  <c r="A878" i="24"/>
  <c r="B878" i="24"/>
  <c r="A668" i="24"/>
  <c r="B668" i="24"/>
  <c r="A1418" i="24"/>
  <c r="B1418" i="24"/>
  <c r="A788" i="24"/>
  <c r="B788" i="24"/>
  <c r="A1434" i="24"/>
  <c r="B1434" i="24"/>
  <c r="B1854" i="24"/>
  <c r="A1854" i="24"/>
  <c r="B1839" i="24"/>
  <c r="A1839" i="24"/>
  <c r="A1869" i="24"/>
  <c r="B1869" i="24"/>
  <c r="B1899" i="24"/>
  <c r="A1899" i="24"/>
  <c r="B1884" i="24"/>
  <c r="A1884" i="24"/>
  <c r="B1689" i="24"/>
  <c r="A1689" i="24"/>
  <c r="B1539" i="24"/>
  <c r="A1539" i="24"/>
  <c r="B1554" i="24"/>
  <c r="A1554" i="24"/>
  <c r="B1644" i="24"/>
  <c r="A1644" i="24"/>
  <c r="B1659" i="24"/>
  <c r="A1659" i="24"/>
  <c r="B1733" i="24"/>
  <c r="A1733" i="24"/>
  <c r="A1779" i="24"/>
  <c r="B1779" i="24"/>
  <c r="A1749" i="24"/>
  <c r="B1749" i="24"/>
  <c r="B1569" i="24"/>
  <c r="A1569" i="24"/>
  <c r="A1584" i="24"/>
  <c r="B1584" i="24"/>
  <c r="B1794" i="24"/>
  <c r="A1794" i="24"/>
  <c r="B1598" i="24"/>
  <c r="A1598" i="24"/>
  <c r="A1629" i="24"/>
  <c r="B1629" i="24"/>
  <c r="B1808" i="24"/>
  <c r="A1808" i="24"/>
  <c r="B1614" i="24"/>
  <c r="A1614" i="24"/>
  <c r="A1718" i="24"/>
  <c r="B1718" i="24"/>
  <c r="B1824" i="24"/>
  <c r="A1824" i="24"/>
  <c r="A1388" i="24"/>
  <c r="B1388" i="24"/>
  <c r="B1508" i="24"/>
  <c r="A1508" i="24"/>
  <c r="A1450" i="24"/>
  <c r="B1450" i="24"/>
  <c r="B1494" i="24"/>
  <c r="A1494" i="24"/>
  <c r="B1403" i="24"/>
  <c r="A1403" i="24"/>
  <c r="A1479" i="24"/>
  <c r="B1479" i="24"/>
  <c r="B1524" i="24"/>
  <c r="A1524" i="24"/>
  <c r="B1314" i="24"/>
  <c r="A1314" i="24"/>
  <c r="A1209" i="24"/>
  <c r="B1209" i="24"/>
  <c r="B1358" i="24"/>
  <c r="A1358" i="24"/>
  <c r="B1299" i="24"/>
  <c r="A1299" i="24"/>
  <c r="B1253" i="24"/>
  <c r="A1253" i="24"/>
  <c r="B1329" i="24"/>
  <c r="A1329" i="24"/>
  <c r="A1149" i="24"/>
  <c r="B1149" i="24"/>
  <c r="B1163" i="24"/>
  <c r="A1163" i="24"/>
  <c r="B1284" i="24"/>
  <c r="A1284" i="24"/>
  <c r="A1268" i="24"/>
  <c r="B1268" i="24"/>
  <c r="B1179" i="24"/>
  <c r="A1179" i="24"/>
  <c r="A1343" i="24"/>
  <c r="B1343" i="24"/>
  <c r="B1374" i="24"/>
  <c r="A1374" i="24"/>
  <c r="B1074" i="24"/>
  <c r="A1074" i="24"/>
  <c r="B1134" i="24"/>
  <c r="A1134" i="24"/>
  <c r="A1061" i="24"/>
  <c r="B1061" i="24"/>
  <c r="B984" i="24"/>
  <c r="A984" i="24"/>
  <c r="A1103" i="24"/>
  <c r="B1103" i="24"/>
  <c r="B999" i="24"/>
  <c r="A999" i="24"/>
  <c r="A1029" i="24"/>
  <c r="B1029" i="24"/>
  <c r="B923" i="24"/>
  <c r="A923" i="24"/>
  <c r="A954" i="24"/>
  <c r="B954" i="24"/>
  <c r="A969" i="24"/>
  <c r="B969" i="24"/>
  <c r="A1014" i="24"/>
  <c r="B1014" i="24"/>
  <c r="A943" i="24"/>
  <c r="B1118" i="24"/>
  <c r="A1118" i="24"/>
  <c r="B1043" i="24"/>
  <c r="A1043" i="24"/>
  <c r="B1089" i="24"/>
  <c r="A1089" i="24"/>
  <c r="B684" i="24"/>
  <c r="A684" i="24"/>
  <c r="B864" i="24"/>
  <c r="A864" i="24"/>
  <c r="B699" i="24"/>
  <c r="A699" i="24"/>
  <c r="B638" i="24"/>
  <c r="A638" i="24"/>
  <c r="B759" i="24"/>
  <c r="A759" i="24"/>
  <c r="B849" i="24"/>
  <c r="A849" i="24"/>
  <c r="A833" i="24"/>
  <c r="B833" i="24"/>
  <c r="A624" i="24"/>
  <c r="B624" i="24"/>
  <c r="A728" i="24"/>
  <c r="B728" i="24"/>
  <c r="B803" i="24"/>
  <c r="A803" i="24"/>
  <c r="B744" i="24"/>
  <c r="A744" i="24"/>
  <c r="B894" i="24"/>
  <c r="A894" i="24"/>
  <c r="A654" i="24"/>
  <c r="B654" i="24"/>
  <c r="A773" i="24"/>
  <c r="B773" i="24"/>
  <c r="B608" i="24"/>
  <c r="A608" i="24"/>
  <c r="B909" i="24"/>
  <c r="A909" i="24"/>
  <c r="A294" i="24"/>
  <c r="B294" i="24"/>
  <c r="B519" i="24"/>
  <c r="A519" i="24"/>
  <c r="B489" i="24"/>
  <c r="A489" i="24"/>
  <c r="A249" i="24"/>
  <c r="B249" i="24"/>
  <c r="B578" i="24"/>
  <c r="A578" i="24"/>
  <c r="B264" i="24"/>
  <c r="A264" i="24"/>
  <c r="A414" i="24"/>
  <c r="B414" i="24"/>
  <c r="A474" i="24"/>
  <c r="B474" i="24"/>
  <c r="B400" i="24"/>
  <c r="A400" i="24"/>
  <c r="B504" i="24"/>
  <c r="A504" i="24"/>
  <c r="B443" i="24"/>
  <c r="A443" i="24"/>
  <c r="A428" i="24"/>
  <c r="B428" i="24"/>
  <c r="B324" i="24"/>
  <c r="A324" i="24"/>
  <c r="A309" i="24"/>
  <c r="B309" i="24"/>
  <c r="B548" i="24"/>
  <c r="A548" i="24"/>
  <c r="B594" i="24"/>
  <c r="A594" i="24"/>
  <c r="B339" i="24"/>
  <c r="A339" i="24"/>
  <c r="A563" i="24"/>
  <c r="B563" i="24"/>
  <c r="A533" i="24"/>
  <c r="B533" i="24"/>
  <c r="B459" i="24"/>
  <c r="A459" i="24"/>
  <c r="B218" i="24"/>
  <c r="A218" i="24"/>
  <c r="B204" i="24"/>
  <c r="A204" i="24"/>
  <c r="A233" i="24"/>
  <c r="B233" i="24"/>
  <c r="B174" i="24"/>
  <c r="A174" i="24"/>
  <c r="B143" i="24"/>
  <c r="A143" i="24"/>
  <c r="A99" i="24"/>
  <c r="B99" i="24"/>
  <c r="B24" i="24"/>
  <c r="A24" i="24"/>
  <c r="B53" i="24"/>
  <c r="A53" i="24"/>
  <c r="B84" i="24"/>
  <c r="A84" i="24"/>
  <c r="B113" i="24"/>
  <c r="A113" i="24"/>
  <c r="A129" i="24"/>
  <c r="B129" i="24"/>
  <c r="A39" i="24"/>
  <c r="B39" i="24"/>
  <c r="C6140" i="24"/>
  <c r="B6139" i="24"/>
  <c r="A6139" i="24"/>
  <c r="C4488" i="24"/>
  <c r="B4487" i="24"/>
  <c r="A4487" i="24"/>
  <c r="A6111" i="24"/>
  <c r="C6112" i="24"/>
  <c r="B6111" i="24"/>
  <c r="C6630" i="24"/>
  <c r="A6629" i="24"/>
  <c r="B6629" i="24"/>
  <c r="B6195" i="24"/>
  <c r="C6196" i="24"/>
  <c r="A6195" i="24"/>
  <c r="B7120" i="24"/>
  <c r="C7121" i="24"/>
  <c r="A7120" i="24"/>
  <c r="A5999" i="24"/>
  <c r="C6000" i="24"/>
  <c r="B5999" i="24"/>
  <c r="A5011" i="24"/>
  <c r="C5012" i="24"/>
  <c r="B5011" i="24"/>
  <c r="C5916" i="24"/>
  <c r="A5915" i="24"/>
  <c r="B5915" i="24"/>
  <c r="C5069" i="24"/>
  <c r="A5068" i="24"/>
  <c r="B5068" i="24"/>
  <c r="C6224" i="24"/>
  <c r="B6223" i="24"/>
  <c r="A6223" i="24"/>
  <c r="C5423" i="24"/>
  <c r="A5422" i="24"/>
  <c r="B5422" i="24"/>
  <c r="C7093" i="24"/>
  <c r="A7092" i="24"/>
  <c r="B7092" i="24"/>
  <c r="C6967" i="24"/>
  <c r="A6966" i="24"/>
  <c r="B6966" i="24"/>
  <c r="C6924" i="24"/>
  <c r="A6923" i="24"/>
  <c r="B6923" i="24"/>
  <c r="C7037" i="24"/>
  <c r="B7036" i="24"/>
  <c r="A7036" i="24"/>
  <c r="C6952" i="24"/>
  <c r="A6951" i="24"/>
  <c r="B6951" i="24"/>
  <c r="C7022" i="24"/>
  <c r="B7021" i="24"/>
  <c r="A7021" i="24"/>
  <c r="C7009" i="24"/>
  <c r="B7008" i="24"/>
  <c r="A7008" i="24"/>
  <c r="C7078" i="24"/>
  <c r="B7077" i="24"/>
  <c r="A7077" i="24"/>
  <c r="C6939" i="24"/>
  <c r="A6938" i="24"/>
  <c r="B6938" i="24"/>
  <c r="C6981" i="24"/>
  <c r="A6980" i="24"/>
  <c r="B6980" i="24"/>
  <c r="B6993" i="24"/>
  <c r="C6994" i="24"/>
  <c r="A6993" i="24"/>
  <c r="C7050" i="24"/>
  <c r="B7049" i="24"/>
  <c r="A7049" i="24"/>
  <c r="C7065" i="24"/>
  <c r="B7064" i="24"/>
  <c r="A7064" i="24"/>
  <c r="C6841" i="24"/>
  <c r="A6840" i="24"/>
  <c r="B6840" i="24"/>
  <c r="C6798" i="24"/>
  <c r="A6797" i="24"/>
  <c r="B6797" i="24"/>
  <c r="C6686" i="24"/>
  <c r="B6685" i="24"/>
  <c r="A6685" i="24"/>
  <c r="C6813" i="24"/>
  <c r="A6812" i="24"/>
  <c r="B6812" i="24"/>
  <c r="C6826" i="24"/>
  <c r="A6825" i="24"/>
  <c r="B6825" i="24"/>
  <c r="C6882" i="24"/>
  <c r="A6881" i="24"/>
  <c r="B6881" i="24"/>
  <c r="C6742" i="24"/>
  <c r="A6741" i="24"/>
  <c r="B6741" i="24"/>
  <c r="C6869" i="24"/>
  <c r="A6868" i="24"/>
  <c r="B6868" i="24"/>
  <c r="C6785" i="24"/>
  <c r="A6784" i="24"/>
  <c r="B6784" i="24"/>
  <c r="C6910" i="24"/>
  <c r="A6909" i="24"/>
  <c r="B6909" i="24"/>
  <c r="C6714" i="24"/>
  <c r="B6713" i="24"/>
  <c r="A6713" i="24"/>
  <c r="C6729" i="24"/>
  <c r="B6728" i="24"/>
  <c r="A6728" i="24"/>
  <c r="C6770" i="24"/>
  <c r="A6769" i="24"/>
  <c r="B6769" i="24"/>
  <c r="C6701" i="24"/>
  <c r="B6700" i="24"/>
  <c r="A6700" i="24"/>
  <c r="B6672" i="24"/>
  <c r="A6672" i="24"/>
  <c r="C6673" i="24"/>
  <c r="C6854" i="24"/>
  <c r="A6853" i="24"/>
  <c r="B6853" i="24"/>
  <c r="C6897" i="24"/>
  <c r="A6896" i="24"/>
  <c r="B6896" i="24"/>
  <c r="C6757" i="24"/>
  <c r="A6756" i="24"/>
  <c r="B6756" i="24"/>
  <c r="B6518" i="24"/>
  <c r="A6518" i="24"/>
  <c r="C6519" i="24"/>
  <c r="B6546" i="24"/>
  <c r="A6546" i="24"/>
  <c r="C6547" i="24"/>
  <c r="C6645" i="24"/>
  <c r="A6644" i="24"/>
  <c r="B6644" i="24"/>
  <c r="B6615" i="24"/>
  <c r="A6615" i="24"/>
  <c r="C6616" i="24"/>
  <c r="C6659" i="24"/>
  <c r="B6658" i="24"/>
  <c r="A6658" i="24"/>
  <c r="B6531" i="24"/>
  <c r="A6531" i="24"/>
  <c r="C6532" i="24"/>
  <c r="B6602" i="24"/>
  <c r="A6602" i="24"/>
  <c r="C6603" i="24"/>
  <c r="B6574" i="24"/>
  <c r="A6574" i="24"/>
  <c r="C6575" i="24"/>
  <c r="B6587" i="24"/>
  <c r="A6587" i="24"/>
  <c r="C6588" i="24"/>
  <c r="B6559" i="24"/>
  <c r="A6559" i="24"/>
  <c r="C6560" i="24"/>
  <c r="B6503" i="24"/>
  <c r="A6503" i="24"/>
  <c r="C6504" i="24"/>
  <c r="C6421" i="24"/>
  <c r="B6420" i="24"/>
  <c r="A6420" i="24"/>
  <c r="C6378" i="24"/>
  <c r="A6377" i="24"/>
  <c r="B6377" i="24"/>
  <c r="C6393" i="24"/>
  <c r="B6392" i="24"/>
  <c r="A6392" i="24"/>
  <c r="C6365" i="24"/>
  <c r="A6364" i="24"/>
  <c r="B6364" i="24"/>
  <c r="C6477" i="24"/>
  <c r="A6476" i="24"/>
  <c r="B6476" i="24"/>
  <c r="C6490" i="24"/>
  <c r="B6489" i="24"/>
  <c r="A6489" i="24"/>
  <c r="C6449" i="24"/>
  <c r="A6448" i="24"/>
  <c r="B6448" i="24"/>
  <c r="C6434" i="24"/>
  <c r="B6433" i="24"/>
  <c r="A6433" i="24"/>
  <c r="C6462" i="24"/>
  <c r="B6461" i="24"/>
  <c r="A6461" i="24"/>
  <c r="C6406" i="24"/>
  <c r="B6405" i="24"/>
  <c r="A6405" i="24"/>
  <c r="C6350" i="24"/>
  <c r="A6349" i="24"/>
  <c r="B6349" i="24"/>
  <c r="A6336" i="24"/>
  <c r="C6337" i="24"/>
  <c r="B6336" i="24"/>
  <c r="A6321" i="24"/>
  <c r="C6322" i="24"/>
  <c r="B6321" i="24"/>
  <c r="A6309" i="24"/>
  <c r="C6310" i="24"/>
  <c r="B6309" i="24"/>
  <c r="C6295" i="24"/>
  <c r="B6294" i="24"/>
  <c r="A6294" i="24"/>
  <c r="C6266" i="24"/>
  <c r="B6265" i="24"/>
  <c r="A6265" i="24"/>
  <c r="C6253" i="24"/>
  <c r="A6252" i="24"/>
  <c r="B6252" i="24"/>
  <c r="C6281" i="24"/>
  <c r="B6280" i="24"/>
  <c r="A6280" i="24"/>
  <c r="C6238" i="24"/>
  <c r="B6237" i="24"/>
  <c r="A6237" i="24"/>
  <c r="B6210" i="24"/>
  <c r="C6211" i="24"/>
  <c r="A6210" i="24"/>
  <c r="C6183" i="24"/>
  <c r="A6182" i="24"/>
  <c r="B6182" i="24"/>
  <c r="C6168" i="24"/>
  <c r="B6167" i="24"/>
  <c r="A6167" i="24"/>
  <c r="C6155" i="24"/>
  <c r="A6154" i="24"/>
  <c r="B6154" i="24"/>
  <c r="C6099" i="24"/>
  <c r="B6098" i="24"/>
  <c r="A6098" i="24"/>
  <c r="C6127" i="24"/>
  <c r="B6126" i="24"/>
  <c r="A6126" i="24"/>
  <c r="C6084" i="24"/>
  <c r="B6083" i="24"/>
  <c r="A6083" i="24"/>
  <c r="C6071" i="24"/>
  <c r="B6070" i="24"/>
  <c r="A6070" i="24"/>
  <c r="C6056" i="24"/>
  <c r="B6055" i="24"/>
  <c r="A6055" i="24"/>
  <c r="B6042" i="24"/>
  <c r="C6043" i="24"/>
  <c r="A6042" i="24"/>
  <c r="C6030" i="24"/>
  <c r="B6029" i="24"/>
  <c r="A6029" i="24"/>
  <c r="C6015" i="24"/>
  <c r="B6014" i="24"/>
  <c r="A6014" i="24"/>
  <c r="C5987" i="24"/>
  <c r="A5986" i="24"/>
  <c r="B5986" i="24"/>
  <c r="B5479" i="24"/>
  <c r="A5479" i="24"/>
  <c r="C5480" i="24"/>
  <c r="C5972" i="24"/>
  <c r="B5971" i="24"/>
  <c r="A5971" i="24"/>
  <c r="C5624" i="24"/>
  <c r="B5623" i="24"/>
  <c r="A5623" i="24"/>
  <c r="C5903" i="24"/>
  <c r="B5902" i="24"/>
  <c r="A5902" i="24"/>
  <c r="C5609" i="24"/>
  <c r="B5608" i="24"/>
  <c r="A5608" i="24"/>
  <c r="C5652" i="24"/>
  <c r="B5651" i="24"/>
  <c r="A5651" i="24"/>
  <c r="C5890" i="24"/>
  <c r="B5889" i="24"/>
  <c r="A5889" i="24"/>
  <c r="C5959" i="24"/>
  <c r="B5958" i="24"/>
  <c r="A5958" i="24"/>
  <c r="B5595" i="24"/>
  <c r="A5595" i="24"/>
  <c r="C5596" i="24"/>
  <c r="C5862" i="24"/>
  <c r="B5861" i="24"/>
  <c r="A5861" i="24"/>
  <c r="B5567" i="24"/>
  <c r="A5567" i="24"/>
  <c r="C5568" i="24"/>
  <c r="C5931" i="24"/>
  <c r="B5930" i="24"/>
  <c r="A5930" i="24"/>
  <c r="B5552" i="24"/>
  <c r="A5552" i="24"/>
  <c r="C5553" i="24"/>
  <c r="C5944" i="24"/>
  <c r="B5943" i="24"/>
  <c r="A5943" i="24"/>
  <c r="B5464" i="24"/>
  <c r="A5464" i="24"/>
  <c r="C5465" i="24"/>
  <c r="C5637" i="24"/>
  <c r="B5636" i="24"/>
  <c r="A5636" i="24"/>
  <c r="B5580" i="24"/>
  <c r="A5580" i="24"/>
  <c r="C5581" i="24"/>
  <c r="C5875" i="24"/>
  <c r="B5874" i="24"/>
  <c r="A5874" i="24"/>
  <c r="C5410" i="24"/>
  <c r="A5409" i="24"/>
  <c r="B5409" i="24"/>
  <c r="C5397" i="24"/>
  <c r="A5396" i="24"/>
  <c r="B5396" i="24"/>
  <c r="C5438" i="24"/>
  <c r="A5437" i="24"/>
  <c r="B5437" i="24"/>
  <c r="C5451" i="24"/>
  <c r="A5450" i="24"/>
  <c r="B5450" i="24"/>
  <c r="B5151" i="24"/>
  <c r="A5151" i="24"/>
  <c r="C5152" i="24"/>
  <c r="B4957" i="24"/>
  <c r="C4958" i="24"/>
  <c r="A4957" i="24"/>
  <c r="C5340" i="24"/>
  <c r="A5339" i="24"/>
  <c r="B5339" i="24"/>
  <c r="B5082" i="24"/>
  <c r="C5083" i="24"/>
  <c r="A5082" i="24"/>
  <c r="B5039" i="24"/>
  <c r="A5039" i="24"/>
  <c r="C5040" i="24"/>
  <c r="B4983" i="24"/>
  <c r="A4983" i="24"/>
  <c r="C4984" i="24"/>
  <c r="A5269" i="24"/>
  <c r="B5269" i="24"/>
  <c r="C5270" i="24"/>
  <c r="C5312" i="24"/>
  <c r="A5311" i="24"/>
  <c r="B5311" i="24"/>
  <c r="C5383" i="24"/>
  <c r="A5382" i="24"/>
  <c r="B5382" i="24"/>
  <c r="C5327" i="24"/>
  <c r="A5326" i="24"/>
  <c r="B5326" i="24"/>
  <c r="C4998" i="24"/>
  <c r="B4997" i="24"/>
  <c r="A4997" i="24"/>
  <c r="B5026" i="24"/>
  <c r="A5026" i="24"/>
  <c r="C5027" i="24"/>
  <c r="C5165" i="24"/>
  <c r="A5164" i="24"/>
  <c r="B5164" i="24"/>
  <c r="A4899" i="24"/>
  <c r="C4900" i="24"/>
  <c r="B4899" i="24"/>
  <c r="A5136" i="24"/>
  <c r="C5137" i="24"/>
  <c r="B5136" i="24"/>
  <c r="C5096" i="24"/>
  <c r="B5095" i="24"/>
  <c r="A5095" i="24"/>
  <c r="C4927" i="24"/>
  <c r="A4926" i="24"/>
  <c r="B4926" i="24"/>
  <c r="C5368" i="24"/>
  <c r="A5367" i="24"/>
  <c r="B5367" i="24"/>
  <c r="C5299" i="24"/>
  <c r="A5298" i="24"/>
  <c r="B5298" i="24"/>
  <c r="B5123" i="24"/>
  <c r="A5123" i="24"/>
  <c r="C5124" i="24"/>
  <c r="C4970" i="24"/>
  <c r="B4969" i="24"/>
  <c r="A4969" i="24"/>
  <c r="C5111" i="24"/>
  <c r="B5110" i="24"/>
  <c r="A5110" i="24"/>
  <c r="C4944" i="24"/>
  <c r="A4943" i="24"/>
  <c r="B4943" i="24"/>
  <c r="C5054" i="24"/>
  <c r="B5053" i="24"/>
  <c r="A5053" i="24"/>
  <c r="C4915" i="24"/>
  <c r="A4914" i="24"/>
  <c r="B4914" i="24"/>
  <c r="C5355" i="24"/>
  <c r="A5354" i="24"/>
  <c r="B5354" i="24"/>
  <c r="B5282" i="24"/>
  <c r="C5283" i="24"/>
  <c r="A5282" i="24"/>
  <c r="C4530" i="24"/>
  <c r="B4529" i="24"/>
  <c r="A4529" i="24"/>
  <c r="C4726" i="24"/>
  <c r="A4725" i="24"/>
  <c r="B4725" i="24"/>
  <c r="B4544" i="24"/>
  <c r="A4544" i="24"/>
  <c r="C4545" i="24"/>
  <c r="A4669" i="24"/>
  <c r="C4670" i="24"/>
  <c r="B4669" i="24"/>
  <c r="B4477" i="24"/>
  <c r="A4477" i="24"/>
  <c r="C4478" i="24"/>
  <c r="C4077" i="24"/>
  <c r="B4076" i="24"/>
  <c r="A4076" i="24"/>
  <c r="C4517" i="24"/>
  <c r="B4516" i="24"/>
  <c r="A4516" i="24"/>
  <c r="C4614" i="24"/>
  <c r="B4613" i="24"/>
  <c r="A4613" i="24"/>
  <c r="B4462" i="24"/>
  <c r="A4462" i="24"/>
  <c r="C4463" i="24"/>
  <c r="C4629" i="24"/>
  <c r="B4628" i="24"/>
  <c r="A4628" i="24"/>
  <c r="C4434" i="24"/>
  <c r="B4433" i="24"/>
  <c r="A4433" i="24"/>
  <c r="A4684" i="24"/>
  <c r="C4685" i="24"/>
  <c r="B4684" i="24"/>
  <c r="C4782" i="24"/>
  <c r="A4781" i="24"/>
  <c r="B4781" i="24"/>
  <c r="C4601" i="24"/>
  <c r="B4600" i="24"/>
  <c r="A4600" i="24"/>
  <c r="C4741" i="24"/>
  <c r="A4740" i="24"/>
  <c r="B4740" i="24"/>
  <c r="C4573" i="24"/>
  <c r="B4572" i="24"/>
  <c r="A4572" i="24"/>
  <c r="C4769" i="24"/>
  <c r="A4768" i="24"/>
  <c r="B4768" i="24"/>
  <c r="C4558" i="24"/>
  <c r="B4557" i="24"/>
  <c r="A4557" i="24"/>
  <c r="B4106" i="24"/>
  <c r="A4106" i="24"/>
  <c r="C4107" i="24"/>
  <c r="B4501" i="24"/>
  <c r="C4502" i="24"/>
  <c r="A4501" i="24"/>
  <c r="A4585" i="24"/>
  <c r="C4586" i="24"/>
  <c r="B4585" i="24"/>
  <c r="C4698" i="24"/>
  <c r="A4697" i="24"/>
  <c r="B4697" i="24"/>
  <c r="C4797" i="24"/>
  <c r="A4796" i="24"/>
  <c r="B4796" i="24"/>
  <c r="A4641" i="24"/>
  <c r="C4642" i="24"/>
  <c r="B4641" i="24"/>
  <c r="C4754" i="24"/>
  <c r="A4753" i="24"/>
  <c r="B4753" i="24"/>
  <c r="A4656" i="24"/>
  <c r="C4657" i="24"/>
  <c r="B4656" i="24"/>
  <c r="A4121" i="24"/>
  <c r="C4122" i="24"/>
  <c r="B4121" i="24"/>
  <c r="C4713" i="24"/>
  <c r="A4712" i="24"/>
  <c r="B4712" i="24"/>
  <c r="B4091" i="24"/>
  <c r="A4091" i="24"/>
  <c r="C4092" i="24"/>
  <c r="C4810" i="24"/>
  <c r="A4809" i="24"/>
  <c r="B4809" i="24"/>
  <c r="B4447" i="24"/>
  <c r="A4447" i="24"/>
  <c r="C4448" i="24"/>
  <c r="B3402" i="24"/>
  <c r="C3403" i="24"/>
  <c r="A3402" i="24"/>
  <c r="A3178" i="24"/>
  <c r="B3178" i="24"/>
  <c r="C3179" i="24"/>
  <c r="C3053" i="24"/>
  <c r="B3052" i="24"/>
  <c r="A3052" i="24"/>
  <c r="B3808" i="24"/>
  <c r="C3809" i="24"/>
  <c r="A3808" i="24"/>
  <c r="C3837" i="24"/>
  <c r="B3836" i="24"/>
  <c r="A3836" i="24"/>
  <c r="C3165" i="24"/>
  <c r="B3164" i="24"/>
  <c r="A3164" i="24"/>
  <c r="C3796" i="24"/>
  <c r="B3795" i="24"/>
  <c r="A3795" i="24"/>
  <c r="C3824" i="24"/>
  <c r="B3823" i="24"/>
  <c r="A3823" i="24"/>
  <c r="A3640" i="24"/>
  <c r="C3641" i="24"/>
  <c r="B3640" i="24"/>
  <c r="A3711" i="24"/>
  <c r="C3712" i="24"/>
  <c r="B3711" i="24"/>
  <c r="C3768" i="24"/>
  <c r="A3767" i="24"/>
  <c r="B3767" i="24"/>
  <c r="B3389" i="24"/>
  <c r="A3389" i="24"/>
  <c r="C3390" i="24"/>
  <c r="C3753" i="24"/>
  <c r="A3752" i="24"/>
  <c r="B3752" i="24"/>
  <c r="C3781" i="24"/>
  <c r="A3780" i="24"/>
  <c r="B3780" i="24"/>
  <c r="A3724" i="24"/>
  <c r="B3724" i="24"/>
  <c r="C3725" i="24"/>
  <c r="A3417" i="24"/>
  <c r="B3417" i="24"/>
  <c r="C3418" i="24"/>
  <c r="B3346" i="24"/>
  <c r="A3346" i="24"/>
  <c r="C3347" i="24"/>
  <c r="A3739" i="24"/>
  <c r="C3740" i="24"/>
  <c r="B3739" i="24"/>
  <c r="A3696" i="24"/>
  <c r="C3697" i="24"/>
  <c r="B3696" i="24"/>
  <c r="A3655" i="24"/>
  <c r="C3656" i="24"/>
  <c r="B3655" i="24"/>
  <c r="B3374" i="24"/>
  <c r="A3374" i="24"/>
  <c r="C3375" i="24"/>
  <c r="A3668" i="24"/>
  <c r="C3669" i="24"/>
  <c r="B3668" i="24"/>
  <c r="A3683" i="24"/>
  <c r="C3684" i="24"/>
  <c r="B3683" i="24"/>
  <c r="B3361" i="24"/>
  <c r="A3361" i="24"/>
  <c r="C3362" i="24"/>
  <c r="C3333" i="24"/>
  <c r="B3332" i="24"/>
  <c r="A3332" i="24"/>
  <c r="C3305" i="24"/>
  <c r="B3304" i="24"/>
  <c r="A3304" i="24"/>
  <c r="C3264" i="24"/>
  <c r="B3263" i="24"/>
  <c r="A3263" i="24"/>
  <c r="C3249" i="24"/>
  <c r="B3248" i="24"/>
  <c r="A3248" i="24"/>
  <c r="C3320" i="24"/>
  <c r="A3319" i="24"/>
  <c r="B3319" i="24"/>
  <c r="C3292" i="24"/>
  <c r="B3291" i="24"/>
  <c r="A3291" i="24"/>
  <c r="C3208" i="24"/>
  <c r="B3207" i="24"/>
  <c r="A3207" i="24"/>
  <c r="C3221" i="24"/>
  <c r="B3220" i="24"/>
  <c r="A3220" i="24"/>
  <c r="C3277" i="24"/>
  <c r="B3276" i="24"/>
  <c r="A3276" i="24"/>
  <c r="B3235" i="24"/>
  <c r="C3236" i="24"/>
  <c r="A3235" i="24"/>
  <c r="C3193" i="24"/>
  <c r="B3192" i="24"/>
  <c r="A3192" i="24"/>
  <c r="C3151" i="24"/>
  <c r="A3150" i="24"/>
  <c r="B3150" i="24"/>
  <c r="C3137" i="24"/>
  <c r="B3136" i="24"/>
  <c r="A3136" i="24"/>
  <c r="B3122" i="24"/>
  <c r="C3123" i="24"/>
  <c r="A3122" i="24"/>
  <c r="A3108" i="24"/>
  <c r="C3109" i="24"/>
  <c r="B3108" i="24"/>
  <c r="C3095" i="24"/>
  <c r="B3094" i="24"/>
  <c r="A3094" i="24"/>
  <c r="C3081" i="24"/>
  <c r="A3080" i="24"/>
  <c r="B3080" i="24"/>
  <c r="C3067" i="24"/>
  <c r="B3066" i="24"/>
  <c r="A3066" i="24"/>
  <c r="B3040" i="24"/>
  <c r="C3041" i="24"/>
  <c r="A7179" i="24"/>
  <c r="A3039" i="24"/>
  <c r="A10833" i="24"/>
  <c r="X504" i="4"/>
  <c r="W504" i="4"/>
  <c r="V504" i="4"/>
  <c r="U504" i="4"/>
  <c r="T504" i="4"/>
  <c r="R504" i="4"/>
  <c r="Q504" i="4"/>
  <c r="P504" i="4"/>
  <c r="O504" i="4"/>
  <c r="N504" i="4"/>
  <c r="M504" i="4"/>
  <c r="L504" i="4"/>
  <c r="K504" i="4"/>
  <c r="J504" i="4"/>
  <c r="I504" i="4"/>
  <c r="H504" i="4"/>
  <c r="G504" i="4"/>
  <c r="F504" i="4"/>
  <c r="X502" i="4"/>
  <c r="W502" i="4"/>
  <c r="V502" i="4"/>
  <c r="U502" i="4"/>
  <c r="T502" i="4"/>
  <c r="R502" i="4"/>
  <c r="Q502" i="4"/>
  <c r="P502" i="4"/>
  <c r="O502" i="4"/>
  <c r="N502" i="4"/>
  <c r="M502" i="4"/>
  <c r="L502" i="4"/>
  <c r="K502" i="4"/>
  <c r="J502" i="4"/>
  <c r="I502" i="4"/>
  <c r="H502" i="4"/>
  <c r="G502" i="4"/>
  <c r="F502" i="4"/>
  <c r="X73" i="4"/>
  <c r="X71" i="4"/>
  <c r="X69" i="4"/>
  <c r="X67" i="4"/>
  <c r="X65" i="4"/>
  <c r="X62" i="4"/>
  <c r="X61" i="4"/>
  <c r="X465" i="4"/>
  <c r="X464" i="4"/>
  <c r="X463" i="4"/>
  <c r="X462" i="4"/>
  <c r="X461" i="4"/>
  <c r="X460" i="4"/>
  <c r="X459" i="4"/>
  <c r="H475" i="15"/>
  <c r="J475" i="15"/>
  <c r="M475" i="15"/>
  <c r="O475" i="15"/>
  <c r="Q475" i="15"/>
  <c r="R475" i="15"/>
  <c r="U475" i="15"/>
  <c r="V475" i="15"/>
  <c r="H476" i="15"/>
  <c r="J476" i="15"/>
  <c r="M476" i="15"/>
  <c r="O476" i="15"/>
  <c r="Q476" i="15"/>
  <c r="R476" i="15"/>
  <c r="U476" i="15"/>
  <c r="V476" i="15"/>
  <c r="H477" i="15"/>
  <c r="J477" i="15"/>
  <c r="M477" i="15"/>
  <c r="O477" i="15"/>
  <c r="Q477" i="15"/>
  <c r="R477" i="15"/>
  <c r="U477" i="15"/>
  <c r="V477" i="15"/>
  <c r="H478" i="15"/>
  <c r="J478" i="15"/>
  <c r="M478" i="15"/>
  <c r="O478" i="15"/>
  <c r="Q478" i="15"/>
  <c r="R478" i="15"/>
  <c r="U478" i="15"/>
  <c r="V478" i="15"/>
  <c r="H479" i="15"/>
  <c r="J479" i="15"/>
  <c r="M479" i="15"/>
  <c r="O479" i="15"/>
  <c r="Q479" i="15"/>
  <c r="R479" i="15"/>
  <c r="U479" i="15"/>
  <c r="V479" i="15"/>
  <c r="V474" i="15"/>
  <c r="U474" i="15"/>
  <c r="R474" i="15"/>
  <c r="Q474" i="15"/>
  <c r="O474" i="15"/>
  <c r="M474" i="15"/>
  <c r="J474" i="15"/>
  <c r="H474" i="15"/>
  <c r="H350" i="15"/>
  <c r="J350" i="15"/>
  <c r="M350" i="15"/>
  <c r="O350" i="15"/>
  <c r="Q350" i="15"/>
  <c r="R350" i="15"/>
  <c r="U350" i="15"/>
  <c r="V350" i="15"/>
  <c r="H351" i="15"/>
  <c r="J351" i="15"/>
  <c r="M351" i="15"/>
  <c r="O351" i="15"/>
  <c r="Q351" i="15"/>
  <c r="R351" i="15"/>
  <c r="U351" i="15"/>
  <c r="V351" i="15"/>
  <c r="H352" i="15"/>
  <c r="J352" i="15"/>
  <c r="M352" i="15"/>
  <c r="O352" i="15"/>
  <c r="Q352" i="15"/>
  <c r="R352" i="15"/>
  <c r="U352" i="15"/>
  <c r="V352" i="15"/>
  <c r="V349" i="15"/>
  <c r="U349" i="15"/>
  <c r="R349" i="15"/>
  <c r="Q349" i="15"/>
  <c r="O349" i="15"/>
  <c r="M349" i="15"/>
  <c r="J349" i="15"/>
  <c r="H349" i="15"/>
  <c r="H402" i="15"/>
  <c r="J402" i="15"/>
  <c r="M402" i="15"/>
  <c r="O402" i="15"/>
  <c r="Q402" i="15"/>
  <c r="R402" i="15"/>
  <c r="U402" i="15"/>
  <c r="V402" i="15"/>
  <c r="H403" i="15"/>
  <c r="J403" i="15"/>
  <c r="M403" i="15"/>
  <c r="O403" i="15"/>
  <c r="Q403" i="15"/>
  <c r="R403" i="15"/>
  <c r="U403" i="15"/>
  <c r="V403" i="15"/>
  <c r="H404" i="15"/>
  <c r="J404" i="15"/>
  <c r="M404" i="15"/>
  <c r="O404" i="15"/>
  <c r="Q404" i="15"/>
  <c r="R404" i="15"/>
  <c r="U404" i="15"/>
  <c r="V404" i="15"/>
  <c r="H405" i="15"/>
  <c r="J405" i="15"/>
  <c r="M405" i="15"/>
  <c r="O405" i="15"/>
  <c r="Q405" i="15"/>
  <c r="R405" i="15"/>
  <c r="U405" i="15"/>
  <c r="V405" i="15"/>
  <c r="H406" i="15"/>
  <c r="J406" i="15"/>
  <c r="M406" i="15"/>
  <c r="O406" i="15"/>
  <c r="Q406" i="15"/>
  <c r="R406" i="15"/>
  <c r="U406" i="15"/>
  <c r="V406" i="15"/>
  <c r="H407" i="15"/>
  <c r="J407" i="15"/>
  <c r="M407" i="15"/>
  <c r="O407" i="15"/>
  <c r="Q407" i="15"/>
  <c r="R407" i="15"/>
  <c r="U407" i="15"/>
  <c r="V407" i="15"/>
  <c r="H408" i="15"/>
  <c r="J408" i="15"/>
  <c r="M408" i="15"/>
  <c r="O408" i="15"/>
  <c r="Q408" i="15"/>
  <c r="R408" i="15"/>
  <c r="U408" i="15"/>
  <c r="V408" i="15"/>
  <c r="H409" i="15"/>
  <c r="J409" i="15"/>
  <c r="M409" i="15"/>
  <c r="O409" i="15"/>
  <c r="Q409" i="15"/>
  <c r="R409" i="15"/>
  <c r="U409" i="15"/>
  <c r="V409" i="15"/>
  <c r="H410" i="15"/>
  <c r="J410" i="15"/>
  <c r="M410" i="15"/>
  <c r="O410" i="15"/>
  <c r="Q410" i="15"/>
  <c r="R410" i="15"/>
  <c r="U410" i="15"/>
  <c r="V410" i="15"/>
  <c r="H411" i="15"/>
  <c r="J411" i="15"/>
  <c r="M411" i="15"/>
  <c r="O411" i="15"/>
  <c r="Q411" i="15"/>
  <c r="R411" i="15"/>
  <c r="U411" i="15"/>
  <c r="V411" i="15"/>
  <c r="H412" i="15"/>
  <c r="J412" i="15"/>
  <c r="M412" i="15"/>
  <c r="O412" i="15"/>
  <c r="Q412" i="15"/>
  <c r="R412" i="15"/>
  <c r="U412" i="15"/>
  <c r="V412" i="15"/>
  <c r="H413" i="15"/>
  <c r="J413" i="15"/>
  <c r="M413" i="15"/>
  <c r="O413" i="15"/>
  <c r="Q413" i="15"/>
  <c r="R413" i="15"/>
  <c r="U413" i="15"/>
  <c r="V413" i="15"/>
  <c r="H414" i="15"/>
  <c r="J414" i="15"/>
  <c r="M414" i="15"/>
  <c r="O414" i="15"/>
  <c r="Q414" i="15"/>
  <c r="R414" i="15"/>
  <c r="U414" i="15"/>
  <c r="V414" i="15"/>
  <c r="V401" i="15"/>
  <c r="U401" i="15"/>
  <c r="R401" i="15"/>
  <c r="Q401" i="15"/>
  <c r="O401" i="15"/>
  <c r="M401" i="15"/>
  <c r="J401" i="15"/>
  <c r="H401" i="15"/>
  <c r="Z431" i="15"/>
  <c r="Z432" i="15"/>
  <c r="Z433" i="15"/>
  <c r="Z434" i="15"/>
  <c r="Z435" i="15"/>
  <c r="Z436" i="15"/>
  <c r="Z437" i="15"/>
  <c r="Z438" i="15"/>
  <c r="Z439" i="15"/>
  <c r="Z440" i="15"/>
  <c r="Z441" i="15"/>
  <c r="Z442" i="15"/>
  <c r="Z443" i="15"/>
  <c r="Z444" i="15"/>
  <c r="Z445" i="15"/>
  <c r="Z446" i="15"/>
  <c r="Z447" i="15"/>
  <c r="Z448" i="15"/>
  <c r="Z449" i="15"/>
  <c r="Z450" i="15"/>
  <c r="Z451" i="15"/>
  <c r="Z452" i="15"/>
  <c r="Z453" i="15"/>
  <c r="Z454" i="15"/>
  <c r="Z455" i="15"/>
  <c r="Z456" i="15"/>
  <c r="C10752" i="24" l="1"/>
  <c r="B10751" i="24"/>
  <c r="A10751" i="24"/>
  <c r="C9968" i="24"/>
  <c r="B9967" i="24"/>
  <c r="A9967" i="24"/>
  <c r="C10220" i="24"/>
  <c r="B10219" i="24"/>
  <c r="A10219" i="24"/>
  <c r="C7700" i="24"/>
  <c r="B7699" i="24"/>
  <c r="A7699" i="24"/>
  <c r="C9590" i="24"/>
  <c r="B9589" i="24"/>
  <c r="A9589" i="24"/>
  <c r="C9380" i="24"/>
  <c r="B9379" i="24"/>
  <c r="A9379" i="24"/>
  <c r="C10346" i="24"/>
  <c r="B10345" i="24"/>
  <c r="A10345" i="24"/>
  <c r="B8749" i="24"/>
  <c r="A8749" i="24"/>
  <c r="C8750" i="24"/>
  <c r="C9170" i="24"/>
  <c r="B9169" i="24"/>
  <c r="A9169" i="24"/>
  <c r="C7800" i="24"/>
  <c r="B7799" i="24"/>
  <c r="A7799" i="24"/>
  <c r="C8232" i="24"/>
  <c r="B8231" i="24"/>
  <c r="A8231" i="24"/>
  <c r="C8344" i="24"/>
  <c r="B8343" i="24"/>
  <c r="A8343" i="24"/>
  <c r="B8833" i="24"/>
  <c r="C8834" i="24"/>
  <c r="A8833" i="24"/>
  <c r="C10094" i="24"/>
  <c r="B10093" i="24"/>
  <c r="A10093" i="24"/>
  <c r="C8988" i="24"/>
  <c r="B8987" i="24"/>
  <c r="A8987" i="24"/>
  <c r="C9436" i="24"/>
  <c r="B9435" i="24"/>
  <c r="A9435" i="24"/>
  <c r="C9394" i="24"/>
  <c r="B9393" i="24"/>
  <c r="A9393" i="24"/>
  <c r="C7644" i="24"/>
  <c r="B7643" i="24"/>
  <c r="A7643" i="24"/>
  <c r="C9212" i="24"/>
  <c r="B9211" i="24"/>
  <c r="A9211" i="24"/>
  <c r="C10556" i="24"/>
  <c r="B10555" i="24"/>
  <c r="A10555" i="24"/>
  <c r="C8288" i="24"/>
  <c r="B8287" i="24"/>
  <c r="A8287" i="24"/>
  <c r="B9029" i="24"/>
  <c r="A9029" i="24"/>
  <c r="C9030" i="24"/>
  <c r="C10290" i="24"/>
  <c r="B10289" i="24"/>
  <c r="A10289" i="24"/>
  <c r="C8400" i="24"/>
  <c r="B8399" i="24"/>
  <c r="A8399" i="24"/>
  <c r="C8120" i="24"/>
  <c r="B8119" i="24"/>
  <c r="A8119" i="24"/>
  <c r="B8875" i="24"/>
  <c r="C8876" i="24"/>
  <c r="A8875" i="24"/>
  <c r="C8176" i="24"/>
  <c r="B8175" i="24"/>
  <c r="A8175" i="24"/>
  <c r="C10500" i="24"/>
  <c r="B10499" i="24"/>
  <c r="A10499" i="24"/>
  <c r="C8526" i="24"/>
  <c r="B8526" i="24" s="1"/>
  <c r="A8525" i="24"/>
  <c r="C10192" i="24"/>
  <c r="B10192" i="24" s="1"/>
  <c r="A10191" i="24"/>
  <c r="C10528" i="24"/>
  <c r="B10528" i="24" s="1"/>
  <c r="A10527" i="24"/>
  <c r="C8330" i="24"/>
  <c r="B8330" i="24" s="1"/>
  <c r="A8329" i="24"/>
  <c r="C9730" i="24"/>
  <c r="B9730" i="24" s="1"/>
  <c r="A9729" i="24"/>
  <c r="A10415" i="24"/>
  <c r="C10416" i="24"/>
  <c r="B10416" i="24" s="1"/>
  <c r="A9351" i="24"/>
  <c r="C9352" i="24"/>
  <c r="B9352" i="24" s="1"/>
  <c r="A8470" i="24"/>
  <c r="C8471" i="24"/>
  <c r="B8471" i="24" s="1"/>
  <c r="C9156" i="24"/>
  <c r="B9156" i="24" s="1"/>
  <c r="A9155" i="24"/>
  <c r="A8274" i="24"/>
  <c r="C8275" i="24"/>
  <c r="B8275" i="24" s="1"/>
  <c r="A9127" i="24"/>
  <c r="C9128" i="24"/>
  <c r="B9128" i="24" s="1"/>
  <c r="C10444" i="24"/>
  <c r="B10444" i="24" s="1"/>
  <c r="A10443" i="24"/>
  <c r="C9646" i="24"/>
  <c r="B9646" i="24" s="1"/>
  <c r="A9645" i="24"/>
  <c r="A8847" i="24"/>
  <c r="C8848" i="24"/>
  <c r="B8848" i="24" s="1"/>
  <c r="C10136" i="24"/>
  <c r="B10136" i="24" s="1"/>
  <c r="A10135" i="24"/>
  <c r="C10641" i="24"/>
  <c r="B10641" i="24" s="1"/>
  <c r="A10640" i="24"/>
  <c r="A8147" i="24"/>
  <c r="C8148" i="24"/>
  <c r="B8148" i="24" s="1"/>
  <c r="A10373" i="24"/>
  <c r="C10374" i="24"/>
  <c r="B10374" i="24" s="1"/>
  <c r="A8707" i="24"/>
  <c r="C8708" i="24"/>
  <c r="B8708" i="24" s="1"/>
  <c r="C8610" i="24"/>
  <c r="B8610" i="24" s="1"/>
  <c r="A8609" i="24"/>
  <c r="A10303" i="24"/>
  <c r="C10304" i="24"/>
  <c r="B10304" i="24" s="1"/>
  <c r="A8203" i="24"/>
  <c r="C8204" i="24"/>
  <c r="B8204" i="24" s="1"/>
  <c r="A9255" i="24"/>
  <c r="C9256" i="24"/>
  <c r="B9256" i="24" s="1"/>
  <c r="A9464" i="24"/>
  <c r="C9465" i="24"/>
  <c r="B9465" i="24" s="1"/>
  <c r="C10738" i="24"/>
  <c r="B10738" i="24" s="1"/>
  <c r="A10737" i="24"/>
  <c r="C10277" i="24"/>
  <c r="B10277" i="24" s="1"/>
  <c r="A10276" i="24"/>
  <c r="A10724" i="24"/>
  <c r="C10725" i="24"/>
  <c r="B10725" i="24" s="1"/>
  <c r="C9927" i="24"/>
  <c r="B9927" i="24" s="1"/>
  <c r="A9926" i="24"/>
  <c r="A10598" i="24"/>
  <c r="C10599" i="24"/>
  <c r="B10599" i="24" s="1"/>
  <c r="C9422" i="24"/>
  <c r="B9422" i="24" s="1"/>
  <c r="A9421" i="24"/>
  <c r="C9759" i="24"/>
  <c r="B9759" i="24" s="1"/>
  <c r="A9758" i="24"/>
  <c r="C9451" i="24"/>
  <c r="B9451" i="24" s="1"/>
  <c r="A9450" i="24"/>
  <c r="C9479" i="24"/>
  <c r="B9479" i="24" s="1"/>
  <c r="A9478" i="24"/>
  <c r="A8694" i="24"/>
  <c r="C8695" i="24"/>
  <c r="B8695" i="24" s="1"/>
  <c r="C9871" i="24"/>
  <c r="B9871" i="24" s="1"/>
  <c r="A9870" i="24"/>
  <c r="A8722" i="24"/>
  <c r="C8723" i="24"/>
  <c r="B8723" i="24" s="1"/>
  <c r="A9702" i="24"/>
  <c r="C9703" i="24"/>
  <c r="B9703" i="24" s="1"/>
  <c r="A9226" i="24"/>
  <c r="C9227" i="24"/>
  <c r="B9227" i="24" s="1"/>
  <c r="A9519" i="24"/>
  <c r="C9520" i="24"/>
  <c r="B9520" i="24" s="1"/>
  <c r="A9883" i="24"/>
  <c r="C9884" i="24"/>
  <c r="B9884" i="24" s="1"/>
  <c r="A10262" i="24"/>
  <c r="C10263" i="24"/>
  <c r="B10263" i="24" s="1"/>
  <c r="C8765" i="24"/>
  <c r="B8765" i="24" s="1"/>
  <c r="A8764" i="24"/>
  <c r="A9715" i="24"/>
  <c r="C9716" i="24"/>
  <c r="B9716" i="24" s="1"/>
  <c r="A10584" i="24"/>
  <c r="C10585" i="24"/>
  <c r="B10585" i="24" s="1"/>
  <c r="A8105" i="24"/>
  <c r="C8106" i="24"/>
  <c r="B8106" i="24" s="1"/>
  <c r="A9407" i="24"/>
  <c r="C9408" i="24"/>
  <c r="B9408" i="24" s="1"/>
  <c r="A8133" i="24"/>
  <c r="C8134" i="24"/>
  <c r="B8134" i="24" s="1"/>
  <c r="A8568" i="24"/>
  <c r="C8569" i="24"/>
  <c r="B8569" i="24" s="1"/>
  <c r="C10571" i="24"/>
  <c r="B10571" i="24" s="1"/>
  <c r="A10570" i="24"/>
  <c r="A9505" i="24"/>
  <c r="C9506" i="24"/>
  <c r="B9506" i="24" s="1"/>
  <c r="C10235" i="24"/>
  <c r="B10235" i="24" s="1"/>
  <c r="A10234" i="24"/>
  <c r="C10039" i="24"/>
  <c r="B10039" i="24" s="1"/>
  <c r="A10038" i="24"/>
  <c r="A10541" i="24"/>
  <c r="C10542" i="24"/>
  <c r="B10542" i="24" s="1"/>
  <c r="A8903" i="24"/>
  <c r="C8904" i="24"/>
  <c r="B8904" i="24" s="1"/>
  <c r="C9690" i="24"/>
  <c r="B9690" i="24" s="1"/>
  <c r="A9689" i="24"/>
  <c r="A9771" i="24"/>
  <c r="C9772" i="24"/>
  <c r="B9772" i="24" s="1"/>
  <c r="C8303" i="24"/>
  <c r="B8303" i="24" s="1"/>
  <c r="A8302" i="24"/>
  <c r="A9898" i="24"/>
  <c r="C9899" i="24"/>
  <c r="B9899" i="24" s="1"/>
  <c r="C9114" i="24"/>
  <c r="B9114" i="24" s="1"/>
  <c r="A9113" i="24"/>
  <c r="C9843" i="24"/>
  <c r="B9843" i="24" s="1"/>
  <c r="A9842" i="24"/>
  <c r="C10627" i="24"/>
  <c r="B10627" i="24" s="1"/>
  <c r="A10626" i="24"/>
  <c r="A10612" i="24"/>
  <c r="C10613" i="24"/>
  <c r="B10613" i="24" s="1"/>
  <c r="A9939" i="24"/>
  <c r="C9940" i="24"/>
  <c r="B9940" i="24" s="1"/>
  <c r="C8163" i="24"/>
  <c r="B8163" i="24" s="1"/>
  <c r="A8162" i="24"/>
  <c r="C8247" i="24"/>
  <c r="B8247" i="24" s="1"/>
  <c r="A8246" i="24"/>
  <c r="C9605" i="24"/>
  <c r="B9605" i="24" s="1"/>
  <c r="A9604" i="24"/>
  <c r="A9071" i="24"/>
  <c r="C9072" i="24"/>
  <c r="B9072" i="24" s="1"/>
  <c r="C8891" i="24"/>
  <c r="B8891" i="24" s="1"/>
  <c r="A8890" i="24"/>
  <c r="A9310" i="24"/>
  <c r="C9311" i="24"/>
  <c r="B9311" i="24" s="1"/>
  <c r="C8485" i="24"/>
  <c r="B8485" i="24" s="1"/>
  <c r="A8484" i="24"/>
  <c r="A10429" i="24"/>
  <c r="C10430" i="24"/>
  <c r="B10430" i="24" s="1"/>
  <c r="C8933" i="24"/>
  <c r="B8933" i="24" s="1"/>
  <c r="A8932" i="24"/>
  <c r="A7881" i="24"/>
  <c r="C7882" i="24"/>
  <c r="B7882" i="24" s="1"/>
  <c r="C9325" i="24"/>
  <c r="B9325" i="24" s="1"/>
  <c r="A9324" i="24"/>
  <c r="A8063" i="24"/>
  <c r="C8064" i="24"/>
  <c r="B8064" i="24" s="1"/>
  <c r="C8597" i="24"/>
  <c r="B8597" i="24" s="1"/>
  <c r="A8596" i="24"/>
  <c r="C8498" i="24"/>
  <c r="B8498" i="24" s="1"/>
  <c r="A8497" i="24"/>
  <c r="A9995" i="24"/>
  <c r="C9996" i="24"/>
  <c r="B9996" i="24" s="1"/>
  <c r="A10108" i="24"/>
  <c r="C10109" i="24"/>
  <c r="B10109" i="24" s="1"/>
  <c r="A9058" i="24"/>
  <c r="C9059" i="24"/>
  <c r="B9059" i="24" s="1"/>
  <c r="C8974" i="24"/>
  <c r="B8974" i="24" s="1"/>
  <c r="A8973" i="24"/>
  <c r="C7911" i="24"/>
  <c r="B7911" i="24" s="1"/>
  <c r="A7910" i="24"/>
  <c r="A10682" i="24"/>
  <c r="C10683" i="24"/>
  <c r="B10683" i="24" s="1"/>
  <c r="A8624" i="24"/>
  <c r="C8625" i="24"/>
  <c r="B8625" i="24" s="1"/>
  <c r="A8078" i="24"/>
  <c r="C8079" i="24"/>
  <c r="B8079" i="24" s="1"/>
  <c r="C9745" i="24"/>
  <c r="B9745" i="24" s="1"/>
  <c r="A9744" i="24"/>
  <c r="C8387" i="24"/>
  <c r="B8387" i="24" s="1"/>
  <c r="A8386" i="24"/>
  <c r="C10823" i="24"/>
  <c r="B10823" i="24" s="1"/>
  <c r="A10822" i="24"/>
  <c r="A10485" i="24"/>
  <c r="C10486" i="24"/>
  <c r="B10486" i="24" s="1"/>
  <c r="A8735" i="24"/>
  <c r="C8736" i="24"/>
  <c r="B8736" i="24" s="1"/>
  <c r="A8371" i="24"/>
  <c r="C8372" i="24"/>
  <c r="B8372" i="24" s="1"/>
  <c r="A9184" i="24"/>
  <c r="C9185" i="24"/>
  <c r="B9185" i="24" s="1"/>
  <c r="A7895" i="24"/>
  <c r="C7896" i="24"/>
  <c r="B7896" i="24" s="1"/>
  <c r="C9632" i="24"/>
  <c r="B9632" i="24" s="1"/>
  <c r="A9631" i="24"/>
  <c r="C8779" i="24"/>
  <c r="B8779" i="24" s="1"/>
  <c r="A8778" i="24"/>
  <c r="C10459" i="24"/>
  <c r="B10459" i="24" s="1"/>
  <c r="A10458" i="24"/>
  <c r="A9141" i="24"/>
  <c r="C9142" i="24"/>
  <c r="B9142" i="24" s="1"/>
  <c r="C10767" i="24"/>
  <c r="B10767" i="24" s="1"/>
  <c r="A10766" i="24"/>
  <c r="C10011" i="24"/>
  <c r="B10011" i="24" s="1"/>
  <c r="A10010" i="24"/>
  <c r="A9575" i="24"/>
  <c r="C9576" i="24"/>
  <c r="B9576" i="24" s="1"/>
  <c r="C8821" i="24"/>
  <c r="B8821" i="24" s="1"/>
  <c r="A8820" i="24"/>
  <c r="C8414" i="24"/>
  <c r="B8414" i="24" s="1"/>
  <c r="A8413" i="24"/>
  <c r="C9045" i="24"/>
  <c r="B9045" i="24" s="1"/>
  <c r="A9044" i="24"/>
  <c r="A8007" i="24"/>
  <c r="C8008" i="24"/>
  <c r="B8008" i="24" s="1"/>
  <c r="C9814" i="24"/>
  <c r="B9814" i="24" s="1"/>
  <c r="A9813" i="24"/>
  <c r="A8861" i="24"/>
  <c r="C8862" i="24"/>
  <c r="B8862" i="24" s="1"/>
  <c r="A9618" i="24"/>
  <c r="C9619" i="24"/>
  <c r="B9619" i="24" s="1"/>
  <c r="C9101" i="24"/>
  <c r="B9101" i="24" s="1"/>
  <c r="A9100" i="24"/>
  <c r="C9198" i="24"/>
  <c r="B9198" i="24" s="1"/>
  <c r="A9197" i="24"/>
  <c r="A7951" i="24"/>
  <c r="C7952" i="24"/>
  <c r="B7952" i="24" s="1"/>
  <c r="A8680" i="24"/>
  <c r="C8681" i="24"/>
  <c r="B8681" i="24" s="1"/>
  <c r="A9295" i="24"/>
  <c r="C9296" i="24"/>
  <c r="B9296" i="24" s="1"/>
  <c r="A9365" i="24"/>
  <c r="C9366" i="24"/>
  <c r="B9366" i="24" s="1"/>
  <c r="A8190" i="24"/>
  <c r="C8191" i="24"/>
  <c r="B8191" i="24" s="1"/>
  <c r="C9661" i="24"/>
  <c r="B9661" i="24" s="1"/>
  <c r="A9660" i="24"/>
  <c r="A10317" i="24"/>
  <c r="C10318" i="24"/>
  <c r="B10318" i="24" s="1"/>
  <c r="C7981" i="24"/>
  <c r="B7981" i="24" s="1"/>
  <c r="A7980" i="24"/>
  <c r="C10081" i="24"/>
  <c r="B10081" i="24" s="1"/>
  <c r="A10080" i="24"/>
  <c r="A8315" i="24"/>
  <c r="C8316" i="24"/>
  <c r="B8316" i="24" s="1"/>
  <c r="C10697" i="24"/>
  <c r="B10697" i="24" s="1"/>
  <c r="A10696" i="24"/>
  <c r="C10403" i="24"/>
  <c r="B10403" i="24" s="1"/>
  <c r="A10402" i="24"/>
  <c r="C9338" i="24"/>
  <c r="B9338" i="24" s="1"/>
  <c r="A9337" i="24"/>
  <c r="C7967" i="24"/>
  <c r="B7967" i="24" s="1"/>
  <c r="A7966" i="24"/>
  <c r="C8429" i="24"/>
  <c r="B8429" i="24" s="1"/>
  <c r="A8428" i="24"/>
  <c r="C10668" i="24"/>
  <c r="B10668" i="24" s="1"/>
  <c r="A10667" i="24"/>
  <c r="C8443" i="24"/>
  <c r="B8443" i="24" s="1"/>
  <c r="A8442" i="24"/>
  <c r="C8093" i="24"/>
  <c r="B8093" i="24" s="1"/>
  <c r="A8092" i="24"/>
  <c r="A9673" i="24"/>
  <c r="C9674" i="24"/>
  <c r="B9674" i="24" s="1"/>
  <c r="A10121" i="24"/>
  <c r="C10122" i="24"/>
  <c r="B10122" i="24" s="1"/>
  <c r="C10655" i="24"/>
  <c r="B10655" i="24" s="1"/>
  <c r="A10654" i="24"/>
  <c r="C9269" i="24"/>
  <c r="B9269" i="24" s="1"/>
  <c r="A9268" i="24"/>
  <c r="C10473" i="24"/>
  <c r="B10473" i="24" s="1"/>
  <c r="A10472" i="24"/>
  <c r="A10780" i="24"/>
  <c r="C10781" i="24"/>
  <c r="B10781" i="24" s="1"/>
  <c r="A8792" i="24"/>
  <c r="C8793" i="24"/>
  <c r="B8793" i="24" s="1"/>
  <c r="A7937" i="24"/>
  <c r="C7938" i="24"/>
  <c r="B7938" i="24" s="1"/>
  <c r="A9015" i="24"/>
  <c r="C9016" i="24"/>
  <c r="B9016" i="24" s="1"/>
  <c r="C10333" i="24"/>
  <c r="B10333" i="24" s="1"/>
  <c r="A10332" i="24"/>
  <c r="A8960" i="24"/>
  <c r="C8961" i="24"/>
  <c r="B8961" i="24" s="1"/>
  <c r="C8541" i="24"/>
  <c r="B8541" i="24" s="1"/>
  <c r="A8540" i="24"/>
  <c r="C9786" i="24"/>
  <c r="B9786" i="24" s="1"/>
  <c r="A9785" i="24"/>
  <c r="A9982" i="24"/>
  <c r="C9983" i="24"/>
  <c r="B9983" i="24" s="1"/>
  <c r="C7995" i="24"/>
  <c r="B7995" i="24" s="1"/>
  <c r="A7994" i="24"/>
  <c r="A8806" i="24"/>
  <c r="C8807" i="24"/>
  <c r="B8807" i="24" s="1"/>
  <c r="A9001" i="24"/>
  <c r="C9002" i="24"/>
  <c r="B9002" i="24" s="1"/>
  <c r="A8512" i="24"/>
  <c r="C8513" i="24"/>
  <c r="B8513" i="24" s="1"/>
  <c r="C8653" i="24"/>
  <c r="B8653" i="24" s="1"/>
  <c r="A8652" i="24"/>
  <c r="C9535" i="24"/>
  <c r="B9535" i="24" s="1"/>
  <c r="A9534" i="24"/>
  <c r="A8357" i="24"/>
  <c r="C8358" i="24"/>
  <c r="B8358" i="24" s="1"/>
  <c r="C9954" i="24"/>
  <c r="B9954" i="24" s="1"/>
  <c r="A9953" i="24"/>
  <c r="A9562" i="24"/>
  <c r="C9563" i="24"/>
  <c r="B9563" i="24" s="1"/>
  <c r="A8456" i="24"/>
  <c r="C8457" i="24"/>
  <c r="B8457" i="24" s="1"/>
  <c r="C8583" i="24"/>
  <c r="B8583" i="24" s="1"/>
  <c r="A8582" i="24"/>
  <c r="C8037" i="24"/>
  <c r="B8037" i="24" s="1"/>
  <c r="A8036" i="24"/>
  <c r="C8218" i="24"/>
  <c r="B8218" i="24" s="1"/>
  <c r="A8217" i="24"/>
  <c r="C10025" i="24"/>
  <c r="B10025" i="24" s="1"/>
  <c r="A10024" i="24"/>
  <c r="A10052" i="24"/>
  <c r="C10053" i="24"/>
  <c r="B10053" i="24" s="1"/>
  <c r="C10179" i="24"/>
  <c r="B10179" i="24" s="1"/>
  <c r="A10178" i="24"/>
  <c r="C9493" i="24"/>
  <c r="B9493" i="24" s="1"/>
  <c r="A9492" i="24"/>
  <c r="C10711" i="24"/>
  <c r="B10711" i="24" s="1"/>
  <c r="A10710" i="24"/>
  <c r="A8022" i="24"/>
  <c r="C8023" i="24"/>
  <c r="B8023" i="24" s="1"/>
  <c r="C9801" i="24"/>
  <c r="B9801" i="24" s="1"/>
  <c r="A9800" i="24"/>
  <c r="A10066" i="24"/>
  <c r="C10067" i="24"/>
  <c r="B10067" i="24" s="1"/>
  <c r="C10514" i="24"/>
  <c r="B10514" i="24" s="1"/>
  <c r="A10513" i="24"/>
  <c r="C8919" i="24"/>
  <c r="B8919" i="24" s="1"/>
  <c r="A8918" i="24"/>
  <c r="C7925" i="24"/>
  <c r="B7925" i="24" s="1"/>
  <c r="A7924" i="24"/>
  <c r="A9086" i="24"/>
  <c r="C9087" i="24"/>
  <c r="B9087" i="24" s="1"/>
  <c r="C10808" i="24"/>
  <c r="B10808" i="24" s="1"/>
  <c r="A10807" i="24"/>
  <c r="A10794" i="24"/>
  <c r="C10795" i="24"/>
  <c r="B10795" i="24" s="1"/>
  <c r="C8554" i="24"/>
  <c r="B8554" i="24" s="1"/>
  <c r="A8553" i="24"/>
  <c r="A10150" i="24"/>
  <c r="C10151" i="24"/>
  <c r="B10151" i="24" s="1"/>
  <c r="A9282" i="24"/>
  <c r="C9283" i="24"/>
  <c r="B9283" i="24" s="1"/>
  <c r="A8260" i="24"/>
  <c r="C8261" i="24"/>
  <c r="B8261" i="24" s="1"/>
  <c r="A10164" i="24"/>
  <c r="C10165" i="24"/>
  <c r="B10165" i="24" s="1"/>
  <c r="A10247" i="24"/>
  <c r="C10248" i="24"/>
  <c r="B10248" i="24" s="1"/>
  <c r="C8947" i="24"/>
  <c r="B8947" i="24" s="1"/>
  <c r="A8946" i="24"/>
  <c r="A9239" i="24"/>
  <c r="C9240" i="24"/>
  <c r="B9240" i="24" s="1"/>
  <c r="A10205" i="24"/>
  <c r="C10206" i="24"/>
  <c r="B10206" i="24" s="1"/>
  <c r="C9857" i="24"/>
  <c r="B9857" i="24" s="1"/>
  <c r="A9856" i="24"/>
  <c r="C10388" i="24"/>
  <c r="B10388" i="24" s="1"/>
  <c r="A10387" i="24"/>
  <c r="C8638" i="24"/>
  <c r="B8638" i="24" s="1"/>
  <c r="A8637" i="24"/>
  <c r="A9827" i="24"/>
  <c r="C9828" i="24"/>
  <c r="B9828" i="24" s="1"/>
  <c r="C9548" i="24"/>
  <c r="B9548" i="24" s="1"/>
  <c r="A9547" i="24"/>
  <c r="C8051" i="24"/>
  <c r="B8051" i="24" s="1"/>
  <c r="A8050" i="24"/>
  <c r="C8667" i="24"/>
  <c r="B8667" i="24" s="1"/>
  <c r="A8666" i="24"/>
  <c r="C9913" i="24"/>
  <c r="B9913" i="24" s="1"/>
  <c r="A9912" i="24"/>
  <c r="A10359" i="24"/>
  <c r="C10360" i="24"/>
  <c r="B10360" i="24" s="1"/>
  <c r="A7812" i="24"/>
  <c r="C7813" i="24"/>
  <c r="B7813" i="24" s="1"/>
  <c r="A7825" i="24"/>
  <c r="C7826" i="24"/>
  <c r="B7826" i="24" s="1"/>
  <c r="C7869" i="24"/>
  <c r="B7869" i="24" s="1"/>
  <c r="A7868" i="24"/>
  <c r="A7784" i="24"/>
  <c r="C7785" i="24"/>
  <c r="B7785" i="24" s="1"/>
  <c r="C7841" i="24"/>
  <c r="B7841" i="24" s="1"/>
  <c r="A7840" i="24"/>
  <c r="A7671" i="24"/>
  <c r="C7672" i="24"/>
  <c r="B7672" i="24" s="1"/>
  <c r="A7756" i="24"/>
  <c r="C7757" i="24"/>
  <c r="B7757" i="24" s="1"/>
  <c r="C7617" i="24"/>
  <c r="B7617" i="24" s="1"/>
  <c r="A7616" i="24"/>
  <c r="C7771" i="24"/>
  <c r="B7771" i="24" s="1"/>
  <c r="A7770" i="24"/>
  <c r="A7602" i="24"/>
  <c r="C7603" i="24"/>
  <c r="B7603" i="24" s="1"/>
  <c r="C7687" i="24"/>
  <c r="B7687" i="24" s="1"/>
  <c r="A7686" i="24"/>
  <c r="C7743" i="24"/>
  <c r="B7743" i="24" s="1"/>
  <c r="A7742" i="24"/>
  <c r="A7714" i="24"/>
  <c r="C7715" i="24"/>
  <c r="B7715" i="24" s="1"/>
  <c r="A7629" i="24"/>
  <c r="C7630" i="24"/>
  <c r="B7630" i="24" s="1"/>
  <c r="A7728" i="24"/>
  <c r="C7729" i="24"/>
  <c r="B7729" i="24" s="1"/>
  <c r="C7659" i="24"/>
  <c r="B7659" i="24" s="1"/>
  <c r="A7658" i="24"/>
  <c r="C7477" i="24"/>
  <c r="B7477" i="24" s="1"/>
  <c r="A7476" i="24"/>
  <c r="C7435" i="24"/>
  <c r="B7435" i="24" s="1"/>
  <c r="A7434" i="24"/>
  <c r="C7533" i="24"/>
  <c r="B7533" i="24" s="1"/>
  <c r="A7532" i="24"/>
  <c r="C7267" i="24"/>
  <c r="B7267" i="24" s="1"/>
  <c r="A7266" i="24"/>
  <c r="A7279" i="24"/>
  <c r="C7280" i="24"/>
  <c r="B7280" i="24" s="1"/>
  <c r="A7391" i="24"/>
  <c r="C7392" i="24"/>
  <c r="B7392" i="24" s="1"/>
  <c r="C7323" i="24"/>
  <c r="B7323" i="24" s="1"/>
  <c r="A7322" i="24"/>
  <c r="A7461" i="24"/>
  <c r="C7462" i="24"/>
  <c r="B7462" i="24" s="1"/>
  <c r="A7406" i="24"/>
  <c r="C7407" i="24"/>
  <c r="B7407" i="24" s="1"/>
  <c r="C7589" i="24"/>
  <c r="B7589" i="24" s="1"/>
  <c r="A7588" i="24"/>
  <c r="A7294" i="24"/>
  <c r="C7295" i="24"/>
  <c r="B7295" i="24" s="1"/>
  <c r="C7421" i="24"/>
  <c r="B7421" i="24" s="1"/>
  <c r="A7420" i="24"/>
  <c r="C7449" i="24"/>
  <c r="B7449" i="24" s="1"/>
  <c r="A7448" i="24"/>
  <c r="C7491" i="24"/>
  <c r="B7491" i="24" s="1"/>
  <c r="A7490" i="24"/>
  <c r="A7349" i="24"/>
  <c r="C7350" i="24"/>
  <c r="B7350" i="24" s="1"/>
  <c r="C7379" i="24"/>
  <c r="B7379" i="24" s="1"/>
  <c r="A7378" i="24"/>
  <c r="A7505" i="24"/>
  <c r="C7506" i="24"/>
  <c r="B7506" i="24" s="1"/>
  <c r="C7253" i="24"/>
  <c r="B7253" i="24" s="1"/>
  <c r="A7252" i="24"/>
  <c r="C7547" i="24"/>
  <c r="B7547" i="24" s="1"/>
  <c r="A7546" i="24"/>
  <c r="A7363" i="24"/>
  <c r="C7364" i="24"/>
  <c r="B7364" i="24" s="1"/>
  <c r="A7223" i="24"/>
  <c r="C7224" i="24"/>
  <c r="B7224" i="24" s="1"/>
  <c r="C7309" i="24"/>
  <c r="B7309" i="24" s="1"/>
  <c r="A7308" i="24"/>
  <c r="A7517" i="24"/>
  <c r="C7518" i="24"/>
  <c r="B7518" i="24" s="1"/>
  <c r="C7337" i="24"/>
  <c r="B7337" i="24" s="1"/>
  <c r="A7336" i="24"/>
  <c r="C7211" i="24"/>
  <c r="B7211" i="24" s="1"/>
  <c r="A7210" i="24"/>
  <c r="A7238" i="24"/>
  <c r="C7239" i="24"/>
  <c r="B7239" i="24" s="1"/>
  <c r="C7200" i="24"/>
  <c r="B7200" i="24" s="1"/>
  <c r="A7199" i="24"/>
  <c r="A7573" i="24"/>
  <c r="C7574" i="24"/>
  <c r="B7574" i="24" s="1"/>
  <c r="A7559" i="24"/>
  <c r="C7560" i="24"/>
  <c r="B7560" i="24" s="1"/>
  <c r="B7181" i="24"/>
  <c r="C7182" i="24"/>
  <c r="A2761" i="24"/>
  <c r="A4394" i="24"/>
  <c r="A358" i="24"/>
  <c r="A5216" i="24"/>
  <c r="B2325" i="24"/>
  <c r="A2325" i="24"/>
  <c r="A4139" i="24"/>
  <c r="B75" i="24"/>
  <c r="A75" i="24"/>
  <c r="A1246" i="24"/>
  <c r="A3882" i="24"/>
  <c r="B3882" i="24"/>
  <c r="A2439" i="24"/>
  <c r="B2439" i="24"/>
  <c r="B714" i="24"/>
  <c r="A714" i="24"/>
  <c r="A2919" i="24"/>
  <c r="B2919" i="24"/>
  <c r="A4192" i="24"/>
  <c r="B4192" i="24"/>
  <c r="B2499" i="24"/>
  <c r="A2499" i="24"/>
  <c r="B4207" i="24"/>
  <c r="A4207" i="24"/>
  <c r="A1944" i="24"/>
  <c r="B1944" i="24"/>
  <c r="B4162" i="24"/>
  <c r="A4162" i="24"/>
  <c r="A2649" i="24"/>
  <c r="B2649" i="24"/>
  <c r="B2634" i="24"/>
  <c r="A2634" i="24"/>
  <c r="B2349" i="24"/>
  <c r="A2349" i="24"/>
  <c r="A2424" i="24"/>
  <c r="B2424" i="24"/>
  <c r="B2574" i="24"/>
  <c r="A2574" i="24"/>
  <c r="A7106" i="24"/>
  <c r="B7106" i="24"/>
  <c r="B5785" i="24"/>
  <c r="A5785" i="24"/>
  <c r="B7135" i="24"/>
  <c r="A7135" i="24"/>
  <c r="B4824" i="24"/>
  <c r="A4824" i="24"/>
  <c r="A5239" i="24"/>
  <c r="B5239" i="24"/>
  <c r="A4869" i="24"/>
  <c r="B4869" i="24"/>
  <c r="B5194" i="24"/>
  <c r="A5194" i="24"/>
  <c r="B4357" i="24"/>
  <c r="A4357" i="24"/>
  <c r="A5725" i="24"/>
  <c r="B5725" i="24"/>
  <c r="A5665" i="24"/>
  <c r="B5665" i="24"/>
  <c r="B5538" i="24"/>
  <c r="A5538" i="24"/>
  <c r="B5508" i="24"/>
  <c r="A5508" i="24"/>
  <c r="B5740" i="24"/>
  <c r="A5740" i="24"/>
  <c r="B5224" i="24"/>
  <c r="A5224" i="24"/>
  <c r="B4147" i="24"/>
  <c r="A4147" i="24"/>
  <c r="B4061" i="24"/>
  <c r="A4061" i="24"/>
  <c r="B4327" i="24"/>
  <c r="A4327" i="24"/>
  <c r="A4046" i="24"/>
  <c r="B4046" i="24"/>
  <c r="A4297" i="24"/>
  <c r="B4297" i="24"/>
  <c r="B4223" i="24"/>
  <c r="A4223" i="24"/>
  <c r="B4253" i="24"/>
  <c r="A4253" i="24"/>
  <c r="B3431" i="24"/>
  <c r="A3431" i="24"/>
  <c r="B3522" i="24"/>
  <c r="A3522" i="24"/>
  <c r="A3447" i="24"/>
  <c r="B3447" i="24"/>
  <c r="B3582" i="24"/>
  <c r="A3582" i="24"/>
  <c r="B3461" i="24"/>
  <c r="A3461" i="24"/>
  <c r="B3852" i="24"/>
  <c r="A3852" i="24"/>
  <c r="B3491" i="24"/>
  <c r="A3491" i="24"/>
  <c r="B4016" i="24"/>
  <c r="A4016" i="24"/>
  <c r="B3477" i="24"/>
  <c r="A3477" i="24"/>
  <c r="A3896" i="24"/>
  <c r="B3896" i="24"/>
  <c r="B3911" i="24"/>
  <c r="A3911" i="24"/>
  <c r="A4001" i="24"/>
  <c r="B4001" i="24"/>
  <c r="A2994" i="24"/>
  <c r="B2994" i="24"/>
  <c r="A2874" i="24"/>
  <c r="B2874" i="24"/>
  <c r="A2934" i="24"/>
  <c r="B2934" i="24"/>
  <c r="B3009" i="24"/>
  <c r="A3009" i="24"/>
  <c r="B2799" i="24"/>
  <c r="A2799" i="24"/>
  <c r="B2949" i="24"/>
  <c r="A2949" i="24"/>
  <c r="B2890" i="24"/>
  <c r="A2890" i="24"/>
  <c r="B2604" i="24"/>
  <c r="A2604" i="24"/>
  <c r="B2139" i="24"/>
  <c r="A2139" i="24"/>
  <c r="B2199" i="24"/>
  <c r="A2199" i="24"/>
  <c r="A2289" i="24"/>
  <c r="B2289" i="24"/>
  <c r="A2589" i="24"/>
  <c r="B2589" i="24"/>
  <c r="B2274" i="24"/>
  <c r="A2274" i="24"/>
  <c r="B2514" i="24"/>
  <c r="A2514" i="24"/>
  <c r="B2546" i="24"/>
  <c r="A2546" i="24"/>
  <c r="A2530" i="24"/>
  <c r="B2530" i="24"/>
  <c r="A2664" i="24"/>
  <c r="B2664" i="24"/>
  <c r="A2469" i="24"/>
  <c r="B2469" i="24"/>
  <c r="B2454" i="24"/>
  <c r="A2454" i="24"/>
  <c r="B2364" i="24"/>
  <c r="A2364" i="24"/>
  <c r="B2395" i="24"/>
  <c r="A2395" i="24"/>
  <c r="A2094" i="24"/>
  <c r="B2094" i="24"/>
  <c r="B2109" i="24"/>
  <c r="A2109" i="24"/>
  <c r="B1989" i="24"/>
  <c r="A1989" i="24"/>
  <c r="B2019" i="24"/>
  <c r="A2019" i="24"/>
  <c r="A2034" i="24"/>
  <c r="B2034" i="24"/>
  <c r="A789" i="24"/>
  <c r="B789" i="24"/>
  <c r="A879" i="24"/>
  <c r="B879" i="24"/>
  <c r="A669" i="24"/>
  <c r="B669" i="24"/>
  <c r="A1419" i="24"/>
  <c r="B1419" i="24"/>
  <c r="B1734" i="24"/>
  <c r="A1734" i="24"/>
  <c r="A1719" i="24"/>
  <c r="B1719" i="24"/>
  <c r="B1599" i="24"/>
  <c r="A1599" i="24"/>
  <c r="B1765" i="24"/>
  <c r="A1765" i="24"/>
  <c r="B1809" i="24"/>
  <c r="A1809" i="24"/>
  <c r="B1509" i="24"/>
  <c r="A1509" i="24"/>
  <c r="B1404" i="24"/>
  <c r="A1404" i="24"/>
  <c r="A1451" i="24"/>
  <c r="B1451" i="24"/>
  <c r="B1389" i="24"/>
  <c r="A1389" i="24"/>
  <c r="A1269" i="24"/>
  <c r="B1269" i="24"/>
  <c r="B1359" i="24"/>
  <c r="A1359" i="24"/>
  <c r="A1344" i="24"/>
  <c r="B1344" i="24"/>
  <c r="B1164" i="24"/>
  <c r="A1164" i="24"/>
  <c r="B1254" i="24"/>
  <c r="A1254" i="24"/>
  <c r="B1225" i="24"/>
  <c r="A1225" i="24"/>
  <c r="B1119" i="24"/>
  <c r="A1119" i="24"/>
  <c r="B924" i="24"/>
  <c r="A924" i="24"/>
  <c r="B944" i="24"/>
  <c r="A944" i="24"/>
  <c r="A1104" i="24"/>
  <c r="B1104" i="24"/>
  <c r="B1044" i="24"/>
  <c r="A1044" i="24"/>
  <c r="B804" i="24"/>
  <c r="A804" i="24"/>
  <c r="A729" i="24"/>
  <c r="B729" i="24"/>
  <c r="A834" i="24"/>
  <c r="B834" i="24"/>
  <c r="B639" i="24"/>
  <c r="A639" i="24"/>
  <c r="B609" i="24"/>
  <c r="A609" i="24"/>
  <c r="A774" i="24"/>
  <c r="B774" i="24"/>
  <c r="B549" i="24"/>
  <c r="A549" i="24"/>
  <c r="A429" i="24"/>
  <c r="B429" i="24"/>
  <c r="A534" i="24"/>
  <c r="B534" i="24"/>
  <c r="A564" i="24"/>
  <c r="B564" i="24"/>
  <c r="A385" i="24"/>
  <c r="B385" i="24"/>
  <c r="B444" i="24"/>
  <c r="A444" i="24"/>
  <c r="B579" i="24"/>
  <c r="A579" i="24"/>
  <c r="B401" i="24"/>
  <c r="A401" i="24"/>
  <c r="A234" i="24"/>
  <c r="B234" i="24"/>
  <c r="B219" i="24"/>
  <c r="A219" i="24"/>
  <c r="B114" i="24"/>
  <c r="A114" i="24"/>
  <c r="B54" i="24"/>
  <c r="A54" i="24"/>
  <c r="B144" i="24"/>
  <c r="A144" i="24"/>
  <c r="B6140" i="24"/>
  <c r="A6140" i="24"/>
  <c r="C6141" i="24"/>
  <c r="B6112" i="24"/>
  <c r="A6112" i="24"/>
  <c r="C6113" i="24"/>
  <c r="B4488" i="24"/>
  <c r="A4488" i="24"/>
  <c r="C4489" i="24"/>
  <c r="C7122" i="24"/>
  <c r="B7121" i="24"/>
  <c r="A7121" i="24"/>
  <c r="B5916" i="24"/>
  <c r="A5916" i="24"/>
  <c r="C5917" i="24"/>
  <c r="C6225" i="24"/>
  <c r="A6224" i="24"/>
  <c r="B6224" i="24"/>
  <c r="C5013" i="24"/>
  <c r="A5012" i="24"/>
  <c r="B5012" i="24"/>
  <c r="B6196" i="24"/>
  <c r="A6196" i="24"/>
  <c r="C6197" i="24"/>
  <c r="B5069" i="24"/>
  <c r="C5070" i="24"/>
  <c r="A5069" i="24"/>
  <c r="B6000" i="24"/>
  <c r="A6000" i="24"/>
  <c r="C6001" i="24"/>
  <c r="B5423" i="24"/>
  <c r="C5424" i="24"/>
  <c r="A5423" i="24"/>
  <c r="B6630" i="24"/>
  <c r="A6630" i="24"/>
  <c r="C6631" i="24"/>
  <c r="B7093" i="24"/>
  <c r="A7093" i="24"/>
  <c r="C7094" i="24"/>
  <c r="B7009" i="24"/>
  <c r="A7009" i="24"/>
  <c r="C7010" i="24"/>
  <c r="B6994" i="24"/>
  <c r="A6994" i="24"/>
  <c r="C6995" i="24"/>
  <c r="B7022" i="24"/>
  <c r="A7022" i="24"/>
  <c r="C7023" i="24"/>
  <c r="B6924" i="24"/>
  <c r="A6924" i="24"/>
  <c r="C6925" i="24"/>
  <c r="B7050" i="24"/>
  <c r="A7050" i="24"/>
  <c r="C7051" i="24"/>
  <c r="B6939" i="24"/>
  <c r="A6939" i="24"/>
  <c r="C6940" i="24"/>
  <c r="B7078" i="24"/>
  <c r="A7078" i="24"/>
  <c r="C7079" i="24"/>
  <c r="B7037" i="24"/>
  <c r="A7037" i="24"/>
  <c r="C7038" i="24"/>
  <c r="B7065" i="24"/>
  <c r="A7065" i="24"/>
  <c r="C7066" i="24"/>
  <c r="B6952" i="24"/>
  <c r="A6952" i="24"/>
  <c r="C6953" i="24"/>
  <c r="B6981" i="24"/>
  <c r="A6981" i="24"/>
  <c r="C6982" i="24"/>
  <c r="B6967" i="24"/>
  <c r="A6967" i="24"/>
  <c r="C6968" i="24"/>
  <c r="B6701" i="24"/>
  <c r="A6701" i="24"/>
  <c r="C6702" i="24"/>
  <c r="B6882" i="24"/>
  <c r="A6882" i="24"/>
  <c r="C6883" i="24"/>
  <c r="B6714" i="24"/>
  <c r="A6714" i="24"/>
  <c r="C6715" i="24"/>
  <c r="B6854" i="24"/>
  <c r="A6854" i="24"/>
  <c r="C6855" i="24"/>
  <c r="B6869" i="24"/>
  <c r="A6869" i="24"/>
  <c r="C6870" i="24"/>
  <c r="B6686" i="24"/>
  <c r="A6686" i="24"/>
  <c r="C6687" i="24"/>
  <c r="B6673" i="24"/>
  <c r="A6673" i="24"/>
  <c r="C6674" i="24"/>
  <c r="B6770" i="24"/>
  <c r="A6770" i="24"/>
  <c r="C6771" i="24"/>
  <c r="B6826" i="24"/>
  <c r="A6826" i="24"/>
  <c r="C6827" i="24"/>
  <c r="B6757" i="24"/>
  <c r="A6757" i="24"/>
  <c r="C6758" i="24"/>
  <c r="B6910" i="24"/>
  <c r="A6910" i="24"/>
  <c r="C6911" i="24"/>
  <c r="B6798" i="24"/>
  <c r="A6798" i="24"/>
  <c r="C6799" i="24"/>
  <c r="B6742" i="24"/>
  <c r="A6742" i="24"/>
  <c r="C6743" i="24"/>
  <c r="B6729" i="24"/>
  <c r="A6729" i="24"/>
  <c r="C6730" i="24"/>
  <c r="B6813" i="24"/>
  <c r="A6813" i="24"/>
  <c r="C6814" i="24"/>
  <c r="B6897" i="24"/>
  <c r="A6897" i="24"/>
  <c r="C6898" i="24"/>
  <c r="B6785" i="24"/>
  <c r="A6785" i="24"/>
  <c r="C6786" i="24"/>
  <c r="B6841" i="24"/>
  <c r="A6841" i="24"/>
  <c r="C6842" i="24"/>
  <c r="C6561" i="24"/>
  <c r="A6560" i="24"/>
  <c r="B6560" i="24"/>
  <c r="C6604" i="24"/>
  <c r="A6603" i="24"/>
  <c r="B6603" i="24"/>
  <c r="C6660" i="24"/>
  <c r="A6659" i="24"/>
  <c r="B6659" i="24"/>
  <c r="C6589" i="24"/>
  <c r="A6588" i="24"/>
  <c r="B6588" i="24"/>
  <c r="C6520" i="24"/>
  <c r="A6519" i="24"/>
  <c r="B6519" i="24"/>
  <c r="C6617" i="24"/>
  <c r="A6616" i="24"/>
  <c r="B6616" i="24"/>
  <c r="C6533" i="24"/>
  <c r="A6532" i="24"/>
  <c r="B6532" i="24"/>
  <c r="C6505" i="24"/>
  <c r="A6504" i="24"/>
  <c r="B6504" i="24"/>
  <c r="C6576" i="24"/>
  <c r="A6575" i="24"/>
  <c r="B6575" i="24"/>
  <c r="B6645" i="24"/>
  <c r="A6645" i="24"/>
  <c r="C6646" i="24"/>
  <c r="C6548" i="24"/>
  <c r="A6547" i="24"/>
  <c r="B6547" i="24"/>
  <c r="B6393" i="24"/>
  <c r="A6393" i="24"/>
  <c r="C6394" i="24"/>
  <c r="B6434" i="24"/>
  <c r="A6434" i="24"/>
  <c r="C6435" i="24"/>
  <c r="B6477" i="24"/>
  <c r="A6477" i="24"/>
  <c r="C6478" i="24"/>
  <c r="B6406" i="24"/>
  <c r="A6406" i="24"/>
  <c r="C6407" i="24"/>
  <c r="B6378" i="24"/>
  <c r="A6378" i="24"/>
  <c r="C6379" i="24"/>
  <c r="B6490" i="24"/>
  <c r="A6490" i="24"/>
  <c r="C6491" i="24"/>
  <c r="B6449" i="24"/>
  <c r="A6449" i="24"/>
  <c r="C6450" i="24"/>
  <c r="B6365" i="24"/>
  <c r="A6365" i="24"/>
  <c r="C6366" i="24"/>
  <c r="B6462" i="24"/>
  <c r="A6462" i="24"/>
  <c r="C6463" i="24"/>
  <c r="B6421" i="24"/>
  <c r="A6421" i="24"/>
  <c r="C6422" i="24"/>
  <c r="B6295" i="24"/>
  <c r="A6295" i="24"/>
  <c r="C6296" i="24"/>
  <c r="B6337" i="24"/>
  <c r="A6337" i="24"/>
  <c r="C6338" i="24"/>
  <c r="B6310" i="24"/>
  <c r="A6310" i="24"/>
  <c r="C6311" i="24"/>
  <c r="B6322" i="24"/>
  <c r="A6322" i="24"/>
  <c r="C6323" i="24"/>
  <c r="B6350" i="24"/>
  <c r="A6350" i="24"/>
  <c r="C6351" i="24"/>
  <c r="B6281" i="24"/>
  <c r="A6281" i="24"/>
  <c r="C6282" i="24"/>
  <c r="B6253" i="24"/>
  <c r="A6253" i="24"/>
  <c r="C6254" i="24"/>
  <c r="B6238" i="24"/>
  <c r="A6238" i="24"/>
  <c r="C6239" i="24"/>
  <c r="B6266" i="24"/>
  <c r="A6266" i="24"/>
  <c r="C6267" i="24"/>
  <c r="B6211" i="24"/>
  <c r="A6211" i="24"/>
  <c r="C6212" i="24"/>
  <c r="C6184" i="24"/>
  <c r="B6183" i="24"/>
  <c r="A6183" i="24"/>
  <c r="B6127" i="24"/>
  <c r="A6127" i="24"/>
  <c r="C6128" i="24"/>
  <c r="B6155" i="24"/>
  <c r="A6155" i="24"/>
  <c r="C6156" i="24"/>
  <c r="B6168" i="24"/>
  <c r="A6168" i="24"/>
  <c r="C6169" i="24"/>
  <c r="B6099" i="24"/>
  <c r="A6099" i="24"/>
  <c r="C6100" i="24"/>
  <c r="B6056" i="24"/>
  <c r="A6056" i="24"/>
  <c r="C6057" i="24"/>
  <c r="B6071" i="24"/>
  <c r="A6071" i="24"/>
  <c r="C6072" i="24"/>
  <c r="B6043" i="24"/>
  <c r="A6043" i="24"/>
  <c r="C6044" i="24"/>
  <c r="B6084" i="24"/>
  <c r="A6084" i="24"/>
  <c r="C6085" i="24"/>
  <c r="B6015" i="24"/>
  <c r="A6015" i="24"/>
  <c r="C6016" i="24"/>
  <c r="B5987" i="24"/>
  <c r="A5987" i="24"/>
  <c r="C5988" i="24"/>
  <c r="B6030" i="24"/>
  <c r="A6030" i="24"/>
  <c r="C6031" i="24"/>
  <c r="B5944" i="24"/>
  <c r="A5944" i="24"/>
  <c r="C5945" i="24"/>
  <c r="A5553" i="24"/>
  <c r="C5554" i="24"/>
  <c r="B5553" i="24"/>
  <c r="B5624" i="24"/>
  <c r="A5624" i="24"/>
  <c r="C5625" i="24"/>
  <c r="B5875" i="24"/>
  <c r="A5875" i="24"/>
  <c r="C5876" i="24"/>
  <c r="A5581" i="24"/>
  <c r="B5581" i="24"/>
  <c r="C5582" i="24"/>
  <c r="B5637" i="24"/>
  <c r="A5637" i="24"/>
  <c r="C5638" i="24"/>
  <c r="B5959" i="24"/>
  <c r="A5959" i="24"/>
  <c r="C5960" i="24"/>
  <c r="B5609" i="24"/>
  <c r="A5609" i="24"/>
  <c r="C5610" i="24"/>
  <c r="A5465" i="24"/>
  <c r="B5465" i="24"/>
  <c r="C5466" i="24"/>
  <c r="B5862" i="24"/>
  <c r="A5862" i="24"/>
  <c r="C5863" i="24"/>
  <c r="B5972" i="24"/>
  <c r="A5972" i="24"/>
  <c r="C5973" i="24"/>
  <c r="A5596" i="24"/>
  <c r="B5596" i="24"/>
  <c r="C5597" i="24"/>
  <c r="B5890" i="24"/>
  <c r="A5890" i="24"/>
  <c r="C5891" i="24"/>
  <c r="A5480" i="24"/>
  <c r="B5480" i="24"/>
  <c r="C5481" i="24"/>
  <c r="B5652" i="24"/>
  <c r="A5652" i="24"/>
  <c r="C5653" i="24"/>
  <c r="B5931" i="24"/>
  <c r="A5931" i="24"/>
  <c r="C5932" i="24"/>
  <c r="B5903" i="24"/>
  <c r="A5903" i="24"/>
  <c r="C5904" i="24"/>
  <c r="A5568" i="24"/>
  <c r="C5569" i="24"/>
  <c r="B5568" i="24"/>
  <c r="B5438" i="24"/>
  <c r="A5438" i="24"/>
  <c r="C5439" i="24"/>
  <c r="B5397" i="24"/>
  <c r="A5397" i="24"/>
  <c r="C5398" i="24"/>
  <c r="B5451" i="24"/>
  <c r="A5451" i="24"/>
  <c r="C5452" i="24"/>
  <c r="B5410" i="24"/>
  <c r="A5410" i="24"/>
  <c r="C5411" i="24"/>
  <c r="B4915" i="24"/>
  <c r="A4915" i="24"/>
  <c r="C4916" i="24"/>
  <c r="B4927" i="24"/>
  <c r="A4927" i="24"/>
  <c r="C4928" i="24"/>
  <c r="C4999" i="24"/>
  <c r="B4998" i="24"/>
  <c r="A4998" i="24"/>
  <c r="C5041" i="24"/>
  <c r="B5040" i="24"/>
  <c r="A5040" i="24"/>
  <c r="B5340" i="24"/>
  <c r="A5340" i="24"/>
  <c r="C5341" i="24"/>
  <c r="C5284" i="24"/>
  <c r="A5283" i="24"/>
  <c r="B5283" i="24"/>
  <c r="C5112" i="24"/>
  <c r="A5111" i="24"/>
  <c r="B5111" i="24"/>
  <c r="B5312" i="24"/>
  <c r="C5313" i="24"/>
  <c r="A5312" i="24"/>
  <c r="B5299" i="24"/>
  <c r="C5300" i="24"/>
  <c r="A5299" i="24"/>
  <c r="C5166" i="24"/>
  <c r="A5165" i="24"/>
  <c r="B5165" i="24"/>
  <c r="C5271" i="24"/>
  <c r="A5270" i="24"/>
  <c r="B5270" i="24"/>
  <c r="C4959" i="24"/>
  <c r="B4958" i="24"/>
  <c r="A4958" i="24"/>
  <c r="C5097" i="24"/>
  <c r="B5096" i="24"/>
  <c r="A5096" i="24"/>
  <c r="B4900" i="24"/>
  <c r="A4900" i="24"/>
  <c r="C4901" i="24"/>
  <c r="C5028" i="24"/>
  <c r="B5027" i="24"/>
  <c r="A5027" i="24"/>
  <c r="C5055" i="24"/>
  <c r="B5054" i="24"/>
  <c r="A5054" i="24"/>
  <c r="B4970" i="24"/>
  <c r="A4970" i="24"/>
  <c r="C4971" i="24"/>
  <c r="C5084" i="24"/>
  <c r="B5083" i="24"/>
  <c r="A5083" i="24"/>
  <c r="C5153" i="24"/>
  <c r="A5152" i="24"/>
  <c r="B5152" i="24"/>
  <c r="B5327" i="24"/>
  <c r="A5327" i="24"/>
  <c r="C5328" i="24"/>
  <c r="B5355" i="24"/>
  <c r="A5355" i="24"/>
  <c r="C5356" i="24"/>
  <c r="C5125" i="24"/>
  <c r="A5124" i="24"/>
  <c r="B5124" i="24"/>
  <c r="B5368" i="24"/>
  <c r="A5368" i="24"/>
  <c r="C5369" i="24"/>
  <c r="C5138" i="24"/>
  <c r="A5137" i="24"/>
  <c r="B5137" i="24"/>
  <c r="C4985" i="24"/>
  <c r="B4984" i="24"/>
  <c r="A4984" i="24"/>
  <c r="B4944" i="24"/>
  <c r="C4945" i="24"/>
  <c r="A4944" i="24"/>
  <c r="B5383" i="24"/>
  <c r="A5383" i="24"/>
  <c r="C5384" i="24"/>
  <c r="C4449" i="24"/>
  <c r="A4448" i="24"/>
  <c r="B4448" i="24"/>
  <c r="B4657" i="24"/>
  <c r="A4657" i="24"/>
  <c r="C4658" i="24"/>
  <c r="A4601" i="24"/>
  <c r="C4602" i="24"/>
  <c r="B4601" i="24"/>
  <c r="B4077" i="24"/>
  <c r="A4077" i="24"/>
  <c r="C4078" i="24"/>
  <c r="A4558" i="24"/>
  <c r="C4559" i="24"/>
  <c r="B4558" i="24"/>
  <c r="C4435" i="24"/>
  <c r="B4434" i="24"/>
  <c r="A4434" i="24"/>
  <c r="C4479" i="24"/>
  <c r="B4478" i="24"/>
  <c r="A4478" i="24"/>
  <c r="B4797" i="24"/>
  <c r="A4797" i="24"/>
  <c r="C4798" i="24"/>
  <c r="C4503" i="24"/>
  <c r="B4502" i="24"/>
  <c r="A4502" i="24"/>
  <c r="A4614" i="24"/>
  <c r="C4615" i="24"/>
  <c r="B4614" i="24"/>
  <c r="B4713" i="24"/>
  <c r="A4713" i="24"/>
  <c r="C4714" i="24"/>
  <c r="B4782" i="24"/>
  <c r="A4782" i="24"/>
  <c r="C4783" i="24"/>
  <c r="B4754" i="24"/>
  <c r="A4754" i="24"/>
  <c r="C4755" i="24"/>
  <c r="B4769" i="24"/>
  <c r="A4769" i="24"/>
  <c r="C4770" i="24"/>
  <c r="A4629" i="24"/>
  <c r="C4630" i="24"/>
  <c r="B4629" i="24"/>
  <c r="B4726" i="24"/>
  <c r="A4726" i="24"/>
  <c r="C4727" i="24"/>
  <c r="C4108" i="24"/>
  <c r="B4107" i="24"/>
  <c r="A4107" i="24"/>
  <c r="B4810" i="24"/>
  <c r="A4810" i="24"/>
  <c r="C4811" i="24"/>
  <c r="C4123" i="24"/>
  <c r="B4122" i="24"/>
  <c r="A4122" i="24"/>
  <c r="B4698" i="24"/>
  <c r="A4698" i="24"/>
  <c r="C4699" i="24"/>
  <c r="B4741" i="24"/>
  <c r="A4741" i="24"/>
  <c r="C4742" i="24"/>
  <c r="B4685" i="24"/>
  <c r="A4685" i="24"/>
  <c r="C4686" i="24"/>
  <c r="C4464" i="24"/>
  <c r="B4463" i="24"/>
  <c r="A4463" i="24"/>
  <c r="A4517" i="24"/>
  <c r="C4518" i="24"/>
  <c r="B4517" i="24"/>
  <c r="B4670" i="24"/>
  <c r="A4670" i="24"/>
  <c r="C4671" i="24"/>
  <c r="C4093" i="24"/>
  <c r="A4092" i="24"/>
  <c r="B4092" i="24"/>
  <c r="B4642" i="24"/>
  <c r="A4642" i="24"/>
  <c r="C4643" i="24"/>
  <c r="A4586" i="24"/>
  <c r="C4587" i="24"/>
  <c r="B4586" i="24"/>
  <c r="A4573" i="24"/>
  <c r="C4574" i="24"/>
  <c r="B4573" i="24"/>
  <c r="A4545" i="24"/>
  <c r="C4546" i="24"/>
  <c r="B4545" i="24"/>
  <c r="A4530" i="24"/>
  <c r="C4531" i="24"/>
  <c r="B4530" i="24"/>
  <c r="C3404" i="24"/>
  <c r="B3403" i="24"/>
  <c r="A3403" i="24"/>
  <c r="A3809" i="24"/>
  <c r="C3810" i="24"/>
  <c r="B3809" i="24"/>
  <c r="B3165" i="24"/>
  <c r="A3165" i="24"/>
  <c r="C3166" i="24"/>
  <c r="B3053" i="24"/>
  <c r="A3053" i="24"/>
  <c r="C3054" i="24"/>
  <c r="A3179" i="24"/>
  <c r="C3180" i="24"/>
  <c r="B3179" i="24"/>
  <c r="B3837" i="24"/>
  <c r="C3838" i="24"/>
  <c r="A3837" i="24"/>
  <c r="C3825" i="24"/>
  <c r="B3824" i="24"/>
  <c r="A3824" i="24"/>
  <c r="B3796" i="24"/>
  <c r="A3796" i="24"/>
  <c r="C3797" i="24"/>
  <c r="B3740" i="24"/>
  <c r="A3740" i="24"/>
  <c r="C3741" i="24"/>
  <c r="B3725" i="24"/>
  <c r="C3726" i="24"/>
  <c r="A3725" i="24"/>
  <c r="B3753" i="24"/>
  <c r="A3753" i="24"/>
  <c r="C3754" i="24"/>
  <c r="B3712" i="24"/>
  <c r="C3713" i="24"/>
  <c r="A3712" i="24"/>
  <c r="A3390" i="24"/>
  <c r="C3391" i="24"/>
  <c r="B3390" i="24"/>
  <c r="B3656" i="24"/>
  <c r="C3657" i="24"/>
  <c r="A3656" i="24"/>
  <c r="A3347" i="24"/>
  <c r="C3348" i="24"/>
  <c r="B3347" i="24"/>
  <c r="B3684" i="24"/>
  <c r="C3685" i="24"/>
  <c r="A3684" i="24"/>
  <c r="B3669" i="24"/>
  <c r="C3670" i="24"/>
  <c r="A3669" i="24"/>
  <c r="A3362" i="24"/>
  <c r="C3363" i="24"/>
  <c r="B3362" i="24"/>
  <c r="B3697" i="24"/>
  <c r="C3698" i="24"/>
  <c r="A3697" i="24"/>
  <c r="B3418" i="24"/>
  <c r="C3419" i="24"/>
  <c r="A3418" i="24"/>
  <c r="B3781" i="24"/>
  <c r="A3781" i="24"/>
  <c r="C3782" i="24"/>
  <c r="A3375" i="24"/>
  <c r="C3376" i="24"/>
  <c r="B3375" i="24"/>
  <c r="B3768" i="24"/>
  <c r="A3768" i="24"/>
  <c r="C3769" i="24"/>
  <c r="B3641" i="24"/>
  <c r="C3642" i="24"/>
  <c r="A3641" i="24"/>
  <c r="B3292" i="24"/>
  <c r="A3292" i="24"/>
  <c r="C3293" i="24"/>
  <c r="B3221" i="24"/>
  <c r="A3221" i="24"/>
  <c r="C3222" i="24"/>
  <c r="B3264" i="24"/>
  <c r="A3264" i="24"/>
  <c r="C3265" i="24"/>
  <c r="B3236" i="24"/>
  <c r="A3236" i="24"/>
  <c r="C3237" i="24"/>
  <c r="B3320" i="24"/>
  <c r="A3320" i="24"/>
  <c r="C3321" i="24"/>
  <c r="B3305" i="24"/>
  <c r="A3305" i="24"/>
  <c r="C3306" i="24"/>
  <c r="B3208" i="24"/>
  <c r="A3208" i="24"/>
  <c r="C3209" i="24"/>
  <c r="B3249" i="24"/>
  <c r="A3249" i="24"/>
  <c r="C3250" i="24"/>
  <c r="B3277" i="24"/>
  <c r="A3277" i="24"/>
  <c r="C3278" i="24"/>
  <c r="B3333" i="24"/>
  <c r="A3333" i="24"/>
  <c r="C3334" i="24"/>
  <c r="B3193" i="24"/>
  <c r="A3193" i="24"/>
  <c r="C3194" i="24"/>
  <c r="B3151" i="24"/>
  <c r="A3151" i="24"/>
  <c r="C3152" i="24"/>
  <c r="B3137" i="24"/>
  <c r="A3137" i="24"/>
  <c r="C3138" i="24"/>
  <c r="B3123" i="24"/>
  <c r="A3123" i="24"/>
  <c r="C3124" i="24"/>
  <c r="B3109" i="24"/>
  <c r="A3109" i="24"/>
  <c r="C3110" i="24"/>
  <c r="B3095" i="24"/>
  <c r="A3095" i="24"/>
  <c r="C3096" i="24"/>
  <c r="B3081" i="24"/>
  <c r="A3081" i="24"/>
  <c r="C3082" i="24"/>
  <c r="B3067" i="24"/>
  <c r="A3067" i="24"/>
  <c r="C3068" i="24"/>
  <c r="C3042" i="24"/>
  <c r="B3041" i="24"/>
  <c r="A3040" i="24"/>
  <c r="A10834" i="24"/>
  <c r="A7180" i="24"/>
  <c r="H390" i="15"/>
  <c r="J390" i="15"/>
  <c r="M390" i="15"/>
  <c r="O390" i="15"/>
  <c r="Q390" i="15"/>
  <c r="R390" i="15"/>
  <c r="U390" i="15"/>
  <c r="V390" i="15"/>
  <c r="H393" i="15"/>
  <c r="J393" i="15"/>
  <c r="M393" i="15"/>
  <c r="O393" i="15"/>
  <c r="Q393" i="15"/>
  <c r="R393" i="15"/>
  <c r="U393" i="15"/>
  <c r="V393" i="15"/>
  <c r="H392" i="15"/>
  <c r="J392" i="15"/>
  <c r="M392" i="15"/>
  <c r="O392" i="15"/>
  <c r="Q392" i="15"/>
  <c r="R392" i="15"/>
  <c r="U392" i="15"/>
  <c r="V392" i="15"/>
  <c r="H395" i="15"/>
  <c r="J395" i="15"/>
  <c r="M395" i="15"/>
  <c r="O395" i="15"/>
  <c r="Q395" i="15"/>
  <c r="R395" i="15"/>
  <c r="U395" i="15"/>
  <c r="V395" i="15"/>
  <c r="H394" i="15"/>
  <c r="J394" i="15"/>
  <c r="M394" i="15"/>
  <c r="O394" i="15"/>
  <c r="Q394" i="15"/>
  <c r="R394" i="15"/>
  <c r="U394" i="15"/>
  <c r="V394" i="15"/>
  <c r="H397" i="15"/>
  <c r="J397" i="15"/>
  <c r="M397" i="15"/>
  <c r="O397" i="15"/>
  <c r="Q397" i="15"/>
  <c r="R397" i="15"/>
  <c r="U397" i="15"/>
  <c r="V397" i="15"/>
  <c r="H396" i="15"/>
  <c r="J396" i="15"/>
  <c r="M396" i="15"/>
  <c r="O396" i="15"/>
  <c r="Q396" i="15"/>
  <c r="R396" i="15"/>
  <c r="U396" i="15"/>
  <c r="V396" i="15"/>
  <c r="H399" i="15"/>
  <c r="J399" i="15"/>
  <c r="M399" i="15"/>
  <c r="O399" i="15"/>
  <c r="Q399" i="15"/>
  <c r="R399" i="15"/>
  <c r="U399" i="15"/>
  <c r="V399" i="15"/>
  <c r="H398" i="15"/>
  <c r="J398" i="15"/>
  <c r="M398" i="15"/>
  <c r="O398" i="15"/>
  <c r="Q398" i="15"/>
  <c r="R398" i="15"/>
  <c r="U398" i="15"/>
  <c r="V398" i="15"/>
  <c r="V391" i="15"/>
  <c r="U391" i="15"/>
  <c r="R391" i="15"/>
  <c r="Q391" i="15"/>
  <c r="O391" i="15"/>
  <c r="M391" i="15"/>
  <c r="J391" i="15"/>
  <c r="H391" i="15"/>
  <c r="C7645" i="24" l="1"/>
  <c r="B7644" i="24"/>
  <c r="A7644" i="24"/>
  <c r="C10095" i="24"/>
  <c r="B10094" i="24"/>
  <c r="A10094" i="24"/>
  <c r="C7801" i="24"/>
  <c r="B7800" i="24"/>
  <c r="A7800" i="24"/>
  <c r="B8750" i="24"/>
  <c r="A8750" i="24"/>
  <c r="C8751" i="24"/>
  <c r="C9381" i="24"/>
  <c r="B9380" i="24"/>
  <c r="A9380" i="24"/>
  <c r="C9969" i="24"/>
  <c r="B9968" i="24"/>
  <c r="A9968" i="24"/>
  <c r="C8177" i="24"/>
  <c r="B8176" i="24"/>
  <c r="A8176" i="24"/>
  <c r="C10291" i="24"/>
  <c r="B10290" i="24"/>
  <c r="A10290" i="24"/>
  <c r="C9213" i="24"/>
  <c r="B9212" i="24"/>
  <c r="A9212" i="24"/>
  <c r="C8989" i="24"/>
  <c r="B8988" i="24"/>
  <c r="A8988" i="24"/>
  <c r="C8233" i="24"/>
  <c r="B8232" i="24"/>
  <c r="A8232" i="24"/>
  <c r="C10347" i="24"/>
  <c r="B10346" i="24"/>
  <c r="A10346" i="24"/>
  <c r="C10221" i="24"/>
  <c r="B10220" i="24"/>
  <c r="A10220" i="24"/>
  <c r="C10501" i="24"/>
  <c r="B10500" i="24"/>
  <c r="A10500" i="24"/>
  <c r="C8401" i="24"/>
  <c r="B8400" i="24"/>
  <c r="A8400" i="24"/>
  <c r="B9030" i="24"/>
  <c r="C9031" i="24"/>
  <c r="A9030" i="24"/>
  <c r="C10557" i="24"/>
  <c r="B10556" i="24"/>
  <c r="A10556" i="24"/>
  <c r="C9437" i="24"/>
  <c r="B9436" i="24"/>
  <c r="A9436" i="24"/>
  <c r="B8834" i="24"/>
  <c r="C8835" i="24"/>
  <c r="A8834" i="24"/>
  <c r="C8345" i="24"/>
  <c r="B8344" i="24"/>
  <c r="A8344" i="24"/>
  <c r="C7701" i="24"/>
  <c r="B7700" i="24"/>
  <c r="A7700" i="24"/>
  <c r="B8876" i="24"/>
  <c r="C8877" i="24"/>
  <c r="A8876" i="24"/>
  <c r="C8121" i="24"/>
  <c r="B8120" i="24"/>
  <c r="A8120" i="24"/>
  <c r="C8289" i="24"/>
  <c r="B8288" i="24"/>
  <c r="A8288" i="24"/>
  <c r="C9395" i="24"/>
  <c r="B9394" i="24"/>
  <c r="A9394" i="24"/>
  <c r="C9171" i="24"/>
  <c r="B9170" i="24"/>
  <c r="A9170" i="24"/>
  <c r="C9591" i="24"/>
  <c r="B9590" i="24"/>
  <c r="A9590" i="24"/>
  <c r="C10753" i="24"/>
  <c r="B10752" i="24"/>
  <c r="A10752" i="24"/>
  <c r="C8527" i="24"/>
  <c r="B8527" i="24" s="1"/>
  <c r="A8526" i="24"/>
  <c r="A10528" i="24"/>
  <c r="C10529" i="24"/>
  <c r="B10529" i="24" s="1"/>
  <c r="A10192" i="24"/>
  <c r="C10193" i="24"/>
  <c r="B10193" i="24" s="1"/>
  <c r="A8330" i="24"/>
  <c r="C8331" i="24"/>
  <c r="B8331" i="24" s="1"/>
  <c r="A10416" i="24"/>
  <c r="C10417" i="24"/>
  <c r="B10417" i="24" s="1"/>
  <c r="C9731" i="24"/>
  <c r="B9731" i="24" s="1"/>
  <c r="A9730" i="24"/>
  <c r="A10304" i="24"/>
  <c r="C10305" i="24"/>
  <c r="B10305" i="24" s="1"/>
  <c r="A8610" i="24"/>
  <c r="C8611" i="24"/>
  <c r="B8611" i="24" s="1"/>
  <c r="A8148" i="24"/>
  <c r="C8149" i="24"/>
  <c r="B8149" i="24" s="1"/>
  <c r="C10642" i="24"/>
  <c r="B10642" i="24" s="1"/>
  <c r="A10641" i="24"/>
  <c r="C10137" i="24"/>
  <c r="B10137" i="24" s="1"/>
  <c r="A10136" i="24"/>
  <c r="C10445" i="24"/>
  <c r="B10445" i="24" s="1"/>
  <c r="A10444" i="24"/>
  <c r="C8276" i="24"/>
  <c r="B8276" i="24" s="1"/>
  <c r="A8275" i="24"/>
  <c r="A8204" i="24"/>
  <c r="C8205" i="24"/>
  <c r="B8205" i="24" s="1"/>
  <c r="A8848" i="24"/>
  <c r="C8849" i="24"/>
  <c r="B8849" i="24" s="1"/>
  <c r="C9157" i="24"/>
  <c r="B9157" i="24" s="1"/>
  <c r="A9156" i="24"/>
  <c r="C8709" i="24"/>
  <c r="B8709" i="24" s="1"/>
  <c r="A8708" i="24"/>
  <c r="A10374" i="24"/>
  <c r="C10375" i="24"/>
  <c r="B10375" i="24" s="1"/>
  <c r="C9647" i="24"/>
  <c r="B9647" i="24" s="1"/>
  <c r="A9646" i="24"/>
  <c r="C8472" i="24"/>
  <c r="B8472" i="24" s="1"/>
  <c r="A8471" i="24"/>
  <c r="A9352" i="24"/>
  <c r="C9353" i="24"/>
  <c r="B9353" i="24" s="1"/>
  <c r="C9129" i="24"/>
  <c r="B9129" i="24" s="1"/>
  <c r="A9128" i="24"/>
  <c r="A10360" i="24"/>
  <c r="C10361" i="24"/>
  <c r="B10361" i="24" s="1"/>
  <c r="C9914" i="24"/>
  <c r="B9914" i="24" s="1"/>
  <c r="A9913" i="24"/>
  <c r="C8639" i="24"/>
  <c r="B8639" i="24" s="1"/>
  <c r="A8638" i="24"/>
  <c r="C10207" i="24"/>
  <c r="B10207" i="24" s="1"/>
  <c r="A10206" i="24"/>
  <c r="C8948" i="24"/>
  <c r="B8948" i="24" s="1"/>
  <c r="A8947" i="24"/>
  <c r="A10165" i="24"/>
  <c r="C10166" i="24"/>
  <c r="B10166" i="24" s="1"/>
  <c r="A8261" i="24"/>
  <c r="C8262" i="24"/>
  <c r="B8262" i="24" s="1"/>
  <c r="C7926" i="24"/>
  <c r="B7926" i="24" s="1"/>
  <c r="A7925" i="24"/>
  <c r="C9802" i="24"/>
  <c r="B9802" i="24" s="1"/>
  <c r="A9801" i="24"/>
  <c r="A8023" i="24"/>
  <c r="C8024" i="24"/>
  <c r="B8024" i="24" s="1"/>
  <c r="A10053" i="24"/>
  <c r="C10054" i="24"/>
  <c r="B10054" i="24" s="1"/>
  <c r="A8457" i="24"/>
  <c r="C8458" i="24"/>
  <c r="B8458" i="24" s="1"/>
  <c r="A8358" i="24"/>
  <c r="C8359" i="24"/>
  <c r="B8359" i="24" s="1"/>
  <c r="C9536" i="24"/>
  <c r="B9536" i="24" s="1"/>
  <c r="A9535" i="24"/>
  <c r="A9983" i="24"/>
  <c r="C9984" i="24"/>
  <c r="B9984" i="24" s="1"/>
  <c r="A9016" i="24"/>
  <c r="C9017" i="24"/>
  <c r="B9017" i="24" s="1"/>
  <c r="A10781" i="24"/>
  <c r="C10782" i="24"/>
  <c r="B10782" i="24" s="1"/>
  <c r="C10474" i="24"/>
  <c r="B10474" i="24" s="1"/>
  <c r="A10473" i="24"/>
  <c r="C9270" i="24"/>
  <c r="B9270" i="24" s="1"/>
  <c r="A9269" i="24"/>
  <c r="C10123" i="24"/>
  <c r="B10123" i="24" s="1"/>
  <c r="A10122" i="24"/>
  <c r="A9674" i="24"/>
  <c r="C9675" i="24"/>
  <c r="B9675" i="24" s="1"/>
  <c r="C8094" i="24"/>
  <c r="B8094" i="24" s="1"/>
  <c r="A8093" i="24"/>
  <c r="C7982" i="24"/>
  <c r="B7982" i="24" s="1"/>
  <c r="A7981" i="24"/>
  <c r="A7952" i="24"/>
  <c r="C7953" i="24"/>
  <c r="B7953" i="24" s="1"/>
  <c r="C8863" i="24"/>
  <c r="B8863" i="24" s="1"/>
  <c r="A8862" i="24"/>
  <c r="C9815" i="24"/>
  <c r="B9815" i="24" s="1"/>
  <c r="A9814" i="24"/>
  <c r="A7896" i="24"/>
  <c r="C7897" i="24"/>
  <c r="B7897" i="24" s="1"/>
  <c r="A8079" i="24"/>
  <c r="C8080" i="24"/>
  <c r="B8080" i="24" s="1"/>
  <c r="C7912" i="24"/>
  <c r="B7912" i="24" s="1"/>
  <c r="A7911" i="24"/>
  <c r="A9072" i="24"/>
  <c r="C9073" i="24"/>
  <c r="B9073" i="24" s="1"/>
  <c r="C9606" i="24"/>
  <c r="B9606" i="24" s="1"/>
  <c r="A9605" i="24"/>
  <c r="A9940" i="24"/>
  <c r="C9941" i="24"/>
  <c r="B9941" i="24" s="1"/>
  <c r="C9115" i="24"/>
  <c r="B9115" i="24" s="1"/>
  <c r="A9114" i="24"/>
  <c r="C9691" i="24"/>
  <c r="B9691" i="24" s="1"/>
  <c r="A9690" i="24"/>
  <c r="C10543" i="24"/>
  <c r="B10543" i="24" s="1"/>
  <c r="A10542" i="24"/>
  <c r="C10040" i="24"/>
  <c r="B10040" i="24" s="1"/>
  <c r="A10039" i="24"/>
  <c r="C10236" i="24"/>
  <c r="B10236" i="24" s="1"/>
  <c r="A10235" i="24"/>
  <c r="A8569" i="24"/>
  <c r="C8570" i="24"/>
  <c r="B8570" i="24" s="1"/>
  <c r="A10263" i="24"/>
  <c r="C10264" i="24"/>
  <c r="B10264" i="24" s="1"/>
  <c r="A9884" i="24"/>
  <c r="C9885" i="24"/>
  <c r="B9885" i="24" s="1"/>
  <c r="A8723" i="24"/>
  <c r="C8724" i="24"/>
  <c r="B8724" i="24" s="1"/>
  <c r="C9872" i="24"/>
  <c r="B9872" i="24" s="1"/>
  <c r="A9871" i="24"/>
  <c r="C8052" i="24"/>
  <c r="B8052" i="24" s="1"/>
  <c r="A8051" i="24"/>
  <c r="C8555" i="24"/>
  <c r="B8555" i="24" s="1"/>
  <c r="A8554" i="24"/>
  <c r="C10809" i="24"/>
  <c r="B10809" i="24" s="1"/>
  <c r="A10808" i="24"/>
  <c r="C10712" i="24"/>
  <c r="B10712" i="24" s="1"/>
  <c r="A10711" i="24"/>
  <c r="C10026" i="24"/>
  <c r="B10026" i="24" s="1"/>
  <c r="A10025" i="24"/>
  <c r="C8584" i="24"/>
  <c r="B8584" i="24" s="1"/>
  <c r="A8583" i="24"/>
  <c r="A9563" i="24"/>
  <c r="C9564" i="24"/>
  <c r="B9564" i="24" s="1"/>
  <c r="C9955" i="24"/>
  <c r="B9955" i="24" s="1"/>
  <c r="A9954" i="24"/>
  <c r="A8513" i="24"/>
  <c r="C8514" i="24"/>
  <c r="B8514" i="24" s="1"/>
  <c r="C8808" i="24"/>
  <c r="B8808" i="24" s="1"/>
  <c r="A8807" i="24"/>
  <c r="A8961" i="24"/>
  <c r="C8962" i="24"/>
  <c r="B8962" i="24" s="1"/>
  <c r="C10334" i="24"/>
  <c r="B10334" i="24" s="1"/>
  <c r="A10333" i="24"/>
  <c r="C10669" i="24"/>
  <c r="B10669" i="24" s="1"/>
  <c r="A10668" i="24"/>
  <c r="C8430" i="24"/>
  <c r="B8430" i="24" s="1"/>
  <c r="A8429" i="24"/>
  <c r="C9339" i="24"/>
  <c r="B9339" i="24" s="1"/>
  <c r="A9338" i="24"/>
  <c r="C10404" i="24"/>
  <c r="B10404" i="24" s="1"/>
  <c r="A10403" i="24"/>
  <c r="A8316" i="24"/>
  <c r="C8317" i="24"/>
  <c r="B8317" i="24" s="1"/>
  <c r="C10082" i="24"/>
  <c r="B10082" i="24" s="1"/>
  <c r="A10081" i="24"/>
  <c r="A10318" i="24"/>
  <c r="C10319" i="24"/>
  <c r="B10319" i="24" s="1"/>
  <c r="A8681" i="24"/>
  <c r="C8682" i="24"/>
  <c r="B8682" i="24" s="1"/>
  <c r="C8415" i="24"/>
  <c r="B8415" i="24" s="1"/>
  <c r="A8414" i="24"/>
  <c r="C8822" i="24"/>
  <c r="B8822" i="24" s="1"/>
  <c r="A8821" i="24"/>
  <c r="A10011" i="24"/>
  <c r="C10012" i="24"/>
  <c r="B10012" i="24" s="1"/>
  <c r="C10768" i="24"/>
  <c r="B10768" i="24" s="1"/>
  <c r="A10767" i="24"/>
  <c r="C9143" i="24"/>
  <c r="B9143" i="24" s="1"/>
  <c r="A9142" i="24"/>
  <c r="A8736" i="24"/>
  <c r="C8737" i="24"/>
  <c r="B8737" i="24" s="1"/>
  <c r="A10486" i="24"/>
  <c r="C10487" i="24"/>
  <c r="B10487" i="24" s="1"/>
  <c r="C10824" i="24"/>
  <c r="B10824" i="24" s="1"/>
  <c r="A10823" i="24"/>
  <c r="A10683" i="24"/>
  <c r="C10684" i="24"/>
  <c r="B10684" i="24" s="1"/>
  <c r="A9059" i="24"/>
  <c r="C9060" i="24"/>
  <c r="B9060" i="24" s="1"/>
  <c r="A10109" i="24"/>
  <c r="C10110" i="24"/>
  <c r="B10110" i="24" s="1"/>
  <c r="A8064" i="24"/>
  <c r="C8065" i="24"/>
  <c r="B8065" i="24" s="1"/>
  <c r="C9326" i="24"/>
  <c r="B9326" i="24" s="1"/>
  <c r="A9325" i="24"/>
  <c r="A10430" i="24"/>
  <c r="C10431" i="24"/>
  <c r="B10431" i="24" s="1"/>
  <c r="C8486" i="24"/>
  <c r="B8486" i="24" s="1"/>
  <c r="A8485" i="24"/>
  <c r="C8164" i="24"/>
  <c r="B8164" i="24" s="1"/>
  <c r="A8163" i="24"/>
  <c r="C9844" i="24"/>
  <c r="B9844" i="24" s="1"/>
  <c r="A9843" i="24"/>
  <c r="A9772" i="24"/>
  <c r="C9773" i="24"/>
  <c r="B9773" i="24" s="1"/>
  <c r="A8106" i="24"/>
  <c r="C8107" i="24"/>
  <c r="B8107" i="24" s="1"/>
  <c r="A9703" i="24"/>
  <c r="C9704" i="24"/>
  <c r="B9704" i="24" s="1"/>
  <c r="C8696" i="24"/>
  <c r="B8696" i="24" s="1"/>
  <c r="A8695" i="24"/>
  <c r="C9452" i="24"/>
  <c r="B9452" i="24" s="1"/>
  <c r="A9451" i="24"/>
  <c r="A10599" i="24"/>
  <c r="C10600" i="24"/>
  <c r="B10600" i="24" s="1"/>
  <c r="C9928" i="24"/>
  <c r="B9928" i="24" s="1"/>
  <c r="A9927" i="24"/>
  <c r="C9257" i="24"/>
  <c r="B9257" i="24" s="1"/>
  <c r="A9256" i="24"/>
  <c r="C8668" i="24"/>
  <c r="B8668" i="24" s="1"/>
  <c r="A8667" i="24"/>
  <c r="A9828" i="24"/>
  <c r="C9829" i="24"/>
  <c r="B9829" i="24" s="1"/>
  <c r="C9549" i="24"/>
  <c r="B9549" i="24" s="1"/>
  <c r="A9548" i="24"/>
  <c r="A10248" i="24"/>
  <c r="C10249" i="24"/>
  <c r="B10249" i="24" s="1"/>
  <c r="A9283" i="24"/>
  <c r="C9284" i="24"/>
  <c r="B9284" i="24" s="1"/>
  <c r="A10151" i="24"/>
  <c r="C10152" i="24"/>
  <c r="B10152" i="24" s="1"/>
  <c r="C8920" i="24"/>
  <c r="B8920" i="24" s="1"/>
  <c r="A8919" i="24"/>
  <c r="C10515" i="24"/>
  <c r="B10515" i="24" s="1"/>
  <c r="A10514" i="24"/>
  <c r="C7996" i="24"/>
  <c r="B7996" i="24" s="1"/>
  <c r="A7995" i="24"/>
  <c r="A8793" i="24"/>
  <c r="C8794" i="24"/>
  <c r="B8794" i="24" s="1"/>
  <c r="C8444" i="24"/>
  <c r="B8444" i="24" s="1"/>
  <c r="A8443" i="24"/>
  <c r="C10698" i="24"/>
  <c r="B10698" i="24" s="1"/>
  <c r="A10697" i="24"/>
  <c r="C9662" i="24"/>
  <c r="B9662" i="24" s="1"/>
  <c r="A9661" i="24"/>
  <c r="C9367" i="24"/>
  <c r="B9367" i="24" s="1"/>
  <c r="A9366" i="24"/>
  <c r="A9296" i="24"/>
  <c r="C9297" i="24"/>
  <c r="B9297" i="24" s="1"/>
  <c r="C9577" i="24"/>
  <c r="B9577" i="24" s="1"/>
  <c r="A9576" i="24"/>
  <c r="C10460" i="24"/>
  <c r="B10460" i="24" s="1"/>
  <c r="A10459" i="24"/>
  <c r="C9633" i="24"/>
  <c r="B9633" i="24" s="1"/>
  <c r="A9632" i="24"/>
  <c r="A8625" i="24"/>
  <c r="C8626" i="24"/>
  <c r="B8626" i="24" s="1"/>
  <c r="A7882" i="24"/>
  <c r="C7883" i="24"/>
  <c r="B7883" i="24" s="1"/>
  <c r="C9312" i="24"/>
  <c r="B9312" i="24" s="1"/>
  <c r="A9311" i="24"/>
  <c r="C8892" i="24"/>
  <c r="B8892" i="24" s="1"/>
  <c r="A8891" i="24"/>
  <c r="C10614" i="24"/>
  <c r="B10614" i="24" s="1"/>
  <c r="A10613" i="24"/>
  <c r="A9899" i="24"/>
  <c r="C9900" i="24"/>
  <c r="B9900" i="24" s="1"/>
  <c r="C8304" i="24"/>
  <c r="B8304" i="24" s="1"/>
  <c r="A8303" i="24"/>
  <c r="A8904" i="24"/>
  <c r="C8905" i="24"/>
  <c r="B8905" i="24" s="1"/>
  <c r="A9506" i="24"/>
  <c r="C9507" i="24"/>
  <c r="B9507" i="24" s="1"/>
  <c r="C10572" i="24"/>
  <c r="B10572" i="24" s="1"/>
  <c r="A10571" i="24"/>
  <c r="A9408" i="24"/>
  <c r="C9409" i="24"/>
  <c r="B9409" i="24" s="1"/>
  <c r="A9520" i="24"/>
  <c r="C9521" i="24"/>
  <c r="B9521" i="24" s="1"/>
  <c r="A9227" i="24"/>
  <c r="C9228" i="24"/>
  <c r="B9228" i="24" s="1"/>
  <c r="C9480" i="24"/>
  <c r="B9480" i="24" s="1"/>
  <c r="A9479" i="24"/>
  <c r="C9423" i="24"/>
  <c r="B9423" i="24" s="1"/>
  <c r="A9422" i="24"/>
  <c r="C10739" i="24"/>
  <c r="B10739" i="24" s="1"/>
  <c r="A10738" i="24"/>
  <c r="C9466" i="24"/>
  <c r="B9466" i="24" s="1"/>
  <c r="A9465" i="24"/>
  <c r="C10389" i="24"/>
  <c r="B10389" i="24" s="1"/>
  <c r="A10388" i="24"/>
  <c r="C9858" i="24"/>
  <c r="B9858" i="24" s="1"/>
  <c r="A9857" i="24"/>
  <c r="A9240" i="24"/>
  <c r="C9241" i="24"/>
  <c r="B9241" i="24" s="1"/>
  <c r="A10795" i="24"/>
  <c r="C10796" i="24"/>
  <c r="B10796" i="24" s="1"/>
  <c r="C9088" i="24"/>
  <c r="B9088" i="24" s="1"/>
  <c r="A9087" i="24"/>
  <c r="C10068" i="24"/>
  <c r="B10068" i="24" s="1"/>
  <c r="A10067" i="24"/>
  <c r="C9494" i="24"/>
  <c r="B9494" i="24" s="1"/>
  <c r="A9493" i="24"/>
  <c r="C10180" i="24"/>
  <c r="B10180" i="24" s="1"/>
  <c r="A10179" i="24"/>
  <c r="C8219" i="24"/>
  <c r="B8219" i="24" s="1"/>
  <c r="A8218" i="24"/>
  <c r="C8038" i="24"/>
  <c r="B8038" i="24" s="1"/>
  <c r="A8037" i="24"/>
  <c r="C8654" i="24"/>
  <c r="B8654" i="24" s="1"/>
  <c r="A8653" i="24"/>
  <c r="A9002" i="24"/>
  <c r="C9003" i="24"/>
  <c r="B9003" i="24" s="1"/>
  <c r="C9787" i="24"/>
  <c r="B9787" i="24" s="1"/>
  <c r="A9786" i="24"/>
  <c r="C8542" i="24"/>
  <c r="B8542" i="24" s="1"/>
  <c r="A8541" i="24"/>
  <c r="C7939" i="24"/>
  <c r="B7939" i="24" s="1"/>
  <c r="A7938" i="24"/>
  <c r="C10656" i="24"/>
  <c r="B10656" i="24" s="1"/>
  <c r="A10655" i="24"/>
  <c r="C7968" i="24"/>
  <c r="B7968" i="24" s="1"/>
  <c r="A7967" i="24"/>
  <c r="A8191" i="24"/>
  <c r="C8192" i="24"/>
  <c r="B8192" i="24" s="1"/>
  <c r="C9199" i="24"/>
  <c r="B9199" i="24" s="1"/>
  <c r="A9198" i="24"/>
  <c r="C9102" i="24"/>
  <c r="B9102" i="24" s="1"/>
  <c r="A9101" i="24"/>
  <c r="A9619" i="24"/>
  <c r="C9620" i="24"/>
  <c r="B9620" i="24" s="1"/>
  <c r="A8008" i="24"/>
  <c r="C8009" i="24"/>
  <c r="B8009" i="24" s="1"/>
  <c r="C9046" i="24"/>
  <c r="B9046" i="24" s="1"/>
  <c r="A9045" i="24"/>
  <c r="C8780" i="24"/>
  <c r="B8780" i="24" s="1"/>
  <c r="A8779" i="24"/>
  <c r="A9185" i="24"/>
  <c r="C9186" i="24"/>
  <c r="B9186" i="24" s="1"/>
  <c r="A8372" i="24"/>
  <c r="C8373" i="24"/>
  <c r="B8373" i="24" s="1"/>
  <c r="C8388" i="24"/>
  <c r="B8388" i="24" s="1"/>
  <c r="A8387" i="24"/>
  <c r="C9746" i="24"/>
  <c r="B9746" i="24" s="1"/>
  <c r="A9745" i="24"/>
  <c r="C8975" i="24"/>
  <c r="B8975" i="24" s="1"/>
  <c r="A8974" i="24"/>
  <c r="A9996" i="24"/>
  <c r="C9997" i="24"/>
  <c r="B9997" i="24" s="1"/>
  <c r="C8499" i="24"/>
  <c r="B8499" i="24" s="1"/>
  <c r="A8498" i="24"/>
  <c r="C8598" i="24"/>
  <c r="B8598" i="24" s="1"/>
  <c r="A8597" i="24"/>
  <c r="C8934" i="24"/>
  <c r="B8934" i="24" s="1"/>
  <c r="A8933" i="24"/>
  <c r="C8248" i="24"/>
  <c r="B8248" i="24" s="1"/>
  <c r="A8247" i="24"/>
  <c r="C10628" i="24"/>
  <c r="B10628" i="24" s="1"/>
  <c r="A10627" i="24"/>
  <c r="A8134" i="24"/>
  <c r="C8135" i="24"/>
  <c r="B8135" i="24" s="1"/>
  <c r="C10586" i="24"/>
  <c r="B10586" i="24" s="1"/>
  <c r="A10585" i="24"/>
  <c r="A9716" i="24"/>
  <c r="C9717" i="24"/>
  <c r="B9717" i="24" s="1"/>
  <c r="C8766" i="24"/>
  <c r="B8766" i="24" s="1"/>
  <c r="A8765" i="24"/>
  <c r="C9760" i="24"/>
  <c r="B9760" i="24" s="1"/>
  <c r="A9759" i="24"/>
  <c r="A10725" i="24"/>
  <c r="C10726" i="24"/>
  <c r="B10726" i="24" s="1"/>
  <c r="C10278" i="24"/>
  <c r="B10278" i="24" s="1"/>
  <c r="A10277" i="24"/>
  <c r="A7785" i="24"/>
  <c r="C7786" i="24"/>
  <c r="B7786" i="24" s="1"/>
  <c r="C7870" i="24"/>
  <c r="B7870" i="24" s="1"/>
  <c r="A7869" i="24"/>
  <c r="A7826" i="24"/>
  <c r="C7827" i="24"/>
  <c r="B7827" i="24" s="1"/>
  <c r="A7813" i="24"/>
  <c r="C7814" i="24"/>
  <c r="B7814" i="24" s="1"/>
  <c r="C7842" i="24"/>
  <c r="B7842" i="24" s="1"/>
  <c r="A7841" i="24"/>
  <c r="A7715" i="24"/>
  <c r="C7716" i="24"/>
  <c r="B7716" i="24" s="1"/>
  <c r="C7660" i="24"/>
  <c r="B7660" i="24" s="1"/>
  <c r="A7659" i="24"/>
  <c r="A7630" i="24"/>
  <c r="C7631" i="24"/>
  <c r="B7631" i="24" s="1"/>
  <c r="C7744" i="24"/>
  <c r="B7744" i="24" s="1"/>
  <c r="A7743" i="24"/>
  <c r="A7603" i="24"/>
  <c r="C7604" i="24"/>
  <c r="B7604" i="24" s="1"/>
  <c r="C7618" i="24"/>
  <c r="B7618" i="24" s="1"/>
  <c r="A7617" i="24"/>
  <c r="C7772" i="24"/>
  <c r="B7772" i="24" s="1"/>
  <c r="A7771" i="24"/>
  <c r="A7757" i="24"/>
  <c r="C7758" i="24"/>
  <c r="B7758" i="24" s="1"/>
  <c r="A7672" i="24"/>
  <c r="C7673" i="24"/>
  <c r="B7673" i="24" s="1"/>
  <c r="A7729" i="24"/>
  <c r="C7730" i="24"/>
  <c r="B7730" i="24" s="1"/>
  <c r="C7688" i="24"/>
  <c r="B7688" i="24" s="1"/>
  <c r="A7687" i="24"/>
  <c r="A7574" i="24"/>
  <c r="C7575" i="24"/>
  <c r="B7575" i="24" s="1"/>
  <c r="A7518" i="24"/>
  <c r="C7519" i="24"/>
  <c r="B7519" i="24" s="1"/>
  <c r="C7310" i="24"/>
  <c r="B7310" i="24" s="1"/>
  <c r="A7309" i="24"/>
  <c r="A7364" i="24"/>
  <c r="C7365" i="24"/>
  <c r="B7365" i="24" s="1"/>
  <c r="C7254" i="24"/>
  <c r="B7254" i="24" s="1"/>
  <c r="A7253" i="24"/>
  <c r="A7350" i="24"/>
  <c r="C7351" i="24"/>
  <c r="B7351" i="24" s="1"/>
  <c r="C7492" i="24"/>
  <c r="B7492" i="24" s="1"/>
  <c r="A7491" i="24"/>
  <c r="C7590" i="24"/>
  <c r="B7590" i="24" s="1"/>
  <c r="A7589" i="24"/>
  <c r="C7436" i="24"/>
  <c r="B7436" i="24" s="1"/>
  <c r="A7435" i="24"/>
  <c r="A7200" i="24"/>
  <c r="C7548" i="24"/>
  <c r="B7548" i="24" s="1"/>
  <c r="A7547" i="24"/>
  <c r="A7506" i="24"/>
  <c r="C7507" i="24"/>
  <c r="B7507" i="24" s="1"/>
  <c r="A7407" i="24"/>
  <c r="C7408" i="24"/>
  <c r="B7408" i="24" s="1"/>
  <c r="A7462" i="24"/>
  <c r="C7463" i="24"/>
  <c r="B7463" i="24" s="1"/>
  <c r="C7324" i="24"/>
  <c r="B7324" i="24" s="1"/>
  <c r="A7323" i="24"/>
  <c r="C7534" i="24"/>
  <c r="B7534" i="24" s="1"/>
  <c r="A7533" i="24"/>
  <c r="A7560" i="24"/>
  <c r="C7561" i="24"/>
  <c r="B7561" i="24" s="1"/>
  <c r="A7239" i="24"/>
  <c r="C7240" i="24"/>
  <c r="B7240" i="24" s="1"/>
  <c r="C7338" i="24"/>
  <c r="B7338" i="24" s="1"/>
  <c r="A7337" i="24"/>
  <c r="A7224" i="24"/>
  <c r="C7225" i="24"/>
  <c r="B7225" i="24" s="1"/>
  <c r="C7380" i="24"/>
  <c r="B7380" i="24" s="1"/>
  <c r="A7379" i="24"/>
  <c r="C7422" i="24"/>
  <c r="B7422" i="24" s="1"/>
  <c r="A7421" i="24"/>
  <c r="A7280" i="24"/>
  <c r="C7281" i="24"/>
  <c r="B7281" i="24" s="1"/>
  <c r="C7268" i="24"/>
  <c r="B7268" i="24" s="1"/>
  <c r="A7267" i="24"/>
  <c r="C7478" i="24"/>
  <c r="B7478" i="24" s="1"/>
  <c r="A7477" i="24"/>
  <c r="C7212" i="24"/>
  <c r="B7212" i="24" s="1"/>
  <c r="A7211" i="24"/>
  <c r="C7450" i="24"/>
  <c r="B7450" i="24" s="1"/>
  <c r="A7449" i="24"/>
  <c r="A7295" i="24"/>
  <c r="C7296" i="24"/>
  <c r="B7296" i="24" s="1"/>
  <c r="A7392" i="24"/>
  <c r="C7393" i="24"/>
  <c r="B7393" i="24" s="1"/>
  <c r="C7183" i="24"/>
  <c r="B7182" i="24"/>
  <c r="A76" i="24"/>
  <c r="A2326" i="24"/>
  <c r="A359" i="24"/>
  <c r="B359" i="24"/>
  <c r="B3883" i="24"/>
  <c r="A3883" i="24"/>
  <c r="B5846" i="24"/>
  <c r="A5846" i="24"/>
  <c r="A5771" i="24"/>
  <c r="B5771" i="24"/>
  <c r="B5801" i="24"/>
  <c r="A5801" i="24"/>
  <c r="B5831" i="24"/>
  <c r="A5831" i="24"/>
  <c r="A5816" i="24"/>
  <c r="B5816" i="24"/>
  <c r="B7151" i="24"/>
  <c r="A7151" i="24"/>
  <c r="A4418" i="24"/>
  <c r="B4418" i="24"/>
  <c r="A5255" i="24"/>
  <c r="B5255" i="24"/>
  <c r="A4373" i="24"/>
  <c r="B4373" i="24"/>
  <c r="B4885" i="24"/>
  <c r="A4885" i="24"/>
  <c r="A4343" i="24"/>
  <c r="B4343" i="24"/>
  <c r="B5756" i="24"/>
  <c r="A5756" i="24"/>
  <c r="B4855" i="24"/>
  <c r="A4855" i="24"/>
  <c r="B5681" i="24"/>
  <c r="A5681" i="24"/>
  <c r="B4840" i="24"/>
  <c r="A4840" i="24"/>
  <c r="A5494" i="24"/>
  <c r="B5494" i="24"/>
  <c r="B5711" i="24"/>
  <c r="A5711" i="24"/>
  <c r="A4403" i="24"/>
  <c r="B4403" i="24"/>
  <c r="B5696" i="24"/>
  <c r="A5696" i="24"/>
  <c r="B5524" i="24"/>
  <c r="A5524" i="24"/>
  <c r="B4254" i="24"/>
  <c r="A4254" i="24"/>
  <c r="B4283" i="24"/>
  <c r="A4283" i="24"/>
  <c r="B4224" i="24"/>
  <c r="A4224" i="24"/>
  <c r="A4238" i="24"/>
  <c r="B4238" i="24"/>
  <c r="B4268" i="24"/>
  <c r="A4268" i="24"/>
  <c r="B4313" i="24"/>
  <c r="A4313" i="24"/>
  <c r="B4178" i="24"/>
  <c r="A4178" i="24"/>
  <c r="A3942" i="24"/>
  <c r="B3942" i="24"/>
  <c r="A3567" i="24"/>
  <c r="B3567" i="24"/>
  <c r="B4032" i="24"/>
  <c r="A4032" i="24"/>
  <c r="B3583" i="24"/>
  <c r="A3583" i="24"/>
  <c r="B3552" i="24"/>
  <c r="A3552" i="24"/>
  <c r="A3597" i="24"/>
  <c r="B3597" i="24"/>
  <c r="A3957" i="24"/>
  <c r="B3957" i="24"/>
  <c r="B3927" i="24"/>
  <c r="A3927" i="24"/>
  <c r="A3507" i="24"/>
  <c r="B3507" i="24"/>
  <c r="A3627" i="24"/>
  <c r="B3627" i="24"/>
  <c r="B3867" i="24"/>
  <c r="A3867" i="24"/>
  <c r="B3987" i="24"/>
  <c r="A3987" i="24"/>
  <c r="B3523" i="24"/>
  <c r="A3523" i="24"/>
  <c r="A3537" i="24"/>
  <c r="B3537" i="24"/>
  <c r="B3612" i="24"/>
  <c r="A3612" i="24"/>
  <c r="A3478" i="24"/>
  <c r="B3478" i="24"/>
  <c r="B3972" i="24"/>
  <c r="A3972" i="24"/>
  <c r="B3853" i="24"/>
  <c r="A3853" i="24"/>
  <c r="A3448" i="24"/>
  <c r="B3448" i="24"/>
  <c r="B2860" i="24"/>
  <c r="A2860" i="24"/>
  <c r="B2980" i="24"/>
  <c r="A2980" i="24"/>
  <c r="B2965" i="24"/>
  <c r="A2965" i="24"/>
  <c r="B3025" i="24"/>
  <c r="A3025" i="24"/>
  <c r="A2770" i="24"/>
  <c r="B2770" i="24"/>
  <c r="B2740" i="24"/>
  <c r="A2740" i="24"/>
  <c r="A2845" i="24"/>
  <c r="B2845" i="24"/>
  <c r="B2891" i="24"/>
  <c r="A2891" i="24"/>
  <c r="A2830" i="24"/>
  <c r="B2830" i="24"/>
  <c r="A2905" i="24"/>
  <c r="B2905" i="24"/>
  <c r="B2815" i="24"/>
  <c r="A2815" i="24"/>
  <c r="A2785" i="24"/>
  <c r="B2785" i="24"/>
  <c r="B2305" i="24"/>
  <c r="A2305" i="24"/>
  <c r="A2245" i="24"/>
  <c r="B2245" i="24"/>
  <c r="B2335" i="24"/>
  <c r="A2335" i="24"/>
  <c r="A2560" i="24"/>
  <c r="B2560" i="24"/>
  <c r="B2230" i="24"/>
  <c r="A2230" i="24"/>
  <c r="B2710" i="24"/>
  <c r="A2710" i="24"/>
  <c r="B2170" i="24"/>
  <c r="A2170" i="24"/>
  <c r="B2396" i="24"/>
  <c r="A2396" i="24"/>
  <c r="A2155" i="24"/>
  <c r="B2155" i="24"/>
  <c r="A2531" i="24"/>
  <c r="B2531" i="24"/>
  <c r="A2185" i="24"/>
  <c r="B2185" i="24"/>
  <c r="B2620" i="24"/>
  <c r="A2620" i="24"/>
  <c r="B2680" i="24"/>
  <c r="A2680" i="24"/>
  <c r="B2695" i="24"/>
  <c r="A2695" i="24"/>
  <c r="B2725" i="24"/>
  <c r="A2725" i="24"/>
  <c r="B2485" i="24"/>
  <c r="A2485" i="24"/>
  <c r="B2215" i="24"/>
  <c r="A2215" i="24"/>
  <c r="A2410" i="24"/>
  <c r="B2410" i="24"/>
  <c r="A2380" i="24"/>
  <c r="B2380" i="24"/>
  <c r="A2005" i="24"/>
  <c r="B2005" i="24"/>
  <c r="B1960" i="24"/>
  <c r="A1960" i="24"/>
  <c r="B2125" i="24"/>
  <c r="A2125" i="24"/>
  <c r="A1975" i="24"/>
  <c r="B1975" i="24"/>
  <c r="B1930" i="24"/>
  <c r="A1930" i="24"/>
  <c r="B2065" i="24"/>
  <c r="A2065" i="24"/>
  <c r="A2050" i="24"/>
  <c r="B2050" i="24"/>
  <c r="A1915" i="24"/>
  <c r="B1915" i="24"/>
  <c r="B2080" i="24"/>
  <c r="A2080" i="24"/>
  <c r="A1435" i="24"/>
  <c r="B1435" i="24"/>
  <c r="A370" i="24"/>
  <c r="B370" i="24"/>
  <c r="B1465" i="24"/>
  <c r="A1465" i="24"/>
  <c r="B1840" i="24"/>
  <c r="A1840" i="24"/>
  <c r="B1900" i="24"/>
  <c r="A1900" i="24"/>
  <c r="A1870" i="24"/>
  <c r="B1870" i="24"/>
  <c r="B1855" i="24"/>
  <c r="A1855" i="24"/>
  <c r="B1885" i="24"/>
  <c r="A1885" i="24"/>
  <c r="A1690" i="24"/>
  <c r="B1690" i="24"/>
  <c r="B1555" i="24"/>
  <c r="A1555" i="24"/>
  <c r="B1795" i="24"/>
  <c r="A1795" i="24"/>
  <c r="A1630" i="24"/>
  <c r="B1630" i="24"/>
  <c r="B1615" i="24"/>
  <c r="A1615" i="24"/>
  <c r="B1645" i="24"/>
  <c r="A1645" i="24"/>
  <c r="B1570" i="24"/>
  <c r="A1570" i="24"/>
  <c r="B1660" i="24"/>
  <c r="A1660" i="24"/>
  <c r="B1540" i="24"/>
  <c r="A1540" i="24"/>
  <c r="B1766" i="24"/>
  <c r="A1766" i="24"/>
  <c r="A1780" i="24"/>
  <c r="B1780" i="24"/>
  <c r="A1750" i="24"/>
  <c r="B1750" i="24"/>
  <c r="A1585" i="24"/>
  <c r="B1585" i="24"/>
  <c r="B1825" i="24"/>
  <c r="A1825" i="24"/>
  <c r="A1480" i="24"/>
  <c r="B1480" i="24"/>
  <c r="B1495" i="24"/>
  <c r="A1495" i="24"/>
  <c r="B1525" i="24"/>
  <c r="A1525" i="24"/>
  <c r="B1315" i="24"/>
  <c r="A1315" i="24"/>
  <c r="B1330" i="24"/>
  <c r="A1330" i="24"/>
  <c r="A1210" i="24"/>
  <c r="B1210" i="24"/>
  <c r="B1226" i="24"/>
  <c r="A1226" i="24"/>
  <c r="B1285" i="24"/>
  <c r="A1285" i="24"/>
  <c r="A1150" i="24"/>
  <c r="B1150" i="24"/>
  <c r="B1180" i="24"/>
  <c r="A1180" i="24"/>
  <c r="B1300" i="24"/>
  <c r="A1300" i="24"/>
  <c r="B1375" i="24"/>
  <c r="A1375" i="24"/>
  <c r="A955" i="24"/>
  <c r="B955" i="24"/>
  <c r="A1062" i="24"/>
  <c r="B1062" i="24"/>
  <c r="A1000" i="24"/>
  <c r="B1000" i="24"/>
  <c r="B1075" i="24"/>
  <c r="A1075" i="24"/>
  <c r="B985" i="24"/>
  <c r="A985" i="24"/>
  <c r="A970" i="24"/>
  <c r="B970" i="24"/>
  <c r="B1135" i="24"/>
  <c r="A1135" i="24"/>
  <c r="A1015" i="24"/>
  <c r="B1015" i="24"/>
  <c r="A1030" i="24"/>
  <c r="B1030" i="24"/>
  <c r="B945" i="24"/>
  <c r="A945" i="24"/>
  <c r="B1090" i="24"/>
  <c r="A1090" i="24"/>
  <c r="B895" i="24"/>
  <c r="A895" i="24"/>
  <c r="A655" i="24"/>
  <c r="B655" i="24"/>
  <c r="B700" i="24"/>
  <c r="A700" i="24"/>
  <c r="B745" i="24"/>
  <c r="A745" i="24"/>
  <c r="A865" i="24"/>
  <c r="B865" i="24"/>
  <c r="B760" i="24"/>
  <c r="A760" i="24"/>
  <c r="B910" i="24"/>
  <c r="A910" i="24"/>
  <c r="A625" i="24"/>
  <c r="B625" i="24"/>
  <c r="B685" i="24"/>
  <c r="A685" i="24"/>
  <c r="B850" i="24"/>
  <c r="A850" i="24"/>
  <c r="B325" i="24"/>
  <c r="A325" i="24"/>
  <c r="A250" i="24"/>
  <c r="B250" i="24"/>
  <c r="B340" i="24"/>
  <c r="A340" i="24"/>
  <c r="B505" i="24"/>
  <c r="A505" i="24"/>
  <c r="A310" i="24"/>
  <c r="B310" i="24"/>
  <c r="B595" i="24"/>
  <c r="A595" i="24"/>
  <c r="B490" i="24"/>
  <c r="A490" i="24"/>
  <c r="B265" i="24"/>
  <c r="A265" i="24"/>
  <c r="B520" i="24"/>
  <c r="A520" i="24"/>
  <c r="A475" i="24"/>
  <c r="B475" i="24"/>
  <c r="A295" i="24"/>
  <c r="B295" i="24"/>
  <c r="A386" i="24"/>
  <c r="B386" i="24"/>
  <c r="A415" i="24"/>
  <c r="B415" i="24"/>
  <c r="A460" i="24"/>
  <c r="B460" i="24"/>
  <c r="B205" i="24"/>
  <c r="A205" i="24"/>
  <c r="B175" i="24"/>
  <c r="A175" i="24"/>
  <c r="A130" i="24"/>
  <c r="B130" i="24"/>
  <c r="A100" i="24"/>
  <c r="B100" i="24"/>
  <c r="B25" i="24"/>
  <c r="A25" i="24"/>
  <c r="A40" i="24"/>
  <c r="B40" i="24"/>
  <c r="B85" i="24"/>
  <c r="A85" i="24"/>
  <c r="C6142" i="24"/>
  <c r="B6141" i="24"/>
  <c r="A6141" i="24"/>
  <c r="B4489" i="24"/>
  <c r="A4489" i="24"/>
  <c r="C4490" i="24"/>
  <c r="C6114" i="24"/>
  <c r="A6113" i="24"/>
  <c r="B6113" i="24"/>
  <c r="B5013" i="24"/>
  <c r="A5013" i="24"/>
  <c r="C5014" i="24"/>
  <c r="A5424" i="24"/>
  <c r="C5425" i="24"/>
  <c r="B5424" i="24"/>
  <c r="C6198" i="24"/>
  <c r="B6197" i="24"/>
  <c r="A6197" i="24"/>
  <c r="B6225" i="24"/>
  <c r="C6226" i="24"/>
  <c r="A6225" i="24"/>
  <c r="A5917" i="24"/>
  <c r="C5918" i="24"/>
  <c r="B5917" i="24"/>
  <c r="C6002" i="24"/>
  <c r="A6001" i="24"/>
  <c r="B6001" i="24"/>
  <c r="C6632" i="24"/>
  <c r="A6631" i="24"/>
  <c r="B6631" i="24"/>
  <c r="C5071" i="24"/>
  <c r="B5070" i="24"/>
  <c r="A5070" i="24"/>
  <c r="C7123" i="24"/>
  <c r="B7122" i="24"/>
  <c r="A7122" i="24"/>
  <c r="C7095" i="24"/>
  <c r="B7094" i="24"/>
  <c r="A7094" i="24"/>
  <c r="C6983" i="24"/>
  <c r="A6982" i="24"/>
  <c r="B6982" i="24"/>
  <c r="C7039" i="24"/>
  <c r="B7038" i="24"/>
  <c r="A7038" i="24"/>
  <c r="C6954" i="24"/>
  <c r="A6953" i="24"/>
  <c r="B6953" i="24"/>
  <c r="C6996" i="24"/>
  <c r="A6995" i="24"/>
  <c r="B6995" i="24"/>
  <c r="C7080" i="24"/>
  <c r="B7079" i="24"/>
  <c r="A7079" i="24"/>
  <c r="C6926" i="24"/>
  <c r="A6925" i="24"/>
  <c r="B6925" i="24"/>
  <c r="C7052" i="24"/>
  <c r="A7051" i="24"/>
  <c r="B7051" i="24"/>
  <c r="C6969" i="24"/>
  <c r="A6968" i="24"/>
  <c r="B6968" i="24"/>
  <c r="C7067" i="24"/>
  <c r="B7066" i="24"/>
  <c r="A7066" i="24"/>
  <c r="C7011" i="24"/>
  <c r="B7010" i="24"/>
  <c r="A7010" i="24"/>
  <c r="C6941" i="24"/>
  <c r="A6940" i="24"/>
  <c r="B6940" i="24"/>
  <c r="B7023" i="24"/>
  <c r="C7024" i="24"/>
  <c r="A7023" i="24"/>
  <c r="C6899" i="24"/>
  <c r="A6898" i="24"/>
  <c r="B6898" i="24"/>
  <c r="C6772" i="24"/>
  <c r="A6771" i="24"/>
  <c r="B6771" i="24"/>
  <c r="C6843" i="24"/>
  <c r="A6842" i="24"/>
  <c r="B6842" i="24"/>
  <c r="C6759" i="24"/>
  <c r="A6758" i="24"/>
  <c r="B6758" i="24"/>
  <c r="C6884" i="24"/>
  <c r="A6883" i="24"/>
  <c r="B6883" i="24"/>
  <c r="C6815" i="24"/>
  <c r="A6814" i="24"/>
  <c r="B6814" i="24"/>
  <c r="C6675" i="24"/>
  <c r="B6674" i="24"/>
  <c r="A6674" i="24"/>
  <c r="C6800" i="24"/>
  <c r="A6799" i="24"/>
  <c r="B6799" i="24"/>
  <c r="C6856" i="24"/>
  <c r="A6855" i="24"/>
  <c r="B6855" i="24"/>
  <c r="C6871" i="24"/>
  <c r="A6870" i="24"/>
  <c r="B6870" i="24"/>
  <c r="C6787" i="24"/>
  <c r="A6786" i="24"/>
  <c r="B6786" i="24"/>
  <c r="C6828" i="24"/>
  <c r="A6827" i="24"/>
  <c r="B6827" i="24"/>
  <c r="C6703" i="24"/>
  <c r="B6702" i="24"/>
  <c r="A6702" i="24"/>
  <c r="C6744" i="24"/>
  <c r="A6743" i="24"/>
  <c r="B6743" i="24"/>
  <c r="C6731" i="24"/>
  <c r="B6730" i="24"/>
  <c r="A6730" i="24"/>
  <c r="C6688" i="24"/>
  <c r="B6687" i="24"/>
  <c r="A6687" i="24"/>
  <c r="C6912" i="24"/>
  <c r="A6911" i="24"/>
  <c r="B6911" i="24"/>
  <c r="B6715" i="24"/>
  <c r="A6715" i="24"/>
  <c r="C6716" i="24"/>
  <c r="B6617" i="24"/>
  <c r="A6617" i="24"/>
  <c r="C6618" i="24"/>
  <c r="B6548" i="24"/>
  <c r="A6548" i="24"/>
  <c r="C6549" i="24"/>
  <c r="B6660" i="24"/>
  <c r="A6660" i="24"/>
  <c r="C6661" i="24"/>
  <c r="C6647" i="24"/>
  <c r="A6646" i="24"/>
  <c r="B6646" i="24"/>
  <c r="B6505" i="24"/>
  <c r="A6505" i="24"/>
  <c r="C6506" i="24"/>
  <c r="B6520" i="24"/>
  <c r="A6520" i="24"/>
  <c r="C6521" i="24"/>
  <c r="B6604" i="24"/>
  <c r="A6604" i="24"/>
  <c r="C6605" i="24"/>
  <c r="B6533" i="24"/>
  <c r="A6533" i="24"/>
  <c r="C6534" i="24"/>
  <c r="B6589" i="24"/>
  <c r="A6589" i="24"/>
  <c r="C6590" i="24"/>
  <c r="B6576" i="24"/>
  <c r="A6576" i="24"/>
  <c r="C6577" i="24"/>
  <c r="B6561" i="24"/>
  <c r="A6561" i="24"/>
  <c r="C6562" i="24"/>
  <c r="C6380" i="24"/>
  <c r="B6379" i="24"/>
  <c r="A6379" i="24"/>
  <c r="C6423" i="24"/>
  <c r="B6422" i="24"/>
  <c r="A6422" i="24"/>
  <c r="C6436" i="24"/>
  <c r="A6435" i="24"/>
  <c r="B6435" i="24"/>
  <c r="C6451" i="24"/>
  <c r="B6450" i="24"/>
  <c r="A6450" i="24"/>
  <c r="C6408" i="24"/>
  <c r="B6407" i="24"/>
  <c r="A6407" i="24"/>
  <c r="C6367" i="24"/>
  <c r="B6366" i="24"/>
  <c r="A6366" i="24"/>
  <c r="C6464" i="24"/>
  <c r="A6463" i="24"/>
  <c r="B6463" i="24"/>
  <c r="C6395" i="24"/>
  <c r="A6394" i="24"/>
  <c r="B6394" i="24"/>
  <c r="C6492" i="24"/>
  <c r="B6491" i="24"/>
  <c r="A6491" i="24"/>
  <c r="C6479" i="24"/>
  <c r="B6478" i="24"/>
  <c r="A6478" i="24"/>
  <c r="C6339" i="24"/>
  <c r="A6338" i="24"/>
  <c r="B6338" i="24"/>
  <c r="C6352" i="24"/>
  <c r="B6351" i="24"/>
  <c r="A6351" i="24"/>
  <c r="C6324" i="24"/>
  <c r="A6323" i="24"/>
  <c r="B6323" i="24"/>
  <c r="C6297" i="24"/>
  <c r="A6296" i="24"/>
  <c r="B6296" i="24"/>
  <c r="C6312" i="24"/>
  <c r="B6311" i="24"/>
  <c r="A6311" i="24"/>
  <c r="C6255" i="24"/>
  <c r="B6254" i="24"/>
  <c r="A6254" i="24"/>
  <c r="B6267" i="24"/>
  <c r="C6268" i="24"/>
  <c r="A6267" i="24"/>
  <c r="C6240" i="24"/>
  <c r="B6239" i="24"/>
  <c r="A6239" i="24"/>
  <c r="C6283" i="24"/>
  <c r="B6282" i="24"/>
  <c r="A6282" i="24"/>
  <c r="B6184" i="24"/>
  <c r="C6185" i="24"/>
  <c r="A6184" i="24"/>
  <c r="C6213" i="24"/>
  <c r="B6212" i="24"/>
  <c r="A6212" i="24"/>
  <c r="C6157" i="24"/>
  <c r="B6156" i="24"/>
  <c r="A6156" i="24"/>
  <c r="C6101" i="24"/>
  <c r="B6100" i="24"/>
  <c r="A6100" i="24"/>
  <c r="C6170" i="24"/>
  <c r="B6169" i="24"/>
  <c r="A6169" i="24"/>
  <c r="C6129" i="24"/>
  <c r="B6128" i="24"/>
  <c r="A6128" i="24"/>
  <c r="C6045" i="24"/>
  <c r="B6044" i="24"/>
  <c r="A6044" i="24"/>
  <c r="B6072" i="24"/>
  <c r="C6073" i="24"/>
  <c r="A6072" i="24"/>
  <c r="C6086" i="24"/>
  <c r="B6085" i="24"/>
  <c r="A6085" i="24"/>
  <c r="C6058" i="24"/>
  <c r="B6057" i="24"/>
  <c r="A6057" i="24"/>
  <c r="C6017" i="24"/>
  <c r="B6016" i="24"/>
  <c r="A6016" i="24"/>
  <c r="C6032" i="24"/>
  <c r="A6031" i="24"/>
  <c r="B6031" i="24"/>
  <c r="C5989" i="24"/>
  <c r="A5988" i="24"/>
  <c r="B5988" i="24"/>
  <c r="C5611" i="24"/>
  <c r="B5610" i="24"/>
  <c r="A5610" i="24"/>
  <c r="B5569" i="24"/>
  <c r="A5569" i="24"/>
  <c r="C5570" i="24"/>
  <c r="C5654" i="24"/>
  <c r="B5653" i="24"/>
  <c r="A5653" i="24"/>
  <c r="B5597" i="24"/>
  <c r="A5597" i="24"/>
  <c r="C5598" i="24"/>
  <c r="B5582" i="24"/>
  <c r="A5582" i="24"/>
  <c r="C5583" i="24"/>
  <c r="C5892" i="24"/>
  <c r="B5891" i="24"/>
  <c r="A5891" i="24"/>
  <c r="C5639" i="24"/>
  <c r="B5638" i="24"/>
  <c r="A5638" i="24"/>
  <c r="C5905" i="24"/>
  <c r="B5904" i="24"/>
  <c r="A5904" i="24"/>
  <c r="B5481" i="24"/>
  <c r="A5481" i="24"/>
  <c r="C5482" i="24"/>
  <c r="C5961" i="24"/>
  <c r="B5960" i="24"/>
  <c r="A5960" i="24"/>
  <c r="B5554" i="24"/>
  <c r="A5554" i="24"/>
  <c r="C5555" i="24"/>
  <c r="B5466" i="24"/>
  <c r="A5466" i="24"/>
  <c r="C5467" i="24"/>
  <c r="C5974" i="24"/>
  <c r="B5973" i="24"/>
  <c r="A5973" i="24"/>
  <c r="C5877" i="24"/>
  <c r="B5876" i="24"/>
  <c r="A5876" i="24"/>
  <c r="C5933" i="24"/>
  <c r="B5932" i="24"/>
  <c r="A5932" i="24"/>
  <c r="C5946" i="24"/>
  <c r="B5945" i="24"/>
  <c r="A5945" i="24"/>
  <c r="C5864" i="24"/>
  <c r="B5863" i="24"/>
  <c r="A5863" i="24"/>
  <c r="C5626" i="24"/>
  <c r="B5625" i="24"/>
  <c r="A5625" i="24"/>
  <c r="C5412" i="24"/>
  <c r="A5411" i="24"/>
  <c r="B5411" i="24"/>
  <c r="C5453" i="24"/>
  <c r="A5452" i="24"/>
  <c r="B5452" i="24"/>
  <c r="C5440" i="24"/>
  <c r="A5439" i="24"/>
  <c r="B5439" i="24"/>
  <c r="C5399" i="24"/>
  <c r="A5398" i="24"/>
  <c r="B5398" i="24"/>
  <c r="B5284" i="24"/>
  <c r="C5285" i="24"/>
  <c r="A5284" i="24"/>
  <c r="A5028" i="24"/>
  <c r="B5028" i="24"/>
  <c r="C5029" i="24"/>
  <c r="C5342" i="24"/>
  <c r="A5341" i="24"/>
  <c r="B5341" i="24"/>
  <c r="C4902" i="24"/>
  <c r="A4901" i="24"/>
  <c r="B4901" i="24"/>
  <c r="A5166" i="24"/>
  <c r="B5166" i="24"/>
  <c r="C5167" i="24"/>
  <c r="C4929" i="24"/>
  <c r="B4928" i="24"/>
  <c r="A4928" i="24"/>
  <c r="C5329" i="24"/>
  <c r="A5328" i="24"/>
  <c r="B5328" i="24"/>
  <c r="A5084" i="24"/>
  <c r="B5084" i="24"/>
  <c r="C5085" i="24"/>
  <c r="C5000" i="24"/>
  <c r="A4999" i="24"/>
  <c r="B4999" i="24"/>
  <c r="C5385" i="24"/>
  <c r="A5384" i="24"/>
  <c r="B5384" i="24"/>
  <c r="C4986" i="24"/>
  <c r="A4985" i="24"/>
  <c r="B4985" i="24"/>
  <c r="A5125" i="24"/>
  <c r="C5126" i="24"/>
  <c r="B5125" i="24"/>
  <c r="B4959" i="24"/>
  <c r="A4959" i="24"/>
  <c r="C4960" i="24"/>
  <c r="C5301" i="24"/>
  <c r="A5300" i="24"/>
  <c r="B5300" i="24"/>
  <c r="C5357" i="24"/>
  <c r="A5356" i="24"/>
  <c r="B5356" i="24"/>
  <c r="C5154" i="24"/>
  <c r="B5153" i="24"/>
  <c r="A5153" i="24"/>
  <c r="C5113" i="24"/>
  <c r="B5112" i="24"/>
  <c r="A5112" i="24"/>
  <c r="A4916" i="24"/>
  <c r="C4917" i="24"/>
  <c r="B4916" i="24"/>
  <c r="C4972" i="24"/>
  <c r="A4971" i="24"/>
  <c r="B4971" i="24"/>
  <c r="B5138" i="24"/>
  <c r="A5138" i="24"/>
  <c r="C5139" i="24"/>
  <c r="C5056" i="24"/>
  <c r="A5055" i="24"/>
  <c r="B5055" i="24"/>
  <c r="C5042" i="24"/>
  <c r="A5041" i="24"/>
  <c r="B5041" i="24"/>
  <c r="C4946" i="24"/>
  <c r="B4945" i="24"/>
  <c r="A4945" i="24"/>
  <c r="C5370" i="24"/>
  <c r="A5369" i="24"/>
  <c r="B5369" i="24"/>
  <c r="C5098" i="24"/>
  <c r="A5097" i="24"/>
  <c r="B5097" i="24"/>
  <c r="B5271" i="24"/>
  <c r="C5272" i="24"/>
  <c r="A5271" i="24"/>
  <c r="C5314" i="24"/>
  <c r="A5313" i="24"/>
  <c r="B5313" i="24"/>
  <c r="C4094" i="24"/>
  <c r="B4093" i="24"/>
  <c r="A4093" i="24"/>
  <c r="C4631" i="24"/>
  <c r="B4630" i="24"/>
  <c r="A4630" i="24"/>
  <c r="C4784" i="24"/>
  <c r="A4783" i="24"/>
  <c r="B4783" i="24"/>
  <c r="C4575" i="24"/>
  <c r="B4574" i="24"/>
  <c r="A4574" i="24"/>
  <c r="C4616" i="24"/>
  <c r="B4615" i="24"/>
  <c r="A4615" i="24"/>
  <c r="C4603" i="24"/>
  <c r="B4602" i="24"/>
  <c r="A4602" i="24"/>
  <c r="A4531" i="24"/>
  <c r="B4531" i="24"/>
  <c r="C4532" i="24"/>
  <c r="C4700" i="24"/>
  <c r="A4699" i="24"/>
  <c r="B4699" i="24"/>
  <c r="B4587" i="24"/>
  <c r="A4587" i="24"/>
  <c r="C4588" i="24"/>
  <c r="A4671" i="24"/>
  <c r="C4672" i="24"/>
  <c r="B4671" i="24"/>
  <c r="B4464" i="24"/>
  <c r="A4464" i="24"/>
  <c r="C4465" i="24"/>
  <c r="C4480" i="24"/>
  <c r="B4479" i="24"/>
  <c r="A4479" i="24"/>
  <c r="B4559" i="24"/>
  <c r="A4559" i="24"/>
  <c r="C4560" i="24"/>
  <c r="A4658" i="24"/>
  <c r="C4659" i="24"/>
  <c r="B4658" i="24"/>
  <c r="A4686" i="24"/>
  <c r="B4686" i="24"/>
  <c r="C4687" i="24"/>
  <c r="C4771" i="24"/>
  <c r="A4770" i="24"/>
  <c r="B4770" i="24"/>
  <c r="C4547" i="24"/>
  <c r="A4546" i="24"/>
  <c r="B4546" i="24"/>
  <c r="A4643" i="24"/>
  <c r="B4643" i="24"/>
  <c r="C4644" i="24"/>
  <c r="B4108" i="24"/>
  <c r="A4108" i="24"/>
  <c r="C4109" i="24"/>
  <c r="C4715" i="24"/>
  <c r="A4714" i="24"/>
  <c r="B4714" i="24"/>
  <c r="C4504" i="24"/>
  <c r="A4503" i="24"/>
  <c r="B4503" i="24"/>
  <c r="C4079" i="24"/>
  <c r="B4078" i="24"/>
  <c r="A4078" i="24"/>
  <c r="C4728" i="24"/>
  <c r="A4727" i="24"/>
  <c r="B4727" i="24"/>
  <c r="C4799" i="24"/>
  <c r="A4798" i="24"/>
  <c r="B4798" i="24"/>
  <c r="C4436" i="24"/>
  <c r="B4435" i="24"/>
  <c r="A4435" i="24"/>
  <c r="C4519" i="24"/>
  <c r="B4518" i="24"/>
  <c r="A4518" i="24"/>
  <c r="C4743" i="24"/>
  <c r="A4742" i="24"/>
  <c r="B4742" i="24"/>
  <c r="B4123" i="24"/>
  <c r="A4123" i="24"/>
  <c r="C4124" i="24"/>
  <c r="C4756" i="24"/>
  <c r="A4755" i="24"/>
  <c r="B4755" i="24"/>
  <c r="C4812" i="24"/>
  <c r="A4811" i="24"/>
  <c r="B4811" i="24"/>
  <c r="B4449" i="24"/>
  <c r="A4449" i="24"/>
  <c r="C4450" i="24"/>
  <c r="A3404" i="24"/>
  <c r="C3405" i="24"/>
  <c r="B3404" i="24"/>
  <c r="B3838" i="24"/>
  <c r="A3838" i="24"/>
  <c r="C3839" i="24"/>
  <c r="B3166" i="24"/>
  <c r="C3167" i="24"/>
  <c r="A3166" i="24"/>
  <c r="A3180" i="24"/>
  <c r="B3180" i="24"/>
  <c r="C3181" i="24"/>
  <c r="B3810" i="24"/>
  <c r="C3811" i="24"/>
  <c r="A3810" i="24"/>
  <c r="C3055" i="24"/>
  <c r="B3054" i="24"/>
  <c r="A3054" i="24"/>
  <c r="B3797" i="24"/>
  <c r="C3798" i="24"/>
  <c r="A3797" i="24"/>
  <c r="C3826" i="24"/>
  <c r="A3825" i="24"/>
  <c r="B3825" i="24"/>
  <c r="C3364" i="24"/>
  <c r="B3363" i="24"/>
  <c r="A3363" i="24"/>
  <c r="C3770" i="24"/>
  <c r="A3769" i="24"/>
  <c r="B3769" i="24"/>
  <c r="A3419" i="24"/>
  <c r="B3419" i="24"/>
  <c r="C3420" i="24"/>
  <c r="B3391" i="24"/>
  <c r="A3391" i="24"/>
  <c r="C3392" i="24"/>
  <c r="A3670" i="24"/>
  <c r="B3670" i="24"/>
  <c r="C3671" i="24"/>
  <c r="A3726" i="24"/>
  <c r="C3727" i="24"/>
  <c r="B3726" i="24"/>
  <c r="C3377" i="24"/>
  <c r="B3376" i="24"/>
  <c r="A3376" i="24"/>
  <c r="B3348" i="24"/>
  <c r="C3349" i="24"/>
  <c r="A3348" i="24"/>
  <c r="A3698" i="24"/>
  <c r="B3698" i="24"/>
  <c r="C3699" i="24"/>
  <c r="A3713" i="24"/>
  <c r="B3713" i="24"/>
  <c r="C3714" i="24"/>
  <c r="A3741" i="24"/>
  <c r="C3742" i="24"/>
  <c r="B3741" i="24"/>
  <c r="A3642" i="24"/>
  <c r="B3642" i="24"/>
  <c r="C3643" i="24"/>
  <c r="C3783" i="24"/>
  <c r="A3782" i="24"/>
  <c r="B3782" i="24"/>
  <c r="A3685" i="24"/>
  <c r="C3686" i="24"/>
  <c r="B3685" i="24"/>
  <c r="A3657" i="24"/>
  <c r="B3657" i="24"/>
  <c r="C3658" i="24"/>
  <c r="C3755" i="24"/>
  <c r="A3754" i="24"/>
  <c r="B3754" i="24"/>
  <c r="C3251" i="24"/>
  <c r="B3250" i="24"/>
  <c r="A3250" i="24"/>
  <c r="C3322" i="24"/>
  <c r="B3321" i="24"/>
  <c r="A3321" i="24"/>
  <c r="B3334" i="24"/>
  <c r="C3335" i="24"/>
  <c r="A3334" i="24"/>
  <c r="C3223" i="24"/>
  <c r="B3222" i="24"/>
  <c r="A3222" i="24"/>
  <c r="B3209" i="24"/>
  <c r="C3210" i="24"/>
  <c r="A3209" i="24"/>
  <c r="C3238" i="24"/>
  <c r="B3237" i="24"/>
  <c r="A3237" i="24"/>
  <c r="C3279" i="24"/>
  <c r="B3278" i="24"/>
  <c r="A3278" i="24"/>
  <c r="B3293" i="24"/>
  <c r="C3294" i="24"/>
  <c r="A3293" i="24"/>
  <c r="C3307" i="24"/>
  <c r="A3306" i="24"/>
  <c r="B3306" i="24"/>
  <c r="B3265" i="24"/>
  <c r="C3266" i="24"/>
  <c r="A3265" i="24"/>
  <c r="C3195" i="24"/>
  <c r="B3194" i="24"/>
  <c r="A3194" i="24"/>
  <c r="C3153" i="24"/>
  <c r="B3152" i="24"/>
  <c r="A3152" i="24"/>
  <c r="C3139" i="24"/>
  <c r="B3138" i="24"/>
  <c r="A3138" i="24"/>
  <c r="C3125" i="24"/>
  <c r="B3124" i="24"/>
  <c r="A3124" i="24"/>
  <c r="C3111" i="24"/>
  <c r="A3110" i="24"/>
  <c r="B3110" i="24"/>
  <c r="C3097" i="24"/>
  <c r="B3096" i="24"/>
  <c r="A3096" i="24"/>
  <c r="C3083" i="24"/>
  <c r="B3082" i="24"/>
  <c r="A3082" i="24"/>
  <c r="C3069" i="24"/>
  <c r="B3068" i="24"/>
  <c r="A3068" i="24"/>
  <c r="C3043" i="24"/>
  <c r="B3042" i="24"/>
  <c r="A7181" i="24"/>
  <c r="A3041" i="24"/>
  <c r="H385" i="15"/>
  <c r="J385" i="15"/>
  <c r="M385" i="15"/>
  <c r="O385" i="15"/>
  <c r="Q385" i="15"/>
  <c r="R385" i="15"/>
  <c r="U385" i="15"/>
  <c r="V385" i="15"/>
  <c r="H386" i="15"/>
  <c r="J386" i="15"/>
  <c r="M386" i="15"/>
  <c r="O386" i="15"/>
  <c r="Q386" i="15"/>
  <c r="R386" i="15"/>
  <c r="U386" i="15"/>
  <c r="V386" i="15"/>
  <c r="H387" i="15"/>
  <c r="J387" i="15"/>
  <c r="M387" i="15"/>
  <c r="O387" i="15"/>
  <c r="Q387" i="15"/>
  <c r="R387" i="15"/>
  <c r="U387" i="15"/>
  <c r="V387" i="15"/>
  <c r="H388" i="15"/>
  <c r="J388" i="15"/>
  <c r="M388" i="15"/>
  <c r="O388" i="15"/>
  <c r="Q388" i="15"/>
  <c r="R388" i="15"/>
  <c r="U388" i="15"/>
  <c r="V388" i="15"/>
  <c r="H389" i="15"/>
  <c r="J389" i="15"/>
  <c r="M389" i="15"/>
  <c r="O389" i="15"/>
  <c r="Q389" i="15"/>
  <c r="R389" i="15"/>
  <c r="U389" i="15"/>
  <c r="V389" i="15"/>
  <c r="V384" i="15"/>
  <c r="U384" i="15"/>
  <c r="R384" i="15"/>
  <c r="Q384" i="15"/>
  <c r="O384" i="15"/>
  <c r="M384" i="15"/>
  <c r="J384" i="15"/>
  <c r="H384" i="15"/>
  <c r="H365" i="15"/>
  <c r="J365" i="15"/>
  <c r="M365" i="15"/>
  <c r="O365" i="15"/>
  <c r="Q365" i="15"/>
  <c r="R365" i="15"/>
  <c r="U365" i="15"/>
  <c r="V365" i="15"/>
  <c r="H366" i="15"/>
  <c r="J366" i="15"/>
  <c r="M366" i="15"/>
  <c r="O366" i="15"/>
  <c r="Q366" i="15"/>
  <c r="R366" i="15"/>
  <c r="U366" i="15"/>
  <c r="V366" i="15"/>
  <c r="H367" i="15"/>
  <c r="J367" i="15"/>
  <c r="M367" i="15"/>
  <c r="O367" i="15"/>
  <c r="Q367" i="15"/>
  <c r="R367" i="15"/>
  <c r="U367" i="15"/>
  <c r="V367" i="15"/>
  <c r="H368" i="15"/>
  <c r="J368" i="15"/>
  <c r="M368" i="15"/>
  <c r="O368" i="15"/>
  <c r="Q368" i="15"/>
  <c r="R368" i="15"/>
  <c r="U368" i="15"/>
  <c r="V368" i="15"/>
  <c r="H369" i="15"/>
  <c r="J369" i="15"/>
  <c r="M369" i="15"/>
  <c r="O369" i="15"/>
  <c r="Q369" i="15"/>
  <c r="R369" i="15"/>
  <c r="U369" i="15"/>
  <c r="V369" i="15"/>
  <c r="H370" i="15"/>
  <c r="J370" i="15"/>
  <c r="M370" i="15"/>
  <c r="O370" i="15"/>
  <c r="Q370" i="15"/>
  <c r="R370" i="15"/>
  <c r="U370" i="15"/>
  <c r="V370" i="15"/>
  <c r="H371" i="15"/>
  <c r="J371" i="15"/>
  <c r="M371" i="15"/>
  <c r="O371" i="15"/>
  <c r="Q371" i="15"/>
  <c r="R371" i="15"/>
  <c r="U371" i="15"/>
  <c r="V371" i="15"/>
  <c r="V364" i="15"/>
  <c r="U364" i="15"/>
  <c r="R364" i="15"/>
  <c r="Q364" i="15"/>
  <c r="O364" i="15"/>
  <c r="M364" i="15"/>
  <c r="J364" i="15"/>
  <c r="H364" i="15"/>
  <c r="H373" i="15"/>
  <c r="J373" i="15"/>
  <c r="M373" i="15"/>
  <c r="O373" i="15"/>
  <c r="Q373" i="15"/>
  <c r="R373" i="15"/>
  <c r="U373" i="15"/>
  <c r="V373" i="15"/>
  <c r="H374" i="15"/>
  <c r="J374" i="15"/>
  <c r="M374" i="15"/>
  <c r="O374" i="15"/>
  <c r="Q374" i="15"/>
  <c r="R374" i="15"/>
  <c r="U374" i="15"/>
  <c r="V374" i="15"/>
  <c r="H375" i="15"/>
  <c r="J375" i="15"/>
  <c r="M375" i="15"/>
  <c r="O375" i="15"/>
  <c r="Q375" i="15"/>
  <c r="R375" i="15"/>
  <c r="U375" i="15"/>
  <c r="V375" i="15"/>
  <c r="H376" i="15"/>
  <c r="J376" i="15"/>
  <c r="M376" i="15"/>
  <c r="O376" i="15"/>
  <c r="Q376" i="15"/>
  <c r="R376" i="15"/>
  <c r="U376" i="15"/>
  <c r="V376" i="15"/>
  <c r="H377" i="15"/>
  <c r="J377" i="15"/>
  <c r="M377" i="15"/>
  <c r="O377" i="15"/>
  <c r="Q377" i="15"/>
  <c r="R377" i="15"/>
  <c r="U377" i="15"/>
  <c r="V377" i="15"/>
  <c r="H378" i="15"/>
  <c r="J378" i="15"/>
  <c r="M378" i="15"/>
  <c r="O378" i="15"/>
  <c r="Q378" i="15"/>
  <c r="R378" i="15"/>
  <c r="U378" i="15"/>
  <c r="V378" i="15"/>
  <c r="H379" i="15"/>
  <c r="J379" i="15"/>
  <c r="M379" i="15"/>
  <c r="O379" i="15"/>
  <c r="Q379" i="15"/>
  <c r="R379" i="15"/>
  <c r="U379" i="15"/>
  <c r="V379" i="15"/>
  <c r="H380" i="15"/>
  <c r="J380" i="15"/>
  <c r="M380" i="15"/>
  <c r="O380" i="15"/>
  <c r="Q380" i="15"/>
  <c r="R380" i="15"/>
  <c r="U380" i="15"/>
  <c r="V380" i="15"/>
  <c r="H381" i="15"/>
  <c r="J381" i="15"/>
  <c r="M381" i="15"/>
  <c r="O381" i="15"/>
  <c r="Q381" i="15"/>
  <c r="R381" i="15"/>
  <c r="U381" i="15"/>
  <c r="V381" i="15"/>
  <c r="H382" i="15"/>
  <c r="J382" i="15"/>
  <c r="M382" i="15"/>
  <c r="O382" i="15"/>
  <c r="Q382" i="15"/>
  <c r="R382" i="15"/>
  <c r="U382" i="15"/>
  <c r="V382" i="15"/>
  <c r="H383" i="15"/>
  <c r="J383" i="15"/>
  <c r="M383" i="15"/>
  <c r="O383" i="15"/>
  <c r="Q383" i="15"/>
  <c r="R383" i="15"/>
  <c r="U383" i="15"/>
  <c r="V383" i="15"/>
  <c r="V372" i="15"/>
  <c r="U372" i="15"/>
  <c r="R372" i="15"/>
  <c r="Q372" i="15"/>
  <c r="O372" i="15"/>
  <c r="M372" i="15"/>
  <c r="J372" i="15"/>
  <c r="H372" i="15"/>
  <c r="H354" i="15"/>
  <c r="J354" i="15"/>
  <c r="M354" i="15"/>
  <c r="O354" i="15"/>
  <c r="Q354" i="15"/>
  <c r="R354" i="15"/>
  <c r="U354" i="15"/>
  <c r="V354" i="15"/>
  <c r="H355" i="15"/>
  <c r="J355" i="15"/>
  <c r="M355" i="15"/>
  <c r="O355" i="15"/>
  <c r="Q355" i="15"/>
  <c r="R355" i="15"/>
  <c r="U355" i="15"/>
  <c r="V355" i="15"/>
  <c r="H356" i="15"/>
  <c r="J356" i="15"/>
  <c r="M356" i="15"/>
  <c r="O356" i="15"/>
  <c r="Q356" i="15"/>
  <c r="R356" i="15"/>
  <c r="U356" i="15"/>
  <c r="V356" i="15"/>
  <c r="H357" i="15"/>
  <c r="J357" i="15"/>
  <c r="M357" i="15"/>
  <c r="O357" i="15"/>
  <c r="Q357" i="15"/>
  <c r="R357" i="15"/>
  <c r="U357" i="15"/>
  <c r="V357" i="15"/>
  <c r="H358" i="15"/>
  <c r="J358" i="15"/>
  <c r="M358" i="15"/>
  <c r="O358" i="15"/>
  <c r="Q358" i="15"/>
  <c r="R358" i="15"/>
  <c r="U358" i="15"/>
  <c r="V358" i="15"/>
  <c r="H359" i="15"/>
  <c r="J359" i="15"/>
  <c r="M359" i="15"/>
  <c r="O359" i="15"/>
  <c r="Q359" i="15"/>
  <c r="R359" i="15"/>
  <c r="U359" i="15"/>
  <c r="V359" i="15"/>
  <c r="H360" i="15"/>
  <c r="J360" i="15"/>
  <c r="M360" i="15"/>
  <c r="O360" i="15"/>
  <c r="Q360" i="15"/>
  <c r="R360" i="15"/>
  <c r="U360" i="15"/>
  <c r="V360" i="15"/>
  <c r="H361" i="15"/>
  <c r="J361" i="15"/>
  <c r="M361" i="15"/>
  <c r="O361" i="15"/>
  <c r="Q361" i="15"/>
  <c r="R361" i="15"/>
  <c r="U361" i="15"/>
  <c r="V361" i="15"/>
  <c r="H362" i="15"/>
  <c r="J362" i="15"/>
  <c r="M362" i="15"/>
  <c r="O362" i="15"/>
  <c r="Q362" i="15"/>
  <c r="R362" i="15"/>
  <c r="U362" i="15"/>
  <c r="V362" i="15"/>
  <c r="H363" i="15"/>
  <c r="J363" i="15"/>
  <c r="M363" i="15"/>
  <c r="O363" i="15"/>
  <c r="Q363" i="15"/>
  <c r="R363" i="15"/>
  <c r="U363" i="15"/>
  <c r="V363" i="15"/>
  <c r="V353" i="15"/>
  <c r="U353" i="15"/>
  <c r="R353" i="15"/>
  <c r="Q353" i="15"/>
  <c r="O353" i="15"/>
  <c r="M353" i="15"/>
  <c r="J353" i="15"/>
  <c r="H353" i="15"/>
  <c r="F410" i="15"/>
  <c r="F409" i="15"/>
  <c r="F408" i="15"/>
  <c r="F407" i="15"/>
  <c r="F406" i="15"/>
  <c r="F405" i="15"/>
  <c r="F404" i="15"/>
  <c r="F403" i="15"/>
  <c r="F402" i="15"/>
  <c r="F401" i="15"/>
  <c r="Q417" i="15"/>
  <c r="Q418" i="15"/>
  <c r="Q419" i="15"/>
  <c r="Q420" i="15"/>
  <c r="Q421" i="15"/>
  <c r="Q422" i="15"/>
  <c r="Q423" i="15"/>
  <c r="Q424" i="15"/>
  <c r="Q425" i="15"/>
  <c r="Q426" i="15"/>
  <c r="Q427" i="15"/>
  <c r="Q428" i="15"/>
  <c r="Q429" i="15"/>
  <c r="Q416" i="15"/>
  <c r="H417" i="15"/>
  <c r="J417" i="15"/>
  <c r="M417" i="15"/>
  <c r="O417" i="15"/>
  <c r="R417" i="15"/>
  <c r="U417" i="15"/>
  <c r="V417" i="15"/>
  <c r="H418" i="15"/>
  <c r="J418" i="15"/>
  <c r="M418" i="15"/>
  <c r="O418" i="15"/>
  <c r="R418" i="15"/>
  <c r="U418" i="15"/>
  <c r="V418" i="15"/>
  <c r="H419" i="15"/>
  <c r="J419" i="15"/>
  <c r="M419" i="15"/>
  <c r="O419" i="15"/>
  <c r="R419" i="15"/>
  <c r="U419" i="15"/>
  <c r="V419" i="15"/>
  <c r="H420" i="15"/>
  <c r="J420" i="15"/>
  <c r="M420" i="15"/>
  <c r="O420" i="15"/>
  <c r="R420" i="15"/>
  <c r="U420" i="15"/>
  <c r="V420" i="15"/>
  <c r="H421" i="15"/>
  <c r="J421" i="15"/>
  <c r="M421" i="15"/>
  <c r="O421" i="15"/>
  <c r="R421" i="15"/>
  <c r="U421" i="15"/>
  <c r="V421" i="15"/>
  <c r="H422" i="15"/>
  <c r="J422" i="15"/>
  <c r="M422" i="15"/>
  <c r="O422" i="15"/>
  <c r="R422" i="15"/>
  <c r="U422" i="15"/>
  <c r="V422" i="15"/>
  <c r="H423" i="15"/>
  <c r="J423" i="15"/>
  <c r="M423" i="15"/>
  <c r="O423" i="15"/>
  <c r="R423" i="15"/>
  <c r="U423" i="15"/>
  <c r="V423" i="15"/>
  <c r="H424" i="15"/>
  <c r="J424" i="15"/>
  <c r="M424" i="15"/>
  <c r="O424" i="15"/>
  <c r="R424" i="15"/>
  <c r="U424" i="15"/>
  <c r="V424" i="15"/>
  <c r="H425" i="15"/>
  <c r="J425" i="15"/>
  <c r="M425" i="15"/>
  <c r="O425" i="15"/>
  <c r="R425" i="15"/>
  <c r="U425" i="15"/>
  <c r="V425" i="15"/>
  <c r="H426" i="15"/>
  <c r="J426" i="15"/>
  <c r="M426" i="15"/>
  <c r="O426" i="15"/>
  <c r="R426" i="15"/>
  <c r="U426" i="15"/>
  <c r="V426" i="15"/>
  <c r="H427" i="15"/>
  <c r="J427" i="15"/>
  <c r="M427" i="15"/>
  <c r="O427" i="15"/>
  <c r="R427" i="15"/>
  <c r="U427" i="15"/>
  <c r="V427" i="15"/>
  <c r="H428" i="15"/>
  <c r="J428" i="15"/>
  <c r="M428" i="15"/>
  <c r="O428" i="15"/>
  <c r="R428" i="15"/>
  <c r="U428" i="15"/>
  <c r="V428" i="15"/>
  <c r="H429" i="15"/>
  <c r="J429" i="15"/>
  <c r="M429" i="15"/>
  <c r="O429" i="15"/>
  <c r="R429" i="15"/>
  <c r="U429" i="15"/>
  <c r="V429" i="15"/>
  <c r="V416" i="15"/>
  <c r="U416" i="15"/>
  <c r="R416" i="15"/>
  <c r="O416" i="15"/>
  <c r="M416" i="15"/>
  <c r="J416" i="15"/>
  <c r="H416" i="15"/>
  <c r="C9172" i="24" l="1"/>
  <c r="B9171" i="24"/>
  <c r="A9171" i="24"/>
  <c r="B8835" i="24"/>
  <c r="C8836" i="24"/>
  <c r="A8835" i="24"/>
  <c r="C9438" i="24"/>
  <c r="B9437" i="24"/>
  <c r="A9437" i="24"/>
  <c r="C10502" i="24"/>
  <c r="B10501" i="24"/>
  <c r="A10501" i="24"/>
  <c r="C8990" i="24"/>
  <c r="B8989" i="24"/>
  <c r="A8989" i="24"/>
  <c r="C9970" i="24"/>
  <c r="B9969" i="24"/>
  <c r="A9969" i="24"/>
  <c r="B8751" i="24"/>
  <c r="A8751" i="24"/>
  <c r="C8752" i="24"/>
  <c r="C10096" i="24"/>
  <c r="B10095" i="24"/>
  <c r="A10095" i="24"/>
  <c r="C9592" i="24"/>
  <c r="B9591" i="24"/>
  <c r="A9591" i="24"/>
  <c r="C8122" i="24"/>
  <c r="B8121" i="24"/>
  <c r="A8121" i="24"/>
  <c r="B9031" i="24"/>
  <c r="C9032" i="24"/>
  <c r="A9031" i="24"/>
  <c r="C8402" i="24"/>
  <c r="B8401" i="24"/>
  <c r="A8401" i="24"/>
  <c r="C8234" i="24"/>
  <c r="B8233" i="24"/>
  <c r="A8233" i="24"/>
  <c r="C8178" i="24"/>
  <c r="B8177" i="24"/>
  <c r="A8177" i="24"/>
  <c r="C7802" i="24"/>
  <c r="B7801" i="24"/>
  <c r="A7801" i="24"/>
  <c r="C10754" i="24"/>
  <c r="B10753" i="24"/>
  <c r="A10753" i="24"/>
  <c r="C8290" i="24"/>
  <c r="B8289" i="24"/>
  <c r="A8289" i="24"/>
  <c r="C8346" i="24"/>
  <c r="B8345" i="24"/>
  <c r="A8345" i="24"/>
  <c r="A10347" i="24"/>
  <c r="B10347" i="24"/>
  <c r="C10348" i="24"/>
  <c r="C10292" i="24"/>
  <c r="B10291" i="24"/>
  <c r="A10291" i="24"/>
  <c r="C9396" i="24"/>
  <c r="B9395" i="24"/>
  <c r="A9395" i="24"/>
  <c r="B8877" i="24"/>
  <c r="C8878" i="24"/>
  <c r="A8877" i="24"/>
  <c r="C7702" i="24"/>
  <c r="B7701" i="24"/>
  <c r="A7701" i="24"/>
  <c r="C10558" i="24"/>
  <c r="B10557" i="24"/>
  <c r="A10557" i="24"/>
  <c r="C10222" i="24"/>
  <c r="B10221" i="24"/>
  <c r="A10221" i="24"/>
  <c r="C9214" i="24"/>
  <c r="B9213" i="24"/>
  <c r="A9213" i="24"/>
  <c r="C9382" i="24"/>
  <c r="B9381" i="24"/>
  <c r="A9381" i="24"/>
  <c r="C7646" i="24"/>
  <c r="B7645" i="24"/>
  <c r="A7645" i="24"/>
  <c r="A8527" i="24"/>
  <c r="C8528" i="24"/>
  <c r="B8528" i="24" s="1"/>
  <c r="A10193" i="24"/>
  <c r="C10194" i="24"/>
  <c r="B10194" i="24" s="1"/>
  <c r="A10529" i="24"/>
  <c r="C10530" i="24"/>
  <c r="B10530" i="24" s="1"/>
  <c r="C9732" i="24"/>
  <c r="B9732" i="24" s="1"/>
  <c r="A9731" i="24"/>
  <c r="C8332" i="24"/>
  <c r="B8332" i="24" s="1"/>
  <c r="A8331" i="24"/>
  <c r="C10418" i="24"/>
  <c r="B10418" i="24" s="1"/>
  <c r="A10417" i="24"/>
  <c r="C9354" i="24"/>
  <c r="B9354" i="24" s="1"/>
  <c r="A9353" i="24"/>
  <c r="A8472" i="24"/>
  <c r="C8473" i="24"/>
  <c r="B8473" i="24" s="1"/>
  <c r="C9648" i="24"/>
  <c r="B9648" i="24" s="1"/>
  <c r="A9647" i="24"/>
  <c r="A10445" i="24"/>
  <c r="C10446" i="24"/>
  <c r="B10446" i="24" s="1"/>
  <c r="C10138" i="24"/>
  <c r="B10138" i="24" s="1"/>
  <c r="A10137" i="24"/>
  <c r="C9158" i="24"/>
  <c r="B9158" i="24" s="1"/>
  <c r="A9157" i="24"/>
  <c r="A8205" i="24"/>
  <c r="C8206" i="24"/>
  <c r="B8206" i="24" s="1"/>
  <c r="A8149" i="24"/>
  <c r="C8150" i="24"/>
  <c r="B8150" i="24" s="1"/>
  <c r="A10375" i="24"/>
  <c r="C10376" i="24"/>
  <c r="B10376" i="24" s="1"/>
  <c r="C8710" i="24"/>
  <c r="B8710" i="24" s="1"/>
  <c r="A8709" i="24"/>
  <c r="A8276" i="24"/>
  <c r="C8277" i="24"/>
  <c r="B8277" i="24" s="1"/>
  <c r="A9129" i="24"/>
  <c r="C9130" i="24"/>
  <c r="B9130" i="24" s="1"/>
  <c r="A8849" i="24"/>
  <c r="C8850" i="24"/>
  <c r="B8850" i="24" s="1"/>
  <c r="C10643" i="24"/>
  <c r="B10643" i="24" s="1"/>
  <c r="A10642" i="24"/>
  <c r="C8612" i="24"/>
  <c r="B8612" i="24" s="1"/>
  <c r="A8611" i="24"/>
  <c r="A10305" i="24"/>
  <c r="C10306" i="24"/>
  <c r="B10306" i="24" s="1"/>
  <c r="C9761" i="24"/>
  <c r="B9761" i="24" s="1"/>
  <c r="A9760" i="24"/>
  <c r="C8767" i="24"/>
  <c r="B8767" i="24" s="1"/>
  <c r="A8766" i="24"/>
  <c r="A8135" i="24"/>
  <c r="C8136" i="24"/>
  <c r="B8136" i="24" s="1"/>
  <c r="C10629" i="24"/>
  <c r="B10629" i="24" s="1"/>
  <c r="A10628" i="24"/>
  <c r="A9199" i="24"/>
  <c r="C9200" i="24"/>
  <c r="B9200" i="24" s="1"/>
  <c r="A9241" i="24"/>
  <c r="C9242" i="24"/>
  <c r="B9242" i="24" s="1"/>
  <c r="C9859" i="24"/>
  <c r="B9859" i="24" s="1"/>
  <c r="A9858" i="24"/>
  <c r="C8305" i="24"/>
  <c r="B8305" i="24" s="1"/>
  <c r="A8304" i="24"/>
  <c r="A9717" i="24"/>
  <c r="C9718" i="24"/>
  <c r="B9718" i="24" s="1"/>
  <c r="C8935" i="24"/>
  <c r="B8935" i="24" s="1"/>
  <c r="A8934" i="24"/>
  <c r="A9997" i="24"/>
  <c r="C9998" i="24"/>
  <c r="B9998" i="24" s="1"/>
  <c r="C8389" i="24"/>
  <c r="B8389" i="24" s="1"/>
  <c r="A8388" i="24"/>
  <c r="C9047" i="24"/>
  <c r="B9047" i="24" s="1"/>
  <c r="A9046" i="24"/>
  <c r="C9103" i="24"/>
  <c r="B9103" i="24" s="1"/>
  <c r="A9102" i="24"/>
  <c r="A8192" i="24"/>
  <c r="C8193" i="24"/>
  <c r="B8193" i="24" s="1"/>
  <c r="C8543" i="24"/>
  <c r="B8543" i="24" s="1"/>
  <c r="A8542" i="24"/>
  <c r="A9003" i="24"/>
  <c r="C9004" i="24"/>
  <c r="B9004" i="24" s="1"/>
  <c r="C8655" i="24"/>
  <c r="B8655" i="24" s="1"/>
  <c r="A8654" i="24"/>
  <c r="A10796" i="24"/>
  <c r="C10797" i="24"/>
  <c r="B10797" i="24" s="1"/>
  <c r="C10390" i="24"/>
  <c r="B10390" i="24" s="1"/>
  <c r="A10389" i="24"/>
  <c r="A9409" i="24"/>
  <c r="C9410" i="24"/>
  <c r="B9410" i="24" s="1"/>
  <c r="C9313" i="24"/>
  <c r="B9313" i="24" s="1"/>
  <c r="A9312" i="24"/>
  <c r="C9368" i="24"/>
  <c r="B9368" i="24" s="1"/>
  <c r="A9367" i="24"/>
  <c r="C9663" i="24"/>
  <c r="B9663" i="24" s="1"/>
  <c r="A9662" i="24"/>
  <c r="C8445" i="24"/>
  <c r="B8445" i="24" s="1"/>
  <c r="A8444" i="24"/>
  <c r="C9550" i="24"/>
  <c r="B9550" i="24" s="1"/>
  <c r="A9549" i="24"/>
  <c r="C9705" i="24"/>
  <c r="B9705" i="24" s="1"/>
  <c r="A9704" i="24"/>
  <c r="C8165" i="24"/>
  <c r="B8165" i="24" s="1"/>
  <c r="A8164" i="24"/>
  <c r="C8487" i="24"/>
  <c r="B8487" i="24" s="1"/>
  <c r="A8486" i="24"/>
  <c r="A8065" i="24"/>
  <c r="C8066" i="24"/>
  <c r="B8066" i="24" s="1"/>
  <c r="C8416" i="24"/>
  <c r="B8416" i="24" s="1"/>
  <c r="A8415" i="24"/>
  <c r="A8317" i="24"/>
  <c r="C8318" i="24"/>
  <c r="B8318" i="24" s="1"/>
  <c r="C10405" i="24"/>
  <c r="B10405" i="24" s="1"/>
  <c r="A10404" i="24"/>
  <c r="A10669" i="24"/>
  <c r="C10670" i="24"/>
  <c r="B10670" i="24" s="1"/>
  <c r="C8809" i="24"/>
  <c r="B8809" i="24" s="1"/>
  <c r="A8808" i="24"/>
  <c r="C8585" i="24"/>
  <c r="B8585" i="24" s="1"/>
  <c r="A8584" i="24"/>
  <c r="C10027" i="24"/>
  <c r="B10027" i="24" s="1"/>
  <c r="A10026" i="24"/>
  <c r="C8556" i="24"/>
  <c r="B8556" i="24" s="1"/>
  <c r="A8555" i="24"/>
  <c r="A10264" i="24"/>
  <c r="C10265" i="24"/>
  <c r="B10265" i="24" s="1"/>
  <c r="A8570" i="24"/>
  <c r="C8571" i="24"/>
  <c r="B8571" i="24" s="1"/>
  <c r="C10237" i="24"/>
  <c r="B10237" i="24" s="1"/>
  <c r="A10236" i="24"/>
  <c r="A9941" i="24"/>
  <c r="C9942" i="24"/>
  <c r="B9942" i="24" s="1"/>
  <c r="C9607" i="24"/>
  <c r="B9607" i="24" s="1"/>
  <c r="A9606" i="24"/>
  <c r="A9815" i="24"/>
  <c r="C9816" i="24"/>
  <c r="B9816" i="24" s="1"/>
  <c r="A7953" i="24"/>
  <c r="C7954" i="24"/>
  <c r="B7954" i="24" s="1"/>
  <c r="C8095" i="24"/>
  <c r="B8095" i="24" s="1"/>
  <c r="A8094" i="24"/>
  <c r="A9984" i="24"/>
  <c r="C9985" i="24"/>
  <c r="B9985" i="24" s="1"/>
  <c r="C9537" i="24"/>
  <c r="B9537" i="24" s="1"/>
  <c r="A9536" i="24"/>
  <c r="A10054" i="24"/>
  <c r="C10055" i="24"/>
  <c r="B10055" i="24" s="1"/>
  <c r="A8262" i="24"/>
  <c r="C8263" i="24"/>
  <c r="B8263" i="24" s="1"/>
  <c r="C8640" i="24"/>
  <c r="B8640" i="24" s="1"/>
  <c r="A8639" i="24"/>
  <c r="C9915" i="24"/>
  <c r="B9915" i="24" s="1"/>
  <c r="A9914" i="24"/>
  <c r="C8500" i="24"/>
  <c r="B8500" i="24" s="1"/>
  <c r="A8499" i="24"/>
  <c r="C8781" i="24"/>
  <c r="B8781" i="24" s="1"/>
  <c r="A8780" i="24"/>
  <c r="A9620" i="24"/>
  <c r="C9621" i="24"/>
  <c r="B9621" i="24" s="1"/>
  <c r="C8220" i="24"/>
  <c r="B8220" i="24" s="1"/>
  <c r="A8219" i="24"/>
  <c r="C10181" i="24"/>
  <c r="B10181" i="24" s="1"/>
  <c r="A10180" i="24"/>
  <c r="C9089" i="24"/>
  <c r="B9089" i="24" s="1"/>
  <c r="A9088" i="24"/>
  <c r="A9423" i="24"/>
  <c r="C9424" i="24"/>
  <c r="B9424" i="24" s="1"/>
  <c r="C9481" i="24"/>
  <c r="B9481" i="24" s="1"/>
  <c r="A9480" i="24"/>
  <c r="C9522" i="24"/>
  <c r="B9522" i="24" s="1"/>
  <c r="A9521" i="24"/>
  <c r="C10573" i="24"/>
  <c r="B10573" i="24" s="1"/>
  <c r="A10572" i="24"/>
  <c r="A8905" i="24"/>
  <c r="C8906" i="24"/>
  <c r="B8906" i="24" s="1"/>
  <c r="C9634" i="24"/>
  <c r="B9634" i="24" s="1"/>
  <c r="A9633" i="24"/>
  <c r="C10461" i="24"/>
  <c r="B10461" i="24" s="1"/>
  <c r="A10460" i="24"/>
  <c r="A9297" i="24"/>
  <c r="C9298" i="24"/>
  <c r="B9298" i="24" s="1"/>
  <c r="C8921" i="24"/>
  <c r="B8921" i="24" s="1"/>
  <c r="A8920" i="24"/>
  <c r="A9284" i="24"/>
  <c r="C9285" i="24"/>
  <c r="B9285" i="24" s="1"/>
  <c r="A10249" i="24"/>
  <c r="C10250" i="24"/>
  <c r="B10250" i="24" s="1"/>
  <c r="C9258" i="24"/>
  <c r="B9258" i="24" s="1"/>
  <c r="A9257" i="24"/>
  <c r="C9929" i="24"/>
  <c r="B9929" i="24" s="1"/>
  <c r="A9928" i="24"/>
  <c r="C8697" i="24"/>
  <c r="B8697" i="24" s="1"/>
  <c r="A8696" i="24"/>
  <c r="C9845" i="24"/>
  <c r="B9845" i="24" s="1"/>
  <c r="A9844" i="24"/>
  <c r="A9060" i="24"/>
  <c r="C9061" i="24"/>
  <c r="B9061" i="24" s="1"/>
  <c r="A10684" i="24"/>
  <c r="C10685" i="24"/>
  <c r="B10685" i="24" s="1"/>
  <c r="C10825" i="24"/>
  <c r="B10825" i="24" s="1"/>
  <c r="A10824" i="24"/>
  <c r="C9144" i="24"/>
  <c r="B9144" i="24" s="1"/>
  <c r="A9143" i="24"/>
  <c r="C10769" i="24"/>
  <c r="B10769" i="24" s="1"/>
  <c r="A10768" i="24"/>
  <c r="A10319" i="24"/>
  <c r="C10320" i="24"/>
  <c r="B10320" i="24" s="1"/>
  <c r="A8962" i="24"/>
  <c r="C8963" i="24"/>
  <c r="B8963" i="24" s="1"/>
  <c r="A9564" i="24"/>
  <c r="C9565" i="24"/>
  <c r="B9565" i="24" s="1"/>
  <c r="C10810" i="24"/>
  <c r="B10810" i="24" s="1"/>
  <c r="A10809" i="24"/>
  <c r="C9873" i="24"/>
  <c r="B9873" i="24" s="1"/>
  <c r="A9872" i="24"/>
  <c r="C10544" i="24"/>
  <c r="B10544" i="24" s="1"/>
  <c r="A10543" i="24"/>
  <c r="C9116" i="24"/>
  <c r="B9116" i="24" s="1"/>
  <c r="A9115" i="24"/>
  <c r="C7913" i="24"/>
  <c r="B7913" i="24" s="1"/>
  <c r="A7912" i="24"/>
  <c r="C7983" i="24"/>
  <c r="B7983" i="24" s="1"/>
  <c r="A7982" i="24"/>
  <c r="C10124" i="24"/>
  <c r="B10124" i="24" s="1"/>
  <c r="A10123" i="24"/>
  <c r="C9271" i="24"/>
  <c r="B9271" i="24" s="1"/>
  <c r="A9270" i="24"/>
  <c r="A10782" i="24"/>
  <c r="C10783" i="24"/>
  <c r="B10783" i="24" s="1"/>
  <c r="A9017" i="24"/>
  <c r="C9018" i="24"/>
  <c r="B9018" i="24" s="1"/>
  <c r="A8458" i="24"/>
  <c r="C8459" i="24"/>
  <c r="B8459" i="24" s="1"/>
  <c r="C10208" i="24"/>
  <c r="B10208" i="24" s="1"/>
  <c r="A10207" i="24"/>
  <c r="C10279" i="24"/>
  <c r="B10279" i="24" s="1"/>
  <c r="A10278" i="24"/>
  <c r="C8249" i="24"/>
  <c r="B8249" i="24" s="1"/>
  <c r="A8248" i="24"/>
  <c r="A9186" i="24"/>
  <c r="C9187" i="24"/>
  <c r="B9187" i="24" s="1"/>
  <c r="C9788" i="24"/>
  <c r="B9788" i="24" s="1"/>
  <c r="A9787" i="24"/>
  <c r="A8626" i="24"/>
  <c r="C8627" i="24"/>
  <c r="B8627" i="24" s="1"/>
  <c r="C10699" i="24"/>
  <c r="B10699" i="24" s="1"/>
  <c r="A10698" i="24"/>
  <c r="A8794" i="24"/>
  <c r="C8795" i="24"/>
  <c r="B8795" i="24" s="1"/>
  <c r="C7997" i="24"/>
  <c r="B7997" i="24" s="1"/>
  <c r="A7996" i="24"/>
  <c r="C8669" i="24"/>
  <c r="B8669" i="24" s="1"/>
  <c r="A8668" i="24"/>
  <c r="A9773" i="24"/>
  <c r="C9774" i="24"/>
  <c r="B9774" i="24" s="1"/>
  <c r="A10431" i="24"/>
  <c r="C10432" i="24"/>
  <c r="B10432" i="24" s="1"/>
  <c r="C9327" i="24"/>
  <c r="B9327" i="24" s="1"/>
  <c r="A9326" i="24"/>
  <c r="A10110" i="24"/>
  <c r="C10111" i="24"/>
  <c r="B10111" i="24" s="1"/>
  <c r="A8737" i="24"/>
  <c r="C8738" i="24"/>
  <c r="B8738" i="24" s="1"/>
  <c r="C10013" i="24"/>
  <c r="B10013" i="24" s="1"/>
  <c r="A10012" i="24"/>
  <c r="C8823" i="24"/>
  <c r="B8823" i="24" s="1"/>
  <c r="A8822" i="24"/>
  <c r="C10083" i="24"/>
  <c r="B10083" i="24" s="1"/>
  <c r="A10082" i="24"/>
  <c r="C9340" i="24"/>
  <c r="B9340" i="24" s="1"/>
  <c r="A9339" i="24"/>
  <c r="C8431" i="24"/>
  <c r="B8431" i="24" s="1"/>
  <c r="A8430" i="24"/>
  <c r="C9956" i="24"/>
  <c r="B9956" i="24" s="1"/>
  <c r="A9955" i="24"/>
  <c r="C8053" i="24"/>
  <c r="B8053" i="24" s="1"/>
  <c r="A8052" i="24"/>
  <c r="A9885" i="24"/>
  <c r="C9886" i="24"/>
  <c r="B9886" i="24" s="1"/>
  <c r="C10041" i="24"/>
  <c r="B10041" i="24" s="1"/>
  <c r="A10040" i="24"/>
  <c r="A9073" i="24"/>
  <c r="C9074" i="24"/>
  <c r="B9074" i="24" s="1"/>
  <c r="A8080" i="24"/>
  <c r="C8081" i="24"/>
  <c r="B8081" i="24" s="1"/>
  <c r="A7897" i="24"/>
  <c r="C7898" i="24"/>
  <c r="B7898" i="24" s="1"/>
  <c r="A9675" i="24"/>
  <c r="C9676" i="24"/>
  <c r="B9676" i="24" s="1"/>
  <c r="A8359" i="24"/>
  <c r="C8360" i="24"/>
  <c r="B8360" i="24" s="1"/>
  <c r="A8024" i="24"/>
  <c r="C8025" i="24"/>
  <c r="B8025" i="24" s="1"/>
  <c r="C7927" i="24"/>
  <c r="B7927" i="24" s="1"/>
  <c r="A7926" i="24"/>
  <c r="A10166" i="24"/>
  <c r="C10167" i="24"/>
  <c r="B10167" i="24" s="1"/>
  <c r="A10361" i="24"/>
  <c r="C10362" i="24"/>
  <c r="B10362" i="24" s="1"/>
  <c r="C9747" i="24"/>
  <c r="B9747" i="24" s="1"/>
  <c r="A9746" i="24"/>
  <c r="A8009" i="24"/>
  <c r="C8010" i="24"/>
  <c r="B8010" i="24" s="1"/>
  <c r="A7939" i="24"/>
  <c r="C7940" i="24"/>
  <c r="B7940" i="24" s="1"/>
  <c r="A10068" i="24"/>
  <c r="C10069" i="24"/>
  <c r="B10069" i="24" s="1"/>
  <c r="A10726" i="24"/>
  <c r="C10727" i="24"/>
  <c r="B10727" i="24" s="1"/>
  <c r="C10587" i="24"/>
  <c r="B10587" i="24" s="1"/>
  <c r="A10586" i="24"/>
  <c r="C8599" i="24"/>
  <c r="B8599" i="24" s="1"/>
  <c r="A8598" i="24"/>
  <c r="A8975" i="24"/>
  <c r="C8976" i="24"/>
  <c r="B8976" i="24" s="1"/>
  <c r="A8373" i="24"/>
  <c r="C8374" i="24"/>
  <c r="B8374" i="24" s="1"/>
  <c r="C7969" i="24"/>
  <c r="B7969" i="24" s="1"/>
  <c r="A7968" i="24"/>
  <c r="C10657" i="24"/>
  <c r="B10657" i="24" s="1"/>
  <c r="A10656" i="24"/>
  <c r="C8039" i="24"/>
  <c r="B8039" i="24" s="1"/>
  <c r="A8038" i="24"/>
  <c r="C9495" i="24"/>
  <c r="B9495" i="24" s="1"/>
  <c r="A9494" i="24"/>
  <c r="C9467" i="24"/>
  <c r="B9467" i="24" s="1"/>
  <c r="A9466" i="24"/>
  <c r="C10740" i="24"/>
  <c r="B10740" i="24" s="1"/>
  <c r="A10739" i="24"/>
  <c r="A9228" i="24"/>
  <c r="C9229" i="24"/>
  <c r="B9229" i="24" s="1"/>
  <c r="A9507" i="24"/>
  <c r="C9508" i="24"/>
  <c r="B9508" i="24" s="1"/>
  <c r="A9900" i="24"/>
  <c r="C9901" i="24"/>
  <c r="B9901" i="24" s="1"/>
  <c r="A10614" i="24"/>
  <c r="C10615" i="24"/>
  <c r="B10615" i="24" s="1"/>
  <c r="C8893" i="24"/>
  <c r="B8893" i="24" s="1"/>
  <c r="A8892" i="24"/>
  <c r="A7883" i="24"/>
  <c r="C7884" i="24"/>
  <c r="B7884" i="24" s="1"/>
  <c r="C9578" i="24"/>
  <c r="B9578" i="24" s="1"/>
  <c r="A9577" i="24"/>
  <c r="C10516" i="24"/>
  <c r="B10516" i="24" s="1"/>
  <c r="A10515" i="24"/>
  <c r="A10152" i="24"/>
  <c r="C10153" i="24"/>
  <c r="B10153" i="24" s="1"/>
  <c r="A9829" i="24"/>
  <c r="C9830" i="24"/>
  <c r="B9830" i="24" s="1"/>
  <c r="A10600" i="24"/>
  <c r="C10601" i="24"/>
  <c r="B10601" i="24" s="1"/>
  <c r="A9452" i="24"/>
  <c r="C9453" i="24"/>
  <c r="B9453" i="24" s="1"/>
  <c r="A8107" i="24"/>
  <c r="C8108" i="24"/>
  <c r="B8108" i="24" s="1"/>
  <c r="A10487" i="24"/>
  <c r="C10488" i="24"/>
  <c r="B10488" i="24" s="1"/>
  <c r="A8682" i="24"/>
  <c r="C8683" i="24"/>
  <c r="B8683" i="24" s="1"/>
  <c r="C10335" i="24"/>
  <c r="B10335" i="24" s="1"/>
  <c r="A10334" i="24"/>
  <c r="A8514" i="24"/>
  <c r="C8515" i="24"/>
  <c r="B8515" i="24" s="1"/>
  <c r="C10713" i="24"/>
  <c r="B10713" i="24" s="1"/>
  <c r="A10712" i="24"/>
  <c r="A8724" i="24"/>
  <c r="C8725" i="24"/>
  <c r="B8725" i="24" s="1"/>
  <c r="C9692" i="24"/>
  <c r="B9692" i="24" s="1"/>
  <c r="A9691" i="24"/>
  <c r="C8864" i="24"/>
  <c r="B8864" i="24" s="1"/>
  <c r="A8863" i="24"/>
  <c r="C10475" i="24"/>
  <c r="B10475" i="24" s="1"/>
  <c r="A10474" i="24"/>
  <c r="C9803" i="24"/>
  <c r="B9803" i="24" s="1"/>
  <c r="A9802" i="24"/>
  <c r="C8949" i="24"/>
  <c r="B8949" i="24" s="1"/>
  <c r="A8948" i="24"/>
  <c r="C7871" i="24"/>
  <c r="B7871" i="24" s="1"/>
  <c r="A7870" i="24"/>
  <c r="A7814" i="24"/>
  <c r="C7815" i="24"/>
  <c r="B7815" i="24" s="1"/>
  <c r="A7786" i="24"/>
  <c r="C7787" i="24"/>
  <c r="B7787" i="24" s="1"/>
  <c r="C7843" i="24"/>
  <c r="B7843" i="24" s="1"/>
  <c r="A7842" i="24"/>
  <c r="A7827" i="24"/>
  <c r="C7828" i="24"/>
  <c r="B7828" i="24" s="1"/>
  <c r="A7758" i="24"/>
  <c r="C7759" i="24"/>
  <c r="B7759" i="24" s="1"/>
  <c r="C7619" i="24"/>
  <c r="B7619" i="24" s="1"/>
  <c r="A7618" i="24"/>
  <c r="C7661" i="24"/>
  <c r="B7661" i="24" s="1"/>
  <c r="A7660" i="24"/>
  <c r="C7689" i="24"/>
  <c r="B7689" i="24" s="1"/>
  <c r="A7688" i="24"/>
  <c r="C7773" i="24"/>
  <c r="B7773" i="24" s="1"/>
  <c r="A7772" i="24"/>
  <c r="A7604" i="24"/>
  <c r="C7605" i="24"/>
  <c r="B7605" i="24" s="1"/>
  <c r="A7716" i="24"/>
  <c r="C7717" i="24"/>
  <c r="B7717" i="24" s="1"/>
  <c r="A7673" i="24"/>
  <c r="C7674" i="24"/>
  <c r="B7674" i="24" s="1"/>
  <c r="C7745" i="24"/>
  <c r="B7745" i="24" s="1"/>
  <c r="A7744" i="24"/>
  <c r="A7730" i="24"/>
  <c r="C7731" i="24"/>
  <c r="B7731" i="24" s="1"/>
  <c r="A7631" i="24"/>
  <c r="C7632" i="24"/>
  <c r="B7632" i="24" s="1"/>
  <c r="A7296" i="24"/>
  <c r="C7297" i="24"/>
  <c r="B7297" i="24" s="1"/>
  <c r="C7451" i="24"/>
  <c r="B7451" i="24" s="1"/>
  <c r="A7450" i="24"/>
  <c r="C7213" i="24"/>
  <c r="B7213" i="24" s="1"/>
  <c r="A7212" i="24"/>
  <c r="A7281" i="24"/>
  <c r="C7282" i="24"/>
  <c r="B7282" i="24" s="1"/>
  <c r="C7423" i="24"/>
  <c r="B7423" i="24" s="1"/>
  <c r="A7422" i="24"/>
  <c r="A7507" i="24"/>
  <c r="C7508" i="24"/>
  <c r="B7508" i="24" s="1"/>
  <c r="A7365" i="24"/>
  <c r="C7366" i="24"/>
  <c r="B7366" i="24" s="1"/>
  <c r="A7225" i="24"/>
  <c r="C7226" i="24"/>
  <c r="B7226" i="24" s="1"/>
  <c r="C7339" i="24"/>
  <c r="B7339" i="24" s="1"/>
  <c r="A7338" i="24"/>
  <c r="C7325" i="24"/>
  <c r="B7325" i="24" s="1"/>
  <c r="A7324" i="24"/>
  <c r="A7408" i="24"/>
  <c r="C7409" i="24"/>
  <c r="B7409" i="24" s="1"/>
  <c r="C7549" i="24"/>
  <c r="B7549" i="24" s="1"/>
  <c r="A7548" i="24"/>
  <c r="C7493" i="24"/>
  <c r="B7493" i="24" s="1"/>
  <c r="A7492" i="24"/>
  <c r="C7311" i="24"/>
  <c r="B7311" i="24" s="1"/>
  <c r="A7310" i="24"/>
  <c r="A7575" i="24"/>
  <c r="C7576" i="24"/>
  <c r="B7576" i="24" s="1"/>
  <c r="A7393" i="24"/>
  <c r="C7394" i="24"/>
  <c r="B7394" i="24" s="1"/>
  <c r="C7479" i="24"/>
  <c r="B7479" i="24" s="1"/>
  <c r="A7478" i="24"/>
  <c r="C7269" i="24"/>
  <c r="B7269" i="24" s="1"/>
  <c r="A7268" i="24"/>
  <c r="A7240" i="24"/>
  <c r="C7241" i="24"/>
  <c r="B7241" i="24" s="1"/>
  <c r="A7561" i="24"/>
  <c r="C7562" i="24"/>
  <c r="B7562" i="24" s="1"/>
  <c r="C7535" i="24"/>
  <c r="B7535" i="24" s="1"/>
  <c r="A7534" i="24"/>
  <c r="C7591" i="24"/>
  <c r="B7591" i="24" s="1"/>
  <c r="A7590" i="24"/>
  <c r="A7519" i="24"/>
  <c r="C7520" i="24"/>
  <c r="B7520" i="24" s="1"/>
  <c r="C7381" i="24"/>
  <c r="B7381" i="24" s="1"/>
  <c r="A7380" i="24"/>
  <c r="A7463" i="24"/>
  <c r="C7464" i="24"/>
  <c r="B7464" i="24" s="1"/>
  <c r="C7437" i="24"/>
  <c r="B7437" i="24" s="1"/>
  <c r="A7436" i="24"/>
  <c r="A7351" i="24"/>
  <c r="C7352" i="24"/>
  <c r="B7352" i="24" s="1"/>
  <c r="C7255" i="24"/>
  <c r="B7255" i="24" s="1"/>
  <c r="A7254" i="24"/>
  <c r="B7183" i="24"/>
  <c r="C7184" i="24"/>
  <c r="B360" i="24"/>
  <c r="A360" i="24"/>
  <c r="B4208" i="24"/>
  <c r="A4208" i="24"/>
  <c r="B2920" i="24"/>
  <c r="A2920" i="24"/>
  <c r="A2650" i="24"/>
  <c r="B2650" i="24"/>
  <c r="B4163" i="24"/>
  <c r="A4163" i="24"/>
  <c r="A2635" i="24"/>
  <c r="B2635" i="24"/>
  <c r="B4193" i="24"/>
  <c r="A4193" i="24"/>
  <c r="B2500" i="24"/>
  <c r="A2500" i="24"/>
  <c r="A1945" i="24"/>
  <c r="B1945" i="24"/>
  <c r="B2425" i="24"/>
  <c r="A2425" i="24"/>
  <c r="A2440" i="24"/>
  <c r="B2440" i="24"/>
  <c r="A2350" i="24"/>
  <c r="B2350" i="24"/>
  <c r="A715" i="24"/>
  <c r="B715" i="24"/>
  <c r="B2575" i="24"/>
  <c r="A2575" i="24"/>
  <c r="B5832" i="24"/>
  <c r="A5832" i="24"/>
  <c r="B5847" i="24"/>
  <c r="A5847" i="24"/>
  <c r="A5817" i="24"/>
  <c r="B5817" i="24"/>
  <c r="A5772" i="24"/>
  <c r="B5772" i="24"/>
  <c r="A7107" i="24"/>
  <c r="B7107" i="24"/>
  <c r="B7152" i="24"/>
  <c r="A7152" i="24"/>
  <c r="B7136" i="24"/>
  <c r="A7136" i="24"/>
  <c r="B5802" i="24"/>
  <c r="A5802" i="24"/>
  <c r="B5786" i="24"/>
  <c r="A5786" i="24"/>
  <c r="A5495" i="24"/>
  <c r="B5495" i="24"/>
  <c r="A4841" i="24"/>
  <c r="B4841" i="24"/>
  <c r="B4856" i="24"/>
  <c r="A4856" i="24"/>
  <c r="A5726" i="24"/>
  <c r="B5726" i="24"/>
  <c r="B5225" i="24"/>
  <c r="A5225" i="24"/>
  <c r="B4886" i="24"/>
  <c r="A4886" i="24"/>
  <c r="B5195" i="24"/>
  <c r="A5195" i="24"/>
  <c r="A5525" i="24"/>
  <c r="B5525" i="24"/>
  <c r="A4404" i="24"/>
  <c r="B4404" i="24"/>
  <c r="B4825" i="24"/>
  <c r="A4825" i="24"/>
  <c r="B5697" i="24"/>
  <c r="A5697" i="24"/>
  <c r="A5240" i="24"/>
  <c r="B5240" i="24"/>
  <c r="B5741" i="24"/>
  <c r="A5741" i="24"/>
  <c r="A5256" i="24"/>
  <c r="B5256" i="24"/>
  <c r="B4358" i="24"/>
  <c r="A4358" i="24"/>
  <c r="B5712" i="24"/>
  <c r="A5712" i="24"/>
  <c r="B5682" i="24"/>
  <c r="A5682" i="24"/>
  <c r="A4344" i="24"/>
  <c r="B4344" i="24"/>
  <c r="A4374" i="24"/>
  <c r="B4374" i="24"/>
  <c r="A4419" i="24"/>
  <c r="B4419" i="24"/>
  <c r="A4870" i="24"/>
  <c r="B4870" i="24"/>
  <c r="B5757" i="24"/>
  <c r="A5757" i="24"/>
  <c r="B5539" i="24"/>
  <c r="A5539" i="24"/>
  <c r="B5509" i="24"/>
  <c r="A5509" i="24"/>
  <c r="A5666" i="24"/>
  <c r="B5666" i="24"/>
  <c r="A4298" i="24"/>
  <c r="B4298" i="24"/>
  <c r="B4328" i="24"/>
  <c r="A4328" i="24"/>
  <c r="B4284" i="24"/>
  <c r="A4284" i="24"/>
  <c r="B4148" i="24"/>
  <c r="A4148" i="24"/>
  <c r="A4047" i="24"/>
  <c r="B4047" i="24"/>
  <c r="B4269" i="24"/>
  <c r="A4269" i="24"/>
  <c r="B4179" i="24"/>
  <c r="A4179" i="24"/>
  <c r="B4314" i="24"/>
  <c r="A4314" i="24"/>
  <c r="B4062" i="24"/>
  <c r="A4062" i="24"/>
  <c r="A4239" i="24"/>
  <c r="B4239" i="24"/>
  <c r="B3973" i="24"/>
  <c r="A3973" i="24"/>
  <c r="B3492" i="24"/>
  <c r="A3492" i="24"/>
  <c r="B3613" i="24"/>
  <c r="A3613" i="24"/>
  <c r="A3897" i="24"/>
  <c r="B3897" i="24"/>
  <c r="B3462" i="24"/>
  <c r="A3462" i="24"/>
  <c r="A3598" i="24"/>
  <c r="B3598" i="24"/>
  <c r="A3508" i="24"/>
  <c r="B3508" i="24"/>
  <c r="B4033" i="24"/>
  <c r="A4033" i="24"/>
  <c r="B4017" i="24"/>
  <c r="A4017" i="24"/>
  <c r="B3868" i="24"/>
  <c r="A3868" i="24"/>
  <c r="B3928" i="24"/>
  <c r="A3928" i="24"/>
  <c r="B3912" i="24"/>
  <c r="A3912" i="24"/>
  <c r="B3432" i="24"/>
  <c r="A3432" i="24"/>
  <c r="B3538" i="24"/>
  <c r="A3538" i="24"/>
  <c r="A4002" i="24"/>
  <c r="B4002" i="24"/>
  <c r="B3988" i="24"/>
  <c r="A3988" i="24"/>
  <c r="A3628" i="24"/>
  <c r="B3628" i="24"/>
  <c r="B3958" i="24"/>
  <c r="A3958" i="24"/>
  <c r="B3553" i="24"/>
  <c r="A3553" i="24"/>
  <c r="A3568" i="24"/>
  <c r="B3568" i="24"/>
  <c r="B3943" i="24"/>
  <c r="A3943" i="24"/>
  <c r="A2786" i="24"/>
  <c r="B2786" i="24"/>
  <c r="B2816" i="24"/>
  <c r="A2816" i="24"/>
  <c r="A2935" i="24"/>
  <c r="B2935" i="24"/>
  <c r="A2846" i="24"/>
  <c r="B2846" i="24"/>
  <c r="B2966" i="24"/>
  <c r="A2966" i="24"/>
  <c r="B3026" i="24"/>
  <c r="A3026" i="24"/>
  <c r="B2800" i="24"/>
  <c r="A2800" i="24"/>
  <c r="B2981" i="24"/>
  <c r="A2981" i="24"/>
  <c r="B2861" i="24"/>
  <c r="A2861" i="24"/>
  <c r="A2995" i="24"/>
  <c r="B2995" i="24"/>
  <c r="A2906" i="24"/>
  <c r="B2906" i="24"/>
  <c r="B3010" i="24"/>
  <c r="A3010" i="24"/>
  <c r="A2771" i="24"/>
  <c r="B2771" i="24"/>
  <c r="A2875" i="24"/>
  <c r="B2875" i="24"/>
  <c r="B2950" i="24"/>
  <c r="A2950" i="24"/>
  <c r="B2831" i="24"/>
  <c r="A2831" i="24"/>
  <c r="B2741" i="24"/>
  <c r="A2741" i="24"/>
  <c r="A2381" i="24"/>
  <c r="B2381" i="24"/>
  <c r="B2411" i="24"/>
  <c r="A2411" i="24"/>
  <c r="B2486" i="24"/>
  <c r="A2486" i="24"/>
  <c r="B2726" i="24"/>
  <c r="A2726" i="24"/>
  <c r="B2515" i="24"/>
  <c r="A2515" i="24"/>
  <c r="B2621" i="24"/>
  <c r="A2621" i="24"/>
  <c r="A2186" i="24"/>
  <c r="B2186" i="24"/>
  <c r="A2470" i="24"/>
  <c r="B2470" i="24"/>
  <c r="B2231" i="24"/>
  <c r="A2231" i="24"/>
  <c r="B2140" i="24"/>
  <c r="A2140" i="24"/>
  <c r="A2246" i="24"/>
  <c r="B2246" i="24"/>
  <c r="B2200" i="24"/>
  <c r="A2200" i="24"/>
  <c r="B2275" i="24"/>
  <c r="A2275" i="24"/>
  <c r="A2665" i="24"/>
  <c r="B2665" i="24"/>
  <c r="B2216" i="24"/>
  <c r="A2216" i="24"/>
  <c r="B2681" i="24"/>
  <c r="A2681" i="24"/>
  <c r="B2547" i="24"/>
  <c r="A2547" i="24"/>
  <c r="B2455" i="24"/>
  <c r="A2455" i="24"/>
  <c r="B2171" i="24"/>
  <c r="A2171" i="24"/>
  <c r="A2590" i="24"/>
  <c r="B2590" i="24"/>
  <c r="B2336" i="24"/>
  <c r="A2336" i="24"/>
  <c r="B2306" i="24"/>
  <c r="A2306" i="24"/>
  <c r="B2696" i="24"/>
  <c r="A2696" i="24"/>
  <c r="A2156" i="24"/>
  <c r="B2156" i="24"/>
  <c r="B2605" i="24"/>
  <c r="A2605" i="24"/>
  <c r="B2711" i="24"/>
  <c r="A2711" i="24"/>
  <c r="B2561" i="24"/>
  <c r="A2561" i="24"/>
  <c r="A2290" i="24"/>
  <c r="B2290" i="24"/>
  <c r="B2365" i="24"/>
  <c r="A2365" i="24"/>
  <c r="A1976" i="24"/>
  <c r="B1976" i="24"/>
  <c r="B2081" i="24"/>
  <c r="A2081" i="24"/>
  <c r="B1990" i="24"/>
  <c r="A1990" i="24"/>
  <c r="B2110" i="24"/>
  <c r="A2110" i="24"/>
  <c r="A2035" i="24"/>
  <c r="B2035" i="24"/>
  <c r="A2006" i="24"/>
  <c r="B2006" i="24"/>
  <c r="B2126" i="24"/>
  <c r="A2126" i="24"/>
  <c r="A1916" i="24"/>
  <c r="B1916" i="24"/>
  <c r="A2051" i="24"/>
  <c r="B2051" i="24"/>
  <c r="B2066" i="24"/>
  <c r="A2066" i="24"/>
  <c r="B1931" i="24"/>
  <c r="A1931" i="24"/>
  <c r="A2095" i="24"/>
  <c r="B2095" i="24"/>
  <c r="B1961" i="24"/>
  <c r="A1961" i="24"/>
  <c r="B2020" i="24"/>
  <c r="A2020" i="24"/>
  <c r="A1420" i="24"/>
  <c r="B1420" i="24"/>
  <c r="A371" i="24"/>
  <c r="B371" i="24"/>
  <c r="A670" i="24"/>
  <c r="B670" i="24"/>
  <c r="B1436" i="24"/>
  <c r="A1436" i="24"/>
  <c r="B1466" i="24"/>
  <c r="A1466" i="24"/>
  <c r="A880" i="24"/>
  <c r="B880" i="24"/>
  <c r="A790" i="24"/>
  <c r="B790" i="24"/>
  <c r="A1871" i="24"/>
  <c r="B1871" i="24"/>
  <c r="B1901" i="24"/>
  <c r="A1901" i="24"/>
  <c r="B1886" i="24"/>
  <c r="A1886" i="24"/>
  <c r="B1856" i="24"/>
  <c r="A1856" i="24"/>
  <c r="B1841" i="24"/>
  <c r="A1841" i="24"/>
  <c r="B1826" i="24"/>
  <c r="A1826" i="24"/>
  <c r="A1720" i="24"/>
  <c r="B1720" i="24"/>
  <c r="B1735" i="24"/>
  <c r="A1735" i="24"/>
  <c r="B1796" i="24"/>
  <c r="A1796" i="24"/>
  <c r="B1556" i="24"/>
  <c r="A1556" i="24"/>
  <c r="A1631" i="24"/>
  <c r="B1631" i="24"/>
  <c r="B1600" i="24"/>
  <c r="A1600" i="24"/>
  <c r="A1586" i="24"/>
  <c r="B1586" i="24"/>
  <c r="B1810" i="24"/>
  <c r="A1810" i="24"/>
  <c r="A1751" i="24"/>
  <c r="B1751" i="24"/>
  <c r="A1781" i="24"/>
  <c r="B1781" i="24"/>
  <c r="B1541" i="24"/>
  <c r="A1541" i="24"/>
  <c r="B1661" i="24"/>
  <c r="A1661" i="24"/>
  <c r="B1571" i="24"/>
  <c r="A1571" i="24"/>
  <c r="B1646" i="24"/>
  <c r="A1646" i="24"/>
  <c r="B1616" i="24"/>
  <c r="A1616" i="24"/>
  <c r="B1691" i="24"/>
  <c r="A1691" i="24"/>
  <c r="B1526" i="24"/>
  <c r="A1526" i="24"/>
  <c r="A1481" i="24"/>
  <c r="B1481" i="24"/>
  <c r="A1452" i="24"/>
  <c r="B1452" i="24"/>
  <c r="B1496" i="24"/>
  <c r="A1496" i="24"/>
  <c r="B1405" i="24"/>
  <c r="A1405" i="24"/>
  <c r="B1510" i="24"/>
  <c r="A1510" i="24"/>
  <c r="B1390" i="24"/>
  <c r="A1390" i="24"/>
  <c r="B1376" i="24"/>
  <c r="A1376" i="24"/>
  <c r="B1360" i="24"/>
  <c r="A1360" i="24"/>
  <c r="B1181" i="24"/>
  <c r="A1181" i="24"/>
  <c r="B1286" i="24"/>
  <c r="A1286" i="24"/>
  <c r="B1255" i="24"/>
  <c r="A1255" i="24"/>
  <c r="B1331" i="24"/>
  <c r="A1331" i="24"/>
  <c r="A1270" i="24"/>
  <c r="B1270" i="24"/>
  <c r="A1151" i="24"/>
  <c r="B1151" i="24"/>
  <c r="A1345" i="24"/>
  <c r="B1345" i="24"/>
  <c r="B1165" i="24"/>
  <c r="A1165" i="24"/>
  <c r="B1301" i="24"/>
  <c r="A1301" i="24"/>
  <c r="A1211" i="24"/>
  <c r="B1211" i="24"/>
  <c r="B1316" i="24"/>
  <c r="A1316" i="24"/>
  <c r="B986" i="24"/>
  <c r="A986" i="24"/>
  <c r="B925" i="24"/>
  <c r="A925" i="24"/>
  <c r="A946" i="24"/>
  <c r="B1091" i="24"/>
  <c r="A1091" i="24"/>
  <c r="A1031" i="24"/>
  <c r="B1031" i="24"/>
  <c r="A1016" i="24"/>
  <c r="B1016" i="24"/>
  <c r="B1136" i="24"/>
  <c r="A1136" i="24"/>
  <c r="A971" i="24"/>
  <c r="B971" i="24"/>
  <c r="B1045" i="24"/>
  <c r="A1045" i="24"/>
  <c r="A1063" i="24"/>
  <c r="B1120" i="24"/>
  <c r="A1120" i="24"/>
  <c r="B1076" i="24"/>
  <c r="A1076" i="24"/>
  <c r="B1001" i="24"/>
  <c r="A1001" i="24"/>
  <c r="A1105" i="24"/>
  <c r="B1105" i="24"/>
  <c r="A956" i="24"/>
  <c r="B956" i="24"/>
  <c r="A730" i="24"/>
  <c r="B730" i="24"/>
  <c r="B686" i="24"/>
  <c r="A686" i="24"/>
  <c r="A626" i="24"/>
  <c r="B626" i="24"/>
  <c r="B911" i="24"/>
  <c r="A911" i="24"/>
  <c r="A775" i="24"/>
  <c r="B775" i="24"/>
  <c r="B746" i="24"/>
  <c r="A746" i="24"/>
  <c r="B851" i="24"/>
  <c r="A851" i="24"/>
  <c r="B640" i="24"/>
  <c r="A640" i="24"/>
  <c r="B896" i="24"/>
  <c r="A896" i="24"/>
  <c r="B656" i="24"/>
  <c r="A656" i="24"/>
  <c r="A835" i="24"/>
  <c r="B835" i="24"/>
  <c r="B761" i="24"/>
  <c r="A761" i="24"/>
  <c r="B805" i="24"/>
  <c r="A805" i="24"/>
  <c r="B866" i="24"/>
  <c r="A866" i="24"/>
  <c r="B610" i="24"/>
  <c r="A610" i="24"/>
  <c r="B701" i="24"/>
  <c r="A701" i="24"/>
  <c r="B461" i="24"/>
  <c r="A461" i="24"/>
  <c r="B402" i="24"/>
  <c r="A402" i="24"/>
  <c r="B491" i="24"/>
  <c r="A491" i="24"/>
  <c r="B550" i="24"/>
  <c r="A550" i="24"/>
  <c r="A416" i="24"/>
  <c r="B416" i="24"/>
  <c r="A565" i="24"/>
  <c r="B565" i="24"/>
  <c r="B445" i="24"/>
  <c r="A445" i="24"/>
  <c r="B580" i="24"/>
  <c r="A580" i="24"/>
  <c r="B596" i="24"/>
  <c r="A596" i="24"/>
  <c r="A535" i="24"/>
  <c r="B535" i="24"/>
  <c r="B341" i="24"/>
  <c r="A341" i="24"/>
  <c r="B326" i="24"/>
  <c r="A326" i="24"/>
  <c r="A430" i="24"/>
  <c r="B430" i="24"/>
  <c r="A476" i="24"/>
  <c r="B476" i="24"/>
  <c r="B266" i="24"/>
  <c r="A266" i="24"/>
  <c r="B296" i="24"/>
  <c r="A296" i="24"/>
  <c r="B521" i="24"/>
  <c r="A521" i="24"/>
  <c r="A311" i="24"/>
  <c r="B311" i="24"/>
  <c r="A506" i="24"/>
  <c r="B506" i="24"/>
  <c r="A251" i="24"/>
  <c r="B251" i="24"/>
  <c r="B220" i="24"/>
  <c r="A220" i="24"/>
  <c r="A235" i="24"/>
  <c r="B235" i="24"/>
  <c r="B206" i="24"/>
  <c r="A206" i="24"/>
  <c r="B176" i="24"/>
  <c r="A176" i="24"/>
  <c r="B145" i="24"/>
  <c r="A145" i="24"/>
  <c r="B55" i="24"/>
  <c r="A55" i="24"/>
  <c r="A41" i="24"/>
  <c r="B41" i="24"/>
  <c r="B26" i="24"/>
  <c r="A26" i="24"/>
  <c r="B86" i="24"/>
  <c r="A86" i="24"/>
  <c r="A131" i="24"/>
  <c r="B131" i="24"/>
  <c r="A101" i="24"/>
  <c r="B101" i="24"/>
  <c r="B115" i="24"/>
  <c r="A115" i="24"/>
  <c r="B6142" i="24"/>
  <c r="A6142" i="24"/>
  <c r="C6143" i="24"/>
  <c r="B6114" i="24"/>
  <c r="A6114" i="24"/>
  <c r="C6115" i="24"/>
  <c r="B4490" i="24"/>
  <c r="C4491" i="24"/>
  <c r="A4490" i="24"/>
  <c r="B6198" i="24"/>
  <c r="A6198" i="24"/>
  <c r="C6199" i="24"/>
  <c r="B6002" i="24"/>
  <c r="A6002" i="24"/>
  <c r="C6003" i="24"/>
  <c r="B5071" i="24"/>
  <c r="A5071" i="24"/>
  <c r="C5072" i="24"/>
  <c r="B5918" i="24"/>
  <c r="A5918" i="24"/>
  <c r="C5919" i="24"/>
  <c r="B5425" i="24"/>
  <c r="A5425" i="24"/>
  <c r="C5426" i="24"/>
  <c r="B6632" i="24"/>
  <c r="A6632" i="24"/>
  <c r="C6633" i="24"/>
  <c r="B6226" i="24"/>
  <c r="C6227" i="24"/>
  <c r="A6226" i="24"/>
  <c r="B5014" i="24"/>
  <c r="A5014" i="24"/>
  <c r="C5015" i="24"/>
  <c r="C7124" i="24"/>
  <c r="B7123" i="24"/>
  <c r="A7123" i="24"/>
  <c r="B7095" i="24"/>
  <c r="A7095" i="24"/>
  <c r="C7096" i="24"/>
  <c r="B6926" i="24"/>
  <c r="A6926" i="24"/>
  <c r="C6927" i="24"/>
  <c r="B6941" i="24"/>
  <c r="A6941" i="24"/>
  <c r="C6942" i="24"/>
  <c r="B6954" i="24"/>
  <c r="A6954" i="24"/>
  <c r="C6955" i="24"/>
  <c r="B6969" i="24"/>
  <c r="A6969" i="24"/>
  <c r="C6970" i="24"/>
  <c r="B7080" i="24"/>
  <c r="A7080" i="24"/>
  <c r="C7081" i="24"/>
  <c r="B7011" i="24"/>
  <c r="A7011" i="24"/>
  <c r="C7012" i="24"/>
  <c r="B7039" i="24"/>
  <c r="A7039" i="24"/>
  <c r="C7040" i="24"/>
  <c r="B7024" i="24"/>
  <c r="A7024" i="24"/>
  <c r="C7025" i="24"/>
  <c r="B7052" i="24"/>
  <c r="A7052" i="24"/>
  <c r="C7053" i="24"/>
  <c r="B6996" i="24"/>
  <c r="A6996" i="24"/>
  <c r="C6997" i="24"/>
  <c r="B7067" i="24"/>
  <c r="A7067" i="24"/>
  <c r="C7068" i="24"/>
  <c r="B6983" i="24"/>
  <c r="A6983" i="24"/>
  <c r="C6984" i="24"/>
  <c r="B6912" i="24"/>
  <c r="A6912" i="24"/>
  <c r="C6913" i="24"/>
  <c r="B6744" i="24"/>
  <c r="A6744" i="24"/>
  <c r="C6745" i="24"/>
  <c r="B6815" i="24"/>
  <c r="A6815" i="24"/>
  <c r="C6816" i="24"/>
  <c r="B6787" i="24"/>
  <c r="A6787" i="24"/>
  <c r="C6788" i="24"/>
  <c r="B6843" i="24"/>
  <c r="A6843" i="24"/>
  <c r="C6844" i="24"/>
  <c r="B6716" i="24"/>
  <c r="A6716" i="24"/>
  <c r="C6717" i="24"/>
  <c r="B6688" i="24"/>
  <c r="A6688" i="24"/>
  <c r="C6689" i="24"/>
  <c r="B6800" i="24"/>
  <c r="A6800" i="24"/>
  <c r="C6801" i="24"/>
  <c r="B6703" i="24"/>
  <c r="A6703" i="24"/>
  <c r="C6704" i="24"/>
  <c r="B6884" i="24"/>
  <c r="A6884" i="24"/>
  <c r="C6885" i="24"/>
  <c r="B6871" i="24"/>
  <c r="A6871" i="24"/>
  <c r="C6872" i="24"/>
  <c r="B6772" i="24"/>
  <c r="A6772" i="24"/>
  <c r="C6773" i="24"/>
  <c r="B6731" i="24"/>
  <c r="A6731" i="24"/>
  <c r="C6732" i="24"/>
  <c r="B6675" i="24"/>
  <c r="A6675" i="24"/>
  <c r="C6676" i="24"/>
  <c r="B6828" i="24"/>
  <c r="A6828" i="24"/>
  <c r="C6829" i="24"/>
  <c r="B6759" i="24"/>
  <c r="A6759" i="24"/>
  <c r="C6760" i="24"/>
  <c r="B6856" i="24"/>
  <c r="A6856" i="24"/>
  <c r="C6857" i="24"/>
  <c r="B6899" i="24"/>
  <c r="A6899" i="24"/>
  <c r="C6900" i="24"/>
  <c r="C6606" i="24"/>
  <c r="A6605" i="24"/>
  <c r="B6605" i="24"/>
  <c r="C6591" i="24"/>
  <c r="A6590" i="24"/>
  <c r="B6590" i="24"/>
  <c r="C6550" i="24"/>
  <c r="A6549" i="24"/>
  <c r="B6549" i="24"/>
  <c r="C6507" i="24"/>
  <c r="A6506" i="24"/>
  <c r="B6506" i="24"/>
  <c r="C6535" i="24"/>
  <c r="A6534" i="24"/>
  <c r="B6534" i="24"/>
  <c r="C6619" i="24"/>
  <c r="A6618" i="24"/>
  <c r="B6618" i="24"/>
  <c r="C6563" i="24"/>
  <c r="A6562" i="24"/>
  <c r="B6562" i="24"/>
  <c r="C6522" i="24"/>
  <c r="A6521" i="24"/>
  <c r="B6521" i="24"/>
  <c r="B6647" i="24"/>
  <c r="C6648" i="24"/>
  <c r="A6647" i="24"/>
  <c r="C6578" i="24"/>
  <c r="A6577" i="24"/>
  <c r="B6577" i="24"/>
  <c r="C6662" i="24"/>
  <c r="A6661" i="24"/>
  <c r="B6661" i="24"/>
  <c r="B6367" i="24"/>
  <c r="A6367" i="24"/>
  <c r="C6368" i="24"/>
  <c r="B6436" i="24"/>
  <c r="A6436" i="24"/>
  <c r="C6437" i="24"/>
  <c r="B6395" i="24"/>
  <c r="A6395" i="24"/>
  <c r="C6396" i="24"/>
  <c r="B6408" i="24"/>
  <c r="A6408" i="24"/>
  <c r="C6409" i="24"/>
  <c r="B6479" i="24"/>
  <c r="A6479" i="24"/>
  <c r="C6480" i="24"/>
  <c r="B6423" i="24"/>
  <c r="A6423" i="24"/>
  <c r="C6424" i="24"/>
  <c r="B6464" i="24"/>
  <c r="A6464" i="24"/>
  <c r="C6465" i="24"/>
  <c r="B6451" i="24"/>
  <c r="A6451" i="24"/>
  <c r="C6452" i="24"/>
  <c r="B6492" i="24"/>
  <c r="A6492" i="24"/>
  <c r="C6493" i="24"/>
  <c r="B6380" i="24"/>
  <c r="A6380" i="24"/>
  <c r="C6381" i="24"/>
  <c r="B6324" i="24"/>
  <c r="A6324" i="24"/>
  <c r="C6325" i="24"/>
  <c r="B6312" i="24"/>
  <c r="A6312" i="24"/>
  <c r="C6313" i="24"/>
  <c r="B6352" i="24"/>
  <c r="A6352" i="24"/>
  <c r="C6353" i="24"/>
  <c r="B6297" i="24"/>
  <c r="A6297" i="24"/>
  <c r="C6298" i="24"/>
  <c r="B6339" i="24"/>
  <c r="A6339" i="24"/>
  <c r="C6340" i="24"/>
  <c r="B6283" i="24"/>
  <c r="A6283" i="24"/>
  <c r="C6284" i="24"/>
  <c r="B6268" i="24"/>
  <c r="A6268" i="24"/>
  <c r="C6269" i="24"/>
  <c r="B6240" i="24"/>
  <c r="A6240" i="24"/>
  <c r="C6241" i="24"/>
  <c r="B6255" i="24"/>
  <c r="A6255" i="24"/>
  <c r="C6256" i="24"/>
  <c r="C6214" i="24"/>
  <c r="B6213" i="24"/>
  <c r="A6213" i="24"/>
  <c r="C6186" i="24"/>
  <c r="B6185" i="24"/>
  <c r="A6185" i="24"/>
  <c r="B6129" i="24"/>
  <c r="A6129" i="24"/>
  <c r="C6130" i="24"/>
  <c r="B6157" i="24"/>
  <c r="A6157" i="24"/>
  <c r="C6158" i="24"/>
  <c r="B6170" i="24"/>
  <c r="A6170" i="24"/>
  <c r="C6171" i="24"/>
  <c r="B6101" i="24"/>
  <c r="A6101" i="24"/>
  <c r="C6102" i="24"/>
  <c r="B6086" i="24"/>
  <c r="A6086" i="24"/>
  <c r="C6087" i="24"/>
  <c r="B6073" i="24"/>
  <c r="A6073" i="24"/>
  <c r="C6074" i="24"/>
  <c r="B6058" i="24"/>
  <c r="A6058" i="24"/>
  <c r="C6059" i="24"/>
  <c r="B6045" i="24"/>
  <c r="A6045" i="24"/>
  <c r="C6046" i="24"/>
  <c r="B6032" i="24"/>
  <c r="A6032" i="24"/>
  <c r="C6033" i="24"/>
  <c r="B5989" i="24"/>
  <c r="A5989" i="24"/>
  <c r="C5990" i="24"/>
  <c r="B6017" i="24"/>
  <c r="A6017" i="24"/>
  <c r="C6018" i="24"/>
  <c r="B5946" i="24"/>
  <c r="A5946" i="24"/>
  <c r="C5947" i="24"/>
  <c r="A5583" i="24"/>
  <c r="C5584" i="24"/>
  <c r="B5583" i="24"/>
  <c r="B5654" i="24"/>
  <c r="A5654" i="24"/>
  <c r="C5655" i="24"/>
  <c r="B5626" i="24"/>
  <c r="A5626" i="24"/>
  <c r="C5627" i="24"/>
  <c r="B5905" i="24"/>
  <c r="A5905" i="24"/>
  <c r="C5906" i="24"/>
  <c r="A5570" i="24"/>
  <c r="C5571" i="24"/>
  <c r="B5570" i="24"/>
  <c r="B5974" i="24"/>
  <c r="A5974" i="24"/>
  <c r="C5975" i="24"/>
  <c r="A5467" i="24"/>
  <c r="B5467" i="24"/>
  <c r="C5468" i="24"/>
  <c r="B5961" i="24"/>
  <c r="A5961" i="24"/>
  <c r="C5962" i="24"/>
  <c r="B5877" i="24"/>
  <c r="A5877" i="24"/>
  <c r="C5878" i="24"/>
  <c r="B5892" i="24"/>
  <c r="A5892" i="24"/>
  <c r="C5893" i="24"/>
  <c r="B5864" i="24"/>
  <c r="A5864" i="24"/>
  <c r="C5865" i="24"/>
  <c r="C5599" i="24"/>
  <c r="A5598" i="24"/>
  <c r="B5598" i="24"/>
  <c r="B5933" i="24"/>
  <c r="A5933" i="24"/>
  <c r="C5934" i="24"/>
  <c r="A5482" i="24"/>
  <c r="B5482" i="24"/>
  <c r="C5483" i="24"/>
  <c r="B5639" i="24"/>
  <c r="A5639" i="24"/>
  <c r="C5640" i="24"/>
  <c r="A5555" i="24"/>
  <c r="C5556" i="24"/>
  <c r="B5555" i="24"/>
  <c r="B5611" i="24"/>
  <c r="A5611" i="24"/>
  <c r="C5612" i="24"/>
  <c r="B5453" i="24"/>
  <c r="A5453" i="24"/>
  <c r="C5454" i="24"/>
  <c r="B5399" i="24"/>
  <c r="A5399" i="24"/>
  <c r="C5400" i="24"/>
  <c r="B5440" i="24"/>
  <c r="A5440" i="24"/>
  <c r="C5441" i="24"/>
  <c r="B5412" i="24"/>
  <c r="A5412" i="24"/>
  <c r="C5413" i="24"/>
  <c r="C5043" i="24"/>
  <c r="B5042" i="24"/>
  <c r="A5042" i="24"/>
  <c r="B5301" i="24"/>
  <c r="C5302" i="24"/>
  <c r="A5301" i="24"/>
  <c r="C5086" i="24"/>
  <c r="A5085" i="24"/>
  <c r="B5085" i="24"/>
  <c r="B4929" i="24"/>
  <c r="C4930" i="24"/>
  <c r="A4929" i="24"/>
  <c r="B5314" i="24"/>
  <c r="C5315" i="24"/>
  <c r="A5314" i="24"/>
  <c r="A4972" i="24"/>
  <c r="C4973" i="24"/>
  <c r="B4972" i="24"/>
  <c r="C4961" i="24"/>
  <c r="B4960" i="24"/>
  <c r="A4960" i="24"/>
  <c r="C4987" i="24"/>
  <c r="B4986" i="24"/>
  <c r="A4986" i="24"/>
  <c r="C5168" i="24"/>
  <c r="A5167" i="24"/>
  <c r="B5167" i="24"/>
  <c r="B5342" i="24"/>
  <c r="A5342" i="24"/>
  <c r="C5343" i="24"/>
  <c r="B5370" i="24"/>
  <c r="A5370" i="24"/>
  <c r="C5371" i="24"/>
  <c r="C5155" i="24"/>
  <c r="A5154" i="24"/>
  <c r="B5154" i="24"/>
  <c r="C5030" i="24"/>
  <c r="A5029" i="24"/>
  <c r="B5029" i="24"/>
  <c r="C5099" i="24"/>
  <c r="B5098" i="24"/>
  <c r="A5098" i="24"/>
  <c r="C5273" i="24"/>
  <c r="A5272" i="24"/>
  <c r="B5272" i="24"/>
  <c r="A5056" i="24"/>
  <c r="C5057" i="24"/>
  <c r="B5056" i="24"/>
  <c r="B4917" i="24"/>
  <c r="A4917" i="24"/>
  <c r="C4918" i="24"/>
  <c r="C5140" i="24"/>
  <c r="A5139" i="24"/>
  <c r="B5139" i="24"/>
  <c r="B5385" i="24"/>
  <c r="A5385" i="24"/>
  <c r="C5386" i="24"/>
  <c r="B4946" i="24"/>
  <c r="C4947" i="24"/>
  <c r="A4946" i="24"/>
  <c r="B5357" i="24"/>
  <c r="A5357" i="24"/>
  <c r="C5358" i="24"/>
  <c r="C5127" i="24"/>
  <c r="A5126" i="24"/>
  <c r="B5126" i="24"/>
  <c r="B5329" i="24"/>
  <c r="A5329" i="24"/>
  <c r="C5330" i="24"/>
  <c r="B4902" i="24"/>
  <c r="A4902" i="24"/>
  <c r="C4903" i="24"/>
  <c r="C5286" i="24"/>
  <c r="A5285" i="24"/>
  <c r="B5285" i="24"/>
  <c r="C5114" i="24"/>
  <c r="B5113" i="24"/>
  <c r="A5113" i="24"/>
  <c r="B5000" i="24"/>
  <c r="A5000" i="24"/>
  <c r="C5001" i="24"/>
  <c r="B4672" i="24"/>
  <c r="A4672" i="24"/>
  <c r="C4673" i="24"/>
  <c r="A4532" i="24"/>
  <c r="C4533" i="24"/>
  <c r="B4532" i="24"/>
  <c r="A4124" i="24"/>
  <c r="A4519" i="24"/>
  <c r="C4520" i="24"/>
  <c r="B4519" i="24"/>
  <c r="B4784" i="24"/>
  <c r="A4784" i="24"/>
  <c r="C4785" i="24"/>
  <c r="B4687" i="24"/>
  <c r="A4687" i="24"/>
  <c r="C4688" i="24"/>
  <c r="B4728" i="24"/>
  <c r="A4728" i="24"/>
  <c r="C4729" i="24"/>
  <c r="A4588" i="24"/>
  <c r="C4589" i="24"/>
  <c r="B4588" i="24"/>
  <c r="C4505" i="24"/>
  <c r="B4504" i="24"/>
  <c r="A4504" i="24"/>
  <c r="B4715" i="24"/>
  <c r="A4715" i="24"/>
  <c r="C4716" i="24"/>
  <c r="A4480" i="24"/>
  <c r="A4616" i="24"/>
  <c r="C4617" i="24"/>
  <c r="B4616" i="24"/>
  <c r="B4756" i="24"/>
  <c r="A4756" i="24"/>
  <c r="C4757" i="24"/>
  <c r="C4437" i="24"/>
  <c r="B4436" i="24"/>
  <c r="A4436" i="24"/>
  <c r="C4110" i="24"/>
  <c r="A4109" i="24"/>
  <c r="B4109" i="24"/>
  <c r="A4547" i="24"/>
  <c r="C4548" i="24"/>
  <c r="B4547" i="24"/>
  <c r="B4659" i="24"/>
  <c r="A4659" i="24"/>
  <c r="C4660" i="24"/>
  <c r="C4466" i="24"/>
  <c r="A4465" i="24"/>
  <c r="B4465" i="24"/>
  <c r="A4631" i="24"/>
  <c r="C4632" i="24"/>
  <c r="B4631" i="24"/>
  <c r="B4812" i="24"/>
  <c r="A4812" i="24"/>
  <c r="C4813" i="24"/>
  <c r="C4080" i="24"/>
  <c r="B4079" i="24"/>
  <c r="A4079" i="24"/>
  <c r="A4603" i="24"/>
  <c r="C4604" i="24"/>
  <c r="B4603" i="24"/>
  <c r="C4451" i="24"/>
  <c r="B4450" i="24"/>
  <c r="A4450" i="24"/>
  <c r="B4743" i="24"/>
  <c r="A4743" i="24"/>
  <c r="C4744" i="24"/>
  <c r="A4560" i="24"/>
  <c r="C4561" i="24"/>
  <c r="B4560" i="24"/>
  <c r="A4575" i="24"/>
  <c r="C4576" i="24"/>
  <c r="B4575" i="24"/>
  <c r="B4799" i="24"/>
  <c r="A4799" i="24"/>
  <c r="C4800" i="24"/>
  <c r="B4644" i="24"/>
  <c r="A4644" i="24"/>
  <c r="C4645" i="24"/>
  <c r="B4771" i="24"/>
  <c r="A4771" i="24"/>
  <c r="C4772" i="24"/>
  <c r="B4700" i="24"/>
  <c r="A4700" i="24"/>
  <c r="C4701" i="24"/>
  <c r="C4095" i="24"/>
  <c r="B4094" i="24"/>
  <c r="A4094" i="24"/>
  <c r="B3405" i="24"/>
  <c r="C3406" i="24"/>
  <c r="A3405" i="24"/>
  <c r="B3055" i="24"/>
  <c r="A3055" i="24"/>
  <c r="C3056" i="24"/>
  <c r="B3167" i="24"/>
  <c r="A3167" i="24"/>
  <c r="C3168" i="24"/>
  <c r="B3811" i="24"/>
  <c r="C3812" i="24"/>
  <c r="A3811" i="24"/>
  <c r="C3840" i="24"/>
  <c r="B3839" i="24"/>
  <c r="A3839" i="24"/>
  <c r="A3181" i="24"/>
  <c r="C3182" i="24"/>
  <c r="B3181" i="24"/>
  <c r="C3799" i="24"/>
  <c r="B3798" i="24"/>
  <c r="A3798" i="24"/>
  <c r="C3827" i="24"/>
  <c r="B3826" i="24"/>
  <c r="A3826" i="24"/>
  <c r="B3714" i="24"/>
  <c r="C3715" i="24"/>
  <c r="A3714" i="24"/>
  <c r="B3658" i="24"/>
  <c r="C3659" i="24"/>
  <c r="A3658" i="24"/>
  <c r="B3783" i="24"/>
  <c r="A3783" i="24"/>
  <c r="C3784" i="24"/>
  <c r="B3699" i="24"/>
  <c r="C3700" i="24"/>
  <c r="A3699" i="24"/>
  <c r="A3377" i="24"/>
  <c r="C3378" i="24"/>
  <c r="B3377" i="24"/>
  <c r="B3686" i="24"/>
  <c r="C3687" i="24"/>
  <c r="A3686" i="24"/>
  <c r="B3727" i="24"/>
  <c r="A3727" i="24"/>
  <c r="C3728" i="24"/>
  <c r="B3420" i="24"/>
  <c r="C3421" i="24"/>
  <c r="A3420" i="24"/>
  <c r="B3770" i="24"/>
  <c r="A3770" i="24"/>
  <c r="C3771" i="24"/>
  <c r="A3392" i="24"/>
  <c r="C3393" i="24"/>
  <c r="B3392" i="24"/>
  <c r="B3742" i="24"/>
  <c r="A3742" i="24"/>
  <c r="C3743" i="24"/>
  <c r="B3643" i="24"/>
  <c r="C3644" i="24"/>
  <c r="A3643" i="24"/>
  <c r="A3349" i="24"/>
  <c r="C3350" i="24"/>
  <c r="B3349" i="24"/>
  <c r="B3671" i="24"/>
  <c r="C3672" i="24"/>
  <c r="A3671" i="24"/>
  <c r="B3755" i="24"/>
  <c r="A3755" i="24"/>
  <c r="C3756" i="24"/>
  <c r="A3364" i="24"/>
  <c r="C3365" i="24"/>
  <c r="B3364" i="24"/>
  <c r="B3210" i="24"/>
  <c r="A3210" i="24"/>
  <c r="C3211" i="24"/>
  <c r="B3266" i="24"/>
  <c r="A3266" i="24"/>
  <c r="C3267" i="24"/>
  <c r="B3322" i="24"/>
  <c r="A3322" i="24"/>
  <c r="C3323" i="24"/>
  <c r="B3294" i="24"/>
  <c r="A3294" i="24"/>
  <c r="C3295" i="24"/>
  <c r="B3279" i="24"/>
  <c r="A3279" i="24"/>
  <c r="C3280" i="24"/>
  <c r="B3335" i="24"/>
  <c r="A3335" i="24"/>
  <c r="C3336" i="24"/>
  <c r="B3223" i="24"/>
  <c r="A3223" i="24"/>
  <c r="C3224" i="24"/>
  <c r="B3238" i="24"/>
  <c r="A3238" i="24"/>
  <c r="C3239" i="24"/>
  <c r="B3307" i="24"/>
  <c r="A3307" i="24"/>
  <c r="C3308" i="24"/>
  <c r="B3251" i="24"/>
  <c r="A3251" i="24"/>
  <c r="C3252" i="24"/>
  <c r="B3195" i="24"/>
  <c r="A3195" i="24"/>
  <c r="C3196" i="24"/>
  <c r="B3153" i="24"/>
  <c r="A3153" i="24"/>
  <c r="C3154" i="24"/>
  <c r="B3139" i="24"/>
  <c r="A3139" i="24"/>
  <c r="C3140" i="24"/>
  <c r="B3125" i="24"/>
  <c r="A3125" i="24"/>
  <c r="C3126" i="24"/>
  <c r="B3111" i="24"/>
  <c r="A3111" i="24"/>
  <c r="C3112" i="24"/>
  <c r="B3097" i="24"/>
  <c r="A3097" i="24"/>
  <c r="C3098" i="24"/>
  <c r="B3083" i="24"/>
  <c r="A3083" i="24"/>
  <c r="C3084" i="24"/>
  <c r="B3069" i="24"/>
  <c r="A3069" i="24"/>
  <c r="C3070" i="24"/>
  <c r="B3043" i="24"/>
  <c r="C3044" i="24"/>
  <c r="A3042" i="24"/>
  <c r="A7182" i="24"/>
  <c r="F416" i="15"/>
  <c r="R26" i="15"/>
  <c r="C9215" i="24" l="1"/>
  <c r="B9214" i="24"/>
  <c r="A9214" i="24"/>
  <c r="C8347" i="24"/>
  <c r="B8346" i="24"/>
  <c r="A8346" i="24"/>
  <c r="C8179" i="24"/>
  <c r="B8178" i="24"/>
  <c r="A8178" i="24"/>
  <c r="B9032" i="24"/>
  <c r="C9033" i="24"/>
  <c r="A9032" i="24"/>
  <c r="C8123" i="24"/>
  <c r="B8122" i="24"/>
  <c r="A8122" i="24"/>
  <c r="C9971" i="24"/>
  <c r="B9970" i="24"/>
  <c r="A9970" i="24"/>
  <c r="C9383" i="24"/>
  <c r="B9382" i="24"/>
  <c r="A9382" i="24"/>
  <c r="C7703" i="24"/>
  <c r="B7702" i="24"/>
  <c r="A7702" i="24"/>
  <c r="B7802" i="24"/>
  <c r="A7802" i="24"/>
  <c r="C9439" i="24"/>
  <c r="B9438" i="24"/>
  <c r="A9438" i="24"/>
  <c r="C7647" i="24"/>
  <c r="B7646" i="24"/>
  <c r="A7646" i="24"/>
  <c r="C10559" i="24"/>
  <c r="B10558" i="24"/>
  <c r="A10558" i="24"/>
  <c r="C10293" i="24"/>
  <c r="B10292" i="24"/>
  <c r="A10292" i="24"/>
  <c r="C10755" i="24"/>
  <c r="B10754" i="24"/>
  <c r="A10754" i="24"/>
  <c r="C8403" i="24"/>
  <c r="B8402" i="24"/>
  <c r="A8402" i="24"/>
  <c r="C10097" i="24"/>
  <c r="B10096" i="24"/>
  <c r="A10096" i="24"/>
  <c r="C10503" i="24"/>
  <c r="B10502" i="24"/>
  <c r="A10502" i="24"/>
  <c r="C10223" i="24"/>
  <c r="B10222" i="24"/>
  <c r="A10222" i="24"/>
  <c r="B8878" i="24"/>
  <c r="C8879" i="24"/>
  <c r="A8878" i="24"/>
  <c r="C9397" i="24"/>
  <c r="B9396" i="24"/>
  <c r="A9396" i="24"/>
  <c r="B10348" i="24"/>
  <c r="C10349" i="24"/>
  <c r="A10348" i="24"/>
  <c r="C8291" i="24"/>
  <c r="B8290" i="24"/>
  <c r="A8290" i="24"/>
  <c r="C8235" i="24"/>
  <c r="B8234" i="24"/>
  <c r="A8234" i="24"/>
  <c r="C9593" i="24"/>
  <c r="B9592" i="24"/>
  <c r="A9592" i="24"/>
  <c r="B8752" i="24"/>
  <c r="A8752" i="24"/>
  <c r="C8753" i="24"/>
  <c r="C8991" i="24"/>
  <c r="B8990" i="24"/>
  <c r="A8990" i="24"/>
  <c r="B8836" i="24"/>
  <c r="C8837" i="24"/>
  <c r="A8836" i="24"/>
  <c r="C9173" i="24"/>
  <c r="B9172" i="24"/>
  <c r="A9172" i="24"/>
  <c r="C8529" i="24"/>
  <c r="B8529" i="24" s="1"/>
  <c r="A8528" i="24"/>
  <c r="A10194" i="24"/>
  <c r="C10195" i="24"/>
  <c r="B10195" i="24" s="1"/>
  <c r="A10530" i="24"/>
  <c r="C10531" i="24"/>
  <c r="B10531" i="24" s="1"/>
  <c r="C8333" i="24"/>
  <c r="B8333" i="24" s="1"/>
  <c r="A8332" i="24"/>
  <c r="C10419" i="24"/>
  <c r="B10419" i="24" s="1"/>
  <c r="A10418" i="24"/>
  <c r="C9733" i="24"/>
  <c r="B9733" i="24" s="1"/>
  <c r="A9732" i="24"/>
  <c r="A8277" i="24"/>
  <c r="C8278" i="24"/>
  <c r="B8278" i="24" s="1"/>
  <c r="C8207" i="24"/>
  <c r="B8207" i="24" s="1"/>
  <c r="A8206" i="24"/>
  <c r="C10139" i="24"/>
  <c r="B10139" i="24" s="1"/>
  <c r="A10138" i="24"/>
  <c r="A9354" i="24"/>
  <c r="C9355" i="24"/>
  <c r="B9355" i="24" s="1"/>
  <c r="A10306" i="24"/>
  <c r="C10307" i="24"/>
  <c r="B10307" i="24" s="1"/>
  <c r="C8613" i="24"/>
  <c r="B8613" i="24" s="1"/>
  <c r="A8612" i="24"/>
  <c r="A10643" i="24"/>
  <c r="C10644" i="24"/>
  <c r="B10644" i="24" s="1"/>
  <c r="A9130" i="24"/>
  <c r="C9131" i="24"/>
  <c r="B9131" i="24" s="1"/>
  <c r="C8711" i="24"/>
  <c r="B8711" i="24" s="1"/>
  <c r="A8710" i="24"/>
  <c r="C9159" i="24"/>
  <c r="B9159" i="24" s="1"/>
  <c r="A9158" i="24"/>
  <c r="C10447" i="24"/>
  <c r="B10447" i="24" s="1"/>
  <c r="A10446" i="24"/>
  <c r="C8851" i="24"/>
  <c r="B8851" i="24" s="1"/>
  <c r="A8850" i="24"/>
  <c r="A10376" i="24"/>
  <c r="C10377" i="24"/>
  <c r="B10377" i="24" s="1"/>
  <c r="C8151" i="24"/>
  <c r="B8151" i="24" s="1"/>
  <c r="A8150" i="24"/>
  <c r="C9649" i="24"/>
  <c r="B9649" i="24" s="1"/>
  <c r="A9648" i="24"/>
  <c r="C8474" i="24"/>
  <c r="B8474" i="24" s="1"/>
  <c r="A8473" i="24"/>
  <c r="C9804" i="24"/>
  <c r="B9804" i="24" s="1"/>
  <c r="A9803" i="24"/>
  <c r="C10336" i="24"/>
  <c r="B10336" i="24" s="1"/>
  <c r="A10335" i="24"/>
  <c r="A7884" i="24"/>
  <c r="C7885" i="24"/>
  <c r="B7885" i="24" s="1"/>
  <c r="C10714" i="24"/>
  <c r="B10714" i="24" s="1"/>
  <c r="A10713" i="24"/>
  <c r="C8894" i="24"/>
  <c r="B8894" i="24" s="1"/>
  <c r="A8893" i="24"/>
  <c r="A9901" i="24"/>
  <c r="C9902" i="24"/>
  <c r="B9902" i="24" s="1"/>
  <c r="C7970" i="24"/>
  <c r="B7970" i="24" s="1"/>
  <c r="A7969" i="24"/>
  <c r="A10587" i="24"/>
  <c r="C10588" i="24"/>
  <c r="B10588" i="24" s="1"/>
  <c r="C7941" i="24"/>
  <c r="B7941" i="24" s="1"/>
  <c r="A7940" i="24"/>
  <c r="A8010" i="24"/>
  <c r="C8011" i="24"/>
  <c r="B8011" i="24" s="1"/>
  <c r="C9748" i="24"/>
  <c r="B9748" i="24" s="1"/>
  <c r="A9747" i="24"/>
  <c r="C7928" i="24"/>
  <c r="B7928" i="24" s="1"/>
  <c r="A7927" i="24"/>
  <c r="A9676" i="24"/>
  <c r="C9677" i="24"/>
  <c r="B9677" i="24" s="1"/>
  <c r="A8081" i="24"/>
  <c r="C8082" i="24"/>
  <c r="B8082" i="24" s="1"/>
  <c r="A9074" i="24"/>
  <c r="C9075" i="24"/>
  <c r="B9075" i="24" s="1"/>
  <c r="C9957" i="24"/>
  <c r="B9957" i="24" s="1"/>
  <c r="A9956" i="24"/>
  <c r="C8432" i="24"/>
  <c r="B8432" i="24" s="1"/>
  <c r="A8431" i="24"/>
  <c r="A10111" i="24"/>
  <c r="C10112" i="24"/>
  <c r="B10112" i="24" s="1"/>
  <c r="C9328" i="24"/>
  <c r="B9328" i="24" s="1"/>
  <c r="A9327" i="24"/>
  <c r="C8670" i="24"/>
  <c r="B8670" i="24" s="1"/>
  <c r="A8669" i="24"/>
  <c r="C10280" i="24"/>
  <c r="B10280" i="24" s="1"/>
  <c r="A10279" i="24"/>
  <c r="A9018" i="24"/>
  <c r="C9019" i="24"/>
  <c r="B9019" i="24" s="1"/>
  <c r="C9117" i="24"/>
  <c r="B9117" i="24" s="1"/>
  <c r="A9116" i="24"/>
  <c r="C10811" i="24"/>
  <c r="B10811" i="24" s="1"/>
  <c r="A10810" i="24"/>
  <c r="A10320" i="24"/>
  <c r="C10321" i="24"/>
  <c r="B10321" i="24" s="1"/>
  <c r="A9258" i="24"/>
  <c r="C8221" i="24"/>
  <c r="B8221" i="24" s="1"/>
  <c r="A8220" i="24"/>
  <c r="C8501" i="24"/>
  <c r="B8501" i="24" s="1"/>
  <c r="A8500" i="24"/>
  <c r="C9916" i="24"/>
  <c r="B9916" i="24" s="1"/>
  <c r="A9915" i="24"/>
  <c r="C9538" i="24"/>
  <c r="B9538" i="24" s="1"/>
  <c r="A9537" i="24"/>
  <c r="A7954" i="24"/>
  <c r="C7955" i="24"/>
  <c r="B7955" i="24" s="1"/>
  <c r="C10671" i="24"/>
  <c r="B10671" i="24" s="1"/>
  <c r="A10670" i="24"/>
  <c r="C9369" i="24"/>
  <c r="B9369" i="24" s="1"/>
  <c r="A9368" i="24"/>
  <c r="A10797" i="24"/>
  <c r="C10798" i="24"/>
  <c r="B10798" i="24" s="1"/>
  <c r="C8656" i="24"/>
  <c r="B8656" i="24" s="1"/>
  <c r="A8655" i="24"/>
  <c r="C9048" i="24"/>
  <c r="B9048" i="24" s="1"/>
  <c r="A9047" i="24"/>
  <c r="C8936" i="24"/>
  <c r="B8936" i="24" s="1"/>
  <c r="A8935" i="24"/>
  <c r="A8136" i="24"/>
  <c r="C8137" i="24"/>
  <c r="B8137" i="24" s="1"/>
  <c r="C8768" i="24"/>
  <c r="B8768" i="24" s="1"/>
  <c r="A8767" i="24"/>
  <c r="A8515" i="24"/>
  <c r="C8516" i="24"/>
  <c r="B8516" i="24" s="1"/>
  <c r="C8950" i="24"/>
  <c r="B8950" i="24" s="1"/>
  <c r="A8949" i="24"/>
  <c r="C8865" i="24"/>
  <c r="B8865" i="24" s="1"/>
  <c r="A8864" i="24"/>
  <c r="A9692" i="24"/>
  <c r="A9508" i="24"/>
  <c r="C9509" i="24"/>
  <c r="B9509" i="24" s="1"/>
  <c r="A9229" i="24"/>
  <c r="C9230" i="24"/>
  <c r="B9230" i="24" s="1"/>
  <c r="C10741" i="24"/>
  <c r="B10741" i="24" s="1"/>
  <c r="A10740" i="24"/>
  <c r="C9496" i="24"/>
  <c r="B9496" i="24" s="1"/>
  <c r="A9495" i="24"/>
  <c r="C8040" i="24"/>
  <c r="B8040" i="24" s="1"/>
  <c r="A8039" i="24"/>
  <c r="A8374" i="24"/>
  <c r="C8375" i="24"/>
  <c r="B8375" i="24" s="1"/>
  <c r="A10727" i="24"/>
  <c r="C10728" i="24"/>
  <c r="B10728" i="24" s="1"/>
  <c r="C10476" i="24"/>
  <c r="B10476" i="24" s="1"/>
  <c r="A10475" i="24"/>
  <c r="A8725" i="24"/>
  <c r="C8726" i="24"/>
  <c r="B8726" i="24" s="1"/>
  <c r="A8108" i="24"/>
  <c r="C8109" i="24"/>
  <c r="B8109" i="24" s="1"/>
  <c r="A10153" i="24"/>
  <c r="C10154" i="24"/>
  <c r="B10154" i="24" s="1"/>
  <c r="C10517" i="24"/>
  <c r="B10517" i="24" s="1"/>
  <c r="A10516" i="24"/>
  <c r="A9578" i="24"/>
  <c r="C9579" i="24"/>
  <c r="B9579" i="24" s="1"/>
  <c r="C10616" i="24"/>
  <c r="B10616" i="24" s="1"/>
  <c r="A10615" i="24"/>
  <c r="C9468" i="24"/>
  <c r="B9468" i="24" s="1"/>
  <c r="A9467" i="24"/>
  <c r="A8976" i="24"/>
  <c r="C8977" i="24"/>
  <c r="B8977" i="24" s="1"/>
  <c r="C10070" i="24"/>
  <c r="B10070" i="24" s="1"/>
  <c r="A10069" i="24"/>
  <c r="A10362" i="24"/>
  <c r="C10363" i="24"/>
  <c r="B10363" i="24" s="1"/>
  <c r="A8025" i="24"/>
  <c r="C8026" i="24"/>
  <c r="B8026" i="24" s="1"/>
  <c r="A8360" i="24"/>
  <c r="C8361" i="24"/>
  <c r="B8361" i="24" s="1"/>
  <c r="C8824" i="24"/>
  <c r="B8824" i="24" s="1"/>
  <c r="A8823" i="24"/>
  <c r="A8738" i="24"/>
  <c r="C8739" i="24"/>
  <c r="B8739" i="24" s="1"/>
  <c r="A9774" i="24"/>
  <c r="C9775" i="24"/>
  <c r="B9775" i="24" s="1"/>
  <c r="C10700" i="24"/>
  <c r="B10700" i="24" s="1"/>
  <c r="A10699" i="24"/>
  <c r="A9187" i="24"/>
  <c r="C9188" i="24"/>
  <c r="B9188" i="24" s="1"/>
  <c r="C8250" i="24"/>
  <c r="B8250" i="24" s="1"/>
  <c r="A8249" i="24"/>
  <c r="A8459" i="24"/>
  <c r="C8460" i="24"/>
  <c r="B8460" i="24" s="1"/>
  <c r="C10125" i="24"/>
  <c r="B10125" i="24" s="1"/>
  <c r="A10124" i="24"/>
  <c r="C7984" i="24"/>
  <c r="B7984" i="24" s="1"/>
  <c r="A7983" i="24"/>
  <c r="C7914" i="24"/>
  <c r="B7914" i="24" s="1"/>
  <c r="A7913" i="24"/>
  <c r="C10770" i="24"/>
  <c r="B10770" i="24" s="1"/>
  <c r="A10769" i="24"/>
  <c r="A10685" i="24"/>
  <c r="C10686" i="24"/>
  <c r="B10686" i="24" s="1"/>
  <c r="A9285" i="24"/>
  <c r="C9286" i="24"/>
  <c r="B9286" i="24" s="1"/>
  <c r="C8922" i="24"/>
  <c r="B8922" i="24" s="1"/>
  <c r="A8921" i="24"/>
  <c r="C9635" i="24"/>
  <c r="B9635" i="24" s="1"/>
  <c r="A9634" i="24"/>
  <c r="C9523" i="24"/>
  <c r="B9523" i="24" s="1"/>
  <c r="A9522" i="24"/>
  <c r="C9482" i="24"/>
  <c r="B9482" i="24" s="1"/>
  <c r="A9481" i="24"/>
  <c r="C8782" i="24"/>
  <c r="B8782" i="24" s="1"/>
  <c r="A8781" i="24"/>
  <c r="A8263" i="24"/>
  <c r="C8264" i="24"/>
  <c r="B8264" i="24" s="1"/>
  <c r="A9942" i="24"/>
  <c r="C9943" i="24"/>
  <c r="B9943" i="24" s="1"/>
  <c r="C10238" i="24"/>
  <c r="B10238" i="24" s="1"/>
  <c r="A10237" i="24"/>
  <c r="A10265" i="24"/>
  <c r="C10266" i="24"/>
  <c r="B10266" i="24" s="1"/>
  <c r="C8557" i="24"/>
  <c r="B8557" i="24" s="1"/>
  <c r="A8556" i="24"/>
  <c r="C10028" i="24"/>
  <c r="B10028" i="24" s="1"/>
  <c r="A10027" i="24"/>
  <c r="C10406" i="24"/>
  <c r="B10406" i="24" s="1"/>
  <c r="A10405" i="24"/>
  <c r="A8066" i="24"/>
  <c r="C8067" i="24"/>
  <c r="B8067" i="24" s="1"/>
  <c r="C8488" i="24"/>
  <c r="B8488" i="24" s="1"/>
  <c r="A8487" i="24"/>
  <c r="C9551" i="24"/>
  <c r="B9551" i="24" s="1"/>
  <c r="A9550" i="24"/>
  <c r="C10391" i="24"/>
  <c r="B10391" i="24" s="1"/>
  <c r="A10390" i="24"/>
  <c r="A9004" i="24"/>
  <c r="C9005" i="24"/>
  <c r="B9005" i="24" s="1"/>
  <c r="A8193" i="24"/>
  <c r="C8194" i="24"/>
  <c r="B8194" i="24" s="1"/>
  <c r="C8390" i="24"/>
  <c r="B8390" i="24" s="1"/>
  <c r="A8389" i="24"/>
  <c r="C8306" i="24"/>
  <c r="B8306" i="24" s="1"/>
  <c r="A8305" i="24"/>
  <c r="C9860" i="24"/>
  <c r="B9860" i="24" s="1"/>
  <c r="A9859" i="24"/>
  <c r="C9201" i="24"/>
  <c r="B9201" i="24" s="1"/>
  <c r="A9200" i="24"/>
  <c r="A10488" i="24"/>
  <c r="C10489" i="24"/>
  <c r="B10489" i="24" s="1"/>
  <c r="A10601" i="24"/>
  <c r="C10602" i="24"/>
  <c r="B10602" i="24" s="1"/>
  <c r="A9830" i="24"/>
  <c r="C9831" i="24"/>
  <c r="B9831" i="24" s="1"/>
  <c r="C10658" i="24"/>
  <c r="B10658" i="24" s="1"/>
  <c r="A10657" i="24"/>
  <c r="C8600" i="24"/>
  <c r="B8600" i="24" s="1"/>
  <c r="A8599" i="24"/>
  <c r="A7898" i="24"/>
  <c r="C7899" i="24"/>
  <c r="B7899" i="24" s="1"/>
  <c r="A9886" i="24"/>
  <c r="C9887" i="24"/>
  <c r="B9887" i="24" s="1"/>
  <c r="C8054" i="24"/>
  <c r="B8054" i="24" s="1"/>
  <c r="A8053" i="24"/>
  <c r="C9341" i="24"/>
  <c r="B9341" i="24" s="1"/>
  <c r="A9340" i="24"/>
  <c r="C10084" i="24"/>
  <c r="B10084" i="24" s="1"/>
  <c r="A10083" i="24"/>
  <c r="C10014" i="24"/>
  <c r="B10014" i="24" s="1"/>
  <c r="A10013" i="24"/>
  <c r="A10432" i="24"/>
  <c r="C10433" i="24"/>
  <c r="B10433" i="24" s="1"/>
  <c r="A8795" i="24"/>
  <c r="C8796" i="24"/>
  <c r="B8796" i="24" s="1"/>
  <c r="C9789" i="24"/>
  <c r="B9789" i="24" s="1"/>
  <c r="A9788" i="24"/>
  <c r="C10209" i="24"/>
  <c r="B10209" i="24" s="1"/>
  <c r="A10208" i="24"/>
  <c r="A10783" i="24"/>
  <c r="C10784" i="24"/>
  <c r="B10784" i="24" s="1"/>
  <c r="A8963" i="24"/>
  <c r="C8964" i="24"/>
  <c r="B8964" i="24" s="1"/>
  <c r="C8698" i="24"/>
  <c r="B8698" i="24" s="1"/>
  <c r="A8697" i="24"/>
  <c r="C9930" i="24"/>
  <c r="B9930" i="24" s="1"/>
  <c r="A9929" i="24"/>
  <c r="A9298" i="24"/>
  <c r="C9299" i="24"/>
  <c r="B9299" i="24" s="1"/>
  <c r="A9424" i="24"/>
  <c r="C9425" i="24"/>
  <c r="B9425" i="24" s="1"/>
  <c r="A9089" i="24"/>
  <c r="C9090" i="24"/>
  <c r="B9090" i="24" s="1"/>
  <c r="C10182" i="24"/>
  <c r="B10182" i="24" s="1"/>
  <c r="A10181" i="24"/>
  <c r="A9621" i="24"/>
  <c r="C9622" i="24"/>
  <c r="B9622" i="24" s="1"/>
  <c r="C8641" i="24"/>
  <c r="B8641" i="24" s="1"/>
  <c r="A8640" i="24"/>
  <c r="A9985" i="24"/>
  <c r="C9986" i="24"/>
  <c r="B9986" i="24" s="1"/>
  <c r="C8096" i="24"/>
  <c r="B8096" i="24" s="1"/>
  <c r="A8095" i="24"/>
  <c r="C9817" i="24"/>
  <c r="B9817" i="24" s="1"/>
  <c r="A9816" i="24"/>
  <c r="A8809" i="24"/>
  <c r="C8810" i="24"/>
  <c r="B8810" i="24" s="1"/>
  <c r="C8417" i="24"/>
  <c r="B8417" i="24" s="1"/>
  <c r="A8416" i="24"/>
  <c r="A9705" i="24"/>
  <c r="C9706" i="24"/>
  <c r="B9706" i="24" s="1"/>
  <c r="C8446" i="24"/>
  <c r="B8446" i="24" s="1"/>
  <c r="A8445" i="24"/>
  <c r="C9664" i="24"/>
  <c r="B9664" i="24" s="1"/>
  <c r="A9663" i="24"/>
  <c r="A9410" i="24"/>
  <c r="C9411" i="24"/>
  <c r="B9411" i="24" s="1"/>
  <c r="C8544" i="24"/>
  <c r="B8544" i="24" s="1"/>
  <c r="A8543" i="24"/>
  <c r="C9104" i="24"/>
  <c r="B9104" i="24" s="1"/>
  <c r="A9103" i="24"/>
  <c r="A9718" i="24"/>
  <c r="C9719" i="24"/>
  <c r="B9719" i="24" s="1"/>
  <c r="C10630" i="24"/>
  <c r="B10630" i="24" s="1"/>
  <c r="A10629" i="24"/>
  <c r="C9762" i="24"/>
  <c r="B9762" i="24" s="1"/>
  <c r="A9761" i="24"/>
  <c r="A8683" i="24"/>
  <c r="C8684" i="24"/>
  <c r="B8684" i="24" s="1"/>
  <c r="A9453" i="24"/>
  <c r="C9454" i="24"/>
  <c r="B9454" i="24" s="1"/>
  <c r="A10167" i="24"/>
  <c r="C10168" i="24"/>
  <c r="B10168" i="24" s="1"/>
  <c r="C10042" i="24"/>
  <c r="B10042" i="24" s="1"/>
  <c r="A10041" i="24"/>
  <c r="C7998" i="24"/>
  <c r="B7998" i="24" s="1"/>
  <c r="A7997" i="24"/>
  <c r="A8627" i="24"/>
  <c r="C8628" i="24"/>
  <c r="B8628" i="24" s="1"/>
  <c r="C9272" i="24"/>
  <c r="B9272" i="24" s="1"/>
  <c r="A9271" i="24"/>
  <c r="C10545" i="24"/>
  <c r="B10545" i="24" s="1"/>
  <c r="A10544" i="24"/>
  <c r="C9874" i="24"/>
  <c r="B9874" i="24" s="1"/>
  <c r="A9873" i="24"/>
  <c r="A9565" i="24"/>
  <c r="C9566" i="24"/>
  <c r="B9566" i="24" s="1"/>
  <c r="A9144" i="24"/>
  <c r="C9145" i="24"/>
  <c r="B9145" i="24" s="1"/>
  <c r="C10826" i="24"/>
  <c r="B10826" i="24" s="1"/>
  <c r="A10825" i="24"/>
  <c r="A9061" i="24"/>
  <c r="C9062" i="24"/>
  <c r="B9062" i="24" s="1"/>
  <c r="C9846" i="24"/>
  <c r="B9846" i="24" s="1"/>
  <c r="A9845" i="24"/>
  <c r="A10250" i="24"/>
  <c r="C10251" i="24"/>
  <c r="B10251" i="24" s="1"/>
  <c r="C10462" i="24"/>
  <c r="B10462" i="24" s="1"/>
  <c r="A10461" i="24"/>
  <c r="A8906" i="24"/>
  <c r="C8907" i="24"/>
  <c r="B8907" i="24" s="1"/>
  <c r="C10574" i="24"/>
  <c r="B10574" i="24" s="1"/>
  <c r="A10573" i="24"/>
  <c r="A10055" i="24"/>
  <c r="C10056" i="24"/>
  <c r="B10056" i="24" s="1"/>
  <c r="C9608" i="24"/>
  <c r="B9608" i="24" s="1"/>
  <c r="A9607" i="24"/>
  <c r="A8571" i="24"/>
  <c r="C8572" i="24"/>
  <c r="B8572" i="24" s="1"/>
  <c r="C8586" i="24"/>
  <c r="B8586" i="24" s="1"/>
  <c r="A8585" i="24"/>
  <c r="A8318" i="24"/>
  <c r="C8319" i="24"/>
  <c r="B8319" i="24" s="1"/>
  <c r="C8166" i="24"/>
  <c r="B8166" i="24" s="1"/>
  <c r="A8165" i="24"/>
  <c r="C9314" i="24"/>
  <c r="B9314" i="24" s="1"/>
  <c r="A9313" i="24"/>
  <c r="A9998" i="24"/>
  <c r="C9999" i="24"/>
  <c r="B9999" i="24" s="1"/>
  <c r="A9242" i="24"/>
  <c r="C9243" i="24"/>
  <c r="B9243" i="24" s="1"/>
  <c r="A7787" i="24"/>
  <c r="C7788" i="24"/>
  <c r="B7788" i="24" s="1"/>
  <c r="A7828" i="24"/>
  <c r="C7829" i="24"/>
  <c r="B7829" i="24" s="1"/>
  <c r="C7844" i="24"/>
  <c r="B7844" i="24" s="1"/>
  <c r="A7843" i="24"/>
  <c r="A7815" i="24"/>
  <c r="C7816" i="24"/>
  <c r="B7816" i="24" s="1"/>
  <c r="C7872" i="24"/>
  <c r="B7872" i="24" s="1"/>
  <c r="A7871" i="24"/>
  <c r="C7620" i="24"/>
  <c r="B7620" i="24" s="1"/>
  <c r="A7619" i="24"/>
  <c r="A7674" i="24"/>
  <c r="C7675" i="24"/>
  <c r="B7675" i="24" s="1"/>
  <c r="C7662" i="24"/>
  <c r="B7662" i="24" s="1"/>
  <c r="A7661" i="24"/>
  <c r="A7759" i="24"/>
  <c r="C7760" i="24"/>
  <c r="B7760" i="24" s="1"/>
  <c r="A7605" i="24"/>
  <c r="C7606" i="24"/>
  <c r="B7606" i="24" s="1"/>
  <c r="C7690" i="24"/>
  <c r="B7690" i="24" s="1"/>
  <c r="A7689" i="24"/>
  <c r="A7632" i="24"/>
  <c r="C7633" i="24"/>
  <c r="B7633" i="24" s="1"/>
  <c r="A7731" i="24"/>
  <c r="C7732" i="24"/>
  <c r="B7732" i="24" s="1"/>
  <c r="C7746" i="24"/>
  <c r="B7746" i="24" s="1"/>
  <c r="A7745" i="24"/>
  <c r="A7717" i="24"/>
  <c r="C7718" i="24"/>
  <c r="B7718" i="24" s="1"/>
  <c r="C7774" i="24"/>
  <c r="B7774" i="24" s="1"/>
  <c r="A7773" i="24"/>
  <c r="A7520" i="24"/>
  <c r="C7521" i="24"/>
  <c r="B7521" i="24" s="1"/>
  <c r="C7536" i="24"/>
  <c r="B7536" i="24" s="1"/>
  <c r="A7535" i="24"/>
  <c r="A7241" i="24"/>
  <c r="C7242" i="24"/>
  <c r="B7242" i="24" s="1"/>
  <c r="A7576" i="24"/>
  <c r="C7577" i="24"/>
  <c r="B7577" i="24" s="1"/>
  <c r="C7494" i="24"/>
  <c r="B7494" i="24" s="1"/>
  <c r="A7493" i="24"/>
  <c r="A7409" i="24"/>
  <c r="C7410" i="24"/>
  <c r="B7410" i="24" s="1"/>
  <c r="C7340" i="24"/>
  <c r="B7340" i="24" s="1"/>
  <c r="A7339" i="24"/>
  <c r="A7366" i="24"/>
  <c r="C7367" i="24"/>
  <c r="B7367" i="24" s="1"/>
  <c r="A7352" i="24"/>
  <c r="C7353" i="24"/>
  <c r="B7353" i="24" s="1"/>
  <c r="C7438" i="24"/>
  <c r="B7438" i="24" s="1"/>
  <c r="A7437" i="24"/>
  <c r="C7592" i="24"/>
  <c r="B7592" i="24" s="1"/>
  <c r="A7591" i="24"/>
  <c r="C7270" i="24"/>
  <c r="B7270" i="24" s="1"/>
  <c r="A7269" i="24"/>
  <c r="C7312" i="24"/>
  <c r="B7312" i="24" s="1"/>
  <c r="A7311" i="24"/>
  <c r="C7326" i="24"/>
  <c r="B7326" i="24" s="1"/>
  <c r="A7325" i="24"/>
  <c r="A7282" i="24"/>
  <c r="C7283" i="24"/>
  <c r="B7283" i="24" s="1"/>
  <c r="C7214" i="24"/>
  <c r="B7214" i="24" s="1"/>
  <c r="A7213" i="24"/>
  <c r="A7297" i="24"/>
  <c r="C7298" i="24"/>
  <c r="B7298" i="24" s="1"/>
  <c r="A7562" i="24"/>
  <c r="C7563" i="24"/>
  <c r="B7563" i="24" s="1"/>
  <c r="A7394" i="24"/>
  <c r="C7395" i="24"/>
  <c r="B7395" i="24" s="1"/>
  <c r="A7226" i="24"/>
  <c r="C7227" i="24"/>
  <c r="B7227" i="24" s="1"/>
  <c r="A7508" i="24"/>
  <c r="C7256" i="24"/>
  <c r="B7256" i="24" s="1"/>
  <c r="A7255" i="24"/>
  <c r="A7464" i="24"/>
  <c r="C7465" i="24"/>
  <c r="B7465" i="24" s="1"/>
  <c r="C7382" i="24"/>
  <c r="B7382" i="24" s="1"/>
  <c r="A7381" i="24"/>
  <c r="C7480" i="24"/>
  <c r="B7480" i="24" s="1"/>
  <c r="A7479" i="24"/>
  <c r="C7550" i="24"/>
  <c r="B7550" i="24" s="1"/>
  <c r="A7549" i="24"/>
  <c r="C7424" i="24"/>
  <c r="B7424" i="24" s="1"/>
  <c r="A7423" i="24"/>
  <c r="C7452" i="24"/>
  <c r="B7452" i="24" s="1"/>
  <c r="A7451" i="24"/>
  <c r="C7185" i="24"/>
  <c r="B7184" i="24"/>
  <c r="A361" i="24"/>
  <c r="A2576" i="24"/>
  <c r="B2576" i="24"/>
  <c r="A2441" i="24"/>
  <c r="B2441" i="24"/>
  <c r="B2921" i="24"/>
  <c r="A2921" i="24"/>
  <c r="A4209" i="24"/>
  <c r="B4209" i="24"/>
  <c r="B2501" i="24"/>
  <c r="A2501" i="24"/>
  <c r="B4194" i="24"/>
  <c r="A4194" i="24"/>
  <c r="B2351" i="24"/>
  <c r="A2351" i="24"/>
  <c r="A2636" i="24"/>
  <c r="B2636" i="24"/>
  <c r="B2651" i="24"/>
  <c r="A2651" i="24"/>
  <c r="B716" i="24"/>
  <c r="A716" i="24"/>
  <c r="B2426" i="24"/>
  <c r="A2426" i="24"/>
  <c r="B1946" i="24"/>
  <c r="A1946" i="24"/>
  <c r="A4164" i="24"/>
  <c r="B4164" i="24"/>
  <c r="B3884" i="24"/>
  <c r="A3884" i="24"/>
  <c r="B7137" i="24"/>
  <c r="A7137" i="24"/>
  <c r="B5787" i="24"/>
  <c r="A5787" i="24"/>
  <c r="A7108" i="24"/>
  <c r="B7108" i="24"/>
  <c r="B5510" i="24"/>
  <c r="A5510" i="24"/>
  <c r="B5540" i="24"/>
  <c r="A5540" i="24"/>
  <c r="B4359" i="24"/>
  <c r="A4359" i="24"/>
  <c r="B5196" i="24"/>
  <c r="A5196" i="24"/>
  <c r="A4871" i="24"/>
  <c r="B4871" i="24"/>
  <c r="B5742" i="24"/>
  <c r="A5742" i="24"/>
  <c r="B5226" i="24"/>
  <c r="A5226" i="24"/>
  <c r="A5727" i="24"/>
  <c r="B5727" i="24"/>
  <c r="A5667" i="24"/>
  <c r="B5667" i="24"/>
  <c r="A5241" i="24"/>
  <c r="B5241" i="24"/>
  <c r="B4826" i="24"/>
  <c r="A4826" i="24"/>
  <c r="B4063" i="24"/>
  <c r="A4063" i="24"/>
  <c r="B4149" i="24"/>
  <c r="A4149" i="24"/>
  <c r="B4225" i="24"/>
  <c r="A4225" i="24"/>
  <c r="B4329" i="24"/>
  <c r="A4329" i="24"/>
  <c r="A4299" i="24"/>
  <c r="B4299" i="24"/>
  <c r="B4255" i="24"/>
  <c r="A4255" i="24"/>
  <c r="A4048" i="24"/>
  <c r="B4048" i="24"/>
  <c r="B3433" i="24"/>
  <c r="A3433" i="24"/>
  <c r="B3584" i="24"/>
  <c r="A3584" i="24"/>
  <c r="B3493" i="24"/>
  <c r="A3493" i="24"/>
  <c r="A4003" i="24"/>
  <c r="B4003" i="24"/>
  <c r="B3913" i="24"/>
  <c r="A3913" i="24"/>
  <c r="B4018" i="24"/>
  <c r="A4018" i="24"/>
  <c r="B3854" i="24"/>
  <c r="A3854" i="24"/>
  <c r="A3479" i="24"/>
  <c r="B3479" i="24"/>
  <c r="B3524" i="24"/>
  <c r="A3524" i="24"/>
  <c r="A3449" i="24"/>
  <c r="B3449" i="24"/>
  <c r="B3463" i="24"/>
  <c r="A3463" i="24"/>
  <c r="A3898" i="24"/>
  <c r="B3898" i="24"/>
  <c r="A2936" i="24"/>
  <c r="B2936" i="24"/>
  <c r="B2951" i="24"/>
  <c r="A2951" i="24"/>
  <c r="A2876" i="24"/>
  <c r="B2876" i="24"/>
  <c r="A2996" i="24"/>
  <c r="B2996" i="24"/>
  <c r="B2801" i="24"/>
  <c r="A2801" i="24"/>
  <c r="B3011" i="24"/>
  <c r="A3011" i="24"/>
  <c r="B2892" i="24"/>
  <c r="A2892" i="24"/>
  <c r="B2141" i="24"/>
  <c r="A2141" i="24"/>
  <c r="B2516" i="24"/>
  <c r="A2516" i="24"/>
  <c r="A2291" i="24"/>
  <c r="B2291" i="24"/>
  <c r="B2606" i="24"/>
  <c r="A2606" i="24"/>
  <c r="A2591" i="24"/>
  <c r="B2591" i="24"/>
  <c r="A2548" i="24"/>
  <c r="A2471" i="24"/>
  <c r="B2471" i="24"/>
  <c r="A2666" i="24"/>
  <c r="B2666" i="24"/>
  <c r="B2456" i="24"/>
  <c r="A2456" i="24"/>
  <c r="B2366" i="24"/>
  <c r="A2366" i="24"/>
  <c r="A2532" i="24"/>
  <c r="B2532" i="24"/>
  <c r="B2276" i="24"/>
  <c r="A2276" i="24"/>
  <c r="B2201" i="24"/>
  <c r="A2201" i="24"/>
  <c r="B2397" i="24"/>
  <c r="A2397" i="24"/>
  <c r="B2021" i="24"/>
  <c r="A2021" i="24"/>
  <c r="A2036" i="24"/>
  <c r="B2036" i="24"/>
  <c r="B2111" i="24"/>
  <c r="A2111" i="24"/>
  <c r="A2096" i="24"/>
  <c r="B2096" i="24"/>
  <c r="B1991" i="24"/>
  <c r="A1991" i="24"/>
  <c r="A1421" i="24"/>
  <c r="B1421" i="24"/>
  <c r="B791" i="24"/>
  <c r="A791" i="24"/>
  <c r="B881" i="24"/>
  <c r="A881" i="24"/>
  <c r="A671" i="24"/>
  <c r="B671" i="24"/>
  <c r="B1601" i="24"/>
  <c r="A1601" i="24"/>
  <c r="B1736" i="24"/>
  <c r="A1736" i="24"/>
  <c r="B1767" i="24"/>
  <c r="A1767" i="24"/>
  <c r="B1811" i="24"/>
  <c r="A1811" i="24"/>
  <c r="A1721" i="24"/>
  <c r="B1721" i="24"/>
  <c r="A1391" i="24"/>
  <c r="B1391" i="24"/>
  <c r="B1406" i="24"/>
  <c r="A1406" i="24"/>
  <c r="B1511" i="24"/>
  <c r="A1511" i="24"/>
  <c r="A1453" i="24"/>
  <c r="A1271" i="24"/>
  <c r="B1271" i="24"/>
  <c r="B1227" i="24"/>
  <c r="A1227" i="24"/>
  <c r="B1361" i="24"/>
  <c r="A1361" i="24"/>
  <c r="B1166" i="24"/>
  <c r="A1166" i="24"/>
  <c r="A1346" i="24"/>
  <c r="B1346" i="24"/>
  <c r="B1256" i="24"/>
  <c r="A1256" i="24"/>
  <c r="B1046" i="24"/>
  <c r="A1046" i="24"/>
  <c r="A1106" i="24"/>
  <c r="B1106" i="24"/>
  <c r="B1121" i="24"/>
  <c r="A1121" i="24"/>
  <c r="A1064" i="24"/>
  <c r="B1064" i="24"/>
  <c r="B926" i="24"/>
  <c r="A926" i="24"/>
  <c r="B611" i="24"/>
  <c r="A611" i="24"/>
  <c r="A836" i="24"/>
  <c r="B836" i="24"/>
  <c r="B641" i="24"/>
  <c r="A641" i="24"/>
  <c r="A776" i="24"/>
  <c r="B776" i="24"/>
  <c r="A731" i="24"/>
  <c r="B731" i="24"/>
  <c r="B806" i="24"/>
  <c r="A806" i="24"/>
  <c r="A566" i="24"/>
  <c r="B566" i="24"/>
  <c r="A536" i="24"/>
  <c r="B536" i="24"/>
  <c r="B581" i="24"/>
  <c r="A581" i="24"/>
  <c r="B551" i="24"/>
  <c r="A551" i="24"/>
  <c r="A403" i="24"/>
  <c r="B446" i="24"/>
  <c r="A446" i="24"/>
  <c r="A431" i="24"/>
  <c r="B431" i="24"/>
  <c r="A387" i="24"/>
  <c r="B387" i="24"/>
  <c r="B221" i="24"/>
  <c r="A221" i="24"/>
  <c r="A236" i="24"/>
  <c r="B236" i="24"/>
  <c r="B56" i="24"/>
  <c r="A56" i="24"/>
  <c r="B116" i="24"/>
  <c r="A116" i="24"/>
  <c r="B146" i="24"/>
  <c r="A146" i="24"/>
  <c r="C6144" i="24"/>
  <c r="A6143" i="24"/>
  <c r="B6143" i="24"/>
  <c r="B4491" i="24"/>
  <c r="A4491" i="24"/>
  <c r="C4492" i="24"/>
  <c r="C6116" i="24"/>
  <c r="B6115" i="24"/>
  <c r="A6115" i="24"/>
  <c r="B5015" i="24"/>
  <c r="A5015" i="24"/>
  <c r="C5016" i="24"/>
  <c r="C5427" i="24"/>
  <c r="B5426" i="24"/>
  <c r="A5426" i="24"/>
  <c r="B6003" i="24"/>
  <c r="A6003" i="24"/>
  <c r="C6004" i="24"/>
  <c r="A6227" i="24"/>
  <c r="C6228" i="24"/>
  <c r="B6227" i="24"/>
  <c r="C5920" i="24"/>
  <c r="B5919" i="24"/>
  <c r="A5919" i="24"/>
  <c r="C6200" i="24"/>
  <c r="A6199" i="24"/>
  <c r="B6199" i="24"/>
  <c r="C6634" i="24"/>
  <c r="A6633" i="24"/>
  <c r="B6633" i="24"/>
  <c r="C7125" i="24"/>
  <c r="B7124" i="24"/>
  <c r="A7124" i="24"/>
  <c r="C5073" i="24"/>
  <c r="B5072" i="24"/>
  <c r="A5072" i="24"/>
  <c r="C7097" i="24"/>
  <c r="B7096" i="24"/>
  <c r="A7096" i="24"/>
  <c r="B7081" i="24"/>
  <c r="C7082" i="24"/>
  <c r="A7081" i="24"/>
  <c r="C6998" i="24"/>
  <c r="B6997" i="24"/>
  <c r="A6997" i="24"/>
  <c r="C6943" i="24"/>
  <c r="A6942" i="24"/>
  <c r="B6942" i="24"/>
  <c r="C7041" i="24"/>
  <c r="B7040" i="24"/>
  <c r="A7040" i="24"/>
  <c r="C6985" i="24"/>
  <c r="A6984" i="24"/>
  <c r="B6984" i="24"/>
  <c r="C6971" i="24"/>
  <c r="A6970" i="24"/>
  <c r="B6970" i="24"/>
  <c r="C7026" i="24"/>
  <c r="B7025" i="24"/>
  <c r="A7025" i="24"/>
  <c r="C7054" i="24"/>
  <c r="B7053" i="24"/>
  <c r="A7053" i="24"/>
  <c r="C6928" i="24"/>
  <c r="A6927" i="24"/>
  <c r="B6927" i="24"/>
  <c r="C7013" i="24"/>
  <c r="B7012" i="24"/>
  <c r="A7012" i="24"/>
  <c r="C7069" i="24"/>
  <c r="B7068" i="24"/>
  <c r="A7068" i="24"/>
  <c r="C6956" i="24"/>
  <c r="A6955" i="24"/>
  <c r="B6955" i="24"/>
  <c r="C6761" i="24"/>
  <c r="A6760" i="24"/>
  <c r="B6760" i="24"/>
  <c r="C6802" i="24"/>
  <c r="A6801" i="24"/>
  <c r="B6801" i="24"/>
  <c r="C6901" i="24"/>
  <c r="A6900" i="24"/>
  <c r="B6900" i="24"/>
  <c r="C6886" i="24"/>
  <c r="A6885" i="24"/>
  <c r="B6885" i="24"/>
  <c r="C6746" i="24"/>
  <c r="A6745" i="24"/>
  <c r="B6745" i="24"/>
  <c r="C6830" i="24"/>
  <c r="A6829" i="24"/>
  <c r="B6829" i="24"/>
  <c r="C6690" i="24"/>
  <c r="B6689" i="24"/>
  <c r="A6689" i="24"/>
  <c r="C6774" i="24"/>
  <c r="A6773" i="24"/>
  <c r="B6773" i="24"/>
  <c r="C6789" i="24"/>
  <c r="A6788" i="24"/>
  <c r="B6788" i="24"/>
  <c r="C6845" i="24"/>
  <c r="A6844" i="24"/>
  <c r="B6844" i="24"/>
  <c r="C6858" i="24"/>
  <c r="A6857" i="24"/>
  <c r="B6857" i="24"/>
  <c r="B6704" i="24"/>
  <c r="A6704" i="24"/>
  <c r="C6705" i="24"/>
  <c r="C6914" i="24"/>
  <c r="A6913" i="24"/>
  <c r="B6913" i="24"/>
  <c r="B6732" i="24"/>
  <c r="A6732" i="24"/>
  <c r="C6733" i="24"/>
  <c r="B6676" i="24"/>
  <c r="A6676" i="24"/>
  <c r="C6677" i="24"/>
  <c r="B6717" i="24"/>
  <c r="A6717" i="24"/>
  <c r="C6718" i="24"/>
  <c r="C6873" i="24"/>
  <c r="A6872" i="24"/>
  <c r="B6872" i="24"/>
  <c r="C6817" i="24"/>
  <c r="A6816" i="24"/>
  <c r="B6816" i="24"/>
  <c r="C6649" i="24"/>
  <c r="A6648" i="24"/>
  <c r="B6648" i="24"/>
  <c r="B6535" i="24"/>
  <c r="A6535" i="24"/>
  <c r="C6536" i="24"/>
  <c r="B6578" i="24"/>
  <c r="A6578" i="24"/>
  <c r="C6579" i="24"/>
  <c r="B6550" i="24"/>
  <c r="A6550" i="24"/>
  <c r="C6551" i="24"/>
  <c r="B6591" i="24"/>
  <c r="A6591" i="24"/>
  <c r="C6592" i="24"/>
  <c r="B6563" i="24"/>
  <c r="A6563" i="24"/>
  <c r="C6564" i="24"/>
  <c r="B6619" i="24"/>
  <c r="A6619" i="24"/>
  <c r="C6620" i="24"/>
  <c r="B6662" i="24"/>
  <c r="A6662" i="24"/>
  <c r="C6663" i="24"/>
  <c r="B6507" i="24"/>
  <c r="A6507" i="24"/>
  <c r="C6508" i="24"/>
  <c r="B6522" i="24"/>
  <c r="A6522" i="24"/>
  <c r="C6523" i="24"/>
  <c r="B6606" i="24"/>
  <c r="A6606" i="24"/>
  <c r="C6607" i="24"/>
  <c r="C6481" i="24"/>
  <c r="B6480" i="24"/>
  <c r="A6480" i="24"/>
  <c r="C6453" i="24"/>
  <c r="B6452" i="24"/>
  <c r="A6452" i="24"/>
  <c r="C6382" i="24"/>
  <c r="B6381" i="24"/>
  <c r="A6381" i="24"/>
  <c r="C6438" i="24"/>
  <c r="B6437" i="24"/>
  <c r="A6437" i="24"/>
  <c r="C6466" i="24"/>
  <c r="B6465" i="24"/>
  <c r="A6465" i="24"/>
  <c r="C6410" i="24"/>
  <c r="B6409" i="24"/>
  <c r="A6409" i="24"/>
  <c r="C6494" i="24"/>
  <c r="A6493" i="24"/>
  <c r="B6493" i="24"/>
  <c r="C6369" i="24"/>
  <c r="B6368" i="24"/>
  <c r="A6368" i="24"/>
  <c r="C6425" i="24"/>
  <c r="A6424" i="24"/>
  <c r="B6424" i="24"/>
  <c r="C6397" i="24"/>
  <c r="B6396" i="24"/>
  <c r="A6396" i="24"/>
  <c r="C6341" i="24"/>
  <c r="A6340" i="24"/>
  <c r="B6340" i="24"/>
  <c r="C6314" i="24"/>
  <c r="A6313" i="24"/>
  <c r="B6313" i="24"/>
  <c r="C6299" i="24"/>
  <c r="A6298" i="24"/>
  <c r="B6298" i="24"/>
  <c r="C6326" i="24"/>
  <c r="A6325" i="24"/>
  <c r="B6325" i="24"/>
  <c r="C6354" i="24"/>
  <c r="A6353" i="24"/>
  <c r="B6353" i="24"/>
  <c r="C6270" i="24"/>
  <c r="B6269" i="24"/>
  <c r="A6269" i="24"/>
  <c r="C6242" i="24"/>
  <c r="A6241" i="24"/>
  <c r="B6241" i="24"/>
  <c r="B6256" i="24"/>
  <c r="C6257" i="24"/>
  <c r="A6256" i="24"/>
  <c r="C6285" i="24"/>
  <c r="B6284" i="24"/>
  <c r="A6284" i="24"/>
  <c r="C6215" i="24"/>
  <c r="A6214" i="24"/>
  <c r="B6214" i="24"/>
  <c r="C6187" i="24"/>
  <c r="A6186" i="24"/>
  <c r="B6186" i="24"/>
  <c r="C6159" i="24"/>
  <c r="B6158" i="24"/>
  <c r="A6158" i="24"/>
  <c r="C6103" i="24"/>
  <c r="B6102" i="24"/>
  <c r="A6102" i="24"/>
  <c r="C6131" i="24"/>
  <c r="B6130" i="24"/>
  <c r="A6130" i="24"/>
  <c r="C6172" i="24"/>
  <c r="B6171" i="24"/>
  <c r="A6171" i="24"/>
  <c r="C6075" i="24"/>
  <c r="B6074" i="24"/>
  <c r="A6074" i="24"/>
  <c r="B6059" i="24"/>
  <c r="C6060" i="24"/>
  <c r="A6059" i="24"/>
  <c r="C6047" i="24"/>
  <c r="B6046" i="24"/>
  <c r="A6046" i="24"/>
  <c r="C6088" i="24"/>
  <c r="B6087" i="24"/>
  <c r="A6087" i="24"/>
  <c r="C5991" i="24"/>
  <c r="A5990" i="24"/>
  <c r="B5990" i="24"/>
  <c r="C6019" i="24"/>
  <c r="B6018" i="24"/>
  <c r="A6018" i="24"/>
  <c r="C6034" i="24"/>
  <c r="B6033" i="24"/>
  <c r="A6033" i="24"/>
  <c r="C5866" i="24"/>
  <c r="B5865" i="24"/>
  <c r="A5865" i="24"/>
  <c r="B5556" i="24"/>
  <c r="A5556" i="24"/>
  <c r="C5557" i="24"/>
  <c r="C5935" i="24"/>
  <c r="B5934" i="24"/>
  <c r="A5934" i="24"/>
  <c r="B5584" i="24"/>
  <c r="A5584" i="24"/>
  <c r="C5585" i="24"/>
  <c r="C5963" i="24"/>
  <c r="B5962" i="24"/>
  <c r="A5962" i="24"/>
  <c r="B5571" i="24"/>
  <c r="A5571" i="24"/>
  <c r="C5572" i="24"/>
  <c r="C5628" i="24"/>
  <c r="B5627" i="24"/>
  <c r="A5627" i="24"/>
  <c r="B5483" i="24"/>
  <c r="A5483" i="24"/>
  <c r="C5484" i="24"/>
  <c r="C5600" i="24"/>
  <c r="B5599" i="24"/>
  <c r="A5599" i="24"/>
  <c r="C5976" i="24"/>
  <c r="B5975" i="24"/>
  <c r="A5975" i="24"/>
  <c r="C5894" i="24"/>
  <c r="B5893" i="24"/>
  <c r="A5893" i="24"/>
  <c r="C5641" i="24"/>
  <c r="B5640" i="24"/>
  <c r="A5640" i="24"/>
  <c r="B5468" i="24"/>
  <c r="A5468" i="24"/>
  <c r="C5469" i="24"/>
  <c r="C5948" i="24"/>
  <c r="B5947" i="24"/>
  <c r="A5947" i="24"/>
  <c r="C5907" i="24"/>
  <c r="B5906" i="24"/>
  <c r="A5906" i="24"/>
  <c r="C5613" i="24"/>
  <c r="B5612" i="24"/>
  <c r="A5612" i="24"/>
  <c r="C5879" i="24"/>
  <c r="B5878" i="24"/>
  <c r="A5878" i="24"/>
  <c r="C5656" i="24"/>
  <c r="B5655" i="24"/>
  <c r="A5655" i="24"/>
  <c r="C5414" i="24"/>
  <c r="A5413" i="24"/>
  <c r="B5413" i="24"/>
  <c r="C5442" i="24"/>
  <c r="B5441" i="24"/>
  <c r="A5441" i="24"/>
  <c r="C5455" i="24"/>
  <c r="A5454" i="24"/>
  <c r="B5454" i="24"/>
  <c r="C5401" i="24"/>
  <c r="A5400" i="24"/>
  <c r="B5400" i="24"/>
  <c r="B5099" i="24"/>
  <c r="A5099" i="24"/>
  <c r="C5100" i="24"/>
  <c r="C5058" i="24"/>
  <c r="B5057" i="24"/>
  <c r="A5057" i="24"/>
  <c r="B5086" i="24"/>
  <c r="C5087" i="24"/>
  <c r="A5086" i="24"/>
  <c r="C5359" i="24"/>
  <c r="A5358" i="24"/>
  <c r="B5358" i="24"/>
  <c r="C5344" i="24"/>
  <c r="A5343" i="24"/>
  <c r="B5343" i="24"/>
  <c r="B4987" i="24"/>
  <c r="A4987" i="24"/>
  <c r="C4988" i="24"/>
  <c r="C5316" i="24"/>
  <c r="A5315" i="24"/>
  <c r="B5315" i="24"/>
  <c r="C5331" i="24"/>
  <c r="A5330" i="24"/>
  <c r="B5330" i="24"/>
  <c r="B5030" i="24"/>
  <c r="C5031" i="24"/>
  <c r="A5030" i="24"/>
  <c r="C5303" i="24"/>
  <c r="A5302" i="24"/>
  <c r="B5302" i="24"/>
  <c r="C4904" i="24"/>
  <c r="A4903" i="24"/>
  <c r="B4903" i="24"/>
  <c r="C5128" i="24"/>
  <c r="B5127" i="24"/>
  <c r="A5127" i="24"/>
  <c r="A5114" i="24"/>
  <c r="B5114" i="24"/>
  <c r="C5115" i="24"/>
  <c r="B5140" i="24"/>
  <c r="C5141" i="24"/>
  <c r="A5140" i="24"/>
  <c r="A4947" i="24"/>
  <c r="B4918" i="24"/>
  <c r="A4918" i="24"/>
  <c r="C4919" i="24"/>
  <c r="B5273" i="24"/>
  <c r="C5274" i="24"/>
  <c r="A5273" i="24"/>
  <c r="A4961" i="24"/>
  <c r="C4931" i="24"/>
  <c r="B4930" i="24"/>
  <c r="A4930" i="24"/>
  <c r="C5156" i="24"/>
  <c r="B5155" i="24"/>
  <c r="A5155" i="24"/>
  <c r="C5002" i="24"/>
  <c r="B5001" i="24"/>
  <c r="A5001" i="24"/>
  <c r="B5286" i="24"/>
  <c r="C5287" i="24"/>
  <c r="A5286" i="24"/>
  <c r="C5387" i="24"/>
  <c r="A5386" i="24"/>
  <c r="B5386" i="24"/>
  <c r="C5372" i="24"/>
  <c r="A5371" i="24"/>
  <c r="B5371" i="24"/>
  <c r="B5168" i="24"/>
  <c r="C5169" i="24"/>
  <c r="A5168" i="24"/>
  <c r="C4974" i="24"/>
  <c r="A4973" i="24"/>
  <c r="B4973" i="24"/>
  <c r="B5043" i="24"/>
  <c r="A5043" i="24"/>
  <c r="C5044" i="24"/>
  <c r="B4604" i="24"/>
  <c r="A4604" i="24"/>
  <c r="C4605" i="24"/>
  <c r="C4773" i="24"/>
  <c r="A4772" i="24"/>
  <c r="B4772" i="24"/>
  <c r="B4561" i="24"/>
  <c r="A4561" i="24"/>
  <c r="C4562" i="24"/>
  <c r="C4438" i="24"/>
  <c r="B4437" i="24"/>
  <c r="A4437" i="24"/>
  <c r="C4590" i="24"/>
  <c r="B4589" i="24"/>
  <c r="A4589" i="24"/>
  <c r="C4786" i="24"/>
  <c r="A4785" i="24"/>
  <c r="B4785" i="24"/>
  <c r="A4576" i="24"/>
  <c r="C4577" i="24"/>
  <c r="B4576" i="24"/>
  <c r="C4745" i="24"/>
  <c r="A4744" i="24"/>
  <c r="B4744" i="24"/>
  <c r="C4633" i="24"/>
  <c r="B4632" i="24"/>
  <c r="A4632" i="24"/>
  <c r="A4645" i="24"/>
  <c r="C4646" i="24"/>
  <c r="B4645" i="24"/>
  <c r="C4549" i="24"/>
  <c r="B4548" i="24"/>
  <c r="A4548" i="24"/>
  <c r="C4758" i="24"/>
  <c r="A4757" i="24"/>
  <c r="B4757" i="24"/>
  <c r="C4717" i="24"/>
  <c r="A4716" i="24"/>
  <c r="B4716" i="24"/>
  <c r="B4533" i="24"/>
  <c r="A4533" i="24"/>
  <c r="C4534" i="24"/>
  <c r="C4730" i="24"/>
  <c r="A4729" i="24"/>
  <c r="B4729" i="24"/>
  <c r="C4081" i="24"/>
  <c r="B4080" i="24"/>
  <c r="A4080" i="24"/>
  <c r="A4673" i="24"/>
  <c r="C4674" i="24"/>
  <c r="B4673" i="24"/>
  <c r="C4096" i="24"/>
  <c r="B4095" i="24"/>
  <c r="A4095" i="24"/>
  <c r="C4702" i="24"/>
  <c r="A4701" i="24"/>
  <c r="B4701" i="24"/>
  <c r="C4801" i="24"/>
  <c r="A4800" i="24"/>
  <c r="B4800" i="24"/>
  <c r="C4814" i="24"/>
  <c r="A4813" i="24"/>
  <c r="B4813" i="24"/>
  <c r="A4466" i="24"/>
  <c r="B4520" i="24"/>
  <c r="A4520" i="24"/>
  <c r="C4521" i="24"/>
  <c r="B4505" i="24"/>
  <c r="A4505" i="24"/>
  <c r="C4506" i="24"/>
  <c r="C4452" i="24"/>
  <c r="B4451" i="24"/>
  <c r="A4451" i="24"/>
  <c r="A4660" i="24"/>
  <c r="C4661" i="24"/>
  <c r="B4660" i="24"/>
  <c r="A4110" i="24"/>
  <c r="C4618" i="24"/>
  <c r="B4617" i="24"/>
  <c r="A4617" i="24"/>
  <c r="A4688" i="24"/>
  <c r="C4689" i="24"/>
  <c r="B4688" i="24"/>
  <c r="C3407" i="24"/>
  <c r="B3406" i="24"/>
  <c r="A3406" i="24"/>
  <c r="B3812" i="24"/>
  <c r="A3812" i="24"/>
  <c r="C3813" i="24"/>
  <c r="A3182" i="24"/>
  <c r="B3182" i="24"/>
  <c r="C3183" i="24"/>
  <c r="C3169" i="24"/>
  <c r="B3168" i="24"/>
  <c r="A3168" i="24"/>
  <c r="C3057" i="24"/>
  <c r="B3056" i="24"/>
  <c r="A3056" i="24"/>
  <c r="C3841" i="24"/>
  <c r="A3840" i="24"/>
  <c r="B3840" i="24"/>
  <c r="B3827" i="24"/>
  <c r="C3828" i="24"/>
  <c r="A3827" i="24"/>
  <c r="B3799" i="24"/>
  <c r="C3800" i="24"/>
  <c r="A3799" i="24"/>
  <c r="A3421" i="24"/>
  <c r="C3422" i="24"/>
  <c r="B3421" i="24"/>
  <c r="C3351" i="24"/>
  <c r="B3350" i="24"/>
  <c r="A3350" i="24"/>
  <c r="C3379" i="24"/>
  <c r="B3378" i="24"/>
  <c r="A3378" i="24"/>
  <c r="C3757" i="24"/>
  <c r="A3756" i="24"/>
  <c r="B3756" i="24"/>
  <c r="C3394" i="24"/>
  <c r="B3393" i="24"/>
  <c r="A3393" i="24"/>
  <c r="A3728" i="24"/>
  <c r="B3728" i="24"/>
  <c r="C3729" i="24"/>
  <c r="A3659" i="24"/>
  <c r="B3659" i="24"/>
  <c r="C3660" i="24"/>
  <c r="A3644" i="24"/>
  <c r="C3645" i="24"/>
  <c r="B3644" i="24"/>
  <c r="C3772" i="24"/>
  <c r="A3771" i="24"/>
  <c r="B3771" i="24"/>
  <c r="A3700" i="24"/>
  <c r="C3701" i="24"/>
  <c r="B3700" i="24"/>
  <c r="B3365" i="24"/>
  <c r="A3365" i="24"/>
  <c r="C3366" i="24"/>
  <c r="A3715" i="24"/>
  <c r="C3716" i="24"/>
  <c r="B3715" i="24"/>
  <c r="A3672" i="24"/>
  <c r="C3673" i="24"/>
  <c r="B3672" i="24"/>
  <c r="A3743" i="24"/>
  <c r="C3744" i="24"/>
  <c r="B3743" i="24"/>
  <c r="A3687" i="24"/>
  <c r="C3688" i="24"/>
  <c r="B3687" i="24"/>
  <c r="C3785" i="24"/>
  <c r="A3784" i="24"/>
  <c r="B3784" i="24"/>
  <c r="C3253" i="24"/>
  <c r="B3252" i="24"/>
  <c r="A3252" i="24"/>
  <c r="C3268" i="24"/>
  <c r="B3267" i="24"/>
  <c r="A3267" i="24"/>
  <c r="C3240" i="24"/>
  <c r="B3239" i="24"/>
  <c r="A3239" i="24"/>
  <c r="B3280" i="24"/>
  <c r="C3281" i="24"/>
  <c r="A3280" i="24"/>
  <c r="B3224" i="24"/>
  <c r="C3225" i="24"/>
  <c r="A3224" i="24"/>
  <c r="C3296" i="24"/>
  <c r="A3295" i="24"/>
  <c r="B3295" i="24"/>
  <c r="C3309" i="24"/>
  <c r="B3308" i="24"/>
  <c r="A3308" i="24"/>
  <c r="C3212" i="24"/>
  <c r="B3211" i="24"/>
  <c r="A3211" i="24"/>
  <c r="C3337" i="24"/>
  <c r="B3336" i="24"/>
  <c r="A3336" i="24"/>
  <c r="C3324" i="24"/>
  <c r="B3323" i="24"/>
  <c r="A3323" i="24"/>
  <c r="C3197" i="24"/>
  <c r="B3196" i="24"/>
  <c r="A3196" i="24"/>
  <c r="C3155" i="24"/>
  <c r="A3154" i="24"/>
  <c r="B3154" i="24"/>
  <c r="C3141" i="24"/>
  <c r="B3140" i="24"/>
  <c r="A3140" i="24"/>
  <c r="C3127" i="24"/>
  <c r="B3126" i="24"/>
  <c r="A3126" i="24"/>
  <c r="C3113" i="24"/>
  <c r="A3112" i="24"/>
  <c r="B3112" i="24"/>
  <c r="C3099" i="24"/>
  <c r="B3098" i="24"/>
  <c r="A3098" i="24"/>
  <c r="C3085" i="24"/>
  <c r="B3084" i="24"/>
  <c r="A3084" i="24"/>
  <c r="C3071" i="24"/>
  <c r="B3070" i="24"/>
  <c r="A3070" i="24"/>
  <c r="C3045" i="24"/>
  <c r="B3044" i="24"/>
  <c r="A3043" i="24"/>
  <c r="A7183" i="24"/>
  <c r="Q230" i="2"/>
  <c r="Q254" i="2"/>
  <c r="Q260" i="2"/>
  <c r="Q267" i="2"/>
  <c r="Q289" i="2"/>
  <c r="Q296" i="2"/>
  <c r="Q304" i="2"/>
  <c r="Q310" i="2"/>
  <c r="Q325" i="2"/>
  <c r="Q189" i="2"/>
  <c r="Q160" i="2"/>
  <c r="Q89" i="2"/>
  <c r="K143" i="7"/>
  <c r="L143" i="7"/>
  <c r="M143" i="7"/>
  <c r="N143" i="7"/>
  <c r="O143" i="7"/>
  <c r="P143" i="7"/>
  <c r="Q143" i="7"/>
  <c r="R143" i="7"/>
  <c r="S143" i="7"/>
  <c r="F22" i="7"/>
  <c r="F21" i="7"/>
  <c r="F20" i="7"/>
  <c r="F19" i="7"/>
  <c r="F18" i="7"/>
  <c r="F17" i="7"/>
  <c r="F25" i="7"/>
  <c r="B8837" i="24" l="1"/>
  <c r="C8838" i="24"/>
  <c r="A8837" i="24"/>
  <c r="C8992" i="24"/>
  <c r="B8991" i="24"/>
  <c r="A8991" i="24"/>
  <c r="C8292" i="24"/>
  <c r="B8291" i="24"/>
  <c r="A8291" i="24"/>
  <c r="B8879" i="24"/>
  <c r="C8880" i="24"/>
  <c r="A8879" i="24"/>
  <c r="C10224" i="24"/>
  <c r="B10223" i="24"/>
  <c r="A10223" i="24"/>
  <c r="C10756" i="24"/>
  <c r="B10755" i="24"/>
  <c r="A10755" i="24"/>
  <c r="C9440" i="24"/>
  <c r="B9439" i="24"/>
  <c r="A9439" i="24"/>
  <c r="C9972" i="24"/>
  <c r="B9971" i="24"/>
  <c r="A9971" i="24"/>
  <c r="C8348" i="24"/>
  <c r="B8347" i="24"/>
  <c r="A8347" i="24"/>
  <c r="B8753" i="24"/>
  <c r="C8754" i="24"/>
  <c r="A8753" i="24"/>
  <c r="C8236" i="24"/>
  <c r="B8235" i="24"/>
  <c r="A8235" i="24"/>
  <c r="B8403" i="24"/>
  <c r="C8404" i="24"/>
  <c r="A8403" i="24"/>
  <c r="C7648" i="24"/>
  <c r="B7647" i="24"/>
  <c r="A7647" i="24"/>
  <c r="C9384" i="24"/>
  <c r="B9383" i="24"/>
  <c r="A9383" i="24"/>
  <c r="B9033" i="24"/>
  <c r="C9034" i="24"/>
  <c r="A9033" i="24"/>
  <c r="C8180" i="24"/>
  <c r="B8179" i="24"/>
  <c r="A8179" i="24"/>
  <c r="C9174" i="24"/>
  <c r="B9173" i="24"/>
  <c r="A9173" i="24"/>
  <c r="C9594" i="24"/>
  <c r="B9593" i="24"/>
  <c r="A9593" i="24"/>
  <c r="B10349" i="24"/>
  <c r="A10349" i="24"/>
  <c r="C10350" i="24"/>
  <c r="C9398" i="24"/>
  <c r="B9397" i="24"/>
  <c r="A9397" i="24"/>
  <c r="C10098" i="24"/>
  <c r="B10097" i="24"/>
  <c r="A10097" i="24"/>
  <c r="C10560" i="24"/>
  <c r="B10559" i="24"/>
  <c r="A10559" i="24"/>
  <c r="C7704" i="24"/>
  <c r="B7703" i="24"/>
  <c r="A7703" i="24"/>
  <c r="C10504" i="24"/>
  <c r="B10503" i="24"/>
  <c r="A10503" i="24"/>
  <c r="C10294" i="24"/>
  <c r="B10293" i="24"/>
  <c r="A10293" i="24"/>
  <c r="C8124" i="24"/>
  <c r="B8123" i="24"/>
  <c r="A8123" i="24"/>
  <c r="C9216" i="24"/>
  <c r="B9215" i="24"/>
  <c r="A9215" i="24"/>
  <c r="C8530" i="24"/>
  <c r="B8530" i="24" s="1"/>
  <c r="A8529" i="24"/>
  <c r="A10195" i="24"/>
  <c r="C10196" i="24"/>
  <c r="B10196" i="24" s="1"/>
  <c r="A10531" i="24"/>
  <c r="C10532" i="24"/>
  <c r="B10532" i="24" s="1"/>
  <c r="A9733" i="24"/>
  <c r="C9734" i="24"/>
  <c r="B9734" i="24" s="1"/>
  <c r="C8334" i="24"/>
  <c r="B8334" i="24" s="1"/>
  <c r="A8333" i="24"/>
  <c r="C10420" i="24"/>
  <c r="B10420" i="24" s="1"/>
  <c r="A10419" i="24"/>
  <c r="A8711" i="24"/>
  <c r="C8712" i="24"/>
  <c r="B8712" i="24" s="1"/>
  <c r="A10644" i="24"/>
  <c r="C8614" i="24"/>
  <c r="B8614" i="24" s="1"/>
  <c r="A8613" i="24"/>
  <c r="A8151" i="24"/>
  <c r="C8152" i="24"/>
  <c r="B8152" i="24" s="1"/>
  <c r="C10448" i="24"/>
  <c r="B10448" i="24" s="1"/>
  <c r="A10447" i="24"/>
  <c r="C9160" i="24"/>
  <c r="B9160" i="24" s="1"/>
  <c r="A9159" i="24"/>
  <c r="A9131" i="24"/>
  <c r="C9132" i="24"/>
  <c r="B9132" i="24" s="1"/>
  <c r="A8207" i="24"/>
  <c r="C8208" i="24"/>
  <c r="B8208" i="24" s="1"/>
  <c r="A8474" i="24"/>
  <c r="C9650" i="24"/>
  <c r="B9650" i="24" s="1"/>
  <c r="A9649" i="24"/>
  <c r="A9355" i="24"/>
  <c r="C9356" i="24"/>
  <c r="B9356" i="24" s="1"/>
  <c r="C10140" i="24"/>
  <c r="B10140" i="24" s="1"/>
  <c r="A10139" i="24"/>
  <c r="A8278" i="24"/>
  <c r="A10377" i="24"/>
  <c r="C10378" i="24"/>
  <c r="B10378" i="24" s="1"/>
  <c r="A8851" i="24"/>
  <c r="C8852" i="24"/>
  <c r="B8852" i="24" s="1"/>
  <c r="A10307" i="24"/>
  <c r="C10308" i="24"/>
  <c r="B10308" i="24" s="1"/>
  <c r="A10826" i="24"/>
  <c r="A8586" i="24"/>
  <c r="A10574" i="24"/>
  <c r="A10251" i="24"/>
  <c r="C10252" i="24"/>
  <c r="B10252" i="24" s="1"/>
  <c r="A8319" i="24"/>
  <c r="C8320" i="24"/>
  <c r="B8320" i="24" s="1"/>
  <c r="A10056" i="24"/>
  <c r="A8907" i="24"/>
  <c r="C8908" i="24"/>
  <c r="B8908" i="24" s="1"/>
  <c r="A9062" i="24"/>
  <c r="A10545" i="24"/>
  <c r="C10546" i="24"/>
  <c r="B10546" i="24" s="1"/>
  <c r="A8628" i="24"/>
  <c r="A7998" i="24"/>
  <c r="A9762" i="24"/>
  <c r="A10630" i="24"/>
  <c r="A8544" i="24"/>
  <c r="A8446" i="24"/>
  <c r="A8810" i="24"/>
  <c r="C9818" i="24"/>
  <c r="B9818" i="24" s="1"/>
  <c r="A9817" i="24"/>
  <c r="A8096" i="24"/>
  <c r="A9622" i="24"/>
  <c r="A10182" i="24"/>
  <c r="C9426" i="24"/>
  <c r="B9426" i="24" s="1"/>
  <c r="A9425" i="24"/>
  <c r="A9930" i="24"/>
  <c r="A10433" i="24"/>
  <c r="C10434" i="24"/>
  <c r="B10434" i="24" s="1"/>
  <c r="A10658" i="24"/>
  <c r="A10489" i="24"/>
  <c r="C10490" i="24"/>
  <c r="B10490" i="24" s="1"/>
  <c r="A8390" i="24"/>
  <c r="C9552" i="24"/>
  <c r="B9552" i="24" s="1"/>
  <c r="A9551" i="24"/>
  <c r="A8488" i="24"/>
  <c r="A9943" i="24"/>
  <c r="C9944" i="24"/>
  <c r="B9944" i="24" s="1"/>
  <c r="A9523" i="24"/>
  <c r="C9524" i="24"/>
  <c r="B9524" i="24" s="1"/>
  <c r="A9286" i="24"/>
  <c r="A10686" i="24"/>
  <c r="A10770" i="24"/>
  <c r="A8739" i="24"/>
  <c r="C8740" i="24"/>
  <c r="B8740" i="24" s="1"/>
  <c r="A10070" i="24"/>
  <c r="C10518" i="24"/>
  <c r="B10518" i="24" s="1"/>
  <c r="A10517" i="24"/>
  <c r="A8726" i="24"/>
  <c r="A9509" i="24"/>
  <c r="C9510" i="24"/>
  <c r="B9510" i="24" s="1"/>
  <c r="A9048" i="24"/>
  <c r="C10672" i="24"/>
  <c r="B10672" i="24" s="1"/>
  <c r="A10671" i="24"/>
  <c r="C8502" i="24"/>
  <c r="B8502" i="24" s="1"/>
  <c r="A8501" i="24"/>
  <c r="A10280" i="24"/>
  <c r="A9075" i="24"/>
  <c r="C9076" i="24"/>
  <c r="B9076" i="24" s="1"/>
  <c r="A10588" i="24"/>
  <c r="A7970" i="24"/>
  <c r="A10714" i="24"/>
  <c r="A7885" i="24"/>
  <c r="C7886" i="24"/>
  <c r="B7886" i="24" s="1"/>
  <c r="A10336" i="24"/>
  <c r="A8684" i="24"/>
  <c r="A9104" i="24"/>
  <c r="C8642" i="24"/>
  <c r="B8642" i="24" s="1"/>
  <c r="A8641" i="24"/>
  <c r="A9090" i="24"/>
  <c r="A8964" i="24"/>
  <c r="A8796" i="24"/>
  <c r="C9342" i="24"/>
  <c r="B9342" i="24" s="1"/>
  <c r="A9341" i="24"/>
  <c r="A8054" i="24"/>
  <c r="A7899" i="24"/>
  <c r="C7900" i="24"/>
  <c r="B7900" i="24" s="1"/>
  <c r="A8600" i="24"/>
  <c r="A10391" i="24"/>
  <c r="C10392" i="24"/>
  <c r="B10392" i="24" s="1"/>
  <c r="A10028" i="24"/>
  <c r="A10266" i="24"/>
  <c r="A7914" i="24"/>
  <c r="A7984" i="24"/>
  <c r="A8824" i="24"/>
  <c r="A8026" i="24"/>
  <c r="A10363" i="24"/>
  <c r="C10364" i="24"/>
  <c r="B10364" i="24" s="1"/>
  <c r="A10616" i="24"/>
  <c r="A8109" i="24"/>
  <c r="C8110" i="24"/>
  <c r="B8110" i="24" s="1"/>
  <c r="A8375" i="24"/>
  <c r="C8376" i="24"/>
  <c r="B8376" i="24" s="1"/>
  <c r="A8040" i="24"/>
  <c r="A9230" i="24"/>
  <c r="A8137" i="24"/>
  <c r="C8138" i="24"/>
  <c r="B8138" i="24" s="1"/>
  <c r="A8936" i="24"/>
  <c r="A8656" i="24"/>
  <c r="C9118" i="24"/>
  <c r="B9118" i="24" s="1"/>
  <c r="A9117" i="24"/>
  <c r="A8670" i="24"/>
  <c r="A9328" i="24"/>
  <c r="C9958" i="24"/>
  <c r="B9958" i="24" s="1"/>
  <c r="A9957" i="24"/>
  <c r="A9748" i="24"/>
  <c r="A9902" i="24"/>
  <c r="A9999" i="24"/>
  <c r="C10000" i="24"/>
  <c r="B10000" i="24" s="1"/>
  <c r="A8166" i="24"/>
  <c r="A10462" i="24"/>
  <c r="A10042" i="24"/>
  <c r="A10602" i="24"/>
  <c r="A9243" i="24"/>
  <c r="C9244" i="24"/>
  <c r="B9244" i="24" s="1"/>
  <c r="A8572" i="24"/>
  <c r="A9608" i="24"/>
  <c r="A9846" i="24"/>
  <c r="A9145" i="24"/>
  <c r="C9146" i="24"/>
  <c r="B9146" i="24" s="1"/>
  <c r="A9566" i="24"/>
  <c r="A9874" i="24"/>
  <c r="A9272" i="24"/>
  <c r="A10168" i="24"/>
  <c r="A9454" i="24"/>
  <c r="A9719" i="24"/>
  <c r="C9720" i="24"/>
  <c r="B9720" i="24" s="1"/>
  <c r="A9411" i="24"/>
  <c r="C9412" i="24"/>
  <c r="B9412" i="24" s="1"/>
  <c r="A9664" i="24"/>
  <c r="A9706" i="24"/>
  <c r="C8418" i="24"/>
  <c r="B8418" i="24" s="1"/>
  <c r="A8417" i="24"/>
  <c r="A9986" i="24"/>
  <c r="A8698" i="24"/>
  <c r="A9789" i="24"/>
  <c r="C9790" i="24"/>
  <c r="B9790" i="24" s="1"/>
  <c r="A9831" i="24"/>
  <c r="C9832" i="24"/>
  <c r="B9832" i="24" s="1"/>
  <c r="A8306" i="24"/>
  <c r="A8194" i="24"/>
  <c r="A9005" i="24"/>
  <c r="C9006" i="24"/>
  <c r="B9006" i="24" s="1"/>
  <c r="A8067" i="24"/>
  <c r="C8068" i="24"/>
  <c r="B8068" i="24" s="1"/>
  <c r="A10406" i="24"/>
  <c r="A10238" i="24"/>
  <c r="A8782" i="24"/>
  <c r="A9482" i="24"/>
  <c r="A8922" i="24"/>
  <c r="A8460" i="24"/>
  <c r="A8250" i="24"/>
  <c r="A9775" i="24"/>
  <c r="C9776" i="24"/>
  <c r="B9776" i="24" s="1"/>
  <c r="C8978" i="24"/>
  <c r="B8978" i="24" s="1"/>
  <c r="A8977" i="24"/>
  <c r="A9468" i="24"/>
  <c r="A10154" i="24"/>
  <c r="A10728" i="24"/>
  <c r="A8865" i="24"/>
  <c r="C8866" i="24"/>
  <c r="B8866" i="24" s="1"/>
  <c r="A8950" i="24"/>
  <c r="A9369" i="24"/>
  <c r="C9370" i="24"/>
  <c r="B9370" i="24" s="1"/>
  <c r="A7955" i="24"/>
  <c r="C7956" i="24"/>
  <c r="B7956" i="24" s="1"/>
  <c r="A9916" i="24"/>
  <c r="A10321" i="24"/>
  <c r="C10322" i="24"/>
  <c r="B10322" i="24" s="1"/>
  <c r="C10812" i="24"/>
  <c r="B10812" i="24" s="1"/>
  <c r="A10811" i="24"/>
  <c r="A8082" i="24"/>
  <c r="A9677" i="24"/>
  <c r="C9678" i="24"/>
  <c r="B9678" i="24" s="1"/>
  <c r="A7928" i="24"/>
  <c r="A8894" i="24"/>
  <c r="A9314" i="24"/>
  <c r="A9299" i="24"/>
  <c r="C9300" i="24"/>
  <c r="B9300" i="24" s="1"/>
  <c r="A10784" i="24"/>
  <c r="C10210" i="24"/>
  <c r="B10210" i="24" s="1"/>
  <c r="A10209" i="24"/>
  <c r="A10014" i="24"/>
  <c r="A10084" i="24"/>
  <c r="A9887" i="24"/>
  <c r="C9888" i="24"/>
  <c r="B9888" i="24" s="1"/>
  <c r="C9202" i="24"/>
  <c r="B9202" i="24" s="1"/>
  <c r="A9201" i="24"/>
  <c r="A9860" i="24"/>
  <c r="C8558" i="24"/>
  <c r="B8558" i="24" s="1"/>
  <c r="A8557" i="24"/>
  <c r="A8264" i="24"/>
  <c r="C9636" i="24"/>
  <c r="B9636" i="24" s="1"/>
  <c r="A9635" i="24"/>
  <c r="A10125" i="24"/>
  <c r="C10126" i="24"/>
  <c r="B10126" i="24" s="1"/>
  <c r="A9188" i="24"/>
  <c r="A10700" i="24"/>
  <c r="A8361" i="24"/>
  <c r="C8362" i="24"/>
  <c r="B8362" i="24" s="1"/>
  <c r="A9579" i="24"/>
  <c r="C9580" i="24"/>
  <c r="B9580" i="24" s="1"/>
  <c r="A10476" i="24"/>
  <c r="A9496" i="24"/>
  <c r="C10742" i="24"/>
  <c r="B10742" i="24" s="1"/>
  <c r="A10741" i="24"/>
  <c r="A8516" i="24"/>
  <c r="A8768" i="24"/>
  <c r="A10798" i="24"/>
  <c r="A9538" i="24"/>
  <c r="C8222" i="24"/>
  <c r="B8222" i="24" s="1"/>
  <c r="A8221" i="24"/>
  <c r="A9019" i="24"/>
  <c r="C9020" i="24"/>
  <c r="B9020" i="24" s="1"/>
  <c r="A10112" i="24"/>
  <c r="A8432" i="24"/>
  <c r="A8011" i="24"/>
  <c r="C8012" i="24"/>
  <c r="B8012" i="24" s="1"/>
  <c r="A7941" i="24"/>
  <c r="C7942" i="24"/>
  <c r="B7942" i="24" s="1"/>
  <c r="A9804" i="24"/>
  <c r="A7816" i="24"/>
  <c r="A7844" i="24"/>
  <c r="A7829" i="24"/>
  <c r="C7830" i="24"/>
  <c r="B7830" i="24" s="1"/>
  <c r="A7788" i="24"/>
  <c r="A7872" i="24"/>
  <c r="A7690" i="24"/>
  <c r="A7760" i="24"/>
  <c r="A7774" i="24"/>
  <c r="A7732" i="24"/>
  <c r="A7606" i="24"/>
  <c r="A7662" i="24"/>
  <c r="A7718" i="24"/>
  <c r="A7746" i="24"/>
  <c r="A7633" i="24"/>
  <c r="C7634" i="24"/>
  <c r="B7634" i="24" s="1"/>
  <c r="A7675" i="24"/>
  <c r="C7676" i="24"/>
  <c r="B7676" i="24" s="1"/>
  <c r="A7620" i="24"/>
  <c r="A7563" i="24"/>
  <c r="C7564" i="24"/>
  <c r="B7564" i="24" s="1"/>
  <c r="A7326" i="24"/>
  <c r="A7438" i="24"/>
  <c r="A7367" i="24"/>
  <c r="C7368" i="24"/>
  <c r="B7368" i="24" s="1"/>
  <c r="A7577" i="24"/>
  <c r="C7578" i="24"/>
  <c r="B7578" i="24" s="1"/>
  <c r="A7536" i="24"/>
  <c r="A7550" i="24"/>
  <c r="A7465" i="24"/>
  <c r="C7466" i="24"/>
  <c r="B7466" i="24" s="1"/>
  <c r="A7256" i="24"/>
  <c r="A7395" i="24"/>
  <c r="C7396" i="24"/>
  <c r="B7396" i="24" s="1"/>
  <c r="A7283" i="24"/>
  <c r="C7284" i="24"/>
  <c r="B7284" i="24" s="1"/>
  <c r="A7592" i="24"/>
  <c r="A7340" i="24"/>
  <c r="A7521" i="24"/>
  <c r="C7522" i="24"/>
  <c r="B7522" i="24" s="1"/>
  <c r="A7452" i="24"/>
  <c r="A7424" i="24"/>
  <c r="A7227" i="24"/>
  <c r="C7228" i="24"/>
  <c r="B7228" i="24" s="1"/>
  <c r="A7298" i="24"/>
  <c r="A7270" i="24"/>
  <c r="A7353" i="24"/>
  <c r="C7354" i="24"/>
  <c r="B7354" i="24" s="1"/>
  <c r="A7410" i="24"/>
  <c r="A7480" i="24"/>
  <c r="A7382" i="24"/>
  <c r="A7214" i="24"/>
  <c r="A7312" i="24"/>
  <c r="A7494" i="24"/>
  <c r="A7242" i="24"/>
  <c r="B7185" i="24"/>
  <c r="C7186" i="24"/>
  <c r="A3885" i="24"/>
  <c r="B5833" i="24"/>
  <c r="A5833" i="24"/>
  <c r="A5773" i="24"/>
  <c r="B5773" i="24"/>
  <c r="A5818" i="24"/>
  <c r="B5818" i="24"/>
  <c r="B7153" i="24"/>
  <c r="A7153" i="24"/>
  <c r="B5803" i="24"/>
  <c r="A5803" i="24"/>
  <c r="B5848" i="24"/>
  <c r="A5848" i="24"/>
  <c r="A5496" i="24"/>
  <c r="B5496" i="24"/>
  <c r="A4405" i="24"/>
  <c r="B4405" i="24"/>
  <c r="A4345" i="24"/>
  <c r="B4345" i="24"/>
  <c r="A4420" i="24"/>
  <c r="B4420" i="24"/>
  <c r="B5758" i="24"/>
  <c r="A5758" i="24"/>
  <c r="B4857" i="24"/>
  <c r="A4857" i="24"/>
  <c r="B4887" i="24"/>
  <c r="A4887" i="24"/>
  <c r="B5683" i="24"/>
  <c r="A5683" i="24"/>
  <c r="B5698" i="24"/>
  <c r="A5698" i="24"/>
  <c r="A4375" i="24"/>
  <c r="B4375" i="24"/>
  <c r="A5526" i="24"/>
  <c r="B5526" i="24"/>
  <c r="A5257" i="24"/>
  <c r="B5257" i="24"/>
  <c r="B5713" i="24"/>
  <c r="A5713" i="24"/>
  <c r="A4842" i="24"/>
  <c r="B4842" i="24"/>
  <c r="A4226" i="24"/>
  <c r="B4315" i="24"/>
  <c r="A4315" i="24"/>
  <c r="B4285" i="24"/>
  <c r="A4285" i="24"/>
  <c r="A4256" i="24"/>
  <c r="B4240" i="24"/>
  <c r="A4240" i="24"/>
  <c r="B4270" i="24"/>
  <c r="A4270" i="24"/>
  <c r="B4180" i="24"/>
  <c r="A4180" i="24"/>
  <c r="A3450" i="24"/>
  <c r="A3525" i="24"/>
  <c r="B3599" i="24"/>
  <c r="A3599" i="24"/>
  <c r="A3855" i="24"/>
  <c r="B3869" i="24"/>
  <c r="A3869" i="24"/>
  <c r="B3554" i="24"/>
  <c r="A3554" i="24"/>
  <c r="B3539" i="24"/>
  <c r="A3539" i="24"/>
  <c r="A3585" i="24"/>
  <c r="B3989" i="24"/>
  <c r="A3989" i="24"/>
  <c r="B3959" i="24"/>
  <c r="A3959" i="24"/>
  <c r="A3509" i="24"/>
  <c r="B3509" i="24"/>
  <c r="A3480" i="24"/>
  <c r="A3569" i="24"/>
  <c r="B3569" i="24"/>
  <c r="B3614" i="24"/>
  <c r="A3614" i="24"/>
  <c r="B4034" i="24"/>
  <c r="A4034" i="24"/>
  <c r="A3629" i="24"/>
  <c r="B3629" i="24"/>
  <c r="B3929" i="24"/>
  <c r="A3929" i="24"/>
  <c r="B3974" i="24"/>
  <c r="A3974" i="24"/>
  <c r="A3944" i="24"/>
  <c r="B3944" i="24"/>
  <c r="A2772" i="24"/>
  <c r="B2772" i="24"/>
  <c r="A2832" i="24"/>
  <c r="B2832" i="24"/>
  <c r="B2967" i="24"/>
  <c r="A2967" i="24"/>
  <c r="B2862" i="24"/>
  <c r="A2862" i="24"/>
  <c r="A2847" i="24"/>
  <c r="B2847" i="24"/>
  <c r="B2817" i="24"/>
  <c r="A2817" i="24"/>
  <c r="B3027" i="24"/>
  <c r="A3027" i="24"/>
  <c r="A2893" i="24"/>
  <c r="A2907" i="24"/>
  <c r="B2907" i="24"/>
  <c r="A2787" i="24"/>
  <c r="B2787" i="24"/>
  <c r="B2982" i="24"/>
  <c r="A2982" i="24"/>
  <c r="B2742" i="24"/>
  <c r="A2742" i="24"/>
  <c r="B2712" i="24"/>
  <c r="A2712" i="24"/>
  <c r="A2187" i="24"/>
  <c r="B2187" i="24"/>
  <c r="B2232" i="24"/>
  <c r="A2232" i="24"/>
  <c r="B2337" i="24"/>
  <c r="A2337" i="24"/>
  <c r="B2487" i="24"/>
  <c r="A2487" i="24"/>
  <c r="B2217" i="24"/>
  <c r="A2217" i="24"/>
  <c r="A2533" i="24"/>
  <c r="A2247" i="24"/>
  <c r="B2247" i="24"/>
  <c r="B2172" i="24"/>
  <c r="A2172" i="24"/>
  <c r="B2549" i="24"/>
  <c r="A2549" i="24"/>
  <c r="A2398" i="24"/>
  <c r="A2382" i="24"/>
  <c r="B2382" i="24"/>
  <c r="B2622" i="24"/>
  <c r="A2622" i="24"/>
  <c r="B2697" i="24"/>
  <c r="A2697" i="24"/>
  <c r="B2307" i="24"/>
  <c r="A2307" i="24"/>
  <c r="A2157" i="24"/>
  <c r="B2157" i="24"/>
  <c r="B2727" i="24"/>
  <c r="A2727" i="24"/>
  <c r="A2412" i="24"/>
  <c r="B2412" i="24"/>
  <c r="B2682" i="24"/>
  <c r="A2682" i="24"/>
  <c r="A2562" i="24"/>
  <c r="B2562" i="24"/>
  <c r="B2067" i="24"/>
  <c r="A2067" i="24"/>
  <c r="A1977" i="24"/>
  <c r="B1977" i="24"/>
  <c r="B2082" i="24"/>
  <c r="A2082" i="24"/>
  <c r="B1932" i="24"/>
  <c r="A1932" i="24"/>
  <c r="B2052" i="24"/>
  <c r="A2052" i="24"/>
  <c r="B2127" i="24"/>
  <c r="A2127" i="24"/>
  <c r="B1962" i="24"/>
  <c r="A1962" i="24"/>
  <c r="A1917" i="24"/>
  <c r="B1917" i="24"/>
  <c r="A2007" i="24"/>
  <c r="B2007" i="24"/>
  <c r="B372" i="24"/>
  <c r="A372" i="24"/>
  <c r="B1467" i="24"/>
  <c r="A1467" i="24"/>
  <c r="A1437" i="24"/>
  <c r="B1437" i="24"/>
  <c r="A1872" i="24"/>
  <c r="B1872" i="24"/>
  <c r="B1857" i="24"/>
  <c r="A1857" i="24"/>
  <c r="B1887" i="24"/>
  <c r="A1887" i="24"/>
  <c r="B1842" i="24"/>
  <c r="A1842" i="24"/>
  <c r="B1902" i="24"/>
  <c r="A1902" i="24"/>
  <c r="B1827" i="24"/>
  <c r="A1827" i="24"/>
  <c r="B1557" i="24"/>
  <c r="A1557" i="24"/>
  <c r="A1752" i="24"/>
  <c r="B1752" i="24"/>
  <c r="B1662" i="24"/>
  <c r="A1662" i="24"/>
  <c r="B1617" i="24"/>
  <c r="A1617" i="24"/>
  <c r="A1782" i="24"/>
  <c r="B1782" i="24"/>
  <c r="A1768" i="24"/>
  <c r="B1797" i="24"/>
  <c r="A1797" i="24"/>
  <c r="A1587" i="24"/>
  <c r="B1587" i="24"/>
  <c r="B1542" i="24"/>
  <c r="A1542" i="24"/>
  <c r="A1632" i="24"/>
  <c r="B1632" i="24"/>
  <c r="B1647" i="24"/>
  <c r="A1647" i="24"/>
  <c r="B1572" i="24"/>
  <c r="A1572" i="24"/>
  <c r="B1692" i="24"/>
  <c r="A1692" i="24"/>
  <c r="B1527" i="24"/>
  <c r="A1527" i="24"/>
  <c r="A1454" i="24"/>
  <c r="B1454" i="24"/>
  <c r="B1497" i="24"/>
  <c r="A1497" i="24"/>
  <c r="A1482" i="24"/>
  <c r="B1482" i="24"/>
  <c r="B1377" i="24"/>
  <c r="A1377" i="24"/>
  <c r="A1212" i="24"/>
  <c r="B1212" i="24"/>
  <c r="B1182" i="24"/>
  <c r="A1182" i="24"/>
  <c r="A1152" i="24"/>
  <c r="B1152" i="24"/>
  <c r="B1302" i="24"/>
  <c r="A1302" i="24"/>
  <c r="A1228" i="24"/>
  <c r="B1332" i="24"/>
  <c r="A1332" i="24"/>
  <c r="B1287" i="24"/>
  <c r="A1287" i="24"/>
  <c r="B1317" i="24"/>
  <c r="A1317" i="24"/>
  <c r="A1002" i="24"/>
  <c r="B1002" i="24"/>
  <c r="A1017" i="24"/>
  <c r="B1017" i="24"/>
  <c r="B1077" i="24"/>
  <c r="A1077" i="24"/>
  <c r="A957" i="24"/>
  <c r="B957" i="24"/>
  <c r="A1032" i="24"/>
  <c r="B1032" i="24"/>
  <c r="A972" i="24"/>
  <c r="B972" i="24"/>
  <c r="B1137" i="24"/>
  <c r="A1137" i="24"/>
  <c r="A1065" i="24"/>
  <c r="B1065" i="24"/>
  <c r="B987" i="24"/>
  <c r="A987" i="24"/>
  <c r="B1092" i="24"/>
  <c r="A1092" i="24"/>
  <c r="B852" i="24"/>
  <c r="A852" i="24"/>
  <c r="B657" i="24"/>
  <c r="A657" i="24"/>
  <c r="A627" i="24"/>
  <c r="B627" i="24"/>
  <c r="B762" i="24"/>
  <c r="A762" i="24"/>
  <c r="B912" i="24"/>
  <c r="A912" i="24"/>
  <c r="B747" i="24"/>
  <c r="A747" i="24"/>
  <c r="B897" i="24"/>
  <c r="A897" i="24"/>
  <c r="B867" i="24"/>
  <c r="A867" i="24"/>
  <c r="B687" i="24"/>
  <c r="A687" i="24"/>
  <c r="B702" i="24"/>
  <c r="A702" i="24"/>
  <c r="A462" i="24"/>
  <c r="B462" i="24"/>
  <c r="B342" i="24"/>
  <c r="A342" i="24"/>
  <c r="B522" i="24"/>
  <c r="A522" i="24"/>
  <c r="B327" i="24"/>
  <c r="A327" i="24"/>
  <c r="B267" i="24"/>
  <c r="A267" i="24"/>
  <c r="B597" i="24"/>
  <c r="A597" i="24"/>
  <c r="A312" i="24"/>
  <c r="B312" i="24"/>
  <c r="A388" i="24"/>
  <c r="A417" i="24"/>
  <c r="B417" i="24"/>
  <c r="B507" i="24"/>
  <c r="A507" i="24"/>
  <c r="A477" i="24"/>
  <c r="B477" i="24"/>
  <c r="B492" i="24"/>
  <c r="A492" i="24"/>
  <c r="A252" i="24"/>
  <c r="B252" i="24"/>
  <c r="B297" i="24"/>
  <c r="A297" i="24"/>
  <c r="B404" i="24"/>
  <c r="A404" i="24"/>
  <c r="B207" i="24"/>
  <c r="A207" i="24"/>
  <c r="B177" i="24"/>
  <c r="A177" i="24"/>
  <c r="A42" i="24"/>
  <c r="B42" i="24"/>
  <c r="B27" i="24"/>
  <c r="A27" i="24"/>
  <c r="A132" i="24"/>
  <c r="B132" i="24"/>
  <c r="B87" i="24"/>
  <c r="A87" i="24"/>
  <c r="A102" i="24"/>
  <c r="B102" i="24"/>
  <c r="B6144" i="24"/>
  <c r="A6144" i="24"/>
  <c r="C6145" i="24"/>
  <c r="A6116" i="24"/>
  <c r="C6117" i="24"/>
  <c r="B6116" i="24"/>
  <c r="B4492" i="24"/>
  <c r="C4493" i="24"/>
  <c r="A4492" i="24"/>
  <c r="A6200" i="24"/>
  <c r="B6200" i="24"/>
  <c r="C6201" i="24"/>
  <c r="C7126" i="24"/>
  <c r="B7125" i="24"/>
  <c r="A7125" i="24"/>
  <c r="B5920" i="24"/>
  <c r="A5920" i="24"/>
  <c r="C5921" i="24"/>
  <c r="B5427" i="24"/>
  <c r="A5427" i="24"/>
  <c r="C5428" i="24"/>
  <c r="B6634" i="24"/>
  <c r="C6635" i="24"/>
  <c r="A6634" i="24"/>
  <c r="B6228" i="24"/>
  <c r="C6229" i="24"/>
  <c r="A6228" i="24"/>
  <c r="C5017" i="24"/>
  <c r="A5016" i="24"/>
  <c r="B5016" i="24"/>
  <c r="A5073" i="24"/>
  <c r="C6005" i="24"/>
  <c r="B6004" i="24"/>
  <c r="A6004" i="24"/>
  <c r="B7097" i="24"/>
  <c r="A7097" i="24"/>
  <c r="C7098" i="24"/>
  <c r="B6943" i="24"/>
  <c r="A6943" i="24"/>
  <c r="C6944" i="24"/>
  <c r="B6971" i="24"/>
  <c r="A6971" i="24"/>
  <c r="C6972" i="24"/>
  <c r="B7069" i="24"/>
  <c r="A7069" i="24"/>
  <c r="C7070" i="24"/>
  <c r="B7054" i="24"/>
  <c r="A7054" i="24"/>
  <c r="C7055" i="24"/>
  <c r="B6985" i="24"/>
  <c r="A6985" i="24"/>
  <c r="C6986" i="24"/>
  <c r="B7013" i="24"/>
  <c r="A7013" i="24"/>
  <c r="C7014" i="24"/>
  <c r="B6998" i="24"/>
  <c r="A6998" i="24"/>
  <c r="C6999" i="24"/>
  <c r="B7026" i="24"/>
  <c r="A7026" i="24"/>
  <c r="C7027" i="24"/>
  <c r="B6956" i="24"/>
  <c r="A6956" i="24"/>
  <c r="C6957" i="24"/>
  <c r="B7041" i="24"/>
  <c r="A7041" i="24"/>
  <c r="C7042" i="24"/>
  <c r="B7082" i="24"/>
  <c r="A7082" i="24"/>
  <c r="C7083" i="24"/>
  <c r="B6928" i="24"/>
  <c r="A6928" i="24"/>
  <c r="C6929" i="24"/>
  <c r="B6873" i="24"/>
  <c r="A6873" i="24"/>
  <c r="C6874" i="24"/>
  <c r="B6718" i="24"/>
  <c r="A6718" i="24"/>
  <c r="C6719" i="24"/>
  <c r="B6830" i="24"/>
  <c r="A6830" i="24"/>
  <c r="C6831" i="24"/>
  <c r="B6774" i="24"/>
  <c r="A6774" i="24"/>
  <c r="C6775" i="24"/>
  <c r="B6858" i="24"/>
  <c r="A6858" i="24"/>
  <c r="C6859" i="24"/>
  <c r="B6901" i="24"/>
  <c r="A6901" i="24"/>
  <c r="C6902" i="24"/>
  <c r="B6677" i="24"/>
  <c r="A6677" i="24"/>
  <c r="C6678" i="24"/>
  <c r="B6914" i="24"/>
  <c r="A6914" i="24"/>
  <c r="C6915" i="24"/>
  <c r="B6746" i="24"/>
  <c r="A6746" i="24"/>
  <c r="C6747" i="24"/>
  <c r="B6817" i="24"/>
  <c r="A6817" i="24"/>
  <c r="C6818" i="24"/>
  <c r="B6705" i="24"/>
  <c r="A6705" i="24"/>
  <c r="C6706" i="24"/>
  <c r="B6845" i="24"/>
  <c r="A6845" i="24"/>
  <c r="C6846" i="24"/>
  <c r="B6802" i="24"/>
  <c r="A6802" i="24"/>
  <c r="C6803" i="24"/>
  <c r="B6690" i="24"/>
  <c r="A6690" i="24"/>
  <c r="C6691" i="24"/>
  <c r="C6734" i="24"/>
  <c r="B6733" i="24"/>
  <c r="A6733" i="24"/>
  <c r="B6886" i="24"/>
  <c r="A6886" i="24"/>
  <c r="C6887" i="24"/>
  <c r="B6789" i="24"/>
  <c r="A6789" i="24"/>
  <c r="C6790" i="24"/>
  <c r="B6761" i="24"/>
  <c r="A6761" i="24"/>
  <c r="C6762" i="24"/>
  <c r="C6664" i="24"/>
  <c r="A6663" i="24"/>
  <c r="B6663" i="24"/>
  <c r="C6537" i="24"/>
  <c r="A6536" i="24"/>
  <c r="B6536" i="24"/>
  <c r="C6621" i="24"/>
  <c r="A6620" i="24"/>
  <c r="B6620" i="24"/>
  <c r="C6593" i="24"/>
  <c r="A6592" i="24"/>
  <c r="B6592" i="24"/>
  <c r="C6524" i="24"/>
  <c r="A6523" i="24"/>
  <c r="B6523" i="24"/>
  <c r="C6608" i="24"/>
  <c r="A6607" i="24"/>
  <c r="B6607" i="24"/>
  <c r="C6552" i="24"/>
  <c r="A6551" i="24"/>
  <c r="B6551" i="24"/>
  <c r="C6509" i="24"/>
  <c r="A6508" i="24"/>
  <c r="B6508" i="24"/>
  <c r="C6565" i="24"/>
  <c r="A6564" i="24"/>
  <c r="B6564" i="24"/>
  <c r="C6580" i="24"/>
  <c r="A6579" i="24"/>
  <c r="B6579" i="24"/>
  <c r="B6649" i="24"/>
  <c r="A6649" i="24"/>
  <c r="C6650" i="24"/>
  <c r="B6410" i="24"/>
  <c r="A6410" i="24"/>
  <c r="C6411" i="24"/>
  <c r="B6382" i="24"/>
  <c r="A6382" i="24"/>
  <c r="C6383" i="24"/>
  <c r="B6369" i="24"/>
  <c r="A6369" i="24"/>
  <c r="C6370" i="24"/>
  <c r="B6466" i="24"/>
  <c r="A6466" i="24"/>
  <c r="C6467" i="24"/>
  <c r="B6397" i="24"/>
  <c r="A6397" i="24"/>
  <c r="C6398" i="24"/>
  <c r="B6453" i="24"/>
  <c r="A6453" i="24"/>
  <c r="C6454" i="24"/>
  <c r="B6494" i="24"/>
  <c r="A6494" i="24"/>
  <c r="C6495" i="24"/>
  <c r="B6438" i="24"/>
  <c r="A6438" i="24"/>
  <c r="C6439" i="24"/>
  <c r="B6425" i="24"/>
  <c r="A6425" i="24"/>
  <c r="C6426" i="24"/>
  <c r="B6481" i="24"/>
  <c r="A6481" i="24"/>
  <c r="C6482" i="24"/>
  <c r="B6299" i="24"/>
  <c r="A6299" i="24"/>
  <c r="C6300" i="24"/>
  <c r="B6354" i="24"/>
  <c r="A6354" i="24"/>
  <c r="C6355" i="24"/>
  <c r="A6314" i="24"/>
  <c r="B6326" i="24"/>
  <c r="A6326" i="24"/>
  <c r="C6327" i="24"/>
  <c r="B6341" i="24"/>
  <c r="A6341" i="24"/>
  <c r="C6342" i="24"/>
  <c r="B6242" i="24"/>
  <c r="A6242" i="24"/>
  <c r="C6243" i="24"/>
  <c r="B6285" i="24"/>
  <c r="A6285" i="24"/>
  <c r="C6286" i="24"/>
  <c r="B6257" i="24"/>
  <c r="A6257" i="24"/>
  <c r="C6258" i="24"/>
  <c r="B6270" i="24"/>
  <c r="A6270" i="24"/>
  <c r="C6271" i="24"/>
  <c r="C6188" i="24"/>
  <c r="B6187" i="24"/>
  <c r="A6187" i="24"/>
  <c r="C6216" i="24"/>
  <c r="B6215" i="24"/>
  <c r="A6215" i="24"/>
  <c r="B6172" i="24"/>
  <c r="A6172" i="24"/>
  <c r="C6173" i="24"/>
  <c r="B6103" i="24"/>
  <c r="A6103" i="24"/>
  <c r="C6104" i="24"/>
  <c r="B6131" i="24"/>
  <c r="A6131" i="24"/>
  <c r="C6132" i="24"/>
  <c r="B6159" i="24"/>
  <c r="A6159" i="24"/>
  <c r="C6160" i="24"/>
  <c r="B6047" i="24"/>
  <c r="A6047" i="24"/>
  <c r="C6048" i="24"/>
  <c r="B6060" i="24"/>
  <c r="A6060" i="24"/>
  <c r="C6061" i="24"/>
  <c r="B6088" i="24"/>
  <c r="A6088" i="24"/>
  <c r="C6089" i="24"/>
  <c r="B6075" i="24"/>
  <c r="A6075" i="24"/>
  <c r="C6076" i="24"/>
  <c r="B6019" i="24"/>
  <c r="A6019" i="24"/>
  <c r="C6020" i="24"/>
  <c r="A6034" i="24"/>
  <c r="B5991" i="24"/>
  <c r="A5991" i="24"/>
  <c r="C5992" i="24"/>
  <c r="A5585" i="24"/>
  <c r="B5585" i="24"/>
  <c r="C5586" i="24"/>
  <c r="B5963" i="24"/>
  <c r="A5963" i="24"/>
  <c r="C5964" i="24"/>
  <c r="B5656" i="24"/>
  <c r="A5656" i="24"/>
  <c r="C5657" i="24"/>
  <c r="B5976" i="24"/>
  <c r="A5976" i="24"/>
  <c r="C5977" i="24"/>
  <c r="B5907" i="24"/>
  <c r="A5907" i="24"/>
  <c r="C5908" i="24"/>
  <c r="B5628" i="24"/>
  <c r="A5628" i="24"/>
  <c r="C5629" i="24"/>
  <c r="B5641" i="24"/>
  <c r="A5641" i="24"/>
  <c r="C5642" i="24"/>
  <c r="A5572" i="24"/>
  <c r="B5572" i="24"/>
  <c r="C5573" i="24"/>
  <c r="B5879" i="24"/>
  <c r="A5879" i="24"/>
  <c r="C5880" i="24"/>
  <c r="C5601" i="24"/>
  <c r="B5600" i="24"/>
  <c r="A5600" i="24"/>
  <c r="A5484" i="24"/>
  <c r="B5484" i="24"/>
  <c r="C5485" i="24"/>
  <c r="A5469" i="24"/>
  <c r="B5469" i="24"/>
  <c r="C5470" i="24"/>
  <c r="A5894" i="24"/>
  <c r="B5935" i="24"/>
  <c r="A5935" i="24"/>
  <c r="C5936" i="24"/>
  <c r="B5948" i="24"/>
  <c r="A5948" i="24"/>
  <c r="C5949" i="24"/>
  <c r="B5613" i="24"/>
  <c r="A5613" i="24"/>
  <c r="C5614" i="24"/>
  <c r="A5557" i="24"/>
  <c r="B5557" i="24"/>
  <c r="C5558" i="24"/>
  <c r="A5866" i="24"/>
  <c r="B5442" i="24"/>
  <c r="A5442" i="24"/>
  <c r="C5443" i="24"/>
  <c r="A5401" i="24"/>
  <c r="B5414" i="24"/>
  <c r="A5414" i="24"/>
  <c r="C5415" i="24"/>
  <c r="B5455" i="24"/>
  <c r="A5455" i="24"/>
  <c r="C5456" i="24"/>
  <c r="C5170" i="24"/>
  <c r="A5169" i="24"/>
  <c r="B5169" i="24"/>
  <c r="C5157" i="24"/>
  <c r="A5156" i="24"/>
  <c r="B5156" i="24"/>
  <c r="A5087" i="24"/>
  <c r="C5045" i="24"/>
  <c r="B5044" i="24"/>
  <c r="A5044" i="24"/>
  <c r="C5288" i="24"/>
  <c r="A5287" i="24"/>
  <c r="B5287" i="24"/>
  <c r="A4919" i="24"/>
  <c r="A5115" i="24"/>
  <c r="B4904" i="24"/>
  <c r="A4904" i="24"/>
  <c r="C4905" i="24"/>
  <c r="A5331" i="24"/>
  <c r="B4931" i="24"/>
  <c r="C4932" i="24"/>
  <c r="A4931" i="24"/>
  <c r="B5344" i="24"/>
  <c r="A5344" i="24"/>
  <c r="C5345" i="24"/>
  <c r="B5372" i="24"/>
  <c r="A5372" i="24"/>
  <c r="C5373" i="24"/>
  <c r="A5303" i="24"/>
  <c r="C5059" i="24"/>
  <c r="A5058" i="24"/>
  <c r="B5058" i="24"/>
  <c r="C5003" i="24"/>
  <c r="A5002" i="24"/>
  <c r="B5002" i="24"/>
  <c r="B5316" i="24"/>
  <c r="C5317" i="24"/>
  <c r="A5316" i="24"/>
  <c r="C5101" i="24"/>
  <c r="B5100" i="24"/>
  <c r="A5100" i="24"/>
  <c r="B4974" i="24"/>
  <c r="C4975" i="24"/>
  <c r="A4974" i="24"/>
  <c r="C5129" i="24"/>
  <c r="A5128" i="24"/>
  <c r="B5128" i="24"/>
  <c r="A5031" i="24"/>
  <c r="C4989" i="24"/>
  <c r="B4988" i="24"/>
  <c r="A4988" i="24"/>
  <c r="A5359" i="24"/>
  <c r="A5387" i="24"/>
  <c r="C5275" i="24"/>
  <c r="A5274" i="24"/>
  <c r="B5274" i="24"/>
  <c r="C5142" i="24"/>
  <c r="A5141" i="24"/>
  <c r="B5141" i="24"/>
  <c r="B4814" i="24"/>
  <c r="A4814" i="24"/>
  <c r="C4815" i="24"/>
  <c r="B4702" i="24"/>
  <c r="A4702" i="24"/>
  <c r="C4703" i="24"/>
  <c r="A4549" i="24"/>
  <c r="C4550" i="24"/>
  <c r="B4549" i="24"/>
  <c r="B4689" i="24"/>
  <c r="A4689" i="24"/>
  <c r="C4690" i="24"/>
  <c r="B4661" i="24"/>
  <c r="A4661" i="24"/>
  <c r="C4662" i="24"/>
  <c r="A4521" i="24"/>
  <c r="C4522" i="24"/>
  <c r="B4521" i="24"/>
  <c r="C4082" i="24"/>
  <c r="B4081" i="24"/>
  <c r="A4081" i="24"/>
  <c r="B4745" i="24"/>
  <c r="A4745" i="24"/>
  <c r="C4746" i="24"/>
  <c r="B4717" i="24"/>
  <c r="A4717" i="24"/>
  <c r="C4718" i="24"/>
  <c r="B4646" i="24"/>
  <c r="A4646" i="24"/>
  <c r="C4647" i="24"/>
  <c r="A4590" i="24"/>
  <c r="C4591" i="24"/>
  <c r="B4590" i="24"/>
  <c r="A4096" i="24"/>
  <c r="A4577" i="24"/>
  <c r="C4578" i="24"/>
  <c r="B4577" i="24"/>
  <c r="B4773" i="24"/>
  <c r="A4773" i="24"/>
  <c r="C4774" i="24"/>
  <c r="B4730" i="24"/>
  <c r="A4730" i="24"/>
  <c r="C4731" i="24"/>
  <c r="A4605" i="24"/>
  <c r="C4606" i="24"/>
  <c r="B4605" i="24"/>
  <c r="A4618" i="24"/>
  <c r="C4619" i="24"/>
  <c r="B4618" i="24"/>
  <c r="A4452" i="24"/>
  <c r="B4801" i="24"/>
  <c r="A4801" i="24"/>
  <c r="C4802" i="24"/>
  <c r="B4674" i="24"/>
  <c r="A4674" i="24"/>
  <c r="C4675" i="24"/>
  <c r="A4534" i="24"/>
  <c r="C4535" i="24"/>
  <c r="B4534" i="24"/>
  <c r="B4758" i="24"/>
  <c r="A4758" i="24"/>
  <c r="C4759" i="24"/>
  <c r="A4438" i="24"/>
  <c r="B4786" i="24"/>
  <c r="A4786" i="24"/>
  <c r="C4787" i="24"/>
  <c r="C4507" i="24"/>
  <c r="A4506" i="24"/>
  <c r="B4506" i="24"/>
  <c r="A4633" i="24"/>
  <c r="C4634" i="24"/>
  <c r="B4633" i="24"/>
  <c r="A4562" i="24"/>
  <c r="C4563" i="24"/>
  <c r="B4562" i="24"/>
  <c r="C3408" i="24"/>
  <c r="B3407" i="24"/>
  <c r="A3407" i="24"/>
  <c r="B3169" i="24"/>
  <c r="A3169" i="24"/>
  <c r="C3170" i="24"/>
  <c r="A3183" i="24"/>
  <c r="C3184" i="24"/>
  <c r="B3183" i="24"/>
  <c r="B3841" i="24"/>
  <c r="A3841" i="24"/>
  <c r="C3842" i="24"/>
  <c r="C3814" i="24"/>
  <c r="B3813" i="24"/>
  <c r="A3813" i="24"/>
  <c r="B3057" i="24"/>
  <c r="A3057" i="24"/>
  <c r="C3058" i="24"/>
  <c r="B3828" i="24"/>
  <c r="A3828" i="24"/>
  <c r="C3829" i="24"/>
  <c r="B3800" i="24"/>
  <c r="A3800" i="24"/>
  <c r="C3801" i="24"/>
  <c r="B3785" i="24"/>
  <c r="A3785" i="24"/>
  <c r="C3786" i="24"/>
  <c r="B3701" i="24"/>
  <c r="C3702" i="24"/>
  <c r="A3701" i="24"/>
  <c r="B3660" i="24"/>
  <c r="C3661" i="24"/>
  <c r="A3660" i="24"/>
  <c r="A3394" i="24"/>
  <c r="C3395" i="24"/>
  <c r="B3394" i="24"/>
  <c r="A3351" i="24"/>
  <c r="C3352" i="24"/>
  <c r="B3351" i="24"/>
  <c r="B3716" i="24"/>
  <c r="C3717" i="24"/>
  <c r="A3716" i="24"/>
  <c r="B3729" i="24"/>
  <c r="A3729" i="24"/>
  <c r="C3730" i="24"/>
  <c r="B3757" i="24"/>
  <c r="A3757" i="24"/>
  <c r="C3758" i="24"/>
  <c r="B3422" i="24"/>
  <c r="C3423" i="24"/>
  <c r="A3422" i="24"/>
  <c r="B3744" i="24"/>
  <c r="A3744" i="24"/>
  <c r="C3745" i="24"/>
  <c r="A3366" i="24"/>
  <c r="C3367" i="24"/>
  <c r="B3366" i="24"/>
  <c r="B3772" i="24"/>
  <c r="A3772" i="24"/>
  <c r="C3773" i="24"/>
  <c r="B3688" i="24"/>
  <c r="C3689" i="24"/>
  <c r="A3688" i="24"/>
  <c r="B3645" i="24"/>
  <c r="C3646" i="24"/>
  <c r="A3645" i="24"/>
  <c r="A3379" i="24"/>
  <c r="C3380" i="24"/>
  <c r="B3379" i="24"/>
  <c r="B3673" i="24"/>
  <c r="C3674" i="24"/>
  <c r="A3673" i="24"/>
  <c r="B3296" i="24"/>
  <c r="A3296" i="24"/>
  <c r="C3297" i="24"/>
  <c r="B3324" i="24"/>
  <c r="A3324" i="24"/>
  <c r="C3325" i="24"/>
  <c r="B3268" i="24"/>
  <c r="A3268" i="24"/>
  <c r="C3269" i="24"/>
  <c r="B3225" i="24"/>
  <c r="A3225" i="24"/>
  <c r="C3226" i="24"/>
  <c r="B3309" i="24"/>
  <c r="A3309" i="24"/>
  <c r="C3310" i="24"/>
  <c r="B3281" i="24"/>
  <c r="A3281" i="24"/>
  <c r="C3282" i="24"/>
  <c r="B3240" i="24"/>
  <c r="A3240" i="24"/>
  <c r="C3241" i="24"/>
  <c r="B3212" i="24"/>
  <c r="A3212" i="24"/>
  <c r="C3213" i="24"/>
  <c r="B3337" i="24"/>
  <c r="A3337" i="24"/>
  <c r="C3338" i="24"/>
  <c r="B3253" i="24"/>
  <c r="A3253" i="24"/>
  <c r="C3254" i="24"/>
  <c r="B3197" i="24"/>
  <c r="A3197" i="24"/>
  <c r="C3198" i="24"/>
  <c r="B3155" i="24"/>
  <c r="A3155" i="24"/>
  <c r="C3156" i="24"/>
  <c r="B3141" i="24"/>
  <c r="A3141" i="24"/>
  <c r="C3142" i="24"/>
  <c r="B3127" i="24"/>
  <c r="A3127" i="24"/>
  <c r="C3128" i="24"/>
  <c r="B3113" i="24"/>
  <c r="A3113" i="24"/>
  <c r="C3114" i="24"/>
  <c r="B3099" i="24"/>
  <c r="A3099" i="24"/>
  <c r="C3100" i="24"/>
  <c r="B3085" i="24"/>
  <c r="A3085" i="24"/>
  <c r="C3086" i="24"/>
  <c r="B3071" i="24"/>
  <c r="A3071" i="24"/>
  <c r="C3072" i="24"/>
  <c r="A7184" i="24"/>
  <c r="A3044" i="24"/>
  <c r="AJ22" i="7"/>
  <c r="Y22" i="7"/>
  <c r="X22" i="7"/>
  <c r="W22" i="7"/>
  <c r="V22" i="7"/>
  <c r="AG20" i="7"/>
  <c r="Y20" i="7"/>
  <c r="X20" i="7"/>
  <c r="W20" i="7"/>
  <c r="V20" i="7"/>
  <c r="AG21" i="7"/>
  <c r="Y21" i="7"/>
  <c r="X21" i="7"/>
  <c r="W21" i="7"/>
  <c r="V21" i="7"/>
  <c r="AJ17" i="7"/>
  <c r="W17" i="7"/>
  <c r="Y17" i="7"/>
  <c r="X17" i="7"/>
  <c r="V17" i="7"/>
  <c r="AJ18" i="7"/>
  <c r="Y18" i="7"/>
  <c r="X18" i="7"/>
  <c r="W18" i="7"/>
  <c r="V18" i="7"/>
  <c r="AJ19" i="7"/>
  <c r="Y19" i="7"/>
  <c r="W19" i="7"/>
  <c r="X19" i="7"/>
  <c r="V19" i="7"/>
  <c r="AJ21" i="7"/>
  <c r="AG22" i="7"/>
  <c r="AJ20" i="7"/>
  <c r="AG17" i="7"/>
  <c r="AG18" i="7"/>
  <c r="AG19" i="7"/>
  <c r="P289" i="2"/>
  <c r="B10560" i="24" l="1"/>
  <c r="A10560" i="24"/>
  <c r="B9594" i="24"/>
  <c r="A9594" i="24"/>
  <c r="B9034" i="24"/>
  <c r="A9034" i="24"/>
  <c r="B9384" i="24"/>
  <c r="A9384" i="24"/>
  <c r="B10756" i="24"/>
  <c r="A10756" i="24"/>
  <c r="B8992" i="24"/>
  <c r="A8992" i="24"/>
  <c r="B8124" i="24"/>
  <c r="A8124" i="24"/>
  <c r="B7704" i="24"/>
  <c r="A7704" i="24"/>
  <c r="B8404" i="24"/>
  <c r="A8404" i="24"/>
  <c r="B8236" i="24"/>
  <c r="A8236" i="24"/>
  <c r="B9440" i="24"/>
  <c r="A9440" i="24"/>
  <c r="B8880" i="24"/>
  <c r="A8880" i="24"/>
  <c r="B8292" i="24"/>
  <c r="A8292" i="24"/>
  <c r="B9216" i="24"/>
  <c r="A9216" i="24"/>
  <c r="B10504" i="24"/>
  <c r="A10504" i="24"/>
  <c r="B9398" i="24"/>
  <c r="A9398" i="24"/>
  <c r="B8180" i="24"/>
  <c r="A8180" i="24"/>
  <c r="B9972" i="24"/>
  <c r="A9972" i="24"/>
  <c r="B8838" i="24"/>
  <c r="A8838" i="24"/>
  <c r="B10294" i="24"/>
  <c r="A10294" i="24"/>
  <c r="B10098" i="24"/>
  <c r="A10098" i="24"/>
  <c r="B10350" i="24"/>
  <c r="A10350" i="24"/>
  <c r="B9174" i="24"/>
  <c r="A9174" i="24"/>
  <c r="B7648" i="24"/>
  <c r="A7648" i="24"/>
  <c r="B8754" i="24"/>
  <c r="A8754" i="24"/>
  <c r="B8348" i="24"/>
  <c r="A8348" i="24"/>
  <c r="B10224" i="24"/>
  <c r="A10224" i="24"/>
  <c r="A8530" i="24"/>
  <c r="A10196" i="24"/>
  <c r="A10532" i="24"/>
  <c r="A10420" i="24"/>
  <c r="A9734" i="24"/>
  <c r="A8334" i="24"/>
  <c r="A10378" i="24"/>
  <c r="A10448" i="24"/>
  <c r="A8852" i="24"/>
  <c r="A9356" i="24"/>
  <c r="A9650" i="24"/>
  <c r="A9132" i="24"/>
  <c r="A9160" i="24"/>
  <c r="A8614" i="24"/>
  <c r="A10308" i="24"/>
  <c r="A8208" i="24"/>
  <c r="A8152" i="24"/>
  <c r="A10140" i="24"/>
  <c r="A8712" i="24"/>
  <c r="A7942" i="24"/>
  <c r="A9888" i="24"/>
  <c r="A10322" i="24"/>
  <c r="A9370" i="24"/>
  <c r="A8068" i="24"/>
  <c r="A9832" i="24"/>
  <c r="A9412" i="24"/>
  <c r="A9342" i="24"/>
  <c r="A8642" i="24"/>
  <c r="A8502" i="24"/>
  <c r="A9552" i="24"/>
  <c r="A10434" i="24"/>
  <c r="A10252" i="24"/>
  <c r="A9580" i="24"/>
  <c r="A8362" i="24"/>
  <c r="A10126" i="24"/>
  <c r="A9636" i="24"/>
  <c r="A9202" i="24"/>
  <c r="A10210" i="24"/>
  <c r="A9678" i="24"/>
  <c r="A8866" i="24"/>
  <c r="A9776" i="24"/>
  <c r="A9790" i="24"/>
  <c r="A10000" i="24"/>
  <c r="A8138" i="24"/>
  <c r="A8110" i="24"/>
  <c r="A7900" i="24"/>
  <c r="A8222" i="24"/>
  <c r="A10742" i="24"/>
  <c r="A10812" i="24"/>
  <c r="A8978" i="24"/>
  <c r="A9006" i="24"/>
  <c r="A9244" i="24"/>
  <c r="A9958" i="24"/>
  <c r="A8376" i="24"/>
  <c r="A7886" i="24"/>
  <c r="A9076" i="24"/>
  <c r="A10518" i="24"/>
  <c r="A8740" i="24"/>
  <c r="A9524" i="24"/>
  <c r="A9944" i="24"/>
  <c r="A10490" i="24"/>
  <c r="A9426" i="24"/>
  <c r="A9818" i="24"/>
  <c r="A8908" i="24"/>
  <c r="A8012" i="24"/>
  <c r="A9020" i="24"/>
  <c r="A8558" i="24"/>
  <c r="A9300" i="24"/>
  <c r="A7956" i="24"/>
  <c r="A8418" i="24"/>
  <c r="A9720" i="24"/>
  <c r="A9146" i="24"/>
  <c r="A9118" i="24"/>
  <c r="A10364" i="24"/>
  <c r="A10392" i="24"/>
  <c r="A10672" i="24"/>
  <c r="A9510" i="24"/>
  <c r="A10546" i="24"/>
  <c r="A8320" i="24"/>
  <c r="A7830" i="24"/>
  <c r="A7634" i="24"/>
  <c r="A7676" i="24"/>
  <c r="A7228" i="24"/>
  <c r="A7284" i="24"/>
  <c r="A7368" i="24"/>
  <c r="A7466" i="24"/>
  <c r="A7578" i="24"/>
  <c r="A7564" i="24"/>
  <c r="A7354" i="24"/>
  <c r="A7522" i="24"/>
  <c r="A7396" i="24"/>
  <c r="B7186" i="24"/>
  <c r="A2577" i="24"/>
  <c r="B2577" i="24"/>
  <c r="B2502" i="24"/>
  <c r="A2502" i="24"/>
  <c r="A1947" i="24"/>
  <c r="B1947" i="24"/>
  <c r="A2637" i="24"/>
  <c r="B2637" i="24"/>
  <c r="B2442" i="24"/>
  <c r="A2442" i="24"/>
  <c r="A717" i="24"/>
  <c r="B717" i="24"/>
  <c r="B4165" i="24"/>
  <c r="A4165" i="24"/>
  <c r="B4210" i="24"/>
  <c r="A4210" i="24"/>
  <c r="B2427" i="24"/>
  <c r="A2427" i="24"/>
  <c r="A2922" i="24"/>
  <c r="B2922" i="24"/>
  <c r="A4195" i="24"/>
  <c r="B4195" i="24"/>
  <c r="A2652" i="24"/>
  <c r="B2652" i="24"/>
  <c r="B2352" i="24"/>
  <c r="A2352" i="24"/>
  <c r="B3886" i="24"/>
  <c r="A3886" i="24"/>
  <c r="B7138" i="24"/>
  <c r="A7138" i="24"/>
  <c r="A5804" i="24"/>
  <c r="A5819" i="24"/>
  <c r="B7154" i="24"/>
  <c r="A7154" i="24"/>
  <c r="A7109" i="24"/>
  <c r="B7109" i="24"/>
  <c r="A5849" i="24"/>
  <c r="B5788" i="24"/>
  <c r="A5788" i="24"/>
  <c r="A5774" i="24"/>
  <c r="A5834" i="24"/>
  <c r="A5227" i="24"/>
  <c r="B5227" i="24"/>
  <c r="A5759" i="24"/>
  <c r="B4360" i="24"/>
  <c r="A4360" i="24"/>
  <c r="A4406" i="24"/>
  <c r="A4872" i="24"/>
  <c r="B4872" i="24"/>
  <c r="A5258" i="24"/>
  <c r="A5527" i="24"/>
  <c r="B5541" i="24"/>
  <c r="A5541" i="24"/>
  <c r="A4376" i="24"/>
  <c r="A5699" i="24"/>
  <c r="A4888" i="24"/>
  <c r="A4421" i="24"/>
  <c r="B5511" i="24"/>
  <c r="A5511" i="24"/>
  <c r="A5684" i="24"/>
  <c r="A4346" i="24"/>
  <c r="B5197" i="24"/>
  <c r="A5197" i="24"/>
  <c r="A5668" i="24"/>
  <c r="B5668" i="24"/>
  <c r="A5242" i="24"/>
  <c r="B5242" i="24"/>
  <c r="A5497" i="24"/>
  <c r="A4843" i="24"/>
  <c r="B5743" i="24"/>
  <c r="A5743" i="24"/>
  <c r="A5728" i="24"/>
  <c r="B5728" i="24"/>
  <c r="A5714" i="24"/>
  <c r="A4858" i="24"/>
  <c r="B4827" i="24"/>
  <c r="A4827" i="24"/>
  <c r="A4049" i="24"/>
  <c r="B4049" i="24"/>
  <c r="A4271" i="24"/>
  <c r="B4257" i="24"/>
  <c r="A4257" i="24"/>
  <c r="B4330" i="24"/>
  <c r="A4330" i="24"/>
  <c r="A4316" i="24"/>
  <c r="A4181" i="24"/>
  <c r="A4241" i="24"/>
  <c r="B4150" i="24"/>
  <c r="A4150" i="24"/>
  <c r="B4064" i="24"/>
  <c r="A4064" i="24"/>
  <c r="A4286" i="24"/>
  <c r="B4227" i="24"/>
  <c r="A4227" i="24"/>
  <c r="A4300" i="24"/>
  <c r="B4300" i="24"/>
  <c r="A3945" i="24"/>
  <c r="A3615" i="24"/>
  <c r="B3464" i="24"/>
  <c r="A3464" i="24"/>
  <c r="B3434" i="24"/>
  <c r="A3434" i="24"/>
  <c r="B3586" i="24"/>
  <c r="A3586" i="24"/>
  <c r="A3870" i="24"/>
  <c r="B3856" i="24"/>
  <c r="A3856" i="24"/>
  <c r="A3975" i="24"/>
  <c r="A4004" i="24"/>
  <c r="B4004" i="24"/>
  <c r="A3930" i="24"/>
  <c r="B4019" i="24"/>
  <c r="A4019" i="24"/>
  <c r="A3510" i="24"/>
  <c r="A3960" i="24"/>
  <c r="B3494" i="24"/>
  <c r="A3494" i="24"/>
  <c r="A3555" i="24"/>
  <c r="B3914" i="24"/>
  <c r="A3914" i="24"/>
  <c r="A3600" i="24"/>
  <c r="A3630" i="24"/>
  <c r="A4035" i="24"/>
  <c r="A3570" i="24"/>
  <c r="A3990" i="24"/>
  <c r="A3540" i="24"/>
  <c r="A3451" i="24"/>
  <c r="B3451" i="24"/>
  <c r="A3481" i="24"/>
  <c r="B3481" i="24"/>
  <c r="A3899" i="24"/>
  <c r="B3899" i="24"/>
  <c r="B3526" i="24"/>
  <c r="A3526" i="24"/>
  <c r="A2937" i="24"/>
  <c r="B2937" i="24"/>
  <c r="B3012" i="24"/>
  <c r="A3012" i="24"/>
  <c r="A2848" i="24"/>
  <c r="A2773" i="24"/>
  <c r="A2743" i="24"/>
  <c r="A2983" i="24"/>
  <c r="A2997" i="24"/>
  <c r="B2997" i="24"/>
  <c r="A2877" i="24"/>
  <c r="B2877" i="24"/>
  <c r="A2788" i="24"/>
  <c r="A2908" i="24"/>
  <c r="A2818" i="24"/>
  <c r="A2863" i="24"/>
  <c r="A2833" i="24"/>
  <c r="B2952" i="24"/>
  <c r="A2952" i="24"/>
  <c r="B2802" i="24"/>
  <c r="A2802" i="24"/>
  <c r="B2894" i="24"/>
  <c r="A2894" i="24"/>
  <c r="A3028" i="24"/>
  <c r="A2968" i="24"/>
  <c r="B2457" i="24"/>
  <c r="A2457" i="24"/>
  <c r="A2728" i="24"/>
  <c r="A2667" i="24"/>
  <c r="B2667" i="24"/>
  <c r="B2399" i="24"/>
  <c r="A2399" i="24"/>
  <c r="A2173" i="24"/>
  <c r="A2534" i="24"/>
  <c r="B2534" i="24"/>
  <c r="A2233" i="24"/>
  <c r="B2550" i="24"/>
  <c r="A2550" i="24"/>
  <c r="A2218" i="24"/>
  <c r="B2517" i="24"/>
  <c r="A2517" i="24"/>
  <c r="A2188" i="24"/>
  <c r="A2713" i="24"/>
  <c r="A2683" i="24"/>
  <c r="A2308" i="24"/>
  <c r="A2698" i="24"/>
  <c r="B2607" i="24"/>
  <c r="A2607" i="24"/>
  <c r="B2202" i="24"/>
  <c r="A2202" i="24"/>
  <c r="A2563" i="24"/>
  <c r="A2472" i="24"/>
  <c r="B2472" i="24"/>
  <c r="A2413" i="24"/>
  <c r="A2623" i="24"/>
  <c r="A2383" i="24"/>
  <c r="A2488" i="24"/>
  <c r="A2338" i="24"/>
  <c r="A2592" i="24"/>
  <c r="B2592" i="24"/>
  <c r="A2158" i="24"/>
  <c r="B2142" i="24"/>
  <c r="A2142" i="24"/>
  <c r="A2292" i="24"/>
  <c r="B2292" i="24"/>
  <c r="A2248" i="24"/>
  <c r="B2277" i="24"/>
  <c r="A2277" i="24"/>
  <c r="B2367" i="24"/>
  <c r="A2367" i="24"/>
  <c r="A2008" i="24"/>
  <c r="A1963" i="24"/>
  <c r="A2037" i="24"/>
  <c r="B2037" i="24"/>
  <c r="B1992" i="24"/>
  <c r="A1992" i="24"/>
  <c r="A1918" i="24"/>
  <c r="B2022" i="24"/>
  <c r="A2022" i="24"/>
  <c r="A2128" i="24"/>
  <c r="A2097" i="24"/>
  <c r="B2097" i="24"/>
  <c r="A2083" i="24"/>
  <c r="B2112" i="24"/>
  <c r="A2112" i="24"/>
  <c r="A2053" i="24"/>
  <c r="A1933" i="24"/>
  <c r="A1978" i="24"/>
  <c r="A2068" i="24"/>
  <c r="A672" i="24"/>
  <c r="B672" i="24"/>
  <c r="A1438" i="24"/>
  <c r="A1468" i="24"/>
  <c r="B1422" i="24"/>
  <c r="A1422" i="24"/>
  <c r="B792" i="24"/>
  <c r="A792" i="24"/>
  <c r="B882" i="24"/>
  <c r="A882" i="24"/>
  <c r="A373" i="24"/>
  <c r="A1888" i="24"/>
  <c r="A1858" i="24"/>
  <c r="A1843" i="24"/>
  <c r="A1873" i="24"/>
  <c r="A1903" i="24"/>
  <c r="A1573" i="24"/>
  <c r="A1693" i="24"/>
  <c r="A1648" i="24"/>
  <c r="A1633" i="24"/>
  <c r="B1769" i="24"/>
  <c r="A1769" i="24"/>
  <c r="A1783" i="24"/>
  <c r="B1783" i="24"/>
  <c r="A1722" i="24"/>
  <c r="B1722" i="24"/>
  <c r="A1543" i="24"/>
  <c r="A1798" i="24"/>
  <c r="A1663" i="24"/>
  <c r="B1602" i="24"/>
  <c r="A1602" i="24"/>
  <c r="A1558" i="24"/>
  <c r="B1812" i="24"/>
  <c r="A1812" i="24"/>
  <c r="A1588" i="24"/>
  <c r="A1618" i="24"/>
  <c r="A1753" i="24"/>
  <c r="B1737" i="24"/>
  <c r="A1737" i="24"/>
  <c r="A1828" i="24"/>
  <c r="B1512" i="24"/>
  <c r="A1512" i="24"/>
  <c r="B1392" i="24"/>
  <c r="A1392" i="24"/>
  <c r="A1483" i="24"/>
  <c r="B1407" i="24"/>
  <c r="A1407" i="24"/>
  <c r="A1498" i="24"/>
  <c r="A1455" i="24"/>
  <c r="B1455" i="24"/>
  <c r="A1528" i="24"/>
  <c r="A1318" i="24"/>
  <c r="B1229" i="24"/>
  <c r="A1229" i="24"/>
  <c r="A1347" i="24"/>
  <c r="B1347" i="24"/>
  <c r="A1288" i="24"/>
  <c r="A1303" i="24"/>
  <c r="A1153" i="24"/>
  <c r="A1213" i="24"/>
  <c r="A1333" i="24"/>
  <c r="B1167" i="24"/>
  <c r="A1167" i="24"/>
  <c r="B1362" i="24"/>
  <c r="A1362" i="24"/>
  <c r="A1272" i="24"/>
  <c r="B1272" i="24"/>
  <c r="A1183" i="24"/>
  <c r="B1257" i="24"/>
  <c r="A1257" i="24"/>
  <c r="A1378" i="24"/>
  <c r="A1093" i="24"/>
  <c r="A1078" i="24"/>
  <c r="A1107" i="24"/>
  <c r="B1107" i="24"/>
  <c r="A1066" i="24"/>
  <c r="A1138" i="24"/>
  <c r="A1033" i="24"/>
  <c r="B1047" i="24"/>
  <c r="A1047" i="24"/>
  <c r="A988" i="24"/>
  <c r="A973" i="24"/>
  <c r="B1122" i="24"/>
  <c r="A1122" i="24"/>
  <c r="B927" i="24"/>
  <c r="A927" i="24"/>
  <c r="A958" i="24"/>
  <c r="A1018" i="24"/>
  <c r="A1003" i="24"/>
  <c r="A837" i="24"/>
  <c r="B837" i="24"/>
  <c r="A763" i="24"/>
  <c r="A658" i="24"/>
  <c r="A703" i="24"/>
  <c r="A688" i="24"/>
  <c r="A898" i="24"/>
  <c r="A777" i="24"/>
  <c r="B777" i="24"/>
  <c r="A748" i="24"/>
  <c r="A853" i="24"/>
  <c r="A868" i="24"/>
  <c r="A732" i="24"/>
  <c r="B732" i="24"/>
  <c r="B807" i="24"/>
  <c r="A807" i="24"/>
  <c r="A628" i="24"/>
  <c r="B612" i="24"/>
  <c r="A612" i="24"/>
  <c r="A913" i="24"/>
  <c r="B642" i="24"/>
  <c r="A642" i="24"/>
  <c r="A298" i="24"/>
  <c r="A493" i="24"/>
  <c r="A478" i="24"/>
  <c r="A418" i="24"/>
  <c r="B389" i="24"/>
  <c r="A389" i="24"/>
  <c r="A523" i="24"/>
  <c r="B582" i="24"/>
  <c r="A582" i="24"/>
  <c r="B447" i="24"/>
  <c r="A447" i="24"/>
  <c r="A328" i="24"/>
  <c r="A343" i="24"/>
  <c r="A567" i="24"/>
  <c r="B567" i="24"/>
  <c r="A537" i="24"/>
  <c r="B537" i="24"/>
  <c r="A313" i="24"/>
  <c r="A598" i="24"/>
  <c r="A405" i="24"/>
  <c r="B405" i="24"/>
  <c r="A253" i="24"/>
  <c r="A508" i="24"/>
  <c r="A432" i="24"/>
  <c r="B432" i="24"/>
  <c r="B552" i="24"/>
  <c r="A552" i="24"/>
  <c r="A268" i="24"/>
  <c r="A463" i="24"/>
  <c r="A208" i="24"/>
  <c r="B222" i="24"/>
  <c r="A222" i="24"/>
  <c r="A237" i="24"/>
  <c r="B237" i="24"/>
  <c r="A178" i="24"/>
  <c r="A88" i="24"/>
  <c r="A133" i="24"/>
  <c r="B147" i="24"/>
  <c r="A147" i="24"/>
  <c r="B57" i="24"/>
  <c r="A57" i="24"/>
  <c r="A103" i="24"/>
  <c r="A43" i="24"/>
  <c r="B43" i="24"/>
  <c r="B117" i="24"/>
  <c r="A117" i="24"/>
  <c r="B28" i="24"/>
  <c r="A28" i="24"/>
  <c r="C6146" i="24"/>
  <c r="B6145" i="24"/>
  <c r="A6145" i="24"/>
  <c r="C4494" i="24"/>
  <c r="A4493" i="24"/>
  <c r="B4493" i="24"/>
  <c r="C6118" i="24"/>
  <c r="B6117" i="24"/>
  <c r="A6117" i="24"/>
  <c r="C6006" i="24"/>
  <c r="B6005" i="24"/>
  <c r="A6005" i="24"/>
  <c r="C6636" i="24"/>
  <c r="A6635" i="24"/>
  <c r="B6635" i="24"/>
  <c r="B5428" i="24"/>
  <c r="A5428" i="24"/>
  <c r="C5429" i="24"/>
  <c r="C7127" i="24"/>
  <c r="B7126" i="24"/>
  <c r="A7126" i="24"/>
  <c r="A5017" i="24"/>
  <c r="B6201" i="24"/>
  <c r="C6202" i="24"/>
  <c r="A6201" i="24"/>
  <c r="C6230" i="24"/>
  <c r="B6229" i="24"/>
  <c r="A6229" i="24"/>
  <c r="C5922" i="24"/>
  <c r="B5921" i="24"/>
  <c r="A5921" i="24"/>
  <c r="A7098" i="24"/>
  <c r="C7084" i="24"/>
  <c r="B7083" i="24"/>
  <c r="A7083" i="24"/>
  <c r="C7028" i="24"/>
  <c r="B7027" i="24"/>
  <c r="A7027" i="24"/>
  <c r="A7042" i="24"/>
  <c r="A6972" i="24"/>
  <c r="B6999" i="24"/>
  <c r="C7000" i="24"/>
  <c r="A6999" i="24"/>
  <c r="C7056" i="24"/>
  <c r="B7055" i="24"/>
  <c r="A7055" i="24"/>
  <c r="A6986" i="24"/>
  <c r="C6930" i="24"/>
  <c r="A6929" i="24"/>
  <c r="B6929" i="24"/>
  <c r="C6958" i="24"/>
  <c r="A6957" i="24"/>
  <c r="B6957" i="24"/>
  <c r="A6944" i="24"/>
  <c r="A7014" i="24"/>
  <c r="A7070" i="24"/>
  <c r="A6706" i="24"/>
  <c r="C6888" i="24"/>
  <c r="A6887" i="24"/>
  <c r="B6887" i="24"/>
  <c r="C6916" i="24"/>
  <c r="A6915" i="24"/>
  <c r="B6915" i="24"/>
  <c r="A6762" i="24"/>
  <c r="A6818" i="24"/>
  <c r="C6720" i="24"/>
  <c r="B6719" i="24"/>
  <c r="A6719" i="24"/>
  <c r="C6804" i="24"/>
  <c r="A6803" i="24"/>
  <c r="B6803" i="24"/>
  <c r="A6678" i="24"/>
  <c r="C6776" i="24"/>
  <c r="A6775" i="24"/>
  <c r="B6775" i="24"/>
  <c r="C6860" i="24"/>
  <c r="A6859" i="24"/>
  <c r="B6859" i="24"/>
  <c r="A6846" i="24"/>
  <c r="A6790" i="24"/>
  <c r="A6734" i="24"/>
  <c r="C6748" i="24"/>
  <c r="A6747" i="24"/>
  <c r="B6747" i="24"/>
  <c r="A6874" i="24"/>
  <c r="C6692" i="24"/>
  <c r="B6691" i="24"/>
  <c r="A6691" i="24"/>
  <c r="A6902" i="24"/>
  <c r="C6832" i="24"/>
  <c r="A6831" i="24"/>
  <c r="B6831" i="24"/>
  <c r="A6608" i="24"/>
  <c r="A6580" i="24"/>
  <c r="B6509" i="24"/>
  <c r="A6509" i="24"/>
  <c r="C6510" i="24"/>
  <c r="B6621" i="24"/>
  <c r="A6621" i="24"/>
  <c r="C6622" i="24"/>
  <c r="A6524" i="24"/>
  <c r="B6537" i="24"/>
  <c r="A6537" i="24"/>
  <c r="C6538" i="24"/>
  <c r="A6650" i="24"/>
  <c r="A6552" i="24"/>
  <c r="B6593" i="24"/>
  <c r="A6593" i="24"/>
  <c r="C6594" i="24"/>
  <c r="B6565" i="24"/>
  <c r="A6565" i="24"/>
  <c r="C6566" i="24"/>
  <c r="A6664" i="24"/>
  <c r="A6370" i="24"/>
  <c r="B6439" i="24"/>
  <c r="C6440" i="24"/>
  <c r="A6439" i="24"/>
  <c r="C6384" i="24"/>
  <c r="A6383" i="24"/>
  <c r="B6383" i="24"/>
  <c r="C6496" i="24"/>
  <c r="B6495" i="24"/>
  <c r="A6495" i="24"/>
  <c r="A6398" i="24"/>
  <c r="B6467" i="24"/>
  <c r="C6468" i="24"/>
  <c r="A6467" i="24"/>
  <c r="A6482" i="24"/>
  <c r="C6412" i="24"/>
  <c r="A6411" i="24"/>
  <c r="B6411" i="24"/>
  <c r="A6426" i="24"/>
  <c r="A6454" i="24"/>
  <c r="A6342" i="24"/>
  <c r="C6356" i="24"/>
  <c r="A6355" i="24"/>
  <c r="B6355" i="24"/>
  <c r="C6328" i="24"/>
  <c r="A6327" i="24"/>
  <c r="B6327" i="24"/>
  <c r="A6300" i="24"/>
  <c r="A6286" i="24"/>
  <c r="C6272" i="24"/>
  <c r="A6271" i="24"/>
  <c r="B6271" i="24"/>
  <c r="A6258" i="24"/>
  <c r="C6244" i="24"/>
  <c r="B6243" i="24"/>
  <c r="A6243" i="24"/>
  <c r="A6216" i="24"/>
  <c r="A6188" i="24"/>
  <c r="A6160" i="24"/>
  <c r="A6132" i="24"/>
  <c r="C6174" i="24"/>
  <c r="B6173" i="24"/>
  <c r="A6173" i="24"/>
  <c r="A6104" i="24"/>
  <c r="C6090" i="24"/>
  <c r="B6089" i="24"/>
  <c r="A6089" i="24"/>
  <c r="C6062" i="24"/>
  <c r="B6061" i="24"/>
  <c r="A6061" i="24"/>
  <c r="A6076" i="24"/>
  <c r="A6048" i="24"/>
  <c r="A6020" i="24"/>
  <c r="A5992" i="24"/>
  <c r="A5908" i="24"/>
  <c r="C5950" i="24"/>
  <c r="B5949" i="24"/>
  <c r="A5949" i="24"/>
  <c r="B5470" i="24"/>
  <c r="A5470" i="24"/>
  <c r="C5471" i="24"/>
  <c r="A5964" i="24"/>
  <c r="C5643" i="24"/>
  <c r="B5642" i="24"/>
  <c r="A5642" i="24"/>
  <c r="A5573" i="24"/>
  <c r="A5601" i="24"/>
  <c r="C5978" i="24"/>
  <c r="B5977" i="24"/>
  <c r="A5977" i="24"/>
  <c r="B5558" i="24"/>
  <c r="A5558" i="24"/>
  <c r="C5559" i="24"/>
  <c r="A5936" i="24"/>
  <c r="A5485" i="24"/>
  <c r="A5880" i="24"/>
  <c r="B5586" i="24"/>
  <c r="A5586" i="24"/>
  <c r="C5587" i="24"/>
  <c r="A5629" i="24"/>
  <c r="C5615" i="24"/>
  <c r="B5614" i="24"/>
  <c r="A5614" i="24"/>
  <c r="A5657" i="24"/>
  <c r="A5415" i="24"/>
  <c r="C5457" i="24"/>
  <c r="B5456" i="24"/>
  <c r="A5456" i="24"/>
  <c r="A5443" i="24"/>
  <c r="A4989" i="24"/>
  <c r="A5275" i="24"/>
  <c r="A5003" i="24"/>
  <c r="A5345" i="24"/>
  <c r="A4905" i="24"/>
  <c r="A5101" i="24"/>
  <c r="B5288" i="24"/>
  <c r="C5289" i="24"/>
  <c r="A5288" i="24"/>
  <c r="A5157" i="24"/>
  <c r="A5059" i="24"/>
  <c r="A5129" i="24"/>
  <c r="A5317" i="24"/>
  <c r="A4975" i="24"/>
  <c r="A5373" i="24"/>
  <c r="C5143" i="24"/>
  <c r="B5142" i="24"/>
  <c r="A5142" i="24"/>
  <c r="C4933" i="24"/>
  <c r="B4932" i="24"/>
  <c r="A4932" i="24"/>
  <c r="A5045" i="24"/>
  <c r="C5171" i="24"/>
  <c r="B5170" i="24"/>
  <c r="A5170" i="24"/>
  <c r="C4620" i="24"/>
  <c r="B4619" i="24"/>
  <c r="A4619" i="24"/>
  <c r="C4592" i="24"/>
  <c r="B4591" i="24"/>
  <c r="A4591" i="24"/>
  <c r="A4746" i="24"/>
  <c r="A4550" i="24"/>
  <c r="A4802" i="24"/>
  <c r="A4662" i="24"/>
  <c r="A4606" i="24"/>
  <c r="A4647" i="24"/>
  <c r="B4647" i="24"/>
  <c r="C4648" i="24"/>
  <c r="C4704" i="24"/>
  <c r="A4703" i="24"/>
  <c r="B4703" i="24"/>
  <c r="C4564" i="24"/>
  <c r="A4563" i="24"/>
  <c r="B4563" i="24"/>
  <c r="C4788" i="24"/>
  <c r="A4787" i="24"/>
  <c r="B4787" i="24"/>
  <c r="A4578" i="24"/>
  <c r="C4536" i="24"/>
  <c r="B4535" i="24"/>
  <c r="A4535" i="24"/>
  <c r="C4732" i="24"/>
  <c r="A4731" i="24"/>
  <c r="B4731" i="24"/>
  <c r="A4690" i="24"/>
  <c r="A4774" i="24"/>
  <c r="C4760" i="24"/>
  <c r="A4759" i="24"/>
  <c r="B4759" i="24"/>
  <c r="B4507" i="24"/>
  <c r="C4508" i="24"/>
  <c r="A4507" i="24"/>
  <c r="A4718" i="24"/>
  <c r="A4082" i="24"/>
  <c r="C4816" i="24"/>
  <c r="A4815" i="24"/>
  <c r="B4815" i="24"/>
  <c r="A4634" i="24"/>
  <c r="A4675" i="24"/>
  <c r="C4676" i="24"/>
  <c r="B4675" i="24"/>
  <c r="A4522" i="24"/>
  <c r="B3408" i="24"/>
  <c r="A3408" i="24"/>
  <c r="C3409" i="24"/>
  <c r="C3059" i="24"/>
  <c r="B3058" i="24"/>
  <c r="A3058" i="24"/>
  <c r="B3184" i="24"/>
  <c r="A3184" i="24"/>
  <c r="C3185" i="24"/>
  <c r="C3171" i="24"/>
  <c r="B3170" i="24"/>
  <c r="A3170" i="24"/>
  <c r="C3815" i="24"/>
  <c r="B3814" i="24"/>
  <c r="A3814" i="24"/>
  <c r="B3842" i="24"/>
  <c r="A3842" i="24"/>
  <c r="C3843" i="24"/>
  <c r="A3801" i="24"/>
  <c r="A3829" i="24"/>
  <c r="A3717" i="24"/>
  <c r="A3689" i="24"/>
  <c r="A3367" i="24"/>
  <c r="C3759" i="24"/>
  <c r="A3758" i="24"/>
  <c r="B3758" i="24"/>
  <c r="A3661" i="24"/>
  <c r="B3380" i="24"/>
  <c r="A3380" i="24"/>
  <c r="C3381" i="24"/>
  <c r="A3745" i="24"/>
  <c r="B3352" i="24"/>
  <c r="A3352" i="24"/>
  <c r="C3353" i="24"/>
  <c r="A3730" i="24"/>
  <c r="C3731" i="24"/>
  <c r="B3730" i="24"/>
  <c r="A3702" i="24"/>
  <c r="C3703" i="24"/>
  <c r="B3702" i="24"/>
  <c r="A3773" i="24"/>
  <c r="A3646" i="24"/>
  <c r="B3646" i="24"/>
  <c r="C3647" i="24"/>
  <c r="A3395" i="24"/>
  <c r="C3787" i="24"/>
  <c r="A3786" i="24"/>
  <c r="B3786" i="24"/>
  <c r="A3423" i="24"/>
  <c r="A3674" i="24"/>
  <c r="B3674" i="24"/>
  <c r="C3675" i="24"/>
  <c r="A3213" i="24"/>
  <c r="B3254" i="24"/>
  <c r="C3255" i="24"/>
  <c r="A3254" i="24"/>
  <c r="A3325" i="24"/>
  <c r="B3310" i="24"/>
  <c r="C3311" i="24"/>
  <c r="A3310" i="24"/>
  <c r="A3241" i="24"/>
  <c r="C3227" i="24"/>
  <c r="B3226" i="24"/>
  <c r="A3226" i="24"/>
  <c r="C3339" i="24"/>
  <c r="B3338" i="24"/>
  <c r="A3338" i="24"/>
  <c r="A3297" i="24"/>
  <c r="C3283" i="24"/>
  <c r="B3282" i="24"/>
  <c r="A3282" i="24"/>
  <c r="A3269" i="24"/>
  <c r="C3199" i="24"/>
  <c r="B3198" i="24"/>
  <c r="A3198" i="24"/>
  <c r="C3157" i="24"/>
  <c r="A3156" i="24"/>
  <c r="B3156" i="24"/>
  <c r="C3143" i="24"/>
  <c r="B3142" i="24"/>
  <c r="A3142" i="24"/>
  <c r="C3129" i="24"/>
  <c r="B3128" i="24"/>
  <c r="A3128" i="24"/>
  <c r="C3115" i="24"/>
  <c r="B3114" i="24"/>
  <c r="A3114" i="24"/>
  <c r="C3101" i="24"/>
  <c r="B3100" i="24"/>
  <c r="A3100" i="24"/>
  <c r="C3087" i="24"/>
  <c r="B3086" i="24"/>
  <c r="A3086" i="24"/>
  <c r="C3073" i="24"/>
  <c r="B3072" i="24"/>
  <c r="A3072" i="24"/>
  <c r="A3045" i="24"/>
  <c r="A7185" i="24"/>
  <c r="F142" i="7"/>
  <c r="AJ142" i="7" s="1"/>
  <c r="F141" i="7"/>
  <c r="AJ141" i="7" s="1"/>
  <c r="F140" i="7"/>
  <c r="AJ140" i="7" s="1"/>
  <c r="F138" i="7"/>
  <c r="AJ138" i="7" s="1"/>
  <c r="F137" i="7"/>
  <c r="AJ137" i="7" s="1"/>
  <c r="F136" i="7"/>
  <c r="AJ136" i="7" s="1"/>
  <c r="F135" i="7"/>
  <c r="AJ135" i="7" s="1"/>
  <c r="F134" i="7"/>
  <c r="AJ134" i="7" s="1"/>
  <c r="F133" i="7"/>
  <c r="AJ133" i="7" s="1"/>
  <c r="F132" i="7"/>
  <c r="AJ132" i="7" s="1"/>
  <c r="F131" i="7"/>
  <c r="AJ131" i="7" s="1"/>
  <c r="F130" i="7"/>
  <c r="AJ130" i="7" s="1"/>
  <c r="F129" i="7"/>
  <c r="AJ129" i="7" s="1"/>
  <c r="F128" i="7"/>
  <c r="AJ128" i="7" s="1"/>
  <c r="F127" i="7"/>
  <c r="AJ127" i="7" s="1"/>
  <c r="F126" i="7"/>
  <c r="AJ126" i="7" s="1"/>
  <c r="F125" i="7"/>
  <c r="AJ125" i="7" s="1"/>
  <c r="F123" i="7"/>
  <c r="AJ123" i="7" s="1"/>
  <c r="F122" i="7"/>
  <c r="AJ122" i="7" s="1"/>
  <c r="F121" i="7"/>
  <c r="AJ121" i="7" s="1"/>
  <c r="F120" i="7"/>
  <c r="AJ120" i="7" s="1"/>
  <c r="F119" i="7"/>
  <c r="AJ119" i="7" s="1"/>
  <c r="F118" i="7"/>
  <c r="AJ118" i="7" s="1"/>
  <c r="F117" i="7"/>
  <c r="AJ117" i="7" s="1"/>
  <c r="F116" i="7"/>
  <c r="AJ116" i="7" s="1"/>
  <c r="F115" i="7"/>
  <c r="AJ115" i="7" s="1"/>
  <c r="F114" i="7"/>
  <c r="AJ114" i="7" s="1"/>
  <c r="F113" i="7"/>
  <c r="AJ113" i="7" s="1"/>
  <c r="F112" i="7"/>
  <c r="AJ112" i="7" s="1"/>
  <c r="F111" i="7"/>
  <c r="AJ111" i="7" s="1"/>
  <c r="F110" i="7"/>
  <c r="AJ110" i="7" s="1"/>
  <c r="F109" i="7"/>
  <c r="AJ109" i="7" s="1"/>
  <c r="F108" i="7"/>
  <c r="AJ108" i="7" s="1"/>
  <c r="F107" i="7"/>
  <c r="AJ107" i="7" s="1"/>
  <c r="F106" i="7"/>
  <c r="AJ106" i="7" s="1"/>
  <c r="F105" i="7"/>
  <c r="AJ105" i="7" s="1"/>
  <c r="F104" i="7"/>
  <c r="AJ104" i="7" s="1"/>
  <c r="F103" i="7"/>
  <c r="AJ103" i="7" s="1"/>
  <c r="F102" i="7"/>
  <c r="AJ102" i="7" s="1"/>
  <c r="F101" i="7"/>
  <c r="AJ101" i="7" s="1"/>
  <c r="F100" i="7"/>
  <c r="AJ100" i="7" s="1"/>
  <c r="F99" i="7"/>
  <c r="AJ99" i="7" s="1"/>
  <c r="F98" i="7"/>
  <c r="AJ98" i="7" s="1"/>
  <c r="F97" i="7"/>
  <c r="AJ97" i="7" s="1"/>
  <c r="F96" i="7"/>
  <c r="AJ96" i="7" s="1"/>
  <c r="F95" i="7"/>
  <c r="AJ95" i="7" s="1"/>
  <c r="F94" i="7"/>
  <c r="AJ94" i="7" s="1"/>
  <c r="F93" i="7"/>
  <c r="AJ93" i="7" s="1"/>
  <c r="F92" i="7"/>
  <c r="AJ92" i="7" s="1"/>
  <c r="F91" i="7"/>
  <c r="AJ91" i="7" s="1"/>
  <c r="F89" i="7"/>
  <c r="AJ89" i="7" s="1"/>
  <c r="F88" i="7"/>
  <c r="AJ88" i="7" s="1"/>
  <c r="F87" i="7"/>
  <c r="AJ87" i="7" s="1"/>
  <c r="F86" i="7"/>
  <c r="AJ86" i="7" s="1"/>
  <c r="F85" i="7"/>
  <c r="AJ85" i="7" s="1"/>
  <c r="F84" i="7"/>
  <c r="AJ84" i="7" s="1"/>
  <c r="F83" i="7"/>
  <c r="F82" i="7"/>
  <c r="F81" i="7"/>
  <c r="AJ81" i="7" s="1"/>
  <c r="F80" i="7"/>
  <c r="AJ80" i="7" s="1"/>
  <c r="F79" i="7"/>
  <c r="AJ79" i="7" s="1"/>
  <c r="F78" i="7"/>
  <c r="AJ78" i="7" s="1"/>
  <c r="F77" i="7"/>
  <c r="AJ77" i="7" s="1"/>
  <c r="F76" i="7"/>
  <c r="AJ76" i="7" s="1"/>
  <c r="F75" i="7"/>
  <c r="AJ75" i="7" s="1"/>
  <c r="F74" i="7"/>
  <c r="AJ74" i="7" s="1"/>
  <c r="F73" i="7"/>
  <c r="F72" i="7"/>
  <c r="AJ72" i="7" s="1"/>
  <c r="F71" i="7"/>
  <c r="AJ71" i="7" s="1"/>
  <c r="F70" i="7"/>
  <c r="AJ70" i="7" s="1"/>
  <c r="F69" i="7"/>
  <c r="AJ69" i="7" s="1"/>
  <c r="F68" i="7"/>
  <c r="AJ68" i="7" s="1"/>
  <c r="F67" i="7"/>
  <c r="AJ67" i="7" s="1"/>
  <c r="F66" i="7"/>
  <c r="AJ66" i="7" s="1"/>
  <c r="F65" i="7"/>
  <c r="AJ65" i="7" s="1"/>
  <c r="F64" i="7"/>
  <c r="AJ64" i="7" s="1"/>
  <c r="F63" i="7"/>
  <c r="AJ63" i="7" s="1"/>
  <c r="F62" i="7"/>
  <c r="AJ62" i="7" s="1"/>
  <c r="F61" i="7"/>
  <c r="AJ61" i="7" s="1"/>
  <c r="F60" i="7"/>
  <c r="AJ60" i="7" s="1"/>
  <c r="F59" i="7"/>
  <c r="AJ59" i="7" s="1"/>
  <c r="F58" i="7"/>
  <c r="AJ58" i="7" s="1"/>
  <c r="F57" i="7"/>
  <c r="AJ57" i="7" s="1"/>
  <c r="F56" i="7"/>
  <c r="AJ56" i="7" s="1"/>
  <c r="F55" i="7"/>
  <c r="AJ55" i="7" s="1"/>
  <c r="F54" i="7"/>
  <c r="AJ54" i="7" s="1"/>
  <c r="F53" i="7"/>
  <c r="AJ53" i="7" s="1"/>
  <c r="F52" i="7"/>
  <c r="AJ52" i="7" s="1"/>
  <c r="F51" i="7"/>
  <c r="AJ51" i="7" s="1"/>
  <c r="F50" i="7"/>
  <c r="AJ50" i="7" s="1"/>
  <c r="F49" i="7"/>
  <c r="AJ49" i="7" s="1"/>
  <c r="F48" i="7"/>
  <c r="AJ48" i="7" s="1"/>
  <c r="F47" i="7"/>
  <c r="AJ47" i="7" s="1"/>
  <c r="F46" i="7"/>
  <c r="AJ46" i="7" s="1"/>
  <c r="F45" i="7"/>
  <c r="AJ45" i="7" s="1"/>
  <c r="F44" i="7"/>
  <c r="AJ44" i="7" s="1"/>
  <c r="F43" i="7"/>
  <c r="AJ43" i="7" s="1"/>
  <c r="F42" i="7"/>
  <c r="AJ42" i="7" s="1"/>
  <c r="F41" i="7"/>
  <c r="AJ41" i="7" s="1"/>
  <c r="F40" i="7"/>
  <c r="AJ40" i="7" s="1"/>
  <c r="F39" i="7"/>
  <c r="AJ39" i="7" s="1"/>
  <c r="AJ25" i="7"/>
  <c r="F26" i="7"/>
  <c r="F27" i="7"/>
  <c r="AJ27" i="7" s="1"/>
  <c r="F28" i="7"/>
  <c r="AJ28" i="7" s="1"/>
  <c r="F29" i="7"/>
  <c r="AJ29" i="7" s="1"/>
  <c r="F30" i="7"/>
  <c r="AJ30" i="7" s="1"/>
  <c r="F31" i="7"/>
  <c r="AJ31" i="7" s="1"/>
  <c r="F32" i="7"/>
  <c r="AJ32" i="7" s="1"/>
  <c r="F33" i="7"/>
  <c r="AJ33" i="7" s="1"/>
  <c r="F34" i="7"/>
  <c r="AJ34" i="7" s="1"/>
  <c r="F35" i="7"/>
  <c r="AJ35" i="7" s="1"/>
  <c r="F36" i="7"/>
  <c r="AJ36" i="7" s="1"/>
  <c r="F37" i="7"/>
  <c r="AJ37" i="7" s="1"/>
  <c r="F24" i="7"/>
  <c r="AJ24" i="7" s="1"/>
  <c r="B3887" i="24" l="1"/>
  <c r="A3887" i="24"/>
  <c r="A718" i="24"/>
  <c r="A2353" i="24"/>
  <c r="A4196" i="24"/>
  <c r="A4166" i="24"/>
  <c r="A2443" i="24"/>
  <c r="A2638" i="24"/>
  <c r="A1948" i="24"/>
  <c r="A2653" i="24"/>
  <c r="A2923" i="24"/>
  <c r="A2428" i="24"/>
  <c r="A4211" i="24"/>
  <c r="A2503" i="24"/>
  <c r="A2578" i="24"/>
  <c r="B5850" i="24"/>
  <c r="A5850" i="24"/>
  <c r="A5820" i="24"/>
  <c r="B5820" i="24"/>
  <c r="B5805" i="24"/>
  <c r="A5805" i="24"/>
  <c r="B5835" i="24"/>
  <c r="A5835" i="24"/>
  <c r="A5775" i="24"/>
  <c r="B5775" i="24"/>
  <c r="B7139" i="24"/>
  <c r="A7139" i="24"/>
  <c r="A5789" i="24"/>
  <c r="A7110" i="24"/>
  <c r="B7155" i="24"/>
  <c r="A7155" i="24"/>
  <c r="A5729" i="24"/>
  <c r="B4859" i="24"/>
  <c r="A4859" i="24"/>
  <c r="A5498" i="24"/>
  <c r="B5498" i="24"/>
  <c r="A5243" i="24"/>
  <c r="B4889" i="24"/>
  <c r="A4889" i="24"/>
  <c r="B5700" i="24"/>
  <c r="A5700" i="24"/>
  <c r="A4361" i="24"/>
  <c r="B5760" i="24"/>
  <c r="A5760" i="24"/>
  <c r="B5715" i="24"/>
  <c r="A5715" i="24"/>
  <c r="A5744" i="24"/>
  <c r="A5198" i="24"/>
  <c r="A4347" i="24"/>
  <c r="B4347" i="24"/>
  <c r="A4422" i="24"/>
  <c r="B4422" i="24"/>
  <c r="A5542" i="24"/>
  <c r="A5528" i="24"/>
  <c r="B5528" i="24"/>
  <c r="A4407" i="24"/>
  <c r="B4407" i="24"/>
  <c r="A4828" i="24"/>
  <c r="A4844" i="24"/>
  <c r="B4844" i="24"/>
  <c r="A5669" i="24"/>
  <c r="A5512" i="24"/>
  <c r="A4377" i="24"/>
  <c r="B4377" i="24"/>
  <c r="A4873" i="24"/>
  <c r="A5228" i="24"/>
  <c r="B5685" i="24"/>
  <c r="A5685" i="24"/>
  <c r="A5259" i="24"/>
  <c r="B5259" i="24"/>
  <c r="A4301" i="24"/>
  <c r="A4065" i="24"/>
  <c r="A4331" i="24"/>
  <c r="B4258" i="24"/>
  <c r="A4258" i="24"/>
  <c r="B4272" i="24"/>
  <c r="A4272" i="24"/>
  <c r="B4287" i="24"/>
  <c r="A4287" i="24"/>
  <c r="A4151" i="24"/>
  <c r="B4182" i="24"/>
  <c r="A4182" i="24"/>
  <c r="A4050" i="24"/>
  <c r="B4228" i="24"/>
  <c r="A4228" i="24"/>
  <c r="A4242" i="24"/>
  <c r="B4242" i="24"/>
  <c r="B4317" i="24"/>
  <c r="A4317" i="24"/>
  <c r="A3452" i="24"/>
  <c r="B3452" i="24"/>
  <c r="B3541" i="24"/>
  <c r="A3541" i="24"/>
  <c r="A3915" i="24"/>
  <c r="A3511" i="24"/>
  <c r="B3511" i="24"/>
  <c r="B3931" i="24"/>
  <c r="A3931" i="24"/>
  <c r="B3871" i="24"/>
  <c r="A3871" i="24"/>
  <c r="A3465" i="24"/>
  <c r="A3571" i="24"/>
  <c r="B3571" i="24"/>
  <c r="B4036" i="24"/>
  <c r="A4036" i="24"/>
  <c r="A3435" i="24"/>
  <c r="B3961" i="24"/>
  <c r="A3961" i="24"/>
  <c r="B3527" i="24"/>
  <c r="A3527" i="24"/>
  <c r="A3900" i="24"/>
  <c r="B3482" i="24"/>
  <c r="A3482" i="24"/>
  <c r="A3631" i="24"/>
  <c r="B3631" i="24"/>
  <c r="A3495" i="24"/>
  <c r="A4005" i="24"/>
  <c r="B3976" i="24"/>
  <c r="A3976" i="24"/>
  <c r="B3616" i="24"/>
  <c r="A3616" i="24"/>
  <c r="B3556" i="24"/>
  <c r="A3556" i="24"/>
  <c r="B3991" i="24"/>
  <c r="A3991" i="24"/>
  <c r="A3601" i="24"/>
  <c r="B3601" i="24"/>
  <c r="A4020" i="24"/>
  <c r="B3857" i="24"/>
  <c r="A3857" i="24"/>
  <c r="A3587" i="24"/>
  <c r="B3587" i="24"/>
  <c r="B3946" i="24"/>
  <c r="A3946" i="24"/>
  <c r="B3029" i="24"/>
  <c r="A3029" i="24"/>
  <c r="B2834" i="24"/>
  <c r="A2834" i="24"/>
  <c r="B2969" i="24"/>
  <c r="A2969" i="24"/>
  <c r="A2803" i="24"/>
  <c r="B2864" i="24"/>
  <c r="A2864" i="24"/>
  <c r="A2998" i="24"/>
  <c r="B2984" i="24"/>
  <c r="A2984" i="24"/>
  <c r="A2849" i="24"/>
  <c r="B2849" i="24"/>
  <c r="A2909" i="24"/>
  <c r="B2909" i="24"/>
  <c r="B2895" i="24"/>
  <c r="A2895" i="24"/>
  <c r="B2819" i="24"/>
  <c r="A2819" i="24"/>
  <c r="A2878" i="24"/>
  <c r="A2774" i="24"/>
  <c r="B2774" i="24"/>
  <c r="A2938" i="24"/>
  <c r="A2953" i="24"/>
  <c r="A2789" i="24"/>
  <c r="B2789" i="24"/>
  <c r="B2744" i="24"/>
  <c r="A2744" i="24"/>
  <c r="A3013" i="24"/>
  <c r="A2293" i="24"/>
  <c r="A2593" i="24"/>
  <c r="B2699" i="24"/>
  <c r="A2699" i="24"/>
  <c r="A2535" i="24"/>
  <c r="B2535" i="24"/>
  <c r="A2668" i="24"/>
  <c r="B2729" i="24"/>
  <c r="A2729" i="24"/>
  <c r="B2339" i="24"/>
  <c r="A2339" i="24"/>
  <c r="B2400" i="24"/>
  <c r="A2400" i="24"/>
  <c r="A2249" i="24"/>
  <c r="B2249" i="24"/>
  <c r="B2414" i="24"/>
  <c r="A2414" i="24"/>
  <c r="A2203" i="24"/>
  <c r="A2278" i="24"/>
  <c r="B2624" i="24"/>
  <c r="A2624" i="24"/>
  <c r="B2309" i="24"/>
  <c r="A2309" i="24"/>
  <c r="B2684" i="24"/>
  <c r="A2684" i="24"/>
  <c r="A2518" i="24"/>
  <c r="B2219" i="24"/>
  <c r="A2219" i="24"/>
  <c r="B2174" i="24"/>
  <c r="A2174" i="24"/>
  <c r="A2458" i="24"/>
  <c r="A2368" i="24"/>
  <c r="A2384" i="24"/>
  <c r="B2384" i="24"/>
  <c r="A2143" i="24"/>
  <c r="A2159" i="24"/>
  <c r="B2159" i="24"/>
  <c r="B2489" i="24"/>
  <c r="A2489" i="24"/>
  <c r="A2473" i="24"/>
  <c r="B2564" i="24"/>
  <c r="A2564" i="24"/>
  <c r="A2608" i="24"/>
  <c r="B2714" i="24"/>
  <c r="A2714" i="24"/>
  <c r="A2189" i="24"/>
  <c r="B2189" i="24"/>
  <c r="A2551" i="24"/>
  <c r="B2234" i="24"/>
  <c r="A2234" i="24"/>
  <c r="B2069" i="24"/>
  <c r="A2069" i="24"/>
  <c r="A2023" i="24"/>
  <c r="A2038" i="24"/>
  <c r="B1964" i="24"/>
  <c r="A1964" i="24"/>
  <c r="A1979" i="24"/>
  <c r="B1979" i="24"/>
  <c r="B1934" i="24"/>
  <c r="A1934" i="24"/>
  <c r="A2098" i="24"/>
  <c r="B2129" i="24"/>
  <c r="A2129" i="24"/>
  <c r="A1919" i="24"/>
  <c r="B1919" i="24"/>
  <c r="A1993" i="24"/>
  <c r="A2113" i="24"/>
  <c r="B2054" i="24"/>
  <c r="A2054" i="24"/>
  <c r="B2084" i="24"/>
  <c r="A2084" i="24"/>
  <c r="A2009" i="24"/>
  <c r="B2009" i="24"/>
  <c r="A374" i="24"/>
  <c r="B374" i="24"/>
  <c r="A883" i="24"/>
  <c r="A1469" i="24"/>
  <c r="B1469" i="24"/>
  <c r="A1423" i="24"/>
  <c r="A673" i="24"/>
  <c r="A793" i="24"/>
  <c r="B1439" i="24"/>
  <c r="A1439" i="24"/>
  <c r="B1904" i="24"/>
  <c r="A1904" i="24"/>
  <c r="B1859" i="24"/>
  <c r="A1859" i="24"/>
  <c r="A1874" i="24"/>
  <c r="B1874" i="24"/>
  <c r="B1844" i="24"/>
  <c r="A1844" i="24"/>
  <c r="B1889" i="24"/>
  <c r="A1889" i="24"/>
  <c r="B1829" i="24"/>
  <c r="A1829" i="24"/>
  <c r="B1544" i="24"/>
  <c r="A1544" i="24"/>
  <c r="A1723" i="24"/>
  <c r="A1784" i="24"/>
  <c r="B1784" i="24"/>
  <c r="B1694" i="24"/>
  <c r="A1694" i="24"/>
  <c r="A1754" i="24"/>
  <c r="B1754" i="24"/>
  <c r="B1619" i="24"/>
  <c r="A1619" i="24"/>
  <c r="A1813" i="24"/>
  <c r="A1634" i="24"/>
  <c r="B1634" i="24"/>
  <c r="B1559" i="24"/>
  <c r="A1559" i="24"/>
  <c r="B1799" i="24"/>
  <c r="A1799" i="24"/>
  <c r="B1770" i="24"/>
  <c r="A1770" i="24"/>
  <c r="A1738" i="24"/>
  <c r="A1589" i="24"/>
  <c r="B1589" i="24"/>
  <c r="A1603" i="24"/>
  <c r="B1664" i="24"/>
  <c r="A1664" i="24"/>
  <c r="B1649" i="24"/>
  <c r="A1649" i="24"/>
  <c r="B1574" i="24"/>
  <c r="A1574" i="24"/>
  <c r="A1393" i="24"/>
  <c r="B1529" i="24"/>
  <c r="A1529" i="24"/>
  <c r="A1484" i="24"/>
  <c r="B1484" i="24"/>
  <c r="A1513" i="24"/>
  <c r="A1456" i="24"/>
  <c r="B1499" i="24"/>
  <c r="A1499" i="24"/>
  <c r="A1408" i="24"/>
  <c r="B1379" i="24"/>
  <c r="A1379" i="24"/>
  <c r="A1273" i="24"/>
  <c r="A1214" i="24"/>
  <c r="B1214" i="24"/>
  <c r="B1289" i="24"/>
  <c r="A1289" i="24"/>
  <c r="A1348" i="24"/>
  <c r="A1168" i="24"/>
  <c r="B1304" i="24"/>
  <c r="A1304" i="24"/>
  <c r="A1258" i="24"/>
  <c r="B1184" i="24"/>
  <c r="A1184" i="24"/>
  <c r="A1363" i="24"/>
  <c r="B1334" i="24"/>
  <c r="A1334" i="24"/>
  <c r="A1154" i="24"/>
  <c r="B1154" i="24"/>
  <c r="B1230" i="24"/>
  <c r="A1230" i="24"/>
  <c r="B1319" i="24"/>
  <c r="A1319" i="24"/>
  <c r="B1004" i="24"/>
  <c r="A1004" i="24"/>
  <c r="A928" i="24"/>
  <c r="A1048" i="24"/>
  <c r="A1108" i="24"/>
  <c r="A974" i="24"/>
  <c r="B974" i="24"/>
  <c r="B989" i="24"/>
  <c r="A989" i="24"/>
  <c r="A1019" i="24"/>
  <c r="B1019" i="24"/>
  <c r="A959" i="24"/>
  <c r="B959" i="24"/>
  <c r="A1123" i="24"/>
  <c r="A1034" i="24"/>
  <c r="B1034" i="24"/>
  <c r="B1139" i="24"/>
  <c r="A1139" i="24"/>
  <c r="B1079" i="24"/>
  <c r="A1079" i="24"/>
  <c r="B1094" i="24"/>
  <c r="A1094" i="24"/>
  <c r="A643" i="24"/>
  <c r="A613" i="24"/>
  <c r="A629" i="24"/>
  <c r="B629" i="24"/>
  <c r="B764" i="24"/>
  <c r="A764" i="24"/>
  <c r="B749" i="24"/>
  <c r="A749" i="24"/>
  <c r="A778" i="24"/>
  <c r="B689" i="24"/>
  <c r="A689" i="24"/>
  <c r="B659" i="24"/>
  <c r="A659" i="24"/>
  <c r="A838" i="24"/>
  <c r="A733" i="24"/>
  <c r="B869" i="24"/>
  <c r="A869" i="24"/>
  <c r="B704" i="24"/>
  <c r="A704" i="24"/>
  <c r="B914" i="24"/>
  <c r="A914" i="24"/>
  <c r="A808" i="24"/>
  <c r="B854" i="24"/>
  <c r="A854" i="24"/>
  <c r="B899" i="24"/>
  <c r="A899" i="24"/>
  <c r="A553" i="24"/>
  <c r="A433" i="24"/>
  <c r="A509" i="24"/>
  <c r="B509" i="24"/>
  <c r="B464" i="24"/>
  <c r="A464" i="24"/>
  <c r="B599" i="24"/>
  <c r="A599" i="24"/>
  <c r="A568" i="24"/>
  <c r="B344" i="24"/>
  <c r="A344" i="24"/>
  <c r="B269" i="24"/>
  <c r="A269" i="24"/>
  <c r="A254" i="24"/>
  <c r="B254" i="24"/>
  <c r="A406" i="24"/>
  <c r="A538" i="24"/>
  <c r="B329" i="24"/>
  <c r="A329" i="24"/>
  <c r="A419" i="24"/>
  <c r="B419" i="24"/>
  <c r="A314" i="24"/>
  <c r="B314" i="24"/>
  <c r="A448" i="24"/>
  <c r="B524" i="24"/>
  <c r="A524" i="24"/>
  <c r="B390" i="24"/>
  <c r="A390" i="24"/>
  <c r="B494" i="24"/>
  <c r="A494" i="24"/>
  <c r="B299" i="24"/>
  <c r="A299" i="24"/>
  <c r="A583" i="24"/>
  <c r="A479" i="24"/>
  <c r="B479" i="24"/>
  <c r="A238" i="24"/>
  <c r="A223" i="24"/>
  <c r="B209" i="24"/>
  <c r="A209" i="24"/>
  <c r="B179" i="24"/>
  <c r="A179" i="24"/>
  <c r="B29" i="24"/>
  <c r="A29" i="24"/>
  <c r="A118" i="24"/>
  <c r="A148" i="24"/>
  <c r="A104" i="24"/>
  <c r="B104" i="24"/>
  <c r="B58" i="24"/>
  <c r="A58" i="24"/>
  <c r="B89" i="24"/>
  <c r="A89" i="24"/>
  <c r="A44" i="24"/>
  <c r="B44" i="24"/>
  <c r="A134" i="24"/>
  <c r="B134" i="24"/>
  <c r="A6146" i="24"/>
  <c r="A6118" i="24"/>
  <c r="A4494" i="24"/>
  <c r="A6202" i="24"/>
  <c r="A5922" i="24"/>
  <c r="A6636" i="24"/>
  <c r="A6230" i="24"/>
  <c r="B7127" i="24"/>
  <c r="A7127" i="24"/>
  <c r="A5429" i="24"/>
  <c r="A6006" i="24"/>
  <c r="A6958" i="24"/>
  <c r="A7056" i="24"/>
  <c r="A7000" i="24"/>
  <c r="A7028" i="24"/>
  <c r="A6930" i="24"/>
  <c r="A7084" i="24"/>
  <c r="A6804" i="24"/>
  <c r="A6692" i="24"/>
  <c r="A6916" i="24"/>
  <c r="A6776" i="24"/>
  <c r="A6720" i="24"/>
  <c r="A6860" i="24"/>
  <c r="A6832" i="24"/>
  <c r="A6888" i="24"/>
  <c r="A6748" i="24"/>
  <c r="A6566" i="24"/>
  <c r="A6538" i="24"/>
  <c r="A6510" i="24"/>
  <c r="A6594" i="24"/>
  <c r="A6622" i="24"/>
  <c r="A6468" i="24"/>
  <c r="A6384" i="24"/>
  <c r="A6440" i="24"/>
  <c r="A6412" i="24"/>
  <c r="A6496" i="24"/>
  <c r="A6328" i="24"/>
  <c r="A6356" i="24"/>
  <c r="A6272" i="24"/>
  <c r="A6244" i="24"/>
  <c r="A6174" i="24"/>
  <c r="A6062" i="24"/>
  <c r="A6090" i="24"/>
  <c r="A5587" i="24"/>
  <c r="A5471" i="24"/>
  <c r="A5559" i="24"/>
  <c r="A5615" i="24"/>
  <c r="A5643" i="24"/>
  <c r="A5950" i="24"/>
  <c r="A5978" i="24"/>
  <c r="A5457" i="24"/>
  <c r="A4933" i="24"/>
  <c r="A5289" i="24"/>
  <c r="A5171" i="24"/>
  <c r="A5143" i="24"/>
  <c r="A4536" i="24"/>
  <c r="A4564" i="24"/>
  <c r="A4508" i="24"/>
  <c r="A4704" i="24"/>
  <c r="A4592" i="24"/>
  <c r="A4816" i="24"/>
  <c r="A4648" i="24"/>
  <c r="A4732" i="24"/>
  <c r="A4788" i="24"/>
  <c r="A4676" i="24"/>
  <c r="A4760" i="24"/>
  <c r="A4620" i="24"/>
  <c r="A3409" i="24"/>
  <c r="A3843" i="24"/>
  <c r="A3171" i="24"/>
  <c r="A3185" i="24"/>
  <c r="A3815" i="24"/>
  <c r="A3059" i="24"/>
  <c r="A3381" i="24"/>
  <c r="A3675" i="24"/>
  <c r="A3703" i="24"/>
  <c r="A3731" i="24"/>
  <c r="A3353" i="24"/>
  <c r="A3759" i="24"/>
  <c r="A3647" i="24"/>
  <c r="A3787" i="24"/>
  <c r="A3339" i="24"/>
  <c r="A3283" i="24"/>
  <c r="A3227" i="24"/>
  <c r="A3255" i="24"/>
  <c r="A3311" i="24"/>
  <c r="A3199" i="24"/>
  <c r="A3157" i="24"/>
  <c r="A3143" i="24"/>
  <c r="A3129" i="24"/>
  <c r="A3115" i="24"/>
  <c r="A3101" i="24"/>
  <c r="A3087" i="24"/>
  <c r="A3073" i="24"/>
  <c r="A7186" i="24"/>
  <c r="AJ26" i="7"/>
  <c r="E9" i="7"/>
  <c r="X73" i="7"/>
  <c r="AJ73" i="7"/>
  <c r="Y82" i="7"/>
  <c r="AJ82" i="7"/>
  <c r="AG83" i="7"/>
  <c r="AJ83" i="7"/>
  <c r="V83" i="7"/>
  <c r="W83" i="7"/>
  <c r="X83" i="7"/>
  <c r="Y83" i="7"/>
  <c r="W82" i="7"/>
  <c r="AG82" i="7"/>
  <c r="V82" i="7"/>
  <c r="X82" i="7"/>
  <c r="Y73" i="7"/>
  <c r="AG73" i="7"/>
  <c r="V73" i="7"/>
  <c r="W73" i="7"/>
  <c r="AG61" i="7"/>
  <c r="AG53" i="7"/>
  <c r="AG43" i="7"/>
  <c r="A2579" i="24" l="1"/>
  <c r="B2579" i="24"/>
  <c r="B2444" i="24"/>
  <c r="A2444" i="24"/>
  <c r="A719" i="24"/>
  <c r="B719" i="24"/>
  <c r="A2504" i="24"/>
  <c r="B2504" i="24"/>
  <c r="B4212" i="24"/>
  <c r="A4212" i="24"/>
  <c r="A2639" i="24"/>
  <c r="B2639" i="24"/>
  <c r="A2354" i="24"/>
  <c r="B2354" i="24"/>
  <c r="A1949" i="24"/>
  <c r="B1949" i="24"/>
  <c r="A4167" i="24"/>
  <c r="B4167" i="24"/>
  <c r="B4197" i="24"/>
  <c r="A4197" i="24"/>
  <c r="A2429" i="24"/>
  <c r="B2429" i="24"/>
  <c r="A2924" i="24"/>
  <c r="B2924" i="24"/>
  <c r="B2654" i="24"/>
  <c r="A2654" i="24"/>
  <c r="A3888" i="24"/>
  <c r="A7111" i="24"/>
  <c r="B7111" i="24"/>
  <c r="B5806" i="24"/>
  <c r="A5806" i="24"/>
  <c r="B7140" i="24"/>
  <c r="A7140" i="24"/>
  <c r="A5776" i="24"/>
  <c r="B5776" i="24"/>
  <c r="B5836" i="24"/>
  <c r="A5836" i="24"/>
  <c r="B7156" i="24"/>
  <c r="A7156" i="24"/>
  <c r="B5790" i="24"/>
  <c r="A5790" i="24"/>
  <c r="A5821" i="24"/>
  <c r="B5821" i="24"/>
  <c r="B5851" i="24"/>
  <c r="A5851" i="24"/>
  <c r="B5513" i="24"/>
  <c r="A5513" i="24"/>
  <c r="A5670" i="24"/>
  <c r="B5670" i="24"/>
  <c r="B4845" i="24"/>
  <c r="A4845" i="24"/>
  <c r="B5199" i="24"/>
  <c r="A5199" i="24"/>
  <c r="B4362" i="24"/>
  <c r="A4362" i="24"/>
  <c r="B5701" i="24"/>
  <c r="A5701" i="24"/>
  <c r="A5499" i="24"/>
  <c r="B5499" i="24"/>
  <c r="B5686" i="24"/>
  <c r="A5686" i="24"/>
  <c r="A4408" i="24"/>
  <c r="B4408" i="24"/>
  <c r="B5529" i="24"/>
  <c r="A5529" i="24"/>
  <c r="A4423" i="24"/>
  <c r="B4423" i="24"/>
  <c r="B4890" i="24"/>
  <c r="A4890" i="24"/>
  <c r="A5260" i="24"/>
  <c r="B5260" i="24"/>
  <c r="A4378" i="24"/>
  <c r="B4378" i="24"/>
  <c r="B4829" i="24"/>
  <c r="A4829" i="24"/>
  <c r="A4348" i="24"/>
  <c r="B4348" i="24"/>
  <c r="B5745" i="24"/>
  <c r="A5745" i="24"/>
  <c r="B5761" i="24"/>
  <c r="A5761" i="24"/>
  <c r="A5244" i="24"/>
  <c r="B5244" i="24"/>
  <c r="B4860" i="24"/>
  <c r="A4860" i="24"/>
  <c r="A5730" i="24"/>
  <c r="B5730" i="24"/>
  <c r="A5229" i="24"/>
  <c r="B5229" i="24"/>
  <c r="A4874" i="24"/>
  <c r="B4874" i="24"/>
  <c r="B5543" i="24"/>
  <c r="A5543" i="24"/>
  <c r="B5716" i="24"/>
  <c r="A5716" i="24"/>
  <c r="B4152" i="24"/>
  <c r="A4152" i="24"/>
  <c r="B4273" i="24"/>
  <c r="A4273" i="24"/>
  <c r="B4332" i="24"/>
  <c r="A4332" i="24"/>
  <c r="B4183" i="24"/>
  <c r="A4183" i="24"/>
  <c r="B4318" i="24"/>
  <c r="A4318" i="24"/>
  <c r="A4229" i="24"/>
  <c r="A4051" i="24"/>
  <c r="B4051" i="24"/>
  <c r="B4288" i="24"/>
  <c r="A4288" i="24"/>
  <c r="A4259" i="24"/>
  <c r="A4302" i="24"/>
  <c r="B4302" i="24"/>
  <c r="B4243" i="24"/>
  <c r="A4243" i="24"/>
  <c r="B4066" i="24"/>
  <c r="A4066" i="24"/>
  <c r="A3858" i="24"/>
  <c r="B3947" i="24"/>
  <c r="A3947" i="24"/>
  <c r="B3602" i="24"/>
  <c r="A3602" i="24"/>
  <c r="B3617" i="24"/>
  <c r="A3617" i="24"/>
  <c r="B3977" i="24"/>
  <c r="A3977" i="24"/>
  <c r="B3496" i="24"/>
  <c r="A3496" i="24"/>
  <c r="A3632" i="24"/>
  <c r="B3632" i="24"/>
  <c r="A3483" i="24"/>
  <c r="B3872" i="24"/>
  <c r="A3872" i="24"/>
  <c r="B3542" i="24"/>
  <c r="A3542" i="24"/>
  <c r="A3528" i="24"/>
  <c r="A3572" i="24"/>
  <c r="B3572" i="24"/>
  <c r="A3512" i="24"/>
  <c r="B3512" i="24"/>
  <c r="B3557" i="24"/>
  <c r="A3557" i="24"/>
  <c r="A4006" i="24"/>
  <c r="B4006" i="24"/>
  <c r="A3901" i="24"/>
  <c r="B3901" i="24"/>
  <c r="A3453" i="24"/>
  <c r="A3588" i="24"/>
  <c r="B4021" i="24"/>
  <c r="A4021" i="24"/>
  <c r="B3992" i="24"/>
  <c r="A3992" i="24"/>
  <c r="B3962" i="24"/>
  <c r="A3962" i="24"/>
  <c r="B3436" i="24"/>
  <c r="A3436" i="24"/>
  <c r="B4037" i="24"/>
  <c r="A4037" i="24"/>
  <c r="B3466" i="24"/>
  <c r="A3466" i="24"/>
  <c r="B3932" i="24"/>
  <c r="A3932" i="24"/>
  <c r="B3916" i="24"/>
  <c r="A3916" i="24"/>
  <c r="B2835" i="24"/>
  <c r="A2835" i="24"/>
  <c r="A2879" i="24"/>
  <c r="B2879" i="24"/>
  <c r="B2820" i="24"/>
  <c r="A2820" i="24"/>
  <c r="A2850" i="24"/>
  <c r="B2850" i="24"/>
  <c r="B2985" i="24"/>
  <c r="A2985" i="24"/>
  <c r="B2865" i="24"/>
  <c r="A2865" i="24"/>
  <c r="B2804" i="24"/>
  <c r="A2804" i="24"/>
  <c r="B2970" i="24"/>
  <c r="A2970" i="24"/>
  <c r="B3014" i="24"/>
  <c r="A3014" i="24"/>
  <c r="B2745" i="24"/>
  <c r="A2745" i="24"/>
  <c r="A2775" i="24"/>
  <c r="B2775" i="24"/>
  <c r="A2790" i="24"/>
  <c r="B2790" i="24"/>
  <c r="B2954" i="24"/>
  <c r="A2954" i="24"/>
  <c r="A2939" i="24"/>
  <c r="B2939" i="24"/>
  <c r="A2896" i="24"/>
  <c r="A2910" i="24"/>
  <c r="B2910" i="24"/>
  <c r="A2999" i="24"/>
  <c r="B2999" i="24"/>
  <c r="B3030" i="24"/>
  <c r="A3030" i="24"/>
  <c r="B2235" i="24"/>
  <c r="A2235" i="24"/>
  <c r="A2190" i="24"/>
  <c r="B2190" i="24"/>
  <c r="A2474" i="24"/>
  <c r="B2474" i="24"/>
  <c r="B2175" i="24"/>
  <c r="A2175" i="24"/>
  <c r="B2220" i="24"/>
  <c r="A2220" i="24"/>
  <c r="B2310" i="24"/>
  <c r="A2310" i="24"/>
  <c r="B2625" i="24"/>
  <c r="A2625" i="24"/>
  <c r="B2730" i="24"/>
  <c r="A2730" i="24"/>
  <c r="B2609" i="24"/>
  <c r="A2609" i="24"/>
  <c r="B2144" i="24"/>
  <c r="A2144" i="24"/>
  <c r="B2519" i="24"/>
  <c r="A2519" i="24"/>
  <c r="B2279" i="24"/>
  <c r="A2279" i="24"/>
  <c r="B2204" i="24"/>
  <c r="A2204" i="24"/>
  <c r="B2415" i="24"/>
  <c r="A2415" i="24"/>
  <c r="B2340" i="24"/>
  <c r="A2340" i="24"/>
  <c r="A2536" i="24"/>
  <c r="B2700" i="24"/>
  <c r="A2700" i="24"/>
  <c r="B2715" i="24"/>
  <c r="A2715" i="24"/>
  <c r="B2565" i="24"/>
  <c r="A2565" i="24"/>
  <c r="B2369" i="24"/>
  <c r="A2369" i="24"/>
  <c r="B2685" i="24"/>
  <c r="A2685" i="24"/>
  <c r="A2401" i="24"/>
  <c r="A2669" i="24"/>
  <c r="B2669" i="24"/>
  <c r="A2294" i="24"/>
  <c r="B2294" i="24"/>
  <c r="B2490" i="24"/>
  <c r="A2490" i="24"/>
  <c r="A2160" i="24"/>
  <c r="B2160" i="24"/>
  <c r="A2385" i="24"/>
  <c r="B2385" i="24"/>
  <c r="B2459" i="24"/>
  <c r="A2459" i="24"/>
  <c r="A2250" i="24"/>
  <c r="B2250" i="24"/>
  <c r="A2594" i="24"/>
  <c r="B2594" i="24"/>
  <c r="A2010" i="24"/>
  <c r="B2010" i="24"/>
  <c r="B2055" i="24"/>
  <c r="A2055" i="24"/>
  <c r="A2099" i="24"/>
  <c r="B2099" i="24"/>
  <c r="A2039" i="24"/>
  <c r="B2039" i="24"/>
  <c r="B2024" i="24"/>
  <c r="A2024" i="24"/>
  <c r="A1920" i="24"/>
  <c r="B1920" i="24"/>
  <c r="B2130" i="24"/>
  <c r="A2130" i="24"/>
  <c r="B1935" i="24"/>
  <c r="A1935" i="24"/>
  <c r="A1980" i="24"/>
  <c r="B1980" i="24"/>
  <c r="B1965" i="24"/>
  <c r="A1965" i="24"/>
  <c r="B2085" i="24"/>
  <c r="A2085" i="24"/>
  <c r="B2114" i="24"/>
  <c r="A2114" i="24"/>
  <c r="B1994" i="24"/>
  <c r="A1994" i="24"/>
  <c r="B2070" i="24"/>
  <c r="A2070" i="24"/>
  <c r="A1440" i="24"/>
  <c r="B1440" i="24"/>
  <c r="A794" i="24"/>
  <c r="B794" i="24"/>
  <c r="B1470" i="24"/>
  <c r="A1470" i="24"/>
  <c r="B674" i="24"/>
  <c r="A674" i="24"/>
  <c r="A1424" i="24"/>
  <c r="B1424" i="24"/>
  <c r="A375" i="24"/>
  <c r="B375" i="24"/>
  <c r="B884" i="24"/>
  <c r="A884" i="24"/>
  <c r="A1875" i="24"/>
  <c r="B1875" i="24"/>
  <c r="B1860" i="24"/>
  <c r="A1860" i="24"/>
  <c r="B1890" i="24"/>
  <c r="A1890" i="24"/>
  <c r="B1845" i="24"/>
  <c r="A1845" i="24"/>
  <c r="B1905" i="24"/>
  <c r="A1905" i="24"/>
  <c r="B1575" i="24"/>
  <c r="A1575" i="24"/>
  <c r="A1724" i="24"/>
  <c r="B1724" i="24"/>
  <c r="B1800" i="24"/>
  <c r="A1800" i="24"/>
  <c r="B1560" i="24"/>
  <c r="A1560" i="24"/>
  <c r="B1814" i="24"/>
  <c r="A1814" i="24"/>
  <c r="B1650" i="24"/>
  <c r="A1650" i="24"/>
  <c r="B1665" i="24"/>
  <c r="A1665" i="24"/>
  <c r="B1604" i="24"/>
  <c r="A1604" i="24"/>
  <c r="B1739" i="24"/>
  <c r="A1739" i="24"/>
  <c r="A1771" i="24"/>
  <c r="B1620" i="24"/>
  <c r="A1620" i="24"/>
  <c r="B1635" i="24"/>
  <c r="A1635" i="24"/>
  <c r="A1785" i="24"/>
  <c r="B1785" i="24"/>
  <c r="B1545" i="24"/>
  <c r="A1545" i="24"/>
  <c r="A1590" i="24"/>
  <c r="B1590" i="24"/>
  <c r="A1755" i="24"/>
  <c r="B1755" i="24"/>
  <c r="B1695" i="24"/>
  <c r="A1695" i="24"/>
  <c r="B1830" i="24"/>
  <c r="A1830" i="24"/>
  <c r="B1514" i="24"/>
  <c r="A1514" i="24"/>
  <c r="B1530" i="24"/>
  <c r="A1530" i="24"/>
  <c r="A1485" i="24"/>
  <c r="B1485" i="24"/>
  <c r="B1409" i="24"/>
  <c r="A1409" i="24"/>
  <c r="B1500" i="24"/>
  <c r="A1500" i="24"/>
  <c r="A1394" i="24"/>
  <c r="B1394" i="24"/>
  <c r="B1290" i="24"/>
  <c r="A1290" i="24"/>
  <c r="A1215" i="24"/>
  <c r="B1215" i="24"/>
  <c r="B1320" i="24"/>
  <c r="A1320" i="24"/>
  <c r="A1231" i="24"/>
  <c r="A1155" i="24"/>
  <c r="B1155" i="24"/>
  <c r="B1335" i="24"/>
  <c r="A1335" i="24"/>
  <c r="B1259" i="24"/>
  <c r="A1259" i="24"/>
  <c r="B1364" i="24"/>
  <c r="A1364" i="24"/>
  <c r="B1169" i="24"/>
  <c r="A1169" i="24"/>
  <c r="A1349" i="24"/>
  <c r="B1349" i="24"/>
  <c r="B1185" i="24"/>
  <c r="A1185" i="24"/>
  <c r="B1305" i="24"/>
  <c r="A1305" i="24"/>
  <c r="A1274" i="24"/>
  <c r="B1274" i="24"/>
  <c r="B1380" i="24"/>
  <c r="A1380" i="24"/>
  <c r="A1035" i="24"/>
  <c r="B1035" i="24"/>
  <c r="A960" i="24"/>
  <c r="B960" i="24"/>
  <c r="B1049" i="24"/>
  <c r="A1049" i="24"/>
  <c r="B1095" i="24"/>
  <c r="A1095" i="24"/>
  <c r="A975" i="24"/>
  <c r="B975" i="24"/>
  <c r="A1109" i="24"/>
  <c r="B1109" i="24"/>
  <c r="A1020" i="24"/>
  <c r="B1020" i="24"/>
  <c r="B1080" i="24"/>
  <c r="A1080" i="24"/>
  <c r="B1140" i="24"/>
  <c r="A1140" i="24"/>
  <c r="B1124" i="24"/>
  <c r="A1124" i="24"/>
  <c r="B990" i="24"/>
  <c r="A990" i="24"/>
  <c r="B929" i="24"/>
  <c r="A929" i="24"/>
  <c r="B1005" i="24"/>
  <c r="A1005" i="24"/>
  <c r="B870" i="24"/>
  <c r="A870" i="24"/>
  <c r="B750" i="24"/>
  <c r="A750" i="24"/>
  <c r="B809" i="24"/>
  <c r="A809" i="24"/>
  <c r="B915" i="24"/>
  <c r="A915" i="24"/>
  <c r="B900" i="24"/>
  <c r="A900" i="24"/>
  <c r="B855" i="24"/>
  <c r="A855" i="24"/>
  <c r="B705" i="24"/>
  <c r="A705" i="24"/>
  <c r="A839" i="24"/>
  <c r="B839" i="24"/>
  <c r="A660" i="24"/>
  <c r="B660" i="24"/>
  <c r="B765" i="24"/>
  <c r="A765" i="24"/>
  <c r="B644" i="24"/>
  <c r="A644" i="24"/>
  <c r="A630" i="24"/>
  <c r="B630" i="24"/>
  <c r="A734" i="24"/>
  <c r="B734" i="24"/>
  <c r="B690" i="24"/>
  <c r="A690" i="24"/>
  <c r="A779" i="24"/>
  <c r="B779" i="24"/>
  <c r="B614" i="24"/>
  <c r="A614" i="24"/>
  <c r="A300" i="24"/>
  <c r="B300" i="24"/>
  <c r="B584" i="24"/>
  <c r="A584" i="24"/>
  <c r="B525" i="24"/>
  <c r="A525" i="24"/>
  <c r="B270" i="24"/>
  <c r="A270" i="24"/>
  <c r="B345" i="24"/>
  <c r="A345" i="24"/>
  <c r="B510" i="24"/>
  <c r="A510" i="24"/>
  <c r="B554" i="24"/>
  <c r="A554" i="24"/>
  <c r="A315" i="24"/>
  <c r="B315" i="24"/>
  <c r="B330" i="24"/>
  <c r="A330" i="24"/>
  <c r="A539" i="24"/>
  <c r="B539" i="24"/>
  <c r="B449" i="24"/>
  <c r="A449" i="24"/>
  <c r="A420" i="24"/>
  <c r="B420" i="24"/>
  <c r="A255" i="24"/>
  <c r="B255" i="24"/>
  <c r="B465" i="24"/>
  <c r="A465" i="24"/>
  <c r="A434" i="24"/>
  <c r="B434" i="24"/>
  <c r="A480" i="24"/>
  <c r="B480" i="24"/>
  <c r="B495" i="24"/>
  <c r="A495" i="24"/>
  <c r="A391" i="24"/>
  <c r="A569" i="24"/>
  <c r="B569" i="24"/>
  <c r="B600" i="24"/>
  <c r="A600" i="24"/>
  <c r="B210" i="24"/>
  <c r="A210" i="24"/>
  <c r="B224" i="24"/>
  <c r="A224" i="24"/>
  <c r="A239" i="24"/>
  <c r="B239" i="24"/>
  <c r="B180" i="24"/>
  <c r="A180" i="24"/>
  <c r="B149" i="24"/>
  <c r="A149" i="24"/>
  <c r="A45" i="24"/>
  <c r="B45" i="24"/>
  <c r="B59" i="24"/>
  <c r="A59" i="24"/>
  <c r="A135" i="24"/>
  <c r="B135" i="24"/>
  <c r="A105" i="24"/>
  <c r="B105" i="24"/>
  <c r="B119" i="24"/>
  <c r="A119" i="24"/>
  <c r="B90" i="24"/>
  <c r="A90" i="24"/>
  <c r="B30" i="24"/>
  <c r="A30" i="24"/>
  <c r="AJ144" i="7"/>
  <c r="V61" i="7"/>
  <c r="X61" i="7"/>
  <c r="W61" i="7"/>
  <c r="Y61" i="7"/>
  <c r="AG57" i="7"/>
  <c r="V57" i="7"/>
  <c r="W57" i="7"/>
  <c r="X57" i="7"/>
  <c r="Y57" i="7"/>
  <c r="V53" i="7"/>
  <c r="W53" i="7"/>
  <c r="X53" i="7"/>
  <c r="Y53" i="7"/>
  <c r="V43" i="7"/>
  <c r="Y43" i="7"/>
  <c r="W43" i="7"/>
  <c r="X43" i="7"/>
  <c r="A2925" i="24" l="1"/>
  <c r="B2925" i="24"/>
  <c r="A4198" i="24"/>
  <c r="B4198" i="24"/>
  <c r="A2505" i="24"/>
  <c r="B2505" i="24"/>
  <c r="A2430" i="24"/>
  <c r="B2430" i="24"/>
  <c r="B2355" i="24"/>
  <c r="A2355" i="24"/>
  <c r="B4213" i="24"/>
  <c r="A4213" i="24"/>
  <c r="B720" i="24"/>
  <c r="A720" i="24"/>
  <c r="A4168" i="24"/>
  <c r="B4168" i="24"/>
  <c r="A1950" i="24"/>
  <c r="B1950" i="24"/>
  <c r="A2655" i="24"/>
  <c r="B2655" i="24"/>
  <c r="B2640" i="24"/>
  <c r="A2640" i="24"/>
  <c r="B2445" i="24"/>
  <c r="A2445" i="24"/>
  <c r="B2580" i="24"/>
  <c r="A2580" i="24"/>
  <c r="A5837" i="24"/>
  <c r="A5822" i="24"/>
  <c r="B7157" i="24"/>
  <c r="A7157" i="24"/>
  <c r="A5807" i="24"/>
  <c r="A5777" i="24"/>
  <c r="A7112" i="24"/>
  <c r="B7112" i="24"/>
  <c r="A5852" i="24"/>
  <c r="B5791" i="24"/>
  <c r="A5791" i="24"/>
  <c r="B7141" i="24"/>
  <c r="A7141" i="24"/>
  <c r="B5544" i="24"/>
  <c r="A5544" i="24"/>
  <c r="A4875" i="24"/>
  <c r="B4875" i="24"/>
  <c r="A4861" i="24"/>
  <c r="A5762" i="24"/>
  <c r="B4830" i="24"/>
  <c r="A4830" i="24"/>
  <c r="A4424" i="24"/>
  <c r="A5530" i="24"/>
  <c r="A5500" i="24"/>
  <c r="A5702" i="24"/>
  <c r="B5200" i="24"/>
  <c r="A5200" i="24"/>
  <c r="A5717" i="24"/>
  <c r="A5245" i="24"/>
  <c r="B5245" i="24"/>
  <c r="B5746" i="24"/>
  <c r="A5746" i="24"/>
  <c r="A4891" i="24"/>
  <c r="A5687" i="24"/>
  <c r="A4846" i="24"/>
  <c r="A5230" i="24"/>
  <c r="B5230" i="24"/>
  <c r="A5731" i="24"/>
  <c r="B5731" i="24"/>
  <c r="A4349" i="24"/>
  <c r="A5261" i="24"/>
  <c r="A4409" i="24"/>
  <c r="B4363" i="24"/>
  <c r="A4363" i="24"/>
  <c r="B5514" i="24"/>
  <c r="A5514" i="24"/>
  <c r="A4379" i="24"/>
  <c r="A5671" i="24"/>
  <c r="B5671" i="24"/>
  <c r="A4319" i="24"/>
  <c r="A4274" i="24"/>
  <c r="A4303" i="24"/>
  <c r="B4303" i="24"/>
  <c r="A4052" i="24"/>
  <c r="B4052" i="24"/>
  <c r="B4153" i="24"/>
  <c r="A4153" i="24"/>
  <c r="B4067" i="24"/>
  <c r="A4067" i="24"/>
  <c r="A4244" i="24"/>
  <c r="A4289" i="24"/>
  <c r="A4184" i="24"/>
  <c r="B4333" i="24"/>
  <c r="A4333" i="24"/>
  <c r="B4022" i="24"/>
  <c r="A4022" i="24"/>
  <c r="A4007" i="24"/>
  <c r="B4007" i="24"/>
  <c r="A3558" i="24"/>
  <c r="A3573" i="24"/>
  <c r="A3543" i="24"/>
  <c r="A3633" i="24"/>
  <c r="A3948" i="24"/>
  <c r="A3902" i="24"/>
  <c r="B3902" i="24"/>
  <c r="A3618" i="24"/>
  <c r="A3603" i="24"/>
  <c r="A3933" i="24"/>
  <c r="B3437" i="24"/>
  <c r="A3437" i="24"/>
  <c r="B3467" i="24"/>
  <c r="A3467" i="24"/>
  <c r="A4038" i="24"/>
  <c r="A3963" i="24"/>
  <c r="B3917" i="24"/>
  <c r="A3917" i="24"/>
  <c r="A3993" i="24"/>
  <c r="A3513" i="24"/>
  <c r="B3497" i="24"/>
  <c r="A3497" i="24"/>
  <c r="A3873" i="24"/>
  <c r="A3978" i="24"/>
  <c r="A3031" i="24"/>
  <c r="A3000" i="24"/>
  <c r="B3000" i="24"/>
  <c r="A2911" i="24"/>
  <c r="B2805" i="24"/>
  <c r="A2805" i="24"/>
  <c r="A2746" i="24"/>
  <c r="A2851" i="24"/>
  <c r="A2821" i="24"/>
  <c r="A2776" i="24"/>
  <c r="A2971" i="24"/>
  <c r="A2866" i="24"/>
  <c r="A2940" i="24"/>
  <c r="B2940" i="24"/>
  <c r="B2955" i="24"/>
  <c r="A2955" i="24"/>
  <c r="A2791" i="24"/>
  <c r="B3015" i="24"/>
  <c r="A3015" i="24"/>
  <c r="A2986" i="24"/>
  <c r="A2880" i="24"/>
  <c r="B2880" i="24"/>
  <c r="A2836" i="24"/>
  <c r="A2416" i="24"/>
  <c r="B2280" i="24"/>
  <c r="A2280" i="24"/>
  <c r="B2520" i="24"/>
  <c r="A2520" i="24"/>
  <c r="A2176" i="24"/>
  <c r="A2475" i="24"/>
  <c r="B2475" i="24"/>
  <c r="A2595" i="24"/>
  <c r="B2595" i="24"/>
  <c r="A2251" i="24"/>
  <c r="B2460" i="24"/>
  <c r="A2460" i="24"/>
  <c r="A2386" i="24"/>
  <c r="A2161" i="24"/>
  <c r="A2670" i="24"/>
  <c r="B2670" i="24"/>
  <c r="B2370" i="24"/>
  <c r="A2370" i="24"/>
  <c r="A2566" i="24"/>
  <c r="B2145" i="24"/>
  <c r="A2145" i="24"/>
  <c r="A2626" i="24"/>
  <c r="A2491" i="24"/>
  <c r="A2295" i="24"/>
  <c r="B2295" i="24"/>
  <c r="A2716" i="24"/>
  <c r="B2205" i="24"/>
  <c r="A2205" i="24"/>
  <c r="A2731" i="24"/>
  <c r="A2686" i="24"/>
  <c r="A2701" i="24"/>
  <c r="A2341" i="24"/>
  <c r="B2610" i="24"/>
  <c r="A2610" i="24"/>
  <c r="A2311" i="24"/>
  <c r="A2221" i="24"/>
  <c r="A2191" i="24"/>
  <c r="A2236" i="24"/>
  <c r="A2071" i="24"/>
  <c r="B2115" i="24"/>
  <c r="A2115" i="24"/>
  <c r="A1966" i="24"/>
  <c r="A2100" i="24"/>
  <c r="B2100" i="24"/>
  <c r="A2086" i="24"/>
  <c r="A1936" i="24"/>
  <c r="A2131" i="24"/>
  <c r="A2040" i="24"/>
  <c r="B2040" i="24"/>
  <c r="B1995" i="24"/>
  <c r="A1995" i="24"/>
  <c r="A1981" i="24"/>
  <c r="A1921" i="24"/>
  <c r="A2056" i="24"/>
  <c r="B2025" i="24"/>
  <c r="A2025" i="24"/>
  <c r="A2011" i="24"/>
  <c r="A1471" i="24"/>
  <c r="B795" i="24"/>
  <c r="A795" i="24"/>
  <c r="A885" i="24"/>
  <c r="B885" i="24"/>
  <c r="A1441" i="24"/>
  <c r="A1425" i="24"/>
  <c r="B1425" i="24"/>
  <c r="B675" i="24"/>
  <c r="A675" i="24"/>
  <c r="A376" i="24"/>
  <c r="A1861" i="24"/>
  <c r="A1846" i="24"/>
  <c r="A1876" i="24"/>
  <c r="A1906" i="24"/>
  <c r="A1891" i="24"/>
  <c r="A1831" i="24"/>
  <c r="A1756" i="24"/>
  <c r="A1591" i="24"/>
  <c r="B1605" i="24"/>
  <c r="A1605" i="24"/>
  <c r="A1666" i="24"/>
  <c r="B1815" i="24"/>
  <c r="A1815" i="24"/>
  <c r="A1621" i="24"/>
  <c r="A1546" i="24"/>
  <c r="A1636" i="24"/>
  <c r="B1740" i="24"/>
  <c r="A1740" i="24"/>
  <c r="A1651" i="24"/>
  <c r="A1561" i="24"/>
  <c r="A1725" i="24"/>
  <c r="B1725" i="24"/>
  <c r="A1696" i="24"/>
  <c r="A1786" i="24"/>
  <c r="B1786" i="24"/>
  <c r="A1801" i="24"/>
  <c r="A1576" i="24"/>
  <c r="B1410" i="24"/>
  <c r="A1410" i="24"/>
  <c r="A1531" i="24"/>
  <c r="A1486" i="24"/>
  <c r="B1515" i="24"/>
  <c r="A1515" i="24"/>
  <c r="B1395" i="24"/>
  <c r="A1395" i="24"/>
  <c r="A1501" i="24"/>
  <c r="A1381" i="24"/>
  <c r="A1306" i="24"/>
  <c r="B1365" i="24"/>
  <c r="A1365" i="24"/>
  <c r="B1260" i="24"/>
  <c r="A1260" i="24"/>
  <c r="A1336" i="24"/>
  <c r="A1186" i="24"/>
  <c r="B1170" i="24"/>
  <c r="A1170" i="24"/>
  <c r="A1321" i="24"/>
  <c r="A1291" i="24"/>
  <c r="A1156" i="24"/>
  <c r="A1275" i="24"/>
  <c r="B1275" i="24"/>
  <c r="A1350" i="24"/>
  <c r="B1350" i="24"/>
  <c r="A1216" i="24"/>
  <c r="A1096" i="24"/>
  <c r="A1006" i="24"/>
  <c r="A991" i="24"/>
  <c r="A1021" i="24"/>
  <c r="B1050" i="24"/>
  <c r="A1050" i="24"/>
  <c r="A961" i="24"/>
  <c r="B1125" i="24"/>
  <c r="A1125" i="24"/>
  <c r="B930" i="24"/>
  <c r="A930" i="24"/>
  <c r="A1081" i="24"/>
  <c r="A976" i="24"/>
  <c r="A1036" i="24"/>
  <c r="A1141" i="24"/>
  <c r="A1110" i="24"/>
  <c r="B1110" i="24"/>
  <c r="A706" i="24"/>
  <c r="A631" i="24"/>
  <c r="A856" i="24"/>
  <c r="A901" i="24"/>
  <c r="B615" i="24"/>
  <c r="A615" i="24"/>
  <c r="A780" i="24"/>
  <c r="B780" i="24"/>
  <c r="A691" i="24"/>
  <c r="A735" i="24"/>
  <c r="B735" i="24"/>
  <c r="A661" i="24"/>
  <c r="A916" i="24"/>
  <c r="A751" i="24"/>
  <c r="B645" i="24"/>
  <c r="A645" i="24"/>
  <c r="A766" i="24"/>
  <c r="A840" i="24"/>
  <c r="B840" i="24"/>
  <c r="B810" i="24"/>
  <c r="A810" i="24"/>
  <c r="A871" i="24"/>
  <c r="A601" i="24"/>
  <c r="A570" i="24"/>
  <c r="B570" i="24"/>
  <c r="A256" i="24"/>
  <c r="A511" i="24"/>
  <c r="A435" i="24"/>
  <c r="B435" i="24"/>
  <c r="A331" i="24"/>
  <c r="A316" i="24"/>
  <c r="A271" i="24"/>
  <c r="A526" i="24"/>
  <c r="A466" i="24"/>
  <c r="A540" i="24"/>
  <c r="B540" i="24"/>
  <c r="B585" i="24"/>
  <c r="A585" i="24"/>
  <c r="A301" i="24"/>
  <c r="A496" i="24"/>
  <c r="A481" i="24"/>
  <c r="A421" i="24"/>
  <c r="B450" i="24"/>
  <c r="A450" i="24"/>
  <c r="B555" i="24"/>
  <c r="A555" i="24"/>
  <c r="A346" i="24"/>
  <c r="B225" i="24"/>
  <c r="A225" i="24"/>
  <c r="A240" i="24"/>
  <c r="B240" i="24"/>
  <c r="A211" i="24"/>
  <c r="A181" i="24"/>
  <c r="A136" i="24"/>
  <c r="A46" i="24"/>
  <c r="A91" i="24"/>
  <c r="B120" i="24"/>
  <c r="A120" i="24"/>
  <c r="A106" i="24"/>
  <c r="B150" i="24"/>
  <c r="A150" i="24"/>
  <c r="A31" i="24"/>
  <c r="B60" i="24"/>
  <c r="A60" i="24"/>
  <c r="M471" i="15"/>
  <c r="I470" i="15"/>
  <c r="J470" i="15"/>
  <c r="K470" i="15"/>
  <c r="L470" i="15"/>
  <c r="M470" i="15"/>
  <c r="N470" i="15"/>
  <c r="O470" i="15"/>
  <c r="P470" i="15"/>
  <c r="Q470" i="15"/>
  <c r="R470" i="15"/>
  <c r="S470" i="15"/>
  <c r="T470" i="15"/>
  <c r="U470" i="15"/>
  <c r="V470" i="15"/>
  <c r="W470" i="15"/>
  <c r="X470" i="15"/>
  <c r="Y470" i="15"/>
  <c r="Z470" i="15"/>
  <c r="I471" i="15"/>
  <c r="J471" i="15"/>
  <c r="K471" i="15"/>
  <c r="L471" i="15"/>
  <c r="N471" i="15"/>
  <c r="O471" i="15"/>
  <c r="P471" i="15"/>
  <c r="Q471" i="15"/>
  <c r="R471" i="15"/>
  <c r="S471" i="15"/>
  <c r="T471" i="15"/>
  <c r="U471" i="15"/>
  <c r="V471" i="15"/>
  <c r="W471" i="15"/>
  <c r="X471" i="15"/>
  <c r="Y471" i="15"/>
  <c r="Z471" i="15"/>
  <c r="H471" i="15"/>
  <c r="H470" i="15"/>
  <c r="I472" i="15"/>
  <c r="J472" i="15"/>
  <c r="K472" i="15"/>
  <c r="L472" i="15"/>
  <c r="M472" i="15"/>
  <c r="N472" i="15"/>
  <c r="O472" i="15"/>
  <c r="P472" i="15"/>
  <c r="Q472" i="15"/>
  <c r="R472" i="15"/>
  <c r="S472" i="15"/>
  <c r="T472" i="15"/>
  <c r="U472" i="15"/>
  <c r="V472" i="15"/>
  <c r="W472" i="15"/>
  <c r="X472" i="15"/>
  <c r="Y472" i="15"/>
  <c r="Z472" i="15"/>
  <c r="H472" i="15"/>
  <c r="P432" i="15"/>
  <c r="Q432" i="15"/>
  <c r="R432" i="15"/>
  <c r="S432" i="15"/>
  <c r="T432" i="15"/>
  <c r="U432" i="15"/>
  <c r="V432" i="15"/>
  <c r="W432" i="15"/>
  <c r="X432" i="15"/>
  <c r="Y432" i="15"/>
  <c r="P433" i="15"/>
  <c r="Q433" i="15"/>
  <c r="R433" i="15"/>
  <c r="S433" i="15"/>
  <c r="T433" i="15"/>
  <c r="U433" i="15"/>
  <c r="V433" i="15"/>
  <c r="W433" i="15"/>
  <c r="X433" i="15"/>
  <c r="Y433" i="15"/>
  <c r="H434" i="15"/>
  <c r="I434" i="15"/>
  <c r="J434" i="15"/>
  <c r="K434" i="15"/>
  <c r="L434" i="15"/>
  <c r="M434" i="15"/>
  <c r="N434" i="15"/>
  <c r="O434" i="15"/>
  <c r="P434" i="15"/>
  <c r="Q434" i="15"/>
  <c r="R434" i="15"/>
  <c r="S434" i="15"/>
  <c r="T434" i="15"/>
  <c r="U434" i="15"/>
  <c r="V434" i="15"/>
  <c r="W434" i="15"/>
  <c r="X434" i="15"/>
  <c r="Y434" i="15"/>
  <c r="H435" i="15"/>
  <c r="I435" i="15"/>
  <c r="J435" i="15"/>
  <c r="K435" i="15"/>
  <c r="L435" i="15"/>
  <c r="M435" i="15"/>
  <c r="N435" i="15"/>
  <c r="O435" i="15"/>
  <c r="P435" i="15"/>
  <c r="Q435" i="15"/>
  <c r="R435" i="15"/>
  <c r="S435" i="15"/>
  <c r="T435" i="15"/>
  <c r="U435" i="15"/>
  <c r="V435" i="15"/>
  <c r="W435" i="15"/>
  <c r="X435" i="15"/>
  <c r="Y435" i="15"/>
  <c r="H436" i="15"/>
  <c r="I436" i="15"/>
  <c r="J436" i="15"/>
  <c r="K436" i="15"/>
  <c r="L436" i="15"/>
  <c r="M436" i="15"/>
  <c r="N436" i="15"/>
  <c r="O436" i="15"/>
  <c r="P436" i="15"/>
  <c r="Q436" i="15"/>
  <c r="R436" i="15"/>
  <c r="S436" i="15"/>
  <c r="T436" i="15"/>
  <c r="U436" i="15"/>
  <c r="V436" i="15"/>
  <c r="W436" i="15"/>
  <c r="X436" i="15"/>
  <c r="Y436" i="15"/>
  <c r="H437" i="15"/>
  <c r="I437" i="15"/>
  <c r="J437" i="15"/>
  <c r="K437" i="15"/>
  <c r="L437" i="15"/>
  <c r="M437" i="15"/>
  <c r="N437" i="15"/>
  <c r="O437" i="15"/>
  <c r="P437" i="15"/>
  <c r="Q437" i="15"/>
  <c r="R437" i="15"/>
  <c r="S437" i="15"/>
  <c r="T437" i="15"/>
  <c r="U437" i="15"/>
  <c r="V437" i="15"/>
  <c r="W437" i="15"/>
  <c r="X437" i="15"/>
  <c r="Y437" i="15"/>
  <c r="H438" i="15"/>
  <c r="I438" i="15"/>
  <c r="J438" i="15"/>
  <c r="K438" i="15"/>
  <c r="L438" i="15"/>
  <c r="M438" i="15"/>
  <c r="N438" i="15"/>
  <c r="O438" i="15"/>
  <c r="P438" i="15"/>
  <c r="Q438" i="15"/>
  <c r="R438" i="15"/>
  <c r="S438" i="15"/>
  <c r="T438" i="15"/>
  <c r="U438" i="15"/>
  <c r="V438" i="15"/>
  <c r="W438" i="15"/>
  <c r="X438" i="15"/>
  <c r="Y438" i="15"/>
  <c r="H439" i="15"/>
  <c r="I439" i="15"/>
  <c r="J439" i="15"/>
  <c r="K439" i="15"/>
  <c r="L439" i="15"/>
  <c r="M439" i="15"/>
  <c r="N439" i="15"/>
  <c r="O439" i="15"/>
  <c r="P439" i="15"/>
  <c r="Q439" i="15"/>
  <c r="R439" i="15"/>
  <c r="S439" i="15"/>
  <c r="T439" i="15"/>
  <c r="U439" i="15"/>
  <c r="V439" i="15"/>
  <c r="W439" i="15"/>
  <c r="X439" i="15"/>
  <c r="Y439" i="15"/>
  <c r="H440" i="15"/>
  <c r="I440" i="15"/>
  <c r="J440" i="15"/>
  <c r="K440" i="15"/>
  <c r="L440" i="15"/>
  <c r="M440" i="15"/>
  <c r="N440" i="15"/>
  <c r="O440" i="15"/>
  <c r="P440" i="15"/>
  <c r="Q440" i="15"/>
  <c r="R440" i="15"/>
  <c r="S440" i="15"/>
  <c r="T440" i="15"/>
  <c r="U440" i="15"/>
  <c r="V440" i="15"/>
  <c r="W440" i="15"/>
  <c r="X440" i="15"/>
  <c r="Y440" i="15"/>
  <c r="H441" i="15"/>
  <c r="I441" i="15"/>
  <c r="J441" i="15"/>
  <c r="K441" i="15"/>
  <c r="L441" i="15"/>
  <c r="M441" i="15"/>
  <c r="N441" i="15"/>
  <c r="O441" i="15"/>
  <c r="P441" i="15"/>
  <c r="Q441" i="15"/>
  <c r="R441" i="15"/>
  <c r="S441" i="15"/>
  <c r="T441" i="15"/>
  <c r="U441" i="15"/>
  <c r="V441" i="15"/>
  <c r="W441" i="15"/>
  <c r="X441" i="15"/>
  <c r="Y441" i="15"/>
  <c r="H442" i="15"/>
  <c r="I442" i="15"/>
  <c r="J442" i="15"/>
  <c r="K442" i="15"/>
  <c r="L442" i="15"/>
  <c r="M442" i="15"/>
  <c r="N442" i="15"/>
  <c r="O442" i="15"/>
  <c r="P442" i="15"/>
  <c r="Q442" i="15"/>
  <c r="R442" i="15"/>
  <c r="S442" i="15"/>
  <c r="T442" i="15"/>
  <c r="U442" i="15"/>
  <c r="V442" i="15"/>
  <c r="W442" i="15"/>
  <c r="X442" i="15"/>
  <c r="Y442" i="15"/>
  <c r="H443" i="15"/>
  <c r="I443" i="15"/>
  <c r="J443" i="15"/>
  <c r="K443" i="15"/>
  <c r="L443" i="15"/>
  <c r="M443" i="15"/>
  <c r="N443" i="15"/>
  <c r="O443" i="15"/>
  <c r="P443" i="15"/>
  <c r="Q443" i="15"/>
  <c r="R443" i="15"/>
  <c r="S443" i="15"/>
  <c r="T443" i="15"/>
  <c r="U443" i="15"/>
  <c r="V443" i="15"/>
  <c r="W443" i="15"/>
  <c r="X443" i="15"/>
  <c r="Y443" i="15"/>
  <c r="H444" i="15"/>
  <c r="I444" i="15"/>
  <c r="J444" i="15"/>
  <c r="K444" i="15"/>
  <c r="L444" i="15"/>
  <c r="M444" i="15"/>
  <c r="N444" i="15"/>
  <c r="O444" i="15"/>
  <c r="P444" i="15"/>
  <c r="Q444" i="15"/>
  <c r="R444" i="15"/>
  <c r="S444" i="15"/>
  <c r="T444" i="15"/>
  <c r="U444" i="15"/>
  <c r="V444" i="15"/>
  <c r="W444" i="15"/>
  <c r="X444" i="15"/>
  <c r="Y444" i="15"/>
  <c r="H445" i="15"/>
  <c r="I445" i="15"/>
  <c r="J445" i="15"/>
  <c r="K445" i="15"/>
  <c r="L445" i="15"/>
  <c r="M445" i="15"/>
  <c r="N445" i="15"/>
  <c r="O445" i="15"/>
  <c r="P445" i="15"/>
  <c r="Q445" i="15"/>
  <c r="R445" i="15"/>
  <c r="S445" i="15"/>
  <c r="T445" i="15"/>
  <c r="U445" i="15"/>
  <c r="V445" i="15"/>
  <c r="W445" i="15"/>
  <c r="X445" i="15"/>
  <c r="Y445" i="15"/>
  <c r="H446" i="15"/>
  <c r="I446" i="15"/>
  <c r="J446" i="15"/>
  <c r="K446" i="15"/>
  <c r="L446" i="15"/>
  <c r="M446" i="15"/>
  <c r="N446" i="15"/>
  <c r="O446" i="15"/>
  <c r="P446" i="15"/>
  <c r="Q446" i="15"/>
  <c r="R446" i="15"/>
  <c r="S446" i="15"/>
  <c r="T446" i="15"/>
  <c r="U446" i="15"/>
  <c r="V446" i="15"/>
  <c r="W446" i="15"/>
  <c r="X446" i="15"/>
  <c r="Y446" i="15"/>
  <c r="H447" i="15"/>
  <c r="I447" i="15"/>
  <c r="J447" i="15"/>
  <c r="K447" i="15"/>
  <c r="L447" i="15"/>
  <c r="M447" i="15"/>
  <c r="N447" i="15"/>
  <c r="O447" i="15"/>
  <c r="P447" i="15"/>
  <c r="Q447" i="15"/>
  <c r="R447" i="15"/>
  <c r="S447" i="15"/>
  <c r="T447" i="15"/>
  <c r="U447" i="15"/>
  <c r="V447" i="15"/>
  <c r="W447" i="15"/>
  <c r="X447" i="15"/>
  <c r="Y447" i="15"/>
  <c r="H448" i="15"/>
  <c r="I448" i="15"/>
  <c r="J448" i="15"/>
  <c r="K448" i="15"/>
  <c r="L448" i="15"/>
  <c r="M448" i="15"/>
  <c r="N448" i="15"/>
  <c r="O448" i="15"/>
  <c r="P448" i="15"/>
  <c r="Q448" i="15"/>
  <c r="R448" i="15"/>
  <c r="S448" i="15"/>
  <c r="T448" i="15"/>
  <c r="U448" i="15"/>
  <c r="V448" i="15"/>
  <c r="W448" i="15"/>
  <c r="X448" i="15"/>
  <c r="Y448" i="15"/>
  <c r="H449" i="15"/>
  <c r="I449" i="15"/>
  <c r="J449" i="15"/>
  <c r="K449" i="15"/>
  <c r="L449" i="15"/>
  <c r="M449" i="15"/>
  <c r="N449" i="15"/>
  <c r="O449" i="15"/>
  <c r="P449" i="15"/>
  <c r="Q449" i="15"/>
  <c r="R449" i="15"/>
  <c r="S449" i="15"/>
  <c r="T449" i="15"/>
  <c r="U449" i="15"/>
  <c r="V449" i="15"/>
  <c r="W449" i="15"/>
  <c r="X449" i="15"/>
  <c r="Y449" i="15"/>
  <c r="H450" i="15"/>
  <c r="I450" i="15"/>
  <c r="J450" i="15"/>
  <c r="K450" i="15"/>
  <c r="L450" i="15"/>
  <c r="M450" i="15"/>
  <c r="N450" i="15"/>
  <c r="O450" i="15"/>
  <c r="P450" i="15"/>
  <c r="Q450" i="15"/>
  <c r="R450" i="15"/>
  <c r="S450" i="15"/>
  <c r="T450" i="15"/>
  <c r="U450" i="15"/>
  <c r="V450" i="15"/>
  <c r="W450" i="15"/>
  <c r="X450" i="15"/>
  <c r="Y450" i="15"/>
  <c r="H451" i="15"/>
  <c r="I451" i="15"/>
  <c r="J451" i="15"/>
  <c r="K451" i="15"/>
  <c r="L451" i="15"/>
  <c r="M451" i="15"/>
  <c r="N451" i="15"/>
  <c r="O451" i="15"/>
  <c r="P451" i="15"/>
  <c r="Q451" i="15"/>
  <c r="R451" i="15"/>
  <c r="S451" i="15"/>
  <c r="T451" i="15"/>
  <c r="U451" i="15"/>
  <c r="V451" i="15"/>
  <c r="W451" i="15"/>
  <c r="X451" i="15"/>
  <c r="Y451" i="15"/>
  <c r="H452" i="15"/>
  <c r="I452" i="15"/>
  <c r="J452" i="15"/>
  <c r="K452" i="15"/>
  <c r="L452" i="15"/>
  <c r="M452" i="15"/>
  <c r="N452" i="15"/>
  <c r="O452" i="15"/>
  <c r="P452" i="15"/>
  <c r="Q452" i="15"/>
  <c r="R452" i="15"/>
  <c r="S452" i="15"/>
  <c r="T452" i="15"/>
  <c r="U452" i="15"/>
  <c r="V452" i="15"/>
  <c r="W452" i="15"/>
  <c r="X452" i="15"/>
  <c r="Y452" i="15"/>
  <c r="H453" i="15"/>
  <c r="I453" i="15"/>
  <c r="J453" i="15"/>
  <c r="K453" i="15"/>
  <c r="L453" i="15"/>
  <c r="M453" i="15"/>
  <c r="N453" i="15"/>
  <c r="O453" i="15"/>
  <c r="P453" i="15"/>
  <c r="Q453" i="15"/>
  <c r="R453" i="15"/>
  <c r="S453" i="15"/>
  <c r="T453" i="15"/>
  <c r="U453" i="15"/>
  <c r="V453" i="15"/>
  <c r="W453" i="15"/>
  <c r="X453" i="15"/>
  <c r="Y453" i="15"/>
  <c r="H454" i="15"/>
  <c r="I454" i="15"/>
  <c r="J454" i="15"/>
  <c r="K454" i="15"/>
  <c r="L454" i="15"/>
  <c r="M454" i="15"/>
  <c r="N454" i="15"/>
  <c r="O454" i="15"/>
  <c r="P454" i="15"/>
  <c r="Q454" i="15"/>
  <c r="R454" i="15"/>
  <c r="S454" i="15"/>
  <c r="T454" i="15"/>
  <c r="U454" i="15"/>
  <c r="V454" i="15"/>
  <c r="W454" i="15"/>
  <c r="X454" i="15"/>
  <c r="Y454" i="15"/>
  <c r="H455" i="15"/>
  <c r="I455" i="15"/>
  <c r="J455" i="15"/>
  <c r="K455" i="15"/>
  <c r="L455" i="15"/>
  <c r="M455" i="15"/>
  <c r="N455" i="15"/>
  <c r="O455" i="15"/>
  <c r="P455" i="15"/>
  <c r="Q455" i="15"/>
  <c r="R455" i="15"/>
  <c r="S455" i="15"/>
  <c r="T455" i="15"/>
  <c r="U455" i="15"/>
  <c r="V455" i="15"/>
  <c r="W455" i="15"/>
  <c r="X455" i="15"/>
  <c r="Y455" i="15"/>
  <c r="H456" i="15"/>
  <c r="I456" i="15"/>
  <c r="J456" i="15"/>
  <c r="K456" i="15"/>
  <c r="L456" i="15"/>
  <c r="M456" i="15"/>
  <c r="N456" i="15"/>
  <c r="O456" i="15"/>
  <c r="P456" i="15"/>
  <c r="Q456" i="15"/>
  <c r="R456" i="15"/>
  <c r="S456" i="15"/>
  <c r="T456" i="15"/>
  <c r="U456" i="15"/>
  <c r="V456" i="15"/>
  <c r="W456" i="15"/>
  <c r="X456" i="15"/>
  <c r="Y456" i="15"/>
  <c r="H457" i="15"/>
  <c r="I457" i="15"/>
  <c r="J457" i="15"/>
  <c r="K457" i="15"/>
  <c r="L457" i="15"/>
  <c r="M457" i="15"/>
  <c r="N457" i="15"/>
  <c r="O457" i="15"/>
  <c r="P457" i="15"/>
  <c r="Q457" i="15"/>
  <c r="R457" i="15"/>
  <c r="S457" i="15"/>
  <c r="T457" i="15"/>
  <c r="U457" i="15"/>
  <c r="V457" i="15"/>
  <c r="W457" i="15"/>
  <c r="X457" i="15"/>
  <c r="Y457" i="15"/>
  <c r="Z457" i="15"/>
  <c r="H458" i="15"/>
  <c r="I458" i="15"/>
  <c r="J458" i="15"/>
  <c r="K458" i="15"/>
  <c r="L458" i="15"/>
  <c r="M458" i="15"/>
  <c r="N458" i="15"/>
  <c r="O458" i="15"/>
  <c r="P458" i="15"/>
  <c r="Q458" i="15"/>
  <c r="R458" i="15"/>
  <c r="S458" i="15"/>
  <c r="T458" i="15"/>
  <c r="U458" i="15"/>
  <c r="V458" i="15"/>
  <c r="W458" i="15"/>
  <c r="X458" i="15"/>
  <c r="Y458" i="15"/>
  <c r="Z458" i="15"/>
  <c r="H459" i="15"/>
  <c r="I459" i="15"/>
  <c r="J459" i="15"/>
  <c r="K459" i="15"/>
  <c r="L459" i="15"/>
  <c r="M459" i="15"/>
  <c r="N459" i="15"/>
  <c r="O459" i="15"/>
  <c r="P459" i="15"/>
  <c r="Q459" i="15"/>
  <c r="R459" i="15"/>
  <c r="S459" i="15"/>
  <c r="T459" i="15"/>
  <c r="U459" i="15"/>
  <c r="V459" i="15"/>
  <c r="W459" i="15"/>
  <c r="X459" i="15"/>
  <c r="Y459" i="15"/>
  <c r="Z459" i="15"/>
  <c r="H460" i="15"/>
  <c r="I460" i="15"/>
  <c r="J460" i="15"/>
  <c r="K460" i="15"/>
  <c r="L460" i="15"/>
  <c r="M460" i="15"/>
  <c r="N460" i="15"/>
  <c r="O460" i="15"/>
  <c r="P460" i="15"/>
  <c r="Q460" i="15"/>
  <c r="R460" i="15"/>
  <c r="S460" i="15"/>
  <c r="T460" i="15"/>
  <c r="U460" i="15"/>
  <c r="V460" i="15"/>
  <c r="W460" i="15"/>
  <c r="X460" i="15"/>
  <c r="Y460" i="15"/>
  <c r="Z460" i="15"/>
  <c r="H461" i="15"/>
  <c r="I461" i="15"/>
  <c r="J461" i="15"/>
  <c r="K461" i="15"/>
  <c r="L461" i="15"/>
  <c r="M461" i="15"/>
  <c r="N461" i="15"/>
  <c r="O461" i="15"/>
  <c r="P461" i="15"/>
  <c r="Q461" i="15"/>
  <c r="R461" i="15"/>
  <c r="S461" i="15"/>
  <c r="T461" i="15"/>
  <c r="U461" i="15"/>
  <c r="V461" i="15"/>
  <c r="W461" i="15"/>
  <c r="X461" i="15"/>
  <c r="Y461" i="15"/>
  <c r="Z461" i="15"/>
  <c r="H462" i="15"/>
  <c r="I462" i="15"/>
  <c r="J462" i="15"/>
  <c r="K462" i="15"/>
  <c r="L462" i="15"/>
  <c r="M462" i="15"/>
  <c r="N462" i="15"/>
  <c r="O462" i="15"/>
  <c r="P462" i="15"/>
  <c r="Q462" i="15"/>
  <c r="R462" i="15"/>
  <c r="S462" i="15"/>
  <c r="T462" i="15"/>
  <c r="U462" i="15"/>
  <c r="V462" i="15"/>
  <c r="W462" i="15"/>
  <c r="X462" i="15"/>
  <c r="Y462" i="15"/>
  <c r="Z462" i="15"/>
  <c r="H463" i="15"/>
  <c r="I463" i="15"/>
  <c r="J463" i="15"/>
  <c r="K463" i="15"/>
  <c r="L463" i="15"/>
  <c r="M463" i="15"/>
  <c r="N463" i="15"/>
  <c r="O463" i="15"/>
  <c r="P463" i="15"/>
  <c r="Q463" i="15"/>
  <c r="R463" i="15"/>
  <c r="S463" i="15"/>
  <c r="T463" i="15"/>
  <c r="U463" i="15"/>
  <c r="V463" i="15"/>
  <c r="W463" i="15"/>
  <c r="X463" i="15"/>
  <c r="Y463" i="15"/>
  <c r="Z463" i="15"/>
  <c r="H464" i="15"/>
  <c r="I464" i="15"/>
  <c r="J464" i="15"/>
  <c r="K464" i="15"/>
  <c r="L464" i="15"/>
  <c r="M464" i="15"/>
  <c r="N464" i="15"/>
  <c r="O464" i="15"/>
  <c r="P464" i="15"/>
  <c r="Q464" i="15"/>
  <c r="R464" i="15"/>
  <c r="S464" i="15"/>
  <c r="T464" i="15"/>
  <c r="U464" i="15"/>
  <c r="V464" i="15"/>
  <c r="W464" i="15"/>
  <c r="X464" i="15"/>
  <c r="Y464" i="15"/>
  <c r="Z464" i="15"/>
  <c r="H465" i="15"/>
  <c r="I465" i="15"/>
  <c r="J465" i="15"/>
  <c r="K465" i="15"/>
  <c r="L465" i="15"/>
  <c r="M465" i="15"/>
  <c r="N465" i="15"/>
  <c r="O465" i="15"/>
  <c r="P465" i="15"/>
  <c r="Q465" i="15"/>
  <c r="R465" i="15"/>
  <c r="S465" i="15"/>
  <c r="T465" i="15"/>
  <c r="U465" i="15"/>
  <c r="V465" i="15"/>
  <c r="W465" i="15"/>
  <c r="X465" i="15"/>
  <c r="Y465" i="15"/>
  <c r="Z465" i="15"/>
  <c r="H466" i="15"/>
  <c r="I466" i="15"/>
  <c r="J466" i="15"/>
  <c r="K466" i="15"/>
  <c r="L466" i="15"/>
  <c r="M466" i="15"/>
  <c r="N466" i="15"/>
  <c r="O466" i="15"/>
  <c r="P466" i="15"/>
  <c r="Q466" i="15"/>
  <c r="R466" i="15"/>
  <c r="S466" i="15"/>
  <c r="T466" i="15"/>
  <c r="U466" i="15"/>
  <c r="V466" i="15"/>
  <c r="W466" i="15"/>
  <c r="X466" i="15"/>
  <c r="Y466" i="15"/>
  <c r="Z466" i="15"/>
  <c r="H467" i="15"/>
  <c r="I467" i="15"/>
  <c r="J467" i="15"/>
  <c r="K467" i="15"/>
  <c r="L467" i="15"/>
  <c r="M467" i="15"/>
  <c r="N467" i="15"/>
  <c r="O467" i="15"/>
  <c r="P467" i="15"/>
  <c r="Q467" i="15"/>
  <c r="R467" i="15"/>
  <c r="S467" i="15"/>
  <c r="T467" i="15"/>
  <c r="U467" i="15"/>
  <c r="V467" i="15"/>
  <c r="W467" i="15"/>
  <c r="X467" i="15"/>
  <c r="Y467" i="15"/>
  <c r="Z467" i="15"/>
  <c r="H468" i="15"/>
  <c r="I468" i="15"/>
  <c r="J468" i="15"/>
  <c r="K468" i="15"/>
  <c r="L468" i="15"/>
  <c r="M468" i="15"/>
  <c r="N468" i="15"/>
  <c r="O468" i="15"/>
  <c r="P468" i="15"/>
  <c r="Q468" i="15"/>
  <c r="R468" i="15"/>
  <c r="S468" i="15"/>
  <c r="T468" i="15"/>
  <c r="U468" i="15"/>
  <c r="V468" i="15"/>
  <c r="W468" i="15"/>
  <c r="X468" i="15"/>
  <c r="Y468" i="15"/>
  <c r="Z468" i="15"/>
  <c r="H469" i="15"/>
  <c r="I469" i="15"/>
  <c r="J469" i="15"/>
  <c r="K469" i="15"/>
  <c r="L469" i="15"/>
  <c r="M469" i="15"/>
  <c r="N469" i="15"/>
  <c r="O469" i="15"/>
  <c r="P469" i="15"/>
  <c r="Q469" i="15"/>
  <c r="R469" i="15"/>
  <c r="S469" i="15"/>
  <c r="T469" i="15"/>
  <c r="U469" i="15"/>
  <c r="V469" i="15"/>
  <c r="W469" i="15"/>
  <c r="X469" i="15"/>
  <c r="Y469" i="15"/>
  <c r="Z469" i="15"/>
  <c r="P431" i="15"/>
  <c r="Q431" i="15"/>
  <c r="R431" i="15"/>
  <c r="S431" i="15"/>
  <c r="T431" i="15"/>
  <c r="U431" i="15"/>
  <c r="V431" i="15"/>
  <c r="W431" i="15"/>
  <c r="X431" i="15"/>
  <c r="Y431" i="15"/>
  <c r="J10" i="15"/>
  <c r="M19" i="15"/>
  <c r="F415" i="15"/>
  <c r="O153" i="15"/>
  <c r="O152" i="15"/>
  <c r="O151" i="15"/>
  <c r="O150" i="15"/>
  <c r="O149" i="15"/>
  <c r="O147" i="15"/>
  <c r="O146" i="15"/>
  <c r="O145" i="15"/>
  <c r="O144" i="15"/>
  <c r="O143" i="15"/>
  <c r="O142" i="15"/>
  <c r="O141" i="15"/>
  <c r="O140" i="15"/>
  <c r="O139" i="15"/>
  <c r="O138" i="15"/>
  <c r="O137" i="15"/>
  <c r="O136" i="15"/>
  <c r="O135" i="15"/>
  <c r="O134" i="15"/>
  <c r="O132" i="15"/>
  <c r="O131" i="15"/>
  <c r="O130" i="15"/>
  <c r="O129" i="15"/>
  <c r="O128" i="15"/>
  <c r="O126" i="15"/>
  <c r="O125" i="15"/>
  <c r="O124" i="15"/>
  <c r="O123" i="15"/>
  <c r="O122" i="15"/>
  <c r="O121" i="15"/>
  <c r="O120" i="15"/>
  <c r="O119" i="15"/>
  <c r="O118" i="15"/>
  <c r="O117" i="15"/>
  <c r="O116" i="15"/>
  <c r="O115" i="15"/>
  <c r="O114" i="15"/>
  <c r="O113" i="15"/>
  <c r="O112" i="15"/>
  <c r="O111" i="15"/>
  <c r="O110" i="15"/>
  <c r="O109" i="15"/>
  <c r="O108" i="15"/>
  <c r="O107" i="15"/>
  <c r="O106" i="15"/>
  <c r="O105" i="15"/>
  <c r="O104" i="15"/>
  <c r="O103" i="15"/>
  <c r="O102" i="15"/>
  <c r="O101" i="15"/>
  <c r="O100" i="15"/>
  <c r="O99" i="15"/>
  <c r="O98" i="15"/>
  <c r="O97" i="15"/>
  <c r="O96" i="15"/>
  <c r="O95" i="15"/>
  <c r="O94" i="15"/>
  <c r="O93" i="15"/>
  <c r="O92" i="15"/>
  <c r="O91" i="15"/>
  <c r="O90" i="15"/>
  <c r="O89" i="15"/>
  <c r="O88" i="15"/>
  <c r="O87" i="15"/>
  <c r="O86" i="15"/>
  <c r="O85" i="15"/>
  <c r="O84" i="15"/>
  <c r="O83" i="15"/>
  <c r="O82" i="15"/>
  <c r="O81" i="15"/>
  <c r="O80" i="15"/>
  <c r="O79" i="15"/>
  <c r="O77" i="15"/>
  <c r="O76" i="15"/>
  <c r="O75" i="15"/>
  <c r="O74" i="15"/>
  <c r="O73" i="15"/>
  <c r="O72" i="15"/>
  <c r="O71" i="15"/>
  <c r="O70" i="15"/>
  <c r="O69" i="15"/>
  <c r="O68" i="15"/>
  <c r="O67" i="15"/>
  <c r="O66" i="15"/>
  <c r="O65" i="15"/>
  <c r="O64" i="15"/>
  <c r="O63" i="15"/>
  <c r="O61" i="15"/>
  <c r="O60" i="15"/>
  <c r="O59" i="15"/>
  <c r="O58" i="15"/>
  <c r="O57" i="15"/>
  <c r="O56" i="15"/>
  <c r="O55" i="15"/>
  <c r="O54" i="15"/>
  <c r="O53" i="15"/>
  <c r="O52" i="15"/>
  <c r="O51" i="15"/>
  <c r="O50" i="15"/>
  <c r="O49" i="15"/>
  <c r="O48" i="15"/>
  <c r="O47" i="15"/>
  <c r="O46" i="15"/>
  <c r="O45" i="15"/>
  <c r="O44" i="15"/>
  <c r="O42" i="15"/>
  <c r="O41" i="15"/>
  <c r="O40" i="15"/>
  <c r="O39" i="15"/>
  <c r="O38" i="15"/>
  <c r="O37" i="15"/>
  <c r="O36" i="15"/>
  <c r="O35" i="15"/>
  <c r="O34" i="15"/>
  <c r="O33" i="15"/>
  <c r="O32" i="15"/>
  <c r="O31" i="15"/>
  <c r="O30" i="15"/>
  <c r="O29" i="15"/>
  <c r="O28" i="15"/>
  <c r="O27" i="15"/>
  <c r="O26" i="15"/>
  <c r="O25" i="15"/>
  <c r="O24" i="15"/>
  <c r="O23" i="15"/>
  <c r="O22" i="15"/>
  <c r="O21" i="15"/>
  <c r="O20" i="15"/>
  <c r="O19" i="15"/>
  <c r="O18" i="15"/>
  <c r="O17" i="15"/>
  <c r="P153" i="15"/>
  <c r="P152" i="15"/>
  <c r="P151" i="15"/>
  <c r="P150" i="15"/>
  <c r="P149" i="15"/>
  <c r="P147" i="15"/>
  <c r="P146" i="15"/>
  <c r="P145" i="15"/>
  <c r="P144" i="15"/>
  <c r="P143" i="15"/>
  <c r="P142" i="15"/>
  <c r="P141" i="15"/>
  <c r="P140" i="15"/>
  <c r="P139" i="15"/>
  <c r="P138" i="15"/>
  <c r="P137" i="15"/>
  <c r="P136" i="15"/>
  <c r="P135" i="15"/>
  <c r="P134" i="15"/>
  <c r="P132" i="15"/>
  <c r="P131" i="15"/>
  <c r="P130" i="15"/>
  <c r="P129" i="15"/>
  <c r="P128" i="15"/>
  <c r="P126" i="15"/>
  <c r="P125" i="15"/>
  <c r="P124" i="15"/>
  <c r="P123" i="15"/>
  <c r="P122" i="15"/>
  <c r="P121" i="15"/>
  <c r="P120" i="15"/>
  <c r="P119" i="15"/>
  <c r="P118" i="15"/>
  <c r="P117" i="15"/>
  <c r="P116" i="15"/>
  <c r="P115" i="15"/>
  <c r="P114" i="15"/>
  <c r="P113" i="15"/>
  <c r="P112" i="15"/>
  <c r="P111" i="15"/>
  <c r="P110" i="15"/>
  <c r="P109" i="15"/>
  <c r="P108" i="15"/>
  <c r="P107" i="15"/>
  <c r="P106" i="15"/>
  <c r="P105" i="15"/>
  <c r="P104" i="15"/>
  <c r="P103" i="15"/>
  <c r="P102" i="15"/>
  <c r="P101" i="15"/>
  <c r="P100" i="15"/>
  <c r="P99" i="15"/>
  <c r="P98" i="15"/>
  <c r="P97" i="15"/>
  <c r="P96" i="15"/>
  <c r="P95" i="15"/>
  <c r="P94" i="15"/>
  <c r="P93" i="15"/>
  <c r="P92" i="15"/>
  <c r="P91" i="15"/>
  <c r="P90" i="15"/>
  <c r="P89" i="15"/>
  <c r="P88" i="15"/>
  <c r="P87" i="15"/>
  <c r="P86" i="15"/>
  <c r="P85" i="15"/>
  <c r="P84" i="15"/>
  <c r="P83" i="15"/>
  <c r="P82" i="15"/>
  <c r="P81" i="15"/>
  <c r="P80" i="15"/>
  <c r="P79" i="15"/>
  <c r="P77" i="15"/>
  <c r="P76" i="15"/>
  <c r="P75" i="15"/>
  <c r="P74" i="15"/>
  <c r="P73" i="15"/>
  <c r="P72" i="15"/>
  <c r="P71" i="15"/>
  <c r="P70" i="15"/>
  <c r="P69" i="15"/>
  <c r="P68" i="15"/>
  <c r="P67" i="15"/>
  <c r="P66" i="15"/>
  <c r="P65" i="15"/>
  <c r="P64" i="15"/>
  <c r="P63" i="15"/>
  <c r="P61" i="15"/>
  <c r="P60" i="15"/>
  <c r="P59" i="15"/>
  <c r="P58" i="15"/>
  <c r="P57" i="15"/>
  <c r="P56" i="15"/>
  <c r="P55" i="15"/>
  <c r="P54" i="15"/>
  <c r="P53" i="15"/>
  <c r="P52" i="15"/>
  <c r="P51" i="15"/>
  <c r="P50" i="15"/>
  <c r="P49" i="15"/>
  <c r="P48" i="15"/>
  <c r="P47" i="15"/>
  <c r="P46" i="15"/>
  <c r="P45" i="15"/>
  <c r="P44" i="15"/>
  <c r="P42" i="15"/>
  <c r="P41" i="15"/>
  <c r="P40" i="15"/>
  <c r="P39" i="15"/>
  <c r="P38" i="15"/>
  <c r="P37" i="15"/>
  <c r="P36" i="15"/>
  <c r="P35" i="15"/>
  <c r="P34" i="15"/>
  <c r="P33" i="15"/>
  <c r="P32" i="15"/>
  <c r="P31" i="15"/>
  <c r="P30" i="15"/>
  <c r="P29" i="15"/>
  <c r="P28" i="15"/>
  <c r="P27" i="15"/>
  <c r="P26" i="15"/>
  <c r="P25" i="15"/>
  <c r="P24" i="15"/>
  <c r="P23" i="15"/>
  <c r="P22" i="15"/>
  <c r="P21" i="15"/>
  <c r="P20" i="15"/>
  <c r="P19" i="15"/>
  <c r="P18" i="15"/>
  <c r="P17" i="15"/>
  <c r="I153" i="15"/>
  <c r="I152" i="15"/>
  <c r="I151" i="15"/>
  <c r="I150" i="15"/>
  <c r="I149" i="15"/>
  <c r="I147" i="15"/>
  <c r="I146" i="15"/>
  <c r="I145" i="15"/>
  <c r="I144" i="15"/>
  <c r="I143" i="15"/>
  <c r="I142" i="15"/>
  <c r="I141" i="15"/>
  <c r="I140" i="15"/>
  <c r="I139" i="15"/>
  <c r="I138" i="15"/>
  <c r="I137" i="15"/>
  <c r="I136" i="15"/>
  <c r="I135" i="15"/>
  <c r="I134" i="15"/>
  <c r="I132" i="15"/>
  <c r="I131" i="15"/>
  <c r="I130" i="15"/>
  <c r="I129" i="15"/>
  <c r="I128" i="15"/>
  <c r="I126" i="15"/>
  <c r="I125" i="15"/>
  <c r="I124" i="15"/>
  <c r="I123" i="15"/>
  <c r="I122" i="15"/>
  <c r="I121" i="15"/>
  <c r="I120" i="15"/>
  <c r="I119" i="15"/>
  <c r="I118" i="15"/>
  <c r="I117" i="15"/>
  <c r="I116" i="15"/>
  <c r="I115" i="15"/>
  <c r="I114" i="15"/>
  <c r="I113" i="15"/>
  <c r="I112" i="15"/>
  <c r="I111" i="15"/>
  <c r="I110" i="15"/>
  <c r="I109" i="15"/>
  <c r="I108" i="15"/>
  <c r="I107" i="15"/>
  <c r="I106" i="15"/>
  <c r="I105" i="15"/>
  <c r="I104" i="15"/>
  <c r="I103" i="15"/>
  <c r="I102" i="15"/>
  <c r="I101" i="15"/>
  <c r="I100" i="15"/>
  <c r="I99" i="15"/>
  <c r="I98" i="15"/>
  <c r="I97" i="15"/>
  <c r="I96" i="15"/>
  <c r="I95" i="15"/>
  <c r="I94" i="15"/>
  <c r="I93" i="15"/>
  <c r="I92" i="15"/>
  <c r="I91" i="15"/>
  <c r="I90" i="15"/>
  <c r="I89" i="15"/>
  <c r="I88" i="15"/>
  <c r="I87" i="15"/>
  <c r="I86" i="15"/>
  <c r="I85" i="15"/>
  <c r="I84" i="15"/>
  <c r="I83" i="15"/>
  <c r="I82" i="15"/>
  <c r="I81" i="15"/>
  <c r="I80" i="15"/>
  <c r="I79" i="15"/>
  <c r="I77" i="15"/>
  <c r="I76" i="15"/>
  <c r="I75" i="15"/>
  <c r="I74" i="15"/>
  <c r="I73" i="15"/>
  <c r="I72" i="15"/>
  <c r="I71" i="15"/>
  <c r="I70" i="15"/>
  <c r="I69" i="15"/>
  <c r="I68" i="15"/>
  <c r="I67" i="15"/>
  <c r="I66" i="15"/>
  <c r="I65" i="15"/>
  <c r="I64" i="15"/>
  <c r="I63" i="15"/>
  <c r="I61" i="15"/>
  <c r="I60" i="15"/>
  <c r="I59" i="15"/>
  <c r="I58" i="15"/>
  <c r="I57" i="15"/>
  <c r="I56" i="15"/>
  <c r="I55" i="15"/>
  <c r="I54" i="15"/>
  <c r="I53" i="15"/>
  <c r="I52" i="15"/>
  <c r="I51" i="15"/>
  <c r="I50" i="15"/>
  <c r="I49" i="15"/>
  <c r="I48" i="15"/>
  <c r="I47" i="15"/>
  <c r="I46" i="15"/>
  <c r="I45" i="15"/>
  <c r="I44" i="15"/>
  <c r="I42" i="15"/>
  <c r="I41" i="15"/>
  <c r="I40" i="15"/>
  <c r="I39" i="15"/>
  <c r="I38" i="15"/>
  <c r="I37" i="15"/>
  <c r="I36" i="15"/>
  <c r="I35" i="15"/>
  <c r="I34" i="15"/>
  <c r="I33" i="15"/>
  <c r="I32" i="15"/>
  <c r="I31" i="15"/>
  <c r="I30" i="15"/>
  <c r="I29" i="15"/>
  <c r="I28" i="15"/>
  <c r="I27" i="15"/>
  <c r="I26" i="15"/>
  <c r="I25" i="15"/>
  <c r="I24" i="15"/>
  <c r="I23" i="15"/>
  <c r="I22" i="15"/>
  <c r="I21" i="15"/>
  <c r="I20" i="15"/>
  <c r="I19" i="15"/>
  <c r="I18" i="15"/>
  <c r="I17" i="15"/>
  <c r="A4214" i="24" l="1"/>
  <c r="A2581" i="24"/>
  <c r="A1951" i="24"/>
  <c r="A2926" i="24"/>
  <c r="A2446" i="24"/>
  <c r="A2656" i="24"/>
  <c r="A2506" i="24"/>
  <c r="A4199" i="24"/>
  <c r="A2641" i="24"/>
  <c r="A4169" i="24"/>
  <c r="A721" i="24"/>
  <c r="A2356" i="24"/>
  <c r="A2431" i="24"/>
  <c r="A5792" i="24"/>
  <c r="B7142" i="24"/>
  <c r="A7142" i="24"/>
  <c r="A7113" i="24"/>
  <c r="A5747" i="24"/>
  <c r="A5545" i="24"/>
  <c r="A5672" i="24"/>
  <c r="A5231" i="24"/>
  <c r="A5246" i="24"/>
  <c r="A5201" i="24"/>
  <c r="A4831" i="24"/>
  <c r="A5515" i="24"/>
  <c r="A4364" i="24"/>
  <c r="A5732" i="24"/>
  <c r="A4876" i="24"/>
  <c r="A4068" i="24"/>
  <c r="A4154" i="24"/>
  <c r="A4334" i="24"/>
  <c r="A4304" i="24"/>
  <c r="A4053" i="24"/>
  <c r="A3918" i="24"/>
  <c r="A3498" i="24"/>
  <c r="A3468" i="24"/>
  <c r="A3438" i="24"/>
  <c r="A3903" i="24"/>
  <c r="A4008" i="24"/>
  <c r="A4023" i="24"/>
  <c r="A3016" i="24"/>
  <c r="A3001" i="24"/>
  <c r="A2956" i="24"/>
  <c r="A2941" i="24"/>
  <c r="A2881" i="24"/>
  <c r="A2806" i="24"/>
  <c r="A2611" i="24"/>
  <c r="A2206" i="24"/>
  <c r="A2671" i="24"/>
  <c r="A2461" i="24"/>
  <c r="A2596" i="24"/>
  <c r="A2296" i="24"/>
  <c r="A2281" i="24"/>
  <c r="A2146" i="24"/>
  <c r="A2371" i="24"/>
  <c r="A2476" i="24"/>
  <c r="A2521" i="24"/>
  <c r="A1996" i="24"/>
  <c r="A2041" i="24"/>
  <c r="A2101" i="24"/>
  <c r="A2116" i="24"/>
  <c r="A2026" i="24"/>
  <c r="A676" i="24"/>
  <c r="A886" i="24"/>
  <c r="A796" i="24"/>
  <c r="A1426" i="24"/>
  <c r="A1606" i="24"/>
  <c r="A1726" i="24"/>
  <c r="A1816" i="24"/>
  <c r="A1741" i="24"/>
  <c r="A1411" i="24"/>
  <c r="A1396" i="24"/>
  <c r="A1516" i="24"/>
  <c r="A1261" i="24"/>
  <c r="A1276" i="24"/>
  <c r="A1351" i="24"/>
  <c r="A1171" i="24"/>
  <c r="A1366" i="24"/>
  <c r="A931" i="24"/>
  <c r="A1111" i="24"/>
  <c r="A1051" i="24"/>
  <c r="A1126" i="24"/>
  <c r="A841" i="24"/>
  <c r="A781" i="24"/>
  <c r="A811" i="24"/>
  <c r="A646" i="24"/>
  <c r="A736" i="24"/>
  <c r="A616" i="24"/>
  <c r="A556" i="24"/>
  <c r="A436" i="24"/>
  <c r="A451" i="24"/>
  <c r="A541" i="24"/>
  <c r="A586" i="24"/>
  <c r="A571" i="24"/>
  <c r="A241" i="24"/>
  <c r="A226" i="24"/>
  <c r="A61" i="24"/>
  <c r="A151" i="24"/>
  <c r="A121" i="24"/>
  <c r="Q10" i="15"/>
  <c r="F450" i="15"/>
  <c r="F449" i="15"/>
  <c r="F447" i="15"/>
  <c r="F452" i="15"/>
  <c r="F451" i="15"/>
  <c r="F448" i="15"/>
  <c r="P8" i="15"/>
  <c r="O10" i="15"/>
  <c r="I8" i="15"/>
  <c r="O8" i="15"/>
  <c r="A7845" i="24" l="1"/>
  <c r="C7846" i="24"/>
  <c r="B7846" i="24" s="1"/>
  <c r="G60" i="11"/>
  <c r="BZ60" i="11" s="1"/>
  <c r="G59" i="11"/>
  <c r="BF59" i="11" s="1"/>
  <c r="A7846" i="24" l="1"/>
  <c r="C7847" i="24"/>
  <c r="B7847" i="24" s="1"/>
  <c r="A183" i="24"/>
  <c r="B183" i="24"/>
  <c r="CC60" i="11"/>
  <c r="CC59" i="11"/>
  <c r="CD59" i="11" s="1"/>
  <c r="AR59" i="11"/>
  <c r="BG59" i="11"/>
  <c r="AP60" i="11"/>
  <c r="BE60" i="11"/>
  <c r="CD60" i="11"/>
  <c r="AZ59" i="11"/>
  <c r="BH59" i="11"/>
  <c r="AQ60" i="11"/>
  <c r="BF60" i="11"/>
  <c r="AL59" i="11"/>
  <c r="BA59" i="11"/>
  <c r="BI59" i="11"/>
  <c r="AR60" i="11"/>
  <c r="BG60" i="11"/>
  <c r="AM59" i="11"/>
  <c r="BB59" i="11"/>
  <c r="BJ59" i="11"/>
  <c r="AZ60" i="11"/>
  <c r="BH60" i="11"/>
  <c r="AN59" i="11"/>
  <c r="BC59" i="11"/>
  <c r="BK59" i="11"/>
  <c r="AL60" i="11"/>
  <c r="BA60" i="11"/>
  <c r="BI60" i="11"/>
  <c r="AO59" i="11"/>
  <c r="BD59" i="11"/>
  <c r="BZ59" i="11"/>
  <c r="AM60" i="11"/>
  <c r="BB60" i="11"/>
  <c r="BJ60" i="11"/>
  <c r="AP59" i="11"/>
  <c r="BE59" i="11"/>
  <c r="AN60" i="11"/>
  <c r="BC60" i="11"/>
  <c r="BK60" i="11"/>
  <c r="AQ59" i="11"/>
  <c r="AO60" i="11"/>
  <c r="BD60" i="11"/>
  <c r="G57" i="11"/>
  <c r="CC57" i="11" s="1"/>
  <c r="CD57" i="11" s="1"/>
  <c r="G56" i="11"/>
  <c r="BG56" i="11" s="1"/>
  <c r="G55" i="11"/>
  <c r="BF55" i="11" s="1"/>
  <c r="G54" i="11"/>
  <c r="BE54" i="11" s="1"/>
  <c r="G53" i="11"/>
  <c r="CC53" i="11" s="1"/>
  <c r="CD53" i="11" s="1"/>
  <c r="G52" i="11"/>
  <c r="BG52" i="11" s="1"/>
  <c r="G51" i="11"/>
  <c r="BF51" i="11" s="1"/>
  <c r="G50" i="11"/>
  <c r="CC50" i="11" s="1"/>
  <c r="CD50" i="11" s="1"/>
  <c r="G49" i="11"/>
  <c r="CC49" i="11" s="1"/>
  <c r="CD49" i="11" s="1"/>
  <c r="G48" i="11"/>
  <c r="BH48" i="11" s="1"/>
  <c r="G47" i="11"/>
  <c r="BI47" i="11" s="1"/>
  <c r="G46" i="11"/>
  <c r="CC46" i="11" s="1"/>
  <c r="CD46" i="11" s="1"/>
  <c r="G45" i="11"/>
  <c r="CC45" i="11" s="1"/>
  <c r="CD45" i="11" s="1"/>
  <c r="G44" i="11"/>
  <c r="BH44" i="11" s="1"/>
  <c r="G43" i="11"/>
  <c r="BI43" i="11" s="1"/>
  <c r="G42" i="11"/>
  <c r="AP42" i="11" s="1"/>
  <c r="G41" i="11"/>
  <c r="CC41" i="11" s="1"/>
  <c r="CD41" i="11" s="1"/>
  <c r="G40" i="11"/>
  <c r="BH40" i="11" s="1"/>
  <c r="G39" i="11"/>
  <c r="BI39" i="11" s="1"/>
  <c r="G38" i="11"/>
  <c r="CC38" i="11" s="1"/>
  <c r="CD38" i="11" s="1"/>
  <c r="G37" i="11"/>
  <c r="CC37" i="11" s="1"/>
  <c r="CD37" i="11" s="1"/>
  <c r="G36" i="11"/>
  <c r="BH36" i="11" s="1"/>
  <c r="G35" i="11"/>
  <c r="BI35" i="11" s="1"/>
  <c r="G34" i="11"/>
  <c r="AP34" i="11" s="1"/>
  <c r="G33" i="11"/>
  <c r="AZ33" i="11" s="1"/>
  <c r="G32" i="11"/>
  <c r="BH32" i="11" s="1"/>
  <c r="G31" i="11"/>
  <c r="BH31" i="11" s="1"/>
  <c r="G30" i="11"/>
  <c r="BK30" i="11" s="1"/>
  <c r="G29" i="11"/>
  <c r="BJ29" i="11" s="1"/>
  <c r="G28" i="11"/>
  <c r="BF28" i="11" s="1"/>
  <c r="G27" i="11"/>
  <c r="BH27" i="11" s="1"/>
  <c r="G26" i="11"/>
  <c r="BJ26" i="11" s="1"/>
  <c r="G25" i="11"/>
  <c r="BZ25" i="11" s="1"/>
  <c r="G24" i="11"/>
  <c r="BF24" i="11" s="1"/>
  <c r="G23" i="11"/>
  <c r="BH23" i="11" s="1"/>
  <c r="G22" i="11"/>
  <c r="BJ22" i="11" s="1"/>
  <c r="G21" i="11"/>
  <c r="BZ21" i="11" s="1"/>
  <c r="G20" i="11"/>
  <c r="BF20" i="11" s="1"/>
  <c r="G19" i="11"/>
  <c r="BH19" i="11" s="1"/>
  <c r="M197" i="11"/>
  <c r="N197" i="11"/>
  <c r="O197" i="11"/>
  <c r="P197" i="11"/>
  <c r="Q197" i="11"/>
  <c r="R197" i="11"/>
  <c r="S197" i="11"/>
  <c r="T197" i="11"/>
  <c r="U197" i="11"/>
  <c r="V197" i="11"/>
  <c r="W197" i="11"/>
  <c r="X197" i="11"/>
  <c r="Y197" i="11"/>
  <c r="Z197" i="11"/>
  <c r="AA197" i="11"/>
  <c r="AB197" i="11"/>
  <c r="AC197" i="11"/>
  <c r="AD197" i="11"/>
  <c r="AE197" i="11"/>
  <c r="L197" i="11"/>
  <c r="G18" i="11"/>
  <c r="BZ18" i="11" s="1"/>
  <c r="A7847" i="24" l="1"/>
  <c r="C7848" i="24"/>
  <c r="B7848" i="24" s="1"/>
  <c r="A184" i="24"/>
  <c r="B184" i="24"/>
  <c r="AO43" i="11"/>
  <c r="AM40" i="11"/>
  <c r="BF38" i="11"/>
  <c r="AO49" i="11"/>
  <c r="BI23" i="11"/>
  <c r="AO30" i="11"/>
  <c r="AR47" i="11"/>
  <c r="BF21" i="11"/>
  <c r="AR53" i="11"/>
  <c r="BG25" i="11"/>
  <c r="AM36" i="11"/>
  <c r="AL56" i="11"/>
  <c r="AL31" i="11"/>
  <c r="BG24" i="11"/>
  <c r="AL30" i="11"/>
  <c r="BI31" i="11"/>
  <c r="CC54" i="11"/>
  <c r="CD54" i="11" s="1"/>
  <c r="BG39" i="11"/>
  <c r="AZ52" i="11"/>
  <c r="AL23" i="11"/>
  <c r="BE30" i="11"/>
  <c r="BD37" i="11"/>
  <c r="BC47" i="11"/>
  <c r="AZ57" i="11"/>
  <c r="BB23" i="11"/>
  <c r="AQ25" i="11"/>
  <c r="BI30" i="11"/>
  <c r="AM45" i="11"/>
  <c r="BJ47" i="11"/>
  <c r="BG57" i="11"/>
  <c r="AR25" i="11"/>
  <c r="BD30" i="11"/>
  <c r="BD45" i="11"/>
  <c r="BF47" i="11"/>
  <c r="AN49" i="11"/>
  <c r="AR49" i="11"/>
  <c r="BH56" i="11"/>
  <c r="AN24" i="11"/>
  <c r="AL32" i="11"/>
  <c r="AM37" i="11"/>
  <c r="AO39" i="11"/>
  <c r="BC41" i="11"/>
  <c r="BC49" i="11"/>
  <c r="AO26" i="11"/>
  <c r="BA35" i="11"/>
  <c r="BA48" i="11"/>
  <c r="BD49" i="11"/>
  <c r="AR51" i="11"/>
  <c r="BH49" i="11"/>
  <c r="BB51" i="11"/>
  <c r="AN55" i="11"/>
  <c r="BZ49" i="11"/>
  <c r="BG51" i="11"/>
  <c r="BD55" i="11"/>
  <c r="BI51" i="11"/>
  <c r="BJ19" i="11"/>
  <c r="AR21" i="11"/>
  <c r="AQ23" i="11"/>
  <c r="BZ26" i="11"/>
  <c r="BZ27" i="11"/>
  <c r="BZ28" i="11"/>
  <c r="AN30" i="11"/>
  <c r="BG31" i="11"/>
  <c r="AQ35" i="11"/>
  <c r="AN47" i="11"/>
  <c r="BG49" i="11"/>
  <c r="AN51" i="11"/>
  <c r="AL52" i="11"/>
  <c r="BB55" i="11"/>
  <c r="BA56" i="11"/>
  <c r="AM31" i="11"/>
  <c r="BK31" i="11"/>
  <c r="BC35" i="11"/>
  <c r="BG43" i="11"/>
  <c r="BH52" i="11"/>
  <c r="BI55" i="11"/>
  <c r="BJ56" i="11"/>
  <c r="AL19" i="11"/>
  <c r="AL27" i="11"/>
  <c r="AR29" i="11"/>
  <c r="AO31" i="11"/>
  <c r="BG35" i="11"/>
  <c r="BZ55" i="11"/>
  <c r="AN19" i="11"/>
  <c r="AO20" i="11"/>
  <c r="AN27" i="11"/>
  <c r="AM28" i="11"/>
  <c r="BH29" i="11"/>
  <c r="AQ31" i="11"/>
  <c r="BK35" i="11"/>
  <c r="BA19" i="11"/>
  <c r="BI20" i="11"/>
  <c r="BA27" i="11"/>
  <c r="AZ28" i="11"/>
  <c r="BZ30" i="11"/>
  <c r="BA31" i="11"/>
  <c r="AM44" i="11"/>
  <c r="BZ51" i="11"/>
  <c r="AM55" i="11"/>
  <c r="BB19" i="11"/>
  <c r="BD27" i="11"/>
  <c r="BD28" i="11"/>
  <c r="BC31" i="11"/>
  <c r="BI19" i="11"/>
  <c r="BI27" i="11"/>
  <c r="BH28" i="11"/>
  <c r="BD31" i="11"/>
  <c r="AM35" i="11"/>
  <c r="AR55" i="11"/>
  <c r="AZ56" i="11"/>
  <c r="BC19" i="11"/>
  <c r="AN20" i="11"/>
  <c r="BH20" i="11"/>
  <c r="BG21" i="11"/>
  <c r="BF23" i="11"/>
  <c r="AM24" i="11"/>
  <c r="BD24" i="11"/>
  <c r="BD26" i="11"/>
  <c r="AQ27" i="11"/>
  <c r="BK27" i="11"/>
  <c r="AR28" i="11"/>
  <c r="BJ28" i="11"/>
  <c r="BF30" i="11"/>
  <c r="AN31" i="11"/>
  <c r="BF31" i="11"/>
  <c r="BJ32" i="11"/>
  <c r="AO35" i="11"/>
  <c r="BF35" i="11"/>
  <c r="AL36" i="11"/>
  <c r="BC37" i="11"/>
  <c r="AN39" i="11"/>
  <c r="BF39" i="11"/>
  <c r="AL40" i="11"/>
  <c r="BB41" i="11"/>
  <c r="BZ41" i="11"/>
  <c r="AN43" i="11"/>
  <c r="BF43" i="11"/>
  <c r="AL44" i="11"/>
  <c r="BC45" i="11"/>
  <c r="AQ47" i="11"/>
  <c r="BH47" i="11"/>
  <c r="AZ48" i="11"/>
  <c r="AM49" i="11"/>
  <c r="BF49" i="11"/>
  <c r="BA51" i="11"/>
  <c r="BK51" i="11"/>
  <c r="BB52" i="11"/>
  <c r="AQ53" i="11"/>
  <c r="AO55" i="11"/>
  <c r="BH55" i="11"/>
  <c r="AM56" i="11"/>
  <c r="AR20" i="11"/>
  <c r="BZ20" i="11"/>
  <c r="AM23" i="11"/>
  <c r="BJ23" i="11"/>
  <c r="AO24" i="11"/>
  <c r="BH24" i="11"/>
  <c r="BB27" i="11"/>
  <c r="BA28" i="11"/>
  <c r="AM32" i="11"/>
  <c r="AR35" i="11"/>
  <c r="BH35" i="11"/>
  <c r="BA36" i="11"/>
  <c r="AN37" i="11"/>
  <c r="BF37" i="11"/>
  <c r="AQ39" i="11"/>
  <c r="BH39" i="11"/>
  <c r="BA40" i="11"/>
  <c r="AM41" i="11"/>
  <c r="BD41" i="11"/>
  <c r="AQ43" i="11"/>
  <c r="BH43" i="11"/>
  <c r="BA44" i="11"/>
  <c r="AN45" i="11"/>
  <c r="BF45" i="11"/>
  <c r="AZ47" i="11"/>
  <c r="BK47" i="11"/>
  <c r="BB48" i="11"/>
  <c r="AL51" i="11"/>
  <c r="BC51" i="11"/>
  <c r="BI52" i="11"/>
  <c r="AZ53" i="11"/>
  <c r="AZ55" i="11"/>
  <c r="BJ55" i="11"/>
  <c r="AQ57" i="11"/>
  <c r="AM19" i="11"/>
  <c r="BK19" i="11"/>
  <c r="AZ20" i="11"/>
  <c r="AN23" i="11"/>
  <c r="BK23" i="11"/>
  <c r="AR24" i="11"/>
  <c r="BI24" i="11"/>
  <c r="BF25" i="11"/>
  <c r="BC27" i="11"/>
  <c r="BB28" i="11"/>
  <c r="AR31" i="11"/>
  <c r="BJ31" i="11"/>
  <c r="AR32" i="11"/>
  <c r="AZ35" i="11"/>
  <c r="BJ35" i="11"/>
  <c r="BB36" i="11"/>
  <c r="AO37" i="11"/>
  <c r="BG37" i="11"/>
  <c r="AR39" i="11"/>
  <c r="BJ39" i="11"/>
  <c r="BB40" i="11"/>
  <c r="AN41" i="11"/>
  <c r="BF41" i="11"/>
  <c r="AR43" i="11"/>
  <c r="BJ43" i="11"/>
  <c r="BB44" i="11"/>
  <c r="AO45" i="11"/>
  <c r="BG45" i="11"/>
  <c r="BB47" i="11"/>
  <c r="BZ47" i="11"/>
  <c r="BI48" i="11"/>
  <c r="AQ49" i="11"/>
  <c r="BK49" i="11"/>
  <c r="AM51" i="11"/>
  <c r="BD51" i="11"/>
  <c r="BJ52" i="11"/>
  <c r="BF53" i="11"/>
  <c r="BA55" i="11"/>
  <c r="BK55" i="11"/>
  <c r="BB56" i="11"/>
  <c r="AR57" i="11"/>
  <c r="BA20" i="11"/>
  <c r="AO22" i="11"/>
  <c r="AZ24" i="11"/>
  <c r="BJ24" i="11"/>
  <c r="BA32" i="11"/>
  <c r="AP33" i="11"/>
  <c r="BI36" i="11"/>
  <c r="AQ37" i="11"/>
  <c r="BH37" i="11"/>
  <c r="AZ39" i="11"/>
  <c r="BK39" i="11"/>
  <c r="BI40" i="11"/>
  <c r="AO41" i="11"/>
  <c r="BG41" i="11"/>
  <c r="AZ43" i="11"/>
  <c r="BK43" i="11"/>
  <c r="BI44" i="11"/>
  <c r="AQ45" i="11"/>
  <c r="BH45" i="11"/>
  <c r="BJ48" i="11"/>
  <c r="BG53" i="11"/>
  <c r="AQ19" i="11"/>
  <c r="BC20" i="11"/>
  <c r="AQ21" i="11"/>
  <c r="BD22" i="11"/>
  <c r="BA23" i="11"/>
  <c r="BA24" i="11"/>
  <c r="BK24" i="11"/>
  <c r="AM27" i="11"/>
  <c r="BF27" i="11"/>
  <c r="AL28" i="11"/>
  <c r="BG28" i="11"/>
  <c r="AZ29" i="11"/>
  <c r="AQ30" i="11"/>
  <c r="BB31" i="11"/>
  <c r="BZ31" i="11"/>
  <c r="BB32" i="11"/>
  <c r="AR33" i="11"/>
  <c r="AL35" i="11"/>
  <c r="BB35" i="11"/>
  <c r="BZ35" i="11"/>
  <c r="BJ36" i="11"/>
  <c r="AR37" i="11"/>
  <c r="BJ37" i="11"/>
  <c r="BB39" i="11"/>
  <c r="BZ39" i="11"/>
  <c r="BJ40" i="11"/>
  <c r="AQ41" i="11"/>
  <c r="BH41" i="11"/>
  <c r="BB43" i="11"/>
  <c r="BZ43" i="11"/>
  <c r="BJ44" i="11"/>
  <c r="AR45" i="11"/>
  <c r="BJ45" i="11"/>
  <c r="AM47" i="11"/>
  <c r="BD47" i="11"/>
  <c r="AZ49" i="11"/>
  <c r="AO51" i="11"/>
  <c r="BH51" i="11"/>
  <c r="AM52" i="11"/>
  <c r="BH53" i="11"/>
  <c r="AL55" i="11"/>
  <c r="BC55" i="11"/>
  <c r="BI56" i="11"/>
  <c r="BF57" i="11"/>
  <c r="BD20" i="11"/>
  <c r="BZ22" i="11"/>
  <c r="BB24" i="11"/>
  <c r="BZ24" i="11"/>
  <c r="BG32" i="11"/>
  <c r="BE33" i="11"/>
  <c r="AZ37" i="11"/>
  <c r="BK37" i="11"/>
  <c r="BC39" i="11"/>
  <c r="AR41" i="11"/>
  <c r="BJ41" i="11"/>
  <c r="BC43" i="11"/>
  <c r="AZ45" i="11"/>
  <c r="BK45" i="11"/>
  <c r="AL48" i="11"/>
  <c r="AL20" i="11"/>
  <c r="BG20" i="11"/>
  <c r="BC23" i="11"/>
  <c r="AL24" i="11"/>
  <c r="BC24" i="11"/>
  <c r="AO27" i="11"/>
  <c r="BJ27" i="11"/>
  <c r="AO28" i="11"/>
  <c r="BI28" i="11"/>
  <c r="BI32" i="11"/>
  <c r="CC33" i="11"/>
  <c r="CD33" i="11" s="1"/>
  <c r="AN35" i="11"/>
  <c r="BD35" i="11"/>
  <c r="BB37" i="11"/>
  <c r="BZ37" i="11"/>
  <c r="AM39" i="11"/>
  <c r="BD39" i="11"/>
  <c r="AZ41" i="11"/>
  <c r="BK41" i="11"/>
  <c r="AM43" i="11"/>
  <c r="BD43" i="11"/>
  <c r="BB45" i="11"/>
  <c r="BZ45" i="11"/>
  <c r="AO47" i="11"/>
  <c r="BG47" i="11"/>
  <c r="AM48" i="11"/>
  <c r="AZ51" i="11"/>
  <c r="BJ51" i="11"/>
  <c r="BA52" i="11"/>
  <c r="AN53" i="11"/>
  <c r="BG55" i="11"/>
  <c r="BH57" i="11"/>
  <c r="BK34" i="11"/>
  <c r="BE22" i="11"/>
  <c r="AP21" i="11"/>
  <c r="BE21" i="11"/>
  <c r="CC21" i="11"/>
  <c r="CD21" i="11" s="1"/>
  <c r="AN22" i="11"/>
  <c r="BC22" i="11"/>
  <c r="BK22" i="11"/>
  <c r="AP25" i="11"/>
  <c r="BE25" i="11"/>
  <c r="CC25" i="11"/>
  <c r="CD25" i="11" s="1"/>
  <c r="AN26" i="11"/>
  <c r="BC26" i="11"/>
  <c r="BK26" i="11"/>
  <c r="BZ29" i="11"/>
  <c r="BD29" i="11"/>
  <c r="AO29" i="11"/>
  <c r="BI29" i="11"/>
  <c r="AQ29" i="11"/>
  <c r="BG29" i="11"/>
  <c r="BF34" i="11"/>
  <c r="BZ42" i="11"/>
  <c r="BD42" i="11"/>
  <c r="AO42" i="11"/>
  <c r="BK42" i="11"/>
  <c r="BC42" i="11"/>
  <c r="AN42" i="11"/>
  <c r="BJ42" i="11"/>
  <c r="BB42" i="11"/>
  <c r="AM42" i="11"/>
  <c r="BI42" i="11"/>
  <c r="BA42" i="11"/>
  <c r="AL42" i="11"/>
  <c r="BH42" i="11"/>
  <c r="AZ42" i="11"/>
  <c r="BG42" i="11"/>
  <c r="AR42" i="11"/>
  <c r="BF42" i="11"/>
  <c r="AQ42" i="11"/>
  <c r="AO19" i="11"/>
  <c r="BD19" i="11"/>
  <c r="BZ19" i="11"/>
  <c r="AM20" i="11"/>
  <c r="BB20" i="11"/>
  <c r="BJ20" i="11"/>
  <c r="AZ21" i="11"/>
  <c r="BH21" i="11"/>
  <c r="AQ22" i="11"/>
  <c r="BF22" i="11"/>
  <c r="AO23" i="11"/>
  <c r="BD23" i="11"/>
  <c r="BZ23" i="11"/>
  <c r="AZ25" i="11"/>
  <c r="BH25" i="11"/>
  <c r="AQ26" i="11"/>
  <c r="BF26" i="11"/>
  <c r="BA29" i="11"/>
  <c r="BK29" i="11"/>
  <c r="AN34" i="11"/>
  <c r="BZ38" i="11"/>
  <c r="BD38" i="11"/>
  <c r="AO38" i="11"/>
  <c r="BK38" i="11"/>
  <c r="BC38" i="11"/>
  <c r="AN38" i="11"/>
  <c r="BJ38" i="11"/>
  <c r="BB38" i="11"/>
  <c r="AM38" i="11"/>
  <c r="BI38" i="11"/>
  <c r="BA38" i="11"/>
  <c r="AL38" i="11"/>
  <c r="BH38" i="11"/>
  <c r="AZ38" i="11"/>
  <c r="BG38" i="11"/>
  <c r="AR38" i="11"/>
  <c r="BE42" i="11"/>
  <c r="AP46" i="11"/>
  <c r="AP50" i="11"/>
  <c r="AP22" i="11"/>
  <c r="AP19" i="11"/>
  <c r="BE19" i="11"/>
  <c r="CC19" i="11"/>
  <c r="CD19" i="11" s="1"/>
  <c r="BK20" i="11"/>
  <c r="AL21" i="11"/>
  <c r="BA21" i="11"/>
  <c r="BI21" i="11"/>
  <c r="AR22" i="11"/>
  <c r="BG22" i="11"/>
  <c r="AP23" i="11"/>
  <c r="BE23" i="11"/>
  <c r="CC23" i="11"/>
  <c r="CD23" i="11" s="1"/>
  <c r="AL25" i="11"/>
  <c r="BA25" i="11"/>
  <c r="BI25" i="11"/>
  <c r="AR26" i="11"/>
  <c r="BG26" i="11"/>
  <c r="AP27" i="11"/>
  <c r="BE27" i="11"/>
  <c r="CC27" i="11"/>
  <c r="CD27" i="11" s="1"/>
  <c r="AN28" i="11"/>
  <c r="BC28" i="11"/>
  <c r="BK28" i="11"/>
  <c r="AL29" i="11"/>
  <c r="BB29" i="11"/>
  <c r="CC29" i="11"/>
  <c r="CD29" i="11" s="1"/>
  <c r="AP30" i="11"/>
  <c r="CC42" i="11"/>
  <c r="CD42" i="11" s="1"/>
  <c r="BE46" i="11"/>
  <c r="BE50" i="11"/>
  <c r="BZ34" i="11"/>
  <c r="BD34" i="11"/>
  <c r="AO34" i="11"/>
  <c r="BJ34" i="11"/>
  <c r="BB34" i="11"/>
  <c r="AM34" i="11"/>
  <c r="BI34" i="11"/>
  <c r="BA34" i="11"/>
  <c r="AL34" i="11"/>
  <c r="BH34" i="11"/>
  <c r="AZ34" i="11"/>
  <c r="BG34" i="11"/>
  <c r="AR34" i="11"/>
  <c r="CC26" i="11"/>
  <c r="CD26" i="11" s="1"/>
  <c r="BF19" i="11"/>
  <c r="AM21" i="11"/>
  <c r="BB21" i="11"/>
  <c r="BJ21" i="11"/>
  <c r="AZ22" i="11"/>
  <c r="BH22" i="11"/>
  <c r="AM25" i="11"/>
  <c r="BB25" i="11"/>
  <c r="BJ25" i="11"/>
  <c r="AZ26" i="11"/>
  <c r="BH26" i="11"/>
  <c r="AM29" i="11"/>
  <c r="BC29" i="11"/>
  <c r="AQ34" i="11"/>
  <c r="AP38" i="11"/>
  <c r="BZ54" i="11"/>
  <c r="BD54" i="11"/>
  <c r="AO54" i="11"/>
  <c r="BK54" i="11"/>
  <c r="BC54" i="11"/>
  <c r="AN54" i="11"/>
  <c r="BJ54" i="11"/>
  <c r="BB54" i="11"/>
  <c r="AM54" i="11"/>
  <c r="BI54" i="11"/>
  <c r="BA54" i="11"/>
  <c r="AL54" i="11"/>
  <c r="BH54" i="11"/>
  <c r="AZ54" i="11"/>
  <c r="BG54" i="11"/>
  <c r="AR54" i="11"/>
  <c r="BF54" i="11"/>
  <c r="AQ54" i="11"/>
  <c r="BZ46" i="11"/>
  <c r="BD46" i="11"/>
  <c r="AO46" i="11"/>
  <c r="BK46" i="11"/>
  <c r="BC46" i="11"/>
  <c r="AN46" i="11"/>
  <c r="BJ46" i="11"/>
  <c r="BB46" i="11"/>
  <c r="AM46" i="11"/>
  <c r="BI46" i="11"/>
  <c r="BA46" i="11"/>
  <c r="AL46" i="11"/>
  <c r="BH46" i="11"/>
  <c r="AZ46" i="11"/>
  <c r="BG46" i="11"/>
  <c r="AR46" i="11"/>
  <c r="BF46" i="11"/>
  <c r="AQ46" i="11"/>
  <c r="BZ50" i="11"/>
  <c r="BD50" i="11"/>
  <c r="AO50" i="11"/>
  <c r="BK50" i="11"/>
  <c r="BC50" i="11"/>
  <c r="AN50" i="11"/>
  <c r="BJ50" i="11"/>
  <c r="BB50" i="11"/>
  <c r="AM50" i="11"/>
  <c r="BI50" i="11"/>
  <c r="BA50" i="11"/>
  <c r="AL50" i="11"/>
  <c r="BH50" i="11"/>
  <c r="AZ50" i="11"/>
  <c r="BG50" i="11"/>
  <c r="AR50" i="11"/>
  <c r="BF50" i="11"/>
  <c r="AQ50" i="11"/>
  <c r="BE26" i="11"/>
  <c r="AR19" i="11"/>
  <c r="BG19" i="11"/>
  <c r="AP20" i="11"/>
  <c r="BE20" i="11"/>
  <c r="CC20" i="11"/>
  <c r="CD20" i="11" s="1"/>
  <c r="AN21" i="11"/>
  <c r="BC21" i="11"/>
  <c r="BK21" i="11"/>
  <c r="AL22" i="11"/>
  <c r="BA22" i="11"/>
  <c r="BI22" i="11"/>
  <c r="AR23" i="11"/>
  <c r="BG23" i="11"/>
  <c r="AP24" i="11"/>
  <c r="BE24" i="11"/>
  <c r="CC24" i="11"/>
  <c r="CD24" i="11" s="1"/>
  <c r="AN25" i="11"/>
  <c r="BC25" i="11"/>
  <c r="BK25" i="11"/>
  <c r="AL26" i="11"/>
  <c r="BA26" i="11"/>
  <c r="BI26" i="11"/>
  <c r="AR27" i="11"/>
  <c r="BG27" i="11"/>
  <c r="AP28" i="11"/>
  <c r="BE28" i="11"/>
  <c r="CC28" i="11"/>
  <c r="CD28" i="11" s="1"/>
  <c r="AN29" i="11"/>
  <c r="BE29" i="11"/>
  <c r="BJ30" i="11"/>
  <c r="BB30" i="11"/>
  <c r="AM30" i="11"/>
  <c r="BH30" i="11"/>
  <c r="AZ30" i="11"/>
  <c r="BG30" i="11"/>
  <c r="AR30" i="11"/>
  <c r="BA30" i="11"/>
  <c r="CC30" i="11"/>
  <c r="CD30" i="11" s="1"/>
  <c r="BF33" i="11"/>
  <c r="AQ33" i="11"/>
  <c r="BZ33" i="11"/>
  <c r="BD33" i="11"/>
  <c r="AO33" i="11"/>
  <c r="BK33" i="11"/>
  <c r="BC33" i="11"/>
  <c r="AN33" i="11"/>
  <c r="BJ33" i="11"/>
  <c r="BB33" i="11"/>
  <c r="AM33" i="11"/>
  <c r="BI33" i="11"/>
  <c r="BA33" i="11"/>
  <c r="AL33" i="11"/>
  <c r="BG33" i="11"/>
  <c r="BC34" i="11"/>
  <c r="AQ38" i="11"/>
  <c r="CC22" i="11"/>
  <c r="CD22" i="11" s="1"/>
  <c r="AP26" i="11"/>
  <c r="CC34" i="11"/>
  <c r="CD34" i="11" s="1"/>
  <c r="AZ19" i="11"/>
  <c r="AQ20" i="11"/>
  <c r="AO21" i="11"/>
  <c r="BD21" i="11"/>
  <c r="AM22" i="11"/>
  <c r="BB22" i="11"/>
  <c r="AZ23" i="11"/>
  <c r="AQ24" i="11"/>
  <c r="AO25" i="11"/>
  <c r="BD25" i="11"/>
  <c r="AM26" i="11"/>
  <c r="BB26" i="11"/>
  <c r="AZ27" i="11"/>
  <c r="AQ28" i="11"/>
  <c r="AP29" i="11"/>
  <c r="BF29" i="11"/>
  <c r="BC30" i="11"/>
  <c r="BH33" i="11"/>
  <c r="BE34" i="11"/>
  <c r="BE38" i="11"/>
  <c r="AP54" i="11"/>
  <c r="AP31" i="11"/>
  <c r="BE31" i="11"/>
  <c r="CC31" i="11"/>
  <c r="CD31" i="11" s="1"/>
  <c r="AN32" i="11"/>
  <c r="BC32" i="11"/>
  <c r="BK32" i="11"/>
  <c r="AP35" i="11"/>
  <c r="BE35" i="11"/>
  <c r="CC35" i="11"/>
  <c r="CD35" i="11" s="1"/>
  <c r="AN36" i="11"/>
  <c r="BC36" i="11"/>
  <c r="BK36" i="11"/>
  <c r="AL37" i="11"/>
  <c r="BA37" i="11"/>
  <c r="BI37" i="11"/>
  <c r="AP39" i="11"/>
  <c r="BE39" i="11"/>
  <c r="CC39" i="11"/>
  <c r="CD39" i="11" s="1"/>
  <c r="AN40" i="11"/>
  <c r="BC40" i="11"/>
  <c r="BK40" i="11"/>
  <c r="AL41" i="11"/>
  <c r="BA41" i="11"/>
  <c r="BI41" i="11"/>
  <c r="AP43" i="11"/>
  <c r="BE43" i="11"/>
  <c r="CC43" i="11"/>
  <c r="CD43" i="11" s="1"/>
  <c r="AN44" i="11"/>
  <c r="BC44" i="11"/>
  <c r="BK44" i="11"/>
  <c r="AL45" i="11"/>
  <c r="BA45" i="11"/>
  <c r="BI45" i="11"/>
  <c r="AP47" i="11"/>
  <c r="BE47" i="11"/>
  <c r="CC47" i="11"/>
  <c r="CD47" i="11" s="1"/>
  <c r="AN48" i="11"/>
  <c r="BC48" i="11"/>
  <c r="BK48" i="11"/>
  <c r="AL49" i="11"/>
  <c r="BA49" i="11"/>
  <c r="BI49" i="11"/>
  <c r="AP51" i="11"/>
  <c r="BE51" i="11"/>
  <c r="CC51" i="11"/>
  <c r="CD51" i="11" s="1"/>
  <c r="AN52" i="11"/>
  <c r="BC52" i="11"/>
  <c r="BK52" i="11"/>
  <c r="AL53" i="11"/>
  <c r="BA53" i="11"/>
  <c r="BI53" i="11"/>
  <c r="AP55" i="11"/>
  <c r="BE55" i="11"/>
  <c r="CC55" i="11"/>
  <c r="CD55" i="11" s="1"/>
  <c r="AN56" i="11"/>
  <c r="BC56" i="11"/>
  <c r="BK56" i="11"/>
  <c r="AL57" i="11"/>
  <c r="BA57" i="11"/>
  <c r="BI57" i="11"/>
  <c r="AO32" i="11"/>
  <c r="BD32" i="11"/>
  <c r="BZ32" i="11"/>
  <c r="AO36" i="11"/>
  <c r="BD36" i="11"/>
  <c r="BZ36" i="11"/>
  <c r="AO40" i="11"/>
  <c r="BD40" i="11"/>
  <c r="BZ40" i="11"/>
  <c r="AO44" i="11"/>
  <c r="BD44" i="11"/>
  <c r="BZ44" i="11"/>
  <c r="AO48" i="11"/>
  <c r="BD48" i="11"/>
  <c r="BZ48" i="11"/>
  <c r="BB49" i="11"/>
  <c r="BJ49" i="11"/>
  <c r="AQ51" i="11"/>
  <c r="AO52" i="11"/>
  <c r="BD52" i="11"/>
  <c r="BZ52" i="11"/>
  <c r="AM53" i="11"/>
  <c r="BB53" i="11"/>
  <c r="BJ53" i="11"/>
  <c r="AQ55" i="11"/>
  <c r="AO56" i="11"/>
  <c r="BD56" i="11"/>
  <c r="BZ56" i="11"/>
  <c r="AM57" i="11"/>
  <c r="BB57" i="11"/>
  <c r="BJ57" i="11"/>
  <c r="AP32" i="11"/>
  <c r="BE32" i="11"/>
  <c r="CC32" i="11"/>
  <c r="CD32" i="11" s="1"/>
  <c r="AP36" i="11"/>
  <c r="BE36" i="11"/>
  <c r="CC36" i="11"/>
  <c r="CD36" i="11" s="1"/>
  <c r="AP40" i="11"/>
  <c r="BE40" i="11"/>
  <c r="CC40" i="11"/>
  <c r="CD40" i="11" s="1"/>
  <c r="AP44" i="11"/>
  <c r="BE44" i="11"/>
  <c r="CC44" i="11"/>
  <c r="CD44" i="11" s="1"/>
  <c r="AP48" i="11"/>
  <c r="BE48" i="11"/>
  <c r="CC48" i="11"/>
  <c r="CD48" i="11" s="1"/>
  <c r="AP52" i="11"/>
  <c r="BE52" i="11"/>
  <c r="CC52" i="11"/>
  <c r="CD52" i="11" s="1"/>
  <c r="BC53" i="11"/>
  <c r="BK53" i="11"/>
  <c r="AP56" i="11"/>
  <c r="BE56" i="11"/>
  <c r="CC56" i="11"/>
  <c r="CD56" i="11" s="1"/>
  <c r="AN57" i="11"/>
  <c r="BC57" i="11"/>
  <c r="BK57" i="11"/>
  <c r="AZ31" i="11"/>
  <c r="AQ32" i="11"/>
  <c r="BF32" i="11"/>
  <c r="AQ36" i="11"/>
  <c r="BF36" i="11"/>
  <c r="AQ40" i="11"/>
  <c r="BF40" i="11"/>
  <c r="AQ44" i="11"/>
  <c r="BF44" i="11"/>
  <c r="AQ48" i="11"/>
  <c r="BF48" i="11"/>
  <c r="AQ52" i="11"/>
  <c r="BF52" i="11"/>
  <c r="AO53" i="11"/>
  <c r="BD53" i="11"/>
  <c r="BZ53" i="11"/>
  <c r="AQ56" i="11"/>
  <c r="BF56" i="11"/>
  <c r="AO57" i="11"/>
  <c r="BD57" i="11"/>
  <c r="BZ57" i="11"/>
  <c r="AR36" i="11"/>
  <c r="BG36" i="11"/>
  <c r="AP37" i="11"/>
  <c r="BE37" i="11"/>
  <c r="AL39" i="11"/>
  <c r="BA39" i="11"/>
  <c r="AR40" i="11"/>
  <c r="BG40" i="11"/>
  <c r="AP41" i="11"/>
  <c r="BE41" i="11"/>
  <c r="AL43" i="11"/>
  <c r="BA43" i="11"/>
  <c r="AR44" i="11"/>
  <c r="BG44" i="11"/>
  <c r="AP45" i="11"/>
  <c r="BE45" i="11"/>
  <c r="AL47" i="11"/>
  <c r="BA47" i="11"/>
  <c r="AR48" i="11"/>
  <c r="BG48" i="11"/>
  <c r="AP49" i="11"/>
  <c r="BE49" i="11"/>
  <c r="AR52" i="11"/>
  <c r="AP53" i="11"/>
  <c r="BE53" i="11"/>
  <c r="AR56" i="11"/>
  <c r="AP57" i="11"/>
  <c r="BE57" i="11"/>
  <c r="AZ32" i="11"/>
  <c r="AZ36" i="11"/>
  <c r="AZ40" i="11"/>
  <c r="AZ44" i="11"/>
  <c r="CC18" i="11"/>
  <c r="CD18" i="11" s="1"/>
  <c r="AQ18" i="11"/>
  <c r="BF18" i="11"/>
  <c r="AR18" i="11"/>
  <c r="BG18" i="11"/>
  <c r="AZ18" i="11"/>
  <c r="BE18" i="11"/>
  <c r="BH18" i="11"/>
  <c r="BA18" i="11"/>
  <c r="BI18" i="11"/>
  <c r="AM18" i="11"/>
  <c r="BB18" i="11"/>
  <c r="BJ18" i="11"/>
  <c r="AP18" i="11"/>
  <c r="AL18" i="11"/>
  <c r="AN18" i="11"/>
  <c r="BC18" i="11"/>
  <c r="BK18" i="11"/>
  <c r="AO18" i="11"/>
  <c r="BD18" i="11"/>
  <c r="G135" i="4"/>
  <c r="W135" i="4"/>
  <c r="V135" i="4"/>
  <c r="T135" i="4"/>
  <c r="S135" i="4"/>
  <c r="R135" i="4"/>
  <c r="Q135" i="4"/>
  <c r="P135" i="4"/>
  <c r="O135" i="4"/>
  <c r="N135" i="4"/>
  <c r="M135" i="4"/>
  <c r="L135" i="4"/>
  <c r="K135" i="4"/>
  <c r="J135" i="4"/>
  <c r="I135" i="4"/>
  <c r="H135" i="4"/>
  <c r="W133" i="4"/>
  <c r="V133" i="4"/>
  <c r="T133" i="4"/>
  <c r="S133" i="4"/>
  <c r="R133" i="4"/>
  <c r="Q133" i="4"/>
  <c r="P133" i="4"/>
  <c r="O133" i="4"/>
  <c r="N133" i="4"/>
  <c r="M133" i="4"/>
  <c r="L133" i="4"/>
  <c r="K133" i="4"/>
  <c r="J133" i="4"/>
  <c r="I133" i="4"/>
  <c r="H133" i="4"/>
  <c r="A7848" i="24" l="1"/>
  <c r="C7849" i="24"/>
  <c r="B7849" i="24" s="1"/>
  <c r="B185" i="24"/>
  <c r="A185" i="24"/>
  <c r="W354" i="4"/>
  <c r="V354" i="4"/>
  <c r="T354" i="4"/>
  <c r="S354" i="4"/>
  <c r="R354" i="4"/>
  <c r="Q354" i="4"/>
  <c r="P354" i="4"/>
  <c r="O354" i="4"/>
  <c r="N354" i="4"/>
  <c r="M354" i="4"/>
  <c r="L354" i="4"/>
  <c r="K354" i="4"/>
  <c r="J354" i="4"/>
  <c r="I354" i="4"/>
  <c r="H354" i="4"/>
  <c r="G354" i="4"/>
  <c r="J348" i="4"/>
  <c r="H350" i="4"/>
  <c r="W350" i="4"/>
  <c r="V350" i="4"/>
  <c r="T350" i="4"/>
  <c r="S350" i="4"/>
  <c r="R350" i="4"/>
  <c r="Q350" i="4"/>
  <c r="P350" i="4"/>
  <c r="O350" i="4"/>
  <c r="N350" i="4"/>
  <c r="M350" i="4"/>
  <c r="L350" i="4"/>
  <c r="K350" i="4"/>
  <c r="J350" i="4"/>
  <c r="I350" i="4"/>
  <c r="G350" i="4"/>
  <c r="W348" i="4"/>
  <c r="V348" i="4"/>
  <c r="T348" i="4"/>
  <c r="S348" i="4"/>
  <c r="R348" i="4"/>
  <c r="Q348" i="4"/>
  <c r="P348" i="4"/>
  <c r="O348" i="4"/>
  <c r="N348" i="4"/>
  <c r="M348" i="4"/>
  <c r="L348" i="4"/>
  <c r="K348" i="4"/>
  <c r="I348" i="4"/>
  <c r="H348" i="4"/>
  <c r="G348" i="4"/>
  <c r="H29" i="4"/>
  <c r="I29" i="4"/>
  <c r="J29" i="4"/>
  <c r="K29" i="4"/>
  <c r="L29" i="4"/>
  <c r="M29" i="4"/>
  <c r="N29" i="4"/>
  <c r="O29" i="4"/>
  <c r="P29" i="4"/>
  <c r="Q29" i="4"/>
  <c r="R29" i="4"/>
  <c r="S29" i="4"/>
  <c r="T29" i="4"/>
  <c r="V29" i="4"/>
  <c r="W29" i="4"/>
  <c r="G29" i="4"/>
  <c r="H22" i="4"/>
  <c r="I22" i="4"/>
  <c r="J22" i="4"/>
  <c r="K22" i="4"/>
  <c r="L22" i="4"/>
  <c r="M22" i="4"/>
  <c r="N22" i="4"/>
  <c r="O22" i="4"/>
  <c r="P22" i="4"/>
  <c r="Q22" i="4"/>
  <c r="R22" i="4"/>
  <c r="S22" i="4"/>
  <c r="T22" i="4"/>
  <c r="V22" i="4"/>
  <c r="W22" i="4"/>
  <c r="G22" i="4"/>
  <c r="A7849" i="24" l="1"/>
  <c r="C7850" i="24"/>
  <c r="B7850" i="24" s="1"/>
  <c r="B186" i="24"/>
  <c r="A186" i="24"/>
  <c r="F498" i="4"/>
  <c r="G498" i="4"/>
  <c r="H498" i="4"/>
  <c r="I498" i="4"/>
  <c r="J498" i="4"/>
  <c r="K498" i="4"/>
  <c r="L498" i="4"/>
  <c r="M498" i="4"/>
  <c r="N498" i="4"/>
  <c r="O498" i="4"/>
  <c r="P498" i="4"/>
  <c r="Q498" i="4"/>
  <c r="R498" i="4"/>
  <c r="T498" i="4"/>
  <c r="U498" i="4"/>
  <c r="V498" i="4"/>
  <c r="W498" i="4"/>
  <c r="X498" i="4"/>
  <c r="Y199" i="3"/>
  <c r="E5" i="9"/>
  <c r="S207" i="4"/>
  <c r="S205" i="4"/>
  <c r="S203" i="4"/>
  <c r="S201" i="4"/>
  <c r="S199" i="4"/>
  <c r="S179" i="4"/>
  <c r="S177" i="4"/>
  <c r="S175" i="4"/>
  <c r="S173" i="4"/>
  <c r="S171" i="4"/>
  <c r="S169" i="4"/>
  <c r="S163" i="4"/>
  <c r="S164" i="4"/>
  <c r="S165" i="4"/>
  <c r="S166" i="4"/>
  <c r="S167" i="4"/>
  <c r="S117" i="4"/>
  <c r="S118" i="4"/>
  <c r="S119" i="4"/>
  <c r="S120" i="4"/>
  <c r="S121" i="4"/>
  <c r="S122" i="4"/>
  <c r="S123" i="4"/>
  <c r="S124" i="4"/>
  <c r="S125" i="4"/>
  <c r="S126" i="4"/>
  <c r="S127" i="4"/>
  <c r="S106" i="4"/>
  <c r="S107" i="4"/>
  <c r="S108" i="4"/>
  <c r="S109" i="4"/>
  <c r="S110" i="4"/>
  <c r="S111" i="4"/>
  <c r="S112" i="4"/>
  <c r="S113" i="4"/>
  <c r="S114" i="4"/>
  <c r="S115" i="4"/>
  <c r="S116" i="4"/>
  <c r="T116" i="4"/>
  <c r="V116" i="4"/>
  <c r="W116" i="4"/>
  <c r="S95" i="4"/>
  <c r="S96" i="4"/>
  <c r="S97" i="4"/>
  <c r="S98" i="4"/>
  <c r="S99" i="4"/>
  <c r="S100" i="4"/>
  <c r="S101" i="4"/>
  <c r="S102" i="4"/>
  <c r="S103" i="4"/>
  <c r="S104" i="4"/>
  <c r="S105" i="4"/>
  <c r="S88" i="4"/>
  <c r="S87" i="4"/>
  <c r="S84" i="4"/>
  <c r="S82" i="4"/>
  <c r="S80" i="4"/>
  <c r="S78" i="4"/>
  <c r="S76" i="4"/>
  <c r="S74" i="4"/>
  <c r="S72" i="4"/>
  <c r="S70" i="4"/>
  <c r="S68" i="4"/>
  <c r="S66" i="4"/>
  <c r="S64" i="4"/>
  <c r="S63" i="4"/>
  <c r="AA188" i="2"/>
  <c r="B2443" i="24" s="1"/>
  <c r="AA187" i="2"/>
  <c r="B2428" i="24" s="1"/>
  <c r="AA186" i="2"/>
  <c r="B2413" i="24" s="1"/>
  <c r="AA185" i="2"/>
  <c r="AA184" i="2"/>
  <c r="B2383" i="24" s="1"/>
  <c r="AA183" i="2"/>
  <c r="B2368" i="24" s="1"/>
  <c r="AA182" i="2"/>
  <c r="B2353" i="24" s="1"/>
  <c r="AA181" i="2"/>
  <c r="B2338" i="24" s="1"/>
  <c r="AA180" i="2"/>
  <c r="B2323" i="24" s="1"/>
  <c r="AA179" i="2"/>
  <c r="B2308" i="24" s="1"/>
  <c r="AA178" i="2"/>
  <c r="AA177" i="2"/>
  <c r="B2278" i="24" s="1"/>
  <c r="AA176" i="2"/>
  <c r="B2263" i="24" s="1"/>
  <c r="AA175" i="2"/>
  <c r="B2248" i="24" s="1"/>
  <c r="AA174" i="2"/>
  <c r="B2233" i="24" s="1"/>
  <c r="AA173" i="2"/>
  <c r="B2218" i="24" s="1"/>
  <c r="AA172" i="2"/>
  <c r="B2203" i="24" s="1"/>
  <c r="AA171" i="2"/>
  <c r="B2188" i="24" s="1"/>
  <c r="AA170" i="2"/>
  <c r="B2173" i="24" s="1"/>
  <c r="AA169" i="2"/>
  <c r="B2158" i="24" s="1"/>
  <c r="AA168" i="2"/>
  <c r="B2143" i="24" s="1"/>
  <c r="AA167" i="2"/>
  <c r="B2128" i="24" s="1"/>
  <c r="AA166" i="2"/>
  <c r="B2113" i="24" s="1"/>
  <c r="AA165" i="2"/>
  <c r="B2098" i="24" s="1"/>
  <c r="AA164" i="2"/>
  <c r="B2083" i="24" s="1"/>
  <c r="AA163" i="2"/>
  <c r="B2068" i="24" s="1"/>
  <c r="AA162" i="2"/>
  <c r="B2053" i="24" s="1"/>
  <c r="AA31" i="2"/>
  <c r="B148" i="24" s="1"/>
  <c r="AA32" i="2"/>
  <c r="B163" i="24" s="1"/>
  <c r="AA33" i="2"/>
  <c r="B178" i="24" s="1"/>
  <c r="AA34" i="2"/>
  <c r="AA35" i="2"/>
  <c r="AA36" i="2"/>
  <c r="B223" i="24" s="1"/>
  <c r="AA37" i="2"/>
  <c r="AA38" i="2"/>
  <c r="B253" i="24" s="1"/>
  <c r="AA39" i="2"/>
  <c r="B268" i="24" s="1"/>
  <c r="AA40" i="2"/>
  <c r="B283" i="24" s="1"/>
  <c r="AA41" i="2"/>
  <c r="AA42" i="2"/>
  <c r="B313" i="24" s="1"/>
  <c r="AA43" i="2"/>
  <c r="B328" i="24" s="1"/>
  <c r="AA44" i="2"/>
  <c r="B343" i="24" s="1"/>
  <c r="AA45" i="2"/>
  <c r="B358" i="24" s="1"/>
  <c r="AA46" i="2"/>
  <c r="B373" i="24" s="1"/>
  <c r="AA47" i="2"/>
  <c r="B388" i="24" s="1"/>
  <c r="AA48" i="2"/>
  <c r="B403" i="24" s="1"/>
  <c r="AA49" i="2"/>
  <c r="B418" i="24" s="1"/>
  <c r="AA50" i="2"/>
  <c r="B433" i="24" s="1"/>
  <c r="AA51" i="2"/>
  <c r="B448" i="24" s="1"/>
  <c r="AA52" i="2"/>
  <c r="B463" i="24" s="1"/>
  <c r="AA53" i="2"/>
  <c r="B478" i="24" s="1"/>
  <c r="AA54" i="2"/>
  <c r="B493" i="24" s="1"/>
  <c r="AD108" i="2"/>
  <c r="J120" i="15"/>
  <c r="K120" i="15"/>
  <c r="L120" i="15"/>
  <c r="M120" i="15"/>
  <c r="N120" i="15"/>
  <c r="Q120" i="15"/>
  <c r="R120" i="15"/>
  <c r="S120" i="15"/>
  <c r="T120" i="15"/>
  <c r="U120" i="15"/>
  <c r="V120" i="15"/>
  <c r="W120" i="15"/>
  <c r="X120" i="15"/>
  <c r="Y120" i="15"/>
  <c r="Z120" i="15"/>
  <c r="J121" i="15"/>
  <c r="K121" i="15"/>
  <c r="L121" i="15"/>
  <c r="M121" i="15"/>
  <c r="N121" i="15"/>
  <c r="Q121" i="15"/>
  <c r="R121" i="15"/>
  <c r="S121" i="15"/>
  <c r="T121" i="15"/>
  <c r="U121" i="15"/>
  <c r="V121" i="15"/>
  <c r="W121" i="15"/>
  <c r="X121" i="15"/>
  <c r="Y121" i="15"/>
  <c r="Z121" i="15"/>
  <c r="J122" i="15"/>
  <c r="K122" i="15"/>
  <c r="L122" i="15"/>
  <c r="M122" i="15"/>
  <c r="N122" i="15"/>
  <c r="Q122" i="15"/>
  <c r="R122" i="15"/>
  <c r="S122" i="15"/>
  <c r="T122" i="15"/>
  <c r="U122" i="15"/>
  <c r="V122" i="15"/>
  <c r="W122" i="15"/>
  <c r="X122" i="15"/>
  <c r="Y122" i="15"/>
  <c r="Z122" i="15"/>
  <c r="J123" i="15"/>
  <c r="K123" i="15"/>
  <c r="L123" i="15"/>
  <c r="M123" i="15"/>
  <c r="N123" i="15"/>
  <c r="Q123" i="15"/>
  <c r="R123" i="15"/>
  <c r="S123" i="15"/>
  <c r="T123" i="15"/>
  <c r="U123" i="15"/>
  <c r="V123" i="15"/>
  <c r="W123" i="15"/>
  <c r="X123" i="15"/>
  <c r="Y123" i="15"/>
  <c r="Z123" i="15"/>
  <c r="J124" i="15"/>
  <c r="K124" i="15"/>
  <c r="L124" i="15"/>
  <c r="M124" i="15"/>
  <c r="N124" i="15"/>
  <c r="Q124" i="15"/>
  <c r="R124" i="15"/>
  <c r="S124" i="15"/>
  <c r="T124" i="15"/>
  <c r="U124" i="15"/>
  <c r="V124" i="15"/>
  <c r="W124" i="15"/>
  <c r="X124" i="15"/>
  <c r="Y124" i="15"/>
  <c r="Z124" i="15"/>
  <c r="J125" i="15"/>
  <c r="K125" i="15"/>
  <c r="L125" i="15"/>
  <c r="M125" i="15"/>
  <c r="N125" i="15"/>
  <c r="Q125" i="15"/>
  <c r="R125" i="15"/>
  <c r="S125" i="15"/>
  <c r="T125" i="15"/>
  <c r="U125" i="15"/>
  <c r="V125" i="15"/>
  <c r="W125" i="15"/>
  <c r="X125" i="15"/>
  <c r="Y125" i="15"/>
  <c r="Z125" i="15"/>
  <c r="J126" i="15"/>
  <c r="K126" i="15"/>
  <c r="L126" i="15"/>
  <c r="M126" i="15"/>
  <c r="N126" i="15"/>
  <c r="Q126" i="15"/>
  <c r="R126" i="15"/>
  <c r="S126" i="15"/>
  <c r="T126" i="15"/>
  <c r="U126" i="15"/>
  <c r="V126" i="15"/>
  <c r="W126" i="15"/>
  <c r="X126" i="15"/>
  <c r="Y126" i="15"/>
  <c r="Z126" i="15"/>
  <c r="H121" i="15"/>
  <c r="H122" i="15"/>
  <c r="H123" i="15"/>
  <c r="H124" i="15"/>
  <c r="H125" i="15"/>
  <c r="H126" i="15"/>
  <c r="H120" i="15"/>
  <c r="U354" i="4" l="1"/>
  <c r="B298" i="24"/>
  <c r="BA97" i="2"/>
  <c r="B1306" i="24"/>
  <c r="U29" i="4"/>
  <c r="B2398" i="24"/>
  <c r="G199" i="3"/>
  <c r="BC199" i="3" s="1"/>
  <c r="B5573" i="24"/>
  <c r="U22" i="4"/>
  <c r="B2293" i="24"/>
  <c r="U350" i="4"/>
  <c r="B238" i="24"/>
  <c r="U348" i="4"/>
  <c r="B208" i="24"/>
  <c r="A7850" i="24"/>
  <c r="C7851" i="24"/>
  <c r="B7851" i="24" s="1"/>
  <c r="B187" i="24"/>
  <c r="A187" i="24"/>
  <c r="BR199" i="3"/>
  <c r="BD199" i="3"/>
  <c r="BS199" i="3"/>
  <c r="CA199" i="3"/>
  <c r="BE199" i="3"/>
  <c r="CR199" i="3"/>
  <c r="CU199" i="3"/>
  <c r="CV199" i="3" s="1"/>
  <c r="BO199" i="3"/>
  <c r="BN199" i="3"/>
  <c r="BV199" i="3"/>
  <c r="BA199" i="3"/>
  <c r="BB199" i="3"/>
  <c r="BQ199" i="3"/>
  <c r="BY199" i="3"/>
  <c r="L112" i="15"/>
  <c r="BX199" i="3" l="1"/>
  <c r="BU199" i="3"/>
  <c r="BW199" i="3"/>
  <c r="BP199" i="3"/>
  <c r="BF199" i="3"/>
  <c r="BZ199" i="3"/>
  <c r="AZ199" i="3"/>
  <c r="BT199" i="3"/>
  <c r="A7851" i="24"/>
  <c r="C7852" i="24"/>
  <c r="B7852" i="24" s="1"/>
  <c r="A188" i="24"/>
  <c r="B188" i="24"/>
  <c r="A7852" i="24" l="1"/>
  <c r="C7853" i="24"/>
  <c r="B7853" i="24" s="1"/>
  <c r="B189" i="24"/>
  <c r="A189" i="24"/>
  <c r="Z21" i="9"/>
  <c r="Z20" i="9"/>
  <c r="Z19" i="9"/>
  <c r="Z18" i="9"/>
  <c r="Z17" i="9"/>
  <c r="Z16" i="9"/>
  <c r="Z15" i="9"/>
  <c r="Y14" i="9"/>
  <c r="Z14" i="9" s="1"/>
  <c r="Z13" i="9"/>
  <c r="A7853" i="24" l="1"/>
  <c r="C7854" i="24"/>
  <c r="B7854" i="24" s="1"/>
  <c r="D17" i="9"/>
  <c r="J22" i="9"/>
  <c r="K22" i="9"/>
  <c r="L22" i="9"/>
  <c r="M22" i="9"/>
  <c r="N22" i="9"/>
  <c r="O22" i="9"/>
  <c r="P22" i="9"/>
  <c r="Q22" i="9"/>
  <c r="R22" i="9"/>
  <c r="S22" i="9"/>
  <c r="T22" i="9"/>
  <c r="G21" i="9"/>
  <c r="D21" i="9"/>
  <c r="G20" i="9"/>
  <c r="D20" i="9"/>
  <c r="G19" i="9"/>
  <c r="D19" i="9"/>
  <c r="G18" i="9"/>
  <c r="D18" i="9"/>
  <c r="G17" i="9"/>
  <c r="G16" i="9"/>
  <c r="D16" i="9"/>
  <c r="G15" i="9"/>
  <c r="D15" i="9"/>
  <c r="G14" i="9"/>
  <c r="D14" i="9"/>
  <c r="G13" i="9"/>
  <c r="D13" i="9"/>
  <c r="R37" i="3"/>
  <c r="M239" i="3"/>
  <c r="N239" i="3"/>
  <c r="O239" i="3"/>
  <c r="P239" i="3"/>
  <c r="Q239" i="3"/>
  <c r="R239" i="3"/>
  <c r="S239" i="3"/>
  <c r="T239" i="3"/>
  <c r="U239" i="3"/>
  <c r="V239" i="3"/>
  <c r="W239" i="3"/>
  <c r="X239" i="3"/>
  <c r="L239" i="3"/>
  <c r="C8" i="9" l="1"/>
  <c r="A7854" i="24"/>
  <c r="C7855" i="24"/>
  <c r="B7855" i="24" s="1"/>
  <c r="A190" i="24"/>
  <c r="B190" i="24"/>
  <c r="H19" i="9"/>
  <c r="H14" i="9"/>
  <c r="H20" i="9"/>
  <c r="H18" i="9"/>
  <c r="H16" i="9"/>
  <c r="H15" i="9"/>
  <c r="H13" i="9"/>
  <c r="H21" i="9"/>
  <c r="H17" i="9"/>
  <c r="M189" i="2"/>
  <c r="N189" i="2"/>
  <c r="N12" i="2" s="1"/>
  <c r="O189" i="2"/>
  <c r="P189" i="2"/>
  <c r="R189" i="2"/>
  <c r="S189" i="2"/>
  <c r="T189" i="2"/>
  <c r="U189" i="2"/>
  <c r="V189" i="2"/>
  <c r="V12" i="2" s="1"/>
  <c r="W189" i="2"/>
  <c r="X189" i="2"/>
  <c r="Y189" i="2"/>
  <c r="Y12" i="2" s="1"/>
  <c r="Z189" i="2"/>
  <c r="AA189" i="2"/>
  <c r="AB189" i="2"/>
  <c r="AC189" i="2"/>
  <c r="G359" i="4"/>
  <c r="H359" i="4"/>
  <c r="I359" i="4"/>
  <c r="J359" i="4"/>
  <c r="K359" i="4"/>
  <c r="L359" i="4"/>
  <c r="M359" i="4"/>
  <c r="N359" i="4"/>
  <c r="O359" i="4"/>
  <c r="P359" i="4"/>
  <c r="Q359" i="4"/>
  <c r="R359" i="4"/>
  <c r="S359" i="4"/>
  <c r="T359" i="4"/>
  <c r="U359" i="4"/>
  <c r="V359" i="4"/>
  <c r="W359" i="4"/>
  <c r="G356" i="4"/>
  <c r="H356" i="4"/>
  <c r="I356" i="4"/>
  <c r="J356" i="4"/>
  <c r="K356" i="4"/>
  <c r="L356" i="4"/>
  <c r="M356" i="4"/>
  <c r="N356" i="4"/>
  <c r="O356" i="4"/>
  <c r="P356" i="4"/>
  <c r="Q356" i="4"/>
  <c r="R356" i="4"/>
  <c r="S356" i="4"/>
  <c r="T356" i="4"/>
  <c r="U356" i="4"/>
  <c r="V356" i="4"/>
  <c r="W356" i="4"/>
  <c r="G357" i="4"/>
  <c r="H357" i="4"/>
  <c r="I357" i="4"/>
  <c r="J357" i="4"/>
  <c r="K357" i="4"/>
  <c r="L357" i="4"/>
  <c r="M357" i="4"/>
  <c r="N357" i="4"/>
  <c r="O357" i="4"/>
  <c r="P357" i="4"/>
  <c r="Q357" i="4"/>
  <c r="R357" i="4"/>
  <c r="S357" i="4"/>
  <c r="T357" i="4"/>
  <c r="U357" i="4"/>
  <c r="V357" i="4"/>
  <c r="W357" i="4"/>
  <c r="G358" i="4"/>
  <c r="H358" i="4"/>
  <c r="I358" i="4"/>
  <c r="J358" i="4"/>
  <c r="K358" i="4"/>
  <c r="L358" i="4"/>
  <c r="M358" i="4"/>
  <c r="N358" i="4"/>
  <c r="O358" i="4"/>
  <c r="P358" i="4"/>
  <c r="Q358" i="4"/>
  <c r="R358" i="4"/>
  <c r="S358" i="4"/>
  <c r="T358" i="4"/>
  <c r="U358" i="4"/>
  <c r="V358" i="4"/>
  <c r="W358" i="4"/>
  <c r="H355" i="4"/>
  <c r="I355" i="4"/>
  <c r="J355" i="4"/>
  <c r="K355" i="4"/>
  <c r="L355" i="4"/>
  <c r="M355" i="4"/>
  <c r="N355" i="4"/>
  <c r="O355" i="4"/>
  <c r="P355" i="4"/>
  <c r="Q355" i="4"/>
  <c r="R355" i="4"/>
  <c r="S355" i="4"/>
  <c r="T355" i="4"/>
  <c r="U355" i="4"/>
  <c r="V355" i="4"/>
  <c r="W355" i="4"/>
  <c r="G355" i="4"/>
  <c r="G352" i="4"/>
  <c r="H352" i="4"/>
  <c r="I352" i="4"/>
  <c r="J352" i="4"/>
  <c r="K352" i="4"/>
  <c r="L352" i="4"/>
  <c r="M352" i="4"/>
  <c r="N352" i="4"/>
  <c r="O352" i="4"/>
  <c r="P352" i="4"/>
  <c r="Q352" i="4"/>
  <c r="R352" i="4"/>
  <c r="S352" i="4"/>
  <c r="T352" i="4"/>
  <c r="U352" i="4"/>
  <c r="V352" i="4"/>
  <c r="W352" i="4"/>
  <c r="G353" i="4"/>
  <c r="H353" i="4"/>
  <c r="I353" i="4"/>
  <c r="J353" i="4"/>
  <c r="K353" i="4"/>
  <c r="L353" i="4"/>
  <c r="M353" i="4"/>
  <c r="N353" i="4"/>
  <c r="O353" i="4"/>
  <c r="P353" i="4"/>
  <c r="Q353" i="4"/>
  <c r="R353" i="4"/>
  <c r="S353" i="4"/>
  <c r="T353" i="4"/>
  <c r="U353" i="4"/>
  <c r="V353" i="4"/>
  <c r="W353" i="4"/>
  <c r="H351" i="4"/>
  <c r="I351" i="4"/>
  <c r="J351" i="4"/>
  <c r="K351" i="4"/>
  <c r="L351" i="4"/>
  <c r="M351" i="4"/>
  <c r="N351" i="4"/>
  <c r="O351" i="4"/>
  <c r="P351" i="4"/>
  <c r="Q351" i="4"/>
  <c r="R351" i="4"/>
  <c r="S351" i="4"/>
  <c r="T351" i="4"/>
  <c r="U351" i="4"/>
  <c r="V351" i="4"/>
  <c r="W351" i="4"/>
  <c r="G351" i="4"/>
  <c r="H349" i="4"/>
  <c r="I349" i="4"/>
  <c r="J349" i="4"/>
  <c r="K349" i="4"/>
  <c r="L349" i="4"/>
  <c r="M349" i="4"/>
  <c r="N349" i="4"/>
  <c r="O349" i="4"/>
  <c r="P349" i="4"/>
  <c r="Q349" i="4"/>
  <c r="R349" i="4"/>
  <c r="S349" i="4"/>
  <c r="T349" i="4"/>
  <c r="U349" i="4"/>
  <c r="V349" i="4"/>
  <c r="W349" i="4"/>
  <c r="G349" i="4"/>
  <c r="G345" i="4"/>
  <c r="H345" i="4"/>
  <c r="I345" i="4"/>
  <c r="J345" i="4"/>
  <c r="K345" i="4"/>
  <c r="L345" i="4"/>
  <c r="M345" i="4"/>
  <c r="N345" i="4"/>
  <c r="O345" i="4"/>
  <c r="P345" i="4"/>
  <c r="Q345" i="4"/>
  <c r="R345" i="4"/>
  <c r="S345" i="4"/>
  <c r="T345" i="4"/>
  <c r="U345" i="4"/>
  <c r="V345" i="4"/>
  <c r="W345" i="4"/>
  <c r="G346" i="4"/>
  <c r="H346" i="4"/>
  <c r="I346" i="4"/>
  <c r="J346" i="4"/>
  <c r="K346" i="4"/>
  <c r="L346" i="4"/>
  <c r="M346" i="4"/>
  <c r="N346" i="4"/>
  <c r="O346" i="4"/>
  <c r="P346" i="4"/>
  <c r="Q346" i="4"/>
  <c r="R346" i="4"/>
  <c r="S346" i="4"/>
  <c r="T346" i="4"/>
  <c r="U346" i="4"/>
  <c r="V346" i="4"/>
  <c r="W346" i="4"/>
  <c r="G347" i="4"/>
  <c r="H347" i="4"/>
  <c r="I347" i="4"/>
  <c r="J347" i="4"/>
  <c r="K347" i="4"/>
  <c r="L347" i="4"/>
  <c r="M347" i="4"/>
  <c r="N347" i="4"/>
  <c r="O347" i="4"/>
  <c r="P347" i="4"/>
  <c r="Q347" i="4"/>
  <c r="R347" i="4"/>
  <c r="S347" i="4"/>
  <c r="T347" i="4"/>
  <c r="U347" i="4"/>
  <c r="V347" i="4"/>
  <c r="W347" i="4"/>
  <c r="G31" i="4"/>
  <c r="H31" i="4"/>
  <c r="I31" i="4"/>
  <c r="J31" i="4"/>
  <c r="K31" i="4"/>
  <c r="L31" i="4"/>
  <c r="M31" i="4"/>
  <c r="N31" i="4"/>
  <c r="O31" i="4"/>
  <c r="P31" i="4"/>
  <c r="Q31" i="4"/>
  <c r="R31" i="4"/>
  <c r="S31" i="4"/>
  <c r="T31" i="4"/>
  <c r="U31" i="4"/>
  <c r="V31" i="4"/>
  <c r="W31" i="4"/>
  <c r="G32" i="4"/>
  <c r="H32" i="4"/>
  <c r="I32" i="4"/>
  <c r="J32" i="4"/>
  <c r="K32" i="4"/>
  <c r="L32" i="4"/>
  <c r="M32" i="4"/>
  <c r="N32" i="4"/>
  <c r="O32" i="4"/>
  <c r="P32" i="4"/>
  <c r="Q32" i="4"/>
  <c r="R32" i="4"/>
  <c r="S32" i="4"/>
  <c r="T32" i="4"/>
  <c r="U32" i="4"/>
  <c r="V32" i="4"/>
  <c r="W32" i="4"/>
  <c r="H30" i="4"/>
  <c r="I30" i="4"/>
  <c r="J30" i="4"/>
  <c r="K30" i="4"/>
  <c r="L30" i="4"/>
  <c r="M30" i="4"/>
  <c r="N30" i="4"/>
  <c r="O30" i="4"/>
  <c r="P30" i="4"/>
  <c r="Q30" i="4"/>
  <c r="R30" i="4"/>
  <c r="S30" i="4"/>
  <c r="T30" i="4"/>
  <c r="U30" i="4"/>
  <c r="V30" i="4"/>
  <c r="W30" i="4"/>
  <c r="G30" i="4"/>
  <c r="G24" i="4"/>
  <c r="H24" i="4"/>
  <c r="I24" i="4"/>
  <c r="J24" i="4"/>
  <c r="K24" i="4"/>
  <c r="L24" i="4"/>
  <c r="M24" i="4"/>
  <c r="N24" i="4"/>
  <c r="O24" i="4"/>
  <c r="P24" i="4"/>
  <c r="Q24" i="4"/>
  <c r="R24" i="4"/>
  <c r="S24" i="4"/>
  <c r="T24" i="4"/>
  <c r="U24" i="4"/>
  <c r="V24" i="4"/>
  <c r="W24" i="4"/>
  <c r="G25" i="4"/>
  <c r="H25" i="4"/>
  <c r="I25" i="4"/>
  <c r="J25" i="4"/>
  <c r="K25" i="4"/>
  <c r="L25" i="4"/>
  <c r="M25" i="4"/>
  <c r="N25" i="4"/>
  <c r="O25" i="4"/>
  <c r="P25" i="4"/>
  <c r="Q25" i="4"/>
  <c r="R25" i="4"/>
  <c r="S25" i="4"/>
  <c r="T25" i="4"/>
  <c r="U25" i="4"/>
  <c r="V25" i="4"/>
  <c r="W25" i="4"/>
  <c r="G26" i="4"/>
  <c r="H26" i="4"/>
  <c r="I26" i="4"/>
  <c r="J26" i="4"/>
  <c r="K26" i="4"/>
  <c r="L26" i="4"/>
  <c r="M26" i="4"/>
  <c r="N26" i="4"/>
  <c r="O26" i="4"/>
  <c r="P26" i="4"/>
  <c r="Q26" i="4"/>
  <c r="R26" i="4"/>
  <c r="S26" i="4"/>
  <c r="T26" i="4"/>
  <c r="U26" i="4"/>
  <c r="V26" i="4"/>
  <c r="W26" i="4"/>
  <c r="G27" i="4"/>
  <c r="H27" i="4"/>
  <c r="I27" i="4"/>
  <c r="J27" i="4"/>
  <c r="K27" i="4"/>
  <c r="L27" i="4"/>
  <c r="M27" i="4"/>
  <c r="N27" i="4"/>
  <c r="O27" i="4"/>
  <c r="P27" i="4"/>
  <c r="Q27" i="4"/>
  <c r="R27" i="4"/>
  <c r="S27" i="4"/>
  <c r="T27" i="4"/>
  <c r="U27" i="4"/>
  <c r="V27" i="4"/>
  <c r="W27" i="4"/>
  <c r="G28" i="4"/>
  <c r="H28" i="4"/>
  <c r="I28" i="4"/>
  <c r="J28" i="4"/>
  <c r="K28" i="4"/>
  <c r="L28" i="4"/>
  <c r="M28" i="4"/>
  <c r="N28" i="4"/>
  <c r="O28" i="4"/>
  <c r="P28" i="4"/>
  <c r="Q28" i="4"/>
  <c r="R28" i="4"/>
  <c r="S28" i="4"/>
  <c r="T28" i="4"/>
  <c r="U28" i="4"/>
  <c r="V28" i="4"/>
  <c r="W28" i="4"/>
  <c r="H23" i="4"/>
  <c r="I23" i="4"/>
  <c r="J23" i="4"/>
  <c r="K23" i="4"/>
  <c r="L23" i="4"/>
  <c r="M23" i="4"/>
  <c r="N23" i="4"/>
  <c r="O23" i="4"/>
  <c r="P23" i="4"/>
  <c r="Q23" i="4"/>
  <c r="R23" i="4"/>
  <c r="S23" i="4"/>
  <c r="T23" i="4"/>
  <c r="U23" i="4"/>
  <c r="V23" i="4"/>
  <c r="W23" i="4"/>
  <c r="G23" i="4"/>
  <c r="G6" i="4"/>
  <c r="H6" i="4"/>
  <c r="I6" i="4"/>
  <c r="J6" i="4"/>
  <c r="K6" i="4"/>
  <c r="L6" i="4"/>
  <c r="M6" i="4"/>
  <c r="N6" i="4"/>
  <c r="O6" i="4"/>
  <c r="P6" i="4"/>
  <c r="Q6" i="4"/>
  <c r="R6" i="4"/>
  <c r="S6" i="4"/>
  <c r="T6" i="4"/>
  <c r="U6" i="4"/>
  <c r="V6" i="4"/>
  <c r="W6" i="4"/>
  <c r="G7" i="4"/>
  <c r="H7" i="4"/>
  <c r="I7" i="4"/>
  <c r="J7" i="4"/>
  <c r="K7" i="4"/>
  <c r="L7" i="4"/>
  <c r="M7" i="4"/>
  <c r="N7" i="4"/>
  <c r="O7" i="4"/>
  <c r="P7" i="4"/>
  <c r="Q7" i="4"/>
  <c r="R7" i="4"/>
  <c r="S7" i="4"/>
  <c r="T7" i="4"/>
  <c r="U7" i="4"/>
  <c r="V7" i="4"/>
  <c r="W7" i="4"/>
  <c r="G14" i="4"/>
  <c r="H14" i="4"/>
  <c r="I14" i="4"/>
  <c r="J14" i="4"/>
  <c r="K14" i="4"/>
  <c r="L14" i="4"/>
  <c r="M14" i="4"/>
  <c r="N14" i="4"/>
  <c r="O14" i="4"/>
  <c r="P14" i="4"/>
  <c r="Q14" i="4"/>
  <c r="R14" i="4"/>
  <c r="S14" i="4"/>
  <c r="T14" i="4"/>
  <c r="U14" i="4"/>
  <c r="V14" i="4"/>
  <c r="W14" i="4"/>
  <c r="G15" i="4"/>
  <c r="H15" i="4"/>
  <c r="I15" i="4"/>
  <c r="J15" i="4"/>
  <c r="K15" i="4"/>
  <c r="L15" i="4"/>
  <c r="M15" i="4"/>
  <c r="N15" i="4"/>
  <c r="O15" i="4"/>
  <c r="P15" i="4"/>
  <c r="Q15" i="4"/>
  <c r="R15" i="4"/>
  <c r="S15" i="4"/>
  <c r="T15" i="4"/>
  <c r="U15" i="4"/>
  <c r="V15" i="4"/>
  <c r="W15" i="4"/>
  <c r="G16" i="4"/>
  <c r="H16" i="4"/>
  <c r="I16" i="4"/>
  <c r="J16" i="4"/>
  <c r="K16" i="4"/>
  <c r="L16" i="4"/>
  <c r="M16" i="4"/>
  <c r="N16" i="4"/>
  <c r="O16" i="4"/>
  <c r="P16" i="4"/>
  <c r="Q16" i="4"/>
  <c r="R16" i="4"/>
  <c r="S16" i="4"/>
  <c r="T16" i="4"/>
  <c r="U16" i="4"/>
  <c r="V16" i="4"/>
  <c r="W16" i="4"/>
  <c r="G17" i="4"/>
  <c r="H17" i="4"/>
  <c r="I17" i="4"/>
  <c r="J17" i="4"/>
  <c r="K17" i="4"/>
  <c r="L17" i="4"/>
  <c r="M17" i="4"/>
  <c r="N17" i="4"/>
  <c r="O17" i="4"/>
  <c r="P17" i="4"/>
  <c r="Q17" i="4"/>
  <c r="R17" i="4"/>
  <c r="S17" i="4"/>
  <c r="T17" i="4"/>
  <c r="U17" i="4"/>
  <c r="V17" i="4"/>
  <c r="W17" i="4"/>
  <c r="G18" i="4"/>
  <c r="H18" i="4"/>
  <c r="I18" i="4"/>
  <c r="J18" i="4"/>
  <c r="K18" i="4"/>
  <c r="L18" i="4"/>
  <c r="M18" i="4"/>
  <c r="N18" i="4"/>
  <c r="O18" i="4"/>
  <c r="P18" i="4"/>
  <c r="Q18" i="4"/>
  <c r="R18" i="4"/>
  <c r="S18" i="4"/>
  <c r="T18" i="4"/>
  <c r="U18" i="4"/>
  <c r="V18" i="4"/>
  <c r="W18" i="4"/>
  <c r="G19" i="4"/>
  <c r="H19" i="4"/>
  <c r="I19" i="4"/>
  <c r="J19" i="4"/>
  <c r="K19" i="4"/>
  <c r="L19" i="4"/>
  <c r="M19" i="4"/>
  <c r="N19" i="4"/>
  <c r="O19" i="4"/>
  <c r="P19" i="4"/>
  <c r="Q19" i="4"/>
  <c r="R19" i="4"/>
  <c r="S19" i="4"/>
  <c r="T19" i="4"/>
  <c r="U19" i="4"/>
  <c r="V19" i="4"/>
  <c r="W19" i="4"/>
  <c r="G20" i="4"/>
  <c r="H20" i="4"/>
  <c r="I20" i="4"/>
  <c r="J20" i="4"/>
  <c r="K20" i="4"/>
  <c r="L20" i="4"/>
  <c r="M20" i="4"/>
  <c r="N20" i="4"/>
  <c r="O20" i="4"/>
  <c r="P20" i="4"/>
  <c r="Q20" i="4"/>
  <c r="R20" i="4"/>
  <c r="S20" i="4"/>
  <c r="T20" i="4"/>
  <c r="U20" i="4"/>
  <c r="V20" i="4"/>
  <c r="W20" i="4"/>
  <c r="G21" i="4"/>
  <c r="H21" i="4"/>
  <c r="I21" i="4"/>
  <c r="J21" i="4"/>
  <c r="K21" i="4"/>
  <c r="L21" i="4"/>
  <c r="M21" i="4"/>
  <c r="N21" i="4"/>
  <c r="O21" i="4"/>
  <c r="P21" i="4"/>
  <c r="Q21" i="4"/>
  <c r="R21" i="4"/>
  <c r="S21" i="4"/>
  <c r="T21" i="4"/>
  <c r="U21" i="4"/>
  <c r="V21" i="4"/>
  <c r="W21" i="4"/>
  <c r="G13" i="4"/>
  <c r="H13" i="4"/>
  <c r="I13" i="4"/>
  <c r="J13" i="4"/>
  <c r="K13" i="4"/>
  <c r="L13" i="4"/>
  <c r="M13" i="4"/>
  <c r="N13" i="4"/>
  <c r="O13" i="4"/>
  <c r="P13" i="4"/>
  <c r="Q13" i="4"/>
  <c r="R13" i="4"/>
  <c r="S13" i="4"/>
  <c r="T13" i="4"/>
  <c r="U13" i="4"/>
  <c r="V13" i="4"/>
  <c r="W13" i="4"/>
  <c r="A7855" i="24" l="1"/>
  <c r="C7856" i="24"/>
  <c r="B7856" i="24" s="1"/>
  <c r="A191" i="24"/>
  <c r="B191" i="24"/>
  <c r="I338" i="4"/>
  <c r="C7857" i="24" l="1"/>
  <c r="B7857" i="24" s="1"/>
  <c r="A7856" i="24"/>
  <c r="H155" i="3"/>
  <c r="H65" i="3"/>
  <c r="H54" i="3"/>
  <c r="H44" i="3"/>
  <c r="H36" i="3"/>
  <c r="H245" i="2"/>
  <c r="H225" i="2"/>
  <c r="H209" i="2"/>
  <c r="H202" i="2"/>
  <c r="H132" i="2"/>
  <c r="G5" i="5"/>
  <c r="H68" i="5" s="1"/>
  <c r="G68" i="5"/>
  <c r="G56" i="5"/>
  <c r="G44" i="5"/>
  <c r="G32" i="5"/>
  <c r="C7858" i="24" l="1"/>
  <c r="B7858" i="24" s="1"/>
  <c r="A7857" i="24"/>
  <c r="B192" i="24"/>
  <c r="A192" i="24"/>
  <c r="H46" i="5"/>
  <c r="H55" i="5"/>
  <c r="H54" i="5"/>
  <c r="H38" i="5"/>
  <c r="H62" i="5"/>
  <c r="H22" i="5"/>
  <c r="H31" i="5"/>
  <c r="H63" i="5"/>
  <c r="H30" i="5"/>
  <c r="H39" i="5"/>
  <c r="H23" i="5"/>
  <c r="H47" i="5"/>
  <c r="H24" i="5"/>
  <c r="H40" i="5"/>
  <c r="H48" i="5"/>
  <c r="H64" i="5"/>
  <c r="H17" i="5"/>
  <c r="H25" i="5"/>
  <c r="H32" i="5"/>
  <c r="H41" i="5"/>
  <c r="H49" i="5"/>
  <c r="H56" i="5"/>
  <c r="H65" i="5"/>
  <c r="H18" i="5"/>
  <c r="H26" i="5"/>
  <c r="H34" i="5"/>
  <c r="H42" i="5"/>
  <c r="H50" i="5"/>
  <c r="H58" i="5"/>
  <c r="H66" i="5"/>
  <c r="H19" i="5"/>
  <c r="H27" i="5"/>
  <c r="H35" i="5"/>
  <c r="H43" i="5"/>
  <c r="H51" i="5"/>
  <c r="H59" i="5"/>
  <c r="H67" i="5"/>
  <c r="H20" i="5"/>
  <c r="H28" i="5"/>
  <c r="H36" i="5"/>
  <c r="H52" i="5"/>
  <c r="H60" i="5"/>
  <c r="H21" i="5"/>
  <c r="H29" i="5"/>
  <c r="H37" i="5"/>
  <c r="H44" i="5"/>
  <c r="H53" i="5"/>
  <c r="H61" i="5"/>
  <c r="A7858" i="24" l="1"/>
  <c r="B193" i="24"/>
  <c r="A193" i="24"/>
  <c r="F348" i="15"/>
  <c r="F349" i="15"/>
  <c r="F350" i="15"/>
  <c r="F351" i="15"/>
  <c r="F352" i="15"/>
  <c r="F353" i="15"/>
  <c r="F354" i="15"/>
  <c r="F355" i="15"/>
  <c r="F356" i="15"/>
  <c r="F357" i="15"/>
  <c r="F358" i="15"/>
  <c r="F359" i="15"/>
  <c r="F360" i="15"/>
  <c r="F361" i="15"/>
  <c r="F362" i="15"/>
  <c r="F363" i="15"/>
  <c r="F364" i="15"/>
  <c r="F365" i="15"/>
  <c r="F366" i="15"/>
  <c r="F367" i="15"/>
  <c r="F368" i="15"/>
  <c r="F369" i="15"/>
  <c r="F370" i="15"/>
  <c r="F371" i="15"/>
  <c r="F372" i="15"/>
  <c r="F373" i="15"/>
  <c r="F374" i="15"/>
  <c r="F375" i="15"/>
  <c r="F376" i="15"/>
  <c r="F377" i="15"/>
  <c r="F378" i="15"/>
  <c r="F379" i="15"/>
  <c r="F380" i="15"/>
  <c r="F381" i="15"/>
  <c r="F382" i="15"/>
  <c r="F383" i="15"/>
  <c r="F384" i="15"/>
  <c r="F385" i="15"/>
  <c r="F386" i="15"/>
  <c r="F387" i="15"/>
  <c r="F388" i="15"/>
  <c r="F389" i="15"/>
  <c r="F391" i="15"/>
  <c r="F390" i="15"/>
  <c r="F393" i="15"/>
  <c r="F392" i="15"/>
  <c r="F395" i="15"/>
  <c r="F394" i="15"/>
  <c r="F397" i="15"/>
  <c r="F396" i="15"/>
  <c r="F399" i="15"/>
  <c r="F398" i="15"/>
  <c r="F411" i="15"/>
  <c r="F412" i="15"/>
  <c r="F413" i="15"/>
  <c r="F414" i="15"/>
  <c r="F417" i="15"/>
  <c r="F418" i="15"/>
  <c r="F419" i="15"/>
  <c r="F420" i="15"/>
  <c r="F421" i="15"/>
  <c r="F422" i="15"/>
  <c r="F423" i="15"/>
  <c r="F424" i="15"/>
  <c r="F425" i="15"/>
  <c r="F426" i="15"/>
  <c r="F427" i="15"/>
  <c r="F428" i="15"/>
  <c r="F429" i="15"/>
  <c r="F430" i="15"/>
  <c r="F431" i="15"/>
  <c r="F432" i="15"/>
  <c r="F433" i="15"/>
  <c r="F434" i="15"/>
  <c r="F435" i="15"/>
  <c r="F436" i="15"/>
  <c r="F437" i="15"/>
  <c r="F438" i="15"/>
  <c r="F439" i="15"/>
  <c r="F440" i="15"/>
  <c r="F441" i="15"/>
  <c r="F442" i="15"/>
  <c r="F443" i="15"/>
  <c r="F444" i="15"/>
  <c r="F445" i="15"/>
  <c r="F446" i="15"/>
  <c r="F453" i="15"/>
  <c r="F454" i="15"/>
  <c r="F455" i="15"/>
  <c r="F456" i="15"/>
  <c r="F457" i="15"/>
  <c r="F458" i="15"/>
  <c r="F459" i="15"/>
  <c r="F460" i="15"/>
  <c r="F461" i="15"/>
  <c r="F462" i="15"/>
  <c r="F463" i="15"/>
  <c r="F464" i="15"/>
  <c r="F465" i="15"/>
  <c r="F466" i="15"/>
  <c r="F467" i="15"/>
  <c r="F468" i="15"/>
  <c r="F469" i="15"/>
  <c r="F470" i="15"/>
  <c r="F471" i="15"/>
  <c r="F472" i="15"/>
  <c r="F473" i="15"/>
  <c r="F474" i="15"/>
  <c r="F475" i="15"/>
  <c r="F476" i="15"/>
  <c r="F477" i="15"/>
  <c r="F478" i="15"/>
  <c r="F479" i="15"/>
  <c r="I10" i="15"/>
  <c r="L10" i="15"/>
  <c r="M10" i="15"/>
  <c r="N10" i="15"/>
  <c r="P10" i="15"/>
  <c r="R10" i="15"/>
  <c r="S10" i="15"/>
  <c r="U10" i="15"/>
  <c r="V10" i="15"/>
  <c r="W10" i="15"/>
  <c r="X10" i="15"/>
  <c r="Y10" i="15"/>
  <c r="Z10" i="15"/>
  <c r="H10" i="15"/>
  <c r="CZ245" i="2"/>
  <c r="CW245" i="2"/>
  <c r="CT36" i="3"/>
  <c r="CQ36" i="3"/>
  <c r="CN36" i="3"/>
  <c r="CM36" i="3"/>
  <c r="CK36" i="3"/>
  <c r="CJ36" i="3"/>
  <c r="CH36" i="3"/>
  <c r="CG36" i="3"/>
  <c r="CE36" i="3"/>
  <c r="CD36" i="3"/>
  <c r="CC36" i="3"/>
  <c r="BL36" i="3"/>
  <c r="BK36" i="3"/>
  <c r="BJ36" i="3"/>
  <c r="BH36" i="3"/>
  <c r="BR245" i="2"/>
  <c r="BQ245" i="2"/>
  <c r="BP245" i="2"/>
  <c r="CS245" i="2"/>
  <c r="CQ245" i="2"/>
  <c r="CP245" i="2"/>
  <c r="CN245" i="2"/>
  <c r="CM245" i="2"/>
  <c r="CK245" i="2"/>
  <c r="CJ245" i="2"/>
  <c r="F245" i="2"/>
  <c r="Q246" i="2" s="1"/>
  <c r="A194" i="24" l="1"/>
  <c r="B194" i="24"/>
  <c r="B195" i="24" l="1"/>
  <c r="A195" i="24"/>
  <c r="B10" i="14"/>
  <c r="A196" i="24" l="1"/>
  <c r="I22" i="9"/>
  <c r="H22" i="9" l="1"/>
  <c r="C5" i="9" s="1"/>
  <c r="F99" i="8"/>
  <c r="G99" i="8"/>
  <c r="H99" i="8"/>
  <c r="I99" i="8"/>
  <c r="J99" i="8"/>
  <c r="K99" i="8"/>
  <c r="L99" i="8"/>
  <c r="M99" i="8"/>
  <c r="F100" i="8"/>
  <c r="G100" i="8"/>
  <c r="H100" i="8"/>
  <c r="I100" i="8"/>
  <c r="J100" i="8"/>
  <c r="K100" i="8"/>
  <c r="L100" i="8"/>
  <c r="M100" i="8"/>
  <c r="F101" i="8"/>
  <c r="G101" i="8"/>
  <c r="H101" i="8"/>
  <c r="I101" i="8"/>
  <c r="J101" i="8"/>
  <c r="K101" i="8"/>
  <c r="L101" i="8"/>
  <c r="M101" i="8"/>
  <c r="F102" i="8"/>
  <c r="G102" i="8"/>
  <c r="H102" i="8"/>
  <c r="I102" i="8"/>
  <c r="J102" i="8"/>
  <c r="K102" i="8"/>
  <c r="L102" i="8"/>
  <c r="M102" i="8"/>
  <c r="F104" i="8"/>
  <c r="G104" i="8"/>
  <c r="H104" i="8"/>
  <c r="I104" i="8"/>
  <c r="J104" i="8"/>
  <c r="K104" i="8"/>
  <c r="L104" i="8"/>
  <c r="M104" i="8"/>
  <c r="F105" i="8"/>
  <c r="G105" i="8"/>
  <c r="H105" i="8"/>
  <c r="I105" i="8"/>
  <c r="J105" i="8"/>
  <c r="K105" i="8"/>
  <c r="L105" i="8"/>
  <c r="M105" i="8"/>
  <c r="F106" i="8"/>
  <c r="G106" i="8"/>
  <c r="H106" i="8"/>
  <c r="I106" i="8"/>
  <c r="J106" i="8"/>
  <c r="K106" i="8"/>
  <c r="L106" i="8"/>
  <c r="M106" i="8"/>
  <c r="F107" i="8"/>
  <c r="G107" i="8"/>
  <c r="H107" i="8"/>
  <c r="I107" i="8"/>
  <c r="J107" i="8"/>
  <c r="K107" i="8"/>
  <c r="L107" i="8"/>
  <c r="M107" i="8"/>
  <c r="F108" i="8"/>
  <c r="G108" i="8"/>
  <c r="H108" i="8"/>
  <c r="I108" i="8"/>
  <c r="J108" i="8"/>
  <c r="K108" i="8"/>
  <c r="L108" i="8"/>
  <c r="M108" i="8"/>
  <c r="F109" i="8"/>
  <c r="G109" i="8"/>
  <c r="H109" i="8"/>
  <c r="I109" i="8"/>
  <c r="J109" i="8"/>
  <c r="K109" i="8"/>
  <c r="L109" i="8"/>
  <c r="M109" i="8"/>
  <c r="F111" i="8"/>
  <c r="G111" i="8"/>
  <c r="H111" i="8"/>
  <c r="I111" i="8"/>
  <c r="J111" i="8"/>
  <c r="K111" i="8"/>
  <c r="L111" i="8"/>
  <c r="M111" i="8"/>
  <c r="F112" i="8"/>
  <c r="G112" i="8"/>
  <c r="H112" i="8"/>
  <c r="I112" i="8"/>
  <c r="J112" i="8"/>
  <c r="K112" i="8"/>
  <c r="L112" i="8"/>
  <c r="M112" i="8"/>
  <c r="F113" i="8"/>
  <c r="G113" i="8"/>
  <c r="H113" i="8"/>
  <c r="I113" i="8"/>
  <c r="J113" i="8"/>
  <c r="K113" i="8"/>
  <c r="L113" i="8"/>
  <c r="M113" i="8"/>
  <c r="F114" i="8"/>
  <c r="G114" i="8"/>
  <c r="H114" i="8"/>
  <c r="I114" i="8"/>
  <c r="J114" i="8"/>
  <c r="K114" i="8"/>
  <c r="L114" i="8"/>
  <c r="M114" i="8"/>
  <c r="F116" i="8"/>
  <c r="G116" i="8"/>
  <c r="H116" i="8"/>
  <c r="I116" i="8"/>
  <c r="J116" i="8"/>
  <c r="K116" i="8"/>
  <c r="L116" i="8"/>
  <c r="M116" i="8"/>
  <c r="F117" i="8"/>
  <c r="G117" i="8"/>
  <c r="H117" i="8"/>
  <c r="I117" i="8"/>
  <c r="J117" i="8"/>
  <c r="K117" i="8"/>
  <c r="L117" i="8"/>
  <c r="M117" i="8"/>
  <c r="F118" i="8"/>
  <c r="G118" i="8"/>
  <c r="H118" i="8"/>
  <c r="I118" i="8"/>
  <c r="J118" i="8"/>
  <c r="K118" i="8"/>
  <c r="L118" i="8"/>
  <c r="M118" i="8"/>
  <c r="F119" i="8"/>
  <c r="G119" i="8"/>
  <c r="H119" i="8"/>
  <c r="I119" i="8"/>
  <c r="J119" i="8"/>
  <c r="K119" i="8"/>
  <c r="L119" i="8"/>
  <c r="M119" i="8"/>
  <c r="F120" i="8"/>
  <c r="G120" i="8"/>
  <c r="H120" i="8"/>
  <c r="I120" i="8"/>
  <c r="J120" i="8"/>
  <c r="K120" i="8"/>
  <c r="L120" i="8"/>
  <c r="M120" i="8"/>
  <c r="F121" i="8"/>
  <c r="G121" i="8"/>
  <c r="H121" i="8"/>
  <c r="I121" i="8"/>
  <c r="J121" i="8"/>
  <c r="K121" i="8"/>
  <c r="L121" i="8"/>
  <c r="M121" i="8"/>
  <c r="F122" i="8"/>
  <c r="G122" i="8"/>
  <c r="H122" i="8"/>
  <c r="I122" i="8"/>
  <c r="J122" i="8"/>
  <c r="K122" i="8"/>
  <c r="L122" i="8"/>
  <c r="M122" i="8"/>
  <c r="F123" i="8"/>
  <c r="G123" i="8"/>
  <c r="H123" i="8"/>
  <c r="I123" i="8"/>
  <c r="J123" i="8"/>
  <c r="K123" i="8"/>
  <c r="L123" i="8"/>
  <c r="M123" i="8"/>
  <c r="F124" i="8"/>
  <c r="G124" i="8"/>
  <c r="H124" i="8"/>
  <c r="I124" i="8"/>
  <c r="J124" i="8"/>
  <c r="K124" i="8"/>
  <c r="L124" i="8"/>
  <c r="M124" i="8"/>
  <c r="F126" i="8"/>
  <c r="G126" i="8"/>
  <c r="H126" i="8"/>
  <c r="I126" i="8"/>
  <c r="J126" i="8"/>
  <c r="K126" i="8"/>
  <c r="L126" i="8"/>
  <c r="M126" i="8"/>
  <c r="F127" i="8"/>
  <c r="G127" i="8"/>
  <c r="H127" i="8"/>
  <c r="I127" i="8"/>
  <c r="J127" i="8"/>
  <c r="K127" i="8"/>
  <c r="L127" i="8"/>
  <c r="M127" i="8"/>
  <c r="F128" i="8"/>
  <c r="G128" i="8"/>
  <c r="H128" i="8"/>
  <c r="I128" i="8"/>
  <c r="J128" i="8"/>
  <c r="K128" i="8"/>
  <c r="L128" i="8"/>
  <c r="M128" i="8"/>
  <c r="F129" i="8"/>
  <c r="G129" i="8"/>
  <c r="H129" i="8"/>
  <c r="I129" i="8"/>
  <c r="J129" i="8"/>
  <c r="K129" i="8"/>
  <c r="L129" i="8"/>
  <c r="M129" i="8"/>
  <c r="F130" i="8"/>
  <c r="G130" i="8"/>
  <c r="H130" i="8"/>
  <c r="I130" i="8"/>
  <c r="J130" i="8"/>
  <c r="K130" i="8"/>
  <c r="L130" i="8"/>
  <c r="M130" i="8"/>
  <c r="F131" i="8"/>
  <c r="G131" i="8"/>
  <c r="H131" i="8"/>
  <c r="I131" i="8"/>
  <c r="J131" i="8"/>
  <c r="K131" i="8"/>
  <c r="L131" i="8"/>
  <c r="M131" i="8"/>
  <c r="F132" i="8"/>
  <c r="G132" i="8"/>
  <c r="H132" i="8"/>
  <c r="I132" i="8"/>
  <c r="J132" i="8"/>
  <c r="K132" i="8"/>
  <c r="L132" i="8"/>
  <c r="M132" i="8"/>
  <c r="F133" i="8"/>
  <c r="G133" i="8"/>
  <c r="H133" i="8"/>
  <c r="I133" i="8"/>
  <c r="J133" i="8"/>
  <c r="K133" i="8"/>
  <c r="L133" i="8"/>
  <c r="M133" i="8"/>
  <c r="F137" i="8"/>
  <c r="G137" i="8"/>
  <c r="H137" i="8"/>
  <c r="I137" i="8"/>
  <c r="J137" i="8"/>
  <c r="K137" i="8"/>
  <c r="L137" i="8"/>
  <c r="M137" i="8"/>
  <c r="F138" i="8"/>
  <c r="G138" i="8"/>
  <c r="H138" i="8"/>
  <c r="I138" i="8"/>
  <c r="J138" i="8"/>
  <c r="K138" i="8"/>
  <c r="L138" i="8"/>
  <c r="M138" i="8"/>
  <c r="F139" i="8"/>
  <c r="G139" i="8"/>
  <c r="H139" i="8"/>
  <c r="I139" i="8"/>
  <c r="J139" i="8"/>
  <c r="K139" i="8"/>
  <c r="L139" i="8"/>
  <c r="M139" i="8"/>
  <c r="F141" i="8"/>
  <c r="G141" i="8"/>
  <c r="H141" i="8"/>
  <c r="I141" i="8"/>
  <c r="J141" i="8"/>
  <c r="K141" i="8"/>
  <c r="L141" i="8"/>
  <c r="M141" i="8"/>
  <c r="F142" i="8"/>
  <c r="G142" i="8"/>
  <c r="H142" i="8"/>
  <c r="I142" i="8"/>
  <c r="J142" i="8"/>
  <c r="K142" i="8"/>
  <c r="L142" i="8"/>
  <c r="M142" i="8"/>
  <c r="F143" i="8"/>
  <c r="G143" i="8"/>
  <c r="H143" i="8"/>
  <c r="I143" i="8"/>
  <c r="J143" i="8"/>
  <c r="K143" i="8"/>
  <c r="L143" i="8"/>
  <c r="M143" i="8"/>
  <c r="F145" i="8"/>
  <c r="G145" i="8"/>
  <c r="H145" i="8"/>
  <c r="I145" i="8"/>
  <c r="J145" i="8"/>
  <c r="K145" i="8"/>
  <c r="L145" i="8"/>
  <c r="M145" i="8"/>
  <c r="F146" i="8"/>
  <c r="G146" i="8"/>
  <c r="H146" i="8"/>
  <c r="I146" i="8"/>
  <c r="J146" i="8"/>
  <c r="K146" i="8"/>
  <c r="L146" i="8"/>
  <c r="M146" i="8"/>
  <c r="F147" i="8"/>
  <c r="G147" i="8"/>
  <c r="H147" i="8"/>
  <c r="I147" i="8"/>
  <c r="J147" i="8"/>
  <c r="K147" i="8"/>
  <c r="L147" i="8"/>
  <c r="M147" i="8"/>
  <c r="F150" i="8"/>
  <c r="G150" i="8"/>
  <c r="H150" i="8"/>
  <c r="I150" i="8"/>
  <c r="J150" i="8"/>
  <c r="K150" i="8"/>
  <c r="L150" i="8"/>
  <c r="M150" i="8"/>
  <c r="F151" i="8"/>
  <c r="G151" i="8"/>
  <c r="H151" i="8"/>
  <c r="I151" i="8"/>
  <c r="J151" i="8"/>
  <c r="K151" i="8"/>
  <c r="L151" i="8"/>
  <c r="M151" i="8"/>
  <c r="F152" i="8"/>
  <c r="G152" i="8"/>
  <c r="H152" i="8"/>
  <c r="I152" i="8"/>
  <c r="J152" i="8"/>
  <c r="K152" i="8"/>
  <c r="L152" i="8"/>
  <c r="M152" i="8"/>
  <c r="F153" i="8"/>
  <c r="G153" i="8"/>
  <c r="H153" i="8"/>
  <c r="I153" i="8"/>
  <c r="J153" i="8"/>
  <c r="K153" i="8"/>
  <c r="L153" i="8"/>
  <c r="M153" i="8"/>
  <c r="F154" i="8"/>
  <c r="G154" i="8"/>
  <c r="H154" i="8"/>
  <c r="I154" i="8"/>
  <c r="J154" i="8"/>
  <c r="K154" i="8"/>
  <c r="L154" i="8"/>
  <c r="M154" i="8"/>
  <c r="F155" i="8"/>
  <c r="G155" i="8"/>
  <c r="H155" i="8"/>
  <c r="I155" i="8"/>
  <c r="J155" i="8"/>
  <c r="K155" i="8"/>
  <c r="L155" i="8"/>
  <c r="M155" i="8"/>
  <c r="F156" i="8"/>
  <c r="G156" i="8"/>
  <c r="H156" i="8"/>
  <c r="I156" i="8"/>
  <c r="J156" i="8"/>
  <c r="K156" i="8"/>
  <c r="L156" i="8"/>
  <c r="M156" i="8"/>
  <c r="F157" i="8"/>
  <c r="G157" i="8"/>
  <c r="H157" i="8"/>
  <c r="I157" i="8"/>
  <c r="J157" i="8"/>
  <c r="K157" i="8"/>
  <c r="L157" i="8"/>
  <c r="M157" i="8"/>
  <c r="F158" i="8"/>
  <c r="G158" i="8"/>
  <c r="H158" i="8"/>
  <c r="I158" i="8"/>
  <c r="J158" i="8"/>
  <c r="K158" i="8"/>
  <c r="L158" i="8"/>
  <c r="M158" i="8"/>
  <c r="F159" i="8"/>
  <c r="G159" i="8"/>
  <c r="H159" i="8"/>
  <c r="I159" i="8"/>
  <c r="J159" i="8"/>
  <c r="K159" i="8"/>
  <c r="L159" i="8"/>
  <c r="M159" i="8"/>
  <c r="F160" i="8"/>
  <c r="G160" i="8"/>
  <c r="H160" i="8"/>
  <c r="I160" i="8"/>
  <c r="J160" i="8"/>
  <c r="K160" i="8"/>
  <c r="L160" i="8"/>
  <c r="M160" i="8"/>
  <c r="F161" i="8"/>
  <c r="G161" i="8"/>
  <c r="H161" i="8"/>
  <c r="I161" i="8"/>
  <c r="J161" i="8"/>
  <c r="K161" i="8"/>
  <c r="L161" i="8"/>
  <c r="M161" i="8"/>
  <c r="F164" i="8"/>
  <c r="G164" i="8"/>
  <c r="H164" i="8"/>
  <c r="I164" i="8"/>
  <c r="J164" i="8"/>
  <c r="K164" i="8"/>
  <c r="L164" i="8"/>
  <c r="M164" i="8"/>
  <c r="F165" i="8"/>
  <c r="G165" i="8"/>
  <c r="H165" i="8"/>
  <c r="I165" i="8"/>
  <c r="J165" i="8"/>
  <c r="K165" i="8"/>
  <c r="L165" i="8"/>
  <c r="M165" i="8"/>
  <c r="F166" i="8"/>
  <c r="G166" i="8"/>
  <c r="H166" i="8"/>
  <c r="I166" i="8"/>
  <c r="J166" i="8"/>
  <c r="K166" i="8"/>
  <c r="L166" i="8"/>
  <c r="M166" i="8"/>
  <c r="F168" i="8"/>
  <c r="G168" i="8"/>
  <c r="H168" i="8"/>
  <c r="I168" i="8"/>
  <c r="J168" i="8"/>
  <c r="K168" i="8"/>
  <c r="L168" i="8"/>
  <c r="M168" i="8"/>
  <c r="F169" i="8"/>
  <c r="G169" i="8"/>
  <c r="H169" i="8"/>
  <c r="I169" i="8"/>
  <c r="J169" i="8"/>
  <c r="K169" i="8"/>
  <c r="L169" i="8"/>
  <c r="M169" i="8"/>
  <c r="F170" i="8"/>
  <c r="G170" i="8"/>
  <c r="H170" i="8"/>
  <c r="I170" i="8"/>
  <c r="J170" i="8"/>
  <c r="K170" i="8"/>
  <c r="L170" i="8"/>
  <c r="M170" i="8"/>
  <c r="E170" i="8"/>
  <c r="E169" i="8"/>
  <c r="E168" i="8"/>
  <c r="E166" i="8"/>
  <c r="E165" i="8"/>
  <c r="E164" i="8"/>
  <c r="E159" i="8"/>
  <c r="E160" i="8"/>
  <c r="E161" i="8"/>
  <c r="E158" i="8"/>
  <c r="E157" i="8"/>
  <c r="E156" i="8"/>
  <c r="E155" i="8"/>
  <c r="E154" i="8"/>
  <c r="E152" i="8"/>
  <c r="E153" i="8"/>
  <c r="E151" i="8"/>
  <c r="E150" i="8"/>
  <c r="E138" i="8"/>
  <c r="E139" i="8"/>
  <c r="E141" i="8"/>
  <c r="E142" i="8"/>
  <c r="E143" i="8"/>
  <c r="E145" i="8"/>
  <c r="E146" i="8"/>
  <c r="E147" i="8"/>
  <c r="E137" i="8"/>
  <c r="E133" i="8"/>
  <c r="E127" i="8"/>
  <c r="E128" i="8"/>
  <c r="E129" i="8"/>
  <c r="E130" i="8"/>
  <c r="E131" i="8"/>
  <c r="E132" i="8"/>
  <c r="E126" i="8"/>
  <c r="E120" i="8"/>
  <c r="E121" i="8"/>
  <c r="E122" i="8"/>
  <c r="E123" i="8"/>
  <c r="E124" i="8"/>
  <c r="E119" i="8"/>
  <c r="E112" i="8"/>
  <c r="E113" i="8"/>
  <c r="E114" i="8"/>
  <c r="E116" i="8"/>
  <c r="E117" i="8"/>
  <c r="E118" i="8"/>
  <c r="E111" i="8"/>
  <c r="E105" i="8"/>
  <c r="E106" i="8"/>
  <c r="E107" i="8"/>
  <c r="E108" i="8"/>
  <c r="E109" i="8"/>
  <c r="E104" i="8"/>
  <c r="E102" i="8"/>
  <c r="E101" i="8"/>
  <c r="E100" i="8"/>
  <c r="E99" i="8"/>
  <c r="E96" i="8"/>
  <c r="F41" i="8"/>
  <c r="G41" i="8"/>
  <c r="H41" i="8"/>
  <c r="I41" i="8"/>
  <c r="J41" i="8"/>
  <c r="K41" i="8"/>
  <c r="L41" i="8"/>
  <c r="M41" i="8"/>
  <c r="F42" i="8"/>
  <c r="G42" i="8"/>
  <c r="H42" i="8"/>
  <c r="I42" i="8"/>
  <c r="J42" i="8"/>
  <c r="K42" i="8"/>
  <c r="L42" i="8"/>
  <c r="M42" i="8"/>
  <c r="F43" i="8"/>
  <c r="G43" i="8"/>
  <c r="H43" i="8"/>
  <c r="I43" i="8"/>
  <c r="J43" i="8"/>
  <c r="K43" i="8"/>
  <c r="L43" i="8"/>
  <c r="M43" i="8"/>
  <c r="F44" i="8"/>
  <c r="G44" i="8"/>
  <c r="H44" i="8"/>
  <c r="I44" i="8"/>
  <c r="J44" i="8"/>
  <c r="K44" i="8"/>
  <c r="L44" i="8"/>
  <c r="M44" i="8"/>
  <c r="F45" i="8"/>
  <c r="G45" i="8"/>
  <c r="H45" i="8"/>
  <c r="I45" i="8"/>
  <c r="J45" i="8"/>
  <c r="K45" i="8"/>
  <c r="L45" i="8"/>
  <c r="M45" i="8"/>
  <c r="F46" i="8"/>
  <c r="G46" i="8"/>
  <c r="H46" i="8"/>
  <c r="I46" i="8"/>
  <c r="J46" i="8"/>
  <c r="K46" i="8"/>
  <c r="L46" i="8"/>
  <c r="M46" i="8"/>
  <c r="F47" i="8"/>
  <c r="G47" i="8"/>
  <c r="H47" i="8"/>
  <c r="I47" i="8"/>
  <c r="J47" i="8"/>
  <c r="K47" i="8"/>
  <c r="L47" i="8"/>
  <c r="M47" i="8"/>
  <c r="F48" i="8"/>
  <c r="G48" i="8"/>
  <c r="H48" i="8"/>
  <c r="I48" i="8"/>
  <c r="J48" i="8"/>
  <c r="K48" i="8"/>
  <c r="L48" i="8"/>
  <c r="M48" i="8"/>
  <c r="F49" i="8"/>
  <c r="G49" i="8"/>
  <c r="H49" i="8"/>
  <c r="I49" i="8"/>
  <c r="J49" i="8"/>
  <c r="K49" i="8"/>
  <c r="L49" i="8"/>
  <c r="M49" i="8"/>
  <c r="F50" i="8"/>
  <c r="G50" i="8"/>
  <c r="H50" i="8"/>
  <c r="I50" i="8"/>
  <c r="J50" i="8"/>
  <c r="K50" i="8"/>
  <c r="L50" i="8"/>
  <c r="M50" i="8"/>
  <c r="F51" i="8"/>
  <c r="G51" i="8"/>
  <c r="H51" i="8"/>
  <c r="I51" i="8"/>
  <c r="J51" i="8"/>
  <c r="K51" i="8"/>
  <c r="L51" i="8"/>
  <c r="M51" i="8"/>
  <c r="F52" i="8"/>
  <c r="G52" i="8"/>
  <c r="H52" i="8"/>
  <c r="I52" i="8"/>
  <c r="J52" i="8"/>
  <c r="K52" i="8"/>
  <c r="L52" i="8"/>
  <c r="M52" i="8"/>
  <c r="F53" i="8"/>
  <c r="G53" i="8"/>
  <c r="H53" i="8"/>
  <c r="I53" i="8"/>
  <c r="J53" i="8"/>
  <c r="K53" i="8"/>
  <c r="L53" i="8"/>
  <c r="M53" i="8"/>
  <c r="F54" i="8"/>
  <c r="G54" i="8"/>
  <c r="H54" i="8"/>
  <c r="I54" i="8"/>
  <c r="J54" i="8"/>
  <c r="K54" i="8"/>
  <c r="L54" i="8"/>
  <c r="M54" i="8"/>
  <c r="F57" i="8"/>
  <c r="G57" i="8"/>
  <c r="H57" i="8"/>
  <c r="I57" i="8"/>
  <c r="J57" i="8"/>
  <c r="K57" i="8"/>
  <c r="L57" i="8"/>
  <c r="M57" i="8"/>
  <c r="F58" i="8"/>
  <c r="G58" i="8"/>
  <c r="H58" i="8"/>
  <c r="I58" i="8"/>
  <c r="J58" i="8"/>
  <c r="K58" i="8"/>
  <c r="L58" i="8"/>
  <c r="M58" i="8"/>
  <c r="F59" i="8"/>
  <c r="G59" i="8"/>
  <c r="H59" i="8"/>
  <c r="I59" i="8"/>
  <c r="J59" i="8"/>
  <c r="K59" i="8"/>
  <c r="L59" i="8"/>
  <c r="M59" i="8"/>
  <c r="F60" i="8"/>
  <c r="G60" i="8"/>
  <c r="H60" i="8"/>
  <c r="I60" i="8"/>
  <c r="J60" i="8"/>
  <c r="K60" i="8"/>
  <c r="L60" i="8"/>
  <c r="M60" i="8"/>
  <c r="F61" i="8"/>
  <c r="G61" i="8"/>
  <c r="H61" i="8"/>
  <c r="I61" i="8"/>
  <c r="J61" i="8"/>
  <c r="K61" i="8"/>
  <c r="L61" i="8"/>
  <c r="M61" i="8"/>
  <c r="F62" i="8"/>
  <c r="G62" i="8"/>
  <c r="H62" i="8"/>
  <c r="I62" i="8"/>
  <c r="J62" i="8"/>
  <c r="K62" i="8"/>
  <c r="L62" i="8"/>
  <c r="M62" i="8"/>
  <c r="F63" i="8"/>
  <c r="G63" i="8"/>
  <c r="H63" i="8"/>
  <c r="I63" i="8"/>
  <c r="J63" i="8"/>
  <c r="K63" i="8"/>
  <c r="L63" i="8"/>
  <c r="M63" i="8"/>
  <c r="F64" i="8"/>
  <c r="G64" i="8"/>
  <c r="H64" i="8"/>
  <c r="I64" i="8"/>
  <c r="J64" i="8"/>
  <c r="K64" i="8"/>
  <c r="L64" i="8"/>
  <c r="M64" i="8"/>
  <c r="F65" i="8"/>
  <c r="G65" i="8"/>
  <c r="H65" i="8"/>
  <c r="I65" i="8"/>
  <c r="J65" i="8"/>
  <c r="K65" i="8"/>
  <c r="L65" i="8"/>
  <c r="M65" i="8"/>
  <c r="F66" i="8"/>
  <c r="G66" i="8"/>
  <c r="H66" i="8"/>
  <c r="I66" i="8"/>
  <c r="J66" i="8"/>
  <c r="K66" i="8"/>
  <c r="L66" i="8"/>
  <c r="M66" i="8"/>
  <c r="F67" i="8"/>
  <c r="G67" i="8"/>
  <c r="H67" i="8"/>
  <c r="I67" i="8"/>
  <c r="J67" i="8"/>
  <c r="K67" i="8"/>
  <c r="L67" i="8"/>
  <c r="M67" i="8"/>
  <c r="F68" i="8"/>
  <c r="G68" i="8"/>
  <c r="H68" i="8"/>
  <c r="I68" i="8"/>
  <c r="J68" i="8"/>
  <c r="K68" i="8"/>
  <c r="L68" i="8"/>
  <c r="M68" i="8"/>
  <c r="F69" i="8"/>
  <c r="G69" i="8"/>
  <c r="H69" i="8"/>
  <c r="I69" i="8"/>
  <c r="J69" i="8"/>
  <c r="K69" i="8"/>
  <c r="L69" i="8"/>
  <c r="M69" i="8"/>
  <c r="F70" i="8"/>
  <c r="G70" i="8"/>
  <c r="H70" i="8"/>
  <c r="I70" i="8"/>
  <c r="J70" i="8"/>
  <c r="K70" i="8"/>
  <c r="L70" i="8"/>
  <c r="M70" i="8"/>
  <c r="F71" i="8"/>
  <c r="G71" i="8"/>
  <c r="H71" i="8"/>
  <c r="I71" i="8"/>
  <c r="J71" i="8"/>
  <c r="K71" i="8"/>
  <c r="L71" i="8"/>
  <c r="M71" i="8"/>
  <c r="F75" i="8"/>
  <c r="K75" i="8"/>
  <c r="L75" i="8"/>
  <c r="M75" i="8"/>
  <c r="F76" i="8"/>
  <c r="K76" i="8"/>
  <c r="L76" i="8"/>
  <c r="M76" i="8"/>
  <c r="F77" i="8"/>
  <c r="K77" i="8"/>
  <c r="L77" i="8"/>
  <c r="M77" i="8"/>
  <c r="F79" i="8"/>
  <c r="G79" i="8"/>
  <c r="H79" i="8"/>
  <c r="I79" i="8"/>
  <c r="J79" i="8"/>
  <c r="K79" i="8"/>
  <c r="L79" i="8"/>
  <c r="M79" i="8"/>
  <c r="F80" i="8"/>
  <c r="G80" i="8"/>
  <c r="H80" i="8"/>
  <c r="I80" i="8"/>
  <c r="J80" i="8"/>
  <c r="K80" i="8"/>
  <c r="L80" i="8"/>
  <c r="M80" i="8"/>
  <c r="F81" i="8"/>
  <c r="G81" i="8"/>
  <c r="H81" i="8"/>
  <c r="I81" i="8"/>
  <c r="J81" i="8"/>
  <c r="K81" i="8"/>
  <c r="L81" i="8"/>
  <c r="M81" i="8"/>
  <c r="F82" i="8"/>
  <c r="G82" i="8"/>
  <c r="H82" i="8"/>
  <c r="I82" i="8"/>
  <c r="J82" i="8"/>
  <c r="K82" i="8"/>
  <c r="L82" i="8"/>
  <c r="M82" i="8"/>
  <c r="F83" i="8"/>
  <c r="G83" i="8"/>
  <c r="H83" i="8"/>
  <c r="I83" i="8"/>
  <c r="J83" i="8"/>
  <c r="K83" i="8"/>
  <c r="L83" i="8"/>
  <c r="M83" i="8"/>
  <c r="F84" i="8"/>
  <c r="G84" i="8"/>
  <c r="H84" i="8"/>
  <c r="I84" i="8"/>
  <c r="J84" i="8"/>
  <c r="K84" i="8"/>
  <c r="L84" i="8"/>
  <c r="M84" i="8"/>
  <c r="F85" i="8"/>
  <c r="G85" i="8"/>
  <c r="H85" i="8"/>
  <c r="I85" i="8"/>
  <c r="J85" i="8"/>
  <c r="K85" i="8"/>
  <c r="L85" i="8"/>
  <c r="M85" i="8"/>
  <c r="F86" i="8"/>
  <c r="G86" i="8"/>
  <c r="H86" i="8"/>
  <c r="I86" i="8"/>
  <c r="J86" i="8"/>
  <c r="K86" i="8"/>
  <c r="L86" i="8"/>
  <c r="M86" i="8"/>
  <c r="F87" i="8"/>
  <c r="G87" i="8"/>
  <c r="H87" i="8"/>
  <c r="I87" i="8"/>
  <c r="J87" i="8"/>
  <c r="K87" i="8"/>
  <c r="L87" i="8"/>
  <c r="M87" i="8"/>
  <c r="F88" i="8"/>
  <c r="G88" i="8"/>
  <c r="H88" i="8"/>
  <c r="I88" i="8"/>
  <c r="J88" i="8"/>
  <c r="K88" i="8"/>
  <c r="L88" i="8"/>
  <c r="M88" i="8"/>
  <c r="F89" i="8"/>
  <c r="G89" i="8"/>
  <c r="H89" i="8"/>
  <c r="I89" i="8"/>
  <c r="J89" i="8"/>
  <c r="K89" i="8"/>
  <c r="L89" i="8"/>
  <c r="M89" i="8"/>
  <c r="F90" i="8"/>
  <c r="G90" i="8"/>
  <c r="H90" i="8"/>
  <c r="I90" i="8"/>
  <c r="J90" i="8"/>
  <c r="K90" i="8"/>
  <c r="L90" i="8"/>
  <c r="M90" i="8"/>
  <c r="F91" i="8"/>
  <c r="G91" i="8"/>
  <c r="H91" i="8"/>
  <c r="I91" i="8"/>
  <c r="J91" i="8"/>
  <c r="K91" i="8"/>
  <c r="L91" i="8"/>
  <c r="M91" i="8"/>
  <c r="F92" i="8"/>
  <c r="G92" i="8"/>
  <c r="H92" i="8"/>
  <c r="I92" i="8"/>
  <c r="J92" i="8"/>
  <c r="K92" i="8"/>
  <c r="L92" i="8"/>
  <c r="M92" i="8"/>
  <c r="F93" i="8"/>
  <c r="G93" i="8"/>
  <c r="H93" i="8"/>
  <c r="I93" i="8"/>
  <c r="J93" i="8"/>
  <c r="K93" i="8"/>
  <c r="L93" i="8"/>
  <c r="M93" i="8"/>
  <c r="F94" i="8"/>
  <c r="G94" i="8"/>
  <c r="H94" i="8"/>
  <c r="I94" i="8"/>
  <c r="J94" i="8"/>
  <c r="K94" i="8"/>
  <c r="L94" i="8"/>
  <c r="M94" i="8"/>
  <c r="F95" i="8"/>
  <c r="G95" i="8"/>
  <c r="H95" i="8"/>
  <c r="I95" i="8"/>
  <c r="J95" i="8"/>
  <c r="K95" i="8"/>
  <c r="L95" i="8"/>
  <c r="M95" i="8"/>
  <c r="F96" i="8"/>
  <c r="G96" i="8"/>
  <c r="H96" i="8"/>
  <c r="I96" i="8"/>
  <c r="J96" i="8"/>
  <c r="K96" i="8"/>
  <c r="L96" i="8"/>
  <c r="M96" i="8"/>
  <c r="E80" i="8"/>
  <c r="E81" i="8"/>
  <c r="E82" i="8"/>
  <c r="E83" i="8"/>
  <c r="E84" i="8"/>
  <c r="E85" i="8"/>
  <c r="E86" i="8"/>
  <c r="E87" i="8"/>
  <c r="E88" i="8"/>
  <c r="E89" i="8"/>
  <c r="E90" i="8"/>
  <c r="E91" i="8"/>
  <c r="E92" i="8"/>
  <c r="E93" i="8"/>
  <c r="E94" i="8"/>
  <c r="E95" i="8"/>
  <c r="E79" i="8"/>
  <c r="E77" i="8"/>
  <c r="E76" i="8"/>
  <c r="E75" i="8"/>
  <c r="E58" i="8"/>
  <c r="E59" i="8"/>
  <c r="E60" i="8"/>
  <c r="E61" i="8"/>
  <c r="E62" i="8"/>
  <c r="E63" i="8"/>
  <c r="E64" i="8"/>
  <c r="E65" i="8"/>
  <c r="E66" i="8"/>
  <c r="E67" i="8"/>
  <c r="E68" i="8"/>
  <c r="E69" i="8"/>
  <c r="E70" i="8"/>
  <c r="E71" i="8"/>
  <c r="E57" i="8"/>
  <c r="E42" i="8"/>
  <c r="E43" i="8"/>
  <c r="E44" i="8"/>
  <c r="E45" i="8"/>
  <c r="E46" i="8"/>
  <c r="E47" i="8"/>
  <c r="E48" i="8"/>
  <c r="E49" i="8"/>
  <c r="E50" i="8"/>
  <c r="E51" i="8"/>
  <c r="E52" i="8"/>
  <c r="E53" i="8"/>
  <c r="E54" i="8"/>
  <c r="E41" i="8"/>
  <c r="D55" i="8"/>
  <c r="D73" i="8"/>
  <c r="D74" i="8"/>
  <c r="J5" i="8" l="1"/>
  <c r="I5" i="8"/>
  <c r="K5" i="8"/>
  <c r="H5" i="8"/>
  <c r="G5" i="8"/>
  <c r="F5" i="8"/>
  <c r="M5" i="8"/>
  <c r="L5" i="8"/>
  <c r="E5" i="8"/>
  <c r="D5" i="9"/>
  <c r="D91" i="8"/>
  <c r="D82" i="8"/>
  <c r="D39" i="8"/>
  <c r="D18" i="8"/>
  <c r="D57" i="8"/>
  <c r="D28" i="8"/>
  <c r="D94" i="8"/>
  <c r="D86" i="8"/>
  <c r="D96" i="8"/>
  <c r="D95" i="8"/>
  <c r="D93" i="8"/>
  <c r="D92" i="8"/>
  <c r="D90" i="8"/>
  <c r="D89" i="8"/>
  <c r="D88" i="8"/>
  <c r="D87" i="8"/>
  <c r="D85" i="8"/>
  <c r="D84" i="8"/>
  <c r="D83" i="8"/>
  <c r="D81" i="8"/>
  <c r="D80" i="8"/>
  <c r="D79" i="8"/>
  <c r="D77" i="8"/>
  <c r="D76" i="8"/>
  <c r="D75" i="8"/>
  <c r="D70" i="8"/>
  <c r="D69" i="8"/>
  <c r="D68" i="8"/>
  <c r="D65" i="8"/>
  <c r="D62" i="8"/>
  <c r="D61" i="8"/>
  <c r="D60" i="8"/>
  <c r="D54" i="8"/>
  <c r="D52" i="8"/>
  <c r="D48" i="8"/>
  <c r="D47" i="8"/>
  <c r="D46" i="8"/>
  <c r="D44" i="8"/>
  <c r="D38" i="8"/>
  <c r="D37" i="8"/>
  <c r="D35" i="8"/>
  <c r="D34" i="8"/>
  <c r="D32" i="8"/>
  <c r="D31" i="8"/>
  <c r="D30" i="8"/>
  <c r="D27" i="8"/>
  <c r="D26" i="8"/>
  <c r="D25" i="8"/>
  <c r="D24" i="8"/>
  <c r="D21" i="8"/>
  <c r="D20" i="8"/>
  <c r="D19" i="8"/>
  <c r="D17" i="8"/>
  <c r="D16" i="8"/>
  <c r="D12" i="8"/>
  <c r="D11" i="8"/>
  <c r="D10" i="8"/>
  <c r="D8" i="8"/>
  <c r="D67" i="8"/>
  <c r="D59" i="8"/>
  <c r="D7" i="8"/>
  <c r="D53" i="8"/>
  <c r="D45" i="8"/>
  <c r="D51" i="8"/>
  <c r="D43" i="8"/>
  <c r="D66" i="8"/>
  <c r="D58" i="8"/>
  <c r="D9" i="8"/>
  <c r="D50" i="8"/>
  <c r="D42" i="8"/>
  <c r="D36" i="8"/>
  <c r="D49" i="8"/>
  <c r="D64" i="8"/>
  <c r="D71" i="8"/>
  <c r="D63" i="8"/>
  <c r="D23" i="8"/>
  <c r="D15" i="8"/>
  <c r="D41" i="8"/>
  <c r="D22" i="8"/>
  <c r="D14" i="8"/>
  <c r="G402" i="4" l="1"/>
  <c r="H402" i="4"/>
  <c r="I402" i="4"/>
  <c r="J402" i="4"/>
  <c r="K402" i="4"/>
  <c r="L402" i="4"/>
  <c r="M402" i="4"/>
  <c r="N402" i="4"/>
  <c r="O402" i="4"/>
  <c r="P402" i="4"/>
  <c r="Q402" i="4"/>
  <c r="R402" i="4"/>
  <c r="T402" i="4"/>
  <c r="U402" i="4"/>
  <c r="V402" i="4"/>
  <c r="W402" i="4"/>
  <c r="X402" i="4"/>
  <c r="G403" i="4"/>
  <c r="H403" i="4"/>
  <c r="I403" i="4"/>
  <c r="J403" i="4"/>
  <c r="K403" i="4"/>
  <c r="L403" i="4"/>
  <c r="M403" i="4"/>
  <c r="N403" i="4"/>
  <c r="O403" i="4"/>
  <c r="P403" i="4"/>
  <c r="Q403" i="4"/>
  <c r="R403" i="4"/>
  <c r="T403" i="4"/>
  <c r="U403" i="4"/>
  <c r="V403" i="4"/>
  <c r="W403" i="4"/>
  <c r="X403" i="4"/>
  <c r="G404" i="4"/>
  <c r="H404" i="4"/>
  <c r="I404" i="4"/>
  <c r="J404" i="4"/>
  <c r="K404" i="4"/>
  <c r="L404" i="4"/>
  <c r="M404" i="4"/>
  <c r="N404" i="4"/>
  <c r="O404" i="4"/>
  <c r="P404" i="4"/>
  <c r="Q404" i="4"/>
  <c r="R404" i="4"/>
  <c r="T404" i="4"/>
  <c r="U404" i="4"/>
  <c r="V404" i="4"/>
  <c r="W404" i="4"/>
  <c r="X404" i="4"/>
  <c r="G405" i="4"/>
  <c r="H405" i="4"/>
  <c r="I405" i="4"/>
  <c r="J405" i="4"/>
  <c r="K405" i="4"/>
  <c r="L405" i="4"/>
  <c r="M405" i="4"/>
  <c r="N405" i="4"/>
  <c r="O405" i="4"/>
  <c r="P405" i="4"/>
  <c r="Q405" i="4"/>
  <c r="R405" i="4"/>
  <c r="T405" i="4"/>
  <c r="U405" i="4"/>
  <c r="V405" i="4"/>
  <c r="W405" i="4"/>
  <c r="X405" i="4"/>
  <c r="F405" i="4"/>
  <c r="F404" i="4"/>
  <c r="F403" i="4"/>
  <c r="F402" i="4"/>
  <c r="H8" i="4"/>
  <c r="I8" i="4"/>
  <c r="J8" i="4"/>
  <c r="K8" i="4"/>
  <c r="L8" i="4"/>
  <c r="M8" i="4"/>
  <c r="N8" i="4"/>
  <c r="O8" i="4"/>
  <c r="P8" i="4"/>
  <c r="Q8" i="4"/>
  <c r="R8" i="4"/>
  <c r="S8" i="4"/>
  <c r="T8" i="4"/>
  <c r="V8" i="4"/>
  <c r="W8" i="4"/>
  <c r="H9" i="4"/>
  <c r="I9" i="4"/>
  <c r="J9" i="4"/>
  <c r="K9" i="4"/>
  <c r="L9" i="4"/>
  <c r="M9" i="4"/>
  <c r="N9" i="4"/>
  <c r="O9" i="4"/>
  <c r="P9" i="4"/>
  <c r="Q9" i="4"/>
  <c r="R9" i="4"/>
  <c r="S9" i="4"/>
  <c r="T9" i="4"/>
  <c r="V9" i="4"/>
  <c r="W9" i="4"/>
  <c r="H10" i="4"/>
  <c r="I10" i="4"/>
  <c r="J10" i="4"/>
  <c r="K10" i="4"/>
  <c r="L10" i="4"/>
  <c r="M10" i="4"/>
  <c r="N10" i="4"/>
  <c r="O10" i="4"/>
  <c r="P10" i="4"/>
  <c r="Q10" i="4"/>
  <c r="R10" i="4"/>
  <c r="S10" i="4"/>
  <c r="T10" i="4"/>
  <c r="V10" i="4"/>
  <c r="W10" i="4"/>
  <c r="H11" i="4"/>
  <c r="I11" i="4"/>
  <c r="J11" i="4"/>
  <c r="K11" i="4"/>
  <c r="L11" i="4"/>
  <c r="M11" i="4"/>
  <c r="N11" i="4"/>
  <c r="O11" i="4"/>
  <c r="P11" i="4"/>
  <c r="Q11" i="4"/>
  <c r="R11" i="4"/>
  <c r="S11" i="4"/>
  <c r="T11" i="4"/>
  <c r="V11" i="4"/>
  <c r="W11" i="4"/>
  <c r="H12" i="4"/>
  <c r="I12" i="4"/>
  <c r="J12" i="4"/>
  <c r="K12" i="4"/>
  <c r="L12" i="4"/>
  <c r="M12" i="4"/>
  <c r="N12" i="4"/>
  <c r="O12" i="4"/>
  <c r="P12" i="4"/>
  <c r="Q12" i="4"/>
  <c r="R12" i="4"/>
  <c r="S12" i="4"/>
  <c r="T12" i="4"/>
  <c r="V12" i="4"/>
  <c r="W12" i="4"/>
  <c r="G12" i="4"/>
  <c r="G11" i="4"/>
  <c r="G10" i="4"/>
  <c r="G9" i="4"/>
  <c r="G8" i="4"/>
  <c r="H19" i="15" l="1"/>
  <c r="H17" i="15"/>
  <c r="F43" i="15"/>
  <c r="F62" i="15"/>
  <c r="F78" i="15"/>
  <c r="F127" i="15"/>
  <c r="F133" i="15"/>
  <c r="F148" i="15"/>
  <c r="F154" i="15"/>
  <c r="F170" i="15"/>
  <c r="F186" i="15"/>
  <c r="F202" i="15"/>
  <c r="F213" i="15"/>
  <c r="F229" i="15"/>
  <c r="F245" i="15"/>
  <c r="F256" i="15"/>
  <c r="F272" i="15"/>
  <c r="F279" i="15"/>
  <c r="F286" i="15"/>
  <c r="J17" i="15" l="1"/>
  <c r="K17" i="15"/>
  <c r="L17" i="15"/>
  <c r="M17" i="15"/>
  <c r="N17" i="15"/>
  <c r="Q17" i="15"/>
  <c r="R17" i="15"/>
  <c r="S17" i="15"/>
  <c r="T17" i="15"/>
  <c r="U17" i="15"/>
  <c r="V17" i="15"/>
  <c r="W17" i="15"/>
  <c r="X17" i="15"/>
  <c r="Y17" i="15"/>
  <c r="Z17" i="15"/>
  <c r="J18" i="15"/>
  <c r="K18" i="15"/>
  <c r="L18" i="15"/>
  <c r="M18" i="15"/>
  <c r="N18" i="15"/>
  <c r="Q18" i="15"/>
  <c r="R18" i="15"/>
  <c r="S18" i="15"/>
  <c r="T18" i="15"/>
  <c r="U18" i="15"/>
  <c r="V18" i="15"/>
  <c r="W18" i="15"/>
  <c r="X18" i="15"/>
  <c r="Y18" i="15"/>
  <c r="Z18" i="15"/>
  <c r="J19" i="15"/>
  <c r="K19" i="15"/>
  <c r="L19" i="15"/>
  <c r="N19" i="15"/>
  <c r="Q19" i="15"/>
  <c r="R19" i="15"/>
  <c r="S19" i="15"/>
  <c r="T19" i="15"/>
  <c r="U19" i="15"/>
  <c r="V19" i="15"/>
  <c r="W19" i="15"/>
  <c r="X19" i="15"/>
  <c r="Y19" i="15"/>
  <c r="Z19" i="15"/>
  <c r="J20" i="15"/>
  <c r="K20" i="15"/>
  <c r="L20" i="15"/>
  <c r="M20" i="15"/>
  <c r="N20" i="15"/>
  <c r="Q20" i="15"/>
  <c r="R20" i="15"/>
  <c r="S20" i="15"/>
  <c r="T20" i="15"/>
  <c r="U20" i="15"/>
  <c r="V20" i="15"/>
  <c r="W20" i="15"/>
  <c r="X20" i="15"/>
  <c r="Y20" i="15"/>
  <c r="Z20" i="15"/>
  <c r="J21" i="15"/>
  <c r="K21" i="15"/>
  <c r="L21" i="15"/>
  <c r="M21" i="15"/>
  <c r="N21" i="15"/>
  <c r="Q21" i="15"/>
  <c r="R21" i="15"/>
  <c r="S21" i="15"/>
  <c r="T21" i="15"/>
  <c r="U21" i="15"/>
  <c r="V21" i="15"/>
  <c r="W21" i="15"/>
  <c r="X21" i="15"/>
  <c r="Y21" i="15"/>
  <c r="Z21" i="15"/>
  <c r="J22" i="15"/>
  <c r="K22" i="15"/>
  <c r="L22" i="15"/>
  <c r="M22" i="15"/>
  <c r="N22" i="15"/>
  <c r="Q22" i="15"/>
  <c r="R22" i="15"/>
  <c r="S22" i="15"/>
  <c r="T22" i="15"/>
  <c r="U22" i="15"/>
  <c r="V22" i="15"/>
  <c r="W22" i="15"/>
  <c r="X22" i="15"/>
  <c r="Y22" i="15"/>
  <c r="Z22" i="15"/>
  <c r="J23" i="15"/>
  <c r="K23" i="15"/>
  <c r="L23" i="15"/>
  <c r="M23" i="15"/>
  <c r="N23" i="15"/>
  <c r="Q23" i="15"/>
  <c r="R23" i="15"/>
  <c r="S23" i="15"/>
  <c r="T23" i="15"/>
  <c r="U23" i="15"/>
  <c r="V23" i="15"/>
  <c r="W23" i="15"/>
  <c r="X23" i="15"/>
  <c r="Y23" i="15"/>
  <c r="Z23" i="15"/>
  <c r="J24" i="15"/>
  <c r="K24" i="15"/>
  <c r="L24" i="15"/>
  <c r="M24" i="15"/>
  <c r="N24" i="15"/>
  <c r="Q24" i="15"/>
  <c r="R24" i="15"/>
  <c r="S24" i="15"/>
  <c r="T24" i="15"/>
  <c r="U24" i="15"/>
  <c r="V24" i="15"/>
  <c r="W24" i="15"/>
  <c r="X24" i="15"/>
  <c r="Y24" i="15"/>
  <c r="Z24" i="15"/>
  <c r="J25" i="15"/>
  <c r="K25" i="15"/>
  <c r="L25" i="15"/>
  <c r="M25" i="15"/>
  <c r="N25" i="15"/>
  <c r="Q25" i="15"/>
  <c r="R25" i="15"/>
  <c r="S25" i="15"/>
  <c r="T25" i="15"/>
  <c r="U25" i="15"/>
  <c r="V25" i="15"/>
  <c r="W25" i="15"/>
  <c r="X25" i="15"/>
  <c r="Y25" i="15"/>
  <c r="Z25" i="15"/>
  <c r="J26" i="15"/>
  <c r="K26" i="15"/>
  <c r="L26" i="15"/>
  <c r="M26" i="15"/>
  <c r="N26" i="15"/>
  <c r="Q26" i="15"/>
  <c r="S26" i="15"/>
  <c r="T26" i="15"/>
  <c r="U26" i="15"/>
  <c r="V26" i="15"/>
  <c r="W26" i="15"/>
  <c r="X26" i="15"/>
  <c r="Y26" i="15"/>
  <c r="Z26" i="15"/>
  <c r="J27" i="15"/>
  <c r="K27" i="15"/>
  <c r="L27" i="15"/>
  <c r="M27" i="15"/>
  <c r="N27" i="15"/>
  <c r="Q27" i="15"/>
  <c r="R27" i="15"/>
  <c r="S27" i="15"/>
  <c r="T27" i="15"/>
  <c r="U27" i="15"/>
  <c r="V27" i="15"/>
  <c r="W27" i="15"/>
  <c r="X27" i="15"/>
  <c r="Y27" i="15"/>
  <c r="Z27" i="15"/>
  <c r="J28" i="15"/>
  <c r="K28" i="15"/>
  <c r="L28" i="15"/>
  <c r="M28" i="15"/>
  <c r="N28" i="15"/>
  <c r="Q28" i="15"/>
  <c r="R28" i="15"/>
  <c r="S28" i="15"/>
  <c r="T28" i="15"/>
  <c r="U28" i="15"/>
  <c r="V28" i="15"/>
  <c r="W28" i="15"/>
  <c r="X28" i="15"/>
  <c r="Y28" i="15"/>
  <c r="Z28" i="15"/>
  <c r="J29" i="15"/>
  <c r="K29" i="15"/>
  <c r="L29" i="15"/>
  <c r="M29" i="15"/>
  <c r="N29" i="15"/>
  <c r="Q29" i="15"/>
  <c r="R29" i="15"/>
  <c r="S29" i="15"/>
  <c r="T29" i="15"/>
  <c r="U29" i="15"/>
  <c r="V29" i="15"/>
  <c r="W29" i="15"/>
  <c r="X29" i="15"/>
  <c r="Y29" i="15"/>
  <c r="Z29" i="15"/>
  <c r="J30" i="15"/>
  <c r="K30" i="15"/>
  <c r="L30" i="15"/>
  <c r="M30" i="15"/>
  <c r="N30" i="15"/>
  <c r="Q30" i="15"/>
  <c r="R30" i="15"/>
  <c r="S30" i="15"/>
  <c r="T30" i="15"/>
  <c r="U30" i="15"/>
  <c r="V30" i="15"/>
  <c r="W30" i="15"/>
  <c r="X30" i="15"/>
  <c r="Y30" i="15"/>
  <c r="Z30" i="15"/>
  <c r="J31" i="15"/>
  <c r="K31" i="15"/>
  <c r="L31" i="15"/>
  <c r="M31" i="15"/>
  <c r="N31" i="15"/>
  <c r="Q31" i="15"/>
  <c r="R31" i="15"/>
  <c r="S31" i="15"/>
  <c r="T31" i="15"/>
  <c r="U31" i="15"/>
  <c r="V31" i="15"/>
  <c r="W31" i="15"/>
  <c r="X31" i="15"/>
  <c r="Y31" i="15"/>
  <c r="Z31" i="15"/>
  <c r="J32" i="15"/>
  <c r="K32" i="15"/>
  <c r="L32" i="15"/>
  <c r="M32" i="15"/>
  <c r="N32" i="15"/>
  <c r="Q32" i="15"/>
  <c r="R32" i="15"/>
  <c r="S32" i="15"/>
  <c r="T32" i="15"/>
  <c r="U32" i="15"/>
  <c r="V32" i="15"/>
  <c r="W32" i="15"/>
  <c r="X32" i="15"/>
  <c r="Y32" i="15"/>
  <c r="Z32" i="15"/>
  <c r="J33" i="15"/>
  <c r="K33" i="15"/>
  <c r="L33" i="15"/>
  <c r="M33" i="15"/>
  <c r="N33" i="15"/>
  <c r="Q33" i="15"/>
  <c r="R33" i="15"/>
  <c r="S33" i="15"/>
  <c r="T33" i="15"/>
  <c r="U33" i="15"/>
  <c r="V33" i="15"/>
  <c r="W33" i="15"/>
  <c r="X33" i="15"/>
  <c r="Y33" i="15"/>
  <c r="Z33" i="15"/>
  <c r="J34" i="15"/>
  <c r="K34" i="15"/>
  <c r="L34" i="15"/>
  <c r="M34" i="15"/>
  <c r="N34" i="15"/>
  <c r="Q34" i="15"/>
  <c r="R34" i="15"/>
  <c r="S34" i="15"/>
  <c r="T34" i="15"/>
  <c r="U34" i="15"/>
  <c r="V34" i="15"/>
  <c r="W34" i="15"/>
  <c r="X34" i="15"/>
  <c r="Y34" i="15"/>
  <c r="Z34" i="15"/>
  <c r="J35" i="15"/>
  <c r="K35" i="15"/>
  <c r="L35" i="15"/>
  <c r="M35" i="15"/>
  <c r="N35" i="15"/>
  <c r="Q35" i="15"/>
  <c r="R35" i="15"/>
  <c r="S35" i="15"/>
  <c r="T35" i="15"/>
  <c r="U35" i="15"/>
  <c r="V35" i="15"/>
  <c r="W35" i="15"/>
  <c r="X35" i="15"/>
  <c r="Y35" i="15"/>
  <c r="Z35" i="15"/>
  <c r="J36" i="15"/>
  <c r="K36" i="15"/>
  <c r="L36" i="15"/>
  <c r="M36" i="15"/>
  <c r="N36" i="15"/>
  <c r="Q36" i="15"/>
  <c r="R36" i="15"/>
  <c r="S36" i="15"/>
  <c r="T36" i="15"/>
  <c r="U36" i="15"/>
  <c r="V36" i="15"/>
  <c r="W36" i="15"/>
  <c r="X36" i="15"/>
  <c r="Y36" i="15"/>
  <c r="Z36" i="15"/>
  <c r="J37" i="15"/>
  <c r="K37" i="15"/>
  <c r="L37" i="15"/>
  <c r="M37" i="15"/>
  <c r="N37" i="15"/>
  <c r="Q37" i="15"/>
  <c r="R37" i="15"/>
  <c r="S37" i="15"/>
  <c r="T37" i="15"/>
  <c r="U37" i="15"/>
  <c r="V37" i="15"/>
  <c r="W37" i="15"/>
  <c r="X37" i="15"/>
  <c r="Y37" i="15"/>
  <c r="Z37" i="15"/>
  <c r="J38" i="15"/>
  <c r="K38" i="15"/>
  <c r="L38" i="15"/>
  <c r="M38" i="15"/>
  <c r="N38" i="15"/>
  <c r="Q38" i="15"/>
  <c r="R38" i="15"/>
  <c r="S38" i="15"/>
  <c r="T38" i="15"/>
  <c r="U38" i="15"/>
  <c r="V38" i="15"/>
  <c r="W38" i="15"/>
  <c r="X38" i="15"/>
  <c r="Y38" i="15"/>
  <c r="Z38" i="15"/>
  <c r="J39" i="15"/>
  <c r="K39" i="15"/>
  <c r="L39" i="15"/>
  <c r="M39" i="15"/>
  <c r="N39" i="15"/>
  <c r="Q39" i="15"/>
  <c r="R39" i="15"/>
  <c r="S39" i="15"/>
  <c r="T39" i="15"/>
  <c r="U39" i="15"/>
  <c r="V39" i="15"/>
  <c r="W39" i="15"/>
  <c r="X39" i="15"/>
  <c r="Y39" i="15"/>
  <c r="Z39" i="15"/>
  <c r="J40" i="15"/>
  <c r="K40" i="15"/>
  <c r="L40" i="15"/>
  <c r="M40" i="15"/>
  <c r="N40" i="15"/>
  <c r="Q40" i="15"/>
  <c r="R40" i="15"/>
  <c r="S40" i="15"/>
  <c r="T40" i="15"/>
  <c r="U40" i="15"/>
  <c r="V40" i="15"/>
  <c r="W40" i="15"/>
  <c r="X40" i="15"/>
  <c r="Y40" i="15"/>
  <c r="Z40" i="15"/>
  <c r="J41" i="15"/>
  <c r="K41" i="15"/>
  <c r="L41" i="15"/>
  <c r="M41" i="15"/>
  <c r="N41" i="15"/>
  <c r="Q41" i="15"/>
  <c r="R41" i="15"/>
  <c r="S41" i="15"/>
  <c r="T41" i="15"/>
  <c r="U41" i="15"/>
  <c r="V41" i="15"/>
  <c r="W41" i="15"/>
  <c r="X41" i="15"/>
  <c r="Y41" i="15"/>
  <c r="Z41" i="15"/>
  <c r="J42" i="15"/>
  <c r="K42" i="15"/>
  <c r="L42" i="15"/>
  <c r="M42" i="15"/>
  <c r="N42" i="15"/>
  <c r="Q42" i="15"/>
  <c r="R42" i="15"/>
  <c r="S42" i="15"/>
  <c r="T42" i="15"/>
  <c r="U42" i="15"/>
  <c r="V42" i="15"/>
  <c r="W42" i="15"/>
  <c r="X42" i="15"/>
  <c r="Y42" i="15"/>
  <c r="Z42" i="15"/>
  <c r="J44" i="15"/>
  <c r="K44" i="15"/>
  <c r="L44" i="15"/>
  <c r="M44" i="15"/>
  <c r="N44" i="15"/>
  <c r="Q44" i="15"/>
  <c r="R44" i="15"/>
  <c r="S44" i="15"/>
  <c r="T44" i="15"/>
  <c r="U44" i="15"/>
  <c r="V44" i="15"/>
  <c r="W44" i="15"/>
  <c r="X44" i="15"/>
  <c r="Y44" i="15"/>
  <c r="Z44" i="15"/>
  <c r="J45" i="15"/>
  <c r="K45" i="15"/>
  <c r="L45" i="15"/>
  <c r="M45" i="15"/>
  <c r="N45" i="15"/>
  <c r="Q45" i="15"/>
  <c r="R45" i="15"/>
  <c r="S45" i="15"/>
  <c r="T45" i="15"/>
  <c r="U45" i="15"/>
  <c r="V45" i="15"/>
  <c r="W45" i="15"/>
  <c r="X45" i="15"/>
  <c r="Y45" i="15"/>
  <c r="Z45" i="15"/>
  <c r="J46" i="15"/>
  <c r="K46" i="15"/>
  <c r="L46" i="15"/>
  <c r="M46" i="15"/>
  <c r="N46" i="15"/>
  <c r="Q46" i="15"/>
  <c r="R46" i="15"/>
  <c r="S46" i="15"/>
  <c r="T46" i="15"/>
  <c r="U46" i="15"/>
  <c r="V46" i="15"/>
  <c r="W46" i="15"/>
  <c r="X46" i="15"/>
  <c r="Y46" i="15"/>
  <c r="Z46" i="15"/>
  <c r="J47" i="15"/>
  <c r="K47" i="15"/>
  <c r="L47" i="15"/>
  <c r="M47" i="15"/>
  <c r="N47" i="15"/>
  <c r="Q47" i="15"/>
  <c r="R47" i="15"/>
  <c r="S47" i="15"/>
  <c r="T47" i="15"/>
  <c r="U47" i="15"/>
  <c r="V47" i="15"/>
  <c r="W47" i="15"/>
  <c r="X47" i="15"/>
  <c r="Y47" i="15"/>
  <c r="Z47" i="15"/>
  <c r="J48" i="15"/>
  <c r="K48" i="15"/>
  <c r="L48" i="15"/>
  <c r="M48" i="15"/>
  <c r="N48" i="15"/>
  <c r="Q48" i="15"/>
  <c r="R48" i="15"/>
  <c r="S48" i="15"/>
  <c r="T48" i="15"/>
  <c r="U48" i="15"/>
  <c r="V48" i="15"/>
  <c r="W48" i="15"/>
  <c r="X48" i="15"/>
  <c r="Y48" i="15"/>
  <c r="Z48" i="15"/>
  <c r="J49" i="15"/>
  <c r="K49" i="15"/>
  <c r="L49" i="15"/>
  <c r="M49" i="15"/>
  <c r="N49" i="15"/>
  <c r="Q49" i="15"/>
  <c r="R49" i="15"/>
  <c r="S49" i="15"/>
  <c r="T49" i="15"/>
  <c r="U49" i="15"/>
  <c r="V49" i="15"/>
  <c r="W49" i="15"/>
  <c r="X49" i="15"/>
  <c r="Y49" i="15"/>
  <c r="Z49" i="15"/>
  <c r="J50" i="15"/>
  <c r="K50" i="15"/>
  <c r="L50" i="15"/>
  <c r="M50" i="15"/>
  <c r="N50" i="15"/>
  <c r="Q50" i="15"/>
  <c r="R50" i="15"/>
  <c r="S50" i="15"/>
  <c r="T50" i="15"/>
  <c r="U50" i="15"/>
  <c r="V50" i="15"/>
  <c r="W50" i="15"/>
  <c r="X50" i="15"/>
  <c r="Y50" i="15"/>
  <c r="Z50" i="15"/>
  <c r="J51" i="15"/>
  <c r="K51" i="15"/>
  <c r="L51" i="15"/>
  <c r="M51" i="15"/>
  <c r="N51" i="15"/>
  <c r="Q51" i="15"/>
  <c r="R51" i="15"/>
  <c r="S51" i="15"/>
  <c r="T51" i="15"/>
  <c r="U51" i="15"/>
  <c r="V51" i="15"/>
  <c r="W51" i="15"/>
  <c r="X51" i="15"/>
  <c r="Y51" i="15"/>
  <c r="Z51" i="15"/>
  <c r="J52" i="15"/>
  <c r="K52" i="15"/>
  <c r="L52" i="15"/>
  <c r="M52" i="15"/>
  <c r="N52" i="15"/>
  <c r="Q52" i="15"/>
  <c r="R52" i="15"/>
  <c r="S52" i="15"/>
  <c r="T52" i="15"/>
  <c r="U52" i="15"/>
  <c r="V52" i="15"/>
  <c r="W52" i="15"/>
  <c r="X52" i="15"/>
  <c r="Y52" i="15"/>
  <c r="Z52" i="15"/>
  <c r="J53" i="15"/>
  <c r="K53" i="15"/>
  <c r="L53" i="15"/>
  <c r="M53" i="15"/>
  <c r="N53" i="15"/>
  <c r="Q53" i="15"/>
  <c r="R53" i="15"/>
  <c r="S53" i="15"/>
  <c r="T53" i="15"/>
  <c r="U53" i="15"/>
  <c r="V53" i="15"/>
  <c r="W53" i="15"/>
  <c r="X53" i="15"/>
  <c r="Y53" i="15"/>
  <c r="Z53" i="15"/>
  <c r="J54" i="15"/>
  <c r="K54" i="15"/>
  <c r="L54" i="15"/>
  <c r="M54" i="15"/>
  <c r="N54" i="15"/>
  <c r="Q54" i="15"/>
  <c r="R54" i="15"/>
  <c r="S54" i="15"/>
  <c r="T54" i="15"/>
  <c r="U54" i="15"/>
  <c r="V54" i="15"/>
  <c r="W54" i="15"/>
  <c r="X54" i="15"/>
  <c r="Y54" i="15"/>
  <c r="Z54" i="15"/>
  <c r="J55" i="15"/>
  <c r="K55" i="15"/>
  <c r="L55" i="15"/>
  <c r="M55" i="15"/>
  <c r="N55" i="15"/>
  <c r="Q55" i="15"/>
  <c r="R55" i="15"/>
  <c r="S55" i="15"/>
  <c r="T55" i="15"/>
  <c r="U55" i="15"/>
  <c r="V55" i="15"/>
  <c r="W55" i="15"/>
  <c r="X55" i="15"/>
  <c r="Y55" i="15"/>
  <c r="Z55" i="15"/>
  <c r="J56" i="15"/>
  <c r="K56" i="15"/>
  <c r="L56" i="15"/>
  <c r="M56" i="15"/>
  <c r="N56" i="15"/>
  <c r="Q56" i="15"/>
  <c r="R56" i="15"/>
  <c r="S56" i="15"/>
  <c r="T56" i="15"/>
  <c r="U56" i="15"/>
  <c r="V56" i="15"/>
  <c r="W56" i="15"/>
  <c r="X56" i="15"/>
  <c r="Y56" i="15"/>
  <c r="Z56" i="15"/>
  <c r="J57" i="15"/>
  <c r="K57" i="15"/>
  <c r="L57" i="15"/>
  <c r="M57" i="15"/>
  <c r="N57" i="15"/>
  <c r="Q57" i="15"/>
  <c r="R57" i="15"/>
  <c r="S57" i="15"/>
  <c r="T57" i="15"/>
  <c r="U57" i="15"/>
  <c r="V57" i="15"/>
  <c r="W57" i="15"/>
  <c r="X57" i="15"/>
  <c r="Y57" i="15"/>
  <c r="Z57" i="15"/>
  <c r="J58" i="15"/>
  <c r="K58" i="15"/>
  <c r="L58" i="15"/>
  <c r="M58" i="15"/>
  <c r="N58" i="15"/>
  <c r="Q58" i="15"/>
  <c r="R58" i="15"/>
  <c r="S58" i="15"/>
  <c r="T58" i="15"/>
  <c r="U58" i="15"/>
  <c r="V58" i="15"/>
  <c r="W58" i="15"/>
  <c r="X58" i="15"/>
  <c r="Y58" i="15"/>
  <c r="Z58" i="15"/>
  <c r="J59" i="15"/>
  <c r="K59" i="15"/>
  <c r="L59" i="15"/>
  <c r="M59" i="15"/>
  <c r="N59" i="15"/>
  <c r="Q59" i="15"/>
  <c r="R59" i="15"/>
  <c r="S59" i="15"/>
  <c r="T59" i="15"/>
  <c r="U59" i="15"/>
  <c r="V59" i="15"/>
  <c r="W59" i="15"/>
  <c r="X59" i="15"/>
  <c r="Y59" i="15"/>
  <c r="Z59" i="15"/>
  <c r="J60" i="15"/>
  <c r="K60" i="15"/>
  <c r="L60" i="15"/>
  <c r="M60" i="15"/>
  <c r="N60" i="15"/>
  <c r="Q60" i="15"/>
  <c r="R60" i="15"/>
  <c r="S60" i="15"/>
  <c r="T60" i="15"/>
  <c r="U60" i="15"/>
  <c r="V60" i="15"/>
  <c r="W60" i="15"/>
  <c r="X60" i="15"/>
  <c r="Y60" i="15"/>
  <c r="Z60" i="15"/>
  <c r="J61" i="15"/>
  <c r="K61" i="15"/>
  <c r="L61" i="15"/>
  <c r="M61" i="15"/>
  <c r="N61" i="15"/>
  <c r="Q61" i="15"/>
  <c r="R61" i="15"/>
  <c r="S61" i="15"/>
  <c r="T61" i="15"/>
  <c r="U61" i="15"/>
  <c r="V61" i="15"/>
  <c r="W61" i="15"/>
  <c r="X61" i="15"/>
  <c r="Y61" i="15"/>
  <c r="Z61" i="15"/>
  <c r="J63" i="15"/>
  <c r="K63" i="15"/>
  <c r="L63" i="15"/>
  <c r="M63" i="15"/>
  <c r="N63" i="15"/>
  <c r="Q63" i="15"/>
  <c r="R63" i="15"/>
  <c r="S63" i="15"/>
  <c r="T63" i="15"/>
  <c r="U63" i="15"/>
  <c r="V63" i="15"/>
  <c r="W63" i="15"/>
  <c r="X63" i="15"/>
  <c r="Y63" i="15"/>
  <c r="Z63" i="15"/>
  <c r="J64" i="15"/>
  <c r="K64" i="15"/>
  <c r="L64" i="15"/>
  <c r="M64" i="15"/>
  <c r="N64" i="15"/>
  <c r="Q64" i="15"/>
  <c r="R64" i="15"/>
  <c r="S64" i="15"/>
  <c r="T64" i="15"/>
  <c r="U64" i="15"/>
  <c r="V64" i="15"/>
  <c r="W64" i="15"/>
  <c r="X64" i="15"/>
  <c r="Y64" i="15"/>
  <c r="Z64" i="15"/>
  <c r="J65" i="15"/>
  <c r="K65" i="15"/>
  <c r="L65" i="15"/>
  <c r="M65" i="15"/>
  <c r="N65" i="15"/>
  <c r="Q65" i="15"/>
  <c r="R65" i="15"/>
  <c r="S65" i="15"/>
  <c r="T65" i="15"/>
  <c r="U65" i="15"/>
  <c r="V65" i="15"/>
  <c r="W65" i="15"/>
  <c r="X65" i="15"/>
  <c r="Y65" i="15"/>
  <c r="Z65" i="15"/>
  <c r="J66" i="15"/>
  <c r="K66" i="15"/>
  <c r="L66" i="15"/>
  <c r="M66" i="15"/>
  <c r="N66" i="15"/>
  <c r="Q66" i="15"/>
  <c r="R66" i="15"/>
  <c r="S66" i="15"/>
  <c r="T66" i="15"/>
  <c r="U66" i="15"/>
  <c r="V66" i="15"/>
  <c r="W66" i="15"/>
  <c r="X66" i="15"/>
  <c r="Y66" i="15"/>
  <c r="Z66" i="15"/>
  <c r="J67" i="15"/>
  <c r="K67" i="15"/>
  <c r="L67" i="15"/>
  <c r="M67" i="15"/>
  <c r="N67" i="15"/>
  <c r="Q67" i="15"/>
  <c r="R67" i="15"/>
  <c r="S67" i="15"/>
  <c r="T67" i="15"/>
  <c r="U67" i="15"/>
  <c r="V67" i="15"/>
  <c r="W67" i="15"/>
  <c r="X67" i="15"/>
  <c r="Y67" i="15"/>
  <c r="Z67" i="15"/>
  <c r="J68" i="15"/>
  <c r="K68" i="15"/>
  <c r="L68" i="15"/>
  <c r="M68" i="15"/>
  <c r="N68" i="15"/>
  <c r="Q68" i="15"/>
  <c r="R68" i="15"/>
  <c r="S68" i="15"/>
  <c r="T68" i="15"/>
  <c r="U68" i="15"/>
  <c r="V68" i="15"/>
  <c r="W68" i="15"/>
  <c r="X68" i="15"/>
  <c r="Y68" i="15"/>
  <c r="Z68" i="15"/>
  <c r="J69" i="15"/>
  <c r="K69" i="15"/>
  <c r="L69" i="15"/>
  <c r="M69" i="15"/>
  <c r="N69" i="15"/>
  <c r="Q69" i="15"/>
  <c r="R69" i="15"/>
  <c r="S69" i="15"/>
  <c r="T69" i="15"/>
  <c r="U69" i="15"/>
  <c r="V69" i="15"/>
  <c r="W69" i="15"/>
  <c r="X69" i="15"/>
  <c r="Y69" i="15"/>
  <c r="Z69" i="15"/>
  <c r="J70" i="15"/>
  <c r="K70" i="15"/>
  <c r="L70" i="15"/>
  <c r="M70" i="15"/>
  <c r="N70" i="15"/>
  <c r="Q70" i="15"/>
  <c r="R70" i="15"/>
  <c r="S70" i="15"/>
  <c r="T70" i="15"/>
  <c r="U70" i="15"/>
  <c r="V70" i="15"/>
  <c r="W70" i="15"/>
  <c r="X70" i="15"/>
  <c r="Y70" i="15"/>
  <c r="Z70" i="15"/>
  <c r="J71" i="15"/>
  <c r="K71" i="15"/>
  <c r="L71" i="15"/>
  <c r="M71" i="15"/>
  <c r="N71" i="15"/>
  <c r="Q71" i="15"/>
  <c r="R71" i="15"/>
  <c r="S71" i="15"/>
  <c r="T71" i="15"/>
  <c r="U71" i="15"/>
  <c r="V71" i="15"/>
  <c r="W71" i="15"/>
  <c r="X71" i="15"/>
  <c r="Y71" i="15"/>
  <c r="Z71" i="15"/>
  <c r="J72" i="15"/>
  <c r="K72" i="15"/>
  <c r="L72" i="15"/>
  <c r="M72" i="15"/>
  <c r="N72" i="15"/>
  <c r="Q72" i="15"/>
  <c r="R72" i="15"/>
  <c r="S72" i="15"/>
  <c r="T72" i="15"/>
  <c r="U72" i="15"/>
  <c r="V72" i="15"/>
  <c r="W72" i="15"/>
  <c r="X72" i="15"/>
  <c r="Y72" i="15"/>
  <c r="Z72" i="15"/>
  <c r="J73" i="15"/>
  <c r="K73" i="15"/>
  <c r="L73" i="15"/>
  <c r="M73" i="15"/>
  <c r="N73" i="15"/>
  <c r="Q73" i="15"/>
  <c r="R73" i="15"/>
  <c r="S73" i="15"/>
  <c r="T73" i="15"/>
  <c r="U73" i="15"/>
  <c r="V73" i="15"/>
  <c r="W73" i="15"/>
  <c r="X73" i="15"/>
  <c r="Y73" i="15"/>
  <c r="Z73" i="15"/>
  <c r="J74" i="15"/>
  <c r="K74" i="15"/>
  <c r="L74" i="15"/>
  <c r="M74" i="15"/>
  <c r="N74" i="15"/>
  <c r="Q74" i="15"/>
  <c r="R74" i="15"/>
  <c r="S74" i="15"/>
  <c r="T74" i="15"/>
  <c r="U74" i="15"/>
  <c r="V74" i="15"/>
  <c r="W74" i="15"/>
  <c r="X74" i="15"/>
  <c r="Y74" i="15"/>
  <c r="Z74" i="15"/>
  <c r="J75" i="15"/>
  <c r="K75" i="15"/>
  <c r="L75" i="15"/>
  <c r="M75" i="15"/>
  <c r="N75" i="15"/>
  <c r="Q75" i="15"/>
  <c r="R75" i="15"/>
  <c r="S75" i="15"/>
  <c r="T75" i="15"/>
  <c r="U75" i="15"/>
  <c r="V75" i="15"/>
  <c r="W75" i="15"/>
  <c r="X75" i="15"/>
  <c r="Y75" i="15"/>
  <c r="Z75" i="15"/>
  <c r="J76" i="15"/>
  <c r="K76" i="15"/>
  <c r="L76" i="15"/>
  <c r="M76" i="15"/>
  <c r="N76" i="15"/>
  <c r="Q76" i="15"/>
  <c r="R76" i="15"/>
  <c r="S76" i="15"/>
  <c r="T76" i="15"/>
  <c r="U76" i="15"/>
  <c r="V76" i="15"/>
  <c r="W76" i="15"/>
  <c r="X76" i="15"/>
  <c r="Y76" i="15"/>
  <c r="Z76" i="15"/>
  <c r="J77" i="15"/>
  <c r="K77" i="15"/>
  <c r="L77" i="15"/>
  <c r="M77" i="15"/>
  <c r="N77" i="15"/>
  <c r="Q77" i="15"/>
  <c r="R77" i="15"/>
  <c r="S77" i="15"/>
  <c r="T77" i="15"/>
  <c r="U77" i="15"/>
  <c r="V77" i="15"/>
  <c r="W77" i="15"/>
  <c r="X77" i="15"/>
  <c r="Y77" i="15"/>
  <c r="Z77" i="15"/>
  <c r="J79" i="15"/>
  <c r="K79" i="15"/>
  <c r="L79" i="15"/>
  <c r="M79" i="15"/>
  <c r="N79" i="15"/>
  <c r="Q79" i="15"/>
  <c r="R79" i="15"/>
  <c r="S79" i="15"/>
  <c r="T79" i="15"/>
  <c r="U79" i="15"/>
  <c r="V79" i="15"/>
  <c r="W79" i="15"/>
  <c r="X79" i="15"/>
  <c r="Y79" i="15"/>
  <c r="Z79" i="15"/>
  <c r="J80" i="15"/>
  <c r="K80" i="15"/>
  <c r="L80" i="15"/>
  <c r="M80" i="15"/>
  <c r="N80" i="15"/>
  <c r="Q80" i="15"/>
  <c r="R80" i="15"/>
  <c r="S80" i="15"/>
  <c r="T80" i="15"/>
  <c r="U80" i="15"/>
  <c r="V80" i="15"/>
  <c r="W80" i="15"/>
  <c r="X80" i="15"/>
  <c r="Y80" i="15"/>
  <c r="Z80" i="15"/>
  <c r="J81" i="15"/>
  <c r="K81" i="15"/>
  <c r="L81" i="15"/>
  <c r="M81" i="15"/>
  <c r="N81" i="15"/>
  <c r="Q81" i="15"/>
  <c r="R81" i="15"/>
  <c r="S81" i="15"/>
  <c r="T81" i="15"/>
  <c r="U81" i="15"/>
  <c r="V81" i="15"/>
  <c r="W81" i="15"/>
  <c r="X81" i="15"/>
  <c r="Y81" i="15"/>
  <c r="Z81" i="15"/>
  <c r="J82" i="15"/>
  <c r="K82" i="15"/>
  <c r="L82" i="15"/>
  <c r="M82" i="15"/>
  <c r="N82" i="15"/>
  <c r="Q82" i="15"/>
  <c r="R82" i="15"/>
  <c r="S82" i="15"/>
  <c r="T82" i="15"/>
  <c r="U82" i="15"/>
  <c r="V82" i="15"/>
  <c r="W82" i="15"/>
  <c r="X82" i="15"/>
  <c r="Y82" i="15"/>
  <c r="Z82" i="15"/>
  <c r="J83" i="15"/>
  <c r="K83" i="15"/>
  <c r="L83" i="15"/>
  <c r="M83" i="15"/>
  <c r="N83" i="15"/>
  <c r="Q83" i="15"/>
  <c r="R83" i="15"/>
  <c r="S83" i="15"/>
  <c r="T83" i="15"/>
  <c r="U83" i="15"/>
  <c r="V83" i="15"/>
  <c r="W83" i="15"/>
  <c r="X83" i="15"/>
  <c r="Y83" i="15"/>
  <c r="Z83" i="15"/>
  <c r="J84" i="15"/>
  <c r="K84" i="15"/>
  <c r="L84" i="15"/>
  <c r="M84" i="15"/>
  <c r="N84" i="15"/>
  <c r="Q84" i="15"/>
  <c r="R84" i="15"/>
  <c r="S84" i="15"/>
  <c r="T84" i="15"/>
  <c r="U84" i="15"/>
  <c r="V84" i="15"/>
  <c r="W84" i="15"/>
  <c r="X84" i="15"/>
  <c r="Y84" i="15"/>
  <c r="Z84" i="15"/>
  <c r="J85" i="15"/>
  <c r="K85" i="15"/>
  <c r="L85" i="15"/>
  <c r="M85" i="15"/>
  <c r="N85" i="15"/>
  <c r="Q85" i="15"/>
  <c r="R85" i="15"/>
  <c r="S85" i="15"/>
  <c r="T85" i="15"/>
  <c r="U85" i="15"/>
  <c r="V85" i="15"/>
  <c r="W85" i="15"/>
  <c r="X85" i="15"/>
  <c r="Y85" i="15"/>
  <c r="Z85" i="15"/>
  <c r="J86" i="15"/>
  <c r="K86" i="15"/>
  <c r="L86" i="15"/>
  <c r="M86" i="15"/>
  <c r="N86" i="15"/>
  <c r="Q86" i="15"/>
  <c r="R86" i="15"/>
  <c r="S86" i="15"/>
  <c r="T86" i="15"/>
  <c r="U86" i="15"/>
  <c r="V86" i="15"/>
  <c r="W86" i="15"/>
  <c r="X86" i="15"/>
  <c r="Y86" i="15"/>
  <c r="Z86" i="15"/>
  <c r="J87" i="15"/>
  <c r="K87" i="15"/>
  <c r="L87" i="15"/>
  <c r="M87" i="15"/>
  <c r="N87" i="15"/>
  <c r="Q87" i="15"/>
  <c r="R87" i="15"/>
  <c r="S87" i="15"/>
  <c r="T87" i="15"/>
  <c r="U87" i="15"/>
  <c r="V87" i="15"/>
  <c r="W87" i="15"/>
  <c r="X87" i="15"/>
  <c r="Y87" i="15"/>
  <c r="Z87" i="15"/>
  <c r="J88" i="15"/>
  <c r="K88" i="15"/>
  <c r="L88" i="15"/>
  <c r="M88" i="15"/>
  <c r="N88" i="15"/>
  <c r="Q88" i="15"/>
  <c r="R88" i="15"/>
  <c r="S88" i="15"/>
  <c r="T88" i="15"/>
  <c r="U88" i="15"/>
  <c r="V88" i="15"/>
  <c r="W88" i="15"/>
  <c r="X88" i="15"/>
  <c r="Y88" i="15"/>
  <c r="Z88" i="15"/>
  <c r="J89" i="15"/>
  <c r="K89" i="15"/>
  <c r="L89" i="15"/>
  <c r="M89" i="15"/>
  <c r="N89" i="15"/>
  <c r="Q89" i="15"/>
  <c r="R89" i="15"/>
  <c r="S89" i="15"/>
  <c r="T89" i="15"/>
  <c r="U89" i="15"/>
  <c r="V89" i="15"/>
  <c r="W89" i="15"/>
  <c r="X89" i="15"/>
  <c r="Y89" i="15"/>
  <c r="Z89" i="15"/>
  <c r="J90" i="15"/>
  <c r="K90" i="15"/>
  <c r="L90" i="15"/>
  <c r="M90" i="15"/>
  <c r="N90" i="15"/>
  <c r="Q90" i="15"/>
  <c r="R90" i="15"/>
  <c r="S90" i="15"/>
  <c r="T90" i="15"/>
  <c r="U90" i="15"/>
  <c r="V90" i="15"/>
  <c r="W90" i="15"/>
  <c r="X90" i="15"/>
  <c r="Y90" i="15"/>
  <c r="Z90" i="15"/>
  <c r="J91" i="15"/>
  <c r="K91" i="15"/>
  <c r="L91" i="15"/>
  <c r="M91" i="15"/>
  <c r="N91" i="15"/>
  <c r="Q91" i="15"/>
  <c r="R91" i="15"/>
  <c r="S91" i="15"/>
  <c r="T91" i="15"/>
  <c r="U91" i="15"/>
  <c r="V91" i="15"/>
  <c r="W91" i="15"/>
  <c r="X91" i="15"/>
  <c r="Y91" i="15"/>
  <c r="Z91" i="15"/>
  <c r="J92" i="15"/>
  <c r="K92" i="15"/>
  <c r="L92" i="15"/>
  <c r="M92" i="15"/>
  <c r="N92" i="15"/>
  <c r="Q92" i="15"/>
  <c r="R92" i="15"/>
  <c r="S92" i="15"/>
  <c r="T92" i="15"/>
  <c r="U92" i="15"/>
  <c r="V92" i="15"/>
  <c r="W92" i="15"/>
  <c r="X92" i="15"/>
  <c r="Y92" i="15"/>
  <c r="Z92" i="15"/>
  <c r="J93" i="15"/>
  <c r="K93" i="15"/>
  <c r="L93" i="15"/>
  <c r="M93" i="15"/>
  <c r="N93" i="15"/>
  <c r="Q93" i="15"/>
  <c r="R93" i="15"/>
  <c r="S93" i="15"/>
  <c r="T93" i="15"/>
  <c r="U93" i="15"/>
  <c r="V93" i="15"/>
  <c r="W93" i="15"/>
  <c r="X93" i="15"/>
  <c r="Y93" i="15"/>
  <c r="Z93" i="15"/>
  <c r="J94" i="15"/>
  <c r="K94" i="15"/>
  <c r="L94" i="15"/>
  <c r="M94" i="15"/>
  <c r="N94" i="15"/>
  <c r="Q94" i="15"/>
  <c r="R94" i="15"/>
  <c r="S94" i="15"/>
  <c r="T94" i="15"/>
  <c r="U94" i="15"/>
  <c r="V94" i="15"/>
  <c r="W94" i="15"/>
  <c r="X94" i="15"/>
  <c r="Y94" i="15"/>
  <c r="Z94" i="15"/>
  <c r="J95" i="15"/>
  <c r="K95" i="15"/>
  <c r="L95" i="15"/>
  <c r="M95" i="15"/>
  <c r="N95" i="15"/>
  <c r="Q95" i="15"/>
  <c r="R95" i="15"/>
  <c r="S95" i="15"/>
  <c r="T95" i="15"/>
  <c r="U95" i="15"/>
  <c r="V95" i="15"/>
  <c r="W95" i="15"/>
  <c r="X95" i="15"/>
  <c r="Y95" i="15"/>
  <c r="Z95" i="15"/>
  <c r="J96" i="15"/>
  <c r="K96" i="15"/>
  <c r="L96" i="15"/>
  <c r="M96" i="15"/>
  <c r="N96" i="15"/>
  <c r="Q96" i="15"/>
  <c r="R96" i="15"/>
  <c r="S96" i="15"/>
  <c r="T96" i="15"/>
  <c r="U96" i="15"/>
  <c r="V96" i="15"/>
  <c r="W96" i="15"/>
  <c r="X96" i="15"/>
  <c r="Y96" i="15"/>
  <c r="Z96" i="15"/>
  <c r="J97" i="15"/>
  <c r="K97" i="15"/>
  <c r="L97" i="15"/>
  <c r="M97" i="15"/>
  <c r="N97" i="15"/>
  <c r="Q97" i="15"/>
  <c r="R97" i="15"/>
  <c r="S97" i="15"/>
  <c r="T97" i="15"/>
  <c r="U97" i="15"/>
  <c r="V97" i="15"/>
  <c r="W97" i="15"/>
  <c r="X97" i="15"/>
  <c r="Y97" i="15"/>
  <c r="Z97" i="15"/>
  <c r="J98" i="15"/>
  <c r="K98" i="15"/>
  <c r="L98" i="15"/>
  <c r="M98" i="15"/>
  <c r="N98" i="15"/>
  <c r="Q98" i="15"/>
  <c r="R98" i="15"/>
  <c r="S98" i="15"/>
  <c r="T98" i="15"/>
  <c r="U98" i="15"/>
  <c r="V98" i="15"/>
  <c r="W98" i="15"/>
  <c r="X98" i="15"/>
  <c r="Y98" i="15"/>
  <c r="Z98" i="15"/>
  <c r="J99" i="15"/>
  <c r="K99" i="15"/>
  <c r="L99" i="15"/>
  <c r="M99" i="15"/>
  <c r="N99" i="15"/>
  <c r="Q99" i="15"/>
  <c r="R99" i="15"/>
  <c r="S99" i="15"/>
  <c r="T99" i="15"/>
  <c r="U99" i="15"/>
  <c r="V99" i="15"/>
  <c r="W99" i="15"/>
  <c r="X99" i="15"/>
  <c r="Y99" i="15"/>
  <c r="Z99" i="15"/>
  <c r="J100" i="15"/>
  <c r="K100" i="15"/>
  <c r="L100" i="15"/>
  <c r="M100" i="15"/>
  <c r="N100" i="15"/>
  <c r="Q100" i="15"/>
  <c r="R100" i="15"/>
  <c r="S100" i="15"/>
  <c r="T100" i="15"/>
  <c r="U100" i="15"/>
  <c r="V100" i="15"/>
  <c r="W100" i="15"/>
  <c r="X100" i="15"/>
  <c r="Y100" i="15"/>
  <c r="Z100" i="15"/>
  <c r="J101" i="15"/>
  <c r="K101" i="15"/>
  <c r="L101" i="15"/>
  <c r="M101" i="15"/>
  <c r="N101" i="15"/>
  <c r="Q101" i="15"/>
  <c r="R101" i="15"/>
  <c r="S101" i="15"/>
  <c r="T101" i="15"/>
  <c r="U101" i="15"/>
  <c r="V101" i="15"/>
  <c r="W101" i="15"/>
  <c r="X101" i="15"/>
  <c r="Y101" i="15"/>
  <c r="Z101" i="15"/>
  <c r="J102" i="15"/>
  <c r="K102" i="15"/>
  <c r="L102" i="15"/>
  <c r="M102" i="15"/>
  <c r="N102" i="15"/>
  <c r="Q102" i="15"/>
  <c r="R102" i="15"/>
  <c r="S102" i="15"/>
  <c r="T102" i="15"/>
  <c r="U102" i="15"/>
  <c r="V102" i="15"/>
  <c r="W102" i="15"/>
  <c r="X102" i="15"/>
  <c r="Y102" i="15"/>
  <c r="Z102" i="15"/>
  <c r="J103" i="15"/>
  <c r="K103" i="15"/>
  <c r="L103" i="15"/>
  <c r="M103" i="15"/>
  <c r="N103" i="15"/>
  <c r="Q103" i="15"/>
  <c r="R103" i="15"/>
  <c r="S103" i="15"/>
  <c r="T103" i="15"/>
  <c r="U103" i="15"/>
  <c r="V103" i="15"/>
  <c r="W103" i="15"/>
  <c r="X103" i="15"/>
  <c r="Y103" i="15"/>
  <c r="Z103" i="15"/>
  <c r="J104" i="15"/>
  <c r="K104" i="15"/>
  <c r="L104" i="15"/>
  <c r="M104" i="15"/>
  <c r="N104" i="15"/>
  <c r="Q104" i="15"/>
  <c r="R104" i="15"/>
  <c r="S104" i="15"/>
  <c r="T104" i="15"/>
  <c r="U104" i="15"/>
  <c r="V104" i="15"/>
  <c r="W104" i="15"/>
  <c r="X104" i="15"/>
  <c r="Y104" i="15"/>
  <c r="Z104" i="15"/>
  <c r="J105" i="15"/>
  <c r="K105" i="15"/>
  <c r="L105" i="15"/>
  <c r="M105" i="15"/>
  <c r="N105" i="15"/>
  <c r="Q105" i="15"/>
  <c r="R105" i="15"/>
  <c r="S105" i="15"/>
  <c r="T105" i="15"/>
  <c r="U105" i="15"/>
  <c r="V105" i="15"/>
  <c r="W105" i="15"/>
  <c r="X105" i="15"/>
  <c r="Y105" i="15"/>
  <c r="Z105" i="15"/>
  <c r="J106" i="15"/>
  <c r="K106" i="15"/>
  <c r="L106" i="15"/>
  <c r="M106" i="15"/>
  <c r="N106" i="15"/>
  <c r="Q106" i="15"/>
  <c r="R106" i="15"/>
  <c r="S106" i="15"/>
  <c r="T106" i="15"/>
  <c r="U106" i="15"/>
  <c r="V106" i="15"/>
  <c r="W106" i="15"/>
  <c r="X106" i="15"/>
  <c r="Y106" i="15"/>
  <c r="Z106" i="15"/>
  <c r="J107" i="15"/>
  <c r="K107" i="15"/>
  <c r="L107" i="15"/>
  <c r="M107" i="15"/>
  <c r="N107" i="15"/>
  <c r="Q107" i="15"/>
  <c r="R107" i="15"/>
  <c r="S107" i="15"/>
  <c r="T107" i="15"/>
  <c r="U107" i="15"/>
  <c r="V107" i="15"/>
  <c r="W107" i="15"/>
  <c r="X107" i="15"/>
  <c r="Y107" i="15"/>
  <c r="Z107" i="15"/>
  <c r="J108" i="15"/>
  <c r="K108" i="15"/>
  <c r="L108" i="15"/>
  <c r="M108" i="15"/>
  <c r="N108" i="15"/>
  <c r="Q108" i="15"/>
  <c r="R108" i="15"/>
  <c r="S108" i="15"/>
  <c r="T108" i="15"/>
  <c r="U108" i="15"/>
  <c r="V108" i="15"/>
  <c r="W108" i="15"/>
  <c r="X108" i="15"/>
  <c r="Y108" i="15"/>
  <c r="Z108" i="15"/>
  <c r="J109" i="15"/>
  <c r="K109" i="15"/>
  <c r="L109" i="15"/>
  <c r="M109" i="15"/>
  <c r="N109" i="15"/>
  <c r="Q109" i="15"/>
  <c r="R109" i="15"/>
  <c r="S109" i="15"/>
  <c r="T109" i="15"/>
  <c r="U109" i="15"/>
  <c r="V109" i="15"/>
  <c r="W109" i="15"/>
  <c r="X109" i="15"/>
  <c r="Y109" i="15"/>
  <c r="Z109" i="15"/>
  <c r="J110" i="15"/>
  <c r="K110" i="15"/>
  <c r="L110" i="15"/>
  <c r="M110" i="15"/>
  <c r="N110" i="15"/>
  <c r="Q110" i="15"/>
  <c r="R110" i="15"/>
  <c r="S110" i="15"/>
  <c r="T110" i="15"/>
  <c r="U110" i="15"/>
  <c r="V110" i="15"/>
  <c r="W110" i="15"/>
  <c r="X110" i="15"/>
  <c r="Y110" i="15"/>
  <c r="Z110" i="15"/>
  <c r="J111" i="15"/>
  <c r="K111" i="15"/>
  <c r="L111" i="15"/>
  <c r="M111" i="15"/>
  <c r="N111" i="15"/>
  <c r="Q111" i="15"/>
  <c r="R111" i="15"/>
  <c r="S111" i="15"/>
  <c r="T111" i="15"/>
  <c r="U111" i="15"/>
  <c r="V111" i="15"/>
  <c r="W111" i="15"/>
  <c r="X111" i="15"/>
  <c r="Y111" i="15"/>
  <c r="Z111" i="15"/>
  <c r="J112" i="15"/>
  <c r="K112" i="15"/>
  <c r="M112" i="15"/>
  <c r="N112" i="15"/>
  <c r="Q112" i="15"/>
  <c r="R112" i="15"/>
  <c r="S112" i="15"/>
  <c r="T112" i="15"/>
  <c r="U112" i="15"/>
  <c r="V112" i="15"/>
  <c r="W112" i="15"/>
  <c r="X112" i="15"/>
  <c r="Y112" i="15"/>
  <c r="Z112" i="15"/>
  <c r="J113" i="15"/>
  <c r="K113" i="15"/>
  <c r="L113" i="15"/>
  <c r="M113" i="15"/>
  <c r="N113" i="15"/>
  <c r="Q113" i="15"/>
  <c r="R113" i="15"/>
  <c r="S113" i="15"/>
  <c r="T113" i="15"/>
  <c r="U113" i="15"/>
  <c r="V113" i="15"/>
  <c r="W113" i="15"/>
  <c r="X113" i="15"/>
  <c r="Y113" i="15"/>
  <c r="Z113" i="15"/>
  <c r="J114" i="15"/>
  <c r="K114" i="15"/>
  <c r="L114" i="15"/>
  <c r="M114" i="15"/>
  <c r="N114" i="15"/>
  <c r="Q114" i="15"/>
  <c r="R114" i="15"/>
  <c r="S114" i="15"/>
  <c r="T114" i="15"/>
  <c r="U114" i="15"/>
  <c r="V114" i="15"/>
  <c r="W114" i="15"/>
  <c r="X114" i="15"/>
  <c r="Y114" i="15"/>
  <c r="Z114" i="15"/>
  <c r="J115" i="15"/>
  <c r="K115" i="15"/>
  <c r="L115" i="15"/>
  <c r="M115" i="15"/>
  <c r="N115" i="15"/>
  <c r="Q115" i="15"/>
  <c r="R115" i="15"/>
  <c r="S115" i="15"/>
  <c r="T115" i="15"/>
  <c r="U115" i="15"/>
  <c r="V115" i="15"/>
  <c r="W115" i="15"/>
  <c r="X115" i="15"/>
  <c r="Y115" i="15"/>
  <c r="Z115" i="15"/>
  <c r="J116" i="15"/>
  <c r="K116" i="15"/>
  <c r="L116" i="15"/>
  <c r="M116" i="15"/>
  <c r="N116" i="15"/>
  <c r="Q116" i="15"/>
  <c r="R116" i="15"/>
  <c r="S116" i="15"/>
  <c r="T116" i="15"/>
  <c r="U116" i="15"/>
  <c r="V116" i="15"/>
  <c r="W116" i="15"/>
  <c r="X116" i="15"/>
  <c r="Y116" i="15"/>
  <c r="Z116" i="15"/>
  <c r="J117" i="15"/>
  <c r="K117" i="15"/>
  <c r="L117" i="15"/>
  <c r="M117" i="15"/>
  <c r="N117" i="15"/>
  <c r="Q117" i="15"/>
  <c r="R117" i="15"/>
  <c r="S117" i="15"/>
  <c r="T117" i="15"/>
  <c r="U117" i="15"/>
  <c r="V117" i="15"/>
  <c r="W117" i="15"/>
  <c r="X117" i="15"/>
  <c r="Y117" i="15"/>
  <c r="Z117" i="15"/>
  <c r="J118" i="15"/>
  <c r="K118" i="15"/>
  <c r="L118" i="15"/>
  <c r="M118" i="15"/>
  <c r="N118" i="15"/>
  <c r="Q118" i="15"/>
  <c r="R118" i="15"/>
  <c r="S118" i="15"/>
  <c r="T118" i="15"/>
  <c r="U118" i="15"/>
  <c r="V118" i="15"/>
  <c r="W118" i="15"/>
  <c r="X118" i="15"/>
  <c r="Y118" i="15"/>
  <c r="Z118" i="15"/>
  <c r="J119" i="15"/>
  <c r="K119" i="15"/>
  <c r="L119" i="15"/>
  <c r="M119" i="15"/>
  <c r="N119" i="15"/>
  <c r="Q119" i="15"/>
  <c r="R119" i="15"/>
  <c r="S119" i="15"/>
  <c r="T119" i="15"/>
  <c r="U119" i="15"/>
  <c r="V119" i="15"/>
  <c r="W119" i="15"/>
  <c r="X119" i="15"/>
  <c r="Y119" i="15"/>
  <c r="Z119" i="15"/>
  <c r="J128" i="15"/>
  <c r="K128" i="15"/>
  <c r="L128" i="15"/>
  <c r="M128" i="15"/>
  <c r="N128" i="15"/>
  <c r="Q128" i="15"/>
  <c r="R128" i="15"/>
  <c r="S128" i="15"/>
  <c r="T128" i="15"/>
  <c r="U128" i="15"/>
  <c r="V128" i="15"/>
  <c r="W128" i="15"/>
  <c r="X128" i="15"/>
  <c r="Y128" i="15"/>
  <c r="Z128" i="15"/>
  <c r="J129" i="15"/>
  <c r="K129" i="15"/>
  <c r="L129" i="15"/>
  <c r="M129" i="15"/>
  <c r="N129" i="15"/>
  <c r="Q129" i="15"/>
  <c r="R129" i="15"/>
  <c r="S129" i="15"/>
  <c r="T129" i="15"/>
  <c r="U129" i="15"/>
  <c r="V129" i="15"/>
  <c r="W129" i="15"/>
  <c r="X129" i="15"/>
  <c r="Y129" i="15"/>
  <c r="Z129" i="15"/>
  <c r="J130" i="15"/>
  <c r="K130" i="15"/>
  <c r="L130" i="15"/>
  <c r="M130" i="15"/>
  <c r="N130" i="15"/>
  <c r="Q130" i="15"/>
  <c r="R130" i="15"/>
  <c r="S130" i="15"/>
  <c r="T130" i="15"/>
  <c r="U130" i="15"/>
  <c r="V130" i="15"/>
  <c r="W130" i="15"/>
  <c r="X130" i="15"/>
  <c r="Y130" i="15"/>
  <c r="Z130" i="15"/>
  <c r="J131" i="15"/>
  <c r="K131" i="15"/>
  <c r="L131" i="15"/>
  <c r="M131" i="15"/>
  <c r="N131" i="15"/>
  <c r="Q131" i="15"/>
  <c r="R131" i="15"/>
  <c r="S131" i="15"/>
  <c r="T131" i="15"/>
  <c r="U131" i="15"/>
  <c r="V131" i="15"/>
  <c r="W131" i="15"/>
  <c r="X131" i="15"/>
  <c r="Y131" i="15"/>
  <c r="Z131" i="15"/>
  <c r="J132" i="15"/>
  <c r="K132" i="15"/>
  <c r="L132" i="15"/>
  <c r="M132" i="15"/>
  <c r="N132" i="15"/>
  <c r="Q132" i="15"/>
  <c r="R132" i="15"/>
  <c r="S132" i="15"/>
  <c r="T132" i="15"/>
  <c r="U132" i="15"/>
  <c r="V132" i="15"/>
  <c r="W132" i="15"/>
  <c r="X132" i="15"/>
  <c r="Y132" i="15"/>
  <c r="Z132" i="15"/>
  <c r="J134" i="15"/>
  <c r="K134" i="15"/>
  <c r="L134" i="15"/>
  <c r="M134" i="15"/>
  <c r="N134" i="15"/>
  <c r="Q134" i="15"/>
  <c r="R134" i="15"/>
  <c r="S134" i="15"/>
  <c r="T134" i="15"/>
  <c r="U134" i="15"/>
  <c r="V134" i="15"/>
  <c r="W134" i="15"/>
  <c r="X134" i="15"/>
  <c r="Y134" i="15"/>
  <c r="Z134" i="15"/>
  <c r="J135" i="15"/>
  <c r="K135" i="15"/>
  <c r="L135" i="15"/>
  <c r="M135" i="15"/>
  <c r="N135" i="15"/>
  <c r="Q135" i="15"/>
  <c r="R135" i="15"/>
  <c r="S135" i="15"/>
  <c r="T135" i="15"/>
  <c r="U135" i="15"/>
  <c r="V135" i="15"/>
  <c r="W135" i="15"/>
  <c r="X135" i="15"/>
  <c r="Y135" i="15"/>
  <c r="Z135" i="15"/>
  <c r="J136" i="15"/>
  <c r="K136" i="15"/>
  <c r="L136" i="15"/>
  <c r="M136" i="15"/>
  <c r="N136" i="15"/>
  <c r="Q136" i="15"/>
  <c r="R136" i="15"/>
  <c r="S136" i="15"/>
  <c r="T136" i="15"/>
  <c r="U136" i="15"/>
  <c r="V136" i="15"/>
  <c r="W136" i="15"/>
  <c r="X136" i="15"/>
  <c r="Y136" i="15"/>
  <c r="Z136" i="15"/>
  <c r="J137" i="15"/>
  <c r="K137" i="15"/>
  <c r="L137" i="15"/>
  <c r="M137" i="15"/>
  <c r="N137" i="15"/>
  <c r="Q137" i="15"/>
  <c r="R137" i="15"/>
  <c r="S137" i="15"/>
  <c r="T137" i="15"/>
  <c r="U137" i="15"/>
  <c r="V137" i="15"/>
  <c r="W137" i="15"/>
  <c r="X137" i="15"/>
  <c r="Y137" i="15"/>
  <c r="Z137" i="15"/>
  <c r="J138" i="15"/>
  <c r="K138" i="15"/>
  <c r="L138" i="15"/>
  <c r="M138" i="15"/>
  <c r="N138" i="15"/>
  <c r="Q138" i="15"/>
  <c r="R138" i="15"/>
  <c r="S138" i="15"/>
  <c r="T138" i="15"/>
  <c r="U138" i="15"/>
  <c r="V138" i="15"/>
  <c r="W138" i="15"/>
  <c r="X138" i="15"/>
  <c r="Y138" i="15"/>
  <c r="Z138" i="15"/>
  <c r="J139" i="15"/>
  <c r="K139" i="15"/>
  <c r="L139" i="15"/>
  <c r="M139" i="15"/>
  <c r="N139" i="15"/>
  <c r="Q139" i="15"/>
  <c r="R139" i="15"/>
  <c r="S139" i="15"/>
  <c r="T139" i="15"/>
  <c r="U139" i="15"/>
  <c r="V139" i="15"/>
  <c r="W139" i="15"/>
  <c r="X139" i="15"/>
  <c r="Y139" i="15"/>
  <c r="Z139" i="15"/>
  <c r="J140" i="15"/>
  <c r="K140" i="15"/>
  <c r="L140" i="15"/>
  <c r="M140" i="15"/>
  <c r="N140" i="15"/>
  <c r="Q140" i="15"/>
  <c r="R140" i="15"/>
  <c r="S140" i="15"/>
  <c r="T140" i="15"/>
  <c r="U140" i="15"/>
  <c r="V140" i="15"/>
  <c r="W140" i="15"/>
  <c r="X140" i="15"/>
  <c r="Y140" i="15"/>
  <c r="Z140" i="15"/>
  <c r="J141" i="15"/>
  <c r="K141" i="15"/>
  <c r="L141" i="15"/>
  <c r="M141" i="15"/>
  <c r="N141" i="15"/>
  <c r="Q141" i="15"/>
  <c r="R141" i="15"/>
  <c r="S141" i="15"/>
  <c r="T141" i="15"/>
  <c r="U141" i="15"/>
  <c r="V141" i="15"/>
  <c r="W141" i="15"/>
  <c r="X141" i="15"/>
  <c r="Y141" i="15"/>
  <c r="Z141" i="15"/>
  <c r="J142" i="15"/>
  <c r="K142" i="15"/>
  <c r="L142" i="15"/>
  <c r="M142" i="15"/>
  <c r="N142" i="15"/>
  <c r="Q142" i="15"/>
  <c r="R142" i="15"/>
  <c r="S142" i="15"/>
  <c r="T142" i="15"/>
  <c r="U142" i="15"/>
  <c r="V142" i="15"/>
  <c r="W142" i="15"/>
  <c r="X142" i="15"/>
  <c r="Y142" i="15"/>
  <c r="Z142" i="15"/>
  <c r="J143" i="15"/>
  <c r="K143" i="15"/>
  <c r="L143" i="15"/>
  <c r="M143" i="15"/>
  <c r="N143" i="15"/>
  <c r="Q143" i="15"/>
  <c r="R143" i="15"/>
  <c r="S143" i="15"/>
  <c r="T143" i="15"/>
  <c r="U143" i="15"/>
  <c r="V143" i="15"/>
  <c r="W143" i="15"/>
  <c r="X143" i="15"/>
  <c r="Y143" i="15"/>
  <c r="Z143" i="15"/>
  <c r="J144" i="15"/>
  <c r="K144" i="15"/>
  <c r="L144" i="15"/>
  <c r="M144" i="15"/>
  <c r="N144" i="15"/>
  <c r="Q144" i="15"/>
  <c r="R144" i="15"/>
  <c r="S144" i="15"/>
  <c r="T144" i="15"/>
  <c r="U144" i="15"/>
  <c r="V144" i="15"/>
  <c r="W144" i="15"/>
  <c r="X144" i="15"/>
  <c r="Y144" i="15"/>
  <c r="Z144" i="15"/>
  <c r="J145" i="15"/>
  <c r="K145" i="15"/>
  <c r="L145" i="15"/>
  <c r="M145" i="15"/>
  <c r="N145" i="15"/>
  <c r="Q145" i="15"/>
  <c r="R145" i="15"/>
  <c r="S145" i="15"/>
  <c r="T145" i="15"/>
  <c r="U145" i="15"/>
  <c r="V145" i="15"/>
  <c r="W145" i="15"/>
  <c r="X145" i="15"/>
  <c r="Y145" i="15"/>
  <c r="Z145" i="15"/>
  <c r="J146" i="15"/>
  <c r="K146" i="15"/>
  <c r="L146" i="15"/>
  <c r="M146" i="15"/>
  <c r="N146" i="15"/>
  <c r="Q146" i="15"/>
  <c r="R146" i="15"/>
  <c r="S146" i="15"/>
  <c r="T146" i="15"/>
  <c r="U146" i="15"/>
  <c r="V146" i="15"/>
  <c r="W146" i="15"/>
  <c r="X146" i="15"/>
  <c r="Y146" i="15"/>
  <c r="Z146" i="15"/>
  <c r="J147" i="15"/>
  <c r="K147" i="15"/>
  <c r="L147" i="15"/>
  <c r="M147" i="15"/>
  <c r="N147" i="15"/>
  <c r="Q147" i="15"/>
  <c r="R147" i="15"/>
  <c r="S147" i="15"/>
  <c r="T147" i="15"/>
  <c r="U147" i="15"/>
  <c r="V147" i="15"/>
  <c r="W147" i="15"/>
  <c r="X147" i="15"/>
  <c r="Y147" i="15"/>
  <c r="Z147" i="15"/>
  <c r="J149" i="15"/>
  <c r="K149" i="15"/>
  <c r="L149" i="15"/>
  <c r="M149" i="15"/>
  <c r="N149" i="15"/>
  <c r="Q149" i="15"/>
  <c r="R149" i="15"/>
  <c r="S149" i="15"/>
  <c r="T149" i="15"/>
  <c r="U149" i="15"/>
  <c r="V149" i="15"/>
  <c r="W149" i="15"/>
  <c r="X149" i="15"/>
  <c r="Y149" i="15"/>
  <c r="Z149" i="15"/>
  <c r="J150" i="15"/>
  <c r="K150" i="15"/>
  <c r="L150" i="15"/>
  <c r="M150" i="15"/>
  <c r="N150" i="15"/>
  <c r="Q150" i="15"/>
  <c r="R150" i="15"/>
  <c r="S150" i="15"/>
  <c r="T150" i="15"/>
  <c r="U150" i="15"/>
  <c r="V150" i="15"/>
  <c r="W150" i="15"/>
  <c r="X150" i="15"/>
  <c r="Y150" i="15"/>
  <c r="Z150" i="15"/>
  <c r="J151" i="15"/>
  <c r="K151" i="15"/>
  <c r="L151" i="15"/>
  <c r="M151" i="15"/>
  <c r="N151" i="15"/>
  <c r="Q151" i="15"/>
  <c r="R151" i="15"/>
  <c r="S151" i="15"/>
  <c r="T151" i="15"/>
  <c r="U151" i="15"/>
  <c r="V151" i="15"/>
  <c r="W151" i="15"/>
  <c r="X151" i="15"/>
  <c r="Y151" i="15"/>
  <c r="Z151" i="15"/>
  <c r="J152" i="15"/>
  <c r="K152" i="15"/>
  <c r="L152" i="15"/>
  <c r="M152" i="15"/>
  <c r="N152" i="15"/>
  <c r="Q152" i="15"/>
  <c r="R152" i="15"/>
  <c r="S152" i="15"/>
  <c r="T152" i="15"/>
  <c r="U152" i="15"/>
  <c r="V152" i="15"/>
  <c r="W152" i="15"/>
  <c r="X152" i="15"/>
  <c r="Y152" i="15"/>
  <c r="Z152" i="15"/>
  <c r="J153" i="15"/>
  <c r="K153" i="15"/>
  <c r="L153" i="15"/>
  <c r="M153" i="15"/>
  <c r="N153" i="15"/>
  <c r="Q153" i="15"/>
  <c r="R153" i="15"/>
  <c r="S153" i="15"/>
  <c r="T153" i="15"/>
  <c r="U153" i="15"/>
  <c r="V153" i="15"/>
  <c r="W153" i="15"/>
  <c r="X153" i="15"/>
  <c r="Y153" i="15"/>
  <c r="Z153" i="15"/>
  <c r="H151" i="15"/>
  <c r="H152" i="15"/>
  <c r="H153" i="15"/>
  <c r="H150" i="15"/>
  <c r="H149" i="15"/>
  <c r="H147" i="15"/>
  <c r="H142" i="15"/>
  <c r="H143" i="15"/>
  <c r="H144" i="15"/>
  <c r="H145" i="15"/>
  <c r="H146" i="15"/>
  <c r="H141" i="15"/>
  <c r="H140" i="15"/>
  <c r="H136" i="15"/>
  <c r="H137" i="15"/>
  <c r="H138" i="15"/>
  <c r="H139" i="15"/>
  <c r="H135" i="15"/>
  <c r="H134" i="15"/>
  <c r="H132" i="15"/>
  <c r="H129" i="15"/>
  <c r="H130" i="15"/>
  <c r="H131" i="15"/>
  <c r="H128"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79" i="15"/>
  <c r="H64" i="15"/>
  <c r="H65" i="15"/>
  <c r="H66" i="15"/>
  <c r="H67" i="15"/>
  <c r="H68" i="15"/>
  <c r="H69" i="15"/>
  <c r="H70" i="15"/>
  <c r="H71" i="15"/>
  <c r="H72" i="15"/>
  <c r="H73" i="15"/>
  <c r="H74" i="15"/>
  <c r="H75" i="15"/>
  <c r="H76" i="15"/>
  <c r="H77" i="15"/>
  <c r="H63" i="15"/>
  <c r="H60" i="15"/>
  <c r="H61" i="15"/>
  <c r="H59" i="15"/>
  <c r="H58" i="15"/>
  <c r="H57" i="15"/>
  <c r="H56" i="15"/>
  <c r="H55" i="15"/>
  <c r="H54" i="15"/>
  <c r="H53" i="15"/>
  <c r="H52" i="15"/>
  <c r="H51" i="15"/>
  <c r="H49" i="15"/>
  <c r="H50" i="15"/>
  <c r="H48" i="15"/>
  <c r="H47" i="15"/>
  <c r="H46" i="15"/>
  <c r="H45" i="15"/>
  <c r="H44" i="15"/>
  <c r="H40" i="15"/>
  <c r="H41" i="15"/>
  <c r="H42" i="15"/>
  <c r="H39" i="15"/>
  <c r="H37" i="15"/>
  <c r="H38" i="15"/>
  <c r="H36" i="15"/>
  <c r="H35" i="15"/>
  <c r="H34" i="15"/>
  <c r="H33" i="15"/>
  <c r="H32" i="15"/>
  <c r="H31" i="15"/>
  <c r="H29" i="15"/>
  <c r="H28" i="15"/>
  <c r="H27" i="15"/>
  <c r="H26" i="15"/>
  <c r="H30" i="15"/>
  <c r="H21" i="15"/>
  <c r="H22" i="15"/>
  <c r="H23" i="15"/>
  <c r="H24" i="15"/>
  <c r="H25" i="15"/>
  <c r="H20" i="15"/>
  <c r="H18" i="15"/>
  <c r="H503" i="4"/>
  <c r="I503" i="4"/>
  <c r="J503" i="4"/>
  <c r="K503" i="4"/>
  <c r="L503" i="4"/>
  <c r="M503" i="4"/>
  <c r="N503" i="4"/>
  <c r="O503" i="4"/>
  <c r="P503" i="4"/>
  <c r="Q503" i="4"/>
  <c r="R503" i="4"/>
  <c r="S503" i="4"/>
  <c r="T503" i="4"/>
  <c r="V503" i="4"/>
  <c r="W503" i="4"/>
  <c r="G503" i="4"/>
  <c r="G5" i="3"/>
  <c r="I199" i="3" s="1"/>
  <c r="J199" i="3" s="1"/>
  <c r="K199" i="3" s="1"/>
  <c r="BK44" i="5"/>
  <c r="BM56" i="5"/>
  <c r="BK56" i="5"/>
  <c r="BK68" i="5"/>
  <c r="BM68" i="5"/>
  <c r="BM85" i="5"/>
  <c r="BK85" i="5"/>
  <c r="BG56" i="5"/>
  <c r="BE56" i="5"/>
  <c r="BE68" i="5"/>
  <c r="BF85" i="5"/>
  <c r="BG85" i="5"/>
  <c r="BH85" i="5"/>
  <c r="BE85" i="5"/>
  <c r="H8" i="15" l="1"/>
  <c r="X8" i="15"/>
  <c r="N8" i="15"/>
  <c r="Z8" i="15"/>
  <c r="Y8" i="15"/>
  <c r="W8" i="15"/>
  <c r="M8" i="15"/>
  <c r="V8" i="15"/>
  <c r="L8" i="15"/>
  <c r="U8" i="15"/>
  <c r="J8" i="15"/>
  <c r="R8" i="15"/>
  <c r="S8" i="15"/>
  <c r="F19" i="15"/>
  <c r="F23" i="15"/>
  <c r="F31" i="15"/>
  <c r="F39" i="15"/>
  <c r="F48" i="15"/>
  <c r="F56" i="15"/>
  <c r="F76" i="15"/>
  <c r="F68" i="15"/>
  <c r="F124" i="15"/>
  <c r="F116" i="15"/>
  <c r="F108" i="15"/>
  <c r="F100" i="15"/>
  <c r="F92" i="15"/>
  <c r="F84" i="15"/>
  <c r="F129" i="15"/>
  <c r="F140" i="15"/>
  <c r="F149" i="15"/>
  <c r="F35" i="15"/>
  <c r="F64" i="15"/>
  <c r="F104" i="15"/>
  <c r="F80" i="15"/>
  <c r="F24" i="15"/>
  <c r="F29" i="15"/>
  <c r="F37" i="15"/>
  <c r="F47" i="15"/>
  <c r="F55" i="15"/>
  <c r="F77" i="15"/>
  <c r="F69" i="15"/>
  <c r="F125" i="15"/>
  <c r="F117" i="15"/>
  <c r="F109" i="15"/>
  <c r="F101" i="15"/>
  <c r="F93" i="15"/>
  <c r="F85" i="15"/>
  <c r="F130" i="15"/>
  <c r="F136" i="15"/>
  <c r="F147" i="15"/>
  <c r="F22" i="15"/>
  <c r="F32" i="15"/>
  <c r="F42" i="15"/>
  <c r="F50" i="15"/>
  <c r="F57" i="15"/>
  <c r="F75" i="15"/>
  <c r="F67" i="15"/>
  <c r="F123" i="15"/>
  <c r="F115" i="15"/>
  <c r="F107" i="15"/>
  <c r="F99" i="15"/>
  <c r="F91" i="15"/>
  <c r="F83" i="15"/>
  <c r="F132" i="15"/>
  <c r="F141" i="15"/>
  <c r="F150" i="15"/>
  <c r="F21" i="15"/>
  <c r="F33" i="15"/>
  <c r="F41" i="15"/>
  <c r="F49" i="15"/>
  <c r="F58" i="15"/>
  <c r="F74" i="15"/>
  <c r="F66" i="15"/>
  <c r="F122" i="15"/>
  <c r="F114" i="15"/>
  <c r="F106" i="15"/>
  <c r="F98" i="15"/>
  <c r="F90" i="15"/>
  <c r="F82" i="15"/>
  <c r="F134" i="15"/>
  <c r="F146" i="15"/>
  <c r="F153" i="15"/>
  <c r="F30" i="15"/>
  <c r="F34" i="15"/>
  <c r="F40" i="15"/>
  <c r="F51" i="15"/>
  <c r="F59" i="15"/>
  <c r="F73" i="15"/>
  <c r="F65" i="15"/>
  <c r="F121" i="15"/>
  <c r="F113" i="15"/>
  <c r="F97" i="15"/>
  <c r="F89" i="15"/>
  <c r="F81" i="15"/>
  <c r="F135" i="15"/>
  <c r="F145" i="15"/>
  <c r="F152" i="15"/>
  <c r="F44" i="15"/>
  <c r="F112" i="15"/>
  <c r="F151" i="15"/>
  <c r="F18" i="15"/>
  <c r="F52" i="15"/>
  <c r="F72" i="15"/>
  <c r="F96" i="15"/>
  <c r="F139" i="15"/>
  <c r="F20" i="15"/>
  <c r="F27" i="15"/>
  <c r="F36" i="15"/>
  <c r="F45" i="15"/>
  <c r="F53" i="15"/>
  <c r="F60" i="15"/>
  <c r="F71" i="15"/>
  <c r="F79" i="15"/>
  <c r="F119" i="15"/>
  <c r="F111" i="15"/>
  <c r="F103" i="15"/>
  <c r="F95" i="15"/>
  <c r="F87" i="15"/>
  <c r="F128" i="15"/>
  <c r="F138" i="15"/>
  <c r="F143" i="15"/>
  <c r="F17" i="15"/>
  <c r="F26" i="15"/>
  <c r="F61" i="15"/>
  <c r="F120" i="15"/>
  <c r="F88" i="15"/>
  <c r="F144" i="15"/>
  <c r="F25" i="15"/>
  <c r="F28" i="15"/>
  <c r="F38" i="15"/>
  <c r="F46" i="15"/>
  <c r="F54" i="15"/>
  <c r="F63" i="15"/>
  <c r="F70" i="15"/>
  <c r="F126" i="15"/>
  <c r="F118" i="15"/>
  <c r="F110" i="15"/>
  <c r="F102" i="15"/>
  <c r="F94" i="15"/>
  <c r="F86" i="15"/>
  <c r="F131" i="15"/>
  <c r="F137" i="15"/>
  <c r="F142" i="15"/>
  <c r="L224" i="5"/>
  <c r="M224" i="5"/>
  <c r="M12" i="5" s="1"/>
  <c r="E55" i="1" s="1"/>
  <c r="N224" i="5"/>
  <c r="O224" i="5"/>
  <c r="O12" i="5" s="1"/>
  <c r="F55" i="1" s="1"/>
  <c r="P224" i="5"/>
  <c r="Q224" i="5"/>
  <c r="Q12" i="5" s="1"/>
  <c r="H55" i="1" s="1"/>
  <c r="R224" i="5"/>
  <c r="S224" i="5"/>
  <c r="S12" i="5" s="1"/>
  <c r="I55" i="1" s="1"/>
  <c r="T224" i="5"/>
  <c r="U224" i="5"/>
  <c r="U12" i="5" s="1"/>
  <c r="J55" i="1" s="1"/>
  <c r="V224" i="5"/>
  <c r="V12" i="5" s="1"/>
  <c r="K55" i="1" s="1"/>
  <c r="W224" i="5"/>
  <c r="X224" i="5"/>
  <c r="X12" i="5" s="1"/>
  <c r="L55" i="1" s="1"/>
  <c r="Y224" i="5"/>
  <c r="Y12" i="5" s="1"/>
  <c r="M55" i="1" s="1"/>
  <c r="Z224" i="5"/>
  <c r="Z12" i="5" s="1"/>
  <c r="N55" i="1" s="1"/>
  <c r="AA224" i="5"/>
  <c r="AA12" i="5" s="1"/>
  <c r="O55" i="1" s="1"/>
  <c r="AB224" i="5"/>
  <c r="AB12" i="5" s="1"/>
  <c r="P55" i="1" s="1"/>
  <c r="AC224" i="5"/>
  <c r="AC12" i="5" s="1"/>
  <c r="Q55" i="1" s="1"/>
  <c r="K224" i="5"/>
  <c r="G85" i="5"/>
  <c r="F84" i="5"/>
  <c r="F83" i="5"/>
  <c r="F82" i="5"/>
  <c r="F81" i="5"/>
  <c r="F80" i="5"/>
  <c r="BN80" i="5" s="1"/>
  <c r="BD81" i="5" l="1"/>
  <c r="BC81" i="5"/>
  <c r="BB81" i="5"/>
  <c r="BA81" i="5"/>
  <c r="BD82" i="5"/>
  <c r="BC82" i="5"/>
  <c r="BB82" i="5"/>
  <c r="BA82" i="5"/>
  <c r="BD83" i="5"/>
  <c r="BC83" i="5"/>
  <c r="BB83" i="5"/>
  <c r="BA83" i="5"/>
  <c r="BN83" i="5"/>
  <c r="BL83" i="5"/>
  <c r="BN84" i="5"/>
  <c r="BD84" i="5"/>
  <c r="BC84" i="5"/>
  <c r="BB84" i="5"/>
  <c r="BA84" i="5"/>
  <c r="BL82" i="5"/>
  <c r="BB80" i="5"/>
  <c r="BN82" i="5"/>
  <c r="BC80" i="5"/>
  <c r="BL81" i="5"/>
  <c r="BA80" i="5"/>
  <c r="BD80" i="5"/>
  <c r="BN81" i="5"/>
  <c r="BL80" i="5"/>
  <c r="BL84" i="5"/>
  <c r="BH68" i="5" l="1"/>
  <c r="BG68" i="5"/>
  <c r="BF68" i="5"/>
  <c r="F68" i="5"/>
  <c r="F67" i="5"/>
  <c r="BN67" i="5" s="1"/>
  <c r="F66" i="5"/>
  <c r="BL66" i="5" s="1"/>
  <c r="F65" i="5"/>
  <c r="BC65" i="5" s="1"/>
  <c r="F64" i="5"/>
  <c r="BA64" i="5" s="1"/>
  <c r="F63" i="5"/>
  <c r="BN63" i="5" s="1"/>
  <c r="F62" i="5"/>
  <c r="BL62" i="5" s="1"/>
  <c r="F61" i="5"/>
  <c r="BC61" i="5" s="1"/>
  <c r="F60" i="5"/>
  <c r="BA60" i="5" s="1"/>
  <c r="F59" i="5"/>
  <c r="BN59" i="5" s="1"/>
  <c r="AW58" i="5"/>
  <c r="Z302" i="15" s="1"/>
  <c r="AV58" i="5"/>
  <c r="Y302" i="15" s="1"/>
  <c r="AU58" i="5"/>
  <c r="X302" i="15" s="1"/>
  <c r="AT58" i="5"/>
  <c r="W302" i="15" s="1"/>
  <c r="AS58" i="5"/>
  <c r="V302" i="15" s="1"/>
  <c r="AR58" i="5"/>
  <c r="U302" i="15" s="1"/>
  <c r="AQ58" i="5"/>
  <c r="T302" i="15" s="1"/>
  <c r="AP58" i="5"/>
  <c r="S302" i="15" s="1"/>
  <c r="AO58" i="5"/>
  <c r="R302" i="15" s="1"/>
  <c r="AN58" i="5"/>
  <c r="Q302" i="15" s="1"/>
  <c r="AM58" i="5"/>
  <c r="P302" i="15" s="1"/>
  <c r="AL58" i="5"/>
  <c r="O302" i="15" s="1"/>
  <c r="AK58" i="5"/>
  <c r="N302" i="15" s="1"/>
  <c r="AJ58" i="5"/>
  <c r="M302" i="15" s="1"/>
  <c r="AI58" i="5"/>
  <c r="L302" i="15" s="1"/>
  <c r="AH58" i="5"/>
  <c r="K302" i="15" s="1"/>
  <c r="AG58" i="5"/>
  <c r="J302" i="15" s="1"/>
  <c r="AF58" i="5"/>
  <c r="I302" i="15" s="1"/>
  <c r="AE58" i="5"/>
  <c r="H302" i="15" s="1"/>
  <c r="F58" i="5"/>
  <c r="BL58" i="5" s="1"/>
  <c r="BH56" i="5"/>
  <c r="BF56" i="5"/>
  <c r="F56" i="5"/>
  <c r="F55" i="5"/>
  <c r="BN55" i="5" s="1"/>
  <c r="F54" i="5"/>
  <c r="BD54" i="5" s="1"/>
  <c r="F53" i="5"/>
  <c r="F52" i="5"/>
  <c r="BA52" i="5" s="1"/>
  <c r="F51" i="5"/>
  <c r="BN51" i="5" s="1"/>
  <c r="F50" i="5"/>
  <c r="BD50" i="5" s="1"/>
  <c r="F49" i="5"/>
  <c r="BB49" i="5" s="1"/>
  <c r="F48" i="5"/>
  <c r="BA48" i="5" s="1"/>
  <c r="F47" i="5"/>
  <c r="BN47" i="5" s="1"/>
  <c r="AW46" i="5"/>
  <c r="Z312" i="15" s="1"/>
  <c r="AV46" i="5"/>
  <c r="Y312" i="15" s="1"/>
  <c r="AU46" i="5"/>
  <c r="X312" i="15" s="1"/>
  <c r="AT46" i="5"/>
  <c r="W312" i="15" s="1"/>
  <c r="AS46" i="5"/>
  <c r="V312" i="15" s="1"/>
  <c r="AR46" i="5"/>
  <c r="U312" i="15" s="1"/>
  <c r="AQ46" i="5"/>
  <c r="T312" i="15" s="1"/>
  <c r="AP46" i="5"/>
  <c r="S312" i="15" s="1"/>
  <c r="AO46" i="5"/>
  <c r="R312" i="15" s="1"/>
  <c r="AN46" i="5"/>
  <c r="Q312" i="15" s="1"/>
  <c r="AM46" i="5"/>
  <c r="P312" i="15" s="1"/>
  <c r="AL46" i="5"/>
  <c r="O312" i="15" s="1"/>
  <c r="AK46" i="5"/>
  <c r="N312" i="15" s="1"/>
  <c r="AJ46" i="5"/>
  <c r="M312" i="15" s="1"/>
  <c r="AI46" i="5"/>
  <c r="L312" i="15" s="1"/>
  <c r="AH46" i="5"/>
  <c r="K312" i="15" s="1"/>
  <c r="AG46" i="5"/>
  <c r="J312" i="15" s="1"/>
  <c r="AF46" i="5"/>
  <c r="I312" i="15" s="1"/>
  <c r="AE46" i="5"/>
  <c r="H312" i="15" s="1"/>
  <c r="F46" i="5"/>
  <c r="BD46" i="5" s="1"/>
  <c r="BM44" i="5"/>
  <c r="BH44" i="5"/>
  <c r="BG44" i="5"/>
  <c r="BF44" i="5"/>
  <c r="BE44" i="5"/>
  <c r="F44" i="5"/>
  <c r="F43" i="5"/>
  <c r="BL43" i="5" s="1"/>
  <c r="F42" i="5"/>
  <c r="BC42" i="5" s="1"/>
  <c r="F41" i="5"/>
  <c r="BA41" i="5" s="1"/>
  <c r="F40" i="5"/>
  <c r="BN40" i="5" s="1"/>
  <c r="F39" i="5"/>
  <c r="BA39" i="5" s="1"/>
  <c r="F38" i="5"/>
  <c r="BL38" i="5" s="1"/>
  <c r="F37" i="5"/>
  <c r="BB37" i="5" s="1"/>
  <c r="F36" i="5"/>
  <c r="BA36" i="5" s="1"/>
  <c r="F35" i="5"/>
  <c r="AW34" i="5"/>
  <c r="Z338" i="15" s="1"/>
  <c r="AV34" i="5"/>
  <c r="Y338" i="15" s="1"/>
  <c r="AU34" i="5"/>
  <c r="X338" i="15" s="1"/>
  <c r="AT34" i="5"/>
  <c r="W338" i="15" s="1"/>
  <c r="AS34" i="5"/>
  <c r="V338" i="15" s="1"/>
  <c r="AR34" i="5"/>
  <c r="U338" i="15" s="1"/>
  <c r="AQ34" i="5"/>
  <c r="T338" i="15" s="1"/>
  <c r="AP34" i="5"/>
  <c r="S338" i="15" s="1"/>
  <c r="AO34" i="5"/>
  <c r="R338" i="15" s="1"/>
  <c r="AN34" i="5"/>
  <c r="Q338" i="15" s="1"/>
  <c r="AM34" i="5"/>
  <c r="P338" i="15" s="1"/>
  <c r="AL34" i="5"/>
  <c r="O338" i="15" s="1"/>
  <c r="AK34" i="5"/>
  <c r="N338" i="15" s="1"/>
  <c r="AJ34" i="5"/>
  <c r="M338" i="15" s="1"/>
  <c r="AI34" i="5"/>
  <c r="L338" i="15" s="1"/>
  <c r="AH34" i="5"/>
  <c r="K338" i="15" s="1"/>
  <c r="AG34" i="5"/>
  <c r="J338" i="15" s="1"/>
  <c r="AF34" i="5"/>
  <c r="I338" i="15" s="1"/>
  <c r="AE34" i="5"/>
  <c r="H338" i="15" s="1"/>
  <c r="F34" i="5"/>
  <c r="BL34" i="5" s="1"/>
  <c r="BM32" i="5"/>
  <c r="BK32" i="5"/>
  <c r="BH32" i="5"/>
  <c r="BG32" i="5"/>
  <c r="BF32" i="5"/>
  <c r="BE32" i="5"/>
  <c r="F32" i="5"/>
  <c r="F31" i="5"/>
  <c r="BN31" i="5" s="1"/>
  <c r="F30" i="5"/>
  <c r="BD30" i="5" s="1"/>
  <c r="F29" i="5"/>
  <c r="BA29" i="5" s="1"/>
  <c r="F28" i="5"/>
  <c r="BB28" i="5" s="1"/>
  <c r="F27" i="5"/>
  <c r="BN27" i="5" s="1"/>
  <c r="F26" i="5"/>
  <c r="BD26" i="5" s="1"/>
  <c r="F25" i="5"/>
  <c r="BB25" i="5" s="1"/>
  <c r="F24" i="5"/>
  <c r="BB24" i="5" s="1"/>
  <c r="F23" i="5"/>
  <c r="BN23" i="5" s="1"/>
  <c r="F22" i="5"/>
  <c r="BD22" i="5" s="1"/>
  <c r="F21" i="5"/>
  <c r="BB21" i="5" s="1"/>
  <c r="F20" i="5"/>
  <c r="F19" i="5"/>
  <c r="F18" i="5"/>
  <c r="BD18" i="5" s="1"/>
  <c r="AW17" i="5"/>
  <c r="Z322" i="15" s="1"/>
  <c r="AV17" i="5"/>
  <c r="Y322" i="15" s="1"/>
  <c r="AU17" i="5"/>
  <c r="X322" i="15" s="1"/>
  <c r="AT17" i="5"/>
  <c r="W322" i="15" s="1"/>
  <c r="AS17" i="5"/>
  <c r="V322" i="15" s="1"/>
  <c r="AR17" i="5"/>
  <c r="U322" i="15" s="1"/>
  <c r="AQ17" i="5"/>
  <c r="T322" i="15" s="1"/>
  <c r="AP17" i="5"/>
  <c r="S322" i="15" s="1"/>
  <c r="AO17" i="5"/>
  <c r="R322" i="15" s="1"/>
  <c r="AN17" i="5"/>
  <c r="Q322" i="15" s="1"/>
  <c r="AM17" i="5"/>
  <c r="P322" i="15" s="1"/>
  <c r="AL17" i="5"/>
  <c r="O322" i="15" s="1"/>
  <c r="AK17" i="5"/>
  <c r="N322" i="15" s="1"/>
  <c r="AJ17" i="5"/>
  <c r="M322" i="15" s="1"/>
  <c r="AI17" i="5"/>
  <c r="L322" i="15" s="1"/>
  <c r="AH17" i="5"/>
  <c r="K322" i="15" s="1"/>
  <c r="AG17" i="5"/>
  <c r="J322" i="15" s="1"/>
  <c r="AF17" i="5"/>
  <c r="I322" i="15" s="1"/>
  <c r="AE17" i="5"/>
  <c r="H322" i="15" s="1"/>
  <c r="F17" i="5"/>
  <c r="BB17" i="5" s="1"/>
  <c r="Y252" i="4"/>
  <c r="Z252" i="4" s="1"/>
  <c r="Y276" i="4"/>
  <c r="Z276" i="4" s="1"/>
  <c r="Y451" i="4"/>
  <c r="Z451" i="4" s="1"/>
  <c r="Y453" i="4"/>
  <c r="Z453" i="4" s="1"/>
  <c r="Y454" i="4"/>
  <c r="Z454" i="4" s="1"/>
  <c r="Y455" i="4"/>
  <c r="Z455" i="4" s="1"/>
  <c r="Y457" i="4"/>
  <c r="Z457" i="4" s="1"/>
  <c r="Y458" i="4"/>
  <c r="Z458" i="4" s="1"/>
  <c r="Y473" i="4"/>
  <c r="Z473" i="4" s="1"/>
  <c r="Y512" i="4"/>
  <c r="Z512" i="4" s="1"/>
  <c r="Y513" i="4"/>
  <c r="Z513" i="4" s="1"/>
  <c r="Y514" i="4"/>
  <c r="Z514" i="4" s="1"/>
  <c r="Y515" i="4"/>
  <c r="Z515" i="4" s="1"/>
  <c r="X508" i="4"/>
  <c r="X505" i="4"/>
  <c r="X501" i="4"/>
  <c r="X500" i="4"/>
  <c r="X497" i="4"/>
  <c r="X496" i="4"/>
  <c r="X445" i="4"/>
  <c r="X444" i="4"/>
  <c r="X443" i="4"/>
  <c r="X440" i="4"/>
  <c r="X439" i="4"/>
  <c r="X435" i="4"/>
  <c r="X434" i="4"/>
  <c r="X433" i="4"/>
  <c r="X432" i="4"/>
  <c r="X431" i="4"/>
  <c r="X430" i="4"/>
  <c r="X429" i="4"/>
  <c r="X428" i="4"/>
  <c r="X425" i="4"/>
  <c r="X423" i="4"/>
  <c r="X422" i="4"/>
  <c r="X421" i="4"/>
  <c r="X420" i="4"/>
  <c r="X419" i="4"/>
  <c r="X417" i="4"/>
  <c r="X416" i="4"/>
  <c r="X415" i="4"/>
  <c r="X414" i="4"/>
  <c r="X411" i="4"/>
  <c r="X410" i="4"/>
  <c r="X407" i="4"/>
  <c r="X406" i="4"/>
  <c r="X314" i="4"/>
  <c r="X313" i="4"/>
  <c r="X312" i="4"/>
  <c r="X311" i="4"/>
  <c r="X310" i="4"/>
  <c r="X309" i="4"/>
  <c r="X308" i="4"/>
  <c r="X307" i="4"/>
  <c r="X306" i="4"/>
  <c r="X305" i="4"/>
  <c r="X304" i="4"/>
  <c r="X303" i="4"/>
  <c r="X302" i="4"/>
  <c r="X301" i="4"/>
  <c r="X300" i="4"/>
  <c r="X299" i="4"/>
  <c r="X298" i="4"/>
  <c r="X297" i="4"/>
  <c r="X296" i="4"/>
  <c r="X295" i="4"/>
  <c r="X294" i="4"/>
  <c r="X293" i="4"/>
  <c r="X292" i="4"/>
  <c r="X291" i="4"/>
  <c r="X290" i="4"/>
  <c r="X289" i="4"/>
  <c r="X288" i="4"/>
  <c r="X287" i="4"/>
  <c r="X286" i="4"/>
  <c r="X285" i="4"/>
  <c r="X284" i="4"/>
  <c r="X283" i="4"/>
  <c r="X282" i="4"/>
  <c r="X281" i="4"/>
  <c r="X280" i="4"/>
  <c r="X279" i="4"/>
  <c r="X275" i="4"/>
  <c r="X274" i="4"/>
  <c r="X273" i="4"/>
  <c r="X272" i="4"/>
  <c r="X271" i="4"/>
  <c r="X270" i="4"/>
  <c r="X269" i="4"/>
  <c r="X268" i="4"/>
  <c r="X267" i="4"/>
  <c r="X266" i="4"/>
  <c r="X265" i="4"/>
  <c r="X264" i="4"/>
  <c r="X263" i="4"/>
  <c r="X262" i="4"/>
  <c r="X261" i="4"/>
  <c r="X257" i="4"/>
  <c r="X256" i="4"/>
  <c r="X255" i="4"/>
  <c r="X254" i="4"/>
  <c r="X253" i="4"/>
  <c r="X251" i="4"/>
  <c r="X250" i="4"/>
  <c r="X249" i="4"/>
  <c r="X248" i="4"/>
  <c r="X247" i="4"/>
  <c r="X246" i="4"/>
  <c r="X245" i="4"/>
  <c r="X244" i="4"/>
  <c r="X243" i="4"/>
  <c r="X242" i="4"/>
  <c r="X241" i="4"/>
  <c r="X240" i="4"/>
  <c r="X239" i="4"/>
  <c r="X238" i="4"/>
  <c r="X237" i="4"/>
  <c r="X236" i="4"/>
  <c r="X235" i="4"/>
  <c r="X234" i="4"/>
  <c r="X233" i="4"/>
  <c r="X232" i="4"/>
  <c r="X231" i="4"/>
  <c r="X230" i="4"/>
  <c r="X229" i="4"/>
  <c r="X228" i="4"/>
  <c r="X227" i="4"/>
  <c r="X226" i="4"/>
  <c r="X225" i="4"/>
  <c r="X224" i="4"/>
  <c r="X223" i="4"/>
  <c r="X222" i="4"/>
  <c r="X221" i="4"/>
  <c r="X220" i="4"/>
  <c r="X219" i="4"/>
  <c r="X218" i="4"/>
  <c r="X217" i="4"/>
  <c r="X216" i="4"/>
  <c r="X215" i="4"/>
  <c r="X214" i="4"/>
  <c r="X213" i="4"/>
  <c r="X212" i="4"/>
  <c r="X211" i="4"/>
  <c r="X196" i="4"/>
  <c r="X189" i="4"/>
  <c r="X188" i="4"/>
  <c r="X187" i="4"/>
  <c r="X186" i="4"/>
  <c r="X185" i="4"/>
  <c r="X168" i="4"/>
  <c r="X161" i="4"/>
  <c r="X159" i="4"/>
  <c r="X145" i="4"/>
  <c r="X144" i="4"/>
  <c r="X142" i="4"/>
  <c r="X141" i="4"/>
  <c r="X51" i="4"/>
  <c r="X50" i="4"/>
  <c r="X48" i="4"/>
  <c r="X47" i="4"/>
  <c r="X46" i="4"/>
  <c r="X45" i="4"/>
  <c r="X44" i="4"/>
  <c r="X43" i="4"/>
  <c r="X42" i="4"/>
  <c r="X41" i="4"/>
  <c r="X40" i="4"/>
  <c r="X39" i="4"/>
  <c r="X38" i="4"/>
  <c r="X37" i="4"/>
  <c r="X35" i="4"/>
  <c r="X34" i="4"/>
  <c r="S33" i="4"/>
  <c r="T33" i="4"/>
  <c r="V33" i="4"/>
  <c r="W33" i="4"/>
  <c r="T34" i="4"/>
  <c r="U34" i="4"/>
  <c r="V34" i="4"/>
  <c r="W34" i="4"/>
  <c r="T35" i="4"/>
  <c r="U35" i="4"/>
  <c r="V35" i="4"/>
  <c r="W35" i="4"/>
  <c r="S36" i="4"/>
  <c r="T36" i="4"/>
  <c r="V36" i="4"/>
  <c r="W36" i="4"/>
  <c r="T37" i="4"/>
  <c r="U37" i="4"/>
  <c r="V37" i="4"/>
  <c r="W37" i="4"/>
  <c r="T38" i="4"/>
  <c r="U38" i="4"/>
  <c r="V38" i="4"/>
  <c r="W38" i="4"/>
  <c r="T39" i="4"/>
  <c r="U39" i="4"/>
  <c r="V39" i="4"/>
  <c r="W39" i="4"/>
  <c r="T40" i="4"/>
  <c r="U40" i="4"/>
  <c r="V40" i="4"/>
  <c r="W40" i="4"/>
  <c r="T41" i="4"/>
  <c r="U41" i="4"/>
  <c r="V41" i="4"/>
  <c r="W41" i="4"/>
  <c r="T42" i="4"/>
  <c r="U42" i="4"/>
  <c r="V42" i="4"/>
  <c r="W42" i="4"/>
  <c r="T43" i="4"/>
  <c r="U43" i="4"/>
  <c r="V43" i="4"/>
  <c r="W43" i="4"/>
  <c r="T44" i="4"/>
  <c r="U44" i="4"/>
  <c r="V44" i="4"/>
  <c r="W44" i="4"/>
  <c r="T45" i="4"/>
  <c r="U45" i="4"/>
  <c r="V45" i="4"/>
  <c r="W45" i="4"/>
  <c r="T46" i="4"/>
  <c r="U46" i="4"/>
  <c r="V46" i="4"/>
  <c r="W46" i="4"/>
  <c r="T47" i="4"/>
  <c r="U47" i="4"/>
  <c r="V47" i="4"/>
  <c r="W47" i="4"/>
  <c r="T48" i="4"/>
  <c r="U48" i="4"/>
  <c r="V48" i="4"/>
  <c r="W48" i="4"/>
  <c r="S49" i="4"/>
  <c r="T49" i="4"/>
  <c r="V49" i="4"/>
  <c r="W49" i="4"/>
  <c r="T50" i="4"/>
  <c r="U50" i="4"/>
  <c r="V50" i="4"/>
  <c r="W50" i="4"/>
  <c r="T51" i="4"/>
  <c r="U51" i="4"/>
  <c r="V51" i="4"/>
  <c r="W51" i="4"/>
  <c r="S52" i="4"/>
  <c r="T52" i="4"/>
  <c r="V52" i="4"/>
  <c r="W52" i="4"/>
  <c r="S53" i="4"/>
  <c r="T53" i="4"/>
  <c r="V53" i="4"/>
  <c r="W53" i="4"/>
  <c r="S54" i="4"/>
  <c r="T54" i="4"/>
  <c r="V54" i="4"/>
  <c r="W54" i="4"/>
  <c r="S55" i="4"/>
  <c r="T55" i="4"/>
  <c r="V55" i="4"/>
  <c r="W55" i="4"/>
  <c r="S56" i="4"/>
  <c r="T56" i="4"/>
  <c r="V56" i="4"/>
  <c r="W56" i="4"/>
  <c r="S57" i="4"/>
  <c r="T57" i="4"/>
  <c r="V57" i="4"/>
  <c r="W57" i="4"/>
  <c r="S58" i="4"/>
  <c r="T58" i="4"/>
  <c r="V58" i="4"/>
  <c r="W58" i="4"/>
  <c r="S59" i="4"/>
  <c r="T59" i="4"/>
  <c r="V59" i="4"/>
  <c r="W59" i="4"/>
  <c r="S60" i="4"/>
  <c r="T60" i="4"/>
  <c r="V60" i="4"/>
  <c r="W60" i="4"/>
  <c r="T61" i="4"/>
  <c r="U61" i="4"/>
  <c r="V61" i="4"/>
  <c r="W61" i="4"/>
  <c r="T62" i="4"/>
  <c r="U62" i="4"/>
  <c r="V62" i="4"/>
  <c r="W62" i="4"/>
  <c r="T65" i="4"/>
  <c r="U65" i="4"/>
  <c r="V65" i="4"/>
  <c r="W65" i="4"/>
  <c r="T67" i="4"/>
  <c r="U67" i="4"/>
  <c r="V67" i="4"/>
  <c r="W67" i="4"/>
  <c r="T69" i="4"/>
  <c r="U69" i="4"/>
  <c r="V69" i="4"/>
  <c r="W69" i="4"/>
  <c r="T71" i="4"/>
  <c r="U71" i="4"/>
  <c r="V71" i="4"/>
  <c r="W71" i="4"/>
  <c r="T73" i="4"/>
  <c r="U73" i="4"/>
  <c r="V73" i="4"/>
  <c r="W73" i="4"/>
  <c r="T75" i="4"/>
  <c r="U75" i="4"/>
  <c r="V75" i="4"/>
  <c r="W75" i="4"/>
  <c r="T77" i="4"/>
  <c r="U77" i="4"/>
  <c r="V77" i="4"/>
  <c r="W77" i="4"/>
  <c r="T79" i="4"/>
  <c r="U79" i="4"/>
  <c r="V79" i="4"/>
  <c r="W79" i="4"/>
  <c r="T81" i="4"/>
  <c r="U81" i="4"/>
  <c r="V81" i="4"/>
  <c r="W81" i="4"/>
  <c r="T83" i="4"/>
  <c r="U83" i="4"/>
  <c r="V83" i="4"/>
  <c r="W83" i="4"/>
  <c r="T85" i="4"/>
  <c r="U85" i="4"/>
  <c r="V85" i="4"/>
  <c r="W85" i="4"/>
  <c r="T86" i="4"/>
  <c r="U86" i="4"/>
  <c r="V86" i="4"/>
  <c r="W86" i="4"/>
  <c r="S89" i="4"/>
  <c r="T89" i="4"/>
  <c r="V89" i="4"/>
  <c r="W89" i="4"/>
  <c r="S90" i="4"/>
  <c r="T90" i="4"/>
  <c r="V90" i="4"/>
  <c r="W90" i="4"/>
  <c r="S91" i="4"/>
  <c r="T91" i="4"/>
  <c r="V91" i="4"/>
  <c r="W91" i="4"/>
  <c r="S92" i="4"/>
  <c r="T92" i="4"/>
  <c r="V92" i="4"/>
  <c r="W92" i="4"/>
  <c r="S93" i="4"/>
  <c r="T93" i="4"/>
  <c r="V93" i="4"/>
  <c r="W93" i="4"/>
  <c r="S94" i="4"/>
  <c r="T94" i="4"/>
  <c r="V94" i="4"/>
  <c r="W94" i="4"/>
  <c r="S128" i="4"/>
  <c r="T128" i="4"/>
  <c r="V128" i="4"/>
  <c r="W128" i="4"/>
  <c r="S129" i="4"/>
  <c r="T129" i="4"/>
  <c r="V129" i="4"/>
  <c r="W129" i="4"/>
  <c r="S130" i="4"/>
  <c r="T130" i="4"/>
  <c r="V130" i="4"/>
  <c r="W130" i="4"/>
  <c r="S131" i="4"/>
  <c r="T131" i="4"/>
  <c r="V131" i="4"/>
  <c r="W131" i="4"/>
  <c r="S132" i="4"/>
  <c r="T132" i="4"/>
  <c r="V132" i="4"/>
  <c r="W132" i="4"/>
  <c r="S134" i="4"/>
  <c r="T134" i="4"/>
  <c r="V134" i="4"/>
  <c r="W134" i="4"/>
  <c r="S136" i="4"/>
  <c r="T136" i="4"/>
  <c r="V136" i="4"/>
  <c r="W136" i="4"/>
  <c r="S137" i="4"/>
  <c r="T137" i="4"/>
  <c r="V137" i="4"/>
  <c r="W137" i="4"/>
  <c r="S138" i="4"/>
  <c r="T138" i="4"/>
  <c r="V138" i="4"/>
  <c r="W138" i="4"/>
  <c r="S139" i="4"/>
  <c r="T139" i="4"/>
  <c r="V139" i="4"/>
  <c r="W139" i="4"/>
  <c r="S140" i="4"/>
  <c r="T140" i="4"/>
  <c r="V140" i="4"/>
  <c r="W140" i="4"/>
  <c r="T141" i="4"/>
  <c r="U141" i="4"/>
  <c r="V141" i="4"/>
  <c r="W141" i="4"/>
  <c r="T142" i="4"/>
  <c r="U142" i="4"/>
  <c r="V142" i="4"/>
  <c r="W142" i="4"/>
  <c r="S143" i="4"/>
  <c r="T143" i="4"/>
  <c r="V143" i="4"/>
  <c r="W143" i="4"/>
  <c r="T144" i="4"/>
  <c r="U144" i="4"/>
  <c r="V144" i="4"/>
  <c r="W144" i="4"/>
  <c r="T145" i="4"/>
  <c r="U145" i="4"/>
  <c r="V145" i="4"/>
  <c r="W145" i="4"/>
  <c r="S146" i="4"/>
  <c r="T146" i="4"/>
  <c r="V146" i="4"/>
  <c r="W146" i="4"/>
  <c r="S147" i="4"/>
  <c r="T147" i="4"/>
  <c r="V147" i="4"/>
  <c r="W147" i="4"/>
  <c r="S148" i="4"/>
  <c r="T148" i="4"/>
  <c r="V148" i="4"/>
  <c r="W148" i="4"/>
  <c r="S149" i="4"/>
  <c r="T149" i="4"/>
  <c r="V149" i="4"/>
  <c r="W149" i="4"/>
  <c r="S150" i="4"/>
  <c r="T150" i="4"/>
  <c r="V150" i="4"/>
  <c r="W150" i="4"/>
  <c r="S151" i="4"/>
  <c r="T151" i="4"/>
  <c r="V151" i="4"/>
  <c r="W151" i="4"/>
  <c r="S152" i="4"/>
  <c r="T152" i="4"/>
  <c r="V152" i="4"/>
  <c r="W152" i="4"/>
  <c r="T153" i="4"/>
  <c r="U153" i="4"/>
  <c r="V153" i="4"/>
  <c r="W153" i="4"/>
  <c r="T154" i="4"/>
  <c r="U154" i="4"/>
  <c r="V154" i="4"/>
  <c r="W154" i="4"/>
  <c r="T155" i="4"/>
  <c r="U155" i="4"/>
  <c r="V155" i="4"/>
  <c r="W155" i="4"/>
  <c r="T156" i="4"/>
  <c r="U156" i="4"/>
  <c r="V156" i="4"/>
  <c r="W156" i="4"/>
  <c r="T157" i="4"/>
  <c r="U157" i="4"/>
  <c r="V157" i="4"/>
  <c r="W157" i="4"/>
  <c r="S158" i="4"/>
  <c r="T158" i="4"/>
  <c r="V158" i="4"/>
  <c r="W158" i="4"/>
  <c r="T159" i="4"/>
  <c r="U159" i="4"/>
  <c r="V159" i="4"/>
  <c r="W159" i="4"/>
  <c r="S160" i="4"/>
  <c r="T160" i="4"/>
  <c r="V160" i="4"/>
  <c r="W160" i="4"/>
  <c r="T161" i="4"/>
  <c r="U161" i="4"/>
  <c r="V161" i="4"/>
  <c r="W161" i="4"/>
  <c r="S162" i="4"/>
  <c r="T162" i="4"/>
  <c r="V162" i="4"/>
  <c r="W162" i="4"/>
  <c r="T168" i="4"/>
  <c r="U168" i="4"/>
  <c r="V168" i="4"/>
  <c r="W168" i="4"/>
  <c r="T170" i="4"/>
  <c r="U170" i="4"/>
  <c r="V170" i="4"/>
  <c r="W170" i="4"/>
  <c r="T172" i="4"/>
  <c r="U172" i="4"/>
  <c r="V172" i="4"/>
  <c r="W172" i="4"/>
  <c r="T174" i="4"/>
  <c r="U174" i="4"/>
  <c r="V174" i="4"/>
  <c r="W174" i="4"/>
  <c r="T176" i="4"/>
  <c r="U176" i="4"/>
  <c r="V176" i="4"/>
  <c r="W176" i="4"/>
  <c r="T178" i="4"/>
  <c r="U178" i="4"/>
  <c r="V178" i="4"/>
  <c r="W178" i="4"/>
  <c r="T180" i="4"/>
  <c r="U180" i="4"/>
  <c r="V180" i="4"/>
  <c r="W180" i="4"/>
  <c r="S181" i="4"/>
  <c r="T181" i="4"/>
  <c r="V181" i="4"/>
  <c r="W181" i="4"/>
  <c r="S182" i="4"/>
  <c r="T182" i="4"/>
  <c r="V182" i="4"/>
  <c r="W182" i="4"/>
  <c r="S183" i="4"/>
  <c r="T183" i="4"/>
  <c r="V183" i="4"/>
  <c r="W183" i="4"/>
  <c r="S184" i="4"/>
  <c r="T184" i="4"/>
  <c r="V184" i="4"/>
  <c r="W184" i="4"/>
  <c r="T185" i="4"/>
  <c r="U185" i="4"/>
  <c r="V185" i="4"/>
  <c r="W185" i="4"/>
  <c r="T186" i="4"/>
  <c r="U186" i="4"/>
  <c r="V186" i="4"/>
  <c r="W186" i="4"/>
  <c r="T187" i="4"/>
  <c r="U187" i="4"/>
  <c r="V187" i="4"/>
  <c r="W187" i="4"/>
  <c r="T188" i="4"/>
  <c r="U188" i="4"/>
  <c r="V188" i="4"/>
  <c r="W188" i="4"/>
  <c r="T189" i="4"/>
  <c r="U189" i="4"/>
  <c r="V189" i="4"/>
  <c r="W189" i="4"/>
  <c r="S190" i="4"/>
  <c r="T190" i="4"/>
  <c r="V190" i="4"/>
  <c r="W190" i="4"/>
  <c r="S191" i="4"/>
  <c r="T191" i="4"/>
  <c r="V191" i="4"/>
  <c r="W191" i="4"/>
  <c r="S192" i="4"/>
  <c r="T192" i="4"/>
  <c r="V192" i="4"/>
  <c r="W192" i="4"/>
  <c r="S193" i="4"/>
  <c r="T193" i="4"/>
  <c r="V193" i="4"/>
  <c r="W193" i="4"/>
  <c r="S194" i="4"/>
  <c r="T194" i="4"/>
  <c r="V194" i="4"/>
  <c r="W194" i="4"/>
  <c r="S195" i="4"/>
  <c r="T195" i="4"/>
  <c r="V195" i="4"/>
  <c r="W195" i="4"/>
  <c r="T196" i="4"/>
  <c r="U196" i="4"/>
  <c r="V196" i="4"/>
  <c r="W196" i="4"/>
  <c r="S197" i="4"/>
  <c r="T197" i="4"/>
  <c r="V197" i="4"/>
  <c r="W197" i="4"/>
  <c r="T198" i="4"/>
  <c r="U198" i="4"/>
  <c r="V198" i="4"/>
  <c r="W198" i="4"/>
  <c r="T200" i="4"/>
  <c r="U200" i="4"/>
  <c r="V200" i="4"/>
  <c r="W200" i="4"/>
  <c r="T202" i="4"/>
  <c r="U202" i="4"/>
  <c r="V202" i="4"/>
  <c r="W202" i="4"/>
  <c r="T204" i="4"/>
  <c r="U204" i="4"/>
  <c r="V204" i="4"/>
  <c r="W204" i="4"/>
  <c r="T206" i="4"/>
  <c r="U206" i="4"/>
  <c r="V206" i="4"/>
  <c r="W206" i="4"/>
  <c r="S208" i="4"/>
  <c r="T208" i="4"/>
  <c r="V208" i="4"/>
  <c r="W208" i="4"/>
  <c r="S209" i="4"/>
  <c r="T209" i="4"/>
  <c r="V209" i="4"/>
  <c r="W209" i="4"/>
  <c r="S210" i="4"/>
  <c r="T210" i="4"/>
  <c r="V210" i="4"/>
  <c r="W210" i="4"/>
  <c r="T211" i="4"/>
  <c r="U211" i="4"/>
  <c r="V211" i="4"/>
  <c r="W211" i="4"/>
  <c r="T212" i="4"/>
  <c r="U212" i="4"/>
  <c r="V212" i="4"/>
  <c r="W212" i="4"/>
  <c r="T213" i="4"/>
  <c r="U213" i="4"/>
  <c r="V213" i="4"/>
  <c r="W213" i="4"/>
  <c r="T214" i="4"/>
  <c r="U214" i="4"/>
  <c r="V214" i="4"/>
  <c r="W214" i="4"/>
  <c r="T215" i="4"/>
  <c r="U215" i="4"/>
  <c r="V215" i="4"/>
  <c r="W215" i="4"/>
  <c r="T216" i="4"/>
  <c r="U216" i="4"/>
  <c r="V216" i="4"/>
  <c r="W216" i="4"/>
  <c r="T217" i="4"/>
  <c r="U217" i="4"/>
  <c r="V217" i="4"/>
  <c r="W217" i="4"/>
  <c r="T218" i="4"/>
  <c r="U218" i="4"/>
  <c r="V218" i="4"/>
  <c r="W218" i="4"/>
  <c r="T219" i="4"/>
  <c r="U219" i="4"/>
  <c r="V219" i="4"/>
  <c r="W219" i="4"/>
  <c r="T220" i="4"/>
  <c r="U220" i="4"/>
  <c r="V220" i="4"/>
  <c r="W220" i="4"/>
  <c r="T221" i="4"/>
  <c r="U221" i="4"/>
  <c r="V221" i="4"/>
  <c r="W221" i="4"/>
  <c r="T222" i="4"/>
  <c r="U222" i="4"/>
  <c r="V222" i="4"/>
  <c r="W222" i="4"/>
  <c r="T223" i="4"/>
  <c r="U223" i="4"/>
  <c r="V223" i="4"/>
  <c r="W223" i="4"/>
  <c r="T224" i="4"/>
  <c r="U224" i="4"/>
  <c r="V224" i="4"/>
  <c r="W224" i="4"/>
  <c r="T225" i="4"/>
  <c r="U225" i="4"/>
  <c r="V225" i="4"/>
  <c r="W225" i="4"/>
  <c r="T226" i="4"/>
  <c r="U226" i="4"/>
  <c r="V226" i="4"/>
  <c r="W226" i="4"/>
  <c r="T227" i="4"/>
  <c r="U227" i="4"/>
  <c r="V227" i="4"/>
  <c r="W227" i="4"/>
  <c r="T228" i="4"/>
  <c r="U228" i="4"/>
  <c r="V228" i="4"/>
  <c r="W228" i="4"/>
  <c r="T229" i="4"/>
  <c r="U229" i="4"/>
  <c r="V229" i="4"/>
  <c r="W229" i="4"/>
  <c r="T230" i="4"/>
  <c r="U230" i="4"/>
  <c r="V230" i="4"/>
  <c r="W230" i="4"/>
  <c r="T231" i="4"/>
  <c r="U231" i="4"/>
  <c r="V231" i="4"/>
  <c r="W231" i="4"/>
  <c r="T232" i="4"/>
  <c r="U232" i="4"/>
  <c r="V232" i="4"/>
  <c r="W232" i="4"/>
  <c r="T233" i="4"/>
  <c r="U233" i="4"/>
  <c r="V233" i="4"/>
  <c r="W233" i="4"/>
  <c r="T234" i="4"/>
  <c r="U234" i="4"/>
  <c r="V234" i="4"/>
  <c r="W234" i="4"/>
  <c r="T235" i="4"/>
  <c r="U235" i="4"/>
  <c r="V235" i="4"/>
  <c r="W235" i="4"/>
  <c r="T236" i="4"/>
  <c r="U236" i="4"/>
  <c r="V236" i="4"/>
  <c r="W236" i="4"/>
  <c r="T237" i="4"/>
  <c r="U237" i="4"/>
  <c r="V237" i="4"/>
  <c r="W237" i="4"/>
  <c r="T238" i="4"/>
  <c r="U238" i="4"/>
  <c r="V238" i="4"/>
  <c r="W238" i="4"/>
  <c r="T239" i="4"/>
  <c r="U239" i="4"/>
  <c r="V239" i="4"/>
  <c r="W239" i="4"/>
  <c r="T240" i="4"/>
  <c r="U240" i="4"/>
  <c r="V240" i="4"/>
  <c r="W240" i="4"/>
  <c r="T241" i="4"/>
  <c r="U241" i="4"/>
  <c r="V241" i="4"/>
  <c r="W241" i="4"/>
  <c r="T242" i="4"/>
  <c r="U242" i="4"/>
  <c r="V242" i="4"/>
  <c r="W242" i="4"/>
  <c r="T243" i="4"/>
  <c r="U243" i="4"/>
  <c r="V243" i="4"/>
  <c r="W243" i="4"/>
  <c r="T244" i="4"/>
  <c r="U244" i="4"/>
  <c r="V244" i="4"/>
  <c r="W244" i="4"/>
  <c r="T245" i="4"/>
  <c r="U245" i="4"/>
  <c r="V245" i="4"/>
  <c r="W245" i="4"/>
  <c r="T246" i="4"/>
  <c r="U246" i="4"/>
  <c r="V246" i="4"/>
  <c r="W246" i="4"/>
  <c r="T247" i="4"/>
  <c r="U247" i="4"/>
  <c r="V247" i="4"/>
  <c r="W247" i="4"/>
  <c r="T248" i="4"/>
  <c r="U248" i="4"/>
  <c r="V248" i="4"/>
  <c r="W248" i="4"/>
  <c r="T249" i="4"/>
  <c r="U249" i="4"/>
  <c r="V249" i="4"/>
  <c r="W249" i="4"/>
  <c r="T250" i="4"/>
  <c r="U250" i="4"/>
  <c r="V250" i="4"/>
  <c r="W250" i="4"/>
  <c r="T251" i="4"/>
  <c r="U251" i="4"/>
  <c r="V251" i="4"/>
  <c r="W251" i="4"/>
  <c r="T253" i="4"/>
  <c r="U253" i="4"/>
  <c r="V253" i="4"/>
  <c r="W253" i="4"/>
  <c r="T254" i="4"/>
  <c r="U254" i="4"/>
  <c r="V254" i="4"/>
  <c r="W254" i="4"/>
  <c r="T255" i="4"/>
  <c r="U255" i="4"/>
  <c r="V255" i="4"/>
  <c r="W255" i="4"/>
  <c r="T256" i="4"/>
  <c r="U256" i="4"/>
  <c r="V256" i="4"/>
  <c r="W256" i="4"/>
  <c r="T257" i="4"/>
  <c r="U257" i="4"/>
  <c r="V257" i="4"/>
  <c r="W257" i="4"/>
  <c r="S258" i="4"/>
  <c r="T258" i="4"/>
  <c r="V258" i="4"/>
  <c r="W258" i="4"/>
  <c r="S259" i="4"/>
  <c r="T259" i="4"/>
  <c r="V259" i="4"/>
  <c r="W259" i="4"/>
  <c r="S260" i="4"/>
  <c r="T260" i="4"/>
  <c r="V260" i="4"/>
  <c r="W260" i="4"/>
  <c r="T261" i="4"/>
  <c r="U261" i="4"/>
  <c r="V261" i="4"/>
  <c r="W261" i="4"/>
  <c r="T262" i="4"/>
  <c r="U262" i="4"/>
  <c r="V262" i="4"/>
  <c r="W262" i="4"/>
  <c r="T263" i="4"/>
  <c r="U263" i="4"/>
  <c r="V263" i="4"/>
  <c r="W263" i="4"/>
  <c r="T264" i="4"/>
  <c r="U264" i="4"/>
  <c r="V264" i="4"/>
  <c r="W264" i="4"/>
  <c r="T265" i="4"/>
  <c r="U265" i="4"/>
  <c r="V265" i="4"/>
  <c r="W265" i="4"/>
  <c r="T266" i="4"/>
  <c r="U266" i="4"/>
  <c r="V266" i="4"/>
  <c r="W266" i="4"/>
  <c r="T267" i="4"/>
  <c r="U267" i="4"/>
  <c r="V267" i="4"/>
  <c r="W267" i="4"/>
  <c r="T268" i="4"/>
  <c r="U268" i="4"/>
  <c r="V268" i="4"/>
  <c r="W268" i="4"/>
  <c r="T269" i="4"/>
  <c r="U269" i="4"/>
  <c r="V269" i="4"/>
  <c r="W269" i="4"/>
  <c r="T270" i="4"/>
  <c r="U270" i="4"/>
  <c r="V270" i="4"/>
  <c r="W270" i="4"/>
  <c r="T271" i="4"/>
  <c r="U271" i="4"/>
  <c r="V271" i="4"/>
  <c r="W271" i="4"/>
  <c r="T272" i="4"/>
  <c r="U272" i="4"/>
  <c r="V272" i="4"/>
  <c r="W272" i="4"/>
  <c r="T273" i="4"/>
  <c r="U273" i="4"/>
  <c r="V273" i="4"/>
  <c r="W273" i="4"/>
  <c r="T274" i="4"/>
  <c r="U274" i="4"/>
  <c r="V274" i="4"/>
  <c r="W274" i="4"/>
  <c r="T275" i="4"/>
  <c r="U275" i="4"/>
  <c r="V275" i="4"/>
  <c r="W275" i="4"/>
  <c r="S277" i="4"/>
  <c r="T277" i="4"/>
  <c r="V277" i="4"/>
  <c r="W277" i="4"/>
  <c r="S278" i="4"/>
  <c r="T278" i="4"/>
  <c r="V278" i="4"/>
  <c r="W278" i="4"/>
  <c r="T279" i="4"/>
  <c r="U279" i="4"/>
  <c r="V279" i="4"/>
  <c r="W279" i="4"/>
  <c r="T280" i="4"/>
  <c r="U280" i="4"/>
  <c r="V280" i="4"/>
  <c r="W280" i="4"/>
  <c r="T281" i="4"/>
  <c r="U281" i="4"/>
  <c r="V281" i="4"/>
  <c r="W281" i="4"/>
  <c r="T282" i="4"/>
  <c r="U282" i="4"/>
  <c r="V282" i="4"/>
  <c r="W282" i="4"/>
  <c r="T283" i="4"/>
  <c r="U283" i="4"/>
  <c r="V283" i="4"/>
  <c r="W283" i="4"/>
  <c r="T284" i="4"/>
  <c r="U284" i="4"/>
  <c r="V284" i="4"/>
  <c r="W284" i="4"/>
  <c r="T285" i="4"/>
  <c r="U285" i="4"/>
  <c r="V285" i="4"/>
  <c r="W285" i="4"/>
  <c r="T286" i="4"/>
  <c r="U286" i="4"/>
  <c r="V286" i="4"/>
  <c r="W286" i="4"/>
  <c r="T287" i="4"/>
  <c r="U287" i="4"/>
  <c r="V287" i="4"/>
  <c r="W287" i="4"/>
  <c r="T288" i="4"/>
  <c r="U288" i="4"/>
  <c r="V288" i="4"/>
  <c r="W288" i="4"/>
  <c r="T289" i="4"/>
  <c r="U289" i="4"/>
  <c r="V289" i="4"/>
  <c r="W289" i="4"/>
  <c r="T290" i="4"/>
  <c r="U290" i="4"/>
  <c r="V290" i="4"/>
  <c r="W290" i="4"/>
  <c r="T291" i="4"/>
  <c r="U291" i="4"/>
  <c r="V291" i="4"/>
  <c r="W291" i="4"/>
  <c r="T292" i="4"/>
  <c r="U292" i="4"/>
  <c r="V292" i="4"/>
  <c r="W292" i="4"/>
  <c r="T293" i="4"/>
  <c r="U293" i="4"/>
  <c r="V293" i="4"/>
  <c r="W293" i="4"/>
  <c r="T294" i="4"/>
  <c r="U294" i="4"/>
  <c r="V294" i="4"/>
  <c r="W294" i="4"/>
  <c r="T295" i="4"/>
  <c r="U295" i="4"/>
  <c r="V295" i="4"/>
  <c r="W295" i="4"/>
  <c r="T296" i="4"/>
  <c r="U296" i="4"/>
  <c r="V296" i="4"/>
  <c r="W296" i="4"/>
  <c r="T297" i="4"/>
  <c r="U297" i="4"/>
  <c r="V297" i="4"/>
  <c r="W297" i="4"/>
  <c r="T298" i="4"/>
  <c r="U298" i="4"/>
  <c r="V298" i="4"/>
  <c r="W298" i="4"/>
  <c r="T299" i="4"/>
  <c r="U299" i="4"/>
  <c r="V299" i="4"/>
  <c r="W299" i="4"/>
  <c r="T300" i="4"/>
  <c r="U300" i="4"/>
  <c r="V300" i="4"/>
  <c r="W300" i="4"/>
  <c r="T301" i="4"/>
  <c r="U301" i="4"/>
  <c r="V301" i="4"/>
  <c r="W301" i="4"/>
  <c r="T302" i="4"/>
  <c r="U302" i="4"/>
  <c r="V302" i="4"/>
  <c r="W302" i="4"/>
  <c r="T303" i="4"/>
  <c r="U303" i="4"/>
  <c r="V303" i="4"/>
  <c r="W303" i="4"/>
  <c r="T304" i="4"/>
  <c r="U304" i="4"/>
  <c r="V304" i="4"/>
  <c r="W304" i="4"/>
  <c r="T305" i="4"/>
  <c r="U305" i="4"/>
  <c r="V305" i="4"/>
  <c r="W305" i="4"/>
  <c r="T306" i="4"/>
  <c r="U306" i="4"/>
  <c r="V306" i="4"/>
  <c r="W306" i="4"/>
  <c r="T307" i="4"/>
  <c r="U307" i="4"/>
  <c r="V307" i="4"/>
  <c r="W307" i="4"/>
  <c r="T308" i="4"/>
  <c r="U308" i="4"/>
  <c r="V308" i="4"/>
  <c r="W308" i="4"/>
  <c r="T309" i="4"/>
  <c r="U309" i="4"/>
  <c r="V309" i="4"/>
  <c r="W309" i="4"/>
  <c r="T310" i="4"/>
  <c r="U310" i="4"/>
  <c r="V310" i="4"/>
  <c r="W310" i="4"/>
  <c r="T311" i="4"/>
  <c r="U311" i="4"/>
  <c r="V311" i="4"/>
  <c r="W311" i="4"/>
  <c r="T312" i="4"/>
  <c r="U312" i="4"/>
  <c r="V312" i="4"/>
  <c r="W312" i="4"/>
  <c r="T313" i="4"/>
  <c r="U313" i="4"/>
  <c r="V313" i="4"/>
  <c r="W313" i="4"/>
  <c r="T314" i="4"/>
  <c r="U314" i="4"/>
  <c r="V314" i="4"/>
  <c r="W314" i="4"/>
  <c r="S315" i="4"/>
  <c r="T315" i="4"/>
  <c r="V315" i="4"/>
  <c r="W315" i="4"/>
  <c r="S316" i="4"/>
  <c r="T316" i="4"/>
  <c r="V316" i="4"/>
  <c r="W316" i="4"/>
  <c r="S317" i="4"/>
  <c r="T317" i="4"/>
  <c r="V317" i="4"/>
  <c r="W317" i="4"/>
  <c r="S318" i="4"/>
  <c r="T318" i="4"/>
  <c r="V318" i="4"/>
  <c r="W318" i="4"/>
  <c r="S319" i="4"/>
  <c r="T319" i="4"/>
  <c r="V319" i="4"/>
  <c r="W319" i="4"/>
  <c r="S320" i="4"/>
  <c r="T320" i="4"/>
  <c r="V320" i="4"/>
  <c r="W320" i="4"/>
  <c r="S321" i="4"/>
  <c r="T321" i="4"/>
  <c r="V321" i="4"/>
  <c r="W321" i="4"/>
  <c r="S322" i="4"/>
  <c r="T322" i="4"/>
  <c r="V322" i="4"/>
  <c r="W322" i="4"/>
  <c r="S323" i="4"/>
  <c r="T323" i="4"/>
  <c r="V323" i="4"/>
  <c r="W323" i="4"/>
  <c r="S324" i="4"/>
  <c r="T324" i="4"/>
  <c r="V324" i="4"/>
  <c r="W324" i="4"/>
  <c r="S325" i="4"/>
  <c r="T325" i="4"/>
  <c r="V325" i="4"/>
  <c r="W325" i="4"/>
  <c r="S326" i="4"/>
  <c r="T326" i="4"/>
  <c r="V326" i="4"/>
  <c r="W326" i="4"/>
  <c r="S327" i="4"/>
  <c r="T327" i="4"/>
  <c r="V327" i="4"/>
  <c r="W327" i="4"/>
  <c r="S328" i="4"/>
  <c r="T328" i="4"/>
  <c r="V328" i="4"/>
  <c r="W328" i="4"/>
  <c r="S329" i="4"/>
  <c r="T329" i="4"/>
  <c r="V329" i="4"/>
  <c r="W329" i="4"/>
  <c r="S330" i="4"/>
  <c r="T330" i="4"/>
  <c r="V330" i="4"/>
  <c r="W330" i="4"/>
  <c r="S331" i="4"/>
  <c r="T331" i="4"/>
  <c r="V331" i="4"/>
  <c r="W331" i="4"/>
  <c r="S332" i="4"/>
  <c r="T332" i="4"/>
  <c r="V332" i="4"/>
  <c r="W332" i="4"/>
  <c r="S333" i="4"/>
  <c r="T333" i="4"/>
  <c r="V333" i="4"/>
  <c r="W333" i="4"/>
  <c r="S334" i="4"/>
  <c r="T334" i="4"/>
  <c r="V334" i="4"/>
  <c r="W334" i="4"/>
  <c r="S335" i="4"/>
  <c r="T335" i="4"/>
  <c r="V335" i="4"/>
  <c r="W335" i="4"/>
  <c r="S336" i="4"/>
  <c r="T336" i="4"/>
  <c r="V336" i="4"/>
  <c r="W336" i="4"/>
  <c r="S337" i="4"/>
  <c r="T337" i="4"/>
  <c r="V337" i="4"/>
  <c r="W337" i="4"/>
  <c r="S338" i="4"/>
  <c r="T338" i="4"/>
  <c r="V338" i="4"/>
  <c r="W338" i="4"/>
  <c r="S339" i="4"/>
  <c r="T339" i="4"/>
  <c r="V339" i="4"/>
  <c r="W339" i="4"/>
  <c r="S340" i="4"/>
  <c r="T340" i="4"/>
  <c r="V340" i="4"/>
  <c r="W340" i="4"/>
  <c r="S341" i="4"/>
  <c r="T341" i="4"/>
  <c r="V341" i="4"/>
  <c r="W341" i="4"/>
  <c r="S342" i="4"/>
  <c r="T342" i="4"/>
  <c r="V342" i="4"/>
  <c r="W342" i="4"/>
  <c r="S343" i="4"/>
  <c r="T343" i="4"/>
  <c r="V343" i="4"/>
  <c r="W343" i="4"/>
  <c r="S344" i="4"/>
  <c r="T344" i="4"/>
  <c r="V344" i="4"/>
  <c r="W344" i="4"/>
  <c r="S360" i="4"/>
  <c r="T360" i="4"/>
  <c r="V360" i="4"/>
  <c r="W360" i="4"/>
  <c r="S361" i="4"/>
  <c r="T361" i="4"/>
  <c r="V361" i="4"/>
  <c r="W361" i="4"/>
  <c r="S362" i="4"/>
  <c r="T362" i="4"/>
  <c r="V362" i="4"/>
  <c r="W362" i="4"/>
  <c r="S363" i="4"/>
  <c r="T363" i="4"/>
  <c r="V363" i="4"/>
  <c r="W363" i="4"/>
  <c r="S364" i="4"/>
  <c r="T364" i="4"/>
  <c r="V364" i="4"/>
  <c r="W364" i="4"/>
  <c r="S365" i="4"/>
  <c r="T365" i="4"/>
  <c r="V365" i="4"/>
  <c r="W365" i="4"/>
  <c r="S366" i="4"/>
  <c r="T366" i="4"/>
  <c r="V366" i="4"/>
  <c r="W366" i="4"/>
  <c r="S367" i="4"/>
  <c r="T367" i="4"/>
  <c r="V367" i="4"/>
  <c r="W367" i="4"/>
  <c r="S368" i="4"/>
  <c r="T368" i="4"/>
  <c r="V368" i="4"/>
  <c r="W368" i="4"/>
  <c r="S369" i="4"/>
  <c r="T369" i="4"/>
  <c r="V369" i="4"/>
  <c r="W369" i="4"/>
  <c r="S370" i="4"/>
  <c r="T370" i="4"/>
  <c r="V370" i="4"/>
  <c r="W370" i="4"/>
  <c r="S371" i="4"/>
  <c r="T371" i="4"/>
  <c r="V371" i="4"/>
  <c r="W371" i="4"/>
  <c r="S372" i="4"/>
  <c r="T372" i="4"/>
  <c r="V372" i="4"/>
  <c r="W372" i="4"/>
  <c r="S373" i="4"/>
  <c r="T373" i="4"/>
  <c r="V373" i="4"/>
  <c r="W373" i="4"/>
  <c r="S374" i="4"/>
  <c r="T374" i="4"/>
  <c r="V374" i="4"/>
  <c r="W374" i="4"/>
  <c r="S375" i="4"/>
  <c r="T375" i="4"/>
  <c r="V375" i="4"/>
  <c r="W375" i="4"/>
  <c r="S376" i="4"/>
  <c r="T376" i="4"/>
  <c r="V376" i="4"/>
  <c r="W376" i="4"/>
  <c r="S377" i="4"/>
  <c r="T377" i="4"/>
  <c r="V377" i="4"/>
  <c r="W377" i="4"/>
  <c r="S378" i="4"/>
  <c r="T378" i="4"/>
  <c r="V378" i="4"/>
  <c r="W378" i="4"/>
  <c r="S379" i="4"/>
  <c r="T379" i="4"/>
  <c r="V379" i="4"/>
  <c r="W379" i="4"/>
  <c r="S380" i="4"/>
  <c r="T380" i="4"/>
  <c r="V380" i="4"/>
  <c r="W380" i="4"/>
  <c r="S381" i="4"/>
  <c r="T381" i="4"/>
  <c r="V381" i="4"/>
  <c r="W381" i="4"/>
  <c r="S382" i="4"/>
  <c r="T382" i="4"/>
  <c r="V382" i="4"/>
  <c r="W382" i="4"/>
  <c r="S383" i="4"/>
  <c r="T383" i="4"/>
  <c r="V383" i="4"/>
  <c r="W383" i="4"/>
  <c r="S384" i="4"/>
  <c r="T384" i="4"/>
  <c r="V384" i="4"/>
  <c r="W384" i="4"/>
  <c r="S385" i="4"/>
  <c r="T385" i="4"/>
  <c r="V385" i="4"/>
  <c r="W385" i="4"/>
  <c r="S386" i="4"/>
  <c r="T386" i="4"/>
  <c r="V386" i="4"/>
  <c r="W386" i="4"/>
  <c r="S387" i="4"/>
  <c r="T387" i="4"/>
  <c r="V387" i="4"/>
  <c r="W387" i="4"/>
  <c r="S388" i="4"/>
  <c r="T388" i="4"/>
  <c r="V388" i="4"/>
  <c r="W388" i="4"/>
  <c r="S389" i="4"/>
  <c r="T389" i="4"/>
  <c r="V389" i="4"/>
  <c r="W389" i="4"/>
  <c r="S390" i="4"/>
  <c r="T390" i="4"/>
  <c r="V390" i="4"/>
  <c r="W390" i="4"/>
  <c r="S391" i="4"/>
  <c r="T391" i="4"/>
  <c r="V391" i="4"/>
  <c r="W391" i="4"/>
  <c r="S392" i="4"/>
  <c r="T392" i="4"/>
  <c r="V392" i="4"/>
  <c r="W392" i="4"/>
  <c r="S393" i="4"/>
  <c r="T393" i="4"/>
  <c r="V393" i="4"/>
  <c r="W393" i="4"/>
  <c r="S394" i="4"/>
  <c r="T394" i="4"/>
  <c r="V394" i="4"/>
  <c r="W394" i="4"/>
  <c r="S395" i="4"/>
  <c r="T395" i="4"/>
  <c r="V395" i="4"/>
  <c r="W395" i="4"/>
  <c r="S396" i="4"/>
  <c r="T396" i="4"/>
  <c r="V396" i="4"/>
  <c r="W396" i="4"/>
  <c r="S397" i="4"/>
  <c r="T397" i="4"/>
  <c r="V397" i="4"/>
  <c r="W397" i="4"/>
  <c r="S398" i="4"/>
  <c r="T398" i="4"/>
  <c r="V398" i="4"/>
  <c r="W398" i="4"/>
  <c r="S399" i="4"/>
  <c r="T399" i="4"/>
  <c r="V399" i="4"/>
  <c r="W399" i="4"/>
  <c r="S400" i="4"/>
  <c r="T400" i="4"/>
  <c r="V400" i="4"/>
  <c r="W400" i="4"/>
  <c r="S401" i="4"/>
  <c r="T401" i="4"/>
  <c r="V401" i="4"/>
  <c r="W401" i="4"/>
  <c r="T406" i="4"/>
  <c r="U406" i="4"/>
  <c r="V406" i="4"/>
  <c r="W406" i="4"/>
  <c r="T407" i="4"/>
  <c r="U407" i="4"/>
  <c r="V407" i="4"/>
  <c r="W407" i="4"/>
  <c r="S408" i="4"/>
  <c r="T408" i="4"/>
  <c r="V408" i="4"/>
  <c r="W408" i="4"/>
  <c r="S409" i="4"/>
  <c r="T409" i="4"/>
  <c r="V409" i="4"/>
  <c r="W409" i="4"/>
  <c r="T410" i="4"/>
  <c r="U410" i="4"/>
  <c r="V410" i="4"/>
  <c r="W410" i="4"/>
  <c r="T411" i="4"/>
  <c r="U411" i="4"/>
  <c r="V411" i="4"/>
  <c r="W411" i="4"/>
  <c r="S412" i="4"/>
  <c r="T412" i="4"/>
  <c r="V412" i="4"/>
  <c r="W412" i="4"/>
  <c r="S413" i="4"/>
  <c r="T413" i="4"/>
  <c r="V413" i="4"/>
  <c r="W413" i="4"/>
  <c r="T414" i="4"/>
  <c r="U414" i="4"/>
  <c r="V414" i="4"/>
  <c r="W414" i="4"/>
  <c r="T415" i="4"/>
  <c r="U415" i="4"/>
  <c r="V415" i="4"/>
  <c r="W415" i="4"/>
  <c r="T416" i="4"/>
  <c r="U416" i="4"/>
  <c r="V416" i="4"/>
  <c r="W416" i="4"/>
  <c r="T417" i="4"/>
  <c r="U417" i="4"/>
  <c r="V417" i="4"/>
  <c r="W417" i="4"/>
  <c r="S418" i="4"/>
  <c r="T418" i="4"/>
  <c r="V418" i="4"/>
  <c r="W418" i="4"/>
  <c r="T419" i="4"/>
  <c r="U419" i="4"/>
  <c r="V419" i="4"/>
  <c r="W419" i="4"/>
  <c r="T420" i="4"/>
  <c r="U420" i="4"/>
  <c r="V420" i="4"/>
  <c r="W420" i="4"/>
  <c r="T421" i="4"/>
  <c r="U421" i="4"/>
  <c r="V421" i="4"/>
  <c r="W421" i="4"/>
  <c r="T422" i="4"/>
  <c r="U422" i="4"/>
  <c r="V422" i="4"/>
  <c r="W422" i="4"/>
  <c r="T423" i="4"/>
  <c r="U423" i="4"/>
  <c r="V423" i="4"/>
  <c r="W423" i="4"/>
  <c r="S424" i="4"/>
  <c r="T424" i="4"/>
  <c r="V424" i="4"/>
  <c r="W424" i="4"/>
  <c r="T425" i="4"/>
  <c r="U425" i="4"/>
  <c r="V425" i="4"/>
  <c r="W425" i="4"/>
  <c r="S426" i="4"/>
  <c r="T426" i="4"/>
  <c r="V426" i="4"/>
  <c r="W426" i="4"/>
  <c r="S427" i="4"/>
  <c r="T427" i="4"/>
  <c r="V427" i="4"/>
  <c r="W427" i="4"/>
  <c r="T428" i="4"/>
  <c r="U428" i="4"/>
  <c r="V428" i="4"/>
  <c r="W428" i="4"/>
  <c r="T429" i="4"/>
  <c r="U429" i="4"/>
  <c r="V429" i="4"/>
  <c r="W429" i="4"/>
  <c r="T430" i="4"/>
  <c r="U430" i="4"/>
  <c r="V430" i="4"/>
  <c r="W430" i="4"/>
  <c r="T431" i="4"/>
  <c r="U431" i="4"/>
  <c r="V431" i="4"/>
  <c r="W431" i="4"/>
  <c r="T432" i="4"/>
  <c r="U432" i="4"/>
  <c r="V432" i="4"/>
  <c r="W432" i="4"/>
  <c r="T433" i="4"/>
  <c r="U433" i="4"/>
  <c r="V433" i="4"/>
  <c r="W433" i="4"/>
  <c r="T434" i="4"/>
  <c r="U434" i="4"/>
  <c r="V434" i="4"/>
  <c r="W434" i="4"/>
  <c r="T435" i="4"/>
  <c r="U435" i="4"/>
  <c r="V435" i="4"/>
  <c r="W435" i="4"/>
  <c r="S436" i="4"/>
  <c r="T436" i="4"/>
  <c r="V436" i="4"/>
  <c r="W436" i="4"/>
  <c r="S437" i="4"/>
  <c r="T437" i="4"/>
  <c r="V437" i="4"/>
  <c r="W437" i="4"/>
  <c r="S438" i="4"/>
  <c r="T438" i="4"/>
  <c r="V438" i="4"/>
  <c r="W438" i="4"/>
  <c r="T439" i="4"/>
  <c r="U439" i="4"/>
  <c r="V439" i="4"/>
  <c r="W439" i="4"/>
  <c r="T440" i="4"/>
  <c r="U440" i="4"/>
  <c r="V440" i="4"/>
  <c r="W440" i="4"/>
  <c r="S441" i="4"/>
  <c r="T441" i="4"/>
  <c r="V441" i="4"/>
  <c r="W441" i="4"/>
  <c r="S442" i="4"/>
  <c r="T442" i="4"/>
  <c r="V442" i="4"/>
  <c r="W442" i="4"/>
  <c r="T443" i="4"/>
  <c r="U443" i="4"/>
  <c r="V443" i="4"/>
  <c r="W443" i="4"/>
  <c r="T444" i="4"/>
  <c r="U444" i="4"/>
  <c r="V444" i="4"/>
  <c r="W444" i="4"/>
  <c r="T445" i="4"/>
  <c r="U445" i="4"/>
  <c r="V445" i="4"/>
  <c r="W445" i="4"/>
  <c r="T459" i="4"/>
  <c r="U459" i="4"/>
  <c r="V459" i="4"/>
  <c r="W459" i="4"/>
  <c r="T460" i="4"/>
  <c r="U460" i="4"/>
  <c r="V460" i="4"/>
  <c r="W460" i="4"/>
  <c r="T461" i="4"/>
  <c r="U461" i="4"/>
  <c r="V461" i="4"/>
  <c r="W461" i="4"/>
  <c r="T462" i="4"/>
  <c r="U462" i="4"/>
  <c r="V462" i="4"/>
  <c r="W462" i="4"/>
  <c r="T463" i="4"/>
  <c r="U463" i="4"/>
  <c r="V463" i="4"/>
  <c r="W463" i="4"/>
  <c r="T464" i="4"/>
  <c r="U464" i="4"/>
  <c r="V464" i="4"/>
  <c r="W464" i="4"/>
  <c r="T465" i="4"/>
  <c r="U465" i="4"/>
  <c r="V465" i="4"/>
  <c r="W465" i="4"/>
  <c r="S481" i="4"/>
  <c r="T481" i="4"/>
  <c r="V481" i="4"/>
  <c r="W481" i="4"/>
  <c r="S482" i="4"/>
  <c r="T482" i="4"/>
  <c r="V482" i="4"/>
  <c r="W482" i="4"/>
  <c r="S483" i="4"/>
  <c r="T483" i="4"/>
  <c r="V483" i="4"/>
  <c r="W483" i="4"/>
  <c r="S484" i="4"/>
  <c r="T484" i="4"/>
  <c r="V484" i="4"/>
  <c r="W484" i="4"/>
  <c r="S485" i="4"/>
  <c r="T485" i="4"/>
  <c r="V485" i="4"/>
  <c r="W485" i="4"/>
  <c r="S486" i="4"/>
  <c r="T486" i="4"/>
  <c r="V486" i="4"/>
  <c r="W486" i="4"/>
  <c r="S487" i="4"/>
  <c r="T487" i="4"/>
  <c r="V487" i="4"/>
  <c r="W487" i="4"/>
  <c r="S488" i="4"/>
  <c r="T488" i="4"/>
  <c r="V488" i="4"/>
  <c r="W488" i="4"/>
  <c r="S489" i="4"/>
  <c r="T489" i="4"/>
  <c r="V489" i="4"/>
  <c r="W489" i="4"/>
  <c r="S490" i="4"/>
  <c r="T490" i="4"/>
  <c r="V490" i="4"/>
  <c r="W490" i="4"/>
  <c r="S491" i="4"/>
  <c r="T491" i="4"/>
  <c r="V491" i="4"/>
  <c r="W491" i="4"/>
  <c r="S492" i="4"/>
  <c r="T492" i="4"/>
  <c r="V492" i="4"/>
  <c r="W492" i="4"/>
  <c r="S493" i="4"/>
  <c r="T493" i="4"/>
  <c r="V493" i="4"/>
  <c r="W493" i="4"/>
  <c r="S494" i="4"/>
  <c r="T494" i="4"/>
  <c r="V494" i="4"/>
  <c r="W494" i="4"/>
  <c r="S495" i="4"/>
  <c r="T495" i="4"/>
  <c r="V495" i="4"/>
  <c r="W495" i="4"/>
  <c r="T496" i="4"/>
  <c r="U496" i="4"/>
  <c r="V496" i="4"/>
  <c r="W496" i="4"/>
  <c r="T497" i="4"/>
  <c r="U497" i="4"/>
  <c r="V497" i="4"/>
  <c r="W497" i="4"/>
  <c r="S499" i="4"/>
  <c r="T499" i="4"/>
  <c r="V499" i="4"/>
  <c r="W499" i="4"/>
  <c r="T500" i="4"/>
  <c r="U500" i="4"/>
  <c r="V500" i="4"/>
  <c r="W500" i="4"/>
  <c r="T501" i="4"/>
  <c r="U501" i="4"/>
  <c r="V501" i="4"/>
  <c r="W501" i="4"/>
  <c r="T505" i="4"/>
  <c r="U505" i="4"/>
  <c r="V505" i="4"/>
  <c r="W505" i="4"/>
  <c r="S506" i="4"/>
  <c r="T506" i="4"/>
  <c r="V506" i="4"/>
  <c r="W506" i="4"/>
  <c r="S507" i="4"/>
  <c r="T507" i="4"/>
  <c r="V507" i="4"/>
  <c r="W507" i="4"/>
  <c r="T508" i="4"/>
  <c r="U508" i="4"/>
  <c r="V508" i="4"/>
  <c r="W508" i="4"/>
  <c r="Y22" i="3"/>
  <c r="B3647" i="24" s="1"/>
  <c r="Y23" i="3"/>
  <c r="B3661" i="24" s="1"/>
  <c r="Y35" i="3"/>
  <c r="B3829" i="24" s="1"/>
  <c r="Y24" i="3"/>
  <c r="B3675" i="24" s="1"/>
  <c r="Y25" i="3"/>
  <c r="B3689" i="24" s="1"/>
  <c r="Y26" i="3"/>
  <c r="B3703" i="24" s="1"/>
  <c r="Y27" i="3"/>
  <c r="B3717" i="24" s="1"/>
  <c r="Y28" i="3"/>
  <c r="B3731" i="24" s="1"/>
  <c r="Y29" i="3"/>
  <c r="B3745" i="24" s="1"/>
  <c r="Y30" i="3"/>
  <c r="B3759" i="24" s="1"/>
  <c r="Y31" i="3"/>
  <c r="B3773" i="24" s="1"/>
  <c r="Y32" i="3"/>
  <c r="B3787" i="24" s="1"/>
  <c r="Y33" i="3"/>
  <c r="B3801" i="24" s="1"/>
  <c r="Y34" i="3"/>
  <c r="B3815" i="24" s="1"/>
  <c r="Y36" i="3"/>
  <c r="B3843" i="24" s="1"/>
  <c r="Y39" i="3"/>
  <c r="B3045" i="24" s="1"/>
  <c r="Y40" i="3"/>
  <c r="B3059" i="24" s="1"/>
  <c r="Y41" i="3"/>
  <c r="B3073" i="24" s="1"/>
  <c r="Y42" i="3"/>
  <c r="B3087" i="24" s="1"/>
  <c r="Y43" i="3"/>
  <c r="B3101" i="24" s="1"/>
  <c r="Y44" i="3"/>
  <c r="B3115" i="24" s="1"/>
  <c r="Y45" i="3"/>
  <c r="B3129" i="24" s="1"/>
  <c r="Y46" i="3"/>
  <c r="B3143" i="24" s="1"/>
  <c r="Y47" i="3"/>
  <c r="B3157" i="24" s="1"/>
  <c r="Y48" i="3"/>
  <c r="B3171" i="24" s="1"/>
  <c r="Y49" i="3"/>
  <c r="B3185" i="24" s="1"/>
  <c r="Y50" i="3"/>
  <c r="B3199" i="24" s="1"/>
  <c r="Y51" i="3"/>
  <c r="B3213" i="24" s="1"/>
  <c r="Y52" i="3"/>
  <c r="B3227" i="24" s="1"/>
  <c r="Y53" i="3"/>
  <c r="B3241" i="24" s="1"/>
  <c r="Y54" i="3"/>
  <c r="B3255" i="24" s="1"/>
  <c r="Y55" i="3"/>
  <c r="B3269" i="24" s="1"/>
  <c r="Y56" i="3"/>
  <c r="B3283" i="24" s="1"/>
  <c r="Y57" i="3"/>
  <c r="B3297" i="24" s="1"/>
  <c r="Y58" i="3"/>
  <c r="B3311" i="24" s="1"/>
  <c r="Y59" i="3"/>
  <c r="B3325" i="24" s="1"/>
  <c r="Y60" i="3"/>
  <c r="B3339" i="24" s="1"/>
  <c r="Y61" i="3"/>
  <c r="B3353" i="24" s="1"/>
  <c r="Y62" i="3"/>
  <c r="B3367" i="24" s="1"/>
  <c r="Y63" i="3"/>
  <c r="B3381" i="24" s="1"/>
  <c r="Y64" i="3"/>
  <c r="B3395" i="24" s="1"/>
  <c r="Y65" i="3"/>
  <c r="B3409" i="24" s="1"/>
  <c r="Y66" i="3"/>
  <c r="B3423" i="24" s="1"/>
  <c r="Y69" i="3"/>
  <c r="B4082" i="24" s="1"/>
  <c r="Y70" i="3"/>
  <c r="B4096" i="24" s="1"/>
  <c r="Y71" i="3"/>
  <c r="B4110" i="24" s="1"/>
  <c r="Y72" i="3"/>
  <c r="B4124" i="24" s="1"/>
  <c r="Y75" i="3"/>
  <c r="B4438" i="24" s="1"/>
  <c r="Y76" i="3"/>
  <c r="B4452" i="24" s="1"/>
  <c r="Y77" i="3"/>
  <c r="B4466" i="24" s="1"/>
  <c r="Y78" i="3"/>
  <c r="B4480" i="24" s="1"/>
  <c r="Y79" i="3"/>
  <c r="B4494" i="24" s="1"/>
  <c r="Y80" i="3"/>
  <c r="B4508" i="24" s="1"/>
  <c r="Y81" i="3"/>
  <c r="B4522" i="24" s="1"/>
  <c r="Y82" i="3"/>
  <c r="B4536" i="24" s="1"/>
  <c r="Y83" i="3"/>
  <c r="B4550" i="24" s="1"/>
  <c r="Y84" i="3"/>
  <c r="B4564" i="24" s="1"/>
  <c r="Y85" i="3"/>
  <c r="B4578" i="24" s="1"/>
  <c r="Y86" i="3"/>
  <c r="B4592" i="24" s="1"/>
  <c r="Y87" i="3"/>
  <c r="B4606" i="24" s="1"/>
  <c r="Y88" i="3"/>
  <c r="B4620" i="24" s="1"/>
  <c r="Y89" i="3"/>
  <c r="B4634" i="24" s="1"/>
  <c r="Y90" i="3"/>
  <c r="B4648" i="24" s="1"/>
  <c r="Y91" i="3"/>
  <c r="B4662" i="24" s="1"/>
  <c r="Y92" i="3"/>
  <c r="B4676" i="24" s="1"/>
  <c r="Y93" i="3"/>
  <c r="B4690" i="24" s="1"/>
  <c r="Y94" i="3"/>
  <c r="B4704" i="24" s="1"/>
  <c r="Y95" i="3"/>
  <c r="B4718" i="24" s="1"/>
  <c r="Y96" i="3"/>
  <c r="B4732" i="24" s="1"/>
  <c r="Y97" i="3"/>
  <c r="B4746" i="24" s="1"/>
  <c r="Y98" i="3"/>
  <c r="B4760" i="24" s="1"/>
  <c r="Y99" i="3"/>
  <c r="B4774" i="24" s="1"/>
  <c r="Y100" i="3"/>
  <c r="B4788" i="24" s="1"/>
  <c r="Y101" i="3"/>
  <c r="B4802" i="24" s="1"/>
  <c r="Y102" i="3"/>
  <c r="B4816" i="24" s="1"/>
  <c r="Y105" i="3"/>
  <c r="B6300" i="24" s="1"/>
  <c r="Y106" i="3"/>
  <c r="B6314" i="24" s="1"/>
  <c r="Y107" i="3"/>
  <c r="B6328" i="24" s="1"/>
  <c r="Y108" i="3"/>
  <c r="B6342" i="24" s="1"/>
  <c r="Y109" i="3"/>
  <c r="B6356" i="24" s="1"/>
  <c r="Y110" i="3"/>
  <c r="B6370" i="24" s="1"/>
  <c r="Y111" i="3"/>
  <c r="B6384" i="24" s="1"/>
  <c r="Y112" i="3"/>
  <c r="B6398" i="24" s="1"/>
  <c r="Y113" i="3"/>
  <c r="B6412" i="24" s="1"/>
  <c r="Y114" i="3"/>
  <c r="B6426" i="24" s="1"/>
  <c r="Y115" i="3"/>
  <c r="B6440" i="24" s="1"/>
  <c r="Y116" i="3"/>
  <c r="B6454" i="24" s="1"/>
  <c r="Y117" i="3"/>
  <c r="B6468" i="24" s="1"/>
  <c r="Y118" i="3"/>
  <c r="B6482" i="24" s="1"/>
  <c r="Y119" i="3"/>
  <c r="B6496" i="24" s="1"/>
  <c r="Y120" i="3"/>
  <c r="B6510" i="24" s="1"/>
  <c r="Y121" i="3"/>
  <c r="B6524" i="24" s="1"/>
  <c r="Y122" i="3"/>
  <c r="B6538" i="24" s="1"/>
  <c r="Y123" i="3"/>
  <c r="B6552" i="24" s="1"/>
  <c r="Y124" i="3"/>
  <c r="B6566" i="24" s="1"/>
  <c r="Y125" i="3"/>
  <c r="B6580" i="24" s="1"/>
  <c r="Y126" i="3"/>
  <c r="B6594" i="24" s="1"/>
  <c r="Y127" i="3"/>
  <c r="B6608" i="24" s="1"/>
  <c r="Y128" i="3"/>
  <c r="B6622" i="24" s="1"/>
  <c r="Y129" i="3"/>
  <c r="B6636" i="24" s="1"/>
  <c r="Y130" i="3"/>
  <c r="B6650" i="24" s="1"/>
  <c r="Y131" i="3"/>
  <c r="B6664" i="24" s="1"/>
  <c r="Y132" i="3"/>
  <c r="B6678" i="24" s="1"/>
  <c r="Y133" i="3"/>
  <c r="B6692" i="24" s="1"/>
  <c r="Y134" i="3"/>
  <c r="B6706" i="24" s="1"/>
  <c r="Y135" i="3"/>
  <c r="B6720" i="24" s="1"/>
  <c r="Y136" i="3"/>
  <c r="B6734" i="24" s="1"/>
  <c r="Y137" i="3"/>
  <c r="B6748" i="24" s="1"/>
  <c r="Y138" i="3"/>
  <c r="B6762" i="24" s="1"/>
  <c r="Y139" i="3"/>
  <c r="B6776" i="24" s="1"/>
  <c r="Y140" i="3"/>
  <c r="B6790" i="24" s="1"/>
  <c r="Y141" i="3"/>
  <c r="B6804" i="24" s="1"/>
  <c r="Y142" i="3"/>
  <c r="B6818" i="24" s="1"/>
  <c r="Y143" i="3"/>
  <c r="B6832" i="24" s="1"/>
  <c r="Y144" i="3"/>
  <c r="B6846" i="24" s="1"/>
  <c r="Y145" i="3"/>
  <c r="B6860" i="24" s="1"/>
  <c r="Y148" i="3"/>
  <c r="B6874" i="24" s="1"/>
  <c r="Y149" i="3"/>
  <c r="B6888" i="24" s="1"/>
  <c r="Y150" i="3"/>
  <c r="B6902" i="24" s="1"/>
  <c r="Y151" i="3"/>
  <c r="B6916" i="24" s="1"/>
  <c r="Y152" i="3"/>
  <c r="B6930" i="24" s="1"/>
  <c r="Y153" i="3"/>
  <c r="B6944" i="24" s="1"/>
  <c r="Y154" i="3"/>
  <c r="B6958" i="24" s="1"/>
  <c r="Y155" i="3"/>
  <c r="B6972" i="24" s="1"/>
  <c r="Y158" i="3"/>
  <c r="B4905" i="24" s="1"/>
  <c r="Y159" i="3"/>
  <c r="B4919" i="24" s="1"/>
  <c r="Y160" i="3"/>
  <c r="B4933" i="24" s="1"/>
  <c r="Y161" i="3"/>
  <c r="B4947" i="24" s="1"/>
  <c r="Y162" i="3"/>
  <c r="B4961" i="24" s="1"/>
  <c r="Y163" i="3"/>
  <c r="B4975" i="24" s="1"/>
  <c r="Y164" i="3"/>
  <c r="B4989" i="24" s="1"/>
  <c r="Y165" i="3"/>
  <c r="B5003" i="24" s="1"/>
  <c r="Y166" i="3"/>
  <c r="B5017" i="24" s="1"/>
  <c r="Y167" i="3"/>
  <c r="B5031" i="24" s="1"/>
  <c r="Y168" i="3"/>
  <c r="B5045" i="24" s="1"/>
  <c r="Y169" i="3"/>
  <c r="B5059" i="24" s="1"/>
  <c r="Y170" i="3"/>
  <c r="B5073" i="24" s="1"/>
  <c r="Y171" i="3"/>
  <c r="B5087" i="24" s="1"/>
  <c r="Y172" i="3"/>
  <c r="B5101" i="24" s="1"/>
  <c r="Y173" i="3"/>
  <c r="B5115" i="24" s="1"/>
  <c r="Y174" i="3"/>
  <c r="B5129" i="24" s="1"/>
  <c r="Y175" i="3"/>
  <c r="B5143" i="24" s="1"/>
  <c r="Y176" i="3"/>
  <c r="B5157" i="24" s="1"/>
  <c r="Y177" i="3"/>
  <c r="B5171" i="24" s="1"/>
  <c r="Y180" i="3"/>
  <c r="B5275" i="24" s="1"/>
  <c r="Y181" i="3"/>
  <c r="B5289" i="24" s="1"/>
  <c r="Y182" i="3"/>
  <c r="B5303" i="24" s="1"/>
  <c r="Y183" i="3"/>
  <c r="B5317" i="24" s="1"/>
  <c r="Y184" i="3"/>
  <c r="B5331" i="24" s="1"/>
  <c r="Y185" i="3"/>
  <c r="B5345" i="24" s="1"/>
  <c r="Y186" i="3"/>
  <c r="B5359" i="24" s="1"/>
  <c r="Y187" i="3"/>
  <c r="B5373" i="24" s="1"/>
  <c r="Y188" i="3"/>
  <c r="B5387" i="24" s="1"/>
  <c r="Y189" i="3"/>
  <c r="B5401" i="24" s="1"/>
  <c r="Y190" i="3"/>
  <c r="B5415" i="24" s="1"/>
  <c r="Y191" i="3"/>
  <c r="B5429" i="24" s="1"/>
  <c r="Y192" i="3"/>
  <c r="B5443" i="24" s="1"/>
  <c r="Y193" i="3"/>
  <c r="B5457" i="24" s="1"/>
  <c r="Y194" i="3"/>
  <c r="B5471" i="24" s="1"/>
  <c r="Y195" i="3"/>
  <c r="B5485" i="24" s="1"/>
  <c r="Y198" i="3"/>
  <c r="B5559" i="24" s="1"/>
  <c r="Y200" i="3"/>
  <c r="Y201" i="3"/>
  <c r="B5601" i="24" s="1"/>
  <c r="Y202" i="3"/>
  <c r="B5615" i="24" s="1"/>
  <c r="Y203" i="3"/>
  <c r="Y204" i="3"/>
  <c r="Y205" i="3"/>
  <c r="B5657" i="24" s="1"/>
  <c r="Y211" i="3"/>
  <c r="B5908" i="24" s="1"/>
  <c r="Y208" i="3"/>
  <c r="B5866" i="24" s="1"/>
  <c r="Y209" i="3"/>
  <c r="B5880" i="24" s="1"/>
  <c r="Y210" i="3"/>
  <c r="B5894" i="24" s="1"/>
  <c r="Y212" i="3"/>
  <c r="B5922" i="24" s="1"/>
  <c r="Y213" i="3"/>
  <c r="B5936" i="24" s="1"/>
  <c r="Y214" i="3"/>
  <c r="B5950" i="24" s="1"/>
  <c r="Y215" i="3"/>
  <c r="B5964" i="24" s="1"/>
  <c r="Y216" i="3"/>
  <c r="B5978" i="24" s="1"/>
  <c r="Y217" i="3"/>
  <c r="B5992" i="24" s="1"/>
  <c r="Y218" i="3"/>
  <c r="B6006" i="24" s="1"/>
  <c r="Y219" i="3"/>
  <c r="B6020" i="24" s="1"/>
  <c r="Y220" i="3"/>
  <c r="B6034" i="24" s="1"/>
  <c r="Y221" i="3"/>
  <c r="B6048" i="24" s="1"/>
  <c r="Y222" i="3"/>
  <c r="B6062" i="24" s="1"/>
  <c r="Y223" i="3"/>
  <c r="B6076" i="24" s="1"/>
  <c r="Y224" i="3"/>
  <c r="B6090" i="24" s="1"/>
  <c r="Y225" i="3"/>
  <c r="B6104" i="24" s="1"/>
  <c r="Y226" i="3"/>
  <c r="B6118" i="24" s="1"/>
  <c r="Y227" i="3"/>
  <c r="B6132" i="24" s="1"/>
  <c r="Y228" i="3"/>
  <c r="B6146" i="24" s="1"/>
  <c r="Y229" i="3"/>
  <c r="B6160" i="24" s="1"/>
  <c r="Y230" i="3"/>
  <c r="B6174" i="24" s="1"/>
  <c r="Y231" i="3"/>
  <c r="B6188" i="24" s="1"/>
  <c r="Y232" i="3"/>
  <c r="B6202" i="24" s="1"/>
  <c r="Y233" i="3"/>
  <c r="B6216" i="24" s="1"/>
  <c r="Y234" i="3"/>
  <c r="B6230" i="24" s="1"/>
  <c r="Y235" i="3"/>
  <c r="B6244" i="24" s="1"/>
  <c r="Y236" i="3"/>
  <c r="B6258" i="24" s="1"/>
  <c r="Y237" i="3"/>
  <c r="B6272" i="24" s="1"/>
  <c r="Y238" i="3"/>
  <c r="B6286" i="24" s="1"/>
  <c r="Y241" i="3"/>
  <c r="B6986" i="24" s="1"/>
  <c r="Y242" i="3"/>
  <c r="B7000" i="24" s="1"/>
  <c r="Y243" i="3"/>
  <c r="B7014" i="24" s="1"/>
  <c r="Y244" i="3"/>
  <c r="B7028" i="24" s="1"/>
  <c r="Y245" i="3"/>
  <c r="B7042" i="24" s="1"/>
  <c r="Y246" i="3"/>
  <c r="B7056" i="24" s="1"/>
  <c r="Y247" i="3"/>
  <c r="B7070" i="24" s="1"/>
  <c r="Y248" i="3"/>
  <c r="B7084" i="24" s="1"/>
  <c r="Y18" i="3"/>
  <c r="B7098" i="24" s="1"/>
  <c r="AA27" i="2"/>
  <c r="B88" i="24" s="1"/>
  <c r="AA26" i="2"/>
  <c r="B73" i="24" s="1"/>
  <c r="AA28" i="2"/>
  <c r="B103" i="24" s="1"/>
  <c r="AA55" i="2"/>
  <c r="B508" i="24" s="1"/>
  <c r="AA56" i="2"/>
  <c r="B523" i="24" s="1"/>
  <c r="AA57" i="2"/>
  <c r="B538" i="24" s="1"/>
  <c r="AA58" i="2"/>
  <c r="B553" i="24" s="1"/>
  <c r="AA59" i="2"/>
  <c r="B568" i="24" s="1"/>
  <c r="AA60" i="2"/>
  <c r="B583" i="24" s="1"/>
  <c r="AA61" i="2"/>
  <c r="B598" i="24" s="1"/>
  <c r="AA62" i="2"/>
  <c r="B613" i="24" s="1"/>
  <c r="AA63" i="2"/>
  <c r="B628" i="24" s="1"/>
  <c r="AA64" i="2"/>
  <c r="B643" i="24" s="1"/>
  <c r="AA65" i="2"/>
  <c r="B658" i="24" s="1"/>
  <c r="AA66" i="2"/>
  <c r="B673" i="24" s="1"/>
  <c r="AA67" i="2"/>
  <c r="B688" i="24" s="1"/>
  <c r="AA68" i="2"/>
  <c r="B703" i="24" s="1"/>
  <c r="AA69" i="2"/>
  <c r="B718" i="24" s="1"/>
  <c r="AA70" i="2"/>
  <c r="B733" i="24" s="1"/>
  <c r="AA71" i="2"/>
  <c r="B748" i="24" s="1"/>
  <c r="AA72" i="2"/>
  <c r="B763" i="24" s="1"/>
  <c r="AA73" i="2"/>
  <c r="B778" i="24" s="1"/>
  <c r="AA74" i="2"/>
  <c r="B793" i="24" s="1"/>
  <c r="AA75" i="2"/>
  <c r="B808" i="24" s="1"/>
  <c r="AA76" i="2"/>
  <c r="B823" i="24" s="1"/>
  <c r="AA77" i="2"/>
  <c r="B838" i="24" s="1"/>
  <c r="AA78" i="2"/>
  <c r="B853" i="24" s="1"/>
  <c r="AA79" i="2"/>
  <c r="B868" i="24" s="1"/>
  <c r="AA80" i="2"/>
  <c r="B883" i="24" s="1"/>
  <c r="AA81" i="2"/>
  <c r="B898" i="24" s="1"/>
  <c r="AA82" i="2"/>
  <c r="B913" i="24" s="1"/>
  <c r="AA83" i="2"/>
  <c r="B928" i="24" s="1"/>
  <c r="AA84" i="2"/>
  <c r="B943" i="24" s="1"/>
  <c r="AA85" i="2"/>
  <c r="B958" i="24" s="1"/>
  <c r="AA86" i="2"/>
  <c r="B973" i="24" s="1"/>
  <c r="AA87" i="2"/>
  <c r="B988" i="24" s="1"/>
  <c r="AA88" i="2"/>
  <c r="AA29" i="2"/>
  <c r="B118" i="24" s="1"/>
  <c r="AA30" i="2"/>
  <c r="B133" i="24" s="1"/>
  <c r="AA91" i="2"/>
  <c r="B1048" i="24" s="1"/>
  <c r="AA92" i="2"/>
  <c r="B1063" i="24" s="1"/>
  <c r="AA93" i="2"/>
  <c r="B1078" i="24" s="1"/>
  <c r="AA94" i="2"/>
  <c r="B1093" i="24" s="1"/>
  <c r="AA95" i="2"/>
  <c r="B1108" i="24" s="1"/>
  <c r="AA96" i="2"/>
  <c r="B1123" i="24" s="1"/>
  <c r="AA97" i="2"/>
  <c r="B1138" i="24" s="1"/>
  <c r="AA98" i="2"/>
  <c r="B1153" i="24" s="1"/>
  <c r="AA99" i="2"/>
  <c r="B1168" i="24" s="1"/>
  <c r="AA100" i="2"/>
  <c r="B1183" i="24" s="1"/>
  <c r="AA101" i="2"/>
  <c r="B1198" i="24" s="1"/>
  <c r="AA102" i="2"/>
  <c r="B1213" i="24" s="1"/>
  <c r="AA103" i="2"/>
  <c r="B1228" i="24" s="1"/>
  <c r="AA104" i="2"/>
  <c r="B1243" i="24" s="1"/>
  <c r="AA105" i="2"/>
  <c r="B1258" i="24" s="1"/>
  <c r="AA106" i="2"/>
  <c r="B1273" i="24" s="1"/>
  <c r="AA107" i="2"/>
  <c r="B1288" i="24" s="1"/>
  <c r="AA108" i="2"/>
  <c r="B1303" i="24" s="1"/>
  <c r="AA109" i="2"/>
  <c r="B1318" i="24" s="1"/>
  <c r="AA110" i="2"/>
  <c r="B1333" i="24" s="1"/>
  <c r="AA111" i="2"/>
  <c r="B1348" i="24" s="1"/>
  <c r="AA112" i="2"/>
  <c r="B1363" i="24" s="1"/>
  <c r="AA113" i="2"/>
  <c r="B1378" i="24" s="1"/>
  <c r="AA114" i="2"/>
  <c r="B1393" i="24" s="1"/>
  <c r="AA115" i="2"/>
  <c r="B1408" i="24" s="1"/>
  <c r="AA116" i="2"/>
  <c r="B1423" i="24" s="1"/>
  <c r="AA117" i="2"/>
  <c r="B1438" i="24" s="1"/>
  <c r="AA118" i="2"/>
  <c r="B1453" i="24" s="1"/>
  <c r="AA119" i="2"/>
  <c r="B1468" i="24" s="1"/>
  <c r="AA120" i="2"/>
  <c r="B1483" i="24" s="1"/>
  <c r="AA121" i="2"/>
  <c r="B1498" i="24" s="1"/>
  <c r="AA122" i="2"/>
  <c r="B1513" i="24" s="1"/>
  <c r="AA123" i="2"/>
  <c r="B1528" i="24" s="1"/>
  <c r="AA124" i="2"/>
  <c r="B1543" i="24" s="1"/>
  <c r="AA125" i="2"/>
  <c r="B1558" i="24" s="1"/>
  <c r="AA126" i="2"/>
  <c r="B1573" i="24" s="1"/>
  <c r="AA127" i="2"/>
  <c r="B1588" i="24" s="1"/>
  <c r="AA128" i="2"/>
  <c r="B1603" i="24" s="1"/>
  <c r="AA129" i="2"/>
  <c r="B1618" i="24" s="1"/>
  <c r="AA130" i="2"/>
  <c r="B1633" i="24" s="1"/>
  <c r="AA131" i="2"/>
  <c r="B1648" i="24" s="1"/>
  <c r="AA132" i="2"/>
  <c r="AA133" i="2"/>
  <c r="AA134" i="2"/>
  <c r="B1693" i="24" s="1"/>
  <c r="AA135" i="2"/>
  <c r="B1708" i="24" s="1"/>
  <c r="AA136" i="2"/>
  <c r="B1723" i="24" s="1"/>
  <c r="AA137" i="2"/>
  <c r="B1738" i="24" s="1"/>
  <c r="AA138" i="2"/>
  <c r="B1753" i="24" s="1"/>
  <c r="AA139" i="2"/>
  <c r="AA141" i="2"/>
  <c r="AA140" i="2"/>
  <c r="B1798" i="24" s="1"/>
  <c r="AA142" i="2"/>
  <c r="B1813" i="24" s="1"/>
  <c r="AA145" i="2"/>
  <c r="B1828" i="24" s="1"/>
  <c r="AA146" i="2"/>
  <c r="B1843" i="24" s="1"/>
  <c r="AA147" i="2"/>
  <c r="B1858" i="24" s="1"/>
  <c r="AA148" i="2"/>
  <c r="B1873" i="24" s="1"/>
  <c r="AA149" i="2"/>
  <c r="B1888" i="24" s="1"/>
  <c r="AA150" i="2"/>
  <c r="B1903" i="24" s="1"/>
  <c r="AA151" i="2"/>
  <c r="B1918" i="24" s="1"/>
  <c r="AA152" i="2"/>
  <c r="B1933" i="24" s="1"/>
  <c r="AA153" i="2"/>
  <c r="B1948" i="24" s="1"/>
  <c r="AA154" i="2"/>
  <c r="B1963" i="24" s="1"/>
  <c r="AA155" i="2"/>
  <c r="B1978" i="24" s="1"/>
  <c r="AA156" i="2"/>
  <c r="B1993" i="24" s="1"/>
  <c r="AA157" i="2"/>
  <c r="B2008" i="24" s="1"/>
  <c r="AA158" i="2"/>
  <c r="B2023" i="24" s="1"/>
  <c r="AA159" i="2"/>
  <c r="B2038" i="24" s="1"/>
  <c r="AA191" i="2"/>
  <c r="B2458" i="24" s="1"/>
  <c r="AA192" i="2"/>
  <c r="B2473" i="24" s="1"/>
  <c r="AA193" i="2"/>
  <c r="B2488" i="24" s="1"/>
  <c r="AA194" i="2"/>
  <c r="B2503" i="24" s="1"/>
  <c r="AA195" i="2"/>
  <c r="B2518" i="24" s="1"/>
  <c r="AA196" i="2"/>
  <c r="B2533" i="24" s="1"/>
  <c r="AA197" i="2"/>
  <c r="B2548" i="24" s="1"/>
  <c r="AA198" i="2"/>
  <c r="B2563" i="24" s="1"/>
  <c r="AA199" i="2"/>
  <c r="B2578" i="24" s="1"/>
  <c r="AA200" i="2"/>
  <c r="B2593" i="24" s="1"/>
  <c r="AA201" i="2"/>
  <c r="B2608" i="24" s="1"/>
  <c r="AA202" i="2"/>
  <c r="B2623" i="24" s="1"/>
  <c r="AA203" i="2"/>
  <c r="B2638" i="24" s="1"/>
  <c r="AA204" i="2"/>
  <c r="B2653" i="24" s="1"/>
  <c r="AA205" i="2"/>
  <c r="B2668" i="24" s="1"/>
  <c r="AA206" i="2"/>
  <c r="B2683" i="24" s="1"/>
  <c r="AA207" i="2"/>
  <c r="B2698" i="24" s="1"/>
  <c r="AA208" i="2"/>
  <c r="B2713" i="24" s="1"/>
  <c r="AA209" i="2"/>
  <c r="AA210" i="2"/>
  <c r="B2743" i="24" s="1"/>
  <c r="AA211" i="2"/>
  <c r="B2758" i="24" s="1"/>
  <c r="AA212" i="2"/>
  <c r="B2773" i="24" s="1"/>
  <c r="AA213" i="2"/>
  <c r="B2788" i="24" s="1"/>
  <c r="AA214" i="2"/>
  <c r="B2803" i="24" s="1"/>
  <c r="AA215" i="2"/>
  <c r="B2818" i="24" s="1"/>
  <c r="AA216" i="2"/>
  <c r="B2833" i="24" s="1"/>
  <c r="AA217" i="2"/>
  <c r="B2848" i="24" s="1"/>
  <c r="AA218" i="2"/>
  <c r="B2863" i="24" s="1"/>
  <c r="AA219" i="2"/>
  <c r="B2878" i="24" s="1"/>
  <c r="AA220" i="2"/>
  <c r="B2893" i="24" s="1"/>
  <c r="AA221" i="2"/>
  <c r="B2908" i="24" s="1"/>
  <c r="AA222" i="2"/>
  <c r="B2923" i="24" s="1"/>
  <c r="AA223" i="2"/>
  <c r="B2938" i="24" s="1"/>
  <c r="AA224" i="2"/>
  <c r="B2953" i="24" s="1"/>
  <c r="AA225" i="2"/>
  <c r="AA226" i="2"/>
  <c r="B2983" i="24" s="1"/>
  <c r="AA227" i="2"/>
  <c r="B2998" i="24" s="1"/>
  <c r="AA228" i="2"/>
  <c r="B3013" i="24" s="1"/>
  <c r="AA229" i="2"/>
  <c r="B3028" i="24" s="1"/>
  <c r="AA232" i="2"/>
  <c r="B3435" i="24" s="1"/>
  <c r="AA244" i="2"/>
  <c r="B3615" i="24" s="1"/>
  <c r="AA233" i="2"/>
  <c r="B3450" i="24" s="1"/>
  <c r="AA234" i="2"/>
  <c r="B3465" i="24" s="1"/>
  <c r="AA235" i="2"/>
  <c r="B3480" i="24" s="1"/>
  <c r="AA236" i="2"/>
  <c r="B3495" i="24" s="1"/>
  <c r="AA237" i="2"/>
  <c r="B3510" i="24" s="1"/>
  <c r="AA238" i="2"/>
  <c r="B3525" i="24" s="1"/>
  <c r="AA239" i="2"/>
  <c r="B3540" i="24" s="1"/>
  <c r="AA240" i="2"/>
  <c r="B3555" i="24" s="1"/>
  <c r="AA241" i="2"/>
  <c r="B3570" i="24" s="1"/>
  <c r="AA242" i="2"/>
  <c r="B3585" i="24" s="1"/>
  <c r="AA243" i="2"/>
  <c r="B3600" i="24" s="1"/>
  <c r="AA245" i="2"/>
  <c r="AA248" i="2"/>
  <c r="B3855" i="24" s="1"/>
  <c r="AA249" i="2"/>
  <c r="B3870" i="24" s="1"/>
  <c r="AA250" i="2"/>
  <c r="B3885" i="24" s="1"/>
  <c r="AA251" i="2"/>
  <c r="B3900" i="24" s="1"/>
  <c r="AA252" i="2"/>
  <c r="B3915" i="24" s="1"/>
  <c r="AA253" i="2"/>
  <c r="B3930" i="24" s="1"/>
  <c r="AA256" i="2"/>
  <c r="B3945" i="24" s="1"/>
  <c r="AA257" i="2"/>
  <c r="B3960" i="24" s="1"/>
  <c r="AA258" i="2"/>
  <c r="B3975" i="24" s="1"/>
  <c r="AA259" i="2"/>
  <c r="B3990" i="24" s="1"/>
  <c r="AA262" i="2"/>
  <c r="B4005" i="24" s="1"/>
  <c r="AA263" i="2"/>
  <c r="B4020" i="24" s="1"/>
  <c r="AA264" i="2"/>
  <c r="B4035" i="24" s="1"/>
  <c r="AA265" i="2"/>
  <c r="B4050" i="24" s="1"/>
  <c r="AA266" i="2"/>
  <c r="B4065" i="24" s="1"/>
  <c r="AA269" i="2"/>
  <c r="B4136" i="24" s="1"/>
  <c r="AA270" i="2"/>
  <c r="B4151" i="24" s="1"/>
  <c r="AA271" i="2"/>
  <c r="B4166" i="24" s="1"/>
  <c r="AA272" i="2"/>
  <c r="B4181" i="24" s="1"/>
  <c r="AA273" i="2"/>
  <c r="B4196" i="24" s="1"/>
  <c r="AA274" i="2"/>
  <c r="B4211" i="24" s="1"/>
  <c r="AA275" i="2"/>
  <c r="B4226" i="24" s="1"/>
  <c r="AA276" i="2"/>
  <c r="B4241" i="24" s="1"/>
  <c r="AA277" i="2"/>
  <c r="B4256" i="24" s="1"/>
  <c r="AA278" i="2"/>
  <c r="B4271" i="24" s="1"/>
  <c r="AA279" i="2"/>
  <c r="B4286" i="24" s="1"/>
  <c r="AA280" i="2"/>
  <c r="B4301" i="24" s="1"/>
  <c r="AA281" i="2"/>
  <c r="B4316" i="24" s="1"/>
  <c r="AA282" i="2"/>
  <c r="B4331" i="24" s="1"/>
  <c r="AA283" i="2"/>
  <c r="B4346" i="24" s="1"/>
  <c r="AA284" i="2"/>
  <c r="B4361" i="24" s="1"/>
  <c r="AA285" i="2"/>
  <c r="B4376" i="24" s="1"/>
  <c r="AA286" i="2"/>
  <c r="B4391" i="24" s="1"/>
  <c r="AA287" i="2"/>
  <c r="B4406" i="24" s="1"/>
  <c r="AA288" i="2"/>
  <c r="B4421" i="24" s="1"/>
  <c r="AA291" i="2"/>
  <c r="B4828" i="24" s="1"/>
  <c r="AA292" i="2"/>
  <c r="B4843" i="24" s="1"/>
  <c r="AA293" i="2"/>
  <c r="B4858" i="24" s="1"/>
  <c r="AA294" i="2"/>
  <c r="B4873" i="24" s="1"/>
  <c r="AA295" i="2"/>
  <c r="B4888" i="24" s="1"/>
  <c r="AA298" i="2"/>
  <c r="B5183" i="24" s="1"/>
  <c r="AA299" i="2"/>
  <c r="B5198" i="24" s="1"/>
  <c r="AA300" i="2"/>
  <c r="B5213" i="24" s="1"/>
  <c r="AA301" i="2"/>
  <c r="B5228" i="24" s="1"/>
  <c r="AA302" i="2"/>
  <c r="B5243" i="24" s="1"/>
  <c r="AA303" i="2"/>
  <c r="B5258" i="24" s="1"/>
  <c r="AA306" i="2"/>
  <c r="B5497" i="24" s="1"/>
  <c r="AA307" i="2"/>
  <c r="B5512" i="24" s="1"/>
  <c r="AA308" i="2"/>
  <c r="B5527" i="24" s="1"/>
  <c r="AA309" i="2"/>
  <c r="B5542" i="24" s="1"/>
  <c r="AA312" i="2"/>
  <c r="B5669" i="24" s="1"/>
  <c r="AA313" i="2"/>
  <c r="B5684" i="24" s="1"/>
  <c r="AA314" i="2"/>
  <c r="B5699" i="24" s="1"/>
  <c r="AA315" i="2"/>
  <c r="B5714" i="24" s="1"/>
  <c r="AA316" i="2"/>
  <c r="B5729" i="24" s="1"/>
  <c r="AA317" i="2"/>
  <c r="B5744" i="24" s="1"/>
  <c r="AA318" i="2"/>
  <c r="B5759" i="24" s="1"/>
  <c r="AA319" i="2"/>
  <c r="B5774" i="24" s="1"/>
  <c r="AA320" i="2"/>
  <c r="B5789" i="24" s="1"/>
  <c r="AA321" i="2"/>
  <c r="B5804" i="24" s="1"/>
  <c r="AA322" i="2"/>
  <c r="B5819" i="24" s="1"/>
  <c r="AA323" i="2"/>
  <c r="B5834" i="24" s="1"/>
  <c r="AA324" i="2"/>
  <c r="B5849" i="24" s="1"/>
  <c r="AD324" i="2"/>
  <c r="B5852" i="24" s="1"/>
  <c r="AD323" i="2"/>
  <c r="B5837" i="24" s="1"/>
  <c r="AD322" i="2"/>
  <c r="B5822" i="24" s="1"/>
  <c r="AD321" i="2"/>
  <c r="B5807" i="24" s="1"/>
  <c r="AD320" i="2"/>
  <c r="B5792" i="24" s="1"/>
  <c r="AD319" i="2"/>
  <c r="B5777" i="24" s="1"/>
  <c r="AD318" i="2"/>
  <c r="B5762" i="24" s="1"/>
  <c r="AD317" i="2"/>
  <c r="B5747" i="24" s="1"/>
  <c r="AD316" i="2"/>
  <c r="B5732" i="24" s="1"/>
  <c r="AD315" i="2"/>
  <c r="B5717" i="24" s="1"/>
  <c r="AD314" i="2"/>
  <c r="B5702" i="24" s="1"/>
  <c r="AD313" i="2"/>
  <c r="B5687" i="24" s="1"/>
  <c r="AD312" i="2"/>
  <c r="B5672" i="24" s="1"/>
  <c r="AD309" i="2"/>
  <c r="B5545" i="24" s="1"/>
  <c r="AD308" i="2"/>
  <c r="B5530" i="24" s="1"/>
  <c r="AD307" i="2"/>
  <c r="B5515" i="24" s="1"/>
  <c r="AD306" i="2"/>
  <c r="B5500" i="24" s="1"/>
  <c r="AD303" i="2"/>
  <c r="B5261" i="24" s="1"/>
  <c r="AD302" i="2"/>
  <c r="B5246" i="24" s="1"/>
  <c r="AD301" i="2"/>
  <c r="B5231" i="24" s="1"/>
  <c r="AD300" i="2"/>
  <c r="B5216" i="24" s="1"/>
  <c r="AD299" i="2"/>
  <c r="B5201" i="24" s="1"/>
  <c r="AD298" i="2"/>
  <c r="B5186" i="24" s="1"/>
  <c r="AD295" i="2"/>
  <c r="B4891" i="24" s="1"/>
  <c r="AD294" i="2"/>
  <c r="B4876" i="24" s="1"/>
  <c r="AD293" i="2"/>
  <c r="B4861" i="24" s="1"/>
  <c r="AD292" i="2"/>
  <c r="B4846" i="24" s="1"/>
  <c r="AD291" i="2"/>
  <c r="B4831" i="24" s="1"/>
  <c r="AD288" i="2"/>
  <c r="B4424" i="24" s="1"/>
  <c r="AD287" i="2"/>
  <c r="B4409" i="24" s="1"/>
  <c r="AD286" i="2"/>
  <c r="B4394" i="24" s="1"/>
  <c r="AD285" i="2"/>
  <c r="B4379" i="24" s="1"/>
  <c r="AD284" i="2"/>
  <c r="B4364" i="24" s="1"/>
  <c r="AD283" i="2"/>
  <c r="B4349" i="24" s="1"/>
  <c r="AD282" i="2"/>
  <c r="B4334" i="24" s="1"/>
  <c r="AD281" i="2"/>
  <c r="B4319" i="24" s="1"/>
  <c r="AD280" i="2"/>
  <c r="B4304" i="24" s="1"/>
  <c r="AD279" i="2"/>
  <c r="B4289" i="24" s="1"/>
  <c r="AD278" i="2"/>
  <c r="B4274" i="24" s="1"/>
  <c r="AD277" i="2"/>
  <c r="B4259" i="24" s="1"/>
  <c r="AD276" i="2"/>
  <c r="B4244" i="24" s="1"/>
  <c r="AD275" i="2"/>
  <c r="B4229" i="24" s="1"/>
  <c r="AD274" i="2"/>
  <c r="B4214" i="24" s="1"/>
  <c r="AD273" i="2"/>
  <c r="B4199" i="24" s="1"/>
  <c r="AD272" i="2"/>
  <c r="B4184" i="24" s="1"/>
  <c r="AD271" i="2"/>
  <c r="B4169" i="24" s="1"/>
  <c r="AD270" i="2"/>
  <c r="B4154" i="24" s="1"/>
  <c r="AD269" i="2"/>
  <c r="B4139" i="24" s="1"/>
  <c r="AD266" i="2"/>
  <c r="B4068" i="24" s="1"/>
  <c r="AD265" i="2"/>
  <c r="B4053" i="24" s="1"/>
  <c r="AD264" i="2"/>
  <c r="B4038" i="24" s="1"/>
  <c r="AD263" i="2"/>
  <c r="B4023" i="24" s="1"/>
  <c r="AD262" i="2"/>
  <c r="B4008" i="24" s="1"/>
  <c r="AD259" i="2"/>
  <c r="B3993" i="24" s="1"/>
  <c r="AD258" i="2"/>
  <c r="B3978" i="24" s="1"/>
  <c r="AD257" i="2"/>
  <c r="B3963" i="24" s="1"/>
  <c r="AD256" i="2"/>
  <c r="B3948" i="24" s="1"/>
  <c r="AD253" i="2"/>
  <c r="B3933" i="24" s="1"/>
  <c r="AD252" i="2"/>
  <c r="B3918" i="24" s="1"/>
  <c r="AD251" i="2"/>
  <c r="B3903" i="24" s="1"/>
  <c r="AD250" i="2"/>
  <c r="B3888" i="24" s="1"/>
  <c r="AD249" i="2"/>
  <c r="B3873" i="24" s="1"/>
  <c r="AD248" i="2"/>
  <c r="B3858" i="24" s="1"/>
  <c r="AD245" i="2"/>
  <c r="AD243" i="2"/>
  <c r="B3603" i="24" s="1"/>
  <c r="AD242" i="2"/>
  <c r="B3588" i="24" s="1"/>
  <c r="AD241" i="2"/>
  <c r="B3573" i="24" s="1"/>
  <c r="AD240" i="2"/>
  <c r="B3558" i="24" s="1"/>
  <c r="AD239" i="2"/>
  <c r="B3543" i="24" s="1"/>
  <c r="AD238" i="2"/>
  <c r="B3528" i="24" s="1"/>
  <c r="AD237" i="2"/>
  <c r="B3513" i="24" s="1"/>
  <c r="AD236" i="2"/>
  <c r="B3498" i="24" s="1"/>
  <c r="AD235" i="2"/>
  <c r="B3483" i="24" s="1"/>
  <c r="AD234" i="2"/>
  <c r="B3468" i="24" s="1"/>
  <c r="AD233" i="2"/>
  <c r="B3453" i="24" s="1"/>
  <c r="AD244" i="2"/>
  <c r="B3618" i="24" s="1"/>
  <c r="AD232" i="2"/>
  <c r="B3438" i="24" s="1"/>
  <c r="AD229" i="2"/>
  <c r="B3031" i="24" s="1"/>
  <c r="AD228" i="2"/>
  <c r="B3016" i="24" s="1"/>
  <c r="AD227" i="2"/>
  <c r="B3001" i="24" s="1"/>
  <c r="AD226" i="2"/>
  <c r="B2986" i="24" s="1"/>
  <c r="AD225" i="2"/>
  <c r="AD224" i="2"/>
  <c r="B2956" i="24" s="1"/>
  <c r="AD223" i="2"/>
  <c r="B2941" i="24" s="1"/>
  <c r="AD222" i="2"/>
  <c r="B2926" i="24" s="1"/>
  <c r="AD221" i="2"/>
  <c r="B2911" i="24" s="1"/>
  <c r="AD220" i="2"/>
  <c r="B2896" i="24" s="1"/>
  <c r="AD219" i="2"/>
  <c r="B2881" i="24" s="1"/>
  <c r="AD218" i="2"/>
  <c r="B2866" i="24" s="1"/>
  <c r="AD217" i="2"/>
  <c r="B2851" i="24" s="1"/>
  <c r="AD216" i="2"/>
  <c r="B2836" i="24" s="1"/>
  <c r="AD215" i="2"/>
  <c r="B2821" i="24" s="1"/>
  <c r="AD214" i="2"/>
  <c r="B2806" i="24" s="1"/>
  <c r="AD213" i="2"/>
  <c r="B2791" i="24" s="1"/>
  <c r="AD212" i="2"/>
  <c r="B2776" i="24" s="1"/>
  <c r="AD211" i="2"/>
  <c r="B2761" i="24" s="1"/>
  <c r="AD210" i="2"/>
  <c r="B2746" i="24" s="1"/>
  <c r="AD209" i="2"/>
  <c r="AD208" i="2"/>
  <c r="B2716" i="24" s="1"/>
  <c r="AD207" i="2"/>
  <c r="B2701" i="24" s="1"/>
  <c r="AD206" i="2"/>
  <c r="B2686" i="24" s="1"/>
  <c r="AD205" i="2"/>
  <c r="B2671" i="24" s="1"/>
  <c r="AD204" i="2"/>
  <c r="B2656" i="24" s="1"/>
  <c r="AD203" i="2"/>
  <c r="B2641" i="24" s="1"/>
  <c r="AD202" i="2"/>
  <c r="AD201" i="2"/>
  <c r="B2611" i="24" s="1"/>
  <c r="AD200" i="2"/>
  <c r="B2596" i="24" s="1"/>
  <c r="AD199" i="2"/>
  <c r="B2581" i="24" s="1"/>
  <c r="AD198" i="2"/>
  <c r="B2566" i="24" s="1"/>
  <c r="AD197" i="2"/>
  <c r="B2551" i="24" s="1"/>
  <c r="AD196" i="2"/>
  <c r="B2536" i="24" s="1"/>
  <c r="AD195" i="2"/>
  <c r="B2521" i="24" s="1"/>
  <c r="AD194" i="2"/>
  <c r="B2506" i="24" s="1"/>
  <c r="AD193" i="2"/>
  <c r="B2491" i="24" s="1"/>
  <c r="AD192" i="2"/>
  <c r="B2476" i="24" s="1"/>
  <c r="AD191" i="2"/>
  <c r="B2461" i="24" s="1"/>
  <c r="AD188" i="2"/>
  <c r="AD187" i="2"/>
  <c r="AD186" i="2"/>
  <c r="AD185" i="2"/>
  <c r="AD184" i="2"/>
  <c r="AD183" i="2"/>
  <c r="AD182" i="2"/>
  <c r="AD181" i="2"/>
  <c r="AD180" i="2"/>
  <c r="B2326" i="24" s="1"/>
  <c r="AD179" i="2"/>
  <c r="AD178" i="2"/>
  <c r="AD177" i="2"/>
  <c r="AD176" i="2"/>
  <c r="B2266" i="24" s="1"/>
  <c r="AD175" i="2"/>
  <c r="AD174" i="2"/>
  <c r="B2236" i="24" s="1"/>
  <c r="AD173" i="2"/>
  <c r="AD172" i="2"/>
  <c r="B2206" i="24" s="1"/>
  <c r="AD171" i="2"/>
  <c r="AD170" i="2"/>
  <c r="B2176" i="24" s="1"/>
  <c r="AD169" i="2"/>
  <c r="AD163" i="2"/>
  <c r="AD162" i="2"/>
  <c r="AD166" i="2"/>
  <c r="B2116" i="24" s="1"/>
  <c r="AD165" i="2"/>
  <c r="B2101" i="24" s="1"/>
  <c r="AD164" i="2"/>
  <c r="B2086" i="24" s="1"/>
  <c r="AD168" i="2"/>
  <c r="B2146" i="24" s="1"/>
  <c r="AD167" i="2"/>
  <c r="B2131" i="24" s="1"/>
  <c r="AD159" i="2"/>
  <c r="B2041" i="24" s="1"/>
  <c r="AD158" i="2"/>
  <c r="B2026" i="24" s="1"/>
  <c r="AD157" i="2"/>
  <c r="B2011" i="24" s="1"/>
  <c r="AD156" i="2"/>
  <c r="B1996" i="24" s="1"/>
  <c r="AD155" i="2"/>
  <c r="B1981" i="24" s="1"/>
  <c r="AD154" i="2"/>
  <c r="B1966" i="24" s="1"/>
  <c r="AD153" i="2"/>
  <c r="B1951" i="24" s="1"/>
  <c r="AD152" i="2"/>
  <c r="B1936" i="24" s="1"/>
  <c r="AD151" i="2"/>
  <c r="B1921" i="24" s="1"/>
  <c r="AD150" i="2"/>
  <c r="B1906" i="24" s="1"/>
  <c r="AD149" i="2"/>
  <c r="B1891" i="24" s="1"/>
  <c r="AD148" i="2"/>
  <c r="B1876" i="24" s="1"/>
  <c r="AD147" i="2"/>
  <c r="B1861" i="24" s="1"/>
  <c r="AD146" i="2"/>
  <c r="B1846" i="24" s="1"/>
  <c r="AD145" i="2"/>
  <c r="B1831" i="24" s="1"/>
  <c r="AD142" i="2"/>
  <c r="B1816" i="24" s="1"/>
  <c r="AD140" i="2"/>
  <c r="B1801" i="24" s="1"/>
  <c r="AD141" i="2"/>
  <c r="AD139" i="2"/>
  <c r="AD138" i="2"/>
  <c r="B1756" i="24" s="1"/>
  <c r="AD137" i="2"/>
  <c r="B1741" i="24" s="1"/>
  <c r="AD136" i="2"/>
  <c r="B1726" i="24" s="1"/>
  <c r="AD135" i="2"/>
  <c r="B1711" i="24" s="1"/>
  <c r="AD134" i="2"/>
  <c r="B1696" i="24" s="1"/>
  <c r="AD133" i="2"/>
  <c r="AD132" i="2"/>
  <c r="AD131" i="2"/>
  <c r="B1651" i="24" s="1"/>
  <c r="AD130" i="2"/>
  <c r="B1636" i="24" s="1"/>
  <c r="AD129" i="2"/>
  <c r="B1621" i="24" s="1"/>
  <c r="AD128" i="2"/>
  <c r="B1606" i="24" s="1"/>
  <c r="AD127" i="2"/>
  <c r="B1591" i="24" s="1"/>
  <c r="AD126" i="2"/>
  <c r="B1576" i="24" s="1"/>
  <c r="AD125" i="2"/>
  <c r="B1561" i="24" s="1"/>
  <c r="AD124" i="2"/>
  <c r="B1546" i="24" s="1"/>
  <c r="AD123" i="2"/>
  <c r="B1531" i="24" s="1"/>
  <c r="AD122" i="2"/>
  <c r="B1516" i="24" s="1"/>
  <c r="AD121" i="2"/>
  <c r="B1501" i="24" s="1"/>
  <c r="AD120" i="2"/>
  <c r="B1486" i="24" s="1"/>
  <c r="AD119" i="2"/>
  <c r="AD118" i="2"/>
  <c r="B1456" i="24" s="1"/>
  <c r="AD117" i="2"/>
  <c r="B1441" i="24" s="1"/>
  <c r="AD116" i="2"/>
  <c r="B1426" i="24" s="1"/>
  <c r="AD115" i="2"/>
  <c r="B1411" i="24" s="1"/>
  <c r="AD114" i="2"/>
  <c r="B1396" i="24" s="1"/>
  <c r="AD113" i="2"/>
  <c r="B1381" i="24" s="1"/>
  <c r="AD112" i="2"/>
  <c r="B1366" i="24" s="1"/>
  <c r="AD111" i="2"/>
  <c r="B1351" i="24" s="1"/>
  <c r="AD110" i="2"/>
  <c r="B1336" i="24" s="1"/>
  <c r="AD109" i="2"/>
  <c r="B1321" i="24" s="1"/>
  <c r="AD107" i="2"/>
  <c r="B1291" i="24" s="1"/>
  <c r="AD106" i="2"/>
  <c r="B1276" i="24" s="1"/>
  <c r="AD105" i="2"/>
  <c r="B1261" i="24" s="1"/>
  <c r="AD104" i="2"/>
  <c r="B1246" i="24" s="1"/>
  <c r="AD103" i="2"/>
  <c r="B1231" i="24" s="1"/>
  <c r="AD102" i="2"/>
  <c r="B1216" i="24" s="1"/>
  <c r="AD101" i="2"/>
  <c r="B1201" i="24" s="1"/>
  <c r="AD100" i="2"/>
  <c r="B1186" i="24" s="1"/>
  <c r="AD99" i="2"/>
  <c r="B1171" i="24" s="1"/>
  <c r="AD98" i="2"/>
  <c r="B1156" i="24" s="1"/>
  <c r="AD97" i="2"/>
  <c r="AD96" i="2"/>
  <c r="B1126" i="24" s="1"/>
  <c r="AD95" i="2"/>
  <c r="B1111" i="24" s="1"/>
  <c r="AD94" i="2"/>
  <c r="B1096" i="24" s="1"/>
  <c r="AD93" i="2"/>
  <c r="B1081" i="24" s="1"/>
  <c r="AD92" i="2"/>
  <c r="B1066" i="24" s="1"/>
  <c r="AD91" i="2"/>
  <c r="B1051" i="24" s="1"/>
  <c r="AD46" i="2"/>
  <c r="AD45" i="2"/>
  <c r="AD44" i="2"/>
  <c r="AD43" i="2"/>
  <c r="AD42" i="2"/>
  <c r="AD41" i="2"/>
  <c r="AD40" i="2"/>
  <c r="AD39" i="2"/>
  <c r="AD38" i="2"/>
  <c r="AD37" i="2"/>
  <c r="AD36" i="2"/>
  <c r="AD35" i="2"/>
  <c r="AD34" i="2"/>
  <c r="AD33" i="2"/>
  <c r="AD32" i="2"/>
  <c r="AD31" i="2"/>
  <c r="B151" i="24" s="1"/>
  <c r="AD30" i="2"/>
  <c r="B136" i="24" s="1"/>
  <c r="AD29" i="2"/>
  <c r="B121" i="24" s="1"/>
  <c r="AD88" i="2"/>
  <c r="AD87" i="2"/>
  <c r="B991" i="24" s="1"/>
  <c r="AD86" i="2"/>
  <c r="B976" i="24" s="1"/>
  <c r="AD85" i="2"/>
  <c r="B961" i="24" s="1"/>
  <c r="AD84" i="2"/>
  <c r="B946" i="24" s="1"/>
  <c r="AD83" i="2"/>
  <c r="B931" i="24" s="1"/>
  <c r="AD82" i="2"/>
  <c r="B916" i="24" s="1"/>
  <c r="AD81" i="2"/>
  <c r="B901" i="24" s="1"/>
  <c r="AD80" i="2"/>
  <c r="B886" i="24" s="1"/>
  <c r="AD79" i="2"/>
  <c r="B871" i="24" s="1"/>
  <c r="AD78" i="2"/>
  <c r="B856" i="24" s="1"/>
  <c r="AD77" i="2"/>
  <c r="B841" i="24" s="1"/>
  <c r="AD76" i="2"/>
  <c r="B826" i="24" s="1"/>
  <c r="AD75" i="2"/>
  <c r="B811" i="24" s="1"/>
  <c r="AD74" i="2"/>
  <c r="B796" i="24" s="1"/>
  <c r="AD73" i="2"/>
  <c r="B781" i="24" s="1"/>
  <c r="AD72" i="2"/>
  <c r="B766" i="24" s="1"/>
  <c r="AD23" i="2"/>
  <c r="B31" i="24" s="1"/>
  <c r="AD24" i="2"/>
  <c r="B46" i="24" s="1"/>
  <c r="AD27" i="2"/>
  <c r="B91" i="24" s="1"/>
  <c r="AD25" i="2"/>
  <c r="AD26" i="2"/>
  <c r="B76" i="24" s="1"/>
  <c r="AD28" i="2"/>
  <c r="B106" i="24" s="1"/>
  <c r="AD47" i="2"/>
  <c r="B391" i="24" s="1"/>
  <c r="AD48" i="2"/>
  <c r="B406" i="24" s="1"/>
  <c r="AD49" i="2"/>
  <c r="B421" i="24" s="1"/>
  <c r="AD50" i="2"/>
  <c r="B436" i="24" s="1"/>
  <c r="AD51" i="2"/>
  <c r="B451" i="24" s="1"/>
  <c r="AD52" i="2"/>
  <c r="B466" i="24" s="1"/>
  <c r="AD53" i="2"/>
  <c r="B481" i="24" s="1"/>
  <c r="AD54" i="2"/>
  <c r="B496" i="24" s="1"/>
  <c r="AD55" i="2"/>
  <c r="B511" i="24" s="1"/>
  <c r="AD56" i="2"/>
  <c r="B526" i="24" s="1"/>
  <c r="AD57" i="2"/>
  <c r="B541" i="24" s="1"/>
  <c r="AD58" i="2"/>
  <c r="B556" i="24" s="1"/>
  <c r="AD59" i="2"/>
  <c r="B571" i="24" s="1"/>
  <c r="AD60" i="2"/>
  <c r="B586" i="24" s="1"/>
  <c r="AD61" i="2"/>
  <c r="B601" i="24" s="1"/>
  <c r="AD62" i="2"/>
  <c r="B616" i="24" s="1"/>
  <c r="AD63" i="2"/>
  <c r="B631" i="24" s="1"/>
  <c r="AD64" i="2"/>
  <c r="B646" i="24" s="1"/>
  <c r="AD65" i="2"/>
  <c r="B661" i="24" s="1"/>
  <c r="AD66" i="2"/>
  <c r="B676" i="24" s="1"/>
  <c r="AD67" i="2"/>
  <c r="B691" i="24" s="1"/>
  <c r="AD68" i="2"/>
  <c r="B706" i="24" s="1"/>
  <c r="AD69" i="2"/>
  <c r="B721" i="24" s="1"/>
  <c r="AD70" i="2"/>
  <c r="B736" i="24" s="1"/>
  <c r="AD71" i="2"/>
  <c r="B751" i="24" s="1"/>
  <c r="X26" i="4" l="1"/>
  <c r="Y26" i="4" s="1"/>
  <c r="Z26" i="4" s="1"/>
  <c r="B2356" i="24"/>
  <c r="X133" i="4"/>
  <c r="B1771" i="24"/>
  <c r="X6" i="4"/>
  <c r="B2056" i="24"/>
  <c r="X19" i="4"/>
  <c r="Y19" i="4" s="1"/>
  <c r="Z19" i="4" s="1"/>
  <c r="B2251" i="24"/>
  <c r="X27" i="4"/>
  <c r="Y27" i="4" s="1"/>
  <c r="Z27" i="4" s="1"/>
  <c r="B2371" i="24"/>
  <c r="BA203" i="2"/>
  <c r="B2731" i="24"/>
  <c r="U133" i="4"/>
  <c r="B1768" i="24"/>
  <c r="BA120" i="2"/>
  <c r="X117" i="4" s="1"/>
  <c r="B1666" i="24"/>
  <c r="X135" i="4"/>
  <c r="B7113" i="24"/>
  <c r="X7" i="4"/>
  <c r="Y7" i="4" s="1"/>
  <c r="Z7" i="4" s="1"/>
  <c r="B2071" i="24"/>
  <c r="BA197" i="2"/>
  <c r="B2626" i="24"/>
  <c r="G25" i="2"/>
  <c r="B61" i="24"/>
  <c r="X345" i="4"/>
  <c r="Y345" i="4" s="1"/>
  <c r="Z345" i="4" s="1"/>
  <c r="B166" i="24"/>
  <c r="X353" i="4"/>
  <c r="Y353" i="4" s="1"/>
  <c r="Z353" i="4" s="1"/>
  <c r="B286" i="24"/>
  <c r="X13" i="4"/>
  <c r="Y13" i="4" s="1"/>
  <c r="Z13" i="4" s="1"/>
  <c r="B2161" i="24"/>
  <c r="X21" i="4"/>
  <c r="Y21" i="4" s="1"/>
  <c r="Z21" i="4" s="1"/>
  <c r="B2281" i="24"/>
  <c r="X29" i="4"/>
  <c r="Y29" i="4" s="1"/>
  <c r="Z29" i="4" s="1"/>
  <c r="B2401" i="24"/>
  <c r="BA232" i="2"/>
  <c r="B3633" i="24"/>
  <c r="S502" i="4"/>
  <c r="B5629" i="24"/>
  <c r="X346" i="4"/>
  <c r="Y346" i="4" s="1"/>
  <c r="Z346" i="4" s="1"/>
  <c r="B181" i="24"/>
  <c r="X354" i="4"/>
  <c r="Y354" i="4" s="1"/>
  <c r="Z354" i="4" s="1"/>
  <c r="B301" i="24"/>
  <c r="X22" i="4"/>
  <c r="Y22" i="4" s="1"/>
  <c r="Z22" i="4" s="1"/>
  <c r="B2296" i="24"/>
  <c r="X30" i="4"/>
  <c r="Y30" i="4" s="1"/>
  <c r="Z30" i="4" s="1"/>
  <c r="B2416" i="24"/>
  <c r="AX203" i="2"/>
  <c r="U169" i="4" s="1"/>
  <c r="B2728" i="24"/>
  <c r="B1018" i="24"/>
  <c r="B1033" i="24"/>
  <c r="B1003" i="24"/>
  <c r="X347" i="4"/>
  <c r="Y347" i="4" s="1"/>
  <c r="Z347" i="4" s="1"/>
  <c r="B196" i="24"/>
  <c r="X355" i="4"/>
  <c r="Y355" i="4" s="1"/>
  <c r="Z355" i="4" s="1"/>
  <c r="B316" i="24"/>
  <c r="X15" i="4"/>
  <c r="Y15" i="4" s="1"/>
  <c r="Z15" i="4" s="1"/>
  <c r="B2191" i="24"/>
  <c r="X23" i="4"/>
  <c r="Y23" i="4" s="1"/>
  <c r="Z23" i="4" s="1"/>
  <c r="B2311" i="24"/>
  <c r="X31" i="4"/>
  <c r="Y31" i="4" s="1"/>
  <c r="Z31" i="4" s="1"/>
  <c r="B2431" i="24"/>
  <c r="X348" i="4"/>
  <c r="Y348" i="4" s="1"/>
  <c r="Z348" i="4" s="1"/>
  <c r="B211" i="24"/>
  <c r="X356" i="4"/>
  <c r="Y356" i="4" s="1"/>
  <c r="Z356" i="4" s="1"/>
  <c r="B331" i="24"/>
  <c r="X32" i="4"/>
  <c r="Y32" i="4" s="1"/>
  <c r="Z32" i="4" s="1"/>
  <c r="B2446" i="24"/>
  <c r="S498" i="4"/>
  <c r="B5587" i="24"/>
  <c r="X350" i="4"/>
  <c r="Y350" i="4" s="1"/>
  <c r="Z350" i="4" s="1"/>
  <c r="B241" i="24"/>
  <c r="X358" i="4"/>
  <c r="Y358" i="4" s="1"/>
  <c r="Z358" i="4" s="1"/>
  <c r="B361" i="24"/>
  <c r="X95" i="4"/>
  <c r="B1141" i="24"/>
  <c r="U135" i="4"/>
  <c r="Y135" i="4" s="1"/>
  <c r="Z135" i="4" s="1"/>
  <c r="B7110" i="24"/>
  <c r="AX120" i="2"/>
  <c r="B1663" i="24"/>
  <c r="X351" i="4"/>
  <c r="Y351" i="4" s="1"/>
  <c r="Z351" i="4" s="1"/>
  <c r="B256" i="24"/>
  <c r="X359" i="4"/>
  <c r="Y359" i="4" s="1"/>
  <c r="Z359" i="4" s="1"/>
  <c r="B376" i="24"/>
  <c r="BA220" i="2"/>
  <c r="X199" i="4" s="1"/>
  <c r="B2971" i="24"/>
  <c r="X352" i="4"/>
  <c r="Y352" i="4" s="1"/>
  <c r="Z352" i="4" s="1"/>
  <c r="B271" i="24"/>
  <c r="X28" i="4"/>
  <c r="Y28" i="4" s="1"/>
  <c r="Z28" i="4" s="1"/>
  <c r="B2386" i="24"/>
  <c r="AX232" i="2"/>
  <c r="U63" i="4" s="1"/>
  <c r="B3630" i="24"/>
  <c r="S504" i="4"/>
  <c r="B5643" i="24"/>
  <c r="X116" i="4"/>
  <c r="B1681" i="24"/>
  <c r="AX220" i="2"/>
  <c r="U199" i="4" s="1"/>
  <c r="B2968" i="24"/>
  <c r="BA109" i="2"/>
  <c r="B1471" i="24"/>
  <c r="B1021" i="24"/>
  <c r="B1006" i="24"/>
  <c r="B1036" i="24"/>
  <c r="X349" i="4"/>
  <c r="Y349" i="4" s="1"/>
  <c r="Z349" i="4" s="1"/>
  <c r="B226" i="24"/>
  <c r="X357" i="4"/>
  <c r="Y357" i="4" s="1"/>
  <c r="Z357" i="4" s="1"/>
  <c r="B346" i="24"/>
  <c r="X17" i="4"/>
  <c r="Y17" i="4" s="1"/>
  <c r="Z17" i="4" s="1"/>
  <c r="B2221" i="24"/>
  <c r="X25" i="4"/>
  <c r="Y25" i="4" s="1"/>
  <c r="Z25" i="4" s="1"/>
  <c r="B2341" i="24"/>
  <c r="U116" i="4"/>
  <c r="B1678" i="24"/>
  <c r="X169" i="4"/>
  <c r="X106" i="4"/>
  <c r="X163" i="4"/>
  <c r="U117" i="4"/>
  <c r="X63" i="4"/>
  <c r="G54" i="3"/>
  <c r="AV48" i="3"/>
  <c r="G36" i="3"/>
  <c r="AV22" i="3"/>
  <c r="G44" i="3"/>
  <c r="AV39" i="3"/>
  <c r="G65" i="3"/>
  <c r="AV60" i="3"/>
  <c r="G155" i="3"/>
  <c r="AV148" i="3"/>
  <c r="AX109" i="2"/>
  <c r="U106" i="4" s="1"/>
  <c r="AX97" i="2"/>
  <c r="U95" i="4" s="1"/>
  <c r="AX197" i="2"/>
  <c r="U163" i="4" s="1"/>
  <c r="X14" i="4"/>
  <c r="Y14" i="4" s="1"/>
  <c r="Z14" i="4" s="1"/>
  <c r="X20" i="4"/>
  <c r="Y20" i="4" s="1"/>
  <c r="Z20" i="4" s="1"/>
  <c r="X16" i="4"/>
  <c r="Y16" i="4" s="1"/>
  <c r="Z16" i="4" s="1"/>
  <c r="X24" i="4"/>
  <c r="Y24" i="4" s="1"/>
  <c r="Z24" i="4" s="1"/>
  <c r="X18" i="4"/>
  <c r="Y18" i="4" s="1"/>
  <c r="Z18" i="4" s="1"/>
  <c r="Y6" i="4"/>
  <c r="Z6" i="4" s="1"/>
  <c r="G248" i="3"/>
  <c r="S445" i="4"/>
  <c r="S432" i="4"/>
  <c r="S421" i="4"/>
  <c r="S410" i="4"/>
  <c r="G194" i="3"/>
  <c r="S41" i="4"/>
  <c r="S274" i="4"/>
  <c r="S266" i="4"/>
  <c r="S255" i="4"/>
  <c r="S246" i="4"/>
  <c r="S238" i="4"/>
  <c r="S230" i="4"/>
  <c r="S222" i="4"/>
  <c r="S214" i="4"/>
  <c r="S309" i="4"/>
  <c r="S301" i="4"/>
  <c r="G81" i="3"/>
  <c r="S144" i="4"/>
  <c r="G61" i="3"/>
  <c r="G45" i="3"/>
  <c r="G34" i="3"/>
  <c r="S285" i="4"/>
  <c r="S444" i="4"/>
  <c r="S431" i="4"/>
  <c r="S420" i="4"/>
  <c r="S407" i="4"/>
  <c r="S48" i="4"/>
  <c r="S40" i="4"/>
  <c r="S273" i="4"/>
  <c r="S265" i="4"/>
  <c r="S254" i="4"/>
  <c r="S245" i="4"/>
  <c r="S237" i="4"/>
  <c r="S229" i="4"/>
  <c r="S221" i="4"/>
  <c r="S213" i="4"/>
  <c r="S308" i="4"/>
  <c r="G88" i="3"/>
  <c r="S292" i="4"/>
  <c r="G70" i="3"/>
  <c r="G33" i="3"/>
  <c r="S284" i="4"/>
  <c r="S443" i="4"/>
  <c r="S430" i="4"/>
  <c r="G220" i="3"/>
  <c r="S406" i="4"/>
  <c r="S501" i="4"/>
  <c r="S47" i="4"/>
  <c r="S39" i="4"/>
  <c r="G174" i="3"/>
  <c r="G166" i="3"/>
  <c r="S253" i="4"/>
  <c r="G148" i="3"/>
  <c r="S244" i="4"/>
  <c r="S236" i="4"/>
  <c r="S228" i="4"/>
  <c r="S220" i="4"/>
  <c r="S212" i="4"/>
  <c r="S307" i="4"/>
  <c r="S299" i="4"/>
  <c r="G79" i="3"/>
  <c r="S141" i="4"/>
  <c r="S189" i="4"/>
  <c r="G24" i="3"/>
  <c r="G245" i="3"/>
  <c r="G235" i="3"/>
  <c r="G227" i="3"/>
  <c r="G219" i="3"/>
  <c r="G201" i="3"/>
  <c r="G191" i="3"/>
  <c r="G183" i="3"/>
  <c r="G173" i="3"/>
  <c r="G165" i="3"/>
  <c r="G145" i="3"/>
  <c r="G137" i="3"/>
  <c r="G129" i="3"/>
  <c r="G121" i="3"/>
  <c r="G113" i="3"/>
  <c r="G105" i="3"/>
  <c r="S314" i="4"/>
  <c r="S306" i="4"/>
  <c r="S298" i="4"/>
  <c r="S290" i="4"/>
  <c r="S196" i="4"/>
  <c r="S188" i="4"/>
  <c r="G35" i="3"/>
  <c r="G244" i="3"/>
  <c r="G234" i="3"/>
  <c r="S428" i="4"/>
  <c r="S416" i="4"/>
  <c r="S403" i="4"/>
  <c r="G190" i="3"/>
  <c r="G182" i="3"/>
  <c r="G172" i="3"/>
  <c r="G164" i="3"/>
  <c r="G154" i="3"/>
  <c r="S250" i="4"/>
  <c r="S242" i="4"/>
  <c r="S234" i="4"/>
  <c r="S226" i="4"/>
  <c r="S218" i="4"/>
  <c r="G101" i="3"/>
  <c r="S305" i="4"/>
  <c r="S297" i="4"/>
  <c r="S289" i="4"/>
  <c r="S187" i="4"/>
  <c r="G49" i="3"/>
  <c r="G30" i="3"/>
  <c r="G23" i="3"/>
  <c r="G243" i="3"/>
  <c r="G233" i="3"/>
  <c r="G225" i="3"/>
  <c r="G217" i="3"/>
  <c r="S44" i="4"/>
  <c r="G181" i="3"/>
  <c r="S269" i="4"/>
  <c r="S261" i="4"/>
  <c r="G143" i="3"/>
  <c r="G135" i="3"/>
  <c r="G127" i="3"/>
  <c r="G119" i="3"/>
  <c r="G111" i="3"/>
  <c r="G100" i="3"/>
  <c r="S304" i="4"/>
  <c r="S296" i="4"/>
  <c r="S288" i="4"/>
  <c r="G64" i="3"/>
  <c r="G56" i="3"/>
  <c r="G40" i="3"/>
  <c r="G22" i="3"/>
  <c r="S280" i="4"/>
  <c r="G232" i="3"/>
  <c r="S423" i="4"/>
  <c r="G216" i="3"/>
  <c r="G198" i="3"/>
  <c r="G188" i="3"/>
  <c r="S34" i="4"/>
  <c r="S268" i="4"/>
  <c r="G162" i="3"/>
  <c r="G152" i="3"/>
  <c r="G142" i="3"/>
  <c r="G134" i="3"/>
  <c r="G126" i="3"/>
  <c r="G118" i="3"/>
  <c r="G110" i="3"/>
  <c r="S311" i="4"/>
  <c r="G91" i="3"/>
  <c r="S295" i="4"/>
  <c r="G75" i="3"/>
  <c r="G55" i="3"/>
  <c r="S168" i="4"/>
  <c r="G39" i="3"/>
  <c r="G28" i="3"/>
  <c r="S508" i="4"/>
  <c r="S279" i="4"/>
  <c r="S433" i="4"/>
  <c r="G223" i="3"/>
  <c r="S411" i="4"/>
  <c r="S505" i="4"/>
  <c r="S51" i="4"/>
  <c r="S42" i="4"/>
  <c r="G177" i="3"/>
  <c r="G169" i="3"/>
  <c r="S256" i="4"/>
  <c r="S247" i="4"/>
  <c r="S239" i="4"/>
  <c r="S231" i="4"/>
  <c r="S223" i="4"/>
  <c r="S215" i="4"/>
  <c r="G98" i="3"/>
  <c r="S302" i="4"/>
  <c r="S294" i="4"/>
  <c r="G72" i="3"/>
  <c r="G62" i="3"/>
  <c r="G46" i="3"/>
  <c r="X378" i="4"/>
  <c r="X336" i="4"/>
  <c r="X481" i="4"/>
  <c r="X197" i="4"/>
  <c r="X258" i="4"/>
  <c r="U258" i="4"/>
  <c r="U140" i="4"/>
  <c r="U184" i="4"/>
  <c r="U384" i="4"/>
  <c r="U92" i="4"/>
  <c r="U399" i="4"/>
  <c r="U391" i="4"/>
  <c r="U383" i="4"/>
  <c r="U367" i="4"/>
  <c r="U341" i="4"/>
  <c r="X362" i="4"/>
  <c r="X392" i="4"/>
  <c r="X12" i="4"/>
  <c r="X56" i="4"/>
  <c r="U437" i="4"/>
  <c r="U129" i="4"/>
  <c r="U392" i="4"/>
  <c r="X401" i="4"/>
  <c r="X490" i="4"/>
  <c r="U408" i="4"/>
  <c r="U55" i="4"/>
  <c r="U11" i="4"/>
  <c r="X376" i="4"/>
  <c r="X368" i="4"/>
  <c r="X360" i="4"/>
  <c r="X394" i="4"/>
  <c r="X342" i="4"/>
  <c r="X131" i="4"/>
  <c r="X483" i="4"/>
  <c r="X491" i="4"/>
  <c r="X9" i="4"/>
  <c r="X150" i="4"/>
  <c r="X191" i="4"/>
  <c r="X58" i="4"/>
  <c r="X146" i="4"/>
  <c r="X322" i="4"/>
  <c r="X330" i="4"/>
  <c r="X260" i="4"/>
  <c r="X54" i="4"/>
  <c r="X413" i="4"/>
  <c r="U427" i="4"/>
  <c r="U507" i="4"/>
  <c r="U36" i="4"/>
  <c r="U334" i="4"/>
  <c r="U326" i="4"/>
  <c r="U318" i="4"/>
  <c r="U91" i="4"/>
  <c r="U382" i="4"/>
  <c r="U374" i="4"/>
  <c r="U366" i="4"/>
  <c r="U339" i="4"/>
  <c r="X400" i="4"/>
  <c r="X335" i="4"/>
  <c r="X369" i="4"/>
  <c r="X393" i="4"/>
  <c r="X94" i="4"/>
  <c r="X130" i="4"/>
  <c r="X8" i="4"/>
  <c r="X190" i="4"/>
  <c r="X57" i="4"/>
  <c r="X143" i="4"/>
  <c r="X321" i="4"/>
  <c r="X329" i="4"/>
  <c r="X259" i="4"/>
  <c r="X53" i="4"/>
  <c r="X412" i="4"/>
  <c r="X438" i="4"/>
  <c r="U436" i="4"/>
  <c r="U49" i="4"/>
  <c r="U136" i="4"/>
  <c r="U128" i="4"/>
  <c r="X375" i="4"/>
  <c r="X341" i="4"/>
  <c r="X387" i="4"/>
  <c r="X395" i="4"/>
  <c r="X343" i="4"/>
  <c r="X132" i="4"/>
  <c r="X484" i="4"/>
  <c r="X492" i="4"/>
  <c r="X151" i="4"/>
  <c r="X192" i="4"/>
  <c r="X59" i="4"/>
  <c r="X147" i="4"/>
  <c r="X315" i="4"/>
  <c r="X323" i="4"/>
  <c r="X331" i="4"/>
  <c r="X277" i="4"/>
  <c r="X499" i="4"/>
  <c r="X418" i="4"/>
  <c r="X442" i="4"/>
  <c r="U426" i="4"/>
  <c r="U33" i="4"/>
  <c r="U333" i="4"/>
  <c r="U325" i="4"/>
  <c r="U317" i="4"/>
  <c r="U208" i="4"/>
  <c r="U194" i="4"/>
  <c r="U181" i="4"/>
  <c r="U494" i="4"/>
  <c r="U486" i="4"/>
  <c r="U381" i="4"/>
  <c r="U373" i="4"/>
  <c r="U365" i="4"/>
  <c r="U338" i="4"/>
  <c r="X370" i="4"/>
  <c r="X129" i="4"/>
  <c r="X489" i="4"/>
  <c r="X140" i="4"/>
  <c r="X320" i="4"/>
  <c r="X328" i="4"/>
  <c r="X52" i="4"/>
  <c r="X409" i="4"/>
  <c r="X437" i="4"/>
  <c r="U409" i="4"/>
  <c r="U52" i="4"/>
  <c r="X339" i="4"/>
  <c r="X396" i="4"/>
  <c r="X344" i="4"/>
  <c r="X89" i="4"/>
  <c r="X485" i="4"/>
  <c r="X493" i="4"/>
  <c r="X152" i="4"/>
  <c r="X193" i="4"/>
  <c r="X60" i="4"/>
  <c r="X148" i="4"/>
  <c r="X316" i="4"/>
  <c r="X324" i="4"/>
  <c r="X332" i="4"/>
  <c r="X278" i="4"/>
  <c r="X503" i="4"/>
  <c r="X424" i="4"/>
  <c r="U335" i="4"/>
  <c r="U424" i="4"/>
  <c r="U503" i="4"/>
  <c r="U278" i="4"/>
  <c r="U316" i="4"/>
  <c r="U193" i="4"/>
  <c r="U152" i="4"/>
  <c r="U388" i="4"/>
  <c r="U380" i="4"/>
  <c r="U372" i="4"/>
  <c r="U364" i="4"/>
  <c r="U340" i="4"/>
  <c r="U400" i="4"/>
  <c r="U368" i="4"/>
  <c r="X482" i="4"/>
  <c r="X494" i="4"/>
  <c r="X181" i="4"/>
  <c r="X137" i="4"/>
  <c r="X149" i="4"/>
  <c r="X333" i="4"/>
  <c r="X33" i="4"/>
  <c r="X506" i="4"/>
  <c r="X426" i="4"/>
  <c r="U442" i="4"/>
  <c r="U418" i="4"/>
  <c r="U499" i="4"/>
  <c r="U277" i="4"/>
  <c r="U192" i="4"/>
  <c r="U10" i="4"/>
  <c r="U387" i="4"/>
  <c r="U379" i="4"/>
  <c r="U371" i="4"/>
  <c r="U363" i="4"/>
  <c r="X361" i="4"/>
  <c r="X338" i="4"/>
  <c r="X397" i="4"/>
  <c r="X90" i="4"/>
  <c r="X194" i="4"/>
  <c r="X317" i="4"/>
  <c r="X380" i="4"/>
  <c r="X372" i="4"/>
  <c r="X364" i="4"/>
  <c r="X340" i="4"/>
  <c r="X390" i="4"/>
  <c r="X398" i="4"/>
  <c r="X91" i="4"/>
  <c r="X134" i="4"/>
  <c r="X487" i="4"/>
  <c r="X495" i="4"/>
  <c r="X160" i="4"/>
  <c r="X182" i="4"/>
  <c r="X195" i="4"/>
  <c r="X209" i="4"/>
  <c r="X138" i="4"/>
  <c r="X318" i="4"/>
  <c r="X326" i="4"/>
  <c r="X334" i="4"/>
  <c r="X36" i="4"/>
  <c r="X507" i="4"/>
  <c r="X427" i="4"/>
  <c r="U441" i="4"/>
  <c r="U413" i="4"/>
  <c r="U54" i="4"/>
  <c r="U260" i="4"/>
  <c r="U322" i="4"/>
  <c r="U146" i="4"/>
  <c r="U150" i="4"/>
  <c r="U9" i="4"/>
  <c r="U491" i="4"/>
  <c r="U483" i="4"/>
  <c r="U342" i="4"/>
  <c r="U386" i="4"/>
  <c r="U378" i="4"/>
  <c r="U370" i="4"/>
  <c r="X93" i="4"/>
  <c r="X184" i="4"/>
  <c r="U12" i="4"/>
  <c r="X388" i="4"/>
  <c r="X389" i="4"/>
  <c r="X486" i="4"/>
  <c r="X158" i="4"/>
  <c r="X208" i="4"/>
  <c r="X379" i="4"/>
  <c r="X363" i="4"/>
  <c r="X337" i="4"/>
  <c r="X391" i="4"/>
  <c r="X399" i="4"/>
  <c r="X92" i="4"/>
  <c r="X128" i="4"/>
  <c r="X136" i="4"/>
  <c r="X488" i="4"/>
  <c r="X11" i="4"/>
  <c r="X162" i="4"/>
  <c r="X183" i="4"/>
  <c r="X210" i="4"/>
  <c r="X55" i="4"/>
  <c r="X139" i="4"/>
  <c r="X319" i="4"/>
  <c r="X327" i="4"/>
  <c r="X49" i="4"/>
  <c r="X408" i="4"/>
  <c r="X436" i="4"/>
  <c r="U438" i="4"/>
  <c r="U412" i="4"/>
  <c r="U53" i="4"/>
  <c r="U259" i="4"/>
  <c r="U143" i="4"/>
  <c r="U8" i="4"/>
  <c r="U490" i="4"/>
  <c r="U482" i="4"/>
  <c r="U130" i="4"/>
  <c r="U401" i="4"/>
  <c r="U393" i="4"/>
  <c r="U385" i="4"/>
  <c r="U377" i="4"/>
  <c r="U369" i="4"/>
  <c r="S37" i="4"/>
  <c r="G246" i="3"/>
  <c r="S500" i="4"/>
  <c r="G57" i="3"/>
  <c r="S45" i="4"/>
  <c r="G308" i="2"/>
  <c r="G192" i="3"/>
  <c r="S312" i="4"/>
  <c r="G122" i="3"/>
  <c r="G130" i="3"/>
  <c r="S272" i="4"/>
  <c r="G138" i="3"/>
  <c r="S264" i="4"/>
  <c r="G58" i="2"/>
  <c r="G202" i="3"/>
  <c r="G72" i="2"/>
  <c r="G71" i="2"/>
  <c r="G73" i="2"/>
  <c r="G195" i="2"/>
  <c r="G177" i="2"/>
  <c r="G33" i="2"/>
  <c r="G77" i="2"/>
  <c r="G83" i="3"/>
  <c r="G166" i="2"/>
  <c r="X10" i="4"/>
  <c r="G210" i="3"/>
  <c r="S404" i="4"/>
  <c r="S216" i="4"/>
  <c r="G106" i="3"/>
  <c r="S434" i="4"/>
  <c r="S185" i="4"/>
  <c r="G211" i="3"/>
  <c r="S405" i="4"/>
  <c r="S257" i="4"/>
  <c r="S248" i="4"/>
  <c r="F302" i="15"/>
  <c r="G127" i="2"/>
  <c r="S240" i="4"/>
  <c r="G64" i="2"/>
  <c r="S232" i="4"/>
  <c r="G219" i="2"/>
  <c r="G185" i="2"/>
  <c r="G169" i="2"/>
  <c r="G101" i="2"/>
  <c r="G41" i="2"/>
  <c r="G85" i="2"/>
  <c r="G158" i="3"/>
  <c r="S224" i="4"/>
  <c r="G102" i="3"/>
  <c r="G208" i="3"/>
  <c r="S402" i="4"/>
  <c r="G114" i="3"/>
  <c r="G184" i="3"/>
  <c r="S414" i="4"/>
  <c r="S142" i="4"/>
  <c r="F312" i="15"/>
  <c r="F322" i="15"/>
  <c r="F338" i="15"/>
  <c r="AL35" i="5"/>
  <c r="O339" i="15" s="1"/>
  <c r="AE35" i="5"/>
  <c r="H339" i="15" s="1"/>
  <c r="AF18" i="5"/>
  <c r="I323" i="15" s="1"/>
  <c r="AN18" i="5"/>
  <c r="Q323" i="15" s="1"/>
  <c r="AU18" i="5"/>
  <c r="X323" i="15" s="1"/>
  <c r="AK35" i="5"/>
  <c r="N339" i="15" s="1"/>
  <c r="AS35" i="5"/>
  <c r="V339" i="15" s="1"/>
  <c r="AF47" i="5"/>
  <c r="I313" i="15" s="1"/>
  <c r="AN47" i="5"/>
  <c r="Q313" i="15" s="1"/>
  <c r="AU47" i="5"/>
  <c r="X313" i="15" s="1"/>
  <c r="AL59" i="5"/>
  <c r="O303" i="15" s="1"/>
  <c r="AP18" i="5"/>
  <c r="S323" i="15" s="1"/>
  <c r="AH47" i="5"/>
  <c r="K313" i="15" s="1"/>
  <c r="AP47" i="5"/>
  <c r="S313" i="15" s="1"/>
  <c r="AF59" i="5"/>
  <c r="I303" i="15" s="1"/>
  <c r="AN59" i="5"/>
  <c r="Q303" i="15" s="1"/>
  <c r="AU59" i="5"/>
  <c r="X303" i="15" s="1"/>
  <c r="AI18" i="5"/>
  <c r="L323" i="15" s="1"/>
  <c r="AQ18" i="5"/>
  <c r="T323" i="15" s="1"/>
  <c r="AF35" i="5"/>
  <c r="I339" i="15" s="1"/>
  <c r="AN35" i="5"/>
  <c r="Q339" i="15" s="1"/>
  <c r="AU35" i="5"/>
  <c r="X339" i="15" s="1"/>
  <c r="AI47" i="5"/>
  <c r="L313" i="15" s="1"/>
  <c r="AQ47" i="5"/>
  <c r="T313" i="15" s="1"/>
  <c r="AG59" i="5"/>
  <c r="J303" i="15" s="1"/>
  <c r="AO59" i="5"/>
  <c r="R303" i="15" s="1"/>
  <c r="AV59" i="5"/>
  <c r="Y303" i="15" s="1"/>
  <c r="AW47" i="5"/>
  <c r="Z313" i="15" s="1"/>
  <c r="AJ18" i="5"/>
  <c r="M323" i="15" s="1"/>
  <c r="AR18" i="5"/>
  <c r="U323" i="15" s="1"/>
  <c r="AG35" i="5"/>
  <c r="J339" i="15" s="1"/>
  <c r="AO35" i="5"/>
  <c r="R339" i="15" s="1"/>
  <c r="AV35" i="5"/>
  <c r="Y339" i="15" s="1"/>
  <c r="AJ47" i="5"/>
  <c r="M313" i="15" s="1"/>
  <c r="AR47" i="5"/>
  <c r="U313" i="15" s="1"/>
  <c r="AH59" i="5"/>
  <c r="K303" i="15" s="1"/>
  <c r="AP59" i="5"/>
  <c r="S303" i="15" s="1"/>
  <c r="AW59" i="5"/>
  <c r="Z303" i="15" s="1"/>
  <c r="AG18" i="5"/>
  <c r="J323" i="15" s="1"/>
  <c r="AV18" i="5"/>
  <c r="Y323" i="15" s="1"/>
  <c r="AG47" i="5"/>
  <c r="J313" i="15" s="1"/>
  <c r="AO47" i="5"/>
  <c r="R313" i="15" s="1"/>
  <c r="AV47" i="5"/>
  <c r="Y313" i="15" s="1"/>
  <c r="AE59" i="5"/>
  <c r="H303" i="15" s="1"/>
  <c r="AM59" i="5"/>
  <c r="P303" i="15" s="1"/>
  <c r="AT59" i="5"/>
  <c r="W303" i="15" s="1"/>
  <c r="AH18" i="5"/>
  <c r="K323" i="15" s="1"/>
  <c r="AK18" i="5"/>
  <c r="N323" i="15" s="1"/>
  <c r="AS18" i="5"/>
  <c r="V323" i="15" s="1"/>
  <c r="AH35" i="5"/>
  <c r="K339" i="15" s="1"/>
  <c r="AP35" i="5"/>
  <c r="S339" i="15" s="1"/>
  <c r="AW35" i="5"/>
  <c r="Z339" i="15" s="1"/>
  <c r="AK47" i="5"/>
  <c r="N313" i="15" s="1"/>
  <c r="AS47" i="5"/>
  <c r="V313" i="15" s="1"/>
  <c r="AI59" i="5"/>
  <c r="L303" i="15" s="1"/>
  <c r="AQ59" i="5"/>
  <c r="T303" i="15" s="1"/>
  <c r="AO18" i="5"/>
  <c r="R323" i="15" s="1"/>
  <c r="AT35" i="5"/>
  <c r="W339" i="15" s="1"/>
  <c r="AL18" i="5"/>
  <c r="O323" i="15" s="1"/>
  <c r="AI35" i="5"/>
  <c r="L339" i="15" s="1"/>
  <c r="AQ35" i="5"/>
  <c r="T339" i="15" s="1"/>
  <c r="AL47" i="5"/>
  <c r="O313" i="15" s="1"/>
  <c r="AJ59" i="5"/>
  <c r="M303" i="15" s="1"/>
  <c r="AR59" i="5"/>
  <c r="U303" i="15" s="1"/>
  <c r="AM35" i="5"/>
  <c r="P339" i="15" s="1"/>
  <c r="AE18" i="5"/>
  <c r="H323" i="15" s="1"/>
  <c r="AM18" i="5"/>
  <c r="P323" i="15" s="1"/>
  <c r="AT18" i="5"/>
  <c r="W323" i="15" s="1"/>
  <c r="AJ35" i="5"/>
  <c r="M339" i="15" s="1"/>
  <c r="AR35" i="5"/>
  <c r="U339" i="15" s="1"/>
  <c r="BA44" i="5"/>
  <c r="AE47" i="5"/>
  <c r="H313" i="15" s="1"/>
  <c r="AM47" i="5"/>
  <c r="P313" i="15" s="1"/>
  <c r="AK59" i="5"/>
  <c r="N303" i="15" s="1"/>
  <c r="AS59" i="5"/>
  <c r="V303" i="15" s="1"/>
  <c r="AW18" i="5"/>
  <c r="Z323" i="15" s="1"/>
  <c r="AT47" i="5"/>
  <c r="W313" i="15" s="1"/>
  <c r="BN56" i="5"/>
  <c r="L12" i="5"/>
  <c r="BN19" i="5"/>
  <c r="BB19" i="5"/>
  <c r="BB53" i="5"/>
  <c r="BD53" i="5"/>
  <c r="BL61" i="5"/>
  <c r="BB27" i="5"/>
  <c r="BC53" i="5"/>
  <c r="BC25" i="5"/>
  <c r="BC29" i="5"/>
  <c r="BD65" i="5"/>
  <c r="BD25" i="5"/>
  <c r="BL65" i="5"/>
  <c r="BD21" i="5"/>
  <c r="BL25" i="5"/>
  <c r="BL50" i="5"/>
  <c r="BB31" i="5"/>
  <c r="BN50" i="5"/>
  <c r="BN22" i="5"/>
  <c r="BB41" i="5"/>
  <c r="H82" i="5"/>
  <c r="I82" i="5" s="1"/>
  <c r="J82" i="5" s="1"/>
  <c r="H83" i="5"/>
  <c r="I83" i="5" s="1"/>
  <c r="J83" i="5" s="1"/>
  <c r="H81" i="5"/>
  <c r="I81" i="5" s="1"/>
  <c r="J81" i="5" s="1"/>
  <c r="H84" i="5"/>
  <c r="I84" i="5" s="1"/>
  <c r="J84" i="5" s="1"/>
  <c r="H80" i="5"/>
  <c r="I80" i="5" s="1"/>
  <c r="J80" i="5" s="1"/>
  <c r="BC36" i="5"/>
  <c r="BD36" i="5"/>
  <c r="BD42" i="5"/>
  <c r="BD56" i="5"/>
  <c r="BB60" i="5"/>
  <c r="BC60" i="5"/>
  <c r="BC44" i="5"/>
  <c r="BN25" i="5"/>
  <c r="BN29" i="5"/>
  <c r="BC37" i="5"/>
  <c r="BA68" i="5"/>
  <c r="BN37" i="5"/>
  <c r="BB68" i="5"/>
  <c r="BA56" i="5"/>
  <c r="BB56" i="5"/>
  <c r="BN32" i="5"/>
  <c r="BL53" i="5"/>
  <c r="BC21" i="5"/>
  <c r="BB29" i="5"/>
  <c r="BB44" i="5"/>
  <c r="BD68" i="5"/>
  <c r="BC18" i="5"/>
  <c r="BN21" i="5"/>
  <c r="BA28" i="5"/>
  <c r="BL30" i="5"/>
  <c r="BL36" i="5"/>
  <c r="BD44" i="5"/>
  <c r="BL46" i="5"/>
  <c r="BC49" i="5"/>
  <c r="BL54" i="5"/>
  <c r="BC68" i="5"/>
  <c r="BL18" i="5"/>
  <c r="BN30" i="5"/>
  <c r="BN38" i="5"/>
  <c r="BN43" i="5"/>
  <c r="BL44" i="5"/>
  <c r="BD49" i="5"/>
  <c r="BN54" i="5"/>
  <c r="BD61" i="5"/>
  <c r="BN18" i="5"/>
  <c r="BB23" i="5"/>
  <c r="BB32" i="5"/>
  <c r="BN44" i="5"/>
  <c r="BL49" i="5"/>
  <c r="BL56" i="5"/>
  <c r="BN58" i="5"/>
  <c r="BN66" i="5"/>
  <c r="BL68" i="5"/>
  <c r="BC17" i="5"/>
  <c r="BL26" i="5"/>
  <c r="BC32" i="5"/>
  <c r="BB64" i="5"/>
  <c r="BN68" i="5"/>
  <c r="BD17" i="5"/>
  <c r="BA24" i="5"/>
  <c r="BN26" i="5"/>
  <c r="BD29" i="5"/>
  <c r="BD37" i="5"/>
  <c r="BC64" i="5"/>
  <c r="BN17" i="5"/>
  <c r="BL22" i="5"/>
  <c r="BL29" i="5"/>
  <c r="BL32" i="5"/>
  <c r="BN34" i="5"/>
  <c r="BB36" i="5"/>
  <c r="BL37" i="5"/>
  <c r="BN62" i="5"/>
  <c r="BN24" i="5"/>
  <c r="BL24" i="5"/>
  <c r="BD24" i="5"/>
  <c r="BC24" i="5"/>
  <c r="BN35" i="5"/>
  <c r="BL35" i="5"/>
  <c r="BD35" i="5"/>
  <c r="BC35" i="5"/>
  <c r="BB35" i="5"/>
  <c r="BN20" i="5"/>
  <c r="BL20" i="5"/>
  <c r="BD20" i="5"/>
  <c r="BC20" i="5"/>
  <c r="BA20" i="5"/>
  <c r="BD32" i="5"/>
  <c r="BN39" i="5"/>
  <c r="BL39" i="5"/>
  <c r="BD39" i="5"/>
  <c r="BC39" i="5"/>
  <c r="BB39" i="5"/>
  <c r="BB20" i="5"/>
  <c r="BN28" i="5"/>
  <c r="BL28" i="5"/>
  <c r="BD28" i="5"/>
  <c r="BC28" i="5"/>
  <c r="BA32" i="5"/>
  <c r="BA35" i="5"/>
  <c r="BL17" i="5"/>
  <c r="BA19" i="5"/>
  <c r="BL21" i="5"/>
  <c r="BA23" i="5"/>
  <c r="BA27" i="5"/>
  <c r="BA31" i="5"/>
  <c r="BA34" i="5"/>
  <c r="BA38" i="5"/>
  <c r="BA18" i="5"/>
  <c r="BC19" i="5"/>
  <c r="BA22" i="5"/>
  <c r="BC23" i="5"/>
  <c r="BA26" i="5"/>
  <c r="BC27" i="5"/>
  <c r="BA30" i="5"/>
  <c r="BC31" i="5"/>
  <c r="BB34" i="5"/>
  <c r="BN36" i="5"/>
  <c r="BB38" i="5"/>
  <c r="BN48" i="5"/>
  <c r="BL48" i="5"/>
  <c r="BD48" i="5"/>
  <c r="BC48" i="5"/>
  <c r="BB48" i="5"/>
  <c r="BB18" i="5"/>
  <c r="BD19" i="5"/>
  <c r="BB22" i="5"/>
  <c r="BD23" i="5"/>
  <c r="BB26" i="5"/>
  <c r="BD27" i="5"/>
  <c r="BB30" i="5"/>
  <c r="BD31" i="5"/>
  <c r="BC34" i="5"/>
  <c r="BA37" i="5"/>
  <c r="BC38" i="5"/>
  <c r="BA17" i="5"/>
  <c r="BL19" i="5"/>
  <c r="BA21" i="5"/>
  <c r="BC22" i="5"/>
  <c r="BL23" i="5"/>
  <c r="BA25" i="5"/>
  <c r="BC26" i="5"/>
  <c r="BL27" i="5"/>
  <c r="BC30" i="5"/>
  <c r="BL31" i="5"/>
  <c r="BD34" i="5"/>
  <c r="BD38" i="5"/>
  <c r="BC56" i="5"/>
  <c r="BN52" i="5"/>
  <c r="BL52" i="5"/>
  <c r="BD52" i="5"/>
  <c r="BC52" i="5"/>
  <c r="BB52" i="5"/>
  <c r="BL40" i="5"/>
  <c r="BD40" i="5"/>
  <c r="BC40" i="5"/>
  <c r="BA40" i="5"/>
  <c r="BB40" i="5"/>
  <c r="BC41" i="5"/>
  <c r="BL42" i="5"/>
  <c r="BN46" i="5"/>
  <c r="BA59" i="5"/>
  <c r="BA63" i="5"/>
  <c r="BA67" i="5"/>
  <c r="BD41" i="5"/>
  <c r="BN42" i="5"/>
  <c r="BA47" i="5"/>
  <c r="BA51" i="5"/>
  <c r="BA55" i="5"/>
  <c r="BB59" i="5"/>
  <c r="BD60" i="5"/>
  <c r="BN61" i="5"/>
  <c r="BB63" i="5"/>
  <c r="BD64" i="5"/>
  <c r="BN65" i="5"/>
  <c r="BB67" i="5"/>
  <c r="BL41" i="5"/>
  <c r="BA43" i="5"/>
  <c r="BB47" i="5"/>
  <c r="BN49" i="5"/>
  <c r="BB51" i="5"/>
  <c r="BN53" i="5"/>
  <c r="BB55" i="5"/>
  <c r="BA58" i="5"/>
  <c r="BC59" i="5"/>
  <c r="BL60" i="5"/>
  <c r="BA62" i="5"/>
  <c r="BC63" i="5"/>
  <c r="BL64" i="5"/>
  <c r="BA66" i="5"/>
  <c r="BC67" i="5"/>
  <c r="BN41" i="5"/>
  <c r="BB43" i="5"/>
  <c r="BA46" i="5"/>
  <c r="BC47" i="5"/>
  <c r="BA50" i="5"/>
  <c r="BC51" i="5"/>
  <c r="BA54" i="5"/>
  <c r="BC55" i="5"/>
  <c r="BB58" i="5"/>
  <c r="BD59" i="5"/>
  <c r="BN60" i="5"/>
  <c r="BB62" i="5"/>
  <c r="BD63" i="5"/>
  <c r="BN64" i="5"/>
  <c r="BB66" i="5"/>
  <c r="BD67" i="5"/>
  <c r="BA42" i="5"/>
  <c r="BC43" i="5"/>
  <c r="BB46" i="5"/>
  <c r="BD47" i="5"/>
  <c r="BB50" i="5"/>
  <c r="BD51" i="5"/>
  <c r="BB54" i="5"/>
  <c r="BD55" i="5"/>
  <c r="BC58" i="5"/>
  <c r="BL59" i="5"/>
  <c r="BA61" i="5"/>
  <c r="BC62" i="5"/>
  <c r="BL63" i="5"/>
  <c r="BA65" i="5"/>
  <c r="BC66" i="5"/>
  <c r="BL67" i="5"/>
  <c r="BB42" i="5"/>
  <c r="BD43" i="5"/>
  <c r="BC46" i="5"/>
  <c r="BL47" i="5"/>
  <c r="BA49" i="5"/>
  <c r="BC50" i="5"/>
  <c r="BL51" i="5"/>
  <c r="BA53" i="5"/>
  <c r="BC54" i="5"/>
  <c r="BL55" i="5"/>
  <c r="BD58" i="5"/>
  <c r="BB61" i="5"/>
  <c r="BD62" i="5"/>
  <c r="BB65" i="5"/>
  <c r="BD66" i="5"/>
  <c r="G245" i="2"/>
  <c r="G212" i="3"/>
  <c r="S50" i="4"/>
  <c r="G25" i="3"/>
  <c r="G41" i="3"/>
  <c r="G58" i="3"/>
  <c r="G66" i="3"/>
  <c r="G95" i="3"/>
  <c r="G107" i="3"/>
  <c r="G115" i="3"/>
  <c r="G123" i="3"/>
  <c r="G131" i="3"/>
  <c r="G139" i="3"/>
  <c r="G149" i="3"/>
  <c r="G159" i="3"/>
  <c r="G167" i="3"/>
  <c r="G175" i="3"/>
  <c r="G185" i="3"/>
  <c r="G193" i="3"/>
  <c r="G203" i="3"/>
  <c r="G213" i="3"/>
  <c r="G221" i="3"/>
  <c r="G229" i="3"/>
  <c r="G237" i="3"/>
  <c r="G247" i="3"/>
  <c r="S497" i="4"/>
  <c r="S429" i="4"/>
  <c r="S422" i="4"/>
  <c r="S417" i="4"/>
  <c r="S286" i="4"/>
  <c r="S275" i="4"/>
  <c r="S267" i="4"/>
  <c r="S251" i="4"/>
  <c r="S243" i="4"/>
  <c r="S235" i="4"/>
  <c r="S227" i="4"/>
  <c r="S219" i="4"/>
  <c r="S211" i="4"/>
  <c r="S35" i="4"/>
  <c r="G228" i="3"/>
  <c r="G31" i="3"/>
  <c r="G42" i="3"/>
  <c r="G59" i="3"/>
  <c r="G69" i="3"/>
  <c r="G96" i="3"/>
  <c r="G108" i="3"/>
  <c r="G116" i="3"/>
  <c r="G124" i="3"/>
  <c r="G132" i="3"/>
  <c r="G140" i="3"/>
  <c r="G150" i="3"/>
  <c r="G160" i="3"/>
  <c r="G168" i="3"/>
  <c r="G176" i="3"/>
  <c r="G186" i="3"/>
  <c r="G204" i="3"/>
  <c r="G214" i="3"/>
  <c r="G222" i="3"/>
  <c r="G230" i="3"/>
  <c r="G238" i="3"/>
  <c r="S439" i="4"/>
  <c r="S310" i="4"/>
  <c r="S281" i="4"/>
  <c r="S270" i="4"/>
  <c r="S262" i="4"/>
  <c r="S145" i="4"/>
  <c r="S43" i="4"/>
  <c r="G236" i="3"/>
  <c r="S283" i="4"/>
  <c r="G32" i="3"/>
  <c r="G43" i="3"/>
  <c r="G60" i="3"/>
  <c r="G97" i="3"/>
  <c r="G109" i="3"/>
  <c r="G117" i="3"/>
  <c r="G125" i="3"/>
  <c r="G133" i="3"/>
  <c r="G141" i="3"/>
  <c r="G151" i="3"/>
  <c r="G161" i="3"/>
  <c r="G187" i="3"/>
  <c r="G195" i="3"/>
  <c r="G205" i="3"/>
  <c r="G215" i="3"/>
  <c r="G231" i="3"/>
  <c r="G241" i="3"/>
  <c r="S496" i="4"/>
  <c r="S435" i="4"/>
  <c r="S425" i="4"/>
  <c r="S415" i="4"/>
  <c r="S313" i="4"/>
  <c r="S249" i="4"/>
  <c r="S241" i="4"/>
  <c r="S233" i="4"/>
  <c r="S225" i="4"/>
  <c r="S217" i="4"/>
  <c r="S186" i="4"/>
  <c r="S46" i="4"/>
  <c r="S38" i="4"/>
  <c r="G18" i="3"/>
  <c r="G71" i="3"/>
  <c r="G170" i="3"/>
  <c r="G180" i="3"/>
  <c r="G224" i="3"/>
  <c r="G242" i="3"/>
  <c r="S287" i="4"/>
  <c r="S419" i="4"/>
  <c r="G99" i="3"/>
  <c r="G153" i="3"/>
  <c r="G163" i="3"/>
  <c r="G171" i="3"/>
  <c r="G189" i="3"/>
  <c r="G200" i="3"/>
  <c r="S440" i="4"/>
  <c r="S282" i="4"/>
  <c r="S271" i="4"/>
  <c r="S263" i="4"/>
  <c r="G63" i="3"/>
  <c r="G112" i="3"/>
  <c r="G120" i="3"/>
  <c r="G128" i="3"/>
  <c r="G136" i="3"/>
  <c r="G144" i="3"/>
  <c r="G209" i="3"/>
  <c r="G218" i="3"/>
  <c r="G226" i="3"/>
  <c r="S300" i="4"/>
  <c r="G82" i="3"/>
  <c r="G202" i="2"/>
  <c r="G194" i="2"/>
  <c r="G233" i="2"/>
  <c r="G182" i="2"/>
  <c r="G175" i="2"/>
  <c r="G295" i="2"/>
  <c r="G313" i="2"/>
  <c r="G281" i="2"/>
  <c r="G273" i="2"/>
  <c r="G258" i="2"/>
  <c r="G186" i="2"/>
  <c r="G178" i="2"/>
  <c r="G170" i="2"/>
  <c r="G167" i="2"/>
  <c r="G118" i="2"/>
  <c r="G102" i="2"/>
  <c r="G42" i="2"/>
  <c r="G34" i="2"/>
  <c r="G301" i="2"/>
  <c r="G307" i="2"/>
  <c r="G225" i="2"/>
  <c r="G209" i="2"/>
  <c r="G183" i="2"/>
  <c r="G162" i="2"/>
  <c r="G87" i="2"/>
  <c r="G60" i="2"/>
  <c r="G279" i="2"/>
  <c r="G241" i="2"/>
  <c r="G174" i="2"/>
  <c r="G68" i="2"/>
  <c r="G52" i="2"/>
  <c r="G217" i="2"/>
  <c r="G288" i="2"/>
  <c r="G321" i="2"/>
  <c r="G210" i="2"/>
  <c r="G43" i="2"/>
  <c r="G35" i="2"/>
  <c r="U506" i="4"/>
  <c r="G237" i="2"/>
  <c r="G220" i="2"/>
  <c r="G204" i="2"/>
  <c r="U162" i="4"/>
  <c r="G196" i="2"/>
  <c r="G300" i="2"/>
  <c r="G284" i="2"/>
  <c r="U191" i="4"/>
  <c r="G215" i="2"/>
  <c r="G165" i="2"/>
  <c r="U328" i="4"/>
  <c r="G282" i="2"/>
  <c r="U320" i="4"/>
  <c r="G274" i="2"/>
  <c r="U56" i="4"/>
  <c r="G249" i="2"/>
  <c r="G238" i="2"/>
  <c r="U197" i="4"/>
  <c r="G229" i="2"/>
  <c r="G221" i="2"/>
  <c r="G213" i="2"/>
  <c r="G205" i="2"/>
  <c r="G197" i="2"/>
  <c r="G187" i="2"/>
  <c r="G179" i="2"/>
  <c r="G171" i="2"/>
  <c r="G168" i="2"/>
  <c r="G153" i="2"/>
  <c r="G145" i="2"/>
  <c r="G119" i="2"/>
  <c r="G111" i="2"/>
  <c r="G103" i="2"/>
  <c r="U93" i="4"/>
  <c r="G95" i="2"/>
  <c r="U376" i="4"/>
  <c r="G63" i="2"/>
  <c r="G47" i="2"/>
  <c r="G322" i="2"/>
  <c r="G314" i="2"/>
  <c r="G299" i="2"/>
  <c r="G294" i="2"/>
  <c r="G287" i="2"/>
  <c r="G244" i="2"/>
  <c r="G218" i="2"/>
  <c r="G93" i="2"/>
  <c r="G126" i="2"/>
  <c r="G86" i="2"/>
  <c r="X325" i="4"/>
  <c r="U210" i="4"/>
  <c r="G228" i="2"/>
  <c r="G212" i="2"/>
  <c r="U183" i="4"/>
  <c r="U488" i="4"/>
  <c r="G152" i="2"/>
  <c r="G257" i="2"/>
  <c r="U138" i="4"/>
  <c r="G159" i="2"/>
  <c r="U495" i="4"/>
  <c r="G140" i="2"/>
  <c r="U134" i="4"/>
  <c r="G125" i="2"/>
  <c r="G320" i="2"/>
  <c r="G240" i="2"/>
  <c r="G134" i="2"/>
  <c r="G54" i="2"/>
  <c r="U149" i="4"/>
  <c r="G266" i="2"/>
  <c r="G256" i="2"/>
  <c r="U137" i="4"/>
  <c r="G243" i="2"/>
  <c r="G235" i="2"/>
  <c r="G184" i="2"/>
  <c r="G176" i="2"/>
  <c r="G163" i="2"/>
  <c r="G158" i="2"/>
  <c r="G150" i="2"/>
  <c r="G141" i="2"/>
  <c r="G132" i="2"/>
  <c r="G124" i="2"/>
  <c r="G116" i="2"/>
  <c r="G108" i="2"/>
  <c r="G100" i="2"/>
  <c r="U90" i="4"/>
  <c r="G92" i="2"/>
  <c r="G40" i="2"/>
  <c r="G32" i="2"/>
  <c r="G84" i="2"/>
  <c r="U397" i="4"/>
  <c r="G76" i="2"/>
  <c r="U389" i="4"/>
  <c r="G319" i="2"/>
  <c r="G306" i="2"/>
  <c r="G302" i="2"/>
  <c r="G270" i="2"/>
  <c r="G135" i="2"/>
  <c r="U489" i="4"/>
  <c r="U319" i="4"/>
  <c r="U160" i="4"/>
  <c r="G62" i="2"/>
  <c r="U375" i="4"/>
  <c r="G94" i="2"/>
  <c r="U327" i="4"/>
  <c r="G323" i="2"/>
  <c r="X441" i="4"/>
  <c r="G236" i="2"/>
  <c r="U209" i="4"/>
  <c r="G227" i="2"/>
  <c r="G211" i="2"/>
  <c r="U182" i="4"/>
  <c r="G203" i="2"/>
  <c r="G151" i="2"/>
  <c r="U487" i="4"/>
  <c r="G133" i="2"/>
  <c r="G312" i="2"/>
  <c r="G70" i="2"/>
  <c r="G69" i="2"/>
  <c r="G61" i="2"/>
  <c r="G53" i="2"/>
  <c r="X366" i="4"/>
  <c r="G123" i="2"/>
  <c r="U332" i="4"/>
  <c r="G286" i="2"/>
  <c r="U324" i="4"/>
  <c r="G278" i="2"/>
  <c r="U148" i="4"/>
  <c r="G265" i="2"/>
  <c r="U60" i="4"/>
  <c r="G253" i="2"/>
  <c r="G242" i="2"/>
  <c r="G234" i="2"/>
  <c r="U493" i="4"/>
  <c r="G157" i="2"/>
  <c r="U485" i="4"/>
  <c r="G149" i="2"/>
  <c r="G139" i="2"/>
  <c r="G131" i="2"/>
  <c r="G115" i="2"/>
  <c r="G107" i="2"/>
  <c r="G99" i="2"/>
  <c r="U89" i="4"/>
  <c r="G91" i="2"/>
  <c r="G39" i="2"/>
  <c r="U344" i="4"/>
  <c r="G31" i="2"/>
  <c r="G83" i="2"/>
  <c r="U396" i="4"/>
  <c r="G318" i="2"/>
  <c r="G303" i="2"/>
  <c r="G271" i="2"/>
  <c r="G262" i="2"/>
  <c r="G193" i="2"/>
  <c r="G146" i="2"/>
  <c r="G109" i="2"/>
  <c r="G142" i="2"/>
  <c r="U330" i="4"/>
  <c r="U158" i="4"/>
  <c r="U139" i="4"/>
  <c r="G285" i="2"/>
  <c r="U331" i="4"/>
  <c r="G277" i="2"/>
  <c r="U323" i="4"/>
  <c r="U315" i="4"/>
  <c r="G269" i="2"/>
  <c r="G264" i="2"/>
  <c r="U59" i="4"/>
  <c r="G252" i="2"/>
  <c r="G224" i="2"/>
  <c r="G216" i="2"/>
  <c r="G208" i="2"/>
  <c r="G200" i="2"/>
  <c r="G192" i="2"/>
  <c r="U151" i="4"/>
  <c r="U492" i="4"/>
  <c r="G156" i="2"/>
  <c r="U484" i="4"/>
  <c r="G148" i="2"/>
  <c r="U132" i="4"/>
  <c r="G138" i="2"/>
  <c r="G130" i="2"/>
  <c r="G122" i="2"/>
  <c r="G114" i="2"/>
  <c r="G106" i="2"/>
  <c r="G98" i="2"/>
  <c r="G46" i="2"/>
  <c r="G38" i="2"/>
  <c r="U343" i="4"/>
  <c r="G30" i="2"/>
  <c r="U395" i="4"/>
  <c r="G82" i="2"/>
  <c r="U337" i="4"/>
  <c r="G24" i="2"/>
  <c r="G317" i="2"/>
  <c r="G291" i="2"/>
  <c r="G272" i="2"/>
  <c r="G263" i="2"/>
  <c r="G201" i="2"/>
  <c r="G147" i="2"/>
  <c r="G110" i="2"/>
  <c r="G22" i="2"/>
  <c r="U481" i="4"/>
  <c r="U398" i="4"/>
  <c r="U131" i="4"/>
  <c r="G137" i="2"/>
  <c r="G129" i="2"/>
  <c r="G121" i="2"/>
  <c r="G113" i="2"/>
  <c r="G105" i="2"/>
  <c r="G97" i="2"/>
  <c r="G45" i="2"/>
  <c r="G37" i="2"/>
  <c r="G29" i="2"/>
  <c r="U394" i="4"/>
  <c r="G81" i="2"/>
  <c r="G49" i="2"/>
  <c r="U336" i="4"/>
  <c r="G23" i="2"/>
  <c r="G316" i="2"/>
  <c r="G309" i="2"/>
  <c r="G292" i="2"/>
  <c r="G259" i="2"/>
  <c r="G226" i="2"/>
  <c r="G154" i="2"/>
  <c r="G117" i="2"/>
  <c r="G78" i="2"/>
  <c r="U195" i="4"/>
  <c r="G276" i="2"/>
  <c r="U58" i="4"/>
  <c r="G251" i="2"/>
  <c r="G223" i="2"/>
  <c r="G207" i="2"/>
  <c r="G199" i="2"/>
  <c r="G191" i="2"/>
  <c r="G181" i="2"/>
  <c r="G173" i="2"/>
  <c r="U329" i="4"/>
  <c r="G283" i="2"/>
  <c r="U321" i="4"/>
  <c r="G275" i="2"/>
  <c r="U57" i="4"/>
  <c r="G250" i="2"/>
  <c r="G239" i="2"/>
  <c r="G232" i="2"/>
  <c r="G222" i="2"/>
  <c r="G214" i="2"/>
  <c r="U190" i="4"/>
  <c r="G206" i="2"/>
  <c r="G198" i="2"/>
  <c r="G188" i="2"/>
  <c r="G180" i="2"/>
  <c r="G172" i="2"/>
  <c r="G164" i="2"/>
  <c r="G136" i="2"/>
  <c r="G128" i="2"/>
  <c r="G120" i="2"/>
  <c r="G112" i="2"/>
  <c r="G104" i="2"/>
  <c r="U94" i="4"/>
  <c r="G96" i="2"/>
  <c r="G44" i="2"/>
  <c r="G36" i="2"/>
  <c r="G88" i="2"/>
  <c r="G80" i="2"/>
  <c r="G48" i="2"/>
  <c r="G324" i="2"/>
  <c r="G315" i="2"/>
  <c r="G298" i="2"/>
  <c r="G293" i="2"/>
  <c r="G280" i="2"/>
  <c r="G248" i="2"/>
  <c r="G155" i="2"/>
  <c r="G79" i="2"/>
  <c r="U390" i="4"/>
  <c r="U147" i="4"/>
  <c r="G65" i="2"/>
  <c r="G66" i="2"/>
  <c r="X374" i="4"/>
  <c r="G74" i="2"/>
  <c r="G75" i="2"/>
  <c r="X381" i="4"/>
  <c r="G27" i="2"/>
  <c r="U360" i="4"/>
  <c r="S159" i="4"/>
  <c r="G50" i="3"/>
  <c r="G26" i="2"/>
  <c r="U361" i="4"/>
  <c r="G28" i="2"/>
  <c r="U362" i="4"/>
  <c r="X382" i="4"/>
  <c r="X383" i="4"/>
  <c r="X384" i="4"/>
  <c r="X385" i="4"/>
  <c r="X377" i="4"/>
  <c r="X386" i="4"/>
  <c r="S161" i="4"/>
  <c r="G47" i="3"/>
  <c r="G48" i="3"/>
  <c r="G53" i="3"/>
  <c r="G51" i="3"/>
  <c r="G52" i="3"/>
  <c r="G67" i="2"/>
  <c r="G50" i="2"/>
  <c r="X367" i="4"/>
  <c r="X373" i="4"/>
  <c r="G51" i="2"/>
  <c r="G56" i="2"/>
  <c r="G57" i="2"/>
  <c r="X371" i="4"/>
  <c r="X365" i="4"/>
  <c r="G76" i="3"/>
  <c r="G84" i="3"/>
  <c r="S293" i="4"/>
  <c r="G77" i="3"/>
  <c r="G85" i="3"/>
  <c r="S303" i="4"/>
  <c r="G78" i="3"/>
  <c r="G86" i="3"/>
  <c r="S291" i="4"/>
  <c r="G80" i="3"/>
  <c r="G55" i="2"/>
  <c r="G59" i="2"/>
  <c r="G89" i="3"/>
  <c r="G90" i="3"/>
  <c r="G92" i="3"/>
  <c r="G93" i="3"/>
  <c r="G94" i="3"/>
  <c r="G87" i="3"/>
  <c r="G29" i="3"/>
  <c r="G26" i="3"/>
  <c r="G27" i="3"/>
  <c r="G145" i="4"/>
  <c r="H145" i="4"/>
  <c r="I145" i="4"/>
  <c r="J145" i="4"/>
  <c r="K145" i="4"/>
  <c r="L145" i="4"/>
  <c r="M145" i="4"/>
  <c r="N145" i="4"/>
  <c r="O145" i="4"/>
  <c r="P145" i="4"/>
  <c r="G146" i="4"/>
  <c r="H146" i="4"/>
  <c r="I146" i="4"/>
  <c r="J146" i="4"/>
  <c r="K146" i="4"/>
  <c r="L146" i="4"/>
  <c r="M146" i="4"/>
  <c r="N146" i="4"/>
  <c r="O146" i="4"/>
  <c r="P146" i="4"/>
  <c r="G147" i="4"/>
  <c r="H147" i="4"/>
  <c r="I147" i="4"/>
  <c r="J147" i="4"/>
  <c r="K147" i="4"/>
  <c r="L147" i="4"/>
  <c r="M147" i="4"/>
  <c r="N147" i="4"/>
  <c r="O147" i="4"/>
  <c r="P147" i="4"/>
  <c r="G148" i="4"/>
  <c r="H148" i="4"/>
  <c r="I148" i="4"/>
  <c r="J148" i="4"/>
  <c r="K148" i="4"/>
  <c r="L148" i="4"/>
  <c r="M148" i="4"/>
  <c r="N148" i="4"/>
  <c r="O148" i="4"/>
  <c r="P148" i="4"/>
  <c r="G149" i="4"/>
  <c r="H149" i="4"/>
  <c r="I149" i="4"/>
  <c r="J149" i="4"/>
  <c r="K149" i="4"/>
  <c r="L149" i="4"/>
  <c r="M149" i="4"/>
  <c r="N149" i="4"/>
  <c r="O149" i="4"/>
  <c r="P149" i="4"/>
  <c r="G150" i="4"/>
  <c r="H150" i="4"/>
  <c r="I150" i="4"/>
  <c r="J150" i="4"/>
  <c r="K150" i="4"/>
  <c r="L150" i="4"/>
  <c r="M150" i="4"/>
  <c r="N150" i="4"/>
  <c r="O150" i="4"/>
  <c r="P150" i="4"/>
  <c r="G151" i="4"/>
  <c r="H151" i="4"/>
  <c r="I151" i="4"/>
  <c r="J151" i="4"/>
  <c r="K151" i="4"/>
  <c r="L151" i="4"/>
  <c r="M151" i="4"/>
  <c r="N151" i="4"/>
  <c r="O151" i="4"/>
  <c r="P151" i="4"/>
  <c r="G152" i="4"/>
  <c r="H152" i="4"/>
  <c r="I152" i="4"/>
  <c r="J152" i="4"/>
  <c r="K152" i="4"/>
  <c r="L152" i="4"/>
  <c r="M152" i="4"/>
  <c r="N152" i="4"/>
  <c r="O152" i="4"/>
  <c r="P152" i="4"/>
  <c r="G158" i="4"/>
  <c r="H158" i="4"/>
  <c r="I158" i="4"/>
  <c r="J158" i="4"/>
  <c r="K158" i="4"/>
  <c r="L158" i="4"/>
  <c r="M158" i="4"/>
  <c r="N158" i="4"/>
  <c r="O158" i="4"/>
  <c r="P158" i="4"/>
  <c r="G159" i="4"/>
  <c r="H159" i="4"/>
  <c r="I159" i="4"/>
  <c r="J159" i="4"/>
  <c r="K159" i="4"/>
  <c r="L159" i="4"/>
  <c r="M159" i="4"/>
  <c r="N159" i="4"/>
  <c r="O159" i="4"/>
  <c r="P159" i="4"/>
  <c r="G160" i="4"/>
  <c r="H160" i="4"/>
  <c r="I160" i="4"/>
  <c r="J160" i="4"/>
  <c r="K160" i="4"/>
  <c r="L160" i="4"/>
  <c r="M160" i="4"/>
  <c r="N160" i="4"/>
  <c r="O160" i="4"/>
  <c r="P160" i="4"/>
  <c r="G161" i="4"/>
  <c r="H161" i="4"/>
  <c r="I161" i="4"/>
  <c r="J161" i="4"/>
  <c r="K161" i="4"/>
  <c r="L161" i="4"/>
  <c r="M161" i="4"/>
  <c r="N161" i="4"/>
  <c r="O161" i="4"/>
  <c r="P161" i="4"/>
  <c r="G162" i="4"/>
  <c r="H162" i="4"/>
  <c r="I162" i="4"/>
  <c r="J162" i="4"/>
  <c r="K162" i="4"/>
  <c r="L162" i="4"/>
  <c r="M162" i="4"/>
  <c r="N162" i="4"/>
  <c r="O162" i="4"/>
  <c r="P162" i="4"/>
  <c r="H163" i="4"/>
  <c r="K163" i="4"/>
  <c r="P163" i="4"/>
  <c r="H164" i="4"/>
  <c r="K164" i="4"/>
  <c r="P164" i="4"/>
  <c r="H165" i="4"/>
  <c r="K165" i="4"/>
  <c r="P165" i="4"/>
  <c r="H166" i="4"/>
  <c r="K166" i="4"/>
  <c r="P166" i="4"/>
  <c r="H167" i="4"/>
  <c r="K167" i="4"/>
  <c r="P167" i="4"/>
  <c r="G168" i="4"/>
  <c r="H168" i="4"/>
  <c r="I168" i="4"/>
  <c r="J168" i="4"/>
  <c r="K168" i="4"/>
  <c r="L168" i="4"/>
  <c r="M168" i="4"/>
  <c r="N168" i="4"/>
  <c r="O168" i="4"/>
  <c r="P168" i="4"/>
  <c r="H169" i="4"/>
  <c r="K169" i="4"/>
  <c r="P169" i="4"/>
  <c r="H171" i="4"/>
  <c r="K171" i="4"/>
  <c r="P171" i="4"/>
  <c r="H173" i="4"/>
  <c r="K173" i="4"/>
  <c r="P173" i="4"/>
  <c r="H175" i="4"/>
  <c r="K175" i="4"/>
  <c r="P175" i="4"/>
  <c r="H177" i="4"/>
  <c r="K177" i="4"/>
  <c r="P177" i="4"/>
  <c r="H179" i="4"/>
  <c r="K179" i="4"/>
  <c r="P179" i="4"/>
  <c r="G181" i="4"/>
  <c r="H181" i="4"/>
  <c r="I181" i="4"/>
  <c r="J181" i="4"/>
  <c r="K181" i="4"/>
  <c r="L181" i="4"/>
  <c r="M181" i="4"/>
  <c r="N181" i="4"/>
  <c r="O181" i="4"/>
  <c r="P181" i="4"/>
  <c r="G182" i="4"/>
  <c r="H182" i="4"/>
  <c r="I182" i="4"/>
  <c r="J182" i="4"/>
  <c r="K182" i="4"/>
  <c r="L182" i="4"/>
  <c r="M182" i="4"/>
  <c r="N182" i="4"/>
  <c r="O182" i="4"/>
  <c r="P182" i="4"/>
  <c r="G183" i="4"/>
  <c r="H183" i="4"/>
  <c r="I183" i="4"/>
  <c r="J183" i="4"/>
  <c r="K183" i="4"/>
  <c r="L183" i="4"/>
  <c r="M183" i="4"/>
  <c r="N183" i="4"/>
  <c r="O183" i="4"/>
  <c r="P183" i="4"/>
  <c r="G184" i="4"/>
  <c r="H184" i="4"/>
  <c r="I184" i="4"/>
  <c r="J184" i="4"/>
  <c r="K184" i="4"/>
  <c r="L184" i="4"/>
  <c r="M184" i="4"/>
  <c r="N184" i="4"/>
  <c r="O184" i="4"/>
  <c r="P184" i="4"/>
  <c r="G185" i="4"/>
  <c r="H185" i="4"/>
  <c r="I185" i="4"/>
  <c r="J185" i="4"/>
  <c r="K185" i="4"/>
  <c r="L185" i="4"/>
  <c r="M185" i="4"/>
  <c r="N185" i="4"/>
  <c r="O185" i="4"/>
  <c r="P185" i="4"/>
  <c r="G186" i="4"/>
  <c r="H186" i="4"/>
  <c r="I186" i="4"/>
  <c r="J186" i="4"/>
  <c r="K186" i="4"/>
  <c r="L186" i="4"/>
  <c r="M186" i="4"/>
  <c r="N186" i="4"/>
  <c r="O186" i="4"/>
  <c r="P186" i="4"/>
  <c r="G187" i="4"/>
  <c r="H187" i="4"/>
  <c r="I187" i="4"/>
  <c r="J187" i="4"/>
  <c r="K187" i="4"/>
  <c r="L187" i="4"/>
  <c r="M187" i="4"/>
  <c r="N187" i="4"/>
  <c r="O187" i="4"/>
  <c r="P187" i="4"/>
  <c r="G188" i="4"/>
  <c r="H188" i="4"/>
  <c r="I188" i="4"/>
  <c r="J188" i="4"/>
  <c r="K188" i="4"/>
  <c r="L188" i="4"/>
  <c r="M188" i="4"/>
  <c r="N188" i="4"/>
  <c r="O188" i="4"/>
  <c r="P188" i="4"/>
  <c r="G189" i="4"/>
  <c r="H189" i="4"/>
  <c r="I189" i="4"/>
  <c r="J189" i="4"/>
  <c r="K189" i="4"/>
  <c r="L189" i="4"/>
  <c r="M189" i="4"/>
  <c r="N189" i="4"/>
  <c r="O189" i="4"/>
  <c r="P189" i="4"/>
  <c r="G190" i="4"/>
  <c r="H190" i="4"/>
  <c r="I190" i="4"/>
  <c r="J190" i="4"/>
  <c r="K190" i="4"/>
  <c r="L190" i="4"/>
  <c r="M190" i="4"/>
  <c r="N190" i="4"/>
  <c r="O190" i="4"/>
  <c r="P190" i="4"/>
  <c r="G191" i="4"/>
  <c r="H191" i="4"/>
  <c r="I191" i="4"/>
  <c r="J191" i="4"/>
  <c r="K191" i="4"/>
  <c r="L191" i="4"/>
  <c r="M191" i="4"/>
  <c r="N191" i="4"/>
  <c r="O191" i="4"/>
  <c r="P191" i="4"/>
  <c r="G192" i="4"/>
  <c r="H192" i="4"/>
  <c r="I192" i="4"/>
  <c r="J192" i="4"/>
  <c r="K192" i="4"/>
  <c r="L192" i="4"/>
  <c r="M192" i="4"/>
  <c r="N192" i="4"/>
  <c r="O192" i="4"/>
  <c r="P192" i="4"/>
  <c r="G193" i="4"/>
  <c r="H193" i="4"/>
  <c r="I193" i="4"/>
  <c r="J193" i="4"/>
  <c r="K193" i="4"/>
  <c r="L193" i="4"/>
  <c r="M193" i="4"/>
  <c r="N193" i="4"/>
  <c r="O193" i="4"/>
  <c r="P193" i="4"/>
  <c r="G194" i="4"/>
  <c r="H194" i="4"/>
  <c r="I194" i="4"/>
  <c r="J194" i="4"/>
  <c r="K194" i="4"/>
  <c r="L194" i="4"/>
  <c r="M194" i="4"/>
  <c r="N194" i="4"/>
  <c r="O194" i="4"/>
  <c r="P194" i="4"/>
  <c r="G195" i="4"/>
  <c r="H195" i="4"/>
  <c r="I195" i="4"/>
  <c r="J195" i="4"/>
  <c r="K195" i="4"/>
  <c r="L195" i="4"/>
  <c r="M195" i="4"/>
  <c r="N195" i="4"/>
  <c r="O195" i="4"/>
  <c r="P195" i="4"/>
  <c r="G196" i="4"/>
  <c r="H196" i="4"/>
  <c r="I196" i="4"/>
  <c r="J196" i="4"/>
  <c r="K196" i="4"/>
  <c r="L196" i="4"/>
  <c r="M196" i="4"/>
  <c r="N196" i="4"/>
  <c r="O196" i="4"/>
  <c r="P196" i="4"/>
  <c r="G197" i="4"/>
  <c r="H197" i="4"/>
  <c r="I197" i="4"/>
  <c r="J197" i="4"/>
  <c r="K197" i="4"/>
  <c r="L197" i="4"/>
  <c r="M197" i="4"/>
  <c r="N197" i="4"/>
  <c r="O197" i="4"/>
  <c r="P197" i="4"/>
  <c r="H199" i="4"/>
  <c r="K199" i="4"/>
  <c r="P199" i="4"/>
  <c r="H201" i="4"/>
  <c r="K201" i="4"/>
  <c r="P201" i="4"/>
  <c r="H203" i="4"/>
  <c r="K203" i="4"/>
  <c r="P203" i="4"/>
  <c r="H205" i="4"/>
  <c r="K205" i="4"/>
  <c r="P205" i="4"/>
  <c r="H207" i="4"/>
  <c r="K207" i="4"/>
  <c r="P207" i="4"/>
  <c r="G208" i="4"/>
  <c r="H208" i="4"/>
  <c r="I208" i="4"/>
  <c r="J208" i="4"/>
  <c r="K208" i="4"/>
  <c r="L208" i="4"/>
  <c r="M208" i="4"/>
  <c r="N208" i="4"/>
  <c r="O208" i="4"/>
  <c r="P208" i="4"/>
  <c r="G209" i="4"/>
  <c r="H209" i="4"/>
  <c r="I209" i="4"/>
  <c r="J209" i="4"/>
  <c r="K209" i="4"/>
  <c r="L209" i="4"/>
  <c r="M209" i="4"/>
  <c r="N209" i="4"/>
  <c r="O209" i="4"/>
  <c r="P209" i="4"/>
  <c r="G210" i="4"/>
  <c r="H210" i="4"/>
  <c r="I210" i="4"/>
  <c r="J210" i="4"/>
  <c r="K210" i="4"/>
  <c r="L210" i="4"/>
  <c r="M210" i="4"/>
  <c r="N210" i="4"/>
  <c r="O210" i="4"/>
  <c r="P210" i="4"/>
  <c r="G211" i="4"/>
  <c r="H211" i="4"/>
  <c r="I211" i="4"/>
  <c r="J211" i="4"/>
  <c r="K211" i="4"/>
  <c r="L211" i="4"/>
  <c r="M211" i="4"/>
  <c r="N211" i="4"/>
  <c r="O211" i="4"/>
  <c r="P211" i="4"/>
  <c r="G212" i="4"/>
  <c r="H212" i="4"/>
  <c r="I212" i="4"/>
  <c r="J212" i="4"/>
  <c r="K212" i="4"/>
  <c r="L212" i="4"/>
  <c r="M212" i="4"/>
  <c r="N212" i="4"/>
  <c r="O212" i="4"/>
  <c r="P212" i="4"/>
  <c r="G213" i="4"/>
  <c r="H213" i="4"/>
  <c r="I213" i="4"/>
  <c r="J213" i="4"/>
  <c r="K213" i="4"/>
  <c r="L213" i="4"/>
  <c r="M213" i="4"/>
  <c r="N213" i="4"/>
  <c r="O213" i="4"/>
  <c r="P213" i="4"/>
  <c r="G214" i="4"/>
  <c r="H214" i="4"/>
  <c r="I214" i="4"/>
  <c r="J214" i="4"/>
  <c r="K214" i="4"/>
  <c r="L214" i="4"/>
  <c r="M214" i="4"/>
  <c r="N214" i="4"/>
  <c r="O214" i="4"/>
  <c r="P214" i="4"/>
  <c r="G215" i="4"/>
  <c r="H215" i="4"/>
  <c r="I215" i="4"/>
  <c r="J215" i="4"/>
  <c r="K215" i="4"/>
  <c r="L215" i="4"/>
  <c r="M215" i="4"/>
  <c r="N215" i="4"/>
  <c r="O215" i="4"/>
  <c r="P215" i="4"/>
  <c r="G216" i="4"/>
  <c r="H216" i="4"/>
  <c r="I216" i="4"/>
  <c r="J216" i="4"/>
  <c r="K216" i="4"/>
  <c r="L216" i="4"/>
  <c r="M216" i="4"/>
  <c r="N216" i="4"/>
  <c r="O216" i="4"/>
  <c r="P216" i="4"/>
  <c r="G217" i="4"/>
  <c r="H217" i="4"/>
  <c r="I217" i="4"/>
  <c r="J217" i="4"/>
  <c r="K217" i="4"/>
  <c r="L217" i="4"/>
  <c r="M217" i="4"/>
  <c r="N217" i="4"/>
  <c r="O217" i="4"/>
  <c r="P217" i="4"/>
  <c r="G218" i="4"/>
  <c r="H218" i="4"/>
  <c r="I218" i="4"/>
  <c r="J218" i="4"/>
  <c r="K218" i="4"/>
  <c r="L218" i="4"/>
  <c r="M218" i="4"/>
  <c r="N218" i="4"/>
  <c r="O218" i="4"/>
  <c r="P218" i="4"/>
  <c r="G219" i="4"/>
  <c r="H219" i="4"/>
  <c r="I219" i="4"/>
  <c r="J219" i="4"/>
  <c r="K219" i="4"/>
  <c r="L219" i="4"/>
  <c r="M219" i="4"/>
  <c r="N219" i="4"/>
  <c r="O219" i="4"/>
  <c r="P219" i="4"/>
  <c r="G220" i="4"/>
  <c r="H220" i="4"/>
  <c r="I220" i="4"/>
  <c r="J220" i="4"/>
  <c r="K220" i="4"/>
  <c r="L220" i="4"/>
  <c r="M220" i="4"/>
  <c r="N220" i="4"/>
  <c r="O220" i="4"/>
  <c r="P220" i="4"/>
  <c r="G221" i="4"/>
  <c r="H221" i="4"/>
  <c r="I221" i="4"/>
  <c r="J221" i="4"/>
  <c r="K221" i="4"/>
  <c r="L221" i="4"/>
  <c r="M221" i="4"/>
  <c r="N221" i="4"/>
  <c r="O221" i="4"/>
  <c r="P221" i="4"/>
  <c r="G222" i="4"/>
  <c r="H222" i="4"/>
  <c r="I222" i="4"/>
  <c r="J222" i="4"/>
  <c r="K222" i="4"/>
  <c r="L222" i="4"/>
  <c r="M222" i="4"/>
  <c r="N222" i="4"/>
  <c r="O222" i="4"/>
  <c r="P222" i="4"/>
  <c r="G223" i="4"/>
  <c r="H223" i="4"/>
  <c r="I223" i="4"/>
  <c r="J223" i="4"/>
  <c r="K223" i="4"/>
  <c r="L223" i="4"/>
  <c r="M223" i="4"/>
  <c r="N223" i="4"/>
  <c r="O223" i="4"/>
  <c r="P223" i="4"/>
  <c r="G224" i="4"/>
  <c r="H224" i="4"/>
  <c r="I224" i="4"/>
  <c r="J224" i="4"/>
  <c r="K224" i="4"/>
  <c r="L224" i="4"/>
  <c r="M224" i="4"/>
  <c r="N224" i="4"/>
  <c r="O224" i="4"/>
  <c r="P224" i="4"/>
  <c r="G225" i="4"/>
  <c r="H225" i="4"/>
  <c r="I225" i="4"/>
  <c r="J225" i="4"/>
  <c r="K225" i="4"/>
  <c r="L225" i="4"/>
  <c r="M225" i="4"/>
  <c r="N225" i="4"/>
  <c r="O225" i="4"/>
  <c r="P225" i="4"/>
  <c r="G226" i="4"/>
  <c r="H226" i="4"/>
  <c r="I226" i="4"/>
  <c r="J226" i="4"/>
  <c r="K226" i="4"/>
  <c r="L226" i="4"/>
  <c r="M226" i="4"/>
  <c r="N226" i="4"/>
  <c r="O226" i="4"/>
  <c r="P226" i="4"/>
  <c r="G227" i="4"/>
  <c r="H227" i="4"/>
  <c r="I227" i="4"/>
  <c r="J227" i="4"/>
  <c r="K227" i="4"/>
  <c r="L227" i="4"/>
  <c r="M227" i="4"/>
  <c r="N227" i="4"/>
  <c r="O227" i="4"/>
  <c r="P227" i="4"/>
  <c r="G228" i="4"/>
  <c r="H228" i="4"/>
  <c r="I228" i="4"/>
  <c r="J228" i="4"/>
  <c r="K228" i="4"/>
  <c r="L228" i="4"/>
  <c r="M228" i="4"/>
  <c r="N228" i="4"/>
  <c r="O228" i="4"/>
  <c r="P228" i="4"/>
  <c r="G229" i="4"/>
  <c r="H229" i="4"/>
  <c r="I229" i="4"/>
  <c r="J229" i="4"/>
  <c r="K229" i="4"/>
  <c r="L229" i="4"/>
  <c r="M229" i="4"/>
  <c r="N229" i="4"/>
  <c r="O229" i="4"/>
  <c r="P229" i="4"/>
  <c r="G230" i="4"/>
  <c r="H230" i="4"/>
  <c r="I230" i="4"/>
  <c r="J230" i="4"/>
  <c r="K230" i="4"/>
  <c r="L230" i="4"/>
  <c r="M230" i="4"/>
  <c r="N230" i="4"/>
  <c r="O230" i="4"/>
  <c r="P230" i="4"/>
  <c r="G231" i="4"/>
  <c r="H231" i="4"/>
  <c r="I231" i="4"/>
  <c r="J231" i="4"/>
  <c r="K231" i="4"/>
  <c r="L231" i="4"/>
  <c r="M231" i="4"/>
  <c r="N231" i="4"/>
  <c r="O231" i="4"/>
  <c r="P231" i="4"/>
  <c r="G232" i="4"/>
  <c r="H232" i="4"/>
  <c r="I232" i="4"/>
  <c r="J232" i="4"/>
  <c r="K232" i="4"/>
  <c r="L232" i="4"/>
  <c r="M232" i="4"/>
  <c r="N232" i="4"/>
  <c r="O232" i="4"/>
  <c r="P232" i="4"/>
  <c r="G233" i="4"/>
  <c r="H233" i="4"/>
  <c r="I233" i="4"/>
  <c r="J233" i="4"/>
  <c r="K233" i="4"/>
  <c r="L233" i="4"/>
  <c r="M233" i="4"/>
  <c r="N233" i="4"/>
  <c r="O233" i="4"/>
  <c r="P233" i="4"/>
  <c r="G234" i="4"/>
  <c r="H234" i="4"/>
  <c r="I234" i="4"/>
  <c r="J234" i="4"/>
  <c r="K234" i="4"/>
  <c r="L234" i="4"/>
  <c r="M234" i="4"/>
  <c r="N234" i="4"/>
  <c r="O234" i="4"/>
  <c r="P234" i="4"/>
  <c r="G235" i="4"/>
  <c r="H235" i="4"/>
  <c r="I235" i="4"/>
  <c r="J235" i="4"/>
  <c r="K235" i="4"/>
  <c r="L235" i="4"/>
  <c r="M235" i="4"/>
  <c r="N235" i="4"/>
  <c r="O235" i="4"/>
  <c r="P235" i="4"/>
  <c r="G236" i="4"/>
  <c r="H236" i="4"/>
  <c r="I236" i="4"/>
  <c r="J236" i="4"/>
  <c r="K236" i="4"/>
  <c r="L236" i="4"/>
  <c r="M236" i="4"/>
  <c r="N236" i="4"/>
  <c r="O236" i="4"/>
  <c r="P236" i="4"/>
  <c r="G237" i="4"/>
  <c r="H237" i="4"/>
  <c r="I237" i="4"/>
  <c r="J237" i="4"/>
  <c r="K237" i="4"/>
  <c r="L237" i="4"/>
  <c r="M237" i="4"/>
  <c r="N237" i="4"/>
  <c r="O237" i="4"/>
  <c r="P237" i="4"/>
  <c r="G238" i="4"/>
  <c r="H238" i="4"/>
  <c r="I238" i="4"/>
  <c r="J238" i="4"/>
  <c r="K238" i="4"/>
  <c r="L238" i="4"/>
  <c r="M238" i="4"/>
  <c r="N238" i="4"/>
  <c r="O238" i="4"/>
  <c r="P238" i="4"/>
  <c r="G239" i="4"/>
  <c r="H239" i="4"/>
  <c r="I239" i="4"/>
  <c r="J239" i="4"/>
  <c r="K239" i="4"/>
  <c r="L239" i="4"/>
  <c r="M239" i="4"/>
  <c r="N239" i="4"/>
  <c r="O239" i="4"/>
  <c r="P239" i="4"/>
  <c r="G240" i="4"/>
  <c r="H240" i="4"/>
  <c r="I240" i="4"/>
  <c r="J240" i="4"/>
  <c r="K240" i="4"/>
  <c r="L240" i="4"/>
  <c r="M240" i="4"/>
  <c r="N240" i="4"/>
  <c r="O240" i="4"/>
  <c r="P240" i="4"/>
  <c r="G241" i="4"/>
  <c r="H241" i="4"/>
  <c r="I241" i="4"/>
  <c r="J241" i="4"/>
  <c r="K241" i="4"/>
  <c r="L241" i="4"/>
  <c r="M241" i="4"/>
  <c r="N241" i="4"/>
  <c r="O241" i="4"/>
  <c r="P241" i="4"/>
  <c r="G242" i="4"/>
  <c r="H242" i="4"/>
  <c r="I242" i="4"/>
  <c r="J242" i="4"/>
  <c r="K242" i="4"/>
  <c r="L242" i="4"/>
  <c r="M242" i="4"/>
  <c r="N242" i="4"/>
  <c r="O242" i="4"/>
  <c r="P242" i="4"/>
  <c r="G243" i="4"/>
  <c r="H243" i="4"/>
  <c r="I243" i="4"/>
  <c r="J243" i="4"/>
  <c r="K243" i="4"/>
  <c r="L243" i="4"/>
  <c r="M243" i="4"/>
  <c r="N243" i="4"/>
  <c r="O243" i="4"/>
  <c r="P243" i="4"/>
  <c r="G244" i="4"/>
  <c r="H244" i="4"/>
  <c r="I244" i="4"/>
  <c r="J244" i="4"/>
  <c r="K244" i="4"/>
  <c r="L244" i="4"/>
  <c r="M244" i="4"/>
  <c r="N244" i="4"/>
  <c r="O244" i="4"/>
  <c r="P244" i="4"/>
  <c r="G245" i="4"/>
  <c r="H245" i="4"/>
  <c r="I245" i="4"/>
  <c r="J245" i="4"/>
  <c r="K245" i="4"/>
  <c r="L245" i="4"/>
  <c r="M245" i="4"/>
  <c r="N245" i="4"/>
  <c r="O245" i="4"/>
  <c r="P245" i="4"/>
  <c r="G246" i="4"/>
  <c r="H246" i="4"/>
  <c r="I246" i="4"/>
  <c r="J246" i="4"/>
  <c r="K246" i="4"/>
  <c r="L246" i="4"/>
  <c r="M246" i="4"/>
  <c r="N246" i="4"/>
  <c r="O246" i="4"/>
  <c r="P246" i="4"/>
  <c r="G247" i="4"/>
  <c r="H247" i="4"/>
  <c r="I247" i="4"/>
  <c r="J247" i="4"/>
  <c r="K247" i="4"/>
  <c r="L247" i="4"/>
  <c r="M247" i="4"/>
  <c r="N247" i="4"/>
  <c r="O247" i="4"/>
  <c r="P247" i="4"/>
  <c r="G248" i="4"/>
  <c r="H248" i="4"/>
  <c r="I248" i="4"/>
  <c r="J248" i="4"/>
  <c r="K248" i="4"/>
  <c r="L248" i="4"/>
  <c r="M248" i="4"/>
  <c r="N248" i="4"/>
  <c r="O248" i="4"/>
  <c r="P248" i="4"/>
  <c r="G249" i="4"/>
  <c r="H249" i="4"/>
  <c r="I249" i="4"/>
  <c r="J249" i="4"/>
  <c r="K249" i="4"/>
  <c r="L249" i="4"/>
  <c r="M249" i="4"/>
  <c r="N249" i="4"/>
  <c r="O249" i="4"/>
  <c r="P249" i="4"/>
  <c r="G250" i="4"/>
  <c r="H250" i="4"/>
  <c r="I250" i="4"/>
  <c r="J250" i="4"/>
  <c r="K250" i="4"/>
  <c r="L250" i="4"/>
  <c r="M250" i="4"/>
  <c r="N250" i="4"/>
  <c r="O250" i="4"/>
  <c r="P250" i="4"/>
  <c r="G251" i="4"/>
  <c r="H251" i="4"/>
  <c r="I251" i="4"/>
  <c r="J251" i="4"/>
  <c r="K251" i="4"/>
  <c r="L251" i="4"/>
  <c r="M251" i="4"/>
  <c r="N251" i="4"/>
  <c r="O251" i="4"/>
  <c r="P251" i="4"/>
  <c r="G253" i="4"/>
  <c r="H253" i="4"/>
  <c r="I253" i="4"/>
  <c r="J253" i="4"/>
  <c r="K253" i="4"/>
  <c r="L253" i="4"/>
  <c r="M253" i="4"/>
  <c r="N253" i="4"/>
  <c r="O253" i="4"/>
  <c r="P253" i="4"/>
  <c r="G254" i="4"/>
  <c r="H254" i="4"/>
  <c r="I254" i="4"/>
  <c r="J254" i="4"/>
  <c r="K254" i="4"/>
  <c r="L254" i="4"/>
  <c r="M254" i="4"/>
  <c r="N254" i="4"/>
  <c r="O254" i="4"/>
  <c r="P254" i="4"/>
  <c r="G255" i="4"/>
  <c r="H255" i="4"/>
  <c r="I255" i="4"/>
  <c r="J255" i="4"/>
  <c r="K255" i="4"/>
  <c r="L255" i="4"/>
  <c r="M255" i="4"/>
  <c r="N255" i="4"/>
  <c r="O255" i="4"/>
  <c r="P255" i="4"/>
  <c r="G256" i="4"/>
  <c r="H256" i="4"/>
  <c r="I256" i="4"/>
  <c r="J256" i="4"/>
  <c r="K256" i="4"/>
  <c r="L256" i="4"/>
  <c r="M256" i="4"/>
  <c r="N256" i="4"/>
  <c r="O256" i="4"/>
  <c r="P256" i="4"/>
  <c r="G257" i="4"/>
  <c r="H257" i="4"/>
  <c r="I257" i="4"/>
  <c r="J257" i="4"/>
  <c r="K257" i="4"/>
  <c r="L257" i="4"/>
  <c r="M257" i="4"/>
  <c r="N257" i="4"/>
  <c r="O257" i="4"/>
  <c r="P257" i="4"/>
  <c r="G258" i="4"/>
  <c r="H258" i="4"/>
  <c r="I258" i="4"/>
  <c r="J258" i="4"/>
  <c r="K258" i="4"/>
  <c r="L258" i="4"/>
  <c r="M258" i="4"/>
  <c r="N258" i="4"/>
  <c r="O258" i="4"/>
  <c r="P258" i="4"/>
  <c r="G259" i="4"/>
  <c r="H259" i="4"/>
  <c r="I259" i="4"/>
  <c r="J259" i="4"/>
  <c r="K259" i="4"/>
  <c r="L259" i="4"/>
  <c r="M259" i="4"/>
  <c r="N259" i="4"/>
  <c r="O259" i="4"/>
  <c r="P259" i="4"/>
  <c r="G260" i="4"/>
  <c r="H260" i="4"/>
  <c r="I260" i="4"/>
  <c r="J260" i="4"/>
  <c r="K260" i="4"/>
  <c r="L260" i="4"/>
  <c r="M260" i="4"/>
  <c r="N260" i="4"/>
  <c r="O260" i="4"/>
  <c r="P260" i="4"/>
  <c r="G261" i="4"/>
  <c r="H261" i="4"/>
  <c r="I261" i="4"/>
  <c r="J261" i="4"/>
  <c r="K261" i="4"/>
  <c r="L261" i="4"/>
  <c r="M261" i="4"/>
  <c r="N261" i="4"/>
  <c r="O261" i="4"/>
  <c r="P261" i="4"/>
  <c r="G262" i="4"/>
  <c r="H262" i="4"/>
  <c r="I262" i="4"/>
  <c r="J262" i="4"/>
  <c r="K262" i="4"/>
  <c r="L262" i="4"/>
  <c r="M262" i="4"/>
  <c r="N262" i="4"/>
  <c r="O262" i="4"/>
  <c r="P262" i="4"/>
  <c r="G263" i="4"/>
  <c r="H263" i="4"/>
  <c r="I263" i="4"/>
  <c r="J263" i="4"/>
  <c r="K263" i="4"/>
  <c r="L263" i="4"/>
  <c r="M263" i="4"/>
  <c r="N263" i="4"/>
  <c r="O263" i="4"/>
  <c r="P263" i="4"/>
  <c r="G264" i="4"/>
  <c r="H264" i="4"/>
  <c r="I264" i="4"/>
  <c r="J264" i="4"/>
  <c r="K264" i="4"/>
  <c r="L264" i="4"/>
  <c r="M264" i="4"/>
  <c r="N264" i="4"/>
  <c r="O264" i="4"/>
  <c r="P264" i="4"/>
  <c r="G265" i="4"/>
  <c r="H265" i="4"/>
  <c r="I265" i="4"/>
  <c r="J265" i="4"/>
  <c r="K265" i="4"/>
  <c r="L265" i="4"/>
  <c r="M265" i="4"/>
  <c r="N265" i="4"/>
  <c r="O265" i="4"/>
  <c r="P265" i="4"/>
  <c r="G266" i="4"/>
  <c r="H266" i="4"/>
  <c r="I266" i="4"/>
  <c r="J266" i="4"/>
  <c r="K266" i="4"/>
  <c r="L266" i="4"/>
  <c r="M266" i="4"/>
  <c r="N266" i="4"/>
  <c r="O266" i="4"/>
  <c r="P266" i="4"/>
  <c r="G267" i="4"/>
  <c r="H267" i="4"/>
  <c r="I267" i="4"/>
  <c r="J267" i="4"/>
  <c r="K267" i="4"/>
  <c r="L267" i="4"/>
  <c r="M267" i="4"/>
  <c r="N267" i="4"/>
  <c r="O267" i="4"/>
  <c r="P267" i="4"/>
  <c r="G268" i="4"/>
  <c r="H268" i="4"/>
  <c r="I268" i="4"/>
  <c r="J268" i="4"/>
  <c r="K268" i="4"/>
  <c r="L268" i="4"/>
  <c r="M268" i="4"/>
  <c r="N268" i="4"/>
  <c r="O268" i="4"/>
  <c r="P268" i="4"/>
  <c r="G269" i="4"/>
  <c r="H269" i="4"/>
  <c r="I269" i="4"/>
  <c r="J269" i="4"/>
  <c r="K269" i="4"/>
  <c r="L269" i="4"/>
  <c r="M269" i="4"/>
  <c r="N269" i="4"/>
  <c r="O269" i="4"/>
  <c r="P269" i="4"/>
  <c r="G270" i="4"/>
  <c r="H270" i="4"/>
  <c r="I270" i="4"/>
  <c r="J270" i="4"/>
  <c r="K270" i="4"/>
  <c r="L270" i="4"/>
  <c r="M270" i="4"/>
  <c r="N270" i="4"/>
  <c r="O270" i="4"/>
  <c r="P270" i="4"/>
  <c r="G271" i="4"/>
  <c r="H271" i="4"/>
  <c r="I271" i="4"/>
  <c r="J271" i="4"/>
  <c r="K271" i="4"/>
  <c r="L271" i="4"/>
  <c r="M271" i="4"/>
  <c r="N271" i="4"/>
  <c r="O271" i="4"/>
  <c r="P271" i="4"/>
  <c r="G272" i="4"/>
  <c r="H272" i="4"/>
  <c r="I272" i="4"/>
  <c r="J272" i="4"/>
  <c r="K272" i="4"/>
  <c r="L272" i="4"/>
  <c r="M272" i="4"/>
  <c r="N272" i="4"/>
  <c r="O272" i="4"/>
  <c r="P272" i="4"/>
  <c r="G273" i="4"/>
  <c r="H273" i="4"/>
  <c r="I273" i="4"/>
  <c r="J273" i="4"/>
  <c r="K273" i="4"/>
  <c r="L273" i="4"/>
  <c r="M273" i="4"/>
  <c r="N273" i="4"/>
  <c r="O273" i="4"/>
  <c r="P273" i="4"/>
  <c r="G274" i="4"/>
  <c r="H274" i="4"/>
  <c r="I274" i="4"/>
  <c r="J274" i="4"/>
  <c r="K274" i="4"/>
  <c r="L274" i="4"/>
  <c r="M274" i="4"/>
  <c r="N274" i="4"/>
  <c r="O274" i="4"/>
  <c r="P274" i="4"/>
  <c r="G275" i="4"/>
  <c r="H275" i="4"/>
  <c r="I275" i="4"/>
  <c r="J275" i="4"/>
  <c r="K275" i="4"/>
  <c r="L275" i="4"/>
  <c r="M275" i="4"/>
  <c r="N275" i="4"/>
  <c r="O275" i="4"/>
  <c r="P275" i="4"/>
  <c r="G277" i="4"/>
  <c r="H277" i="4"/>
  <c r="I277" i="4"/>
  <c r="J277" i="4"/>
  <c r="K277" i="4"/>
  <c r="L277" i="4"/>
  <c r="M277" i="4"/>
  <c r="N277" i="4"/>
  <c r="O277" i="4"/>
  <c r="P277" i="4"/>
  <c r="G278" i="4"/>
  <c r="H278" i="4"/>
  <c r="I278" i="4"/>
  <c r="J278" i="4"/>
  <c r="K278" i="4"/>
  <c r="L278" i="4"/>
  <c r="M278" i="4"/>
  <c r="N278" i="4"/>
  <c r="O278" i="4"/>
  <c r="P278" i="4"/>
  <c r="G279" i="4"/>
  <c r="H279" i="4"/>
  <c r="I279" i="4"/>
  <c r="J279" i="4"/>
  <c r="K279" i="4"/>
  <c r="L279" i="4"/>
  <c r="M279" i="4"/>
  <c r="N279" i="4"/>
  <c r="O279" i="4"/>
  <c r="P279" i="4"/>
  <c r="G280" i="4"/>
  <c r="H280" i="4"/>
  <c r="I280" i="4"/>
  <c r="J280" i="4"/>
  <c r="K280" i="4"/>
  <c r="L280" i="4"/>
  <c r="M280" i="4"/>
  <c r="N280" i="4"/>
  <c r="O280" i="4"/>
  <c r="P280" i="4"/>
  <c r="G281" i="4"/>
  <c r="H281" i="4"/>
  <c r="I281" i="4"/>
  <c r="J281" i="4"/>
  <c r="K281" i="4"/>
  <c r="L281" i="4"/>
  <c r="M281" i="4"/>
  <c r="N281" i="4"/>
  <c r="O281" i="4"/>
  <c r="P281" i="4"/>
  <c r="G282" i="4"/>
  <c r="H282" i="4"/>
  <c r="I282" i="4"/>
  <c r="J282" i="4"/>
  <c r="K282" i="4"/>
  <c r="L282" i="4"/>
  <c r="M282" i="4"/>
  <c r="N282" i="4"/>
  <c r="O282" i="4"/>
  <c r="P282" i="4"/>
  <c r="G283" i="4"/>
  <c r="H283" i="4"/>
  <c r="I283" i="4"/>
  <c r="J283" i="4"/>
  <c r="K283" i="4"/>
  <c r="L283" i="4"/>
  <c r="M283" i="4"/>
  <c r="N283" i="4"/>
  <c r="O283" i="4"/>
  <c r="P283" i="4"/>
  <c r="G284" i="4"/>
  <c r="H284" i="4"/>
  <c r="I284" i="4"/>
  <c r="J284" i="4"/>
  <c r="K284" i="4"/>
  <c r="L284" i="4"/>
  <c r="M284" i="4"/>
  <c r="N284" i="4"/>
  <c r="O284" i="4"/>
  <c r="P284" i="4"/>
  <c r="G285" i="4"/>
  <c r="H285" i="4"/>
  <c r="I285" i="4"/>
  <c r="J285" i="4"/>
  <c r="K285" i="4"/>
  <c r="L285" i="4"/>
  <c r="M285" i="4"/>
  <c r="N285" i="4"/>
  <c r="O285" i="4"/>
  <c r="P285" i="4"/>
  <c r="G286" i="4"/>
  <c r="H286" i="4"/>
  <c r="I286" i="4"/>
  <c r="J286" i="4"/>
  <c r="K286" i="4"/>
  <c r="L286" i="4"/>
  <c r="M286" i="4"/>
  <c r="N286" i="4"/>
  <c r="O286" i="4"/>
  <c r="P286" i="4"/>
  <c r="G287" i="4"/>
  <c r="H287" i="4"/>
  <c r="I287" i="4"/>
  <c r="J287" i="4"/>
  <c r="K287" i="4"/>
  <c r="L287" i="4"/>
  <c r="M287" i="4"/>
  <c r="N287" i="4"/>
  <c r="O287" i="4"/>
  <c r="P287" i="4"/>
  <c r="G288" i="4"/>
  <c r="H288" i="4"/>
  <c r="I288" i="4"/>
  <c r="J288" i="4"/>
  <c r="K288" i="4"/>
  <c r="L288" i="4"/>
  <c r="M288" i="4"/>
  <c r="N288" i="4"/>
  <c r="O288" i="4"/>
  <c r="P288" i="4"/>
  <c r="G289" i="4"/>
  <c r="H289" i="4"/>
  <c r="I289" i="4"/>
  <c r="J289" i="4"/>
  <c r="K289" i="4"/>
  <c r="L289" i="4"/>
  <c r="M289" i="4"/>
  <c r="N289" i="4"/>
  <c r="O289" i="4"/>
  <c r="P289" i="4"/>
  <c r="G290" i="4"/>
  <c r="H290" i="4"/>
  <c r="I290" i="4"/>
  <c r="J290" i="4"/>
  <c r="K290" i="4"/>
  <c r="L290" i="4"/>
  <c r="M290" i="4"/>
  <c r="N290" i="4"/>
  <c r="O290" i="4"/>
  <c r="P290" i="4"/>
  <c r="G291" i="4"/>
  <c r="H291" i="4"/>
  <c r="I291" i="4"/>
  <c r="J291" i="4"/>
  <c r="K291" i="4"/>
  <c r="L291" i="4"/>
  <c r="M291" i="4"/>
  <c r="N291" i="4"/>
  <c r="O291" i="4"/>
  <c r="P291" i="4"/>
  <c r="G292" i="4"/>
  <c r="H292" i="4"/>
  <c r="I292" i="4"/>
  <c r="J292" i="4"/>
  <c r="K292" i="4"/>
  <c r="L292" i="4"/>
  <c r="M292" i="4"/>
  <c r="N292" i="4"/>
  <c r="O292" i="4"/>
  <c r="P292" i="4"/>
  <c r="G293" i="4"/>
  <c r="H293" i="4"/>
  <c r="I293" i="4"/>
  <c r="J293" i="4"/>
  <c r="K293" i="4"/>
  <c r="L293" i="4"/>
  <c r="M293" i="4"/>
  <c r="N293" i="4"/>
  <c r="O293" i="4"/>
  <c r="P293" i="4"/>
  <c r="G294" i="4"/>
  <c r="H294" i="4"/>
  <c r="I294" i="4"/>
  <c r="J294" i="4"/>
  <c r="K294" i="4"/>
  <c r="L294" i="4"/>
  <c r="M294" i="4"/>
  <c r="N294" i="4"/>
  <c r="O294" i="4"/>
  <c r="P294" i="4"/>
  <c r="G295" i="4"/>
  <c r="H295" i="4"/>
  <c r="I295" i="4"/>
  <c r="J295" i="4"/>
  <c r="K295" i="4"/>
  <c r="L295" i="4"/>
  <c r="M295" i="4"/>
  <c r="N295" i="4"/>
  <c r="O295" i="4"/>
  <c r="P295" i="4"/>
  <c r="G296" i="4"/>
  <c r="H296" i="4"/>
  <c r="I296" i="4"/>
  <c r="J296" i="4"/>
  <c r="K296" i="4"/>
  <c r="L296" i="4"/>
  <c r="M296" i="4"/>
  <c r="N296" i="4"/>
  <c r="O296" i="4"/>
  <c r="P296" i="4"/>
  <c r="G297" i="4"/>
  <c r="H297" i="4"/>
  <c r="I297" i="4"/>
  <c r="J297" i="4"/>
  <c r="K297" i="4"/>
  <c r="L297" i="4"/>
  <c r="M297" i="4"/>
  <c r="N297" i="4"/>
  <c r="O297" i="4"/>
  <c r="P297" i="4"/>
  <c r="G298" i="4"/>
  <c r="H298" i="4"/>
  <c r="I298" i="4"/>
  <c r="J298" i="4"/>
  <c r="K298" i="4"/>
  <c r="L298" i="4"/>
  <c r="M298" i="4"/>
  <c r="N298" i="4"/>
  <c r="O298" i="4"/>
  <c r="P298" i="4"/>
  <c r="G299" i="4"/>
  <c r="H299" i="4"/>
  <c r="I299" i="4"/>
  <c r="J299" i="4"/>
  <c r="K299" i="4"/>
  <c r="L299" i="4"/>
  <c r="M299" i="4"/>
  <c r="N299" i="4"/>
  <c r="O299" i="4"/>
  <c r="P299" i="4"/>
  <c r="G300" i="4"/>
  <c r="H300" i="4"/>
  <c r="I300" i="4"/>
  <c r="J300" i="4"/>
  <c r="K300" i="4"/>
  <c r="L300" i="4"/>
  <c r="M300" i="4"/>
  <c r="N300" i="4"/>
  <c r="O300" i="4"/>
  <c r="P300" i="4"/>
  <c r="G301" i="4"/>
  <c r="H301" i="4"/>
  <c r="I301" i="4"/>
  <c r="J301" i="4"/>
  <c r="K301" i="4"/>
  <c r="L301" i="4"/>
  <c r="M301" i="4"/>
  <c r="N301" i="4"/>
  <c r="O301" i="4"/>
  <c r="P301" i="4"/>
  <c r="G302" i="4"/>
  <c r="H302" i="4"/>
  <c r="I302" i="4"/>
  <c r="J302" i="4"/>
  <c r="K302" i="4"/>
  <c r="L302" i="4"/>
  <c r="M302" i="4"/>
  <c r="N302" i="4"/>
  <c r="O302" i="4"/>
  <c r="P302" i="4"/>
  <c r="G303" i="4"/>
  <c r="H303" i="4"/>
  <c r="I303" i="4"/>
  <c r="J303" i="4"/>
  <c r="K303" i="4"/>
  <c r="L303" i="4"/>
  <c r="M303" i="4"/>
  <c r="N303" i="4"/>
  <c r="O303" i="4"/>
  <c r="P303" i="4"/>
  <c r="G304" i="4"/>
  <c r="H304" i="4"/>
  <c r="I304" i="4"/>
  <c r="J304" i="4"/>
  <c r="K304" i="4"/>
  <c r="L304" i="4"/>
  <c r="M304" i="4"/>
  <c r="N304" i="4"/>
  <c r="O304" i="4"/>
  <c r="P304" i="4"/>
  <c r="G305" i="4"/>
  <c r="H305" i="4"/>
  <c r="I305" i="4"/>
  <c r="J305" i="4"/>
  <c r="K305" i="4"/>
  <c r="L305" i="4"/>
  <c r="M305" i="4"/>
  <c r="N305" i="4"/>
  <c r="O305" i="4"/>
  <c r="P305" i="4"/>
  <c r="G306" i="4"/>
  <c r="H306" i="4"/>
  <c r="I306" i="4"/>
  <c r="J306" i="4"/>
  <c r="K306" i="4"/>
  <c r="L306" i="4"/>
  <c r="M306" i="4"/>
  <c r="N306" i="4"/>
  <c r="O306" i="4"/>
  <c r="P306" i="4"/>
  <c r="G307" i="4"/>
  <c r="H307" i="4"/>
  <c r="I307" i="4"/>
  <c r="J307" i="4"/>
  <c r="K307" i="4"/>
  <c r="L307" i="4"/>
  <c r="M307" i="4"/>
  <c r="N307" i="4"/>
  <c r="O307" i="4"/>
  <c r="P307" i="4"/>
  <c r="G308" i="4"/>
  <c r="H308" i="4"/>
  <c r="I308" i="4"/>
  <c r="J308" i="4"/>
  <c r="K308" i="4"/>
  <c r="L308" i="4"/>
  <c r="M308" i="4"/>
  <c r="N308" i="4"/>
  <c r="O308" i="4"/>
  <c r="P308" i="4"/>
  <c r="G309" i="4"/>
  <c r="H309" i="4"/>
  <c r="I309" i="4"/>
  <c r="J309" i="4"/>
  <c r="K309" i="4"/>
  <c r="L309" i="4"/>
  <c r="M309" i="4"/>
  <c r="N309" i="4"/>
  <c r="O309" i="4"/>
  <c r="P309" i="4"/>
  <c r="G310" i="4"/>
  <c r="H310" i="4"/>
  <c r="I310" i="4"/>
  <c r="J310" i="4"/>
  <c r="K310" i="4"/>
  <c r="L310" i="4"/>
  <c r="M310" i="4"/>
  <c r="N310" i="4"/>
  <c r="O310" i="4"/>
  <c r="P310" i="4"/>
  <c r="G311" i="4"/>
  <c r="H311" i="4"/>
  <c r="I311" i="4"/>
  <c r="J311" i="4"/>
  <c r="K311" i="4"/>
  <c r="L311" i="4"/>
  <c r="M311" i="4"/>
  <c r="N311" i="4"/>
  <c r="O311" i="4"/>
  <c r="P311" i="4"/>
  <c r="G312" i="4"/>
  <c r="H312" i="4"/>
  <c r="I312" i="4"/>
  <c r="J312" i="4"/>
  <c r="K312" i="4"/>
  <c r="L312" i="4"/>
  <c r="M312" i="4"/>
  <c r="N312" i="4"/>
  <c r="O312" i="4"/>
  <c r="P312" i="4"/>
  <c r="G313" i="4"/>
  <c r="H313" i="4"/>
  <c r="I313" i="4"/>
  <c r="J313" i="4"/>
  <c r="K313" i="4"/>
  <c r="L313" i="4"/>
  <c r="M313" i="4"/>
  <c r="N313" i="4"/>
  <c r="O313" i="4"/>
  <c r="P313" i="4"/>
  <c r="G314" i="4"/>
  <c r="H314" i="4"/>
  <c r="I314" i="4"/>
  <c r="J314" i="4"/>
  <c r="K314" i="4"/>
  <c r="L314" i="4"/>
  <c r="M314" i="4"/>
  <c r="N314" i="4"/>
  <c r="O314" i="4"/>
  <c r="P314" i="4"/>
  <c r="G315" i="4"/>
  <c r="H315" i="4"/>
  <c r="I315" i="4"/>
  <c r="J315" i="4"/>
  <c r="K315" i="4"/>
  <c r="L315" i="4"/>
  <c r="M315" i="4"/>
  <c r="N315" i="4"/>
  <c r="O315" i="4"/>
  <c r="P315" i="4"/>
  <c r="G316" i="4"/>
  <c r="H316" i="4"/>
  <c r="I316" i="4"/>
  <c r="J316" i="4"/>
  <c r="K316" i="4"/>
  <c r="L316" i="4"/>
  <c r="M316" i="4"/>
  <c r="N316" i="4"/>
  <c r="O316" i="4"/>
  <c r="P316" i="4"/>
  <c r="G317" i="4"/>
  <c r="H317" i="4"/>
  <c r="I317" i="4"/>
  <c r="J317" i="4"/>
  <c r="K317" i="4"/>
  <c r="L317" i="4"/>
  <c r="M317" i="4"/>
  <c r="N317" i="4"/>
  <c r="O317" i="4"/>
  <c r="P317" i="4"/>
  <c r="G318" i="4"/>
  <c r="H318" i="4"/>
  <c r="I318" i="4"/>
  <c r="J318" i="4"/>
  <c r="K318" i="4"/>
  <c r="L318" i="4"/>
  <c r="M318" i="4"/>
  <c r="N318" i="4"/>
  <c r="O318" i="4"/>
  <c r="P318" i="4"/>
  <c r="G319" i="4"/>
  <c r="H319" i="4"/>
  <c r="I319" i="4"/>
  <c r="J319" i="4"/>
  <c r="K319" i="4"/>
  <c r="L319" i="4"/>
  <c r="M319" i="4"/>
  <c r="N319" i="4"/>
  <c r="O319" i="4"/>
  <c r="P319" i="4"/>
  <c r="G320" i="4"/>
  <c r="H320" i="4"/>
  <c r="I320" i="4"/>
  <c r="J320" i="4"/>
  <c r="K320" i="4"/>
  <c r="L320" i="4"/>
  <c r="M320" i="4"/>
  <c r="N320" i="4"/>
  <c r="O320" i="4"/>
  <c r="P320" i="4"/>
  <c r="G321" i="4"/>
  <c r="H321" i="4"/>
  <c r="I321" i="4"/>
  <c r="J321" i="4"/>
  <c r="K321" i="4"/>
  <c r="L321" i="4"/>
  <c r="M321" i="4"/>
  <c r="N321" i="4"/>
  <c r="O321" i="4"/>
  <c r="P321" i="4"/>
  <c r="G322" i="4"/>
  <c r="H322" i="4"/>
  <c r="I322" i="4"/>
  <c r="J322" i="4"/>
  <c r="K322" i="4"/>
  <c r="L322" i="4"/>
  <c r="M322" i="4"/>
  <c r="N322" i="4"/>
  <c r="O322" i="4"/>
  <c r="P322" i="4"/>
  <c r="G323" i="4"/>
  <c r="H323" i="4"/>
  <c r="I323" i="4"/>
  <c r="J323" i="4"/>
  <c r="K323" i="4"/>
  <c r="L323" i="4"/>
  <c r="M323" i="4"/>
  <c r="N323" i="4"/>
  <c r="O323" i="4"/>
  <c r="P323" i="4"/>
  <c r="G324" i="4"/>
  <c r="H324" i="4"/>
  <c r="I324" i="4"/>
  <c r="J324" i="4"/>
  <c r="K324" i="4"/>
  <c r="L324" i="4"/>
  <c r="M324" i="4"/>
  <c r="N324" i="4"/>
  <c r="O324" i="4"/>
  <c r="P324" i="4"/>
  <c r="G325" i="4"/>
  <c r="H325" i="4"/>
  <c r="I325" i="4"/>
  <c r="J325" i="4"/>
  <c r="K325" i="4"/>
  <c r="L325" i="4"/>
  <c r="M325" i="4"/>
  <c r="N325" i="4"/>
  <c r="O325" i="4"/>
  <c r="P325" i="4"/>
  <c r="G326" i="4"/>
  <c r="H326" i="4"/>
  <c r="I326" i="4"/>
  <c r="J326" i="4"/>
  <c r="K326" i="4"/>
  <c r="L326" i="4"/>
  <c r="M326" i="4"/>
  <c r="N326" i="4"/>
  <c r="O326" i="4"/>
  <c r="P326" i="4"/>
  <c r="G327" i="4"/>
  <c r="H327" i="4"/>
  <c r="I327" i="4"/>
  <c r="J327" i="4"/>
  <c r="K327" i="4"/>
  <c r="L327" i="4"/>
  <c r="M327" i="4"/>
  <c r="N327" i="4"/>
  <c r="O327" i="4"/>
  <c r="P327" i="4"/>
  <c r="G328" i="4"/>
  <c r="H328" i="4"/>
  <c r="I328" i="4"/>
  <c r="J328" i="4"/>
  <c r="K328" i="4"/>
  <c r="L328" i="4"/>
  <c r="M328" i="4"/>
  <c r="N328" i="4"/>
  <c r="O328" i="4"/>
  <c r="P328" i="4"/>
  <c r="G329" i="4"/>
  <c r="H329" i="4"/>
  <c r="I329" i="4"/>
  <c r="J329" i="4"/>
  <c r="K329" i="4"/>
  <c r="L329" i="4"/>
  <c r="M329" i="4"/>
  <c r="N329" i="4"/>
  <c r="O329" i="4"/>
  <c r="P329" i="4"/>
  <c r="G330" i="4"/>
  <c r="H330" i="4"/>
  <c r="I330" i="4"/>
  <c r="J330" i="4"/>
  <c r="K330" i="4"/>
  <c r="L330" i="4"/>
  <c r="M330" i="4"/>
  <c r="N330" i="4"/>
  <c r="O330" i="4"/>
  <c r="P330" i="4"/>
  <c r="G331" i="4"/>
  <c r="H331" i="4"/>
  <c r="I331" i="4"/>
  <c r="J331" i="4"/>
  <c r="K331" i="4"/>
  <c r="L331" i="4"/>
  <c r="M331" i="4"/>
  <c r="N331" i="4"/>
  <c r="O331" i="4"/>
  <c r="P331" i="4"/>
  <c r="G332" i="4"/>
  <c r="H332" i="4"/>
  <c r="I332" i="4"/>
  <c r="J332" i="4"/>
  <c r="K332" i="4"/>
  <c r="L332" i="4"/>
  <c r="M332" i="4"/>
  <c r="N332" i="4"/>
  <c r="O332" i="4"/>
  <c r="P332" i="4"/>
  <c r="G333" i="4"/>
  <c r="H333" i="4"/>
  <c r="I333" i="4"/>
  <c r="J333" i="4"/>
  <c r="K333" i="4"/>
  <c r="L333" i="4"/>
  <c r="M333" i="4"/>
  <c r="N333" i="4"/>
  <c r="O333" i="4"/>
  <c r="P333" i="4"/>
  <c r="G334" i="4"/>
  <c r="H334" i="4"/>
  <c r="I334" i="4"/>
  <c r="J334" i="4"/>
  <c r="K334" i="4"/>
  <c r="L334" i="4"/>
  <c r="M334" i="4"/>
  <c r="N334" i="4"/>
  <c r="O334" i="4"/>
  <c r="P334" i="4"/>
  <c r="G335" i="4"/>
  <c r="H335" i="4"/>
  <c r="I335" i="4"/>
  <c r="J335" i="4"/>
  <c r="K335" i="4"/>
  <c r="L335" i="4"/>
  <c r="M335" i="4"/>
  <c r="N335" i="4"/>
  <c r="O335" i="4"/>
  <c r="P335" i="4"/>
  <c r="G336" i="4"/>
  <c r="H336" i="4"/>
  <c r="I336" i="4"/>
  <c r="J336" i="4"/>
  <c r="K336" i="4"/>
  <c r="L336" i="4"/>
  <c r="M336" i="4"/>
  <c r="N336" i="4"/>
  <c r="O336" i="4"/>
  <c r="P336" i="4"/>
  <c r="G337" i="4"/>
  <c r="H337" i="4"/>
  <c r="I337" i="4"/>
  <c r="J337" i="4"/>
  <c r="K337" i="4"/>
  <c r="L337" i="4"/>
  <c r="M337" i="4"/>
  <c r="N337" i="4"/>
  <c r="O337" i="4"/>
  <c r="P337" i="4"/>
  <c r="G338" i="4"/>
  <c r="H338" i="4"/>
  <c r="J338" i="4"/>
  <c r="K338" i="4"/>
  <c r="L338" i="4"/>
  <c r="M338" i="4"/>
  <c r="N338" i="4"/>
  <c r="O338" i="4"/>
  <c r="P338" i="4"/>
  <c r="G339" i="4"/>
  <c r="H339" i="4"/>
  <c r="I339" i="4"/>
  <c r="J339" i="4"/>
  <c r="K339" i="4"/>
  <c r="L339" i="4"/>
  <c r="M339" i="4"/>
  <c r="N339" i="4"/>
  <c r="O339" i="4"/>
  <c r="P339" i="4"/>
  <c r="G340" i="4"/>
  <c r="H340" i="4"/>
  <c r="I340" i="4"/>
  <c r="J340" i="4"/>
  <c r="K340" i="4"/>
  <c r="L340" i="4"/>
  <c r="M340" i="4"/>
  <c r="N340" i="4"/>
  <c r="O340" i="4"/>
  <c r="P340" i="4"/>
  <c r="G341" i="4"/>
  <c r="H341" i="4"/>
  <c r="I341" i="4"/>
  <c r="J341" i="4"/>
  <c r="K341" i="4"/>
  <c r="L341" i="4"/>
  <c r="M341" i="4"/>
  <c r="N341" i="4"/>
  <c r="O341" i="4"/>
  <c r="P341" i="4"/>
  <c r="G342" i="4"/>
  <c r="H342" i="4"/>
  <c r="I342" i="4"/>
  <c r="J342" i="4"/>
  <c r="K342" i="4"/>
  <c r="L342" i="4"/>
  <c r="M342" i="4"/>
  <c r="N342" i="4"/>
  <c r="O342" i="4"/>
  <c r="P342" i="4"/>
  <c r="G343" i="4"/>
  <c r="H343" i="4"/>
  <c r="I343" i="4"/>
  <c r="J343" i="4"/>
  <c r="K343" i="4"/>
  <c r="L343" i="4"/>
  <c r="M343" i="4"/>
  <c r="N343" i="4"/>
  <c r="O343" i="4"/>
  <c r="P343" i="4"/>
  <c r="G344" i="4"/>
  <c r="H344" i="4"/>
  <c r="I344" i="4"/>
  <c r="J344" i="4"/>
  <c r="K344" i="4"/>
  <c r="L344" i="4"/>
  <c r="M344" i="4"/>
  <c r="N344" i="4"/>
  <c r="O344" i="4"/>
  <c r="P344" i="4"/>
  <c r="G360" i="4"/>
  <c r="H360" i="4"/>
  <c r="I360" i="4"/>
  <c r="J360" i="4"/>
  <c r="K360" i="4"/>
  <c r="L360" i="4"/>
  <c r="M360" i="4"/>
  <c r="N360" i="4"/>
  <c r="O360" i="4"/>
  <c r="P360" i="4"/>
  <c r="G361" i="4"/>
  <c r="H361" i="4"/>
  <c r="I361" i="4"/>
  <c r="J361" i="4"/>
  <c r="K361" i="4"/>
  <c r="L361" i="4"/>
  <c r="M361" i="4"/>
  <c r="N361" i="4"/>
  <c r="O361" i="4"/>
  <c r="P361" i="4"/>
  <c r="G362" i="4"/>
  <c r="H362" i="4"/>
  <c r="I362" i="4"/>
  <c r="J362" i="4"/>
  <c r="K362" i="4"/>
  <c r="L362" i="4"/>
  <c r="M362" i="4"/>
  <c r="N362" i="4"/>
  <c r="O362" i="4"/>
  <c r="P362" i="4"/>
  <c r="G363" i="4"/>
  <c r="H363" i="4"/>
  <c r="I363" i="4"/>
  <c r="J363" i="4"/>
  <c r="K363" i="4"/>
  <c r="L363" i="4"/>
  <c r="M363" i="4"/>
  <c r="N363" i="4"/>
  <c r="O363" i="4"/>
  <c r="P363" i="4"/>
  <c r="G364" i="4"/>
  <c r="H364" i="4"/>
  <c r="I364" i="4"/>
  <c r="J364" i="4"/>
  <c r="K364" i="4"/>
  <c r="L364" i="4"/>
  <c r="M364" i="4"/>
  <c r="N364" i="4"/>
  <c r="O364" i="4"/>
  <c r="P364" i="4"/>
  <c r="G365" i="4"/>
  <c r="H365" i="4"/>
  <c r="I365" i="4"/>
  <c r="J365" i="4"/>
  <c r="K365" i="4"/>
  <c r="L365" i="4"/>
  <c r="M365" i="4"/>
  <c r="N365" i="4"/>
  <c r="O365" i="4"/>
  <c r="P365" i="4"/>
  <c r="G366" i="4"/>
  <c r="H366" i="4"/>
  <c r="I366" i="4"/>
  <c r="J366" i="4"/>
  <c r="K366" i="4"/>
  <c r="L366" i="4"/>
  <c r="M366" i="4"/>
  <c r="N366" i="4"/>
  <c r="O366" i="4"/>
  <c r="P366" i="4"/>
  <c r="G367" i="4"/>
  <c r="H367" i="4"/>
  <c r="I367" i="4"/>
  <c r="J367" i="4"/>
  <c r="K367" i="4"/>
  <c r="L367" i="4"/>
  <c r="M367" i="4"/>
  <c r="N367" i="4"/>
  <c r="O367" i="4"/>
  <c r="P367" i="4"/>
  <c r="G368" i="4"/>
  <c r="H368" i="4"/>
  <c r="I368" i="4"/>
  <c r="J368" i="4"/>
  <c r="K368" i="4"/>
  <c r="L368" i="4"/>
  <c r="M368" i="4"/>
  <c r="N368" i="4"/>
  <c r="O368" i="4"/>
  <c r="P368" i="4"/>
  <c r="G369" i="4"/>
  <c r="H369" i="4"/>
  <c r="I369" i="4"/>
  <c r="J369" i="4"/>
  <c r="K369" i="4"/>
  <c r="L369" i="4"/>
  <c r="M369" i="4"/>
  <c r="N369" i="4"/>
  <c r="O369" i="4"/>
  <c r="P369" i="4"/>
  <c r="G370" i="4"/>
  <c r="H370" i="4"/>
  <c r="I370" i="4"/>
  <c r="J370" i="4"/>
  <c r="K370" i="4"/>
  <c r="L370" i="4"/>
  <c r="M370" i="4"/>
  <c r="N370" i="4"/>
  <c r="O370" i="4"/>
  <c r="P370" i="4"/>
  <c r="G371" i="4"/>
  <c r="H371" i="4"/>
  <c r="I371" i="4"/>
  <c r="J371" i="4"/>
  <c r="K371" i="4"/>
  <c r="L371" i="4"/>
  <c r="M371" i="4"/>
  <c r="N371" i="4"/>
  <c r="O371" i="4"/>
  <c r="P371" i="4"/>
  <c r="G372" i="4"/>
  <c r="H372" i="4"/>
  <c r="I372" i="4"/>
  <c r="J372" i="4"/>
  <c r="K372" i="4"/>
  <c r="L372" i="4"/>
  <c r="M372" i="4"/>
  <c r="N372" i="4"/>
  <c r="O372" i="4"/>
  <c r="P372" i="4"/>
  <c r="G373" i="4"/>
  <c r="H373" i="4"/>
  <c r="I373" i="4"/>
  <c r="J373" i="4"/>
  <c r="K373" i="4"/>
  <c r="L373" i="4"/>
  <c r="M373" i="4"/>
  <c r="N373" i="4"/>
  <c r="O373" i="4"/>
  <c r="P373" i="4"/>
  <c r="G374" i="4"/>
  <c r="H374" i="4"/>
  <c r="I374" i="4"/>
  <c r="J374" i="4"/>
  <c r="K374" i="4"/>
  <c r="L374" i="4"/>
  <c r="M374" i="4"/>
  <c r="N374" i="4"/>
  <c r="O374" i="4"/>
  <c r="P374" i="4"/>
  <c r="G375" i="4"/>
  <c r="H375" i="4"/>
  <c r="I375" i="4"/>
  <c r="J375" i="4"/>
  <c r="K375" i="4"/>
  <c r="L375" i="4"/>
  <c r="M375" i="4"/>
  <c r="N375" i="4"/>
  <c r="O375" i="4"/>
  <c r="P375" i="4"/>
  <c r="G376" i="4"/>
  <c r="H376" i="4"/>
  <c r="I376" i="4"/>
  <c r="J376" i="4"/>
  <c r="K376" i="4"/>
  <c r="L376" i="4"/>
  <c r="M376" i="4"/>
  <c r="N376" i="4"/>
  <c r="O376" i="4"/>
  <c r="P376" i="4"/>
  <c r="G377" i="4"/>
  <c r="H377" i="4"/>
  <c r="I377" i="4"/>
  <c r="J377" i="4"/>
  <c r="K377" i="4"/>
  <c r="L377" i="4"/>
  <c r="M377" i="4"/>
  <c r="N377" i="4"/>
  <c r="O377" i="4"/>
  <c r="P377" i="4"/>
  <c r="G378" i="4"/>
  <c r="H378" i="4"/>
  <c r="I378" i="4"/>
  <c r="J378" i="4"/>
  <c r="K378" i="4"/>
  <c r="L378" i="4"/>
  <c r="M378" i="4"/>
  <c r="N378" i="4"/>
  <c r="O378" i="4"/>
  <c r="P378" i="4"/>
  <c r="G379" i="4"/>
  <c r="H379" i="4"/>
  <c r="I379" i="4"/>
  <c r="J379" i="4"/>
  <c r="K379" i="4"/>
  <c r="L379" i="4"/>
  <c r="M379" i="4"/>
  <c r="N379" i="4"/>
  <c r="O379" i="4"/>
  <c r="P379" i="4"/>
  <c r="G380" i="4"/>
  <c r="H380" i="4"/>
  <c r="I380" i="4"/>
  <c r="J380" i="4"/>
  <c r="K380" i="4"/>
  <c r="L380" i="4"/>
  <c r="M380" i="4"/>
  <c r="N380" i="4"/>
  <c r="O380" i="4"/>
  <c r="P380" i="4"/>
  <c r="G381" i="4"/>
  <c r="H381" i="4"/>
  <c r="I381" i="4"/>
  <c r="J381" i="4"/>
  <c r="K381" i="4"/>
  <c r="L381" i="4"/>
  <c r="M381" i="4"/>
  <c r="N381" i="4"/>
  <c r="O381" i="4"/>
  <c r="P381" i="4"/>
  <c r="G382" i="4"/>
  <c r="H382" i="4"/>
  <c r="I382" i="4"/>
  <c r="J382" i="4"/>
  <c r="K382" i="4"/>
  <c r="L382" i="4"/>
  <c r="M382" i="4"/>
  <c r="N382" i="4"/>
  <c r="O382" i="4"/>
  <c r="P382" i="4"/>
  <c r="G383" i="4"/>
  <c r="H383" i="4"/>
  <c r="I383" i="4"/>
  <c r="J383" i="4"/>
  <c r="K383" i="4"/>
  <c r="L383" i="4"/>
  <c r="M383" i="4"/>
  <c r="N383" i="4"/>
  <c r="O383" i="4"/>
  <c r="P383" i="4"/>
  <c r="G384" i="4"/>
  <c r="H384" i="4"/>
  <c r="I384" i="4"/>
  <c r="J384" i="4"/>
  <c r="K384" i="4"/>
  <c r="L384" i="4"/>
  <c r="M384" i="4"/>
  <c r="N384" i="4"/>
  <c r="O384" i="4"/>
  <c r="P384" i="4"/>
  <c r="G385" i="4"/>
  <c r="H385" i="4"/>
  <c r="I385" i="4"/>
  <c r="J385" i="4"/>
  <c r="K385" i="4"/>
  <c r="L385" i="4"/>
  <c r="M385" i="4"/>
  <c r="N385" i="4"/>
  <c r="O385" i="4"/>
  <c r="P385" i="4"/>
  <c r="G386" i="4"/>
  <c r="H386" i="4"/>
  <c r="I386" i="4"/>
  <c r="J386" i="4"/>
  <c r="K386" i="4"/>
  <c r="L386" i="4"/>
  <c r="M386" i="4"/>
  <c r="N386" i="4"/>
  <c r="O386" i="4"/>
  <c r="P386" i="4"/>
  <c r="G387" i="4"/>
  <c r="H387" i="4"/>
  <c r="I387" i="4"/>
  <c r="J387" i="4"/>
  <c r="K387" i="4"/>
  <c r="L387" i="4"/>
  <c r="M387" i="4"/>
  <c r="N387" i="4"/>
  <c r="O387" i="4"/>
  <c r="P387" i="4"/>
  <c r="G388" i="4"/>
  <c r="H388" i="4"/>
  <c r="I388" i="4"/>
  <c r="J388" i="4"/>
  <c r="K388" i="4"/>
  <c r="L388" i="4"/>
  <c r="M388" i="4"/>
  <c r="N388" i="4"/>
  <c r="O388" i="4"/>
  <c r="P388" i="4"/>
  <c r="G389" i="4"/>
  <c r="H389" i="4"/>
  <c r="I389" i="4"/>
  <c r="J389" i="4"/>
  <c r="K389" i="4"/>
  <c r="L389" i="4"/>
  <c r="M389" i="4"/>
  <c r="N389" i="4"/>
  <c r="O389" i="4"/>
  <c r="P389" i="4"/>
  <c r="G390" i="4"/>
  <c r="H390" i="4"/>
  <c r="I390" i="4"/>
  <c r="J390" i="4"/>
  <c r="K390" i="4"/>
  <c r="L390" i="4"/>
  <c r="M390" i="4"/>
  <c r="N390" i="4"/>
  <c r="O390" i="4"/>
  <c r="P390" i="4"/>
  <c r="G391" i="4"/>
  <c r="H391" i="4"/>
  <c r="I391" i="4"/>
  <c r="J391" i="4"/>
  <c r="K391" i="4"/>
  <c r="L391" i="4"/>
  <c r="M391" i="4"/>
  <c r="N391" i="4"/>
  <c r="O391" i="4"/>
  <c r="P391" i="4"/>
  <c r="G392" i="4"/>
  <c r="H392" i="4"/>
  <c r="I392" i="4"/>
  <c r="J392" i="4"/>
  <c r="K392" i="4"/>
  <c r="L392" i="4"/>
  <c r="M392" i="4"/>
  <c r="N392" i="4"/>
  <c r="O392" i="4"/>
  <c r="P392" i="4"/>
  <c r="G393" i="4"/>
  <c r="H393" i="4"/>
  <c r="I393" i="4"/>
  <c r="J393" i="4"/>
  <c r="K393" i="4"/>
  <c r="L393" i="4"/>
  <c r="M393" i="4"/>
  <c r="N393" i="4"/>
  <c r="O393" i="4"/>
  <c r="P393" i="4"/>
  <c r="G394" i="4"/>
  <c r="H394" i="4"/>
  <c r="I394" i="4"/>
  <c r="J394" i="4"/>
  <c r="K394" i="4"/>
  <c r="L394" i="4"/>
  <c r="M394" i="4"/>
  <c r="N394" i="4"/>
  <c r="O394" i="4"/>
  <c r="P394" i="4"/>
  <c r="G395" i="4"/>
  <c r="H395" i="4"/>
  <c r="I395" i="4"/>
  <c r="J395" i="4"/>
  <c r="K395" i="4"/>
  <c r="L395" i="4"/>
  <c r="M395" i="4"/>
  <c r="N395" i="4"/>
  <c r="O395" i="4"/>
  <c r="P395" i="4"/>
  <c r="G396" i="4"/>
  <c r="H396" i="4"/>
  <c r="I396" i="4"/>
  <c r="J396" i="4"/>
  <c r="K396" i="4"/>
  <c r="L396" i="4"/>
  <c r="M396" i="4"/>
  <c r="N396" i="4"/>
  <c r="O396" i="4"/>
  <c r="P396" i="4"/>
  <c r="G397" i="4"/>
  <c r="H397" i="4"/>
  <c r="I397" i="4"/>
  <c r="J397" i="4"/>
  <c r="K397" i="4"/>
  <c r="L397" i="4"/>
  <c r="M397" i="4"/>
  <c r="N397" i="4"/>
  <c r="O397" i="4"/>
  <c r="P397" i="4"/>
  <c r="G398" i="4"/>
  <c r="H398" i="4"/>
  <c r="I398" i="4"/>
  <c r="J398" i="4"/>
  <c r="K398" i="4"/>
  <c r="L398" i="4"/>
  <c r="M398" i="4"/>
  <c r="N398" i="4"/>
  <c r="O398" i="4"/>
  <c r="P398" i="4"/>
  <c r="G399" i="4"/>
  <c r="H399" i="4"/>
  <c r="I399" i="4"/>
  <c r="J399" i="4"/>
  <c r="K399" i="4"/>
  <c r="L399" i="4"/>
  <c r="M399" i="4"/>
  <c r="N399" i="4"/>
  <c r="O399" i="4"/>
  <c r="P399" i="4"/>
  <c r="G400" i="4"/>
  <c r="H400" i="4"/>
  <c r="I400" i="4"/>
  <c r="J400" i="4"/>
  <c r="K400" i="4"/>
  <c r="L400" i="4"/>
  <c r="M400" i="4"/>
  <c r="N400" i="4"/>
  <c r="O400" i="4"/>
  <c r="P400" i="4"/>
  <c r="G401" i="4"/>
  <c r="H401" i="4"/>
  <c r="I401" i="4"/>
  <c r="J401" i="4"/>
  <c r="K401" i="4"/>
  <c r="L401" i="4"/>
  <c r="M401" i="4"/>
  <c r="N401" i="4"/>
  <c r="O401" i="4"/>
  <c r="P401" i="4"/>
  <c r="G406" i="4"/>
  <c r="H406" i="4"/>
  <c r="I406" i="4"/>
  <c r="J406" i="4"/>
  <c r="K406" i="4"/>
  <c r="L406" i="4"/>
  <c r="M406" i="4"/>
  <c r="N406" i="4"/>
  <c r="O406" i="4"/>
  <c r="P406" i="4"/>
  <c r="G407" i="4"/>
  <c r="H407" i="4"/>
  <c r="I407" i="4"/>
  <c r="J407" i="4"/>
  <c r="K407" i="4"/>
  <c r="L407" i="4"/>
  <c r="M407" i="4"/>
  <c r="N407" i="4"/>
  <c r="O407" i="4"/>
  <c r="P407" i="4"/>
  <c r="G408" i="4"/>
  <c r="H408" i="4"/>
  <c r="I408" i="4"/>
  <c r="J408" i="4"/>
  <c r="K408" i="4"/>
  <c r="L408" i="4"/>
  <c r="M408" i="4"/>
  <c r="N408" i="4"/>
  <c r="O408" i="4"/>
  <c r="P408" i="4"/>
  <c r="G409" i="4"/>
  <c r="H409" i="4"/>
  <c r="I409" i="4"/>
  <c r="J409" i="4"/>
  <c r="K409" i="4"/>
  <c r="L409" i="4"/>
  <c r="M409" i="4"/>
  <c r="N409" i="4"/>
  <c r="O409" i="4"/>
  <c r="P409" i="4"/>
  <c r="G410" i="4"/>
  <c r="H410" i="4"/>
  <c r="I410" i="4"/>
  <c r="J410" i="4"/>
  <c r="K410" i="4"/>
  <c r="L410" i="4"/>
  <c r="M410" i="4"/>
  <c r="N410" i="4"/>
  <c r="O410" i="4"/>
  <c r="P410" i="4"/>
  <c r="G411" i="4"/>
  <c r="H411" i="4"/>
  <c r="I411" i="4"/>
  <c r="J411" i="4"/>
  <c r="K411" i="4"/>
  <c r="L411" i="4"/>
  <c r="M411" i="4"/>
  <c r="N411" i="4"/>
  <c r="O411" i="4"/>
  <c r="P411" i="4"/>
  <c r="G412" i="4"/>
  <c r="H412" i="4"/>
  <c r="I412" i="4"/>
  <c r="J412" i="4"/>
  <c r="K412" i="4"/>
  <c r="L412" i="4"/>
  <c r="M412" i="4"/>
  <c r="N412" i="4"/>
  <c r="O412" i="4"/>
  <c r="P412" i="4"/>
  <c r="G413" i="4"/>
  <c r="H413" i="4"/>
  <c r="I413" i="4"/>
  <c r="J413" i="4"/>
  <c r="K413" i="4"/>
  <c r="L413" i="4"/>
  <c r="M413" i="4"/>
  <c r="N413" i="4"/>
  <c r="O413" i="4"/>
  <c r="P413" i="4"/>
  <c r="G414" i="4"/>
  <c r="H414" i="4"/>
  <c r="I414" i="4"/>
  <c r="J414" i="4"/>
  <c r="K414" i="4"/>
  <c r="L414" i="4"/>
  <c r="M414" i="4"/>
  <c r="N414" i="4"/>
  <c r="O414" i="4"/>
  <c r="P414" i="4"/>
  <c r="G415" i="4"/>
  <c r="H415" i="4"/>
  <c r="I415" i="4"/>
  <c r="J415" i="4"/>
  <c r="K415" i="4"/>
  <c r="L415" i="4"/>
  <c r="M415" i="4"/>
  <c r="N415" i="4"/>
  <c r="O415" i="4"/>
  <c r="P415" i="4"/>
  <c r="G416" i="4"/>
  <c r="H416" i="4"/>
  <c r="I416" i="4"/>
  <c r="J416" i="4"/>
  <c r="K416" i="4"/>
  <c r="L416" i="4"/>
  <c r="M416" i="4"/>
  <c r="N416" i="4"/>
  <c r="O416" i="4"/>
  <c r="P416" i="4"/>
  <c r="G417" i="4"/>
  <c r="H417" i="4"/>
  <c r="I417" i="4"/>
  <c r="J417" i="4"/>
  <c r="K417" i="4"/>
  <c r="L417" i="4"/>
  <c r="M417" i="4"/>
  <c r="N417" i="4"/>
  <c r="O417" i="4"/>
  <c r="P417" i="4"/>
  <c r="G418" i="4"/>
  <c r="H418" i="4"/>
  <c r="I418" i="4"/>
  <c r="J418" i="4"/>
  <c r="K418" i="4"/>
  <c r="L418" i="4"/>
  <c r="M418" i="4"/>
  <c r="N418" i="4"/>
  <c r="O418" i="4"/>
  <c r="P418" i="4"/>
  <c r="G419" i="4"/>
  <c r="H419" i="4"/>
  <c r="I419" i="4"/>
  <c r="J419" i="4"/>
  <c r="K419" i="4"/>
  <c r="L419" i="4"/>
  <c r="M419" i="4"/>
  <c r="N419" i="4"/>
  <c r="O419" i="4"/>
  <c r="P419" i="4"/>
  <c r="G420" i="4"/>
  <c r="H420" i="4"/>
  <c r="I420" i="4"/>
  <c r="J420" i="4"/>
  <c r="K420" i="4"/>
  <c r="L420" i="4"/>
  <c r="M420" i="4"/>
  <c r="N420" i="4"/>
  <c r="O420" i="4"/>
  <c r="P420" i="4"/>
  <c r="G421" i="4"/>
  <c r="H421" i="4"/>
  <c r="I421" i="4"/>
  <c r="J421" i="4"/>
  <c r="K421" i="4"/>
  <c r="L421" i="4"/>
  <c r="M421" i="4"/>
  <c r="N421" i="4"/>
  <c r="O421" i="4"/>
  <c r="P421" i="4"/>
  <c r="G422" i="4"/>
  <c r="H422" i="4"/>
  <c r="I422" i="4"/>
  <c r="J422" i="4"/>
  <c r="K422" i="4"/>
  <c r="L422" i="4"/>
  <c r="M422" i="4"/>
  <c r="N422" i="4"/>
  <c r="O422" i="4"/>
  <c r="P422" i="4"/>
  <c r="G423" i="4"/>
  <c r="H423" i="4"/>
  <c r="I423" i="4"/>
  <c r="J423" i="4"/>
  <c r="K423" i="4"/>
  <c r="L423" i="4"/>
  <c r="M423" i="4"/>
  <c r="N423" i="4"/>
  <c r="O423" i="4"/>
  <c r="P423" i="4"/>
  <c r="G424" i="4"/>
  <c r="H424" i="4"/>
  <c r="I424" i="4"/>
  <c r="J424" i="4"/>
  <c r="K424" i="4"/>
  <c r="L424" i="4"/>
  <c r="M424" i="4"/>
  <c r="N424" i="4"/>
  <c r="O424" i="4"/>
  <c r="P424" i="4"/>
  <c r="G425" i="4"/>
  <c r="H425" i="4"/>
  <c r="I425" i="4"/>
  <c r="J425" i="4"/>
  <c r="K425" i="4"/>
  <c r="L425" i="4"/>
  <c r="M425" i="4"/>
  <c r="N425" i="4"/>
  <c r="O425" i="4"/>
  <c r="P425" i="4"/>
  <c r="G426" i="4"/>
  <c r="H426" i="4"/>
  <c r="I426" i="4"/>
  <c r="J426" i="4"/>
  <c r="K426" i="4"/>
  <c r="L426" i="4"/>
  <c r="M426" i="4"/>
  <c r="N426" i="4"/>
  <c r="O426" i="4"/>
  <c r="P426" i="4"/>
  <c r="G427" i="4"/>
  <c r="H427" i="4"/>
  <c r="I427" i="4"/>
  <c r="J427" i="4"/>
  <c r="K427" i="4"/>
  <c r="L427" i="4"/>
  <c r="M427" i="4"/>
  <c r="N427" i="4"/>
  <c r="O427" i="4"/>
  <c r="P427" i="4"/>
  <c r="G428" i="4"/>
  <c r="H428" i="4"/>
  <c r="I428" i="4"/>
  <c r="J428" i="4"/>
  <c r="K428" i="4"/>
  <c r="L428" i="4"/>
  <c r="M428" i="4"/>
  <c r="N428" i="4"/>
  <c r="O428" i="4"/>
  <c r="P428" i="4"/>
  <c r="G429" i="4"/>
  <c r="H429" i="4"/>
  <c r="I429" i="4"/>
  <c r="J429" i="4"/>
  <c r="K429" i="4"/>
  <c r="L429" i="4"/>
  <c r="M429" i="4"/>
  <c r="N429" i="4"/>
  <c r="O429" i="4"/>
  <c r="P429" i="4"/>
  <c r="G430" i="4"/>
  <c r="H430" i="4"/>
  <c r="I430" i="4"/>
  <c r="J430" i="4"/>
  <c r="K430" i="4"/>
  <c r="L430" i="4"/>
  <c r="M430" i="4"/>
  <c r="N430" i="4"/>
  <c r="O430" i="4"/>
  <c r="P430" i="4"/>
  <c r="G431" i="4"/>
  <c r="H431" i="4"/>
  <c r="I431" i="4"/>
  <c r="J431" i="4"/>
  <c r="K431" i="4"/>
  <c r="L431" i="4"/>
  <c r="M431" i="4"/>
  <c r="N431" i="4"/>
  <c r="O431" i="4"/>
  <c r="P431" i="4"/>
  <c r="G432" i="4"/>
  <c r="H432" i="4"/>
  <c r="I432" i="4"/>
  <c r="J432" i="4"/>
  <c r="K432" i="4"/>
  <c r="L432" i="4"/>
  <c r="M432" i="4"/>
  <c r="N432" i="4"/>
  <c r="O432" i="4"/>
  <c r="P432" i="4"/>
  <c r="G433" i="4"/>
  <c r="H433" i="4"/>
  <c r="I433" i="4"/>
  <c r="J433" i="4"/>
  <c r="K433" i="4"/>
  <c r="L433" i="4"/>
  <c r="M433" i="4"/>
  <c r="N433" i="4"/>
  <c r="O433" i="4"/>
  <c r="P433" i="4"/>
  <c r="G434" i="4"/>
  <c r="H434" i="4"/>
  <c r="I434" i="4"/>
  <c r="J434" i="4"/>
  <c r="K434" i="4"/>
  <c r="L434" i="4"/>
  <c r="M434" i="4"/>
  <c r="N434" i="4"/>
  <c r="O434" i="4"/>
  <c r="P434" i="4"/>
  <c r="G435" i="4"/>
  <c r="H435" i="4"/>
  <c r="I435" i="4"/>
  <c r="J435" i="4"/>
  <c r="K435" i="4"/>
  <c r="L435" i="4"/>
  <c r="M435" i="4"/>
  <c r="N435" i="4"/>
  <c r="O435" i="4"/>
  <c r="P435" i="4"/>
  <c r="G436" i="4"/>
  <c r="H436" i="4"/>
  <c r="I436" i="4"/>
  <c r="J436" i="4"/>
  <c r="K436" i="4"/>
  <c r="L436" i="4"/>
  <c r="M436" i="4"/>
  <c r="N436" i="4"/>
  <c r="O436" i="4"/>
  <c r="P436" i="4"/>
  <c r="G437" i="4"/>
  <c r="H437" i="4"/>
  <c r="I437" i="4"/>
  <c r="J437" i="4"/>
  <c r="K437" i="4"/>
  <c r="L437" i="4"/>
  <c r="M437" i="4"/>
  <c r="N437" i="4"/>
  <c r="O437" i="4"/>
  <c r="P437" i="4"/>
  <c r="G438" i="4"/>
  <c r="H438" i="4"/>
  <c r="I438" i="4"/>
  <c r="J438" i="4"/>
  <c r="K438" i="4"/>
  <c r="L438" i="4"/>
  <c r="M438" i="4"/>
  <c r="N438" i="4"/>
  <c r="O438" i="4"/>
  <c r="P438" i="4"/>
  <c r="G439" i="4"/>
  <c r="H439" i="4"/>
  <c r="I439" i="4"/>
  <c r="J439" i="4"/>
  <c r="K439" i="4"/>
  <c r="L439" i="4"/>
  <c r="M439" i="4"/>
  <c r="N439" i="4"/>
  <c r="O439" i="4"/>
  <c r="P439" i="4"/>
  <c r="G440" i="4"/>
  <c r="H440" i="4"/>
  <c r="I440" i="4"/>
  <c r="J440" i="4"/>
  <c r="K440" i="4"/>
  <c r="L440" i="4"/>
  <c r="M440" i="4"/>
  <c r="N440" i="4"/>
  <c r="O440" i="4"/>
  <c r="P440" i="4"/>
  <c r="G441" i="4"/>
  <c r="H441" i="4"/>
  <c r="I441" i="4"/>
  <c r="J441" i="4"/>
  <c r="K441" i="4"/>
  <c r="L441" i="4"/>
  <c r="M441" i="4"/>
  <c r="N441" i="4"/>
  <c r="O441" i="4"/>
  <c r="P441" i="4"/>
  <c r="G442" i="4"/>
  <c r="H442" i="4"/>
  <c r="I442" i="4"/>
  <c r="J442" i="4"/>
  <c r="K442" i="4"/>
  <c r="L442" i="4"/>
  <c r="M442" i="4"/>
  <c r="N442" i="4"/>
  <c r="O442" i="4"/>
  <c r="P442" i="4"/>
  <c r="G443" i="4"/>
  <c r="H443" i="4"/>
  <c r="I443" i="4"/>
  <c r="J443" i="4"/>
  <c r="K443" i="4"/>
  <c r="L443" i="4"/>
  <c r="M443" i="4"/>
  <c r="N443" i="4"/>
  <c r="O443" i="4"/>
  <c r="P443" i="4"/>
  <c r="G444" i="4"/>
  <c r="H444" i="4"/>
  <c r="I444" i="4"/>
  <c r="J444" i="4"/>
  <c r="K444" i="4"/>
  <c r="L444" i="4"/>
  <c r="M444" i="4"/>
  <c r="N444" i="4"/>
  <c r="O444" i="4"/>
  <c r="P444" i="4"/>
  <c r="G445" i="4"/>
  <c r="H445" i="4"/>
  <c r="I445" i="4"/>
  <c r="J445" i="4"/>
  <c r="K445" i="4"/>
  <c r="L445" i="4"/>
  <c r="M445" i="4"/>
  <c r="N445" i="4"/>
  <c r="O445" i="4"/>
  <c r="P445" i="4"/>
  <c r="G481" i="4"/>
  <c r="H481" i="4"/>
  <c r="I481" i="4"/>
  <c r="J481" i="4"/>
  <c r="K481" i="4"/>
  <c r="L481" i="4"/>
  <c r="M481" i="4"/>
  <c r="N481" i="4"/>
  <c r="O481" i="4"/>
  <c r="P481" i="4"/>
  <c r="G482" i="4"/>
  <c r="H482" i="4"/>
  <c r="I482" i="4"/>
  <c r="J482" i="4"/>
  <c r="K482" i="4"/>
  <c r="L482" i="4"/>
  <c r="M482" i="4"/>
  <c r="N482" i="4"/>
  <c r="O482" i="4"/>
  <c r="P482" i="4"/>
  <c r="G483" i="4"/>
  <c r="H483" i="4"/>
  <c r="I483" i="4"/>
  <c r="J483" i="4"/>
  <c r="K483" i="4"/>
  <c r="L483" i="4"/>
  <c r="M483" i="4"/>
  <c r="N483" i="4"/>
  <c r="O483" i="4"/>
  <c r="P483" i="4"/>
  <c r="G484" i="4"/>
  <c r="H484" i="4"/>
  <c r="I484" i="4"/>
  <c r="J484" i="4"/>
  <c r="K484" i="4"/>
  <c r="L484" i="4"/>
  <c r="M484" i="4"/>
  <c r="N484" i="4"/>
  <c r="O484" i="4"/>
  <c r="P484" i="4"/>
  <c r="G485" i="4"/>
  <c r="H485" i="4"/>
  <c r="I485" i="4"/>
  <c r="J485" i="4"/>
  <c r="K485" i="4"/>
  <c r="L485" i="4"/>
  <c r="M485" i="4"/>
  <c r="N485" i="4"/>
  <c r="O485" i="4"/>
  <c r="P485" i="4"/>
  <c r="G486" i="4"/>
  <c r="H486" i="4"/>
  <c r="I486" i="4"/>
  <c r="J486" i="4"/>
  <c r="K486" i="4"/>
  <c r="L486" i="4"/>
  <c r="M486" i="4"/>
  <c r="N486" i="4"/>
  <c r="O486" i="4"/>
  <c r="P486" i="4"/>
  <c r="G487" i="4"/>
  <c r="H487" i="4"/>
  <c r="I487" i="4"/>
  <c r="J487" i="4"/>
  <c r="K487" i="4"/>
  <c r="L487" i="4"/>
  <c r="M487" i="4"/>
  <c r="N487" i="4"/>
  <c r="O487" i="4"/>
  <c r="P487" i="4"/>
  <c r="G488" i="4"/>
  <c r="H488" i="4"/>
  <c r="I488" i="4"/>
  <c r="J488" i="4"/>
  <c r="K488" i="4"/>
  <c r="L488" i="4"/>
  <c r="M488" i="4"/>
  <c r="N488" i="4"/>
  <c r="O488" i="4"/>
  <c r="P488" i="4"/>
  <c r="G489" i="4"/>
  <c r="H489" i="4"/>
  <c r="I489" i="4"/>
  <c r="J489" i="4"/>
  <c r="K489" i="4"/>
  <c r="L489" i="4"/>
  <c r="M489" i="4"/>
  <c r="N489" i="4"/>
  <c r="O489" i="4"/>
  <c r="P489" i="4"/>
  <c r="G490" i="4"/>
  <c r="H490" i="4"/>
  <c r="I490" i="4"/>
  <c r="J490" i="4"/>
  <c r="K490" i="4"/>
  <c r="L490" i="4"/>
  <c r="M490" i="4"/>
  <c r="N490" i="4"/>
  <c r="O490" i="4"/>
  <c r="P490" i="4"/>
  <c r="G491" i="4"/>
  <c r="H491" i="4"/>
  <c r="I491" i="4"/>
  <c r="J491" i="4"/>
  <c r="K491" i="4"/>
  <c r="L491" i="4"/>
  <c r="M491" i="4"/>
  <c r="N491" i="4"/>
  <c r="O491" i="4"/>
  <c r="P491" i="4"/>
  <c r="G492" i="4"/>
  <c r="H492" i="4"/>
  <c r="I492" i="4"/>
  <c r="J492" i="4"/>
  <c r="K492" i="4"/>
  <c r="L492" i="4"/>
  <c r="M492" i="4"/>
  <c r="N492" i="4"/>
  <c r="O492" i="4"/>
  <c r="P492" i="4"/>
  <c r="G493" i="4"/>
  <c r="H493" i="4"/>
  <c r="I493" i="4"/>
  <c r="J493" i="4"/>
  <c r="K493" i="4"/>
  <c r="L493" i="4"/>
  <c r="M493" i="4"/>
  <c r="N493" i="4"/>
  <c r="O493" i="4"/>
  <c r="P493" i="4"/>
  <c r="G494" i="4"/>
  <c r="H494" i="4"/>
  <c r="I494" i="4"/>
  <c r="J494" i="4"/>
  <c r="K494" i="4"/>
  <c r="L494" i="4"/>
  <c r="M494" i="4"/>
  <c r="N494" i="4"/>
  <c r="O494" i="4"/>
  <c r="P494" i="4"/>
  <c r="G495" i="4"/>
  <c r="H495" i="4"/>
  <c r="I495" i="4"/>
  <c r="J495" i="4"/>
  <c r="K495" i="4"/>
  <c r="L495" i="4"/>
  <c r="M495" i="4"/>
  <c r="N495" i="4"/>
  <c r="O495" i="4"/>
  <c r="P495" i="4"/>
  <c r="G496" i="4"/>
  <c r="H496" i="4"/>
  <c r="I496" i="4"/>
  <c r="J496" i="4"/>
  <c r="K496" i="4"/>
  <c r="L496" i="4"/>
  <c r="M496" i="4"/>
  <c r="N496" i="4"/>
  <c r="O496" i="4"/>
  <c r="P496" i="4"/>
  <c r="G497" i="4"/>
  <c r="H497" i="4"/>
  <c r="I497" i="4"/>
  <c r="J497" i="4"/>
  <c r="K497" i="4"/>
  <c r="L497" i="4"/>
  <c r="M497" i="4"/>
  <c r="N497" i="4"/>
  <c r="O497" i="4"/>
  <c r="P497" i="4"/>
  <c r="G499" i="4"/>
  <c r="H499" i="4"/>
  <c r="I499" i="4"/>
  <c r="J499" i="4"/>
  <c r="K499" i="4"/>
  <c r="L499" i="4"/>
  <c r="M499" i="4"/>
  <c r="N499" i="4"/>
  <c r="O499" i="4"/>
  <c r="P499" i="4"/>
  <c r="G500" i="4"/>
  <c r="H500" i="4"/>
  <c r="I500" i="4"/>
  <c r="J500" i="4"/>
  <c r="K500" i="4"/>
  <c r="L500" i="4"/>
  <c r="M500" i="4"/>
  <c r="N500" i="4"/>
  <c r="O500" i="4"/>
  <c r="P500" i="4"/>
  <c r="G501" i="4"/>
  <c r="H501" i="4"/>
  <c r="I501" i="4"/>
  <c r="J501" i="4"/>
  <c r="K501" i="4"/>
  <c r="L501" i="4"/>
  <c r="M501" i="4"/>
  <c r="N501" i="4"/>
  <c r="O501" i="4"/>
  <c r="P501" i="4"/>
  <c r="G505" i="4"/>
  <c r="H505" i="4"/>
  <c r="I505" i="4"/>
  <c r="J505" i="4"/>
  <c r="K505" i="4"/>
  <c r="L505" i="4"/>
  <c r="M505" i="4"/>
  <c r="N505" i="4"/>
  <c r="O505" i="4"/>
  <c r="P505" i="4"/>
  <c r="G506" i="4"/>
  <c r="H506" i="4"/>
  <c r="I506" i="4"/>
  <c r="J506" i="4"/>
  <c r="K506" i="4"/>
  <c r="L506" i="4"/>
  <c r="M506" i="4"/>
  <c r="N506" i="4"/>
  <c r="O506" i="4"/>
  <c r="P506" i="4"/>
  <c r="G507" i="4"/>
  <c r="H507" i="4"/>
  <c r="I507" i="4"/>
  <c r="J507" i="4"/>
  <c r="K507" i="4"/>
  <c r="L507" i="4"/>
  <c r="M507" i="4"/>
  <c r="N507" i="4"/>
  <c r="O507" i="4"/>
  <c r="P507" i="4"/>
  <c r="G508" i="4"/>
  <c r="H508" i="4"/>
  <c r="I508" i="4"/>
  <c r="J508" i="4"/>
  <c r="K508" i="4"/>
  <c r="L508" i="4"/>
  <c r="M508" i="4"/>
  <c r="N508" i="4"/>
  <c r="O508" i="4"/>
  <c r="P508" i="4"/>
  <c r="G143" i="4"/>
  <c r="H143" i="4"/>
  <c r="I143" i="4"/>
  <c r="J143" i="4"/>
  <c r="K143" i="4"/>
  <c r="L143" i="4"/>
  <c r="M143" i="4"/>
  <c r="N143" i="4"/>
  <c r="O143" i="4"/>
  <c r="P143" i="4"/>
  <c r="H88" i="4"/>
  <c r="K88" i="4"/>
  <c r="P88" i="4"/>
  <c r="G89" i="4"/>
  <c r="H89" i="4"/>
  <c r="I89" i="4"/>
  <c r="J89" i="4"/>
  <c r="K89" i="4"/>
  <c r="L89" i="4"/>
  <c r="M89" i="4"/>
  <c r="N89" i="4"/>
  <c r="O89" i="4"/>
  <c r="P89" i="4"/>
  <c r="G90" i="4"/>
  <c r="H90" i="4"/>
  <c r="I90" i="4"/>
  <c r="J90" i="4"/>
  <c r="K90" i="4"/>
  <c r="L90" i="4"/>
  <c r="M90" i="4"/>
  <c r="N90" i="4"/>
  <c r="O90" i="4"/>
  <c r="P90" i="4"/>
  <c r="G91" i="4"/>
  <c r="H91" i="4"/>
  <c r="I91" i="4"/>
  <c r="J91" i="4"/>
  <c r="K91" i="4"/>
  <c r="L91" i="4"/>
  <c r="M91" i="4"/>
  <c r="N91" i="4"/>
  <c r="O91" i="4"/>
  <c r="P91" i="4"/>
  <c r="G92" i="4"/>
  <c r="H92" i="4"/>
  <c r="I92" i="4"/>
  <c r="J92" i="4"/>
  <c r="K92" i="4"/>
  <c r="L92" i="4"/>
  <c r="M92" i="4"/>
  <c r="N92" i="4"/>
  <c r="O92" i="4"/>
  <c r="P92" i="4"/>
  <c r="G93" i="4"/>
  <c r="H93" i="4"/>
  <c r="I93" i="4"/>
  <c r="J93" i="4"/>
  <c r="K93" i="4"/>
  <c r="L93" i="4"/>
  <c r="M93" i="4"/>
  <c r="N93" i="4"/>
  <c r="O93" i="4"/>
  <c r="P93" i="4"/>
  <c r="G94" i="4"/>
  <c r="H94" i="4"/>
  <c r="I94" i="4"/>
  <c r="J94" i="4"/>
  <c r="K94" i="4"/>
  <c r="L94" i="4"/>
  <c r="M94" i="4"/>
  <c r="N94" i="4"/>
  <c r="O94" i="4"/>
  <c r="P94" i="4"/>
  <c r="H95" i="4"/>
  <c r="K95" i="4"/>
  <c r="P95" i="4"/>
  <c r="H96" i="4"/>
  <c r="K96" i="4"/>
  <c r="P96" i="4"/>
  <c r="H97" i="4"/>
  <c r="K97" i="4"/>
  <c r="P97" i="4"/>
  <c r="H98" i="4"/>
  <c r="K98" i="4"/>
  <c r="P98" i="4"/>
  <c r="H99" i="4"/>
  <c r="K99" i="4"/>
  <c r="P99" i="4"/>
  <c r="H100" i="4"/>
  <c r="K100" i="4"/>
  <c r="P100" i="4"/>
  <c r="H101" i="4"/>
  <c r="K101" i="4"/>
  <c r="P101" i="4"/>
  <c r="H102" i="4"/>
  <c r="K102" i="4"/>
  <c r="P102" i="4"/>
  <c r="H103" i="4"/>
  <c r="K103" i="4"/>
  <c r="P103" i="4"/>
  <c r="H104" i="4"/>
  <c r="K104" i="4"/>
  <c r="P104" i="4"/>
  <c r="H105" i="4"/>
  <c r="K105" i="4"/>
  <c r="P105" i="4"/>
  <c r="H106" i="4"/>
  <c r="K106" i="4"/>
  <c r="P106" i="4"/>
  <c r="H107" i="4"/>
  <c r="K107" i="4"/>
  <c r="P107" i="4"/>
  <c r="H108" i="4"/>
  <c r="K108" i="4"/>
  <c r="P108" i="4"/>
  <c r="H109" i="4"/>
  <c r="K109" i="4"/>
  <c r="P109" i="4"/>
  <c r="H110" i="4"/>
  <c r="K110" i="4"/>
  <c r="P110" i="4"/>
  <c r="H111" i="4"/>
  <c r="K111" i="4"/>
  <c r="P111" i="4"/>
  <c r="H112" i="4"/>
  <c r="K112" i="4"/>
  <c r="P112" i="4"/>
  <c r="H113" i="4"/>
  <c r="K113" i="4"/>
  <c r="P113" i="4"/>
  <c r="H114" i="4"/>
  <c r="K114" i="4"/>
  <c r="P114" i="4"/>
  <c r="H115" i="4"/>
  <c r="K115" i="4"/>
  <c r="P115" i="4"/>
  <c r="G116" i="4"/>
  <c r="H116" i="4"/>
  <c r="I116" i="4"/>
  <c r="J116" i="4"/>
  <c r="K116" i="4"/>
  <c r="L116" i="4"/>
  <c r="M116" i="4"/>
  <c r="N116" i="4"/>
  <c r="O116" i="4"/>
  <c r="P116" i="4"/>
  <c r="H117" i="4"/>
  <c r="K117" i="4"/>
  <c r="P117" i="4"/>
  <c r="H118" i="4"/>
  <c r="K118" i="4"/>
  <c r="P118" i="4"/>
  <c r="H119" i="4"/>
  <c r="K119" i="4"/>
  <c r="P119" i="4"/>
  <c r="H120" i="4"/>
  <c r="K120" i="4"/>
  <c r="P120" i="4"/>
  <c r="H121" i="4"/>
  <c r="K121" i="4"/>
  <c r="P121" i="4"/>
  <c r="H122" i="4"/>
  <c r="K122" i="4"/>
  <c r="P122" i="4"/>
  <c r="H123" i="4"/>
  <c r="K123" i="4"/>
  <c r="P123" i="4"/>
  <c r="H124" i="4"/>
  <c r="K124" i="4"/>
  <c r="P124" i="4"/>
  <c r="H125" i="4"/>
  <c r="K125" i="4"/>
  <c r="P125" i="4"/>
  <c r="H126" i="4"/>
  <c r="K126" i="4"/>
  <c r="P126" i="4"/>
  <c r="H127" i="4"/>
  <c r="K127" i="4"/>
  <c r="P127" i="4"/>
  <c r="G128" i="4"/>
  <c r="H128" i="4"/>
  <c r="I128" i="4"/>
  <c r="J128" i="4"/>
  <c r="K128" i="4"/>
  <c r="L128" i="4"/>
  <c r="M128" i="4"/>
  <c r="N128" i="4"/>
  <c r="O128" i="4"/>
  <c r="P128" i="4"/>
  <c r="G129" i="4"/>
  <c r="H129" i="4"/>
  <c r="I129" i="4"/>
  <c r="J129" i="4"/>
  <c r="K129" i="4"/>
  <c r="L129" i="4"/>
  <c r="M129" i="4"/>
  <c r="N129" i="4"/>
  <c r="O129" i="4"/>
  <c r="P129" i="4"/>
  <c r="G130" i="4"/>
  <c r="H130" i="4"/>
  <c r="I130" i="4"/>
  <c r="J130" i="4"/>
  <c r="K130" i="4"/>
  <c r="L130" i="4"/>
  <c r="M130" i="4"/>
  <c r="N130" i="4"/>
  <c r="O130" i="4"/>
  <c r="P130" i="4"/>
  <c r="G131" i="4"/>
  <c r="H131" i="4"/>
  <c r="I131" i="4"/>
  <c r="J131" i="4"/>
  <c r="K131" i="4"/>
  <c r="L131" i="4"/>
  <c r="M131" i="4"/>
  <c r="N131" i="4"/>
  <c r="O131" i="4"/>
  <c r="P131" i="4"/>
  <c r="G132" i="4"/>
  <c r="H132" i="4"/>
  <c r="I132" i="4"/>
  <c r="J132" i="4"/>
  <c r="K132" i="4"/>
  <c r="L132" i="4"/>
  <c r="M132" i="4"/>
  <c r="N132" i="4"/>
  <c r="O132" i="4"/>
  <c r="P132" i="4"/>
  <c r="G133" i="4"/>
  <c r="G134" i="4"/>
  <c r="H134" i="4"/>
  <c r="I134" i="4"/>
  <c r="J134" i="4"/>
  <c r="K134" i="4"/>
  <c r="L134" i="4"/>
  <c r="M134" i="4"/>
  <c r="N134" i="4"/>
  <c r="O134" i="4"/>
  <c r="P134" i="4"/>
  <c r="G136" i="4"/>
  <c r="H136" i="4"/>
  <c r="I136" i="4"/>
  <c r="J136" i="4"/>
  <c r="K136" i="4"/>
  <c r="L136" i="4"/>
  <c r="M136" i="4"/>
  <c r="N136" i="4"/>
  <c r="O136" i="4"/>
  <c r="P136" i="4"/>
  <c r="G137" i="4"/>
  <c r="H137" i="4"/>
  <c r="I137" i="4"/>
  <c r="J137" i="4"/>
  <c r="K137" i="4"/>
  <c r="L137" i="4"/>
  <c r="M137" i="4"/>
  <c r="N137" i="4"/>
  <c r="O137" i="4"/>
  <c r="P137" i="4"/>
  <c r="G138" i="4"/>
  <c r="H138" i="4"/>
  <c r="I138" i="4"/>
  <c r="J138" i="4"/>
  <c r="K138" i="4"/>
  <c r="L138" i="4"/>
  <c r="M138" i="4"/>
  <c r="N138" i="4"/>
  <c r="O138" i="4"/>
  <c r="P138" i="4"/>
  <c r="G139" i="4"/>
  <c r="H139" i="4"/>
  <c r="I139" i="4"/>
  <c r="J139" i="4"/>
  <c r="K139" i="4"/>
  <c r="L139" i="4"/>
  <c r="M139" i="4"/>
  <c r="N139" i="4"/>
  <c r="O139" i="4"/>
  <c r="P139" i="4"/>
  <c r="G140" i="4"/>
  <c r="H140" i="4"/>
  <c r="I140" i="4"/>
  <c r="J140" i="4"/>
  <c r="K140" i="4"/>
  <c r="L140" i="4"/>
  <c r="M140" i="4"/>
  <c r="N140" i="4"/>
  <c r="O140" i="4"/>
  <c r="P140" i="4"/>
  <c r="H87" i="4"/>
  <c r="K87" i="4"/>
  <c r="P87" i="4"/>
  <c r="H84" i="4"/>
  <c r="K84" i="4"/>
  <c r="P84" i="4"/>
  <c r="H82" i="4"/>
  <c r="K82" i="4"/>
  <c r="P82" i="4"/>
  <c r="H80" i="4"/>
  <c r="K80" i="4"/>
  <c r="P80" i="4"/>
  <c r="H78" i="4"/>
  <c r="K78" i="4"/>
  <c r="P78" i="4"/>
  <c r="H76" i="4"/>
  <c r="K76" i="4"/>
  <c r="P76" i="4"/>
  <c r="H74" i="4"/>
  <c r="K74" i="4"/>
  <c r="P74" i="4"/>
  <c r="H72" i="4"/>
  <c r="K72" i="4"/>
  <c r="P72" i="4"/>
  <c r="H70" i="4"/>
  <c r="K70" i="4"/>
  <c r="P70" i="4"/>
  <c r="H68" i="4"/>
  <c r="K68" i="4"/>
  <c r="P68" i="4"/>
  <c r="H66" i="4"/>
  <c r="K66" i="4"/>
  <c r="P66" i="4"/>
  <c r="H63" i="4"/>
  <c r="K63" i="4"/>
  <c r="P63" i="4"/>
  <c r="H64" i="4"/>
  <c r="K64" i="4"/>
  <c r="P64" i="4"/>
  <c r="G60" i="4"/>
  <c r="H60" i="4"/>
  <c r="I60" i="4"/>
  <c r="J60" i="4"/>
  <c r="K60" i="4"/>
  <c r="L60" i="4"/>
  <c r="M60" i="4"/>
  <c r="N60" i="4"/>
  <c r="O60" i="4"/>
  <c r="P60" i="4"/>
  <c r="G59" i="4"/>
  <c r="H59" i="4"/>
  <c r="I59" i="4"/>
  <c r="J59" i="4"/>
  <c r="K59" i="4"/>
  <c r="L59" i="4"/>
  <c r="M59" i="4"/>
  <c r="N59" i="4"/>
  <c r="O59" i="4"/>
  <c r="P59" i="4"/>
  <c r="P58" i="4"/>
  <c r="O58" i="4"/>
  <c r="N58" i="4"/>
  <c r="M58" i="4"/>
  <c r="L58" i="4"/>
  <c r="K58" i="4"/>
  <c r="J58" i="4"/>
  <c r="I58" i="4"/>
  <c r="H58" i="4"/>
  <c r="G58" i="4"/>
  <c r="G57" i="4"/>
  <c r="H57" i="4"/>
  <c r="I57" i="4"/>
  <c r="J57" i="4"/>
  <c r="K57" i="4"/>
  <c r="L57" i="4"/>
  <c r="M57" i="4"/>
  <c r="N57" i="4"/>
  <c r="O57" i="4"/>
  <c r="P57" i="4"/>
  <c r="G56" i="4"/>
  <c r="H56" i="4"/>
  <c r="I56" i="4"/>
  <c r="J56" i="4"/>
  <c r="K56" i="4"/>
  <c r="L56" i="4"/>
  <c r="M56" i="4"/>
  <c r="N56" i="4"/>
  <c r="O56" i="4"/>
  <c r="P56" i="4"/>
  <c r="G55" i="4"/>
  <c r="H55" i="4"/>
  <c r="I55" i="4"/>
  <c r="J55" i="4"/>
  <c r="K55" i="4"/>
  <c r="L55" i="4"/>
  <c r="M55" i="4"/>
  <c r="N55" i="4"/>
  <c r="O55" i="4"/>
  <c r="P55" i="4"/>
  <c r="G54" i="4"/>
  <c r="H54" i="4"/>
  <c r="I54" i="4"/>
  <c r="J54" i="4"/>
  <c r="K54" i="4"/>
  <c r="L54" i="4"/>
  <c r="M54" i="4"/>
  <c r="N54" i="4"/>
  <c r="O54" i="4"/>
  <c r="P54" i="4"/>
  <c r="G53" i="4"/>
  <c r="H53" i="4"/>
  <c r="I53" i="4"/>
  <c r="J53" i="4"/>
  <c r="K53" i="4"/>
  <c r="L53" i="4"/>
  <c r="M53" i="4"/>
  <c r="N53" i="4"/>
  <c r="O53" i="4"/>
  <c r="P53" i="4"/>
  <c r="P52" i="4"/>
  <c r="O52" i="4"/>
  <c r="N52" i="4"/>
  <c r="M52" i="4"/>
  <c r="L52" i="4"/>
  <c r="K52" i="4"/>
  <c r="J52" i="4"/>
  <c r="I52" i="4"/>
  <c r="H52" i="4"/>
  <c r="G52" i="4"/>
  <c r="Q53" i="4"/>
  <c r="Q54" i="4"/>
  <c r="Q55" i="4"/>
  <c r="Q56" i="4"/>
  <c r="Q57" i="4"/>
  <c r="Q58" i="4"/>
  <c r="Q59" i="4"/>
  <c r="Q60" i="4"/>
  <c r="Q89" i="4"/>
  <c r="Q90" i="4"/>
  <c r="Q91" i="4"/>
  <c r="Q92" i="4"/>
  <c r="Q93" i="4"/>
  <c r="Q94" i="4"/>
  <c r="Q116" i="4"/>
  <c r="Q128" i="4"/>
  <c r="Q129" i="4"/>
  <c r="Q130" i="4"/>
  <c r="Q131" i="4"/>
  <c r="Q132" i="4"/>
  <c r="Q134" i="4"/>
  <c r="Q136" i="4"/>
  <c r="Q137" i="4"/>
  <c r="Q138" i="4"/>
  <c r="Q139" i="4"/>
  <c r="Q140" i="4"/>
  <c r="G49" i="4"/>
  <c r="H49" i="4"/>
  <c r="I49" i="4"/>
  <c r="J49" i="4"/>
  <c r="K49" i="4"/>
  <c r="L49" i="4"/>
  <c r="M49" i="4"/>
  <c r="N49" i="4"/>
  <c r="O49" i="4"/>
  <c r="P49" i="4"/>
  <c r="G36" i="4"/>
  <c r="H36" i="4"/>
  <c r="I36" i="4"/>
  <c r="J36" i="4"/>
  <c r="K36" i="4"/>
  <c r="L36" i="4"/>
  <c r="M36" i="4"/>
  <c r="N36" i="4"/>
  <c r="O36" i="4"/>
  <c r="P36" i="4"/>
  <c r="G33" i="4"/>
  <c r="H33" i="4"/>
  <c r="I33" i="4"/>
  <c r="J33" i="4"/>
  <c r="K33" i="4"/>
  <c r="L33" i="4"/>
  <c r="M33" i="4"/>
  <c r="N33" i="4"/>
  <c r="O33" i="4"/>
  <c r="P33" i="4"/>
  <c r="M89" i="2"/>
  <c r="O89" i="2"/>
  <c r="P89" i="2"/>
  <c r="R89" i="2"/>
  <c r="S89" i="2"/>
  <c r="T89" i="2"/>
  <c r="U89" i="2"/>
  <c r="W89" i="2"/>
  <c r="X89" i="2"/>
  <c r="Z89" i="2"/>
  <c r="AB89" i="2"/>
  <c r="AC89" i="2"/>
  <c r="M160" i="2"/>
  <c r="O160" i="2"/>
  <c r="P160" i="2"/>
  <c r="R160" i="2"/>
  <c r="S160" i="2"/>
  <c r="T160" i="2"/>
  <c r="U160" i="2"/>
  <c r="W160" i="2"/>
  <c r="X160" i="2"/>
  <c r="Z160" i="2"/>
  <c r="AB160" i="2"/>
  <c r="AC160" i="2"/>
  <c r="M230" i="2"/>
  <c r="O230" i="2"/>
  <c r="P230" i="2"/>
  <c r="R230" i="2"/>
  <c r="S230" i="2"/>
  <c r="T230" i="2"/>
  <c r="U230" i="2"/>
  <c r="W230" i="2"/>
  <c r="X230" i="2"/>
  <c r="Z230" i="2"/>
  <c r="AB230" i="2"/>
  <c r="AC230" i="2"/>
  <c r="M254" i="2"/>
  <c r="O254" i="2"/>
  <c r="P254" i="2"/>
  <c r="R254" i="2"/>
  <c r="S254" i="2"/>
  <c r="T254" i="2"/>
  <c r="U254" i="2"/>
  <c r="W254" i="2"/>
  <c r="X254" i="2"/>
  <c r="Z254" i="2"/>
  <c r="AB254" i="2"/>
  <c r="AC254" i="2"/>
  <c r="M260" i="2"/>
  <c r="O260" i="2"/>
  <c r="P260" i="2"/>
  <c r="R260" i="2"/>
  <c r="S260" i="2"/>
  <c r="T260" i="2"/>
  <c r="U260" i="2"/>
  <c r="W260" i="2"/>
  <c r="X260" i="2"/>
  <c r="Z260" i="2"/>
  <c r="AB260" i="2"/>
  <c r="AC260" i="2"/>
  <c r="M267" i="2"/>
  <c r="O267" i="2"/>
  <c r="P267" i="2"/>
  <c r="R267" i="2"/>
  <c r="S267" i="2"/>
  <c r="T267" i="2"/>
  <c r="U267" i="2"/>
  <c r="W267" i="2"/>
  <c r="X267" i="2"/>
  <c r="Z267" i="2"/>
  <c r="AB267" i="2"/>
  <c r="AC267" i="2"/>
  <c r="M289" i="2"/>
  <c r="O289" i="2"/>
  <c r="R289" i="2"/>
  <c r="S289" i="2"/>
  <c r="T289" i="2"/>
  <c r="U289" i="2"/>
  <c r="W289" i="2"/>
  <c r="X289" i="2"/>
  <c r="Z289" i="2"/>
  <c r="AB289" i="2"/>
  <c r="AC289" i="2"/>
  <c r="M296" i="2"/>
  <c r="O296" i="2"/>
  <c r="P296" i="2"/>
  <c r="R296" i="2"/>
  <c r="S296" i="2"/>
  <c r="T296" i="2"/>
  <c r="U296" i="2"/>
  <c r="W296" i="2"/>
  <c r="X296" i="2"/>
  <c r="Z296" i="2"/>
  <c r="AB296" i="2"/>
  <c r="AC296" i="2"/>
  <c r="M304" i="2"/>
  <c r="O304" i="2"/>
  <c r="P304" i="2"/>
  <c r="R304" i="2"/>
  <c r="S304" i="2"/>
  <c r="T304" i="2"/>
  <c r="U304" i="2"/>
  <c r="W304" i="2"/>
  <c r="X304" i="2"/>
  <c r="Z304" i="2"/>
  <c r="AB304" i="2"/>
  <c r="AC304" i="2"/>
  <c r="M310" i="2"/>
  <c r="O310" i="2"/>
  <c r="P310" i="2"/>
  <c r="R310" i="2"/>
  <c r="S310" i="2"/>
  <c r="T310" i="2"/>
  <c r="U310" i="2"/>
  <c r="W310" i="2"/>
  <c r="X310" i="2"/>
  <c r="Z310" i="2"/>
  <c r="AB310" i="2"/>
  <c r="AC310" i="2"/>
  <c r="E8" i="2" l="1"/>
  <c r="C55" i="1"/>
  <c r="D55" i="1"/>
  <c r="E9" i="3"/>
  <c r="Y9" i="4"/>
  <c r="Z9" i="4" s="1"/>
  <c r="Y8" i="4"/>
  <c r="Z8" i="4" s="1"/>
  <c r="Y11" i="4"/>
  <c r="Z11" i="4" s="1"/>
  <c r="Y12" i="4"/>
  <c r="Z12" i="4" s="1"/>
  <c r="Y10" i="4"/>
  <c r="Z10" i="4" s="1"/>
  <c r="Y503" i="4"/>
  <c r="Z503" i="4" s="1"/>
  <c r="F313" i="15"/>
  <c r="F323" i="15"/>
  <c r="F303" i="15"/>
  <c r="F339" i="15"/>
  <c r="AE48" i="5"/>
  <c r="H314" i="15" s="1"/>
  <c r="AT19" i="5"/>
  <c r="W324" i="15" s="1"/>
  <c r="AR60" i="5"/>
  <c r="U304" i="15" s="1"/>
  <c r="AQ36" i="5"/>
  <c r="T340" i="15" s="1"/>
  <c r="AT36" i="5"/>
  <c r="W340" i="15" s="1"/>
  <c r="AS48" i="5"/>
  <c r="V314" i="15" s="1"/>
  <c r="AH36" i="5"/>
  <c r="K340" i="15" s="1"/>
  <c r="AT60" i="5"/>
  <c r="W304" i="15" s="1"/>
  <c r="AO48" i="5"/>
  <c r="R314" i="15" s="1"/>
  <c r="AG19" i="5"/>
  <c r="J324" i="15" s="1"/>
  <c r="AR48" i="5"/>
  <c r="U314" i="15" s="1"/>
  <c r="AG36" i="5"/>
  <c r="J340" i="15" s="1"/>
  <c r="AV60" i="5"/>
  <c r="Y304" i="15" s="1"/>
  <c r="AI48" i="5"/>
  <c r="L314" i="15" s="1"/>
  <c r="AQ19" i="5"/>
  <c r="T324" i="15" s="1"/>
  <c r="AF60" i="5"/>
  <c r="I304" i="15" s="1"/>
  <c r="AF48" i="5"/>
  <c r="I314" i="15" s="1"/>
  <c r="AN19" i="5"/>
  <c r="Q324" i="15" s="1"/>
  <c r="AS60" i="5"/>
  <c r="V304" i="15" s="1"/>
  <c r="AM19" i="5"/>
  <c r="P324" i="15" s="1"/>
  <c r="AJ60" i="5"/>
  <c r="M304" i="15" s="1"/>
  <c r="AI36" i="5"/>
  <c r="L340" i="15" s="1"/>
  <c r="AO19" i="5"/>
  <c r="R324" i="15" s="1"/>
  <c r="AK48" i="5"/>
  <c r="N314" i="15" s="1"/>
  <c r="AS19" i="5"/>
  <c r="V324" i="15" s="1"/>
  <c r="AM60" i="5"/>
  <c r="P304" i="15" s="1"/>
  <c r="AG48" i="5"/>
  <c r="J314" i="15" s="1"/>
  <c r="AW60" i="5"/>
  <c r="Z304" i="15" s="1"/>
  <c r="AJ48" i="5"/>
  <c r="M314" i="15" s="1"/>
  <c r="AR19" i="5"/>
  <c r="U324" i="15" s="1"/>
  <c r="AO60" i="5"/>
  <c r="R304" i="15" s="1"/>
  <c r="AU36" i="5"/>
  <c r="X340" i="15" s="1"/>
  <c r="AI19" i="5"/>
  <c r="L324" i="15" s="1"/>
  <c r="AP48" i="5"/>
  <c r="S314" i="15" s="1"/>
  <c r="AL60" i="5"/>
  <c r="O304" i="15" s="1"/>
  <c r="AS36" i="5"/>
  <c r="V340" i="15" s="1"/>
  <c r="AF19" i="5"/>
  <c r="I324" i="15" s="1"/>
  <c r="AK60" i="5"/>
  <c r="N304" i="15" s="1"/>
  <c r="AR36" i="5"/>
  <c r="U340" i="15" s="1"/>
  <c r="AE19" i="5"/>
  <c r="H324" i="15" s="1"/>
  <c r="AQ60" i="5"/>
  <c r="T304" i="15" s="1"/>
  <c r="AW36" i="5"/>
  <c r="Z340" i="15" s="1"/>
  <c r="AK19" i="5"/>
  <c r="N324" i="15" s="1"/>
  <c r="AE60" i="5"/>
  <c r="H304" i="15" s="1"/>
  <c r="AP60" i="5"/>
  <c r="S304" i="15" s="1"/>
  <c r="AV36" i="5"/>
  <c r="Y340" i="15" s="1"/>
  <c r="AJ19" i="5"/>
  <c r="M324" i="15" s="1"/>
  <c r="AG60" i="5"/>
  <c r="J304" i="15" s="1"/>
  <c r="AN36" i="5"/>
  <c r="Q340" i="15" s="1"/>
  <c r="AU60" i="5"/>
  <c r="X304" i="15" s="1"/>
  <c r="AH48" i="5"/>
  <c r="K314" i="15" s="1"/>
  <c r="AU48" i="5"/>
  <c r="X314" i="15" s="1"/>
  <c r="AK36" i="5"/>
  <c r="N340" i="15" s="1"/>
  <c r="AE36" i="5"/>
  <c r="H340" i="15" s="1"/>
  <c r="AM48" i="5"/>
  <c r="P314" i="15" s="1"/>
  <c r="AJ36" i="5"/>
  <c r="M340" i="15" s="1"/>
  <c r="AM36" i="5"/>
  <c r="P340" i="15" s="1"/>
  <c r="AL48" i="5"/>
  <c r="O314" i="15" s="1"/>
  <c r="AL19" i="5"/>
  <c r="O324" i="15" s="1"/>
  <c r="AI60" i="5"/>
  <c r="L304" i="15" s="1"/>
  <c r="AP36" i="5"/>
  <c r="S340" i="15" s="1"/>
  <c r="AH19" i="5"/>
  <c r="K324" i="15" s="1"/>
  <c r="AV48" i="5"/>
  <c r="Y314" i="15" s="1"/>
  <c r="AV19" i="5"/>
  <c r="Y324" i="15" s="1"/>
  <c r="AH60" i="5"/>
  <c r="K304" i="15" s="1"/>
  <c r="AO36" i="5"/>
  <c r="R340" i="15" s="1"/>
  <c r="AW48" i="5"/>
  <c r="Z314" i="15" s="1"/>
  <c r="AQ48" i="5"/>
  <c r="T314" i="15" s="1"/>
  <c r="AF36" i="5"/>
  <c r="I340" i="15" s="1"/>
  <c r="AN60" i="5"/>
  <c r="Q304" i="15" s="1"/>
  <c r="AP19" i="5"/>
  <c r="S324" i="15" s="1"/>
  <c r="AN48" i="5"/>
  <c r="Q314" i="15" s="1"/>
  <c r="AU19" i="5"/>
  <c r="X324" i="15" s="1"/>
  <c r="AL36" i="5"/>
  <c r="O340" i="15" s="1"/>
  <c r="AW19" i="5"/>
  <c r="Z324" i="15" s="1"/>
  <c r="AT48" i="5"/>
  <c r="W314" i="15" s="1"/>
  <c r="N12" i="7"/>
  <c r="M67" i="3"/>
  <c r="AF67" i="3"/>
  <c r="Y67" i="3" s="1"/>
  <c r="X67" i="3"/>
  <c r="W67" i="3"/>
  <c r="V67" i="3"/>
  <c r="U67" i="3"/>
  <c r="T67" i="3"/>
  <c r="S67" i="3"/>
  <c r="R67" i="3"/>
  <c r="Q67" i="3"/>
  <c r="P67" i="3"/>
  <c r="O67" i="3"/>
  <c r="N67" i="3"/>
  <c r="L67" i="3"/>
  <c r="AF73" i="3"/>
  <c r="Y73" i="3" s="1"/>
  <c r="X73" i="3"/>
  <c r="W73" i="3"/>
  <c r="V73" i="3"/>
  <c r="U73" i="3"/>
  <c r="T73" i="3"/>
  <c r="S73" i="3"/>
  <c r="R73" i="3"/>
  <c r="Q73" i="3"/>
  <c r="P73" i="3"/>
  <c r="O73" i="3"/>
  <c r="N73" i="3"/>
  <c r="M73" i="3"/>
  <c r="L73" i="3"/>
  <c r="AG89" i="2"/>
  <c r="AA89" i="2" s="1"/>
  <c r="AF89" i="2"/>
  <c r="AG160" i="2"/>
  <c r="AA160" i="2" s="1"/>
  <c r="AF160" i="2"/>
  <c r="AD160" i="2" s="1"/>
  <c r="AG230" i="2"/>
  <c r="AA230" i="2" s="1"/>
  <c r="AF230" i="2"/>
  <c r="AD230" i="2" s="1"/>
  <c r="AG189" i="2"/>
  <c r="AF189" i="2"/>
  <c r="AD189" i="2" s="1"/>
  <c r="AG254" i="2"/>
  <c r="AA254" i="2" s="1"/>
  <c r="AF254" i="2"/>
  <c r="AD254" i="2" s="1"/>
  <c r="AG260" i="2"/>
  <c r="AA260" i="2" s="1"/>
  <c r="AF260" i="2"/>
  <c r="AD260" i="2" s="1"/>
  <c r="AG267" i="2"/>
  <c r="AA267" i="2" s="1"/>
  <c r="AF267" i="2"/>
  <c r="AD267" i="2" s="1"/>
  <c r="O46" i="1" l="1"/>
  <c r="F314" i="15"/>
  <c r="F304" i="15"/>
  <c r="F340" i="15"/>
  <c r="F324" i="15"/>
  <c r="AN49" i="5"/>
  <c r="Q315" i="15" s="1"/>
  <c r="AQ49" i="5"/>
  <c r="T315" i="15" s="1"/>
  <c r="AV20" i="5"/>
  <c r="Y325" i="15" s="1"/>
  <c r="AI61" i="5"/>
  <c r="L305" i="15" s="1"/>
  <c r="AJ37" i="5"/>
  <c r="M341" i="15" s="1"/>
  <c r="AU49" i="5"/>
  <c r="X315" i="15" s="1"/>
  <c r="AG61" i="5"/>
  <c r="J305" i="15" s="1"/>
  <c r="AQ61" i="5"/>
  <c r="T305" i="15" s="1"/>
  <c r="AR37" i="5"/>
  <c r="U341" i="15" s="1"/>
  <c r="AL61" i="5"/>
  <c r="O305" i="15" s="1"/>
  <c r="AO61" i="5"/>
  <c r="R305" i="15" s="1"/>
  <c r="AG49" i="5"/>
  <c r="J315" i="15" s="1"/>
  <c r="AO20" i="5"/>
  <c r="R325" i="15" s="1"/>
  <c r="AS61" i="5"/>
  <c r="V305" i="15" s="1"/>
  <c r="AF61" i="5"/>
  <c r="I305" i="15" s="1"/>
  <c r="AG37" i="5"/>
  <c r="J341" i="15" s="1"/>
  <c r="AT61" i="5"/>
  <c r="W305" i="15" s="1"/>
  <c r="AQ37" i="5"/>
  <c r="T341" i="15" s="1"/>
  <c r="AP20" i="5"/>
  <c r="S325" i="15" s="1"/>
  <c r="AW49" i="5"/>
  <c r="Z315" i="15" s="1"/>
  <c r="AV49" i="5"/>
  <c r="Y315" i="15" s="1"/>
  <c r="AL20" i="5"/>
  <c r="O325" i="15" s="1"/>
  <c r="AM49" i="5"/>
  <c r="P315" i="15" s="1"/>
  <c r="AH49" i="5"/>
  <c r="K315" i="15" s="1"/>
  <c r="AJ20" i="5"/>
  <c r="M325" i="15" s="1"/>
  <c r="AE61" i="5"/>
  <c r="H305" i="15" s="1"/>
  <c r="AK61" i="5"/>
  <c r="N305" i="15" s="1"/>
  <c r="AP49" i="5"/>
  <c r="S315" i="15" s="1"/>
  <c r="AR20" i="5"/>
  <c r="U325" i="15" s="1"/>
  <c r="AM61" i="5"/>
  <c r="P305" i="15" s="1"/>
  <c r="AI37" i="5"/>
  <c r="L341" i="15" s="1"/>
  <c r="AN20" i="5"/>
  <c r="Q325" i="15" s="1"/>
  <c r="AQ20" i="5"/>
  <c r="T325" i="15" s="1"/>
  <c r="AR49" i="5"/>
  <c r="U315" i="15" s="1"/>
  <c r="AH37" i="5"/>
  <c r="K341" i="15" s="1"/>
  <c r="AR61" i="5"/>
  <c r="U305" i="15" s="1"/>
  <c r="AL37" i="5"/>
  <c r="O341" i="15" s="1"/>
  <c r="AN61" i="5"/>
  <c r="Q305" i="15" s="1"/>
  <c r="AO37" i="5"/>
  <c r="R341" i="15" s="1"/>
  <c r="AH20" i="5"/>
  <c r="K325" i="15" s="1"/>
  <c r="AL49" i="5"/>
  <c r="O315" i="15" s="1"/>
  <c r="AE37" i="5"/>
  <c r="H341" i="15" s="1"/>
  <c r="AU61" i="5"/>
  <c r="X305" i="15" s="1"/>
  <c r="AV37" i="5"/>
  <c r="Y341" i="15" s="1"/>
  <c r="AK20" i="5"/>
  <c r="N325" i="15" s="1"/>
  <c r="AF20" i="5"/>
  <c r="I325" i="15" s="1"/>
  <c r="AI20" i="5"/>
  <c r="L325" i="15" s="1"/>
  <c r="AJ49" i="5"/>
  <c r="M315" i="15" s="1"/>
  <c r="AS20" i="5"/>
  <c r="V325" i="15" s="1"/>
  <c r="AJ61" i="5"/>
  <c r="M305" i="15" s="1"/>
  <c r="AF49" i="5"/>
  <c r="I315" i="15" s="1"/>
  <c r="AI49" i="5"/>
  <c r="L315" i="15" s="1"/>
  <c r="AG20" i="5"/>
  <c r="J325" i="15" s="1"/>
  <c r="AS49" i="5"/>
  <c r="V315" i="15" s="1"/>
  <c r="AT20" i="5"/>
  <c r="W325" i="15" s="1"/>
  <c r="AU20" i="5"/>
  <c r="X325" i="15" s="1"/>
  <c r="AF37" i="5"/>
  <c r="I341" i="15" s="1"/>
  <c r="AH61" i="5"/>
  <c r="K305" i="15" s="1"/>
  <c r="AP37" i="5"/>
  <c r="S341" i="15" s="1"/>
  <c r="AM37" i="5"/>
  <c r="P341" i="15" s="1"/>
  <c r="AK37" i="5"/>
  <c r="N341" i="15" s="1"/>
  <c r="AN37" i="5"/>
  <c r="Q341" i="15" s="1"/>
  <c r="AP61" i="5"/>
  <c r="S305" i="15" s="1"/>
  <c r="AW37" i="5"/>
  <c r="Z341" i="15" s="1"/>
  <c r="AE20" i="5"/>
  <c r="H325" i="15" s="1"/>
  <c r="AS37" i="5"/>
  <c r="V341" i="15" s="1"/>
  <c r="AU37" i="5"/>
  <c r="X341" i="15" s="1"/>
  <c r="AW61" i="5"/>
  <c r="Z305" i="15" s="1"/>
  <c r="AK49" i="5"/>
  <c r="N315" i="15" s="1"/>
  <c r="AM20" i="5"/>
  <c r="P325" i="15" s="1"/>
  <c r="AV61" i="5"/>
  <c r="Y305" i="15" s="1"/>
  <c r="AO49" i="5"/>
  <c r="R315" i="15" s="1"/>
  <c r="AT37" i="5"/>
  <c r="W341" i="15" s="1"/>
  <c r="AE49" i="5"/>
  <c r="H315" i="15" s="1"/>
  <c r="AW20" i="5"/>
  <c r="Z325" i="15" s="1"/>
  <c r="AT49" i="5"/>
  <c r="W315" i="15" s="1"/>
  <c r="AZ120" i="2"/>
  <c r="W117" i="4" s="1"/>
  <c r="AY120" i="2"/>
  <c r="V117" i="4" s="1"/>
  <c r="AW120" i="2"/>
  <c r="T117" i="4" s="1"/>
  <c r="AU120" i="2"/>
  <c r="AT120" i="2"/>
  <c r="AR120" i="2"/>
  <c r="AQ120" i="2"/>
  <c r="AP120" i="2"/>
  <c r="AO120" i="2"/>
  <c r="AM120" i="2"/>
  <c r="AL120" i="2"/>
  <c r="AJ120" i="2"/>
  <c r="I117" i="4" l="1"/>
  <c r="G117" i="4"/>
  <c r="J117" i="4"/>
  <c r="L117" i="4"/>
  <c r="M117" i="4"/>
  <c r="N117" i="4"/>
  <c r="O117" i="4"/>
  <c r="Q117" i="4"/>
  <c r="F315" i="15"/>
  <c r="F325" i="15"/>
  <c r="F341" i="15"/>
  <c r="F305" i="15"/>
  <c r="AO50" i="5"/>
  <c r="R316" i="15" s="1"/>
  <c r="AK50" i="5"/>
  <c r="N316" i="15" s="1"/>
  <c r="AE21" i="5"/>
  <c r="H326" i="15" s="1"/>
  <c r="AK38" i="5"/>
  <c r="N342" i="15" s="1"/>
  <c r="AF38" i="5"/>
  <c r="I342" i="15" s="1"/>
  <c r="AG21" i="5"/>
  <c r="J326" i="15" s="1"/>
  <c r="AS21" i="5"/>
  <c r="V326" i="15" s="1"/>
  <c r="AE38" i="5"/>
  <c r="H342" i="15" s="1"/>
  <c r="AN62" i="5"/>
  <c r="Q306" i="15" s="1"/>
  <c r="AR50" i="5"/>
  <c r="U316" i="15" s="1"/>
  <c r="AM62" i="5"/>
  <c r="P306" i="15" s="1"/>
  <c r="AM50" i="5"/>
  <c r="P316" i="15" s="1"/>
  <c r="AP21" i="5"/>
  <c r="S326" i="15" s="1"/>
  <c r="AF62" i="5"/>
  <c r="I306" i="15" s="1"/>
  <c r="AO62" i="5"/>
  <c r="R306" i="15" s="1"/>
  <c r="AI62" i="5"/>
  <c r="L306" i="15" s="1"/>
  <c r="AV62" i="5"/>
  <c r="Y306" i="15" s="1"/>
  <c r="AW62" i="5"/>
  <c r="Z306" i="15" s="1"/>
  <c r="AW38" i="5"/>
  <c r="Z342" i="15" s="1"/>
  <c r="AM38" i="5"/>
  <c r="P342" i="15" s="1"/>
  <c r="AU21" i="5"/>
  <c r="X326" i="15" s="1"/>
  <c r="AI50" i="5"/>
  <c r="L316" i="15" s="1"/>
  <c r="AJ50" i="5"/>
  <c r="M316" i="15" s="1"/>
  <c r="AK21" i="5"/>
  <c r="N326" i="15" s="1"/>
  <c r="AL50" i="5"/>
  <c r="O316" i="15" s="1"/>
  <c r="AL38" i="5"/>
  <c r="O342" i="15" s="1"/>
  <c r="AQ21" i="5"/>
  <c r="T326" i="15" s="1"/>
  <c r="AR21" i="5"/>
  <c r="U326" i="15" s="1"/>
  <c r="AE62" i="5"/>
  <c r="H306" i="15" s="1"/>
  <c r="AL21" i="5"/>
  <c r="O326" i="15" s="1"/>
  <c r="AQ38" i="5"/>
  <c r="T342" i="15" s="1"/>
  <c r="AS62" i="5"/>
  <c r="V306" i="15" s="1"/>
  <c r="AL62" i="5"/>
  <c r="O306" i="15" s="1"/>
  <c r="AG62" i="5"/>
  <c r="J306" i="15" s="1"/>
  <c r="AV21" i="5"/>
  <c r="Y326" i="15" s="1"/>
  <c r="AE50" i="5"/>
  <c r="H316" i="15" s="1"/>
  <c r="AU38" i="5"/>
  <c r="X342" i="15" s="1"/>
  <c r="AP62" i="5"/>
  <c r="S306" i="15" s="1"/>
  <c r="AP38" i="5"/>
  <c r="S342" i="15" s="1"/>
  <c r="AT21" i="5"/>
  <c r="W326" i="15" s="1"/>
  <c r="AF50" i="5"/>
  <c r="I316" i="15" s="1"/>
  <c r="AI21" i="5"/>
  <c r="L326" i="15" s="1"/>
  <c r="AV38" i="5"/>
  <c r="Y342" i="15" s="1"/>
  <c r="AH21" i="5"/>
  <c r="K326" i="15" s="1"/>
  <c r="AR62" i="5"/>
  <c r="U306" i="15" s="1"/>
  <c r="AN21" i="5"/>
  <c r="Q326" i="15" s="1"/>
  <c r="AP50" i="5"/>
  <c r="S316" i="15" s="1"/>
  <c r="AJ21" i="5"/>
  <c r="M326" i="15" s="1"/>
  <c r="AV50" i="5"/>
  <c r="Y316" i="15" s="1"/>
  <c r="AT62" i="5"/>
  <c r="W306" i="15" s="1"/>
  <c r="AO21" i="5"/>
  <c r="R326" i="15" s="1"/>
  <c r="AR38" i="5"/>
  <c r="U342" i="15" s="1"/>
  <c r="AU50" i="5"/>
  <c r="X316" i="15" s="1"/>
  <c r="AQ50" i="5"/>
  <c r="T316" i="15" s="1"/>
  <c r="AT38" i="5"/>
  <c r="W342" i="15" s="1"/>
  <c r="AM21" i="5"/>
  <c r="P326" i="15" s="1"/>
  <c r="AS38" i="5"/>
  <c r="V342" i="15" s="1"/>
  <c r="AN38" i="5"/>
  <c r="Q342" i="15" s="1"/>
  <c r="AH62" i="5"/>
  <c r="K306" i="15" s="1"/>
  <c r="AS50" i="5"/>
  <c r="V316" i="15" s="1"/>
  <c r="AJ62" i="5"/>
  <c r="M306" i="15" s="1"/>
  <c r="AF21" i="5"/>
  <c r="I326" i="15" s="1"/>
  <c r="AU62" i="5"/>
  <c r="X306" i="15" s="1"/>
  <c r="AO38" i="5"/>
  <c r="R342" i="15" s="1"/>
  <c r="AH38" i="5"/>
  <c r="K342" i="15" s="1"/>
  <c r="AI38" i="5"/>
  <c r="L342" i="15" s="1"/>
  <c r="AK62" i="5"/>
  <c r="N306" i="15" s="1"/>
  <c r="AH50" i="5"/>
  <c r="K316" i="15" s="1"/>
  <c r="AW50" i="5"/>
  <c r="Z316" i="15" s="1"/>
  <c r="AG38" i="5"/>
  <c r="J342" i="15" s="1"/>
  <c r="AG50" i="5"/>
  <c r="J316" i="15" s="1"/>
  <c r="AQ62" i="5"/>
  <c r="T306" i="15" s="1"/>
  <c r="AJ38" i="5"/>
  <c r="M342" i="15" s="1"/>
  <c r="AN50" i="5"/>
  <c r="Q316" i="15" s="1"/>
  <c r="AW21" i="5"/>
  <c r="Z326" i="15" s="1"/>
  <c r="AT50" i="5"/>
  <c r="W316" i="15" s="1"/>
  <c r="AV149" i="3"/>
  <c r="S459" i="4"/>
  <c r="AV23" i="3"/>
  <c r="S61" i="4"/>
  <c r="AV40" i="3"/>
  <c r="S153" i="4"/>
  <c r="AV49" i="3"/>
  <c r="S170" i="4"/>
  <c r="AV61" i="3"/>
  <c r="S198" i="4"/>
  <c r="AX198" i="2"/>
  <c r="U164" i="4" s="1"/>
  <c r="AX204" i="2"/>
  <c r="U171" i="4" s="1"/>
  <c r="AX221" i="2"/>
  <c r="U201" i="4" s="1"/>
  <c r="BA110" i="2"/>
  <c r="X108" i="4" s="1"/>
  <c r="AX98" i="2"/>
  <c r="U96" i="4" s="1"/>
  <c r="AX244" i="2"/>
  <c r="U87" i="4" s="1"/>
  <c r="AX110" i="2"/>
  <c r="U108" i="4" s="1"/>
  <c r="BA198" i="2"/>
  <c r="X164" i="4" s="1"/>
  <c r="BA244" i="2"/>
  <c r="X87" i="4" s="1"/>
  <c r="BA98" i="2"/>
  <c r="X96" i="4" s="1"/>
  <c r="BA204" i="2"/>
  <c r="X171" i="4" s="1"/>
  <c r="BA221" i="2"/>
  <c r="X201" i="4" s="1"/>
  <c r="AX121" i="2"/>
  <c r="U119" i="4" s="1"/>
  <c r="BA121" i="2"/>
  <c r="X119" i="4" s="1"/>
  <c r="AG325" i="2"/>
  <c r="AA325" i="2" s="1"/>
  <c r="AG310" i="2"/>
  <c r="AA310" i="2" s="1"/>
  <c r="AG304" i="2"/>
  <c r="AA304" i="2" s="1"/>
  <c r="AG296" i="2"/>
  <c r="AA296" i="2" s="1"/>
  <c r="AG289" i="2"/>
  <c r="AA289" i="2" s="1"/>
  <c r="AF325" i="2"/>
  <c r="AD325" i="2" s="1"/>
  <c r="AF310" i="2"/>
  <c r="AD310" i="2" s="1"/>
  <c r="AF304" i="2"/>
  <c r="AD304" i="2" s="1"/>
  <c r="AF296" i="2"/>
  <c r="AD296" i="2" s="1"/>
  <c r="AF289" i="2"/>
  <c r="AD289" i="2" s="1"/>
  <c r="AF249" i="3"/>
  <c r="Y249" i="3" s="1"/>
  <c r="AF239" i="3"/>
  <c r="Y239" i="3" s="1"/>
  <c r="AF206" i="3"/>
  <c r="Y206" i="3" s="1"/>
  <c r="AF196" i="3"/>
  <c r="Y196" i="3" s="1"/>
  <c r="AF178" i="3"/>
  <c r="Y178" i="3" s="1"/>
  <c r="AF146" i="3"/>
  <c r="Y146" i="3" s="1"/>
  <c r="AF103" i="3"/>
  <c r="Y103" i="3" s="1"/>
  <c r="AF19" i="3"/>
  <c r="F132" i="2"/>
  <c r="CZ132" i="2"/>
  <c r="CW132" i="2"/>
  <c r="CJ132" i="2"/>
  <c r="CK132" i="2"/>
  <c r="CL132" i="2"/>
  <c r="CM132" i="2"/>
  <c r="CN132" i="2"/>
  <c r="CP132" i="2"/>
  <c r="CQ132" i="2"/>
  <c r="CT132" i="2"/>
  <c r="CI132" i="2"/>
  <c r="BQ132" i="2"/>
  <c r="BR132" i="2"/>
  <c r="BS132" i="2"/>
  <c r="BM132" i="2"/>
  <c r="Y19" i="3" l="1"/>
  <c r="F316" i="15"/>
  <c r="F326" i="15"/>
  <c r="F342" i="15"/>
  <c r="F306" i="15"/>
  <c r="AQ63" i="5"/>
  <c r="T307" i="15" s="1"/>
  <c r="AH51" i="5"/>
  <c r="K317" i="15" s="1"/>
  <c r="AO39" i="5"/>
  <c r="R343" i="15" s="1"/>
  <c r="AS51" i="5"/>
  <c r="V317" i="15" s="1"/>
  <c r="AM22" i="5"/>
  <c r="P327" i="15" s="1"/>
  <c r="AR39" i="5"/>
  <c r="U343" i="15" s="1"/>
  <c r="AJ22" i="5"/>
  <c r="M327" i="15" s="1"/>
  <c r="AH22" i="5"/>
  <c r="K327" i="15" s="1"/>
  <c r="AT22" i="5"/>
  <c r="W327" i="15" s="1"/>
  <c r="AL63" i="5"/>
  <c r="O307" i="15" s="1"/>
  <c r="AE63" i="5"/>
  <c r="H307" i="15" s="1"/>
  <c r="AL51" i="5"/>
  <c r="O317" i="15" s="1"/>
  <c r="AU22" i="5"/>
  <c r="X327" i="15" s="1"/>
  <c r="AV63" i="5"/>
  <c r="Y307" i="15" s="1"/>
  <c r="AF63" i="5"/>
  <c r="I307" i="15" s="1"/>
  <c r="AM63" i="5"/>
  <c r="P307" i="15" s="1"/>
  <c r="AK39" i="5"/>
  <c r="N343" i="15" s="1"/>
  <c r="AG51" i="5"/>
  <c r="J317" i="15" s="1"/>
  <c r="AK63" i="5"/>
  <c r="N307" i="15" s="1"/>
  <c r="AU63" i="5"/>
  <c r="X307" i="15" s="1"/>
  <c r="AH63" i="5"/>
  <c r="K307" i="15" s="1"/>
  <c r="AT39" i="5"/>
  <c r="W343" i="15" s="1"/>
  <c r="AO22" i="5"/>
  <c r="R327" i="15" s="1"/>
  <c r="AP51" i="5"/>
  <c r="S317" i="15" s="1"/>
  <c r="AV39" i="5"/>
  <c r="Y343" i="15" s="1"/>
  <c r="AP39" i="5"/>
  <c r="S343" i="15" s="1"/>
  <c r="AE51" i="5"/>
  <c r="H317" i="15" s="1"/>
  <c r="AS63" i="5"/>
  <c r="V307" i="15" s="1"/>
  <c r="AR22" i="5"/>
  <c r="U327" i="15" s="1"/>
  <c r="AK22" i="5"/>
  <c r="N327" i="15" s="1"/>
  <c r="AM39" i="5"/>
  <c r="P343" i="15" s="1"/>
  <c r="AI63" i="5"/>
  <c r="L307" i="15" s="1"/>
  <c r="AP22" i="5"/>
  <c r="S327" i="15" s="1"/>
  <c r="AR51" i="5"/>
  <c r="U317" i="15" s="1"/>
  <c r="AS22" i="5"/>
  <c r="V327" i="15" s="1"/>
  <c r="AE22" i="5"/>
  <c r="H327" i="15" s="1"/>
  <c r="AN51" i="5"/>
  <c r="Q317" i="15" s="1"/>
  <c r="AG39" i="5"/>
  <c r="J343" i="15" s="1"/>
  <c r="AI39" i="5"/>
  <c r="L343" i="15" s="1"/>
  <c r="AF22" i="5"/>
  <c r="I327" i="15" s="1"/>
  <c r="AN39" i="5"/>
  <c r="Q343" i="15" s="1"/>
  <c r="AQ51" i="5"/>
  <c r="T317" i="15" s="1"/>
  <c r="AT63" i="5"/>
  <c r="W307" i="15" s="1"/>
  <c r="AN22" i="5"/>
  <c r="Q327" i="15" s="1"/>
  <c r="AI22" i="5"/>
  <c r="L327" i="15" s="1"/>
  <c r="AP63" i="5"/>
  <c r="S307" i="15" s="1"/>
  <c r="AV22" i="5"/>
  <c r="Y327" i="15" s="1"/>
  <c r="AQ39" i="5"/>
  <c r="T343" i="15" s="1"/>
  <c r="AQ22" i="5"/>
  <c r="T327" i="15" s="1"/>
  <c r="AJ51" i="5"/>
  <c r="M317" i="15" s="1"/>
  <c r="AW39" i="5"/>
  <c r="Z343" i="15" s="1"/>
  <c r="AM51" i="5"/>
  <c r="P317" i="15" s="1"/>
  <c r="AN63" i="5"/>
  <c r="Q307" i="15" s="1"/>
  <c r="AG22" i="5"/>
  <c r="J327" i="15" s="1"/>
  <c r="AK51" i="5"/>
  <c r="N317" i="15" s="1"/>
  <c r="AJ39" i="5"/>
  <c r="M343" i="15" s="1"/>
  <c r="AW51" i="5"/>
  <c r="Z317" i="15" s="1"/>
  <c r="AH39" i="5"/>
  <c r="K343" i="15" s="1"/>
  <c r="AJ63" i="5"/>
  <c r="M307" i="15" s="1"/>
  <c r="AS39" i="5"/>
  <c r="V343" i="15" s="1"/>
  <c r="AU51" i="5"/>
  <c r="X317" i="15" s="1"/>
  <c r="AV51" i="5"/>
  <c r="Y317" i="15" s="1"/>
  <c r="AR63" i="5"/>
  <c r="U307" i="15" s="1"/>
  <c r="AF51" i="5"/>
  <c r="I317" i="15" s="1"/>
  <c r="AU39" i="5"/>
  <c r="X343" i="15" s="1"/>
  <c r="AG63" i="5"/>
  <c r="J307" i="15" s="1"/>
  <c r="AL22" i="5"/>
  <c r="O327" i="15" s="1"/>
  <c r="AL39" i="5"/>
  <c r="O343" i="15" s="1"/>
  <c r="AI51" i="5"/>
  <c r="L317" i="15" s="1"/>
  <c r="AW63" i="5"/>
  <c r="Z307" i="15" s="1"/>
  <c r="AO63" i="5"/>
  <c r="R307" i="15" s="1"/>
  <c r="AE39" i="5"/>
  <c r="H343" i="15" s="1"/>
  <c r="AF39" i="5"/>
  <c r="I343" i="15" s="1"/>
  <c r="AO51" i="5"/>
  <c r="R317" i="15" s="1"/>
  <c r="AW22" i="5"/>
  <c r="Z327" i="15" s="1"/>
  <c r="AT51" i="5"/>
  <c r="W317" i="15" s="1"/>
  <c r="AV62" i="3"/>
  <c r="S200" i="4"/>
  <c r="AV150" i="3"/>
  <c r="S460" i="4"/>
  <c r="AV50" i="3"/>
  <c r="S172" i="4"/>
  <c r="AV41" i="3"/>
  <c r="S154" i="4"/>
  <c r="AV24" i="3"/>
  <c r="S62" i="4"/>
  <c r="AX99" i="2"/>
  <c r="U97" i="4" s="1"/>
  <c r="AX199" i="2"/>
  <c r="U165" i="4" s="1"/>
  <c r="BA222" i="2"/>
  <c r="X203" i="4" s="1"/>
  <c r="BA199" i="2"/>
  <c r="X165" i="4" s="1"/>
  <c r="BA111" i="2"/>
  <c r="X109" i="4" s="1"/>
  <c r="BA205" i="2"/>
  <c r="X173" i="4" s="1"/>
  <c r="AX111" i="2"/>
  <c r="U109" i="4" s="1"/>
  <c r="BA99" i="2"/>
  <c r="X97" i="4" s="1"/>
  <c r="AX233" i="2"/>
  <c r="U64" i="4" s="1"/>
  <c r="AX205" i="2"/>
  <c r="U173" i="4" s="1"/>
  <c r="AX222" i="2"/>
  <c r="U203" i="4" s="1"/>
  <c r="AX122" i="2"/>
  <c r="U120" i="4" s="1"/>
  <c r="BA233" i="2"/>
  <c r="X64" i="4" s="1"/>
  <c r="BA122" i="2"/>
  <c r="X120" i="4" s="1"/>
  <c r="F317" i="15" l="1"/>
  <c r="F343" i="15"/>
  <c r="F307" i="15"/>
  <c r="F327" i="15"/>
  <c r="AE40" i="5"/>
  <c r="H344" i="15" s="1"/>
  <c r="AI52" i="5"/>
  <c r="L318" i="15" s="1"/>
  <c r="AU40" i="5"/>
  <c r="X344" i="15" s="1"/>
  <c r="AU52" i="5"/>
  <c r="X318" i="15" s="1"/>
  <c r="AW52" i="5"/>
  <c r="Z318" i="15" s="1"/>
  <c r="AN64" i="5"/>
  <c r="Q308" i="15" s="1"/>
  <c r="AJ52" i="5"/>
  <c r="M318" i="15" s="1"/>
  <c r="AP64" i="5"/>
  <c r="S308" i="15" s="1"/>
  <c r="AQ52" i="5"/>
  <c r="T318" i="15" s="1"/>
  <c r="AG40" i="5"/>
  <c r="J344" i="15" s="1"/>
  <c r="AR52" i="5"/>
  <c r="U318" i="15" s="1"/>
  <c r="AK28" i="5"/>
  <c r="N331" i="15" s="1"/>
  <c r="AK23" i="5"/>
  <c r="N328" i="15" s="1"/>
  <c r="AP40" i="5"/>
  <c r="S344" i="15" s="1"/>
  <c r="AT40" i="5"/>
  <c r="W344" i="15" s="1"/>
  <c r="AG52" i="5"/>
  <c r="J318" i="15" s="1"/>
  <c r="AF64" i="5"/>
  <c r="I308" i="15" s="1"/>
  <c r="AE64" i="5"/>
  <c r="H308" i="15" s="1"/>
  <c r="AH28" i="5"/>
  <c r="K331" i="15" s="1"/>
  <c r="AH23" i="5"/>
  <c r="K328" i="15" s="1"/>
  <c r="AS52" i="5"/>
  <c r="V318" i="15" s="1"/>
  <c r="AL40" i="5"/>
  <c r="O344" i="15" s="1"/>
  <c r="AF52" i="5"/>
  <c r="I318" i="15" s="1"/>
  <c r="AS40" i="5"/>
  <c r="V344" i="15" s="1"/>
  <c r="AJ40" i="5"/>
  <c r="M344" i="15" s="1"/>
  <c r="AM52" i="5"/>
  <c r="P318" i="15" s="1"/>
  <c r="AQ28" i="5"/>
  <c r="T331" i="15" s="1"/>
  <c r="AQ23" i="5"/>
  <c r="T328" i="15" s="1"/>
  <c r="AI23" i="5"/>
  <c r="L328" i="15" s="1"/>
  <c r="AI28" i="5"/>
  <c r="L331" i="15" s="1"/>
  <c r="AN40" i="5"/>
  <c r="Q344" i="15" s="1"/>
  <c r="AN52" i="5"/>
  <c r="Q318" i="15" s="1"/>
  <c r="AP28" i="5"/>
  <c r="S331" i="15" s="1"/>
  <c r="AP23" i="5"/>
  <c r="S328" i="15" s="1"/>
  <c r="AR23" i="5"/>
  <c r="U328" i="15" s="1"/>
  <c r="AR28" i="5"/>
  <c r="U331" i="15" s="1"/>
  <c r="AV40" i="5"/>
  <c r="Y344" i="15" s="1"/>
  <c r="AH64" i="5"/>
  <c r="K308" i="15" s="1"/>
  <c r="AK40" i="5"/>
  <c r="N344" i="15" s="1"/>
  <c r="AV64" i="5"/>
  <c r="Y308" i="15" s="1"/>
  <c r="AL64" i="5"/>
  <c r="O308" i="15" s="1"/>
  <c r="AJ23" i="5"/>
  <c r="M328" i="15" s="1"/>
  <c r="AJ28" i="5"/>
  <c r="M331" i="15" s="1"/>
  <c r="AO40" i="5"/>
  <c r="R344" i="15" s="1"/>
  <c r="AO52" i="5"/>
  <c r="R318" i="15" s="1"/>
  <c r="AO64" i="5"/>
  <c r="R308" i="15" s="1"/>
  <c r="AL23" i="5"/>
  <c r="O328" i="15" s="1"/>
  <c r="AL28" i="5"/>
  <c r="O331" i="15" s="1"/>
  <c r="AR64" i="5"/>
  <c r="U308" i="15" s="1"/>
  <c r="AJ64" i="5"/>
  <c r="M308" i="15" s="1"/>
  <c r="AK52" i="5"/>
  <c r="N318" i="15" s="1"/>
  <c r="AQ40" i="5"/>
  <c r="T344" i="15" s="1"/>
  <c r="AN23" i="5"/>
  <c r="Q328" i="15" s="1"/>
  <c r="AN28" i="5"/>
  <c r="Q331" i="15" s="1"/>
  <c r="AF23" i="5"/>
  <c r="I328" i="15" s="1"/>
  <c r="AF28" i="5"/>
  <c r="I331" i="15" s="1"/>
  <c r="AE23" i="5"/>
  <c r="H328" i="15" s="1"/>
  <c r="AE28" i="5"/>
  <c r="H331" i="15" s="1"/>
  <c r="AI64" i="5"/>
  <c r="L308" i="15" s="1"/>
  <c r="AS64" i="5"/>
  <c r="V308" i="15" s="1"/>
  <c r="AP52" i="5"/>
  <c r="S318" i="15" s="1"/>
  <c r="AU64" i="5"/>
  <c r="X308" i="15" s="1"/>
  <c r="AU23" i="5"/>
  <c r="X328" i="15" s="1"/>
  <c r="AU28" i="5"/>
  <c r="X331" i="15" s="1"/>
  <c r="AR40" i="5"/>
  <c r="U344" i="15" s="1"/>
  <c r="AH52" i="5"/>
  <c r="K318" i="15" s="1"/>
  <c r="AF40" i="5"/>
  <c r="I344" i="15" s="1"/>
  <c r="AW64" i="5"/>
  <c r="Z308" i="15" s="1"/>
  <c r="AG64" i="5"/>
  <c r="J308" i="15" s="1"/>
  <c r="AV52" i="5"/>
  <c r="Y318" i="15" s="1"/>
  <c r="AH40" i="5"/>
  <c r="K344" i="15" s="1"/>
  <c r="AG28" i="5"/>
  <c r="J331" i="15" s="1"/>
  <c r="AG23" i="5"/>
  <c r="J328" i="15" s="1"/>
  <c r="AW40" i="5"/>
  <c r="Z344" i="15" s="1"/>
  <c r="AV28" i="5"/>
  <c r="Y331" i="15" s="1"/>
  <c r="AV23" i="5"/>
  <c r="Y328" i="15" s="1"/>
  <c r="AT64" i="5"/>
  <c r="W308" i="15" s="1"/>
  <c r="AI40" i="5"/>
  <c r="L344" i="15" s="1"/>
  <c r="AS28" i="5"/>
  <c r="V331" i="15" s="1"/>
  <c r="AS23" i="5"/>
  <c r="V328" i="15" s="1"/>
  <c r="AM40" i="5"/>
  <c r="P344" i="15" s="1"/>
  <c r="AE52" i="5"/>
  <c r="H318" i="15" s="1"/>
  <c r="AO28" i="5"/>
  <c r="R331" i="15" s="1"/>
  <c r="AO23" i="5"/>
  <c r="R328" i="15" s="1"/>
  <c r="AK64" i="5"/>
  <c r="N308" i="15" s="1"/>
  <c r="AM64" i="5"/>
  <c r="P308" i="15" s="1"/>
  <c r="AL52" i="5"/>
  <c r="O318" i="15" s="1"/>
  <c r="AT23" i="5"/>
  <c r="W328" i="15" s="1"/>
  <c r="AT28" i="5"/>
  <c r="W331" i="15" s="1"/>
  <c r="AM23" i="5"/>
  <c r="P328" i="15" s="1"/>
  <c r="AM28" i="5"/>
  <c r="P331" i="15" s="1"/>
  <c r="AQ64" i="5"/>
  <c r="T308" i="15" s="1"/>
  <c r="AW28" i="5"/>
  <c r="Z331" i="15" s="1"/>
  <c r="AW23" i="5"/>
  <c r="Z328" i="15" s="1"/>
  <c r="AT52" i="5"/>
  <c r="W318" i="15" s="1"/>
  <c r="AV25" i="3"/>
  <c r="S65" i="4"/>
  <c r="AV51" i="3"/>
  <c r="S174" i="4"/>
  <c r="AV151" i="3"/>
  <c r="S461" i="4"/>
  <c r="AV42" i="3"/>
  <c r="S155" i="4"/>
  <c r="AV63" i="3"/>
  <c r="S202" i="4"/>
  <c r="BA200" i="2"/>
  <c r="X166" i="4" s="1"/>
  <c r="AX223" i="2"/>
  <c r="U205" i="4" s="1"/>
  <c r="BA123" i="2"/>
  <c r="X121" i="4" s="1"/>
  <c r="AX206" i="2"/>
  <c r="U175" i="4" s="1"/>
  <c r="BA206" i="2"/>
  <c r="X175" i="4" s="1"/>
  <c r="AX200" i="2"/>
  <c r="U166" i="4" s="1"/>
  <c r="AX123" i="2"/>
  <c r="U121" i="4" s="1"/>
  <c r="BA100" i="2"/>
  <c r="X98" i="4" s="1"/>
  <c r="BA223" i="2"/>
  <c r="X205" i="4" s="1"/>
  <c r="AX112" i="2"/>
  <c r="U110" i="4" s="1"/>
  <c r="BA234" i="2"/>
  <c r="X66" i="4" s="1"/>
  <c r="AX234" i="2"/>
  <c r="U66" i="4" s="1"/>
  <c r="BA112" i="2"/>
  <c r="X110" i="4" s="1"/>
  <c r="AX100" i="2"/>
  <c r="U98" i="4" s="1"/>
  <c r="BH223" i="5"/>
  <c r="BG223" i="5"/>
  <c r="BF223" i="5"/>
  <c r="BE223" i="5"/>
  <c r="BH211" i="5"/>
  <c r="BG211" i="5"/>
  <c r="BF211" i="5"/>
  <c r="BE211" i="5"/>
  <c r="BH194" i="5"/>
  <c r="BG194" i="5"/>
  <c r="BF194" i="5"/>
  <c r="BE194" i="5"/>
  <c r="BH177" i="5"/>
  <c r="BG177" i="5"/>
  <c r="BF177" i="5"/>
  <c r="BE177" i="5"/>
  <c r="BF160" i="5"/>
  <c r="BG160" i="5"/>
  <c r="BH160" i="5"/>
  <c r="BE160" i="5"/>
  <c r="BH143" i="5"/>
  <c r="BG143" i="5"/>
  <c r="BF143" i="5"/>
  <c r="BE143" i="5"/>
  <c r="BH131" i="5"/>
  <c r="BG131" i="5"/>
  <c r="BF131" i="5"/>
  <c r="BE131" i="5"/>
  <c r="BH119" i="5"/>
  <c r="BG119" i="5"/>
  <c r="BF119" i="5"/>
  <c r="BE119" i="5"/>
  <c r="BH108" i="5"/>
  <c r="BG108" i="5"/>
  <c r="BF108" i="5"/>
  <c r="BE108" i="5"/>
  <c r="BH97" i="5"/>
  <c r="BG97" i="5"/>
  <c r="BF97" i="5"/>
  <c r="BE97" i="5"/>
  <c r="K12" i="5"/>
  <c r="B55" i="1" s="1"/>
  <c r="F318" i="15" l="1"/>
  <c r="F331" i="15"/>
  <c r="F328" i="15"/>
  <c r="F308" i="15"/>
  <c r="F344" i="15"/>
  <c r="AV53" i="5"/>
  <c r="Y319" i="15" s="1"/>
  <c r="AH53" i="5"/>
  <c r="K319" i="15" s="1"/>
  <c r="AN29" i="5"/>
  <c r="Q332" i="15" s="1"/>
  <c r="AK53" i="5"/>
  <c r="N319" i="15" s="1"/>
  <c r="AH65" i="5"/>
  <c r="K309" i="15" s="1"/>
  <c r="AP29" i="5"/>
  <c r="S332" i="15" s="1"/>
  <c r="AQ24" i="5"/>
  <c r="T329" i="15" s="1"/>
  <c r="AS41" i="5"/>
  <c r="V345" i="15" s="1"/>
  <c r="AF65" i="5"/>
  <c r="I309" i="15" s="1"/>
  <c r="AK29" i="5"/>
  <c r="N332" i="15" s="1"/>
  <c r="AO29" i="5"/>
  <c r="R332" i="15" s="1"/>
  <c r="AW41" i="5"/>
  <c r="Z345" i="15" s="1"/>
  <c r="AI65" i="5"/>
  <c r="L309" i="15" s="1"/>
  <c r="AN24" i="5"/>
  <c r="Q329" i="15" s="1"/>
  <c r="AO65" i="5"/>
  <c r="R309" i="15" s="1"/>
  <c r="AQ29" i="5"/>
  <c r="T332" i="15" s="1"/>
  <c r="AS53" i="5"/>
  <c r="V319" i="15" s="1"/>
  <c r="AP65" i="5"/>
  <c r="S309" i="15" s="1"/>
  <c r="AU53" i="5"/>
  <c r="X319" i="15" s="1"/>
  <c r="AQ65" i="5"/>
  <c r="T309" i="15" s="1"/>
  <c r="AL53" i="5"/>
  <c r="O319" i="15" s="1"/>
  <c r="AI41" i="5"/>
  <c r="L345" i="15" s="1"/>
  <c r="AG24" i="5"/>
  <c r="J329" i="15" s="1"/>
  <c r="AG65" i="5"/>
  <c r="J309" i="15" s="1"/>
  <c r="AR41" i="5"/>
  <c r="U345" i="15" s="1"/>
  <c r="AE29" i="5"/>
  <c r="H332" i="15" s="1"/>
  <c r="AJ65" i="5"/>
  <c r="M309" i="15" s="1"/>
  <c r="AL65" i="5"/>
  <c r="O309" i="15" s="1"/>
  <c r="AV41" i="5"/>
  <c r="Y345" i="15" s="1"/>
  <c r="AN53" i="5"/>
  <c r="Q319" i="15" s="1"/>
  <c r="AF53" i="5"/>
  <c r="I319" i="15" s="1"/>
  <c r="AH24" i="5"/>
  <c r="K329" i="15" s="1"/>
  <c r="AG53" i="5"/>
  <c r="J319" i="15" s="1"/>
  <c r="AM29" i="5"/>
  <c r="P332" i="15" s="1"/>
  <c r="AE53" i="5"/>
  <c r="H319" i="15" s="1"/>
  <c r="AU65" i="5"/>
  <c r="X309" i="15" s="1"/>
  <c r="AE24" i="5"/>
  <c r="H329" i="15" s="1"/>
  <c r="AO53" i="5"/>
  <c r="R319" i="15" s="1"/>
  <c r="AR29" i="5"/>
  <c r="U332" i="15" s="1"/>
  <c r="AR53" i="5"/>
  <c r="U319" i="15" s="1"/>
  <c r="AJ53" i="5"/>
  <c r="M319" i="15" s="1"/>
  <c r="AU41" i="5"/>
  <c r="X345" i="15" s="1"/>
  <c r="AM24" i="5"/>
  <c r="P329" i="15" s="1"/>
  <c r="AM65" i="5"/>
  <c r="P309" i="15" s="1"/>
  <c r="AT65" i="5"/>
  <c r="W309" i="15" s="1"/>
  <c r="AG29" i="5"/>
  <c r="J332" i="15" s="1"/>
  <c r="AW65" i="5"/>
  <c r="Z309" i="15" s="1"/>
  <c r="AQ41" i="5"/>
  <c r="T345" i="15" s="1"/>
  <c r="AR65" i="5"/>
  <c r="U309" i="15" s="1"/>
  <c r="AV65" i="5"/>
  <c r="Y309" i="15" s="1"/>
  <c r="AR24" i="5"/>
  <c r="U329" i="15" s="1"/>
  <c r="AN41" i="5"/>
  <c r="Q345" i="15" s="1"/>
  <c r="AM53" i="5"/>
  <c r="P319" i="15" s="1"/>
  <c r="AL41" i="5"/>
  <c r="O345" i="15" s="1"/>
  <c r="AH29" i="5"/>
  <c r="K332" i="15" s="1"/>
  <c r="AT41" i="5"/>
  <c r="W345" i="15" s="1"/>
  <c r="AM41" i="5"/>
  <c r="P345" i="15" s="1"/>
  <c r="AV24" i="5"/>
  <c r="Y329" i="15" s="1"/>
  <c r="AU29" i="5"/>
  <c r="X332" i="15" s="1"/>
  <c r="AP53" i="5"/>
  <c r="S319" i="15" s="1"/>
  <c r="AF29" i="5"/>
  <c r="I332" i="15" s="1"/>
  <c r="AL29" i="5"/>
  <c r="O332" i="15" s="1"/>
  <c r="AO41" i="5"/>
  <c r="R345" i="15" s="1"/>
  <c r="AI29" i="5"/>
  <c r="L332" i="15" s="1"/>
  <c r="AG41" i="5"/>
  <c r="J345" i="15" s="1"/>
  <c r="AN65" i="5"/>
  <c r="Q309" i="15" s="1"/>
  <c r="AI53" i="5"/>
  <c r="L319" i="15" s="1"/>
  <c r="AT29" i="5"/>
  <c r="W332" i="15" s="1"/>
  <c r="AK65" i="5"/>
  <c r="N309" i="15" s="1"/>
  <c r="AS24" i="5"/>
  <c r="V329" i="15" s="1"/>
  <c r="AV29" i="5"/>
  <c r="Y332" i="15" s="1"/>
  <c r="AH41" i="5"/>
  <c r="K345" i="15" s="1"/>
  <c r="AF41" i="5"/>
  <c r="I345" i="15" s="1"/>
  <c r="AU24" i="5"/>
  <c r="X329" i="15" s="1"/>
  <c r="AF24" i="5"/>
  <c r="I329" i="15" s="1"/>
  <c r="AL24" i="5"/>
  <c r="O329" i="15" s="1"/>
  <c r="AJ29" i="5"/>
  <c r="M332" i="15" s="1"/>
  <c r="AK41" i="5"/>
  <c r="N345" i="15" s="1"/>
  <c r="AP24" i="5"/>
  <c r="S329" i="15" s="1"/>
  <c r="AI24" i="5"/>
  <c r="L329" i="15" s="1"/>
  <c r="AJ41" i="5"/>
  <c r="M345" i="15" s="1"/>
  <c r="AE65" i="5"/>
  <c r="H309" i="15" s="1"/>
  <c r="AP41" i="5"/>
  <c r="S345" i="15" s="1"/>
  <c r="AT24" i="5"/>
  <c r="W329" i="15" s="1"/>
  <c r="AO24" i="5"/>
  <c r="R329" i="15" s="1"/>
  <c r="AS29" i="5"/>
  <c r="V332" i="15" s="1"/>
  <c r="AS65" i="5"/>
  <c r="V309" i="15" s="1"/>
  <c r="AJ24" i="5"/>
  <c r="M329" i="15" s="1"/>
  <c r="AK24" i="5"/>
  <c r="N329" i="15" s="1"/>
  <c r="AQ53" i="5"/>
  <c r="T319" i="15" s="1"/>
  <c r="AW53" i="5"/>
  <c r="Z319" i="15" s="1"/>
  <c r="AE41" i="5"/>
  <c r="H345" i="15" s="1"/>
  <c r="AW24" i="5"/>
  <c r="Z329" i="15" s="1"/>
  <c r="AW29" i="5"/>
  <c r="Z332" i="15" s="1"/>
  <c r="AT53" i="5"/>
  <c r="W319" i="15" s="1"/>
  <c r="AV43" i="3"/>
  <c r="S156" i="4"/>
  <c r="AV152" i="3"/>
  <c r="S462" i="4"/>
  <c r="AV52" i="3"/>
  <c r="S176" i="4"/>
  <c r="AV64" i="3"/>
  <c r="S204" i="4"/>
  <c r="AV26" i="3"/>
  <c r="S67" i="4"/>
  <c r="AX235" i="2"/>
  <c r="U68" i="4" s="1"/>
  <c r="BA101" i="2"/>
  <c r="X99" i="4" s="1"/>
  <c r="AX207" i="2"/>
  <c r="U177" i="4" s="1"/>
  <c r="BA124" i="2"/>
  <c r="X122" i="4" s="1"/>
  <c r="BA235" i="2"/>
  <c r="X68" i="4" s="1"/>
  <c r="AX101" i="2"/>
  <c r="U99" i="4" s="1"/>
  <c r="AX113" i="2"/>
  <c r="U111" i="4" s="1"/>
  <c r="AX201" i="2"/>
  <c r="U167" i="4" s="1"/>
  <c r="AX224" i="2"/>
  <c r="U207" i="4" s="1"/>
  <c r="AX124" i="2"/>
  <c r="U122" i="4" s="1"/>
  <c r="BA113" i="2"/>
  <c r="X111" i="4" s="1"/>
  <c r="BA224" i="2"/>
  <c r="X207" i="4" s="1"/>
  <c r="BA207" i="2"/>
  <c r="X177" i="4" s="1"/>
  <c r="BA201" i="2"/>
  <c r="X167" i="4" s="1"/>
  <c r="S206" i="4" l="1"/>
  <c r="S157" i="4"/>
  <c r="F319" i="15"/>
  <c r="F332" i="15"/>
  <c r="F345" i="15"/>
  <c r="F309" i="15"/>
  <c r="F329" i="15"/>
  <c r="AW54" i="5"/>
  <c r="Z320" i="15" s="1"/>
  <c r="AS66" i="5"/>
  <c r="V310" i="15" s="1"/>
  <c r="AP42" i="5"/>
  <c r="S346" i="15" s="1"/>
  <c r="AI25" i="5"/>
  <c r="L330" i="15" s="1"/>
  <c r="AL25" i="5"/>
  <c r="O330" i="15" s="1"/>
  <c r="AF42" i="5"/>
  <c r="I346" i="15" s="1"/>
  <c r="AK66" i="5"/>
  <c r="N310" i="15" s="1"/>
  <c r="AG42" i="5"/>
  <c r="J346" i="15" s="1"/>
  <c r="AL30" i="5"/>
  <c r="O333" i="15" s="1"/>
  <c r="AV25" i="5"/>
  <c r="Y330" i="15" s="1"/>
  <c r="AL42" i="5"/>
  <c r="O346" i="15" s="1"/>
  <c r="AV66" i="5"/>
  <c r="Y310" i="15" s="1"/>
  <c r="AW66" i="5"/>
  <c r="Z310" i="15" s="1"/>
  <c r="AM25" i="5"/>
  <c r="P330" i="15" s="1"/>
  <c r="AR30" i="5"/>
  <c r="U333" i="15" s="1"/>
  <c r="AE54" i="5"/>
  <c r="H320" i="15" s="1"/>
  <c r="AF54" i="5"/>
  <c r="I320" i="15" s="1"/>
  <c r="AJ66" i="5"/>
  <c r="M310" i="15" s="1"/>
  <c r="AG25" i="5"/>
  <c r="J330" i="15" s="1"/>
  <c r="AU54" i="5"/>
  <c r="X320" i="15" s="1"/>
  <c r="AO66" i="5"/>
  <c r="R310" i="15" s="1"/>
  <c r="AW42" i="5"/>
  <c r="Z346" i="15" s="1"/>
  <c r="AS42" i="5"/>
  <c r="V346" i="15" s="1"/>
  <c r="AK54" i="5"/>
  <c r="N320" i="15" s="1"/>
  <c r="AQ54" i="5"/>
  <c r="T320" i="15" s="1"/>
  <c r="AS30" i="5"/>
  <c r="V333" i="15" s="1"/>
  <c r="AE66" i="5"/>
  <c r="H310" i="15" s="1"/>
  <c r="AP25" i="5"/>
  <c r="S330" i="15" s="1"/>
  <c r="AH42" i="5"/>
  <c r="K346" i="15" s="1"/>
  <c r="AT30" i="5"/>
  <c r="W333" i="15" s="1"/>
  <c r="AF30" i="5"/>
  <c r="I333" i="15" s="1"/>
  <c r="AM42" i="5"/>
  <c r="P346" i="15" s="1"/>
  <c r="AM54" i="5"/>
  <c r="P320" i="15" s="1"/>
  <c r="AR66" i="5"/>
  <c r="U310" i="15" s="1"/>
  <c r="AG30" i="5"/>
  <c r="J333" i="15" s="1"/>
  <c r="AU42" i="5"/>
  <c r="X346" i="15" s="1"/>
  <c r="AO54" i="5"/>
  <c r="R320" i="15" s="1"/>
  <c r="AM30" i="5"/>
  <c r="P333" i="15" s="1"/>
  <c r="AN54" i="5"/>
  <c r="Q320" i="15" s="1"/>
  <c r="AE30" i="5"/>
  <c r="H333" i="15" s="1"/>
  <c r="AI42" i="5"/>
  <c r="L346" i="15" s="1"/>
  <c r="AP66" i="5"/>
  <c r="S310" i="15" s="1"/>
  <c r="AN25" i="5"/>
  <c r="Q330" i="15" s="1"/>
  <c r="AO30" i="5"/>
  <c r="R333" i="15" s="1"/>
  <c r="AQ25" i="5"/>
  <c r="T330" i="15" s="1"/>
  <c r="AN30" i="5"/>
  <c r="Q333" i="15" s="1"/>
  <c r="AK25" i="5"/>
  <c r="N330" i="15" s="1"/>
  <c r="AO25" i="5"/>
  <c r="R330" i="15" s="1"/>
  <c r="AK42" i="5"/>
  <c r="N346" i="15" s="1"/>
  <c r="AF25" i="5"/>
  <c r="I330" i="15" s="1"/>
  <c r="AV30" i="5"/>
  <c r="Y333" i="15" s="1"/>
  <c r="AI54" i="5"/>
  <c r="L320" i="15" s="1"/>
  <c r="AI30" i="5"/>
  <c r="L333" i="15" s="1"/>
  <c r="AP54" i="5"/>
  <c r="S320" i="15" s="1"/>
  <c r="AT42" i="5"/>
  <c r="W346" i="15" s="1"/>
  <c r="AN42" i="5"/>
  <c r="Q346" i="15" s="1"/>
  <c r="AQ42" i="5"/>
  <c r="T346" i="15" s="1"/>
  <c r="AT66" i="5"/>
  <c r="W310" i="15" s="1"/>
  <c r="AJ54" i="5"/>
  <c r="M320" i="15" s="1"/>
  <c r="AE25" i="5"/>
  <c r="H330" i="15" s="1"/>
  <c r="AG54" i="5"/>
  <c r="J320" i="15" s="1"/>
  <c r="AV42" i="5"/>
  <c r="Y346" i="15" s="1"/>
  <c r="AR42" i="5"/>
  <c r="U346" i="15" s="1"/>
  <c r="AL54" i="5"/>
  <c r="O320" i="15" s="1"/>
  <c r="AS54" i="5"/>
  <c r="V320" i="15" s="1"/>
  <c r="AI66" i="5"/>
  <c r="L310" i="15" s="1"/>
  <c r="AK30" i="5"/>
  <c r="N333" i="15" s="1"/>
  <c r="AP30" i="5"/>
  <c r="S333" i="15" s="1"/>
  <c r="AH54" i="5"/>
  <c r="K320" i="15" s="1"/>
  <c r="AE42" i="5"/>
  <c r="H346" i="15" s="1"/>
  <c r="AJ25" i="5"/>
  <c r="M330" i="15" s="1"/>
  <c r="AT25" i="5"/>
  <c r="W330" i="15" s="1"/>
  <c r="AJ42" i="5"/>
  <c r="M346" i="15" s="1"/>
  <c r="AJ30" i="5"/>
  <c r="M333" i="15" s="1"/>
  <c r="AU25" i="5"/>
  <c r="X330" i="15" s="1"/>
  <c r="AS25" i="5"/>
  <c r="V330" i="15" s="1"/>
  <c r="AN66" i="5"/>
  <c r="Q310" i="15" s="1"/>
  <c r="AO42" i="5"/>
  <c r="R346" i="15" s="1"/>
  <c r="AU30" i="5"/>
  <c r="X333" i="15" s="1"/>
  <c r="AH30" i="5"/>
  <c r="K333" i="15" s="1"/>
  <c r="AR25" i="5"/>
  <c r="U330" i="15" s="1"/>
  <c r="AM66" i="5"/>
  <c r="P310" i="15" s="1"/>
  <c r="AR54" i="5"/>
  <c r="U320" i="15" s="1"/>
  <c r="AU66" i="5"/>
  <c r="X310" i="15" s="1"/>
  <c r="AH25" i="5"/>
  <c r="K330" i="15" s="1"/>
  <c r="AL66" i="5"/>
  <c r="O310" i="15" s="1"/>
  <c r="AG66" i="5"/>
  <c r="J310" i="15" s="1"/>
  <c r="AQ66" i="5"/>
  <c r="T310" i="15" s="1"/>
  <c r="AQ30" i="5"/>
  <c r="T333" i="15" s="1"/>
  <c r="AF66" i="5"/>
  <c r="I310" i="15" s="1"/>
  <c r="AH66" i="5"/>
  <c r="K310" i="15" s="1"/>
  <c r="AV54" i="5"/>
  <c r="Y320" i="15" s="1"/>
  <c r="AW30" i="5"/>
  <c r="Z333" i="15" s="1"/>
  <c r="AW25" i="5"/>
  <c r="Z330" i="15" s="1"/>
  <c r="AT54" i="5"/>
  <c r="W320" i="15" s="1"/>
  <c r="AV53" i="3"/>
  <c r="S178" i="4"/>
  <c r="AV153" i="3"/>
  <c r="S463" i="4"/>
  <c r="AV27" i="3"/>
  <c r="S69" i="4"/>
  <c r="BA125" i="2"/>
  <c r="X123" i="4" s="1"/>
  <c r="BA114" i="2"/>
  <c r="X112" i="4" s="1"/>
  <c r="AX114" i="2"/>
  <c r="U112" i="4" s="1"/>
  <c r="AX208" i="2"/>
  <c r="U179" i="4" s="1"/>
  <c r="AX125" i="2"/>
  <c r="U123" i="4" s="1"/>
  <c r="AX102" i="2"/>
  <c r="U100" i="4" s="1"/>
  <c r="BA102" i="2"/>
  <c r="X100" i="4" s="1"/>
  <c r="BA208" i="2"/>
  <c r="X179" i="4" s="1"/>
  <c r="BA236" i="2"/>
  <c r="X70" i="4" s="1"/>
  <c r="AX236" i="2"/>
  <c r="U70" i="4" s="1"/>
  <c r="S180" i="4" l="1"/>
  <c r="F320" i="15"/>
  <c r="F330" i="15"/>
  <c r="F310" i="15"/>
  <c r="F333" i="15"/>
  <c r="F346" i="15"/>
  <c r="AH67" i="5"/>
  <c r="K311" i="15" s="1"/>
  <c r="AU67" i="5"/>
  <c r="X311" i="15" s="1"/>
  <c r="AN67" i="5"/>
  <c r="Q311" i="15" s="1"/>
  <c r="AH55" i="5"/>
  <c r="K321" i="15" s="1"/>
  <c r="AG55" i="5"/>
  <c r="J321" i="15" s="1"/>
  <c r="AI31" i="5"/>
  <c r="L334" i="15" s="1"/>
  <c r="AK43" i="5"/>
  <c r="N347" i="15" s="1"/>
  <c r="AP67" i="5"/>
  <c r="S311" i="15" s="1"/>
  <c r="AM31" i="5"/>
  <c r="P334" i="15" s="1"/>
  <c r="AR67" i="5"/>
  <c r="U311" i="15" s="1"/>
  <c r="AP26" i="5"/>
  <c r="S336" i="15" s="1"/>
  <c r="AK55" i="5"/>
  <c r="N321" i="15" s="1"/>
  <c r="AI26" i="5"/>
  <c r="L336" i="15" s="1"/>
  <c r="AQ67" i="5"/>
  <c r="T311" i="15" s="1"/>
  <c r="AR26" i="5"/>
  <c r="U336" i="15" s="1"/>
  <c r="AJ43" i="5"/>
  <c r="M347" i="15" s="1"/>
  <c r="AS55" i="5"/>
  <c r="V321" i="15" s="1"/>
  <c r="AQ43" i="5"/>
  <c r="T347" i="15" s="1"/>
  <c r="AN31" i="5"/>
  <c r="Q334" i="15" s="1"/>
  <c r="AG43" i="5"/>
  <c r="J347" i="15" s="1"/>
  <c r="AF67" i="5"/>
  <c r="I311" i="15" s="1"/>
  <c r="AG67" i="5"/>
  <c r="J311" i="15" s="1"/>
  <c r="AR55" i="5"/>
  <c r="U321" i="15" s="1"/>
  <c r="AH31" i="5"/>
  <c r="K334" i="15" s="1"/>
  <c r="AS26" i="5"/>
  <c r="V336" i="15" s="1"/>
  <c r="AT26" i="5"/>
  <c r="W336" i="15" s="1"/>
  <c r="AP31" i="5"/>
  <c r="S334" i="15" s="1"/>
  <c r="AL55" i="5"/>
  <c r="O321" i="15" s="1"/>
  <c r="AE26" i="5"/>
  <c r="H336" i="15" s="1"/>
  <c r="AN43" i="5"/>
  <c r="Q347" i="15" s="1"/>
  <c r="AI55" i="5"/>
  <c r="L321" i="15" s="1"/>
  <c r="AQ26" i="5"/>
  <c r="T336" i="15" s="1"/>
  <c r="AI43" i="5"/>
  <c r="L347" i="15" s="1"/>
  <c r="AO55" i="5"/>
  <c r="R321" i="15" s="1"/>
  <c r="AM55" i="5"/>
  <c r="P321" i="15" s="1"/>
  <c r="AT31" i="5"/>
  <c r="W334" i="15" s="1"/>
  <c r="AE67" i="5"/>
  <c r="H311" i="15" s="1"/>
  <c r="AS43" i="5"/>
  <c r="V347" i="15" s="1"/>
  <c r="AG26" i="5"/>
  <c r="J336" i="15" s="1"/>
  <c r="AR31" i="5"/>
  <c r="U334" i="15" s="1"/>
  <c r="AL43" i="5"/>
  <c r="O347" i="15" s="1"/>
  <c r="AK67" i="5"/>
  <c r="N311" i="15" s="1"/>
  <c r="AP43" i="5"/>
  <c r="S347" i="15" s="1"/>
  <c r="AU55" i="5"/>
  <c r="X321" i="15" s="1"/>
  <c r="AV67" i="5"/>
  <c r="Y311" i="15" s="1"/>
  <c r="AW31" i="5"/>
  <c r="Z334" i="15" s="1"/>
  <c r="AL67" i="5"/>
  <c r="O311" i="15" s="1"/>
  <c r="AM67" i="5"/>
  <c r="P311" i="15" s="1"/>
  <c r="AU31" i="5"/>
  <c r="X334" i="15" s="1"/>
  <c r="AU26" i="5"/>
  <c r="X336" i="15" s="1"/>
  <c r="AJ26" i="5"/>
  <c r="M336" i="15" s="1"/>
  <c r="AK31" i="5"/>
  <c r="N334" i="15" s="1"/>
  <c r="AR43" i="5"/>
  <c r="U347" i="15" s="1"/>
  <c r="AJ55" i="5"/>
  <c r="M321" i="15" s="1"/>
  <c r="AT43" i="5"/>
  <c r="W347" i="15" s="1"/>
  <c r="AV31" i="5"/>
  <c r="Y334" i="15" s="1"/>
  <c r="AO26" i="5"/>
  <c r="R336" i="15" s="1"/>
  <c r="AO31" i="5"/>
  <c r="R334" i="15" s="1"/>
  <c r="AE31" i="5"/>
  <c r="H334" i="15" s="1"/>
  <c r="AU43" i="5"/>
  <c r="X347" i="15" s="1"/>
  <c r="AM43" i="5"/>
  <c r="P347" i="15" s="1"/>
  <c r="AH43" i="5"/>
  <c r="K347" i="15" s="1"/>
  <c r="AS31" i="5"/>
  <c r="V334" i="15" s="1"/>
  <c r="AW43" i="5"/>
  <c r="Z347" i="15" s="1"/>
  <c r="AJ67" i="5"/>
  <c r="M311" i="15" s="1"/>
  <c r="AM26" i="5"/>
  <c r="P336" i="15" s="1"/>
  <c r="AV26" i="5"/>
  <c r="Y336" i="15" s="1"/>
  <c r="AF43" i="5"/>
  <c r="I347" i="15" s="1"/>
  <c r="AS67" i="5"/>
  <c r="V311" i="15" s="1"/>
  <c r="AE55" i="5"/>
  <c r="H321" i="15" s="1"/>
  <c r="AV55" i="5"/>
  <c r="Y321" i="15" s="1"/>
  <c r="AQ31" i="5"/>
  <c r="T334" i="15" s="1"/>
  <c r="AH26" i="5"/>
  <c r="K336" i="15" s="1"/>
  <c r="AO43" i="5"/>
  <c r="R347" i="15" s="1"/>
  <c r="AJ31" i="5"/>
  <c r="M334" i="15" s="1"/>
  <c r="AE43" i="5"/>
  <c r="H347" i="15" s="1"/>
  <c r="AI67" i="5"/>
  <c r="L311" i="15" s="1"/>
  <c r="AV43" i="5"/>
  <c r="Y347" i="15" s="1"/>
  <c r="AT67" i="5"/>
  <c r="W311" i="15" s="1"/>
  <c r="AP55" i="5"/>
  <c r="S321" i="15" s="1"/>
  <c r="AF26" i="5"/>
  <c r="I336" i="15" s="1"/>
  <c r="AK26" i="5"/>
  <c r="N336" i="15" s="1"/>
  <c r="AN26" i="5"/>
  <c r="Q336" i="15" s="1"/>
  <c r="AN55" i="5"/>
  <c r="Q321" i="15" s="1"/>
  <c r="AG31" i="5"/>
  <c r="J334" i="15" s="1"/>
  <c r="AF31" i="5"/>
  <c r="I334" i="15" s="1"/>
  <c r="AQ55" i="5"/>
  <c r="T321" i="15" s="1"/>
  <c r="AO67" i="5"/>
  <c r="R311" i="15" s="1"/>
  <c r="AF55" i="5"/>
  <c r="I321" i="15" s="1"/>
  <c r="AW67" i="5"/>
  <c r="Z311" i="15" s="1"/>
  <c r="AL31" i="5"/>
  <c r="O334" i="15" s="1"/>
  <c r="AL26" i="5"/>
  <c r="O336" i="15" s="1"/>
  <c r="AW55" i="5"/>
  <c r="Z321" i="15" s="1"/>
  <c r="AW26" i="5"/>
  <c r="Z336" i="15" s="1"/>
  <c r="AT55" i="5"/>
  <c r="W321" i="15" s="1"/>
  <c r="AV28" i="3"/>
  <c r="S71" i="4"/>
  <c r="AV154" i="3"/>
  <c r="S464" i="4"/>
  <c r="BA103" i="2"/>
  <c r="X101" i="4" s="1"/>
  <c r="AX115" i="2"/>
  <c r="U113" i="4" s="1"/>
  <c r="AX237" i="2"/>
  <c r="U72" i="4" s="1"/>
  <c r="AX103" i="2"/>
  <c r="U101" i="4" s="1"/>
  <c r="BA115" i="2"/>
  <c r="X113" i="4" s="1"/>
  <c r="BA237" i="2"/>
  <c r="X72" i="4" s="1"/>
  <c r="AX126" i="2"/>
  <c r="U124" i="4" s="1"/>
  <c r="BA126" i="2"/>
  <c r="X124" i="4" s="1"/>
  <c r="S465" i="4" l="1"/>
  <c r="F321" i="15"/>
  <c r="F347" i="15"/>
  <c r="F311" i="15"/>
  <c r="F334" i="15"/>
  <c r="F336" i="15"/>
  <c r="AH27" i="5"/>
  <c r="K337" i="15" s="1"/>
  <c r="AO27" i="5"/>
  <c r="R337" i="15" s="1"/>
  <c r="AR27" i="5"/>
  <c r="U337" i="15" s="1"/>
  <c r="AP27" i="5"/>
  <c r="S337" i="15" s="1"/>
  <c r="AN27" i="5"/>
  <c r="Q337" i="15" s="1"/>
  <c r="AT27" i="5"/>
  <c r="W337" i="15" s="1"/>
  <c r="AK27" i="5"/>
  <c r="N337" i="15" s="1"/>
  <c r="AV27" i="5"/>
  <c r="Y337" i="15" s="1"/>
  <c r="AJ27" i="5"/>
  <c r="M337" i="15" s="1"/>
  <c r="AQ27" i="5"/>
  <c r="T337" i="15" s="1"/>
  <c r="AE27" i="5"/>
  <c r="H337" i="15" s="1"/>
  <c r="AS27" i="5"/>
  <c r="V337" i="15" s="1"/>
  <c r="AI27" i="5"/>
  <c r="L337" i="15" s="1"/>
  <c r="AL27" i="5"/>
  <c r="O337" i="15" s="1"/>
  <c r="AF27" i="5"/>
  <c r="I337" i="15" s="1"/>
  <c r="AM27" i="5"/>
  <c r="P337" i="15" s="1"/>
  <c r="AU27" i="5"/>
  <c r="X337" i="15" s="1"/>
  <c r="AG27" i="5"/>
  <c r="J337" i="15" s="1"/>
  <c r="AW27" i="5"/>
  <c r="Z337" i="15" s="1"/>
  <c r="AV29" i="3"/>
  <c r="S73" i="4"/>
  <c r="BA127" i="2"/>
  <c r="X125" i="4" s="1"/>
  <c r="AX127" i="2"/>
  <c r="U125" i="4" s="1"/>
  <c r="AX238" i="2"/>
  <c r="U74" i="4" s="1"/>
  <c r="BA238" i="2"/>
  <c r="X74" i="4" s="1"/>
  <c r="AX116" i="2"/>
  <c r="U114" i="4" s="1"/>
  <c r="AX104" i="2"/>
  <c r="U102" i="4" s="1"/>
  <c r="BA116" i="2"/>
  <c r="X114" i="4" s="1"/>
  <c r="BA104" i="2"/>
  <c r="X102" i="4" s="1"/>
  <c r="F337" i="15" l="1"/>
  <c r="AV30" i="3"/>
  <c r="S75" i="4"/>
  <c r="BA239" i="2"/>
  <c r="X76" i="4" s="1"/>
  <c r="BA105" i="2"/>
  <c r="X103" i="4" s="1"/>
  <c r="BA117" i="2"/>
  <c r="X115" i="4" s="1"/>
  <c r="AX239" i="2"/>
  <c r="U76" i="4" s="1"/>
  <c r="AX105" i="2"/>
  <c r="U103" i="4" s="1"/>
  <c r="AX128" i="2"/>
  <c r="U126" i="4" s="1"/>
  <c r="AX117" i="2"/>
  <c r="U115" i="4" s="1"/>
  <c r="BA128" i="2"/>
  <c r="X126" i="4" s="1"/>
  <c r="AV31" i="3" l="1"/>
  <c r="S77" i="4"/>
  <c r="AX240" i="2"/>
  <c r="U78" i="4" s="1"/>
  <c r="BA129" i="2"/>
  <c r="X118" i="4" s="1"/>
  <c r="AX118" i="2"/>
  <c r="U107" i="4" s="1"/>
  <c r="BA118" i="2"/>
  <c r="X107" i="4" s="1"/>
  <c r="AX129" i="2"/>
  <c r="U118" i="4" s="1"/>
  <c r="BA106" i="2"/>
  <c r="X104" i="4" s="1"/>
  <c r="AX106" i="2"/>
  <c r="U104" i="4" s="1"/>
  <c r="BA240" i="2"/>
  <c r="X78" i="4" s="1"/>
  <c r="AV32" i="3" l="1"/>
  <c r="S79" i="4"/>
  <c r="BA241" i="2"/>
  <c r="X80" i="4" s="1"/>
  <c r="AX107" i="2"/>
  <c r="U105" i="4" s="1"/>
  <c r="BA107" i="2"/>
  <c r="X105" i="4" s="1"/>
  <c r="BA130" i="2"/>
  <c r="X127" i="4" s="1"/>
  <c r="AX130" i="2"/>
  <c r="U127" i="4" s="1"/>
  <c r="AX241" i="2"/>
  <c r="U80" i="4" s="1"/>
  <c r="AV33" i="3" l="1"/>
  <c r="S81" i="4"/>
  <c r="BA131" i="2"/>
  <c r="X88" i="4" s="1"/>
  <c r="AX242" i="2"/>
  <c r="U82" i="4" s="1"/>
  <c r="AX131" i="2"/>
  <c r="U88" i="4" s="1"/>
  <c r="BA242" i="2"/>
  <c r="X82" i="4" s="1"/>
  <c r="BK143" i="5"/>
  <c r="BM143" i="5"/>
  <c r="AV34" i="3" l="1"/>
  <c r="S83" i="4"/>
  <c r="AX243" i="2"/>
  <c r="BA243" i="2"/>
  <c r="X84" i="4" s="1"/>
  <c r="D145" i="8"/>
  <c r="D106" i="8"/>
  <c r="D100" i="8"/>
  <c r="D158" i="8"/>
  <c r="D118" i="8"/>
  <c r="D111" i="8"/>
  <c r="D130" i="8"/>
  <c r="D168" i="8"/>
  <c r="D124" i="8"/>
  <c r="D122" i="8"/>
  <c r="D121" i="8"/>
  <c r="D131" i="8"/>
  <c r="D132" i="8"/>
  <c r="D129" i="8"/>
  <c r="D128" i="8"/>
  <c r="D105" i="8"/>
  <c r="D108" i="8"/>
  <c r="D109" i="8"/>
  <c r="D164" i="8"/>
  <c r="D166" i="8"/>
  <c r="D156" i="8"/>
  <c r="D154" i="8"/>
  <c r="D155" i="8"/>
  <c r="D147" i="8"/>
  <c r="D153" i="8"/>
  <c r="D152" i="8"/>
  <c r="D151" i="8"/>
  <c r="D143" i="8"/>
  <c r="D142" i="8"/>
  <c r="D141" i="8"/>
  <c r="D101" i="8"/>
  <c r="D102" i="8"/>
  <c r="D139" i="8"/>
  <c r="D137" i="8"/>
  <c r="D123" i="8"/>
  <c r="D120" i="8"/>
  <c r="D117" i="8"/>
  <c r="D116" i="8"/>
  <c r="D114" i="8"/>
  <c r="D113" i="8"/>
  <c r="D112" i="8"/>
  <c r="D160" i="8"/>
  <c r="D127" i="8"/>
  <c r="D165" i="8"/>
  <c r="D126" i="8"/>
  <c r="D138" i="8"/>
  <c r="D159" i="8"/>
  <c r="D133" i="8"/>
  <c r="D150" i="8"/>
  <c r="D169" i="8"/>
  <c r="D119" i="8"/>
  <c r="D146" i="8"/>
  <c r="D157" i="8"/>
  <c r="D161" i="8"/>
  <c r="D170" i="8"/>
  <c r="D107" i="8"/>
  <c r="D104" i="8"/>
  <c r="D99" i="8"/>
  <c r="G143" i="5"/>
  <c r="F110" i="5"/>
  <c r="F111" i="5"/>
  <c r="F112" i="5"/>
  <c r="F113" i="5"/>
  <c r="F114" i="5"/>
  <c r="F115" i="5"/>
  <c r="F116" i="5"/>
  <c r="F117" i="5"/>
  <c r="F118" i="5"/>
  <c r="F119" i="5"/>
  <c r="G119" i="5"/>
  <c r="BK119" i="5"/>
  <c r="BM119" i="5"/>
  <c r="AE109" i="5"/>
  <c r="AF109" i="5"/>
  <c r="AG109" i="5"/>
  <c r="J285" i="15" s="1"/>
  <c r="AH109" i="5"/>
  <c r="AI109" i="5"/>
  <c r="AJ109" i="5"/>
  <c r="AK109" i="5"/>
  <c r="AL109" i="5"/>
  <c r="AM109" i="5"/>
  <c r="AN109" i="5"/>
  <c r="AO109" i="5"/>
  <c r="AP109" i="5"/>
  <c r="AQ109" i="5"/>
  <c r="AR109" i="5"/>
  <c r="AS109" i="5"/>
  <c r="AT109" i="5"/>
  <c r="AU109" i="5"/>
  <c r="AV109" i="5"/>
  <c r="AW109" i="5"/>
  <c r="Z285" i="15" s="1"/>
  <c r="F108" i="5"/>
  <c r="G108" i="5"/>
  <c r="BK108" i="5"/>
  <c r="BM108" i="5"/>
  <c r="AJ97" i="2"/>
  <c r="AO23" i="3"/>
  <c r="AO24" i="3"/>
  <c r="AO25" i="3"/>
  <c r="AO26" i="3"/>
  <c r="AO27" i="3"/>
  <c r="AO28" i="3"/>
  <c r="AO29" i="3"/>
  <c r="AO30" i="3"/>
  <c r="AO31" i="3"/>
  <c r="AO32" i="3"/>
  <c r="AO33" i="3"/>
  <c r="AO34" i="3"/>
  <c r="AO35" i="3"/>
  <c r="AO22" i="3"/>
  <c r="C3" i="8" l="1"/>
  <c r="U84" i="4"/>
  <c r="AE110" i="5"/>
  <c r="H285" i="15"/>
  <c r="AL110" i="5"/>
  <c r="O285" i="15"/>
  <c r="AS110" i="5"/>
  <c r="V285" i="15"/>
  <c r="AK110" i="5"/>
  <c r="N285" i="15"/>
  <c r="AQ110" i="5"/>
  <c r="T285" i="15"/>
  <c r="AI110" i="5"/>
  <c r="L285" i="15"/>
  <c r="AR110" i="5"/>
  <c r="U285" i="15"/>
  <c r="AJ110" i="5"/>
  <c r="M285" i="15"/>
  <c r="AW110" i="5"/>
  <c r="Z287" i="15" s="1"/>
  <c r="AP110" i="5"/>
  <c r="S285" i="15"/>
  <c r="AH110" i="5"/>
  <c r="K285" i="15"/>
  <c r="AM110" i="5"/>
  <c r="P285" i="15"/>
  <c r="AV110" i="5"/>
  <c r="Y285" i="15"/>
  <c r="AO110" i="5"/>
  <c r="R285" i="15"/>
  <c r="AG110" i="5"/>
  <c r="J287" i="15" s="1"/>
  <c r="AU110" i="5"/>
  <c r="X285" i="15"/>
  <c r="AN110" i="5"/>
  <c r="Q285" i="15"/>
  <c r="AF110" i="5"/>
  <c r="I285" i="15"/>
  <c r="AT110" i="5"/>
  <c r="W285" i="15"/>
  <c r="AV35" i="3"/>
  <c r="S85" i="4"/>
  <c r="BL119" i="5"/>
  <c r="AJ98" i="2"/>
  <c r="G95" i="4"/>
  <c r="BL115" i="5"/>
  <c r="BB115" i="5"/>
  <c r="BA115" i="5"/>
  <c r="BC115" i="5"/>
  <c r="BD115" i="5"/>
  <c r="BA114" i="5"/>
  <c r="BB114" i="5"/>
  <c r="BC114" i="5"/>
  <c r="BD114" i="5"/>
  <c r="BB113" i="5"/>
  <c r="BA113" i="5"/>
  <c r="BC113" i="5"/>
  <c r="BD113" i="5"/>
  <c r="BB117" i="5"/>
  <c r="BA117" i="5"/>
  <c r="BC117" i="5"/>
  <c r="BD117" i="5"/>
  <c r="BN112" i="5"/>
  <c r="BA112" i="5"/>
  <c r="BB112" i="5"/>
  <c r="BC112" i="5"/>
  <c r="BD112" i="5"/>
  <c r="BA108" i="5"/>
  <c r="BB108" i="5"/>
  <c r="BC108" i="5"/>
  <c r="BD108" i="5"/>
  <c r="BB119" i="5"/>
  <c r="BA119" i="5"/>
  <c r="BC119" i="5"/>
  <c r="BD119" i="5"/>
  <c r="BB111" i="5"/>
  <c r="BA111" i="5"/>
  <c r="BC111" i="5"/>
  <c r="BD111" i="5"/>
  <c r="BN116" i="5"/>
  <c r="BA116" i="5"/>
  <c r="BB116" i="5"/>
  <c r="BC116" i="5"/>
  <c r="BD116" i="5"/>
  <c r="BA118" i="5"/>
  <c r="BB118" i="5"/>
  <c r="BC118" i="5"/>
  <c r="BD118" i="5"/>
  <c r="BA110" i="5"/>
  <c r="BB110" i="5"/>
  <c r="BC110" i="5"/>
  <c r="BD110" i="5"/>
  <c r="BL116" i="5"/>
  <c r="BL112" i="5"/>
  <c r="BN119" i="5"/>
  <c r="BN113" i="5"/>
  <c r="BN117" i="5"/>
  <c r="BL113" i="5"/>
  <c r="BL117" i="5"/>
  <c r="BN118" i="5"/>
  <c r="BN114" i="5"/>
  <c r="BN110" i="5"/>
  <c r="BL118" i="5"/>
  <c r="BL114" i="5"/>
  <c r="BL110" i="5"/>
  <c r="BN115" i="5"/>
  <c r="BN111" i="5"/>
  <c r="BL111" i="5"/>
  <c r="BL108" i="5"/>
  <c r="BN108" i="5"/>
  <c r="Y41" i="7" l="1"/>
  <c r="X41" i="7"/>
  <c r="W41" i="7"/>
  <c r="V41" i="7"/>
  <c r="AG41" i="7"/>
  <c r="AG39" i="7"/>
  <c r="Y39" i="7"/>
  <c r="X39" i="7"/>
  <c r="W39" i="7"/>
  <c r="V39" i="7"/>
  <c r="AG40" i="7"/>
  <c r="Y40" i="7"/>
  <c r="X40" i="7"/>
  <c r="W40" i="7"/>
  <c r="V40" i="7"/>
  <c r="AG29" i="7"/>
  <c r="Y29" i="7"/>
  <c r="X29" i="7"/>
  <c r="W29" i="7"/>
  <c r="V29" i="7"/>
  <c r="AG28" i="7"/>
  <c r="Y28" i="7"/>
  <c r="X28" i="7"/>
  <c r="W28" i="7"/>
  <c r="V28" i="7"/>
  <c r="S86" i="4"/>
  <c r="AG111" i="5"/>
  <c r="J288" i="15" s="1"/>
  <c r="AH111" i="5"/>
  <c r="K287" i="15"/>
  <c r="AR111" i="5"/>
  <c r="U287" i="15"/>
  <c r="AS111" i="5"/>
  <c r="V287" i="15"/>
  <c r="AF111" i="5"/>
  <c r="I287" i="15"/>
  <c r="AO111" i="5"/>
  <c r="R287" i="15"/>
  <c r="AP111" i="5"/>
  <c r="S287" i="15"/>
  <c r="AI111" i="5"/>
  <c r="L287" i="15"/>
  <c r="AL111" i="5"/>
  <c r="O287" i="15"/>
  <c r="AN111" i="5"/>
  <c r="Q287" i="15"/>
  <c r="AV111" i="5"/>
  <c r="Y287" i="15"/>
  <c r="AW111" i="5"/>
  <c r="Z288" i="15" s="1"/>
  <c r="AQ111" i="5"/>
  <c r="T287" i="15"/>
  <c r="AU111" i="5"/>
  <c r="X287" i="15"/>
  <c r="AM111" i="5"/>
  <c r="P287" i="15"/>
  <c r="AJ111" i="5"/>
  <c r="M287" i="15"/>
  <c r="AK111" i="5"/>
  <c r="N287" i="15"/>
  <c r="AE111" i="5"/>
  <c r="H287" i="15"/>
  <c r="F285" i="15"/>
  <c r="AT111" i="5"/>
  <c r="W287" i="15"/>
  <c r="AJ99" i="2"/>
  <c r="G96" i="4"/>
  <c r="Z23" i="9"/>
  <c r="C7" i="9" s="1"/>
  <c r="AG84" i="7"/>
  <c r="AG58" i="7"/>
  <c r="AG68" i="7"/>
  <c r="AG46" i="7"/>
  <c r="AG76" i="7"/>
  <c r="AG31" i="7"/>
  <c r="AG85" i="7"/>
  <c r="AG59" i="7"/>
  <c r="AG67" i="7"/>
  <c r="AG77" i="7"/>
  <c r="AG32" i="7"/>
  <c r="AG66" i="7"/>
  <c r="AG25" i="7"/>
  <c r="AG51" i="7"/>
  <c r="AG34" i="7"/>
  <c r="AG88" i="7"/>
  <c r="AG52" i="7"/>
  <c r="AG64" i="7"/>
  <c r="AG71" i="7"/>
  <c r="AG49" i="7"/>
  <c r="AG80" i="7"/>
  <c r="AG86" i="7"/>
  <c r="AG47" i="7"/>
  <c r="AG65" i="7"/>
  <c r="AG26" i="7"/>
  <c r="AG27" i="7"/>
  <c r="AG35" i="7"/>
  <c r="AG89" i="7"/>
  <c r="AG54" i="7"/>
  <c r="AG63" i="7"/>
  <c r="AG70" i="7"/>
  <c r="AG81" i="7"/>
  <c r="AG24" i="7"/>
  <c r="AG50" i="7"/>
  <c r="AG60" i="7"/>
  <c r="AG78" i="7"/>
  <c r="AG33" i="7"/>
  <c r="AG87" i="7"/>
  <c r="AG72" i="7"/>
  <c r="AG48" i="7"/>
  <c r="AG79" i="7"/>
  <c r="AG30" i="7"/>
  <c r="AG36" i="7"/>
  <c r="AG42" i="7"/>
  <c r="AG55" i="7"/>
  <c r="AG62" i="7"/>
  <c r="AG44" i="7"/>
  <c r="AG74" i="7"/>
  <c r="AG37" i="7"/>
  <c r="AG56" i="7"/>
  <c r="AG69" i="7"/>
  <c r="AG45" i="7"/>
  <c r="AG75" i="7"/>
  <c r="X34" i="7"/>
  <c r="W34" i="7"/>
  <c r="V34" i="7"/>
  <c r="Y34" i="7"/>
  <c r="X64" i="7"/>
  <c r="W64" i="7"/>
  <c r="V64" i="7"/>
  <c r="Y64" i="7"/>
  <c r="X80" i="7"/>
  <c r="W80" i="7"/>
  <c r="Y80" i="7"/>
  <c r="V80" i="7"/>
  <c r="Y35" i="7"/>
  <c r="X35" i="7"/>
  <c r="W35" i="7"/>
  <c r="V35" i="7"/>
  <c r="Y54" i="7"/>
  <c r="X54" i="7"/>
  <c r="W54" i="7"/>
  <c r="V54" i="7"/>
  <c r="Y70" i="7"/>
  <c r="X70" i="7"/>
  <c r="W70" i="7"/>
  <c r="V70" i="7"/>
  <c r="Y81" i="7"/>
  <c r="X81" i="7"/>
  <c r="W81" i="7"/>
  <c r="V81" i="7"/>
  <c r="X30" i="7"/>
  <c r="Y30" i="7"/>
  <c r="W30" i="7"/>
  <c r="V30" i="7"/>
  <c r="X36" i="7"/>
  <c r="W36" i="7"/>
  <c r="V36" i="7"/>
  <c r="Y36" i="7"/>
  <c r="X42" i="7"/>
  <c r="W42" i="7"/>
  <c r="V42" i="7"/>
  <c r="Y42" i="7"/>
  <c r="X55" i="7"/>
  <c r="W55" i="7"/>
  <c r="V55" i="7"/>
  <c r="Y55" i="7"/>
  <c r="X62" i="7"/>
  <c r="W62" i="7"/>
  <c r="V62" i="7"/>
  <c r="Y62" i="7"/>
  <c r="X44" i="7"/>
  <c r="W44" i="7"/>
  <c r="Y44" i="7"/>
  <c r="V44" i="7"/>
  <c r="X74" i="7"/>
  <c r="W74" i="7"/>
  <c r="V74" i="7"/>
  <c r="Y74" i="7"/>
  <c r="Y31" i="7"/>
  <c r="X31" i="7"/>
  <c r="W31" i="7"/>
  <c r="V31" i="7"/>
  <c r="Y59" i="7"/>
  <c r="X59" i="7"/>
  <c r="W59" i="7"/>
  <c r="V59" i="7"/>
  <c r="Y77" i="7"/>
  <c r="X77" i="7"/>
  <c r="W77" i="7"/>
  <c r="V77" i="7"/>
  <c r="X86" i="7"/>
  <c r="W86" i="7"/>
  <c r="Y86" i="7"/>
  <c r="V86" i="7"/>
  <c r="X66" i="7"/>
  <c r="W66" i="7"/>
  <c r="V66" i="7"/>
  <c r="Y66" i="7"/>
  <c r="X78" i="7"/>
  <c r="W78" i="7"/>
  <c r="V78" i="7"/>
  <c r="Y78" i="7"/>
  <c r="Y51" i="7"/>
  <c r="X51" i="7"/>
  <c r="W51" i="7"/>
  <c r="V51" i="7"/>
  <c r="X52" i="7"/>
  <c r="W52" i="7"/>
  <c r="V52" i="7"/>
  <c r="Y52" i="7"/>
  <c r="Y27" i="7"/>
  <c r="X27" i="7"/>
  <c r="W27" i="7"/>
  <c r="V27" i="7"/>
  <c r="Y63" i="7"/>
  <c r="X63" i="7"/>
  <c r="W63" i="7"/>
  <c r="V63" i="7"/>
  <c r="Y37" i="7"/>
  <c r="X37" i="7"/>
  <c r="W37" i="7"/>
  <c r="V37" i="7"/>
  <c r="Y56" i="7"/>
  <c r="X56" i="7"/>
  <c r="W56" i="7"/>
  <c r="V56" i="7"/>
  <c r="Y69" i="7"/>
  <c r="X69" i="7"/>
  <c r="W69" i="7"/>
  <c r="V69" i="7"/>
  <c r="Y45" i="7"/>
  <c r="X45" i="7"/>
  <c r="W45" i="7"/>
  <c r="V45" i="7"/>
  <c r="Y75" i="7"/>
  <c r="X75" i="7"/>
  <c r="W75" i="7"/>
  <c r="V75" i="7"/>
  <c r="Y85" i="7"/>
  <c r="X85" i="7"/>
  <c r="W85" i="7"/>
  <c r="V85" i="7"/>
  <c r="Y67" i="7"/>
  <c r="X67" i="7"/>
  <c r="W67" i="7"/>
  <c r="V67" i="7"/>
  <c r="X24" i="7"/>
  <c r="W24" i="7"/>
  <c r="V24" i="7"/>
  <c r="Y24" i="7"/>
  <c r="X32" i="7"/>
  <c r="W32" i="7"/>
  <c r="V32" i="7"/>
  <c r="Y32" i="7"/>
  <c r="X50" i="7"/>
  <c r="W50" i="7"/>
  <c r="Y50" i="7"/>
  <c r="V50" i="7"/>
  <c r="X60" i="7"/>
  <c r="W60" i="7"/>
  <c r="Y60" i="7"/>
  <c r="V60" i="7"/>
  <c r="X47" i="7"/>
  <c r="W47" i="7"/>
  <c r="V47" i="7"/>
  <c r="Y47" i="7"/>
  <c r="Y25" i="7"/>
  <c r="X25" i="7"/>
  <c r="W25" i="7"/>
  <c r="V25" i="7"/>
  <c r="Y33" i="7"/>
  <c r="X33" i="7"/>
  <c r="W33" i="7"/>
  <c r="V33" i="7"/>
  <c r="Y87" i="7"/>
  <c r="X87" i="7"/>
  <c r="W87" i="7"/>
  <c r="V87" i="7"/>
  <c r="Y65" i="7"/>
  <c r="X65" i="7"/>
  <c r="W65" i="7"/>
  <c r="V65" i="7"/>
  <c r="Y72" i="7"/>
  <c r="X72" i="7"/>
  <c r="W72" i="7"/>
  <c r="V72" i="7"/>
  <c r="Y48" i="7"/>
  <c r="X48" i="7"/>
  <c r="W48" i="7"/>
  <c r="V48" i="7"/>
  <c r="Y79" i="7"/>
  <c r="X79" i="7"/>
  <c r="W79" i="7"/>
  <c r="V79" i="7"/>
  <c r="X26" i="7"/>
  <c r="W26" i="7"/>
  <c r="V26" i="7"/>
  <c r="Y26" i="7"/>
  <c r="X88" i="7"/>
  <c r="W88" i="7"/>
  <c r="Y88" i="7"/>
  <c r="V88" i="7"/>
  <c r="X71" i="7"/>
  <c r="W71" i="7"/>
  <c r="V71" i="7"/>
  <c r="Y71" i="7"/>
  <c r="X49" i="7"/>
  <c r="W49" i="7"/>
  <c r="Y49" i="7"/>
  <c r="V49" i="7"/>
  <c r="Y89" i="7"/>
  <c r="X89" i="7"/>
  <c r="W89" i="7"/>
  <c r="V89" i="7"/>
  <c r="X84" i="7"/>
  <c r="W84" i="7"/>
  <c r="V84" i="7"/>
  <c r="Y84" i="7"/>
  <c r="X58" i="7"/>
  <c r="W58" i="7"/>
  <c r="V58" i="7"/>
  <c r="Y58" i="7"/>
  <c r="X68" i="7"/>
  <c r="W68" i="7"/>
  <c r="Y68" i="7"/>
  <c r="V68" i="7"/>
  <c r="X46" i="7"/>
  <c r="W46" i="7"/>
  <c r="V46" i="7"/>
  <c r="Y46" i="7"/>
  <c r="X76" i="7"/>
  <c r="W76" i="7"/>
  <c r="Y76" i="7"/>
  <c r="V76" i="7"/>
  <c r="AM112" i="5" l="1"/>
  <c r="P288" i="15"/>
  <c r="AW112" i="5"/>
  <c r="Z289" i="15" s="1"/>
  <c r="AI112" i="5"/>
  <c r="L288" i="15"/>
  <c r="AS112" i="5"/>
  <c r="V288" i="15"/>
  <c r="AE112" i="5"/>
  <c r="H288" i="15"/>
  <c r="AU112" i="5"/>
  <c r="X288" i="15"/>
  <c r="AV112" i="5"/>
  <c r="Y288" i="15"/>
  <c r="AP112" i="5"/>
  <c r="S288" i="15"/>
  <c r="AR112" i="5"/>
  <c r="U288" i="15"/>
  <c r="AK112" i="5"/>
  <c r="N288" i="15"/>
  <c r="AN112" i="5"/>
  <c r="Q288" i="15"/>
  <c r="AO112" i="5"/>
  <c r="R288" i="15"/>
  <c r="AH112" i="5"/>
  <c r="K288" i="15"/>
  <c r="F287" i="15"/>
  <c r="AJ112" i="5"/>
  <c r="M288" i="15"/>
  <c r="AQ112" i="5"/>
  <c r="T288" i="15"/>
  <c r="AL112" i="5"/>
  <c r="O288" i="15"/>
  <c r="AF112" i="5"/>
  <c r="I288" i="15"/>
  <c r="AG112" i="5"/>
  <c r="J289" i="15" s="1"/>
  <c r="AT112" i="5"/>
  <c r="W288" i="15"/>
  <c r="AJ100" i="2"/>
  <c r="G97" i="4"/>
  <c r="AF20" i="1"/>
  <c r="G5" i="7"/>
  <c r="G4" i="2"/>
  <c r="I19" i="2" l="1"/>
  <c r="J19" i="2" s="1"/>
  <c r="K19" i="2" s="1"/>
  <c r="I18" i="2"/>
  <c r="J18" i="2" s="1"/>
  <c r="K18" i="2" s="1"/>
  <c r="I17" i="2"/>
  <c r="J17" i="2" s="1"/>
  <c r="K17" i="2" s="1"/>
  <c r="H19" i="7"/>
  <c r="I19" i="7" s="1"/>
  <c r="J19" i="7" s="1"/>
  <c r="H18" i="7"/>
  <c r="I18" i="7" s="1"/>
  <c r="J18" i="7" s="1"/>
  <c r="H17" i="7"/>
  <c r="I17" i="7" s="1"/>
  <c r="J17" i="7" s="1"/>
  <c r="H20" i="7"/>
  <c r="I20" i="7" s="1"/>
  <c r="J20" i="7" s="1"/>
  <c r="H22" i="7"/>
  <c r="I22" i="7" s="1"/>
  <c r="J22" i="7" s="1"/>
  <c r="H21" i="7"/>
  <c r="I21" i="7" s="1"/>
  <c r="J21" i="7" s="1"/>
  <c r="H73" i="7"/>
  <c r="I73" i="7" s="1"/>
  <c r="J73" i="7" s="1"/>
  <c r="H83" i="7"/>
  <c r="I83" i="7" s="1"/>
  <c r="J83" i="7" s="1"/>
  <c r="H82" i="7"/>
  <c r="I82" i="7" s="1"/>
  <c r="J82" i="7" s="1"/>
  <c r="H43" i="7"/>
  <c r="I43" i="7" s="1"/>
  <c r="J43" i="7" s="1"/>
  <c r="H29" i="7"/>
  <c r="I29" i="7" s="1"/>
  <c r="J29" i="7" s="1"/>
  <c r="H28" i="7"/>
  <c r="I28" i="7" s="1"/>
  <c r="J28" i="7" s="1"/>
  <c r="H40" i="7"/>
  <c r="I40" i="7" s="1"/>
  <c r="J40" i="7" s="1"/>
  <c r="H39" i="7"/>
  <c r="I39" i="7" s="1"/>
  <c r="J39" i="7" s="1"/>
  <c r="H41" i="7"/>
  <c r="I41" i="7" s="1"/>
  <c r="J41" i="7" s="1"/>
  <c r="H57" i="7"/>
  <c r="I57" i="7" s="1"/>
  <c r="J57" i="7" s="1"/>
  <c r="H53" i="7"/>
  <c r="I53" i="7" s="1"/>
  <c r="J53" i="7" s="1"/>
  <c r="H61" i="7"/>
  <c r="I61" i="7" s="1"/>
  <c r="J61" i="7" s="1"/>
  <c r="I60" i="11"/>
  <c r="J60" i="11" s="1"/>
  <c r="K60" i="11" s="1"/>
  <c r="I59" i="11"/>
  <c r="J59" i="11" s="1"/>
  <c r="K59" i="11" s="1"/>
  <c r="I18" i="11"/>
  <c r="J18" i="11" s="1"/>
  <c r="K18" i="11" s="1"/>
  <c r="I54" i="11"/>
  <c r="J54" i="11" s="1"/>
  <c r="K54" i="11" s="1"/>
  <c r="I43" i="11"/>
  <c r="J43" i="11" s="1"/>
  <c r="K43" i="11" s="1"/>
  <c r="I40" i="11"/>
  <c r="J40" i="11" s="1"/>
  <c r="K40" i="11" s="1"/>
  <c r="I34" i="11"/>
  <c r="J34" i="11" s="1"/>
  <c r="K34" i="11" s="1"/>
  <c r="I22" i="11"/>
  <c r="J22" i="11" s="1"/>
  <c r="K22" i="11" s="1"/>
  <c r="I19" i="11"/>
  <c r="J19" i="11" s="1"/>
  <c r="K19" i="11" s="1"/>
  <c r="I35" i="11"/>
  <c r="J35" i="11" s="1"/>
  <c r="K35" i="11" s="1"/>
  <c r="I29" i="11"/>
  <c r="J29" i="11" s="1"/>
  <c r="K29" i="11" s="1"/>
  <c r="I20" i="11"/>
  <c r="J20" i="11" s="1"/>
  <c r="K20" i="11" s="1"/>
  <c r="I57" i="11"/>
  <c r="J57" i="11" s="1"/>
  <c r="K57" i="11" s="1"/>
  <c r="I51" i="11"/>
  <c r="J51" i="11" s="1"/>
  <c r="K51" i="11" s="1"/>
  <c r="I48" i="11"/>
  <c r="J48" i="11" s="1"/>
  <c r="K48" i="11" s="1"/>
  <c r="I37" i="11"/>
  <c r="J37" i="11" s="1"/>
  <c r="K37" i="11" s="1"/>
  <c r="I31" i="11"/>
  <c r="J31" i="11" s="1"/>
  <c r="K31" i="11" s="1"/>
  <c r="I28" i="11"/>
  <c r="J28" i="11" s="1"/>
  <c r="K28" i="11" s="1"/>
  <c r="I45" i="11"/>
  <c r="J45" i="11" s="1"/>
  <c r="K45" i="11" s="1"/>
  <c r="I42" i="11"/>
  <c r="J42" i="11" s="1"/>
  <c r="K42" i="11" s="1"/>
  <c r="I24" i="11"/>
  <c r="J24" i="11" s="1"/>
  <c r="K24" i="11" s="1"/>
  <c r="I52" i="11"/>
  <c r="J52" i="11" s="1"/>
  <c r="K52" i="11" s="1"/>
  <c r="I38" i="11"/>
  <c r="J38" i="11" s="1"/>
  <c r="K38" i="11" s="1"/>
  <c r="I32" i="11"/>
  <c r="J32" i="11" s="1"/>
  <c r="K32" i="11" s="1"/>
  <c r="I56" i="11"/>
  <c r="J56" i="11" s="1"/>
  <c r="K56" i="11" s="1"/>
  <c r="I50" i="11"/>
  <c r="J50" i="11" s="1"/>
  <c r="K50" i="11" s="1"/>
  <c r="I39" i="11"/>
  <c r="J39" i="11" s="1"/>
  <c r="K39" i="11" s="1"/>
  <c r="I36" i="11"/>
  <c r="J36" i="11" s="1"/>
  <c r="K36" i="11" s="1"/>
  <c r="I33" i="11"/>
  <c r="J33" i="11" s="1"/>
  <c r="K33" i="11" s="1"/>
  <c r="I27" i="11"/>
  <c r="J27" i="11" s="1"/>
  <c r="K27" i="11" s="1"/>
  <c r="I21" i="11"/>
  <c r="J21" i="11" s="1"/>
  <c r="K21" i="11" s="1"/>
  <c r="I53" i="11"/>
  <c r="J53" i="11" s="1"/>
  <c r="K53" i="11" s="1"/>
  <c r="I44" i="11"/>
  <c r="J44" i="11" s="1"/>
  <c r="K44" i="11" s="1"/>
  <c r="I30" i="11"/>
  <c r="J30" i="11" s="1"/>
  <c r="K30" i="11" s="1"/>
  <c r="I47" i="11"/>
  <c r="J47" i="11" s="1"/>
  <c r="K47" i="11" s="1"/>
  <c r="I41" i="11"/>
  <c r="J41" i="11" s="1"/>
  <c r="K41" i="11" s="1"/>
  <c r="I26" i="11"/>
  <c r="J26" i="11" s="1"/>
  <c r="K26" i="11" s="1"/>
  <c r="I23" i="11"/>
  <c r="J23" i="11" s="1"/>
  <c r="K23" i="11" s="1"/>
  <c r="I49" i="11"/>
  <c r="J49" i="11" s="1"/>
  <c r="K49" i="11" s="1"/>
  <c r="I46" i="11"/>
  <c r="J46" i="11" s="1"/>
  <c r="K46" i="11" s="1"/>
  <c r="I25" i="11"/>
  <c r="J25" i="11" s="1"/>
  <c r="K25" i="11" s="1"/>
  <c r="I55" i="11"/>
  <c r="J55" i="11" s="1"/>
  <c r="K55" i="11" s="1"/>
  <c r="I41" i="2"/>
  <c r="J41" i="2" s="1"/>
  <c r="I35" i="2"/>
  <c r="J35" i="2" s="1"/>
  <c r="I37" i="2"/>
  <c r="J37" i="2" s="1"/>
  <c r="AN113" i="5"/>
  <c r="Q289" i="15"/>
  <c r="AP113" i="5"/>
  <c r="S289" i="15"/>
  <c r="AS113" i="5"/>
  <c r="V289" i="15"/>
  <c r="AQ113" i="5"/>
  <c r="T289" i="15"/>
  <c r="AG113" i="5"/>
  <c r="J290" i="15" s="1"/>
  <c r="AJ113" i="5"/>
  <c r="M289" i="15"/>
  <c r="AV113" i="5"/>
  <c r="Y289" i="15"/>
  <c r="AI113" i="5"/>
  <c r="L289" i="15"/>
  <c r="AF113" i="5"/>
  <c r="I289" i="15"/>
  <c r="AH113" i="5"/>
  <c r="K289" i="15"/>
  <c r="AK113" i="5"/>
  <c r="N289" i="15"/>
  <c r="AU113" i="5"/>
  <c r="X289" i="15"/>
  <c r="AW113" i="5"/>
  <c r="Z290" i="15" s="1"/>
  <c r="AL113" i="5"/>
  <c r="O289" i="15"/>
  <c r="AO113" i="5"/>
  <c r="R289" i="15"/>
  <c r="AR113" i="5"/>
  <c r="U289" i="15"/>
  <c r="AE113" i="5"/>
  <c r="H289" i="15"/>
  <c r="AM113" i="5"/>
  <c r="P289" i="15"/>
  <c r="F288" i="15"/>
  <c r="AT113" i="5"/>
  <c r="W289" i="15"/>
  <c r="I53" i="5"/>
  <c r="J53" i="5" s="1"/>
  <c r="I49" i="5"/>
  <c r="J49" i="5" s="1"/>
  <c r="I65" i="5"/>
  <c r="J65" i="5" s="1"/>
  <c r="I61" i="5"/>
  <c r="J61" i="5" s="1"/>
  <c r="I42" i="5"/>
  <c r="J42" i="5" s="1"/>
  <c r="I54" i="5"/>
  <c r="J54" i="5" s="1"/>
  <c r="I50" i="5"/>
  <c r="J50" i="5" s="1"/>
  <c r="I46" i="5"/>
  <c r="J46" i="5" s="1"/>
  <c r="I66" i="5"/>
  <c r="J66" i="5" s="1"/>
  <c r="I62" i="5"/>
  <c r="J62" i="5" s="1"/>
  <c r="I58" i="5"/>
  <c r="J58" i="5" s="1"/>
  <c r="I43" i="5"/>
  <c r="J43" i="5" s="1"/>
  <c r="I55" i="5"/>
  <c r="J55" i="5" s="1"/>
  <c r="I51" i="5"/>
  <c r="J51" i="5" s="1"/>
  <c r="I47" i="5"/>
  <c r="J47" i="5" s="1"/>
  <c r="I44" i="5"/>
  <c r="J44" i="5" s="1"/>
  <c r="I67" i="5"/>
  <c r="J67" i="5" s="1"/>
  <c r="I63" i="5"/>
  <c r="J63" i="5" s="1"/>
  <c r="I59" i="5"/>
  <c r="J59" i="5" s="1"/>
  <c r="I56" i="5"/>
  <c r="J56" i="5" s="1"/>
  <c r="I68" i="5"/>
  <c r="J68" i="5" s="1"/>
  <c r="I52" i="5"/>
  <c r="J52" i="5" s="1"/>
  <c r="I48" i="5"/>
  <c r="J48" i="5" s="1"/>
  <c r="I60" i="5"/>
  <c r="J60" i="5" s="1"/>
  <c r="I29" i="5"/>
  <c r="J29" i="5" s="1"/>
  <c r="I25" i="5"/>
  <c r="J25" i="5" s="1"/>
  <c r="I21" i="5"/>
  <c r="J21" i="5" s="1"/>
  <c r="I17" i="5"/>
  <c r="J17" i="5" s="1"/>
  <c r="I37" i="5"/>
  <c r="J37" i="5" s="1"/>
  <c r="I30" i="5"/>
  <c r="J30" i="5" s="1"/>
  <c r="I26" i="5"/>
  <c r="J26" i="5" s="1"/>
  <c r="I22" i="5"/>
  <c r="J22" i="5" s="1"/>
  <c r="I18" i="5"/>
  <c r="J18" i="5" s="1"/>
  <c r="I64" i="5"/>
  <c r="J64" i="5" s="1"/>
  <c r="I38" i="5"/>
  <c r="J38" i="5" s="1"/>
  <c r="I34" i="5"/>
  <c r="J34" i="5" s="1"/>
  <c r="I31" i="5"/>
  <c r="J31" i="5" s="1"/>
  <c r="I27" i="5"/>
  <c r="J27" i="5" s="1"/>
  <c r="I23" i="5"/>
  <c r="J23" i="5" s="1"/>
  <c r="I19" i="5"/>
  <c r="J19" i="5" s="1"/>
  <c r="I41" i="5"/>
  <c r="J41" i="5" s="1"/>
  <c r="I39" i="5"/>
  <c r="J39" i="5" s="1"/>
  <c r="I35" i="5"/>
  <c r="J35" i="5" s="1"/>
  <c r="I32" i="5"/>
  <c r="J32" i="5" s="1"/>
  <c r="P12" i="5" s="1"/>
  <c r="G55" i="1" s="1"/>
  <c r="I40" i="5"/>
  <c r="J40" i="5" s="1"/>
  <c r="I28" i="5"/>
  <c r="J28" i="5" s="1"/>
  <c r="I24" i="5"/>
  <c r="J24" i="5" s="1"/>
  <c r="I36" i="5"/>
  <c r="J36" i="5" s="1"/>
  <c r="I20" i="5"/>
  <c r="J20" i="5" s="1"/>
  <c r="AJ101" i="2"/>
  <c r="G98" i="4"/>
  <c r="H110" i="5"/>
  <c r="I110" i="5" s="1"/>
  <c r="J110" i="5" s="1"/>
  <c r="H114" i="5"/>
  <c r="I114" i="5" s="1"/>
  <c r="J114" i="5" s="1"/>
  <c r="H118" i="5"/>
  <c r="I118" i="5" s="1"/>
  <c r="J118" i="5" s="1"/>
  <c r="H119" i="5"/>
  <c r="I119" i="5" s="1"/>
  <c r="J119" i="5" s="1"/>
  <c r="H113" i="5"/>
  <c r="I113" i="5" s="1"/>
  <c r="J113" i="5" s="1"/>
  <c r="H117" i="5"/>
  <c r="I117" i="5" s="1"/>
  <c r="J117" i="5" s="1"/>
  <c r="H115" i="5"/>
  <c r="I115" i="5" s="1"/>
  <c r="J115" i="5" s="1"/>
  <c r="H112" i="5"/>
  <c r="I112" i="5" s="1"/>
  <c r="J112" i="5" s="1"/>
  <c r="H116" i="5"/>
  <c r="I116" i="5" s="1"/>
  <c r="J116" i="5" s="1"/>
  <c r="H111" i="5"/>
  <c r="I111" i="5" s="1"/>
  <c r="J111" i="5" s="1"/>
  <c r="H108" i="5"/>
  <c r="I108" i="5" s="1"/>
  <c r="J108" i="5" s="1"/>
  <c r="H81" i="7"/>
  <c r="I81" i="7" s="1"/>
  <c r="J81" i="7" s="1"/>
  <c r="H80" i="7"/>
  <c r="I80" i="7" s="1"/>
  <c r="J80" i="7" s="1"/>
  <c r="H79" i="7"/>
  <c r="I79" i="7" s="1"/>
  <c r="J79" i="7" s="1"/>
  <c r="H78" i="7"/>
  <c r="I78" i="7" s="1"/>
  <c r="J78" i="7" s="1"/>
  <c r="H77" i="7"/>
  <c r="I77" i="7" s="1"/>
  <c r="J77" i="7" s="1"/>
  <c r="H76" i="7"/>
  <c r="I76" i="7" s="1"/>
  <c r="J76" i="7" s="1"/>
  <c r="H75" i="7"/>
  <c r="I75" i="7" s="1"/>
  <c r="J75" i="7" s="1"/>
  <c r="H74" i="7"/>
  <c r="I74" i="7" s="1"/>
  <c r="J74" i="7" s="1"/>
  <c r="H49" i="7"/>
  <c r="I49" i="7" s="1"/>
  <c r="J49" i="7" s="1"/>
  <c r="H48" i="7"/>
  <c r="I48" i="7" s="1"/>
  <c r="J48" i="7" s="1"/>
  <c r="H47" i="7"/>
  <c r="I47" i="7" s="1"/>
  <c r="J47" i="7" s="1"/>
  <c r="H46" i="7"/>
  <c r="I46" i="7" s="1"/>
  <c r="J46" i="7" s="1"/>
  <c r="H45" i="7"/>
  <c r="I45" i="7" s="1"/>
  <c r="J45" i="7" s="1"/>
  <c r="H44" i="7"/>
  <c r="I44" i="7" s="1"/>
  <c r="J44" i="7" s="1"/>
  <c r="H70" i="7"/>
  <c r="I70" i="7" s="1"/>
  <c r="J70" i="7" s="1"/>
  <c r="H71" i="7"/>
  <c r="I71" i="7" s="1"/>
  <c r="J71" i="7" s="1"/>
  <c r="H72" i="7"/>
  <c r="I72" i="7" s="1"/>
  <c r="J72" i="7" s="1"/>
  <c r="H66" i="7"/>
  <c r="I66" i="7" s="1"/>
  <c r="J66" i="7" s="1"/>
  <c r="H67" i="7"/>
  <c r="I67" i="7" s="1"/>
  <c r="J67" i="7" s="1"/>
  <c r="H68" i="7"/>
  <c r="I68" i="7" s="1"/>
  <c r="J68" i="7" s="1"/>
  <c r="H69" i="7"/>
  <c r="I69" i="7" s="1"/>
  <c r="J69" i="7" s="1"/>
  <c r="H62" i="7"/>
  <c r="I62" i="7" s="1"/>
  <c r="J62" i="7" s="1"/>
  <c r="H63" i="7"/>
  <c r="I63" i="7" s="1"/>
  <c r="J63" i="7" s="1"/>
  <c r="H64" i="7"/>
  <c r="I64" i="7" s="1"/>
  <c r="J64" i="7" s="1"/>
  <c r="H65" i="7"/>
  <c r="I65" i="7" s="1"/>
  <c r="J65" i="7" s="1"/>
  <c r="H60" i="7"/>
  <c r="I60" i="7" s="1"/>
  <c r="J60" i="7" s="1"/>
  <c r="H59" i="7"/>
  <c r="I59" i="7" s="1"/>
  <c r="J59" i="7" s="1"/>
  <c r="H58" i="7"/>
  <c r="I58" i="7" s="1"/>
  <c r="J58" i="7" s="1"/>
  <c r="H56" i="7"/>
  <c r="I56" i="7" s="1"/>
  <c r="J56" i="7" s="1"/>
  <c r="H55" i="7"/>
  <c r="I55" i="7" s="1"/>
  <c r="J55" i="7" s="1"/>
  <c r="H54" i="7"/>
  <c r="I54" i="7" s="1"/>
  <c r="J54" i="7" s="1"/>
  <c r="H52" i="7"/>
  <c r="I52" i="7" s="1"/>
  <c r="J52" i="7" s="1"/>
  <c r="H51" i="7"/>
  <c r="I51" i="7" s="1"/>
  <c r="J51" i="7" s="1"/>
  <c r="H50" i="7"/>
  <c r="I50" i="7" s="1"/>
  <c r="J50" i="7" s="1"/>
  <c r="H42" i="7"/>
  <c r="I42" i="7" s="1"/>
  <c r="J42" i="7" s="1"/>
  <c r="H89" i="7"/>
  <c r="I89" i="7" s="1"/>
  <c r="J89" i="7" s="1"/>
  <c r="H88" i="7"/>
  <c r="I88" i="7" s="1"/>
  <c r="J88" i="7" s="1"/>
  <c r="H87" i="7"/>
  <c r="I87" i="7" s="1"/>
  <c r="J87" i="7" s="1"/>
  <c r="H86" i="7"/>
  <c r="I86" i="7" s="1"/>
  <c r="J86" i="7" s="1"/>
  <c r="H85" i="7"/>
  <c r="I85" i="7" s="1"/>
  <c r="J85" i="7" s="1"/>
  <c r="H84" i="7"/>
  <c r="I84" i="7" s="1"/>
  <c r="J84" i="7" s="1"/>
  <c r="H37" i="7"/>
  <c r="I37" i="7" s="1"/>
  <c r="J37" i="7" s="1"/>
  <c r="H36" i="7"/>
  <c r="I36" i="7" s="1"/>
  <c r="J36" i="7" s="1"/>
  <c r="H35" i="7"/>
  <c r="I35" i="7" s="1"/>
  <c r="J35" i="7" s="1"/>
  <c r="H34" i="7"/>
  <c r="I34" i="7" s="1"/>
  <c r="J34" i="7" s="1"/>
  <c r="H33" i="7"/>
  <c r="I33" i="7" s="1"/>
  <c r="J33" i="7" s="1"/>
  <c r="H32" i="7"/>
  <c r="H31" i="7"/>
  <c r="I31" i="7" s="1"/>
  <c r="J31" i="7" s="1"/>
  <c r="H30" i="7"/>
  <c r="I30" i="7" s="1"/>
  <c r="J30" i="7" s="1"/>
  <c r="H27" i="7"/>
  <c r="I27" i="7" s="1"/>
  <c r="J27" i="7" s="1"/>
  <c r="H26" i="7"/>
  <c r="I26" i="7" s="1"/>
  <c r="J26" i="7" s="1"/>
  <c r="H25" i="7"/>
  <c r="I25" i="7" s="1"/>
  <c r="J25" i="7" s="1"/>
  <c r="H24" i="7"/>
  <c r="I24" i="7" s="1"/>
  <c r="J24" i="7" s="1"/>
  <c r="K20" i="2" l="1"/>
  <c r="AM114" i="5"/>
  <c r="P290" i="15"/>
  <c r="AL114" i="5"/>
  <c r="O290" i="15"/>
  <c r="AH114" i="5"/>
  <c r="K290" i="15"/>
  <c r="AQ114" i="5"/>
  <c r="T290" i="15"/>
  <c r="AV114" i="5"/>
  <c r="Y290" i="15"/>
  <c r="AE114" i="5"/>
  <c r="H290" i="15"/>
  <c r="AW114" i="5"/>
  <c r="Z291" i="15" s="1"/>
  <c r="AF114" i="5"/>
  <c r="I290" i="15"/>
  <c r="AS114" i="5"/>
  <c r="V290" i="15"/>
  <c r="AJ114" i="5"/>
  <c r="M290" i="15"/>
  <c r="F289" i="15"/>
  <c r="AR114" i="5"/>
  <c r="U290" i="15"/>
  <c r="AU114" i="5"/>
  <c r="X290" i="15"/>
  <c r="AP114" i="5"/>
  <c r="S290" i="15"/>
  <c r="AI114" i="5"/>
  <c r="L290" i="15"/>
  <c r="AG114" i="5"/>
  <c r="J291" i="15" s="1"/>
  <c r="AO114" i="5"/>
  <c r="R290" i="15"/>
  <c r="AK114" i="5"/>
  <c r="N290" i="15"/>
  <c r="AN114" i="5"/>
  <c r="Q290" i="15"/>
  <c r="AT114" i="5"/>
  <c r="W290" i="15"/>
  <c r="AJ102" i="2"/>
  <c r="G99" i="4"/>
  <c r="I32" i="7"/>
  <c r="J32" i="7" s="1"/>
  <c r="AU115" i="5" l="1"/>
  <c r="X291" i="15"/>
  <c r="AE115" i="5"/>
  <c r="H291" i="15"/>
  <c r="AH115" i="5"/>
  <c r="K291" i="15"/>
  <c r="AO115" i="5"/>
  <c r="R291" i="15"/>
  <c r="AJ115" i="5"/>
  <c r="M291" i="15"/>
  <c r="AG115" i="5"/>
  <c r="J292" i="15" s="1"/>
  <c r="AR115" i="5"/>
  <c r="U291" i="15"/>
  <c r="AS115" i="5"/>
  <c r="V291" i="15"/>
  <c r="AV115" i="5"/>
  <c r="Y291" i="15"/>
  <c r="AL115" i="5"/>
  <c r="O291" i="15"/>
  <c r="AN115" i="5"/>
  <c r="Q291" i="15"/>
  <c r="AI115" i="5"/>
  <c r="L291" i="15"/>
  <c r="AF115" i="5"/>
  <c r="I291" i="15"/>
  <c r="AM115" i="5"/>
  <c r="P291" i="15"/>
  <c r="AK115" i="5"/>
  <c r="N291" i="15"/>
  <c r="AP115" i="5"/>
  <c r="S291" i="15"/>
  <c r="AW115" i="5"/>
  <c r="Z292" i="15" s="1"/>
  <c r="AQ115" i="5"/>
  <c r="T291" i="15"/>
  <c r="F290" i="15"/>
  <c r="AT115" i="5"/>
  <c r="W291" i="15"/>
  <c r="AJ103" i="2"/>
  <c r="G100" i="4"/>
  <c r="F291" i="15" l="1"/>
  <c r="AP116" i="5"/>
  <c r="S292" i="15"/>
  <c r="AM116" i="5"/>
  <c r="P292" i="15"/>
  <c r="AN116" i="5"/>
  <c r="Q292" i="15"/>
  <c r="AR116" i="5"/>
  <c r="U292" i="15"/>
  <c r="AH116" i="5"/>
  <c r="K292" i="15"/>
  <c r="AL116" i="5"/>
  <c r="O292" i="15"/>
  <c r="AG116" i="5"/>
  <c r="J293" i="15" s="1"/>
  <c r="AE116" i="5"/>
  <c r="H292" i="15"/>
  <c r="AQ116" i="5"/>
  <c r="T292" i="15"/>
  <c r="AF116" i="5"/>
  <c r="I292" i="15"/>
  <c r="AV116" i="5"/>
  <c r="Y292" i="15"/>
  <c r="AJ116" i="5"/>
  <c r="M292" i="15"/>
  <c r="AU116" i="5"/>
  <c r="X292" i="15"/>
  <c r="AK116" i="5"/>
  <c r="N292" i="15"/>
  <c r="AW116" i="5"/>
  <c r="Z293" i="15" s="1"/>
  <c r="AI116" i="5"/>
  <c r="L292" i="15"/>
  <c r="AS116" i="5"/>
  <c r="V292" i="15"/>
  <c r="AO116" i="5"/>
  <c r="R292" i="15"/>
  <c r="AT116" i="5"/>
  <c r="W292" i="15"/>
  <c r="AJ104" i="2"/>
  <c r="G101" i="4"/>
  <c r="AF117" i="5" l="1"/>
  <c r="I293" i="15"/>
  <c r="AS117" i="5"/>
  <c r="V293" i="15"/>
  <c r="AL117" i="5"/>
  <c r="O293" i="15"/>
  <c r="AH117" i="5"/>
  <c r="K293" i="15"/>
  <c r="AP117" i="5"/>
  <c r="S293" i="15"/>
  <c r="AU117" i="5"/>
  <c r="X293" i="15"/>
  <c r="AQ117" i="5"/>
  <c r="T293" i="15"/>
  <c r="AI117" i="5"/>
  <c r="L293" i="15"/>
  <c r="AR117" i="5"/>
  <c r="U293" i="15"/>
  <c r="F292" i="15"/>
  <c r="AJ117" i="5"/>
  <c r="M293" i="15"/>
  <c r="AW117" i="5"/>
  <c r="Z294" i="15" s="1"/>
  <c r="AE117" i="5"/>
  <c r="H293" i="15"/>
  <c r="AN117" i="5"/>
  <c r="Q293" i="15"/>
  <c r="AV117" i="5"/>
  <c r="Y293" i="15"/>
  <c r="AO117" i="5"/>
  <c r="R293" i="15"/>
  <c r="AK117" i="5"/>
  <c r="N293" i="15"/>
  <c r="AG117" i="5"/>
  <c r="J294" i="15" s="1"/>
  <c r="AM117" i="5"/>
  <c r="P293" i="15"/>
  <c r="AT117" i="5"/>
  <c r="W293" i="15"/>
  <c r="AJ105" i="2"/>
  <c r="G102" i="4"/>
  <c r="AO118" i="5" l="1"/>
  <c r="R295" i="15" s="1"/>
  <c r="R294" i="15"/>
  <c r="AW118" i="5"/>
  <c r="Z295" i="15" s="1"/>
  <c r="AL118" i="5"/>
  <c r="O295" i="15" s="1"/>
  <c r="O294" i="15"/>
  <c r="AU118" i="5"/>
  <c r="X295" i="15" s="1"/>
  <c r="X294" i="15"/>
  <c r="AM118" i="5"/>
  <c r="P295" i="15" s="1"/>
  <c r="P294" i="15"/>
  <c r="AV118" i="5"/>
  <c r="Y295" i="15" s="1"/>
  <c r="Y294" i="15"/>
  <c r="AS118" i="5"/>
  <c r="V295" i="15" s="1"/>
  <c r="V294" i="15"/>
  <c r="AJ118" i="5"/>
  <c r="M295" i="15" s="1"/>
  <c r="M294" i="15"/>
  <c r="AI118" i="5"/>
  <c r="L295" i="15" s="1"/>
  <c r="L294" i="15"/>
  <c r="AG118" i="5"/>
  <c r="J295" i="15" s="1"/>
  <c r="AN118" i="5"/>
  <c r="Q295" i="15" s="1"/>
  <c r="Q294" i="15"/>
  <c r="AP118" i="5"/>
  <c r="S295" i="15" s="1"/>
  <c r="S294" i="15"/>
  <c r="AK118" i="5"/>
  <c r="N295" i="15" s="1"/>
  <c r="N294" i="15"/>
  <c r="AE118" i="5"/>
  <c r="H295" i="15" s="1"/>
  <c r="H294" i="15"/>
  <c r="AH118" i="5"/>
  <c r="K295" i="15" s="1"/>
  <c r="K294" i="15"/>
  <c r="F293" i="15"/>
  <c r="AR118" i="5"/>
  <c r="U295" i="15" s="1"/>
  <c r="U294" i="15"/>
  <c r="AQ118" i="5"/>
  <c r="T295" i="15" s="1"/>
  <c r="T294" i="15"/>
  <c r="AF118" i="5"/>
  <c r="I295" i="15" s="1"/>
  <c r="I294" i="15"/>
  <c r="AT118" i="5"/>
  <c r="W295" i="15" s="1"/>
  <c r="W294" i="15"/>
  <c r="AJ106" i="2"/>
  <c r="G103" i="4"/>
  <c r="F294" i="15" l="1"/>
  <c r="F295" i="15"/>
  <c r="AJ107" i="2"/>
  <c r="G104" i="4"/>
  <c r="G105" i="4" l="1"/>
  <c r="R13" i="11" l="1"/>
  <c r="S13" i="11"/>
  <c r="T13" i="11"/>
  <c r="U13" i="11"/>
  <c r="V13" i="11"/>
  <c r="W13" i="11"/>
  <c r="X13" i="11"/>
  <c r="Y13" i="11"/>
  <c r="Z13" i="11"/>
  <c r="AA13" i="11"/>
  <c r="AB13" i="11"/>
  <c r="AC13" i="11"/>
  <c r="AD13" i="11"/>
  <c r="AE13" i="11"/>
  <c r="N13" i="11"/>
  <c r="O13" i="11"/>
  <c r="P13" i="11"/>
  <c r="Q13" i="11"/>
  <c r="L13" i="11" l="1"/>
  <c r="G62" i="11" l="1"/>
  <c r="G161" i="11"/>
  <c r="AF10" i="1" l="1"/>
  <c r="AF16" i="1"/>
  <c r="H142" i="5"/>
  <c r="I142" i="5" s="1"/>
  <c r="F142" i="5"/>
  <c r="H143" i="5"/>
  <c r="F143" i="5"/>
  <c r="H141" i="5"/>
  <c r="I141" i="5" s="1"/>
  <c r="F141" i="5"/>
  <c r="H140" i="5"/>
  <c r="I140" i="5" s="1"/>
  <c r="F140" i="5"/>
  <c r="H139" i="5"/>
  <c r="I139" i="5" s="1"/>
  <c r="F139" i="5"/>
  <c r="H138" i="5"/>
  <c r="I138" i="5" s="1"/>
  <c r="F138" i="5"/>
  <c r="H137" i="5"/>
  <c r="I137" i="5" s="1"/>
  <c r="F137" i="5"/>
  <c r="H136" i="5"/>
  <c r="I136" i="5" s="1"/>
  <c r="F136" i="5"/>
  <c r="H135" i="5"/>
  <c r="I135" i="5" s="1"/>
  <c r="F135" i="5"/>
  <c r="H134" i="5"/>
  <c r="I134" i="5" s="1"/>
  <c r="F134" i="5"/>
  <c r="H133" i="5"/>
  <c r="I133" i="5" s="1"/>
  <c r="F133" i="5"/>
  <c r="AW132" i="5"/>
  <c r="Z197" i="15" s="1"/>
  <c r="AV132" i="5"/>
  <c r="Y197" i="15" s="1"/>
  <c r="AU132" i="5"/>
  <c r="X197" i="15" s="1"/>
  <c r="AT132" i="5"/>
  <c r="W197" i="15" s="1"/>
  <c r="AS132" i="5"/>
  <c r="V197" i="15" s="1"/>
  <c r="AR132" i="5"/>
  <c r="U197" i="15" s="1"/>
  <c r="AQ132" i="5"/>
  <c r="AP132" i="5"/>
  <c r="S197" i="15" s="1"/>
  <c r="AO132" i="5"/>
  <c r="R197" i="15" s="1"/>
  <c r="AN132" i="5"/>
  <c r="AM132" i="5"/>
  <c r="P197" i="15" s="1"/>
  <c r="AL132" i="5"/>
  <c r="AK132" i="5"/>
  <c r="N197" i="15" s="1"/>
  <c r="AJ132" i="5"/>
  <c r="M197" i="15" s="1"/>
  <c r="AI132" i="5"/>
  <c r="L197" i="15" s="1"/>
  <c r="AH132" i="5"/>
  <c r="AG132" i="5"/>
  <c r="J197" i="15" s="1"/>
  <c r="AF132" i="5"/>
  <c r="I197" i="15" s="1"/>
  <c r="AE132" i="5"/>
  <c r="H197" i="15" s="1"/>
  <c r="H132" i="5"/>
  <c r="I132" i="5" s="1"/>
  <c r="F132" i="5"/>
  <c r="BM131" i="5"/>
  <c r="BK131" i="5"/>
  <c r="H131" i="5"/>
  <c r="G131" i="5"/>
  <c r="F131" i="5"/>
  <c r="H130" i="5"/>
  <c r="I130" i="5" s="1"/>
  <c r="F130" i="5"/>
  <c r="H129" i="5"/>
  <c r="I129" i="5" s="1"/>
  <c r="F129" i="5"/>
  <c r="H128" i="5"/>
  <c r="I128" i="5" s="1"/>
  <c r="F128" i="5"/>
  <c r="H127" i="5"/>
  <c r="I127" i="5" s="1"/>
  <c r="F127" i="5"/>
  <c r="H126" i="5"/>
  <c r="I126" i="5" s="1"/>
  <c r="F126" i="5"/>
  <c r="H125" i="5"/>
  <c r="I125" i="5" s="1"/>
  <c r="F125" i="5"/>
  <c r="H124" i="5"/>
  <c r="I124" i="5" s="1"/>
  <c r="F124" i="5"/>
  <c r="H123" i="5"/>
  <c r="I123" i="5" s="1"/>
  <c r="F123" i="5"/>
  <c r="H122" i="5"/>
  <c r="I122" i="5" s="1"/>
  <c r="F122" i="5"/>
  <c r="AW121" i="5"/>
  <c r="Z187" i="15" s="1"/>
  <c r="AV121" i="5"/>
  <c r="Y187" i="15" s="1"/>
  <c r="AU121" i="5"/>
  <c r="X187" i="15" s="1"/>
  <c r="AT121" i="5"/>
  <c r="W187" i="15" s="1"/>
  <c r="AS121" i="5"/>
  <c r="V187" i="15" s="1"/>
  <c r="AR121" i="5"/>
  <c r="U187" i="15" s="1"/>
  <c r="AQ121" i="5"/>
  <c r="AP121" i="5"/>
  <c r="S187" i="15" s="1"/>
  <c r="AO121" i="5"/>
  <c r="R187" i="15" s="1"/>
  <c r="AN121" i="5"/>
  <c r="AM121" i="5"/>
  <c r="P187" i="15" s="1"/>
  <c r="AL121" i="5"/>
  <c r="AK121" i="5"/>
  <c r="N187" i="15" s="1"/>
  <c r="AJ121" i="5"/>
  <c r="M187" i="15" s="1"/>
  <c r="AI121" i="5"/>
  <c r="L187" i="15" s="1"/>
  <c r="AH121" i="5"/>
  <c r="AG121" i="5"/>
  <c r="J187" i="15" s="1"/>
  <c r="AF121" i="5"/>
  <c r="I187" i="15" s="1"/>
  <c r="AE121" i="5"/>
  <c r="H187" i="15" s="1"/>
  <c r="H121" i="5"/>
  <c r="I121" i="5" s="1"/>
  <c r="F121" i="5"/>
  <c r="F145" i="5"/>
  <c r="H145" i="5"/>
  <c r="I145" i="5" s="1"/>
  <c r="AE145" i="5"/>
  <c r="AF145" i="5"/>
  <c r="AG145" i="5"/>
  <c r="J214" i="15" s="1"/>
  <c r="AH145" i="5"/>
  <c r="AI145" i="5"/>
  <c r="L214" i="15" s="1"/>
  <c r="AJ145" i="5"/>
  <c r="AK145" i="5"/>
  <c r="AL145" i="5"/>
  <c r="AM145" i="5"/>
  <c r="AN145" i="5"/>
  <c r="AO145" i="5"/>
  <c r="AP145" i="5"/>
  <c r="S214" i="15" s="1"/>
  <c r="AQ145" i="5"/>
  <c r="AR145" i="5"/>
  <c r="AS145" i="5"/>
  <c r="AT145" i="5"/>
  <c r="AU145" i="5"/>
  <c r="AV145" i="5"/>
  <c r="AW145" i="5"/>
  <c r="Z214" i="15" s="1"/>
  <c r="F146" i="5"/>
  <c r="H146" i="5"/>
  <c r="I146" i="5" s="1"/>
  <c r="F147" i="5"/>
  <c r="H147" i="5"/>
  <c r="I147" i="5" s="1"/>
  <c r="F148" i="5"/>
  <c r="H148" i="5"/>
  <c r="I148" i="5" s="1"/>
  <c r="F149" i="5"/>
  <c r="H149" i="5"/>
  <c r="I149" i="5" s="1"/>
  <c r="F150" i="5"/>
  <c r="H150" i="5"/>
  <c r="I150" i="5" s="1"/>
  <c r="F151" i="5"/>
  <c r="H151" i="5"/>
  <c r="I151" i="5" s="1"/>
  <c r="F152" i="5"/>
  <c r="H152" i="5"/>
  <c r="I152" i="5" s="1"/>
  <c r="F153" i="5"/>
  <c r="H153" i="5"/>
  <c r="I153" i="5" s="1"/>
  <c r="F154" i="5"/>
  <c r="H154" i="5"/>
  <c r="I154" i="5" s="1"/>
  <c r="F155" i="5"/>
  <c r="H155" i="5"/>
  <c r="I155" i="5" s="1"/>
  <c r="F156" i="5"/>
  <c r="H156" i="5"/>
  <c r="I156" i="5" s="1"/>
  <c r="F157" i="5"/>
  <c r="H157" i="5"/>
  <c r="I157" i="5" s="1"/>
  <c r="F158" i="5"/>
  <c r="H158" i="5"/>
  <c r="I158" i="5" s="1"/>
  <c r="F159" i="5"/>
  <c r="H159" i="5"/>
  <c r="I159" i="5" s="1"/>
  <c r="F160" i="5"/>
  <c r="G160" i="5"/>
  <c r="H160" i="5"/>
  <c r="BK160" i="5"/>
  <c r="BM160" i="5"/>
  <c r="F162" i="5"/>
  <c r="H162" i="5"/>
  <c r="I162" i="5" s="1"/>
  <c r="AE162" i="5"/>
  <c r="AF162" i="5"/>
  <c r="AG162" i="5"/>
  <c r="J155" i="15" s="1"/>
  <c r="AH162" i="5"/>
  <c r="AI162" i="5"/>
  <c r="AJ162" i="5"/>
  <c r="AK162" i="5"/>
  <c r="AL162" i="5"/>
  <c r="AM162" i="5"/>
  <c r="AN162" i="5"/>
  <c r="AO162" i="5"/>
  <c r="AP162" i="5"/>
  <c r="AQ162" i="5"/>
  <c r="AR162" i="5"/>
  <c r="AS162" i="5"/>
  <c r="AT162" i="5"/>
  <c r="AU162" i="5"/>
  <c r="X155" i="15" s="1"/>
  <c r="AV162" i="5"/>
  <c r="AW162" i="5"/>
  <c r="F163" i="5"/>
  <c r="H163" i="5"/>
  <c r="I163" i="5" s="1"/>
  <c r="F164" i="5"/>
  <c r="H164" i="5"/>
  <c r="I164" i="5" s="1"/>
  <c r="F165" i="5"/>
  <c r="H165" i="5"/>
  <c r="I165" i="5" s="1"/>
  <c r="F166" i="5"/>
  <c r="H166" i="5"/>
  <c r="I166" i="5" s="1"/>
  <c r="F167" i="5"/>
  <c r="H167" i="5"/>
  <c r="I167" i="5" s="1"/>
  <c r="F168" i="5"/>
  <c r="H168" i="5"/>
  <c r="I168" i="5" s="1"/>
  <c r="F169" i="5"/>
  <c r="H169" i="5"/>
  <c r="I169" i="5" s="1"/>
  <c r="F170" i="5"/>
  <c r="H170" i="5"/>
  <c r="I170" i="5" s="1"/>
  <c r="F171" i="5"/>
  <c r="H171" i="5"/>
  <c r="I171" i="5" s="1"/>
  <c r="F172" i="5"/>
  <c r="H172" i="5"/>
  <c r="I172" i="5" s="1"/>
  <c r="F173" i="5"/>
  <c r="H173" i="5"/>
  <c r="I173" i="5" s="1"/>
  <c r="F174" i="5"/>
  <c r="H174" i="5"/>
  <c r="I174" i="5" s="1"/>
  <c r="F175" i="5"/>
  <c r="H175" i="5"/>
  <c r="I175" i="5" s="1"/>
  <c r="F176" i="5"/>
  <c r="H176" i="5"/>
  <c r="I176" i="5" s="1"/>
  <c r="F177" i="5"/>
  <c r="G177" i="5"/>
  <c r="H177" i="5"/>
  <c r="BK177" i="5"/>
  <c r="BM177" i="5"/>
  <c r="AK146" i="5" l="1"/>
  <c r="N214" i="15"/>
  <c r="AL163" i="5"/>
  <c r="O155" i="15"/>
  <c r="AS146" i="5"/>
  <c r="V214" i="15"/>
  <c r="AS163" i="5"/>
  <c r="V155" i="15"/>
  <c r="AK163" i="5"/>
  <c r="N155" i="15"/>
  <c r="AR146" i="5"/>
  <c r="U214" i="15"/>
  <c r="AJ146" i="5"/>
  <c r="M214" i="15"/>
  <c r="AN133" i="5"/>
  <c r="Q197" i="15"/>
  <c r="AF163" i="5"/>
  <c r="I155" i="15"/>
  <c r="AR163" i="5"/>
  <c r="U155" i="15"/>
  <c r="AJ163" i="5"/>
  <c r="M155" i="15"/>
  <c r="AQ146" i="5"/>
  <c r="T214" i="15"/>
  <c r="AL122" i="5"/>
  <c r="O187" i="15"/>
  <c r="AQ163" i="5"/>
  <c r="T155" i="15"/>
  <c r="AI163" i="5"/>
  <c r="L155" i="15"/>
  <c r="AH146" i="5"/>
  <c r="K214" i="15"/>
  <c r="AH133" i="5"/>
  <c r="K197" i="15"/>
  <c r="AW163" i="5"/>
  <c r="Z155" i="15"/>
  <c r="AP163" i="5"/>
  <c r="S155" i="15"/>
  <c r="AH163" i="5"/>
  <c r="K155" i="15"/>
  <c r="AV146" i="5"/>
  <c r="Y214" i="15"/>
  <c r="AO146" i="5"/>
  <c r="R214" i="15"/>
  <c r="AN122" i="5"/>
  <c r="Q187" i="15"/>
  <c r="AQ133" i="5"/>
  <c r="T197" i="15"/>
  <c r="AV163" i="5"/>
  <c r="Y155" i="15"/>
  <c r="AO163" i="5"/>
  <c r="R155" i="15"/>
  <c r="AU146" i="5"/>
  <c r="X214" i="15"/>
  <c r="AN146" i="5"/>
  <c r="Q214" i="15"/>
  <c r="AF146" i="5"/>
  <c r="I214" i="15"/>
  <c r="AN163" i="5"/>
  <c r="Q155" i="15"/>
  <c r="AM146" i="5"/>
  <c r="P214" i="15"/>
  <c r="AH122" i="5"/>
  <c r="K187" i="15"/>
  <c r="AT146" i="5"/>
  <c r="W214" i="15"/>
  <c r="AT163" i="5"/>
  <c r="W155" i="15"/>
  <c r="AM163" i="5"/>
  <c r="P155" i="15"/>
  <c r="AL146" i="5"/>
  <c r="O214" i="15"/>
  <c r="AQ122" i="5"/>
  <c r="T187" i="15"/>
  <c r="AL133" i="5"/>
  <c r="O197" i="15"/>
  <c r="AE163" i="5"/>
  <c r="H155" i="15"/>
  <c r="AW146" i="5"/>
  <c r="Z215" i="15" s="1"/>
  <c r="AE146" i="5"/>
  <c r="H214" i="15"/>
  <c r="BB147" i="5"/>
  <c r="BA147" i="5"/>
  <c r="BC147" i="5"/>
  <c r="BD147" i="5"/>
  <c r="BA162" i="5"/>
  <c r="BC162" i="5"/>
  <c r="BB162" i="5"/>
  <c r="BD162" i="5"/>
  <c r="BA158" i="5"/>
  <c r="BB158" i="5"/>
  <c r="BC158" i="5"/>
  <c r="BD158" i="5"/>
  <c r="BA154" i="5"/>
  <c r="BB154" i="5"/>
  <c r="BC154" i="5"/>
  <c r="BD154" i="5"/>
  <c r="BA150" i="5"/>
  <c r="BB150" i="5"/>
  <c r="BC150" i="5"/>
  <c r="BD150" i="5"/>
  <c r="BA146" i="5"/>
  <c r="BB146" i="5"/>
  <c r="BC146" i="5"/>
  <c r="BD146" i="5"/>
  <c r="BB136" i="5"/>
  <c r="BA136" i="5"/>
  <c r="BC136" i="5"/>
  <c r="BD136" i="5"/>
  <c r="BB140" i="5"/>
  <c r="BA140" i="5"/>
  <c r="BC140" i="5"/>
  <c r="BD140" i="5"/>
  <c r="BN139" i="5"/>
  <c r="BA139" i="5"/>
  <c r="BB139" i="5"/>
  <c r="BC139" i="5"/>
  <c r="BD139" i="5"/>
  <c r="BA176" i="5"/>
  <c r="BC176" i="5"/>
  <c r="BD176" i="5"/>
  <c r="BB176" i="5"/>
  <c r="BA172" i="5"/>
  <c r="BC172" i="5"/>
  <c r="BB172" i="5"/>
  <c r="BD172" i="5"/>
  <c r="BA168" i="5"/>
  <c r="BC168" i="5"/>
  <c r="BD168" i="5"/>
  <c r="BB168" i="5"/>
  <c r="BA164" i="5"/>
  <c r="BC164" i="5"/>
  <c r="BB164" i="5"/>
  <c r="BD164" i="5"/>
  <c r="BA175" i="5"/>
  <c r="BB175" i="5"/>
  <c r="BC175" i="5"/>
  <c r="BD175" i="5"/>
  <c r="BA171" i="5"/>
  <c r="BB171" i="5"/>
  <c r="BC171" i="5"/>
  <c r="BD171" i="5"/>
  <c r="BA167" i="5"/>
  <c r="BB167" i="5"/>
  <c r="BC167" i="5"/>
  <c r="BD167" i="5"/>
  <c r="BA163" i="5"/>
  <c r="BB163" i="5"/>
  <c r="BC163" i="5"/>
  <c r="BD163" i="5"/>
  <c r="BB124" i="5"/>
  <c r="BA124" i="5"/>
  <c r="BC124" i="5"/>
  <c r="BD124" i="5"/>
  <c r="BB128" i="5"/>
  <c r="BA128" i="5"/>
  <c r="BC128" i="5"/>
  <c r="BD128" i="5"/>
  <c r="BA159" i="5"/>
  <c r="BC159" i="5"/>
  <c r="BD159" i="5"/>
  <c r="BB159" i="5"/>
  <c r="BA157" i="5"/>
  <c r="BC157" i="5"/>
  <c r="BB157" i="5"/>
  <c r="BD157" i="5"/>
  <c r="BA153" i="5"/>
  <c r="BC153" i="5"/>
  <c r="BB153" i="5"/>
  <c r="BD153" i="5"/>
  <c r="BB149" i="5"/>
  <c r="BA149" i="5"/>
  <c r="BC149" i="5"/>
  <c r="BD149" i="5"/>
  <c r="BA133" i="5"/>
  <c r="BB133" i="5"/>
  <c r="BC133" i="5"/>
  <c r="BD133" i="5"/>
  <c r="BA137" i="5"/>
  <c r="BB137" i="5"/>
  <c r="BC137" i="5"/>
  <c r="BD137" i="5"/>
  <c r="BA141" i="5"/>
  <c r="BB141" i="5"/>
  <c r="BC141" i="5"/>
  <c r="BD141" i="5"/>
  <c r="BN174" i="5"/>
  <c r="BA174" i="5"/>
  <c r="BC174" i="5"/>
  <c r="BB174" i="5"/>
  <c r="BD174" i="5"/>
  <c r="BA170" i="5"/>
  <c r="BC170" i="5"/>
  <c r="BB170" i="5"/>
  <c r="BD170" i="5"/>
  <c r="BA166" i="5"/>
  <c r="BC166" i="5"/>
  <c r="BB166" i="5"/>
  <c r="BD166" i="5"/>
  <c r="BN125" i="5"/>
  <c r="BA125" i="5"/>
  <c r="BB125" i="5"/>
  <c r="BC125" i="5"/>
  <c r="BD125" i="5"/>
  <c r="BL129" i="5"/>
  <c r="BA129" i="5"/>
  <c r="BB129" i="5"/>
  <c r="BC129" i="5"/>
  <c r="BD129" i="5"/>
  <c r="BA155" i="5"/>
  <c r="BC155" i="5"/>
  <c r="BB155" i="5"/>
  <c r="BD155" i="5"/>
  <c r="BN145" i="5"/>
  <c r="BB145" i="5"/>
  <c r="BA145" i="5"/>
  <c r="BC145" i="5"/>
  <c r="BD145" i="5"/>
  <c r="BA160" i="5"/>
  <c r="BB160" i="5"/>
  <c r="BC160" i="5"/>
  <c r="BD160" i="5"/>
  <c r="BA156" i="5"/>
  <c r="BB156" i="5"/>
  <c r="BC156" i="5"/>
  <c r="BD156" i="5"/>
  <c r="BA152" i="5"/>
  <c r="BB152" i="5"/>
  <c r="BC152" i="5"/>
  <c r="BD152" i="5"/>
  <c r="BA148" i="5"/>
  <c r="BB148" i="5"/>
  <c r="BC148" i="5"/>
  <c r="BD148" i="5"/>
  <c r="BB132" i="5"/>
  <c r="BA132" i="5"/>
  <c r="BC132" i="5"/>
  <c r="BD132" i="5"/>
  <c r="BN134" i="5"/>
  <c r="BB134" i="5"/>
  <c r="BA134" i="5"/>
  <c r="BC134" i="5"/>
  <c r="BD134" i="5"/>
  <c r="BN138" i="5"/>
  <c r="BB138" i="5"/>
  <c r="BA138" i="5"/>
  <c r="BC138" i="5"/>
  <c r="BD138" i="5"/>
  <c r="BA143" i="5"/>
  <c r="BB143" i="5"/>
  <c r="BC143" i="5"/>
  <c r="BD143" i="5"/>
  <c r="BB151" i="5"/>
  <c r="BA151" i="5"/>
  <c r="BC151" i="5"/>
  <c r="BD151" i="5"/>
  <c r="BA177" i="5"/>
  <c r="BB177" i="5"/>
  <c r="BC177" i="5"/>
  <c r="BD177" i="5"/>
  <c r="BA173" i="5"/>
  <c r="BB173" i="5"/>
  <c r="BC173" i="5"/>
  <c r="BD173" i="5"/>
  <c r="BA169" i="5"/>
  <c r="BB169" i="5"/>
  <c r="BC169" i="5"/>
  <c r="BD169" i="5"/>
  <c r="BA165" i="5"/>
  <c r="BB165" i="5"/>
  <c r="BC165" i="5"/>
  <c r="BD165" i="5"/>
  <c r="BB122" i="5"/>
  <c r="BA122" i="5"/>
  <c r="BC122" i="5"/>
  <c r="BD122" i="5"/>
  <c r="BB126" i="5"/>
  <c r="BA126" i="5"/>
  <c r="BC126" i="5"/>
  <c r="BD126" i="5"/>
  <c r="BL130" i="5"/>
  <c r="BB130" i="5"/>
  <c r="BA130" i="5"/>
  <c r="BC130" i="5"/>
  <c r="BD130" i="5"/>
  <c r="BN135" i="5"/>
  <c r="BA135" i="5"/>
  <c r="BB135" i="5"/>
  <c r="BC135" i="5"/>
  <c r="BD135" i="5"/>
  <c r="BB142" i="5"/>
  <c r="BA142" i="5"/>
  <c r="BC142" i="5"/>
  <c r="BD142" i="5"/>
  <c r="BN121" i="5"/>
  <c r="BA121" i="5"/>
  <c r="BB121" i="5"/>
  <c r="BC121" i="5"/>
  <c r="BD121" i="5"/>
  <c r="BA123" i="5"/>
  <c r="BB123" i="5"/>
  <c r="BC123" i="5"/>
  <c r="BD123" i="5"/>
  <c r="BA127" i="5"/>
  <c r="BB127" i="5"/>
  <c r="BC127" i="5"/>
  <c r="BD127" i="5"/>
  <c r="BA131" i="5"/>
  <c r="BB131" i="5"/>
  <c r="BC131" i="5"/>
  <c r="BD131" i="5"/>
  <c r="I160" i="5"/>
  <c r="J160" i="5" s="1"/>
  <c r="BN169" i="5"/>
  <c r="I131" i="5"/>
  <c r="J131" i="5" s="1"/>
  <c r="AI146" i="5"/>
  <c r="I177" i="5"/>
  <c r="J177" i="5" s="1"/>
  <c r="BN159" i="5"/>
  <c r="I143" i="5"/>
  <c r="J143" i="5" s="1"/>
  <c r="AM122" i="5"/>
  <c r="J172" i="5"/>
  <c r="BL145" i="5"/>
  <c r="AS122" i="5"/>
  <c r="AF133" i="5"/>
  <c r="J168" i="5"/>
  <c r="BL154" i="5"/>
  <c r="BN160" i="5"/>
  <c r="BN172" i="5"/>
  <c r="J148" i="5"/>
  <c r="BL149" i="5"/>
  <c r="BN123" i="5"/>
  <c r="AJ122" i="5"/>
  <c r="M188" i="15" s="1"/>
  <c r="AP122" i="5"/>
  <c r="S188" i="15" s="1"/>
  <c r="AW122" i="5"/>
  <c r="Z188" i="15" s="1"/>
  <c r="AK133" i="5"/>
  <c r="N198" i="15" s="1"/>
  <c r="AS133" i="5"/>
  <c r="V198" i="15" s="1"/>
  <c r="AG163" i="5"/>
  <c r="J156" i="15" s="1"/>
  <c r="J147" i="5"/>
  <c r="AI122" i="5"/>
  <c r="L188" i="15" s="1"/>
  <c r="J132" i="5"/>
  <c r="AR122" i="5"/>
  <c r="U188" i="15" s="1"/>
  <c r="AU163" i="5"/>
  <c r="X156" i="15" s="1"/>
  <c r="BN149" i="5"/>
  <c r="AK122" i="5"/>
  <c r="N188" i="15" s="1"/>
  <c r="AU133" i="5"/>
  <c r="X198" i="15" s="1"/>
  <c r="AM133" i="5"/>
  <c r="P198" i="15" s="1"/>
  <c r="AV133" i="5"/>
  <c r="Y198" i="15" s="1"/>
  <c r="BL159" i="5"/>
  <c r="AP146" i="5"/>
  <c r="S215" i="15" s="1"/>
  <c r="AT122" i="5"/>
  <c r="W188" i="15" s="1"/>
  <c r="J128" i="5"/>
  <c r="AP133" i="5"/>
  <c r="S198" i="15" s="1"/>
  <c r="AW133" i="5"/>
  <c r="Z198" i="15" s="1"/>
  <c r="AE133" i="5"/>
  <c r="H198" i="15" s="1"/>
  <c r="AT133" i="5"/>
  <c r="W198" i="15" s="1"/>
  <c r="AO133" i="5"/>
  <c r="R198" i="15" s="1"/>
  <c r="AF122" i="5"/>
  <c r="I188" i="15" s="1"/>
  <c r="AU122" i="5"/>
  <c r="X188" i="15" s="1"/>
  <c r="AI133" i="5"/>
  <c r="L198" i="15" s="1"/>
  <c r="AG133" i="5"/>
  <c r="J198" i="15" s="1"/>
  <c r="BL150" i="5"/>
  <c r="AG146" i="5"/>
  <c r="J215" i="15" s="1"/>
  <c r="AG122" i="5"/>
  <c r="J188" i="15" s="1"/>
  <c r="AO122" i="5"/>
  <c r="R188" i="15" s="1"/>
  <c r="AV122" i="5"/>
  <c r="Y188" i="15" s="1"/>
  <c r="J123" i="5"/>
  <c r="AJ133" i="5"/>
  <c r="M198" i="15" s="1"/>
  <c r="AR133" i="5"/>
  <c r="U198" i="15" s="1"/>
  <c r="BN177" i="5"/>
  <c r="BN141" i="5"/>
  <c r="AE122" i="5"/>
  <c r="H188" i="15" s="1"/>
  <c r="J124" i="5"/>
  <c r="BL165" i="5"/>
  <c r="BL164" i="5"/>
  <c r="BN157" i="5"/>
  <c r="BN155" i="5"/>
  <c r="BN151" i="5"/>
  <c r="BN133" i="5"/>
  <c r="BN137" i="5"/>
  <c r="BL173" i="5"/>
  <c r="BN168" i="5"/>
  <c r="J159" i="5"/>
  <c r="BL151" i="5"/>
  <c r="BN148" i="5"/>
  <c r="J140" i="5"/>
  <c r="BL143" i="5"/>
  <c r="BN164" i="5"/>
  <c r="BN171" i="5"/>
  <c r="BL124" i="5"/>
  <c r="J136" i="5"/>
  <c r="BN143" i="5"/>
  <c r="BL177" i="5"/>
  <c r="J153" i="5"/>
  <c r="BN122" i="5"/>
  <c r="BN131" i="5"/>
  <c r="J164" i="5"/>
  <c r="BL158" i="5"/>
  <c r="J151" i="5"/>
  <c r="BL123" i="5"/>
  <c r="J126" i="5"/>
  <c r="BN153" i="5"/>
  <c r="BN176" i="5"/>
  <c r="BL176" i="5"/>
  <c r="J171" i="5"/>
  <c r="BL168" i="5"/>
  <c r="BL160" i="5"/>
  <c r="BN124" i="5"/>
  <c r="BN127" i="5"/>
  <c r="BL127" i="5"/>
  <c r="J127" i="5"/>
  <c r="BN173" i="5"/>
  <c r="BL172" i="5"/>
  <c r="J165" i="5"/>
  <c r="J156" i="5"/>
  <c r="J155" i="5"/>
  <c r="BL153" i="5"/>
  <c r="BN152" i="5"/>
  <c r="BL146" i="5"/>
  <c r="J122" i="5"/>
  <c r="J175" i="5"/>
  <c r="BN147" i="5"/>
  <c r="BL122" i="5"/>
  <c r="BL131" i="5"/>
  <c r="BL147" i="5"/>
  <c r="J121" i="5"/>
  <c r="J125" i="5"/>
  <c r="BL174" i="5"/>
  <c r="J170" i="5"/>
  <c r="BN165" i="5"/>
  <c r="BL155" i="5"/>
  <c r="J152" i="5"/>
  <c r="BL121" i="5"/>
  <c r="BL125" i="5"/>
  <c r="J157" i="5"/>
  <c r="J176" i="5"/>
  <c r="BL169" i="5"/>
  <c r="J167" i="5"/>
  <c r="BL157" i="5"/>
  <c r="BN156" i="5"/>
  <c r="J149" i="5"/>
  <c r="BL126" i="5"/>
  <c r="BN126" i="5"/>
  <c r="J129" i="5"/>
  <c r="BN130" i="5"/>
  <c r="BL133" i="5"/>
  <c r="BL137" i="5"/>
  <c r="BL141" i="5"/>
  <c r="BN129" i="5"/>
  <c r="BL132" i="5"/>
  <c r="BL136" i="5"/>
  <c r="BL140" i="5"/>
  <c r="J142" i="5"/>
  <c r="BL128" i="5"/>
  <c r="BN132" i="5"/>
  <c r="J135" i="5"/>
  <c r="BN136" i="5"/>
  <c r="J139" i="5"/>
  <c r="BN140" i="5"/>
  <c r="BL142" i="5"/>
  <c r="BN128" i="5"/>
  <c r="BL135" i="5"/>
  <c r="BL139" i="5"/>
  <c r="BN142" i="5"/>
  <c r="J134" i="5"/>
  <c r="J138" i="5"/>
  <c r="J130" i="5"/>
  <c r="BL134" i="5"/>
  <c r="BL138" i="5"/>
  <c r="J133" i="5"/>
  <c r="J137" i="5"/>
  <c r="J141" i="5"/>
  <c r="BL163" i="5"/>
  <c r="BN163" i="5"/>
  <c r="J162" i="5"/>
  <c r="BL162" i="5"/>
  <c r="BN162" i="5"/>
  <c r="BL167" i="5"/>
  <c r="BN167" i="5"/>
  <c r="J146" i="5"/>
  <c r="BN175" i="5"/>
  <c r="J174" i="5"/>
  <c r="BL175" i="5"/>
  <c r="J163" i="5"/>
  <c r="BL170" i="5"/>
  <c r="BN170" i="5"/>
  <c r="J166" i="5"/>
  <c r="BL166" i="5"/>
  <c r="BN166" i="5"/>
  <c r="BL171" i="5"/>
  <c r="J145" i="5"/>
  <c r="BL156" i="5"/>
  <c r="BL152" i="5"/>
  <c r="BL148" i="5"/>
  <c r="J173" i="5"/>
  <c r="J169" i="5"/>
  <c r="BN158" i="5"/>
  <c r="BN154" i="5"/>
  <c r="BN150" i="5"/>
  <c r="BN146" i="5"/>
  <c r="J158" i="5"/>
  <c r="J154" i="5"/>
  <c r="J150" i="5"/>
  <c r="F197" i="15" l="1"/>
  <c r="F187" i="15"/>
  <c r="AS123" i="5"/>
  <c r="V189" i="15" s="1"/>
  <c r="V188" i="15"/>
  <c r="AI147" i="5"/>
  <c r="L215" i="15"/>
  <c r="AO164" i="5"/>
  <c r="R156" i="15"/>
  <c r="AO147" i="5"/>
  <c r="R215" i="15"/>
  <c r="AW164" i="5"/>
  <c r="Z156" i="15"/>
  <c r="AQ164" i="5"/>
  <c r="T156" i="15"/>
  <c r="AJ164" i="5"/>
  <c r="M156" i="15"/>
  <c r="AJ147" i="5"/>
  <c r="M215" i="15"/>
  <c r="AS147" i="5"/>
  <c r="V215" i="15"/>
  <c r="AL147" i="5"/>
  <c r="O215" i="15"/>
  <c r="AT147" i="5"/>
  <c r="W215" i="15"/>
  <c r="AF147" i="5"/>
  <c r="I215" i="15"/>
  <c r="AV164" i="5"/>
  <c r="Y156" i="15"/>
  <c r="AV147" i="5"/>
  <c r="Y215" i="15"/>
  <c r="AH134" i="5"/>
  <c r="K198" i="15"/>
  <c r="AR164" i="5"/>
  <c r="U156" i="15"/>
  <c r="AR147" i="5"/>
  <c r="U215" i="15"/>
  <c r="AL164" i="5"/>
  <c r="O156" i="15"/>
  <c r="AH123" i="5"/>
  <c r="K188" i="15"/>
  <c r="AN147" i="5"/>
  <c r="Q215" i="15"/>
  <c r="AM123" i="5"/>
  <c r="P189" i="15" s="1"/>
  <c r="P188" i="15"/>
  <c r="AQ134" i="5"/>
  <c r="T198" i="15"/>
  <c r="AH164" i="5"/>
  <c r="K156" i="15"/>
  <c r="AH147" i="5"/>
  <c r="K215" i="15"/>
  <c r="AL123" i="5"/>
  <c r="O188" i="15"/>
  <c r="AF164" i="5"/>
  <c r="I156" i="15"/>
  <c r="AK164" i="5"/>
  <c r="N156" i="15"/>
  <c r="AL134" i="5"/>
  <c r="O198" i="15"/>
  <c r="AM164" i="5"/>
  <c r="P156" i="15"/>
  <c r="AM147" i="5"/>
  <c r="P215" i="15"/>
  <c r="AU147" i="5"/>
  <c r="X215" i="15"/>
  <c r="AN123" i="5"/>
  <c r="Q188" i="15"/>
  <c r="AP164" i="5"/>
  <c r="S156" i="15"/>
  <c r="AI164" i="5"/>
  <c r="L156" i="15"/>
  <c r="AQ147" i="5"/>
  <c r="T215" i="15"/>
  <c r="AN134" i="5"/>
  <c r="Q198" i="15"/>
  <c r="AS164" i="5"/>
  <c r="V156" i="15"/>
  <c r="AF134" i="5"/>
  <c r="I199" i="15" s="1"/>
  <c r="I198" i="15"/>
  <c r="AQ123" i="5"/>
  <c r="T188" i="15"/>
  <c r="AT164" i="5"/>
  <c r="W156" i="15"/>
  <c r="AN164" i="5"/>
  <c r="Q156" i="15"/>
  <c r="AK147" i="5"/>
  <c r="N215" i="15"/>
  <c r="F155" i="15"/>
  <c r="F214" i="15"/>
  <c r="AE164" i="5"/>
  <c r="H156" i="15"/>
  <c r="AW147" i="5"/>
  <c r="Z216" i="15" s="1"/>
  <c r="AE147" i="5"/>
  <c r="H215" i="15"/>
  <c r="AW134" i="5"/>
  <c r="Z199" i="15" s="1"/>
  <c r="AP147" i="5"/>
  <c r="S216" i="15" s="1"/>
  <c r="AV123" i="5"/>
  <c r="Y189" i="15" s="1"/>
  <c r="AI134" i="5"/>
  <c r="L199" i="15" s="1"/>
  <c r="AT134" i="5"/>
  <c r="W199" i="15" s="1"/>
  <c r="AR123" i="5"/>
  <c r="U189" i="15" s="1"/>
  <c r="AW123" i="5"/>
  <c r="Z189" i="15" s="1"/>
  <c r="AM134" i="5"/>
  <c r="P199" i="15" s="1"/>
  <c r="AP134" i="5"/>
  <c r="S199" i="15" s="1"/>
  <c r="AU134" i="5"/>
  <c r="X199" i="15" s="1"/>
  <c r="AO123" i="5"/>
  <c r="R189" i="15" s="1"/>
  <c r="AU123" i="5"/>
  <c r="X189" i="15" s="1"/>
  <c r="AE134" i="5"/>
  <c r="H199" i="15" s="1"/>
  <c r="AK123" i="5"/>
  <c r="N189" i="15" s="1"/>
  <c r="AI123" i="5"/>
  <c r="L189" i="15" s="1"/>
  <c r="AP123" i="5"/>
  <c r="S189" i="15" s="1"/>
  <c r="AR134" i="5"/>
  <c r="U199" i="15" s="1"/>
  <c r="AV134" i="5"/>
  <c r="Y199" i="15" s="1"/>
  <c r="AG123" i="5"/>
  <c r="J189" i="15" s="1"/>
  <c r="AF123" i="5"/>
  <c r="I189" i="15" s="1"/>
  <c r="AS124" i="5"/>
  <c r="V190" i="15" s="1"/>
  <c r="AS134" i="5"/>
  <c r="V199" i="15" s="1"/>
  <c r="AJ123" i="5"/>
  <c r="M189" i="15" s="1"/>
  <c r="AJ134" i="5"/>
  <c r="M199" i="15" s="1"/>
  <c r="AG147" i="5"/>
  <c r="J216" i="15" s="1"/>
  <c r="AG164" i="5"/>
  <c r="J157" i="15" s="1"/>
  <c r="AG134" i="5"/>
  <c r="J199" i="15" s="1"/>
  <c r="AO134" i="5"/>
  <c r="R199" i="15" s="1"/>
  <c r="AT123" i="5"/>
  <c r="W189" i="15" s="1"/>
  <c r="AU164" i="5"/>
  <c r="X157" i="15" s="1"/>
  <c r="AK134" i="5"/>
  <c r="N199" i="15" s="1"/>
  <c r="AF135" i="5"/>
  <c r="I200" i="15" s="1"/>
  <c r="AE123" i="5"/>
  <c r="H189" i="15" s="1"/>
  <c r="AM124" i="5" l="1"/>
  <c r="P190" i="15" s="1"/>
  <c r="F198" i="15"/>
  <c r="F188" i="15"/>
  <c r="AI165" i="5"/>
  <c r="L157" i="15"/>
  <c r="AF165" i="5"/>
  <c r="I157" i="15"/>
  <c r="AQ135" i="5"/>
  <c r="T199" i="15"/>
  <c r="AL135" i="5"/>
  <c r="O199" i="15"/>
  <c r="AH124" i="5"/>
  <c r="K189" i="15"/>
  <c r="AR148" i="5"/>
  <c r="U216" i="15"/>
  <c r="AV148" i="5"/>
  <c r="Y216" i="15"/>
  <c r="AT148" i="5"/>
  <c r="W216" i="15"/>
  <c r="AJ165" i="5"/>
  <c r="M157" i="15"/>
  <c r="R157" i="15"/>
  <c r="AO165" i="5"/>
  <c r="AN165" i="5"/>
  <c r="Q157" i="15"/>
  <c r="AS165" i="5"/>
  <c r="V157" i="15"/>
  <c r="AP165" i="5"/>
  <c r="S157" i="15"/>
  <c r="AL124" i="5"/>
  <c r="O189" i="15"/>
  <c r="AU148" i="5"/>
  <c r="X216" i="15"/>
  <c r="AR165" i="5"/>
  <c r="U157" i="15"/>
  <c r="AV165" i="5"/>
  <c r="Y157" i="15"/>
  <c r="AL148" i="5"/>
  <c r="O216" i="15"/>
  <c r="AQ165" i="5"/>
  <c r="T157" i="15"/>
  <c r="AI148" i="5"/>
  <c r="L216" i="15"/>
  <c r="AT165" i="5"/>
  <c r="W157" i="15"/>
  <c r="AN135" i="5"/>
  <c r="Q199" i="15"/>
  <c r="AN124" i="5"/>
  <c r="Q189" i="15"/>
  <c r="AH148" i="5"/>
  <c r="K216" i="15"/>
  <c r="AK148" i="5"/>
  <c r="N216" i="15"/>
  <c r="AM148" i="5"/>
  <c r="P216" i="15"/>
  <c r="AS148" i="5"/>
  <c r="V216" i="15"/>
  <c r="AW165" i="5"/>
  <c r="Z157" i="15"/>
  <c r="AQ124" i="5"/>
  <c r="T189" i="15"/>
  <c r="AQ148" i="5"/>
  <c r="T216" i="15"/>
  <c r="AK165" i="5"/>
  <c r="N157" i="15"/>
  <c r="AH165" i="5"/>
  <c r="K157" i="15"/>
  <c r="F156" i="15"/>
  <c r="AM165" i="5"/>
  <c r="P157" i="15"/>
  <c r="AN148" i="5"/>
  <c r="Q216" i="15"/>
  <c r="AL165" i="5"/>
  <c r="O157" i="15"/>
  <c r="AH135" i="5"/>
  <c r="K199" i="15"/>
  <c r="AF148" i="5"/>
  <c r="I216" i="15"/>
  <c r="AJ148" i="5"/>
  <c r="M216" i="15"/>
  <c r="AO148" i="5"/>
  <c r="R216" i="15"/>
  <c r="F215" i="15"/>
  <c r="AE165" i="5"/>
  <c r="H157" i="15"/>
  <c r="AW148" i="5"/>
  <c r="Z217" i="15" s="1"/>
  <c r="AE148" i="5"/>
  <c r="H216" i="15"/>
  <c r="AO135" i="5"/>
  <c r="R200" i="15" s="1"/>
  <c r="AJ124" i="5"/>
  <c r="M190" i="15" s="1"/>
  <c r="AV124" i="5"/>
  <c r="Y190" i="15" s="1"/>
  <c r="AK124" i="5"/>
  <c r="N190" i="15" s="1"/>
  <c r="AK135" i="5"/>
  <c r="N200" i="15" s="1"/>
  <c r="AG135" i="5"/>
  <c r="J200" i="15" s="1"/>
  <c r="AS135" i="5"/>
  <c r="V200" i="15" s="1"/>
  <c r="AG124" i="5"/>
  <c r="J190" i="15" s="1"/>
  <c r="AP124" i="5"/>
  <c r="S190" i="15" s="1"/>
  <c r="AE135" i="5"/>
  <c r="H200" i="15" s="1"/>
  <c r="AR124" i="5"/>
  <c r="U190" i="15" s="1"/>
  <c r="AO124" i="5"/>
  <c r="R190" i="15" s="1"/>
  <c r="AW135" i="5"/>
  <c r="Z200" i="15" s="1"/>
  <c r="AU165" i="5"/>
  <c r="X158" i="15" s="1"/>
  <c r="AG165" i="5"/>
  <c r="J158" i="15" s="1"/>
  <c r="AG148" i="5"/>
  <c r="J217" i="15" s="1"/>
  <c r="AS125" i="5"/>
  <c r="V191" i="15" s="1"/>
  <c r="AR135" i="5"/>
  <c r="U200" i="15" s="1"/>
  <c r="AU124" i="5"/>
  <c r="X190" i="15" s="1"/>
  <c r="AU135" i="5"/>
  <c r="X200" i="15" s="1"/>
  <c r="AM135" i="5"/>
  <c r="P200" i="15" s="1"/>
  <c r="AT135" i="5"/>
  <c r="W200" i="15" s="1"/>
  <c r="AV135" i="5"/>
  <c r="Y200" i="15" s="1"/>
  <c r="AT124" i="5"/>
  <c r="W190" i="15" s="1"/>
  <c r="AJ135" i="5"/>
  <c r="M200" i="15" s="1"/>
  <c r="AF124" i="5"/>
  <c r="I190" i="15" s="1"/>
  <c r="AI124" i="5"/>
  <c r="L190" i="15" s="1"/>
  <c r="AP135" i="5"/>
  <c r="S200" i="15" s="1"/>
  <c r="AW124" i="5"/>
  <c r="Z190" i="15" s="1"/>
  <c r="AI135" i="5"/>
  <c r="L200" i="15" s="1"/>
  <c r="AP148" i="5"/>
  <c r="S217" i="15" s="1"/>
  <c r="AF136" i="5"/>
  <c r="I201" i="15" s="1"/>
  <c r="AE124" i="5"/>
  <c r="H190" i="15" s="1"/>
  <c r="G200" i="11"/>
  <c r="AR200" i="11" s="1"/>
  <c r="I200" i="11"/>
  <c r="J200" i="11" s="1"/>
  <c r="G201" i="11"/>
  <c r="AR201" i="11" s="1"/>
  <c r="I201" i="11"/>
  <c r="J201" i="11" s="1"/>
  <c r="G202" i="11"/>
  <c r="AR202" i="11" s="1"/>
  <c r="I202" i="11"/>
  <c r="J202" i="11" s="1"/>
  <c r="G203" i="11"/>
  <c r="AP203" i="11" s="1"/>
  <c r="I203" i="11"/>
  <c r="J203" i="11" s="1"/>
  <c r="G204" i="11"/>
  <c r="AR204" i="11" s="1"/>
  <c r="I204" i="11"/>
  <c r="J204" i="11" s="1"/>
  <c r="G205" i="11"/>
  <c r="AR205" i="11" s="1"/>
  <c r="I205" i="11"/>
  <c r="J205" i="11" s="1"/>
  <c r="G206" i="11"/>
  <c r="AN206" i="11" s="1"/>
  <c r="I206" i="11"/>
  <c r="J206" i="11" s="1"/>
  <c r="G207" i="11"/>
  <c r="BE207" i="11" s="1"/>
  <c r="I207" i="11"/>
  <c r="J207" i="11" s="1"/>
  <c r="G208" i="11"/>
  <c r="AR208" i="11" s="1"/>
  <c r="I208" i="11"/>
  <c r="J208" i="11" s="1"/>
  <c r="G209" i="11"/>
  <c r="AR209" i="11" s="1"/>
  <c r="I209" i="11"/>
  <c r="J209" i="11" s="1"/>
  <c r="G210" i="11"/>
  <c r="AL210" i="11" s="1"/>
  <c r="I210" i="11"/>
  <c r="J210" i="11" s="1"/>
  <c r="G211" i="11"/>
  <c r="I211" i="11"/>
  <c r="J211" i="11" s="1"/>
  <c r="G212" i="11"/>
  <c r="AR212" i="11" s="1"/>
  <c r="I212" i="11"/>
  <c r="J212" i="11" s="1"/>
  <c r="G213" i="11"/>
  <c r="AR213" i="11" s="1"/>
  <c r="I213" i="11"/>
  <c r="J213" i="11" s="1"/>
  <c r="G214" i="11"/>
  <c r="AN214" i="11" s="1"/>
  <c r="I214" i="11"/>
  <c r="J214" i="11" s="1"/>
  <c r="G215" i="11"/>
  <c r="CC215" i="11" s="1"/>
  <c r="CD215" i="11" s="1"/>
  <c r="I215" i="11"/>
  <c r="J215" i="11" s="1"/>
  <c r="G216" i="11"/>
  <c r="AR216" i="11" s="1"/>
  <c r="I216" i="11"/>
  <c r="J216" i="11" s="1"/>
  <c r="G217" i="11"/>
  <c r="AR217" i="11" s="1"/>
  <c r="I217" i="11"/>
  <c r="J217" i="11" s="1"/>
  <c r="G218" i="11"/>
  <c r="AQ218" i="11" s="1"/>
  <c r="I218" i="11"/>
  <c r="J218" i="11" s="1"/>
  <c r="G219" i="11"/>
  <c r="CC219" i="11" s="1"/>
  <c r="CD219" i="11" s="1"/>
  <c r="I219" i="11"/>
  <c r="J219" i="11" s="1"/>
  <c r="G220" i="11"/>
  <c r="AL220" i="11" s="1"/>
  <c r="I220" i="11"/>
  <c r="J220" i="11" s="1"/>
  <c r="G221" i="11"/>
  <c r="AN221" i="11" s="1"/>
  <c r="I221" i="11"/>
  <c r="J221" i="11" s="1"/>
  <c r="G222" i="11"/>
  <c r="AQ222" i="11" s="1"/>
  <c r="I222" i="11"/>
  <c r="J222" i="11" s="1"/>
  <c r="G223" i="11"/>
  <c r="BE223" i="11" s="1"/>
  <c r="I223" i="11"/>
  <c r="J223" i="11" s="1"/>
  <c r="G224" i="11"/>
  <c r="AL224" i="11" s="1"/>
  <c r="I224" i="11"/>
  <c r="J224" i="11" s="1"/>
  <c r="G225" i="11"/>
  <c r="AN225" i="11" s="1"/>
  <c r="I225" i="11"/>
  <c r="J225" i="11" s="1"/>
  <c r="G226" i="11"/>
  <c r="AQ226" i="11" s="1"/>
  <c r="I226" i="11"/>
  <c r="J226" i="11" s="1"/>
  <c r="G227" i="11"/>
  <c r="AP227" i="11" s="1"/>
  <c r="I227" i="11"/>
  <c r="J227" i="11" s="1"/>
  <c r="G228" i="11"/>
  <c r="AL228" i="11" s="1"/>
  <c r="I228" i="11"/>
  <c r="J228" i="11" s="1"/>
  <c r="G229" i="11"/>
  <c r="AL229" i="11" s="1"/>
  <c r="I229" i="11"/>
  <c r="J229" i="11" s="1"/>
  <c r="G230" i="11"/>
  <c r="AQ230" i="11" s="1"/>
  <c r="I230" i="11"/>
  <c r="J230" i="11" s="1"/>
  <c r="G231" i="11"/>
  <c r="AZ231" i="11" s="1"/>
  <c r="I231" i="11"/>
  <c r="J231" i="11" s="1"/>
  <c r="G232" i="11"/>
  <c r="AZ232" i="11" s="1"/>
  <c r="I232" i="11"/>
  <c r="J232" i="11" s="1"/>
  <c r="G233" i="11"/>
  <c r="BB233" i="11" s="1"/>
  <c r="I233" i="11"/>
  <c r="J233" i="11" s="1"/>
  <c r="G234" i="11"/>
  <c r="AR234" i="11" s="1"/>
  <c r="I234" i="11"/>
  <c r="J234" i="11" s="1"/>
  <c r="G235" i="11"/>
  <c r="AN235" i="11" s="1"/>
  <c r="I235" i="11"/>
  <c r="J235" i="11" s="1"/>
  <c r="G236" i="11"/>
  <c r="AL236" i="11" s="1"/>
  <c r="I236" i="11"/>
  <c r="J236" i="11" s="1"/>
  <c r="G238" i="11"/>
  <c r="AR238" i="11" s="1"/>
  <c r="I238" i="11"/>
  <c r="J238" i="11" s="1"/>
  <c r="G239" i="11"/>
  <c r="AO239" i="11" s="1"/>
  <c r="I239" i="11"/>
  <c r="J239" i="11" s="1"/>
  <c r="G240" i="11"/>
  <c r="AN240" i="11" s="1"/>
  <c r="I240" i="11"/>
  <c r="J240" i="11" s="1"/>
  <c r="G241" i="11"/>
  <c r="AL241" i="11" s="1"/>
  <c r="I241" i="11"/>
  <c r="J241" i="11" s="1"/>
  <c r="G242" i="11"/>
  <c r="AR242" i="11" s="1"/>
  <c r="I242" i="11"/>
  <c r="J242" i="11" s="1"/>
  <c r="G243" i="11"/>
  <c r="AR243" i="11" s="1"/>
  <c r="I243" i="11"/>
  <c r="J243" i="11" s="1"/>
  <c r="G244" i="11"/>
  <c r="AN244" i="11" s="1"/>
  <c r="I244" i="11"/>
  <c r="J244" i="11" s="1"/>
  <c r="L245" i="11"/>
  <c r="M245" i="11"/>
  <c r="N245" i="11"/>
  <c r="O245" i="11"/>
  <c r="P245" i="11"/>
  <c r="Q245" i="11"/>
  <c r="R245" i="11"/>
  <c r="S245" i="11"/>
  <c r="T245" i="11"/>
  <c r="U245" i="11"/>
  <c r="V245" i="11"/>
  <c r="W245" i="11"/>
  <c r="X245" i="11"/>
  <c r="Y245" i="11"/>
  <c r="Z245" i="11"/>
  <c r="AA245" i="11"/>
  <c r="AB245" i="11"/>
  <c r="AC245" i="11"/>
  <c r="AD245" i="11"/>
  <c r="AE245" i="11"/>
  <c r="AA8" i="15" l="1"/>
  <c r="F105" i="15"/>
  <c r="AM125" i="5"/>
  <c r="P191" i="15" s="1"/>
  <c r="F199" i="15"/>
  <c r="F189" i="15"/>
  <c r="AO149" i="5"/>
  <c r="R217" i="15"/>
  <c r="AL166" i="5"/>
  <c r="O158" i="15"/>
  <c r="AW166" i="5"/>
  <c r="Z158" i="15"/>
  <c r="AM149" i="5"/>
  <c r="P217" i="15"/>
  <c r="AN125" i="5"/>
  <c r="Q190" i="15"/>
  <c r="AQ166" i="5"/>
  <c r="T158" i="15"/>
  <c r="AS166" i="5"/>
  <c r="V158" i="15"/>
  <c r="AT149" i="5"/>
  <c r="W217" i="15"/>
  <c r="AL136" i="5"/>
  <c r="O200" i="15"/>
  <c r="AK166" i="5"/>
  <c r="N158" i="15"/>
  <c r="AJ149" i="5"/>
  <c r="M217" i="15"/>
  <c r="AN149" i="5"/>
  <c r="Q217" i="15"/>
  <c r="AS149" i="5"/>
  <c r="V217" i="15"/>
  <c r="AK149" i="5"/>
  <c r="N217" i="15"/>
  <c r="AN136" i="5"/>
  <c r="Q200" i="15"/>
  <c r="AL149" i="5"/>
  <c r="O217" i="15"/>
  <c r="AU149" i="5"/>
  <c r="X217" i="15"/>
  <c r="AN166" i="5"/>
  <c r="Q158" i="15"/>
  <c r="AV149" i="5"/>
  <c r="Y217" i="15"/>
  <c r="AQ136" i="5"/>
  <c r="T200" i="15"/>
  <c r="F157" i="15"/>
  <c r="AQ149" i="5"/>
  <c r="T217" i="15"/>
  <c r="AO166" i="5"/>
  <c r="R158" i="15"/>
  <c r="I217" i="15"/>
  <c r="AF149" i="5"/>
  <c r="AM166" i="5"/>
  <c r="P158" i="15"/>
  <c r="AH149" i="5"/>
  <c r="K217" i="15"/>
  <c r="AT166" i="5"/>
  <c r="W158" i="15"/>
  <c r="AV166" i="5"/>
  <c r="Y158" i="15"/>
  <c r="AL125" i="5"/>
  <c r="O190" i="15"/>
  <c r="AR149" i="5"/>
  <c r="U217" i="15"/>
  <c r="AF166" i="5"/>
  <c r="I158" i="15"/>
  <c r="AQ125" i="5"/>
  <c r="T190" i="15"/>
  <c r="AH136" i="5"/>
  <c r="K200" i="15"/>
  <c r="AI149" i="5"/>
  <c r="L217" i="15"/>
  <c r="AR166" i="5"/>
  <c r="U158" i="15"/>
  <c r="AP166" i="5"/>
  <c r="S158" i="15"/>
  <c r="AJ166" i="5"/>
  <c r="M158" i="15"/>
  <c r="AH125" i="5"/>
  <c r="K190" i="15"/>
  <c r="AI166" i="5"/>
  <c r="L158" i="15"/>
  <c r="AH166" i="5"/>
  <c r="K158" i="15"/>
  <c r="F216" i="15"/>
  <c r="AE166" i="5"/>
  <c r="H158" i="15"/>
  <c r="AW149" i="5"/>
  <c r="Z218" i="15" s="1"/>
  <c r="AE149" i="5"/>
  <c r="H217" i="15"/>
  <c r="BG206" i="11"/>
  <c r="K230" i="11"/>
  <c r="BK212" i="11"/>
  <c r="BD209" i="11"/>
  <c r="AI136" i="5"/>
  <c r="L201" i="15" s="1"/>
  <c r="AT125" i="5"/>
  <c r="W191" i="15" s="1"/>
  <c r="AT136" i="5"/>
  <c r="W201" i="15" s="1"/>
  <c r="AR136" i="5"/>
  <c r="U201" i="15" s="1"/>
  <c r="AG125" i="5"/>
  <c r="J191" i="15" s="1"/>
  <c r="AG136" i="5"/>
  <c r="J201" i="15" s="1"/>
  <c r="AV125" i="5"/>
  <c r="Y191" i="15" s="1"/>
  <c r="AW125" i="5"/>
  <c r="Z191" i="15" s="1"/>
  <c r="AF125" i="5"/>
  <c r="I191" i="15" s="1"/>
  <c r="AV136" i="5"/>
  <c r="Y201" i="15" s="1"/>
  <c r="AM136" i="5"/>
  <c r="P201" i="15" s="1"/>
  <c r="AU166" i="5"/>
  <c r="X159" i="15" s="1"/>
  <c r="AO125" i="5"/>
  <c r="R191" i="15" s="1"/>
  <c r="AJ136" i="5"/>
  <c r="M201" i="15" s="1"/>
  <c r="AE136" i="5"/>
  <c r="H201" i="15" s="1"/>
  <c r="AS136" i="5"/>
  <c r="V201" i="15" s="1"/>
  <c r="AK136" i="5"/>
  <c r="N201" i="15" s="1"/>
  <c r="AJ125" i="5"/>
  <c r="M191" i="15" s="1"/>
  <c r="AP136" i="5"/>
  <c r="S201" i="15" s="1"/>
  <c r="AU136" i="5"/>
  <c r="X201" i="15" s="1"/>
  <c r="AS126" i="5"/>
  <c r="V192" i="15" s="1"/>
  <c r="AI125" i="5"/>
  <c r="L191" i="15" s="1"/>
  <c r="AP125" i="5"/>
  <c r="S191" i="15" s="1"/>
  <c r="AO136" i="5"/>
  <c r="R201" i="15" s="1"/>
  <c r="AP149" i="5"/>
  <c r="S218" i="15" s="1"/>
  <c r="AU125" i="5"/>
  <c r="X191" i="15" s="1"/>
  <c r="AG149" i="5"/>
  <c r="J218" i="15" s="1"/>
  <c r="AW136" i="5"/>
  <c r="Z201" i="15" s="1"/>
  <c r="BZ209" i="11"/>
  <c r="AG166" i="5"/>
  <c r="J159" i="15" s="1"/>
  <c r="AR125" i="5"/>
  <c r="U191" i="15" s="1"/>
  <c r="AK125" i="5"/>
  <c r="N191" i="15" s="1"/>
  <c r="K226" i="11"/>
  <c r="CC226" i="11"/>
  <c r="CD226" i="11" s="1"/>
  <c r="CC214" i="11"/>
  <c r="CD214" i="11" s="1"/>
  <c r="BJ217" i="11"/>
  <c r="BZ214" i="11"/>
  <c r="BK214" i="11"/>
  <c r="BI214" i="11"/>
  <c r="BJ243" i="11"/>
  <c r="BH214" i="11"/>
  <c r="BH230" i="11"/>
  <c r="BE214" i="11"/>
  <c r="AF137" i="5"/>
  <c r="I273" i="15" s="1"/>
  <c r="AE125" i="5"/>
  <c r="H191" i="15" s="1"/>
  <c r="BC209" i="11"/>
  <c r="BF206" i="11"/>
  <c r="BG234" i="11"/>
  <c r="BG210" i="11"/>
  <c r="K206" i="11"/>
  <c r="CC220" i="11"/>
  <c r="CD220" i="11" s="1"/>
  <c r="BF210" i="11"/>
  <c r="CC223" i="11"/>
  <c r="CD223" i="11" s="1"/>
  <c r="BC220" i="11"/>
  <c r="AR210" i="11"/>
  <c r="CC241" i="11"/>
  <c r="CD241" i="11" s="1"/>
  <c r="AP236" i="11"/>
  <c r="BK226" i="11"/>
  <c r="BE212" i="11"/>
  <c r="BK234" i="11"/>
  <c r="BI240" i="11"/>
  <c r="BJ234" i="11"/>
  <c r="BF225" i="11"/>
  <c r="BZ212" i="11"/>
  <c r="BE240" i="11"/>
  <c r="BJ201" i="11"/>
  <c r="AL240" i="11"/>
  <c r="BB214" i="11"/>
  <c r="AZ214" i="11"/>
  <c r="BI244" i="11"/>
  <c r="BE241" i="11"/>
  <c r="BJ226" i="11"/>
  <c r="CC206" i="11"/>
  <c r="CD206" i="11" s="1"/>
  <c r="BD243" i="11"/>
  <c r="CC230" i="11"/>
  <c r="CD230" i="11" s="1"/>
  <c r="BD230" i="11"/>
  <c r="BI226" i="11"/>
  <c r="CC224" i="11"/>
  <c r="CD224" i="11" s="1"/>
  <c r="AQ214" i="11"/>
  <c r="BZ206" i="11"/>
  <c r="BC206" i="11"/>
  <c r="BI243" i="11"/>
  <c r="BG230" i="11"/>
  <c r="BC243" i="11"/>
  <c r="BZ230" i="11"/>
  <c r="BB230" i="11"/>
  <c r="BD226" i="11"/>
  <c r="BK224" i="11"/>
  <c r="AM214" i="11"/>
  <c r="BF208" i="11"/>
  <c r="BK206" i="11"/>
  <c r="BB206" i="11"/>
  <c r="BE206" i="11"/>
  <c r="BB243" i="11"/>
  <c r="BK230" i="11"/>
  <c r="BA230" i="11"/>
  <c r="BA226" i="11"/>
  <c r="BG224" i="11"/>
  <c r="BK216" i="11"/>
  <c r="CC209" i="11"/>
  <c r="CD209" i="11" s="1"/>
  <c r="BJ206" i="11"/>
  <c r="BA206" i="11"/>
  <c r="CC200" i="11"/>
  <c r="CD200" i="11" s="1"/>
  <c r="AZ243" i="11"/>
  <c r="BJ230" i="11"/>
  <c r="AZ230" i="11"/>
  <c r="AZ224" i="11"/>
  <c r="AO216" i="11"/>
  <c r="BI206" i="11"/>
  <c r="AZ206" i="11"/>
  <c r="BH243" i="11"/>
  <c r="BE230" i="11"/>
  <c r="BZ243" i="11"/>
  <c r="AQ243" i="11"/>
  <c r="BI230" i="11"/>
  <c r="AN230" i="11"/>
  <c r="BH209" i="11"/>
  <c r="AP207" i="11"/>
  <c r="BH206" i="11"/>
  <c r="AQ206" i="11"/>
  <c r="AO243" i="11"/>
  <c r="BK241" i="11"/>
  <c r="BH240" i="11"/>
  <c r="AP234" i="11"/>
  <c r="AR230" i="11"/>
  <c r="BH228" i="11"/>
  <c r="BF224" i="11"/>
  <c r="BZ220" i="11"/>
  <c r="AO220" i="11"/>
  <c r="CC217" i="11"/>
  <c r="CD217" i="11" s="1"/>
  <c r="BH216" i="11"/>
  <c r="BH212" i="11"/>
  <c r="BG241" i="11"/>
  <c r="AL234" i="11"/>
  <c r="AP230" i="11"/>
  <c r="K228" i="11"/>
  <c r="BH226" i="11"/>
  <c r="BC224" i="11"/>
  <c r="BK220" i="11"/>
  <c r="K220" i="11"/>
  <c r="BZ217" i="11"/>
  <c r="BE216" i="11"/>
  <c r="BF212" i="11"/>
  <c r="CC236" i="11"/>
  <c r="CD236" i="11" s="1"/>
  <c r="BH220" i="11"/>
  <c r="AP244" i="11"/>
  <c r="AR241" i="11"/>
  <c r="BK236" i="11"/>
  <c r="BB226" i="11"/>
  <c r="AR224" i="11"/>
  <c r="BG220" i="11"/>
  <c r="BF217" i="11"/>
  <c r="AN216" i="11"/>
  <c r="AZ212" i="11"/>
  <c r="AL244" i="11"/>
  <c r="AP241" i="11"/>
  <c r="BF236" i="11"/>
  <c r="BF220" i="11"/>
  <c r="AO217" i="11"/>
  <c r="BC236" i="11"/>
  <c r="AZ226" i="11"/>
  <c r="BZ224" i="11"/>
  <c r="BE220" i="11"/>
  <c r="BZ208" i="11"/>
  <c r="K239" i="11"/>
  <c r="AR236" i="11"/>
  <c r="BD220" i="11"/>
  <c r="BH208" i="11"/>
  <c r="CC201" i="11"/>
  <c r="CD201" i="11" s="1"/>
  <c r="BI231" i="11"/>
  <c r="AP220" i="11"/>
  <c r="CC212" i="11"/>
  <c r="CD212" i="11" s="1"/>
  <c r="AQ212" i="11"/>
  <c r="BB209" i="11"/>
  <c r="BE208" i="11"/>
  <c r="AL206" i="11"/>
  <c r="BE201" i="11"/>
  <c r="BZ200" i="11"/>
  <c r="BE231" i="11"/>
  <c r="AP215" i="11"/>
  <c r="AO209" i="11"/>
  <c r="AZ208" i="11"/>
  <c r="BD201" i="11"/>
  <c r="BK200" i="11"/>
  <c r="BI239" i="11"/>
  <c r="BI235" i="11"/>
  <c r="BB231" i="11"/>
  <c r="AR226" i="11"/>
  <c r="AO224" i="11"/>
  <c r="CC213" i="11"/>
  <c r="CD213" i="11" s="1"/>
  <c r="AQ208" i="11"/>
  <c r="BD206" i="11"/>
  <c r="BA201" i="11"/>
  <c r="BJ200" i="11"/>
  <c r="AZ239" i="11"/>
  <c r="BH235" i="11"/>
  <c r="AR231" i="11"/>
  <c r="AL226" i="11"/>
  <c r="AN224" i="11"/>
  <c r="BK213" i="11"/>
  <c r="AP208" i="11"/>
  <c r="AO201" i="11"/>
  <c r="BD200" i="11"/>
  <c r="BE235" i="11"/>
  <c r="BI232" i="11"/>
  <c r="AL231" i="11"/>
  <c r="AP213" i="11"/>
  <c r="CC208" i="11"/>
  <c r="CD208" i="11" s="1"/>
  <c r="BJ205" i="11"/>
  <c r="K202" i="11"/>
  <c r="AN201" i="11"/>
  <c r="AQ200" i="11"/>
  <c r="BA235" i="11"/>
  <c r="AR232" i="11"/>
  <c r="K231" i="11"/>
  <c r="AO213" i="11"/>
  <c r="BA205" i="11"/>
  <c r="AN236" i="11"/>
  <c r="AZ218" i="11"/>
  <c r="BA217" i="11"/>
  <c r="BD212" i="11"/>
  <c r="BF239" i="11"/>
  <c r="BH244" i="11"/>
  <c r="AZ244" i="11"/>
  <c r="BJ239" i="11"/>
  <c r="BA239" i="11"/>
  <c r="BZ228" i="11"/>
  <c r="BD221" i="11"/>
  <c r="AP219" i="11"/>
  <c r="BB217" i="11"/>
  <c r="BZ216" i="11"/>
  <c r="AP216" i="11"/>
  <c r="BA213" i="11"/>
  <c r="BD204" i="11"/>
  <c r="BZ202" i="11"/>
  <c r="BD202" i="11"/>
  <c r="BF201" i="11"/>
  <c r="AP201" i="11"/>
  <c r="AR239" i="11"/>
  <c r="AP223" i="11"/>
  <c r="BB221" i="11"/>
  <c r="BB202" i="11"/>
  <c r="CC221" i="11"/>
  <c r="CD221" i="11" s="1"/>
  <c r="BK202" i="11"/>
  <c r="BH239" i="11"/>
  <c r="BG228" i="11"/>
  <c r="BZ221" i="11"/>
  <c r="BJ202" i="11"/>
  <c r="CC244" i="11"/>
  <c r="CD244" i="11" s="1"/>
  <c r="BF243" i="11"/>
  <c r="AN243" i="11"/>
  <c r="BG239" i="11"/>
  <c r="AQ239" i="11"/>
  <c r="AQ236" i="11"/>
  <c r="BB234" i="11"/>
  <c r="BE228" i="11"/>
  <c r="BH224" i="11"/>
  <c r="AQ224" i="11"/>
  <c r="BK221" i="11"/>
  <c r="BA221" i="11"/>
  <c r="AQ220" i="11"/>
  <c r="BH218" i="11"/>
  <c r="BK217" i="11"/>
  <c r="AN217" i="11"/>
  <c r="BF216" i="11"/>
  <c r="K216" i="11"/>
  <c r="BJ214" i="11"/>
  <c r="AR214" i="11"/>
  <c r="BZ213" i="11"/>
  <c r="BK209" i="11"/>
  <c r="BA209" i="11"/>
  <c r="BK208" i="11"/>
  <c r="CC203" i="11"/>
  <c r="CD203" i="11" s="1"/>
  <c r="BI202" i="11"/>
  <c r="AZ202" i="11"/>
  <c r="BZ201" i="11"/>
  <c r="BC201" i="11"/>
  <c r="AM201" i="11"/>
  <c r="BC200" i="11"/>
  <c r="BJ209" i="11"/>
  <c r="AP209" i="11"/>
  <c r="BH202" i="11"/>
  <c r="AQ202" i="11"/>
  <c r="BK201" i="11"/>
  <c r="BB201" i="11"/>
  <c r="K201" i="11"/>
  <c r="AZ200" i="11"/>
  <c r="AZ228" i="11"/>
  <c r="BI221" i="11"/>
  <c r="AP221" i="11"/>
  <c r="BD216" i="11"/>
  <c r="BI213" i="11"/>
  <c r="BG202" i="11"/>
  <c r="AO202" i="11"/>
  <c r="BC221" i="11"/>
  <c r="AP239" i="11"/>
  <c r="BD228" i="11"/>
  <c r="AQ221" i="11"/>
  <c r="CC239" i="11"/>
  <c r="CD239" i="11" s="1"/>
  <c r="AN239" i="11"/>
  <c r="BE244" i="11"/>
  <c r="BZ239" i="11"/>
  <c r="BD239" i="11"/>
  <c r="AL239" i="11"/>
  <c r="BH236" i="11"/>
  <c r="K234" i="11"/>
  <c r="AP228" i="11"/>
  <c r="BE224" i="11"/>
  <c r="K224" i="11"/>
  <c r="BF221" i="11"/>
  <c r="AM221" i="11"/>
  <c r="BE217" i="11"/>
  <c r="BC216" i="11"/>
  <c r="BG214" i="11"/>
  <c r="K214" i="11"/>
  <c r="BF213" i="11"/>
  <c r="BF209" i="11"/>
  <c r="AN209" i="11"/>
  <c r="BF202" i="11"/>
  <c r="AN202" i="11"/>
  <c r="BI201" i="11"/>
  <c r="AZ201" i="11"/>
  <c r="BC202" i="11"/>
  <c r="BJ221" i="11"/>
  <c r="BE239" i="11"/>
  <c r="BA244" i="11"/>
  <c r="BK243" i="11"/>
  <c r="BA243" i="11"/>
  <c r="AQ241" i="11"/>
  <c r="BA240" i="11"/>
  <c r="BK239" i="11"/>
  <c r="BC239" i="11"/>
  <c r="BG236" i="11"/>
  <c r="AL230" i="11"/>
  <c r="CC228" i="11"/>
  <c r="CD228" i="11" s="1"/>
  <c r="AN228" i="11"/>
  <c r="AN226" i="11"/>
  <c r="BD224" i="11"/>
  <c r="BE221" i="11"/>
  <c r="AL221" i="11"/>
  <c r="BD217" i="11"/>
  <c r="CC216" i="11"/>
  <c r="CD216" i="11" s="1"/>
  <c r="AQ216" i="11"/>
  <c r="BF214" i="11"/>
  <c r="BE213" i="11"/>
  <c r="BE209" i="11"/>
  <c r="BD208" i="11"/>
  <c r="CC202" i="11"/>
  <c r="CD202" i="11" s="1"/>
  <c r="BE202" i="11"/>
  <c r="BH201" i="11"/>
  <c r="AQ201" i="11"/>
  <c r="AR233" i="11"/>
  <c r="AR218" i="11"/>
  <c r="CC243" i="11"/>
  <c r="CD243" i="11" s="1"/>
  <c r="BE243" i="11"/>
  <c r="AP243" i="11"/>
  <c r="BC241" i="11"/>
  <c r="CC240" i="11"/>
  <c r="CD240" i="11" s="1"/>
  <c r="K240" i="11"/>
  <c r="BB239" i="11"/>
  <c r="AM239" i="11"/>
  <c r="AZ236" i="11"/>
  <c r="CC235" i="11"/>
  <c r="CD235" i="11" s="1"/>
  <c r="K235" i="11"/>
  <c r="BA234" i="11"/>
  <c r="BK233" i="11"/>
  <c r="BA233" i="11"/>
  <c r="BC230" i="11"/>
  <c r="AM230" i="11"/>
  <c r="BF228" i="11"/>
  <c r="AO228" i="11"/>
  <c r="BZ226" i="11"/>
  <c r="BC226" i="11"/>
  <c r="AM226" i="11"/>
  <c r="BI225" i="11"/>
  <c r="AL225" i="11"/>
  <c r="AP224" i="11"/>
  <c r="BI222" i="11"/>
  <c r="AZ222" i="11"/>
  <c r="AO221" i="11"/>
  <c r="AR220" i="11"/>
  <c r="BE219" i="11"/>
  <c r="BI218" i="11"/>
  <c r="BA218" i="11"/>
  <c r="K218" i="11"/>
  <c r="BI217" i="11"/>
  <c r="AP217" i="11"/>
  <c r="AZ216" i="11"/>
  <c r="BE215" i="11"/>
  <c r="BA214" i="11"/>
  <c r="AL214" i="11"/>
  <c r="BJ213" i="11"/>
  <c r="AQ213" i="11"/>
  <c r="BC212" i="11"/>
  <c r="BH210" i="11"/>
  <c r="AZ210" i="11"/>
  <c r="K210" i="11"/>
  <c r="BI209" i="11"/>
  <c r="AQ209" i="11"/>
  <c r="BC208" i="11"/>
  <c r="AM206" i="11"/>
  <c r="BK205" i="11"/>
  <c r="BB205" i="11"/>
  <c r="AL205" i="11"/>
  <c r="BE204" i="11"/>
  <c r="K204" i="11"/>
  <c r="AP202" i="11"/>
  <c r="BB200" i="11"/>
  <c r="BH222" i="11"/>
  <c r="AQ233" i="11"/>
  <c r="BE225" i="11"/>
  <c r="AP222" i="11"/>
  <c r="BC204" i="11"/>
  <c r="AM243" i="11"/>
  <c r="BG233" i="11"/>
  <c r="AP233" i="11"/>
  <c r="BC228" i="11"/>
  <c r="BB225" i="11"/>
  <c r="BE222" i="11"/>
  <c r="AO222" i="11"/>
  <c r="BF218" i="11"/>
  <c r="AP218" i="11"/>
  <c r="AM217" i="11"/>
  <c r="AN213" i="11"/>
  <c r="AP212" i="11"/>
  <c r="CC210" i="11"/>
  <c r="CD210" i="11" s="1"/>
  <c r="BE210" i="11"/>
  <c r="AP210" i="11"/>
  <c r="AR206" i="11"/>
  <c r="BH205" i="11"/>
  <c r="AQ205" i="11"/>
  <c r="CC204" i="11"/>
  <c r="CD204" i="11" s="1"/>
  <c r="AZ204" i="11"/>
  <c r="BE203" i="11"/>
  <c r="AM202" i="11"/>
  <c r="AL201" i="11"/>
  <c r="BH200" i="11"/>
  <c r="AP200" i="11"/>
  <c r="AR222" i="11"/>
  <c r="BG222" i="11"/>
  <c r="AQ210" i="11"/>
  <c r="BI205" i="11"/>
  <c r="AL243" i="11"/>
  <c r="AN241" i="11"/>
  <c r="BF233" i="11"/>
  <c r="AO233" i="11"/>
  <c r="BA225" i="11"/>
  <c r="CC222" i="11"/>
  <c r="CD222" i="11" s="1"/>
  <c r="BD222" i="11"/>
  <c r="AN222" i="11"/>
  <c r="AN220" i="11"/>
  <c r="CC218" i="11"/>
  <c r="CD218" i="11" s="1"/>
  <c r="BE218" i="11"/>
  <c r="AO218" i="11"/>
  <c r="BC217" i="11"/>
  <c r="AL217" i="11"/>
  <c r="AP214" i="11"/>
  <c r="BD213" i="11"/>
  <c r="AM213" i="11"/>
  <c r="AO212" i="11"/>
  <c r="BZ210" i="11"/>
  <c r="BD210" i="11"/>
  <c r="AO210" i="11"/>
  <c r="AM209" i="11"/>
  <c r="AO208" i="11"/>
  <c r="BF205" i="11"/>
  <c r="AP205" i="11"/>
  <c r="BZ204" i="11"/>
  <c r="AQ204" i="11"/>
  <c r="BA202" i="11"/>
  <c r="AL202" i="11"/>
  <c r="BF200" i="11"/>
  <c r="AO200" i="11"/>
  <c r="AF245" i="11"/>
  <c r="AZ205" i="11"/>
  <c r="K243" i="11"/>
  <c r="AZ240" i="11"/>
  <c r="AP238" i="11"/>
  <c r="AZ235" i="11"/>
  <c r="BE233" i="11"/>
  <c r="AM233" i="11"/>
  <c r="BK228" i="11"/>
  <c r="AR228" i="11"/>
  <c r="BG226" i="11"/>
  <c r="AP226" i="11"/>
  <c r="AQ225" i="11"/>
  <c r="BZ222" i="11"/>
  <c r="BC222" i="11"/>
  <c r="AM222" i="11"/>
  <c r="BZ218" i="11"/>
  <c r="BD218" i="11"/>
  <c r="AN218" i="11"/>
  <c r="BD214" i="11"/>
  <c r="AO214" i="11"/>
  <c r="BC213" i="11"/>
  <c r="AL213" i="11"/>
  <c r="AN212" i="11"/>
  <c r="BK210" i="11"/>
  <c r="BC210" i="11"/>
  <c r="AN210" i="11"/>
  <c r="AL209" i="11"/>
  <c r="AN208" i="11"/>
  <c r="AP206" i="11"/>
  <c r="BE205" i="11"/>
  <c r="AO205" i="11"/>
  <c r="BK204" i="11"/>
  <c r="AP204" i="11"/>
  <c r="BE200" i="11"/>
  <c r="AN200" i="11"/>
  <c r="BJ233" i="11"/>
  <c r="BI233" i="11"/>
  <c r="BG218" i="11"/>
  <c r="BG243" i="11"/>
  <c r="BF241" i="11"/>
  <c r="AP240" i="11"/>
  <c r="BE236" i="11"/>
  <c r="AP235" i="11"/>
  <c r="BC233" i="11"/>
  <c r="AL233" i="11"/>
  <c r="AO230" i="11"/>
  <c r="BF229" i="11"/>
  <c r="AQ228" i="11"/>
  <c r="BE226" i="11"/>
  <c r="AO226" i="11"/>
  <c r="CC225" i="11"/>
  <c r="CD225" i="11" s="1"/>
  <c r="AP225" i="11"/>
  <c r="BK222" i="11"/>
  <c r="BB222" i="11"/>
  <c r="AL222" i="11"/>
  <c r="BK218" i="11"/>
  <c r="BC218" i="11"/>
  <c r="AM218" i="11"/>
  <c r="BC214" i="11"/>
  <c r="BB213" i="11"/>
  <c r="K212" i="11"/>
  <c r="BJ210" i="11"/>
  <c r="BB210" i="11"/>
  <c r="AM210" i="11"/>
  <c r="K208" i="11"/>
  <c r="AO206" i="11"/>
  <c r="CC205" i="11"/>
  <c r="CD205" i="11" s="1"/>
  <c r="BD205" i="11"/>
  <c r="AN205" i="11"/>
  <c r="BH204" i="11"/>
  <c r="AO204" i="11"/>
  <c r="AL235" i="11"/>
  <c r="BZ233" i="11"/>
  <c r="BE229" i="11"/>
  <c r="BJ225" i="11"/>
  <c r="AM225" i="11"/>
  <c r="BJ222" i="11"/>
  <c r="BA222" i="11"/>
  <c r="K222" i="11"/>
  <c r="AZ220" i="11"/>
  <c r="BJ218" i="11"/>
  <c r="BB218" i="11"/>
  <c r="AL218" i="11"/>
  <c r="AQ217" i="11"/>
  <c r="BI210" i="11"/>
  <c r="BA210" i="11"/>
  <c r="BZ205" i="11"/>
  <c r="BC205" i="11"/>
  <c r="AM205" i="11"/>
  <c r="BF204" i="11"/>
  <c r="AN204" i="11"/>
  <c r="AP242" i="11"/>
  <c r="BJ244" i="11"/>
  <c r="BB244" i="11"/>
  <c r="AM244" i="11"/>
  <c r="BF242" i="11"/>
  <c r="AQ242" i="11"/>
  <c r="BH241" i="11"/>
  <c r="AZ241" i="11"/>
  <c r="K241" i="11"/>
  <c r="BJ240" i="11"/>
  <c r="BB240" i="11"/>
  <c r="AM240" i="11"/>
  <c r="BF238" i="11"/>
  <c r="AQ238" i="11"/>
  <c r="K236" i="11"/>
  <c r="BJ235" i="11"/>
  <c r="BB235" i="11"/>
  <c r="AM235" i="11"/>
  <c r="BZ234" i="11"/>
  <c r="BC234" i="11"/>
  <c r="AM234" i="11"/>
  <c r="BK232" i="11"/>
  <c r="BF231" i="11"/>
  <c r="AM231" i="11"/>
  <c r="BI229" i="11"/>
  <c r="AR211" i="11"/>
  <c r="BG211" i="11"/>
  <c r="K211" i="11"/>
  <c r="AZ211" i="11"/>
  <c r="BH211" i="11"/>
  <c r="AL211" i="11"/>
  <c r="BA211" i="11"/>
  <c r="BI211" i="11"/>
  <c r="AM211" i="11"/>
  <c r="BB211" i="11"/>
  <c r="BJ211" i="11"/>
  <c r="AN211" i="11"/>
  <c r="BC211" i="11"/>
  <c r="BK211" i="11"/>
  <c r="AO211" i="11"/>
  <c r="BD211" i="11"/>
  <c r="BZ211" i="11"/>
  <c r="AQ211" i="11"/>
  <c r="BF211" i="11"/>
  <c r="CC242" i="11"/>
  <c r="CD242" i="11" s="1"/>
  <c r="CC238" i="11"/>
  <c r="CD238" i="11" s="1"/>
  <c r="AL232" i="11"/>
  <c r="BA232" i="11"/>
  <c r="AM232" i="11"/>
  <c r="BB232" i="11"/>
  <c r="BJ232" i="11"/>
  <c r="K244" i="11"/>
  <c r="BZ242" i="11"/>
  <c r="BD242" i="11"/>
  <c r="AO242" i="11"/>
  <c r="BZ238" i="11"/>
  <c r="BD238" i="11"/>
  <c r="AO238" i="11"/>
  <c r="BH232" i="11"/>
  <c r="AQ232" i="11"/>
  <c r="AN229" i="11"/>
  <c r="BC229" i="11"/>
  <c r="BK229" i="11"/>
  <c r="AO229" i="11"/>
  <c r="BD229" i="11"/>
  <c r="BZ229" i="11"/>
  <c r="AR229" i="11"/>
  <c r="BG229" i="11"/>
  <c r="K229" i="11"/>
  <c r="AZ229" i="11"/>
  <c r="BH229" i="11"/>
  <c r="AR227" i="11"/>
  <c r="BG227" i="11"/>
  <c r="K227" i="11"/>
  <c r="AZ227" i="11"/>
  <c r="BH227" i="11"/>
  <c r="AL227" i="11"/>
  <c r="BA227" i="11"/>
  <c r="BI227" i="11"/>
  <c r="AM227" i="11"/>
  <c r="BB227" i="11"/>
  <c r="BJ227" i="11"/>
  <c r="AN227" i="11"/>
  <c r="BC227" i="11"/>
  <c r="BK227" i="11"/>
  <c r="AO227" i="11"/>
  <c r="BD227" i="11"/>
  <c r="BZ227" i="11"/>
  <c r="AQ227" i="11"/>
  <c r="BF227" i="11"/>
  <c r="BG244" i="11"/>
  <c r="AR244" i="11"/>
  <c r="BK242" i="11"/>
  <c r="BC242" i="11"/>
  <c r="AN242" i="11"/>
  <c r="BG240" i="11"/>
  <c r="AR240" i="11"/>
  <c r="BK238" i="11"/>
  <c r="BC238" i="11"/>
  <c r="AN238" i="11"/>
  <c r="BG235" i="11"/>
  <c r="AR235" i="11"/>
  <c r="BI234" i="11"/>
  <c r="AZ234" i="11"/>
  <c r="BG232" i="11"/>
  <c r="AP232" i="11"/>
  <c r="CC231" i="11"/>
  <c r="CD231" i="11" s="1"/>
  <c r="BA231" i="11"/>
  <c r="BB229" i="11"/>
  <c r="AR207" i="11"/>
  <c r="BG207" i="11"/>
  <c r="K207" i="11"/>
  <c r="AZ207" i="11"/>
  <c r="BH207" i="11"/>
  <c r="AL207" i="11"/>
  <c r="BA207" i="11"/>
  <c r="BI207" i="11"/>
  <c r="AM207" i="11"/>
  <c r="BB207" i="11"/>
  <c r="BJ207" i="11"/>
  <c r="AN207" i="11"/>
  <c r="BC207" i="11"/>
  <c r="BK207" i="11"/>
  <c r="AO207" i="11"/>
  <c r="BD207" i="11"/>
  <c r="BZ207" i="11"/>
  <c r="AQ207" i="11"/>
  <c r="BF207" i="11"/>
  <c r="BF244" i="11"/>
  <c r="AQ244" i="11"/>
  <c r="BJ242" i="11"/>
  <c r="BB242" i="11"/>
  <c r="AM242" i="11"/>
  <c r="BZ241" i="11"/>
  <c r="BD241" i="11"/>
  <c r="AO241" i="11"/>
  <c r="BF240" i="11"/>
  <c r="AQ240" i="11"/>
  <c r="BJ238" i="11"/>
  <c r="BB238" i="11"/>
  <c r="AM238" i="11"/>
  <c r="BZ236" i="11"/>
  <c r="BD236" i="11"/>
  <c r="AO236" i="11"/>
  <c r="BF235" i="11"/>
  <c r="AQ235" i="11"/>
  <c r="BH234" i="11"/>
  <c r="K233" i="11"/>
  <c r="AZ233" i="11"/>
  <c r="BH233" i="11"/>
  <c r="BF232" i="11"/>
  <c r="AO232" i="11"/>
  <c r="BJ231" i="11"/>
  <c r="BA229" i="11"/>
  <c r="CC211" i="11"/>
  <c r="CD211" i="11" s="1"/>
  <c r="BE242" i="11"/>
  <c r="BE238" i="11"/>
  <c r="BI242" i="11"/>
  <c r="BA242" i="11"/>
  <c r="AL242" i="11"/>
  <c r="BI238" i="11"/>
  <c r="BA238" i="11"/>
  <c r="AL238" i="11"/>
  <c r="AQ234" i="11"/>
  <c r="BF234" i="11"/>
  <c r="BE232" i="11"/>
  <c r="AN232" i="11"/>
  <c r="AN231" i="11"/>
  <c r="BC231" i="11"/>
  <c r="BK231" i="11"/>
  <c r="AO231" i="11"/>
  <c r="BD231" i="11"/>
  <c r="BZ231" i="11"/>
  <c r="AQ229" i="11"/>
  <c r="BE211" i="11"/>
  <c r="BZ244" i="11"/>
  <c r="BD244" i="11"/>
  <c r="AO244" i="11"/>
  <c r="BH242" i="11"/>
  <c r="AZ242" i="11"/>
  <c r="K242" i="11"/>
  <c r="BJ241" i="11"/>
  <c r="BB241" i="11"/>
  <c r="AM241" i="11"/>
  <c r="BZ240" i="11"/>
  <c r="BD240" i="11"/>
  <c r="AO240" i="11"/>
  <c r="BH238" i="11"/>
  <c r="AZ238" i="11"/>
  <c r="K238" i="11"/>
  <c r="BJ236" i="11"/>
  <c r="BB236" i="11"/>
  <c r="AM236" i="11"/>
  <c r="BZ235" i="11"/>
  <c r="BD235" i="11"/>
  <c r="AO235" i="11"/>
  <c r="BE234" i="11"/>
  <c r="AO234" i="11"/>
  <c r="CC232" i="11"/>
  <c r="CD232" i="11" s="1"/>
  <c r="BD232" i="11"/>
  <c r="K232" i="11"/>
  <c r="BH231" i="11"/>
  <c r="AQ231" i="11"/>
  <c r="CC229" i="11"/>
  <c r="CD229" i="11" s="1"/>
  <c r="AP229" i="11"/>
  <c r="CC227" i="11"/>
  <c r="CD227" i="11" s="1"/>
  <c r="AP211" i="11"/>
  <c r="AR203" i="11"/>
  <c r="BG203" i="11"/>
  <c r="K203" i="11"/>
  <c r="AZ203" i="11"/>
  <c r="BH203" i="11"/>
  <c r="AL203" i="11"/>
  <c r="BA203" i="11"/>
  <c r="BI203" i="11"/>
  <c r="AM203" i="11"/>
  <c r="BB203" i="11"/>
  <c r="BJ203" i="11"/>
  <c r="AN203" i="11"/>
  <c r="BC203" i="11"/>
  <c r="BK203" i="11"/>
  <c r="AO203" i="11"/>
  <c r="BD203" i="11"/>
  <c r="BZ203" i="11"/>
  <c r="AQ203" i="11"/>
  <c r="BF203" i="11"/>
  <c r="BK244" i="11"/>
  <c r="BC244" i="11"/>
  <c r="BG242" i="11"/>
  <c r="BI241" i="11"/>
  <c r="BA241" i="11"/>
  <c r="BK240" i="11"/>
  <c r="BC240" i="11"/>
  <c r="BG238" i="11"/>
  <c r="BI236" i="11"/>
  <c r="BA236" i="11"/>
  <c r="BK235" i="11"/>
  <c r="BC235" i="11"/>
  <c r="CC234" i="11"/>
  <c r="CD234" i="11" s="1"/>
  <c r="BD234" i="11"/>
  <c r="AN234" i="11"/>
  <c r="CC233" i="11"/>
  <c r="CD233" i="11" s="1"/>
  <c r="BD233" i="11"/>
  <c r="AN233" i="11"/>
  <c r="BZ232" i="11"/>
  <c r="BC232" i="11"/>
  <c r="BG231" i="11"/>
  <c r="AP231" i="11"/>
  <c r="BJ229" i="11"/>
  <c r="AM229" i="11"/>
  <c r="BE227" i="11"/>
  <c r="AR223" i="11"/>
  <c r="BG223" i="11"/>
  <c r="K223" i="11"/>
  <c r="AZ223" i="11"/>
  <c r="BH223" i="11"/>
  <c r="AL223" i="11"/>
  <c r="BA223" i="11"/>
  <c r="BI223" i="11"/>
  <c r="AM223" i="11"/>
  <c r="BB223" i="11"/>
  <c r="BJ223" i="11"/>
  <c r="AN223" i="11"/>
  <c r="BC223" i="11"/>
  <c r="BK223" i="11"/>
  <c r="AO223" i="11"/>
  <c r="BD223" i="11"/>
  <c r="BZ223" i="11"/>
  <c r="AQ223" i="11"/>
  <c r="BF223" i="11"/>
  <c r="AR219" i="11"/>
  <c r="BG219" i="11"/>
  <c r="K219" i="11"/>
  <c r="AZ219" i="11"/>
  <c r="BH219" i="11"/>
  <c r="AL219" i="11"/>
  <c r="BA219" i="11"/>
  <c r="BI219" i="11"/>
  <c r="AM219" i="11"/>
  <c r="BB219" i="11"/>
  <c r="BJ219" i="11"/>
  <c r="AN219" i="11"/>
  <c r="BC219" i="11"/>
  <c r="BK219" i="11"/>
  <c r="AO219" i="11"/>
  <c r="BD219" i="11"/>
  <c r="BZ219" i="11"/>
  <c r="AQ219" i="11"/>
  <c r="BF219" i="11"/>
  <c r="AR215" i="11"/>
  <c r="BG215" i="11"/>
  <c r="K215" i="11"/>
  <c r="AZ215" i="11"/>
  <c r="BH215" i="11"/>
  <c r="AL215" i="11"/>
  <c r="BA215" i="11"/>
  <c r="BI215" i="11"/>
  <c r="AM215" i="11"/>
  <c r="BB215" i="11"/>
  <c r="BJ215" i="11"/>
  <c r="AN215" i="11"/>
  <c r="BC215" i="11"/>
  <c r="BK215" i="11"/>
  <c r="AO215" i="11"/>
  <c r="BD215" i="11"/>
  <c r="BZ215" i="11"/>
  <c r="AQ215" i="11"/>
  <c r="BF215" i="11"/>
  <c r="CC207" i="11"/>
  <c r="CD207" i="11" s="1"/>
  <c r="BF230" i="11"/>
  <c r="BJ228" i="11"/>
  <c r="BB228" i="11"/>
  <c r="AM228" i="11"/>
  <c r="BF226" i="11"/>
  <c r="BH225" i="11"/>
  <c r="AZ225" i="11"/>
  <c r="K225" i="11"/>
  <c r="BJ224" i="11"/>
  <c r="BB224" i="11"/>
  <c r="AM224" i="11"/>
  <c r="BF222" i="11"/>
  <c r="BH221" i="11"/>
  <c r="AZ221" i="11"/>
  <c r="K221" i="11"/>
  <c r="BJ220" i="11"/>
  <c r="BB220" i="11"/>
  <c r="AM220" i="11"/>
  <c r="BH217" i="11"/>
  <c r="AZ217" i="11"/>
  <c r="K217" i="11"/>
  <c r="BJ216" i="11"/>
  <c r="BB216" i="11"/>
  <c r="AM216" i="11"/>
  <c r="BH213" i="11"/>
  <c r="AZ213" i="11"/>
  <c r="K213" i="11"/>
  <c r="BJ212" i="11"/>
  <c r="BB212" i="11"/>
  <c r="AM212" i="11"/>
  <c r="AZ209" i="11"/>
  <c r="K209" i="11"/>
  <c r="BJ208" i="11"/>
  <c r="BB208" i="11"/>
  <c r="AM208" i="11"/>
  <c r="K205" i="11"/>
  <c r="BJ204" i="11"/>
  <c r="BB204" i="11"/>
  <c r="AM204" i="11"/>
  <c r="AM200" i="11"/>
  <c r="BI228" i="11"/>
  <c r="BA228" i="11"/>
  <c r="BG225" i="11"/>
  <c r="AR225" i="11"/>
  <c r="BI224" i="11"/>
  <c r="BA224" i="11"/>
  <c r="BG221" i="11"/>
  <c r="AR221" i="11"/>
  <c r="BI220" i="11"/>
  <c r="BA220" i="11"/>
  <c r="BG217" i="11"/>
  <c r="BI216" i="11"/>
  <c r="BA216" i="11"/>
  <c r="AL216" i="11"/>
  <c r="BG213" i="11"/>
  <c r="BI212" i="11"/>
  <c r="BA212" i="11"/>
  <c r="AL212" i="11"/>
  <c r="BG209" i="11"/>
  <c r="BI208" i="11"/>
  <c r="BA208" i="11"/>
  <c r="AL208" i="11"/>
  <c r="BG205" i="11"/>
  <c r="BI204" i="11"/>
  <c r="BA204" i="11"/>
  <c r="AL204" i="11"/>
  <c r="BG201" i="11"/>
  <c r="BI200" i="11"/>
  <c r="BA200" i="11"/>
  <c r="AL200" i="11"/>
  <c r="K200" i="11"/>
  <c r="BG216" i="11"/>
  <c r="BG212" i="11"/>
  <c r="BG208" i="11"/>
  <c r="BG204" i="11"/>
  <c r="BG200" i="11"/>
  <c r="BZ225" i="11"/>
  <c r="BD225" i="11"/>
  <c r="AO225" i="11"/>
  <c r="BK225" i="11"/>
  <c r="BC225" i="11"/>
  <c r="AM126" i="5" l="1"/>
  <c r="P192" i="15" s="1"/>
  <c r="F200" i="15"/>
  <c r="F190" i="15"/>
  <c r="AT167" i="5"/>
  <c r="W159" i="15"/>
  <c r="AI167" i="5"/>
  <c r="L159" i="15"/>
  <c r="AR167" i="5"/>
  <c r="U159" i="15"/>
  <c r="AH137" i="5"/>
  <c r="K201" i="15"/>
  <c r="AR150" i="5"/>
  <c r="U218" i="15"/>
  <c r="AQ137" i="5"/>
  <c r="T201" i="15"/>
  <c r="AL150" i="5"/>
  <c r="O218" i="15"/>
  <c r="AN150" i="5"/>
  <c r="Q218" i="15"/>
  <c r="AT150" i="5"/>
  <c r="W218" i="15"/>
  <c r="AN126" i="5"/>
  <c r="Q191" i="15"/>
  <c r="AO150" i="5"/>
  <c r="R218" i="15"/>
  <c r="AH150" i="5"/>
  <c r="K218" i="15"/>
  <c r="AH126" i="5"/>
  <c r="K191" i="15"/>
  <c r="AI150" i="5"/>
  <c r="L218" i="15"/>
  <c r="AO167" i="5"/>
  <c r="R159" i="15"/>
  <c r="AV150" i="5"/>
  <c r="Y218" i="15"/>
  <c r="AN137" i="5"/>
  <c r="Q201" i="15"/>
  <c r="AJ150" i="5"/>
  <c r="M218" i="15"/>
  <c r="AS167" i="5"/>
  <c r="V159" i="15"/>
  <c r="AM150" i="5"/>
  <c r="P218" i="15"/>
  <c r="AL126" i="5"/>
  <c r="O191" i="15"/>
  <c r="AJ167" i="5"/>
  <c r="M159" i="15"/>
  <c r="AQ126" i="5"/>
  <c r="T191" i="15"/>
  <c r="AN167" i="5"/>
  <c r="Q159" i="15"/>
  <c r="AK150" i="5"/>
  <c r="N218" i="15"/>
  <c r="AK167" i="5"/>
  <c r="N159" i="15"/>
  <c r="AW167" i="5"/>
  <c r="Z159" i="15"/>
  <c r="AH167" i="5"/>
  <c r="K159" i="15"/>
  <c r="AV167" i="5"/>
  <c r="Y159" i="15"/>
  <c r="AM167" i="5"/>
  <c r="P159" i="15"/>
  <c r="AQ150" i="5"/>
  <c r="T218" i="15"/>
  <c r="F158" i="15"/>
  <c r="AP167" i="5"/>
  <c r="S159" i="15"/>
  <c r="AF167" i="5"/>
  <c r="I159" i="15"/>
  <c r="I218" i="15"/>
  <c r="AF150" i="5"/>
  <c r="AU150" i="5"/>
  <c r="X218" i="15"/>
  <c r="AS150" i="5"/>
  <c r="V218" i="15"/>
  <c r="AL137" i="5"/>
  <c r="O201" i="15"/>
  <c r="AQ167" i="5"/>
  <c r="T159" i="15"/>
  <c r="AL167" i="5"/>
  <c r="O159" i="15"/>
  <c r="F217" i="15"/>
  <c r="AE167" i="5"/>
  <c r="H159" i="15"/>
  <c r="AW150" i="5"/>
  <c r="Z219" i="15" s="1"/>
  <c r="AE150" i="5"/>
  <c r="H218" i="15"/>
  <c r="AG126" i="5"/>
  <c r="J192" i="15" s="1"/>
  <c r="AT137" i="5"/>
  <c r="W273" i="15" s="1"/>
  <c r="AU126" i="5"/>
  <c r="X192" i="15" s="1"/>
  <c r="AP150" i="5"/>
  <c r="S219" i="15" s="1"/>
  <c r="AO137" i="5"/>
  <c r="R273" i="15" s="1"/>
  <c r="AS127" i="5"/>
  <c r="V193" i="15" s="1"/>
  <c r="AV126" i="5"/>
  <c r="Y192" i="15" s="1"/>
  <c r="AT126" i="5"/>
  <c r="W192" i="15" s="1"/>
  <c r="AJ126" i="5"/>
  <c r="M192" i="15" s="1"/>
  <c r="AJ137" i="5"/>
  <c r="M273" i="15" s="1"/>
  <c r="AO126" i="5"/>
  <c r="R192" i="15" s="1"/>
  <c r="AF126" i="5"/>
  <c r="I192" i="15" s="1"/>
  <c r="AE137" i="5"/>
  <c r="H273" i="15" s="1"/>
  <c r="AR126" i="5"/>
  <c r="U192" i="15" s="1"/>
  <c r="AW137" i="5"/>
  <c r="Z273" i="15" s="1"/>
  <c r="AI126" i="5"/>
  <c r="L192" i="15" s="1"/>
  <c r="AU137" i="5"/>
  <c r="X273" i="15" s="1"/>
  <c r="AP137" i="5"/>
  <c r="S273" i="15" s="1"/>
  <c r="AR137" i="5"/>
  <c r="U273" i="15" s="1"/>
  <c r="AI137" i="5"/>
  <c r="L273" i="15" s="1"/>
  <c r="AK137" i="5"/>
  <c r="N273" i="15" s="1"/>
  <c r="AU167" i="5"/>
  <c r="X160" i="15" s="1"/>
  <c r="AW126" i="5"/>
  <c r="Z192" i="15" s="1"/>
  <c r="AK126" i="5"/>
  <c r="N192" i="15" s="1"/>
  <c r="AG167" i="5"/>
  <c r="J160" i="15" s="1"/>
  <c r="AP126" i="5"/>
  <c r="S192" i="15" s="1"/>
  <c r="AG137" i="5"/>
  <c r="J273" i="15" s="1"/>
  <c r="AV137" i="5"/>
  <c r="Y273" i="15" s="1"/>
  <c r="AG150" i="5"/>
  <c r="J219" i="15" s="1"/>
  <c r="AS137" i="5"/>
  <c r="V273" i="15" s="1"/>
  <c r="AM137" i="5"/>
  <c r="P273" i="15" s="1"/>
  <c r="AF138" i="5"/>
  <c r="I274" i="15" s="1"/>
  <c r="AE126" i="5"/>
  <c r="H192" i="15" s="1"/>
  <c r="BD245" i="11"/>
  <c r="AP245" i="11"/>
  <c r="BE245" i="11"/>
  <c r="BK245" i="11"/>
  <c r="K245" i="11"/>
  <c r="BC245" i="11"/>
  <c r="AO245" i="11"/>
  <c r="AM245" i="11"/>
  <c r="CD245" i="11"/>
  <c r="AL245" i="11"/>
  <c r="AN245" i="11"/>
  <c r="AZ245" i="11"/>
  <c r="BH245" i="11"/>
  <c r="BF245" i="11"/>
  <c r="BJ245" i="11"/>
  <c r="BG245" i="11"/>
  <c r="AQ245" i="11"/>
  <c r="BB245" i="11"/>
  <c r="BA245" i="11"/>
  <c r="BI245" i="11"/>
  <c r="BZ245" i="11"/>
  <c r="AR245" i="11"/>
  <c r="AM127" i="5" l="1"/>
  <c r="P193" i="15" s="1"/>
  <c r="F201" i="15"/>
  <c r="F159" i="15"/>
  <c r="F191" i="15"/>
  <c r="AQ168" i="5"/>
  <c r="T160" i="15"/>
  <c r="AO151" i="5"/>
  <c r="R219" i="15"/>
  <c r="AL151" i="5"/>
  <c r="O219" i="15"/>
  <c r="AR168" i="5"/>
  <c r="U160" i="15"/>
  <c r="AQ151" i="5"/>
  <c r="T219" i="15"/>
  <c r="AW168" i="5"/>
  <c r="Z160" i="15"/>
  <c r="AN168" i="5"/>
  <c r="Q160" i="15"/>
  <c r="AJ151" i="5"/>
  <c r="M219" i="15"/>
  <c r="AI151" i="5"/>
  <c r="L219" i="15"/>
  <c r="AL138" i="5"/>
  <c r="O273" i="15"/>
  <c r="AF168" i="5"/>
  <c r="I160" i="15"/>
  <c r="AN127" i="5"/>
  <c r="Q192" i="15"/>
  <c r="AQ138" i="5"/>
  <c r="T273" i="15"/>
  <c r="AI168" i="5"/>
  <c r="L160" i="15"/>
  <c r="AM168" i="5"/>
  <c r="P160" i="15"/>
  <c r="AQ127" i="5"/>
  <c r="T192" i="15"/>
  <c r="AL127" i="5"/>
  <c r="O192" i="15"/>
  <c r="AN138" i="5"/>
  <c r="Q273" i="15"/>
  <c r="AH127" i="5"/>
  <c r="K192" i="15"/>
  <c r="AS151" i="5"/>
  <c r="V219" i="15"/>
  <c r="AT151" i="5"/>
  <c r="W219" i="15"/>
  <c r="AR151" i="5"/>
  <c r="U219" i="15"/>
  <c r="AT168" i="5"/>
  <c r="W160" i="15"/>
  <c r="AV168" i="5"/>
  <c r="Y160" i="15"/>
  <c r="AK168" i="5"/>
  <c r="N160" i="15"/>
  <c r="AM151" i="5"/>
  <c r="P219" i="15"/>
  <c r="AV151" i="5"/>
  <c r="Y219" i="15"/>
  <c r="AL168" i="5"/>
  <c r="O160" i="15"/>
  <c r="AU151" i="5"/>
  <c r="X219" i="15"/>
  <c r="AP168" i="5"/>
  <c r="S160" i="15"/>
  <c r="AH151" i="5"/>
  <c r="K219" i="15"/>
  <c r="AN151" i="5"/>
  <c r="Q219" i="15"/>
  <c r="AH138" i="5"/>
  <c r="K273" i="15"/>
  <c r="I219" i="15"/>
  <c r="AF151" i="5"/>
  <c r="AH168" i="5"/>
  <c r="K160" i="15"/>
  <c r="AK151" i="5"/>
  <c r="N219" i="15"/>
  <c r="AJ168" i="5"/>
  <c r="M160" i="15"/>
  <c r="AS168" i="5"/>
  <c r="V160" i="15"/>
  <c r="AO168" i="5"/>
  <c r="R160" i="15"/>
  <c r="F218" i="15"/>
  <c r="AE168" i="5"/>
  <c r="H160" i="15"/>
  <c r="AW151" i="5"/>
  <c r="Z220" i="15" s="1"/>
  <c r="AE151" i="5"/>
  <c r="H219" i="15"/>
  <c r="AS138" i="5"/>
  <c r="V274" i="15" s="1"/>
  <c r="AG151" i="5"/>
  <c r="J220" i="15" s="1"/>
  <c r="AG138" i="5"/>
  <c r="J274" i="15" s="1"/>
  <c r="AG168" i="5"/>
  <c r="J161" i="15" s="1"/>
  <c r="AI138" i="5"/>
  <c r="L274" i="15" s="1"/>
  <c r="AU138" i="5"/>
  <c r="X274" i="15" s="1"/>
  <c r="AR127" i="5"/>
  <c r="U193" i="15" s="1"/>
  <c r="AE138" i="5"/>
  <c r="H274" i="15" s="1"/>
  <c r="AJ127" i="5"/>
  <c r="M193" i="15" s="1"/>
  <c r="AT127" i="5"/>
  <c r="W193" i="15" s="1"/>
  <c r="AS128" i="5"/>
  <c r="V194" i="15" s="1"/>
  <c r="AT138" i="5"/>
  <c r="W274" i="15" s="1"/>
  <c r="AM138" i="5"/>
  <c r="P274" i="15" s="1"/>
  <c r="AK127" i="5"/>
  <c r="N193" i="15" s="1"/>
  <c r="AW127" i="5"/>
  <c r="Z193" i="15" s="1"/>
  <c r="AR138" i="5"/>
  <c r="U274" i="15" s="1"/>
  <c r="AI127" i="5"/>
  <c r="L193" i="15" s="1"/>
  <c r="AF127" i="5"/>
  <c r="I193" i="15" s="1"/>
  <c r="AO138" i="5"/>
  <c r="R274" i="15" s="1"/>
  <c r="AG127" i="5"/>
  <c r="J193" i="15" s="1"/>
  <c r="AO127" i="5"/>
  <c r="R193" i="15" s="1"/>
  <c r="AV127" i="5"/>
  <c r="Y193" i="15" s="1"/>
  <c r="AP151" i="5"/>
  <c r="S220" i="15" s="1"/>
  <c r="AU127" i="5"/>
  <c r="X193" i="15" s="1"/>
  <c r="AV138" i="5"/>
  <c r="Y274" i="15" s="1"/>
  <c r="AP127" i="5"/>
  <c r="S193" i="15" s="1"/>
  <c r="AK138" i="5"/>
  <c r="N274" i="15" s="1"/>
  <c r="AP138" i="5"/>
  <c r="S274" i="15" s="1"/>
  <c r="AW138" i="5"/>
  <c r="Z274" i="15" s="1"/>
  <c r="AJ138" i="5"/>
  <c r="M274" i="15" s="1"/>
  <c r="AU168" i="5"/>
  <c r="X161" i="15" s="1"/>
  <c r="AF139" i="5"/>
  <c r="I275" i="15" s="1"/>
  <c r="AE127" i="5"/>
  <c r="H193" i="15" s="1"/>
  <c r="I36" i="3"/>
  <c r="AM128" i="5" l="1"/>
  <c r="P194" i="15" s="1"/>
  <c r="F192" i="15"/>
  <c r="F273" i="15"/>
  <c r="I220" i="15"/>
  <c r="AF152" i="5"/>
  <c r="AV152" i="5"/>
  <c r="Y220" i="15"/>
  <c r="AV169" i="5"/>
  <c r="Y161" i="15"/>
  <c r="AN139" i="5"/>
  <c r="Q274" i="15"/>
  <c r="AM169" i="5"/>
  <c r="P161" i="15"/>
  <c r="AF169" i="5"/>
  <c r="I161" i="15"/>
  <c r="AR169" i="5"/>
  <c r="U161" i="15"/>
  <c r="AS169" i="5"/>
  <c r="V161" i="15"/>
  <c r="F160" i="15"/>
  <c r="AP169" i="5"/>
  <c r="S161" i="15"/>
  <c r="AM152" i="5"/>
  <c r="P220" i="15"/>
  <c r="AL128" i="5"/>
  <c r="O193" i="15"/>
  <c r="AI169" i="5"/>
  <c r="L161" i="15"/>
  <c r="AL139" i="5"/>
  <c r="O274" i="15"/>
  <c r="AN169" i="5"/>
  <c r="Q161" i="15"/>
  <c r="AL152" i="5"/>
  <c r="O220" i="15"/>
  <c r="AJ169" i="5"/>
  <c r="M161" i="15"/>
  <c r="AH139" i="5"/>
  <c r="K274" i="15"/>
  <c r="AT169" i="5"/>
  <c r="W161" i="15"/>
  <c r="AS152" i="5"/>
  <c r="V220" i="15"/>
  <c r="AU152" i="5"/>
  <c r="X220" i="15"/>
  <c r="AQ128" i="5"/>
  <c r="T193" i="15"/>
  <c r="AQ139" i="5"/>
  <c r="T274" i="15"/>
  <c r="AI152" i="5"/>
  <c r="L220" i="15"/>
  <c r="AW169" i="5"/>
  <c r="Z161" i="15"/>
  <c r="AO152" i="5"/>
  <c r="R220" i="15"/>
  <c r="AK152" i="5"/>
  <c r="N220" i="15"/>
  <c r="AN152" i="5"/>
  <c r="Q220" i="15"/>
  <c r="AR152" i="5"/>
  <c r="U220" i="15"/>
  <c r="AL169" i="5"/>
  <c r="O161" i="15"/>
  <c r="AK169" i="5"/>
  <c r="N161" i="15"/>
  <c r="AH128" i="5"/>
  <c r="K193" i="15"/>
  <c r="AN128" i="5"/>
  <c r="Q193" i="15"/>
  <c r="AJ152" i="5"/>
  <c r="M220" i="15"/>
  <c r="AQ152" i="5"/>
  <c r="T220" i="15"/>
  <c r="AO169" i="5"/>
  <c r="R161" i="15"/>
  <c r="AH169" i="5"/>
  <c r="K161" i="15"/>
  <c r="AH152" i="5"/>
  <c r="K220" i="15"/>
  <c r="AT152" i="5"/>
  <c r="W220" i="15"/>
  <c r="AQ169" i="5"/>
  <c r="T161" i="15"/>
  <c r="F219" i="15"/>
  <c r="AE169" i="5"/>
  <c r="H161" i="15"/>
  <c r="AW152" i="5"/>
  <c r="Z221" i="15" s="1"/>
  <c r="AE152" i="5"/>
  <c r="H220" i="15"/>
  <c r="AP152" i="5"/>
  <c r="S221" i="15" s="1"/>
  <c r="AU139" i="5"/>
  <c r="X275" i="15" s="1"/>
  <c r="AK139" i="5"/>
  <c r="N275" i="15" s="1"/>
  <c r="AV128" i="5"/>
  <c r="Y194" i="15" s="1"/>
  <c r="AG128" i="5"/>
  <c r="J194" i="15" s="1"/>
  <c r="AF128" i="5"/>
  <c r="I194" i="15" s="1"/>
  <c r="AW128" i="5"/>
  <c r="Z194" i="15" s="1"/>
  <c r="AJ128" i="5"/>
  <c r="M194" i="15" s="1"/>
  <c r="AI139" i="5"/>
  <c r="L275" i="15" s="1"/>
  <c r="AG139" i="5"/>
  <c r="J275" i="15" s="1"/>
  <c r="AR139" i="5"/>
  <c r="U275" i="15" s="1"/>
  <c r="AT128" i="5"/>
  <c r="W194" i="15" s="1"/>
  <c r="AU169" i="5"/>
  <c r="X162" i="15" s="1"/>
  <c r="AJ139" i="5"/>
  <c r="M275" i="15" s="1"/>
  <c r="AP128" i="5"/>
  <c r="S194" i="15" s="1"/>
  <c r="AO128" i="5"/>
  <c r="R194" i="15" s="1"/>
  <c r="AO139" i="5"/>
  <c r="R275" i="15" s="1"/>
  <c r="AK128" i="5"/>
  <c r="N194" i="15" s="1"/>
  <c r="AT139" i="5"/>
  <c r="W275" i="15" s="1"/>
  <c r="AE139" i="5"/>
  <c r="H275" i="15" s="1"/>
  <c r="AG152" i="5"/>
  <c r="J221" i="15" s="1"/>
  <c r="AG169" i="5"/>
  <c r="J162" i="15" s="1"/>
  <c r="AP139" i="5"/>
  <c r="S275" i="15" s="1"/>
  <c r="AM139" i="5"/>
  <c r="P275" i="15" s="1"/>
  <c r="AW139" i="5"/>
  <c r="Z275" i="15" s="1"/>
  <c r="AV139" i="5"/>
  <c r="Y275" i="15" s="1"/>
  <c r="AU128" i="5"/>
  <c r="X194" i="15" s="1"/>
  <c r="AI128" i="5"/>
  <c r="L194" i="15" s="1"/>
  <c r="AS129" i="5"/>
  <c r="V195" i="15" s="1"/>
  <c r="AR128" i="5"/>
  <c r="U194" i="15" s="1"/>
  <c r="AS139" i="5"/>
  <c r="V275" i="15" s="1"/>
  <c r="AF140" i="5"/>
  <c r="I276" i="15" s="1"/>
  <c r="AE128" i="5"/>
  <c r="H194" i="15" s="1"/>
  <c r="I40" i="2"/>
  <c r="J40" i="2" s="1"/>
  <c r="I38" i="2"/>
  <c r="J38" i="2" s="1"/>
  <c r="I39" i="2"/>
  <c r="J39" i="2" s="1"/>
  <c r="CX37" i="2"/>
  <c r="BK38" i="2"/>
  <c r="BL39" i="2"/>
  <c r="CA40" i="2"/>
  <c r="I34" i="2"/>
  <c r="J34" i="2" s="1"/>
  <c r="CB34" i="2"/>
  <c r="I117" i="11"/>
  <c r="J117" i="11" s="1"/>
  <c r="I118" i="11"/>
  <c r="J118" i="11" s="1"/>
  <c r="I119" i="11"/>
  <c r="J119" i="11" s="1"/>
  <c r="I120" i="11"/>
  <c r="J120" i="11" s="1"/>
  <c r="I121" i="11"/>
  <c r="J121" i="11" s="1"/>
  <c r="I122" i="11"/>
  <c r="J122" i="11" s="1"/>
  <c r="I123" i="11"/>
  <c r="J123" i="11" s="1"/>
  <c r="G117" i="11"/>
  <c r="G118" i="11"/>
  <c r="G119" i="11"/>
  <c r="G120" i="11"/>
  <c r="G121" i="11"/>
  <c r="G122" i="11"/>
  <c r="AM129" i="5" l="1"/>
  <c r="P195" i="15" s="1"/>
  <c r="F274" i="15"/>
  <c r="F193" i="15"/>
  <c r="F220" i="15"/>
  <c r="AR170" i="5"/>
  <c r="U162" i="15"/>
  <c r="AN140" i="5"/>
  <c r="Q275" i="15"/>
  <c r="AP170" i="5"/>
  <c r="S162" i="15"/>
  <c r="AV170" i="5"/>
  <c r="Y162" i="15"/>
  <c r="AT153" i="5"/>
  <c r="W221" i="15"/>
  <c r="AQ153" i="5"/>
  <c r="T221" i="15"/>
  <c r="AH129" i="5"/>
  <c r="K194" i="15"/>
  <c r="AN153" i="5"/>
  <c r="Q221" i="15"/>
  <c r="AI153" i="5"/>
  <c r="L221" i="15"/>
  <c r="AU153" i="5"/>
  <c r="X221" i="15"/>
  <c r="AJ170" i="5"/>
  <c r="M162" i="15"/>
  <c r="AI170" i="5"/>
  <c r="L162" i="15"/>
  <c r="AO170" i="5"/>
  <c r="R162" i="15"/>
  <c r="AR153" i="5"/>
  <c r="U221" i="15"/>
  <c r="AW170" i="5"/>
  <c r="Z162" i="15"/>
  <c r="AL140" i="5"/>
  <c r="O275" i="15"/>
  <c r="F161" i="15"/>
  <c r="AF170" i="5"/>
  <c r="I162" i="15"/>
  <c r="AV153" i="5"/>
  <c r="Y221" i="15"/>
  <c r="AQ170" i="5"/>
  <c r="T162" i="15"/>
  <c r="AH140" i="5"/>
  <c r="K275" i="15"/>
  <c r="AH153" i="5"/>
  <c r="K221" i="15"/>
  <c r="AJ153" i="5"/>
  <c r="M221" i="15"/>
  <c r="AK170" i="5"/>
  <c r="N162" i="15"/>
  <c r="AK153" i="5"/>
  <c r="N221" i="15"/>
  <c r="AQ140" i="5"/>
  <c r="T275" i="15"/>
  <c r="AS153" i="5"/>
  <c r="V221" i="15"/>
  <c r="AL153" i="5"/>
  <c r="O221" i="15"/>
  <c r="AL129" i="5"/>
  <c r="O194" i="15"/>
  <c r="I221" i="15"/>
  <c r="AF153" i="5"/>
  <c r="AS170" i="5"/>
  <c r="V162" i="15"/>
  <c r="AM170" i="5"/>
  <c r="P162" i="15"/>
  <c r="AH170" i="5"/>
  <c r="K162" i="15"/>
  <c r="AN129" i="5"/>
  <c r="Q194" i="15"/>
  <c r="AL170" i="5"/>
  <c r="O162" i="15"/>
  <c r="AO153" i="5"/>
  <c r="R221" i="15"/>
  <c r="AQ129" i="5"/>
  <c r="T194" i="15"/>
  <c r="AT170" i="5"/>
  <c r="W162" i="15"/>
  <c r="AN170" i="5"/>
  <c r="Q162" i="15"/>
  <c r="AM153" i="5"/>
  <c r="P221" i="15"/>
  <c r="AE170" i="5"/>
  <c r="H162" i="15"/>
  <c r="AW153" i="5"/>
  <c r="Z222" i="15" s="1"/>
  <c r="AE153" i="5"/>
  <c r="H221" i="15"/>
  <c r="AS130" i="5"/>
  <c r="V196" i="15" s="1"/>
  <c r="AR140" i="5"/>
  <c r="U276" i="15" s="1"/>
  <c r="AU140" i="5"/>
  <c r="X276" i="15" s="1"/>
  <c r="AS140" i="5"/>
  <c r="V276" i="15" s="1"/>
  <c r="AU129" i="5"/>
  <c r="X195" i="15" s="1"/>
  <c r="AM140" i="5"/>
  <c r="P276" i="15" s="1"/>
  <c r="AP129" i="5"/>
  <c r="S195" i="15" s="1"/>
  <c r="AV129" i="5"/>
  <c r="Y195" i="15" s="1"/>
  <c r="AP153" i="5"/>
  <c r="S222" i="15" s="1"/>
  <c r="AJ129" i="5"/>
  <c r="M195" i="15" s="1"/>
  <c r="AK129" i="5"/>
  <c r="N195" i="15" s="1"/>
  <c r="AI129" i="5"/>
  <c r="L195" i="15" s="1"/>
  <c r="AV140" i="5"/>
  <c r="Y276" i="15" s="1"/>
  <c r="AP140" i="5"/>
  <c r="S276" i="15" s="1"/>
  <c r="AE140" i="5"/>
  <c r="H276" i="15" s="1"/>
  <c r="AO140" i="5"/>
  <c r="R276" i="15" s="1"/>
  <c r="AJ140" i="5"/>
  <c r="M276" i="15" s="1"/>
  <c r="AG140" i="5"/>
  <c r="J276" i="15" s="1"/>
  <c r="AW129" i="5"/>
  <c r="Z195" i="15" s="1"/>
  <c r="AT129" i="5"/>
  <c r="W195" i="15" s="1"/>
  <c r="AG153" i="5"/>
  <c r="J222" i="15" s="1"/>
  <c r="AG129" i="5"/>
  <c r="J195" i="15" s="1"/>
  <c r="AR129" i="5"/>
  <c r="U195" i="15" s="1"/>
  <c r="AW140" i="5"/>
  <c r="Z276" i="15" s="1"/>
  <c r="AG170" i="5"/>
  <c r="J163" i="15" s="1"/>
  <c r="AT140" i="5"/>
  <c r="W276" i="15" s="1"/>
  <c r="AO129" i="5"/>
  <c r="R195" i="15" s="1"/>
  <c r="AU170" i="5"/>
  <c r="X163" i="15" s="1"/>
  <c r="AI140" i="5"/>
  <c r="L276" i="15" s="1"/>
  <c r="AF129" i="5"/>
  <c r="I195" i="15" s="1"/>
  <c r="AK140" i="5"/>
  <c r="N276" i="15" s="1"/>
  <c r="AF141" i="5"/>
  <c r="I277" i="15" s="1"/>
  <c r="AE129" i="5"/>
  <c r="H195" i="15" s="1"/>
  <c r="CB37" i="2"/>
  <c r="BV38" i="2"/>
  <c r="BT37" i="2"/>
  <c r="K37" i="2"/>
  <c r="BL40" i="2"/>
  <c r="BZ40" i="2"/>
  <c r="BK39" i="2"/>
  <c r="CF39" i="2"/>
  <c r="BJ38" i="2"/>
  <c r="BX39" i="2"/>
  <c r="BI37" i="2"/>
  <c r="CD38" i="2"/>
  <c r="BG34" i="2"/>
  <c r="CG40" i="2"/>
  <c r="BY40" i="2"/>
  <c r="CE39" i="2"/>
  <c r="BW39" i="2"/>
  <c r="CC38" i="2"/>
  <c r="BU38" i="2"/>
  <c r="CA37" i="2"/>
  <c r="BK40" i="2"/>
  <c r="BJ39" i="2"/>
  <c r="BI38" i="2"/>
  <c r="BH37" i="2"/>
  <c r="DA40" i="2"/>
  <c r="DB40" i="2" s="1"/>
  <c r="BV34" i="2"/>
  <c r="CF40" i="2"/>
  <c r="BX40" i="2"/>
  <c r="CD39" i="2"/>
  <c r="BV39" i="2"/>
  <c r="CB38" i="2"/>
  <c r="BT38" i="2"/>
  <c r="BZ37" i="2"/>
  <c r="BJ40" i="2"/>
  <c r="BI39" i="2"/>
  <c r="BH38" i="2"/>
  <c r="BG37" i="2"/>
  <c r="CD34" i="2"/>
  <c r="CE40" i="2"/>
  <c r="BW40" i="2"/>
  <c r="CC39" i="2"/>
  <c r="BU39" i="2"/>
  <c r="CA38" i="2"/>
  <c r="CG37" i="2"/>
  <c r="BY37" i="2"/>
  <c r="BI40" i="2"/>
  <c r="BH39" i="2"/>
  <c r="BG38" i="2"/>
  <c r="BF37" i="2"/>
  <c r="DA39" i="2"/>
  <c r="DB39" i="2" s="1"/>
  <c r="CD40" i="2"/>
  <c r="BV40" i="2"/>
  <c r="CB39" i="2"/>
  <c r="BT39" i="2"/>
  <c r="BZ38" i="2"/>
  <c r="CF37" i="2"/>
  <c r="BX37" i="2"/>
  <c r="BH40" i="2"/>
  <c r="BG39" i="2"/>
  <c r="BF38" i="2"/>
  <c r="CX40" i="2"/>
  <c r="DA38" i="2"/>
  <c r="DB38" i="2" s="1"/>
  <c r="K40" i="2"/>
  <c r="CC40" i="2"/>
  <c r="BU40" i="2"/>
  <c r="CA39" i="2"/>
  <c r="CG38" i="2"/>
  <c r="BY38" i="2"/>
  <c r="CE37" i="2"/>
  <c r="BW37" i="2"/>
  <c r="BG40" i="2"/>
  <c r="BF39" i="2"/>
  <c r="BL37" i="2"/>
  <c r="CX39" i="2"/>
  <c r="K39" i="2"/>
  <c r="CB40" i="2"/>
  <c r="BT40" i="2"/>
  <c r="BZ39" i="2"/>
  <c r="CF38" i="2"/>
  <c r="BX38" i="2"/>
  <c r="CD37" i="2"/>
  <c r="BV37" i="2"/>
  <c r="BF40" i="2"/>
  <c r="BL38" i="2"/>
  <c r="BK37" i="2"/>
  <c r="CX38" i="2"/>
  <c r="DA37" i="2"/>
  <c r="DB37" i="2" s="1"/>
  <c r="K38" i="2"/>
  <c r="CG39" i="2"/>
  <c r="BY39" i="2"/>
  <c r="CE38" i="2"/>
  <c r="BW38" i="2"/>
  <c r="CC37" i="2"/>
  <c r="BU37" i="2"/>
  <c r="BJ37" i="2"/>
  <c r="K122" i="11"/>
  <c r="K119" i="11"/>
  <c r="K118" i="11"/>
  <c r="K117" i="11"/>
  <c r="K121" i="11"/>
  <c r="K120" i="11"/>
  <c r="BF34" i="2"/>
  <c r="BU34" i="2"/>
  <c r="CC34" i="2"/>
  <c r="BH34" i="2"/>
  <c r="BW34" i="2"/>
  <c r="CE34" i="2"/>
  <c r="BI34" i="2"/>
  <c r="BX34" i="2"/>
  <c r="CF34" i="2"/>
  <c r="BJ34" i="2"/>
  <c r="BY34" i="2"/>
  <c r="CG34" i="2"/>
  <c r="BK34" i="2"/>
  <c r="BZ34" i="2"/>
  <c r="CX34" i="2"/>
  <c r="BL34" i="2"/>
  <c r="CA34" i="2"/>
  <c r="DA34" i="2"/>
  <c r="DB34" i="2" s="1"/>
  <c r="K34" i="2"/>
  <c r="BT34" i="2"/>
  <c r="AM130" i="5" l="1"/>
  <c r="P196" i="15" s="1"/>
  <c r="F275" i="15"/>
  <c r="F194" i="15"/>
  <c r="AH141" i="5"/>
  <c r="K276" i="15"/>
  <c r="F221" i="15"/>
  <c r="AM154" i="5"/>
  <c r="P222" i="15"/>
  <c r="AO154" i="5"/>
  <c r="R222" i="15"/>
  <c r="AM171" i="5"/>
  <c r="P163" i="15"/>
  <c r="AL154" i="5"/>
  <c r="O222" i="15"/>
  <c r="AK171" i="5"/>
  <c r="N163" i="15"/>
  <c r="AU154" i="5"/>
  <c r="X222" i="15"/>
  <c r="AQ154" i="5"/>
  <c r="T222" i="15"/>
  <c r="AQ171" i="5"/>
  <c r="T163" i="15"/>
  <c r="AN171" i="5"/>
  <c r="Q163" i="15"/>
  <c r="AL171" i="5"/>
  <c r="O163" i="15"/>
  <c r="AS171" i="5"/>
  <c r="V163" i="15"/>
  <c r="AS154" i="5"/>
  <c r="V222" i="15"/>
  <c r="AJ154" i="5"/>
  <c r="M222" i="15"/>
  <c r="AL141" i="5"/>
  <c r="O276" i="15"/>
  <c r="R163" i="15"/>
  <c r="AO171" i="5"/>
  <c r="AI154" i="5"/>
  <c r="L222" i="15"/>
  <c r="AT154" i="5"/>
  <c r="W222" i="15"/>
  <c r="AP171" i="5"/>
  <c r="S163" i="15"/>
  <c r="I222" i="15"/>
  <c r="AF154" i="5"/>
  <c r="AV154" i="5"/>
  <c r="Y222" i="15"/>
  <c r="F162" i="15"/>
  <c r="AT171" i="5"/>
  <c r="W163" i="15"/>
  <c r="AN130" i="5"/>
  <c r="Q196" i="15" s="1"/>
  <c r="Q195" i="15"/>
  <c r="AQ141" i="5"/>
  <c r="T276" i="15"/>
  <c r="AH154" i="5"/>
  <c r="K222" i="15"/>
  <c r="AW171" i="5"/>
  <c r="Z163" i="15"/>
  <c r="AI171" i="5"/>
  <c r="L163" i="15"/>
  <c r="AN154" i="5"/>
  <c r="Q222" i="15"/>
  <c r="AV171" i="5"/>
  <c r="Y163" i="15"/>
  <c r="AN141" i="5"/>
  <c r="Q276" i="15"/>
  <c r="AF171" i="5"/>
  <c r="I163" i="15"/>
  <c r="AQ130" i="5"/>
  <c r="T196" i="15" s="1"/>
  <c r="T195" i="15"/>
  <c r="AH171" i="5"/>
  <c r="K163" i="15"/>
  <c r="AL130" i="5"/>
  <c r="O196" i="15" s="1"/>
  <c r="O195" i="15"/>
  <c r="AK154" i="5"/>
  <c r="N222" i="15"/>
  <c r="AR154" i="5"/>
  <c r="U222" i="15"/>
  <c r="AJ171" i="5"/>
  <c r="M163" i="15"/>
  <c r="AH130" i="5"/>
  <c r="K196" i="15" s="1"/>
  <c r="K195" i="15"/>
  <c r="AR171" i="5"/>
  <c r="U163" i="15"/>
  <c r="AE171" i="5"/>
  <c r="H163" i="15"/>
  <c r="AW154" i="5"/>
  <c r="Z223" i="15" s="1"/>
  <c r="AE154" i="5"/>
  <c r="H222" i="15"/>
  <c r="AF142" i="5"/>
  <c r="I278" i="15" s="1"/>
  <c r="AF130" i="5"/>
  <c r="I196" i="15" s="1"/>
  <c r="AT141" i="5"/>
  <c r="W277" i="15" s="1"/>
  <c r="AR130" i="5"/>
  <c r="U196" i="15" s="1"/>
  <c r="AG141" i="5"/>
  <c r="J277" i="15" s="1"/>
  <c r="AP141" i="5"/>
  <c r="S277" i="15" s="1"/>
  <c r="AP154" i="5"/>
  <c r="S223" i="15" s="1"/>
  <c r="AP130" i="5"/>
  <c r="S196" i="15" s="1"/>
  <c r="AU130" i="5"/>
  <c r="X196" i="15" s="1"/>
  <c r="AI141" i="5"/>
  <c r="L277" i="15" s="1"/>
  <c r="AG171" i="5"/>
  <c r="J164" i="15" s="1"/>
  <c r="AG130" i="5"/>
  <c r="J196" i="15" s="1"/>
  <c r="AJ141" i="5"/>
  <c r="M277" i="15" s="1"/>
  <c r="AV141" i="5"/>
  <c r="Y277" i="15" s="1"/>
  <c r="AK130" i="5"/>
  <c r="N196" i="15" s="1"/>
  <c r="AR141" i="5"/>
  <c r="U277" i="15" s="1"/>
  <c r="AU171" i="5"/>
  <c r="X164" i="15" s="1"/>
  <c r="AW141" i="5"/>
  <c r="Z277" i="15" s="1"/>
  <c r="AG154" i="5"/>
  <c r="J223" i="15" s="1"/>
  <c r="AO141" i="5"/>
  <c r="R277" i="15" s="1"/>
  <c r="AI130" i="5"/>
  <c r="L196" i="15" s="1"/>
  <c r="AV130" i="5"/>
  <c r="Y196" i="15" s="1"/>
  <c r="AS141" i="5"/>
  <c r="V277" i="15" s="1"/>
  <c r="AK141" i="5"/>
  <c r="N277" i="15" s="1"/>
  <c r="AO130" i="5"/>
  <c r="R196" i="15" s="1"/>
  <c r="AT130" i="5"/>
  <c r="W196" i="15" s="1"/>
  <c r="AW130" i="5"/>
  <c r="Z196" i="15" s="1"/>
  <c r="AE141" i="5"/>
  <c r="H277" i="15" s="1"/>
  <c r="AJ130" i="5"/>
  <c r="M196" i="15" s="1"/>
  <c r="AM141" i="5"/>
  <c r="P277" i="15" s="1"/>
  <c r="AU141" i="5"/>
  <c r="X277" i="15" s="1"/>
  <c r="AE130" i="5"/>
  <c r="H196" i="15" s="1"/>
  <c r="AL117" i="11"/>
  <c r="AM117" i="11"/>
  <c r="AN117" i="11"/>
  <c r="AO117" i="11"/>
  <c r="AP117" i="11"/>
  <c r="AQ117" i="11"/>
  <c r="AR117" i="11"/>
  <c r="AL118" i="11"/>
  <c r="AM118" i="11"/>
  <c r="AN118" i="11"/>
  <c r="AO118" i="11"/>
  <c r="AP118" i="11"/>
  <c r="AQ118" i="11"/>
  <c r="AR118" i="11"/>
  <c r="AL119" i="11"/>
  <c r="AM119" i="11"/>
  <c r="AN119" i="11"/>
  <c r="AO119" i="11"/>
  <c r="AP119" i="11"/>
  <c r="AQ119" i="11"/>
  <c r="AR119" i="11"/>
  <c r="AL120" i="11"/>
  <c r="AM120" i="11"/>
  <c r="AN120" i="11"/>
  <c r="AO120" i="11"/>
  <c r="AP120" i="11"/>
  <c r="AQ120" i="11"/>
  <c r="AR120" i="11"/>
  <c r="AL121" i="11"/>
  <c r="AM121" i="11"/>
  <c r="AN121" i="11"/>
  <c r="AO121" i="11"/>
  <c r="AP121" i="11"/>
  <c r="AQ121" i="11"/>
  <c r="AR121" i="11"/>
  <c r="AL122" i="11"/>
  <c r="AM122" i="11"/>
  <c r="AN122" i="11"/>
  <c r="AO122" i="11"/>
  <c r="AP122" i="11"/>
  <c r="AQ122" i="11"/>
  <c r="AR122" i="11"/>
  <c r="CC117" i="11"/>
  <c r="CD117" i="11" s="1"/>
  <c r="CC118" i="11"/>
  <c r="CD118" i="11" s="1"/>
  <c r="CC119" i="11"/>
  <c r="CD119" i="11" s="1"/>
  <c r="CC120" i="11"/>
  <c r="CD120" i="11" s="1"/>
  <c r="CC121" i="11"/>
  <c r="CD121" i="11" s="1"/>
  <c r="CC122" i="11"/>
  <c r="CD122" i="11" s="1"/>
  <c r="BZ117" i="11"/>
  <c r="BZ118" i="11"/>
  <c r="BZ119" i="11"/>
  <c r="BZ120" i="11"/>
  <c r="BZ121" i="11"/>
  <c r="BZ122" i="11"/>
  <c r="AZ117" i="11"/>
  <c r="BA117" i="11"/>
  <c r="BB117" i="11"/>
  <c r="BC117" i="11"/>
  <c r="BD117" i="11"/>
  <c r="BE117" i="11"/>
  <c r="BF117" i="11"/>
  <c r="BG117" i="11"/>
  <c r="BH117" i="11"/>
  <c r="BI117" i="11"/>
  <c r="BJ117" i="11"/>
  <c r="BK117" i="11"/>
  <c r="AZ118" i="11"/>
  <c r="BA118" i="11"/>
  <c r="BB118" i="11"/>
  <c r="BC118" i="11"/>
  <c r="BD118" i="11"/>
  <c r="BE118" i="11"/>
  <c r="BF118" i="11"/>
  <c r="BG118" i="11"/>
  <c r="BH118" i="11"/>
  <c r="BI118" i="11"/>
  <c r="BJ118" i="11"/>
  <c r="BK118" i="11"/>
  <c r="AZ119" i="11"/>
  <c r="BA119" i="11"/>
  <c r="BB119" i="11"/>
  <c r="BC119" i="11"/>
  <c r="BD119" i="11"/>
  <c r="BE119" i="11"/>
  <c r="BF119" i="11"/>
  <c r="BG119" i="11"/>
  <c r="BH119" i="11"/>
  <c r="BI119" i="11"/>
  <c r="BJ119" i="11"/>
  <c r="BK119" i="11"/>
  <c r="AZ120" i="11"/>
  <c r="BA120" i="11"/>
  <c r="BB120" i="11"/>
  <c r="BC120" i="11"/>
  <c r="BD120" i="11"/>
  <c r="BE120" i="11"/>
  <c r="BF120" i="11"/>
  <c r="BG120" i="11"/>
  <c r="BH120" i="11"/>
  <c r="BI120" i="11"/>
  <c r="BJ120" i="11"/>
  <c r="BK120" i="11"/>
  <c r="AZ121" i="11"/>
  <c r="BA121" i="11"/>
  <c r="BB121" i="11"/>
  <c r="BC121" i="11"/>
  <c r="BD121" i="11"/>
  <c r="BE121" i="11"/>
  <c r="BF121" i="11"/>
  <c r="BG121" i="11"/>
  <c r="BH121" i="11"/>
  <c r="BI121" i="11"/>
  <c r="BJ121" i="11"/>
  <c r="BK121" i="11"/>
  <c r="AZ122" i="11"/>
  <c r="BA122" i="11"/>
  <c r="BB122" i="11"/>
  <c r="BC122" i="11"/>
  <c r="BD122" i="11"/>
  <c r="BE122" i="11"/>
  <c r="BF122" i="11"/>
  <c r="BG122" i="11"/>
  <c r="BH122" i="11"/>
  <c r="BI122" i="11"/>
  <c r="BJ122" i="11"/>
  <c r="BK122" i="11"/>
  <c r="F163" i="15" l="1"/>
  <c r="F195" i="15"/>
  <c r="F276" i="15"/>
  <c r="F222" i="15"/>
  <c r="AS172" i="5"/>
  <c r="V164" i="15"/>
  <c r="AK172" i="5"/>
  <c r="N164" i="15"/>
  <c r="AM155" i="5"/>
  <c r="P223" i="15"/>
  <c r="AK155" i="5"/>
  <c r="N223" i="15"/>
  <c r="AF172" i="5"/>
  <c r="I164" i="15"/>
  <c r="AI172" i="5"/>
  <c r="L164" i="15"/>
  <c r="AP172" i="5"/>
  <c r="S164" i="15"/>
  <c r="AL142" i="5"/>
  <c r="O278" i="15" s="1"/>
  <c r="O277" i="15"/>
  <c r="AL172" i="5"/>
  <c r="O164" i="15"/>
  <c r="AQ155" i="5"/>
  <c r="T223" i="15"/>
  <c r="AL155" i="5"/>
  <c r="O223" i="15"/>
  <c r="AN142" i="5"/>
  <c r="Q278" i="15" s="1"/>
  <c r="Q277" i="15"/>
  <c r="AW172" i="5"/>
  <c r="Z164" i="15"/>
  <c r="AT172" i="5"/>
  <c r="W164" i="15"/>
  <c r="AT155" i="5"/>
  <c r="W223" i="15"/>
  <c r="AJ155" i="5"/>
  <c r="M223" i="15"/>
  <c r="AN172" i="5"/>
  <c r="Q164" i="15"/>
  <c r="AU155" i="5"/>
  <c r="X223" i="15"/>
  <c r="AM172" i="5"/>
  <c r="P164" i="15"/>
  <c r="AJ172" i="5"/>
  <c r="M164" i="15"/>
  <c r="AH172" i="5"/>
  <c r="K164" i="15"/>
  <c r="AV172" i="5"/>
  <c r="Y164" i="15"/>
  <c r="AH155" i="5"/>
  <c r="K223" i="15"/>
  <c r="AH142" i="5"/>
  <c r="K278" i="15" s="1"/>
  <c r="K277" i="15"/>
  <c r="AV155" i="5"/>
  <c r="Y223" i="15"/>
  <c r="AI155" i="5"/>
  <c r="L223" i="15"/>
  <c r="AS155" i="5"/>
  <c r="V223" i="15"/>
  <c r="AQ172" i="5"/>
  <c r="T164" i="15"/>
  <c r="AO155" i="5"/>
  <c r="R223" i="15"/>
  <c r="AR172" i="5"/>
  <c r="U164" i="15"/>
  <c r="AR155" i="5"/>
  <c r="U223" i="15"/>
  <c r="AN155" i="5"/>
  <c r="Q223" i="15"/>
  <c r="AQ142" i="5"/>
  <c r="T278" i="15" s="1"/>
  <c r="T277" i="15"/>
  <c r="I223" i="15"/>
  <c r="AF155" i="5"/>
  <c r="R164" i="15"/>
  <c r="AO172" i="5"/>
  <c r="F196" i="15"/>
  <c r="AE172" i="5"/>
  <c r="H164" i="15"/>
  <c r="AW155" i="5"/>
  <c r="Z224" i="15" s="1"/>
  <c r="AE155" i="5"/>
  <c r="H223" i="15"/>
  <c r="AK142" i="5"/>
  <c r="N278" i="15" s="1"/>
  <c r="AO142" i="5"/>
  <c r="R278" i="15" s="1"/>
  <c r="AR142" i="5"/>
  <c r="U278" i="15" s="1"/>
  <c r="AS142" i="5"/>
  <c r="V278" i="15" s="1"/>
  <c r="AM142" i="5"/>
  <c r="P278" i="15" s="1"/>
  <c r="AT142" i="5"/>
  <c r="W278" i="15" s="1"/>
  <c r="AV142" i="5"/>
  <c r="Y278" i="15" s="1"/>
  <c r="AP142" i="5"/>
  <c r="S278" i="15" s="1"/>
  <c r="AU142" i="5"/>
  <c r="X278" i="15" s="1"/>
  <c r="AJ142" i="5"/>
  <c r="M278" i="15" s="1"/>
  <c r="AG142" i="5"/>
  <c r="J278" i="15" s="1"/>
  <c r="AI142" i="5"/>
  <c r="L278" i="15" s="1"/>
  <c r="AE142" i="5"/>
  <c r="H278" i="15" s="1"/>
  <c r="AW142" i="5"/>
  <c r="Z278" i="15" s="1"/>
  <c r="AG155" i="5"/>
  <c r="J224" i="15" s="1"/>
  <c r="AP155" i="5"/>
  <c r="S224" i="15" s="1"/>
  <c r="AG172" i="5"/>
  <c r="J165" i="15" s="1"/>
  <c r="AU172" i="5"/>
  <c r="X165" i="15" s="1"/>
  <c r="F277" i="15" l="1"/>
  <c r="AU156" i="5"/>
  <c r="X224" i="15"/>
  <c r="AL156" i="5"/>
  <c r="O224" i="15"/>
  <c r="AP173" i="5"/>
  <c r="S165" i="15"/>
  <c r="AM156" i="5"/>
  <c r="P224" i="15"/>
  <c r="AO156" i="5"/>
  <c r="R224" i="15"/>
  <c r="AN156" i="5"/>
  <c r="Q224" i="15"/>
  <c r="AV156" i="5"/>
  <c r="Y224" i="15"/>
  <c r="AH173" i="5"/>
  <c r="K165" i="15"/>
  <c r="AN173" i="5"/>
  <c r="Q165" i="15"/>
  <c r="AT173" i="5"/>
  <c r="W165" i="15"/>
  <c r="AQ156" i="5"/>
  <c r="T224" i="15"/>
  <c r="AI173" i="5"/>
  <c r="L165" i="15"/>
  <c r="AK173" i="5"/>
  <c r="N165" i="15"/>
  <c r="AI156" i="5"/>
  <c r="L224" i="15"/>
  <c r="R165" i="15"/>
  <c r="AO173" i="5"/>
  <c r="AV173" i="5"/>
  <c r="Y165" i="15"/>
  <c r="AR156" i="5"/>
  <c r="U224" i="15"/>
  <c r="AQ173" i="5"/>
  <c r="T165" i="15"/>
  <c r="AJ173" i="5"/>
  <c r="M165" i="15"/>
  <c r="AJ156" i="5"/>
  <c r="M224" i="15"/>
  <c r="AW173" i="5"/>
  <c r="Z165" i="15"/>
  <c r="AL173" i="5"/>
  <c r="O165" i="15"/>
  <c r="AF173" i="5"/>
  <c r="I165" i="15"/>
  <c r="I224" i="15"/>
  <c r="AF156" i="5"/>
  <c r="AR173" i="5"/>
  <c r="U165" i="15"/>
  <c r="AS156" i="5"/>
  <c r="V224" i="15"/>
  <c r="AH156" i="5"/>
  <c r="K224" i="15"/>
  <c r="AM173" i="5"/>
  <c r="P165" i="15"/>
  <c r="AT156" i="5"/>
  <c r="W224" i="15"/>
  <c r="AK156" i="5"/>
  <c r="N224" i="15"/>
  <c r="AS173" i="5"/>
  <c r="V165" i="15"/>
  <c r="F164" i="15"/>
  <c r="F223" i="15"/>
  <c r="F278" i="15"/>
  <c r="AE173" i="5"/>
  <c r="H165" i="15"/>
  <c r="AW156" i="5"/>
  <c r="Z225" i="15" s="1"/>
  <c r="AE156" i="5"/>
  <c r="H224" i="15"/>
  <c r="AG156" i="5"/>
  <c r="J225" i="15" s="1"/>
  <c r="AU173" i="5"/>
  <c r="X166" i="15" s="1"/>
  <c r="AG173" i="5"/>
  <c r="J166" i="15" s="1"/>
  <c r="AP156" i="5"/>
  <c r="S225" i="15" s="1"/>
  <c r="AW213" i="5"/>
  <c r="Z203" i="15" s="1"/>
  <c r="AF213" i="5"/>
  <c r="I203" i="15" s="1"/>
  <c r="AG213" i="5"/>
  <c r="J203" i="15" s="1"/>
  <c r="AH213" i="5"/>
  <c r="K203" i="15" s="1"/>
  <c r="AI213" i="5"/>
  <c r="L203" i="15" s="1"/>
  <c r="AJ213" i="5"/>
  <c r="M203" i="15" s="1"/>
  <c r="AK213" i="5"/>
  <c r="N203" i="15" s="1"/>
  <c r="AL213" i="5"/>
  <c r="O203" i="15" s="1"/>
  <c r="AM213" i="5"/>
  <c r="P203" i="15" s="1"/>
  <c r="AN213" i="5"/>
  <c r="Q203" i="15" s="1"/>
  <c r="AO213" i="5"/>
  <c r="R203" i="15" s="1"/>
  <c r="AP213" i="5"/>
  <c r="S203" i="15" s="1"/>
  <c r="AQ213" i="5"/>
  <c r="T203" i="15" s="1"/>
  <c r="AR213" i="5"/>
  <c r="U203" i="15" s="1"/>
  <c r="AS213" i="5"/>
  <c r="V203" i="15" s="1"/>
  <c r="AT213" i="5"/>
  <c r="W203" i="15" s="1"/>
  <c r="AU213" i="5"/>
  <c r="X203" i="15" s="1"/>
  <c r="AV213" i="5"/>
  <c r="Y203" i="15" s="1"/>
  <c r="AE213" i="5"/>
  <c r="H203" i="15" s="1"/>
  <c r="AF196" i="5"/>
  <c r="I171" i="15" s="1"/>
  <c r="AG196" i="5"/>
  <c r="J171" i="15" s="1"/>
  <c r="AH196" i="5"/>
  <c r="K171" i="15" s="1"/>
  <c r="AI196" i="5"/>
  <c r="L171" i="15" s="1"/>
  <c r="AJ196" i="5"/>
  <c r="M171" i="15" s="1"/>
  <c r="AK196" i="5"/>
  <c r="N171" i="15" s="1"/>
  <c r="AL196" i="5"/>
  <c r="O171" i="15" s="1"/>
  <c r="AM196" i="5"/>
  <c r="P171" i="15" s="1"/>
  <c r="AN196" i="5"/>
  <c r="Q171" i="15" s="1"/>
  <c r="AO196" i="5"/>
  <c r="R171" i="15" s="1"/>
  <c r="AP196" i="5"/>
  <c r="S171" i="15" s="1"/>
  <c r="AQ196" i="5"/>
  <c r="T171" i="15" s="1"/>
  <c r="AR196" i="5"/>
  <c r="U171" i="15" s="1"/>
  <c r="AS196" i="5"/>
  <c r="V171" i="15" s="1"/>
  <c r="AT196" i="5"/>
  <c r="W171" i="15" s="1"/>
  <c r="AU196" i="5"/>
  <c r="X171" i="15" s="1"/>
  <c r="AV196" i="5"/>
  <c r="Y171" i="15" s="1"/>
  <c r="AW196" i="5"/>
  <c r="Z171" i="15" s="1"/>
  <c r="AE196" i="5"/>
  <c r="H171" i="15" s="1"/>
  <c r="AF179" i="5"/>
  <c r="I230" i="15" s="1"/>
  <c r="AG179" i="5"/>
  <c r="J230" i="15" s="1"/>
  <c r="AH179" i="5"/>
  <c r="K230" i="15" s="1"/>
  <c r="AI179" i="5"/>
  <c r="L230" i="15" s="1"/>
  <c r="AJ179" i="5"/>
  <c r="M230" i="15" s="1"/>
  <c r="AK179" i="5"/>
  <c r="N230" i="15" s="1"/>
  <c r="AL179" i="5"/>
  <c r="O230" i="15" s="1"/>
  <c r="AM179" i="5"/>
  <c r="P230" i="15" s="1"/>
  <c r="AN179" i="5"/>
  <c r="Q230" i="15" s="1"/>
  <c r="AO179" i="5"/>
  <c r="R230" i="15" s="1"/>
  <c r="AP179" i="5"/>
  <c r="S230" i="15" s="1"/>
  <c r="AQ179" i="5"/>
  <c r="T230" i="15" s="1"/>
  <c r="AR179" i="5"/>
  <c r="U230" i="15" s="1"/>
  <c r="AS179" i="5"/>
  <c r="V230" i="15" s="1"/>
  <c r="AT179" i="5"/>
  <c r="W230" i="15" s="1"/>
  <c r="AU179" i="5"/>
  <c r="X230" i="15" s="1"/>
  <c r="AV179" i="5"/>
  <c r="Y230" i="15" s="1"/>
  <c r="AW179" i="5"/>
  <c r="Z230" i="15" s="1"/>
  <c r="AE179" i="5"/>
  <c r="H230" i="15" s="1"/>
  <c r="AF98" i="5"/>
  <c r="I267" i="15" s="1"/>
  <c r="AG98" i="5"/>
  <c r="J267" i="15" s="1"/>
  <c r="AH98" i="5"/>
  <c r="K267" i="15" s="1"/>
  <c r="AI98" i="5"/>
  <c r="L267" i="15" s="1"/>
  <c r="AJ98" i="5"/>
  <c r="M267" i="15" s="1"/>
  <c r="AK98" i="5"/>
  <c r="N267" i="15" s="1"/>
  <c r="AL98" i="5"/>
  <c r="O267" i="15" s="1"/>
  <c r="AM98" i="5"/>
  <c r="P267" i="15" s="1"/>
  <c r="AN98" i="5"/>
  <c r="Q267" i="15" s="1"/>
  <c r="AO98" i="5"/>
  <c r="R267" i="15" s="1"/>
  <c r="AP98" i="5"/>
  <c r="S267" i="15" s="1"/>
  <c r="AQ98" i="5"/>
  <c r="T267" i="15" s="1"/>
  <c r="AR98" i="5"/>
  <c r="U267" i="15" s="1"/>
  <c r="AS98" i="5"/>
  <c r="V267" i="15" s="1"/>
  <c r="AT98" i="5"/>
  <c r="W267" i="15" s="1"/>
  <c r="AU98" i="5"/>
  <c r="X267" i="15" s="1"/>
  <c r="AV98" i="5"/>
  <c r="Y267" i="15" s="1"/>
  <c r="AW98" i="5"/>
  <c r="Z267" i="15" s="1"/>
  <c r="AE98" i="5"/>
  <c r="H267" i="15" s="1"/>
  <c r="AF87" i="5"/>
  <c r="I257" i="15" s="1"/>
  <c r="AG87" i="5"/>
  <c r="J257" i="15" s="1"/>
  <c r="AH87" i="5"/>
  <c r="K257" i="15" s="1"/>
  <c r="AI87" i="5"/>
  <c r="L257" i="15" s="1"/>
  <c r="AJ87" i="5"/>
  <c r="M257" i="15" s="1"/>
  <c r="AK87" i="5"/>
  <c r="N257" i="15" s="1"/>
  <c r="AL87" i="5"/>
  <c r="O257" i="15" s="1"/>
  <c r="AM87" i="5"/>
  <c r="P257" i="15" s="1"/>
  <c r="AN87" i="5"/>
  <c r="Q257" i="15" s="1"/>
  <c r="AO87" i="5"/>
  <c r="R257" i="15" s="1"/>
  <c r="AP87" i="5"/>
  <c r="S257" i="15" s="1"/>
  <c r="AQ87" i="5"/>
  <c r="T257" i="15" s="1"/>
  <c r="AR87" i="5"/>
  <c r="U257" i="15" s="1"/>
  <c r="AS87" i="5"/>
  <c r="V257" i="15" s="1"/>
  <c r="AT87" i="5"/>
  <c r="W257" i="15" s="1"/>
  <c r="AU87" i="5"/>
  <c r="X257" i="15" s="1"/>
  <c r="AV87" i="5"/>
  <c r="Y257" i="15" s="1"/>
  <c r="AW87" i="5"/>
  <c r="Z257" i="15" s="1"/>
  <c r="AE87" i="5"/>
  <c r="H257" i="15" s="1"/>
  <c r="AF70" i="5"/>
  <c r="I246" i="15" s="1"/>
  <c r="AG70" i="5"/>
  <c r="J246" i="15" s="1"/>
  <c r="AH70" i="5"/>
  <c r="K246" i="15" s="1"/>
  <c r="AI70" i="5"/>
  <c r="L246" i="15" s="1"/>
  <c r="AJ70" i="5"/>
  <c r="M246" i="15" s="1"/>
  <c r="AK70" i="5"/>
  <c r="N246" i="15" s="1"/>
  <c r="AL70" i="5"/>
  <c r="O246" i="15" s="1"/>
  <c r="AM70" i="5"/>
  <c r="P246" i="15" s="1"/>
  <c r="AN70" i="5"/>
  <c r="Q246" i="15" s="1"/>
  <c r="AO70" i="5"/>
  <c r="R246" i="15" s="1"/>
  <c r="AP70" i="5"/>
  <c r="S246" i="15" s="1"/>
  <c r="AQ70" i="5"/>
  <c r="T246" i="15" s="1"/>
  <c r="AR70" i="5"/>
  <c r="U246" i="15" s="1"/>
  <c r="AS70" i="5"/>
  <c r="V246" i="15" s="1"/>
  <c r="AT70" i="5"/>
  <c r="W246" i="15" s="1"/>
  <c r="AU70" i="5"/>
  <c r="X246" i="15" s="1"/>
  <c r="AV70" i="5"/>
  <c r="Y246" i="15" s="1"/>
  <c r="AW70" i="5"/>
  <c r="Z246" i="15" s="1"/>
  <c r="AE70" i="5"/>
  <c r="H246" i="15" s="1"/>
  <c r="AJ148" i="3"/>
  <c r="AK148" i="3"/>
  <c r="AL148" i="3"/>
  <c r="AM148" i="3"/>
  <c r="AN148" i="3"/>
  <c r="AO148" i="3"/>
  <c r="AP148" i="3"/>
  <c r="AQ148" i="3"/>
  <c r="AR148" i="3"/>
  <c r="AS148" i="3"/>
  <c r="AT148" i="3"/>
  <c r="AU148" i="3"/>
  <c r="AI148" i="3"/>
  <c r="AJ60" i="3"/>
  <c r="AK60" i="3"/>
  <c r="AL60" i="3"/>
  <c r="AM60" i="3"/>
  <c r="AN60" i="3"/>
  <c r="AO60" i="3"/>
  <c r="AP60" i="3"/>
  <c r="AQ60" i="3"/>
  <c r="AR60" i="3"/>
  <c r="AS60" i="3"/>
  <c r="AT60" i="3"/>
  <c r="AU60" i="3"/>
  <c r="AI60" i="3"/>
  <c r="AJ48" i="3"/>
  <c r="AK48" i="3"/>
  <c r="AL48" i="3"/>
  <c r="AM48" i="3"/>
  <c r="AN48" i="3"/>
  <c r="AO48" i="3"/>
  <c r="AP48" i="3"/>
  <c r="AQ48" i="3"/>
  <c r="AR48" i="3"/>
  <c r="AS48" i="3"/>
  <c r="AT48" i="3"/>
  <c r="AU48" i="3"/>
  <c r="AI48" i="3"/>
  <c r="AJ39" i="3"/>
  <c r="AK39" i="3"/>
  <c r="AL39" i="3"/>
  <c r="AM39" i="3"/>
  <c r="AN39" i="3"/>
  <c r="AO39" i="3"/>
  <c r="AP39" i="3"/>
  <c r="AQ39" i="3"/>
  <c r="AR39" i="3"/>
  <c r="AS39" i="3"/>
  <c r="AT39" i="3"/>
  <c r="AU39" i="3"/>
  <c r="AI39" i="3"/>
  <c r="AJ22" i="3"/>
  <c r="AK22" i="3"/>
  <c r="AL22" i="3"/>
  <c r="AM22" i="3"/>
  <c r="AN22" i="3"/>
  <c r="AP22" i="3"/>
  <c r="AQ22" i="3"/>
  <c r="AR22" i="3"/>
  <c r="AS22" i="3"/>
  <c r="AT22" i="3"/>
  <c r="AU22" i="3"/>
  <c r="AI22" i="3"/>
  <c r="AL232" i="2"/>
  <c r="AM232" i="2"/>
  <c r="AO232" i="2"/>
  <c r="AP232" i="2"/>
  <c r="AQ232" i="2"/>
  <c r="AR232" i="2"/>
  <c r="AT232" i="2"/>
  <c r="AU232" i="2"/>
  <c r="AW232" i="2"/>
  <c r="T63" i="4" s="1"/>
  <c r="AY232" i="2"/>
  <c r="V63" i="4" s="1"/>
  <c r="AZ232" i="2"/>
  <c r="W63" i="4" s="1"/>
  <c r="AJ232" i="2"/>
  <c r="AL220" i="2"/>
  <c r="AM220" i="2"/>
  <c r="AO220" i="2"/>
  <c r="AP220" i="2"/>
  <c r="AQ220" i="2"/>
  <c r="AR220" i="2"/>
  <c r="AT220" i="2"/>
  <c r="AU220" i="2"/>
  <c r="AW220" i="2"/>
  <c r="T199" i="4" s="1"/>
  <c r="AY220" i="2"/>
  <c r="V199" i="4" s="1"/>
  <c r="AZ220" i="2"/>
  <c r="W199" i="4" s="1"/>
  <c r="AJ220" i="2"/>
  <c r="AL203" i="2"/>
  <c r="AM203" i="2"/>
  <c r="AO203" i="2"/>
  <c r="AP203" i="2"/>
  <c r="AQ203" i="2"/>
  <c r="AR203" i="2"/>
  <c r="AT203" i="2"/>
  <c r="AU203" i="2"/>
  <c r="AW203" i="2"/>
  <c r="T169" i="4" s="1"/>
  <c r="AY203" i="2"/>
  <c r="V169" i="4" s="1"/>
  <c r="AZ203" i="2"/>
  <c r="W169" i="4" s="1"/>
  <c r="AJ203" i="2"/>
  <c r="AJ197" i="2"/>
  <c r="AL197" i="2"/>
  <c r="AM197" i="2"/>
  <c r="AO197" i="2"/>
  <c r="AP197" i="2"/>
  <c r="AQ197" i="2"/>
  <c r="AR197" i="2"/>
  <c r="AT197" i="2"/>
  <c r="AU197" i="2"/>
  <c r="AW197" i="2"/>
  <c r="T163" i="4" s="1"/>
  <c r="AY197" i="2"/>
  <c r="V163" i="4" s="1"/>
  <c r="AZ197" i="2"/>
  <c r="W163" i="4" s="1"/>
  <c r="AO121" i="2"/>
  <c r="AQ121" i="2"/>
  <c r="AZ109" i="2"/>
  <c r="W106" i="4" s="1"/>
  <c r="AY109" i="2"/>
  <c r="V106" i="4" s="1"/>
  <c r="AW109" i="2"/>
  <c r="T106" i="4" s="1"/>
  <c r="AU109" i="2"/>
  <c r="AT109" i="2"/>
  <c r="AR109" i="2"/>
  <c r="AQ109" i="2"/>
  <c r="AP109" i="2"/>
  <c r="AO109" i="2"/>
  <c r="AM109" i="2"/>
  <c r="AL109" i="2"/>
  <c r="AJ109" i="2"/>
  <c r="AL97" i="2"/>
  <c r="AM97" i="2"/>
  <c r="AO97" i="2"/>
  <c r="AP97" i="2"/>
  <c r="AQ97" i="2"/>
  <c r="AR97" i="2"/>
  <c r="AT97" i="2"/>
  <c r="AU97" i="2"/>
  <c r="AW97" i="2"/>
  <c r="T95" i="4" s="1"/>
  <c r="AY97" i="2"/>
  <c r="V95" i="4" s="1"/>
  <c r="AZ97" i="2"/>
  <c r="W95" i="4" s="1"/>
  <c r="Q153" i="4" l="1"/>
  <c r="AI23" i="3"/>
  <c r="F62" i="4" s="1"/>
  <c r="AM23" i="3"/>
  <c r="J62" i="4" s="1"/>
  <c r="O153" i="4"/>
  <c r="G153" i="4"/>
  <c r="AT61" i="3"/>
  <c r="Q200" i="4" s="1"/>
  <c r="AI49" i="3"/>
  <c r="F172" i="4" s="1"/>
  <c r="K170" i="4"/>
  <c r="AT23" i="3"/>
  <c r="AT24" i="3" s="1"/>
  <c r="AK23" i="3"/>
  <c r="H62" i="4" s="1"/>
  <c r="AU49" i="3"/>
  <c r="R172" i="4" s="1"/>
  <c r="J170" i="4"/>
  <c r="O198" i="4"/>
  <c r="AT49" i="3"/>
  <c r="Q172" i="4" s="1"/>
  <c r="I170" i="4"/>
  <c r="AI149" i="3"/>
  <c r="F460" i="4" s="1"/>
  <c r="K459" i="4"/>
  <c r="AL23" i="3"/>
  <c r="I62" i="4" s="1"/>
  <c r="AR23" i="3"/>
  <c r="O62" i="4" s="1"/>
  <c r="R459" i="4"/>
  <c r="J459" i="4"/>
  <c r="AS23" i="3"/>
  <c r="P62" i="4" s="1"/>
  <c r="AJ23" i="3"/>
  <c r="AJ24" i="3" s="1"/>
  <c r="AI40" i="3"/>
  <c r="AQ23" i="3"/>
  <c r="N62" i="4" s="1"/>
  <c r="R153" i="4"/>
  <c r="J153" i="4"/>
  <c r="O170" i="4"/>
  <c r="G170" i="4"/>
  <c r="L198" i="4"/>
  <c r="Q459" i="4"/>
  <c r="I459" i="4"/>
  <c r="AU23" i="3"/>
  <c r="R62" i="4" s="1"/>
  <c r="AP23" i="3"/>
  <c r="M62" i="4" s="1"/>
  <c r="AI61" i="3"/>
  <c r="F200" i="4" s="1"/>
  <c r="AN23" i="3"/>
  <c r="H153" i="4"/>
  <c r="AU61" i="3"/>
  <c r="R200" i="4" s="1"/>
  <c r="O106" i="4"/>
  <c r="L163" i="4"/>
  <c r="G199" i="4"/>
  <c r="R63" i="4"/>
  <c r="L199" i="4"/>
  <c r="Q63" i="4"/>
  <c r="O169" i="4"/>
  <c r="O63" i="4"/>
  <c r="AU98" i="2"/>
  <c r="R96" i="4" s="1"/>
  <c r="G106" i="4"/>
  <c r="R106" i="4"/>
  <c r="I163" i="4"/>
  <c r="G163" i="4"/>
  <c r="I199" i="4"/>
  <c r="N63" i="4"/>
  <c r="G169" i="4"/>
  <c r="M169" i="4"/>
  <c r="R199" i="4"/>
  <c r="G63" i="4"/>
  <c r="M63" i="4"/>
  <c r="Q106" i="4"/>
  <c r="J106" i="4"/>
  <c r="L106" i="4"/>
  <c r="O163" i="4"/>
  <c r="L169" i="4"/>
  <c r="Q199" i="4"/>
  <c r="L63" i="4"/>
  <c r="M106" i="4"/>
  <c r="J169" i="4"/>
  <c r="O199" i="4"/>
  <c r="J63" i="4"/>
  <c r="N163" i="4"/>
  <c r="L119" i="4"/>
  <c r="M163" i="4"/>
  <c r="N199" i="4"/>
  <c r="I63" i="4"/>
  <c r="R166" i="15"/>
  <c r="AO174" i="5"/>
  <c r="F165" i="15"/>
  <c r="AK157" i="5"/>
  <c r="N225" i="15"/>
  <c r="AS157" i="5"/>
  <c r="V225" i="15"/>
  <c r="AF174" i="5"/>
  <c r="I166" i="15"/>
  <c r="AJ174" i="5"/>
  <c r="M166" i="15"/>
  <c r="AQ157" i="5"/>
  <c r="T225" i="15"/>
  <c r="AV157" i="5"/>
  <c r="Y225" i="15"/>
  <c r="AM157" i="5"/>
  <c r="P225" i="15"/>
  <c r="AT157" i="5"/>
  <c r="W225" i="15"/>
  <c r="AR174" i="5"/>
  <c r="U166" i="15"/>
  <c r="AL174" i="5"/>
  <c r="O166" i="15"/>
  <c r="AQ174" i="5"/>
  <c r="T166" i="15"/>
  <c r="AI157" i="5"/>
  <c r="L225" i="15"/>
  <c r="AT174" i="5"/>
  <c r="W166" i="15"/>
  <c r="AP174" i="5"/>
  <c r="S166" i="15"/>
  <c r="I225" i="15"/>
  <c r="AF157" i="5"/>
  <c r="AM174" i="5"/>
  <c r="P166" i="15"/>
  <c r="AW174" i="5"/>
  <c r="Z166" i="15"/>
  <c r="AR157" i="5"/>
  <c r="U225" i="15"/>
  <c r="AK174" i="5"/>
  <c r="N166" i="15"/>
  <c r="AN174" i="5"/>
  <c r="Q166" i="15"/>
  <c r="AN157" i="5"/>
  <c r="Q225" i="15"/>
  <c r="AL157" i="5"/>
  <c r="O225" i="15"/>
  <c r="AS174" i="5"/>
  <c r="V166" i="15"/>
  <c r="AH157" i="5"/>
  <c r="K225" i="15"/>
  <c r="AJ157" i="5"/>
  <c r="M225" i="15"/>
  <c r="AV174" i="5"/>
  <c r="Y166" i="15"/>
  <c r="AI174" i="5"/>
  <c r="L166" i="15"/>
  <c r="AH174" i="5"/>
  <c r="K166" i="15"/>
  <c r="AO157" i="5"/>
  <c r="R225" i="15"/>
  <c r="AU157" i="5"/>
  <c r="X225" i="15"/>
  <c r="F257" i="15"/>
  <c r="F267" i="15"/>
  <c r="F171" i="15"/>
  <c r="F246" i="15"/>
  <c r="F230" i="15"/>
  <c r="F224" i="15"/>
  <c r="F203" i="15"/>
  <c r="AE174" i="5"/>
  <c r="H166" i="15"/>
  <c r="AW157" i="5"/>
  <c r="Z226" i="15" s="1"/>
  <c r="AE157" i="5"/>
  <c r="H225" i="15"/>
  <c r="AW98" i="2"/>
  <c r="T96" i="4" s="1"/>
  <c r="AW198" i="2"/>
  <c r="AY221" i="2"/>
  <c r="V201" i="4" s="1"/>
  <c r="AY204" i="2"/>
  <c r="V171" i="4" s="1"/>
  <c r="AZ98" i="2"/>
  <c r="W96" i="4" s="1"/>
  <c r="AY98" i="2"/>
  <c r="V96" i="4" s="1"/>
  <c r="AM198" i="2"/>
  <c r="J163" i="4"/>
  <c r="AM221" i="2"/>
  <c r="J199" i="4"/>
  <c r="AQ204" i="2"/>
  <c r="N169" i="4"/>
  <c r="AL204" i="2"/>
  <c r="I169" i="4"/>
  <c r="AP221" i="2"/>
  <c r="M199" i="4"/>
  <c r="AQ40" i="3"/>
  <c r="N153" i="4"/>
  <c r="AS61" i="3"/>
  <c r="P198" i="4"/>
  <c r="AK61" i="3"/>
  <c r="H198" i="4"/>
  <c r="AP149" i="3"/>
  <c r="M459" i="4"/>
  <c r="AP40" i="3"/>
  <c r="M153" i="4"/>
  <c r="AJ61" i="3"/>
  <c r="G198" i="4"/>
  <c r="AO149" i="3"/>
  <c r="L459" i="4"/>
  <c r="AO40" i="3"/>
  <c r="L153" i="4"/>
  <c r="AQ61" i="3"/>
  <c r="N198" i="4"/>
  <c r="AK49" i="3"/>
  <c r="H170" i="4"/>
  <c r="AN40" i="3"/>
  <c r="K153" i="4"/>
  <c r="AS49" i="3"/>
  <c r="P170" i="4"/>
  <c r="AP61" i="3"/>
  <c r="M198" i="4"/>
  <c r="AL40" i="3"/>
  <c r="I153" i="4"/>
  <c r="AQ49" i="3"/>
  <c r="N170" i="4"/>
  <c r="AN61" i="3"/>
  <c r="K198" i="4"/>
  <c r="AS149" i="3"/>
  <c r="P459" i="4"/>
  <c r="AK149" i="3"/>
  <c r="H459" i="4"/>
  <c r="AS40" i="3"/>
  <c r="P153" i="4"/>
  <c r="AP49" i="3"/>
  <c r="M170" i="4"/>
  <c r="AM61" i="3"/>
  <c r="J198" i="4"/>
  <c r="AR149" i="3"/>
  <c r="O459" i="4"/>
  <c r="AJ149" i="3"/>
  <c r="G459" i="4"/>
  <c r="AO49" i="3"/>
  <c r="L170" i="4"/>
  <c r="AL61" i="3"/>
  <c r="I198" i="4"/>
  <c r="AQ149" i="3"/>
  <c r="N459" i="4"/>
  <c r="AT98" i="2"/>
  <c r="Q95" i="4"/>
  <c r="AL110" i="2"/>
  <c r="I106" i="4"/>
  <c r="AO98" i="2"/>
  <c r="L95" i="4"/>
  <c r="AM98" i="2"/>
  <c r="AM99" i="2" s="1"/>
  <c r="J95" i="4"/>
  <c r="AL98" i="2"/>
  <c r="I95" i="4"/>
  <c r="AR98" i="2"/>
  <c r="O95" i="4"/>
  <c r="AQ98" i="2"/>
  <c r="N95" i="4"/>
  <c r="AP98" i="2"/>
  <c r="M95" i="4"/>
  <c r="AQ122" i="2"/>
  <c r="N119" i="4"/>
  <c r="AQ110" i="2"/>
  <c r="N106" i="4"/>
  <c r="AO122" i="2"/>
  <c r="AN149" i="3"/>
  <c r="AT149" i="3"/>
  <c r="L86" i="4"/>
  <c r="AL149" i="3"/>
  <c r="AO61" i="3"/>
  <c r="AR49" i="3"/>
  <c r="AG174" i="5"/>
  <c r="J167" i="15" s="1"/>
  <c r="Q170" i="4"/>
  <c r="AM49" i="3"/>
  <c r="AR61" i="3"/>
  <c r="AK40" i="3"/>
  <c r="AL49" i="3"/>
  <c r="AM149" i="3"/>
  <c r="AU174" i="5"/>
  <c r="X167" i="15" s="1"/>
  <c r="AJ49" i="3"/>
  <c r="AP157" i="5"/>
  <c r="S226" i="15" s="1"/>
  <c r="AG157" i="5"/>
  <c r="J226" i="15" s="1"/>
  <c r="L62" i="4"/>
  <c r="F459" i="4"/>
  <c r="R170" i="4"/>
  <c r="AT40" i="3"/>
  <c r="F170" i="4"/>
  <c r="F61" i="4"/>
  <c r="K61" i="4"/>
  <c r="L79" i="4"/>
  <c r="L85" i="4"/>
  <c r="Q198" i="4"/>
  <c r="L69" i="4"/>
  <c r="AN49" i="3"/>
  <c r="L65" i="4"/>
  <c r="L73" i="4"/>
  <c r="AT180" i="5"/>
  <c r="W231" i="15" s="1"/>
  <c r="AN88" i="5"/>
  <c r="AH99" i="5"/>
  <c r="K268" i="15" s="1"/>
  <c r="AN71" i="5"/>
  <c r="Q247" i="15" s="1"/>
  <c r="AF71" i="5"/>
  <c r="I247" i="15" s="1"/>
  <c r="AS88" i="5"/>
  <c r="V258" i="15" s="1"/>
  <c r="AK88" i="5"/>
  <c r="N258" i="15" s="1"/>
  <c r="AV99" i="5"/>
  <c r="Y268" i="15" s="1"/>
  <c r="AO99" i="5"/>
  <c r="R268" i="15" s="1"/>
  <c r="AG99" i="5"/>
  <c r="J268" i="15" s="1"/>
  <c r="AW180" i="5"/>
  <c r="Z231" i="15" s="1"/>
  <c r="AL197" i="5"/>
  <c r="AL88" i="5"/>
  <c r="AT71" i="5"/>
  <c r="W247" i="15" s="1"/>
  <c r="AM71" i="5"/>
  <c r="P247" i="15" s="1"/>
  <c r="AJ88" i="5"/>
  <c r="M258" i="15" s="1"/>
  <c r="AU99" i="5"/>
  <c r="X268" i="15" s="1"/>
  <c r="AN99" i="5"/>
  <c r="Q268" i="15" s="1"/>
  <c r="AK197" i="5"/>
  <c r="N172" i="15" s="1"/>
  <c r="AW99" i="5"/>
  <c r="Z268" i="15" s="1"/>
  <c r="AQ88" i="5"/>
  <c r="T258" i="15" s="1"/>
  <c r="AS71" i="5"/>
  <c r="V247" i="15" s="1"/>
  <c r="AK71" i="5"/>
  <c r="N247" i="15" s="1"/>
  <c r="AW88" i="5"/>
  <c r="Z258" i="15" s="1"/>
  <c r="AP88" i="5"/>
  <c r="S258" i="15" s="1"/>
  <c r="AL99" i="5"/>
  <c r="O268" i="15" s="1"/>
  <c r="AV71" i="5"/>
  <c r="Y247" i="15" s="1"/>
  <c r="AG71" i="5"/>
  <c r="J247" i="15" s="1"/>
  <c r="AP99" i="5"/>
  <c r="S268" i="15" s="1"/>
  <c r="AT99" i="5"/>
  <c r="W268" i="15" s="1"/>
  <c r="AJ71" i="5"/>
  <c r="M247" i="15" s="1"/>
  <c r="AV88" i="5"/>
  <c r="Y258" i="15" s="1"/>
  <c r="AG88" i="5"/>
  <c r="J258" i="15" s="1"/>
  <c r="AK99" i="5"/>
  <c r="N268" i="15" s="1"/>
  <c r="AK214" i="5"/>
  <c r="N204" i="15" s="1"/>
  <c r="AQ71" i="5"/>
  <c r="T247" i="15" s="1"/>
  <c r="AU88" i="5"/>
  <c r="X258" i="15" s="1"/>
  <c r="AF88" i="5"/>
  <c r="I258" i="15" s="1"/>
  <c r="AR99" i="5"/>
  <c r="U268" i="15" s="1"/>
  <c r="AJ99" i="5"/>
  <c r="M268" i="15" s="1"/>
  <c r="AW71" i="5"/>
  <c r="Z247" i="15" s="1"/>
  <c r="AP71" i="5"/>
  <c r="S247" i="15" s="1"/>
  <c r="AH71" i="5"/>
  <c r="K247" i="15" s="1"/>
  <c r="AT88" i="5"/>
  <c r="W258" i="15" s="1"/>
  <c r="AM88" i="5"/>
  <c r="P258" i="15" s="1"/>
  <c r="AQ99" i="5"/>
  <c r="T268" i="15" s="1"/>
  <c r="AI99" i="5"/>
  <c r="L268" i="15" s="1"/>
  <c r="AU197" i="5"/>
  <c r="X172" i="15" s="1"/>
  <c r="AF197" i="5"/>
  <c r="I172" i="15" s="1"/>
  <c r="AE214" i="5"/>
  <c r="H204" i="15" s="1"/>
  <c r="AE71" i="5"/>
  <c r="H247" i="15" s="1"/>
  <c r="AE88" i="5"/>
  <c r="H258" i="15" s="1"/>
  <c r="AE99" i="5"/>
  <c r="H268" i="15" s="1"/>
  <c r="AZ221" i="2"/>
  <c r="W201" i="4" s="1"/>
  <c r="AU244" i="2"/>
  <c r="AT221" i="2"/>
  <c r="AO221" i="2"/>
  <c r="AL221" i="2"/>
  <c r="AL244" i="2"/>
  <c r="AU110" i="2"/>
  <c r="AW221" i="2"/>
  <c r="T201" i="4" s="1"/>
  <c r="AU221" i="2"/>
  <c r="AT244" i="2"/>
  <c r="AZ110" i="2"/>
  <c r="W108" i="4" s="1"/>
  <c r="AY110" i="2"/>
  <c r="V108" i="4" s="1"/>
  <c r="AP110" i="2"/>
  <c r="AJ221" i="2"/>
  <c r="AN180" i="5"/>
  <c r="AU71" i="5"/>
  <c r="X247" i="15" s="1"/>
  <c r="AO71" i="5"/>
  <c r="R247" i="15" s="1"/>
  <c r="AH180" i="5"/>
  <c r="K231" i="15" s="1"/>
  <c r="AT214" i="5"/>
  <c r="W204" i="15" s="1"/>
  <c r="AI71" i="5"/>
  <c r="L247" i="15" s="1"/>
  <c r="AG180" i="5"/>
  <c r="J231" i="15" s="1"/>
  <c r="AM214" i="5"/>
  <c r="P204" i="15" s="1"/>
  <c r="AN214" i="5"/>
  <c r="Q204" i="15" s="1"/>
  <c r="AS197" i="5"/>
  <c r="V172" i="15" s="1"/>
  <c r="AW214" i="5"/>
  <c r="Z204" i="15" s="1"/>
  <c r="AI88" i="5"/>
  <c r="L258" i="15" s="1"/>
  <c r="AH88" i="5"/>
  <c r="K258" i="15" s="1"/>
  <c r="AR71" i="5"/>
  <c r="U247" i="15" s="1"/>
  <c r="AL71" i="5"/>
  <c r="O247" i="15" s="1"/>
  <c r="AL180" i="5"/>
  <c r="O231" i="15" s="1"/>
  <c r="AE180" i="5"/>
  <c r="H231" i="15" s="1"/>
  <c r="AI197" i="5"/>
  <c r="L172" i="15" s="1"/>
  <c r="AV214" i="5"/>
  <c r="Y204" i="15" s="1"/>
  <c r="AU214" i="5"/>
  <c r="X204" i="15" s="1"/>
  <c r="AJ180" i="5"/>
  <c r="M231" i="15" s="1"/>
  <c r="AN197" i="5"/>
  <c r="Q172" i="15" s="1"/>
  <c r="AF99" i="5"/>
  <c r="I268" i="15" s="1"/>
  <c r="AQ180" i="5"/>
  <c r="T231" i="15" s="1"/>
  <c r="AU180" i="5"/>
  <c r="X231" i="15" s="1"/>
  <c r="AO180" i="5"/>
  <c r="R231" i="15" s="1"/>
  <c r="AI180" i="5"/>
  <c r="L231" i="15" s="1"/>
  <c r="AG197" i="5"/>
  <c r="J172" i="15" s="1"/>
  <c r="AI214" i="5"/>
  <c r="L204" i="15" s="1"/>
  <c r="AW197" i="5"/>
  <c r="Z172" i="15" s="1"/>
  <c r="AJ197" i="5"/>
  <c r="M172" i="15" s="1"/>
  <c r="AM99" i="5"/>
  <c r="P268" i="15" s="1"/>
  <c r="AO197" i="5"/>
  <c r="R172" i="15" s="1"/>
  <c r="AS214" i="5"/>
  <c r="V204" i="15" s="1"/>
  <c r="AH214" i="5"/>
  <c r="K204" i="15" s="1"/>
  <c r="AR214" i="5"/>
  <c r="U204" i="15" s="1"/>
  <c r="AL214" i="5"/>
  <c r="O204" i="15" s="1"/>
  <c r="AP197" i="5"/>
  <c r="S172" i="15" s="1"/>
  <c r="AP180" i="5"/>
  <c r="S231" i="15" s="1"/>
  <c r="AV180" i="5"/>
  <c r="Y231" i="15" s="1"/>
  <c r="AR88" i="5"/>
  <c r="U258" i="15" s="1"/>
  <c r="AM197" i="5"/>
  <c r="P172" i="15" s="1"/>
  <c r="AR197" i="5"/>
  <c r="U172" i="15" s="1"/>
  <c r="AG214" i="5"/>
  <c r="J204" i="15" s="1"/>
  <c r="AQ214" i="5"/>
  <c r="T204" i="15" s="1"/>
  <c r="AR180" i="5"/>
  <c r="U231" i="15" s="1"/>
  <c r="AE197" i="5"/>
  <c r="H172" i="15" s="1"/>
  <c r="AV197" i="5"/>
  <c r="Y172" i="15" s="1"/>
  <c r="AS99" i="5"/>
  <c r="V268" i="15" s="1"/>
  <c r="AT197" i="5"/>
  <c r="W172" i="15" s="1"/>
  <c r="AH197" i="5"/>
  <c r="K172" i="15" s="1"/>
  <c r="AO88" i="5"/>
  <c r="R258" i="15" s="1"/>
  <c r="AK180" i="5"/>
  <c r="N231" i="15" s="1"/>
  <c r="AS180" i="5"/>
  <c r="V231" i="15" s="1"/>
  <c r="AM180" i="5"/>
  <c r="P231" i="15" s="1"/>
  <c r="AF180" i="5"/>
  <c r="I231" i="15" s="1"/>
  <c r="AQ197" i="5"/>
  <c r="T172" i="15" s="1"/>
  <c r="AO214" i="5"/>
  <c r="R204" i="15" s="1"/>
  <c r="AF214" i="5"/>
  <c r="I204" i="15" s="1"/>
  <c r="AP214" i="5"/>
  <c r="S204" i="15" s="1"/>
  <c r="AJ214" i="5"/>
  <c r="M204" i="15" s="1"/>
  <c r="F198" i="4"/>
  <c r="AU149" i="3"/>
  <c r="R198" i="4"/>
  <c r="AU40" i="3"/>
  <c r="AR40" i="3"/>
  <c r="AM40" i="3"/>
  <c r="AJ40" i="3"/>
  <c r="F153" i="4"/>
  <c r="L61" i="4"/>
  <c r="L71" i="4"/>
  <c r="J61" i="4"/>
  <c r="Q61" i="4"/>
  <c r="I61" i="4"/>
  <c r="L81" i="4"/>
  <c r="P61" i="4"/>
  <c r="H61" i="4"/>
  <c r="L67" i="4"/>
  <c r="L75" i="4"/>
  <c r="O61" i="4"/>
  <c r="L83" i="4"/>
  <c r="N61" i="4"/>
  <c r="M61" i="4"/>
  <c r="L77" i="4"/>
  <c r="R61" i="4"/>
  <c r="G61" i="4"/>
  <c r="AU198" i="2"/>
  <c r="R163" i="4"/>
  <c r="AZ204" i="2"/>
  <c r="W171" i="4" s="1"/>
  <c r="AP204" i="2"/>
  <c r="AZ244" i="2"/>
  <c r="W87" i="4" s="1"/>
  <c r="AP244" i="2"/>
  <c r="AY244" i="2"/>
  <c r="V87" i="4" s="1"/>
  <c r="AW244" i="2"/>
  <c r="T87" i="4" s="1"/>
  <c r="AT110" i="2"/>
  <c r="AW110" i="2"/>
  <c r="T108" i="4" s="1"/>
  <c r="AR198" i="2"/>
  <c r="AJ198" i="2"/>
  <c r="AU204" i="2"/>
  <c r="R169" i="4"/>
  <c r="AM204" i="2"/>
  <c r="AQ221" i="2"/>
  <c r="AT198" i="2"/>
  <c r="Q163" i="4"/>
  <c r="AL198" i="2"/>
  <c r="AO204" i="2"/>
  <c r="AO244" i="2"/>
  <c r="AZ198" i="2"/>
  <c r="W164" i="4" s="1"/>
  <c r="AP198" i="2"/>
  <c r="R95" i="4"/>
  <c r="AM110" i="2"/>
  <c r="AW204" i="2"/>
  <c r="T171" i="4" s="1"/>
  <c r="AR221" i="2"/>
  <c r="AO110" i="2"/>
  <c r="AY198" i="2"/>
  <c r="V164" i="4" s="1"/>
  <c r="AO198" i="2"/>
  <c r="AR204" i="2"/>
  <c r="AM244" i="2"/>
  <c r="AR244" i="2"/>
  <c r="AJ244" i="2"/>
  <c r="AQ198" i="2"/>
  <c r="AJ204" i="2"/>
  <c r="AT204" i="2"/>
  <c r="Q169" i="4"/>
  <c r="AJ110" i="2"/>
  <c r="AR110" i="2"/>
  <c r="AP121" i="2"/>
  <c r="AQ244" i="2"/>
  <c r="J36" i="3"/>
  <c r="Q62" i="4" l="1"/>
  <c r="G62" i="4"/>
  <c r="AU50" i="3"/>
  <c r="AU51" i="3" s="1"/>
  <c r="AW199" i="2"/>
  <c r="T165" i="4" s="1"/>
  <c r="T164" i="4"/>
  <c r="AW99" i="2"/>
  <c r="T97" i="4" s="1"/>
  <c r="O154" i="4"/>
  <c r="J154" i="4"/>
  <c r="AI41" i="3"/>
  <c r="AT150" i="3"/>
  <c r="Q461" i="4" s="1"/>
  <c r="AN24" i="3"/>
  <c r="AT41" i="3"/>
  <c r="Q155" i="4" s="1"/>
  <c r="AI62" i="3"/>
  <c r="AR24" i="3"/>
  <c r="AI50" i="3"/>
  <c r="AM24" i="3"/>
  <c r="AI150" i="3"/>
  <c r="F154" i="4"/>
  <c r="G172" i="4"/>
  <c r="K62" i="4"/>
  <c r="O172" i="4"/>
  <c r="AU62" i="3"/>
  <c r="AP24" i="3"/>
  <c r="AS24" i="3"/>
  <c r="AL24" i="3"/>
  <c r="AT50" i="3"/>
  <c r="AK24" i="3"/>
  <c r="AT62" i="3"/>
  <c r="AI24" i="3"/>
  <c r="AU150" i="3"/>
  <c r="AU151" i="3" s="1"/>
  <c r="G154" i="4"/>
  <c r="K172" i="4"/>
  <c r="AU24" i="3"/>
  <c r="AQ24" i="3"/>
  <c r="Y63" i="4"/>
  <c r="Z63" i="4" s="1"/>
  <c r="J97" i="4"/>
  <c r="L201" i="4"/>
  <c r="L171" i="4"/>
  <c r="Q201" i="4"/>
  <c r="O96" i="4"/>
  <c r="M201" i="4"/>
  <c r="O171" i="4"/>
  <c r="N164" i="4"/>
  <c r="G87" i="4"/>
  <c r="O201" i="4"/>
  <c r="L87" i="4"/>
  <c r="O108" i="4"/>
  <c r="G108" i="4"/>
  <c r="O87" i="4"/>
  <c r="I164" i="4"/>
  <c r="G164" i="4"/>
  <c r="M87" i="4"/>
  <c r="AT233" i="2"/>
  <c r="AT234" i="2" s="1"/>
  <c r="R87" i="4"/>
  <c r="M171" i="4"/>
  <c r="J87" i="4"/>
  <c r="O164" i="4"/>
  <c r="AU99" i="2"/>
  <c r="G171" i="4"/>
  <c r="L164" i="4"/>
  <c r="M164" i="4"/>
  <c r="Q108" i="4"/>
  <c r="G201" i="4"/>
  <c r="R108" i="4"/>
  <c r="M96" i="4"/>
  <c r="J96" i="4"/>
  <c r="N171" i="4"/>
  <c r="N201" i="4"/>
  <c r="J171" i="4"/>
  <c r="I201" i="4"/>
  <c r="N96" i="4"/>
  <c r="L96" i="4"/>
  <c r="J201" i="4"/>
  <c r="AP222" i="2"/>
  <c r="AR99" i="2"/>
  <c r="AR100" i="2" s="1"/>
  <c r="AY99" i="2"/>
  <c r="V97" i="4" s="1"/>
  <c r="AQ205" i="2"/>
  <c r="AQ206" i="2" s="1"/>
  <c r="AZ99" i="2"/>
  <c r="W97" i="4" s="1"/>
  <c r="AP99" i="2"/>
  <c r="AP100" i="2" s="1"/>
  <c r="AY222" i="2"/>
  <c r="V203" i="4" s="1"/>
  <c r="AL198" i="5"/>
  <c r="O173" i="15" s="1"/>
  <c r="O172" i="15"/>
  <c r="F172" i="15" s="1"/>
  <c r="AO158" i="5"/>
  <c r="R226" i="15"/>
  <c r="AJ158" i="5"/>
  <c r="M226" i="15"/>
  <c r="AL158" i="5"/>
  <c r="O226" i="15"/>
  <c r="AR158" i="5"/>
  <c r="U226" i="15"/>
  <c r="AP175" i="5"/>
  <c r="S167" i="15"/>
  <c r="AQ175" i="5"/>
  <c r="T167" i="15"/>
  <c r="AM158" i="5"/>
  <c r="P226" i="15"/>
  <c r="AF175" i="5"/>
  <c r="I167" i="15"/>
  <c r="AN89" i="5"/>
  <c r="Q259" i="15" s="1"/>
  <c r="Q258" i="15"/>
  <c r="AH175" i="5"/>
  <c r="K167" i="15"/>
  <c r="AN158" i="5"/>
  <c r="Q226" i="15"/>
  <c r="AW175" i="5"/>
  <c r="Z168" i="15" s="1"/>
  <c r="Z167" i="15"/>
  <c r="AL175" i="5"/>
  <c r="O167" i="15"/>
  <c r="AV158" i="5"/>
  <c r="Y226" i="15"/>
  <c r="AS158" i="5"/>
  <c r="V226" i="15"/>
  <c r="AN181" i="5"/>
  <c r="Q232" i="15" s="1"/>
  <c r="Q231" i="15"/>
  <c r="F231" i="15" s="1"/>
  <c r="F166" i="15"/>
  <c r="AI175" i="5"/>
  <c r="L167" i="15"/>
  <c r="AH158" i="5"/>
  <c r="K226" i="15"/>
  <c r="AN175" i="5"/>
  <c r="Q167" i="15"/>
  <c r="AM175" i="5"/>
  <c r="P167" i="15"/>
  <c r="AT175" i="5"/>
  <c r="W167" i="15"/>
  <c r="AR175" i="5"/>
  <c r="U167" i="15"/>
  <c r="AQ158" i="5"/>
  <c r="T226" i="15"/>
  <c r="AK158" i="5"/>
  <c r="N226" i="15"/>
  <c r="F247" i="15"/>
  <c r="I226" i="15"/>
  <c r="AF158" i="5"/>
  <c r="F204" i="15"/>
  <c r="F268" i="15"/>
  <c r="AU158" i="5"/>
  <c r="X226" i="15"/>
  <c r="AV175" i="5"/>
  <c r="Y167" i="15"/>
  <c r="AS175" i="5"/>
  <c r="V167" i="15"/>
  <c r="AK175" i="5"/>
  <c r="N167" i="15"/>
  <c r="AI158" i="5"/>
  <c r="L226" i="15"/>
  <c r="AT158" i="5"/>
  <c r="W226" i="15"/>
  <c r="AJ175" i="5"/>
  <c r="M167" i="15"/>
  <c r="R167" i="15"/>
  <c r="AO175" i="5"/>
  <c r="AL89" i="5"/>
  <c r="O259" i="15" s="1"/>
  <c r="O258" i="15"/>
  <c r="Y459" i="4"/>
  <c r="Z459" i="4" s="1"/>
  <c r="F225" i="15"/>
  <c r="AE175" i="5"/>
  <c r="H167" i="15"/>
  <c r="AW158" i="5"/>
  <c r="Z227" i="15" s="1"/>
  <c r="AE158" i="5"/>
  <c r="H226" i="15"/>
  <c r="Y106" i="4"/>
  <c r="Z106" i="4" s="1"/>
  <c r="Y163" i="4"/>
  <c r="Z163" i="4" s="1"/>
  <c r="Y169" i="4"/>
  <c r="Z169" i="4" s="1"/>
  <c r="AM222" i="2"/>
  <c r="Y61" i="4"/>
  <c r="Z61" i="4" s="1"/>
  <c r="AW222" i="2"/>
  <c r="T203" i="4" s="1"/>
  <c r="AY205" i="2"/>
  <c r="V173" i="4" s="1"/>
  <c r="AO99" i="2"/>
  <c r="AO100" i="2" s="1"/>
  <c r="AQ99" i="2"/>
  <c r="Y95" i="4"/>
  <c r="Z95" i="4" s="1"/>
  <c r="AZ222" i="2"/>
  <c r="W203" i="4" s="1"/>
  <c r="AZ111" i="2"/>
  <c r="W109" i="4" s="1"/>
  <c r="AL233" i="2"/>
  <c r="I87" i="4"/>
  <c r="AQ233" i="2"/>
  <c r="N87" i="4"/>
  <c r="AL205" i="2"/>
  <c r="I171" i="4"/>
  <c r="AM199" i="2"/>
  <c r="J164" i="4"/>
  <c r="AM150" i="3"/>
  <c r="J460" i="4"/>
  <c r="AL62" i="3"/>
  <c r="I200" i="4"/>
  <c r="AM62" i="3"/>
  <c r="J200" i="4"/>
  <c r="AS150" i="3"/>
  <c r="P460" i="4"/>
  <c r="AP150" i="3"/>
  <c r="M460" i="4"/>
  <c r="AL50" i="3"/>
  <c r="I172" i="4"/>
  <c r="AP62" i="3"/>
  <c r="M200" i="4"/>
  <c r="AK50" i="3"/>
  <c r="H172" i="4"/>
  <c r="AO150" i="3"/>
  <c r="L460" i="4"/>
  <c r="AK41" i="3"/>
  <c r="H154" i="4"/>
  <c r="AO50" i="3"/>
  <c r="L172" i="4"/>
  <c r="AP50" i="3"/>
  <c r="M172" i="4"/>
  <c r="AN62" i="3"/>
  <c r="K200" i="4"/>
  <c r="AK62" i="3"/>
  <c r="H200" i="4"/>
  <c r="AR62" i="3"/>
  <c r="O200" i="4"/>
  <c r="AO62" i="3"/>
  <c r="L200" i="4"/>
  <c r="AS50" i="3"/>
  <c r="P172" i="4"/>
  <c r="AJ62" i="3"/>
  <c r="G200" i="4"/>
  <c r="AM50" i="3"/>
  <c r="J172" i="4"/>
  <c r="AL150" i="3"/>
  <c r="I460" i="4"/>
  <c r="AJ150" i="3"/>
  <c r="G460" i="4"/>
  <c r="AS41" i="3"/>
  <c r="P154" i="4"/>
  <c r="AQ62" i="3"/>
  <c r="N200" i="4"/>
  <c r="AS62" i="3"/>
  <c r="P200" i="4"/>
  <c r="AQ50" i="3"/>
  <c r="N172" i="4"/>
  <c r="AN41" i="3"/>
  <c r="K154" i="4"/>
  <c r="AP41" i="3"/>
  <c r="M154" i="4"/>
  <c r="AQ150" i="3"/>
  <c r="N460" i="4"/>
  <c r="AR150" i="3"/>
  <c r="O460" i="4"/>
  <c r="AK150" i="3"/>
  <c r="H460" i="4"/>
  <c r="AO41" i="3"/>
  <c r="L154" i="4"/>
  <c r="AN150" i="3"/>
  <c r="K460" i="4"/>
  <c r="AL41" i="3"/>
  <c r="I154" i="4"/>
  <c r="AQ41" i="3"/>
  <c r="N154" i="4"/>
  <c r="AO111" i="2"/>
  <c r="L108" i="4"/>
  <c r="AP111" i="2"/>
  <c r="M108" i="4"/>
  <c r="AO123" i="2"/>
  <c r="L120" i="4"/>
  <c r="AP122" i="2"/>
  <c r="M119" i="4"/>
  <c r="AQ111" i="2"/>
  <c r="N108" i="4"/>
  <c r="AL111" i="2"/>
  <c r="I108" i="4"/>
  <c r="AM111" i="2"/>
  <c r="J108" i="4"/>
  <c r="AQ123" i="2"/>
  <c r="N120" i="4"/>
  <c r="AL99" i="2"/>
  <c r="I96" i="4"/>
  <c r="AT99" i="2"/>
  <c r="Q96" i="4"/>
  <c r="Q154" i="4"/>
  <c r="Q460" i="4"/>
  <c r="AR50" i="3"/>
  <c r="AE215" i="5"/>
  <c r="H205" i="15" s="1"/>
  <c r="AJ50" i="3"/>
  <c r="AT181" i="5"/>
  <c r="W232" i="15" s="1"/>
  <c r="AS198" i="5"/>
  <c r="V173" i="15" s="1"/>
  <c r="AP158" i="5"/>
  <c r="S227" i="15" s="1"/>
  <c r="AG175" i="5"/>
  <c r="J168" i="15" s="1"/>
  <c r="AU175" i="5"/>
  <c r="X168" i="15" s="1"/>
  <c r="R460" i="4"/>
  <c r="AG158" i="5"/>
  <c r="J227" i="15" s="1"/>
  <c r="AO222" i="2"/>
  <c r="AL222" i="2"/>
  <c r="Q87" i="4"/>
  <c r="AN50" i="3"/>
  <c r="R174" i="4"/>
  <c r="AM89" i="5"/>
  <c r="P259" i="15" s="1"/>
  <c r="AU233" i="2"/>
  <c r="AT222" i="2"/>
  <c r="AS89" i="5"/>
  <c r="V259" i="15" s="1"/>
  <c r="AF89" i="5"/>
  <c r="I259" i="15" s="1"/>
  <c r="AT89" i="5"/>
  <c r="W259" i="15" s="1"/>
  <c r="AH181" i="5"/>
  <c r="AF198" i="5"/>
  <c r="I173" i="15" s="1"/>
  <c r="AW181" i="5"/>
  <c r="Z232" i="15" s="1"/>
  <c r="AO72" i="5"/>
  <c r="R248" i="15" s="1"/>
  <c r="AU198" i="5"/>
  <c r="X173" i="15" s="1"/>
  <c r="AS72" i="5"/>
  <c r="V248" i="15" s="1"/>
  <c r="AW100" i="5"/>
  <c r="Z269" i="15" s="1"/>
  <c r="AM72" i="5"/>
  <c r="P248" i="15" s="1"/>
  <c r="AJ100" i="5"/>
  <c r="M269" i="15" s="1"/>
  <c r="AN72" i="5"/>
  <c r="Q248" i="15" s="1"/>
  <c r="AR89" i="5"/>
  <c r="U259" i="15" s="1"/>
  <c r="AW215" i="5"/>
  <c r="Z205" i="15" s="1"/>
  <c r="AM215" i="5"/>
  <c r="P205" i="15" s="1"/>
  <c r="AP89" i="5"/>
  <c r="S259" i="15" s="1"/>
  <c r="AK198" i="5"/>
  <c r="N173" i="15" s="1"/>
  <c r="AN100" i="5"/>
  <c r="Q269" i="15" s="1"/>
  <c r="AT72" i="5"/>
  <c r="W248" i="15" s="1"/>
  <c r="AQ72" i="5"/>
  <c r="T248" i="15" s="1"/>
  <c r="AV100" i="5"/>
  <c r="Y269" i="15" s="1"/>
  <c r="AQ100" i="5"/>
  <c r="T269" i="15" s="1"/>
  <c r="AP72" i="5"/>
  <c r="S248" i="15" s="1"/>
  <c r="AR100" i="5"/>
  <c r="U269" i="15" s="1"/>
  <c r="AK215" i="5"/>
  <c r="N205" i="15" s="1"/>
  <c r="AK100" i="5"/>
  <c r="N269" i="15" s="1"/>
  <c r="AT100" i="5"/>
  <c r="W269" i="15" s="1"/>
  <c r="AG72" i="5"/>
  <c r="J248" i="15" s="1"/>
  <c r="AK89" i="5"/>
  <c r="N259" i="15" s="1"/>
  <c r="AI100" i="5"/>
  <c r="L269" i="15" s="1"/>
  <c r="AH89" i="5"/>
  <c r="K259" i="15" s="1"/>
  <c r="AG181" i="5"/>
  <c r="J232" i="15" s="1"/>
  <c r="AW89" i="5"/>
  <c r="Z259" i="15" s="1"/>
  <c r="AQ89" i="5"/>
  <c r="T259" i="15" s="1"/>
  <c r="AU100" i="5"/>
  <c r="X269" i="15" s="1"/>
  <c r="AN215" i="5"/>
  <c r="Q205" i="15" s="1"/>
  <c r="AH72" i="5"/>
  <c r="K248" i="15" s="1"/>
  <c r="AJ72" i="5"/>
  <c r="M248" i="15" s="1"/>
  <c r="AP100" i="5"/>
  <c r="S269" i="15" s="1"/>
  <c r="AO89" i="5"/>
  <c r="R259" i="15" s="1"/>
  <c r="AM100" i="5"/>
  <c r="P269" i="15" s="1"/>
  <c r="AI72" i="5"/>
  <c r="L248" i="15" s="1"/>
  <c r="AW72" i="5"/>
  <c r="Z248" i="15" s="1"/>
  <c r="AG89" i="5"/>
  <c r="J259" i="15" s="1"/>
  <c r="AV72" i="5"/>
  <c r="Y248" i="15" s="1"/>
  <c r="AG100" i="5"/>
  <c r="J269" i="15" s="1"/>
  <c r="AL100" i="5"/>
  <c r="O269" i="15" s="1"/>
  <c r="AK72" i="5"/>
  <c r="N248" i="15" s="1"/>
  <c r="AJ89" i="5"/>
  <c r="M259" i="15" s="1"/>
  <c r="AU72" i="5"/>
  <c r="X248" i="15" s="1"/>
  <c r="AI89" i="5"/>
  <c r="L259" i="15" s="1"/>
  <c r="AU89" i="5"/>
  <c r="X259" i="15" s="1"/>
  <c r="AV89" i="5"/>
  <c r="Y259" i="15" s="1"/>
  <c r="AO100" i="5"/>
  <c r="R269" i="15" s="1"/>
  <c r="AF72" i="5"/>
  <c r="I248" i="15" s="1"/>
  <c r="AH100" i="5"/>
  <c r="K269" i="15" s="1"/>
  <c r="BF41" i="2"/>
  <c r="BG41" i="2"/>
  <c r="BH41" i="2"/>
  <c r="BI41" i="2"/>
  <c r="K41" i="2"/>
  <c r="BJ41" i="2"/>
  <c r="BK41" i="2"/>
  <c r="BL41" i="2"/>
  <c r="AE72" i="5"/>
  <c r="H248" i="15" s="1"/>
  <c r="AE89" i="5"/>
  <c r="H259" i="15" s="1"/>
  <c r="AE100" i="5"/>
  <c r="H269" i="15" s="1"/>
  <c r="AU111" i="2"/>
  <c r="AY111" i="2"/>
  <c r="V109" i="4" s="1"/>
  <c r="R201" i="4"/>
  <c r="AU222" i="2"/>
  <c r="AJ222" i="2"/>
  <c r="AT215" i="5"/>
  <c r="W205" i="15" s="1"/>
  <c r="AP181" i="5"/>
  <c r="S232" i="15" s="1"/>
  <c r="AO181" i="5"/>
  <c r="R232" i="15" s="1"/>
  <c r="AN198" i="5"/>
  <c r="Q173" i="15" s="1"/>
  <c r="AO215" i="5"/>
  <c r="R205" i="15" s="1"/>
  <c r="AM181" i="5"/>
  <c r="P232" i="15" s="1"/>
  <c r="AT198" i="5"/>
  <c r="W173" i="15" s="1"/>
  <c r="AQ215" i="5"/>
  <c r="T205" i="15" s="1"/>
  <c r="AI181" i="5"/>
  <c r="L232" i="15" s="1"/>
  <c r="AU215" i="5"/>
  <c r="X205" i="15" s="1"/>
  <c r="AG215" i="5"/>
  <c r="J205" i="15" s="1"/>
  <c r="AL215" i="5"/>
  <c r="O205" i="15" s="1"/>
  <c r="AG198" i="5"/>
  <c r="J173" i="15" s="1"/>
  <c r="AK181" i="5"/>
  <c r="N232" i="15" s="1"/>
  <c r="AR215" i="5"/>
  <c r="U205" i="15" s="1"/>
  <c r="AV215" i="5"/>
  <c r="Y205" i="15" s="1"/>
  <c r="AL181" i="5"/>
  <c r="O232" i="15" s="1"/>
  <c r="AV198" i="5"/>
  <c r="Y173" i="15" s="1"/>
  <c r="AE198" i="5"/>
  <c r="H173" i="15" s="1"/>
  <c r="AJ215" i="5"/>
  <c r="M205" i="15" s="1"/>
  <c r="AQ198" i="5"/>
  <c r="T173" i="15" s="1"/>
  <c r="AH215" i="5"/>
  <c r="K205" i="15" s="1"/>
  <c r="AW198" i="5"/>
  <c r="Z173" i="15" s="1"/>
  <c r="AU181" i="5"/>
  <c r="X232" i="15" s="1"/>
  <c r="AJ181" i="5"/>
  <c r="M232" i="15" s="1"/>
  <c r="AS100" i="5"/>
  <c r="V269" i="15" s="1"/>
  <c r="AS215" i="5"/>
  <c r="V205" i="15" s="1"/>
  <c r="AQ181" i="5"/>
  <c r="T232" i="15" s="1"/>
  <c r="AI198" i="5"/>
  <c r="L173" i="15" s="1"/>
  <c r="AL72" i="5"/>
  <c r="O248" i="15" s="1"/>
  <c r="AS181" i="5"/>
  <c r="V232" i="15" s="1"/>
  <c r="AP215" i="5"/>
  <c r="S205" i="15" s="1"/>
  <c r="AF181" i="5"/>
  <c r="I232" i="15" s="1"/>
  <c r="AH198" i="5"/>
  <c r="K173" i="15" s="1"/>
  <c r="AR181" i="5"/>
  <c r="U232" i="15" s="1"/>
  <c r="AR198" i="5"/>
  <c r="U173" i="15" s="1"/>
  <c r="AV181" i="5"/>
  <c r="Y232" i="15" s="1"/>
  <c r="AO198" i="5"/>
  <c r="R173" i="15" s="1"/>
  <c r="AJ198" i="5"/>
  <c r="M173" i="15" s="1"/>
  <c r="AF215" i="5"/>
  <c r="I205" i="15" s="1"/>
  <c r="AM198" i="5"/>
  <c r="P173" i="15" s="1"/>
  <c r="AP198" i="5"/>
  <c r="S173" i="15" s="1"/>
  <c r="AI215" i="5"/>
  <c r="L205" i="15" s="1"/>
  <c r="AF100" i="5"/>
  <c r="I269" i="15" s="1"/>
  <c r="AE181" i="5"/>
  <c r="H232" i="15" s="1"/>
  <c r="AR72" i="5"/>
  <c r="U248" i="15" s="1"/>
  <c r="AU41" i="3"/>
  <c r="R154" i="4"/>
  <c r="AR41" i="3"/>
  <c r="AM41" i="3"/>
  <c r="AJ41" i="3"/>
  <c r="AT25" i="3"/>
  <c r="Q65" i="4"/>
  <c r="AJ25" i="3"/>
  <c r="G65" i="4"/>
  <c r="AQ199" i="2"/>
  <c r="AY233" i="2"/>
  <c r="V64" i="4" s="1"/>
  <c r="AW205" i="2"/>
  <c r="T173" i="4" s="1"/>
  <c r="AW121" i="2"/>
  <c r="T119" i="4" s="1"/>
  <c r="AP199" i="2"/>
  <c r="AM121" i="2"/>
  <c r="AT199" i="2"/>
  <c r="Q164" i="4"/>
  <c r="AZ233" i="2"/>
  <c r="W64" i="4" s="1"/>
  <c r="AU199" i="2"/>
  <c r="R164" i="4"/>
  <c r="AJ233" i="2"/>
  <c r="AM233" i="2"/>
  <c r="AZ121" i="2"/>
  <c r="W119" i="4" s="1"/>
  <c r="AY121" i="2"/>
  <c r="V119" i="4" s="1"/>
  <c r="AR222" i="2"/>
  <c r="AU121" i="2"/>
  <c r="R117" i="4"/>
  <c r="Y117" i="4" s="1"/>
  <c r="AL199" i="2"/>
  <c r="AR205" i="2"/>
  <c r="AZ199" i="2"/>
  <c r="W165" i="4" s="1"/>
  <c r="AO233" i="2"/>
  <c r="AU205" i="2"/>
  <c r="R171" i="4"/>
  <c r="AT121" i="2"/>
  <c r="AR199" i="2"/>
  <c r="AY199" i="2"/>
  <c r="V165" i="4" s="1"/>
  <c r="AT111" i="2"/>
  <c r="AL121" i="2"/>
  <c r="AR111" i="2"/>
  <c r="AT205" i="2"/>
  <c r="Q171" i="4"/>
  <c r="AQ222" i="2"/>
  <c r="AP205" i="2"/>
  <c r="AM205" i="2"/>
  <c r="AR121" i="2"/>
  <c r="AO205" i="2"/>
  <c r="AJ199" i="2"/>
  <c r="AW111" i="2"/>
  <c r="T109" i="4" s="1"/>
  <c r="AP233" i="2"/>
  <c r="AR233" i="2"/>
  <c r="AJ111" i="2"/>
  <c r="AJ205" i="2"/>
  <c r="AM100" i="2"/>
  <c r="AO199" i="2"/>
  <c r="AW233" i="2"/>
  <c r="T64" i="4" s="1"/>
  <c r="AZ205" i="2"/>
  <c r="W173" i="4" s="1"/>
  <c r="AW200" i="2" l="1"/>
  <c r="T166" i="4" s="1"/>
  <c r="Y62" i="4"/>
  <c r="Z62" i="4" s="1"/>
  <c r="R461" i="4"/>
  <c r="AW100" i="2"/>
  <c r="T98" i="4" s="1"/>
  <c r="AY100" i="2"/>
  <c r="V98" i="4" s="1"/>
  <c r="AZ100" i="2"/>
  <c r="W98" i="4" s="1"/>
  <c r="K174" i="4"/>
  <c r="AK25" i="3"/>
  <c r="H65" i="4"/>
  <c r="AP25" i="3"/>
  <c r="M65" i="4"/>
  <c r="AM25" i="3"/>
  <c r="J65" i="4"/>
  <c r="AT42" i="3"/>
  <c r="AI42" i="3"/>
  <c r="F155" i="4"/>
  <c r="O155" i="4"/>
  <c r="AQ25" i="3"/>
  <c r="N65" i="4"/>
  <c r="AT51" i="3"/>
  <c r="Q174" i="4"/>
  <c r="AU63" i="3"/>
  <c r="R202" i="4"/>
  <c r="AI51" i="3"/>
  <c r="F174" i="4"/>
  <c r="AN25" i="3"/>
  <c r="K65" i="4"/>
  <c r="G155" i="4"/>
  <c r="AU25" i="3"/>
  <c r="R65" i="4"/>
  <c r="AI25" i="3"/>
  <c r="F65" i="4"/>
  <c r="AL25" i="3"/>
  <c r="I65" i="4"/>
  <c r="AR25" i="3"/>
  <c r="O65" i="4"/>
  <c r="J155" i="4"/>
  <c r="AT63" i="3"/>
  <c r="Q202" i="4"/>
  <c r="AS25" i="3"/>
  <c r="P65" i="4"/>
  <c r="AI151" i="3"/>
  <c r="F461" i="4"/>
  <c r="AI63" i="3"/>
  <c r="F202" i="4"/>
  <c r="AT151" i="3"/>
  <c r="G173" i="4"/>
  <c r="AU122" i="2"/>
  <c r="O165" i="4"/>
  <c r="L165" i="4"/>
  <c r="G165" i="4"/>
  <c r="N203" i="4"/>
  <c r="J98" i="4"/>
  <c r="L173" i="4"/>
  <c r="N64" i="4"/>
  <c r="O97" i="4"/>
  <c r="O98" i="4"/>
  <c r="M203" i="4"/>
  <c r="G109" i="4"/>
  <c r="L64" i="4"/>
  <c r="N97" i="4"/>
  <c r="AP223" i="2"/>
  <c r="AP224" i="2" s="1"/>
  <c r="J173" i="4"/>
  <c r="N165" i="4"/>
  <c r="AU112" i="2"/>
  <c r="R110" i="4" s="1"/>
  <c r="AT223" i="2"/>
  <c r="Q205" i="4" s="1"/>
  <c r="L97" i="4"/>
  <c r="Q64" i="4"/>
  <c r="O109" i="4"/>
  <c r="O203" i="4"/>
  <c r="M98" i="4"/>
  <c r="O64" i="4"/>
  <c r="Q109" i="4"/>
  <c r="L98" i="4"/>
  <c r="AU234" i="2"/>
  <c r="J203" i="4"/>
  <c r="M97" i="4"/>
  <c r="I64" i="4"/>
  <c r="M64" i="4"/>
  <c r="M173" i="4"/>
  <c r="O173" i="4"/>
  <c r="J64" i="4"/>
  <c r="AU100" i="2"/>
  <c r="R97" i="4"/>
  <c r="G64" i="4"/>
  <c r="N173" i="4"/>
  <c r="N175" i="4"/>
  <c r="I165" i="4"/>
  <c r="M165" i="4"/>
  <c r="G203" i="4"/>
  <c r="AN182" i="5"/>
  <c r="Q233" i="15" s="1"/>
  <c r="AL90" i="5"/>
  <c r="O260" i="15" s="1"/>
  <c r="AL199" i="5"/>
  <c r="O174" i="15" s="1"/>
  <c r="AN90" i="5"/>
  <c r="Q260" i="15" s="1"/>
  <c r="AQ234" i="2"/>
  <c r="AQ235" i="2" s="1"/>
  <c r="AZ223" i="2"/>
  <c r="AQ100" i="2"/>
  <c r="AY223" i="2"/>
  <c r="V205" i="4" s="1"/>
  <c r="AE216" i="5"/>
  <c r="H206" i="15" s="1"/>
  <c r="F258" i="15"/>
  <c r="AT182" i="5"/>
  <c r="W233" i="15" s="1"/>
  <c r="AF199" i="5"/>
  <c r="I174" i="15" s="1"/>
  <c r="F167" i="15"/>
  <c r="F259" i="15"/>
  <c r="AK159" i="5"/>
  <c r="N228" i="15" s="1"/>
  <c r="N227" i="15"/>
  <c r="AM176" i="5"/>
  <c r="P169" i="15" s="1"/>
  <c r="P168" i="15"/>
  <c r="AL176" i="5"/>
  <c r="O169" i="15" s="1"/>
  <c r="O168" i="15"/>
  <c r="AI159" i="5"/>
  <c r="L228" i="15" s="1"/>
  <c r="L227" i="15"/>
  <c r="AU159" i="5"/>
  <c r="X228" i="15" s="1"/>
  <c r="X227" i="15"/>
  <c r="AM159" i="5"/>
  <c r="P228" i="15" s="1"/>
  <c r="P227" i="15"/>
  <c r="AL159" i="5"/>
  <c r="O228" i="15" s="1"/>
  <c r="O227" i="15"/>
  <c r="F205" i="15"/>
  <c r="AH182" i="5"/>
  <c r="K233" i="15" s="1"/>
  <c r="K232" i="15"/>
  <c r="F232" i="15" s="1"/>
  <c r="R168" i="15"/>
  <c r="AO176" i="5"/>
  <c r="R169" i="15" s="1"/>
  <c r="AQ159" i="5"/>
  <c r="T228" i="15" s="1"/>
  <c r="T227" i="15"/>
  <c r="AN176" i="5"/>
  <c r="Q169" i="15" s="1"/>
  <c r="Q168" i="15"/>
  <c r="AH176" i="5"/>
  <c r="K169" i="15" s="1"/>
  <c r="K168" i="15"/>
  <c r="AK176" i="5"/>
  <c r="N169" i="15" s="1"/>
  <c r="N168" i="15"/>
  <c r="AQ176" i="5"/>
  <c r="T169" i="15" s="1"/>
  <c r="T168" i="15"/>
  <c r="AJ159" i="5"/>
  <c r="M228" i="15" s="1"/>
  <c r="M227" i="15"/>
  <c r="F269" i="15"/>
  <c r="I227" i="15"/>
  <c r="AF159" i="5"/>
  <c r="I228" i="15" s="1"/>
  <c r="AR176" i="5"/>
  <c r="U169" i="15" s="1"/>
  <c r="U168" i="15"/>
  <c r="AH159" i="5"/>
  <c r="K228" i="15" s="1"/>
  <c r="K227" i="15"/>
  <c r="AS159" i="5"/>
  <c r="V228" i="15" s="1"/>
  <c r="V227" i="15"/>
  <c r="AW176" i="5"/>
  <c r="Z169" i="15" s="1"/>
  <c r="AJ176" i="5"/>
  <c r="M169" i="15" s="1"/>
  <c r="M168" i="15"/>
  <c r="AS176" i="5"/>
  <c r="V169" i="15" s="1"/>
  <c r="V168" i="15"/>
  <c r="AP176" i="5"/>
  <c r="S169" i="15" s="1"/>
  <c r="S168" i="15"/>
  <c r="AO159" i="5"/>
  <c r="R228" i="15" s="1"/>
  <c r="R227" i="15"/>
  <c r="F173" i="15"/>
  <c r="AT176" i="5"/>
  <c r="W169" i="15" s="1"/>
  <c r="W168" i="15"/>
  <c r="AI176" i="5"/>
  <c r="L169" i="15" s="1"/>
  <c r="L168" i="15"/>
  <c r="AV159" i="5"/>
  <c r="Y228" i="15" s="1"/>
  <c r="Y227" i="15"/>
  <c r="AN159" i="5"/>
  <c r="Q228" i="15" s="1"/>
  <c r="Q227" i="15"/>
  <c r="AT159" i="5"/>
  <c r="W228" i="15" s="1"/>
  <c r="W227" i="15"/>
  <c r="AV176" i="5"/>
  <c r="Y169" i="15" s="1"/>
  <c r="Y168" i="15"/>
  <c r="AF176" i="5"/>
  <c r="I169" i="15" s="1"/>
  <c r="I168" i="15"/>
  <c r="AR159" i="5"/>
  <c r="U228" i="15" s="1"/>
  <c r="U227" i="15"/>
  <c r="F248" i="15"/>
  <c r="Y460" i="4"/>
  <c r="Z460" i="4" s="1"/>
  <c r="Y87" i="4"/>
  <c r="Z87" i="4" s="1"/>
  <c r="F226" i="15"/>
  <c r="AE176" i="5"/>
  <c r="H169" i="15" s="1"/>
  <c r="H168" i="15"/>
  <c r="AW159" i="5"/>
  <c r="Z228" i="15" s="1"/>
  <c r="AE159" i="5"/>
  <c r="H228" i="15" s="1"/>
  <c r="H227" i="15"/>
  <c r="Y108" i="4"/>
  <c r="Z108" i="4" s="1"/>
  <c r="Y201" i="4"/>
  <c r="Z201" i="4" s="1"/>
  <c r="AZ112" i="2"/>
  <c r="W110" i="4" s="1"/>
  <c r="AM223" i="2"/>
  <c r="Y164" i="4"/>
  <c r="Z164" i="4" s="1"/>
  <c r="Y171" i="4"/>
  <c r="Z171" i="4" s="1"/>
  <c r="AZ122" i="2"/>
  <c r="W120" i="4" s="1"/>
  <c r="AW223" i="2"/>
  <c r="T205" i="4" s="1"/>
  <c r="AL234" i="2"/>
  <c r="AW122" i="2"/>
  <c r="T120" i="4" s="1"/>
  <c r="Y96" i="4"/>
  <c r="Z96" i="4" s="1"/>
  <c r="AY206" i="2"/>
  <c r="V175" i="4" s="1"/>
  <c r="AY122" i="2"/>
  <c r="V120" i="4" s="1"/>
  <c r="AY112" i="2"/>
  <c r="V110" i="4" s="1"/>
  <c r="AO223" i="2"/>
  <c r="L203" i="4"/>
  <c r="Z117" i="4"/>
  <c r="AM200" i="2"/>
  <c r="J165" i="4"/>
  <c r="AL223" i="2"/>
  <c r="I203" i="4"/>
  <c r="AL206" i="2"/>
  <c r="I173" i="4"/>
  <c r="AL42" i="3"/>
  <c r="I155" i="4"/>
  <c r="AO42" i="3"/>
  <c r="L155" i="4"/>
  <c r="AL63" i="3"/>
  <c r="I202" i="4"/>
  <c r="AJ51" i="3"/>
  <c r="G174" i="4"/>
  <c r="AS42" i="3"/>
  <c r="P155" i="4"/>
  <c r="AO63" i="3"/>
  <c r="L202" i="4"/>
  <c r="AK63" i="3"/>
  <c r="H202" i="4"/>
  <c r="AK42" i="3"/>
  <c r="H155" i="4"/>
  <c r="AP63" i="3"/>
  <c r="M202" i="4"/>
  <c r="AN151" i="3"/>
  <c r="K461" i="4"/>
  <c r="AK151" i="3"/>
  <c r="H461" i="4"/>
  <c r="AP151" i="3"/>
  <c r="M461" i="4"/>
  <c r="AM151" i="3"/>
  <c r="J461" i="4"/>
  <c r="AP42" i="3"/>
  <c r="M155" i="4"/>
  <c r="AJ151" i="3"/>
  <c r="G461" i="4"/>
  <c r="AR63" i="3"/>
  <c r="O202" i="4"/>
  <c r="AN63" i="3"/>
  <c r="K202" i="4"/>
  <c r="AL51" i="3"/>
  <c r="I174" i="4"/>
  <c r="AR151" i="3"/>
  <c r="O461" i="4"/>
  <c r="AS151" i="3"/>
  <c r="P461" i="4"/>
  <c r="AR51" i="3"/>
  <c r="O174" i="4"/>
  <c r="AN42" i="3"/>
  <c r="K155" i="4"/>
  <c r="AS63" i="3"/>
  <c r="P202" i="4"/>
  <c r="AL151" i="3"/>
  <c r="I461" i="4"/>
  <c r="AJ63" i="3"/>
  <c r="G202" i="4"/>
  <c r="AP51" i="3"/>
  <c r="M174" i="4"/>
  <c r="AO151" i="3"/>
  <c r="L461" i="4"/>
  <c r="AQ42" i="3"/>
  <c r="N155" i="4"/>
  <c r="AQ151" i="3"/>
  <c r="N461" i="4"/>
  <c r="AM63" i="3"/>
  <c r="J202" i="4"/>
  <c r="AQ51" i="3"/>
  <c r="N174" i="4"/>
  <c r="AQ63" i="3"/>
  <c r="N202" i="4"/>
  <c r="AM51" i="3"/>
  <c r="J174" i="4"/>
  <c r="AS51" i="3"/>
  <c r="P174" i="4"/>
  <c r="AO51" i="3"/>
  <c r="L174" i="4"/>
  <c r="AK51" i="3"/>
  <c r="H174" i="4"/>
  <c r="AQ124" i="2"/>
  <c r="N121" i="4"/>
  <c r="AP123" i="2"/>
  <c r="M120" i="4"/>
  <c r="AT122" i="2"/>
  <c r="Q119" i="4"/>
  <c r="AM122" i="2"/>
  <c r="J119" i="4"/>
  <c r="AM112" i="2"/>
  <c r="J109" i="4"/>
  <c r="AO124" i="2"/>
  <c r="L121" i="4"/>
  <c r="AT100" i="2"/>
  <c r="Q97" i="4"/>
  <c r="AL112" i="2"/>
  <c r="I109" i="4"/>
  <c r="AP112" i="2"/>
  <c r="M109" i="4"/>
  <c r="AR122" i="2"/>
  <c r="O119" i="4"/>
  <c r="AL122" i="2"/>
  <c r="I119" i="4"/>
  <c r="I97" i="4"/>
  <c r="AL100" i="2"/>
  <c r="AQ112" i="2"/>
  <c r="N109" i="4"/>
  <c r="AO112" i="2"/>
  <c r="L109" i="4"/>
  <c r="AS199" i="5"/>
  <c r="V174" i="15" s="1"/>
  <c r="AW216" i="5"/>
  <c r="Z206" i="15" s="1"/>
  <c r="AM90" i="5"/>
  <c r="P260" i="15" s="1"/>
  <c r="AP159" i="5"/>
  <c r="S228" i="15" s="1"/>
  <c r="AU176" i="5"/>
  <c r="X169" i="15" s="1"/>
  <c r="AG159" i="5"/>
  <c r="J228" i="15" s="1"/>
  <c r="AG176" i="5"/>
  <c r="J169" i="15" s="1"/>
  <c r="AN51" i="3"/>
  <c r="AU52" i="3"/>
  <c r="R176" i="4"/>
  <c r="AF90" i="5"/>
  <c r="I260" i="15" s="1"/>
  <c r="R64" i="4"/>
  <c r="AS90" i="5"/>
  <c r="V260" i="15" s="1"/>
  <c r="AT90" i="5"/>
  <c r="W260" i="15" s="1"/>
  <c r="Q203" i="4"/>
  <c r="R109" i="4"/>
  <c r="AT216" i="5"/>
  <c r="W206" i="15" s="1"/>
  <c r="AW182" i="5"/>
  <c r="Z233" i="15" s="1"/>
  <c r="AG182" i="5"/>
  <c r="J233" i="15" s="1"/>
  <c r="AI90" i="5"/>
  <c r="L260" i="15" s="1"/>
  <c r="AP73" i="5"/>
  <c r="S249" i="15" s="1"/>
  <c r="AR90" i="5"/>
  <c r="U260" i="15" s="1"/>
  <c r="AK73" i="5"/>
  <c r="N249" i="15" s="1"/>
  <c r="AI73" i="5"/>
  <c r="L249" i="15" s="1"/>
  <c r="AP101" i="5"/>
  <c r="S270" i="15" s="1"/>
  <c r="AQ90" i="5"/>
  <c r="T260" i="15" s="1"/>
  <c r="AV101" i="5"/>
  <c r="Y270" i="15" s="1"/>
  <c r="AK199" i="5"/>
  <c r="N174" i="15" s="1"/>
  <c r="AO73" i="5"/>
  <c r="R249" i="15" s="1"/>
  <c r="AG73" i="5"/>
  <c r="J249" i="15" s="1"/>
  <c r="AK216" i="5"/>
  <c r="N206" i="15" s="1"/>
  <c r="AQ101" i="5"/>
  <c r="T270" i="15" s="1"/>
  <c r="AN73" i="5"/>
  <c r="Q249" i="15" s="1"/>
  <c r="AH101" i="5"/>
  <c r="K270" i="15" s="1"/>
  <c r="AV90" i="5"/>
  <c r="Y260" i="15" s="1"/>
  <c r="AJ90" i="5"/>
  <c r="M260" i="15" s="1"/>
  <c r="AL101" i="5"/>
  <c r="O270" i="15" s="1"/>
  <c r="AV73" i="5"/>
  <c r="Y249" i="15" s="1"/>
  <c r="AM101" i="5"/>
  <c r="P270" i="15" s="1"/>
  <c r="AJ73" i="5"/>
  <c r="M249" i="15" s="1"/>
  <c r="AW90" i="5"/>
  <c r="Z260" i="15" s="1"/>
  <c r="AQ73" i="5"/>
  <c r="T249" i="15" s="1"/>
  <c r="AW101" i="5"/>
  <c r="Z270" i="15" s="1"/>
  <c r="AU73" i="5"/>
  <c r="X249" i="15" s="1"/>
  <c r="AI101" i="5"/>
  <c r="L270" i="15" s="1"/>
  <c r="AT101" i="5"/>
  <c r="W270" i="15" s="1"/>
  <c r="AR101" i="5"/>
  <c r="U270" i="15" s="1"/>
  <c r="AG101" i="5"/>
  <c r="J270" i="15" s="1"/>
  <c r="AN216" i="5"/>
  <c r="Q206" i="15" s="1"/>
  <c r="AF73" i="5"/>
  <c r="I249" i="15" s="1"/>
  <c r="AN91" i="5"/>
  <c r="Q261" i="15" s="1"/>
  <c r="AW73" i="5"/>
  <c r="Z249" i="15" s="1"/>
  <c r="AO90" i="5"/>
  <c r="R260" i="15" s="1"/>
  <c r="AT73" i="5"/>
  <c r="W249" i="15" s="1"/>
  <c r="AM216" i="5"/>
  <c r="P206" i="15" s="1"/>
  <c r="AJ101" i="5"/>
  <c r="M270" i="15" s="1"/>
  <c r="AK90" i="5"/>
  <c r="N260" i="15" s="1"/>
  <c r="AK101" i="5"/>
  <c r="N270" i="15" s="1"/>
  <c r="AH90" i="5"/>
  <c r="AO101" i="5"/>
  <c r="R270" i="15" s="1"/>
  <c r="AU90" i="5"/>
  <c r="X260" i="15" s="1"/>
  <c r="AG90" i="5"/>
  <c r="J260" i="15" s="1"/>
  <c r="AH73" i="5"/>
  <c r="K249" i="15" s="1"/>
  <c r="AU101" i="5"/>
  <c r="X270" i="15" s="1"/>
  <c r="AN101" i="5"/>
  <c r="Q270" i="15" s="1"/>
  <c r="AP90" i="5"/>
  <c r="S260" i="15" s="1"/>
  <c r="AM73" i="5"/>
  <c r="P249" i="15" s="1"/>
  <c r="AS73" i="5"/>
  <c r="V249" i="15" s="1"/>
  <c r="AU199" i="5"/>
  <c r="X174" i="15" s="1"/>
  <c r="AE73" i="5"/>
  <c r="H249" i="15" s="1"/>
  <c r="AE90" i="5"/>
  <c r="H260" i="15" s="1"/>
  <c r="AE101" i="5"/>
  <c r="H270" i="15" s="1"/>
  <c r="AU223" i="2"/>
  <c r="R203" i="4"/>
  <c r="AJ223" i="2"/>
  <c r="AN199" i="5"/>
  <c r="Q174" i="15" s="1"/>
  <c r="AE199" i="5"/>
  <c r="H174" i="15" s="1"/>
  <c r="AO216" i="5"/>
  <c r="R206" i="15" s="1"/>
  <c r="AH199" i="5"/>
  <c r="K174" i="15" s="1"/>
  <c r="AL73" i="5"/>
  <c r="O249" i="15" s="1"/>
  <c r="AF101" i="5"/>
  <c r="I270" i="15" s="1"/>
  <c r="AM182" i="5"/>
  <c r="P233" i="15" s="1"/>
  <c r="AI216" i="5"/>
  <c r="L206" i="15" s="1"/>
  <c r="AR73" i="5"/>
  <c r="U249" i="15" s="1"/>
  <c r="AQ182" i="5"/>
  <c r="T233" i="15" s="1"/>
  <c r="AP199" i="5"/>
  <c r="S174" i="15" s="1"/>
  <c r="AF216" i="5"/>
  <c r="I206" i="15" s="1"/>
  <c r="AR182" i="5"/>
  <c r="U233" i="15" s="1"/>
  <c r="AP216" i="5"/>
  <c r="S206" i="15" s="1"/>
  <c r="AI199" i="5"/>
  <c r="L174" i="15" s="1"/>
  <c r="AH216" i="5"/>
  <c r="K206" i="15" s="1"/>
  <c r="AL216" i="5"/>
  <c r="O206" i="15" s="1"/>
  <c r="AI182" i="5"/>
  <c r="L233" i="15" s="1"/>
  <c r="AN183" i="5"/>
  <c r="Q234" i="15" s="1"/>
  <c r="AQ216" i="5"/>
  <c r="T206" i="15" s="1"/>
  <c r="AP182" i="5"/>
  <c r="S233" i="15" s="1"/>
  <c r="AU216" i="5"/>
  <c r="X206" i="15" s="1"/>
  <c r="AS182" i="5"/>
  <c r="V233" i="15" s="1"/>
  <c r="AJ216" i="5"/>
  <c r="M206" i="15" s="1"/>
  <c r="AV199" i="5"/>
  <c r="Y174" i="15" s="1"/>
  <c r="AV216" i="5"/>
  <c r="Y206" i="15" s="1"/>
  <c r="AG199" i="5"/>
  <c r="J174" i="15" s="1"/>
  <c r="AJ199" i="5"/>
  <c r="M174" i="15" s="1"/>
  <c r="AO199" i="5"/>
  <c r="R174" i="15" s="1"/>
  <c r="AR199" i="5"/>
  <c r="U174" i="15" s="1"/>
  <c r="AF182" i="5"/>
  <c r="I233" i="15" s="1"/>
  <c r="AJ182" i="5"/>
  <c r="M233" i="15" s="1"/>
  <c r="AW199" i="5"/>
  <c r="Z174" i="15" s="1"/>
  <c r="AR216" i="5"/>
  <c r="U206" i="15" s="1"/>
  <c r="AK182" i="5"/>
  <c r="N233" i="15" s="1"/>
  <c r="AO182" i="5"/>
  <c r="R233" i="15" s="1"/>
  <c r="AE182" i="5"/>
  <c r="H233" i="15" s="1"/>
  <c r="AM199" i="5"/>
  <c r="P174" i="15" s="1"/>
  <c r="AV182" i="5"/>
  <c r="Y233" i="15" s="1"/>
  <c r="AS216" i="5"/>
  <c r="V206" i="15" s="1"/>
  <c r="AS101" i="5"/>
  <c r="V270" i="15" s="1"/>
  <c r="AU182" i="5"/>
  <c r="X233" i="15" s="1"/>
  <c r="AQ199" i="5"/>
  <c r="T174" i="15" s="1"/>
  <c r="AL182" i="5"/>
  <c r="O233" i="15" s="1"/>
  <c r="AG216" i="5"/>
  <c r="J206" i="15" s="1"/>
  <c r="AT199" i="5"/>
  <c r="W174" i="15" s="1"/>
  <c r="AU152" i="3"/>
  <c r="R462" i="4"/>
  <c r="AU42" i="3"/>
  <c r="R155" i="4"/>
  <c r="AR42" i="3"/>
  <c r="AM42" i="3"/>
  <c r="AJ42" i="3"/>
  <c r="AT26" i="3"/>
  <c r="Q67" i="4"/>
  <c r="AJ26" i="3"/>
  <c r="G67" i="4"/>
  <c r="AZ206" i="2"/>
  <c r="W175" i="4" s="1"/>
  <c r="AZ200" i="2"/>
  <c r="W166" i="4" s="1"/>
  <c r="AO206" i="2"/>
  <c r="AR206" i="2"/>
  <c r="AQ207" i="2"/>
  <c r="R119" i="4"/>
  <c r="AM234" i="2"/>
  <c r="AR101" i="2"/>
  <c r="AT235" i="2"/>
  <c r="Q66" i="4"/>
  <c r="AY234" i="2"/>
  <c r="V66" i="4" s="1"/>
  <c r="AY200" i="2"/>
  <c r="V166" i="4" s="1"/>
  <c r="AW206" i="2"/>
  <c r="T175" i="4" s="1"/>
  <c r="AJ206" i="2"/>
  <c r="AW112" i="2"/>
  <c r="T110" i="4" s="1"/>
  <c r="AP101" i="2"/>
  <c r="AO200" i="2"/>
  <c r="AJ112" i="2"/>
  <c r="AR234" i="2"/>
  <c r="AJ200" i="2"/>
  <c r="AQ223" i="2"/>
  <c r="AT206" i="2"/>
  <c r="Q173" i="4"/>
  <c r="AM101" i="2"/>
  <c r="AP234" i="2"/>
  <c r="AR200" i="2"/>
  <c r="AO234" i="2"/>
  <c r="AO101" i="2"/>
  <c r="AL200" i="2"/>
  <c r="AR223" i="2"/>
  <c r="AJ234" i="2"/>
  <c r="AZ234" i="2"/>
  <c r="W66" i="4" s="1"/>
  <c r="AP200" i="2"/>
  <c r="AQ200" i="2"/>
  <c r="AU206" i="2"/>
  <c r="R173" i="4"/>
  <c r="AW234" i="2"/>
  <c r="T66" i="4" s="1"/>
  <c r="AM206" i="2"/>
  <c r="AR112" i="2"/>
  <c r="AP206" i="2"/>
  <c r="AT112" i="2"/>
  <c r="AU200" i="2"/>
  <c r="R165" i="4"/>
  <c r="AT200" i="2"/>
  <c r="Q165" i="4"/>
  <c r="AY101" i="2" l="1"/>
  <c r="V99" i="4" s="1"/>
  <c r="AW201" i="2"/>
  <c r="T167" i="4" s="1"/>
  <c r="AZ101" i="2"/>
  <c r="W99" i="4" s="1"/>
  <c r="AL200" i="5"/>
  <c r="O175" i="15" s="1"/>
  <c r="AW101" i="2"/>
  <c r="T99" i="4" s="1"/>
  <c r="AZ224" i="2"/>
  <c r="W207" i="4" s="1"/>
  <c r="W205" i="4"/>
  <c r="Y199" i="4"/>
  <c r="Z199" i="4" s="1"/>
  <c r="AL91" i="5"/>
  <c r="O261" i="15" s="1"/>
  <c r="AE217" i="5"/>
  <c r="H207" i="15" s="1"/>
  <c r="Y65" i="4"/>
  <c r="Z65" i="4" s="1"/>
  <c r="R66" i="4"/>
  <c r="Y64" i="4"/>
  <c r="Z64" i="4" s="1"/>
  <c r="AU235" i="2"/>
  <c r="AU236" i="2" s="1"/>
  <c r="AI152" i="3"/>
  <c r="F462" i="4"/>
  <c r="AL26" i="3"/>
  <c r="I67" i="4"/>
  <c r="AQ26" i="3"/>
  <c r="N67" i="4"/>
  <c r="AT43" i="3"/>
  <c r="Q156" i="4"/>
  <c r="O176" i="4"/>
  <c r="G156" i="4"/>
  <c r="AK26" i="3"/>
  <c r="H67" i="4"/>
  <c r="J156" i="4"/>
  <c r="K176" i="4"/>
  <c r="AT152" i="3"/>
  <c r="Q462" i="4"/>
  <c r="AU64" i="3"/>
  <c r="R204" i="4"/>
  <c r="AS26" i="3"/>
  <c r="P67" i="4"/>
  <c r="AI26" i="3"/>
  <c r="F67" i="4"/>
  <c r="AM26" i="3"/>
  <c r="J67" i="4"/>
  <c r="O156" i="4"/>
  <c r="AN26" i="3"/>
  <c r="K67" i="4"/>
  <c r="AI64" i="3"/>
  <c r="F204" i="4"/>
  <c r="AR26" i="3"/>
  <c r="O67" i="4"/>
  <c r="AT52" i="3"/>
  <c r="Q176" i="4"/>
  <c r="AT64" i="3"/>
  <c r="Q204" i="4"/>
  <c r="AU26" i="3"/>
  <c r="R67" i="4"/>
  <c r="AI43" i="3"/>
  <c r="F156" i="4"/>
  <c r="AP26" i="3"/>
  <c r="M67" i="4"/>
  <c r="G176" i="4"/>
  <c r="AI52" i="3"/>
  <c r="F176" i="4"/>
  <c r="G66" i="4"/>
  <c r="O166" i="4"/>
  <c r="O205" i="4"/>
  <c r="J99" i="4"/>
  <c r="M99" i="4"/>
  <c r="L175" i="4"/>
  <c r="I66" i="4"/>
  <c r="M166" i="4"/>
  <c r="I166" i="4"/>
  <c r="J175" i="4"/>
  <c r="G175" i="4"/>
  <c r="AT224" i="2"/>
  <c r="Q110" i="4"/>
  <c r="M175" i="4"/>
  <c r="G205" i="4"/>
  <c r="M207" i="4"/>
  <c r="O110" i="4"/>
  <c r="N166" i="4"/>
  <c r="AU113" i="2"/>
  <c r="AU114" i="2" s="1"/>
  <c r="N205" i="4"/>
  <c r="O99" i="4"/>
  <c r="J66" i="4"/>
  <c r="AU101" i="2"/>
  <c r="R98" i="4"/>
  <c r="L205" i="4"/>
  <c r="L66" i="4"/>
  <c r="O66" i="4"/>
  <c r="N98" i="4"/>
  <c r="M205" i="4"/>
  <c r="AU123" i="2"/>
  <c r="L99" i="4"/>
  <c r="G110" i="4"/>
  <c r="G166" i="4"/>
  <c r="N177" i="4"/>
  <c r="N68" i="4"/>
  <c r="M66" i="4"/>
  <c r="L166" i="4"/>
  <c r="O175" i="4"/>
  <c r="I205" i="4"/>
  <c r="J205" i="4"/>
  <c r="N66" i="4"/>
  <c r="AF200" i="5"/>
  <c r="I175" i="15" s="1"/>
  <c r="AQ101" i="2"/>
  <c r="AQ102" i="2" s="1"/>
  <c r="AT183" i="5"/>
  <c r="W234" i="15" s="1"/>
  <c r="AY224" i="2"/>
  <c r="V207" i="4" s="1"/>
  <c r="AH183" i="5"/>
  <c r="K234" i="15" s="1"/>
  <c r="AZ113" i="2"/>
  <c r="W111" i="4" s="1"/>
  <c r="AW224" i="2"/>
  <c r="T207" i="4" s="1"/>
  <c r="AS200" i="5"/>
  <c r="V175" i="15" s="1"/>
  <c r="AM224" i="2"/>
  <c r="AY113" i="2"/>
  <c r="V111" i="4" s="1"/>
  <c r="AW217" i="5"/>
  <c r="Z207" i="15" s="1"/>
  <c r="F174" i="15"/>
  <c r="F169" i="15"/>
  <c r="F270" i="15"/>
  <c r="F206" i="15"/>
  <c r="F249" i="15"/>
  <c r="AH91" i="5"/>
  <c r="K261" i="15" s="1"/>
  <c r="K260" i="15"/>
  <c r="F260" i="15" s="1"/>
  <c r="F168" i="15"/>
  <c r="F233" i="15"/>
  <c r="F227" i="15"/>
  <c r="F228" i="15"/>
  <c r="Y461" i="4"/>
  <c r="Z461" i="4" s="1"/>
  <c r="Y109" i="4"/>
  <c r="Z109" i="4" s="1"/>
  <c r="Y203" i="4"/>
  <c r="Z203" i="4" s="1"/>
  <c r="AL235" i="2"/>
  <c r="Y165" i="4"/>
  <c r="Z165" i="4" s="1"/>
  <c r="Y173" i="4"/>
  <c r="Z173" i="4" s="1"/>
  <c r="Y97" i="4"/>
  <c r="Z97" i="4" s="1"/>
  <c r="AY123" i="2"/>
  <c r="V121" i="4" s="1"/>
  <c r="AY207" i="2"/>
  <c r="V177" i="4" s="1"/>
  <c r="AZ123" i="2"/>
  <c r="W121" i="4" s="1"/>
  <c r="AW123" i="2"/>
  <c r="T121" i="4" s="1"/>
  <c r="AJ52" i="3"/>
  <c r="AR52" i="3"/>
  <c r="AL224" i="2"/>
  <c r="AO224" i="2"/>
  <c r="AM201" i="2"/>
  <c r="J166" i="4"/>
  <c r="AL207" i="2"/>
  <c r="I175" i="4"/>
  <c r="AK43" i="3"/>
  <c r="H156" i="4"/>
  <c r="AO52" i="3"/>
  <c r="L176" i="4"/>
  <c r="AQ52" i="3"/>
  <c r="N176" i="4"/>
  <c r="AO152" i="3"/>
  <c r="L462" i="4"/>
  <c r="AS64" i="3"/>
  <c r="P204" i="4"/>
  <c r="AR152" i="3"/>
  <c r="O462" i="4"/>
  <c r="AJ152" i="3"/>
  <c r="G462" i="4"/>
  <c r="AK152" i="3"/>
  <c r="H462" i="4"/>
  <c r="AK64" i="3"/>
  <c r="H204" i="4"/>
  <c r="AL64" i="3"/>
  <c r="I204" i="4"/>
  <c r="AS52" i="3"/>
  <c r="P176" i="4"/>
  <c r="AM64" i="3"/>
  <c r="J204" i="4"/>
  <c r="AP52" i="3"/>
  <c r="M176" i="4"/>
  <c r="AN43" i="3"/>
  <c r="K156" i="4"/>
  <c r="AL52" i="3"/>
  <c r="I176" i="4"/>
  <c r="AP43" i="3"/>
  <c r="M156" i="4"/>
  <c r="AN152" i="3"/>
  <c r="K462" i="4"/>
  <c r="AO64" i="3"/>
  <c r="L204" i="4"/>
  <c r="AO43" i="3"/>
  <c r="L156" i="4"/>
  <c r="AM52" i="3"/>
  <c r="J176" i="4"/>
  <c r="AQ152" i="3"/>
  <c r="N462" i="4"/>
  <c r="AJ64" i="3"/>
  <c r="G204" i="4"/>
  <c r="AN64" i="3"/>
  <c r="K204" i="4"/>
  <c r="J462" i="4"/>
  <c r="AM152" i="3"/>
  <c r="AP64" i="3"/>
  <c r="M204" i="4"/>
  <c r="AS43" i="3"/>
  <c r="P156" i="4"/>
  <c r="AL43" i="3"/>
  <c r="I156" i="4"/>
  <c r="AK52" i="3"/>
  <c r="H176" i="4"/>
  <c r="AQ64" i="3"/>
  <c r="N204" i="4"/>
  <c r="AQ43" i="3"/>
  <c r="N156" i="4"/>
  <c r="AL152" i="3"/>
  <c r="I462" i="4"/>
  <c r="AS152" i="3"/>
  <c r="P462" i="4"/>
  <c r="AR64" i="3"/>
  <c r="O204" i="4"/>
  <c r="AP152" i="3"/>
  <c r="M462" i="4"/>
  <c r="AO113" i="2"/>
  <c r="L110" i="4"/>
  <c r="I98" i="4"/>
  <c r="AL101" i="2"/>
  <c r="AP124" i="2"/>
  <c r="M121" i="4"/>
  <c r="AL113" i="2"/>
  <c r="I110" i="4"/>
  <c r="AM123" i="2"/>
  <c r="J120" i="4"/>
  <c r="AL123" i="2"/>
  <c r="I120" i="4"/>
  <c r="AT101" i="2"/>
  <c r="Q98" i="4"/>
  <c r="AT123" i="2"/>
  <c r="Q120" i="4"/>
  <c r="AR123" i="2"/>
  <c r="O120" i="4"/>
  <c r="AO125" i="2"/>
  <c r="L122" i="4"/>
  <c r="AQ113" i="2"/>
  <c r="N110" i="4"/>
  <c r="M110" i="4"/>
  <c r="AP113" i="2"/>
  <c r="AM113" i="2"/>
  <c r="J110" i="4"/>
  <c r="AQ125" i="2"/>
  <c r="N122" i="4"/>
  <c r="AS91" i="5"/>
  <c r="V261" i="15" s="1"/>
  <c r="AM91" i="5"/>
  <c r="P261" i="15" s="1"/>
  <c r="AG183" i="5"/>
  <c r="J234" i="15" s="1"/>
  <c r="AF91" i="5"/>
  <c r="I261" i="15" s="1"/>
  <c r="AU74" i="5"/>
  <c r="X250" i="15" s="1"/>
  <c r="AU53" i="3"/>
  <c r="R178" i="4"/>
  <c r="AN52" i="3"/>
  <c r="AW183" i="5"/>
  <c r="Z234" i="15" s="1"/>
  <c r="AT91" i="5"/>
  <c r="W261" i="15" s="1"/>
  <c r="AT217" i="5"/>
  <c r="W207" i="15" s="1"/>
  <c r="AM74" i="5"/>
  <c r="P250" i="15" s="1"/>
  <c r="AH74" i="5"/>
  <c r="K250" i="15" s="1"/>
  <c r="AW91" i="5"/>
  <c r="Z261" i="15" s="1"/>
  <c r="AT74" i="5"/>
  <c r="W250" i="15" s="1"/>
  <c r="AO91" i="5"/>
  <c r="R261" i="15" s="1"/>
  <c r="AG102" i="5"/>
  <c r="J271" i="15" s="1"/>
  <c r="AT102" i="5"/>
  <c r="W271" i="15" s="1"/>
  <c r="AQ102" i="5"/>
  <c r="T271" i="15" s="1"/>
  <c r="AV102" i="5"/>
  <c r="Y271" i="15" s="1"/>
  <c r="AP91" i="5"/>
  <c r="S261" i="15" s="1"/>
  <c r="AW102" i="5"/>
  <c r="Z271" i="15" s="1"/>
  <c r="AV74" i="5"/>
  <c r="Y250" i="15" s="1"/>
  <c r="AV91" i="5"/>
  <c r="Y261" i="15" s="1"/>
  <c r="AJ102" i="5"/>
  <c r="M271" i="15" s="1"/>
  <c r="AW74" i="5"/>
  <c r="Z250" i="15" s="1"/>
  <c r="AI102" i="5"/>
  <c r="L271" i="15" s="1"/>
  <c r="AK217" i="5"/>
  <c r="N207" i="15" s="1"/>
  <c r="AQ91" i="5"/>
  <c r="T261" i="15" s="1"/>
  <c r="AK74" i="5"/>
  <c r="N250" i="15" s="1"/>
  <c r="AU200" i="5"/>
  <c r="X175" i="15" s="1"/>
  <c r="AN102" i="5"/>
  <c r="Q271" i="15" s="1"/>
  <c r="AU91" i="5"/>
  <c r="X261" i="15" s="1"/>
  <c r="AM217" i="5"/>
  <c r="P207" i="15" s="1"/>
  <c r="AJ74" i="5"/>
  <c r="M250" i="15" s="1"/>
  <c r="AL102" i="5"/>
  <c r="O271" i="15" s="1"/>
  <c r="AH102" i="5"/>
  <c r="K271" i="15" s="1"/>
  <c r="AR91" i="5"/>
  <c r="U261" i="15" s="1"/>
  <c r="AG91" i="5"/>
  <c r="J261" i="15" s="1"/>
  <c r="AK102" i="5"/>
  <c r="N271" i="15" s="1"/>
  <c r="AN92" i="5"/>
  <c r="Q262" i="15" s="1"/>
  <c r="AF74" i="5"/>
  <c r="I250" i="15" s="1"/>
  <c r="AG74" i="5"/>
  <c r="J250" i="15" s="1"/>
  <c r="AP102" i="5"/>
  <c r="S271" i="15" s="1"/>
  <c r="AI91" i="5"/>
  <c r="L261" i="15" s="1"/>
  <c r="AS74" i="5"/>
  <c r="V250" i="15" s="1"/>
  <c r="AU102" i="5"/>
  <c r="X271" i="15" s="1"/>
  <c r="AO102" i="5"/>
  <c r="R271" i="15" s="1"/>
  <c r="AN217" i="5"/>
  <c r="Q207" i="15" s="1"/>
  <c r="AQ74" i="5"/>
  <c r="T250" i="15" s="1"/>
  <c r="AM102" i="5"/>
  <c r="P271" i="15" s="1"/>
  <c r="AJ91" i="5"/>
  <c r="M261" i="15" s="1"/>
  <c r="AK200" i="5"/>
  <c r="N175" i="15" s="1"/>
  <c r="AK91" i="5"/>
  <c r="N261" i="15" s="1"/>
  <c r="AR102" i="5"/>
  <c r="U271" i="15" s="1"/>
  <c r="AN74" i="5"/>
  <c r="Q250" i="15" s="1"/>
  <c r="AO74" i="5"/>
  <c r="R250" i="15" s="1"/>
  <c r="AI74" i="5"/>
  <c r="L250" i="15" s="1"/>
  <c r="AP74" i="5"/>
  <c r="S250" i="15" s="1"/>
  <c r="AE74" i="5"/>
  <c r="H250" i="15" s="1"/>
  <c r="AE91" i="5"/>
  <c r="H261" i="15" s="1"/>
  <c r="AE102" i="5"/>
  <c r="H271" i="15" s="1"/>
  <c r="R205" i="4"/>
  <c r="AU224" i="2"/>
  <c r="AJ224" i="2"/>
  <c r="AO200" i="5"/>
  <c r="R175" i="15" s="1"/>
  <c r="AR183" i="5"/>
  <c r="U234" i="15" s="1"/>
  <c r="AL74" i="5"/>
  <c r="O250" i="15" s="1"/>
  <c r="AT200" i="5"/>
  <c r="W175" i="15" s="1"/>
  <c r="AQ200" i="5"/>
  <c r="T175" i="15" s="1"/>
  <c r="AS102" i="5"/>
  <c r="V271" i="15" s="1"/>
  <c r="AK183" i="5"/>
  <c r="N234" i="15" s="1"/>
  <c r="AW200" i="5"/>
  <c r="Z175" i="15" s="1"/>
  <c r="AJ200" i="5"/>
  <c r="M175" i="15" s="1"/>
  <c r="AV217" i="5"/>
  <c r="Y207" i="15" s="1"/>
  <c r="AU217" i="5"/>
  <c r="X207" i="15" s="1"/>
  <c r="AI183" i="5"/>
  <c r="L234" i="15" s="1"/>
  <c r="AH217" i="5"/>
  <c r="K207" i="15" s="1"/>
  <c r="AI200" i="5"/>
  <c r="L175" i="15" s="1"/>
  <c r="AP200" i="5"/>
  <c r="S175" i="15" s="1"/>
  <c r="AR74" i="5"/>
  <c r="U250" i="15" s="1"/>
  <c r="AF102" i="5"/>
  <c r="I271" i="15" s="1"/>
  <c r="AH200" i="5"/>
  <c r="K175" i="15" s="1"/>
  <c r="AE200" i="5"/>
  <c r="H175" i="15" s="1"/>
  <c r="AE183" i="5"/>
  <c r="H234" i="15" s="1"/>
  <c r="AN184" i="5"/>
  <c r="Q235" i="15" s="1"/>
  <c r="AL183" i="5"/>
  <c r="O234" i="15" s="1"/>
  <c r="AL201" i="5"/>
  <c r="O176" i="15" s="1"/>
  <c r="AM200" i="5"/>
  <c r="P175" i="15" s="1"/>
  <c r="AO183" i="5"/>
  <c r="R234" i="15" s="1"/>
  <c r="AR217" i="5"/>
  <c r="U207" i="15" s="1"/>
  <c r="AJ183" i="5"/>
  <c r="M234" i="15" s="1"/>
  <c r="AF183" i="5"/>
  <c r="I234" i="15" s="1"/>
  <c r="AV200" i="5"/>
  <c r="Y175" i="15" s="1"/>
  <c r="AS183" i="5"/>
  <c r="V234" i="15" s="1"/>
  <c r="AP183" i="5"/>
  <c r="S234" i="15" s="1"/>
  <c r="AL217" i="5"/>
  <c r="O207" i="15" s="1"/>
  <c r="AI217" i="5"/>
  <c r="L207" i="15" s="1"/>
  <c r="AN200" i="5"/>
  <c r="Q175" i="15" s="1"/>
  <c r="AQ183" i="5"/>
  <c r="T234" i="15" s="1"/>
  <c r="AU183" i="5"/>
  <c r="X234" i="15" s="1"/>
  <c r="AG200" i="5"/>
  <c r="J175" i="15" s="1"/>
  <c r="AF217" i="5"/>
  <c r="I207" i="15" s="1"/>
  <c r="AO217" i="5"/>
  <c r="R207" i="15" s="1"/>
  <c r="AG217" i="5"/>
  <c r="J207" i="15" s="1"/>
  <c r="AS217" i="5"/>
  <c r="V207" i="15" s="1"/>
  <c r="AV183" i="5"/>
  <c r="Y234" i="15" s="1"/>
  <c r="AR200" i="5"/>
  <c r="U175" i="15" s="1"/>
  <c r="AJ217" i="5"/>
  <c r="M207" i="15" s="1"/>
  <c r="AQ217" i="5"/>
  <c r="T207" i="15" s="1"/>
  <c r="AP217" i="5"/>
  <c r="S207" i="15" s="1"/>
  <c r="AM183" i="5"/>
  <c r="P234" i="15" s="1"/>
  <c r="AL92" i="5"/>
  <c r="O262" i="15" s="1"/>
  <c r="AU153" i="3"/>
  <c r="R463" i="4"/>
  <c r="AU43" i="3"/>
  <c r="R156" i="4"/>
  <c r="AR43" i="3"/>
  <c r="AM43" i="3"/>
  <c r="AJ43" i="3"/>
  <c r="AT27" i="3"/>
  <c r="Q69" i="4"/>
  <c r="AJ27" i="3"/>
  <c r="G69" i="4"/>
  <c r="AP207" i="2"/>
  <c r="AM207" i="2"/>
  <c r="AP235" i="2"/>
  <c r="AW235" i="2"/>
  <c r="T68" i="4" s="1"/>
  <c r="AZ235" i="2"/>
  <c r="W68" i="4" s="1"/>
  <c r="AR224" i="2"/>
  <c r="AO235" i="2"/>
  <c r="AJ113" i="2"/>
  <c r="AW113" i="2"/>
  <c r="T111" i="4" s="1"/>
  <c r="AY235" i="2"/>
  <c r="V68" i="4" s="1"/>
  <c r="AQ208" i="2"/>
  <c r="AT201" i="2"/>
  <c r="Q166" i="4"/>
  <c r="AR113" i="2"/>
  <c r="AJ235" i="2"/>
  <c r="AL201" i="2"/>
  <c r="AR201" i="2"/>
  <c r="AM102" i="2"/>
  <c r="AO201" i="2"/>
  <c r="AJ207" i="2"/>
  <c r="AT236" i="2"/>
  <c r="Q68" i="4"/>
  <c r="AR207" i="2"/>
  <c r="AZ201" i="2"/>
  <c r="W167" i="4" s="1"/>
  <c r="AQ201" i="2"/>
  <c r="AQ236" i="2"/>
  <c r="AT207" i="2"/>
  <c r="Q175" i="4"/>
  <c r="AJ201" i="2"/>
  <c r="AP102" i="2"/>
  <c r="AW207" i="2"/>
  <c r="T177" i="4" s="1"/>
  <c r="AY201" i="2"/>
  <c r="V167" i="4" s="1"/>
  <c r="AR102" i="2"/>
  <c r="AO207" i="2"/>
  <c r="AU201" i="2"/>
  <c r="R166" i="4"/>
  <c r="AT113" i="2"/>
  <c r="AU207" i="2"/>
  <c r="R175" i="4"/>
  <c r="AP201" i="2"/>
  <c r="AO102" i="2"/>
  <c r="AQ224" i="2"/>
  <c r="AR235" i="2"/>
  <c r="AM235" i="2"/>
  <c r="R120" i="4"/>
  <c r="AZ207" i="2"/>
  <c r="W177" i="4" s="1"/>
  <c r="AY102" i="2" l="1"/>
  <c r="V100" i="4" s="1"/>
  <c r="AZ102" i="2"/>
  <c r="W100" i="4" s="1"/>
  <c r="AW102" i="2"/>
  <c r="T100" i="4" s="1"/>
  <c r="AE218" i="5"/>
  <c r="H208" i="15" s="1"/>
  <c r="R68" i="4"/>
  <c r="R111" i="4"/>
  <c r="AZ114" i="2"/>
  <c r="W112" i="4" s="1"/>
  <c r="Y67" i="4"/>
  <c r="Z67" i="4" s="1"/>
  <c r="G157" i="4"/>
  <c r="R180" i="4"/>
  <c r="AU27" i="3"/>
  <c r="R69" i="4"/>
  <c r="AN27" i="3"/>
  <c r="K69" i="4"/>
  <c r="AL27" i="3"/>
  <c r="I69" i="4"/>
  <c r="AI27" i="3"/>
  <c r="F69" i="4"/>
  <c r="J157" i="4"/>
  <c r="I157" i="4"/>
  <c r="K206" i="4"/>
  <c r="L157" i="4"/>
  <c r="O157" i="4"/>
  <c r="AP27" i="3"/>
  <c r="M69" i="4"/>
  <c r="AR27" i="3"/>
  <c r="O69" i="4"/>
  <c r="Q157" i="4"/>
  <c r="M157" i="4"/>
  <c r="N157" i="4"/>
  <c r="G206" i="4"/>
  <c r="L206" i="4"/>
  <c r="I206" i="4"/>
  <c r="Q206" i="4"/>
  <c r="AK27" i="3"/>
  <c r="H69" i="4"/>
  <c r="AI153" i="3"/>
  <c r="F463" i="4"/>
  <c r="J206" i="4"/>
  <c r="P157" i="4"/>
  <c r="K157" i="4"/>
  <c r="R157" i="4"/>
  <c r="AI53" i="3"/>
  <c r="F178" i="4"/>
  <c r="AS27" i="3"/>
  <c r="P69" i="4"/>
  <c r="AT153" i="3"/>
  <c r="Q463" i="4"/>
  <c r="O206" i="4"/>
  <c r="N206" i="4"/>
  <c r="M206" i="4"/>
  <c r="H206" i="4"/>
  <c r="P206" i="4"/>
  <c r="H157" i="4"/>
  <c r="O178" i="4"/>
  <c r="F157" i="4"/>
  <c r="F206" i="4"/>
  <c r="AQ27" i="3"/>
  <c r="N69" i="4"/>
  <c r="G178" i="4"/>
  <c r="AM27" i="3"/>
  <c r="J69" i="4"/>
  <c r="K178" i="4"/>
  <c r="Y66" i="4"/>
  <c r="Z66" i="4" s="1"/>
  <c r="AT53" i="3"/>
  <c r="Q178" i="4"/>
  <c r="R206" i="4"/>
  <c r="O68" i="4"/>
  <c r="O177" i="4"/>
  <c r="M100" i="4"/>
  <c r="N100" i="4"/>
  <c r="Q111" i="4"/>
  <c r="G167" i="4"/>
  <c r="O167" i="4"/>
  <c r="M68" i="4"/>
  <c r="N99" i="4"/>
  <c r="AU102" i="2"/>
  <c r="R99" i="4"/>
  <c r="G68" i="4"/>
  <c r="J167" i="4"/>
  <c r="J177" i="4"/>
  <c r="L100" i="4"/>
  <c r="L177" i="4"/>
  <c r="O111" i="4"/>
  <c r="G111" i="4"/>
  <c r="M177" i="4"/>
  <c r="G207" i="4"/>
  <c r="L207" i="4"/>
  <c r="I167" i="4"/>
  <c r="N207" i="4"/>
  <c r="R167" i="4"/>
  <c r="G177" i="4"/>
  <c r="R207" i="4"/>
  <c r="Q207" i="4"/>
  <c r="J207" i="4"/>
  <c r="AU124" i="2"/>
  <c r="M167" i="4"/>
  <c r="O100" i="4"/>
  <c r="L68" i="4"/>
  <c r="I207" i="4"/>
  <c r="N70" i="4"/>
  <c r="L167" i="4"/>
  <c r="Q167" i="4"/>
  <c r="O207" i="4"/>
  <c r="N167" i="4"/>
  <c r="J100" i="4"/>
  <c r="N179" i="4"/>
  <c r="I68" i="4"/>
  <c r="J68" i="4"/>
  <c r="AF201" i="5"/>
  <c r="I176" i="15" s="1"/>
  <c r="AT184" i="5"/>
  <c r="W235" i="15" s="1"/>
  <c r="AH184" i="5"/>
  <c r="K235" i="15" s="1"/>
  <c r="AY114" i="2"/>
  <c r="V112" i="4" s="1"/>
  <c r="AW218" i="5"/>
  <c r="Z208" i="15" s="1"/>
  <c r="AL236" i="2"/>
  <c r="AS201" i="5"/>
  <c r="V176" i="15" s="1"/>
  <c r="AM92" i="5"/>
  <c r="P262" i="15" s="1"/>
  <c r="AT218" i="5"/>
  <c r="W208" i="15" s="1"/>
  <c r="AH92" i="5"/>
  <c r="K262" i="15" s="1"/>
  <c r="AF92" i="5"/>
  <c r="I262" i="15" s="1"/>
  <c r="AJ53" i="3"/>
  <c r="F250" i="15"/>
  <c r="F207" i="15"/>
  <c r="F175" i="15"/>
  <c r="F261" i="15"/>
  <c r="F271" i="15"/>
  <c r="F234" i="15"/>
  <c r="AG184" i="5"/>
  <c r="J235" i="15" s="1"/>
  <c r="AS92" i="5"/>
  <c r="V262" i="15" s="1"/>
  <c r="Y462" i="4"/>
  <c r="Z462" i="4" s="1"/>
  <c r="Y110" i="4"/>
  <c r="Z110" i="4" s="1"/>
  <c r="Y175" i="4"/>
  <c r="Z175" i="4" s="1"/>
  <c r="Y166" i="4"/>
  <c r="Z166" i="4" s="1"/>
  <c r="AZ124" i="2"/>
  <c r="W122" i="4" s="1"/>
  <c r="AW124" i="2"/>
  <c r="T122" i="4" s="1"/>
  <c r="Y205" i="4"/>
  <c r="Z205" i="4" s="1"/>
  <c r="AY208" i="2"/>
  <c r="V179" i="4" s="1"/>
  <c r="Y98" i="4"/>
  <c r="Z98" i="4" s="1"/>
  <c r="AY124" i="2"/>
  <c r="V122" i="4" s="1"/>
  <c r="AR53" i="3"/>
  <c r="I177" i="4"/>
  <c r="AL208" i="2"/>
  <c r="AQ153" i="3"/>
  <c r="N463" i="4"/>
  <c r="AS153" i="3"/>
  <c r="P463" i="4"/>
  <c r="AK53" i="3"/>
  <c r="H178" i="4"/>
  <c r="J463" i="4"/>
  <c r="AM153" i="3"/>
  <c r="AN153" i="3"/>
  <c r="K463" i="4"/>
  <c r="AP53" i="3"/>
  <c r="M178" i="4"/>
  <c r="O463" i="4"/>
  <c r="AR153" i="3"/>
  <c r="AO53" i="3"/>
  <c r="L178" i="4"/>
  <c r="AM53" i="3"/>
  <c r="J178" i="4"/>
  <c r="AL153" i="3"/>
  <c r="I463" i="4"/>
  <c r="AP153" i="3"/>
  <c r="M463" i="4"/>
  <c r="AL53" i="3"/>
  <c r="I178" i="4"/>
  <c r="AS53" i="3"/>
  <c r="P178" i="4"/>
  <c r="AK153" i="3"/>
  <c r="H463" i="4"/>
  <c r="AO153" i="3"/>
  <c r="L463" i="4"/>
  <c r="AJ153" i="3"/>
  <c r="G463" i="4"/>
  <c r="AQ53" i="3"/>
  <c r="N178" i="4"/>
  <c r="AT124" i="2"/>
  <c r="Q121" i="4"/>
  <c r="AL114" i="2"/>
  <c r="I111" i="4"/>
  <c r="AP114" i="2"/>
  <c r="M111" i="4"/>
  <c r="AQ114" i="2"/>
  <c r="N111" i="4"/>
  <c r="AT102" i="2"/>
  <c r="Q99" i="4"/>
  <c r="AP125" i="2"/>
  <c r="M122" i="4"/>
  <c r="I99" i="4"/>
  <c r="AL102" i="2"/>
  <c r="AQ126" i="2"/>
  <c r="N123" i="4"/>
  <c r="AO126" i="2"/>
  <c r="L123" i="4"/>
  <c r="AL124" i="2"/>
  <c r="I121" i="4"/>
  <c r="J111" i="4"/>
  <c r="AM114" i="2"/>
  <c r="AR124" i="2"/>
  <c r="O121" i="4"/>
  <c r="AM124" i="2"/>
  <c r="J121" i="4"/>
  <c r="AO114" i="2"/>
  <c r="L111" i="4"/>
  <c r="AW184" i="5"/>
  <c r="Z235" i="15" s="1"/>
  <c r="AU75" i="5"/>
  <c r="X251" i="15" s="1"/>
  <c r="AN53" i="3"/>
  <c r="AT92" i="5"/>
  <c r="W262" i="15" s="1"/>
  <c r="AQ103" i="5"/>
  <c r="T280" i="15" s="1"/>
  <c r="AI75" i="5"/>
  <c r="L251" i="15" s="1"/>
  <c r="AN93" i="5"/>
  <c r="Q263" i="15" s="1"/>
  <c r="AR92" i="5"/>
  <c r="U262" i="15" s="1"/>
  <c r="AM75" i="5"/>
  <c r="P251" i="15" s="1"/>
  <c r="AP103" i="5"/>
  <c r="S280" i="15" s="1"/>
  <c r="AF75" i="5"/>
  <c r="I251" i="15" s="1"/>
  <c r="AK75" i="5"/>
  <c r="N251" i="15" s="1"/>
  <c r="AI103" i="5"/>
  <c r="L280" i="15" s="1"/>
  <c r="AV92" i="5"/>
  <c r="Y262" i="15" s="1"/>
  <c r="AK201" i="5"/>
  <c r="N176" i="15" s="1"/>
  <c r="AU103" i="5"/>
  <c r="X280" i="15" s="1"/>
  <c r="AN103" i="5"/>
  <c r="Q280" i="15" s="1"/>
  <c r="AQ92" i="5"/>
  <c r="T262" i="15" s="1"/>
  <c r="AJ103" i="5"/>
  <c r="M280" i="15" s="1"/>
  <c r="AV75" i="5"/>
  <c r="Y251" i="15" s="1"/>
  <c r="AT103" i="5"/>
  <c r="W280" i="15" s="1"/>
  <c r="AT75" i="5"/>
  <c r="W251" i="15" s="1"/>
  <c r="AO75" i="5"/>
  <c r="R251" i="15" s="1"/>
  <c r="AN218" i="5"/>
  <c r="Q208" i="15" s="1"/>
  <c r="AM218" i="5"/>
  <c r="P208" i="15" s="1"/>
  <c r="AW92" i="5"/>
  <c r="Z262" i="15" s="1"/>
  <c r="AQ75" i="5"/>
  <c r="T251" i="15" s="1"/>
  <c r="AJ92" i="5"/>
  <c r="M262" i="15" s="1"/>
  <c r="AS75" i="5"/>
  <c r="V251" i="15" s="1"/>
  <c r="AG75" i="5"/>
  <c r="J251" i="15" s="1"/>
  <c r="AH103" i="5"/>
  <c r="K280" i="15" s="1"/>
  <c r="AU201" i="5"/>
  <c r="X176" i="15" s="1"/>
  <c r="AP92" i="5"/>
  <c r="S262" i="15" s="1"/>
  <c r="AV103" i="5"/>
  <c r="Y280" i="15" s="1"/>
  <c r="AG103" i="5"/>
  <c r="J280" i="15" s="1"/>
  <c r="AO103" i="5"/>
  <c r="R280" i="15" s="1"/>
  <c r="AJ75" i="5"/>
  <c r="M251" i="15" s="1"/>
  <c r="AO92" i="5"/>
  <c r="R262" i="15" s="1"/>
  <c r="AN75" i="5"/>
  <c r="Q251" i="15" s="1"/>
  <c r="AK92" i="5"/>
  <c r="N262" i="15" s="1"/>
  <c r="AM103" i="5"/>
  <c r="P280" i="15" s="1"/>
  <c r="AI92" i="5"/>
  <c r="L262" i="15" s="1"/>
  <c r="AK103" i="5"/>
  <c r="N280" i="15" s="1"/>
  <c r="AL103" i="5"/>
  <c r="O280" i="15" s="1"/>
  <c r="AU92" i="5"/>
  <c r="X262" i="15" s="1"/>
  <c r="AK218" i="5"/>
  <c r="N208" i="15" s="1"/>
  <c r="AW75" i="5"/>
  <c r="Z251" i="15" s="1"/>
  <c r="AW103" i="5"/>
  <c r="Z280" i="15" s="1"/>
  <c r="AP75" i="5"/>
  <c r="S251" i="15" s="1"/>
  <c r="AR103" i="5"/>
  <c r="U280" i="15" s="1"/>
  <c r="AG92" i="5"/>
  <c r="J262" i="15" s="1"/>
  <c r="AH75" i="5"/>
  <c r="K251" i="15" s="1"/>
  <c r="AE103" i="5"/>
  <c r="H280" i="15" s="1"/>
  <c r="AE75" i="5"/>
  <c r="H251" i="15" s="1"/>
  <c r="AE92" i="5"/>
  <c r="H262" i="15" s="1"/>
  <c r="AR201" i="5"/>
  <c r="U176" i="15" s="1"/>
  <c r="AV184" i="5"/>
  <c r="Y235" i="15" s="1"/>
  <c r="AG218" i="5"/>
  <c r="J208" i="15" s="1"/>
  <c r="AQ184" i="5"/>
  <c r="T235" i="15" s="1"/>
  <c r="AL218" i="5"/>
  <c r="O208" i="15" s="1"/>
  <c r="AO184" i="5"/>
  <c r="R235" i="15" s="1"/>
  <c r="AL202" i="5"/>
  <c r="O177" i="15" s="1"/>
  <c r="AH218" i="5"/>
  <c r="K208" i="15" s="1"/>
  <c r="AW201" i="5"/>
  <c r="Z176" i="15" s="1"/>
  <c r="AN185" i="5"/>
  <c r="Q236" i="15" s="1"/>
  <c r="AU184" i="5"/>
  <c r="X235" i="15" s="1"/>
  <c r="AT201" i="5"/>
  <c r="W176" i="15" s="1"/>
  <c r="AO218" i="5"/>
  <c r="R208" i="15" s="1"/>
  <c r="AS184" i="5"/>
  <c r="V235" i="15" s="1"/>
  <c r="AJ184" i="5"/>
  <c r="M235" i="15" s="1"/>
  <c r="AE184" i="5"/>
  <c r="H235" i="15" s="1"/>
  <c r="AI184" i="5"/>
  <c r="L235" i="15" s="1"/>
  <c r="AJ201" i="5"/>
  <c r="M176" i="15" s="1"/>
  <c r="AQ201" i="5"/>
  <c r="T176" i="15" s="1"/>
  <c r="AL75" i="5"/>
  <c r="O251" i="15" s="1"/>
  <c r="AM184" i="5"/>
  <c r="P235" i="15" s="1"/>
  <c r="AP218" i="5"/>
  <c r="S208" i="15" s="1"/>
  <c r="AQ218" i="5"/>
  <c r="T208" i="15" s="1"/>
  <c r="AS218" i="5"/>
  <c r="V208" i="15" s="1"/>
  <c r="AF218" i="5"/>
  <c r="I208" i="15" s="1"/>
  <c r="AI218" i="5"/>
  <c r="L208" i="15" s="1"/>
  <c r="AP184" i="5"/>
  <c r="S235" i="15" s="1"/>
  <c r="AF184" i="5"/>
  <c r="I235" i="15" s="1"/>
  <c r="AM201" i="5"/>
  <c r="P176" i="15" s="1"/>
  <c r="AL184" i="5"/>
  <c r="O235" i="15" s="1"/>
  <c r="AE201" i="5"/>
  <c r="H176" i="15" s="1"/>
  <c r="AF103" i="5"/>
  <c r="I280" i="15" s="1"/>
  <c r="AP201" i="5"/>
  <c r="S176" i="15" s="1"/>
  <c r="AV218" i="5"/>
  <c r="Y208" i="15" s="1"/>
  <c r="AK184" i="5"/>
  <c r="N235" i="15" s="1"/>
  <c r="AS103" i="5"/>
  <c r="V280" i="15" s="1"/>
  <c r="AO201" i="5"/>
  <c r="R176" i="15" s="1"/>
  <c r="AJ218" i="5"/>
  <c r="M208" i="15" s="1"/>
  <c r="AG201" i="5"/>
  <c r="J176" i="15" s="1"/>
  <c r="AN201" i="5"/>
  <c r="Q176" i="15" s="1"/>
  <c r="AV201" i="5"/>
  <c r="Y176" i="15" s="1"/>
  <c r="AR218" i="5"/>
  <c r="U208" i="15" s="1"/>
  <c r="AH201" i="5"/>
  <c r="K176" i="15" s="1"/>
  <c r="AR75" i="5"/>
  <c r="U251" i="15" s="1"/>
  <c r="AI201" i="5"/>
  <c r="L176" i="15" s="1"/>
  <c r="AU218" i="5"/>
  <c r="X208" i="15" s="1"/>
  <c r="AR184" i="5"/>
  <c r="U235" i="15" s="1"/>
  <c r="AL93" i="5"/>
  <c r="O263" i="15" s="1"/>
  <c r="AE219" i="5"/>
  <c r="H209" i="15" s="1"/>
  <c r="AU154" i="3"/>
  <c r="R464" i="4"/>
  <c r="AT28" i="3"/>
  <c r="Q71" i="4"/>
  <c r="AJ28" i="3"/>
  <c r="G71" i="4"/>
  <c r="AM208" i="2"/>
  <c r="AW208" i="2"/>
  <c r="T179" i="4" s="1"/>
  <c r="AT114" i="2"/>
  <c r="AU115" i="2"/>
  <c r="R112" i="4"/>
  <c r="AM103" i="2"/>
  <c r="AJ236" i="2"/>
  <c r="AW114" i="2"/>
  <c r="T112" i="4" s="1"/>
  <c r="AR114" i="2"/>
  <c r="AU237" i="2"/>
  <c r="R70" i="4"/>
  <c r="AO236" i="2"/>
  <c r="AP208" i="2"/>
  <c r="AT237" i="2"/>
  <c r="Q70" i="4"/>
  <c r="AO208" i="2"/>
  <c r="AY236" i="2"/>
  <c r="V70" i="4" s="1"/>
  <c r="AP236" i="2"/>
  <c r="AT208" i="2"/>
  <c r="Q177" i="4"/>
  <c r="AW236" i="2"/>
  <c r="T70" i="4" s="1"/>
  <c r="R121" i="4"/>
  <c r="AU208" i="2"/>
  <c r="R177" i="4"/>
  <c r="AP103" i="2"/>
  <c r="AZ208" i="2"/>
  <c r="W179" i="4" s="1"/>
  <c r="AM236" i="2"/>
  <c r="AR236" i="2"/>
  <c r="AO103" i="2"/>
  <c r="AR103" i="2"/>
  <c r="AQ237" i="2"/>
  <c r="AR208" i="2"/>
  <c r="AJ208" i="2"/>
  <c r="AQ103" i="2"/>
  <c r="AJ114" i="2"/>
  <c r="AZ236" i="2"/>
  <c r="W70" i="4" s="1"/>
  <c r="R131" i="4"/>
  <c r="Y131" i="4" s="1"/>
  <c r="Y133" i="4"/>
  <c r="R134" i="4"/>
  <c r="H142" i="7"/>
  <c r="I142" i="7" s="1"/>
  <c r="H141" i="7"/>
  <c r="I141" i="7" s="1"/>
  <c r="H140" i="7"/>
  <c r="I140" i="7" s="1"/>
  <c r="H138" i="7"/>
  <c r="I138" i="7" s="1"/>
  <c r="H137" i="7"/>
  <c r="I137" i="7" s="1"/>
  <c r="H136" i="7"/>
  <c r="I136" i="7" s="1"/>
  <c r="H135" i="7"/>
  <c r="I135" i="7" s="1"/>
  <c r="H134" i="7"/>
  <c r="I134" i="7" s="1"/>
  <c r="H133" i="7"/>
  <c r="I133" i="7" s="1"/>
  <c r="H132" i="7"/>
  <c r="I132" i="7" s="1"/>
  <c r="H131" i="7"/>
  <c r="I131" i="7" s="1"/>
  <c r="H130" i="7"/>
  <c r="I130" i="7" s="1"/>
  <c r="H129" i="7"/>
  <c r="I129" i="7" s="1"/>
  <c r="H128" i="7"/>
  <c r="I128" i="7" s="1"/>
  <c r="H127" i="7"/>
  <c r="I127" i="7" s="1"/>
  <c r="H126" i="7"/>
  <c r="I126" i="7" s="1"/>
  <c r="H125" i="7"/>
  <c r="I125" i="7" s="1"/>
  <c r="H123" i="7"/>
  <c r="I123" i="7" s="1"/>
  <c r="H122" i="7"/>
  <c r="I122" i="7" s="1"/>
  <c r="H121" i="7"/>
  <c r="I121" i="7" s="1"/>
  <c r="H120" i="7"/>
  <c r="I120" i="7" s="1"/>
  <c r="H119" i="7"/>
  <c r="I119" i="7" s="1"/>
  <c r="H118" i="7"/>
  <c r="I118" i="7" s="1"/>
  <c r="H117" i="7"/>
  <c r="I117" i="7" s="1"/>
  <c r="H116" i="7"/>
  <c r="I116" i="7" s="1"/>
  <c r="H115" i="7"/>
  <c r="I115" i="7" s="1"/>
  <c r="H114" i="7"/>
  <c r="I114" i="7" s="1"/>
  <c r="H113" i="7"/>
  <c r="I113" i="7" s="1"/>
  <c r="H112" i="7"/>
  <c r="I112" i="7" s="1"/>
  <c r="H111" i="7"/>
  <c r="I111" i="7" s="1"/>
  <c r="H110" i="7"/>
  <c r="I110" i="7" s="1"/>
  <c r="H109" i="7"/>
  <c r="I109" i="7" s="1"/>
  <c r="H108" i="7"/>
  <c r="I108" i="7" s="1"/>
  <c r="H107" i="7"/>
  <c r="I107" i="7" s="1"/>
  <c r="H106" i="7"/>
  <c r="I106" i="7" s="1"/>
  <c r="H105" i="7"/>
  <c r="I105" i="7" s="1"/>
  <c r="H104" i="7"/>
  <c r="I104" i="7" s="1"/>
  <c r="H103" i="7"/>
  <c r="I103" i="7" s="1"/>
  <c r="H102" i="7"/>
  <c r="I102" i="7" s="1"/>
  <c r="H101" i="7"/>
  <c r="I101" i="7" s="1"/>
  <c r="H100" i="7"/>
  <c r="I100" i="7" s="1"/>
  <c r="H99" i="7"/>
  <c r="I99" i="7" s="1"/>
  <c r="H98" i="7"/>
  <c r="I98" i="7" s="1"/>
  <c r="H97" i="7"/>
  <c r="I97" i="7" s="1"/>
  <c r="H96" i="7"/>
  <c r="I96" i="7" s="1"/>
  <c r="H95" i="7"/>
  <c r="I95" i="7" s="1"/>
  <c r="H94" i="7"/>
  <c r="I94" i="7" s="1"/>
  <c r="H93" i="7"/>
  <c r="I93" i="7" s="1"/>
  <c r="H92" i="7"/>
  <c r="I92" i="7" s="1"/>
  <c r="H91" i="7"/>
  <c r="I91" i="7" s="1"/>
  <c r="H223" i="5"/>
  <c r="H222" i="5"/>
  <c r="I222" i="5" s="1"/>
  <c r="H221" i="5"/>
  <c r="I221" i="5" s="1"/>
  <c r="H220" i="5"/>
  <c r="I220" i="5" s="1"/>
  <c r="H219" i="5"/>
  <c r="I219" i="5" s="1"/>
  <c r="H218" i="5"/>
  <c r="I218" i="5" s="1"/>
  <c r="H217" i="5"/>
  <c r="I217" i="5" s="1"/>
  <c r="H216" i="5"/>
  <c r="I216" i="5" s="1"/>
  <c r="H215" i="5"/>
  <c r="I215" i="5" s="1"/>
  <c r="H214" i="5"/>
  <c r="I214" i="5" s="1"/>
  <c r="H213" i="5"/>
  <c r="I213" i="5" s="1"/>
  <c r="H211" i="5"/>
  <c r="H210" i="5"/>
  <c r="I210" i="5" s="1"/>
  <c r="H209" i="5"/>
  <c r="I209" i="5" s="1"/>
  <c r="H208" i="5"/>
  <c r="I208" i="5" s="1"/>
  <c r="H207" i="5"/>
  <c r="I207" i="5" s="1"/>
  <c r="H206" i="5"/>
  <c r="I206" i="5" s="1"/>
  <c r="H205" i="5"/>
  <c r="I205" i="5" s="1"/>
  <c r="H204" i="5"/>
  <c r="I204" i="5" s="1"/>
  <c r="H203" i="5"/>
  <c r="I203" i="5" s="1"/>
  <c r="H202" i="5"/>
  <c r="I202" i="5" s="1"/>
  <c r="H201" i="5"/>
  <c r="I201" i="5" s="1"/>
  <c r="H200" i="5"/>
  <c r="I200" i="5" s="1"/>
  <c r="H199" i="5"/>
  <c r="I199" i="5" s="1"/>
  <c r="H198" i="5"/>
  <c r="I198" i="5" s="1"/>
  <c r="H197" i="5"/>
  <c r="I197" i="5" s="1"/>
  <c r="H196" i="5"/>
  <c r="I196" i="5" s="1"/>
  <c r="H194" i="5"/>
  <c r="H193" i="5"/>
  <c r="I193" i="5" s="1"/>
  <c r="H192" i="5"/>
  <c r="I192" i="5" s="1"/>
  <c r="H191" i="5"/>
  <c r="I191" i="5" s="1"/>
  <c r="H190" i="5"/>
  <c r="I190" i="5" s="1"/>
  <c r="H189" i="5"/>
  <c r="I189" i="5" s="1"/>
  <c r="H188" i="5"/>
  <c r="I188" i="5" s="1"/>
  <c r="H187" i="5"/>
  <c r="I187" i="5" s="1"/>
  <c r="H186" i="5"/>
  <c r="I186" i="5" s="1"/>
  <c r="H185" i="5"/>
  <c r="I185" i="5" s="1"/>
  <c r="H184" i="5"/>
  <c r="I184" i="5" s="1"/>
  <c r="H183" i="5"/>
  <c r="I183" i="5" s="1"/>
  <c r="H182" i="5"/>
  <c r="I182" i="5" s="1"/>
  <c r="H181" i="5"/>
  <c r="I181" i="5" s="1"/>
  <c r="H180" i="5"/>
  <c r="I180" i="5" s="1"/>
  <c r="H179" i="5"/>
  <c r="I179" i="5" s="1"/>
  <c r="H109" i="5"/>
  <c r="I109" i="5" s="1"/>
  <c r="H107" i="5"/>
  <c r="I107" i="5" s="1"/>
  <c r="H106" i="5"/>
  <c r="I106" i="5" s="1"/>
  <c r="H105" i="5"/>
  <c r="I105" i="5" s="1"/>
  <c r="H104" i="5"/>
  <c r="I104" i="5" s="1"/>
  <c r="H103" i="5"/>
  <c r="I103" i="5" s="1"/>
  <c r="H102" i="5"/>
  <c r="I102" i="5" s="1"/>
  <c r="H101" i="5"/>
  <c r="I101" i="5" s="1"/>
  <c r="H100" i="5"/>
  <c r="I100" i="5" s="1"/>
  <c r="H99" i="5"/>
  <c r="I99" i="5" s="1"/>
  <c r="H98" i="5"/>
  <c r="I98" i="5" s="1"/>
  <c r="H97" i="5"/>
  <c r="H96" i="5"/>
  <c r="I96" i="5" s="1"/>
  <c r="H95" i="5"/>
  <c r="I95" i="5" s="1"/>
  <c r="H94" i="5"/>
  <c r="I94" i="5" s="1"/>
  <c r="H93" i="5"/>
  <c r="I93" i="5" s="1"/>
  <c r="H92" i="5"/>
  <c r="I92" i="5" s="1"/>
  <c r="H91" i="5"/>
  <c r="I91" i="5" s="1"/>
  <c r="H90" i="5"/>
  <c r="I90" i="5" s="1"/>
  <c r="H89" i="5"/>
  <c r="I89" i="5" s="1"/>
  <c r="H88" i="5"/>
  <c r="I88" i="5" s="1"/>
  <c r="H87" i="5"/>
  <c r="I87" i="5" s="1"/>
  <c r="H85" i="5"/>
  <c r="H79" i="5"/>
  <c r="I79" i="5" s="1"/>
  <c r="H78" i="5"/>
  <c r="I78" i="5" s="1"/>
  <c r="H77" i="5"/>
  <c r="I77" i="5" s="1"/>
  <c r="H76" i="5"/>
  <c r="I76" i="5" s="1"/>
  <c r="H75" i="5"/>
  <c r="I75" i="5" s="1"/>
  <c r="H74" i="5"/>
  <c r="I74" i="5" s="1"/>
  <c r="H73" i="5"/>
  <c r="I73" i="5" s="1"/>
  <c r="H72" i="5"/>
  <c r="I72" i="5" s="1"/>
  <c r="H71" i="5"/>
  <c r="I71" i="5" s="1"/>
  <c r="H70" i="5"/>
  <c r="I70" i="5" s="1"/>
  <c r="I324" i="2"/>
  <c r="J324" i="2" s="1"/>
  <c r="I323" i="2"/>
  <c r="J323" i="2" s="1"/>
  <c r="I322" i="2"/>
  <c r="J322" i="2" s="1"/>
  <c r="I321" i="2"/>
  <c r="J321" i="2" s="1"/>
  <c r="I320" i="2"/>
  <c r="J320" i="2" s="1"/>
  <c r="I319" i="2"/>
  <c r="J319" i="2" s="1"/>
  <c r="I318" i="2"/>
  <c r="J318" i="2" s="1"/>
  <c r="I317" i="2"/>
  <c r="J317" i="2" s="1"/>
  <c r="I316" i="2"/>
  <c r="J316" i="2" s="1"/>
  <c r="I315" i="2"/>
  <c r="J315" i="2" s="1"/>
  <c r="I314" i="2"/>
  <c r="J314" i="2" s="1"/>
  <c r="I313" i="2"/>
  <c r="J313" i="2" s="1"/>
  <c r="I312" i="2"/>
  <c r="J312" i="2" s="1"/>
  <c r="I309" i="2"/>
  <c r="J309" i="2" s="1"/>
  <c r="I308" i="2"/>
  <c r="J308" i="2" s="1"/>
  <c r="I307" i="2"/>
  <c r="J307" i="2" s="1"/>
  <c r="I306" i="2"/>
  <c r="J306" i="2" s="1"/>
  <c r="I303" i="2"/>
  <c r="J303" i="2" s="1"/>
  <c r="I302" i="2"/>
  <c r="J302" i="2" s="1"/>
  <c r="I301" i="2"/>
  <c r="J301" i="2" s="1"/>
  <c r="I300" i="2"/>
  <c r="J300" i="2" s="1"/>
  <c r="I299" i="2"/>
  <c r="J299" i="2" s="1"/>
  <c r="I298" i="2"/>
  <c r="J298" i="2" s="1"/>
  <c r="I295" i="2"/>
  <c r="J295" i="2" s="1"/>
  <c r="I294" i="2"/>
  <c r="J294" i="2" s="1"/>
  <c r="I293" i="2"/>
  <c r="J293" i="2" s="1"/>
  <c r="I292" i="2"/>
  <c r="J292" i="2" s="1"/>
  <c r="I291" i="2"/>
  <c r="J291" i="2" s="1"/>
  <c r="I288" i="2"/>
  <c r="J288" i="2" s="1"/>
  <c r="I287" i="2"/>
  <c r="J287" i="2" s="1"/>
  <c r="I286" i="2"/>
  <c r="J286" i="2" s="1"/>
  <c r="I285" i="2"/>
  <c r="J285" i="2" s="1"/>
  <c r="I284" i="2"/>
  <c r="J284" i="2" s="1"/>
  <c r="I283" i="2"/>
  <c r="J283" i="2" s="1"/>
  <c r="I282" i="2"/>
  <c r="J282" i="2" s="1"/>
  <c r="I281" i="2"/>
  <c r="J281" i="2" s="1"/>
  <c r="I280" i="2"/>
  <c r="J280" i="2" s="1"/>
  <c r="I279" i="2"/>
  <c r="J279" i="2" s="1"/>
  <c r="I278" i="2"/>
  <c r="J278" i="2" s="1"/>
  <c r="I277" i="2"/>
  <c r="J277" i="2" s="1"/>
  <c r="I276" i="2"/>
  <c r="J276" i="2" s="1"/>
  <c r="I275" i="2"/>
  <c r="J275" i="2" s="1"/>
  <c r="I274" i="2"/>
  <c r="J274" i="2" s="1"/>
  <c r="I273" i="2"/>
  <c r="J273" i="2" s="1"/>
  <c r="I272" i="2"/>
  <c r="J272" i="2" s="1"/>
  <c r="I271" i="2"/>
  <c r="J271" i="2" s="1"/>
  <c r="I270" i="2"/>
  <c r="J270" i="2" s="1"/>
  <c r="I269" i="2"/>
  <c r="J269" i="2" s="1"/>
  <c r="I266" i="2"/>
  <c r="J266" i="2" s="1"/>
  <c r="I265" i="2"/>
  <c r="J265" i="2" s="1"/>
  <c r="I264" i="2"/>
  <c r="J264" i="2" s="1"/>
  <c r="I263" i="2"/>
  <c r="J263" i="2" s="1"/>
  <c r="I262" i="2"/>
  <c r="J262" i="2" s="1"/>
  <c r="I259" i="2"/>
  <c r="J259" i="2" s="1"/>
  <c r="I258" i="2"/>
  <c r="J258" i="2" s="1"/>
  <c r="I257" i="2"/>
  <c r="J257" i="2" s="1"/>
  <c r="I256" i="2"/>
  <c r="J256" i="2" s="1"/>
  <c r="I253" i="2"/>
  <c r="J253" i="2" s="1"/>
  <c r="I252" i="2"/>
  <c r="J252" i="2" s="1"/>
  <c r="I251" i="2"/>
  <c r="J251" i="2" s="1"/>
  <c r="I250" i="2"/>
  <c r="J250" i="2" s="1"/>
  <c r="I249" i="2"/>
  <c r="J249" i="2" s="1"/>
  <c r="I248" i="2"/>
  <c r="J248" i="2" s="1"/>
  <c r="I245" i="2"/>
  <c r="I243" i="2"/>
  <c r="J243" i="2" s="1"/>
  <c r="I242" i="2"/>
  <c r="J242" i="2" s="1"/>
  <c r="I241" i="2"/>
  <c r="J241" i="2" s="1"/>
  <c r="I240" i="2"/>
  <c r="J240" i="2" s="1"/>
  <c r="I239" i="2"/>
  <c r="J239" i="2" s="1"/>
  <c r="I238" i="2"/>
  <c r="J238" i="2" s="1"/>
  <c r="I237" i="2"/>
  <c r="J237" i="2" s="1"/>
  <c r="I236" i="2"/>
  <c r="J236" i="2" s="1"/>
  <c r="I235" i="2"/>
  <c r="J235" i="2" s="1"/>
  <c r="I234" i="2"/>
  <c r="J234" i="2" s="1"/>
  <c r="I233" i="2"/>
  <c r="J233" i="2" s="1"/>
  <c r="I244" i="2"/>
  <c r="J244" i="2" s="1"/>
  <c r="I232" i="2"/>
  <c r="J232" i="2" s="1"/>
  <c r="I229" i="2"/>
  <c r="J229" i="2" s="1"/>
  <c r="I228" i="2"/>
  <c r="J228" i="2" s="1"/>
  <c r="I227" i="2"/>
  <c r="J227" i="2" s="1"/>
  <c r="I226" i="2"/>
  <c r="J226" i="2" s="1"/>
  <c r="I225" i="2"/>
  <c r="I224" i="2"/>
  <c r="J224" i="2" s="1"/>
  <c r="I223" i="2"/>
  <c r="J223" i="2" s="1"/>
  <c r="I222" i="2"/>
  <c r="J222" i="2" s="1"/>
  <c r="I221" i="2"/>
  <c r="J221" i="2" s="1"/>
  <c r="I220" i="2"/>
  <c r="J220" i="2" s="1"/>
  <c r="I219" i="2"/>
  <c r="J219" i="2" s="1"/>
  <c r="I218" i="2"/>
  <c r="J218" i="2" s="1"/>
  <c r="I217" i="2"/>
  <c r="J217" i="2" s="1"/>
  <c r="I216" i="2"/>
  <c r="J216" i="2" s="1"/>
  <c r="I215" i="2"/>
  <c r="J215" i="2" s="1"/>
  <c r="I214" i="2"/>
  <c r="J214" i="2" s="1"/>
  <c r="I213" i="2"/>
  <c r="J213" i="2" s="1"/>
  <c r="I212" i="2"/>
  <c r="J212" i="2" s="1"/>
  <c r="I211" i="2"/>
  <c r="J211" i="2" s="1"/>
  <c r="I210" i="2"/>
  <c r="J210" i="2" s="1"/>
  <c r="I209" i="2"/>
  <c r="I208" i="2"/>
  <c r="J208" i="2" s="1"/>
  <c r="I207" i="2"/>
  <c r="J207" i="2" s="1"/>
  <c r="I206" i="2"/>
  <c r="J206" i="2" s="1"/>
  <c r="I205" i="2"/>
  <c r="J205" i="2" s="1"/>
  <c r="I204" i="2"/>
  <c r="J204" i="2" s="1"/>
  <c r="I203" i="2"/>
  <c r="J203" i="2" s="1"/>
  <c r="I202" i="2"/>
  <c r="I201" i="2"/>
  <c r="J201" i="2" s="1"/>
  <c r="I200" i="2"/>
  <c r="J200" i="2" s="1"/>
  <c r="I199" i="2"/>
  <c r="J199" i="2" s="1"/>
  <c r="I198" i="2"/>
  <c r="J198" i="2" s="1"/>
  <c r="I197" i="2"/>
  <c r="J197" i="2" s="1"/>
  <c r="I196" i="2"/>
  <c r="J196" i="2" s="1"/>
  <c r="I195" i="2"/>
  <c r="J195" i="2" s="1"/>
  <c r="I194" i="2"/>
  <c r="J194" i="2" s="1"/>
  <c r="I193" i="2"/>
  <c r="J193" i="2" s="1"/>
  <c r="I192" i="2"/>
  <c r="J192" i="2" s="1"/>
  <c r="I191" i="2"/>
  <c r="J191" i="2" s="1"/>
  <c r="I188" i="2"/>
  <c r="J188" i="2" s="1"/>
  <c r="I187" i="2"/>
  <c r="J187" i="2" s="1"/>
  <c r="I186" i="2"/>
  <c r="J186" i="2" s="1"/>
  <c r="I185" i="2"/>
  <c r="J185" i="2" s="1"/>
  <c r="I184" i="2"/>
  <c r="J184" i="2" s="1"/>
  <c r="I183" i="2"/>
  <c r="J183" i="2" s="1"/>
  <c r="I182" i="2"/>
  <c r="J182" i="2" s="1"/>
  <c r="I181" i="2"/>
  <c r="J181" i="2" s="1"/>
  <c r="I180" i="2"/>
  <c r="J180" i="2" s="1"/>
  <c r="I179" i="2"/>
  <c r="J179" i="2" s="1"/>
  <c r="I178" i="2"/>
  <c r="J178" i="2" s="1"/>
  <c r="I177" i="2"/>
  <c r="J177" i="2" s="1"/>
  <c r="I176" i="2"/>
  <c r="J176" i="2" s="1"/>
  <c r="I175" i="2"/>
  <c r="J175" i="2" s="1"/>
  <c r="I174" i="2"/>
  <c r="J174" i="2" s="1"/>
  <c r="I173" i="2"/>
  <c r="J173" i="2" s="1"/>
  <c r="I172" i="2"/>
  <c r="J172" i="2" s="1"/>
  <c r="I171" i="2"/>
  <c r="J171" i="2" s="1"/>
  <c r="I170" i="2"/>
  <c r="J170" i="2" s="1"/>
  <c r="I169" i="2"/>
  <c r="J169" i="2" s="1"/>
  <c r="I163" i="2"/>
  <c r="J163" i="2" s="1"/>
  <c r="I162" i="2"/>
  <c r="J162" i="2" s="1"/>
  <c r="I166" i="2"/>
  <c r="J166" i="2" s="1"/>
  <c r="I165" i="2"/>
  <c r="J165" i="2" s="1"/>
  <c r="I164" i="2"/>
  <c r="J164" i="2" s="1"/>
  <c r="I168" i="2"/>
  <c r="J168" i="2" s="1"/>
  <c r="I167" i="2"/>
  <c r="J167" i="2" s="1"/>
  <c r="I159" i="2"/>
  <c r="J159" i="2" s="1"/>
  <c r="I158" i="2"/>
  <c r="J158" i="2" s="1"/>
  <c r="I157" i="2"/>
  <c r="J157" i="2" s="1"/>
  <c r="I156" i="2"/>
  <c r="J156" i="2" s="1"/>
  <c r="I155" i="2"/>
  <c r="J155" i="2" s="1"/>
  <c r="I154" i="2"/>
  <c r="J154" i="2" s="1"/>
  <c r="I153" i="2"/>
  <c r="J153" i="2" s="1"/>
  <c r="I152" i="2"/>
  <c r="J152" i="2" s="1"/>
  <c r="I151" i="2"/>
  <c r="J151" i="2" s="1"/>
  <c r="I150" i="2"/>
  <c r="J150" i="2" s="1"/>
  <c r="I149" i="2"/>
  <c r="J149" i="2" s="1"/>
  <c r="I148" i="2"/>
  <c r="J148" i="2" s="1"/>
  <c r="I147" i="2"/>
  <c r="J147" i="2" s="1"/>
  <c r="I146" i="2"/>
  <c r="J146" i="2" s="1"/>
  <c r="I145" i="2"/>
  <c r="J145" i="2" s="1"/>
  <c r="I142" i="2"/>
  <c r="J142" i="2" s="1"/>
  <c r="I140" i="2"/>
  <c r="J140" i="2" s="1"/>
  <c r="I141" i="2"/>
  <c r="J141" i="2" s="1"/>
  <c r="I139" i="2"/>
  <c r="J139" i="2" s="1"/>
  <c r="I138" i="2"/>
  <c r="J138" i="2" s="1"/>
  <c r="I137" i="2"/>
  <c r="J137" i="2" s="1"/>
  <c r="I136" i="2"/>
  <c r="J136" i="2" s="1"/>
  <c r="I135" i="2"/>
  <c r="J135" i="2" s="1"/>
  <c r="I134" i="2"/>
  <c r="J134" i="2" s="1"/>
  <c r="I132" i="2"/>
  <c r="I130" i="2"/>
  <c r="J130" i="2" s="1"/>
  <c r="I129" i="2"/>
  <c r="J129" i="2" s="1"/>
  <c r="I128" i="2"/>
  <c r="J128" i="2" s="1"/>
  <c r="I127" i="2"/>
  <c r="J127" i="2" s="1"/>
  <c r="I126" i="2"/>
  <c r="J126" i="2" s="1"/>
  <c r="I125" i="2"/>
  <c r="J125" i="2" s="1"/>
  <c r="I124" i="2"/>
  <c r="J124" i="2" s="1"/>
  <c r="I123" i="2"/>
  <c r="J123" i="2" s="1"/>
  <c r="I122" i="2"/>
  <c r="J122" i="2" s="1"/>
  <c r="I121" i="2"/>
  <c r="J121" i="2" s="1"/>
  <c r="I120" i="2"/>
  <c r="J120" i="2" s="1"/>
  <c r="I131" i="2"/>
  <c r="J131" i="2" s="1"/>
  <c r="I133" i="2"/>
  <c r="J133" i="2" s="1"/>
  <c r="I119" i="2"/>
  <c r="I118" i="2"/>
  <c r="J118" i="2" s="1"/>
  <c r="I117" i="2"/>
  <c r="J117" i="2" s="1"/>
  <c r="I116" i="2"/>
  <c r="J116" i="2" s="1"/>
  <c r="I115" i="2"/>
  <c r="J115" i="2" s="1"/>
  <c r="I114" i="2"/>
  <c r="J114" i="2" s="1"/>
  <c r="I113" i="2"/>
  <c r="J113" i="2" s="1"/>
  <c r="I112" i="2"/>
  <c r="J112" i="2" s="1"/>
  <c r="I111" i="2"/>
  <c r="J111" i="2" s="1"/>
  <c r="I110" i="2"/>
  <c r="J110" i="2" s="1"/>
  <c r="I109" i="2"/>
  <c r="J109" i="2" s="1"/>
  <c r="I108" i="2"/>
  <c r="I107" i="2"/>
  <c r="J107" i="2" s="1"/>
  <c r="I106" i="2"/>
  <c r="J106" i="2" s="1"/>
  <c r="I105" i="2"/>
  <c r="J105" i="2" s="1"/>
  <c r="I104" i="2"/>
  <c r="J104" i="2" s="1"/>
  <c r="I103" i="2"/>
  <c r="J103" i="2" s="1"/>
  <c r="I102" i="2"/>
  <c r="J102" i="2" s="1"/>
  <c r="I101" i="2"/>
  <c r="J101" i="2" s="1"/>
  <c r="I100" i="2"/>
  <c r="J100" i="2" s="1"/>
  <c r="I99" i="2"/>
  <c r="J99" i="2" s="1"/>
  <c r="I98" i="2"/>
  <c r="J98" i="2" s="1"/>
  <c r="I97" i="2"/>
  <c r="J97" i="2" s="1"/>
  <c r="K97" i="2" s="1"/>
  <c r="I96" i="2"/>
  <c r="J96" i="2" s="1"/>
  <c r="I95" i="2"/>
  <c r="J95" i="2" s="1"/>
  <c r="I94" i="2"/>
  <c r="J94" i="2" s="1"/>
  <c r="I93" i="2"/>
  <c r="J93" i="2" s="1"/>
  <c r="I92" i="2"/>
  <c r="J92" i="2" s="1"/>
  <c r="I91" i="2"/>
  <c r="J91" i="2" s="1"/>
  <c r="I36" i="2"/>
  <c r="I46" i="2"/>
  <c r="J46" i="2" s="1"/>
  <c r="I45" i="2"/>
  <c r="J45" i="2" s="1"/>
  <c r="I44" i="2"/>
  <c r="J44" i="2" s="1"/>
  <c r="I43" i="2"/>
  <c r="J43" i="2" s="1"/>
  <c r="I42" i="2"/>
  <c r="J42" i="2" s="1"/>
  <c r="I33" i="2"/>
  <c r="J33" i="2" s="1"/>
  <c r="I32" i="2"/>
  <c r="J32" i="2" s="1"/>
  <c r="I31" i="2"/>
  <c r="J31" i="2" s="1"/>
  <c r="I30" i="2"/>
  <c r="J30" i="2" s="1"/>
  <c r="I29" i="2"/>
  <c r="J29" i="2" s="1"/>
  <c r="I88" i="2"/>
  <c r="J88" i="2" s="1"/>
  <c r="I87" i="2"/>
  <c r="J87" i="2" s="1"/>
  <c r="I86" i="2"/>
  <c r="J86" i="2" s="1"/>
  <c r="I85" i="2"/>
  <c r="J85" i="2" s="1"/>
  <c r="I84" i="2"/>
  <c r="J84" i="2" s="1"/>
  <c r="I83" i="2"/>
  <c r="J83" i="2" s="1"/>
  <c r="I82" i="2"/>
  <c r="J82" i="2" s="1"/>
  <c r="I81" i="2"/>
  <c r="J81" i="2" s="1"/>
  <c r="I80" i="2"/>
  <c r="J80" i="2" s="1"/>
  <c r="I79" i="2"/>
  <c r="J79" i="2" s="1"/>
  <c r="I78" i="2"/>
  <c r="J78" i="2" s="1"/>
  <c r="I77" i="2"/>
  <c r="J77" i="2" s="1"/>
  <c r="I76" i="2"/>
  <c r="J76" i="2" s="1"/>
  <c r="I75" i="2"/>
  <c r="J75" i="2" s="1"/>
  <c r="I74" i="2"/>
  <c r="J74" i="2" s="1"/>
  <c r="I73" i="2"/>
  <c r="J73" i="2" s="1"/>
  <c r="I72" i="2"/>
  <c r="J72" i="2" s="1"/>
  <c r="I71" i="2"/>
  <c r="J71" i="2" s="1"/>
  <c r="I70" i="2"/>
  <c r="J70" i="2" s="1"/>
  <c r="I69" i="2"/>
  <c r="J69" i="2" s="1"/>
  <c r="I68" i="2"/>
  <c r="J68" i="2" s="1"/>
  <c r="I67" i="2"/>
  <c r="J67" i="2" s="1"/>
  <c r="I66" i="2"/>
  <c r="J66" i="2" s="1"/>
  <c r="I65" i="2"/>
  <c r="J65" i="2" s="1"/>
  <c r="I64" i="2"/>
  <c r="J64" i="2" s="1"/>
  <c r="I63" i="2"/>
  <c r="J63" i="2" s="1"/>
  <c r="I62" i="2"/>
  <c r="J62" i="2" s="1"/>
  <c r="I61" i="2"/>
  <c r="J61" i="2" s="1"/>
  <c r="I60" i="2"/>
  <c r="J60" i="2" s="1"/>
  <c r="I59" i="2"/>
  <c r="J59" i="2" s="1"/>
  <c r="I58" i="2"/>
  <c r="J58" i="2" s="1"/>
  <c r="I57" i="2"/>
  <c r="J57" i="2" s="1"/>
  <c r="I56" i="2"/>
  <c r="J56" i="2" s="1"/>
  <c r="I55" i="2"/>
  <c r="J55" i="2" s="1"/>
  <c r="I54" i="2"/>
  <c r="J54" i="2" s="1"/>
  <c r="I53" i="2"/>
  <c r="J53" i="2" s="1"/>
  <c r="I52" i="2"/>
  <c r="J52" i="2" s="1"/>
  <c r="I51" i="2"/>
  <c r="J51" i="2" s="1"/>
  <c r="I50" i="2"/>
  <c r="J50" i="2" s="1"/>
  <c r="I49" i="2"/>
  <c r="J49" i="2" s="1"/>
  <c r="I48" i="2"/>
  <c r="J48" i="2" s="1"/>
  <c r="I47" i="2"/>
  <c r="J47" i="2" s="1"/>
  <c r="I28" i="2"/>
  <c r="J28" i="2" s="1"/>
  <c r="I26" i="2"/>
  <c r="J26" i="2" s="1"/>
  <c r="I25" i="2"/>
  <c r="J25" i="2" s="1"/>
  <c r="I27" i="2"/>
  <c r="J27" i="2" s="1"/>
  <c r="I24" i="2"/>
  <c r="J24" i="2" s="1"/>
  <c r="I23" i="2"/>
  <c r="J23" i="2" s="1"/>
  <c r="I22" i="2"/>
  <c r="J22" i="2" s="1"/>
  <c r="Q394" i="4"/>
  <c r="R394" i="4"/>
  <c r="Q344" i="4"/>
  <c r="R344" i="4"/>
  <c r="Q343" i="4"/>
  <c r="R343" i="4"/>
  <c r="Q342" i="4"/>
  <c r="R342" i="4"/>
  <c r="AY103" i="2" l="1"/>
  <c r="V101" i="4" s="1"/>
  <c r="AZ103" i="2"/>
  <c r="W101" i="4" s="1"/>
  <c r="AZ115" i="2"/>
  <c r="W113" i="4" s="1"/>
  <c r="AW103" i="2"/>
  <c r="T101" i="4" s="1"/>
  <c r="AW219" i="5"/>
  <c r="Z209" i="15" s="1"/>
  <c r="J36" i="2"/>
  <c r="K36" i="2" s="1"/>
  <c r="AT219" i="5"/>
  <c r="W209" i="15" s="1"/>
  <c r="Y344" i="4"/>
  <c r="Z344" i="4" s="1"/>
  <c r="Y69" i="4"/>
  <c r="Z69" i="4" s="1"/>
  <c r="H180" i="4"/>
  <c r="O180" i="4"/>
  <c r="Q180" i="4"/>
  <c r="AT154" i="3"/>
  <c r="Q464" i="4"/>
  <c r="F180" i="4"/>
  <c r="AR28" i="3"/>
  <c r="O71" i="4"/>
  <c r="AI28" i="3"/>
  <c r="F71" i="4"/>
  <c r="AN28" i="3"/>
  <c r="K71" i="4"/>
  <c r="M180" i="4"/>
  <c r="AQ28" i="3"/>
  <c r="N71" i="4"/>
  <c r="AS28" i="3"/>
  <c r="P71" i="4"/>
  <c r="AI154" i="3"/>
  <c r="F464" i="4"/>
  <c r="AP28" i="3"/>
  <c r="M71" i="4"/>
  <c r="AL28" i="3"/>
  <c r="I71" i="4"/>
  <c r="AU28" i="3"/>
  <c r="R71" i="4"/>
  <c r="K180" i="4"/>
  <c r="N180" i="4"/>
  <c r="P180" i="4"/>
  <c r="J180" i="4"/>
  <c r="G180" i="4"/>
  <c r="Y68" i="4"/>
  <c r="Z68" i="4" s="1"/>
  <c r="I180" i="4"/>
  <c r="L180" i="4"/>
  <c r="AM28" i="3"/>
  <c r="J71" i="4"/>
  <c r="AK28" i="3"/>
  <c r="H71" i="4"/>
  <c r="R465" i="4"/>
  <c r="Y167" i="4"/>
  <c r="Z167" i="4" s="1"/>
  <c r="Y207" i="4"/>
  <c r="Z207" i="4" s="1"/>
  <c r="AU125" i="2"/>
  <c r="AU103" i="2"/>
  <c r="R100" i="4"/>
  <c r="L101" i="4"/>
  <c r="G70" i="4"/>
  <c r="G112" i="4"/>
  <c r="O70" i="4"/>
  <c r="M179" i="4"/>
  <c r="J101" i="4"/>
  <c r="N101" i="4"/>
  <c r="J70" i="4"/>
  <c r="Q179" i="4"/>
  <c r="L70" i="4"/>
  <c r="I179" i="4"/>
  <c r="G179" i="4"/>
  <c r="M70" i="4"/>
  <c r="I70" i="4"/>
  <c r="O179" i="4"/>
  <c r="M101" i="4"/>
  <c r="Q112" i="4"/>
  <c r="N72" i="4"/>
  <c r="L179" i="4"/>
  <c r="O112" i="4"/>
  <c r="O101" i="4"/>
  <c r="R179" i="4"/>
  <c r="J179" i="4"/>
  <c r="AF202" i="5"/>
  <c r="I177" i="15" s="1"/>
  <c r="AT185" i="5"/>
  <c r="W236" i="15" s="1"/>
  <c r="AH185" i="5"/>
  <c r="K236" i="15" s="1"/>
  <c r="AG185" i="5"/>
  <c r="J236" i="15" s="1"/>
  <c r="AY115" i="2"/>
  <c r="V113" i="4" s="1"/>
  <c r="AL237" i="2"/>
  <c r="AM93" i="5"/>
  <c r="P263" i="15" s="1"/>
  <c r="AS202" i="5"/>
  <c r="V177" i="15" s="1"/>
  <c r="AF93" i="5"/>
  <c r="I263" i="15" s="1"/>
  <c r="AS93" i="5"/>
  <c r="V263" i="15" s="1"/>
  <c r="AH93" i="5"/>
  <c r="K263" i="15" s="1"/>
  <c r="F176" i="15"/>
  <c r="F251" i="15"/>
  <c r="AW185" i="5"/>
  <c r="Z236" i="15" s="1"/>
  <c r="F280" i="15"/>
  <c r="F208" i="15"/>
  <c r="F262" i="15"/>
  <c r="Y99" i="4"/>
  <c r="Z99" i="4" s="1"/>
  <c r="F235" i="15"/>
  <c r="Y463" i="4"/>
  <c r="Z463" i="4" s="1"/>
  <c r="Y111" i="4"/>
  <c r="Z111" i="4" s="1"/>
  <c r="Y177" i="4"/>
  <c r="Z177" i="4" s="1"/>
  <c r="Y343" i="4"/>
  <c r="Z343" i="4" s="1"/>
  <c r="Y394" i="4"/>
  <c r="Z394" i="4" s="1"/>
  <c r="AW125" i="2"/>
  <c r="T123" i="4" s="1"/>
  <c r="Y342" i="4"/>
  <c r="Z342" i="4" s="1"/>
  <c r="Y134" i="4"/>
  <c r="Z134" i="4" s="1"/>
  <c r="AY125" i="2"/>
  <c r="V123" i="4" s="1"/>
  <c r="AZ125" i="2"/>
  <c r="W123" i="4" s="1"/>
  <c r="Z133" i="4"/>
  <c r="Z131" i="4"/>
  <c r="AO154" i="3"/>
  <c r="L464" i="4"/>
  <c r="J464" i="4"/>
  <c r="AM154" i="3"/>
  <c r="AP154" i="3"/>
  <c r="M464" i="4"/>
  <c r="AK154" i="3"/>
  <c r="H464" i="4"/>
  <c r="AR154" i="3"/>
  <c r="O464" i="4"/>
  <c r="AJ154" i="3"/>
  <c r="G464" i="4"/>
  <c r="AL154" i="3"/>
  <c r="I464" i="4"/>
  <c r="AS154" i="3"/>
  <c r="P464" i="4"/>
  <c r="AN154" i="3"/>
  <c r="K464" i="4"/>
  <c r="AQ154" i="3"/>
  <c r="N464" i="4"/>
  <c r="AQ115" i="2"/>
  <c r="N112" i="4"/>
  <c r="J112" i="4"/>
  <c r="AM115" i="2"/>
  <c r="I100" i="4"/>
  <c r="AL103" i="2"/>
  <c r="M112" i="4"/>
  <c r="AP115" i="2"/>
  <c r="AQ127" i="2"/>
  <c r="N124" i="4"/>
  <c r="AO115" i="2"/>
  <c r="L112" i="4"/>
  <c r="AL125" i="2"/>
  <c r="I122" i="4"/>
  <c r="AP126" i="2"/>
  <c r="M123" i="4"/>
  <c r="AL115" i="2"/>
  <c r="I112" i="4"/>
  <c r="AR125" i="2"/>
  <c r="O122" i="4"/>
  <c r="AM125" i="2"/>
  <c r="J122" i="4"/>
  <c r="AO127" i="2"/>
  <c r="L124" i="4"/>
  <c r="AT103" i="2"/>
  <c r="Q100" i="4"/>
  <c r="AT125" i="2"/>
  <c r="Q122" i="4"/>
  <c r="AU76" i="5"/>
  <c r="X252" i="15" s="1"/>
  <c r="J132" i="2"/>
  <c r="AE104" i="5"/>
  <c r="H281" i="15" s="1"/>
  <c r="AT93" i="5"/>
  <c r="W263" i="15" s="1"/>
  <c r="AK219" i="5"/>
  <c r="N209" i="15" s="1"/>
  <c r="AK104" i="5"/>
  <c r="N281" i="15" s="1"/>
  <c r="AK93" i="5"/>
  <c r="N263" i="15" s="1"/>
  <c r="AO104" i="5"/>
  <c r="R281" i="15" s="1"/>
  <c r="AP93" i="5"/>
  <c r="S263" i="15" s="1"/>
  <c r="AG76" i="5"/>
  <c r="J252" i="15" s="1"/>
  <c r="AT104" i="5"/>
  <c r="W281" i="15" s="1"/>
  <c r="AJ104" i="5"/>
  <c r="M281" i="15" s="1"/>
  <c r="AK202" i="5"/>
  <c r="N177" i="15" s="1"/>
  <c r="AI104" i="5"/>
  <c r="L281" i="15" s="1"/>
  <c r="AM76" i="5"/>
  <c r="P252" i="15" s="1"/>
  <c r="AN219" i="5"/>
  <c r="Q209" i="15" s="1"/>
  <c r="AN76" i="5"/>
  <c r="Q252" i="15" s="1"/>
  <c r="AU202" i="5"/>
  <c r="X177" i="15" s="1"/>
  <c r="AS76" i="5"/>
  <c r="V252" i="15" s="1"/>
  <c r="AQ76" i="5"/>
  <c r="T252" i="15" s="1"/>
  <c r="AK76" i="5"/>
  <c r="N252" i="15" s="1"/>
  <c r="AI76" i="5"/>
  <c r="L252" i="15" s="1"/>
  <c r="AR104" i="5"/>
  <c r="U281" i="15" s="1"/>
  <c r="AR93" i="5"/>
  <c r="U263" i="15" s="1"/>
  <c r="AW104" i="5"/>
  <c r="Z281" i="15" s="1"/>
  <c r="AU93" i="5"/>
  <c r="X263" i="15" s="1"/>
  <c r="AI93" i="5"/>
  <c r="L263" i="15" s="1"/>
  <c r="AO93" i="5"/>
  <c r="R263" i="15" s="1"/>
  <c r="AG104" i="5"/>
  <c r="J281" i="15" s="1"/>
  <c r="AH104" i="5"/>
  <c r="K281" i="15" s="1"/>
  <c r="AJ93" i="5"/>
  <c r="M263" i="15" s="1"/>
  <c r="AW93" i="5"/>
  <c r="Z263" i="15" s="1"/>
  <c r="AO76" i="5"/>
  <c r="R252" i="15" s="1"/>
  <c r="AQ93" i="5"/>
  <c r="T263" i="15" s="1"/>
  <c r="AU104" i="5"/>
  <c r="X281" i="15" s="1"/>
  <c r="AV93" i="5"/>
  <c r="Y263" i="15" s="1"/>
  <c r="AF76" i="5"/>
  <c r="I252" i="15" s="1"/>
  <c r="AQ104" i="5"/>
  <c r="T281" i="15" s="1"/>
  <c r="AH76" i="5"/>
  <c r="K252" i="15" s="1"/>
  <c r="AP76" i="5"/>
  <c r="S252" i="15" s="1"/>
  <c r="AM104" i="5"/>
  <c r="P281" i="15" s="1"/>
  <c r="AM219" i="5"/>
  <c r="P209" i="15" s="1"/>
  <c r="AG93" i="5"/>
  <c r="J263" i="15" s="1"/>
  <c r="AW76" i="5"/>
  <c r="Z252" i="15" s="1"/>
  <c r="AL104" i="5"/>
  <c r="O281" i="15" s="1"/>
  <c r="AJ76" i="5"/>
  <c r="M252" i="15" s="1"/>
  <c r="AV104" i="5"/>
  <c r="Y281" i="15" s="1"/>
  <c r="AT76" i="5"/>
  <c r="W252" i="15" s="1"/>
  <c r="AV76" i="5"/>
  <c r="Y252" i="15" s="1"/>
  <c r="AN104" i="5"/>
  <c r="Q281" i="15" s="1"/>
  <c r="AP104" i="5"/>
  <c r="S281" i="15" s="1"/>
  <c r="AN94" i="5"/>
  <c r="Q264" i="15" s="1"/>
  <c r="AE76" i="5"/>
  <c r="H252" i="15" s="1"/>
  <c r="AE93" i="5"/>
  <c r="H263" i="15" s="1"/>
  <c r="AU219" i="5"/>
  <c r="X209" i="15" s="1"/>
  <c r="AF219" i="5"/>
  <c r="I209" i="15" s="1"/>
  <c r="AV202" i="5"/>
  <c r="Y177" i="15" s="1"/>
  <c r="AO202" i="5"/>
  <c r="R177" i="15" s="1"/>
  <c r="AI202" i="5"/>
  <c r="L177" i="15" s="1"/>
  <c r="AS104" i="5"/>
  <c r="V281" i="15" s="1"/>
  <c r="AP202" i="5"/>
  <c r="S177" i="15" s="1"/>
  <c r="AM202" i="5"/>
  <c r="P177" i="15" s="1"/>
  <c r="AI219" i="5"/>
  <c r="L209" i="15" s="1"/>
  <c r="AS219" i="5"/>
  <c r="V209" i="15" s="1"/>
  <c r="AN186" i="5"/>
  <c r="Q237" i="15" s="1"/>
  <c r="AH219" i="5"/>
  <c r="K209" i="15" s="1"/>
  <c r="AL219" i="5"/>
  <c r="O209" i="15" s="1"/>
  <c r="AG219" i="5"/>
  <c r="J209" i="15" s="1"/>
  <c r="AR76" i="5"/>
  <c r="U252" i="15" s="1"/>
  <c r="AK185" i="5"/>
  <c r="N236" i="15" s="1"/>
  <c r="AF104" i="5"/>
  <c r="I281" i="15" s="1"/>
  <c r="AF185" i="5"/>
  <c r="I236" i="15" s="1"/>
  <c r="AQ219" i="5"/>
  <c r="T209" i="15" s="1"/>
  <c r="AL76" i="5"/>
  <c r="O252" i="15" s="1"/>
  <c r="AJ202" i="5"/>
  <c r="M177" i="15" s="1"/>
  <c r="AJ185" i="5"/>
  <c r="M236" i="15" s="1"/>
  <c r="AL203" i="5"/>
  <c r="O178" i="15" s="1"/>
  <c r="AQ185" i="5"/>
  <c r="T236" i="15" s="1"/>
  <c r="AV185" i="5"/>
  <c r="Y236" i="15" s="1"/>
  <c r="AM185" i="5"/>
  <c r="P236" i="15" s="1"/>
  <c r="AU185" i="5"/>
  <c r="X236" i="15" s="1"/>
  <c r="AN202" i="5"/>
  <c r="Q177" i="15" s="1"/>
  <c r="AL185" i="5"/>
  <c r="O236" i="15" s="1"/>
  <c r="AQ202" i="5"/>
  <c r="T177" i="15" s="1"/>
  <c r="AF203" i="5"/>
  <c r="I178" i="15" s="1"/>
  <c r="AR185" i="5"/>
  <c r="U236" i="15" s="1"/>
  <c r="AH202" i="5"/>
  <c r="K177" i="15" s="1"/>
  <c r="AR219" i="5"/>
  <c r="U209" i="15" s="1"/>
  <c r="AG202" i="5"/>
  <c r="J177" i="15" s="1"/>
  <c r="AJ219" i="5"/>
  <c r="M209" i="15" s="1"/>
  <c r="AV219" i="5"/>
  <c r="Y209" i="15" s="1"/>
  <c r="AE202" i="5"/>
  <c r="H177" i="15" s="1"/>
  <c r="AP185" i="5"/>
  <c r="S236" i="15" s="1"/>
  <c r="AP219" i="5"/>
  <c r="S209" i="15" s="1"/>
  <c r="AI185" i="5"/>
  <c r="L236" i="15" s="1"/>
  <c r="AE185" i="5"/>
  <c r="H236" i="15" s="1"/>
  <c r="AS185" i="5"/>
  <c r="V236" i="15" s="1"/>
  <c r="AH186" i="5"/>
  <c r="K237" i="15" s="1"/>
  <c r="AO219" i="5"/>
  <c r="R209" i="15" s="1"/>
  <c r="AT202" i="5"/>
  <c r="W177" i="15" s="1"/>
  <c r="AW202" i="5"/>
  <c r="Z177" i="15" s="1"/>
  <c r="AO185" i="5"/>
  <c r="R236" i="15" s="1"/>
  <c r="AR202" i="5"/>
  <c r="U177" i="15" s="1"/>
  <c r="AL94" i="5"/>
  <c r="O264" i="15" s="1"/>
  <c r="AE220" i="5"/>
  <c r="H210" i="15" s="1"/>
  <c r="AT29" i="3"/>
  <c r="Q73" i="4"/>
  <c r="AJ29" i="3"/>
  <c r="G73" i="4"/>
  <c r="AZ237" i="2"/>
  <c r="W72" i="4" s="1"/>
  <c r="AQ104" i="2"/>
  <c r="AQ238" i="2"/>
  <c r="AO104" i="2"/>
  <c r="AP104" i="2"/>
  <c r="AR115" i="2"/>
  <c r="AJ237" i="2"/>
  <c r="AU116" i="2"/>
  <c r="R113" i="4"/>
  <c r="AJ115" i="2"/>
  <c r="AR104" i="2"/>
  <c r="AR237" i="2"/>
  <c r="AP237" i="2"/>
  <c r="AO237" i="2"/>
  <c r="AM104" i="2"/>
  <c r="AM237" i="2"/>
  <c r="R122" i="4"/>
  <c r="AT238" i="2"/>
  <c r="Q72" i="4"/>
  <c r="AU238" i="2"/>
  <c r="R72" i="4"/>
  <c r="AT115" i="2"/>
  <c r="AW237" i="2"/>
  <c r="T72" i="4" s="1"/>
  <c r="AY237" i="2"/>
  <c r="V72" i="4" s="1"/>
  <c r="AW115" i="2"/>
  <c r="T113" i="4" s="1"/>
  <c r="Q360" i="4"/>
  <c r="R360" i="4"/>
  <c r="Q361" i="4"/>
  <c r="R361" i="4"/>
  <c r="Q362" i="4"/>
  <c r="R362" i="4"/>
  <c r="I155" i="3"/>
  <c r="H108" i="2"/>
  <c r="J108" i="2" s="1"/>
  <c r="H119" i="2"/>
  <c r="J119" i="2" s="1"/>
  <c r="J225" i="2"/>
  <c r="J202" i="2"/>
  <c r="J209" i="2"/>
  <c r="AY104" i="2" l="1"/>
  <c r="V102" i="4" s="1"/>
  <c r="AZ104" i="2"/>
  <c r="W102" i="4" s="1"/>
  <c r="AZ116" i="2"/>
  <c r="W114" i="4" s="1"/>
  <c r="AW104" i="2"/>
  <c r="T102" i="4" s="1"/>
  <c r="AW220" i="5"/>
  <c r="Z210" i="15" s="1"/>
  <c r="AT220" i="5"/>
  <c r="W210" i="15" s="1"/>
  <c r="AT186" i="5"/>
  <c r="W237" i="15" s="1"/>
  <c r="Y71" i="4"/>
  <c r="Z71" i="4" s="1"/>
  <c r="Y70" i="4"/>
  <c r="Z70" i="4" s="1"/>
  <c r="AQ29" i="3"/>
  <c r="N73" i="4"/>
  <c r="H465" i="4"/>
  <c r="AU29" i="3"/>
  <c r="R73" i="4"/>
  <c r="AI29" i="3"/>
  <c r="F73" i="4"/>
  <c r="Q465" i="4"/>
  <c r="P465" i="4"/>
  <c r="AK29" i="3"/>
  <c r="H73" i="4"/>
  <c r="F465" i="4"/>
  <c r="M465" i="4"/>
  <c r="AL29" i="3"/>
  <c r="I73" i="4"/>
  <c r="AR29" i="3"/>
  <c r="O73" i="4"/>
  <c r="J465" i="4"/>
  <c r="N465" i="4"/>
  <c r="G465" i="4"/>
  <c r="AS29" i="3"/>
  <c r="P73" i="4"/>
  <c r="I465" i="4"/>
  <c r="AM29" i="3"/>
  <c r="J73" i="4"/>
  <c r="AN29" i="3"/>
  <c r="K73" i="4"/>
  <c r="K465" i="4"/>
  <c r="O465" i="4"/>
  <c r="L465" i="4"/>
  <c r="AP29" i="3"/>
  <c r="M73" i="4"/>
  <c r="Y179" i="4"/>
  <c r="Z179" i="4" s="1"/>
  <c r="Q113" i="4"/>
  <c r="O113" i="4"/>
  <c r="O72" i="4"/>
  <c r="L102" i="4"/>
  <c r="O102" i="4"/>
  <c r="N74" i="4"/>
  <c r="J72" i="4"/>
  <c r="G113" i="4"/>
  <c r="N102" i="4"/>
  <c r="L72" i="4"/>
  <c r="J102" i="4"/>
  <c r="AU104" i="2"/>
  <c r="R101" i="4"/>
  <c r="I72" i="4"/>
  <c r="G72" i="4"/>
  <c r="AU126" i="2"/>
  <c r="M72" i="4"/>
  <c r="AY116" i="2"/>
  <c r="V114" i="4" s="1"/>
  <c r="M102" i="4"/>
  <c r="AL238" i="2"/>
  <c r="AL239" i="2" s="1"/>
  <c r="AM94" i="5"/>
  <c r="P264" i="15" s="1"/>
  <c r="AS94" i="5"/>
  <c r="V264" i="15" s="1"/>
  <c r="AG186" i="5"/>
  <c r="J237" i="15" s="1"/>
  <c r="AW186" i="5"/>
  <c r="Z237" i="15" s="1"/>
  <c r="AF94" i="5"/>
  <c r="I264" i="15" s="1"/>
  <c r="AS203" i="5"/>
  <c r="V178" i="15" s="1"/>
  <c r="AH94" i="5"/>
  <c r="K264" i="15" s="1"/>
  <c r="AU77" i="5"/>
  <c r="X253" i="15" s="1"/>
  <c r="F209" i="15"/>
  <c r="F177" i="15"/>
  <c r="F252" i="15"/>
  <c r="F263" i="15"/>
  <c r="F281" i="15"/>
  <c r="F236" i="15"/>
  <c r="Y449" i="4"/>
  <c r="Z449" i="4" s="1"/>
  <c r="Y464" i="4"/>
  <c r="Z464" i="4" s="1"/>
  <c r="Y448" i="4"/>
  <c r="Z448" i="4" s="1"/>
  <c r="Y447" i="4"/>
  <c r="Z447" i="4" s="1"/>
  <c r="Y446" i="4"/>
  <c r="Z446" i="4" s="1"/>
  <c r="Y360" i="4"/>
  <c r="Y112" i="4"/>
  <c r="Z112" i="4" s="1"/>
  <c r="Y361" i="4"/>
  <c r="Z361" i="4" s="1"/>
  <c r="AZ126" i="2"/>
  <c r="W124" i="4" s="1"/>
  <c r="AY126" i="2"/>
  <c r="V124" i="4" s="1"/>
  <c r="Y362" i="4"/>
  <c r="Z362" i="4" s="1"/>
  <c r="AW126" i="2"/>
  <c r="T124" i="4" s="1"/>
  <c r="Y100" i="4"/>
  <c r="Z100" i="4" s="1"/>
  <c r="M113" i="4"/>
  <c r="AP116" i="2"/>
  <c r="AO128" i="2"/>
  <c r="L125" i="4"/>
  <c r="AP127" i="2"/>
  <c r="M124" i="4"/>
  <c r="I101" i="4"/>
  <c r="AL104" i="2"/>
  <c r="AM126" i="2"/>
  <c r="J123" i="4"/>
  <c r="AL126" i="2"/>
  <c r="I123" i="4"/>
  <c r="J113" i="4"/>
  <c r="AM116" i="2"/>
  <c r="AT126" i="2"/>
  <c r="Q123" i="4"/>
  <c r="AR126" i="2"/>
  <c r="O123" i="4"/>
  <c r="AO116" i="2"/>
  <c r="L113" i="4"/>
  <c r="AT104" i="2"/>
  <c r="Q101" i="4"/>
  <c r="AL116" i="2"/>
  <c r="I113" i="4"/>
  <c r="AQ128" i="2"/>
  <c r="N125" i="4"/>
  <c r="AQ116" i="2"/>
  <c r="N113" i="4"/>
  <c r="AE105" i="5"/>
  <c r="H282" i="15" s="1"/>
  <c r="AT94" i="5"/>
  <c r="W264" i="15" s="1"/>
  <c r="AO94" i="5"/>
  <c r="R264" i="15" s="1"/>
  <c r="AQ77" i="5"/>
  <c r="T253" i="15" s="1"/>
  <c r="AJ105" i="5"/>
  <c r="M282" i="15" s="1"/>
  <c r="AR94" i="5"/>
  <c r="U264" i="15" s="1"/>
  <c r="AP105" i="5"/>
  <c r="S282" i="15" s="1"/>
  <c r="AV77" i="5"/>
  <c r="Y253" i="15" s="1"/>
  <c r="AW77" i="5"/>
  <c r="Z253" i="15" s="1"/>
  <c r="AF77" i="5"/>
  <c r="I253" i="15" s="1"/>
  <c r="AH105" i="5"/>
  <c r="K282" i="15" s="1"/>
  <c r="AI94" i="5"/>
  <c r="L264" i="15" s="1"/>
  <c r="AS77" i="5"/>
  <c r="V253" i="15" s="1"/>
  <c r="AN77" i="5"/>
  <c r="Q253" i="15" s="1"/>
  <c r="AI105" i="5"/>
  <c r="L282" i="15" s="1"/>
  <c r="AT105" i="5"/>
  <c r="W282" i="15" s="1"/>
  <c r="AP94" i="5"/>
  <c r="S264" i="15" s="1"/>
  <c r="AK220" i="5"/>
  <c r="N210" i="15" s="1"/>
  <c r="AN95" i="5"/>
  <c r="Q265" i="15" s="1"/>
  <c r="AN105" i="5"/>
  <c r="Q282" i="15" s="1"/>
  <c r="AL105" i="5"/>
  <c r="O282" i="15" s="1"/>
  <c r="AJ94" i="5"/>
  <c r="M264" i="15" s="1"/>
  <c r="AI77" i="5"/>
  <c r="L253" i="15" s="1"/>
  <c r="AM77" i="5"/>
  <c r="P253" i="15" s="1"/>
  <c r="AK105" i="5"/>
  <c r="N282" i="15" s="1"/>
  <c r="AM105" i="5"/>
  <c r="P282" i="15" s="1"/>
  <c r="AG94" i="5"/>
  <c r="J264" i="15" s="1"/>
  <c r="AN220" i="5"/>
  <c r="Q210" i="15" s="1"/>
  <c r="AU94" i="5"/>
  <c r="X264" i="15" s="1"/>
  <c r="AK77" i="5"/>
  <c r="N253" i="15" s="1"/>
  <c r="AU203" i="5"/>
  <c r="X178" i="15" s="1"/>
  <c r="AK203" i="5"/>
  <c r="N178" i="15" s="1"/>
  <c r="AO105" i="5"/>
  <c r="R282" i="15" s="1"/>
  <c r="AQ94" i="5"/>
  <c r="T264" i="15" s="1"/>
  <c r="AT77" i="5"/>
  <c r="W253" i="15" s="1"/>
  <c r="AO77" i="5"/>
  <c r="R253" i="15" s="1"/>
  <c r="AM220" i="5"/>
  <c r="P210" i="15" s="1"/>
  <c r="AQ105" i="5"/>
  <c r="T282" i="15" s="1"/>
  <c r="AV105" i="5"/>
  <c r="Y282" i="15" s="1"/>
  <c r="AP77" i="5"/>
  <c r="S253" i="15" s="1"/>
  <c r="AV94" i="5"/>
  <c r="Y264" i="15" s="1"/>
  <c r="AJ77" i="5"/>
  <c r="M253" i="15" s="1"/>
  <c r="AH77" i="5"/>
  <c r="K253" i="15" s="1"/>
  <c r="AU105" i="5"/>
  <c r="X282" i="15" s="1"/>
  <c r="AW94" i="5"/>
  <c r="Z264" i="15" s="1"/>
  <c r="AG105" i="5"/>
  <c r="J282" i="15" s="1"/>
  <c r="AW105" i="5"/>
  <c r="Z282" i="15" s="1"/>
  <c r="AR105" i="5"/>
  <c r="U282" i="15" s="1"/>
  <c r="AG77" i="5"/>
  <c r="J253" i="15" s="1"/>
  <c r="AK94" i="5"/>
  <c r="N264" i="15" s="1"/>
  <c r="AE77" i="5"/>
  <c r="H253" i="15" s="1"/>
  <c r="AE94" i="5"/>
  <c r="H264" i="15" s="1"/>
  <c r="AR203" i="5"/>
  <c r="U178" i="15" s="1"/>
  <c r="AS186" i="5"/>
  <c r="V237" i="15" s="1"/>
  <c r="AP220" i="5"/>
  <c r="S210" i="15" s="1"/>
  <c r="AV220" i="5"/>
  <c r="Y210" i="15" s="1"/>
  <c r="AR186" i="5"/>
  <c r="U237" i="15" s="1"/>
  <c r="AQ203" i="5"/>
  <c r="T178" i="15" s="1"/>
  <c r="AM186" i="5"/>
  <c r="P237" i="15" s="1"/>
  <c r="AV186" i="5"/>
  <c r="Y237" i="15" s="1"/>
  <c r="AJ186" i="5"/>
  <c r="M237" i="15" s="1"/>
  <c r="AQ220" i="5"/>
  <c r="T210" i="15" s="1"/>
  <c r="AK186" i="5"/>
  <c r="N237" i="15" s="1"/>
  <c r="AG220" i="5"/>
  <c r="J210" i="15" s="1"/>
  <c r="AH220" i="5"/>
  <c r="K210" i="15" s="1"/>
  <c r="AI220" i="5"/>
  <c r="L210" i="15" s="1"/>
  <c r="AO203" i="5"/>
  <c r="R178" i="15" s="1"/>
  <c r="AW203" i="5"/>
  <c r="Z178" i="15" s="1"/>
  <c r="AF204" i="5"/>
  <c r="I179" i="15" s="1"/>
  <c r="AW221" i="5"/>
  <c r="Z211" i="15" s="1"/>
  <c r="AL186" i="5"/>
  <c r="O237" i="15" s="1"/>
  <c r="AV203" i="5"/>
  <c r="Y178" i="15" s="1"/>
  <c r="AT187" i="5"/>
  <c r="W238" i="15" s="1"/>
  <c r="AO220" i="5"/>
  <c r="R210" i="15" s="1"/>
  <c r="AI186" i="5"/>
  <c r="L237" i="15" s="1"/>
  <c r="AP186" i="5"/>
  <c r="S237" i="15" s="1"/>
  <c r="AJ220" i="5"/>
  <c r="M210" i="15" s="1"/>
  <c r="AH203" i="5"/>
  <c r="K178" i="15" s="1"/>
  <c r="AU186" i="5"/>
  <c r="X237" i="15" s="1"/>
  <c r="AJ203" i="5"/>
  <c r="M178" i="15" s="1"/>
  <c r="AF186" i="5"/>
  <c r="I237" i="15" s="1"/>
  <c r="AR77" i="5"/>
  <c r="U253" i="15" s="1"/>
  <c r="AL220" i="5"/>
  <c r="O210" i="15" s="1"/>
  <c r="AN187" i="5"/>
  <c r="Q238" i="15" s="1"/>
  <c r="AP203" i="5"/>
  <c r="S178" i="15" s="1"/>
  <c r="AE186" i="5"/>
  <c r="H237" i="15" s="1"/>
  <c r="AR220" i="5"/>
  <c r="U210" i="15" s="1"/>
  <c r="AQ186" i="5"/>
  <c r="T237" i="15" s="1"/>
  <c r="AM203" i="5"/>
  <c r="P178" i="15" s="1"/>
  <c r="AI203" i="5"/>
  <c r="L178" i="15" s="1"/>
  <c r="AF220" i="5"/>
  <c r="I210" i="15" s="1"/>
  <c r="AO186" i="5"/>
  <c r="R237" i="15" s="1"/>
  <c r="AT203" i="5"/>
  <c r="W178" i="15" s="1"/>
  <c r="AH187" i="5"/>
  <c r="K238" i="15" s="1"/>
  <c r="AE203" i="5"/>
  <c r="H178" i="15" s="1"/>
  <c r="AG203" i="5"/>
  <c r="J178" i="15" s="1"/>
  <c r="AN203" i="5"/>
  <c r="Q178" i="15" s="1"/>
  <c r="AL204" i="5"/>
  <c r="O179" i="15" s="1"/>
  <c r="AL77" i="5"/>
  <c r="O253" i="15" s="1"/>
  <c r="AF105" i="5"/>
  <c r="I282" i="15" s="1"/>
  <c r="AT221" i="5"/>
  <c r="W211" i="15" s="1"/>
  <c r="AS220" i="5"/>
  <c r="V210" i="15" s="1"/>
  <c r="AS105" i="5"/>
  <c r="V282" i="15" s="1"/>
  <c r="AU220" i="5"/>
  <c r="X210" i="15" s="1"/>
  <c r="AL95" i="5"/>
  <c r="O265" i="15" s="1"/>
  <c r="AM95" i="5"/>
  <c r="P265" i="15" s="1"/>
  <c r="AE221" i="5"/>
  <c r="H211" i="15" s="1"/>
  <c r="AW187" i="5"/>
  <c r="Z238" i="15" s="1"/>
  <c r="AT30" i="3"/>
  <c r="Q75" i="4"/>
  <c r="AJ30" i="3"/>
  <c r="G75" i="4"/>
  <c r="AM105" i="2"/>
  <c r="AO105" i="2"/>
  <c r="AM238" i="2"/>
  <c r="AY238" i="2"/>
  <c r="V74" i="4" s="1"/>
  <c r="AW105" i="2"/>
  <c r="T103" i="4" s="1"/>
  <c r="AU239" i="2"/>
  <c r="R74" i="4"/>
  <c r="AQ239" i="2"/>
  <c r="AR116" i="2"/>
  <c r="AW116" i="2"/>
  <c r="T114" i="4" s="1"/>
  <c r="AT116" i="2"/>
  <c r="AT239" i="2"/>
  <c r="Q74" i="4"/>
  <c r="AO238" i="2"/>
  <c r="AR238" i="2"/>
  <c r="AU117" i="2"/>
  <c r="R114" i="4"/>
  <c r="AQ105" i="2"/>
  <c r="AZ105" i="2"/>
  <c r="W103" i="4" s="1"/>
  <c r="AJ116" i="2"/>
  <c r="AP238" i="2"/>
  <c r="AW238" i="2"/>
  <c r="T74" i="4" s="1"/>
  <c r="R123" i="4"/>
  <c r="AR105" i="2"/>
  <c r="AJ238" i="2"/>
  <c r="AP105" i="2"/>
  <c r="AZ238" i="2"/>
  <c r="W74" i="4" s="1"/>
  <c r="M13" i="11"/>
  <c r="M249" i="3"/>
  <c r="N249" i="3"/>
  <c r="O249" i="3"/>
  <c r="P249" i="3"/>
  <c r="Q249" i="3"/>
  <c r="R249" i="3"/>
  <c r="S249" i="3"/>
  <c r="T249" i="3"/>
  <c r="U249" i="3"/>
  <c r="V249" i="3"/>
  <c r="W249" i="3"/>
  <c r="X249" i="3"/>
  <c r="L249" i="3"/>
  <c r="M206" i="3"/>
  <c r="N206" i="3"/>
  <c r="O206" i="3"/>
  <c r="P206" i="3"/>
  <c r="Q206" i="3"/>
  <c r="R206" i="3"/>
  <c r="S206" i="3"/>
  <c r="T206" i="3"/>
  <c r="U206" i="3"/>
  <c r="V206" i="3"/>
  <c r="W206" i="3"/>
  <c r="X206" i="3"/>
  <c r="L206" i="3"/>
  <c r="M196" i="3"/>
  <c r="N196" i="3"/>
  <c r="O196" i="3"/>
  <c r="P196" i="3"/>
  <c r="Q196" i="3"/>
  <c r="R196" i="3"/>
  <c r="S196" i="3"/>
  <c r="T196" i="3"/>
  <c r="U196" i="3"/>
  <c r="V196" i="3"/>
  <c r="W196" i="3"/>
  <c r="X196" i="3"/>
  <c r="L196" i="3"/>
  <c r="M178" i="3"/>
  <c r="N178" i="3"/>
  <c r="O178" i="3"/>
  <c r="P178" i="3"/>
  <c r="Q178" i="3"/>
  <c r="R178" i="3"/>
  <c r="S178" i="3"/>
  <c r="T178" i="3"/>
  <c r="U178" i="3"/>
  <c r="V178" i="3"/>
  <c r="W178" i="3"/>
  <c r="X178" i="3"/>
  <c r="L178" i="3"/>
  <c r="R146" i="3"/>
  <c r="M146" i="3"/>
  <c r="N146" i="3"/>
  <c r="O146" i="3"/>
  <c r="P146" i="3"/>
  <c r="Q146" i="3"/>
  <c r="S146" i="3"/>
  <c r="T146" i="3"/>
  <c r="U146" i="3"/>
  <c r="V146" i="3"/>
  <c r="W146" i="3"/>
  <c r="X146" i="3"/>
  <c r="L146" i="3"/>
  <c r="X103" i="3"/>
  <c r="M103" i="3"/>
  <c r="N103" i="3"/>
  <c r="O103" i="3"/>
  <c r="P103" i="3"/>
  <c r="Q103" i="3"/>
  <c r="R103" i="3"/>
  <c r="S103" i="3"/>
  <c r="T103" i="3"/>
  <c r="U103" i="3"/>
  <c r="V103" i="3"/>
  <c r="W103" i="3"/>
  <c r="L103" i="3"/>
  <c r="M325" i="2"/>
  <c r="M19" i="3"/>
  <c r="N19" i="3"/>
  <c r="O19" i="3"/>
  <c r="P19" i="3"/>
  <c r="Q19" i="3"/>
  <c r="R19" i="3"/>
  <c r="S19" i="3"/>
  <c r="T19" i="3"/>
  <c r="U19" i="3"/>
  <c r="V19" i="3"/>
  <c r="W19" i="3"/>
  <c r="X19" i="3"/>
  <c r="L19" i="3"/>
  <c r="O325" i="2"/>
  <c r="P325" i="2"/>
  <c r="R325" i="2"/>
  <c r="S325" i="2"/>
  <c r="T325" i="2"/>
  <c r="U325" i="2"/>
  <c r="W325" i="2"/>
  <c r="X325" i="2"/>
  <c r="Z325" i="2"/>
  <c r="AB325" i="2"/>
  <c r="AC325" i="2"/>
  <c r="AY105" i="2" l="1"/>
  <c r="V103" i="4" s="1"/>
  <c r="AZ117" i="2"/>
  <c r="W115" i="4" s="1"/>
  <c r="AY117" i="2"/>
  <c r="V115" i="4" s="1"/>
  <c r="Z360" i="4"/>
  <c r="Y465" i="4"/>
  <c r="Z465" i="4" s="1"/>
  <c r="Y73" i="4"/>
  <c r="Z73" i="4" s="1"/>
  <c r="AP30" i="3"/>
  <c r="M75" i="4"/>
  <c r="AN30" i="3"/>
  <c r="K75" i="4"/>
  <c r="AS30" i="3"/>
  <c r="P75" i="4"/>
  <c r="AR30" i="3"/>
  <c r="O75" i="4"/>
  <c r="AU30" i="3"/>
  <c r="R75" i="4"/>
  <c r="AM30" i="3"/>
  <c r="J75" i="4"/>
  <c r="AI30" i="3"/>
  <c r="F75" i="4"/>
  <c r="AK30" i="3"/>
  <c r="H75" i="4"/>
  <c r="AL30" i="3"/>
  <c r="I75" i="4"/>
  <c r="AQ30" i="3"/>
  <c r="N75" i="4"/>
  <c r="Y72" i="4"/>
  <c r="Z72" i="4" s="1"/>
  <c r="O114" i="4"/>
  <c r="O103" i="4"/>
  <c r="N76" i="4"/>
  <c r="J74" i="4"/>
  <c r="I74" i="4"/>
  <c r="O74" i="4"/>
  <c r="L103" i="4"/>
  <c r="N103" i="4"/>
  <c r="G74" i="4"/>
  <c r="I76" i="4"/>
  <c r="L74" i="4"/>
  <c r="G114" i="4"/>
  <c r="M74" i="4"/>
  <c r="J103" i="4"/>
  <c r="AU127" i="2"/>
  <c r="Q114" i="4"/>
  <c r="M103" i="4"/>
  <c r="AU105" i="2"/>
  <c r="R102" i="4"/>
  <c r="AG187" i="5"/>
  <c r="J238" i="15" s="1"/>
  <c r="AS95" i="5"/>
  <c r="V265" i="15" s="1"/>
  <c r="AH95" i="5"/>
  <c r="K265" i="15" s="1"/>
  <c r="AS204" i="5"/>
  <c r="V179" i="15" s="1"/>
  <c r="AF95" i="5"/>
  <c r="I265" i="15" s="1"/>
  <c r="AU78" i="5"/>
  <c r="X254" i="15" s="1"/>
  <c r="F253" i="15"/>
  <c r="F178" i="15"/>
  <c r="F282" i="15"/>
  <c r="F210" i="15"/>
  <c r="F264" i="15"/>
  <c r="F237" i="15"/>
  <c r="AE106" i="5"/>
  <c r="H283" i="15" s="1"/>
  <c r="Y101" i="4"/>
  <c r="Z101" i="4" s="1"/>
  <c r="Y113" i="4"/>
  <c r="Z113" i="4" s="1"/>
  <c r="AY127" i="2"/>
  <c r="V125" i="4" s="1"/>
  <c r="AZ127" i="2"/>
  <c r="W125" i="4" s="1"/>
  <c r="AW127" i="2"/>
  <c r="T125" i="4" s="1"/>
  <c r="I102" i="4"/>
  <c r="AL105" i="2"/>
  <c r="AL117" i="2"/>
  <c r="I114" i="4"/>
  <c r="AT127" i="2"/>
  <c r="Q124" i="4"/>
  <c r="J114" i="4"/>
  <c r="AM117" i="2"/>
  <c r="AT105" i="2"/>
  <c r="Q102" i="4"/>
  <c r="AP128" i="2"/>
  <c r="M125" i="4"/>
  <c r="AQ117" i="2"/>
  <c r="N114" i="4"/>
  <c r="AO117" i="2"/>
  <c r="L114" i="4"/>
  <c r="AL127" i="2"/>
  <c r="I124" i="4"/>
  <c r="AO129" i="2"/>
  <c r="L126" i="4"/>
  <c r="M114" i="4"/>
  <c r="AP117" i="2"/>
  <c r="AQ129" i="2"/>
  <c r="N126" i="4"/>
  <c r="AR127" i="2"/>
  <c r="O124" i="4"/>
  <c r="AM127" i="2"/>
  <c r="J124" i="4"/>
  <c r="AF197" i="11"/>
  <c r="AT95" i="5"/>
  <c r="W265" i="15" s="1"/>
  <c r="AM106" i="5"/>
  <c r="P283" i="15" s="1"/>
  <c r="AR95" i="5"/>
  <c r="U265" i="15" s="1"/>
  <c r="AK95" i="5"/>
  <c r="N265" i="15" s="1"/>
  <c r="AR106" i="5"/>
  <c r="U283" i="15" s="1"/>
  <c r="AU106" i="5"/>
  <c r="X283" i="15" s="1"/>
  <c r="AV106" i="5"/>
  <c r="Y283" i="15" s="1"/>
  <c r="AO78" i="5"/>
  <c r="R254" i="15" s="1"/>
  <c r="AU95" i="5"/>
  <c r="X265" i="15" s="1"/>
  <c r="AN106" i="5"/>
  <c r="Q283" i="15" s="1"/>
  <c r="AT106" i="5"/>
  <c r="W283" i="15" s="1"/>
  <c r="AV78" i="5"/>
  <c r="Y254" i="15" s="1"/>
  <c r="AN221" i="5"/>
  <c r="Q211" i="15" s="1"/>
  <c r="AG78" i="5"/>
  <c r="J254" i="15" s="1"/>
  <c r="AW106" i="5"/>
  <c r="Z283" i="15" s="1"/>
  <c r="AH78" i="5"/>
  <c r="K254" i="15" s="1"/>
  <c r="AQ106" i="5"/>
  <c r="T283" i="15" s="1"/>
  <c r="AT78" i="5"/>
  <c r="W254" i="15" s="1"/>
  <c r="AO106" i="5"/>
  <c r="R283" i="15" s="1"/>
  <c r="AU204" i="5"/>
  <c r="X179" i="15" s="1"/>
  <c r="AK106" i="5"/>
  <c r="N283" i="15" s="1"/>
  <c r="AI78" i="5"/>
  <c r="L254" i="15" s="1"/>
  <c r="AN96" i="5"/>
  <c r="Q266" i="15" s="1"/>
  <c r="AI106" i="5"/>
  <c r="L283" i="15" s="1"/>
  <c r="AF78" i="5"/>
  <c r="I254" i="15" s="1"/>
  <c r="AP106" i="5"/>
  <c r="S283" i="15" s="1"/>
  <c r="AJ106" i="5"/>
  <c r="M283" i="15" s="1"/>
  <c r="AO95" i="5"/>
  <c r="R265" i="15" s="1"/>
  <c r="AG106" i="5"/>
  <c r="J283" i="15" s="1"/>
  <c r="AJ78" i="5"/>
  <c r="M254" i="15" s="1"/>
  <c r="AV95" i="5"/>
  <c r="Y265" i="15" s="1"/>
  <c r="AM78" i="5"/>
  <c r="P254" i="15" s="1"/>
  <c r="AJ95" i="5"/>
  <c r="M265" i="15" s="1"/>
  <c r="AK221" i="5"/>
  <c r="N211" i="15" s="1"/>
  <c r="AN78" i="5"/>
  <c r="Q254" i="15" s="1"/>
  <c r="AI95" i="5"/>
  <c r="L265" i="15" s="1"/>
  <c r="AW78" i="5"/>
  <c r="Z254" i="15" s="1"/>
  <c r="AM221" i="5"/>
  <c r="P211" i="15" s="1"/>
  <c r="AK204" i="5"/>
  <c r="N179" i="15" s="1"/>
  <c r="AG95" i="5"/>
  <c r="J265" i="15" s="1"/>
  <c r="AW95" i="5"/>
  <c r="Z265" i="15" s="1"/>
  <c r="AP78" i="5"/>
  <c r="S254" i="15" s="1"/>
  <c r="AQ95" i="5"/>
  <c r="T265" i="15" s="1"/>
  <c r="AK78" i="5"/>
  <c r="N254" i="15" s="1"/>
  <c r="AL106" i="5"/>
  <c r="O283" i="15" s="1"/>
  <c r="AP95" i="5"/>
  <c r="S265" i="15" s="1"/>
  <c r="AS78" i="5"/>
  <c r="V254" i="15" s="1"/>
  <c r="AH106" i="5"/>
  <c r="K283" i="15" s="1"/>
  <c r="AQ78" i="5"/>
  <c r="T254" i="15" s="1"/>
  <c r="AE78" i="5"/>
  <c r="H254" i="15" s="1"/>
  <c r="AE95" i="5"/>
  <c r="H265" i="15" s="1"/>
  <c r="AI187" i="5"/>
  <c r="L238" i="15" s="1"/>
  <c r="AR187" i="5"/>
  <c r="U238" i="15" s="1"/>
  <c r="AG188" i="5"/>
  <c r="J239" i="15" s="1"/>
  <c r="AP204" i="5"/>
  <c r="S179" i="15" s="1"/>
  <c r="AO204" i="5"/>
  <c r="R179" i="15" s="1"/>
  <c r="AV187" i="5"/>
  <c r="Y238" i="15" s="1"/>
  <c r="AS106" i="5"/>
  <c r="V283" i="15" s="1"/>
  <c r="AF106" i="5"/>
  <c r="I283" i="15" s="1"/>
  <c r="AL205" i="5"/>
  <c r="O180" i="15" s="1"/>
  <c r="AH188" i="5"/>
  <c r="K239" i="15" s="1"/>
  <c r="AF221" i="5"/>
  <c r="I211" i="15" s="1"/>
  <c r="AQ187" i="5"/>
  <c r="T238" i="15" s="1"/>
  <c r="AE187" i="5"/>
  <c r="H238" i="15" s="1"/>
  <c r="AJ204" i="5"/>
  <c r="M179" i="15" s="1"/>
  <c r="AH204" i="5"/>
  <c r="K179" i="15" s="1"/>
  <c r="AO221" i="5"/>
  <c r="R211" i="15" s="1"/>
  <c r="AJ187" i="5"/>
  <c r="M238" i="15" s="1"/>
  <c r="AM187" i="5"/>
  <c r="P238" i="15" s="1"/>
  <c r="AG221" i="5"/>
  <c r="J211" i="15" s="1"/>
  <c r="AI221" i="5"/>
  <c r="L211" i="15" s="1"/>
  <c r="AS221" i="5"/>
  <c r="V211" i="15" s="1"/>
  <c r="AT222" i="5"/>
  <c r="W212" i="15" s="1"/>
  <c r="AL78" i="5"/>
  <c r="O254" i="15" s="1"/>
  <c r="AG204" i="5"/>
  <c r="J179" i="15" s="1"/>
  <c r="AT204" i="5"/>
  <c r="W179" i="15" s="1"/>
  <c r="AI204" i="5"/>
  <c r="L179" i="15" s="1"/>
  <c r="AR78" i="5"/>
  <c r="U254" i="15" s="1"/>
  <c r="AU187" i="5"/>
  <c r="X238" i="15" s="1"/>
  <c r="AJ221" i="5"/>
  <c r="M211" i="15" s="1"/>
  <c r="AW222" i="5"/>
  <c r="Z212" i="15" s="1"/>
  <c r="AW204" i="5"/>
  <c r="Z179" i="15" s="1"/>
  <c r="AV221" i="5"/>
  <c r="Y211" i="15" s="1"/>
  <c r="AU221" i="5"/>
  <c r="X211" i="15" s="1"/>
  <c r="AF187" i="5"/>
  <c r="I238" i="15" s="1"/>
  <c r="AS187" i="5"/>
  <c r="V238" i="15" s="1"/>
  <c r="AN204" i="5"/>
  <c r="Q179" i="15" s="1"/>
  <c r="AM204" i="5"/>
  <c r="P179" i="15" s="1"/>
  <c r="AL221" i="5"/>
  <c r="O211" i="15" s="1"/>
  <c r="AV204" i="5"/>
  <c r="Y179" i="15" s="1"/>
  <c r="AQ221" i="5"/>
  <c r="T211" i="15" s="1"/>
  <c r="AE204" i="5"/>
  <c r="H179" i="15" s="1"/>
  <c r="AO187" i="5"/>
  <c r="R238" i="15" s="1"/>
  <c r="AR221" i="5"/>
  <c r="U211" i="15" s="1"/>
  <c r="AN188" i="5"/>
  <c r="Q239" i="15" s="1"/>
  <c r="AP187" i="5"/>
  <c r="S238" i="15" s="1"/>
  <c r="AT188" i="5"/>
  <c r="W239" i="15" s="1"/>
  <c r="AL187" i="5"/>
  <c r="O238" i="15" s="1"/>
  <c r="AF205" i="5"/>
  <c r="I180" i="15" s="1"/>
  <c r="AH221" i="5"/>
  <c r="K211" i="15" s="1"/>
  <c r="AK187" i="5"/>
  <c r="N238" i="15" s="1"/>
  <c r="AQ204" i="5"/>
  <c r="T179" i="15" s="1"/>
  <c r="AP221" i="5"/>
  <c r="S211" i="15" s="1"/>
  <c r="AR204" i="5"/>
  <c r="U179" i="15" s="1"/>
  <c r="AM96" i="5"/>
  <c r="P266" i="15" s="1"/>
  <c r="AL96" i="5"/>
  <c r="O266" i="15" s="1"/>
  <c r="AE222" i="5"/>
  <c r="H212" i="15" s="1"/>
  <c r="AW188" i="5"/>
  <c r="Z239" i="15" s="1"/>
  <c r="AT31" i="3"/>
  <c r="Q77" i="4"/>
  <c r="AJ31" i="3"/>
  <c r="G77" i="4"/>
  <c r="AW239" i="2"/>
  <c r="T76" i="4" s="1"/>
  <c r="AR117" i="2"/>
  <c r="AU240" i="2"/>
  <c r="R76" i="4"/>
  <c r="AL240" i="2"/>
  <c r="AM106" i="2"/>
  <c r="AJ239" i="2"/>
  <c r="R124" i="4"/>
  <c r="AZ106" i="2"/>
  <c r="W104" i="4" s="1"/>
  <c r="AU118" i="2"/>
  <c r="R115" i="4"/>
  <c r="AQ240" i="2"/>
  <c r="AM239" i="2"/>
  <c r="AZ239" i="2"/>
  <c r="W76" i="4" s="1"/>
  <c r="AR106" i="2"/>
  <c r="AP239" i="2"/>
  <c r="AQ106" i="2"/>
  <c r="AR239" i="2"/>
  <c r="AT240" i="2"/>
  <c r="Q76" i="4"/>
  <c r="AW117" i="2"/>
  <c r="T115" i="4" s="1"/>
  <c r="AW106" i="2"/>
  <c r="T104" i="4" s="1"/>
  <c r="AO106" i="2"/>
  <c r="AP106" i="2"/>
  <c r="AJ117" i="2"/>
  <c r="AO239" i="2"/>
  <c r="AT117" i="2"/>
  <c r="AY239" i="2"/>
  <c r="V76" i="4" s="1"/>
  <c r="AY106" i="2" l="1"/>
  <c r="V104" i="4" s="1"/>
  <c r="AZ118" i="2"/>
  <c r="W107" i="4" s="1"/>
  <c r="AF96" i="5"/>
  <c r="I266" i="15" s="1"/>
  <c r="AS96" i="5"/>
  <c r="V266" i="15" s="1"/>
  <c r="AY118" i="2"/>
  <c r="V107" i="4" s="1"/>
  <c r="AH96" i="5"/>
  <c r="K266" i="15" s="1"/>
  <c r="AL31" i="3"/>
  <c r="I77" i="4"/>
  <c r="AR31" i="3"/>
  <c r="O77" i="4"/>
  <c r="AN31" i="3"/>
  <c r="K77" i="4"/>
  <c r="AM31" i="3"/>
  <c r="J77" i="4"/>
  <c r="Y74" i="4"/>
  <c r="Z74" i="4" s="1"/>
  <c r="AK31" i="3"/>
  <c r="H77" i="4"/>
  <c r="AQ31" i="3"/>
  <c r="N77" i="4"/>
  <c r="AI31" i="3"/>
  <c r="F77" i="4"/>
  <c r="AU31" i="3"/>
  <c r="R77" i="4"/>
  <c r="AS31" i="3"/>
  <c r="P77" i="4"/>
  <c r="AP31" i="3"/>
  <c r="M77" i="4"/>
  <c r="N104" i="4"/>
  <c r="O104" i="4"/>
  <c r="G76" i="4"/>
  <c r="M104" i="4"/>
  <c r="R107" i="4"/>
  <c r="J76" i="4"/>
  <c r="G115" i="4"/>
  <c r="J104" i="4"/>
  <c r="Q115" i="4"/>
  <c r="I78" i="4"/>
  <c r="L76" i="4"/>
  <c r="N78" i="4"/>
  <c r="AU106" i="2"/>
  <c r="R103" i="4"/>
  <c r="O76" i="4"/>
  <c r="AU128" i="2"/>
  <c r="O115" i="4"/>
  <c r="L104" i="4"/>
  <c r="M76" i="4"/>
  <c r="AU79" i="5"/>
  <c r="X255" i="15" s="1"/>
  <c r="AS205" i="5"/>
  <c r="V180" i="15" s="1"/>
  <c r="AE107" i="5"/>
  <c r="H284" i="15" s="1"/>
  <c r="F211" i="15"/>
  <c r="F254" i="15"/>
  <c r="F265" i="15"/>
  <c r="F179" i="15"/>
  <c r="F283" i="15"/>
  <c r="F238" i="15"/>
  <c r="Y102" i="4"/>
  <c r="Z102" i="4" s="1"/>
  <c r="Y114" i="4"/>
  <c r="Z114" i="4" s="1"/>
  <c r="AW128" i="2"/>
  <c r="T126" i="4" s="1"/>
  <c r="AY128" i="2"/>
  <c r="V126" i="4" s="1"/>
  <c r="AZ128" i="2"/>
  <c r="W126" i="4" s="1"/>
  <c r="J115" i="4"/>
  <c r="AM118" i="2"/>
  <c r="M115" i="4"/>
  <c r="AP118" i="2"/>
  <c r="AO118" i="2"/>
  <c r="L115" i="4"/>
  <c r="AQ118" i="2"/>
  <c r="N115" i="4"/>
  <c r="AT128" i="2"/>
  <c r="Q125" i="4"/>
  <c r="AQ130" i="2"/>
  <c r="N118" i="4"/>
  <c r="AM128" i="2"/>
  <c r="J125" i="4"/>
  <c r="AO130" i="2"/>
  <c r="L118" i="4"/>
  <c r="AP129" i="2"/>
  <c r="M126" i="4"/>
  <c r="AL118" i="2"/>
  <c r="I115" i="4"/>
  <c r="I103" i="4"/>
  <c r="AL106" i="2"/>
  <c r="AR128" i="2"/>
  <c r="O125" i="4"/>
  <c r="AL128" i="2"/>
  <c r="I125" i="4"/>
  <c r="AT106" i="2"/>
  <c r="Q103" i="4"/>
  <c r="AT96" i="5"/>
  <c r="W266" i="15" s="1"/>
  <c r="AG96" i="5"/>
  <c r="J266" i="15" s="1"/>
  <c r="AO96" i="5"/>
  <c r="R266" i="15" s="1"/>
  <c r="AV107" i="5"/>
  <c r="Y284" i="15" s="1"/>
  <c r="AP96" i="5"/>
  <c r="S266" i="15" s="1"/>
  <c r="AN79" i="5"/>
  <c r="AJ79" i="5"/>
  <c r="M255" i="15" s="1"/>
  <c r="AP107" i="5"/>
  <c r="S284" i="15" s="1"/>
  <c r="AO107" i="5"/>
  <c r="R284" i="15" s="1"/>
  <c r="AH79" i="5"/>
  <c r="AQ79" i="5"/>
  <c r="AQ96" i="5"/>
  <c r="T266" i="15" s="1"/>
  <c r="AK205" i="5"/>
  <c r="N180" i="15" s="1"/>
  <c r="AG107" i="5"/>
  <c r="J284" i="15" s="1"/>
  <c r="AW107" i="5"/>
  <c r="Z284" i="15" s="1"/>
  <c r="AN222" i="5"/>
  <c r="Q212" i="15" s="1"/>
  <c r="AL107" i="5"/>
  <c r="O284" i="15" s="1"/>
  <c r="AP79" i="5"/>
  <c r="S255" i="15" s="1"/>
  <c r="AK222" i="5"/>
  <c r="N212" i="15" s="1"/>
  <c r="AF79" i="5"/>
  <c r="I255" i="15" s="1"/>
  <c r="AI79" i="5"/>
  <c r="L255" i="15" s="1"/>
  <c r="AT79" i="5"/>
  <c r="W255" i="15" s="1"/>
  <c r="AU96" i="5"/>
  <c r="X266" i="15" s="1"/>
  <c r="AK96" i="5"/>
  <c r="N266" i="15" s="1"/>
  <c r="AH107" i="5"/>
  <c r="K284" i="15" s="1"/>
  <c r="AM222" i="5"/>
  <c r="P212" i="15" s="1"/>
  <c r="AU107" i="5"/>
  <c r="X284" i="15" s="1"/>
  <c r="AR96" i="5"/>
  <c r="U266" i="15" s="1"/>
  <c r="AW79" i="5"/>
  <c r="Z255" i="15" s="1"/>
  <c r="AJ96" i="5"/>
  <c r="M266" i="15" s="1"/>
  <c r="AK107" i="5"/>
  <c r="N284" i="15" s="1"/>
  <c r="AQ107" i="5"/>
  <c r="T284" i="15" s="1"/>
  <c r="AT107" i="5"/>
  <c r="W284" i="15" s="1"/>
  <c r="AM107" i="5"/>
  <c r="P284" i="15" s="1"/>
  <c r="AS79" i="5"/>
  <c r="V255" i="15" s="1"/>
  <c r="AK79" i="5"/>
  <c r="N255" i="15" s="1"/>
  <c r="AW96" i="5"/>
  <c r="Z266" i="15" s="1"/>
  <c r="AI96" i="5"/>
  <c r="L266" i="15" s="1"/>
  <c r="AM79" i="5"/>
  <c r="P255" i="15" s="1"/>
  <c r="AV96" i="5"/>
  <c r="Y266" i="15" s="1"/>
  <c r="AJ107" i="5"/>
  <c r="M284" i="15" s="1"/>
  <c r="AI107" i="5"/>
  <c r="L284" i="15" s="1"/>
  <c r="AU205" i="5"/>
  <c r="X180" i="15" s="1"/>
  <c r="AG79" i="5"/>
  <c r="J255" i="15" s="1"/>
  <c r="AV79" i="5"/>
  <c r="Y255" i="15" s="1"/>
  <c r="AN107" i="5"/>
  <c r="Q284" i="15" s="1"/>
  <c r="AO79" i="5"/>
  <c r="R255" i="15" s="1"/>
  <c r="AR107" i="5"/>
  <c r="U284" i="15" s="1"/>
  <c r="AE79" i="5"/>
  <c r="H255" i="15" s="1"/>
  <c r="AE96" i="5"/>
  <c r="H266" i="15" s="1"/>
  <c r="AP222" i="5"/>
  <c r="S212" i="15" s="1"/>
  <c r="AL188" i="5"/>
  <c r="O239" i="15" s="1"/>
  <c r="AR222" i="5"/>
  <c r="U212" i="15" s="1"/>
  <c r="AM205" i="5"/>
  <c r="P180" i="15" s="1"/>
  <c r="AF188" i="5"/>
  <c r="I239" i="15" s="1"/>
  <c r="AU188" i="5"/>
  <c r="X239" i="15" s="1"/>
  <c r="AI205" i="5"/>
  <c r="L180" i="15" s="1"/>
  <c r="AL79" i="5"/>
  <c r="AI222" i="5"/>
  <c r="L212" i="15" s="1"/>
  <c r="AO222" i="5"/>
  <c r="R212" i="15" s="1"/>
  <c r="AQ188" i="5"/>
  <c r="T239" i="15" s="1"/>
  <c r="AH189" i="5"/>
  <c r="K240" i="15" s="1"/>
  <c r="AO205" i="5"/>
  <c r="R180" i="15" s="1"/>
  <c r="AI188" i="5"/>
  <c r="L239" i="15" s="1"/>
  <c r="AT189" i="5"/>
  <c r="W240" i="15" s="1"/>
  <c r="AN189" i="5"/>
  <c r="Q240" i="15" s="1"/>
  <c r="AN205" i="5"/>
  <c r="Q180" i="15" s="1"/>
  <c r="AV222" i="5"/>
  <c r="Y212" i="15" s="1"/>
  <c r="AT205" i="5"/>
  <c r="W180" i="15" s="1"/>
  <c r="AG222" i="5"/>
  <c r="J212" i="15" s="1"/>
  <c r="AJ188" i="5"/>
  <c r="M239" i="15" s="1"/>
  <c r="AH205" i="5"/>
  <c r="K180" i="15" s="1"/>
  <c r="AS107" i="5"/>
  <c r="V284" i="15" s="1"/>
  <c r="AG189" i="5"/>
  <c r="J240" i="15" s="1"/>
  <c r="AM188" i="5"/>
  <c r="P239" i="15" s="1"/>
  <c r="AV205" i="5"/>
  <c r="Y180" i="15" s="1"/>
  <c r="AP188" i="5"/>
  <c r="S239" i="15" s="1"/>
  <c r="AQ222" i="5"/>
  <c r="T212" i="15" s="1"/>
  <c r="AL222" i="5"/>
  <c r="O212" i="15" s="1"/>
  <c r="AR79" i="5"/>
  <c r="U255" i="15" s="1"/>
  <c r="AG205" i="5"/>
  <c r="J180" i="15" s="1"/>
  <c r="AS222" i="5"/>
  <c r="V212" i="15" s="1"/>
  <c r="AL206" i="5"/>
  <c r="O181" i="15" s="1"/>
  <c r="AH222" i="5"/>
  <c r="K212" i="15" s="1"/>
  <c r="AE205" i="5"/>
  <c r="H180" i="15" s="1"/>
  <c r="AQ205" i="5"/>
  <c r="T180" i="15" s="1"/>
  <c r="AR205" i="5"/>
  <c r="U180" i="15" s="1"/>
  <c r="AK188" i="5"/>
  <c r="N239" i="15" s="1"/>
  <c r="AF206" i="5"/>
  <c r="I181" i="15" s="1"/>
  <c r="AO188" i="5"/>
  <c r="R239" i="15" s="1"/>
  <c r="AS188" i="5"/>
  <c r="V239" i="15" s="1"/>
  <c r="AU222" i="5"/>
  <c r="X212" i="15" s="1"/>
  <c r="AW205" i="5"/>
  <c r="Z180" i="15" s="1"/>
  <c r="AJ222" i="5"/>
  <c r="M212" i="15" s="1"/>
  <c r="AJ205" i="5"/>
  <c r="M180" i="15" s="1"/>
  <c r="AE188" i="5"/>
  <c r="H239" i="15" s="1"/>
  <c r="AF222" i="5"/>
  <c r="I212" i="15" s="1"/>
  <c r="AF107" i="5"/>
  <c r="I284" i="15" s="1"/>
  <c r="AV188" i="5"/>
  <c r="Y239" i="15" s="1"/>
  <c r="AP205" i="5"/>
  <c r="S180" i="15" s="1"/>
  <c r="AR188" i="5"/>
  <c r="U239" i="15" s="1"/>
  <c r="AW189" i="5"/>
  <c r="Z240" i="15" s="1"/>
  <c r="AT32" i="3"/>
  <c r="Q79" i="4"/>
  <c r="AJ32" i="3"/>
  <c r="G79" i="4"/>
  <c r="AW118" i="2"/>
  <c r="T107" i="4" s="1"/>
  <c r="AM107" i="2"/>
  <c r="AR118" i="2"/>
  <c r="AP240" i="2"/>
  <c r="AO240" i="2"/>
  <c r="AW107" i="2"/>
  <c r="T105" i="4" s="1"/>
  <c r="AT241" i="2"/>
  <c r="Q78" i="4"/>
  <c r="AM240" i="2"/>
  <c r="AO107" i="2"/>
  <c r="AL241" i="2"/>
  <c r="AW240" i="2"/>
  <c r="T78" i="4" s="1"/>
  <c r="AP107" i="2"/>
  <c r="AR240" i="2"/>
  <c r="AR107" i="2"/>
  <c r="R125" i="4"/>
  <c r="AZ107" i="2"/>
  <c r="W105" i="4" s="1"/>
  <c r="AU241" i="2"/>
  <c r="R78" i="4"/>
  <c r="AY240" i="2"/>
  <c r="V78" i="4" s="1"/>
  <c r="AQ241" i="2"/>
  <c r="AJ118" i="2"/>
  <c r="AQ107" i="2"/>
  <c r="AZ240" i="2"/>
  <c r="W78" i="4" s="1"/>
  <c r="AJ240" i="2"/>
  <c r="AT118" i="2"/>
  <c r="CZ108" i="2"/>
  <c r="CW108" i="2"/>
  <c r="CH108" i="2"/>
  <c r="CI108" i="2"/>
  <c r="CJ108" i="2"/>
  <c r="CK108" i="2"/>
  <c r="CN108" i="2"/>
  <c r="CO108" i="2"/>
  <c r="CT108" i="2"/>
  <c r="CU108" i="2"/>
  <c r="CP108" i="2"/>
  <c r="BN108" i="2"/>
  <c r="BP108" i="2"/>
  <c r="BQ108" i="2"/>
  <c r="BR108" i="2"/>
  <c r="BS108" i="2"/>
  <c r="J245" i="2"/>
  <c r="BK130" i="2"/>
  <c r="F108" i="2"/>
  <c r="AY107" i="2" l="1"/>
  <c r="V105" i="4" s="1"/>
  <c r="Q143" i="2"/>
  <c r="Q12" i="2" s="1"/>
  <c r="AI32" i="3"/>
  <c r="F79" i="4"/>
  <c r="AR32" i="3"/>
  <c r="O79" i="4"/>
  <c r="AS32" i="3"/>
  <c r="P79" i="4"/>
  <c r="AQ32" i="3"/>
  <c r="N79" i="4"/>
  <c r="AM32" i="3"/>
  <c r="J79" i="4"/>
  <c r="AL32" i="3"/>
  <c r="I79" i="4"/>
  <c r="AU32" i="3"/>
  <c r="R79" i="4"/>
  <c r="AK32" i="3"/>
  <c r="H79" i="4"/>
  <c r="AN32" i="3"/>
  <c r="K79" i="4"/>
  <c r="AP32" i="3"/>
  <c r="M79" i="4"/>
  <c r="Y76" i="4"/>
  <c r="Z76" i="4" s="1"/>
  <c r="J107" i="4"/>
  <c r="M105" i="4"/>
  <c r="Q107" i="4"/>
  <c r="G78" i="4"/>
  <c r="L105" i="4"/>
  <c r="J105" i="4"/>
  <c r="N80" i="4"/>
  <c r="O107" i="4"/>
  <c r="N107" i="4"/>
  <c r="J78" i="4"/>
  <c r="L107" i="4"/>
  <c r="O78" i="4"/>
  <c r="N105" i="4"/>
  <c r="M107" i="4"/>
  <c r="L78" i="4"/>
  <c r="M78" i="4"/>
  <c r="G107" i="4"/>
  <c r="O105" i="4"/>
  <c r="I107" i="4"/>
  <c r="AU107" i="2"/>
  <c r="R104" i="4"/>
  <c r="I80" i="4"/>
  <c r="AU129" i="2"/>
  <c r="AU80" i="5"/>
  <c r="X297" i="15" s="1"/>
  <c r="AS206" i="5"/>
  <c r="V181" i="15" s="1"/>
  <c r="AQ80" i="5"/>
  <c r="T297" i="15" s="1"/>
  <c r="T255" i="15"/>
  <c r="AH80" i="5"/>
  <c r="K297" i="15" s="1"/>
  <c r="K255" i="15"/>
  <c r="AN80" i="5"/>
  <c r="Q297" i="15" s="1"/>
  <c r="Q255" i="15"/>
  <c r="F180" i="15"/>
  <c r="AL80" i="5"/>
  <c r="O297" i="15" s="1"/>
  <c r="O255" i="15"/>
  <c r="F266" i="15"/>
  <c r="F212" i="15"/>
  <c r="F284" i="15"/>
  <c r="F239" i="15"/>
  <c r="AM80" i="5"/>
  <c r="P297" i="15" s="1"/>
  <c r="AT80" i="5"/>
  <c r="W297" i="15" s="1"/>
  <c r="AV80" i="5"/>
  <c r="Y297" i="15" s="1"/>
  <c r="AI80" i="5"/>
  <c r="L297" i="15" s="1"/>
  <c r="AR80" i="5"/>
  <c r="U297" i="15" s="1"/>
  <c r="AG80" i="5"/>
  <c r="J297" i="15" s="1"/>
  <c r="AF80" i="5"/>
  <c r="I297" i="15" s="1"/>
  <c r="AK80" i="5"/>
  <c r="N297" i="15" s="1"/>
  <c r="AS80" i="5"/>
  <c r="V297" i="15" s="1"/>
  <c r="AE80" i="5"/>
  <c r="H297" i="15" s="1"/>
  <c r="AW80" i="5"/>
  <c r="Z297" i="15" s="1"/>
  <c r="AJ80" i="5"/>
  <c r="M297" i="15" s="1"/>
  <c r="AO80" i="5"/>
  <c r="R297" i="15" s="1"/>
  <c r="AP80" i="5"/>
  <c r="S297" i="15" s="1"/>
  <c r="Y115" i="4"/>
  <c r="Z115" i="4" s="1"/>
  <c r="AZ129" i="2"/>
  <c r="W118" i="4" s="1"/>
  <c r="AY129" i="2"/>
  <c r="V118" i="4" s="1"/>
  <c r="Y103" i="4"/>
  <c r="Z103" i="4" s="1"/>
  <c r="AW129" i="2"/>
  <c r="T118" i="4" s="1"/>
  <c r="R143" i="2"/>
  <c r="AC143" i="2"/>
  <c r="S143" i="2"/>
  <c r="P143" i="2"/>
  <c r="T143" i="2"/>
  <c r="U143" i="2"/>
  <c r="O143" i="2"/>
  <c r="W143" i="2"/>
  <c r="AB143" i="2"/>
  <c r="M143" i="2"/>
  <c r="X143" i="2"/>
  <c r="Z143" i="2"/>
  <c r="P246" i="2"/>
  <c r="AB246" i="2"/>
  <c r="R246" i="2"/>
  <c r="S246" i="2"/>
  <c r="X246" i="2"/>
  <c r="T246" i="2"/>
  <c r="Z246" i="2"/>
  <c r="U246" i="2"/>
  <c r="M246" i="2"/>
  <c r="W246" i="2"/>
  <c r="AC246" i="2"/>
  <c r="O246" i="2"/>
  <c r="U37" i="3"/>
  <c r="M37" i="3"/>
  <c r="T37" i="3"/>
  <c r="AF37" i="3"/>
  <c r="S37" i="3"/>
  <c r="L37" i="3"/>
  <c r="Q37" i="3"/>
  <c r="X37" i="3"/>
  <c r="P37" i="3"/>
  <c r="V37" i="3"/>
  <c r="W37" i="3"/>
  <c r="O37" i="3"/>
  <c r="N37" i="3"/>
  <c r="AR129" i="2"/>
  <c r="O126" i="4"/>
  <c r="AO131" i="2"/>
  <c r="L127" i="4"/>
  <c r="I104" i="4"/>
  <c r="AL107" i="2"/>
  <c r="AM129" i="2"/>
  <c r="J126" i="4"/>
  <c r="AT107" i="2"/>
  <c r="Q104" i="4"/>
  <c r="AQ131" i="2"/>
  <c r="N127" i="4"/>
  <c r="AL129" i="2"/>
  <c r="I126" i="4"/>
  <c r="AP130" i="2"/>
  <c r="M118" i="4"/>
  <c r="AT129" i="2"/>
  <c r="Q126" i="4"/>
  <c r="AG143" i="2"/>
  <c r="AF143" i="2"/>
  <c r="S28" i="1" s="1" a="1"/>
  <c r="S28" i="1" s="1"/>
  <c r="AG246" i="2"/>
  <c r="AA246" i="2" s="1"/>
  <c r="AF246" i="2"/>
  <c r="AK206" i="5"/>
  <c r="N181" i="15" s="1"/>
  <c r="AU206" i="5"/>
  <c r="X181" i="15" s="1"/>
  <c r="AQ206" i="5"/>
  <c r="T181" i="15" s="1"/>
  <c r="AJ206" i="5"/>
  <c r="M181" i="15" s="1"/>
  <c r="AL207" i="5"/>
  <c r="O182" i="15" s="1"/>
  <c r="AG206" i="5"/>
  <c r="J181" i="15" s="1"/>
  <c r="AP189" i="5"/>
  <c r="S240" i="15" s="1"/>
  <c r="AM189" i="5"/>
  <c r="P240" i="15" s="1"/>
  <c r="AH206" i="5"/>
  <c r="K181" i="15" s="1"/>
  <c r="AT206" i="5"/>
  <c r="W181" i="15" s="1"/>
  <c r="AN190" i="5"/>
  <c r="Q241" i="15" s="1"/>
  <c r="AQ189" i="5"/>
  <c r="T240" i="15" s="1"/>
  <c r="AU189" i="5"/>
  <c r="X240" i="15" s="1"/>
  <c r="AP206" i="5"/>
  <c r="S181" i="15" s="1"/>
  <c r="AO206" i="5"/>
  <c r="R181" i="15" s="1"/>
  <c r="AE189" i="5"/>
  <c r="H240" i="15" s="1"/>
  <c r="AS189" i="5"/>
  <c r="V240" i="15" s="1"/>
  <c r="AK189" i="5"/>
  <c r="N240" i="15" s="1"/>
  <c r="AE206" i="5"/>
  <c r="H181" i="15" s="1"/>
  <c r="AW206" i="5"/>
  <c r="Z181" i="15" s="1"/>
  <c r="AR206" i="5"/>
  <c r="U181" i="15" s="1"/>
  <c r="AG190" i="5"/>
  <c r="J241" i="15" s="1"/>
  <c r="AJ189" i="5"/>
  <c r="M240" i="15" s="1"/>
  <c r="AI206" i="5"/>
  <c r="L181" i="15" s="1"/>
  <c r="AF189" i="5"/>
  <c r="I240" i="15" s="1"/>
  <c r="AL189" i="5"/>
  <c r="O240" i="15" s="1"/>
  <c r="AV189" i="5"/>
  <c r="Y240" i="15" s="1"/>
  <c r="AF207" i="5"/>
  <c r="I182" i="15" s="1"/>
  <c r="AO189" i="5"/>
  <c r="R240" i="15" s="1"/>
  <c r="AT190" i="5"/>
  <c r="W241" i="15" s="1"/>
  <c r="AR189" i="5"/>
  <c r="U240" i="15" s="1"/>
  <c r="AV206" i="5"/>
  <c r="Y181" i="15" s="1"/>
  <c r="AN206" i="5"/>
  <c r="Q181" i="15" s="1"/>
  <c r="AI189" i="5"/>
  <c r="L240" i="15" s="1"/>
  <c r="AH190" i="5"/>
  <c r="K241" i="15" s="1"/>
  <c r="AM206" i="5"/>
  <c r="P181" i="15" s="1"/>
  <c r="AW190" i="5"/>
  <c r="Z241" i="15" s="1"/>
  <c r="AT33" i="3"/>
  <c r="Q81" i="4"/>
  <c r="AJ33" i="3"/>
  <c r="G81" i="4"/>
  <c r="AW241" i="2"/>
  <c r="T80" i="4" s="1"/>
  <c r="AQ242" i="2"/>
  <c r="AM241" i="2"/>
  <c r="AJ241" i="2"/>
  <c r="AU242" i="2"/>
  <c r="R80" i="4"/>
  <c r="AO241" i="2"/>
  <c r="AT242" i="2"/>
  <c r="Q80" i="4"/>
  <c r="AZ241" i="2"/>
  <c r="W80" i="4" s="1"/>
  <c r="AY241" i="2"/>
  <c r="V80" i="4" s="1"/>
  <c r="AL242" i="2"/>
  <c r="AR241" i="2"/>
  <c r="AP241" i="2"/>
  <c r="R126" i="4"/>
  <c r="BZ130" i="2"/>
  <c r="CF130" i="2"/>
  <c r="CD130" i="2"/>
  <c r="CC130" i="2"/>
  <c r="CA130" i="2"/>
  <c r="BU130" i="2"/>
  <c r="DA130" i="2"/>
  <c r="DB130" i="2" s="1"/>
  <c r="BT130" i="2"/>
  <c r="BL130" i="2"/>
  <c r="CX130" i="2"/>
  <c r="BY130" i="2"/>
  <c r="CG130" i="2"/>
  <c r="BV130" i="2"/>
  <c r="CB130" i="2"/>
  <c r="BJ130" i="2"/>
  <c r="BI130" i="2"/>
  <c r="BX130" i="2"/>
  <c r="BH130" i="2"/>
  <c r="CE130" i="2"/>
  <c r="BW130" i="2"/>
  <c r="BG130" i="2"/>
  <c r="BF130" i="2"/>
  <c r="K130" i="2"/>
  <c r="AB12" i="2" l="1"/>
  <c r="S34" i="1" a="1"/>
  <c r="S34" i="1" s="1"/>
  <c r="S37" i="1" a="1"/>
  <c r="S37" i="1" s="1"/>
  <c r="S38" i="1" a="1"/>
  <c r="S38" i="1" s="1"/>
  <c r="S32" i="1" a="1"/>
  <c r="S32" i="1" s="1"/>
  <c r="S27" i="1" a="1"/>
  <c r="S27" i="1" s="1"/>
  <c r="S30" i="1" a="1"/>
  <c r="S30" i="1" s="1"/>
  <c r="S31" i="1" a="1"/>
  <c r="S31" i="1" s="1"/>
  <c r="S36" i="1" a="1"/>
  <c r="S36" i="1" s="1"/>
  <c r="S29" i="1" a="1"/>
  <c r="S29" i="1" s="1"/>
  <c r="S35" i="1" a="1"/>
  <c r="S35" i="1" s="1"/>
  <c r="S33" i="1" a="1"/>
  <c r="S33" i="1" s="1"/>
  <c r="W12" i="2"/>
  <c r="O12" i="2"/>
  <c r="U12" i="2"/>
  <c r="T12" i="2"/>
  <c r="Z12" i="2"/>
  <c r="P12" i="2"/>
  <c r="X12" i="2"/>
  <c r="S12" i="2"/>
  <c r="M12" i="2"/>
  <c r="AC12" i="2"/>
  <c r="R12" i="2"/>
  <c r="AS207" i="5"/>
  <c r="V182" i="15" s="1"/>
  <c r="AA143" i="2"/>
  <c r="AA12" i="2" s="1"/>
  <c r="AG12" i="2"/>
  <c r="AD143" i="2"/>
  <c r="AF12" i="2"/>
  <c r="Y37" i="3"/>
  <c r="Y107" i="4"/>
  <c r="Z107" i="4" s="1"/>
  <c r="AI33" i="3"/>
  <c r="F81" i="4"/>
  <c r="AK33" i="3"/>
  <c r="H81" i="4"/>
  <c r="AS33" i="3"/>
  <c r="P81" i="4"/>
  <c r="AM33" i="3"/>
  <c r="J81" i="4"/>
  <c r="AP33" i="3"/>
  <c r="M81" i="4"/>
  <c r="AR33" i="3"/>
  <c r="O81" i="4"/>
  <c r="AL33" i="3"/>
  <c r="I81" i="4"/>
  <c r="AU33" i="3"/>
  <c r="R81" i="4"/>
  <c r="AQ33" i="3"/>
  <c r="N81" i="4"/>
  <c r="AN33" i="3"/>
  <c r="K81" i="4"/>
  <c r="Y78" i="4"/>
  <c r="Z78" i="4" s="1"/>
  <c r="J80" i="4"/>
  <c r="I105" i="4"/>
  <c r="AU130" i="2"/>
  <c r="R127" i="4" s="1"/>
  <c r="N88" i="4"/>
  <c r="L88" i="4"/>
  <c r="L80" i="4"/>
  <c r="O80" i="4"/>
  <c r="I82" i="4"/>
  <c r="G80" i="4"/>
  <c r="Q105" i="4"/>
  <c r="R105" i="4"/>
  <c r="M80" i="4"/>
  <c r="N82" i="4"/>
  <c r="AU81" i="5"/>
  <c r="X298" i="15" s="1"/>
  <c r="AH81" i="5"/>
  <c r="K298" i="15" s="1"/>
  <c r="AL81" i="5"/>
  <c r="O298" i="15" s="1"/>
  <c r="AQ81" i="5"/>
  <c r="T298" i="15" s="1"/>
  <c r="F255" i="15"/>
  <c r="F181" i="15"/>
  <c r="F297" i="15"/>
  <c r="AN81" i="5"/>
  <c r="Q298" i="15" s="1"/>
  <c r="F240" i="15"/>
  <c r="AP81" i="5"/>
  <c r="S298" i="15" s="1"/>
  <c r="AG81" i="5"/>
  <c r="J298" i="15" s="1"/>
  <c r="AT81" i="5"/>
  <c r="W298" i="15" s="1"/>
  <c r="AO81" i="5"/>
  <c r="R298" i="15" s="1"/>
  <c r="AS81" i="5"/>
  <c r="V298" i="15" s="1"/>
  <c r="AR81" i="5"/>
  <c r="U298" i="15" s="1"/>
  <c r="AM81" i="5"/>
  <c r="P298" i="15" s="1"/>
  <c r="AJ81" i="5"/>
  <c r="M298" i="15" s="1"/>
  <c r="AK81" i="5"/>
  <c r="N298" i="15" s="1"/>
  <c r="AI81" i="5"/>
  <c r="L298" i="15" s="1"/>
  <c r="AW81" i="5"/>
  <c r="Z298" i="15" s="1"/>
  <c r="AF81" i="5"/>
  <c r="I298" i="15" s="1"/>
  <c r="AV81" i="5"/>
  <c r="Y298" i="15" s="1"/>
  <c r="AE81" i="5"/>
  <c r="H298" i="15" s="1"/>
  <c r="AY130" i="2"/>
  <c r="V127" i="4" s="1"/>
  <c r="Y104" i="4"/>
  <c r="Z104" i="4" s="1"/>
  <c r="AZ130" i="2"/>
  <c r="W127" i="4" s="1"/>
  <c r="AW130" i="2"/>
  <c r="T127" i="4" s="1"/>
  <c r="AD246" i="2"/>
  <c r="AP131" i="2"/>
  <c r="M127" i="4"/>
  <c r="AM130" i="2"/>
  <c r="J118" i="4"/>
  <c r="AL130" i="2"/>
  <c r="I118" i="4"/>
  <c r="AT130" i="2"/>
  <c r="Q118" i="4"/>
  <c r="AR130" i="2"/>
  <c r="O118" i="4"/>
  <c r="AK207" i="5"/>
  <c r="N182" i="15" s="1"/>
  <c r="AU207" i="5"/>
  <c r="X182" i="15" s="1"/>
  <c r="AF208" i="5"/>
  <c r="I183" i="15" s="1"/>
  <c r="AQ190" i="5"/>
  <c r="T241" i="15" s="1"/>
  <c r="AS208" i="5"/>
  <c r="V183" i="15" s="1"/>
  <c r="AN207" i="5"/>
  <c r="Q182" i="15" s="1"/>
  <c r="AV207" i="5"/>
  <c r="Y182" i="15" s="1"/>
  <c r="AV190" i="5"/>
  <c r="Y241" i="15" s="1"/>
  <c r="AI207" i="5"/>
  <c r="L182" i="15" s="1"/>
  <c r="AG191" i="5"/>
  <c r="J242" i="15" s="1"/>
  <c r="AR207" i="5"/>
  <c r="U182" i="15" s="1"/>
  <c r="AW207" i="5"/>
  <c r="Z182" i="15" s="1"/>
  <c r="AS190" i="5"/>
  <c r="V241" i="15" s="1"/>
  <c r="AP207" i="5"/>
  <c r="S182" i="15" s="1"/>
  <c r="AT207" i="5"/>
  <c r="W182" i="15" s="1"/>
  <c r="AG207" i="5"/>
  <c r="J182" i="15" s="1"/>
  <c r="AF190" i="5"/>
  <c r="I241" i="15" s="1"/>
  <c r="AO207" i="5"/>
  <c r="R182" i="15" s="1"/>
  <c r="AP190" i="5"/>
  <c r="S241" i="15" s="1"/>
  <c r="AH191" i="5"/>
  <c r="K242" i="15" s="1"/>
  <c r="AR190" i="5"/>
  <c r="U241" i="15" s="1"/>
  <c r="AO190" i="5"/>
  <c r="R241" i="15" s="1"/>
  <c r="AN191" i="5"/>
  <c r="Q242" i="15" s="1"/>
  <c r="AH207" i="5"/>
  <c r="K182" i="15" s="1"/>
  <c r="AJ207" i="5"/>
  <c r="M182" i="15" s="1"/>
  <c r="AT191" i="5"/>
  <c r="W242" i="15" s="1"/>
  <c r="AK190" i="5"/>
  <c r="N241" i="15" s="1"/>
  <c r="AM207" i="5"/>
  <c r="P182" i="15" s="1"/>
  <c r="AI190" i="5"/>
  <c r="L241" i="15" s="1"/>
  <c r="AL190" i="5"/>
  <c r="O241" i="15" s="1"/>
  <c r="AJ190" i="5"/>
  <c r="M241" i="15" s="1"/>
  <c r="AE207" i="5"/>
  <c r="H182" i="15" s="1"/>
  <c r="AE190" i="5"/>
  <c r="H241" i="15" s="1"/>
  <c r="AU190" i="5"/>
  <c r="X241" i="15" s="1"/>
  <c r="AM190" i="5"/>
  <c r="P241" i="15" s="1"/>
  <c r="AL208" i="5"/>
  <c r="O183" i="15" s="1"/>
  <c r="AQ207" i="5"/>
  <c r="T182" i="15" s="1"/>
  <c r="AW191" i="5"/>
  <c r="Z242" i="15" s="1"/>
  <c r="AT34" i="3"/>
  <c r="Q83" i="4"/>
  <c r="AJ34" i="3"/>
  <c r="G83" i="4"/>
  <c r="AP242" i="2"/>
  <c r="AU243" i="2"/>
  <c r="R82" i="4"/>
  <c r="AM242" i="2"/>
  <c r="R118" i="4"/>
  <c r="AR242" i="2"/>
  <c r="AY242" i="2"/>
  <c r="V82" i="4" s="1"/>
  <c r="AT243" i="2"/>
  <c r="Q82" i="4"/>
  <c r="AJ242" i="2"/>
  <c r="AZ242" i="2"/>
  <c r="W82" i="4" s="1"/>
  <c r="AO242" i="2"/>
  <c r="AQ243" i="2"/>
  <c r="AL243" i="2"/>
  <c r="AW242" i="2"/>
  <c r="T82" i="4" s="1"/>
  <c r="AD12" i="2" l="1"/>
  <c r="Y105" i="4"/>
  <c r="Z105" i="4" s="1"/>
  <c r="AU34" i="3"/>
  <c r="R83" i="4"/>
  <c r="AR34" i="3"/>
  <c r="O83" i="4"/>
  <c r="AS34" i="3"/>
  <c r="P83" i="4"/>
  <c r="AP34" i="3"/>
  <c r="M83" i="4"/>
  <c r="AI34" i="3"/>
  <c r="F83" i="4"/>
  <c r="AN34" i="3"/>
  <c r="K83" i="4"/>
  <c r="AK34" i="3"/>
  <c r="H83" i="4"/>
  <c r="AQ34" i="3"/>
  <c r="N83" i="4"/>
  <c r="AL34" i="3"/>
  <c r="I83" i="4"/>
  <c r="AM34" i="3"/>
  <c r="J83" i="4"/>
  <c r="Y80" i="4"/>
  <c r="Z80" i="4" s="1"/>
  <c r="M88" i="4"/>
  <c r="AU131" i="2"/>
  <c r="N84" i="4"/>
  <c r="L82" i="4"/>
  <c r="J82" i="4"/>
  <c r="G82" i="4"/>
  <c r="R84" i="4"/>
  <c r="Q84" i="4"/>
  <c r="M82" i="4"/>
  <c r="I84" i="4"/>
  <c r="O82" i="4"/>
  <c r="AU82" i="5"/>
  <c r="X299" i="15" s="1"/>
  <c r="AQ82" i="5"/>
  <c r="T299" i="15" s="1"/>
  <c r="AH82" i="5"/>
  <c r="K299" i="15" s="1"/>
  <c r="AL82" i="5"/>
  <c r="O299" i="15" s="1"/>
  <c r="AN82" i="5"/>
  <c r="Q299" i="15" s="1"/>
  <c r="F182" i="15"/>
  <c r="F298" i="15"/>
  <c r="F241" i="15"/>
  <c r="AE82" i="5"/>
  <c r="H299" i="15" s="1"/>
  <c r="AF82" i="5"/>
  <c r="I299" i="15" s="1"/>
  <c r="AI82" i="5"/>
  <c r="L299" i="15" s="1"/>
  <c r="AO82" i="5"/>
  <c r="R299" i="15" s="1"/>
  <c r="AT82" i="5"/>
  <c r="W299" i="15" s="1"/>
  <c r="AW82" i="5"/>
  <c r="Z299" i="15" s="1"/>
  <c r="AM82" i="5"/>
  <c r="P299" i="15" s="1"/>
  <c r="AK82" i="5"/>
  <c r="N299" i="15" s="1"/>
  <c r="AJ82" i="5"/>
  <c r="M299" i="15" s="1"/>
  <c r="AR82" i="5"/>
  <c r="U299" i="15" s="1"/>
  <c r="AG82" i="5"/>
  <c r="J299" i="15" s="1"/>
  <c r="AV82" i="5"/>
  <c r="Y299" i="15" s="1"/>
  <c r="AS82" i="5"/>
  <c r="V299" i="15" s="1"/>
  <c r="AP82" i="5"/>
  <c r="S299" i="15" s="1"/>
  <c r="AW131" i="2"/>
  <c r="T88" i="4" s="1"/>
  <c r="AZ131" i="2"/>
  <c r="W88" i="4" s="1"/>
  <c r="AY131" i="2"/>
  <c r="V88" i="4" s="1"/>
  <c r="AT131" i="2"/>
  <c r="Q127" i="4"/>
  <c r="AL131" i="2"/>
  <c r="I127" i="4"/>
  <c r="AM131" i="2"/>
  <c r="J127" i="4"/>
  <c r="AR131" i="2"/>
  <c r="O127" i="4"/>
  <c r="S39" i="1"/>
  <c r="AK208" i="5"/>
  <c r="N183" i="15" s="1"/>
  <c r="AU208" i="5"/>
  <c r="X183" i="15" s="1"/>
  <c r="AJ191" i="5"/>
  <c r="M242" i="15" s="1"/>
  <c r="AM208" i="5"/>
  <c r="P183" i="15" s="1"/>
  <c r="AR191" i="5"/>
  <c r="U242" i="15" s="1"/>
  <c r="AP191" i="5"/>
  <c r="S242" i="15" s="1"/>
  <c r="AP208" i="5"/>
  <c r="S183" i="15" s="1"/>
  <c r="AG192" i="5"/>
  <c r="J243" i="15" s="1"/>
  <c r="AS209" i="5"/>
  <c r="V184" i="15" s="1"/>
  <c r="AM191" i="5"/>
  <c r="P242" i="15" s="1"/>
  <c r="AE191" i="5"/>
  <c r="H242" i="15" s="1"/>
  <c r="AH208" i="5"/>
  <c r="K183" i="15" s="1"/>
  <c r="AG208" i="5"/>
  <c r="J183" i="15" s="1"/>
  <c r="AW208" i="5"/>
  <c r="Z183" i="15" s="1"/>
  <c r="AQ191" i="5"/>
  <c r="T242" i="15" s="1"/>
  <c r="AU191" i="5"/>
  <c r="X242" i="15" s="1"/>
  <c r="AJ208" i="5"/>
  <c r="M183" i="15" s="1"/>
  <c r="AH192" i="5"/>
  <c r="K243" i="15" s="1"/>
  <c r="AN208" i="5"/>
  <c r="Q183" i="15" s="1"/>
  <c r="AL209" i="5"/>
  <c r="O184" i="15" s="1"/>
  <c r="AQ208" i="5"/>
  <c r="T183" i="15" s="1"/>
  <c r="AI191" i="5"/>
  <c r="L242" i="15" s="1"/>
  <c r="AO191" i="5"/>
  <c r="R242" i="15" s="1"/>
  <c r="AF191" i="5"/>
  <c r="I242" i="15" s="1"/>
  <c r="AV191" i="5"/>
  <c r="Y242" i="15" s="1"/>
  <c r="AE208" i="5"/>
  <c r="H183" i="15" s="1"/>
  <c r="AL191" i="5"/>
  <c r="O242" i="15" s="1"/>
  <c r="AK191" i="5"/>
  <c r="N242" i="15" s="1"/>
  <c r="AT192" i="5"/>
  <c r="W243" i="15" s="1"/>
  <c r="AN192" i="5"/>
  <c r="Q243" i="15" s="1"/>
  <c r="AO208" i="5"/>
  <c r="R183" i="15" s="1"/>
  <c r="AT208" i="5"/>
  <c r="W183" i="15" s="1"/>
  <c r="AS191" i="5"/>
  <c r="V242" i="15" s="1"/>
  <c r="AR208" i="5"/>
  <c r="U183" i="15" s="1"/>
  <c r="AI208" i="5"/>
  <c r="L183" i="15" s="1"/>
  <c r="AV208" i="5"/>
  <c r="Y183" i="15" s="1"/>
  <c r="AF209" i="5"/>
  <c r="I184" i="15" s="1"/>
  <c r="AW192" i="5"/>
  <c r="Z243" i="15" s="1"/>
  <c r="AT35" i="3"/>
  <c r="Q85" i="4"/>
  <c r="AJ35" i="3"/>
  <c r="G85" i="4"/>
  <c r="AY243" i="2"/>
  <c r="V84" i="4" s="1"/>
  <c r="AR243" i="2"/>
  <c r="AZ243" i="2"/>
  <c r="AJ243" i="2"/>
  <c r="AM243" i="2"/>
  <c r="AW243" i="2"/>
  <c r="T84" i="4" s="1"/>
  <c r="AP243" i="2"/>
  <c r="AO243" i="2"/>
  <c r="BK97" i="5"/>
  <c r="BK194" i="5"/>
  <c r="BK211" i="5"/>
  <c r="BK223" i="5"/>
  <c r="CP225" i="2"/>
  <c r="CP202" i="2"/>
  <c r="CP209" i="2"/>
  <c r="CP119" i="2"/>
  <c r="CH155" i="3"/>
  <c r="CJ65" i="3"/>
  <c r="CJ54" i="3"/>
  <c r="CJ44" i="3"/>
  <c r="CG140" i="2"/>
  <c r="CF140" i="2"/>
  <c r="CG141" i="2"/>
  <c r="CF141" i="2"/>
  <c r="CG139" i="2"/>
  <c r="CF139" i="2"/>
  <c r="CQ65" i="3"/>
  <c r="V4" i="4" l="1"/>
  <c r="W84" i="4"/>
  <c r="W4" i="4" s="1"/>
  <c r="AN35" i="3"/>
  <c r="K85" i="4"/>
  <c r="AM35" i="3"/>
  <c r="J85" i="4"/>
  <c r="AS35" i="3"/>
  <c r="P85" i="4"/>
  <c r="G86" i="4"/>
  <c r="Q86" i="4"/>
  <c r="AQ35" i="3"/>
  <c r="N85" i="4"/>
  <c r="AR35" i="3"/>
  <c r="O85" i="4"/>
  <c r="AI35" i="3"/>
  <c r="F85" i="4"/>
  <c r="AK35" i="3"/>
  <c r="H85" i="4"/>
  <c r="AP35" i="3"/>
  <c r="M85" i="4"/>
  <c r="AL35" i="3"/>
  <c r="I85" i="4"/>
  <c r="AU35" i="3"/>
  <c r="R85" i="4"/>
  <c r="Y82" i="4"/>
  <c r="Z82" i="4" s="1"/>
  <c r="S4" i="4"/>
  <c r="I88" i="4"/>
  <c r="J84" i="4"/>
  <c r="G84" i="4"/>
  <c r="Q88" i="4"/>
  <c r="R88" i="4"/>
  <c r="U4" i="4"/>
  <c r="M84" i="4"/>
  <c r="O84" i="4"/>
  <c r="O88" i="4"/>
  <c r="T4" i="4"/>
  <c r="L84" i="4"/>
  <c r="J88" i="4"/>
  <c r="AU83" i="5"/>
  <c r="X300" i="15" s="1"/>
  <c r="AQ83" i="5"/>
  <c r="T300" i="15" s="1"/>
  <c r="AH83" i="5"/>
  <c r="K300" i="15" s="1"/>
  <c r="AN83" i="5"/>
  <c r="Q300" i="15" s="1"/>
  <c r="AL83" i="5"/>
  <c r="O300" i="15" s="1"/>
  <c r="F299" i="15"/>
  <c r="F183" i="15"/>
  <c r="F242" i="15"/>
  <c r="AP83" i="5"/>
  <c r="S300" i="15" s="1"/>
  <c r="AV83" i="5"/>
  <c r="Y300" i="15" s="1"/>
  <c r="AW83" i="5"/>
  <c r="Z300" i="15" s="1"/>
  <c r="AS83" i="5"/>
  <c r="V300" i="15" s="1"/>
  <c r="AG83" i="5"/>
  <c r="J300" i="15" s="1"/>
  <c r="AI83" i="5"/>
  <c r="L300" i="15" s="1"/>
  <c r="AR83" i="5"/>
  <c r="U300" i="15" s="1"/>
  <c r="AK83" i="5"/>
  <c r="N300" i="15" s="1"/>
  <c r="AT83" i="5"/>
  <c r="W300" i="15" s="1"/>
  <c r="AF83" i="5"/>
  <c r="I300" i="15" s="1"/>
  <c r="AJ83" i="5"/>
  <c r="M300" i="15" s="1"/>
  <c r="AM83" i="5"/>
  <c r="P300" i="15" s="1"/>
  <c r="AO83" i="5"/>
  <c r="R300" i="15" s="1"/>
  <c r="AE83" i="5"/>
  <c r="H300" i="15" s="1"/>
  <c r="AU209" i="5"/>
  <c r="X184" i="15" s="1"/>
  <c r="AK209" i="5"/>
  <c r="N184" i="15" s="1"/>
  <c r="AI209" i="5"/>
  <c r="L184" i="15" s="1"/>
  <c r="AO192" i="5"/>
  <c r="R243" i="15" s="1"/>
  <c r="AG193" i="5"/>
  <c r="J244" i="15" s="1"/>
  <c r="AR209" i="5"/>
  <c r="U184" i="15" s="1"/>
  <c r="AN193" i="5"/>
  <c r="Q244" i="15" s="1"/>
  <c r="AQ209" i="5"/>
  <c r="T184" i="15" s="1"/>
  <c r="AU192" i="5"/>
  <c r="X243" i="15" s="1"/>
  <c r="AE192" i="5"/>
  <c r="H243" i="15" s="1"/>
  <c r="AR192" i="5"/>
  <c r="U243" i="15" s="1"/>
  <c r="AK192" i="5"/>
  <c r="N243" i="15" s="1"/>
  <c r="AP192" i="5"/>
  <c r="S243" i="15" s="1"/>
  <c r="AF210" i="5"/>
  <c r="I185" i="15" s="1"/>
  <c r="AT193" i="5"/>
  <c r="W244" i="15" s="1"/>
  <c r="AV192" i="5"/>
  <c r="Y243" i="15" s="1"/>
  <c r="AL210" i="5"/>
  <c r="O185" i="15" s="1"/>
  <c r="AJ209" i="5"/>
  <c r="M184" i="15" s="1"/>
  <c r="AW209" i="5"/>
  <c r="Z184" i="15" s="1"/>
  <c r="AH209" i="5"/>
  <c r="K184" i="15" s="1"/>
  <c r="AM192" i="5"/>
  <c r="P243" i="15" s="1"/>
  <c r="AP209" i="5"/>
  <c r="S184" i="15" s="1"/>
  <c r="AJ192" i="5"/>
  <c r="M243" i="15" s="1"/>
  <c r="AH193" i="5"/>
  <c r="K244" i="15" s="1"/>
  <c r="AO209" i="5"/>
  <c r="R184" i="15" s="1"/>
  <c r="AE209" i="5"/>
  <c r="H184" i="15" s="1"/>
  <c r="AI192" i="5"/>
  <c r="L243" i="15" s="1"/>
  <c r="AG209" i="5"/>
  <c r="J184" i="15" s="1"/>
  <c r="AM209" i="5"/>
  <c r="P184" i="15" s="1"/>
  <c r="AS192" i="5"/>
  <c r="V243" i="15" s="1"/>
  <c r="AL192" i="5"/>
  <c r="O243" i="15" s="1"/>
  <c r="AV209" i="5"/>
  <c r="Y184" i="15" s="1"/>
  <c r="AT209" i="5"/>
  <c r="W184" i="15" s="1"/>
  <c r="AF192" i="5"/>
  <c r="I243" i="15" s="1"/>
  <c r="AN209" i="5"/>
  <c r="Q184" i="15" s="1"/>
  <c r="AQ192" i="5"/>
  <c r="T243" i="15" s="1"/>
  <c r="AS210" i="5"/>
  <c r="V185" i="15" s="1"/>
  <c r="AW193" i="5"/>
  <c r="Z244" i="15" s="1"/>
  <c r="BN24" i="3"/>
  <c r="I24" i="3"/>
  <c r="J24" i="3" s="1"/>
  <c r="F155" i="3"/>
  <c r="BR119" i="2"/>
  <c r="CB155" i="3"/>
  <c r="CC54" i="3"/>
  <c r="CM44" i="3"/>
  <c r="CI209" i="2"/>
  <c r="CZ202" i="2"/>
  <c r="CM119" i="2"/>
  <c r="CI119" i="2"/>
  <c r="CJ119" i="2"/>
  <c r="I196" i="11"/>
  <c r="J196" i="11" s="1"/>
  <c r="G196" i="11"/>
  <c r="BK196" i="11" s="1"/>
  <c r="I195" i="11"/>
  <c r="J195" i="11" s="1"/>
  <c r="G195" i="11"/>
  <c r="BF195" i="11" s="1"/>
  <c r="I194" i="11"/>
  <c r="J194" i="11" s="1"/>
  <c r="G194" i="11"/>
  <c r="I193" i="11"/>
  <c r="J193" i="11" s="1"/>
  <c r="G193" i="11"/>
  <c r="BJ193" i="11" s="1"/>
  <c r="I192" i="11"/>
  <c r="J192" i="11" s="1"/>
  <c r="G192" i="11"/>
  <c r="BC192" i="11" s="1"/>
  <c r="I191" i="11"/>
  <c r="J191" i="11" s="1"/>
  <c r="G191" i="11"/>
  <c r="BG191" i="11" s="1"/>
  <c r="I190" i="11"/>
  <c r="J190" i="11" s="1"/>
  <c r="G190" i="11"/>
  <c r="AM190" i="11" s="1"/>
  <c r="I188" i="11"/>
  <c r="J188" i="11" s="1"/>
  <c r="G188" i="11"/>
  <c r="I187" i="11"/>
  <c r="J187" i="11" s="1"/>
  <c r="G187" i="11"/>
  <c r="I186" i="11"/>
  <c r="J186" i="11" s="1"/>
  <c r="G186" i="11"/>
  <c r="BJ186" i="11" s="1"/>
  <c r="I185" i="11"/>
  <c r="J185" i="11" s="1"/>
  <c r="G185" i="11"/>
  <c r="BG185" i="11" s="1"/>
  <c r="I184" i="11"/>
  <c r="J184" i="11" s="1"/>
  <c r="G184" i="11"/>
  <c r="BJ184" i="11" s="1"/>
  <c r="I183" i="11"/>
  <c r="J183" i="11" s="1"/>
  <c r="G183" i="11"/>
  <c r="BH183" i="11" s="1"/>
  <c r="I182" i="11"/>
  <c r="J182" i="11" s="1"/>
  <c r="G182" i="11"/>
  <c r="BF182" i="11" s="1"/>
  <c r="I181" i="11"/>
  <c r="J181" i="11" s="1"/>
  <c r="G181" i="11"/>
  <c r="CC181" i="11" s="1"/>
  <c r="CD181" i="11" s="1"/>
  <c r="I180" i="11"/>
  <c r="J180" i="11" s="1"/>
  <c r="G180" i="11"/>
  <c r="BG180" i="11" s="1"/>
  <c r="I179" i="11"/>
  <c r="J179" i="11" s="1"/>
  <c r="G179" i="11"/>
  <c r="BK179" i="11" s="1"/>
  <c r="I178" i="11"/>
  <c r="J178" i="11" s="1"/>
  <c r="G178" i="11"/>
  <c r="CC178" i="11" s="1"/>
  <c r="CD178" i="11" s="1"/>
  <c r="I177" i="11"/>
  <c r="J177" i="11" s="1"/>
  <c r="G177" i="11"/>
  <c r="BJ177" i="11" s="1"/>
  <c r="I176" i="11"/>
  <c r="J176" i="11" s="1"/>
  <c r="G176" i="11"/>
  <c r="I175" i="11"/>
  <c r="J175" i="11" s="1"/>
  <c r="G175" i="11"/>
  <c r="I174" i="11"/>
  <c r="J174" i="11" s="1"/>
  <c r="G174" i="11"/>
  <c r="I173" i="11"/>
  <c r="J173" i="11" s="1"/>
  <c r="G173" i="11"/>
  <c r="AM173" i="11" s="1"/>
  <c r="I172" i="11"/>
  <c r="J172" i="11" s="1"/>
  <c r="G172" i="11"/>
  <c r="I171" i="11"/>
  <c r="J171" i="11" s="1"/>
  <c r="G171" i="11"/>
  <c r="I170" i="11"/>
  <c r="J170" i="11" s="1"/>
  <c r="G170" i="11"/>
  <c r="CC170" i="11" s="1"/>
  <c r="CD170" i="11" s="1"/>
  <c r="I169" i="11"/>
  <c r="J169" i="11" s="1"/>
  <c r="G169" i="11"/>
  <c r="BD169" i="11" s="1"/>
  <c r="I168" i="11"/>
  <c r="J168" i="11" s="1"/>
  <c r="G168" i="11"/>
  <c r="BJ168" i="11" s="1"/>
  <c r="I167" i="11"/>
  <c r="J167" i="11" s="1"/>
  <c r="G167" i="11"/>
  <c r="BG167" i="11" s="1"/>
  <c r="I166" i="11"/>
  <c r="J166" i="11" s="1"/>
  <c r="G166" i="11"/>
  <c r="BA166" i="11" s="1"/>
  <c r="I165" i="11"/>
  <c r="J165" i="11" s="1"/>
  <c r="G165" i="11"/>
  <c r="BB165" i="11" s="1"/>
  <c r="I164" i="11"/>
  <c r="J164" i="11" s="1"/>
  <c r="G164" i="11"/>
  <c r="I163" i="11"/>
  <c r="J163" i="11" s="1"/>
  <c r="G163" i="11"/>
  <c r="BK163" i="11" s="1"/>
  <c r="I162" i="11"/>
  <c r="J162" i="11" s="1"/>
  <c r="G162" i="11"/>
  <c r="CC162" i="11" s="1"/>
  <c r="CD162" i="11" s="1"/>
  <c r="I161" i="11"/>
  <c r="J161" i="11" s="1"/>
  <c r="BF161" i="11"/>
  <c r="I160" i="11"/>
  <c r="J160" i="11" s="1"/>
  <c r="G160" i="11"/>
  <c r="I159" i="11"/>
  <c r="J159" i="11" s="1"/>
  <c r="G159" i="11"/>
  <c r="CC159" i="11" s="1"/>
  <c r="CD159" i="11" s="1"/>
  <c r="I158" i="11"/>
  <c r="J158" i="11" s="1"/>
  <c r="G158" i="11"/>
  <c r="AO158" i="11" s="1"/>
  <c r="I157" i="11"/>
  <c r="J157" i="11" s="1"/>
  <c r="G157" i="11"/>
  <c r="I156" i="11"/>
  <c r="J156" i="11" s="1"/>
  <c r="G156" i="11"/>
  <c r="BE156" i="11" s="1"/>
  <c r="I155" i="11"/>
  <c r="J155" i="11" s="1"/>
  <c r="G155" i="11"/>
  <c r="CC155" i="11" s="1"/>
  <c r="CD155" i="11" s="1"/>
  <c r="I154" i="11"/>
  <c r="J154" i="11" s="1"/>
  <c r="G154" i="11"/>
  <c r="BD154" i="11" s="1"/>
  <c r="I153" i="11"/>
  <c r="J153" i="11" s="1"/>
  <c r="G153" i="11"/>
  <c r="I152" i="11"/>
  <c r="J152" i="11" s="1"/>
  <c r="G152" i="11"/>
  <c r="I150" i="11"/>
  <c r="J150" i="11" s="1"/>
  <c r="G150" i="11"/>
  <c r="I149" i="11"/>
  <c r="J149" i="11" s="1"/>
  <c r="G149" i="11"/>
  <c r="I148" i="11"/>
  <c r="J148" i="11" s="1"/>
  <c r="G148" i="11"/>
  <c r="I147" i="11"/>
  <c r="J147" i="11" s="1"/>
  <c r="G147" i="11"/>
  <c r="I146" i="11"/>
  <c r="J146" i="11" s="1"/>
  <c r="G146" i="11"/>
  <c r="I144" i="11"/>
  <c r="J144" i="11" s="1"/>
  <c r="G144" i="11"/>
  <c r="BI144" i="11" s="1"/>
  <c r="I143" i="11"/>
  <c r="J143" i="11" s="1"/>
  <c r="G143" i="11"/>
  <c r="I142" i="11"/>
  <c r="J142" i="11" s="1"/>
  <c r="G142" i="11"/>
  <c r="I141" i="11"/>
  <c r="J141" i="11" s="1"/>
  <c r="G141" i="11"/>
  <c r="BZ141" i="11" s="1"/>
  <c r="I140" i="11"/>
  <c r="J140" i="11" s="1"/>
  <c r="G140" i="11"/>
  <c r="I139" i="11"/>
  <c r="J139" i="11" s="1"/>
  <c r="G139" i="11"/>
  <c r="BZ139" i="11" s="1"/>
  <c r="I138" i="11"/>
  <c r="J138" i="11" s="1"/>
  <c r="G138" i="11"/>
  <c r="BZ138" i="11" s="1"/>
  <c r="I137" i="11"/>
  <c r="J137" i="11" s="1"/>
  <c r="G137" i="11"/>
  <c r="AL137" i="11" s="1"/>
  <c r="I136" i="11"/>
  <c r="J136" i="11" s="1"/>
  <c r="G136" i="11"/>
  <c r="AZ136" i="11" s="1"/>
  <c r="I135" i="11"/>
  <c r="J135" i="11" s="1"/>
  <c r="G135" i="11"/>
  <c r="BD135" i="11" s="1"/>
  <c r="I134" i="11"/>
  <c r="J134" i="11" s="1"/>
  <c r="G134" i="11"/>
  <c r="I133" i="11"/>
  <c r="J133" i="11" s="1"/>
  <c r="G133" i="11"/>
  <c r="I132" i="11"/>
  <c r="J132" i="11" s="1"/>
  <c r="G132" i="11"/>
  <c r="AL132" i="11" s="1"/>
  <c r="I131" i="11"/>
  <c r="J131" i="11" s="1"/>
  <c r="G131" i="11"/>
  <c r="BK131" i="11" s="1"/>
  <c r="I130" i="11"/>
  <c r="J130" i="11" s="1"/>
  <c r="G130" i="11"/>
  <c r="I128" i="11"/>
  <c r="J128" i="11" s="1"/>
  <c r="G128" i="11"/>
  <c r="I127" i="11"/>
  <c r="J127" i="11" s="1"/>
  <c r="G127" i="11"/>
  <c r="BK127" i="11" s="1"/>
  <c r="I126" i="11"/>
  <c r="J126" i="11" s="1"/>
  <c r="G126" i="11"/>
  <c r="BZ126" i="11" s="1"/>
  <c r="I125" i="11"/>
  <c r="J125" i="11" s="1"/>
  <c r="G125" i="11"/>
  <c r="I124" i="11"/>
  <c r="J124" i="11" s="1"/>
  <c r="G124" i="11"/>
  <c r="BK124" i="11" s="1"/>
  <c r="G123" i="11"/>
  <c r="I116" i="11"/>
  <c r="J116" i="11" s="1"/>
  <c r="G116" i="11"/>
  <c r="BI116" i="11" s="1"/>
  <c r="I115" i="11"/>
  <c r="J115" i="11" s="1"/>
  <c r="G115" i="11"/>
  <c r="BH115" i="11" s="1"/>
  <c r="I114" i="11"/>
  <c r="J114" i="11" s="1"/>
  <c r="G114" i="11"/>
  <c r="BD114" i="11" s="1"/>
  <c r="I113" i="11"/>
  <c r="J113" i="11" s="1"/>
  <c r="G113" i="11"/>
  <c r="BH113" i="11" s="1"/>
  <c r="I112" i="11"/>
  <c r="J112" i="11" s="1"/>
  <c r="G112" i="11"/>
  <c r="BB112" i="11" s="1"/>
  <c r="I111" i="11"/>
  <c r="J111" i="11" s="1"/>
  <c r="G111" i="11"/>
  <c r="BF111" i="11" s="1"/>
  <c r="I110" i="11"/>
  <c r="J110" i="11" s="1"/>
  <c r="G110" i="11"/>
  <c r="AM110" i="11" s="1"/>
  <c r="I109" i="11"/>
  <c r="J109" i="11" s="1"/>
  <c r="G109" i="11"/>
  <c r="I108" i="11"/>
  <c r="J108" i="11" s="1"/>
  <c r="G108" i="11"/>
  <c r="BE108" i="11" s="1"/>
  <c r="I107" i="11"/>
  <c r="J107" i="11" s="1"/>
  <c r="G107" i="11"/>
  <c r="BD107" i="11" s="1"/>
  <c r="I106" i="11"/>
  <c r="J106" i="11" s="1"/>
  <c r="G106" i="11"/>
  <c r="AZ106" i="11" s="1"/>
  <c r="I105" i="11"/>
  <c r="J105" i="11" s="1"/>
  <c r="G105" i="11"/>
  <c r="BZ105" i="11" s="1"/>
  <c r="I104" i="11"/>
  <c r="J104" i="11" s="1"/>
  <c r="G104" i="11"/>
  <c r="I103" i="11"/>
  <c r="J103" i="11" s="1"/>
  <c r="G103" i="11"/>
  <c r="I102" i="11"/>
  <c r="J102" i="11" s="1"/>
  <c r="G102" i="11"/>
  <c r="I101" i="11"/>
  <c r="J101" i="11" s="1"/>
  <c r="G101" i="11"/>
  <c r="BZ101" i="11" s="1"/>
  <c r="I100" i="11"/>
  <c r="J100" i="11" s="1"/>
  <c r="G100" i="11"/>
  <c r="BZ100" i="11" s="1"/>
  <c r="I99" i="11"/>
  <c r="J99" i="11" s="1"/>
  <c r="G99" i="11"/>
  <c r="I98" i="11"/>
  <c r="J98" i="11" s="1"/>
  <c r="G98" i="11"/>
  <c r="I97" i="11"/>
  <c r="J97" i="11" s="1"/>
  <c r="G97" i="11"/>
  <c r="CC97" i="11" s="1"/>
  <c r="CD97" i="11" s="1"/>
  <c r="I96" i="11"/>
  <c r="J96" i="11" s="1"/>
  <c r="G96" i="11"/>
  <c r="I95" i="11"/>
  <c r="J95" i="11" s="1"/>
  <c r="G95" i="11"/>
  <c r="CC95" i="11" s="1"/>
  <c r="CD95" i="11" s="1"/>
  <c r="I94" i="11"/>
  <c r="J94" i="11" s="1"/>
  <c r="G94" i="11"/>
  <c r="BE94" i="11" s="1"/>
  <c r="I93" i="11"/>
  <c r="J93" i="11" s="1"/>
  <c r="G93" i="11"/>
  <c r="BJ93" i="11" s="1"/>
  <c r="I92" i="11"/>
  <c r="J92" i="11" s="1"/>
  <c r="G92" i="11"/>
  <c r="BE92" i="11" s="1"/>
  <c r="I91" i="11"/>
  <c r="J91" i="11" s="1"/>
  <c r="G91" i="11"/>
  <c r="CC91" i="11" s="1"/>
  <c r="CD91" i="11" s="1"/>
  <c r="I90" i="11"/>
  <c r="J90" i="11" s="1"/>
  <c r="G90" i="11"/>
  <c r="BE90" i="11" s="1"/>
  <c r="I89" i="11"/>
  <c r="J89" i="11" s="1"/>
  <c r="G89" i="11"/>
  <c r="CC89" i="11" s="1"/>
  <c r="CD89" i="11" s="1"/>
  <c r="I88" i="11"/>
  <c r="J88" i="11" s="1"/>
  <c r="G88" i="11"/>
  <c r="BE88" i="11" s="1"/>
  <c r="I87" i="11"/>
  <c r="J87" i="11" s="1"/>
  <c r="G87" i="11"/>
  <c r="CC87" i="11" s="1"/>
  <c r="CD87" i="11" s="1"/>
  <c r="I86" i="11"/>
  <c r="J86" i="11" s="1"/>
  <c r="G86" i="11"/>
  <c r="BE86" i="11" s="1"/>
  <c r="I85" i="11"/>
  <c r="J85" i="11" s="1"/>
  <c r="G85" i="11"/>
  <c r="I84" i="11"/>
  <c r="J84" i="11" s="1"/>
  <c r="G84" i="11"/>
  <c r="BE84" i="11" s="1"/>
  <c r="I83" i="11"/>
  <c r="J83" i="11" s="1"/>
  <c r="G83" i="11"/>
  <c r="CC83" i="11" s="1"/>
  <c r="CD83" i="11" s="1"/>
  <c r="I82" i="11"/>
  <c r="J82" i="11" s="1"/>
  <c r="G82" i="11"/>
  <c r="BE82" i="11" s="1"/>
  <c r="I81" i="11"/>
  <c r="J81" i="11" s="1"/>
  <c r="G81" i="11"/>
  <c r="I80" i="11"/>
  <c r="J80" i="11" s="1"/>
  <c r="G80" i="11"/>
  <c r="BZ80" i="11" s="1"/>
  <c r="I79" i="11"/>
  <c r="J79" i="11" s="1"/>
  <c r="G79" i="11"/>
  <c r="CC79" i="11" s="1"/>
  <c r="CD79" i="11" s="1"/>
  <c r="I78" i="11"/>
  <c r="J78" i="11" s="1"/>
  <c r="G78" i="11"/>
  <c r="I77" i="11"/>
  <c r="J77" i="11" s="1"/>
  <c r="G77" i="11"/>
  <c r="I76" i="11"/>
  <c r="J76" i="11" s="1"/>
  <c r="G76" i="11"/>
  <c r="I75" i="11"/>
  <c r="J75" i="11" s="1"/>
  <c r="G75" i="11"/>
  <c r="I74" i="11"/>
  <c r="J74" i="11" s="1"/>
  <c r="G74" i="11"/>
  <c r="I73" i="11"/>
  <c r="J73" i="11" s="1"/>
  <c r="G73" i="11"/>
  <c r="I72" i="11"/>
  <c r="J72" i="11" s="1"/>
  <c r="G72" i="11"/>
  <c r="I71" i="11"/>
  <c r="J71" i="11" s="1"/>
  <c r="G71" i="11"/>
  <c r="I70" i="11"/>
  <c r="J70" i="11" s="1"/>
  <c r="G70" i="11"/>
  <c r="BI70" i="11" s="1"/>
  <c r="I69" i="11"/>
  <c r="J69" i="11" s="1"/>
  <c r="G69" i="11"/>
  <c r="BH69" i="11" s="1"/>
  <c r="I68" i="11"/>
  <c r="J68" i="11" s="1"/>
  <c r="G68" i="11"/>
  <c r="BD68" i="11" s="1"/>
  <c r="I67" i="11"/>
  <c r="J67" i="11" s="1"/>
  <c r="G67" i="11"/>
  <c r="AP67" i="11" s="1"/>
  <c r="I66" i="11"/>
  <c r="J66" i="11" s="1"/>
  <c r="G66" i="11"/>
  <c r="BG66" i="11" s="1"/>
  <c r="I65" i="11"/>
  <c r="J65" i="11" s="1"/>
  <c r="G65" i="11"/>
  <c r="I64" i="11"/>
  <c r="J64" i="11" s="1"/>
  <c r="G64" i="11"/>
  <c r="I63" i="11"/>
  <c r="J63" i="11" s="1"/>
  <c r="G63" i="11"/>
  <c r="I62" i="11"/>
  <c r="J62" i="11" s="1"/>
  <c r="S12" i="7"/>
  <c r="J64" i="1" s="1"/>
  <c r="R12" i="7"/>
  <c r="I64" i="1" s="1"/>
  <c r="Q12" i="7"/>
  <c r="H64" i="1" s="1"/>
  <c r="P12" i="7"/>
  <c r="G64" i="1" s="1"/>
  <c r="O12" i="7"/>
  <c r="F64" i="1" s="1"/>
  <c r="M12" i="7"/>
  <c r="E64" i="1" s="1"/>
  <c r="L12" i="7"/>
  <c r="K12" i="7"/>
  <c r="B64" i="1" s="1"/>
  <c r="AG142" i="7"/>
  <c r="BM223" i="5"/>
  <c r="G223" i="5"/>
  <c r="I223" i="5" s="1"/>
  <c r="F223" i="5"/>
  <c r="F222" i="5"/>
  <c r="F221" i="5"/>
  <c r="F220" i="5"/>
  <c r="F219" i="5"/>
  <c r="F218" i="5"/>
  <c r="F217" i="5"/>
  <c r="F216" i="5"/>
  <c r="F215" i="5"/>
  <c r="F214" i="5"/>
  <c r="F213" i="5"/>
  <c r="BM211" i="5"/>
  <c r="G211" i="5"/>
  <c r="I211" i="5" s="1"/>
  <c r="F211" i="5"/>
  <c r="F210" i="5"/>
  <c r="F209" i="5"/>
  <c r="F208" i="5"/>
  <c r="F207" i="5"/>
  <c r="F206" i="5"/>
  <c r="F205" i="5"/>
  <c r="F204" i="5"/>
  <c r="F203" i="5"/>
  <c r="F202" i="5"/>
  <c r="F201" i="5"/>
  <c r="F200" i="5"/>
  <c r="F199" i="5"/>
  <c r="F198" i="5"/>
  <c r="F197" i="5"/>
  <c r="F196" i="5"/>
  <c r="BM194" i="5"/>
  <c r="G194" i="5"/>
  <c r="I194" i="5" s="1"/>
  <c r="F194" i="5"/>
  <c r="F193" i="5"/>
  <c r="F192" i="5"/>
  <c r="F191" i="5"/>
  <c r="F190" i="5"/>
  <c r="F189" i="5"/>
  <c r="F188" i="5"/>
  <c r="F187" i="5"/>
  <c r="F186" i="5"/>
  <c r="F185" i="5"/>
  <c r="F184" i="5"/>
  <c r="F183" i="5"/>
  <c r="F182" i="5"/>
  <c r="F181" i="5"/>
  <c r="F180" i="5"/>
  <c r="F179" i="5"/>
  <c r="F109" i="5"/>
  <c r="F107" i="5"/>
  <c r="F106" i="5"/>
  <c r="F105" i="5"/>
  <c r="F104" i="5"/>
  <c r="F103" i="5"/>
  <c r="F102" i="5"/>
  <c r="F101" i="5"/>
  <c r="F100" i="5"/>
  <c r="F99" i="5"/>
  <c r="F98" i="5"/>
  <c r="BM97" i="5"/>
  <c r="G97" i="5"/>
  <c r="I97" i="5" s="1"/>
  <c r="F97" i="5"/>
  <c r="F96" i="5"/>
  <c r="F95" i="5"/>
  <c r="F94" i="5"/>
  <c r="F93" i="5"/>
  <c r="F92" i="5"/>
  <c r="F91" i="5"/>
  <c r="F90" i="5"/>
  <c r="F89" i="5"/>
  <c r="F88" i="5"/>
  <c r="F87" i="5"/>
  <c r="I85" i="5"/>
  <c r="F85" i="5"/>
  <c r="F79" i="5"/>
  <c r="F78" i="5"/>
  <c r="F77" i="5"/>
  <c r="F76" i="5"/>
  <c r="F75" i="5"/>
  <c r="F74" i="5"/>
  <c r="F73" i="5"/>
  <c r="F72" i="5"/>
  <c r="F71" i="5"/>
  <c r="F70" i="5"/>
  <c r="R508" i="4"/>
  <c r="Q508" i="4"/>
  <c r="F508" i="4"/>
  <c r="R507" i="4"/>
  <c r="Q507" i="4"/>
  <c r="R506" i="4"/>
  <c r="Q506" i="4"/>
  <c r="R505" i="4"/>
  <c r="Q505" i="4"/>
  <c r="F505" i="4"/>
  <c r="R501" i="4"/>
  <c r="Q501" i="4"/>
  <c r="F501" i="4"/>
  <c r="R500" i="4"/>
  <c r="Q500" i="4"/>
  <c r="F500" i="4"/>
  <c r="R499" i="4"/>
  <c r="Q499" i="4"/>
  <c r="R497" i="4"/>
  <c r="Q497" i="4"/>
  <c r="F497" i="4"/>
  <c r="R496" i="4"/>
  <c r="Q496" i="4"/>
  <c r="F496" i="4"/>
  <c r="R495" i="4"/>
  <c r="Q495" i="4"/>
  <c r="R494" i="4"/>
  <c r="Q494" i="4"/>
  <c r="R493" i="4"/>
  <c r="Q493" i="4"/>
  <c r="R492" i="4"/>
  <c r="Q492" i="4"/>
  <c r="R491" i="4"/>
  <c r="Q491" i="4"/>
  <c r="R490" i="4"/>
  <c r="Q490" i="4"/>
  <c r="R489" i="4"/>
  <c r="Q489" i="4"/>
  <c r="R488" i="4"/>
  <c r="Q488" i="4"/>
  <c r="R487" i="4"/>
  <c r="Q487" i="4"/>
  <c r="R486" i="4"/>
  <c r="Q486" i="4"/>
  <c r="R485" i="4"/>
  <c r="Q485" i="4"/>
  <c r="R484" i="4"/>
  <c r="Q484" i="4"/>
  <c r="R483" i="4"/>
  <c r="Q483" i="4"/>
  <c r="R482" i="4"/>
  <c r="Q482" i="4"/>
  <c r="R481" i="4"/>
  <c r="Q481" i="4"/>
  <c r="R445" i="4"/>
  <c r="Q445" i="4"/>
  <c r="F445" i="4"/>
  <c r="R444" i="4"/>
  <c r="Q444" i="4"/>
  <c r="F444" i="4"/>
  <c r="R443" i="4"/>
  <c r="Q443" i="4"/>
  <c r="F443" i="4"/>
  <c r="R442" i="4"/>
  <c r="Q442" i="4"/>
  <c r="R441" i="4"/>
  <c r="Q441" i="4"/>
  <c r="R440" i="4"/>
  <c r="Q440" i="4"/>
  <c r="F440" i="4"/>
  <c r="R439" i="4"/>
  <c r="Q439" i="4"/>
  <c r="F439" i="4"/>
  <c r="R438" i="4"/>
  <c r="Q438" i="4"/>
  <c r="R437" i="4"/>
  <c r="Q437" i="4"/>
  <c r="R436" i="4"/>
  <c r="Q436" i="4"/>
  <c r="R435" i="4"/>
  <c r="Q435" i="4"/>
  <c r="F435" i="4"/>
  <c r="R434" i="4"/>
  <c r="Q434" i="4"/>
  <c r="F434" i="4"/>
  <c r="R433" i="4"/>
  <c r="Q433" i="4"/>
  <c r="F433" i="4"/>
  <c r="R432" i="4"/>
  <c r="Q432" i="4"/>
  <c r="F432" i="4"/>
  <c r="R431" i="4"/>
  <c r="Q431" i="4"/>
  <c r="F431" i="4"/>
  <c r="R430" i="4"/>
  <c r="Q430" i="4"/>
  <c r="F430" i="4"/>
  <c r="R429" i="4"/>
  <c r="Q429" i="4"/>
  <c r="F429" i="4"/>
  <c r="R428" i="4"/>
  <c r="Q428" i="4"/>
  <c r="F428" i="4"/>
  <c r="R427" i="4"/>
  <c r="Q427" i="4"/>
  <c r="R426" i="4"/>
  <c r="Q426" i="4"/>
  <c r="R425" i="4"/>
  <c r="Q425" i="4"/>
  <c r="F425" i="4"/>
  <c r="R424" i="4"/>
  <c r="Q424" i="4"/>
  <c r="R423" i="4"/>
  <c r="Q423" i="4"/>
  <c r="F423" i="4"/>
  <c r="R422" i="4"/>
  <c r="Q422" i="4"/>
  <c r="F422" i="4"/>
  <c r="R421" i="4"/>
  <c r="Q421" i="4"/>
  <c r="F421" i="4"/>
  <c r="R420" i="4"/>
  <c r="Q420" i="4"/>
  <c r="F420" i="4"/>
  <c r="R419" i="4"/>
  <c r="Q419" i="4"/>
  <c r="F419" i="4"/>
  <c r="R418" i="4"/>
  <c r="Q418" i="4"/>
  <c r="R417" i="4"/>
  <c r="Q417" i="4"/>
  <c r="F417" i="4"/>
  <c r="R416" i="4"/>
  <c r="Q416" i="4"/>
  <c r="F416" i="4"/>
  <c r="R415" i="4"/>
  <c r="Q415" i="4"/>
  <c r="F415" i="4"/>
  <c r="R414" i="4"/>
  <c r="Q414" i="4"/>
  <c r="F414" i="4"/>
  <c r="R413" i="4"/>
  <c r="Q413" i="4"/>
  <c r="R412" i="4"/>
  <c r="Q412" i="4"/>
  <c r="R411" i="4"/>
  <c r="Q411" i="4"/>
  <c r="F411" i="4"/>
  <c r="R410" i="4"/>
  <c r="Q410" i="4"/>
  <c r="F410" i="4"/>
  <c r="R409" i="4"/>
  <c r="Q409" i="4"/>
  <c r="R408" i="4"/>
  <c r="Q408" i="4"/>
  <c r="R407" i="4"/>
  <c r="Q407" i="4"/>
  <c r="F407" i="4"/>
  <c r="R406" i="4"/>
  <c r="Q406" i="4"/>
  <c r="F406" i="4"/>
  <c r="R401" i="4"/>
  <c r="Q401" i="4"/>
  <c r="R400" i="4"/>
  <c r="Q400" i="4"/>
  <c r="R399" i="4"/>
  <c r="Q399" i="4"/>
  <c r="R398" i="4"/>
  <c r="Q398" i="4"/>
  <c r="R397" i="4"/>
  <c r="Q397" i="4"/>
  <c r="R396" i="4"/>
  <c r="Q396" i="4"/>
  <c r="R395" i="4"/>
  <c r="Q395" i="4"/>
  <c r="R393" i="4"/>
  <c r="Q393" i="4"/>
  <c r="R392" i="4"/>
  <c r="Q392" i="4"/>
  <c r="R391" i="4"/>
  <c r="Q391" i="4"/>
  <c r="R390" i="4"/>
  <c r="Q390" i="4"/>
  <c r="R389" i="4"/>
  <c r="Q389" i="4"/>
  <c r="R388" i="4"/>
  <c r="Q388" i="4"/>
  <c r="R387" i="4"/>
  <c r="Q387" i="4"/>
  <c r="R386" i="4"/>
  <c r="Q386" i="4"/>
  <c r="R385" i="4"/>
  <c r="Q385" i="4"/>
  <c r="R384" i="4"/>
  <c r="Q384" i="4"/>
  <c r="R383" i="4"/>
  <c r="Q383" i="4"/>
  <c r="R382" i="4"/>
  <c r="Q382" i="4"/>
  <c r="R381" i="4"/>
  <c r="Q381" i="4"/>
  <c r="R380" i="4"/>
  <c r="Q380" i="4"/>
  <c r="R379" i="4"/>
  <c r="Q379" i="4"/>
  <c r="R378" i="4"/>
  <c r="Q378" i="4"/>
  <c r="R377" i="4"/>
  <c r="Q377" i="4"/>
  <c r="R376" i="4"/>
  <c r="Q376" i="4"/>
  <c r="R375" i="4"/>
  <c r="Q375" i="4"/>
  <c r="R374" i="4"/>
  <c r="Q374" i="4"/>
  <c r="R373" i="4"/>
  <c r="Q373" i="4"/>
  <c r="R372" i="4"/>
  <c r="Q372" i="4"/>
  <c r="R371" i="4"/>
  <c r="Q371" i="4"/>
  <c r="R370" i="4"/>
  <c r="Q370" i="4"/>
  <c r="R369" i="4"/>
  <c r="Q369" i="4"/>
  <c r="R368" i="4"/>
  <c r="Q368" i="4"/>
  <c r="R367" i="4"/>
  <c r="Q367" i="4"/>
  <c r="R366" i="4"/>
  <c r="Q366" i="4"/>
  <c r="R365" i="4"/>
  <c r="Q365" i="4"/>
  <c r="R364" i="4"/>
  <c r="Q364" i="4"/>
  <c r="R363" i="4"/>
  <c r="Q363" i="4"/>
  <c r="R341" i="4"/>
  <c r="Q341" i="4"/>
  <c r="R340" i="4"/>
  <c r="Q340" i="4"/>
  <c r="R339" i="4"/>
  <c r="Q339" i="4"/>
  <c r="R338" i="4"/>
  <c r="Q338" i="4"/>
  <c r="R337" i="4"/>
  <c r="Q337" i="4"/>
  <c r="R336" i="4"/>
  <c r="Q336" i="4"/>
  <c r="R335" i="4"/>
  <c r="Q335" i="4"/>
  <c r="R334" i="4"/>
  <c r="Q334" i="4"/>
  <c r="R333" i="4"/>
  <c r="Q333" i="4"/>
  <c r="R332" i="4"/>
  <c r="Q332" i="4"/>
  <c r="R331" i="4"/>
  <c r="Q331" i="4"/>
  <c r="R330" i="4"/>
  <c r="Q330" i="4"/>
  <c r="R329" i="4"/>
  <c r="Q329" i="4"/>
  <c r="R328" i="4"/>
  <c r="Q328" i="4"/>
  <c r="R327" i="4"/>
  <c r="Q327" i="4"/>
  <c r="R326" i="4"/>
  <c r="Q326" i="4"/>
  <c r="R325" i="4"/>
  <c r="Q325" i="4"/>
  <c r="R324" i="4"/>
  <c r="Q324" i="4"/>
  <c r="R323" i="4"/>
  <c r="Q323" i="4"/>
  <c r="R322" i="4"/>
  <c r="Q322" i="4"/>
  <c r="R321" i="4"/>
  <c r="Q321" i="4"/>
  <c r="R320" i="4"/>
  <c r="Q320" i="4"/>
  <c r="R319" i="4"/>
  <c r="Q319" i="4"/>
  <c r="R318" i="4"/>
  <c r="Q318" i="4"/>
  <c r="R317" i="4"/>
  <c r="Q317" i="4"/>
  <c r="R316" i="4"/>
  <c r="Q316" i="4"/>
  <c r="R315" i="4"/>
  <c r="Q315" i="4"/>
  <c r="R314" i="4"/>
  <c r="Q314" i="4"/>
  <c r="F314" i="4"/>
  <c r="R313" i="4"/>
  <c r="Q313" i="4"/>
  <c r="F313" i="4"/>
  <c r="R312" i="4"/>
  <c r="Q312" i="4"/>
  <c r="F312" i="4"/>
  <c r="R311" i="4"/>
  <c r="Q311" i="4"/>
  <c r="F311" i="4"/>
  <c r="R310" i="4"/>
  <c r="Q310" i="4"/>
  <c r="F310" i="4"/>
  <c r="R309" i="4"/>
  <c r="Q309" i="4"/>
  <c r="F309" i="4"/>
  <c r="R308" i="4"/>
  <c r="Q308" i="4"/>
  <c r="F308" i="4"/>
  <c r="R307" i="4"/>
  <c r="Q307" i="4"/>
  <c r="F307" i="4"/>
  <c r="R306" i="4"/>
  <c r="Q306" i="4"/>
  <c r="F306" i="4"/>
  <c r="R305" i="4"/>
  <c r="Q305" i="4"/>
  <c r="F305" i="4"/>
  <c r="R304" i="4"/>
  <c r="Q304" i="4"/>
  <c r="F304" i="4"/>
  <c r="R303" i="4"/>
  <c r="Q303" i="4"/>
  <c r="F303" i="4"/>
  <c r="R302" i="4"/>
  <c r="Q302" i="4"/>
  <c r="F302" i="4"/>
  <c r="R301" i="4"/>
  <c r="Q301" i="4"/>
  <c r="F301" i="4"/>
  <c r="R300" i="4"/>
  <c r="Q300" i="4"/>
  <c r="F300" i="4"/>
  <c r="R299" i="4"/>
  <c r="Q299" i="4"/>
  <c r="F299" i="4"/>
  <c r="R298" i="4"/>
  <c r="Q298" i="4"/>
  <c r="F298" i="4"/>
  <c r="R297" i="4"/>
  <c r="Q297" i="4"/>
  <c r="F297" i="4"/>
  <c r="R296" i="4"/>
  <c r="Q296" i="4"/>
  <c r="F296" i="4"/>
  <c r="R295" i="4"/>
  <c r="Q295" i="4"/>
  <c r="F295" i="4"/>
  <c r="R294" i="4"/>
  <c r="Q294" i="4"/>
  <c r="F294" i="4"/>
  <c r="R293" i="4"/>
  <c r="Q293" i="4"/>
  <c r="F293" i="4"/>
  <c r="R292" i="4"/>
  <c r="Q292" i="4"/>
  <c r="F292" i="4"/>
  <c r="R291" i="4"/>
  <c r="Q291" i="4"/>
  <c r="F291" i="4"/>
  <c r="R290" i="4"/>
  <c r="Q290" i="4"/>
  <c r="F290" i="4"/>
  <c r="R289" i="4"/>
  <c r="Q289" i="4"/>
  <c r="F289" i="4"/>
  <c r="R288" i="4"/>
  <c r="Q288" i="4"/>
  <c r="F288" i="4"/>
  <c r="R287" i="4"/>
  <c r="Q287" i="4"/>
  <c r="F287" i="4"/>
  <c r="R286" i="4"/>
  <c r="Q286" i="4"/>
  <c r="F286" i="4"/>
  <c r="R285" i="4"/>
  <c r="Q285" i="4"/>
  <c r="F285" i="4"/>
  <c r="R284" i="4"/>
  <c r="Q284" i="4"/>
  <c r="F284" i="4"/>
  <c r="R283" i="4"/>
  <c r="Q283" i="4"/>
  <c r="F283" i="4"/>
  <c r="R282" i="4"/>
  <c r="Q282" i="4"/>
  <c r="F282" i="4"/>
  <c r="R281" i="4"/>
  <c r="Q281" i="4"/>
  <c r="F281" i="4"/>
  <c r="R280" i="4"/>
  <c r="Q280" i="4"/>
  <c r="F280" i="4"/>
  <c r="R279" i="4"/>
  <c r="Q279" i="4"/>
  <c r="F279" i="4"/>
  <c r="R278" i="4"/>
  <c r="Q278" i="4"/>
  <c r="R277" i="4"/>
  <c r="Q277" i="4"/>
  <c r="R275" i="4"/>
  <c r="Q275" i="4"/>
  <c r="F275" i="4"/>
  <c r="R274" i="4"/>
  <c r="Q274" i="4"/>
  <c r="F274" i="4"/>
  <c r="R273" i="4"/>
  <c r="Q273" i="4"/>
  <c r="F273" i="4"/>
  <c r="R272" i="4"/>
  <c r="Q272" i="4"/>
  <c r="F272" i="4"/>
  <c r="R271" i="4"/>
  <c r="Q271" i="4"/>
  <c r="F271" i="4"/>
  <c r="R270" i="4"/>
  <c r="Q270" i="4"/>
  <c r="F270" i="4"/>
  <c r="R269" i="4"/>
  <c r="Q269" i="4"/>
  <c r="F269" i="4"/>
  <c r="R268" i="4"/>
  <c r="Q268" i="4"/>
  <c r="F268" i="4"/>
  <c r="R267" i="4"/>
  <c r="Q267" i="4"/>
  <c r="F267" i="4"/>
  <c r="R266" i="4"/>
  <c r="Q266" i="4"/>
  <c r="F266" i="4"/>
  <c r="R265" i="4"/>
  <c r="Q265" i="4"/>
  <c r="F265" i="4"/>
  <c r="R264" i="4"/>
  <c r="Q264" i="4"/>
  <c r="F264" i="4"/>
  <c r="R263" i="4"/>
  <c r="Q263" i="4"/>
  <c r="F263" i="4"/>
  <c r="R262" i="4"/>
  <c r="Q262" i="4"/>
  <c r="F262" i="4"/>
  <c r="R261" i="4"/>
  <c r="Q261" i="4"/>
  <c r="F261" i="4"/>
  <c r="R260" i="4"/>
  <c r="Q260" i="4"/>
  <c r="R259" i="4"/>
  <c r="Q259" i="4"/>
  <c r="R258" i="4"/>
  <c r="Q258" i="4"/>
  <c r="R257" i="4"/>
  <c r="Q257" i="4"/>
  <c r="F257" i="4"/>
  <c r="R256" i="4"/>
  <c r="Q256" i="4"/>
  <c r="F256" i="4"/>
  <c r="R255" i="4"/>
  <c r="Q255" i="4"/>
  <c r="F255" i="4"/>
  <c r="R254" i="4"/>
  <c r="Q254" i="4"/>
  <c r="F254" i="4"/>
  <c r="R253" i="4"/>
  <c r="Q253" i="4"/>
  <c r="F253" i="4"/>
  <c r="R251" i="4"/>
  <c r="Q251" i="4"/>
  <c r="F251" i="4"/>
  <c r="R250" i="4"/>
  <c r="Q250" i="4"/>
  <c r="F250" i="4"/>
  <c r="R249" i="4"/>
  <c r="Q249" i="4"/>
  <c r="F249" i="4"/>
  <c r="R248" i="4"/>
  <c r="Q248" i="4"/>
  <c r="F248" i="4"/>
  <c r="R247" i="4"/>
  <c r="Q247" i="4"/>
  <c r="F247" i="4"/>
  <c r="R246" i="4"/>
  <c r="Q246" i="4"/>
  <c r="F246" i="4"/>
  <c r="R245" i="4"/>
  <c r="Q245" i="4"/>
  <c r="F245" i="4"/>
  <c r="R244" i="4"/>
  <c r="Q244" i="4"/>
  <c r="F244" i="4"/>
  <c r="R243" i="4"/>
  <c r="Q243" i="4"/>
  <c r="F243" i="4"/>
  <c r="R242" i="4"/>
  <c r="Q242" i="4"/>
  <c r="F242" i="4"/>
  <c r="R241" i="4"/>
  <c r="Q241" i="4"/>
  <c r="F241" i="4"/>
  <c r="R240" i="4"/>
  <c r="Q240" i="4"/>
  <c r="F240" i="4"/>
  <c r="R239" i="4"/>
  <c r="Q239" i="4"/>
  <c r="F239" i="4"/>
  <c r="R238" i="4"/>
  <c r="Q238" i="4"/>
  <c r="F238" i="4"/>
  <c r="R237" i="4"/>
  <c r="Q237" i="4"/>
  <c r="F237" i="4"/>
  <c r="R236" i="4"/>
  <c r="Q236" i="4"/>
  <c r="F236" i="4"/>
  <c r="R235" i="4"/>
  <c r="Q235" i="4"/>
  <c r="F235" i="4"/>
  <c r="R234" i="4"/>
  <c r="Q234" i="4"/>
  <c r="F234" i="4"/>
  <c r="R233" i="4"/>
  <c r="Q233" i="4"/>
  <c r="F233" i="4"/>
  <c r="R232" i="4"/>
  <c r="Q232" i="4"/>
  <c r="F232" i="4"/>
  <c r="R231" i="4"/>
  <c r="Q231" i="4"/>
  <c r="F231" i="4"/>
  <c r="R230" i="4"/>
  <c r="Q230" i="4"/>
  <c r="F230" i="4"/>
  <c r="R229" i="4"/>
  <c r="Q229" i="4"/>
  <c r="F229" i="4"/>
  <c r="R228" i="4"/>
  <c r="Q228" i="4"/>
  <c r="F228" i="4"/>
  <c r="R227" i="4"/>
  <c r="Q227" i="4"/>
  <c r="F227" i="4"/>
  <c r="R226" i="4"/>
  <c r="Q226" i="4"/>
  <c r="F226" i="4"/>
  <c r="R225" i="4"/>
  <c r="Q225" i="4"/>
  <c r="F225" i="4"/>
  <c r="R224" i="4"/>
  <c r="Q224" i="4"/>
  <c r="F224" i="4"/>
  <c r="R223" i="4"/>
  <c r="Q223" i="4"/>
  <c r="F223" i="4"/>
  <c r="R222" i="4"/>
  <c r="Q222" i="4"/>
  <c r="F222" i="4"/>
  <c r="R221" i="4"/>
  <c r="Q221" i="4"/>
  <c r="F221" i="4"/>
  <c r="R220" i="4"/>
  <c r="Q220" i="4"/>
  <c r="F220" i="4"/>
  <c r="R219" i="4"/>
  <c r="Q219" i="4"/>
  <c r="F219" i="4"/>
  <c r="R218" i="4"/>
  <c r="Q218" i="4"/>
  <c r="F218" i="4"/>
  <c r="R217" i="4"/>
  <c r="Q217" i="4"/>
  <c r="F217" i="4"/>
  <c r="R216" i="4"/>
  <c r="Q216" i="4"/>
  <c r="F216" i="4"/>
  <c r="R215" i="4"/>
  <c r="Q215" i="4"/>
  <c r="F215" i="4"/>
  <c r="R214" i="4"/>
  <c r="Q214" i="4"/>
  <c r="F214" i="4"/>
  <c r="R213" i="4"/>
  <c r="Q213" i="4"/>
  <c r="F213" i="4"/>
  <c r="R212" i="4"/>
  <c r="Q212" i="4"/>
  <c r="F212" i="4"/>
  <c r="R211" i="4"/>
  <c r="Q211" i="4"/>
  <c r="F211" i="4"/>
  <c r="R210" i="4"/>
  <c r="Q210" i="4"/>
  <c r="R209" i="4"/>
  <c r="Q209" i="4"/>
  <c r="R208" i="4"/>
  <c r="Q208" i="4"/>
  <c r="R197" i="4"/>
  <c r="Q197" i="4"/>
  <c r="R196" i="4"/>
  <c r="Q196" i="4"/>
  <c r="F196" i="4"/>
  <c r="R195" i="4"/>
  <c r="Q195" i="4"/>
  <c r="R194" i="4"/>
  <c r="Q194" i="4"/>
  <c r="R193" i="4"/>
  <c r="Q193" i="4"/>
  <c r="R192" i="4"/>
  <c r="Q192" i="4"/>
  <c r="R191" i="4"/>
  <c r="Q191" i="4"/>
  <c r="R190" i="4"/>
  <c r="Q190" i="4"/>
  <c r="R189" i="4"/>
  <c r="Q189" i="4"/>
  <c r="F189" i="4"/>
  <c r="R188" i="4"/>
  <c r="Q188" i="4"/>
  <c r="F188" i="4"/>
  <c r="R187" i="4"/>
  <c r="Q187" i="4"/>
  <c r="F187" i="4"/>
  <c r="R186" i="4"/>
  <c r="Q186" i="4"/>
  <c r="F186" i="4"/>
  <c r="R185" i="4"/>
  <c r="Q185" i="4"/>
  <c r="F185" i="4"/>
  <c r="R184" i="4"/>
  <c r="Q184" i="4"/>
  <c r="R183" i="4"/>
  <c r="Q183" i="4"/>
  <c r="R182" i="4"/>
  <c r="Q182" i="4"/>
  <c r="R181" i="4"/>
  <c r="Q181" i="4"/>
  <c r="R168" i="4"/>
  <c r="Q168" i="4"/>
  <c r="F168" i="4"/>
  <c r="R162" i="4"/>
  <c r="Q162" i="4"/>
  <c r="R161" i="4"/>
  <c r="Q161" i="4"/>
  <c r="F161" i="4"/>
  <c r="R160" i="4"/>
  <c r="Q160" i="4"/>
  <c r="R159" i="4"/>
  <c r="Q159" i="4"/>
  <c r="F159" i="4"/>
  <c r="R158" i="4"/>
  <c r="Q158" i="4"/>
  <c r="R152" i="4"/>
  <c r="Q152" i="4"/>
  <c r="R151" i="4"/>
  <c r="Q151" i="4"/>
  <c r="R150" i="4"/>
  <c r="Q150" i="4"/>
  <c r="R149" i="4"/>
  <c r="Q149" i="4"/>
  <c r="R148" i="4"/>
  <c r="Q148" i="4"/>
  <c r="R147" i="4"/>
  <c r="Q147" i="4"/>
  <c r="R146" i="4"/>
  <c r="Q146" i="4"/>
  <c r="R145" i="4"/>
  <c r="Q145" i="4"/>
  <c r="F145" i="4"/>
  <c r="R144" i="4"/>
  <c r="Q144" i="4"/>
  <c r="P144" i="4"/>
  <c r="O144" i="4"/>
  <c r="N144" i="4"/>
  <c r="M144" i="4"/>
  <c r="L144" i="4"/>
  <c r="K144" i="4"/>
  <c r="J144" i="4"/>
  <c r="I144" i="4"/>
  <c r="H144" i="4"/>
  <c r="G144" i="4"/>
  <c r="F144" i="4"/>
  <c r="R143" i="4"/>
  <c r="Q143" i="4"/>
  <c r="R142" i="4"/>
  <c r="Q142" i="4"/>
  <c r="P142" i="4"/>
  <c r="O142" i="4"/>
  <c r="N142" i="4"/>
  <c r="M142" i="4"/>
  <c r="L142" i="4"/>
  <c r="K142" i="4"/>
  <c r="J142" i="4"/>
  <c r="I142" i="4"/>
  <c r="H142" i="4"/>
  <c r="G142" i="4"/>
  <c r="F142" i="4"/>
  <c r="R141" i="4"/>
  <c r="Q141" i="4"/>
  <c r="P141" i="4"/>
  <c r="O141" i="4"/>
  <c r="N141" i="4"/>
  <c r="M141" i="4"/>
  <c r="L141" i="4"/>
  <c r="K141" i="4"/>
  <c r="J141" i="4"/>
  <c r="I141" i="4"/>
  <c r="H141" i="4"/>
  <c r="G141" i="4"/>
  <c r="F141" i="4"/>
  <c r="R140" i="4"/>
  <c r="Y140" i="4" s="1"/>
  <c r="R139" i="4"/>
  <c r="Y139" i="4" s="1"/>
  <c r="R138" i="4"/>
  <c r="Y138" i="4" s="1"/>
  <c r="R137" i="4"/>
  <c r="Y137" i="4" s="1"/>
  <c r="R136" i="4"/>
  <c r="Y136" i="4" s="1"/>
  <c r="R132" i="4"/>
  <c r="Y132" i="4" s="1"/>
  <c r="R130" i="4"/>
  <c r="Y130" i="4" s="1"/>
  <c r="R129" i="4"/>
  <c r="Y129" i="4" s="1"/>
  <c r="R128" i="4"/>
  <c r="Y128" i="4" s="1"/>
  <c r="R116" i="4"/>
  <c r="Y116" i="4" s="1"/>
  <c r="R94" i="4"/>
  <c r="Y94" i="4" s="1"/>
  <c r="R93" i="4"/>
  <c r="Y93" i="4" s="1"/>
  <c r="R92" i="4"/>
  <c r="Y92" i="4" s="1"/>
  <c r="R91" i="4"/>
  <c r="Y91" i="4" s="1"/>
  <c r="R90" i="4"/>
  <c r="Y90" i="4" s="1"/>
  <c r="R89" i="4"/>
  <c r="Y89" i="4" s="1"/>
  <c r="R60" i="4"/>
  <c r="Y60" i="4" s="1"/>
  <c r="R59" i="4"/>
  <c r="Y59" i="4" s="1"/>
  <c r="R58" i="4"/>
  <c r="Y58" i="4" s="1"/>
  <c r="R57" i="4"/>
  <c r="Y57" i="4" s="1"/>
  <c r="R56" i="4"/>
  <c r="Y56" i="4" s="1"/>
  <c r="R55" i="4"/>
  <c r="Y55" i="4" s="1"/>
  <c r="R54" i="4"/>
  <c r="Y54" i="4" s="1"/>
  <c r="R53" i="4"/>
  <c r="Y53" i="4" s="1"/>
  <c r="R52" i="4"/>
  <c r="Q52" i="4"/>
  <c r="R51" i="4"/>
  <c r="Q51" i="4"/>
  <c r="P51" i="4"/>
  <c r="O51" i="4"/>
  <c r="N51" i="4"/>
  <c r="M51" i="4"/>
  <c r="L51" i="4"/>
  <c r="K51" i="4"/>
  <c r="J51" i="4"/>
  <c r="I51" i="4"/>
  <c r="H51" i="4"/>
  <c r="G51" i="4"/>
  <c r="F51" i="4"/>
  <c r="R50" i="4"/>
  <c r="Q50" i="4"/>
  <c r="P50" i="4"/>
  <c r="O50" i="4"/>
  <c r="N50" i="4"/>
  <c r="M50" i="4"/>
  <c r="L50" i="4"/>
  <c r="K50" i="4"/>
  <c r="J50" i="4"/>
  <c r="I50" i="4"/>
  <c r="H50" i="4"/>
  <c r="G50" i="4"/>
  <c r="F50" i="4"/>
  <c r="R49" i="4"/>
  <c r="Q49" i="4"/>
  <c r="R48" i="4"/>
  <c r="Q48" i="4"/>
  <c r="P48" i="4"/>
  <c r="O48" i="4"/>
  <c r="N48" i="4"/>
  <c r="M48" i="4"/>
  <c r="L48" i="4"/>
  <c r="K48" i="4"/>
  <c r="J48" i="4"/>
  <c r="I48" i="4"/>
  <c r="H48" i="4"/>
  <c r="G48" i="4"/>
  <c r="F48" i="4"/>
  <c r="R47" i="4"/>
  <c r="Q47" i="4"/>
  <c r="P47" i="4"/>
  <c r="O47" i="4"/>
  <c r="N47" i="4"/>
  <c r="M47" i="4"/>
  <c r="L47" i="4"/>
  <c r="K47" i="4"/>
  <c r="J47" i="4"/>
  <c r="I47" i="4"/>
  <c r="H47" i="4"/>
  <c r="G47" i="4"/>
  <c r="F47" i="4"/>
  <c r="R46" i="4"/>
  <c r="Q46" i="4"/>
  <c r="P46" i="4"/>
  <c r="O46" i="4"/>
  <c r="N46" i="4"/>
  <c r="M46" i="4"/>
  <c r="L46" i="4"/>
  <c r="K46" i="4"/>
  <c r="J46" i="4"/>
  <c r="I46" i="4"/>
  <c r="H46" i="4"/>
  <c r="G46" i="4"/>
  <c r="F46" i="4"/>
  <c r="R45" i="4"/>
  <c r="Q45" i="4"/>
  <c r="P45" i="4"/>
  <c r="O45" i="4"/>
  <c r="N45" i="4"/>
  <c r="M45" i="4"/>
  <c r="L45" i="4"/>
  <c r="K45" i="4"/>
  <c r="J45" i="4"/>
  <c r="I45" i="4"/>
  <c r="H45" i="4"/>
  <c r="G45" i="4"/>
  <c r="F45" i="4"/>
  <c r="R44" i="4"/>
  <c r="Q44" i="4"/>
  <c r="P44" i="4"/>
  <c r="O44" i="4"/>
  <c r="N44" i="4"/>
  <c r="M44" i="4"/>
  <c r="L44" i="4"/>
  <c r="K44" i="4"/>
  <c r="J44" i="4"/>
  <c r="I44" i="4"/>
  <c r="H44" i="4"/>
  <c r="G44" i="4"/>
  <c r="F44" i="4"/>
  <c r="R43" i="4"/>
  <c r="Q43" i="4"/>
  <c r="P43" i="4"/>
  <c r="O43" i="4"/>
  <c r="N43" i="4"/>
  <c r="M43" i="4"/>
  <c r="L43" i="4"/>
  <c r="K43" i="4"/>
  <c r="J43" i="4"/>
  <c r="I43" i="4"/>
  <c r="H43" i="4"/>
  <c r="G43" i="4"/>
  <c r="F43" i="4"/>
  <c r="R42" i="4"/>
  <c r="Q42" i="4"/>
  <c r="P42" i="4"/>
  <c r="O42" i="4"/>
  <c r="N42" i="4"/>
  <c r="M42" i="4"/>
  <c r="L42" i="4"/>
  <c r="K42" i="4"/>
  <c r="J42" i="4"/>
  <c r="I42" i="4"/>
  <c r="H42" i="4"/>
  <c r="G42" i="4"/>
  <c r="F42" i="4"/>
  <c r="R41" i="4"/>
  <c r="Q41" i="4"/>
  <c r="P41" i="4"/>
  <c r="O41" i="4"/>
  <c r="N41" i="4"/>
  <c r="M41" i="4"/>
  <c r="L41" i="4"/>
  <c r="K41" i="4"/>
  <c r="J41" i="4"/>
  <c r="I41" i="4"/>
  <c r="H41" i="4"/>
  <c r="G41" i="4"/>
  <c r="F41" i="4"/>
  <c r="R40" i="4"/>
  <c r="Q40" i="4"/>
  <c r="P40" i="4"/>
  <c r="O40" i="4"/>
  <c r="N40" i="4"/>
  <c r="M40" i="4"/>
  <c r="L40" i="4"/>
  <c r="K40" i="4"/>
  <c r="J40" i="4"/>
  <c r="I40" i="4"/>
  <c r="H40" i="4"/>
  <c r="G40" i="4"/>
  <c r="F40" i="4"/>
  <c r="R39" i="4"/>
  <c r="Q39" i="4"/>
  <c r="P39" i="4"/>
  <c r="O39" i="4"/>
  <c r="N39" i="4"/>
  <c r="M39" i="4"/>
  <c r="L39" i="4"/>
  <c r="K39" i="4"/>
  <c r="J39" i="4"/>
  <c r="I39" i="4"/>
  <c r="H39" i="4"/>
  <c r="G39" i="4"/>
  <c r="F39" i="4"/>
  <c r="R38" i="4"/>
  <c r="Q38" i="4"/>
  <c r="P38" i="4"/>
  <c r="O38" i="4"/>
  <c r="N38" i="4"/>
  <c r="M38" i="4"/>
  <c r="L38" i="4"/>
  <c r="K38" i="4"/>
  <c r="J38" i="4"/>
  <c r="I38" i="4"/>
  <c r="H38" i="4"/>
  <c r="G38" i="4"/>
  <c r="F38" i="4"/>
  <c r="R37" i="4"/>
  <c r="Q37" i="4"/>
  <c r="P37" i="4"/>
  <c r="O37" i="4"/>
  <c r="N37" i="4"/>
  <c r="M37" i="4"/>
  <c r="L37" i="4"/>
  <c r="K37" i="4"/>
  <c r="J37" i="4"/>
  <c r="I37" i="4"/>
  <c r="H37" i="4"/>
  <c r="G37" i="4"/>
  <c r="F37" i="4"/>
  <c r="R36" i="4"/>
  <c r="Q36" i="4"/>
  <c r="R35" i="4"/>
  <c r="Q35" i="4"/>
  <c r="P35" i="4"/>
  <c r="O35" i="4"/>
  <c r="N35" i="4"/>
  <c r="M35" i="4"/>
  <c r="L35" i="4"/>
  <c r="K35" i="4"/>
  <c r="J35" i="4"/>
  <c r="I35" i="4"/>
  <c r="H35" i="4"/>
  <c r="G35" i="4"/>
  <c r="F35" i="4"/>
  <c r="R34" i="4"/>
  <c r="Q34" i="4"/>
  <c r="P34" i="4"/>
  <c r="O34" i="4"/>
  <c r="N34" i="4"/>
  <c r="M34" i="4"/>
  <c r="L34" i="4"/>
  <c r="K34" i="4"/>
  <c r="J34" i="4"/>
  <c r="I34" i="4"/>
  <c r="H34" i="4"/>
  <c r="G34" i="4"/>
  <c r="F34" i="4"/>
  <c r="R33" i="4"/>
  <c r="Q33" i="4"/>
  <c r="I248" i="3"/>
  <c r="J248" i="3" s="1"/>
  <c r="I247" i="3"/>
  <c r="J247" i="3" s="1"/>
  <c r="I246" i="3"/>
  <c r="J246" i="3" s="1"/>
  <c r="I245" i="3"/>
  <c r="J245" i="3" s="1"/>
  <c r="I244" i="3"/>
  <c r="J244" i="3" s="1"/>
  <c r="I243" i="3"/>
  <c r="J243" i="3" s="1"/>
  <c r="I242" i="3"/>
  <c r="J242" i="3" s="1"/>
  <c r="I241" i="3"/>
  <c r="J241" i="3" s="1"/>
  <c r="I238" i="3"/>
  <c r="J238" i="3" s="1"/>
  <c r="I237" i="3"/>
  <c r="J237" i="3" s="1"/>
  <c r="I236" i="3"/>
  <c r="J236" i="3" s="1"/>
  <c r="I235" i="3"/>
  <c r="J235" i="3" s="1"/>
  <c r="I234" i="3"/>
  <c r="J234" i="3" s="1"/>
  <c r="I233" i="3"/>
  <c r="J233" i="3" s="1"/>
  <c r="I232" i="3"/>
  <c r="J232" i="3" s="1"/>
  <c r="I231" i="3"/>
  <c r="J231" i="3" s="1"/>
  <c r="I230" i="3"/>
  <c r="J230" i="3" s="1"/>
  <c r="I229" i="3"/>
  <c r="J229" i="3" s="1"/>
  <c r="I228" i="3"/>
  <c r="J228" i="3" s="1"/>
  <c r="I227" i="3"/>
  <c r="J227" i="3" s="1"/>
  <c r="I226" i="3"/>
  <c r="J226" i="3" s="1"/>
  <c r="I225" i="3"/>
  <c r="J225" i="3" s="1"/>
  <c r="I224" i="3"/>
  <c r="J224" i="3" s="1"/>
  <c r="I223" i="3"/>
  <c r="J223" i="3" s="1"/>
  <c r="I222" i="3"/>
  <c r="J222" i="3" s="1"/>
  <c r="I221" i="3"/>
  <c r="J221" i="3" s="1"/>
  <c r="I220" i="3"/>
  <c r="J220" i="3" s="1"/>
  <c r="I219" i="3"/>
  <c r="J219" i="3" s="1"/>
  <c r="I218" i="3"/>
  <c r="J218" i="3" s="1"/>
  <c r="I217" i="3"/>
  <c r="J217" i="3" s="1"/>
  <c r="I216" i="3"/>
  <c r="J216" i="3" s="1"/>
  <c r="I215" i="3"/>
  <c r="J215" i="3" s="1"/>
  <c r="I214" i="3"/>
  <c r="J214" i="3" s="1"/>
  <c r="I213" i="3"/>
  <c r="J213" i="3" s="1"/>
  <c r="I212" i="3"/>
  <c r="J212" i="3" s="1"/>
  <c r="I210" i="3"/>
  <c r="J210" i="3" s="1"/>
  <c r="I209" i="3"/>
  <c r="J209" i="3" s="1"/>
  <c r="I208" i="3"/>
  <c r="J208" i="3" s="1"/>
  <c r="I211" i="3"/>
  <c r="J211" i="3" s="1"/>
  <c r="I205" i="3"/>
  <c r="J205" i="3" s="1"/>
  <c r="I204" i="3"/>
  <c r="J204" i="3" s="1"/>
  <c r="I203" i="3"/>
  <c r="J203" i="3" s="1"/>
  <c r="I202" i="3"/>
  <c r="J202" i="3" s="1"/>
  <c r="I201" i="3"/>
  <c r="J201" i="3" s="1"/>
  <c r="I200" i="3"/>
  <c r="J200" i="3" s="1"/>
  <c r="I198" i="3"/>
  <c r="J198" i="3" s="1"/>
  <c r="I195" i="3"/>
  <c r="J195" i="3" s="1"/>
  <c r="I194" i="3"/>
  <c r="J194" i="3" s="1"/>
  <c r="I193" i="3"/>
  <c r="J193" i="3" s="1"/>
  <c r="I192" i="3"/>
  <c r="J192" i="3" s="1"/>
  <c r="I191" i="3"/>
  <c r="J191" i="3" s="1"/>
  <c r="I190" i="3"/>
  <c r="J190" i="3" s="1"/>
  <c r="I189" i="3"/>
  <c r="J189" i="3" s="1"/>
  <c r="I188" i="3"/>
  <c r="J188" i="3" s="1"/>
  <c r="I187" i="3"/>
  <c r="J187" i="3" s="1"/>
  <c r="I186" i="3"/>
  <c r="J186" i="3" s="1"/>
  <c r="I185" i="3"/>
  <c r="J185" i="3" s="1"/>
  <c r="I184" i="3"/>
  <c r="J184" i="3" s="1"/>
  <c r="I183" i="3"/>
  <c r="J183" i="3" s="1"/>
  <c r="I182" i="3"/>
  <c r="J182" i="3" s="1"/>
  <c r="I181" i="3"/>
  <c r="J181" i="3" s="1"/>
  <c r="I180" i="3"/>
  <c r="J180" i="3" s="1"/>
  <c r="I177" i="3"/>
  <c r="J177" i="3" s="1"/>
  <c r="I176" i="3"/>
  <c r="J176" i="3" s="1"/>
  <c r="I175" i="3"/>
  <c r="J175" i="3" s="1"/>
  <c r="I174" i="3"/>
  <c r="J174" i="3" s="1"/>
  <c r="I173" i="3"/>
  <c r="J173" i="3" s="1"/>
  <c r="I172" i="3"/>
  <c r="J172" i="3" s="1"/>
  <c r="I171" i="3"/>
  <c r="J171" i="3" s="1"/>
  <c r="I170" i="3"/>
  <c r="J170" i="3" s="1"/>
  <c r="I169" i="3"/>
  <c r="J169" i="3" s="1"/>
  <c r="I168" i="3"/>
  <c r="J168" i="3" s="1"/>
  <c r="I167" i="3"/>
  <c r="J167" i="3" s="1"/>
  <c r="I166" i="3"/>
  <c r="J166" i="3" s="1"/>
  <c r="I165" i="3"/>
  <c r="J165" i="3" s="1"/>
  <c r="I164" i="3"/>
  <c r="J164" i="3" s="1"/>
  <c r="I163" i="3"/>
  <c r="J163" i="3" s="1"/>
  <c r="I162" i="3"/>
  <c r="J162" i="3" s="1"/>
  <c r="I161" i="3"/>
  <c r="J161" i="3" s="1"/>
  <c r="I160" i="3"/>
  <c r="J160" i="3" s="1"/>
  <c r="I159" i="3"/>
  <c r="J159" i="3" s="1"/>
  <c r="I158" i="3"/>
  <c r="J158" i="3" s="1"/>
  <c r="CT155" i="3"/>
  <c r="CQ155" i="3"/>
  <c r="CJ155" i="3"/>
  <c r="CF155" i="3"/>
  <c r="CE155" i="3"/>
  <c r="CD155" i="3"/>
  <c r="CC155" i="3"/>
  <c r="J155" i="3"/>
  <c r="I154" i="3"/>
  <c r="J154" i="3" s="1"/>
  <c r="I153" i="3"/>
  <c r="J153" i="3" s="1"/>
  <c r="I152" i="3"/>
  <c r="J152" i="3" s="1"/>
  <c r="I151" i="3"/>
  <c r="J151" i="3" s="1"/>
  <c r="I150" i="3"/>
  <c r="J150" i="3" s="1"/>
  <c r="I149" i="3"/>
  <c r="J149" i="3" s="1"/>
  <c r="I148" i="3"/>
  <c r="J148" i="3" s="1"/>
  <c r="I145" i="3"/>
  <c r="J145" i="3" s="1"/>
  <c r="I144" i="3"/>
  <c r="J144" i="3" s="1"/>
  <c r="I143" i="3"/>
  <c r="J143" i="3" s="1"/>
  <c r="I142" i="3"/>
  <c r="J142" i="3" s="1"/>
  <c r="I141" i="3"/>
  <c r="J141" i="3" s="1"/>
  <c r="I140" i="3"/>
  <c r="J140" i="3" s="1"/>
  <c r="I139" i="3"/>
  <c r="J139" i="3" s="1"/>
  <c r="I138" i="3"/>
  <c r="J138" i="3" s="1"/>
  <c r="I137" i="3"/>
  <c r="J137" i="3" s="1"/>
  <c r="I136" i="3"/>
  <c r="J136" i="3" s="1"/>
  <c r="I135" i="3"/>
  <c r="J135" i="3" s="1"/>
  <c r="I134" i="3"/>
  <c r="J134" i="3" s="1"/>
  <c r="I133" i="3"/>
  <c r="J133" i="3" s="1"/>
  <c r="I132" i="3"/>
  <c r="J132" i="3" s="1"/>
  <c r="I131" i="3"/>
  <c r="J131" i="3" s="1"/>
  <c r="I130" i="3"/>
  <c r="J130" i="3" s="1"/>
  <c r="I129" i="3"/>
  <c r="J129" i="3" s="1"/>
  <c r="I128" i="3"/>
  <c r="J128" i="3" s="1"/>
  <c r="I127" i="3"/>
  <c r="J127" i="3" s="1"/>
  <c r="I126" i="3"/>
  <c r="J126" i="3" s="1"/>
  <c r="I125" i="3"/>
  <c r="J125" i="3" s="1"/>
  <c r="I124" i="3"/>
  <c r="J124" i="3" s="1"/>
  <c r="I123" i="3"/>
  <c r="J123" i="3" s="1"/>
  <c r="I122" i="3"/>
  <c r="J122" i="3" s="1"/>
  <c r="I121" i="3"/>
  <c r="J121" i="3" s="1"/>
  <c r="I120" i="3"/>
  <c r="J120" i="3" s="1"/>
  <c r="I119" i="3"/>
  <c r="J119" i="3" s="1"/>
  <c r="I118" i="3"/>
  <c r="J118" i="3" s="1"/>
  <c r="I117" i="3"/>
  <c r="J117" i="3" s="1"/>
  <c r="I116" i="3"/>
  <c r="J116" i="3" s="1"/>
  <c r="I115" i="3"/>
  <c r="J115" i="3" s="1"/>
  <c r="I114" i="3"/>
  <c r="J114" i="3" s="1"/>
  <c r="I113" i="3"/>
  <c r="J113" i="3" s="1"/>
  <c r="I112" i="3"/>
  <c r="J112" i="3" s="1"/>
  <c r="I111" i="3"/>
  <c r="J111" i="3" s="1"/>
  <c r="I110" i="3"/>
  <c r="J110" i="3" s="1"/>
  <c r="I109" i="3"/>
  <c r="J109" i="3" s="1"/>
  <c r="I108" i="3"/>
  <c r="J108" i="3" s="1"/>
  <c r="I107" i="3"/>
  <c r="J107" i="3" s="1"/>
  <c r="I106" i="3"/>
  <c r="J106" i="3" s="1"/>
  <c r="I105" i="3"/>
  <c r="J105" i="3" s="1"/>
  <c r="I102" i="3"/>
  <c r="J102" i="3" s="1"/>
  <c r="I101" i="3"/>
  <c r="J101" i="3" s="1"/>
  <c r="I100" i="3"/>
  <c r="J100" i="3" s="1"/>
  <c r="I99" i="3"/>
  <c r="J99" i="3" s="1"/>
  <c r="I98" i="3"/>
  <c r="J98" i="3" s="1"/>
  <c r="I97" i="3"/>
  <c r="J97" i="3" s="1"/>
  <c r="I96" i="3"/>
  <c r="J96" i="3" s="1"/>
  <c r="I95" i="3"/>
  <c r="J95" i="3" s="1"/>
  <c r="I94" i="3"/>
  <c r="J94" i="3" s="1"/>
  <c r="I93" i="3"/>
  <c r="J93" i="3" s="1"/>
  <c r="I92" i="3"/>
  <c r="J92" i="3" s="1"/>
  <c r="I91" i="3"/>
  <c r="J91" i="3" s="1"/>
  <c r="I90" i="3"/>
  <c r="J90" i="3" s="1"/>
  <c r="I89" i="3"/>
  <c r="J89" i="3" s="1"/>
  <c r="I88" i="3"/>
  <c r="J88" i="3" s="1"/>
  <c r="I87" i="3"/>
  <c r="J87" i="3" s="1"/>
  <c r="I86" i="3"/>
  <c r="J86" i="3" s="1"/>
  <c r="I85" i="3"/>
  <c r="J85" i="3" s="1"/>
  <c r="I84" i="3"/>
  <c r="J84" i="3" s="1"/>
  <c r="I83" i="3"/>
  <c r="J83" i="3" s="1"/>
  <c r="I82" i="3"/>
  <c r="J82" i="3" s="1"/>
  <c r="I81" i="3"/>
  <c r="J81" i="3" s="1"/>
  <c r="I80" i="3"/>
  <c r="J80" i="3" s="1"/>
  <c r="I79" i="3"/>
  <c r="J79" i="3" s="1"/>
  <c r="I78" i="3"/>
  <c r="J78" i="3" s="1"/>
  <c r="I77" i="3"/>
  <c r="J77" i="3" s="1"/>
  <c r="I76" i="3"/>
  <c r="J76" i="3" s="1"/>
  <c r="I75" i="3"/>
  <c r="J75" i="3" s="1"/>
  <c r="I72" i="3"/>
  <c r="J72" i="3" s="1"/>
  <c r="I71" i="3"/>
  <c r="J71" i="3" s="1"/>
  <c r="I70" i="3"/>
  <c r="J70" i="3" s="1"/>
  <c r="I69" i="3"/>
  <c r="J69" i="3" s="1"/>
  <c r="I66" i="3"/>
  <c r="J66" i="3" s="1"/>
  <c r="CT65" i="3"/>
  <c r="CL65" i="3"/>
  <c r="CK65" i="3"/>
  <c r="BL65" i="3"/>
  <c r="I65" i="3"/>
  <c r="J65" i="3" s="1"/>
  <c r="I64" i="3"/>
  <c r="J64" i="3" s="1"/>
  <c r="I63" i="3"/>
  <c r="J63" i="3" s="1"/>
  <c r="I62" i="3"/>
  <c r="J62" i="3" s="1"/>
  <c r="I61" i="3"/>
  <c r="J61" i="3" s="1"/>
  <c r="I60" i="3"/>
  <c r="J60" i="3" s="1"/>
  <c r="I59" i="3"/>
  <c r="J59" i="3" s="1"/>
  <c r="I58" i="3"/>
  <c r="J58" i="3" s="1"/>
  <c r="I57" i="3"/>
  <c r="J57" i="3" s="1"/>
  <c r="I56" i="3"/>
  <c r="J56" i="3" s="1"/>
  <c r="I55" i="3"/>
  <c r="J55" i="3" s="1"/>
  <c r="CT54" i="3"/>
  <c r="CQ54" i="3"/>
  <c r="BL54" i="3"/>
  <c r="BK54" i="3"/>
  <c r="I54" i="3"/>
  <c r="J54" i="3" s="1"/>
  <c r="I53" i="3"/>
  <c r="J53" i="3" s="1"/>
  <c r="I52" i="3"/>
  <c r="J52" i="3" s="1"/>
  <c r="I51" i="3"/>
  <c r="J51" i="3" s="1"/>
  <c r="I50" i="3"/>
  <c r="J50" i="3" s="1"/>
  <c r="I49" i="3"/>
  <c r="J49" i="3" s="1"/>
  <c r="I48" i="3"/>
  <c r="J48" i="3" s="1"/>
  <c r="I47" i="3"/>
  <c r="J47" i="3" s="1"/>
  <c r="I46" i="3"/>
  <c r="J46" i="3" s="1"/>
  <c r="I45" i="3"/>
  <c r="J45" i="3" s="1"/>
  <c r="CT44" i="3"/>
  <c r="CQ44" i="3"/>
  <c r="BM44" i="3"/>
  <c r="BL44" i="3"/>
  <c r="I44" i="3"/>
  <c r="J44" i="3" s="1"/>
  <c r="I43" i="3"/>
  <c r="J43" i="3" s="1"/>
  <c r="I42" i="3"/>
  <c r="J42" i="3" s="1"/>
  <c r="I41" i="3"/>
  <c r="J41" i="3" s="1"/>
  <c r="I40" i="3"/>
  <c r="J40" i="3" s="1"/>
  <c r="I39" i="3"/>
  <c r="J39" i="3" s="1"/>
  <c r="I35" i="3"/>
  <c r="J35" i="3" s="1"/>
  <c r="CA36" i="3"/>
  <c r="I34" i="3"/>
  <c r="J34" i="3" s="1"/>
  <c r="I33" i="3"/>
  <c r="J33" i="3" s="1"/>
  <c r="I32" i="3"/>
  <c r="J32" i="3" s="1"/>
  <c r="I31" i="3"/>
  <c r="J31" i="3" s="1"/>
  <c r="I30" i="3"/>
  <c r="J30" i="3" s="1"/>
  <c r="I29" i="3"/>
  <c r="J29" i="3" s="1"/>
  <c r="I28" i="3"/>
  <c r="J28" i="3" s="1"/>
  <c r="I27" i="3"/>
  <c r="J27" i="3" s="1"/>
  <c r="I26" i="3"/>
  <c r="J26" i="3" s="1"/>
  <c r="I25" i="3"/>
  <c r="J25" i="3" s="1"/>
  <c r="CR24" i="3"/>
  <c r="I23" i="3"/>
  <c r="J23" i="3" s="1"/>
  <c r="I22" i="3"/>
  <c r="J22" i="3" s="1"/>
  <c r="I18" i="3"/>
  <c r="J18" i="3" s="1"/>
  <c r="BI312" i="2"/>
  <c r="BI258" i="2"/>
  <c r="CZ225" i="2"/>
  <c r="CW225" i="2"/>
  <c r="CR225" i="2"/>
  <c r="CQ225" i="2"/>
  <c r="BR225" i="2"/>
  <c r="CZ209" i="2"/>
  <c r="CW209" i="2"/>
  <c r="BR209" i="2"/>
  <c r="BQ209" i="2"/>
  <c r="CW202" i="2"/>
  <c r="BR202" i="2"/>
  <c r="DA140" i="2"/>
  <c r="DB140" i="2" s="1"/>
  <c r="CX140" i="2"/>
  <c r="CE140" i="2"/>
  <c r="CD140" i="2"/>
  <c r="CC140" i="2"/>
  <c r="CB140" i="2"/>
  <c r="CA140" i="2"/>
  <c r="BZ140" i="2"/>
  <c r="BY140" i="2"/>
  <c r="BX140" i="2"/>
  <c r="BW140" i="2"/>
  <c r="BV140" i="2"/>
  <c r="BU140" i="2"/>
  <c r="BT140" i="2"/>
  <c r="BL140" i="2"/>
  <c r="BK140" i="2"/>
  <c r="BJ140" i="2"/>
  <c r="BI140" i="2"/>
  <c r="BH140" i="2"/>
  <c r="BG140" i="2"/>
  <c r="BF140" i="2"/>
  <c r="K140" i="2"/>
  <c r="DA141" i="2"/>
  <c r="DB141" i="2" s="1"/>
  <c r="CX141" i="2"/>
  <c r="CE141" i="2"/>
  <c r="CD141" i="2"/>
  <c r="CC141" i="2"/>
  <c r="CB141" i="2"/>
  <c r="CA141" i="2"/>
  <c r="BZ141" i="2"/>
  <c r="BY141" i="2"/>
  <c r="BX141" i="2"/>
  <c r="BW141" i="2"/>
  <c r="BV141" i="2"/>
  <c r="BU141" i="2"/>
  <c r="BT141" i="2"/>
  <c r="BL141" i="2"/>
  <c r="BK141" i="2"/>
  <c r="BJ141" i="2"/>
  <c r="BI141" i="2"/>
  <c r="BH141" i="2"/>
  <c r="BG141" i="2"/>
  <c r="BF141" i="2"/>
  <c r="K141" i="2"/>
  <c r="DA139" i="2"/>
  <c r="DB139" i="2" s="1"/>
  <c r="CX139" i="2"/>
  <c r="CE139" i="2"/>
  <c r="CD139" i="2"/>
  <c r="CC139" i="2"/>
  <c r="CB139" i="2"/>
  <c r="CA139" i="2"/>
  <c r="BZ139" i="2"/>
  <c r="BY139" i="2"/>
  <c r="BX139" i="2"/>
  <c r="BW139" i="2"/>
  <c r="BV139" i="2"/>
  <c r="BU139" i="2"/>
  <c r="BT139" i="2"/>
  <c r="BL139" i="2"/>
  <c r="BK139" i="2"/>
  <c r="BJ139" i="2"/>
  <c r="BI139" i="2"/>
  <c r="BH139" i="2"/>
  <c r="BG139" i="2"/>
  <c r="BF139" i="2"/>
  <c r="K139" i="2"/>
  <c r="CF132" i="2"/>
  <c r="CW119" i="2"/>
  <c r="BS119" i="2"/>
  <c r="BQ119" i="2"/>
  <c r="BI111" i="2"/>
  <c r="CA108" i="2"/>
  <c r="BF30" i="2"/>
  <c r="Q30" i="1" l="1" a="1"/>
  <c r="Q30" i="1" s="1"/>
  <c r="Q36" i="1" a="1"/>
  <c r="Q36" i="1" s="1"/>
  <c r="Q35" i="1" a="1"/>
  <c r="Q35" i="1" s="1"/>
  <c r="Q28" i="1" a="1"/>
  <c r="Q28" i="1" s="1"/>
  <c r="Q31" i="1" a="1"/>
  <c r="Q31" i="1" s="1"/>
  <c r="Q38" i="1" a="1"/>
  <c r="Q38" i="1" s="1"/>
  <c r="Q32" i="1" a="1"/>
  <c r="Q32" i="1" s="1"/>
  <c r="Q29" i="1" a="1"/>
  <c r="Q29" i="1" s="1"/>
  <c r="Q33" i="1" a="1"/>
  <c r="Q33" i="1" s="1"/>
  <c r="Q34" i="1" a="1"/>
  <c r="Q34" i="1" s="1"/>
  <c r="Q37" i="1" a="1"/>
  <c r="Q37" i="1" s="1"/>
  <c r="Q27" i="1" a="1"/>
  <c r="Q27" i="1" s="1"/>
  <c r="K31" i="1" a="1"/>
  <c r="K31" i="1" s="1"/>
  <c r="D34" i="1" a="1"/>
  <c r="D34" i="1" s="1"/>
  <c r="D35" i="1" a="1"/>
  <c r="D35" i="1" s="1"/>
  <c r="I34" i="1" a="1"/>
  <c r="I34" i="1" s="1"/>
  <c r="H36" i="1" a="1"/>
  <c r="H36" i="1" s="1"/>
  <c r="M33" i="1" a="1"/>
  <c r="M33" i="1" s="1"/>
  <c r="N34" i="1" a="1"/>
  <c r="N34" i="1" s="1"/>
  <c r="P32" i="1" a="1"/>
  <c r="P32" i="1" s="1"/>
  <c r="H28" i="1" a="1"/>
  <c r="H28" i="1" s="1"/>
  <c r="G27" i="1" a="1"/>
  <c r="G27" i="1" s="1"/>
  <c r="K38" i="1" a="1"/>
  <c r="K38" i="1" s="1"/>
  <c r="M27" i="1" a="1"/>
  <c r="M27" i="1" s="1"/>
  <c r="N28" i="1" a="1"/>
  <c r="N28" i="1" s="1"/>
  <c r="P34" i="1" a="1"/>
  <c r="P34" i="1" s="1"/>
  <c r="H38" i="1" a="1"/>
  <c r="H38" i="1" s="1"/>
  <c r="G36" i="1" a="1"/>
  <c r="G36" i="1" s="1"/>
  <c r="I36" i="1" a="1"/>
  <c r="I36" i="1" s="1"/>
  <c r="K34" i="1" a="1"/>
  <c r="K34" i="1" s="1"/>
  <c r="M32" i="1" a="1"/>
  <c r="M32" i="1" s="1"/>
  <c r="N35" i="1" a="1"/>
  <c r="N35" i="1" s="1"/>
  <c r="L37" i="1" a="1"/>
  <c r="L37" i="1" s="1"/>
  <c r="N31" i="1" a="1"/>
  <c r="N31" i="1" s="1"/>
  <c r="I31" i="1" a="1"/>
  <c r="I31" i="1" s="1"/>
  <c r="K35" i="1" a="1"/>
  <c r="K35" i="1" s="1"/>
  <c r="F33" i="1" a="1"/>
  <c r="F33" i="1" s="1"/>
  <c r="F36" i="1" a="1"/>
  <c r="F36" i="1" s="1"/>
  <c r="F29" i="1" a="1"/>
  <c r="F29" i="1" s="1"/>
  <c r="F28" i="1" a="1"/>
  <c r="F28" i="1" s="1"/>
  <c r="C64" i="1"/>
  <c r="D64" i="1"/>
  <c r="M9" i="7"/>
  <c r="F9" i="11"/>
  <c r="Y495" i="4"/>
  <c r="Z495" i="4" s="1"/>
  <c r="Y497" i="4"/>
  <c r="Z497" i="4" s="1"/>
  <c r="Y496" i="4"/>
  <c r="Z496" i="4" s="1"/>
  <c r="L4" i="4"/>
  <c r="Q4" i="4"/>
  <c r="Y84" i="4"/>
  <c r="Z84" i="4" s="1"/>
  <c r="I86" i="4"/>
  <c r="I4" i="4" s="1"/>
  <c r="P86" i="4"/>
  <c r="P4" i="4" s="1"/>
  <c r="F86" i="4"/>
  <c r="F4" i="4" s="1"/>
  <c r="N86" i="4"/>
  <c r="N4" i="4" s="1"/>
  <c r="M86" i="4"/>
  <c r="M4" i="4" s="1"/>
  <c r="O86" i="4"/>
  <c r="O4" i="4" s="1"/>
  <c r="J86" i="4"/>
  <c r="J4" i="4" s="1"/>
  <c r="R86" i="4"/>
  <c r="R4" i="4" s="1"/>
  <c r="H86" i="4"/>
  <c r="H4" i="4" s="1"/>
  <c r="K86" i="4"/>
  <c r="K4" i="4" s="1"/>
  <c r="AU84" i="5"/>
  <c r="X301" i="15" s="1"/>
  <c r="AH84" i="5"/>
  <c r="K301" i="15" s="1"/>
  <c r="AQ84" i="5"/>
  <c r="T301" i="15" s="1"/>
  <c r="AN84" i="5"/>
  <c r="Q301" i="15" s="1"/>
  <c r="AL84" i="5"/>
  <c r="O301" i="15" s="1"/>
  <c r="F184" i="15"/>
  <c r="F300" i="15"/>
  <c r="Y468" i="4"/>
  <c r="Z468" i="4" s="1"/>
  <c r="Y472" i="4"/>
  <c r="Z472" i="4" s="1"/>
  <c r="Y506" i="4"/>
  <c r="Z506" i="4" s="1"/>
  <c r="Y189" i="4"/>
  <c r="Z189" i="4" s="1"/>
  <c r="Y210" i="4"/>
  <c r="Z210" i="4" s="1"/>
  <c r="Y213" i="4"/>
  <c r="Z213" i="4" s="1"/>
  <c r="Y221" i="4"/>
  <c r="Z221" i="4" s="1"/>
  <c r="Y229" i="4"/>
  <c r="Z229" i="4" s="1"/>
  <c r="Y237" i="4"/>
  <c r="Z237" i="4" s="1"/>
  <c r="Y254" i="4"/>
  <c r="Z254" i="4" s="1"/>
  <c r="Y286" i="4"/>
  <c r="Z286" i="4" s="1"/>
  <c r="Y294" i="4"/>
  <c r="Z294" i="4" s="1"/>
  <c r="Y302" i="4"/>
  <c r="Z302" i="4" s="1"/>
  <c r="Y407" i="4"/>
  <c r="Z407" i="4" s="1"/>
  <c r="Y422" i="4"/>
  <c r="Z422" i="4" s="1"/>
  <c r="Y450" i="4"/>
  <c r="Z450" i="4" s="1"/>
  <c r="Y467" i="4"/>
  <c r="Z467" i="4" s="1"/>
  <c r="Y471" i="4"/>
  <c r="Z471" i="4" s="1"/>
  <c r="Y476" i="4"/>
  <c r="Z476" i="4" s="1"/>
  <c r="Y480" i="4"/>
  <c r="Z480" i="4" s="1"/>
  <c r="Y484" i="4"/>
  <c r="Z484" i="4" s="1"/>
  <c r="Y33" i="4"/>
  <c r="Z33" i="4" s="1"/>
  <c r="Y148" i="4"/>
  <c r="Z148" i="4" s="1"/>
  <c r="Y152" i="4"/>
  <c r="Z152" i="4" s="1"/>
  <c r="Y190" i="4"/>
  <c r="Z190" i="4" s="1"/>
  <c r="Y194" i="4"/>
  <c r="Z194" i="4" s="1"/>
  <c r="Y488" i="4"/>
  <c r="Z488" i="4" s="1"/>
  <c r="Y317" i="4"/>
  <c r="Z317" i="4" s="1"/>
  <c r="Y321" i="4"/>
  <c r="Z321" i="4" s="1"/>
  <c r="Y325" i="4"/>
  <c r="Z325" i="4" s="1"/>
  <c r="Y329" i="4"/>
  <c r="Z329" i="4" s="1"/>
  <c r="Y333" i="4"/>
  <c r="Z333" i="4" s="1"/>
  <c r="Y337" i="4"/>
  <c r="Z337" i="4" s="1"/>
  <c r="Y341" i="4"/>
  <c r="Z341" i="4" s="1"/>
  <c r="Y366" i="4"/>
  <c r="Z366" i="4" s="1"/>
  <c r="Y370" i="4"/>
  <c r="Z370" i="4" s="1"/>
  <c r="Y374" i="4"/>
  <c r="Z374" i="4" s="1"/>
  <c r="Y378" i="4"/>
  <c r="Z378" i="4" s="1"/>
  <c r="Y382" i="4"/>
  <c r="Z382" i="4" s="1"/>
  <c r="Y386" i="4"/>
  <c r="Z386" i="4" s="1"/>
  <c r="Y390" i="4"/>
  <c r="Z390" i="4" s="1"/>
  <c r="Y395" i="4"/>
  <c r="Z395" i="4" s="1"/>
  <c r="Y399" i="4"/>
  <c r="Z399" i="4" s="1"/>
  <c r="Y408" i="4"/>
  <c r="Z408" i="4" s="1"/>
  <c r="Y426" i="4"/>
  <c r="Z426" i="4" s="1"/>
  <c r="Y242" i="4"/>
  <c r="Z242" i="4" s="1"/>
  <c r="Y250" i="4"/>
  <c r="Z250" i="4" s="1"/>
  <c r="Y268" i="4"/>
  <c r="Z268" i="4" s="1"/>
  <c r="Y277" i="4"/>
  <c r="Z277" i="4" s="1"/>
  <c r="Y299" i="4"/>
  <c r="Z299" i="4" s="1"/>
  <c r="Y307" i="4"/>
  <c r="Z307" i="4" s="1"/>
  <c r="Y315" i="4"/>
  <c r="Z315" i="4" s="1"/>
  <c r="Y505" i="4"/>
  <c r="Z505" i="4" s="1"/>
  <c r="Y477" i="4"/>
  <c r="Z477" i="4" s="1"/>
  <c r="Y238" i="4"/>
  <c r="Z238" i="4" s="1"/>
  <c r="Y246" i="4"/>
  <c r="Z246" i="4" s="1"/>
  <c r="Y255" i="4"/>
  <c r="Z255" i="4" s="1"/>
  <c r="Y264" i="4"/>
  <c r="Z264" i="4" s="1"/>
  <c r="Y272" i="4"/>
  <c r="Z272" i="4" s="1"/>
  <c r="Y279" i="4"/>
  <c r="Z279" i="4" s="1"/>
  <c r="Y287" i="4"/>
  <c r="Z287" i="4" s="1"/>
  <c r="Y295" i="4"/>
  <c r="Z295" i="4" s="1"/>
  <c r="Y303" i="4"/>
  <c r="Z303" i="4" s="1"/>
  <c r="Y311" i="4"/>
  <c r="Z311" i="4" s="1"/>
  <c r="Y423" i="4"/>
  <c r="Z423" i="4" s="1"/>
  <c r="Y208" i="4"/>
  <c r="Z208" i="4" s="1"/>
  <c r="Y258" i="4"/>
  <c r="Z258" i="4" s="1"/>
  <c r="Y469" i="4"/>
  <c r="Z469" i="4" s="1"/>
  <c r="Y474" i="4"/>
  <c r="Z474" i="4" s="1"/>
  <c r="Y478" i="4"/>
  <c r="Z478" i="4" s="1"/>
  <c r="Y490" i="4"/>
  <c r="Z490" i="4" s="1"/>
  <c r="Y494" i="4"/>
  <c r="Z494" i="4" s="1"/>
  <c r="Y507" i="4"/>
  <c r="Z507" i="4" s="1"/>
  <c r="Y182" i="4"/>
  <c r="Z182" i="4" s="1"/>
  <c r="Y209" i="4"/>
  <c r="Z209" i="4" s="1"/>
  <c r="Y215" i="4"/>
  <c r="Z215" i="4" s="1"/>
  <c r="Y223" i="4"/>
  <c r="Z223" i="4" s="1"/>
  <c r="Y239" i="4"/>
  <c r="Z239" i="4" s="1"/>
  <c r="Y247" i="4"/>
  <c r="Z247" i="4" s="1"/>
  <c r="Y256" i="4"/>
  <c r="Z256" i="4" s="1"/>
  <c r="Y259" i="4"/>
  <c r="Z259" i="4" s="1"/>
  <c r="Y265" i="4"/>
  <c r="Z265" i="4" s="1"/>
  <c r="Y273" i="4"/>
  <c r="Z273" i="4" s="1"/>
  <c r="Y280" i="4"/>
  <c r="Z280" i="4" s="1"/>
  <c r="Y288" i="4"/>
  <c r="Z288" i="4" s="1"/>
  <c r="Y296" i="4"/>
  <c r="Z296" i="4" s="1"/>
  <c r="Y304" i="4"/>
  <c r="Z304" i="4" s="1"/>
  <c r="Y312" i="4"/>
  <c r="Z312" i="4" s="1"/>
  <c r="Y456" i="4"/>
  <c r="Z456" i="4" s="1"/>
  <c r="Y470" i="4"/>
  <c r="Z470" i="4" s="1"/>
  <c r="Y475" i="4"/>
  <c r="Z475" i="4" s="1"/>
  <c r="Y479" i="4"/>
  <c r="Z479" i="4" s="1"/>
  <c r="Y483" i="4"/>
  <c r="Z483" i="4" s="1"/>
  <c r="Y487" i="4"/>
  <c r="Z487" i="4" s="1"/>
  <c r="Y491" i="4"/>
  <c r="Z491" i="4" s="1"/>
  <c r="Y196" i="4"/>
  <c r="Z196" i="4" s="1"/>
  <c r="Y36" i="4"/>
  <c r="Z36" i="4" s="1"/>
  <c r="Y186" i="4"/>
  <c r="Z186" i="4" s="1"/>
  <c r="Y218" i="4"/>
  <c r="Z218" i="4" s="1"/>
  <c r="Y226" i="4"/>
  <c r="Z226" i="4" s="1"/>
  <c r="Y283" i="4"/>
  <c r="Z283" i="4" s="1"/>
  <c r="Y291" i="4"/>
  <c r="Z291" i="4" s="1"/>
  <c r="Y319" i="4"/>
  <c r="Z319" i="4" s="1"/>
  <c r="Y323" i="4"/>
  <c r="Z323" i="4" s="1"/>
  <c r="Y404" i="4"/>
  <c r="Z404" i="4" s="1"/>
  <c r="Y413" i="4"/>
  <c r="Z413" i="4" s="1"/>
  <c r="Y416" i="4"/>
  <c r="Z416" i="4" s="1"/>
  <c r="Y419" i="4"/>
  <c r="Z419" i="4" s="1"/>
  <c r="Y428" i="4"/>
  <c r="Z428" i="4" s="1"/>
  <c r="Y443" i="4"/>
  <c r="Z443" i="4" s="1"/>
  <c r="Y184" i="4"/>
  <c r="Z184" i="4" s="1"/>
  <c r="Y39" i="4"/>
  <c r="Z39" i="4" s="1"/>
  <c r="Y47" i="4"/>
  <c r="Z47" i="4" s="1"/>
  <c r="Y432" i="4"/>
  <c r="Z432" i="4" s="1"/>
  <c r="Y452" i="4"/>
  <c r="Z452" i="4" s="1"/>
  <c r="Y500" i="4"/>
  <c r="Z500" i="4" s="1"/>
  <c r="Y185" i="4"/>
  <c r="Z185" i="4" s="1"/>
  <c r="Y217" i="4"/>
  <c r="Z217" i="4" s="1"/>
  <c r="Y225" i="4"/>
  <c r="Z225" i="4" s="1"/>
  <c r="Y233" i="4"/>
  <c r="Z233" i="4" s="1"/>
  <c r="Y241" i="4"/>
  <c r="Z241" i="4" s="1"/>
  <c r="Y249" i="4"/>
  <c r="Z249" i="4" s="1"/>
  <c r="Y267" i="4"/>
  <c r="Z267" i="4" s="1"/>
  <c r="Y275" i="4"/>
  <c r="Z275" i="4" s="1"/>
  <c r="Y282" i="4"/>
  <c r="Z282" i="4" s="1"/>
  <c r="Y290" i="4"/>
  <c r="Z290" i="4" s="1"/>
  <c r="Y298" i="4"/>
  <c r="Z298" i="4" s="1"/>
  <c r="Y306" i="4"/>
  <c r="Z306" i="4" s="1"/>
  <c r="Y314" i="4"/>
  <c r="Z314" i="4" s="1"/>
  <c r="Y403" i="4"/>
  <c r="Z403" i="4" s="1"/>
  <c r="Y415" i="4"/>
  <c r="Z415" i="4" s="1"/>
  <c r="Y435" i="4"/>
  <c r="Z435" i="4" s="1"/>
  <c r="Y504" i="4"/>
  <c r="Z504" i="4" s="1"/>
  <c r="Y143" i="4"/>
  <c r="Z143" i="4" s="1"/>
  <c r="Y149" i="4"/>
  <c r="Z149" i="4" s="1"/>
  <c r="Y158" i="4"/>
  <c r="Z158" i="4" s="1"/>
  <c r="Y188" i="4"/>
  <c r="Z188" i="4" s="1"/>
  <c r="Y285" i="4"/>
  <c r="Z285" i="4" s="1"/>
  <c r="F243" i="15"/>
  <c r="AE84" i="5"/>
  <c r="H301" i="15" s="1"/>
  <c r="AR84" i="5"/>
  <c r="U301" i="15" s="1"/>
  <c r="AW84" i="5"/>
  <c r="Z301" i="15" s="1"/>
  <c r="AO84" i="5"/>
  <c r="R301" i="15" s="1"/>
  <c r="AF84" i="5"/>
  <c r="I301" i="15" s="1"/>
  <c r="AG84" i="5"/>
  <c r="J301" i="15" s="1"/>
  <c r="AM84" i="5"/>
  <c r="P301" i="15" s="1"/>
  <c r="AT84" i="5"/>
  <c r="W301" i="15" s="1"/>
  <c r="AI84" i="5"/>
  <c r="L301" i="15" s="1"/>
  <c r="AS84" i="5"/>
  <c r="V301" i="15" s="1"/>
  <c r="AV84" i="5"/>
  <c r="Y301" i="15" s="1"/>
  <c r="AJ84" i="5"/>
  <c r="M301" i="15" s="1"/>
  <c r="AK84" i="5"/>
  <c r="N301" i="15" s="1"/>
  <c r="AP84" i="5"/>
  <c r="S301" i="15" s="1"/>
  <c r="BN85" i="5"/>
  <c r="BL85" i="5"/>
  <c r="E9" i="5"/>
  <c r="Y411" i="4"/>
  <c r="Z411" i="4" s="1"/>
  <c r="Y214" i="4"/>
  <c r="Z214" i="4" s="1"/>
  <c r="Y44" i="4"/>
  <c r="Z44" i="4" s="1"/>
  <c r="Y42" i="4"/>
  <c r="Z42" i="4" s="1"/>
  <c r="Y160" i="4"/>
  <c r="Z160" i="4" s="1"/>
  <c r="Y168" i="4"/>
  <c r="Z168" i="4" s="1"/>
  <c r="Y187" i="4"/>
  <c r="Z187" i="4" s="1"/>
  <c r="Y197" i="4"/>
  <c r="Z197" i="4" s="1"/>
  <c r="Y211" i="4"/>
  <c r="Z211" i="4" s="1"/>
  <c r="Y219" i="4"/>
  <c r="Z219" i="4" s="1"/>
  <c r="Y227" i="4"/>
  <c r="Z227" i="4" s="1"/>
  <c r="Y235" i="4"/>
  <c r="Z235" i="4" s="1"/>
  <c r="Y243" i="4"/>
  <c r="Z243" i="4" s="1"/>
  <c r="Y251" i="4"/>
  <c r="Z251" i="4" s="1"/>
  <c r="Y261" i="4"/>
  <c r="Z261" i="4" s="1"/>
  <c r="Y269" i="4"/>
  <c r="Z269" i="4" s="1"/>
  <c r="Y284" i="4"/>
  <c r="Z284" i="4" s="1"/>
  <c r="Y292" i="4"/>
  <c r="Z292" i="4" s="1"/>
  <c r="Y300" i="4"/>
  <c r="Z300" i="4" s="1"/>
  <c r="Y308" i="4"/>
  <c r="Z308" i="4" s="1"/>
  <c r="Y405" i="4"/>
  <c r="Z405" i="4" s="1"/>
  <c r="Y417" i="4"/>
  <c r="Z417" i="4" s="1"/>
  <c r="Y420" i="4"/>
  <c r="Z420" i="4" s="1"/>
  <c r="Y429" i="4"/>
  <c r="Z429" i="4" s="1"/>
  <c r="Y444" i="4"/>
  <c r="Z444" i="4" s="1"/>
  <c r="Y41" i="4"/>
  <c r="Z41" i="4" s="1"/>
  <c r="Y145" i="4"/>
  <c r="Z145" i="4" s="1"/>
  <c r="Y212" i="4"/>
  <c r="Z212" i="4" s="1"/>
  <c r="Y220" i="4"/>
  <c r="Z220" i="4" s="1"/>
  <c r="Y228" i="4"/>
  <c r="Z228" i="4" s="1"/>
  <c r="Y236" i="4"/>
  <c r="Z236" i="4" s="1"/>
  <c r="Y244" i="4"/>
  <c r="Z244" i="4" s="1"/>
  <c r="Y253" i="4"/>
  <c r="Z253" i="4" s="1"/>
  <c r="Y262" i="4"/>
  <c r="Z262" i="4" s="1"/>
  <c r="Y270" i="4"/>
  <c r="Z270" i="4" s="1"/>
  <c r="Y293" i="4"/>
  <c r="Z293" i="4" s="1"/>
  <c r="Y301" i="4"/>
  <c r="Z301" i="4" s="1"/>
  <c r="Y309" i="4"/>
  <c r="Z309" i="4" s="1"/>
  <c r="Y406" i="4"/>
  <c r="Z406" i="4" s="1"/>
  <c r="Y421" i="4"/>
  <c r="Z421" i="4" s="1"/>
  <c r="Y430" i="4"/>
  <c r="Z430" i="4" s="1"/>
  <c r="Y445" i="4"/>
  <c r="Z445" i="4" s="1"/>
  <c r="Y38" i="4"/>
  <c r="Z38" i="4" s="1"/>
  <c r="Y46" i="4"/>
  <c r="Z46" i="4" s="1"/>
  <c r="Y231" i="4"/>
  <c r="Z231" i="4" s="1"/>
  <c r="Y424" i="4"/>
  <c r="Z424" i="4" s="1"/>
  <c r="Y433" i="4"/>
  <c r="Z433" i="4" s="1"/>
  <c r="Y439" i="4"/>
  <c r="Z439" i="4" s="1"/>
  <c r="Y498" i="4"/>
  <c r="Z498" i="4" s="1"/>
  <c r="Y501" i="4"/>
  <c r="Z501" i="4" s="1"/>
  <c r="Y508" i="4"/>
  <c r="Z508" i="4" s="1"/>
  <c r="Y43" i="4"/>
  <c r="Z43" i="4" s="1"/>
  <c r="Y234" i="4"/>
  <c r="Z234" i="4" s="1"/>
  <c r="Y222" i="4"/>
  <c r="Z222" i="4" s="1"/>
  <c r="Y230" i="4"/>
  <c r="Z230" i="4" s="1"/>
  <c r="Y40" i="4"/>
  <c r="Z40" i="4" s="1"/>
  <c r="Y48" i="4"/>
  <c r="Z48" i="4" s="1"/>
  <c r="Y159" i="4"/>
  <c r="Z159" i="4" s="1"/>
  <c r="Y245" i="4"/>
  <c r="Z245" i="4" s="1"/>
  <c r="Y263" i="4"/>
  <c r="Z263" i="4" s="1"/>
  <c r="Y271" i="4"/>
  <c r="Z271" i="4" s="1"/>
  <c r="Y310" i="4"/>
  <c r="Z310" i="4" s="1"/>
  <c r="Y431" i="4"/>
  <c r="Z431" i="4" s="1"/>
  <c r="Y37" i="4"/>
  <c r="Z37" i="4" s="1"/>
  <c r="Y45" i="4"/>
  <c r="Z45" i="4" s="1"/>
  <c r="Y216" i="4"/>
  <c r="Z216" i="4" s="1"/>
  <c r="Y224" i="4"/>
  <c r="Z224" i="4" s="1"/>
  <c r="Y232" i="4"/>
  <c r="Z232" i="4" s="1"/>
  <c r="Y240" i="4"/>
  <c r="Z240" i="4" s="1"/>
  <c r="Y248" i="4"/>
  <c r="Z248" i="4" s="1"/>
  <c r="Y257" i="4"/>
  <c r="Z257" i="4" s="1"/>
  <c r="Y266" i="4"/>
  <c r="Z266" i="4" s="1"/>
  <c r="Y274" i="4"/>
  <c r="Z274" i="4" s="1"/>
  <c r="Y281" i="4"/>
  <c r="Z281" i="4" s="1"/>
  <c r="Y289" i="4"/>
  <c r="Z289" i="4" s="1"/>
  <c r="Y297" i="4"/>
  <c r="Z297" i="4" s="1"/>
  <c r="Y305" i="4"/>
  <c r="Z305" i="4" s="1"/>
  <c r="Y313" i="4"/>
  <c r="Z313" i="4" s="1"/>
  <c r="Y402" i="4"/>
  <c r="Z402" i="4" s="1"/>
  <c r="Y414" i="4"/>
  <c r="Z414" i="4" s="1"/>
  <c r="Y434" i="4"/>
  <c r="Z434" i="4" s="1"/>
  <c r="Y502" i="4"/>
  <c r="Z502" i="4" s="1"/>
  <c r="Y438" i="4"/>
  <c r="Z438" i="4" s="1"/>
  <c r="Y49" i="4"/>
  <c r="Z49" i="4" s="1"/>
  <c r="Y191" i="4"/>
  <c r="Z191" i="4" s="1"/>
  <c r="Y318" i="4"/>
  <c r="Z318" i="4" s="1"/>
  <c r="Y322" i="4"/>
  <c r="Z322" i="4" s="1"/>
  <c r="Y379" i="4"/>
  <c r="Z379" i="4" s="1"/>
  <c r="Y409" i="4"/>
  <c r="Z409" i="4" s="1"/>
  <c r="Y52" i="4"/>
  <c r="Z52" i="4" s="1"/>
  <c r="Y193" i="4"/>
  <c r="Z193" i="4" s="1"/>
  <c r="Y278" i="4"/>
  <c r="Z278" i="4" s="1"/>
  <c r="Y316" i="4"/>
  <c r="Z316" i="4" s="1"/>
  <c r="Y320" i="4"/>
  <c r="Z320" i="4" s="1"/>
  <c r="Y324" i="4"/>
  <c r="Z324" i="4" s="1"/>
  <c r="Y328" i="4"/>
  <c r="Z328" i="4" s="1"/>
  <c r="Y332" i="4"/>
  <c r="Z332" i="4" s="1"/>
  <c r="Y336" i="4"/>
  <c r="Z336" i="4" s="1"/>
  <c r="Y340" i="4"/>
  <c r="Z340" i="4" s="1"/>
  <c r="Y365" i="4"/>
  <c r="Z365" i="4" s="1"/>
  <c r="Y369" i="4"/>
  <c r="Z369" i="4" s="1"/>
  <c r="Y373" i="4"/>
  <c r="Z373" i="4" s="1"/>
  <c r="Y377" i="4"/>
  <c r="Z377" i="4" s="1"/>
  <c r="Y381" i="4"/>
  <c r="Z381" i="4" s="1"/>
  <c r="Y385" i="4"/>
  <c r="Z385" i="4" s="1"/>
  <c r="Y389" i="4"/>
  <c r="Z389" i="4" s="1"/>
  <c r="Y393" i="4"/>
  <c r="Z393" i="4" s="1"/>
  <c r="Y398" i="4"/>
  <c r="Z398" i="4" s="1"/>
  <c r="Y425" i="4"/>
  <c r="Z425" i="4" s="1"/>
  <c r="Y35" i="4"/>
  <c r="Z35" i="4" s="1"/>
  <c r="Y181" i="4"/>
  <c r="Z181" i="4" s="1"/>
  <c r="Y51" i="4"/>
  <c r="Z51" i="4" s="1"/>
  <c r="Y195" i="4"/>
  <c r="Z195" i="4" s="1"/>
  <c r="Y34" i="4"/>
  <c r="Y146" i="4"/>
  <c r="Z146" i="4" s="1"/>
  <c r="Y162" i="4"/>
  <c r="Z162" i="4" s="1"/>
  <c r="Y50" i="4"/>
  <c r="Z50" i="4" s="1"/>
  <c r="Y183" i="4"/>
  <c r="Z183" i="4" s="1"/>
  <c r="Y260" i="4"/>
  <c r="Z260" i="4" s="1"/>
  <c r="Y410" i="4"/>
  <c r="Z410" i="4" s="1"/>
  <c r="Y142" i="4"/>
  <c r="Z142" i="4" s="1"/>
  <c r="Y147" i="4"/>
  <c r="Z147" i="4" s="1"/>
  <c r="Y151" i="4"/>
  <c r="Z151" i="4" s="1"/>
  <c r="Y437" i="4"/>
  <c r="Z437" i="4" s="1"/>
  <c r="Y440" i="4"/>
  <c r="Z440" i="4" s="1"/>
  <c r="Y499" i="4"/>
  <c r="Z499" i="4" s="1"/>
  <c r="Y481" i="4"/>
  <c r="Z481" i="4" s="1"/>
  <c r="Y485" i="4"/>
  <c r="Z485" i="4" s="1"/>
  <c r="Y489" i="4"/>
  <c r="Z489" i="4" s="1"/>
  <c r="Y493" i="4"/>
  <c r="Z493" i="4" s="1"/>
  <c r="Y441" i="4"/>
  <c r="Z441" i="4" s="1"/>
  <c r="Y141" i="4"/>
  <c r="Z141" i="4" s="1"/>
  <c r="Y482" i="4"/>
  <c r="Z482" i="4" s="1"/>
  <c r="Y486" i="4"/>
  <c r="Z486" i="4" s="1"/>
  <c r="Y161" i="4"/>
  <c r="Z161" i="4" s="1"/>
  <c r="Y326" i="4"/>
  <c r="Z326" i="4" s="1"/>
  <c r="Y330" i="4"/>
  <c r="Z330" i="4" s="1"/>
  <c r="Y334" i="4"/>
  <c r="Z334" i="4" s="1"/>
  <c r="Y338" i="4"/>
  <c r="Z338" i="4" s="1"/>
  <c r="Y363" i="4"/>
  <c r="Y367" i="4"/>
  <c r="Z367" i="4" s="1"/>
  <c r="Y371" i="4"/>
  <c r="Z371" i="4" s="1"/>
  <c r="Y375" i="4"/>
  <c r="Z375" i="4" s="1"/>
  <c r="Y383" i="4"/>
  <c r="Z383" i="4" s="1"/>
  <c r="Y387" i="4"/>
  <c r="Z387" i="4" s="1"/>
  <c r="Y391" i="4"/>
  <c r="Z391" i="4" s="1"/>
  <c r="Y396" i="4"/>
  <c r="Z396" i="4" s="1"/>
  <c r="Y400" i="4"/>
  <c r="Z400" i="4" s="1"/>
  <c r="Y412" i="4"/>
  <c r="Z412" i="4" s="1"/>
  <c r="Y418" i="4"/>
  <c r="Z418" i="4" s="1"/>
  <c r="Y427" i="4"/>
  <c r="Z427" i="4" s="1"/>
  <c r="Y442" i="4"/>
  <c r="Z442" i="4" s="1"/>
  <c r="Y150" i="4"/>
  <c r="Z150" i="4" s="1"/>
  <c r="Y192" i="4"/>
  <c r="Z192" i="4" s="1"/>
  <c r="Y327" i="4"/>
  <c r="Z327" i="4" s="1"/>
  <c r="Y331" i="4"/>
  <c r="Z331" i="4" s="1"/>
  <c r="Y335" i="4"/>
  <c r="Z335" i="4" s="1"/>
  <c r="Y339" i="4"/>
  <c r="Y364" i="4"/>
  <c r="Z364" i="4" s="1"/>
  <c r="Y368" i="4"/>
  <c r="Z368" i="4" s="1"/>
  <c r="Y372" i="4"/>
  <c r="Z372" i="4" s="1"/>
  <c r="Y376" i="4"/>
  <c r="Z376" i="4" s="1"/>
  <c r="Y380" i="4"/>
  <c r="Z380" i="4" s="1"/>
  <c r="Y384" i="4"/>
  <c r="Z384" i="4" s="1"/>
  <c r="Y388" i="4"/>
  <c r="Z388" i="4" s="1"/>
  <c r="Y392" i="4"/>
  <c r="Z392" i="4" s="1"/>
  <c r="Y397" i="4"/>
  <c r="Z397" i="4" s="1"/>
  <c r="Y401" i="4"/>
  <c r="Z401" i="4" s="1"/>
  <c r="Y436" i="4"/>
  <c r="Z436" i="4" s="1"/>
  <c r="Y144" i="4"/>
  <c r="Z144" i="4" s="1"/>
  <c r="Y492" i="4"/>
  <c r="Z492" i="4" s="1"/>
  <c r="Z56" i="4"/>
  <c r="Z60" i="4"/>
  <c r="Z92" i="4"/>
  <c r="Z128" i="4"/>
  <c r="Z136" i="4"/>
  <c r="Z140" i="4"/>
  <c r="Z53" i="4"/>
  <c r="Z57" i="4"/>
  <c r="Z89" i="4"/>
  <c r="Z93" i="4"/>
  <c r="Z129" i="4"/>
  <c r="Z137" i="4"/>
  <c r="Z54" i="4"/>
  <c r="Z58" i="4"/>
  <c r="Z90" i="4"/>
  <c r="Z94" i="4"/>
  <c r="Z130" i="4"/>
  <c r="Z138" i="4"/>
  <c r="Z55" i="4"/>
  <c r="Z59" i="4"/>
  <c r="Z91" i="4"/>
  <c r="Z116" i="4"/>
  <c r="Z132" i="4"/>
  <c r="Z139" i="4"/>
  <c r="BH63" i="11"/>
  <c r="AL63" i="11"/>
  <c r="BA63" i="11"/>
  <c r="AM63" i="11"/>
  <c r="BB63" i="11"/>
  <c r="AN63" i="11"/>
  <c r="BC63" i="11"/>
  <c r="BE63" i="11"/>
  <c r="AZ63" i="11"/>
  <c r="AO63" i="11"/>
  <c r="BD63" i="11"/>
  <c r="AP63" i="11"/>
  <c r="AQ63" i="11"/>
  <c r="BF63" i="11"/>
  <c r="AR63" i="11"/>
  <c r="BG63" i="11"/>
  <c r="BH64" i="11"/>
  <c r="AM64" i="11"/>
  <c r="BB64" i="11"/>
  <c r="BF64" i="11"/>
  <c r="AL64" i="11"/>
  <c r="AN64" i="11"/>
  <c r="BC64" i="11"/>
  <c r="AQ64" i="11"/>
  <c r="AO64" i="11"/>
  <c r="BD64" i="11"/>
  <c r="AP64" i="11"/>
  <c r="BE64" i="11"/>
  <c r="AR64" i="11"/>
  <c r="BG64" i="11"/>
  <c r="AZ64" i="11"/>
  <c r="BA64" i="11"/>
  <c r="BH65" i="11"/>
  <c r="AN65" i="11"/>
  <c r="BC65" i="11"/>
  <c r="AO65" i="11"/>
  <c r="BD65" i="11"/>
  <c r="BB65" i="11"/>
  <c r="AP65" i="11"/>
  <c r="BE65" i="11"/>
  <c r="BG65" i="11"/>
  <c r="AQ65" i="11"/>
  <c r="BF65" i="11"/>
  <c r="AR65" i="11"/>
  <c r="AM65" i="11"/>
  <c r="AZ65" i="11"/>
  <c r="AL65" i="11"/>
  <c r="BA65" i="11"/>
  <c r="AF156" i="3"/>
  <c r="R33" i="1" s="1" a="1"/>
  <c r="R33" i="1" s="1"/>
  <c r="BZ103" i="11"/>
  <c r="AM103" i="11"/>
  <c r="AN103" i="11"/>
  <c r="AO103" i="11"/>
  <c r="AQ103" i="11"/>
  <c r="AP103" i="11"/>
  <c r="AR103" i="11"/>
  <c r="AL103" i="11"/>
  <c r="AN104" i="11"/>
  <c r="AO104" i="11"/>
  <c r="AR104" i="11"/>
  <c r="AP104" i="11"/>
  <c r="AQ104" i="11"/>
  <c r="AM104" i="11"/>
  <c r="AL104" i="11"/>
  <c r="BH102" i="11"/>
  <c r="AL102" i="11"/>
  <c r="AM102" i="11"/>
  <c r="AN102" i="11"/>
  <c r="AO102" i="11"/>
  <c r="AP102" i="11"/>
  <c r="AQ102" i="11"/>
  <c r="AR102" i="11"/>
  <c r="BB71" i="5"/>
  <c r="BA71" i="5"/>
  <c r="BC71" i="5"/>
  <c r="BD71" i="5"/>
  <c r="BB79" i="5"/>
  <c r="BA79" i="5"/>
  <c r="BC79" i="5"/>
  <c r="BD79" i="5"/>
  <c r="BB91" i="5"/>
  <c r="BA91" i="5"/>
  <c r="BC91" i="5"/>
  <c r="BD91" i="5"/>
  <c r="BB105" i="5"/>
  <c r="BA105" i="5"/>
  <c r="BC105" i="5"/>
  <c r="BD105" i="5"/>
  <c r="BA183" i="5"/>
  <c r="BC183" i="5"/>
  <c r="BB183" i="5"/>
  <c r="BD183" i="5"/>
  <c r="BA191" i="5"/>
  <c r="BC191" i="5"/>
  <c r="BB191" i="5"/>
  <c r="BD191" i="5"/>
  <c r="BA198" i="5"/>
  <c r="BC198" i="5"/>
  <c r="BB198" i="5"/>
  <c r="BD198" i="5"/>
  <c r="BA206" i="5"/>
  <c r="BC206" i="5"/>
  <c r="BB206" i="5"/>
  <c r="BD206" i="5"/>
  <c r="BA213" i="5"/>
  <c r="BC213" i="5"/>
  <c r="BB213" i="5"/>
  <c r="BD213" i="5"/>
  <c r="BA221" i="5"/>
  <c r="BC221" i="5"/>
  <c r="BB221" i="5"/>
  <c r="BD221" i="5"/>
  <c r="BA72" i="5"/>
  <c r="BB72" i="5"/>
  <c r="BC72" i="5"/>
  <c r="BD72" i="5"/>
  <c r="BA85" i="5"/>
  <c r="BB85" i="5"/>
  <c r="BC85" i="5"/>
  <c r="BD85" i="5"/>
  <c r="BA92" i="5"/>
  <c r="BB92" i="5"/>
  <c r="BC92" i="5"/>
  <c r="BD92" i="5"/>
  <c r="BA98" i="5"/>
  <c r="BB98" i="5"/>
  <c r="BC98" i="5"/>
  <c r="BD98" i="5"/>
  <c r="BA106" i="5"/>
  <c r="BB106" i="5"/>
  <c r="BC106" i="5"/>
  <c r="BD106" i="5"/>
  <c r="BA184" i="5"/>
  <c r="BB184" i="5"/>
  <c r="BC184" i="5"/>
  <c r="BD184" i="5"/>
  <c r="BA192" i="5"/>
  <c r="BB192" i="5"/>
  <c r="BC192" i="5"/>
  <c r="BD192" i="5"/>
  <c r="BA199" i="5"/>
  <c r="BB199" i="5"/>
  <c r="BC199" i="5"/>
  <c r="BD199" i="5"/>
  <c r="BA207" i="5"/>
  <c r="BB207" i="5"/>
  <c r="BC207" i="5"/>
  <c r="BD207" i="5"/>
  <c r="BA214" i="5"/>
  <c r="BB214" i="5"/>
  <c r="BC214" i="5"/>
  <c r="BD214" i="5"/>
  <c r="BA222" i="5"/>
  <c r="BB222" i="5"/>
  <c r="BC222" i="5"/>
  <c r="BD222" i="5"/>
  <c r="BA73" i="5"/>
  <c r="BC73" i="5"/>
  <c r="BD73" i="5"/>
  <c r="BB73" i="5"/>
  <c r="BB93" i="5"/>
  <c r="BA93" i="5"/>
  <c r="BC93" i="5"/>
  <c r="BD93" i="5"/>
  <c r="BB99" i="5"/>
  <c r="BA99" i="5"/>
  <c r="BC99" i="5"/>
  <c r="BD99" i="5"/>
  <c r="BB107" i="5"/>
  <c r="BA107" i="5"/>
  <c r="BC107" i="5"/>
  <c r="BD107" i="5"/>
  <c r="BA185" i="5"/>
  <c r="BC185" i="5"/>
  <c r="BD185" i="5"/>
  <c r="BB185" i="5"/>
  <c r="BA193" i="5"/>
  <c r="BC193" i="5"/>
  <c r="BD193" i="5"/>
  <c r="BB193" i="5"/>
  <c r="BA200" i="5"/>
  <c r="BC200" i="5"/>
  <c r="BB200" i="5"/>
  <c r="BD200" i="5"/>
  <c r="BA208" i="5"/>
  <c r="BC208" i="5"/>
  <c r="BB208" i="5"/>
  <c r="BD208" i="5"/>
  <c r="BA215" i="5"/>
  <c r="BC215" i="5"/>
  <c r="BB215" i="5"/>
  <c r="BD215" i="5"/>
  <c r="BA223" i="5"/>
  <c r="BC223" i="5"/>
  <c r="BB223" i="5"/>
  <c r="BD223" i="5"/>
  <c r="BA74" i="5"/>
  <c r="BB74" i="5"/>
  <c r="BC74" i="5"/>
  <c r="BD74" i="5"/>
  <c r="BA94" i="5"/>
  <c r="BB94" i="5"/>
  <c r="BC94" i="5"/>
  <c r="BD94" i="5"/>
  <c r="BA100" i="5"/>
  <c r="BB100" i="5"/>
  <c r="BC100" i="5"/>
  <c r="BD100" i="5"/>
  <c r="BB109" i="5"/>
  <c r="BA109" i="5"/>
  <c r="BC109" i="5"/>
  <c r="BD109" i="5"/>
  <c r="BA186" i="5"/>
  <c r="BB186" i="5"/>
  <c r="BC186" i="5"/>
  <c r="BD186" i="5"/>
  <c r="BA194" i="5"/>
  <c r="BB194" i="5"/>
  <c r="BC194" i="5"/>
  <c r="BD194" i="5"/>
  <c r="BA201" i="5"/>
  <c r="BB201" i="5"/>
  <c r="BC201" i="5"/>
  <c r="BD201" i="5"/>
  <c r="BA209" i="5"/>
  <c r="BB209" i="5"/>
  <c r="BC209" i="5"/>
  <c r="BD209" i="5"/>
  <c r="BA216" i="5"/>
  <c r="BB216" i="5"/>
  <c r="BC216" i="5"/>
  <c r="BD216" i="5"/>
  <c r="BB75" i="5"/>
  <c r="BA75" i="5"/>
  <c r="BC75" i="5"/>
  <c r="BD75" i="5"/>
  <c r="BB87" i="5"/>
  <c r="BA87" i="5"/>
  <c r="BC87" i="5"/>
  <c r="BD87" i="5"/>
  <c r="BB95" i="5"/>
  <c r="BA95" i="5"/>
  <c r="BC95" i="5"/>
  <c r="BD95" i="5"/>
  <c r="BB101" i="5"/>
  <c r="BA101" i="5"/>
  <c r="BC101" i="5"/>
  <c r="BD101" i="5"/>
  <c r="BA179" i="5"/>
  <c r="BC179" i="5"/>
  <c r="BB179" i="5"/>
  <c r="BD179" i="5"/>
  <c r="BA187" i="5"/>
  <c r="BC187" i="5"/>
  <c r="BB187" i="5"/>
  <c r="BD187" i="5"/>
  <c r="BA202" i="5"/>
  <c r="BC202" i="5"/>
  <c r="BD202" i="5"/>
  <c r="BB202" i="5"/>
  <c r="BA210" i="5"/>
  <c r="BC210" i="5"/>
  <c r="BD210" i="5"/>
  <c r="BB210" i="5"/>
  <c r="BA217" i="5"/>
  <c r="BC217" i="5"/>
  <c r="BB217" i="5"/>
  <c r="BD217" i="5"/>
  <c r="BA76" i="5"/>
  <c r="BB76" i="5"/>
  <c r="BC76" i="5"/>
  <c r="BD76" i="5"/>
  <c r="BA88" i="5"/>
  <c r="BB88" i="5"/>
  <c r="BC88" i="5"/>
  <c r="BD88" i="5"/>
  <c r="BA96" i="5"/>
  <c r="BB96" i="5"/>
  <c r="BC96" i="5"/>
  <c r="BD96" i="5"/>
  <c r="BA102" i="5"/>
  <c r="BB102" i="5"/>
  <c r="BC102" i="5"/>
  <c r="BD102" i="5"/>
  <c r="BA180" i="5"/>
  <c r="BB180" i="5"/>
  <c r="BC180" i="5"/>
  <c r="BD180" i="5"/>
  <c r="BA188" i="5"/>
  <c r="BB188" i="5"/>
  <c r="BC188" i="5"/>
  <c r="BD188" i="5"/>
  <c r="BA203" i="5"/>
  <c r="BB203" i="5"/>
  <c r="BC203" i="5"/>
  <c r="BD203" i="5"/>
  <c r="BA211" i="5"/>
  <c r="BB211" i="5"/>
  <c r="BC211" i="5"/>
  <c r="BD211" i="5"/>
  <c r="BA218" i="5"/>
  <c r="BB218" i="5"/>
  <c r="BC218" i="5"/>
  <c r="BD218" i="5"/>
  <c r="BA77" i="5"/>
  <c r="BC77" i="5"/>
  <c r="BD77" i="5"/>
  <c r="BB77" i="5"/>
  <c r="BB89" i="5"/>
  <c r="BA89" i="5"/>
  <c r="BC89" i="5"/>
  <c r="BD89" i="5"/>
  <c r="BB97" i="5"/>
  <c r="BA97" i="5"/>
  <c r="BC97" i="5"/>
  <c r="BD97" i="5"/>
  <c r="BB103" i="5"/>
  <c r="BA103" i="5"/>
  <c r="BC103" i="5"/>
  <c r="BD103" i="5"/>
  <c r="BA181" i="5"/>
  <c r="BC181" i="5"/>
  <c r="BB181" i="5"/>
  <c r="BD181" i="5"/>
  <c r="BA189" i="5"/>
  <c r="BC189" i="5"/>
  <c r="BB189" i="5"/>
  <c r="BD189" i="5"/>
  <c r="BA196" i="5"/>
  <c r="BC196" i="5"/>
  <c r="BB196" i="5"/>
  <c r="BD196" i="5"/>
  <c r="BA204" i="5"/>
  <c r="BC204" i="5"/>
  <c r="BB204" i="5"/>
  <c r="BD204" i="5"/>
  <c r="BA219" i="5"/>
  <c r="BC219" i="5"/>
  <c r="BD219" i="5"/>
  <c r="BB219" i="5"/>
  <c r="BA70" i="5"/>
  <c r="BB70" i="5"/>
  <c r="BC70" i="5"/>
  <c r="BD70" i="5"/>
  <c r="BA78" i="5"/>
  <c r="BB78" i="5"/>
  <c r="BC78" i="5"/>
  <c r="BD78" i="5"/>
  <c r="BA90" i="5"/>
  <c r="BB90" i="5"/>
  <c r="BC90" i="5"/>
  <c r="BD90" i="5"/>
  <c r="BA104" i="5"/>
  <c r="BB104" i="5"/>
  <c r="BC104" i="5"/>
  <c r="BD104" i="5"/>
  <c r="BA182" i="5"/>
  <c r="BB182" i="5"/>
  <c r="BC182" i="5"/>
  <c r="BD182" i="5"/>
  <c r="BA190" i="5"/>
  <c r="BB190" i="5"/>
  <c r="BC190" i="5"/>
  <c r="BD190" i="5"/>
  <c r="BA197" i="5"/>
  <c r="BB197" i="5"/>
  <c r="BC197" i="5"/>
  <c r="BD197" i="5"/>
  <c r="BA205" i="5"/>
  <c r="BB205" i="5"/>
  <c r="BC205" i="5"/>
  <c r="BD205" i="5"/>
  <c r="BA220" i="5"/>
  <c r="BB220" i="5"/>
  <c r="BC220" i="5"/>
  <c r="BD220" i="5"/>
  <c r="Y140" i="7"/>
  <c r="X140" i="7"/>
  <c r="W140" i="7"/>
  <c r="V140" i="7"/>
  <c r="AG94" i="7"/>
  <c r="W94" i="7"/>
  <c r="V94" i="7"/>
  <c r="Y94" i="7"/>
  <c r="X94" i="7"/>
  <c r="W102" i="7"/>
  <c r="V102" i="7"/>
  <c r="Y102" i="7"/>
  <c r="X102" i="7"/>
  <c r="AG110" i="7"/>
  <c r="Y110" i="7"/>
  <c r="X110" i="7"/>
  <c r="W110" i="7"/>
  <c r="V110" i="7"/>
  <c r="AG122" i="7"/>
  <c r="Y122" i="7"/>
  <c r="X122" i="7"/>
  <c r="W122" i="7"/>
  <c r="V122" i="7"/>
  <c r="Y91" i="7"/>
  <c r="X91" i="7"/>
  <c r="W91" i="7"/>
  <c r="V91" i="7"/>
  <c r="Y95" i="7"/>
  <c r="X95" i="7"/>
  <c r="W95" i="7"/>
  <c r="V95" i="7"/>
  <c r="AG99" i="7"/>
  <c r="Y99" i="7"/>
  <c r="X99" i="7"/>
  <c r="W99" i="7"/>
  <c r="V99" i="7"/>
  <c r="AG107" i="7"/>
  <c r="W107" i="7"/>
  <c r="V107" i="7"/>
  <c r="Y107" i="7"/>
  <c r="X107" i="7"/>
  <c r="W111" i="7"/>
  <c r="V111" i="7"/>
  <c r="X111" i="7"/>
  <c r="Y111" i="7"/>
  <c r="AG115" i="7"/>
  <c r="W115" i="7"/>
  <c r="V115" i="7"/>
  <c r="Y115" i="7"/>
  <c r="X115" i="7"/>
  <c r="AG119" i="7"/>
  <c r="W119" i="7"/>
  <c r="V119" i="7"/>
  <c r="Y119" i="7"/>
  <c r="X119" i="7"/>
  <c r="AG123" i="7"/>
  <c r="W123" i="7"/>
  <c r="V123" i="7"/>
  <c r="Y123" i="7"/>
  <c r="X123" i="7"/>
  <c r="W128" i="7"/>
  <c r="V128" i="7"/>
  <c r="Y128" i="7"/>
  <c r="X128" i="7"/>
  <c r="AG132" i="7"/>
  <c r="W132" i="7"/>
  <c r="V132" i="7"/>
  <c r="Y132" i="7"/>
  <c r="X132" i="7"/>
  <c r="W136" i="7"/>
  <c r="V136" i="7"/>
  <c r="Y136" i="7"/>
  <c r="X136" i="7"/>
  <c r="AG140" i="7"/>
  <c r="W141" i="7"/>
  <c r="V141" i="7"/>
  <c r="Y141" i="7"/>
  <c r="X141" i="7"/>
  <c r="AG131" i="7"/>
  <c r="Y131" i="7"/>
  <c r="X131" i="7"/>
  <c r="W131" i="7"/>
  <c r="V131" i="7"/>
  <c r="AG118" i="7"/>
  <c r="Y118" i="7"/>
  <c r="X118" i="7"/>
  <c r="W118" i="7"/>
  <c r="V118" i="7"/>
  <c r="AG92" i="7"/>
  <c r="W92" i="7"/>
  <c r="V92" i="7"/>
  <c r="X92" i="7"/>
  <c r="Y92" i="7"/>
  <c r="AG96" i="7"/>
  <c r="W96" i="7"/>
  <c r="V96" i="7"/>
  <c r="X96" i="7"/>
  <c r="Y96" i="7"/>
  <c r="AG100" i="7"/>
  <c r="W100" i="7"/>
  <c r="V100" i="7"/>
  <c r="X100" i="7"/>
  <c r="Y100" i="7"/>
  <c r="AG104" i="7"/>
  <c r="Y104" i="7"/>
  <c r="X104" i="7"/>
  <c r="W104" i="7"/>
  <c r="V104" i="7"/>
  <c r="AG108" i="7"/>
  <c r="Y108" i="7"/>
  <c r="X108" i="7"/>
  <c r="W108" i="7"/>
  <c r="V108" i="7"/>
  <c r="AG112" i="7"/>
  <c r="Y112" i="7"/>
  <c r="X112" i="7"/>
  <c r="W112" i="7"/>
  <c r="V112" i="7"/>
  <c r="AG116" i="7"/>
  <c r="Y116" i="7"/>
  <c r="X116" i="7"/>
  <c r="W116" i="7"/>
  <c r="V116" i="7"/>
  <c r="AG120" i="7"/>
  <c r="Y120" i="7"/>
  <c r="X120" i="7"/>
  <c r="W120" i="7"/>
  <c r="V120" i="7"/>
  <c r="Y125" i="7"/>
  <c r="X125" i="7"/>
  <c r="W125" i="7"/>
  <c r="V125" i="7"/>
  <c r="AG129" i="7"/>
  <c r="Y129" i="7"/>
  <c r="X129" i="7"/>
  <c r="W129" i="7"/>
  <c r="V129" i="7"/>
  <c r="AG133" i="7"/>
  <c r="Y133" i="7"/>
  <c r="X133" i="7"/>
  <c r="W133" i="7"/>
  <c r="V133" i="7"/>
  <c r="AG137" i="7"/>
  <c r="Y137" i="7"/>
  <c r="X137" i="7"/>
  <c r="W137" i="7"/>
  <c r="V137" i="7"/>
  <c r="AG141" i="7"/>
  <c r="Y142" i="7"/>
  <c r="X142" i="7"/>
  <c r="W142" i="7"/>
  <c r="V142" i="7"/>
  <c r="AG127" i="7"/>
  <c r="Y127" i="7"/>
  <c r="X127" i="7"/>
  <c r="W127" i="7"/>
  <c r="V127" i="7"/>
  <c r="AG98" i="7"/>
  <c r="W98" i="7"/>
  <c r="V98" i="7"/>
  <c r="Y98" i="7"/>
  <c r="X98" i="7"/>
  <c r="AG106" i="7"/>
  <c r="Y106" i="7"/>
  <c r="X106" i="7"/>
  <c r="W106" i="7"/>
  <c r="V106" i="7"/>
  <c r="AG114" i="7"/>
  <c r="Y114" i="7"/>
  <c r="X114" i="7"/>
  <c r="W114" i="7"/>
  <c r="V114" i="7"/>
  <c r="AG93" i="7"/>
  <c r="Y93" i="7"/>
  <c r="X93" i="7"/>
  <c r="W93" i="7"/>
  <c r="V93" i="7"/>
  <c r="AG97" i="7"/>
  <c r="Y97" i="7"/>
  <c r="X97" i="7"/>
  <c r="W97" i="7"/>
  <c r="V97" i="7"/>
  <c r="AG101" i="7"/>
  <c r="Y101" i="7"/>
  <c r="X101" i="7"/>
  <c r="W101" i="7"/>
  <c r="V101" i="7"/>
  <c r="AG105" i="7"/>
  <c r="W105" i="7"/>
  <c r="V105" i="7"/>
  <c r="X105" i="7"/>
  <c r="Y105" i="7"/>
  <c r="AG109" i="7"/>
  <c r="W109" i="7"/>
  <c r="V109" i="7"/>
  <c r="Y109" i="7"/>
  <c r="X109" i="7"/>
  <c r="AG113" i="7"/>
  <c r="W113" i="7"/>
  <c r="V113" i="7"/>
  <c r="Y113" i="7"/>
  <c r="X113" i="7"/>
  <c r="AG117" i="7"/>
  <c r="W117" i="7"/>
  <c r="V117" i="7"/>
  <c r="Y117" i="7"/>
  <c r="X117" i="7"/>
  <c r="AG121" i="7"/>
  <c r="W121" i="7"/>
  <c r="V121" i="7"/>
  <c r="X121" i="7"/>
  <c r="Y121" i="7"/>
  <c r="W126" i="7"/>
  <c r="V126" i="7"/>
  <c r="Y126" i="7"/>
  <c r="X126" i="7"/>
  <c r="AG130" i="7"/>
  <c r="W130" i="7"/>
  <c r="V130" i="7"/>
  <c r="Y130" i="7"/>
  <c r="X130" i="7"/>
  <c r="AG134" i="7"/>
  <c r="W134" i="7"/>
  <c r="V134" i="7"/>
  <c r="Y134" i="7"/>
  <c r="X134" i="7"/>
  <c r="AG138" i="7"/>
  <c r="W138" i="7"/>
  <c r="V138" i="7"/>
  <c r="Y138" i="7"/>
  <c r="X138" i="7"/>
  <c r="AG135" i="7"/>
  <c r="Y135" i="7"/>
  <c r="X135" i="7"/>
  <c r="W135" i="7"/>
  <c r="V135" i="7"/>
  <c r="AN148" i="11"/>
  <c r="BB148" i="11"/>
  <c r="BJ148" i="11"/>
  <c r="AO148" i="11"/>
  <c r="BC148" i="11"/>
  <c r="BK148" i="11"/>
  <c r="AM148" i="11"/>
  <c r="AP148" i="11"/>
  <c r="BD148" i="11"/>
  <c r="AQ148" i="11"/>
  <c r="BE148" i="11"/>
  <c r="BA148" i="11"/>
  <c r="AR148" i="11"/>
  <c r="BF148" i="11"/>
  <c r="BG148" i="11"/>
  <c r="AL148" i="11"/>
  <c r="AZ148" i="11"/>
  <c r="BH148" i="11"/>
  <c r="BI148" i="11"/>
  <c r="AM147" i="11"/>
  <c r="BF147" i="11"/>
  <c r="AN147" i="11"/>
  <c r="BG147" i="11"/>
  <c r="AO147" i="11"/>
  <c r="AZ147" i="11"/>
  <c r="BH147" i="11"/>
  <c r="AP147" i="11"/>
  <c r="BA147" i="11"/>
  <c r="BI147" i="11"/>
  <c r="AL147" i="11"/>
  <c r="BE147" i="11"/>
  <c r="AQ147" i="11"/>
  <c r="BB147" i="11"/>
  <c r="BJ147" i="11"/>
  <c r="AR147" i="11"/>
  <c r="BC147" i="11"/>
  <c r="BK147" i="11"/>
  <c r="BD147" i="11"/>
  <c r="AO149" i="11"/>
  <c r="BF149" i="11"/>
  <c r="AP149" i="11"/>
  <c r="BG149" i="11"/>
  <c r="BE149" i="11"/>
  <c r="AQ149" i="11"/>
  <c r="AZ149" i="11"/>
  <c r="BH149" i="11"/>
  <c r="AN149" i="11"/>
  <c r="AR149" i="11"/>
  <c r="BA149" i="11"/>
  <c r="BI149" i="11"/>
  <c r="BB149" i="11"/>
  <c r="BJ149" i="11"/>
  <c r="AL149" i="11"/>
  <c r="BC149" i="11"/>
  <c r="BK149" i="11"/>
  <c r="AM149" i="11"/>
  <c r="BD149" i="11"/>
  <c r="AR146" i="11"/>
  <c r="BG146" i="11"/>
  <c r="AL146" i="11"/>
  <c r="BH146" i="11"/>
  <c r="BA146" i="11"/>
  <c r="BI146" i="11"/>
  <c r="AM146" i="11"/>
  <c r="BB146" i="11"/>
  <c r="BJ146" i="11"/>
  <c r="BF146" i="11"/>
  <c r="AN146" i="11"/>
  <c r="BC146" i="11"/>
  <c r="BK146" i="11"/>
  <c r="AO146" i="11"/>
  <c r="BD146" i="11"/>
  <c r="AZ146" i="11"/>
  <c r="AP146" i="11"/>
  <c r="BE146" i="11"/>
  <c r="AQ146" i="11"/>
  <c r="AP150" i="11"/>
  <c r="BB150" i="11"/>
  <c r="BJ150" i="11"/>
  <c r="AQ150" i="11"/>
  <c r="BC150" i="11"/>
  <c r="BK150" i="11"/>
  <c r="AR150" i="11"/>
  <c r="BD150" i="11"/>
  <c r="BE150" i="11"/>
  <c r="AO150" i="11"/>
  <c r="AL150" i="11"/>
  <c r="BF150" i="11"/>
  <c r="AM150" i="11"/>
  <c r="BG150" i="11"/>
  <c r="BA150" i="11"/>
  <c r="AN150" i="11"/>
  <c r="AZ150" i="11"/>
  <c r="BH150" i="11"/>
  <c r="BI150" i="11"/>
  <c r="BD175" i="11"/>
  <c r="AN175" i="11"/>
  <c r="AU210" i="5"/>
  <c r="X185" i="15" s="1"/>
  <c r="AK210" i="5"/>
  <c r="N185" i="15" s="1"/>
  <c r="BZ74" i="11"/>
  <c r="AN74" i="11"/>
  <c r="AL74" i="11"/>
  <c r="AM74" i="11"/>
  <c r="AO74" i="11"/>
  <c r="BZ78" i="11"/>
  <c r="AL78" i="11"/>
  <c r="AM78" i="11"/>
  <c r="AO78" i="11"/>
  <c r="AN78" i="11"/>
  <c r="AL71" i="11"/>
  <c r="AM71" i="11"/>
  <c r="AN71" i="11"/>
  <c r="AO71" i="11"/>
  <c r="CC75" i="11"/>
  <c r="CD75" i="11" s="1"/>
  <c r="AL75" i="11"/>
  <c r="AM75" i="11"/>
  <c r="AN75" i="11"/>
  <c r="AO75" i="11"/>
  <c r="BZ72" i="11"/>
  <c r="AN72" i="11"/>
  <c r="AL72" i="11"/>
  <c r="AM72" i="11"/>
  <c r="AO72" i="11"/>
  <c r="BZ76" i="11"/>
  <c r="AL76" i="11"/>
  <c r="AN76" i="11"/>
  <c r="AM76" i="11"/>
  <c r="AO76" i="11"/>
  <c r="AL73" i="11"/>
  <c r="AM73" i="11"/>
  <c r="AN73" i="11"/>
  <c r="AO73" i="11"/>
  <c r="CC77" i="11"/>
  <c r="CD77" i="11" s="1"/>
  <c r="AL77" i="11"/>
  <c r="AM77" i="11"/>
  <c r="AN77" i="11"/>
  <c r="AO77" i="11"/>
  <c r="K123" i="11"/>
  <c r="AQ123" i="11"/>
  <c r="AL123" i="11"/>
  <c r="AM123" i="11"/>
  <c r="AN123" i="11"/>
  <c r="AO123" i="11"/>
  <c r="AP123" i="11"/>
  <c r="AR123" i="11"/>
  <c r="AM193" i="5"/>
  <c r="P244" i="15" s="1"/>
  <c r="AV193" i="5"/>
  <c r="Y244" i="15" s="1"/>
  <c r="AQ210" i="5"/>
  <c r="T185" i="15" s="1"/>
  <c r="AN210" i="5"/>
  <c r="Q185" i="15" s="1"/>
  <c r="AL193" i="5"/>
  <c r="O244" i="15" s="1"/>
  <c r="AE210" i="5"/>
  <c r="H185" i="15" s="1"/>
  <c r="AJ193" i="5"/>
  <c r="M244" i="15" s="1"/>
  <c r="AJ210" i="5"/>
  <c r="M185" i="15" s="1"/>
  <c r="AK193" i="5"/>
  <c r="N244" i="15" s="1"/>
  <c r="AE193" i="5"/>
  <c r="H244" i="15" s="1"/>
  <c r="AS193" i="5"/>
  <c r="AG210" i="5"/>
  <c r="J185" i="15" s="1"/>
  <c r="AO210" i="5"/>
  <c r="R185" i="15" s="1"/>
  <c r="AP210" i="5"/>
  <c r="S185" i="15" s="1"/>
  <c r="AH210" i="5"/>
  <c r="K185" i="15" s="1"/>
  <c r="AR193" i="5"/>
  <c r="U244" i="15" s="1"/>
  <c r="AU193" i="5"/>
  <c r="X244" i="15" s="1"/>
  <c r="AR210" i="5"/>
  <c r="U185" i="15" s="1"/>
  <c r="AO193" i="5"/>
  <c r="R244" i="15" s="1"/>
  <c r="AI193" i="5"/>
  <c r="L244" i="15" s="1"/>
  <c r="AV210" i="5"/>
  <c r="Y185" i="15" s="1"/>
  <c r="AP193" i="5"/>
  <c r="S244" i="15" s="1"/>
  <c r="AQ193" i="5"/>
  <c r="T244" i="15" s="1"/>
  <c r="AF193" i="5"/>
  <c r="I244" i="15" s="1"/>
  <c r="AT210" i="5"/>
  <c r="W185" i="15" s="1"/>
  <c r="AM210" i="5"/>
  <c r="P185" i="15" s="1"/>
  <c r="AW210" i="5"/>
  <c r="Z185" i="15" s="1"/>
  <c r="AI210" i="5"/>
  <c r="L185" i="15" s="1"/>
  <c r="AG103" i="7"/>
  <c r="Y103" i="7"/>
  <c r="V103" i="7"/>
  <c r="X103" i="7"/>
  <c r="W103" i="7"/>
  <c r="BK202" i="2"/>
  <c r="BH202" i="2"/>
  <c r="BI202" i="2"/>
  <c r="BJ202" i="2"/>
  <c r="BL202" i="2"/>
  <c r="BF202" i="2"/>
  <c r="BG202" i="2"/>
  <c r="P156" i="3"/>
  <c r="H34" i="1" s="1" a="1"/>
  <c r="H34" i="1" s="1"/>
  <c r="X156" i="3"/>
  <c r="X13" i="3" s="1"/>
  <c r="Q156" i="3"/>
  <c r="Q13" i="3" s="1"/>
  <c r="N156" i="3"/>
  <c r="N13" i="3" s="1"/>
  <c r="O156" i="3"/>
  <c r="O13" i="3" s="1"/>
  <c r="R156" i="3"/>
  <c r="R13" i="3" s="1"/>
  <c r="V156" i="3"/>
  <c r="V13" i="3" s="1"/>
  <c r="W156" i="3"/>
  <c r="W13" i="3" s="1"/>
  <c r="S156" i="3"/>
  <c r="S13" i="3" s="1"/>
  <c r="T156" i="3"/>
  <c r="T13" i="3" s="1"/>
  <c r="M156" i="3"/>
  <c r="M13" i="3" s="1"/>
  <c r="U156" i="3"/>
  <c r="U13" i="3" s="1"/>
  <c r="L156" i="3"/>
  <c r="L13" i="3" s="1"/>
  <c r="K56" i="3"/>
  <c r="AL62" i="11"/>
  <c r="BA62" i="11"/>
  <c r="AM62" i="11"/>
  <c r="BB62" i="11"/>
  <c r="AN62" i="11"/>
  <c r="AO62" i="11"/>
  <c r="AP62" i="11"/>
  <c r="AQ62" i="11"/>
  <c r="AZ62" i="11"/>
  <c r="AR62" i="11"/>
  <c r="BA83" i="11"/>
  <c r="BD102" i="11"/>
  <c r="AZ159" i="11"/>
  <c r="BG105" i="11"/>
  <c r="K113" i="11"/>
  <c r="AZ162" i="11"/>
  <c r="K112" i="11"/>
  <c r="K111" i="2"/>
  <c r="BL194" i="5"/>
  <c r="BL198" i="5"/>
  <c r="BL202" i="5"/>
  <c r="BL206" i="5"/>
  <c r="BL210" i="5"/>
  <c r="BL179" i="5"/>
  <c r="BL183" i="5"/>
  <c r="BL191" i="5"/>
  <c r="BL211" i="5"/>
  <c r="BL223" i="5"/>
  <c r="BL180" i="5"/>
  <c r="BL184" i="5"/>
  <c r="BL105" i="5"/>
  <c r="BL88" i="5"/>
  <c r="BL92" i="5"/>
  <c r="BL96" i="5"/>
  <c r="BL98" i="5"/>
  <c r="BL72" i="5"/>
  <c r="BL76" i="5"/>
  <c r="BL97" i="5"/>
  <c r="BL101" i="5"/>
  <c r="BN185" i="5"/>
  <c r="BL185" i="5"/>
  <c r="BN189" i="5"/>
  <c r="BL189" i="5"/>
  <c r="BN197" i="5"/>
  <c r="BL197" i="5"/>
  <c r="BN201" i="5"/>
  <c r="BL201" i="5"/>
  <c r="BN205" i="5"/>
  <c r="BL205" i="5"/>
  <c r="BN213" i="5"/>
  <c r="BL213" i="5"/>
  <c r="BN217" i="5"/>
  <c r="BL217" i="5"/>
  <c r="BN221" i="5"/>
  <c r="BL221" i="5"/>
  <c r="BN70" i="5"/>
  <c r="BL70" i="5"/>
  <c r="BN74" i="5"/>
  <c r="BL74" i="5"/>
  <c r="BN78" i="5"/>
  <c r="BL78" i="5"/>
  <c r="BN87" i="5"/>
  <c r="BL87" i="5"/>
  <c r="BN91" i="5"/>
  <c r="BL91" i="5"/>
  <c r="BN95" i="5"/>
  <c r="BL95" i="5"/>
  <c r="BN102" i="5"/>
  <c r="BL102" i="5"/>
  <c r="BN106" i="5"/>
  <c r="BL106" i="5"/>
  <c r="BN109" i="5"/>
  <c r="BL109" i="5"/>
  <c r="BN181" i="5"/>
  <c r="BL181" i="5"/>
  <c r="BN193" i="5"/>
  <c r="BL193" i="5"/>
  <c r="BN209" i="5"/>
  <c r="BL209" i="5"/>
  <c r="BN182" i="5"/>
  <c r="BL182" i="5"/>
  <c r="BN186" i="5"/>
  <c r="BL186" i="5"/>
  <c r="BN190" i="5"/>
  <c r="BL190" i="5"/>
  <c r="BN214" i="5"/>
  <c r="BL214" i="5"/>
  <c r="BN218" i="5"/>
  <c r="BL218" i="5"/>
  <c r="BN222" i="5"/>
  <c r="BL222" i="5"/>
  <c r="BN187" i="5"/>
  <c r="BL187" i="5"/>
  <c r="BN199" i="5"/>
  <c r="BL199" i="5"/>
  <c r="BN203" i="5"/>
  <c r="BL203" i="5"/>
  <c r="BN207" i="5"/>
  <c r="BL207" i="5"/>
  <c r="BN215" i="5"/>
  <c r="BL215" i="5"/>
  <c r="BN219" i="5"/>
  <c r="BL219" i="5"/>
  <c r="BN71" i="5"/>
  <c r="BL71" i="5"/>
  <c r="BN79" i="5"/>
  <c r="BL79" i="5"/>
  <c r="BN99" i="5"/>
  <c r="BL99" i="5"/>
  <c r="BN89" i="5"/>
  <c r="BL89" i="5"/>
  <c r="BN93" i="5"/>
  <c r="BL93" i="5"/>
  <c r="BN100" i="5"/>
  <c r="BL100" i="5"/>
  <c r="BN104" i="5"/>
  <c r="BL104" i="5"/>
  <c r="BN75" i="5"/>
  <c r="BL75" i="5"/>
  <c r="BN103" i="5"/>
  <c r="BL103" i="5"/>
  <c r="BN107" i="5"/>
  <c r="BL107" i="5"/>
  <c r="BN188" i="5"/>
  <c r="BL188" i="5"/>
  <c r="BN192" i="5"/>
  <c r="BL192" i="5"/>
  <c r="BN196" i="5"/>
  <c r="BL196" i="5"/>
  <c r="BN200" i="5"/>
  <c r="BL200" i="5"/>
  <c r="BN204" i="5"/>
  <c r="BL204" i="5"/>
  <c r="BN208" i="5"/>
  <c r="BL208" i="5"/>
  <c r="BN216" i="5"/>
  <c r="BL216" i="5"/>
  <c r="BN220" i="5"/>
  <c r="BL220" i="5"/>
  <c r="BN73" i="5"/>
  <c r="BL73" i="5"/>
  <c r="BN77" i="5"/>
  <c r="BL77" i="5"/>
  <c r="BN90" i="5"/>
  <c r="BL90" i="5"/>
  <c r="BN94" i="5"/>
  <c r="BL94" i="5"/>
  <c r="J220" i="5"/>
  <c r="J214" i="5"/>
  <c r="J192" i="5"/>
  <c r="J191" i="5"/>
  <c r="BN179" i="5"/>
  <c r="J87" i="5"/>
  <c r="J213" i="5"/>
  <c r="J218" i="5"/>
  <c r="BN98" i="5"/>
  <c r="J88" i="5"/>
  <c r="J92" i="5"/>
  <c r="J96" i="5"/>
  <c r="J102" i="5"/>
  <c r="J222" i="5"/>
  <c r="J197" i="5"/>
  <c r="BN191" i="5"/>
  <c r="J91" i="5"/>
  <c r="K87" i="11"/>
  <c r="K95" i="11"/>
  <c r="BA113" i="11"/>
  <c r="BB95" i="11"/>
  <c r="AN183" i="11"/>
  <c r="AR186" i="11"/>
  <c r="AN180" i="11"/>
  <c r="BF183" i="11"/>
  <c r="AO115" i="11"/>
  <c r="AP165" i="11"/>
  <c r="BA115" i="11"/>
  <c r="BI110" i="11"/>
  <c r="BZ113" i="11"/>
  <c r="BA124" i="11"/>
  <c r="BJ131" i="11"/>
  <c r="AP169" i="11"/>
  <c r="K176" i="11"/>
  <c r="K184" i="11"/>
  <c r="BH75" i="11"/>
  <c r="BF93" i="11"/>
  <c r="AR100" i="11"/>
  <c r="BJ166" i="11"/>
  <c r="AL176" i="11"/>
  <c r="AQ178" i="11"/>
  <c r="AP184" i="11"/>
  <c r="AO192" i="11"/>
  <c r="AQ176" i="11"/>
  <c r="BA192" i="11"/>
  <c r="AN87" i="11"/>
  <c r="AL114" i="11"/>
  <c r="BA116" i="11"/>
  <c r="BH170" i="11"/>
  <c r="BB176" i="11"/>
  <c r="AZ87" i="11"/>
  <c r="AR158" i="11"/>
  <c r="CC161" i="11"/>
  <c r="CD161" i="11" s="1"/>
  <c r="BH174" i="11"/>
  <c r="BC176" i="11"/>
  <c r="CC192" i="11"/>
  <c r="CD192" i="11" s="1"/>
  <c r="AQ67" i="11"/>
  <c r="BC75" i="11"/>
  <c r="AR98" i="11"/>
  <c r="AM100" i="11"/>
  <c r="BA110" i="11"/>
  <c r="BI155" i="11"/>
  <c r="AP158" i="11"/>
  <c r="BC159" i="11"/>
  <c r="BK161" i="11"/>
  <c r="BI162" i="11"/>
  <c r="AL174" i="11"/>
  <c r="AO176" i="11"/>
  <c r="BZ180" i="11"/>
  <c r="CC184" i="11"/>
  <c r="CD184" i="11" s="1"/>
  <c r="K186" i="11"/>
  <c r="AP74" i="11"/>
  <c r="BJ75" i="11"/>
  <c r="BK84" i="11"/>
  <c r="AQ87" i="11"/>
  <c r="BF100" i="11"/>
  <c r="AN105" i="11"/>
  <c r="BI108" i="11"/>
  <c r="BK113" i="11"/>
  <c r="K126" i="11"/>
  <c r="AL68" i="11"/>
  <c r="AQ79" i="11"/>
  <c r="AR82" i="11"/>
  <c r="BK92" i="11"/>
  <c r="AN99" i="11"/>
  <c r="BJ100" i="11"/>
  <c r="AP126" i="11"/>
  <c r="AP139" i="11"/>
  <c r="AP141" i="11"/>
  <c r="BK156" i="11"/>
  <c r="AN181" i="11"/>
  <c r="AO185" i="11"/>
  <c r="BZ191" i="11"/>
  <c r="BF68" i="11"/>
  <c r="K75" i="11"/>
  <c r="BB79" i="11"/>
  <c r="BH87" i="11"/>
  <c r="AR90" i="11"/>
  <c r="AL95" i="11"/>
  <c r="AL97" i="11"/>
  <c r="AQ99" i="11"/>
  <c r="CC100" i="11"/>
  <c r="CD100" i="11" s="1"/>
  <c r="BJ111" i="11"/>
  <c r="AM124" i="11"/>
  <c r="AQ139" i="11"/>
  <c r="BD141" i="11"/>
  <c r="K155" i="11"/>
  <c r="AL159" i="11"/>
  <c r="K161" i="11"/>
  <c r="AM162" i="11"/>
  <c r="AQ170" i="11"/>
  <c r="BJ176" i="11"/>
  <c r="BD181" i="11"/>
  <c r="AQ185" i="11"/>
  <c r="K193" i="11"/>
  <c r="BZ68" i="11"/>
  <c r="BJ87" i="11"/>
  <c r="AQ95" i="11"/>
  <c r="AZ97" i="11"/>
  <c r="BI99" i="11"/>
  <c r="AP124" i="11"/>
  <c r="BK139" i="11"/>
  <c r="AL155" i="11"/>
  <c r="AN159" i="11"/>
  <c r="AM161" i="11"/>
  <c r="AN162" i="11"/>
  <c r="BC170" i="11"/>
  <c r="CC176" i="11"/>
  <c r="CD176" i="11" s="1"/>
  <c r="BC185" i="11"/>
  <c r="AR193" i="11"/>
  <c r="AQ75" i="11"/>
  <c r="AZ155" i="11"/>
  <c r="AP161" i="11"/>
  <c r="BB75" i="11"/>
  <c r="BA91" i="11"/>
  <c r="BI95" i="11"/>
  <c r="AP101" i="11"/>
  <c r="BC155" i="11"/>
  <c r="BB159" i="11"/>
  <c r="BB161" i="11"/>
  <c r="BF162" i="11"/>
  <c r="CC71" i="11"/>
  <c r="CD71" i="11" s="1"/>
  <c r="AZ71" i="11"/>
  <c r="AQ71" i="11"/>
  <c r="BJ71" i="11"/>
  <c r="BH71" i="11"/>
  <c r="BC71" i="11"/>
  <c r="CC73" i="11"/>
  <c r="CD73" i="11" s="1"/>
  <c r="BH73" i="11"/>
  <c r="CC85" i="11"/>
  <c r="CD85" i="11" s="1"/>
  <c r="AZ85" i="11"/>
  <c r="AQ85" i="11"/>
  <c r="AM85" i="11"/>
  <c r="AL85" i="11"/>
  <c r="BJ85" i="11"/>
  <c r="BF85" i="11"/>
  <c r="BE96" i="11"/>
  <c r="AR96" i="11"/>
  <c r="AP96" i="11"/>
  <c r="BH104" i="11"/>
  <c r="BD104" i="11"/>
  <c r="BC104" i="11"/>
  <c r="CC104" i="11"/>
  <c r="CD104" i="11" s="1"/>
  <c r="BK104" i="11"/>
  <c r="BI104" i="11"/>
  <c r="CC153" i="11"/>
  <c r="CD153" i="11" s="1"/>
  <c r="BJ153" i="11"/>
  <c r="BF153" i="11"/>
  <c r="AZ153" i="11"/>
  <c r="AM153" i="11"/>
  <c r="CC157" i="11"/>
  <c r="CD157" i="11" s="1"/>
  <c r="BI157" i="11"/>
  <c r="BF157" i="11"/>
  <c r="BC157" i="11"/>
  <c r="AZ157" i="11"/>
  <c r="AQ157" i="11"/>
  <c r="AL157" i="11"/>
  <c r="AO173" i="11"/>
  <c r="BZ173" i="11"/>
  <c r="BK173" i="11"/>
  <c r="BD173" i="11"/>
  <c r="BB173" i="11"/>
  <c r="AP173" i="11"/>
  <c r="BF194" i="11"/>
  <c r="BC194" i="11"/>
  <c r="AN194" i="11"/>
  <c r="AL194" i="11"/>
  <c r="BC85" i="11"/>
  <c r="AL153" i="11"/>
  <c r="BJ157" i="11"/>
  <c r="BH187" i="11"/>
  <c r="BD187" i="11"/>
  <c r="BC187" i="11"/>
  <c r="AQ187" i="11"/>
  <c r="AM187" i="11"/>
  <c r="CC187" i="11"/>
  <c r="CD187" i="11" s="1"/>
  <c r="BB71" i="11"/>
  <c r="CC81" i="11"/>
  <c r="CD81" i="11" s="1"/>
  <c r="BH81" i="11"/>
  <c r="AN81" i="11"/>
  <c r="AM81" i="11"/>
  <c r="BI85" i="11"/>
  <c r="BF104" i="11"/>
  <c r="BG130" i="11"/>
  <c r="BE130" i="11"/>
  <c r="AM130" i="11"/>
  <c r="BF71" i="11"/>
  <c r="CC93" i="11"/>
  <c r="CD93" i="11" s="1"/>
  <c r="BC93" i="11"/>
  <c r="AZ93" i="11"/>
  <c r="AQ93" i="11"/>
  <c r="AL93" i="11"/>
  <c r="BI93" i="11"/>
  <c r="BJ104" i="11"/>
  <c r="BZ137" i="11"/>
  <c r="BH137" i="11"/>
  <c r="BE137" i="11"/>
  <c r="AO137" i="11"/>
  <c r="CC174" i="11"/>
  <c r="CD174" i="11" s="1"/>
  <c r="BC174" i="11"/>
  <c r="BB174" i="11"/>
  <c r="AQ174" i="11"/>
  <c r="AO174" i="11"/>
  <c r="BK174" i="11"/>
  <c r="AL187" i="11"/>
  <c r="BI71" i="11"/>
  <c r="BF123" i="11"/>
  <c r="BA123" i="11"/>
  <c r="BA127" i="11"/>
  <c r="BG154" i="11"/>
  <c r="BG68" i="11"/>
  <c r="BA68" i="11"/>
  <c r="AQ68" i="11"/>
  <c r="AO68" i="11"/>
  <c r="BK68" i="11"/>
  <c r="BE68" i="11"/>
  <c r="BE125" i="11"/>
  <c r="BK125" i="11"/>
  <c r="BJ125" i="11"/>
  <c r="AN125" i="11"/>
  <c r="CC188" i="11"/>
  <c r="CD188" i="11" s="1"/>
  <c r="BF188" i="11"/>
  <c r="BE188" i="11"/>
  <c r="BA67" i="11"/>
  <c r="BF75" i="11"/>
  <c r="AZ79" i="11"/>
  <c r="BF83" i="11"/>
  <c r="BZ84" i="11"/>
  <c r="AL87" i="11"/>
  <c r="BI87" i="11"/>
  <c r="BF91" i="11"/>
  <c r="BZ92" i="11"/>
  <c r="AN95" i="11"/>
  <c r="BJ95" i="11"/>
  <c r="AM97" i="11"/>
  <c r="AL100" i="11"/>
  <c r="BI100" i="11"/>
  <c r="BA101" i="11"/>
  <c r="AZ105" i="11"/>
  <c r="BB110" i="11"/>
  <c r="BC115" i="11"/>
  <c r="BK116" i="11"/>
  <c r="BI124" i="11"/>
  <c r="AO126" i="11"/>
  <c r="AQ131" i="11"/>
  <c r="BF155" i="11"/>
  <c r="K157" i="11"/>
  <c r="AQ159" i="11"/>
  <c r="AO165" i="11"/>
  <c r="AO169" i="11"/>
  <c r="BD170" i="11"/>
  <c r="K174" i="11"/>
  <c r="AN176" i="11"/>
  <c r="BZ176" i="11"/>
  <c r="AP178" i="11"/>
  <c r="AP180" i="11"/>
  <c r="BF181" i="11"/>
  <c r="AL183" i="11"/>
  <c r="BG183" i="11"/>
  <c r="AR184" i="11"/>
  <c r="BB185" i="11"/>
  <c r="AN186" i="11"/>
  <c r="BB192" i="11"/>
  <c r="K195" i="11"/>
  <c r="K71" i="11"/>
  <c r="BI75" i="11"/>
  <c r="AP78" i="11"/>
  <c r="BC79" i="11"/>
  <c r="BJ83" i="11"/>
  <c r="K85" i="11"/>
  <c r="BJ91" i="11"/>
  <c r="K93" i="11"/>
  <c r="AZ95" i="11"/>
  <c r="BF97" i="11"/>
  <c r="AP100" i="11"/>
  <c r="BK100" i="11"/>
  <c r="BH101" i="11"/>
  <c r="BF102" i="11"/>
  <c r="BK110" i="11"/>
  <c r="BK115" i="11"/>
  <c r="BB126" i="11"/>
  <c r="BJ155" i="11"/>
  <c r="BG178" i="11"/>
  <c r="AO183" i="11"/>
  <c r="BJ183" i="11"/>
  <c r="BC186" i="11"/>
  <c r="K188" i="11"/>
  <c r="AN190" i="11"/>
  <c r="BD192" i="11"/>
  <c r="BF79" i="11"/>
  <c r="BJ102" i="11"/>
  <c r="BD126" i="11"/>
  <c r="K182" i="11"/>
  <c r="AQ183" i="11"/>
  <c r="BK183" i="11"/>
  <c r="BH185" i="11"/>
  <c r="BE186" i="11"/>
  <c r="AQ190" i="11"/>
  <c r="BG192" i="11"/>
  <c r="BC193" i="11"/>
  <c r="K79" i="11"/>
  <c r="BH79" i="11"/>
  <c r="AL83" i="11"/>
  <c r="BB87" i="11"/>
  <c r="AL91" i="11"/>
  <c r="BK94" i="11"/>
  <c r="BC95" i="11"/>
  <c r="BJ97" i="11"/>
  <c r="BA100" i="11"/>
  <c r="BK102" i="11"/>
  <c r="BH159" i="11"/>
  <c r="AZ166" i="11"/>
  <c r="BI168" i="11"/>
  <c r="AL170" i="11"/>
  <c r="AM175" i="11"/>
  <c r="BA177" i="11"/>
  <c r="BE182" i="11"/>
  <c r="BA183" i="11"/>
  <c r="BK185" i="11"/>
  <c r="BG186" i="11"/>
  <c r="BF190" i="11"/>
  <c r="AL192" i="11"/>
  <c r="BJ192" i="11"/>
  <c r="BE193" i="11"/>
  <c r="AZ75" i="11"/>
  <c r="AL79" i="11"/>
  <c r="BI79" i="11"/>
  <c r="AM83" i="11"/>
  <c r="BK86" i="11"/>
  <c r="BC87" i="11"/>
  <c r="AM91" i="11"/>
  <c r="BF95" i="11"/>
  <c r="BJ99" i="11"/>
  <c r="BC100" i="11"/>
  <c r="K110" i="11"/>
  <c r="AO111" i="11"/>
  <c r="BC113" i="11"/>
  <c r="K115" i="11"/>
  <c r="AZ116" i="11"/>
  <c r="AZ124" i="11"/>
  <c r="BI126" i="11"/>
  <c r="BG136" i="11"/>
  <c r="AQ155" i="11"/>
  <c r="AR156" i="11"/>
  <c r="K159" i="11"/>
  <c r="BI159" i="11"/>
  <c r="BD162" i="11"/>
  <c r="AM170" i="11"/>
  <c r="BE176" i="11"/>
  <c r="BI177" i="11"/>
  <c r="AM181" i="11"/>
  <c r="BB183" i="11"/>
  <c r="AL185" i="11"/>
  <c r="BH190" i="11"/>
  <c r="AM192" i="11"/>
  <c r="BK192" i="11"/>
  <c r="BF193" i="11"/>
  <c r="BB196" i="11"/>
  <c r="AN79" i="11"/>
  <c r="BJ79" i="11"/>
  <c r="AZ83" i="11"/>
  <c r="BD84" i="11"/>
  <c r="BF87" i="11"/>
  <c r="AZ91" i="11"/>
  <c r="BD92" i="11"/>
  <c r="BH95" i="11"/>
  <c r="BE100" i="11"/>
  <c r="AN101" i="11"/>
  <c r="AM105" i="11"/>
  <c r="BE111" i="11"/>
  <c r="CC126" i="11"/>
  <c r="CD126" i="11" s="1"/>
  <c r="BC183" i="11"/>
  <c r="BZ186" i="11"/>
  <c r="BP180" i="3"/>
  <c r="BZ180" i="3"/>
  <c r="CA180" i="3"/>
  <c r="CR23" i="3"/>
  <c r="CA23" i="3"/>
  <c r="BZ23" i="3"/>
  <c r="CR26" i="3"/>
  <c r="CA26" i="3"/>
  <c r="BZ26" i="3"/>
  <c r="CR30" i="3"/>
  <c r="CA30" i="3"/>
  <c r="BZ30" i="3"/>
  <c r="BX34" i="3"/>
  <c r="CA34" i="3"/>
  <c r="BZ34" i="3"/>
  <c r="BZ78" i="3"/>
  <c r="CA78" i="3"/>
  <c r="BZ82" i="3"/>
  <c r="CA82" i="3"/>
  <c r="BZ86" i="3"/>
  <c r="CA86" i="3"/>
  <c r="BQ90" i="3"/>
  <c r="BZ90" i="3"/>
  <c r="CA90" i="3"/>
  <c r="AZ94" i="3"/>
  <c r="BZ94" i="3"/>
  <c r="CA94" i="3"/>
  <c r="BU98" i="3"/>
  <c r="BZ98" i="3"/>
  <c r="CA98" i="3"/>
  <c r="BZ102" i="3"/>
  <c r="CA102" i="3"/>
  <c r="CA105" i="3"/>
  <c r="BZ105" i="3"/>
  <c r="CA109" i="3"/>
  <c r="BZ109" i="3"/>
  <c r="CA113" i="3"/>
  <c r="BZ113" i="3"/>
  <c r="CA117" i="3"/>
  <c r="BZ117" i="3"/>
  <c r="BX121" i="3"/>
  <c r="CA121" i="3"/>
  <c r="BZ121" i="3"/>
  <c r="CA125" i="3"/>
  <c r="BZ125" i="3"/>
  <c r="CA129" i="3"/>
  <c r="BZ129" i="3"/>
  <c r="BR133" i="3"/>
  <c r="CA133" i="3"/>
  <c r="BZ133" i="3"/>
  <c r="BR137" i="3"/>
  <c r="CA137" i="3"/>
  <c r="BZ137" i="3"/>
  <c r="BV141" i="3"/>
  <c r="CA141" i="3"/>
  <c r="BZ141" i="3"/>
  <c r="CA145" i="3"/>
  <c r="BZ145" i="3"/>
  <c r="BA183" i="3"/>
  <c r="CA183" i="3"/>
  <c r="BZ183" i="3"/>
  <c r="CA187" i="3"/>
  <c r="BZ187" i="3"/>
  <c r="BV191" i="3"/>
  <c r="CA191" i="3"/>
  <c r="BZ191" i="3"/>
  <c r="CA195" i="3"/>
  <c r="BZ195" i="3"/>
  <c r="BC209" i="3"/>
  <c r="CA209" i="3"/>
  <c r="BZ209" i="3"/>
  <c r="BZ214" i="3"/>
  <c r="CA214" i="3"/>
  <c r="BW218" i="3"/>
  <c r="BZ218" i="3"/>
  <c r="CA218" i="3"/>
  <c r="BY222" i="3"/>
  <c r="BZ222" i="3"/>
  <c r="CA222" i="3"/>
  <c r="CA226" i="3"/>
  <c r="BZ226" i="3"/>
  <c r="BQ230" i="3"/>
  <c r="BZ230" i="3"/>
  <c r="CA230" i="3"/>
  <c r="BV234" i="3"/>
  <c r="BZ234" i="3"/>
  <c r="CA234" i="3"/>
  <c r="BO238" i="3"/>
  <c r="CA238" i="3"/>
  <c r="BZ238" i="3"/>
  <c r="BZ36" i="3"/>
  <c r="CR35" i="3"/>
  <c r="BZ35" i="3"/>
  <c r="CA35" i="3"/>
  <c r="BT42" i="3"/>
  <c r="BZ42" i="3"/>
  <c r="CA42" i="3"/>
  <c r="CR47" i="3"/>
  <c r="CA47" i="3"/>
  <c r="BZ47" i="3"/>
  <c r="BN51" i="3"/>
  <c r="CA51" i="3"/>
  <c r="BZ51" i="3"/>
  <c r="BR56" i="3"/>
  <c r="CA56" i="3"/>
  <c r="BZ56" i="3"/>
  <c r="BZ60" i="3"/>
  <c r="CA60" i="3"/>
  <c r="CA64" i="3"/>
  <c r="BZ64" i="3"/>
  <c r="BF71" i="3"/>
  <c r="CA71" i="3"/>
  <c r="BZ71" i="3"/>
  <c r="BW149" i="3"/>
  <c r="BZ149" i="3"/>
  <c r="CA149" i="3"/>
  <c r="CA153" i="3"/>
  <c r="BZ153" i="3"/>
  <c r="BX160" i="3"/>
  <c r="CA160" i="3"/>
  <c r="BZ160" i="3"/>
  <c r="BU164" i="3"/>
  <c r="BZ164" i="3"/>
  <c r="CA164" i="3"/>
  <c r="BQ168" i="3"/>
  <c r="CA168" i="3"/>
  <c r="BZ168" i="3"/>
  <c r="BE172" i="3"/>
  <c r="BZ172" i="3"/>
  <c r="CA172" i="3"/>
  <c r="BW176" i="3"/>
  <c r="CA176" i="3"/>
  <c r="BZ176" i="3"/>
  <c r="K191" i="3"/>
  <c r="CR200" i="3"/>
  <c r="CA200" i="3"/>
  <c r="BZ200" i="3"/>
  <c r="CA203" i="3"/>
  <c r="BZ203" i="3"/>
  <c r="BX242" i="3"/>
  <c r="BZ242" i="3"/>
  <c r="CA242" i="3"/>
  <c r="CU246" i="3"/>
  <c r="CV246" i="3" s="1"/>
  <c r="BZ246" i="3"/>
  <c r="CA246" i="3"/>
  <c r="BS31" i="3"/>
  <c r="CA31" i="3"/>
  <c r="BZ31" i="3"/>
  <c r="CA83" i="3"/>
  <c r="BZ83" i="3"/>
  <c r="CA99" i="3"/>
  <c r="BZ99" i="3"/>
  <c r="BB114" i="3"/>
  <c r="BZ114" i="3"/>
  <c r="CA114" i="3"/>
  <c r="BR126" i="3"/>
  <c r="BZ126" i="3"/>
  <c r="CA126" i="3"/>
  <c r="BU142" i="3"/>
  <c r="BZ142" i="3"/>
  <c r="CA142" i="3"/>
  <c r="BW192" i="3"/>
  <c r="BZ192" i="3"/>
  <c r="CA192" i="3"/>
  <c r="BZ48" i="3"/>
  <c r="CA48" i="3"/>
  <c r="BF65" i="3"/>
  <c r="CA65" i="3"/>
  <c r="BZ65" i="3"/>
  <c r="CA165" i="3"/>
  <c r="BZ165" i="3"/>
  <c r="BR177" i="3"/>
  <c r="CA177" i="3"/>
  <c r="BZ177" i="3"/>
  <c r="BB247" i="3"/>
  <c r="CA247" i="3"/>
  <c r="BZ247" i="3"/>
  <c r="BO24" i="3"/>
  <c r="BZ28" i="3"/>
  <c r="CA28" i="3"/>
  <c r="CR32" i="3"/>
  <c r="BZ32" i="3"/>
  <c r="CA32" i="3"/>
  <c r="K66" i="3"/>
  <c r="BB76" i="3"/>
  <c r="BZ76" i="3"/>
  <c r="CA76" i="3"/>
  <c r="BB80" i="3"/>
  <c r="CA80" i="3"/>
  <c r="BZ80" i="3"/>
  <c r="BR84" i="3"/>
  <c r="BZ84" i="3"/>
  <c r="CA84" i="3"/>
  <c r="BY88" i="3"/>
  <c r="CA88" i="3"/>
  <c r="BZ88" i="3"/>
  <c r="BT92" i="3"/>
  <c r="CA92" i="3"/>
  <c r="BZ92" i="3"/>
  <c r="BZ96" i="3"/>
  <c r="CA96" i="3"/>
  <c r="BQ100" i="3"/>
  <c r="BZ100" i="3"/>
  <c r="CA100" i="3"/>
  <c r="CU107" i="3"/>
  <c r="CV107" i="3" s="1"/>
  <c r="CA107" i="3"/>
  <c r="BZ107" i="3"/>
  <c r="CA111" i="3"/>
  <c r="BZ111" i="3"/>
  <c r="BC115" i="3"/>
  <c r="CA115" i="3"/>
  <c r="BZ115" i="3"/>
  <c r="CA119" i="3"/>
  <c r="BZ119" i="3"/>
  <c r="CA123" i="3"/>
  <c r="BZ123" i="3"/>
  <c r="CU127" i="3"/>
  <c r="CV127" i="3" s="1"/>
  <c r="CA127" i="3"/>
  <c r="BZ127" i="3"/>
  <c r="BY131" i="3"/>
  <c r="CA131" i="3"/>
  <c r="BZ131" i="3"/>
  <c r="BX135" i="3"/>
  <c r="CA135" i="3"/>
  <c r="BZ135" i="3"/>
  <c r="CA139" i="3"/>
  <c r="BZ139" i="3"/>
  <c r="BZ143" i="3"/>
  <c r="CA143" i="3"/>
  <c r="K154" i="3"/>
  <c r="BE181" i="3"/>
  <c r="CA181" i="3"/>
  <c r="BZ181" i="3"/>
  <c r="BZ185" i="3"/>
  <c r="CA185" i="3"/>
  <c r="CA189" i="3"/>
  <c r="BZ189" i="3"/>
  <c r="BW193" i="3"/>
  <c r="CA193" i="3"/>
  <c r="BZ193" i="3"/>
  <c r="BQ211" i="3"/>
  <c r="BZ211" i="3"/>
  <c r="CA211" i="3"/>
  <c r="BZ212" i="3"/>
  <c r="CA212" i="3"/>
  <c r="CR216" i="3"/>
  <c r="BZ216" i="3"/>
  <c r="CA216" i="3"/>
  <c r="BX220" i="3"/>
  <c r="BZ220" i="3"/>
  <c r="CA220" i="3"/>
  <c r="BZ224" i="3"/>
  <c r="CA224" i="3"/>
  <c r="BB228" i="3"/>
  <c r="BZ228" i="3"/>
  <c r="CA228" i="3"/>
  <c r="AZ232" i="3"/>
  <c r="BZ232" i="3"/>
  <c r="CA232" i="3"/>
  <c r="CU236" i="3"/>
  <c r="CV236" i="3" s="1"/>
  <c r="BZ236" i="3"/>
  <c r="CA236" i="3"/>
  <c r="BP27" i="3"/>
  <c r="CA27" i="3"/>
  <c r="BZ27" i="3"/>
  <c r="CA79" i="3"/>
  <c r="BZ79" i="3"/>
  <c r="BO122" i="3"/>
  <c r="BZ122" i="3"/>
  <c r="CA122" i="3"/>
  <c r="BB138" i="3"/>
  <c r="BZ138" i="3"/>
  <c r="CA138" i="3"/>
  <c r="BZ184" i="3"/>
  <c r="CA184" i="3"/>
  <c r="BT219" i="3"/>
  <c r="CA219" i="3"/>
  <c r="BZ219" i="3"/>
  <c r="BV227" i="3"/>
  <c r="CA227" i="3"/>
  <c r="BZ227" i="3"/>
  <c r="BS43" i="3"/>
  <c r="CA43" i="3"/>
  <c r="BZ43" i="3"/>
  <c r="BZ52" i="3"/>
  <c r="CA52" i="3"/>
  <c r="BV57" i="3"/>
  <c r="CA57" i="3"/>
  <c r="BZ57" i="3"/>
  <c r="BB66" i="3"/>
  <c r="BZ66" i="3"/>
  <c r="CA66" i="3"/>
  <c r="BW173" i="3"/>
  <c r="CA173" i="3"/>
  <c r="BZ173" i="3"/>
  <c r="BV24" i="3"/>
  <c r="CA40" i="3"/>
  <c r="BZ40" i="3"/>
  <c r="BD44" i="3"/>
  <c r="CA44" i="3"/>
  <c r="BZ44" i="3"/>
  <c r="CR45" i="3"/>
  <c r="CA45" i="3"/>
  <c r="BZ45" i="3"/>
  <c r="CR49" i="3"/>
  <c r="CA49" i="3"/>
  <c r="BZ49" i="3"/>
  <c r="CA53" i="3"/>
  <c r="BZ53" i="3"/>
  <c r="CU58" i="3"/>
  <c r="CV58" i="3" s="1"/>
  <c r="BZ58" i="3"/>
  <c r="CA58" i="3"/>
  <c r="CU62" i="3"/>
  <c r="CV62" i="3" s="1"/>
  <c r="BZ62" i="3"/>
  <c r="CA62" i="3"/>
  <c r="CA69" i="3"/>
  <c r="BZ69" i="3"/>
  <c r="K127" i="3"/>
  <c r="BB151" i="3"/>
  <c r="CA151" i="3"/>
  <c r="BZ151" i="3"/>
  <c r="BC155" i="3"/>
  <c r="CA155" i="3"/>
  <c r="BZ155" i="3"/>
  <c r="BZ158" i="3"/>
  <c r="CA158" i="3"/>
  <c r="BZ162" i="3"/>
  <c r="CA162" i="3"/>
  <c r="BZ166" i="3"/>
  <c r="CA166" i="3"/>
  <c r="BF170" i="3"/>
  <c r="BZ170" i="3"/>
  <c r="CA170" i="3"/>
  <c r="BV174" i="3"/>
  <c r="BZ174" i="3"/>
  <c r="CA174" i="3"/>
  <c r="CA201" i="3"/>
  <c r="BZ201" i="3"/>
  <c r="BT205" i="3"/>
  <c r="CA205" i="3"/>
  <c r="BZ205" i="3"/>
  <c r="BX244" i="3"/>
  <c r="BZ244" i="3"/>
  <c r="CA244" i="3"/>
  <c r="CU248" i="3"/>
  <c r="CV248" i="3" s="1"/>
  <c r="BZ248" i="3"/>
  <c r="CA248" i="3"/>
  <c r="BC91" i="3"/>
  <c r="CA91" i="3"/>
  <c r="BZ91" i="3"/>
  <c r="BW110" i="3"/>
  <c r="BZ110" i="3"/>
  <c r="CA110" i="3"/>
  <c r="BZ134" i="3"/>
  <c r="CA134" i="3"/>
  <c r="BQ215" i="3"/>
  <c r="CA215" i="3"/>
  <c r="BZ215" i="3"/>
  <c r="CA235" i="3"/>
  <c r="BZ235" i="3"/>
  <c r="BS39" i="3"/>
  <c r="CA39" i="3"/>
  <c r="BZ39" i="3"/>
  <c r="BR72" i="3"/>
  <c r="BZ72" i="3"/>
  <c r="CA72" i="3"/>
  <c r="BQ150" i="3"/>
  <c r="BZ150" i="3"/>
  <c r="CA150" i="3"/>
  <c r="BB161" i="3"/>
  <c r="CA161" i="3"/>
  <c r="BZ161" i="3"/>
  <c r="CR22" i="3"/>
  <c r="CA22" i="3"/>
  <c r="BZ22" i="3"/>
  <c r="BD25" i="3"/>
  <c r="CA25" i="3"/>
  <c r="BZ25" i="3"/>
  <c r="BR29" i="3"/>
  <c r="CA29" i="3"/>
  <c r="BZ29" i="3"/>
  <c r="BY33" i="3"/>
  <c r="CA33" i="3"/>
  <c r="BZ33" i="3"/>
  <c r="CA77" i="3"/>
  <c r="BZ77" i="3"/>
  <c r="BU81" i="3"/>
  <c r="CA81" i="3"/>
  <c r="BZ81" i="3"/>
  <c r="CA85" i="3"/>
  <c r="BZ85" i="3"/>
  <c r="BN89" i="3"/>
  <c r="CA89" i="3"/>
  <c r="BZ89" i="3"/>
  <c r="BX93" i="3"/>
  <c r="CA93" i="3"/>
  <c r="BZ93" i="3"/>
  <c r="BY97" i="3"/>
  <c r="CA97" i="3"/>
  <c r="BZ97" i="3"/>
  <c r="BR101" i="3"/>
  <c r="CA101" i="3"/>
  <c r="BZ101" i="3"/>
  <c r="CA108" i="3"/>
  <c r="BZ108" i="3"/>
  <c r="BO112" i="3"/>
  <c r="BZ112" i="3"/>
  <c r="CA112" i="3"/>
  <c r="AZ116" i="3"/>
  <c r="BZ116" i="3"/>
  <c r="CA116" i="3"/>
  <c r="BU120" i="3"/>
  <c r="CA120" i="3"/>
  <c r="BZ120" i="3"/>
  <c r="BZ124" i="3"/>
  <c r="CA124" i="3"/>
  <c r="BN128" i="3"/>
  <c r="CA128" i="3"/>
  <c r="BZ128" i="3"/>
  <c r="BO132" i="3"/>
  <c r="BZ132" i="3"/>
  <c r="CA132" i="3"/>
  <c r="BU136" i="3"/>
  <c r="CA136" i="3"/>
  <c r="BZ136" i="3"/>
  <c r="BX140" i="3"/>
  <c r="BZ140" i="3"/>
  <c r="CA140" i="3"/>
  <c r="CA144" i="3"/>
  <c r="BZ144" i="3"/>
  <c r="BT182" i="3"/>
  <c r="BZ182" i="3"/>
  <c r="CA182" i="3"/>
  <c r="BZ186" i="3"/>
  <c r="CA186" i="3"/>
  <c r="CA190" i="3"/>
  <c r="BZ190" i="3"/>
  <c r="BZ194" i="3"/>
  <c r="CA194" i="3"/>
  <c r="BC208" i="3"/>
  <c r="CA208" i="3"/>
  <c r="BZ208" i="3"/>
  <c r="BV213" i="3"/>
  <c r="CA213" i="3"/>
  <c r="BZ213" i="3"/>
  <c r="BZ217" i="3"/>
  <c r="CA217" i="3"/>
  <c r="BW221" i="3"/>
  <c r="CA221" i="3"/>
  <c r="BZ221" i="3"/>
  <c r="BV225" i="3"/>
  <c r="BZ225" i="3"/>
  <c r="CA225" i="3"/>
  <c r="BW229" i="3"/>
  <c r="CA229" i="3"/>
  <c r="BZ229" i="3"/>
  <c r="BP233" i="3"/>
  <c r="CA233" i="3"/>
  <c r="BZ233" i="3"/>
  <c r="BU237" i="3"/>
  <c r="BZ237" i="3"/>
  <c r="CA237" i="3"/>
  <c r="BN75" i="3"/>
  <c r="CA75" i="3"/>
  <c r="BZ75" i="3"/>
  <c r="BF87" i="3"/>
  <c r="CA87" i="3"/>
  <c r="BZ87" i="3"/>
  <c r="CA95" i="3"/>
  <c r="BZ95" i="3"/>
  <c r="BW106" i="3"/>
  <c r="BZ106" i="3"/>
  <c r="CA106" i="3"/>
  <c r="BX118" i="3"/>
  <c r="BZ118" i="3"/>
  <c r="CA118" i="3"/>
  <c r="BZ130" i="3"/>
  <c r="CA130" i="3"/>
  <c r="BT188" i="3"/>
  <c r="BZ188" i="3"/>
  <c r="CA188" i="3"/>
  <c r="BR210" i="3"/>
  <c r="CA210" i="3"/>
  <c r="BZ210" i="3"/>
  <c r="CA223" i="3"/>
  <c r="BZ223" i="3"/>
  <c r="CA231" i="3"/>
  <c r="BZ231" i="3"/>
  <c r="BZ24" i="3"/>
  <c r="CA24" i="3"/>
  <c r="BO61" i="3"/>
  <c r="CA61" i="3"/>
  <c r="BZ61" i="3"/>
  <c r="BF154" i="3"/>
  <c r="BZ154" i="3"/>
  <c r="CA154" i="3"/>
  <c r="BQ169" i="3"/>
  <c r="CA169" i="3"/>
  <c r="BZ169" i="3"/>
  <c r="BZ204" i="3"/>
  <c r="CA204" i="3"/>
  <c r="CA243" i="3"/>
  <c r="BZ243" i="3"/>
  <c r="CR18" i="3"/>
  <c r="CR19" i="3" s="1"/>
  <c r="BZ18" i="3"/>
  <c r="BZ19" i="3" s="1"/>
  <c r="CA18" i="3"/>
  <c r="CA19" i="3" s="1"/>
  <c r="CA41" i="3"/>
  <c r="BZ41" i="3"/>
  <c r="BS46" i="3"/>
  <c r="BZ46" i="3"/>
  <c r="CA46" i="3"/>
  <c r="BS50" i="3"/>
  <c r="BZ50" i="3"/>
  <c r="CA50" i="3"/>
  <c r="BC54" i="3"/>
  <c r="BZ54" i="3"/>
  <c r="CA54" i="3"/>
  <c r="BR55" i="3"/>
  <c r="CA55" i="3"/>
  <c r="BZ55" i="3"/>
  <c r="BX59" i="3"/>
  <c r="CA59" i="3"/>
  <c r="BZ59" i="3"/>
  <c r="CA63" i="3"/>
  <c r="BZ63" i="3"/>
  <c r="BB70" i="3"/>
  <c r="BZ70" i="3"/>
  <c r="CA70" i="3"/>
  <c r="BU148" i="3"/>
  <c r="BZ148" i="3"/>
  <c r="CA148" i="3"/>
  <c r="BZ152" i="3"/>
  <c r="CA152" i="3"/>
  <c r="BQ159" i="3"/>
  <c r="CA159" i="3"/>
  <c r="BZ159" i="3"/>
  <c r="BQ163" i="3"/>
  <c r="CA163" i="3"/>
  <c r="BZ163" i="3"/>
  <c r="CU167" i="3"/>
  <c r="CV167" i="3" s="1"/>
  <c r="BZ167" i="3"/>
  <c r="CA167" i="3"/>
  <c r="BR171" i="3"/>
  <c r="CA171" i="3"/>
  <c r="BZ171" i="3"/>
  <c r="CR175" i="3"/>
  <c r="BZ175" i="3"/>
  <c r="CA175" i="3"/>
  <c r="CU198" i="3"/>
  <c r="CV198" i="3" s="1"/>
  <c r="BZ198" i="3"/>
  <c r="CA198" i="3"/>
  <c r="CU202" i="3"/>
  <c r="CV202" i="3" s="1"/>
  <c r="BZ202" i="3"/>
  <c r="CA202" i="3"/>
  <c r="BP241" i="3"/>
  <c r="CA241" i="3"/>
  <c r="BZ241" i="3"/>
  <c r="CA245" i="3"/>
  <c r="BZ245" i="3"/>
  <c r="K263" i="2"/>
  <c r="BH258" i="2"/>
  <c r="CD95" i="2"/>
  <c r="CG95" i="2"/>
  <c r="CF95" i="2"/>
  <c r="CE103" i="2"/>
  <c r="CG103" i="2"/>
  <c r="CF103" i="2"/>
  <c r="CE123" i="2"/>
  <c r="CF123" i="2"/>
  <c r="CG123" i="2"/>
  <c r="CX237" i="2"/>
  <c r="CF237" i="2"/>
  <c r="CG237" i="2"/>
  <c r="CG249" i="2"/>
  <c r="CF249" i="2"/>
  <c r="CG316" i="2"/>
  <c r="CF316" i="2"/>
  <c r="CB51" i="2"/>
  <c r="CE51" i="2"/>
  <c r="CF51" i="2"/>
  <c r="CG51" i="2"/>
  <c r="CB63" i="2"/>
  <c r="CF63" i="2"/>
  <c r="CG63" i="2"/>
  <c r="CE63" i="2"/>
  <c r="CB71" i="2"/>
  <c r="CF71" i="2"/>
  <c r="CG71" i="2"/>
  <c r="CE71" i="2"/>
  <c r="CB116" i="2"/>
  <c r="CG116" i="2"/>
  <c r="CF116" i="2"/>
  <c r="CB145" i="2"/>
  <c r="CG145" i="2"/>
  <c r="CF145" i="2"/>
  <c r="CB157" i="2"/>
  <c r="CG157" i="2"/>
  <c r="CF157" i="2"/>
  <c r="CE175" i="2"/>
  <c r="CF175" i="2"/>
  <c r="CG175" i="2"/>
  <c r="CB197" i="2"/>
  <c r="CG197" i="2"/>
  <c r="CF197" i="2"/>
  <c r="CF280" i="2"/>
  <c r="CG280" i="2"/>
  <c r="CF288" i="2"/>
  <c r="CG288" i="2"/>
  <c r="CX301" i="2"/>
  <c r="CG301" i="2"/>
  <c r="CF301" i="2"/>
  <c r="CF309" i="2"/>
  <c r="CG309" i="2"/>
  <c r="CX31" i="2"/>
  <c r="CE31" i="2"/>
  <c r="CF31" i="2"/>
  <c r="CG31" i="2"/>
  <c r="CB41" i="2"/>
  <c r="CF41" i="2"/>
  <c r="CG41" i="2"/>
  <c r="CE41" i="2"/>
  <c r="CX45" i="2"/>
  <c r="CE45" i="2"/>
  <c r="CF45" i="2"/>
  <c r="CG45" i="2"/>
  <c r="DA92" i="2"/>
  <c r="DB92" i="2" s="1"/>
  <c r="CG92" i="2"/>
  <c r="CF92" i="2"/>
  <c r="BT96" i="2"/>
  <c r="CG96" i="2"/>
  <c r="CF96" i="2"/>
  <c r="DA100" i="2"/>
  <c r="DB100" i="2" s="1"/>
  <c r="CG100" i="2"/>
  <c r="CF100" i="2"/>
  <c r="BI103" i="2"/>
  <c r="CX109" i="2"/>
  <c r="CF109" i="2"/>
  <c r="CG109" i="2"/>
  <c r="CF120" i="2"/>
  <c r="CG120" i="2"/>
  <c r="CG124" i="2"/>
  <c r="CF124" i="2"/>
  <c r="CF134" i="2"/>
  <c r="CG134" i="2"/>
  <c r="CA138" i="2"/>
  <c r="CF138" i="2"/>
  <c r="CG138" i="2"/>
  <c r="K224" i="2"/>
  <c r="CG229" i="2"/>
  <c r="CF229" i="2"/>
  <c r="CC234" i="2"/>
  <c r="CG234" i="2"/>
  <c r="CF234" i="2"/>
  <c r="CB238" i="2"/>
  <c r="CF238" i="2"/>
  <c r="CG238" i="2"/>
  <c r="CB242" i="2"/>
  <c r="CF242" i="2"/>
  <c r="CG242" i="2"/>
  <c r="CG250" i="2"/>
  <c r="CF250" i="2"/>
  <c r="CE256" i="2"/>
  <c r="CG256" i="2"/>
  <c r="CF256" i="2"/>
  <c r="CG259" i="2"/>
  <c r="CF259" i="2"/>
  <c r="CG313" i="2"/>
  <c r="CF313" i="2"/>
  <c r="DA317" i="2"/>
  <c r="DB317" i="2" s="1"/>
  <c r="CG317" i="2"/>
  <c r="CF317" i="2"/>
  <c r="CG321" i="2"/>
  <c r="CF321" i="2"/>
  <c r="CE44" i="2"/>
  <c r="CF44" i="2"/>
  <c r="CG44" i="2"/>
  <c r="CD99" i="2"/>
  <c r="CG99" i="2"/>
  <c r="CF99" i="2"/>
  <c r="CE131" i="2"/>
  <c r="CF131" i="2"/>
  <c r="CG131" i="2"/>
  <c r="CA127" i="2"/>
  <c r="CF127" i="2"/>
  <c r="CG127" i="2"/>
  <c r="CX241" i="2"/>
  <c r="CF241" i="2"/>
  <c r="CG241" i="2"/>
  <c r="CG320" i="2"/>
  <c r="CF320" i="2"/>
  <c r="CB47" i="2"/>
  <c r="CF47" i="2"/>
  <c r="CG47" i="2"/>
  <c r="CE47" i="2"/>
  <c r="CB67" i="2"/>
  <c r="CE67" i="2"/>
  <c r="CF67" i="2"/>
  <c r="CG67" i="2"/>
  <c r="CC83" i="2"/>
  <c r="CE83" i="2"/>
  <c r="CF83" i="2"/>
  <c r="CG83" i="2"/>
  <c r="CG112" i="2"/>
  <c r="CF112" i="2"/>
  <c r="CX153" i="2"/>
  <c r="CG153" i="2"/>
  <c r="CF153" i="2"/>
  <c r="CA168" i="2"/>
  <c r="CG168" i="2"/>
  <c r="CF168" i="2"/>
  <c r="CB183" i="2"/>
  <c r="CG183" i="2"/>
  <c r="CF183" i="2"/>
  <c r="BZ201" i="2"/>
  <c r="CG201" i="2"/>
  <c r="CF201" i="2"/>
  <c r="BY207" i="2"/>
  <c r="CG207" i="2"/>
  <c r="CF207" i="2"/>
  <c r="CX224" i="2"/>
  <c r="CF224" i="2"/>
  <c r="CG224" i="2"/>
  <c r="CF272" i="2"/>
  <c r="CG272" i="2"/>
  <c r="CF284" i="2"/>
  <c r="CG284" i="2"/>
  <c r="CX293" i="2"/>
  <c r="CF293" i="2"/>
  <c r="CG293" i="2"/>
  <c r="CX48" i="2"/>
  <c r="CE48" i="2"/>
  <c r="CF48" i="2"/>
  <c r="CG48" i="2"/>
  <c r="CX56" i="2"/>
  <c r="CE56" i="2"/>
  <c r="CF56" i="2"/>
  <c r="CG56" i="2"/>
  <c r="CX68" i="2"/>
  <c r="CG68" i="2"/>
  <c r="CE68" i="2"/>
  <c r="CF68" i="2"/>
  <c r="CD80" i="2"/>
  <c r="CE80" i="2"/>
  <c r="CF80" i="2"/>
  <c r="CG80" i="2"/>
  <c r="DA104" i="2"/>
  <c r="DB104" i="2" s="1"/>
  <c r="CG104" i="2"/>
  <c r="CF104" i="2"/>
  <c r="CX117" i="2"/>
  <c r="CF117" i="2"/>
  <c r="CG117" i="2"/>
  <c r="BF146" i="2"/>
  <c r="CG146" i="2"/>
  <c r="CF146" i="2"/>
  <c r="CG158" i="2"/>
  <c r="CF158" i="2"/>
  <c r="CX172" i="2"/>
  <c r="CG172" i="2"/>
  <c r="CF172" i="2"/>
  <c r="CX188" i="2"/>
  <c r="CG188" i="2"/>
  <c r="CF188" i="2"/>
  <c r="CG202" i="2"/>
  <c r="CF202" i="2"/>
  <c r="CA221" i="2"/>
  <c r="CG221" i="2"/>
  <c r="CF221" i="2"/>
  <c r="CA265" i="2"/>
  <c r="CF265" i="2"/>
  <c r="CG265" i="2"/>
  <c r="DA273" i="2"/>
  <c r="DB273" i="2" s="1"/>
  <c r="CG273" i="2"/>
  <c r="CF273" i="2"/>
  <c r="BH285" i="2"/>
  <c r="CG285" i="2"/>
  <c r="CF285" i="2"/>
  <c r="CC32" i="2"/>
  <c r="CG32" i="2"/>
  <c r="CE32" i="2"/>
  <c r="CF32" i="2"/>
  <c r="CE42" i="2"/>
  <c r="CF42" i="2"/>
  <c r="CG42" i="2"/>
  <c r="CC46" i="2"/>
  <c r="CG46" i="2"/>
  <c r="CF46" i="2"/>
  <c r="CE46" i="2"/>
  <c r="CD93" i="2"/>
  <c r="CF93" i="2"/>
  <c r="CG93" i="2"/>
  <c r="CD97" i="2"/>
  <c r="CF97" i="2"/>
  <c r="CG97" i="2"/>
  <c r="BZ101" i="2"/>
  <c r="CF101" i="2"/>
  <c r="CG101" i="2"/>
  <c r="BK105" i="2"/>
  <c r="CG105" i="2"/>
  <c r="CF105" i="2"/>
  <c r="CB110" i="2"/>
  <c r="CG110" i="2"/>
  <c r="CF110" i="2"/>
  <c r="CA121" i="2"/>
  <c r="CG121" i="2"/>
  <c r="CF121" i="2"/>
  <c r="CE125" i="2"/>
  <c r="CG125" i="2"/>
  <c r="CF125" i="2"/>
  <c r="CE129" i="2"/>
  <c r="CF129" i="2"/>
  <c r="CG129" i="2"/>
  <c r="CG135" i="2"/>
  <c r="CF135" i="2"/>
  <c r="CX226" i="2"/>
  <c r="CG226" i="2"/>
  <c r="CF226" i="2"/>
  <c r="CX232" i="2"/>
  <c r="CG232" i="2"/>
  <c r="CF232" i="2"/>
  <c r="CX235" i="2"/>
  <c r="CG235" i="2"/>
  <c r="CF235" i="2"/>
  <c r="CX239" i="2"/>
  <c r="CG239" i="2"/>
  <c r="CF239" i="2"/>
  <c r="CX243" i="2"/>
  <c r="CG243" i="2"/>
  <c r="CF243" i="2"/>
  <c r="BZ251" i="2"/>
  <c r="CG251" i="2"/>
  <c r="CF251" i="2"/>
  <c r="CG257" i="2"/>
  <c r="CF257" i="2"/>
  <c r="CB262" i="2"/>
  <c r="CG262" i="2"/>
  <c r="CF262" i="2"/>
  <c r="CG314" i="2"/>
  <c r="CF314" i="2"/>
  <c r="CG318" i="2"/>
  <c r="CF318" i="2"/>
  <c r="CG322" i="2"/>
  <c r="CF322" i="2"/>
  <c r="CE91" i="2"/>
  <c r="CG91" i="2"/>
  <c r="CF91" i="2"/>
  <c r="CF228" i="2"/>
  <c r="CG228" i="2"/>
  <c r="CX253" i="2"/>
  <c r="CF253" i="2"/>
  <c r="CG253" i="2"/>
  <c r="CG324" i="2"/>
  <c r="CF324" i="2"/>
  <c r="CB27" i="2"/>
  <c r="CE27" i="2"/>
  <c r="CF27" i="2"/>
  <c r="CG27" i="2"/>
  <c r="CB75" i="2"/>
  <c r="CE75" i="2"/>
  <c r="CF75" i="2"/>
  <c r="CG75" i="2"/>
  <c r="CX149" i="2"/>
  <c r="CF149" i="2"/>
  <c r="CG149" i="2"/>
  <c r="CF171" i="2"/>
  <c r="CG171" i="2"/>
  <c r="CG187" i="2"/>
  <c r="CF187" i="2"/>
  <c r="CG203" i="2"/>
  <c r="CF203" i="2"/>
  <c r="BT220" i="2"/>
  <c r="CF220" i="2"/>
  <c r="CG220" i="2"/>
  <c r="CX22" i="2"/>
  <c r="CF22" i="2"/>
  <c r="CG22" i="2"/>
  <c r="CX60" i="2"/>
  <c r="CG60" i="2"/>
  <c r="CE60" i="2"/>
  <c r="CF60" i="2"/>
  <c r="CX76" i="2"/>
  <c r="CG76" i="2"/>
  <c r="CF76" i="2"/>
  <c r="CE76" i="2"/>
  <c r="CX164" i="2"/>
  <c r="CG164" i="2"/>
  <c r="CF164" i="2"/>
  <c r="BV180" i="2"/>
  <c r="CG180" i="2"/>
  <c r="CF180" i="2"/>
  <c r="BW198" i="2"/>
  <c r="CG198" i="2"/>
  <c r="CF198" i="2"/>
  <c r="BV217" i="2"/>
  <c r="CG217" i="2"/>
  <c r="CF217" i="2"/>
  <c r="BH281" i="2"/>
  <c r="CG281" i="2"/>
  <c r="CF281" i="2"/>
  <c r="CX294" i="2"/>
  <c r="CG294" i="2"/>
  <c r="CF294" i="2"/>
  <c r="DA306" i="2"/>
  <c r="DB306" i="2" s="1"/>
  <c r="CG306" i="2"/>
  <c r="CF306" i="2"/>
  <c r="CB23" i="2"/>
  <c r="CG23" i="2"/>
  <c r="CE23" i="2"/>
  <c r="CF23" i="2"/>
  <c r="CB26" i="2"/>
  <c r="CE26" i="2"/>
  <c r="CF26" i="2"/>
  <c r="CG26" i="2"/>
  <c r="CB49" i="2"/>
  <c r="CE49" i="2"/>
  <c r="CF49" i="2"/>
  <c r="CG49" i="2"/>
  <c r="CB53" i="2"/>
  <c r="CE53" i="2"/>
  <c r="CF53" i="2"/>
  <c r="CG53" i="2"/>
  <c r="CB57" i="2"/>
  <c r="CG57" i="2"/>
  <c r="CF57" i="2"/>
  <c r="CE57" i="2"/>
  <c r="CB61" i="2"/>
  <c r="CE61" i="2"/>
  <c r="CF61" i="2"/>
  <c r="CG61" i="2"/>
  <c r="CB65" i="2"/>
  <c r="CF65" i="2"/>
  <c r="CG65" i="2"/>
  <c r="CE65" i="2"/>
  <c r="CB69" i="2"/>
  <c r="CE69" i="2"/>
  <c r="CF69" i="2"/>
  <c r="CG69" i="2"/>
  <c r="CB73" i="2"/>
  <c r="CE73" i="2"/>
  <c r="CF73" i="2"/>
  <c r="CG73" i="2"/>
  <c r="CB77" i="2"/>
  <c r="CE77" i="2"/>
  <c r="CF77" i="2"/>
  <c r="CG77" i="2"/>
  <c r="CC81" i="2"/>
  <c r="CE81" i="2"/>
  <c r="CG81" i="2"/>
  <c r="CF81" i="2"/>
  <c r="CC85" i="2"/>
  <c r="CE85" i="2"/>
  <c r="CF85" i="2"/>
  <c r="CG85" i="2"/>
  <c r="CD29" i="2"/>
  <c r="CF29" i="2"/>
  <c r="CE29" i="2"/>
  <c r="CG29" i="2"/>
  <c r="CB114" i="2"/>
  <c r="CG114" i="2"/>
  <c r="CF114" i="2"/>
  <c r="CB118" i="2"/>
  <c r="CF118" i="2"/>
  <c r="CG118" i="2"/>
  <c r="CG147" i="2"/>
  <c r="CF147" i="2"/>
  <c r="BF151" i="2"/>
  <c r="CG151" i="2"/>
  <c r="CF151" i="2"/>
  <c r="BF155" i="2"/>
  <c r="CG155" i="2"/>
  <c r="CF155" i="2"/>
  <c r="CB159" i="2"/>
  <c r="CG159" i="2"/>
  <c r="CF159" i="2"/>
  <c r="CC165" i="2"/>
  <c r="CG165" i="2"/>
  <c r="CF165" i="2"/>
  <c r="BX169" i="2"/>
  <c r="CG169" i="2"/>
  <c r="CF169" i="2"/>
  <c r="CC173" i="2"/>
  <c r="CG173" i="2"/>
  <c r="CF173" i="2"/>
  <c r="CG177" i="2"/>
  <c r="CF177" i="2"/>
  <c r="CC181" i="2"/>
  <c r="CG181" i="2"/>
  <c r="CF181" i="2"/>
  <c r="CG185" i="2"/>
  <c r="CF185" i="2"/>
  <c r="CG191" i="2"/>
  <c r="CF191" i="2"/>
  <c r="CB195" i="2"/>
  <c r="CG195" i="2"/>
  <c r="CF195" i="2"/>
  <c r="CB199" i="2"/>
  <c r="CG199" i="2"/>
  <c r="CF199" i="2"/>
  <c r="CF205" i="2"/>
  <c r="CG205" i="2"/>
  <c r="BV209" i="2"/>
  <c r="CF209" i="2"/>
  <c r="CG209" i="2"/>
  <c r="CG210" i="2"/>
  <c r="CF210" i="2"/>
  <c r="BG214" i="2"/>
  <c r="CG214" i="2"/>
  <c r="CF214" i="2"/>
  <c r="CG218" i="2"/>
  <c r="CF218" i="2"/>
  <c r="CX222" i="2"/>
  <c r="CG222" i="2"/>
  <c r="CF222" i="2"/>
  <c r="BW266" i="2"/>
  <c r="CG266" i="2"/>
  <c r="CF266" i="2"/>
  <c r="CG270" i="2"/>
  <c r="CF270" i="2"/>
  <c r="CD274" i="2"/>
  <c r="CG274" i="2"/>
  <c r="CF274" i="2"/>
  <c r="CG278" i="2"/>
  <c r="CF278" i="2"/>
  <c r="CG282" i="2"/>
  <c r="CF282" i="2"/>
  <c r="CG286" i="2"/>
  <c r="CF286" i="2"/>
  <c r="CG291" i="2"/>
  <c r="CF291" i="2"/>
  <c r="CX295" i="2"/>
  <c r="CG295" i="2"/>
  <c r="CF295" i="2"/>
  <c r="CF299" i="2"/>
  <c r="CG299" i="2"/>
  <c r="BK303" i="2"/>
  <c r="CF303" i="2"/>
  <c r="CG303" i="2"/>
  <c r="CG307" i="2"/>
  <c r="CF307" i="2"/>
  <c r="CD137" i="2"/>
  <c r="CG137" i="2"/>
  <c r="CF137" i="2"/>
  <c r="CX233" i="2"/>
  <c r="CF233" i="2"/>
  <c r="CG233" i="2"/>
  <c r="CB59" i="2"/>
  <c r="CE59" i="2"/>
  <c r="CF59" i="2"/>
  <c r="CG59" i="2"/>
  <c r="CC87" i="2"/>
  <c r="CF87" i="2"/>
  <c r="CG87" i="2"/>
  <c r="CE87" i="2"/>
  <c r="CG179" i="2"/>
  <c r="CF179" i="2"/>
  <c r="CX216" i="2"/>
  <c r="CF216" i="2"/>
  <c r="CG216" i="2"/>
  <c r="CX25" i="2"/>
  <c r="CG25" i="2"/>
  <c r="CE25" i="2"/>
  <c r="CF25" i="2"/>
  <c r="CE88" i="2"/>
  <c r="CF88" i="2"/>
  <c r="CG88" i="2"/>
  <c r="CX113" i="2"/>
  <c r="CF113" i="2"/>
  <c r="CG113" i="2"/>
  <c r="BF150" i="2"/>
  <c r="CG150" i="2"/>
  <c r="CF150" i="2"/>
  <c r="CB176" i="2"/>
  <c r="CG176" i="2"/>
  <c r="CF176" i="2"/>
  <c r="CF204" i="2"/>
  <c r="CG204" i="2"/>
  <c r="CF269" i="2"/>
  <c r="CG269" i="2"/>
  <c r="CB298" i="2"/>
  <c r="CG298" i="2"/>
  <c r="CF298" i="2"/>
  <c r="DA33" i="2"/>
  <c r="DB33" i="2" s="1"/>
  <c r="CE33" i="2"/>
  <c r="CF33" i="2"/>
  <c r="CG33" i="2"/>
  <c r="CD43" i="2"/>
  <c r="CE43" i="2"/>
  <c r="CF43" i="2"/>
  <c r="CG43" i="2"/>
  <c r="DA36" i="2"/>
  <c r="DB36" i="2" s="1"/>
  <c r="CE36" i="2"/>
  <c r="CF36" i="2"/>
  <c r="CG36" i="2"/>
  <c r="CG94" i="2"/>
  <c r="CF94" i="2"/>
  <c r="DA98" i="2"/>
  <c r="DB98" i="2" s="1"/>
  <c r="CF98" i="2"/>
  <c r="CG98" i="2"/>
  <c r="DA102" i="2"/>
  <c r="DB102" i="2" s="1"/>
  <c r="CG102" i="2"/>
  <c r="CF102" i="2"/>
  <c r="CX106" i="2"/>
  <c r="CG106" i="2"/>
  <c r="CF106" i="2"/>
  <c r="CX111" i="2"/>
  <c r="CG111" i="2"/>
  <c r="CF111" i="2"/>
  <c r="DA133" i="2"/>
  <c r="DB133" i="2" s="1"/>
  <c r="CG133" i="2"/>
  <c r="CF133" i="2"/>
  <c r="CG122" i="2"/>
  <c r="CF122" i="2"/>
  <c r="CG126" i="2"/>
  <c r="CF126" i="2"/>
  <c r="BW132" i="2"/>
  <c r="CG132" i="2"/>
  <c r="BV136" i="2"/>
  <c r="CG136" i="2"/>
  <c r="CF136" i="2"/>
  <c r="DA227" i="2"/>
  <c r="DB227" i="2" s="1"/>
  <c r="CG227" i="2"/>
  <c r="CF227" i="2"/>
  <c r="CG244" i="2"/>
  <c r="CF244" i="2"/>
  <c r="CB236" i="2"/>
  <c r="CG236" i="2"/>
  <c r="CF236" i="2"/>
  <c r="CG240" i="2"/>
  <c r="CF240" i="2"/>
  <c r="CG245" i="2"/>
  <c r="CF245" i="2"/>
  <c r="CF248" i="2"/>
  <c r="CG248" i="2"/>
  <c r="BW252" i="2"/>
  <c r="CF252" i="2"/>
  <c r="CG252" i="2"/>
  <c r="CC258" i="2"/>
  <c r="CF258" i="2"/>
  <c r="CG258" i="2"/>
  <c r="CA263" i="2"/>
  <c r="CG263" i="2"/>
  <c r="CF263" i="2"/>
  <c r="CE315" i="2"/>
  <c r="CF315" i="2"/>
  <c r="CG315" i="2"/>
  <c r="CE319" i="2"/>
  <c r="CF319" i="2"/>
  <c r="CG319" i="2"/>
  <c r="CA323" i="2"/>
  <c r="CF323" i="2"/>
  <c r="CG323" i="2"/>
  <c r="CF108" i="2"/>
  <c r="CC35" i="2"/>
  <c r="CE35" i="2"/>
  <c r="CF35" i="2"/>
  <c r="CG35" i="2"/>
  <c r="CB107" i="2"/>
  <c r="CG107" i="2"/>
  <c r="CF107" i="2"/>
  <c r="CB55" i="2"/>
  <c r="CF55" i="2"/>
  <c r="CG55" i="2"/>
  <c r="CE55" i="2"/>
  <c r="CB79" i="2"/>
  <c r="CF79" i="2"/>
  <c r="CG79" i="2"/>
  <c r="CE79" i="2"/>
  <c r="CE162" i="2"/>
  <c r="CG162" i="2"/>
  <c r="CF162" i="2"/>
  <c r="CA193" i="2"/>
  <c r="CG193" i="2"/>
  <c r="CF193" i="2"/>
  <c r="CX212" i="2"/>
  <c r="CF212" i="2"/>
  <c r="CG212" i="2"/>
  <c r="CB264" i="2"/>
  <c r="CF264" i="2"/>
  <c r="CG264" i="2"/>
  <c r="CF276" i="2"/>
  <c r="CG276" i="2"/>
  <c r="CX52" i="2"/>
  <c r="CG52" i="2"/>
  <c r="CE52" i="2"/>
  <c r="CF52" i="2"/>
  <c r="CX64" i="2"/>
  <c r="CE64" i="2"/>
  <c r="CF64" i="2"/>
  <c r="CG64" i="2"/>
  <c r="CX72" i="2"/>
  <c r="CE72" i="2"/>
  <c r="CF72" i="2"/>
  <c r="CG72" i="2"/>
  <c r="CG84" i="2"/>
  <c r="CE84" i="2"/>
  <c r="CF84" i="2"/>
  <c r="CB154" i="2"/>
  <c r="CG154" i="2"/>
  <c r="CF154" i="2"/>
  <c r="CG163" i="2"/>
  <c r="CF163" i="2"/>
  <c r="CB184" i="2"/>
  <c r="CG184" i="2"/>
  <c r="CF184" i="2"/>
  <c r="BX194" i="2"/>
  <c r="CG194" i="2"/>
  <c r="CF194" i="2"/>
  <c r="CX208" i="2"/>
  <c r="CF208" i="2"/>
  <c r="CG208" i="2"/>
  <c r="CA213" i="2"/>
  <c r="CG213" i="2"/>
  <c r="CF213" i="2"/>
  <c r="BX225" i="2"/>
  <c r="CG225" i="2"/>
  <c r="CF225" i="2"/>
  <c r="BH277" i="2"/>
  <c r="CG277" i="2"/>
  <c r="CF277" i="2"/>
  <c r="CG302" i="2"/>
  <c r="CF302" i="2"/>
  <c r="CX24" i="2"/>
  <c r="CE24" i="2"/>
  <c r="CF24" i="2"/>
  <c r="CG24" i="2"/>
  <c r="CX28" i="2"/>
  <c r="CE28" i="2"/>
  <c r="CF28" i="2"/>
  <c r="CG28" i="2"/>
  <c r="CX50" i="2"/>
  <c r="CE50" i="2"/>
  <c r="CF50" i="2"/>
  <c r="CG50" i="2"/>
  <c r="CX54" i="2"/>
  <c r="CE54" i="2"/>
  <c r="CF54" i="2"/>
  <c r="CG54" i="2"/>
  <c r="CX58" i="2"/>
  <c r="CE58" i="2"/>
  <c r="CF58" i="2"/>
  <c r="CG58" i="2"/>
  <c r="CX62" i="2"/>
  <c r="CE62" i="2"/>
  <c r="CG62" i="2"/>
  <c r="CF62" i="2"/>
  <c r="CX66" i="2"/>
  <c r="CE66" i="2"/>
  <c r="CF66" i="2"/>
  <c r="CG66" i="2"/>
  <c r="CX70" i="2"/>
  <c r="CE70" i="2"/>
  <c r="CG70" i="2"/>
  <c r="CF70" i="2"/>
  <c r="CX74" i="2"/>
  <c r="CE74" i="2"/>
  <c r="CF74" i="2"/>
  <c r="CG74" i="2"/>
  <c r="CE78" i="2"/>
  <c r="CG78" i="2"/>
  <c r="CF78" i="2"/>
  <c r="CC82" i="2"/>
  <c r="CE82" i="2"/>
  <c r="CF82" i="2"/>
  <c r="CG82" i="2"/>
  <c r="CB86" i="2"/>
  <c r="CE86" i="2"/>
  <c r="CG86" i="2"/>
  <c r="CF86" i="2"/>
  <c r="CE30" i="2"/>
  <c r="CF30" i="2"/>
  <c r="CG30" i="2"/>
  <c r="CX115" i="2"/>
  <c r="CG115" i="2"/>
  <c r="CF115" i="2"/>
  <c r="BU119" i="2"/>
  <c r="CG119" i="2"/>
  <c r="CF119" i="2"/>
  <c r="CF142" i="2"/>
  <c r="CG142" i="2"/>
  <c r="BU148" i="2"/>
  <c r="CF148" i="2"/>
  <c r="CG148" i="2"/>
  <c r="CB152" i="2"/>
  <c r="CF152" i="2"/>
  <c r="CG152" i="2"/>
  <c r="CF156" i="2"/>
  <c r="CG156" i="2"/>
  <c r="CC167" i="2"/>
  <c r="CF167" i="2"/>
  <c r="CG167" i="2"/>
  <c r="CF166" i="2"/>
  <c r="CG166" i="2"/>
  <c r="BG170" i="2"/>
  <c r="CF170" i="2"/>
  <c r="CG170" i="2"/>
  <c r="BG174" i="2"/>
  <c r="CF174" i="2"/>
  <c r="CG174" i="2"/>
  <c r="CF178" i="2"/>
  <c r="CG178" i="2"/>
  <c r="CF182" i="2"/>
  <c r="CG182" i="2"/>
  <c r="CC186" i="2"/>
  <c r="CF186" i="2"/>
  <c r="CG186" i="2"/>
  <c r="CX192" i="2"/>
  <c r="CF192" i="2"/>
  <c r="CG192" i="2"/>
  <c r="CX196" i="2"/>
  <c r="CF196" i="2"/>
  <c r="CG196" i="2"/>
  <c r="CX200" i="2"/>
  <c r="CF200" i="2"/>
  <c r="CG200" i="2"/>
  <c r="CX206" i="2"/>
  <c r="CG206" i="2"/>
  <c r="CF206" i="2"/>
  <c r="BZ211" i="2"/>
  <c r="CG211" i="2"/>
  <c r="CF211" i="2"/>
  <c r="CC215" i="2"/>
  <c r="CG215" i="2"/>
  <c r="CF215" i="2"/>
  <c r="BX219" i="2"/>
  <c r="CG219" i="2"/>
  <c r="CF219" i="2"/>
  <c r="CG223" i="2"/>
  <c r="CF223" i="2"/>
  <c r="BV271" i="2"/>
  <c r="CG271" i="2"/>
  <c r="CF271" i="2"/>
  <c r="BH275" i="2"/>
  <c r="CG275" i="2"/>
  <c r="CF275" i="2"/>
  <c r="BH279" i="2"/>
  <c r="CG279" i="2"/>
  <c r="CF279" i="2"/>
  <c r="BH283" i="2"/>
  <c r="CG283" i="2"/>
  <c r="CF283" i="2"/>
  <c r="BG287" i="2"/>
  <c r="CG287" i="2"/>
  <c r="CF287" i="2"/>
  <c r="BX292" i="2"/>
  <c r="CG292" i="2"/>
  <c r="CF292" i="2"/>
  <c r="CG300" i="2"/>
  <c r="CF300" i="2"/>
  <c r="CA308" i="2"/>
  <c r="CG308" i="2"/>
  <c r="CF308" i="2"/>
  <c r="CG312" i="2"/>
  <c r="CF312" i="2"/>
  <c r="CG108" i="2"/>
  <c r="K205" i="3"/>
  <c r="K79" i="3"/>
  <c r="BA141" i="3"/>
  <c r="CU79" i="3"/>
  <c r="CV79" i="3" s="1"/>
  <c r="BX215" i="3"/>
  <c r="BU238" i="3"/>
  <c r="BA235" i="3"/>
  <c r="BB216" i="3"/>
  <c r="BP234" i="3"/>
  <c r="K55" i="3"/>
  <c r="K185" i="3"/>
  <c r="K97" i="3"/>
  <c r="K76" i="3"/>
  <c r="BE134" i="3"/>
  <c r="K138" i="3"/>
  <c r="BC191" i="3"/>
  <c r="K209" i="3"/>
  <c r="K221" i="3"/>
  <c r="BQ235" i="3"/>
  <c r="BU221" i="3"/>
  <c r="BU60" i="3"/>
  <c r="K86" i="3"/>
  <c r="BP192" i="3"/>
  <c r="BC200" i="3"/>
  <c r="BA205" i="3"/>
  <c r="BT200" i="3"/>
  <c r="K220" i="3"/>
  <c r="CU227" i="3"/>
  <c r="CV227" i="3" s="1"/>
  <c r="K235" i="3"/>
  <c r="AZ55" i="3"/>
  <c r="BW65" i="3"/>
  <c r="K229" i="3"/>
  <c r="K26" i="3"/>
  <c r="K64" i="3"/>
  <c r="BF110" i="3"/>
  <c r="K118" i="3"/>
  <c r="K129" i="3"/>
  <c r="BE174" i="3"/>
  <c r="BQ198" i="3"/>
  <c r="BF209" i="3"/>
  <c r="K213" i="3"/>
  <c r="BU64" i="3"/>
  <c r="BO88" i="3"/>
  <c r="BN91" i="3"/>
  <c r="BF118" i="3"/>
  <c r="BY209" i="3"/>
  <c r="BT232" i="3"/>
  <c r="BB71" i="3"/>
  <c r="K111" i="3"/>
  <c r="K148" i="3"/>
  <c r="BQ172" i="3"/>
  <c r="BR222" i="3"/>
  <c r="BA162" i="3"/>
  <c r="BF55" i="3"/>
  <c r="K83" i="3"/>
  <c r="BC89" i="3"/>
  <c r="BN92" i="3"/>
  <c r="K106" i="3"/>
  <c r="K116" i="3"/>
  <c r="BQ127" i="3"/>
  <c r="BP175" i="3"/>
  <c r="BE190" i="3"/>
  <c r="BY205" i="3"/>
  <c r="BP210" i="3"/>
  <c r="K215" i="3"/>
  <c r="BR220" i="3"/>
  <c r="K230" i="3"/>
  <c r="BN83" i="3"/>
  <c r="BC106" i="3"/>
  <c r="BW142" i="3"/>
  <c r="BB149" i="3"/>
  <c r="BF173" i="3"/>
  <c r="BC215" i="3"/>
  <c r="BA227" i="3"/>
  <c r="BQ60" i="3"/>
  <c r="BY61" i="3"/>
  <c r="BE65" i="3"/>
  <c r="BY66" i="3"/>
  <c r="AZ71" i="3"/>
  <c r="BQ83" i="3"/>
  <c r="BX98" i="3"/>
  <c r="K110" i="3"/>
  <c r="BF127" i="3"/>
  <c r="BX151" i="3"/>
  <c r="BN172" i="3"/>
  <c r="BE175" i="3"/>
  <c r="BN192" i="3"/>
  <c r="BU193" i="3"/>
  <c r="BC210" i="3"/>
  <c r="BY213" i="3"/>
  <c r="BQ221" i="3"/>
  <c r="BF232" i="3"/>
  <c r="BO234" i="3"/>
  <c r="BV26" i="3"/>
  <c r="BC51" i="3"/>
  <c r="BE71" i="3"/>
  <c r="K77" i="3"/>
  <c r="BY89" i="3"/>
  <c r="BO106" i="3"/>
  <c r="BQ110" i="3"/>
  <c r="BT112" i="3"/>
  <c r="BY127" i="3"/>
  <c r="BC129" i="3"/>
  <c r="BR134" i="3"/>
  <c r="BB142" i="3"/>
  <c r="BU174" i="3"/>
  <c r="BW175" i="3"/>
  <c r="BE191" i="3"/>
  <c r="BX192" i="3"/>
  <c r="BN200" i="3"/>
  <c r="BX203" i="3"/>
  <c r="BB205" i="3"/>
  <c r="BP209" i="3"/>
  <c r="BB220" i="3"/>
  <c r="BQ246" i="3"/>
  <c r="AZ30" i="3"/>
  <c r="X77" i="4" s="1"/>
  <c r="Y77" i="4" s="1"/>
  <c r="Z77" i="4" s="1"/>
  <c r="BF56" i="3"/>
  <c r="K62" i="3"/>
  <c r="CU64" i="3"/>
  <c r="CV64" i="3" s="1"/>
  <c r="CU71" i="3"/>
  <c r="CV71" i="3" s="1"/>
  <c r="BN77" i="3"/>
  <c r="CU89" i="3"/>
  <c r="CV89" i="3" s="1"/>
  <c r="BQ106" i="3"/>
  <c r="BU110" i="3"/>
  <c r="BQ129" i="3"/>
  <c r="BU132" i="3"/>
  <c r="K141" i="3"/>
  <c r="AZ145" i="3"/>
  <c r="BF191" i="3"/>
  <c r="BR200" i="3"/>
  <c r="BW205" i="3"/>
  <c r="BW209" i="3"/>
  <c r="BF218" i="3"/>
  <c r="BC220" i="3"/>
  <c r="BB225" i="3"/>
  <c r="BC46" i="3"/>
  <c r="BO49" i="3"/>
  <c r="CU56" i="3"/>
  <c r="CV56" i="3" s="1"/>
  <c r="BU62" i="3"/>
  <c r="BQ77" i="3"/>
  <c r="BR106" i="3"/>
  <c r="CU110" i="3"/>
  <c r="CV110" i="3" s="1"/>
  <c r="BN145" i="3"/>
  <c r="CU150" i="3"/>
  <c r="CV150" i="3" s="1"/>
  <c r="BE158" i="3"/>
  <c r="BB160" i="3"/>
  <c r="BR218" i="3"/>
  <c r="AZ22" i="3"/>
  <c r="K60" i="3"/>
  <c r="BB61" i="3"/>
  <c r="K75" i="3"/>
  <c r="BX77" i="3"/>
  <c r="BC83" i="3"/>
  <c r="AZ128" i="3"/>
  <c r="BU141" i="3"/>
  <c r="BC148" i="3"/>
  <c r="BF153" i="3"/>
  <c r="BN158" i="3"/>
  <c r="BC163" i="3"/>
  <c r="BQ173" i="3"/>
  <c r="BE176" i="3"/>
  <c r="BA181" i="3"/>
  <c r="BF190" i="3"/>
  <c r="CU191" i="3"/>
  <c r="CV191" i="3" s="1"/>
  <c r="BE193" i="3"/>
  <c r="BR198" i="3"/>
  <c r="CU200" i="3"/>
  <c r="CV200" i="3" s="1"/>
  <c r="K202" i="3"/>
  <c r="BN55" i="3"/>
  <c r="BB60" i="3"/>
  <c r="BE61" i="3"/>
  <c r="BF72" i="3"/>
  <c r="BF83" i="3"/>
  <c r="BX88" i="3"/>
  <c r="BB98" i="3"/>
  <c r="BT120" i="3"/>
  <c r="BR128" i="3"/>
  <c r="BY153" i="3"/>
  <c r="BQ158" i="3"/>
  <c r="BF163" i="3"/>
  <c r="BX173" i="3"/>
  <c r="BF176" i="3"/>
  <c r="BB181" i="3"/>
  <c r="BN190" i="3"/>
  <c r="BN193" i="3"/>
  <c r="BU202" i="3"/>
  <c r="BN215" i="3"/>
  <c r="K219" i="3"/>
  <c r="BF229" i="3"/>
  <c r="BU235" i="3"/>
  <c r="BC238" i="3"/>
  <c r="BN47" i="3"/>
  <c r="BY50" i="3"/>
  <c r="CU55" i="3"/>
  <c r="CV55" i="3" s="1"/>
  <c r="BN57" i="3"/>
  <c r="BN60" i="3"/>
  <c r="BU61" i="3"/>
  <c r="BB65" i="3"/>
  <c r="BU66" i="3"/>
  <c r="K91" i="3"/>
  <c r="BN98" i="3"/>
  <c r="BN111" i="3"/>
  <c r="BV128" i="3"/>
  <c r="BF139" i="3"/>
  <c r="BU158" i="3"/>
  <c r="BP163" i="3"/>
  <c r="BF172" i="3"/>
  <c r="BB175" i="3"/>
  <c r="BT193" i="3"/>
  <c r="BX202" i="3"/>
  <c r="BR213" i="3"/>
  <c r="BW215" i="3"/>
  <c r="BX229" i="3"/>
  <c r="BE234" i="3"/>
  <c r="BF238" i="3"/>
  <c r="BA248" i="3"/>
  <c r="BY102" i="3"/>
  <c r="BF102" i="3"/>
  <c r="BE102" i="3"/>
  <c r="BU117" i="3"/>
  <c r="BN117" i="3"/>
  <c r="BF117" i="3"/>
  <c r="BV166" i="3"/>
  <c r="BF166" i="3"/>
  <c r="BA166" i="3"/>
  <c r="K117" i="3"/>
  <c r="K130" i="3"/>
  <c r="BW114" i="3"/>
  <c r="BQ114" i="3"/>
  <c r="BO114" i="3"/>
  <c r="BW116" i="3"/>
  <c r="BB116" i="3"/>
  <c r="BV116" i="3"/>
  <c r="CU116" i="3"/>
  <c r="CV116" i="3" s="1"/>
  <c r="BW122" i="3"/>
  <c r="BQ122" i="3"/>
  <c r="BC122" i="3"/>
  <c r="BT154" i="3"/>
  <c r="BP154" i="3"/>
  <c r="BC154" i="3"/>
  <c r="BB154" i="3"/>
  <c r="BY230" i="3"/>
  <c r="BT230" i="3"/>
  <c r="BO230" i="3"/>
  <c r="BB230" i="3"/>
  <c r="BC230" i="3"/>
  <c r="K90" i="3"/>
  <c r="BX65" i="3"/>
  <c r="BU92" i="3"/>
  <c r="BF114" i="3"/>
  <c r="BE116" i="3"/>
  <c r="BC117" i="3"/>
  <c r="BU122" i="3"/>
  <c r="BQ137" i="3"/>
  <c r="CR142" i="3"/>
  <c r="BC142" i="3"/>
  <c r="BA142" i="3"/>
  <c r="BX142" i="3"/>
  <c r="BE166" i="3"/>
  <c r="BX180" i="3"/>
  <c r="BW180" i="3"/>
  <c r="BU180" i="3"/>
  <c r="BV230" i="3"/>
  <c r="K24" i="3"/>
  <c r="CR165" i="3"/>
  <c r="BW165" i="3"/>
  <c r="BE165" i="3"/>
  <c r="BC165" i="3"/>
  <c r="BF82" i="3"/>
  <c r="BR82" i="3"/>
  <c r="K125" i="3"/>
  <c r="BN143" i="3"/>
  <c r="BW143" i="3"/>
  <c r="BQ204" i="3"/>
  <c r="BU204" i="3"/>
  <c r="BP204" i="3"/>
  <c r="BA36" i="3"/>
  <c r="BO36" i="3"/>
  <c r="BF36" i="3"/>
  <c r="K95" i="3"/>
  <c r="BT126" i="3"/>
  <c r="BN126" i="3"/>
  <c r="BB126" i="3"/>
  <c r="BQ154" i="3"/>
  <c r="BA165" i="3"/>
  <c r="BU208" i="3"/>
  <c r="BO236" i="3"/>
  <c r="BS25" i="3"/>
  <c r="BY25" i="3"/>
  <c r="CR28" i="3"/>
  <c r="BO28" i="3"/>
  <c r="BU80" i="3"/>
  <c r="BY80" i="3"/>
  <c r="BQ80" i="3"/>
  <c r="BY87" i="3"/>
  <c r="BX91" i="3"/>
  <c r="BQ91" i="3"/>
  <c r="BR93" i="3"/>
  <c r="BU93" i="3"/>
  <c r="BB93" i="3"/>
  <c r="BC102" i="3"/>
  <c r="K109" i="3"/>
  <c r="BF116" i="3"/>
  <c r="BQ117" i="3"/>
  <c r="BY122" i="3"/>
  <c r="K126" i="3"/>
  <c r="BX127" i="3"/>
  <c r="BN129" i="3"/>
  <c r="BB129" i="3"/>
  <c r="BN135" i="3"/>
  <c r="BR140" i="3"/>
  <c r="BA143" i="3"/>
  <c r="BQ148" i="3"/>
  <c r="BP148" i="3"/>
  <c r="BW154" i="3"/>
  <c r="BB165" i="3"/>
  <c r="BQ166" i="3"/>
  <c r="BV189" i="3"/>
  <c r="BE189" i="3"/>
  <c r="BC189" i="3"/>
  <c r="BB189" i="3"/>
  <c r="BX204" i="3"/>
  <c r="BW219" i="3"/>
  <c r="BN219" i="3"/>
  <c r="BF219" i="3"/>
  <c r="BC219" i="3"/>
  <c r="BT223" i="3"/>
  <c r="CU223" i="3"/>
  <c r="CV223" i="3" s="1"/>
  <c r="CU230" i="3"/>
  <c r="CV230" i="3" s="1"/>
  <c r="BW63" i="3"/>
  <c r="BO102" i="3"/>
  <c r="BP165" i="3"/>
  <c r="BT166" i="3"/>
  <c r="BV176" i="3"/>
  <c r="BN176" i="3"/>
  <c r="BT176" i="3"/>
  <c r="CU203" i="3"/>
  <c r="CV203" i="3" s="1"/>
  <c r="BF203" i="3"/>
  <c r="BB203" i="3"/>
  <c r="BA203" i="3"/>
  <c r="BT231" i="3"/>
  <c r="CU231" i="3"/>
  <c r="CV231" i="3" s="1"/>
  <c r="K231" i="3"/>
  <c r="BF90" i="3"/>
  <c r="BN90" i="3"/>
  <c r="BX130" i="3"/>
  <c r="BO130" i="3"/>
  <c r="BB130" i="3"/>
  <c r="BT170" i="3"/>
  <c r="BN170" i="3"/>
  <c r="BT212" i="3"/>
  <c r="BP236" i="3"/>
  <c r="BA236" i="3"/>
  <c r="AZ236" i="3"/>
  <c r="BX247" i="3"/>
  <c r="BR247" i="3"/>
  <c r="BA247" i="3"/>
  <c r="AZ247" i="3"/>
  <c r="CU95" i="3"/>
  <c r="CV95" i="3" s="1"/>
  <c r="BC95" i="3"/>
  <c r="K137" i="3"/>
  <c r="BU152" i="3"/>
  <c r="BC152" i="3"/>
  <c r="CU101" i="3"/>
  <c r="CV101" i="3" s="1"/>
  <c r="BY101" i="3"/>
  <c r="BN101" i="3"/>
  <c r="BF101" i="3"/>
  <c r="BO116" i="3"/>
  <c r="CU123" i="3"/>
  <c r="CV123" i="3" s="1"/>
  <c r="BY123" i="3"/>
  <c r="BB143" i="3"/>
  <c r="CU154" i="3"/>
  <c r="CV154" i="3" s="1"/>
  <c r="K88" i="3"/>
  <c r="K113" i="3"/>
  <c r="K115" i="3"/>
  <c r="BT116" i="3"/>
  <c r="CU126" i="3"/>
  <c r="CV126" i="3" s="1"/>
  <c r="BC136" i="3"/>
  <c r="CU136" i="3"/>
  <c r="CV136" i="3" s="1"/>
  <c r="BT136" i="3"/>
  <c r="BF142" i="3"/>
  <c r="BE143" i="3"/>
  <c r="BV158" i="3"/>
  <c r="BF158" i="3"/>
  <c r="BA158" i="3"/>
  <c r="BX158" i="3"/>
  <c r="BW164" i="3"/>
  <c r="BX164" i="3"/>
  <c r="BA164" i="3"/>
  <c r="BX165" i="3"/>
  <c r="BR169" i="3"/>
  <c r="BU169" i="3"/>
  <c r="BP169" i="3"/>
  <c r="BB169" i="3"/>
  <c r="BV181" i="3"/>
  <c r="BX181" i="3"/>
  <c r="BF181" i="3"/>
  <c r="BW181" i="3"/>
  <c r="BT189" i="3"/>
  <c r="BE223" i="3"/>
  <c r="CU237" i="3"/>
  <c r="CV237" i="3" s="1"/>
  <c r="BF237" i="3"/>
  <c r="BE237" i="3"/>
  <c r="BW88" i="3"/>
  <c r="BF88" i="3"/>
  <c r="BC88" i="3"/>
  <c r="BB88" i="3"/>
  <c r="BU109" i="3"/>
  <c r="CU113" i="3"/>
  <c r="CV113" i="3" s="1"/>
  <c r="BF113" i="3"/>
  <c r="CR48" i="3"/>
  <c r="BC48" i="3"/>
  <c r="AZ63" i="3"/>
  <c r="X204" i="4" s="1"/>
  <c r="Y204" i="4" s="1"/>
  <c r="Z204" i="4" s="1"/>
  <c r="BN76" i="3"/>
  <c r="BY76" i="3"/>
  <c r="BW86" i="3"/>
  <c r="BB86" i="3"/>
  <c r="BE88" i="3"/>
  <c r="BX97" i="3"/>
  <c r="BN97" i="3"/>
  <c r="BC101" i="3"/>
  <c r="BQ108" i="3"/>
  <c r="BN108" i="3"/>
  <c r="CU109" i="3"/>
  <c r="CV109" i="3" s="1"/>
  <c r="BY113" i="3"/>
  <c r="BY115" i="3"/>
  <c r="BY116" i="3"/>
  <c r="BN127" i="3"/>
  <c r="BC127" i="3"/>
  <c r="BB127" i="3"/>
  <c r="BT142" i="3"/>
  <c r="BT143" i="3"/>
  <c r="BW159" i="3"/>
  <c r="BY165" i="3"/>
  <c r="BW166" i="3"/>
  <c r="BA176" i="3"/>
  <c r="BC203" i="3"/>
  <c r="CU232" i="3"/>
  <c r="CV232" i="3" s="1"/>
  <c r="BA242" i="3"/>
  <c r="BX175" i="3"/>
  <c r="K204" i="3"/>
  <c r="BT55" i="3"/>
  <c r="BY60" i="3"/>
  <c r="BN71" i="3"/>
  <c r="BU83" i="3"/>
  <c r="K122" i="3"/>
  <c r="K136" i="3"/>
  <c r="K150" i="3"/>
  <c r="K158" i="3"/>
  <c r="K164" i="3"/>
  <c r="K166" i="3"/>
  <c r="BT172" i="3"/>
  <c r="K174" i="3"/>
  <c r="BY175" i="3"/>
  <c r="BW190" i="3"/>
  <c r="BW191" i="3"/>
  <c r="BY192" i="3"/>
  <c r="BY193" i="3"/>
  <c r="BX200" i="3"/>
  <c r="BU220" i="3"/>
  <c r="K222" i="3"/>
  <c r="BX238" i="3"/>
  <c r="K244" i="3"/>
  <c r="BV55" i="3"/>
  <c r="BU71" i="3"/>
  <c r="CU83" i="3"/>
  <c r="CV83" i="3" s="1"/>
  <c r="CU106" i="3"/>
  <c r="CV106" i="3" s="1"/>
  <c r="BA174" i="3"/>
  <c r="BA175" i="3"/>
  <c r="BX191" i="3"/>
  <c r="BB200" i="3"/>
  <c r="BY200" i="3"/>
  <c r="BN222" i="3"/>
  <c r="BO26" i="3"/>
  <c r="BE42" i="3"/>
  <c r="BC49" i="3"/>
  <c r="BR51" i="3"/>
  <c r="BC60" i="3"/>
  <c r="AZ61" i="3"/>
  <c r="X200" i="4" s="1"/>
  <c r="Y200" i="4" s="1"/>
  <c r="Z200" i="4" s="1"/>
  <c r="BF62" i="3"/>
  <c r="BF64" i="3"/>
  <c r="BC77" i="3"/>
  <c r="BN79" i="3"/>
  <c r="BR89" i="3"/>
  <c r="K96" i="3"/>
  <c r="AZ106" i="3"/>
  <c r="BC110" i="3"/>
  <c r="BO128" i="3"/>
  <c r="K131" i="3"/>
  <c r="K139" i="3"/>
  <c r="BF141" i="3"/>
  <c r="K143" i="3"/>
  <c r="BB163" i="3"/>
  <c r="BE173" i="3"/>
  <c r="BN174" i="3"/>
  <c r="BC175" i="3"/>
  <c r="K176" i="3"/>
  <c r="K181" i="3"/>
  <c r="BB191" i="3"/>
  <c r="BB193" i="3"/>
  <c r="BE200" i="3"/>
  <c r="BR202" i="3"/>
  <c r="BE211" i="3"/>
  <c r="BN209" i="3"/>
  <c r="BE210" i="3"/>
  <c r="BF213" i="3"/>
  <c r="BF215" i="3"/>
  <c r="BT216" i="3"/>
  <c r="BP218" i="3"/>
  <c r="BT227" i="3"/>
  <c r="BP229" i="3"/>
  <c r="BB235" i="3"/>
  <c r="K242" i="3"/>
  <c r="BW128" i="2"/>
  <c r="CG128" i="2"/>
  <c r="CF128" i="2"/>
  <c r="BH312" i="2"/>
  <c r="BZ103" i="2"/>
  <c r="CD32" i="2"/>
  <c r="K200" i="2"/>
  <c r="BH200" i="2"/>
  <c r="K245" i="2"/>
  <c r="BH30" i="2"/>
  <c r="BF129" i="2"/>
  <c r="K315" i="2"/>
  <c r="BU97" i="2"/>
  <c r="BV100" i="2"/>
  <c r="BK197" i="2"/>
  <c r="BZ222" i="2"/>
  <c r="BK70" i="2"/>
  <c r="K176" i="2"/>
  <c r="K64" i="2"/>
  <c r="BL88" i="2"/>
  <c r="K212" i="2"/>
  <c r="CD225" i="2"/>
  <c r="K70" i="2"/>
  <c r="K115" i="2"/>
  <c r="K222" i="2"/>
  <c r="CC77" i="2"/>
  <c r="BI61" i="2"/>
  <c r="BF64" i="2"/>
  <c r="CB95" i="2"/>
  <c r="K113" i="2"/>
  <c r="CD124" i="2"/>
  <c r="CC136" i="2"/>
  <c r="CA248" i="2"/>
  <c r="CC84" i="2"/>
  <c r="CX81" i="2"/>
  <c r="CC61" i="2"/>
  <c r="BG88" i="2"/>
  <c r="CA97" i="2"/>
  <c r="BH32" i="2"/>
  <c r="K229" i="2"/>
  <c r="K319" i="2"/>
  <c r="BX79" i="2"/>
  <c r="CD81" i="2"/>
  <c r="BU84" i="2"/>
  <c r="BW32" i="2"/>
  <c r="BG172" i="2"/>
  <c r="CD212" i="2"/>
  <c r="BT215" i="2"/>
  <c r="BT222" i="2"/>
  <c r="BZ232" i="2"/>
  <c r="BX312" i="2"/>
  <c r="K68" i="2"/>
  <c r="CB48" i="2"/>
  <c r="BF68" i="2"/>
  <c r="BH80" i="2"/>
  <c r="BL126" i="2"/>
  <c r="BG129" i="2"/>
  <c r="BZ226" i="2"/>
  <c r="K107" i="2"/>
  <c r="K220" i="2"/>
  <c r="BH24" i="2"/>
  <c r="CB68" i="2"/>
  <c r="BW80" i="2"/>
  <c r="CC88" i="2"/>
  <c r="BG33" i="2"/>
  <c r="K92" i="2"/>
  <c r="BK116" i="2"/>
  <c r="BW129" i="2"/>
  <c r="K134" i="2"/>
  <c r="BH185" i="2"/>
  <c r="BL223" i="2"/>
  <c r="CC225" i="2"/>
  <c r="BT229" i="2"/>
  <c r="BG279" i="2"/>
  <c r="BK24" i="2"/>
  <c r="BT33" i="2"/>
  <c r="BY46" i="2"/>
  <c r="BG92" i="2"/>
  <c r="BY185" i="2"/>
  <c r="BT223" i="2"/>
  <c r="BI314" i="2"/>
  <c r="CD24" i="2"/>
  <c r="BG53" i="2"/>
  <c r="BU56" i="2"/>
  <c r="K72" i="2"/>
  <c r="CC33" i="2"/>
  <c r="CD46" i="2"/>
  <c r="BV92" i="2"/>
  <c r="BG212" i="2"/>
  <c r="K234" i="2"/>
  <c r="BF248" i="2"/>
  <c r="K74" i="2"/>
  <c r="K313" i="2"/>
  <c r="BW56" i="2"/>
  <c r="BI79" i="2"/>
  <c r="K81" i="2"/>
  <c r="BK232" i="2"/>
  <c r="CB24" i="2"/>
  <c r="K54" i="2"/>
  <c r="BG55" i="2"/>
  <c r="K60" i="2"/>
  <c r="BT68" i="2"/>
  <c r="BG73" i="2"/>
  <c r="K78" i="2"/>
  <c r="BH81" i="2"/>
  <c r="CB88" i="2"/>
  <c r="CB30" i="2"/>
  <c r="BJ32" i="2"/>
  <c r="K114" i="2"/>
  <c r="BU129" i="2"/>
  <c r="BX176" i="2"/>
  <c r="BI200" i="2"/>
  <c r="BT212" i="2"/>
  <c r="K214" i="2"/>
  <c r="BU219" i="2"/>
  <c r="BZ233" i="2"/>
  <c r="BZ239" i="2"/>
  <c r="BL258" i="2"/>
  <c r="BV262" i="2"/>
  <c r="K293" i="2"/>
  <c r="BF54" i="2"/>
  <c r="BK60" i="2"/>
  <c r="BT114" i="2"/>
  <c r="BW210" i="2"/>
  <c r="BF214" i="2"/>
  <c r="DA219" i="2"/>
  <c r="DB219" i="2" s="1"/>
  <c r="BL274" i="2"/>
  <c r="BG23" i="2"/>
  <c r="BK28" i="2"/>
  <c r="BH54" i="2"/>
  <c r="DA55" i="2"/>
  <c r="DB55" i="2" s="1"/>
  <c r="DA57" i="2"/>
  <c r="DB57" i="2" s="1"/>
  <c r="BT60" i="2"/>
  <c r="CA73" i="2"/>
  <c r="BW78" i="2"/>
  <c r="K102" i="2"/>
  <c r="K104" i="2"/>
  <c r="K196" i="2"/>
  <c r="K201" i="2"/>
  <c r="BV214" i="2"/>
  <c r="BT242" i="2"/>
  <c r="BZ245" i="2"/>
  <c r="K257" i="2"/>
  <c r="K259" i="2"/>
  <c r="CD262" i="2"/>
  <c r="K219" i="2"/>
  <c r="BT54" i="2"/>
  <c r="BZ78" i="2"/>
  <c r="K31" i="2"/>
  <c r="K46" i="2"/>
  <c r="BV102" i="2"/>
  <c r="BG104" i="2"/>
  <c r="BT118" i="2"/>
  <c r="BI177" i="2"/>
  <c r="BH196" i="2"/>
  <c r="BX214" i="2"/>
  <c r="BL257" i="2"/>
  <c r="CA259" i="2"/>
  <c r="BV55" i="2"/>
  <c r="BL73" i="2"/>
  <c r="BF78" i="2"/>
  <c r="BW262" i="2"/>
  <c r="BZ301" i="2"/>
  <c r="DA308" i="2"/>
  <c r="DB308" i="2" s="1"/>
  <c r="BV53" i="2"/>
  <c r="BW54" i="2"/>
  <c r="BK72" i="2"/>
  <c r="BZ80" i="2"/>
  <c r="BT31" i="2"/>
  <c r="BG35" i="2"/>
  <c r="BJ46" i="2"/>
  <c r="BI97" i="2"/>
  <c r="BU177" i="2"/>
  <c r="BH187" i="2"/>
  <c r="BI199" i="2"/>
  <c r="BI211" i="2"/>
  <c r="K213" i="2"/>
  <c r="K218" i="2"/>
  <c r="BZ220" i="2"/>
  <c r="CA306" i="2"/>
  <c r="BF24" i="2"/>
  <c r="BX53" i="2"/>
  <c r="CB54" i="2"/>
  <c r="BT56" i="2"/>
  <c r="BK74" i="2"/>
  <c r="BV77" i="2"/>
  <c r="BV82" i="2"/>
  <c r="K33" i="2"/>
  <c r="BY35" i="2"/>
  <c r="BW46" i="2"/>
  <c r="BK97" i="2"/>
  <c r="CC104" i="2"/>
  <c r="K119" i="2"/>
  <c r="BH164" i="2"/>
  <c r="BF185" i="2"/>
  <c r="BX213" i="2"/>
  <c r="K223" i="2"/>
  <c r="BK225" i="2"/>
  <c r="BK226" i="2"/>
  <c r="K244" i="2"/>
  <c r="BT238" i="2"/>
  <c r="BK241" i="2"/>
  <c r="BK243" i="2"/>
  <c r="DA259" i="2"/>
  <c r="DB259" i="2" s="1"/>
  <c r="BW24" i="2"/>
  <c r="BZ25" i="2"/>
  <c r="BH28" i="2"/>
  <c r="DA47" i="2"/>
  <c r="DB47" i="2" s="1"/>
  <c r="BH52" i="2"/>
  <c r="CC53" i="2"/>
  <c r="BU54" i="2"/>
  <c r="CB56" i="2"/>
  <c r="K58" i="2"/>
  <c r="BU60" i="2"/>
  <c r="BH64" i="2"/>
  <c r="BF66" i="2"/>
  <c r="BI67" i="2"/>
  <c r="BI73" i="2"/>
  <c r="DA75" i="2"/>
  <c r="DB75" i="2" s="1"/>
  <c r="BG77" i="2"/>
  <c r="BK78" i="2"/>
  <c r="BG79" i="2"/>
  <c r="BU80" i="2"/>
  <c r="BW81" i="2"/>
  <c r="BJ83" i="2"/>
  <c r="BX84" i="2"/>
  <c r="BF88" i="2"/>
  <c r="DA88" i="2"/>
  <c r="DB88" i="2" s="1"/>
  <c r="BT32" i="2"/>
  <c r="BY33" i="2"/>
  <c r="CX41" i="2"/>
  <c r="CX46" i="2"/>
  <c r="CC92" i="2"/>
  <c r="CE95" i="2"/>
  <c r="BL97" i="2"/>
  <c r="BT98" i="2"/>
  <c r="K100" i="2"/>
  <c r="BT102" i="2"/>
  <c r="K105" i="2"/>
  <c r="BG47" i="2"/>
  <c r="BG51" i="2"/>
  <c r="CD52" i="2"/>
  <c r="BF58" i="2"/>
  <c r="BL59" i="2"/>
  <c r="BK64" i="2"/>
  <c r="BI65" i="2"/>
  <c r="BH66" i="2"/>
  <c r="BL67" i="2"/>
  <c r="CA84" i="2"/>
  <c r="DA41" i="2"/>
  <c r="DB41" i="2" s="1"/>
  <c r="BZ91" i="2"/>
  <c r="CC98" i="2"/>
  <c r="BH108" i="2"/>
  <c r="K48" i="2"/>
  <c r="BI51" i="2"/>
  <c r="DA53" i="2"/>
  <c r="DB53" i="2" s="1"/>
  <c r="BT58" i="2"/>
  <c r="CC59" i="2"/>
  <c r="BW64" i="2"/>
  <c r="BL65" i="2"/>
  <c r="BU66" i="2"/>
  <c r="BV67" i="2"/>
  <c r="BV86" i="2"/>
  <c r="CC102" i="2"/>
  <c r="DA23" i="2"/>
  <c r="DB23" i="2" s="1"/>
  <c r="BW28" i="2"/>
  <c r="BI47" i="2"/>
  <c r="K50" i="2"/>
  <c r="BI26" i="2"/>
  <c r="CB28" i="2"/>
  <c r="BL47" i="2"/>
  <c r="BF48" i="2"/>
  <c r="BK50" i="2"/>
  <c r="BX51" i="2"/>
  <c r="CD54" i="2"/>
  <c r="K56" i="2"/>
  <c r="BG57" i="2"/>
  <c r="BU58" i="2"/>
  <c r="BG63" i="2"/>
  <c r="CB64" i="2"/>
  <c r="BV65" i="2"/>
  <c r="CC67" i="2"/>
  <c r="BG71" i="2"/>
  <c r="DA73" i="2"/>
  <c r="DB73" i="2" s="1"/>
  <c r="BH76" i="2"/>
  <c r="BU88" i="2"/>
  <c r="BU44" i="2"/>
  <c r="BH46" i="2"/>
  <c r="BG36" i="2"/>
  <c r="BI93" i="2"/>
  <c r="BF95" i="2"/>
  <c r="CE97" i="2"/>
  <c r="BV104" i="2"/>
  <c r="DA26" i="2"/>
  <c r="DB26" i="2" s="1"/>
  <c r="CD28" i="2"/>
  <c r="BV47" i="2"/>
  <c r="BT48" i="2"/>
  <c r="BF56" i="2"/>
  <c r="BV57" i="2"/>
  <c r="BW58" i="2"/>
  <c r="DA63" i="2"/>
  <c r="DB63" i="2" s="1"/>
  <c r="CD64" i="2"/>
  <c r="BX65" i="2"/>
  <c r="CB66" i="2"/>
  <c r="BI71" i="2"/>
  <c r="BG75" i="2"/>
  <c r="CD76" i="2"/>
  <c r="DA77" i="2"/>
  <c r="DB77" i="2" s="1"/>
  <c r="DA79" i="2"/>
  <c r="DB79" i="2" s="1"/>
  <c r="BG84" i="2"/>
  <c r="DA84" i="2"/>
  <c r="DB84" i="2" s="1"/>
  <c r="BX88" i="2"/>
  <c r="BV41" i="2"/>
  <c r="BI42" i="2"/>
  <c r="CD44" i="2"/>
  <c r="BJ36" i="2"/>
  <c r="BU93" i="2"/>
  <c r="BI95" i="2"/>
  <c r="BK99" i="2"/>
  <c r="DA101" i="2"/>
  <c r="DB101" i="2" s="1"/>
  <c r="BL108" i="2"/>
  <c r="BX47" i="2"/>
  <c r="DA51" i="2"/>
  <c r="DB51" i="2" s="1"/>
  <c r="CB58" i="2"/>
  <c r="CD66" i="2"/>
  <c r="BL71" i="2"/>
  <c r="BI75" i="2"/>
  <c r="BI84" i="2"/>
  <c r="CA88" i="2"/>
  <c r="BX41" i="2"/>
  <c r="BV42" i="2"/>
  <c r="BX36" i="2"/>
  <c r="BX93" i="2"/>
  <c r="BU95" i="2"/>
  <c r="DA97" i="2"/>
  <c r="DB97" i="2" s="1"/>
  <c r="BX99" i="2"/>
  <c r="CC47" i="2"/>
  <c r="CA71" i="2"/>
  <c r="BX75" i="2"/>
  <c r="BL84" i="2"/>
  <c r="CA41" i="2"/>
  <c r="CB36" i="2"/>
  <c r="CE93" i="2"/>
  <c r="CA95" i="2"/>
  <c r="BF28" i="2"/>
  <c r="K66" i="2"/>
  <c r="DA71" i="2"/>
  <c r="DB71" i="2" s="1"/>
  <c r="CC41" i="2"/>
  <c r="BG102" i="2"/>
  <c r="CB105" i="2"/>
  <c r="CE105" i="2"/>
  <c r="BZ105" i="2"/>
  <c r="BX105" i="2"/>
  <c r="BL105" i="2"/>
  <c r="DA105" i="2"/>
  <c r="DB105" i="2" s="1"/>
  <c r="BI105" i="2"/>
  <c r="CE106" i="2"/>
  <c r="BG109" i="2"/>
  <c r="BH113" i="2"/>
  <c r="CE114" i="2"/>
  <c r="CE116" i="2"/>
  <c r="BI117" i="2"/>
  <c r="K118" i="2"/>
  <c r="BZ119" i="2"/>
  <c r="BF123" i="2"/>
  <c r="BH125" i="2"/>
  <c r="BY137" i="2"/>
  <c r="CB138" i="2"/>
  <c r="BJ148" i="2"/>
  <c r="BJ153" i="2"/>
  <c r="BU154" i="2"/>
  <c r="CX159" i="2"/>
  <c r="CA162" i="2"/>
  <c r="BJ171" i="2"/>
  <c r="CC172" i="2"/>
  <c r="CA173" i="2"/>
  <c r="BF175" i="2"/>
  <c r="BF183" i="2"/>
  <c r="BT184" i="2"/>
  <c r="BU185" i="2"/>
  <c r="DA187" i="2"/>
  <c r="DB187" i="2" s="1"/>
  <c r="CD192" i="2"/>
  <c r="CC194" i="2"/>
  <c r="DA195" i="2"/>
  <c r="DB195" i="2" s="1"/>
  <c r="CD196" i="2"/>
  <c r="BT199" i="2"/>
  <c r="BT200" i="2"/>
  <c r="BL201" i="2"/>
  <c r="CA211" i="2"/>
  <c r="BI212" i="2"/>
  <c r="BT214" i="2"/>
  <c r="BK215" i="2"/>
  <c r="CA219" i="2"/>
  <c r="CA223" i="2"/>
  <c r="BT224" i="2"/>
  <c r="BL225" i="2"/>
  <c r="CB229" i="2"/>
  <c r="BZ235" i="2"/>
  <c r="BK237" i="2"/>
  <c r="CC240" i="2"/>
  <c r="BH248" i="2"/>
  <c r="DA248" i="2"/>
  <c r="DB248" i="2" s="1"/>
  <c r="K253" i="2"/>
  <c r="BH256" i="2"/>
  <c r="CE258" i="2"/>
  <c r="BH264" i="2"/>
  <c r="BX266" i="2"/>
  <c r="BW271" i="2"/>
  <c r="BV273" i="2"/>
  <c r="BH287" i="2"/>
  <c r="BW318" i="2"/>
  <c r="BT109" i="2"/>
  <c r="CC111" i="2"/>
  <c r="BI113" i="2"/>
  <c r="DA114" i="2"/>
  <c r="DB114" i="2" s="1"/>
  <c r="K116" i="2"/>
  <c r="BW117" i="2"/>
  <c r="BK118" i="2"/>
  <c r="BH131" i="2"/>
  <c r="BH122" i="2"/>
  <c r="DA123" i="2"/>
  <c r="DB123" i="2" s="1"/>
  <c r="BW125" i="2"/>
  <c r="BH129" i="2"/>
  <c r="BG136" i="2"/>
  <c r="CX137" i="2"/>
  <c r="BJ145" i="2"/>
  <c r="BY148" i="2"/>
  <c r="BU153" i="2"/>
  <c r="BY154" i="2"/>
  <c r="BJ157" i="2"/>
  <c r="CD164" i="2"/>
  <c r="CC162" i="2"/>
  <c r="BL171" i="2"/>
  <c r="K172" i="2"/>
  <c r="CD172" i="2"/>
  <c r="CB173" i="2"/>
  <c r="BG175" i="2"/>
  <c r="BT176" i="2"/>
  <c r="BJ177" i="2"/>
  <c r="CB181" i="2"/>
  <c r="BV183" i="2"/>
  <c r="BW185" i="2"/>
  <c r="CE196" i="2"/>
  <c r="CE199" i="2"/>
  <c r="BV200" i="2"/>
  <c r="BT201" i="2"/>
  <c r="BT202" i="2"/>
  <c r="BZ224" i="2"/>
  <c r="CC229" i="2"/>
  <c r="BV234" i="2"/>
  <c r="BZ237" i="2"/>
  <c r="BI248" i="2"/>
  <c r="BK253" i="2"/>
  <c r="BI256" i="2"/>
  <c r="DA257" i="2"/>
  <c r="DB257" i="2" s="1"/>
  <c r="BG262" i="2"/>
  <c r="BI264" i="2"/>
  <c r="BT265" i="2"/>
  <c r="BY266" i="2"/>
  <c r="BW273" i="2"/>
  <c r="BG277" i="2"/>
  <c r="BG285" i="2"/>
  <c r="K295" i="2"/>
  <c r="BJ301" i="2"/>
  <c r="BJ303" i="2"/>
  <c r="BX318" i="2"/>
  <c r="K321" i="2"/>
  <c r="BX109" i="2"/>
  <c r="CE111" i="2"/>
  <c r="BV113" i="2"/>
  <c r="BI114" i="2"/>
  <c r="BI116" i="2"/>
  <c r="DA116" i="2"/>
  <c r="DB116" i="2" s="1"/>
  <c r="BL118" i="2"/>
  <c r="BH119" i="2"/>
  <c r="BL122" i="2"/>
  <c r="BL129" i="2"/>
  <c r="BK136" i="2"/>
  <c r="DA137" i="2"/>
  <c r="DB137" i="2" s="1"/>
  <c r="CB148" i="2"/>
  <c r="BF152" i="2"/>
  <c r="BY153" i="2"/>
  <c r="K164" i="2"/>
  <c r="CE164" i="2"/>
  <c r="CD162" i="2"/>
  <c r="BW171" i="2"/>
  <c r="CX173" i="2"/>
  <c r="BL175" i="2"/>
  <c r="K181" i="2"/>
  <c r="CX181" i="2"/>
  <c r="BW183" i="2"/>
  <c r="CE184" i="2"/>
  <c r="BX201" i="2"/>
  <c r="BU202" i="2"/>
  <c r="BX210" i="2"/>
  <c r="BV212" i="2"/>
  <c r="BW214" i="2"/>
  <c r="BF223" i="2"/>
  <c r="CB223" i="2"/>
  <c r="BT225" i="2"/>
  <c r="BU227" i="2"/>
  <c r="BF229" i="2"/>
  <c r="DA229" i="2"/>
  <c r="DB229" i="2" s="1"/>
  <c r="BK239" i="2"/>
  <c r="BV242" i="2"/>
  <c r="BV248" i="2"/>
  <c r="BL253" i="2"/>
  <c r="BV256" i="2"/>
  <c r="BH262" i="2"/>
  <c r="BZ263" i="2"/>
  <c r="BK264" i="2"/>
  <c r="BZ265" i="2"/>
  <c r="CD273" i="2"/>
  <c r="BT293" i="2"/>
  <c r="BF295" i="2"/>
  <c r="BF300" i="2"/>
  <c r="BK301" i="2"/>
  <c r="K317" i="2"/>
  <c r="CE318" i="2"/>
  <c r="K106" i="2"/>
  <c r="BL107" i="2"/>
  <c r="BG111" i="2"/>
  <c r="BW113" i="2"/>
  <c r="BL114" i="2"/>
  <c r="CC117" i="2"/>
  <c r="BW122" i="2"/>
  <c r="BH128" i="2"/>
  <c r="BJ132" i="2"/>
  <c r="CD132" i="2"/>
  <c r="BJ152" i="2"/>
  <c r="CB153" i="2"/>
  <c r="BG167" i="2"/>
  <c r="DA162" i="2"/>
  <c r="DB162" i="2" s="1"/>
  <c r="BY171" i="2"/>
  <c r="BH172" i="2"/>
  <c r="DA173" i="2"/>
  <c r="DB173" i="2" s="1"/>
  <c r="CB175" i="2"/>
  <c r="BW177" i="2"/>
  <c r="BF181" i="2"/>
  <c r="CB185" i="2"/>
  <c r="BJ187" i="2"/>
  <c r="BH188" i="2"/>
  <c r="BX193" i="2"/>
  <c r="K195" i="2"/>
  <c r="CC200" i="2"/>
  <c r="CA201" i="2"/>
  <c r="CB202" i="2"/>
  <c r="DA211" i="2"/>
  <c r="DB211" i="2" s="1"/>
  <c r="BG223" i="2"/>
  <c r="CC223" i="2"/>
  <c r="BY225" i="2"/>
  <c r="CA227" i="2"/>
  <c r="BG229" i="2"/>
  <c r="CB234" i="2"/>
  <c r="BW248" i="2"/>
  <c r="BW256" i="2"/>
  <c r="BZ259" i="2"/>
  <c r="BI262" i="2"/>
  <c r="BV264" i="2"/>
  <c r="CX266" i="2"/>
  <c r="BG275" i="2"/>
  <c r="BG283" i="2"/>
  <c r="BT295" i="2"/>
  <c r="BG300" i="2"/>
  <c r="BY301" i="2"/>
  <c r="BW312" i="2"/>
  <c r="BH314" i="2"/>
  <c r="BL315" i="2"/>
  <c r="BI106" i="2"/>
  <c r="BZ107" i="2"/>
  <c r="CC109" i="2"/>
  <c r="BL116" i="2"/>
  <c r="CD117" i="2"/>
  <c r="BX118" i="2"/>
  <c r="CA122" i="2"/>
  <c r="BL124" i="2"/>
  <c r="DA128" i="2"/>
  <c r="DB128" i="2" s="1"/>
  <c r="BJ151" i="2"/>
  <c r="BU152" i="2"/>
  <c r="BI164" i="2"/>
  <c r="BG162" i="2"/>
  <c r="CA171" i="2"/>
  <c r="BT172" i="2"/>
  <c r="BF173" i="2"/>
  <c r="CC175" i="2"/>
  <c r="CE176" i="2"/>
  <c r="BY177" i="2"/>
  <c r="BJ179" i="2"/>
  <c r="BJ181" i="2"/>
  <c r="CD185" i="2"/>
  <c r="BL187" i="2"/>
  <c r="BT188" i="2"/>
  <c r="BG192" i="2"/>
  <c r="BI195" i="2"/>
  <c r="BI196" i="2"/>
  <c r="CD200" i="2"/>
  <c r="BY208" i="2"/>
  <c r="CX209" i="2"/>
  <c r="K211" i="2"/>
  <c r="CC212" i="2"/>
  <c r="CC214" i="2"/>
  <c r="BK220" i="2"/>
  <c r="BK222" i="2"/>
  <c r="BI223" i="2"/>
  <c r="CE223" i="2"/>
  <c r="BL229" i="2"/>
  <c r="BK233" i="2"/>
  <c r="BZ241" i="2"/>
  <c r="BT245" i="2"/>
  <c r="BX248" i="2"/>
  <c r="CC264" i="2"/>
  <c r="CB293" i="2"/>
  <c r="BU295" i="2"/>
  <c r="BU300" i="2"/>
  <c r="BT315" i="2"/>
  <c r="BH320" i="2"/>
  <c r="BT106" i="2"/>
  <c r="DA107" i="2"/>
  <c r="DB107" i="2" s="1"/>
  <c r="BT111" i="2"/>
  <c r="CC113" i="2"/>
  <c r="BX114" i="2"/>
  <c r="BI115" i="2"/>
  <c r="BX116" i="2"/>
  <c r="BF117" i="2"/>
  <c r="CE117" i="2"/>
  <c r="BT119" i="2"/>
  <c r="BI133" i="2"/>
  <c r="CB129" i="2"/>
  <c r="BH138" i="2"/>
  <c r="BJ149" i="2"/>
  <c r="BU151" i="2"/>
  <c r="BY152" i="2"/>
  <c r="BT164" i="2"/>
  <c r="BT165" i="2"/>
  <c r="BH162" i="2"/>
  <c r="CX171" i="2"/>
  <c r="BV172" i="2"/>
  <c r="BJ173" i="2"/>
  <c r="DA175" i="2"/>
  <c r="DB175" i="2" s="1"/>
  <c r="CB177" i="2"/>
  <c r="BT181" i="2"/>
  <c r="BZ182" i="2"/>
  <c r="CE185" i="2"/>
  <c r="BY187" i="2"/>
  <c r="BV188" i="2"/>
  <c r="BH192" i="2"/>
  <c r="BL195" i="2"/>
  <c r="BT196" i="2"/>
  <c r="BT197" i="2"/>
  <c r="BG200" i="2"/>
  <c r="CE200" i="2"/>
  <c r="DA253" i="2"/>
  <c r="DB253" i="2" s="1"/>
  <c r="CD264" i="2"/>
  <c r="BK274" i="2"/>
  <c r="BG281" i="2"/>
  <c r="BV300" i="2"/>
  <c r="CD312" i="2"/>
  <c r="BW314" i="2"/>
  <c r="CA315" i="2"/>
  <c r="BL319" i="2"/>
  <c r="BI320" i="2"/>
  <c r="BV106" i="2"/>
  <c r="BV111" i="2"/>
  <c r="CD113" i="2"/>
  <c r="BZ114" i="2"/>
  <c r="BW115" i="2"/>
  <c r="BZ116" i="2"/>
  <c r="BG117" i="2"/>
  <c r="CE118" i="2"/>
  <c r="BX119" i="2"/>
  <c r="BX133" i="2"/>
  <c r="CD129" i="2"/>
  <c r="BH137" i="2"/>
  <c r="BU138" i="2"/>
  <c r="BY151" i="2"/>
  <c r="BF159" i="2"/>
  <c r="BV164" i="2"/>
  <c r="BU165" i="2"/>
  <c r="BL162" i="2"/>
  <c r="DA171" i="2"/>
  <c r="DB171" i="2" s="1"/>
  <c r="BX172" i="2"/>
  <c r="BL173" i="2"/>
  <c r="CE177" i="2"/>
  <c r="BU181" i="2"/>
  <c r="K184" i="2"/>
  <c r="CA187" i="2"/>
  <c r="BX188" i="2"/>
  <c r="BT192" i="2"/>
  <c r="BG194" i="2"/>
  <c r="BV196" i="2"/>
  <c r="BX197" i="2"/>
  <c r="BL211" i="2"/>
  <c r="CE212" i="2"/>
  <c r="K225" i="2"/>
  <c r="CA229" i="2"/>
  <c r="BU238" i="2"/>
  <c r="K240" i="2"/>
  <c r="BZ243" i="2"/>
  <c r="CB248" i="2"/>
  <c r="CE264" i="2"/>
  <c r="BG266" i="2"/>
  <c r="BG271" i="2"/>
  <c r="BG273" i="2"/>
  <c r="BI292" i="2"/>
  <c r="CB295" i="2"/>
  <c r="CC300" i="2"/>
  <c r="BX314" i="2"/>
  <c r="DA315" i="2"/>
  <c r="DB315" i="2" s="1"/>
  <c r="BH318" i="2"/>
  <c r="BT319" i="2"/>
  <c r="BW320" i="2"/>
  <c r="K109" i="2"/>
  <c r="BK110" i="2"/>
  <c r="BW111" i="2"/>
  <c r="BG113" i="2"/>
  <c r="CE113" i="2"/>
  <c r="CE115" i="2"/>
  <c r="BH117" i="2"/>
  <c r="BH127" i="2"/>
  <c r="DA129" i="2"/>
  <c r="DB129" i="2" s="1"/>
  <c r="BJ137" i="2"/>
  <c r="BW138" i="2"/>
  <c r="CB151" i="2"/>
  <c r="BJ154" i="2"/>
  <c r="BY159" i="2"/>
  <c r="BX164" i="2"/>
  <c r="CA165" i="2"/>
  <c r="BU162" i="2"/>
  <c r="BH171" i="2"/>
  <c r="BT173" i="2"/>
  <c r="BF177" i="2"/>
  <c r="CX177" i="2"/>
  <c r="CA181" i="2"/>
  <c r="BI184" i="2"/>
  <c r="BI185" i="2"/>
  <c r="CX187" i="2"/>
  <c r="CD188" i="2"/>
  <c r="CC192" i="2"/>
  <c r="CE195" i="2"/>
  <c r="CA197" i="2"/>
  <c r="BK199" i="2"/>
  <c r="BH212" i="2"/>
  <c r="BI215" i="2"/>
  <c r="BX223" i="2"/>
  <c r="BK224" i="2"/>
  <c r="BF225" i="2"/>
  <c r="CE225" i="2"/>
  <c r="BK235" i="2"/>
  <c r="BG248" i="2"/>
  <c r="CC248" i="2"/>
  <c r="BU258" i="2"/>
  <c r="CE262" i="2"/>
  <c r="BG264" i="2"/>
  <c r="BH273" i="2"/>
  <c r="BZ274" i="2"/>
  <c r="BJ294" i="2"/>
  <c r="CE314" i="2"/>
  <c r="BI318" i="2"/>
  <c r="CA319" i="2"/>
  <c r="CD320" i="2"/>
  <c r="BZ22" i="2"/>
  <c r="BL49" i="2"/>
  <c r="BZ52" i="2"/>
  <c r="BL69" i="2"/>
  <c r="BU22" i="2"/>
  <c r="CC23" i="2"/>
  <c r="BT24" i="2"/>
  <c r="BU25" i="2"/>
  <c r="CC26" i="2"/>
  <c r="BT28" i="2"/>
  <c r="BY47" i="2"/>
  <c r="BH48" i="2"/>
  <c r="CD48" i="2"/>
  <c r="BV49" i="2"/>
  <c r="BF50" i="2"/>
  <c r="CB50" i="2"/>
  <c r="BL51" i="2"/>
  <c r="K52" i="2"/>
  <c r="BI53" i="2"/>
  <c r="BZ54" i="2"/>
  <c r="BI55" i="2"/>
  <c r="BZ56" i="2"/>
  <c r="BI57" i="2"/>
  <c r="BZ58" i="2"/>
  <c r="BG59" i="2"/>
  <c r="DA59" i="2"/>
  <c r="DB59" i="2" s="1"/>
  <c r="BW60" i="2"/>
  <c r="BU62" i="2"/>
  <c r="CC63" i="2"/>
  <c r="BT64" i="2"/>
  <c r="CA65" i="2"/>
  <c r="BK66" i="2"/>
  <c r="BX67" i="2"/>
  <c r="BH68" i="2"/>
  <c r="CD68" i="2"/>
  <c r="BV69" i="2"/>
  <c r="BF70" i="2"/>
  <c r="CB70" i="2"/>
  <c r="BV71" i="2"/>
  <c r="BF72" i="2"/>
  <c r="CB72" i="2"/>
  <c r="BV73" i="2"/>
  <c r="BF74" i="2"/>
  <c r="CB74" i="2"/>
  <c r="BL75" i="2"/>
  <c r="K76" i="2"/>
  <c r="BI77" i="2"/>
  <c r="CX78" i="2"/>
  <c r="BU78" i="2"/>
  <c r="BT78" i="2"/>
  <c r="CD78" i="2"/>
  <c r="BH78" i="2"/>
  <c r="CB78" i="2"/>
  <c r="CX80" i="2"/>
  <c r="BT80" i="2"/>
  <c r="BK80" i="2"/>
  <c r="CB80" i="2"/>
  <c r="BF80" i="2"/>
  <c r="BG82" i="2"/>
  <c r="BL101" i="2"/>
  <c r="CX249" i="2"/>
  <c r="CA249" i="2"/>
  <c r="BZ249" i="2"/>
  <c r="DA249" i="2"/>
  <c r="DB249" i="2" s="1"/>
  <c r="BT249" i="2"/>
  <c r="BL249" i="2"/>
  <c r="BK249" i="2"/>
  <c r="CA49" i="2"/>
  <c r="BZ62" i="2"/>
  <c r="CA69" i="2"/>
  <c r="BT22" i="2"/>
  <c r="CA23" i="2"/>
  <c r="BT25" i="2"/>
  <c r="CA26" i="2"/>
  <c r="BT62" i="2"/>
  <c r="CA63" i="2"/>
  <c r="BZ76" i="2"/>
  <c r="CC166" i="2"/>
  <c r="BG166" i="2"/>
  <c r="BZ166" i="2"/>
  <c r="CB191" i="2"/>
  <c r="BZ191" i="2"/>
  <c r="BX191" i="2"/>
  <c r="BT191" i="2"/>
  <c r="DA191" i="2"/>
  <c r="DB191" i="2" s="1"/>
  <c r="BL191" i="2"/>
  <c r="CE191" i="2"/>
  <c r="BI191" i="2"/>
  <c r="CA191" i="2"/>
  <c r="BK191" i="2"/>
  <c r="BW22" i="2"/>
  <c r="BU24" i="2"/>
  <c r="BW25" i="2"/>
  <c r="BG26" i="2"/>
  <c r="BU28" i="2"/>
  <c r="CA47" i="2"/>
  <c r="BK48" i="2"/>
  <c r="BX49" i="2"/>
  <c r="BH50" i="2"/>
  <c r="CD50" i="2"/>
  <c r="BV51" i="2"/>
  <c r="BF52" i="2"/>
  <c r="CB52" i="2"/>
  <c r="BL53" i="2"/>
  <c r="BL55" i="2"/>
  <c r="BL57" i="2"/>
  <c r="BI59" i="2"/>
  <c r="BZ60" i="2"/>
  <c r="BG61" i="2"/>
  <c r="DA61" i="2"/>
  <c r="DB61" i="2" s="1"/>
  <c r="BW62" i="2"/>
  <c r="BU64" i="2"/>
  <c r="CC65" i="2"/>
  <c r="BT66" i="2"/>
  <c r="CA67" i="2"/>
  <c r="BK68" i="2"/>
  <c r="BX69" i="2"/>
  <c r="BH70" i="2"/>
  <c r="CD70" i="2"/>
  <c r="BX71" i="2"/>
  <c r="BH72" i="2"/>
  <c r="CD72" i="2"/>
  <c r="BX73" i="2"/>
  <c r="BH74" i="2"/>
  <c r="CD74" i="2"/>
  <c r="BV75" i="2"/>
  <c r="BF76" i="2"/>
  <c r="CB76" i="2"/>
  <c r="BL77" i="2"/>
  <c r="BU82" i="2"/>
  <c r="BF86" i="2"/>
  <c r="CD91" i="2"/>
  <c r="CB91" i="2"/>
  <c r="BF91" i="2"/>
  <c r="CA91" i="2"/>
  <c r="BX91" i="2"/>
  <c r="BU91" i="2"/>
  <c r="DA91" i="2"/>
  <c r="DB91" i="2" s="1"/>
  <c r="BL91" i="2"/>
  <c r="BK91" i="2"/>
  <c r="CD103" i="2"/>
  <c r="CB103" i="2"/>
  <c r="BF103" i="2"/>
  <c r="CA103" i="2"/>
  <c r="BX103" i="2"/>
  <c r="BU103" i="2"/>
  <c r="DA103" i="2"/>
  <c r="DB103" i="2" s="1"/>
  <c r="BL103" i="2"/>
  <c r="BK103" i="2"/>
  <c r="CB112" i="2"/>
  <c r="BZ112" i="2"/>
  <c r="BX112" i="2"/>
  <c r="BT112" i="2"/>
  <c r="DA112" i="2"/>
  <c r="DB112" i="2" s="1"/>
  <c r="BL112" i="2"/>
  <c r="BK112" i="2"/>
  <c r="CE112" i="2"/>
  <c r="BI112" i="2"/>
  <c r="DA120" i="2"/>
  <c r="DB120" i="2" s="1"/>
  <c r="CD120" i="2"/>
  <c r="CA120" i="2"/>
  <c r="BW120" i="2"/>
  <c r="BL120" i="2"/>
  <c r="BH120" i="2"/>
  <c r="BZ24" i="2"/>
  <c r="K25" i="2"/>
  <c r="BJ26" i="2"/>
  <c r="BZ28" i="2"/>
  <c r="BU48" i="2"/>
  <c r="CC49" i="2"/>
  <c r="BT50" i="2"/>
  <c r="CA51" i="2"/>
  <c r="BK52" i="2"/>
  <c r="BX55" i="2"/>
  <c r="BH56" i="2"/>
  <c r="CD56" i="2"/>
  <c r="BX57" i="2"/>
  <c r="BH58" i="2"/>
  <c r="CD58" i="2"/>
  <c r="BV59" i="2"/>
  <c r="BF60" i="2"/>
  <c r="CB60" i="2"/>
  <c r="BL61" i="2"/>
  <c r="K62" i="2"/>
  <c r="BI63" i="2"/>
  <c r="BZ64" i="2"/>
  <c r="BG65" i="2"/>
  <c r="DA65" i="2"/>
  <c r="DB65" i="2" s="1"/>
  <c r="BW66" i="2"/>
  <c r="BU68" i="2"/>
  <c r="CC69" i="2"/>
  <c r="BT70" i="2"/>
  <c r="CC71" i="2"/>
  <c r="BT72" i="2"/>
  <c r="CC73" i="2"/>
  <c r="BT74" i="2"/>
  <c r="CA75" i="2"/>
  <c r="BK76" i="2"/>
  <c r="BX77" i="2"/>
  <c r="BX82" i="2"/>
  <c r="BI91" i="2"/>
  <c r="CA112" i="2"/>
  <c r="CE121" i="2"/>
  <c r="BW121" i="2"/>
  <c r="BU121" i="2"/>
  <c r="BL121" i="2"/>
  <c r="BH121" i="2"/>
  <c r="DA121" i="2"/>
  <c r="DB121" i="2" s="1"/>
  <c r="BG121" i="2"/>
  <c r="CD121" i="2"/>
  <c r="BF121" i="2"/>
  <c r="CB121" i="2"/>
  <c r="BY147" i="2"/>
  <c r="BU147" i="2"/>
  <c r="CB147" i="2"/>
  <c r="DA94" i="2"/>
  <c r="DB94" i="2" s="1"/>
  <c r="CC94" i="2"/>
  <c r="BV94" i="2"/>
  <c r="BT94" i="2"/>
  <c r="BG94" i="2"/>
  <c r="K22" i="2"/>
  <c r="BI23" i="2"/>
  <c r="BF22" i="2"/>
  <c r="CB22" i="2"/>
  <c r="BL23" i="2"/>
  <c r="K24" i="2"/>
  <c r="BF25" i="2"/>
  <c r="CB25" i="2"/>
  <c r="BL26" i="2"/>
  <c r="K28" i="2"/>
  <c r="BW48" i="2"/>
  <c r="BU50" i="2"/>
  <c r="CC51" i="2"/>
  <c r="BT52" i="2"/>
  <c r="CA53" i="2"/>
  <c r="BK54" i="2"/>
  <c r="CA55" i="2"/>
  <c r="BK56" i="2"/>
  <c r="CA57" i="2"/>
  <c r="BK58" i="2"/>
  <c r="BX59" i="2"/>
  <c r="BH60" i="2"/>
  <c r="CD60" i="2"/>
  <c r="BV61" i="2"/>
  <c r="BF62" i="2"/>
  <c r="CB62" i="2"/>
  <c r="BL63" i="2"/>
  <c r="BZ66" i="2"/>
  <c r="BG67" i="2"/>
  <c r="DA67" i="2"/>
  <c r="DB67" i="2" s="1"/>
  <c r="BW68" i="2"/>
  <c r="BU70" i="2"/>
  <c r="BU72" i="2"/>
  <c r="BU74" i="2"/>
  <c r="CC75" i="2"/>
  <c r="BT76" i="2"/>
  <c r="CA77" i="2"/>
  <c r="K35" i="2"/>
  <c r="CA35" i="2"/>
  <c r="BV35" i="2"/>
  <c r="BT35" i="2"/>
  <c r="DA35" i="2"/>
  <c r="DB35" i="2" s="1"/>
  <c r="BL35" i="2"/>
  <c r="CX35" i="2"/>
  <c r="BJ35" i="2"/>
  <c r="DA135" i="2"/>
  <c r="DB135" i="2" s="1"/>
  <c r="BK135" i="2"/>
  <c r="BG135" i="2"/>
  <c r="CE135" i="2"/>
  <c r="CC135" i="2"/>
  <c r="BZ135" i="2"/>
  <c r="BX135" i="2"/>
  <c r="BV135" i="2"/>
  <c r="BI135" i="2"/>
  <c r="BH22" i="2"/>
  <c r="CD22" i="2"/>
  <c r="BV23" i="2"/>
  <c r="BH25" i="2"/>
  <c r="CD25" i="2"/>
  <c r="BV26" i="2"/>
  <c r="BZ48" i="2"/>
  <c r="BG49" i="2"/>
  <c r="DA49" i="2"/>
  <c r="DB49" i="2" s="1"/>
  <c r="BW50" i="2"/>
  <c r="BU52" i="2"/>
  <c r="CC55" i="2"/>
  <c r="CC57" i="2"/>
  <c r="CA59" i="2"/>
  <c r="BX61" i="2"/>
  <c r="BH62" i="2"/>
  <c r="CD62" i="2"/>
  <c r="BV63" i="2"/>
  <c r="BZ68" i="2"/>
  <c r="BG69" i="2"/>
  <c r="DA69" i="2"/>
  <c r="DB69" i="2" s="1"/>
  <c r="BW70" i="2"/>
  <c r="BW72" i="2"/>
  <c r="BW74" i="2"/>
  <c r="BU76" i="2"/>
  <c r="DA96" i="2"/>
  <c r="DB96" i="2" s="1"/>
  <c r="BG96" i="2"/>
  <c r="CC96" i="2"/>
  <c r="BV96" i="2"/>
  <c r="BK22" i="2"/>
  <c r="BX23" i="2"/>
  <c r="BK25" i="2"/>
  <c r="BX26" i="2"/>
  <c r="BI49" i="2"/>
  <c r="BZ50" i="2"/>
  <c r="BW52" i="2"/>
  <c r="CA61" i="2"/>
  <c r="BK62" i="2"/>
  <c r="BX63" i="2"/>
  <c r="BI69" i="2"/>
  <c r="BZ70" i="2"/>
  <c r="BZ72" i="2"/>
  <c r="BZ74" i="2"/>
  <c r="BW76" i="2"/>
  <c r="DA82" i="2"/>
  <c r="DB82" i="2" s="1"/>
  <c r="BL82" i="2"/>
  <c r="BI82" i="2"/>
  <c r="CB82" i="2"/>
  <c r="BF82" i="2"/>
  <c r="CA82" i="2"/>
  <c r="CA86" i="2"/>
  <c r="BX86" i="2"/>
  <c r="BU86" i="2"/>
  <c r="DA86" i="2"/>
  <c r="DB86" i="2" s="1"/>
  <c r="BL86" i="2"/>
  <c r="BI86" i="2"/>
  <c r="CC86" i="2"/>
  <c r="BG86" i="2"/>
  <c r="CD101" i="2"/>
  <c r="BX101" i="2"/>
  <c r="BU101" i="2"/>
  <c r="BK101" i="2"/>
  <c r="CE101" i="2"/>
  <c r="BI101" i="2"/>
  <c r="CB101" i="2"/>
  <c r="BF101" i="2"/>
  <c r="CA101" i="2"/>
  <c r="BX42" i="2"/>
  <c r="BT36" i="2"/>
  <c r="CC36" i="2"/>
  <c r="K94" i="2"/>
  <c r="BZ99" i="2"/>
  <c r="BY108" i="2"/>
  <c r="CA107" i="2"/>
  <c r="BL110" i="2"/>
  <c r="DA110" i="2"/>
  <c r="DB110" i="2" s="1"/>
  <c r="K112" i="2"/>
  <c r="BX115" i="2"/>
  <c r="BZ133" i="2"/>
  <c r="BL131" i="2"/>
  <c r="BH123" i="2"/>
  <c r="DA124" i="2"/>
  <c r="DB124" i="2" s="1"/>
  <c r="CA125" i="2"/>
  <c r="BW126" i="2"/>
  <c r="BL127" i="2"/>
  <c r="BX132" i="2"/>
  <c r="CA132" i="2"/>
  <c r="CD134" i="2"/>
  <c r="BZ134" i="2"/>
  <c r="BT134" i="2"/>
  <c r="BK134" i="2"/>
  <c r="CE169" i="2"/>
  <c r="BI169" i="2"/>
  <c r="CD169" i="2"/>
  <c r="BH169" i="2"/>
  <c r="CB169" i="2"/>
  <c r="BF169" i="2"/>
  <c r="BY169" i="2"/>
  <c r="BW169" i="2"/>
  <c r="K191" i="2"/>
  <c r="CA42" i="2"/>
  <c r="BU36" i="2"/>
  <c r="CD36" i="2"/>
  <c r="BZ93" i="2"/>
  <c r="CA99" i="2"/>
  <c r="BT110" i="2"/>
  <c r="CC133" i="2"/>
  <c r="BU131" i="2"/>
  <c r="BL123" i="2"/>
  <c r="CB125" i="2"/>
  <c r="CA126" i="2"/>
  <c r="BV127" i="2"/>
  <c r="BY168" i="2"/>
  <c r="BW168" i="2"/>
  <c r="BL168" i="2"/>
  <c r="BJ168" i="2"/>
  <c r="CX168" i="2"/>
  <c r="CX180" i="2"/>
  <c r="BT180" i="2"/>
  <c r="CE180" i="2"/>
  <c r="BI180" i="2"/>
  <c r="CD180" i="2"/>
  <c r="BH180" i="2"/>
  <c r="CC180" i="2"/>
  <c r="BG180" i="2"/>
  <c r="BX180" i="2"/>
  <c r="CX198" i="2"/>
  <c r="BV198" i="2"/>
  <c r="BT198" i="2"/>
  <c r="CE198" i="2"/>
  <c r="BI198" i="2"/>
  <c r="CD198" i="2"/>
  <c r="BH198" i="2"/>
  <c r="CB250" i="2"/>
  <c r="BH250" i="2"/>
  <c r="CA250" i="2"/>
  <c r="BG250" i="2"/>
  <c r="BX250" i="2"/>
  <c r="BF250" i="2"/>
  <c r="CC250" i="2"/>
  <c r="BW250" i="2"/>
  <c r="BV250" i="2"/>
  <c r="BU250" i="2"/>
  <c r="BL250" i="2"/>
  <c r="BI250" i="2"/>
  <c r="CE250" i="2"/>
  <c r="BL79" i="2"/>
  <c r="K80" i="2"/>
  <c r="BJ81" i="2"/>
  <c r="BV84" i="2"/>
  <c r="BI88" i="2"/>
  <c r="BU30" i="2"/>
  <c r="BY32" i="2"/>
  <c r="BH33" i="2"/>
  <c r="CD33" i="2"/>
  <c r="BY41" i="2"/>
  <c r="BF42" i="2"/>
  <c r="CB42" i="2"/>
  <c r="BF44" i="2"/>
  <c r="K45" i="2"/>
  <c r="BT46" i="2"/>
  <c r="BV36" i="2"/>
  <c r="CA93" i="2"/>
  <c r="BK95" i="2"/>
  <c r="BX97" i="2"/>
  <c r="K98" i="2"/>
  <c r="BF99" i="2"/>
  <c r="CB99" i="2"/>
  <c r="BG100" i="2"/>
  <c r="K108" i="2"/>
  <c r="BT105" i="2"/>
  <c r="BW106" i="2"/>
  <c r="BI107" i="2"/>
  <c r="CE107" i="2"/>
  <c r="BH109" i="2"/>
  <c r="CD109" i="2"/>
  <c r="BX110" i="2"/>
  <c r="BX111" i="2"/>
  <c r="BT113" i="2"/>
  <c r="CA114" i="2"/>
  <c r="BG115" i="2"/>
  <c r="CC115" i="2"/>
  <c r="BT116" i="2"/>
  <c r="BT117" i="2"/>
  <c r="BZ118" i="2"/>
  <c r="BF119" i="2"/>
  <c r="CE119" i="2"/>
  <c r="CE133" i="2"/>
  <c r="BW131" i="2"/>
  <c r="CD122" i="2"/>
  <c r="BU123" i="2"/>
  <c r="CD125" i="2"/>
  <c r="CD126" i="2"/>
  <c r="BW127" i="2"/>
  <c r="BL128" i="2"/>
  <c r="BG134" i="2"/>
  <c r="BT136" i="2"/>
  <c r="CB150" i="2"/>
  <c r="BU150" i="2"/>
  <c r="BJ169" i="2"/>
  <c r="CX194" i="2"/>
  <c r="BV194" i="2"/>
  <c r="BT194" i="2"/>
  <c r="CE194" i="2"/>
  <c r="BI194" i="2"/>
  <c r="CD194" i="2"/>
  <c r="BH194" i="2"/>
  <c r="CD202" i="2"/>
  <c r="BZ202" i="2"/>
  <c r="CX202" i="2"/>
  <c r="CC202" i="2"/>
  <c r="BV202" i="2"/>
  <c r="CA217" i="2"/>
  <c r="BX217" i="2"/>
  <c r="BU217" i="2"/>
  <c r="BL217" i="2"/>
  <c r="BI217" i="2"/>
  <c r="DA217" i="2"/>
  <c r="DB217" i="2" s="1"/>
  <c r="BG217" i="2"/>
  <c r="CE217" i="2"/>
  <c r="BF217" i="2"/>
  <c r="CC217" i="2"/>
  <c r="BV79" i="2"/>
  <c r="BT81" i="2"/>
  <c r="BY85" i="2"/>
  <c r="BW30" i="2"/>
  <c r="BJ33" i="2"/>
  <c r="CX33" i="2"/>
  <c r="BG42" i="2"/>
  <c r="CC42" i="2"/>
  <c r="BH44" i="2"/>
  <c r="BT45" i="2"/>
  <c r="BF36" i="2"/>
  <c r="BW36" i="2"/>
  <c r="CX36" i="2"/>
  <c r="BF93" i="2"/>
  <c r="CB93" i="2"/>
  <c r="BL95" i="2"/>
  <c r="DA95" i="2"/>
  <c r="DB95" i="2" s="1"/>
  <c r="BZ97" i="2"/>
  <c r="BG98" i="2"/>
  <c r="BI99" i="2"/>
  <c r="CE99" i="2"/>
  <c r="BT100" i="2"/>
  <c r="CB108" i="2"/>
  <c r="BX106" i="2"/>
  <c r="BK107" i="2"/>
  <c r="BI109" i="2"/>
  <c r="CE109" i="2"/>
  <c r="BZ110" i="2"/>
  <c r="BH115" i="2"/>
  <c r="CD115" i="2"/>
  <c r="BV117" i="2"/>
  <c r="BG119" i="2"/>
  <c r="BW119" i="2"/>
  <c r="BG133" i="2"/>
  <c r="CA131" i="2"/>
  <c r="DA122" i="2"/>
  <c r="DB122" i="2" s="1"/>
  <c r="BW123" i="2"/>
  <c r="BH124" i="2"/>
  <c r="BF125" i="2"/>
  <c r="DA125" i="2"/>
  <c r="DB125" i="2" s="1"/>
  <c r="DA126" i="2"/>
  <c r="DB126" i="2" s="1"/>
  <c r="BG132" i="2"/>
  <c r="CC132" i="2"/>
  <c r="BV134" i="2"/>
  <c r="BH168" i="2"/>
  <c r="BU169" i="2"/>
  <c r="K180" i="2"/>
  <c r="BG198" i="2"/>
  <c r="K202" i="2"/>
  <c r="CD250" i="2"/>
  <c r="CA110" i="2"/>
  <c r="CB131" i="2"/>
  <c r="CA123" i="2"/>
  <c r="CE127" i="2"/>
  <c r="BU127" i="2"/>
  <c r="CD127" i="2"/>
  <c r="BG127" i="2"/>
  <c r="CB127" i="2"/>
  <c r="CB163" i="2"/>
  <c r="BT163" i="2"/>
  <c r="BI163" i="2"/>
  <c r="K163" i="2"/>
  <c r="CE163" i="2"/>
  <c r="CB193" i="2"/>
  <c r="DA193" i="2"/>
  <c r="DB193" i="2" s="1"/>
  <c r="BL193" i="2"/>
  <c r="BK193" i="2"/>
  <c r="CE193" i="2"/>
  <c r="BI193" i="2"/>
  <c r="BZ193" i="2"/>
  <c r="CA79" i="2"/>
  <c r="BY81" i="2"/>
  <c r="BF84" i="2"/>
  <c r="CB84" i="2"/>
  <c r="BV88" i="2"/>
  <c r="CD30" i="2"/>
  <c r="K32" i="2"/>
  <c r="CX32" i="2"/>
  <c r="BV33" i="2"/>
  <c r="BL42" i="2"/>
  <c r="DA42" i="2"/>
  <c r="DB42" i="2" s="1"/>
  <c r="BW44" i="2"/>
  <c r="BH36" i="2"/>
  <c r="BY36" i="2"/>
  <c r="BT92" i="2"/>
  <c r="BK93" i="2"/>
  <c r="BX95" i="2"/>
  <c r="K96" i="2"/>
  <c r="BF97" i="2"/>
  <c r="CB97" i="2"/>
  <c r="BV98" i="2"/>
  <c r="BL99" i="2"/>
  <c r="DA99" i="2"/>
  <c r="DB99" i="2" s="1"/>
  <c r="BT104" i="2"/>
  <c r="BJ108" i="2"/>
  <c r="CA105" i="2"/>
  <c r="BG106" i="2"/>
  <c r="CC106" i="2"/>
  <c r="BT107" i="2"/>
  <c r="BV109" i="2"/>
  <c r="K110" i="2"/>
  <c r="BH111" i="2"/>
  <c r="CD111" i="2"/>
  <c r="BX113" i="2"/>
  <c r="BK114" i="2"/>
  <c r="BT115" i="2"/>
  <c r="CA116" i="2"/>
  <c r="K117" i="2"/>
  <c r="BX117" i="2"/>
  <c r="BI118" i="2"/>
  <c r="BJ119" i="2"/>
  <c r="CB119" i="2"/>
  <c r="BK133" i="2"/>
  <c r="CD131" i="2"/>
  <c r="CB123" i="2"/>
  <c r="BW124" i="2"/>
  <c r="BL125" i="2"/>
  <c r="DA127" i="2"/>
  <c r="DB127" i="2" s="1"/>
  <c r="BK132" i="2"/>
  <c r="CE132" i="2"/>
  <c r="CC134" i="2"/>
  <c r="CA137" i="2"/>
  <c r="BW137" i="2"/>
  <c r="BL137" i="2"/>
  <c r="CE138" i="2"/>
  <c r="BL138" i="2"/>
  <c r="DA138" i="2"/>
  <c r="DB138" i="2" s="1"/>
  <c r="BF138" i="2"/>
  <c r="CD138" i="2"/>
  <c r="CD168" i="2"/>
  <c r="CX169" i="2"/>
  <c r="BW180" i="2"/>
  <c r="CE183" i="2"/>
  <c r="BU183" i="2"/>
  <c r="DA183" i="2"/>
  <c r="DB183" i="2" s="1"/>
  <c r="BL183" i="2"/>
  <c r="CD183" i="2"/>
  <c r="BH183" i="2"/>
  <c r="CC183" i="2"/>
  <c r="BG183" i="2"/>
  <c r="CA183" i="2"/>
  <c r="BW194" i="2"/>
  <c r="BX198" i="2"/>
  <c r="CB217" i="2"/>
  <c r="CC79" i="2"/>
  <c r="BW33" i="2"/>
  <c r="BU42" i="2"/>
  <c r="CB44" i="2"/>
  <c r="BI36" i="2"/>
  <c r="BL93" i="2"/>
  <c r="DA93" i="2"/>
  <c r="DB93" i="2" s="1"/>
  <c r="BZ95" i="2"/>
  <c r="BU99" i="2"/>
  <c r="CC100" i="2"/>
  <c r="BK108" i="2"/>
  <c r="BH106" i="2"/>
  <c r="CD106" i="2"/>
  <c r="BX107" i="2"/>
  <c r="BW109" i="2"/>
  <c r="BI110" i="2"/>
  <c r="CE110" i="2"/>
  <c r="BV115" i="2"/>
  <c r="BL119" i="2"/>
  <c r="BV133" i="2"/>
  <c r="BF131" i="2"/>
  <c r="DA131" i="2"/>
  <c r="DB131" i="2" s="1"/>
  <c r="CD123" i="2"/>
  <c r="CA124" i="2"/>
  <c r="BU125" i="2"/>
  <c r="BH126" i="2"/>
  <c r="BF127" i="2"/>
  <c r="CD128" i="2"/>
  <c r="CA128" i="2"/>
  <c r="BL132" i="2"/>
  <c r="CD136" i="2"/>
  <c r="BZ136" i="2"/>
  <c r="DA168" i="2"/>
  <c r="DB168" i="2" s="1"/>
  <c r="BX163" i="2"/>
  <c r="BT193" i="2"/>
  <c r="CC198" i="2"/>
  <c r="CX204" i="2"/>
  <c r="BU204" i="2"/>
  <c r="DA244" i="2"/>
  <c r="DB244" i="2" s="1"/>
  <c r="BL244" i="2"/>
  <c r="BG244" i="2"/>
  <c r="CC244" i="2"/>
  <c r="BF244" i="2"/>
  <c r="CB244" i="2"/>
  <c r="BV244" i="2"/>
  <c r="BU244" i="2"/>
  <c r="BT244" i="2"/>
  <c r="BV221" i="2"/>
  <c r="DA221" i="2"/>
  <c r="DB221" i="2" s="1"/>
  <c r="BU221" i="2"/>
  <c r="CE221" i="2"/>
  <c r="BT221" i="2"/>
  <c r="DA236" i="2"/>
  <c r="DB236" i="2" s="1"/>
  <c r="BG236" i="2"/>
  <c r="BF236" i="2"/>
  <c r="CC236" i="2"/>
  <c r="K236" i="2"/>
  <c r="K249" i="2"/>
  <c r="CB252" i="2"/>
  <c r="BL252" i="2"/>
  <c r="CE252" i="2"/>
  <c r="BI252" i="2"/>
  <c r="CD252" i="2"/>
  <c r="BH252" i="2"/>
  <c r="BX252" i="2"/>
  <c r="CD270" i="2"/>
  <c r="BL270" i="2"/>
  <c r="DA270" i="2"/>
  <c r="DB270" i="2" s="1"/>
  <c r="CA270" i="2"/>
  <c r="BZ270" i="2"/>
  <c r="CD272" i="2"/>
  <c r="BK272" i="2"/>
  <c r="CA272" i="2"/>
  <c r="DA272" i="2"/>
  <c r="DB272" i="2" s="1"/>
  <c r="BZ272" i="2"/>
  <c r="BL272" i="2"/>
  <c r="CD280" i="2"/>
  <c r="DA280" i="2"/>
  <c r="DB280" i="2" s="1"/>
  <c r="CA280" i="2"/>
  <c r="BZ280" i="2"/>
  <c r="BL280" i="2"/>
  <c r="BK280" i="2"/>
  <c r="CD288" i="2"/>
  <c r="DA288" i="2"/>
  <c r="DB288" i="2" s="1"/>
  <c r="CA288" i="2"/>
  <c r="BZ288" i="2"/>
  <c r="BL288" i="2"/>
  <c r="BK288" i="2"/>
  <c r="DA309" i="2"/>
  <c r="DB309" i="2" s="1"/>
  <c r="CC309" i="2"/>
  <c r="BV309" i="2"/>
  <c r="BH309" i="2"/>
  <c r="BG309" i="2"/>
  <c r="CD309" i="2"/>
  <c r="BW309" i="2"/>
  <c r="BY165" i="2"/>
  <c r="BH175" i="2"/>
  <c r="CD175" i="2"/>
  <c r="BW188" i="2"/>
  <c r="BI192" i="2"/>
  <c r="CE192" i="2"/>
  <c r="K194" i="2"/>
  <c r="BK195" i="2"/>
  <c r="BZ197" i="2"/>
  <c r="K198" i="2"/>
  <c r="BL199" i="2"/>
  <c r="DA199" i="2"/>
  <c r="DB199" i="2" s="1"/>
  <c r="CB213" i="2"/>
  <c r="BK213" i="2"/>
  <c r="CE213" i="2"/>
  <c r="BI213" i="2"/>
  <c r="DA213" i="2"/>
  <c r="DB213" i="2" s="1"/>
  <c r="BL215" i="2"/>
  <c r="CE219" i="2"/>
  <c r="BI219" i="2"/>
  <c r="CC219" i="2"/>
  <c r="BG219" i="2"/>
  <c r="CB219" i="2"/>
  <c r="K221" i="2"/>
  <c r="CB221" i="2"/>
  <c r="CC227" i="2"/>
  <c r="BG227" i="2"/>
  <c r="CB227" i="2"/>
  <c r="BF227" i="2"/>
  <c r="CX228" i="2"/>
  <c r="BV238" i="2"/>
  <c r="DA240" i="2"/>
  <c r="DB240" i="2" s="1"/>
  <c r="BT240" i="2"/>
  <c r="BG240" i="2"/>
  <c r="BF240" i="2"/>
  <c r="BU242" i="2"/>
  <c r="CX251" i="2"/>
  <c r="BK251" i="2"/>
  <c r="DA251" i="2"/>
  <c r="DB251" i="2" s="1"/>
  <c r="K251" i="2"/>
  <c r="CC252" i="2"/>
  <c r="CX265" i="2"/>
  <c r="BK265" i="2"/>
  <c r="CC265" i="2"/>
  <c r="BG265" i="2"/>
  <c r="K265" i="2"/>
  <c r="DA265" i="2"/>
  <c r="DB265" i="2" s="1"/>
  <c r="CX210" i="2"/>
  <c r="CD210" i="2"/>
  <c r="BH210" i="2"/>
  <c r="CC210" i="2"/>
  <c r="BG210" i="2"/>
  <c r="CE210" i="2"/>
  <c r="BF221" i="2"/>
  <c r="CC221" i="2"/>
  <c r="BF245" i="2"/>
  <c r="DA245" i="2"/>
  <c r="DB245" i="2" s="1"/>
  <c r="CA245" i="2"/>
  <c r="BK270" i="2"/>
  <c r="CD278" i="2"/>
  <c r="DA278" i="2"/>
  <c r="DB278" i="2" s="1"/>
  <c r="CA278" i="2"/>
  <c r="BZ278" i="2"/>
  <c r="BL278" i="2"/>
  <c r="BK278" i="2"/>
  <c r="CD286" i="2"/>
  <c r="DA286" i="2"/>
  <c r="DB286" i="2" s="1"/>
  <c r="CA286" i="2"/>
  <c r="BZ286" i="2"/>
  <c r="BL286" i="2"/>
  <c r="BK286" i="2"/>
  <c r="DA307" i="2"/>
  <c r="DB307" i="2" s="1"/>
  <c r="CC307" i="2"/>
  <c r="BV307" i="2"/>
  <c r="BH307" i="2"/>
  <c r="BG307" i="2"/>
  <c r="CD307" i="2"/>
  <c r="BW307" i="2"/>
  <c r="CE322" i="2"/>
  <c r="BX322" i="2"/>
  <c r="BW322" i="2"/>
  <c r="BI322" i="2"/>
  <c r="BH322" i="2"/>
  <c r="CD322" i="2"/>
  <c r="K132" i="2"/>
  <c r="BZ132" i="2"/>
  <c r="CX151" i="2"/>
  <c r="BW164" i="2"/>
  <c r="K165" i="2"/>
  <c r="BV162" i="2"/>
  <c r="CD171" i="2"/>
  <c r="BI172" i="2"/>
  <c r="CE172" i="2"/>
  <c r="BU173" i="2"/>
  <c r="BU175" i="2"/>
  <c r="BX177" i="2"/>
  <c r="BK178" i="2"/>
  <c r="BL181" i="2"/>
  <c r="DA181" i="2"/>
  <c r="DB181" i="2" s="1"/>
  <c r="BX184" i="2"/>
  <c r="BJ185" i="2"/>
  <c r="CX185" i="2"/>
  <c r="BW187" i="2"/>
  <c r="K188" i="2"/>
  <c r="BV192" i="2"/>
  <c r="K193" i="2"/>
  <c r="BT195" i="2"/>
  <c r="BW196" i="2"/>
  <c r="K197" i="2"/>
  <c r="BX199" i="2"/>
  <c r="K209" i="2"/>
  <c r="K210" i="2"/>
  <c r="CB211" i="2"/>
  <c r="BX211" i="2"/>
  <c r="BT211" i="2"/>
  <c r="CE211" i="2"/>
  <c r="BL213" i="2"/>
  <c r="CX214" i="2"/>
  <c r="CE214" i="2"/>
  <c r="BI214" i="2"/>
  <c r="CD214" i="2"/>
  <c r="BH214" i="2"/>
  <c r="CB215" i="2"/>
  <c r="BF219" i="2"/>
  <c r="CX220" i="2"/>
  <c r="BG221" i="2"/>
  <c r="BL227" i="2"/>
  <c r="BK228" i="2"/>
  <c r="BT236" i="2"/>
  <c r="BU240" i="2"/>
  <c r="BL251" i="2"/>
  <c r="BF252" i="2"/>
  <c r="BL266" i="2"/>
  <c r="BI266" i="2"/>
  <c r="DA266" i="2"/>
  <c r="DB266" i="2" s="1"/>
  <c r="BH266" i="2"/>
  <c r="BF165" i="2"/>
  <c r="CB165" i="2"/>
  <c r="BW162" i="2"/>
  <c r="BY173" i="2"/>
  <c r="BV175" i="2"/>
  <c r="BZ178" i="2"/>
  <c r="BG188" i="2"/>
  <c r="CC188" i="2"/>
  <c r="BW192" i="2"/>
  <c r="BX195" i="2"/>
  <c r="BX196" i="2"/>
  <c r="BI197" i="2"/>
  <c r="CE197" i="2"/>
  <c r="BZ199" i="2"/>
  <c r="BJ209" i="2"/>
  <c r="BI210" i="2"/>
  <c r="BT213" i="2"/>
  <c r="CX218" i="2"/>
  <c r="BT218" i="2"/>
  <c r="BK218" i="2"/>
  <c r="BL219" i="2"/>
  <c r="BI221" i="2"/>
  <c r="BT227" i="2"/>
  <c r="BZ228" i="2"/>
  <c r="DA234" i="2"/>
  <c r="DB234" i="2" s="1"/>
  <c r="BT234" i="2"/>
  <c r="BG234" i="2"/>
  <c r="BF234" i="2"/>
  <c r="BU236" i="2"/>
  <c r="BV240" i="2"/>
  <c r="CD245" i="2"/>
  <c r="BT251" i="2"/>
  <c r="BG252" i="2"/>
  <c r="CB256" i="2"/>
  <c r="CD256" i="2"/>
  <c r="BF256" i="2"/>
  <c r="CC256" i="2"/>
  <c r="BX256" i="2"/>
  <c r="CX257" i="2"/>
  <c r="CA257" i="2"/>
  <c r="BZ257" i="2"/>
  <c r="BT257" i="2"/>
  <c r="CB258" i="2"/>
  <c r="BX258" i="2"/>
  <c r="BF258" i="2"/>
  <c r="BW258" i="2"/>
  <c r="BV258" i="2"/>
  <c r="CD258" i="2"/>
  <c r="BL265" i="2"/>
  <c r="CD276" i="2"/>
  <c r="DA276" i="2"/>
  <c r="DB276" i="2" s="1"/>
  <c r="CA276" i="2"/>
  <c r="BZ276" i="2"/>
  <c r="BL276" i="2"/>
  <c r="BK276" i="2"/>
  <c r="CD284" i="2"/>
  <c r="DA284" i="2"/>
  <c r="DB284" i="2" s="1"/>
  <c r="CA284" i="2"/>
  <c r="BZ284" i="2"/>
  <c r="BL284" i="2"/>
  <c r="BK284" i="2"/>
  <c r="CC302" i="2"/>
  <c r="CB302" i="2"/>
  <c r="BV302" i="2"/>
  <c r="BU302" i="2"/>
  <c r="BG302" i="2"/>
  <c r="BF302" i="2"/>
  <c r="BJ165" i="2"/>
  <c r="CX165" i="2"/>
  <c r="BW175" i="2"/>
  <c r="BX192" i="2"/>
  <c r="BZ195" i="2"/>
  <c r="CA199" i="2"/>
  <c r="CB208" i="2"/>
  <c r="BF208" i="2"/>
  <c r="BT210" i="2"/>
  <c r="DA215" i="2"/>
  <c r="DB215" i="2" s="1"/>
  <c r="BY215" i="2"/>
  <c r="BL221" i="2"/>
  <c r="BV236" i="2"/>
  <c r="DA238" i="2"/>
  <c r="DB238" i="2" s="1"/>
  <c r="BG238" i="2"/>
  <c r="BF238" i="2"/>
  <c r="CC238" i="2"/>
  <c r="DA242" i="2"/>
  <c r="DB242" i="2" s="1"/>
  <c r="BG242" i="2"/>
  <c r="BF242" i="2"/>
  <c r="CC242" i="2"/>
  <c r="K242" i="2"/>
  <c r="BL245" i="2"/>
  <c r="CE245" i="2"/>
  <c r="BU252" i="2"/>
  <c r="CX299" i="2"/>
  <c r="BZ299" i="2"/>
  <c r="BY299" i="2"/>
  <c r="BK299" i="2"/>
  <c r="BJ299" i="2"/>
  <c r="CE313" i="2"/>
  <c r="DA313" i="2"/>
  <c r="DB313" i="2" s="1"/>
  <c r="CA313" i="2"/>
  <c r="BT313" i="2"/>
  <c r="BL313" i="2"/>
  <c r="CA129" i="2"/>
  <c r="K136" i="2"/>
  <c r="BY149" i="2"/>
  <c r="BF153" i="2"/>
  <c r="BF154" i="2"/>
  <c r="BZ167" i="2"/>
  <c r="BG164" i="2"/>
  <c r="CC164" i="2"/>
  <c r="BL165" i="2"/>
  <c r="DA165" i="2"/>
  <c r="DB165" i="2" s="1"/>
  <c r="BF162" i="2"/>
  <c r="CB162" i="2"/>
  <c r="BW172" i="2"/>
  <c r="K173" i="2"/>
  <c r="CA175" i="2"/>
  <c r="BI176" i="2"/>
  <c r="BH177" i="2"/>
  <c r="CD177" i="2"/>
  <c r="BY181" i="2"/>
  <c r="BK182" i="2"/>
  <c r="BX185" i="2"/>
  <c r="CD187" i="2"/>
  <c r="BI188" i="2"/>
  <c r="CE188" i="2"/>
  <c r="K192" i="2"/>
  <c r="CA195" i="2"/>
  <c r="BG196" i="2"/>
  <c r="CC196" i="2"/>
  <c r="BL197" i="2"/>
  <c r="DA197" i="2"/>
  <c r="DB197" i="2" s="1"/>
  <c r="K199" i="2"/>
  <c r="CB201" i="2"/>
  <c r="BK201" i="2"/>
  <c r="CE201" i="2"/>
  <c r="BI201" i="2"/>
  <c r="DA201" i="2"/>
  <c r="DB201" i="2" s="1"/>
  <c r="CB205" i="2"/>
  <c r="BJ205" i="2"/>
  <c r="BV210" i="2"/>
  <c r="BK211" i="2"/>
  <c r="BZ213" i="2"/>
  <c r="K215" i="2"/>
  <c r="BZ218" i="2"/>
  <c r="BV219" i="2"/>
  <c r="BX221" i="2"/>
  <c r="BV227" i="2"/>
  <c r="BU234" i="2"/>
  <c r="K238" i="2"/>
  <c r="CB240" i="2"/>
  <c r="BK245" i="2"/>
  <c r="CA251" i="2"/>
  <c r="BV252" i="2"/>
  <c r="BG256" i="2"/>
  <c r="BK257" i="2"/>
  <c r="BG258" i="2"/>
  <c r="CX259" i="2"/>
  <c r="BT259" i="2"/>
  <c r="BL259" i="2"/>
  <c r="BK259" i="2"/>
  <c r="CX263" i="2"/>
  <c r="BT263" i="2"/>
  <c r="BL263" i="2"/>
  <c r="BK263" i="2"/>
  <c r="DA263" i="2"/>
  <c r="DB263" i="2" s="1"/>
  <c r="BV265" i="2"/>
  <c r="DA269" i="2"/>
  <c r="DB269" i="2" s="1"/>
  <c r="BH269" i="2"/>
  <c r="CD269" i="2"/>
  <c r="CC269" i="2"/>
  <c r="BW269" i="2"/>
  <c r="BV269" i="2"/>
  <c r="BG269" i="2"/>
  <c r="CD282" i="2"/>
  <c r="DA282" i="2"/>
  <c r="DB282" i="2" s="1"/>
  <c r="CA282" i="2"/>
  <c r="BZ282" i="2"/>
  <c r="BL282" i="2"/>
  <c r="BK282" i="2"/>
  <c r="CX291" i="2"/>
  <c r="CB291" i="2"/>
  <c r="BU291" i="2"/>
  <c r="BT291" i="2"/>
  <c r="CE316" i="2"/>
  <c r="BX316" i="2"/>
  <c r="BW316" i="2"/>
  <c r="BI316" i="2"/>
  <c r="BH316" i="2"/>
  <c r="BW200" i="2"/>
  <c r="BW212" i="2"/>
  <c r="BU223" i="2"/>
  <c r="DA223" i="2"/>
  <c r="DB223" i="2" s="1"/>
  <c r="BZ225" i="2"/>
  <c r="K227" i="2"/>
  <c r="BU229" i="2"/>
  <c r="BL248" i="2"/>
  <c r="CD248" i="2"/>
  <c r="BT253" i="2"/>
  <c r="BX262" i="2"/>
  <c r="BW264" i="2"/>
  <c r="CX323" i="2"/>
  <c r="BT323" i="2"/>
  <c r="BL323" i="2"/>
  <c r="K323" i="2"/>
  <c r="BX200" i="2"/>
  <c r="BX212" i="2"/>
  <c r="BV223" i="2"/>
  <c r="CA225" i="2"/>
  <c r="DA225" i="2"/>
  <c r="DB225" i="2" s="1"/>
  <c r="BV229" i="2"/>
  <c r="CB245" i="2"/>
  <c r="BU248" i="2"/>
  <c r="CE248" i="2"/>
  <c r="BZ253" i="2"/>
  <c r="CC262" i="2"/>
  <c r="BX264" i="2"/>
  <c r="DA271" i="2"/>
  <c r="DB271" i="2" s="1"/>
  <c r="BH271" i="2"/>
  <c r="CD271" i="2"/>
  <c r="CC271" i="2"/>
  <c r="DA275" i="2"/>
  <c r="DB275" i="2" s="1"/>
  <c r="CD275" i="2"/>
  <c r="CC275" i="2"/>
  <c r="BW275" i="2"/>
  <c r="BV275" i="2"/>
  <c r="DA277" i="2"/>
  <c r="DB277" i="2" s="1"/>
  <c r="CD277" i="2"/>
  <c r="CC277" i="2"/>
  <c r="BW277" i="2"/>
  <c r="BV277" i="2"/>
  <c r="DA279" i="2"/>
  <c r="DB279" i="2" s="1"/>
  <c r="CD279" i="2"/>
  <c r="CC279" i="2"/>
  <c r="BW279" i="2"/>
  <c r="BV279" i="2"/>
  <c r="DA281" i="2"/>
  <c r="DB281" i="2" s="1"/>
  <c r="CD281" i="2"/>
  <c r="CC281" i="2"/>
  <c r="BW281" i="2"/>
  <c r="BV281" i="2"/>
  <c r="DA283" i="2"/>
  <c r="DB283" i="2" s="1"/>
  <c r="CD283" i="2"/>
  <c r="CC283" i="2"/>
  <c r="BW283" i="2"/>
  <c r="BV283" i="2"/>
  <c r="DA285" i="2"/>
  <c r="DB285" i="2" s="1"/>
  <c r="CD285" i="2"/>
  <c r="CC285" i="2"/>
  <c r="BW285" i="2"/>
  <c r="BV285" i="2"/>
  <c r="DA287" i="2"/>
  <c r="DB287" i="2" s="1"/>
  <c r="CD287" i="2"/>
  <c r="CC287" i="2"/>
  <c r="BW287" i="2"/>
  <c r="BV287" i="2"/>
  <c r="K291" i="2"/>
  <c r="CX303" i="2"/>
  <c r="BZ303" i="2"/>
  <c r="BY303" i="2"/>
  <c r="CD306" i="2"/>
  <c r="BZ306" i="2"/>
  <c r="BL306" i="2"/>
  <c r="BK306" i="2"/>
  <c r="CD308" i="2"/>
  <c r="BZ308" i="2"/>
  <c r="BL308" i="2"/>
  <c r="BK308" i="2"/>
  <c r="CD316" i="2"/>
  <c r="CC245" i="2"/>
  <c r="CA253" i="2"/>
  <c r="BF291" i="2"/>
  <c r="CC298" i="2"/>
  <c r="BV298" i="2"/>
  <c r="BU298" i="2"/>
  <c r="BG298" i="2"/>
  <c r="BF298" i="2"/>
  <c r="CE317" i="2"/>
  <c r="CA317" i="2"/>
  <c r="BT317" i="2"/>
  <c r="BL317" i="2"/>
  <c r="CE321" i="2"/>
  <c r="DA321" i="2"/>
  <c r="DB321" i="2" s="1"/>
  <c r="CA321" i="2"/>
  <c r="BT321" i="2"/>
  <c r="BL321" i="2"/>
  <c r="CE292" i="2"/>
  <c r="CX292" i="2"/>
  <c r="CX324" i="2"/>
  <c r="BY324" i="2"/>
  <c r="BJ324" i="2"/>
  <c r="BI324" i="2"/>
  <c r="BK119" i="2"/>
  <c r="CC273" i="2"/>
  <c r="CA274" i="2"/>
  <c r="DA274" i="2"/>
  <c r="DB274" i="2" s="1"/>
  <c r="BF293" i="2"/>
  <c r="CB300" i="2"/>
  <c r="CE312" i="2"/>
  <c r="CD314" i="2"/>
  <c r="CD318" i="2"/>
  <c r="DA319" i="2"/>
  <c r="DB319" i="2" s="1"/>
  <c r="BX320" i="2"/>
  <c r="BU293" i="2"/>
  <c r="CE320" i="2"/>
  <c r="CC27" i="2"/>
  <c r="BG27" i="2"/>
  <c r="DA27" i="2"/>
  <c r="DB27" i="2" s="1"/>
  <c r="BL27" i="2"/>
  <c r="BV27" i="2"/>
  <c r="BI27" i="2"/>
  <c r="BX27" i="2"/>
  <c r="CA27" i="2"/>
  <c r="AO66" i="11"/>
  <c r="AP66" i="11"/>
  <c r="BH66" i="11"/>
  <c r="BK66" i="11"/>
  <c r="J205" i="5"/>
  <c r="J77" i="5"/>
  <c r="J101" i="5"/>
  <c r="J95" i="5"/>
  <c r="BN194" i="5"/>
  <c r="J89" i="5"/>
  <c r="BN92" i="5"/>
  <c r="J98" i="5"/>
  <c r="J93" i="5"/>
  <c r="DA179" i="2"/>
  <c r="DB179" i="2" s="1"/>
  <c r="BH179" i="2"/>
  <c r="BL179" i="2"/>
  <c r="BW179" i="2"/>
  <c r="BY179" i="2"/>
  <c r="CA179" i="2"/>
  <c r="CD179" i="2"/>
  <c r="CX179" i="2"/>
  <c r="J85" i="5"/>
  <c r="J72" i="5"/>
  <c r="J223" i="5"/>
  <c r="J221" i="5"/>
  <c r="J106" i="5"/>
  <c r="BN180" i="5"/>
  <c r="BN183" i="5"/>
  <c r="J206" i="5"/>
  <c r="J180" i="5"/>
  <c r="J216" i="5"/>
  <c r="J97" i="5"/>
  <c r="J183" i="5"/>
  <c r="J71" i="5"/>
  <c r="BN88" i="5"/>
  <c r="J184" i="5"/>
  <c r="BN184" i="5"/>
  <c r="BN96" i="5"/>
  <c r="J179" i="5"/>
  <c r="J198" i="5"/>
  <c r="J217" i="5"/>
  <c r="AG91" i="7"/>
  <c r="J110" i="7"/>
  <c r="J92" i="7"/>
  <c r="J100" i="7"/>
  <c r="J96" i="7"/>
  <c r="J142" i="7"/>
  <c r="J131" i="7"/>
  <c r="J138" i="7"/>
  <c r="J116" i="7"/>
  <c r="J112" i="7"/>
  <c r="J132" i="7"/>
  <c r="J140" i="7"/>
  <c r="J119" i="7"/>
  <c r="J113" i="7"/>
  <c r="J125" i="7"/>
  <c r="J94" i="7"/>
  <c r="J123" i="7"/>
  <c r="J103" i="7"/>
  <c r="J141" i="7"/>
  <c r="J115" i="7"/>
  <c r="J126" i="7"/>
  <c r="J137" i="7"/>
  <c r="J118" i="7"/>
  <c r="J122" i="7"/>
  <c r="J98" i="7"/>
  <c r="J129" i="7"/>
  <c r="J99" i="7"/>
  <c r="J104" i="7"/>
  <c r="J133" i="7"/>
  <c r="J105" i="7"/>
  <c r="J108" i="7"/>
  <c r="J120" i="7"/>
  <c r="J106" i="7"/>
  <c r="J97" i="7"/>
  <c r="J114" i="7"/>
  <c r="J121" i="7"/>
  <c r="J130" i="7"/>
  <c r="J107" i="7"/>
  <c r="J135" i="7"/>
  <c r="J91" i="7"/>
  <c r="BB77" i="11"/>
  <c r="BB89" i="11"/>
  <c r="BB103" i="11"/>
  <c r="CC103" i="11"/>
  <c r="CD103" i="11" s="1"/>
  <c r="BZ133" i="11"/>
  <c r="BH133" i="11"/>
  <c r="BE133" i="11"/>
  <c r="BD133" i="11"/>
  <c r="AO133" i="11"/>
  <c r="AL133" i="11"/>
  <c r="CC164" i="11"/>
  <c r="CD164" i="11" s="1"/>
  <c r="BH164" i="11"/>
  <c r="AQ164" i="11"/>
  <c r="AO164" i="11"/>
  <c r="BF164" i="11"/>
  <c r="AN164" i="11"/>
  <c r="BD164" i="11"/>
  <c r="AM164" i="11"/>
  <c r="BC164" i="11"/>
  <c r="AL164" i="11"/>
  <c r="BK164" i="11"/>
  <c r="BB164" i="11"/>
  <c r="CC172" i="11"/>
  <c r="CD172" i="11" s="1"/>
  <c r="BI172" i="11"/>
  <c r="AZ172" i="11"/>
  <c r="BH172" i="11"/>
  <c r="AQ172" i="11"/>
  <c r="AO172" i="11"/>
  <c r="BF172" i="11"/>
  <c r="AN172" i="11"/>
  <c r="BD172" i="11"/>
  <c r="AM172" i="11"/>
  <c r="BC172" i="11"/>
  <c r="AL172" i="11"/>
  <c r="AQ66" i="11"/>
  <c r="BB67" i="11"/>
  <c r="AN69" i="11"/>
  <c r="BD72" i="11"/>
  <c r="AQ73" i="11"/>
  <c r="BI73" i="11"/>
  <c r="BI74" i="11"/>
  <c r="K77" i="11"/>
  <c r="BC77" i="11"/>
  <c r="BD80" i="11"/>
  <c r="AQ81" i="11"/>
  <c r="BI81" i="11"/>
  <c r="BB83" i="11"/>
  <c r="BA85" i="11"/>
  <c r="K89" i="11"/>
  <c r="BC89" i="11"/>
  <c r="AN91" i="11"/>
  <c r="BH91" i="11"/>
  <c r="AM93" i="11"/>
  <c r="BD96" i="11"/>
  <c r="AN97" i="11"/>
  <c r="BH97" i="11"/>
  <c r="BG98" i="11"/>
  <c r="AZ99" i="11"/>
  <c r="BZ99" i="11"/>
  <c r="AR101" i="11"/>
  <c r="BI101" i="11"/>
  <c r="BG102" i="11"/>
  <c r="BC103" i="11"/>
  <c r="AQ105" i="11"/>
  <c r="BJ105" i="11"/>
  <c r="AL107" i="11"/>
  <c r="BK123" i="11"/>
  <c r="BH123" i="11"/>
  <c r="BE123" i="11"/>
  <c r="BD123" i="11"/>
  <c r="BZ123" i="11"/>
  <c r="K172" i="11"/>
  <c r="BA179" i="11"/>
  <c r="BA77" i="11"/>
  <c r="BJ65" i="11"/>
  <c r="BA66" i="11"/>
  <c r="CC66" i="11"/>
  <c r="CD66" i="11" s="1"/>
  <c r="AM68" i="11"/>
  <c r="BH68" i="11"/>
  <c r="BF69" i="11"/>
  <c r="CC72" i="11"/>
  <c r="CD72" i="11" s="1"/>
  <c r="AZ73" i="11"/>
  <c r="BJ73" i="11"/>
  <c r="BA75" i="11"/>
  <c r="BF77" i="11"/>
  <c r="AM79" i="11"/>
  <c r="CC80" i="11"/>
  <c r="CD80" i="11" s="1"/>
  <c r="AZ81" i="11"/>
  <c r="BJ81" i="11"/>
  <c r="K83" i="11"/>
  <c r="BC83" i="11"/>
  <c r="BB85" i="11"/>
  <c r="AM87" i="11"/>
  <c r="AO88" i="11"/>
  <c r="AL89" i="11"/>
  <c r="BF89" i="11"/>
  <c r="AQ91" i="11"/>
  <c r="BI91" i="11"/>
  <c r="AN93" i="11"/>
  <c r="BH93" i="11"/>
  <c r="BA95" i="11"/>
  <c r="BZ96" i="11"/>
  <c r="AQ97" i="11"/>
  <c r="BI97" i="11"/>
  <c r="CC98" i="11"/>
  <c r="CD98" i="11" s="1"/>
  <c r="BA99" i="11"/>
  <c r="BB100" i="11"/>
  <c r="AZ101" i="11"/>
  <c r="BJ101" i="11"/>
  <c r="BI102" i="11"/>
  <c r="K103" i="11"/>
  <c r="BF103" i="11"/>
  <c r="BB104" i="11"/>
  <c r="AR105" i="11"/>
  <c r="BK105" i="11"/>
  <c r="AO107" i="11"/>
  <c r="AP133" i="11"/>
  <c r="BH160" i="11"/>
  <c r="BA160" i="11"/>
  <c r="AZ164" i="11"/>
  <c r="CC166" i="11"/>
  <c r="CD166" i="11" s="1"/>
  <c r="BH166" i="11"/>
  <c r="AQ166" i="11"/>
  <c r="AO166" i="11"/>
  <c r="BF166" i="11"/>
  <c r="AN166" i="11"/>
  <c r="BD166" i="11"/>
  <c r="AM166" i="11"/>
  <c r="BC166" i="11"/>
  <c r="AL166" i="11"/>
  <c r="BK166" i="11"/>
  <c r="BB166" i="11"/>
  <c r="K166" i="11"/>
  <c r="BA172" i="11"/>
  <c r="BB179" i="11"/>
  <c r="BJ182" i="11"/>
  <c r="BC182" i="11"/>
  <c r="AR182" i="11"/>
  <c r="CC182" i="11"/>
  <c r="CD182" i="11" s="1"/>
  <c r="AP182" i="11"/>
  <c r="BZ182" i="11"/>
  <c r="AN182" i="11"/>
  <c r="BG182" i="11"/>
  <c r="BD66" i="11"/>
  <c r="BH67" i="11"/>
  <c r="BA73" i="11"/>
  <c r="BA81" i="11"/>
  <c r="AR88" i="11"/>
  <c r="AM89" i="11"/>
  <c r="CC96" i="11"/>
  <c r="CD96" i="11" s="1"/>
  <c r="BB99" i="11"/>
  <c r="BG103" i="11"/>
  <c r="BC107" i="11"/>
  <c r="AZ109" i="11"/>
  <c r="BC109" i="11"/>
  <c r="BJ133" i="11"/>
  <c r="BA164" i="11"/>
  <c r="CC168" i="11"/>
  <c r="CD168" i="11" s="1"/>
  <c r="BH168" i="11"/>
  <c r="AQ168" i="11"/>
  <c r="AO168" i="11"/>
  <c r="BF168" i="11"/>
  <c r="AN168" i="11"/>
  <c r="BD168" i="11"/>
  <c r="AM168" i="11"/>
  <c r="BC168" i="11"/>
  <c r="AL168" i="11"/>
  <c r="BK168" i="11"/>
  <c r="BB168" i="11"/>
  <c r="BB172" i="11"/>
  <c r="BJ179" i="11"/>
  <c r="BE66" i="11"/>
  <c r="BJ67" i="11"/>
  <c r="BB73" i="11"/>
  <c r="BH77" i="11"/>
  <c r="BB81" i="11"/>
  <c r="BD88" i="11"/>
  <c r="AN89" i="11"/>
  <c r="BH89" i="11"/>
  <c r="BA97" i="11"/>
  <c r="K99" i="11"/>
  <c r="BC99" i="11"/>
  <c r="BB101" i="11"/>
  <c r="CC101" i="11"/>
  <c r="CD101" i="11" s="1"/>
  <c r="BB105" i="11"/>
  <c r="BH127" i="11"/>
  <c r="BF127" i="11"/>
  <c r="AO127" i="11"/>
  <c r="BA134" i="11"/>
  <c r="BZ134" i="11"/>
  <c r="BG134" i="11"/>
  <c r="AZ134" i="11"/>
  <c r="BI164" i="11"/>
  <c r="BJ172" i="11"/>
  <c r="BH177" i="11"/>
  <c r="AQ177" i="11"/>
  <c r="BG177" i="11"/>
  <c r="AO177" i="11"/>
  <c r="BF177" i="11"/>
  <c r="AN177" i="11"/>
  <c r="CC177" i="11"/>
  <c r="CD177" i="11" s="1"/>
  <c r="BD177" i="11"/>
  <c r="AM177" i="11"/>
  <c r="BC177" i="11"/>
  <c r="AL177" i="11"/>
  <c r="BK177" i="11"/>
  <c r="BB177" i="11"/>
  <c r="BA89" i="11"/>
  <c r="AZ103" i="11"/>
  <c r="BH107" i="11"/>
  <c r="K107" i="11"/>
  <c r="BF107" i="11"/>
  <c r="BA107" i="11"/>
  <c r="AP107" i="11"/>
  <c r="BZ152" i="11"/>
  <c r="BI152" i="11"/>
  <c r="AP152" i="11"/>
  <c r="K63" i="11"/>
  <c r="BZ63" i="11"/>
  <c r="AL66" i="11"/>
  <c r="BF66" i="11"/>
  <c r="K67" i="11"/>
  <c r="BZ67" i="11"/>
  <c r="K73" i="11"/>
  <c r="BC73" i="11"/>
  <c r="BD76" i="11"/>
  <c r="AQ77" i="11"/>
  <c r="BI77" i="11"/>
  <c r="BI78" i="11"/>
  <c r="K81" i="11"/>
  <c r="BC81" i="11"/>
  <c r="AN83" i="11"/>
  <c r="BH83" i="11"/>
  <c r="BZ88" i="11"/>
  <c r="AQ89" i="11"/>
  <c r="BI89" i="11"/>
  <c r="BB91" i="11"/>
  <c r="BA93" i="11"/>
  <c r="BB97" i="11"/>
  <c r="AL99" i="11"/>
  <c r="BG99" i="11"/>
  <c r="K101" i="11"/>
  <c r="BE101" i="11"/>
  <c r="BB102" i="11"/>
  <c r="BI103" i="11"/>
  <c r="BC105" i="11"/>
  <c r="BK107" i="11"/>
  <c r="BD109" i="11"/>
  <c r="BG132" i="11"/>
  <c r="AZ132" i="11"/>
  <c r="AM132" i="11"/>
  <c r="BF163" i="11"/>
  <c r="BG163" i="11"/>
  <c r="AZ163" i="11"/>
  <c r="AQ163" i="11"/>
  <c r="AP163" i="11"/>
  <c r="BJ164" i="11"/>
  <c r="AZ168" i="11"/>
  <c r="BK172" i="11"/>
  <c r="BZ135" i="11"/>
  <c r="BK135" i="11"/>
  <c r="BJ135" i="11"/>
  <c r="AQ135" i="11"/>
  <c r="AP135" i="11"/>
  <c r="BZ143" i="11"/>
  <c r="BK143" i="11"/>
  <c r="BJ143" i="11"/>
  <c r="BD143" i="11"/>
  <c r="AQ143" i="11"/>
  <c r="AP143" i="11"/>
  <c r="BI179" i="11"/>
  <c r="AR179" i="11"/>
  <c r="BH179" i="11"/>
  <c r="AQ179" i="11"/>
  <c r="BG179" i="11"/>
  <c r="AO179" i="11"/>
  <c r="BF179" i="11"/>
  <c r="AN179" i="11"/>
  <c r="CC179" i="11"/>
  <c r="CD179" i="11" s="1"/>
  <c r="BD179" i="11"/>
  <c r="AM179" i="11"/>
  <c r="BC179" i="11"/>
  <c r="AL179" i="11"/>
  <c r="BK64" i="11"/>
  <c r="AM66" i="11"/>
  <c r="BB68" i="11"/>
  <c r="CC68" i="11"/>
  <c r="CD68" i="11" s="1"/>
  <c r="BA71" i="11"/>
  <c r="BF73" i="11"/>
  <c r="CC76" i="11"/>
  <c r="CD76" i="11" s="1"/>
  <c r="AZ77" i="11"/>
  <c r="BJ77" i="11"/>
  <c r="BA79" i="11"/>
  <c r="AL81" i="11"/>
  <c r="BF81" i="11"/>
  <c r="AQ83" i="11"/>
  <c r="BI83" i="11"/>
  <c r="AN85" i="11"/>
  <c r="BH85" i="11"/>
  <c r="BA87" i="11"/>
  <c r="CC88" i="11"/>
  <c r="CD88" i="11" s="1"/>
  <c r="AZ89" i="11"/>
  <c r="BJ89" i="11"/>
  <c r="K91" i="11"/>
  <c r="BC91" i="11"/>
  <c r="BB93" i="11"/>
  <c r="AM95" i="11"/>
  <c r="AO96" i="11"/>
  <c r="K97" i="11"/>
  <c r="BC97" i="11"/>
  <c r="AM99" i="11"/>
  <c r="BH99" i="11"/>
  <c r="AO100" i="11"/>
  <c r="BH100" i="11"/>
  <c r="AL101" i="11"/>
  <c r="BF101" i="11"/>
  <c r="BC102" i="11"/>
  <c r="CC102" i="11"/>
  <c r="CD102" i="11" s="1"/>
  <c r="BJ103" i="11"/>
  <c r="BG104" i="11"/>
  <c r="K105" i="11"/>
  <c r="BF105" i="11"/>
  <c r="BZ107" i="11"/>
  <c r="BJ109" i="11"/>
  <c r="BC123" i="11"/>
  <c r="AP127" i="11"/>
  <c r="AL134" i="11"/>
  <c r="BI166" i="11"/>
  <c r="BA168" i="11"/>
  <c r="BD171" i="11"/>
  <c r="BZ171" i="11"/>
  <c r="BK171" i="11"/>
  <c r="AP171" i="11"/>
  <c r="AM171" i="11"/>
  <c r="AR177" i="11"/>
  <c r="AO110" i="11"/>
  <c r="BZ110" i="11"/>
  <c r="AN113" i="11"/>
  <c r="AP115" i="11"/>
  <c r="BZ115" i="11"/>
  <c r="BD116" i="11"/>
  <c r="BE124" i="11"/>
  <c r="AZ125" i="11"/>
  <c r="AL126" i="11"/>
  <c r="BE126" i="11"/>
  <c r="BI130" i="11"/>
  <c r="AL136" i="11"/>
  <c r="AP137" i="11"/>
  <c r="BE141" i="11"/>
  <c r="AM144" i="11"/>
  <c r="AN153" i="11"/>
  <c r="BH153" i="11"/>
  <c r="BA155" i="11"/>
  <c r="BZ156" i="11"/>
  <c r="BA157" i="11"/>
  <c r="BD158" i="11"/>
  <c r="BF159" i="11"/>
  <c r="AQ161" i="11"/>
  <c r="BZ161" i="11"/>
  <c r="AO162" i="11"/>
  <c r="K164" i="11"/>
  <c r="AR165" i="11"/>
  <c r="K168" i="11"/>
  <c r="BB169" i="11"/>
  <c r="AN170" i="11"/>
  <c r="BF170" i="11"/>
  <c r="AM174" i="11"/>
  <c r="BD174" i="11"/>
  <c r="AZ178" i="11"/>
  <c r="AQ180" i="11"/>
  <c r="CC180" i="11"/>
  <c r="CD180" i="11" s="1"/>
  <c r="AO181" i="11"/>
  <c r="BG181" i="11"/>
  <c r="BC184" i="11"/>
  <c r="AR185" i="11"/>
  <c r="BI185" i="11"/>
  <c r="AN187" i="11"/>
  <c r="BF187" i="11"/>
  <c r="BJ188" i="11"/>
  <c r="BC188" i="11"/>
  <c r="BZ188" i="11"/>
  <c r="BG188" i="11"/>
  <c r="AZ110" i="11"/>
  <c r="AO113" i="11"/>
  <c r="AQ115" i="11"/>
  <c r="BE116" i="11"/>
  <c r="BG124" i="11"/>
  <c r="BA125" i="11"/>
  <c r="AM126" i="11"/>
  <c r="BG126" i="11"/>
  <c r="AM136" i="11"/>
  <c r="BD137" i="11"/>
  <c r="BH141" i="11"/>
  <c r="AQ153" i="11"/>
  <c r="BI153" i="11"/>
  <c r="BB155" i="11"/>
  <c r="BB157" i="11"/>
  <c r="BE158" i="11"/>
  <c r="AM159" i="11"/>
  <c r="AZ161" i="11"/>
  <c r="AQ162" i="11"/>
  <c r="BH162" i="11"/>
  <c r="BE165" i="11"/>
  <c r="BI169" i="11"/>
  <c r="AO170" i="11"/>
  <c r="BI173" i="11"/>
  <c r="AN174" i="11"/>
  <c r="BF174" i="11"/>
  <c r="AM176" i="11"/>
  <c r="BF176" i="11"/>
  <c r="BE178" i="11"/>
  <c r="AZ180" i="11"/>
  <c r="AQ181" i="11"/>
  <c r="BH181" i="11"/>
  <c r="AM183" i="11"/>
  <c r="BD183" i="11"/>
  <c r="CC183" i="11"/>
  <c r="CD183" i="11" s="1"/>
  <c r="BE184" i="11"/>
  <c r="BA185" i="11"/>
  <c r="BJ185" i="11"/>
  <c r="AP186" i="11"/>
  <c r="CC186" i="11"/>
  <c r="CD186" i="11" s="1"/>
  <c r="AO187" i="11"/>
  <c r="BG187" i="11"/>
  <c r="BJ141" i="11"/>
  <c r="BK158" i="11"/>
  <c r="BI165" i="11"/>
  <c r="BZ169" i="11"/>
  <c r="BC180" i="11"/>
  <c r="AR181" i="11"/>
  <c r="BI181" i="11"/>
  <c r="BF184" i="11"/>
  <c r="BA153" i="11"/>
  <c r="BZ158" i="11"/>
  <c r="BD161" i="11"/>
  <c r="BA162" i="11"/>
  <c r="BJ162" i="11"/>
  <c r="BK165" i="11"/>
  <c r="AZ170" i="11"/>
  <c r="BI170" i="11"/>
  <c r="BE180" i="11"/>
  <c r="BA181" i="11"/>
  <c r="BJ181" i="11"/>
  <c r="BG184" i="11"/>
  <c r="AR187" i="11"/>
  <c r="BI187" i="11"/>
  <c r="AN188" i="11"/>
  <c r="BJ191" i="11"/>
  <c r="BC191" i="11"/>
  <c r="AR191" i="11"/>
  <c r="CC191" i="11"/>
  <c r="CD191" i="11" s="1"/>
  <c r="AP191" i="11"/>
  <c r="BF191" i="11"/>
  <c r="BE191" i="11"/>
  <c r="AM108" i="11"/>
  <c r="BE110" i="11"/>
  <c r="AQ111" i="11"/>
  <c r="BZ112" i="11"/>
  <c r="BE113" i="11"/>
  <c r="CC114" i="11"/>
  <c r="CD114" i="11" s="1"/>
  <c r="BF115" i="11"/>
  <c r="AL116" i="11"/>
  <c r="CC116" i="11"/>
  <c r="CD116" i="11" s="1"/>
  <c r="AO124" i="11"/>
  <c r="AZ126" i="11"/>
  <c r="BK126" i="11"/>
  <c r="AO130" i="11"/>
  <c r="AZ131" i="11"/>
  <c r="BJ137" i="11"/>
  <c r="BD139" i="11"/>
  <c r="AL141" i="11"/>
  <c r="BB153" i="11"/>
  <c r="AM155" i="11"/>
  <c r="AM157" i="11"/>
  <c r="CC158" i="11"/>
  <c r="CD158" i="11" s="1"/>
  <c r="BJ159" i="11"/>
  <c r="BE161" i="11"/>
  <c r="K162" i="11"/>
  <c r="BB162" i="11"/>
  <c r="BK162" i="11"/>
  <c r="BZ165" i="11"/>
  <c r="BA170" i="11"/>
  <c r="BJ170" i="11"/>
  <c r="AZ174" i="11"/>
  <c r="BI174" i="11"/>
  <c r="BZ175" i="11"/>
  <c r="BJ178" i="11"/>
  <c r="K180" i="11"/>
  <c r="BF180" i="11"/>
  <c r="BB181" i="11"/>
  <c r="BK181" i="11"/>
  <c r="AM185" i="11"/>
  <c r="BD185" i="11"/>
  <c r="CC185" i="11"/>
  <c r="CD185" i="11" s="1"/>
  <c r="BA187" i="11"/>
  <c r="BJ187" i="11"/>
  <c r="AP188" i="11"/>
  <c r="AR108" i="11"/>
  <c r="BG110" i="11"/>
  <c r="AZ111" i="11"/>
  <c r="BF113" i="11"/>
  <c r="AM116" i="11"/>
  <c r="BA126" i="11"/>
  <c r="AZ130" i="11"/>
  <c r="BD131" i="11"/>
  <c r="BJ139" i="11"/>
  <c r="AO141" i="11"/>
  <c r="K153" i="11"/>
  <c r="BC153" i="11"/>
  <c r="AN155" i="11"/>
  <c r="BH155" i="11"/>
  <c r="AP156" i="11"/>
  <c r="AN157" i="11"/>
  <c r="BH157" i="11"/>
  <c r="BA159" i="11"/>
  <c r="BG161" i="11"/>
  <c r="AL162" i="11"/>
  <c r="BC162" i="11"/>
  <c r="AM165" i="11"/>
  <c r="CC165" i="11"/>
  <c r="CD165" i="11" s="1"/>
  <c r="AM169" i="11"/>
  <c r="K170" i="11"/>
  <c r="BB170" i="11"/>
  <c r="BK170" i="11"/>
  <c r="BA174" i="11"/>
  <c r="BJ174" i="11"/>
  <c r="AZ176" i="11"/>
  <c r="AM178" i="11"/>
  <c r="AM180" i="11"/>
  <c r="AL181" i="11"/>
  <c r="BC181" i="11"/>
  <c r="AR183" i="11"/>
  <c r="BI183" i="11"/>
  <c r="AN184" i="11"/>
  <c r="BZ184" i="11"/>
  <c r="AN185" i="11"/>
  <c r="BF185" i="11"/>
  <c r="BF186" i="11"/>
  <c r="BB187" i="11"/>
  <c r="BK187" i="11"/>
  <c r="AR188" i="11"/>
  <c r="AN191" i="11"/>
  <c r="BJ195" i="11"/>
  <c r="BZ195" i="11"/>
  <c r="AN195" i="11"/>
  <c r="BG195" i="11"/>
  <c r="BE195" i="11"/>
  <c r="BC195" i="11"/>
  <c r="AR195" i="11"/>
  <c r="CC195" i="11"/>
  <c r="CD195" i="11" s="1"/>
  <c r="AP195" i="11"/>
  <c r="AL190" i="11"/>
  <c r="BC190" i="11"/>
  <c r="BA194" i="11"/>
  <c r="BJ194" i="11"/>
  <c r="AO196" i="11"/>
  <c r="BG196" i="11"/>
  <c r="BD190" i="11"/>
  <c r="CC190" i="11"/>
  <c r="CD190" i="11" s="1"/>
  <c r="BB194" i="11"/>
  <c r="BK194" i="11"/>
  <c r="AQ196" i="11"/>
  <c r="BH196" i="11"/>
  <c r="AR196" i="11"/>
  <c r="BI196" i="11"/>
  <c r="AO190" i="11"/>
  <c r="BG190" i="11"/>
  <c r="K191" i="11"/>
  <c r="AN192" i="11"/>
  <c r="BF192" i="11"/>
  <c r="BG193" i="11"/>
  <c r="AM194" i="11"/>
  <c r="BD194" i="11"/>
  <c r="CC194" i="11"/>
  <c r="CD194" i="11" s="1"/>
  <c r="BA196" i="11"/>
  <c r="BJ196" i="11"/>
  <c r="AR190" i="11"/>
  <c r="BI190" i="11"/>
  <c r="AQ192" i="11"/>
  <c r="BH192" i="11"/>
  <c r="AN193" i="11"/>
  <c r="BZ193" i="11"/>
  <c r="AO194" i="11"/>
  <c r="BG194" i="11"/>
  <c r="AL196" i="11"/>
  <c r="BC196" i="11"/>
  <c r="BA190" i="11"/>
  <c r="BJ190" i="11"/>
  <c r="AR192" i="11"/>
  <c r="BI192" i="11"/>
  <c r="AP193" i="11"/>
  <c r="CC193" i="11"/>
  <c r="CD193" i="11" s="1"/>
  <c r="AQ194" i="11"/>
  <c r="BH194" i="11"/>
  <c r="AM196" i="11"/>
  <c r="BD196" i="11"/>
  <c r="CC196" i="11"/>
  <c r="CD196" i="11" s="1"/>
  <c r="BB190" i="11"/>
  <c r="BK190" i="11"/>
  <c r="AR194" i="11"/>
  <c r="BI194" i="11"/>
  <c r="AN196" i="11"/>
  <c r="BF196" i="11"/>
  <c r="J75" i="5"/>
  <c r="J181" i="5"/>
  <c r="J185" i="5"/>
  <c r="J76" i="5"/>
  <c r="J189" i="5"/>
  <c r="J193" i="5"/>
  <c r="J104" i="5"/>
  <c r="J188" i="5"/>
  <c r="J201" i="5"/>
  <c r="J211" i="5"/>
  <c r="J194" i="5"/>
  <c r="J79" i="5"/>
  <c r="J100" i="5"/>
  <c r="J209" i="5"/>
  <c r="BN211" i="5"/>
  <c r="J187" i="5"/>
  <c r="J203" i="5"/>
  <c r="J210" i="5"/>
  <c r="BN223" i="5"/>
  <c r="CU59" i="3"/>
  <c r="CV59" i="3" s="1"/>
  <c r="BR63" i="3"/>
  <c r="BY85" i="3"/>
  <c r="BU85" i="3"/>
  <c r="BW94" i="3"/>
  <c r="BR94" i="3"/>
  <c r="BQ94" i="3"/>
  <c r="BO94" i="3"/>
  <c r="BC94" i="3"/>
  <c r="BY94" i="3"/>
  <c r="CR177" i="3"/>
  <c r="BF177" i="3"/>
  <c r="BE177" i="3"/>
  <c r="BY177" i="3"/>
  <c r="BC177" i="3"/>
  <c r="BX177" i="3"/>
  <c r="BB177" i="3"/>
  <c r="BW177" i="3"/>
  <c r="BU177" i="3"/>
  <c r="BT177" i="3"/>
  <c r="BA177" i="3"/>
  <c r="BE36" i="3"/>
  <c r="BO42" i="3"/>
  <c r="K48" i="3"/>
  <c r="K50" i="3"/>
  <c r="BU55" i="3"/>
  <c r="BB56" i="3"/>
  <c r="BX60" i="3"/>
  <c r="BT61" i="3"/>
  <c r="BC62" i="3"/>
  <c r="K63" i="3"/>
  <c r="BT63" i="3"/>
  <c r="BC64" i="3"/>
  <c r="BV65" i="3"/>
  <c r="CU65" i="3"/>
  <c r="CV65" i="3" s="1"/>
  <c r="BU65" i="3"/>
  <c r="BS65" i="3"/>
  <c r="K94" i="3"/>
  <c r="BX96" i="3"/>
  <c r="BW100" i="3"/>
  <c r="BO100" i="3"/>
  <c r="BN100" i="3"/>
  <c r="BB100" i="3"/>
  <c r="BX100" i="3"/>
  <c r="BT100" i="3"/>
  <c r="BU125" i="3"/>
  <c r="BF125" i="3"/>
  <c r="CU125" i="3"/>
  <c r="CV125" i="3" s="1"/>
  <c r="BF135" i="3"/>
  <c r="BB135" i="3"/>
  <c r="CU135" i="3"/>
  <c r="CV135" i="3" s="1"/>
  <c r="BU135" i="3"/>
  <c r="BC119" i="3"/>
  <c r="BB119" i="3"/>
  <c r="BY119" i="3"/>
  <c r="BX119" i="3"/>
  <c r="BU119" i="3"/>
  <c r="BQ119" i="3"/>
  <c r="AZ18" i="3"/>
  <c r="AZ19" i="3" s="1"/>
  <c r="CR29" i="3"/>
  <c r="K32" i="3"/>
  <c r="AZ34" i="3"/>
  <c r="X85" i="4" s="1"/>
  <c r="Y85" i="4" s="1"/>
  <c r="Z85" i="4" s="1"/>
  <c r="BT36" i="3"/>
  <c r="BD46" i="3"/>
  <c r="CR50" i="3"/>
  <c r="BB55" i="3"/>
  <c r="BX55" i="3"/>
  <c r="BN56" i="3"/>
  <c r="K58" i="3"/>
  <c r="BC59" i="3"/>
  <c r="BQ62" i="3"/>
  <c r="BB63" i="3"/>
  <c r="BV63" i="3"/>
  <c r="BN64" i="3"/>
  <c r="BQ70" i="3"/>
  <c r="BU94" i="3"/>
  <c r="K119" i="3"/>
  <c r="BW132" i="3"/>
  <c r="CU132" i="3"/>
  <c r="CV132" i="3" s="1"/>
  <c r="BE132" i="3"/>
  <c r="BC132" i="3"/>
  <c r="BY132" i="3"/>
  <c r="AZ132" i="3"/>
  <c r="BR132" i="3"/>
  <c r="BQ132" i="3"/>
  <c r="BV187" i="3"/>
  <c r="BU187" i="3"/>
  <c r="BT187" i="3"/>
  <c r="BP187" i="3"/>
  <c r="BN187" i="3"/>
  <c r="BX187" i="3"/>
  <c r="BF187" i="3"/>
  <c r="BA187" i="3"/>
  <c r="CU187" i="3"/>
  <c r="CV187" i="3" s="1"/>
  <c r="BO18" i="3"/>
  <c r="BO19" i="3" s="1"/>
  <c r="AZ24" i="3"/>
  <c r="BC25" i="3"/>
  <c r="AZ32" i="3"/>
  <c r="X81" i="4" s="1"/>
  <c r="Y81" i="4" s="1"/>
  <c r="Z81" i="4" s="1"/>
  <c r="BT34" i="3"/>
  <c r="AZ35" i="3"/>
  <c r="X86" i="4" s="1"/>
  <c r="AZ43" i="3"/>
  <c r="X157" i="4" s="1"/>
  <c r="Y157" i="4" s="1"/>
  <c r="Z157" i="4" s="1"/>
  <c r="BC55" i="3"/>
  <c r="BX56" i="3"/>
  <c r="BB58" i="3"/>
  <c r="BF59" i="3"/>
  <c r="K61" i="3"/>
  <c r="BX61" i="3"/>
  <c r="BR62" i="3"/>
  <c r="BE63" i="3"/>
  <c r="BY63" i="3"/>
  <c r="BQ64" i="3"/>
  <c r="BA65" i="3"/>
  <c r="BX71" i="3"/>
  <c r="BV71" i="3"/>
  <c r="BY71" i="3"/>
  <c r="CU94" i="3"/>
  <c r="CV94" i="3" s="1"/>
  <c r="BY100" i="3"/>
  <c r="BY107" i="3"/>
  <c r="BR107" i="3"/>
  <c r="BN119" i="3"/>
  <c r="BE167" i="3"/>
  <c r="BW167" i="3"/>
  <c r="BR167" i="3"/>
  <c r="BQ167" i="3"/>
  <c r="BC167" i="3"/>
  <c r="BX167" i="3"/>
  <c r="BB167" i="3"/>
  <c r="BA167" i="3"/>
  <c r="BN32" i="3"/>
  <c r="BA35" i="3"/>
  <c r="BU58" i="3"/>
  <c r="BN59" i="3"/>
  <c r="BF63" i="3"/>
  <c r="BF69" i="3"/>
  <c r="BN69" i="3"/>
  <c r="BC69" i="3"/>
  <c r="BW124" i="3"/>
  <c r="BU124" i="3"/>
  <c r="BQ124" i="3"/>
  <c r="BF124" i="3"/>
  <c r="BE124" i="3"/>
  <c r="BV124" i="3"/>
  <c r="BN140" i="3"/>
  <c r="BP140" i="3"/>
  <c r="BF140" i="3"/>
  <c r="CU140" i="3"/>
  <c r="CV140" i="3" s="1"/>
  <c r="BE140" i="3"/>
  <c r="BC140" i="3"/>
  <c r="BW140" i="3"/>
  <c r="AZ140" i="3"/>
  <c r="BT140" i="3"/>
  <c r="BO32" i="3"/>
  <c r="BV35" i="3"/>
  <c r="BY58" i="3"/>
  <c r="BV59" i="3"/>
  <c r="BY62" i="3"/>
  <c r="BO63" i="3"/>
  <c r="CU63" i="3"/>
  <c r="CV63" i="3" s="1"/>
  <c r="BN72" i="3"/>
  <c r="BU72" i="3"/>
  <c r="CU81" i="3"/>
  <c r="CV81" i="3" s="1"/>
  <c r="BX81" i="3"/>
  <c r="BB81" i="3"/>
  <c r="BC87" i="3"/>
  <c r="BB87" i="3"/>
  <c r="CU87" i="3"/>
  <c r="CV87" i="3" s="1"/>
  <c r="BX87" i="3"/>
  <c r="BQ87" i="3"/>
  <c r="K124" i="3"/>
  <c r="CR149" i="3"/>
  <c r="CU149" i="3"/>
  <c r="CV149" i="3" s="1"/>
  <c r="BE149" i="3"/>
  <c r="BT149" i="3"/>
  <c r="BR149" i="3"/>
  <c r="BQ149" i="3"/>
  <c r="BF149" i="3"/>
  <c r="BA149" i="3"/>
  <c r="BW36" i="3"/>
  <c r="AZ28" i="3"/>
  <c r="BN45" i="3"/>
  <c r="K54" i="3"/>
  <c r="K57" i="3"/>
  <c r="BC61" i="3"/>
  <c r="BQ63" i="3"/>
  <c r="BY64" i="3"/>
  <c r="CU69" i="3"/>
  <c r="CV69" i="3" s="1"/>
  <c r="BQ99" i="3"/>
  <c r="BX99" i="3"/>
  <c r="BC124" i="3"/>
  <c r="BY133" i="3"/>
  <c r="BC133" i="3"/>
  <c r="BQ138" i="3"/>
  <c r="BT138" i="3"/>
  <c r="BN138" i="3"/>
  <c r="BB140" i="3"/>
  <c r="CR182" i="3"/>
  <c r="BY182" i="3"/>
  <c r="BC182" i="3"/>
  <c r="BX182" i="3"/>
  <c r="BB182" i="3"/>
  <c r="BW182" i="3"/>
  <c r="BA182" i="3"/>
  <c r="BU182" i="3"/>
  <c r="BR182" i="3"/>
  <c r="BF182" i="3"/>
  <c r="BE182" i="3"/>
  <c r="CU76" i="3"/>
  <c r="CV76" i="3" s="1"/>
  <c r="BU77" i="3"/>
  <c r="BC79" i="3"/>
  <c r="K81" i="3"/>
  <c r="BC82" i="3"/>
  <c r="BQ84" i="3"/>
  <c r="BX86" i="3"/>
  <c r="BU91" i="3"/>
  <c r="BB97" i="3"/>
  <c r="BR110" i="3"/>
  <c r="BB112" i="3"/>
  <c r="BB113" i="3"/>
  <c r="BT114" i="3"/>
  <c r="BR115" i="3"/>
  <c r="BN118" i="3"/>
  <c r="BX120" i="3"/>
  <c r="BX128" i="3"/>
  <c r="BE130" i="3"/>
  <c r="BQ131" i="3"/>
  <c r="K133" i="3"/>
  <c r="BB139" i="3"/>
  <c r="K140" i="3"/>
  <c r="BB141" i="3"/>
  <c r="BW141" i="3"/>
  <c r="CR151" i="3"/>
  <c r="BT151" i="3"/>
  <c r="BC151" i="3"/>
  <c r="BV155" i="3"/>
  <c r="BV160" i="3"/>
  <c r="CU160" i="3"/>
  <c r="CV160" i="3" s="1"/>
  <c r="CR161" i="3"/>
  <c r="BW161" i="3"/>
  <c r="BE161" i="3"/>
  <c r="BV162" i="3"/>
  <c r="BF162" i="3"/>
  <c r="BX162" i="3"/>
  <c r="BP168" i="3"/>
  <c r="BE168" i="3"/>
  <c r="BB168" i="3"/>
  <c r="CU168" i="3"/>
  <c r="CV168" i="3" s="1"/>
  <c r="BA168" i="3"/>
  <c r="CR171" i="3"/>
  <c r="BP171" i="3"/>
  <c r="BF171" i="3"/>
  <c r="BE171" i="3"/>
  <c r="BA171" i="3"/>
  <c r="BU183" i="3"/>
  <c r="BT183" i="3"/>
  <c r="CU186" i="3"/>
  <c r="CV186" i="3" s="1"/>
  <c r="BY186" i="3"/>
  <c r="BP186" i="3"/>
  <c r="BF186" i="3"/>
  <c r="AZ76" i="3"/>
  <c r="BF79" i="3"/>
  <c r="K80" i="3"/>
  <c r="BQ82" i="3"/>
  <c r="AZ86" i="3"/>
  <c r="CU86" i="3"/>
  <c r="CV86" i="3" s="1"/>
  <c r="K93" i="3"/>
  <c r="BC97" i="3"/>
  <c r="K98" i="3"/>
  <c r="BT110" i="3"/>
  <c r="BF111" i="3"/>
  <c r="BN112" i="3"/>
  <c r="BC113" i="3"/>
  <c r="K114" i="3"/>
  <c r="BU114" i="3"/>
  <c r="BU115" i="3"/>
  <c r="BR118" i="3"/>
  <c r="K128" i="3"/>
  <c r="CU128" i="3"/>
  <c r="CV128" i="3" s="1"/>
  <c r="BN130" i="3"/>
  <c r="BC139" i="3"/>
  <c r="BE141" i="3"/>
  <c r="BX141" i="3"/>
  <c r="BE142" i="3"/>
  <c r="BY142" i="3"/>
  <c r="BU143" i="3"/>
  <c r="BP145" i="3"/>
  <c r="BV148" i="3"/>
  <c r="BW148" i="3"/>
  <c r="BE148" i="3"/>
  <c r="BT148" i="3"/>
  <c r="BR148" i="3"/>
  <c r="BV150" i="3"/>
  <c r="BW150" i="3"/>
  <c r="BF150" i="3"/>
  <c r="BP153" i="3"/>
  <c r="K162" i="3"/>
  <c r="BB164" i="3"/>
  <c r="K168" i="3"/>
  <c r="K183" i="3"/>
  <c r="CR188" i="3"/>
  <c r="BF188" i="3"/>
  <c r="BE188" i="3"/>
  <c r="BA188" i="3"/>
  <c r="BY188" i="3"/>
  <c r="BU214" i="3"/>
  <c r="BT214" i="3"/>
  <c r="BX226" i="3"/>
  <c r="BW226" i="3"/>
  <c r="BP226" i="3"/>
  <c r="BF226" i="3"/>
  <c r="BV241" i="3"/>
  <c r="BB241" i="3"/>
  <c r="BU241" i="3"/>
  <c r="BA241" i="3"/>
  <c r="BT241" i="3"/>
  <c r="AZ241" i="3"/>
  <c r="BR241" i="3"/>
  <c r="BQ241" i="3"/>
  <c r="BE241" i="3"/>
  <c r="BY241" i="3"/>
  <c r="BC241" i="3"/>
  <c r="BF75" i="3"/>
  <c r="BC76" i="3"/>
  <c r="BY77" i="3"/>
  <c r="BQ79" i="3"/>
  <c r="BC80" i="3"/>
  <c r="K85" i="3"/>
  <c r="BF86" i="3"/>
  <c r="BQ88" i="3"/>
  <c r="BF89" i="3"/>
  <c r="BE90" i="3"/>
  <c r="BY91" i="3"/>
  <c r="BQ93" i="3"/>
  <c r="BQ97" i="3"/>
  <c r="BC98" i="3"/>
  <c r="K100" i="3"/>
  <c r="BU102" i="3"/>
  <c r="BU106" i="3"/>
  <c r="BB109" i="3"/>
  <c r="AZ110" i="3"/>
  <c r="BV110" i="3"/>
  <c r="BQ111" i="3"/>
  <c r="BX112" i="3"/>
  <c r="BQ113" i="3"/>
  <c r="BC114" i="3"/>
  <c r="BV114" i="3"/>
  <c r="BQ116" i="3"/>
  <c r="BY117" i="3"/>
  <c r="BR121" i="3"/>
  <c r="BU127" i="3"/>
  <c r="BF128" i="3"/>
  <c r="BX129" i="3"/>
  <c r="BT130" i="3"/>
  <c r="K132" i="3"/>
  <c r="BQ139" i="3"/>
  <c r="BN141" i="3"/>
  <c r="CU141" i="3"/>
  <c r="CV141" i="3" s="1"/>
  <c r="BP142" i="3"/>
  <c r="BA148" i="3"/>
  <c r="BE151" i="3"/>
  <c r="BQ152" i="3"/>
  <c r="BN155" i="3"/>
  <c r="BE160" i="3"/>
  <c r="BC161" i="3"/>
  <c r="BB162" i="3"/>
  <c r="BT168" i="3"/>
  <c r="BT171" i="3"/>
  <c r="CR180" i="3"/>
  <c r="BE180" i="3"/>
  <c r="BC180" i="3"/>
  <c r="BB180" i="3"/>
  <c r="BQ183" i="3"/>
  <c r="K187" i="3"/>
  <c r="BP188" i="3"/>
  <c r="BR75" i="3"/>
  <c r="BR76" i="3"/>
  <c r="BB77" i="3"/>
  <c r="BU79" i="3"/>
  <c r="BN80" i="3"/>
  <c r="BY83" i="3"/>
  <c r="BN86" i="3"/>
  <c r="K87" i="3"/>
  <c r="BU88" i="3"/>
  <c r="BB91" i="3"/>
  <c r="BU97" i="3"/>
  <c r="BE98" i="3"/>
  <c r="BY106" i="3"/>
  <c r="BF109" i="3"/>
  <c r="BB110" i="3"/>
  <c r="BY112" i="3"/>
  <c r="BE114" i="3"/>
  <c r="BY114" i="3"/>
  <c r="BR116" i="3"/>
  <c r="CU117" i="3"/>
  <c r="CV117" i="3" s="1"/>
  <c r="AZ126" i="3"/>
  <c r="BY129" i="3"/>
  <c r="K135" i="3"/>
  <c r="BN137" i="3"/>
  <c r="BX139" i="3"/>
  <c r="BP141" i="3"/>
  <c r="BR142" i="3"/>
  <c r="BB148" i="3"/>
  <c r="BY148" i="3"/>
  <c r="BE150" i="3"/>
  <c r="BN151" i="3"/>
  <c r="BV154" i="3"/>
  <c r="BX154" i="3"/>
  <c r="BE154" i="3"/>
  <c r="BU154" i="3"/>
  <c r="BA154" i="3"/>
  <c r="BO155" i="3"/>
  <c r="CU155" i="3"/>
  <c r="CV155" i="3" s="1"/>
  <c r="BF160" i="3"/>
  <c r="BP161" i="3"/>
  <c r="BN162" i="3"/>
  <c r="BX171" i="3"/>
  <c r="BR188" i="3"/>
  <c r="BW224" i="3"/>
  <c r="BQ224" i="3"/>
  <c r="BN224" i="3"/>
  <c r="BU75" i="3"/>
  <c r="BU76" i="3"/>
  <c r="BR86" i="3"/>
  <c r="CU111" i="3"/>
  <c r="CV111" i="3" s="1"/>
  <c r="BX113" i="3"/>
  <c r="BY139" i="3"/>
  <c r="BT141" i="3"/>
  <c r="BU151" i="3"/>
  <c r="CU152" i="3"/>
  <c r="CV152" i="3" s="1"/>
  <c r="BP160" i="3"/>
  <c r="BU161" i="3"/>
  <c r="BT162" i="3"/>
  <c r="BW168" i="3"/>
  <c r="BY171" i="3"/>
  <c r="CU241" i="3"/>
  <c r="CV241" i="3" s="1"/>
  <c r="BY79" i="3"/>
  <c r="BU86" i="3"/>
  <c r="CU139" i="3"/>
  <c r="CV139" i="3" s="1"/>
  <c r="BF148" i="3"/>
  <c r="CU148" i="3"/>
  <c r="CV148" i="3" s="1"/>
  <c r="CR153" i="3"/>
  <c r="BT153" i="3"/>
  <c r="BA153" i="3"/>
  <c r="BW160" i="3"/>
  <c r="BX161" i="3"/>
  <c r="BU162" i="3"/>
  <c r="BV164" i="3"/>
  <c r="BP164" i="3"/>
  <c r="BN164" i="3"/>
  <c r="CU164" i="3"/>
  <c r="CV164" i="3" s="1"/>
  <c r="BF164" i="3"/>
  <c r="BE164" i="3"/>
  <c r="BX188" i="3"/>
  <c r="BV208" i="3"/>
  <c r="BT208" i="3"/>
  <c r="BQ208" i="3"/>
  <c r="BF208" i="3"/>
  <c r="BE208" i="3"/>
  <c r="BW208" i="3"/>
  <c r="BB208" i="3"/>
  <c r="K208" i="3"/>
  <c r="BP213" i="3"/>
  <c r="BU216" i="3"/>
  <c r="BR221" i="3"/>
  <c r="K225" i="3"/>
  <c r="BU227" i="3"/>
  <c r="BQ232" i="3"/>
  <c r="BY44" i="3"/>
  <c r="BW204" i="3"/>
  <c r="K211" i="3"/>
  <c r="BQ213" i="3"/>
  <c r="CU213" i="3"/>
  <c r="CV213" i="3" s="1"/>
  <c r="K216" i="3"/>
  <c r="BX216" i="3"/>
  <c r="BT221" i="3"/>
  <c r="BA225" i="3"/>
  <c r="CU225" i="3"/>
  <c r="CV225" i="3" s="1"/>
  <c r="K227" i="3"/>
  <c r="BR232" i="3"/>
  <c r="BQ237" i="3"/>
  <c r="BP246" i="3"/>
  <c r="K248" i="3"/>
  <c r="K149" i="3"/>
  <c r="K152" i="3"/>
  <c r="BT158" i="3"/>
  <c r="BW163" i="3"/>
  <c r="BF165" i="3"/>
  <c r="BU166" i="3"/>
  <c r="BW169" i="3"/>
  <c r="BW172" i="3"/>
  <c r="BW174" i="3"/>
  <c r="BF175" i="3"/>
  <c r="BU176" i="3"/>
  <c r="BN181" i="3"/>
  <c r="BU189" i="3"/>
  <c r="BX190" i="3"/>
  <c r="BN191" i="3"/>
  <c r="BP200" i="3"/>
  <c r="BA202" i="3"/>
  <c r="BY202" i="3"/>
  <c r="BR203" i="3"/>
  <c r="BB204" i="3"/>
  <c r="BY204" i="3"/>
  <c r="BE205" i="3"/>
  <c r="BN211" i="3"/>
  <c r="BX209" i="3"/>
  <c r="CU210" i="3"/>
  <c r="CV210" i="3" s="1"/>
  <c r="BA213" i="3"/>
  <c r="BT213" i="3"/>
  <c r="BP215" i="3"/>
  <c r="BC216" i="3"/>
  <c r="BP220" i="3"/>
  <c r="BA221" i="3"/>
  <c r="BC225" i="3"/>
  <c r="BB227" i="3"/>
  <c r="BR230" i="3"/>
  <c r="BA231" i="3"/>
  <c r="BA232" i="3"/>
  <c r="BU232" i="3"/>
  <c r="BN233" i="3"/>
  <c r="BX234" i="3"/>
  <c r="BQ236" i="3"/>
  <c r="BV238" i="3"/>
  <c r="BA244" i="3"/>
  <c r="BT247" i="3"/>
  <c r="BB248" i="3"/>
  <c r="BX163" i="3"/>
  <c r="BT181" i="3"/>
  <c r="BR191" i="3"/>
  <c r="BC202" i="3"/>
  <c r="BT203" i="3"/>
  <c r="BC204" i="3"/>
  <c r="BF205" i="3"/>
  <c r="BP211" i="3"/>
  <c r="BB213" i="3"/>
  <c r="BU213" i="3"/>
  <c r="BE216" i="3"/>
  <c r="BX219" i="3"/>
  <c r="BB221" i="3"/>
  <c r="BX221" i="3"/>
  <c r="BE225" i="3"/>
  <c r="BC227" i="3"/>
  <c r="BU231" i="3"/>
  <c r="BB232" i="3"/>
  <c r="BV232" i="3"/>
  <c r="BQ233" i="3"/>
  <c r="BW235" i="3"/>
  <c r="BR236" i="3"/>
  <c r="K237" i="3"/>
  <c r="BW237" i="3"/>
  <c r="BW244" i="3"/>
  <c r="BU247" i="3"/>
  <c r="BN248" i="3"/>
  <c r="BY163" i="3"/>
  <c r="BT165" i="3"/>
  <c r="K172" i="3"/>
  <c r="BT175" i="3"/>
  <c r="BU181" i="3"/>
  <c r="BT191" i="3"/>
  <c r="BE202" i="3"/>
  <c r="BU203" i="3"/>
  <c r="BF204" i="3"/>
  <c r="BR205" i="3"/>
  <c r="BC213" i="3"/>
  <c r="BN216" i="3"/>
  <c r="BY219" i="3"/>
  <c r="BC221" i="3"/>
  <c r="CU221" i="3"/>
  <c r="CV221" i="3" s="1"/>
  <c r="BR225" i="3"/>
  <c r="BQ227" i="3"/>
  <c r="BC232" i="3"/>
  <c r="BW232" i="3"/>
  <c r="BU233" i="3"/>
  <c r="BX236" i="3"/>
  <c r="BA237" i="3"/>
  <c r="BX237" i="3"/>
  <c r="BY247" i="3"/>
  <c r="BP248" i="3"/>
  <c r="BB158" i="3"/>
  <c r="BW158" i="3"/>
  <c r="CU163" i="3"/>
  <c r="CV163" i="3" s="1"/>
  <c r="BU165" i="3"/>
  <c r="BB166" i="3"/>
  <c r="BX166" i="3"/>
  <c r="BA169" i="3"/>
  <c r="K170" i="3"/>
  <c r="BB174" i="3"/>
  <c r="BU175" i="3"/>
  <c r="BB176" i="3"/>
  <c r="BX176" i="3"/>
  <c r="K189" i="3"/>
  <c r="BA191" i="3"/>
  <c r="BU191" i="3"/>
  <c r="BF192" i="3"/>
  <c r="BC193" i="3"/>
  <c r="BA200" i="3"/>
  <c r="BU200" i="3"/>
  <c r="BN202" i="3"/>
  <c r="K203" i="3"/>
  <c r="BW203" i="3"/>
  <c r="BN204" i="3"/>
  <c r="CU211" i="3"/>
  <c r="CV211" i="3" s="1"/>
  <c r="BE213" i="3"/>
  <c r="BW213" i="3"/>
  <c r="BY215" i="3"/>
  <c r="BQ216" i="3"/>
  <c r="BA219" i="3"/>
  <c r="BW220" i="3"/>
  <c r="BF221" i="3"/>
  <c r="BC223" i="3"/>
  <c r="BT225" i="3"/>
  <c r="BR227" i="3"/>
  <c r="BA230" i="3"/>
  <c r="BW230" i="3"/>
  <c r="BE232" i="3"/>
  <c r="BY236" i="3"/>
  <c r="BB237" i="3"/>
  <c r="BW242" i="3"/>
  <c r="BX248" i="3"/>
  <c r="BU225" i="3"/>
  <c r="CR53" i="3"/>
  <c r="BN53" i="3"/>
  <c r="BV53" i="3"/>
  <c r="BW78" i="3"/>
  <c r="BU78" i="3"/>
  <c r="BN78" i="3"/>
  <c r="BN105" i="3"/>
  <c r="CU105" i="3"/>
  <c r="CV105" i="3" s="1"/>
  <c r="BF105" i="3"/>
  <c r="BY105" i="3"/>
  <c r="BC105" i="3"/>
  <c r="CR144" i="3"/>
  <c r="BY144" i="3"/>
  <c r="BF144" i="3"/>
  <c r="BX144" i="3"/>
  <c r="BE144" i="3"/>
  <c r="BW144" i="3"/>
  <c r="BC144" i="3"/>
  <c r="BT144" i="3"/>
  <c r="BA144" i="3"/>
  <c r="BU144" i="3"/>
  <c r="BR144" i="3"/>
  <c r="BQ144" i="3"/>
  <c r="BB144" i="3"/>
  <c r="BN18" i="3"/>
  <c r="BN19" i="3" s="1"/>
  <c r="BV22" i="3"/>
  <c r="BN28" i="3"/>
  <c r="BV30" i="3"/>
  <c r="BQ34" i="3"/>
  <c r="BY36" i="3"/>
  <c r="K44" i="3"/>
  <c r="BO45" i="3"/>
  <c r="BO47" i="3"/>
  <c r="BN49" i="3"/>
  <c r="BY53" i="3"/>
  <c r="BO57" i="3"/>
  <c r="BQ58" i="3"/>
  <c r="BX58" i="3"/>
  <c r="BE59" i="3"/>
  <c r="CU66" i="3"/>
  <c r="CV66" i="3" s="1"/>
  <c r="BF66" i="3"/>
  <c r="BX66" i="3"/>
  <c r="BR70" i="3"/>
  <c r="K78" i="3"/>
  <c r="BX78" i="3"/>
  <c r="BQ81" i="3"/>
  <c r="BY81" i="3"/>
  <c r="BC81" i="3"/>
  <c r="BX95" i="3"/>
  <c r="BB95" i="3"/>
  <c r="BU95" i="3"/>
  <c r="BQ95" i="3"/>
  <c r="BW96" i="3"/>
  <c r="BU96" i="3"/>
  <c r="BC96" i="3"/>
  <c r="BT96" i="3"/>
  <c r="BB96" i="3"/>
  <c r="CU96" i="3"/>
  <c r="CV96" i="3" s="1"/>
  <c r="BR96" i="3"/>
  <c r="AZ96" i="3"/>
  <c r="BY96" i="3"/>
  <c r="BO96" i="3"/>
  <c r="BV96" i="3"/>
  <c r="K105" i="3"/>
  <c r="AZ118" i="3"/>
  <c r="BN131" i="3"/>
  <c r="CU131" i="3"/>
  <c r="CV131" i="3" s="1"/>
  <c r="BF131" i="3"/>
  <c r="BX131" i="3"/>
  <c r="BU131" i="3"/>
  <c r="BR131" i="3"/>
  <c r="BC131" i="3"/>
  <c r="BB131" i="3"/>
  <c r="CR159" i="3"/>
  <c r="BU159" i="3"/>
  <c r="BB159" i="3"/>
  <c r="BT159" i="3"/>
  <c r="BA159" i="3"/>
  <c r="BR159" i="3"/>
  <c r="BP159" i="3"/>
  <c r="BY159" i="3"/>
  <c r="BF159" i="3"/>
  <c r="BE159" i="3"/>
  <c r="BC159" i="3"/>
  <c r="CU159" i="3"/>
  <c r="CV159" i="3" s="1"/>
  <c r="BX159" i="3"/>
  <c r="AZ40" i="3"/>
  <c r="X154" i="4" s="1"/>
  <c r="Y154" i="4" s="1"/>
  <c r="Z154" i="4" s="1"/>
  <c r="BR45" i="3"/>
  <c r="BR47" i="3"/>
  <c r="BW54" i="3"/>
  <c r="AZ78" i="3"/>
  <c r="BB105" i="3"/>
  <c r="BR33" i="3"/>
  <c r="CR36" i="3"/>
  <c r="BP36" i="3"/>
  <c r="BD40" i="3"/>
  <c r="BE44" i="3"/>
  <c r="BR49" i="3"/>
  <c r="K53" i="3"/>
  <c r="BT57" i="3"/>
  <c r="BW69" i="3"/>
  <c r="BX69" i="3"/>
  <c r="BE69" i="3"/>
  <c r="BR69" i="3"/>
  <c r="AZ69" i="3"/>
  <c r="BO69" i="3"/>
  <c r="BX70" i="3"/>
  <c r="BB78" i="3"/>
  <c r="CU78" i="3"/>
  <c r="CV78" i="3" s="1"/>
  <c r="BW84" i="3"/>
  <c r="CU84" i="3"/>
  <c r="CV84" i="3" s="1"/>
  <c r="BF84" i="3"/>
  <c r="BY84" i="3"/>
  <c r="BC84" i="3"/>
  <c r="BX84" i="3"/>
  <c r="BU84" i="3"/>
  <c r="BQ85" i="3"/>
  <c r="BN85" i="3"/>
  <c r="CU85" i="3"/>
  <c r="CV85" i="3" s="1"/>
  <c r="BF85" i="3"/>
  <c r="BX85" i="3"/>
  <c r="BB85" i="3"/>
  <c r="BW92" i="3"/>
  <c r="CU92" i="3"/>
  <c r="CV92" i="3" s="1"/>
  <c r="BR92" i="3"/>
  <c r="AZ92" i="3"/>
  <c r="BQ92" i="3"/>
  <c r="BY92" i="3"/>
  <c r="BO92" i="3"/>
  <c r="BV92" i="3"/>
  <c r="BF92" i="3"/>
  <c r="K99" i="3"/>
  <c r="BQ105" i="3"/>
  <c r="BX107" i="3"/>
  <c r="BB107" i="3"/>
  <c r="BU107" i="3"/>
  <c r="BQ107" i="3"/>
  <c r="BW108" i="3"/>
  <c r="BU108" i="3"/>
  <c r="BC108" i="3"/>
  <c r="BT108" i="3"/>
  <c r="BB108" i="3"/>
  <c r="CU108" i="3"/>
  <c r="CV108" i="3" s="1"/>
  <c r="BR108" i="3"/>
  <c r="AZ108" i="3"/>
  <c r="BY108" i="3"/>
  <c r="BO108" i="3"/>
  <c r="BV108" i="3"/>
  <c r="BW120" i="3"/>
  <c r="CU120" i="3"/>
  <c r="CV120" i="3" s="1"/>
  <c r="BR120" i="3"/>
  <c r="AZ120" i="3"/>
  <c r="BQ120" i="3"/>
  <c r="BY120" i="3"/>
  <c r="BO120" i="3"/>
  <c r="BV120" i="3"/>
  <c r="BF120" i="3"/>
  <c r="BE120" i="3"/>
  <c r="BX123" i="3"/>
  <c r="BB123" i="3"/>
  <c r="BU123" i="3"/>
  <c r="BQ123" i="3"/>
  <c r="BN123" i="3"/>
  <c r="BV18" i="3"/>
  <c r="BV19" i="3" s="1"/>
  <c r="K22" i="3"/>
  <c r="BD23" i="3"/>
  <c r="BV28" i="3"/>
  <c r="K30" i="3"/>
  <c r="CR33" i="3"/>
  <c r="K36" i="3"/>
  <c r="BS36" i="3"/>
  <c r="BF44" i="3"/>
  <c r="BV45" i="3"/>
  <c r="BV47" i="3"/>
  <c r="CR51" i="3"/>
  <c r="BO51" i="3"/>
  <c r="AZ51" i="3"/>
  <c r="X176" i="4" s="1"/>
  <c r="Y176" i="4" s="1"/>
  <c r="Z176" i="4" s="1"/>
  <c r="BV51" i="3"/>
  <c r="AZ53" i="3"/>
  <c r="X180" i="4" s="1"/>
  <c r="Y180" i="4" s="1"/>
  <c r="Z180" i="4" s="1"/>
  <c r="BU57" i="3"/>
  <c r="BC58" i="3"/>
  <c r="BW59" i="3"/>
  <c r="BT59" i="3"/>
  <c r="BB59" i="3"/>
  <c r="BY59" i="3"/>
  <c r="BO59" i="3"/>
  <c r="BQ59" i="3"/>
  <c r="BC66" i="3"/>
  <c r="BQ69" i="3"/>
  <c r="K70" i="3"/>
  <c r="CU70" i="3"/>
  <c r="CV70" i="3" s="1"/>
  <c r="BQ72" i="3"/>
  <c r="BX72" i="3"/>
  <c r="BQ75" i="3"/>
  <c r="BY75" i="3"/>
  <c r="BC75" i="3"/>
  <c r="BC78" i="3"/>
  <c r="BW82" i="3"/>
  <c r="BU82" i="3"/>
  <c r="BN82" i="3"/>
  <c r="K92" i="3"/>
  <c r="BX92" i="3"/>
  <c r="BF95" i="3"/>
  <c r="BE96" i="3"/>
  <c r="BB99" i="3"/>
  <c r="BR105" i="3"/>
  <c r="K107" i="3"/>
  <c r="BX108" i="3"/>
  <c r="K120" i="3"/>
  <c r="BN121" i="3"/>
  <c r="CU121" i="3"/>
  <c r="CV121" i="3" s="1"/>
  <c r="BF121" i="3"/>
  <c r="BY121" i="3"/>
  <c r="BC121" i="3"/>
  <c r="BU121" i="3"/>
  <c r="K123" i="3"/>
  <c r="CU144" i="3"/>
  <c r="CV144" i="3" s="1"/>
  <c r="K47" i="3"/>
  <c r="BY47" i="3"/>
  <c r="BV49" i="3"/>
  <c r="BY51" i="3"/>
  <c r="BC53" i="3"/>
  <c r="BQ56" i="3"/>
  <c r="BB57" i="3"/>
  <c r="BF58" i="3"/>
  <c r="BR59" i="3"/>
  <c r="BN61" i="3"/>
  <c r="CU61" i="3"/>
  <c r="CV61" i="3" s="1"/>
  <c r="CR65" i="3"/>
  <c r="BT65" i="3"/>
  <c r="BD65" i="3"/>
  <c r="BP65" i="3"/>
  <c r="BO65" i="3"/>
  <c r="BN66" i="3"/>
  <c r="BU69" i="3"/>
  <c r="BW71" i="3"/>
  <c r="BC71" i="3"/>
  <c r="BQ71" i="3"/>
  <c r="K71" i="3"/>
  <c r="BO71" i="3"/>
  <c r="K72" i="3"/>
  <c r="BY72" i="3"/>
  <c r="BX75" i="3"/>
  <c r="BF76" i="3"/>
  <c r="BF78" i="3"/>
  <c r="BR80" i="3"/>
  <c r="BF81" i="3"/>
  <c r="BX82" i="3"/>
  <c r="K84" i="3"/>
  <c r="BX89" i="3"/>
  <c r="BB89" i="3"/>
  <c r="BU89" i="3"/>
  <c r="BQ89" i="3"/>
  <c r="BW90" i="3"/>
  <c r="BU90" i="3"/>
  <c r="BC90" i="3"/>
  <c r="BT90" i="3"/>
  <c r="BB90" i="3"/>
  <c r="CU90" i="3"/>
  <c r="CV90" i="3" s="1"/>
  <c r="BR90" i="3"/>
  <c r="AZ90" i="3"/>
  <c r="BY90" i="3"/>
  <c r="BO90" i="3"/>
  <c r="BV90" i="3"/>
  <c r="BB92" i="3"/>
  <c r="BN95" i="3"/>
  <c r="BF96" i="3"/>
  <c r="BT98" i="3"/>
  <c r="BX101" i="3"/>
  <c r="BB101" i="3"/>
  <c r="BU101" i="3"/>
  <c r="BQ101" i="3"/>
  <c r="BW102" i="3"/>
  <c r="BT102" i="3"/>
  <c r="BB102" i="3"/>
  <c r="CU102" i="3"/>
  <c r="CV102" i="3" s="1"/>
  <c r="BR102" i="3"/>
  <c r="AZ102" i="3"/>
  <c r="BQ102" i="3"/>
  <c r="K102" i="3"/>
  <c r="BX102" i="3"/>
  <c r="BN102" i="3"/>
  <c r="BU105" i="3"/>
  <c r="BC107" i="3"/>
  <c r="K108" i="3"/>
  <c r="BW112" i="3"/>
  <c r="BV112" i="3"/>
  <c r="BF112" i="3"/>
  <c r="BE112" i="3"/>
  <c r="BU112" i="3"/>
  <c r="BC112" i="3"/>
  <c r="CU112" i="3"/>
  <c r="CV112" i="3" s="1"/>
  <c r="BR112" i="3"/>
  <c r="AZ112" i="3"/>
  <c r="BQ112" i="3"/>
  <c r="BV118" i="3"/>
  <c r="BB120" i="3"/>
  <c r="K121" i="3"/>
  <c r="BC123" i="3"/>
  <c r="CR184" i="3"/>
  <c r="BP184" i="3"/>
  <c r="BY184" i="3"/>
  <c r="BF184" i="3"/>
  <c r="BX184" i="3"/>
  <c r="BE184" i="3"/>
  <c r="BW184" i="3"/>
  <c r="BC184" i="3"/>
  <c r="BU184" i="3"/>
  <c r="BB184" i="3"/>
  <c r="CU184" i="3"/>
  <c r="CV184" i="3" s="1"/>
  <c r="BT184" i="3"/>
  <c r="BR184" i="3"/>
  <c r="BQ184" i="3"/>
  <c r="BA184" i="3"/>
  <c r="CR194" i="3"/>
  <c r="BQ194" i="3"/>
  <c r="K194" i="3"/>
  <c r="BX194" i="3"/>
  <c r="BF194" i="3"/>
  <c r="BW194" i="3"/>
  <c r="BE194" i="3"/>
  <c r="BC194" i="3"/>
  <c r="BU194" i="3"/>
  <c r="BB194" i="3"/>
  <c r="BT194" i="3"/>
  <c r="BA194" i="3"/>
  <c r="CU194" i="3"/>
  <c r="CV194" i="3" s="1"/>
  <c r="BY194" i="3"/>
  <c r="BR194" i="3"/>
  <c r="BP194" i="3"/>
  <c r="BN194" i="3"/>
  <c r="BC33" i="3"/>
  <c r="BW57" i="3"/>
  <c r="BE57" i="3"/>
  <c r="CU57" i="3"/>
  <c r="CV57" i="3" s="1"/>
  <c r="BR57" i="3"/>
  <c r="AZ57" i="3"/>
  <c r="BQ57" i="3"/>
  <c r="BY70" i="3"/>
  <c r="BC70" i="3"/>
  <c r="BU70" i="3"/>
  <c r="BY78" i="3"/>
  <c r="BN99" i="3"/>
  <c r="CU99" i="3"/>
  <c r="CV99" i="3" s="1"/>
  <c r="BF99" i="3"/>
  <c r="BY99" i="3"/>
  <c r="BC99" i="3"/>
  <c r="BP144" i="3"/>
  <c r="BS23" i="3"/>
  <c r="BR31" i="3"/>
  <c r="BX44" i="3"/>
  <c r="BY45" i="3"/>
  <c r="BN22" i="3"/>
  <c r="AZ26" i="3"/>
  <c r="BN30" i="3"/>
  <c r="BY31" i="3"/>
  <c r="BB36" i="3"/>
  <c r="BU36" i="3"/>
  <c r="BO39" i="3"/>
  <c r="BW43" i="3"/>
  <c r="AZ45" i="3"/>
  <c r="AZ47" i="3"/>
  <c r="K49" i="3"/>
  <c r="BY49" i="3"/>
  <c r="BO53" i="3"/>
  <c r="BB54" i="3"/>
  <c r="BW55" i="3"/>
  <c r="BY55" i="3"/>
  <c r="BO55" i="3"/>
  <c r="BE55" i="3"/>
  <c r="BQ55" i="3"/>
  <c r="BC57" i="3"/>
  <c r="BX57" i="3"/>
  <c r="BN58" i="3"/>
  <c r="K59" i="3"/>
  <c r="BU59" i="3"/>
  <c r="BN62" i="3"/>
  <c r="BX62" i="3"/>
  <c r="BB62" i="3"/>
  <c r="BR65" i="3"/>
  <c r="BQ66" i="3"/>
  <c r="K69" i="3"/>
  <c r="BF70" i="3"/>
  <c r="BR71" i="3"/>
  <c r="BB72" i="3"/>
  <c r="CU72" i="3"/>
  <c r="CV72" i="3" s="1"/>
  <c r="CU75" i="3"/>
  <c r="CV75" i="3" s="1"/>
  <c r="BQ78" i="3"/>
  <c r="BN81" i="3"/>
  <c r="K82" i="3"/>
  <c r="BY82" i="3"/>
  <c r="BB84" i="3"/>
  <c r="BC85" i="3"/>
  <c r="K89" i="3"/>
  <c r="BX90" i="3"/>
  <c r="BC92" i="3"/>
  <c r="BN93" i="3"/>
  <c r="CU93" i="3"/>
  <c r="CV93" i="3" s="1"/>
  <c r="BF93" i="3"/>
  <c r="BY93" i="3"/>
  <c r="BC93" i="3"/>
  <c r="BR95" i="3"/>
  <c r="BN96" i="3"/>
  <c r="BR99" i="3"/>
  <c r="K101" i="3"/>
  <c r="BV102" i="3"/>
  <c r="BX105" i="3"/>
  <c r="BF107" i="3"/>
  <c r="BE108" i="3"/>
  <c r="K112" i="3"/>
  <c r="BC120" i="3"/>
  <c r="BB121" i="3"/>
  <c r="BF123" i="3"/>
  <c r="BW134" i="3"/>
  <c r="BU134" i="3"/>
  <c r="BC134" i="3"/>
  <c r="BT134" i="3"/>
  <c r="BB134" i="3"/>
  <c r="BY134" i="3"/>
  <c r="BO134" i="3"/>
  <c r="BQ134" i="3"/>
  <c r="BN134" i="3"/>
  <c r="CU134" i="3"/>
  <c r="CV134" i="3" s="1"/>
  <c r="BF134" i="3"/>
  <c r="BX134" i="3"/>
  <c r="AZ134" i="3"/>
  <c r="BV134" i="3"/>
  <c r="K45" i="3"/>
  <c r="K18" i="3"/>
  <c r="K19" i="3" s="1"/>
  <c r="BO22" i="3"/>
  <c r="BN26" i="3"/>
  <c r="K28" i="3"/>
  <c r="BO30" i="3"/>
  <c r="BV32" i="3"/>
  <c r="K34" i="3"/>
  <c r="BV36" i="3"/>
  <c r="BP39" i="3"/>
  <c r="CR43" i="3"/>
  <c r="BC45" i="3"/>
  <c r="BC47" i="3"/>
  <c r="AZ49" i="3"/>
  <c r="X172" i="4" s="1"/>
  <c r="Y172" i="4" s="1"/>
  <c r="Z172" i="4" s="1"/>
  <c r="K51" i="3"/>
  <c r="BR53" i="3"/>
  <c r="BY56" i="3"/>
  <c r="BC56" i="3"/>
  <c r="BU56" i="3"/>
  <c r="BF57" i="3"/>
  <c r="BY57" i="3"/>
  <c r="BR58" i="3"/>
  <c r="AZ59" i="3"/>
  <c r="BW61" i="3"/>
  <c r="BQ61" i="3"/>
  <c r="BV61" i="3"/>
  <c r="BF61" i="3"/>
  <c r="BR61" i="3"/>
  <c r="BR66" i="3"/>
  <c r="BB69" i="3"/>
  <c r="BY69" i="3"/>
  <c r="BN70" i="3"/>
  <c r="BC72" i="3"/>
  <c r="BB75" i="3"/>
  <c r="BW76" i="3"/>
  <c r="BO76" i="3"/>
  <c r="BX76" i="3"/>
  <c r="BE76" i="3"/>
  <c r="BQ76" i="3"/>
  <c r="BR78" i="3"/>
  <c r="BW80" i="3"/>
  <c r="CU80" i="3"/>
  <c r="CV80" i="3" s="1"/>
  <c r="BF80" i="3"/>
  <c r="BX80" i="3"/>
  <c r="BR81" i="3"/>
  <c r="BB82" i="3"/>
  <c r="CU82" i="3"/>
  <c r="CV82" i="3" s="1"/>
  <c r="BN84" i="3"/>
  <c r="BR85" i="3"/>
  <c r="BE92" i="3"/>
  <c r="BY95" i="3"/>
  <c r="BQ96" i="3"/>
  <c r="BW98" i="3"/>
  <c r="CU98" i="3"/>
  <c r="CV98" i="3" s="1"/>
  <c r="BR98" i="3"/>
  <c r="AZ98" i="3"/>
  <c r="BQ98" i="3"/>
  <c r="BY98" i="3"/>
  <c r="BO98" i="3"/>
  <c r="BV98" i="3"/>
  <c r="BF98" i="3"/>
  <c r="BU99" i="3"/>
  <c r="BN107" i="3"/>
  <c r="BF108" i="3"/>
  <c r="BQ115" i="3"/>
  <c r="BN115" i="3"/>
  <c r="CU115" i="3"/>
  <c r="CV115" i="3" s="1"/>
  <c r="BF115" i="3"/>
  <c r="BX115" i="3"/>
  <c r="BB115" i="3"/>
  <c r="BW118" i="3"/>
  <c r="BE118" i="3"/>
  <c r="BU118" i="3"/>
  <c r="BC118" i="3"/>
  <c r="BT118" i="3"/>
  <c r="BB118" i="3"/>
  <c r="BQ118" i="3"/>
  <c r="BY118" i="3"/>
  <c r="BO118" i="3"/>
  <c r="CU118" i="3"/>
  <c r="CV118" i="3" s="1"/>
  <c r="BN120" i="3"/>
  <c r="BQ121" i="3"/>
  <c r="BR123" i="3"/>
  <c r="BW136" i="3"/>
  <c r="BQ136" i="3"/>
  <c r="BY136" i="3"/>
  <c r="BO136" i="3"/>
  <c r="BE136" i="3"/>
  <c r="BR136" i="3"/>
  <c r="BN136" i="3"/>
  <c r="BF136" i="3"/>
  <c r="BX136" i="3"/>
  <c r="BB136" i="3"/>
  <c r="BV136" i="3"/>
  <c r="AZ136" i="3"/>
  <c r="BX109" i="3"/>
  <c r="BR111" i="3"/>
  <c r="AZ122" i="3"/>
  <c r="BR122" i="3"/>
  <c r="CU122" i="3"/>
  <c r="CV122" i="3" s="1"/>
  <c r="BN124" i="3"/>
  <c r="BX124" i="3"/>
  <c r="BB125" i="3"/>
  <c r="BX125" i="3"/>
  <c r="BE126" i="3"/>
  <c r="BV126" i="3"/>
  <c r="BF133" i="3"/>
  <c r="K134" i="3"/>
  <c r="BO138" i="3"/>
  <c r="CR145" i="3"/>
  <c r="BU145" i="3"/>
  <c r="BC145" i="3"/>
  <c r="BT145" i="3"/>
  <c r="BB145" i="3"/>
  <c r="CU145" i="3"/>
  <c r="CV145" i="3" s="1"/>
  <c r="BQ145" i="3"/>
  <c r="BA145" i="3"/>
  <c r="BX145" i="3"/>
  <c r="BO145" i="3"/>
  <c r="BV145" i="3"/>
  <c r="BF60" i="3"/>
  <c r="CU60" i="3"/>
  <c r="CV60" i="3" s="1"/>
  <c r="BC63" i="3"/>
  <c r="BU63" i="3"/>
  <c r="BR64" i="3"/>
  <c r="K65" i="3"/>
  <c r="BY65" i="3"/>
  <c r="BF77" i="3"/>
  <c r="CU77" i="3"/>
  <c r="CV77" i="3" s="1"/>
  <c r="BR79" i="3"/>
  <c r="BR83" i="3"/>
  <c r="BC86" i="3"/>
  <c r="BY86" i="3"/>
  <c r="BN87" i="3"/>
  <c r="BN88" i="3"/>
  <c r="CU88" i="3"/>
  <c r="CV88" i="3" s="1"/>
  <c r="BF91" i="3"/>
  <c r="CU91" i="3"/>
  <c r="CV91" i="3" s="1"/>
  <c r="BB94" i="3"/>
  <c r="BT94" i="3"/>
  <c r="BF97" i="3"/>
  <c r="CU97" i="3"/>
  <c r="CV97" i="3" s="1"/>
  <c r="AZ100" i="3"/>
  <c r="BR100" i="3"/>
  <c r="CU100" i="3"/>
  <c r="CV100" i="3" s="1"/>
  <c r="BB106" i="3"/>
  <c r="BT106" i="3"/>
  <c r="BC109" i="3"/>
  <c r="BY109" i="3"/>
  <c r="BE110" i="3"/>
  <c r="BU111" i="3"/>
  <c r="BN113" i="3"/>
  <c r="BN114" i="3"/>
  <c r="BX114" i="3"/>
  <c r="BC116" i="3"/>
  <c r="BU116" i="3"/>
  <c r="BR117" i="3"/>
  <c r="BF119" i="3"/>
  <c r="CU119" i="3"/>
  <c r="CV119" i="3" s="1"/>
  <c r="BB122" i="3"/>
  <c r="BT122" i="3"/>
  <c r="BO124" i="3"/>
  <c r="BY124" i="3"/>
  <c r="BC125" i="3"/>
  <c r="BY125" i="3"/>
  <c r="BF126" i="3"/>
  <c r="BW128" i="3"/>
  <c r="BE128" i="3"/>
  <c r="BU128" i="3"/>
  <c r="BC128" i="3"/>
  <c r="BQ128" i="3"/>
  <c r="BT128" i="3"/>
  <c r="BW130" i="3"/>
  <c r="CU130" i="3"/>
  <c r="CV130" i="3" s="1"/>
  <c r="BR130" i="3"/>
  <c r="AZ130" i="3"/>
  <c r="BQ130" i="3"/>
  <c r="BV130" i="3"/>
  <c r="BF130" i="3"/>
  <c r="BU130" i="3"/>
  <c r="BN133" i="3"/>
  <c r="BW145" i="3"/>
  <c r="BV152" i="3"/>
  <c r="BX152" i="3"/>
  <c r="BN152" i="3"/>
  <c r="BW152" i="3"/>
  <c r="BF152" i="3"/>
  <c r="BE152" i="3"/>
  <c r="BT152" i="3"/>
  <c r="BB152" i="3"/>
  <c r="BR152" i="3"/>
  <c r="BA152" i="3"/>
  <c r="BV217" i="3"/>
  <c r="CU217" i="3"/>
  <c r="CV217" i="3" s="1"/>
  <c r="BR217" i="3"/>
  <c r="BA217" i="3"/>
  <c r="BQ217" i="3"/>
  <c r="BW217" i="3"/>
  <c r="BF217" i="3"/>
  <c r="BU217" i="3"/>
  <c r="BC217" i="3"/>
  <c r="BT217" i="3"/>
  <c r="BP217" i="3"/>
  <c r="BN217" i="3"/>
  <c r="BE217" i="3"/>
  <c r="BB217" i="3"/>
  <c r="BY217" i="3"/>
  <c r="BX217" i="3"/>
  <c r="BR87" i="3"/>
  <c r="BE94" i="3"/>
  <c r="BC100" i="3"/>
  <c r="BU100" i="3"/>
  <c r="BE106" i="3"/>
  <c r="BN109" i="3"/>
  <c r="BN110" i="3"/>
  <c r="BX110" i="3"/>
  <c r="BB111" i="3"/>
  <c r="BX111" i="3"/>
  <c r="BR113" i="3"/>
  <c r="BE122" i="3"/>
  <c r="AZ124" i="3"/>
  <c r="BR124" i="3"/>
  <c r="CU124" i="3"/>
  <c r="CV124" i="3" s="1"/>
  <c r="BN125" i="3"/>
  <c r="BW126" i="3"/>
  <c r="BY126" i="3"/>
  <c r="BX126" i="3"/>
  <c r="BU126" i="3"/>
  <c r="BC126" i="3"/>
  <c r="BO126" i="3"/>
  <c r="BU133" i="3"/>
  <c r="BW138" i="3"/>
  <c r="BV138" i="3"/>
  <c r="BF138" i="3"/>
  <c r="BE138" i="3"/>
  <c r="BU138" i="3"/>
  <c r="BC138" i="3"/>
  <c r="CU138" i="3"/>
  <c r="CV138" i="3" s="1"/>
  <c r="BR138" i="3"/>
  <c r="AZ138" i="3"/>
  <c r="BX138" i="3"/>
  <c r="BE145" i="3"/>
  <c r="BR60" i="3"/>
  <c r="BN63" i="3"/>
  <c r="BX63" i="3"/>
  <c r="BB64" i="3"/>
  <c r="BX64" i="3"/>
  <c r="BR77" i="3"/>
  <c r="BB79" i="3"/>
  <c r="BX79" i="3"/>
  <c r="BB83" i="3"/>
  <c r="BX83" i="3"/>
  <c r="BQ86" i="3"/>
  <c r="BU87" i="3"/>
  <c r="AZ88" i="3"/>
  <c r="BR88" i="3"/>
  <c r="BR91" i="3"/>
  <c r="BF94" i="3"/>
  <c r="BV94" i="3"/>
  <c r="BR97" i="3"/>
  <c r="BE100" i="3"/>
  <c r="BF106" i="3"/>
  <c r="BV106" i="3"/>
  <c r="BQ109" i="3"/>
  <c r="BO110" i="3"/>
  <c r="BY110" i="3"/>
  <c r="BC111" i="3"/>
  <c r="BY111" i="3"/>
  <c r="BU113" i="3"/>
  <c r="AZ114" i="3"/>
  <c r="BR114" i="3"/>
  <c r="CU114" i="3"/>
  <c r="CV114" i="3" s="1"/>
  <c r="BN116" i="3"/>
  <c r="BX116" i="3"/>
  <c r="BB117" i="3"/>
  <c r="BX117" i="3"/>
  <c r="BR119" i="3"/>
  <c r="BF122" i="3"/>
  <c r="BV122" i="3"/>
  <c r="BB124" i="3"/>
  <c r="BT124" i="3"/>
  <c r="BQ125" i="3"/>
  <c r="BQ126" i="3"/>
  <c r="BB128" i="3"/>
  <c r="BY128" i="3"/>
  <c r="BC130" i="3"/>
  <c r="BY130" i="3"/>
  <c r="CU137" i="3"/>
  <c r="CV137" i="3" s="1"/>
  <c r="BF137" i="3"/>
  <c r="BY137" i="3"/>
  <c r="BC137" i="3"/>
  <c r="BX137" i="3"/>
  <c r="BB137" i="3"/>
  <c r="BU137" i="3"/>
  <c r="BY138" i="3"/>
  <c r="CR143" i="3"/>
  <c r="CU143" i="3"/>
  <c r="CV143" i="3" s="1"/>
  <c r="BQ143" i="3"/>
  <c r="AZ143" i="3"/>
  <c r="BP143" i="3"/>
  <c r="BX143" i="3"/>
  <c r="BO143" i="3"/>
  <c r="BV143" i="3"/>
  <c r="BF143" i="3"/>
  <c r="BF145" i="3"/>
  <c r="BP152" i="3"/>
  <c r="BV185" i="3"/>
  <c r="BX185" i="3"/>
  <c r="BF185" i="3"/>
  <c r="BW185" i="3"/>
  <c r="BE185" i="3"/>
  <c r="BB185" i="3"/>
  <c r="BU185" i="3"/>
  <c r="BA185" i="3"/>
  <c r="BT185" i="3"/>
  <c r="CU185" i="3"/>
  <c r="CV185" i="3" s="1"/>
  <c r="BQ185" i="3"/>
  <c r="BP185" i="3"/>
  <c r="BN185" i="3"/>
  <c r="BV195" i="3"/>
  <c r="BW195" i="3"/>
  <c r="BF195" i="3"/>
  <c r="BX195" i="3"/>
  <c r="BE195" i="3"/>
  <c r="BC195" i="3"/>
  <c r="BU195" i="3"/>
  <c r="BB195" i="3"/>
  <c r="BT195" i="3"/>
  <c r="BA195" i="3"/>
  <c r="BR195" i="3"/>
  <c r="CU195" i="3"/>
  <c r="CV195" i="3" s="1"/>
  <c r="BY195" i="3"/>
  <c r="BQ195" i="3"/>
  <c r="BP195" i="3"/>
  <c r="BN195" i="3"/>
  <c r="BN94" i="3"/>
  <c r="BX94" i="3"/>
  <c r="BF100" i="3"/>
  <c r="BV100" i="3"/>
  <c r="BN106" i="3"/>
  <c r="BX106" i="3"/>
  <c r="BR109" i="3"/>
  <c r="BN122" i="3"/>
  <c r="BX122" i="3"/>
  <c r="BR125" i="3"/>
  <c r="BX133" i="3"/>
  <c r="BB133" i="3"/>
  <c r="BQ133" i="3"/>
  <c r="CU133" i="3"/>
  <c r="CV133" i="3" s="1"/>
  <c r="BN150" i="3"/>
  <c r="BX150" i="3"/>
  <c r="BQ153" i="3"/>
  <c r="CU153" i="3"/>
  <c r="CV153" i="3" s="1"/>
  <c r="BP170" i="3"/>
  <c r="CR201" i="3"/>
  <c r="BX201" i="3"/>
  <c r="BN201" i="3"/>
  <c r="CU201" i="3"/>
  <c r="CV201" i="3" s="1"/>
  <c r="BR201" i="3"/>
  <c r="BA201" i="3"/>
  <c r="BP201" i="3"/>
  <c r="BF201" i="3"/>
  <c r="BY201" i="3"/>
  <c r="BE201" i="3"/>
  <c r="BW201" i="3"/>
  <c r="BC201" i="3"/>
  <c r="BB201" i="3"/>
  <c r="BR127" i="3"/>
  <c r="BF129" i="3"/>
  <c r="CU129" i="3"/>
  <c r="CV129" i="3" s="1"/>
  <c r="BB132" i="3"/>
  <c r="BT132" i="3"/>
  <c r="BC135" i="3"/>
  <c r="BY135" i="3"/>
  <c r="BN139" i="3"/>
  <c r="BQ141" i="3"/>
  <c r="BQ142" i="3"/>
  <c r="CU142" i="3"/>
  <c r="CV142" i="3" s="1"/>
  <c r="K145" i="3"/>
  <c r="BN148" i="3"/>
  <c r="BX148" i="3"/>
  <c r="BC149" i="3"/>
  <c r="BU149" i="3"/>
  <c r="BP150" i="3"/>
  <c r="BF151" i="3"/>
  <c r="BW151" i="3"/>
  <c r="K153" i="3"/>
  <c r="BR153" i="3"/>
  <c r="BN154" i="3"/>
  <c r="BY155" i="3"/>
  <c r="BP158" i="3"/>
  <c r="CU158" i="3"/>
  <c r="CV158" i="3" s="1"/>
  <c r="BN160" i="3"/>
  <c r="BF161" i="3"/>
  <c r="BY161" i="3"/>
  <c r="BE162" i="3"/>
  <c r="BW162" i="3"/>
  <c r="BE163" i="3"/>
  <c r="BV168" i="3"/>
  <c r="BN168" i="3"/>
  <c r="BX168" i="3"/>
  <c r="BF168" i="3"/>
  <c r="BU168" i="3"/>
  <c r="BC169" i="3"/>
  <c r="CU169" i="3"/>
  <c r="CV169" i="3" s="1"/>
  <c r="BV172" i="3"/>
  <c r="BB172" i="3"/>
  <c r="BU172" i="3"/>
  <c r="BA172" i="3"/>
  <c r="CU172" i="3"/>
  <c r="CV172" i="3" s="1"/>
  <c r="BP172" i="3"/>
  <c r="BX172" i="3"/>
  <c r="BV183" i="3"/>
  <c r="CU183" i="3"/>
  <c r="CV183" i="3" s="1"/>
  <c r="BP183" i="3"/>
  <c r="BN183" i="3"/>
  <c r="BX183" i="3"/>
  <c r="BF183" i="3"/>
  <c r="BW183" i="3"/>
  <c r="BE183" i="3"/>
  <c r="BB183" i="3"/>
  <c r="BQ186" i="3"/>
  <c r="K201" i="3"/>
  <c r="CR228" i="3"/>
  <c r="CU228" i="3"/>
  <c r="CV228" i="3" s="1"/>
  <c r="BR228" i="3"/>
  <c r="BA228" i="3"/>
  <c r="BQ228" i="3"/>
  <c r="AZ228" i="3"/>
  <c r="BY228" i="3"/>
  <c r="BP228" i="3"/>
  <c r="K228" i="3"/>
  <c r="BX228" i="3"/>
  <c r="BN228" i="3"/>
  <c r="BF228" i="3"/>
  <c r="BE228" i="3"/>
  <c r="BW228" i="3"/>
  <c r="BU228" i="3"/>
  <c r="BT228" i="3"/>
  <c r="BC228" i="3"/>
  <c r="BV170" i="3"/>
  <c r="BW170" i="3"/>
  <c r="BE170" i="3"/>
  <c r="BB170" i="3"/>
  <c r="BQ170" i="3"/>
  <c r="BU170" i="3"/>
  <c r="BQ201" i="3"/>
  <c r="CR214" i="3"/>
  <c r="BY214" i="3"/>
  <c r="BP214" i="3"/>
  <c r="BX214" i="3"/>
  <c r="BN214" i="3"/>
  <c r="CU214" i="3"/>
  <c r="CV214" i="3" s="1"/>
  <c r="BR214" i="3"/>
  <c r="BA214" i="3"/>
  <c r="BF214" i="3"/>
  <c r="BE214" i="3"/>
  <c r="BC214" i="3"/>
  <c r="BW214" i="3"/>
  <c r="BB214" i="3"/>
  <c r="K214" i="3"/>
  <c r="BR139" i="3"/>
  <c r="BA150" i="3"/>
  <c r="BR150" i="3"/>
  <c r="BP151" i="3"/>
  <c r="BY151" i="3"/>
  <c r="BB153" i="3"/>
  <c r="BU153" i="3"/>
  <c r="BQ160" i="3"/>
  <c r="BQ161" i="3"/>
  <c r="CU161" i="3"/>
  <c r="CV161" i="3" s="1"/>
  <c r="BX170" i="3"/>
  <c r="CR173" i="3"/>
  <c r="BU173" i="3"/>
  <c r="BB173" i="3"/>
  <c r="BT173" i="3"/>
  <c r="BA173" i="3"/>
  <c r="BR173" i="3"/>
  <c r="BP173" i="3"/>
  <c r="BY173" i="3"/>
  <c r="BV198" i="3"/>
  <c r="BU198" i="3"/>
  <c r="BC198" i="3"/>
  <c r="BX198" i="3"/>
  <c r="BN198" i="3"/>
  <c r="BF198" i="3"/>
  <c r="BY198" i="3"/>
  <c r="BE198" i="3"/>
  <c r="BW198" i="3"/>
  <c r="BB198" i="3"/>
  <c r="BA198" i="3"/>
  <c r="BT198" i="3"/>
  <c r="BT201" i="3"/>
  <c r="CR212" i="3"/>
  <c r="CU212" i="3"/>
  <c r="CV212" i="3" s="1"/>
  <c r="BR212" i="3"/>
  <c r="BA212" i="3"/>
  <c r="BQ212" i="3"/>
  <c r="K212" i="3"/>
  <c r="BU212" i="3"/>
  <c r="BC212" i="3"/>
  <c r="BN212" i="3"/>
  <c r="BF212" i="3"/>
  <c r="BY212" i="3"/>
  <c r="BE212" i="3"/>
  <c r="BX212" i="3"/>
  <c r="BB212" i="3"/>
  <c r="BW212" i="3"/>
  <c r="BX245" i="3"/>
  <c r="BU245" i="3"/>
  <c r="BC245" i="3"/>
  <c r="BT245" i="3"/>
  <c r="BB245" i="3"/>
  <c r="BR245" i="3"/>
  <c r="BA245" i="3"/>
  <c r="BQ245" i="3"/>
  <c r="AZ245" i="3"/>
  <c r="BF245" i="3"/>
  <c r="BE245" i="3"/>
  <c r="BP245" i="3"/>
  <c r="CU245" i="3"/>
  <c r="CV245" i="3" s="1"/>
  <c r="BY245" i="3"/>
  <c r="BO245" i="3"/>
  <c r="BR129" i="3"/>
  <c r="BF132" i="3"/>
  <c r="BV132" i="3"/>
  <c r="BQ135" i="3"/>
  <c r="BU139" i="3"/>
  <c r="BN149" i="3"/>
  <c r="BX149" i="3"/>
  <c r="BB150" i="3"/>
  <c r="BT150" i="3"/>
  <c r="K151" i="3"/>
  <c r="BQ151" i="3"/>
  <c r="BC153" i="3"/>
  <c r="BW153" i="3"/>
  <c r="K160" i="3"/>
  <c r="BT160" i="3"/>
  <c r="BR161" i="3"/>
  <c r="BP162" i="3"/>
  <c r="CU162" i="3"/>
  <c r="CV162" i="3" s="1"/>
  <c r="CR167" i="3"/>
  <c r="BP167" i="3"/>
  <c r="BY167" i="3"/>
  <c r="BF167" i="3"/>
  <c r="BT167" i="3"/>
  <c r="CU173" i="3"/>
  <c r="CV173" i="3" s="1"/>
  <c r="CR190" i="3"/>
  <c r="BU190" i="3"/>
  <c r="BC190" i="3"/>
  <c r="BT190" i="3"/>
  <c r="BB190" i="3"/>
  <c r="CU190" i="3"/>
  <c r="CV190" i="3" s="1"/>
  <c r="BR190" i="3"/>
  <c r="BA190" i="3"/>
  <c r="BQ190" i="3"/>
  <c r="K190" i="3"/>
  <c r="BY190" i="3"/>
  <c r="BP190" i="3"/>
  <c r="CR192" i="3"/>
  <c r="BE192" i="3"/>
  <c r="BU192" i="3"/>
  <c r="BC192" i="3"/>
  <c r="BT192" i="3"/>
  <c r="BB192" i="3"/>
  <c r="CU192" i="3"/>
  <c r="CV192" i="3" s="1"/>
  <c r="BR192" i="3"/>
  <c r="BA192" i="3"/>
  <c r="BQ192" i="3"/>
  <c r="K198" i="3"/>
  <c r="BU201" i="3"/>
  <c r="BQ214" i="3"/>
  <c r="BU129" i="3"/>
  <c r="BN132" i="3"/>
  <c r="BX132" i="3"/>
  <c r="BR135" i="3"/>
  <c r="BP149" i="3"/>
  <c r="BY149" i="3"/>
  <c r="BC150" i="3"/>
  <c r="BU150" i="3"/>
  <c r="BA151" i="3"/>
  <c r="BR151" i="3"/>
  <c r="CU151" i="3"/>
  <c r="CV151" i="3" s="1"/>
  <c r="BE153" i="3"/>
  <c r="BX153" i="3"/>
  <c r="K155" i="3"/>
  <c r="BR155" i="3"/>
  <c r="BA160" i="3"/>
  <c r="BU160" i="3"/>
  <c r="BA161" i="3"/>
  <c r="BT161" i="3"/>
  <c r="BQ162" i="3"/>
  <c r="CR163" i="3"/>
  <c r="BT163" i="3"/>
  <c r="BA163" i="3"/>
  <c r="BR163" i="3"/>
  <c r="BU163" i="3"/>
  <c r="BU167" i="3"/>
  <c r="CR169" i="3"/>
  <c r="BY169" i="3"/>
  <c r="BF169" i="3"/>
  <c r="BX169" i="3"/>
  <c r="BE169" i="3"/>
  <c r="BT169" i="3"/>
  <c r="BA170" i="3"/>
  <c r="CU170" i="3"/>
  <c r="CV170" i="3" s="1"/>
  <c r="BC173" i="3"/>
  <c r="CR186" i="3"/>
  <c r="BX186" i="3"/>
  <c r="BE186" i="3"/>
  <c r="BW186" i="3"/>
  <c r="BC186" i="3"/>
  <c r="BU186" i="3"/>
  <c r="BB186" i="3"/>
  <c r="BT186" i="3"/>
  <c r="BA186" i="3"/>
  <c r="BR186" i="3"/>
  <c r="BP198" i="3"/>
  <c r="BP212" i="3"/>
  <c r="CU243" i="3"/>
  <c r="CV243" i="3" s="1"/>
  <c r="BR243" i="3"/>
  <c r="BA243" i="3"/>
  <c r="BQ243" i="3"/>
  <c r="AZ243" i="3"/>
  <c r="BY243" i="3"/>
  <c r="BP243" i="3"/>
  <c r="BX243" i="3"/>
  <c r="BO243" i="3"/>
  <c r="BC243" i="3"/>
  <c r="BB243" i="3"/>
  <c r="BW243" i="3"/>
  <c r="BU243" i="3"/>
  <c r="BF243" i="3"/>
  <c r="BV243" i="3"/>
  <c r="BT243" i="3"/>
  <c r="BE243" i="3"/>
  <c r="BQ171" i="3"/>
  <c r="CU171" i="3"/>
  <c r="CV171" i="3" s="1"/>
  <c r="BF174" i="3"/>
  <c r="BX174" i="3"/>
  <c r="BF180" i="3"/>
  <c r="BY180" i="3"/>
  <c r="BQ187" i="3"/>
  <c r="BQ188" i="3"/>
  <c r="CU188" i="3"/>
  <c r="CV188" i="3" s="1"/>
  <c r="BF189" i="3"/>
  <c r="BW189" i="3"/>
  <c r="K192" i="3"/>
  <c r="BF193" i="3"/>
  <c r="K195" i="3"/>
  <c r="CR218" i="3"/>
  <c r="BE218" i="3"/>
  <c r="BU218" i="3"/>
  <c r="BC218" i="3"/>
  <c r="BQ218" i="3"/>
  <c r="K218" i="3"/>
  <c r="BX218" i="3"/>
  <c r="BN218" i="3"/>
  <c r="BT218" i="3"/>
  <c r="CR222" i="3"/>
  <c r="BT222" i="3"/>
  <c r="BB222" i="3"/>
  <c r="CU222" i="3"/>
  <c r="CV222" i="3" s="1"/>
  <c r="BQ222" i="3"/>
  <c r="BP222" i="3"/>
  <c r="BW222" i="3"/>
  <c r="BE222" i="3"/>
  <c r="BU222" i="3"/>
  <c r="BA222" i="3"/>
  <c r="BX222" i="3"/>
  <c r="BN189" i="3"/>
  <c r="BX189" i="3"/>
  <c r="CR211" i="3"/>
  <c r="BU211" i="3"/>
  <c r="BC211" i="3"/>
  <c r="BT211" i="3"/>
  <c r="BB211" i="3"/>
  <c r="BW211" i="3"/>
  <c r="BF211" i="3"/>
  <c r="BR211" i="3"/>
  <c r="BV210" i="3"/>
  <c r="BX210" i="3"/>
  <c r="BN210" i="3"/>
  <c r="BW210" i="3"/>
  <c r="BF210" i="3"/>
  <c r="BQ210" i="3"/>
  <c r="BT210" i="3"/>
  <c r="BP174" i="3"/>
  <c r="CU174" i="3"/>
  <c r="CV174" i="3" s="1"/>
  <c r="BQ180" i="3"/>
  <c r="CU180" i="3"/>
  <c r="CV180" i="3" s="1"/>
  <c r="BP189" i="3"/>
  <c r="BY189" i="3"/>
  <c r="BV193" i="3"/>
  <c r="BX193" i="3"/>
  <c r="BP193" i="3"/>
  <c r="BU210" i="3"/>
  <c r="BY218" i="3"/>
  <c r="BV223" i="3"/>
  <c r="BQ223" i="3"/>
  <c r="BY223" i="3"/>
  <c r="BP223" i="3"/>
  <c r="BX223" i="3"/>
  <c r="BN223" i="3"/>
  <c r="BR223" i="3"/>
  <c r="BF223" i="3"/>
  <c r="BW223" i="3"/>
  <c r="BB223" i="3"/>
  <c r="BU223" i="3"/>
  <c r="CR224" i="3"/>
  <c r="BE224" i="3"/>
  <c r="BU224" i="3"/>
  <c r="BC224" i="3"/>
  <c r="BT224" i="3"/>
  <c r="BB224" i="3"/>
  <c r="CU224" i="3"/>
  <c r="CV224" i="3" s="1"/>
  <c r="BR224" i="3"/>
  <c r="BA224" i="3"/>
  <c r="BY224" i="3"/>
  <c r="BX224" i="3"/>
  <c r="BP224" i="3"/>
  <c r="BF224" i="3"/>
  <c r="BQ164" i="3"/>
  <c r="BQ165" i="3"/>
  <c r="CU165" i="3"/>
  <c r="CV165" i="3" s="1"/>
  <c r="BN166" i="3"/>
  <c r="BB171" i="3"/>
  <c r="BU171" i="3"/>
  <c r="BQ174" i="3"/>
  <c r="BQ175" i="3"/>
  <c r="CU175" i="3"/>
  <c r="CV175" i="3" s="1"/>
  <c r="BP176" i="3"/>
  <c r="CU176" i="3"/>
  <c r="CV176" i="3" s="1"/>
  <c r="BP177" i="3"/>
  <c r="BR180" i="3"/>
  <c r="BP181" i="3"/>
  <c r="CU181" i="3"/>
  <c r="CV181" i="3" s="1"/>
  <c r="BP182" i="3"/>
  <c r="BB187" i="3"/>
  <c r="BB188" i="3"/>
  <c r="BU188" i="3"/>
  <c r="BQ189" i="3"/>
  <c r="BP191" i="3"/>
  <c r="BY191" i="3"/>
  <c r="K193" i="3"/>
  <c r="BQ193" i="3"/>
  <c r="CU193" i="3"/>
  <c r="CV193" i="3" s="1"/>
  <c r="BP202" i="3"/>
  <c r="BN203" i="3"/>
  <c r="CR205" i="3"/>
  <c r="BU205" i="3"/>
  <c r="BC205" i="3"/>
  <c r="BX205" i="3"/>
  <c r="BN205" i="3"/>
  <c r="BP205" i="3"/>
  <c r="CU205" i="3"/>
  <c r="CV205" i="3" s="1"/>
  <c r="BX211" i="3"/>
  <c r="CR209" i="3"/>
  <c r="BT209" i="3"/>
  <c r="BB209" i="3"/>
  <c r="CU209" i="3"/>
  <c r="CV209" i="3" s="1"/>
  <c r="BR209" i="3"/>
  <c r="BA209" i="3"/>
  <c r="BE209" i="3"/>
  <c r="BQ209" i="3"/>
  <c r="BA210" i="3"/>
  <c r="BA218" i="3"/>
  <c r="CU218" i="3"/>
  <c r="CV218" i="3" s="1"/>
  <c r="BC222" i="3"/>
  <c r="BT164" i="3"/>
  <c r="BR165" i="3"/>
  <c r="BP166" i="3"/>
  <c r="CU166" i="3"/>
  <c r="CV166" i="3" s="1"/>
  <c r="BC171" i="3"/>
  <c r="BW171" i="3"/>
  <c r="BT174" i="3"/>
  <c r="BR175" i="3"/>
  <c r="BQ176" i="3"/>
  <c r="BQ177" i="3"/>
  <c r="CU177" i="3"/>
  <c r="CV177" i="3" s="1"/>
  <c r="BA180" i="3"/>
  <c r="BT180" i="3"/>
  <c r="BQ181" i="3"/>
  <c r="BQ182" i="3"/>
  <c r="CU182" i="3"/>
  <c r="CV182" i="3" s="1"/>
  <c r="BE187" i="3"/>
  <c r="BW187" i="3"/>
  <c r="BC188" i="3"/>
  <c r="BW188" i="3"/>
  <c r="BA189" i="3"/>
  <c r="BR189" i="3"/>
  <c r="CU189" i="3"/>
  <c r="CV189" i="3" s="1"/>
  <c r="BQ191" i="3"/>
  <c r="BA193" i="3"/>
  <c r="BR193" i="3"/>
  <c r="BV202" i="3"/>
  <c r="BT202" i="3"/>
  <c r="BB202" i="3"/>
  <c r="BW202" i="3"/>
  <c r="BF202" i="3"/>
  <c r="BQ202" i="3"/>
  <c r="CR203" i="3"/>
  <c r="BE203" i="3"/>
  <c r="BY203" i="3"/>
  <c r="BP203" i="3"/>
  <c r="BQ203" i="3"/>
  <c r="BV204" i="3"/>
  <c r="CU204" i="3"/>
  <c r="CV204" i="3" s="1"/>
  <c r="BR204" i="3"/>
  <c r="BA204" i="3"/>
  <c r="BE204" i="3"/>
  <c r="BT204" i="3"/>
  <c r="BQ205" i="3"/>
  <c r="BA211" i="3"/>
  <c r="BY211" i="3"/>
  <c r="BU209" i="3"/>
  <c r="BB210" i="3"/>
  <c r="BY210" i="3"/>
  <c r="BV215" i="3"/>
  <c r="BT215" i="3"/>
  <c r="BB215" i="3"/>
  <c r="CU215" i="3"/>
  <c r="CV215" i="3" s="1"/>
  <c r="BR215" i="3"/>
  <c r="BA215" i="3"/>
  <c r="BE215" i="3"/>
  <c r="BU215" i="3"/>
  <c r="BB218" i="3"/>
  <c r="BF222" i="3"/>
  <c r="BA223" i="3"/>
  <c r="K224" i="3"/>
  <c r="CR226" i="3"/>
  <c r="BU226" i="3"/>
  <c r="BC226" i="3"/>
  <c r="BT226" i="3"/>
  <c r="BB226" i="3"/>
  <c r="CU226" i="3"/>
  <c r="CV226" i="3" s="1"/>
  <c r="BR226" i="3"/>
  <c r="BA226" i="3"/>
  <c r="BQ226" i="3"/>
  <c r="K226" i="3"/>
  <c r="BE226" i="3"/>
  <c r="BY226" i="3"/>
  <c r="BN226" i="3"/>
  <c r="BV229" i="3"/>
  <c r="BE229" i="3"/>
  <c r="BU229" i="3"/>
  <c r="BC229" i="3"/>
  <c r="BT229" i="3"/>
  <c r="BB229" i="3"/>
  <c r="CU229" i="3"/>
  <c r="CV229" i="3" s="1"/>
  <c r="BR229" i="3"/>
  <c r="BA229" i="3"/>
  <c r="BY229" i="3"/>
  <c r="BQ229" i="3"/>
  <c r="BN229" i="3"/>
  <c r="K200" i="3"/>
  <c r="BQ200" i="3"/>
  <c r="BA208" i="3"/>
  <c r="BR208" i="3"/>
  <c r="CU208" i="3"/>
  <c r="CV208" i="3" s="1"/>
  <c r="K210" i="3"/>
  <c r="BN213" i="3"/>
  <c r="BX213" i="3"/>
  <c r="BP216" i="3"/>
  <c r="BY216" i="3"/>
  <c r="BB219" i="3"/>
  <c r="BU219" i="3"/>
  <c r="BQ220" i="3"/>
  <c r="CU220" i="3"/>
  <c r="CV220" i="3" s="1"/>
  <c r="BE221" i="3"/>
  <c r="K223" i="3"/>
  <c r="K233" i="3"/>
  <c r="BY234" i="3"/>
  <c r="BE238" i="3"/>
  <c r="BB244" i="3"/>
  <c r="BA216" i="3"/>
  <c r="BR216" i="3"/>
  <c r="CU216" i="3"/>
  <c r="CV216" i="3" s="1"/>
  <c r="BE219" i="3"/>
  <c r="BA220" i="3"/>
  <c r="BT220" i="3"/>
  <c r="BV221" i="3"/>
  <c r="BY221" i="3"/>
  <c r="BP221" i="3"/>
  <c r="BN221" i="3"/>
  <c r="BF234" i="3"/>
  <c r="BF200" i="3"/>
  <c r="BW200" i="3"/>
  <c r="BN208" i="3"/>
  <c r="BX208" i="3"/>
  <c r="K217" i="3"/>
  <c r="BV219" i="3"/>
  <c r="CU219" i="3"/>
  <c r="CV219" i="3" s="1"/>
  <c r="BR219" i="3"/>
  <c r="BP219" i="3"/>
  <c r="BF220" i="3"/>
  <c r="CU233" i="3"/>
  <c r="CV233" i="3" s="1"/>
  <c r="BF233" i="3"/>
  <c r="BX233" i="3"/>
  <c r="BE233" i="3"/>
  <c r="BW233" i="3"/>
  <c r="BB233" i="3"/>
  <c r="BA233" i="3"/>
  <c r="BT238" i="3"/>
  <c r="BB238" i="3"/>
  <c r="CU238" i="3"/>
  <c r="CV238" i="3" s="1"/>
  <c r="BR238" i="3"/>
  <c r="BA238" i="3"/>
  <c r="BQ238" i="3"/>
  <c r="AZ238" i="3"/>
  <c r="BY238" i="3"/>
  <c r="BP238" i="3"/>
  <c r="BW238" i="3"/>
  <c r="CU242" i="3"/>
  <c r="CV242" i="3" s="1"/>
  <c r="BQ242" i="3"/>
  <c r="BP242" i="3"/>
  <c r="BN242" i="3"/>
  <c r="BB242" i="3"/>
  <c r="CU244" i="3"/>
  <c r="CV244" i="3" s="1"/>
  <c r="BQ244" i="3"/>
  <c r="BP244" i="3"/>
  <c r="BN244" i="3"/>
  <c r="BP208" i="3"/>
  <c r="BY208" i="3"/>
  <c r="BF216" i="3"/>
  <c r="BW216" i="3"/>
  <c r="BQ219" i="3"/>
  <c r="CR220" i="3"/>
  <c r="BE220" i="3"/>
  <c r="BN220" i="3"/>
  <c r="BY220" i="3"/>
  <c r="BU234" i="3"/>
  <c r="BC234" i="3"/>
  <c r="BT234" i="3"/>
  <c r="BB234" i="3"/>
  <c r="CU234" i="3"/>
  <c r="CV234" i="3" s="1"/>
  <c r="BR234" i="3"/>
  <c r="BA234" i="3"/>
  <c r="BQ234" i="3"/>
  <c r="AZ234" i="3"/>
  <c r="BW234" i="3"/>
  <c r="BW246" i="3"/>
  <c r="BF225" i="3"/>
  <c r="BW225" i="3"/>
  <c r="BE227" i="3"/>
  <c r="BE230" i="3"/>
  <c r="BX230" i="3"/>
  <c r="BD231" i="3"/>
  <c r="BO232" i="3"/>
  <c r="BX232" i="3"/>
  <c r="BE235" i="3"/>
  <c r="BX235" i="3"/>
  <c r="BB236" i="3"/>
  <c r="BT236" i="3"/>
  <c r="BN237" i="3"/>
  <c r="BF241" i="3"/>
  <c r="BW241" i="3"/>
  <c r="K246" i="3"/>
  <c r="BX246" i="3"/>
  <c r="BC247" i="3"/>
  <c r="CU247" i="3"/>
  <c r="CV247" i="3" s="1"/>
  <c r="BQ248" i="3"/>
  <c r="BN225" i="3"/>
  <c r="BX225" i="3"/>
  <c r="BF227" i="3"/>
  <c r="BW227" i="3"/>
  <c r="BF230" i="3"/>
  <c r="BE231" i="3"/>
  <c r="BP232" i="3"/>
  <c r="BY232" i="3"/>
  <c r="BF235" i="3"/>
  <c r="CU235" i="3"/>
  <c r="CV235" i="3" s="1"/>
  <c r="BC236" i="3"/>
  <c r="BU236" i="3"/>
  <c r="BP237" i="3"/>
  <c r="BO241" i="3"/>
  <c r="BX241" i="3"/>
  <c r="BA246" i="3"/>
  <c r="BE247" i="3"/>
  <c r="BP225" i="3"/>
  <c r="BY225" i="3"/>
  <c r="BN227" i="3"/>
  <c r="BX227" i="3"/>
  <c r="BQ231" i="3"/>
  <c r="BN235" i="3"/>
  <c r="BE236" i="3"/>
  <c r="BV236" i="3"/>
  <c r="BB246" i="3"/>
  <c r="BF247" i="3"/>
  <c r="BW248" i="3"/>
  <c r="BQ225" i="3"/>
  <c r="BP227" i="3"/>
  <c r="BY227" i="3"/>
  <c r="BS231" i="3"/>
  <c r="BP235" i="3"/>
  <c r="BF236" i="3"/>
  <c r="BW236" i="3"/>
  <c r="BN246" i="3"/>
  <c r="CX85" i="2"/>
  <c r="BK43" i="2"/>
  <c r="CC158" i="2"/>
  <c r="BV158" i="2"/>
  <c r="BG158" i="2"/>
  <c r="BT158" i="2"/>
  <c r="K158" i="2"/>
  <c r="DA158" i="2"/>
  <c r="DB158" i="2" s="1"/>
  <c r="CA158" i="2"/>
  <c r="BL158" i="2"/>
  <c r="BZ158" i="2"/>
  <c r="BK158" i="2"/>
  <c r="CE158" i="2"/>
  <c r="BX158" i="2"/>
  <c r="BI158" i="2"/>
  <c r="CD158" i="2"/>
  <c r="BW158" i="2"/>
  <c r="BH158" i="2"/>
  <c r="BH83" i="2"/>
  <c r="BW83" i="2"/>
  <c r="CD83" i="2"/>
  <c r="BH85" i="2"/>
  <c r="BW85" i="2"/>
  <c r="CD85" i="2"/>
  <c r="BH87" i="2"/>
  <c r="BW87" i="2"/>
  <c r="CD87" i="2"/>
  <c r="BI29" i="2"/>
  <c r="BX29" i="2"/>
  <c r="BK31" i="2"/>
  <c r="BZ31" i="2"/>
  <c r="BI43" i="2"/>
  <c r="BX43" i="2"/>
  <c r="BK45" i="2"/>
  <c r="BZ45" i="2"/>
  <c r="CC142" i="2"/>
  <c r="BV142" i="2"/>
  <c r="BG142" i="2"/>
  <c r="BT142" i="2"/>
  <c r="K142" i="2"/>
  <c r="DA142" i="2"/>
  <c r="DB142" i="2" s="1"/>
  <c r="CA142" i="2"/>
  <c r="BL142" i="2"/>
  <c r="BZ142" i="2"/>
  <c r="BK142" i="2"/>
  <c r="CE142" i="2"/>
  <c r="BX142" i="2"/>
  <c r="BI142" i="2"/>
  <c r="CD142" i="2"/>
  <c r="BW142" i="2"/>
  <c r="BH142" i="2"/>
  <c r="CX142" i="2"/>
  <c r="BY146" i="2"/>
  <c r="BZ155" i="2"/>
  <c r="BK155" i="2"/>
  <c r="CE155" i="2"/>
  <c r="BX155" i="2"/>
  <c r="BI155" i="2"/>
  <c r="CD155" i="2"/>
  <c r="BW155" i="2"/>
  <c r="BH155" i="2"/>
  <c r="CC155" i="2"/>
  <c r="BV155" i="2"/>
  <c r="BG155" i="2"/>
  <c r="BT155" i="2"/>
  <c r="K155" i="2"/>
  <c r="DA155" i="2"/>
  <c r="DB155" i="2" s="1"/>
  <c r="CA155" i="2"/>
  <c r="BL155" i="2"/>
  <c r="CC156" i="2"/>
  <c r="BV156" i="2"/>
  <c r="BG156" i="2"/>
  <c r="BT156" i="2"/>
  <c r="K156" i="2"/>
  <c r="DA156" i="2"/>
  <c r="DB156" i="2" s="1"/>
  <c r="CA156" i="2"/>
  <c r="BL156" i="2"/>
  <c r="BZ156" i="2"/>
  <c r="BK156" i="2"/>
  <c r="CE156" i="2"/>
  <c r="BX156" i="2"/>
  <c r="BI156" i="2"/>
  <c r="CD156" i="2"/>
  <c r="BW156" i="2"/>
  <c r="BH156" i="2"/>
  <c r="CX156" i="2"/>
  <c r="BY158" i="2"/>
  <c r="CD170" i="2"/>
  <c r="BW170" i="2"/>
  <c r="BH170" i="2"/>
  <c r="CB170" i="2"/>
  <c r="BU170" i="2"/>
  <c r="BF170" i="2"/>
  <c r="BT170" i="2"/>
  <c r="K170" i="2"/>
  <c r="DA170" i="2"/>
  <c r="DB170" i="2" s="1"/>
  <c r="CA170" i="2"/>
  <c r="BL170" i="2"/>
  <c r="CX170" i="2"/>
  <c r="BY170" i="2"/>
  <c r="BJ170" i="2"/>
  <c r="CE170" i="2"/>
  <c r="BX170" i="2"/>
  <c r="BI170" i="2"/>
  <c r="DA174" i="2"/>
  <c r="DB174" i="2" s="1"/>
  <c r="CA174" i="2"/>
  <c r="BL174" i="2"/>
  <c r="CX174" i="2"/>
  <c r="BY174" i="2"/>
  <c r="BJ174" i="2"/>
  <c r="CE174" i="2"/>
  <c r="BX174" i="2"/>
  <c r="BI174" i="2"/>
  <c r="CD174" i="2"/>
  <c r="BW174" i="2"/>
  <c r="BH174" i="2"/>
  <c r="CB174" i="2"/>
  <c r="BU174" i="2"/>
  <c r="BF174" i="2"/>
  <c r="BT174" i="2"/>
  <c r="K174" i="2"/>
  <c r="CC203" i="2"/>
  <c r="BV203" i="2"/>
  <c r="BG203" i="2"/>
  <c r="BT203" i="2"/>
  <c r="K203" i="2"/>
  <c r="DA203" i="2"/>
  <c r="DB203" i="2" s="1"/>
  <c r="CA203" i="2"/>
  <c r="BL203" i="2"/>
  <c r="BZ203" i="2"/>
  <c r="BK203" i="2"/>
  <c r="CE203" i="2"/>
  <c r="BX203" i="2"/>
  <c r="BI203" i="2"/>
  <c r="CD203" i="2"/>
  <c r="BW203" i="2"/>
  <c r="BH203" i="2"/>
  <c r="CX203" i="2"/>
  <c r="CB206" i="2"/>
  <c r="CD186" i="2"/>
  <c r="BW186" i="2"/>
  <c r="BH186" i="2"/>
  <c r="CB186" i="2"/>
  <c r="BU186" i="2"/>
  <c r="BF186" i="2"/>
  <c r="BT186" i="2"/>
  <c r="K186" i="2"/>
  <c r="DA186" i="2"/>
  <c r="DB186" i="2" s="1"/>
  <c r="CA186" i="2"/>
  <c r="BL186" i="2"/>
  <c r="CX186" i="2"/>
  <c r="BY186" i="2"/>
  <c r="BJ186" i="2"/>
  <c r="CE186" i="2"/>
  <c r="BX186" i="2"/>
  <c r="BI186" i="2"/>
  <c r="CC207" i="2"/>
  <c r="BV207" i="2"/>
  <c r="BG207" i="2"/>
  <c r="BT207" i="2"/>
  <c r="K207" i="2"/>
  <c r="DA207" i="2"/>
  <c r="DB207" i="2" s="1"/>
  <c r="CA207" i="2"/>
  <c r="BL207" i="2"/>
  <c r="BZ207" i="2"/>
  <c r="BK207" i="2"/>
  <c r="CE207" i="2"/>
  <c r="BX207" i="2"/>
  <c r="BI207" i="2"/>
  <c r="CD207" i="2"/>
  <c r="BW207" i="2"/>
  <c r="BH207" i="2"/>
  <c r="BL22" i="2"/>
  <c r="CA22" i="2"/>
  <c r="DA22" i="2"/>
  <c r="DB22" i="2" s="1"/>
  <c r="BH23" i="2"/>
  <c r="BW23" i="2"/>
  <c r="CD23" i="2"/>
  <c r="BL24" i="2"/>
  <c r="CA24" i="2"/>
  <c r="DA24" i="2"/>
  <c r="DB24" i="2" s="1"/>
  <c r="BH27" i="2"/>
  <c r="BW27" i="2"/>
  <c r="CD27" i="2"/>
  <c r="BL25" i="2"/>
  <c r="CA25" i="2"/>
  <c r="DA25" i="2"/>
  <c r="DB25" i="2" s="1"/>
  <c r="BH26" i="2"/>
  <c r="BW26" i="2"/>
  <c r="CD26" i="2"/>
  <c r="BL28" i="2"/>
  <c r="CA28" i="2"/>
  <c r="DA28" i="2"/>
  <c r="DB28" i="2" s="1"/>
  <c r="BH47" i="2"/>
  <c r="BW47" i="2"/>
  <c r="CD47" i="2"/>
  <c r="BL48" i="2"/>
  <c r="CA48" i="2"/>
  <c r="DA48" i="2"/>
  <c r="DB48" i="2" s="1"/>
  <c r="BH49" i="2"/>
  <c r="BW49" i="2"/>
  <c r="CD49" i="2"/>
  <c r="BL50" i="2"/>
  <c r="CA50" i="2"/>
  <c r="DA50" i="2"/>
  <c r="DB50" i="2" s="1"/>
  <c r="BH51" i="2"/>
  <c r="BW51" i="2"/>
  <c r="CD51" i="2"/>
  <c r="BL52" i="2"/>
  <c r="CA52" i="2"/>
  <c r="DA52" i="2"/>
  <c r="DB52" i="2" s="1"/>
  <c r="BH53" i="2"/>
  <c r="BW53" i="2"/>
  <c r="CD53" i="2"/>
  <c r="BL54" i="2"/>
  <c r="CA54" i="2"/>
  <c r="DA54" i="2"/>
  <c r="DB54" i="2" s="1"/>
  <c r="BH55" i="2"/>
  <c r="BW55" i="2"/>
  <c r="CD55" i="2"/>
  <c r="BL56" i="2"/>
  <c r="CA56" i="2"/>
  <c r="DA56" i="2"/>
  <c r="DB56" i="2" s="1"/>
  <c r="BH57" i="2"/>
  <c r="BW57" i="2"/>
  <c r="CD57" i="2"/>
  <c r="BL58" i="2"/>
  <c r="CA58" i="2"/>
  <c r="DA58" i="2"/>
  <c r="DB58" i="2" s="1"/>
  <c r="BH59" i="2"/>
  <c r="BW59" i="2"/>
  <c r="CD59" i="2"/>
  <c r="BL60" i="2"/>
  <c r="CA60" i="2"/>
  <c r="DA60" i="2"/>
  <c r="DB60" i="2" s="1"/>
  <c r="BH61" i="2"/>
  <c r="BW61" i="2"/>
  <c r="CD61" i="2"/>
  <c r="BL62" i="2"/>
  <c r="CA62" i="2"/>
  <c r="DA62" i="2"/>
  <c r="DB62" i="2" s="1"/>
  <c r="BH63" i="2"/>
  <c r="BW63" i="2"/>
  <c r="CD63" i="2"/>
  <c r="BL64" i="2"/>
  <c r="CA64" i="2"/>
  <c r="DA64" i="2"/>
  <c r="DB64" i="2" s="1"/>
  <c r="BH65" i="2"/>
  <c r="BW65" i="2"/>
  <c r="CD65" i="2"/>
  <c r="BL66" i="2"/>
  <c r="CA66" i="2"/>
  <c r="DA66" i="2"/>
  <c r="DB66" i="2" s="1"/>
  <c r="BH67" i="2"/>
  <c r="BW67" i="2"/>
  <c r="CD67" i="2"/>
  <c r="BL68" i="2"/>
  <c r="CA68" i="2"/>
  <c r="DA68" i="2"/>
  <c r="DB68" i="2" s="1"/>
  <c r="BH69" i="2"/>
  <c r="BW69" i="2"/>
  <c r="CD69" i="2"/>
  <c r="BL70" i="2"/>
  <c r="CA70" i="2"/>
  <c r="DA70" i="2"/>
  <c r="DB70" i="2" s="1"/>
  <c r="BH71" i="2"/>
  <c r="BW71" i="2"/>
  <c r="CD71" i="2"/>
  <c r="BL72" i="2"/>
  <c r="CA72" i="2"/>
  <c r="DA72" i="2"/>
  <c r="DB72" i="2" s="1"/>
  <c r="BH73" i="2"/>
  <c r="BW73" i="2"/>
  <c r="CD73" i="2"/>
  <c r="BL74" i="2"/>
  <c r="CA74" i="2"/>
  <c r="DA74" i="2"/>
  <c r="DB74" i="2" s="1"/>
  <c r="BH75" i="2"/>
  <c r="BW75" i="2"/>
  <c r="CD75" i="2"/>
  <c r="BL76" i="2"/>
  <c r="CA76" i="2"/>
  <c r="DA76" i="2"/>
  <c r="DB76" i="2" s="1"/>
  <c r="BH77" i="2"/>
  <c r="BW77" i="2"/>
  <c r="CD77" i="2"/>
  <c r="BL78" i="2"/>
  <c r="CA78" i="2"/>
  <c r="DA78" i="2"/>
  <c r="DB78" i="2" s="1"/>
  <c r="BH79" i="2"/>
  <c r="BW79" i="2"/>
  <c r="CD79" i="2"/>
  <c r="BL80" i="2"/>
  <c r="CA80" i="2"/>
  <c r="DA80" i="2"/>
  <c r="DB80" i="2" s="1"/>
  <c r="BI81" i="2"/>
  <c r="BX81" i="2"/>
  <c r="K82" i="2"/>
  <c r="BT82" i="2"/>
  <c r="BI83" i="2"/>
  <c r="BX83" i="2"/>
  <c r="K84" i="2"/>
  <c r="BT84" i="2"/>
  <c r="BI85" i="2"/>
  <c r="BX85" i="2"/>
  <c r="K86" i="2"/>
  <c r="BT86" i="2"/>
  <c r="BI87" i="2"/>
  <c r="BX87" i="2"/>
  <c r="K88" i="2"/>
  <c r="BT88" i="2"/>
  <c r="BJ29" i="2"/>
  <c r="BY29" i="2"/>
  <c r="CX29" i="2"/>
  <c r="BG30" i="2"/>
  <c r="BV30" i="2"/>
  <c r="CC30" i="2"/>
  <c r="BL31" i="2"/>
  <c r="CA31" i="2"/>
  <c r="DA31" i="2"/>
  <c r="DB31" i="2" s="1"/>
  <c r="BI32" i="2"/>
  <c r="BX32" i="2"/>
  <c r="BF33" i="2"/>
  <c r="BU33" i="2"/>
  <c r="CB33" i="2"/>
  <c r="BK35" i="2"/>
  <c r="BZ35" i="2"/>
  <c r="BW41" i="2"/>
  <c r="CD41" i="2"/>
  <c r="K42" i="2"/>
  <c r="BT42" i="2"/>
  <c r="BJ43" i="2"/>
  <c r="BY43" i="2"/>
  <c r="CX43" i="2"/>
  <c r="BG44" i="2"/>
  <c r="BV44" i="2"/>
  <c r="CC44" i="2"/>
  <c r="BL45" i="2"/>
  <c r="CA45" i="2"/>
  <c r="DA45" i="2"/>
  <c r="DB45" i="2" s="1"/>
  <c r="BI46" i="2"/>
  <c r="BX46" i="2"/>
  <c r="BJ91" i="2"/>
  <c r="BY91" i="2"/>
  <c r="CX91" i="2"/>
  <c r="BF92" i="2"/>
  <c r="BU92" i="2"/>
  <c r="CB92" i="2"/>
  <c r="BJ93" i="2"/>
  <c r="BY93" i="2"/>
  <c r="CX93" i="2"/>
  <c r="BF94" i="2"/>
  <c r="BU94" i="2"/>
  <c r="CB94" i="2"/>
  <c r="BJ95" i="2"/>
  <c r="BY95" i="2"/>
  <c r="CX95" i="2"/>
  <c r="BF96" i="2"/>
  <c r="BU96" i="2"/>
  <c r="CB96" i="2"/>
  <c r="BJ97" i="2"/>
  <c r="BY97" i="2"/>
  <c r="CX97" i="2"/>
  <c r="BF98" i="2"/>
  <c r="BU98" i="2"/>
  <c r="CB98" i="2"/>
  <c r="BJ99" i="2"/>
  <c r="BY99" i="2"/>
  <c r="CX99" i="2"/>
  <c r="BF100" i="2"/>
  <c r="BU100" i="2"/>
  <c r="CB100" i="2"/>
  <c r="BJ101" i="2"/>
  <c r="BY101" i="2"/>
  <c r="CX101" i="2"/>
  <c r="BF102" i="2"/>
  <c r="BU102" i="2"/>
  <c r="CB102" i="2"/>
  <c r="BJ103" i="2"/>
  <c r="BY103" i="2"/>
  <c r="CX103" i="2"/>
  <c r="BF104" i="2"/>
  <c r="BU104" i="2"/>
  <c r="CB104" i="2"/>
  <c r="CX108" i="2"/>
  <c r="BV108" i="2"/>
  <c r="BZ108" i="2"/>
  <c r="DA108" i="2"/>
  <c r="DB108" i="2" s="1"/>
  <c r="CE108" i="2"/>
  <c r="BX108" i="2"/>
  <c r="CD108" i="2"/>
  <c r="BW108" i="2"/>
  <c r="BI108" i="2"/>
  <c r="BZ145" i="2"/>
  <c r="BK145" i="2"/>
  <c r="CE145" i="2"/>
  <c r="BX145" i="2"/>
  <c r="BI145" i="2"/>
  <c r="CD145" i="2"/>
  <c r="BW145" i="2"/>
  <c r="BH145" i="2"/>
  <c r="CC145" i="2"/>
  <c r="BV145" i="2"/>
  <c r="BG145" i="2"/>
  <c r="BT145" i="2"/>
  <c r="K145" i="2"/>
  <c r="DA145" i="2"/>
  <c r="DB145" i="2" s="1"/>
  <c r="CA145" i="2"/>
  <c r="BL145" i="2"/>
  <c r="CX145" i="2"/>
  <c r="CB146" i="2"/>
  <c r="BU149" i="2"/>
  <c r="BJ150" i="2"/>
  <c r="BZ157" i="2"/>
  <c r="BK157" i="2"/>
  <c r="CE157" i="2"/>
  <c r="BX157" i="2"/>
  <c r="BI157" i="2"/>
  <c r="CD157" i="2"/>
  <c r="BW157" i="2"/>
  <c r="BH157" i="2"/>
  <c r="CC157" i="2"/>
  <c r="BV157" i="2"/>
  <c r="BG157" i="2"/>
  <c r="BT157" i="2"/>
  <c r="K157" i="2"/>
  <c r="DA157" i="2"/>
  <c r="DB157" i="2" s="1"/>
  <c r="CA157" i="2"/>
  <c r="BL157" i="2"/>
  <c r="CX157" i="2"/>
  <c r="CB158" i="2"/>
  <c r="BV178" i="2"/>
  <c r="BV182" i="2"/>
  <c r="BZ204" i="2"/>
  <c r="BK204" i="2"/>
  <c r="CE204" i="2"/>
  <c r="BX204" i="2"/>
  <c r="BI204" i="2"/>
  <c r="CD204" i="2"/>
  <c r="BW204" i="2"/>
  <c r="BH204" i="2"/>
  <c r="CC204" i="2"/>
  <c r="BV204" i="2"/>
  <c r="BG204" i="2"/>
  <c r="BT204" i="2"/>
  <c r="K204" i="2"/>
  <c r="DA204" i="2"/>
  <c r="DB204" i="2" s="1"/>
  <c r="CA204" i="2"/>
  <c r="BL204" i="2"/>
  <c r="CC205" i="2"/>
  <c r="BV205" i="2"/>
  <c r="BG205" i="2"/>
  <c r="BT205" i="2"/>
  <c r="K205" i="2"/>
  <c r="DA205" i="2"/>
  <c r="DB205" i="2" s="1"/>
  <c r="CA205" i="2"/>
  <c r="BL205" i="2"/>
  <c r="BZ205" i="2"/>
  <c r="BK205" i="2"/>
  <c r="CE205" i="2"/>
  <c r="BX205" i="2"/>
  <c r="BI205" i="2"/>
  <c r="CD205" i="2"/>
  <c r="BW205" i="2"/>
  <c r="BH205" i="2"/>
  <c r="CX205" i="2"/>
  <c r="CB207" i="2"/>
  <c r="BJ23" i="2"/>
  <c r="CX23" i="2"/>
  <c r="BJ27" i="2"/>
  <c r="CX27" i="2"/>
  <c r="BY26" i="2"/>
  <c r="CX26" i="2"/>
  <c r="BJ47" i="2"/>
  <c r="CX47" i="2"/>
  <c r="BJ49" i="2"/>
  <c r="BY49" i="2"/>
  <c r="CX49" i="2"/>
  <c r="BJ51" i="2"/>
  <c r="BY51" i="2"/>
  <c r="CX51" i="2"/>
  <c r="BJ53" i="2"/>
  <c r="BY53" i="2"/>
  <c r="CX53" i="2"/>
  <c r="BJ55" i="2"/>
  <c r="BY55" i="2"/>
  <c r="CX55" i="2"/>
  <c r="BJ57" i="2"/>
  <c r="BY57" i="2"/>
  <c r="CX57" i="2"/>
  <c r="BJ59" i="2"/>
  <c r="BY59" i="2"/>
  <c r="CX59" i="2"/>
  <c r="BJ61" i="2"/>
  <c r="BY61" i="2"/>
  <c r="CX61" i="2"/>
  <c r="BJ63" i="2"/>
  <c r="BY63" i="2"/>
  <c r="CX63" i="2"/>
  <c r="BJ65" i="2"/>
  <c r="BY65" i="2"/>
  <c r="CX65" i="2"/>
  <c r="BJ67" i="2"/>
  <c r="BY67" i="2"/>
  <c r="CX67" i="2"/>
  <c r="BJ69" i="2"/>
  <c r="BY69" i="2"/>
  <c r="CX69" i="2"/>
  <c r="BJ71" i="2"/>
  <c r="BY71" i="2"/>
  <c r="CX71" i="2"/>
  <c r="BJ73" i="2"/>
  <c r="BY73" i="2"/>
  <c r="CX73" i="2"/>
  <c r="BJ75" i="2"/>
  <c r="BY75" i="2"/>
  <c r="CX75" i="2"/>
  <c r="BJ77" i="2"/>
  <c r="BY77" i="2"/>
  <c r="CX77" i="2"/>
  <c r="BJ79" i="2"/>
  <c r="BY79" i="2"/>
  <c r="CX79" i="2"/>
  <c r="BK81" i="2"/>
  <c r="BZ81" i="2"/>
  <c r="BK83" i="2"/>
  <c r="BZ83" i="2"/>
  <c r="BK85" i="2"/>
  <c r="BZ85" i="2"/>
  <c r="BK87" i="2"/>
  <c r="BZ87" i="2"/>
  <c r="BL29" i="2"/>
  <c r="CA29" i="2"/>
  <c r="DA29" i="2"/>
  <c r="DB29" i="2" s="1"/>
  <c r="BI30" i="2"/>
  <c r="BX30" i="2"/>
  <c r="BF31" i="2"/>
  <c r="BU31" i="2"/>
  <c r="CB31" i="2"/>
  <c r="BK32" i="2"/>
  <c r="BZ32" i="2"/>
  <c r="BL43" i="2"/>
  <c r="CA43" i="2"/>
  <c r="DA43" i="2"/>
  <c r="DB43" i="2" s="1"/>
  <c r="BI44" i="2"/>
  <c r="BX44" i="2"/>
  <c r="BF45" i="2"/>
  <c r="BU45" i="2"/>
  <c r="CB45" i="2"/>
  <c r="BK46" i="2"/>
  <c r="BZ46" i="2"/>
  <c r="BH92" i="2"/>
  <c r="BW92" i="2"/>
  <c r="CD92" i="2"/>
  <c r="BH94" i="2"/>
  <c r="BW94" i="2"/>
  <c r="CD94" i="2"/>
  <c r="BH96" i="2"/>
  <c r="BW96" i="2"/>
  <c r="CD96" i="2"/>
  <c r="BH98" i="2"/>
  <c r="BW98" i="2"/>
  <c r="CD98" i="2"/>
  <c r="BH100" i="2"/>
  <c r="BW100" i="2"/>
  <c r="CD100" i="2"/>
  <c r="BH102" i="2"/>
  <c r="BW102" i="2"/>
  <c r="CD102" i="2"/>
  <c r="BH104" i="2"/>
  <c r="BW104" i="2"/>
  <c r="CD104" i="2"/>
  <c r="BF142" i="2"/>
  <c r="BZ147" i="2"/>
  <c r="BK147" i="2"/>
  <c r="CE147" i="2"/>
  <c r="BX147" i="2"/>
  <c r="BI147" i="2"/>
  <c r="CD147" i="2"/>
  <c r="BW147" i="2"/>
  <c r="BH147" i="2"/>
  <c r="CC147" i="2"/>
  <c r="BV147" i="2"/>
  <c r="BG147" i="2"/>
  <c r="BT147" i="2"/>
  <c r="K147" i="2"/>
  <c r="DA147" i="2"/>
  <c r="DB147" i="2" s="1"/>
  <c r="CA147" i="2"/>
  <c r="BL147" i="2"/>
  <c r="CX147" i="2"/>
  <c r="CB149" i="2"/>
  <c r="BY150" i="2"/>
  <c r="BJ155" i="2"/>
  <c r="BF156" i="2"/>
  <c r="BZ159" i="2"/>
  <c r="BK159" i="2"/>
  <c r="CE159" i="2"/>
  <c r="BX159" i="2"/>
  <c r="BI159" i="2"/>
  <c r="CD159" i="2"/>
  <c r="BW159" i="2"/>
  <c r="BH159" i="2"/>
  <c r="CC159" i="2"/>
  <c r="BV159" i="2"/>
  <c r="BG159" i="2"/>
  <c r="BT159" i="2"/>
  <c r="K159" i="2"/>
  <c r="DA159" i="2"/>
  <c r="DB159" i="2" s="1"/>
  <c r="CA159" i="2"/>
  <c r="BL159" i="2"/>
  <c r="CD167" i="2"/>
  <c r="BW167" i="2"/>
  <c r="BH167" i="2"/>
  <c r="CB167" i="2"/>
  <c r="BU167" i="2"/>
  <c r="BF167" i="2"/>
  <c r="BT167" i="2"/>
  <c r="K167" i="2"/>
  <c r="DA167" i="2"/>
  <c r="DB167" i="2" s="1"/>
  <c r="CA167" i="2"/>
  <c r="BL167" i="2"/>
  <c r="CX167" i="2"/>
  <c r="BY167" i="2"/>
  <c r="BJ167" i="2"/>
  <c r="CE167" i="2"/>
  <c r="BX167" i="2"/>
  <c r="BI167" i="2"/>
  <c r="DA166" i="2"/>
  <c r="DB166" i="2" s="1"/>
  <c r="CA166" i="2"/>
  <c r="BL166" i="2"/>
  <c r="CX166" i="2"/>
  <c r="BY166" i="2"/>
  <c r="BJ166" i="2"/>
  <c r="CE166" i="2"/>
  <c r="BX166" i="2"/>
  <c r="BI166" i="2"/>
  <c r="CD166" i="2"/>
  <c r="BW166" i="2"/>
  <c r="BH166" i="2"/>
  <c r="CB166" i="2"/>
  <c r="BU166" i="2"/>
  <c r="BF166" i="2"/>
  <c r="BT166" i="2"/>
  <c r="K166" i="2"/>
  <c r="BK170" i="2"/>
  <c r="BK174" i="2"/>
  <c r="CC178" i="2"/>
  <c r="CC182" i="2"/>
  <c r="BF203" i="2"/>
  <c r="BF204" i="2"/>
  <c r="BZ208" i="2"/>
  <c r="BK208" i="2"/>
  <c r="CE208" i="2"/>
  <c r="BX208" i="2"/>
  <c r="BI208" i="2"/>
  <c r="CD208" i="2"/>
  <c r="BW208" i="2"/>
  <c r="BH208" i="2"/>
  <c r="CC208" i="2"/>
  <c r="BV208" i="2"/>
  <c r="BG208" i="2"/>
  <c r="BT208" i="2"/>
  <c r="K208" i="2"/>
  <c r="DA208" i="2"/>
  <c r="DB208" i="2" s="1"/>
  <c r="CA208" i="2"/>
  <c r="BL208" i="2"/>
  <c r="CA209" i="2"/>
  <c r="BF209" i="2"/>
  <c r="DA209" i="2"/>
  <c r="DB209" i="2" s="1"/>
  <c r="BY209" i="2"/>
  <c r="BL209" i="2"/>
  <c r="CE209" i="2"/>
  <c r="BX209" i="2"/>
  <c r="BK209" i="2"/>
  <c r="CD209" i="2"/>
  <c r="BW209" i="2"/>
  <c r="BU209" i="2"/>
  <c r="BH209" i="2"/>
  <c r="BT209" i="2"/>
  <c r="BG209" i="2"/>
  <c r="BZ209" i="2"/>
  <c r="BZ43" i="2"/>
  <c r="CX158" i="2"/>
  <c r="BZ206" i="2"/>
  <c r="BK206" i="2"/>
  <c r="CE206" i="2"/>
  <c r="BX206" i="2"/>
  <c r="BI206" i="2"/>
  <c r="CD206" i="2"/>
  <c r="BW206" i="2"/>
  <c r="BH206" i="2"/>
  <c r="CC206" i="2"/>
  <c r="BV206" i="2"/>
  <c r="BG206" i="2"/>
  <c r="BT206" i="2"/>
  <c r="K206" i="2"/>
  <c r="DA206" i="2"/>
  <c r="DB206" i="2" s="1"/>
  <c r="CA206" i="2"/>
  <c r="BL206" i="2"/>
  <c r="BY23" i="2"/>
  <c r="BY27" i="2"/>
  <c r="BG22" i="2"/>
  <c r="BV22" i="2"/>
  <c r="CC22" i="2"/>
  <c r="BK23" i="2"/>
  <c r="BZ23" i="2"/>
  <c r="BG24" i="2"/>
  <c r="BV24" i="2"/>
  <c r="CC24" i="2"/>
  <c r="BK27" i="2"/>
  <c r="BZ27" i="2"/>
  <c r="BG25" i="2"/>
  <c r="BV25" i="2"/>
  <c r="CC25" i="2"/>
  <c r="BK26" i="2"/>
  <c r="BZ26" i="2"/>
  <c r="BG28" i="2"/>
  <c r="BV28" i="2"/>
  <c r="CC28" i="2"/>
  <c r="BK47" i="2"/>
  <c r="BZ47" i="2"/>
  <c r="BG48" i="2"/>
  <c r="BV48" i="2"/>
  <c r="CC48" i="2"/>
  <c r="BK49" i="2"/>
  <c r="BZ49" i="2"/>
  <c r="BG50" i="2"/>
  <c r="BV50" i="2"/>
  <c r="CC50" i="2"/>
  <c r="BK51" i="2"/>
  <c r="BZ51" i="2"/>
  <c r="BG52" i="2"/>
  <c r="BV52" i="2"/>
  <c r="CC52" i="2"/>
  <c r="BK53" i="2"/>
  <c r="BZ53" i="2"/>
  <c r="BG54" i="2"/>
  <c r="BV54" i="2"/>
  <c r="CC54" i="2"/>
  <c r="BK55" i="2"/>
  <c r="BZ55" i="2"/>
  <c r="BG56" i="2"/>
  <c r="BV56" i="2"/>
  <c r="CC56" i="2"/>
  <c r="BK57" i="2"/>
  <c r="BZ57" i="2"/>
  <c r="BG58" i="2"/>
  <c r="BV58" i="2"/>
  <c r="CC58" i="2"/>
  <c r="BK59" i="2"/>
  <c r="BZ59" i="2"/>
  <c r="BG60" i="2"/>
  <c r="BV60" i="2"/>
  <c r="CC60" i="2"/>
  <c r="BK61" i="2"/>
  <c r="BZ61" i="2"/>
  <c r="BG62" i="2"/>
  <c r="BV62" i="2"/>
  <c r="CC62" i="2"/>
  <c r="BK63" i="2"/>
  <c r="BZ63" i="2"/>
  <c r="BG64" i="2"/>
  <c r="BV64" i="2"/>
  <c r="CC64" i="2"/>
  <c r="BK65" i="2"/>
  <c r="BZ65" i="2"/>
  <c r="BG66" i="2"/>
  <c r="BV66" i="2"/>
  <c r="CC66" i="2"/>
  <c r="BK67" i="2"/>
  <c r="BZ67" i="2"/>
  <c r="BG68" i="2"/>
  <c r="BV68" i="2"/>
  <c r="CC68" i="2"/>
  <c r="BK69" i="2"/>
  <c r="BZ69" i="2"/>
  <c r="BG70" i="2"/>
  <c r="BV70" i="2"/>
  <c r="CC70" i="2"/>
  <c r="BK71" i="2"/>
  <c r="BZ71" i="2"/>
  <c r="BG72" i="2"/>
  <c r="BV72" i="2"/>
  <c r="CC72" i="2"/>
  <c r="BK73" i="2"/>
  <c r="BZ73" i="2"/>
  <c r="BG74" i="2"/>
  <c r="BV74" i="2"/>
  <c r="CC74" i="2"/>
  <c r="BK75" i="2"/>
  <c r="BZ75" i="2"/>
  <c r="BG76" i="2"/>
  <c r="BV76" i="2"/>
  <c r="CC76" i="2"/>
  <c r="BK77" i="2"/>
  <c r="BZ77" i="2"/>
  <c r="BG78" i="2"/>
  <c r="BV78" i="2"/>
  <c r="CC78" i="2"/>
  <c r="BK79" i="2"/>
  <c r="BZ79" i="2"/>
  <c r="BG80" i="2"/>
  <c r="BV80" i="2"/>
  <c r="CC80" i="2"/>
  <c r="BL81" i="2"/>
  <c r="CA81" i="2"/>
  <c r="DA81" i="2"/>
  <c r="DB81" i="2" s="1"/>
  <c r="BH82" i="2"/>
  <c r="BW82" i="2"/>
  <c r="CD82" i="2"/>
  <c r="BL83" i="2"/>
  <c r="CA83" i="2"/>
  <c r="DA83" i="2"/>
  <c r="DB83" i="2" s="1"/>
  <c r="BH84" i="2"/>
  <c r="BW84" i="2"/>
  <c r="CD84" i="2"/>
  <c r="BL85" i="2"/>
  <c r="CA85" i="2"/>
  <c r="DA85" i="2"/>
  <c r="DB85" i="2" s="1"/>
  <c r="BH86" i="2"/>
  <c r="BW86" i="2"/>
  <c r="CD86" i="2"/>
  <c r="BL87" i="2"/>
  <c r="CA87" i="2"/>
  <c r="DA87" i="2"/>
  <c r="DB87" i="2" s="1"/>
  <c r="BH88" i="2"/>
  <c r="BW88" i="2"/>
  <c r="CD88" i="2"/>
  <c r="K29" i="2"/>
  <c r="BT29" i="2"/>
  <c r="BJ30" i="2"/>
  <c r="BY30" i="2"/>
  <c r="CX30" i="2"/>
  <c r="BG31" i="2"/>
  <c r="BV31" i="2"/>
  <c r="CC31" i="2"/>
  <c r="BL32" i="2"/>
  <c r="CA32" i="2"/>
  <c r="DA32" i="2"/>
  <c r="DB32" i="2" s="1"/>
  <c r="BI33" i="2"/>
  <c r="BX33" i="2"/>
  <c r="BF35" i="2"/>
  <c r="BU35" i="2"/>
  <c r="CB35" i="2"/>
  <c r="BZ41" i="2"/>
  <c r="BH42" i="2"/>
  <c r="BW42" i="2"/>
  <c r="CD42" i="2"/>
  <c r="K43" i="2"/>
  <c r="BT43" i="2"/>
  <c r="BJ44" i="2"/>
  <c r="BY44" i="2"/>
  <c r="CX44" i="2"/>
  <c r="BG45" i="2"/>
  <c r="BV45" i="2"/>
  <c r="CC45" i="2"/>
  <c r="BL46" i="2"/>
  <c r="CA46" i="2"/>
  <c r="DA46" i="2"/>
  <c r="DB46" i="2" s="1"/>
  <c r="K91" i="2"/>
  <c r="BT91" i="2"/>
  <c r="BI92" i="2"/>
  <c r="BX92" i="2"/>
  <c r="CE92" i="2"/>
  <c r="K93" i="2"/>
  <c r="BT93" i="2"/>
  <c r="BI94" i="2"/>
  <c r="BX94" i="2"/>
  <c r="CE94" i="2"/>
  <c r="K95" i="2"/>
  <c r="BT95" i="2"/>
  <c r="BI96" i="2"/>
  <c r="BX96" i="2"/>
  <c r="CE96" i="2"/>
  <c r="BT97" i="2"/>
  <c r="BI98" i="2"/>
  <c r="BX98" i="2"/>
  <c r="CE98" i="2"/>
  <c r="K99" i="2"/>
  <c r="BT99" i="2"/>
  <c r="BI100" i="2"/>
  <c r="BX100" i="2"/>
  <c r="CE100" i="2"/>
  <c r="K101" i="2"/>
  <c r="BT101" i="2"/>
  <c r="BI102" i="2"/>
  <c r="BX102" i="2"/>
  <c r="CE102" i="2"/>
  <c r="K103" i="2"/>
  <c r="BT103" i="2"/>
  <c r="BI104" i="2"/>
  <c r="BX104" i="2"/>
  <c r="CE104" i="2"/>
  <c r="BJ142" i="2"/>
  <c r="BF145" i="2"/>
  <c r="CC148" i="2"/>
  <c r="BV148" i="2"/>
  <c r="BG148" i="2"/>
  <c r="BT148" i="2"/>
  <c r="K148" i="2"/>
  <c r="DA148" i="2"/>
  <c r="DB148" i="2" s="1"/>
  <c r="CA148" i="2"/>
  <c r="BL148" i="2"/>
  <c r="BZ148" i="2"/>
  <c r="BK148" i="2"/>
  <c r="CE148" i="2"/>
  <c r="BX148" i="2"/>
  <c r="BI148" i="2"/>
  <c r="CD148" i="2"/>
  <c r="BW148" i="2"/>
  <c r="BH148" i="2"/>
  <c r="CX148" i="2"/>
  <c r="BU155" i="2"/>
  <c r="BJ156" i="2"/>
  <c r="BF157" i="2"/>
  <c r="BV170" i="2"/>
  <c r="BV174" i="2"/>
  <c r="BG186" i="2"/>
  <c r="BJ203" i="2"/>
  <c r="BJ204" i="2"/>
  <c r="BF205" i="2"/>
  <c r="BF206" i="2"/>
  <c r="CC209" i="2"/>
  <c r="CE216" i="2"/>
  <c r="BX216" i="2"/>
  <c r="BI216" i="2"/>
  <c r="CC216" i="2"/>
  <c r="BV216" i="2"/>
  <c r="BG216" i="2"/>
  <c r="CB216" i="2"/>
  <c r="BU216" i="2"/>
  <c r="BF216" i="2"/>
  <c r="DA216" i="2"/>
  <c r="DB216" i="2" s="1"/>
  <c r="CA216" i="2"/>
  <c r="BL216" i="2"/>
  <c r="BK216" i="2"/>
  <c r="CD216" i="2"/>
  <c r="BH216" i="2"/>
  <c r="K216" i="2"/>
  <c r="BZ216" i="2"/>
  <c r="BW216" i="2"/>
  <c r="BT216" i="2"/>
  <c r="CX83" i="2"/>
  <c r="K83" i="2"/>
  <c r="BT83" i="2"/>
  <c r="K85" i="2"/>
  <c r="BT85" i="2"/>
  <c r="K87" i="2"/>
  <c r="BT87" i="2"/>
  <c r="BF29" i="2"/>
  <c r="BU29" i="2"/>
  <c r="CB29" i="2"/>
  <c r="BK30" i="2"/>
  <c r="BZ30" i="2"/>
  <c r="BH31" i="2"/>
  <c r="BW31" i="2"/>
  <c r="CD31" i="2"/>
  <c r="BF43" i="2"/>
  <c r="BU43" i="2"/>
  <c r="CB43" i="2"/>
  <c r="BK44" i="2"/>
  <c r="BZ44" i="2"/>
  <c r="BH45" i="2"/>
  <c r="BW45" i="2"/>
  <c r="CD45" i="2"/>
  <c r="BJ92" i="2"/>
  <c r="BY92" i="2"/>
  <c r="CX92" i="2"/>
  <c r="BJ94" i="2"/>
  <c r="BY94" i="2"/>
  <c r="CX94" i="2"/>
  <c r="BJ96" i="2"/>
  <c r="BY96" i="2"/>
  <c r="CX96" i="2"/>
  <c r="BJ98" i="2"/>
  <c r="BY98" i="2"/>
  <c r="CX98" i="2"/>
  <c r="BJ100" i="2"/>
  <c r="BY100" i="2"/>
  <c r="CX100" i="2"/>
  <c r="BJ102" i="2"/>
  <c r="BY102" i="2"/>
  <c r="CX102" i="2"/>
  <c r="BJ104" i="2"/>
  <c r="BY104" i="2"/>
  <c r="CX104" i="2"/>
  <c r="BU142" i="2"/>
  <c r="BZ149" i="2"/>
  <c r="BK149" i="2"/>
  <c r="CE149" i="2"/>
  <c r="BX149" i="2"/>
  <c r="BI149" i="2"/>
  <c r="CD149" i="2"/>
  <c r="BW149" i="2"/>
  <c r="BH149" i="2"/>
  <c r="CC149" i="2"/>
  <c r="BV149" i="2"/>
  <c r="BG149" i="2"/>
  <c r="BT149" i="2"/>
  <c r="K149" i="2"/>
  <c r="DA149" i="2"/>
  <c r="DB149" i="2" s="1"/>
  <c r="CA149" i="2"/>
  <c r="BL149" i="2"/>
  <c r="CC150" i="2"/>
  <c r="BV150" i="2"/>
  <c r="BG150" i="2"/>
  <c r="BT150" i="2"/>
  <c r="K150" i="2"/>
  <c r="DA150" i="2"/>
  <c r="DB150" i="2" s="1"/>
  <c r="CA150" i="2"/>
  <c r="BL150" i="2"/>
  <c r="BZ150" i="2"/>
  <c r="BK150" i="2"/>
  <c r="CE150" i="2"/>
  <c r="BX150" i="2"/>
  <c r="BI150" i="2"/>
  <c r="CD150" i="2"/>
  <c r="BW150" i="2"/>
  <c r="BH150" i="2"/>
  <c r="CX150" i="2"/>
  <c r="BY155" i="2"/>
  <c r="BU156" i="2"/>
  <c r="BF158" i="2"/>
  <c r="BZ170" i="2"/>
  <c r="BZ174" i="2"/>
  <c r="CD178" i="2"/>
  <c r="BW178" i="2"/>
  <c r="BH178" i="2"/>
  <c r="CB178" i="2"/>
  <c r="BU178" i="2"/>
  <c r="BF178" i="2"/>
  <c r="BT178" i="2"/>
  <c r="K178" i="2"/>
  <c r="DA178" i="2"/>
  <c r="DB178" i="2" s="1"/>
  <c r="CA178" i="2"/>
  <c r="BL178" i="2"/>
  <c r="CX178" i="2"/>
  <c r="BY178" i="2"/>
  <c r="BJ178" i="2"/>
  <c r="CE178" i="2"/>
  <c r="BX178" i="2"/>
  <c r="BI178" i="2"/>
  <c r="DA182" i="2"/>
  <c r="DB182" i="2" s="1"/>
  <c r="CA182" i="2"/>
  <c r="BL182" i="2"/>
  <c r="CX182" i="2"/>
  <c r="BY182" i="2"/>
  <c r="BJ182" i="2"/>
  <c r="CE182" i="2"/>
  <c r="BX182" i="2"/>
  <c r="BI182" i="2"/>
  <c r="CD182" i="2"/>
  <c r="BW182" i="2"/>
  <c r="BH182" i="2"/>
  <c r="CB182" i="2"/>
  <c r="BU182" i="2"/>
  <c r="BF182" i="2"/>
  <c r="BT182" i="2"/>
  <c r="K182" i="2"/>
  <c r="BK186" i="2"/>
  <c r="BU203" i="2"/>
  <c r="BJ206" i="2"/>
  <c r="BF207" i="2"/>
  <c r="BY83" i="2"/>
  <c r="BY87" i="2"/>
  <c r="BZ29" i="2"/>
  <c r="CC146" i="2"/>
  <c r="BV146" i="2"/>
  <c r="BG146" i="2"/>
  <c r="BT146" i="2"/>
  <c r="K146" i="2"/>
  <c r="DA146" i="2"/>
  <c r="DB146" i="2" s="1"/>
  <c r="CA146" i="2"/>
  <c r="BL146" i="2"/>
  <c r="BZ146" i="2"/>
  <c r="BK146" i="2"/>
  <c r="CE146" i="2"/>
  <c r="BX146" i="2"/>
  <c r="BI146" i="2"/>
  <c r="CD146" i="2"/>
  <c r="BW146" i="2"/>
  <c r="BH146" i="2"/>
  <c r="CX207" i="2"/>
  <c r="BI22" i="2"/>
  <c r="BX22" i="2"/>
  <c r="CE22" i="2"/>
  <c r="K23" i="2"/>
  <c r="BT23" i="2"/>
  <c r="BI24" i="2"/>
  <c r="BX24" i="2"/>
  <c r="K27" i="2"/>
  <c r="BT27" i="2"/>
  <c r="BI25" i="2"/>
  <c r="BX25" i="2"/>
  <c r="K26" i="2"/>
  <c r="BT26" i="2"/>
  <c r="BI28" i="2"/>
  <c r="BX28" i="2"/>
  <c r="K47" i="2"/>
  <c r="BT47" i="2"/>
  <c r="BI48" i="2"/>
  <c r="BX48" i="2"/>
  <c r="K49" i="2"/>
  <c r="BT49" i="2"/>
  <c r="BI50" i="2"/>
  <c r="BX50" i="2"/>
  <c r="K51" i="2"/>
  <c r="BT51" i="2"/>
  <c r="BI52" i="2"/>
  <c r="BX52" i="2"/>
  <c r="K53" i="2"/>
  <c r="BT53" i="2"/>
  <c r="BI54" i="2"/>
  <c r="BX54" i="2"/>
  <c r="K55" i="2"/>
  <c r="BT55" i="2"/>
  <c r="BI56" i="2"/>
  <c r="BX56" i="2"/>
  <c r="K57" i="2"/>
  <c r="BT57" i="2"/>
  <c r="BI58" i="2"/>
  <c r="BX58" i="2"/>
  <c r="K59" i="2"/>
  <c r="BT59" i="2"/>
  <c r="BI60" i="2"/>
  <c r="BX60" i="2"/>
  <c r="K61" i="2"/>
  <c r="BT61" i="2"/>
  <c r="BI62" i="2"/>
  <c r="BX62" i="2"/>
  <c r="K63" i="2"/>
  <c r="BT63" i="2"/>
  <c r="BI64" i="2"/>
  <c r="BX64" i="2"/>
  <c r="K65" i="2"/>
  <c r="BT65" i="2"/>
  <c r="BI66" i="2"/>
  <c r="BX66" i="2"/>
  <c r="K67" i="2"/>
  <c r="BT67" i="2"/>
  <c r="BI68" i="2"/>
  <c r="BX68" i="2"/>
  <c r="K69" i="2"/>
  <c r="BT69" i="2"/>
  <c r="BI70" i="2"/>
  <c r="BX70" i="2"/>
  <c r="K71" i="2"/>
  <c r="BT71" i="2"/>
  <c r="BI72" i="2"/>
  <c r="BX72" i="2"/>
  <c r="K73" i="2"/>
  <c r="BT73" i="2"/>
  <c r="BI74" i="2"/>
  <c r="BX74" i="2"/>
  <c r="K75" i="2"/>
  <c r="BT75" i="2"/>
  <c r="BI76" i="2"/>
  <c r="BX76" i="2"/>
  <c r="K77" i="2"/>
  <c r="BT77" i="2"/>
  <c r="BI78" i="2"/>
  <c r="BX78" i="2"/>
  <c r="K79" i="2"/>
  <c r="BT79" i="2"/>
  <c r="BI80" i="2"/>
  <c r="BX80" i="2"/>
  <c r="BF81" i="2"/>
  <c r="BU81" i="2"/>
  <c r="CB81" i="2"/>
  <c r="BJ82" i="2"/>
  <c r="BY82" i="2"/>
  <c r="CX82" i="2"/>
  <c r="BF83" i="2"/>
  <c r="BU83" i="2"/>
  <c r="CB83" i="2"/>
  <c r="BJ84" i="2"/>
  <c r="BY84" i="2"/>
  <c r="CX84" i="2"/>
  <c r="BF85" i="2"/>
  <c r="BU85" i="2"/>
  <c r="CB85" i="2"/>
  <c r="BJ86" i="2"/>
  <c r="BY86" i="2"/>
  <c r="CX86" i="2"/>
  <c r="BF87" i="2"/>
  <c r="BU87" i="2"/>
  <c r="CB87" i="2"/>
  <c r="BJ88" i="2"/>
  <c r="BY88" i="2"/>
  <c r="CX88" i="2"/>
  <c r="BG29" i="2"/>
  <c r="BV29" i="2"/>
  <c r="CC29" i="2"/>
  <c r="BL30" i="2"/>
  <c r="CA30" i="2"/>
  <c r="DA30" i="2"/>
  <c r="DB30" i="2" s="1"/>
  <c r="BI31" i="2"/>
  <c r="BX31" i="2"/>
  <c r="BF32" i="2"/>
  <c r="BU32" i="2"/>
  <c r="CB32" i="2"/>
  <c r="BK33" i="2"/>
  <c r="BZ33" i="2"/>
  <c r="BH35" i="2"/>
  <c r="BW35" i="2"/>
  <c r="CD35" i="2"/>
  <c r="BT41" i="2"/>
  <c r="BJ42" i="2"/>
  <c r="BY42" i="2"/>
  <c r="CX42" i="2"/>
  <c r="BG43" i="2"/>
  <c r="BV43" i="2"/>
  <c r="CC43" i="2"/>
  <c r="BL44" i="2"/>
  <c r="CA44" i="2"/>
  <c r="DA44" i="2"/>
  <c r="DB44" i="2" s="1"/>
  <c r="BI45" i="2"/>
  <c r="BX45" i="2"/>
  <c r="BF46" i="2"/>
  <c r="BU46" i="2"/>
  <c r="CB46" i="2"/>
  <c r="BK36" i="2"/>
  <c r="BZ36" i="2"/>
  <c r="BG91" i="2"/>
  <c r="BV91" i="2"/>
  <c r="CC91" i="2"/>
  <c r="BK92" i="2"/>
  <c r="BZ92" i="2"/>
  <c r="BG93" i="2"/>
  <c r="BV93" i="2"/>
  <c r="CC93" i="2"/>
  <c r="BK94" i="2"/>
  <c r="BZ94" i="2"/>
  <c r="BG95" i="2"/>
  <c r="BV95" i="2"/>
  <c r="CC95" i="2"/>
  <c r="BK96" i="2"/>
  <c r="BZ96" i="2"/>
  <c r="BG97" i="2"/>
  <c r="BV97" i="2"/>
  <c r="CC97" i="2"/>
  <c r="BK98" i="2"/>
  <c r="BZ98" i="2"/>
  <c r="BG99" i="2"/>
  <c r="BV99" i="2"/>
  <c r="CC99" i="2"/>
  <c r="BK100" i="2"/>
  <c r="BZ100" i="2"/>
  <c r="BG101" i="2"/>
  <c r="BV101" i="2"/>
  <c r="CC101" i="2"/>
  <c r="BK102" i="2"/>
  <c r="BZ102" i="2"/>
  <c r="BG103" i="2"/>
  <c r="BV103" i="2"/>
  <c r="CC103" i="2"/>
  <c r="BK104" i="2"/>
  <c r="BZ104" i="2"/>
  <c r="BF108" i="2"/>
  <c r="BT108" i="2"/>
  <c r="CC108" i="2"/>
  <c r="BY142" i="2"/>
  <c r="BU145" i="2"/>
  <c r="BJ146" i="2"/>
  <c r="BF147" i="2"/>
  <c r="BZ151" i="2"/>
  <c r="BK151" i="2"/>
  <c r="CE151" i="2"/>
  <c r="BX151" i="2"/>
  <c r="BI151" i="2"/>
  <c r="CD151" i="2"/>
  <c r="BW151" i="2"/>
  <c r="BH151" i="2"/>
  <c r="CC151" i="2"/>
  <c r="BV151" i="2"/>
  <c r="BG151" i="2"/>
  <c r="BT151" i="2"/>
  <c r="K151" i="2"/>
  <c r="DA151" i="2"/>
  <c r="DB151" i="2" s="1"/>
  <c r="CA151" i="2"/>
  <c r="BL151" i="2"/>
  <c r="CC152" i="2"/>
  <c r="BV152" i="2"/>
  <c r="BG152" i="2"/>
  <c r="BT152" i="2"/>
  <c r="K152" i="2"/>
  <c r="DA152" i="2"/>
  <c r="DB152" i="2" s="1"/>
  <c r="CA152" i="2"/>
  <c r="BL152" i="2"/>
  <c r="BZ152" i="2"/>
  <c r="BK152" i="2"/>
  <c r="CE152" i="2"/>
  <c r="BX152" i="2"/>
  <c r="BI152" i="2"/>
  <c r="CD152" i="2"/>
  <c r="BW152" i="2"/>
  <c r="BH152" i="2"/>
  <c r="CX152" i="2"/>
  <c r="CB155" i="2"/>
  <c r="BY156" i="2"/>
  <c r="BU157" i="2"/>
  <c r="BJ158" i="2"/>
  <c r="BJ159" i="2"/>
  <c r="BK167" i="2"/>
  <c r="BK166" i="2"/>
  <c r="CC170" i="2"/>
  <c r="CC174" i="2"/>
  <c r="BV186" i="2"/>
  <c r="BY203" i="2"/>
  <c r="BY204" i="2"/>
  <c r="BU205" i="2"/>
  <c r="BU206" i="2"/>
  <c r="BJ207" i="2"/>
  <c r="BJ208" i="2"/>
  <c r="CB209" i="2"/>
  <c r="BJ216" i="2"/>
  <c r="BJ85" i="2"/>
  <c r="BJ87" i="2"/>
  <c r="CX87" i="2"/>
  <c r="BK29" i="2"/>
  <c r="CX146" i="2"/>
  <c r="BJ22" i="2"/>
  <c r="BY22" i="2"/>
  <c r="BF23" i="2"/>
  <c r="BU23" i="2"/>
  <c r="BJ24" i="2"/>
  <c r="BY24" i="2"/>
  <c r="BF27" i="2"/>
  <c r="BU27" i="2"/>
  <c r="BJ25" i="2"/>
  <c r="BY25" i="2"/>
  <c r="BF26" i="2"/>
  <c r="BU26" i="2"/>
  <c r="BJ28" i="2"/>
  <c r="BY28" i="2"/>
  <c r="BF47" i="2"/>
  <c r="BU47" i="2"/>
  <c r="BJ48" i="2"/>
  <c r="BY48" i="2"/>
  <c r="BF49" i="2"/>
  <c r="BU49" i="2"/>
  <c r="BJ50" i="2"/>
  <c r="BY50" i="2"/>
  <c r="BF51" i="2"/>
  <c r="BU51" i="2"/>
  <c r="BJ52" i="2"/>
  <c r="BY52" i="2"/>
  <c r="BF53" i="2"/>
  <c r="BU53" i="2"/>
  <c r="BJ54" i="2"/>
  <c r="BY54" i="2"/>
  <c r="BF55" i="2"/>
  <c r="BU55" i="2"/>
  <c r="BJ56" i="2"/>
  <c r="BY56" i="2"/>
  <c r="BF57" i="2"/>
  <c r="BU57" i="2"/>
  <c r="BJ58" i="2"/>
  <c r="BY58" i="2"/>
  <c r="BF59" i="2"/>
  <c r="BU59" i="2"/>
  <c r="BJ60" i="2"/>
  <c r="BY60" i="2"/>
  <c r="BF61" i="2"/>
  <c r="BU61" i="2"/>
  <c r="BJ62" i="2"/>
  <c r="BY62" i="2"/>
  <c r="BF63" i="2"/>
  <c r="BU63" i="2"/>
  <c r="BJ64" i="2"/>
  <c r="BY64" i="2"/>
  <c r="BF65" i="2"/>
  <c r="BU65" i="2"/>
  <c r="BJ66" i="2"/>
  <c r="BY66" i="2"/>
  <c r="BF67" i="2"/>
  <c r="BU67" i="2"/>
  <c r="BJ68" i="2"/>
  <c r="BY68" i="2"/>
  <c r="BF69" i="2"/>
  <c r="BU69" i="2"/>
  <c r="BJ70" i="2"/>
  <c r="BY70" i="2"/>
  <c r="BF71" i="2"/>
  <c r="BU71" i="2"/>
  <c r="BJ72" i="2"/>
  <c r="BY72" i="2"/>
  <c r="BF73" i="2"/>
  <c r="BU73" i="2"/>
  <c r="BJ74" i="2"/>
  <c r="BY74" i="2"/>
  <c r="BF75" i="2"/>
  <c r="BU75" i="2"/>
  <c r="BJ76" i="2"/>
  <c r="BY76" i="2"/>
  <c r="BF77" i="2"/>
  <c r="BU77" i="2"/>
  <c r="BJ78" i="2"/>
  <c r="BY78" i="2"/>
  <c r="BF79" i="2"/>
  <c r="BU79" i="2"/>
  <c r="BJ80" i="2"/>
  <c r="BY80" i="2"/>
  <c r="BG81" i="2"/>
  <c r="BV81" i="2"/>
  <c r="BK82" i="2"/>
  <c r="BZ82" i="2"/>
  <c r="BG83" i="2"/>
  <c r="BV83" i="2"/>
  <c r="BK84" i="2"/>
  <c r="BZ84" i="2"/>
  <c r="BG85" i="2"/>
  <c r="BV85" i="2"/>
  <c r="BK86" i="2"/>
  <c r="BZ86" i="2"/>
  <c r="BG87" i="2"/>
  <c r="BV87" i="2"/>
  <c r="BK88" i="2"/>
  <c r="BZ88" i="2"/>
  <c r="BH29" i="2"/>
  <c r="BW29" i="2"/>
  <c r="K30" i="2"/>
  <c r="BT30" i="2"/>
  <c r="BJ31" i="2"/>
  <c r="BY31" i="2"/>
  <c r="BG32" i="2"/>
  <c r="BV32" i="2"/>
  <c r="BL33" i="2"/>
  <c r="CA33" i="2"/>
  <c r="BI35" i="2"/>
  <c r="BX35" i="2"/>
  <c r="BU41" i="2"/>
  <c r="BK42" i="2"/>
  <c r="BZ42" i="2"/>
  <c r="BH43" i="2"/>
  <c r="BW43" i="2"/>
  <c r="K44" i="2"/>
  <c r="BT44" i="2"/>
  <c r="BJ45" i="2"/>
  <c r="BY45" i="2"/>
  <c r="BG46" i="2"/>
  <c r="BV46" i="2"/>
  <c r="BL36" i="2"/>
  <c r="CA36" i="2"/>
  <c r="BH91" i="2"/>
  <c r="BW91" i="2"/>
  <c r="BL92" i="2"/>
  <c r="CA92" i="2"/>
  <c r="BH93" i="2"/>
  <c r="BW93" i="2"/>
  <c r="BL94" i="2"/>
  <c r="CA94" i="2"/>
  <c r="BH95" i="2"/>
  <c r="BW95" i="2"/>
  <c r="BL96" i="2"/>
  <c r="CA96" i="2"/>
  <c r="BH97" i="2"/>
  <c r="BW97" i="2"/>
  <c r="BL98" i="2"/>
  <c r="CA98" i="2"/>
  <c r="BH99" i="2"/>
  <c r="BW99" i="2"/>
  <c r="BL100" i="2"/>
  <c r="CA100" i="2"/>
  <c r="BH101" i="2"/>
  <c r="BW101" i="2"/>
  <c r="BL102" i="2"/>
  <c r="CA102" i="2"/>
  <c r="BH103" i="2"/>
  <c r="BW103" i="2"/>
  <c r="BL104" i="2"/>
  <c r="CA104" i="2"/>
  <c r="BG108" i="2"/>
  <c r="BU108" i="2"/>
  <c r="CB142" i="2"/>
  <c r="BY145" i="2"/>
  <c r="BU146" i="2"/>
  <c r="BJ147" i="2"/>
  <c r="BF148" i="2"/>
  <c r="BF149" i="2"/>
  <c r="BZ153" i="2"/>
  <c r="BK153" i="2"/>
  <c r="CE153" i="2"/>
  <c r="BX153" i="2"/>
  <c r="BI153" i="2"/>
  <c r="CD153" i="2"/>
  <c r="BW153" i="2"/>
  <c r="BH153" i="2"/>
  <c r="CC153" i="2"/>
  <c r="BV153" i="2"/>
  <c r="BG153" i="2"/>
  <c r="BT153" i="2"/>
  <c r="K153" i="2"/>
  <c r="DA153" i="2"/>
  <c r="DB153" i="2" s="1"/>
  <c r="CA153" i="2"/>
  <c r="BL153" i="2"/>
  <c r="CC154" i="2"/>
  <c r="BV154" i="2"/>
  <c r="BG154" i="2"/>
  <c r="BT154" i="2"/>
  <c r="K154" i="2"/>
  <c r="DA154" i="2"/>
  <c r="DB154" i="2" s="1"/>
  <c r="CA154" i="2"/>
  <c r="BL154" i="2"/>
  <c r="BZ154" i="2"/>
  <c r="BK154" i="2"/>
  <c r="CE154" i="2"/>
  <c r="BX154" i="2"/>
  <c r="BI154" i="2"/>
  <c r="CD154" i="2"/>
  <c r="BW154" i="2"/>
  <c r="BH154" i="2"/>
  <c r="CX154" i="2"/>
  <c r="CX155" i="2"/>
  <c r="CB156" i="2"/>
  <c r="BY157" i="2"/>
  <c r="BU158" i="2"/>
  <c r="BU159" i="2"/>
  <c r="BV167" i="2"/>
  <c r="BV166" i="2"/>
  <c r="BG178" i="2"/>
  <c r="BG182" i="2"/>
  <c r="BZ186" i="2"/>
  <c r="CB203" i="2"/>
  <c r="CB204" i="2"/>
  <c r="BY205" i="2"/>
  <c r="BY206" i="2"/>
  <c r="BU207" i="2"/>
  <c r="BU208" i="2"/>
  <c r="BI209" i="2"/>
  <c r="BY216" i="2"/>
  <c r="BV27" i="3"/>
  <c r="BO27" i="3"/>
  <c r="AZ27" i="3"/>
  <c r="BN27" i="3"/>
  <c r="K27" i="3"/>
  <c r="CU27" i="3"/>
  <c r="CV27" i="3" s="1"/>
  <c r="BU27" i="3"/>
  <c r="BF27" i="3"/>
  <c r="BT27" i="3"/>
  <c r="BE27" i="3"/>
  <c r="BX27" i="3"/>
  <c r="BQ27" i="3"/>
  <c r="BB27" i="3"/>
  <c r="BW27" i="3"/>
  <c r="BA27" i="3"/>
  <c r="CR27" i="3"/>
  <c r="BY27" i="3"/>
  <c r="BS27" i="3"/>
  <c r="BR27" i="3"/>
  <c r="BD27" i="3"/>
  <c r="BC27" i="3"/>
  <c r="BG105" i="2"/>
  <c r="BV105" i="2"/>
  <c r="CC105" i="2"/>
  <c r="BK106" i="2"/>
  <c r="BZ106" i="2"/>
  <c r="BG107" i="2"/>
  <c r="BV107" i="2"/>
  <c r="CC107" i="2"/>
  <c r="BK109" i="2"/>
  <c r="BZ109" i="2"/>
  <c r="BG110" i="2"/>
  <c r="BV110" i="2"/>
  <c r="CC110" i="2"/>
  <c r="BK111" i="2"/>
  <c r="BZ111" i="2"/>
  <c r="BG112" i="2"/>
  <c r="BV112" i="2"/>
  <c r="CC112" i="2"/>
  <c r="BK113" i="2"/>
  <c r="BZ113" i="2"/>
  <c r="BG114" i="2"/>
  <c r="BV114" i="2"/>
  <c r="CC114" i="2"/>
  <c r="BK115" i="2"/>
  <c r="BZ115" i="2"/>
  <c r="BG116" i="2"/>
  <c r="BV116" i="2"/>
  <c r="CC116" i="2"/>
  <c r="BK117" i="2"/>
  <c r="BZ117" i="2"/>
  <c r="BG118" i="2"/>
  <c r="BV118" i="2"/>
  <c r="CC118" i="2"/>
  <c r="BV119" i="2"/>
  <c r="CC119" i="2"/>
  <c r="K133" i="2"/>
  <c r="BT133" i="2"/>
  <c r="BJ131" i="2"/>
  <c r="BY131" i="2"/>
  <c r="CX131" i="2"/>
  <c r="BF120" i="2"/>
  <c r="BU120" i="2"/>
  <c r="CB120" i="2"/>
  <c r="BJ121" i="2"/>
  <c r="BY121" i="2"/>
  <c r="CX121" i="2"/>
  <c r="BF122" i="2"/>
  <c r="BU122" i="2"/>
  <c r="CB122" i="2"/>
  <c r="BJ123" i="2"/>
  <c r="BY123" i="2"/>
  <c r="CX123" i="2"/>
  <c r="BF124" i="2"/>
  <c r="BU124" i="2"/>
  <c r="CB124" i="2"/>
  <c r="BJ125" i="2"/>
  <c r="BY125" i="2"/>
  <c r="CX125" i="2"/>
  <c r="BF126" i="2"/>
  <c r="BU126" i="2"/>
  <c r="CB126" i="2"/>
  <c r="BJ127" i="2"/>
  <c r="BY127" i="2"/>
  <c r="CX127" i="2"/>
  <c r="BF128" i="2"/>
  <c r="BU128" i="2"/>
  <c r="CB128" i="2"/>
  <c r="BJ129" i="2"/>
  <c r="BY129" i="2"/>
  <c r="CX129" i="2"/>
  <c r="BY132" i="2"/>
  <c r="BI134" i="2"/>
  <c r="BX134" i="2"/>
  <c r="CE134" i="2"/>
  <c r="K135" i="2"/>
  <c r="BT135" i="2"/>
  <c r="BI136" i="2"/>
  <c r="BX136" i="2"/>
  <c r="CE136" i="2"/>
  <c r="BF137" i="2"/>
  <c r="BU137" i="2"/>
  <c r="CB137" i="2"/>
  <c r="BJ138" i="2"/>
  <c r="BY138" i="2"/>
  <c r="CX138" i="2"/>
  <c r="BF168" i="2"/>
  <c r="BU168" i="2"/>
  <c r="CB168" i="2"/>
  <c r="BK164" i="2"/>
  <c r="BZ164" i="2"/>
  <c r="BH165" i="2"/>
  <c r="BW165" i="2"/>
  <c r="CD165" i="2"/>
  <c r="BJ162" i="2"/>
  <c r="BY162" i="2"/>
  <c r="CX162" i="2"/>
  <c r="BG163" i="2"/>
  <c r="BV163" i="2"/>
  <c r="CC163" i="2"/>
  <c r="BL169" i="2"/>
  <c r="CA169" i="2"/>
  <c r="DA169" i="2"/>
  <c r="DB169" i="2" s="1"/>
  <c r="BF171" i="2"/>
  <c r="BU171" i="2"/>
  <c r="CB171" i="2"/>
  <c r="BK172" i="2"/>
  <c r="BZ172" i="2"/>
  <c r="BH173" i="2"/>
  <c r="BW173" i="2"/>
  <c r="CD173" i="2"/>
  <c r="BJ175" i="2"/>
  <c r="BY175" i="2"/>
  <c r="CX175" i="2"/>
  <c r="BG176" i="2"/>
  <c r="BV176" i="2"/>
  <c r="CC176" i="2"/>
  <c r="BL177" i="2"/>
  <c r="CA177" i="2"/>
  <c r="DA177" i="2"/>
  <c r="DB177" i="2" s="1"/>
  <c r="BF179" i="2"/>
  <c r="BU179" i="2"/>
  <c r="CB179" i="2"/>
  <c r="BK180" i="2"/>
  <c r="BZ180" i="2"/>
  <c r="BH181" i="2"/>
  <c r="BW181" i="2"/>
  <c r="CD181" i="2"/>
  <c r="BJ183" i="2"/>
  <c r="BY183" i="2"/>
  <c r="CX183" i="2"/>
  <c r="BG184" i="2"/>
  <c r="BV184" i="2"/>
  <c r="CC184" i="2"/>
  <c r="BL185" i="2"/>
  <c r="CA185" i="2"/>
  <c r="DA185" i="2"/>
  <c r="DB185" i="2" s="1"/>
  <c r="BF187" i="2"/>
  <c r="BU187" i="2"/>
  <c r="CB187" i="2"/>
  <c r="BK188" i="2"/>
  <c r="BZ188" i="2"/>
  <c r="BG191" i="2"/>
  <c r="BV191" i="2"/>
  <c r="CC191" i="2"/>
  <c r="BK192" i="2"/>
  <c r="BZ192" i="2"/>
  <c r="BG193" i="2"/>
  <c r="BV193" i="2"/>
  <c r="CC193" i="2"/>
  <c r="BK194" i="2"/>
  <c r="BZ194" i="2"/>
  <c r="BG195" i="2"/>
  <c r="BV195" i="2"/>
  <c r="CC195" i="2"/>
  <c r="BK196" i="2"/>
  <c r="BZ196" i="2"/>
  <c r="BG197" i="2"/>
  <c r="BV197" i="2"/>
  <c r="CC197" i="2"/>
  <c r="BK198" i="2"/>
  <c r="BZ198" i="2"/>
  <c r="BG199" i="2"/>
  <c r="BV199" i="2"/>
  <c r="CC199" i="2"/>
  <c r="BK200" i="2"/>
  <c r="BZ200" i="2"/>
  <c r="BG201" i="2"/>
  <c r="BV201" i="2"/>
  <c r="CC201" i="2"/>
  <c r="BX202" i="2"/>
  <c r="CE202" i="2"/>
  <c r="DA202" i="2"/>
  <c r="DB202" i="2" s="1"/>
  <c r="BK210" i="2"/>
  <c r="BZ210" i="2"/>
  <c r="BG211" i="2"/>
  <c r="BV211" i="2"/>
  <c r="CC211" i="2"/>
  <c r="BK212" i="2"/>
  <c r="BZ212" i="2"/>
  <c r="BG213" i="2"/>
  <c r="BV213" i="2"/>
  <c r="CC213" i="2"/>
  <c r="BK214" i="2"/>
  <c r="BZ214" i="2"/>
  <c r="BG215" i="2"/>
  <c r="BV215" i="2"/>
  <c r="CX215" i="2"/>
  <c r="BH105" i="2"/>
  <c r="BW105" i="2"/>
  <c r="CD105" i="2"/>
  <c r="BL106" i="2"/>
  <c r="CA106" i="2"/>
  <c r="DA106" i="2"/>
  <c r="DB106" i="2" s="1"/>
  <c r="BH107" i="2"/>
  <c r="BW107" i="2"/>
  <c r="CD107" i="2"/>
  <c r="BL109" i="2"/>
  <c r="CA109" i="2"/>
  <c r="DA109" i="2"/>
  <c r="DB109" i="2" s="1"/>
  <c r="BH110" i="2"/>
  <c r="BW110" i="2"/>
  <c r="CD110" i="2"/>
  <c r="BL111" i="2"/>
  <c r="CA111" i="2"/>
  <c r="DA111" i="2"/>
  <c r="DB111" i="2" s="1"/>
  <c r="BH112" i="2"/>
  <c r="BW112" i="2"/>
  <c r="CD112" i="2"/>
  <c r="BL113" i="2"/>
  <c r="CA113" i="2"/>
  <c r="DA113" i="2"/>
  <c r="DB113" i="2" s="1"/>
  <c r="BH114" i="2"/>
  <c r="BW114" i="2"/>
  <c r="CD114" i="2"/>
  <c r="BL115" i="2"/>
  <c r="CA115" i="2"/>
  <c r="DA115" i="2"/>
  <c r="DB115" i="2" s="1"/>
  <c r="BH116" i="2"/>
  <c r="BW116" i="2"/>
  <c r="CD116" i="2"/>
  <c r="BL117" i="2"/>
  <c r="CA117" i="2"/>
  <c r="DA117" i="2"/>
  <c r="DB117" i="2" s="1"/>
  <c r="BH118" i="2"/>
  <c r="BW118" i="2"/>
  <c r="CD118" i="2"/>
  <c r="CD119" i="2"/>
  <c r="CX119" i="2"/>
  <c r="BF133" i="2"/>
  <c r="BU133" i="2"/>
  <c r="CB133" i="2"/>
  <c r="BK131" i="2"/>
  <c r="BZ131" i="2"/>
  <c r="BG120" i="2"/>
  <c r="BV120" i="2"/>
  <c r="CC120" i="2"/>
  <c r="BK121" i="2"/>
  <c r="BZ121" i="2"/>
  <c r="BG122" i="2"/>
  <c r="BV122" i="2"/>
  <c r="CC122" i="2"/>
  <c r="BK123" i="2"/>
  <c r="BZ123" i="2"/>
  <c r="BG124" i="2"/>
  <c r="BV124" i="2"/>
  <c r="CC124" i="2"/>
  <c r="BK125" i="2"/>
  <c r="BZ125" i="2"/>
  <c r="BG126" i="2"/>
  <c r="BV126" i="2"/>
  <c r="CC126" i="2"/>
  <c r="BK127" i="2"/>
  <c r="BZ127" i="2"/>
  <c r="BG128" i="2"/>
  <c r="BV128" i="2"/>
  <c r="CC128" i="2"/>
  <c r="BK129" i="2"/>
  <c r="BZ129" i="2"/>
  <c r="BF132" i="2"/>
  <c r="CX132" i="2"/>
  <c r="BJ134" i="2"/>
  <c r="BY134" i="2"/>
  <c r="CX134" i="2"/>
  <c r="BF135" i="2"/>
  <c r="BU135" i="2"/>
  <c r="CB135" i="2"/>
  <c r="BJ136" i="2"/>
  <c r="BY136" i="2"/>
  <c r="CX136" i="2"/>
  <c r="BG137" i="2"/>
  <c r="BV137" i="2"/>
  <c r="CC137" i="2"/>
  <c r="BK138" i="2"/>
  <c r="BZ138" i="2"/>
  <c r="BG168" i="2"/>
  <c r="BV168" i="2"/>
  <c r="CC168" i="2"/>
  <c r="BL164" i="2"/>
  <c r="CA164" i="2"/>
  <c r="DA164" i="2"/>
  <c r="DB164" i="2" s="1"/>
  <c r="BI165" i="2"/>
  <c r="BX165" i="2"/>
  <c r="CE165" i="2"/>
  <c r="BK162" i="2"/>
  <c r="BZ162" i="2"/>
  <c r="BH163" i="2"/>
  <c r="BW163" i="2"/>
  <c r="CD163" i="2"/>
  <c r="K169" i="2"/>
  <c r="BT169" i="2"/>
  <c r="BG171" i="2"/>
  <c r="BV171" i="2"/>
  <c r="CC171" i="2"/>
  <c r="BL172" i="2"/>
  <c r="CA172" i="2"/>
  <c r="DA172" i="2"/>
  <c r="DB172" i="2" s="1"/>
  <c r="BI173" i="2"/>
  <c r="BX173" i="2"/>
  <c r="CE173" i="2"/>
  <c r="BK175" i="2"/>
  <c r="BZ175" i="2"/>
  <c r="BH176" i="2"/>
  <c r="BW176" i="2"/>
  <c r="CD176" i="2"/>
  <c r="K177" i="2"/>
  <c r="BT177" i="2"/>
  <c r="BG179" i="2"/>
  <c r="BV179" i="2"/>
  <c r="CC179" i="2"/>
  <c r="BL180" i="2"/>
  <c r="CA180" i="2"/>
  <c r="DA180" i="2"/>
  <c r="DB180" i="2" s="1"/>
  <c r="BI181" i="2"/>
  <c r="BX181" i="2"/>
  <c r="CE181" i="2"/>
  <c r="BK183" i="2"/>
  <c r="BZ183" i="2"/>
  <c r="BH184" i="2"/>
  <c r="BW184" i="2"/>
  <c r="CD184" i="2"/>
  <c r="K185" i="2"/>
  <c r="BT185" i="2"/>
  <c r="BG187" i="2"/>
  <c r="BV187" i="2"/>
  <c r="CC187" i="2"/>
  <c r="BL188" i="2"/>
  <c r="CA188" i="2"/>
  <c r="DA188" i="2"/>
  <c r="DB188" i="2" s="1"/>
  <c r="BH191" i="2"/>
  <c r="BW191" i="2"/>
  <c r="CD191" i="2"/>
  <c r="BL192" i="2"/>
  <c r="CA192" i="2"/>
  <c r="DA192" i="2"/>
  <c r="DB192" i="2" s="1"/>
  <c r="BH193" i="2"/>
  <c r="BW193" i="2"/>
  <c r="CD193" i="2"/>
  <c r="BL194" i="2"/>
  <c r="CA194" i="2"/>
  <c r="DA194" i="2"/>
  <c r="DB194" i="2" s="1"/>
  <c r="BH195" i="2"/>
  <c r="BW195" i="2"/>
  <c r="CD195" i="2"/>
  <c r="BL196" i="2"/>
  <c r="CA196" i="2"/>
  <c r="DA196" i="2"/>
  <c r="DB196" i="2" s="1"/>
  <c r="BH197" i="2"/>
  <c r="BW197" i="2"/>
  <c r="CD197" i="2"/>
  <c r="BL198" i="2"/>
  <c r="CA198" i="2"/>
  <c r="DA198" i="2"/>
  <c r="DB198" i="2" s="1"/>
  <c r="BH199" i="2"/>
  <c r="BW199" i="2"/>
  <c r="CD199" i="2"/>
  <c r="BL200" i="2"/>
  <c r="CA200" i="2"/>
  <c r="DA200" i="2"/>
  <c r="DB200" i="2" s="1"/>
  <c r="BH201" i="2"/>
  <c r="BW201" i="2"/>
  <c r="CD201" i="2"/>
  <c r="BY202" i="2"/>
  <c r="BL210" i="2"/>
  <c r="CA210" i="2"/>
  <c r="DA210" i="2"/>
  <c r="DB210" i="2" s="1"/>
  <c r="BH211" i="2"/>
  <c r="BW211" i="2"/>
  <c r="CD211" i="2"/>
  <c r="BL212" i="2"/>
  <c r="CA212" i="2"/>
  <c r="DA212" i="2"/>
  <c r="DB212" i="2" s="1"/>
  <c r="BH213" i="2"/>
  <c r="BW213" i="2"/>
  <c r="CD213" i="2"/>
  <c r="BL214" i="2"/>
  <c r="CA214" i="2"/>
  <c r="DA214" i="2"/>
  <c r="DB214" i="2" s="1"/>
  <c r="BH215" i="2"/>
  <c r="BX215" i="2"/>
  <c r="BJ105" i="2"/>
  <c r="BY105" i="2"/>
  <c r="CX105" i="2"/>
  <c r="BF106" i="2"/>
  <c r="BU106" i="2"/>
  <c r="CB106" i="2"/>
  <c r="BJ107" i="2"/>
  <c r="BY107" i="2"/>
  <c r="CX107" i="2"/>
  <c r="BF109" i="2"/>
  <c r="BU109" i="2"/>
  <c r="CB109" i="2"/>
  <c r="BJ110" i="2"/>
  <c r="BY110" i="2"/>
  <c r="CX110" i="2"/>
  <c r="BF111" i="2"/>
  <c r="BU111" i="2"/>
  <c r="CB111" i="2"/>
  <c r="BJ112" i="2"/>
  <c r="BY112" i="2"/>
  <c r="CX112" i="2"/>
  <c r="BF113" i="2"/>
  <c r="BU113" i="2"/>
  <c r="CB113" i="2"/>
  <c r="BJ114" i="2"/>
  <c r="BY114" i="2"/>
  <c r="CX114" i="2"/>
  <c r="BF115" i="2"/>
  <c r="BU115" i="2"/>
  <c r="CB115" i="2"/>
  <c r="BJ116" i="2"/>
  <c r="BY116" i="2"/>
  <c r="CX116" i="2"/>
  <c r="BU117" i="2"/>
  <c r="CB117" i="2"/>
  <c r="BJ118" i="2"/>
  <c r="BY118" i="2"/>
  <c r="CX118" i="2"/>
  <c r="BY119" i="2"/>
  <c r="DA119" i="2"/>
  <c r="DB119" i="2" s="1"/>
  <c r="BH133" i="2"/>
  <c r="BW133" i="2"/>
  <c r="CD133" i="2"/>
  <c r="K131" i="2"/>
  <c r="BT131" i="2"/>
  <c r="BI120" i="2"/>
  <c r="BX120" i="2"/>
  <c r="CE120" i="2"/>
  <c r="K121" i="2"/>
  <c r="BT121" i="2"/>
  <c r="BI122" i="2"/>
  <c r="BX122" i="2"/>
  <c r="CE122" i="2"/>
  <c r="K123" i="2"/>
  <c r="BT123" i="2"/>
  <c r="BI124" i="2"/>
  <c r="BX124" i="2"/>
  <c r="CE124" i="2"/>
  <c r="K125" i="2"/>
  <c r="BT125" i="2"/>
  <c r="BI126" i="2"/>
  <c r="BX126" i="2"/>
  <c r="CE126" i="2"/>
  <c r="K127" i="2"/>
  <c r="BT127" i="2"/>
  <c r="BI128" i="2"/>
  <c r="BX128" i="2"/>
  <c r="CE128" i="2"/>
  <c r="K129" i="2"/>
  <c r="BT129" i="2"/>
  <c r="BH132" i="2"/>
  <c r="BT132" i="2"/>
  <c r="DA132" i="2"/>
  <c r="DB132" i="2" s="1"/>
  <c r="BL134" i="2"/>
  <c r="CA134" i="2"/>
  <c r="DA134" i="2"/>
  <c r="DB134" i="2" s="1"/>
  <c r="BH135" i="2"/>
  <c r="BW135" i="2"/>
  <c r="CD135" i="2"/>
  <c r="BL136" i="2"/>
  <c r="CA136" i="2"/>
  <c r="DA136" i="2"/>
  <c r="DB136" i="2" s="1"/>
  <c r="BI137" i="2"/>
  <c r="BX137" i="2"/>
  <c r="CE137" i="2"/>
  <c r="K138" i="2"/>
  <c r="BT138" i="2"/>
  <c r="BI168" i="2"/>
  <c r="BX168" i="2"/>
  <c r="CE168" i="2"/>
  <c r="BF164" i="2"/>
  <c r="BU164" i="2"/>
  <c r="CB164" i="2"/>
  <c r="BK165" i="2"/>
  <c r="BZ165" i="2"/>
  <c r="K162" i="2"/>
  <c r="BT162" i="2"/>
  <c r="BJ163" i="2"/>
  <c r="BY163" i="2"/>
  <c r="CX163" i="2"/>
  <c r="BG169" i="2"/>
  <c r="BV169" i="2"/>
  <c r="CC169" i="2"/>
  <c r="BI171" i="2"/>
  <c r="BX171" i="2"/>
  <c r="CE171" i="2"/>
  <c r="BF172" i="2"/>
  <c r="BU172" i="2"/>
  <c r="CB172" i="2"/>
  <c r="BK173" i="2"/>
  <c r="BZ173" i="2"/>
  <c r="K175" i="2"/>
  <c r="BT175" i="2"/>
  <c r="BJ176" i="2"/>
  <c r="BY176" i="2"/>
  <c r="CX176" i="2"/>
  <c r="BG177" i="2"/>
  <c r="BV177" i="2"/>
  <c r="CC177" i="2"/>
  <c r="BI179" i="2"/>
  <c r="BX179" i="2"/>
  <c r="CE179" i="2"/>
  <c r="BF180" i="2"/>
  <c r="BU180" i="2"/>
  <c r="CB180" i="2"/>
  <c r="BK181" i="2"/>
  <c r="BZ181" i="2"/>
  <c r="K183" i="2"/>
  <c r="BT183" i="2"/>
  <c r="BJ184" i="2"/>
  <c r="BY184" i="2"/>
  <c r="CX184" i="2"/>
  <c r="BG185" i="2"/>
  <c r="BV185" i="2"/>
  <c r="CC185" i="2"/>
  <c r="BI187" i="2"/>
  <c r="BX187" i="2"/>
  <c r="CE187" i="2"/>
  <c r="BF188" i="2"/>
  <c r="BU188" i="2"/>
  <c r="CB188" i="2"/>
  <c r="BJ191" i="2"/>
  <c r="BY191" i="2"/>
  <c r="CX191" i="2"/>
  <c r="BF192" i="2"/>
  <c r="BU192" i="2"/>
  <c r="CB192" i="2"/>
  <c r="BJ193" i="2"/>
  <c r="BY193" i="2"/>
  <c r="CX193" i="2"/>
  <c r="BF194" i="2"/>
  <c r="BU194" i="2"/>
  <c r="CB194" i="2"/>
  <c r="BJ195" i="2"/>
  <c r="BY195" i="2"/>
  <c r="CX195" i="2"/>
  <c r="BF196" i="2"/>
  <c r="BU196" i="2"/>
  <c r="CB196" i="2"/>
  <c r="BJ197" i="2"/>
  <c r="BY197" i="2"/>
  <c r="CX197" i="2"/>
  <c r="BF198" i="2"/>
  <c r="BU198" i="2"/>
  <c r="CB198" i="2"/>
  <c r="BJ199" i="2"/>
  <c r="BY199" i="2"/>
  <c r="CX199" i="2"/>
  <c r="BF200" i="2"/>
  <c r="BU200" i="2"/>
  <c r="CB200" i="2"/>
  <c r="BJ201" i="2"/>
  <c r="BY201" i="2"/>
  <c r="CX201" i="2"/>
  <c r="CA202" i="2"/>
  <c r="BF210" i="2"/>
  <c r="BU210" i="2"/>
  <c r="CB210" i="2"/>
  <c r="BJ211" i="2"/>
  <c r="BY211" i="2"/>
  <c r="CX211" i="2"/>
  <c r="BF212" i="2"/>
  <c r="BU212" i="2"/>
  <c r="CB212" i="2"/>
  <c r="BJ213" i="2"/>
  <c r="BY213" i="2"/>
  <c r="CX213" i="2"/>
  <c r="BU214" i="2"/>
  <c r="CB214" i="2"/>
  <c r="BZ215" i="2"/>
  <c r="CD215" i="2"/>
  <c r="BW215" i="2"/>
  <c r="BJ215" i="2"/>
  <c r="CA215" i="2"/>
  <c r="BJ120" i="2"/>
  <c r="BY120" i="2"/>
  <c r="CX120" i="2"/>
  <c r="BJ122" i="2"/>
  <c r="BY122" i="2"/>
  <c r="CX122" i="2"/>
  <c r="BJ124" i="2"/>
  <c r="BY124" i="2"/>
  <c r="CX124" i="2"/>
  <c r="BJ126" i="2"/>
  <c r="BY126" i="2"/>
  <c r="CX126" i="2"/>
  <c r="BJ128" i="2"/>
  <c r="BY128" i="2"/>
  <c r="CX128" i="2"/>
  <c r="BI132" i="2"/>
  <c r="BU132" i="2"/>
  <c r="CB132" i="2"/>
  <c r="BK163" i="2"/>
  <c r="BZ163" i="2"/>
  <c r="BK176" i="2"/>
  <c r="BZ176" i="2"/>
  <c r="BK184" i="2"/>
  <c r="BZ184" i="2"/>
  <c r="CA118" i="2"/>
  <c r="DA118" i="2"/>
  <c r="DB118" i="2" s="1"/>
  <c r="CA119" i="2"/>
  <c r="BJ133" i="2"/>
  <c r="BY133" i="2"/>
  <c r="CX133" i="2"/>
  <c r="BG131" i="2"/>
  <c r="BV131" i="2"/>
  <c r="CC131" i="2"/>
  <c r="BK120" i="2"/>
  <c r="BZ120" i="2"/>
  <c r="BV121" i="2"/>
  <c r="CC121" i="2"/>
  <c r="BK122" i="2"/>
  <c r="BZ122" i="2"/>
  <c r="BG123" i="2"/>
  <c r="BV123" i="2"/>
  <c r="CC123" i="2"/>
  <c r="BK124" i="2"/>
  <c r="BZ124" i="2"/>
  <c r="BG125" i="2"/>
  <c r="BV125" i="2"/>
  <c r="CC125" i="2"/>
  <c r="BK126" i="2"/>
  <c r="BZ126" i="2"/>
  <c r="CC127" i="2"/>
  <c r="BK128" i="2"/>
  <c r="BZ128" i="2"/>
  <c r="BV129" i="2"/>
  <c r="CC129" i="2"/>
  <c r="BV132" i="2"/>
  <c r="BF134" i="2"/>
  <c r="BU134" i="2"/>
  <c r="CB134" i="2"/>
  <c r="BJ135" i="2"/>
  <c r="BY135" i="2"/>
  <c r="CX135" i="2"/>
  <c r="BF136" i="2"/>
  <c r="BU136" i="2"/>
  <c r="CB136" i="2"/>
  <c r="BK137" i="2"/>
  <c r="BZ137" i="2"/>
  <c r="BG138" i="2"/>
  <c r="BV138" i="2"/>
  <c r="CC138" i="2"/>
  <c r="BK168" i="2"/>
  <c r="BZ168" i="2"/>
  <c r="BL163" i="2"/>
  <c r="CA163" i="2"/>
  <c r="DA163" i="2"/>
  <c r="DB163" i="2" s="1"/>
  <c r="BK171" i="2"/>
  <c r="BZ171" i="2"/>
  <c r="BL176" i="2"/>
  <c r="CA176" i="2"/>
  <c r="DA176" i="2"/>
  <c r="DB176" i="2" s="1"/>
  <c r="BK179" i="2"/>
  <c r="BZ179" i="2"/>
  <c r="BL184" i="2"/>
  <c r="CA184" i="2"/>
  <c r="DA184" i="2"/>
  <c r="DB184" i="2" s="1"/>
  <c r="BK187" i="2"/>
  <c r="BZ187" i="2"/>
  <c r="BF105" i="2"/>
  <c r="BU105" i="2"/>
  <c r="BJ106" i="2"/>
  <c r="BY106" i="2"/>
  <c r="BF107" i="2"/>
  <c r="BU107" i="2"/>
  <c r="BJ109" i="2"/>
  <c r="BY109" i="2"/>
  <c r="BF110" i="2"/>
  <c r="BU110" i="2"/>
  <c r="BJ111" i="2"/>
  <c r="BY111" i="2"/>
  <c r="BF112" i="2"/>
  <c r="BU112" i="2"/>
  <c r="BJ113" i="2"/>
  <c r="BY113" i="2"/>
  <c r="BF114" i="2"/>
  <c r="BU114" i="2"/>
  <c r="BJ115" i="2"/>
  <c r="BY115" i="2"/>
  <c r="BF116" i="2"/>
  <c r="BU116" i="2"/>
  <c r="BJ117" i="2"/>
  <c r="BY117" i="2"/>
  <c r="BF118" i="2"/>
  <c r="BU118" i="2"/>
  <c r="BI119" i="2"/>
  <c r="BL133" i="2"/>
  <c r="CA133" i="2"/>
  <c r="BI131" i="2"/>
  <c r="BX131" i="2"/>
  <c r="K120" i="2"/>
  <c r="BT120" i="2"/>
  <c r="BI121" i="2"/>
  <c r="BX121" i="2"/>
  <c r="K122" i="2"/>
  <c r="BT122" i="2"/>
  <c r="BI123" i="2"/>
  <c r="BX123" i="2"/>
  <c r="K124" i="2"/>
  <c r="BT124" i="2"/>
  <c r="BI125" i="2"/>
  <c r="BX125" i="2"/>
  <c r="K126" i="2"/>
  <c r="BT126" i="2"/>
  <c r="BI127" i="2"/>
  <c r="BX127" i="2"/>
  <c r="K128" i="2"/>
  <c r="BT128" i="2"/>
  <c r="BI129" i="2"/>
  <c r="BX129" i="2"/>
  <c r="BH134" i="2"/>
  <c r="BW134" i="2"/>
  <c r="BL135" i="2"/>
  <c r="CA135" i="2"/>
  <c r="BH136" i="2"/>
  <c r="BW136" i="2"/>
  <c r="K137" i="2"/>
  <c r="BT137" i="2"/>
  <c r="BI138" i="2"/>
  <c r="BX138" i="2"/>
  <c r="K168" i="2"/>
  <c r="BT168" i="2"/>
  <c r="BJ164" i="2"/>
  <c r="BY164" i="2"/>
  <c r="BG165" i="2"/>
  <c r="BV165" i="2"/>
  <c r="BI162" i="2"/>
  <c r="BX162" i="2"/>
  <c r="BF163" i="2"/>
  <c r="BU163" i="2"/>
  <c r="BK169" i="2"/>
  <c r="BZ169" i="2"/>
  <c r="K171" i="2"/>
  <c r="BT171" i="2"/>
  <c r="BJ172" i="2"/>
  <c r="BY172" i="2"/>
  <c r="BG173" i="2"/>
  <c r="BV173" i="2"/>
  <c r="BI175" i="2"/>
  <c r="BX175" i="2"/>
  <c r="BF176" i="2"/>
  <c r="BU176" i="2"/>
  <c r="BK177" i="2"/>
  <c r="BZ177" i="2"/>
  <c r="K179" i="2"/>
  <c r="BT179" i="2"/>
  <c r="BJ180" i="2"/>
  <c r="BY180" i="2"/>
  <c r="BG181" i="2"/>
  <c r="BV181" i="2"/>
  <c r="BI183" i="2"/>
  <c r="BX183" i="2"/>
  <c r="BF184" i="2"/>
  <c r="BU184" i="2"/>
  <c r="BK185" i="2"/>
  <c r="BZ185" i="2"/>
  <c r="K187" i="2"/>
  <c r="BT187" i="2"/>
  <c r="BJ188" i="2"/>
  <c r="BY188" i="2"/>
  <c r="BF191" i="2"/>
  <c r="BU191" i="2"/>
  <c r="BJ192" i="2"/>
  <c r="BY192" i="2"/>
  <c r="BF193" i="2"/>
  <c r="BU193" i="2"/>
  <c r="BJ194" i="2"/>
  <c r="BY194" i="2"/>
  <c r="BF195" i="2"/>
  <c r="BU195" i="2"/>
  <c r="BJ196" i="2"/>
  <c r="BY196" i="2"/>
  <c r="BF197" i="2"/>
  <c r="BU197" i="2"/>
  <c r="BJ198" i="2"/>
  <c r="BY198" i="2"/>
  <c r="BF199" i="2"/>
  <c r="BU199" i="2"/>
  <c r="BJ200" i="2"/>
  <c r="BY200" i="2"/>
  <c r="BF201" i="2"/>
  <c r="BU201" i="2"/>
  <c r="BW202" i="2"/>
  <c r="BJ210" i="2"/>
  <c r="BY210" i="2"/>
  <c r="BF211" i="2"/>
  <c r="BU211" i="2"/>
  <c r="BJ212" i="2"/>
  <c r="BY212" i="2"/>
  <c r="BF213" i="2"/>
  <c r="BU213" i="2"/>
  <c r="BJ214" i="2"/>
  <c r="BY214" i="2"/>
  <c r="BF215" i="2"/>
  <c r="BU215" i="2"/>
  <c r="CE215" i="2"/>
  <c r="BH217" i="2"/>
  <c r="BW217" i="2"/>
  <c r="CD217" i="2"/>
  <c r="BL218" i="2"/>
  <c r="CA218" i="2"/>
  <c r="DA218" i="2"/>
  <c r="DB218" i="2" s="1"/>
  <c r="BH219" i="2"/>
  <c r="BW219" i="2"/>
  <c r="CD219" i="2"/>
  <c r="BL220" i="2"/>
  <c r="CA220" i="2"/>
  <c r="DA220" i="2"/>
  <c r="DB220" i="2" s="1"/>
  <c r="BH221" i="2"/>
  <c r="BW221" i="2"/>
  <c r="CD221" i="2"/>
  <c r="BL222" i="2"/>
  <c r="CA222" i="2"/>
  <c r="DA222" i="2"/>
  <c r="DB222" i="2" s="1"/>
  <c r="BH223" i="2"/>
  <c r="BW223" i="2"/>
  <c r="CD223" i="2"/>
  <c r="BL224" i="2"/>
  <c r="CA224" i="2"/>
  <c r="DA224" i="2"/>
  <c r="DB224" i="2" s="1"/>
  <c r="BG225" i="2"/>
  <c r="BU225" i="2"/>
  <c r="CB225" i="2"/>
  <c r="BL226" i="2"/>
  <c r="CA226" i="2"/>
  <c r="DA226" i="2"/>
  <c r="DB226" i="2" s="1"/>
  <c r="BH227" i="2"/>
  <c r="BW227" i="2"/>
  <c r="CD227" i="2"/>
  <c r="BL228" i="2"/>
  <c r="CA228" i="2"/>
  <c r="DA228" i="2"/>
  <c r="DB228" i="2" s="1"/>
  <c r="BH229" i="2"/>
  <c r="BW229" i="2"/>
  <c r="CD229" i="2"/>
  <c r="BL232" i="2"/>
  <c r="CA232" i="2"/>
  <c r="DA232" i="2"/>
  <c r="DB232" i="2" s="1"/>
  <c r="BH244" i="2"/>
  <c r="BW244" i="2"/>
  <c r="CD244" i="2"/>
  <c r="BL233" i="2"/>
  <c r="CA233" i="2"/>
  <c r="DA233" i="2"/>
  <c r="DB233" i="2" s="1"/>
  <c r="BH234" i="2"/>
  <c r="BW234" i="2"/>
  <c r="CD234" i="2"/>
  <c r="BL235" i="2"/>
  <c r="CA235" i="2"/>
  <c r="DA235" i="2"/>
  <c r="DB235" i="2" s="1"/>
  <c r="BH236" i="2"/>
  <c r="BW236" i="2"/>
  <c r="CD236" i="2"/>
  <c r="BL237" i="2"/>
  <c r="CA237" i="2"/>
  <c r="DA237" i="2"/>
  <c r="DB237" i="2" s="1"/>
  <c r="BH238" i="2"/>
  <c r="BW238" i="2"/>
  <c r="CD238" i="2"/>
  <c r="BL239" i="2"/>
  <c r="CA239" i="2"/>
  <c r="DA239" i="2"/>
  <c r="DB239" i="2" s="1"/>
  <c r="BH240" i="2"/>
  <c r="BW240" i="2"/>
  <c r="CD240" i="2"/>
  <c r="BL241" i="2"/>
  <c r="CA241" i="2"/>
  <c r="DA241" i="2"/>
  <c r="DB241" i="2" s="1"/>
  <c r="BH242" i="2"/>
  <c r="BW242" i="2"/>
  <c r="CD242" i="2"/>
  <c r="BL243" i="2"/>
  <c r="CA243" i="2"/>
  <c r="DA243" i="2"/>
  <c r="DB243" i="2" s="1"/>
  <c r="BG245" i="2"/>
  <c r="BU245" i="2"/>
  <c r="BJ248" i="2"/>
  <c r="BY248" i="2"/>
  <c r="CX248" i="2"/>
  <c r="BF249" i="2"/>
  <c r="BU249" i="2"/>
  <c r="CB249" i="2"/>
  <c r="BJ250" i="2"/>
  <c r="BY250" i="2"/>
  <c r="CX250" i="2"/>
  <c r="BF251" i="2"/>
  <c r="BU251" i="2"/>
  <c r="CB251" i="2"/>
  <c r="BJ252" i="2"/>
  <c r="BY252" i="2"/>
  <c r="CX252" i="2"/>
  <c r="BF253" i="2"/>
  <c r="BU253" i="2"/>
  <c r="CB253" i="2"/>
  <c r="BJ256" i="2"/>
  <c r="BY256" i="2"/>
  <c r="CX256" i="2"/>
  <c r="BF257" i="2"/>
  <c r="BU257" i="2"/>
  <c r="CB257" i="2"/>
  <c r="BJ258" i="2"/>
  <c r="BY258" i="2"/>
  <c r="CX258" i="2"/>
  <c r="BF259" i="2"/>
  <c r="BU259" i="2"/>
  <c r="CB259" i="2"/>
  <c r="BJ262" i="2"/>
  <c r="BY262" i="2"/>
  <c r="CX262" i="2"/>
  <c r="BF263" i="2"/>
  <c r="BU263" i="2"/>
  <c r="CB263" i="2"/>
  <c r="BJ264" i="2"/>
  <c r="BY264" i="2"/>
  <c r="CX264" i="2"/>
  <c r="BF265" i="2"/>
  <c r="BU265" i="2"/>
  <c r="CB265" i="2"/>
  <c r="CB266" i="2"/>
  <c r="BZ266" i="2"/>
  <c r="BK266" i="2"/>
  <c r="BJ266" i="2"/>
  <c r="CA266" i="2"/>
  <c r="BJ292" i="2"/>
  <c r="BI294" i="2"/>
  <c r="BX324" i="2"/>
  <c r="BR23" i="3"/>
  <c r="BV29" i="3"/>
  <c r="BO29" i="3"/>
  <c r="AZ29" i="3"/>
  <c r="X75" i="4" s="1"/>
  <c r="BN29" i="3"/>
  <c r="K29" i="3"/>
  <c r="CU29" i="3"/>
  <c r="CV29" i="3" s="1"/>
  <c r="BU29" i="3"/>
  <c r="BF29" i="3"/>
  <c r="BT29" i="3"/>
  <c r="BE29" i="3"/>
  <c r="BX29" i="3"/>
  <c r="BQ29" i="3"/>
  <c r="BB29" i="3"/>
  <c r="BW29" i="3"/>
  <c r="BP29" i="3"/>
  <c r="BA29" i="3"/>
  <c r="BD33" i="3"/>
  <c r="BT41" i="3"/>
  <c r="BE41" i="3"/>
  <c r="BY41" i="3"/>
  <c r="BR41" i="3"/>
  <c r="BC41" i="3"/>
  <c r="BX41" i="3"/>
  <c r="BQ41" i="3"/>
  <c r="BB41" i="3"/>
  <c r="BN41" i="3"/>
  <c r="K41" i="3"/>
  <c r="CU41" i="3"/>
  <c r="CV41" i="3" s="1"/>
  <c r="BU41" i="3"/>
  <c r="BF41" i="3"/>
  <c r="BD41" i="3"/>
  <c r="BA41" i="3"/>
  <c r="CR41" i="3"/>
  <c r="AZ41" i="3"/>
  <c r="X155" i="4" s="1"/>
  <c r="Y155" i="4" s="1"/>
  <c r="Z155" i="4" s="1"/>
  <c r="BW41" i="3"/>
  <c r="BP41" i="3"/>
  <c r="BO41" i="3"/>
  <c r="BV52" i="3"/>
  <c r="BO52" i="3"/>
  <c r="AZ52" i="3"/>
  <c r="X178" i="4" s="1"/>
  <c r="Y178" i="4" s="1"/>
  <c r="Z178" i="4" s="1"/>
  <c r="BN52" i="3"/>
  <c r="K52" i="3"/>
  <c r="CU52" i="3"/>
  <c r="CV52" i="3" s="1"/>
  <c r="BU52" i="3"/>
  <c r="BF52" i="3"/>
  <c r="BT52" i="3"/>
  <c r="BE52" i="3"/>
  <c r="BX52" i="3"/>
  <c r="BQ52" i="3"/>
  <c r="BB52" i="3"/>
  <c r="BW52" i="3"/>
  <c r="BP52" i="3"/>
  <c r="BA52" i="3"/>
  <c r="BS52" i="3"/>
  <c r="BR52" i="3"/>
  <c r="BD52" i="3"/>
  <c r="BC52" i="3"/>
  <c r="CR52" i="3"/>
  <c r="BY52" i="3"/>
  <c r="BH225" i="2"/>
  <c r="BV225" i="2"/>
  <c r="CX225" i="2"/>
  <c r="K226" i="2"/>
  <c r="BT226" i="2"/>
  <c r="BI227" i="2"/>
  <c r="BX227" i="2"/>
  <c r="CE227" i="2"/>
  <c r="K228" i="2"/>
  <c r="BT228" i="2"/>
  <c r="BI229" i="2"/>
  <c r="BX229" i="2"/>
  <c r="CE229" i="2"/>
  <c r="K232" i="2"/>
  <c r="BT232" i="2"/>
  <c r="BI244" i="2"/>
  <c r="BX244" i="2"/>
  <c r="CE244" i="2"/>
  <c r="K233" i="2"/>
  <c r="BT233" i="2"/>
  <c r="BI234" i="2"/>
  <c r="BX234" i="2"/>
  <c r="CE234" i="2"/>
  <c r="K235" i="2"/>
  <c r="BT235" i="2"/>
  <c r="BI236" i="2"/>
  <c r="BX236" i="2"/>
  <c r="CE236" i="2"/>
  <c r="K237" i="2"/>
  <c r="BT237" i="2"/>
  <c r="BI238" i="2"/>
  <c r="BX238" i="2"/>
  <c r="CE238" i="2"/>
  <c r="K239" i="2"/>
  <c r="BT239" i="2"/>
  <c r="BI240" i="2"/>
  <c r="BX240" i="2"/>
  <c r="CE240" i="2"/>
  <c r="K241" i="2"/>
  <c r="BT241" i="2"/>
  <c r="BI242" i="2"/>
  <c r="BX242" i="2"/>
  <c r="CE242" i="2"/>
  <c r="K243" i="2"/>
  <c r="BT243" i="2"/>
  <c r="BH245" i="2"/>
  <c r="BV245" i="2"/>
  <c r="BK248" i="2"/>
  <c r="BZ248" i="2"/>
  <c r="BG249" i="2"/>
  <c r="BV249" i="2"/>
  <c r="CC249" i="2"/>
  <c r="BK250" i="2"/>
  <c r="BZ250" i="2"/>
  <c r="BG251" i="2"/>
  <c r="BV251" i="2"/>
  <c r="CC251" i="2"/>
  <c r="BK252" i="2"/>
  <c r="BZ252" i="2"/>
  <c r="BG253" i="2"/>
  <c r="BV253" i="2"/>
  <c r="CC253" i="2"/>
  <c r="BK256" i="2"/>
  <c r="BZ256" i="2"/>
  <c r="BG257" i="2"/>
  <c r="BV257" i="2"/>
  <c r="CC257" i="2"/>
  <c r="BK258" i="2"/>
  <c r="BZ258" i="2"/>
  <c r="BG259" i="2"/>
  <c r="BV259" i="2"/>
  <c r="CC259" i="2"/>
  <c r="BK262" i="2"/>
  <c r="BZ262" i="2"/>
  <c r="BG263" i="2"/>
  <c r="BV263" i="2"/>
  <c r="CC263" i="2"/>
  <c r="BZ264" i="2"/>
  <c r="BJ217" i="2"/>
  <c r="BY217" i="2"/>
  <c r="CX217" i="2"/>
  <c r="BF218" i="2"/>
  <c r="BU218" i="2"/>
  <c r="CB218" i="2"/>
  <c r="BJ219" i="2"/>
  <c r="BY219" i="2"/>
  <c r="CX219" i="2"/>
  <c r="BF220" i="2"/>
  <c r="BU220" i="2"/>
  <c r="CB220" i="2"/>
  <c r="BJ221" i="2"/>
  <c r="BY221" i="2"/>
  <c r="CX221" i="2"/>
  <c r="BF222" i="2"/>
  <c r="BU222" i="2"/>
  <c r="CB222" i="2"/>
  <c r="BJ223" i="2"/>
  <c r="BY223" i="2"/>
  <c r="CX223" i="2"/>
  <c r="BF224" i="2"/>
  <c r="BU224" i="2"/>
  <c r="CB224" i="2"/>
  <c r="BI225" i="2"/>
  <c r="BW225" i="2"/>
  <c r="BF226" i="2"/>
  <c r="BU226" i="2"/>
  <c r="CB226" i="2"/>
  <c r="BJ227" i="2"/>
  <c r="BY227" i="2"/>
  <c r="CX227" i="2"/>
  <c r="BF228" i="2"/>
  <c r="BU228" i="2"/>
  <c r="CB228" i="2"/>
  <c r="BJ229" i="2"/>
  <c r="BY229" i="2"/>
  <c r="CX229" i="2"/>
  <c r="BF232" i="2"/>
  <c r="BU232" i="2"/>
  <c r="CB232" i="2"/>
  <c r="BJ244" i="2"/>
  <c r="BY244" i="2"/>
  <c r="CX244" i="2"/>
  <c r="BF233" i="2"/>
  <c r="BU233" i="2"/>
  <c r="CB233" i="2"/>
  <c r="BJ234" i="2"/>
  <c r="BY234" i="2"/>
  <c r="CX234" i="2"/>
  <c r="BF235" i="2"/>
  <c r="BU235" i="2"/>
  <c r="CB235" i="2"/>
  <c r="BJ236" i="2"/>
  <c r="BY236" i="2"/>
  <c r="CX236" i="2"/>
  <c r="BF237" i="2"/>
  <c r="BU237" i="2"/>
  <c r="CB237" i="2"/>
  <c r="BJ238" i="2"/>
  <c r="BY238" i="2"/>
  <c r="CX238" i="2"/>
  <c r="BF239" i="2"/>
  <c r="BU239" i="2"/>
  <c r="CB239" i="2"/>
  <c r="BJ240" i="2"/>
  <c r="BY240" i="2"/>
  <c r="CX240" i="2"/>
  <c r="BF241" i="2"/>
  <c r="BU241" i="2"/>
  <c r="CB241" i="2"/>
  <c r="BJ242" i="2"/>
  <c r="BY242" i="2"/>
  <c r="CX242" i="2"/>
  <c r="BF243" i="2"/>
  <c r="BU243" i="2"/>
  <c r="CB243" i="2"/>
  <c r="BI245" i="2"/>
  <c r="BW245" i="2"/>
  <c r="BH249" i="2"/>
  <c r="BW249" i="2"/>
  <c r="CD249" i="2"/>
  <c r="DA250" i="2"/>
  <c r="DB250" i="2" s="1"/>
  <c r="BH251" i="2"/>
  <c r="BW251" i="2"/>
  <c r="CD251" i="2"/>
  <c r="CA252" i="2"/>
  <c r="DA252" i="2"/>
  <c r="DB252" i="2" s="1"/>
  <c r="BH253" i="2"/>
  <c r="BW253" i="2"/>
  <c r="CD253" i="2"/>
  <c r="BL256" i="2"/>
  <c r="CA256" i="2"/>
  <c r="DA256" i="2"/>
  <c r="DB256" i="2" s="1"/>
  <c r="BH257" i="2"/>
  <c r="BW257" i="2"/>
  <c r="CD257" i="2"/>
  <c r="CA258" i="2"/>
  <c r="DA258" i="2"/>
  <c r="DB258" i="2" s="1"/>
  <c r="BH259" i="2"/>
  <c r="BW259" i="2"/>
  <c r="CD259" i="2"/>
  <c r="BL262" i="2"/>
  <c r="CA262" i="2"/>
  <c r="DA262" i="2"/>
  <c r="DB262" i="2" s="1"/>
  <c r="BH263" i="2"/>
  <c r="BW263" i="2"/>
  <c r="CD263" i="2"/>
  <c r="BL264" i="2"/>
  <c r="CA264" i="2"/>
  <c r="DA264" i="2"/>
  <c r="DB264" i="2" s="1"/>
  <c r="BH265" i="2"/>
  <c r="BW265" i="2"/>
  <c r="CD265" i="2"/>
  <c r="BT266" i="2"/>
  <c r="CC266" i="2"/>
  <c r="BY292" i="2"/>
  <c r="BX294" i="2"/>
  <c r="CC299" i="2"/>
  <c r="BV299" i="2"/>
  <c r="BG299" i="2"/>
  <c r="CB299" i="2"/>
  <c r="BU299" i="2"/>
  <c r="BF299" i="2"/>
  <c r="BT299" i="2"/>
  <c r="K299" i="2"/>
  <c r="DA299" i="2"/>
  <c r="DB299" i="2" s="1"/>
  <c r="CA299" i="2"/>
  <c r="BL299" i="2"/>
  <c r="CE299" i="2"/>
  <c r="BX299" i="2"/>
  <c r="BI299" i="2"/>
  <c r="CD299" i="2"/>
  <c r="BW299" i="2"/>
  <c r="BH299" i="2"/>
  <c r="CC301" i="2"/>
  <c r="BV301" i="2"/>
  <c r="BG301" i="2"/>
  <c r="CB301" i="2"/>
  <c r="BU301" i="2"/>
  <c r="BF301" i="2"/>
  <c r="BT301" i="2"/>
  <c r="K301" i="2"/>
  <c r="DA301" i="2"/>
  <c r="DB301" i="2" s="1"/>
  <c r="CA301" i="2"/>
  <c r="BL301" i="2"/>
  <c r="CE301" i="2"/>
  <c r="BX301" i="2"/>
  <c r="BI301" i="2"/>
  <c r="CD301" i="2"/>
  <c r="BW301" i="2"/>
  <c r="BH301" i="2"/>
  <c r="CC303" i="2"/>
  <c r="BV303" i="2"/>
  <c r="BG303" i="2"/>
  <c r="CB303" i="2"/>
  <c r="BU303" i="2"/>
  <c r="BF303" i="2"/>
  <c r="BT303" i="2"/>
  <c r="K303" i="2"/>
  <c r="DA303" i="2"/>
  <c r="DB303" i="2" s="1"/>
  <c r="CA303" i="2"/>
  <c r="BL303" i="2"/>
  <c r="CE303" i="2"/>
  <c r="BX303" i="2"/>
  <c r="BI303" i="2"/>
  <c r="CD303" i="2"/>
  <c r="BW303" i="2"/>
  <c r="BH303" i="2"/>
  <c r="CE324" i="2"/>
  <c r="BY23" i="3"/>
  <c r="BR25" i="3"/>
  <c r="BC29" i="3"/>
  <c r="BV31" i="3"/>
  <c r="BO31" i="3"/>
  <c r="AZ31" i="3"/>
  <c r="X79" i="4" s="1"/>
  <c r="Y79" i="4" s="1"/>
  <c r="Z79" i="4" s="1"/>
  <c r="BN31" i="3"/>
  <c r="K31" i="3"/>
  <c r="CU31" i="3"/>
  <c r="CV31" i="3" s="1"/>
  <c r="BU31" i="3"/>
  <c r="BF31" i="3"/>
  <c r="BT31" i="3"/>
  <c r="BE31" i="3"/>
  <c r="BX31" i="3"/>
  <c r="BQ31" i="3"/>
  <c r="BB31" i="3"/>
  <c r="BW31" i="3"/>
  <c r="BP31" i="3"/>
  <c r="BA31" i="3"/>
  <c r="CR31" i="3"/>
  <c r="BS33" i="3"/>
  <c r="BS41" i="3"/>
  <c r="BK217" i="2"/>
  <c r="BZ217" i="2"/>
  <c r="BG218" i="2"/>
  <c r="BV218" i="2"/>
  <c r="CC218" i="2"/>
  <c r="BK219" i="2"/>
  <c r="BZ219" i="2"/>
  <c r="BG220" i="2"/>
  <c r="BV220" i="2"/>
  <c r="CC220" i="2"/>
  <c r="BK221" i="2"/>
  <c r="BZ221" i="2"/>
  <c r="BG222" i="2"/>
  <c r="BV222" i="2"/>
  <c r="CC222" i="2"/>
  <c r="BK223" i="2"/>
  <c r="BZ223" i="2"/>
  <c r="BG224" i="2"/>
  <c r="BV224" i="2"/>
  <c r="CC224" i="2"/>
  <c r="BJ225" i="2"/>
  <c r="BG226" i="2"/>
  <c r="BV226" i="2"/>
  <c r="CC226" i="2"/>
  <c r="BK227" i="2"/>
  <c r="BZ227" i="2"/>
  <c r="BG228" i="2"/>
  <c r="BV228" i="2"/>
  <c r="CC228" i="2"/>
  <c r="BK229" i="2"/>
  <c r="BZ229" i="2"/>
  <c r="BG232" i="2"/>
  <c r="BV232" i="2"/>
  <c r="CC232" i="2"/>
  <c r="BK244" i="2"/>
  <c r="BZ244" i="2"/>
  <c r="BG233" i="2"/>
  <c r="BV233" i="2"/>
  <c r="CC233" i="2"/>
  <c r="BK234" i="2"/>
  <c r="BZ234" i="2"/>
  <c r="BG235" i="2"/>
  <c r="BV235" i="2"/>
  <c r="CC235" i="2"/>
  <c r="BK236" i="2"/>
  <c r="BZ236" i="2"/>
  <c r="BG237" i="2"/>
  <c r="BV237" i="2"/>
  <c r="CC237" i="2"/>
  <c r="BK238" i="2"/>
  <c r="BZ238" i="2"/>
  <c r="BG239" i="2"/>
  <c r="BV239" i="2"/>
  <c r="CC239" i="2"/>
  <c r="BK240" i="2"/>
  <c r="BZ240" i="2"/>
  <c r="BG241" i="2"/>
  <c r="BV241" i="2"/>
  <c r="CC241" i="2"/>
  <c r="BK242" i="2"/>
  <c r="BZ242" i="2"/>
  <c r="BG243" i="2"/>
  <c r="BV243" i="2"/>
  <c r="CC243" i="2"/>
  <c r="BJ245" i="2"/>
  <c r="BX245" i="2"/>
  <c r="CX245" i="2"/>
  <c r="K248" i="2"/>
  <c r="BT248" i="2"/>
  <c r="BI249" i="2"/>
  <c r="BX249" i="2"/>
  <c r="CE249" i="2"/>
  <c r="K250" i="2"/>
  <c r="BT250" i="2"/>
  <c r="BI251" i="2"/>
  <c r="BX251" i="2"/>
  <c r="CE251" i="2"/>
  <c r="K252" i="2"/>
  <c r="BT252" i="2"/>
  <c r="BI253" i="2"/>
  <c r="BX253" i="2"/>
  <c r="CE253" i="2"/>
  <c r="K256" i="2"/>
  <c r="BT256" i="2"/>
  <c r="BI257" i="2"/>
  <c r="BX257" i="2"/>
  <c r="CE257" i="2"/>
  <c r="K258" i="2"/>
  <c r="BT258" i="2"/>
  <c r="BI259" i="2"/>
  <c r="BX259" i="2"/>
  <c r="CE259" i="2"/>
  <c r="K262" i="2"/>
  <c r="BT262" i="2"/>
  <c r="BI263" i="2"/>
  <c r="BX263" i="2"/>
  <c r="CE263" i="2"/>
  <c r="K264" i="2"/>
  <c r="BT264" i="2"/>
  <c r="BI265" i="2"/>
  <c r="BX265" i="2"/>
  <c r="CE265" i="2"/>
  <c r="K266" i="2"/>
  <c r="BU266" i="2"/>
  <c r="CD266" i="2"/>
  <c r="BY294" i="2"/>
  <c r="BD29" i="3"/>
  <c r="BV41" i="3"/>
  <c r="BH218" i="2"/>
  <c r="BW218" i="2"/>
  <c r="CD218" i="2"/>
  <c r="BH220" i="2"/>
  <c r="BW220" i="2"/>
  <c r="CD220" i="2"/>
  <c r="BH222" i="2"/>
  <c r="BW222" i="2"/>
  <c r="CD222" i="2"/>
  <c r="BH224" i="2"/>
  <c r="BW224" i="2"/>
  <c r="CD224" i="2"/>
  <c r="BH226" i="2"/>
  <c r="BW226" i="2"/>
  <c r="CD226" i="2"/>
  <c r="BH228" i="2"/>
  <c r="BW228" i="2"/>
  <c r="CD228" i="2"/>
  <c r="BH232" i="2"/>
  <c r="BW232" i="2"/>
  <c r="CD232" i="2"/>
  <c r="CA244" i="2"/>
  <c r="BH233" i="2"/>
  <c r="BW233" i="2"/>
  <c r="CD233" i="2"/>
  <c r="BL234" i="2"/>
  <c r="CA234" i="2"/>
  <c r="BH235" i="2"/>
  <c r="BW235" i="2"/>
  <c r="CD235" i="2"/>
  <c r="BL236" i="2"/>
  <c r="CA236" i="2"/>
  <c r="BH237" i="2"/>
  <c r="BW237" i="2"/>
  <c r="CD237" i="2"/>
  <c r="BL238" i="2"/>
  <c r="CA238" i="2"/>
  <c r="BH239" i="2"/>
  <c r="BW239" i="2"/>
  <c r="CD239" i="2"/>
  <c r="BL240" i="2"/>
  <c r="CA240" i="2"/>
  <c r="BH241" i="2"/>
  <c r="BW241" i="2"/>
  <c r="CD241" i="2"/>
  <c r="BL242" i="2"/>
  <c r="CA242" i="2"/>
  <c r="BH243" i="2"/>
  <c r="BW243" i="2"/>
  <c r="CD243" i="2"/>
  <c r="BY245" i="2"/>
  <c r="BJ249" i="2"/>
  <c r="BY249" i="2"/>
  <c r="BJ251" i="2"/>
  <c r="BY251" i="2"/>
  <c r="BJ253" i="2"/>
  <c r="BY253" i="2"/>
  <c r="BU256" i="2"/>
  <c r="BJ257" i="2"/>
  <c r="BY257" i="2"/>
  <c r="BJ259" i="2"/>
  <c r="BY259" i="2"/>
  <c r="BF262" i="2"/>
  <c r="BU262" i="2"/>
  <c r="BJ263" i="2"/>
  <c r="BY263" i="2"/>
  <c r="BF264" i="2"/>
  <c r="BU264" i="2"/>
  <c r="BJ265" i="2"/>
  <c r="BY265" i="2"/>
  <c r="BF266" i="2"/>
  <c r="BV266" i="2"/>
  <c r="CE266" i="2"/>
  <c r="CE294" i="2"/>
  <c r="CB324" i="2"/>
  <c r="BU324" i="2"/>
  <c r="BF324" i="2"/>
  <c r="BT324" i="2"/>
  <c r="K324" i="2"/>
  <c r="DA324" i="2"/>
  <c r="DB324" i="2" s="1"/>
  <c r="CA324" i="2"/>
  <c r="BL324" i="2"/>
  <c r="BZ324" i="2"/>
  <c r="BK324" i="2"/>
  <c r="CD324" i="2"/>
  <c r="BW324" i="2"/>
  <c r="BH324" i="2"/>
  <c r="CC324" i="2"/>
  <c r="BV324" i="2"/>
  <c r="BG324" i="2"/>
  <c r="BV23" i="3"/>
  <c r="BO23" i="3"/>
  <c r="AZ23" i="3"/>
  <c r="BN23" i="3"/>
  <c r="K23" i="3"/>
  <c r="CU23" i="3"/>
  <c r="CV23" i="3" s="1"/>
  <c r="BU23" i="3"/>
  <c r="BF23" i="3"/>
  <c r="BT23" i="3"/>
  <c r="BE23" i="3"/>
  <c r="BX23" i="3"/>
  <c r="BQ23" i="3"/>
  <c r="BB23" i="3"/>
  <c r="BW23" i="3"/>
  <c r="BP23" i="3"/>
  <c r="BA23" i="3"/>
  <c r="K217" i="2"/>
  <c r="BT217" i="2"/>
  <c r="BI218" i="2"/>
  <c r="BX218" i="2"/>
  <c r="CE218" i="2"/>
  <c r="BT219" i="2"/>
  <c r="BI220" i="2"/>
  <c r="BX220" i="2"/>
  <c r="CE220" i="2"/>
  <c r="BI222" i="2"/>
  <c r="BX222" i="2"/>
  <c r="CE222" i="2"/>
  <c r="BI224" i="2"/>
  <c r="BX224" i="2"/>
  <c r="CE224" i="2"/>
  <c r="BI226" i="2"/>
  <c r="BX226" i="2"/>
  <c r="CE226" i="2"/>
  <c r="BI228" i="2"/>
  <c r="BX228" i="2"/>
  <c r="CE228" i="2"/>
  <c r="BI232" i="2"/>
  <c r="BX232" i="2"/>
  <c r="CE232" i="2"/>
  <c r="BI233" i="2"/>
  <c r="BX233" i="2"/>
  <c r="CE233" i="2"/>
  <c r="BI235" i="2"/>
  <c r="BX235" i="2"/>
  <c r="CE235" i="2"/>
  <c r="BI237" i="2"/>
  <c r="BX237" i="2"/>
  <c r="CE237" i="2"/>
  <c r="BI239" i="2"/>
  <c r="BX239" i="2"/>
  <c r="CE239" i="2"/>
  <c r="BI241" i="2"/>
  <c r="BX241" i="2"/>
  <c r="CE241" i="2"/>
  <c r="BI243" i="2"/>
  <c r="BX243" i="2"/>
  <c r="CE243" i="2"/>
  <c r="CB292" i="2"/>
  <c r="BU292" i="2"/>
  <c r="BF292" i="2"/>
  <c r="BT292" i="2"/>
  <c r="K292" i="2"/>
  <c r="DA292" i="2"/>
  <c r="DB292" i="2" s="1"/>
  <c r="CA292" i="2"/>
  <c r="BL292" i="2"/>
  <c r="BZ292" i="2"/>
  <c r="BK292" i="2"/>
  <c r="CD292" i="2"/>
  <c r="BW292" i="2"/>
  <c r="BH292" i="2"/>
  <c r="CC292" i="2"/>
  <c r="BV292" i="2"/>
  <c r="BG292" i="2"/>
  <c r="BV25" i="3"/>
  <c r="BO25" i="3"/>
  <c r="AZ25" i="3"/>
  <c r="BN25" i="3"/>
  <c r="K25" i="3"/>
  <c r="CU25" i="3"/>
  <c r="CV25" i="3" s="1"/>
  <c r="BU25" i="3"/>
  <c r="BF25" i="3"/>
  <c r="BT25" i="3"/>
  <c r="BE25" i="3"/>
  <c r="BX25" i="3"/>
  <c r="BQ25" i="3"/>
  <c r="BB25" i="3"/>
  <c r="BW25" i="3"/>
  <c r="BP25" i="3"/>
  <c r="BA25" i="3"/>
  <c r="CR25" i="3"/>
  <c r="BS29" i="3"/>
  <c r="BC31" i="3"/>
  <c r="BV33" i="3"/>
  <c r="BO33" i="3"/>
  <c r="AZ33" i="3"/>
  <c r="X83" i="4" s="1"/>
  <c r="Y83" i="4" s="1"/>
  <c r="Z83" i="4" s="1"/>
  <c r="BN33" i="3"/>
  <c r="K33" i="3"/>
  <c r="CU33" i="3"/>
  <c r="CV33" i="3" s="1"/>
  <c r="BU33" i="3"/>
  <c r="BF33" i="3"/>
  <c r="BT33" i="3"/>
  <c r="BE33" i="3"/>
  <c r="BX33" i="3"/>
  <c r="BQ33" i="3"/>
  <c r="BB33" i="3"/>
  <c r="BW33" i="3"/>
  <c r="BP33" i="3"/>
  <c r="BA33" i="3"/>
  <c r="BJ218" i="2"/>
  <c r="BY218" i="2"/>
  <c r="BJ220" i="2"/>
  <c r="BY220" i="2"/>
  <c r="BJ222" i="2"/>
  <c r="BY222" i="2"/>
  <c r="BJ224" i="2"/>
  <c r="BY224" i="2"/>
  <c r="BJ226" i="2"/>
  <c r="BY226" i="2"/>
  <c r="BJ228" i="2"/>
  <c r="BY228" i="2"/>
  <c r="BJ232" i="2"/>
  <c r="BY232" i="2"/>
  <c r="BJ233" i="2"/>
  <c r="BY233" i="2"/>
  <c r="BJ235" i="2"/>
  <c r="BY235" i="2"/>
  <c r="BJ237" i="2"/>
  <c r="BY237" i="2"/>
  <c r="BJ239" i="2"/>
  <c r="BY239" i="2"/>
  <c r="BJ241" i="2"/>
  <c r="BY241" i="2"/>
  <c r="BJ243" i="2"/>
  <c r="BY243" i="2"/>
  <c r="CB294" i="2"/>
  <c r="BU294" i="2"/>
  <c r="BF294" i="2"/>
  <c r="BT294" i="2"/>
  <c r="K294" i="2"/>
  <c r="DA294" i="2"/>
  <c r="DB294" i="2" s="1"/>
  <c r="CA294" i="2"/>
  <c r="BL294" i="2"/>
  <c r="BZ294" i="2"/>
  <c r="BK294" i="2"/>
  <c r="CD294" i="2"/>
  <c r="BW294" i="2"/>
  <c r="BH294" i="2"/>
  <c r="CC294" i="2"/>
  <c r="BV294" i="2"/>
  <c r="BG294" i="2"/>
  <c r="BC23" i="3"/>
  <c r="BY29" i="3"/>
  <c r="BD31" i="3"/>
  <c r="K269" i="2"/>
  <c r="BT269" i="2"/>
  <c r="BI270" i="2"/>
  <c r="BX270" i="2"/>
  <c r="CE270" i="2"/>
  <c r="K271" i="2"/>
  <c r="BT271" i="2"/>
  <c r="BI272" i="2"/>
  <c r="BX272" i="2"/>
  <c r="CE272" i="2"/>
  <c r="K273" i="2"/>
  <c r="BT273" i="2"/>
  <c r="BI274" i="2"/>
  <c r="BX274" i="2"/>
  <c r="CE274" i="2"/>
  <c r="K275" i="2"/>
  <c r="BT275" i="2"/>
  <c r="BI276" i="2"/>
  <c r="BX276" i="2"/>
  <c r="CE276" i="2"/>
  <c r="K277" i="2"/>
  <c r="BT277" i="2"/>
  <c r="BI278" i="2"/>
  <c r="BX278" i="2"/>
  <c r="CE278" i="2"/>
  <c r="K279" i="2"/>
  <c r="BT279" i="2"/>
  <c r="BI280" i="2"/>
  <c r="BX280" i="2"/>
  <c r="CE280" i="2"/>
  <c r="K281" i="2"/>
  <c r="BT281" i="2"/>
  <c r="BI282" i="2"/>
  <c r="BX282" i="2"/>
  <c r="CE282" i="2"/>
  <c r="K283" i="2"/>
  <c r="BT283" i="2"/>
  <c r="BI284" i="2"/>
  <c r="BX284" i="2"/>
  <c r="CE284" i="2"/>
  <c r="K285" i="2"/>
  <c r="BT285" i="2"/>
  <c r="BI286" i="2"/>
  <c r="BX286" i="2"/>
  <c r="CE286" i="2"/>
  <c r="K287" i="2"/>
  <c r="BT287" i="2"/>
  <c r="BI288" i="2"/>
  <c r="BX288" i="2"/>
  <c r="CE288" i="2"/>
  <c r="BK291" i="2"/>
  <c r="BZ291" i="2"/>
  <c r="BK293" i="2"/>
  <c r="BZ293" i="2"/>
  <c r="BK295" i="2"/>
  <c r="BZ295" i="2"/>
  <c r="BL298" i="2"/>
  <c r="CA298" i="2"/>
  <c r="DA298" i="2"/>
  <c r="DB298" i="2" s="1"/>
  <c r="BL300" i="2"/>
  <c r="CA300" i="2"/>
  <c r="DA300" i="2"/>
  <c r="DB300" i="2" s="1"/>
  <c r="BL302" i="2"/>
  <c r="CA302" i="2"/>
  <c r="DA302" i="2"/>
  <c r="DB302" i="2" s="1"/>
  <c r="BI306" i="2"/>
  <c r="BX306" i="2"/>
  <c r="CE306" i="2"/>
  <c r="K307" i="2"/>
  <c r="BT307" i="2"/>
  <c r="BI308" i="2"/>
  <c r="BX308" i="2"/>
  <c r="CE308" i="2"/>
  <c r="K309" i="2"/>
  <c r="BT309" i="2"/>
  <c r="BF312" i="2"/>
  <c r="BU312" i="2"/>
  <c r="CB312" i="2"/>
  <c r="BJ313" i="2"/>
  <c r="BY313" i="2"/>
  <c r="CX313" i="2"/>
  <c r="BF314" i="2"/>
  <c r="BU314" i="2"/>
  <c r="CB314" i="2"/>
  <c r="BJ315" i="2"/>
  <c r="BY315" i="2"/>
  <c r="CX315" i="2"/>
  <c r="BF316" i="2"/>
  <c r="BU316" i="2"/>
  <c r="CB316" i="2"/>
  <c r="BJ317" i="2"/>
  <c r="BY317" i="2"/>
  <c r="CX317" i="2"/>
  <c r="BF318" i="2"/>
  <c r="BU318" i="2"/>
  <c r="CB318" i="2"/>
  <c r="BJ319" i="2"/>
  <c r="BY319" i="2"/>
  <c r="CX319" i="2"/>
  <c r="BF320" i="2"/>
  <c r="BU320" i="2"/>
  <c r="CB320" i="2"/>
  <c r="BJ321" i="2"/>
  <c r="BY321" i="2"/>
  <c r="CX321" i="2"/>
  <c r="BF322" i="2"/>
  <c r="BU322" i="2"/>
  <c r="CB322" i="2"/>
  <c r="BJ323" i="2"/>
  <c r="BY323" i="2"/>
  <c r="BE18" i="3"/>
  <c r="BE19" i="3" s="1"/>
  <c r="BT18" i="3"/>
  <c r="BT19" i="3" s="1"/>
  <c r="BE22" i="3"/>
  <c r="BT22" i="3"/>
  <c r="BE24" i="3"/>
  <c r="BT24" i="3"/>
  <c r="BE26" i="3"/>
  <c r="BT26" i="3"/>
  <c r="BE28" i="3"/>
  <c r="BT28" i="3"/>
  <c r="BE30" i="3"/>
  <c r="BT30" i="3"/>
  <c r="BE32" i="3"/>
  <c r="BT32" i="3"/>
  <c r="BF34" i="3"/>
  <c r="CU34" i="3"/>
  <c r="CV34" i="3" s="1"/>
  <c r="BW35" i="3"/>
  <c r="BN35" i="3"/>
  <c r="K35" i="3"/>
  <c r="CU35" i="3"/>
  <c r="CV35" i="3" s="1"/>
  <c r="BU35" i="3"/>
  <c r="BF35" i="3"/>
  <c r="BY35" i="3"/>
  <c r="BR35" i="3"/>
  <c r="BC35" i="3"/>
  <c r="BX35" i="3"/>
  <c r="BQ35" i="3"/>
  <c r="BB35" i="3"/>
  <c r="BS35" i="3"/>
  <c r="BA39" i="3"/>
  <c r="BW40" i="3"/>
  <c r="BP40" i="3"/>
  <c r="BA40" i="3"/>
  <c r="BN40" i="3"/>
  <c r="K40" i="3"/>
  <c r="CU40" i="3"/>
  <c r="CV40" i="3" s="1"/>
  <c r="BU40" i="3"/>
  <c r="BF40" i="3"/>
  <c r="BY40" i="3"/>
  <c r="BR40" i="3"/>
  <c r="BC40" i="3"/>
  <c r="BX40" i="3"/>
  <c r="BQ40" i="3"/>
  <c r="BB40" i="3"/>
  <c r="BV40" i="3"/>
  <c r="AZ42" i="3"/>
  <c r="X156" i="4" s="1"/>
  <c r="Y156" i="4" s="1"/>
  <c r="Z156" i="4" s="1"/>
  <c r="BC44" i="3"/>
  <c r="BY46" i="3"/>
  <c r="BV48" i="3"/>
  <c r="BO48" i="3"/>
  <c r="AZ48" i="3"/>
  <c r="X170" i="4" s="1"/>
  <c r="Y170" i="4" s="1"/>
  <c r="Z170" i="4" s="1"/>
  <c r="CU48" i="3"/>
  <c r="CV48" i="3" s="1"/>
  <c r="BU48" i="3"/>
  <c r="BF48" i="3"/>
  <c r="BT48" i="3"/>
  <c r="BE48" i="3"/>
  <c r="BX48" i="3"/>
  <c r="BQ48" i="3"/>
  <c r="BB48" i="3"/>
  <c r="BW48" i="3"/>
  <c r="BP48" i="3"/>
  <c r="BA48" i="3"/>
  <c r="BP54" i="3"/>
  <c r="CR54" i="3"/>
  <c r="BF269" i="2"/>
  <c r="BU269" i="2"/>
  <c r="CB269" i="2"/>
  <c r="BJ270" i="2"/>
  <c r="BY270" i="2"/>
  <c r="CX270" i="2"/>
  <c r="BF271" i="2"/>
  <c r="BU271" i="2"/>
  <c r="CB271" i="2"/>
  <c r="BJ272" i="2"/>
  <c r="BY272" i="2"/>
  <c r="CX272" i="2"/>
  <c r="BF273" i="2"/>
  <c r="BU273" i="2"/>
  <c r="CB273" i="2"/>
  <c r="BJ274" i="2"/>
  <c r="BY274" i="2"/>
  <c r="CX274" i="2"/>
  <c r="BF275" i="2"/>
  <c r="BU275" i="2"/>
  <c r="CB275" i="2"/>
  <c r="BJ276" i="2"/>
  <c r="BY276" i="2"/>
  <c r="CX276" i="2"/>
  <c r="BF277" i="2"/>
  <c r="BU277" i="2"/>
  <c r="CB277" i="2"/>
  <c r="BJ278" i="2"/>
  <c r="BY278" i="2"/>
  <c r="CX278" i="2"/>
  <c r="BF279" i="2"/>
  <c r="BU279" i="2"/>
  <c r="CB279" i="2"/>
  <c r="BJ280" i="2"/>
  <c r="BY280" i="2"/>
  <c r="CX280" i="2"/>
  <c r="BF281" i="2"/>
  <c r="BU281" i="2"/>
  <c r="CB281" i="2"/>
  <c r="BJ282" i="2"/>
  <c r="BY282" i="2"/>
  <c r="CX282" i="2"/>
  <c r="BF283" i="2"/>
  <c r="BU283" i="2"/>
  <c r="CB283" i="2"/>
  <c r="BJ284" i="2"/>
  <c r="BY284" i="2"/>
  <c r="CX284" i="2"/>
  <c r="BF285" i="2"/>
  <c r="BU285" i="2"/>
  <c r="CB285" i="2"/>
  <c r="BJ286" i="2"/>
  <c r="BY286" i="2"/>
  <c r="CX286" i="2"/>
  <c r="BF287" i="2"/>
  <c r="BU287" i="2"/>
  <c r="CB287" i="2"/>
  <c r="BJ288" i="2"/>
  <c r="BY288" i="2"/>
  <c r="CX288" i="2"/>
  <c r="BL291" i="2"/>
  <c r="CA291" i="2"/>
  <c r="DA291" i="2"/>
  <c r="DB291" i="2" s="1"/>
  <c r="BL293" i="2"/>
  <c r="CA293" i="2"/>
  <c r="DA293" i="2"/>
  <c r="DB293" i="2" s="1"/>
  <c r="BL295" i="2"/>
  <c r="CA295" i="2"/>
  <c r="DA295" i="2"/>
  <c r="DB295" i="2" s="1"/>
  <c r="K298" i="2"/>
  <c r="BT298" i="2"/>
  <c r="K300" i="2"/>
  <c r="BT300" i="2"/>
  <c r="K302" i="2"/>
  <c r="BT302" i="2"/>
  <c r="BJ306" i="2"/>
  <c r="BY306" i="2"/>
  <c r="CX306" i="2"/>
  <c r="BF307" i="2"/>
  <c r="BU307" i="2"/>
  <c r="CB307" i="2"/>
  <c r="BJ308" i="2"/>
  <c r="BY308" i="2"/>
  <c r="CX308" i="2"/>
  <c r="BF309" i="2"/>
  <c r="BU309" i="2"/>
  <c r="CB309" i="2"/>
  <c r="BG312" i="2"/>
  <c r="BV312" i="2"/>
  <c r="CC312" i="2"/>
  <c r="BK313" i="2"/>
  <c r="BZ313" i="2"/>
  <c r="BG314" i="2"/>
  <c r="BV314" i="2"/>
  <c r="CC314" i="2"/>
  <c r="BK315" i="2"/>
  <c r="BZ315" i="2"/>
  <c r="BG316" i="2"/>
  <c r="BV316" i="2"/>
  <c r="CC316" i="2"/>
  <c r="BK317" i="2"/>
  <c r="BZ317" i="2"/>
  <c r="BG318" i="2"/>
  <c r="BV318" i="2"/>
  <c r="CC318" i="2"/>
  <c r="BK319" i="2"/>
  <c r="BZ319" i="2"/>
  <c r="BG320" i="2"/>
  <c r="BV320" i="2"/>
  <c r="CC320" i="2"/>
  <c r="BK321" i="2"/>
  <c r="BZ321" i="2"/>
  <c r="BG322" i="2"/>
  <c r="BV322" i="2"/>
  <c r="CC322" i="2"/>
  <c r="BK323" i="2"/>
  <c r="BZ323" i="2"/>
  <c r="DA323" i="2"/>
  <c r="DB323" i="2" s="1"/>
  <c r="BF18" i="3"/>
  <c r="BF19" i="3" s="1"/>
  <c r="BU18" i="3"/>
  <c r="BU19" i="3" s="1"/>
  <c r="CU18" i="3"/>
  <c r="CV18" i="3" s="1"/>
  <c r="BF22" i="3"/>
  <c r="BU22" i="3"/>
  <c r="CU22" i="3"/>
  <c r="CV22" i="3" s="1"/>
  <c r="BF24" i="3"/>
  <c r="BU24" i="3"/>
  <c r="CU24" i="3"/>
  <c r="CV24" i="3" s="1"/>
  <c r="BF26" i="3"/>
  <c r="BU26" i="3"/>
  <c r="CU26" i="3"/>
  <c r="CV26" i="3" s="1"/>
  <c r="BF28" i="3"/>
  <c r="BU28" i="3"/>
  <c r="CU28" i="3"/>
  <c r="CV28" i="3" s="1"/>
  <c r="BF30" i="3"/>
  <c r="BU30" i="3"/>
  <c r="CU30" i="3"/>
  <c r="CV30" i="3" s="1"/>
  <c r="BF32" i="3"/>
  <c r="BU32" i="3"/>
  <c r="CU32" i="3"/>
  <c r="CV32" i="3" s="1"/>
  <c r="BP34" i="3"/>
  <c r="BT35" i="3"/>
  <c r="BD39" i="3"/>
  <c r="CR40" i="3"/>
  <c r="BD42" i="3"/>
  <c r="BT43" i="3"/>
  <c r="BE43" i="3"/>
  <c r="BY43" i="3"/>
  <c r="BR43" i="3"/>
  <c r="BC43" i="3"/>
  <c r="BX43" i="3"/>
  <c r="BQ43" i="3"/>
  <c r="BB43" i="3"/>
  <c r="BN43" i="3"/>
  <c r="K43" i="3"/>
  <c r="CU43" i="3"/>
  <c r="CV43" i="3" s="1"/>
  <c r="BU43" i="3"/>
  <c r="BF43" i="3"/>
  <c r="BV43" i="3"/>
  <c r="K46" i="3"/>
  <c r="CR46" i="3"/>
  <c r="BY48" i="3"/>
  <c r="BV50" i="3"/>
  <c r="BO50" i="3"/>
  <c r="AZ50" i="3"/>
  <c r="X174" i="4" s="1"/>
  <c r="Y174" i="4" s="1"/>
  <c r="Z174" i="4" s="1"/>
  <c r="CU50" i="3"/>
  <c r="CV50" i="3" s="1"/>
  <c r="BU50" i="3"/>
  <c r="BF50" i="3"/>
  <c r="BT50" i="3"/>
  <c r="BE50" i="3"/>
  <c r="BX50" i="3"/>
  <c r="BQ50" i="3"/>
  <c r="BB50" i="3"/>
  <c r="BW50" i="3"/>
  <c r="BP50" i="3"/>
  <c r="BA50" i="3"/>
  <c r="BV54" i="3"/>
  <c r="BI269" i="2"/>
  <c r="BX269" i="2"/>
  <c r="CE269" i="2"/>
  <c r="K270" i="2"/>
  <c r="BT270" i="2"/>
  <c r="BI271" i="2"/>
  <c r="BX271" i="2"/>
  <c r="CE271" i="2"/>
  <c r="K272" i="2"/>
  <c r="BT272" i="2"/>
  <c r="BI273" i="2"/>
  <c r="BX273" i="2"/>
  <c r="CE273" i="2"/>
  <c r="K274" i="2"/>
  <c r="BT274" i="2"/>
  <c r="BI275" i="2"/>
  <c r="BX275" i="2"/>
  <c r="CE275" i="2"/>
  <c r="K276" i="2"/>
  <c r="BT276" i="2"/>
  <c r="BI277" i="2"/>
  <c r="BX277" i="2"/>
  <c r="CE277" i="2"/>
  <c r="K278" i="2"/>
  <c r="BT278" i="2"/>
  <c r="BI279" i="2"/>
  <c r="BX279" i="2"/>
  <c r="CE279" i="2"/>
  <c r="K280" i="2"/>
  <c r="BT280" i="2"/>
  <c r="BI281" i="2"/>
  <c r="BX281" i="2"/>
  <c r="CE281" i="2"/>
  <c r="K282" i="2"/>
  <c r="BT282" i="2"/>
  <c r="BI283" i="2"/>
  <c r="BX283" i="2"/>
  <c r="CE283" i="2"/>
  <c r="K284" i="2"/>
  <c r="BT284" i="2"/>
  <c r="BI285" i="2"/>
  <c r="BX285" i="2"/>
  <c r="CE285" i="2"/>
  <c r="K286" i="2"/>
  <c r="BT286" i="2"/>
  <c r="BI287" i="2"/>
  <c r="BX287" i="2"/>
  <c r="CE287" i="2"/>
  <c r="K288" i="2"/>
  <c r="BT288" i="2"/>
  <c r="BG291" i="2"/>
  <c r="BV291" i="2"/>
  <c r="CC291" i="2"/>
  <c r="BG293" i="2"/>
  <c r="BV293" i="2"/>
  <c r="CC293" i="2"/>
  <c r="BG295" i="2"/>
  <c r="BV295" i="2"/>
  <c r="CC295" i="2"/>
  <c r="BH298" i="2"/>
  <c r="BW298" i="2"/>
  <c r="CD298" i="2"/>
  <c r="BH300" i="2"/>
  <c r="BW300" i="2"/>
  <c r="CD300" i="2"/>
  <c r="BH302" i="2"/>
  <c r="BW302" i="2"/>
  <c r="CD302" i="2"/>
  <c r="K306" i="2"/>
  <c r="BT306" i="2"/>
  <c r="BI307" i="2"/>
  <c r="BX307" i="2"/>
  <c r="CE307" i="2"/>
  <c r="K308" i="2"/>
  <c r="BT308" i="2"/>
  <c r="BI309" i="2"/>
  <c r="BX309" i="2"/>
  <c r="CE309" i="2"/>
  <c r="BJ312" i="2"/>
  <c r="BY312" i="2"/>
  <c r="CX312" i="2"/>
  <c r="BF313" i="2"/>
  <c r="BU313" i="2"/>
  <c r="CB313" i="2"/>
  <c r="BJ314" i="2"/>
  <c r="BY314" i="2"/>
  <c r="CX314" i="2"/>
  <c r="BF315" i="2"/>
  <c r="BU315" i="2"/>
  <c r="CB315" i="2"/>
  <c r="BJ316" i="2"/>
  <c r="BY316" i="2"/>
  <c r="CX316" i="2"/>
  <c r="BF317" i="2"/>
  <c r="BU317" i="2"/>
  <c r="CB317" i="2"/>
  <c r="BJ318" i="2"/>
  <c r="BY318" i="2"/>
  <c r="CX318" i="2"/>
  <c r="BF319" i="2"/>
  <c r="BU319" i="2"/>
  <c r="CB319" i="2"/>
  <c r="BJ320" i="2"/>
  <c r="BY320" i="2"/>
  <c r="CX320" i="2"/>
  <c r="BF321" i="2"/>
  <c r="BU321" i="2"/>
  <c r="CB321" i="2"/>
  <c r="BJ322" i="2"/>
  <c r="BY322" i="2"/>
  <c r="CX322" i="2"/>
  <c r="BF323" i="2"/>
  <c r="BU323" i="2"/>
  <c r="CB323" i="2"/>
  <c r="BA18" i="3"/>
  <c r="BA19" i="3" s="1"/>
  <c r="BP18" i="3"/>
  <c r="BP19" i="3" s="1"/>
  <c r="BW18" i="3"/>
  <c r="BW19" i="3" s="1"/>
  <c r="BA22" i="3"/>
  <c r="BP22" i="3"/>
  <c r="BW22" i="3"/>
  <c r="BA24" i="3"/>
  <c r="BP24" i="3"/>
  <c r="BW24" i="3"/>
  <c r="BA26" i="3"/>
  <c r="BP26" i="3"/>
  <c r="BW26" i="3"/>
  <c r="BA28" i="3"/>
  <c r="BP28" i="3"/>
  <c r="BW28" i="3"/>
  <c r="BA30" i="3"/>
  <c r="BP30" i="3"/>
  <c r="BW30" i="3"/>
  <c r="BA32" i="3"/>
  <c r="BP32" i="3"/>
  <c r="BW32" i="3"/>
  <c r="BA34" i="3"/>
  <c r="BU34" i="3"/>
  <c r="BD35" i="3"/>
  <c r="BE40" i="3"/>
  <c r="BS42" i="3"/>
  <c r="BA43" i="3"/>
  <c r="BU44" i="3"/>
  <c r="AZ44" i="3"/>
  <c r="CU44" i="3"/>
  <c r="CV44" i="3" s="1"/>
  <c r="BS44" i="3"/>
  <c r="BR44" i="3"/>
  <c r="BV44" i="3"/>
  <c r="BO44" i="3"/>
  <c r="BB44" i="3"/>
  <c r="BN44" i="3"/>
  <c r="BA44" i="3"/>
  <c r="BP44" i="3"/>
  <c r="BN46" i="3"/>
  <c r="BD48" i="3"/>
  <c r="BC50" i="3"/>
  <c r="BJ269" i="2"/>
  <c r="BY269" i="2"/>
  <c r="CX269" i="2"/>
  <c r="BF270" i="2"/>
  <c r="BU270" i="2"/>
  <c r="CB270" i="2"/>
  <c r="BJ271" i="2"/>
  <c r="BY271" i="2"/>
  <c r="CX271" i="2"/>
  <c r="BF272" i="2"/>
  <c r="BU272" i="2"/>
  <c r="CB272" i="2"/>
  <c r="BJ273" i="2"/>
  <c r="BY273" i="2"/>
  <c r="CX273" i="2"/>
  <c r="BF274" i="2"/>
  <c r="BU274" i="2"/>
  <c r="CB274" i="2"/>
  <c r="BJ275" i="2"/>
  <c r="BY275" i="2"/>
  <c r="CX275" i="2"/>
  <c r="BF276" i="2"/>
  <c r="BU276" i="2"/>
  <c r="CB276" i="2"/>
  <c r="BJ277" i="2"/>
  <c r="BY277" i="2"/>
  <c r="CX277" i="2"/>
  <c r="BF278" i="2"/>
  <c r="BU278" i="2"/>
  <c r="CB278" i="2"/>
  <c r="BJ279" i="2"/>
  <c r="BY279" i="2"/>
  <c r="CX279" i="2"/>
  <c r="BF280" i="2"/>
  <c r="BU280" i="2"/>
  <c r="CB280" i="2"/>
  <c r="BJ281" i="2"/>
  <c r="BY281" i="2"/>
  <c r="CX281" i="2"/>
  <c r="BF282" i="2"/>
  <c r="BU282" i="2"/>
  <c r="CB282" i="2"/>
  <c r="BJ283" i="2"/>
  <c r="BY283" i="2"/>
  <c r="CX283" i="2"/>
  <c r="BF284" i="2"/>
  <c r="BU284" i="2"/>
  <c r="CB284" i="2"/>
  <c r="BJ285" i="2"/>
  <c r="BY285" i="2"/>
  <c r="CX285" i="2"/>
  <c r="BF286" i="2"/>
  <c r="BU286" i="2"/>
  <c r="CB286" i="2"/>
  <c r="BJ287" i="2"/>
  <c r="BY287" i="2"/>
  <c r="CX287" i="2"/>
  <c r="BF288" i="2"/>
  <c r="BU288" i="2"/>
  <c r="CB288" i="2"/>
  <c r="BH291" i="2"/>
  <c r="BW291" i="2"/>
  <c r="CD291" i="2"/>
  <c r="BH293" i="2"/>
  <c r="BW293" i="2"/>
  <c r="CD293" i="2"/>
  <c r="BH295" i="2"/>
  <c r="BW295" i="2"/>
  <c r="CD295" i="2"/>
  <c r="BI298" i="2"/>
  <c r="BX298" i="2"/>
  <c r="CE298" i="2"/>
  <c r="BI300" i="2"/>
  <c r="BX300" i="2"/>
  <c r="CE300" i="2"/>
  <c r="BI302" i="2"/>
  <c r="BX302" i="2"/>
  <c r="CE302" i="2"/>
  <c r="BF306" i="2"/>
  <c r="BU306" i="2"/>
  <c r="CB306" i="2"/>
  <c r="BJ307" i="2"/>
  <c r="BY307" i="2"/>
  <c r="CX307" i="2"/>
  <c r="BF308" i="2"/>
  <c r="BU308" i="2"/>
  <c r="CB308" i="2"/>
  <c r="BJ309" i="2"/>
  <c r="BY309" i="2"/>
  <c r="CX309" i="2"/>
  <c r="BK312" i="2"/>
  <c r="BZ312" i="2"/>
  <c r="BG313" i="2"/>
  <c r="BV313" i="2"/>
  <c r="CC313" i="2"/>
  <c r="BK314" i="2"/>
  <c r="BZ314" i="2"/>
  <c r="BG315" i="2"/>
  <c r="BV315" i="2"/>
  <c r="CC315" i="2"/>
  <c r="BK316" i="2"/>
  <c r="BZ316" i="2"/>
  <c r="BG317" i="2"/>
  <c r="BV317" i="2"/>
  <c r="CC317" i="2"/>
  <c r="BK318" i="2"/>
  <c r="BZ318" i="2"/>
  <c r="BG319" i="2"/>
  <c r="BV319" i="2"/>
  <c r="CC319" i="2"/>
  <c r="BK320" i="2"/>
  <c r="BZ320" i="2"/>
  <c r="BG321" i="2"/>
  <c r="BV321" i="2"/>
  <c r="CC321" i="2"/>
  <c r="BK322" i="2"/>
  <c r="BZ322" i="2"/>
  <c r="BG323" i="2"/>
  <c r="BV323" i="2"/>
  <c r="CC323" i="2"/>
  <c r="BB18" i="3"/>
  <c r="BB19" i="3" s="1"/>
  <c r="BQ18" i="3"/>
  <c r="BQ19" i="3" s="1"/>
  <c r="BX18" i="3"/>
  <c r="BX19" i="3" s="1"/>
  <c r="BB22" i="3"/>
  <c r="BQ22" i="3"/>
  <c r="BX22" i="3"/>
  <c r="BB24" i="3"/>
  <c r="BQ24" i="3"/>
  <c r="BX24" i="3"/>
  <c r="BB26" i="3"/>
  <c r="BQ26" i="3"/>
  <c r="BX26" i="3"/>
  <c r="BB28" i="3"/>
  <c r="BQ28" i="3"/>
  <c r="BX28" i="3"/>
  <c r="BB30" i="3"/>
  <c r="BQ30" i="3"/>
  <c r="BX30" i="3"/>
  <c r="BB32" i="3"/>
  <c r="BQ32" i="3"/>
  <c r="BX32" i="3"/>
  <c r="BB34" i="3"/>
  <c r="BW34" i="3"/>
  <c r="BE35" i="3"/>
  <c r="BT39" i="3"/>
  <c r="BE39" i="3"/>
  <c r="BY39" i="3"/>
  <c r="BR39" i="3"/>
  <c r="BC39" i="3"/>
  <c r="BX39" i="3"/>
  <c r="BQ39" i="3"/>
  <c r="BB39" i="3"/>
  <c r="BN39" i="3"/>
  <c r="K39" i="3"/>
  <c r="CU39" i="3"/>
  <c r="CV39" i="3" s="1"/>
  <c r="BU39" i="3"/>
  <c r="BF39" i="3"/>
  <c r="BV39" i="3"/>
  <c r="BO40" i="3"/>
  <c r="BD43" i="3"/>
  <c r="BQ44" i="3"/>
  <c r="BR46" i="3"/>
  <c r="BN48" i="3"/>
  <c r="BD50" i="3"/>
  <c r="BD54" i="3"/>
  <c r="BK269" i="2"/>
  <c r="BZ269" i="2"/>
  <c r="BG270" i="2"/>
  <c r="BV270" i="2"/>
  <c r="CC270" i="2"/>
  <c r="BK271" i="2"/>
  <c r="BZ271" i="2"/>
  <c r="BG272" i="2"/>
  <c r="BV272" i="2"/>
  <c r="CC272" i="2"/>
  <c r="BK273" i="2"/>
  <c r="BZ273" i="2"/>
  <c r="BG274" i="2"/>
  <c r="BV274" i="2"/>
  <c r="CC274" i="2"/>
  <c r="BK275" i="2"/>
  <c r="BZ275" i="2"/>
  <c r="BG276" i="2"/>
  <c r="BV276" i="2"/>
  <c r="CC276" i="2"/>
  <c r="BK277" i="2"/>
  <c r="BZ277" i="2"/>
  <c r="BG278" i="2"/>
  <c r="BV278" i="2"/>
  <c r="CC278" i="2"/>
  <c r="BK279" i="2"/>
  <c r="BZ279" i="2"/>
  <c r="BG280" i="2"/>
  <c r="BV280" i="2"/>
  <c r="CC280" i="2"/>
  <c r="BK281" i="2"/>
  <c r="BZ281" i="2"/>
  <c r="BG282" i="2"/>
  <c r="BV282" i="2"/>
  <c r="CC282" i="2"/>
  <c r="BK283" i="2"/>
  <c r="BZ283" i="2"/>
  <c r="BG284" i="2"/>
  <c r="BV284" i="2"/>
  <c r="CC284" i="2"/>
  <c r="BK285" i="2"/>
  <c r="BZ285" i="2"/>
  <c r="BG286" i="2"/>
  <c r="BV286" i="2"/>
  <c r="CC286" i="2"/>
  <c r="BK287" i="2"/>
  <c r="BZ287" i="2"/>
  <c r="BG288" i="2"/>
  <c r="BV288" i="2"/>
  <c r="CC288" i="2"/>
  <c r="BI291" i="2"/>
  <c r="BX291" i="2"/>
  <c r="CE291" i="2"/>
  <c r="BI293" i="2"/>
  <c r="BX293" i="2"/>
  <c r="CE293" i="2"/>
  <c r="BI295" i="2"/>
  <c r="BX295" i="2"/>
  <c r="CE295" i="2"/>
  <c r="BJ298" i="2"/>
  <c r="BY298" i="2"/>
  <c r="CX298" i="2"/>
  <c r="BJ300" i="2"/>
  <c r="BY300" i="2"/>
  <c r="CX300" i="2"/>
  <c r="BJ302" i="2"/>
  <c r="BY302" i="2"/>
  <c r="CX302" i="2"/>
  <c r="BG306" i="2"/>
  <c r="BV306" i="2"/>
  <c r="CC306" i="2"/>
  <c r="BK307" i="2"/>
  <c r="BZ307" i="2"/>
  <c r="BG308" i="2"/>
  <c r="BV308" i="2"/>
  <c r="CC308" i="2"/>
  <c r="BK309" i="2"/>
  <c r="BZ309" i="2"/>
  <c r="BL312" i="2"/>
  <c r="CA312" i="2"/>
  <c r="DA312" i="2"/>
  <c r="DB312" i="2" s="1"/>
  <c r="BH313" i="2"/>
  <c r="BW313" i="2"/>
  <c r="CD313" i="2"/>
  <c r="BL314" i="2"/>
  <c r="CA314" i="2"/>
  <c r="DA314" i="2"/>
  <c r="DB314" i="2" s="1"/>
  <c r="BH315" i="2"/>
  <c r="BW315" i="2"/>
  <c r="CD315" i="2"/>
  <c r="BL316" i="2"/>
  <c r="CA316" i="2"/>
  <c r="DA316" i="2"/>
  <c r="DB316" i="2" s="1"/>
  <c r="BH317" i="2"/>
  <c r="BW317" i="2"/>
  <c r="CD317" i="2"/>
  <c r="BL318" i="2"/>
  <c r="CA318" i="2"/>
  <c r="DA318" i="2"/>
  <c r="DB318" i="2" s="1"/>
  <c r="BH319" i="2"/>
  <c r="BW319" i="2"/>
  <c r="CD319" i="2"/>
  <c r="BL320" i="2"/>
  <c r="CA320" i="2"/>
  <c r="DA320" i="2"/>
  <c r="DB320" i="2" s="1"/>
  <c r="BH321" i="2"/>
  <c r="BW321" i="2"/>
  <c r="CD321" i="2"/>
  <c r="BL322" i="2"/>
  <c r="CA322" i="2"/>
  <c r="DA322" i="2"/>
  <c r="DB322" i="2" s="1"/>
  <c r="BH323" i="2"/>
  <c r="BW323" i="2"/>
  <c r="CD323" i="2"/>
  <c r="BC18" i="3"/>
  <c r="BC19" i="3" s="1"/>
  <c r="BR18" i="3"/>
  <c r="BR19" i="3" s="1"/>
  <c r="BY18" i="3"/>
  <c r="BY19" i="3" s="1"/>
  <c r="BC22" i="3"/>
  <c r="BR22" i="3"/>
  <c r="BY22" i="3"/>
  <c r="BC24" i="3"/>
  <c r="BR24" i="3"/>
  <c r="BY24" i="3"/>
  <c r="BC26" i="3"/>
  <c r="BR26" i="3"/>
  <c r="BY26" i="3"/>
  <c r="BC28" i="3"/>
  <c r="BR28" i="3"/>
  <c r="BY28" i="3"/>
  <c r="BC30" i="3"/>
  <c r="BR30" i="3"/>
  <c r="BY30" i="3"/>
  <c r="BC32" i="3"/>
  <c r="BR32" i="3"/>
  <c r="BY32" i="3"/>
  <c r="BC34" i="3"/>
  <c r="BO35" i="3"/>
  <c r="BW39" i="3"/>
  <c r="BS40" i="3"/>
  <c r="BW42" i="3"/>
  <c r="BP42" i="3"/>
  <c r="BA42" i="3"/>
  <c r="BN42" i="3"/>
  <c r="K42" i="3"/>
  <c r="CU42" i="3"/>
  <c r="CV42" i="3" s="1"/>
  <c r="BU42" i="3"/>
  <c r="BF42" i="3"/>
  <c r="BY42" i="3"/>
  <c r="BR42" i="3"/>
  <c r="BC42" i="3"/>
  <c r="BX42" i="3"/>
  <c r="BQ42" i="3"/>
  <c r="BB42" i="3"/>
  <c r="BV42" i="3"/>
  <c r="BO43" i="3"/>
  <c r="BT44" i="3"/>
  <c r="CR44" i="3"/>
  <c r="BR48" i="3"/>
  <c r="BN50" i="3"/>
  <c r="BL269" i="2"/>
  <c r="CA269" i="2"/>
  <c r="BH270" i="2"/>
  <c r="BW270" i="2"/>
  <c r="BL271" i="2"/>
  <c r="CA271" i="2"/>
  <c r="BH272" i="2"/>
  <c r="BW272" i="2"/>
  <c r="BL273" i="2"/>
  <c r="CA273" i="2"/>
  <c r="BH274" i="2"/>
  <c r="BW274" i="2"/>
  <c r="BL275" i="2"/>
  <c r="CA275" i="2"/>
  <c r="BH276" i="2"/>
  <c r="BW276" i="2"/>
  <c r="BL277" i="2"/>
  <c r="CA277" i="2"/>
  <c r="BH278" i="2"/>
  <c r="BW278" i="2"/>
  <c r="BL279" i="2"/>
  <c r="CA279" i="2"/>
  <c r="BH280" i="2"/>
  <c r="BW280" i="2"/>
  <c r="BL281" i="2"/>
  <c r="CA281" i="2"/>
  <c r="BH282" i="2"/>
  <c r="BW282" i="2"/>
  <c r="BL283" i="2"/>
  <c r="CA283" i="2"/>
  <c r="BH284" i="2"/>
  <c r="BW284" i="2"/>
  <c r="BL285" i="2"/>
  <c r="CA285" i="2"/>
  <c r="BH286" i="2"/>
  <c r="BW286" i="2"/>
  <c r="BL287" i="2"/>
  <c r="CA287" i="2"/>
  <c r="BH288" i="2"/>
  <c r="BW288" i="2"/>
  <c r="BJ291" i="2"/>
  <c r="BY291" i="2"/>
  <c r="BJ293" i="2"/>
  <c r="BY293" i="2"/>
  <c r="BJ295" i="2"/>
  <c r="BY295" i="2"/>
  <c r="BK298" i="2"/>
  <c r="BZ298" i="2"/>
  <c r="BK300" i="2"/>
  <c r="BZ300" i="2"/>
  <c r="BK302" i="2"/>
  <c r="BZ302" i="2"/>
  <c r="BH306" i="2"/>
  <c r="BW306" i="2"/>
  <c r="BL307" i="2"/>
  <c r="CA307" i="2"/>
  <c r="BH308" i="2"/>
  <c r="BW308" i="2"/>
  <c r="BL309" i="2"/>
  <c r="CA309" i="2"/>
  <c r="K312" i="2"/>
  <c r="BT312" i="2"/>
  <c r="BI313" i="2"/>
  <c r="BX313" i="2"/>
  <c r="K314" i="2"/>
  <c r="BT314" i="2"/>
  <c r="BI315" i="2"/>
  <c r="BX315" i="2"/>
  <c r="K316" i="2"/>
  <c r="BT316" i="2"/>
  <c r="BI317" i="2"/>
  <c r="BX317" i="2"/>
  <c r="K318" i="2"/>
  <c r="BT318" i="2"/>
  <c r="BI319" i="2"/>
  <c r="BX319" i="2"/>
  <c r="K320" i="2"/>
  <c r="BT320" i="2"/>
  <c r="BI321" i="2"/>
  <c r="BX321" i="2"/>
  <c r="K322" i="2"/>
  <c r="BT322" i="2"/>
  <c r="BI323" i="2"/>
  <c r="BX323" i="2"/>
  <c r="BD18" i="3"/>
  <c r="BD19" i="3" s="1"/>
  <c r="BS18" i="3"/>
  <c r="BS19" i="3" s="1"/>
  <c r="BD22" i="3"/>
  <c r="BS22" i="3"/>
  <c r="BD24" i="3"/>
  <c r="BS24" i="3"/>
  <c r="BD26" i="3"/>
  <c r="BS26" i="3"/>
  <c r="BD28" i="3"/>
  <c r="BS28" i="3"/>
  <c r="BD30" i="3"/>
  <c r="BS30" i="3"/>
  <c r="BD32" i="3"/>
  <c r="BS32" i="3"/>
  <c r="BV34" i="3"/>
  <c r="BO34" i="3"/>
  <c r="BN34" i="3"/>
  <c r="CR34" i="3"/>
  <c r="BS34" i="3"/>
  <c r="BD34" i="3"/>
  <c r="BY34" i="3"/>
  <c r="BR34" i="3"/>
  <c r="BE34" i="3"/>
  <c r="BP35" i="3"/>
  <c r="AZ39" i="3"/>
  <c r="X153" i="4" s="1"/>
  <c r="Y153" i="4" s="1"/>
  <c r="Z153" i="4" s="1"/>
  <c r="CR39" i="3"/>
  <c r="BT40" i="3"/>
  <c r="CR42" i="3"/>
  <c r="BP43" i="3"/>
  <c r="BW44" i="3"/>
  <c r="BV46" i="3"/>
  <c r="BO46" i="3"/>
  <c r="AZ46" i="3"/>
  <c r="CU46" i="3"/>
  <c r="CV46" i="3" s="1"/>
  <c r="BU46" i="3"/>
  <c r="BF46" i="3"/>
  <c r="BT46" i="3"/>
  <c r="BE46" i="3"/>
  <c r="BX46" i="3"/>
  <c r="BQ46" i="3"/>
  <c r="BB46" i="3"/>
  <c r="BW46" i="3"/>
  <c r="BP46" i="3"/>
  <c r="BA46" i="3"/>
  <c r="BS48" i="3"/>
  <c r="BR50" i="3"/>
  <c r="BT54" i="3"/>
  <c r="CU54" i="3"/>
  <c r="CV54" i="3" s="1"/>
  <c r="BS54" i="3"/>
  <c r="BF54" i="3"/>
  <c r="BY54" i="3"/>
  <c r="BR54" i="3"/>
  <c r="BE54" i="3"/>
  <c r="BX54" i="3"/>
  <c r="BQ54" i="3"/>
  <c r="BN54" i="3"/>
  <c r="BA54" i="3"/>
  <c r="BU54" i="3"/>
  <c r="AZ54" i="3"/>
  <c r="BO54" i="3"/>
  <c r="CU36" i="3"/>
  <c r="CV36" i="3" s="1"/>
  <c r="BE45" i="3"/>
  <c r="BT45" i="3"/>
  <c r="BE47" i="3"/>
  <c r="BT47" i="3"/>
  <c r="BE49" i="3"/>
  <c r="BT49" i="3"/>
  <c r="BE51" i="3"/>
  <c r="BT51" i="3"/>
  <c r="BE53" i="3"/>
  <c r="BT53" i="3"/>
  <c r="BD55" i="3"/>
  <c r="BS55" i="3"/>
  <c r="CR55" i="3"/>
  <c r="AZ56" i="3"/>
  <c r="BO56" i="3"/>
  <c r="BV56" i="3"/>
  <c r="BD57" i="3"/>
  <c r="BS57" i="3"/>
  <c r="CR57" i="3"/>
  <c r="AZ58" i="3"/>
  <c r="BO58" i="3"/>
  <c r="BV58" i="3"/>
  <c r="BD59" i="3"/>
  <c r="BS59" i="3"/>
  <c r="CR59" i="3"/>
  <c r="AZ60" i="3"/>
  <c r="X198" i="4" s="1"/>
  <c r="Y198" i="4" s="1"/>
  <c r="Z198" i="4" s="1"/>
  <c r="BO60" i="3"/>
  <c r="BV60" i="3"/>
  <c r="BD61" i="3"/>
  <c r="BS61" i="3"/>
  <c r="CR61" i="3"/>
  <c r="AZ62" i="3"/>
  <c r="X202" i="4" s="1"/>
  <c r="Y202" i="4" s="1"/>
  <c r="Z202" i="4" s="1"/>
  <c r="BO62" i="3"/>
  <c r="BV62" i="3"/>
  <c r="BD63" i="3"/>
  <c r="BS63" i="3"/>
  <c r="CR63" i="3"/>
  <c r="AZ64" i="3"/>
  <c r="X206" i="4" s="1"/>
  <c r="Y206" i="4" s="1"/>
  <c r="Z206" i="4" s="1"/>
  <c r="BO64" i="3"/>
  <c r="BV64" i="3"/>
  <c r="BC65" i="3"/>
  <c r="BQ65" i="3"/>
  <c r="AZ66" i="3"/>
  <c r="BO66" i="3"/>
  <c r="BV66" i="3"/>
  <c r="BD69" i="3"/>
  <c r="BS69" i="3"/>
  <c r="CR69" i="3"/>
  <c r="AZ70" i="3"/>
  <c r="BO70" i="3"/>
  <c r="BV70" i="3"/>
  <c r="BD71" i="3"/>
  <c r="BS71" i="3"/>
  <c r="CR71" i="3"/>
  <c r="AZ72" i="3"/>
  <c r="BO72" i="3"/>
  <c r="BV72" i="3"/>
  <c r="AZ75" i="3"/>
  <c r="BO75" i="3"/>
  <c r="BV75" i="3"/>
  <c r="BD76" i="3"/>
  <c r="BS76" i="3"/>
  <c r="CR76" i="3"/>
  <c r="AZ77" i="3"/>
  <c r="BO77" i="3"/>
  <c r="BV77" i="3"/>
  <c r="BD78" i="3"/>
  <c r="BS78" i="3"/>
  <c r="CR78" i="3"/>
  <c r="AZ79" i="3"/>
  <c r="BO79" i="3"/>
  <c r="BV79" i="3"/>
  <c r="BD80" i="3"/>
  <c r="BS80" i="3"/>
  <c r="CR80" i="3"/>
  <c r="AZ81" i="3"/>
  <c r="BO81" i="3"/>
  <c r="BV81" i="3"/>
  <c r="BD82" i="3"/>
  <c r="BS82" i="3"/>
  <c r="CR82" i="3"/>
  <c r="AZ83" i="3"/>
  <c r="BO83" i="3"/>
  <c r="BV83" i="3"/>
  <c r="BD84" i="3"/>
  <c r="BS84" i="3"/>
  <c r="CR84" i="3"/>
  <c r="AZ85" i="3"/>
  <c r="BO85" i="3"/>
  <c r="BV85" i="3"/>
  <c r="BD86" i="3"/>
  <c r="BS86" i="3"/>
  <c r="CR86" i="3"/>
  <c r="AZ87" i="3"/>
  <c r="BO87" i="3"/>
  <c r="BV87" i="3"/>
  <c r="BD88" i="3"/>
  <c r="BS88" i="3"/>
  <c r="CR88" i="3"/>
  <c r="AZ89" i="3"/>
  <c r="BO89" i="3"/>
  <c r="BV89" i="3"/>
  <c r="BD90" i="3"/>
  <c r="BS90" i="3"/>
  <c r="CR90" i="3"/>
  <c r="AZ91" i="3"/>
  <c r="BO91" i="3"/>
  <c r="BV91" i="3"/>
  <c r="BD92" i="3"/>
  <c r="BS92" i="3"/>
  <c r="CR92" i="3"/>
  <c r="AZ93" i="3"/>
  <c r="BO93" i="3"/>
  <c r="BV93" i="3"/>
  <c r="BD94" i="3"/>
  <c r="BS94" i="3"/>
  <c r="CR94" i="3"/>
  <c r="AZ95" i="3"/>
  <c r="BO95" i="3"/>
  <c r="BV95" i="3"/>
  <c r="BD96" i="3"/>
  <c r="BS96" i="3"/>
  <c r="CR96" i="3"/>
  <c r="AZ97" i="3"/>
  <c r="BO97" i="3"/>
  <c r="BV97" i="3"/>
  <c r="BD98" i="3"/>
  <c r="BS98" i="3"/>
  <c r="CR98" i="3"/>
  <c r="AZ99" i="3"/>
  <c r="BO99" i="3"/>
  <c r="BV99" i="3"/>
  <c r="BD100" i="3"/>
  <c r="BS100" i="3"/>
  <c r="CR100" i="3"/>
  <c r="AZ101" i="3"/>
  <c r="BO101" i="3"/>
  <c r="BV101" i="3"/>
  <c r="BD102" i="3"/>
  <c r="BS102" i="3"/>
  <c r="CR102" i="3"/>
  <c r="AZ105" i="3"/>
  <c r="BO105" i="3"/>
  <c r="BV105" i="3"/>
  <c r="BD106" i="3"/>
  <c r="BS106" i="3"/>
  <c r="CR106" i="3"/>
  <c r="AZ107" i="3"/>
  <c r="BO107" i="3"/>
  <c r="BV107" i="3"/>
  <c r="BD108" i="3"/>
  <c r="BS108" i="3"/>
  <c r="CR108" i="3"/>
  <c r="AZ109" i="3"/>
  <c r="BO109" i="3"/>
  <c r="BV109" i="3"/>
  <c r="BD110" i="3"/>
  <c r="BS110" i="3"/>
  <c r="CR110" i="3"/>
  <c r="AZ111" i="3"/>
  <c r="BO111" i="3"/>
  <c r="BV111" i="3"/>
  <c r="BD112" i="3"/>
  <c r="BS112" i="3"/>
  <c r="CR112" i="3"/>
  <c r="AZ113" i="3"/>
  <c r="BO113" i="3"/>
  <c r="BV113" i="3"/>
  <c r="BD114" i="3"/>
  <c r="BS114" i="3"/>
  <c r="CR114" i="3"/>
  <c r="AZ115" i="3"/>
  <c r="BO115" i="3"/>
  <c r="BV115" i="3"/>
  <c r="BD116" i="3"/>
  <c r="BS116" i="3"/>
  <c r="CR116" i="3"/>
  <c r="AZ117" i="3"/>
  <c r="BO117" i="3"/>
  <c r="BV117" i="3"/>
  <c r="BD118" i="3"/>
  <c r="BS118" i="3"/>
  <c r="CR118" i="3"/>
  <c r="AZ119" i="3"/>
  <c r="BO119" i="3"/>
  <c r="BV119" i="3"/>
  <c r="BD120" i="3"/>
  <c r="BS120" i="3"/>
  <c r="CR120" i="3"/>
  <c r="AZ121" i="3"/>
  <c r="BO121" i="3"/>
  <c r="BV121" i="3"/>
  <c r="BD122" i="3"/>
  <c r="BS122" i="3"/>
  <c r="CR122" i="3"/>
  <c r="AZ123" i="3"/>
  <c r="BO123" i="3"/>
  <c r="BV123" i="3"/>
  <c r="BD124" i="3"/>
  <c r="BS124" i="3"/>
  <c r="CR124" i="3"/>
  <c r="AZ125" i="3"/>
  <c r="BO125" i="3"/>
  <c r="BV125" i="3"/>
  <c r="BD126" i="3"/>
  <c r="BS126" i="3"/>
  <c r="CR126" i="3"/>
  <c r="AZ127" i="3"/>
  <c r="BO127" i="3"/>
  <c r="BV127" i="3"/>
  <c r="BD128" i="3"/>
  <c r="BS128" i="3"/>
  <c r="CR128" i="3"/>
  <c r="AZ129" i="3"/>
  <c r="BO129" i="3"/>
  <c r="BV129" i="3"/>
  <c r="BD130" i="3"/>
  <c r="BS130" i="3"/>
  <c r="CR130" i="3"/>
  <c r="AZ131" i="3"/>
  <c r="BO131" i="3"/>
  <c r="BV131" i="3"/>
  <c r="BD132" i="3"/>
  <c r="BS132" i="3"/>
  <c r="CR132" i="3"/>
  <c r="AZ133" i="3"/>
  <c r="BO133" i="3"/>
  <c r="BV133" i="3"/>
  <c r="BD134" i="3"/>
  <c r="BS134" i="3"/>
  <c r="CR134" i="3"/>
  <c r="AZ135" i="3"/>
  <c r="BO135" i="3"/>
  <c r="BV135" i="3"/>
  <c r="BD136" i="3"/>
  <c r="BS136" i="3"/>
  <c r="CR136" i="3"/>
  <c r="AZ137" i="3"/>
  <c r="BO137" i="3"/>
  <c r="BV137" i="3"/>
  <c r="BD138" i="3"/>
  <c r="BS138" i="3"/>
  <c r="CR138" i="3"/>
  <c r="AZ139" i="3"/>
  <c r="BO139" i="3"/>
  <c r="BV139" i="3"/>
  <c r="CR140" i="3"/>
  <c r="BS140" i="3"/>
  <c r="BY140" i="3"/>
  <c r="BV140" i="3"/>
  <c r="BO140" i="3"/>
  <c r="BD140" i="3"/>
  <c r="BU140" i="3"/>
  <c r="AZ155" i="3"/>
  <c r="AZ36" i="3"/>
  <c r="BN36" i="3"/>
  <c r="BF45" i="3"/>
  <c r="BU45" i="3"/>
  <c r="CU45" i="3"/>
  <c r="CV45" i="3" s="1"/>
  <c r="BF47" i="3"/>
  <c r="BU47" i="3"/>
  <c r="CU47" i="3"/>
  <c r="CV47" i="3" s="1"/>
  <c r="BF49" i="3"/>
  <c r="BU49" i="3"/>
  <c r="CU49" i="3"/>
  <c r="CV49" i="3" s="1"/>
  <c r="BF51" i="3"/>
  <c r="BU51" i="3"/>
  <c r="CU51" i="3"/>
  <c r="CV51" i="3" s="1"/>
  <c r="BF53" i="3"/>
  <c r="BU53" i="3"/>
  <c r="CU53" i="3"/>
  <c r="CV53" i="3" s="1"/>
  <c r="BA56" i="3"/>
  <c r="BP56" i="3"/>
  <c r="BW56" i="3"/>
  <c r="BA58" i="3"/>
  <c r="BP58" i="3"/>
  <c r="BW58" i="3"/>
  <c r="BA60" i="3"/>
  <c r="BP60" i="3"/>
  <c r="BW60" i="3"/>
  <c r="BA62" i="3"/>
  <c r="BP62" i="3"/>
  <c r="BW62" i="3"/>
  <c r="BA64" i="3"/>
  <c r="BP64" i="3"/>
  <c r="BW64" i="3"/>
  <c r="BA66" i="3"/>
  <c r="BP66" i="3"/>
  <c r="BW66" i="3"/>
  <c r="BT69" i="3"/>
  <c r="BA70" i="3"/>
  <c r="BP70" i="3"/>
  <c r="BW70" i="3"/>
  <c r="BT71" i="3"/>
  <c r="BA72" i="3"/>
  <c r="BP72" i="3"/>
  <c r="BW72" i="3"/>
  <c r="BA75" i="3"/>
  <c r="BP75" i="3"/>
  <c r="BW75" i="3"/>
  <c r="BT76" i="3"/>
  <c r="BA77" i="3"/>
  <c r="BP77" i="3"/>
  <c r="BW77" i="3"/>
  <c r="BE78" i="3"/>
  <c r="BT78" i="3"/>
  <c r="BA79" i="3"/>
  <c r="BP79" i="3"/>
  <c r="BW79" i="3"/>
  <c r="BE80" i="3"/>
  <c r="BT80" i="3"/>
  <c r="BA81" i="3"/>
  <c r="BP81" i="3"/>
  <c r="BW81" i="3"/>
  <c r="BE82" i="3"/>
  <c r="BT82" i="3"/>
  <c r="BA83" i="3"/>
  <c r="BP83" i="3"/>
  <c r="BW83" i="3"/>
  <c r="BE84" i="3"/>
  <c r="BT84" i="3"/>
  <c r="BA85" i="3"/>
  <c r="BP85" i="3"/>
  <c r="BW85" i="3"/>
  <c r="BE86" i="3"/>
  <c r="BT86" i="3"/>
  <c r="BA87" i="3"/>
  <c r="BP87" i="3"/>
  <c r="BW87" i="3"/>
  <c r="BT88" i="3"/>
  <c r="BA89" i="3"/>
  <c r="BP89" i="3"/>
  <c r="BW89" i="3"/>
  <c r="BA91" i="3"/>
  <c r="BP91" i="3"/>
  <c r="BW91" i="3"/>
  <c r="BA93" i="3"/>
  <c r="BP93" i="3"/>
  <c r="BW93" i="3"/>
  <c r="BA95" i="3"/>
  <c r="BP95" i="3"/>
  <c r="BW95" i="3"/>
  <c r="BA97" i="3"/>
  <c r="BP97" i="3"/>
  <c r="BW97" i="3"/>
  <c r="BA99" i="3"/>
  <c r="BP99" i="3"/>
  <c r="BW99" i="3"/>
  <c r="BA101" i="3"/>
  <c r="BP101" i="3"/>
  <c r="BW101" i="3"/>
  <c r="BA105" i="3"/>
  <c r="BP105" i="3"/>
  <c r="BW105" i="3"/>
  <c r="BA107" i="3"/>
  <c r="BP107" i="3"/>
  <c r="BW107" i="3"/>
  <c r="BA109" i="3"/>
  <c r="BP109" i="3"/>
  <c r="BW109" i="3"/>
  <c r="BA111" i="3"/>
  <c r="BP111" i="3"/>
  <c r="BW111" i="3"/>
  <c r="BA113" i="3"/>
  <c r="BP113" i="3"/>
  <c r="BW113" i="3"/>
  <c r="BA115" i="3"/>
  <c r="BP115" i="3"/>
  <c r="BW115" i="3"/>
  <c r="BA117" i="3"/>
  <c r="BP117" i="3"/>
  <c r="BW117" i="3"/>
  <c r="BA119" i="3"/>
  <c r="BP119" i="3"/>
  <c r="BW119" i="3"/>
  <c r="BA121" i="3"/>
  <c r="BP121" i="3"/>
  <c r="BW121" i="3"/>
  <c r="BA123" i="3"/>
  <c r="BP123" i="3"/>
  <c r="BW123" i="3"/>
  <c r="BA125" i="3"/>
  <c r="BP125" i="3"/>
  <c r="BW125" i="3"/>
  <c r="BA127" i="3"/>
  <c r="BP127" i="3"/>
  <c r="BW127" i="3"/>
  <c r="BA129" i="3"/>
  <c r="BP129" i="3"/>
  <c r="BW129" i="3"/>
  <c r="BA131" i="3"/>
  <c r="BP131" i="3"/>
  <c r="BW131" i="3"/>
  <c r="BA133" i="3"/>
  <c r="BP133" i="3"/>
  <c r="BW133" i="3"/>
  <c r="BA135" i="3"/>
  <c r="BP135" i="3"/>
  <c r="BW135" i="3"/>
  <c r="BA137" i="3"/>
  <c r="BP137" i="3"/>
  <c r="BW137" i="3"/>
  <c r="BA139" i="3"/>
  <c r="BP139" i="3"/>
  <c r="BW139" i="3"/>
  <c r="BC36" i="3"/>
  <c r="BQ36" i="3"/>
  <c r="BX36" i="3"/>
  <c r="BA45" i="3"/>
  <c r="BP45" i="3"/>
  <c r="BW45" i="3"/>
  <c r="BA47" i="3"/>
  <c r="BP47" i="3"/>
  <c r="BW47" i="3"/>
  <c r="BA49" i="3"/>
  <c r="BP49" i="3"/>
  <c r="BW49" i="3"/>
  <c r="BA51" i="3"/>
  <c r="BP51" i="3"/>
  <c r="BW51" i="3"/>
  <c r="BA53" i="3"/>
  <c r="BP53" i="3"/>
  <c r="BW53" i="3"/>
  <c r="BD56" i="3"/>
  <c r="BS56" i="3"/>
  <c r="CR56" i="3"/>
  <c r="BD58" i="3"/>
  <c r="BS58" i="3"/>
  <c r="CR58" i="3"/>
  <c r="BD60" i="3"/>
  <c r="BS60" i="3"/>
  <c r="CR60" i="3"/>
  <c r="BD62" i="3"/>
  <c r="BS62" i="3"/>
  <c r="CR62" i="3"/>
  <c r="BD64" i="3"/>
  <c r="BS64" i="3"/>
  <c r="CR64" i="3"/>
  <c r="BD66" i="3"/>
  <c r="BS66" i="3"/>
  <c r="CR66" i="3"/>
  <c r="BV69" i="3"/>
  <c r="BD70" i="3"/>
  <c r="BS70" i="3"/>
  <c r="CR70" i="3"/>
  <c r="BD72" i="3"/>
  <c r="BS72" i="3"/>
  <c r="CR72" i="3"/>
  <c r="BD75" i="3"/>
  <c r="BS75" i="3"/>
  <c r="CR75" i="3"/>
  <c r="BV76" i="3"/>
  <c r="BD77" i="3"/>
  <c r="BS77" i="3"/>
  <c r="CR77" i="3"/>
  <c r="BO78" i="3"/>
  <c r="BV78" i="3"/>
  <c r="BD79" i="3"/>
  <c r="BS79" i="3"/>
  <c r="CR79" i="3"/>
  <c r="AZ80" i="3"/>
  <c r="BO80" i="3"/>
  <c r="BV80" i="3"/>
  <c r="BD81" i="3"/>
  <c r="BS81" i="3"/>
  <c r="CR81" i="3"/>
  <c r="AZ82" i="3"/>
  <c r="BO82" i="3"/>
  <c r="BV82" i="3"/>
  <c r="BD83" i="3"/>
  <c r="BS83" i="3"/>
  <c r="CR83" i="3"/>
  <c r="AZ84" i="3"/>
  <c r="BO84" i="3"/>
  <c r="BV84" i="3"/>
  <c r="BD85" i="3"/>
  <c r="BS85" i="3"/>
  <c r="CR85" i="3"/>
  <c r="BO86" i="3"/>
  <c r="BV86" i="3"/>
  <c r="BD87" i="3"/>
  <c r="BS87" i="3"/>
  <c r="CR87" i="3"/>
  <c r="BV88" i="3"/>
  <c r="BD89" i="3"/>
  <c r="BS89" i="3"/>
  <c r="CR89" i="3"/>
  <c r="BD91" i="3"/>
  <c r="BS91" i="3"/>
  <c r="CR91" i="3"/>
  <c r="BD93" i="3"/>
  <c r="BS93" i="3"/>
  <c r="CR93" i="3"/>
  <c r="BD95" i="3"/>
  <c r="BS95" i="3"/>
  <c r="CR95" i="3"/>
  <c r="BD97" i="3"/>
  <c r="BS97" i="3"/>
  <c r="CR97" i="3"/>
  <c r="BD99" i="3"/>
  <c r="BS99" i="3"/>
  <c r="CR99" i="3"/>
  <c r="BD101" i="3"/>
  <c r="BS101" i="3"/>
  <c r="CR101" i="3"/>
  <c r="BD105" i="3"/>
  <c r="BS105" i="3"/>
  <c r="CR105" i="3"/>
  <c r="BD107" i="3"/>
  <c r="BS107" i="3"/>
  <c r="CR107" i="3"/>
  <c r="BD109" i="3"/>
  <c r="BS109" i="3"/>
  <c r="CR109" i="3"/>
  <c r="BD111" i="3"/>
  <c r="BS111" i="3"/>
  <c r="CR111" i="3"/>
  <c r="BD113" i="3"/>
  <c r="BS113" i="3"/>
  <c r="CR113" i="3"/>
  <c r="BD115" i="3"/>
  <c r="BS115" i="3"/>
  <c r="CR115" i="3"/>
  <c r="BD117" i="3"/>
  <c r="BS117" i="3"/>
  <c r="CR117" i="3"/>
  <c r="BD119" i="3"/>
  <c r="BS119" i="3"/>
  <c r="CR119" i="3"/>
  <c r="BD121" i="3"/>
  <c r="BS121" i="3"/>
  <c r="CR121" i="3"/>
  <c r="BD123" i="3"/>
  <c r="BS123" i="3"/>
  <c r="CR123" i="3"/>
  <c r="BD125" i="3"/>
  <c r="BS125" i="3"/>
  <c r="CR125" i="3"/>
  <c r="BD127" i="3"/>
  <c r="BS127" i="3"/>
  <c r="CR127" i="3"/>
  <c r="BD129" i="3"/>
  <c r="BS129" i="3"/>
  <c r="CR129" i="3"/>
  <c r="BD131" i="3"/>
  <c r="BS131" i="3"/>
  <c r="CR131" i="3"/>
  <c r="BD133" i="3"/>
  <c r="BS133" i="3"/>
  <c r="CR133" i="3"/>
  <c r="BD135" i="3"/>
  <c r="BS135" i="3"/>
  <c r="CR135" i="3"/>
  <c r="BD137" i="3"/>
  <c r="BS137" i="3"/>
  <c r="CR137" i="3"/>
  <c r="BD139" i="3"/>
  <c r="BS139" i="3"/>
  <c r="CR139" i="3"/>
  <c r="BS155" i="3"/>
  <c r="BD155" i="3"/>
  <c r="BX155" i="3"/>
  <c r="BQ155" i="3"/>
  <c r="BB155" i="3"/>
  <c r="BW155" i="3"/>
  <c r="BP155" i="3"/>
  <c r="BA155" i="3"/>
  <c r="BF155" i="3"/>
  <c r="CR155" i="3"/>
  <c r="BT155" i="3"/>
  <c r="BE155" i="3"/>
  <c r="BU155" i="3"/>
  <c r="BD36" i="3"/>
  <c r="BR36" i="3"/>
  <c r="BB45" i="3"/>
  <c r="BQ45" i="3"/>
  <c r="BX45" i="3"/>
  <c r="BB47" i="3"/>
  <c r="BQ47" i="3"/>
  <c r="BX47" i="3"/>
  <c r="BB49" i="3"/>
  <c r="BQ49" i="3"/>
  <c r="BX49" i="3"/>
  <c r="BB51" i="3"/>
  <c r="BQ51" i="3"/>
  <c r="BX51" i="3"/>
  <c r="BB53" i="3"/>
  <c r="BQ53" i="3"/>
  <c r="BX53" i="3"/>
  <c r="BA55" i="3"/>
  <c r="BP55" i="3"/>
  <c r="BE56" i="3"/>
  <c r="BT56" i="3"/>
  <c r="BA57" i="3"/>
  <c r="BP57" i="3"/>
  <c r="BE58" i="3"/>
  <c r="BT58" i="3"/>
  <c r="BA59" i="3"/>
  <c r="BP59" i="3"/>
  <c r="BE60" i="3"/>
  <c r="BT60" i="3"/>
  <c r="BA61" i="3"/>
  <c r="BP61" i="3"/>
  <c r="BE62" i="3"/>
  <c r="BT62" i="3"/>
  <c r="BA63" i="3"/>
  <c r="BP63" i="3"/>
  <c r="BE64" i="3"/>
  <c r="BT64" i="3"/>
  <c r="AZ65" i="3"/>
  <c r="BN65" i="3"/>
  <c r="BE66" i="3"/>
  <c r="BT66" i="3"/>
  <c r="BA69" i="3"/>
  <c r="BP69" i="3"/>
  <c r="BE70" i="3"/>
  <c r="BT70" i="3"/>
  <c r="BA71" i="3"/>
  <c r="BP71" i="3"/>
  <c r="BE72" i="3"/>
  <c r="BT72" i="3"/>
  <c r="BE75" i="3"/>
  <c r="BT75" i="3"/>
  <c r="BA76" i="3"/>
  <c r="BP76" i="3"/>
  <c r="BE77" i="3"/>
  <c r="BT77" i="3"/>
  <c r="BA78" i="3"/>
  <c r="BP78" i="3"/>
  <c r="BE79" i="3"/>
  <c r="BT79" i="3"/>
  <c r="BA80" i="3"/>
  <c r="BP80" i="3"/>
  <c r="BE81" i="3"/>
  <c r="BT81" i="3"/>
  <c r="BA82" i="3"/>
  <c r="BP82" i="3"/>
  <c r="BE83" i="3"/>
  <c r="BT83" i="3"/>
  <c r="BA84" i="3"/>
  <c r="BP84" i="3"/>
  <c r="BE85" i="3"/>
  <c r="BT85" i="3"/>
  <c r="BA86" i="3"/>
  <c r="BP86" i="3"/>
  <c r="BE87" i="3"/>
  <c r="BT87" i="3"/>
  <c r="BA88" i="3"/>
  <c r="BP88" i="3"/>
  <c r="BE89" i="3"/>
  <c r="BT89" i="3"/>
  <c r="BA90" i="3"/>
  <c r="BP90" i="3"/>
  <c r="BE91" i="3"/>
  <c r="BT91" i="3"/>
  <c r="BA92" i="3"/>
  <c r="BP92" i="3"/>
  <c r="BE93" i="3"/>
  <c r="BT93" i="3"/>
  <c r="BA94" i="3"/>
  <c r="BP94" i="3"/>
  <c r="BE95" i="3"/>
  <c r="BT95" i="3"/>
  <c r="BA96" i="3"/>
  <c r="BP96" i="3"/>
  <c r="BE97" i="3"/>
  <c r="BT97" i="3"/>
  <c r="BA98" i="3"/>
  <c r="BP98" i="3"/>
  <c r="BE99" i="3"/>
  <c r="BT99" i="3"/>
  <c r="BA100" i="3"/>
  <c r="BP100" i="3"/>
  <c r="BE101" i="3"/>
  <c r="BT101" i="3"/>
  <c r="BA102" i="3"/>
  <c r="BP102" i="3"/>
  <c r="BE105" i="3"/>
  <c r="BT105" i="3"/>
  <c r="BA106" i="3"/>
  <c r="BP106" i="3"/>
  <c r="BE107" i="3"/>
  <c r="BT107" i="3"/>
  <c r="BA108" i="3"/>
  <c r="BP108" i="3"/>
  <c r="BE109" i="3"/>
  <c r="BT109" i="3"/>
  <c r="BA110" i="3"/>
  <c r="BP110" i="3"/>
  <c r="BE111" i="3"/>
  <c r="BT111" i="3"/>
  <c r="BA112" i="3"/>
  <c r="BP112" i="3"/>
  <c r="BE113" i="3"/>
  <c r="BT113" i="3"/>
  <c r="BA114" i="3"/>
  <c r="BP114" i="3"/>
  <c r="BE115" i="3"/>
  <c r="BT115" i="3"/>
  <c r="BA116" i="3"/>
  <c r="BP116" i="3"/>
  <c r="BE117" i="3"/>
  <c r="BT117" i="3"/>
  <c r="BA118" i="3"/>
  <c r="BP118" i="3"/>
  <c r="BE119" i="3"/>
  <c r="BT119" i="3"/>
  <c r="BA120" i="3"/>
  <c r="BP120" i="3"/>
  <c r="BE121" i="3"/>
  <c r="BT121" i="3"/>
  <c r="BA122" i="3"/>
  <c r="BP122" i="3"/>
  <c r="BE123" i="3"/>
  <c r="BT123" i="3"/>
  <c r="BA124" i="3"/>
  <c r="BP124" i="3"/>
  <c r="BE125" i="3"/>
  <c r="BT125" i="3"/>
  <c r="BA126" i="3"/>
  <c r="BP126" i="3"/>
  <c r="BE127" i="3"/>
  <c r="BT127" i="3"/>
  <c r="BA128" i="3"/>
  <c r="BP128" i="3"/>
  <c r="BE129" i="3"/>
  <c r="BT129" i="3"/>
  <c r="BA130" i="3"/>
  <c r="BP130" i="3"/>
  <c r="BE131" i="3"/>
  <c r="BT131" i="3"/>
  <c r="BA132" i="3"/>
  <c r="BP132" i="3"/>
  <c r="BE133" i="3"/>
  <c r="BT133" i="3"/>
  <c r="BA134" i="3"/>
  <c r="BP134" i="3"/>
  <c r="BE135" i="3"/>
  <c r="BT135" i="3"/>
  <c r="BA136" i="3"/>
  <c r="BP136" i="3"/>
  <c r="BE137" i="3"/>
  <c r="BT137" i="3"/>
  <c r="BA138" i="3"/>
  <c r="BP138" i="3"/>
  <c r="BE139" i="3"/>
  <c r="BT139" i="3"/>
  <c r="BA140" i="3"/>
  <c r="BQ140" i="3"/>
  <c r="BD45" i="3"/>
  <c r="BS45" i="3"/>
  <c r="BD47" i="3"/>
  <c r="BS47" i="3"/>
  <c r="BD49" i="3"/>
  <c r="BS49" i="3"/>
  <c r="BD51" i="3"/>
  <c r="BS51" i="3"/>
  <c r="BD53" i="3"/>
  <c r="BS53" i="3"/>
  <c r="BC141" i="3"/>
  <c r="BR141" i="3"/>
  <c r="BY141" i="3"/>
  <c r="K142" i="3"/>
  <c r="BN142" i="3"/>
  <c r="BC143" i="3"/>
  <c r="BR143" i="3"/>
  <c r="BY143" i="3"/>
  <c r="K144" i="3"/>
  <c r="BN144" i="3"/>
  <c r="BR145" i="3"/>
  <c r="BY145" i="3"/>
  <c r="BY150" i="3"/>
  <c r="BY152" i="3"/>
  <c r="BN153" i="3"/>
  <c r="BR154" i="3"/>
  <c r="BY154" i="3"/>
  <c r="BC158" i="3"/>
  <c r="BR158" i="3"/>
  <c r="BY158" i="3"/>
  <c r="K159" i="3"/>
  <c r="BN159" i="3"/>
  <c r="BC160" i="3"/>
  <c r="BR160" i="3"/>
  <c r="BY160" i="3"/>
  <c r="K161" i="3"/>
  <c r="BN161" i="3"/>
  <c r="BC162" i="3"/>
  <c r="BR162" i="3"/>
  <c r="BY162" i="3"/>
  <c r="K163" i="3"/>
  <c r="BN163" i="3"/>
  <c r="BC164" i="3"/>
  <c r="BR164" i="3"/>
  <c r="BY164" i="3"/>
  <c r="K165" i="3"/>
  <c r="BN165" i="3"/>
  <c r="BC166" i="3"/>
  <c r="BR166" i="3"/>
  <c r="BY166" i="3"/>
  <c r="K167" i="3"/>
  <c r="BN167" i="3"/>
  <c r="BC168" i="3"/>
  <c r="BR168" i="3"/>
  <c r="BY168" i="3"/>
  <c r="K169" i="3"/>
  <c r="BN169" i="3"/>
  <c r="BC170" i="3"/>
  <c r="BR170" i="3"/>
  <c r="BY170" i="3"/>
  <c r="K171" i="3"/>
  <c r="BN171" i="3"/>
  <c r="BC172" i="3"/>
  <c r="BR172" i="3"/>
  <c r="BY172" i="3"/>
  <c r="K173" i="3"/>
  <c r="BN173" i="3"/>
  <c r="BC174" i="3"/>
  <c r="BR174" i="3"/>
  <c r="BY174" i="3"/>
  <c r="K175" i="3"/>
  <c r="BN175" i="3"/>
  <c r="BC176" i="3"/>
  <c r="BR176" i="3"/>
  <c r="BY176" i="3"/>
  <c r="K177" i="3"/>
  <c r="BN177" i="3"/>
  <c r="K180" i="3"/>
  <c r="BN180" i="3"/>
  <c r="BC181" i="3"/>
  <c r="BR181" i="3"/>
  <c r="BY181" i="3"/>
  <c r="K182" i="3"/>
  <c r="BN182" i="3"/>
  <c r="BC183" i="3"/>
  <c r="BR183" i="3"/>
  <c r="BY183" i="3"/>
  <c r="K184" i="3"/>
  <c r="BN184" i="3"/>
  <c r="BC185" i="3"/>
  <c r="BR185" i="3"/>
  <c r="BY185" i="3"/>
  <c r="K186" i="3"/>
  <c r="BN186" i="3"/>
  <c r="BC187" i="3"/>
  <c r="BR187" i="3"/>
  <c r="BY187" i="3"/>
  <c r="K188" i="3"/>
  <c r="BN188" i="3"/>
  <c r="BD141" i="3"/>
  <c r="BS141" i="3"/>
  <c r="CR141" i="3"/>
  <c r="AZ142" i="3"/>
  <c r="BO142" i="3"/>
  <c r="BV142" i="3"/>
  <c r="BD143" i="3"/>
  <c r="BS143" i="3"/>
  <c r="AZ144" i="3"/>
  <c r="BO144" i="3"/>
  <c r="BV144" i="3"/>
  <c r="BD145" i="3"/>
  <c r="BS145" i="3"/>
  <c r="BD148" i="3"/>
  <c r="BS148" i="3"/>
  <c r="CR148" i="3"/>
  <c r="AZ149" i="3"/>
  <c r="BO149" i="3"/>
  <c r="BV149" i="3"/>
  <c r="BD150" i="3"/>
  <c r="BS150" i="3"/>
  <c r="CR150" i="3"/>
  <c r="AZ151" i="3"/>
  <c r="BO151" i="3"/>
  <c r="BV151" i="3"/>
  <c r="BD152" i="3"/>
  <c r="BS152" i="3"/>
  <c r="CR152" i="3"/>
  <c r="AZ153" i="3"/>
  <c r="BO153" i="3"/>
  <c r="BV153" i="3"/>
  <c r="BD154" i="3"/>
  <c r="BS154" i="3"/>
  <c r="CR154" i="3"/>
  <c r="BD158" i="3"/>
  <c r="BS158" i="3"/>
  <c r="CR158" i="3"/>
  <c r="AZ159" i="3"/>
  <c r="BO159" i="3"/>
  <c r="BV159" i="3"/>
  <c r="BD160" i="3"/>
  <c r="BS160" i="3"/>
  <c r="CR160" i="3"/>
  <c r="AZ161" i="3"/>
  <c r="BO161" i="3"/>
  <c r="BV161" i="3"/>
  <c r="BD162" i="3"/>
  <c r="BS162" i="3"/>
  <c r="CR162" i="3"/>
  <c r="AZ163" i="3"/>
  <c r="BO163" i="3"/>
  <c r="BV163" i="3"/>
  <c r="BD164" i="3"/>
  <c r="BS164" i="3"/>
  <c r="CR164" i="3"/>
  <c r="AZ165" i="3"/>
  <c r="BO165" i="3"/>
  <c r="BV165" i="3"/>
  <c r="BD166" i="3"/>
  <c r="BS166" i="3"/>
  <c r="CR166" i="3"/>
  <c r="AZ167" i="3"/>
  <c r="BO167" i="3"/>
  <c r="BV167" i="3"/>
  <c r="BD168" i="3"/>
  <c r="BS168" i="3"/>
  <c r="CR168" i="3"/>
  <c r="AZ169" i="3"/>
  <c r="BO169" i="3"/>
  <c r="BV169" i="3"/>
  <c r="BD170" i="3"/>
  <c r="BS170" i="3"/>
  <c r="CR170" i="3"/>
  <c r="AZ171" i="3"/>
  <c r="BO171" i="3"/>
  <c r="BV171" i="3"/>
  <c r="BD172" i="3"/>
  <c r="BS172" i="3"/>
  <c r="CR172" i="3"/>
  <c r="AZ173" i="3"/>
  <c r="BO173" i="3"/>
  <c r="BV173" i="3"/>
  <c r="BD174" i="3"/>
  <c r="BS174" i="3"/>
  <c r="CR174" i="3"/>
  <c r="AZ175" i="3"/>
  <c r="BO175" i="3"/>
  <c r="BV175" i="3"/>
  <c r="BD176" i="3"/>
  <c r="BS176" i="3"/>
  <c r="CR176" i="3"/>
  <c r="AZ177" i="3"/>
  <c r="BO177" i="3"/>
  <c r="BV177" i="3"/>
  <c r="AZ180" i="3"/>
  <c r="BO180" i="3"/>
  <c r="BV180" i="3"/>
  <c r="BD181" i="3"/>
  <c r="BS181" i="3"/>
  <c r="CR181" i="3"/>
  <c r="AZ182" i="3"/>
  <c r="BO182" i="3"/>
  <c r="BV182" i="3"/>
  <c r="BD183" i="3"/>
  <c r="BS183" i="3"/>
  <c r="CR183" i="3"/>
  <c r="AZ184" i="3"/>
  <c r="BO184" i="3"/>
  <c r="BV184" i="3"/>
  <c r="BD185" i="3"/>
  <c r="BS185" i="3"/>
  <c r="CR185" i="3"/>
  <c r="AZ186" i="3"/>
  <c r="BO186" i="3"/>
  <c r="BV186" i="3"/>
  <c r="BD187" i="3"/>
  <c r="BS187" i="3"/>
  <c r="CR187" i="3"/>
  <c r="AZ188" i="3"/>
  <c r="BO188" i="3"/>
  <c r="BV188" i="3"/>
  <c r="AZ141" i="3"/>
  <c r="BO141" i="3"/>
  <c r="BD142" i="3"/>
  <c r="BS142" i="3"/>
  <c r="BD144" i="3"/>
  <c r="BS144" i="3"/>
  <c r="AZ148" i="3"/>
  <c r="BO148" i="3"/>
  <c r="BD149" i="3"/>
  <c r="BS149" i="3"/>
  <c r="AZ150" i="3"/>
  <c r="BO150" i="3"/>
  <c r="BD151" i="3"/>
  <c r="BS151" i="3"/>
  <c r="AZ152" i="3"/>
  <c r="BO152" i="3"/>
  <c r="BD153" i="3"/>
  <c r="BS153" i="3"/>
  <c r="AZ154" i="3"/>
  <c r="BO154" i="3"/>
  <c r="AZ158" i="3"/>
  <c r="BO158" i="3"/>
  <c r="BD159" i="3"/>
  <c r="BS159" i="3"/>
  <c r="AZ160" i="3"/>
  <c r="BO160" i="3"/>
  <c r="BD161" i="3"/>
  <c r="BS161" i="3"/>
  <c r="AZ162" i="3"/>
  <c r="BO162" i="3"/>
  <c r="BD163" i="3"/>
  <c r="BS163" i="3"/>
  <c r="AZ164" i="3"/>
  <c r="BO164" i="3"/>
  <c r="BD165" i="3"/>
  <c r="BS165" i="3"/>
  <c r="AZ166" i="3"/>
  <c r="BO166" i="3"/>
  <c r="BD167" i="3"/>
  <c r="BS167" i="3"/>
  <c r="AZ168" i="3"/>
  <c r="BO168" i="3"/>
  <c r="BD169" i="3"/>
  <c r="BS169" i="3"/>
  <c r="AZ170" i="3"/>
  <c r="BO170" i="3"/>
  <c r="BD171" i="3"/>
  <c r="BS171" i="3"/>
  <c r="AZ172" i="3"/>
  <c r="BO172" i="3"/>
  <c r="BD173" i="3"/>
  <c r="BS173" i="3"/>
  <c r="AZ174" i="3"/>
  <c r="BO174" i="3"/>
  <c r="BD175" i="3"/>
  <c r="BS175" i="3"/>
  <c r="AZ176" i="3"/>
  <c r="BO176" i="3"/>
  <c r="BD177" i="3"/>
  <c r="BS177" i="3"/>
  <c r="BD180" i="3"/>
  <c r="BS180" i="3"/>
  <c r="AZ181" i="3"/>
  <c r="BO181" i="3"/>
  <c r="BD182" i="3"/>
  <c r="BS182" i="3"/>
  <c r="AZ183" i="3"/>
  <c r="BO183" i="3"/>
  <c r="BD184" i="3"/>
  <c r="BS184" i="3"/>
  <c r="AZ185" i="3"/>
  <c r="BO185" i="3"/>
  <c r="BD186" i="3"/>
  <c r="BS186" i="3"/>
  <c r="AZ187" i="3"/>
  <c r="BO187" i="3"/>
  <c r="BD188" i="3"/>
  <c r="BS188" i="3"/>
  <c r="BD189" i="3"/>
  <c r="BS189" i="3"/>
  <c r="CR189" i="3"/>
  <c r="AZ190" i="3"/>
  <c r="BO190" i="3"/>
  <c r="BV190" i="3"/>
  <c r="BD191" i="3"/>
  <c r="BS191" i="3"/>
  <c r="CR191" i="3"/>
  <c r="AZ192" i="3"/>
  <c r="BO192" i="3"/>
  <c r="BV192" i="3"/>
  <c r="BD193" i="3"/>
  <c r="BS193" i="3"/>
  <c r="CR193" i="3"/>
  <c r="AZ194" i="3"/>
  <c r="BO194" i="3"/>
  <c r="BV194" i="3"/>
  <c r="BD195" i="3"/>
  <c r="BS195" i="3"/>
  <c r="CR195" i="3"/>
  <c r="BD198" i="3"/>
  <c r="BS198" i="3"/>
  <c r="CR198" i="3"/>
  <c r="AZ200" i="3"/>
  <c r="BO200" i="3"/>
  <c r="BV200" i="3"/>
  <c r="AZ201" i="3"/>
  <c r="BO201" i="3"/>
  <c r="BV201" i="3"/>
  <c r="BD202" i="3"/>
  <c r="BS202" i="3"/>
  <c r="CR202" i="3"/>
  <c r="AZ203" i="3"/>
  <c r="BO203" i="3"/>
  <c r="BV203" i="3"/>
  <c r="BD204" i="3"/>
  <c r="BS204" i="3"/>
  <c r="CR204" i="3"/>
  <c r="AZ205" i="3"/>
  <c r="BO205" i="3"/>
  <c r="BV205" i="3"/>
  <c r="AZ211" i="3"/>
  <c r="BO211" i="3"/>
  <c r="BV211" i="3"/>
  <c r="BD208" i="3"/>
  <c r="BS208" i="3"/>
  <c r="CR208" i="3"/>
  <c r="AZ209" i="3"/>
  <c r="BO209" i="3"/>
  <c r="BV209" i="3"/>
  <c r="BD210" i="3"/>
  <c r="BS210" i="3"/>
  <c r="CR210" i="3"/>
  <c r="AZ212" i="3"/>
  <c r="BO212" i="3"/>
  <c r="BV212" i="3"/>
  <c r="BD213" i="3"/>
  <c r="BS213" i="3"/>
  <c r="CR213" i="3"/>
  <c r="AZ214" i="3"/>
  <c r="BO214" i="3"/>
  <c r="BV214" i="3"/>
  <c r="BD215" i="3"/>
  <c r="BS215" i="3"/>
  <c r="CR215" i="3"/>
  <c r="AZ216" i="3"/>
  <c r="BO216" i="3"/>
  <c r="BV216" i="3"/>
  <c r="BD217" i="3"/>
  <c r="BS217" i="3"/>
  <c r="CR217" i="3"/>
  <c r="AZ218" i="3"/>
  <c r="BO218" i="3"/>
  <c r="BV218" i="3"/>
  <c r="BD219" i="3"/>
  <c r="BS219" i="3"/>
  <c r="CR219" i="3"/>
  <c r="AZ220" i="3"/>
  <c r="BO220" i="3"/>
  <c r="BV220" i="3"/>
  <c r="BD221" i="3"/>
  <c r="BS221" i="3"/>
  <c r="CR221" i="3"/>
  <c r="AZ222" i="3"/>
  <c r="BO222" i="3"/>
  <c r="BV222" i="3"/>
  <c r="BD223" i="3"/>
  <c r="BS223" i="3"/>
  <c r="CR223" i="3"/>
  <c r="AZ224" i="3"/>
  <c r="BO224" i="3"/>
  <c r="BV224" i="3"/>
  <c r="BD225" i="3"/>
  <c r="BS225" i="3"/>
  <c r="CR225" i="3"/>
  <c r="AZ226" i="3"/>
  <c r="BO226" i="3"/>
  <c r="BV226" i="3"/>
  <c r="BD227" i="3"/>
  <c r="BS227" i="3"/>
  <c r="CR227" i="3"/>
  <c r="BO228" i="3"/>
  <c r="BV228" i="3"/>
  <c r="BD229" i="3"/>
  <c r="BS229" i="3"/>
  <c r="CR229" i="3"/>
  <c r="AZ230" i="3"/>
  <c r="BP230" i="3"/>
  <c r="BB231" i="3"/>
  <c r="AG136" i="7"/>
  <c r="J136" i="7"/>
  <c r="BY231" i="3"/>
  <c r="BR231" i="3"/>
  <c r="BC231" i="3"/>
  <c r="BV231" i="3"/>
  <c r="BO231" i="3"/>
  <c r="AZ231" i="3"/>
  <c r="BF231" i="3"/>
  <c r="BW231" i="3"/>
  <c r="AZ189" i="3"/>
  <c r="BO189" i="3"/>
  <c r="BD190" i="3"/>
  <c r="BS190" i="3"/>
  <c r="AZ191" i="3"/>
  <c r="BO191" i="3"/>
  <c r="BD192" i="3"/>
  <c r="BS192" i="3"/>
  <c r="AZ193" i="3"/>
  <c r="BO193" i="3"/>
  <c r="BD194" i="3"/>
  <c r="BS194" i="3"/>
  <c r="AZ195" i="3"/>
  <c r="BO195" i="3"/>
  <c r="AZ198" i="3"/>
  <c r="BO198" i="3"/>
  <c r="BD200" i="3"/>
  <c r="BS200" i="3"/>
  <c r="BD201" i="3"/>
  <c r="BS201" i="3"/>
  <c r="AZ202" i="3"/>
  <c r="BO202" i="3"/>
  <c r="BD203" i="3"/>
  <c r="BS203" i="3"/>
  <c r="AZ204" i="3"/>
  <c r="BO204" i="3"/>
  <c r="BD205" i="3"/>
  <c r="BS205" i="3"/>
  <c r="BD211" i="3"/>
  <c r="BS211" i="3"/>
  <c r="AZ208" i="3"/>
  <c r="BO208" i="3"/>
  <c r="BD209" i="3"/>
  <c r="BS209" i="3"/>
  <c r="AZ210" i="3"/>
  <c r="BO210" i="3"/>
  <c r="BD212" i="3"/>
  <c r="BS212" i="3"/>
  <c r="AZ213" i="3"/>
  <c r="BO213" i="3"/>
  <c r="BD214" i="3"/>
  <c r="BS214" i="3"/>
  <c r="AZ215" i="3"/>
  <c r="BO215" i="3"/>
  <c r="BD216" i="3"/>
  <c r="BS216" i="3"/>
  <c r="AZ217" i="3"/>
  <c r="BO217" i="3"/>
  <c r="BD218" i="3"/>
  <c r="BS218" i="3"/>
  <c r="AZ219" i="3"/>
  <c r="BO219" i="3"/>
  <c r="BD220" i="3"/>
  <c r="BS220" i="3"/>
  <c r="AZ221" i="3"/>
  <c r="BO221" i="3"/>
  <c r="BD222" i="3"/>
  <c r="BS222" i="3"/>
  <c r="AZ223" i="3"/>
  <c r="BO223" i="3"/>
  <c r="BD224" i="3"/>
  <c r="BS224" i="3"/>
  <c r="AZ225" i="3"/>
  <c r="BO225" i="3"/>
  <c r="BD226" i="3"/>
  <c r="BS226" i="3"/>
  <c r="AZ227" i="3"/>
  <c r="BO227" i="3"/>
  <c r="BD228" i="3"/>
  <c r="BS228" i="3"/>
  <c r="AZ229" i="3"/>
  <c r="BO229" i="3"/>
  <c r="BN230" i="3"/>
  <c r="CR230" i="3"/>
  <c r="BS230" i="3"/>
  <c r="BD230" i="3"/>
  <c r="BU230" i="3"/>
  <c r="BN231" i="3"/>
  <c r="BX231" i="3"/>
  <c r="BP231" i="3"/>
  <c r="CR231" i="3"/>
  <c r="BN105" i="5"/>
  <c r="J105" i="5"/>
  <c r="BN202" i="5"/>
  <c r="J202" i="5"/>
  <c r="BN72" i="5"/>
  <c r="J190" i="5"/>
  <c r="J199" i="5"/>
  <c r="BN206" i="5"/>
  <c r="BD232" i="3"/>
  <c r="BS232" i="3"/>
  <c r="CR232" i="3"/>
  <c r="AZ233" i="3"/>
  <c r="BO233" i="3"/>
  <c r="BV233" i="3"/>
  <c r="BD234" i="3"/>
  <c r="BS234" i="3"/>
  <c r="CR234" i="3"/>
  <c r="AZ235" i="3"/>
  <c r="BO235" i="3"/>
  <c r="BV235" i="3"/>
  <c r="BD236" i="3"/>
  <c r="BS236" i="3"/>
  <c r="CR236" i="3"/>
  <c r="AZ237" i="3"/>
  <c r="BO237" i="3"/>
  <c r="BV237" i="3"/>
  <c r="BD238" i="3"/>
  <c r="BS238" i="3"/>
  <c r="CR238" i="3"/>
  <c r="BD241" i="3"/>
  <c r="BS241" i="3"/>
  <c r="CR241" i="3"/>
  <c r="AZ242" i="3"/>
  <c r="BO242" i="3"/>
  <c r="BV242" i="3"/>
  <c r="BD243" i="3"/>
  <c r="BS243" i="3"/>
  <c r="CR243" i="3"/>
  <c r="AZ244" i="3"/>
  <c r="BO244" i="3"/>
  <c r="BV244" i="3"/>
  <c r="BD245" i="3"/>
  <c r="BS245" i="3"/>
  <c r="CR245" i="3"/>
  <c r="AZ246" i="3"/>
  <c r="BO246" i="3"/>
  <c r="BV246" i="3"/>
  <c r="BD247" i="3"/>
  <c r="BS247" i="3"/>
  <c r="CR247" i="3"/>
  <c r="AZ248" i="3"/>
  <c r="BO248" i="3"/>
  <c r="BV248" i="3"/>
  <c r="AG95" i="7"/>
  <c r="J95" i="7"/>
  <c r="AG128" i="7"/>
  <c r="J128" i="7"/>
  <c r="K232" i="3"/>
  <c r="BN232" i="3"/>
  <c r="BC233" i="3"/>
  <c r="BR233" i="3"/>
  <c r="BY233" i="3"/>
  <c r="K234" i="3"/>
  <c r="BN234" i="3"/>
  <c r="BC235" i="3"/>
  <c r="BR235" i="3"/>
  <c r="BY235" i="3"/>
  <c r="K236" i="3"/>
  <c r="BN236" i="3"/>
  <c r="BC237" i="3"/>
  <c r="BR237" i="3"/>
  <c r="BY237" i="3"/>
  <c r="K238" i="3"/>
  <c r="BN238" i="3"/>
  <c r="K241" i="3"/>
  <c r="BN241" i="3"/>
  <c r="BC242" i="3"/>
  <c r="BR242" i="3"/>
  <c r="BY242" i="3"/>
  <c r="K243" i="3"/>
  <c r="BN243" i="3"/>
  <c r="BC244" i="3"/>
  <c r="BR244" i="3"/>
  <c r="BY244" i="3"/>
  <c r="K245" i="3"/>
  <c r="BN245" i="3"/>
  <c r="BC246" i="3"/>
  <c r="BR246" i="3"/>
  <c r="BY246" i="3"/>
  <c r="K247" i="3"/>
  <c r="BN247" i="3"/>
  <c r="BC248" i="3"/>
  <c r="BR248" i="3"/>
  <c r="BY248" i="3"/>
  <c r="J73" i="5"/>
  <c r="BN101" i="5"/>
  <c r="J109" i="5"/>
  <c r="BN198" i="5"/>
  <c r="J207" i="5"/>
  <c r="BD233" i="3"/>
  <c r="BS233" i="3"/>
  <c r="CR233" i="3"/>
  <c r="BD235" i="3"/>
  <c r="BS235" i="3"/>
  <c r="CR235" i="3"/>
  <c r="BD237" i="3"/>
  <c r="BS237" i="3"/>
  <c r="CR237" i="3"/>
  <c r="BD242" i="3"/>
  <c r="BS242" i="3"/>
  <c r="CR242" i="3"/>
  <c r="BD244" i="3"/>
  <c r="BS244" i="3"/>
  <c r="CR244" i="3"/>
  <c r="BV245" i="3"/>
  <c r="BD246" i="3"/>
  <c r="BS246" i="3"/>
  <c r="CR246" i="3"/>
  <c r="BO247" i="3"/>
  <c r="BV247" i="3"/>
  <c r="BD248" i="3"/>
  <c r="BS248" i="3"/>
  <c r="CR248" i="3"/>
  <c r="BT233" i="3"/>
  <c r="BT235" i="3"/>
  <c r="BT237" i="3"/>
  <c r="BE242" i="3"/>
  <c r="BT242" i="3"/>
  <c r="BE244" i="3"/>
  <c r="BT244" i="3"/>
  <c r="BW245" i="3"/>
  <c r="BE246" i="3"/>
  <c r="BT246" i="3"/>
  <c r="BP247" i="3"/>
  <c r="BW247" i="3"/>
  <c r="BE248" i="3"/>
  <c r="BT248" i="3"/>
  <c r="BN76" i="5"/>
  <c r="J182" i="5"/>
  <c r="BN210" i="5"/>
  <c r="AG111" i="7"/>
  <c r="J111" i="7"/>
  <c r="BF242" i="3"/>
  <c r="BU242" i="3"/>
  <c r="BF244" i="3"/>
  <c r="BU244" i="3"/>
  <c r="BF246" i="3"/>
  <c r="BU246" i="3"/>
  <c r="BQ247" i="3"/>
  <c r="BF248" i="3"/>
  <c r="BU248" i="3"/>
  <c r="J90" i="5"/>
  <c r="J94" i="5"/>
  <c r="J186" i="5"/>
  <c r="J215" i="5"/>
  <c r="J219" i="5"/>
  <c r="AG102" i="7"/>
  <c r="J102" i="7"/>
  <c r="BN97" i="5"/>
  <c r="J93" i="7"/>
  <c r="J109" i="7"/>
  <c r="J134" i="7"/>
  <c r="J70" i="5"/>
  <c r="J74" i="5"/>
  <c r="J78" i="5"/>
  <c r="J99" i="5"/>
  <c r="J103" i="5"/>
  <c r="J107" i="5"/>
  <c r="J196" i="5"/>
  <c r="J200" i="5"/>
  <c r="J204" i="5"/>
  <c r="J208" i="5"/>
  <c r="J127" i="7"/>
  <c r="J117" i="7"/>
  <c r="AG126" i="7"/>
  <c r="AG125" i="7"/>
  <c r="J101" i="7"/>
  <c r="BF128" i="11"/>
  <c r="AQ128" i="11"/>
  <c r="BJ128" i="11"/>
  <c r="BC128" i="11"/>
  <c r="AN128" i="11"/>
  <c r="AP128" i="11"/>
  <c r="BG128" i="11"/>
  <c r="AO128" i="11"/>
  <c r="BE128" i="11"/>
  <c r="AM128" i="11"/>
  <c r="BZ128" i="11"/>
  <c r="BB128" i="11"/>
  <c r="K128" i="11"/>
  <c r="BK128" i="11"/>
  <c r="BA128" i="11"/>
  <c r="BH128" i="11"/>
  <c r="BD128" i="11"/>
  <c r="AZ128" i="11"/>
  <c r="AR128" i="11"/>
  <c r="AL128" i="11"/>
  <c r="CC128" i="11"/>
  <c r="CD128" i="11" s="1"/>
  <c r="BI128" i="11"/>
  <c r="BJ62" i="11"/>
  <c r="BC62" i="11"/>
  <c r="K62" i="11"/>
  <c r="BH62" i="11"/>
  <c r="BG62" i="11"/>
  <c r="BF62" i="11"/>
  <c r="CC62" i="11"/>
  <c r="CD62" i="11" s="1"/>
  <c r="BE62" i="11"/>
  <c r="BD62" i="11"/>
  <c r="BZ62" i="11"/>
  <c r="BK62" i="11"/>
  <c r="AR70" i="11"/>
  <c r="BI62" i="11"/>
  <c r="BJ70" i="11"/>
  <c r="BC70" i="11"/>
  <c r="AN70" i="11"/>
  <c r="AZ70" i="11"/>
  <c r="K70" i="11"/>
  <c r="BH70" i="11"/>
  <c r="AQ70" i="11"/>
  <c r="BG70" i="11"/>
  <c r="AP70" i="11"/>
  <c r="BF70" i="11"/>
  <c r="AO70" i="11"/>
  <c r="CC70" i="11"/>
  <c r="CD70" i="11" s="1"/>
  <c r="BE70" i="11"/>
  <c r="AM70" i="11"/>
  <c r="BD70" i="11"/>
  <c r="AL70" i="11"/>
  <c r="BZ70" i="11"/>
  <c r="BB70" i="11"/>
  <c r="BK70" i="11"/>
  <c r="BA70" i="11"/>
  <c r="K65" i="11"/>
  <c r="BZ65" i="11"/>
  <c r="CC67" i="11"/>
  <c r="CD67" i="11" s="1"/>
  <c r="BG67" i="11"/>
  <c r="AR67" i="11"/>
  <c r="BK67" i="11"/>
  <c r="BD67" i="11"/>
  <c r="AO67" i="11"/>
  <c r="AZ67" i="11"/>
  <c r="BI67" i="11"/>
  <c r="AP69" i="11"/>
  <c r="BE72" i="11"/>
  <c r="AQ74" i="11"/>
  <c r="BK74" i="11"/>
  <c r="BE76" i="11"/>
  <c r="AQ78" i="11"/>
  <c r="BK78" i="11"/>
  <c r="BE80" i="11"/>
  <c r="BD82" i="11"/>
  <c r="BF84" i="11"/>
  <c r="AQ84" i="11"/>
  <c r="BJ84" i="11"/>
  <c r="BC84" i="11"/>
  <c r="AN84" i="11"/>
  <c r="BI84" i="11"/>
  <c r="BB84" i="11"/>
  <c r="AM84" i="11"/>
  <c r="BH84" i="11"/>
  <c r="BA84" i="11"/>
  <c r="AL84" i="11"/>
  <c r="AZ84" i="11"/>
  <c r="K84" i="11"/>
  <c r="BG84" i="11"/>
  <c r="BZ86" i="11"/>
  <c r="AP88" i="11"/>
  <c r="BD90" i="11"/>
  <c r="BF92" i="11"/>
  <c r="AQ92" i="11"/>
  <c r="BJ92" i="11"/>
  <c r="BC92" i="11"/>
  <c r="AN92" i="11"/>
  <c r="BI92" i="11"/>
  <c r="BB92" i="11"/>
  <c r="AM92" i="11"/>
  <c r="BH92" i="11"/>
  <c r="BA92" i="11"/>
  <c r="AL92" i="11"/>
  <c r="AZ92" i="11"/>
  <c r="K92" i="11"/>
  <c r="BG92" i="11"/>
  <c r="BZ94" i="11"/>
  <c r="BJ64" i="11"/>
  <c r="K64" i="11"/>
  <c r="BI64" i="11"/>
  <c r="AQ69" i="11"/>
  <c r="BF72" i="11"/>
  <c r="AR74" i="11"/>
  <c r="BF76" i="11"/>
  <c r="AR78" i="11"/>
  <c r="AM80" i="11"/>
  <c r="BF80" i="11"/>
  <c r="AO86" i="11"/>
  <c r="CC86" i="11"/>
  <c r="CD86" i="11" s="1"/>
  <c r="AO94" i="11"/>
  <c r="CC94" i="11"/>
  <c r="CD94" i="11" s="1"/>
  <c r="CC69" i="11"/>
  <c r="CD69" i="11" s="1"/>
  <c r="BG69" i="11"/>
  <c r="AR69" i="11"/>
  <c r="BK69" i="11"/>
  <c r="BD69" i="11"/>
  <c r="AO69" i="11"/>
  <c r="AZ69" i="11"/>
  <c r="BI69" i="11"/>
  <c r="BG72" i="11"/>
  <c r="BJ74" i="11"/>
  <c r="BC74" i="11"/>
  <c r="BH74" i="11"/>
  <c r="BA74" i="11"/>
  <c r="AZ74" i="11"/>
  <c r="K74" i="11"/>
  <c r="BB74" i="11"/>
  <c r="BG76" i="11"/>
  <c r="BJ78" i="11"/>
  <c r="BC78" i="11"/>
  <c r="BH78" i="11"/>
  <c r="BA78" i="11"/>
  <c r="AZ78" i="11"/>
  <c r="K78" i="11"/>
  <c r="BB78" i="11"/>
  <c r="AO80" i="11"/>
  <c r="BG80" i="11"/>
  <c r="BF82" i="11"/>
  <c r="AQ82" i="11"/>
  <c r="BJ82" i="11"/>
  <c r="BC82" i="11"/>
  <c r="AN82" i="11"/>
  <c r="BI82" i="11"/>
  <c r="BB82" i="11"/>
  <c r="AM82" i="11"/>
  <c r="BH82" i="11"/>
  <c r="BA82" i="11"/>
  <c r="AL82" i="11"/>
  <c r="AZ82" i="11"/>
  <c r="K82" i="11"/>
  <c r="BG82" i="11"/>
  <c r="AP86" i="11"/>
  <c r="BF90" i="11"/>
  <c r="AQ90" i="11"/>
  <c r="BJ90" i="11"/>
  <c r="BC90" i="11"/>
  <c r="AN90" i="11"/>
  <c r="BI90" i="11"/>
  <c r="BB90" i="11"/>
  <c r="AM90" i="11"/>
  <c r="BH90" i="11"/>
  <c r="BA90" i="11"/>
  <c r="AL90" i="11"/>
  <c r="AZ90" i="11"/>
  <c r="K90" i="11"/>
  <c r="BG90" i="11"/>
  <c r="AP94" i="11"/>
  <c r="BZ64" i="11"/>
  <c r="BJ66" i="11"/>
  <c r="BC66" i="11"/>
  <c r="AN66" i="11"/>
  <c r="AZ66" i="11"/>
  <c r="K66" i="11"/>
  <c r="AR66" i="11"/>
  <c r="BI66" i="11"/>
  <c r="AL67" i="11"/>
  <c r="BC67" i="11"/>
  <c r="AP68" i="11"/>
  <c r="BA69" i="11"/>
  <c r="BJ69" i="11"/>
  <c r="AP72" i="11"/>
  <c r="BI72" i="11"/>
  <c r="BD74" i="11"/>
  <c r="CC74" i="11"/>
  <c r="CD74" i="11" s="1"/>
  <c r="AP76" i="11"/>
  <c r="BI76" i="11"/>
  <c r="BD78" i="11"/>
  <c r="CC78" i="11"/>
  <c r="CD78" i="11" s="1"/>
  <c r="AP80" i="11"/>
  <c r="BI80" i="11"/>
  <c r="BK82" i="11"/>
  <c r="AO84" i="11"/>
  <c r="CC84" i="11"/>
  <c r="CD84" i="11" s="1"/>
  <c r="AR86" i="11"/>
  <c r="BK90" i="11"/>
  <c r="AO92" i="11"/>
  <c r="CC92" i="11"/>
  <c r="CD92" i="11" s="1"/>
  <c r="AR94" i="11"/>
  <c r="CC63" i="11"/>
  <c r="CD63" i="11" s="1"/>
  <c r="BK63" i="11"/>
  <c r="BI63" i="11"/>
  <c r="AM67" i="11"/>
  <c r="BE67" i="11"/>
  <c r="K69" i="11"/>
  <c r="BB69" i="11"/>
  <c r="BZ69" i="11"/>
  <c r="AQ72" i="11"/>
  <c r="BK72" i="11"/>
  <c r="BE74" i="11"/>
  <c r="AQ76" i="11"/>
  <c r="BK76" i="11"/>
  <c r="BE78" i="11"/>
  <c r="AQ80" i="11"/>
  <c r="BK80" i="11"/>
  <c r="BZ82" i="11"/>
  <c r="AP84" i="11"/>
  <c r="BD86" i="11"/>
  <c r="BF88" i="11"/>
  <c r="AQ88" i="11"/>
  <c r="BJ88" i="11"/>
  <c r="BC88" i="11"/>
  <c r="AN88" i="11"/>
  <c r="BI88" i="11"/>
  <c r="BB88" i="11"/>
  <c r="AM88" i="11"/>
  <c r="BH88" i="11"/>
  <c r="BA88" i="11"/>
  <c r="AL88" i="11"/>
  <c r="AZ88" i="11"/>
  <c r="K88" i="11"/>
  <c r="BG88" i="11"/>
  <c r="BZ90" i="11"/>
  <c r="AP92" i="11"/>
  <c r="BD94" i="11"/>
  <c r="BF96" i="11"/>
  <c r="AQ96" i="11"/>
  <c r="BJ96" i="11"/>
  <c r="BC96" i="11"/>
  <c r="AN96" i="11"/>
  <c r="BI96" i="11"/>
  <c r="BB96" i="11"/>
  <c r="AM96" i="11"/>
  <c r="BH96" i="11"/>
  <c r="BA96" i="11"/>
  <c r="AL96" i="11"/>
  <c r="AZ96" i="11"/>
  <c r="K96" i="11"/>
  <c r="BG96" i="11"/>
  <c r="BF142" i="11"/>
  <c r="AQ142" i="11"/>
  <c r="BK142" i="11"/>
  <c r="BD142" i="11"/>
  <c r="AO142" i="11"/>
  <c r="BJ142" i="11"/>
  <c r="BC142" i="11"/>
  <c r="AN142" i="11"/>
  <c r="BZ142" i="11"/>
  <c r="BI142" i="11"/>
  <c r="AR142" i="11"/>
  <c r="BH142" i="11"/>
  <c r="AP142" i="11"/>
  <c r="AM142" i="11"/>
  <c r="BE142" i="11"/>
  <c r="K142" i="11"/>
  <c r="BB142" i="11"/>
  <c r="CC142" i="11"/>
  <c r="CD142" i="11" s="1"/>
  <c r="BG142" i="11"/>
  <c r="BA142" i="11"/>
  <c r="AZ142" i="11"/>
  <c r="AL142" i="11"/>
  <c r="BJ63" i="11"/>
  <c r="CC64" i="11"/>
  <c r="CD64" i="11" s="1"/>
  <c r="BB66" i="11"/>
  <c r="BZ66" i="11"/>
  <c r="AN67" i="11"/>
  <c r="BF67" i="11"/>
  <c r="BJ68" i="11"/>
  <c r="BC68" i="11"/>
  <c r="AN68" i="11"/>
  <c r="AZ68" i="11"/>
  <c r="K68" i="11"/>
  <c r="AR68" i="11"/>
  <c r="BI68" i="11"/>
  <c r="AL69" i="11"/>
  <c r="BC69" i="11"/>
  <c r="AR72" i="11"/>
  <c r="BF74" i="11"/>
  <c r="AR76" i="11"/>
  <c r="BF78" i="11"/>
  <c r="AR80" i="11"/>
  <c r="AO82" i="11"/>
  <c r="CC82" i="11"/>
  <c r="CD82" i="11" s="1"/>
  <c r="AR84" i="11"/>
  <c r="BK88" i="11"/>
  <c r="AO90" i="11"/>
  <c r="CC90" i="11"/>
  <c r="CD90" i="11" s="1"/>
  <c r="AR92" i="11"/>
  <c r="BK96" i="11"/>
  <c r="CC65" i="11"/>
  <c r="CD65" i="11" s="1"/>
  <c r="BK65" i="11"/>
  <c r="BI65" i="11"/>
  <c r="AM69" i="11"/>
  <c r="BE69" i="11"/>
  <c r="BJ72" i="11"/>
  <c r="BC72" i="11"/>
  <c r="BH72" i="11"/>
  <c r="BA72" i="11"/>
  <c r="AZ72" i="11"/>
  <c r="K72" i="11"/>
  <c r="BB72" i="11"/>
  <c r="BG74" i="11"/>
  <c r="BJ76" i="11"/>
  <c r="BC76" i="11"/>
  <c r="BH76" i="11"/>
  <c r="BA76" i="11"/>
  <c r="AZ76" i="11"/>
  <c r="K76" i="11"/>
  <c r="BB76" i="11"/>
  <c r="BG78" i="11"/>
  <c r="BJ80" i="11"/>
  <c r="BC80" i="11"/>
  <c r="AN80" i="11"/>
  <c r="BH80" i="11"/>
  <c r="BA80" i="11"/>
  <c r="AL80" i="11"/>
  <c r="AZ80" i="11"/>
  <c r="K80" i="11"/>
  <c r="BB80" i="11"/>
  <c r="AP82" i="11"/>
  <c r="BF86" i="11"/>
  <c r="AQ86" i="11"/>
  <c r="BJ86" i="11"/>
  <c r="BC86" i="11"/>
  <c r="AN86" i="11"/>
  <c r="BI86" i="11"/>
  <c r="BB86" i="11"/>
  <c r="AM86" i="11"/>
  <c r="BH86" i="11"/>
  <c r="BA86" i="11"/>
  <c r="AL86" i="11"/>
  <c r="AZ86" i="11"/>
  <c r="K86" i="11"/>
  <c r="BG86" i="11"/>
  <c r="AP90" i="11"/>
  <c r="BF94" i="11"/>
  <c r="AQ94" i="11"/>
  <c r="BJ94" i="11"/>
  <c r="BC94" i="11"/>
  <c r="AN94" i="11"/>
  <c r="BI94" i="11"/>
  <c r="BB94" i="11"/>
  <c r="AM94" i="11"/>
  <c r="BH94" i="11"/>
  <c r="BA94" i="11"/>
  <c r="AL94" i="11"/>
  <c r="AZ94" i="11"/>
  <c r="K94" i="11"/>
  <c r="BG94" i="11"/>
  <c r="BD71" i="11"/>
  <c r="BK71" i="11"/>
  <c r="BD73" i="11"/>
  <c r="BK73" i="11"/>
  <c r="BD75" i="11"/>
  <c r="BK75" i="11"/>
  <c r="BD77" i="11"/>
  <c r="BK77" i="11"/>
  <c r="AO79" i="11"/>
  <c r="BD79" i="11"/>
  <c r="BK79" i="11"/>
  <c r="AO81" i="11"/>
  <c r="BD81" i="11"/>
  <c r="BK81" i="11"/>
  <c r="AO83" i="11"/>
  <c r="BD83" i="11"/>
  <c r="BK83" i="11"/>
  <c r="AO85" i="11"/>
  <c r="BD85" i="11"/>
  <c r="BK85" i="11"/>
  <c r="AO87" i="11"/>
  <c r="BD87" i="11"/>
  <c r="BK87" i="11"/>
  <c r="AO89" i="11"/>
  <c r="BD89" i="11"/>
  <c r="BK89" i="11"/>
  <c r="AO91" i="11"/>
  <c r="BD91" i="11"/>
  <c r="BK91" i="11"/>
  <c r="AO93" i="11"/>
  <c r="BD93" i="11"/>
  <c r="BK93" i="11"/>
  <c r="AO95" i="11"/>
  <c r="BD95" i="11"/>
  <c r="BK95" i="11"/>
  <c r="AO97" i="11"/>
  <c r="BD97" i="11"/>
  <c r="BK97" i="11"/>
  <c r="K98" i="11"/>
  <c r="AZ98" i="11"/>
  <c r="AO99" i="11"/>
  <c r="BE99" i="11"/>
  <c r="AN100" i="11"/>
  <c r="BD100" i="11"/>
  <c r="AM101" i="11"/>
  <c r="BC101" i="11"/>
  <c r="K106" i="11"/>
  <c r="BH106" i="11"/>
  <c r="AZ108" i="11"/>
  <c r="K109" i="11"/>
  <c r="BZ109" i="11"/>
  <c r="AP112" i="11"/>
  <c r="AM114" i="11"/>
  <c r="AL138" i="11"/>
  <c r="AL140" i="11"/>
  <c r="AP71" i="11"/>
  <c r="BE71" i="11"/>
  <c r="BZ71" i="11"/>
  <c r="AP73" i="11"/>
  <c r="BE73" i="11"/>
  <c r="BZ73" i="11"/>
  <c r="AP75" i="11"/>
  <c r="BE75" i="11"/>
  <c r="BZ75" i="11"/>
  <c r="AP77" i="11"/>
  <c r="BE77" i="11"/>
  <c r="BZ77" i="11"/>
  <c r="AP79" i="11"/>
  <c r="BE79" i="11"/>
  <c r="BZ79" i="11"/>
  <c r="AP81" i="11"/>
  <c r="BE81" i="11"/>
  <c r="BZ81" i="11"/>
  <c r="AP83" i="11"/>
  <c r="BE83" i="11"/>
  <c r="BZ83" i="11"/>
  <c r="AP85" i="11"/>
  <c r="BE85" i="11"/>
  <c r="BZ85" i="11"/>
  <c r="AP87" i="11"/>
  <c r="BE87" i="11"/>
  <c r="BZ87" i="11"/>
  <c r="AP89" i="11"/>
  <c r="BE89" i="11"/>
  <c r="BZ89" i="11"/>
  <c r="AP91" i="11"/>
  <c r="BE91" i="11"/>
  <c r="BZ91" i="11"/>
  <c r="AP93" i="11"/>
  <c r="BE93" i="11"/>
  <c r="BZ93" i="11"/>
  <c r="AP95" i="11"/>
  <c r="BE95" i="11"/>
  <c r="BZ95" i="11"/>
  <c r="AP97" i="11"/>
  <c r="BE97" i="11"/>
  <c r="BZ97" i="11"/>
  <c r="AL98" i="11"/>
  <c r="BA98" i="11"/>
  <c r="BH98" i="11"/>
  <c r="BK99" i="11"/>
  <c r="BD99" i="11"/>
  <c r="AP99" i="11"/>
  <c r="BF99" i="11"/>
  <c r="CC99" i="11"/>
  <c r="CD99" i="11" s="1"/>
  <c r="AL106" i="11"/>
  <c r="BI106" i="11"/>
  <c r="AL109" i="11"/>
  <c r="BI111" i="11"/>
  <c r="BB111" i="11"/>
  <c r="AM111" i="11"/>
  <c r="CC111" i="11"/>
  <c r="CD111" i="11" s="1"/>
  <c r="BG111" i="11"/>
  <c r="AR111" i="11"/>
  <c r="BD111" i="11"/>
  <c r="AL111" i="11"/>
  <c r="BZ111" i="11"/>
  <c r="BC111" i="11"/>
  <c r="K111" i="11"/>
  <c r="BK111" i="11"/>
  <c r="BA111" i="11"/>
  <c r="AP111" i="11"/>
  <c r="BH111" i="11"/>
  <c r="AR112" i="11"/>
  <c r="AP114" i="11"/>
  <c r="BI131" i="11"/>
  <c r="BB131" i="11"/>
  <c r="AM131" i="11"/>
  <c r="CC131" i="11"/>
  <c r="CD131" i="11" s="1"/>
  <c r="BG131" i="11"/>
  <c r="AR131" i="11"/>
  <c r="BH131" i="11"/>
  <c r="AP131" i="11"/>
  <c r="BF131" i="11"/>
  <c r="AO131" i="11"/>
  <c r="BE131" i="11"/>
  <c r="AN131" i="11"/>
  <c r="BC131" i="11"/>
  <c r="K131" i="11"/>
  <c r="BZ131" i="11"/>
  <c r="BA131" i="11"/>
  <c r="BF132" i="11"/>
  <c r="AQ132" i="11"/>
  <c r="BK132" i="11"/>
  <c r="BD132" i="11"/>
  <c r="AO132" i="11"/>
  <c r="BJ132" i="11"/>
  <c r="BC132" i="11"/>
  <c r="AN132" i="11"/>
  <c r="BE132" i="11"/>
  <c r="K132" i="11"/>
  <c r="BB132" i="11"/>
  <c r="CC132" i="11"/>
  <c r="CD132" i="11" s="1"/>
  <c r="BA132" i="11"/>
  <c r="BI132" i="11"/>
  <c r="AR132" i="11"/>
  <c r="BH132" i="11"/>
  <c r="AP132" i="11"/>
  <c r="BZ132" i="11"/>
  <c r="AZ138" i="11"/>
  <c r="AM140" i="11"/>
  <c r="AM98" i="11"/>
  <c r="BB98" i="11"/>
  <c r="BI98" i="11"/>
  <c r="AP106" i="11"/>
  <c r="BZ106" i="11"/>
  <c r="BF108" i="11"/>
  <c r="AQ108" i="11"/>
  <c r="BJ108" i="11"/>
  <c r="BC108" i="11"/>
  <c r="AN108" i="11"/>
  <c r="CC108" i="11"/>
  <c r="CD108" i="11" s="1"/>
  <c r="BD108" i="11"/>
  <c r="AL108" i="11"/>
  <c r="BZ108" i="11"/>
  <c r="BB108" i="11"/>
  <c r="K108" i="11"/>
  <c r="BK108" i="11"/>
  <c r="BA108" i="11"/>
  <c r="AP108" i="11"/>
  <c r="BG108" i="11"/>
  <c r="AQ109" i="11"/>
  <c r="BA112" i="11"/>
  <c r="AR114" i="11"/>
  <c r="BA138" i="11"/>
  <c r="AZ140" i="11"/>
  <c r="AR71" i="11"/>
  <c r="BG71" i="11"/>
  <c r="AR73" i="11"/>
  <c r="BG73" i="11"/>
  <c r="AR75" i="11"/>
  <c r="BG75" i="11"/>
  <c r="AR77" i="11"/>
  <c r="BG77" i="11"/>
  <c r="AR79" i="11"/>
  <c r="BG79" i="11"/>
  <c r="AR81" i="11"/>
  <c r="BG81" i="11"/>
  <c r="AR83" i="11"/>
  <c r="BG83" i="11"/>
  <c r="AR85" i="11"/>
  <c r="BG85" i="11"/>
  <c r="AR87" i="11"/>
  <c r="BG87" i="11"/>
  <c r="AR89" i="11"/>
  <c r="BG89" i="11"/>
  <c r="AR91" i="11"/>
  <c r="BG91" i="11"/>
  <c r="AR93" i="11"/>
  <c r="BG93" i="11"/>
  <c r="AR95" i="11"/>
  <c r="BG95" i="11"/>
  <c r="AR97" i="11"/>
  <c r="BG97" i="11"/>
  <c r="AN98" i="11"/>
  <c r="BC98" i="11"/>
  <c r="BJ98" i="11"/>
  <c r="AR99" i="11"/>
  <c r="AZ100" i="11"/>
  <c r="K100" i="11"/>
  <c r="AQ100" i="11"/>
  <c r="BG100" i="11"/>
  <c r="BK101" i="11"/>
  <c r="BD101" i="11"/>
  <c r="AO101" i="11"/>
  <c r="AQ101" i="11"/>
  <c r="BG101" i="11"/>
  <c r="AR106" i="11"/>
  <c r="CC106" i="11"/>
  <c r="CD106" i="11" s="1"/>
  <c r="BH108" i="11"/>
  <c r="AN111" i="11"/>
  <c r="BI125" i="11"/>
  <c r="BB125" i="11"/>
  <c r="AM125" i="11"/>
  <c r="CC125" i="11"/>
  <c r="CD125" i="11" s="1"/>
  <c r="BG125" i="11"/>
  <c r="AR125" i="11"/>
  <c r="BH125" i="11"/>
  <c r="AQ125" i="11"/>
  <c r="AP125" i="11"/>
  <c r="BF125" i="11"/>
  <c r="AO125" i="11"/>
  <c r="BD125" i="11"/>
  <c r="AL125" i="11"/>
  <c r="BZ125" i="11"/>
  <c r="BC125" i="11"/>
  <c r="K125" i="11"/>
  <c r="AL131" i="11"/>
  <c r="BF134" i="11"/>
  <c r="AQ134" i="11"/>
  <c r="BK134" i="11"/>
  <c r="BD134" i="11"/>
  <c r="AO134" i="11"/>
  <c r="BJ134" i="11"/>
  <c r="BC134" i="11"/>
  <c r="AN134" i="11"/>
  <c r="BI134" i="11"/>
  <c r="AR134" i="11"/>
  <c r="BH134" i="11"/>
  <c r="AP134" i="11"/>
  <c r="AM134" i="11"/>
  <c r="BE134" i="11"/>
  <c r="K134" i="11"/>
  <c r="BB134" i="11"/>
  <c r="CC134" i="11"/>
  <c r="CD134" i="11" s="1"/>
  <c r="BF136" i="11"/>
  <c r="AQ136" i="11"/>
  <c r="BK136" i="11"/>
  <c r="BD136" i="11"/>
  <c r="AO136" i="11"/>
  <c r="BJ136" i="11"/>
  <c r="BC136" i="11"/>
  <c r="AN136" i="11"/>
  <c r="BE136" i="11"/>
  <c r="K136" i="11"/>
  <c r="BB136" i="11"/>
  <c r="CC136" i="11"/>
  <c r="CD136" i="11" s="1"/>
  <c r="BA136" i="11"/>
  <c r="BI136" i="11"/>
  <c r="AR136" i="11"/>
  <c r="BH136" i="11"/>
  <c r="AP136" i="11"/>
  <c r="BZ136" i="11"/>
  <c r="BG138" i="11"/>
  <c r="BG140" i="11"/>
  <c r="AO98" i="11"/>
  <c r="BD98" i="11"/>
  <c r="BK98" i="11"/>
  <c r="BF112" i="11"/>
  <c r="AQ112" i="11"/>
  <c r="BJ112" i="11"/>
  <c r="BC112" i="11"/>
  <c r="AN112" i="11"/>
  <c r="BG112" i="11"/>
  <c r="AO112" i="11"/>
  <c r="BE112" i="11"/>
  <c r="AM112" i="11"/>
  <c r="CC112" i="11"/>
  <c r="CD112" i="11" s="1"/>
  <c r="BD112" i="11"/>
  <c r="AL112" i="11"/>
  <c r="BI112" i="11"/>
  <c r="AZ112" i="11"/>
  <c r="BF114" i="11"/>
  <c r="AQ114" i="11"/>
  <c r="BJ114" i="11"/>
  <c r="BC114" i="11"/>
  <c r="AN114" i="11"/>
  <c r="BZ114" i="11"/>
  <c r="BB114" i="11"/>
  <c r="K114" i="11"/>
  <c r="BK114" i="11"/>
  <c r="BA114" i="11"/>
  <c r="BI114" i="11"/>
  <c r="AZ114" i="11"/>
  <c r="BG114" i="11"/>
  <c r="AO114" i="11"/>
  <c r="BE114" i="11"/>
  <c r="AP98" i="11"/>
  <c r="BE98" i="11"/>
  <c r="BZ98" i="11"/>
  <c r="BF106" i="11"/>
  <c r="AQ106" i="11"/>
  <c r="BJ106" i="11"/>
  <c r="BC106" i="11"/>
  <c r="AN106" i="11"/>
  <c r="BG106" i="11"/>
  <c r="AO106" i="11"/>
  <c r="BE106" i="11"/>
  <c r="AM106" i="11"/>
  <c r="BK106" i="11"/>
  <c r="BA106" i="11"/>
  <c r="BB106" i="11"/>
  <c r="BH112" i="11"/>
  <c r="BF138" i="11"/>
  <c r="AQ138" i="11"/>
  <c r="BK138" i="11"/>
  <c r="BD138" i="11"/>
  <c r="AO138" i="11"/>
  <c r="BJ138" i="11"/>
  <c r="BC138" i="11"/>
  <c r="AN138" i="11"/>
  <c r="BI138" i="11"/>
  <c r="AR138" i="11"/>
  <c r="BH138" i="11"/>
  <c r="AP138" i="11"/>
  <c r="AM138" i="11"/>
  <c r="BE138" i="11"/>
  <c r="K138" i="11"/>
  <c r="BB138" i="11"/>
  <c r="CC138" i="11"/>
  <c r="CD138" i="11" s="1"/>
  <c r="BF140" i="11"/>
  <c r="AQ140" i="11"/>
  <c r="BK140" i="11"/>
  <c r="BD140" i="11"/>
  <c r="AO140" i="11"/>
  <c r="BJ140" i="11"/>
  <c r="BC140" i="11"/>
  <c r="AN140" i="11"/>
  <c r="BE140" i="11"/>
  <c r="K140" i="11"/>
  <c r="BB140" i="11"/>
  <c r="CC140" i="11"/>
  <c r="CD140" i="11" s="1"/>
  <c r="BA140" i="11"/>
  <c r="BI140" i="11"/>
  <c r="AR140" i="11"/>
  <c r="BH140" i="11"/>
  <c r="AP140" i="11"/>
  <c r="BZ140" i="11"/>
  <c r="AQ98" i="11"/>
  <c r="BF98" i="11"/>
  <c r="BD106" i="11"/>
  <c r="AO108" i="11"/>
  <c r="BI109" i="11"/>
  <c r="BB109" i="11"/>
  <c r="AM109" i="11"/>
  <c r="CC109" i="11"/>
  <c r="CD109" i="11" s="1"/>
  <c r="BG109" i="11"/>
  <c r="AR109" i="11"/>
  <c r="AP109" i="11"/>
  <c r="BF109" i="11"/>
  <c r="AO109" i="11"/>
  <c r="BE109" i="11"/>
  <c r="AN109" i="11"/>
  <c r="BK109" i="11"/>
  <c r="BA109" i="11"/>
  <c r="BH109" i="11"/>
  <c r="BK112" i="11"/>
  <c r="BH114" i="11"/>
  <c r="BE102" i="11"/>
  <c r="BZ102" i="11"/>
  <c r="BA103" i="11"/>
  <c r="BH103" i="11"/>
  <c r="BE104" i="11"/>
  <c r="BZ104" i="11"/>
  <c r="AL105" i="11"/>
  <c r="BA105" i="11"/>
  <c r="BH105" i="11"/>
  <c r="AN107" i="11"/>
  <c r="BE107" i="11"/>
  <c r="AL110" i="11"/>
  <c r="BD110" i="11"/>
  <c r="CC110" i="11"/>
  <c r="CD110" i="11" s="1"/>
  <c r="AL113" i="11"/>
  <c r="BD113" i="11"/>
  <c r="BI115" i="11"/>
  <c r="BB115" i="11"/>
  <c r="AM115" i="11"/>
  <c r="CC115" i="11"/>
  <c r="CD115" i="11" s="1"/>
  <c r="BG115" i="11"/>
  <c r="AR115" i="11"/>
  <c r="AZ115" i="11"/>
  <c r="BJ115" i="11"/>
  <c r="K116" i="11"/>
  <c r="BB116" i="11"/>
  <c r="BZ116" i="11"/>
  <c r="BF124" i="11"/>
  <c r="AQ124" i="11"/>
  <c r="BJ124" i="11"/>
  <c r="BC124" i="11"/>
  <c r="AN124" i="11"/>
  <c r="AR124" i="11"/>
  <c r="BH124" i="11"/>
  <c r="AQ127" i="11"/>
  <c r="AP130" i="11"/>
  <c r="AN133" i="11"/>
  <c r="BF133" i="11"/>
  <c r="BA135" i="11"/>
  <c r="AN137" i="11"/>
  <c r="BF137" i="11"/>
  <c r="BA139" i="11"/>
  <c r="AN141" i="11"/>
  <c r="BF141" i="11"/>
  <c r="BA143" i="11"/>
  <c r="AP144" i="11"/>
  <c r="BH144" i="11"/>
  <c r="AQ152" i="11"/>
  <c r="BK152" i="11"/>
  <c r="BK154" i="11"/>
  <c r="AO156" i="11"/>
  <c r="CC156" i="11"/>
  <c r="CD156" i="11" s="1"/>
  <c r="BI127" i="11"/>
  <c r="BB127" i="11"/>
  <c r="AM127" i="11"/>
  <c r="CC127" i="11"/>
  <c r="CD127" i="11" s="1"/>
  <c r="BG127" i="11"/>
  <c r="AR127" i="11"/>
  <c r="AZ127" i="11"/>
  <c r="BJ127" i="11"/>
  <c r="BF130" i="11"/>
  <c r="AQ130" i="11"/>
  <c r="BJ130" i="11"/>
  <c r="BC130" i="11"/>
  <c r="AN130" i="11"/>
  <c r="AR130" i="11"/>
  <c r="BH130" i="11"/>
  <c r="BI135" i="11"/>
  <c r="BB135" i="11"/>
  <c r="AM135" i="11"/>
  <c r="AZ135" i="11"/>
  <c r="K135" i="11"/>
  <c r="CC135" i="11"/>
  <c r="CD135" i="11" s="1"/>
  <c r="BG135" i="11"/>
  <c r="AR135" i="11"/>
  <c r="BC135" i="11"/>
  <c r="BI139" i="11"/>
  <c r="BB139" i="11"/>
  <c r="AM139" i="11"/>
  <c r="AZ139" i="11"/>
  <c r="K139" i="11"/>
  <c r="CC139" i="11"/>
  <c r="CD139" i="11" s="1"/>
  <c r="BG139" i="11"/>
  <c r="AR139" i="11"/>
  <c r="BC139" i="11"/>
  <c r="BI143" i="11"/>
  <c r="BB143" i="11"/>
  <c r="AM143" i="11"/>
  <c r="AZ143" i="11"/>
  <c r="K143" i="11"/>
  <c r="CC143" i="11"/>
  <c r="CD143" i="11" s="1"/>
  <c r="BG143" i="11"/>
  <c r="AR143" i="11"/>
  <c r="BC143" i="11"/>
  <c r="AR144" i="11"/>
  <c r="AR152" i="11"/>
  <c r="AM154" i="11"/>
  <c r="BZ154" i="11"/>
  <c r="CC160" i="11"/>
  <c r="CD160" i="11" s="1"/>
  <c r="BG160" i="11"/>
  <c r="AR160" i="11"/>
  <c r="BZ160" i="11"/>
  <c r="BE160" i="11"/>
  <c r="AP160" i="11"/>
  <c r="BI160" i="11"/>
  <c r="AZ160" i="11"/>
  <c r="BF160" i="11"/>
  <c r="AN160" i="11"/>
  <c r="BD160" i="11"/>
  <c r="AM160" i="11"/>
  <c r="BC160" i="11"/>
  <c r="AL160" i="11"/>
  <c r="BK160" i="11"/>
  <c r="BB160" i="11"/>
  <c r="K160" i="11"/>
  <c r="BJ160" i="11"/>
  <c r="BF144" i="11"/>
  <c r="AQ144" i="11"/>
  <c r="BK144" i="11"/>
  <c r="BD144" i="11"/>
  <c r="AO144" i="11"/>
  <c r="BJ144" i="11"/>
  <c r="BC144" i="11"/>
  <c r="AN144" i="11"/>
  <c r="AZ144" i="11"/>
  <c r="BZ144" i="11"/>
  <c r="BJ152" i="11"/>
  <c r="BC152" i="11"/>
  <c r="AN152" i="11"/>
  <c r="BH152" i="11"/>
  <c r="BA152" i="11"/>
  <c r="AL152" i="11"/>
  <c r="AZ152" i="11"/>
  <c r="K152" i="11"/>
  <c r="BB152" i="11"/>
  <c r="AO154" i="11"/>
  <c r="CC154" i="11"/>
  <c r="CD154" i="11" s="1"/>
  <c r="BJ167" i="11"/>
  <c r="BC167" i="11"/>
  <c r="AN167" i="11"/>
  <c r="BH167" i="11"/>
  <c r="BA167" i="11"/>
  <c r="AL167" i="11"/>
  <c r="AZ167" i="11"/>
  <c r="K167" i="11"/>
  <c r="BF167" i="11"/>
  <c r="AQ167" i="11"/>
  <c r="BE167" i="11"/>
  <c r="CC167" i="11"/>
  <c r="CD167" i="11" s="1"/>
  <c r="AR167" i="11"/>
  <c r="BZ167" i="11"/>
  <c r="AP167" i="11"/>
  <c r="BK167" i="11"/>
  <c r="AO167" i="11"/>
  <c r="BI167" i="11"/>
  <c r="AM167" i="11"/>
  <c r="K102" i="11"/>
  <c r="AZ102" i="11"/>
  <c r="BD103" i="11"/>
  <c r="BK103" i="11"/>
  <c r="K104" i="11"/>
  <c r="AZ104" i="11"/>
  <c r="AO105" i="11"/>
  <c r="BD105" i="11"/>
  <c r="AQ107" i="11"/>
  <c r="AP110" i="11"/>
  <c r="AP113" i="11"/>
  <c r="AL115" i="11"/>
  <c r="BD115" i="11"/>
  <c r="AO116" i="11"/>
  <c r="BG116" i="11"/>
  <c r="BI123" i="11"/>
  <c r="BB123" i="11"/>
  <c r="CC123" i="11"/>
  <c r="CD123" i="11" s="1"/>
  <c r="BG123" i="11"/>
  <c r="AZ123" i="11"/>
  <c r="BJ123" i="11"/>
  <c r="K124" i="11"/>
  <c r="BB124" i="11"/>
  <c r="BZ124" i="11"/>
  <c r="BF126" i="11"/>
  <c r="AQ126" i="11"/>
  <c r="BJ126" i="11"/>
  <c r="BC126" i="11"/>
  <c r="AN126" i="11"/>
  <c r="AR126" i="11"/>
  <c r="BH126" i="11"/>
  <c r="K127" i="11"/>
  <c r="BC127" i="11"/>
  <c r="BZ127" i="11"/>
  <c r="BA130" i="11"/>
  <c r="BK130" i="11"/>
  <c r="AQ133" i="11"/>
  <c r="BK133" i="11"/>
  <c r="AL135" i="11"/>
  <c r="BE135" i="11"/>
  <c r="AQ137" i="11"/>
  <c r="BK137" i="11"/>
  <c r="AL139" i="11"/>
  <c r="BE139" i="11"/>
  <c r="AQ141" i="11"/>
  <c r="BK141" i="11"/>
  <c r="AL143" i="11"/>
  <c r="BE143" i="11"/>
  <c r="BA144" i="11"/>
  <c r="CC144" i="11"/>
  <c r="CD144" i="11" s="1"/>
  <c r="BD152" i="11"/>
  <c r="CC152" i="11"/>
  <c r="CD152" i="11" s="1"/>
  <c r="AP154" i="11"/>
  <c r="BD156" i="11"/>
  <c r="BF158" i="11"/>
  <c r="AQ158" i="11"/>
  <c r="BJ158" i="11"/>
  <c r="BC158" i="11"/>
  <c r="AN158" i="11"/>
  <c r="BI158" i="11"/>
  <c r="BB158" i="11"/>
  <c r="AM158" i="11"/>
  <c r="BH158" i="11"/>
  <c r="BA158" i="11"/>
  <c r="AL158" i="11"/>
  <c r="AZ158" i="11"/>
  <c r="K158" i="11"/>
  <c r="BG158" i="11"/>
  <c r="BA102" i="11"/>
  <c r="BE103" i="11"/>
  <c r="BA104" i="11"/>
  <c r="BI105" i="11"/>
  <c r="CC105" i="11"/>
  <c r="CD105" i="11" s="1"/>
  <c r="AP105" i="11"/>
  <c r="BE105" i="11"/>
  <c r="BI107" i="11"/>
  <c r="BB107" i="11"/>
  <c r="AM107" i="11"/>
  <c r="CC107" i="11"/>
  <c r="CD107" i="11" s="1"/>
  <c r="BG107" i="11"/>
  <c r="AR107" i="11"/>
  <c r="AZ107" i="11"/>
  <c r="BJ107" i="11"/>
  <c r="BF110" i="11"/>
  <c r="AQ110" i="11"/>
  <c r="BJ110" i="11"/>
  <c r="BC110" i="11"/>
  <c r="AN110" i="11"/>
  <c r="AR110" i="11"/>
  <c r="BH110" i="11"/>
  <c r="AQ113" i="11"/>
  <c r="AN115" i="11"/>
  <c r="BE115" i="11"/>
  <c r="AP116" i="11"/>
  <c r="AL124" i="11"/>
  <c r="BD124" i="11"/>
  <c r="CC124" i="11"/>
  <c r="CD124" i="11" s="1"/>
  <c r="AL127" i="11"/>
  <c r="BD127" i="11"/>
  <c r="K130" i="11"/>
  <c r="BB130" i="11"/>
  <c r="BZ130" i="11"/>
  <c r="BA133" i="11"/>
  <c r="AN135" i="11"/>
  <c r="BF135" i="11"/>
  <c r="BA137" i="11"/>
  <c r="AN139" i="11"/>
  <c r="BF139" i="11"/>
  <c r="BA141" i="11"/>
  <c r="AN143" i="11"/>
  <c r="BF143" i="11"/>
  <c r="BB144" i="11"/>
  <c r="BE152" i="11"/>
  <c r="AR154" i="11"/>
  <c r="AO160" i="11"/>
  <c r="BI113" i="11"/>
  <c r="BB113" i="11"/>
  <c r="AM113" i="11"/>
  <c r="CC113" i="11"/>
  <c r="CD113" i="11" s="1"/>
  <c r="BG113" i="11"/>
  <c r="AR113" i="11"/>
  <c r="AZ113" i="11"/>
  <c r="BJ113" i="11"/>
  <c r="BF116" i="11"/>
  <c r="AQ116" i="11"/>
  <c r="BJ116" i="11"/>
  <c r="BC116" i="11"/>
  <c r="AN116" i="11"/>
  <c r="AR116" i="11"/>
  <c r="BH116" i="11"/>
  <c r="AN127" i="11"/>
  <c r="BE127" i="11"/>
  <c r="AL130" i="11"/>
  <c r="BD130" i="11"/>
  <c r="CC130" i="11"/>
  <c r="CD130" i="11" s="1"/>
  <c r="BI133" i="11"/>
  <c r="BB133" i="11"/>
  <c r="AM133" i="11"/>
  <c r="AZ133" i="11"/>
  <c r="K133" i="11"/>
  <c r="CC133" i="11"/>
  <c r="CD133" i="11" s="1"/>
  <c r="BG133" i="11"/>
  <c r="AR133" i="11"/>
  <c r="BC133" i="11"/>
  <c r="AO135" i="11"/>
  <c r="BH135" i="11"/>
  <c r="BI137" i="11"/>
  <c r="BB137" i="11"/>
  <c r="AM137" i="11"/>
  <c r="AZ137" i="11"/>
  <c r="K137" i="11"/>
  <c r="CC137" i="11"/>
  <c r="CD137" i="11" s="1"/>
  <c r="BG137" i="11"/>
  <c r="AR137" i="11"/>
  <c r="BC137" i="11"/>
  <c r="AO139" i="11"/>
  <c r="BH139" i="11"/>
  <c r="BI141" i="11"/>
  <c r="BB141" i="11"/>
  <c r="AM141" i="11"/>
  <c r="AZ141" i="11"/>
  <c r="K141" i="11"/>
  <c r="CC141" i="11"/>
  <c r="CD141" i="11" s="1"/>
  <c r="BG141" i="11"/>
  <c r="AR141" i="11"/>
  <c r="BC141" i="11"/>
  <c r="AO143" i="11"/>
  <c r="BH143" i="11"/>
  <c r="K144" i="11"/>
  <c r="BE144" i="11"/>
  <c r="AM152" i="11"/>
  <c r="BF152" i="11"/>
  <c r="BF156" i="11"/>
  <c r="AQ156" i="11"/>
  <c r="BJ156" i="11"/>
  <c r="BC156" i="11"/>
  <c r="AN156" i="11"/>
  <c r="BI156" i="11"/>
  <c r="BB156" i="11"/>
  <c r="AM156" i="11"/>
  <c r="BH156" i="11"/>
  <c r="BA156" i="11"/>
  <c r="AL156" i="11"/>
  <c r="AZ156" i="11"/>
  <c r="K156" i="11"/>
  <c r="BG156" i="11"/>
  <c r="AQ160" i="11"/>
  <c r="BB167" i="11"/>
  <c r="AL144" i="11"/>
  <c r="BG144" i="11"/>
  <c r="AO152" i="11"/>
  <c r="BG152" i="11"/>
  <c r="BF154" i="11"/>
  <c r="AQ154" i="11"/>
  <c r="BJ154" i="11"/>
  <c r="BC154" i="11"/>
  <c r="AN154" i="11"/>
  <c r="BI154" i="11"/>
  <c r="BB154" i="11"/>
  <c r="BH154" i="11"/>
  <c r="BA154" i="11"/>
  <c r="AL154" i="11"/>
  <c r="AZ154" i="11"/>
  <c r="K154" i="11"/>
  <c r="BE154" i="11"/>
  <c r="BD167" i="11"/>
  <c r="AO153" i="11"/>
  <c r="BD153" i="11"/>
  <c r="BK153" i="11"/>
  <c r="AO155" i="11"/>
  <c r="BD155" i="11"/>
  <c r="BK155" i="11"/>
  <c r="AO157" i="11"/>
  <c r="BD157" i="11"/>
  <c r="BK157" i="11"/>
  <c r="AO159" i="11"/>
  <c r="BD159" i="11"/>
  <c r="BK159" i="11"/>
  <c r="AO161" i="11"/>
  <c r="BB163" i="11"/>
  <c r="BZ163" i="11"/>
  <c r="BB171" i="11"/>
  <c r="AO175" i="11"/>
  <c r="AP153" i="11"/>
  <c r="BE153" i="11"/>
  <c r="BZ153" i="11"/>
  <c r="AP155" i="11"/>
  <c r="BE155" i="11"/>
  <c r="BZ155" i="11"/>
  <c r="AP157" i="11"/>
  <c r="BE157" i="11"/>
  <c r="BZ157" i="11"/>
  <c r="AP159" i="11"/>
  <c r="BE159" i="11"/>
  <c r="BZ159" i="11"/>
  <c r="K163" i="11"/>
  <c r="BD163" i="11"/>
  <c r="BJ165" i="11"/>
  <c r="BC165" i="11"/>
  <c r="AN165" i="11"/>
  <c r="BH165" i="11"/>
  <c r="BA165" i="11"/>
  <c r="AL165" i="11"/>
  <c r="AZ165" i="11"/>
  <c r="K165" i="11"/>
  <c r="BF165" i="11"/>
  <c r="AQ165" i="11"/>
  <c r="BD165" i="11"/>
  <c r="BJ169" i="11"/>
  <c r="BC169" i="11"/>
  <c r="AN169" i="11"/>
  <c r="BH169" i="11"/>
  <c r="BA169" i="11"/>
  <c r="AL169" i="11"/>
  <c r="AZ169" i="11"/>
  <c r="K169" i="11"/>
  <c r="CC169" i="11"/>
  <c r="CD169" i="11" s="1"/>
  <c r="BG169" i="11"/>
  <c r="AR169" i="11"/>
  <c r="BF169" i="11"/>
  <c r="AQ169" i="11"/>
  <c r="BE169" i="11"/>
  <c r="AP175" i="11"/>
  <c r="AM163" i="11"/>
  <c r="BE163" i="11"/>
  <c r="CC163" i="11"/>
  <c r="CD163" i="11" s="1"/>
  <c r="BJ171" i="11"/>
  <c r="BC171" i="11"/>
  <c r="AN171" i="11"/>
  <c r="BH171" i="11"/>
  <c r="BA171" i="11"/>
  <c r="AL171" i="11"/>
  <c r="AZ171" i="11"/>
  <c r="K171" i="11"/>
  <c r="CC171" i="11"/>
  <c r="CD171" i="11" s="1"/>
  <c r="BG171" i="11"/>
  <c r="AR171" i="11"/>
  <c r="BF171" i="11"/>
  <c r="AQ171" i="11"/>
  <c r="BE171" i="11"/>
  <c r="BB175" i="11"/>
  <c r="AR153" i="11"/>
  <c r="BG153" i="11"/>
  <c r="AR155" i="11"/>
  <c r="BG155" i="11"/>
  <c r="AR157" i="11"/>
  <c r="BG157" i="11"/>
  <c r="AR159" i="11"/>
  <c r="BG159" i="11"/>
  <c r="BJ161" i="11"/>
  <c r="BC161" i="11"/>
  <c r="AN161" i="11"/>
  <c r="BH161" i="11"/>
  <c r="BA161" i="11"/>
  <c r="AL161" i="11"/>
  <c r="AR161" i="11"/>
  <c r="BI161" i="11"/>
  <c r="AO163" i="11"/>
  <c r="BG165" i="11"/>
  <c r="BK169" i="11"/>
  <c r="BI171" i="11"/>
  <c r="BJ173" i="11"/>
  <c r="BC173" i="11"/>
  <c r="AN173" i="11"/>
  <c r="BH173" i="11"/>
  <c r="BA173" i="11"/>
  <c r="AL173" i="11"/>
  <c r="AZ173" i="11"/>
  <c r="K173" i="11"/>
  <c r="CC173" i="11"/>
  <c r="CD173" i="11" s="1"/>
  <c r="BG173" i="11"/>
  <c r="AR173" i="11"/>
  <c r="BF173" i="11"/>
  <c r="AQ173" i="11"/>
  <c r="BE173" i="11"/>
  <c r="BJ175" i="11"/>
  <c r="BC175" i="11"/>
  <c r="BH175" i="11"/>
  <c r="BA175" i="11"/>
  <c r="AL175" i="11"/>
  <c r="AZ175" i="11"/>
  <c r="K175" i="11"/>
  <c r="CC175" i="11"/>
  <c r="CD175" i="11" s="1"/>
  <c r="BG175" i="11"/>
  <c r="AR175" i="11"/>
  <c r="BF175" i="11"/>
  <c r="AQ175" i="11"/>
  <c r="BE175" i="11"/>
  <c r="BI175" i="11"/>
  <c r="BJ163" i="11"/>
  <c r="BC163" i="11"/>
  <c r="AN163" i="11"/>
  <c r="BH163" i="11"/>
  <c r="BA163" i="11"/>
  <c r="AL163" i="11"/>
  <c r="AR163" i="11"/>
  <c r="BI163" i="11"/>
  <c r="AO171" i="11"/>
  <c r="BK175" i="11"/>
  <c r="BK178" i="11"/>
  <c r="BD178" i="11"/>
  <c r="AO178" i="11"/>
  <c r="BH178" i="11"/>
  <c r="BA178" i="11"/>
  <c r="AL178" i="11"/>
  <c r="AR178" i="11"/>
  <c r="BI178" i="11"/>
  <c r="BB178" i="11"/>
  <c r="BZ178" i="11"/>
  <c r="AP162" i="11"/>
  <c r="BE162" i="11"/>
  <c r="BZ162" i="11"/>
  <c r="AP164" i="11"/>
  <c r="BE164" i="11"/>
  <c r="BZ164" i="11"/>
  <c r="AP166" i="11"/>
  <c r="BE166" i="11"/>
  <c r="BZ166" i="11"/>
  <c r="AP168" i="11"/>
  <c r="BE168" i="11"/>
  <c r="BZ168" i="11"/>
  <c r="AP170" i="11"/>
  <c r="BE170" i="11"/>
  <c r="BZ170" i="11"/>
  <c r="AP172" i="11"/>
  <c r="BE172" i="11"/>
  <c r="BZ172" i="11"/>
  <c r="AP174" i="11"/>
  <c r="BE174" i="11"/>
  <c r="BZ174" i="11"/>
  <c r="BK176" i="11"/>
  <c r="BD176" i="11"/>
  <c r="BH176" i="11"/>
  <c r="BA176" i="11"/>
  <c r="AP176" i="11"/>
  <c r="BG176" i="11"/>
  <c r="K178" i="11"/>
  <c r="BC178" i="11"/>
  <c r="BK180" i="11"/>
  <c r="BD180" i="11"/>
  <c r="AO180" i="11"/>
  <c r="BI180" i="11"/>
  <c r="BH180" i="11"/>
  <c r="BA180" i="11"/>
  <c r="AL180" i="11"/>
  <c r="AR180" i="11"/>
  <c r="BJ180" i="11"/>
  <c r="AQ182" i="11"/>
  <c r="AQ184" i="11"/>
  <c r="AQ186" i="11"/>
  <c r="AQ188" i="11"/>
  <c r="AQ191" i="11"/>
  <c r="AQ193" i="11"/>
  <c r="AQ195" i="11"/>
  <c r="AR162" i="11"/>
  <c r="BG162" i="11"/>
  <c r="AR164" i="11"/>
  <c r="BG164" i="11"/>
  <c r="AR166" i="11"/>
  <c r="BG166" i="11"/>
  <c r="AR168" i="11"/>
  <c r="BG168" i="11"/>
  <c r="AR170" i="11"/>
  <c r="BG170" i="11"/>
  <c r="AR172" i="11"/>
  <c r="BG172" i="11"/>
  <c r="AR174" i="11"/>
  <c r="BG174" i="11"/>
  <c r="AR176" i="11"/>
  <c r="BI176" i="11"/>
  <c r="AN178" i="11"/>
  <c r="BF178" i="11"/>
  <c r="BB180" i="11"/>
  <c r="BK182" i="11"/>
  <c r="BD182" i="11"/>
  <c r="AO182" i="11"/>
  <c r="BI182" i="11"/>
  <c r="BB182" i="11"/>
  <c r="AM182" i="11"/>
  <c r="BH182" i="11"/>
  <c r="BA182" i="11"/>
  <c r="AL182" i="11"/>
  <c r="AZ182" i="11"/>
  <c r="BK184" i="11"/>
  <c r="BD184" i="11"/>
  <c r="AO184" i="11"/>
  <c r="BI184" i="11"/>
  <c r="BB184" i="11"/>
  <c r="AM184" i="11"/>
  <c r="BH184" i="11"/>
  <c r="BA184" i="11"/>
  <c r="AL184" i="11"/>
  <c r="AZ184" i="11"/>
  <c r="BK186" i="11"/>
  <c r="BD186" i="11"/>
  <c r="AO186" i="11"/>
  <c r="BI186" i="11"/>
  <c r="BB186" i="11"/>
  <c r="AM186" i="11"/>
  <c r="BH186" i="11"/>
  <c r="BA186" i="11"/>
  <c r="AL186" i="11"/>
  <c r="AZ186" i="11"/>
  <c r="BK188" i="11"/>
  <c r="BD188" i="11"/>
  <c r="AO188" i="11"/>
  <c r="BI188" i="11"/>
  <c r="BB188" i="11"/>
  <c r="AM188" i="11"/>
  <c r="BH188" i="11"/>
  <c r="BA188" i="11"/>
  <c r="AL188" i="11"/>
  <c r="AZ188" i="11"/>
  <c r="BK191" i="11"/>
  <c r="BD191" i="11"/>
  <c r="AO191" i="11"/>
  <c r="BI191" i="11"/>
  <c r="BB191" i="11"/>
  <c r="AM191" i="11"/>
  <c r="BH191" i="11"/>
  <c r="BA191" i="11"/>
  <c r="AL191" i="11"/>
  <c r="AZ191" i="11"/>
  <c r="BK193" i="11"/>
  <c r="BD193" i="11"/>
  <c r="AO193" i="11"/>
  <c r="BI193" i="11"/>
  <c r="BB193" i="11"/>
  <c r="AM193" i="11"/>
  <c r="BH193" i="11"/>
  <c r="BA193" i="11"/>
  <c r="AL193" i="11"/>
  <c r="AZ193" i="11"/>
  <c r="BK195" i="11"/>
  <c r="BD195" i="11"/>
  <c r="AO195" i="11"/>
  <c r="BI195" i="11"/>
  <c r="BB195" i="11"/>
  <c r="AM195" i="11"/>
  <c r="BH195" i="11"/>
  <c r="BA195" i="11"/>
  <c r="AL195" i="11"/>
  <c r="AZ195" i="11"/>
  <c r="AP177" i="11"/>
  <c r="BE177" i="11"/>
  <c r="BZ177" i="11"/>
  <c r="AP179" i="11"/>
  <c r="BE179" i="11"/>
  <c r="BZ179" i="11"/>
  <c r="AP181" i="11"/>
  <c r="BE181" i="11"/>
  <c r="BZ181" i="11"/>
  <c r="AP183" i="11"/>
  <c r="BE183" i="11"/>
  <c r="BZ183" i="11"/>
  <c r="AP185" i="11"/>
  <c r="BE185" i="11"/>
  <c r="BZ185" i="11"/>
  <c r="AP187" i="11"/>
  <c r="BE187" i="11"/>
  <c r="BZ187" i="11"/>
  <c r="AP190" i="11"/>
  <c r="BE190" i="11"/>
  <c r="BZ190" i="11"/>
  <c r="AP192" i="11"/>
  <c r="BE192" i="11"/>
  <c r="BZ192" i="11"/>
  <c r="AP194" i="11"/>
  <c r="BE194" i="11"/>
  <c r="BZ194" i="11"/>
  <c r="AP196" i="11"/>
  <c r="BE196" i="11"/>
  <c r="BZ196" i="11"/>
  <c r="K177" i="11"/>
  <c r="AZ177" i="11"/>
  <c r="K179" i="11"/>
  <c r="AZ179" i="11"/>
  <c r="K181" i="11"/>
  <c r="AZ181" i="11"/>
  <c r="K183" i="11"/>
  <c r="AZ183" i="11"/>
  <c r="K185" i="11"/>
  <c r="AZ185" i="11"/>
  <c r="K187" i="11"/>
  <c r="AZ187" i="11"/>
  <c r="K190" i="11"/>
  <c r="AZ190" i="11"/>
  <c r="K192" i="11"/>
  <c r="AZ192" i="11"/>
  <c r="K194" i="11"/>
  <c r="AZ194" i="11"/>
  <c r="K196" i="11"/>
  <c r="AZ196" i="11"/>
  <c r="G29" i="1" l="1" a="1"/>
  <c r="G29" i="1" s="1"/>
  <c r="N32" i="1" a="1"/>
  <c r="N32" i="1" s="1"/>
  <c r="K27" i="1" a="1"/>
  <c r="K27" i="1" s="1"/>
  <c r="D27" i="1" a="1"/>
  <c r="D27" i="1" s="1"/>
  <c r="H37" i="1" a="1"/>
  <c r="H37" i="1" s="1"/>
  <c r="H35" i="1" a="1"/>
  <c r="H35" i="1" s="1"/>
  <c r="H33" i="1" a="1"/>
  <c r="H33" i="1" s="1"/>
  <c r="G33" i="1" a="1"/>
  <c r="G33" i="1" s="1"/>
  <c r="H31" i="1" a="1"/>
  <c r="H31" i="1" s="1"/>
  <c r="G32" i="1" a="1"/>
  <c r="G32" i="1" s="1"/>
  <c r="L38" i="1" a="1"/>
  <c r="L38" i="1" s="1"/>
  <c r="H27" i="1" a="1"/>
  <c r="H27" i="1" s="1"/>
  <c r="O28" i="1" a="1"/>
  <c r="O28" i="1" s="1"/>
  <c r="R27" i="1" a="1"/>
  <c r="R27" i="1" s="1"/>
  <c r="R35" i="1" a="1"/>
  <c r="R35" i="1" s="1"/>
  <c r="O38" i="1" a="1"/>
  <c r="O38" i="1" s="1"/>
  <c r="F37" i="1" a="1"/>
  <c r="F37" i="1" s="1"/>
  <c r="M34" i="1" a="1"/>
  <c r="M34" i="1" s="1"/>
  <c r="L31" i="1" a="1"/>
  <c r="L31" i="1" s="1"/>
  <c r="K37" i="1" a="1"/>
  <c r="K37" i="1" s="1"/>
  <c r="J37" i="1" a="1"/>
  <c r="J37" i="1" s="1"/>
  <c r="R36" i="1" a="1"/>
  <c r="R36" i="1" s="1"/>
  <c r="F34" i="1" a="1"/>
  <c r="F34" i="1" s="1"/>
  <c r="O31" i="1" a="1"/>
  <c r="O31" i="1" s="1"/>
  <c r="N38" i="1" a="1"/>
  <c r="N38" i="1" s="1"/>
  <c r="F35" i="1" a="1"/>
  <c r="F35" i="1" s="1"/>
  <c r="H32" i="1" a="1"/>
  <c r="H32" i="1" s="1"/>
  <c r="D37" i="1" a="1"/>
  <c r="D37" i="1" s="1"/>
  <c r="I27" i="1" a="1"/>
  <c r="I27" i="1" s="1"/>
  <c r="P38" i="1" a="1"/>
  <c r="P38" i="1" s="1"/>
  <c r="N29" i="1" a="1"/>
  <c r="N29" i="1" s="1"/>
  <c r="I30" i="1" a="1"/>
  <c r="I30" i="1" s="1"/>
  <c r="P37" i="1" a="1"/>
  <c r="P37" i="1" s="1"/>
  <c r="N27" i="1" a="1"/>
  <c r="N27" i="1" s="1"/>
  <c r="H29" i="1" a="1"/>
  <c r="H29" i="1" s="1"/>
  <c r="D38" i="1" a="1"/>
  <c r="D38" i="1" s="1"/>
  <c r="G34" i="1" a="1"/>
  <c r="G34" i="1" s="1"/>
  <c r="L30" i="1" a="1"/>
  <c r="L30" i="1" s="1"/>
  <c r="K30" i="1" a="1"/>
  <c r="K30" i="1" s="1"/>
  <c r="J29" i="1" a="1"/>
  <c r="J29" i="1" s="1"/>
  <c r="J30" i="1" a="1"/>
  <c r="J30" i="1" s="1"/>
  <c r="J38" i="1" a="1"/>
  <c r="J38" i="1" s="1"/>
  <c r="R37" i="1" a="1"/>
  <c r="R37" i="1" s="1"/>
  <c r="M38" i="1" a="1"/>
  <c r="M38" i="1" s="1"/>
  <c r="O35" i="1" a="1"/>
  <c r="O35" i="1" s="1"/>
  <c r="I38" i="1" a="1"/>
  <c r="I38" i="1" s="1"/>
  <c r="N36" i="1" a="1"/>
  <c r="N36" i="1" s="1"/>
  <c r="D28" i="1" a="1"/>
  <c r="D28" i="1" s="1"/>
  <c r="I33" i="1" a="1"/>
  <c r="I33" i="1" s="1"/>
  <c r="I35" i="1" a="1"/>
  <c r="I35" i="1" s="1"/>
  <c r="D32" i="1" a="1"/>
  <c r="D32" i="1" s="1"/>
  <c r="I28" i="1" a="1"/>
  <c r="I28" i="1" s="1"/>
  <c r="M29" i="1" a="1"/>
  <c r="M29" i="1" s="1"/>
  <c r="D33" i="1" a="1"/>
  <c r="D33" i="1" s="1"/>
  <c r="P29" i="1" a="1"/>
  <c r="P29" i="1" s="1"/>
  <c r="H30" i="1" a="1"/>
  <c r="H30" i="1" s="1"/>
  <c r="N37" i="1" a="1"/>
  <c r="N37" i="1" s="1"/>
  <c r="L34" i="1" a="1"/>
  <c r="L34" i="1" s="1"/>
  <c r="R34" i="1" a="1"/>
  <c r="R34" i="1" s="1"/>
  <c r="J35" i="1" a="1"/>
  <c r="J35" i="1" s="1"/>
  <c r="R30" i="1" a="1"/>
  <c r="R30" i="1" s="1"/>
  <c r="J27" i="1" a="1"/>
  <c r="J27" i="1" s="1"/>
  <c r="O36" i="1" a="1"/>
  <c r="O36" i="1" s="1"/>
  <c r="F38" i="1" a="1"/>
  <c r="F38" i="1" s="1"/>
  <c r="O37" i="1" a="1"/>
  <c r="O37" i="1" s="1"/>
  <c r="O34" i="1" a="1"/>
  <c r="O34" i="1" s="1"/>
  <c r="F31" i="1" a="1"/>
  <c r="F31" i="1" s="1"/>
  <c r="L36" i="1" a="1"/>
  <c r="L36" i="1" s="1"/>
  <c r="P31" i="1" a="1"/>
  <c r="P31" i="1" s="1"/>
  <c r="D36" i="1" a="1"/>
  <c r="D36" i="1" s="1"/>
  <c r="G35" i="1" a="1"/>
  <c r="G35" i="1" s="1"/>
  <c r="P36" i="1" a="1"/>
  <c r="P36" i="1" s="1"/>
  <c r="M35" i="1" a="1"/>
  <c r="M35" i="1" s="1"/>
  <c r="I37" i="1" a="1"/>
  <c r="I37" i="1" s="1"/>
  <c r="P27" i="1" a="1"/>
  <c r="P27" i="1" s="1"/>
  <c r="K33" i="1" a="1"/>
  <c r="K33" i="1" s="1"/>
  <c r="K29" i="1" a="1"/>
  <c r="K29" i="1" s="1"/>
  <c r="P30" i="1" a="1"/>
  <c r="P30" i="1" s="1"/>
  <c r="D31" i="1" a="1"/>
  <c r="D31" i="1" s="1"/>
  <c r="L33" i="1" a="1"/>
  <c r="L33" i="1" s="1"/>
  <c r="R28" i="1" a="1"/>
  <c r="R28" i="1" s="1"/>
  <c r="R29" i="1" a="1"/>
  <c r="R29" i="1" s="1"/>
  <c r="J28" i="1" a="1"/>
  <c r="J28" i="1" s="1"/>
  <c r="J32" i="1" a="1"/>
  <c r="J32" i="1" s="1"/>
  <c r="D29" i="1" a="1"/>
  <c r="D29" i="1" s="1"/>
  <c r="O32" i="1" a="1"/>
  <c r="O32" i="1" s="1"/>
  <c r="R31" i="1" a="1"/>
  <c r="R31" i="1" s="1"/>
  <c r="J31" i="1" a="1"/>
  <c r="J31" i="1" s="1"/>
  <c r="O33" i="1" a="1"/>
  <c r="O33" i="1" s="1"/>
  <c r="F30" i="1" a="1"/>
  <c r="F30" i="1" s="1"/>
  <c r="I29" i="1" a="1"/>
  <c r="I29" i="1" s="1"/>
  <c r="L29" i="1" a="1"/>
  <c r="L29" i="1" s="1"/>
  <c r="N30" i="1" a="1"/>
  <c r="N30" i="1" s="1"/>
  <c r="L32" i="1" a="1"/>
  <c r="L32" i="1" s="1"/>
  <c r="M37" i="1" a="1"/>
  <c r="M37" i="1" s="1"/>
  <c r="N33" i="1" a="1"/>
  <c r="N33" i="1" s="1"/>
  <c r="L35" i="1" a="1"/>
  <c r="L35" i="1" s="1"/>
  <c r="M31" i="1" a="1"/>
  <c r="M31" i="1" s="1"/>
  <c r="I32" i="1" a="1"/>
  <c r="I32" i="1" s="1"/>
  <c r="P28" i="1" a="1"/>
  <c r="P28" i="1" s="1"/>
  <c r="D30" i="1" a="1"/>
  <c r="D30" i="1" s="1"/>
  <c r="K36" i="1" a="1"/>
  <c r="K36" i="1" s="1"/>
  <c r="J36" i="1" a="1"/>
  <c r="J36" i="1" s="1"/>
  <c r="J33" i="1" a="1"/>
  <c r="J33" i="1" s="1"/>
  <c r="J34" i="1" a="1"/>
  <c r="J34" i="1" s="1"/>
  <c r="F27" i="1" a="1"/>
  <c r="F27" i="1" s="1"/>
  <c r="P35" i="1" a="1"/>
  <c r="P35" i="1" s="1"/>
  <c r="G37" i="1" a="1"/>
  <c r="G37" i="1" s="1"/>
  <c r="F32" i="1" a="1"/>
  <c r="F32" i="1" s="1"/>
  <c r="G30" i="1" a="1"/>
  <c r="G30" i="1" s="1"/>
  <c r="L28" i="1" a="1"/>
  <c r="L28" i="1" s="1"/>
  <c r="G31" i="1" a="1"/>
  <c r="G31" i="1" s="1"/>
  <c r="M36" i="1" a="1"/>
  <c r="M36" i="1" s="1"/>
  <c r="L27" i="1" a="1"/>
  <c r="L27" i="1" s="1"/>
  <c r="K32" i="1" a="1"/>
  <c r="K32" i="1" s="1"/>
  <c r="M30" i="1" a="1"/>
  <c r="M30" i="1" s="1"/>
  <c r="P33" i="1" a="1"/>
  <c r="P33" i="1" s="1"/>
  <c r="K28" i="1" a="1"/>
  <c r="K28" i="1" s="1"/>
  <c r="G28" i="1" a="1"/>
  <c r="G28" i="1" s="1"/>
  <c r="G38" i="1" a="1"/>
  <c r="G38" i="1" s="1"/>
  <c r="M28" i="1" a="1"/>
  <c r="M28" i="1" s="1"/>
  <c r="R32" i="1" a="1"/>
  <c r="R32" i="1" s="1"/>
  <c r="R38" i="1" a="1"/>
  <c r="R38" i="1" s="1"/>
  <c r="O30" i="1" a="1"/>
  <c r="O30" i="1" s="1"/>
  <c r="O27" i="1" a="1"/>
  <c r="O27" i="1" s="1"/>
  <c r="O29" i="1" a="1"/>
  <c r="O29" i="1" s="1"/>
  <c r="X4" i="4"/>
  <c r="Y75" i="4"/>
  <c r="Z75" i="4" s="1"/>
  <c r="CV251" i="3"/>
  <c r="E8" i="3" s="1"/>
  <c r="CE267" i="2"/>
  <c r="BF325" i="2"/>
  <c r="BV267" i="2"/>
  <c r="DB327" i="2"/>
  <c r="E7" i="2" s="1"/>
  <c r="BG267" i="2"/>
  <c r="CA267" i="2"/>
  <c r="CB267" i="2"/>
  <c r="BZ267" i="2"/>
  <c r="CG267" i="2"/>
  <c r="BX267" i="2"/>
  <c r="BL267" i="2"/>
  <c r="BK267" i="2"/>
  <c r="CF267" i="2"/>
  <c r="BI267" i="2"/>
  <c r="BF267" i="2"/>
  <c r="BT267" i="2"/>
  <c r="CX267" i="2"/>
  <c r="BY267" i="2"/>
  <c r="BJ267" i="2"/>
  <c r="BU267" i="2"/>
  <c r="CD267" i="2"/>
  <c r="CC267" i="2"/>
  <c r="BH267" i="2"/>
  <c r="BW267" i="2"/>
  <c r="P13" i="3"/>
  <c r="AG144" i="7"/>
  <c r="E8" i="7" s="1"/>
  <c r="V144" i="7"/>
  <c r="W144" i="7"/>
  <c r="L6" i="7" s="1"/>
  <c r="D68" i="1" s="1"/>
  <c r="X144" i="7"/>
  <c r="M6" i="7" s="1"/>
  <c r="E68" i="1" s="1"/>
  <c r="Y144" i="7"/>
  <c r="O6" i="7" s="1"/>
  <c r="F68" i="1" s="1"/>
  <c r="J143" i="7"/>
  <c r="E5" i="7" s="1"/>
  <c r="F5" i="7" s="1"/>
  <c r="O9" i="15"/>
  <c r="AM197" i="11"/>
  <c r="N6" i="11" s="1"/>
  <c r="BD197" i="11"/>
  <c r="AR197" i="11"/>
  <c r="V6" i="11" s="1"/>
  <c r="AO197" i="11"/>
  <c r="BZ197" i="11"/>
  <c r="BZ247" i="11" s="1"/>
  <c r="BF197" i="11"/>
  <c r="BC197" i="11"/>
  <c r="K197" i="11"/>
  <c r="F5" i="11" s="1"/>
  <c r="AQ197" i="11"/>
  <c r="AN197" i="11"/>
  <c r="BJ197" i="11"/>
  <c r="BG197" i="11"/>
  <c r="BH197" i="11"/>
  <c r="BI197" i="11"/>
  <c r="BA197" i="11"/>
  <c r="BE197" i="11"/>
  <c r="BK197" i="11"/>
  <c r="AL197" i="11"/>
  <c r="AP197" i="11"/>
  <c r="CD197" i="11"/>
  <c r="AZ197" i="11"/>
  <c r="BB197" i="11"/>
  <c r="AF13" i="3"/>
  <c r="Z339" i="4"/>
  <c r="K239" i="3"/>
  <c r="K189" i="2"/>
  <c r="Z363" i="4"/>
  <c r="BD225" i="5"/>
  <c r="P6" i="5" s="1"/>
  <c r="F59" i="1" s="1"/>
  <c r="BC225" i="5"/>
  <c r="BB225" i="5"/>
  <c r="L6" i="5" s="1"/>
  <c r="BA225" i="5"/>
  <c r="K6" i="5" s="1"/>
  <c r="B59" i="1" s="1"/>
  <c r="Y86" i="4"/>
  <c r="Z86" i="4" s="1"/>
  <c r="X9" i="15"/>
  <c r="S9" i="15"/>
  <c r="J9" i="15"/>
  <c r="N9" i="15"/>
  <c r="I9" i="15"/>
  <c r="M9" i="15"/>
  <c r="R9" i="15"/>
  <c r="Y9" i="15"/>
  <c r="Z9" i="15"/>
  <c r="U9" i="15"/>
  <c r="L9" i="15"/>
  <c r="H9" i="15"/>
  <c r="W9" i="15"/>
  <c r="P9" i="15"/>
  <c r="F301" i="15"/>
  <c r="F185" i="15"/>
  <c r="V244" i="15"/>
  <c r="V9" i="15" s="1"/>
  <c r="BN16" i="5"/>
  <c r="E8" i="5" s="1"/>
  <c r="J224" i="5"/>
  <c r="E5" i="5" s="1"/>
  <c r="BL16" i="5"/>
  <c r="Y6" i="5" s="1"/>
  <c r="Y156" i="3"/>
  <c r="Z34" i="4"/>
  <c r="K267" i="2"/>
  <c r="K67" i="3"/>
  <c r="CR73" i="3"/>
  <c r="BN73" i="3"/>
  <c r="K73" i="3"/>
  <c r="K254" i="2"/>
  <c r="K160" i="2"/>
  <c r="K260" i="2"/>
  <c r="K230" i="2"/>
  <c r="K143" i="2"/>
  <c r="K37" i="3"/>
  <c r="K89" i="2"/>
  <c r="K246" i="2"/>
  <c r="CG325" i="2"/>
  <c r="BL325" i="2"/>
  <c r="N13" i="7"/>
  <c r="O13" i="7"/>
  <c r="F63" i="1" s="1"/>
  <c r="L13" i="7"/>
  <c r="D63" i="1" s="1"/>
  <c r="P13" i="7"/>
  <c r="G63" i="1" s="1"/>
  <c r="Q13" i="7"/>
  <c r="H63" i="1" s="1"/>
  <c r="R13" i="7"/>
  <c r="I63" i="1" s="1"/>
  <c r="S13" i="7"/>
  <c r="J63" i="1" s="1"/>
  <c r="M13" i="7"/>
  <c r="E63" i="1" s="1"/>
  <c r="K13" i="7"/>
  <c r="B63" i="1" s="1"/>
  <c r="AB13" i="5"/>
  <c r="P54" i="1" s="1"/>
  <c r="R13" i="5"/>
  <c r="L13" i="5"/>
  <c r="D54" i="1" s="1"/>
  <c r="T13" i="5"/>
  <c r="U13" i="5"/>
  <c r="J54" i="1" s="1"/>
  <c r="Z13" i="5"/>
  <c r="N54" i="1" s="1"/>
  <c r="S13" i="5"/>
  <c r="I54" i="1" s="1"/>
  <c r="Q13" i="5"/>
  <c r="H54" i="1" s="1"/>
  <c r="O13" i="5"/>
  <c r="F54" i="1" s="1"/>
  <c r="AC13" i="5"/>
  <c r="Q54" i="1" s="1"/>
  <c r="Y13" i="5"/>
  <c r="M54" i="1" s="1"/>
  <c r="V13" i="5"/>
  <c r="K54" i="1" s="1"/>
  <c r="K13" i="5"/>
  <c r="B54" i="1" s="1"/>
  <c r="N13" i="5"/>
  <c r="W13" i="5"/>
  <c r="X13" i="5"/>
  <c r="L54" i="1" s="1"/>
  <c r="AA13" i="5"/>
  <c r="O54" i="1" s="1"/>
  <c r="P13" i="5"/>
  <c r="G54" i="1" s="1"/>
  <c r="M13" i="5"/>
  <c r="E54" i="1" s="1"/>
  <c r="BF156" i="3"/>
  <c r="AZ206" i="3"/>
  <c r="G19" i="1"/>
  <c r="BQ156" i="3"/>
  <c r="BR156" i="3"/>
  <c r="BP156" i="3"/>
  <c r="BU156" i="3"/>
  <c r="BE156" i="3"/>
  <c r="BT156" i="3"/>
  <c r="BX156" i="3"/>
  <c r="AZ146" i="3"/>
  <c r="BD156" i="3"/>
  <c r="AZ103" i="3"/>
  <c r="BS156" i="3"/>
  <c r="BO156" i="3"/>
  <c r="BA156" i="3"/>
  <c r="BW156" i="3"/>
  <c r="BY156" i="3"/>
  <c r="BZ156" i="3"/>
  <c r="BB156" i="3"/>
  <c r="CA156" i="3"/>
  <c r="BN156" i="3"/>
  <c r="BV156" i="3"/>
  <c r="BC156" i="3"/>
  <c r="AZ156" i="3"/>
  <c r="BZ239" i="3"/>
  <c r="CA103" i="3"/>
  <c r="CA73" i="3"/>
  <c r="CA206" i="3"/>
  <c r="CA239" i="3"/>
  <c r="BZ206" i="3"/>
  <c r="BZ249" i="3"/>
  <c r="CA196" i="3"/>
  <c r="CA249" i="3"/>
  <c r="CA178" i="3"/>
  <c r="BZ146" i="3"/>
  <c r="BZ196" i="3"/>
  <c r="BZ103" i="3"/>
  <c r="BZ73" i="3"/>
  <c r="BZ178" i="3"/>
  <c r="CA146" i="3"/>
  <c r="CF310" i="2"/>
  <c r="CG289" i="2"/>
  <c r="CF325" i="2"/>
  <c r="CF289" i="2"/>
  <c r="CG310" i="2"/>
  <c r="CF304" i="2"/>
  <c r="CG304" i="2"/>
  <c r="CF296" i="2"/>
  <c r="CG296" i="2"/>
  <c r="BN206" i="3"/>
  <c r="BB249" i="3"/>
  <c r="BX206" i="3"/>
  <c r="BA206" i="3"/>
  <c r="BE206" i="3"/>
  <c r="BW249" i="3"/>
  <c r="K206" i="3"/>
  <c r="BE196" i="3"/>
  <c r="BX146" i="3"/>
  <c r="BB206" i="3"/>
  <c r="BC206" i="3"/>
  <c r="BF146" i="3"/>
  <c r="BA239" i="3"/>
  <c r="BT196" i="3"/>
  <c r="BT206" i="3"/>
  <c r="BY206" i="3"/>
  <c r="BR206" i="3"/>
  <c r="BB196" i="3"/>
  <c r="BF206" i="3"/>
  <c r="BP196" i="3"/>
  <c r="BW239" i="3"/>
  <c r="BA249" i="3"/>
  <c r="BX239" i="3"/>
  <c r="K156" i="3"/>
  <c r="CX296" i="2"/>
  <c r="BL310" i="2"/>
  <c r="CB304" i="2"/>
  <c r="BG304" i="2"/>
  <c r="BY296" i="2"/>
  <c r="CB310" i="2"/>
  <c r="CE304" i="2"/>
  <c r="BT296" i="2"/>
  <c r="CD289" i="2"/>
  <c r="BX325" i="2"/>
  <c r="CA310" i="2"/>
  <c r="BH325" i="2"/>
  <c r="BF310" i="2"/>
  <c r="BL304" i="2"/>
  <c r="BZ296" i="2"/>
  <c r="BV304" i="2"/>
  <c r="BH289" i="2"/>
  <c r="BI325" i="2"/>
  <c r="CC304" i="2"/>
  <c r="BL296" i="2"/>
  <c r="BH310" i="2"/>
  <c r="BZ310" i="2"/>
  <c r="CC289" i="2"/>
  <c r="BF296" i="2"/>
  <c r="CE325" i="2"/>
  <c r="CD310" i="2"/>
  <c r="BK310" i="2"/>
  <c r="BU296" i="2"/>
  <c r="BF304" i="2"/>
  <c r="CC310" i="2"/>
  <c r="BG289" i="2"/>
  <c r="CD304" i="2"/>
  <c r="CB296" i="2"/>
  <c r="BU304" i="2"/>
  <c r="K310" i="2"/>
  <c r="K296" i="2"/>
  <c r="BQ249" i="3"/>
  <c r="BW196" i="3"/>
  <c r="BR103" i="3"/>
  <c r="BB103" i="3"/>
  <c r="BU196" i="3"/>
  <c r="BF103" i="3"/>
  <c r="K103" i="3"/>
  <c r="BY103" i="3"/>
  <c r="BU146" i="3"/>
  <c r="BU103" i="3"/>
  <c r="BN103" i="3"/>
  <c r="BB146" i="3"/>
  <c r="BX103" i="3"/>
  <c r="K146" i="3"/>
  <c r="BQ103" i="3"/>
  <c r="BC103" i="3"/>
  <c r="BX178" i="3"/>
  <c r="BC196" i="3"/>
  <c r="BQ178" i="3"/>
  <c r="BQ206" i="3"/>
  <c r="BX196" i="3"/>
  <c r="BW178" i="3"/>
  <c r="BA196" i="3"/>
  <c r="BV249" i="3"/>
  <c r="CR206" i="3"/>
  <c r="BX249" i="3"/>
  <c r="BB178" i="3"/>
  <c r="BF178" i="3"/>
  <c r="BE178" i="3"/>
  <c r="BP206" i="3"/>
  <c r="BW206" i="3"/>
  <c r="BU206" i="3"/>
  <c r="BF239" i="3"/>
  <c r="BF196" i="3"/>
  <c r="BU178" i="3"/>
  <c r="BP178" i="3"/>
  <c r="BF249" i="3"/>
  <c r="BQ239" i="3"/>
  <c r="BP249" i="3"/>
  <c r="BE239" i="3"/>
  <c r="BQ196" i="3"/>
  <c r="BA178" i="3"/>
  <c r="BT178" i="3"/>
  <c r="BR249" i="3"/>
  <c r="BR146" i="3"/>
  <c r="BC249" i="3"/>
  <c r="BU239" i="3"/>
  <c r="CR196" i="3"/>
  <c r="BC146" i="3"/>
  <c r="BY146" i="3"/>
  <c r="K178" i="3"/>
  <c r="AZ73" i="3"/>
  <c r="BC239" i="3"/>
  <c r="CR239" i="3"/>
  <c r="BV178" i="3"/>
  <c r="CR156" i="3"/>
  <c r="BE146" i="3"/>
  <c r="BY249" i="3"/>
  <c r="BS206" i="3"/>
  <c r="BT249" i="3"/>
  <c r="BO249" i="3"/>
  <c r="BQ146" i="3"/>
  <c r="BU249" i="3"/>
  <c r="BE249" i="3"/>
  <c r="AZ249" i="3"/>
  <c r="BY239" i="3"/>
  <c r="BB239" i="3"/>
  <c r="BV206" i="3"/>
  <c r="BN146" i="3"/>
  <c r="BT310" i="2"/>
  <c r="BU310" i="2"/>
  <c r="CD325" i="2"/>
  <c r="BW325" i="2"/>
  <c r="BN239" i="3"/>
  <c r="BR239" i="3"/>
  <c r="BT239" i="3"/>
  <c r="BP239" i="3"/>
  <c r="BV289" i="2"/>
  <c r="BW289" i="2"/>
  <c r="BO73" i="3"/>
  <c r="BV73" i="3"/>
  <c r="BR196" i="3"/>
  <c r="BO196" i="3"/>
  <c r="BG325" i="2"/>
  <c r="CB325" i="2"/>
  <c r="BK296" i="2"/>
  <c r="BS239" i="3"/>
  <c r="BO206" i="3"/>
  <c r="AZ239" i="3"/>
  <c r="BD206" i="3"/>
  <c r="AZ196" i="3"/>
  <c r="BN196" i="3"/>
  <c r="BO103" i="3"/>
  <c r="BJ296" i="2"/>
  <c r="BC73" i="3"/>
  <c r="BX304" i="2"/>
  <c r="CD296" i="2"/>
  <c r="BY289" i="2"/>
  <c r="BW304" i="2"/>
  <c r="CC296" i="2"/>
  <c r="BX289" i="2"/>
  <c r="BF73" i="3"/>
  <c r="BU325" i="2"/>
  <c r="BV103" i="3"/>
  <c r="BN249" i="3"/>
  <c r="BD239" i="3"/>
  <c r="K196" i="3"/>
  <c r="BN178" i="3"/>
  <c r="BV146" i="3"/>
  <c r="BS73" i="3"/>
  <c r="BZ304" i="2"/>
  <c r="CA289" i="2"/>
  <c r="BI304" i="2"/>
  <c r="BW296" i="2"/>
  <c r="BJ289" i="2"/>
  <c r="BH304" i="2"/>
  <c r="BV296" i="2"/>
  <c r="BI289" i="2"/>
  <c r="CX310" i="2"/>
  <c r="BT73" i="3"/>
  <c r="BO239" i="3"/>
  <c r="K249" i="3"/>
  <c r="CR178" i="3"/>
  <c r="BT103" i="3"/>
  <c r="BO146" i="3"/>
  <c r="BD73" i="3"/>
  <c r="BK304" i="2"/>
  <c r="BL289" i="2"/>
  <c r="BV310" i="2"/>
  <c r="CX304" i="2"/>
  <c r="BH296" i="2"/>
  <c r="CX325" i="2"/>
  <c r="BG296" i="2"/>
  <c r="BY310" i="2"/>
  <c r="CB289" i="2"/>
  <c r="BE73" i="3"/>
  <c r="BU73" i="3"/>
  <c r="BS196" i="3"/>
  <c r="BO178" i="3"/>
  <c r="BS178" i="3"/>
  <c r="BY178" i="3"/>
  <c r="BE103" i="3"/>
  <c r="CR146" i="3"/>
  <c r="BW103" i="3"/>
  <c r="BT325" i="2"/>
  <c r="BW310" i="2"/>
  <c r="BG310" i="2"/>
  <c r="BY304" i="2"/>
  <c r="CE296" i="2"/>
  <c r="BZ289" i="2"/>
  <c r="BX73" i="3"/>
  <c r="BZ325" i="2"/>
  <c r="BW73" i="3"/>
  <c r="BY325" i="2"/>
  <c r="BJ310" i="2"/>
  <c r="BT304" i="2"/>
  <c r="BU289" i="2"/>
  <c r="CE310" i="2"/>
  <c r="CE289" i="2"/>
  <c r="BD196" i="3"/>
  <c r="AZ178" i="3"/>
  <c r="BD178" i="3"/>
  <c r="BY196" i="3"/>
  <c r="BR178" i="3"/>
  <c r="BS146" i="3"/>
  <c r="BW146" i="3"/>
  <c r="BP103" i="3"/>
  <c r="K325" i="2"/>
  <c r="BJ304" i="2"/>
  <c r="BX296" i="2"/>
  <c r="BK289" i="2"/>
  <c r="BQ73" i="3"/>
  <c r="BK325" i="2"/>
  <c r="BP73" i="3"/>
  <c r="BJ325" i="2"/>
  <c r="K304" i="2"/>
  <c r="CA296" i="2"/>
  <c r="BF289" i="2"/>
  <c r="BX310" i="2"/>
  <c r="BD103" i="3"/>
  <c r="BR73" i="3"/>
  <c r="CX289" i="2"/>
  <c r="CR249" i="3"/>
  <c r="BC178" i="3"/>
  <c r="BD146" i="3"/>
  <c r="CR103" i="3"/>
  <c r="BP146" i="3"/>
  <c r="BA103" i="3"/>
  <c r="BI296" i="2"/>
  <c r="BB73" i="3"/>
  <c r="BA73" i="3"/>
  <c r="CC325" i="2"/>
  <c r="BI310" i="2"/>
  <c r="CA304" i="2"/>
  <c r="BT289" i="2"/>
  <c r="BD249" i="3"/>
  <c r="BS249" i="3"/>
  <c r="BV239" i="3"/>
  <c r="BV196" i="3"/>
  <c r="BT146" i="3"/>
  <c r="BS103" i="3"/>
  <c r="BA146" i="3"/>
  <c r="BY73" i="3"/>
  <c r="CA325" i="2"/>
  <c r="BV325" i="2"/>
  <c r="K289" i="2"/>
  <c r="E4" i="2" l="1"/>
  <c r="F4" i="2" s="1"/>
  <c r="V10" i="3"/>
  <c r="R10" i="3"/>
  <c r="O10" i="3"/>
  <c r="M6" i="3"/>
  <c r="U10" i="3"/>
  <c r="S10" i="3"/>
  <c r="Q6" i="3"/>
  <c r="P6" i="3"/>
  <c r="T10" i="3"/>
  <c r="K10" i="3"/>
  <c r="W10" i="3"/>
  <c r="P5" i="2"/>
  <c r="O9" i="2"/>
  <c r="Q5" i="2"/>
  <c r="X9" i="2"/>
  <c r="AC9" i="2"/>
  <c r="M5" i="2"/>
  <c r="W9" i="2"/>
  <c r="M9" i="2"/>
  <c r="CX327" i="2"/>
  <c r="AC5" i="2" s="1"/>
  <c r="K9" i="2"/>
  <c r="S5" i="2"/>
  <c r="T9" i="2"/>
  <c r="S9" i="2"/>
  <c r="R5" i="2"/>
  <c r="Z9" i="2"/>
  <c r="P9" i="2"/>
  <c r="K5" i="2"/>
  <c r="Q9" i="2"/>
  <c r="R9" i="2"/>
  <c r="U9" i="2"/>
  <c r="AB9" i="2"/>
  <c r="K6" i="3"/>
  <c r="CR251" i="3"/>
  <c r="X6" i="3" s="1"/>
  <c r="M10" i="3"/>
  <c r="O6" i="3"/>
  <c r="Q10" i="3"/>
  <c r="X10" i="3"/>
  <c r="L10" i="3"/>
  <c r="N6" i="3"/>
  <c r="N10" i="3"/>
  <c r="L6" i="3"/>
  <c r="P10" i="3"/>
  <c r="E5" i="3"/>
  <c r="F5" i="3" s="1"/>
  <c r="O5" i="2"/>
  <c r="AA9" i="15"/>
  <c r="F244" i="15"/>
  <c r="AA10" i="15"/>
  <c r="R39" i="1"/>
  <c r="I39" i="1"/>
  <c r="N39" i="1"/>
  <c r="O6" i="5"/>
  <c r="E59" i="1" s="1"/>
  <c r="D59" i="1"/>
  <c r="K6" i="7"/>
  <c r="B68" i="1" s="1"/>
  <c r="G68" i="1" s="1"/>
  <c r="AD10" i="11"/>
  <c r="V10" i="11" s="1"/>
  <c r="AE10" i="11"/>
  <c r="W10" i="11" s="1"/>
  <c r="AC10" i="11"/>
  <c r="P10" i="11" s="1"/>
  <c r="S6" i="11" s="1"/>
  <c r="S10" i="11"/>
  <c r="CD247" i="11"/>
  <c r="F8" i="11" s="1"/>
  <c r="G17" i="1"/>
  <c r="L6" i="11"/>
  <c r="Q10" i="11"/>
  <c r="Y10" i="11"/>
  <c r="L10" i="11" s="1"/>
  <c r="Q6" i="11" s="1"/>
  <c r="AE6" i="11"/>
  <c r="P6" i="11"/>
  <c r="F5" i="5"/>
  <c r="G16" i="1"/>
  <c r="N10" i="11"/>
  <c r="R6" i="11" s="1"/>
  <c r="R10" i="11"/>
  <c r="W6" i="11" l="1"/>
  <c r="O50" i="1"/>
  <c r="M7" i="14" s="1"/>
  <c r="I46" i="1"/>
  <c r="D46" i="1"/>
  <c r="G46" i="1"/>
  <c r="P50" i="1"/>
  <c r="N7" i="14" s="1"/>
  <c r="B46" i="1"/>
  <c r="T5" i="2"/>
  <c r="H46" i="1"/>
  <c r="J50" i="1"/>
  <c r="H7" i="14" s="1"/>
  <c r="G50" i="1"/>
  <c r="E7" i="14" s="1"/>
  <c r="I50" i="1"/>
  <c r="G7" i="14" s="1"/>
  <c r="H50" i="1"/>
  <c r="F7" i="14" s="1"/>
  <c r="R6" i="3"/>
  <c r="F46" i="1"/>
  <c r="M50" i="1"/>
  <c r="K7" i="14" s="1"/>
  <c r="D50" i="1"/>
  <c r="B7" i="14" s="1"/>
  <c r="E50" i="1"/>
  <c r="C7" i="14" s="1"/>
  <c r="B50" i="1"/>
  <c r="A7" i="14" s="1"/>
  <c r="K50" i="1"/>
  <c r="I7" i="14" s="1"/>
  <c r="L50" i="1"/>
  <c r="J7" i="14" s="1"/>
  <c r="N50" i="1"/>
  <c r="L7" i="14" s="1"/>
  <c r="E72" i="1"/>
  <c r="C13" i="14" s="1"/>
  <c r="G22" i="1" s="1"/>
  <c r="E46" i="1"/>
  <c r="N13" i="2"/>
  <c r="Q6" i="5"/>
  <c r="G59" i="1"/>
  <c r="P6" i="7"/>
  <c r="F50" i="1"/>
  <c r="D7" i="14" s="1"/>
  <c r="G15" i="1"/>
  <c r="G14" i="1"/>
  <c r="G5" i="11"/>
  <c r="AG13" i="2" l="1"/>
  <c r="W13" i="2"/>
  <c r="O13" i="2"/>
  <c r="V13" i="2"/>
  <c r="M13" i="2"/>
  <c r="AC13" i="2"/>
  <c r="U13" i="2"/>
  <c r="Q13" i="2"/>
  <c r="AB13" i="2"/>
  <c r="T13" i="2"/>
  <c r="R13" i="2"/>
  <c r="AA13" i="2"/>
  <c r="S13" i="2"/>
  <c r="Z13" i="2"/>
  <c r="Y13" i="2"/>
  <c r="X13" i="2"/>
  <c r="P13" i="2"/>
  <c r="AF13" i="2"/>
  <c r="R14" i="3"/>
  <c r="Q14" i="3"/>
  <c r="X14" i="3"/>
  <c r="P14" i="3"/>
  <c r="O14" i="3"/>
  <c r="V14" i="3"/>
  <c r="T14" i="3"/>
  <c r="L14" i="3"/>
  <c r="S14" i="3"/>
  <c r="W14" i="3"/>
  <c r="N14" i="3"/>
  <c r="M14" i="3"/>
  <c r="U14" i="3"/>
  <c r="Y14" i="3"/>
  <c r="AD13" i="2"/>
  <c r="AF14" i="3"/>
  <c r="E10" i="3"/>
  <c r="E9" i="2"/>
  <c r="AA14" i="11"/>
  <c r="Q14" i="11"/>
  <c r="T14" i="11"/>
  <c r="S14" i="11"/>
  <c r="AE14" i="11"/>
  <c r="L14" i="11"/>
  <c r="W14" i="11"/>
  <c r="AC14" i="11"/>
  <c r="Z14" i="11"/>
  <c r="R14" i="11"/>
  <c r="O14" i="11"/>
  <c r="U14" i="11"/>
  <c r="X14" i="11"/>
  <c r="AD14" i="11"/>
  <c r="AB14" i="11"/>
  <c r="Y14" i="11"/>
  <c r="N14" i="11"/>
  <c r="P14" i="11"/>
  <c r="V14" i="11"/>
  <c r="M14" i="11"/>
  <c r="O7" i="14"/>
  <c r="G21" i="1" s="1"/>
  <c r="J46" i="1"/>
  <c r="H41" i="1" s="1"/>
  <c r="M45" i="1" l="1"/>
  <c r="J41" i="1"/>
  <c r="Q41" i="1"/>
  <c r="G41" i="1"/>
  <c r="P41" i="1"/>
  <c r="F41" i="1"/>
  <c r="O41" i="1"/>
  <c r="E41" i="1"/>
  <c r="M41" i="1"/>
  <c r="L41" i="1"/>
  <c r="K41" i="1"/>
  <c r="D41" i="1"/>
  <c r="S41" i="1"/>
  <c r="R41" i="1"/>
  <c r="N41" i="1"/>
  <c r="I41" i="1"/>
  <c r="M46" i="1"/>
  <c r="N19" i="1" l="1"/>
  <c r="N20" i="1" s="1"/>
  <c r="N22" i="1" l="1"/>
  <c r="N21" i="1" s="1"/>
  <c r="AJ121" i="2" l="1"/>
  <c r="AJ122" i="2" l="1"/>
  <c r="G119" i="4"/>
  <c r="Y119" i="4" l="1"/>
  <c r="Z119" i="4" s="1"/>
  <c r="AJ123" i="2"/>
  <c r="G120" i="4"/>
  <c r="Y120" i="4" l="1"/>
  <c r="Z120" i="4" s="1"/>
  <c r="AJ124" i="2"/>
  <c r="G121" i="4"/>
  <c r="Y121" i="4" l="1"/>
  <c r="Z121" i="4" s="1"/>
  <c r="AJ125" i="2"/>
  <c r="G122" i="4"/>
  <c r="Y122" i="4" l="1"/>
  <c r="Z122" i="4" s="1"/>
  <c r="AJ126" i="2"/>
  <c r="G123" i="4"/>
  <c r="Y123" i="4" l="1"/>
  <c r="Z123" i="4" s="1"/>
  <c r="AJ127" i="2"/>
  <c r="G124" i="4"/>
  <c r="Y124" i="4" l="1"/>
  <c r="Z124" i="4" s="1"/>
  <c r="AJ128" i="2"/>
  <c r="G125" i="4"/>
  <c r="F39" i="1" l="1"/>
  <c r="M39" i="1"/>
  <c r="J39" i="1"/>
  <c r="Q39" i="1"/>
  <c r="K39" i="1"/>
  <c r="L39" i="1"/>
  <c r="D39" i="1"/>
  <c r="G39" i="1"/>
  <c r="P39" i="1"/>
  <c r="H39" i="1"/>
  <c r="O39" i="1"/>
  <c r="Y125" i="4"/>
  <c r="Z125" i="4" s="1"/>
  <c r="AJ129" i="2"/>
  <c r="G126" i="4"/>
  <c r="Y126" i="4" l="1"/>
  <c r="Z126" i="4" s="1"/>
  <c r="AJ130" i="2"/>
  <c r="G118" i="4"/>
  <c r="Y118" i="4" l="1"/>
  <c r="Z118" i="4" s="1"/>
  <c r="AJ131" i="2"/>
  <c r="G127" i="4"/>
  <c r="E30" i="1" l="1" a="1"/>
  <c r="E30" i="1" s="1"/>
  <c r="E35" i="1" a="1"/>
  <c r="E35" i="1" s="1"/>
  <c r="E36" i="1" a="1"/>
  <c r="E36" i="1" s="1"/>
  <c r="E28" i="1" a="1"/>
  <c r="E28" i="1" s="1"/>
  <c r="E33" i="1" a="1"/>
  <c r="E33" i="1" s="1"/>
  <c r="E34" i="1" a="1"/>
  <c r="E34" i="1" s="1"/>
  <c r="E27" i="1" a="1"/>
  <c r="E27" i="1" s="1"/>
  <c r="E32" i="1" a="1"/>
  <c r="E32" i="1" s="1"/>
  <c r="E29" i="1" a="1"/>
  <c r="E29" i="1" s="1"/>
  <c r="E31" i="1" a="1"/>
  <c r="E31" i="1" s="1"/>
  <c r="E38" i="1" a="1"/>
  <c r="E38" i="1" s="1"/>
  <c r="E37" i="1" a="1"/>
  <c r="E37" i="1" s="1"/>
  <c r="Y127" i="4"/>
  <c r="Z127" i="4" s="1"/>
  <c r="G88" i="4"/>
  <c r="E39" i="1" l="1"/>
  <c r="T39" i="1" s="1"/>
  <c r="Y88" i="4"/>
  <c r="Y4" i="4" s="1"/>
  <c r="G4" i="4"/>
  <c r="C32" i="1"/>
  <c r="T32" i="1" s="1"/>
  <c r="C35" i="1"/>
  <c r="T35" i="1" s="1"/>
  <c r="C27" i="1"/>
  <c r="T27" i="1" s="1"/>
  <c r="C30" i="1"/>
  <c r="T30" i="1" s="1"/>
  <c r="C33" i="1"/>
  <c r="T33" i="1" s="1"/>
  <c r="C28" i="1"/>
  <c r="T28" i="1" s="1"/>
  <c r="C29" i="1"/>
  <c r="T29" i="1" s="1"/>
  <c r="C34" i="1"/>
  <c r="T34" i="1" s="1"/>
  <c r="C37" i="1"/>
  <c r="T37" i="1" s="1"/>
  <c r="C38" i="1"/>
  <c r="T38" i="1" s="1"/>
  <c r="C31" i="1"/>
  <c r="T31" i="1" s="1"/>
  <c r="C36" i="1"/>
  <c r="T36" i="1" s="1"/>
  <c r="Z88" i="4" l="1"/>
  <c r="Z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M103" authorId="0" shapeId="0" xr:uid="{00000000-0006-0000-0900-000001000000}">
      <text>
        <r>
          <rPr>
            <sz val="11"/>
            <color rgb="FF000000"/>
            <rFont val="Calibri"/>
            <family val="2"/>
          </rPr>
          <t xml:space="preserve">Dell:
</t>
        </r>
        <r>
          <rPr>
            <sz val="9"/>
            <color rgb="FF000000"/>
            <rFont val="Tahoma"/>
            <family val="2"/>
            <charset val="1"/>
          </rPr>
          <t>A vérifier</t>
        </r>
      </text>
    </comment>
    <comment ref="BM137" authorId="0" shapeId="0" xr:uid="{00000000-0006-0000-0900-000002000000}">
      <text>
        <r>
          <rPr>
            <sz val="11"/>
            <color rgb="FF000000"/>
            <rFont val="Calibri"/>
            <family val="2"/>
          </rPr>
          <t xml:space="preserve">Dell:
</t>
        </r>
        <r>
          <rPr>
            <sz val="9"/>
            <color rgb="FF000000"/>
            <rFont val="Tahoma"/>
            <family val="2"/>
            <charset val="1"/>
          </rPr>
          <t>A vérifier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Dell</author>
  </authors>
  <commentList>
    <comment ref="E18" authorId="0" shapeId="0" xr:uid="{00000000-0006-0000-0F00-000001000000}">
      <text>
        <r>
          <rPr>
            <b/>
            <sz val="9"/>
            <color indexed="81"/>
            <rFont val="Tahoma"/>
            <family val="2"/>
          </rPr>
          <t>Ajouter lien hypertexte + Visserie &amp; vérifier Tailles</t>
        </r>
        <r>
          <rPr>
            <sz val="9"/>
            <color indexed="81"/>
            <rFont val="Tahoma"/>
            <family val="2"/>
          </rPr>
          <t xml:space="preserve">
</t>
        </r>
      </text>
    </comment>
    <comment ref="E59" authorId="0" shapeId="0" xr:uid="{00000000-0006-0000-0F00-000002000000}">
      <text>
        <r>
          <rPr>
            <b/>
            <sz val="9"/>
            <color indexed="81"/>
            <rFont val="Tahoma"/>
            <family val="2"/>
          </rPr>
          <t xml:space="preserve">Ajouter lien hypertexte + Visserie &amp; vérifier Tailles
</t>
        </r>
      </text>
    </comment>
    <comment ref="E60" authorId="0" shapeId="0" xr:uid="{00000000-0006-0000-0F00-000003000000}">
      <text>
        <r>
          <rPr>
            <b/>
            <sz val="9"/>
            <color indexed="81"/>
            <rFont val="Tahoma"/>
            <family val="2"/>
          </rPr>
          <t xml:space="preserve">Ajouter lien hypertexte + Visserie &amp; vérifier Tailles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<sst xmlns="http://schemas.openxmlformats.org/spreadsheetml/2006/main" count="79876" uniqueCount="32416">
  <si>
    <t>SKU</t>
  </si>
  <si>
    <t>EBP</t>
  </si>
  <si>
    <t>Code barre</t>
  </si>
  <si>
    <t>Color</t>
  </si>
  <si>
    <t>PEXLADWAYGRY</t>
  </si>
  <si>
    <t>EXPRESSION - Down Climb Holds - Ladder Way - PE - L/XL - 10 - Grey</t>
  </si>
  <si>
    <t>3760231396415</t>
  </si>
  <si>
    <t>Grey</t>
  </si>
  <si>
    <t>PEXLADWAYWHI</t>
  </si>
  <si>
    <t>EXPRESSION - Down Climb Holds - Ladder Way - PE - L/XL - 10 - White</t>
  </si>
  <si>
    <t>3760231413501</t>
  </si>
  <si>
    <t>White</t>
  </si>
  <si>
    <t>PEXBIR2XL1BLK</t>
  </si>
  <si>
    <t>EXPRESSION - Birds - XXL 1 - PU DT - XXL - 2 - Black</t>
  </si>
  <si>
    <t>3760231401041</t>
  </si>
  <si>
    <t>Black</t>
  </si>
  <si>
    <t>PEXBIR2XL1BLU</t>
  </si>
  <si>
    <t>EXPRESSION - Birds - XXL 1 - PU DT - XXL - 2 - Blue</t>
  </si>
  <si>
    <t>3760231401058</t>
  </si>
  <si>
    <t>Blue</t>
  </si>
  <si>
    <t>PEXBIR2XL1FLG</t>
  </si>
  <si>
    <t>EXPRESSION - Birds - XXL 1 - PU DT - XXL - 2 - Fluo Green</t>
  </si>
  <si>
    <t>3760231401065</t>
  </si>
  <si>
    <t>Fluo Green</t>
  </si>
  <si>
    <t>PEXBIR2XL1FLO</t>
  </si>
  <si>
    <t>EXPRESSION - Birds - XXL 1 - PU DT - XXL - 2 - Fluo Orange</t>
  </si>
  <si>
    <t>3760231401072</t>
  </si>
  <si>
    <t>Fluo Orange</t>
  </si>
  <si>
    <t>PEXBIR2XL1FLP</t>
  </si>
  <si>
    <t>EXPRESSION - Birds - XXL 1 - PU DT - XXL - 2 - Fluo Pink</t>
  </si>
  <si>
    <t>3760231401089</t>
  </si>
  <si>
    <t>Fluo Pink</t>
  </si>
  <si>
    <t>PEXBIR2XL1GRE</t>
  </si>
  <si>
    <t>EXPRESSION - Birds - XXL 1 - PU DT - XXL - 2 - Green</t>
  </si>
  <si>
    <t>3760231401096</t>
  </si>
  <si>
    <t>Green</t>
  </si>
  <si>
    <t>PEXBIR2XL1MIN</t>
  </si>
  <si>
    <t>EXPRESSION - Birds - XXL 1 - PU DT - XXL - 2 - Mint</t>
  </si>
  <si>
    <t>3760231413518</t>
  </si>
  <si>
    <t>Mint</t>
  </si>
  <si>
    <t>PEXBIR2XL1RED</t>
  </si>
  <si>
    <t>EXPRESSION - Birds - XXL 1 - PU DT - XXL - 2 - Red</t>
  </si>
  <si>
    <t>3760231401102</t>
  </si>
  <si>
    <t>Red</t>
  </si>
  <si>
    <t>PEXBIR2XL1VIO</t>
  </si>
  <si>
    <t>EXPRESSION - Birds - XXL 1 - PU DT - XXL - 2 - Violet</t>
  </si>
  <si>
    <t>3760231401119</t>
  </si>
  <si>
    <t>Violet</t>
  </si>
  <si>
    <t>PEXBIR2XL1WHI</t>
  </si>
  <si>
    <t>EXPRESSION - Birds - XXL 1 - PU DT - XXL - 2 - White</t>
  </si>
  <si>
    <t>3760231401126</t>
  </si>
  <si>
    <t>PEXBIR2XL1YEL</t>
  </si>
  <si>
    <t>EXPRESSION - Birds - XXL 1 - PU DT - XXL - 2 - Yellow</t>
  </si>
  <si>
    <t>3760231401133</t>
  </si>
  <si>
    <t>Yellow</t>
  </si>
  <si>
    <t>PEXBIR2XL2BLK</t>
  </si>
  <si>
    <t>EXPRESSION - Birds - XXL 2 - PU DT - XXL - 2 - Black</t>
  </si>
  <si>
    <t>3760231401140</t>
  </si>
  <si>
    <t>PEXBIR2XL2BLU</t>
  </si>
  <si>
    <t>EXPRESSION - Birds - XXL 2 - PU DT - XXL - 2 - Blue</t>
  </si>
  <si>
    <t>3760231401157</t>
  </si>
  <si>
    <t>PEXBIR2XL2FLG</t>
  </si>
  <si>
    <t>EXPRESSION - Birds - XXL 2 - PU DT - XXL - 2 - Fluo Green</t>
  </si>
  <si>
    <t>3760231401164</t>
  </si>
  <si>
    <t>PEXBIR2XL2FLO</t>
  </si>
  <si>
    <t>EXPRESSION - Birds - XXL 2 - PU DT - XXL - 2 - Fluo Orange</t>
  </si>
  <si>
    <t>3760231401171</t>
  </si>
  <si>
    <t>PEXBIR2XL2FLP</t>
  </si>
  <si>
    <t>EXPRESSION - Birds - XXL 2 - PU DT - XXL - 2 - Fluo Pink</t>
  </si>
  <si>
    <t>3760231401188</t>
  </si>
  <si>
    <t>PEXBIR2XL2GRE</t>
  </si>
  <si>
    <t>EXPRESSION - Birds - XXL 2 - PU DT - XXL - 2 - Green</t>
  </si>
  <si>
    <t>3760231401195</t>
  </si>
  <si>
    <t>PEXBIR2XL2MIN</t>
  </si>
  <si>
    <t>EXPRESSION - Birds - XXL 2 - PU DT - XXL - 2 - Mint</t>
  </si>
  <si>
    <t>3760231413525</t>
  </si>
  <si>
    <t>PEXBIR2XL2RED</t>
  </si>
  <si>
    <t>EXPRESSION - Birds - XXL 2 - PU DT - XXL - 2 - Red</t>
  </si>
  <si>
    <t>3760231401201</t>
  </si>
  <si>
    <t>PEXBIR2XL2VIO</t>
  </si>
  <si>
    <t>EXPRESSION - Birds - XXL 2 - PU DT - XXL - 2 - Violet</t>
  </si>
  <si>
    <t>3760231401218</t>
  </si>
  <si>
    <t>PEXBIR2XL2WHI</t>
  </si>
  <si>
    <t>EXPRESSION - Birds - XXL 2 - PU DT - XXL - 2 - White</t>
  </si>
  <si>
    <t>3760231401225</t>
  </si>
  <si>
    <t>PEXBIR2XL2YEL</t>
  </si>
  <si>
    <t>EXPRESSION - Birds - XXL 2 - PU DT - XXL - 2 - Yellow</t>
  </si>
  <si>
    <t>3760231401232</t>
  </si>
  <si>
    <t>PEXBIR2XL3BLK</t>
  </si>
  <si>
    <t>EXPRESSION - Birds - XXL 3 - PU DT - XXL - 2 - Black</t>
  </si>
  <si>
    <t>3760231401249</t>
  </si>
  <si>
    <t>PEXBIR2XL3BLU</t>
  </si>
  <si>
    <t>EXPRESSION - Birds - XXL 3 - PU DT - XXL - 2 - Blue</t>
  </si>
  <si>
    <t>3760231401256</t>
  </si>
  <si>
    <t>PEXBIR2XL3FLG</t>
  </si>
  <si>
    <t>EXPRESSION - Birds - XXL 3 - PU DT - XXL - 2 - Fluo Green</t>
  </si>
  <si>
    <t>3760231401263</t>
  </si>
  <si>
    <t>PEXBIR2XL3FLO</t>
  </si>
  <si>
    <t>EXPRESSION - Birds - XXL 3 - PU DT - XXL - 2 - Fluo Orange</t>
  </si>
  <si>
    <t>3760231401270</t>
  </si>
  <si>
    <t>PEXBIR2XL3FLP</t>
  </si>
  <si>
    <t>EXPRESSION - Birds - XXL 3 - PU DT - XXL - 2 - Fluo Pink</t>
  </si>
  <si>
    <t>3760231401287</t>
  </si>
  <si>
    <t>PEXBIR2XL3GRE</t>
  </si>
  <si>
    <t>EXPRESSION - Birds - XXL 3 - PU DT - XXL - 2 - Green</t>
  </si>
  <si>
    <t>3760231401294</t>
  </si>
  <si>
    <t>PEXBIR2XL3MIN</t>
  </si>
  <si>
    <t>EXPRESSION - Birds - XXL 3 - PU DT - XXL - 2 - Mint</t>
  </si>
  <si>
    <t>3760231413532</t>
  </si>
  <si>
    <t>PEXBIR2XL3RED</t>
  </si>
  <si>
    <t>EXPRESSION - Birds - XXL 3 - PU DT - XXL - 2 - Red</t>
  </si>
  <si>
    <t>3760231401300</t>
  </si>
  <si>
    <t>PEXBIR2XL3VIO</t>
  </si>
  <si>
    <t>EXPRESSION - Birds - XXL 3 - PU DT - XXL - 2 - Violet</t>
  </si>
  <si>
    <t>3760231401317</t>
  </si>
  <si>
    <t>PEXBIR2XL3WHI</t>
  </si>
  <si>
    <t>EXPRESSION - Birds - XXL 3 - PU DT - XXL - 2 - White</t>
  </si>
  <si>
    <t>3760231401324</t>
  </si>
  <si>
    <t>PEXBIR2XL3YEL</t>
  </si>
  <si>
    <t>EXPRESSION - Birds - XXL 3 - PU DT - XXL - 2 - Yellow</t>
  </si>
  <si>
    <t>3760231401331</t>
  </si>
  <si>
    <t>PEXBIR2XL4BLK</t>
  </si>
  <si>
    <t>EXPRESSION - Birds - XXL 4 - PU DT - XXL - 2 - Black</t>
  </si>
  <si>
    <t>3760231401348</t>
  </si>
  <si>
    <t>PEXBIR2XL4BLU</t>
  </si>
  <si>
    <t>EXPRESSION - Birds - XXL 4 - PU DT - XXL - 2 - Blue</t>
  </si>
  <si>
    <t>3760231401355</t>
  </si>
  <si>
    <t>PEXBIR2XL4FLG</t>
  </si>
  <si>
    <t>EXPRESSION - Birds - XXL 4 - PU DT - XXL - 2 - Fluo Green</t>
  </si>
  <si>
    <t>3760231401362</t>
  </si>
  <si>
    <t>PEXBIR2XL4FLO</t>
  </si>
  <si>
    <t>EXPRESSION - Birds - XXL 4 - PU DT - XXL - 2 - Fluo Orange</t>
  </si>
  <si>
    <t>3760231401379</t>
  </si>
  <si>
    <t>PEXBIR2XL4FLP</t>
  </si>
  <si>
    <t>EXPRESSION - Birds - XXL 4 - PU DT - XXL - 2 - Fluo Pink</t>
  </si>
  <si>
    <t>3760231401386</t>
  </si>
  <si>
    <t>PEXBIR2XL4GRE</t>
  </si>
  <si>
    <t>EXPRESSION - Birds - XXL 4 - PU DT - XXL - 2 - Green</t>
  </si>
  <si>
    <t>3760231401393</t>
  </si>
  <si>
    <t>PEXBIR2XL4MIN</t>
  </si>
  <si>
    <t>EXPRESSION - Birds - XXL 4 - PU DT - XXL - 2 - Mint</t>
  </si>
  <si>
    <t>3760231413549</t>
  </si>
  <si>
    <t>PEXBIR2XL4RED</t>
  </si>
  <si>
    <t>EXPRESSION - Birds - XXL 4 - PU DT - XXL - 2 - Red</t>
  </si>
  <si>
    <t>3760231401409</t>
  </si>
  <si>
    <t>PEXBIR2XL4VIO</t>
  </si>
  <si>
    <t>EXPRESSION - Birds - XXL 4 - PU DT - XXL - 2 - Violet</t>
  </si>
  <si>
    <t>3760231401416</t>
  </si>
  <si>
    <t>PEXBIR2XL4WHI</t>
  </si>
  <si>
    <t>EXPRESSION - Birds - XXL 4 - PU DT - XXL - 2 - White</t>
  </si>
  <si>
    <t>3760231401423</t>
  </si>
  <si>
    <t>PEXBIR2XL4YEL</t>
  </si>
  <si>
    <t>EXPRESSION - Birds - XXL 4 - PU DT - XXL - 2 - Yellow</t>
  </si>
  <si>
    <t>3760231401430</t>
  </si>
  <si>
    <t>PEXBIR2XL5BLK</t>
  </si>
  <si>
    <t>EXPRESSION - Birds - XXL 5 - PU DT - XXL - 2 - Black</t>
  </si>
  <si>
    <t>3760231401447</t>
  </si>
  <si>
    <t>PEXBIR2XL5BLU</t>
  </si>
  <si>
    <t>EXPRESSION - Birds - XXL 5 - PU DT - XXL - 2 - Blue</t>
  </si>
  <si>
    <t>3760231401454</t>
  </si>
  <si>
    <t>PEXBIR2XL5FLG</t>
  </si>
  <si>
    <t>EXPRESSION - Birds - XXL 5 - PU DT - XXL - 2 - Fluo Green</t>
  </si>
  <si>
    <t>3760231401461</t>
  </si>
  <si>
    <t>PEXBIR2XL5FLO</t>
  </si>
  <si>
    <t>EXPRESSION - Birds - XXL 5 - PU DT - XXL - 2 - Fluo Orange</t>
  </si>
  <si>
    <t>3760231401478</t>
  </si>
  <si>
    <t>PEXBIR2XL5FLP</t>
  </si>
  <si>
    <t>EXPRESSION - Birds - XXL 5 - PU DT - XXL - 2 - Fluo Pink</t>
  </si>
  <si>
    <t>3760231401485</t>
  </si>
  <si>
    <t>PEXBIR2XL5GRE</t>
  </si>
  <si>
    <t>EXPRESSION - Birds - XXL 5 - PU DT - XXL - 2 - Green</t>
  </si>
  <si>
    <t>3760231401492</t>
  </si>
  <si>
    <t>PEXBIR2XL5MIN</t>
  </si>
  <si>
    <t>EXPRESSION - Birds - XXL 5 - PU DT - XXL - 2 - Mint</t>
  </si>
  <si>
    <t>3760231413556</t>
  </si>
  <si>
    <t>PEXBIR2XL5RED</t>
  </si>
  <si>
    <t>EXPRESSION - Birds - XXL 5 - PU DT - XXL - 2 - Red</t>
  </si>
  <si>
    <t>3760231401508</t>
  </si>
  <si>
    <t>PEXBIR2XL5VIO</t>
  </si>
  <si>
    <t>EXPRESSION - Birds - XXL 5 - PU DT - XXL - 2 - Violet</t>
  </si>
  <si>
    <t>3760231401515</t>
  </si>
  <si>
    <t>PEXBIR2XL5WHI</t>
  </si>
  <si>
    <t>EXPRESSION - Birds - XXL 5 - PU DT - XXL - 2 - White</t>
  </si>
  <si>
    <t>3760231401522</t>
  </si>
  <si>
    <t>PEXBIR2XL5YEL</t>
  </si>
  <si>
    <t>EXPRESSION - Birds - XXL 5 - PU DT - XXL - 2 - Yellow</t>
  </si>
  <si>
    <t>3760231401539</t>
  </si>
  <si>
    <t>PEXBIR2XL6BLK</t>
  </si>
  <si>
    <t>EXPRESSION - Birds - XXL 6 - PU DT - XXL - 2 - Black</t>
  </si>
  <si>
    <t>3760231401546</t>
  </si>
  <si>
    <t>PEXBIR2XL6BLU</t>
  </si>
  <si>
    <t>EXPRESSION - Birds - XXL 6 - PU DT - XXL - 2 - Blue</t>
  </si>
  <si>
    <t>3760231401553</t>
  </si>
  <si>
    <t>PEXBIR2XL6FLG</t>
  </si>
  <si>
    <t>EXPRESSION - Birds - XXL 6 - PU DT - XXL - 2 - Fluo Green</t>
  </si>
  <si>
    <t>3760231401560</t>
  </si>
  <si>
    <t>PEXBIR2XL6FLO</t>
  </si>
  <si>
    <t>EXPRESSION - Birds - XXL 6 - PU DT - XXL - 2 - Fluo Orange</t>
  </si>
  <si>
    <t>3760231401577</t>
  </si>
  <si>
    <t>PEXBIR2XL6FLP</t>
  </si>
  <si>
    <t>EXPRESSION - Birds - XXL 6 - PU DT - XXL - 2 - Fluo Pink</t>
  </si>
  <si>
    <t>3760231401584</t>
  </si>
  <si>
    <t>PEXBIR2XL6GRE</t>
  </si>
  <si>
    <t>EXPRESSION - Birds - XXL 6 - PU DT - XXL - 2 - Green</t>
  </si>
  <si>
    <t>3760231401591</t>
  </si>
  <si>
    <t>PEXBIR2XL6MIN</t>
  </si>
  <si>
    <t>EXPRESSION - Birds - XXL 6 - PU DT - XXL - 2 - Mint</t>
  </si>
  <si>
    <t>3760231413563</t>
  </si>
  <si>
    <t>PEXBIR2XL6RED</t>
  </si>
  <si>
    <t>EXPRESSION - Birds - XXL 6 - PU DT - XXL - 2 - Red</t>
  </si>
  <si>
    <t>3760231401607</t>
  </si>
  <si>
    <t>PEXBIR2XL6VIO</t>
  </si>
  <si>
    <t>EXPRESSION - Birds - XXL 6 - PU DT - XXL - 2 - Violet</t>
  </si>
  <si>
    <t>3760231401614</t>
  </si>
  <si>
    <t>PEXBIR2XL6WHI</t>
  </si>
  <si>
    <t>EXPRESSION - Birds - XXL 6 - PU DT - XXL - 2 - White</t>
  </si>
  <si>
    <t>3760231401621</t>
  </si>
  <si>
    <t>PEXBIR2XL6YEL</t>
  </si>
  <si>
    <t>EXPRESSION - Birds - XXL 6 - PU DT - XXL - 2 - Yellow</t>
  </si>
  <si>
    <t>3760231401638</t>
  </si>
  <si>
    <t>PEXBIRL2BLK</t>
  </si>
  <si>
    <t>EXPRESSION - Birds - L 2 - PU DT - L - 5 - Black</t>
  </si>
  <si>
    <t>3760231400747</t>
  </si>
  <si>
    <t>PEXBIRL2BLU</t>
  </si>
  <si>
    <t>EXPRESSION - Birds - L 2 - PU DT - L - 5 - Blue</t>
  </si>
  <si>
    <t>3760231400754</t>
  </si>
  <si>
    <t>PEXBIRL2FLG</t>
  </si>
  <si>
    <t>EXPRESSION - Birds - L 2 - PU DT - L - 5 - Fluo Green</t>
  </si>
  <si>
    <t>3760231400761</t>
  </si>
  <si>
    <t>PEXBIRL2FLO</t>
  </si>
  <si>
    <t>EXPRESSION - Birds - L 2 - PU DT - L - 5 - Fluo Orange</t>
  </si>
  <si>
    <t>3760231400778</t>
  </si>
  <si>
    <t>PEXBIRL2FLP</t>
  </si>
  <si>
    <t>EXPRESSION - Birds - L 2 - PU DT - L - 5 - Fluo Pink</t>
  </si>
  <si>
    <t>3760231400785</t>
  </si>
  <si>
    <t>PEXBIRL2GRE</t>
  </si>
  <si>
    <t>EXPRESSION - Birds - L 2 - PU DT - L - 5 - Green</t>
  </si>
  <si>
    <t>3760231400792</t>
  </si>
  <si>
    <t>PEXBIRL2MIN</t>
  </si>
  <si>
    <t>EXPRESSION - Birds - L 2 - PU DT - L - 5 - Mint</t>
  </si>
  <si>
    <t>3760231413570</t>
  </si>
  <si>
    <t>PEXBIRL2RED</t>
  </si>
  <si>
    <t>EXPRESSION - Birds - L 2 - PU DT - L - 5 - Red</t>
  </si>
  <si>
    <t>3760231400808</t>
  </si>
  <si>
    <t>PEXBIRL2VIO</t>
  </si>
  <si>
    <t>EXPRESSION - Birds - L 2 - PU DT - L - 5 - Violet</t>
  </si>
  <si>
    <t>3760231400815</t>
  </si>
  <si>
    <t>PEXBIRL2WHI</t>
  </si>
  <si>
    <t>EXPRESSION - Birds - L 2 - PU DT - L - 5 - White</t>
  </si>
  <si>
    <t>3760231400822</t>
  </si>
  <si>
    <t>PEXBIRL2YEL</t>
  </si>
  <si>
    <t>EXPRESSION - Birds - L 2 - PU DT - L - 5 - Yellow</t>
  </si>
  <si>
    <t>3760231400839</t>
  </si>
  <si>
    <t>PEXBIRLBLK</t>
  </si>
  <si>
    <t>EXPRESSION - Birds - L 1 - PU DT - L - 10 - Black</t>
  </si>
  <si>
    <t>3760231391403</t>
  </si>
  <si>
    <t>PEXBIRLBLU</t>
  </si>
  <si>
    <t>EXPRESSION - Birds - L 1 - PU DT - L - 10 - Blue</t>
  </si>
  <si>
    <t>3760231391410</t>
  </si>
  <si>
    <t>PEXBIRLFLG</t>
  </si>
  <si>
    <t>EXPRESSION - Birds - L 1 - PU DT - L - 10 - Fluo Green</t>
  </si>
  <si>
    <t>3760231391427</t>
  </si>
  <si>
    <t>PEXBIRLFLO</t>
  </si>
  <si>
    <t>EXPRESSION - Birds - L 1 - PU DT - L - 10 - Fluo Orange</t>
  </si>
  <si>
    <t>3760231391434</t>
  </si>
  <si>
    <t>PEXBIRLFLP</t>
  </si>
  <si>
    <t>EXPRESSION - Birds - L 1 - PU DT - L - 10 - Fluo Pink</t>
  </si>
  <si>
    <t>3760231391441</t>
  </si>
  <si>
    <t>PEXBIRLGRE</t>
  </si>
  <si>
    <t>EXPRESSION - Birds - L 1 - PU DT - L - 10 - Green</t>
  </si>
  <si>
    <t>3760231391458</t>
  </si>
  <si>
    <t>PEXBIRLMIN</t>
  </si>
  <si>
    <t>EXPRESSION - Birds - L 1 - PU DT - L - 10 - Mint</t>
  </si>
  <si>
    <t>3760231413587</t>
  </si>
  <si>
    <t>PEXBIRLRED</t>
  </si>
  <si>
    <t>EXPRESSION - Birds - L 1 - PU DT - L - 10 - Red</t>
  </si>
  <si>
    <t>3760231391465</t>
  </si>
  <si>
    <t>PEXBIRLVIO</t>
  </si>
  <si>
    <t>EXPRESSION - Birds - L 1 - PU DT - L - 10 - Violet</t>
  </si>
  <si>
    <t>3760231391472</t>
  </si>
  <si>
    <t>PEXBIRLWHI</t>
  </si>
  <si>
    <t>EXPRESSION - Birds - L 1 - PU DT - L - 10 - White</t>
  </si>
  <si>
    <t>3760231391489</t>
  </si>
  <si>
    <t>PEXBIRLYEL</t>
  </si>
  <si>
    <t>EXPRESSION - Birds - L 1 - PU DT - L - 10 - Yellow</t>
  </si>
  <si>
    <t>3760231391496</t>
  </si>
  <si>
    <t>PEXBIRMBLK</t>
  </si>
  <si>
    <t>EXPRESSION - Birds - M - PU DT - M - 10 - Black</t>
  </si>
  <si>
    <t>3760231391304</t>
  </si>
  <si>
    <t>PEXBIRMBLU</t>
  </si>
  <si>
    <t>EXPRESSION - Birds - M - PU DT - M - 10 - Blue</t>
  </si>
  <si>
    <t>3760231391311</t>
  </si>
  <si>
    <t>PEXBIRMFLG</t>
  </si>
  <si>
    <t>EXPRESSION - Birds - M - PU DT - M - 10 - Fluo Green</t>
  </si>
  <si>
    <t>3760231391328</t>
  </si>
  <si>
    <t>PEXBIRMFLO</t>
  </si>
  <si>
    <t>EXPRESSION - Birds - M - PU DT - M - 10 - Fluo Orange</t>
  </si>
  <si>
    <t>3760231391335</t>
  </si>
  <si>
    <t>PEXBIRMFLP</t>
  </si>
  <si>
    <t>EXPRESSION - Birds - M - PU DT - M - 10 - Fluo Pink</t>
  </si>
  <si>
    <t>3760231391342</t>
  </si>
  <si>
    <t>PEXBIRMGRE</t>
  </si>
  <si>
    <t>EXPRESSION - Birds - M - PU DT - M - 10 - Green</t>
  </si>
  <si>
    <t>3760231391359</t>
  </si>
  <si>
    <t>PEXBIRMMIN</t>
  </si>
  <si>
    <t>EXPRESSION - Birds - M - PU DT - M - 10 - Mint</t>
  </si>
  <si>
    <t>3760231413594</t>
  </si>
  <si>
    <t>PEXBIRMRED</t>
  </si>
  <si>
    <t>EXPRESSION - Birds - M - PU DT - M - 10 - Red</t>
  </si>
  <si>
    <t>3760231391366</t>
  </si>
  <si>
    <t>PEXBIRMVIO</t>
  </si>
  <si>
    <t>EXPRESSION - Birds - M - PU DT - M - 10 - Violet</t>
  </si>
  <si>
    <t>3760231391373</t>
  </si>
  <si>
    <t>PEXBIRMWHI</t>
  </si>
  <si>
    <t>EXPRESSION - Birds - M - PU DT - M - 10 - White</t>
  </si>
  <si>
    <t>3760231391380</t>
  </si>
  <si>
    <t>PEXBIRMYEL</t>
  </si>
  <si>
    <t>EXPRESSION - Birds - M - PU DT - M - 10 - Yellow</t>
  </si>
  <si>
    <t>3760231391397</t>
  </si>
  <si>
    <t>PEXBIRPE1PUBLK</t>
  </si>
  <si>
    <t>EXPRESSION - Birds - Positive Edges 1 - PU DT - M - 5 - Black</t>
  </si>
  <si>
    <t>3760231405094</t>
  </si>
  <si>
    <t>PEXBIRPE1PUBLU</t>
  </si>
  <si>
    <t>EXPRESSION - Birds - Positive Edges 1 - PU DT - M - 5 - Blue</t>
  </si>
  <si>
    <t>3760231405100</t>
  </si>
  <si>
    <t>PEXBIRPE1PUFLG</t>
  </si>
  <si>
    <t>EXPRESSION - Birds - Positive Edges 1 - PU DT - M - 5 - Fluo Green</t>
  </si>
  <si>
    <t>3760231405117</t>
  </si>
  <si>
    <t>PEXBIRPE1PUFLO</t>
  </si>
  <si>
    <t>EXPRESSION - Birds - Positive Edges 1 - PU DT - M - 5 - Fluo Orange</t>
  </si>
  <si>
    <t>3760231405124</t>
  </si>
  <si>
    <t>PEXBIRPE1PUFLP</t>
  </si>
  <si>
    <t>EXPRESSION - Birds - Positive Edges 1 - PU DT - M - 5 - Fluo Pink</t>
  </si>
  <si>
    <t>3760231405131</t>
  </si>
  <si>
    <t>PEXBIRPE1PUGRE</t>
  </si>
  <si>
    <t>EXPRESSION - Birds - Positive Edges 1 - PU DT - M - 5 - Green</t>
  </si>
  <si>
    <t>3760231405148</t>
  </si>
  <si>
    <t>PEXBIRPE1PUMIN</t>
  </si>
  <si>
    <t>EXPRESSION - Birds - Positive Edges 1 - PU DT - M - 5 - Mint</t>
  </si>
  <si>
    <t>3760231413600</t>
  </si>
  <si>
    <t>PEXBIRPE1PURED</t>
  </si>
  <si>
    <t>EXPRESSION - Birds - Positive Edges 1 - PU DT - M - 5 - Red</t>
  </si>
  <si>
    <t>3760231405155</t>
  </si>
  <si>
    <t>PEXBIRPE1PUVIO</t>
  </si>
  <si>
    <t>EXPRESSION - Birds - Positive Edges 1 - PU DT - M - 5 - Violet</t>
  </si>
  <si>
    <t>3760231405162</t>
  </si>
  <si>
    <t>PEXBIRPE1PUWHI</t>
  </si>
  <si>
    <t>EXPRESSION - Birds - Positive Edges 1 - PU DT - M - 5 - White</t>
  </si>
  <si>
    <t>3760231405179</t>
  </si>
  <si>
    <t>PEXBIRPE1PUYEL</t>
  </si>
  <si>
    <t>EXPRESSION - Birds - Positive Edges 1 - PU DT - M - 5 - Yellow</t>
  </si>
  <si>
    <t>3760231405186</t>
  </si>
  <si>
    <t>PEXBIRPE2PUBLK</t>
  </si>
  <si>
    <t>EXPRESSION - Birds - Positive Edges 2 - PU DT - M - 5 - Black</t>
  </si>
  <si>
    <t>3760231405193</t>
  </si>
  <si>
    <t>PEXBIRPE2PUBLU</t>
  </si>
  <si>
    <t>EXPRESSION - Birds - Positive Edges 2 - PU DT - M - 5 - Blue</t>
  </si>
  <si>
    <t>3760231405209</t>
  </si>
  <si>
    <t>PEXBIRPE2PUFLG</t>
  </si>
  <si>
    <t>EXPRESSION - Birds - Positive Edges 2 - PU DT - M - 5 - Fluo Green</t>
  </si>
  <si>
    <t>3760231405216</t>
  </si>
  <si>
    <t>PEXBIRPE2PUFLO</t>
  </si>
  <si>
    <t>EXPRESSION - Birds - Positive Edges 2 - PU DT - M - 5 - Fluo Orange</t>
  </si>
  <si>
    <t>3760231405223</t>
  </si>
  <si>
    <t>PEXBIRPE2PUFLP</t>
  </si>
  <si>
    <t>EXPRESSION - Birds - Positive Edges 2 - PU DT - M - 5 - Fluo Pink</t>
  </si>
  <si>
    <t>3760231405230</t>
  </si>
  <si>
    <t>PEXBIRPE2PUGRE</t>
  </si>
  <si>
    <t>EXPRESSION - Birds - Positive Edges 2 - PU DT - M - 5 - Green</t>
  </si>
  <si>
    <t>3760231405247</t>
  </si>
  <si>
    <t>PEXBIRPE2PUMIN</t>
  </si>
  <si>
    <t>EXPRESSION - Birds - Positive Edges 2 - PU DT - M - 5 - Mint</t>
  </si>
  <si>
    <t>3760231413617</t>
  </si>
  <si>
    <t>PEXBIRPE2PURED</t>
  </si>
  <si>
    <t>EXPRESSION - Birds - Positive Edges 2 - PU DT - M - 5 - Red</t>
  </si>
  <si>
    <t>3760231405254</t>
  </si>
  <si>
    <t>PEXBIRPE2PUVIO</t>
  </si>
  <si>
    <t>EXPRESSION - Birds - Positive Edges 2 - PU DT - M - 5 - Violet</t>
  </si>
  <si>
    <t>3760231405261</t>
  </si>
  <si>
    <t>PEXBIRPE2PUWHI</t>
  </si>
  <si>
    <t>EXPRESSION - Birds - Positive Edges 2 - PU DT - M - 5 - White</t>
  </si>
  <si>
    <t>3760231405278</t>
  </si>
  <si>
    <t>PEXBIRPE2PUYEL</t>
  </si>
  <si>
    <t>EXPRESSION - Birds - Positive Edges 2 - PU DT - M - 5 - Yellow</t>
  </si>
  <si>
    <t>3760231405285</t>
  </si>
  <si>
    <t>PEXBIRSCO1BLK</t>
  </si>
  <si>
    <t>EXPRESSION - Birds - Screw Ons 1 - PU DT - XS - 20 - Black</t>
  </si>
  <si>
    <t>3760231401645</t>
  </si>
  <si>
    <t>PEXBIRSCO1BLU</t>
  </si>
  <si>
    <t>EXPRESSION - Birds - Screw Ons 1 - PU DT - XS - 20 - Blue</t>
  </si>
  <si>
    <t>3760231401652</t>
  </si>
  <si>
    <t>PEXBIRSCO1FLG</t>
  </si>
  <si>
    <t>EXPRESSION - Birds - Screw Ons 1 - PU DT - XS - 20 - Fluo Green</t>
  </si>
  <si>
    <t>3760231401669</t>
  </si>
  <si>
    <t>PEXBIRSCO1FLO</t>
  </si>
  <si>
    <t>EXPRESSION - Birds - Screw Ons 1 - PU DT - XS - 20 - Fluo Orange</t>
  </si>
  <si>
    <t>3760231401676</t>
  </si>
  <si>
    <t>PEXBIRSCO1FLP</t>
  </si>
  <si>
    <t>EXPRESSION - Birds - Screw Ons 1 - PU DT - XS - 20 - Fluo Pink</t>
  </si>
  <si>
    <t>3760231401683</t>
  </si>
  <si>
    <t>PEXBIRSCO1GRE</t>
  </si>
  <si>
    <t>EXPRESSION - Birds - Screw Ons 1 - PU DT - XS - 20 - Green</t>
  </si>
  <si>
    <t>3760231401690</t>
  </si>
  <si>
    <t>PEXBIRSCO1MIN</t>
  </si>
  <si>
    <t>EXPRESSION - Birds - Screw Ons 1 - PU DT - XS - 20 - Mint</t>
  </si>
  <si>
    <t>3760231413624</t>
  </si>
  <si>
    <t>PEXBIRSCO1RED</t>
  </si>
  <si>
    <t>EXPRESSION - Birds - Screw Ons 1 - PU DT - XS - 20 - Red</t>
  </si>
  <si>
    <t>3760231401706</t>
  </si>
  <si>
    <t>PEXBIRSCO1VIO</t>
  </si>
  <si>
    <t>EXPRESSION - Birds - Screw Ons 1 - PU DT - XS - 20 - Violet</t>
  </si>
  <si>
    <t>3760231401713</t>
  </si>
  <si>
    <t>PEXBIRSCO1WHI</t>
  </si>
  <si>
    <t>EXPRESSION - Birds - Screw Ons 1 - PU DT - XS - 20 - White</t>
  </si>
  <si>
    <t>3760231401720</t>
  </si>
  <si>
    <t>PEXBIRSCO1YEL</t>
  </si>
  <si>
    <t>EXPRESSION - Birds - Screw Ons 1 - PU DT - XS - 20 - Yellow</t>
  </si>
  <si>
    <t>3760231401737</t>
  </si>
  <si>
    <t>PEXBIRSCO2BLK</t>
  </si>
  <si>
    <t>EXPRESSION - Birds - Screw Ons 2 - PU DT - XS - 10 - Black</t>
  </si>
  <si>
    <t>3760231401744</t>
  </si>
  <si>
    <t>PEXBIRSCO2BLU</t>
  </si>
  <si>
    <t>EXPRESSION - Birds - Screw Ons 2 - PU DT - XS - 10 - Blue</t>
  </si>
  <si>
    <t>3760231401751</t>
  </si>
  <si>
    <t>PEXBIRSCO2FLG</t>
  </si>
  <si>
    <t>EXPRESSION - Birds - Screw Ons 2 - PU DT - XS - 10 - Fluo Green</t>
  </si>
  <si>
    <t>3760231401768</t>
  </si>
  <si>
    <t>PEXBIRSCO2FLO</t>
  </si>
  <si>
    <t>EXPRESSION - Birds - Screw Ons 2 - PU DT - XS - 10 - Fluo Orange</t>
  </si>
  <si>
    <t>3760231401775</t>
  </si>
  <si>
    <t>PEXBIRSCO2FLP</t>
  </si>
  <si>
    <t>EXPRESSION - Birds - Screw Ons 2 - PU DT - XS - 10 - Fluo Pink</t>
  </si>
  <si>
    <t>3760231401782</t>
  </si>
  <si>
    <t>PEXBIRSCO2GRE</t>
  </si>
  <si>
    <t>EXPRESSION - Birds - Screw Ons 2 - PU DT - XS - 10 - Green</t>
  </si>
  <si>
    <t>3760231401799</t>
  </si>
  <si>
    <t>PEXBIRSCO2MIN</t>
  </si>
  <si>
    <t>EXPRESSION - Birds - Screw Ons 2 - PU DT - XS - 10 - Mint</t>
  </si>
  <si>
    <t>3760231413631</t>
  </si>
  <si>
    <t>PEXBIRSCO2RED</t>
  </si>
  <si>
    <t>EXPRESSION - Birds - Screw Ons 2 - PU DT - XS - 10 - Red</t>
  </si>
  <si>
    <t>3760231401805</t>
  </si>
  <si>
    <t>PEXBIRSCO2VIO</t>
  </si>
  <si>
    <t>EXPRESSION - Birds - Screw Ons 2 - PU DT - XS - 10 - Violet</t>
  </si>
  <si>
    <t>3760231401812</t>
  </si>
  <si>
    <t>PEXBIRSCO2WHI</t>
  </si>
  <si>
    <t>EXPRESSION - Birds - Screw Ons 2 - PU DT - XS - 10 - White</t>
  </si>
  <si>
    <t>3760231401829</t>
  </si>
  <si>
    <t>PEXBIRSCO2YEL</t>
  </si>
  <si>
    <t>EXPRESSION - Birds - Screw Ons 2 - PU DT - XS - 10 - Yellow</t>
  </si>
  <si>
    <t>3760231401836</t>
  </si>
  <si>
    <t>PEXBIRXL1BLK</t>
  </si>
  <si>
    <t>EXPRESSION - Birds - XL 1 - PU DT - XL - 5 - Black</t>
  </si>
  <si>
    <t>3760231400846</t>
  </si>
  <si>
    <t>PEXBIRXL1BLU</t>
  </si>
  <si>
    <t>EXPRESSION - Birds - XL 1 - PU DT - XL - 5 - Blue</t>
  </si>
  <si>
    <t>3760231400853</t>
  </si>
  <si>
    <t>PEXBIRXL1FLG</t>
  </si>
  <si>
    <t>EXPRESSION - Birds - XL 1 - PU DT - XL - 5 - Fluo Green</t>
  </si>
  <si>
    <t>3760231400860</t>
  </si>
  <si>
    <t>PEXBIRXL1FLO</t>
  </si>
  <si>
    <t>EXPRESSION - Birds - XL 1 - PU DT - XL - 5 - Fluo Orange</t>
  </si>
  <si>
    <t>3760231400877</t>
  </si>
  <si>
    <t>PEXBIRXL1FLP</t>
  </si>
  <si>
    <t>EXPRESSION - Birds - XL 1 - PU DT - XL - 5 - Fluo Pink</t>
  </si>
  <si>
    <t>3760231400884</t>
  </si>
  <si>
    <t>PEXBIRXL1GRE</t>
  </si>
  <si>
    <t>EXPRESSION - Birds - XL 1 - PU DT - XL - 5 - Green</t>
  </si>
  <si>
    <t>3760231400891</t>
  </si>
  <si>
    <t>PEXBIRXL1MIN</t>
  </si>
  <si>
    <t>EXPRESSION - Birds - XL 1 - PU DT - XL - 5 - Mint</t>
  </si>
  <si>
    <t>3760231413648</t>
  </si>
  <si>
    <t>PEXBIRXL1RED</t>
  </si>
  <si>
    <t>EXPRESSION - Birds - XL 1 - PU DT - XL - 5 - Red</t>
  </si>
  <si>
    <t>3760231400907</t>
  </si>
  <si>
    <t>PEXBIRXL1VIO</t>
  </si>
  <si>
    <t>EXPRESSION - Birds - XL 1 - PU DT - XL - 5 - Violet</t>
  </si>
  <si>
    <t>3760231400914</t>
  </si>
  <si>
    <t>PEXBIRXL1WHI</t>
  </si>
  <si>
    <t>EXPRESSION - Birds - XL 1 - PU DT - XL - 5 - White</t>
  </si>
  <si>
    <t>3760231400921</t>
  </si>
  <si>
    <t>PEXBIRXL1YEL</t>
  </si>
  <si>
    <t>EXPRESSION - Birds - XL 1 - PU DT - XL - 5 - Yellow</t>
  </si>
  <si>
    <t>3760231400938</t>
  </si>
  <si>
    <t>PEXBIRXL2BLK</t>
  </si>
  <si>
    <t>EXPRESSION - Birds - XL 2 - PU DT - XL - 5 - Black</t>
  </si>
  <si>
    <t>3760231400945</t>
  </si>
  <si>
    <t>PEXBIRXL2BLU</t>
  </si>
  <si>
    <t>EXPRESSION - Birds - XL 2 - PU DT - XL - 5 - Blue</t>
  </si>
  <si>
    <t>3760231400952</t>
  </si>
  <si>
    <t>PEXBIRXL2FLG</t>
  </si>
  <si>
    <t>EXPRESSION - Birds - XL 2 - PU DT - XL - 5 - Fluo Green</t>
  </si>
  <si>
    <t>3760231400969</t>
  </si>
  <si>
    <t>PEXBIRXL2FLO</t>
  </si>
  <si>
    <t>EXPRESSION - Birds - XL 2 - PU DT - XL - 5 - Fluo Orange</t>
  </si>
  <si>
    <t>3760231400976</t>
  </si>
  <si>
    <t>PEXBIRXL2FLP</t>
  </si>
  <si>
    <t>EXPRESSION - Birds - XL 2 - PU DT - XL - 5 - Fluo Pink</t>
  </si>
  <si>
    <t>3760231400983</t>
  </si>
  <si>
    <t>PEXBIRXL2GRE</t>
  </si>
  <si>
    <t>EXPRESSION - Birds - XL 2 - PU DT - XL - 5 - Green</t>
  </si>
  <si>
    <t>3760231400990</t>
  </si>
  <si>
    <t>PEXBIRXL2MIN</t>
  </si>
  <si>
    <t>EXPRESSION - Birds - XL 2 - PU DT - XL - 5 - Mint</t>
  </si>
  <si>
    <t>3760231413655</t>
  </si>
  <si>
    <t>PEXBIRXL2RED</t>
  </si>
  <si>
    <t>EXPRESSION - Birds - XL 2 - PU DT - XL - 5 - Red</t>
  </si>
  <si>
    <t>3760231401003</t>
  </si>
  <si>
    <t>PEXBIRXL2VIO</t>
  </si>
  <si>
    <t>EXPRESSION - Birds - XL 2 - PU DT - XL - 5 - Violet</t>
  </si>
  <si>
    <t>3760231401010</t>
  </si>
  <si>
    <t>PEXBIRXL2WHI</t>
  </si>
  <si>
    <t>EXPRESSION - Birds - XL 2 - PU DT - XL - 5 - White</t>
  </si>
  <si>
    <t>3760231401027</t>
  </si>
  <si>
    <t>PEXBIRXL2YEL</t>
  </si>
  <si>
    <t>EXPRESSION - Birds - XL 2 - PU DT - XL - 5 - Yellow</t>
  </si>
  <si>
    <t>3760231401034</t>
  </si>
  <si>
    <t>PEXBIRXXL01BLK</t>
  </si>
  <si>
    <t>EXPRESSION - Birds - XXXL 1 - PU DT - 3XL - 1 - Black</t>
  </si>
  <si>
    <t>3760231391502</t>
  </si>
  <si>
    <t>PEXBIRXXL01BLU</t>
  </si>
  <si>
    <t>EXPRESSION - Birds - XXXL 1 - PU DT - 3XL - 1 - Blue</t>
  </si>
  <si>
    <t>3760231391519</t>
  </si>
  <si>
    <t>PEXBIRXXL01FLG</t>
  </si>
  <si>
    <t>EXPRESSION - Birds - XXXL 1 - PU DT - 3XL - 1 - Fluo Green</t>
  </si>
  <si>
    <t>3760231391526</t>
  </si>
  <si>
    <t>PEXBIRXXL01FLO</t>
  </si>
  <si>
    <t>EXPRESSION - Birds - XXXL 1 - PU DT - 3XL - 1 - Fluo Orange</t>
  </si>
  <si>
    <t>3760231391533</t>
  </si>
  <si>
    <t>PEXBIRXXL01FLP</t>
  </si>
  <si>
    <t>EXPRESSION - Birds - XXXL 1 - PU DT - 3XL - 1 - Fluo Pink</t>
  </si>
  <si>
    <t>3760231391540</t>
  </si>
  <si>
    <t>PEXBIRXXL01GRE</t>
  </si>
  <si>
    <t>EXPRESSION - Birds - XXXL 1 - PU DT - 3XL - 1 - Green</t>
  </si>
  <si>
    <t>3760231391557</t>
  </si>
  <si>
    <t>PEXBIRXXL01MIN</t>
  </si>
  <si>
    <t>EXPRESSION - Birds - XXXL 1 - PU DT - 3XL - 1 - Mint</t>
  </si>
  <si>
    <t>3760231413662</t>
  </si>
  <si>
    <t>PEXBIRXXL01RED</t>
  </si>
  <si>
    <t>EXPRESSION - Birds - XXXL 1 - PU DT - 3XL - 1 - Red</t>
  </si>
  <si>
    <t>3760231391564</t>
  </si>
  <si>
    <t>PEXBIRXXL01VIO</t>
  </si>
  <si>
    <t>EXPRESSION - Birds - XXXL 1 - PU DT - 3XL - 1 - Violet</t>
  </si>
  <si>
    <t>3760231391571</t>
  </si>
  <si>
    <t>PEXBIRXXL01WHI</t>
  </si>
  <si>
    <t>EXPRESSION - Birds - XXXL 1 - PU DT - 3XL - 1 - White</t>
  </si>
  <si>
    <t>3760231391588</t>
  </si>
  <si>
    <t>PEXBIRXXL01YEL</t>
  </si>
  <si>
    <t>EXPRESSION - Birds - XXXL 1 - PU DT - 3XL - 1 - Yellow</t>
  </si>
  <si>
    <t>3760231391595</t>
  </si>
  <si>
    <t>PEXBIRXXL02BLK</t>
  </si>
  <si>
    <t>EXPRESSION - Birds - XXXL 2 - PU DT - 3XL - 1 - Black</t>
  </si>
  <si>
    <t>3760231391601</t>
  </si>
  <si>
    <t>PEXBIRXXL02BLU</t>
  </si>
  <si>
    <t>EXPRESSION - Birds - XXXL 2 - PU DT - 3XL - 1 - Blue</t>
  </si>
  <si>
    <t>3760231391618</t>
  </si>
  <si>
    <t>PEXBIRXXL02FLG</t>
  </si>
  <si>
    <t>EXPRESSION - Birds - XXXL 2 - PU DT - 3XL - 1 - Fluo Green</t>
  </si>
  <si>
    <t>3760231391625</t>
  </si>
  <si>
    <t>PEXBIRXXL02FLO</t>
  </si>
  <si>
    <t>EXPRESSION - Birds - XXXL 2 - PU DT - 3XL - 1 - Fluo Orange</t>
  </si>
  <si>
    <t>3760231391632</t>
  </si>
  <si>
    <t>PEXBIRXXL02FLP</t>
  </si>
  <si>
    <t>EXPRESSION - Birds - XXXL 2 - PU DT - 3XL - 1 - Fluo Pink</t>
  </si>
  <si>
    <t>3760231391649</t>
  </si>
  <si>
    <t>PEXBIRXXL02GRE</t>
  </si>
  <si>
    <t>EXPRESSION - Birds - XXXL 2 - PU DT - 3XL - 1 - Green</t>
  </si>
  <si>
    <t>3760231391656</t>
  </si>
  <si>
    <t>PEXBIRXXL02MIN</t>
  </si>
  <si>
    <t>EXPRESSION - Birds - XXXL 2 - PU DT - 3XL - 1 - Mint</t>
  </si>
  <si>
    <t>3760231413679</t>
  </si>
  <si>
    <t>PEXBIRXXL02RED</t>
  </si>
  <si>
    <t>EXPRESSION - Birds - XXXL 2 - PU DT - 3XL - 1 - Red</t>
  </si>
  <si>
    <t>3760231391663</t>
  </si>
  <si>
    <t>PEXBIRXXL02VIO</t>
  </si>
  <si>
    <t>EXPRESSION - Birds - XXXL 2 - PU DT - 3XL - 1 - Violet</t>
  </si>
  <si>
    <t>3760231391670</t>
  </si>
  <si>
    <t>PEXBIRXXL02WHI</t>
  </si>
  <si>
    <t>EXPRESSION - Birds - XXXL 2 - PU DT - 3XL - 1 - White</t>
  </si>
  <si>
    <t>3760231391687</t>
  </si>
  <si>
    <t>PEXBIRXXL02YEL</t>
  </si>
  <si>
    <t>EXPRESSION - Birds - XXXL 2 - PU DT - 3XL - 1 - Yellow</t>
  </si>
  <si>
    <t>3760231391694</t>
  </si>
  <si>
    <t>PEXBIRXXL03BLK</t>
  </si>
  <si>
    <t>EXPRESSION - Birds - XXXL 3 - PU DT - 3XL - 1 - Black</t>
  </si>
  <si>
    <t>3760231391700</t>
  </si>
  <si>
    <t>PEXBIRXXL03BLU</t>
  </si>
  <si>
    <t>EXPRESSION - Birds - XXXL 3 - PU DT - 3XL - 1 - Blue</t>
  </si>
  <si>
    <t>3760231391717</t>
  </si>
  <si>
    <t>PEXBIRXXL03FLG</t>
  </si>
  <si>
    <t>EXPRESSION - Birds - XXXL 3 - PU DT - 3XL - 1 - Fluo Green</t>
  </si>
  <si>
    <t>3760231391724</t>
  </si>
  <si>
    <t>PEXBIRXXL03FLO</t>
  </si>
  <si>
    <t>EXPRESSION - Birds - XXXL 3 - PU DT - 3XL - 1 - Fluo Orange</t>
  </si>
  <si>
    <t>3760231391731</t>
  </si>
  <si>
    <t>PEXBIRXXL03FLP</t>
  </si>
  <si>
    <t>EXPRESSION - Birds - XXXL 3 - PU DT - 3XL - 1 - Fluo Pink</t>
  </si>
  <si>
    <t>3760231391748</t>
  </si>
  <si>
    <t>PEXBIRXXL03GRE</t>
  </si>
  <si>
    <t>EXPRESSION - Birds - XXXL 3 - PU DT - 3XL - 1 - Green</t>
  </si>
  <si>
    <t>3760231391755</t>
  </si>
  <si>
    <t>PEXBIRXXL03MIN</t>
  </si>
  <si>
    <t>EXPRESSION - Birds - XXXL 3 - PU DT - 3XL - 1 - Mint</t>
  </si>
  <si>
    <t>3760231413686</t>
  </si>
  <si>
    <t>PEXBIRXXL03RED</t>
  </si>
  <si>
    <t>EXPRESSION - Birds - XXXL 3 - PU DT - 3XL - 1 - Red</t>
  </si>
  <si>
    <t>3760231391762</t>
  </si>
  <si>
    <t>PEXBIRXXL03VIO</t>
  </si>
  <si>
    <t>EXPRESSION - Birds - XXXL 3 - PU DT - 3XL - 1 - Violet</t>
  </si>
  <si>
    <t>3760231391779</t>
  </si>
  <si>
    <t>PEXBIRXXL03WHI</t>
  </si>
  <si>
    <t>EXPRESSION - Birds - XXXL 3 - PU DT - 3XL - 1 - White</t>
  </si>
  <si>
    <t>3760231391786</t>
  </si>
  <si>
    <t>PEXBIRXXL03YEL</t>
  </si>
  <si>
    <t>EXPRESSION - Birds - XXXL 3 - PU DT - 3XL - 1 - Yellow</t>
  </si>
  <si>
    <t>3760231391793</t>
  </si>
  <si>
    <t>PEXBIRXXL04BLK</t>
  </si>
  <si>
    <t>EXPRESSION - Birds - XXXL 4 - PU DT - 3XL - 1 - Black</t>
  </si>
  <si>
    <t>3760231391809</t>
  </si>
  <si>
    <t>PEXBIRXXL04BLU</t>
  </si>
  <si>
    <t>EXPRESSION - Birds - XXXL 4 - PU DT - 3XL - 1 - Blue</t>
  </si>
  <si>
    <t>3760231391816</t>
  </si>
  <si>
    <t>PEXBIRXXL04FLG</t>
  </si>
  <si>
    <t>EXPRESSION - Birds - XXXL 4 - PU DT - 3XL - 1 - Fluo Green</t>
  </si>
  <si>
    <t>3760231391823</t>
  </si>
  <si>
    <t>PEXBIRXXL04FLO</t>
  </si>
  <si>
    <t>EXPRESSION - Birds - XXXL 4 - PU DT - 3XL - 1 - Fluo Orange</t>
  </si>
  <si>
    <t>3760231391830</t>
  </si>
  <si>
    <t>PEXBIRXXL04FLP</t>
  </si>
  <si>
    <t>EXPRESSION - Birds - XXXL 4 - PU DT - 3XL - 1 - Fluo Pink</t>
  </si>
  <si>
    <t>3760231391847</t>
  </si>
  <si>
    <t>PEXBIRXXL04GRE</t>
  </si>
  <si>
    <t>EXPRESSION - Birds - XXXL 4 - PU DT - 3XL - 1 - Green</t>
  </si>
  <si>
    <t>3760231391854</t>
  </si>
  <si>
    <t>PEXBIRXXL04MIN</t>
  </si>
  <si>
    <t>EXPRESSION - Birds - XXXL 4 - PU DT - 3XL - 1 - Mint</t>
  </si>
  <si>
    <t>3760231413693</t>
  </si>
  <si>
    <t>PEXBIRXXL04RED</t>
  </si>
  <si>
    <t>EXPRESSION - Birds - XXXL 4 - PU DT - 3XL - 1 - Red</t>
  </si>
  <si>
    <t>3760231391861</t>
  </si>
  <si>
    <t>PEXBIRXXL04VIO</t>
  </si>
  <si>
    <t>EXPRESSION - Birds - XXXL 4 - PU DT - 3XL - 1 - Violet</t>
  </si>
  <si>
    <t>3760231391878</t>
  </si>
  <si>
    <t>PEXBIRXXL04WHI</t>
  </si>
  <si>
    <t>EXPRESSION - Birds - XXXL 4 - PU DT - 3XL - 1 - White</t>
  </si>
  <si>
    <t>3760231391885</t>
  </si>
  <si>
    <t>PEXBIRXXL04YEL</t>
  </si>
  <si>
    <t>EXPRESSION - Birds - XXXL 4 - PU DT - 3XL - 1 - Yellow</t>
  </si>
  <si>
    <t>3760231391892</t>
  </si>
  <si>
    <t>PEXBIRXXL05BLK</t>
  </si>
  <si>
    <t>EXPRESSION - Birds - XXXL 5 - PU DT - 3XL - 1 - Black</t>
  </si>
  <si>
    <t>3760231391908</t>
  </si>
  <si>
    <t>PEXBIRXXL05BLU</t>
  </si>
  <si>
    <t>EXPRESSION - Birds - XXXL 5 - PU DT - 3XL - 1 - Blue</t>
  </si>
  <si>
    <t>3760231391915</t>
  </si>
  <si>
    <t>PEXBIRXXL05FLG</t>
  </si>
  <si>
    <t>EXPRESSION - Birds - XXXL 5 - PU DT - 3XL - 1 - Fluo Green</t>
  </si>
  <si>
    <t>3760231391922</t>
  </si>
  <si>
    <t>PEXBIRXXL05FLO</t>
  </si>
  <si>
    <t>EXPRESSION - Birds - XXXL 5 - PU DT - 3XL - 1 - Fluo Orange</t>
  </si>
  <si>
    <t>3760231391939</t>
  </si>
  <si>
    <t>PEXBIRXXL05FLP</t>
  </si>
  <si>
    <t>EXPRESSION - Birds - XXXL 5 - PU DT - 3XL - 1 - Fluo Pink</t>
  </si>
  <si>
    <t>3760231391946</t>
  </si>
  <si>
    <t>PEXBIRXXL05GRE</t>
  </si>
  <si>
    <t>EXPRESSION - Birds - XXXL 5 - PU DT - 3XL - 1 - Green</t>
  </si>
  <si>
    <t>3760231391953</t>
  </si>
  <si>
    <t>PEXBIRXXL05MIN</t>
  </si>
  <si>
    <t>EXPRESSION - Birds - XXXL 5 - PU DT - 3XL - 1 - Mint</t>
  </si>
  <si>
    <t>3760231413709</t>
  </si>
  <si>
    <t>PEXBIRXXL05RED</t>
  </si>
  <si>
    <t>EXPRESSION - Birds - XXXL 5 - PU DT - 3XL - 1 - Red</t>
  </si>
  <si>
    <t>3760231391960</t>
  </si>
  <si>
    <t>PEXBIRXXL05VIO</t>
  </si>
  <si>
    <t>EXPRESSION - Birds - XXXL 5 - PU DT - 3XL - 1 - Violet</t>
  </si>
  <si>
    <t>3760231391977</t>
  </si>
  <si>
    <t>PEXBIRXXL05WHI</t>
  </si>
  <si>
    <t>EXPRESSION - Birds - XXXL 5 - PU DT - 3XL - 1 - White</t>
  </si>
  <si>
    <t>3760231391984</t>
  </si>
  <si>
    <t>PEXBIRXXL05YEL</t>
  </si>
  <si>
    <t>EXPRESSION - Birds - XXXL 5 - PU DT - 3XL - 1 - Yellow</t>
  </si>
  <si>
    <t>3760231391991</t>
  </si>
  <si>
    <t>PEXBIRXXL06BLK</t>
  </si>
  <si>
    <t>EXPRESSION - Birds - XXXL 6 - PU DT - 3XL - 1 - Black</t>
  </si>
  <si>
    <t>3760231392004</t>
  </si>
  <si>
    <t>PEXBIRXXL06BLU</t>
  </si>
  <si>
    <t>EXPRESSION - Birds - XXXL 6 - PU DT - 3XL - 1 - Blue</t>
  </si>
  <si>
    <t>3760231392011</t>
  </si>
  <si>
    <t>PEXBIRXXL06FLG</t>
  </si>
  <si>
    <t>EXPRESSION - Birds - XXXL 6 - PU DT - 3XL - 1 - Fluo Green</t>
  </si>
  <si>
    <t>3760231392028</t>
  </si>
  <si>
    <t>PEXBIRXXL06FLO</t>
  </si>
  <si>
    <t>EXPRESSION - Birds - XXXL 6 - PU DT - 3XL - 1 - Fluo Orange</t>
  </si>
  <si>
    <t>3760231392035</t>
  </si>
  <si>
    <t>PEXBIRXXL06FLP</t>
  </si>
  <si>
    <t>EXPRESSION - Birds - XXXL 6 - PU DT - 3XL - 1 - Fluo Pink</t>
  </si>
  <si>
    <t>3760231392042</t>
  </si>
  <si>
    <t>PEXBIRXXL06GRE</t>
  </si>
  <si>
    <t>EXPRESSION - Birds - XXXL 6 - PU DT - 3XL - 1 - Green</t>
  </si>
  <si>
    <t>3760231392059</t>
  </si>
  <si>
    <t>PEXBIRXXL06MIN</t>
  </si>
  <si>
    <t>EXPRESSION - Birds - XXXL 6 - PU DT - 3XL - 1 - Mint</t>
  </si>
  <si>
    <t>3760231413716</t>
  </si>
  <si>
    <t>PEXBIRXXL06RED</t>
  </si>
  <si>
    <t>EXPRESSION - Birds - XXXL 6 - PU DT - 3XL - 1 - Red</t>
  </si>
  <si>
    <t>3760231392066</t>
  </si>
  <si>
    <t>PEXBIRXXL06VIO</t>
  </si>
  <si>
    <t>EXPRESSION - Birds - XXXL 6 - PU DT - 3XL - 1 - Violet</t>
  </si>
  <si>
    <t>3760231392073</t>
  </si>
  <si>
    <t>PEXBIRXXL06WHI</t>
  </si>
  <si>
    <t>EXPRESSION - Birds - XXXL 6 - PU DT - 3XL - 1 - White</t>
  </si>
  <si>
    <t>3760231392080</t>
  </si>
  <si>
    <t>PEXBIRXXL06YEL</t>
  </si>
  <si>
    <t>EXPRESSION - Birds - XXXL 6 - PU DT - 3XL - 1 - Yellow</t>
  </si>
  <si>
    <t>3760231392097</t>
  </si>
  <si>
    <t>PEXBIRXXL07BLK</t>
  </si>
  <si>
    <t>EXPRESSION - Birds - XXXL 7 - PU DT - 3XL - 1 - Black</t>
  </si>
  <si>
    <t>3760231392103</t>
  </si>
  <si>
    <t>PEXBIRXXL07BLU</t>
  </si>
  <si>
    <t>EXPRESSION - Birds - XXXL 7 - PU DT - 3XL - 1 - Blue</t>
  </si>
  <si>
    <t>3760231392110</t>
  </si>
  <si>
    <t>PEXBIRXXL07FLG</t>
  </si>
  <si>
    <t>EXPRESSION - Birds - XXXL 7 - PU DT - 3XL - 1 - Fluo Green</t>
  </si>
  <si>
    <t>3760231392127</t>
  </si>
  <si>
    <t>PEXBIRXXL07FLO</t>
  </si>
  <si>
    <t>EXPRESSION - Birds - XXXL 7 - PU DT - 3XL - 1 - Fluo Orange</t>
  </si>
  <si>
    <t>3760231392134</t>
  </si>
  <si>
    <t>PEXBIRXXL07FLP</t>
  </si>
  <si>
    <t>EXPRESSION - Birds - XXXL 7 - PU DT - 3XL - 1 - Fluo Pink</t>
  </si>
  <si>
    <t>3760231392141</t>
  </si>
  <si>
    <t>PEXBIRXXL07GRE</t>
  </si>
  <si>
    <t>EXPRESSION - Birds - XXXL 7 - PU DT - 3XL - 1 - Green</t>
  </si>
  <si>
    <t>3760231392158</t>
  </si>
  <si>
    <t>PEXBIRXXL07MIN</t>
  </si>
  <si>
    <t>EXPRESSION - Birds - XXXL 7 - PU DT - 3XL - 1 - Mint</t>
  </si>
  <si>
    <t>3760231413723</t>
  </si>
  <si>
    <t>PEXBIRXXL07RED</t>
  </si>
  <si>
    <t>EXPRESSION - Birds - XXXL 7 - PU DT - 3XL - 1 - Red</t>
  </si>
  <si>
    <t>3760231392165</t>
  </si>
  <si>
    <t>PEXBIRXXL07VIO</t>
  </si>
  <si>
    <t>EXPRESSION - Birds - XXXL 7 - PU DT - 3XL - 1 - Violet</t>
  </si>
  <si>
    <t>3760231392172</t>
  </si>
  <si>
    <t>PEXBIRXXL07WHI</t>
  </si>
  <si>
    <t>EXPRESSION - Birds - XXXL 7 - PU DT - 3XL - 1 - White</t>
  </si>
  <si>
    <t>3760231392189</t>
  </si>
  <si>
    <t>PEXBIRXXL07YEL</t>
  </si>
  <si>
    <t>EXPRESSION - Birds - XXXL 7 - PU DT - 3XL - 1 - Yellow</t>
  </si>
  <si>
    <t>3760231392196</t>
  </si>
  <si>
    <t>PEXBIRXXL08BLK</t>
  </si>
  <si>
    <t>EXPRESSION - Birds - XXXL 8 - PU DT - 3XL - 1 - Black</t>
  </si>
  <si>
    <t>3760231392202</t>
  </si>
  <si>
    <t>PEXBIRXXL08BLU</t>
  </si>
  <si>
    <t>EXPRESSION - Birds - XXXL 8 - PU DT - 3XL - 1 - Blue</t>
  </si>
  <si>
    <t>3760231392219</t>
  </si>
  <si>
    <t>PEXBIRXXL08FLG</t>
  </si>
  <si>
    <t>EXPRESSION - Birds - XXXL 8 - PU DT - 3XL - 1 - Fluo Green</t>
  </si>
  <si>
    <t>3760231392226</t>
  </si>
  <si>
    <t>PEXBIRXXL08FLO</t>
  </si>
  <si>
    <t>EXPRESSION - Birds - XXXL 8 - PU DT - 3XL - 1 - Fluo Orange</t>
  </si>
  <si>
    <t>3760231392233</t>
  </si>
  <si>
    <t>PEXBIRXXL08FLP</t>
  </si>
  <si>
    <t>EXPRESSION - Birds - XXXL 8 - PU DT - 3XL - 1 - Fluo Pink</t>
  </si>
  <si>
    <t>3760231392240</t>
  </si>
  <si>
    <t>PEXBIRXXL08GRE</t>
  </si>
  <si>
    <t>EXPRESSION - Birds - XXXL 8 - PU DT - 3XL - 1 - Green</t>
  </si>
  <si>
    <t>3760231392257</t>
  </si>
  <si>
    <t>PEXBIRXXL08MIN</t>
  </si>
  <si>
    <t>EXPRESSION - Birds - XXXL 8 - PU DT - 3XL - 1 - Mint</t>
  </si>
  <si>
    <t>3760231413730</t>
  </si>
  <si>
    <t>PEXBIRXXL08RED</t>
  </si>
  <si>
    <t>EXPRESSION - Birds - XXXL 8 - PU DT - 3XL - 1 - Red</t>
  </si>
  <si>
    <t>3760231392264</t>
  </si>
  <si>
    <t>PEXBIRXXL08VIO</t>
  </si>
  <si>
    <t>EXPRESSION - Birds - XXXL 8 - PU DT - 3XL - 1 - Violet</t>
  </si>
  <si>
    <t>3760231392271</t>
  </si>
  <si>
    <t>PEXBIRXXL08WHI</t>
  </si>
  <si>
    <t>EXPRESSION - Birds - XXXL 8 - PU DT - 3XL - 1 - White</t>
  </si>
  <si>
    <t>3760231392288</t>
  </si>
  <si>
    <t>PEXBIRXXL08YEL</t>
  </si>
  <si>
    <t>EXPRESSION - Birds - XXXL 8 - PU DT - 3XL - 1 - Yellow</t>
  </si>
  <si>
    <t>3760231392295</t>
  </si>
  <si>
    <t>PEXBIRXXL09BLK</t>
  </si>
  <si>
    <t>EXPRESSION - Birds - XXXL 9 - PU DT - 3XL - 1 - Black</t>
  </si>
  <si>
    <t>3760231392301</t>
  </si>
  <si>
    <t>PEXBIRXXL09BLU</t>
  </si>
  <si>
    <t>EXPRESSION - Birds - XXXL 9 - PU DT - 3XL - 1 - Blue</t>
  </si>
  <si>
    <t>3760231392318</t>
  </si>
  <si>
    <t>PEXBIRXXL09FLG</t>
  </si>
  <si>
    <t>EXPRESSION - Birds - XXXL 9 - PU DT - 3XL - 1 - Fluo Green</t>
  </si>
  <si>
    <t>3760231392325</t>
  </si>
  <si>
    <t>PEXBIRXXL09FLO</t>
  </si>
  <si>
    <t>EXPRESSION - Birds - XXXL 9 - PU DT - 3XL - 1 - Fluo Orange</t>
  </si>
  <si>
    <t>3760231392332</t>
  </si>
  <si>
    <t>PEXBIRXXL09FLP</t>
  </si>
  <si>
    <t>EXPRESSION - Birds - XXXL 9 - PU DT - 3XL - 1 - Fluo Pink</t>
  </si>
  <si>
    <t>3760231392349</t>
  </si>
  <si>
    <t>PEXBIRXXL09GRE</t>
  </si>
  <si>
    <t>EXPRESSION - Birds - XXXL 9 - PU DT - 3XL - 1 - Green</t>
  </si>
  <si>
    <t>3760231392356</t>
  </si>
  <si>
    <t>PEXBIRXXL09MIN</t>
  </si>
  <si>
    <t>EXPRESSION - Birds - XXXL 9 - PU DT - 3XL - 1 - Mint</t>
  </si>
  <si>
    <t>3760231413747</t>
  </si>
  <si>
    <t>PEXBIRXXL09RED</t>
  </si>
  <si>
    <t>EXPRESSION - Birds - XXXL 9 - PU DT - 3XL - 1 - Red</t>
  </si>
  <si>
    <t>3760231392363</t>
  </si>
  <si>
    <t>PEXBIRXXL09VIO</t>
  </si>
  <si>
    <t>EXPRESSION - Birds - XXXL 9 - PU DT - 3XL - 1 - Violet</t>
  </si>
  <si>
    <t>3760231392370</t>
  </si>
  <si>
    <t>PEXBIRXXL09WHI</t>
  </si>
  <si>
    <t>EXPRESSION - Birds - XXXL 9 - PU DT - 3XL - 1 - White</t>
  </si>
  <si>
    <t>3760231392387</t>
  </si>
  <si>
    <t>PEXBIRXXL09YEL</t>
  </si>
  <si>
    <t>EXPRESSION - Birds - XXXL 9 - PU DT - 3XL - 1 - Yellow</t>
  </si>
  <si>
    <t>3760231392394</t>
  </si>
  <si>
    <t>PEXBIRXXL10BLK</t>
  </si>
  <si>
    <t>EXPRESSION - Birds - XXXL 10 - PU DT - 3XL - 1 - Black</t>
  </si>
  <si>
    <t>3760231400440</t>
  </si>
  <si>
    <t>PEXBIRXXL10BLU</t>
  </si>
  <si>
    <t>EXPRESSION - Birds - XXXL 10 - PU DT - 3XL - 1 - Blue</t>
  </si>
  <si>
    <t>3760231400457</t>
  </si>
  <si>
    <t>PEXBIRXXL10FLG</t>
  </si>
  <si>
    <t>EXPRESSION - Birds - XXXL 10 - PU DT - 3XL - 1 - Fluo Green</t>
  </si>
  <si>
    <t>3760231400464</t>
  </si>
  <si>
    <t>PEXBIRXXL10FLO</t>
  </si>
  <si>
    <t>EXPRESSION - Birds - XXXL 10 - PU DT - 3XL - 1 - Fluo Orange</t>
  </si>
  <si>
    <t>3760231400471</t>
  </si>
  <si>
    <t>PEXBIRXXL10FLP</t>
  </si>
  <si>
    <t>EXPRESSION - Birds - XXXL 10 - PU DT - 3XL - 1 - Fluo Pink</t>
  </si>
  <si>
    <t>3760231400488</t>
  </si>
  <si>
    <t>PEXBIRXXL10GRE</t>
  </si>
  <si>
    <t>EXPRESSION - Birds - XXXL 10 - PU DT - 3XL - 1 - Green</t>
  </si>
  <si>
    <t>3760231400495</t>
  </si>
  <si>
    <t>PEXBIRXXL10MIN</t>
  </si>
  <si>
    <t>EXPRESSION - Birds - XXXL 10 - PU DT - 3XL - 1 - Mint</t>
  </si>
  <si>
    <t>3760231413754</t>
  </si>
  <si>
    <t>PEXBIRXXL10RED</t>
  </si>
  <si>
    <t>EXPRESSION - Birds - XXXL 10 - PU DT - 3XL - 1 - Red</t>
  </si>
  <si>
    <t>3760231400501</t>
  </si>
  <si>
    <t>PEXBIRXXL10VIO</t>
  </si>
  <si>
    <t>EXPRESSION - Birds - XXXL 10 - PU DT - 3XL - 1 - Violet</t>
  </si>
  <si>
    <t>3760231400518</t>
  </si>
  <si>
    <t>PEXBIRXXL10WHI</t>
  </si>
  <si>
    <t>EXPRESSION - Birds - XXXL 10 - PU DT - 3XL - 1 - White</t>
  </si>
  <si>
    <t>3760231400525</t>
  </si>
  <si>
    <t>PEXBIRXXL10YEL</t>
  </si>
  <si>
    <t>EXPRESSION - Birds - XXXL 10 - PU DT - 3XL - 1 - Yellow</t>
  </si>
  <si>
    <t>3760231400532</t>
  </si>
  <si>
    <t>PEXBIRXXL11BLK</t>
  </si>
  <si>
    <t>EXPRESSION - Birds - XXXL 11 - PU DT - 3XL - 1 - Black</t>
  </si>
  <si>
    <t>3760231400549</t>
  </si>
  <si>
    <t>PEXBIRXXL11BLU</t>
  </si>
  <si>
    <t>EXPRESSION - Birds - XXXL 11 - PU DT - 3XL - 1 - Blue</t>
  </si>
  <si>
    <t>3760231400556</t>
  </si>
  <si>
    <t>PEXBIRXXL11FLG</t>
  </si>
  <si>
    <t>EXPRESSION - Birds - XXXL 11 - PU DT - 3XL - 1 - Fluo Green</t>
  </si>
  <si>
    <t>3760231400563</t>
  </si>
  <si>
    <t>PEXBIRXXL11FLO</t>
  </si>
  <si>
    <t>EXPRESSION - Birds - XXXL 11 - PU DT - 3XL - 1 - Fluo Orange</t>
  </si>
  <si>
    <t>3760231400570</t>
  </si>
  <si>
    <t>PEXBIRXXL11FLP</t>
  </si>
  <si>
    <t>EXPRESSION - Birds - XXXL 11 - PU DT - 3XL - 1 - Fluo Pink</t>
  </si>
  <si>
    <t>3760231400587</t>
  </si>
  <si>
    <t>PEXBIRXXL11GRE</t>
  </si>
  <si>
    <t>EXPRESSION - Birds - XXXL 11 - PU DT - 3XL - 1 - Green</t>
  </si>
  <si>
    <t>3760231400594</t>
  </si>
  <si>
    <t>PEXBIRXXL11MIN</t>
  </si>
  <si>
    <t>EXPRESSION - Birds - XXXL 11 - PU DT - 3XL - 1 - Mint</t>
  </si>
  <si>
    <t>3760231413761</t>
  </si>
  <si>
    <t>PEXBIRXXL11RED</t>
  </si>
  <si>
    <t>EXPRESSION - Birds - XXXL 11 - PU DT - 3XL - 1 - Red</t>
  </si>
  <si>
    <t>3760231400600</t>
  </si>
  <si>
    <t>PEXBIRXXL11VIO</t>
  </si>
  <si>
    <t>EXPRESSION - Birds - XXXL 11 - PU DT - 3XL - 1 - Violet</t>
  </si>
  <si>
    <t>3760231400617</t>
  </si>
  <si>
    <t>PEXBIRXXL11WHI</t>
  </si>
  <si>
    <t>EXPRESSION - Birds - XXXL 11 - PU DT - 3XL - 1 - White</t>
  </si>
  <si>
    <t>3760231400624</t>
  </si>
  <si>
    <t>PEXBIRXXL11YEL</t>
  </si>
  <si>
    <t>EXPRESSION - Birds - XXXL 11 - PU DT - 3XL - 1 - Yellow</t>
  </si>
  <si>
    <t>3760231400631</t>
  </si>
  <si>
    <t>PEXBIRXXL12BLK</t>
  </si>
  <si>
    <t>EXPRESSION - Birds - XXXL 12 - PU DT - 3XL - 1 - Black</t>
  </si>
  <si>
    <t>3760231400648</t>
  </si>
  <si>
    <t>PEXBIRXXL12BLU</t>
  </si>
  <si>
    <t>EXPRESSION - Birds - XXXL 12 - PU DT - 3XL - 1 - Blue</t>
  </si>
  <si>
    <t>3760231400655</t>
  </si>
  <si>
    <t>PEXBIRXXL12FLG</t>
  </si>
  <si>
    <t>EXPRESSION - Birds - XXXL 12 - PU DT - 3XL - 1 - Fluo Green</t>
  </si>
  <si>
    <t>3760231400662</t>
  </si>
  <si>
    <t>PEXBIRXXL12FLO</t>
  </si>
  <si>
    <t>EXPRESSION - Birds - XXXL 12 - PU DT - 3XL - 1 - Fluo Orange</t>
  </si>
  <si>
    <t>3760231400679</t>
  </si>
  <si>
    <t>PEXBIRXXL12FLP</t>
  </si>
  <si>
    <t>EXPRESSION - Birds - XXXL 12 - PU DT - 3XL - 1 - Fluo Pink</t>
  </si>
  <si>
    <t>3760231400686</t>
  </si>
  <si>
    <t>PEXBIRXXL12GRE</t>
  </si>
  <si>
    <t>EXPRESSION - Birds - XXXL 12 - PU DT - 3XL - 1 - Green</t>
  </si>
  <si>
    <t>3760231400693</t>
  </si>
  <si>
    <t>PEXBIRXXL12MIN</t>
  </si>
  <si>
    <t>EXPRESSION - Birds - XXXL 12 - PU DT - 3XL - 1 - Mint</t>
  </si>
  <si>
    <t>3760231413778</t>
  </si>
  <si>
    <t>PEXBIRXXL12RED</t>
  </si>
  <si>
    <t>EXPRESSION - Birds - XXXL 12 - PU DT - 3XL - 1 - Red</t>
  </si>
  <si>
    <t>3760231400709</t>
  </si>
  <si>
    <t>PEXBIRXXL12VIO</t>
  </si>
  <si>
    <t>EXPRESSION - Birds - XXXL 12 - PU DT - 3XL - 1 - Violet</t>
  </si>
  <si>
    <t>3760231400716</t>
  </si>
  <si>
    <t>PEXBIRXXL12WHI</t>
  </si>
  <si>
    <t>EXPRESSION - Birds - XXXL 12 - PU DT - 3XL - 1 - White</t>
  </si>
  <si>
    <t>3760231400723</t>
  </si>
  <si>
    <t>PEXBIRXXL12YEL</t>
  </si>
  <si>
    <t>EXPRESSION - Birds - XXXL 12 - PU DT - 3XL - 1 - Yellow</t>
  </si>
  <si>
    <t>3760231400730</t>
  </si>
  <si>
    <t>PEXBLEFO1BLK</t>
  </si>
  <si>
    <t>EXPRESSION - Bleau - Foot 1 - PU - S - 20 - Black</t>
  </si>
  <si>
    <t>3760231343785</t>
  </si>
  <si>
    <t>PEXBLEFO1BLU</t>
  </si>
  <si>
    <t>EXPRESSION - Bleau - Foot 1 - PU - S - 20 - Blue</t>
  </si>
  <si>
    <t>3760231343709</t>
  </si>
  <si>
    <t>PEXBLEFO1FLG</t>
  </si>
  <si>
    <t>EXPRESSION - Bleau - Foot 1 - PU - S - 20 - Fluo Green</t>
  </si>
  <si>
    <t>3760231343778</t>
  </si>
  <si>
    <t>PEXBLEFO1FLO</t>
  </si>
  <si>
    <t>EXPRESSION - Bleau - Foot 1 - PU - S - 20 - Fluo Orange</t>
  </si>
  <si>
    <t>3760231343747</t>
  </si>
  <si>
    <t>PEXBLEFO1FLP</t>
  </si>
  <si>
    <t>EXPRESSION - Bleau - Foot 1 - PU - S - 20 - Fluo Pink</t>
  </si>
  <si>
    <t>3760231343754</t>
  </si>
  <si>
    <t>PEXBLEFO1FLY</t>
  </si>
  <si>
    <t>EXPRESSION - Bleau - Foot 1 - PU - S - 20 - Fluo Yellow</t>
  </si>
  <si>
    <t>3760231343761</t>
  </si>
  <si>
    <t>Fluo Yellow</t>
  </si>
  <si>
    <t>PEXBLEFO1GRE</t>
  </si>
  <si>
    <t>EXPRESSION - Bleau - Foot 1 - PU - S - 20 - Green</t>
  </si>
  <si>
    <t>3760231343723</t>
  </si>
  <si>
    <t>PEXBLEFO1GRY</t>
  </si>
  <si>
    <t>EXPRESSION - Bleau - Foot 1 - PU - S - 20 - Grey</t>
  </si>
  <si>
    <t>3760231343815</t>
  </si>
  <si>
    <t>PEXBLEFO1MIN</t>
  </si>
  <si>
    <t>EXPRESSION - Bleau - Foot 1 - PU - S - 20 - Mint</t>
  </si>
  <si>
    <t>3760231413785</t>
  </si>
  <si>
    <t>PEXBLEFO1RED</t>
  </si>
  <si>
    <t>EXPRESSION - Bleau - Foot 1 - PU - S - 20 - Red</t>
  </si>
  <si>
    <t>3760231343716</t>
  </si>
  <si>
    <t>PEXBLEFO1VIO</t>
  </si>
  <si>
    <t>EXPRESSION - Bleau - Foot 1 - PU - S - 20 - Violet</t>
  </si>
  <si>
    <t>3760231343808</t>
  </si>
  <si>
    <t>PEXBLEFO1WHI</t>
  </si>
  <si>
    <t>EXPRESSION - Bleau - Foot 1 - PU - S - 20 - White</t>
  </si>
  <si>
    <t>3760231343792</t>
  </si>
  <si>
    <t>PEXBLEFO1YEL</t>
  </si>
  <si>
    <t>EXPRESSION - Bleau - Foot 1 - PU - S - 20 - Yellow</t>
  </si>
  <si>
    <t>3760231343730</t>
  </si>
  <si>
    <t>PEXBLEFOO2BLK</t>
  </si>
  <si>
    <t>EXPRESSION - Bleau - Foot 2 easy - PE - S - 20 - Black</t>
  </si>
  <si>
    <t>3760231374147</t>
  </si>
  <si>
    <t>PEXBLEFOO2BLU</t>
  </si>
  <si>
    <t>EXPRESSION - Bleau - Foot 2 easy - PE - S - 20 - Blue</t>
  </si>
  <si>
    <t>3760231374062</t>
  </si>
  <si>
    <t>PEXBLEFOO2FLG</t>
  </si>
  <si>
    <t>EXPRESSION - Bleau - Foot 2 easy - PE - S - 20 - Fluo Green</t>
  </si>
  <si>
    <t>3760231374130</t>
  </si>
  <si>
    <t>PEXBLEFOO2FLO</t>
  </si>
  <si>
    <t>EXPRESSION - Bleau - Foot 2 easy - PE - S - 20 - Fluo Orange</t>
  </si>
  <si>
    <t>3760231374109</t>
  </si>
  <si>
    <t>PEXBLEFOO2FLP</t>
  </si>
  <si>
    <t>EXPRESSION - Bleau - Foot 2 easy - PE - S - 20 - Fluo Pink</t>
  </si>
  <si>
    <t>3760231374116</t>
  </si>
  <si>
    <t>PEXBLEFOO2FLY</t>
  </si>
  <si>
    <t>EXPRESSION - Bleau - Foot 2 easy - PE - S - 20 - Fluo Yellow</t>
  </si>
  <si>
    <t>3760231374123</t>
  </si>
  <si>
    <t>PEXBLEFOO2GRE</t>
  </si>
  <si>
    <t>EXPRESSION - Bleau - Foot 2 easy - PE - S - 20 - Green</t>
  </si>
  <si>
    <t>3760231374086</t>
  </si>
  <si>
    <t>PEXBLEFOO2GRY</t>
  </si>
  <si>
    <t>EXPRESSION - Bleau - Foot 2 easy - PE - S - 20 - Grey</t>
  </si>
  <si>
    <t>3760231374178</t>
  </si>
  <si>
    <t>PEXBLEFOO2MIN</t>
  </si>
  <si>
    <t>EXPRESSION - Bleau - Foot 2 easy - PE - S - 20 - Mint</t>
  </si>
  <si>
    <t>3760231413792</t>
  </si>
  <si>
    <t>PEXBLEFOO2RED</t>
  </si>
  <si>
    <t>EXPRESSION - Bleau - Foot 2 easy - PE - S - 20 - Red</t>
  </si>
  <si>
    <t>3760231374079</t>
  </si>
  <si>
    <t>PEXBLEFOO2VIO</t>
  </si>
  <si>
    <t>EXPRESSION - Bleau - Foot 2 easy - PE - S - 20 - Violet</t>
  </si>
  <si>
    <t>3760231374161</t>
  </si>
  <si>
    <t>PEXBLEFOO2WHI</t>
  </si>
  <si>
    <t>EXPRESSION - Bleau - Foot 2 easy - PE - S - 20 - White</t>
  </si>
  <si>
    <t>3760231374154</t>
  </si>
  <si>
    <t>PEXBLEFOO2YEL</t>
  </si>
  <si>
    <t>EXPRESSION - Bleau - Foot 2 easy - PE - S - 20 - Yellow</t>
  </si>
  <si>
    <t>3760231374093</t>
  </si>
  <si>
    <t>PEXBLEFOO3EBLK</t>
  </si>
  <si>
    <t>EXPRESSION - Bleau - Foot 3 easy - PE - S - 20 - Black</t>
  </si>
  <si>
    <t>3760231384825</t>
  </si>
  <si>
    <t>PEXBLEFOO3EBLU</t>
  </si>
  <si>
    <t>EXPRESSION - Bleau - Foot 3 easy - PE - S - 20 - Blue</t>
  </si>
  <si>
    <t>3760231384832</t>
  </si>
  <si>
    <t>PEXBLEFOO3EFLG</t>
  </si>
  <si>
    <t>EXPRESSION - Bleau - Foot 3 easy - PE - S - 20 - Fluo Green</t>
  </si>
  <si>
    <t>3760231384849</t>
  </si>
  <si>
    <t>PEXBLEFOO3EFLO</t>
  </si>
  <si>
    <t>EXPRESSION - Bleau - Foot 3 easy - PE - S - 20 - Fluo Orange</t>
  </si>
  <si>
    <t>3760231384856</t>
  </si>
  <si>
    <t>PEXBLEFOO3EFLP</t>
  </si>
  <si>
    <t>EXPRESSION - Bleau - Foot 3 easy - PE - S - 20 - Fluo Pink</t>
  </si>
  <si>
    <t>3760231384863</t>
  </si>
  <si>
    <t>PEXBLEFOO3EFLY</t>
  </si>
  <si>
    <t>EXPRESSION - Bleau - Foot 3 easy - PE - S - 20 - Fluo Yellow</t>
  </si>
  <si>
    <t>3760231384870</t>
  </si>
  <si>
    <t>PEXBLEFOO3EGRE</t>
  </si>
  <si>
    <t>EXPRESSION - Bleau - Foot 3 easy - PE - S - 20 - Green</t>
  </si>
  <si>
    <t>3760231384887</t>
  </si>
  <si>
    <t>PEXBLEFOO3EGRY</t>
  </si>
  <si>
    <t>EXPRESSION - Bleau - Foot 3 easy - PE - S - 20 - Grey</t>
  </si>
  <si>
    <t>3760231384894</t>
  </si>
  <si>
    <t>PEXBLEFOO3EMIN</t>
  </si>
  <si>
    <t>EXPRESSION - Bleau - Foot 3 easy - PE - S - 20 - Mint</t>
  </si>
  <si>
    <t>3760231413808</t>
  </si>
  <si>
    <t>PEXBLEFOO3ERED</t>
  </si>
  <si>
    <t>EXPRESSION - Bleau - Foot 3 easy - PE - S - 20 - Red</t>
  </si>
  <si>
    <t>3760231384900</t>
  </si>
  <si>
    <t>PEXBLEFOO3EVIO</t>
  </si>
  <si>
    <t>EXPRESSION - Bleau - Foot 3 easy - PE - S - 20 - Violet</t>
  </si>
  <si>
    <t>3760231384917</t>
  </si>
  <si>
    <t>PEXBLEFOO3EWHI</t>
  </si>
  <si>
    <t>EXPRESSION - Bleau - Foot 3 easy - PE - S - 20 - White</t>
  </si>
  <si>
    <t>3760231384924</t>
  </si>
  <si>
    <t>PEXBLEFOO3EYEL</t>
  </si>
  <si>
    <t>EXPRESSION - Bleau - Foot 3 easy - PE - S - 20 - Yellow</t>
  </si>
  <si>
    <t>3760231384931</t>
  </si>
  <si>
    <t>PEXBLEHY1BLK</t>
  </si>
  <si>
    <t>EXPRESSION - Bleau - Hybrid 1 - PU - XXL - 5 - Black</t>
  </si>
  <si>
    <t>3760231343907</t>
  </si>
  <si>
    <t>PEXBLEHY1BLU</t>
  </si>
  <si>
    <t>EXPRESSION - Bleau - Hybrid 1 - PU - XXL - 5 - Blue</t>
  </si>
  <si>
    <t>3760231343822</t>
  </si>
  <si>
    <t>PEXBLEHY1FLG</t>
  </si>
  <si>
    <t>EXPRESSION - Bleau - Hybrid 1 - PU - XXL - 5 - Fluo Green</t>
  </si>
  <si>
    <t>3760231343891</t>
  </si>
  <si>
    <t>PEXBLEHY1FLO</t>
  </si>
  <si>
    <t>EXPRESSION - Bleau - Hybrid 1 - PU - XXL - 5 - Fluo Orange</t>
  </si>
  <si>
    <t>3760231343860</t>
  </si>
  <si>
    <t>PEXBLEHY1FLP</t>
  </si>
  <si>
    <t>EXPRESSION - Bleau - Hybrid 1 - PU - XXL - 5 - Fluo Pink</t>
  </si>
  <si>
    <t>3760231343877</t>
  </si>
  <si>
    <t>PEXBLEHY1FLY</t>
  </si>
  <si>
    <t>EXPRESSION - Bleau - Hybrid 1 - PU - XXL - 5 - Fluo Yellow</t>
  </si>
  <si>
    <t>3760231343884</t>
  </si>
  <si>
    <t>PEXBLEHY1GRE</t>
  </si>
  <si>
    <t>EXPRESSION - Bleau - Hybrid 1 - PU - XXL - 5 - Green</t>
  </si>
  <si>
    <t>3760231343846</t>
  </si>
  <si>
    <t>PEXBLEHY1GRY</t>
  </si>
  <si>
    <t>EXPRESSION - Bleau - Hybrid 1 - PU - XXL - 5 - Grey</t>
  </si>
  <si>
    <t>3760231343938</t>
  </si>
  <si>
    <t>PEXBLEHY1MIN</t>
  </si>
  <si>
    <t>EXPRESSION - Bleau - Hybrid 1 - PU - XXL - 5 - Mint</t>
  </si>
  <si>
    <t>3760231413815</t>
  </si>
  <si>
    <t>PEXBLEHY1RED</t>
  </si>
  <si>
    <t>EXPRESSION - Bleau - Hybrid 1 - PU - XXL - 5 - Red</t>
  </si>
  <si>
    <t>3760231343839</t>
  </si>
  <si>
    <t>PEXBLEHY1VIO</t>
  </si>
  <si>
    <t>EXPRESSION - Bleau - Hybrid 1 - PU - XXL - 5 - Violet</t>
  </si>
  <si>
    <t>3760231343921</t>
  </si>
  <si>
    <t>PEXBLEHY1WHI</t>
  </si>
  <si>
    <t>EXPRESSION - Bleau - Hybrid 1 - PU - XXL - 5 - White</t>
  </si>
  <si>
    <t>3760231343914</t>
  </si>
  <si>
    <t>PEXBLEHY1YEL</t>
  </si>
  <si>
    <t>EXPRESSION - Bleau - Hybrid 1 - PU - XXL - 5 - Yellow</t>
  </si>
  <si>
    <t>3760231343853</t>
  </si>
  <si>
    <t>PEXBLEIE1BLK</t>
  </si>
  <si>
    <t>EXPRESSION - Bleau - Incut Edges 1 - PE - M - 10 - Black</t>
  </si>
  <si>
    <t>3760231342344</t>
  </si>
  <si>
    <t>PEXBLEIE1BLU</t>
  </si>
  <si>
    <t>EXPRESSION - Bleau - Incut Edges 1 - PE - M - 10 - Blue</t>
  </si>
  <si>
    <t>3760231342269</t>
  </si>
  <si>
    <t>PEXBLEIE1FLG</t>
  </si>
  <si>
    <t>EXPRESSION - Bleau - Incut Edges 1 - PE - M - 10 - Fluo Green</t>
  </si>
  <si>
    <t>3760231342337</t>
  </si>
  <si>
    <t>PEXBLEIE1FLO</t>
  </si>
  <si>
    <t>EXPRESSION - Bleau - Incut Edges 1 - PE - M - 10 - Fluo Orange</t>
  </si>
  <si>
    <t>3760231342306</t>
  </si>
  <si>
    <t>PEXBLEIE1FLP</t>
  </si>
  <si>
    <t>EXPRESSION - Bleau - Incut Edges 1 - PE - M - 10 - Fluo Pink</t>
  </si>
  <si>
    <t>3760231342313</t>
  </si>
  <si>
    <t>PEXBLEIE1FLY</t>
  </si>
  <si>
    <t>EXPRESSION - Bleau - Incut Edges 1 - PE - M - 10 - Fluo Yellow</t>
  </si>
  <si>
    <t>3760231342320</t>
  </si>
  <si>
    <t>PEXBLEIE1GRE</t>
  </si>
  <si>
    <t>EXPRESSION - Bleau - Incut Edges 1 - PE - M - 10 - Green</t>
  </si>
  <si>
    <t>3760231342283</t>
  </si>
  <si>
    <t>PEXBLEIE1GRY</t>
  </si>
  <si>
    <t>EXPRESSION - Bleau - Incut Edges 1 - PE - M - 10 - Grey</t>
  </si>
  <si>
    <t>3760231342375</t>
  </si>
  <si>
    <t>PEXBLEIE1MIN</t>
  </si>
  <si>
    <t>EXPRESSION - Bleau - Incut Edges 1 - PE - M - 10 - Mint</t>
  </si>
  <si>
    <t>3760231413822</t>
  </si>
  <si>
    <t>PEXBLEIE1RED</t>
  </si>
  <si>
    <t>EXPRESSION - Bleau - Incut Edges 1 - PE - M - 10 - Red</t>
  </si>
  <si>
    <t>3760231342276</t>
  </si>
  <si>
    <t>PEXBLEIE1VIO</t>
  </si>
  <si>
    <t>EXPRESSION - Bleau - Incut Edges 1 - PE - M - 10 - Violet</t>
  </si>
  <si>
    <t>3760231342368</t>
  </si>
  <si>
    <t>PEXBLEIE1WHI</t>
  </si>
  <si>
    <t>EXPRESSION - Bleau - Incut Edges 1 - PE - M - 10 - White</t>
  </si>
  <si>
    <t>3760231342351</t>
  </si>
  <si>
    <t>PEXBLEIE1YEL</t>
  </si>
  <si>
    <t>EXPRESSION - Bleau - Incut Edges 1 - PE - M - 10 - Yellow</t>
  </si>
  <si>
    <t>3760231342290</t>
  </si>
  <si>
    <t>PEXBLEIE2BLK</t>
  </si>
  <si>
    <t>EXPRESSION - Bleau - Incut Edges 2 - PE - M - 10 - Black</t>
  </si>
  <si>
    <t>3760231342467</t>
  </si>
  <si>
    <t>PEXBLEIE2BLU</t>
  </si>
  <si>
    <t>EXPRESSION - Bleau - Incut Edges 2 - PE - M - 10 - Blue</t>
  </si>
  <si>
    <t>3760231342382</t>
  </si>
  <si>
    <t>PEXBLEIE2FLG</t>
  </si>
  <si>
    <t>EXPRESSION - Bleau - Incut Edges 2 - PE - M - 10 - Fluo Green</t>
  </si>
  <si>
    <t>3760231342450</t>
  </si>
  <si>
    <t>PEXBLEIE2FLO</t>
  </si>
  <si>
    <t>EXPRESSION - Bleau - Incut Edges 2 - PE - M - 10 - Fluo Orange</t>
  </si>
  <si>
    <t>3760231342429</t>
  </si>
  <si>
    <t>PEXBLEIE2FLP</t>
  </si>
  <si>
    <t>EXPRESSION - Bleau - Incut Edges 2 - PE - M - 10 - Fluo Pink</t>
  </si>
  <si>
    <t>3760231342436</t>
  </si>
  <si>
    <t>PEXBLEIE2FLY</t>
  </si>
  <si>
    <t>EXPRESSION - Bleau - Incut Edges 2 - PE - M - 10 - Fluo Yellow</t>
  </si>
  <si>
    <t>3760231342443</t>
  </si>
  <si>
    <t>PEXBLEIE2GRE</t>
  </si>
  <si>
    <t>EXPRESSION - Bleau - Incut Edges 2 - PE - M - 10 - Green</t>
  </si>
  <si>
    <t>3760231342405</t>
  </si>
  <si>
    <t>PEXBLEIE2GRY</t>
  </si>
  <si>
    <t>EXPRESSION - Bleau - Incut Edges 2 - PE - M - 10 - Grey</t>
  </si>
  <si>
    <t>3760231342498</t>
  </si>
  <si>
    <t>PEXBLEIE2MIN</t>
  </si>
  <si>
    <t>EXPRESSION - Bleau - Incut Edges 2 - PE - M - 10 - Mint</t>
  </si>
  <si>
    <t>3760231413839</t>
  </si>
  <si>
    <t>PEXBLEIE2RED</t>
  </si>
  <si>
    <t>EXPRESSION - Bleau - Incut Edges 2 - PE - M - 10 - Red</t>
  </si>
  <si>
    <t>3760231342399</t>
  </si>
  <si>
    <t>PEXBLEIE2VIO</t>
  </si>
  <si>
    <t>EXPRESSION - Bleau - Incut Edges 2 - PE - M - 10 - Violet</t>
  </si>
  <si>
    <t>3760231342481</t>
  </si>
  <si>
    <t>PEXBLEIE2WHI</t>
  </si>
  <si>
    <t>EXPRESSION - Bleau - Incut Edges 2 - PE - M - 10 - White</t>
  </si>
  <si>
    <t>3760231342474</t>
  </si>
  <si>
    <t>PEXBLEIE2YEL</t>
  </si>
  <si>
    <t>EXPRESSION - Bleau - Incut Edges 2 - PE - M - 10 - Yellow</t>
  </si>
  <si>
    <t>3760231342412</t>
  </si>
  <si>
    <t>PEXBLEJE1BLK</t>
  </si>
  <si>
    <t>EXPRESSION - Bleau - Jugs Edges 1 - PE - XL - 5 - Black</t>
  </si>
  <si>
    <t>3760231342580</t>
  </si>
  <si>
    <t>PEXBLEJE1BLU</t>
  </si>
  <si>
    <t>EXPRESSION - Bleau - Jugs Edges 1 - PE - XL - 5 - Blue</t>
  </si>
  <si>
    <t>3760231342504</t>
  </si>
  <si>
    <t>PEXBLEJE1FLG</t>
  </si>
  <si>
    <t>EXPRESSION - Bleau - Jugs Edges 1 - PE - XL - 5 - Fluo Green</t>
  </si>
  <si>
    <t>3760231342573</t>
  </si>
  <si>
    <t>PEXBLEJE1FLO</t>
  </si>
  <si>
    <t>EXPRESSION - Bleau - Jugs Edges 1 - PE - XL - 5 - Fluo Orange</t>
  </si>
  <si>
    <t>3760231342542</t>
  </si>
  <si>
    <t>PEXBLEJE1FLP</t>
  </si>
  <si>
    <t>EXPRESSION - Bleau - Jugs Edges 1 - PE - XL - 5 - Fluo Pink</t>
  </si>
  <si>
    <t>3760231342559</t>
  </si>
  <si>
    <t>PEXBLEJE1FLY</t>
  </si>
  <si>
    <t>EXPRESSION - Bleau - Jugs Edges 1 - PE - XL - 5 - Fluo Yellow</t>
  </si>
  <si>
    <t>3760231342566</t>
  </si>
  <si>
    <t>PEXBLEJE1GRE</t>
  </si>
  <si>
    <t>EXPRESSION - Bleau - Jugs Edges 1 - PE - XL - 5 - Green</t>
  </si>
  <si>
    <t>3760231342528</t>
  </si>
  <si>
    <t>PEXBLEJE1GRY</t>
  </si>
  <si>
    <t>EXPRESSION - Bleau - Jugs Edges 1 - PE - XL - 5 - Grey</t>
  </si>
  <si>
    <t>3760231342610</t>
  </si>
  <si>
    <t>PEXBLEJE1MIN</t>
  </si>
  <si>
    <t>EXPRESSION - Bleau - Jugs Edges 1 - PE - XL - 5 - Mint</t>
  </si>
  <si>
    <t>3760231413846</t>
  </si>
  <si>
    <t>PEXBLEJE1RED</t>
  </si>
  <si>
    <t>EXPRESSION - Bleau - Jugs Edges 1 - PE - XL - 5 - Red</t>
  </si>
  <si>
    <t>3760231342511</t>
  </si>
  <si>
    <t>PEXBLEJE1VIO</t>
  </si>
  <si>
    <t>EXPRESSION - Bleau - Jugs Edges 1 - PE - XL - 5 - Violet</t>
  </si>
  <si>
    <t>3760231342603</t>
  </si>
  <si>
    <t>PEXBLEJE1WHI</t>
  </si>
  <si>
    <t>EXPRESSION - Bleau - Jugs Edges 1 - PE - XL - 5 - White</t>
  </si>
  <si>
    <t>3760231342597</t>
  </si>
  <si>
    <t>PEXBLEJE1YEL</t>
  </si>
  <si>
    <t>EXPRESSION - Bleau - Jugs Edges 1 - PE - XL - 5 - Yellow</t>
  </si>
  <si>
    <t>3760231342535</t>
  </si>
  <si>
    <t>PEXBLEJE2BLK</t>
  </si>
  <si>
    <t>EXPRESSION - Bleau - Jugs Edges 2 - PE - XL - 5 - Black</t>
  </si>
  <si>
    <t>3760231342702</t>
  </si>
  <si>
    <t>PEXBLEJE2BLU</t>
  </si>
  <si>
    <t>EXPRESSION - Bleau - Jugs Edges 2 - PE - XL - 5 - Blue</t>
  </si>
  <si>
    <t>3760231342627</t>
  </si>
  <si>
    <t>PEXBLEJE2FLG</t>
  </si>
  <si>
    <t>EXPRESSION - Bleau - Jugs Edges 2 - PE - XL - 5 - Fluo Green</t>
  </si>
  <si>
    <t>3760231342696</t>
  </si>
  <si>
    <t>PEXBLEJE2FLO</t>
  </si>
  <si>
    <t>EXPRESSION - Bleau - Jugs Edges 2 - PE - XL - 5 - Fluo Orange</t>
  </si>
  <si>
    <t>3760231342665</t>
  </si>
  <si>
    <t>PEXBLEJE2FLP</t>
  </si>
  <si>
    <t>EXPRESSION - Bleau - Jugs Edges 2 - PE - XL - 5 - Fluo Pink</t>
  </si>
  <si>
    <t>3760231342672</t>
  </si>
  <si>
    <t>PEXBLEJE2FLY</t>
  </si>
  <si>
    <t>EXPRESSION - Bleau - Jugs Edges 2 - PE - XL - 5 - Fluo Yellow</t>
  </si>
  <si>
    <t>3760231342689</t>
  </si>
  <si>
    <t>PEXBLEJE2GRE</t>
  </si>
  <si>
    <t>EXPRESSION - Bleau - Jugs Edges 2 - PE - XL - 5 - Green</t>
  </si>
  <si>
    <t>3760231342641</t>
  </si>
  <si>
    <t>PEXBLEJE2GRY</t>
  </si>
  <si>
    <t>EXPRESSION - Bleau - Jugs Edges 2 - PE - XL - 5 - Grey</t>
  </si>
  <si>
    <t>3760231342733</t>
  </si>
  <si>
    <t>PEXBLEJE2MIN</t>
  </si>
  <si>
    <t>EXPRESSION - Bleau - Jugs Edges 2 - PE - XL - 5 - Mint</t>
  </si>
  <si>
    <t>3760231413853</t>
  </si>
  <si>
    <t>PEXBLEJE2RED</t>
  </si>
  <si>
    <t>EXPRESSION - Bleau - Jugs Edges 2 - PE - XL - 5 - Red</t>
  </si>
  <si>
    <t>3760231342634</t>
  </si>
  <si>
    <t>PEXBLEJE2VIO</t>
  </si>
  <si>
    <t>EXPRESSION - Bleau - Jugs Edges 2 - PE - XL - 5 - Violet</t>
  </si>
  <si>
    <t>3760231342726</t>
  </si>
  <si>
    <t>PEXBLEJE2WHI</t>
  </si>
  <si>
    <t>EXPRESSION - Bleau - Jugs Edges 2 - PE - XL - 5 - White</t>
  </si>
  <si>
    <t>3760231342719</t>
  </si>
  <si>
    <t>PEXBLEJE2YEL</t>
  </si>
  <si>
    <t>EXPRESSION - Bleau - Jugs Edges 2 - PE - XL - 5 - Yellow</t>
  </si>
  <si>
    <t>3760231342658</t>
  </si>
  <si>
    <t>PEXBLEJUL1BLK</t>
  </si>
  <si>
    <t>EXPRESSION - Bleau - Jugs L - PE - L - 10 - Black</t>
  </si>
  <si>
    <t>3760231342825</t>
  </si>
  <si>
    <t>PEXBLEJUL1BLU</t>
  </si>
  <si>
    <t>EXPRESSION - Bleau - Jugs L - PE - L - 10 - Blue</t>
  </si>
  <si>
    <t>3760231342740</t>
  </si>
  <si>
    <t>PEXBLEJUL1FLG</t>
  </si>
  <si>
    <t>EXPRESSION - Bleau - Jugs L - PE - L - 10 - Fluo Green</t>
  </si>
  <si>
    <t>3760231342818</t>
  </si>
  <si>
    <t>PEXBLEJUL1FLO</t>
  </si>
  <si>
    <t>EXPRESSION - Bleau - Jugs L - PE - L - 10 - Fluo Orange</t>
  </si>
  <si>
    <t>3760231342788</t>
  </si>
  <si>
    <t>PEXBLEJUL1FLP</t>
  </si>
  <si>
    <t>EXPRESSION - Bleau - Jugs L - PE - L - 10 - Fluo Pink</t>
  </si>
  <si>
    <t>3760231342795</t>
  </si>
  <si>
    <t>PEXBLEJUL1FLY</t>
  </si>
  <si>
    <t>EXPRESSION - Bleau - Jugs L - PE - L - 10 - Fluo Yellow</t>
  </si>
  <si>
    <t>3760231342801</t>
  </si>
  <si>
    <t>PEXBLEJUL1GRE</t>
  </si>
  <si>
    <t>EXPRESSION - Bleau - Jugs L - PE - L - 10 - Green</t>
  </si>
  <si>
    <t>3760231342764</t>
  </si>
  <si>
    <t>PEXBLEJUL1GRY</t>
  </si>
  <si>
    <t>EXPRESSION - Bleau - Jugs L - PE - L - 10 - Grey</t>
  </si>
  <si>
    <t>3760231342856</t>
  </si>
  <si>
    <t>PEXBLEJUL1MIN</t>
  </si>
  <si>
    <t>EXPRESSION - Bleau - Jugs L - PE - L - 10 - Mint</t>
  </si>
  <si>
    <t>3760231413860</t>
  </si>
  <si>
    <t>PEXBLEJUL1RED</t>
  </si>
  <si>
    <t>EXPRESSION - Bleau - Jugs L - PE - L - 10 - Red</t>
  </si>
  <si>
    <t>3760231342757</t>
  </si>
  <si>
    <t>PEXBLEJUL1VIO</t>
  </si>
  <si>
    <t>EXPRESSION - Bleau - Jugs L - PE - L - 10 - Violet</t>
  </si>
  <si>
    <t>3760231342849</t>
  </si>
  <si>
    <t>PEXBLEJUL1WHI</t>
  </si>
  <si>
    <t>EXPRESSION - Bleau - Jugs L - PE - L - 10 - White</t>
  </si>
  <si>
    <t>3760231342832</t>
  </si>
  <si>
    <t>PEXBLEJUL1YEL</t>
  </si>
  <si>
    <t>EXPRESSION - Bleau - Jugs L - PE - L - 10 - Yellow</t>
  </si>
  <si>
    <t>3760231342771</t>
  </si>
  <si>
    <t>PEXBLEJUX1BLK</t>
  </si>
  <si>
    <t>EXPRESSION - Bleau - Jugs XL 1 - PE - XL - 5 - Black</t>
  </si>
  <si>
    <t>3760231342948</t>
  </si>
  <si>
    <t>PEXBLEJUX1BLU</t>
  </si>
  <si>
    <t>EXPRESSION - Bleau - Jugs XL 1 - PE - XL - 5 - Blue</t>
  </si>
  <si>
    <t>3760231342863</t>
  </si>
  <si>
    <t>PEXBLEJUX1FLG</t>
  </si>
  <si>
    <t>EXPRESSION - Bleau - Jugs XL 1 - PE - XL - 5 - Fluo Green</t>
  </si>
  <si>
    <t>3760231342931</t>
  </si>
  <si>
    <t>PEXBLEJUX1FLO</t>
  </si>
  <si>
    <t>EXPRESSION - Bleau - Jugs XL 1 - PE - XL - 5 - Fluo Orange</t>
  </si>
  <si>
    <t>3760231342900</t>
  </si>
  <si>
    <t>PEXBLEJUX1FLP</t>
  </si>
  <si>
    <t>EXPRESSION - Bleau - Jugs XL 1 - PE - XL - 5 - Fluo Pink</t>
  </si>
  <si>
    <t>3760231342917</t>
  </si>
  <si>
    <t>PEXBLEJUX1FLY</t>
  </si>
  <si>
    <t>EXPRESSION - Bleau - Jugs XL 1 - PE - XL - 5 - Fluo Yellow</t>
  </si>
  <si>
    <t>3760231342924</t>
  </si>
  <si>
    <t>PEXBLEJUX1GRE</t>
  </si>
  <si>
    <t>EXPRESSION - Bleau - Jugs XL 1 - PE - XL - 5 - Green</t>
  </si>
  <si>
    <t>3760231342887</t>
  </si>
  <si>
    <t>PEXBLEJUX1GRY</t>
  </si>
  <si>
    <t>EXPRESSION - Bleau - Jugs XL 1 - PE - XL - 5 - Grey</t>
  </si>
  <si>
    <t>3760231342979</t>
  </si>
  <si>
    <t>PEXBLEJUX1MIN</t>
  </si>
  <si>
    <t>EXPRESSION - Bleau - Jugs XL 1 - PE - XL - 5 - Mint</t>
  </si>
  <si>
    <t>3760231413877</t>
  </si>
  <si>
    <t>PEXBLEJUX1RED</t>
  </si>
  <si>
    <t>EXPRESSION - Bleau - Jugs XL 1 - PE - XL - 5 - Red</t>
  </si>
  <si>
    <t>3760231342870</t>
  </si>
  <si>
    <t>PEXBLEJUX1VIO</t>
  </si>
  <si>
    <t>EXPRESSION - Bleau - Jugs XL 1 - PE - XL - 5 - Violet</t>
  </si>
  <si>
    <t>3760231342962</t>
  </si>
  <si>
    <t>PEXBLEJUX1WHI</t>
  </si>
  <si>
    <t>EXPRESSION - Bleau - Jugs XL 1 - PE - XL - 5 - White</t>
  </si>
  <si>
    <t>3760231342955</t>
  </si>
  <si>
    <t>PEXBLEJUX1YEL</t>
  </si>
  <si>
    <t>EXPRESSION - Bleau - Jugs XL 1 - PE - XL - 5 - Yellow</t>
  </si>
  <si>
    <t>3760231342894</t>
  </si>
  <si>
    <t>PEXBLEJUX2BLK</t>
  </si>
  <si>
    <t>EXPRESSION - Bleau - Jugs XL 2 - PE - XL - 5 - Black</t>
  </si>
  <si>
    <t>3760231343068</t>
  </si>
  <si>
    <t>PEXBLEJUX2BLU</t>
  </si>
  <si>
    <t>EXPRESSION - Bleau - Jugs XL 2 - PE - XL - 5 - Blue</t>
  </si>
  <si>
    <t>3760231342986</t>
  </si>
  <si>
    <t>PEXBLEJUX2FLG</t>
  </si>
  <si>
    <t>EXPRESSION - Bleau - Jugs XL 2 - PE - XL - 5 - Fluo Green</t>
  </si>
  <si>
    <t>3760231343051</t>
  </si>
  <si>
    <t>PEXBLEJUX2FLO</t>
  </si>
  <si>
    <t>EXPRESSION - Bleau - Jugs XL 2 - PE - XL - 5 - Fluo Orange</t>
  </si>
  <si>
    <t>3760231343020</t>
  </si>
  <si>
    <t>PEXBLEJUX2FLP</t>
  </si>
  <si>
    <t>EXPRESSION - Bleau - Jugs XL 2 - PE - XL - 5 - Fluo Pink</t>
  </si>
  <si>
    <t>3760231343037</t>
  </si>
  <si>
    <t>PEXBLEJUX2FLY</t>
  </si>
  <si>
    <t>EXPRESSION - Bleau - Jugs XL 2 - PE - XL - 5 - Fluo Yellow</t>
  </si>
  <si>
    <t>3760231343044</t>
  </si>
  <si>
    <t>PEXBLEJUX2GRE</t>
  </si>
  <si>
    <t>EXPRESSION - Bleau - Jugs XL 2 - PE - XL - 5 - Green</t>
  </si>
  <si>
    <t>3760231343006</t>
  </si>
  <si>
    <t>PEXBLEJUX2GRY</t>
  </si>
  <si>
    <t>EXPRESSION - Bleau - Jugs XL 2 - PE - XL - 5 - Grey</t>
  </si>
  <si>
    <t>3760231343099</t>
  </si>
  <si>
    <t>PEXBLEJUX2MIN</t>
  </si>
  <si>
    <t>EXPRESSION - Bleau - Jugs XL 2 - PE - XL - 5 - Mint</t>
  </si>
  <si>
    <t>3760231413884</t>
  </si>
  <si>
    <t>PEXBLEJUX2RED</t>
  </si>
  <si>
    <t>EXPRESSION - Bleau - Jugs XL 2 - PE - XL - 5 - Red</t>
  </si>
  <si>
    <t>3760231342993</t>
  </si>
  <si>
    <t>PEXBLEJUX2VIO</t>
  </si>
  <si>
    <t>EXPRESSION - Bleau - Jugs XL 2 - PE - XL - 5 - Violet</t>
  </si>
  <si>
    <t>3760231343082</t>
  </si>
  <si>
    <t>PEXBLEJUX2WHI</t>
  </si>
  <si>
    <t>EXPRESSION - Bleau - Jugs XL 2 - PE - XL - 5 - White</t>
  </si>
  <si>
    <t>3760231343075</t>
  </si>
  <si>
    <t>PEXBLEJUX2YEL</t>
  </si>
  <si>
    <t>EXPRESSION - Bleau - Jugs XL 2 - PE - XL - 5 - Yellow</t>
  </si>
  <si>
    <t>3760231343013</t>
  </si>
  <si>
    <t>PEXBLEJUX3BLK</t>
  </si>
  <si>
    <t>EXPRESSION - Bleau - Jugs XL 3 - PE - XL - 5 - Black</t>
  </si>
  <si>
    <t>3760231343181</t>
  </si>
  <si>
    <t>PEXBLEJUX3BLU</t>
  </si>
  <si>
    <t>EXPRESSION - Bleau - Jugs XL 3 - PE - XL - 5 - Blue</t>
  </si>
  <si>
    <t>3760231343105</t>
  </si>
  <si>
    <t>PEXBLEJUX3FLG</t>
  </si>
  <si>
    <t>EXPRESSION - Bleau - Jugs XL 3 - PE - XL - 5 - Fluo Green</t>
  </si>
  <si>
    <t>3760231343174</t>
  </si>
  <si>
    <t>PEXBLEJUX3FLO</t>
  </si>
  <si>
    <t>EXPRESSION - Bleau - Jugs XL 3 - PE - XL - 5 - Fluo Orange</t>
  </si>
  <si>
    <t>3760231343143</t>
  </si>
  <si>
    <t>PEXBLEJUX3FLP</t>
  </si>
  <si>
    <t>EXPRESSION - Bleau - Jugs XL 3 - PE - XL - 5 - Fluo Pink</t>
  </si>
  <si>
    <t>3760231343150</t>
  </si>
  <si>
    <t>PEXBLEJUX3FLY</t>
  </si>
  <si>
    <t>EXPRESSION - Bleau - Jugs XL 3 - PE - XL - 5 - Fluo Yellow</t>
  </si>
  <si>
    <t>3760231343167</t>
  </si>
  <si>
    <t>PEXBLEJUX3GRE</t>
  </si>
  <si>
    <t>EXPRESSION - Bleau - Jugs XL 3 - PE - XL - 5 - Green</t>
  </si>
  <si>
    <t>3760231343129</t>
  </si>
  <si>
    <t>PEXBLEJUX3GRY</t>
  </si>
  <si>
    <t>EXPRESSION - Bleau - Jugs XL 3 - PE - XL - 5 - Grey</t>
  </si>
  <si>
    <t>3760231343211</t>
  </si>
  <si>
    <t>PEXBLEJUX3MIN</t>
  </si>
  <si>
    <t>EXPRESSION - Bleau - Jugs XL 3 - PE - XL - 5 - Mint</t>
  </si>
  <si>
    <t>3760231413891</t>
  </si>
  <si>
    <t>PEXBLEJUX3RED</t>
  </si>
  <si>
    <t>EXPRESSION - Bleau - Jugs XL 3 - PE - XL - 5 - Red</t>
  </si>
  <si>
    <t>3760231343112</t>
  </si>
  <si>
    <t>PEXBLEJUX3VIO</t>
  </si>
  <si>
    <t>EXPRESSION - Bleau - Jugs XL 3 - PE - XL - 5 - Violet</t>
  </si>
  <si>
    <t>3760231343204</t>
  </si>
  <si>
    <t>PEXBLEJUX3WHI</t>
  </si>
  <si>
    <t>EXPRESSION - Bleau - Jugs XL 3 - PE - XL - 5 - White</t>
  </si>
  <si>
    <t>3760231343198</t>
  </si>
  <si>
    <t>PEXBLEJUX3YEL</t>
  </si>
  <si>
    <t>EXPRESSION - Bleau - Jugs XL 3 - PE - XL - 5 - Yellow</t>
  </si>
  <si>
    <t>3760231343136</t>
  </si>
  <si>
    <t>PEXBLEJUX4BLK</t>
  </si>
  <si>
    <t>EXPRESSION - Bleau - Jugs XL 4 - PE - XL - 5 - Black</t>
  </si>
  <si>
    <t>3760231343303</t>
  </si>
  <si>
    <t>PEXBLEJUX4BLU</t>
  </si>
  <si>
    <t>EXPRESSION - Bleau - Jugs XL 4 - PE - XL - 5 - Blue</t>
  </si>
  <si>
    <t>3760231343228</t>
  </si>
  <si>
    <t>PEXBLEJUX4FLG</t>
  </si>
  <si>
    <t>EXPRESSION - Bleau - Jugs XL 4 - PE - XL - 5 - Fluo Green</t>
  </si>
  <si>
    <t>3760231343297</t>
  </si>
  <si>
    <t>PEXBLEJUX4FLO</t>
  </si>
  <si>
    <t>EXPRESSION - Bleau - Jugs XL 4 - PE - XL - 5 - Fluo Orange</t>
  </si>
  <si>
    <t>3760231343266</t>
  </si>
  <si>
    <t>PEXBLEJUX4FLP</t>
  </si>
  <si>
    <t>EXPRESSION - Bleau - Jugs XL 4 - PE - XL - 5 - Fluo Pink</t>
  </si>
  <si>
    <t>3760231343273</t>
  </si>
  <si>
    <t>PEXBLEJUX4FLY</t>
  </si>
  <si>
    <t>EXPRESSION - Bleau - Jugs XL 4 - PE - XL - 5 - Fluo Yellow</t>
  </si>
  <si>
    <t>3760231343280</t>
  </si>
  <si>
    <t>PEXBLEJUX4GRE</t>
  </si>
  <si>
    <t>EXPRESSION - Bleau - Jugs XL 4 - PE - XL - 5 - Green</t>
  </si>
  <si>
    <t>3760231343242</t>
  </si>
  <si>
    <t>PEXBLEJUX4GRY</t>
  </si>
  <si>
    <t>EXPRESSION - Bleau - Jugs XL 4 - PE - XL - 5 - Grey</t>
  </si>
  <si>
    <t>3760231343334</t>
  </si>
  <si>
    <t>PEXBLEJUX4MIN</t>
  </si>
  <si>
    <t>EXPRESSION - Bleau - Jugs XL 4 - PE - XL - 5 - Mint</t>
  </si>
  <si>
    <t>3760231413907</t>
  </si>
  <si>
    <t>PEXBLEJUX4RED</t>
  </si>
  <si>
    <t>EXPRESSION - Bleau - Jugs XL 4 - PE - XL - 5 - Red</t>
  </si>
  <si>
    <t>3760231343235</t>
  </si>
  <si>
    <t>PEXBLEJUX4VIO</t>
  </si>
  <si>
    <t>EXPRESSION - Bleau - Jugs XL 4 - PE - XL - 5 - Violet</t>
  </si>
  <si>
    <t>3760231343327</t>
  </si>
  <si>
    <t>PEXBLEJUX4WHI</t>
  </si>
  <si>
    <t>EXPRESSION - Bleau - Jugs XL 4 - PE - XL - 5 - White</t>
  </si>
  <si>
    <t>3760231343310</t>
  </si>
  <si>
    <t>PEXBLEJUX4YEL</t>
  </si>
  <si>
    <t>EXPRESSION - Bleau - Jugs XL 4 - PE - XL - 5 - Yellow</t>
  </si>
  <si>
    <t>3760231343259</t>
  </si>
  <si>
    <t>PEXBLEMISL1BLK</t>
  </si>
  <si>
    <t>EXPRESSION - Bleau - Micro Slopers - PE - M - 10 - Black</t>
  </si>
  <si>
    <t>3760231355795</t>
  </si>
  <si>
    <t>PEXBLEMISL1BLU</t>
  </si>
  <si>
    <t>EXPRESSION - Bleau - Micro Slopers - PE - M - 10 - Blue</t>
  </si>
  <si>
    <t>3760231355719</t>
  </si>
  <si>
    <t>PEXBLEMISL1FLG</t>
  </si>
  <si>
    <t>EXPRESSION - Bleau - Micro Slopers - PE - M - 10 - Fluo Green</t>
  </si>
  <si>
    <t>3760231355788</t>
  </si>
  <si>
    <t>PEXBLEMISL1FLO</t>
  </si>
  <si>
    <t>EXPRESSION - Bleau - Micro Slopers - PE - M - 10 - Fluo Orange</t>
  </si>
  <si>
    <t>3760231355757</t>
  </si>
  <si>
    <t>PEXBLEMISL1FLP</t>
  </si>
  <si>
    <t>EXPRESSION - Bleau - Micro Slopers - PE - M - 10 - Fluo Pink</t>
  </si>
  <si>
    <t>3760231355764</t>
  </si>
  <si>
    <t>PEXBLEMISL1FLY</t>
  </si>
  <si>
    <t>EXPRESSION - Bleau - Micro Slopers - PE - M - 10 - Fluo Yellow</t>
  </si>
  <si>
    <t>3760231355771</t>
  </si>
  <si>
    <t>PEXBLEMISL1GRE</t>
  </si>
  <si>
    <t>EXPRESSION - Bleau - Micro Slopers - PE - M - 10 - Green</t>
  </si>
  <si>
    <t>3760231355733</t>
  </si>
  <si>
    <t>PEXBLEMISL1GRY</t>
  </si>
  <si>
    <t>EXPRESSION - Bleau - Micro Slopers - PE - M - 10 - Grey</t>
  </si>
  <si>
    <t>3760231355825</t>
  </si>
  <si>
    <t>PEXBLEMISL1MIN</t>
  </si>
  <si>
    <t>EXPRESSION - Bleau - Micro Slopers - PE - M - 10 - Mint</t>
  </si>
  <si>
    <t>3760231413914</t>
  </si>
  <si>
    <t>PEXBLEMISL1RED</t>
  </si>
  <si>
    <t>EXPRESSION - Bleau - Micro Slopers - PE - M - 10 - Red</t>
  </si>
  <si>
    <t>3760231355726</t>
  </si>
  <si>
    <t>PEXBLEMISL1VIO</t>
  </si>
  <si>
    <t>EXPRESSION - Bleau - Micro Slopers - PE - M - 10 - Violet</t>
  </si>
  <si>
    <t>3760231355818</t>
  </si>
  <si>
    <t>PEXBLEMISL1WHI</t>
  </si>
  <si>
    <t>EXPRESSION - Bleau - Micro Slopers - PE - M - 10 - White</t>
  </si>
  <si>
    <t>3760231355801</t>
  </si>
  <si>
    <t>PEXBLEMISL1YEL</t>
  </si>
  <si>
    <t>EXPRESSION - Bleau - Micro Slopers - PE - M - 10 - Yellow</t>
  </si>
  <si>
    <t>3760231355740</t>
  </si>
  <si>
    <t>PEXBLEMJU1BLK</t>
  </si>
  <si>
    <t>EXPRESSION - Bleau - Mini Jugs - PE - M - 20 - Black</t>
  </si>
  <si>
    <t>3760231343426</t>
  </si>
  <si>
    <t>PEXBLEMJU1BLU</t>
  </si>
  <si>
    <t>EXPRESSION - Bleau - Mini Jugs - PE - M - 20 - Blue</t>
  </si>
  <si>
    <t>3760231343341</t>
  </si>
  <si>
    <t>PEXBLEMJU1FLG</t>
  </si>
  <si>
    <t>EXPRESSION - Bleau - Mini Jugs - PE - M - 20 - Fluo Green</t>
  </si>
  <si>
    <t>3760231343419</t>
  </si>
  <si>
    <t>PEXBLEMJU1FLO</t>
  </si>
  <si>
    <t>EXPRESSION - Bleau - Mini Jugs - PE - M - 20 - Fluo Orange</t>
  </si>
  <si>
    <t>3760231343389</t>
  </si>
  <si>
    <t>PEXBLEMJU1FLP</t>
  </si>
  <si>
    <t>EXPRESSION - Bleau - Mini Jugs - PE - M - 20 - Fluo Pink</t>
  </si>
  <si>
    <t>3760231343396</t>
  </si>
  <si>
    <t>PEXBLEMJU1FLY</t>
  </si>
  <si>
    <t>EXPRESSION - Bleau - Mini Jugs - PE - M - 20 - Fluo Yellow</t>
  </si>
  <si>
    <t>3760231343402</t>
  </si>
  <si>
    <t>PEXBLEMJU1GRE</t>
  </si>
  <si>
    <t>EXPRESSION - Bleau - Mini Jugs - PE - M - 20 - Green</t>
  </si>
  <si>
    <t>3760231343365</t>
  </si>
  <si>
    <t>PEXBLEMJU1GRY</t>
  </si>
  <si>
    <t>EXPRESSION - Bleau - Mini Jugs - PE - M - 20 - Grey</t>
  </si>
  <si>
    <t>3760231343457</t>
  </si>
  <si>
    <t>PEXBLEMJU1MIN</t>
  </si>
  <si>
    <t>EXPRESSION - Bleau - Mini Jugs - PE - M - 20 - Mint</t>
  </si>
  <si>
    <t>3760231413921</t>
  </si>
  <si>
    <t>PEXBLEMJU1RED</t>
  </si>
  <si>
    <t>EXPRESSION - Bleau - Mini Jugs - PE - M - 20 - Red</t>
  </si>
  <si>
    <t>3760231343358</t>
  </si>
  <si>
    <t>PEXBLEMJU1VIO</t>
  </si>
  <si>
    <t>EXPRESSION - Bleau - Mini Jugs - PE - M - 20 - Violet</t>
  </si>
  <si>
    <t>3760231343440</t>
  </si>
  <si>
    <t>PEXBLEMJU1WHI</t>
  </si>
  <si>
    <t>EXPRESSION - Bleau - Mini Jugs - PE - M - 20 - White</t>
  </si>
  <si>
    <t>3760231343433</t>
  </si>
  <si>
    <t>PEXBLEMJU1YEL</t>
  </si>
  <si>
    <t>EXPRESSION - Bleau - Mini Jugs - PE - M - 20 - Yellow</t>
  </si>
  <si>
    <t>3760231343372</t>
  </si>
  <si>
    <t>PEXBLEMJU2BLK</t>
  </si>
  <si>
    <t>EXPRESSION - Bleau - Mini Jugs 2 - PE - M - 20 - Black</t>
  </si>
  <si>
    <t>3760231384467</t>
  </si>
  <si>
    <t>PEXBLEMJU2BLU</t>
  </si>
  <si>
    <t>EXPRESSION - Bleau - Mini Jugs 2 - PE - M - 20 - Blue</t>
  </si>
  <si>
    <t>3760231384474</t>
  </si>
  <si>
    <t>PEXBLEMJU2FLG</t>
  </si>
  <si>
    <t>EXPRESSION - Bleau - Mini Jugs 2 - PE - M - 20 - Fluo Green</t>
  </si>
  <si>
    <t>3760231384481</t>
  </si>
  <si>
    <t>PEXBLEMJU2FLO</t>
  </si>
  <si>
    <t>EXPRESSION - Bleau - Mini Jugs 2 - PE - M - 20 - Fluo Orange</t>
  </si>
  <si>
    <t>3760231384498</t>
  </si>
  <si>
    <t>PEXBLEMJU2FLP</t>
  </si>
  <si>
    <t>EXPRESSION - Bleau - Mini Jugs 2 - PE - M - 20 - Fluo Pink</t>
  </si>
  <si>
    <t>3760231384504</t>
  </si>
  <si>
    <t>PEXBLEMJU2FLY</t>
  </si>
  <si>
    <t>EXPRESSION - Bleau - Mini Jugs 2 - PE - M - 20 - Fluo Yellow</t>
  </si>
  <si>
    <t>3760231384511</t>
  </si>
  <si>
    <t>PEXBLEMJU2GRE</t>
  </si>
  <si>
    <t>EXPRESSION - Bleau - Mini Jugs 2 - PE - M - 20 - Green</t>
  </si>
  <si>
    <t>3760231384528</t>
  </si>
  <si>
    <t>PEXBLEMJU2GRY</t>
  </si>
  <si>
    <t>EXPRESSION - Bleau - Mini Jugs 2 - PE - M - 20 - Grey</t>
  </si>
  <si>
    <t>3760231384535</t>
  </si>
  <si>
    <t>PEXBLEMJU2MIN</t>
  </si>
  <si>
    <t>EXPRESSION - Bleau - Mini Jugs 2 - PE - M - 20 - Mint</t>
  </si>
  <si>
    <t>3760231413938</t>
  </si>
  <si>
    <t>PEXBLEMJU2RED</t>
  </si>
  <si>
    <t>EXPRESSION - Bleau - Mini Jugs 2 - PE - M - 20 - Red</t>
  </si>
  <si>
    <t>3760231384542</t>
  </si>
  <si>
    <t>PEXBLEMJU2VIO</t>
  </si>
  <si>
    <t>EXPRESSION - Bleau - Mini Jugs 2 - PE - M - 20 - Violet</t>
  </si>
  <si>
    <t>3760231384559</t>
  </si>
  <si>
    <t>PEXBLEMJU2WHI</t>
  </si>
  <si>
    <t>EXPRESSION - Bleau - Mini Jugs 2 - PE - M - 20 - White</t>
  </si>
  <si>
    <t>3760231384566</t>
  </si>
  <si>
    <t>PEXBLEMJU2YEL</t>
  </si>
  <si>
    <t>EXPRESSION - Bleau - Mini Jugs 2 - PE - M - 20 - Yellow</t>
  </si>
  <si>
    <t>3760231384573</t>
  </si>
  <si>
    <t>PEXBLEPEB1BLK</t>
  </si>
  <si>
    <t>EXPRESSION - Bleau - Pebbles - PU - M - 20 - Black</t>
  </si>
  <si>
    <t>3760231355672</t>
  </si>
  <si>
    <t>PEXBLEPEB1BLU</t>
  </si>
  <si>
    <t>EXPRESSION - Bleau - Pebbles - PU - M - 20 - Blue</t>
  </si>
  <si>
    <t>3760231355597</t>
  </si>
  <si>
    <t>PEXBLEPEB1FLG</t>
  </si>
  <si>
    <t>EXPRESSION - Bleau - Pebbles - PU - M - 20 - Fluo Green</t>
  </si>
  <si>
    <t>3760231355665</t>
  </si>
  <si>
    <t>PEXBLEPEB1FLO</t>
  </si>
  <si>
    <t>EXPRESSION - Bleau - Pebbles - PU - M - 20 - Fluo Orange</t>
  </si>
  <si>
    <t>3760231355634</t>
  </si>
  <si>
    <t>PEXBLEPEB1FLP</t>
  </si>
  <si>
    <t>EXPRESSION - Bleau - Pebbles - PU - M - 20 - Fluo Pink</t>
  </si>
  <si>
    <t>3760231355641</t>
  </si>
  <si>
    <t>PEXBLEPEB1FLY</t>
  </si>
  <si>
    <t>EXPRESSION - Bleau - Pebbles - PU - M - 20 - Fluo Yellow</t>
  </si>
  <si>
    <t>3760231355658</t>
  </si>
  <si>
    <t>PEXBLEPEB1GRE</t>
  </si>
  <si>
    <t>EXPRESSION - Bleau - Pebbles - PU - M - 20 - Green</t>
  </si>
  <si>
    <t>3760231355610</t>
  </si>
  <si>
    <t>PEXBLEPEB1GRY</t>
  </si>
  <si>
    <t>EXPRESSION - Bleau - Pebbles - PU - M - 20 - Grey</t>
  </si>
  <si>
    <t>3760231355702</t>
  </si>
  <si>
    <t>PEXBLEPEB1MIN</t>
  </si>
  <si>
    <t>EXPRESSION - Bleau - Pebbles - PU - M - 20 - Mint</t>
  </si>
  <si>
    <t>3760231413945</t>
  </si>
  <si>
    <t>PEXBLEPEB1RED</t>
  </si>
  <si>
    <t>EXPRESSION - Bleau - Pebbles - PU - M - 20 - Red</t>
  </si>
  <si>
    <t>3760231355603</t>
  </si>
  <si>
    <t>PEXBLEPEB1VIO</t>
  </si>
  <si>
    <t>EXPRESSION - Bleau - Pebbles - PU - M - 20 - Violet</t>
  </si>
  <si>
    <t>3760231355696</t>
  </si>
  <si>
    <t>PEXBLEPEB1WHI</t>
  </si>
  <si>
    <t>EXPRESSION - Bleau - Pebbles - PU - M - 20 - White</t>
  </si>
  <si>
    <t>3760231355689</t>
  </si>
  <si>
    <t>PEXBLEPEB1YEL</t>
  </si>
  <si>
    <t>EXPRESSION - Bleau - Pebbles - PU - M - 20 - Yellow</t>
  </si>
  <si>
    <t>3760231355627</t>
  </si>
  <si>
    <t>PEXBLEPI1BLK</t>
  </si>
  <si>
    <t>EXPRESSION - Bleau - Pinches 1 - PE - L - 10 - Black</t>
  </si>
  <si>
    <t>3760231343549</t>
  </si>
  <si>
    <t>PEXBLEPI1BLU</t>
  </si>
  <si>
    <t>EXPRESSION - Bleau - Pinches 1 - PE - L - 10 - Blue</t>
  </si>
  <si>
    <t>3760231343464</t>
  </si>
  <si>
    <t>PEXBLEPI1FLG</t>
  </si>
  <si>
    <t>EXPRESSION - Bleau - Pinches 1 - PE - L - 10 - Fluo Green</t>
  </si>
  <si>
    <t>3760231343532</t>
  </si>
  <si>
    <t>PEXBLEPI1FLO</t>
  </si>
  <si>
    <t>EXPRESSION - Bleau - Pinches 1 - PE - L - 10 - Fluo Orange</t>
  </si>
  <si>
    <t>3760231343501</t>
  </si>
  <si>
    <t>PEXBLEPI1FLP</t>
  </si>
  <si>
    <t>EXPRESSION - Bleau - Pinches 1 - PE - L - 10 - Fluo Pink</t>
  </si>
  <si>
    <t>3760231343518</t>
  </si>
  <si>
    <t>PEXBLEPI1FLY</t>
  </si>
  <si>
    <t>EXPRESSION - Bleau - Pinches 1 - PE - L - 10 - Fluo Yellow</t>
  </si>
  <si>
    <t>3760231343525</t>
  </si>
  <si>
    <t>PEXBLEPI1GRE</t>
  </si>
  <si>
    <t>EXPRESSION - Bleau - Pinches 1 - PE - L - 10 - Green</t>
  </si>
  <si>
    <t>3760231343488</t>
  </si>
  <si>
    <t>PEXBLEPI1GRY</t>
  </si>
  <si>
    <t>EXPRESSION - Bleau - Pinches 1 - PE - L - 10 - Grey</t>
  </si>
  <si>
    <t>3760231343570</t>
  </si>
  <si>
    <t>PEXBLEPI1MIN</t>
  </si>
  <si>
    <t>EXPRESSION - Bleau - Pinches 1 - PE - L - 10 - Mint</t>
  </si>
  <si>
    <t>3760231413952</t>
  </si>
  <si>
    <t>PEXBLEPI1RED</t>
  </si>
  <si>
    <t>EXPRESSION - Bleau - Pinches 1 - PE - L - 10 - Red</t>
  </si>
  <si>
    <t>3760231343471</t>
  </si>
  <si>
    <t>PEXBLEPI1VIO</t>
  </si>
  <si>
    <t>EXPRESSION - Bleau - Pinches 1 - PE - L - 10 - Violet</t>
  </si>
  <si>
    <t>3760231343563</t>
  </si>
  <si>
    <t>PEXBLEPI1WHI</t>
  </si>
  <si>
    <t>EXPRESSION - Bleau - Pinches 1 - PE - L - 10 - White</t>
  </si>
  <si>
    <t>3760231343556</t>
  </si>
  <si>
    <t>PEXBLEPI1YEL</t>
  </si>
  <si>
    <t>EXPRESSION - Bleau - Pinches 1 - PE - L - 10 - Yellow</t>
  </si>
  <si>
    <t>3760231343495</t>
  </si>
  <si>
    <t>PEXBLEPI2BLK</t>
  </si>
  <si>
    <t>EXPRESSION - Bleau - Pinches 2 - PE - XL - 5 - Black</t>
  </si>
  <si>
    <t>3760231343662</t>
  </si>
  <si>
    <t>PEXBLEPI2BLU</t>
  </si>
  <si>
    <t>EXPRESSION - Bleau - Pinches 2 - PE - XL - 5 - Blue</t>
  </si>
  <si>
    <t>3760231343587</t>
  </si>
  <si>
    <t>PEXBLEPI2FLG</t>
  </si>
  <si>
    <t>EXPRESSION - Bleau - Pinches 2 - PE - XL - 5 - Fluo Green</t>
  </si>
  <si>
    <t>3760231343655</t>
  </si>
  <si>
    <t>PEXBLEPI2FLO</t>
  </si>
  <si>
    <t>EXPRESSION - Bleau - Pinches 2 - PE - XL - 5 - Fluo Orange</t>
  </si>
  <si>
    <t>3760231343624</t>
  </si>
  <si>
    <t>PEXBLEPI2FLP</t>
  </si>
  <si>
    <t>EXPRESSION - Bleau - Pinches 2 - PE - XL - 5 - Fluo Pink</t>
  </si>
  <si>
    <t>3760231343631</t>
  </si>
  <si>
    <t>PEXBLEPI2FLY</t>
  </si>
  <si>
    <t>EXPRESSION - Bleau - Pinches 2 - PE - XL - 5 - Fluo Yellow</t>
  </si>
  <si>
    <t>3760231343648</t>
  </si>
  <si>
    <t>PEXBLEPI2GRE</t>
  </si>
  <si>
    <t>EXPRESSION - Bleau - Pinches 2 - PE - XL - 5 - Green</t>
  </si>
  <si>
    <t>3760231343600</t>
  </si>
  <si>
    <t>PEXBLEPI2GRY</t>
  </si>
  <si>
    <t>EXPRESSION - Bleau - Pinches 2 - PE - XL - 5 - Grey</t>
  </si>
  <si>
    <t>3760231343693</t>
  </si>
  <si>
    <t>PEXBLEPI2MIN</t>
  </si>
  <si>
    <t>EXPRESSION - Bleau - Pinches 2 - PE - XL - 5 - Mint</t>
  </si>
  <si>
    <t>3760231413969</t>
  </si>
  <si>
    <t>PEXBLEPI2RED</t>
  </si>
  <si>
    <t>EXPRESSION - Bleau - Pinches 2 - PE - XL - 5 - Red</t>
  </si>
  <si>
    <t>3760231343594</t>
  </si>
  <si>
    <t>PEXBLEPI2VIO</t>
  </si>
  <si>
    <t>EXPRESSION - Bleau - Pinches 2 - PE - XL - 5 - Violet</t>
  </si>
  <si>
    <t>3760231343686</t>
  </si>
  <si>
    <t>PEXBLEPI2WHI</t>
  </si>
  <si>
    <t>EXPRESSION - Bleau - Pinches 2 - PE - XL - 5 - White</t>
  </si>
  <si>
    <t>3760231343679</t>
  </si>
  <si>
    <t>PEXBLEPI2YEL</t>
  </si>
  <si>
    <t>EXPRESSION - Bleau - Pinches 2 - PE - XL - 5 - Yellow</t>
  </si>
  <si>
    <t>3760231343617</t>
  </si>
  <si>
    <t>PEXBLEXXL1BLK</t>
  </si>
  <si>
    <t>EXPRESSION - Bleau - XXL 1 - PU - XXL - 2 - Black</t>
  </si>
  <si>
    <t>3760231344027</t>
  </si>
  <si>
    <t>PEXBLEXXL1BLU</t>
  </si>
  <si>
    <t>EXPRESSION - Bleau - XXL 1 - PU - XXL - 2 - Blue</t>
  </si>
  <si>
    <t>3760231343945</t>
  </si>
  <si>
    <t>PEXBLEXXL1FLG</t>
  </si>
  <si>
    <t>EXPRESSION - Bleau - XXL 1 - PU - XXL - 2 - Fluo Green</t>
  </si>
  <si>
    <t>3760231344010</t>
  </si>
  <si>
    <t>PEXBLEXXL1FLO</t>
  </si>
  <si>
    <t>EXPRESSION - Bleau - XXL 1 - PU - XXL - 2 - Fluo Orange</t>
  </si>
  <si>
    <t>3760231343983</t>
  </si>
  <si>
    <t>PEXBLEXXL1FLP</t>
  </si>
  <si>
    <t>EXPRESSION - Bleau - XXL 1 - PU - XXL - 2 - Fluo Pink</t>
  </si>
  <si>
    <t>3760231343990</t>
  </si>
  <si>
    <t>PEXBLEXXL1FLY</t>
  </si>
  <si>
    <t>EXPRESSION - Bleau - XXL 1 - PU - XXL - 2 - Fluo Yellow</t>
  </si>
  <si>
    <t>3760231344003</t>
  </si>
  <si>
    <t>PEXBLEXXL1GRE</t>
  </si>
  <si>
    <t>EXPRESSION - Bleau - XXL 1 - PU - XXL - 2 - Green</t>
  </si>
  <si>
    <t>3760231343969</t>
  </si>
  <si>
    <t>PEXBLEXXL1GRY</t>
  </si>
  <si>
    <t>EXPRESSION - Bleau - XXL 1 - PU - XXL - 2 - Grey</t>
  </si>
  <si>
    <t>3760231344058</t>
  </si>
  <si>
    <t>PEXBLEXXL1MIN</t>
  </si>
  <si>
    <t>EXPRESSION - Bleau - XXL 1 - PU - XXL - 2 - Mint</t>
  </si>
  <si>
    <t>3760231413976</t>
  </si>
  <si>
    <t>PEXBLEXXL1RED</t>
  </si>
  <si>
    <t>EXPRESSION - Bleau - XXL 1 - PU - XXL - 2 - Red</t>
  </si>
  <si>
    <t>3760231343952</t>
  </si>
  <si>
    <t>PEXBLEXXL1VIO</t>
  </si>
  <si>
    <t>EXPRESSION - Bleau - XXL 1 - PU - XXL - 2 - Violet</t>
  </si>
  <si>
    <t>3760231344041</t>
  </si>
  <si>
    <t>PEXBLEXXL1WHI</t>
  </si>
  <si>
    <t>EXPRESSION - Bleau - XXL 1 - PU - XXL - 2 - White</t>
  </si>
  <si>
    <t>3760231344034</t>
  </si>
  <si>
    <t>PEXBLEXXL1YEL</t>
  </si>
  <si>
    <t>EXPRESSION - Bleau - XXL 1 - PU - XXL - 2 - Yellow</t>
  </si>
  <si>
    <t>3760231343976</t>
  </si>
  <si>
    <t>PEXBLEXXL2BLK</t>
  </si>
  <si>
    <t>EXPRESSION - Bleau - XXL 2 - PU - XXL - 2 - Black</t>
  </si>
  <si>
    <t>3760231344140</t>
  </si>
  <si>
    <t>PEXBLEXXL2BLU</t>
  </si>
  <si>
    <t>EXPRESSION - Bleau - XXL 2 - PU - XXL - 2 - Blue</t>
  </si>
  <si>
    <t>3760231344065</t>
  </si>
  <si>
    <t>PEXBLEXXL2FLG</t>
  </si>
  <si>
    <t>EXPRESSION - Bleau - XXL 2 - PU - XXL - 2 - Fluo Green</t>
  </si>
  <si>
    <t>3760231344133</t>
  </si>
  <si>
    <t>PEXBLEXXL2FLO</t>
  </si>
  <si>
    <t>EXPRESSION - Bleau - XXL 2 - PU - XXL - 2 - Fluo Orange</t>
  </si>
  <si>
    <t>3760231344102</t>
  </si>
  <si>
    <t>PEXBLEXXL2FLP</t>
  </si>
  <si>
    <t>EXPRESSION - Bleau - XXL 2 - PU - XXL - 2 - Fluo Pink</t>
  </si>
  <si>
    <t>3760231344119</t>
  </si>
  <si>
    <t>PEXBLEXXL2FLY</t>
  </si>
  <si>
    <t>EXPRESSION - Bleau - XXL 2 - PU - XXL - 2 - Fluo Yellow</t>
  </si>
  <si>
    <t>3760231344126</t>
  </si>
  <si>
    <t>PEXBLEXXL2GRE</t>
  </si>
  <si>
    <t>EXPRESSION - Bleau - XXL 2 - PU - XXL - 2 - Green</t>
  </si>
  <si>
    <t>3760231344089</t>
  </si>
  <si>
    <t>PEXBLEXXL2GRY</t>
  </si>
  <si>
    <t>EXPRESSION - Bleau - XXL 2 - PU - XXL - 2 - Grey</t>
  </si>
  <si>
    <t>3760231344171</t>
  </si>
  <si>
    <t>PEXBLEXXL2MIN</t>
  </si>
  <si>
    <t>EXPRESSION - Bleau - XXL 2 - PU - XXL - 2 - Mint</t>
  </si>
  <si>
    <t>3760231413983</t>
  </si>
  <si>
    <t>PEXBLEXXL2RED</t>
  </si>
  <si>
    <t>EXPRESSION - Bleau - XXL 2 - PU - XXL - 2 - Red</t>
  </si>
  <si>
    <t>3760231344072</t>
  </si>
  <si>
    <t>PEXBLEXXL2VIO</t>
  </si>
  <si>
    <t>EXPRESSION - Bleau - XXL 2 - PU - XXL - 2 - Violet</t>
  </si>
  <si>
    <t>3760231344164</t>
  </si>
  <si>
    <t>PEXBLEXXL2WHI</t>
  </si>
  <si>
    <t>EXPRESSION - Bleau - XXL 2 - PU - XXL - 2 - White</t>
  </si>
  <si>
    <t>3760231344157</t>
  </si>
  <si>
    <t>PEXBLEXXL2YEL</t>
  </si>
  <si>
    <t>EXPRESSION - Bleau - XXL 2 - PU - XXL - 2 - Yellow</t>
  </si>
  <si>
    <t>3760231344096</t>
  </si>
  <si>
    <t>PEXBLEXXL3BLK</t>
  </si>
  <si>
    <t>EXPRESSION - Bleau - XXL 3 - PU - XXL - 2 - Black</t>
  </si>
  <si>
    <t>3760231344263</t>
  </si>
  <si>
    <t>PEXBLEXXL3BLU</t>
  </si>
  <si>
    <t>EXPRESSION - Bleau - XXL 3 - PU - XXL - 2 - Blue</t>
  </si>
  <si>
    <t>3760231344188</t>
  </si>
  <si>
    <t>PEXBLEXXL3FLG</t>
  </si>
  <si>
    <t>EXPRESSION - Bleau - XXL 3 - PU - XXL - 2 - Fluo Green</t>
  </si>
  <si>
    <t>3760231344256</t>
  </si>
  <si>
    <t>PEXBLEXXL3FLO</t>
  </si>
  <si>
    <t>EXPRESSION - Bleau - XXL 3 - PU - XXL - 2 - Fluo Orange</t>
  </si>
  <si>
    <t>3760231344225</t>
  </si>
  <si>
    <t>PEXBLEXXL3FLP</t>
  </si>
  <si>
    <t>EXPRESSION - Bleau - XXL 3 - PU - XXL - 2 - Fluo Pink</t>
  </si>
  <si>
    <t>3760231344232</t>
  </si>
  <si>
    <t>PEXBLEXXL3FLY</t>
  </si>
  <si>
    <t>EXPRESSION - Bleau - XXL 3 - PU - XXL - 2 - Fluo Yellow</t>
  </si>
  <si>
    <t>3760231344249</t>
  </si>
  <si>
    <t>PEXBLEXXL3GRE</t>
  </si>
  <si>
    <t>EXPRESSION - Bleau - XXL 3 - PU - XXL - 2 - Green</t>
  </si>
  <si>
    <t>3760231344201</t>
  </si>
  <si>
    <t>PEXBLEXXL3GRY</t>
  </si>
  <si>
    <t>EXPRESSION - Bleau - XXL 3 - PU - XXL - 2 - Grey</t>
  </si>
  <si>
    <t>3760231344294</t>
  </si>
  <si>
    <t>PEXBLEXXL3MIN</t>
  </si>
  <si>
    <t>EXPRESSION - Bleau - XXL 3 - PU - XXL - 2 - Mint</t>
  </si>
  <si>
    <t>3760231413990</t>
  </si>
  <si>
    <t>PEXBLEXXL3RED</t>
  </si>
  <si>
    <t>EXPRESSION - Bleau - XXL 3 - PU - XXL - 2 - Red</t>
  </si>
  <si>
    <t>3760231344195</t>
  </si>
  <si>
    <t>PEXBLEXXL3VIO</t>
  </si>
  <si>
    <t>EXPRESSION - Bleau - XXL 3 - PU - XXL - 2 - Violet</t>
  </si>
  <si>
    <t>3760231344287</t>
  </si>
  <si>
    <t>PEXBLEXXL3WHI</t>
  </si>
  <si>
    <t>EXPRESSION - Bleau - XXL 3 - PU - XXL - 2 - White</t>
  </si>
  <si>
    <t>3760231344270</t>
  </si>
  <si>
    <t>PEXBLEXXL3YEL</t>
  </si>
  <si>
    <t>EXPRESSION - Bleau - XXL 3 - PU - XXL - 2 - Yellow</t>
  </si>
  <si>
    <t>3760231344218</t>
  </si>
  <si>
    <t>PEXBOHBL1EBLK</t>
  </si>
  <si>
    <t>EXPRESSION - Happy Balls - L 1 - PE - L - 5 - Black</t>
  </si>
  <si>
    <t>3760231363592</t>
  </si>
  <si>
    <t>PEXBOHBL1EBLU</t>
  </si>
  <si>
    <t>EXPRESSION - Happy Balls - L 1 - PE - L - 5 - Blue</t>
  </si>
  <si>
    <t>3760231363516</t>
  </si>
  <si>
    <t>PEXBOHBL1EFLG</t>
  </si>
  <si>
    <t>EXPRESSION - Happy Balls - L 1 - PE - L - 5 - Fluo Green</t>
  </si>
  <si>
    <t>3760231363585</t>
  </si>
  <si>
    <t>PEXBOHBL1EFLO</t>
  </si>
  <si>
    <t>EXPRESSION - Happy Balls - L 1 - PE - L - 5 - Fluo Orange</t>
  </si>
  <si>
    <t>3760231363554</t>
  </si>
  <si>
    <t>PEXBOHBL1EFLP</t>
  </si>
  <si>
    <t>EXPRESSION - Happy Balls - L 1 - PE - L - 5 - Fluo Pink</t>
  </si>
  <si>
    <t>3760231363561</t>
  </si>
  <si>
    <t>PEXBOHBL1EFLY</t>
  </si>
  <si>
    <t>EXPRESSION - Happy Balls - L 1 - PE - L - 5 - Fluo Yellow</t>
  </si>
  <si>
    <t>3760231363578</t>
  </si>
  <si>
    <t>PEXBOHBL1EGRE</t>
  </si>
  <si>
    <t>EXPRESSION - Happy Balls - L 1 - PE - L - 5 - Green</t>
  </si>
  <si>
    <t>3760231363530</t>
  </si>
  <si>
    <t>PEXBOHBL1EGRY</t>
  </si>
  <si>
    <t>EXPRESSION - Happy Balls - L 1 - PE - L - 5 - Grey</t>
  </si>
  <si>
    <t>3760231363622</t>
  </si>
  <si>
    <t>PEXBOHBL1EMIN</t>
  </si>
  <si>
    <t>EXPRESSION - Happy Balls - L 1 - PE - L - 5 - Mint</t>
  </si>
  <si>
    <t>3760231414003</t>
  </si>
  <si>
    <t>PEXBOHBL1ERED</t>
  </si>
  <si>
    <t>EXPRESSION - Happy Balls - L 1 - PE - L - 5 - Red</t>
  </si>
  <si>
    <t>3760231363523</t>
  </si>
  <si>
    <t>PEXBOHBL1EVIO</t>
  </si>
  <si>
    <t>EXPRESSION - Happy Balls - L 1 - PE - L - 5 - Violet</t>
  </si>
  <si>
    <t>3760231363615</t>
  </si>
  <si>
    <t>PEXBOHBL1EWHI</t>
  </si>
  <si>
    <t>EXPRESSION - Happy Balls - L 1 - PE - L - 5 - White</t>
  </si>
  <si>
    <t>3760231363608</t>
  </si>
  <si>
    <t>PEXBOHBL1EYEL</t>
  </si>
  <si>
    <t>EXPRESSION - Happy Balls - L 1 - PE - L - 5 - Yellow</t>
  </si>
  <si>
    <t>3760231363547</t>
  </si>
  <si>
    <t>PEXBOHBXL1EBLK</t>
  </si>
  <si>
    <t>EXPRESSION - Happy Balls - XL 1 - PE - XL - 5 - Black</t>
  </si>
  <si>
    <t>3760231363714</t>
  </si>
  <si>
    <t>PEXBOHBXL1EBLU</t>
  </si>
  <si>
    <t>EXPRESSION - Happy Balls - XL 1 - PE - XL - 5 - Blue</t>
  </si>
  <si>
    <t>3760231363639</t>
  </si>
  <si>
    <t>PEXBOHBXL1EFLG</t>
  </si>
  <si>
    <t>EXPRESSION - Happy Balls - XL 1 - PE - XL - 5 - Fluo Green</t>
  </si>
  <si>
    <t>3760231363707</t>
  </si>
  <si>
    <t>PEXBOHBXL1EFLO</t>
  </si>
  <si>
    <t>EXPRESSION - Happy Balls - XL 1 - PE - XL - 5 - Fluo Orange</t>
  </si>
  <si>
    <t>3760231363677</t>
  </si>
  <si>
    <t>PEXBOHBXL1EFLP</t>
  </si>
  <si>
    <t>EXPRESSION - Happy Balls - XL 1 - PE - XL - 5 - Fluo Pink</t>
  </si>
  <si>
    <t>3760231363684</t>
  </si>
  <si>
    <t>PEXBOHBXL1EFLY</t>
  </si>
  <si>
    <t>EXPRESSION - Happy Balls - XL 1 - PE - XL - 5 - Fluo Yellow</t>
  </si>
  <si>
    <t>3760231363691</t>
  </si>
  <si>
    <t>PEXBOHBXL1EGRE</t>
  </si>
  <si>
    <t>EXPRESSION - Happy Balls - XL 1 - PE - XL - 5 - Green</t>
  </si>
  <si>
    <t>3760231363653</t>
  </si>
  <si>
    <t>PEXBOHBXL1EGRY</t>
  </si>
  <si>
    <t>EXPRESSION - Happy Balls - XL 1 - PE - XL - 5 - Grey</t>
  </si>
  <si>
    <t>3760231363745</t>
  </si>
  <si>
    <t>PEXBOHBXL1EMIN</t>
  </si>
  <si>
    <t>EXPRESSION - Happy Balls - XL 1 - PE - XL - 5 - Mint</t>
  </si>
  <si>
    <t>3760231414010</t>
  </si>
  <si>
    <t>PEXBOHBXL1ERED</t>
  </si>
  <si>
    <t>EXPRESSION - Happy Balls - XL 1 - PE - XL - 5 - Red</t>
  </si>
  <si>
    <t>3760231363646</t>
  </si>
  <si>
    <t>PEXBOHBXL1EVIO</t>
  </si>
  <si>
    <t>EXPRESSION - Happy Balls - XL 1 - PE - XL - 5 - Violet</t>
  </si>
  <si>
    <t>3760231363738</t>
  </si>
  <si>
    <t>PEXBOHBXL1EWHI</t>
  </si>
  <si>
    <t>EXPRESSION - Happy Balls - XL 1 - PE - XL - 5 - White</t>
  </si>
  <si>
    <t>3760231363721</t>
  </si>
  <si>
    <t>PEXBOHBXL1EYEL</t>
  </si>
  <si>
    <t>EXPRESSION - Happy Balls - XL 1 - PE - XL - 5 - Yellow</t>
  </si>
  <si>
    <t>3760231363660</t>
  </si>
  <si>
    <t>PEXBOUHAPILBLK</t>
  </si>
  <si>
    <t>EXPRESSION - Half Pipes - L - PU - L - 5 - Black</t>
  </si>
  <si>
    <t>3760231356631</t>
  </si>
  <si>
    <t>PEXBOUHAPILBLU</t>
  </si>
  <si>
    <t>EXPRESSION - Half Pipes - L - PU - L - 5 - Blue</t>
  </si>
  <si>
    <t>3760231356556</t>
  </si>
  <si>
    <t>PEXBOUHAPILFLG</t>
  </si>
  <si>
    <t>EXPRESSION - Half Pipes - L - PU - L - 5 - Fluo Green</t>
  </si>
  <si>
    <t>3760231356624</t>
  </si>
  <si>
    <t>PEXBOUHAPILFLO</t>
  </si>
  <si>
    <t>EXPRESSION - Half Pipes - L - PU - L - 5 - Fluo Orange</t>
  </si>
  <si>
    <t>3760231356594</t>
  </si>
  <si>
    <t>PEXBOUHAPILFLP</t>
  </si>
  <si>
    <t>EXPRESSION - Half Pipes - L - PU - L - 5 - Fluo Pink</t>
  </si>
  <si>
    <t>3760231356600</t>
  </si>
  <si>
    <t>PEXBOUHAPILFLY</t>
  </si>
  <si>
    <t>EXPRESSION - Half Pipes - L - PU - L - 5 - Fluo Yellow</t>
  </si>
  <si>
    <t>3760231356617</t>
  </si>
  <si>
    <t>PEXBOUHAPILGRE</t>
  </si>
  <si>
    <t>EXPRESSION - Half Pipes - L - PU - L - 5 - Green</t>
  </si>
  <si>
    <t>3760231356570</t>
  </si>
  <si>
    <t>PEXBOUHAPILGRY</t>
  </si>
  <si>
    <t>EXPRESSION - Half Pipes - L - PU - L - 5 - Grey</t>
  </si>
  <si>
    <t>3760231356662</t>
  </si>
  <si>
    <t>PEXBOUHAPILMIN</t>
  </si>
  <si>
    <t>EXPRESSION - Half Pipes - L - PU - L - 5 - Mint</t>
  </si>
  <si>
    <t>3760231414027</t>
  </si>
  <si>
    <t>PEXBOUHAPILRED</t>
  </si>
  <si>
    <t>EXPRESSION - Half Pipes - L - PU - L - 5 - Red</t>
  </si>
  <si>
    <t>3760231356563</t>
  </si>
  <si>
    <t>PEXBOUHAPILVIO</t>
  </si>
  <si>
    <t>EXPRESSION - Half Pipes - L - PU - L - 5 - Violet</t>
  </si>
  <si>
    <t>3760231356655</t>
  </si>
  <si>
    <t>PEXBOUHAPILWHI</t>
  </si>
  <si>
    <t>EXPRESSION - Half Pipes - L - PU - L - 5 - White</t>
  </si>
  <si>
    <t>3760231356648</t>
  </si>
  <si>
    <t>PEXBOUHAPILYEL</t>
  </si>
  <si>
    <t>EXPRESSION - Half Pipes - L - PU - L - 5 - Yellow</t>
  </si>
  <si>
    <t>3760231356587</t>
  </si>
  <si>
    <t>PEXBOUHAPIXLBLK</t>
  </si>
  <si>
    <t>EXPRESSION - Half Pipes - XL - PU - XL - 5 - Black</t>
  </si>
  <si>
    <t>3760231356754</t>
  </si>
  <si>
    <t>PEXBOUHAPIXLBLU</t>
  </si>
  <si>
    <t>EXPRESSION - Half Pipes - XL - PU - XL - 5 - Blue</t>
  </si>
  <si>
    <t>3760231356679</t>
  </si>
  <si>
    <t>PEXBOUHAPIXLFLG</t>
  </si>
  <si>
    <t>EXPRESSION - Half Pipes - XL - PU - XL - 5 - Fluo Green</t>
  </si>
  <si>
    <t>3760231356747</t>
  </si>
  <si>
    <t>PEXBOUHAPIXLFLO</t>
  </si>
  <si>
    <t>EXPRESSION - Half Pipes - XL - PU - XL - 5 - Fluo Orange</t>
  </si>
  <si>
    <t>3760231356716</t>
  </si>
  <si>
    <t>PEXBOUHAPIXLFLP</t>
  </si>
  <si>
    <t>EXPRESSION - Half Pipes - XL - PU - XL - 5 - Fluo Pink</t>
  </si>
  <si>
    <t>3760231356723</t>
  </si>
  <si>
    <t>PEXBOUHAPIXLFLY</t>
  </si>
  <si>
    <t>EXPRESSION - Half Pipes - XL - PU - XL - 5 - Fluo Yellow</t>
  </si>
  <si>
    <t>3760231356730</t>
  </si>
  <si>
    <t>PEXBOUHAPIXLGRE</t>
  </si>
  <si>
    <t>EXPRESSION - Half Pipes - XL - PU - XL - 5 - Green</t>
  </si>
  <si>
    <t>3760231356693</t>
  </si>
  <si>
    <t>PEXBOUHAPIXLGRY</t>
  </si>
  <si>
    <t>EXPRESSION - Half Pipes - XL - PU - XL - 5 - Grey</t>
  </si>
  <si>
    <t>3760231356785</t>
  </si>
  <si>
    <t>PEXBOUHAPIXLMIN</t>
  </si>
  <si>
    <t>EXPRESSION - Half Pipes - XL - PU - XL - 5 - Mint</t>
  </si>
  <si>
    <t>3760231414034</t>
  </si>
  <si>
    <t>PEXBOUHAPIXLRED</t>
  </si>
  <si>
    <t>EXPRESSION - Half Pipes - XL - PU - XL - 5 - Red</t>
  </si>
  <si>
    <t>3760231356686</t>
  </si>
  <si>
    <t>PEXBOUHAPIXLVIO</t>
  </si>
  <si>
    <t>EXPRESSION - Half Pipes - XL - PU - XL - 5 - Violet</t>
  </si>
  <si>
    <t>3760231356778</t>
  </si>
  <si>
    <t>PEXBOUHAPIXLWHI</t>
  </si>
  <si>
    <t>EXPRESSION - Half Pipes - XL - PU - XL - 5 - White</t>
  </si>
  <si>
    <t>3760231356761</t>
  </si>
  <si>
    <t>PEXBOUHAPIXLYEL</t>
  </si>
  <si>
    <t>EXPRESSION - Half Pipes - XL - PU - XL - 5 - Yellow</t>
  </si>
  <si>
    <t>3760231356709</t>
  </si>
  <si>
    <t>PEXBOUHBFOO1BLK</t>
  </si>
  <si>
    <t>EXPRESSION - Happy Balls - Footholds - PE - S - 20 - Black</t>
  </si>
  <si>
    <t>3760231381947</t>
  </si>
  <si>
    <t>PEXBOUHBFOO1BLU</t>
  </si>
  <si>
    <t>EXPRESSION - Happy Balls - Footholds - PE - S - 20 - Blue</t>
  </si>
  <si>
    <t>3760231381954</t>
  </si>
  <si>
    <t>PEXBOUHBFOO1FLG</t>
  </si>
  <si>
    <t>EXPRESSION - Happy Balls - Footholds - PE - S - 20 - Fluo Green</t>
  </si>
  <si>
    <t>3760231381961</t>
  </si>
  <si>
    <t>PEXBOUHBFOO1FLO</t>
  </si>
  <si>
    <t>EXPRESSION - Happy Balls - Footholds - PE - S - 20 - Fluo Orange</t>
  </si>
  <si>
    <t>3760231381978</t>
  </si>
  <si>
    <t>PEXBOUHBFOO1FLP</t>
  </si>
  <si>
    <t>EXPRESSION - Happy Balls - Footholds - PE - S - 20 - Fluo Pink</t>
  </si>
  <si>
    <t>3760231381985</t>
  </si>
  <si>
    <t>PEXBOUHBFOO1FLY</t>
  </si>
  <si>
    <t>EXPRESSION - Happy Balls - Footholds - PE - S - 20 - Fluo Yellow</t>
  </si>
  <si>
    <t>3760231381992</t>
  </si>
  <si>
    <t>PEXBOUHBFOO1GRE</t>
  </si>
  <si>
    <t>EXPRESSION - Happy Balls - Footholds - PE - S - 20 - Green</t>
  </si>
  <si>
    <t>3760231382005</t>
  </si>
  <si>
    <t>PEXBOUHBFOO1GRY</t>
  </si>
  <si>
    <t>EXPRESSION - Happy Balls - Footholds - PE - S - 20 - Grey</t>
  </si>
  <si>
    <t>3760231382012</t>
  </si>
  <si>
    <t>PEXBOUHBFOO1MIN</t>
  </si>
  <si>
    <t>EXPRESSION - Happy Balls - Footholds - PE - S - 20 - Mint</t>
  </si>
  <si>
    <t>3760231414041</t>
  </si>
  <si>
    <t>PEXBOUHBFOO1RED</t>
  </si>
  <si>
    <t>EXPRESSION - Happy Balls - Footholds - PE - S - 20 - Red</t>
  </si>
  <si>
    <t>3760231382029</t>
  </si>
  <si>
    <t>PEXBOUHBFOO1VIO</t>
  </si>
  <si>
    <t>EXPRESSION - Happy Balls - Footholds - PE - S - 20 - Violet</t>
  </si>
  <si>
    <t>3760231382036</t>
  </si>
  <si>
    <t>PEXBOUHBFOO1WHI</t>
  </si>
  <si>
    <t>EXPRESSION - Happy Balls - Footholds - PE - S - 20 - White</t>
  </si>
  <si>
    <t>3760231382043</t>
  </si>
  <si>
    <t>PEXBOUHBFOO1YEL</t>
  </si>
  <si>
    <t>EXPRESSION - Happy Balls - Footholds - PE - S - 20 - Yellow</t>
  </si>
  <si>
    <t>3760231382050</t>
  </si>
  <si>
    <t>PEXBOUHBL1BLK</t>
  </si>
  <si>
    <t>EXPRESSION - Happy Balls - L 1 - PU - L - 5 - Black</t>
  </si>
  <si>
    <t>3760231351476</t>
  </si>
  <si>
    <t>PEXBOUHBL1BLU</t>
  </si>
  <si>
    <t>EXPRESSION - Happy Balls - L 1 - PU - L - 5 - Blue</t>
  </si>
  <si>
    <t>3760231351391</t>
  </si>
  <si>
    <t>PEXBOUHBL1FLG</t>
  </si>
  <si>
    <t>EXPRESSION - Happy Balls - L 1 - PU - L - 5 - Fluo Green</t>
  </si>
  <si>
    <t>3760231351469</t>
  </si>
  <si>
    <t>PEXBOUHBL1FLO</t>
  </si>
  <si>
    <t>EXPRESSION - Happy Balls - L 1 - PU - L - 5 - Fluo Orange</t>
  </si>
  <si>
    <t>3760231351438</t>
  </si>
  <si>
    <t>PEXBOUHBL1FLP</t>
  </si>
  <si>
    <t>EXPRESSION - Happy Balls - L 1 - PU - L - 5 - Fluo Pink</t>
  </si>
  <si>
    <t>3760231351445</t>
  </si>
  <si>
    <t>PEXBOUHBL1FLY</t>
  </si>
  <si>
    <t>EXPRESSION - Happy Balls - L 1 - PU - L - 5 - Fluo Yellow</t>
  </si>
  <si>
    <t>3760231351452</t>
  </si>
  <si>
    <t>PEXBOUHBL1GRE</t>
  </si>
  <si>
    <t>EXPRESSION - Happy Balls - L 1 - PU - L - 5 - Green</t>
  </si>
  <si>
    <t>3760231351414</t>
  </si>
  <si>
    <t>PEXBOUHBL1GRY</t>
  </si>
  <si>
    <t>EXPRESSION - Happy Balls - L 1 - PU - L - 5 - Grey</t>
  </si>
  <si>
    <t>3760231351506</t>
  </si>
  <si>
    <t>PEXBOUHBL1MIN</t>
  </si>
  <si>
    <t>EXPRESSION - Happy Balls - L 1 - PU - L - 5 - Mint</t>
  </si>
  <si>
    <t>3760231414058</t>
  </si>
  <si>
    <t>PEXBOUHBL1RED</t>
  </si>
  <si>
    <t>EXPRESSION - Happy Balls - L 1 - PU - L - 5 - Red</t>
  </si>
  <si>
    <t>3760231351407</t>
  </si>
  <si>
    <t>PEXBOUHBL1VIO</t>
  </si>
  <si>
    <t>EXPRESSION - Happy Balls - L 1 - PU - L - 5 - Violet</t>
  </si>
  <si>
    <t>3760231351490</t>
  </si>
  <si>
    <t>PEXBOUHBL1WHI</t>
  </si>
  <si>
    <t>EXPRESSION - Happy Balls - L 1 - PU - L - 5 - White</t>
  </si>
  <si>
    <t>3760231351483</t>
  </si>
  <si>
    <t>PEXBOUHBL1YEL</t>
  </si>
  <si>
    <t>EXPRESSION - Happy Balls - L 1 - PU - L - 5 - Yellow</t>
  </si>
  <si>
    <t>3760231351421</t>
  </si>
  <si>
    <t>PEXBOUHBMV01BLK</t>
  </si>
  <si>
    <t>EXPRESSION - Happy Balls - Mini Volume 1 - PU - XXL - 1 - Black</t>
  </si>
  <si>
    <t>3760231351711</t>
  </si>
  <si>
    <t>PEXBOUHBMV01BLU</t>
  </si>
  <si>
    <t>EXPRESSION - Happy Balls - Mini Volume 1 - PU - XXL - 1 - Blue</t>
  </si>
  <si>
    <t>3760231351636</t>
  </si>
  <si>
    <t>PEXBOUHBMV01FLG</t>
  </si>
  <si>
    <t>EXPRESSION - Happy Balls - Mini Volume 1 - PU - XXL - 1 - Fluo Green</t>
  </si>
  <si>
    <t>3760231351704</t>
  </si>
  <si>
    <t>PEXBOUHBMV01FLO</t>
  </si>
  <si>
    <t>EXPRESSION - Happy Balls - Mini Volume 1 - PU - XXL - 1 - Fluo Orange</t>
  </si>
  <si>
    <t>3760231351674</t>
  </si>
  <si>
    <t>PEXBOUHBMV01FLP</t>
  </si>
  <si>
    <t>EXPRESSION - Happy Balls - Mini Volume 1 - PU - XXL - 1 - Fluo Pink</t>
  </si>
  <si>
    <t>3760231351681</t>
  </si>
  <si>
    <t>PEXBOUHBMV01FLY</t>
  </si>
  <si>
    <t>EXPRESSION - Happy Balls - Mini Volume 1 - PU - XXL - 1 - Fluo Yellow</t>
  </si>
  <si>
    <t>3760231351698</t>
  </si>
  <si>
    <t>PEXBOUHBMV01GRE</t>
  </si>
  <si>
    <t>EXPRESSION - Happy Balls - Mini Volume 1 - PU - XXL - 1 - Green</t>
  </si>
  <si>
    <t>3760231351650</t>
  </si>
  <si>
    <t>PEXBOUHBMV01GRY</t>
  </si>
  <si>
    <t>EXPRESSION - Happy Balls - Mini Volume 1 - PU - XXL - 1 - Grey</t>
  </si>
  <si>
    <t>3760231351742</t>
  </si>
  <si>
    <t>PEXBOUHBMV01MIN</t>
  </si>
  <si>
    <t>EXPRESSION - Happy Balls - Mini Volume 1 - PU - XXL - 1 - Mint</t>
  </si>
  <si>
    <t>3760231414065</t>
  </si>
  <si>
    <t>PEXBOUHBMV01RED</t>
  </si>
  <si>
    <t>EXPRESSION - Happy Balls - Mini Volume 1 - PU - XXL - 1 - Red</t>
  </si>
  <si>
    <t>3760231351643</t>
  </si>
  <si>
    <t>PEXBOUHBMV01VIO</t>
  </si>
  <si>
    <t>EXPRESSION - Happy Balls - Mini Volume 1 - PU - XXL - 1 - Violet</t>
  </si>
  <si>
    <t>3760231351735</t>
  </si>
  <si>
    <t>PEXBOUHBMV01WHI</t>
  </si>
  <si>
    <t>EXPRESSION - Happy Balls - Mini Volume 1 - PU - XXL - 1 - White</t>
  </si>
  <si>
    <t>3760231351728</t>
  </si>
  <si>
    <t>PEXBOUHBMV01YEL</t>
  </si>
  <si>
    <t>EXPRESSION - Happy Balls - Mini Volume 1 - PU - XXL - 1 - Yellow</t>
  </si>
  <si>
    <t>3760231351667</t>
  </si>
  <si>
    <t>PEXBOUHBMV02BLK</t>
  </si>
  <si>
    <t>EXPRESSION - Happy Balls - Mini Volume 2 - PU - XXL - 1 - Black</t>
  </si>
  <si>
    <t>3760231351834</t>
  </si>
  <si>
    <t>PEXBOUHBMV02BLU</t>
  </si>
  <si>
    <t>EXPRESSION - Happy Balls - Mini Volume 2 - PU - XXL - 1 - Blue</t>
  </si>
  <si>
    <t>3760231351759</t>
  </si>
  <si>
    <t>PEXBOUHBMV02FLG</t>
  </si>
  <si>
    <t>EXPRESSION - Happy Balls - Mini Volume 2 - PU - XXL - 1 - Fluo Green</t>
  </si>
  <si>
    <t>3760231351827</t>
  </si>
  <si>
    <t>PEXBOUHBMV02FLO</t>
  </si>
  <si>
    <t>EXPRESSION - Happy Balls - Mini Volume 2 - PU - XXL - 1 - Fluo Orange</t>
  </si>
  <si>
    <t>3760231351797</t>
  </si>
  <si>
    <t>PEXBOUHBMV02FLP</t>
  </si>
  <si>
    <t>EXPRESSION - Happy Balls - Mini Volume 2 - PU - XXL - 1 - Fluo Pink</t>
  </si>
  <si>
    <t>3760231351803</t>
  </si>
  <si>
    <t>PEXBOUHBMV02FLY</t>
  </si>
  <si>
    <t>EXPRESSION - Happy Balls - Mini Volume 2 - PU - XXL - 1 - Fluo Yellow</t>
  </si>
  <si>
    <t>3760231351810</t>
  </si>
  <si>
    <t>PEXBOUHBMV02GRE</t>
  </si>
  <si>
    <t>EXPRESSION - Happy Balls - Mini Volume 2 - PU - XXL - 1 - Green</t>
  </si>
  <si>
    <t>3760231351773</t>
  </si>
  <si>
    <t>PEXBOUHBMV02GRY</t>
  </si>
  <si>
    <t>EXPRESSION - Happy Balls - Mini Volume 2 - PU - XXL - 1 - Grey</t>
  </si>
  <si>
    <t>3760231351865</t>
  </si>
  <si>
    <t>PEXBOUHBMV02MIN</t>
  </si>
  <si>
    <t>EXPRESSION - Happy Balls - Mini Volume 2 - PU - XXL - 1 - Mint</t>
  </si>
  <si>
    <t>3760231414072</t>
  </si>
  <si>
    <t>PEXBOUHBMV02RED</t>
  </si>
  <si>
    <t>EXPRESSION - Happy Balls - Mini Volume 2 - PU - XXL - 1 - Red</t>
  </si>
  <si>
    <t>3760231351766</t>
  </si>
  <si>
    <t>PEXBOUHBMV02VIO</t>
  </si>
  <si>
    <t>EXPRESSION - Happy Balls - Mini Volume 2 - PU - XXL - 1 - Violet</t>
  </si>
  <si>
    <t>3760231351858</t>
  </si>
  <si>
    <t>PEXBOUHBMV02WHI</t>
  </si>
  <si>
    <t>EXPRESSION - Happy Balls - Mini Volume 2 - PU - XXL - 1 - White</t>
  </si>
  <si>
    <t>3760231351841</t>
  </si>
  <si>
    <t>PEXBOUHBMV02YEL</t>
  </si>
  <si>
    <t>EXPRESSION - Happy Balls - Mini Volume 2 - PU - XXL - 1 - Yellow</t>
  </si>
  <si>
    <t>3760231351780</t>
  </si>
  <si>
    <t>PEXBOUHBMV03BLK</t>
  </si>
  <si>
    <t>EXPRESSION - Happy Balls - Mini Volume 3 - PU - XXL - 1 - Black</t>
  </si>
  <si>
    <t>3760231351957</t>
  </si>
  <si>
    <t>PEXBOUHBMV03BLU</t>
  </si>
  <si>
    <t>EXPRESSION - Happy Balls - Mini Volume 3 - PU - XXL - 1 - Blue</t>
  </si>
  <si>
    <t>3760231351872</t>
  </si>
  <si>
    <t>PEXBOUHBMV03FLG</t>
  </si>
  <si>
    <t>EXPRESSION - Happy Balls - Mini Volume 3 - PU - XXL - 1 - Fluo Green</t>
  </si>
  <si>
    <t>3760231351940</t>
  </si>
  <si>
    <t>PEXBOUHBMV03FLO</t>
  </si>
  <si>
    <t>EXPRESSION - Happy Balls - Mini Volume 3 - PU - XXL - 1 - Fluo Orange</t>
  </si>
  <si>
    <t>3760231351919</t>
  </si>
  <si>
    <t>PEXBOUHBMV03FLP</t>
  </si>
  <si>
    <t>EXPRESSION - Happy Balls - Mini Volume 3 - PU - XXL - 1 - Fluo Pink</t>
  </si>
  <si>
    <t>3760231351926</t>
  </si>
  <si>
    <t>PEXBOUHBMV03FLY</t>
  </si>
  <si>
    <t>EXPRESSION - Happy Balls - Mini Volume 3 - PU - XXL - 1 - Fluo Yellow</t>
  </si>
  <si>
    <t>3760231351933</t>
  </si>
  <si>
    <t>PEXBOUHBMV03GRE</t>
  </si>
  <si>
    <t>EXPRESSION - Happy Balls - Mini Volume 3 - PU - XXL - 1 - Green</t>
  </si>
  <si>
    <t>3760231351896</t>
  </si>
  <si>
    <t>PEXBOUHBMV03GRY</t>
  </si>
  <si>
    <t>EXPRESSION - Happy Balls - Mini Volume 3 - PU - XXL - 1 - Grey</t>
  </si>
  <si>
    <t>3760231351988</t>
  </si>
  <si>
    <t>PEXBOUHBMV03MIN</t>
  </si>
  <si>
    <t>EXPRESSION - Happy Balls - Mini Volume 3 - PU - XXL - 1 - Mint</t>
  </si>
  <si>
    <t>3760231414089</t>
  </si>
  <si>
    <t>PEXBOUHBMV03RED</t>
  </si>
  <si>
    <t>EXPRESSION - Happy Balls - Mini Volume 3 - PU - XXL - 1 - Red</t>
  </si>
  <si>
    <t>3760231351889</t>
  </si>
  <si>
    <t>PEXBOUHBMV03VIO</t>
  </si>
  <si>
    <t>EXPRESSION - Happy Balls - Mini Volume 3 - PU - XXL - 1 - Violet</t>
  </si>
  <si>
    <t>3760231351971</t>
  </si>
  <si>
    <t>PEXBOUHBMV03WHI</t>
  </si>
  <si>
    <t>EXPRESSION - Happy Balls - Mini Volume 3 - PU - XXL - 1 - White</t>
  </si>
  <si>
    <t>3760231351964</t>
  </si>
  <si>
    <t>PEXBOUHBMV03YEL</t>
  </si>
  <si>
    <t>EXPRESSION - Happy Balls - Mini Volume 3 - PU - XXL - 1 - Yellow</t>
  </si>
  <si>
    <t>3760231351902</t>
  </si>
  <si>
    <t>PEXBOUHBMV04BLK</t>
  </si>
  <si>
    <t>EXPRESSION - Happy Balls - Mini Volume 4 - PU - XXL - 1 - Black</t>
  </si>
  <si>
    <t>3760231352077</t>
  </si>
  <si>
    <t>PEXBOUHBMV04BLU</t>
  </si>
  <si>
    <t>EXPRESSION - Happy Balls - Mini Volume 4 - PU - XXL - 1 - Blue</t>
  </si>
  <si>
    <t>3760231351995</t>
  </si>
  <si>
    <t>PEXBOUHBMV04FLG</t>
  </si>
  <si>
    <t>EXPRESSION - Happy Balls - Mini Volume 4 - PU - XXL - 1 - Fluo Green</t>
  </si>
  <si>
    <t>3760231352060</t>
  </si>
  <si>
    <t>PEXBOUHBMV04FLO</t>
  </si>
  <si>
    <t>EXPRESSION - Happy Balls - Mini Volume 4 - PU - XXL - 1 - Fluo Orange</t>
  </si>
  <si>
    <t>3760231352039</t>
  </si>
  <si>
    <t>PEXBOUHBMV04FLP</t>
  </si>
  <si>
    <t>EXPRESSION - Happy Balls - Mini Volume 4 - PU - XXL - 1 - Fluo Pink</t>
  </si>
  <si>
    <t>3760231352046</t>
  </si>
  <si>
    <t>PEXBOUHBMV04FLY</t>
  </si>
  <si>
    <t>EXPRESSION - Happy Balls - Mini Volume 4 - PU - XXL - 1 - Fluo Yellow</t>
  </si>
  <si>
    <t>3760231352053</t>
  </si>
  <si>
    <t>PEXBOUHBMV04GRE</t>
  </si>
  <si>
    <t>EXPRESSION - Happy Balls - Mini Volume 4 - PU - XXL - 1 - Green</t>
  </si>
  <si>
    <t>3760231352015</t>
  </si>
  <si>
    <t>PEXBOUHBMV04GRY</t>
  </si>
  <si>
    <t>EXPRESSION - Happy Balls - Mini Volume 4 - PU - XXL - 1 - Grey</t>
  </si>
  <si>
    <t>3760231352107</t>
  </si>
  <si>
    <t>PEXBOUHBMV04MIN</t>
  </si>
  <si>
    <t>EXPRESSION - Happy Balls - Mini Volume 4 - PU - XXL - 1 - Mint</t>
  </si>
  <si>
    <t>3760231414096</t>
  </si>
  <si>
    <t>PEXBOUHBMV04RED</t>
  </si>
  <si>
    <t>EXPRESSION - Happy Balls - Mini Volume 4 - PU - XXL - 1 - Red</t>
  </si>
  <si>
    <t>3760231352008</t>
  </si>
  <si>
    <t>PEXBOUHBMV04VIO</t>
  </si>
  <si>
    <t>EXPRESSION - Happy Balls - Mini Volume 4 - PU - XXL - 1 - Violet</t>
  </si>
  <si>
    <t>3760231352091</t>
  </si>
  <si>
    <t>PEXBOUHBMV04WHI</t>
  </si>
  <si>
    <t>EXPRESSION - Happy Balls - Mini Volume 4 - PU - XXL - 1 - White</t>
  </si>
  <si>
    <t>3760231352084</t>
  </si>
  <si>
    <t>PEXBOUHBMV04YEL</t>
  </si>
  <si>
    <t>EXPRESSION - Happy Balls - Mini Volume 4 - PU - XXL - 1 - Yellow</t>
  </si>
  <si>
    <t>3760231352022</t>
  </si>
  <si>
    <t>PEXBOUHBMV05BLK</t>
  </si>
  <si>
    <t>EXPRESSION - Happy Balls - Mini Volume 5 - PU - XXL - 1 - Black</t>
  </si>
  <si>
    <t>3760231352190</t>
  </si>
  <si>
    <t>PEXBOUHBMV05BLU</t>
  </si>
  <si>
    <t>EXPRESSION - Happy Balls - Mini Volume 5 - PU - XXL - 1 - Blue</t>
  </si>
  <si>
    <t>3760231352114</t>
  </si>
  <si>
    <t>PEXBOUHBMV05FLG</t>
  </si>
  <si>
    <t>EXPRESSION - Happy Balls - Mini Volume 5 - PU - XXL - 1 - Fluo Green</t>
  </si>
  <si>
    <t>3760231352183</t>
  </si>
  <si>
    <t>PEXBOUHBMV05FLO</t>
  </si>
  <si>
    <t>EXPRESSION - Happy Balls - Mini Volume 5 - PU - XXL - 1 - Fluo Orange</t>
  </si>
  <si>
    <t>3760231352152</t>
  </si>
  <si>
    <t>PEXBOUHBMV05FLP</t>
  </si>
  <si>
    <t>EXPRESSION - Happy Balls - Mini Volume 5 - PU - XXL - 1 - Fluo Pink</t>
  </si>
  <si>
    <t>3760231352169</t>
  </si>
  <si>
    <t>PEXBOUHBMV05FLY</t>
  </si>
  <si>
    <t>EXPRESSION - Happy Balls - Mini Volume 5 - PU - XXL - 1 - Fluo Yellow</t>
  </si>
  <si>
    <t>3760231352176</t>
  </si>
  <si>
    <t>PEXBOUHBMV05GRE</t>
  </si>
  <si>
    <t>EXPRESSION - Happy Balls - Mini Volume 5 - PU - XXL - 1 - Green</t>
  </si>
  <si>
    <t>3760231352138</t>
  </si>
  <si>
    <t>PEXBOUHBMV05GRY</t>
  </si>
  <si>
    <t>EXPRESSION - Happy Balls - Mini Volume 5 - PU - XXL - 1 - Grey</t>
  </si>
  <si>
    <t>3760231352220</t>
  </si>
  <si>
    <t>PEXBOUHBMV05MIN</t>
  </si>
  <si>
    <t>EXPRESSION - Happy Balls - Mini Volume 5 - PU - XXL - 1 - Mint</t>
  </si>
  <si>
    <t>3760231414102</t>
  </si>
  <si>
    <t>PEXBOUHBMV05RED</t>
  </si>
  <si>
    <t>EXPRESSION - Happy Balls - Mini Volume 5 - PU - XXL - 1 - Red</t>
  </si>
  <si>
    <t>3760231352121</t>
  </si>
  <si>
    <t>PEXBOUHBMV05VIO</t>
  </si>
  <si>
    <t>EXPRESSION - Happy Balls - Mini Volume 5 - PU - XXL - 1 - Violet</t>
  </si>
  <si>
    <t>3760231352213</t>
  </si>
  <si>
    <t>PEXBOUHBMV05WHI</t>
  </si>
  <si>
    <t>EXPRESSION - Happy Balls - Mini Volume 5 - PU - XXL - 1 - White</t>
  </si>
  <si>
    <t>3760231352206</t>
  </si>
  <si>
    <t>PEXBOUHBMV05YEL</t>
  </si>
  <si>
    <t>EXPRESSION - Happy Balls - Mini Volume 5 - PU - XXL - 1 - Yellow</t>
  </si>
  <si>
    <t>3760231352145</t>
  </si>
  <si>
    <t>PEXBOUHBMV06BLK</t>
  </si>
  <si>
    <t>EXPRESSION - Happy Balls - Mini Volume 6 - PU - XXL - 1 - Black</t>
  </si>
  <si>
    <t>3760231352312</t>
  </si>
  <si>
    <t>PEXBOUHBMV06BLU</t>
  </si>
  <si>
    <t>EXPRESSION - Happy Balls - Mini Volume 6 - PU - XXL - 1 - Blue</t>
  </si>
  <si>
    <t>3760231352237</t>
  </si>
  <si>
    <t>PEXBOUHBMV06FLG</t>
  </si>
  <si>
    <t>EXPRESSION - Happy Balls - Mini Volume 6 - PU - XXL - 1 - Fluo Green</t>
  </si>
  <si>
    <t>3760231352305</t>
  </si>
  <si>
    <t>PEXBOUHBMV06FLO</t>
  </si>
  <si>
    <t>EXPRESSION - Happy Balls - Mini Volume 6 - PU - XXL - 1 - Fluo Orange</t>
  </si>
  <si>
    <t>3760231352275</t>
  </si>
  <si>
    <t>PEXBOUHBMV06FLP</t>
  </si>
  <si>
    <t>EXPRESSION - Happy Balls - Mini Volume 6 - PU - XXL - 1 - Fluo Pink</t>
  </si>
  <si>
    <t>3760231352282</t>
  </si>
  <si>
    <t>PEXBOUHBMV06FLY</t>
  </si>
  <si>
    <t>EXPRESSION - Happy Balls - Mini Volume 6 - PU - XXL - 1 - Fluo Yellow</t>
  </si>
  <si>
    <t>3760231352299</t>
  </si>
  <si>
    <t>PEXBOUHBMV06GRE</t>
  </si>
  <si>
    <t>EXPRESSION - Happy Balls - Mini Volume 6 - PU - XXL - 1 - Green</t>
  </si>
  <si>
    <t>3760231352251</t>
  </si>
  <si>
    <t>PEXBOUHBMV06GRY</t>
  </si>
  <si>
    <t>EXPRESSION - Happy Balls - Mini Volume 6 - PU - XXL - 1 - Grey</t>
  </si>
  <si>
    <t>3760231352343</t>
  </si>
  <si>
    <t>PEXBOUHBMV06MIN</t>
  </si>
  <si>
    <t>EXPRESSION - Happy Balls - Mini Volume 6 - PU - XXL - 1 - Mint</t>
  </si>
  <si>
    <t>3760231414119</t>
  </si>
  <si>
    <t>PEXBOUHBMV06RED</t>
  </si>
  <si>
    <t>EXPRESSION - Happy Balls - Mini Volume 6 - PU - XXL - 1 - Red</t>
  </si>
  <si>
    <t>3760231352244</t>
  </si>
  <si>
    <t>PEXBOUHBMV06VIO</t>
  </si>
  <si>
    <t>EXPRESSION - Happy Balls - Mini Volume 6 - PU - XXL - 1 - Violet</t>
  </si>
  <si>
    <t>3760231352336</t>
  </si>
  <si>
    <t>PEXBOUHBMV06WHI</t>
  </si>
  <si>
    <t>EXPRESSION - Happy Balls - Mini Volume 6 - PU - XXL - 1 - White</t>
  </si>
  <si>
    <t>3760231352329</t>
  </si>
  <si>
    <t>PEXBOUHBMV06YEL</t>
  </si>
  <si>
    <t>EXPRESSION - Happy Balls - Mini Volume 6 - PU - XXL - 1 - Yellow</t>
  </si>
  <si>
    <t>3760231352268</t>
  </si>
  <si>
    <t>PEXBOUHBMV07BLK</t>
  </si>
  <si>
    <t>EXPRESSION - Happy Balls - Mini Volume 7 - PU - XXL - 1 - Black</t>
  </si>
  <si>
    <t>3760231352435</t>
  </si>
  <si>
    <t>PEXBOUHBMV07BLU</t>
  </si>
  <si>
    <t>EXPRESSION - Happy Balls - Mini Volume 7 - PU - XXL - 1 - Blue</t>
  </si>
  <si>
    <t>3760231352350</t>
  </si>
  <si>
    <t>PEXBOUHBMV07FLG</t>
  </si>
  <si>
    <t>EXPRESSION - Happy Balls - Mini Volume 7 - PU - XXL - 1 - Fluo Green</t>
  </si>
  <si>
    <t>3760231352428</t>
  </si>
  <si>
    <t>PEXBOUHBMV07FLO</t>
  </si>
  <si>
    <t>EXPRESSION - Happy Balls - Mini Volume 7 - PU - XXL - 1 - Fluo Orange</t>
  </si>
  <si>
    <t>3760231352398</t>
  </si>
  <si>
    <t>PEXBOUHBMV07FLP</t>
  </si>
  <si>
    <t>EXPRESSION - Happy Balls - Mini Volume 7 - PU - XXL - 1 - Fluo Pink</t>
  </si>
  <si>
    <t>3760231352404</t>
  </si>
  <si>
    <t>PEXBOUHBMV07FLY</t>
  </si>
  <si>
    <t>EXPRESSION - Happy Balls - Mini Volume 7 - PU - XXL - 1 - Fluo Yellow</t>
  </si>
  <si>
    <t>3760231352411</t>
  </si>
  <si>
    <t>PEXBOUHBMV07GRE</t>
  </si>
  <si>
    <t>EXPRESSION - Happy Balls - Mini Volume 7 - PU - XXL - 1 - Green</t>
  </si>
  <si>
    <t>3760231352374</t>
  </si>
  <si>
    <t>PEXBOUHBMV07GRY</t>
  </si>
  <si>
    <t>EXPRESSION - Happy Balls - Mini Volume 7 - PU - XXL - 1 - Grey</t>
  </si>
  <si>
    <t>3760231352466</t>
  </si>
  <si>
    <t>PEXBOUHBMV07MIN</t>
  </si>
  <si>
    <t>EXPRESSION - Happy Balls - Mini Volume 7 - PU - XXL - 1 - Mint</t>
  </si>
  <si>
    <t>3760231414126</t>
  </si>
  <si>
    <t>PEXBOUHBMV07RED</t>
  </si>
  <si>
    <t>EXPRESSION - Happy Balls - Mini Volume 7 - PU - XXL - 1 - Red</t>
  </si>
  <si>
    <t>3760231352367</t>
  </si>
  <si>
    <t>PEXBOUHBMV07VIO</t>
  </si>
  <si>
    <t>EXPRESSION - Happy Balls - Mini Volume 7 - PU - XXL - 1 - Violet</t>
  </si>
  <si>
    <t>3760231352459</t>
  </si>
  <si>
    <t>PEXBOUHBMV07WHI</t>
  </si>
  <si>
    <t>EXPRESSION - Happy Balls - Mini Volume 7 - PU - XXL - 1 - White</t>
  </si>
  <si>
    <t>3760231352442</t>
  </si>
  <si>
    <t>PEXBOUHBMV07YEL</t>
  </si>
  <si>
    <t>EXPRESSION - Happy Balls - Mini Volume 7 - PU - XXL - 1 - Yellow</t>
  </si>
  <si>
    <t>3760231352381</t>
  </si>
  <si>
    <t>PEXBOUHBMV08BLK</t>
  </si>
  <si>
    <t>EXPRESSION - Happy Balls - Mini Volume 8 - PU - XXL - 1 - Black</t>
  </si>
  <si>
    <t>3760231352558</t>
  </si>
  <si>
    <t>PEXBOUHBMV08BLU</t>
  </si>
  <si>
    <t>EXPRESSION - Happy Balls - Mini Volume 8 - PU - XXL - 1 - Blue</t>
  </si>
  <si>
    <t>3760231352473</t>
  </si>
  <si>
    <t>PEXBOUHBMV08FLG</t>
  </si>
  <si>
    <t>EXPRESSION - Happy Balls - Mini Volume 8 - PU - XXL - 1 - Fluo Green</t>
  </si>
  <si>
    <t>3760231352541</t>
  </si>
  <si>
    <t>PEXBOUHBMV08FLO</t>
  </si>
  <si>
    <t>EXPRESSION - Happy Balls - Mini Volume 8 - PU - XXL - 1 - Fluo Orange</t>
  </si>
  <si>
    <t>3760231352510</t>
  </si>
  <si>
    <t>PEXBOUHBMV08FLP</t>
  </si>
  <si>
    <t>EXPRESSION - Happy Balls - Mini Volume 8 - PU - XXL - 1 - Fluo Pink</t>
  </si>
  <si>
    <t>3760231352527</t>
  </si>
  <si>
    <t>PEXBOUHBMV08FLY</t>
  </si>
  <si>
    <t>EXPRESSION - Happy Balls - Mini Volume 8 - PU - XXL - 1 - Fluo Yellow</t>
  </si>
  <si>
    <t>3760231352534</t>
  </si>
  <si>
    <t>PEXBOUHBMV08GRE</t>
  </si>
  <si>
    <t>EXPRESSION - Happy Balls - Mini Volume 8 - PU - XXL - 1 - Green</t>
  </si>
  <si>
    <t>3760231352497</t>
  </si>
  <si>
    <t>PEXBOUHBMV08GRY</t>
  </si>
  <si>
    <t>EXPRESSION - Happy Balls - Mini Volume 8 - PU - XXL - 1 - Grey</t>
  </si>
  <si>
    <t>3760231352589</t>
  </si>
  <si>
    <t>PEXBOUHBMV08MIN</t>
  </si>
  <si>
    <t>EXPRESSION - Happy Balls - Mini Volume 8 - PU - XXL - 1 - Mint</t>
  </si>
  <si>
    <t>3760231414133</t>
  </si>
  <si>
    <t>PEXBOUHBMV08RED</t>
  </si>
  <si>
    <t>EXPRESSION - Happy Balls - Mini Volume 8 - PU - XXL - 1 - Red</t>
  </si>
  <si>
    <t>3760231352480</t>
  </si>
  <si>
    <t>PEXBOUHBMV08VIO</t>
  </si>
  <si>
    <t>EXPRESSION - Happy Balls - Mini Volume 8 - PU - XXL - 1 - Violet</t>
  </si>
  <si>
    <t>3760231352572</t>
  </si>
  <si>
    <t>PEXBOUHBMV08WHI</t>
  </si>
  <si>
    <t>EXPRESSION - Happy Balls - Mini Volume 8 - PU - XXL - 1 - White</t>
  </si>
  <si>
    <t>3760231352565</t>
  </si>
  <si>
    <t>PEXBOUHBMV08YEL</t>
  </si>
  <si>
    <t>EXPRESSION - Happy Balls - Mini Volume 8 - PU - XXL - 1 - Yellow</t>
  </si>
  <si>
    <t>3760231352503</t>
  </si>
  <si>
    <t>PEXBOUHBMV09BLK</t>
  </si>
  <si>
    <t>EXPRESSION - Happy Balls - Mini Volume 9 - PU - XXL - 1 - Black</t>
  </si>
  <si>
    <t>3760231352671</t>
  </si>
  <si>
    <t>PEXBOUHBMV09BLU</t>
  </si>
  <si>
    <t>EXPRESSION - Happy Balls - Mini Volume 9 - PU - XXL - 1 - Blue</t>
  </si>
  <si>
    <t>3760231352596</t>
  </si>
  <si>
    <t>PEXBOUHBMV09FLG</t>
  </si>
  <si>
    <t>EXPRESSION - Happy Balls - Mini Volume 9 - PU - XXL - 1 - Fluo Green</t>
  </si>
  <si>
    <t>3760231352664</t>
  </si>
  <si>
    <t>PEXBOUHBMV09FLO</t>
  </si>
  <si>
    <t>EXPRESSION - Happy Balls - Mini Volume 9 - PU - XXL - 1 - Fluo Orange</t>
  </si>
  <si>
    <t>3760231352633</t>
  </si>
  <si>
    <t>PEXBOUHBMV09FLP</t>
  </si>
  <si>
    <t>EXPRESSION - Happy Balls - Mini Volume 9 - PU - XXL - 1 - Fluo Pink</t>
  </si>
  <si>
    <t>3760231352640</t>
  </si>
  <si>
    <t>PEXBOUHBMV09FLY</t>
  </si>
  <si>
    <t>EXPRESSION - Happy Balls - Mini Volume 9 - PU - XXL - 1 - Fluo Yellow</t>
  </si>
  <si>
    <t>3760231352657</t>
  </si>
  <si>
    <t>PEXBOUHBMV09GRE</t>
  </si>
  <si>
    <t>EXPRESSION - Happy Balls - Mini Volume 9 - PU - XXL - 1 - Green</t>
  </si>
  <si>
    <t>3760231352619</t>
  </si>
  <si>
    <t>PEXBOUHBMV09GRY</t>
  </si>
  <si>
    <t>EXPRESSION - Happy Balls - Mini Volume 9 - PU - XXL - 1 - Grey</t>
  </si>
  <si>
    <t>3760231352701</t>
  </si>
  <si>
    <t>PEXBOUHBMV09MIN</t>
  </si>
  <si>
    <t>EXPRESSION - Happy Balls - Mini Volume 9 - PU - XXL - 1 - Mint</t>
  </si>
  <si>
    <t>3760231414140</t>
  </si>
  <si>
    <t>PEXBOUHBMV09RED</t>
  </si>
  <si>
    <t>EXPRESSION - Happy Balls - Mini Volume 9 - PU - XXL - 1 - Red</t>
  </si>
  <si>
    <t>3760231352602</t>
  </si>
  <si>
    <t>PEXBOUHBMV09VIO</t>
  </si>
  <si>
    <t>EXPRESSION - Happy Balls - Mini Volume 9 - PU - XXL - 1 - Violet</t>
  </si>
  <si>
    <t>3760231352695</t>
  </si>
  <si>
    <t>PEXBOUHBMV09WHI</t>
  </si>
  <si>
    <t>EXPRESSION - Happy Balls - Mini Volume 9 - PU - XXL - 1 - White</t>
  </si>
  <si>
    <t>3760231352688</t>
  </si>
  <si>
    <t>PEXBOUHBMV09YEL</t>
  </si>
  <si>
    <t>EXPRESSION - Happy Balls - Mini Volume 9 - PU - XXL - 1 - Yellow</t>
  </si>
  <si>
    <t>3760231352626</t>
  </si>
  <si>
    <t>PEXBOUHBMV10BLK</t>
  </si>
  <si>
    <t>EXPRESSION - Happy Balls - Mini Volume 10 - PU - XXL - 1 - Black</t>
  </si>
  <si>
    <t>3760231352794</t>
  </si>
  <si>
    <t>PEXBOUHBMV10BLU</t>
  </si>
  <si>
    <t>EXPRESSION - Happy Balls - Mini Volume 10 - PU - XXL - 1 - Blue</t>
  </si>
  <si>
    <t>3760231352718</t>
  </si>
  <si>
    <t>PEXBOUHBMV10FLG</t>
  </si>
  <si>
    <t>EXPRESSION - Happy Balls - Mini Volume 10 - PU - XXL - 1 - Fluo Green</t>
  </si>
  <si>
    <t>3760231352787</t>
  </si>
  <si>
    <t>PEXBOUHBMV10FLO</t>
  </si>
  <si>
    <t>EXPRESSION - Happy Balls - Mini Volume 10 - PU - XXL - 1 - Fluo Orange</t>
  </si>
  <si>
    <t>3760231352756</t>
  </si>
  <si>
    <t>PEXBOUHBMV10FLP</t>
  </si>
  <si>
    <t>EXPRESSION - Happy Balls - Mini Volume 10 - PU - XXL - 1 - Fluo Pink</t>
  </si>
  <si>
    <t>3760231352763</t>
  </si>
  <si>
    <t>PEXBOUHBMV10FLY</t>
  </si>
  <si>
    <t>EXPRESSION - Happy Balls - Mini Volume 10 - PU - XXL - 1 - Fluo Yellow</t>
  </si>
  <si>
    <t>3760231352770</t>
  </si>
  <si>
    <t>PEXBOUHBMV10GRE</t>
  </si>
  <si>
    <t>EXPRESSION - Happy Balls - Mini Volume 10 - PU - XXL - 1 - Green</t>
  </si>
  <si>
    <t>3760231352732</t>
  </si>
  <si>
    <t>PEXBOUHBMV10GRY</t>
  </si>
  <si>
    <t>EXPRESSION - Happy Balls - Mini Volume 10 - PU - XXL - 1 - Grey</t>
  </si>
  <si>
    <t>3760231352824</t>
  </si>
  <si>
    <t>PEXBOUHBMV10MIN</t>
  </si>
  <si>
    <t>EXPRESSION - Happy Balls - Mini Volume 10 - PU - XXL - 1 - Mint</t>
  </si>
  <si>
    <t>3760231414157</t>
  </si>
  <si>
    <t>PEXBOUHBMV10RED</t>
  </si>
  <si>
    <t>EXPRESSION - Happy Balls - Mini Volume 10 - PU - XXL - 1 - Red</t>
  </si>
  <si>
    <t>3760231352725</t>
  </si>
  <si>
    <t>PEXBOUHBMV10VIO</t>
  </si>
  <si>
    <t>EXPRESSION - Happy Balls - Mini Volume 10 - PU - XXL - 1 - Violet</t>
  </si>
  <si>
    <t>3760231352817</t>
  </si>
  <si>
    <t>PEXBOUHBMV10WHI</t>
  </si>
  <si>
    <t>EXPRESSION - Happy Balls - Mini Volume 10 - PU - XXL - 1 - White</t>
  </si>
  <si>
    <t>3760231352800</t>
  </si>
  <si>
    <t>PEXBOUHBMV10YEL</t>
  </si>
  <si>
    <t>EXPRESSION - Happy Balls - Mini Volume 10 - PU - XXL - 1 - Yellow</t>
  </si>
  <si>
    <t>3760231352749</t>
  </si>
  <si>
    <t>PEXBOUHBMV11BLK</t>
  </si>
  <si>
    <t>EXPRESSION - Happy Balls - Mini Volume 11 - PU - XXL - 1 - Black</t>
  </si>
  <si>
    <t>3760231352916</t>
  </si>
  <si>
    <t>PEXBOUHBMV11BLU</t>
  </si>
  <si>
    <t>EXPRESSION - Happy Balls - Mini Volume 11 - PU - XXL - 1 - Blue</t>
  </si>
  <si>
    <t>3760231352831</t>
  </si>
  <si>
    <t>PEXBOUHBMV11FLG</t>
  </si>
  <si>
    <t>EXPRESSION - Happy Balls - Mini Volume 11 - PU - XXL - 1 - Fluo Green</t>
  </si>
  <si>
    <t>3760231352909</t>
  </si>
  <si>
    <t>PEXBOUHBMV11FLO</t>
  </si>
  <si>
    <t>EXPRESSION - Happy Balls - Mini Volume 11 - PU - XXL - 1 - Fluo Orange</t>
  </si>
  <si>
    <t>3760231352879</t>
  </si>
  <si>
    <t>PEXBOUHBMV11FLP</t>
  </si>
  <si>
    <t>EXPRESSION - Happy Balls - Mini Volume 11 - PU - XXL - 1 - Fluo Pink</t>
  </si>
  <si>
    <t>3760231352886</t>
  </si>
  <si>
    <t>PEXBOUHBMV11FLY</t>
  </si>
  <si>
    <t>EXPRESSION - Happy Balls - Mini Volume 11 - PU - XXL - 1 - Fluo Yellow</t>
  </si>
  <si>
    <t>3760231352893</t>
  </si>
  <si>
    <t>PEXBOUHBMV11GRE</t>
  </si>
  <si>
    <t>EXPRESSION - Happy Balls - Mini Volume 11 - PU - XXL - 1 - Green</t>
  </si>
  <si>
    <t>3760231352855</t>
  </si>
  <si>
    <t>PEXBOUHBMV11GRY</t>
  </si>
  <si>
    <t>EXPRESSION - Happy Balls - Mini Volume 11 - PU - XXL - 1 - Grey</t>
  </si>
  <si>
    <t>3760231352947</t>
  </si>
  <si>
    <t>PEXBOUHBMV11MIN</t>
  </si>
  <si>
    <t>EXPRESSION - Happy Balls - Mini Volume 11 - PU - XXL - 1 - Mint</t>
  </si>
  <si>
    <t>3760231414164</t>
  </si>
  <si>
    <t>PEXBOUHBMV11RED</t>
  </si>
  <si>
    <t>EXPRESSION - Happy Balls - Mini Volume 11 - PU - XXL - 1 - Red</t>
  </si>
  <si>
    <t>3760231352848</t>
  </si>
  <si>
    <t>PEXBOUHBMV11VIO</t>
  </si>
  <si>
    <t>EXPRESSION - Happy Balls - Mini Volume 11 - PU - XXL - 1 - Violet</t>
  </si>
  <si>
    <t>3760231352930</t>
  </si>
  <si>
    <t>PEXBOUHBMV11WHI</t>
  </si>
  <si>
    <t>EXPRESSION - Happy Balls - Mini Volume 11 - PU - XXL - 1 - White</t>
  </si>
  <si>
    <t>3760231352923</t>
  </si>
  <si>
    <t>PEXBOUHBMV11YEL</t>
  </si>
  <si>
    <t>EXPRESSION - Happy Balls - Mini Volume 11 - PU - XXL - 1 - Yellow</t>
  </si>
  <si>
    <t>3760231352862</t>
  </si>
  <si>
    <t>PEXBOUHBMVE01BLK</t>
  </si>
  <si>
    <t>EXPRESSION - Happy Balls - Mini Volume 1 - PE - XXL - 1 - Black</t>
  </si>
  <si>
    <t>3760231356877</t>
  </si>
  <si>
    <t>PEXBOUHBMVE01BLU</t>
  </si>
  <si>
    <t>EXPRESSION - Happy Balls - Mini Volume 1 - PE - XXL - 1 - Blue</t>
  </si>
  <si>
    <t>3760231356792</t>
  </si>
  <si>
    <t>PEXBOUHBMVE01FLG</t>
  </si>
  <si>
    <t>EXPRESSION - Happy Balls - Mini Volume 1 - PE - XXL - 1 - Fluo Green</t>
  </si>
  <si>
    <t>3760231356860</t>
  </si>
  <si>
    <t>PEXBOUHBMVE01FLO</t>
  </si>
  <si>
    <t>EXPRESSION - Happy Balls - Mini Volume 1 - PE - XXL - 1 - Fluo Orange</t>
  </si>
  <si>
    <t>3760231356839</t>
  </si>
  <si>
    <t>PEXBOUHBMVE01FLP</t>
  </si>
  <si>
    <t>EXPRESSION - Happy Balls - Mini Volume 1 - PE - XXL - 1 - Fluo Pink</t>
  </si>
  <si>
    <t>3760231356846</t>
  </si>
  <si>
    <t>PEXBOUHBMVE01FLY</t>
  </si>
  <si>
    <t>EXPRESSION - Happy Balls - Mini Volume 1 - PE - XXL - 1 - Fluo Yellow</t>
  </si>
  <si>
    <t>3760231356853</t>
  </si>
  <si>
    <t>PEXBOUHBMVE01GRE</t>
  </si>
  <si>
    <t>EXPRESSION - Happy Balls - Mini Volume 1 - PE - XXL - 1 - Green</t>
  </si>
  <si>
    <t>3760231356815</t>
  </si>
  <si>
    <t>PEXBOUHBMVE01GRY</t>
  </si>
  <si>
    <t>EXPRESSION - Happy Balls - Mini Volume 1 - PE - XXL - 1 - Grey</t>
  </si>
  <si>
    <t>3760231356907</t>
  </si>
  <si>
    <t>PEXBOUHBMVE01MIN</t>
  </si>
  <si>
    <t>EXPRESSION - Happy Balls - Mini Volume 1 - PE - XXL - 1 - Mint</t>
  </si>
  <si>
    <t>3760231414171</t>
  </si>
  <si>
    <t>PEXBOUHBMVE01RED</t>
  </si>
  <si>
    <t>EXPRESSION - Happy Balls - Mini Volume 1 - PE - XXL - 1 - Red</t>
  </si>
  <si>
    <t>3760231356808</t>
  </si>
  <si>
    <t>PEXBOUHBMVE01VIO</t>
  </si>
  <si>
    <t>EXPRESSION - Happy Balls - Mini Volume 1 - PE - XXL - 1 - Violet</t>
  </si>
  <si>
    <t>3760231356891</t>
  </si>
  <si>
    <t>PEXBOUHBMVE01WHI</t>
  </si>
  <si>
    <t>EXPRESSION - Happy Balls - Mini Volume 1 - PE - XXL - 1 - White</t>
  </si>
  <si>
    <t>3760231356884</t>
  </si>
  <si>
    <t>PEXBOUHBMVE01YEL</t>
  </si>
  <si>
    <t>EXPRESSION - Happy Balls - Mini Volume 1 - PE - XXL - 1 - Yellow</t>
  </si>
  <si>
    <t>3760231356822</t>
  </si>
  <si>
    <t>PEXBOUHBMVE02BLK</t>
  </si>
  <si>
    <t>EXPRESSION - Happy Balls - Mini Volume 2 - PE - XXL - 1 - Black</t>
  </si>
  <si>
    <t>3760231356990</t>
  </si>
  <si>
    <t>PEXBOUHBMVE02BLU</t>
  </si>
  <si>
    <t>EXPRESSION - Happy Balls - Mini Volume 2 - PE - XXL - 1 - Blue</t>
  </si>
  <si>
    <t>3760231356914</t>
  </si>
  <si>
    <t>PEXBOUHBMVE02FLG</t>
  </si>
  <si>
    <t>EXPRESSION - Happy Balls - Mini Volume 2 - PE - XXL - 1 - Fluo Green</t>
  </si>
  <si>
    <t>3760231356983</t>
  </si>
  <si>
    <t>PEXBOUHBMVE02FLO</t>
  </si>
  <si>
    <t>EXPRESSION - Happy Balls - Mini Volume 2 - PE - XXL - 1 - Fluo Orange</t>
  </si>
  <si>
    <t>3760231356952</t>
  </si>
  <si>
    <t>PEXBOUHBMVE02FLP</t>
  </si>
  <si>
    <t>EXPRESSION - Happy Balls - Mini Volume 2 - PE - XXL - 1 - Fluo Pink</t>
  </si>
  <si>
    <t>3760231356969</t>
  </si>
  <si>
    <t>PEXBOUHBMVE02FLY</t>
  </si>
  <si>
    <t>EXPRESSION - Happy Balls - Mini Volume 2 - PE - XXL - 1 - Fluo Yellow</t>
  </si>
  <si>
    <t>3760231356976</t>
  </si>
  <si>
    <t>PEXBOUHBMVE02GRE</t>
  </si>
  <si>
    <t>EXPRESSION - Happy Balls - Mini Volume 2 - PE - XXL - 1 - Green</t>
  </si>
  <si>
    <t>3760231356938</t>
  </si>
  <si>
    <t>PEXBOUHBMVE02GRY</t>
  </si>
  <si>
    <t>EXPRESSION - Happy Balls - Mini Volume 2 - PE - XXL - 1 - Grey</t>
  </si>
  <si>
    <t>3760231357027</t>
  </si>
  <si>
    <t>PEXBOUHBMVE02MIN</t>
  </si>
  <si>
    <t>EXPRESSION - Happy Balls - Mini Volume 2 - PE - XXL - 1 - Mint</t>
  </si>
  <si>
    <t>3760231414188</t>
  </si>
  <si>
    <t>PEXBOUHBMVE02RED</t>
  </si>
  <si>
    <t>EXPRESSION - Happy Balls - Mini Volume 2 - PE - XXL - 1 - Red</t>
  </si>
  <si>
    <t>3760231356921</t>
  </si>
  <si>
    <t>PEXBOUHBMVE02VIO</t>
  </si>
  <si>
    <t>EXPRESSION - Happy Balls - Mini Volume 2 - PE - XXL - 1 - Violet</t>
  </si>
  <si>
    <t>3760231357010</t>
  </si>
  <si>
    <t>PEXBOUHBMVE02WHI</t>
  </si>
  <si>
    <t>EXPRESSION - Happy Balls - Mini Volume 2 - PE - XXL - 1 - White</t>
  </si>
  <si>
    <t>3760231357003</t>
  </si>
  <si>
    <t>PEXBOUHBMVE02YEL</t>
  </si>
  <si>
    <t>EXPRESSION - Happy Balls - Mini Volume 2 - PE - XXL - 1 - Yellow</t>
  </si>
  <si>
    <t>3760231356945</t>
  </si>
  <si>
    <t>PEXBOUHBMVE03BLK</t>
  </si>
  <si>
    <t>EXPRESSION - Happy Balls - Mini Volume 3 - PE - XXL - 1 - Black</t>
  </si>
  <si>
    <t>3760231357119</t>
  </si>
  <si>
    <t>PEXBOUHBMVE03BLU</t>
  </si>
  <si>
    <t>EXPRESSION - Happy Balls - Mini Volume 3 - PE - XXL - 1 - Blue</t>
  </si>
  <si>
    <t>3760231357034</t>
  </si>
  <si>
    <t>PEXBOUHBMVE03FLG</t>
  </si>
  <si>
    <t>EXPRESSION - Happy Balls - Mini Volume 3 - PE - XXL - 1 - Fluo Green</t>
  </si>
  <si>
    <t>3760231357102</t>
  </si>
  <si>
    <t>PEXBOUHBMVE03FLO</t>
  </si>
  <si>
    <t>EXPRESSION - Happy Balls - Mini Volume 3 - PE - XXL - 1 - Fluo Orange</t>
  </si>
  <si>
    <t>3760231357072</t>
  </si>
  <si>
    <t>PEXBOUHBMVE03FLP</t>
  </si>
  <si>
    <t>EXPRESSION - Happy Balls - Mini Volume 3 - PE - XXL - 1 - Fluo Pink</t>
  </si>
  <si>
    <t>3760231357089</t>
  </si>
  <si>
    <t>PEXBOUHBMVE03FLY</t>
  </si>
  <si>
    <t>EXPRESSION - Happy Balls - Mini Volume 3 - PE - XXL - 1 - Fluo Yellow</t>
  </si>
  <si>
    <t>3760231357096</t>
  </si>
  <si>
    <t>PEXBOUHBMVE03GRE</t>
  </si>
  <si>
    <t>EXPRESSION - Happy Balls - Mini Volume 3 - PE - XXL - 1 - Green</t>
  </si>
  <si>
    <t>3760231357058</t>
  </si>
  <si>
    <t>PEXBOUHBMVE03GRY</t>
  </si>
  <si>
    <t>EXPRESSION - Happy Balls - Mini Volume 3 - PE - XXL - 1 - Grey</t>
  </si>
  <si>
    <t>3760231357140</t>
  </si>
  <si>
    <t>PEXBOUHBMVE03MIN</t>
  </si>
  <si>
    <t>EXPRESSION - Happy Balls - Mini Volume 3 - PE - XXL - 1 - Mint</t>
  </si>
  <si>
    <t>3760231414195</t>
  </si>
  <si>
    <t>PEXBOUHBMVE03RED</t>
  </si>
  <si>
    <t>EXPRESSION - Happy Balls - Mini Volume 3 - PE - XXL - 1 - Red</t>
  </si>
  <si>
    <t>3760231357041</t>
  </si>
  <si>
    <t>PEXBOUHBMVE03VIO</t>
  </si>
  <si>
    <t>EXPRESSION - Happy Balls - Mini Volume 3 - PE - XXL - 1 - Violet</t>
  </si>
  <si>
    <t>3760231357133</t>
  </si>
  <si>
    <t>PEXBOUHBMVE03WHI</t>
  </si>
  <si>
    <t>EXPRESSION - Happy Balls - Mini Volume 3 - PE - XXL - 1 - White</t>
  </si>
  <si>
    <t>3760231357126</t>
  </si>
  <si>
    <t>PEXBOUHBMVE03YEL</t>
  </si>
  <si>
    <t>EXPRESSION - Happy Balls - Mini Volume 3 - PE - XXL - 1 - Yellow</t>
  </si>
  <si>
    <t>3760231357065</t>
  </si>
  <si>
    <t>PEXBOUHBMVE04BLK</t>
  </si>
  <si>
    <t>EXPRESSION - Happy Balls - Mini Volume 4 - PE - XXL - 1 - Black</t>
  </si>
  <si>
    <t>3760231357232</t>
  </si>
  <si>
    <t>PEXBOUHBMVE04BLU</t>
  </si>
  <si>
    <t>EXPRESSION - Happy Balls - Mini Volume 4 - PE - XXL - 1 - Blue</t>
  </si>
  <si>
    <t>3760231357157</t>
  </si>
  <si>
    <t>PEXBOUHBMVE04FLG</t>
  </si>
  <si>
    <t>EXPRESSION - Happy Balls - Mini Volume 4 - PE - XXL - 1 - Fluo Green</t>
  </si>
  <si>
    <t>3760231357225</t>
  </si>
  <si>
    <t>PEXBOUHBMVE04FLO</t>
  </si>
  <si>
    <t>EXPRESSION - Happy Balls - Mini Volume 4 - PE - XXL - 1 - Fluo Orange</t>
  </si>
  <si>
    <t>3760231357195</t>
  </si>
  <si>
    <t>PEXBOUHBMVE04FLP</t>
  </si>
  <si>
    <t>EXPRESSION - Happy Balls - Mini Volume 4 - PE - XXL - 1 - Fluo Pink</t>
  </si>
  <si>
    <t>3760231357201</t>
  </si>
  <si>
    <t>PEXBOUHBMVE04FLY</t>
  </si>
  <si>
    <t>EXPRESSION - Happy Balls - Mini Volume 4 - PE - XXL - 1 - Fluo Yellow</t>
  </si>
  <si>
    <t>3760231357218</t>
  </si>
  <si>
    <t>PEXBOUHBMVE04GRE</t>
  </si>
  <si>
    <t>EXPRESSION - Happy Balls - Mini Volume 4 - PE - XXL - 1 - Green</t>
  </si>
  <si>
    <t>3760231357171</t>
  </si>
  <si>
    <t>PEXBOUHBMVE04GRY</t>
  </si>
  <si>
    <t>EXPRESSION - Happy Balls - Mini Volume 4 - PE - XXL - 1 - Grey</t>
  </si>
  <si>
    <t>3760231357263</t>
  </si>
  <si>
    <t>PEXBOUHBMVE04MIN</t>
  </si>
  <si>
    <t>EXPRESSION - Happy Balls - Mini Volume 4 - PE - XXL - 1 - Mint</t>
  </si>
  <si>
    <t>3760231414201</t>
  </si>
  <si>
    <t>PEXBOUHBMVE04RED</t>
  </si>
  <si>
    <t>EXPRESSION - Happy Balls - Mini Volume 4 - PE - XXL - 1 - Red</t>
  </si>
  <si>
    <t>3760231357164</t>
  </si>
  <si>
    <t>PEXBOUHBMVE04VIO</t>
  </si>
  <si>
    <t>EXPRESSION - Happy Balls - Mini Volume 4 - PE - XXL - 1 - Violet</t>
  </si>
  <si>
    <t>3760231357256</t>
  </si>
  <si>
    <t>PEXBOUHBMVE04WHI</t>
  </si>
  <si>
    <t>EXPRESSION - Happy Balls - Mini Volume 4 - PE - XXL - 1 - White</t>
  </si>
  <si>
    <t>3760231357249</t>
  </si>
  <si>
    <t>PEXBOUHBMVE04YEL</t>
  </si>
  <si>
    <t>EXPRESSION - Happy Balls - Mini Volume 4 - PE - XXL - 1 - Yellow</t>
  </si>
  <si>
    <t>3760231357188</t>
  </si>
  <si>
    <t>PEXBOUHBMVE05BLK</t>
  </si>
  <si>
    <t>EXPRESSION - Happy Balls - Mini Volume 5 - PE - XXL - 1 - Black</t>
  </si>
  <si>
    <t>3760231357355</t>
  </si>
  <si>
    <t>PEXBOUHBMVE05BLU</t>
  </si>
  <si>
    <t>EXPRESSION - Happy Balls - Mini Volume 5 - PE - XXL - 1 - Blue</t>
  </si>
  <si>
    <t>3760231357270</t>
  </si>
  <si>
    <t>PEXBOUHBMVE05FLG</t>
  </si>
  <si>
    <t>EXPRESSION - Happy Balls - Mini Volume 5 - PE - XXL - 1 - Fluo Green</t>
  </si>
  <si>
    <t>3760231357348</t>
  </si>
  <si>
    <t>PEXBOUHBMVE05FLO</t>
  </si>
  <si>
    <t>EXPRESSION - Happy Balls - Mini Volume 5 - PE - XXL - 1 - Fluo Orange</t>
  </si>
  <si>
    <t>3760231357317</t>
  </si>
  <si>
    <t>PEXBOUHBMVE05FLP</t>
  </si>
  <si>
    <t>EXPRESSION - Happy Balls - Mini Volume 5 - PE - XXL - 1 - Fluo Pink</t>
  </si>
  <si>
    <t>3760231357324</t>
  </si>
  <si>
    <t>PEXBOUHBMVE05FLY</t>
  </si>
  <si>
    <t>EXPRESSION - Happy Balls - Mini Volume 5 - PE - XXL - 1 - Fluo Yellow</t>
  </si>
  <si>
    <t>3760231357331</t>
  </si>
  <si>
    <t>PEXBOUHBMVE05GRE</t>
  </si>
  <si>
    <t>EXPRESSION - Happy Balls - Mini Volume 5 - PE - XXL - 1 - Green</t>
  </si>
  <si>
    <t>3760231357294</t>
  </si>
  <si>
    <t>PEXBOUHBMVE05GRY</t>
  </si>
  <si>
    <t>EXPRESSION - Happy Balls - Mini Volume 5 - PE - XXL - 1 - Grey</t>
  </si>
  <si>
    <t>3760231357386</t>
  </si>
  <si>
    <t>PEXBOUHBMVE05MIN</t>
  </si>
  <si>
    <t>EXPRESSION - Happy Balls - Mini Volume 5 - PE - XXL - 1 - Mint</t>
  </si>
  <si>
    <t>3760231414218</t>
  </si>
  <si>
    <t>PEXBOUHBMVE05RED</t>
  </si>
  <si>
    <t>EXPRESSION - Happy Balls - Mini Volume 5 - PE - XXL - 1 - Red</t>
  </si>
  <si>
    <t>3760231357287</t>
  </si>
  <si>
    <t>PEXBOUHBMVE05VIO</t>
  </si>
  <si>
    <t>EXPRESSION - Happy Balls - Mini Volume 5 - PE - XXL - 1 - Violet</t>
  </si>
  <si>
    <t>3760231357379</t>
  </si>
  <si>
    <t>PEXBOUHBMVE05WHI</t>
  </si>
  <si>
    <t>EXPRESSION - Happy Balls - Mini Volume 5 - PE - XXL - 1 - White</t>
  </si>
  <si>
    <t>3760231357362</t>
  </si>
  <si>
    <t>PEXBOUHBMVE05YEL</t>
  </si>
  <si>
    <t>EXPRESSION - Happy Balls - Mini Volume 5 - PE - XXL - 1 - Yellow</t>
  </si>
  <si>
    <t>3760231357300</t>
  </si>
  <si>
    <t>PEXBOUHBMVE06BLK</t>
  </si>
  <si>
    <t>EXPRESSION - Happy Balls - Mini Volume 6 - PE - XXL - 1 - Black</t>
  </si>
  <si>
    <t>3760231357478</t>
  </si>
  <si>
    <t>PEXBOUHBMVE06BLU</t>
  </si>
  <si>
    <t>EXPRESSION - Happy Balls - Mini Volume 6 - PE - XXL - 1 - Blue</t>
  </si>
  <si>
    <t>3760231357393</t>
  </si>
  <si>
    <t>PEXBOUHBMVE06FLG</t>
  </si>
  <si>
    <t>EXPRESSION - Happy Balls - Mini Volume 6 - PE - XXL - 1 - Fluo Green</t>
  </si>
  <si>
    <t>3760231357461</t>
  </si>
  <si>
    <t>PEXBOUHBMVE06FLO</t>
  </si>
  <si>
    <t>EXPRESSION - Happy Balls - Mini Volume 6 - PE - XXL - 1 - Fluo Orange</t>
  </si>
  <si>
    <t>3760231357430</t>
  </si>
  <si>
    <t>PEXBOUHBMVE06FLP</t>
  </si>
  <si>
    <t>EXPRESSION - Happy Balls - Mini Volume 6 - PE - XXL - 1 - Fluo Pink</t>
  </si>
  <si>
    <t>3760231357447</t>
  </si>
  <si>
    <t>PEXBOUHBMVE06FLY</t>
  </si>
  <si>
    <t>EXPRESSION - Happy Balls - Mini Volume 6 - PE - XXL - 1 - Fluo Yellow</t>
  </si>
  <si>
    <t>3760231357454</t>
  </si>
  <si>
    <t>PEXBOUHBMVE06GRE</t>
  </si>
  <si>
    <t>EXPRESSION - Happy Balls - Mini Volume 6 - PE - XXL - 1 - Green</t>
  </si>
  <si>
    <t>3760231357416</t>
  </si>
  <si>
    <t>PEXBOUHBMVE06GRY</t>
  </si>
  <si>
    <t>EXPRESSION - Happy Balls - Mini Volume 6 - PE - XXL - 1 - Grey</t>
  </si>
  <si>
    <t>3760231357508</t>
  </si>
  <si>
    <t>PEXBOUHBMVE06MIN</t>
  </si>
  <si>
    <t>EXPRESSION - Happy Balls - Mini Volume 6 - PE - XXL - 1 - Mint</t>
  </si>
  <si>
    <t>3760231414225</t>
  </si>
  <si>
    <t>PEXBOUHBMVE06RED</t>
  </si>
  <si>
    <t>EXPRESSION - Happy Balls - Mini Volume 6 - PE - XXL - 1 - Red</t>
  </si>
  <si>
    <t>3760231357409</t>
  </si>
  <si>
    <t>PEXBOUHBMVE06VIO</t>
  </si>
  <si>
    <t>EXPRESSION - Happy Balls - Mini Volume 6 - PE - XXL - 1 - Violet</t>
  </si>
  <si>
    <t>3760231357492</t>
  </si>
  <si>
    <t>PEXBOUHBMVE06WHI</t>
  </si>
  <si>
    <t>EXPRESSION - Happy Balls - Mini Volume 6 - PE - XXL - 1 - White</t>
  </si>
  <si>
    <t>3760231357485</t>
  </si>
  <si>
    <t>PEXBOUHBMVE06YEL</t>
  </si>
  <si>
    <t>EXPRESSION - Happy Balls - Mini Volume 6 - PE - XXL - 1 - Yellow</t>
  </si>
  <si>
    <t>3760231357423</t>
  </si>
  <si>
    <t>PEXBOUHBMVE07BLK</t>
  </si>
  <si>
    <t>EXPRESSION - Happy Balls - Mini Volume 7 - PE - XXL - 1 - Black</t>
  </si>
  <si>
    <t>3760231357591</t>
  </si>
  <si>
    <t>PEXBOUHBMVE07BLU</t>
  </si>
  <si>
    <t>EXPRESSION - Happy Balls - Mini Volume 7 - PE - XXL - 1 - Blue</t>
  </si>
  <si>
    <t>3760231357515</t>
  </si>
  <si>
    <t>PEXBOUHBMVE07FLG</t>
  </si>
  <si>
    <t>EXPRESSION - Happy Balls - Mini Volume 7 - PE - XXL - 1 - Fluo Green</t>
  </si>
  <si>
    <t>3760231357584</t>
  </si>
  <si>
    <t>PEXBOUHBMVE07FLO</t>
  </si>
  <si>
    <t>EXPRESSION - Happy Balls - Mini Volume 7 - PE - XXL - 1 - Fluo Orange</t>
  </si>
  <si>
    <t>3760231357553</t>
  </si>
  <si>
    <t>PEXBOUHBMVE07FLP</t>
  </si>
  <si>
    <t>EXPRESSION - Happy Balls - Mini Volume 7 - PE - XXL - 1 - Fluo Pink</t>
  </si>
  <si>
    <t>3760231357560</t>
  </si>
  <si>
    <t>PEXBOUHBMVE07FLY</t>
  </si>
  <si>
    <t>EXPRESSION - Happy Balls - Mini Volume 7 - PE - XXL - 1 - Fluo Yellow</t>
  </si>
  <si>
    <t>3760231357577</t>
  </si>
  <si>
    <t>PEXBOUHBMVE07GRE</t>
  </si>
  <si>
    <t>EXPRESSION - Happy Balls - Mini Volume 7 - PE - XXL - 1 - Green</t>
  </si>
  <si>
    <t>3760231357539</t>
  </si>
  <si>
    <t>PEXBOUHBMVE07GRY</t>
  </si>
  <si>
    <t>EXPRESSION - Happy Balls - Mini Volume 7 - PE - XXL - 1 - Grey</t>
  </si>
  <si>
    <t>3760231357621</t>
  </si>
  <si>
    <t>PEXBOUHBMVE07MIN</t>
  </si>
  <si>
    <t>EXPRESSION - Happy Balls - Mini Volume 7 - PE - XXL - 1 - Mint</t>
  </si>
  <si>
    <t>3760231414232</t>
  </si>
  <si>
    <t>PEXBOUHBMVE07RED</t>
  </si>
  <si>
    <t>EXPRESSION - Happy Balls - Mini Volume 7 - PE - XXL - 1 - Red</t>
  </si>
  <si>
    <t>3760231357522</t>
  </si>
  <si>
    <t>PEXBOUHBMVE07VIO</t>
  </si>
  <si>
    <t>EXPRESSION - Happy Balls - Mini Volume 7 - PE - XXL - 1 - Violet</t>
  </si>
  <si>
    <t>3760231357614</t>
  </si>
  <si>
    <t>PEXBOUHBMVE07WHI</t>
  </si>
  <si>
    <t>EXPRESSION - Happy Balls - Mini Volume 7 - PE - XXL - 1 - White</t>
  </si>
  <si>
    <t>3760231357607</t>
  </si>
  <si>
    <t>PEXBOUHBMVE07YEL</t>
  </si>
  <si>
    <t>EXPRESSION - Happy Balls - Mini Volume 7 - PE - XXL - 1 - Yellow</t>
  </si>
  <si>
    <t>3760231357546</t>
  </si>
  <si>
    <t>PEXBOUHBMVE08BLK</t>
  </si>
  <si>
    <t>EXPRESSION - Happy Balls - Mini Volume 8 - PE - XXL - 1 - Black</t>
  </si>
  <si>
    <t>3760231357713</t>
  </si>
  <si>
    <t>PEXBOUHBMVE08BLU</t>
  </si>
  <si>
    <t>EXPRESSION - Happy Balls - Mini Volume 8 - PE - XXL - 1 - Blue</t>
  </si>
  <si>
    <t>3760231357639</t>
  </si>
  <si>
    <t>PEXBOUHBMVE08FLG</t>
  </si>
  <si>
    <t>EXPRESSION - Happy Balls - Mini Volume 8 - PE - XXL - 1 - Fluo Green</t>
  </si>
  <si>
    <t>3760231357706</t>
  </si>
  <si>
    <t>PEXBOUHBMVE08FLO</t>
  </si>
  <si>
    <t>EXPRESSION - Happy Balls - Mini Volume 8 - PE - XXL - 1 - Fluo Orange</t>
  </si>
  <si>
    <t>3760231357676</t>
  </si>
  <si>
    <t>PEXBOUHBMVE08FLP</t>
  </si>
  <si>
    <t>EXPRESSION - Happy Balls - Mini Volume 8 - PE - XXL - 1 - Fluo Pink</t>
  </si>
  <si>
    <t>3760231357683</t>
  </si>
  <si>
    <t>PEXBOUHBMVE08FLY</t>
  </si>
  <si>
    <t>EXPRESSION - Happy Balls - Mini Volume 8 - PE - XXL - 1 - Fluo Yellow</t>
  </si>
  <si>
    <t>3760231357690</t>
  </si>
  <si>
    <t>PEXBOUHBMVE08GRE</t>
  </si>
  <si>
    <t>EXPRESSION - Happy Balls - Mini Volume 8 - PE - XXL - 1 - Green</t>
  </si>
  <si>
    <t>3760231357652</t>
  </si>
  <si>
    <t>PEXBOUHBMVE08GRY</t>
  </si>
  <si>
    <t>EXPRESSION - Happy Balls - Mini Volume 8 - PE - XXL - 1 - Grey</t>
  </si>
  <si>
    <t>3760231357744</t>
  </si>
  <si>
    <t>PEXBOUHBMVE08MIN</t>
  </si>
  <si>
    <t>EXPRESSION - Happy Balls - Mini Volume 8 - PE - XXL - 1 - Mint</t>
  </si>
  <si>
    <t>3760231414249</t>
  </si>
  <si>
    <t>PEXBOUHBMVE08RED</t>
  </si>
  <si>
    <t>EXPRESSION - Happy Balls - Mini Volume 8 - PE - XXL - 1 - Red</t>
  </si>
  <si>
    <t>3760231357645</t>
  </si>
  <si>
    <t>PEXBOUHBMVE08VIO</t>
  </si>
  <si>
    <t>EXPRESSION - Happy Balls - Mini Volume 8 - PE - XXL - 1 - Violet</t>
  </si>
  <si>
    <t>3760231357737</t>
  </si>
  <si>
    <t>PEXBOUHBMVE08WHI</t>
  </si>
  <si>
    <t>EXPRESSION - Happy Balls - Mini Volume 8 - PE - XXL - 1 - White</t>
  </si>
  <si>
    <t>3760231357720</t>
  </si>
  <si>
    <t>PEXBOUHBMVE08YEL</t>
  </si>
  <si>
    <t>EXPRESSION - Happy Balls - Mini Volume 8 - PE - XXL - 1 - Yellow</t>
  </si>
  <si>
    <t>3760231357669</t>
  </si>
  <si>
    <t>PEXBOUHBMVE09BLK</t>
  </si>
  <si>
    <t>EXPRESSION - Happy Balls - Mini Volume 9 - PE - XXL - 1 - Black</t>
  </si>
  <si>
    <t>3760231357836</t>
  </si>
  <si>
    <t>PEXBOUHBMVE09BLU</t>
  </si>
  <si>
    <t>EXPRESSION - Happy Balls - Mini Volume 9 - PE - XXL - 1 - Blue</t>
  </si>
  <si>
    <t>3760231357751</t>
  </si>
  <si>
    <t>PEXBOUHBMVE09FLG</t>
  </si>
  <si>
    <t>EXPRESSION - Happy Balls - Mini Volume 9 - PE - XXL - 1 - Fluo Green</t>
  </si>
  <si>
    <t>3760231357829</t>
  </si>
  <si>
    <t>PEXBOUHBMVE09FLO</t>
  </si>
  <si>
    <t>EXPRESSION - Happy Balls - Mini Volume 9 - PE - XXL - 1 - Fluo Orange</t>
  </si>
  <si>
    <t>3760231357799</t>
  </si>
  <si>
    <t>PEXBOUHBMVE09FLP</t>
  </si>
  <si>
    <t>EXPRESSION - Happy Balls - Mini Volume 9 - PE - XXL - 1 - Fluo Pink</t>
  </si>
  <si>
    <t>3760231357805</t>
  </si>
  <si>
    <t>PEXBOUHBMVE09FLY</t>
  </si>
  <si>
    <t>EXPRESSION - Happy Balls - Mini Volume 9 - PE - XXL - 1 - Fluo Yellow</t>
  </si>
  <si>
    <t>3760231357812</t>
  </si>
  <si>
    <t>PEXBOUHBMVE09GRE</t>
  </si>
  <si>
    <t>EXPRESSION - Happy Balls - Mini Volume 9 - PE - XXL - 1 - Green</t>
  </si>
  <si>
    <t>3760231357775</t>
  </si>
  <si>
    <t>PEXBOUHBMVE09GRY</t>
  </si>
  <si>
    <t>EXPRESSION - Happy Balls - Mini Volume 9 - PE - XXL - 1 - Grey</t>
  </si>
  <si>
    <t>3760231357867</t>
  </si>
  <si>
    <t>PEXBOUHBMVE09MIN</t>
  </si>
  <si>
    <t>EXPRESSION - Happy Balls - Mini Volume 9 - PE - XXL - 1 - Mint</t>
  </si>
  <si>
    <t>3760231414256</t>
  </si>
  <si>
    <t>PEXBOUHBMVE09RED</t>
  </si>
  <si>
    <t>EXPRESSION - Happy Balls - Mini Volume 9 - PE - XXL - 1 - Red</t>
  </si>
  <si>
    <t>3760231357768</t>
  </si>
  <si>
    <t>PEXBOUHBMVE09VIO</t>
  </si>
  <si>
    <t>EXPRESSION - Happy Balls - Mini Volume 9 - PE - XXL - 1 - Violet</t>
  </si>
  <si>
    <t>3760231357850</t>
  </si>
  <si>
    <t>PEXBOUHBMVE09WHI</t>
  </si>
  <si>
    <t>EXPRESSION - Happy Balls - Mini Volume 9 - PE - XXL - 1 - White</t>
  </si>
  <si>
    <t>3760231357843</t>
  </si>
  <si>
    <t>PEXBOUHBMVE09YEL</t>
  </si>
  <si>
    <t>EXPRESSION - Happy Balls - Mini Volume 9 - PE - XXL - 1 - Yellow</t>
  </si>
  <si>
    <t>3760231357782</t>
  </si>
  <si>
    <t>PEXBOUHBMVE10BLK</t>
  </si>
  <si>
    <t>EXPRESSION - Happy Balls - Mini Volume 10 - PE - XXL - 1 - Black</t>
  </si>
  <si>
    <t>3760231357959</t>
  </si>
  <si>
    <t>PEXBOUHBMVE10BLU</t>
  </si>
  <si>
    <t>EXPRESSION - Happy Balls - Mini Volume 10 - PE - XXL - 1 - Blue</t>
  </si>
  <si>
    <t>3760231357874</t>
  </si>
  <si>
    <t>PEXBOUHBMVE10FLG</t>
  </si>
  <si>
    <t>EXPRESSION - Happy Balls - Mini Volume 10 - PE - XXL - 1 - Fluo Green</t>
  </si>
  <si>
    <t>3760231357942</t>
  </si>
  <si>
    <t>PEXBOUHBMVE10FLO</t>
  </si>
  <si>
    <t>EXPRESSION - Happy Balls - Mini Volume 10 - PE - XXL - 1 - Fluo Orange</t>
  </si>
  <si>
    <t>3760231357911</t>
  </si>
  <si>
    <t>PEXBOUHBMVE10FLP</t>
  </si>
  <si>
    <t>EXPRESSION - Happy Balls - Mini Volume 10 - PE - XXL - 1 - Fluo Pink</t>
  </si>
  <si>
    <t>3760231357928</t>
  </si>
  <si>
    <t>PEXBOUHBMVE10FLY</t>
  </si>
  <si>
    <t>EXPRESSION - Happy Balls - Mini Volume 10 - PE - XXL - 1 - Fluo Yellow</t>
  </si>
  <si>
    <t>3760231357935</t>
  </si>
  <si>
    <t>PEXBOUHBMVE10GRE</t>
  </si>
  <si>
    <t>EXPRESSION - Happy Balls - Mini Volume 10 - PE - XXL - 1 - Green</t>
  </si>
  <si>
    <t>3760231357898</t>
  </si>
  <si>
    <t>PEXBOUHBMVE10GRY</t>
  </si>
  <si>
    <t>EXPRESSION - Happy Balls - Mini Volume 10 - PE - XXL - 1 - Grey</t>
  </si>
  <si>
    <t>3760231357980</t>
  </si>
  <si>
    <t>PEXBOUHBMVE10MIN</t>
  </si>
  <si>
    <t>EXPRESSION - Happy Balls - Mini Volume 10 - PE - XXL - 1 - Mint</t>
  </si>
  <si>
    <t>3760231414263</t>
  </si>
  <si>
    <t>PEXBOUHBMVE10RED</t>
  </si>
  <si>
    <t>EXPRESSION - Happy Balls - Mini Volume 10 - PE - XXL - 1 - Red</t>
  </si>
  <si>
    <t>3760231357881</t>
  </si>
  <si>
    <t>PEXBOUHBMVE10VIO</t>
  </si>
  <si>
    <t>EXPRESSION - Happy Balls - Mini Volume 10 - PE - XXL - 1 - Violet</t>
  </si>
  <si>
    <t>3760231357973</t>
  </si>
  <si>
    <t>PEXBOUHBMVE10WHI</t>
  </si>
  <si>
    <t>EXPRESSION - Happy Balls - Mini Volume 10 - PE - XXL - 1 - White</t>
  </si>
  <si>
    <t>3760231357966</t>
  </si>
  <si>
    <t>PEXBOUHBMVE10YEL</t>
  </si>
  <si>
    <t>EXPRESSION - Happy Balls - Mini Volume 10 - PE - XXL - 1 - Yellow</t>
  </si>
  <si>
    <t>3760231357904</t>
  </si>
  <si>
    <t>PEXBOUHBMVE11BLK</t>
  </si>
  <si>
    <t>EXPRESSION - Happy Balls - Mini Volume 11 - PE - XXL - 1 - Black</t>
  </si>
  <si>
    <t>3760231358079</t>
  </si>
  <si>
    <t>PEXBOUHBMVE11BLU</t>
  </si>
  <si>
    <t>EXPRESSION - Happy Balls - Mini Volume 11 - PE - XXL - 1 - Blue</t>
  </si>
  <si>
    <t>3760231357997</t>
  </si>
  <si>
    <t>PEXBOUHBMVE11FLG</t>
  </si>
  <si>
    <t>EXPRESSION - Happy Balls - Mini Volume 11 - PE - XXL - 1 - Fluo Green</t>
  </si>
  <si>
    <t>3760231358062</t>
  </si>
  <si>
    <t>PEXBOUHBMVE11FLO</t>
  </si>
  <si>
    <t>EXPRESSION - Happy Balls - Mini Volume 11 - PE - XXL - 1 - Fluo Orange</t>
  </si>
  <si>
    <t>3760231358031</t>
  </si>
  <si>
    <t>PEXBOUHBMVE11FLP</t>
  </si>
  <si>
    <t>EXPRESSION - Happy Balls - Mini Volume 11 - PE - XXL - 1 - Fluo Pink</t>
  </si>
  <si>
    <t>3760231358048</t>
  </si>
  <si>
    <t>PEXBOUHBMVE11FLY</t>
  </si>
  <si>
    <t>EXPRESSION - Happy Balls - Mini Volume 11 - PE - XXL - 1 - Fluo Yellow</t>
  </si>
  <si>
    <t>3760231358055</t>
  </si>
  <si>
    <t>PEXBOUHBMVE11GRE</t>
  </si>
  <si>
    <t>EXPRESSION - Happy Balls - Mini Volume 11 - PE - XXL - 1 - Green</t>
  </si>
  <si>
    <t>3760231358017</t>
  </si>
  <si>
    <t>PEXBOUHBMVE11GRY</t>
  </si>
  <si>
    <t>EXPRESSION - Happy Balls - Mini Volume 11 - PE - XXL - 1 - Grey</t>
  </si>
  <si>
    <t>3760231358109</t>
  </si>
  <si>
    <t>PEXBOUHBMVE11MIN</t>
  </si>
  <si>
    <t>EXPRESSION - Happy Balls - Mini Volume 11 - PE - XXL - 1 - Mint</t>
  </si>
  <si>
    <t>3760231414270</t>
  </si>
  <si>
    <t>PEXBOUHBMVE11RED</t>
  </si>
  <si>
    <t>EXPRESSION - Happy Balls - Mini Volume 11 - PE - XXL - 1 - Red</t>
  </si>
  <si>
    <t>3760231358000</t>
  </si>
  <si>
    <t>PEXBOUHBMVE11VIO</t>
  </si>
  <si>
    <t>EXPRESSION - Happy Balls - Mini Volume 11 - PE - XXL - 1 - Violet</t>
  </si>
  <si>
    <t>3760231358093</t>
  </si>
  <si>
    <t>PEXBOUHBMVE11WHI</t>
  </si>
  <si>
    <t>EXPRESSION - Happy Balls - Mini Volume 11 - PE - XXL - 1 - White</t>
  </si>
  <si>
    <t>3760231358086</t>
  </si>
  <si>
    <t>PEXBOUHBMVE11YEL</t>
  </si>
  <si>
    <t>EXPRESSION - Happy Balls - Mini Volume 11 - PE - XXL - 1 - Yellow</t>
  </si>
  <si>
    <t>3760231358024</t>
  </si>
  <si>
    <t>PEXBOUHBXLBLK</t>
  </si>
  <si>
    <t>EXPRESSION - Happy Balls - XL 1 - PU - XL - 5 - Black</t>
  </si>
  <si>
    <t>3760231351599</t>
  </si>
  <si>
    <t>PEXBOUHBXLBLU</t>
  </si>
  <si>
    <t>EXPRESSION - Happy Balls - XL 1 - PU - XL - 5 - Blue</t>
  </si>
  <si>
    <t>3760231351513</t>
  </si>
  <si>
    <t>PEXBOUHBXLFLG</t>
  </si>
  <si>
    <t>EXPRESSION - Happy Balls - XL 1 - PU - XL - 5 - Fluo Green</t>
  </si>
  <si>
    <t>3760231351582</t>
  </si>
  <si>
    <t>PEXBOUHBXLFLO</t>
  </si>
  <si>
    <t>EXPRESSION - Happy Balls - XL 1 - PU - XL - 5 - Fluo Orange</t>
  </si>
  <si>
    <t>3760231351551</t>
  </si>
  <si>
    <t>PEXBOUHBXLFLP</t>
  </si>
  <si>
    <t>EXPRESSION - Happy Balls - XL 1 - PU - XL - 5 - Fluo Pink</t>
  </si>
  <si>
    <t>3760231351568</t>
  </si>
  <si>
    <t>PEXBOUHBXLFLY</t>
  </si>
  <si>
    <t>EXPRESSION - Happy Balls - XL 1 - PU - XL - 5 - Fluo Yellow</t>
  </si>
  <si>
    <t>3760231351575</t>
  </si>
  <si>
    <t>PEXBOUHBXLGRE</t>
  </si>
  <si>
    <t>EXPRESSION - Happy Balls - XL 1 - PU - XL - 5 - Green</t>
  </si>
  <si>
    <t>3760231351537</t>
  </si>
  <si>
    <t>PEXBOUHBXLGRY</t>
  </si>
  <si>
    <t>EXPRESSION - Happy Balls - XL 1 - PU - XL - 5 - Grey</t>
  </si>
  <si>
    <t>3760231351629</t>
  </si>
  <si>
    <t>PEXBOUHBXLMIN</t>
  </si>
  <si>
    <t>EXPRESSION - Happy Balls - XL 1 - PU - XL - 5 - Mint</t>
  </si>
  <si>
    <t>3760231414287</t>
  </si>
  <si>
    <t>PEXBOUHBXLRED</t>
  </si>
  <si>
    <t>EXPRESSION - Happy Balls - XL 1 - PU - XL - 5 - Red</t>
  </si>
  <si>
    <t>3760231351520</t>
  </si>
  <si>
    <t>PEXBOUHBXLVIO</t>
  </si>
  <si>
    <t>EXPRESSION - Happy Balls - XL 1 - PU - XL - 5 - Violet</t>
  </si>
  <si>
    <t>3760231351612</t>
  </si>
  <si>
    <t>PEXBOUHBXLWHI</t>
  </si>
  <si>
    <t>EXPRESSION - Happy Balls - XL 1 - PU - XL - 5 - White</t>
  </si>
  <si>
    <t>3760231351605</t>
  </si>
  <si>
    <t>PEXBOUHBXLYEL</t>
  </si>
  <si>
    <t>EXPRESSION - Happy Balls - XL 1 - PU - XL - 5 - Yellow</t>
  </si>
  <si>
    <t>3760231351544</t>
  </si>
  <si>
    <t>PEXBOUHPIMA1BLK</t>
  </si>
  <si>
    <t>EXPRESSION - Half Pipes - Macro 1 - PU - 3XL - 1 - Black</t>
  </si>
  <si>
    <t>3760231373423</t>
  </si>
  <si>
    <t>PEXBOUHPIMA1BLU</t>
  </si>
  <si>
    <t>EXPRESSION - Half Pipes - Macro 1 - PU - 3XL - 1 - Blue</t>
  </si>
  <si>
    <t>3760231373416</t>
  </si>
  <si>
    <t>PEXBOUHPIMA1FLG</t>
  </si>
  <si>
    <t>EXPRESSION - Half Pipes - Macro 1 - PU - 3XL - 1 - Fluo Green</t>
  </si>
  <si>
    <t>3760231373386</t>
  </si>
  <si>
    <t>PEXBOUHPIMA1FLO</t>
  </si>
  <si>
    <t>EXPRESSION - Half Pipes - Macro 1 - PU - 3XL - 1 - Fluo Orange</t>
  </si>
  <si>
    <t>3760231373393</t>
  </si>
  <si>
    <t>PEXBOUHPIMA1FLP</t>
  </si>
  <si>
    <t>EXPRESSION - Half Pipes - Macro 1 - PU - 3XL - 1 - Fluo Pink</t>
  </si>
  <si>
    <t>3760231373409</t>
  </si>
  <si>
    <t>PEXBOUHPIMA1FLY</t>
  </si>
  <si>
    <t>EXPRESSION - Half Pipes - Macro 1 - PU - 3XL - 1 - Fluo Yellow</t>
  </si>
  <si>
    <t>3760231373362</t>
  </si>
  <si>
    <t>PEXBOUHPIMA1GRE</t>
  </si>
  <si>
    <t>EXPRESSION - Half Pipes - Macro 1 - PU - 3XL - 1 - Green</t>
  </si>
  <si>
    <t>3760231373454</t>
  </si>
  <si>
    <t>PEXBOUHPIMA1GRY</t>
  </si>
  <si>
    <t>EXPRESSION - Half Pipes - Macro 1 - PU - 3XL - 1 - Grey</t>
  </si>
  <si>
    <t>3760231373351</t>
  </si>
  <si>
    <t>PEXBOUHPIMA1MIN</t>
  </si>
  <si>
    <t>EXPRESSION - Half Pipes - Macro 1 - PU - 3XL - 1 - Mint</t>
  </si>
  <si>
    <t>3760231414294</t>
  </si>
  <si>
    <t>PEXBOUHPIMA1RED</t>
  </si>
  <si>
    <t>EXPRESSION - Half Pipes - Macro 1 - PU - 3XL - 1 - Red</t>
  </si>
  <si>
    <t>3760231373447</t>
  </si>
  <si>
    <t>PEXBOUHPIMA1VIO</t>
  </si>
  <si>
    <t>EXPRESSION - Half Pipes - Macro 1 - PU - 3XL - 1 - Violet</t>
  </si>
  <si>
    <t>3760231373430</t>
  </si>
  <si>
    <t>PEXBOUHPIMA1WHI</t>
  </si>
  <si>
    <t>EXPRESSION - Half Pipes - Macro 1 - PU - 3XL - 1 - White</t>
  </si>
  <si>
    <t>3760231373379</t>
  </si>
  <si>
    <t>PEXBOUHPIMA1YEL</t>
  </si>
  <si>
    <t>EXPRESSION - Half Pipes - Macro 1 - PU - 3XL - 1 - Yellow</t>
  </si>
  <si>
    <t>3760231373348</t>
  </si>
  <si>
    <t>PEXBOUHPIMA2BLK</t>
  </si>
  <si>
    <t>EXPRESSION - Half Pipes - Macro 2 - PU - 3XL - 1 - Black</t>
  </si>
  <si>
    <t>3760231373546</t>
  </si>
  <si>
    <t>PEXBOUHPIMA2BLU</t>
  </si>
  <si>
    <t>EXPRESSION - Half Pipes - Macro 2 - PU - 3XL - 1 - Blue</t>
  </si>
  <si>
    <t>3760231373539</t>
  </si>
  <si>
    <t>PEXBOUHPIMA2FLG</t>
  </si>
  <si>
    <t>EXPRESSION - Half Pipes - Macro 2 - PU - 3XL - 1 - Fluo Green</t>
  </si>
  <si>
    <t>3760231373508</t>
  </si>
  <si>
    <t>PEXBOUHPIMA2FLO</t>
  </si>
  <si>
    <t>EXPRESSION - Half Pipes - Macro 2 - PU - 3XL - 1 - Fluo Orange</t>
  </si>
  <si>
    <t>3760231373515</t>
  </si>
  <si>
    <t>PEXBOUHPIMA2FLP</t>
  </si>
  <si>
    <t>EXPRESSION - Half Pipes - Macro 2 - PU - 3XL - 1 - Fluo Pink</t>
  </si>
  <si>
    <t>3760231373522</t>
  </si>
  <si>
    <t>PEXBOUHPIMA2FLY</t>
  </si>
  <si>
    <t>EXPRESSION - Half Pipes - Macro 2 - PU - 3XL - 1 - Fluo Yellow</t>
  </si>
  <si>
    <t>3760231373485</t>
  </si>
  <si>
    <t>PEXBOUHPIMA2GRE</t>
  </si>
  <si>
    <t>EXPRESSION - Half Pipes - Macro 2 - PU - 3XL - 1 - Green</t>
  </si>
  <si>
    <t>3760231373577</t>
  </si>
  <si>
    <t>PEXBOUHPIMA2GRY</t>
  </si>
  <si>
    <t>EXPRESSION - Half Pipes - Macro 2 - PU - 3XL - 1 - Grey</t>
  </si>
  <si>
    <t>3760231373478</t>
  </si>
  <si>
    <t>PEXBOUHPIMA2MIN</t>
  </si>
  <si>
    <t>EXPRESSION - Half Pipes - Macro 2 - PU - 3XL - 1 - Mint</t>
  </si>
  <si>
    <t>3760231414300</t>
  </si>
  <si>
    <t>PEXBOUHPIMA2RED</t>
  </si>
  <si>
    <t>EXPRESSION - Half Pipes - Macro 2 - PU - 3XL - 1 - Red</t>
  </si>
  <si>
    <t>3760231373560</t>
  </si>
  <si>
    <t>PEXBOUHPIMA2VIO</t>
  </si>
  <si>
    <t>EXPRESSION - Half Pipes - Macro 2 - PU - 3XL - 1 - Violet</t>
  </si>
  <si>
    <t>3760231373553</t>
  </si>
  <si>
    <t>PEXBOUHPIMA2WHI</t>
  </si>
  <si>
    <t>EXPRESSION - Half Pipes - Macro 2 - PU - 3XL - 1 - White</t>
  </si>
  <si>
    <t>3760231373492</t>
  </si>
  <si>
    <t>PEXBOUHPIMA2YEL</t>
  </si>
  <si>
    <t>EXPRESSION - Half Pipes - Macro 2 - PU - 3XL - 1 - Yellow</t>
  </si>
  <si>
    <t>3760231373461</t>
  </si>
  <si>
    <t>PEXBOUHPIN1BLK</t>
  </si>
  <si>
    <t>EXPRESSION - Half Pipes - Incut 1 - PU - L - 5 - Black</t>
  </si>
  <si>
    <t>3760231373300</t>
  </si>
  <si>
    <t>PEXBOUHPIN1BLU</t>
  </si>
  <si>
    <t>EXPRESSION - Half Pipes - Incut 1 - PU - L - 5 - Blue</t>
  </si>
  <si>
    <t>3760231373225</t>
  </si>
  <si>
    <t>PEXBOUHPIN1FLG</t>
  </si>
  <si>
    <t>EXPRESSION - Half Pipes - Incut 1 - PU - L - 5 - Fluo Green</t>
  </si>
  <si>
    <t>3760231373294</t>
  </si>
  <si>
    <t>PEXBOUHPIN1FLO</t>
  </si>
  <si>
    <t>EXPRESSION - Half Pipes - Incut 1 - PU - L - 5 - Fluo Orange</t>
  </si>
  <si>
    <t>3760231373263</t>
  </si>
  <si>
    <t>PEXBOUHPIN1FLP</t>
  </si>
  <si>
    <t>EXPRESSION - Half Pipes - Incut 1 - PU - L - 5 - Fluo Pink</t>
  </si>
  <si>
    <t>3760231373270</t>
  </si>
  <si>
    <t>PEXBOUHPIN1FLY</t>
  </si>
  <si>
    <t>EXPRESSION - Half Pipes - Incut 1 - PU - L - 5 - Fluo Yellow</t>
  </si>
  <si>
    <t>3760231373287</t>
  </si>
  <si>
    <t>PEXBOUHPIN1GRE</t>
  </si>
  <si>
    <t>EXPRESSION - Half Pipes - Incut 1 - PU - L - 5 - Green</t>
  </si>
  <si>
    <t>3760231373249</t>
  </si>
  <si>
    <t>PEXBOUHPIN1GRY</t>
  </si>
  <si>
    <t>EXPRESSION - Half Pipes - Incut 1 - PU - L - 5 - Grey</t>
  </si>
  <si>
    <t>3760231373331</t>
  </si>
  <si>
    <t>PEXBOUHPIN1MIN</t>
  </si>
  <si>
    <t>EXPRESSION - Half Pipes - Incut 1 - PU - L - 5 - Mint</t>
  </si>
  <si>
    <t>3760231414317</t>
  </si>
  <si>
    <t>PEXBOUHPIN1RED</t>
  </si>
  <si>
    <t>EXPRESSION - Half Pipes - Incut 1 - PU - L - 5 - Red</t>
  </si>
  <si>
    <t>3760231373232</t>
  </si>
  <si>
    <t>PEXBOUHPIN1VIO</t>
  </si>
  <si>
    <t>EXPRESSION - Half Pipes - Incut 1 - PU - L - 5 - Violet</t>
  </si>
  <si>
    <t>3760231373324</t>
  </si>
  <si>
    <t>PEXBOUHPIN1WHI</t>
  </si>
  <si>
    <t>EXPRESSION - Half Pipes - Incut 1 - PU - L - 5 - White</t>
  </si>
  <si>
    <t>3760231373317</t>
  </si>
  <si>
    <t>PEXBOUHPIN1YEL</t>
  </si>
  <si>
    <t>EXPRESSION - Half Pipes - Incut 1 - PU - L - 5 - Yellow</t>
  </si>
  <si>
    <t>3760231373256</t>
  </si>
  <si>
    <t>PEXBOULBBI1BLK</t>
  </si>
  <si>
    <t>EXPRESSION - Little Boxes - 1 - 5 Big - PU - XL - 5 - Black</t>
  </si>
  <si>
    <t>3760231372709</t>
  </si>
  <si>
    <t>PEXBOULBBI1BLU</t>
  </si>
  <si>
    <t>EXPRESSION - Little Boxes - 1 - 5 Big - PU - XL - 5 - Blue</t>
  </si>
  <si>
    <t>3760231372624</t>
  </si>
  <si>
    <t>PEXBOULBBI1FLG</t>
  </si>
  <si>
    <t>EXPRESSION - Little Boxes - 1 - 5 Big - PU - XL - 5 - Fluo Green</t>
  </si>
  <si>
    <t>3760231372693</t>
  </si>
  <si>
    <t>PEXBOULBBI1FLO</t>
  </si>
  <si>
    <t>EXPRESSION - Little Boxes - 1 - 5 Big - PU - XL - 5 - Fluo Orange</t>
  </si>
  <si>
    <t>3760231372662</t>
  </si>
  <si>
    <t>PEXBOULBBI1FLP</t>
  </si>
  <si>
    <t>EXPRESSION - Little Boxes - 1 - 5 Big - PU - XL - 5 - Fluo Pink</t>
  </si>
  <si>
    <t>3760231372679</t>
  </si>
  <si>
    <t>PEXBOULBBI1FLY</t>
  </si>
  <si>
    <t>EXPRESSION - Little Boxes - 1 - 5 Big - PU - XL - 5 - Fluo Yellow</t>
  </si>
  <si>
    <t>3760231372686</t>
  </si>
  <si>
    <t>PEXBOULBBI1GRE</t>
  </si>
  <si>
    <t>EXPRESSION - Little Boxes - 1 - 5 Big - PU - XL - 5 - Green</t>
  </si>
  <si>
    <t>3760231372648</t>
  </si>
  <si>
    <t>PEXBOULBBI1GRY</t>
  </si>
  <si>
    <t>EXPRESSION - Little Boxes - 1 - 5 Big - PU - XL - 5 - Grey</t>
  </si>
  <si>
    <t>3760231372730</t>
  </si>
  <si>
    <t>PEXBOULBBI1MIN</t>
  </si>
  <si>
    <t>EXPRESSION - Little Boxes - 1 - 5 Big - PU - XL - 5 - Mint</t>
  </si>
  <si>
    <t>3760231414324</t>
  </si>
  <si>
    <t>PEXBOULBBI1RED</t>
  </si>
  <si>
    <t>EXPRESSION - Little Boxes - 1 - 5 Big - PU - XL - 5 - Red</t>
  </si>
  <si>
    <t>3760231372631</t>
  </si>
  <si>
    <t>PEXBOULBBI1VIO</t>
  </si>
  <si>
    <t>EXPRESSION - Little Boxes - 1 - 5 Big - PU - XL - 5 - Violet</t>
  </si>
  <si>
    <t>3760231372723</t>
  </si>
  <si>
    <t>PEXBOULBBI1WHI</t>
  </si>
  <si>
    <t>EXPRESSION - Little Boxes - 1 - 5 Big - PU - XL - 5 - White</t>
  </si>
  <si>
    <t>3760231372716</t>
  </si>
  <si>
    <t>PEXBOULBBI1YEL</t>
  </si>
  <si>
    <t>EXPRESSION - Little Boxes - 1 - 5 Big - PU - XL - 5 - Yellow</t>
  </si>
  <si>
    <t>3760231372655</t>
  </si>
  <si>
    <t>PEXBOULBBI6BLK</t>
  </si>
  <si>
    <t>EXPRESSION - Little Boxes - 6 - 10 Big - PU - L - 5 - Black</t>
  </si>
  <si>
    <t>3760231372945</t>
  </si>
  <si>
    <t>PEXBOULBBI6BLU</t>
  </si>
  <si>
    <t>EXPRESSION - Little Boxes - 6 - 10 Big - PU - L - 5 - Blue</t>
  </si>
  <si>
    <t>3760231372860</t>
  </si>
  <si>
    <t>PEXBOULBBI6FLG</t>
  </si>
  <si>
    <t>EXPRESSION - Little Boxes - 6 - 10 Big - PU - L - 5 - Fluo Green</t>
  </si>
  <si>
    <t>3760231372938</t>
  </si>
  <si>
    <t>PEXBOULBBI6FLO</t>
  </si>
  <si>
    <t>EXPRESSION - Little Boxes - 6 - 10 Big - PU - L - 5 - Fluo Orange</t>
  </si>
  <si>
    <t>3760231372907</t>
  </si>
  <si>
    <t>PEXBOULBBI6FLP</t>
  </si>
  <si>
    <t>EXPRESSION - Little Boxes - 6 - 10 Big - PU - L - 5 - Fluo Pink</t>
  </si>
  <si>
    <t>3760231372914</t>
  </si>
  <si>
    <t>PEXBOULBBI6FLY</t>
  </si>
  <si>
    <t>EXPRESSION - Little Boxes - 6 - 10 Big - PU - L - 5 - Fluo Yellow</t>
  </si>
  <si>
    <t>3760231372921</t>
  </si>
  <si>
    <t>PEXBOULBBI6GRE</t>
  </si>
  <si>
    <t>EXPRESSION - Little Boxes - 6 - 10 Big - PU - L - 5 - Green</t>
  </si>
  <si>
    <t>3760231372884</t>
  </si>
  <si>
    <t>PEXBOULBBI6GRY</t>
  </si>
  <si>
    <t>EXPRESSION - Little Boxes - 6 - 10 Big - PU - L - 5 - Grey</t>
  </si>
  <si>
    <t>3760231372976</t>
  </si>
  <si>
    <t>PEXBOULBBI6MIN</t>
  </si>
  <si>
    <t>EXPRESSION - Little Boxes - 6 - 10 Big - PU - L - 5 - Mint</t>
  </si>
  <si>
    <t>3760231414331</t>
  </si>
  <si>
    <t>PEXBOULBBI6RED</t>
  </si>
  <si>
    <t>EXPRESSION - Little Boxes - 6 - 10 Big - PU - L - 5 - Red</t>
  </si>
  <si>
    <t>3760231372877</t>
  </si>
  <si>
    <t>PEXBOULBBI6VIO</t>
  </si>
  <si>
    <t>EXPRESSION - Little Boxes - 6 - 10 Big - PU - L - 5 - Violet</t>
  </si>
  <si>
    <t>3760231372969</t>
  </si>
  <si>
    <t>PEXBOULBBI6WHI</t>
  </si>
  <si>
    <t>EXPRESSION - Little Boxes - 6 - 10 Big - PU - L - 5 - White</t>
  </si>
  <si>
    <t>3760231372952</t>
  </si>
  <si>
    <t>PEXBOULBBI6YEL</t>
  </si>
  <si>
    <t>EXPRESSION - Little Boxes - 6 - 10 Big - PU - L - 5 - Yellow</t>
  </si>
  <si>
    <t>3760231372891</t>
  </si>
  <si>
    <t>PEXBOULBSM1BLK</t>
  </si>
  <si>
    <t>EXPRESSION - Little Boxes - 1 - 5 Small - PU - M - 5 - Black</t>
  </si>
  <si>
    <t>3760231372822</t>
  </si>
  <si>
    <t>PEXBOULBSM1BLU</t>
  </si>
  <si>
    <t>EXPRESSION - Little Boxes - 1 - 5 Small - PU - M - 5 - Blue</t>
  </si>
  <si>
    <t>3760231372747</t>
  </si>
  <si>
    <t>PEXBOULBSM1FLG</t>
  </si>
  <si>
    <t>EXPRESSION - Little Boxes - 1 - 5 Small - PU - M - 5 - Fluo Green</t>
  </si>
  <si>
    <t>3760231372815</t>
  </si>
  <si>
    <t>PEXBOULBSM1FLO</t>
  </si>
  <si>
    <t>EXPRESSION - Little Boxes - 1 - 5 Small - PU - M - 5 - Fluo Orange</t>
  </si>
  <si>
    <t>3760231372785</t>
  </si>
  <si>
    <t>PEXBOULBSM1FLP</t>
  </si>
  <si>
    <t>EXPRESSION - Little Boxes - 1 - 5 Small - PU - M - 5 - Fluo Pink</t>
  </si>
  <si>
    <t>3760231372792</t>
  </si>
  <si>
    <t>PEXBOULBSM1FLY</t>
  </si>
  <si>
    <t>EXPRESSION - Little Boxes - 1 - 5 Small - PU - M - 5 - Fluo Yellow</t>
  </si>
  <si>
    <t>3760231372808</t>
  </si>
  <si>
    <t>PEXBOULBSM1GRE</t>
  </si>
  <si>
    <t>EXPRESSION - Little Boxes - 1 - 5 Small - PU - M - 5 - Green</t>
  </si>
  <si>
    <t>3760231372761</t>
  </si>
  <si>
    <t>PEXBOULBSM1GRY</t>
  </si>
  <si>
    <t>EXPRESSION - Little Boxes - 1 - 5 Small - PU - M - 5 - Grey</t>
  </si>
  <si>
    <t>3760231372853</t>
  </si>
  <si>
    <t>PEXBOULBSM1MIN</t>
  </si>
  <si>
    <t>EXPRESSION - Little Boxes - 1 - 5 Small - PU - M - 5 - Mint</t>
  </si>
  <si>
    <t>3760231414348</t>
  </si>
  <si>
    <t>PEXBOULBSM1RED</t>
  </si>
  <si>
    <t>EXPRESSION - Little Boxes - 1 - 5 Small - PU - M - 5 - Red</t>
  </si>
  <si>
    <t>3760231372754</t>
  </si>
  <si>
    <t>PEXBOULBSM1VIO</t>
  </si>
  <si>
    <t>EXPRESSION - Little Boxes - 1 - 5 Small - PU - M - 5 - Violet</t>
  </si>
  <si>
    <t>3760231372846</t>
  </si>
  <si>
    <t>PEXBOULBSM1WHI</t>
  </si>
  <si>
    <t>EXPRESSION - Little Boxes - 1 - 5 Small - PU - M - 5 - White</t>
  </si>
  <si>
    <t>3760231372839</t>
  </si>
  <si>
    <t>PEXBOULBSM1YEL</t>
  </si>
  <si>
    <t>EXPRESSION - Little Boxes - 1 - 5 Small - PU - M - 5 - Yellow</t>
  </si>
  <si>
    <t>3760231372778</t>
  </si>
  <si>
    <t>PEXBOULBSM6BLK</t>
  </si>
  <si>
    <t>EXPRESSION - Little Boxes - 6 - 10 Small - PU - S - 5 - Black</t>
  </si>
  <si>
    <t>3760231373065</t>
  </si>
  <si>
    <t>PEXBOULBSM6BLU</t>
  </si>
  <si>
    <t>EXPRESSION - Little Boxes - 6 - 10 Small - PU - S - 5 - Blue</t>
  </si>
  <si>
    <t>3760231372983</t>
  </si>
  <si>
    <t>PEXBOULBSM6FLG</t>
  </si>
  <si>
    <t>EXPRESSION - Little Boxes - 6 - 10 Small - PU - S - 5 - Fluo Green</t>
  </si>
  <si>
    <t>3760231373058</t>
  </si>
  <si>
    <t>PEXBOULBSM6FLO</t>
  </si>
  <si>
    <t>EXPRESSION - Little Boxes - 6 - 10 Small - PU - S - 5 - Fluo Orange</t>
  </si>
  <si>
    <t>3760231373027</t>
  </si>
  <si>
    <t>PEXBOULBSM6FLP</t>
  </si>
  <si>
    <t>EXPRESSION - Little Boxes - 6 - 10 Small - PU - S - 5 - Fluo Pink</t>
  </si>
  <si>
    <t>3760231373034</t>
  </si>
  <si>
    <t>PEXBOULBSM6FLY</t>
  </si>
  <si>
    <t>EXPRESSION - Little Boxes - 6 - 10 Small - PU - S - 5 - Fluo Yellow</t>
  </si>
  <si>
    <t>3760231373041</t>
  </si>
  <si>
    <t>PEXBOULBSM6GRE</t>
  </si>
  <si>
    <t>EXPRESSION - Little Boxes - 6 - 10 Small - PU - S - 5 - Green</t>
  </si>
  <si>
    <t>3760231373003</t>
  </si>
  <si>
    <t>PEXBOULBSM6GRY</t>
  </si>
  <si>
    <t>EXPRESSION - Little Boxes - 6 - 10 Small - PU - S - 5 - Grey</t>
  </si>
  <si>
    <t>3760231373096</t>
  </si>
  <si>
    <t>PEXBOULBSM6MIN</t>
  </si>
  <si>
    <t>EXPRESSION - Little Boxes - 6 - 10 Small - PU - S - 5 - Mint</t>
  </si>
  <si>
    <t>3760231414355</t>
  </si>
  <si>
    <t>PEXBOULBSM6RED</t>
  </si>
  <si>
    <t>EXPRESSION - Little Boxes - 6 - 10 Small - PU - S - 5 - Red</t>
  </si>
  <si>
    <t>3760231372990</t>
  </si>
  <si>
    <t>PEXBOULBSM6VIO</t>
  </si>
  <si>
    <t>EXPRESSION - Little Boxes - 6 - 10 Small - PU - S - 5 - Violet</t>
  </si>
  <si>
    <t>3760231373089</t>
  </si>
  <si>
    <t>PEXBOULBSM6WHI</t>
  </si>
  <si>
    <t>EXPRESSION - Little Boxes - 6 - 10 Small - PU - S - 5 - White</t>
  </si>
  <si>
    <t>3760231373072</t>
  </si>
  <si>
    <t>PEXBOULBSM6YEL</t>
  </si>
  <si>
    <t>EXPRESSION - Little Boxes - 6 - 10 Small - PU - S - 5 - Yellow</t>
  </si>
  <si>
    <t>3760231373010</t>
  </si>
  <si>
    <t>PEXBOULCLSCBLK</t>
  </si>
  <si>
    <t>EXPRESSION - Legend - Classic Scales - PU - XS - 10 - Black</t>
  </si>
  <si>
    <t>3760231411996</t>
  </si>
  <si>
    <t>PEXBOULCLSCBLU</t>
  </si>
  <si>
    <t>EXPRESSION - Legend - Classic Scales - PU - XS - 10 - Blue</t>
  </si>
  <si>
    <t>3760231412009</t>
  </si>
  <si>
    <t>PEXBOULCLSCFLG</t>
  </si>
  <si>
    <t>EXPRESSION - Legend - Classic Scales - PU - XS - 10 - Fluo Green</t>
  </si>
  <si>
    <t>3760231412016</t>
  </si>
  <si>
    <t>PEXBOULCLSCFLO</t>
  </si>
  <si>
    <t>EXPRESSION - Legend - Classic Scales - PU - XS - 10 - Fluo Orange</t>
  </si>
  <si>
    <t>3760231412023</t>
  </si>
  <si>
    <t>PEXBOULCLSCFLP</t>
  </si>
  <si>
    <t>EXPRESSION - Legend - Classic Scales - PU - XS - 10 - Fluo Pink</t>
  </si>
  <si>
    <t>3760231412030</t>
  </si>
  <si>
    <t>PEXBOULCLSCGRE</t>
  </si>
  <si>
    <t>EXPRESSION - Legend - Classic Scales - PU - XS - 10 - Green</t>
  </si>
  <si>
    <t>3760231412047</t>
  </si>
  <si>
    <t>PEXBOULCLSCMIN</t>
  </si>
  <si>
    <t>EXPRESSION - Legend - Classic Scales - PU - XS - 10 - Mint</t>
  </si>
  <si>
    <t>3760231414362</t>
  </si>
  <si>
    <t>PEXBOULCLSCRED</t>
  </si>
  <si>
    <t>EXPRESSION - Legend - Classic Scales - PU - XS - 10 - Red</t>
  </si>
  <si>
    <t>3760231412054</t>
  </si>
  <si>
    <t>PEXBOULCLSCVIO</t>
  </si>
  <si>
    <t>EXPRESSION - Legend - Classic Scales - PU - XS - 10 - Violet</t>
  </si>
  <si>
    <t>3760231412061</t>
  </si>
  <si>
    <t>PEXBOULCLSCWHI</t>
  </si>
  <si>
    <t>EXPRESSION - Legend - Classic Scales - PU - XS - 10 - White</t>
  </si>
  <si>
    <t>3760231412078</t>
  </si>
  <si>
    <t>PEXBOULCLSCYEL</t>
  </si>
  <si>
    <t>EXPRESSION - Legend - Classic Scales - PU - XS - 10 - Yellow</t>
  </si>
  <si>
    <t>3760231412085</t>
  </si>
  <si>
    <t>PEXBOULCRI1BLK</t>
  </si>
  <si>
    <t>EXPRESSION - Legend - Crimps 1 - PU - S - 10 - Black</t>
  </si>
  <si>
    <t>3760231371986</t>
  </si>
  <si>
    <t>PEXBOULCRI1BLU</t>
  </si>
  <si>
    <t>EXPRESSION - Legend - Crimps 1 - PU - S - 10 - Blue</t>
  </si>
  <si>
    <t>3760231371900</t>
  </si>
  <si>
    <t>PEXBOULCRI1FLG</t>
  </si>
  <si>
    <t>EXPRESSION - Legend - Crimps 1 - PU - S - 10 - Fluo Green</t>
  </si>
  <si>
    <t>3760231371979</t>
  </si>
  <si>
    <t>PEXBOULCRI1FLO</t>
  </si>
  <si>
    <t>EXPRESSION - Legend - Crimps 1 - PU - S - 10 - Fluo Orange</t>
  </si>
  <si>
    <t>3760231371948</t>
  </si>
  <si>
    <t>PEXBOULCRI1FLP</t>
  </si>
  <si>
    <t>EXPRESSION - Legend - Crimps 1 - PU - S - 10 - Fluo Pink</t>
  </si>
  <si>
    <t>3760231371955</t>
  </si>
  <si>
    <t>PEXBOULCRI1FLY</t>
  </si>
  <si>
    <t>EXPRESSION - Legend - Crimps 1 - PU - S - 10 - Fluo Yellow</t>
  </si>
  <si>
    <t>3760231371962</t>
  </si>
  <si>
    <t>PEXBOULCRI1GRE</t>
  </si>
  <si>
    <t>EXPRESSION - Legend - Crimps 1 - PU - S - 10 - Green</t>
  </si>
  <si>
    <t>3760231371924</t>
  </si>
  <si>
    <t>PEXBOULCRI1GRY</t>
  </si>
  <si>
    <t>EXPRESSION - Legend - Crimps 1 - PU - S - 10 - Grey</t>
  </si>
  <si>
    <t>3760231372013</t>
  </si>
  <si>
    <t>PEXBOULCRI1MIN</t>
  </si>
  <si>
    <t>EXPRESSION - Legend - Crimps 1 - PU - S - 10 - Mint</t>
  </si>
  <si>
    <t>3760231414379</t>
  </si>
  <si>
    <t>PEXBOULCRI1RED</t>
  </si>
  <si>
    <t>EXPRESSION - Legend - Crimps 1 - PU - S - 10 - Red</t>
  </si>
  <si>
    <t>3760231371917</t>
  </si>
  <si>
    <t>PEXBOULCRI1VIO</t>
  </si>
  <si>
    <t>EXPRESSION - Legend - Crimps 1 - PU - S - 10 - Violet</t>
  </si>
  <si>
    <t>3760231372006</t>
  </si>
  <si>
    <t>PEXBOULCRI1WHI</t>
  </si>
  <si>
    <t>EXPRESSION - Legend - Crimps 1 - PU - S - 10 - White</t>
  </si>
  <si>
    <t>3760231371993</t>
  </si>
  <si>
    <t>PEXBOULCRI1YEL</t>
  </si>
  <si>
    <t>EXPRESSION - Legend - Crimps 1 - PU - S - 10 - Yellow</t>
  </si>
  <si>
    <t>3760231371931</t>
  </si>
  <si>
    <t>PEXBOULCRI2BLK</t>
  </si>
  <si>
    <t>EXPRESSION - Legend - Crimps 2 - PU - M - 5 - Black</t>
  </si>
  <si>
    <t>3760231372105</t>
  </si>
  <si>
    <t>PEXBOULCRI2BLU</t>
  </si>
  <si>
    <t>EXPRESSION - Legend - Crimps 2 - PU - M - 5 - Blue</t>
  </si>
  <si>
    <t>3760231372020</t>
  </si>
  <si>
    <t>PEXBOULCRI2FLG</t>
  </si>
  <si>
    <t>EXPRESSION - Legend - Crimps 2 - PU - M - 5 - Fluo Green</t>
  </si>
  <si>
    <t>3760231372099</t>
  </si>
  <si>
    <t>PEXBOULCRI2FLO</t>
  </si>
  <si>
    <t>EXPRESSION - Legend - Crimps 2 - PU - M - 5 - Fluo Orange</t>
  </si>
  <si>
    <t>3760231372068</t>
  </si>
  <si>
    <t>PEXBOULCRI2FLP</t>
  </si>
  <si>
    <t>EXPRESSION - Legend - Crimps 2 - PU - M - 5 - Fluo Pink</t>
  </si>
  <si>
    <t>3760231372075</t>
  </si>
  <si>
    <t>PEXBOULCRI2FLY</t>
  </si>
  <si>
    <t>EXPRESSION - Legend - Crimps 2 - PU - M - 5 - Fluo Yellow</t>
  </si>
  <si>
    <t>3760231372082</t>
  </si>
  <si>
    <t>PEXBOULCRI2GRE</t>
  </si>
  <si>
    <t>EXPRESSION - Legend - Crimps 2 - PU - M - 5 - Green</t>
  </si>
  <si>
    <t>3760231372044</t>
  </si>
  <si>
    <t>PEXBOULCRI2GRY</t>
  </si>
  <si>
    <t>EXPRESSION - Legend - Crimps 2 - PU - M - 5 - Grey</t>
  </si>
  <si>
    <t>3760231372136</t>
  </si>
  <si>
    <t>PEXBOULCRI2MIN</t>
  </si>
  <si>
    <t>EXPRESSION - Legend - Crimps 2 - PU - M - 5 - Mint</t>
  </si>
  <si>
    <t>3760231414386</t>
  </si>
  <si>
    <t>PEXBOULCRI2RED</t>
  </si>
  <si>
    <t>EXPRESSION - Legend - Crimps 2 - PU - M - 5 - Red</t>
  </si>
  <si>
    <t>3760231372037</t>
  </si>
  <si>
    <t>PEXBOULCRI2VIO</t>
  </si>
  <si>
    <t>EXPRESSION - Legend - Crimps 2 - PU - M - 5 - Violet</t>
  </si>
  <si>
    <t>3760231372129</t>
  </si>
  <si>
    <t>PEXBOULCRI2WHI</t>
  </si>
  <si>
    <t>EXPRESSION - Legend - Crimps 2 - PU - M - 5 - White</t>
  </si>
  <si>
    <t>3760231372112</t>
  </si>
  <si>
    <t>PEXBOULCRI2YEL</t>
  </si>
  <si>
    <t>EXPRESSION - Legend - Crimps 2 - PU - M - 5 - Yellow</t>
  </si>
  <si>
    <t>3760231372051</t>
  </si>
  <si>
    <t>PEXBOULEDG1BLK</t>
  </si>
  <si>
    <t>EXPRESSION - Legend - Edges 1 - PU - M - 10 - Black</t>
  </si>
  <si>
    <t>3760231372228</t>
  </si>
  <si>
    <t>PEXBOULEDG1BLU</t>
  </si>
  <si>
    <t>EXPRESSION - Legend - Edges 1 - PU - M - 10 - Blue</t>
  </si>
  <si>
    <t>3760231372143</t>
  </si>
  <si>
    <t>PEXBOULEDG1FLG</t>
  </si>
  <si>
    <t>EXPRESSION - Legend - Edges 1 - PU - M - 10 - Fluo Green</t>
  </si>
  <si>
    <t>3760231372211</t>
  </si>
  <si>
    <t>PEXBOULEDG1FLO</t>
  </si>
  <si>
    <t>EXPRESSION - Legend - Edges 1 - PU - M - 10 - Fluo Orange</t>
  </si>
  <si>
    <t>3760231372181</t>
  </si>
  <si>
    <t>PEXBOULEDG1FLP</t>
  </si>
  <si>
    <t>EXPRESSION - Legend - Edges 1 - PU - M - 10 - Fluo Pink</t>
  </si>
  <si>
    <t>3760231372198</t>
  </si>
  <si>
    <t>PEXBOULEDG1FLY</t>
  </si>
  <si>
    <t>EXPRESSION - Legend - Edges 1 - PU - M - 10 - Fluo Yellow</t>
  </si>
  <si>
    <t>3760231372204</t>
  </si>
  <si>
    <t>PEXBOULEDG1GRE</t>
  </si>
  <si>
    <t>EXPRESSION - Legend - Edges 1 - PU - M - 10 - Green</t>
  </si>
  <si>
    <t>3760231372167</t>
  </si>
  <si>
    <t>PEXBOULEDG1GRY</t>
  </si>
  <si>
    <t>EXPRESSION - Legend - Edges 1 - PU - M - 10 - Grey</t>
  </si>
  <si>
    <t>3760231372259</t>
  </si>
  <si>
    <t>PEXBOULEDG1MIN</t>
  </si>
  <si>
    <t>EXPRESSION - Legend - Edges 1 - PU - M - 10 - Mint</t>
  </si>
  <si>
    <t>3760231414393</t>
  </si>
  <si>
    <t>PEXBOULEDG1RED</t>
  </si>
  <si>
    <t>EXPRESSION - Legend - Edges 1 - PU - M - 10 - Red</t>
  </si>
  <si>
    <t>3760231372150</t>
  </si>
  <si>
    <t>PEXBOULEDG1VIO</t>
  </si>
  <si>
    <t>EXPRESSION - Legend - Edges 1 - PU - M - 10 - Violet</t>
  </si>
  <si>
    <t>3760231372242</t>
  </si>
  <si>
    <t>PEXBOULEDG1WHI</t>
  </si>
  <si>
    <t>EXPRESSION - Legend - Edges 1 - PU - M - 10 - White</t>
  </si>
  <si>
    <t>3760231372235</t>
  </si>
  <si>
    <t>PEXBOULEDG1YEL</t>
  </si>
  <si>
    <t>EXPRESSION - Legend - Edges 1 - PU - M - 10 - Yellow</t>
  </si>
  <si>
    <t>3760231372174</t>
  </si>
  <si>
    <t>PEXBOULHPS1BLK</t>
  </si>
  <si>
    <t>EXPRESSION - Half Pipes - Screw Ons 1 - PU - S - 10 - Black</t>
  </si>
  <si>
    <t>3760231373188</t>
  </si>
  <si>
    <t>PEXBOULHPS1BLU</t>
  </si>
  <si>
    <t>EXPRESSION - Half Pipes - Screw Ons 1 - PU - S - 10 - Blue</t>
  </si>
  <si>
    <t>3760231373171</t>
  </si>
  <si>
    <t>PEXBOULHPS1FLG</t>
  </si>
  <si>
    <t>EXPRESSION - Half Pipes - Screw Ons 1 - PU - S - 10 - Fluo Green</t>
  </si>
  <si>
    <t>3760231373140</t>
  </si>
  <si>
    <t>PEXBOULHPS1FLO</t>
  </si>
  <si>
    <t>EXPRESSION - Half Pipes - Screw Ons 1 - PU - S - 10 - Fluo Orange</t>
  </si>
  <si>
    <t>3760231373157</t>
  </si>
  <si>
    <t>PEXBOULHPS1FLP</t>
  </si>
  <si>
    <t>EXPRESSION - Half Pipes - Screw Ons 1 - PU - S - 10 - Fluo Pink</t>
  </si>
  <si>
    <t>3760231373164</t>
  </si>
  <si>
    <t>PEXBOULHPS1FLY</t>
  </si>
  <si>
    <t>EXPRESSION - Half Pipes - Screw Ons 1 - PU - S - 10 - Fluo Yellow</t>
  </si>
  <si>
    <t>3760231373126</t>
  </si>
  <si>
    <t>PEXBOULHPS1GRE</t>
  </si>
  <si>
    <t>EXPRESSION - Half Pipes - Screw Ons 1 - PU - S - 10 - Green</t>
  </si>
  <si>
    <t>3760231373218</t>
  </si>
  <si>
    <t>PEXBOULHPS1GRY</t>
  </si>
  <si>
    <t>EXPRESSION - Half Pipes - Screw Ons 1 - PU - S - 10 - Grey</t>
  </si>
  <si>
    <t>3760231373119</t>
  </si>
  <si>
    <t>PEXBOULHPS1MIN</t>
  </si>
  <si>
    <t>EXPRESSION - Half Pipes - Screw Ons 1 - PU - S - 10 - Mint</t>
  </si>
  <si>
    <t>3760231414409</t>
  </si>
  <si>
    <t>PEXBOULHPS1RED</t>
  </si>
  <si>
    <t>EXPRESSION - Half Pipes - Screw Ons 1 - PU - S - 10 - Red</t>
  </si>
  <si>
    <t>3760231373201</t>
  </si>
  <si>
    <t>PEXBOULHPS1VIO</t>
  </si>
  <si>
    <t>EXPRESSION - Half Pipes - Screw Ons 1 - PU - S - 10 - Violet</t>
  </si>
  <si>
    <t>3760231373195</t>
  </si>
  <si>
    <t>PEXBOULHPS1WHI</t>
  </si>
  <si>
    <t>EXPRESSION - Half Pipes - Screw Ons 1 - PU - S - 10 - White</t>
  </si>
  <si>
    <t>3760231373133</t>
  </si>
  <si>
    <t>PEXBOULHPS1YEL</t>
  </si>
  <si>
    <t>EXPRESSION - Half Pipes - Screw Ons 1 - PU - S - 10 - Yellow</t>
  </si>
  <si>
    <t>3760231373102</t>
  </si>
  <si>
    <t>PEXBOULLPI1BLK</t>
  </si>
  <si>
    <t>EXPRESSION - Legend - Long Pinches - PU - XXL - 3 - Black</t>
  </si>
  <si>
    <t>3760231375342</t>
  </si>
  <si>
    <t>PEXBOULLPI1BLU</t>
  </si>
  <si>
    <t>EXPRESSION - Legend - Long Pinches - PU - XXL - 3 - Blue</t>
  </si>
  <si>
    <t>3760231375267</t>
  </si>
  <si>
    <t>PEXBOULLPI1FLG</t>
  </si>
  <si>
    <t>EXPRESSION - Legend - Long Pinches - PU - XXL - 3 - Fluo Green</t>
  </si>
  <si>
    <t>3760231375335</t>
  </si>
  <si>
    <t>PEXBOULLPI1FLO</t>
  </si>
  <si>
    <t>EXPRESSION - Legend - Long Pinches - PU - XXL - 3 - Fluo Orange</t>
  </si>
  <si>
    <t>3760231375304</t>
  </si>
  <si>
    <t>PEXBOULLPI1FLP</t>
  </si>
  <si>
    <t>EXPRESSION - Legend - Long Pinches - PU - XXL - 3 - Fluo Pink</t>
  </si>
  <si>
    <t>3760231375311</t>
  </si>
  <si>
    <t>PEXBOULLPI1FLY</t>
  </si>
  <si>
    <t>EXPRESSION - Legend - Long Pinches - PU - XXL - 3 - Fluo Yellow</t>
  </si>
  <si>
    <t>3760231375328</t>
  </si>
  <si>
    <t>PEXBOULLPI1GRE</t>
  </si>
  <si>
    <t>EXPRESSION - Legend - Long Pinches - PU - XXL - 3 - Green</t>
  </si>
  <si>
    <t>3760231375281</t>
  </si>
  <si>
    <t>PEXBOULLPI1GRY</t>
  </si>
  <si>
    <t>EXPRESSION - Legend - Long Pinches - PU - XXL - 3 - Grey</t>
  </si>
  <si>
    <t>3760231375373</t>
  </si>
  <si>
    <t>PEXBOULLPI1MIN</t>
  </si>
  <si>
    <t>EXPRESSION - Legend - Long Pinches - PU - XXL - 3 - Mint</t>
  </si>
  <si>
    <t>3760231414416</t>
  </si>
  <si>
    <t>PEXBOULLPI1RED</t>
  </si>
  <si>
    <t>EXPRESSION - Legend - Long Pinches - PU - XXL - 3 - Red</t>
  </si>
  <si>
    <t>3760231375274</t>
  </si>
  <si>
    <t>PEXBOULLPI1VIO</t>
  </si>
  <si>
    <t>EXPRESSION - Legend - Long Pinches - PU - XXL - 3 - Violet</t>
  </si>
  <si>
    <t>3760231375366</t>
  </si>
  <si>
    <t>PEXBOULLPI1WHI</t>
  </si>
  <si>
    <t>EXPRESSION - Legend - Long Pinches - PU - XXL - 3 - White</t>
  </si>
  <si>
    <t>3760231375359</t>
  </si>
  <si>
    <t>PEXBOULLPI1YEL</t>
  </si>
  <si>
    <t>EXPRESSION - Legend - Long Pinches - PU - XXL - 3 - Yellow</t>
  </si>
  <si>
    <t>3760231375298</t>
  </si>
  <si>
    <t>PEXBOULMAC1BLK</t>
  </si>
  <si>
    <t>EXPRESSION - Legend - Macros 1 - PU - 3XL - 3 - Black</t>
  </si>
  <si>
    <t>3760231375625</t>
  </si>
  <si>
    <t>PEXBOULMAC1BLU</t>
  </si>
  <si>
    <t>EXPRESSION - Legend - Macros 1 - PU - 3XL - 3 - Blue</t>
  </si>
  <si>
    <t>3760231375632</t>
  </si>
  <si>
    <t>PEXBOULMAC1FLG</t>
  </si>
  <si>
    <t>EXPRESSION - Legend - Macros 1 - PU - 3XL - 3 - Fluo Green</t>
  </si>
  <si>
    <t>3760231375649</t>
  </si>
  <si>
    <t>PEXBOULMAC1FLO</t>
  </si>
  <si>
    <t>EXPRESSION - Legend - Macros 1 - PU - 3XL - 3 - Fluo Orange</t>
  </si>
  <si>
    <t>3760231375656</t>
  </si>
  <si>
    <t>PEXBOULMAC1FLP</t>
  </si>
  <si>
    <t>EXPRESSION - Legend - Macros 1 - PU - 3XL - 3 - Fluo Pink</t>
  </si>
  <si>
    <t>3760231375663</t>
  </si>
  <si>
    <t>PEXBOULMAC1FLY</t>
  </si>
  <si>
    <t>EXPRESSION - Legend - Macros 1 - PU - 3XL - 3 - Fluo Yellow</t>
  </si>
  <si>
    <t>3760231375670</t>
  </si>
  <si>
    <t>PEXBOULMAC1GRE</t>
  </si>
  <si>
    <t>EXPRESSION - Legend - Macros 1 - PU - 3XL - 3 - Green</t>
  </si>
  <si>
    <t>3760231375687</t>
  </si>
  <si>
    <t>PEXBOULMAC1GRY</t>
  </si>
  <si>
    <t>EXPRESSION - Legend - Macros 1 - PU - 3XL - 3 - Grey</t>
  </si>
  <si>
    <t>3760231375694</t>
  </si>
  <si>
    <t>PEXBOULMAC1MIN</t>
  </si>
  <si>
    <t>EXPRESSION - Legend - Macros 1 - PU - 3XL - 3 - Mint</t>
  </si>
  <si>
    <t>3760231414423</t>
  </si>
  <si>
    <t>PEXBOULMAC1RED</t>
  </si>
  <si>
    <t>EXPRESSION - Legend - Macros 1 - PU - 3XL - 3 - Red</t>
  </si>
  <si>
    <t>3760231375700</t>
  </si>
  <si>
    <t>PEXBOULMAC1VIO</t>
  </si>
  <si>
    <t>EXPRESSION - Legend - Macros 1 - PU - 3XL - 3 - Violet</t>
  </si>
  <si>
    <t>3760231375717</t>
  </si>
  <si>
    <t>PEXBOULMAC1WHI</t>
  </si>
  <si>
    <t>EXPRESSION - Legend - Macros 1 - PU - 3XL - 3 - White</t>
  </si>
  <si>
    <t>3760231375724</t>
  </si>
  <si>
    <t>PEXBOULMAC1YEL</t>
  </si>
  <si>
    <t>EXPRESSION - Legend - Macros 1 - PU - 3XL - 3 - Yellow</t>
  </si>
  <si>
    <t>3760231375731</t>
  </si>
  <si>
    <t>PEXBOULMAC2BLK</t>
  </si>
  <si>
    <t>EXPRESSION - Legend - Macros 2 - PU - XXL - 3 - Black</t>
  </si>
  <si>
    <t>3760231385068</t>
  </si>
  <si>
    <t>PEXBOULMAC2BLU</t>
  </si>
  <si>
    <t>EXPRESSION - Legend - Macros 2 - PU - XXL - 3 - Blue</t>
  </si>
  <si>
    <t>3760231385075</t>
  </si>
  <si>
    <t>PEXBOULMAC2FLG</t>
  </si>
  <si>
    <t>EXPRESSION - Legend - Macros 2 - PU - XXL - 3 - Fluo Green</t>
  </si>
  <si>
    <t>3760231385082</t>
  </si>
  <si>
    <t>PEXBOULMAC2FLO</t>
  </si>
  <si>
    <t>EXPRESSION - Legend - Macros 2 - PU - XXL - 3 - Fluo Orange</t>
  </si>
  <si>
    <t>3760231385099</t>
  </si>
  <si>
    <t>PEXBOULMAC2FLP</t>
  </si>
  <si>
    <t>EXPRESSION - Legend - Macros 2 - PU - XXL - 3 - Fluo Pink</t>
  </si>
  <si>
    <t>3760231385105</t>
  </si>
  <si>
    <t>PEXBOULMAC2GRE</t>
  </si>
  <si>
    <t>EXPRESSION - Legend - Macros 2 - PU - XXL - 3 - Green</t>
  </si>
  <si>
    <t>3760231385112</t>
  </si>
  <si>
    <t>PEXBOULMAC2MIN</t>
  </si>
  <si>
    <t>EXPRESSION - Legend - Macros 2 - PU - XXL - 3 - Mint</t>
  </si>
  <si>
    <t>3760231414430</t>
  </si>
  <si>
    <t>PEXBOULMAC2RED</t>
  </si>
  <si>
    <t>EXPRESSION - Legend - Macros 2 - PU - XXL - 3 - Red</t>
  </si>
  <si>
    <t>3760231385129</t>
  </si>
  <si>
    <t>PEXBOULMAC2VIO</t>
  </si>
  <si>
    <t>EXPRESSION - Legend - Macros 2 - PU - XXL - 3 - Violet</t>
  </si>
  <si>
    <t>3760231385136</t>
  </si>
  <si>
    <t>PEXBOULMAC2WHI</t>
  </si>
  <si>
    <t>EXPRESSION - Legend - Macros 2 - PU - XXL - 3 - White</t>
  </si>
  <si>
    <t>3760231385143</t>
  </si>
  <si>
    <t>PEXBOULMAC2YEL</t>
  </si>
  <si>
    <t>EXPRESSION - Legend - Macros 2 - PU - XXL - 3 - Yellow</t>
  </si>
  <si>
    <t>3760231385150</t>
  </si>
  <si>
    <t>PEXBOULMHLBLK</t>
  </si>
  <si>
    <t>EXPRESSION - Legend - Magic Holes L - PU - L - 10 - Black</t>
  </si>
  <si>
    <t>3760231372341</t>
  </si>
  <si>
    <t>PEXBOULMHLBLU</t>
  </si>
  <si>
    <t>EXPRESSION - Legend - Magic Holes L - PU - L - 10 - Blue</t>
  </si>
  <si>
    <t>3760231372266</t>
  </si>
  <si>
    <t>PEXBOULMHLFLG</t>
  </si>
  <si>
    <t>EXPRESSION - Legend - Magic Holes L - PU - L - 10 - Fluo Green</t>
  </si>
  <si>
    <t>3760231372334</t>
  </si>
  <si>
    <t>PEXBOULMHLFLO</t>
  </si>
  <si>
    <t>EXPRESSION - Legend - Magic Holes L - PU - L - 10 - Fluo Orange</t>
  </si>
  <si>
    <t>3760231372303</t>
  </si>
  <si>
    <t>PEXBOULMHLFLP</t>
  </si>
  <si>
    <t>EXPRESSION - Legend - Magic Holes L - PU - L - 10 - Fluo Pink</t>
  </si>
  <si>
    <t>3760231372310</t>
  </si>
  <si>
    <t>PEXBOULMHLFLY</t>
  </si>
  <si>
    <t>EXPRESSION - Legend - Magic Holes L - PU - L - 10 - Fluo Yellow</t>
  </si>
  <si>
    <t>3760231372327</t>
  </si>
  <si>
    <t>PEXBOULMHLGRE</t>
  </si>
  <si>
    <t>EXPRESSION - Legend - Magic Holes L - PU - L - 10 - Green</t>
  </si>
  <si>
    <t>3760231372280</t>
  </si>
  <si>
    <t>PEXBOULMHLGRY</t>
  </si>
  <si>
    <t>EXPRESSION - Legend - Magic Holes L - PU - L - 10 - Grey</t>
  </si>
  <si>
    <t>3760231372372</t>
  </si>
  <si>
    <t>PEXBOULMHLMIN</t>
  </si>
  <si>
    <t>EXPRESSION - Legend - Magic Holes L - PU - L - 10 - Mint</t>
  </si>
  <si>
    <t>3760231414447</t>
  </si>
  <si>
    <t>PEXBOULMHLRED</t>
  </si>
  <si>
    <t>EXPRESSION - Legend - Magic Holes L - PU - L - 10 - Red</t>
  </si>
  <si>
    <t>3760231372273</t>
  </si>
  <si>
    <t>PEXBOULMHLVIO</t>
  </si>
  <si>
    <t>EXPRESSION - Legend - Magic Holes L - PU - L - 10 - Violet</t>
  </si>
  <si>
    <t>3760231372365</t>
  </si>
  <si>
    <t>PEXBOULMHLWHI</t>
  </si>
  <si>
    <t>EXPRESSION - Legend - Magic Holes L - PU - L - 10 - White</t>
  </si>
  <si>
    <t>3760231372358</t>
  </si>
  <si>
    <t>PEXBOULMHLYEL</t>
  </si>
  <si>
    <t>EXPRESSION - Legend - Magic Holes L - PU - L - 10 - Yellow</t>
  </si>
  <si>
    <t>3760231372297</t>
  </si>
  <si>
    <t>PEXBOULMHXLBLK</t>
  </si>
  <si>
    <t>EXPRESSION - Legend - Magic Holes XL - PU - XL - 5 - Black</t>
  </si>
  <si>
    <t>3760231375588</t>
  </si>
  <si>
    <t>PEXBOULMHXLBLU</t>
  </si>
  <si>
    <t>EXPRESSION - Legend - Magic Holes XL - PU - XL - 5 - Blue</t>
  </si>
  <si>
    <t>3760231375502</t>
  </si>
  <si>
    <t>PEXBOULMHXLFLG</t>
  </si>
  <si>
    <t>EXPRESSION - Legend - Magic Holes XL - PU - XL - 5 - Fluo Green</t>
  </si>
  <si>
    <t>3760231375571</t>
  </si>
  <si>
    <t>PEXBOULMHXLFLO</t>
  </si>
  <si>
    <t>EXPRESSION - Legend - Magic Holes XL - PU - XL - 5 - Fluo Orange</t>
  </si>
  <si>
    <t>3760231375540</t>
  </si>
  <si>
    <t>PEXBOULMHXLFLP</t>
  </si>
  <si>
    <t>EXPRESSION - Legend - Magic Holes XL - PU - XL - 5 - Fluo Pink</t>
  </si>
  <si>
    <t>3760231375557</t>
  </si>
  <si>
    <t>PEXBOULMHXLFLY</t>
  </si>
  <si>
    <t>EXPRESSION - Legend - Magic Holes XL - PU - XL - 5 - Fluo Yellow</t>
  </si>
  <si>
    <t>3760231375564</t>
  </si>
  <si>
    <t>PEXBOULMHXLGRE</t>
  </si>
  <si>
    <t>EXPRESSION - Legend - Magic Holes XL - PU - XL - 5 - Green</t>
  </si>
  <si>
    <t>3760231375526</t>
  </si>
  <si>
    <t>PEXBOULMHXLGRY</t>
  </si>
  <si>
    <t>EXPRESSION - Legend - Magic Holes XL - PU - XL - 5 - Grey</t>
  </si>
  <si>
    <t>3760231375618</t>
  </si>
  <si>
    <t>PEXBOULMHXLMIN</t>
  </si>
  <si>
    <t>EXPRESSION - Legend - Magic Holes XL - PU - XL - 5 - Mint</t>
  </si>
  <si>
    <t>3760231414454</t>
  </si>
  <si>
    <t>PEXBOULMHXLRED</t>
  </si>
  <si>
    <t>EXPRESSION - Legend - Magic Holes XL - PU - XL - 5 - Red</t>
  </si>
  <si>
    <t>3760231375519</t>
  </si>
  <si>
    <t>PEXBOULMHXLVIO</t>
  </si>
  <si>
    <t>EXPRESSION - Legend - Magic Holes XL - PU - XL - 5 - Violet</t>
  </si>
  <si>
    <t>3760231375601</t>
  </si>
  <si>
    <t>PEXBOULMHXLWHI</t>
  </si>
  <si>
    <t>EXPRESSION - Legend - Magic Holes XL - PU - XL - 5 - White</t>
  </si>
  <si>
    <t>3760231375595</t>
  </si>
  <si>
    <t>PEXBOULMHXLYEL</t>
  </si>
  <si>
    <t>EXPRESSION - Legend - Magic Holes XL - PU - XL - 5 - Yellow</t>
  </si>
  <si>
    <t>3760231375533</t>
  </si>
  <si>
    <t>PEXBOULMSC1BLK</t>
  </si>
  <si>
    <t>EXPRESSION - Legend - Magic Holes Screw Ons 1 - PU - S - 10 - Black</t>
  </si>
  <si>
    <t>3760231372464</t>
  </si>
  <si>
    <t>PEXBOULMSC1BLU</t>
  </si>
  <si>
    <t>EXPRESSION - Legend - Magic Holes Screw Ons 1 - PU - S - 10 - Blue</t>
  </si>
  <si>
    <t>3760231372389</t>
  </si>
  <si>
    <t>PEXBOULMSC1FLG</t>
  </si>
  <si>
    <t>EXPRESSION - Legend - Magic Holes Screw Ons 1 - PU - S - 10 - Fluo Green</t>
  </si>
  <si>
    <t>3760231372457</t>
  </si>
  <si>
    <t>PEXBOULMSC1FLO</t>
  </si>
  <si>
    <t>EXPRESSION - Legend - Magic Holes Screw Ons 1 - PU - S - 10 - Fluo Orange</t>
  </si>
  <si>
    <t>3760231372426</t>
  </si>
  <si>
    <t>PEXBOULMSC1FLP</t>
  </si>
  <si>
    <t>EXPRESSION - Legend - Magic Holes Screw Ons 1 - PU - S - 10 - Fluo Pink</t>
  </si>
  <si>
    <t>3760231372433</t>
  </si>
  <si>
    <t>PEXBOULMSC1FLY</t>
  </si>
  <si>
    <t>EXPRESSION - Legend - Magic Holes Screw Ons 1 - PU - S - 10 - Fluo Yellow</t>
  </si>
  <si>
    <t>3760231372440</t>
  </si>
  <si>
    <t>PEXBOULMSC1GRE</t>
  </si>
  <si>
    <t>EXPRESSION - Legend - Magic Holes Screw Ons 1 - PU - S - 10 - Green</t>
  </si>
  <si>
    <t>3760231372402</t>
  </si>
  <si>
    <t>PEXBOULMSC1GRY</t>
  </si>
  <si>
    <t>EXPRESSION - Legend - Magic Holes Screw Ons 1 - PU - S - 10 - Grey</t>
  </si>
  <si>
    <t>3760231372495</t>
  </si>
  <si>
    <t>PEXBOULMSC1MIN</t>
  </si>
  <si>
    <t>EXPRESSION - Legend - Magic Holes Screw Ons 1 - PU - S - 10 - Mint</t>
  </si>
  <si>
    <t>3760231414461</t>
  </si>
  <si>
    <t>PEXBOULMSC1RED</t>
  </si>
  <si>
    <t>EXPRESSION - Legend - Magic Holes Screw Ons 1 - PU - S - 10 - Red</t>
  </si>
  <si>
    <t>3760231372396</t>
  </si>
  <si>
    <t>PEXBOULMSC1VIO</t>
  </si>
  <si>
    <t>EXPRESSION - Legend - Magic Holes Screw Ons 1 - PU - S - 10 - Violet</t>
  </si>
  <si>
    <t>3760231372488</t>
  </si>
  <si>
    <t>PEXBOULMSC1WHI</t>
  </si>
  <si>
    <t>EXPRESSION - Legend - Magic Holes Screw Ons 1 - PU - S - 10 - White</t>
  </si>
  <si>
    <t>3760231372471</t>
  </si>
  <si>
    <t>PEXBOULMSC1YEL</t>
  </si>
  <si>
    <t>EXPRESSION - Legend - Magic Holes Screw Ons 1 - PU - S - 10 - Yellow</t>
  </si>
  <si>
    <t>3760231372419</t>
  </si>
  <si>
    <t>PEXBOULPUA2BLK</t>
  </si>
  <si>
    <t>EXPRESSION - Pure - Angles 2 - PU - L - 10 - Black</t>
  </si>
  <si>
    <t>3760231373904</t>
  </si>
  <si>
    <t>PEXBOULPUA2BLU</t>
  </si>
  <si>
    <t>EXPRESSION - Pure - Angles 2 - PU - L - 10 - Blue</t>
  </si>
  <si>
    <t>3760231373829</t>
  </si>
  <si>
    <t>PEXBOULPUA2FLG</t>
  </si>
  <si>
    <t>EXPRESSION - Pure - Angles 2 - PU - L - 10 - Fluo Green</t>
  </si>
  <si>
    <t>3760231373898</t>
  </si>
  <si>
    <t>PEXBOULPUA2FLO</t>
  </si>
  <si>
    <t>EXPRESSION - Pure - Angles 2 - PU - L - 10 - Fluo Orange</t>
  </si>
  <si>
    <t>3760231373867</t>
  </si>
  <si>
    <t>PEXBOULPUA2FLP</t>
  </si>
  <si>
    <t>EXPRESSION - Pure - Angles 2 - PU - L - 10 - Fluo Pink</t>
  </si>
  <si>
    <t>3760231373874</t>
  </si>
  <si>
    <t>PEXBOULPUA2FLY</t>
  </si>
  <si>
    <t>EXPRESSION - Pure - Angles 2 - PU - L - 10 - Fluo Yellow</t>
  </si>
  <si>
    <t>3760231373881</t>
  </si>
  <si>
    <t>PEXBOULPUA2GRE</t>
  </si>
  <si>
    <t>EXPRESSION - Pure - Angles 2 - PU - L - 10 - Green</t>
  </si>
  <si>
    <t>3760231373843</t>
  </si>
  <si>
    <t>PEXBOULPUA2GRY</t>
  </si>
  <si>
    <t>EXPRESSION - Pure - Angles 2 - PU - L - 10 - Grey</t>
  </si>
  <si>
    <t>3760231373935</t>
  </si>
  <si>
    <t>PEXBOULPUA2MIN</t>
  </si>
  <si>
    <t>EXPRESSION - Pure - Angles 2 - PU - L - 10 - Mint</t>
  </si>
  <si>
    <t>3760231414478</t>
  </si>
  <si>
    <t>PEXBOULPUA2RED</t>
  </si>
  <si>
    <t>EXPRESSION - Pure - Angles 2 - PU - L - 10 - Red</t>
  </si>
  <si>
    <t>3760231373836</t>
  </si>
  <si>
    <t>PEXBOULPUA2VIO</t>
  </si>
  <si>
    <t>EXPRESSION - Pure - Angles 2 - PU - L - 10 - Violet</t>
  </si>
  <si>
    <t>3760231373928</t>
  </si>
  <si>
    <t>PEXBOULPUA2WHI</t>
  </si>
  <si>
    <t>EXPRESSION - Pure - Angles 2 - PU - L - 10 - White</t>
  </si>
  <si>
    <t>3760231373911</t>
  </si>
  <si>
    <t>PEXBOULPUA2YEL</t>
  </si>
  <si>
    <t>EXPRESSION - Pure - Angles 2 - PU - L - 10 - Yellow</t>
  </si>
  <si>
    <t>3760231373850</t>
  </si>
  <si>
    <t>PEXBOULRA10BLK</t>
  </si>
  <si>
    <t>EXPRESSION - Legend - Ramp 10 - PU - 3XL - 1 - Black</t>
  </si>
  <si>
    <t>3760231398105</t>
  </si>
  <si>
    <t>PEXBOULRA10BLU</t>
  </si>
  <si>
    <t>EXPRESSION - Legend - Ramp 10 - PU - 3XL - 1 - Blue</t>
  </si>
  <si>
    <t>3760231398112</t>
  </si>
  <si>
    <t>PEXBOULRA10FLG</t>
  </si>
  <si>
    <t>EXPRESSION - Legend - Ramp 10 - PU - 3XL - 1 - Fluo Green</t>
  </si>
  <si>
    <t>3760231398129</t>
  </si>
  <si>
    <t>PEXBOULRA10FLO</t>
  </si>
  <si>
    <t>EXPRESSION - Legend - Ramp 10 - PU - 3XL - 1 - Fluo Orange</t>
  </si>
  <si>
    <t>3760231398136</t>
  </si>
  <si>
    <t>PEXBOULRA10FLP</t>
  </si>
  <si>
    <t>EXPRESSION - Legend - Ramp 10 - PU - 3XL - 1 - Fluo Pink</t>
  </si>
  <si>
    <t>3760231398143</t>
  </si>
  <si>
    <t>PEXBOULRA10FLY</t>
  </si>
  <si>
    <t>EXPRESSION - Legend - Ramp 10 - PU - 3XL - 1 - Fluo Yellow</t>
  </si>
  <si>
    <t>3760231398150</t>
  </si>
  <si>
    <t>PEXBOULRA10GRE</t>
  </si>
  <si>
    <t>EXPRESSION - Legend - Ramp 10 - PU - 3XL - 1 - Green</t>
  </si>
  <si>
    <t>3760231398167</t>
  </si>
  <si>
    <t>PEXBOULRA10GRY</t>
  </si>
  <si>
    <t>EXPRESSION - Legend - Ramp 10 - PU - 3XL - 1 - Grey</t>
  </si>
  <si>
    <t>3760231398174</t>
  </si>
  <si>
    <t>PEXBOULRA10MIN</t>
  </si>
  <si>
    <t>EXPRESSION - Legend - Ramp 10 - PU - 3XL - 1 - Mint</t>
  </si>
  <si>
    <t>3760231414485</t>
  </si>
  <si>
    <t>PEXBOULRA10RED</t>
  </si>
  <si>
    <t>EXPRESSION - Legend - Ramp 10 - PU - 3XL - 1 - Red</t>
  </si>
  <si>
    <t>3760231398181</t>
  </si>
  <si>
    <t>PEXBOULRA10VIO</t>
  </si>
  <si>
    <t>EXPRESSION - Legend - Ramp 10 - PU - 3XL - 1 - Violet</t>
  </si>
  <si>
    <t>3760231398198</t>
  </si>
  <si>
    <t>PEXBOULRA10WHI</t>
  </si>
  <si>
    <t>EXPRESSION - Legend - Ramp 10 - PU - 3XL - 1 - White</t>
  </si>
  <si>
    <t>3760231398204</t>
  </si>
  <si>
    <t>PEXBOULRA10YEL</t>
  </si>
  <si>
    <t>EXPRESSION - Legend - Ramp 10 - PU - 3XL - 1 - Yellow</t>
  </si>
  <si>
    <t>3760231398211</t>
  </si>
  <si>
    <t>PEXBOULRA1BLK</t>
  </si>
  <si>
    <t>EXPRESSION - Legend - Ramp 1 - PU - XL - 1 - Black</t>
  </si>
  <si>
    <t>3760231366517</t>
  </si>
  <si>
    <t>PEXBOULRA1BLU</t>
  </si>
  <si>
    <t>EXPRESSION - Legend - Ramp 1 - PU - XL - 1 - Blue</t>
  </si>
  <si>
    <t>3760231366432</t>
  </si>
  <si>
    <t>PEXBOULRA1FLG</t>
  </si>
  <si>
    <t>EXPRESSION - Legend - Ramp 1 - PU - XL - 1 - Fluo Green</t>
  </si>
  <si>
    <t>3760231366500</t>
  </si>
  <si>
    <t>PEXBOULRA1FLO</t>
  </si>
  <si>
    <t>EXPRESSION - Legend - Ramp 1 - PU - XL - 1 - Fluo Orange</t>
  </si>
  <si>
    <t>3760231366470</t>
  </si>
  <si>
    <t>PEXBOULRA1FLP</t>
  </si>
  <si>
    <t>EXPRESSION - Legend - Ramp 1 - PU - XL - 1 - Fluo Pink</t>
  </si>
  <si>
    <t>3760231366487</t>
  </si>
  <si>
    <t>PEXBOULRA1FLY</t>
  </si>
  <si>
    <t>EXPRESSION - Legend - Ramp 1 - PU - XL - 1 - Fluo Yellow</t>
  </si>
  <si>
    <t>3760231366494</t>
  </si>
  <si>
    <t>PEXBOULRA1GRE</t>
  </si>
  <si>
    <t>EXPRESSION - Legend - Ramp 1 - PU - XL - 1 - Green</t>
  </si>
  <si>
    <t>3760231366456</t>
  </si>
  <si>
    <t>PEXBOULRA1GRY</t>
  </si>
  <si>
    <t>EXPRESSION - Legend - Ramp 1 - PU - XL - 1 - Grey</t>
  </si>
  <si>
    <t>3760231366548</t>
  </si>
  <si>
    <t>PEXBOULRA1MIN</t>
  </si>
  <si>
    <t>EXPRESSION - Legend - Ramp 1 - PU - XL - 1 - Mint</t>
  </si>
  <si>
    <t>3760231414492</t>
  </si>
  <si>
    <t>PEXBOULRA1RED</t>
  </si>
  <si>
    <t>EXPRESSION - Legend - Ramp 1 - PU - XL - 1 - Red</t>
  </si>
  <si>
    <t>3760231366449</t>
  </si>
  <si>
    <t>PEXBOULRA1VIO</t>
  </si>
  <si>
    <t>EXPRESSION - Legend - Ramp 1 - PU - XL - 1 - Violet</t>
  </si>
  <si>
    <t>3760231366531</t>
  </si>
  <si>
    <t>PEXBOULRA1WHI</t>
  </si>
  <si>
    <t>EXPRESSION - Legend - Ramp 1 - PU - XL - 1 - White</t>
  </si>
  <si>
    <t>3760231366524</t>
  </si>
  <si>
    <t>PEXBOULRA1YEL</t>
  </si>
  <si>
    <t>EXPRESSION - Legend - Ramp 1 - PU - XL - 1 - Yellow</t>
  </si>
  <si>
    <t>3760231366463</t>
  </si>
  <si>
    <t>PEXBOULRA2BLK</t>
  </si>
  <si>
    <t>EXPRESSION - Legend - Ramp 2 - PU - XL - 1 - Black</t>
  </si>
  <si>
    <t>3760231366630</t>
  </si>
  <si>
    <t>PEXBOULRA2BLU</t>
  </si>
  <si>
    <t>EXPRESSION - Legend - Ramp 2 - PU - XL - 1 - Blue</t>
  </si>
  <si>
    <t>3760231366555</t>
  </si>
  <si>
    <t>PEXBOULRA2FLG</t>
  </si>
  <si>
    <t>EXPRESSION - Legend - Ramp 2 - PU - XL - 1 - Fluo Green</t>
  </si>
  <si>
    <t>3760231366623</t>
  </si>
  <si>
    <t>PEXBOULRA2FLO</t>
  </si>
  <si>
    <t>EXPRESSION - Legend - Ramp 2 - PU - XL - 1 - Fluo Orange</t>
  </si>
  <si>
    <t>3760231366593</t>
  </si>
  <si>
    <t>PEXBOULRA2FLP</t>
  </si>
  <si>
    <t>EXPRESSION - Legend - Ramp 2 - PU - XL - 1 - Fluo Pink</t>
  </si>
  <si>
    <t>3760231366609</t>
  </si>
  <si>
    <t>PEXBOULRA2FLY</t>
  </si>
  <si>
    <t>EXPRESSION - Legend - Ramp 2 - PU - XL - 1 - Fluo Yellow</t>
  </si>
  <si>
    <t>3760231366616</t>
  </si>
  <si>
    <t>PEXBOULRA2GRE</t>
  </si>
  <si>
    <t>EXPRESSION - Legend - Ramp 2 - PU - XL - 1 - Green</t>
  </si>
  <si>
    <t>3760231366579</t>
  </si>
  <si>
    <t>PEXBOULRA2GRY</t>
  </si>
  <si>
    <t>EXPRESSION - Legend - Ramp 2 - PU - XL - 1 - Grey</t>
  </si>
  <si>
    <t>3760231366661</t>
  </si>
  <si>
    <t>PEXBOULRA2MIN</t>
  </si>
  <si>
    <t>EXPRESSION - Legend - Ramp 2 - PU - XL - 1 - Mint</t>
  </si>
  <si>
    <t>3760231414508</t>
  </si>
  <si>
    <t>PEXBOULRA2RED</t>
  </si>
  <si>
    <t>EXPRESSION - Legend - Ramp 2 - PU - XL - 1 - Red</t>
  </si>
  <si>
    <t>3760231366562</t>
  </si>
  <si>
    <t>PEXBOULRA2VIO</t>
  </si>
  <si>
    <t>EXPRESSION - Legend - Ramp 2 - PU - XL - 1 - Violet</t>
  </si>
  <si>
    <t>3760231366654</t>
  </si>
  <si>
    <t>PEXBOULRA2WHI</t>
  </si>
  <si>
    <t>EXPRESSION - Legend - Ramp 2 - PU - XL - 1 - White</t>
  </si>
  <si>
    <t>3760231366647</t>
  </si>
  <si>
    <t>PEXBOULRA2YEL</t>
  </si>
  <si>
    <t>EXPRESSION - Legend - Ramp 2 - PU - XL - 1 - Yellow</t>
  </si>
  <si>
    <t>3760231366586</t>
  </si>
  <si>
    <t>PEXBOULRA3BLK</t>
  </si>
  <si>
    <t>EXPRESSION - Legend - Ramp 3 - PU - XXL - 1 - Black</t>
  </si>
  <si>
    <t>3760231366753</t>
  </si>
  <si>
    <t>PEXBOULRA3BLU</t>
  </si>
  <si>
    <t>EXPRESSION - Legend - Ramp 3 - PU - XXL - 1 - Blue</t>
  </si>
  <si>
    <t>3760231366678</t>
  </si>
  <si>
    <t>PEXBOULRA3FLG</t>
  </si>
  <si>
    <t>EXPRESSION - Legend - Ramp 3 - PU - XXL - 1 - Fluo Green</t>
  </si>
  <si>
    <t>3760231366746</t>
  </si>
  <si>
    <t>PEXBOULRA3FLO</t>
  </si>
  <si>
    <t>EXPRESSION - Legend - Ramp 3 - PU - XXL - 1 - Fluo Orange</t>
  </si>
  <si>
    <t>3760231366715</t>
  </si>
  <si>
    <t>PEXBOULRA3FLP</t>
  </si>
  <si>
    <t>EXPRESSION - Legend - Ramp 3 - PU - XXL - 1 - Fluo Pink</t>
  </si>
  <si>
    <t>3760231366722</t>
  </si>
  <si>
    <t>PEXBOULRA3FLY</t>
  </si>
  <si>
    <t>EXPRESSION - Legend - Ramp 3 - PU - XXL - 1 - Fluo Yellow</t>
  </si>
  <si>
    <t>3760231366739</t>
  </si>
  <si>
    <t>PEXBOULRA3GRE</t>
  </si>
  <si>
    <t>EXPRESSION - Legend - Ramp 3 - PU - XXL - 1 - Green</t>
  </si>
  <si>
    <t>3760231366692</t>
  </si>
  <si>
    <t>PEXBOULRA3GRY</t>
  </si>
  <si>
    <t>EXPRESSION - Legend - Ramp 3 - PU - XXL - 1 - Grey</t>
  </si>
  <si>
    <t>3760231366784</t>
  </si>
  <si>
    <t>PEXBOULRA3MIN</t>
  </si>
  <si>
    <t>EXPRESSION - Legend - Ramp 3 - PU - XXL - 1 - Mint</t>
  </si>
  <si>
    <t>3760231414515</t>
  </si>
  <si>
    <t>PEXBOULRA3RED</t>
  </si>
  <si>
    <t>EXPRESSION - Legend - Ramp 3 - PU - XXL - 1 - Red</t>
  </si>
  <si>
    <t>3760231366685</t>
  </si>
  <si>
    <t>PEXBOULRA3VIO</t>
  </si>
  <si>
    <t>EXPRESSION - Legend - Ramp 3 - PU - XXL - 1 - Violet</t>
  </si>
  <si>
    <t>3760231366777</t>
  </si>
  <si>
    <t>PEXBOULRA3WHI</t>
  </si>
  <si>
    <t>EXPRESSION - Legend - Ramp 3 - PU - XXL - 1 - White</t>
  </si>
  <si>
    <t>3760231366760</t>
  </si>
  <si>
    <t>PEXBOULRA3YEL</t>
  </si>
  <si>
    <t>EXPRESSION - Legend - Ramp 3 - PU - XXL - 1 - Yellow</t>
  </si>
  <si>
    <t>3760231366708</t>
  </si>
  <si>
    <t>PEXBOULRA4BLK</t>
  </si>
  <si>
    <t>EXPRESSION - Legend - Ramp 4 - PU - XXL - 1 - Black</t>
  </si>
  <si>
    <t>3760231366876</t>
  </si>
  <si>
    <t>PEXBOULRA4BLU</t>
  </si>
  <si>
    <t>EXPRESSION - Legend - Ramp 4 - PU - XXL - 1 - Blue</t>
  </si>
  <si>
    <t>3760231366791</t>
  </si>
  <si>
    <t>PEXBOULRA4FLG</t>
  </si>
  <si>
    <t>EXPRESSION - Legend - Ramp 4 - PU - XXL - 1 - Fluo Green</t>
  </si>
  <si>
    <t>3760231366869</t>
  </si>
  <si>
    <t>PEXBOULRA4FLO</t>
  </si>
  <si>
    <t>EXPRESSION - Legend - Ramp 4 - PU - XXL - 1 - Fluo Orange</t>
  </si>
  <si>
    <t>3760231366838</t>
  </si>
  <si>
    <t>PEXBOULRA4FLP</t>
  </si>
  <si>
    <t>EXPRESSION - Legend - Ramp 4 - PU - XXL - 1 - Fluo Pink</t>
  </si>
  <si>
    <t>3760231366845</t>
  </si>
  <si>
    <t>PEXBOULRA4FLY</t>
  </si>
  <si>
    <t>EXPRESSION - Legend - Ramp 4 - PU - XXL - 1 - Fluo Yellow</t>
  </si>
  <si>
    <t>3760231366852</t>
  </si>
  <si>
    <t>PEXBOULRA4GRE</t>
  </si>
  <si>
    <t>EXPRESSION - Legend - Ramp 4 - PU - XXL - 1 - Green</t>
  </si>
  <si>
    <t>3760231366814</t>
  </si>
  <si>
    <t>PEXBOULRA4GRY</t>
  </si>
  <si>
    <t>EXPRESSION - Legend - Ramp 4 - PU - XXL - 1 - Grey</t>
  </si>
  <si>
    <t>3760231366906</t>
  </si>
  <si>
    <t>PEXBOULRA4MIN</t>
  </si>
  <si>
    <t>EXPRESSION - Legend - Ramp 4 - PU - XXL - 1 - Mint</t>
  </si>
  <si>
    <t>3760231414522</t>
  </si>
  <si>
    <t>PEXBOULRA4RED</t>
  </si>
  <si>
    <t>EXPRESSION - Legend - Ramp 4 - PU - XXL - 1 - Red</t>
  </si>
  <si>
    <t>3760231366807</t>
  </si>
  <si>
    <t>PEXBOULRA4VIO</t>
  </si>
  <si>
    <t>EXPRESSION - Legend - Ramp 4 - PU - XXL - 1 - Violet</t>
  </si>
  <si>
    <t>3760231366890</t>
  </si>
  <si>
    <t>PEXBOULRA4WHI</t>
  </si>
  <si>
    <t>EXPRESSION - Legend - Ramp 4 - PU - XXL - 1 - White</t>
  </si>
  <si>
    <t>3760231366883</t>
  </si>
  <si>
    <t>PEXBOULRA4YEL</t>
  </si>
  <si>
    <t>EXPRESSION - Legend - Ramp 4 - PU - XXL - 1 - Yellow</t>
  </si>
  <si>
    <t>3760231366821</t>
  </si>
  <si>
    <t>PEXBOULRA5BLK</t>
  </si>
  <si>
    <t>EXPRESSION - Legend - Ramp 5 - PU - XXL - 1 - Black</t>
  </si>
  <si>
    <t>3760231366999</t>
  </si>
  <si>
    <t>PEXBOULRA5BLU</t>
  </si>
  <si>
    <t>EXPRESSION - Legend - Ramp 5 - PU - XXL - 1 - Blue</t>
  </si>
  <si>
    <t>3760231366913</t>
  </si>
  <si>
    <t>PEXBOULRA5FLG</t>
  </si>
  <si>
    <t>EXPRESSION - Legend - Ramp 5 - PU - XXL - 1 - Fluo Green</t>
  </si>
  <si>
    <t>3760231366982</t>
  </si>
  <si>
    <t>PEXBOULRA5FLO</t>
  </si>
  <si>
    <t>EXPRESSION - Legend - Ramp 5 - PU - XXL - 1 - Fluo Orange</t>
  </si>
  <si>
    <t>3760231366951</t>
  </si>
  <si>
    <t>PEXBOULRA5FLP</t>
  </si>
  <si>
    <t>EXPRESSION - Legend - Ramp 5 - PU - XXL - 1 - Fluo Pink</t>
  </si>
  <si>
    <t>3760231366968</t>
  </si>
  <si>
    <t>PEXBOULRA5FLY</t>
  </si>
  <si>
    <t>EXPRESSION - Legend - Ramp 5 - PU - XXL - 1 - Fluo Yellow</t>
  </si>
  <si>
    <t>3760231366975</t>
  </si>
  <si>
    <t>PEXBOULRA5GRE</t>
  </si>
  <si>
    <t>EXPRESSION - Legend - Ramp 5 - PU - XXL - 1 - Green</t>
  </si>
  <si>
    <t>3760231366937</t>
  </si>
  <si>
    <t>PEXBOULRA5GRY</t>
  </si>
  <si>
    <t>EXPRESSION - Legend - Ramp 5 - PU - XXL - 1 - Grey</t>
  </si>
  <si>
    <t>3760231367026</t>
  </si>
  <si>
    <t>PEXBOULRA5MIN</t>
  </si>
  <si>
    <t>EXPRESSION - Legend - Ramp 5 - PU - XXL - 1 - Mint</t>
  </si>
  <si>
    <t>3760231414539</t>
  </si>
  <si>
    <t>PEXBOULRA5RED</t>
  </si>
  <si>
    <t>EXPRESSION - Legend - Ramp 5 - PU - XXL - 1 - Red</t>
  </si>
  <si>
    <t>3760231366920</t>
  </si>
  <si>
    <t>PEXBOULRA5VIO</t>
  </si>
  <si>
    <t>EXPRESSION - Legend - Ramp 5 - PU - XXL - 1 - Violet</t>
  </si>
  <si>
    <t>3760231367019</t>
  </si>
  <si>
    <t>PEXBOULRA5WHI</t>
  </si>
  <si>
    <t>EXPRESSION - Legend - Ramp 5 - PU - XXL - 1 - White</t>
  </si>
  <si>
    <t>3760231367002</t>
  </si>
  <si>
    <t>PEXBOULRA5YEL</t>
  </si>
  <si>
    <t>EXPRESSION - Legend - Ramp 5 - PU - XXL - 1 - Yellow</t>
  </si>
  <si>
    <t>3760231366944</t>
  </si>
  <si>
    <t>PEXBOULRA6BLK</t>
  </si>
  <si>
    <t>EXPRESSION - Legend - Ramp 6 - PU - XXL - 1 - Black</t>
  </si>
  <si>
    <t>3760231367118</t>
  </si>
  <si>
    <t>PEXBOULRA6BLU</t>
  </si>
  <si>
    <t>EXPRESSION - Legend - Ramp 6 - PU - XXL - 1 - Blue</t>
  </si>
  <si>
    <t>3760231367033</t>
  </si>
  <si>
    <t>PEXBOULRA6FLG</t>
  </si>
  <si>
    <t>EXPRESSION - Legend - Ramp 6 - PU - XXL - 1 - Fluo Green</t>
  </si>
  <si>
    <t>3760231367101</t>
  </si>
  <si>
    <t>PEXBOULRA6FLO</t>
  </si>
  <si>
    <t>EXPRESSION - Legend - Ramp 6 - PU - XXL - 1 - Fluo Orange</t>
  </si>
  <si>
    <t>3760231367071</t>
  </si>
  <si>
    <t>PEXBOULRA6FLP</t>
  </si>
  <si>
    <t>EXPRESSION - Legend - Ramp 6 - PU - XXL - 1 - Fluo Pink</t>
  </si>
  <si>
    <t>3760231367088</t>
  </si>
  <si>
    <t>PEXBOULRA6FLY</t>
  </si>
  <si>
    <t>EXPRESSION - Legend - Ramp 6 - PU - XXL - 1 - Fluo Yellow</t>
  </si>
  <si>
    <t>3760231367095</t>
  </si>
  <si>
    <t>PEXBOULRA6GRE</t>
  </si>
  <si>
    <t>EXPRESSION - Legend - Ramp 6 - PU - XXL - 1 - Green</t>
  </si>
  <si>
    <t>3760231367057</t>
  </si>
  <si>
    <t>PEXBOULRA6GRY</t>
  </si>
  <si>
    <t>EXPRESSION - Legend - Ramp 6 - PU - XXL - 1 - Grey</t>
  </si>
  <si>
    <t>3760231367149</t>
  </si>
  <si>
    <t>PEXBOULRA6MIN</t>
  </si>
  <si>
    <t>EXPRESSION - Legend - Ramp 6 - PU - XXL - 1 - Mint</t>
  </si>
  <si>
    <t>3760231414546</t>
  </si>
  <si>
    <t>PEXBOULRA6RED</t>
  </si>
  <si>
    <t>EXPRESSION - Legend - Ramp 6 - PU - XXL - 1 - Red</t>
  </si>
  <si>
    <t>3760231367040</t>
  </si>
  <si>
    <t>PEXBOULRA6VIO</t>
  </si>
  <si>
    <t>EXPRESSION - Legend - Ramp 6 - PU - XXL - 1 - Violet</t>
  </si>
  <si>
    <t>3760231367132</t>
  </si>
  <si>
    <t>PEXBOULRA6WHI</t>
  </si>
  <si>
    <t>EXPRESSION - Legend - Ramp 6 - PU - XXL - 1 - White</t>
  </si>
  <si>
    <t>3760231367125</t>
  </si>
  <si>
    <t>PEXBOULRA6YEL</t>
  </si>
  <si>
    <t>EXPRESSION - Legend - Ramp 6 - PU - XXL - 1 - Yellow</t>
  </si>
  <si>
    <t>3760231367064</t>
  </si>
  <si>
    <t>PEXBOULRA7BLK</t>
  </si>
  <si>
    <t>EXPRESSION - Legend - Ramp 7 - PU - 3XL - 1 - Black</t>
  </si>
  <si>
    <t>3760231367231</t>
  </si>
  <si>
    <t>PEXBOULRA7BLU</t>
  </si>
  <si>
    <t>EXPRESSION - Legend - Ramp 7 - PU - 3XL - 1 - Blue</t>
  </si>
  <si>
    <t>3760231367156</t>
  </si>
  <si>
    <t>PEXBOULRA7FLG</t>
  </si>
  <si>
    <t>EXPRESSION - Legend - Ramp 7 - PU - 3XL - 1 - Fluo Green</t>
  </si>
  <si>
    <t>3760231367224</t>
  </si>
  <si>
    <t>PEXBOULRA7FLO</t>
  </si>
  <si>
    <t>EXPRESSION - Legend - Ramp 7 - PU - 3XL - 1 - Fluo Orange</t>
  </si>
  <si>
    <t>3760231367194</t>
  </si>
  <si>
    <t>PEXBOULRA7FLP</t>
  </si>
  <si>
    <t>EXPRESSION - Legend - Ramp 7 - PU - 3XL - 1 - Fluo Pink</t>
  </si>
  <si>
    <t>3760231367200</t>
  </si>
  <si>
    <t>PEXBOULRA7FLY</t>
  </si>
  <si>
    <t>EXPRESSION - Legend - Ramp 7 - PU - 3XL - 1 - Fluo Yellow</t>
  </si>
  <si>
    <t>3760231367217</t>
  </si>
  <si>
    <t>PEXBOULRA7GRE</t>
  </si>
  <si>
    <t>EXPRESSION - Legend - Ramp 7 - PU - 3XL - 1 - Green</t>
  </si>
  <si>
    <t>3760231367170</t>
  </si>
  <si>
    <t>PEXBOULRA7GRY</t>
  </si>
  <si>
    <t>EXPRESSION - Legend - Ramp 7 - PU - 3XL - 1 - Grey</t>
  </si>
  <si>
    <t>3760231367262</t>
  </si>
  <si>
    <t>PEXBOULRA7MIN</t>
  </si>
  <si>
    <t>EXPRESSION - Legend - Ramp 7 - PU - 3XL - 1 - Mint</t>
  </si>
  <si>
    <t>3760231414553</t>
  </si>
  <si>
    <t>PEXBOULRA7RED</t>
  </si>
  <si>
    <t>EXPRESSION - Legend - Ramp 7 - PU - 3XL - 1 - Red</t>
  </si>
  <si>
    <t>3760231367163</t>
  </si>
  <si>
    <t>PEXBOULRA7VIO</t>
  </si>
  <si>
    <t>EXPRESSION - Legend - Ramp 7 - PU - 3XL - 1 - Violet</t>
  </si>
  <si>
    <t>3760231367255</t>
  </si>
  <si>
    <t>PEXBOULRA7WHI</t>
  </si>
  <si>
    <t>EXPRESSION - Legend - Ramp 7 - PU - 3XL - 1 - White</t>
  </si>
  <si>
    <t>3760231367248</t>
  </si>
  <si>
    <t>PEXBOULRA7YEL</t>
  </si>
  <si>
    <t>EXPRESSION - Legend - Ramp 7 - PU - 3XL - 1 - Yellow</t>
  </si>
  <si>
    <t>3760231367187</t>
  </si>
  <si>
    <t>PEXBOULRA8BLK</t>
  </si>
  <si>
    <t>EXPRESSION - Legend - Ramp 8 - PU - 3XL - 1 - Black</t>
  </si>
  <si>
    <t>3760231397863</t>
  </si>
  <si>
    <t>PEXBOULRA8BLU</t>
  </si>
  <si>
    <t>EXPRESSION - Legend - Ramp 8 - PU - 3XL - 1 - Blue</t>
  </si>
  <si>
    <t>3760231397870</t>
  </si>
  <si>
    <t>PEXBOULRA8FLG</t>
  </si>
  <si>
    <t>EXPRESSION - Legend - Ramp 8 - PU - 3XL - 1 - Fluo Green</t>
  </si>
  <si>
    <t>3760231397887</t>
  </si>
  <si>
    <t>PEXBOULRA8FLO</t>
  </si>
  <si>
    <t>EXPRESSION - Legend - Ramp 8 - PU - 3XL - 1 - Fluo Orange</t>
  </si>
  <si>
    <t>3760231397894</t>
  </si>
  <si>
    <t>PEXBOULRA8FLP</t>
  </si>
  <si>
    <t>EXPRESSION - Legend - Ramp 8 - PU - 3XL - 1 - Fluo Pink</t>
  </si>
  <si>
    <t>3760231397900</t>
  </si>
  <si>
    <t>PEXBOULRA8FLY</t>
  </si>
  <si>
    <t>EXPRESSION - Legend - Ramp 8 - PU - 3XL - 1 - Fluo Yellow</t>
  </si>
  <si>
    <t>3760231397917</t>
  </si>
  <si>
    <t>PEXBOULRA8GRE</t>
  </si>
  <si>
    <t>EXPRESSION - Legend - Ramp 8 - PU - 3XL - 1 - Green</t>
  </si>
  <si>
    <t>3760231397924</t>
  </si>
  <si>
    <t>PEXBOULRA8GRY</t>
  </si>
  <si>
    <t>EXPRESSION - Legend - Ramp 8 - PU - 3XL - 1 - Grey</t>
  </si>
  <si>
    <t>3760231397931</t>
  </si>
  <si>
    <t>PEXBOULRA8MIN</t>
  </si>
  <si>
    <t>EXPRESSION - Legend - Ramp 8 - PU - 3XL - 1 - Mint</t>
  </si>
  <si>
    <t>3760231414560</t>
  </si>
  <si>
    <t>PEXBOULRA8RED</t>
  </si>
  <si>
    <t>EXPRESSION - Legend - Ramp 8 - PU - 3XL - 1 - Red</t>
  </si>
  <si>
    <t>3760231397948</t>
  </si>
  <si>
    <t>PEXBOULRA8VIO</t>
  </si>
  <si>
    <t>EXPRESSION - Legend - Ramp 8 - PU - 3XL - 1 - Violet</t>
  </si>
  <si>
    <t>3760231397955</t>
  </si>
  <si>
    <t>PEXBOULRA8WHI</t>
  </si>
  <si>
    <t>EXPRESSION - Legend - Ramp 8 - PU - 3XL - 1 - White</t>
  </si>
  <si>
    <t>3760231397962</t>
  </si>
  <si>
    <t>PEXBOULRA8YEL</t>
  </si>
  <si>
    <t>EXPRESSION - Legend - Ramp 8 - PU - 3XL - 1 - Yellow</t>
  </si>
  <si>
    <t>3760231397979</t>
  </si>
  <si>
    <t>PEXBOULRA9BLK</t>
  </si>
  <si>
    <t>EXPRESSION - Legend - Ramp 9 - PU - 3XL - 1 - Black</t>
  </si>
  <si>
    <t>3760231397986</t>
  </si>
  <si>
    <t>PEXBOULRA9BLU</t>
  </si>
  <si>
    <t>EXPRESSION - Legend - Ramp 9 - PU - 3XL - 1 - Blue</t>
  </si>
  <si>
    <t>3760231397993</t>
  </si>
  <si>
    <t>PEXBOULRA9FLG</t>
  </si>
  <si>
    <t>EXPRESSION - Legend - Ramp 9 - PU - 3XL - 1 - Fluo Green</t>
  </si>
  <si>
    <t>3760231398006</t>
  </si>
  <si>
    <t>PEXBOULRA9FLO</t>
  </si>
  <si>
    <t>EXPRESSION - Legend - Ramp 9 - PU - 3XL - 1 - Fluo Orange</t>
  </si>
  <si>
    <t>3760231398013</t>
  </si>
  <si>
    <t>PEXBOULRA9FLP</t>
  </si>
  <si>
    <t>EXPRESSION - Legend - Ramp 9 - PU - 3XL - 1 - Fluo Pink</t>
  </si>
  <si>
    <t>3760231398020</t>
  </si>
  <si>
    <t>PEXBOULRA9FLY</t>
  </si>
  <si>
    <t>EXPRESSION - Legend - Ramp 9 - PU - 3XL - 1 - Fluo Yellow</t>
  </si>
  <si>
    <t>3760231398037</t>
  </si>
  <si>
    <t>PEXBOULRA9GRE</t>
  </si>
  <si>
    <t>EXPRESSION - Legend - Ramp 9 - PU - 3XL - 1 - Green</t>
  </si>
  <si>
    <t>3760231398044</t>
  </si>
  <si>
    <t>PEXBOULRA9GRY</t>
  </si>
  <si>
    <t>EXPRESSION - Legend - Ramp 9 - PU - 3XL - 1 - Grey</t>
  </si>
  <si>
    <t>3760231398051</t>
  </si>
  <si>
    <t>PEXBOULRA9MIN</t>
  </si>
  <si>
    <t>EXPRESSION - Legend - Ramp 9 - PU - 3XL - 1 - Mint</t>
  </si>
  <si>
    <t>3760231414577</t>
  </si>
  <si>
    <t>PEXBOULRA9RED</t>
  </si>
  <si>
    <t>EXPRESSION - Legend - Ramp 9 - PU - 3XL - 1 - Red</t>
  </si>
  <si>
    <t>3760231398068</t>
  </si>
  <si>
    <t>PEXBOULRA9VIO</t>
  </si>
  <si>
    <t>EXPRESSION - Legend - Ramp 9 - PU - 3XL - 1 - Violet</t>
  </si>
  <si>
    <t>3760231398075</t>
  </si>
  <si>
    <t>PEXBOULRA9WHI</t>
  </si>
  <si>
    <t>EXPRESSION - Legend - Ramp 9 - PU - 3XL - 1 - White</t>
  </si>
  <si>
    <t>3760231398082</t>
  </si>
  <si>
    <t>PEXBOULRA9YEL</t>
  </si>
  <si>
    <t>EXPRESSION - Legend - Ramp 9 - PU - 3XL - 1 - Yellow</t>
  </si>
  <si>
    <t>3760231398099</t>
  </si>
  <si>
    <t>PEXBOULRED1BLK</t>
  </si>
  <si>
    <t>EXPRESSION - Legend - Round Edges XL 1 - PU - XL - 5 - Black</t>
  </si>
  <si>
    <t>3760231375465</t>
  </si>
  <si>
    <t>PEXBOULRED1BLU</t>
  </si>
  <si>
    <t>EXPRESSION - Legend - Round Edges XL 1 - PU - XL - 5 - Blue</t>
  </si>
  <si>
    <t>3760231375380</t>
  </si>
  <si>
    <t>PEXBOULRED1FLG</t>
  </si>
  <si>
    <t>EXPRESSION - Legend - Round Edges XL 1 - PU - XL - 5 - Fluo Green</t>
  </si>
  <si>
    <t>3760231375458</t>
  </si>
  <si>
    <t>PEXBOULRED1FLO</t>
  </si>
  <si>
    <t>EXPRESSION - Legend - Round Edges XL 1 - PU - XL - 5 - Fluo Orange</t>
  </si>
  <si>
    <t>3760231375427</t>
  </si>
  <si>
    <t>PEXBOULRED1FLP</t>
  </si>
  <si>
    <t>EXPRESSION - Legend - Round Edges XL 1 - PU - XL - 5 - Fluo Pink</t>
  </si>
  <si>
    <t>3760231375434</t>
  </si>
  <si>
    <t>PEXBOULRED1FLY</t>
  </si>
  <si>
    <t>EXPRESSION - Legend - Round Edges XL 1 - PU - XL - 5 - Fluo Yellow</t>
  </si>
  <si>
    <t>3760231375441</t>
  </si>
  <si>
    <t>PEXBOULRED1GRE</t>
  </si>
  <si>
    <t>EXPRESSION - Legend - Round Edges XL 1 - PU - XL - 5 - Green</t>
  </si>
  <si>
    <t>3760231375403</t>
  </si>
  <si>
    <t>PEXBOULRED1GRY</t>
  </si>
  <si>
    <t>EXPRESSION - Legend - Round Edges XL 1 - PU - XL - 5 - Grey</t>
  </si>
  <si>
    <t>3760231375496</t>
  </si>
  <si>
    <t>PEXBOULRED1MIN</t>
  </si>
  <si>
    <t>EXPRESSION - Legend - Round Edges XL 1 - PU - XL - 5 - Mint</t>
  </si>
  <si>
    <t>3760231414584</t>
  </si>
  <si>
    <t>PEXBOULRED1RED</t>
  </si>
  <si>
    <t>EXPRESSION - Legend - Round Edges XL 1 - PU - XL - 5 - Red</t>
  </si>
  <si>
    <t>3760231375397</t>
  </si>
  <si>
    <t>PEXBOULRED1VIO</t>
  </si>
  <si>
    <t>EXPRESSION - Legend - Round Edges XL 1 - PU - XL - 5 - Violet</t>
  </si>
  <si>
    <t>3760231375489</t>
  </si>
  <si>
    <t>PEXBOULRED1WHI</t>
  </si>
  <si>
    <t>EXPRESSION - Legend - Round Edges XL 1 - PU - XL - 5 - White</t>
  </si>
  <si>
    <t>3760231375472</t>
  </si>
  <si>
    <t>PEXBOULRED1YEL</t>
  </si>
  <si>
    <t>EXPRESSION - Legend - Round Edges XL 1 - PU - XL - 5 - Yellow</t>
  </si>
  <si>
    <t>3760231375410</t>
  </si>
  <si>
    <t>PEXBOULSC10BLK</t>
  </si>
  <si>
    <t>EXPRESSION - Legend - Scales 10 - PU - 3XL - 1 - Black</t>
  </si>
  <si>
    <t>3760231398464</t>
  </si>
  <si>
    <t>PEXBOULSC10BLU</t>
  </si>
  <si>
    <t>EXPRESSION - Legend - Scales 10 - PU - 3XL - 1 - Blue</t>
  </si>
  <si>
    <t>3760231398471</t>
  </si>
  <si>
    <t>PEXBOULSC10FLG</t>
  </si>
  <si>
    <t>EXPRESSION - Legend - Scales 10 - PU - 3XL - 1 - Fluo Green</t>
  </si>
  <si>
    <t>3760231398488</t>
  </si>
  <si>
    <t>PEXBOULSC10FLO</t>
  </si>
  <si>
    <t>EXPRESSION - Legend - Scales 10 - PU - 3XL - 1 - Fluo Orange</t>
  </si>
  <si>
    <t>3760231398495</t>
  </si>
  <si>
    <t>PEXBOULSC10FLP</t>
  </si>
  <si>
    <t>EXPRESSION - Legend - Scales 10 - PU - 3XL - 1 - Fluo Pink</t>
  </si>
  <si>
    <t>3760231398501</t>
  </si>
  <si>
    <t>PEXBOULSC10FLY</t>
  </si>
  <si>
    <t>EXPRESSION - Legend - Scales 10 - PU - 3XL - 1 - Fluo Yellow</t>
  </si>
  <si>
    <t>3760231398518</t>
  </si>
  <si>
    <t>PEXBOULSC10GRE</t>
  </si>
  <si>
    <t>EXPRESSION - Legend - Scales 10 - PU - 3XL - 1 - Green</t>
  </si>
  <si>
    <t>3760231398525</t>
  </si>
  <si>
    <t>PEXBOULSC10GRY</t>
  </si>
  <si>
    <t>EXPRESSION - Legend - Scales 10 - PU - 3XL - 1 - Grey</t>
  </si>
  <si>
    <t>3760231398532</t>
  </si>
  <si>
    <t>PEXBOULSC10MIN</t>
  </si>
  <si>
    <t>EXPRESSION - Legend - Scales 10 - PU - 3XL - 1 - Mint</t>
  </si>
  <si>
    <t>3760231414591</t>
  </si>
  <si>
    <t>PEXBOULSC10RED</t>
  </si>
  <si>
    <t>EXPRESSION - Legend - Scales 10 - PU - 3XL - 1 - Red</t>
  </si>
  <si>
    <t>3760231398549</t>
  </si>
  <si>
    <t>PEXBOULSC10VIO</t>
  </si>
  <si>
    <t>EXPRESSION - Legend - Scales 10 - PU - 3XL - 1 - Violet</t>
  </si>
  <si>
    <t>3760231398556</t>
  </si>
  <si>
    <t>PEXBOULSC10WHI</t>
  </si>
  <si>
    <t>EXPRESSION - Legend - Scales 10 - PU - 3XL - 1 - White</t>
  </si>
  <si>
    <t>3760231398563</t>
  </si>
  <si>
    <t>PEXBOULSC10YEL</t>
  </si>
  <si>
    <t>EXPRESSION - Legend - Scales 10 - PU - 3XL - 1 - Yellow</t>
  </si>
  <si>
    <t>3760231398570</t>
  </si>
  <si>
    <t>PEXBOULSC1BLK</t>
  </si>
  <si>
    <t>EXPRESSION - Legend - Scales 1 - PU - XL - 1 - Black</t>
  </si>
  <si>
    <t>3760231367354</t>
  </si>
  <si>
    <t>PEXBOULSC1BLU</t>
  </si>
  <si>
    <t>EXPRESSION - Legend - Scales 1 - PU - XL - 1 - Blue</t>
  </si>
  <si>
    <t>3760231367279</t>
  </si>
  <si>
    <t>PEXBOULSC1FLG</t>
  </si>
  <si>
    <t>EXPRESSION - Legend - Scales 1 - PU - XL - 1 - Fluo Green</t>
  </si>
  <si>
    <t>3760231367347</t>
  </si>
  <si>
    <t>PEXBOULSC1FLO</t>
  </si>
  <si>
    <t>EXPRESSION - Legend - Scales 1 - PU - XL - 1 - Fluo Orange</t>
  </si>
  <si>
    <t>3760231367316</t>
  </si>
  <si>
    <t>PEXBOULSC1FLP</t>
  </si>
  <si>
    <t>EXPRESSION - Legend - Scales 1 - PU - XL - 1 - Fluo Pink</t>
  </si>
  <si>
    <t>3760231367323</t>
  </si>
  <si>
    <t>PEXBOULSC1FLY</t>
  </si>
  <si>
    <t>EXPRESSION - Legend - Scales 1 - PU - XL - 1 - Fluo Yellow</t>
  </si>
  <si>
    <t>3760231367330</t>
  </si>
  <si>
    <t>PEXBOULSC1GRE</t>
  </si>
  <si>
    <t>EXPRESSION - Legend - Scales 1 - PU - XL - 1 - Green</t>
  </si>
  <si>
    <t>3760231367293</t>
  </si>
  <si>
    <t>PEXBOULSC1GRY</t>
  </si>
  <si>
    <t>EXPRESSION - Legend - Scales 1 - PU - XL - 1 - Grey</t>
  </si>
  <si>
    <t>3760231367385</t>
  </si>
  <si>
    <t>PEXBOULSC1MIN</t>
  </si>
  <si>
    <t>EXPRESSION - Legend - Scales 1 - PU - XL - 1 - Mint</t>
  </si>
  <si>
    <t>3760231414607</t>
  </si>
  <si>
    <t>PEXBOULSC1RED</t>
  </si>
  <si>
    <t>EXPRESSION - Legend - Scales 1 - PU - XL - 1 - Red</t>
  </si>
  <si>
    <t>3760231367286</t>
  </si>
  <si>
    <t>PEXBOULSC1VIO</t>
  </si>
  <si>
    <t>EXPRESSION - Legend - Scales 1 - PU - XL - 1 - Violet</t>
  </si>
  <si>
    <t>3760231367378</t>
  </si>
  <si>
    <t>PEXBOULSC1WHI</t>
  </si>
  <si>
    <t>EXPRESSION - Legend - Scales 1 - PU - XL - 1 - White</t>
  </si>
  <si>
    <t>3760231367361</t>
  </si>
  <si>
    <t>PEXBOULSC1YEL</t>
  </si>
  <si>
    <t>EXPRESSION - Legend - Scales 1 - PU - XL - 1 - Yellow</t>
  </si>
  <si>
    <t>3760231367309</t>
  </si>
  <si>
    <t>PEXBOULSC2BLK</t>
  </si>
  <si>
    <t>EXPRESSION - Legend - Scales 2 - PU - XL - 1 - Black</t>
  </si>
  <si>
    <t>3760231367477</t>
  </si>
  <si>
    <t>PEXBOULSC2BLU</t>
  </si>
  <si>
    <t>EXPRESSION - Legend - Scales 2 - PU - XL - 1 - Blue</t>
  </si>
  <si>
    <t>3760231367392</t>
  </si>
  <si>
    <t>PEXBOULSC2FLG</t>
  </si>
  <si>
    <t>EXPRESSION - Legend - Scales 2 - PU - XL - 1 - Fluo Green</t>
  </si>
  <si>
    <t>3760231367460</t>
  </si>
  <si>
    <t>PEXBOULSC2FLO</t>
  </si>
  <si>
    <t>EXPRESSION - Legend - Scales 2 - PU - XL - 1 - Fluo Orange</t>
  </si>
  <si>
    <t>3760231367439</t>
  </si>
  <si>
    <t>PEXBOULSC2FLP</t>
  </si>
  <si>
    <t>EXPRESSION - Legend - Scales 2 - PU - XL - 1 - Fluo Pink</t>
  </si>
  <si>
    <t>3760231367446</t>
  </si>
  <si>
    <t>PEXBOULSC2FLY</t>
  </si>
  <si>
    <t>EXPRESSION - Legend - Scales 2 - PU - XL - 1 - Fluo Yellow</t>
  </si>
  <si>
    <t>3760231367453</t>
  </si>
  <si>
    <t>PEXBOULSC2GRE</t>
  </si>
  <si>
    <t>EXPRESSION - Legend - Scales 2 - PU - XL - 1 - Green</t>
  </si>
  <si>
    <t>3760231367415</t>
  </si>
  <si>
    <t>PEXBOULSC2GRY</t>
  </si>
  <si>
    <t>EXPRESSION - Legend - Scales 2 - PU - XL - 1 - Grey</t>
  </si>
  <si>
    <t>3760231367507</t>
  </si>
  <si>
    <t>PEXBOULSC2MIN</t>
  </si>
  <si>
    <t>EXPRESSION - Legend - Scales 2 - PU - XL - 1 - Mint</t>
  </si>
  <si>
    <t>3760231414614</t>
  </si>
  <si>
    <t>PEXBOULSC2RED</t>
  </si>
  <si>
    <t>EXPRESSION - Legend - Scales 2 - PU - XL - 1 - Red</t>
  </si>
  <si>
    <t>3760231367408</t>
  </si>
  <si>
    <t>PEXBOULSC2VIO</t>
  </si>
  <si>
    <t>EXPRESSION - Legend - Scales 2 - PU - XL - 1 - Violet</t>
  </si>
  <si>
    <t>3760231367491</t>
  </si>
  <si>
    <t>PEXBOULSC2WHI</t>
  </si>
  <si>
    <t>EXPRESSION - Legend - Scales 2 - PU - XL - 1 - White</t>
  </si>
  <si>
    <t>3760231367484</t>
  </si>
  <si>
    <t>PEXBOULSC2YEL</t>
  </si>
  <si>
    <t>EXPRESSION - Legend - Scales 2 - PU - XL - 1 - Yellow</t>
  </si>
  <si>
    <t>3760231367422</t>
  </si>
  <si>
    <t>PEXBOULSC3BLK</t>
  </si>
  <si>
    <t>EXPRESSION - Legend - Scales 3 - PU - XXL - 1 - Black</t>
  </si>
  <si>
    <t>3760231367590</t>
  </si>
  <si>
    <t>PEXBOULSC3BLU</t>
  </si>
  <si>
    <t>EXPRESSION - Legend - Scales 3 - PU - XXL - 1 - Blue</t>
  </si>
  <si>
    <t>3760231367514</t>
  </si>
  <si>
    <t>PEXBOULSC3FLG</t>
  </si>
  <si>
    <t>EXPRESSION - Legend - Scales 3 - PU - XXL - 1 - Fluo Green</t>
  </si>
  <si>
    <t>3760231367583</t>
  </si>
  <si>
    <t>PEXBOULSC3FLO</t>
  </si>
  <si>
    <t>EXPRESSION - Legend - Scales 3 - PU - XXL - 1 - Fluo Orange</t>
  </si>
  <si>
    <t>3760231367552</t>
  </si>
  <si>
    <t>PEXBOULSC3FLP</t>
  </si>
  <si>
    <t>EXPRESSION - Legend - Scales 3 - PU - XXL - 1 - Fluo Pink</t>
  </si>
  <si>
    <t>3760231367569</t>
  </si>
  <si>
    <t>PEXBOULSC3FLY</t>
  </si>
  <si>
    <t>EXPRESSION - Legend - Scales 3 - PU - XXL - 1 - Fluo Yellow</t>
  </si>
  <si>
    <t>3760231367576</t>
  </si>
  <si>
    <t>PEXBOULSC3GRE</t>
  </si>
  <si>
    <t>EXPRESSION - Legend - Scales 3 - PU - XXL - 1 - Green</t>
  </si>
  <si>
    <t>3760231367538</t>
  </si>
  <si>
    <t>PEXBOULSC3GRY</t>
  </si>
  <si>
    <t>EXPRESSION - Legend - Scales 3 - PU - XXL - 1 - Grey</t>
  </si>
  <si>
    <t>3760231367620</t>
  </si>
  <si>
    <t>PEXBOULSC3MIN</t>
  </si>
  <si>
    <t>EXPRESSION - Legend - Scales 3 - PU - XXL - 1 - Mint</t>
  </si>
  <si>
    <t>3760231414621</t>
  </si>
  <si>
    <t>PEXBOULSC3RED</t>
  </si>
  <si>
    <t>EXPRESSION - Legend - Scales 3 - PU - XXL - 1 - Red</t>
  </si>
  <si>
    <t>3760231367521</t>
  </si>
  <si>
    <t>PEXBOULSC3VIO</t>
  </si>
  <si>
    <t>EXPRESSION - Legend - Scales 3 - PU - XXL - 1 - Violet</t>
  </si>
  <si>
    <t>3760231367613</t>
  </si>
  <si>
    <t>PEXBOULSC3WHI</t>
  </si>
  <si>
    <t>EXPRESSION - Legend - Scales 3 - PU - XXL - 1 - White</t>
  </si>
  <si>
    <t>3760231367606</t>
  </si>
  <si>
    <t>PEXBOULSC3YEL</t>
  </si>
  <si>
    <t>EXPRESSION - Legend - Scales 3 - PU - XXL - 1 - Yellow</t>
  </si>
  <si>
    <t>3760231367545</t>
  </si>
  <si>
    <t>PEXBOULSC4BLK</t>
  </si>
  <si>
    <t>EXPRESSION - Legend - Scales 4 - PU - XXL - 1 - Black</t>
  </si>
  <si>
    <t>3760231367712</t>
  </si>
  <si>
    <t>PEXBOULSC4BLU</t>
  </si>
  <si>
    <t>EXPRESSION - Legend - Scales 4 - PU - XXL - 1 - Blue</t>
  </si>
  <si>
    <t>3760231367637</t>
  </si>
  <si>
    <t>PEXBOULSC4FLG</t>
  </si>
  <si>
    <t>EXPRESSION - Legend - Scales 4 - PU - XXL - 1 - Fluo Green</t>
  </si>
  <si>
    <t>3760231367705</t>
  </si>
  <si>
    <t>PEXBOULSC4FLO</t>
  </si>
  <si>
    <t>EXPRESSION - Legend - Scales 4 - PU - XXL - 1 - Fluo Orange</t>
  </si>
  <si>
    <t>3760231367675</t>
  </si>
  <si>
    <t>PEXBOULSC4FLP</t>
  </si>
  <si>
    <t>EXPRESSION - Legend - Scales 4 - PU - XXL - 1 - Fluo Pink</t>
  </si>
  <si>
    <t>3760231367682</t>
  </si>
  <si>
    <t>PEXBOULSC4FLY</t>
  </si>
  <si>
    <t>EXPRESSION - Legend - Scales 4 - PU - XXL - 1 - Fluo Yellow</t>
  </si>
  <si>
    <t>3760231367699</t>
  </si>
  <si>
    <t>PEXBOULSC4GRE</t>
  </si>
  <si>
    <t>EXPRESSION - Legend - Scales 4 - PU - XXL - 1 - Green</t>
  </si>
  <si>
    <t>3760231367651</t>
  </si>
  <si>
    <t>PEXBOULSC4GRY</t>
  </si>
  <si>
    <t>EXPRESSION - Legend - Scales 4 - PU - XXL - 1 - Grey</t>
  </si>
  <si>
    <t>3760231367743</t>
  </si>
  <si>
    <t>PEXBOULSC4MIN</t>
  </si>
  <si>
    <t>EXPRESSION - Legend - Scales 4 - PU - XXL - 1 - Mint</t>
  </si>
  <si>
    <t>3760231414638</t>
  </si>
  <si>
    <t>PEXBOULSC4RED</t>
  </si>
  <si>
    <t>EXPRESSION - Legend - Scales 4 - PU - XXL - 1 - Red</t>
  </si>
  <si>
    <t>3760231367644</t>
  </si>
  <si>
    <t>PEXBOULSC4VIO</t>
  </si>
  <si>
    <t>EXPRESSION - Legend - Scales 4 - PU - XXL - 1 - Violet</t>
  </si>
  <si>
    <t>3760231367736</t>
  </si>
  <si>
    <t>PEXBOULSC4WHI</t>
  </si>
  <si>
    <t>EXPRESSION - Legend - Scales 4 - PU - XXL - 1 - White</t>
  </si>
  <si>
    <t>3760231367729</t>
  </si>
  <si>
    <t>PEXBOULSC4YEL</t>
  </si>
  <si>
    <t>EXPRESSION - Legend - Scales 4 - PU - XXL - 1 - Yellow</t>
  </si>
  <si>
    <t>3760231367668</t>
  </si>
  <si>
    <t>PEXBOULSC5BLK</t>
  </si>
  <si>
    <t>EXPRESSION - Legend - Scales 5 - PU - XXL - 1 - Black</t>
  </si>
  <si>
    <t>3760231367835</t>
  </si>
  <si>
    <t>PEXBOULSC5BLU</t>
  </si>
  <si>
    <t>EXPRESSION - Legend - Scales 5 - PU - XXL - 1 - Blue</t>
  </si>
  <si>
    <t>3760231367750</t>
  </si>
  <si>
    <t>PEXBOULSC5FLG</t>
  </si>
  <si>
    <t>EXPRESSION - Legend - Scales 5 - PU - XXL - 1 - Fluo Green</t>
  </si>
  <si>
    <t>3760231367828</t>
  </si>
  <si>
    <t>PEXBOULSC5FLO</t>
  </si>
  <si>
    <t>EXPRESSION - Legend - Scales 5 - PU - XXL - 1 - Fluo Orange</t>
  </si>
  <si>
    <t>3760231367798</t>
  </si>
  <si>
    <t>PEXBOULSC5FLP</t>
  </si>
  <si>
    <t>EXPRESSION - Legend - Scales 5 - PU - XXL - 1 - Fluo Pink</t>
  </si>
  <si>
    <t>3760231367804</t>
  </si>
  <si>
    <t>PEXBOULSC5FLY</t>
  </si>
  <si>
    <t>EXPRESSION - Legend - Scales 5 - PU - XXL - 1 - Fluo Yellow</t>
  </si>
  <si>
    <t>3760231367811</t>
  </si>
  <si>
    <t>PEXBOULSC5GRE</t>
  </si>
  <si>
    <t>EXPRESSION - Legend - Scales 5 - PU - XXL - 1 - Green</t>
  </si>
  <si>
    <t>3760231367774</t>
  </si>
  <si>
    <t>PEXBOULSC5GRY</t>
  </si>
  <si>
    <t>EXPRESSION - Legend - Scales 5 - PU - XXL - 1 - Grey</t>
  </si>
  <si>
    <t>3760231367866</t>
  </si>
  <si>
    <t>PEXBOULSC5MIN</t>
  </si>
  <si>
    <t>EXPRESSION - Legend - Scales 5 - PU - XXL - 1 - Mint</t>
  </si>
  <si>
    <t>3760231414645</t>
  </si>
  <si>
    <t>PEXBOULSC5RED</t>
  </si>
  <si>
    <t>EXPRESSION - Legend - Scales 5 - PU - XXL - 1 - Red</t>
  </si>
  <si>
    <t>3760231367767</t>
  </si>
  <si>
    <t>PEXBOULSC5VIO</t>
  </si>
  <si>
    <t>EXPRESSION - Legend - Scales 5 - PU - XXL - 1 - Violet</t>
  </si>
  <si>
    <t>3760231367859</t>
  </si>
  <si>
    <t>PEXBOULSC5WHI</t>
  </si>
  <si>
    <t>EXPRESSION - Legend - Scales 5 - PU - XXL - 1 - White</t>
  </si>
  <si>
    <t>3760231367842</t>
  </si>
  <si>
    <t>PEXBOULSC5YEL</t>
  </si>
  <si>
    <t>EXPRESSION - Legend - Scales 5 - PU - XXL - 1 - Yellow</t>
  </si>
  <si>
    <t>3760231367781</t>
  </si>
  <si>
    <t>PEXBOULSC6BLK</t>
  </si>
  <si>
    <t>EXPRESSION - Legend - Scales 6 - PU - XXL - 1 - Black</t>
  </si>
  <si>
    <t>3760231367958</t>
  </si>
  <si>
    <t>PEXBOULSC6BLU</t>
  </si>
  <si>
    <t>EXPRESSION - Legend - Scales 6 - PU - XXL - 1 - Blue</t>
  </si>
  <si>
    <t>3760231367873</t>
  </si>
  <si>
    <t>PEXBOULSC6FLG</t>
  </si>
  <si>
    <t>EXPRESSION - Legend - Scales 6 - PU - XXL - 1 - Fluo Green</t>
  </si>
  <si>
    <t>3760231367941</t>
  </si>
  <si>
    <t>PEXBOULSC6FLO</t>
  </si>
  <si>
    <t>EXPRESSION - Legend - Scales 6 - PU - XXL - 1 - Fluo Orange</t>
  </si>
  <si>
    <t>3760231367910</t>
  </si>
  <si>
    <t>PEXBOULSC6FLP</t>
  </si>
  <si>
    <t>EXPRESSION - Legend - Scales 6 - PU - XXL - 1 - Fluo Pink</t>
  </si>
  <si>
    <t>3760231367927</t>
  </si>
  <si>
    <t>PEXBOULSC6FLY</t>
  </si>
  <si>
    <t>EXPRESSION - Legend - Scales 6 - PU - XXL - 1 - Fluo Yellow</t>
  </si>
  <si>
    <t>3760231367934</t>
  </si>
  <si>
    <t>PEXBOULSC6GRE</t>
  </si>
  <si>
    <t>EXPRESSION - Legend - Scales 6 - PU - XXL - 1 - Green</t>
  </si>
  <si>
    <t>3760231367897</t>
  </si>
  <si>
    <t>PEXBOULSC6GRY</t>
  </si>
  <si>
    <t>EXPRESSION - Legend - Scales 6 - PU - XXL - 1 - Grey</t>
  </si>
  <si>
    <t>3760231367989</t>
  </si>
  <si>
    <t>PEXBOULSC6MIN</t>
  </si>
  <si>
    <t>EXPRESSION - Legend - Scales 6 - PU - XXL - 1 - Mint</t>
  </si>
  <si>
    <t>3760231414652</t>
  </si>
  <si>
    <t>PEXBOULSC6RED</t>
  </si>
  <si>
    <t>EXPRESSION - Legend - Scales 6 - PU - XXL - 1 - Red</t>
  </si>
  <si>
    <t>3760231367880</t>
  </si>
  <si>
    <t>PEXBOULSC6VIO</t>
  </si>
  <si>
    <t>EXPRESSION - Legend - Scales 6 - PU - XXL - 1 - Violet</t>
  </si>
  <si>
    <t>3760231367972</t>
  </si>
  <si>
    <t>PEXBOULSC6WHI</t>
  </si>
  <si>
    <t>EXPRESSION - Legend - Scales 6 - PU - XXL - 1 - White</t>
  </si>
  <si>
    <t>3760231367965</t>
  </si>
  <si>
    <t>PEXBOULSC6YEL</t>
  </si>
  <si>
    <t>EXPRESSION - Legend - Scales 6 - PU - XXL - 1 - Yellow</t>
  </si>
  <si>
    <t>3760231367903</t>
  </si>
  <si>
    <t>PEXBOULSC7BLK</t>
  </si>
  <si>
    <t>EXPRESSION - Legend - Scales 7 - PU - 3XL - 1 - Black</t>
  </si>
  <si>
    <t>3760231368078</t>
  </si>
  <si>
    <t>PEXBOULSC7BLU</t>
  </si>
  <si>
    <t>EXPRESSION - Legend - Scales 7 - PU - 3XL - 1 - Blue</t>
  </si>
  <si>
    <t>3760231367996</t>
  </si>
  <si>
    <t>PEXBOULSC7FLG</t>
  </si>
  <si>
    <t>EXPRESSION - Legend - Scales 7 - PU - 3XL - 1 - Fluo Green</t>
  </si>
  <si>
    <t>3760231368061</t>
  </si>
  <si>
    <t>PEXBOULSC7FLO</t>
  </si>
  <si>
    <t>EXPRESSION - Legend - Scales 7 - PU - 3XL - 1 - Fluo Orange</t>
  </si>
  <si>
    <t>3760231368030</t>
  </si>
  <si>
    <t>PEXBOULSC7FLP</t>
  </si>
  <si>
    <t>EXPRESSION - Legend - Scales 7 - PU - 3XL - 1 - Fluo Pink</t>
  </si>
  <si>
    <t>3760231368047</t>
  </si>
  <si>
    <t>PEXBOULSC7FLY</t>
  </si>
  <si>
    <t>EXPRESSION - Legend - Scales 7 - PU - 3XL - 1 - Fluo Yellow</t>
  </si>
  <si>
    <t>3760231368054</t>
  </si>
  <si>
    <t>PEXBOULSC7GRE</t>
  </si>
  <si>
    <t>EXPRESSION - Legend - Scales 7 - PU - 3XL - 1 - Green</t>
  </si>
  <si>
    <t>3760231368016</t>
  </si>
  <si>
    <t>PEXBOULSC7GRY</t>
  </si>
  <si>
    <t>EXPRESSION - Legend - Scales 7 - PU - 3XL - 1 - Grey</t>
  </si>
  <si>
    <t>3760231368108</t>
  </si>
  <si>
    <t>PEXBOULSC7MIN</t>
  </si>
  <si>
    <t>EXPRESSION - Legend - Scales 7 - PU - 3XL - 1 - Mint</t>
  </si>
  <si>
    <t>3760231414669</t>
  </si>
  <si>
    <t>PEXBOULSC7RED</t>
  </si>
  <si>
    <t>EXPRESSION - Legend - Scales 7 - PU - 3XL - 1 - Red</t>
  </si>
  <si>
    <t>3760231368009</t>
  </si>
  <si>
    <t>PEXBOULSC7VIO</t>
  </si>
  <si>
    <t>EXPRESSION - Legend - Scales 7 - PU - 3XL - 1 - Violet</t>
  </si>
  <si>
    <t>3760231368092</t>
  </si>
  <si>
    <t>PEXBOULSC7WHI</t>
  </si>
  <si>
    <t>EXPRESSION - Legend - Scales 7 - PU - 3XL - 1 - White</t>
  </si>
  <si>
    <t>3760231368085</t>
  </si>
  <si>
    <t>PEXBOULSC7YEL</t>
  </si>
  <si>
    <t>EXPRESSION - Legend - Scales 7 - PU - 3XL - 1 - Yellow</t>
  </si>
  <si>
    <t>3760231368023</t>
  </si>
  <si>
    <t>PEXBOULSC8BLK</t>
  </si>
  <si>
    <t>EXPRESSION - Legend - Scales 8 - PU - 3XL - 1 - Black</t>
  </si>
  <si>
    <t>3760231398228</t>
  </si>
  <si>
    <t>PEXBOULSC8BLU</t>
  </si>
  <si>
    <t>EXPRESSION - Legend - Scales 8 - PU - 3XL - 1 - Blue</t>
  </si>
  <si>
    <t>3760231398235</t>
  </si>
  <si>
    <t>PEXBOULSC8FLG</t>
  </si>
  <si>
    <t>EXPRESSION - Legend - Scales 8 - PU - 3XL - 1 - Fluo Green</t>
  </si>
  <si>
    <t>3760231398242</t>
  </si>
  <si>
    <t>PEXBOULSC8FLO</t>
  </si>
  <si>
    <t>EXPRESSION - Legend - Scales 8 - PU - 3XL - 1 - Fluo Orange</t>
  </si>
  <si>
    <t>3760231398259</t>
  </si>
  <si>
    <t>PEXBOULSC8FLP</t>
  </si>
  <si>
    <t>EXPRESSION - Legend - Scales 8 - PU - 3XL - 1 - Fluo Pink</t>
  </si>
  <si>
    <t>3760231398266</t>
  </si>
  <si>
    <t>PEXBOULSC8FLY</t>
  </si>
  <si>
    <t>EXPRESSION - Legend - Scales 8 - PU - 3XL - 1 - Fluo Yellow</t>
  </si>
  <si>
    <t>3760231398273</t>
  </si>
  <si>
    <t>PEXBOULSC8GRE</t>
  </si>
  <si>
    <t>EXPRESSION - Legend - Scales 8 - PU - 3XL - 1 - Green</t>
  </si>
  <si>
    <t>3760231398280</t>
  </si>
  <si>
    <t>PEXBOULSC8GRY</t>
  </si>
  <si>
    <t>EXPRESSION - Legend - Scales 8 - PU - 3XL - 1 - Grey</t>
  </si>
  <si>
    <t>3760231398297</t>
  </si>
  <si>
    <t>PEXBOULSC8MIN</t>
  </si>
  <si>
    <t>EXPRESSION - Legend - Scales 8 - PU - 3XL - 1 - Mint</t>
  </si>
  <si>
    <t>3760231414676</t>
  </si>
  <si>
    <t>PEXBOULSC8RED</t>
  </si>
  <si>
    <t>EXPRESSION - Legend - Scales 8 - PU - 3XL - 1 - Red</t>
  </si>
  <si>
    <t>3760231398303</t>
  </si>
  <si>
    <t>PEXBOULSC8VIO</t>
  </si>
  <si>
    <t>EXPRESSION - Legend - Scales 8 - PU - 3XL - 1 - Violet</t>
  </si>
  <si>
    <t>3760231398310</t>
  </si>
  <si>
    <t>PEXBOULSC8WHI</t>
  </si>
  <si>
    <t>EXPRESSION - Legend - Scales 8 - PU - 3XL - 1 - White</t>
  </si>
  <si>
    <t>3760231398327</t>
  </si>
  <si>
    <t>PEXBOULSC8YEL</t>
  </si>
  <si>
    <t>EXPRESSION - Legend - Scales 8 - PU - 3XL - 1 - Yellow</t>
  </si>
  <si>
    <t>3760231398334</t>
  </si>
  <si>
    <t>PEXBOULSC9BLK</t>
  </si>
  <si>
    <t>EXPRESSION - Legend - Scales 9 - PU - 3XL - 1 - Black</t>
  </si>
  <si>
    <t>3760231398341</t>
  </si>
  <si>
    <t>PEXBOULSC9BLU</t>
  </si>
  <si>
    <t>EXPRESSION - Legend - Scales 9 - PU - 3XL - 1 - Blue</t>
  </si>
  <si>
    <t>3760231398358</t>
  </si>
  <si>
    <t>PEXBOULSC9FLG</t>
  </si>
  <si>
    <t>EXPRESSION - Legend - Scales 9 - PU - 3XL - 1 - Fluo Green</t>
  </si>
  <si>
    <t>3760231398365</t>
  </si>
  <si>
    <t>PEXBOULSC9FLO</t>
  </si>
  <si>
    <t>EXPRESSION - Legend - Scales 9 - PU - 3XL - 1 - Fluo Orange</t>
  </si>
  <si>
    <t>3760231398372</t>
  </si>
  <si>
    <t>PEXBOULSC9FLP</t>
  </si>
  <si>
    <t>EXPRESSION - Legend - Scales 9 - PU - 3XL - 1 - Fluo Pink</t>
  </si>
  <si>
    <t>3760231398389</t>
  </si>
  <si>
    <t>PEXBOULSC9FLY</t>
  </si>
  <si>
    <t>EXPRESSION - Legend - Scales 9 - PU - 3XL - 1 - Fluo Yellow</t>
  </si>
  <si>
    <t>3760231398396</t>
  </si>
  <si>
    <t>PEXBOULSC9GRE</t>
  </si>
  <si>
    <t>EXPRESSION - Legend - Scales 9 - PU - 3XL - 1 - Green</t>
  </si>
  <si>
    <t>3760231398402</t>
  </si>
  <si>
    <t>PEXBOULSC9GRY</t>
  </si>
  <si>
    <t>EXPRESSION - Legend - Scales 9 - PU - 3XL - 1 - Grey</t>
  </si>
  <si>
    <t>3760231398419</t>
  </si>
  <si>
    <t>PEXBOULSC9MIN</t>
  </si>
  <si>
    <t>EXPRESSION - Legend - Scales 9 - PU - 3XL - 1 - Mint</t>
  </si>
  <si>
    <t>3760231414683</t>
  </si>
  <si>
    <t>PEXBOULSC9RED</t>
  </si>
  <si>
    <t>EXPRESSION - Legend - Scales 9 - PU - 3XL - 1 - Red</t>
  </si>
  <si>
    <t>3760231398426</t>
  </si>
  <si>
    <t>PEXBOULSC9VIO</t>
  </si>
  <si>
    <t>EXPRESSION - Legend - Scales 9 - PU - 3XL - 1 - Violet</t>
  </si>
  <si>
    <t>3760231398433</t>
  </si>
  <si>
    <t>PEXBOULSC9WHI</t>
  </si>
  <si>
    <t>EXPRESSION - Legend - Scales 9 - PU - 3XL - 1 - White</t>
  </si>
  <si>
    <t>3760231398440</t>
  </si>
  <si>
    <t>PEXBOULSC9YEL</t>
  </si>
  <si>
    <t>EXPRESSION - Legend - Scales 9 - PU - 3XL - 1 - Yellow</t>
  </si>
  <si>
    <t>3760231398457</t>
  </si>
  <si>
    <t>PEXBOULSCO1BLK</t>
  </si>
  <si>
    <t>EXPRESSION - Legend - Screw Ons 1 - PU - S - 10 - Black</t>
  </si>
  <si>
    <t>3760231368191</t>
  </si>
  <si>
    <t>PEXBOULSCO1BLU</t>
  </si>
  <si>
    <t>EXPRESSION - Legend - Screw Ons 1 - PU - S - 10 - Blue</t>
  </si>
  <si>
    <t>3760231368115</t>
  </si>
  <si>
    <t>PEXBOULSCO1FLG</t>
  </si>
  <si>
    <t>EXPRESSION - Legend - Screw Ons 1 - PU - S - 10 - Fluo Green</t>
  </si>
  <si>
    <t>3760231368184</t>
  </si>
  <si>
    <t>PEXBOULSCO1FLO</t>
  </si>
  <si>
    <t>EXPRESSION - Legend - Screw Ons 1 - PU - S - 10 - Fluo Orange</t>
  </si>
  <si>
    <t>3760231368153</t>
  </si>
  <si>
    <t>PEXBOULSCO1FLP</t>
  </si>
  <si>
    <t>EXPRESSION - Legend - Screw Ons 1 - PU - S - 10 - Fluo Pink</t>
  </si>
  <si>
    <t>3760231368160</t>
  </si>
  <si>
    <t>PEXBOULSCO1FLY</t>
  </si>
  <si>
    <t>EXPRESSION - Legend - Screw Ons 1 - PU - S - 10 - Fluo Yellow</t>
  </si>
  <si>
    <t>3760231368177</t>
  </si>
  <si>
    <t>PEXBOULSCO1GRE</t>
  </si>
  <si>
    <t>EXPRESSION - Legend - Screw Ons 1 - PU - S - 10 - Green</t>
  </si>
  <si>
    <t>3760231368139</t>
  </si>
  <si>
    <t>PEXBOULSCO1GRY</t>
  </si>
  <si>
    <t>EXPRESSION - Legend - Screw Ons 1 - PU - S - 10 - Grey</t>
  </si>
  <si>
    <t>3760231368221</t>
  </si>
  <si>
    <t>PEXBOULSCO1MIN</t>
  </si>
  <si>
    <t>EXPRESSION - Legend - Screw Ons 1 - PU - S - 10 - Mint</t>
  </si>
  <si>
    <t>3760231414690</t>
  </si>
  <si>
    <t>PEXBOULSCO1RED</t>
  </si>
  <si>
    <t>EXPRESSION - Legend - Screw Ons 1 - PU - S - 10 - Red</t>
  </si>
  <si>
    <t>3760231368122</t>
  </si>
  <si>
    <t>PEXBOULSCO1VIO</t>
  </si>
  <si>
    <t>EXPRESSION - Legend - Screw Ons 1 - PU - S - 10 - Violet</t>
  </si>
  <si>
    <t>3760231368214</t>
  </si>
  <si>
    <t>PEXBOULSCO1WHI</t>
  </si>
  <si>
    <t>EXPRESSION - Legend - Screw Ons 1 - PU - S - 10 - White</t>
  </si>
  <si>
    <t>3760231368207</t>
  </si>
  <si>
    <t>PEXBOULSCO1YEL</t>
  </si>
  <si>
    <t>EXPRESSION - Legend - Screw Ons 1 - PU - S - 10 - Yellow</t>
  </si>
  <si>
    <t>3760231368146</t>
  </si>
  <si>
    <t>PEXBOULSCO2BLK</t>
  </si>
  <si>
    <t>EXPRESSION - Legend - Screw Ons 2 - PU - S - 20 - Black</t>
  </si>
  <si>
    <t>3760231398587</t>
  </si>
  <si>
    <t>PEXBOULSCO2BLU</t>
  </si>
  <si>
    <t>EXPRESSION - Legend - Screw Ons 2 - PU - S - 20 - Blue</t>
  </si>
  <si>
    <t>3760231398594</t>
  </si>
  <si>
    <t>PEXBOULSCO2FLG</t>
  </si>
  <si>
    <t>EXPRESSION - Legend - Screw Ons 2 - PU - S - 20 - Fluo Green</t>
  </si>
  <si>
    <t>3760231398600</t>
  </si>
  <si>
    <t>PEXBOULSCO2FLO</t>
  </si>
  <si>
    <t>EXPRESSION - Legend - Screw Ons 2 - PU - S - 20 - Fluo Orange</t>
  </si>
  <si>
    <t>3760231398617</t>
  </si>
  <si>
    <t>PEXBOULSCO2FLP</t>
  </si>
  <si>
    <t>EXPRESSION - Legend - Screw Ons 2 - PU - S - 20 - Fluo Pink</t>
  </si>
  <si>
    <t>3760231398624</t>
  </si>
  <si>
    <t>PEXBOULSCO2FLY</t>
  </si>
  <si>
    <t>EXPRESSION - Legend - Screw Ons 2 - PU - S - 20 - Fluo Yellow</t>
  </si>
  <si>
    <t>3760231398631</t>
  </si>
  <si>
    <t>PEXBOULSCO2GRE</t>
  </si>
  <si>
    <t>EXPRESSION - Legend - Screw Ons 2 - PU - S - 20 - Green</t>
  </si>
  <si>
    <t>3760231398648</t>
  </si>
  <si>
    <t>PEXBOULSCO2GRY</t>
  </si>
  <si>
    <t>EXPRESSION - Legend - Screw Ons 2 - PU - S - 20 - Grey</t>
  </si>
  <si>
    <t>3760231398655</t>
  </si>
  <si>
    <t>PEXBOULSCO2MIN</t>
  </si>
  <si>
    <t>EXPRESSION - Legend - Screw Ons 2 - PU - S - 20 - Mint</t>
  </si>
  <si>
    <t>3760231414706</t>
  </si>
  <si>
    <t>PEXBOULSCO2RED</t>
  </si>
  <si>
    <t>EXPRESSION - Legend - Screw Ons 2 - PU - S - 20 - Red</t>
  </si>
  <si>
    <t>3760231398662</t>
  </si>
  <si>
    <t>PEXBOULSCO2VIO</t>
  </si>
  <si>
    <t>EXPRESSION - Legend - Screw Ons 2 - PU - S - 20 - Violet</t>
  </si>
  <si>
    <t>3760231398679</t>
  </si>
  <si>
    <t>PEXBOULSCO2WHI</t>
  </si>
  <si>
    <t>EXPRESSION - Legend - Screw Ons 2 - PU - S - 20 - White</t>
  </si>
  <si>
    <t>3760231398686</t>
  </si>
  <si>
    <t>PEXBOULSCO2YEL</t>
  </si>
  <si>
    <t>EXPRESSION - Legend - Screw Ons 2 - PU - S - 20 - Yellow</t>
  </si>
  <si>
    <t>3760231398693</t>
  </si>
  <si>
    <t>PEXBOULSCO3BLK</t>
  </si>
  <si>
    <t>EXPRESSION - Legend - Screw Ons 3 - PU - S - 20 - Black</t>
  </si>
  <si>
    <t>3760231398709</t>
  </si>
  <si>
    <t>PEXBOULSCO3BLU</t>
  </si>
  <si>
    <t>EXPRESSION - Legend - Screw Ons 3 - PU - S - 20 - Blue</t>
  </si>
  <si>
    <t>3760231398716</t>
  </si>
  <si>
    <t>PEXBOULSCO3FLG</t>
  </si>
  <si>
    <t>EXPRESSION - Legend - Screw Ons 3 - PU - S - 20 - Fluo Green</t>
  </si>
  <si>
    <t>3760231398723</t>
  </si>
  <si>
    <t>PEXBOULSCO3FLO</t>
  </si>
  <si>
    <t>EXPRESSION - Legend - Screw Ons 3 - PU - S - 20 - Fluo Orange</t>
  </si>
  <si>
    <t>3760231398730</t>
  </si>
  <si>
    <t>PEXBOULSCO3FLP</t>
  </si>
  <si>
    <t>EXPRESSION - Legend - Screw Ons 3 - PU - S - 20 - Fluo Pink</t>
  </si>
  <si>
    <t>3760231398747</t>
  </si>
  <si>
    <t>PEXBOULSCO3FLY</t>
  </si>
  <si>
    <t>EXPRESSION - Legend - Screw Ons 3 - PU - S - 20 - Fluo Yellow</t>
  </si>
  <si>
    <t>3760231398754</t>
  </si>
  <si>
    <t>PEXBOULSCO3GRE</t>
  </si>
  <si>
    <t>EXPRESSION - Legend - Screw Ons 3 - PU - S - 20 - Green</t>
  </si>
  <si>
    <t>3760231398761</t>
  </si>
  <si>
    <t>PEXBOULSCO3GRY</t>
  </si>
  <si>
    <t>EXPRESSION - Legend - Screw Ons 3 - PU - S - 20 - Grey</t>
  </si>
  <si>
    <t>3760231398778</t>
  </si>
  <si>
    <t>PEXBOULSCO3MIN</t>
  </si>
  <si>
    <t>EXPRESSION - Legend - Screw Ons 3 - PU - S - 20 - Mint</t>
  </si>
  <si>
    <t>3760231414713</t>
  </si>
  <si>
    <t>PEXBOULSCO3RED</t>
  </si>
  <si>
    <t>EXPRESSION - Legend - Screw Ons 3 - PU - S - 20 - Red</t>
  </si>
  <si>
    <t>3760231398785</t>
  </si>
  <si>
    <t>PEXBOULSCO3VIO</t>
  </si>
  <si>
    <t>EXPRESSION - Legend - Screw Ons 3 - PU - S - 20 - Violet</t>
  </si>
  <si>
    <t>3760231398792</t>
  </si>
  <si>
    <t>PEXBOULSCO3WHI</t>
  </si>
  <si>
    <t>EXPRESSION - Legend - Screw Ons 3 - PU - S - 20 - White</t>
  </si>
  <si>
    <t>3760231398808</t>
  </si>
  <si>
    <t>PEXBOULSCO3YEL</t>
  </si>
  <si>
    <t>EXPRESSION - Legend - Screw Ons 3 - PU - S - 20 - Yellow</t>
  </si>
  <si>
    <t>3760231398815</t>
  </si>
  <si>
    <t>PEXBOULSCO4BLK</t>
  </si>
  <si>
    <t>EXPRESSION - Legend - Screw Ons 4 - PU - XS - 20 - Black</t>
  </si>
  <si>
    <t>3760231411590</t>
  </si>
  <si>
    <t>PEXBOULSCO4BLU</t>
  </si>
  <si>
    <t>EXPRESSION - Legend - Screw Ons 4 - PU - XS - 20 - Blue</t>
  </si>
  <si>
    <t>3760231411606</t>
  </si>
  <si>
    <t>PEXBOULSCO4FLG</t>
  </si>
  <si>
    <t>EXPRESSION - Legend - Screw Ons 4 - PU - XS - 20 - Fluo Green</t>
  </si>
  <si>
    <t>3760231411613</t>
  </si>
  <si>
    <t>PEXBOULSCO4FLO</t>
  </si>
  <si>
    <t>EXPRESSION - Legend - Screw Ons 4 - PU - XS - 20 - Fluo Orange</t>
  </si>
  <si>
    <t>3760231411620</t>
  </si>
  <si>
    <t>PEXBOULSCO4FLP</t>
  </si>
  <si>
    <t>EXPRESSION - Legend - Screw Ons 4 - PU - XS - 20 - Fluo Pink</t>
  </si>
  <si>
    <t>3760231411637</t>
  </si>
  <si>
    <t>PEXBOULSCO4GRE</t>
  </si>
  <si>
    <t>EXPRESSION - Legend - Screw Ons 4 - PU - XS - 20 - Green</t>
  </si>
  <si>
    <t>3760231411644</t>
  </si>
  <si>
    <t>PEXBOULSCO4MIN</t>
  </si>
  <si>
    <t>EXPRESSION - Legend - Screw Ons 4 - PU - XS - 20 - Mint</t>
  </si>
  <si>
    <t>3760231414720</t>
  </si>
  <si>
    <t>PEXBOULSCO4RED</t>
  </si>
  <si>
    <t>EXPRESSION - Legend - Screw Ons 4 - PU - XS - 20 - Red</t>
  </si>
  <si>
    <t>3760231411651</t>
  </si>
  <si>
    <t>PEXBOULSCO4VIO</t>
  </si>
  <si>
    <t>EXPRESSION - Legend - Screw Ons 4 - PU - XS - 20 - Violet</t>
  </si>
  <si>
    <t>3760231411668</t>
  </si>
  <si>
    <t>PEXBOULSCO4WHI</t>
  </si>
  <si>
    <t>EXPRESSION - Legend - Screw Ons 4 - PU - XS - 20 - White</t>
  </si>
  <si>
    <t>3760231411675</t>
  </si>
  <si>
    <t>PEXBOULSCO4YEL</t>
  </si>
  <si>
    <t>EXPRESSION - Legend - Screw Ons 4 - PU - XS - 20 - Yellow</t>
  </si>
  <si>
    <t>3760231411682</t>
  </si>
  <si>
    <t>PEXBOULSCO5BLK</t>
  </si>
  <si>
    <t>EXPRESSION - Legend - Screw Ons 5 - PU - S - 10 - Black</t>
  </si>
  <si>
    <t>3760231398822</t>
  </si>
  <si>
    <t>PEXBOULSCO5BLU</t>
  </si>
  <si>
    <t>EXPRESSION - Legend - Screw Ons 5 - PU - S - 10 - Blue</t>
  </si>
  <si>
    <t>3760231398839</t>
  </si>
  <si>
    <t>PEXBOULSCO5FLG</t>
  </si>
  <si>
    <t>EXPRESSION - Legend - Screw Ons 5 - PU - S - 10 - Fluo Green</t>
  </si>
  <si>
    <t>3760231398846</t>
  </si>
  <si>
    <t>PEXBOULSCO5FLO</t>
  </si>
  <si>
    <t>EXPRESSION - Legend - Screw Ons 5 - PU - S - 10 - Fluo Orange</t>
  </si>
  <si>
    <t>3760231398853</t>
  </si>
  <si>
    <t>PEXBOULSCO5FLP</t>
  </si>
  <si>
    <t>EXPRESSION - Legend - Screw Ons 5 - PU - S - 10 - Fluo Pink</t>
  </si>
  <si>
    <t>3760231398860</t>
  </si>
  <si>
    <t>PEXBOULSCO5FLY</t>
  </si>
  <si>
    <t>EXPRESSION - Legend - Screw Ons 5 - PU - S - 10 - Fluo Yellow</t>
  </si>
  <si>
    <t>3760231398877</t>
  </si>
  <si>
    <t>PEXBOULSCO5GRE</t>
  </si>
  <si>
    <t>EXPRESSION - Legend - Screw Ons 5 - PU - S - 10 - Green</t>
  </si>
  <si>
    <t>3760231398884</t>
  </si>
  <si>
    <t>PEXBOULSCO5GRY</t>
  </si>
  <si>
    <t>EXPRESSION - Legend - Screw Ons 5 - PU - S - 10 - Grey</t>
  </si>
  <si>
    <t>3760231398891</t>
  </si>
  <si>
    <t>PEXBOULSCO5MIN</t>
  </si>
  <si>
    <t>EXPRESSION - Legend - Screw Ons 5 - PU - S - 10 - Mint</t>
  </si>
  <si>
    <t>3760231414737</t>
  </si>
  <si>
    <t>PEXBOULSCO5RED</t>
  </si>
  <si>
    <t>EXPRESSION - Legend - Screw Ons 5 - PU - S - 10 - Red</t>
  </si>
  <si>
    <t>3760231398907</t>
  </si>
  <si>
    <t>PEXBOULSCO5VIO</t>
  </si>
  <si>
    <t>EXPRESSION - Legend - Screw Ons 5 - PU - S - 10 - Violet</t>
  </si>
  <si>
    <t>3760231398914</t>
  </si>
  <si>
    <t>PEXBOULSCO5WHI</t>
  </si>
  <si>
    <t>EXPRESSION - Legend - Screw Ons 5 - PU - S - 10 - White</t>
  </si>
  <si>
    <t>3760231398921</t>
  </si>
  <si>
    <t>PEXBOULSCO5YEL</t>
  </si>
  <si>
    <t>EXPRESSION - Legend - Screw Ons 5 - PU - S - 10 - Yellow</t>
  </si>
  <si>
    <t>3760231398938</t>
  </si>
  <si>
    <t>PEXBOULSCO6BLK</t>
  </si>
  <si>
    <t>EXPRESSION - Legend - Screw Ons 6 - PU - XS - 10 - Black</t>
  </si>
  <si>
    <t>3760231411699</t>
  </si>
  <si>
    <t>PEXBOULSCO6BLU</t>
  </si>
  <si>
    <t>EXPRESSION - Legend - Screw Ons 6 - PU - XS - 10 - Blue</t>
  </si>
  <si>
    <t>3760231411705</t>
  </si>
  <si>
    <t>PEXBOULSCO6FLG</t>
  </si>
  <si>
    <t>EXPRESSION - Legend - Screw Ons 6 - PU - XS - 10 - Fluo Green</t>
  </si>
  <si>
    <t>3760231411712</t>
  </si>
  <si>
    <t>PEXBOULSCO6FLO</t>
  </si>
  <si>
    <t>EXPRESSION - Legend - Screw Ons 6 - PU - XS - 10 - Fluo Orange</t>
  </si>
  <si>
    <t>3760231411729</t>
  </si>
  <si>
    <t>PEXBOULSCO6FLP</t>
  </si>
  <si>
    <t>EXPRESSION - Legend - Screw Ons 6 - PU - XS - 10 - Fluo Pink</t>
  </si>
  <si>
    <t>3760231411736</t>
  </si>
  <si>
    <t>PEXBOULSCO6GRE</t>
  </si>
  <si>
    <t>EXPRESSION - Legend - Screw Ons 6 - PU - XS - 10 - Green</t>
  </si>
  <si>
    <t>3760231411743</t>
  </si>
  <si>
    <t>PEXBOULSCO6MIN</t>
  </si>
  <si>
    <t>EXPRESSION - Legend - Screw Ons 6 - PU - XS - 10 - Mint</t>
  </si>
  <si>
    <t>3760231414744</t>
  </si>
  <si>
    <t>PEXBOULSCO6RED</t>
  </si>
  <si>
    <t>EXPRESSION - Legend - Screw Ons 6 - PU - XS - 10 - Red</t>
  </si>
  <si>
    <t>3760231411750</t>
  </si>
  <si>
    <t>PEXBOULSCO6VIO</t>
  </si>
  <si>
    <t>EXPRESSION - Legend - Screw Ons 6 - PU - XS - 10 - Violet</t>
  </si>
  <si>
    <t>3760231411767</t>
  </si>
  <si>
    <t>PEXBOULSCO6WHI</t>
  </si>
  <si>
    <t>EXPRESSION - Legend - Screw Ons 6 - PU - XS - 10 - White</t>
  </si>
  <si>
    <t>3760231411774</t>
  </si>
  <si>
    <t>PEXBOULSCO6YEL</t>
  </si>
  <si>
    <t>EXPRESSION - Legend - Screw Ons 6 - PU - XS - 10 - Yellow</t>
  </si>
  <si>
    <t>3760231411781</t>
  </si>
  <si>
    <t>PEXBOULSCO7BLK</t>
  </si>
  <si>
    <t>EXPRESSION - Legend - Screw Ons 7 - PU - XS - 10 - Black</t>
  </si>
  <si>
    <t>3760231411798</t>
  </si>
  <si>
    <t>PEXBOULSCO7BLU</t>
  </si>
  <si>
    <t>EXPRESSION - Legend - Screw Ons 7 - PU - XS - 10 - Blue</t>
  </si>
  <si>
    <t>3760231411804</t>
  </si>
  <si>
    <t>PEXBOULSCO7FLG</t>
  </si>
  <si>
    <t>EXPRESSION - Legend - Screw Ons 7 - PU - XS - 10 - Fluo Green</t>
  </si>
  <si>
    <t>3760231411811</t>
  </si>
  <si>
    <t>PEXBOULSCO7FLO</t>
  </si>
  <si>
    <t>EXPRESSION - Legend - Screw Ons 7 - PU - XS - 10 - Fluo Orange</t>
  </si>
  <si>
    <t>3760231411828</t>
  </si>
  <si>
    <t>PEXBOULSCO7FLP</t>
  </si>
  <si>
    <t>EXPRESSION - Legend - Screw Ons 7 - PU - XS - 10 - Fluo Pink</t>
  </si>
  <si>
    <t>3760231411835</t>
  </si>
  <si>
    <t>PEXBOULSCO7GRE</t>
  </si>
  <si>
    <t>EXPRESSION - Legend - Screw Ons 7 - PU - XS - 10 - Green</t>
  </si>
  <si>
    <t>3760231411842</t>
  </si>
  <si>
    <t>PEXBOULSCO7MIN</t>
  </si>
  <si>
    <t>EXPRESSION - Legend - Screw Ons 7 - PU - XS - 10 - Mint</t>
  </si>
  <si>
    <t>3760231414751</t>
  </si>
  <si>
    <t>PEXBOULSCO7RED</t>
  </si>
  <si>
    <t>EXPRESSION - Legend - Screw Ons 7 - PU - XS - 10 - Red</t>
  </si>
  <si>
    <t>3760231411859</t>
  </si>
  <si>
    <t>PEXBOULSCO7VIO</t>
  </si>
  <si>
    <t>EXPRESSION - Legend - Screw Ons 7 - PU - XS - 10 - Violet</t>
  </si>
  <si>
    <t>3760231411866</t>
  </si>
  <si>
    <t>PEXBOULSCO7WHI</t>
  </si>
  <si>
    <t>EXPRESSION - Legend - Screw Ons 7 - PU - XS - 10 - White</t>
  </si>
  <si>
    <t>3760231411873</t>
  </si>
  <si>
    <t>PEXBOULSCO7YEL</t>
  </si>
  <si>
    <t>EXPRESSION - Legend - Screw Ons 7 - PU - XS - 10 - Yellow</t>
  </si>
  <si>
    <t>3760231411880</t>
  </si>
  <si>
    <t>PEXBOULSCO8BLK</t>
  </si>
  <si>
    <t>EXPRESSION - Legend - Screw Ons 8 - PU - XS - 20 - Black</t>
  </si>
  <si>
    <t>3760231411897</t>
  </si>
  <si>
    <t>PEXBOULSCO8BLU</t>
  </si>
  <si>
    <t>EXPRESSION - Legend - Screw Ons 8 - PU - XS - 20 - Blue</t>
  </si>
  <si>
    <t>3760231411903</t>
  </si>
  <si>
    <t>PEXBOULSCO8FLG</t>
  </si>
  <si>
    <t>EXPRESSION - Legend - Screw Ons 8 - PU - XS - 20 - Fluo Green</t>
  </si>
  <si>
    <t>3760231411910</t>
  </si>
  <si>
    <t>PEXBOULSCO8FLO</t>
  </si>
  <si>
    <t>EXPRESSION - Legend - Screw Ons 8 - PU - XS - 20 - Fluo Orange</t>
  </si>
  <si>
    <t>3760231411927</t>
  </si>
  <si>
    <t>PEXBOULSCO8FLP</t>
  </si>
  <si>
    <t>EXPRESSION - Legend - Screw Ons 8 - PU - XS - 20 - Fluo Pink</t>
  </si>
  <si>
    <t>3760231411934</t>
  </si>
  <si>
    <t>PEXBOULSCO8GRE</t>
  </si>
  <si>
    <t>EXPRESSION - Legend - Screw Ons 8 - PU - XS - 20 - Green</t>
  </si>
  <si>
    <t>3760231411941</t>
  </si>
  <si>
    <t>PEXBOULSCO8MIN</t>
  </si>
  <si>
    <t>EXPRESSION - Legend - Screw Ons 8 - PU - XS - 20 - Mint</t>
  </si>
  <si>
    <t>3760231414768</t>
  </si>
  <si>
    <t>PEXBOULSCO8RED</t>
  </si>
  <si>
    <t>EXPRESSION - Legend - Screw Ons 8 - PU - XS - 20 - Red</t>
  </si>
  <si>
    <t>3760231411958</t>
  </si>
  <si>
    <t>PEXBOULSCO8VIO</t>
  </si>
  <si>
    <t>EXPRESSION - Legend - Screw Ons 8 - PU - XS - 20 - Violet</t>
  </si>
  <si>
    <t>3760231411965</t>
  </si>
  <si>
    <t>PEXBOULSCO8WHI</t>
  </si>
  <si>
    <t>EXPRESSION - Legend - Screw Ons 8 - PU - XS - 20 - White</t>
  </si>
  <si>
    <t>3760231411972</t>
  </si>
  <si>
    <t>PEXBOULSCO8YEL</t>
  </si>
  <si>
    <t>EXPRESSION - Legend - Screw Ons 8 - PU - XS - 20 - Yellow</t>
  </si>
  <si>
    <t>3760231411989</t>
  </si>
  <si>
    <t>PEXBOULSCOFBLK</t>
  </si>
  <si>
    <t>EXPRESSION - Legend - Screw Ons Flakes - PU - S - 10 - Black</t>
  </si>
  <si>
    <t>3760231398945</t>
  </si>
  <si>
    <t>PEXBOULSCOFBLU</t>
  </si>
  <si>
    <t>EXPRESSION - Legend - Screw Ons Flakes - PU - S - 10 - Blue</t>
  </si>
  <si>
    <t>3760231398952</t>
  </si>
  <si>
    <t>PEXBOULSCOFFLG</t>
  </si>
  <si>
    <t>EXPRESSION - Legend - Screw Ons Flakes - PU - S - 10 - Fluo Green</t>
  </si>
  <si>
    <t>3760231398969</t>
  </si>
  <si>
    <t>PEXBOULSCOFFLO</t>
  </si>
  <si>
    <t>EXPRESSION - Legend - Screw Ons Flakes - PU - S - 10 - Fluo Orange</t>
  </si>
  <si>
    <t>3760231398976</t>
  </si>
  <si>
    <t>PEXBOULSCOFFLP</t>
  </si>
  <si>
    <t>EXPRESSION - Legend - Screw Ons Flakes - PU - S - 10 - Fluo Pink</t>
  </si>
  <si>
    <t>3760231398983</t>
  </si>
  <si>
    <t>PEXBOULSCOFFLY</t>
  </si>
  <si>
    <t>EXPRESSION - Legend - Screw Ons Flakes - PU - S - 10 - Fluo Yellow</t>
  </si>
  <si>
    <t>3760231398990</t>
  </si>
  <si>
    <t>PEXBOULSCOFGRE</t>
  </si>
  <si>
    <t>EXPRESSION - Legend - Screw Ons Flakes - PU - S - 10 - Green</t>
  </si>
  <si>
    <t>3760231399003</t>
  </si>
  <si>
    <t>PEXBOULSCOFGRY</t>
  </si>
  <si>
    <t>EXPRESSION - Legend - Screw Ons Flakes - PU - S - 10 - Grey</t>
  </si>
  <si>
    <t>3760231399010</t>
  </si>
  <si>
    <t>PEXBOULSCOFMIN</t>
  </si>
  <si>
    <t>EXPRESSION - Legend - Screw Ons Flakes - PU - S - 10 - Mint</t>
  </si>
  <si>
    <t>3760231414775</t>
  </si>
  <si>
    <t>PEXBOULSCOFRED</t>
  </si>
  <si>
    <t>EXPRESSION - Legend - Screw Ons Flakes - PU - S - 10 - Red</t>
  </si>
  <si>
    <t>3760231399027</t>
  </si>
  <si>
    <t>PEXBOULSCOFVIO</t>
  </si>
  <si>
    <t>EXPRESSION - Legend - Screw Ons Flakes - PU - S - 10 - Violet</t>
  </si>
  <si>
    <t>3760231399034</t>
  </si>
  <si>
    <t>PEXBOULSCOFWHI</t>
  </si>
  <si>
    <t>EXPRESSION - Legend - Screw Ons Flakes - PU - S - 10 - White</t>
  </si>
  <si>
    <t>3760231399041</t>
  </si>
  <si>
    <t>PEXBOULSCOFYEL</t>
  </si>
  <si>
    <t>EXPRESSION - Legend - Screw Ons Flakes - PU - S - 10 - Yellow</t>
  </si>
  <si>
    <t>3760231399058</t>
  </si>
  <si>
    <t>PEXBOULSCXLBLK</t>
  </si>
  <si>
    <t>EXPRESSION - Legend - Scales XL - PU - XL - 10 - Black</t>
  </si>
  <si>
    <t>3760231372587</t>
  </si>
  <si>
    <t>PEXBOULSCXLBLU</t>
  </si>
  <si>
    <t>EXPRESSION - Legend - Scales XL - PU - XL - 10 - Blue</t>
  </si>
  <si>
    <t>3760231372501</t>
  </si>
  <si>
    <t>PEXBOULSCXLFLG</t>
  </si>
  <si>
    <t>EXPRESSION - Legend - Scales XL - PU - XL - 10 - Fluo Green</t>
  </si>
  <si>
    <t>3760231372570</t>
  </si>
  <si>
    <t>PEXBOULSCXLFLO</t>
  </si>
  <si>
    <t>EXPRESSION - Legend - Scales XL - PU - XL - 10 - Fluo Orange</t>
  </si>
  <si>
    <t>3760231372549</t>
  </si>
  <si>
    <t>PEXBOULSCXLFLP</t>
  </si>
  <si>
    <t>EXPRESSION - Legend - Scales XL - PU - XL - 10 - Fluo Pink</t>
  </si>
  <si>
    <t>3760231372556</t>
  </si>
  <si>
    <t>PEXBOULSCXLFLY</t>
  </si>
  <si>
    <t>EXPRESSION - Legend - Scales XL - PU - XL - 10 - Fluo Yellow</t>
  </si>
  <si>
    <t>3760231372563</t>
  </si>
  <si>
    <t>PEXBOULSCXLGRE</t>
  </si>
  <si>
    <t>EXPRESSION - Legend - Scales XL - PU - XL - 10 - Green</t>
  </si>
  <si>
    <t>3760231372525</t>
  </si>
  <si>
    <t>PEXBOULSCXLGRY</t>
  </si>
  <si>
    <t>EXPRESSION - Legend - Scales XL - PU - XL - 10 - Grey</t>
  </si>
  <si>
    <t>3760231372617</t>
  </si>
  <si>
    <t>PEXBOULSCXLMIN</t>
  </si>
  <si>
    <t>EXPRESSION - Legend - Scales XL - PU - XL - 10 - Mint</t>
  </si>
  <si>
    <t>3760231414782</t>
  </si>
  <si>
    <t>PEXBOULSCXLRED</t>
  </si>
  <si>
    <t>EXPRESSION - Legend - Scales XL - PU - XL - 10 - Red</t>
  </si>
  <si>
    <t>3760231372518</t>
  </si>
  <si>
    <t>PEXBOULSCXLVIO</t>
  </si>
  <si>
    <t>EXPRESSION - Legend - Scales XL - PU - XL - 10 - Violet</t>
  </si>
  <si>
    <t>3760231372600</t>
  </si>
  <si>
    <t>PEXBOULSCXLWHI</t>
  </si>
  <si>
    <t>EXPRESSION - Legend - Scales XL - PU - XL - 10 - White</t>
  </si>
  <si>
    <t>3760231372594</t>
  </si>
  <si>
    <t>PEXBOULSCXLYEL</t>
  </si>
  <si>
    <t>EXPRESSION - Legend - Scales XL - PU - XL - 10 - Yellow</t>
  </si>
  <si>
    <t>3760231372532</t>
  </si>
  <si>
    <t>PEXBOUMAH1BLK</t>
  </si>
  <si>
    <t>EXPRESSION - Legend - Magic Holes 1 - PU - XL - 1 - Black</t>
  </si>
  <si>
    <t>3760231365916</t>
  </si>
  <si>
    <t>PEXBOUMAH1BLU</t>
  </si>
  <si>
    <t>EXPRESSION - Legend - Magic Holes 1 - PU - XL - 1 - Blue</t>
  </si>
  <si>
    <t>3760231365831</t>
  </si>
  <si>
    <t>PEXBOUMAH1FLG</t>
  </si>
  <si>
    <t>EXPRESSION - Legend - Magic Holes 1 - PU - XL - 1 - Fluo Green</t>
  </si>
  <si>
    <t>3760231365909</t>
  </si>
  <si>
    <t>PEXBOUMAH1FLO</t>
  </si>
  <si>
    <t>EXPRESSION - Legend - Magic Holes 1 - PU - XL - 1 - Fluo Orange</t>
  </si>
  <si>
    <t>3760231365879</t>
  </si>
  <si>
    <t>PEXBOUMAH1FLP</t>
  </si>
  <si>
    <t>EXPRESSION - Legend - Magic Holes 1 - PU - XL - 1 - Fluo Pink</t>
  </si>
  <si>
    <t>3760231365886</t>
  </si>
  <si>
    <t>PEXBOUMAH1FLY</t>
  </si>
  <si>
    <t>EXPRESSION - Legend - Magic Holes 1 - PU - XL - 1 - Fluo Yellow</t>
  </si>
  <si>
    <t>3760231365893</t>
  </si>
  <si>
    <t>PEXBOUMAH1GRE</t>
  </si>
  <si>
    <t>EXPRESSION - Legend - Magic Holes 1 - PU - XL - 1 - Green</t>
  </si>
  <si>
    <t>3760231365855</t>
  </si>
  <si>
    <t>PEXBOUMAH1GRY</t>
  </si>
  <si>
    <t>EXPRESSION - Legend - Magic Holes 1 - PU - XL - 1 - Grey</t>
  </si>
  <si>
    <t>3760231365947</t>
  </si>
  <si>
    <t>PEXBOUMAH1MIN</t>
  </si>
  <si>
    <t>EXPRESSION - Legend - Magic Holes 1 - PU - XL - 1 - Mint</t>
  </si>
  <si>
    <t>3760231414799</t>
  </si>
  <si>
    <t>PEXBOUMAH1RED</t>
  </si>
  <si>
    <t>EXPRESSION - Legend - Magic Holes 1 - PU - XL - 1 - Red</t>
  </si>
  <si>
    <t>3760231365848</t>
  </si>
  <si>
    <t>PEXBOUMAH1VIO</t>
  </si>
  <si>
    <t>EXPRESSION - Legend - Magic Holes 1 - PU - XL - 1 - Violet</t>
  </si>
  <si>
    <t>3760231365930</t>
  </si>
  <si>
    <t>PEXBOUMAH1WHI</t>
  </si>
  <si>
    <t>EXPRESSION - Legend - Magic Holes 1 - PU - XL - 1 - White</t>
  </si>
  <si>
    <t>3760231365923</t>
  </si>
  <si>
    <t>PEXBOUMAH1YEL</t>
  </si>
  <si>
    <t>EXPRESSION - Legend - Magic Holes 1 - PU - XL - 1 - Yellow</t>
  </si>
  <si>
    <t>3760231365862</t>
  </si>
  <si>
    <t>PEXBOUMAH2BLK</t>
  </si>
  <si>
    <t>EXPRESSION - Legend - Magic Holes 2 - PU - XXL - 1 - Black</t>
  </si>
  <si>
    <t>3760231366036</t>
  </si>
  <si>
    <t>PEXBOUMAH2BLU</t>
  </si>
  <si>
    <t>EXPRESSION - Legend - Magic Holes 2 - PU - XXL - 1 - Blue</t>
  </si>
  <si>
    <t>3760231365954</t>
  </si>
  <si>
    <t>PEXBOUMAH2FLG</t>
  </si>
  <si>
    <t>EXPRESSION - Legend - Magic Holes 2 - PU - XXL - 1 - Fluo Green</t>
  </si>
  <si>
    <t>3760231366029</t>
  </si>
  <si>
    <t>PEXBOUMAH2FLO</t>
  </si>
  <si>
    <t>EXPRESSION - Legend - Magic Holes 2 - PU - XXL - 1 - Fluo Orange</t>
  </si>
  <si>
    <t>3760231365992</t>
  </si>
  <si>
    <t>PEXBOUMAH2FLP</t>
  </si>
  <si>
    <t>EXPRESSION - Legend - Magic Holes 2 - PU - XXL - 1 - Fluo Pink</t>
  </si>
  <si>
    <t>3760231366005</t>
  </si>
  <si>
    <t>PEXBOUMAH2FLY</t>
  </si>
  <si>
    <t>EXPRESSION - Legend - Magic Holes 2 - PU - XXL - 1 - Fluo Yellow</t>
  </si>
  <si>
    <t>3760231366012</t>
  </si>
  <si>
    <t>PEXBOUMAH2GRE</t>
  </si>
  <si>
    <t>EXPRESSION - Legend - Magic Holes 2 - PU - XXL - 1 - Green</t>
  </si>
  <si>
    <t>3760231365978</t>
  </si>
  <si>
    <t>PEXBOUMAH2GRY</t>
  </si>
  <si>
    <t>EXPRESSION - Legend - Magic Holes 2 - PU - XXL - 1 - Grey</t>
  </si>
  <si>
    <t>3760231366067</t>
  </si>
  <si>
    <t>PEXBOUMAH2MIN</t>
  </si>
  <si>
    <t>EXPRESSION - Legend - Magic Holes 2 - PU - XXL - 1 - Mint</t>
  </si>
  <si>
    <t>3760231414805</t>
  </si>
  <si>
    <t>PEXBOUMAH2RED</t>
  </si>
  <si>
    <t>EXPRESSION - Legend - Magic Holes 2 - PU - XXL - 1 - Red</t>
  </si>
  <si>
    <t>3760231365961</t>
  </si>
  <si>
    <t>PEXBOUMAH2VIO</t>
  </si>
  <si>
    <t>EXPRESSION - Legend - Magic Holes 2 - PU - XXL - 1 - Violet</t>
  </si>
  <si>
    <t>3760231366050</t>
  </si>
  <si>
    <t>PEXBOUMAH2WHI</t>
  </si>
  <si>
    <t>EXPRESSION - Legend - Magic Holes 2 - PU - XXL - 1 - White</t>
  </si>
  <si>
    <t>3760231366043</t>
  </si>
  <si>
    <t>PEXBOUMAH2YEL</t>
  </si>
  <si>
    <t>EXPRESSION - Legend - Magic Holes 2 - PU - XXL - 1 - Yellow</t>
  </si>
  <si>
    <t>3760231365985</t>
  </si>
  <si>
    <t>PEXBOUMAH3BLK</t>
  </si>
  <si>
    <t>EXPRESSION - Legend - Magic Holes 3 - PU - XXL - 1 - Black</t>
  </si>
  <si>
    <t>3760231366159</t>
  </si>
  <si>
    <t>PEXBOUMAH3BLU</t>
  </si>
  <si>
    <t>EXPRESSION - Legend - Magic Holes 3 - PU - XXL - 1 - Blue</t>
  </si>
  <si>
    <t>3760231366074</t>
  </si>
  <si>
    <t>PEXBOUMAH3FLG</t>
  </si>
  <si>
    <t>EXPRESSION - Legend - Magic Holes 3 - PU - XXL - 1 - Fluo Green</t>
  </si>
  <si>
    <t>3760231366142</t>
  </si>
  <si>
    <t>PEXBOUMAH3FLO</t>
  </si>
  <si>
    <t>EXPRESSION - Legend - Magic Holes 3 - PU - XXL - 1 - Fluo Orange</t>
  </si>
  <si>
    <t>3760231366111</t>
  </si>
  <si>
    <t>PEXBOUMAH3FLP</t>
  </si>
  <si>
    <t>EXPRESSION - Legend - Magic Holes 3 - PU - XXL - 1 - Fluo Pink</t>
  </si>
  <si>
    <t>3760231366128</t>
  </si>
  <si>
    <t>PEXBOUMAH3FLY</t>
  </si>
  <si>
    <t>EXPRESSION - Legend - Magic Holes 3 - PU - XXL - 1 - Fluo Yellow</t>
  </si>
  <si>
    <t>3760231366135</t>
  </si>
  <si>
    <t>PEXBOUMAH3GRE</t>
  </si>
  <si>
    <t>EXPRESSION - Legend - Magic Holes 3 - PU - XXL - 1 - Green</t>
  </si>
  <si>
    <t>3760231366098</t>
  </si>
  <si>
    <t>PEXBOUMAH3GRY</t>
  </si>
  <si>
    <t>EXPRESSION - Legend - Magic Holes 3 - PU - XXL - 1 - Grey</t>
  </si>
  <si>
    <t>3760231366180</t>
  </si>
  <si>
    <t>PEXBOUMAH3MIN</t>
  </si>
  <si>
    <t>EXPRESSION - Legend - Magic Holes 3 - PU - XXL - 1 - Mint</t>
  </si>
  <si>
    <t>3760231414812</t>
  </si>
  <si>
    <t>PEXBOUMAH3RED</t>
  </si>
  <si>
    <t>EXPRESSION - Legend - Magic Holes 3 - PU - XXL - 1 - Red</t>
  </si>
  <si>
    <t>3760231366081</t>
  </si>
  <si>
    <t>PEXBOUMAH3VIO</t>
  </si>
  <si>
    <t>EXPRESSION - Legend - Magic Holes 3 - PU - XXL - 1 - Violet</t>
  </si>
  <si>
    <t>3760231366173</t>
  </si>
  <si>
    <t>PEXBOUMAH3WHI</t>
  </si>
  <si>
    <t>EXPRESSION - Legend - Magic Holes 3 - PU - XXL - 1 - White</t>
  </si>
  <si>
    <t>3760231366166</t>
  </si>
  <si>
    <t>PEXBOUMAH3YEL</t>
  </si>
  <si>
    <t>EXPRESSION - Legend - Magic Holes 3 - PU - XXL - 1 - Yellow</t>
  </si>
  <si>
    <t>3760231366104</t>
  </si>
  <si>
    <t>PEXBOUMAH4BLK</t>
  </si>
  <si>
    <t>EXPRESSION - Legend - Magic Holes 4 - PU - XXL - 1 - Black</t>
  </si>
  <si>
    <t>3760231366272</t>
  </si>
  <si>
    <t>PEXBOUMAH4BLU</t>
  </si>
  <si>
    <t>EXPRESSION - Legend - Magic Holes 4 - PU - XXL - 1 - Blue</t>
  </si>
  <si>
    <t>3760231366197</t>
  </si>
  <si>
    <t>PEXBOUMAH4FLG</t>
  </si>
  <si>
    <t>EXPRESSION - Legend - Magic Holes 4 - PU - XXL - 1 - Fluo Green</t>
  </si>
  <si>
    <t>3760231366265</t>
  </si>
  <si>
    <t>PEXBOUMAH4FLO</t>
  </si>
  <si>
    <t>EXPRESSION - Legend - Magic Holes 4 - PU - XXL - 1 - Fluo Orange</t>
  </si>
  <si>
    <t>3760231366234</t>
  </si>
  <si>
    <t>PEXBOUMAH4FLP</t>
  </si>
  <si>
    <t>EXPRESSION - Legend - Magic Holes 4 - PU - XXL - 1 - Fluo Pink</t>
  </si>
  <si>
    <t>3760231366241</t>
  </si>
  <si>
    <t>PEXBOUMAH4FLY</t>
  </si>
  <si>
    <t>EXPRESSION - Legend - Magic Holes 4 - PU - XXL - 1 - Fluo Yellow</t>
  </si>
  <si>
    <t>3760231366258</t>
  </si>
  <si>
    <t>PEXBOUMAH4GRE</t>
  </si>
  <si>
    <t>EXPRESSION - Legend - Magic Holes 4 - PU - XXL - 1 - Green</t>
  </si>
  <si>
    <t>3760231366210</t>
  </si>
  <si>
    <t>PEXBOUMAH4GRY</t>
  </si>
  <si>
    <t>EXPRESSION - Legend - Magic Holes 4 - PU - XXL - 1 - Grey</t>
  </si>
  <si>
    <t>3760231366302</t>
  </si>
  <si>
    <t>PEXBOUMAH4MIN</t>
  </si>
  <si>
    <t>EXPRESSION - Legend - Magic Holes 4 - PU - XXL - 1 - Mint</t>
  </si>
  <si>
    <t>3760231414829</t>
  </si>
  <si>
    <t>PEXBOUMAH4RED</t>
  </si>
  <si>
    <t>EXPRESSION - Legend - Magic Holes 4 - PU - XXL - 1 - Red</t>
  </si>
  <si>
    <t>3760231366203</t>
  </si>
  <si>
    <t>PEXBOUMAH4VIO</t>
  </si>
  <si>
    <t>EXPRESSION - Legend - Magic Holes 4 - PU - XXL - 1 - Violet</t>
  </si>
  <si>
    <t>3760231366296</t>
  </si>
  <si>
    <t>PEXBOUMAH4WHI</t>
  </si>
  <si>
    <t>EXPRESSION - Legend - Magic Holes 4 - PU - XXL - 1 - White</t>
  </si>
  <si>
    <t>3760231366289</t>
  </si>
  <si>
    <t>PEXBOUMAH4YEL</t>
  </si>
  <si>
    <t>EXPRESSION - Legend - Magic Holes 4 - PU - XXL - 1 - Yellow</t>
  </si>
  <si>
    <t>3760231366227</t>
  </si>
  <si>
    <t>PEXBOUMAH5BLK</t>
  </si>
  <si>
    <t>EXPRESSION - Legend - Magic Holes 5 - PU - XXL - 1 - Black</t>
  </si>
  <si>
    <t>3760231366395</t>
  </si>
  <si>
    <t>PEXBOUMAH5BLU</t>
  </si>
  <si>
    <t>EXPRESSION - Legend - Magic Holes 5 - PU - XXL - 1 - Blue</t>
  </si>
  <si>
    <t>3760231366319</t>
  </si>
  <si>
    <t>PEXBOUMAH5FLG</t>
  </si>
  <si>
    <t>EXPRESSION - Legend - Magic Holes 5 - PU - XXL - 1 - Fluo Green</t>
  </si>
  <si>
    <t>3760231366388</t>
  </si>
  <si>
    <t>PEXBOUMAH5FLO</t>
  </si>
  <si>
    <t>EXPRESSION - Legend - Magic Holes 5 - PU - XXL - 1 - Fluo Orange</t>
  </si>
  <si>
    <t>3760231366357</t>
  </si>
  <si>
    <t>PEXBOUMAH5FLP</t>
  </si>
  <si>
    <t>EXPRESSION - Legend - Magic Holes 5 - PU - XXL - 1 - Fluo Pink</t>
  </si>
  <si>
    <t>3760231366364</t>
  </si>
  <si>
    <t>PEXBOUMAH5FLY</t>
  </si>
  <si>
    <t>EXPRESSION - Legend - Magic Holes 5 - PU - XXL - 1 - Fluo Yellow</t>
  </si>
  <si>
    <t>3760231366371</t>
  </si>
  <si>
    <t>PEXBOUMAH5GRE</t>
  </si>
  <si>
    <t>EXPRESSION - Legend - Magic Holes 5 - PU - XXL - 1 - Green</t>
  </si>
  <si>
    <t>3760231366333</t>
  </si>
  <si>
    <t>PEXBOUMAH5GRY</t>
  </si>
  <si>
    <t>EXPRESSION - Legend - Magic Holes 5 - PU - XXL - 1 - Grey</t>
  </si>
  <si>
    <t>3760231366425</t>
  </si>
  <si>
    <t>PEXBOUMAH5MIN</t>
  </si>
  <si>
    <t>EXPRESSION - Legend - Magic Holes 5 - PU - XXL - 1 - Mint</t>
  </si>
  <si>
    <t>3760231414836</t>
  </si>
  <si>
    <t>PEXBOUMAH5RED</t>
  </si>
  <si>
    <t>EXPRESSION - Legend - Magic Holes 5 - PU - XXL - 1 - Red</t>
  </si>
  <si>
    <t>3760231366326</t>
  </si>
  <si>
    <t>PEXBOUMAH5VIO</t>
  </si>
  <si>
    <t>EXPRESSION - Legend - Magic Holes 5 - PU - XXL - 1 - Violet</t>
  </si>
  <si>
    <t>3760231366418</t>
  </si>
  <si>
    <t>PEXBOUMAH5WHI</t>
  </si>
  <si>
    <t>EXPRESSION - Legend - Magic Holes 5 - PU - XXL - 1 - White</t>
  </si>
  <si>
    <t>3760231366401</t>
  </si>
  <si>
    <t>PEXBOUMAH5YEL</t>
  </si>
  <si>
    <t>EXPRESSION - Legend - Magic Holes 5 - PU - XXL - 1 - Yellow</t>
  </si>
  <si>
    <t>3760231366340</t>
  </si>
  <si>
    <t>PEXBOUMAH6BLK</t>
  </si>
  <si>
    <t>EXPRESSION - Legend - Magic Holes 6 - PU - 3XL - 1 - Black</t>
  </si>
  <si>
    <t>3760231397504</t>
  </si>
  <si>
    <t>PEXBOUMAH6BLU</t>
  </si>
  <si>
    <t>EXPRESSION - Legend - Magic Holes 6 - PU - 3XL - 1 - Blue</t>
  </si>
  <si>
    <t>3760231397511</t>
  </si>
  <si>
    <t>PEXBOUMAH6FLG</t>
  </si>
  <si>
    <t>EXPRESSION - Legend - Magic Holes 6 - PU - 3XL - 1 - Fluo Green</t>
  </si>
  <si>
    <t>3760231397528</t>
  </si>
  <si>
    <t>PEXBOUMAH6FLO</t>
  </si>
  <si>
    <t>EXPRESSION - Legend - Magic Holes 6 - PU - 3XL - 1 - Fluo Orange</t>
  </si>
  <si>
    <t>3760231397535</t>
  </si>
  <si>
    <t>PEXBOUMAH6FLP</t>
  </si>
  <si>
    <t>EXPRESSION - Legend - Magic Holes 6 - PU - 3XL - 1 - Fluo Pink</t>
  </si>
  <si>
    <t>3760231397542</t>
  </si>
  <si>
    <t>PEXBOUMAH6FLY</t>
  </si>
  <si>
    <t>EXPRESSION - Legend - Magic Holes 6 - PU - 3XL - 1 - Fluo Yellow</t>
  </si>
  <si>
    <t>3760231397559</t>
  </si>
  <si>
    <t>PEXBOUMAH6GRE</t>
  </si>
  <si>
    <t>EXPRESSION - Legend - Magic Holes 6 - PU - 3XL - 1 - Green</t>
  </si>
  <si>
    <t>3760231397566</t>
  </si>
  <si>
    <t>PEXBOUMAH6GRY</t>
  </si>
  <si>
    <t>EXPRESSION - Legend - Magic Holes 6 - PU - 3XL - 1 - Grey</t>
  </si>
  <si>
    <t>3760231397573</t>
  </si>
  <si>
    <t>PEXBOUMAH6MIN</t>
  </si>
  <si>
    <t>EXPRESSION - Legend - Magic Holes 6 - PU - 3XL - 1 - Mint</t>
  </si>
  <si>
    <t>3760231414843</t>
  </si>
  <si>
    <t>PEXBOUMAH6RED</t>
  </si>
  <si>
    <t>EXPRESSION - Legend - Magic Holes 6 - PU - 3XL - 1 - Red</t>
  </si>
  <si>
    <t>3760231397580</t>
  </si>
  <si>
    <t>PEXBOUMAH6VIO</t>
  </si>
  <si>
    <t>EXPRESSION - Legend - Magic Holes 6 - PU - 3XL - 1 - Violet</t>
  </si>
  <si>
    <t>3760231397597</t>
  </si>
  <si>
    <t>PEXBOUMAH6WHI</t>
  </si>
  <si>
    <t>EXPRESSION - Legend - Magic Holes 6 - PU - 3XL - 1 - White</t>
  </si>
  <si>
    <t>3760231397603</t>
  </si>
  <si>
    <t>PEXBOUMAH6YEL</t>
  </si>
  <si>
    <t>EXPRESSION - Legend - Magic Holes 6 - PU - 3XL - 1 - Yellow</t>
  </si>
  <si>
    <t>3760231397610</t>
  </si>
  <si>
    <t>PEXBOUMAH7BLK</t>
  </si>
  <si>
    <t>EXPRESSION - Legend - Magic Holes 7 - PU - 3XL - 1 - Black</t>
  </si>
  <si>
    <t>3760231397627</t>
  </si>
  <si>
    <t>PEXBOUMAH7BLU</t>
  </si>
  <si>
    <t>EXPRESSION - Legend - Magic Holes 7 - PU - 3XL - 1 - Blue</t>
  </si>
  <si>
    <t>3760231397634</t>
  </si>
  <si>
    <t>PEXBOUMAH7FLG</t>
  </si>
  <si>
    <t>EXPRESSION - Legend - Magic Holes 7 - PU - 3XL - 1 - Fluo Green</t>
  </si>
  <si>
    <t>3760231397641</t>
  </si>
  <si>
    <t>PEXBOUMAH7FLO</t>
  </si>
  <si>
    <t>EXPRESSION - Legend - Magic Holes 7 - PU - 3XL - 1 - Fluo Orange</t>
  </si>
  <si>
    <t>3760231397658</t>
  </si>
  <si>
    <t>PEXBOUMAH7FLP</t>
  </si>
  <si>
    <t>EXPRESSION - Legend - Magic Holes 7 - PU - 3XL - 1 - Fluo Pink</t>
  </si>
  <si>
    <t>3760231397665</t>
  </si>
  <si>
    <t>PEXBOUMAH7FLY</t>
  </si>
  <si>
    <t>EXPRESSION - Legend - Magic Holes 7 - PU - 3XL - 1 - Fluo Yellow</t>
  </si>
  <si>
    <t>3760231397672</t>
  </si>
  <si>
    <t>PEXBOUMAH7GRE</t>
  </si>
  <si>
    <t>EXPRESSION - Legend - Magic Holes 7 - PU - 3XL - 1 - Green</t>
  </si>
  <si>
    <t>3760231397689</t>
  </si>
  <si>
    <t>PEXBOUMAH7GRY</t>
  </si>
  <si>
    <t>EXPRESSION - Legend - Magic Holes 7 - PU - 3XL - 1 - Grey</t>
  </si>
  <si>
    <t>3760231397696</t>
  </si>
  <si>
    <t>PEXBOUMAH7MIN</t>
  </si>
  <si>
    <t>EXPRESSION - Legend - Magic Holes 7 - PU - 3XL - 1 - Mint</t>
  </si>
  <si>
    <t>3760231414850</t>
  </si>
  <si>
    <t>PEXBOUMAH7RED</t>
  </si>
  <si>
    <t>EXPRESSION - Legend - Magic Holes 7 - PU - 3XL - 1 - Red</t>
  </si>
  <si>
    <t>3760231397702</t>
  </si>
  <si>
    <t>PEXBOUMAH7VIO</t>
  </si>
  <si>
    <t>EXPRESSION - Legend - Magic Holes 7 - PU - 3XL - 1 - Violet</t>
  </si>
  <si>
    <t>3760231397719</t>
  </si>
  <si>
    <t>PEXBOUMAH7WHI</t>
  </si>
  <si>
    <t>EXPRESSION - Legend - Magic Holes 7 - PU - 3XL - 1 - White</t>
  </si>
  <si>
    <t>3760231397726</t>
  </si>
  <si>
    <t>PEXBOUMAH7YEL</t>
  </si>
  <si>
    <t>EXPRESSION - Legend - Magic Holes 7 - PU - 3XL - 1 - Yellow</t>
  </si>
  <si>
    <t>3760231397733</t>
  </si>
  <si>
    <t>PEXBOUMAH8BLK</t>
  </si>
  <si>
    <t>EXPRESSION - Legend - Magic Holes 8 - PU - 3XL - 1 - Black</t>
  </si>
  <si>
    <t>3760231397740</t>
  </si>
  <si>
    <t>PEXBOUMAH8BLU</t>
  </si>
  <si>
    <t>EXPRESSION - Legend - Magic Holes 8 - PU - 3XL - 1 - Blue</t>
  </si>
  <si>
    <t>3760231397757</t>
  </si>
  <si>
    <t>PEXBOUMAH8FLG</t>
  </si>
  <si>
    <t>EXPRESSION - Legend - Magic Holes 8 - PU - 3XL - 1 - Fluo Green</t>
  </si>
  <si>
    <t>3760231397764</t>
  </si>
  <si>
    <t>PEXBOUMAH8FLO</t>
  </si>
  <si>
    <t>EXPRESSION - Legend - Magic Holes 8 - PU - 3XL - 1 - Fluo Orange</t>
  </si>
  <si>
    <t>3760231397771</t>
  </si>
  <si>
    <t>PEXBOUMAH8FLP</t>
  </si>
  <si>
    <t>EXPRESSION - Legend - Magic Holes 8 - PU - 3XL - 1 - Fluo Pink</t>
  </si>
  <si>
    <t>3760231397788</t>
  </si>
  <si>
    <t>PEXBOUMAH8FLY</t>
  </si>
  <si>
    <t>EXPRESSION - Legend - Magic Holes 8 - PU - 3XL - 1 - Fluo Yellow</t>
  </si>
  <si>
    <t>3760231397795</t>
  </si>
  <si>
    <t>PEXBOUMAH8GRE</t>
  </si>
  <si>
    <t>EXPRESSION - Legend - Magic Holes 8 - PU - 3XL - 1 - Green</t>
  </si>
  <si>
    <t>3760231397801</t>
  </si>
  <si>
    <t>PEXBOUMAH8GRY</t>
  </si>
  <si>
    <t>EXPRESSION - Legend - Magic Holes 8 - PU - 3XL - 1 - Grey</t>
  </si>
  <si>
    <t>3760231397818</t>
  </si>
  <si>
    <t>PEXBOUMAH8MIN</t>
  </si>
  <si>
    <t>EXPRESSION - Legend - Magic Holes 8 - PU - 3XL - 1 - Mint</t>
  </si>
  <si>
    <t>3760231414867</t>
  </si>
  <si>
    <t>PEXBOUMAH8RED</t>
  </si>
  <si>
    <t>EXPRESSION - Legend - Magic Holes 8 - PU - 3XL - 1 - Red</t>
  </si>
  <si>
    <t>3760231397825</t>
  </si>
  <si>
    <t>PEXBOUMAH8VIO</t>
  </si>
  <si>
    <t>EXPRESSION - Legend - Magic Holes 8 - PU - 3XL - 1 - Violet</t>
  </si>
  <si>
    <t>3760231397832</t>
  </si>
  <si>
    <t>PEXBOUMAH8WHI</t>
  </si>
  <si>
    <t>EXPRESSION - Legend - Magic Holes 8 - PU - 3XL - 1 - White</t>
  </si>
  <si>
    <t>3760231397849</t>
  </si>
  <si>
    <t>PEXBOUMAH8YEL</t>
  </si>
  <si>
    <t>EXPRESSION - Legend - Magic Holes 8 - PU - 3XL - 1 - Yellow</t>
  </si>
  <si>
    <t>3760231397856</t>
  </si>
  <si>
    <t>PEXBOUPEMV1EBLK</t>
  </si>
  <si>
    <t>EXPRESSION - Pure - Eggs Mini Volume 1 - PE - 3XL - 1 - Black</t>
  </si>
  <si>
    <t>3760231359632</t>
  </si>
  <si>
    <t>PEXBOUPEMV1EBLU</t>
  </si>
  <si>
    <t>EXPRESSION - Pure - Eggs Mini Volume 1 - PE - 3XL - 1 - Blue</t>
  </si>
  <si>
    <t>3760231359557</t>
  </si>
  <si>
    <t>PEXBOUPEMV1EFLG</t>
  </si>
  <si>
    <t>EXPRESSION - Pure - Eggs Mini Volume 1 - PE - 3XL - 1 - Fluo Green</t>
  </si>
  <si>
    <t>3760231359625</t>
  </si>
  <si>
    <t>PEXBOUPEMV1EFLO</t>
  </si>
  <si>
    <t>EXPRESSION - Pure - Eggs Mini Volume 1 - PE - 3XL - 1 - Fluo Orange</t>
  </si>
  <si>
    <t>3760231359595</t>
  </si>
  <si>
    <t>PEXBOUPEMV1EFLP</t>
  </si>
  <si>
    <t>EXPRESSION - Pure - Eggs Mini Volume 1 - PE - 3XL - 1 - Fluo Pink</t>
  </si>
  <si>
    <t>3760231359601</t>
  </si>
  <si>
    <t>PEXBOUPEMV1EFLY</t>
  </si>
  <si>
    <t>EXPRESSION - Pure - Eggs Mini Volume 1 - PE - 3XL - 1 - Fluo Yellow</t>
  </si>
  <si>
    <t>3760231359618</t>
  </si>
  <si>
    <t>PEXBOUPEMV1EGRE</t>
  </si>
  <si>
    <t>EXPRESSION - Pure - Eggs Mini Volume 1 - PE - 3XL - 1 - Green</t>
  </si>
  <si>
    <t>3760231359571</t>
  </si>
  <si>
    <t>PEXBOUPEMV1EGRY</t>
  </si>
  <si>
    <t>EXPRESSION - Pure - Eggs Mini Volume 1 - PE - 3XL - 1 - Grey</t>
  </si>
  <si>
    <t>3760231359663</t>
  </si>
  <si>
    <t>PEXBOUPEMV1EMIN</t>
  </si>
  <si>
    <t>EXPRESSION - Pure - Eggs Mini Volume 1 - PE - 3XL - 1 - Mint</t>
  </si>
  <si>
    <t>3760231414874</t>
  </si>
  <si>
    <t>PEXBOUPEMV1ERED</t>
  </si>
  <si>
    <t>EXPRESSION - Pure - Eggs Mini Volume 1 - PE - 3XL - 1 - Red</t>
  </si>
  <si>
    <t>3760231359564</t>
  </si>
  <si>
    <t>PEXBOUPEMV1EVIO</t>
  </si>
  <si>
    <t>EXPRESSION - Pure - Eggs Mini Volume 1 - PE - 3XL - 1 - Violet</t>
  </si>
  <si>
    <t>3760231359656</t>
  </si>
  <si>
    <t>PEXBOUPEMV1EWHI</t>
  </si>
  <si>
    <t>EXPRESSION - Pure - Eggs Mini Volume 1 - PE - 3XL - 1 - White</t>
  </si>
  <si>
    <t>3760231359649</t>
  </si>
  <si>
    <t>PEXBOUPEMV1EYEL</t>
  </si>
  <si>
    <t>EXPRESSION - Pure - Eggs Mini Volume 1 - PE - 3XL - 1 - Yellow</t>
  </si>
  <si>
    <t>3760231359588</t>
  </si>
  <si>
    <t>PEXBOUPEMV2EBLK</t>
  </si>
  <si>
    <t>EXPRESSION - Pure - Eggs Mini Volume 2 - PE - XXL - 1 - Black</t>
  </si>
  <si>
    <t>3760231359755</t>
  </si>
  <si>
    <t>PEXBOUPEMV2EBLU</t>
  </si>
  <si>
    <t>EXPRESSION - Pure - Eggs Mini Volume 2 - PE - XXL - 1 - Blue</t>
  </si>
  <si>
    <t>3760231359670</t>
  </si>
  <si>
    <t>PEXBOUPEMV2EFLG</t>
  </si>
  <si>
    <t>EXPRESSION - Pure - Eggs Mini Volume 2 - PE - XXL - 1 - Fluo Green</t>
  </si>
  <si>
    <t>3760231359748</t>
  </si>
  <si>
    <t>PEXBOUPEMV2EFLO</t>
  </si>
  <si>
    <t>EXPRESSION - Pure - Eggs Mini Volume 2 - PE - XXL - 1 - Fluo Orange</t>
  </si>
  <si>
    <t>3760231359717</t>
  </si>
  <si>
    <t>PEXBOUPEMV2EFLP</t>
  </si>
  <si>
    <t>EXPRESSION - Pure - Eggs Mini Volume 2 - PE - XXL - 1 - Fluo Pink</t>
  </si>
  <si>
    <t>3760231359724</t>
  </si>
  <si>
    <t>PEXBOUPEMV2EFLY</t>
  </si>
  <si>
    <t>EXPRESSION - Pure - Eggs Mini Volume 2 - PE - XXL - 1 - Fluo Yellow</t>
  </si>
  <si>
    <t>3760231359731</t>
  </si>
  <si>
    <t>PEXBOUPEMV2EGRE</t>
  </si>
  <si>
    <t>EXPRESSION - Pure - Eggs Mini Volume 2 - PE - XXL - 1 - Green</t>
  </si>
  <si>
    <t>3760231359694</t>
  </si>
  <si>
    <t>PEXBOUPEMV2EGRY</t>
  </si>
  <si>
    <t>EXPRESSION - Pure - Eggs Mini Volume 2 - PE - XXL - 1 - Grey</t>
  </si>
  <si>
    <t>3760231359786</t>
  </si>
  <si>
    <t>PEXBOUPEMV2EMIN</t>
  </si>
  <si>
    <t>EXPRESSION - Pure - Eggs Mini Volume 2 - PE - XXL - 1 - Mint</t>
  </si>
  <si>
    <t>3760231414881</t>
  </si>
  <si>
    <t>PEXBOUPEMV2ERED</t>
  </si>
  <si>
    <t>EXPRESSION - Pure - Eggs Mini Volume 2 - PE - XXL - 1 - Red</t>
  </si>
  <si>
    <t>3760231359687</t>
  </si>
  <si>
    <t>PEXBOUPEMV2EVIO</t>
  </si>
  <si>
    <t>EXPRESSION - Pure - Eggs Mini Volume 2 - PE - XXL - 1 - Violet</t>
  </si>
  <si>
    <t>3760231359779</t>
  </si>
  <si>
    <t>PEXBOUPEMV2EWHI</t>
  </si>
  <si>
    <t>EXPRESSION - Pure - Eggs Mini Volume 2 - PE - XXL - 1 - White</t>
  </si>
  <si>
    <t>3760231359762</t>
  </si>
  <si>
    <t>PEXBOUPEMV2EYEL</t>
  </si>
  <si>
    <t>EXPRESSION - Pure - Eggs Mini Volume 2 - PE - XXL - 1 - Yellow</t>
  </si>
  <si>
    <t>3760231359700</t>
  </si>
  <si>
    <t>PEXBOUPEMV3EBLK</t>
  </si>
  <si>
    <t>EXPRESSION - Pure - Eggs Mini Volume 3 - PE - XXL - 1 - Black</t>
  </si>
  <si>
    <t>3760231359878</t>
  </si>
  <si>
    <t>PEXBOUPEMV3EBLU</t>
  </si>
  <si>
    <t>EXPRESSION - Pure - Eggs Mini Volume 3 - PE - XXL - 1 - Blue</t>
  </si>
  <si>
    <t>3760231359793</t>
  </si>
  <si>
    <t>PEXBOUPEMV3EFLG</t>
  </si>
  <si>
    <t>EXPRESSION - Pure - Eggs Mini Volume 3 - PE - XXL - 1 - Fluo Green</t>
  </si>
  <si>
    <t>3760231359861</t>
  </si>
  <si>
    <t>PEXBOUPEMV3EFLO</t>
  </si>
  <si>
    <t>EXPRESSION - Pure - Eggs Mini Volume 3 - PE - XXL - 1 - Fluo Orange</t>
  </si>
  <si>
    <t>3760231359830</t>
  </si>
  <si>
    <t>PEXBOUPEMV3EFLP</t>
  </si>
  <si>
    <t>EXPRESSION - Pure - Eggs Mini Volume 3 - PE - XXL - 1 - Fluo Pink</t>
  </si>
  <si>
    <t>3760231359847</t>
  </si>
  <si>
    <t>PEXBOUPEMV3EFLY</t>
  </si>
  <si>
    <t>EXPRESSION - Pure - Eggs Mini Volume 3 - PE - XXL - 1 - Fluo Yellow</t>
  </si>
  <si>
    <t>3760231359854</t>
  </si>
  <si>
    <t>PEXBOUPEMV3EGRE</t>
  </si>
  <si>
    <t>EXPRESSION - Pure - Eggs Mini Volume 3 - PE - XXL - 1 - Green</t>
  </si>
  <si>
    <t>3760231359816</t>
  </si>
  <si>
    <t>PEXBOUPEMV3EGRY</t>
  </si>
  <si>
    <t>EXPRESSION - Pure - Eggs Mini Volume 3 - PE - XXL - 1 - Grey</t>
  </si>
  <si>
    <t>3760231359908</t>
  </si>
  <si>
    <t>PEXBOUPEMV3EMIN</t>
  </si>
  <si>
    <t>EXPRESSION - Pure - Eggs Mini Volume 3 - PE - XXL - 1 - Mint</t>
  </si>
  <si>
    <t>3760231414898</t>
  </si>
  <si>
    <t>PEXBOUPEMV3ERED</t>
  </si>
  <si>
    <t>EXPRESSION - Pure - Eggs Mini Volume 3 - PE - XXL - 1 - Red</t>
  </si>
  <si>
    <t>3760231359809</t>
  </si>
  <si>
    <t>PEXBOUPEMV3EVIO</t>
  </si>
  <si>
    <t>EXPRESSION - Pure - Eggs Mini Volume 3 - PE - XXL - 1 - Violet</t>
  </si>
  <si>
    <t>3760231359892</t>
  </si>
  <si>
    <t>PEXBOUPEMV3EWHI</t>
  </si>
  <si>
    <t>EXPRESSION - Pure - Eggs Mini Volume 3 - PE - XXL - 1 - White</t>
  </si>
  <si>
    <t>3760231359885</t>
  </si>
  <si>
    <t>PEXBOUPEMV3EYEL</t>
  </si>
  <si>
    <t>EXPRESSION - Pure - Eggs Mini Volume 3 - PE - XXL - 1 - Yellow</t>
  </si>
  <si>
    <t>3760231359823</t>
  </si>
  <si>
    <t>PEXBOUPEMV4EBLK</t>
  </si>
  <si>
    <t>EXPRESSION - Pure - Eggs Mini Volume 4 - PE - XXL - 1 - Black</t>
  </si>
  <si>
    <t>3760231359991</t>
  </si>
  <si>
    <t>PEXBOUPEMV4EBLU</t>
  </si>
  <si>
    <t>EXPRESSION - Pure - Eggs Mini Volume 4 - PE - XXL - 1 - Blue</t>
  </si>
  <si>
    <t>3760231359915</t>
  </si>
  <si>
    <t>PEXBOUPEMV4EFLG</t>
  </si>
  <si>
    <t>EXPRESSION - Pure - Eggs Mini Volume 4 - PE - XXL - 1 - Fluo Green</t>
  </si>
  <si>
    <t>3760231359984</t>
  </si>
  <si>
    <t>PEXBOUPEMV4EFLO</t>
  </si>
  <si>
    <t>EXPRESSION - Pure - Eggs Mini Volume 4 - PE - XXL - 1 - Fluo Orange</t>
  </si>
  <si>
    <t>3760231359953</t>
  </si>
  <si>
    <t>PEXBOUPEMV4EFLP</t>
  </si>
  <si>
    <t>EXPRESSION - Pure - Eggs Mini Volume 4 - PE - XXL - 1 - Fluo Pink</t>
  </si>
  <si>
    <t>3760231359960</t>
  </si>
  <si>
    <t>PEXBOUPEMV4EFLY</t>
  </si>
  <si>
    <t>EXPRESSION - Pure - Eggs Mini Volume 4 - PE - XXL - 1 - Fluo Yellow</t>
  </si>
  <si>
    <t>3760231359977</t>
  </si>
  <si>
    <t>PEXBOUPEMV4EGRE</t>
  </si>
  <si>
    <t>EXPRESSION - Pure - Eggs Mini Volume 4 - PE - XXL - 1 - Green</t>
  </si>
  <si>
    <t>3760231359939</t>
  </si>
  <si>
    <t>PEXBOUPEMV4EGRY</t>
  </si>
  <si>
    <t>EXPRESSION - Pure - Eggs Mini Volume 4 - PE - XXL - 1 - Grey</t>
  </si>
  <si>
    <t>3760231360027</t>
  </si>
  <si>
    <t>PEXBOUPEMV4EMIN</t>
  </si>
  <si>
    <t>EXPRESSION - Pure - Eggs Mini Volume 4 - PE - XXL - 1 - Mint</t>
  </si>
  <si>
    <t>3760231414904</t>
  </si>
  <si>
    <t>PEXBOUPEMV4ERED</t>
  </si>
  <si>
    <t>EXPRESSION - Pure - Eggs Mini Volume 4 - PE - XXL - 1 - Red</t>
  </si>
  <si>
    <t>3760231359922</t>
  </si>
  <si>
    <t>PEXBOUPEMV4EVIO</t>
  </si>
  <si>
    <t>EXPRESSION - Pure - Eggs Mini Volume 4 - PE - XXL - 1 - Violet</t>
  </si>
  <si>
    <t>3760231360010</t>
  </si>
  <si>
    <t>PEXBOUPEMV4EWHI</t>
  </si>
  <si>
    <t>EXPRESSION - Pure - Eggs Mini Volume 4 - PE - XXL - 1 - White</t>
  </si>
  <si>
    <t>3760231360003</t>
  </si>
  <si>
    <t>PEXBOUPEMV4EYEL</t>
  </si>
  <si>
    <t>EXPRESSION - Pure - Eggs Mini Volume 4 - PE - XXL - 1 - Yellow</t>
  </si>
  <si>
    <t>3760231359946</t>
  </si>
  <si>
    <t>PEXBOUPEMV5EBLK</t>
  </si>
  <si>
    <t>EXPRESSION - Pure - Eggs Mini Volume 5 - PE - XXL - 1 - Black</t>
  </si>
  <si>
    <t>3760231360119</t>
  </si>
  <si>
    <t>PEXBOUPEMV5EBLU</t>
  </si>
  <si>
    <t>EXPRESSION - Pure - Eggs Mini Volume 5 - PE - 3XL - 1 - Blue</t>
  </si>
  <si>
    <t>3760231360034</t>
  </si>
  <si>
    <t>PEXBOUPEMV5EFLG</t>
  </si>
  <si>
    <t>EXPRESSION - Pure - Eggs Mini Volume 5 - PE - 3XL - 1 - Fluo Green</t>
  </si>
  <si>
    <t>3760231360102</t>
  </si>
  <si>
    <t>PEXBOUPEMV5EFLO</t>
  </si>
  <si>
    <t>EXPRESSION - Pure - Eggs Mini Volume 5 - PE - 3XL - 1 - Fluo Orange</t>
  </si>
  <si>
    <t>3760231360072</t>
  </si>
  <si>
    <t>PEXBOUPEMV5EFLP</t>
  </si>
  <si>
    <t>EXPRESSION - Pure - Eggs Mini Volume 5 - PE - 3XL - 1 - Fluo Pink</t>
  </si>
  <si>
    <t>3760231360089</t>
  </si>
  <si>
    <t>PEXBOUPEMV5EFLY</t>
  </si>
  <si>
    <t>EXPRESSION - Pure - Eggs Mini Volume 5 - PE - 3XL - 1 - Fluo Yellow</t>
  </si>
  <si>
    <t>3760231360096</t>
  </si>
  <si>
    <t>PEXBOUPEMV5EGRE</t>
  </si>
  <si>
    <t>EXPRESSION - Pure - Eggs Mini Volume 5 - PE - 3XL - 1 - Green</t>
  </si>
  <si>
    <t>3760231360058</t>
  </si>
  <si>
    <t>PEXBOUPEMV5EGRY</t>
  </si>
  <si>
    <t>EXPRESSION - Pure - Eggs Mini Volume 5 - PE - 3XL - 1 - Grey</t>
  </si>
  <si>
    <t>3760231360140</t>
  </si>
  <si>
    <t>PEXBOUPEMV5EMIN</t>
  </si>
  <si>
    <t>EXPRESSION - Pure - Eggs Mini Volume 5 - PE - 3XL - 1 - Mint</t>
  </si>
  <si>
    <t>3760231414911</t>
  </si>
  <si>
    <t>PEXBOUPEMV5ERED</t>
  </si>
  <si>
    <t>EXPRESSION - Pure - Eggs Mini Volume 5 - PE - 3XL - 1 - Red</t>
  </si>
  <si>
    <t>3760231360041</t>
  </si>
  <si>
    <t>PEXBOUPEMV5EVIO</t>
  </si>
  <si>
    <t>EXPRESSION - Pure - Eggs Mini Volume 5 - PE - 3XL - 1 - Violet</t>
  </si>
  <si>
    <t>3760231360133</t>
  </si>
  <si>
    <t>PEXBOUPEMV5EWHI</t>
  </si>
  <si>
    <t>EXPRESSION - Pure - Eggs Mini Volume 5 - PE - 3XL - 1 - White</t>
  </si>
  <si>
    <t>3760231360126</t>
  </si>
  <si>
    <t>PEXBOUPEMV5EYEL</t>
  </si>
  <si>
    <t>EXPRESSION - Pure - Eggs Mini Volume 5 - PE - 3XL - 1 - Yellow</t>
  </si>
  <si>
    <t>3760231360065</t>
  </si>
  <si>
    <t>PEXBOUPEMV5UBLK</t>
  </si>
  <si>
    <t>EXPRESSION - Pure - Eggs Mini Volume 5 - PU - 3XL - 1 - Black</t>
  </si>
  <si>
    <t>3760231360232</t>
  </si>
  <si>
    <t>PEXBOUPEMV5UBLU</t>
  </si>
  <si>
    <t>EXPRESSION - Pure - Eggs Mini Volume 5 - PU - 3XL - 1 - Blue</t>
  </si>
  <si>
    <t>3760231360157</t>
  </si>
  <si>
    <t>PEXBOUPEMV5UFLG</t>
  </si>
  <si>
    <t>EXPRESSION - Pure - Eggs Mini Volume 5 - PU - 3XL - 1 - Fluo Green</t>
  </si>
  <si>
    <t>3760231360225</t>
  </si>
  <si>
    <t>PEXBOUPEMV5UFLO</t>
  </si>
  <si>
    <t>EXPRESSION - Pure - Eggs Mini Volume 5 - PU - 3XL - 1 - Fluo Orange</t>
  </si>
  <si>
    <t>3760231360195</t>
  </si>
  <si>
    <t>PEXBOUPEMV5UFLP</t>
  </si>
  <si>
    <t>EXPRESSION - Pure - Eggs Mini Volume 5 - PU - 3XL - 1 - Fluo Pink</t>
  </si>
  <si>
    <t>3760231360201</t>
  </si>
  <si>
    <t>PEXBOUPEMV5UFLY</t>
  </si>
  <si>
    <t>EXPRESSION - Pure - Eggs Mini Volume 5 - PU - 3XL - 1 - Fluo Yellow</t>
  </si>
  <si>
    <t>3760231360218</t>
  </si>
  <si>
    <t>PEXBOUPEMV5UGRE</t>
  </si>
  <si>
    <t>EXPRESSION - Pure - Eggs Mini Volume 5 - PU - 3XL - 1 - Green</t>
  </si>
  <si>
    <t>3760231360171</t>
  </si>
  <si>
    <t>PEXBOUPEMV5UGRY</t>
  </si>
  <si>
    <t>EXPRESSION - Pure - Eggs Mini Volume 5 - PU - 3XL - 1 - Grey</t>
  </si>
  <si>
    <t>3760231360263</t>
  </si>
  <si>
    <t>PEXBOUPEMV5UMIN</t>
  </si>
  <si>
    <t>EXPRESSION - Pure - Eggs Mini Volume 5 - PU - 3XL - 1 - Mint</t>
  </si>
  <si>
    <t>3760231414928</t>
  </si>
  <si>
    <t>PEXBOUPEMV5URED</t>
  </si>
  <si>
    <t>EXPRESSION - Pure - Eggs Mini Volume 5 - PU - 3XL - 1 - Red</t>
  </si>
  <si>
    <t>3760231360164</t>
  </si>
  <si>
    <t>PEXBOUPEMV5UVIO</t>
  </si>
  <si>
    <t>EXPRESSION - Pure - Eggs Mini Volume 5 - PU - 3XL - 1 - Violet</t>
  </si>
  <si>
    <t>3760231360256</t>
  </si>
  <si>
    <t>PEXBOUPEMV5UWHI</t>
  </si>
  <si>
    <t>EXPRESSION - Pure - Eggs Mini Volume 5 - PU - 3XL - 1 - White</t>
  </si>
  <si>
    <t>3760231360249</t>
  </si>
  <si>
    <t>PEXBOUPEMV5UYEL</t>
  </si>
  <si>
    <t>EXPRESSION - Pure - Eggs Mini Volume 5 - PU - 3XL - 1 - Yellow</t>
  </si>
  <si>
    <t>3760231360188</t>
  </si>
  <si>
    <t>PEXBOUPLAMS1BLK</t>
  </si>
  <si>
    <t>EXPRESSION - Plates - Mini Slopers - PU - L - 5 - Black</t>
  </si>
  <si>
    <t>3760231354958</t>
  </si>
  <si>
    <t>PEXBOUPLAMS1BLU</t>
  </si>
  <si>
    <t>EXPRESSION - Plates - Mini Slopers - PU - L - 5 - Blue</t>
  </si>
  <si>
    <t>3760231354873</t>
  </si>
  <si>
    <t>PEXBOUPLAMS1FLG</t>
  </si>
  <si>
    <t>EXPRESSION - Plates - Mini Slopers - PU - L - 5 - Fluo Green</t>
  </si>
  <si>
    <t>3760231354941</t>
  </si>
  <si>
    <t>PEXBOUPLAMS1FLO</t>
  </si>
  <si>
    <t>EXPRESSION - Plates - Mini Slopers - PU - L - 5 - Fluo Orange</t>
  </si>
  <si>
    <t>3760231354910</t>
  </si>
  <si>
    <t>PEXBOUPLAMS1FLP</t>
  </si>
  <si>
    <t>EXPRESSION - Plates - Mini Slopers - PU - L - 5 - Fluo Pink</t>
  </si>
  <si>
    <t>3760231354927</t>
  </si>
  <si>
    <t>PEXBOUPLAMS1FLY</t>
  </si>
  <si>
    <t>EXPRESSION - Plates - Mini Slopers - PU - L - 5 - Fluo Yellow</t>
  </si>
  <si>
    <t>3760231354934</t>
  </si>
  <si>
    <t>PEXBOUPLAMS1GRE</t>
  </si>
  <si>
    <t>EXPRESSION - Plates - Mini Slopers - PU - L - 5 - Green</t>
  </si>
  <si>
    <t>3760231354897</t>
  </si>
  <si>
    <t>PEXBOUPLAMS1GRY</t>
  </si>
  <si>
    <t>EXPRESSION - Plates - Mini Slopers - PU - L - 5 - Grey</t>
  </si>
  <si>
    <t>3760231354989</t>
  </si>
  <si>
    <t>PEXBOUPLAMS1MIN</t>
  </si>
  <si>
    <t>EXPRESSION - Plates - Mini Slopers - PU - L - 5 - Mint</t>
  </si>
  <si>
    <t>3760231414935</t>
  </si>
  <si>
    <t>PEXBOUPLAMS1RED</t>
  </si>
  <si>
    <t>EXPRESSION - Plates - Mini Slopers - PU - L - 5 - Red</t>
  </si>
  <si>
    <t>3760231354880</t>
  </si>
  <si>
    <t>PEXBOUPLAMS1VIO</t>
  </si>
  <si>
    <t>EXPRESSION - Plates - Mini Slopers - PU - L - 5 - Violet</t>
  </si>
  <si>
    <t>3760231354972</t>
  </si>
  <si>
    <t>PEXBOUPLAMS1WHI</t>
  </si>
  <si>
    <t>EXPRESSION - Plates - Mini Slopers - PU - L - 5 - White</t>
  </si>
  <si>
    <t>3760231354965</t>
  </si>
  <si>
    <t>PEXBOUPLAMS1YEL</t>
  </si>
  <si>
    <t>EXPRESSION - Plates - Mini Slopers - PU - L - 5 - Yellow</t>
  </si>
  <si>
    <t>3760231354903</t>
  </si>
  <si>
    <t>PEXBOUPLASL1BLK</t>
  </si>
  <si>
    <t>EXPRESSION - Plates - Slopers - PU - XL - 5 - Black</t>
  </si>
  <si>
    <t>3760231355078</t>
  </si>
  <si>
    <t>PEXBOUPLASL1BLU</t>
  </si>
  <si>
    <t>EXPRESSION - Plates - Slopers - PU - XL - 5 - Blue</t>
  </si>
  <si>
    <t>3760231354996</t>
  </si>
  <si>
    <t>PEXBOUPLASL1FLG</t>
  </si>
  <si>
    <t>EXPRESSION - Plates - Slopers - PU - XL - 5 - Fluo Green</t>
  </si>
  <si>
    <t>3760231355061</t>
  </si>
  <si>
    <t>PEXBOUPLASL1FLO</t>
  </si>
  <si>
    <t>EXPRESSION - Plates - Slopers - PU - XL - 5 - Fluo Orange</t>
  </si>
  <si>
    <t>3760231355030</t>
  </si>
  <si>
    <t>PEXBOUPLASL1FLP</t>
  </si>
  <si>
    <t>EXPRESSION - Plates - Slopers - PU - XL - 5 - Fluo Pink</t>
  </si>
  <si>
    <t>3760231355047</t>
  </si>
  <si>
    <t>PEXBOUPLASL1FLY</t>
  </si>
  <si>
    <t>EXPRESSION - Plates - Slopers - PU - XL - 5 - Fluo Yellow</t>
  </si>
  <si>
    <t>3760231355054</t>
  </si>
  <si>
    <t>PEXBOUPLASL1GRE</t>
  </si>
  <si>
    <t>EXPRESSION - Plates - Slopers - PU - XL - 5 - Green</t>
  </si>
  <si>
    <t>3760231355016</t>
  </si>
  <si>
    <t>PEXBOUPLASL1GRY</t>
  </si>
  <si>
    <t>EXPRESSION - Plates - Slopers - PU - XL - 5 - Grey</t>
  </si>
  <si>
    <t>3760231355108</t>
  </si>
  <si>
    <t>PEXBOUPLASL1MIN</t>
  </si>
  <si>
    <t>EXPRESSION - Plates - Slopers - PU - XL - 5 - Mint</t>
  </si>
  <si>
    <t>3760231414942</t>
  </si>
  <si>
    <t>PEXBOUPLASL1RED</t>
  </si>
  <si>
    <t>EXPRESSION - Plates - Slopers - PU - XL - 5 - Red</t>
  </si>
  <si>
    <t>3760231355009</t>
  </si>
  <si>
    <t>PEXBOUPLASL1VIO</t>
  </si>
  <si>
    <t>EXPRESSION - Plates - Slopers - PU - XL - 5 - Violet</t>
  </si>
  <si>
    <t>3760231355092</t>
  </si>
  <si>
    <t>PEXBOUPLASL1WHI</t>
  </si>
  <si>
    <t>EXPRESSION - Plates - Slopers - PU - XL - 5 - White</t>
  </si>
  <si>
    <t>3760231355085</t>
  </si>
  <si>
    <t>PEXBOUPLASL1YEL</t>
  </si>
  <si>
    <t>EXPRESSION - Plates - Slopers - PU - XL - 5 - Yellow</t>
  </si>
  <si>
    <t>3760231355023</t>
  </si>
  <si>
    <t>PEXBOUPLAVO1BLK</t>
  </si>
  <si>
    <t>EXPRESSION - Plates - Volume 1 - PU - 3XL - 1 - Black</t>
  </si>
  <si>
    <t>3760231355191</t>
  </si>
  <si>
    <t>PEXBOUPLAVO1BLU</t>
  </si>
  <si>
    <t>EXPRESSION - Plates - Volume 1 - PU - 3XL - 1 - Blue</t>
  </si>
  <si>
    <t>3760231355115</t>
  </si>
  <si>
    <t>PEXBOUPLAVO1FLG</t>
  </si>
  <si>
    <t>EXPRESSION - Plates - Volume 1 - PU - 3XL - 1 - Fluo Green</t>
  </si>
  <si>
    <t>3760231355184</t>
  </si>
  <si>
    <t>PEXBOUPLAVO1FLO</t>
  </si>
  <si>
    <t>EXPRESSION - Plates - Volume 1 - PU - 3XL - 1 - Fluo Orange</t>
  </si>
  <si>
    <t>3760231355153</t>
  </si>
  <si>
    <t>PEXBOUPLAVO1FLP</t>
  </si>
  <si>
    <t>EXPRESSION - Plates - Volume 1 - PU - 3XL - 1 - Fluo Pink</t>
  </si>
  <si>
    <t>3760231355160</t>
  </si>
  <si>
    <t>PEXBOUPLAVO1FLY</t>
  </si>
  <si>
    <t>EXPRESSION - Plates - Volume 1 - PU - 3XL - 1 - Fluo Yellow</t>
  </si>
  <si>
    <t>3760231355177</t>
  </si>
  <si>
    <t>PEXBOUPLAVO1GRE</t>
  </si>
  <si>
    <t>EXPRESSION - Plates - Volume 1 - PU - 3XL - 1 - Green</t>
  </si>
  <si>
    <t>3760231355139</t>
  </si>
  <si>
    <t>PEXBOUPLAVO1GRY</t>
  </si>
  <si>
    <t>EXPRESSION - Plates - Volume 1 - PU - 3XL - 1 - Grey</t>
  </si>
  <si>
    <t>3760231355221</t>
  </si>
  <si>
    <t>PEXBOUPLAVO1MIN</t>
  </si>
  <si>
    <t>EXPRESSION - Plates - Volume 1 - PU - 3XL - 1 - Mint</t>
  </si>
  <si>
    <t>3760231414959</t>
  </si>
  <si>
    <t>PEXBOUPLAVO1RED</t>
  </si>
  <si>
    <t>EXPRESSION - Plates - Volume 1 - PU - 3XL - 1 - Red</t>
  </si>
  <si>
    <t>3760231355122</t>
  </si>
  <si>
    <t>PEXBOUPLAVO1VIO</t>
  </si>
  <si>
    <t>EXPRESSION - Plates - Volume 1 - PU - 3XL - 1 - Violet</t>
  </si>
  <si>
    <t>3760231355214</t>
  </si>
  <si>
    <t>PEXBOUPLAVO1WHI</t>
  </si>
  <si>
    <t>EXPRESSION - Plates - Volume 1 - PU - 3XL - 1 - White</t>
  </si>
  <si>
    <t>3760231355207</t>
  </si>
  <si>
    <t>PEXBOUPLAVO1YEL</t>
  </si>
  <si>
    <t>EXPRESSION - Plates - Volume 1 - PU - 3XL - 1 - Yellow</t>
  </si>
  <si>
    <t>3760231355146</t>
  </si>
  <si>
    <t>PEXBOUPLAVO2BLK</t>
  </si>
  <si>
    <t>EXPRESSION - Plates - Volume 2 - PU - 3XL - 1 - Black</t>
  </si>
  <si>
    <t>3760231355313</t>
  </si>
  <si>
    <t>PEXBOUPLAVO2BLU</t>
  </si>
  <si>
    <t>EXPRESSION - Plates - Volume 2 - PU - 3XL - 1 - Blue</t>
  </si>
  <si>
    <t>3760231355238</t>
  </si>
  <si>
    <t>PEXBOUPLAVO2FLG</t>
  </si>
  <si>
    <t>EXPRESSION - Plates - Volume 2 - PU - 3XL - 1 - Fluo Green</t>
  </si>
  <si>
    <t>3760231355306</t>
  </si>
  <si>
    <t>PEXBOUPLAVO2FLO</t>
  </si>
  <si>
    <t>EXPRESSION - Plates - Volume 2 - PU - 3XL - 1 - Fluo Orange</t>
  </si>
  <si>
    <t>3760231355276</t>
  </si>
  <si>
    <t>PEXBOUPLAVO2FLP</t>
  </si>
  <si>
    <t>EXPRESSION - Plates - Volume 2 - PU - 3XL - 1 - Fluo Pink</t>
  </si>
  <si>
    <t>3760231355283</t>
  </si>
  <si>
    <t>PEXBOUPLAVO2FLY</t>
  </si>
  <si>
    <t>EXPRESSION - Plates - Volume 2 - PU - 3XL - 1 - Fluo Yellow</t>
  </si>
  <si>
    <t>3760231355290</t>
  </si>
  <si>
    <t>PEXBOUPLAVO2GRE</t>
  </si>
  <si>
    <t>EXPRESSION - Plates - Volume 2 - PU - 3XL - 1 - Green</t>
  </si>
  <si>
    <t>3760231355252</t>
  </si>
  <si>
    <t>PEXBOUPLAVO2GRY</t>
  </si>
  <si>
    <t>EXPRESSION - Plates - Volume 2 - PU - 3XL - 1 - Grey</t>
  </si>
  <si>
    <t>3760231355344</t>
  </si>
  <si>
    <t>PEXBOUPLAVO2MIN</t>
  </si>
  <si>
    <t>EXPRESSION - Plates - Volume 2 - PU - 3XL - 1 - Mint</t>
  </si>
  <si>
    <t>3760231414966</t>
  </si>
  <si>
    <t>PEXBOUPLAVO2RED</t>
  </si>
  <si>
    <t>EXPRESSION - Plates - Volume 2 - PU - 3XL - 1 - Red</t>
  </si>
  <si>
    <t>3760231355245</t>
  </si>
  <si>
    <t>PEXBOUPLAVO2VIO</t>
  </si>
  <si>
    <t>EXPRESSION - Plates - Volume 2 - PU - 3XL - 1 - Violet</t>
  </si>
  <si>
    <t>3760231355337</t>
  </si>
  <si>
    <t>PEXBOUPLAVO2WHI</t>
  </si>
  <si>
    <t>EXPRESSION - Plates - Volume 2 - PU - 3XL - 1 - White</t>
  </si>
  <si>
    <t>3760231355320</t>
  </si>
  <si>
    <t>PEXBOUPLAVO2YEL</t>
  </si>
  <si>
    <t>EXPRESSION - Plates - Volume 2 - PU - 3XL - 1 - Yellow</t>
  </si>
  <si>
    <t>3760231355269</t>
  </si>
  <si>
    <t>PEXBOUPLAVO3BLK</t>
  </si>
  <si>
    <t>EXPRESSION - Plates - Volume 3 - PU - 3XL - 1 - Black</t>
  </si>
  <si>
    <t>3760231355436</t>
  </si>
  <si>
    <t>PEXBOUPLAVO3BLU</t>
  </si>
  <si>
    <t>EXPRESSION - Plates - Volume 3 - PU - 3XL - 1 - Blue</t>
  </si>
  <si>
    <t>3760231355351</t>
  </si>
  <si>
    <t>PEXBOUPLAVO3FLG</t>
  </si>
  <si>
    <t>EXPRESSION - Plates - Volume 3 - PU - 3XL - 1 - Fluo Green</t>
  </si>
  <si>
    <t>3760231355429</t>
  </si>
  <si>
    <t>PEXBOUPLAVO3FLO</t>
  </si>
  <si>
    <t>EXPRESSION - Plates - Volume 3 - PU - 3XL - 1 - Fluo Orange</t>
  </si>
  <si>
    <t>3760231355399</t>
  </si>
  <si>
    <t>PEXBOUPLAVO3FLP</t>
  </si>
  <si>
    <t>EXPRESSION - Plates - Volume 3 - PU - 3XL - 1 - Fluo Pink</t>
  </si>
  <si>
    <t>3760231355405</t>
  </si>
  <si>
    <t>PEXBOUPLAVO3FLY</t>
  </si>
  <si>
    <t>EXPRESSION - Plates - Volume 3 - PU - 3XL - 1 - Fluo Yellow</t>
  </si>
  <si>
    <t>3760231355412</t>
  </si>
  <si>
    <t>PEXBOUPLAVO3GRE</t>
  </si>
  <si>
    <t>EXPRESSION - Plates - Volume 3 - PU - 3XL - 1 - Green</t>
  </si>
  <si>
    <t>3760231355375</t>
  </si>
  <si>
    <t>PEXBOUPLAVO3GRY</t>
  </si>
  <si>
    <t>EXPRESSION - Plates - Volume 3 - PU - 3XL - 1 - Grey</t>
  </si>
  <si>
    <t>3760231355467</t>
  </si>
  <si>
    <t>PEXBOUPLAVO3MIN</t>
  </si>
  <si>
    <t>EXPRESSION - Plates - Volume 3 - PU - 3XL - 1 - Mint</t>
  </si>
  <si>
    <t>3760231414973</t>
  </si>
  <si>
    <t>PEXBOUPLAVO3RED</t>
  </si>
  <si>
    <t>EXPRESSION - Plates - Volume 3 - PU - 3XL - 1 - Red</t>
  </si>
  <si>
    <t>3760231355368</t>
  </si>
  <si>
    <t>PEXBOUPLAVO3VIO</t>
  </si>
  <si>
    <t>EXPRESSION - Plates - Volume 3 - PU - 3XL - 1 - Violet</t>
  </si>
  <si>
    <t>3760231355450</t>
  </si>
  <si>
    <t>PEXBOUPLAVO3WHI</t>
  </si>
  <si>
    <t>EXPRESSION - Plates - Volume 3 - PU - 3XL - 1 - White</t>
  </si>
  <si>
    <t>3760231355443</t>
  </si>
  <si>
    <t>PEXBOUPLAVO3YEL</t>
  </si>
  <si>
    <t>EXPRESSION - Plates - Volume 3 - PU - 3XL - 1 - Yellow</t>
  </si>
  <si>
    <t>3760231355382</t>
  </si>
  <si>
    <t>PEXBOUPLED1EBLK</t>
  </si>
  <si>
    <t>EXPRESSION - Plates - Edges 1 - PE - XL - 5 - Black</t>
  </si>
  <si>
    <t>3760231362397</t>
  </si>
  <si>
    <t>PEXBOUPLED1EBLU</t>
  </si>
  <si>
    <t>EXPRESSION - Plates - Edges 1 - PE - XL - 5 - Blue</t>
  </si>
  <si>
    <t>3760231362311</t>
  </si>
  <si>
    <t>PEXBOUPLED1EFLG</t>
  </si>
  <si>
    <t>EXPRESSION - Plates - Edges 1 - PE - XL - 5 - Fluo Green</t>
  </si>
  <si>
    <t>3760231362380</t>
  </si>
  <si>
    <t>PEXBOUPLED1EFLO</t>
  </si>
  <si>
    <t>EXPRESSION - Plates - Edges 1 - PE - XL - 5 - Fluo Orange</t>
  </si>
  <si>
    <t>3760231362359</t>
  </si>
  <si>
    <t>PEXBOUPLED1EFLP</t>
  </si>
  <si>
    <t>EXPRESSION - Plates - Edges 1 - PE - XL - 5 - Fluo Pink</t>
  </si>
  <si>
    <t>3760231362366</t>
  </si>
  <si>
    <t>PEXBOUPLED1EFLY</t>
  </si>
  <si>
    <t>EXPRESSION - Plates - Edges 1 - PE - XL - 5 - Fluo Yellow</t>
  </si>
  <si>
    <t>3760231362373</t>
  </si>
  <si>
    <t>PEXBOUPLED1EGRE</t>
  </si>
  <si>
    <t>EXPRESSION - Plates - Edges 1 - PE - XL - 5 - Green</t>
  </si>
  <si>
    <t>3760231362335</t>
  </si>
  <si>
    <t>PEXBOUPLED1EGRY</t>
  </si>
  <si>
    <t>EXPRESSION - Plates - Edges 1 - PE - XL - 5 - Grey</t>
  </si>
  <si>
    <t>3760231362427</t>
  </si>
  <si>
    <t>PEXBOUPLED1EMIN</t>
  </si>
  <si>
    <t>EXPRESSION - Plates - Edges 1 - PE - XL - 5 - Mint</t>
  </si>
  <si>
    <t>3760231414980</t>
  </si>
  <si>
    <t>PEXBOUPLED1ERED</t>
  </si>
  <si>
    <t>EXPRESSION - Plates - Edges 1 - PE - XL - 5 - Red</t>
  </si>
  <si>
    <t>3760231362328</t>
  </si>
  <si>
    <t>PEXBOUPLED1EVIO</t>
  </si>
  <si>
    <t>EXPRESSION - Plates - Edges 1 - PE - XL - 5 - Violet</t>
  </si>
  <si>
    <t>3760231362410</t>
  </si>
  <si>
    <t>PEXBOUPLED1EWHI</t>
  </si>
  <si>
    <t>EXPRESSION - Plates - Edges 1 - PE - XL - 5 - White</t>
  </si>
  <si>
    <t>3760231362403</t>
  </si>
  <si>
    <t>PEXBOUPLED1EYEL</t>
  </si>
  <si>
    <t>EXPRESSION - Plates - Edges 1 - PE - XL - 5 - Yellow</t>
  </si>
  <si>
    <t>3760231362342</t>
  </si>
  <si>
    <t>PEXBOUPLED2EBLK</t>
  </si>
  <si>
    <t>EXPRESSION - Plates - Edges 2 - PE - XL - 5 - Black</t>
  </si>
  <si>
    <t>3760231362519</t>
  </si>
  <si>
    <t>PEXBOUPLED2EBLU</t>
  </si>
  <si>
    <t>EXPRESSION - Plates - Edges 2 - PE - XL - 5 - Blue</t>
  </si>
  <si>
    <t>3760231362434</t>
  </si>
  <si>
    <t>PEXBOUPLED2EFLG</t>
  </si>
  <si>
    <t>EXPRESSION - Plates - Edges 2 - PE - XL - 5 - Fluo Green</t>
  </si>
  <si>
    <t>3760231362502</t>
  </si>
  <si>
    <t>PEXBOUPLED2EFLO</t>
  </si>
  <si>
    <t>EXPRESSION - Plates - Edges 2 - PE - XL - 5 - Fluo Orange</t>
  </si>
  <si>
    <t>3760231362472</t>
  </si>
  <si>
    <t>PEXBOUPLED2EFLP</t>
  </si>
  <si>
    <t>EXPRESSION - Plates - Edges 2 - PE - XL - 5 - Fluo Pink</t>
  </si>
  <si>
    <t>3760231362489</t>
  </si>
  <si>
    <t>PEXBOUPLED2EFLY</t>
  </si>
  <si>
    <t>EXPRESSION - Plates - Edges 2 - PE - XL - 5 - Fluo Yellow</t>
  </si>
  <si>
    <t>3760231362496</t>
  </si>
  <si>
    <t>PEXBOUPLED2EGRE</t>
  </si>
  <si>
    <t>EXPRESSION - Plates - Edges 2 - PE - XL - 5 - Green</t>
  </si>
  <si>
    <t>3760231362458</t>
  </si>
  <si>
    <t>PEXBOUPLED2EGRY</t>
  </si>
  <si>
    <t>EXPRESSION - Plates - Edges 2 - PE - XL - 5 - Grey</t>
  </si>
  <si>
    <t>3760231362540</t>
  </si>
  <si>
    <t>PEXBOUPLED2EMIN</t>
  </si>
  <si>
    <t>EXPRESSION - Plates - Edges 2 - PE - XL - 5 - Mint</t>
  </si>
  <si>
    <t>3760231414997</t>
  </si>
  <si>
    <t>PEXBOUPLED2ERED</t>
  </si>
  <si>
    <t>EXPRESSION - Plates - Edges 2 - PE - XL - 5 - Red</t>
  </si>
  <si>
    <t>3760231362441</t>
  </si>
  <si>
    <t>PEXBOUPLED2EVIO</t>
  </si>
  <si>
    <t>EXPRESSION - Plates - Edges 2 - PE - XL - 5 - Violet</t>
  </si>
  <si>
    <t>3760231362533</t>
  </si>
  <si>
    <t>PEXBOUPLED2EWHI</t>
  </si>
  <si>
    <t>EXPRESSION - Plates - Edges 2 - PE - XL - 5 - White</t>
  </si>
  <si>
    <t>3760231362526</t>
  </si>
  <si>
    <t>PEXBOUPLED2EYEL</t>
  </si>
  <si>
    <t>EXPRESSION - Plates - Edges 2 - PE - XL - 5 - Yellow</t>
  </si>
  <si>
    <t>3760231362465</t>
  </si>
  <si>
    <t>PEXBOUPLMSEBLK</t>
  </si>
  <si>
    <t>EXPRESSION - Plates - Mini Slopers - PE - L - 5 - Black</t>
  </si>
  <si>
    <t>3760231362755</t>
  </si>
  <si>
    <t>PEXBOUPLMSEBLU</t>
  </si>
  <si>
    <t>EXPRESSION - Plates - Mini Slopers - PE - L - 5 - Blue</t>
  </si>
  <si>
    <t>3760231362670</t>
  </si>
  <si>
    <t>PEXBOUPLMSEFLG</t>
  </si>
  <si>
    <t>EXPRESSION - Plates - Mini Slopers - PE - L - 5 - Fluo Green</t>
  </si>
  <si>
    <t>3760231362748</t>
  </si>
  <si>
    <t>PEXBOUPLMSEFLO</t>
  </si>
  <si>
    <t>EXPRESSION - Plates - Mini Slopers - PE - L - 5 - Fluo Orange</t>
  </si>
  <si>
    <t>3760231362717</t>
  </si>
  <si>
    <t>PEXBOUPLMSEFLP</t>
  </si>
  <si>
    <t>EXPRESSION - Plates - Mini Slopers - PE - L - 5 - Fluo Pink</t>
  </si>
  <si>
    <t>3760231362724</t>
  </si>
  <si>
    <t>PEXBOUPLMSEFLY</t>
  </si>
  <si>
    <t>EXPRESSION - Plates - Mini Slopers - PE - L - 5 - Fluo Yellow</t>
  </si>
  <si>
    <t>3760231362731</t>
  </si>
  <si>
    <t>PEXBOUPLMSEGRE</t>
  </si>
  <si>
    <t>EXPRESSION - Plates - Mini Slopers - PE - L - 5 - Green</t>
  </si>
  <si>
    <t>3760231362694</t>
  </si>
  <si>
    <t>PEXBOUPLMSEGRY</t>
  </si>
  <si>
    <t>EXPRESSION - Plates - Mini Slopers - PE - L - 5 - Grey</t>
  </si>
  <si>
    <t>3760231362786</t>
  </si>
  <si>
    <t>PEXBOUPLMSEMIN</t>
  </si>
  <si>
    <t>EXPRESSION - Plates - Mini Slopers - PE - L - 5 - Mint</t>
  </si>
  <si>
    <t>3760231415000</t>
  </si>
  <si>
    <t>PEXBOUPLMSERED</t>
  </si>
  <si>
    <t>EXPRESSION - Plates - Mini Slopers - PE - L - 5 - Red</t>
  </si>
  <si>
    <t>3760231362687</t>
  </si>
  <si>
    <t>PEXBOUPLMSEVIO</t>
  </si>
  <si>
    <t>EXPRESSION - Plates - Mini Slopers - PE - L - 5 - Violet</t>
  </si>
  <si>
    <t>3760231362779</t>
  </si>
  <si>
    <t>PEXBOUPLMSEWHI</t>
  </si>
  <si>
    <t>EXPRESSION - Plates - Mini Slopers - PE - L - 5 - White</t>
  </si>
  <si>
    <t>3760231362762</t>
  </si>
  <si>
    <t>PEXBOUPLMSEYEL</t>
  </si>
  <si>
    <t>EXPRESSION - Plates - Mini Slopers - PE - L - 5 - Yellow</t>
  </si>
  <si>
    <t>3760231362700</t>
  </si>
  <si>
    <t>PEXBOUPLSLEBLK</t>
  </si>
  <si>
    <t>EXPRESSION - Plates - Slopers - PE - XL - 5 - Black</t>
  </si>
  <si>
    <t>3760231362878</t>
  </si>
  <si>
    <t>PEXBOUPLSLEBLU</t>
  </si>
  <si>
    <t>EXPRESSION - Plates - Slopers - PE - XL - 5 - Blue</t>
  </si>
  <si>
    <t>3760231362793</t>
  </si>
  <si>
    <t>PEXBOUPLSLEFLG</t>
  </si>
  <si>
    <t>EXPRESSION - Plates - Slopers - PE - XL - 5 - Fluo Green</t>
  </si>
  <si>
    <t>3760231362861</t>
  </si>
  <si>
    <t>PEXBOUPLSLEFLO</t>
  </si>
  <si>
    <t>EXPRESSION - Plates - Slopers - PE - XL - 5 - Fluo Orange</t>
  </si>
  <si>
    <t>3760231362830</t>
  </si>
  <si>
    <t>PEXBOUPLSLEFLP</t>
  </si>
  <si>
    <t>EXPRESSION - Plates - Slopers - PE - XL - 5 - Fluo Pink</t>
  </si>
  <si>
    <t>3760231362847</t>
  </si>
  <si>
    <t>PEXBOUPLSLEFLY</t>
  </si>
  <si>
    <t>EXPRESSION - Plates - Slopers - PE - XL - 5 - Fluo Yellow</t>
  </si>
  <si>
    <t>3760231362854</t>
  </si>
  <si>
    <t>PEXBOUPLSLEGRE</t>
  </si>
  <si>
    <t>EXPRESSION - Plates - Slopers - PE - XL - 5 - Green</t>
  </si>
  <si>
    <t>3760231362816</t>
  </si>
  <si>
    <t>PEXBOUPLSLEGRY</t>
  </si>
  <si>
    <t>EXPRESSION - Plates - Slopers - PE - XL - 5 - Grey</t>
  </si>
  <si>
    <t>3760231362908</t>
  </si>
  <si>
    <t>PEXBOUPLSLEMIN</t>
  </si>
  <si>
    <t>EXPRESSION - Plates - Slopers - PE - XL - 5 - Mint</t>
  </si>
  <si>
    <t>3760231415017</t>
  </si>
  <si>
    <t>PEXBOUPLSLERED</t>
  </si>
  <si>
    <t>EXPRESSION - Plates - Slopers - PE - XL - 5 - Red</t>
  </si>
  <si>
    <t>3760231362809</t>
  </si>
  <si>
    <t>PEXBOUPLSLEVIO</t>
  </si>
  <si>
    <t>EXPRESSION - Plates - Slopers - PE - XL - 5 - Violet</t>
  </si>
  <si>
    <t>3760231362892</t>
  </si>
  <si>
    <t>PEXBOUPLSLEWHI</t>
  </si>
  <si>
    <t>EXPRESSION - Plates - Slopers - PE - XL - 5 - White</t>
  </si>
  <si>
    <t>3760231362885</t>
  </si>
  <si>
    <t>PEXBOUPLSLEYEL</t>
  </si>
  <si>
    <t>EXPRESSION - Plates - Slopers - PE - XL - 5 - Yellow</t>
  </si>
  <si>
    <t>3760231362823</t>
  </si>
  <si>
    <t>PEXBOUPUAN1BLK</t>
  </si>
  <si>
    <t>EXPRESSION - Pure - Angles 1 - PU - L - 5 - Black</t>
  </si>
  <si>
    <t>3760231353159</t>
  </si>
  <si>
    <t>PEXBOUPUAN1BLU</t>
  </si>
  <si>
    <t>EXPRESSION - Pure - Angles 1 - PU - L - 5 - Blue</t>
  </si>
  <si>
    <t>3760231353074</t>
  </si>
  <si>
    <t>PEXBOUPUAN1FLG</t>
  </si>
  <si>
    <t>EXPRESSION - Pure - Angles 1 - PU - L - 5 - Fluo Green</t>
  </si>
  <si>
    <t>3760231353142</t>
  </si>
  <si>
    <t>PEXBOUPUAN1FLO</t>
  </si>
  <si>
    <t>EXPRESSION - Pure - Angles 1 - PU - L - 5 - Fluo Orange</t>
  </si>
  <si>
    <t>3760231353111</t>
  </si>
  <si>
    <t>PEXBOUPUAN1FLP</t>
  </si>
  <si>
    <t>EXPRESSION - Pure - Angles 1 - PU - L - 5 - Fluo Pink</t>
  </si>
  <si>
    <t>3760231353128</t>
  </si>
  <si>
    <t>PEXBOUPUAN1FLY</t>
  </si>
  <si>
    <t>EXPRESSION - Pure - Angles 1 - PU - L - 5 - Fluo Yellow</t>
  </si>
  <si>
    <t>3760231353135</t>
  </si>
  <si>
    <t>PEXBOUPUAN1GRE</t>
  </si>
  <si>
    <t>EXPRESSION - Pure - Angles 1 - PU - L - 5 - Green</t>
  </si>
  <si>
    <t>3760231353098</t>
  </si>
  <si>
    <t>PEXBOUPUAN1GRY</t>
  </si>
  <si>
    <t>EXPRESSION - Pure - Angles 1 - PU - L - 5 - Grey</t>
  </si>
  <si>
    <t>3760231353180</t>
  </si>
  <si>
    <t>PEXBOUPUAN1MIN</t>
  </si>
  <si>
    <t>EXPRESSION - Pure - Angles 1 - PU - L - 5 - Mint</t>
  </si>
  <si>
    <t>3760231415024</t>
  </si>
  <si>
    <t>PEXBOUPUAN1RED</t>
  </si>
  <si>
    <t>EXPRESSION - Pure - Angles 1 - PU - L - 5 - Red</t>
  </si>
  <si>
    <t>3760231353081</t>
  </si>
  <si>
    <t>PEXBOUPUAN1VIO</t>
  </si>
  <si>
    <t>EXPRESSION - Pure - Angles 1 - PU - L - 5 - Violet</t>
  </si>
  <si>
    <t>3760231353173</t>
  </si>
  <si>
    <t>PEXBOUPUAN1WHI</t>
  </si>
  <si>
    <t>EXPRESSION - Pure - Angles 1 - PU - L - 5 - White</t>
  </si>
  <si>
    <t>3760231353166</t>
  </si>
  <si>
    <t>PEXBOUPUAN1YEL</t>
  </si>
  <si>
    <t>EXPRESSION - Pure - Angles 1 - PU - L - 5 - Yellow</t>
  </si>
  <si>
    <t>3760231353104</t>
  </si>
  <si>
    <t>PEXBOUPUEDLBLK</t>
  </si>
  <si>
    <t>EXPRESSION - Pure - Flat Edges L - PU - L - 10 - Black</t>
  </si>
  <si>
    <t>3760231353272</t>
  </si>
  <si>
    <t>PEXBOUPUEDLBLU</t>
  </si>
  <si>
    <t>EXPRESSION - Pure - Flat Edges L - PU - L - 10 - Blue</t>
  </si>
  <si>
    <t>3760231353197</t>
  </si>
  <si>
    <t>PEXBOUPUEDLFLG</t>
  </si>
  <si>
    <t>EXPRESSION - Pure - Flat Edges L - PU - L - 10 - Fluo Green</t>
  </si>
  <si>
    <t>3760231353265</t>
  </si>
  <si>
    <t>PEXBOUPUEDLFLO</t>
  </si>
  <si>
    <t>EXPRESSION - Pure - Flat Edges L - PU - L - 10 - Fluo Orange</t>
  </si>
  <si>
    <t>3760231353234</t>
  </si>
  <si>
    <t>PEXBOUPUEDLFLP</t>
  </si>
  <si>
    <t>EXPRESSION - Pure - Flat Edges L - PU - L - 10 - Fluo Pink</t>
  </si>
  <si>
    <t>3760231353241</t>
  </si>
  <si>
    <t>PEXBOUPUEDLFLY</t>
  </si>
  <si>
    <t>EXPRESSION - Pure - Flat Edges L - PU - L - 10 - Fluo Yellow</t>
  </si>
  <si>
    <t>3760231353258</t>
  </si>
  <si>
    <t>PEXBOUPUEDLGRE</t>
  </si>
  <si>
    <t>EXPRESSION - Pure - Flat Edges L - PU - L - 10 - Green</t>
  </si>
  <si>
    <t>3760231353210</t>
  </si>
  <si>
    <t>PEXBOUPUEDLGRY</t>
  </si>
  <si>
    <t>EXPRESSION - Pure - Flat Edges L - PU - L - 10 - Grey</t>
  </si>
  <si>
    <t>3760231353302</t>
  </si>
  <si>
    <t>PEXBOUPUEDLMIN</t>
  </si>
  <si>
    <t>EXPRESSION - Pure - Flat Edges L - PU - L - 10 - Mint</t>
  </si>
  <si>
    <t>3760231415031</t>
  </si>
  <si>
    <t>PEXBOUPUEDLRED</t>
  </si>
  <si>
    <t>EXPRESSION - Pure - Flat Edges L - PU - L - 10 - Red</t>
  </si>
  <si>
    <t>3760231353203</t>
  </si>
  <si>
    <t>PEXBOUPUEDLVIO</t>
  </si>
  <si>
    <t>EXPRESSION - Pure - Flat Edges L - PU - L - 10 - Violet</t>
  </si>
  <si>
    <t>3760231353296</t>
  </si>
  <si>
    <t>PEXBOUPUEDLWHI</t>
  </si>
  <si>
    <t>EXPRESSION - Pure - Flat Edges L - PU - L - 10 - White</t>
  </si>
  <si>
    <t>3760231353289</t>
  </si>
  <si>
    <t>PEXBOUPUEDLYEL</t>
  </si>
  <si>
    <t>EXPRESSION - Pure - Flat Edges L - PU - L - 10 - Yellow</t>
  </si>
  <si>
    <t>3760231353227</t>
  </si>
  <si>
    <t>PEXBOUPUEDXLBLK</t>
  </si>
  <si>
    <t>EXPRESSION - Pure - Flat Edges XXL - PU - XXL - 5 - Black</t>
  </si>
  <si>
    <t>3760231353395</t>
  </si>
  <si>
    <t>PEXBOUPUEDXLBLU</t>
  </si>
  <si>
    <t>EXPRESSION - Pure - Flat Edges XXL - PU - XXL - 5 - Blue</t>
  </si>
  <si>
    <t>3760231353319</t>
  </si>
  <si>
    <t>PEXBOUPUEDXLFLG</t>
  </si>
  <si>
    <t>EXPRESSION - Pure - Flat Edges XXL - PU - XXL - 5 - Fluo Green</t>
  </si>
  <si>
    <t>3760231353388</t>
  </si>
  <si>
    <t>PEXBOUPUEDXLFLO</t>
  </si>
  <si>
    <t>EXPRESSION - Pure - Flat Edges XXL - PU - XXL - 5 - Fluo Orange</t>
  </si>
  <si>
    <t>3760231353357</t>
  </si>
  <si>
    <t>PEXBOUPUEDXLFLP</t>
  </si>
  <si>
    <t>EXPRESSION - Pure - Flat Edges XXL - PU - XXL - 5 - Fluo Pink</t>
  </si>
  <si>
    <t>3760231353364</t>
  </si>
  <si>
    <t>PEXBOUPUEDXLFLY</t>
  </si>
  <si>
    <t>EXPRESSION - Pure - Flat Edges XXL - PU - XXL - 5 - Fluo Yellow</t>
  </si>
  <si>
    <t>3760231353371</t>
  </si>
  <si>
    <t>PEXBOUPUEDXLGRE</t>
  </si>
  <si>
    <t>EXPRESSION - Pure - Flat Edges XXL - PU - XXL - 5 - Green</t>
  </si>
  <si>
    <t>3760231353333</t>
  </si>
  <si>
    <t>PEXBOUPUEDXLGRY</t>
  </si>
  <si>
    <t>EXPRESSION - Pure - Flat Edges XXL - PU - XXL - 5 - Grey</t>
  </si>
  <si>
    <t>3760231353425</t>
  </si>
  <si>
    <t>PEXBOUPUEDXLMIN</t>
  </si>
  <si>
    <t>EXPRESSION - Pure - Flat Edges XXL - PU - XXL - 5 - Mint</t>
  </si>
  <si>
    <t>3760231415048</t>
  </si>
  <si>
    <t>PEXBOUPUEDXLRED</t>
  </si>
  <si>
    <t>EXPRESSION - Pure - Flat Edges XXL - PU - XXL - 5 - Red</t>
  </si>
  <si>
    <t>3760231353326</t>
  </si>
  <si>
    <t>PEXBOUPUEDXLVIO</t>
  </si>
  <si>
    <t>EXPRESSION - Pure - Flat Edges XXL - PU - XXL - 5 - Violet</t>
  </si>
  <si>
    <t>3760231353418</t>
  </si>
  <si>
    <t>PEXBOUPUEDXLWHI</t>
  </si>
  <si>
    <t>EXPRESSION - Pure - Flat Edges XXL - PU - XXL - 5 - White</t>
  </si>
  <si>
    <t>3760231353401</t>
  </si>
  <si>
    <t>PEXBOUPUEDXLYEL</t>
  </si>
  <si>
    <t>EXPRESSION - Pure - Flat Edges XXL - PU - XXL - 5 - Yellow</t>
  </si>
  <si>
    <t>3760231353340</t>
  </si>
  <si>
    <t>PEXBOUPUEG1BLK</t>
  </si>
  <si>
    <t>EXPRESSION - Pure - Eggs - PU - XL - 5 - Black</t>
  </si>
  <si>
    <t>3760231353630</t>
  </si>
  <si>
    <t>PEXBOUPUEG1BLU</t>
  </si>
  <si>
    <t>EXPRESSION - Pure - Eggs - PU - XL - 5 - Blue</t>
  </si>
  <si>
    <t>3760231353555</t>
  </si>
  <si>
    <t>PEXBOUPUEG1FLG</t>
  </si>
  <si>
    <t>EXPRESSION - Pure - Eggs - PU - XL - 5 - Fluo Green</t>
  </si>
  <si>
    <t>3760231353623</t>
  </si>
  <si>
    <t>PEXBOUPUEG1FLO</t>
  </si>
  <si>
    <t>EXPRESSION - Pure - Eggs - PU - XL - 5 - Fluo Orange</t>
  </si>
  <si>
    <t>3760231353593</t>
  </si>
  <si>
    <t>PEXBOUPUEG1FLP</t>
  </si>
  <si>
    <t>EXPRESSION - Pure - Eggs - PU - XL - 5 - Fluo Pink</t>
  </si>
  <si>
    <t>3760231353609</t>
  </si>
  <si>
    <t>PEXBOUPUEG1FLY</t>
  </si>
  <si>
    <t>EXPRESSION - Pure - Eggs - PU - XL - 5 - Fluo Yellow</t>
  </si>
  <si>
    <t>3760231353616</t>
  </si>
  <si>
    <t>PEXBOUPUEG1GRE</t>
  </si>
  <si>
    <t>EXPRESSION - Pure - Eggs - PU - XL - 5 - Green</t>
  </si>
  <si>
    <t>3760231353579</t>
  </si>
  <si>
    <t>PEXBOUPUEG1GRY</t>
  </si>
  <si>
    <t>EXPRESSION - Pure - Eggs - PU - XL - 5 - Grey</t>
  </si>
  <si>
    <t>3760231353661</t>
  </si>
  <si>
    <t>PEXBOUPUEG1MIN</t>
  </si>
  <si>
    <t>EXPRESSION - Pure - Eggs - PU - XL - 5 - Mint</t>
  </si>
  <si>
    <t>3760231415055</t>
  </si>
  <si>
    <t>PEXBOUPUEG1RED</t>
  </si>
  <si>
    <t>EXPRESSION - Pure - Eggs - PU - XL - 5 - Red</t>
  </si>
  <si>
    <t>3760231353562</t>
  </si>
  <si>
    <t>PEXBOUPUEG1VIO</t>
  </si>
  <si>
    <t>EXPRESSION - Pure - Eggs - PU - XL - 5 - Violet</t>
  </si>
  <si>
    <t>3760231353654</t>
  </si>
  <si>
    <t>PEXBOUPUEG1WHI</t>
  </si>
  <si>
    <t>EXPRESSION - Pure - Eggs - PU - XL - 5 - White</t>
  </si>
  <si>
    <t>3760231353647</t>
  </si>
  <si>
    <t>PEXBOUPUEG1YEL</t>
  </si>
  <si>
    <t>EXPRESSION - Pure - Eggs - PU - XL - 5 - Yellow</t>
  </si>
  <si>
    <t>3760231353586</t>
  </si>
  <si>
    <t>PEXBOUPUFELEBLK</t>
  </si>
  <si>
    <t>EXPRESSION - Pure - Flat Edges L - PE - L - 10 - Black</t>
  </si>
  <si>
    <t>3760231358437</t>
  </si>
  <si>
    <t>PEXBOUPUFELEBLU</t>
  </si>
  <si>
    <t>EXPRESSION - Pure - Flat Edges L - PE - L - 10 - Blue</t>
  </si>
  <si>
    <t>3760231358352</t>
  </si>
  <si>
    <t>PEXBOUPUFELEFLG</t>
  </si>
  <si>
    <t>EXPRESSION - Pure - Flat Edges L - PE - L - 10 - Fluo Green</t>
  </si>
  <si>
    <t>3760231358420</t>
  </si>
  <si>
    <t>PEXBOUPUFELEFLO</t>
  </si>
  <si>
    <t>EXPRESSION - Pure - Flat Edges L - PE - L - 10 - Fluo Orange</t>
  </si>
  <si>
    <t>3760231358390</t>
  </si>
  <si>
    <t>PEXBOUPUFELEFLP</t>
  </si>
  <si>
    <t>EXPRESSION - Pure - Flat Edges L - PE - L - 10 - Fluo Pink</t>
  </si>
  <si>
    <t>3760231358406</t>
  </si>
  <si>
    <t>PEXBOUPUFELEFLY</t>
  </si>
  <si>
    <t>EXPRESSION - Pure - Flat Edges L - PE - L - 10 - Fluo Yellow</t>
  </si>
  <si>
    <t>3760231358413</t>
  </si>
  <si>
    <t>PEXBOUPUFELEGRE</t>
  </si>
  <si>
    <t>EXPRESSION - Pure - Flat Edges L - PE - L - 10 - Green</t>
  </si>
  <si>
    <t>3760231358376</t>
  </si>
  <si>
    <t>PEXBOUPUFELEGRY</t>
  </si>
  <si>
    <t>EXPRESSION - Pure - Flat Edges L - PE - L - 10 - Grey</t>
  </si>
  <si>
    <t>3760231358468</t>
  </si>
  <si>
    <t>PEXBOUPUFELEMIN</t>
  </si>
  <si>
    <t>EXPRESSION - Pure - Flat Edges L - PE - L - 10 - Mint</t>
  </si>
  <si>
    <t>3760231415062</t>
  </si>
  <si>
    <t>PEXBOUPUFELERED</t>
  </si>
  <si>
    <t>EXPRESSION - Pure - Flat Edges L - PE - L - 10 - Red</t>
  </si>
  <si>
    <t>3760231358369</t>
  </si>
  <si>
    <t>PEXBOUPUFELEVIO</t>
  </si>
  <si>
    <t>EXPRESSION - Pure - Flat Edges L - PE - L - 10 - Violet</t>
  </si>
  <si>
    <t>3760231358451</t>
  </si>
  <si>
    <t>PEXBOUPUFELEWHI</t>
  </si>
  <si>
    <t>EXPRESSION - Pure - Flat Edges L - PE - L - 10 - White</t>
  </si>
  <si>
    <t>3760231358444</t>
  </si>
  <si>
    <t>PEXBOUPUFELEYEL</t>
  </si>
  <si>
    <t>EXPRESSION - Pure - Flat Edges L - PE - L - 10 - Yellow</t>
  </si>
  <si>
    <t>3760231358383</t>
  </si>
  <si>
    <t>PEXBOUPUFEXXLEBLK</t>
  </si>
  <si>
    <t>EXPRESSION - Pure - Flat Edges XXL - PE - XXL - 5 - Black</t>
  </si>
  <si>
    <t>3760231358550</t>
  </si>
  <si>
    <t>PEXBOUPUFEXXLEBLU</t>
  </si>
  <si>
    <t>EXPRESSION - Pure - Flat Edges XXL - PE - XXL - 5 - Blue</t>
  </si>
  <si>
    <t>3760231358475</t>
  </si>
  <si>
    <t>PEXBOUPUFEXXLEFLG</t>
  </si>
  <si>
    <t>EXPRESSION - Pure - Flat Edges XXL - PE - XXL - 5 - Fluo Green</t>
  </si>
  <si>
    <t>3760231358543</t>
  </si>
  <si>
    <t>PEXBOUPUFEXXLEFLO</t>
  </si>
  <si>
    <t>EXPRESSION - Pure - Flat Edges XXL - PE - XXL - 5 - Fluo Orange</t>
  </si>
  <si>
    <t>3760231358512</t>
  </si>
  <si>
    <t>PEXBOUPUFEXXLEFLP</t>
  </si>
  <si>
    <t>EXPRESSION - Pure - Flat Edges XXL - PE - XXL - 5 - Fluo Pink</t>
  </si>
  <si>
    <t>3760231358529</t>
  </si>
  <si>
    <t>PEXBOUPUFEXXLEFLY</t>
  </si>
  <si>
    <t>EXPRESSION - Pure - Flat Edges XXL - PE - XXL - 5 - Fluo Yellow</t>
  </si>
  <si>
    <t>3760231358536</t>
  </si>
  <si>
    <t>PEXBOUPUFEXXLEGRE</t>
  </si>
  <si>
    <t>EXPRESSION - Pure - Flat Edges XXL - PE - XXL - 5 - Green</t>
  </si>
  <si>
    <t>3760231358499</t>
  </si>
  <si>
    <t>PEXBOUPUFEXXLEGRY</t>
  </si>
  <si>
    <t>EXPRESSION - Pure - Flat Edges XXL - PE - XXL - 5 - Grey</t>
  </si>
  <si>
    <t>3760231358581</t>
  </si>
  <si>
    <t>PEXBOUPUFEXXLEMIN</t>
  </si>
  <si>
    <t>EXPRESSION - Pure - Flat Edges XXL - PE - XXL - 5 - Mint</t>
  </si>
  <si>
    <t>3760231415079</t>
  </si>
  <si>
    <t>PEXBOUPUFEXXLERED</t>
  </si>
  <si>
    <t>EXPRESSION - Pure - Flat Edges XXL - PE - XXL - 5 - Red</t>
  </si>
  <si>
    <t>3760231358482</t>
  </si>
  <si>
    <t>PEXBOUPUFEXXLEVIO</t>
  </si>
  <si>
    <t>EXPRESSION - Pure - Flat Edges XXL - PE - XXL - 5 - Violet</t>
  </si>
  <si>
    <t>3760231358574</t>
  </si>
  <si>
    <t>PEXBOUPUFEXXLEWHI</t>
  </si>
  <si>
    <t>EXPRESSION - Pure - Flat Edges XXL - PE - XXL - 5 - White</t>
  </si>
  <si>
    <t>3760231358567</t>
  </si>
  <si>
    <t>PEXBOUPUFEXXLEYEL</t>
  </si>
  <si>
    <t>EXPRESSION - Pure - Flat Edges XXL - PE - XXL - 5 - Yellow</t>
  </si>
  <si>
    <t>3760231358505</t>
  </si>
  <si>
    <t>PEXBOUPULMV1BLK</t>
  </si>
  <si>
    <t>EXPRESSION - Pure - Lip Mini Volume 1 - PU - XXL - 1 - Black</t>
  </si>
  <si>
    <t>3760231361192</t>
  </si>
  <si>
    <t>PEXBOUPULMV1BLU</t>
  </si>
  <si>
    <t>EXPRESSION - Pure - Lip Mini Volume 1 - PU - XXL - 1 - Blue</t>
  </si>
  <si>
    <t>3760231361116</t>
  </si>
  <si>
    <t>PEXBOUPULMV1FLG</t>
  </si>
  <si>
    <t>EXPRESSION - Pure - Lip Mini Volume 1 - PU - XXL - 1 - Fluo Green</t>
  </si>
  <si>
    <t>3760231361185</t>
  </si>
  <si>
    <t>PEXBOUPULMV1FLO</t>
  </si>
  <si>
    <t>EXPRESSION - Pure - Lip Mini Volume 1 - PU - XXL - 1 - Fluo Orange</t>
  </si>
  <si>
    <t>3760231361154</t>
  </si>
  <si>
    <t>PEXBOUPULMV1FLP</t>
  </si>
  <si>
    <t>EXPRESSION - Pure - Lip Mini Volume 1 - PU - XXL - 1 - Fluo Pink</t>
  </si>
  <si>
    <t>3760231361161</t>
  </si>
  <si>
    <t>PEXBOUPULMV1FLY</t>
  </si>
  <si>
    <t>EXPRESSION - Pure - Lip Mini Volume 1 - PU - XXL - 1 - Fluo Yellow</t>
  </si>
  <si>
    <t>3760231361178</t>
  </si>
  <si>
    <t>PEXBOUPULMV1GRE</t>
  </si>
  <si>
    <t>EXPRESSION - Pure - Lip Mini Volume 1 - PU - XXL - 1 - Green</t>
  </si>
  <si>
    <t>3760231361130</t>
  </si>
  <si>
    <t>PEXBOUPULMV1GRY</t>
  </si>
  <si>
    <t>EXPRESSION - Pure - Lip Mini Volume 1 - PU - XXL - 1 - Grey</t>
  </si>
  <si>
    <t>3760231361222</t>
  </si>
  <si>
    <t>PEXBOUPULMV1MIN</t>
  </si>
  <si>
    <t>EXPRESSION - Pure - Lip Mini Volume 1 - PU - XXL - 1 - Mint</t>
  </si>
  <si>
    <t>3760231415086</t>
  </si>
  <si>
    <t>PEXBOUPULMV1RED</t>
  </si>
  <si>
    <t>EXPRESSION - Pure - Lip Mini Volume 1 - PU - XXL - 1 - Red</t>
  </si>
  <si>
    <t>3760231361123</t>
  </si>
  <si>
    <t>PEXBOUPULMV1VIO</t>
  </si>
  <si>
    <t>EXPRESSION - Pure - Lip Mini Volume 1 - PU - XXL - 1 - Violet</t>
  </si>
  <si>
    <t>3760231361215</t>
  </si>
  <si>
    <t>PEXBOUPULMV1WHI</t>
  </si>
  <si>
    <t>EXPRESSION - Pure - Lip Mini Volume 1 - PU - XXL - 1 - White</t>
  </si>
  <si>
    <t>3760231361208</t>
  </si>
  <si>
    <t>PEXBOUPULMV1YEL</t>
  </si>
  <si>
    <t>EXPRESSION - Pure - Lip Mini Volume 1 - PU - XXL - 1 - Yellow</t>
  </si>
  <si>
    <t>3760231361147</t>
  </si>
  <si>
    <t>PEXBOUPULMV2BLK</t>
  </si>
  <si>
    <t>EXPRESSION - Pure - Lip Mini Volume 2 - PU - XXL - 1 - Black</t>
  </si>
  <si>
    <t>3760231361314</t>
  </si>
  <si>
    <t>PEXBOUPULMV2BLU</t>
  </si>
  <si>
    <t>EXPRESSION - Pure - Lip Mini Volume 2 - PU - XXL - 1 - Blue</t>
  </si>
  <si>
    <t>3760231361239</t>
  </si>
  <si>
    <t>PEXBOUPULMV2FLG</t>
  </si>
  <si>
    <t>EXPRESSION - Pure - Lip Mini Volume 2 - PU - XXL - 1 - Fluo Green</t>
  </si>
  <si>
    <t>3760231361307</t>
  </si>
  <si>
    <t>PEXBOUPULMV2FLO</t>
  </si>
  <si>
    <t>EXPRESSION - Pure - Lip Mini Volume 2 - PU - XXL - 1 - Fluo Orange</t>
  </si>
  <si>
    <t>3760231361277</t>
  </si>
  <si>
    <t>PEXBOUPULMV2FLP</t>
  </si>
  <si>
    <t>EXPRESSION - Pure - Lip Mini Volume 2 - PU - XXL - 1 - Fluo Pink</t>
  </si>
  <si>
    <t>3760231361284</t>
  </si>
  <si>
    <t>PEXBOUPULMV2FLY</t>
  </si>
  <si>
    <t>EXPRESSION - Pure - Lip Mini Volume 2 - PU - XXL - 1 - Fluo Yellow</t>
  </si>
  <si>
    <t>3760231361291</t>
  </si>
  <si>
    <t>PEXBOUPULMV2GRE</t>
  </si>
  <si>
    <t>EXPRESSION - Pure - Lip Mini Volume 2 - PU - XXL - 1 - Green</t>
  </si>
  <si>
    <t>3760231361253</t>
  </si>
  <si>
    <t>PEXBOUPULMV2GRY</t>
  </si>
  <si>
    <t>EXPRESSION - Pure - Lip Mini Volume 2 - PU - XXL - 1 - Grey</t>
  </si>
  <si>
    <t>3760231361345</t>
  </si>
  <si>
    <t>PEXBOUPULMV2MIN</t>
  </si>
  <si>
    <t>EXPRESSION - Pure - Lip Mini Volume 2 - PU - XXL - 1 - Mint</t>
  </si>
  <si>
    <t>3760231415093</t>
  </si>
  <si>
    <t>PEXBOUPULMV2RED</t>
  </si>
  <si>
    <t>EXPRESSION - Pure - Lip Mini Volume 2 - PU - XXL - 1 - Red</t>
  </si>
  <si>
    <t>3760231361246</t>
  </si>
  <si>
    <t>PEXBOUPULMV2VIO</t>
  </si>
  <si>
    <t>EXPRESSION - Pure - Lip Mini Volume 2 - PU - XXL - 1 - Violet</t>
  </si>
  <si>
    <t>3760231361338</t>
  </si>
  <si>
    <t>PEXBOUPULMV2WHI</t>
  </si>
  <si>
    <t>EXPRESSION - Pure - Lip Mini Volume 2 - PU - XXL - 1 - White</t>
  </si>
  <si>
    <t>3760231361321</t>
  </si>
  <si>
    <t>PEXBOUPULMV2YEL</t>
  </si>
  <si>
    <t>EXPRESSION - Pure - Lip Mini Volume 2 - PU - XXL - 1 - Yellow</t>
  </si>
  <si>
    <t>3760231361260</t>
  </si>
  <si>
    <t>PEXBOUPULMV3BLK</t>
  </si>
  <si>
    <t>EXPRESSION - Pure - Lip Mini Volume 3 - PU - XXL - 1 - Black</t>
  </si>
  <si>
    <t>3760231361437</t>
  </si>
  <si>
    <t>PEXBOUPULMV3BLU</t>
  </si>
  <si>
    <t>EXPRESSION - Pure - Lip Mini Volume 3 - PU - XXL - 1 - Blue</t>
  </si>
  <si>
    <t>3760231361352</t>
  </si>
  <si>
    <t>PEXBOUPULMV3FLG</t>
  </si>
  <si>
    <t>EXPRESSION - Pure - Lip Mini Volume 3 - PU - XXL - 1 - Fluo Green</t>
  </si>
  <si>
    <t>3760231361420</t>
  </si>
  <si>
    <t>PEXBOUPULMV3FLO</t>
  </si>
  <si>
    <t>EXPRESSION - Pure - Lip Mini Volume 3 - PU - XXL - 1 - Fluo Orange</t>
  </si>
  <si>
    <t>3760231361390</t>
  </si>
  <si>
    <t>PEXBOUPULMV3FLP</t>
  </si>
  <si>
    <t>EXPRESSION - Pure - Lip Mini Volume 3 - PU - XXL - 1 - Fluo Pink</t>
  </si>
  <si>
    <t>3760231361406</t>
  </si>
  <si>
    <t>PEXBOUPULMV3FLY</t>
  </si>
  <si>
    <t>EXPRESSION - Pure - Lip Mini Volume 3 - PU - XXL - 1 - Fluo Yellow</t>
  </si>
  <si>
    <t>3760231361413</t>
  </si>
  <si>
    <t>PEXBOUPULMV3GRE</t>
  </si>
  <si>
    <t>EXPRESSION - Pure - Lip Mini Volume 3 - PU - XXL - 1 - Green</t>
  </si>
  <si>
    <t>3760231361376</t>
  </si>
  <si>
    <t>PEXBOUPULMV3GRY</t>
  </si>
  <si>
    <t>EXPRESSION - Pure - Lip Mini Volume 3 - PU - XXL - 1 - Grey</t>
  </si>
  <si>
    <t>3760231361468</t>
  </si>
  <si>
    <t>PEXBOUPULMV3MIN</t>
  </si>
  <si>
    <t>EXPRESSION - Pure - Lip Mini Volume 3 - PU - XXL - 1 - Mint</t>
  </si>
  <si>
    <t>3760231415109</t>
  </si>
  <si>
    <t>PEXBOUPULMV3RED</t>
  </si>
  <si>
    <t>EXPRESSION - Pure - Lip Mini Volume 3 - PU - XXL - 1 - Red</t>
  </si>
  <si>
    <t>3760231361369</t>
  </si>
  <si>
    <t>PEXBOUPULMV3VIO</t>
  </si>
  <si>
    <t>EXPRESSION - Pure - Lip Mini Volume 3 - PU - XXL - 1 - Violet</t>
  </si>
  <si>
    <t>3760231361451</t>
  </si>
  <si>
    <t>PEXBOUPULMV3WHI</t>
  </si>
  <si>
    <t>EXPRESSION - Pure - Lip Mini Volume 3 - PU - XXL - 1 - White</t>
  </si>
  <si>
    <t>3760231361444</t>
  </si>
  <si>
    <t>PEXBOUPULMV3YEL</t>
  </si>
  <si>
    <t>EXPRESSION - Pure - Lip Mini Volume 3 - PU - XXL - 1 - Yellow</t>
  </si>
  <si>
    <t>3760231361383</t>
  </si>
  <si>
    <t>PEXBOUPULMV4BLK</t>
  </si>
  <si>
    <t>EXPRESSION - Pure - Lip Mini Volume 4 - PU - XXL - 1 - Black</t>
  </si>
  <si>
    <t>3760231361550</t>
  </si>
  <si>
    <t>PEXBOUPULMV4BLU</t>
  </si>
  <si>
    <t>EXPRESSION - Pure - Lip Mini Volume 4 - PU - XXL - 1 - Blue</t>
  </si>
  <si>
    <t>3760231361475</t>
  </si>
  <si>
    <t>PEXBOUPULMV4FLG</t>
  </si>
  <si>
    <t>EXPRESSION - Pure - Lip Mini Volume 4 - PU - XXL - 1 - Fluo Green</t>
  </si>
  <si>
    <t>3760231361543</t>
  </si>
  <si>
    <t>PEXBOUPULMV4FLO</t>
  </si>
  <si>
    <t>EXPRESSION - Pure - Lip Mini Volume 4 - PU - XXL - 1 - Fluo Orange</t>
  </si>
  <si>
    <t>3760231361512</t>
  </si>
  <si>
    <t>PEXBOUPULMV4FLP</t>
  </si>
  <si>
    <t>EXPRESSION - Pure - Lip Mini Volume 4 - PU - XXL - 1 - Fluo Pink</t>
  </si>
  <si>
    <t>3760231361529</t>
  </si>
  <si>
    <t>PEXBOUPULMV4FLY</t>
  </si>
  <si>
    <t>EXPRESSION - Pure - Lip Mini Volume 4 - PU - XXL - 1 - Fluo Yellow</t>
  </si>
  <si>
    <t>3760231361536</t>
  </si>
  <si>
    <t>PEXBOUPULMV4GRE</t>
  </si>
  <si>
    <t>EXPRESSION - Pure - Lip Mini Volume 4 - PU - XXL - 1 - Green</t>
  </si>
  <si>
    <t>3760231361499</t>
  </si>
  <si>
    <t>PEXBOUPULMV4GRY</t>
  </si>
  <si>
    <t>EXPRESSION - Pure - Lip Mini Volume 4 - PU - XXL - 1 - Grey</t>
  </si>
  <si>
    <t>3760231361581</t>
  </si>
  <si>
    <t>PEXBOUPULMV4MIN</t>
  </si>
  <si>
    <t>EXPRESSION - Pure - Lip Mini Volume 4 - PU - XXL - 1 - Mint</t>
  </si>
  <si>
    <t>3760231415116</t>
  </si>
  <si>
    <t>PEXBOUPULMV4RED</t>
  </si>
  <si>
    <t>EXPRESSION - Pure - Lip Mini Volume 4 - PU - XXL - 1 - Red</t>
  </si>
  <si>
    <t>3760231361482</t>
  </si>
  <si>
    <t>PEXBOUPULMV4VIO</t>
  </si>
  <si>
    <t>EXPRESSION - Pure - Lip Mini Volume 4 - PU - XXL - 1 - Violet</t>
  </si>
  <si>
    <t>3760231361574</t>
  </si>
  <si>
    <t>PEXBOUPULMV4WHI</t>
  </si>
  <si>
    <t>EXPRESSION - Pure - Lip Mini Volume 4 - PU - XXL - 1 - White</t>
  </si>
  <si>
    <t>3760231361567</t>
  </si>
  <si>
    <t>PEXBOUPULMV4YEL</t>
  </si>
  <si>
    <t>EXPRESSION - Pure - Lip Mini Volume 4 - PU - XXL - 1 - Yellow</t>
  </si>
  <si>
    <t>3760231361505</t>
  </si>
  <si>
    <t>PEXBOUPULMV5BLK</t>
  </si>
  <si>
    <t>EXPRESSION - Pure - Lip Mini Volume 5 - PU - XXL - 1 - Black</t>
  </si>
  <si>
    <t>3760231361673</t>
  </si>
  <si>
    <t>PEXBOUPULMV5BLU</t>
  </si>
  <si>
    <t>EXPRESSION - Pure - Lip Mini Volume 5 - PU - XXL - 1 - Blue</t>
  </si>
  <si>
    <t>3760231361598</t>
  </si>
  <si>
    <t>PEXBOUPULMV5FLG</t>
  </si>
  <si>
    <t>EXPRESSION - Pure - Lip Mini Volume 5 - PU - XXL - 1 - Fluo Green</t>
  </si>
  <si>
    <t>3760231361666</t>
  </si>
  <si>
    <t>PEXBOUPULMV5FLO</t>
  </si>
  <si>
    <t>EXPRESSION - Pure - Lip Mini Volume 5 - PU - XXL - 1 - Fluo Orange</t>
  </si>
  <si>
    <t>3760231361635</t>
  </si>
  <si>
    <t>PEXBOUPULMV5FLP</t>
  </si>
  <si>
    <t>EXPRESSION - Pure - Lip Mini Volume 5 - PU - XXL - 1 - Fluo Pink</t>
  </si>
  <si>
    <t>3760231361642</t>
  </si>
  <si>
    <t>PEXBOUPULMV5FLY</t>
  </si>
  <si>
    <t>EXPRESSION - Pure - Lip Mini Volume 5 - PU - XXL - 1 - Fluo Yellow</t>
  </si>
  <si>
    <t>3760231361659</t>
  </si>
  <si>
    <t>PEXBOUPULMV5GRE</t>
  </si>
  <si>
    <t>EXPRESSION - Pure - Lip Mini Volume 5 - PU - XXL - 1 - Green</t>
  </si>
  <si>
    <t>3760231361611</t>
  </si>
  <si>
    <t>PEXBOUPULMV5GRY</t>
  </si>
  <si>
    <t>EXPRESSION - Pure - Lip Mini Volume 5 - PU - XXL - 1 - Grey</t>
  </si>
  <si>
    <t>3760231361703</t>
  </si>
  <si>
    <t>PEXBOUPULMV5MIN</t>
  </si>
  <si>
    <t>EXPRESSION - Pure - Lip Mini Volume 5 - PU - XXL - 1 - Mint</t>
  </si>
  <si>
    <t>3760231415123</t>
  </si>
  <si>
    <t>PEXBOUPULMV5RED</t>
  </si>
  <si>
    <t>EXPRESSION - Pure - Lip Mini Volume 5 - PU - XXL - 1 - Red</t>
  </si>
  <si>
    <t>3760231361604</t>
  </si>
  <si>
    <t>PEXBOUPULMV5VIO</t>
  </si>
  <si>
    <t>EXPRESSION - Pure - Lip Mini Volume 5 - PU - XXL - 1 - Violet</t>
  </si>
  <si>
    <t>3760231361697</t>
  </si>
  <si>
    <t>PEXBOUPULMV5WHI</t>
  </si>
  <si>
    <t>EXPRESSION - Pure - Lip Mini Volume 5 - PU - XXL - 1 - White</t>
  </si>
  <si>
    <t>3760231361680</t>
  </si>
  <si>
    <t>PEXBOUPULMV5YEL</t>
  </si>
  <si>
    <t>EXPRESSION - Pure - Lip Mini Volume 5 - PU - XXL - 1 - Yellow</t>
  </si>
  <si>
    <t>3760231361628</t>
  </si>
  <si>
    <t>PEXBOUPULOEEBLK</t>
  </si>
  <si>
    <t>EXPRESSION - Pure - Long Edges - PE - XL - 5 - Black</t>
  </si>
  <si>
    <t>3760231359151</t>
  </si>
  <si>
    <t>PEXBOUPULOEEBLU</t>
  </si>
  <si>
    <t>EXPRESSION - Pure - Long Edges - PE - XL - 5 - Blue</t>
  </si>
  <si>
    <t>3760231359076</t>
  </si>
  <si>
    <t>PEXBOUPULOEEFLG</t>
  </si>
  <si>
    <t>EXPRESSION - Pure - Long Edges - PE - XL - 5 - Fluo Green</t>
  </si>
  <si>
    <t>3760231359144</t>
  </si>
  <si>
    <t>PEXBOUPULOEEFLO</t>
  </si>
  <si>
    <t>EXPRESSION - Pure - Long Edges - PE - XL - 5 - Fluo Orange</t>
  </si>
  <si>
    <t>3760231359113</t>
  </si>
  <si>
    <t>PEXBOUPULOEEFLP</t>
  </si>
  <si>
    <t>EXPRESSION - Pure - Long Edges - PE - XL - 5 - Fluo Pink</t>
  </si>
  <si>
    <t>3760231359120</t>
  </si>
  <si>
    <t>PEXBOUPULOEEFLY</t>
  </si>
  <si>
    <t>EXPRESSION - Pure - Long Edges - PE - XL - 5 - Fluo Yellow</t>
  </si>
  <si>
    <t>3760231359137</t>
  </si>
  <si>
    <t>PEXBOUPULOEEGRE</t>
  </si>
  <si>
    <t>EXPRESSION - Pure - Long Edges - PE - XL - 5 - Green</t>
  </si>
  <si>
    <t>3760231359090</t>
  </si>
  <si>
    <t>PEXBOUPULOEEGRY</t>
  </si>
  <si>
    <t>EXPRESSION - Pure - Long Edges - PE - XL - 5 - Grey</t>
  </si>
  <si>
    <t>3760231359182</t>
  </si>
  <si>
    <t>PEXBOUPULOEEMIN</t>
  </si>
  <si>
    <t>EXPRESSION - Pure - Long Edges - PE - XL - 5 - Mint</t>
  </si>
  <si>
    <t>3760231415130</t>
  </si>
  <si>
    <t>PEXBOUPULOEERED</t>
  </si>
  <si>
    <t>EXPRESSION - Pure - Long Edges - PE - XL - 5 - Red</t>
  </si>
  <si>
    <t>3760231359083</t>
  </si>
  <si>
    <t>PEXBOUPULOEEVIO</t>
  </si>
  <si>
    <t>EXPRESSION - Pure - Long Edges - PE - XL - 5 - Violet</t>
  </si>
  <si>
    <t>3760231359175</t>
  </si>
  <si>
    <t>PEXBOUPULOEEWHI</t>
  </si>
  <si>
    <t>EXPRESSION - Pure - Long Edges - PE - XL - 5 - White</t>
  </si>
  <si>
    <t>3760231359168</t>
  </si>
  <si>
    <t>PEXBOUPULOEEYEL</t>
  </si>
  <si>
    <t>EXPRESSION - Pure - Long Edges - PE - XL - 5 - Yellow</t>
  </si>
  <si>
    <t>3760231359106</t>
  </si>
  <si>
    <t>PEXBOUPUMV1BLK</t>
  </si>
  <si>
    <t>EXPRESSION - Pure - Mini Volume 1 - PU - 3XL - 1 - Black</t>
  </si>
  <si>
    <t>3760231353753</t>
  </si>
  <si>
    <t>PEXBOUPUMV1BLU</t>
  </si>
  <si>
    <t>EXPRESSION - Pure - Mini Volume 1 - PU - 3XL - 1 - Blue</t>
  </si>
  <si>
    <t>3760231353678</t>
  </si>
  <si>
    <t>PEXBOUPUMV1EBLK</t>
  </si>
  <si>
    <t>EXPRESSION - Pure - Mini Volume 1 - PE - XXL - 1 - Black</t>
  </si>
  <si>
    <t>3760231360355</t>
  </si>
  <si>
    <t>PEXBOUPUMV1EBLU</t>
  </si>
  <si>
    <t>EXPRESSION - Pure - Mini Volume 1 - PE - XXL - 1 - Blue</t>
  </si>
  <si>
    <t>3760231360270</t>
  </si>
  <si>
    <t>PEXBOUPUMV1EFLG</t>
  </si>
  <si>
    <t>EXPRESSION - Pure - Mini Volume 1 - PE - XXL - 1 - Fluo Green</t>
  </si>
  <si>
    <t>3760231360348</t>
  </si>
  <si>
    <t>PEXBOUPUMV1EFLO</t>
  </si>
  <si>
    <t>EXPRESSION - Pure - Mini Volume 1 - PE - XXL - 1 - Fluo Orange</t>
  </si>
  <si>
    <t>3760231360317</t>
  </si>
  <si>
    <t>PEXBOUPUMV1EFLP</t>
  </si>
  <si>
    <t>EXPRESSION - Pure - Mini Volume 1 - PE - XXL - 1 - Fluo Pink</t>
  </si>
  <si>
    <t>3760231360324</t>
  </si>
  <si>
    <t>PEXBOUPUMV1EFLY</t>
  </si>
  <si>
    <t>EXPRESSION - Pure - Mini Volume 1 - PE - XXL - 1 - Fluo Yellow</t>
  </si>
  <si>
    <t>3760231360331</t>
  </si>
  <si>
    <t>PEXBOUPUMV1EGRE</t>
  </si>
  <si>
    <t>EXPRESSION - Pure - Mini Volume 1 - PE - XXL - 1 - Green</t>
  </si>
  <si>
    <t>3760231360294</t>
  </si>
  <si>
    <t>PEXBOUPUMV1EGRY</t>
  </si>
  <si>
    <t>EXPRESSION - Pure - Mini Volume 1 - PE - XXL - 1 - Grey</t>
  </si>
  <si>
    <t>3760231360386</t>
  </si>
  <si>
    <t>PEXBOUPUMV1EMIN</t>
  </si>
  <si>
    <t>EXPRESSION - Pure - Mini Volume 1 - PE - XXL - 1 - Mint</t>
  </si>
  <si>
    <t>3760231415154</t>
  </si>
  <si>
    <t>PEXBOUPUMV1ERED</t>
  </si>
  <si>
    <t>EXPRESSION - Pure - Mini Volume 1 - PE - XXL - 1 - Red</t>
  </si>
  <si>
    <t>3760231360287</t>
  </si>
  <si>
    <t>PEXBOUPUMV1EVIO</t>
  </si>
  <si>
    <t>EXPRESSION - Pure - Mini Volume 1 - PE - XXL - 1 - Violet</t>
  </si>
  <si>
    <t>3760231360379</t>
  </si>
  <si>
    <t>PEXBOUPUMV1EWHI</t>
  </si>
  <si>
    <t>EXPRESSION - Pure - Mini Volume 1 - PE - XXL - 1 - White</t>
  </si>
  <si>
    <t>3760231360362</t>
  </si>
  <si>
    <t>PEXBOUPUMV1EYEL</t>
  </si>
  <si>
    <t>EXPRESSION - Pure - Mini Volume 1 - PE - XXL - 1 - Yellow</t>
  </si>
  <si>
    <t>3760231360300</t>
  </si>
  <si>
    <t>PEXBOUPUMV1FLG</t>
  </si>
  <si>
    <t>EXPRESSION - Pure - Mini Volume 1 - PU - 3XL - 1 - Fluo Green</t>
  </si>
  <si>
    <t>3760231353746</t>
  </si>
  <si>
    <t>PEXBOUPUMV1FLO</t>
  </si>
  <si>
    <t>EXPRESSION - Pure - Mini Volume 1 - PU - 3XL - 1 - Fluo Orange</t>
  </si>
  <si>
    <t>3760231353715</t>
  </si>
  <si>
    <t>PEXBOUPUMV1FLP</t>
  </si>
  <si>
    <t>EXPRESSION - Pure - Mini Volume 1 - PU - 3XL - 1 - Fluo Pink</t>
  </si>
  <si>
    <t>3760231353722</t>
  </si>
  <si>
    <t>PEXBOUPUMV1FLY</t>
  </si>
  <si>
    <t>EXPRESSION - Pure - Mini Volume 1 - PU - 3XL - 1 - Fluo Yellow</t>
  </si>
  <si>
    <t>3760231353739</t>
  </si>
  <si>
    <t>PEXBOUPUMV1GRE</t>
  </si>
  <si>
    <t>EXPRESSION - Pure - Mini Volume 1 - PU - 3XL - 1 - Green</t>
  </si>
  <si>
    <t>3760231353692</t>
  </si>
  <si>
    <t>PEXBOUPUMV1GRY</t>
  </si>
  <si>
    <t>EXPRESSION - Pure - Mini Volume 1 - PU - 3XL - 1 - Grey</t>
  </si>
  <si>
    <t>3760231353784</t>
  </si>
  <si>
    <t>PEXBOUPUMV1MIN</t>
  </si>
  <si>
    <t>EXPRESSION - Pure - Mini Volume 1 - PU - 3XL - 1 - Mint</t>
  </si>
  <si>
    <t>3760231415147</t>
  </si>
  <si>
    <t>PEXBOUPUMV1RED</t>
  </si>
  <si>
    <t>EXPRESSION - Pure - Mini Volume 1 - PU - 3XL - 1 - Red</t>
  </si>
  <si>
    <t>3760231353685</t>
  </si>
  <si>
    <t>PEXBOUPUMV1VIO</t>
  </si>
  <si>
    <t>EXPRESSION - Pure - Mini Volume 1 - PU - 3XL - 1 - Violet</t>
  </si>
  <si>
    <t>3760231353777</t>
  </si>
  <si>
    <t>PEXBOUPUMV1WHI</t>
  </si>
  <si>
    <t>EXPRESSION - Pure - Mini Volume 1 - PU - 3XL - 1 - White</t>
  </si>
  <si>
    <t>3760231353760</t>
  </si>
  <si>
    <t>PEXBOUPUMV1YEL</t>
  </si>
  <si>
    <t>EXPRESSION - Pure - Mini Volume 1 - PU - 3XL - 1 - Yellow</t>
  </si>
  <si>
    <t>3760231353708</t>
  </si>
  <si>
    <t>PEXBOUPUMV2BLK</t>
  </si>
  <si>
    <t>EXPRESSION - Pure - Mini Volume 2 - PU - 3XL - 1 - Black</t>
  </si>
  <si>
    <t>3760231353876</t>
  </si>
  <si>
    <t>PEXBOUPUMV2BLU</t>
  </si>
  <si>
    <t>EXPRESSION - Pure - Mini Volume 2 - PU - 3XL - 1 - Blue</t>
  </si>
  <si>
    <t>3760231353791</t>
  </si>
  <si>
    <t>PEXBOUPUMV2EBLK</t>
  </si>
  <si>
    <t>EXPRESSION - Pure - Mini Volume 2 - PE - XXL - 1 - Black</t>
  </si>
  <si>
    <t>3760231360478</t>
  </si>
  <si>
    <t>PEXBOUPUMV2EBLU</t>
  </si>
  <si>
    <t>EXPRESSION - Pure - Mini Volume 2 - PE - XXL - 1 - Blue</t>
  </si>
  <si>
    <t>3760231360393</t>
  </si>
  <si>
    <t>PEXBOUPUMV2EFLG</t>
  </si>
  <si>
    <t>EXPRESSION - Pure - Mini Volume 2 - PE - XXL - 1 - Fluo Green</t>
  </si>
  <si>
    <t>3760231360461</t>
  </si>
  <si>
    <t>PEXBOUPUMV2EFLO</t>
  </si>
  <si>
    <t>EXPRESSION - Pure - Mini Volume 2 - PE - XXL - 1 - Fluo Orange</t>
  </si>
  <si>
    <t>3760231360430</t>
  </si>
  <si>
    <t>PEXBOUPUMV2EFLP</t>
  </si>
  <si>
    <t>EXPRESSION - Pure - Mini Volume 2 - PE - XXL - 1 - Fluo Pink</t>
  </si>
  <si>
    <t>3760231360447</t>
  </si>
  <si>
    <t>PEXBOUPUMV2EFLY</t>
  </si>
  <si>
    <t>EXPRESSION - Pure - Mini Volume 2 - PE - XXL - 1 - Fluo Yellow</t>
  </si>
  <si>
    <t>3760231360454</t>
  </si>
  <si>
    <t>PEXBOUPUMV2EGRE</t>
  </si>
  <si>
    <t>EXPRESSION - Pure - Mini Volume 2 - PE - XXL - 1 - Green</t>
  </si>
  <si>
    <t>3760231360416</t>
  </si>
  <si>
    <t>PEXBOUPUMV2EGRY</t>
  </si>
  <si>
    <t>EXPRESSION - Pure - Mini Volume 2 - PE - XXL - 1 - Grey</t>
  </si>
  <si>
    <t>3760231360508</t>
  </si>
  <si>
    <t>PEXBOUPUMV2EMIN</t>
  </si>
  <si>
    <t>EXPRESSION - Pure - Mini Volume 2 - PE - XXL - 1 - Mint</t>
  </si>
  <si>
    <t>3760231415178</t>
  </si>
  <si>
    <t>PEXBOUPUMV2ERED</t>
  </si>
  <si>
    <t>EXPRESSION - Pure - Mini Volume 2 - PE - XXL - 1 - Red</t>
  </si>
  <si>
    <t>3760231360409</t>
  </si>
  <si>
    <t>PEXBOUPUMV2EVIO</t>
  </si>
  <si>
    <t>EXPRESSION - Pure - Mini Volume 2 - PE - XXL - 1 - Violet</t>
  </si>
  <si>
    <t>3760231360492</t>
  </si>
  <si>
    <t>PEXBOUPUMV2EWHI</t>
  </si>
  <si>
    <t>EXPRESSION - Pure - Mini Volume 2 - PE - XXL - 1 - White</t>
  </si>
  <si>
    <t>3760231360485</t>
  </si>
  <si>
    <t>PEXBOUPUMV2EYEL</t>
  </si>
  <si>
    <t>EXPRESSION - Pure - Mini Volume 2 - PE - XXL - 1 - Yellow</t>
  </si>
  <si>
    <t>3760231360423</t>
  </si>
  <si>
    <t>PEXBOUPUMV2FLG</t>
  </si>
  <si>
    <t>EXPRESSION - Pure - Mini Volume 2 - PU - 3XL - 1 - Fluo Green</t>
  </si>
  <si>
    <t>3760231353869</t>
  </si>
  <si>
    <t>PEXBOUPUMV2FLO</t>
  </si>
  <si>
    <t>EXPRESSION - Pure - Mini Volume 2 - PU - 3XL - 1 - Fluo Orange</t>
  </si>
  <si>
    <t>3760231353838</t>
  </si>
  <si>
    <t>PEXBOUPUMV2FLP</t>
  </si>
  <si>
    <t>EXPRESSION - Pure - Mini Volume 2 - PU - 3XL - 1 - Fluo Pink</t>
  </si>
  <si>
    <t>3760231353845</t>
  </si>
  <si>
    <t>PEXBOUPUMV2FLY</t>
  </si>
  <si>
    <t>EXPRESSION - Pure - Mini Volume 2 - PU - 3XL - 1 - Fluo Yellow</t>
  </si>
  <si>
    <t>3760231353852</t>
  </si>
  <si>
    <t>PEXBOUPUMV2GRE</t>
  </si>
  <si>
    <t>EXPRESSION - Pure - Mini Volume 2 - PU - 3XL - 1 - Green</t>
  </si>
  <si>
    <t>3760231353814</t>
  </si>
  <si>
    <t>PEXBOUPUMV2GRY</t>
  </si>
  <si>
    <t>EXPRESSION - Pure - Mini Volume 2 - PU - 3XL - 1 - Grey</t>
  </si>
  <si>
    <t>3760231353906</t>
  </si>
  <si>
    <t>PEXBOUPUMV2MIN</t>
  </si>
  <si>
    <t>EXPRESSION - Pure - Mini Volume 2 - PU - 3XL - 1 - Mint</t>
  </si>
  <si>
    <t>3760231415161</t>
  </si>
  <si>
    <t>PEXBOUPUMV2RED</t>
  </si>
  <si>
    <t>EXPRESSION - Pure - Mini Volume 2 - PU - 3XL - 1 - Red</t>
  </si>
  <si>
    <t>3760231353807</t>
  </si>
  <si>
    <t>PEXBOUPUMV2VIO</t>
  </si>
  <si>
    <t>EXPRESSION - Pure - Mini Volume 2 - PU - 3XL - 1 - Violet</t>
  </si>
  <si>
    <t>3760231353890</t>
  </si>
  <si>
    <t>PEXBOUPUMV2WHI</t>
  </si>
  <si>
    <t>EXPRESSION - Pure - Mini Volume 2 - PU - 3XL - 1 - White</t>
  </si>
  <si>
    <t>3760231353883</t>
  </si>
  <si>
    <t>PEXBOUPUMV2YEL</t>
  </si>
  <si>
    <t>EXPRESSION - Pure - Mini Volume 2 - PU - 3XL - 1 - Yellow</t>
  </si>
  <si>
    <t>3760231353821</t>
  </si>
  <si>
    <t>PEXBOUPUMV3BLK</t>
  </si>
  <si>
    <t>EXPRESSION - Pure - Mini Volume 3 - PU - 3XL - 1 - Black</t>
  </si>
  <si>
    <t>3760231353999</t>
  </si>
  <si>
    <t>PEXBOUPUMV3BLU</t>
  </si>
  <si>
    <t>EXPRESSION - Pure - Mini Volume 3 - PU - 3XL - 1 - Blue</t>
  </si>
  <si>
    <t>3760231353913</t>
  </si>
  <si>
    <t>PEXBOUPUMV3EBLK</t>
  </si>
  <si>
    <t>EXPRESSION - Pure - Mini Volume 3 - PE - XXL - 1 - Black</t>
  </si>
  <si>
    <t>3760231360591</t>
  </si>
  <si>
    <t>PEXBOUPUMV3EBLU</t>
  </si>
  <si>
    <t>EXPRESSION - Pure - Mini Volume 3 - PE - XXL - 1 - Blue</t>
  </si>
  <si>
    <t>3760231360515</t>
  </si>
  <si>
    <t>PEXBOUPUMV3EFLG</t>
  </si>
  <si>
    <t>EXPRESSION - Pure - Mini Volume 3 - PE - XXL - 1 - Fluo Green</t>
  </si>
  <si>
    <t>3760231360584</t>
  </si>
  <si>
    <t>PEXBOUPUMV3EFLO</t>
  </si>
  <si>
    <t>EXPRESSION - Pure - Mini Volume 3 - PE - XXL - 1 - Fluo Orange</t>
  </si>
  <si>
    <t>3760231360553</t>
  </si>
  <si>
    <t>PEXBOUPUMV3EFLP</t>
  </si>
  <si>
    <t>EXPRESSION - Pure - Mini Volume 3 - PE - XXL - 1 - Fluo Pink</t>
  </si>
  <si>
    <t>3760231360560</t>
  </si>
  <si>
    <t>PEXBOUPUMV3EFLY</t>
  </si>
  <si>
    <t>EXPRESSION - Pure - Mini Volume 3 - PE - XXL - 1 - Fluo Yellow</t>
  </si>
  <si>
    <t>3760231360577</t>
  </si>
  <si>
    <t>PEXBOUPUMV3EGRE</t>
  </si>
  <si>
    <t>EXPRESSION - Pure - Mini Volume 3 - PE - XXL - 1 - Green</t>
  </si>
  <si>
    <t>3760231360539</t>
  </si>
  <si>
    <t>PEXBOUPUMV3EGRY</t>
  </si>
  <si>
    <t>EXPRESSION - Pure - Mini Volume 3 - PE - XXL - 1 - Grey</t>
  </si>
  <si>
    <t>3760231360621</t>
  </si>
  <si>
    <t>PEXBOUPUMV3EMIN</t>
  </si>
  <si>
    <t>EXPRESSION - Pure - Mini Volume 3 - PE - XXL - 1 - Mint</t>
  </si>
  <si>
    <t>3760231415192</t>
  </si>
  <si>
    <t>PEXBOUPUMV3ERED</t>
  </si>
  <si>
    <t>EXPRESSION - Pure - Mini Volume 3 - PE - XXL - 1 - Red</t>
  </si>
  <si>
    <t>3760231360522</t>
  </si>
  <si>
    <t>PEXBOUPUMV3EVIO</t>
  </si>
  <si>
    <t>EXPRESSION - Pure - Mini Volume 3 - PE - XXL - 1 - Violet</t>
  </si>
  <si>
    <t>3760231360614</t>
  </si>
  <si>
    <t>PEXBOUPUMV3EWHI</t>
  </si>
  <si>
    <t>EXPRESSION - Pure - Mini Volume 3 - PE - XXL - 1 - White</t>
  </si>
  <si>
    <t>3760231360607</t>
  </si>
  <si>
    <t>PEXBOUPUMV3EYEL</t>
  </si>
  <si>
    <t>EXPRESSION - Pure - Mini Volume 3 - PE - XXL - 1 - Yellow</t>
  </si>
  <si>
    <t>3760231360546</t>
  </si>
  <si>
    <t>PEXBOUPUMV3FLG</t>
  </si>
  <si>
    <t>EXPRESSION - Pure - Mini Volume 3 - PU - 3XL - 1 - Fluo Green</t>
  </si>
  <si>
    <t>3760231353982</t>
  </si>
  <si>
    <t>PEXBOUPUMV3FLO</t>
  </si>
  <si>
    <t>EXPRESSION - Pure - Mini Volume 3 - PU - 3XL - 1 - Fluo Orange</t>
  </si>
  <si>
    <t>3760231353951</t>
  </si>
  <si>
    <t>PEXBOUPUMV3FLP</t>
  </si>
  <si>
    <t>EXPRESSION - Pure - Mini Volume 3 - PU - 3XL - 1 - Fluo Pink</t>
  </si>
  <si>
    <t>3760231353968</t>
  </si>
  <si>
    <t>PEXBOUPUMV3FLY</t>
  </si>
  <si>
    <t>EXPRESSION - Pure - Mini Volume 3 - PU - 3XL - 1 - Fluo Yellow</t>
  </si>
  <si>
    <t>3760231353975</t>
  </si>
  <si>
    <t>PEXBOUPUMV3GRE</t>
  </si>
  <si>
    <t>EXPRESSION - Pure - Mini Volume 3 - PU - 3XL - 1 - Green</t>
  </si>
  <si>
    <t>3760231353937</t>
  </si>
  <si>
    <t>PEXBOUPUMV3GRY</t>
  </si>
  <si>
    <t>EXPRESSION - Pure - Mini Volume 3 - PU - 3XL - 1 - Grey</t>
  </si>
  <si>
    <t>3760231354026</t>
  </si>
  <si>
    <t>PEXBOUPUMV3MIN</t>
  </si>
  <si>
    <t>EXPRESSION - Pure - Mini Volume 3 - PU - 3XL - 1 - Mint</t>
  </si>
  <si>
    <t>3760231415185</t>
  </si>
  <si>
    <t>PEXBOUPUMV3RED</t>
  </si>
  <si>
    <t>EXPRESSION - Pure - Mini Volume 3 - PU - 3XL - 1 - Red</t>
  </si>
  <si>
    <t>3760231353920</t>
  </si>
  <si>
    <t>PEXBOUPUMV3VIO</t>
  </si>
  <si>
    <t>EXPRESSION - Pure - Mini Volume 3 - PU - 3XL - 1 - Violet</t>
  </si>
  <si>
    <t>3760231354019</t>
  </si>
  <si>
    <t>PEXBOUPUMV3WHI</t>
  </si>
  <si>
    <t>EXPRESSION - Pure - Mini Volume 3 - PU - 3XL - 1 - White</t>
  </si>
  <si>
    <t>3760231354002</t>
  </si>
  <si>
    <t>PEXBOUPUMV3YEL</t>
  </si>
  <si>
    <t>EXPRESSION - Pure - Mini Volume 3 - PU - 3XL - 1 - Yellow</t>
  </si>
  <si>
    <t>3760231353944</t>
  </si>
  <si>
    <t>PEXBOUPUMV4BLK</t>
  </si>
  <si>
    <t>EXPRESSION - Pure - Mini Volume 4 - PU - 3XL - 1 - Black</t>
  </si>
  <si>
    <t>3760231354118</t>
  </si>
  <si>
    <t>PEXBOUPUMV4BLU</t>
  </si>
  <si>
    <t>EXPRESSION - Pure - Mini Volume 4 - PU - 3XL - 1 - Blue</t>
  </si>
  <si>
    <t>3760231354033</t>
  </si>
  <si>
    <t>PEXBOUPUMV4EBLK</t>
  </si>
  <si>
    <t>EXPRESSION - Pure - Mini Volume 4 - PE - XXL - 1 - Black</t>
  </si>
  <si>
    <t>3760231360713</t>
  </si>
  <si>
    <t>PEXBOUPUMV4EBLU</t>
  </si>
  <si>
    <t>EXPRESSION - Pure - Mini Volume 4 - PE - XXL - 1 - Blue</t>
  </si>
  <si>
    <t>3760231360638</t>
  </si>
  <si>
    <t>PEXBOUPUMV4EFLG</t>
  </si>
  <si>
    <t>EXPRESSION - Pure - Mini Volume 4 - PE - XXL - 1 - Fluo Green</t>
  </si>
  <si>
    <t>3760231360706</t>
  </si>
  <si>
    <t>PEXBOUPUMV4EFLO</t>
  </si>
  <si>
    <t>EXPRESSION - Pure - Mini Volume 4 - PE - XXL - 1 - Fluo Orange</t>
  </si>
  <si>
    <t>3760231360676</t>
  </si>
  <si>
    <t>PEXBOUPUMV4EFLP</t>
  </si>
  <si>
    <t>EXPRESSION - Pure - Mini Volume 4 - PE - XXL - 1 - Fluo Pink</t>
  </si>
  <si>
    <t>3760231360683</t>
  </si>
  <si>
    <t>PEXBOUPUMV4EFLY</t>
  </si>
  <si>
    <t>EXPRESSION - Pure - Mini Volume 4 - PE - XXL - 1 - Fluo Yellow</t>
  </si>
  <si>
    <t>3760231360690</t>
  </si>
  <si>
    <t>PEXBOUPUMV4EGRE</t>
  </si>
  <si>
    <t>EXPRESSION - Pure - Mini Volume 4 - PE - XXL - 1 - Green</t>
  </si>
  <si>
    <t>3760231360652</t>
  </si>
  <si>
    <t>PEXBOUPUMV4EGRY</t>
  </si>
  <si>
    <t>EXPRESSION - Pure - Mini Volume 4 - PE - XXL - 1 - Grey</t>
  </si>
  <si>
    <t>3760231360744</t>
  </si>
  <si>
    <t>PEXBOUPUMV4EMIN</t>
  </si>
  <si>
    <t>EXPRESSION - Pure - Mini Volume 4 - PE - XXL - 1 - Mint</t>
  </si>
  <si>
    <t>3760231415215</t>
  </si>
  <si>
    <t>PEXBOUPUMV4ERED</t>
  </si>
  <si>
    <t>EXPRESSION - Pure - Mini Volume 4 - PE - XXL - 1 - Red</t>
  </si>
  <si>
    <t>3760231360645</t>
  </si>
  <si>
    <t>PEXBOUPUMV4EVIO</t>
  </si>
  <si>
    <t>EXPRESSION - Pure - Mini Volume 4 - PE - XXL - 1 - Violet</t>
  </si>
  <si>
    <t>3760231360737</t>
  </si>
  <si>
    <t>PEXBOUPUMV4EWHI</t>
  </si>
  <si>
    <t>EXPRESSION - Pure - Mini Volume 4 - PE - XXL - 1 - White</t>
  </si>
  <si>
    <t>3760231360720</t>
  </si>
  <si>
    <t>PEXBOUPUMV4EYEL</t>
  </si>
  <si>
    <t>EXPRESSION - Pure - Mini Volume 4 - PE - XXL - 1 - Yellow</t>
  </si>
  <si>
    <t>3760231360669</t>
  </si>
  <si>
    <t>PEXBOUPUMV4FLG</t>
  </si>
  <si>
    <t>EXPRESSION - Pure - Mini Volume 4 - PU - 3XL - 1 - Fluo Green</t>
  </si>
  <si>
    <t>3760231354101</t>
  </si>
  <si>
    <t>PEXBOUPUMV4FLO</t>
  </si>
  <si>
    <t>EXPRESSION - Pure - Mini Volume 4 - PU - 3XL - 1 - Fluo Orange</t>
  </si>
  <si>
    <t>3760231354071</t>
  </si>
  <si>
    <t>PEXBOUPUMV4FLP</t>
  </si>
  <si>
    <t>EXPRESSION - Pure - Mini Volume 4 - PU - 3XL - 1 - Fluo Pink</t>
  </si>
  <si>
    <t>3760231354088</t>
  </si>
  <si>
    <t>PEXBOUPUMV4FLY</t>
  </si>
  <si>
    <t>EXPRESSION - Pure - Mini Volume 4 - PU - 3XL - 1 - Fluo Yellow</t>
  </si>
  <si>
    <t>3760231354095</t>
  </si>
  <si>
    <t>PEXBOUPUMV4GRE</t>
  </si>
  <si>
    <t>EXPRESSION - Pure - Mini Volume 4 - PU - 3XL - 1 - Green</t>
  </si>
  <si>
    <t>3760231354057</t>
  </si>
  <si>
    <t>PEXBOUPUMV4GRY</t>
  </si>
  <si>
    <t>EXPRESSION - Pure - Mini Volume 4 - PU - 3XL - 1 - Grey</t>
  </si>
  <si>
    <t>3760231354149</t>
  </si>
  <si>
    <t>PEXBOUPUMV4MIN</t>
  </si>
  <si>
    <t>EXPRESSION - Pure - Mini Volume 4 - PU - 3XL - 1 - Mint</t>
  </si>
  <si>
    <t>3760231415208</t>
  </si>
  <si>
    <t>PEXBOUPUMV4RED</t>
  </si>
  <si>
    <t>EXPRESSION - Pure - Mini Volume 4 - PU - 3XL - 1 - Red</t>
  </si>
  <si>
    <t>3760231354040</t>
  </si>
  <si>
    <t>PEXBOUPUMV4VIO</t>
  </si>
  <si>
    <t>EXPRESSION - Pure - Mini Volume 4 - PU - 3XL - 1 - Violet</t>
  </si>
  <si>
    <t>3760231354132</t>
  </si>
  <si>
    <t>PEXBOUPUMV4WHI</t>
  </si>
  <si>
    <t>EXPRESSION - Pure - Mini Volume 4 - PU - 3XL - 1 - White</t>
  </si>
  <si>
    <t>3760231354125</t>
  </si>
  <si>
    <t>PEXBOUPUMV4YEL</t>
  </si>
  <si>
    <t>EXPRESSION - Pure - Mini Volume 4 - PU - 3XL - 1 - Yellow</t>
  </si>
  <si>
    <t>3760231354064</t>
  </si>
  <si>
    <t>PEXBOUPUMV5BLK</t>
  </si>
  <si>
    <t>EXPRESSION - Pure - Mini Volume 5 - PU - 3XL - 1 - Black</t>
  </si>
  <si>
    <t>3760231354231</t>
  </si>
  <si>
    <t>PEXBOUPUMV5BLU</t>
  </si>
  <si>
    <t>EXPRESSION - Pure - Mini Volume 5 - PU - 3XL - 1 - Blue</t>
  </si>
  <si>
    <t>3760231354156</t>
  </si>
  <si>
    <t>PEXBOUPUMV5EBLK</t>
  </si>
  <si>
    <t>EXPRESSION - Pure - Mini Volume 5 - PE - XXL - 1 - Black</t>
  </si>
  <si>
    <t>3760231360836</t>
  </si>
  <si>
    <t>PEXBOUPUMV5EBLU</t>
  </si>
  <si>
    <t>EXPRESSION - Pure - Mini Volume 5 - PE - XXL - 1 - Blue</t>
  </si>
  <si>
    <t>3760231360751</t>
  </si>
  <si>
    <t>PEXBOUPUMV5EFLG</t>
  </si>
  <si>
    <t>EXPRESSION - Pure - Mini Volume 5 - PE - XXL - 1 - Fluo Green</t>
  </si>
  <si>
    <t>3760231360829</t>
  </si>
  <si>
    <t>PEXBOUPUMV5EFLO</t>
  </si>
  <si>
    <t>EXPRESSION - Pure - Mini Volume 5 - PE - XXL - 1 - Fluo Orange</t>
  </si>
  <si>
    <t>3760231360799</t>
  </si>
  <si>
    <t>PEXBOUPUMV5EFLP</t>
  </si>
  <si>
    <t>EXPRESSION - Pure - Mini Volume 5 - PE - XXL - 1 - Fluo Pink</t>
  </si>
  <si>
    <t>3760231360805</t>
  </si>
  <si>
    <t>PEXBOUPUMV5EFLY</t>
  </si>
  <si>
    <t>EXPRESSION - Pure - Mini Volume 5 - PE - XXL - 1 - Fluo Yellow</t>
  </si>
  <si>
    <t>3760231360812</t>
  </si>
  <si>
    <t>PEXBOUPUMV5EGRE</t>
  </si>
  <si>
    <t>EXPRESSION - Pure - Mini Volume 5 - PE - XXL - 1 - Green</t>
  </si>
  <si>
    <t>3760231360775</t>
  </si>
  <si>
    <t>PEXBOUPUMV5EGRY</t>
  </si>
  <si>
    <t>EXPRESSION - Pure - Mini Volume 5 - PE - XXL - 1 - Grey</t>
  </si>
  <si>
    <t>3760231360867</t>
  </si>
  <si>
    <t>PEXBOUPUMV5EMIN</t>
  </si>
  <si>
    <t>EXPRESSION - Pure - Mini Volume 5 - PE - XXL - 1 - Mint</t>
  </si>
  <si>
    <t>3760231415239</t>
  </si>
  <si>
    <t>PEXBOUPUMV5ERED</t>
  </si>
  <si>
    <t>EXPRESSION - Pure - Mini Volume 5 - PE - XXL - 1 - Red</t>
  </si>
  <si>
    <t>3760231360768</t>
  </si>
  <si>
    <t>PEXBOUPUMV5EVIO</t>
  </si>
  <si>
    <t>EXPRESSION - Pure - Mini Volume 5 - PE - XXL - 1 - Violet</t>
  </si>
  <si>
    <t>3760231360850</t>
  </si>
  <si>
    <t>PEXBOUPUMV5EWHI</t>
  </si>
  <si>
    <t>EXPRESSION - Pure - Mini Volume 5 - PE - XXL - 1 - White</t>
  </si>
  <si>
    <t>3760231360843</t>
  </si>
  <si>
    <t>PEXBOUPUMV5EYEL</t>
  </si>
  <si>
    <t>EXPRESSION - Pure - Mini Volume 5 - PE - XXL - 1 - Yellow</t>
  </si>
  <si>
    <t>3760231360782</t>
  </si>
  <si>
    <t>PEXBOUPUMV5FLG</t>
  </si>
  <si>
    <t>EXPRESSION - Pure - Mini Volume 5 - PU - 3XL - 1 - Fluo Green</t>
  </si>
  <si>
    <t>3760231354224</t>
  </si>
  <si>
    <t>PEXBOUPUMV5FLO</t>
  </si>
  <si>
    <t>EXPRESSION - Pure - Mini Volume 5 - PU - 3XL - 1 - Fluo Orange</t>
  </si>
  <si>
    <t>3760231354194</t>
  </si>
  <si>
    <t>PEXBOUPUMV5FLP</t>
  </si>
  <si>
    <t>EXPRESSION - Pure - Mini Volume 5 - PU - 3XL - 1 - Fluo Pink</t>
  </si>
  <si>
    <t>3760231354200</t>
  </si>
  <si>
    <t>PEXBOUPUMV5FLY</t>
  </si>
  <si>
    <t>EXPRESSION - Pure - Mini Volume 5 - PU - 3XL - 1 - Fluo Yellow</t>
  </si>
  <si>
    <t>3760231354217</t>
  </si>
  <si>
    <t>PEXBOUPUMV5GRE</t>
  </si>
  <si>
    <t>EXPRESSION - Pure - Mini Volume 5 - PU - 3XL - 1 - Green</t>
  </si>
  <si>
    <t>3760231354170</t>
  </si>
  <si>
    <t>PEXBOUPUMV5GRY</t>
  </si>
  <si>
    <t>EXPRESSION - Pure - Mini Volume 5 - PU - 3XL - 1 - Grey</t>
  </si>
  <si>
    <t>3760231354262</t>
  </si>
  <si>
    <t>PEXBOUPUMV5MIN</t>
  </si>
  <si>
    <t>EXPRESSION - Pure - Mini Volume 5 - PU - 3XL - 1 - Mint</t>
  </si>
  <si>
    <t>3760231415222</t>
  </si>
  <si>
    <t>PEXBOUPUMV5RED</t>
  </si>
  <si>
    <t>EXPRESSION - Pure - Mini Volume 5 - PU - 3XL - 1 - Red</t>
  </si>
  <si>
    <t>3760231354163</t>
  </si>
  <si>
    <t>PEXBOUPUMV5VIO</t>
  </si>
  <si>
    <t>EXPRESSION - Pure - Mini Volume 5 - PU - 3XL - 1 - Violet</t>
  </si>
  <si>
    <t>3760231354255</t>
  </si>
  <si>
    <t>PEXBOUPUMV5WHI</t>
  </si>
  <si>
    <t>EXPRESSION - Pure - Mini Volume 5 - PU - 3XL - 1 - White</t>
  </si>
  <si>
    <t>3760231354248</t>
  </si>
  <si>
    <t>PEXBOUPUMV5YEL</t>
  </si>
  <si>
    <t>EXPRESSION - Pure - Mini Volume 5 - PU - 3XL - 1 - Yellow</t>
  </si>
  <si>
    <t>3760231354187</t>
  </si>
  <si>
    <t>PEXBOUPUMV6EBLK</t>
  </si>
  <si>
    <t>EXPRESSION - Pure - Mini Volume 6 - PE - XL - 1 - Black</t>
  </si>
  <si>
    <t>3760231360959</t>
  </si>
  <si>
    <t>PEXBOUPUMV6EBLU</t>
  </si>
  <si>
    <t>EXPRESSION - Pure - Mini Volume 6 - PE - XL - 1 - Blue</t>
  </si>
  <si>
    <t>3760231360874</t>
  </si>
  <si>
    <t>PEXBOUPUMV6EFLG</t>
  </si>
  <si>
    <t>EXPRESSION - Pure - Mini Volume 6 - PE - XL - 1 - Fluo Green</t>
  </si>
  <si>
    <t>3760231360942</t>
  </si>
  <si>
    <t>PEXBOUPUMV6EFLO</t>
  </si>
  <si>
    <t>EXPRESSION - Pure - Mini Volume 6 - PE - XL - 1 - Fluo Orange</t>
  </si>
  <si>
    <t>3760231360911</t>
  </si>
  <si>
    <t>PEXBOUPUMV6EFLP</t>
  </si>
  <si>
    <t>EXPRESSION - Pure - Mini Volume 6 - PE - XL - 1 - Fluo Pink</t>
  </si>
  <si>
    <t>3760231360928</t>
  </si>
  <si>
    <t>PEXBOUPUMV6EFLY</t>
  </si>
  <si>
    <t>EXPRESSION - Pure - Mini Volume 6 - PE - XL - 1 - Fluo Yellow</t>
  </si>
  <si>
    <t>3760231360935</t>
  </si>
  <si>
    <t>PEXBOUPUMV6EGRE</t>
  </si>
  <si>
    <t>EXPRESSION - Pure - Mini Volume 6 - PE - XL - 1 - Green</t>
  </si>
  <si>
    <t>3760231360898</t>
  </si>
  <si>
    <t>PEXBOUPUMV6EGRY</t>
  </si>
  <si>
    <t>EXPRESSION - Pure - Mini Volume 6 - PE - XL - 1 - Grey</t>
  </si>
  <si>
    <t>3760231360980</t>
  </si>
  <si>
    <t>PEXBOUPUMV6EMIN</t>
  </si>
  <si>
    <t>EXPRESSION - Pure - Mini Volume 6 - PE - XL - 1 - Mint</t>
  </si>
  <si>
    <t>3760231415246</t>
  </si>
  <si>
    <t>PEXBOUPUMV6ERED</t>
  </si>
  <si>
    <t>EXPRESSION - Pure - Mini Volume 6 - PE - XL - 1 - Red</t>
  </si>
  <si>
    <t>3760231360881</t>
  </si>
  <si>
    <t>PEXBOUPUMV6EVIO</t>
  </si>
  <si>
    <t>EXPRESSION - Pure - Mini Volume 6 - PE - XL - 1 - Violet</t>
  </si>
  <si>
    <t>3760231360973</t>
  </si>
  <si>
    <t>PEXBOUPUMV6EWHI</t>
  </si>
  <si>
    <t>EXPRESSION - Pure - Mini Volume 6 - PE - XL - 1 - White</t>
  </si>
  <si>
    <t>3760231360966</t>
  </si>
  <si>
    <t>PEXBOUPUMV6EYEL</t>
  </si>
  <si>
    <t>EXPRESSION - Pure - Mini Volume 6 - PE - XL - 1 - Yellow</t>
  </si>
  <si>
    <t>3760231360904</t>
  </si>
  <si>
    <t>PEXBOUPUMV6UBLK</t>
  </si>
  <si>
    <t>EXPRESSION - Pure - Mini Volume 6 - PU - XL - 1 - Black</t>
  </si>
  <si>
    <t>3760231361079</t>
  </si>
  <si>
    <t>PEXBOUPUMV6UBLU</t>
  </si>
  <si>
    <t>EXPRESSION - Pure - Mini Volume 6 - PU - XL - 1 - Blue</t>
  </si>
  <si>
    <t>3760231360997</t>
  </si>
  <si>
    <t>PEXBOUPUMV6UFLG</t>
  </si>
  <si>
    <t>EXPRESSION - Pure - Mini Volume 6 - PU - XL - 1 - Fluo Green</t>
  </si>
  <si>
    <t>3760231361062</t>
  </si>
  <si>
    <t>PEXBOUPUMV6UFLO</t>
  </si>
  <si>
    <t>EXPRESSION - Pure - Mini Volume 6 - PU - XL - 1 - Fluo Orange</t>
  </si>
  <si>
    <t>3760231361031</t>
  </si>
  <si>
    <t>PEXBOUPUMV6UFLP</t>
  </si>
  <si>
    <t>EXPRESSION - Pure - Mini Volume 6 - PU - XL - 1 - Fluo Pink</t>
  </si>
  <si>
    <t>3760231361048</t>
  </si>
  <si>
    <t>PEXBOUPUMV6UFLY</t>
  </si>
  <si>
    <t>EXPRESSION - Pure - Mini Volume 6 - PU - XL - 1 - Fluo Yellow</t>
  </si>
  <si>
    <t>3760231361055</t>
  </si>
  <si>
    <t>PEXBOUPUMV6UGRE</t>
  </si>
  <si>
    <t>EXPRESSION - Pure - Mini Volume 6 - PU - XL - 1 - Green</t>
  </si>
  <si>
    <t>3760231361017</t>
  </si>
  <si>
    <t>PEXBOUPUMV6UGRY</t>
  </si>
  <si>
    <t>EXPRESSION - Pure - Mini Volume 6 - PU - XL - 1 - Grey</t>
  </si>
  <si>
    <t>3760231361109</t>
  </si>
  <si>
    <t>PEXBOUPUMV6UMIN</t>
  </si>
  <si>
    <t>EXPRESSION - Pure - Mini Volume 6 - PU - XL - 1 - Mint</t>
  </si>
  <si>
    <t>3760231415253</t>
  </si>
  <si>
    <t>PEXBOUPUMV6URED</t>
  </si>
  <si>
    <t>EXPRESSION - Pure - Mini Volume 6 - PU - XL - 1 - Red</t>
  </si>
  <si>
    <t>3760231361000</t>
  </si>
  <si>
    <t>PEXBOUPUMV6UVIO</t>
  </si>
  <si>
    <t>EXPRESSION - Pure - Mini Volume 6 - PU - XL - 1 - Violet</t>
  </si>
  <si>
    <t>3760231361093</t>
  </si>
  <si>
    <t>PEXBOUPUMV6UWHI</t>
  </si>
  <si>
    <t>EXPRESSION - Pure - Mini Volume 6 - PU - XL - 1 - White</t>
  </si>
  <si>
    <t>3760231361086</t>
  </si>
  <si>
    <t>PEXBOUPUMV6UYEL</t>
  </si>
  <si>
    <t>EXPRESSION - Pure - Mini Volume 6 - PU - XL - 1 - Yellow</t>
  </si>
  <si>
    <t>3760231361024</t>
  </si>
  <si>
    <t>PEXBOUPUPI1BLK</t>
  </si>
  <si>
    <t>EXPRESSION - Pure - Pinches XXL - PU - XXL - 3 - Black</t>
  </si>
  <si>
    <t>3760231353517</t>
  </si>
  <si>
    <t>PEXBOUPUPI1BLU</t>
  </si>
  <si>
    <t>EXPRESSION - Pure - Pinches XXL - PU - XXL - 3 - Blue</t>
  </si>
  <si>
    <t>3760231353432</t>
  </si>
  <si>
    <t>PEXBOUPUPI1FLG</t>
  </si>
  <si>
    <t>EXPRESSION - Pure - Pinches XXL - PU - XXL - 3 - Fluo Green</t>
  </si>
  <si>
    <t>3760231353500</t>
  </si>
  <si>
    <t>PEXBOUPUPI1FLO</t>
  </si>
  <si>
    <t>EXPRESSION - Pure - Pinches XXL - PU - XXL - 3 - Fluo Orange</t>
  </si>
  <si>
    <t>3760231353470</t>
  </si>
  <si>
    <t>PEXBOUPUPI1FLP</t>
  </si>
  <si>
    <t>EXPRESSION - Pure - Pinches XXL - PU - XXL - 3 - Fluo Pink</t>
  </si>
  <si>
    <t>3760231353487</t>
  </si>
  <si>
    <t>PEXBOUPUPI1FLY</t>
  </si>
  <si>
    <t>EXPRESSION - Pure - Pinches XXL - PU - XXL - 3 - Fluo Yellow</t>
  </si>
  <si>
    <t>3760231353494</t>
  </si>
  <si>
    <t>PEXBOUPUPI1GRE</t>
  </si>
  <si>
    <t>EXPRESSION - Pure - Pinches XXL - PU - XXL - 3 - Green</t>
  </si>
  <si>
    <t>3760231353456</t>
  </si>
  <si>
    <t>PEXBOUPUPI1GRY</t>
  </si>
  <si>
    <t>EXPRESSION - Pure - Pinches XXL - PU - XXL - 3 - Grey</t>
  </si>
  <si>
    <t>3760231353548</t>
  </si>
  <si>
    <t>PEXBOUPUPI1MIN</t>
  </si>
  <si>
    <t>EXPRESSION - Pure - Pinches XXL - PU - XXL - 3 - Mint</t>
  </si>
  <si>
    <t>3760231415260</t>
  </si>
  <si>
    <t>PEXBOUPUPI1RED</t>
  </si>
  <si>
    <t>EXPRESSION - Pure - Pinches XXL - PU - XXL - 3 - Red</t>
  </si>
  <si>
    <t>3760231353449</t>
  </si>
  <si>
    <t>PEXBOUPUPI1VIO</t>
  </si>
  <si>
    <t>EXPRESSION - Pure - Pinches XXL - PU - XXL - 3 - Violet</t>
  </si>
  <si>
    <t>3760231353531</t>
  </si>
  <si>
    <t>PEXBOUPUPI1WHI</t>
  </si>
  <si>
    <t>EXPRESSION - Pure - Pinches XXL - PU - XXL - 3 - White</t>
  </si>
  <si>
    <t>3760231353524</t>
  </si>
  <si>
    <t>PEXBOUPUPI1YEL</t>
  </si>
  <si>
    <t>EXPRESSION - Pure - Pinches XXL - PU - XXL - 3 - Yellow</t>
  </si>
  <si>
    <t>3760231353463</t>
  </si>
  <si>
    <t>PEXBOUPUPIMV1BLK</t>
  </si>
  <si>
    <t>EXPRESSION - Pure - Pinches Mini Volume 1 - PU - XXL - 1 - Black</t>
  </si>
  <si>
    <t>3760231358918</t>
  </si>
  <si>
    <t>PEXBOUPUPIMV1BLU</t>
  </si>
  <si>
    <t>EXPRESSION - Pure - Pinches Mini Volume 1 - PU - XXL - 1 - Blue</t>
  </si>
  <si>
    <t>3760231358833</t>
  </si>
  <si>
    <t>PEXBOUPUPIMV1FLG</t>
  </si>
  <si>
    <t>EXPRESSION - Pure - Pinches Mini Volume 1 - PU - XXL - 1 - Fluo Green</t>
  </si>
  <si>
    <t>3760231358901</t>
  </si>
  <si>
    <t>PEXBOUPUPIMV1FLO</t>
  </si>
  <si>
    <t>EXPRESSION - Pure - Pinches Mini Volume 1 - PU - XXL - 1 - Fluo Orange</t>
  </si>
  <si>
    <t>3760231358871</t>
  </si>
  <si>
    <t>PEXBOUPUPIMV1FLP</t>
  </si>
  <si>
    <t>EXPRESSION - Pure - Pinches Mini Volume 1 - PU - XXL - 1 - Fluo Pink</t>
  </si>
  <si>
    <t>3760231358888</t>
  </si>
  <si>
    <t>PEXBOUPUPIMV1FLY</t>
  </si>
  <si>
    <t>EXPRESSION - Pure - Pinches Mini Volume 1 - PU - XXL - 1 - Fluo Yellow</t>
  </si>
  <si>
    <t>3760231358895</t>
  </si>
  <si>
    <t>PEXBOUPUPIMV1GRE</t>
  </si>
  <si>
    <t>EXPRESSION - Pure - Pinches Mini Volume 1 - PU - XXL - 1 - Green</t>
  </si>
  <si>
    <t>3760231358857</t>
  </si>
  <si>
    <t>PEXBOUPUPIMV1GRY</t>
  </si>
  <si>
    <t>EXPRESSION - Pure - Pinches Mini Volume 1 - PU - XXL - 1 - Grey</t>
  </si>
  <si>
    <t>3760231358949</t>
  </si>
  <si>
    <t>PEXBOUPUPIMV1MIN</t>
  </si>
  <si>
    <t>EXPRESSION - Pure - Pinches Mini Volume 1 - PU - XXL - 1 - Mint</t>
  </si>
  <si>
    <t>3760231415277</t>
  </si>
  <si>
    <t>PEXBOUPUPIMV1RED</t>
  </si>
  <si>
    <t>EXPRESSION - Pure - Pinches Mini Volume 1 - PU - XXL - 1 - Red</t>
  </si>
  <si>
    <t>3760231358840</t>
  </si>
  <si>
    <t>PEXBOUPUPIMV1VIO</t>
  </si>
  <si>
    <t>EXPRESSION - Pure - Pinches Mini Volume 1 - PU - XXL - 1 - Violet</t>
  </si>
  <si>
    <t>3760231358932</t>
  </si>
  <si>
    <t>PEXBOUPUPIMV1WHI</t>
  </si>
  <si>
    <t>EXPRESSION - Pure - Pinches Mini Volume 1 - PU - XXL - 1 - White</t>
  </si>
  <si>
    <t>3760231358925</t>
  </si>
  <si>
    <t>PEXBOUPUPIMV1YEL</t>
  </si>
  <si>
    <t>EXPRESSION - Pure - Pinches Mini Volume 1 - PU - XXL - 1 - Yellow</t>
  </si>
  <si>
    <t>3760231358864</t>
  </si>
  <si>
    <t>PEXBOUPUPIMV2BLK</t>
  </si>
  <si>
    <t>EXPRESSION - Pure - Pinches Mini Volume 2 - PU - XXL - 1 - Black</t>
  </si>
  <si>
    <t>3760231359038</t>
  </si>
  <si>
    <t>PEXBOUPUPIMV2BLU</t>
  </si>
  <si>
    <t>EXPRESSION - Pure - Pinches Mini Volume 2 - PU - XXL - 1 - Blue</t>
  </si>
  <si>
    <t>3760231358956</t>
  </si>
  <si>
    <t>PEXBOUPUPIMV2FLG</t>
  </si>
  <si>
    <t>EXPRESSION - Pure - Pinches Mini Volume 2 - PU - XXL - 1 - Fluo Green</t>
  </si>
  <si>
    <t>3760231359021</t>
  </si>
  <si>
    <t>PEXBOUPUPIMV2FLO</t>
  </si>
  <si>
    <t>EXPRESSION - Pure - Pinches Mini Volume 2 - PU - XXL - 1 - Fluo Orange</t>
  </si>
  <si>
    <t>3760231358994</t>
  </si>
  <si>
    <t>PEXBOUPUPIMV2FLP</t>
  </si>
  <si>
    <t>EXPRESSION - Pure - Pinches Mini Volume 2 - PU - XXL - 1 - Fluo Pink</t>
  </si>
  <si>
    <t>3760231359007</t>
  </si>
  <si>
    <t>PEXBOUPUPIMV2FLY</t>
  </si>
  <si>
    <t>EXPRESSION - Pure - Pinches Mini Volume 2 - PU - XXL - 1 - Fluo Yellow</t>
  </si>
  <si>
    <t>3760231359014</t>
  </si>
  <si>
    <t>PEXBOUPUPIMV2GRE</t>
  </si>
  <si>
    <t>EXPRESSION - Pure - Pinches Mini Volume 2 - PU - XXL - 1 - Green</t>
  </si>
  <si>
    <t>3760231358970</t>
  </si>
  <si>
    <t>PEXBOUPUPIMV2GRY</t>
  </si>
  <si>
    <t>EXPRESSION - Pure - Pinches Mini Volume 2 - PU - XXL - 1 - Grey</t>
  </si>
  <si>
    <t>3760231359069</t>
  </si>
  <si>
    <t>PEXBOUPUPIMV2MIN</t>
  </si>
  <si>
    <t>EXPRESSION - Pure - Pinches Mini Volume 2 - PU - XXL - 1 - Mint</t>
  </si>
  <si>
    <t>3760231415284</t>
  </si>
  <si>
    <t>PEXBOUPUPIMV2RED</t>
  </si>
  <si>
    <t>EXPRESSION - Pure - Pinches Mini Volume 2 - PU - XXL - 1 - Red</t>
  </si>
  <si>
    <t>3760231358963</t>
  </si>
  <si>
    <t>PEXBOUPUPIMV2VIO</t>
  </si>
  <si>
    <t>EXPRESSION - Pure - Pinches Mini Volume 2 - PU - XXL - 1 - Violet</t>
  </si>
  <si>
    <t>3760231359052</t>
  </si>
  <si>
    <t>PEXBOUPUPIMV2WHI</t>
  </si>
  <si>
    <t>EXPRESSION - Pure - Pinches Mini Volume 2 - PU - XXL - 1 - White</t>
  </si>
  <si>
    <t>3760231359045</t>
  </si>
  <si>
    <t>PEXBOUPUPIMV2YEL</t>
  </si>
  <si>
    <t>EXPRESSION - Pure - Pinches Mini Volume 2 - PU - XXL - 1 - Yellow</t>
  </si>
  <si>
    <t>3760231358987</t>
  </si>
  <si>
    <t>PEXBOUPUPOPIEBLK</t>
  </si>
  <si>
    <t>EXPRESSION - Pure - Positive Pinches - PE - XL - 5 - Black</t>
  </si>
  <si>
    <t>3760231358796</t>
  </si>
  <si>
    <t>PEXBOUPUPOPIEBLU</t>
  </si>
  <si>
    <t>EXPRESSION - Pure - Positive Pinches - PE - XL - 5 - Blue</t>
  </si>
  <si>
    <t>3760231358710</t>
  </si>
  <si>
    <t>PEXBOUPUPOPIEFLG</t>
  </si>
  <si>
    <t>EXPRESSION - Pure - Positive Pinches - PE - XL - 5 - Fluo Green</t>
  </si>
  <si>
    <t>3760231358789</t>
  </si>
  <si>
    <t>PEXBOUPUPOPIEFLO</t>
  </si>
  <si>
    <t>EXPRESSION - Pure - Positive Pinches - PE - XL - 5 - Fluo Orange</t>
  </si>
  <si>
    <t>3760231358758</t>
  </si>
  <si>
    <t>PEXBOUPUPOPIEFLP</t>
  </si>
  <si>
    <t>EXPRESSION - Pure - Positive Pinches - PE - XL - 5 - Fluo Pink</t>
  </si>
  <si>
    <t>3760231358765</t>
  </si>
  <si>
    <t>PEXBOUPUPOPIEFLY</t>
  </si>
  <si>
    <t>EXPRESSION - Pure - Positive Pinches - PE - XL - 5 - Fluo Yellow</t>
  </si>
  <si>
    <t>3760231358772</t>
  </si>
  <si>
    <t>PEXBOUPUPOPIEGRE</t>
  </si>
  <si>
    <t>EXPRESSION - Pure - Positive Pinches - PE - XL - 5 - Green</t>
  </si>
  <si>
    <t>3760231358734</t>
  </si>
  <si>
    <t>PEXBOUPUPOPIEGRY</t>
  </si>
  <si>
    <t>EXPRESSION - Pure - Positive Pinches - PE - XL - 5 - Grey</t>
  </si>
  <si>
    <t>3760231358826</t>
  </si>
  <si>
    <t>PEXBOUPUPOPIEMIN</t>
  </si>
  <si>
    <t>EXPRESSION - Pure - Positive Pinches - PE - XL - 5 - Mint</t>
  </si>
  <si>
    <t>3760231415291</t>
  </si>
  <si>
    <t>PEXBOUPUPOPIERED</t>
  </si>
  <si>
    <t>EXPRESSION - Pure - Positive Pinches - PE - XL - 5 - Red</t>
  </si>
  <si>
    <t>3760231358727</t>
  </si>
  <si>
    <t>PEXBOUPUPOPIEVIO</t>
  </si>
  <si>
    <t>EXPRESSION - Pure - Positive Pinches - PE - XL - 5 - Violet</t>
  </si>
  <si>
    <t>3760231358819</t>
  </si>
  <si>
    <t>PEXBOUPUPOPIEWHI</t>
  </si>
  <si>
    <t>EXPRESSION - Pure - Positive Pinches - PE - XL - 5 - White</t>
  </si>
  <si>
    <t>3760231358802</t>
  </si>
  <si>
    <t>PEXBOUPUPOPIEYEL</t>
  </si>
  <si>
    <t>EXPRESSION - Pure - Positive Pinches - PE - XL - 5 - Yellow</t>
  </si>
  <si>
    <t>3760231358741</t>
  </si>
  <si>
    <t>PEXBOUPUPOPIUBLK</t>
  </si>
  <si>
    <t>EXPRESSION - Pure - Positive Pinches - PU - XL - 5 - Black</t>
  </si>
  <si>
    <t>3760231358673</t>
  </si>
  <si>
    <t>PEXBOUPUPOPIUBLU</t>
  </si>
  <si>
    <t>EXPRESSION - Pure - Positive Pinches - PU - XL - 5 - Blue</t>
  </si>
  <si>
    <t>3760231358598</t>
  </si>
  <si>
    <t>PEXBOUPUPOPIUFLG</t>
  </si>
  <si>
    <t>EXPRESSION - Pure - Positive Pinches - PU - XL - 5 - Fluo Green</t>
  </si>
  <si>
    <t>3760231358666</t>
  </si>
  <si>
    <t>PEXBOUPUPOPIUFLO</t>
  </si>
  <si>
    <t>EXPRESSION - Pure - Positive Pinches - PU - XL - 5 - Fluo Orange</t>
  </si>
  <si>
    <t>3760231358635</t>
  </si>
  <si>
    <t>PEXBOUPUPOPIUFLP</t>
  </si>
  <si>
    <t>EXPRESSION - Pure - Positive Pinches - PU - XL - 5 - Fluo Pink</t>
  </si>
  <si>
    <t>3760231358642</t>
  </si>
  <si>
    <t>PEXBOUPUPOPIUFLY</t>
  </si>
  <si>
    <t>EXPRESSION - Pure - Positive Pinches - PU - XL - 5 - Fluo Yellow</t>
  </si>
  <si>
    <t>3760231358659</t>
  </si>
  <si>
    <t>PEXBOUPUPOPIUGRE</t>
  </si>
  <si>
    <t>EXPRESSION - Pure - Positive Pinches - PU - XL - 5 - Green</t>
  </si>
  <si>
    <t>3760231358611</t>
  </si>
  <si>
    <t>PEXBOUPUPOPIUGRY</t>
  </si>
  <si>
    <t>EXPRESSION - Pure - Positive Pinches - PU - XL - 5 - Grey</t>
  </si>
  <si>
    <t>3760231358703</t>
  </si>
  <si>
    <t>PEXBOUPUPOPIUMIN</t>
  </si>
  <si>
    <t>EXPRESSION - Pure - Positive Pinches - PU - XL - 5 - Mint</t>
  </si>
  <si>
    <t>3760231415307</t>
  </si>
  <si>
    <t>PEXBOUPUPOPIURED</t>
  </si>
  <si>
    <t>EXPRESSION - Pure - Positive Pinches - PU - XL - 5 - Red</t>
  </si>
  <si>
    <t>3760231358604</t>
  </si>
  <si>
    <t>PEXBOUPUPOPIUVIO</t>
  </si>
  <si>
    <t>EXPRESSION - Pure - Positive Pinches - PU - XL - 5 - Violet</t>
  </si>
  <si>
    <t>3760231358697</t>
  </si>
  <si>
    <t>PEXBOUPUPOPIUWHI</t>
  </si>
  <si>
    <t>EXPRESSION - Pure - Positive Pinches - PU - XL - 5 - White</t>
  </si>
  <si>
    <t>3760231358680</t>
  </si>
  <si>
    <t>PEXBOUPUPOPIUYEL</t>
  </si>
  <si>
    <t>EXPRESSION - Pure - Positive Pinches - PU - XL - 5 - Yellow</t>
  </si>
  <si>
    <t>3760231358628</t>
  </si>
  <si>
    <t>PEXBOUPUPS1BLK</t>
  </si>
  <si>
    <t>EXPRESSION - Pure - Positive Slopers 1 - PE - XL - 5 - Black</t>
  </si>
  <si>
    <t>3760231377063</t>
  </si>
  <si>
    <t>PEXBOUPUPS1BLU</t>
  </si>
  <si>
    <t>EXPRESSION - Pure - Positive Slopers 1 - PE - XL - 5 - Blue</t>
  </si>
  <si>
    <t>3760231377070</t>
  </si>
  <si>
    <t>PEXBOUPUPS1FLG</t>
  </si>
  <si>
    <t>EXPRESSION - Pure - Positive Slopers 1 - PE - XL - 5 - Fluo Green</t>
  </si>
  <si>
    <t>3760231377087</t>
  </si>
  <si>
    <t>PEXBOUPUPS1FLO</t>
  </si>
  <si>
    <t>EXPRESSION - Pure - Positive Slopers 1 - PE - XL - 5 - Fluo Orange</t>
  </si>
  <si>
    <t>3760231377094</t>
  </si>
  <si>
    <t>PEXBOUPUPS1FLP</t>
  </si>
  <si>
    <t>EXPRESSION - Pure - Positive Slopers 1 - PE - XL - 5 - Fluo Pink</t>
  </si>
  <si>
    <t>3760231377100</t>
  </si>
  <si>
    <t>PEXBOUPUPS1FLY</t>
  </si>
  <si>
    <t>EXPRESSION - Pure - Positive Slopers 1 - PE - XL - 5 - Fluo Yellow</t>
  </si>
  <si>
    <t>3760231377117</t>
  </si>
  <si>
    <t>PEXBOUPUPS1GRE</t>
  </si>
  <si>
    <t>EXPRESSION - Pure - Positive Slopers 1 - PE - XL - 5 - Green</t>
  </si>
  <si>
    <t>3760231377124</t>
  </si>
  <si>
    <t>PEXBOUPUPS1GRY</t>
  </si>
  <si>
    <t>EXPRESSION - Pure - Positive Slopers 1 - PE - XL - 5 - Grey</t>
  </si>
  <si>
    <t>3760231377131</t>
  </si>
  <si>
    <t>PEXBOUPUPS1MIN</t>
  </si>
  <si>
    <t>EXPRESSION - Pure - Positive Slopers 1 - PE - XL - 5 - Mint</t>
  </si>
  <si>
    <t>3760231415314</t>
  </si>
  <si>
    <t>PEXBOUPUPS1RED</t>
  </si>
  <si>
    <t>EXPRESSION - Pure - Positive Slopers 1 - PE - XL - 5 - Red</t>
  </si>
  <si>
    <t>3760231377148</t>
  </si>
  <si>
    <t>PEXBOUPUPS1VIO</t>
  </si>
  <si>
    <t>EXPRESSION - Pure - Positive Slopers 1 - PE - XL - 5 - Violet</t>
  </si>
  <si>
    <t>3760231377155</t>
  </si>
  <si>
    <t>PEXBOUPUPS1WHI</t>
  </si>
  <si>
    <t>EXPRESSION - Pure - Positive Slopers 1 - PE - XL - 5 - White</t>
  </si>
  <si>
    <t>3760231377162</t>
  </si>
  <si>
    <t>PEXBOUPUPS1YEL</t>
  </si>
  <si>
    <t>EXPRESSION - Pure - Positive Slopers 1 - PE - XL - 5 - Yellow</t>
  </si>
  <si>
    <t>3760231377179</t>
  </si>
  <si>
    <t>PEXBOUPUROED2BLK</t>
  </si>
  <si>
    <t>EXPRESSION - Pure - Round Edges 2 - PE - XL - 5 - Black</t>
  </si>
  <si>
    <t>3760231385167</t>
  </si>
  <si>
    <t>PEXBOUPUROED2BLU</t>
  </si>
  <si>
    <t>EXPRESSION - Pure - Round Edges 2 - PE - XL - 5 - Blue</t>
  </si>
  <si>
    <t>3760231385174</t>
  </si>
  <si>
    <t>PEXBOUPUROED2FLG</t>
  </si>
  <si>
    <t>EXPRESSION - Pure - Round Edges 2 - PE - XL - 5 - Fluo Green</t>
  </si>
  <si>
    <t>3760231385181</t>
  </si>
  <si>
    <t>PEXBOUPUROED2FLO</t>
  </si>
  <si>
    <t>EXPRESSION - Pure - Round Edges 2 - PE - XL - 5 - Fluo Orange</t>
  </si>
  <si>
    <t>3760231385198</t>
  </si>
  <si>
    <t>PEXBOUPUROED2FLP</t>
  </si>
  <si>
    <t>EXPRESSION - Pure - Round Edges 2 - PE - XL - 5 - Fluo Pink</t>
  </si>
  <si>
    <t>3760231385204</t>
  </si>
  <si>
    <t>PEXBOUPUROED2FLY</t>
  </si>
  <si>
    <t>EXPRESSION - Pure - Round Edges 2 - PE - XL - 5 - Fluo Yellow</t>
  </si>
  <si>
    <t>3760231385211</t>
  </si>
  <si>
    <t>PEXBOUPUROED2GRE</t>
  </si>
  <si>
    <t>EXPRESSION - Pure - Round Edges 2 - PE - XL - 5 - Green</t>
  </si>
  <si>
    <t>3760231385228</t>
  </si>
  <si>
    <t>PEXBOUPUROED2GRY</t>
  </si>
  <si>
    <t>EXPRESSION - Pure - Round Edges 2 - PE - XL - 5 - Grey</t>
  </si>
  <si>
    <t>3760231385235</t>
  </si>
  <si>
    <t>PEXBOUPUROED2MIN</t>
  </si>
  <si>
    <t>EXPRESSION - Pure - Round Edges 2 - PE - XL - 5 - Mint</t>
  </si>
  <si>
    <t>3760231415321</t>
  </si>
  <si>
    <t>PEXBOUPUROED2RED</t>
  </si>
  <si>
    <t>EXPRESSION - Pure - Round Edges 2 - PE - XL - 5 - Red</t>
  </si>
  <si>
    <t>3760231385242</t>
  </si>
  <si>
    <t>PEXBOUPUROED2VIO</t>
  </si>
  <si>
    <t>EXPRESSION - Pure - Round Edges 2 - PE - XL - 5 - Violet</t>
  </si>
  <si>
    <t>3760231385259</t>
  </si>
  <si>
    <t>PEXBOUPUROED2WHI</t>
  </si>
  <si>
    <t>EXPRESSION - Pure - Round Edges 2 - PE - XL - 5 - White</t>
  </si>
  <si>
    <t>3760231385266</t>
  </si>
  <si>
    <t>PEXBOUPUROED2YEL</t>
  </si>
  <si>
    <t>EXPRESSION - Pure - Round Edges 2 - PE - XL - 5 - Yellow</t>
  </si>
  <si>
    <t>3760231385273</t>
  </si>
  <si>
    <t>PEXBOUPUROED3BLK</t>
  </si>
  <si>
    <t>EXPRESSION - Pure - Round Edges 3 - PE - XL - 5 - Black</t>
  </si>
  <si>
    <t>3760231385280</t>
  </si>
  <si>
    <t>PEXBOUPUROED3BLU</t>
  </si>
  <si>
    <t>EXPRESSION - Pure - Round Edges 3 - PE - XL - 5 - Blue</t>
  </si>
  <si>
    <t>3760231385297</t>
  </si>
  <si>
    <t>PEXBOUPUROED3FLG</t>
  </si>
  <si>
    <t>EXPRESSION - Pure - Round Edges 3 - PE - XL - 5 - Fluo Green</t>
  </si>
  <si>
    <t>3760231385303</t>
  </si>
  <si>
    <t>PEXBOUPUROED3FLO</t>
  </si>
  <si>
    <t>EXPRESSION - Pure - Round Edges 3 - PE - XL - 5 - Fluo Orange</t>
  </si>
  <si>
    <t>3760231385310</t>
  </si>
  <si>
    <t>PEXBOUPUROED3FLP</t>
  </si>
  <si>
    <t>EXPRESSION - Pure - Round Edges 3 - PE - XL - 5 - Fluo Pink</t>
  </si>
  <si>
    <t>3760231385327</t>
  </si>
  <si>
    <t>PEXBOUPUROED3FLY</t>
  </si>
  <si>
    <t>EXPRESSION - Pure - Round Edges 3 - PE - XL - 5 - Fluo Yellow</t>
  </si>
  <si>
    <t>3760231385334</t>
  </si>
  <si>
    <t>PEXBOUPUROED3GRE</t>
  </si>
  <si>
    <t>EXPRESSION - Pure - Round Edges 3 - PE - XL - 5 - Green</t>
  </si>
  <si>
    <t>3760231385341</t>
  </si>
  <si>
    <t>PEXBOUPUROED3GRY</t>
  </si>
  <si>
    <t>EXPRESSION - Pure - Round Edges 3 - PE - XL - 5 - Grey</t>
  </si>
  <si>
    <t>3760231385358</t>
  </si>
  <si>
    <t>PEXBOUPUROED3MIN</t>
  </si>
  <si>
    <t>EXPRESSION - Pure - Round Edges 3 - PE - XL - 5 - Mint</t>
  </si>
  <si>
    <t>3760231415338</t>
  </si>
  <si>
    <t>PEXBOUPUROED3RED</t>
  </si>
  <si>
    <t>EXPRESSION - Pure - Round Edges 3 - PE - XL - 5 - Red</t>
  </si>
  <si>
    <t>3760231385365</t>
  </si>
  <si>
    <t>PEXBOUPUROED3VIO</t>
  </si>
  <si>
    <t>EXPRESSION - Pure - Round Edges 3 - PE - XL - 5 - Violet</t>
  </si>
  <si>
    <t>3760231385372</t>
  </si>
  <si>
    <t>PEXBOUPUROED3WHI</t>
  </si>
  <si>
    <t>EXPRESSION - Pure - Round Edges 3 - PE - XL - 5 - White</t>
  </si>
  <si>
    <t>3760231385389</t>
  </si>
  <si>
    <t>PEXBOUPUROED3YEL</t>
  </si>
  <si>
    <t>EXPRESSION - Pure - Round Edges 3 - PE - XL - 5 - Yellow</t>
  </si>
  <si>
    <t>3760231385396</t>
  </si>
  <si>
    <t>PEXBOUPUROEEBLK</t>
  </si>
  <si>
    <t>EXPRESSION - Pure - Round Edges - PE - XL - 5 - Black</t>
  </si>
  <si>
    <t>3760231359274</t>
  </si>
  <si>
    <t>PEXBOUPUROEEBLU</t>
  </si>
  <si>
    <t>EXPRESSION - Pure - Round Edges - PE - XL - 5 - Blue</t>
  </si>
  <si>
    <t>3760231359199</t>
  </si>
  <si>
    <t>PEXBOUPUROEEFLG</t>
  </si>
  <si>
    <t>EXPRESSION - Pure - Round Edges - PE - XL - 5 - Fluo Green</t>
  </si>
  <si>
    <t>3760231359267</t>
  </si>
  <si>
    <t>PEXBOUPUROEEFLO</t>
  </si>
  <si>
    <t>EXPRESSION - Pure - Round Edges - PE - XL - 5 - Fluo Orange</t>
  </si>
  <si>
    <t>3760231359236</t>
  </si>
  <si>
    <t>PEXBOUPUROEEFLP</t>
  </si>
  <si>
    <t>EXPRESSION - Pure - Round Edges - PE - XL - 5 - Fluo Pink</t>
  </si>
  <si>
    <t>3760231359243</t>
  </si>
  <si>
    <t>PEXBOUPUROEEFLY</t>
  </si>
  <si>
    <t>EXPRESSION - Pure - Round Edges - PE - XL - 5 - Fluo Yellow</t>
  </si>
  <si>
    <t>3760231359250</t>
  </si>
  <si>
    <t>PEXBOUPUROEEGRE</t>
  </si>
  <si>
    <t>EXPRESSION - Pure - Round Edges - PE - XL - 5 - Green</t>
  </si>
  <si>
    <t>3760231359212</t>
  </si>
  <si>
    <t>PEXBOUPUROEEGRY</t>
  </si>
  <si>
    <t>EXPRESSION - Pure - Round Edges - PE - XL - 5 - Grey</t>
  </si>
  <si>
    <t>3760231359304</t>
  </si>
  <si>
    <t>PEXBOUPUROEEMIN</t>
  </si>
  <si>
    <t>EXPRESSION - Pure - Round Edges - PE - XL - 5 - Mint</t>
  </si>
  <si>
    <t>3760231415345</t>
  </si>
  <si>
    <t>PEXBOUPUROEERED</t>
  </si>
  <si>
    <t>EXPRESSION - Pure - Round Edges - PE - XL - 5 - Red</t>
  </si>
  <si>
    <t>3760231359205</t>
  </si>
  <si>
    <t>PEXBOUPUROEEVIO</t>
  </si>
  <si>
    <t>EXPRESSION - Pure - Round Edges - PE - XL - 5 - Violet</t>
  </si>
  <si>
    <t>3760231359298</t>
  </si>
  <si>
    <t>PEXBOUPUROEEWHI</t>
  </si>
  <si>
    <t>EXPRESSION - Pure - Round Edges - PE - XL - 5 - White</t>
  </si>
  <si>
    <t>3760231359281</t>
  </si>
  <si>
    <t>PEXBOUPUROEEYEL</t>
  </si>
  <si>
    <t>EXPRESSION - Pure - Round Edges - PE - XL - 5 - Yellow</t>
  </si>
  <si>
    <t>3760231359229</t>
  </si>
  <si>
    <t>PEXBOUPUSC1BLK</t>
  </si>
  <si>
    <t>EXPRESSION - Pure - Screw Ons 1 - PU - S - 20 - Black</t>
  </si>
  <si>
    <t>3760231353036</t>
  </si>
  <si>
    <t>PEXBOUPUSC1BLU</t>
  </si>
  <si>
    <t>EXPRESSION - Pure - Screw Ons 1 - PU - S - 20 - Blue</t>
  </si>
  <si>
    <t>3760231352954</t>
  </si>
  <si>
    <t>PEXBOUPUSC1FLG</t>
  </si>
  <si>
    <t>EXPRESSION - Pure - Screw Ons 1 - PU - S - 20 - Fluo Green</t>
  </si>
  <si>
    <t>3760231353029</t>
  </si>
  <si>
    <t>PEXBOUPUSC1FLO</t>
  </si>
  <si>
    <t>EXPRESSION - Pure - Screw Ons 1 - PU - S - 20 - Fluo Orange</t>
  </si>
  <si>
    <t>3760231352992</t>
  </si>
  <si>
    <t>PEXBOUPUSC1FLP</t>
  </si>
  <si>
    <t>EXPRESSION - Pure - Screw Ons 1 - PU - S - 20 - Fluo Pink</t>
  </si>
  <si>
    <t>3760231353005</t>
  </si>
  <si>
    <t>PEXBOUPUSC1FLY</t>
  </si>
  <si>
    <t>EXPRESSION - Pure - Screw Ons 1 - PU - S - 20 - Fluo Yellow</t>
  </si>
  <si>
    <t>3760231353012</t>
  </si>
  <si>
    <t>PEXBOUPUSC1GRE</t>
  </si>
  <si>
    <t>EXPRESSION - Pure - Screw Ons 1 - PU - S - 20 - Green</t>
  </si>
  <si>
    <t>3760231352978</t>
  </si>
  <si>
    <t>PEXBOUPUSC1GRY</t>
  </si>
  <si>
    <t>EXPRESSION - Pure - Screw Ons 1 - PU - S - 20 - Grey</t>
  </si>
  <si>
    <t>3760231353067</t>
  </si>
  <si>
    <t>PEXBOUPUSC1MIN</t>
  </si>
  <si>
    <t>EXPRESSION - Pure - Screw Ons 1 - PU - S - 20 - Mint</t>
  </si>
  <si>
    <t>3760231415352</t>
  </si>
  <si>
    <t>PEXBOUPUSC1RED</t>
  </si>
  <si>
    <t>EXPRESSION - Pure - Screw Ons 1 - PU - S - 20 - Red</t>
  </si>
  <si>
    <t>3760231352961</t>
  </si>
  <si>
    <t>PEXBOUPUSC1VIO</t>
  </si>
  <si>
    <t>EXPRESSION - Pure - Screw Ons 1 - PU - S - 20 - Violet</t>
  </si>
  <si>
    <t>3760231353050</t>
  </si>
  <si>
    <t>PEXBOUPUSC1WHI</t>
  </si>
  <si>
    <t>EXPRESSION - Pure - Screw Ons 1 - PU - S - 20 - White</t>
  </si>
  <si>
    <t>3760231353043</t>
  </si>
  <si>
    <t>PEXBOUPUSC1YEL</t>
  </si>
  <si>
    <t>EXPRESSION - Pure - Screw Ons 1 - PU - S - 20 - Yellow</t>
  </si>
  <si>
    <t>3760231352985</t>
  </si>
  <si>
    <t>PEXBOUPUSCO2BLK</t>
  </si>
  <si>
    <t>EXPRESSION - Pure - Screw Ons 2 - PU - S - 20 - Black</t>
  </si>
  <si>
    <t>3760231358192</t>
  </si>
  <si>
    <t>PEXBOUPUSCO2BLU</t>
  </si>
  <si>
    <t>EXPRESSION - Pure - Screw Ons 2 - PU - S - 20 - Blue</t>
  </si>
  <si>
    <t>3760231358116</t>
  </si>
  <si>
    <t>PEXBOUPUSCO2FLG</t>
  </si>
  <si>
    <t>EXPRESSION - Pure - Screw Ons 2 - PU - S - 20 - Fluo Green</t>
  </si>
  <si>
    <t>3760231358185</t>
  </si>
  <si>
    <t>PEXBOUPUSCO2FLO</t>
  </si>
  <si>
    <t>EXPRESSION - Pure - Screw Ons 2 - PU - S - 20 - Fluo Orange</t>
  </si>
  <si>
    <t>3760231358154</t>
  </si>
  <si>
    <t>PEXBOUPUSCO2FLP</t>
  </si>
  <si>
    <t>EXPRESSION - Pure - Screw Ons 2 - PU - S - 20 - Fluo Pink</t>
  </si>
  <si>
    <t>3760231358161</t>
  </si>
  <si>
    <t>PEXBOUPUSCO2FLY</t>
  </si>
  <si>
    <t>EXPRESSION - Pure - Screw Ons 2 - PU - S - 20 - Fluo Yellow</t>
  </si>
  <si>
    <t>3760231358178</t>
  </si>
  <si>
    <t>PEXBOUPUSCO2GRE</t>
  </si>
  <si>
    <t>EXPRESSION - Pure - Screw Ons 2 - PU - S - 20 - Green</t>
  </si>
  <si>
    <t>3760231358130</t>
  </si>
  <si>
    <t>PEXBOUPUSCO2GRY</t>
  </si>
  <si>
    <t>EXPRESSION - Pure - Screw Ons 2 - PU - S - 20 - Grey</t>
  </si>
  <si>
    <t>3760231358222</t>
  </si>
  <si>
    <t>PEXBOUPUSCO2MIN</t>
  </si>
  <si>
    <t>EXPRESSION - Pure - Screw Ons 2 - PU - S - 20 - Mint</t>
  </si>
  <si>
    <t>3760231415369</t>
  </si>
  <si>
    <t>PEXBOUPUSCO2RED</t>
  </si>
  <si>
    <t>EXPRESSION - Pure - Screw Ons 2 - PU - S - 20 - Red</t>
  </si>
  <si>
    <t>3760231358123</t>
  </si>
  <si>
    <t>PEXBOUPUSCO2VIO</t>
  </si>
  <si>
    <t>EXPRESSION - Pure - Screw Ons 2 - PU - S - 20 - Violet</t>
  </si>
  <si>
    <t>3760231358215</t>
  </si>
  <si>
    <t>PEXBOUPUSCO2WHI</t>
  </si>
  <si>
    <t>EXPRESSION - Pure - Screw Ons 2 - PU - S - 20 - White</t>
  </si>
  <si>
    <t>3760231358208</t>
  </si>
  <si>
    <t>PEXBOUPUSCO2YEL</t>
  </si>
  <si>
    <t>EXPRESSION - Pure - Screw Ons 2 - PU - S - 20 - Yellow</t>
  </si>
  <si>
    <t>3760231358147</t>
  </si>
  <si>
    <t>PEXBOUPUSCOFBLK</t>
  </si>
  <si>
    <t>EXPRESSION - Pure - Screw Ons Feet - PU - XS - 50 - Black</t>
  </si>
  <si>
    <t>3760231358314</t>
  </si>
  <si>
    <t>PEXBOUPUSCOFBLU</t>
  </si>
  <si>
    <t>EXPRESSION - Pure - Screw Ons Feet - PU - XS - 50 - Blue</t>
  </si>
  <si>
    <t>3760231358239</t>
  </si>
  <si>
    <t>PEXBOUPUSCOFFLG</t>
  </si>
  <si>
    <t>EXPRESSION - Pure - Screw Ons Feet - PU - XS - 50 - Fluo Green</t>
  </si>
  <si>
    <t>3760231358307</t>
  </si>
  <si>
    <t>PEXBOUPUSCOFFLO</t>
  </si>
  <si>
    <t>EXPRESSION - Pure - Screw Ons Feet - PU - XS - 50 - Fluo Orange</t>
  </si>
  <si>
    <t>3760231358277</t>
  </si>
  <si>
    <t>PEXBOUPUSCOFFLP</t>
  </si>
  <si>
    <t>EXPRESSION - Pure - Screw Ons Feet - PU - XS - 50 - Fluo Pink</t>
  </si>
  <si>
    <t>3760231358284</t>
  </si>
  <si>
    <t>PEXBOUPUSCOFFLY</t>
  </si>
  <si>
    <t>EXPRESSION - Pure - Screw Ons Feet - PU - XS - 50 - Fluo Yellow</t>
  </si>
  <si>
    <t>3760231358291</t>
  </si>
  <si>
    <t>PEXBOUPUSCOFGRE</t>
  </si>
  <si>
    <t>EXPRESSION - Pure - Screw Ons Feet - PU - XS - 50 - Green</t>
  </si>
  <si>
    <t>3760231358253</t>
  </si>
  <si>
    <t>PEXBOUPUSCOFGRY</t>
  </si>
  <si>
    <t>EXPRESSION - Pure - Screw Ons Feet - PU - XS - 50 - Grey</t>
  </si>
  <si>
    <t>3760231358345</t>
  </si>
  <si>
    <t>PEXBOUPUSCOFMIN</t>
  </si>
  <si>
    <t>EXPRESSION - Pure - Screw Ons Feet - PU - XS - 50 - Mint</t>
  </si>
  <si>
    <t>3760231415376</t>
  </si>
  <si>
    <t>PEXBOUPUSCOFRED</t>
  </si>
  <si>
    <t>EXPRESSION - Pure - Screw Ons Feet - PU - XS - 50 - Red</t>
  </si>
  <si>
    <t>3760231358246</t>
  </si>
  <si>
    <t>PEXBOUPUSCOFVIO</t>
  </si>
  <si>
    <t>EXPRESSION - Pure - Screw Ons Feet - PU - XS - 50 - Violet</t>
  </si>
  <si>
    <t>3760231358338</t>
  </si>
  <si>
    <t>PEXBOUPUSCOFWHI</t>
  </si>
  <si>
    <t>EXPRESSION - Pure - Screw Ons Feet - PU - XS - 50 - White</t>
  </si>
  <si>
    <t>3760231358321</t>
  </si>
  <si>
    <t>PEXBOUPUSCOFYEL</t>
  </si>
  <si>
    <t>EXPRESSION - Pure - Screw Ons Feet - PU - XS - 50 - Yellow</t>
  </si>
  <si>
    <t>3760231358260</t>
  </si>
  <si>
    <t>PEXBOUPUSO3BLK</t>
  </si>
  <si>
    <t>EXPRESSION - Pure - Screw Ons 3 - PU - S - 20 - Black</t>
  </si>
  <si>
    <t>3760231373782</t>
  </si>
  <si>
    <t>PEXBOUPUSO3BLU</t>
  </si>
  <si>
    <t>EXPRESSION - Pure - Screw Ons 3 - PU - S - 20 - Blue</t>
  </si>
  <si>
    <t>3760231373706</t>
  </si>
  <si>
    <t>PEXBOUPUSO3FLG</t>
  </si>
  <si>
    <t>EXPRESSION - Pure - Screw Ons 3 - PU - S - 20 - Fluo Green</t>
  </si>
  <si>
    <t>3760231373775</t>
  </si>
  <si>
    <t>PEXBOUPUSO3FLO</t>
  </si>
  <si>
    <t>EXPRESSION - Pure - Screw Ons 3 - PU - S - 20 - Fluo Orange</t>
  </si>
  <si>
    <t>3760231373744</t>
  </si>
  <si>
    <t>PEXBOUPUSO3FLP</t>
  </si>
  <si>
    <t>EXPRESSION - Pure - Screw Ons 3 - PU - S - 20 - Fluo Pink</t>
  </si>
  <si>
    <t>3760231373751</t>
  </si>
  <si>
    <t>PEXBOUPUSO3FLY</t>
  </si>
  <si>
    <t>EXPRESSION - Pure - Screw Ons 3 - PU - S - 20 - Fluo Yellow</t>
  </si>
  <si>
    <t>3760231373768</t>
  </si>
  <si>
    <t>PEXBOUPUSO3GRE</t>
  </si>
  <si>
    <t>EXPRESSION - Pure - Screw Ons 3 - PU - S - 20 - Green</t>
  </si>
  <si>
    <t>3760231373720</t>
  </si>
  <si>
    <t>PEXBOUPUSO3GRY</t>
  </si>
  <si>
    <t>EXPRESSION - Pure - Screw Ons 3 - PU - S - 20 - Grey</t>
  </si>
  <si>
    <t>3760231373812</t>
  </si>
  <si>
    <t>PEXBOUPUSO3MIN</t>
  </si>
  <si>
    <t>EXPRESSION - Pure - Screw Ons 3 - PU - S - 20 - Mint</t>
  </si>
  <si>
    <t>3760231415383</t>
  </si>
  <si>
    <t>PEXBOUPUSO3RED</t>
  </si>
  <si>
    <t>EXPRESSION - Pure - Screw Ons 3 - PU - S - 20 - Red</t>
  </si>
  <si>
    <t>3760231373713</t>
  </si>
  <si>
    <t>PEXBOUPUSO3VIO</t>
  </si>
  <si>
    <t>EXPRESSION - Pure - Screw Ons 3 - PU - S - 20 - Violet</t>
  </si>
  <si>
    <t>3760231373805</t>
  </si>
  <si>
    <t>PEXBOUPUSO3WHI</t>
  </si>
  <si>
    <t>EXPRESSION - Pure - Screw Ons 3 - PU - S - 20 - White</t>
  </si>
  <si>
    <t>3760231373799</t>
  </si>
  <si>
    <t>PEXBOUPUSO3YEL</t>
  </si>
  <si>
    <t>EXPRESSION - Pure - Screw Ons 3 - PU - S - 20 - Yellow</t>
  </si>
  <si>
    <t>3760231373737</t>
  </si>
  <si>
    <t>PEXBOUPUTR1BLK</t>
  </si>
  <si>
    <t>EXPRESSION - Pure - Triangles 1 - PU - L - 5 - Black</t>
  </si>
  <si>
    <t>3760231373669</t>
  </si>
  <si>
    <t>PEXBOUPUTR1BLU</t>
  </si>
  <si>
    <t>EXPRESSION - Pure - Triangles 1 - PU - L - 5 - Blue</t>
  </si>
  <si>
    <t>3760231373584</t>
  </si>
  <si>
    <t>PEXBOUPUTR1FLG</t>
  </si>
  <si>
    <t>EXPRESSION - Pure - Triangles 1 - PU - L - 5 - Fluo Green</t>
  </si>
  <si>
    <t>3760231373652</t>
  </si>
  <si>
    <t>PEXBOUPUTR1FLO</t>
  </si>
  <si>
    <t>EXPRESSION - Pure - Triangles 1 - PU - L - 5 - Fluo Orange</t>
  </si>
  <si>
    <t>3760231373621</t>
  </si>
  <si>
    <t>PEXBOUPUTR1FLP</t>
  </si>
  <si>
    <t>EXPRESSION - Pure - Triangles 1 - PU - L - 5 - Fluo Pink</t>
  </si>
  <si>
    <t>3760231373638</t>
  </si>
  <si>
    <t>PEXBOUPUTR1FLY</t>
  </si>
  <si>
    <t>EXPRESSION - Pure - Triangles 1 - PU - L - 5 - Fluo Yellow</t>
  </si>
  <si>
    <t>3760231373645</t>
  </si>
  <si>
    <t>PEXBOUPUTR1GRE</t>
  </si>
  <si>
    <t>EXPRESSION - Pure - Triangles 1 - PU - L - 5 - Green</t>
  </si>
  <si>
    <t>3760231373607</t>
  </si>
  <si>
    <t>PEXBOUPUTR1GRY</t>
  </si>
  <si>
    <t>EXPRESSION - Pure - Triangles 1 - PU - L - 5 - Grey</t>
  </si>
  <si>
    <t>3760231373690</t>
  </si>
  <si>
    <t>PEXBOUPUTR1MIN</t>
  </si>
  <si>
    <t>EXPRESSION - Pure - Triangles 1 - PU - L - 5 - Mint</t>
  </si>
  <si>
    <t>3760231415390</t>
  </si>
  <si>
    <t>PEXBOUPUTR1RED</t>
  </si>
  <si>
    <t>EXPRESSION - Pure - Triangles 1 - PU - L - 5 - Red</t>
  </si>
  <si>
    <t>3760231373591</t>
  </si>
  <si>
    <t>PEXBOUPUTR1VIO</t>
  </si>
  <si>
    <t>EXPRESSION - Pure - Triangles 1 - PU - L - 5 - Violet</t>
  </si>
  <si>
    <t>3760231373683</t>
  </si>
  <si>
    <t>PEXBOUPUTR1WHI</t>
  </si>
  <si>
    <t>EXPRESSION - Pure - Triangles 1 - PU - L - 5 - White</t>
  </si>
  <si>
    <t>3760231373676</t>
  </si>
  <si>
    <t>PEXBOUPUTR1YEL</t>
  </si>
  <si>
    <t>EXPRESSION - Pure - Triangles 1 - PU - L - 5 - Yellow</t>
  </si>
  <si>
    <t>3760231373614</t>
  </si>
  <si>
    <t>PEXBOUPUXLCEBLK</t>
  </si>
  <si>
    <t>EXPRESSION - Pure - XL Crimps - PE - XL - 5 - Black</t>
  </si>
  <si>
    <t>3760231359519</t>
  </si>
  <si>
    <t>PEXBOUPUXLCEBLU</t>
  </si>
  <si>
    <t>EXPRESSION - Pure - XL Crimps - PE - XL - 5 - Blue</t>
  </si>
  <si>
    <t>3760231359434</t>
  </si>
  <si>
    <t>PEXBOUPUXLCEFLG</t>
  </si>
  <si>
    <t>EXPRESSION - Pure - XL Crimps - PE - XL - 5 - Fluo Green</t>
  </si>
  <si>
    <t>3760231359502</t>
  </si>
  <si>
    <t>PEXBOUPUXLCEFLO</t>
  </si>
  <si>
    <t>EXPRESSION - Pure - XL Crimps - PE - XL - 5 - Fluo Orange</t>
  </si>
  <si>
    <t>3760231359472</t>
  </si>
  <si>
    <t>PEXBOUPUXLCEFLP</t>
  </si>
  <si>
    <t>EXPRESSION - Pure - XL Crimps - PE - XL - 5 - Fluo Pink</t>
  </si>
  <si>
    <t>3760231359489</t>
  </si>
  <si>
    <t>PEXBOUPUXLCEFLY</t>
  </si>
  <si>
    <t>EXPRESSION - Pure - XL Crimps - PE - XL - 5 - Fluo Yellow</t>
  </si>
  <si>
    <t>3760231359496</t>
  </si>
  <si>
    <t>PEXBOUPUXLCEGRE</t>
  </si>
  <si>
    <t>EXPRESSION - Pure - XL Crimps - PE - XL - 5 - Green</t>
  </si>
  <si>
    <t>3760231359458</t>
  </si>
  <si>
    <t>PEXBOUPUXLCEGRY</t>
  </si>
  <si>
    <t>EXPRESSION - Pure - XL Crimps - PE - XL - 5 - Grey</t>
  </si>
  <si>
    <t>3760231359540</t>
  </si>
  <si>
    <t>PEXBOUPUXLCEMIN</t>
  </si>
  <si>
    <t>EXPRESSION - Pure - XL Crimps - PE - XL - 5 - Mint</t>
  </si>
  <si>
    <t>3760231415406</t>
  </si>
  <si>
    <t>PEXBOUPUXLCERED</t>
  </si>
  <si>
    <t>EXPRESSION - Pure - XL Crimps - PE - XL - 5 - Red</t>
  </si>
  <si>
    <t>3760231359441</t>
  </si>
  <si>
    <t>PEXBOUPUXLCEVIO</t>
  </si>
  <si>
    <t>EXPRESSION - Pure - XL Crimps - PE - XL - 5 - Violet</t>
  </si>
  <si>
    <t>3760231359533</t>
  </si>
  <si>
    <t>PEXBOUPUXLCEWHI</t>
  </si>
  <si>
    <t>EXPRESSION - Pure - XL Crimps - PE - XL - 5 - White</t>
  </si>
  <si>
    <t>3760231359526</t>
  </si>
  <si>
    <t>PEXBOUPUXLCEYEL</t>
  </si>
  <si>
    <t>EXPRESSION - Pure - XL Crimps - PE - XL - 5 - Yellow</t>
  </si>
  <si>
    <t>3760231359465</t>
  </si>
  <si>
    <t>PEXBOUPUXLCUBLK</t>
  </si>
  <si>
    <t>EXPRESSION - Pure - XL Crimps - PU - XL - 5 - Black</t>
  </si>
  <si>
    <t>3760231359397</t>
  </si>
  <si>
    <t>PEXBOUPUXLCUBLU</t>
  </si>
  <si>
    <t>EXPRESSION - Pure - XL Crimps - PU - XL - 5 - Blue</t>
  </si>
  <si>
    <t>3760231359311</t>
  </si>
  <si>
    <t>PEXBOUPUXLCUFLG</t>
  </si>
  <si>
    <t>EXPRESSION - Pure - XL Crimps - PU - XL - 5 - Fluo Green</t>
  </si>
  <si>
    <t>3760231359380</t>
  </si>
  <si>
    <t>PEXBOUPUXLCUFLO</t>
  </si>
  <si>
    <t>EXPRESSION - Pure - XL Crimps - PU - XL - 5 - Fluo Orange</t>
  </si>
  <si>
    <t>3760231359359</t>
  </si>
  <si>
    <t>PEXBOUPUXLCUFLP</t>
  </si>
  <si>
    <t>EXPRESSION - Pure - XL Crimps - PU - XL - 5 - Fluo Pink</t>
  </si>
  <si>
    <t>3760231359366</t>
  </si>
  <si>
    <t>PEXBOUPUXLCUFLY</t>
  </si>
  <si>
    <t>EXPRESSION - Pure - XL Crimps - PU - XL - 5 - Fluo Yellow</t>
  </si>
  <si>
    <t>3760231359373</t>
  </si>
  <si>
    <t>PEXBOUPUXLCUGRE</t>
  </si>
  <si>
    <t>EXPRESSION - Pure - XL Crimps - PU - XL - 5 - Green</t>
  </si>
  <si>
    <t>3760231359335</t>
  </si>
  <si>
    <t>PEXBOUPUXLCUGRY</t>
  </si>
  <si>
    <t>EXPRESSION - Pure - XL Crimps - PU - XL - 5 - Grey</t>
  </si>
  <si>
    <t>3760231359427</t>
  </si>
  <si>
    <t>PEXBOUPUXLCUMIN</t>
  </si>
  <si>
    <t>EXPRESSION - Pure - XL Crimps - PU - XL - 5 - Mint</t>
  </si>
  <si>
    <t>3760231415413</t>
  </si>
  <si>
    <t>PEXBOUPUXLCURED</t>
  </si>
  <si>
    <t>EXPRESSION - Pure - XL Crimps - PU - XL - 5 - Red</t>
  </si>
  <si>
    <t>3760231359328</t>
  </si>
  <si>
    <t>PEXBOUPUXLCUVIO</t>
  </si>
  <si>
    <t>EXPRESSION - Pure - XL Crimps - PU - XL - 5 - Violet</t>
  </si>
  <si>
    <t>3760231359410</t>
  </si>
  <si>
    <t>PEXBOUPUXLCUWHI</t>
  </si>
  <si>
    <t>EXPRESSION - Pure - XL Crimps - PU - XL - 5 - White</t>
  </si>
  <si>
    <t>3760231359403</t>
  </si>
  <si>
    <t>PEXBOUPUXLCUYEL</t>
  </si>
  <si>
    <t>EXPRESSION - Pure - XL Crimps - PU - XL - 5 - Yellow</t>
  </si>
  <si>
    <t>3760231359342</t>
  </si>
  <si>
    <t>PEXBOUTRIMV1BLK</t>
  </si>
  <si>
    <t>EXPRESSION - Pure - Tripod Mini Volume 1 - PU - 3XL - 1 - Black</t>
  </si>
  <si>
    <t>3760231354354</t>
  </si>
  <si>
    <t>PEXBOUTRIMV1BLU</t>
  </si>
  <si>
    <t>EXPRESSION - Pure - Tripod Mini Volume 1 - PU - 3XL - 1 - Blue</t>
  </si>
  <si>
    <t>3760231354279</t>
  </si>
  <si>
    <t>PEXBOUTRIMV1FLG</t>
  </si>
  <si>
    <t>EXPRESSION - Pure - Tripod Mini Volume 1 - PU - 3XL - 1 - Fluo Green</t>
  </si>
  <si>
    <t>3760231354347</t>
  </si>
  <si>
    <t>PEXBOUTRIMV1FLO</t>
  </si>
  <si>
    <t>EXPRESSION - Pure - Tripod Mini Volume 1 - PU - 3XL - 1 - Fluo Orange</t>
  </si>
  <si>
    <t>3760231354316</t>
  </si>
  <si>
    <t>PEXBOUTRIMV1FLP</t>
  </si>
  <si>
    <t>EXPRESSION - Pure - Tripod Mini Volume 1 - PU - 3XL - 1 - Fluo Pink</t>
  </si>
  <si>
    <t>3760231354323</t>
  </si>
  <si>
    <t>PEXBOUTRIMV1FLY</t>
  </si>
  <si>
    <t>EXPRESSION - Pure - Tripod Mini Volume 1 - PU - 3XL - 1 - Fluo Yellow</t>
  </si>
  <si>
    <t>3760231354330</t>
  </si>
  <si>
    <t>PEXBOUTRIMV1GRE</t>
  </si>
  <si>
    <t>EXPRESSION - Pure - Tripod Mini Volume 1 - PU - 3XL - 1 - Green</t>
  </si>
  <si>
    <t>3760231354293</t>
  </si>
  <si>
    <t>PEXBOUTRIMV1GRY</t>
  </si>
  <si>
    <t>EXPRESSION - Pure - Tripod Mini Volume 1 - PU - 3XL - 1 - Grey</t>
  </si>
  <si>
    <t>3760231354385</t>
  </si>
  <si>
    <t>PEXBOUTRIMV1MIN</t>
  </si>
  <si>
    <t>EXPRESSION - Pure - Tripod Mini Volume 1 - PU - 3XL - 1 - Mint</t>
  </si>
  <si>
    <t>3760231415420</t>
  </si>
  <si>
    <t>PEXBOUTRIMV1RED</t>
  </si>
  <si>
    <t>EXPRESSION - Pure - Tripod Mini Volume 1 - PU - 3XL - 1 - Red</t>
  </si>
  <si>
    <t>3760231354286</t>
  </si>
  <si>
    <t>PEXBOUTRIMV1VIO</t>
  </si>
  <si>
    <t>EXPRESSION - Pure - Tripod Mini Volume 1 - PU - 3XL - 1 - Violet</t>
  </si>
  <si>
    <t>3760231354378</t>
  </si>
  <si>
    <t>PEXBOUTRIMV1WHI</t>
  </si>
  <si>
    <t>EXPRESSION - Pure - Tripod Mini Volume 1 - PU - 3XL - 1 - White</t>
  </si>
  <si>
    <t>3760231354361</t>
  </si>
  <si>
    <t>PEXBOUTRIMV1YEL</t>
  </si>
  <si>
    <t>EXPRESSION - Pure - Tripod Mini Volume 1 - PU - 3XL - 1 - Yellow</t>
  </si>
  <si>
    <t>3760231354309</t>
  </si>
  <si>
    <t>PEXBOUTRIMV2BLK</t>
  </si>
  <si>
    <t>EXPRESSION - Pure - Tripod Mini Volume 2 - PU - 3XL - 1 - Black</t>
  </si>
  <si>
    <t>3760231354477</t>
  </si>
  <si>
    <t>PEXBOUTRIMV2BLU</t>
  </si>
  <si>
    <t>EXPRESSION - Pure - Tripod Mini Volume 2 - PU - 3XL - 1 - Blue</t>
  </si>
  <si>
    <t>3760231354392</t>
  </si>
  <si>
    <t>PEXBOUTRIMV2FLG</t>
  </si>
  <si>
    <t>EXPRESSION - Pure - Tripod Mini Volume 2 - PU - 3XL - 1 - Fluo Green</t>
  </si>
  <si>
    <t>3760231354460</t>
  </si>
  <si>
    <t>PEXBOUTRIMV2FLO</t>
  </si>
  <si>
    <t>EXPRESSION - Pure - Tripod Mini Volume 2 - PU - 3XL - 1 - Fluo Orange</t>
  </si>
  <si>
    <t>3760231354439</t>
  </si>
  <si>
    <t>PEXBOUTRIMV2FLP</t>
  </si>
  <si>
    <t>EXPRESSION - Pure - Tripod Mini Volume 2 - PU - 3XL - 1 - Fluo Pink</t>
  </si>
  <si>
    <t>3760231354446</t>
  </si>
  <si>
    <t>PEXBOUTRIMV2FLY</t>
  </si>
  <si>
    <t>EXPRESSION - Pure - Tripod Mini Volume 2 - PU - 3XL - 1 - Fluo Yellow</t>
  </si>
  <si>
    <t>3760231354453</t>
  </si>
  <si>
    <t>PEXBOUTRIMV2GRE</t>
  </si>
  <si>
    <t>EXPRESSION - Pure - Tripod Mini Volume 2 - PU - 3XL - 1 - Green</t>
  </si>
  <si>
    <t>3760231354415</t>
  </si>
  <si>
    <t>PEXBOUTRIMV2GRY</t>
  </si>
  <si>
    <t>EXPRESSION - Pure - Tripod Mini Volume 2 - PU - 3XL - 1 - Grey</t>
  </si>
  <si>
    <t>3760231354507</t>
  </si>
  <si>
    <t>PEXBOUTRIMV2MIN</t>
  </si>
  <si>
    <t>EXPRESSION - Pure - Tripod Mini Volume 2 - PU - 3XL - 1 - Mint</t>
  </si>
  <si>
    <t>3760231415437</t>
  </si>
  <si>
    <t>PEXBOUTRIMV2RED</t>
  </si>
  <si>
    <t>EXPRESSION - Pure - Tripod Mini Volume 2 - PU - 3XL - 1 - Red</t>
  </si>
  <si>
    <t>3760231354408</t>
  </si>
  <si>
    <t>PEXBOUTRIMV2VIO</t>
  </si>
  <si>
    <t>EXPRESSION - Pure - Tripod Mini Volume 2 - PU - 3XL - 1 - Violet</t>
  </si>
  <si>
    <t>3760231354491</t>
  </si>
  <si>
    <t>PEXBOUTRIMV2WHI</t>
  </si>
  <si>
    <t>EXPRESSION - Pure - Tripod Mini Volume 2 - PU - 3XL - 1 - White</t>
  </si>
  <si>
    <t>3760231354484</t>
  </si>
  <si>
    <t>PEXBOUTRIMV2YEL</t>
  </si>
  <si>
    <t>EXPRESSION - Pure - Tripod Mini Volume 2 - PU - 3XL - 1 - Yellow</t>
  </si>
  <si>
    <t>3760231354422</t>
  </si>
  <si>
    <t>PEXBOUTRIMV3BLK</t>
  </si>
  <si>
    <t>EXPRESSION - Pure - Tripod Mini Volume 3 - PU - 3XL - 1 - Black</t>
  </si>
  <si>
    <t>3760231354590</t>
  </si>
  <si>
    <t>PEXBOUTRIMV3BLU</t>
  </si>
  <si>
    <t>EXPRESSION - Pure - Tripod Mini Volume 3 - PU - 3XL - 1 - Blue</t>
  </si>
  <si>
    <t>3760231354514</t>
  </si>
  <si>
    <t>PEXBOUTRIMV3FLG</t>
  </si>
  <si>
    <t>EXPRESSION - Pure - Tripod Mini Volume 3 - PU - 3XL - 1 - Fluo Green</t>
  </si>
  <si>
    <t>3760231354583</t>
  </si>
  <si>
    <t>PEXBOUTRIMV3FLO</t>
  </si>
  <si>
    <t>EXPRESSION - Pure - Tripod Mini Volume 3 - PU - 3XL - 1 - Fluo Orange</t>
  </si>
  <si>
    <t>3760231354552</t>
  </si>
  <si>
    <t>PEXBOUTRIMV3FLP</t>
  </si>
  <si>
    <t>EXPRESSION - Pure - Tripod Mini Volume 3 - PU - 3XL - 1 - Fluo Pink</t>
  </si>
  <si>
    <t>3760231354569</t>
  </si>
  <si>
    <t>PEXBOUTRIMV3FLY</t>
  </si>
  <si>
    <t>EXPRESSION - Pure - Tripod Mini Volume 3 - PU - 3XL - 1 - Fluo Yellow</t>
  </si>
  <si>
    <t>3760231354576</t>
  </si>
  <si>
    <t>PEXBOUTRIMV3GRE</t>
  </si>
  <si>
    <t>EXPRESSION - Pure - Tripod Mini Volume 3 - PU - 3XL - 1 - Green</t>
  </si>
  <si>
    <t>3760231354538</t>
  </si>
  <si>
    <t>PEXBOUTRIMV3GRY</t>
  </si>
  <si>
    <t>EXPRESSION - Pure - Tripod Mini Volume 3 - PU - 3XL - 1 - Grey</t>
  </si>
  <si>
    <t>3760231354620</t>
  </si>
  <si>
    <t>PEXBOUTRIMV3MIN</t>
  </si>
  <si>
    <t>EXPRESSION - Pure - Tripod Mini Volume 3 - PU - 3XL - 1 - Mint</t>
  </si>
  <si>
    <t>3760231415444</t>
  </si>
  <si>
    <t>PEXBOUTRIMV3RED</t>
  </si>
  <si>
    <t>EXPRESSION - Pure - Tripod Mini Volume 3 - PU - 3XL - 1 - Red</t>
  </si>
  <si>
    <t>3760231354521</t>
  </si>
  <si>
    <t>PEXBOUTRIMV3VIO</t>
  </si>
  <si>
    <t>EXPRESSION - Pure - Tripod Mini Volume 3 - PU - 3XL - 1 - Violet</t>
  </si>
  <si>
    <t>3760231354613</t>
  </si>
  <si>
    <t>PEXBOUTRIMV3WHI</t>
  </si>
  <si>
    <t>EXPRESSION - Pure - Tripod Mini Volume 3 - PU - 3XL - 1 - White</t>
  </si>
  <si>
    <t>3760231354606</t>
  </si>
  <si>
    <t>PEXBOUTRIMV3YEL</t>
  </si>
  <si>
    <t>EXPRESSION - Pure - Tripod Mini Volume 3 - PU - 3XL - 1 - Yellow</t>
  </si>
  <si>
    <t>3760231354545</t>
  </si>
  <si>
    <t>PEXBOUTRIMV4BLK</t>
  </si>
  <si>
    <t>EXPRESSION - Pure - Tripod Mini Volume 4 - PU - 3XL - 1 - Black</t>
  </si>
  <si>
    <t>3760231354712</t>
  </si>
  <si>
    <t>PEXBOUTRIMV4BLU</t>
  </si>
  <si>
    <t>EXPRESSION - Pure - Tripod Mini Volume 4 - PU - 3XL - 1 - Blue</t>
  </si>
  <si>
    <t>3760231354637</t>
  </si>
  <si>
    <t>PEXBOUTRIMV4FLG</t>
  </si>
  <si>
    <t>EXPRESSION - Pure - Tripod Mini Volume 4 - PU - 3XL - 1 - Fluo Green</t>
  </si>
  <si>
    <t>3760231354705</t>
  </si>
  <si>
    <t>PEXBOUTRIMV4FLO</t>
  </si>
  <si>
    <t>EXPRESSION - Pure - Tripod Mini Volume 4 - PU - 3XL - 1 - Fluo Orange</t>
  </si>
  <si>
    <t>3760231354675</t>
  </si>
  <si>
    <t>PEXBOUTRIMV4FLP</t>
  </si>
  <si>
    <t>EXPRESSION - Pure - Tripod Mini Volume 4 - PU - 3XL - 1 - Fluo Pink</t>
  </si>
  <si>
    <t>3760231354682</t>
  </si>
  <si>
    <t>PEXBOUTRIMV4FLY</t>
  </si>
  <si>
    <t>EXPRESSION - Pure - Tripod Mini Volume 4 - PU - 3XL - 1 - Fluo Yellow</t>
  </si>
  <si>
    <t>3760231354699</t>
  </si>
  <si>
    <t>PEXBOUTRIMV4GRE</t>
  </si>
  <si>
    <t>EXPRESSION - Pure - Tripod Mini Volume 4 - PU - 3XL - 1 - Green</t>
  </si>
  <si>
    <t>3760231354651</t>
  </si>
  <si>
    <t>PEXBOUTRIMV4GRY</t>
  </si>
  <si>
    <t>EXPRESSION - Pure - Tripod Mini Volume 4 - PU - 3XL - 1 - Grey</t>
  </si>
  <si>
    <t>3760231354743</t>
  </si>
  <si>
    <t>PEXBOUTRIMV4MIN</t>
  </si>
  <si>
    <t>EXPRESSION - Pure - Tripod Mini Volume 4 - PU - 3XL - 1 - Mint</t>
  </si>
  <si>
    <t>3760231415451</t>
  </si>
  <si>
    <t>PEXBOUTRIMV4RED</t>
  </si>
  <si>
    <t>EXPRESSION - Pure - Tripod Mini Volume 4 - PU - 3XL - 1 - Red</t>
  </si>
  <si>
    <t>3760231354644</t>
  </si>
  <si>
    <t>PEXBOUTRIMV4VIO</t>
  </si>
  <si>
    <t>EXPRESSION - Pure - Tripod Mini Volume 4 - PU - 3XL - 1 - Violet</t>
  </si>
  <si>
    <t>3760231354736</t>
  </si>
  <si>
    <t>PEXBOUTRIMV4WHI</t>
  </si>
  <si>
    <t>EXPRESSION - Pure - Tripod Mini Volume 4 - PU - 3XL - 1 - White</t>
  </si>
  <si>
    <t>3760231354729</t>
  </si>
  <si>
    <t>PEXBOUTRIMV4YEL</t>
  </si>
  <si>
    <t>EXPRESSION - Pure - Tripod Mini Volume 4 - PU - 3XL - 1 - Yellow</t>
  </si>
  <si>
    <t>3760231354668</t>
  </si>
  <si>
    <t>PEXBOUTRIMV5BLK</t>
  </si>
  <si>
    <t>EXPRESSION - Pure - Tripod Mini Volume 5 - PU - 3XL - 1 - Black</t>
  </si>
  <si>
    <t>3760231354835</t>
  </si>
  <si>
    <t>PEXBOUTRIMV5BLU</t>
  </si>
  <si>
    <t>EXPRESSION - Pure - Tripod Mini Volume 5 - PU - 3XL - 1 - Blue</t>
  </si>
  <si>
    <t>3760231354750</t>
  </si>
  <si>
    <t>PEXBOUTRIMV5FLG</t>
  </si>
  <si>
    <t>EXPRESSION - Pure - Tripod Mini Volume 5 - PU - 3XL - 1 - Fluo Green</t>
  </si>
  <si>
    <t>3760231354828</t>
  </si>
  <si>
    <t>PEXBOUTRIMV5FLO</t>
  </si>
  <si>
    <t>EXPRESSION - Pure - Tripod Mini Volume 5 - PU - 3XL - 1 - Fluo Orange</t>
  </si>
  <si>
    <t>3760231354798</t>
  </si>
  <si>
    <t>PEXBOUTRIMV5FLP</t>
  </si>
  <si>
    <t>EXPRESSION - Pure - Tripod Mini Volume 5 - PU - 3XL - 1 - Fluo Pink</t>
  </si>
  <si>
    <t>3760231354804</t>
  </si>
  <si>
    <t>PEXBOUTRIMV5FLY</t>
  </si>
  <si>
    <t>EXPRESSION - Pure - Tripod Mini Volume 5 - PU - 3XL - 1 - Fluo Yellow</t>
  </si>
  <si>
    <t>3760231354811</t>
  </si>
  <si>
    <t>PEXBOUTRIMV5GRE</t>
  </si>
  <si>
    <t>EXPRESSION - Pure - Tripod Mini Volume 5 - PU - 3XL - 1 - Green</t>
  </si>
  <si>
    <t>3760231354774</t>
  </si>
  <si>
    <t>PEXBOUTRIMV5GRY</t>
  </si>
  <si>
    <t>EXPRESSION - Pure - Tripod Mini Volume 5 - PU - 3XL - 1 - Grey</t>
  </si>
  <si>
    <t>3760231354866</t>
  </si>
  <si>
    <t>PEXBOUTRIMV5MIN</t>
  </si>
  <si>
    <t>EXPRESSION - Pure - Tripod Mini Volume 5 - PU - 3XL - 1 - Mint</t>
  </si>
  <si>
    <t>3760231415468</t>
  </si>
  <si>
    <t>PEXBOUTRIMV5RED</t>
  </si>
  <si>
    <t>EXPRESSION - Pure - Tripod Mini Volume 5 - PU - 3XL - 1 - Red</t>
  </si>
  <si>
    <t>3760231354767</t>
  </si>
  <si>
    <t>PEXBOUTRIMV5VIO</t>
  </si>
  <si>
    <t>EXPRESSION - Pure - Tripod Mini Volume 5 - PU - 3XL - 1 - Violet</t>
  </si>
  <si>
    <t>3760231354859</t>
  </si>
  <si>
    <t>PEXBOUTRIMV5WHI</t>
  </si>
  <si>
    <t>EXPRESSION - Pure - Tripod Mini Volume 5 - PU - 3XL - 1 - White</t>
  </si>
  <si>
    <t>3760231354842</t>
  </si>
  <si>
    <t>PEXBOUTRIMV5YEL</t>
  </si>
  <si>
    <t>EXPRESSION - Pure - Tripod Mini Volume 5 - PU - 3XL - 1 - Yellow</t>
  </si>
  <si>
    <t>3760231354781</t>
  </si>
  <si>
    <t>PEXBOUTRMV1BLK</t>
  </si>
  <si>
    <t>EXPRESSION - Pure - Triangle Mini Volume 1 - PU - XXL - 1 - Black</t>
  </si>
  <si>
    <t>3760231363356</t>
  </si>
  <si>
    <t>PEXBOUTRMV1BLU</t>
  </si>
  <si>
    <t>EXPRESSION - Pure - Triangle Mini Volume 1 - PU - XXL - 1 - Blue</t>
  </si>
  <si>
    <t>3760231363271</t>
  </si>
  <si>
    <t>PEXBOUTRMV1EBLK</t>
  </si>
  <si>
    <t>EXPRESSION - Pure - Tripod Mini Volume 1 - PE - XXL - 1 - Black</t>
  </si>
  <si>
    <t>3760231361796</t>
  </si>
  <si>
    <t>PEXBOUTRMV1EBLU</t>
  </si>
  <si>
    <t>EXPRESSION - Pure - Tripod Mini Volume 1 - PE - XXL - 1 - Blue</t>
  </si>
  <si>
    <t>3760231361710</t>
  </si>
  <si>
    <t>PEXBOUTRMV1EFLG</t>
  </si>
  <si>
    <t>EXPRESSION - Pure - Tripod Mini Volume 1 - PE - XXL - 1 - Fluo Green</t>
  </si>
  <si>
    <t>3760231361789</t>
  </si>
  <si>
    <t>PEXBOUTRMV1EFLO</t>
  </si>
  <si>
    <t>EXPRESSION - Pure - Tripod Mini Volume 1 - PE - XXL - 1 - Fluo Orange</t>
  </si>
  <si>
    <t>3760231361758</t>
  </si>
  <si>
    <t>PEXBOUTRMV1EFLP</t>
  </si>
  <si>
    <t>EXPRESSION - Pure - Tripod Mini Volume 1 - PE - XXL - 1 - Fluo Pink</t>
  </si>
  <si>
    <t>3760231361765</t>
  </si>
  <si>
    <t>PEXBOUTRMV1EFLY</t>
  </si>
  <si>
    <t>EXPRESSION - Pure - Tripod Mini Volume 1 - PE - XXL - 1 - Fluo Yellow</t>
  </si>
  <si>
    <t>3760231361772</t>
  </si>
  <si>
    <t>PEXBOUTRMV1EGRE</t>
  </si>
  <si>
    <t>EXPRESSION - Pure - Tripod Mini Volume 1 - PE - XXL - 1 - Green</t>
  </si>
  <si>
    <t>3760231361734</t>
  </si>
  <si>
    <t>PEXBOUTRMV1EGRY</t>
  </si>
  <si>
    <t>EXPRESSION - Pure - Tripod Mini Volume 1 - PE - XXL - 1 - Grey</t>
  </si>
  <si>
    <t>3760231361826</t>
  </si>
  <si>
    <t>PEXBOUTRMV1EMIN</t>
  </si>
  <si>
    <t>EXPRESSION - Pure - Tripod Mini Volume 1 - PE - XXL - 1 - Mint</t>
  </si>
  <si>
    <t>3760231415482</t>
  </si>
  <si>
    <t>PEXBOUTRMV1ERED</t>
  </si>
  <si>
    <t>EXPRESSION - Pure - Tripod Mini Volume 1 - PE - XXL - 1 - Red</t>
  </si>
  <si>
    <t>3760231361727</t>
  </si>
  <si>
    <t>PEXBOUTRMV1EVIO</t>
  </si>
  <si>
    <t>EXPRESSION - Pure - Tripod Mini Volume 1 - PE - XXL - 1 - Violet</t>
  </si>
  <si>
    <t>3760231361819</t>
  </si>
  <si>
    <t>PEXBOUTRMV1EWHI</t>
  </si>
  <si>
    <t>EXPRESSION - Pure - Tripod Mini Volume 1 - PE - XXL - 1 - White</t>
  </si>
  <si>
    <t>3760231361802</t>
  </si>
  <si>
    <t>PEXBOUTRMV1EYEL</t>
  </si>
  <si>
    <t>EXPRESSION - Pure - Tripod Mini Volume 1 - PE - XXL - 1 - Yellow</t>
  </si>
  <si>
    <t>3760231361741</t>
  </si>
  <si>
    <t>PEXBOUTRMV1FLG</t>
  </si>
  <si>
    <t>EXPRESSION - Pure - Triangle Mini Volume 1 - PU - XXL - 1 - Fluo Green</t>
  </si>
  <si>
    <t>3760231363349</t>
  </si>
  <si>
    <t>PEXBOUTRMV1FLO</t>
  </si>
  <si>
    <t>EXPRESSION - Pure - Triangle Mini Volume 1 - PU - XXL - 1 - Fluo Orange</t>
  </si>
  <si>
    <t>3760231363318</t>
  </si>
  <si>
    <t>PEXBOUTRMV1FLP</t>
  </si>
  <si>
    <t>EXPRESSION - Pure - Triangle Mini Volume 1 - PU - XXL - 1 - Fluo Pink</t>
  </si>
  <si>
    <t>3760231363325</t>
  </si>
  <si>
    <t>PEXBOUTRMV1FLY</t>
  </si>
  <si>
    <t>EXPRESSION - Pure - Triangle Mini Volume 1 - PU - XXL - 1 - Fluo Yellow</t>
  </si>
  <si>
    <t>3760231363332</t>
  </si>
  <si>
    <t>PEXBOUTRMV1GRE</t>
  </si>
  <si>
    <t>EXPRESSION - Pure - Triangle Mini Volume 1 - PU - XXL - 1 - Green</t>
  </si>
  <si>
    <t>3760231363295</t>
  </si>
  <si>
    <t>PEXBOUTRMV1GRY</t>
  </si>
  <si>
    <t>EXPRESSION - Pure - Triangle Mini Volume 1 - PU - XXL - 1 - Grey</t>
  </si>
  <si>
    <t>3760231363387</t>
  </si>
  <si>
    <t>PEXBOUTRMV1MIN</t>
  </si>
  <si>
    <t>EXPRESSION - Pure - Triangle Mini Volume 1 - PU - XXL - 1 - Mint</t>
  </si>
  <si>
    <t>3760231415475</t>
  </si>
  <si>
    <t>PEXBOUTRMV1RED</t>
  </si>
  <si>
    <t>EXPRESSION - Pure - Triangle Mini Volume 1 - PU - XXL - 1 - Red</t>
  </si>
  <si>
    <t>3760231363288</t>
  </si>
  <si>
    <t>PEXBOUTRMV1VIO</t>
  </si>
  <si>
    <t>EXPRESSION - Pure - Triangle Mini Volume 1 - PU - XXL - 1 - Violet</t>
  </si>
  <si>
    <t>3760231363370</t>
  </si>
  <si>
    <t>PEXBOUTRMV1WHI</t>
  </si>
  <si>
    <t>EXPRESSION - Pure - Triangle Mini Volume 1 - PU - XXL - 1 - White</t>
  </si>
  <si>
    <t>3760231363363</t>
  </si>
  <si>
    <t>PEXBOUTRMV1YEL</t>
  </si>
  <si>
    <t>EXPRESSION - Pure - Triangle Mini Volume 1 - PU - XXL - 1 - Yellow</t>
  </si>
  <si>
    <t>3760231363301</t>
  </si>
  <si>
    <t>PEXBOUTRMV2EBLK</t>
  </si>
  <si>
    <t>EXPRESSION - Pure - Tripod Mini Volume 2 - PE - XXL - 1 - Black</t>
  </si>
  <si>
    <t>3760231361918</t>
  </si>
  <si>
    <t>PEXBOUTRMV2EBLU</t>
  </si>
  <si>
    <t>EXPRESSION - Pure - Tripod Mini Volume 2 - PE - XXL - 1 - Blue</t>
  </si>
  <si>
    <t>3760231361833</t>
  </si>
  <si>
    <t>PEXBOUTRMV2EFLG</t>
  </si>
  <si>
    <t>EXPRESSION - Pure - Tripod Mini Volume 2 - PE - XXL - 1 - Fluo Green</t>
  </si>
  <si>
    <t>3760231361901</t>
  </si>
  <si>
    <t>PEXBOUTRMV2EFLO</t>
  </si>
  <si>
    <t>EXPRESSION - Pure - Tripod Mini Volume 2 - PE - XXL - 1 - Fluo Orange</t>
  </si>
  <si>
    <t>3760231361871</t>
  </si>
  <si>
    <t>PEXBOUTRMV2EFLP</t>
  </si>
  <si>
    <t>EXPRESSION - Pure - Tripod Mini Volume 2 - PE - XXL - 1 - Fluo Pink</t>
  </si>
  <si>
    <t>3760231361888</t>
  </si>
  <si>
    <t>PEXBOUTRMV2EFLY</t>
  </si>
  <si>
    <t>EXPRESSION - Pure - Tripod Mini Volume 2 - PE - XXL - 1 - Fluo Yellow</t>
  </si>
  <si>
    <t>3760231361895</t>
  </si>
  <si>
    <t>PEXBOUTRMV2EGRE</t>
  </si>
  <si>
    <t>EXPRESSION - Pure - Tripod Mini Volume 2 - PE - XXL - 1 - Green</t>
  </si>
  <si>
    <t>3760231361857</t>
  </si>
  <si>
    <t>PEXBOUTRMV2EGRY</t>
  </si>
  <si>
    <t>EXPRESSION - Pure - Tripod Mini Volume 2 - PE - XXL - 1 - Grey</t>
  </si>
  <si>
    <t>3760231361949</t>
  </si>
  <si>
    <t>PEXBOUTRMV2EMIN</t>
  </si>
  <si>
    <t>EXPRESSION - Pure - Tripod Mini Volume 2 - PE - XXL - 1 - Mint</t>
  </si>
  <si>
    <t>3760231415499</t>
  </si>
  <si>
    <t>PEXBOUTRMV2ERED</t>
  </si>
  <si>
    <t>EXPRESSION - Pure - Tripod Mini Volume 2 - PE - XXL - 1 - Red</t>
  </si>
  <si>
    <t>3760231361840</t>
  </si>
  <si>
    <t>PEXBOUTRMV2EVIO</t>
  </si>
  <si>
    <t>EXPRESSION - Pure - Tripod Mini Volume 2 - PE - XXL - 1 - Violet</t>
  </si>
  <si>
    <t>3760231361932</t>
  </si>
  <si>
    <t>PEXBOUTRMV2EWHI</t>
  </si>
  <si>
    <t>EXPRESSION - Pure - Tripod Mini Volume 2 - PE - XXL - 1 - White</t>
  </si>
  <si>
    <t>3760231361925</t>
  </si>
  <si>
    <t>PEXBOUTRMV2EYEL</t>
  </si>
  <si>
    <t>EXPRESSION - Pure - Tripod Mini Volume 2 - PE - XXL - 1 - Yellow</t>
  </si>
  <si>
    <t>3760231361864</t>
  </si>
  <si>
    <t>PEXBOUTRMV3EBLK</t>
  </si>
  <si>
    <t>EXPRESSION - Pure - Tripod Mini Volume 3 - PE - XXL - 1 - Black</t>
  </si>
  <si>
    <t>3760231362038</t>
  </si>
  <si>
    <t>PEXBOUTRMV3EBLU</t>
  </si>
  <si>
    <t>EXPRESSION - Pure - Tripod Mini Volume 3 - PE - XXL - 1 - Blue</t>
  </si>
  <si>
    <t>3760231361956</t>
  </si>
  <si>
    <t>PEXBOUTRMV3EFLG</t>
  </si>
  <si>
    <t>EXPRESSION - Pure - Tripod Mini Volume 3 - PE - XXL - 1 - Fluo Green</t>
  </si>
  <si>
    <t>3760231362021</t>
  </si>
  <si>
    <t>PEXBOUTRMV3EFLO</t>
  </si>
  <si>
    <t>EXPRESSION - Pure - Tripod Mini Volume 3 - PE - XXL - 1 - Fluo Orange</t>
  </si>
  <si>
    <t>3760231361994</t>
  </si>
  <si>
    <t>PEXBOUTRMV3EFLP</t>
  </si>
  <si>
    <t>EXPRESSION - Pure - Tripod Mini Volume 3 - PE - XXL - 1 - Fluo Pink</t>
  </si>
  <si>
    <t>3760231362007</t>
  </si>
  <si>
    <t>PEXBOUTRMV3EFLY</t>
  </si>
  <si>
    <t>EXPRESSION - Pure - Tripod Mini Volume 3 - PE - XXL - 1 - Fluo Yellow</t>
  </si>
  <si>
    <t>3760231362014</t>
  </si>
  <si>
    <t>PEXBOUTRMV3EGRE</t>
  </si>
  <si>
    <t>EXPRESSION - Pure - Tripod Mini Volume 3 - PE - XXL - 1 - Green</t>
  </si>
  <si>
    <t>3760231361970</t>
  </si>
  <si>
    <t>PEXBOUTRMV3EGRY</t>
  </si>
  <si>
    <t>EXPRESSION - Pure - Tripod Mini Volume 3 - PE - XXL - 1 - Grey</t>
  </si>
  <si>
    <t>3760231362069</t>
  </si>
  <si>
    <t>PEXBOUTRMV3EMIN</t>
  </si>
  <si>
    <t>EXPRESSION - Pure - Tripod Mini Volume 3 - PE - XXL - 1 - Mint</t>
  </si>
  <si>
    <t>3760231415505</t>
  </si>
  <si>
    <t>PEXBOUTRMV3ERED</t>
  </si>
  <si>
    <t>EXPRESSION - Pure - Tripod Mini Volume 3 - PE - XXL - 1 - Red</t>
  </si>
  <si>
    <t>3760231361963</t>
  </si>
  <si>
    <t>PEXBOUTRMV3EVIO</t>
  </si>
  <si>
    <t>EXPRESSION - Pure - Tripod Mini Volume 3 - PE - XXL - 1 - Violet</t>
  </si>
  <si>
    <t>3760231362052</t>
  </si>
  <si>
    <t>PEXBOUTRMV3EWHI</t>
  </si>
  <si>
    <t>EXPRESSION - Pure - Tripod Mini Volume 3 - PE - XXL - 1 - White</t>
  </si>
  <si>
    <t>3760231362045</t>
  </si>
  <si>
    <t>PEXBOUTRMV3EYEL</t>
  </si>
  <si>
    <t>EXPRESSION - Pure - Tripod Mini Volume 3 - PE - XXL - 1 - Yellow</t>
  </si>
  <si>
    <t>3760231361987</t>
  </si>
  <si>
    <t>PEXBOUTRMV4EBLK</t>
  </si>
  <si>
    <t>EXPRESSION - Pure - Tripod Mini Volume 4 - PE - XXL - 1 - Black</t>
  </si>
  <si>
    <t>3760231362151</t>
  </si>
  <si>
    <t>PEXBOUTRMV4EBLU</t>
  </si>
  <si>
    <t>EXPRESSION - Pure - Tripod Mini Volume 4 - PE - XXL - 1 - Blue</t>
  </si>
  <si>
    <t>3760231362076</t>
  </si>
  <si>
    <t>PEXBOUTRMV4EFLG</t>
  </si>
  <si>
    <t>EXPRESSION - Pure - Tripod Mini Volume 4 - PE - XXL - 1 - Fluo Green</t>
  </si>
  <si>
    <t>3760231362144</t>
  </si>
  <si>
    <t>PEXBOUTRMV4EFLO</t>
  </si>
  <si>
    <t>EXPRESSION - Pure - Tripod Mini Volume 4 - PE - XXL - 1 - Fluo Orange</t>
  </si>
  <si>
    <t>3760231362113</t>
  </si>
  <si>
    <t>PEXBOUTRMV4EFLP</t>
  </si>
  <si>
    <t>EXPRESSION - Pure - Tripod Mini Volume 4 - PE - XXL - 1 - Fluo Pink</t>
  </si>
  <si>
    <t>3760231362120</t>
  </si>
  <si>
    <t>PEXBOUTRMV4EFLY</t>
  </si>
  <si>
    <t>EXPRESSION - Pure - Tripod Mini Volume 4 - PE - XXL - 1 - Fluo Yellow</t>
  </si>
  <si>
    <t>3760231362137</t>
  </si>
  <si>
    <t>PEXBOUTRMV4EGRE</t>
  </si>
  <si>
    <t>EXPRESSION - Pure - Tripod Mini Volume 4 - PE - XXL - 1 - Green</t>
  </si>
  <si>
    <t>3760231362090</t>
  </si>
  <si>
    <t>PEXBOUTRMV4EGRY</t>
  </si>
  <si>
    <t>EXPRESSION - Pure - Tripod Mini Volume 4 - PE - XXL - 1 - Grey</t>
  </si>
  <si>
    <t>3760231362182</t>
  </si>
  <si>
    <t>PEXBOUTRMV4EMIN</t>
  </si>
  <si>
    <t>EXPRESSION - Pure - Tripod Mini Volume 4 - PE - XXL - 1 - Mint</t>
  </si>
  <si>
    <t>3760231415512</t>
  </si>
  <si>
    <t>PEXBOUTRMV4ERED</t>
  </si>
  <si>
    <t>EXPRESSION - Pure - Tripod Mini Volume 4 - PE - XXL - 1 - Red</t>
  </si>
  <si>
    <t>3760231362083</t>
  </si>
  <si>
    <t>PEXBOUTRMV4EVIO</t>
  </si>
  <si>
    <t>EXPRESSION - Pure - Tripod Mini Volume 4 - PE - XXL - 1 - Violet</t>
  </si>
  <si>
    <t>3760231362175</t>
  </si>
  <si>
    <t>PEXBOUTRMV4EWHI</t>
  </si>
  <si>
    <t>EXPRESSION - Pure - Tripod Mini Volume 4 - PE - XXL - 1 - White</t>
  </si>
  <si>
    <t>3760231362168</t>
  </si>
  <si>
    <t>PEXBOUTRMV4EYEL</t>
  </si>
  <si>
    <t>EXPRESSION - Pure - Tripod Mini Volume 4 - PE - XXL - 1 - Yellow</t>
  </si>
  <si>
    <t>3760231362106</t>
  </si>
  <si>
    <t>PEXBOUTRMV5EBLK</t>
  </si>
  <si>
    <t>EXPRESSION - Pure - Tripod Mini Volume 5 - PE - XXL - 1 - Black</t>
  </si>
  <si>
    <t>3760231362274</t>
  </si>
  <si>
    <t>PEXBOUTRMV5EBLU</t>
  </si>
  <si>
    <t>EXPRESSION - Pure - Tripod Mini Volume 5 - PE - XXL - 1 - Blue</t>
  </si>
  <si>
    <t>3760231362199</t>
  </si>
  <si>
    <t>PEXBOUTRMV5EFLG</t>
  </si>
  <si>
    <t>EXPRESSION - Pure - Tripod Mini Volume 5 - PE - XXL - 1 - Fluo Green</t>
  </si>
  <si>
    <t>3760231362267</t>
  </si>
  <si>
    <t>PEXBOUTRMV5EFLO</t>
  </si>
  <si>
    <t>EXPRESSION - Pure - Tripod Mini Volume 5 - PE - XXL - 1 - Fluo Orange</t>
  </si>
  <si>
    <t>3760231362236</t>
  </si>
  <si>
    <t>PEXBOUTRMV5EFLP</t>
  </si>
  <si>
    <t>EXPRESSION - Pure - Tripod Mini Volume 5 - PE - XXL - 1 - Fluo Pink</t>
  </si>
  <si>
    <t>3760231362243</t>
  </si>
  <si>
    <t>PEXBOUTRMV5EFLY</t>
  </si>
  <si>
    <t>EXPRESSION - Pure - Tripod Mini Volume 5 - PE - XXL - 1 - Fluo Yellow</t>
  </si>
  <si>
    <t>3760231362250</t>
  </si>
  <si>
    <t>PEXBOUTRMV5EGRE</t>
  </si>
  <si>
    <t>EXPRESSION - Pure - Tripod Mini Volume 5 - PE - XXL - 1 - Green</t>
  </si>
  <si>
    <t>3760231362212</t>
  </si>
  <si>
    <t>PEXBOUTRMV5EGRY</t>
  </si>
  <si>
    <t>EXPRESSION - Pure - Tripod Mini Volume 5 - PE - XXL - 1 - Grey</t>
  </si>
  <si>
    <t>3760231362304</t>
  </si>
  <si>
    <t>PEXBOUTRMV5EMIN</t>
  </si>
  <si>
    <t>EXPRESSION - Pure - Tripod Mini Volume 5 - PE - XXL - 1 - Mint</t>
  </si>
  <si>
    <t>3760231415529</t>
  </si>
  <si>
    <t>PEXBOUTRMV5ERED</t>
  </si>
  <si>
    <t>EXPRESSION - Pure - Tripod Mini Volume 5 - PE - XXL - 1 - Red</t>
  </si>
  <si>
    <t>3760231362205</t>
  </si>
  <si>
    <t>PEXBOUTRMV5EVIO</t>
  </si>
  <si>
    <t>EXPRESSION - Pure - Tripod Mini Volume 5 - PE - XXL - 1 - Violet</t>
  </si>
  <si>
    <t>3760231362298</t>
  </si>
  <si>
    <t>PEXBOUTRMV5EWHI</t>
  </si>
  <si>
    <t>EXPRESSION - Pure - Tripod Mini Volume 5 - PE - XXL - 1 - White</t>
  </si>
  <si>
    <t>3760231362281</t>
  </si>
  <si>
    <t>PEXBOUTRMV5EYEL</t>
  </si>
  <si>
    <t>EXPRESSION - Pure - Tripod Mini Volume 5 - PE - XXL - 1 - Yellow</t>
  </si>
  <si>
    <t>3760231362229</t>
  </si>
  <si>
    <t>PEXBOUVOLC1BLK</t>
  </si>
  <si>
    <t>EXPRESSION - Pure - Volcano 1 - PU - 3XL - 1 - Black</t>
  </si>
  <si>
    <t>3760231362991</t>
  </si>
  <si>
    <t>PEXBOUVOLC1BLU</t>
  </si>
  <si>
    <t>EXPRESSION - Pure - Volcano 1 - PU - 3XL - 1 - Blue</t>
  </si>
  <si>
    <t>3760231362915</t>
  </si>
  <si>
    <t>PEXBOUVOLC1FLG</t>
  </si>
  <si>
    <t>EXPRESSION - Pure - Volcano 1 - PU - 3XL - 1 - Fluo Green</t>
  </si>
  <si>
    <t>3760231362984</t>
  </si>
  <si>
    <t>PEXBOUVOLC1FLO</t>
  </si>
  <si>
    <t>EXPRESSION - Pure - Volcano 1 - PU - 3XL - 1 - Fluo Orange</t>
  </si>
  <si>
    <t>3760231362953</t>
  </si>
  <si>
    <t>PEXBOUVOLC1FLP</t>
  </si>
  <si>
    <t>EXPRESSION - Pure - Volcano 1 - PU - 3XL - 1 - Fluo Pink</t>
  </si>
  <si>
    <t>3760231362960</t>
  </si>
  <si>
    <t>PEXBOUVOLC1FLY</t>
  </si>
  <si>
    <t>EXPRESSION - Pure - Volcano 1 - PU - 3XL - 1 - Fluo Yellow</t>
  </si>
  <si>
    <t>3760231362977</t>
  </si>
  <si>
    <t>PEXBOUVOLC1GRE</t>
  </si>
  <si>
    <t>EXPRESSION - Pure - Volcano 1 - PU - 3XL - 1 - Green</t>
  </si>
  <si>
    <t>3760231362939</t>
  </si>
  <si>
    <t>PEXBOUVOLC1GRY</t>
  </si>
  <si>
    <t>EXPRESSION - Pure - Volcano 1 - PU - 3XL - 1 - Grey</t>
  </si>
  <si>
    <t>3760231363028</t>
  </si>
  <si>
    <t>PEXBOUVOLC1MIN</t>
  </si>
  <si>
    <t>EXPRESSION - Pure - Volcano 1 - PU - 3XL - 1 - Mint</t>
  </si>
  <si>
    <t>3760231415536</t>
  </si>
  <si>
    <t>PEXBOUVOLC1RED</t>
  </si>
  <si>
    <t>EXPRESSION - Pure - Volcano 1 - PU - 3XL - 1 - Red</t>
  </si>
  <si>
    <t>3760231362922</t>
  </si>
  <si>
    <t>PEXBOUVOLC1VIO</t>
  </si>
  <si>
    <t>EXPRESSION - Pure - Volcano 1 - PU - 3XL - 1 - Violet</t>
  </si>
  <si>
    <t>3760231363011</t>
  </si>
  <si>
    <t>PEXBOUVOLC1WHI</t>
  </si>
  <si>
    <t>EXPRESSION - Pure - Volcano 1 - PU - 3XL - 1 - White</t>
  </si>
  <si>
    <t>3760231363004</t>
  </si>
  <si>
    <t>PEXBOUVOLC1YEL</t>
  </si>
  <si>
    <t>EXPRESSION - Pure - Volcano 1 - PU - 3XL - 1 - Yellow</t>
  </si>
  <si>
    <t>3760231362946</t>
  </si>
  <si>
    <t>PEXBOUVOLC2BLK</t>
  </si>
  <si>
    <t>EXPRESSION - Pure - Volcano 2 - PU - 3XL - 1 - Black</t>
  </si>
  <si>
    <t>3760231363110</t>
  </si>
  <si>
    <t>PEXBOUVOLC2BLU</t>
  </si>
  <si>
    <t>EXPRESSION - Pure - Volcano 2 - PU - 3XL - 1 - Blue</t>
  </si>
  <si>
    <t>3760231363035</t>
  </si>
  <si>
    <t>PEXBOUVOLC2FLG</t>
  </si>
  <si>
    <t>EXPRESSION - Pure - Volcano 2 - PU - 3XL - 1 - Fluo Green</t>
  </si>
  <si>
    <t>3760231363103</t>
  </si>
  <si>
    <t>PEXBOUVOLC2FLO</t>
  </si>
  <si>
    <t>EXPRESSION - Pure - Volcano 2 - PU - 3XL - 1 - Fluo Orange</t>
  </si>
  <si>
    <t>3760231363073</t>
  </si>
  <si>
    <t>PEXBOUVOLC2FLP</t>
  </si>
  <si>
    <t>EXPRESSION - Pure - Volcano 2 - PU - 3XL - 1 - Fluo Pink</t>
  </si>
  <si>
    <t>3760231363080</t>
  </si>
  <si>
    <t>PEXBOUVOLC2FLY</t>
  </si>
  <si>
    <t>EXPRESSION - Pure - Volcano 2 - PU - 3XL - 1 - Fluo Yellow</t>
  </si>
  <si>
    <t>3760231363097</t>
  </si>
  <si>
    <t>PEXBOUVOLC2GRE</t>
  </si>
  <si>
    <t>EXPRESSION - Pure - Volcano 2 - PU - 3XL - 1 - Green</t>
  </si>
  <si>
    <t>3760231363059</t>
  </si>
  <si>
    <t>PEXBOUVOLC2GRY</t>
  </si>
  <si>
    <t>EXPRESSION - Pure - Volcano 2 - PU - 3XL - 1 - Grey</t>
  </si>
  <si>
    <t>3760231363141</t>
  </si>
  <si>
    <t>PEXBOUVOLC2MIN</t>
  </si>
  <si>
    <t>EXPRESSION - Pure - Volcano 2 - PU - 3XL - 1 - Mint</t>
  </si>
  <si>
    <t>3760231415543</t>
  </si>
  <si>
    <t>PEXBOUVOLC2RED</t>
  </si>
  <si>
    <t>EXPRESSION - Pure - Volcano 2 - PU - 3XL - 1 - Red</t>
  </si>
  <si>
    <t>3760231363042</t>
  </si>
  <si>
    <t>PEXBOUVOLC2VIO</t>
  </si>
  <si>
    <t>EXPRESSION - Pure - Volcano 2 - PU - 3XL - 1 - Violet</t>
  </si>
  <si>
    <t>3760231363134</t>
  </si>
  <si>
    <t>PEXBOUVOLC2WHI</t>
  </si>
  <si>
    <t>EXPRESSION - Pure - Volcano 2 - PU - 3XL - 1 - White</t>
  </si>
  <si>
    <t>3760231363127</t>
  </si>
  <si>
    <t>PEXBOUVOLC2YEL</t>
  </si>
  <si>
    <t>EXPRESSION - Pure - Volcano 2 - PU - 3XL - 1 - Yellow</t>
  </si>
  <si>
    <t>3760231363066</t>
  </si>
  <si>
    <t>PEXBOUVOLC3BLK</t>
  </si>
  <si>
    <t>EXPRESSION - Pure - Volcano 3 - PU - 3XL - 1 - Black</t>
  </si>
  <si>
    <t>3760231363233</t>
  </si>
  <si>
    <t>PEXBOUVOLC3BLU</t>
  </si>
  <si>
    <t>EXPRESSION - Pure - Volcano 3 - PU - 3XL - 1 - Blue</t>
  </si>
  <si>
    <t>3760231363158</t>
  </si>
  <si>
    <t>PEXBOUVOLC3FLG</t>
  </si>
  <si>
    <t>EXPRESSION - Pure - Volcano 3 - PU - 3XL - 1 - Fluo Green</t>
  </si>
  <si>
    <t>3760231363226</t>
  </si>
  <si>
    <t>PEXBOUVOLC3FLO</t>
  </si>
  <si>
    <t>EXPRESSION - Pure - Volcano 3 - PU - 3XL - 1 - Fluo Orange</t>
  </si>
  <si>
    <t>3760231363196</t>
  </si>
  <si>
    <t>PEXBOUVOLC3FLP</t>
  </si>
  <si>
    <t>EXPRESSION - Pure - Volcano 3 - PU - 3XL - 1 - Fluo Pink</t>
  </si>
  <si>
    <t>3760231363202</t>
  </si>
  <si>
    <t>PEXBOUVOLC3FLY</t>
  </si>
  <si>
    <t>EXPRESSION - Pure - Volcano 3 - PU - 3XL - 1 - Fluo Yellow</t>
  </si>
  <si>
    <t>3760231363219</t>
  </si>
  <si>
    <t>PEXBOUVOLC3GRE</t>
  </si>
  <si>
    <t>EXPRESSION - Pure - Volcano 3 - PU - 3XL - 1 - Green</t>
  </si>
  <si>
    <t>3760231363172</t>
  </si>
  <si>
    <t>PEXBOUVOLC3GRY</t>
  </si>
  <si>
    <t>EXPRESSION - Pure - Volcano 3 - PU - 3XL - 1 - Grey</t>
  </si>
  <si>
    <t>3760231363264</t>
  </si>
  <si>
    <t>PEXBOUVOLC3MIN</t>
  </si>
  <si>
    <t>EXPRESSION - Pure - Volcano 3 - PU - 3XL - 1 - Mint</t>
  </si>
  <si>
    <t>3760231415550</t>
  </si>
  <si>
    <t>PEXBOUVOLC3RED</t>
  </si>
  <si>
    <t>EXPRESSION - Pure - Volcano 3 - PU - 3XL - 1 - Red</t>
  </si>
  <si>
    <t>3760231363165</t>
  </si>
  <si>
    <t>PEXBOUVOLC3VIO</t>
  </si>
  <si>
    <t>EXPRESSION - Pure - Volcano 3 - PU - 3XL - 1 - Violet</t>
  </si>
  <si>
    <t>3760231363257</t>
  </si>
  <si>
    <t>PEXBOUVOLC3WHI</t>
  </si>
  <si>
    <t>EXPRESSION - Pure - Volcano 3 - PU - 3XL - 1 - White</t>
  </si>
  <si>
    <t>3760231363240</t>
  </si>
  <si>
    <t>PEXBOUVOLC3YEL</t>
  </si>
  <si>
    <t>EXPRESSION - Pure - Volcano 3 - PU - 3XL - 1 - Yellow</t>
  </si>
  <si>
    <t>3760231363189</t>
  </si>
  <si>
    <t>PEXCOCOBF1BLK</t>
  </si>
  <si>
    <t>EXPRESSION - Coconuts - Big Foot 1 - PE - M - 10 - Black</t>
  </si>
  <si>
    <t>3760231382661</t>
  </si>
  <si>
    <t>PEXCOCOBF1BLU</t>
  </si>
  <si>
    <t>EXPRESSION - Coconuts - Big Foot 1 - PE - M - 10 - Blue</t>
  </si>
  <si>
    <t>3760231382678</t>
  </si>
  <si>
    <t>PEXCOCOBF1FLG</t>
  </si>
  <si>
    <t>EXPRESSION - Coconuts - Big Foot 1 - PE - M - 10 - Fluo Green</t>
  </si>
  <si>
    <t>3760231382685</t>
  </si>
  <si>
    <t>PEXCOCOBF1FLO</t>
  </si>
  <si>
    <t>EXPRESSION - Coconuts - Big Foot 1 - PE - M - 10 - Fluo Orange</t>
  </si>
  <si>
    <t>3760231382692</t>
  </si>
  <si>
    <t>PEXCOCOBF1FLP</t>
  </si>
  <si>
    <t>EXPRESSION - Coconuts - Big Foot 1 - PE - M - 10 - Fluo Pink</t>
  </si>
  <si>
    <t>3760231382708</t>
  </si>
  <si>
    <t>PEXCOCOBF1FLY</t>
  </si>
  <si>
    <t>EXPRESSION - Coconuts - Big Foot 1 - PE - M - 10 - Fluo Yellow</t>
  </si>
  <si>
    <t>3760231382715</t>
  </si>
  <si>
    <t>PEXCOCOBF1GRE</t>
  </si>
  <si>
    <t>EXPRESSION - Coconuts - Big Foot 1 - PE - M - 10 - Green</t>
  </si>
  <si>
    <t>3760231382722</t>
  </si>
  <si>
    <t>PEXCOCOBF1GRY</t>
  </si>
  <si>
    <t>EXPRESSION - Coconuts - Big Foot 1 - PE - M - 10 - Grey</t>
  </si>
  <si>
    <t>3760231382739</t>
  </si>
  <si>
    <t>PEXCOCOBF1MIN</t>
  </si>
  <si>
    <t>EXPRESSION - Coconuts - Big Foot 1 - PE - M - 10 - Mint</t>
  </si>
  <si>
    <t>3760231415567</t>
  </si>
  <si>
    <t>PEXCOCOBF1RED</t>
  </si>
  <si>
    <t>EXPRESSION - Coconuts - Big Foot 1 - PE - M - 10 - Red</t>
  </si>
  <si>
    <t>3760231382746</t>
  </si>
  <si>
    <t>PEXCOCOBF1VIO</t>
  </si>
  <si>
    <t>EXPRESSION - Coconuts - Big Foot 1 - PE - M - 10 - Violet</t>
  </si>
  <si>
    <t>3760231382753</t>
  </si>
  <si>
    <t>PEXCOCOBF1WHI</t>
  </si>
  <si>
    <t>EXPRESSION - Coconuts - Big Foot 1 - PE - M - 10 - White</t>
  </si>
  <si>
    <t>3760231382760</t>
  </si>
  <si>
    <t>PEXCOCOBF1YEL</t>
  </si>
  <si>
    <t>EXPRESSION - Coconuts - Big Foot 1 - PE - M - 10 - Yellow</t>
  </si>
  <si>
    <t>3760231382777</t>
  </si>
  <si>
    <t>PEXCOCOCRI1BLK</t>
  </si>
  <si>
    <t>EXPRESSION - Coconuts - Crimps 1 - PE - M - 10 - Black</t>
  </si>
  <si>
    <t>3760231382784</t>
  </si>
  <si>
    <t>PEXCOCOCRI1BLU</t>
  </si>
  <si>
    <t>EXPRESSION - Coconuts - Crimps 1 - PE - M - 10 - Blue</t>
  </si>
  <si>
    <t>3760231382791</t>
  </si>
  <si>
    <t>PEXCOCOCRI1FLG</t>
  </si>
  <si>
    <t>EXPRESSION - Coconuts - Crimps 1 - PE - M - 10 - Fluo Green</t>
  </si>
  <si>
    <t>3760231382807</t>
  </si>
  <si>
    <t>PEXCOCOCRI1FLO</t>
  </si>
  <si>
    <t>EXPRESSION - Coconuts - Crimps 1 - PE - M - 10 - Fluo Orange</t>
  </si>
  <si>
    <t>3760231382814</t>
  </si>
  <si>
    <t>PEXCOCOCRI1FLP</t>
  </si>
  <si>
    <t>EXPRESSION - Coconuts - Crimps 1 - PE - M - 10 - Fluo Pink</t>
  </si>
  <si>
    <t>3760231382821</t>
  </si>
  <si>
    <t>PEXCOCOCRI1FLY</t>
  </si>
  <si>
    <t>EXPRESSION - Coconuts - Crimps 1 - PE - M - 10 - Fluo Yellow</t>
  </si>
  <si>
    <t>3760231382838</t>
  </si>
  <si>
    <t>PEXCOCOCRI1GRE</t>
  </si>
  <si>
    <t>EXPRESSION - Coconuts - Crimps 1 - PE - M - 10 - Green</t>
  </si>
  <si>
    <t>3760231382845</t>
  </si>
  <si>
    <t>PEXCOCOCRI1GRY</t>
  </si>
  <si>
    <t>EXPRESSION - Coconuts - Crimps 1 - PE - M - 10 - Grey</t>
  </si>
  <si>
    <t>3760231382852</t>
  </si>
  <si>
    <t>PEXCOCOCRI1MIN</t>
  </si>
  <si>
    <t>EXPRESSION - Coconuts - Crimps 1 - PE - M - 10 - Mint</t>
  </si>
  <si>
    <t>3760231415574</t>
  </si>
  <si>
    <t>PEXCOCOCRI1RED</t>
  </si>
  <si>
    <t>EXPRESSION - Coconuts - Crimps 1 - PE - M - 10 - Red</t>
  </si>
  <si>
    <t>3760231382869</t>
  </si>
  <si>
    <t>PEXCOCOCRI1VIO</t>
  </si>
  <si>
    <t>EXPRESSION - Coconuts - Crimps 1 - PE - M - 10 - Violet</t>
  </si>
  <si>
    <t>3760231382876</t>
  </si>
  <si>
    <t>PEXCOCOCRI1WHI</t>
  </si>
  <si>
    <t>EXPRESSION - Coconuts - Crimps 1 - PE - M - 10 - White</t>
  </si>
  <si>
    <t>3760231382883</t>
  </si>
  <si>
    <t>PEXCOCOCRI1YEL</t>
  </si>
  <si>
    <t>EXPRESSION - Coconuts - Crimps 1 - PE - M - 10 - Yellow</t>
  </si>
  <si>
    <t>3760231382890</t>
  </si>
  <si>
    <t>PEXCOCOCRI2BLK</t>
  </si>
  <si>
    <t>EXPRESSION - Coconuts - Crimps 2 - PE - M - 10 - Black</t>
  </si>
  <si>
    <t>3760231397023</t>
  </si>
  <si>
    <t>PEXCOCOCRI2BLU</t>
  </si>
  <si>
    <t>EXPRESSION - Coconuts - Crimps 2 - PE - M - 10 - Blue</t>
  </si>
  <si>
    <t>3760231397030</t>
  </si>
  <si>
    <t>PEXCOCOCRI2FLG</t>
  </si>
  <si>
    <t>EXPRESSION - Coconuts - Crimps 2 - PE - M - 10 - Fluo Green</t>
  </si>
  <si>
    <t>3760231397047</t>
  </si>
  <si>
    <t>PEXCOCOCRI2FLO</t>
  </si>
  <si>
    <t>EXPRESSION - Coconuts - Crimps 2 - PE - M - 10 - Fluo Orange</t>
  </si>
  <si>
    <t>3760231397054</t>
  </si>
  <si>
    <t>PEXCOCOCRI2FLP</t>
  </si>
  <si>
    <t>EXPRESSION - Coconuts - Crimps 2 - PE - M - 10 - Fluo Pink</t>
  </si>
  <si>
    <t>3760231397061</t>
  </si>
  <si>
    <t>PEXCOCOCRI2FLY</t>
  </si>
  <si>
    <t>EXPRESSION - Coconuts - Crimps 2 - PE - M - 10 - Fluo Yellow</t>
  </si>
  <si>
    <t>3760231397078</t>
  </si>
  <si>
    <t>PEXCOCOCRI2GRE</t>
  </si>
  <si>
    <t>EXPRESSION - Coconuts - Crimps 2 - PE - M - 10 - Green</t>
  </si>
  <si>
    <t>3760231397085</t>
  </si>
  <si>
    <t>PEXCOCOCRI2GRY</t>
  </si>
  <si>
    <t>EXPRESSION - Coconuts - Crimps 2 - PE - M - 10 - Grey</t>
  </si>
  <si>
    <t>3760231397092</t>
  </si>
  <si>
    <t>PEXCOCOCRI2MIN</t>
  </si>
  <si>
    <t>EXPRESSION - Coconuts - Crimps 2 - PE - M - 10 - Mint</t>
  </si>
  <si>
    <t>3760231415581</t>
  </si>
  <si>
    <t>PEXCOCOCRI2RED</t>
  </si>
  <si>
    <t>EXPRESSION - Coconuts - Crimps 2 - PE - M - 10 - Red</t>
  </si>
  <si>
    <t>3760231397108</t>
  </si>
  <si>
    <t>PEXCOCOCRI2VIO</t>
  </si>
  <si>
    <t>EXPRESSION - Coconuts - Crimps 2 - PE - M - 10 - Violet</t>
  </si>
  <si>
    <t>3760231397115</t>
  </si>
  <si>
    <t>PEXCOCOCRI2WHI</t>
  </si>
  <si>
    <t>EXPRESSION - Coconuts - Crimps 2 - PE - M - 10 - White</t>
  </si>
  <si>
    <t>3760231397122</t>
  </si>
  <si>
    <t>PEXCOCOCRI2YEL</t>
  </si>
  <si>
    <t>EXPRESSION - Coconuts - Crimps 2 - PE - M - 10 - Yellow</t>
  </si>
  <si>
    <t>3760231397139</t>
  </si>
  <si>
    <t>PEXCOCOFJ1BLK</t>
  </si>
  <si>
    <t>EXPRESSION - Coconuts - Flat Jugs 1 - PE - XL - 10 - Black</t>
  </si>
  <si>
    <t>3760231396903</t>
  </si>
  <si>
    <t>PEXCOCOFJ1BLU</t>
  </si>
  <si>
    <t>EXPRESSION - Coconuts - Flat Jugs 1 - PE - XL - 10 - Blue</t>
  </si>
  <si>
    <t>3760231396910</t>
  </si>
  <si>
    <t>PEXCOCOFJ1FLG</t>
  </si>
  <si>
    <t>EXPRESSION - Coconuts - Flat Jugs 1 - PE - XL - 10 - Fluo Green</t>
  </si>
  <si>
    <t>3760231396927</t>
  </si>
  <si>
    <t>PEXCOCOFJ1FLO</t>
  </si>
  <si>
    <t>EXPRESSION - Coconuts - Flat Jugs 1 - PE - XL - 10 - Fluo Orange</t>
  </si>
  <si>
    <t>3760231396934</t>
  </si>
  <si>
    <t>PEXCOCOFJ1FLP</t>
  </si>
  <si>
    <t>EXPRESSION - Coconuts - Flat Jugs 1 - PE - XL - 10 - Fluo Pink</t>
  </si>
  <si>
    <t>3760231396941</t>
  </si>
  <si>
    <t>PEXCOCOFJ1FLY</t>
  </si>
  <si>
    <t>EXPRESSION - Coconuts - Flat Jugs 1 - PE - XL - 10 - Fluo Yellow</t>
  </si>
  <si>
    <t>3760231396958</t>
  </si>
  <si>
    <t>PEXCOCOFJ1GRE</t>
  </si>
  <si>
    <t>EXPRESSION - Coconuts - Flat Jugs 1 - PE - XL - 10 - Green</t>
  </si>
  <si>
    <t>3760231396965</t>
  </si>
  <si>
    <t>PEXCOCOFJ1GRY</t>
  </si>
  <si>
    <t>EXPRESSION - Coconuts - Flat Jugs 1 - PE - XL - 10 - Grey</t>
  </si>
  <si>
    <t>3760231396972</t>
  </si>
  <si>
    <t>PEXCOCOFJ1MIN</t>
  </si>
  <si>
    <t>EXPRESSION - Coconuts - Flat Jugs 1 - PE - XL - 10 - Mint</t>
  </si>
  <si>
    <t>3760231415598</t>
  </si>
  <si>
    <t>PEXCOCOFJ1RED</t>
  </si>
  <si>
    <t>EXPRESSION - Coconuts - Flat Jugs 1 - PE - XL - 10 - Red</t>
  </si>
  <si>
    <t>3760231396989</t>
  </si>
  <si>
    <t>PEXCOCOFJ1VIO</t>
  </si>
  <si>
    <t>EXPRESSION - Coconuts - Flat Jugs 1 - PE - XL - 10 - Violet</t>
  </si>
  <si>
    <t>3760231396996</t>
  </si>
  <si>
    <t>PEXCOCOFJ1WHI</t>
  </si>
  <si>
    <t>EXPRESSION - Coconuts - Flat Jugs 1 - PE - XL - 10 - White</t>
  </si>
  <si>
    <t>3760231397009</t>
  </si>
  <si>
    <t>PEXCOCOFJ1YEL</t>
  </si>
  <si>
    <t>EXPRESSION - Coconuts - Flat Jugs 1 - PE - XL - 10 - Yellow</t>
  </si>
  <si>
    <t>3760231397016</t>
  </si>
  <si>
    <t>PEXCOCOFOO1BLK</t>
  </si>
  <si>
    <t>EXPRESSION - Coconuts - Foot 1 - PE - S - 20 - Black</t>
  </si>
  <si>
    <t>3760231384702</t>
  </si>
  <si>
    <t>PEXCOCOFOO1BLU</t>
  </si>
  <si>
    <t>EXPRESSION - Coconuts - Foot 1 - PE - S - 20 - Blue</t>
  </si>
  <si>
    <t>3760231384719</t>
  </si>
  <si>
    <t>PEXCOCOFOO1FLG</t>
  </si>
  <si>
    <t>EXPRESSION - Coconuts - Foot 1 - PE - S - 20 - Fluo Green</t>
  </si>
  <si>
    <t>3760231384726</t>
  </si>
  <si>
    <t>PEXCOCOFOO1FLO</t>
  </si>
  <si>
    <t>EXPRESSION - Coconuts - Foot 1 - PE - S - 20 - Fluo Orange</t>
  </si>
  <si>
    <t>3760231384733</t>
  </si>
  <si>
    <t>PEXCOCOFOO1FLP</t>
  </si>
  <si>
    <t>EXPRESSION - Coconuts - Foot 1 - PE - S - 20 - Fluo Pink</t>
  </si>
  <si>
    <t>3760231384740</t>
  </si>
  <si>
    <t>PEXCOCOFOO1FLY</t>
  </si>
  <si>
    <t>EXPRESSION - Coconuts - Foot 1 - PE - S - 20 - Fluo Yellow</t>
  </si>
  <si>
    <t>3760231384757</t>
  </si>
  <si>
    <t>PEXCOCOFOO1GRE</t>
  </si>
  <si>
    <t>EXPRESSION - Coconuts - Foot 1 - PE - S - 20 - Green</t>
  </si>
  <si>
    <t>3760231384764</t>
  </si>
  <si>
    <t>PEXCOCOFOO1GRY</t>
  </si>
  <si>
    <t>EXPRESSION - Coconuts - Foot 1 - PE - S - 20 - Grey</t>
  </si>
  <si>
    <t>3760231384771</t>
  </si>
  <si>
    <t>PEXCOCOFOO1MIN</t>
  </si>
  <si>
    <t>EXPRESSION - Coconuts - Foot 1 - PE - S - 20 - Mint</t>
  </si>
  <si>
    <t>3760231415604</t>
  </si>
  <si>
    <t>PEXCOCOFOO1RED</t>
  </si>
  <si>
    <t>EXPRESSION - Coconuts - Foot 1 - PE - S - 20 - Red</t>
  </si>
  <si>
    <t>3760231384788</t>
  </si>
  <si>
    <t>PEXCOCOFOO1VIO</t>
  </si>
  <si>
    <t>EXPRESSION - Coconuts - Foot 1 - PE - S - 20 - Violet</t>
  </si>
  <si>
    <t>3760231384795</t>
  </si>
  <si>
    <t>PEXCOCOFOO1WHI</t>
  </si>
  <si>
    <t>EXPRESSION - Coconuts - Foot 1 - PE - S - 20 - White</t>
  </si>
  <si>
    <t>3760231384801</t>
  </si>
  <si>
    <t>PEXCOCOFOO1YEL</t>
  </si>
  <si>
    <t>EXPRESSION - Coconuts - Foot 1 - PE - S - 20 - Yellow</t>
  </si>
  <si>
    <t>3760231384818</t>
  </si>
  <si>
    <t>PEXCOCOFOO2BLK</t>
  </si>
  <si>
    <t>EXPRESSION - Coconuts - Foot 2 - PE - S - 20 - Black</t>
  </si>
  <si>
    <t>3760231382067</t>
  </si>
  <si>
    <t>PEXCOCOFOO2BLU</t>
  </si>
  <si>
    <t>EXPRESSION - Coconuts - Foot 2 - PE - S - 20 - Blue</t>
  </si>
  <si>
    <t>3760231382074</t>
  </si>
  <si>
    <t>PEXCOCOFOO2FLG</t>
  </si>
  <si>
    <t>EXPRESSION - Coconuts - Foot 2 - PE - S - 20 - Fluo Green</t>
  </si>
  <si>
    <t>3760231382081</t>
  </si>
  <si>
    <t>PEXCOCOFOO2FLO</t>
  </si>
  <si>
    <t>EXPRESSION - Coconuts - Foot 2 - PE - S - 20 - Fluo Orange</t>
  </si>
  <si>
    <t>3760231382098</t>
  </si>
  <si>
    <t>PEXCOCOFOO2FLP</t>
  </si>
  <si>
    <t>EXPRESSION - Coconuts - Foot 2 - PE - S - 20 - Fluo Pink</t>
  </si>
  <si>
    <t>3760231382104</t>
  </si>
  <si>
    <t>PEXCOCOFOO2FLY</t>
  </si>
  <si>
    <t>EXPRESSION - Coconuts - Foot 2 - PE - S - 20 - Fluo Yellow</t>
  </si>
  <si>
    <t>3760231382111</t>
  </si>
  <si>
    <t>PEXCOCOFOO2GRE</t>
  </si>
  <si>
    <t>EXPRESSION - Coconuts - Foot 2 - PE - S - 20 - Green</t>
  </si>
  <si>
    <t>3760231382128</t>
  </si>
  <si>
    <t>PEXCOCOFOO2GRY</t>
  </si>
  <si>
    <t>EXPRESSION - Coconuts - Foot 2 - PE - S - 20 - Grey</t>
  </si>
  <si>
    <t>3760231382135</t>
  </si>
  <si>
    <t>PEXCOCOFOO2MIN</t>
  </si>
  <si>
    <t>EXPRESSION - Coconuts - Foot 2 - PE - S - 20 - Mint</t>
  </si>
  <si>
    <t>3760231415611</t>
  </si>
  <si>
    <t>PEXCOCOFOO2RED</t>
  </si>
  <si>
    <t>EXPRESSION - Coconuts - Foot 2 - PE - S - 20 - Red</t>
  </si>
  <si>
    <t>3760231382142</t>
  </si>
  <si>
    <t>PEXCOCOFOO2VIO</t>
  </si>
  <si>
    <t>EXPRESSION - Coconuts - Foot 2 - PE - S - 20 - Violet</t>
  </si>
  <si>
    <t>3760231382159</t>
  </si>
  <si>
    <t>PEXCOCOFOO2WHI</t>
  </si>
  <si>
    <t>EXPRESSION - Coconuts - Foot 2 - PE - S - 20 - White</t>
  </si>
  <si>
    <t>3760231382166</t>
  </si>
  <si>
    <t>PEXCOCOFOO2YEL</t>
  </si>
  <si>
    <t>EXPRESSION - Coconuts - Foot 2 - PE - S - 20 - Yellow</t>
  </si>
  <si>
    <t>3760231382173</t>
  </si>
  <si>
    <t>PEXCOCOHBL1BLK</t>
  </si>
  <si>
    <t>EXPRESSION - Coconuts - Happy Balls L 1 - PE - L - 10 - Black</t>
  </si>
  <si>
    <t>3760231396668</t>
  </si>
  <si>
    <t>PEXCOCOHBL1BLU</t>
  </si>
  <si>
    <t>EXPRESSION - Coconuts - Happy Balls L 1 - PE - L - 10 - Blue</t>
  </si>
  <si>
    <t>3760231396675</t>
  </si>
  <si>
    <t>PEXCOCOHBL1FLG</t>
  </si>
  <si>
    <t>EXPRESSION - Coconuts - Happy Balls L 1 - PE - L - 10 - Fluo Green</t>
  </si>
  <si>
    <t>3760231396682</t>
  </si>
  <si>
    <t>PEXCOCOHBL1FLO</t>
  </si>
  <si>
    <t>EXPRESSION - Coconuts - Happy Balls L 1 - PE - L - 10 - Fluo Orange</t>
  </si>
  <si>
    <t>3760231396699</t>
  </si>
  <si>
    <t>PEXCOCOHBL1FLP</t>
  </si>
  <si>
    <t>EXPRESSION - Coconuts - Happy Balls L 1 - PE - L - 10 - Fluo Pink</t>
  </si>
  <si>
    <t>3760231396705</t>
  </si>
  <si>
    <t>PEXCOCOHBL1FLY</t>
  </si>
  <si>
    <t>EXPRESSION - Coconuts - Happy Balls L 1 - PE - L - 10 - Fluo Yellow</t>
  </si>
  <si>
    <t>3760231396712</t>
  </si>
  <si>
    <t>PEXCOCOHBL1GRE</t>
  </si>
  <si>
    <t>EXPRESSION - Coconuts - Happy Balls L 1 - PE - L - 10 - Green</t>
  </si>
  <si>
    <t>3760231396729</t>
  </si>
  <si>
    <t>PEXCOCOHBL1GRY</t>
  </si>
  <si>
    <t>EXPRESSION - Coconuts - Happy Balls L 1 - PE - L - 10 - Grey</t>
  </si>
  <si>
    <t>3760231396736</t>
  </si>
  <si>
    <t>PEXCOCOHBL1MIN</t>
  </si>
  <si>
    <t>EXPRESSION - Coconuts - Happy Balls L 1 - PE - L - 10 - Mint</t>
  </si>
  <si>
    <t>3760231415628</t>
  </si>
  <si>
    <t>PEXCOCOHBL1RED</t>
  </si>
  <si>
    <t>EXPRESSION - Coconuts - Happy Balls L 1 - PE - L - 10 - Red</t>
  </si>
  <si>
    <t>3760231396743</t>
  </si>
  <si>
    <t>PEXCOCOHBL1VIO</t>
  </si>
  <si>
    <t>EXPRESSION - Coconuts - Happy Balls L 1 - PE - L - 10 - Violet</t>
  </si>
  <si>
    <t>3760231396750</t>
  </si>
  <si>
    <t>PEXCOCOHBL1WHI</t>
  </si>
  <si>
    <t>EXPRESSION - Coconuts - Happy Balls L 1 - PE - L - 10 - White</t>
  </si>
  <si>
    <t>3760231396767</t>
  </si>
  <si>
    <t>PEXCOCOHBL1YEL</t>
  </si>
  <si>
    <t>EXPRESSION - Coconuts - Happy Balls L 1 - PE - L - 10 - Yellow</t>
  </si>
  <si>
    <t>3760231396774</t>
  </si>
  <si>
    <t>PEXCOCOHBL2BLK</t>
  </si>
  <si>
    <t>EXPRESSION - Coconuts - Happy Balls L 2 - PE - L - 10 - Black</t>
  </si>
  <si>
    <t>3760231396781</t>
  </si>
  <si>
    <t>PEXCOCOHBL2BLU</t>
  </si>
  <si>
    <t>EXPRESSION - Coconuts - Happy Balls L 2 - PE - L - 10 - Blue</t>
  </si>
  <si>
    <t>3760231396798</t>
  </si>
  <si>
    <t>PEXCOCOHBL2FLG</t>
  </si>
  <si>
    <t>EXPRESSION - Coconuts - Happy Balls L 2 - PE - L - 10 - Fluo Green</t>
  </si>
  <si>
    <t>3760231396804</t>
  </si>
  <si>
    <t>PEXCOCOHBL2FLO</t>
  </si>
  <si>
    <t>EXPRESSION - Coconuts - Happy Balls L 2 - PE - L - 10 - Fluo Orange</t>
  </si>
  <si>
    <t>3760231396811</t>
  </si>
  <si>
    <t>PEXCOCOHBL2FLP</t>
  </si>
  <si>
    <t>EXPRESSION - Coconuts - Happy Balls L 2 - PE - L - 10 - Fluo Pink</t>
  </si>
  <si>
    <t>3760231396828</t>
  </si>
  <si>
    <t>PEXCOCOHBL2FLY</t>
  </si>
  <si>
    <t>EXPRESSION - Coconuts - Happy Balls L 2 - PE - L - 10 - Fluo Yellow</t>
  </si>
  <si>
    <t>3760231396835</t>
  </si>
  <si>
    <t>PEXCOCOHBL2GRE</t>
  </si>
  <si>
    <t>EXPRESSION - Coconuts - Happy Balls L 2 - PE - L - 10 - Green</t>
  </si>
  <si>
    <t>3760231396842</t>
  </si>
  <si>
    <t>PEXCOCOHBL2GRY</t>
  </si>
  <si>
    <t>EXPRESSION - Coconuts - Happy Balls L 2 - PE - L - 10 - Grey</t>
  </si>
  <si>
    <t>3760231396859</t>
  </si>
  <si>
    <t>PEXCOCOHBL2MIN</t>
  </si>
  <si>
    <t>EXPRESSION - Coconuts - Happy Balls L 2 - PE - L - 10 - Mint</t>
  </si>
  <si>
    <t>3760231415635</t>
  </si>
  <si>
    <t>PEXCOCOHBL2RED</t>
  </si>
  <si>
    <t>EXPRESSION - Coconuts - Happy Balls L 2 - PE - L - 10 - Red</t>
  </si>
  <si>
    <t>3760231396866</t>
  </si>
  <si>
    <t>PEXCOCOHBL2VIO</t>
  </si>
  <si>
    <t>EXPRESSION - Coconuts - Happy Balls L 2 - PE - L - 10 - Violet</t>
  </si>
  <si>
    <t>3760231396873</t>
  </si>
  <si>
    <t>PEXCOCOHBL2WHI</t>
  </si>
  <si>
    <t>EXPRESSION - Coconuts - Happy Balls L 2 - PE - L - 10 - White</t>
  </si>
  <si>
    <t>3760231396880</t>
  </si>
  <si>
    <t>PEXCOCOHBL2YEL</t>
  </si>
  <si>
    <t>EXPRESSION - Coconuts - Happy Balls L 2 - PE - L - 10 - Yellow</t>
  </si>
  <si>
    <t>3760231396897</t>
  </si>
  <si>
    <t>PEXCOCOIED1BLK</t>
  </si>
  <si>
    <t>EXPRESSION - Coconuts - Incut Edges 1 - PE - M - 10 - Black</t>
  </si>
  <si>
    <t>3760231382906</t>
  </si>
  <si>
    <t>PEXCOCOIED1BLU</t>
  </si>
  <si>
    <t>EXPRESSION - Coconuts - Incut Edges 1 - PE - M - 10 - Blue</t>
  </si>
  <si>
    <t>3760231382913</t>
  </si>
  <si>
    <t>PEXCOCOIED1FLG</t>
  </si>
  <si>
    <t>EXPRESSION - Coconuts - Incut Edges 1 - PE - M - 10 - Fluo Green</t>
  </si>
  <si>
    <t>3760231382920</t>
  </si>
  <si>
    <t>PEXCOCOIED1FLO</t>
  </si>
  <si>
    <t>EXPRESSION - Coconuts - Incut Edges 1 - PE - M - 10 - Fluo Orange</t>
  </si>
  <si>
    <t>3760231382937</t>
  </si>
  <si>
    <t>PEXCOCOIED1FLP</t>
  </si>
  <si>
    <t>EXPRESSION - Coconuts - Incut Edges 1 - PE - M - 10 - Fluo Pink</t>
  </si>
  <si>
    <t>3760231382944</t>
  </si>
  <si>
    <t>PEXCOCOIED1FLY</t>
  </si>
  <si>
    <t>EXPRESSION - Coconuts - Incut Edges 1 - PE - M - 10 - Fluo Yellow</t>
  </si>
  <si>
    <t>3760231382951</t>
  </si>
  <si>
    <t>PEXCOCOIED1GRE</t>
  </si>
  <si>
    <t>EXPRESSION - Coconuts - Incut Edges 1 - PE - M - 10 - Green</t>
  </si>
  <si>
    <t>3760231382968</t>
  </si>
  <si>
    <t>PEXCOCOIED1GRY</t>
  </si>
  <si>
    <t>EXPRESSION - Coconuts - Incut Edges 1 - PE - M - 10 - Grey</t>
  </si>
  <si>
    <t>3760231382975</t>
  </si>
  <si>
    <t>PEXCOCOIED1MIN</t>
  </si>
  <si>
    <t>EXPRESSION - Coconuts - Incut Edges 1 - PE - M - 10 - Mint</t>
  </si>
  <si>
    <t>3760231415642</t>
  </si>
  <si>
    <t>PEXCOCOIED1RED</t>
  </si>
  <si>
    <t>EXPRESSION - Coconuts - Incut Edges 1 - PE - M - 10 - Red</t>
  </si>
  <si>
    <t>3760231382982</t>
  </si>
  <si>
    <t>PEXCOCOIED1VIO</t>
  </si>
  <si>
    <t>EXPRESSION - Coconuts - Incut Edges 1 - PE - M - 10 - Violet</t>
  </si>
  <si>
    <t>3760231382999</t>
  </si>
  <si>
    <t>PEXCOCOIED1WHI</t>
  </si>
  <si>
    <t>EXPRESSION - Coconuts - Incut Edges 1 - PE - M - 10 - White</t>
  </si>
  <si>
    <t>3760231383002</t>
  </si>
  <si>
    <t>PEXCOCOIED1YEL</t>
  </si>
  <si>
    <t>EXPRESSION - Coconuts - Incut Edges 1 - PE - M - 10 - Yellow</t>
  </si>
  <si>
    <t>3760231383019</t>
  </si>
  <si>
    <t>PEXCOCOJL1BLK</t>
  </si>
  <si>
    <t>EXPRESSION - Coconuts - Jugs L 1 - PE - L - 10 - Black</t>
  </si>
  <si>
    <t>3760231375744</t>
  </si>
  <si>
    <t>PEXCOCOJL1BLU</t>
  </si>
  <si>
    <t>EXPRESSION - Coconuts - Jugs L 1 - PE - L - 10 - Blue</t>
  </si>
  <si>
    <t>3760231375755</t>
  </si>
  <si>
    <t>PEXCOCOJL1FLG</t>
  </si>
  <si>
    <t>EXPRESSION - Coconuts - Jugs L 1 - PE - L - 10 - Fluo Green</t>
  </si>
  <si>
    <t>3760231375762</t>
  </si>
  <si>
    <t>PEXCOCOJL1FLO</t>
  </si>
  <si>
    <t>EXPRESSION - Coconuts - Jugs L 1 - PE - L - 10 - Fluo Orange</t>
  </si>
  <si>
    <t>3760231375779</t>
  </si>
  <si>
    <t>PEXCOCOJL1FLP</t>
  </si>
  <si>
    <t>EXPRESSION - Coconuts - Jugs L 1 - PE - L - 10 - Fluo Pink</t>
  </si>
  <si>
    <t>3760231375786</t>
  </si>
  <si>
    <t>PEXCOCOJL1FLY</t>
  </si>
  <si>
    <t>EXPRESSION - Coconuts - Jugs L 1 - PE - L - 10 - Fluo Yellow</t>
  </si>
  <si>
    <t>3760231375793</t>
  </si>
  <si>
    <t>PEXCOCOJL1GRE</t>
  </si>
  <si>
    <t>EXPRESSION - Coconuts - Jugs L 1 - PE - L - 10 - Green</t>
  </si>
  <si>
    <t>3760231375809</t>
  </si>
  <si>
    <t>PEXCOCOJL1GRY</t>
  </si>
  <si>
    <t>EXPRESSION - Coconuts - Jugs L 1 - PE - L - 10 - Grey</t>
  </si>
  <si>
    <t>3760231375816</t>
  </si>
  <si>
    <t>PEXCOCOJL1MIN</t>
  </si>
  <si>
    <t>EXPRESSION - Coconuts - Jugs L 1 - PE - L - 10 - Mint</t>
  </si>
  <si>
    <t>3760231415659</t>
  </si>
  <si>
    <t>PEXCOCOJL1RED</t>
  </si>
  <si>
    <t>EXPRESSION - Coconuts - Jugs L 1 - PE - L - 10 - Red</t>
  </si>
  <si>
    <t>3760231375823</t>
  </si>
  <si>
    <t>PEXCOCOJL1VIO</t>
  </si>
  <si>
    <t>EXPRESSION - Coconuts - Jugs L 1 - PE - L - 10 - Violet</t>
  </si>
  <si>
    <t>3760231375830</t>
  </si>
  <si>
    <t>PEXCOCOJL1WHI</t>
  </si>
  <si>
    <t>EXPRESSION - Coconuts - Jugs L 1 - PE - L - 10 - White</t>
  </si>
  <si>
    <t>3760231375847</t>
  </si>
  <si>
    <t>PEXCOCOJL1YEL</t>
  </si>
  <si>
    <t>EXPRESSION - Coconuts - Jugs L 1 - PE - L - 10 - Yellow</t>
  </si>
  <si>
    <t>3760231375854</t>
  </si>
  <si>
    <t>PEXCOCOJL2BLK</t>
  </si>
  <si>
    <t>EXPRESSION - Coconuts - Jugs L 2 - PE - L - 10 - Black</t>
  </si>
  <si>
    <t>3760231375861</t>
  </si>
  <si>
    <t>PEXCOCOJL2BLU</t>
  </si>
  <si>
    <t>EXPRESSION - Coconuts - Jugs L 2 - PE - L - 10 - Blue</t>
  </si>
  <si>
    <t>3760231375878</t>
  </si>
  <si>
    <t>PEXCOCOJL2FLG</t>
  </si>
  <si>
    <t>EXPRESSION - Coconuts - Jugs L 2 - PE - L - 10 - Fluo Green</t>
  </si>
  <si>
    <t>3760231375885</t>
  </si>
  <si>
    <t>PEXCOCOJL2FLO</t>
  </si>
  <si>
    <t>EXPRESSION - Coconuts - Jugs L 2 - PE - L - 10 - Fluo Orange</t>
  </si>
  <si>
    <t>3760231375892</t>
  </si>
  <si>
    <t>PEXCOCOJL2FLP</t>
  </si>
  <si>
    <t>EXPRESSION - Coconuts - Jugs L 2 - PE - L - 10 - Fluo Pink</t>
  </si>
  <si>
    <t>3760231375908</t>
  </si>
  <si>
    <t>PEXCOCOJL2FLY</t>
  </si>
  <si>
    <t>EXPRESSION - Coconuts - Jugs L 2 - PE - L - 10 - Fluo Yellow</t>
  </si>
  <si>
    <t>3760231375915</t>
  </si>
  <si>
    <t>PEXCOCOJL2GRE</t>
  </si>
  <si>
    <t>EXPRESSION - Coconuts - Jugs L 2 - PE - L - 10 - Green</t>
  </si>
  <si>
    <t>3760231375922</t>
  </si>
  <si>
    <t>PEXCOCOJL2GRY</t>
  </si>
  <si>
    <t>EXPRESSION - Coconuts - Jugs L 2 - PE - L - 10 - Grey</t>
  </si>
  <si>
    <t>3760231375939</t>
  </si>
  <si>
    <t>PEXCOCOJL2MIN</t>
  </si>
  <si>
    <t>EXPRESSION - Coconuts - Jugs L 2 - PE - L - 10 - Mint</t>
  </si>
  <si>
    <t>3760231415666</t>
  </si>
  <si>
    <t>PEXCOCOJL2RED</t>
  </si>
  <si>
    <t>EXPRESSION - Coconuts - Jugs L 2 - PE - L - 10 - Red</t>
  </si>
  <si>
    <t>3760231375946</t>
  </si>
  <si>
    <t>PEXCOCOJL2VIO</t>
  </si>
  <si>
    <t>EXPRESSION - Coconuts - Jugs L 2 - PE - L - 10 - Violet</t>
  </si>
  <si>
    <t>3760231375953</t>
  </si>
  <si>
    <t>PEXCOCOJL2WHI</t>
  </si>
  <si>
    <t>EXPRESSION - Coconuts - Jugs L 2 - PE - L - 10 - White</t>
  </si>
  <si>
    <t>3760231375960</t>
  </si>
  <si>
    <t>PEXCOCOJL2YEL</t>
  </si>
  <si>
    <t>EXPRESSION - Coconuts - Jugs L 2 - PE - L - 10 - Yellow</t>
  </si>
  <si>
    <t>3760231375977</t>
  </si>
  <si>
    <t>PEXCOCOJL3BLK</t>
  </si>
  <si>
    <t>EXPRESSION - Coconuts - Jugs L 3 - PE - L - 10 - Black</t>
  </si>
  <si>
    <t>3760231383026</t>
  </si>
  <si>
    <t>PEXCOCOJL3BLU</t>
  </si>
  <si>
    <t>EXPRESSION - Coconuts - Jugs L 3 - PE - L - 10 - Blue</t>
  </si>
  <si>
    <t>3760231383033</t>
  </si>
  <si>
    <t>PEXCOCOJL3FLG</t>
  </si>
  <si>
    <t>EXPRESSION - Coconuts - Jugs L 3 - PE - L - 10 - Fluo Green</t>
  </si>
  <si>
    <t>3760231383040</t>
  </si>
  <si>
    <t>PEXCOCOJL3FLO</t>
  </si>
  <si>
    <t>EXPRESSION - Coconuts - Jugs L 3 - PE - L - 10 - Fluo Orange</t>
  </si>
  <si>
    <t>3760231383057</t>
  </si>
  <si>
    <t>PEXCOCOJL3FLP</t>
  </si>
  <si>
    <t>EXPRESSION - Coconuts - Jugs L 3 - PE - L - 10 - Fluo Pink</t>
  </si>
  <si>
    <t>3760231383064</t>
  </si>
  <si>
    <t>PEXCOCOJL3FLY</t>
  </si>
  <si>
    <t>EXPRESSION - Coconuts - Jugs L 3 - PE - L - 10 - Fluo Yellow</t>
  </si>
  <si>
    <t>3760231383071</t>
  </si>
  <si>
    <t>PEXCOCOJL3GRE</t>
  </si>
  <si>
    <t>EXPRESSION - Coconuts - Jugs L 3 - PE - L - 10 - Green</t>
  </si>
  <si>
    <t>3760231383088</t>
  </si>
  <si>
    <t>PEXCOCOJL3GRY</t>
  </si>
  <si>
    <t>EXPRESSION - Coconuts - Jugs L 3 - PE - L - 10 - Grey</t>
  </si>
  <si>
    <t>3760231383095</t>
  </si>
  <si>
    <t>PEXCOCOJL3MIN</t>
  </si>
  <si>
    <t>EXPRESSION - Coconuts - Jugs L 3 - PE - L - 10 - Mint</t>
  </si>
  <si>
    <t>3760231415673</t>
  </si>
  <si>
    <t>PEXCOCOJL3RED</t>
  </si>
  <si>
    <t>EXPRESSION - Coconuts - Jugs L 3 - PE - L - 10 - Red</t>
  </si>
  <si>
    <t>3760231383101</t>
  </si>
  <si>
    <t>PEXCOCOJL3VIO</t>
  </si>
  <si>
    <t>EXPRESSION - Coconuts - Jugs L 3 - PE - L - 10 - Violet</t>
  </si>
  <si>
    <t>3760231383118</t>
  </si>
  <si>
    <t>PEXCOCOJL3WHI</t>
  </si>
  <si>
    <t>EXPRESSION - Coconuts - Jugs L 3 - PE - L - 10 - White</t>
  </si>
  <si>
    <t>3760231383125</t>
  </si>
  <si>
    <t>PEXCOCOJL3YEL</t>
  </si>
  <si>
    <t>EXPRESSION - Coconuts - Jugs L 3 - PE - L - 10 - Yellow</t>
  </si>
  <si>
    <t>3760231383132</t>
  </si>
  <si>
    <t>PEXCOCOJXL1BLK</t>
  </si>
  <si>
    <t>EXPRESSION - Coconuts - Jugs XL 1 - PE - XL - 5 - Black</t>
  </si>
  <si>
    <t>3760231385402</t>
  </si>
  <si>
    <t>PEXCOCOJXL1BLU</t>
  </si>
  <si>
    <t>EXPRESSION - Coconuts - Jugs XL 1 - PE - XL - 5 - Blue</t>
  </si>
  <si>
    <t>3760231385419</t>
  </si>
  <si>
    <t>PEXCOCOJXL1FLG</t>
  </si>
  <si>
    <t>EXPRESSION - Coconuts - Jugs XL 1 - PE - XL - 5 - Fluo Green</t>
  </si>
  <si>
    <t>3760231385426</t>
  </si>
  <si>
    <t>PEXCOCOJXL1FLO</t>
  </si>
  <si>
    <t>EXPRESSION - Coconuts - Jugs XL 1 - PE - XL - 5 - Fluo Orange</t>
  </si>
  <si>
    <t>3760231385433</t>
  </si>
  <si>
    <t>PEXCOCOJXL1FLP</t>
  </si>
  <si>
    <t>EXPRESSION - Coconuts - Jugs XL 1 - PE - XL - 5 - Fluo Pink</t>
  </si>
  <si>
    <t>3760231385440</t>
  </si>
  <si>
    <t>PEXCOCOJXL1FLY</t>
  </si>
  <si>
    <t>EXPRESSION - Coconuts - Jugs XL 1 - PE - XL - 5 - Fluo Yellow</t>
  </si>
  <si>
    <t>3760231385457</t>
  </si>
  <si>
    <t>PEXCOCOJXL1GRE</t>
  </si>
  <si>
    <t>EXPRESSION - Coconuts - Jugs XL 1 - PE - XL - 5 - Green</t>
  </si>
  <si>
    <t>3760231385464</t>
  </si>
  <si>
    <t>PEXCOCOJXL1GRY</t>
  </si>
  <si>
    <t>EXPRESSION - Coconuts - Jugs XL 1 - PE - XL - 5 - Grey</t>
  </si>
  <si>
    <t>3760231385471</t>
  </si>
  <si>
    <t>PEXCOCOJXL1MIN</t>
  </si>
  <si>
    <t>EXPRESSION - Coconuts - Jugs XL 1 - PE - XL - 5 - Mint</t>
  </si>
  <si>
    <t>3760231415680</t>
  </si>
  <si>
    <t>PEXCOCOJXL1RED</t>
  </si>
  <si>
    <t>EXPRESSION - Coconuts - Jugs XL 1 - PE - XL - 5 - Red</t>
  </si>
  <si>
    <t>3760231385488</t>
  </si>
  <si>
    <t>PEXCOCOJXL1VIO</t>
  </si>
  <si>
    <t>EXPRESSION - Coconuts - Jugs XL 1 - PE - XL - 5 - Violet</t>
  </si>
  <si>
    <t>3760231385495</t>
  </si>
  <si>
    <t>PEXCOCOJXL1WHI</t>
  </si>
  <si>
    <t>EXPRESSION - Coconuts - Jugs XL 1 - PE - XL - 5 - White</t>
  </si>
  <si>
    <t>3760231385501</t>
  </si>
  <si>
    <t>PEXCOCOJXL1YEL</t>
  </si>
  <si>
    <t>EXPRESSION - Coconuts - Jugs XL 1 - PE - XL - 5 - Yellow</t>
  </si>
  <si>
    <t>3760231385518</t>
  </si>
  <si>
    <t>PEXCOCOJXL2BLK</t>
  </si>
  <si>
    <t>EXPRESSION - Coconuts - Jugs XL 2 - PE - XL - 5 - Black</t>
  </si>
  <si>
    <t>3760231383149</t>
  </si>
  <si>
    <t>PEXCOCOJXL2BLU</t>
  </si>
  <si>
    <t>EXPRESSION - Coconuts - Jugs XL 2 - PE - XL - 5 - Blue</t>
  </si>
  <si>
    <t>3760231383156</t>
  </si>
  <si>
    <t>PEXCOCOJXL2FLG</t>
  </si>
  <si>
    <t>EXPRESSION - Coconuts - Jugs XL 2 - PE - XL - 5 - Fluo Green</t>
  </si>
  <si>
    <t>3760231383163</t>
  </si>
  <si>
    <t>PEXCOCOJXL2FLO</t>
  </si>
  <si>
    <t>EXPRESSION - Coconuts - Jugs XL 2 - PE - XL - 5 - Fluo Orange</t>
  </si>
  <si>
    <t>3760231383170</t>
  </si>
  <si>
    <t>PEXCOCOJXL2FLP</t>
  </si>
  <si>
    <t>EXPRESSION - Coconuts - Jugs XL 2 - PE - XL - 5 - Fluo Pink</t>
  </si>
  <si>
    <t>3760231383187</t>
  </si>
  <si>
    <t>PEXCOCOJXL2FLY</t>
  </si>
  <si>
    <t>EXPRESSION - Coconuts - Jugs XL 2 - PE - XL - 5 - Fluo Yellow</t>
  </si>
  <si>
    <t>3760231383194</t>
  </si>
  <si>
    <t>PEXCOCOJXL2GRE</t>
  </si>
  <si>
    <t>EXPRESSION - Coconuts - Jugs XL 2 - PE - XL - 5 - Green</t>
  </si>
  <si>
    <t>3760231383200</t>
  </si>
  <si>
    <t>PEXCOCOJXL2GRY</t>
  </si>
  <si>
    <t>EXPRESSION - Coconuts - Jugs XL 2 - PE - XL - 5 - Grey</t>
  </si>
  <si>
    <t>3760231383217</t>
  </si>
  <si>
    <t>PEXCOCOJXL2MIN</t>
  </si>
  <si>
    <t>EXPRESSION - Coconuts - Jugs XL 2 - PE - XL - 5 - Mint</t>
  </si>
  <si>
    <t>3760231415697</t>
  </si>
  <si>
    <t>PEXCOCOJXL2RED</t>
  </si>
  <si>
    <t>EXPRESSION - Coconuts - Jugs XL 2 - PE - XL - 5 - Red</t>
  </si>
  <si>
    <t>3760231383224</t>
  </si>
  <si>
    <t>PEXCOCOJXL2VIO</t>
  </si>
  <si>
    <t>EXPRESSION - Coconuts - Jugs XL 2 - PE - XL - 5 - Violet</t>
  </si>
  <si>
    <t>3760231383231</t>
  </si>
  <si>
    <t>PEXCOCOJXL2WHI</t>
  </si>
  <si>
    <t>EXPRESSION - Coconuts - Jugs XL 2 - PE - XL - 5 - White</t>
  </si>
  <si>
    <t>3760231383248</t>
  </si>
  <si>
    <t>PEXCOCOJXL2YEL</t>
  </si>
  <si>
    <t>EXPRESSION - Coconuts - Jugs XL 2 - PE - XL - 5 - Yellow</t>
  </si>
  <si>
    <t>3760231383255</t>
  </si>
  <si>
    <t>PEXCOCOJXL3BLK</t>
  </si>
  <si>
    <t>EXPRESSION - Coconuts - Jugs XL 3 - PE - XL - 5 - Black</t>
  </si>
  <si>
    <t>3760231383262</t>
  </si>
  <si>
    <t>PEXCOCOJXL3BLU</t>
  </si>
  <si>
    <t>EXPRESSION - Coconuts - Jugs XL 3 - PE - XL - 5 - Blue</t>
  </si>
  <si>
    <t>3760231383279</t>
  </si>
  <si>
    <t>PEXCOCOJXL3FLG</t>
  </si>
  <si>
    <t>EXPRESSION - Coconuts - Jugs XL 3 - PE - XL - 5 - Fluo Green</t>
  </si>
  <si>
    <t>3760231383286</t>
  </si>
  <si>
    <t>PEXCOCOJXL3FLO</t>
  </si>
  <si>
    <t>EXPRESSION - Coconuts - Jugs XL 3 - PE - XL - 5 - Fluo Orange</t>
  </si>
  <si>
    <t>3760231383293</t>
  </si>
  <si>
    <t>PEXCOCOJXL3FLP</t>
  </si>
  <si>
    <t>EXPRESSION - Coconuts - Jugs XL 3 - PE - XL - 5 - Fluo Pink</t>
  </si>
  <si>
    <t>3760231383309</t>
  </si>
  <si>
    <t>PEXCOCOJXL3FLY</t>
  </si>
  <si>
    <t>EXPRESSION - Coconuts - Jugs XL 3 - PE - XL - 5 - Fluo Yellow</t>
  </si>
  <si>
    <t>3760231383316</t>
  </si>
  <si>
    <t>PEXCOCOJXL3GRE</t>
  </si>
  <si>
    <t>EXPRESSION - Coconuts - Jugs XL 3 - PE - XL - 5 - Green</t>
  </si>
  <si>
    <t>3760231383323</t>
  </si>
  <si>
    <t>PEXCOCOJXL3GRY</t>
  </si>
  <si>
    <t>EXPRESSION - Coconuts - Jugs XL 3 - PE - XL - 5 - Grey</t>
  </si>
  <si>
    <t>3760231383330</t>
  </si>
  <si>
    <t>PEXCOCOJXL3MIN</t>
  </si>
  <si>
    <t>EXPRESSION - Coconuts - Jugs XL 3 - PE - XL - 5 - Mint</t>
  </si>
  <si>
    <t>3760231415703</t>
  </si>
  <si>
    <t>PEXCOCOJXL3RED</t>
  </si>
  <si>
    <t>EXPRESSION - Coconuts - Jugs XL 3 - PE - XL - 5 - Red</t>
  </si>
  <si>
    <t>3760231383347</t>
  </si>
  <si>
    <t>PEXCOCOJXL3VIO</t>
  </si>
  <si>
    <t>EXPRESSION - Coconuts - Jugs XL 3 - PE - XL - 5 - Violet</t>
  </si>
  <si>
    <t>3760231383354</t>
  </si>
  <si>
    <t>PEXCOCOJXL3WHI</t>
  </si>
  <si>
    <t>EXPRESSION - Coconuts - Jugs XL 3 - PE - XL - 5 - White</t>
  </si>
  <si>
    <t>3760231383361</t>
  </si>
  <si>
    <t>PEXCOCOJXL3YEL</t>
  </si>
  <si>
    <t>EXPRESSION - Coconuts - Jugs XL 3 - PE - XL - 5 - Yellow</t>
  </si>
  <si>
    <t>3760231383378</t>
  </si>
  <si>
    <t>PEXCOCOJXL4BLK</t>
  </si>
  <si>
    <t>EXPRESSION - Coconuts - Jugs XL 4 - PE - XL - 5 - Black</t>
  </si>
  <si>
    <t>3760231396422</t>
  </si>
  <si>
    <t>PEXCOCOJXL4BLU</t>
  </si>
  <si>
    <t>EXPRESSION - Coconuts - Jugs XL 4 - PE - XL - 5 - Blue</t>
  </si>
  <si>
    <t>3760231396439</t>
  </si>
  <si>
    <t>PEXCOCOJXL4FLG</t>
  </si>
  <si>
    <t>EXPRESSION - Coconuts - Jugs XL 4 - PE - XL - 5 - Fluo Green</t>
  </si>
  <si>
    <t>3760231396446</t>
  </si>
  <si>
    <t>PEXCOCOJXL4FLO</t>
  </si>
  <si>
    <t>EXPRESSION - Coconuts - Jugs XL 4 - PE - XL - 5 - Fluo Orange</t>
  </si>
  <si>
    <t>3760231396453</t>
  </si>
  <si>
    <t>PEXCOCOJXL4FLP</t>
  </si>
  <si>
    <t>EXPRESSION - Coconuts - Jugs XL 4 - PE - XL - 5 - Fluo Pink</t>
  </si>
  <si>
    <t>3760231396460</t>
  </si>
  <si>
    <t>PEXCOCOJXL4FLY</t>
  </si>
  <si>
    <t>EXPRESSION - Coconuts - Jugs XL 4 - PE - XL - 5 - Fluo Yellow</t>
  </si>
  <si>
    <t>3760231396477</t>
  </si>
  <si>
    <t>PEXCOCOJXL4GRE</t>
  </si>
  <si>
    <t>EXPRESSION - Coconuts - Jugs XL 4 - PE - XL - 5 - Green</t>
  </si>
  <si>
    <t>3760231396484</t>
  </si>
  <si>
    <t>PEXCOCOJXL4GRY</t>
  </si>
  <si>
    <t>EXPRESSION - Coconuts - Jugs XL 4 - PE - XL - 5 - Grey</t>
  </si>
  <si>
    <t>3760231396491</t>
  </si>
  <si>
    <t>PEXCOCOJXL4MIN</t>
  </si>
  <si>
    <t>EXPRESSION - Coconuts - Jugs XL 4 - PE - XL - 5 - Mint</t>
  </si>
  <si>
    <t>3760231415710</t>
  </si>
  <si>
    <t>PEXCOCOJXL4RED</t>
  </si>
  <si>
    <t>EXPRESSION - Coconuts - Jugs XL 4 - PE - XL - 5 - Red</t>
  </si>
  <si>
    <t>3760231396507</t>
  </si>
  <si>
    <t>PEXCOCOJXL4VIO</t>
  </si>
  <si>
    <t>EXPRESSION - Coconuts - Jugs XL 4 - PE - XL - 5 - Violet</t>
  </si>
  <si>
    <t>3760231396514</t>
  </si>
  <si>
    <t>PEXCOCOJXL4WHI</t>
  </si>
  <si>
    <t>EXPRESSION - Coconuts - Jugs XL 4 - PE - XL - 5 - White</t>
  </si>
  <si>
    <t>3760231396521</t>
  </si>
  <si>
    <t>PEXCOCOJXL4YEL</t>
  </si>
  <si>
    <t>EXPRESSION - Coconuts - Jugs XL 4 - PE - XL - 5 - Yellow</t>
  </si>
  <si>
    <t>3760231396538</t>
  </si>
  <si>
    <t>PEXCOCOJXL5BLK</t>
  </si>
  <si>
    <t>EXPRESSION - Coconuts - Jugs XL 5 - PE - XL - 5 - Black</t>
  </si>
  <si>
    <t>3760231396545</t>
  </si>
  <si>
    <t>PEXCOCOJXL5BLU</t>
  </si>
  <si>
    <t>EXPRESSION - Coconuts - Jugs XL 5 - PE - XL - 5 - Blue</t>
  </si>
  <si>
    <t>3760231396552</t>
  </si>
  <si>
    <t>PEXCOCOJXL5FLG</t>
  </si>
  <si>
    <t>EXPRESSION - Coconuts - Jugs XL 5 - PE - XL - 5 - Fluo Green</t>
  </si>
  <si>
    <t>3760231396569</t>
  </si>
  <si>
    <t>PEXCOCOJXL5FLO</t>
  </si>
  <si>
    <t>EXPRESSION - Coconuts - Jugs XL 5 - PE - XL - 5 - Fluo Orange</t>
  </si>
  <si>
    <t>3760231396576</t>
  </si>
  <si>
    <t>PEXCOCOJXL5FLP</t>
  </si>
  <si>
    <t>EXPRESSION - Coconuts - Jugs XL 5 - PE - XL - 5 - Fluo Pink</t>
  </si>
  <si>
    <t>3760231396583</t>
  </si>
  <si>
    <t>PEXCOCOJXL5FLY</t>
  </si>
  <si>
    <t>EXPRESSION - Coconuts - Jugs XL 5 - PE - XL - 5 - Fluo Yellow</t>
  </si>
  <si>
    <t>3760231396590</t>
  </si>
  <si>
    <t>PEXCOCOJXL5GRE</t>
  </si>
  <si>
    <t>EXPRESSION - Coconuts - Jugs XL 5 - PE - XL - 5 - Green</t>
  </si>
  <si>
    <t>3760231396606</t>
  </si>
  <si>
    <t>PEXCOCOJXL5GRY</t>
  </si>
  <si>
    <t>EXPRESSION - Coconuts - Jugs XL 5 - PE - XL - 5 - Grey</t>
  </si>
  <si>
    <t>3760231396613</t>
  </si>
  <si>
    <t>PEXCOCOJXL5MIN</t>
  </si>
  <si>
    <t>EXPRESSION - Coconuts - Jugs XL 5 - PE - XL - 5 - Mint</t>
  </si>
  <si>
    <t>3760231415727</t>
  </si>
  <si>
    <t>PEXCOCOJXL5RED</t>
  </si>
  <si>
    <t>EXPRESSION - Coconuts - Jugs XL 5 - PE - XL - 5 - Red</t>
  </si>
  <si>
    <t>3760231396620</t>
  </si>
  <si>
    <t>PEXCOCOJXL5VIO</t>
  </si>
  <si>
    <t>EXPRESSION - Coconuts - Jugs XL 5 - PE - XL - 5 - Violet</t>
  </si>
  <si>
    <t>3760231396637</t>
  </si>
  <si>
    <t>PEXCOCOJXL5WHI</t>
  </si>
  <si>
    <t>EXPRESSION - Coconuts - Jugs XL 5 - PE - XL - 5 - White</t>
  </si>
  <si>
    <t>3760231396644</t>
  </si>
  <si>
    <t>PEXCOCOJXL5YEL</t>
  </si>
  <si>
    <t>EXPRESSION - Coconuts - Jugs XL 5 - PE - XL - 5 - Yellow</t>
  </si>
  <si>
    <t>3760231396651</t>
  </si>
  <si>
    <t>PEXCOCOJXL6BLK</t>
  </si>
  <si>
    <t>EXPRESSION - Coconuts - Jugs XL 6 - PE - XL - 5 - Black</t>
  </si>
  <si>
    <t>3760231390062</t>
  </si>
  <si>
    <t>PEXCOCOJXL6BLU</t>
  </si>
  <si>
    <t>EXPRESSION - Coconuts - Jugs XL 6 - PE - XL - 5 - Blue</t>
  </si>
  <si>
    <t>3760231390079</t>
  </si>
  <si>
    <t>PEXCOCOJXL6FLG</t>
  </si>
  <si>
    <t>EXPRESSION - Coconuts - Jugs XL 6 - PE - XL - 5 - Fluo Green</t>
  </si>
  <si>
    <t>3760231390086</t>
  </si>
  <si>
    <t>PEXCOCOJXL6FLO</t>
  </si>
  <si>
    <t>EXPRESSION - Coconuts - Jugs XL 6 - PE - XL - 5 - Fluo Orange</t>
  </si>
  <si>
    <t>3760231390093</t>
  </si>
  <si>
    <t>PEXCOCOJXL6FLP</t>
  </si>
  <si>
    <t>EXPRESSION - Coconuts - Jugs XL 6 - PE - XL - 5 - Fluo Pink</t>
  </si>
  <si>
    <t>3760231390109</t>
  </si>
  <si>
    <t>PEXCOCOJXL6FLY</t>
  </si>
  <si>
    <t>EXPRESSION - Coconuts - Jugs XL 6 - PE - XL - 5 - Fluo Yellow</t>
  </si>
  <si>
    <t>3760231390116</t>
  </si>
  <si>
    <t>PEXCOCOJXL6GRE</t>
  </si>
  <si>
    <t>EXPRESSION - Coconuts - Jugs XL 6 - PE - XL - 5 - Green</t>
  </si>
  <si>
    <t>3760231390123</t>
  </si>
  <si>
    <t>PEXCOCOJXL6GRY</t>
  </si>
  <si>
    <t>EXPRESSION - Coconuts - Jugs XL 6 - PE - XL - 5 - Grey</t>
  </si>
  <si>
    <t>3760231390130</t>
  </si>
  <si>
    <t>PEXCOCOJXL6MIN</t>
  </si>
  <si>
    <t>EXPRESSION - Coconuts - Jugs XL 6 - PE - XL - 5 - Mint</t>
  </si>
  <si>
    <t>3760231415734</t>
  </si>
  <si>
    <t>PEXCOCOJXL6RED</t>
  </si>
  <si>
    <t>EXPRESSION - Coconuts - Jugs XL 6 - PE - XL - 5 - Red</t>
  </si>
  <si>
    <t>3760231390147</t>
  </si>
  <si>
    <t>PEXCOCOJXL6VIO</t>
  </si>
  <si>
    <t>EXPRESSION - Coconuts - Jugs XL 6 - PE - XL - 5 - Violet</t>
  </si>
  <si>
    <t>3760231390154</t>
  </si>
  <si>
    <t>PEXCOCOJXL6WHI</t>
  </si>
  <si>
    <t>EXPRESSION - Coconuts - Jugs XL 6 - PE - XL - 5 - White</t>
  </si>
  <si>
    <t>3760231390161</t>
  </si>
  <si>
    <t>PEXCOCOJXL6YEL</t>
  </si>
  <si>
    <t>EXPRESSION - Coconuts - Jugs XL 6 - PE - XL - 5 - Yellow</t>
  </si>
  <si>
    <t>3760231390178</t>
  </si>
  <si>
    <t>PEXCOCOMJ1BLK</t>
  </si>
  <si>
    <t>EXPRESSION - Coconuts - Mini Jugs 1 - PE - M - 10 - Black</t>
  </si>
  <si>
    <t>3760231375984</t>
  </si>
  <si>
    <t>PEXCOCOMJ1BLU</t>
  </si>
  <si>
    <t>EXPRESSION - Coconuts - Mini Jugs 1 - PE - M - 10 - Blue</t>
  </si>
  <si>
    <t>3760231375991</t>
  </si>
  <si>
    <t>PEXCOCOMJ1FLG</t>
  </si>
  <si>
    <t>EXPRESSION - Coconuts - Mini Jugs 1 - PE - M - 10 - Fluo Green</t>
  </si>
  <si>
    <t>3760231376004</t>
  </si>
  <si>
    <t>PEXCOCOMJ1FLO</t>
  </si>
  <si>
    <t>EXPRESSION - Coconuts - Mini Jugs 1 - PE - M - 10 - Fluo Orange</t>
  </si>
  <si>
    <t>3760231376011</t>
  </si>
  <si>
    <t>PEXCOCOMJ1FLP</t>
  </si>
  <si>
    <t>EXPRESSION - Coconuts - Mini Jugs 1 - PE - M - 10 - Fluo Pink</t>
  </si>
  <si>
    <t>3760231376028</t>
  </si>
  <si>
    <t>PEXCOCOMJ1FLY</t>
  </si>
  <si>
    <t>EXPRESSION - Coconuts - Mini Jugs 1 - PE - M - 10 - Fluo Yellow</t>
  </si>
  <si>
    <t>3760231376035</t>
  </si>
  <si>
    <t>PEXCOCOMJ1GRE</t>
  </si>
  <si>
    <t>EXPRESSION - Coconuts - Mini Jugs 1 - PE - M - 10 - Green</t>
  </si>
  <si>
    <t>3760231376042</t>
  </si>
  <si>
    <t>PEXCOCOMJ1GRY</t>
  </si>
  <si>
    <t>EXPRESSION - Coconuts - Mini Jugs 1 - PE - M - 10 - Grey</t>
  </si>
  <si>
    <t>3760231376059</t>
  </si>
  <si>
    <t>PEXCOCOMJ1MIN</t>
  </si>
  <si>
    <t>EXPRESSION - Coconuts - Mini Jugs 1 - PE - M - 10 - Mint</t>
  </si>
  <si>
    <t>3760231415741</t>
  </si>
  <si>
    <t>PEXCOCOMJ1RED</t>
  </si>
  <si>
    <t>EXPRESSION - Coconuts - Mini Jugs 1 - PE - M - 10 - Red</t>
  </si>
  <si>
    <t>3760231376066</t>
  </si>
  <si>
    <t>PEXCOCOMJ1VIO</t>
  </si>
  <si>
    <t>EXPRESSION - Coconuts - Mini Jugs 1 - PE - M - 10 - Violet</t>
  </si>
  <si>
    <t>3760231376073</t>
  </si>
  <si>
    <t>PEXCOCOMJ1WHI</t>
  </si>
  <si>
    <t>EXPRESSION - Coconuts - Mini Jugs 1 - PE - M - 10 - White</t>
  </si>
  <si>
    <t>3760231376080</t>
  </si>
  <si>
    <t>PEXCOCOMJ1YEL</t>
  </si>
  <si>
    <t>EXPRESSION - Coconuts - Mini Jugs 1 - PE - M - 10 - Yellow</t>
  </si>
  <si>
    <t>3760231376097</t>
  </si>
  <si>
    <t>PEXCOCOMJ2BLK</t>
  </si>
  <si>
    <t>EXPRESSION - Coconuts - Mini Jugs 2 - PE - M - 10 - Black</t>
  </si>
  <si>
    <t>3760231376103</t>
  </si>
  <si>
    <t>PEXCOCOMJ2BLU</t>
  </si>
  <si>
    <t>EXPRESSION - Coconuts - Mini Jugs 2 - PE - M - 10 - Blue</t>
  </si>
  <si>
    <t>3760231376110</t>
  </si>
  <si>
    <t>PEXCOCOMJ2FLG</t>
  </si>
  <si>
    <t>EXPRESSION - Coconuts - Mini Jugs 2 - PE - M - 10 - Fluo Green</t>
  </si>
  <si>
    <t>3760231376127</t>
  </si>
  <si>
    <t>PEXCOCOMJ2FLO</t>
  </si>
  <si>
    <t>EXPRESSION - Coconuts - Mini Jugs 2 - PE - M - 10 - Fluo Orange</t>
  </si>
  <si>
    <t>3760231376134</t>
  </si>
  <si>
    <t>PEXCOCOMJ2FLP</t>
  </si>
  <si>
    <t>EXPRESSION - Coconuts - Mini Jugs 2 - PE - M - 10 - Fluo Pink</t>
  </si>
  <si>
    <t>3760231376141</t>
  </si>
  <si>
    <t>PEXCOCOMJ2FLY</t>
  </si>
  <si>
    <t>EXPRESSION - Coconuts - Mini Jugs 2 - PE - M - 10 - Fluo Yellow</t>
  </si>
  <si>
    <t>3760231376158</t>
  </si>
  <si>
    <t>PEXCOCOMJ2GRE</t>
  </si>
  <si>
    <t>EXPRESSION - Coconuts - Mini Jugs 2 - PE - M - 10 - Green</t>
  </si>
  <si>
    <t>3760231376165</t>
  </si>
  <si>
    <t>PEXCOCOMJ2GRY</t>
  </si>
  <si>
    <t>EXPRESSION - Coconuts - Mini Jugs 2 - PE - M - 10 - Grey</t>
  </si>
  <si>
    <t>3760231376172</t>
  </si>
  <si>
    <t>PEXCOCOMJ2MIN</t>
  </si>
  <si>
    <t>EXPRESSION - Coconuts - Mini Jugs 2 - PE - M - 10 - Mint</t>
  </si>
  <si>
    <t>3760231415758</t>
  </si>
  <si>
    <t>PEXCOCOMJ2RED</t>
  </si>
  <si>
    <t>EXPRESSION - Coconuts - Mini Jugs 2 - PE - M - 10 - Red</t>
  </si>
  <si>
    <t>3760231376189</t>
  </si>
  <si>
    <t>PEXCOCOMJ2VIO</t>
  </si>
  <si>
    <t>EXPRESSION - Coconuts - Mini Jugs 2 - PE - M - 10 - Violet</t>
  </si>
  <si>
    <t>3760231376196</t>
  </si>
  <si>
    <t>PEXCOCOMJ2WHI</t>
  </si>
  <si>
    <t>EXPRESSION - Coconuts - Mini Jugs 2 - PE - M - 10 - White</t>
  </si>
  <si>
    <t>3760231376202</t>
  </si>
  <si>
    <t>PEXCOCOMJ2YEL</t>
  </si>
  <si>
    <t>EXPRESSION - Coconuts - Mini Jugs 2 - PE - M - 10 - Yellow</t>
  </si>
  <si>
    <t>3760231376219</t>
  </si>
  <si>
    <t>PEXCOCOMJ3BLK</t>
  </si>
  <si>
    <t>EXPRESSION - Coconuts - Mini Jugs 3 - PE - M - 10 - Black</t>
  </si>
  <si>
    <t>3760231376226</t>
  </si>
  <si>
    <t>PEXCOCOMJ3BLU</t>
  </si>
  <si>
    <t>EXPRESSION - Coconuts - Mini Jugs 3 - PE - M - 10 - Blue</t>
  </si>
  <si>
    <t>3760231376233</t>
  </si>
  <si>
    <t>PEXCOCOMJ3FLG</t>
  </si>
  <si>
    <t>EXPRESSION - Coconuts - Mini Jugs 3 - PE - M - 10 - Fluo Green</t>
  </si>
  <si>
    <t>3760231376240</t>
  </si>
  <si>
    <t>PEXCOCOMJ3FLO</t>
  </si>
  <si>
    <t>EXPRESSION - Coconuts - Mini Jugs 3 - PE - M - 10 - Fluo Orange</t>
  </si>
  <si>
    <t>3760231376257</t>
  </si>
  <si>
    <t>PEXCOCOMJ3FLP</t>
  </si>
  <si>
    <t>EXPRESSION - Coconuts - Mini Jugs 3 - PE - M - 10 - Fluo Pink</t>
  </si>
  <si>
    <t>3760231376264</t>
  </si>
  <si>
    <t>PEXCOCOMJ3FLY</t>
  </si>
  <si>
    <t>EXPRESSION - Coconuts - Mini Jugs 3 - PE - M - 10 - Fluo Yellow</t>
  </si>
  <si>
    <t>3760231376271</t>
  </si>
  <si>
    <t>PEXCOCOMJ3GRE</t>
  </si>
  <si>
    <t>EXPRESSION - Coconuts - Mini Jugs 3 - PE - M - 10 - Green</t>
  </si>
  <si>
    <t>3760231376288</t>
  </si>
  <si>
    <t>PEXCOCOMJ3GRY</t>
  </si>
  <si>
    <t>EXPRESSION - Coconuts - Mini Jugs 3 - PE - M - 10 - Grey</t>
  </si>
  <si>
    <t>3760231376295</t>
  </si>
  <si>
    <t>PEXCOCOMJ3MIN</t>
  </si>
  <si>
    <t>EXPRESSION - Coconuts - Mini Jugs 3 - PE - M - 10 - Mint</t>
  </si>
  <si>
    <t>3760231415765</t>
  </si>
  <si>
    <t>PEXCOCOMJ3RED</t>
  </si>
  <si>
    <t>EXPRESSION - Coconuts - Mini Jugs 3 - PE - M - 10 - Red</t>
  </si>
  <si>
    <t>3760231376301</t>
  </si>
  <si>
    <t>PEXCOCOMJ3VIO</t>
  </si>
  <si>
    <t>EXPRESSION - Coconuts - Mini Jugs 3 - PE - M - 10 - Violet</t>
  </si>
  <si>
    <t>3760231376318</t>
  </si>
  <si>
    <t>PEXCOCOMJ3WHI</t>
  </si>
  <si>
    <t>EXPRESSION - Coconuts - Mini Jugs 3 - PE - M - 10 - White</t>
  </si>
  <si>
    <t>3760231376325</t>
  </si>
  <si>
    <t>PEXCOCOMJ3YEL</t>
  </si>
  <si>
    <t>EXPRESSION - Coconuts - Mini Jugs 3 - PE - M - 10 - Yellow</t>
  </si>
  <si>
    <t>3760231376332</t>
  </si>
  <si>
    <t>PEXCOCOMJ4BLK</t>
  </si>
  <si>
    <t>EXPRESSION - Coconuts - Mini Jugs 4 - PE - M - 10 - Black</t>
  </si>
  <si>
    <t>3760231376349</t>
  </si>
  <si>
    <t>PEXCOCOMJ4BLU</t>
  </si>
  <si>
    <t>EXPRESSION - Coconuts - Mini Jugs 4 - PE - M - 10 - Blue</t>
  </si>
  <si>
    <t>3760231376356</t>
  </si>
  <si>
    <t>PEXCOCOMJ4FLG</t>
  </si>
  <si>
    <t>EXPRESSION - Coconuts - Mini Jugs 4 - PE - M - 10 - Fluo Green</t>
  </si>
  <si>
    <t>3760231376363</t>
  </si>
  <si>
    <t>PEXCOCOMJ4FLO</t>
  </si>
  <si>
    <t>EXPRESSION - Coconuts - Mini Jugs 4 - PE - M - 10 - Fluo Orange</t>
  </si>
  <si>
    <t>3760231376370</t>
  </si>
  <si>
    <t>PEXCOCOMJ4FLP</t>
  </si>
  <si>
    <t>EXPRESSION - Coconuts - Mini Jugs 4 - PE - M - 10 - Fluo Pink</t>
  </si>
  <si>
    <t>3760231376387</t>
  </si>
  <si>
    <t>PEXCOCOMJ4FLY</t>
  </si>
  <si>
    <t>EXPRESSION - Coconuts - Mini Jugs 4 - PE - M - 10 - Fluo Yellow</t>
  </si>
  <si>
    <t>3760231376394</t>
  </si>
  <si>
    <t>PEXCOCOMJ4GRE</t>
  </si>
  <si>
    <t>EXPRESSION - Coconuts - Mini Jugs 4 - PE - M - 10 - Green</t>
  </si>
  <si>
    <t>3760231376400</t>
  </si>
  <si>
    <t>PEXCOCOMJ4GRY</t>
  </si>
  <si>
    <t>EXPRESSION - Coconuts - Mini Jugs 4 - PE - M - 10 - Grey</t>
  </si>
  <si>
    <t>3760231376417</t>
  </si>
  <si>
    <t>PEXCOCOMJ4MIN</t>
  </si>
  <si>
    <t>EXPRESSION - Coconuts - Mini Jugs 4 - PE - M - 10 - Mint</t>
  </si>
  <si>
    <t>3760231415772</t>
  </si>
  <si>
    <t>PEXCOCOMJ4RED</t>
  </si>
  <si>
    <t>EXPRESSION - Coconuts - Mini Jugs 4 - PE - M - 10 - Red</t>
  </si>
  <si>
    <t>3760231376424</t>
  </si>
  <si>
    <t>PEXCOCOMJ4VIO</t>
  </si>
  <si>
    <t>EXPRESSION - Coconuts - Mini Jugs 4 - PE - M - 10 - Violet</t>
  </si>
  <si>
    <t>3760231376431</t>
  </si>
  <si>
    <t>PEXCOCOMJ4WHI</t>
  </si>
  <si>
    <t>EXPRESSION - Coconuts - Mini Jugs 4 - PE - M - 10 - White</t>
  </si>
  <si>
    <t>3760231376448</t>
  </si>
  <si>
    <t>PEXCOCOMJ4YEL</t>
  </si>
  <si>
    <t>EXPRESSION - Coconuts - Mini Jugs 4 - PE - M - 10 - Yellow</t>
  </si>
  <si>
    <t>3760231376455</t>
  </si>
  <si>
    <t>PEXCOCOMJ5BLK</t>
  </si>
  <si>
    <t>EXPRESSION - Coconuts - Mini Jugs 5 - PE - M - 10 - Black</t>
  </si>
  <si>
    <t>3760231376462</t>
  </si>
  <si>
    <t>PEXCOCOMJ5BLU</t>
  </si>
  <si>
    <t>EXPRESSION - Coconuts - Mini Jugs 5 - PE - M - 10 - Blue</t>
  </si>
  <si>
    <t>3760231376479</t>
  </si>
  <si>
    <t>PEXCOCOMJ5FLG</t>
  </si>
  <si>
    <t>EXPRESSION - Coconuts - Mini Jugs 5 - PE - M - 10 - Fluo Green</t>
  </si>
  <si>
    <t>3760231376486</t>
  </si>
  <si>
    <t>PEXCOCOMJ5FLO</t>
  </si>
  <si>
    <t>EXPRESSION - Coconuts - Mini Jugs 5 - PE - M - 10 - Fluo Orange</t>
  </si>
  <si>
    <t>3760231376493</t>
  </si>
  <si>
    <t>PEXCOCOMJ5FLP</t>
  </si>
  <si>
    <t>EXPRESSION - Coconuts - Mini Jugs 5 - PE - M - 10 - Fluo Pink</t>
  </si>
  <si>
    <t>3760231376509</t>
  </si>
  <si>
    <t>PEXCOCOMJ5FLY</t>
  </si>
  <si>
    <t>EXPRESSION - Coconuts - Mini Jugs 5 - PE - M - 10 - Fluo Yellow</t>
  </si>
  <si>
    <t>3760231376516</t>
  </si>
  <si>
    <t>PEXCOCOMJ5GRE</t>
  </si>
  <si>
    <t>EXPRESSION - Coconuts - Mini Jugs 5 - PE - M - 10 - Green</t>
  </si>
  <si>
    <t>3760231376523</t>
  </si>
  <si>
    <t>PEXCOCOMJ5GRY</t>
  </si>
  <si>
    <t>EXPRESSION - Coconuts - Mini Jugs 5 - PE - M - 10 - Grey</t>
  </si>
  <si>
    <t>3760231376530</t>
  </si>
  <si>
    <t>PEXCOCOMJ5MIN</t>
  </si>
  <si>
    <t>EXPRESSION - Coconuts - Mini Jugs 5 - PE - M - 10 - Mint</t>
  </si>
  <si>
    <t>3760231415789</t>
  </si>
  <si>
    <t>PEXCOCOMJ5RED</t>
  </si>
  <si>
    <t>EXPRESSION - Coconuts - Mini Jugs 5 - PE - M - 10 - Red</t>
  </si>
  <si>
    <t>3760231376547</t>
  </si>
  <si>
    <t>PEXCOCOMJ5VIO</t>
  </si>
  <si>
    <t>EXPRESSION - Coconuts - Mini Jugs 5 - PE - M - 10 - Violet</t>
  </si>
  <si>
    <t>3760231376554</t>
  </si>
  <si>
    <t>PEXCOCOMJ5WHI</t>
  </si>
  <si>
    <t>EXPRESSION - Coconuts - Mini Jugs 5 - PE - M - 10 - White</t>
  </si>
  <si>
    <t>3760231376561</t>
  </si>
  <si>
    <t>PEXCOCOMJ5YEL</t>
  </si>
  <si>
    <t>EXPRESSION - Coconuts - Mini Jugs 5 - PE - M - 10 - Yellow</t>
  </si>
  <si>
    <t>3760231376578</t>
  </si>
  <si>
    <t>PEXCOCOMJ6BLK</t>
  </si>
  <si>
    <t>EXPRESSION - Coconuts - Mini Jugs 6 - PE - M - 10 - Black</t>
  </si>
  <si>
    <t>3760231376585</t>
  </si>
  <si>
    <t>PEXCOCOMJ6BLU</t>
  </si>
  <si>
    <t>EXPRESSION - Coconuts - Mini Jugs 6 - PE - M - 10 - Blue</t>
  </si>
  <si>
    <t>3760231376592</t>
  </si>
  <si>
    <t>PEXCOCOMJ6FLG</t>
  </si>
  <si>
    <t>EXPRESSION - Coconuts - Mini Jugs 6 - PE - M - 10 - Fluo Green</t>
  </si>
  <si>
    <t>3760231376608</t>
  </si>
  <si>
    <t>PEXCOCOMJ6FLO</t>
  </si>
  <si>
    <t>EXPRESSION - Coconuts - Mini Jugs 6 - PE - M - 10 - Fluo Orange</t>
  </si>
  <si>
    <t>3760231376615</t>
  </si>
  <si>
    <t>PEXCOCOMJ6FLP</t>
  </si>
  <si>
    <t>EXPRESSION - Coconuts - Mini Jugs 6 - PE - M - 10 - Fluo Pink</t>
  </si>
  <si>
    <t>3760231376622</t>
  </si>
  <si>
    <t>PEXCOCOMJ6FLY</t>
  </si>
  <si>
    <t>EXPRESSION - Coconuts - Mini Jugs 6 - PE - M - 10 - Fluo Yellow</t>
  </si>
  <si>
    <t>3760231376639</t>
  </si>
  <si>
    <t>PEXCOCOMJ6GRE</t>
  </si>
  <si>
    <t>EXPRESSION - Coconuts - Mini Jugs 6 - PE - M - 10 - Green</t>
  </si>
  <si>
    <t>3760231376646</t>
  </si>
  <si>
    <t>PEXCOCOMJ6GRY</t>
  </si>
  <si>
    <t>EXPRESSION - Coconuts - Mini Jugs 6 - PE - M - 10 - Grey</t>
  </si>
  <si>
    <t>3760231376653</t>
  </si>
  <si>
    <t>PEXCOCOMJ6MIN</t>
  </si>
  <si>
    <t>EXPRESSION - Coconuts - Mini Jugs 6 - PE - M - 10 - Mint</t>
  </si>
  <si>
    <t>3760231415796</t>
  </si>
  <si>
    <t>PEXCOCOMJ6RED</t>
  </si>
  <si>
    <t>EXPRESSION - Coconuts - Mini Jugs 6 - PE - M - 10 - Red</t>
  </si>
  <si>
    <t>3760231376660</t>
  </si>
  <si>
    <t>PEXCOCOMJ6VIO</t>
  </si>
  <si>
    <t>EXPRESSION - Coconuts - Mini Jugs 6 - PE - M - 10 - Violet</t>
  </si>
  <si>
    <t>3760231376677</t>
  </si>
  <si>
    <t>PEXCOCOMJ6WHI</t>
  </si>
  <si>
    <t>EXPRESSION - Coconuts - Mini Jugs 6 - PE - M - 10 - White</t>
  </si>
  <si>
    <t>3760231376684</t>
  </si>
  <si>
    <t>PEXCOCOMJ6YEL</t>
  </si>
  <si>
    <t>EXPRESSION - Coconuts - Mini Jugs 6 - PE - M - 10 - Yellow</t>
  </si>
  <si>
    <t>3760231376691</t>
  </si>
  <si>
    <t>PEXCOCOMJ7BLK</t>
  </si>
  <si>
    <t>EXPRESSION - Coconuts - Mini Jugs 7 - PE - M - 10 - Black</t>
  </si>
  <si>
    <t>3760231378428</t>
  </si>
  <si>
    <t>PEXCOCOMJ7BLU</t>
  </si>
  <si>
    <t>EXPRESSION - Coconuts - Mini Jugs 7 - PE - M - 10 - Blue</t>
  </si>
  <si>
    <t>3760231378435</t>
  </si>
  <si>
    <t>PEXCOCOMJ7FLG</t>
  </si>
  <si>
    <t>EXPRESSION - Coconuts - Mini Jugs 7 - PE - M - 10 - Fluo Green</t>
  </si>
  <si>
    <t>3760231378442</t>
  </si>
  <si>
    <t>PEXCOCOMJ7FLO</t>
  </si>
  <si>
    <t>EXPRESSION - Coconuts - Mini Jugs 7 - PE - M - 10 - Fluo Orange</t>
  </si>
  <si>
    <t>3760231378459</t>
  </si>
  <si>
    <t>PEXCOCOMJ7FLP</t>
  </si>
  <si>
    <t>EXPRESSION - Coconuts - Mini Jugs 7 - PE - M - 10 - Fluo Pink</t>
  </si>
  <si>
    <t>3760231378466</t>
  </si>
  <si>
    <t>PEXCOCOMJ7FLY</t>
  </si>
  <si>
    <t>EXPRESSION - Coconuts - Mini Jugs 7 - PE - M - 10 - Fluo Yellow</t>
  </si>
  <si>
    <t>3760231378473</t>
  </si>
  <si>
    <t>PEXCOCOMJ7GRE</t>
  </si>
  <si>
    <t>EXPRESSION - Coconuts - Mini Jugs 7 - PE - M - 10 - Green</t>
  </si>
  <si>
    <t>3760231378480</t>
  </si>
  <si>
    <t>PEXCOCOMJ7GRY</t>
  </si>
  <si>
    <t>EXPRESSION - Coconuts - Mini Jugs 7 - PE - M - 10 - Grey</t>
  </si>
  <si>
    <t>3760231378497</t>
  </si>
  <si>
    <t>PEXCOCOMJ7MIN</t>
  </si>
  <si>
    <t>EXPRESSION - Coconuts - Mini Jugs 7 - PE - M - 10 - Mint</t>
  </si>
  <si>
    <t>3760231415802</t>
  </si>
  <si>
    <t>PEXCOCOMJ7RED</t>
  </si>
  <si>
    <t>EXPRESSION - Coconuts - Mini Jugs 7 - PE - M - 10 - Red</t>
  </si>
  <si>
    <t>3760231378503</t>
  </si>
  <si>
    <t>PEXCOCOMJ7VIO</t>
  </si>
  <si>
    <t>EXPRESSION - Coconuts - Mini Jugs 7 - PE - M - 10 - Violet</t>
  </si>
  <si>
    <t>3760231378510</t>
  </si>
  <si>
    <t>PEXCOCOMJ7WHI</t>
  </si>
  <si>
    <t>EXPRESSION - Coconuts - Mini Jugs 7 - PE - M - 10 - White</t>
  </si>
  <si>
    <t>3760231378527</t>
  </si>
  <si>
    <t>PEXCOCOMJ7YEL</t>
  </si>
  <si>
    <t>EXPRESSION - Coconuts - Mini Jugs 7 - PE - M - 10 - Yellow</t>
  </si>
  <si>
    <t>3760231378534</t>
  </si>
  <si>
    <t>PEXCOCOMJ8BLK</t>
  </si>
  <si>
    <t>EXPRESSION - Coconuts - Mini Jugs 8 - PE - M - 10 - Black</t>
  </si>
  <si>
    <t>3760231378541</t>
  </si>
  <si>
    <t>PEXCOCOMJ8BLU</t>
  </si>
  <si>
    <t>EXPRESSION - Coconuts - Mini Jugs 8 - PE - M - 10 - Blue</t>
  </si>
  <si>
    <t>3760231378558</t>
  </si>
  <si>
    <t>PEXCOCOMJ8FLG</t>
  </si>
  <si>
    <t>EXPRESSION - Coconuts - Mini Jugs 8 - PE - M - 10 - Fluo Green</t>
  </si>
  <si>
    <t>3760231378565</t>
  </si>
  <si>
    <t>PEXCOCOMJ8FLO</t>
  </si>
  <si>
    <t>EXPRESSION - Coconuts - Mini Jugs 8 - PE - M - 10 - Fluo Orange</t>
  </si>
  <si>
    <t>3760231378572</t>
  </si>
  <si>
    <t>PEXCOCOMJ8FLP</t>
  </si>
  <si>
    <t>EXPRESSION - Coconuts - Mini Jugs 8 - PE - M - 10 - Fluo Pink</t>
  </si>
  <si>
    <t>3760231378589</t>
  </si>
  <si>
    <t>PEXCOCOMJ8FLY</t>
  </si>
  <si>
    <t>EXPRESSION - Coconuts - Mini Jugs 8 - PE - M - 10 - Fluo Yellow</t>
  </si>
  <si>
    <t>3760231378596</t>
  </si>
  <si>
    <t>PEXCOCOMJ8GRE</t>
  </si>
  <si>
    <t>EXPRESSION - Coconuts - Mini Jugs 8 - PE - M - 10 - Green</t>
  </si>
  <si>
    <t>3760231378602</t>
  </si>
  <si>
    <t>PEXCOCOMJ8GRY</t>
  </si>
  <si>
    <t>EXPRESSION - Coconuts - Mini Jugs 8 - PE - M - 10 - Grey</t>
  </si>
  <si>
    <t>3760231378619</t>
  </si>
  <si>
    <t>PEXCOCOMJ8MIN</t>
  </si>
  <si>
    <t>EXPRESSION - Coconuts - Mini Jugs 8 - PE - M - 10 - Mint</t>
  </si>
  <si>
    <t>3760231415819</t>
  </si>
  <si>
    <t>PEXCOCOMJ8RED</t>
  </si>
  <si>
    <t>EXPRESSION - Coconuts - Mini Jugs 8 - PE - M - 10 - Red</t>
  </si>
  <si>
    <t>3760231378626</t>
  </si>
  <si>
    <t>PEXCOCOMJ8VIO</t>
  </si>
  <si>
    <t>EXPRESSION - Coconuts - Mini Jugs 8 - PE - M - 10 - Violet</t>
  </si>
  <si>
    <t>3760231378633</t>
  </si>
  <si>
    <t>PEXCOCOMJ8WHI</t>
  </si>
  <si>
    <t>EXPRESSION - Coconuts - Mini Jugs 8 - PE - M - 10 - White</t>
  </si>
  <si>
    <t>3760231378640</t>
  </si>
  <si>
    <t>PEXCOCOMJ8YEL</t>
  </si>
  <si>
    <t>EXPRESSION - Coconuts - Mini Jugs 8 - PE - M - 10 - Yellow</t>
  </si>
  <si>
    <t>3760231378657</t>
  </si>
  <si>
    <t>PEXCOCOPIN1BLK</t>
  </si>
  <si>
    <t>EXPRESSION - Coconuts - Pinches 1 - PE - L - 10 - Black</t>
  </si>
  <si>
    <t>3760231383385</t>
  </si>
  <si>
    <t>PEXCOCOPIN1BLU</t>
  </si>
  <si>
    <t>EXPRESSION - Coconuts - Pinches 1 - PE - L - 10 - Blue</t>
  </si>
  <si>
    <t>3760231383392</t>
  </si>
  <si>
    <t>PEXCOCOPIN1FLG</t>
  </si>
  <si>
    <t>EXPRESSION - Coconuts - Pinches 1 - PE - L - 10 - Fluo Green</t>
  </si>
  <si>
    <t>3760231383408</t>
  </si>
  <si>
    <t>PEXCOCOPIN1FLO</t>
  </si>
  <si>
    <t>EXPRESSION - Coconuts - Pinches 1 - PE - L - 10 - Fluo Orange</t>
  </si>
  <si>
    <t>3760231383415</t>
  </si>
  <si>
    <t>PEXCOCOPIN1FLP</t>
  </si>
  <si>
    <t>EXPRESSION - Coconuts - Pinches 1 - PE - L - 10 - Fluo Pink</t>
  </si>
  <si>
    <t>3760231383422</t>
  </si>
  <si>
    <t>PEXCOCOPIN1FLY</t>
  </si>
  <si>
    <t>EXPRESSION - Coconuts - Pinches 1 - PE - L - 10 - Fluo Yellow</t>
  </si>
  <si>
    <t>3760231383439</t>
  </si>
  <si>
    <t>PEXCOCOPIN1GRE</t>
  </si>
  <si>
    <t>EXPRESSION - Coconuts - Pinches 1 - PE - L - 10 - Green</t>
  </si>
  <si>
    <t>3760231383446</t>
  </si>
  <si>
    <t>PEXCOCOPIN1GRY</t>
  </si>
  <si>
    <t>EXPRESSION - Coconuts - Pinches 1 - PE - L - 10 - Grey</t>
  </si>
  <si>
    <t>3760231383453</t>
  </si>
  <si>
    <t>PEXCOCOPIN1MIN</t>
  </si>
  <si>
    <t>EXPRESSION - Coconuts - Pinches 1 - PE - L - 10 - Mint</t>
  </si>
  <si>
    <t>3760231415826</t>
  </si>
  <si>
    <t>PEXCOCOPIN1RED</t>
  </si>
  <si>
    <t>EXPRESSION - Coconuts - Pinches 1 - PE - L - 10 - Red</t>
  </si>
  <si>
    <t>3760231383460</t>
  </si>
  <si>
    <t>PEXCOCOPIN1VIO</t>
  </si>
  <si>
    <t>EXPRESSION - Coconuts - Pinches 1 - PE - L - 10 - Violet</t>
  </si>
  <si>
    <t>3760231383477</t>
  </si>
  <si>
    <t>PEXCOCOPIN1WHI</t>
  </si>
  <si>
    <t>EXPRESSION - Coconuts - Pinches 1 - PE - L - 10 - White</t>
  </si>
  <si>
    <t>3760231383484</t>
  </si>
  <si>
    <t>PEXCOCOPIN1YEL</t>
  </si>
  <si>
    <t>EXPRESSION - Coconuts - Pinches 1 - PE - L - 10 - Yellow</t>
  </si>
  <si>
    <t>3760231383491</t>
  </si>
  <si>
    <t>PEXCOCOPIN2BLK</t>
  </si>
  <si>
    <t>EXPRESSION - Coconuts - Pinches 2 - PE - XL - 5 - Black</t>
  </si>
  <si>
    <t>3760231383507</t>
  </si>
  <si>
    <t>PEXCOCOPIN2BLU</t>
  </si>
  <si>
    <t>EXPRESSION - Coconuts - Pinches 2 - PE - XL - 5 - Blue</t>
  </si>
  <si>
    <t>3760231383514</t>
  </si>
  <si>
    <t>PEXCOCOPIN2FLG</t>
  </si>
  <si>
    <t>EXPRESSION - Coconuts - Pinches 2 - PE - XL - 5 - Fluo Green</t>
  </si>
  <si>
    <t>3760231383521</t>
  </si>
  <si>
    <t>PEXCOCOPIN2FLO</t>
  </si>
  <si>
    <t>EXPRESSION - Coconuts - Pinches 2 - PE - XL - 5 - Fluo Orange</t>
  </si>
  <si>
    <t>3760231383538</t>
  </si>
  <si>
    <t>PEXCOCOPIN2FLP</t>
  </si>
  <si>
    <t>EXPRESSION - Coconuts - Pinches 2 - PE - XL - 5 - Fluo Pink</t>
  </si>
  <si>
    <t>3760231383545</t>
  </si>
  <si>
    <t>PEXCOCOPIN2FLY</t>
  </si>
  <si>
    <t>EXPRESSION - Coconuts - Pinches 2 - PE - XL - 5 - Fluo Yellow</t>
  </si>
  <si>
    <t>3760231383552</t>
  </si>
  <si>
    <t>PEXCOCOPIN2GRE</t>
  </si>
  <si>
    <t>EXPRESSION - Coconuts - Pinches 2 - PE - XL - 5 - Green</t>
  </si>
  <si>
    <t>3760231383569</t>
  </si>
  <si>
    <t>PEXCOCOPIN2GRY</t>
  </si>
  <si>
    <t>EXPRESSION - Coconuts - Pinches 2 - PE - XL - 5 - Grey</t>
  </si>
  <si>
    <t>3760231383576</t>
  </si>
  <si>
    <t>PEXCOCOPIN2MIN</t>
  </si>
  <si>
    <t>EXPRESSION - Coconuts - Pinches 2 - PE - XL - 5 - Mint</t>
  </si>
  <si>
    <t>3760231415833</t>
  </si>
  <si>
    <t>PEXCOCOPIN2RED</t>
  </si>
  <si>
    <t>EXPRESSION - Coconuts - Pinches 2 - PE - XL - 5 - Red</t>
  </si>
  <si>
    <t>3760231383583</t>
  </si>
  <si>
    <t>PEXCOCOPIN2VIO</t>
  </si>
  <si>
    <t>EXPRESSION - Coconuts - Pinches 2 - PE - XL - 5 - Violet</t>
  </si>
  <si>
    <t>3760231383590</t>
  </si>
  <si>
    <t>PEXCOCOPIN2WHI</t>
  </si>
  <si>
    <t>EXPRESSION - Coconuts - Pinches 2 - PE - XL - 5 - White</t>
  </si>
  <si>
    <t>3760231383606</t>
  </si>
  <si>
    <t>PEXCOCOPIN2YEL</t>
  </si>
  <si>
    <t>EXPRESSION - Coconuts - Pinches 2 - PE - XL - 5 - Yellow</t>
  </si>
  <si>
    <t>3760231383613</t>
  </si>
  <si>
    <t>PEXCOCOPIN3BLK</t>
  </si>
  <si>
    <t>EXPRESSION - Coconuts - Pinches 3 - PE - XL - 5 - Black</t>
  </si>
  <si>
    <t>3760231383620</t>
  </si>
  <si>
    <t>PEXCOCOPIN3BLU</t>
  </si>
  <si>
    <t>EXPRESSION - Coconuts - Pinches 3 - PE - XL - 5 - Blue</t>
  </si>
  <si>
    <t>3760231383637</t>
  </si>
  <si>
    <t>PEXCOCOPIN3FLG</t>
  </si>
  <si>
    <t>EXPRESSION - Coconuts - Pinches 3 - PE - XL - 5 - Fluo Green</t>
  </si>
  <si>
    <t>3760231383644</t>
  </si>
  <si>
    <t>PEXCOCOPIN3FLO</t>
  </si>
  <si>
    <t>EXPRESSION - Coconuts - Pinches 3 - PE - XL - 5 - Fluo Orange</t>
  </si>
  <si>
    <t>3760231383651</t>
  </si>
  <si>
    <t>PEXCOCOPIN3FLP</t>
  </si>
  <si>
    <t>EXPRESSION - Coconuts - Pinches 3 - PE - XL - 5 - Fluo Pink</t>
  </si>
  <si>
    <t>3760231383668</t>
  </si>
  <si>
    <t>PEXCOCOPIN3FLY</t>
  </si>
  <si>
    <t>EXPRESSION - Coconuts - Pinches 3 - PE - XL - 5 - Fluo Yellow</t>
  </si>
  <si>
    <t>3760231383675</t>
  </si>
  <si>
    <t>PEXCOCOPIN3GRE</t>
  </si>
  <si>
    <t>EXPRESSION - Coconuts - Pinches 3 - PE - XL - 5 - Green</t>
  </si>
  <si>
    <t>3760231383682</t>
  </si>
  <si>
    <t>PEXCOCOPIN3GRY</t>
  </si>
  <si>
    <t>EXPRESSION - Coconuts - Pinches 3 - PE - XL - 5 - Grey</t>
  </si>
  <si>
    <t>3760231383699</t>
  </si>
  <si>
    <t>PEXCOCOPIN3MIN</t>
  </si>
  <si>
    <t>EXPRESSION - Coconuts - Pinches 3 - PE - XL - 5 - Mint</t>
  </si>
  <si>
    <t>3760231415840</t>
  </si>
  <si>
    <t>PEXCOCOPIN3RED</t>
  </si>
  <si>
    <t>EXPRESSION - Coconuts - Pinches 3 - PE - XL - 5 - Red</t>
  </si>
  <si>
    <t>3760231383705</t>
  </si>
  <si>
    <t>PEXCOCOPIN3VIO</t>
  </si>
  <si>
    <t>EXPRESSION - Coconuts - Pinches 3 - PE - XL - 5 - Violet</t>
  </si>
  <si>
    <t>3760231383712</t>
  </si>
  <si>
    <t>PEXCOCOPIN3WHI</t>
  </si>
  <si>
    <t>EXPRESSION - Coconuts - Pinches 3 - PE - XL - 5 - White</t>
  </si>
  <si>
    <t>3760231383729</t>
  </si>
  <si>
    <t>PEXCOCOPIN3YEL</t>
  </si>
  <si>
    <t>EXPRESSION - Coconuts - Pinches 3 - PE - XL - 5 - Yellow</t>
  </si>
  <si>
    <t>3760231383736</t>
  </si>
  <si>
    <t>PEXCOCOPOC1BLK</t>
  </si>
  <si>
    <t>EXPRESSION - Coconuts - Pockets 1 - PE - XL - 5 - Black</t>
  </si>
  <si>
    <t>3760231390185</t>
  </si>
  <si>
    <t>PEXCOCOPOC1BLU</t>
  </si>
  <si>
    <t>EXPRESSION - Coconuts - Pockets 1 - PE - XL - 5 - Blue</t>
  </si>
  <si>
    <t>3760231390192</t>
  </si>
  <si>
    <t>PEXCOCOPOC1FLG</t>
  </si>
  <si>
    <t>EXPRESSION - Coconuts - Pockets 1 - PE - XL - 5 - Fluo Green</t>
  </si>
  <si>
    <t>3760231390208</t>
  </si>
  <si>
    <t>PEXCOCOPOC1FLO</t>
  </si>
  <si>
    <t>EXPRESSION - Coconuts - Pockets 1 - PE - XL - 5 - Fluo Orange</t>
  </si>
  <si>
    <t>3760231390215</t>
  </si>
  <si>
    <t>PEXCOCOPOC1FLP</t>
  </si>
  <si>
    <t>EXPRESSION - Coconuts - Pockets 1 - PE - XL - 5 - Fluo Pink</t>
  </si>
  <si>
    <t>3760231390222</t>
  </si>
  <si>
    <t>PEXCOCOPOC1FLY</t>
  </si>
  <si>
    <t>EXPRESSION - Coconuts - Pockets 1 - PE - XL - 5 - Fluo Yellow</t>
  </si>
  <si>
    <t>3760231390239</t>
  </si>
  <si>
    <t>PEXCOCOPOC1GRE</t>
  </si>
  <si>
    <t>EXPRESSION - Coconuts - Pockets 1 - PE - XL - 5 - Green</t>
  </si>
  <si>
    <t>3760231390246</t>
  </si>
  <si>
    <t>PEXCOCOPOC1GRY</t>
  </si>
  <si>
    <t>EXPRESSION - Coconuts - Pockets 1 - PE - XL - 5 - Grey</t>
  </si>
  <si>
    <t>3760231390253</t>
  </si>
  <si>
    <t>PEXCOCOPOC1MIN</t>
  </si>
  <si>
    <t>EXPRESSION - Coconuts - Pockets 1 - PE - XL - 5 - Mint</t>
  </si>
  <si>
    <t>3760231415857</t>
  </si>
  <si>
    <t>PEXCOCOPOC1RED</t>
  </si>
  <si>
    <t>EXPRESSION - Coconuts - Pockets 1 - PE - XL - 5 - Red</t>
  </si>
  <si>
    <t>3760231390260</t>
  </si>
  <si>
    <t>PEXCOCOPOC1VIO</t>
  </si>
  <si>
    <t>EXPRESSION - Coconuts - Pockets 1 - PE - XL - 5 - Violet</t>
  </si>
  <si>
    <t>3760231390277</t>
  </si>
  <si>
    <t>PEXCOCOPOC1WHI</t>
  </si>
  <si>
    <t>EXPRESSION - Coconuts - Pockets 1 - PE - XL - 5 - White</t>
  </si>
  <si>
    <t>3760231390284</t>
  </si>
  <si>
    <t>PEXCOCOPOC1YEL</t>
  </si>
  <si>
    <t>EXPRESSION - Coconuts - Pockets 1 - PE - XL - 5 - Yellow</t>
  </si>
  <si>
    <t>3760231390291</t>
  </si>
  <si>
    <t>PEXCOCOPOC2BLK</t>
  </si>
  <si>
    <t>EXPRESSION - Coconuts - Pockets 2 - PE - L - 5 - Black</t>
  </si>
  <si>
    <t>3760231390307</t>
  </si>
  <si>
    <t>PEXCOCOPOC2BLU</t>
  </si>
  <si>
    <t>EXPRESSION - Coconuts - Pockets 2 - PE - L - 5 - Blue</t>
  </si>
  <si>
    <t>3760231390314</t>
  </si>
  <si>
    <t>PEXCOCOPOC2FLG</t>
  </si>
  <si>
    <t>EXPRESSION - Coconuts - Pockets 2 - PE - L - 5 - Fluo Green</t>
  </si>
  <si>
    <t>3760231390321</t>
  </si>
  <si>
    <t>PEXCOCOPOC2FLO</t>
  </si>
  <si>
    <t>EXPRESSION - Coconuts - Pockets 2 - PE - L - 5 - Fluo Orange</t>
  </si>
  <si>
    <t>3760231390338</t>
  </si>
  <si>
    <t>PEXCOCOPOC2FLP</t>
  </si>
  <si>
    <t>EXPRESSION - Coconuts - Pockets 2 - PE - L - 5 - Fluo Pink</t>
  </si>
  <si>
    <t>3760231390345</t>
  </si>
  <si>
    <t>PEXCOCOPOC2FLY</t>
  </si>
  <si>
    <t>EXPRESSION - Coconuts - Pockets 2 - PE - L - 5 - Fluo Yellow</t>
  </si>
  <si>
    <t>3760231390352</t>
  </si>
  <si>
    <t>PEXCOCOPOC2GRE</t>
  </si>
  <si>
    <t>EXPRESSION - Coconuts - Pockets 2 - PE - L - 5 - Green</t>
  </si>
  <si>
    <t>3760231390369</t>
  </si>
  <si>
    <t>PEXCOCOPOC2GRY</t>
  </si>
  <si>
    <t>EXPRESSION - Coconuts - Pockets 2 - PE - L - 5 - Grey</t>
  </si>
  <si>
    <t>3760231390376</t>
  </si>
  <si>
    <t>PEXCOCOPOC2MIN</t>
  </si>
  <si>
    <t>EXPRESSION - Coconuts - Pockets 2 - PE - L - 5 - Mint</t>
  </si>
  <si>
    <t>3760231415864</t>
  </si>
  <si>
    <t>PEXCOCOPOC2RED</t>
  </si>
  <si>
    <t>EXPRESSION - Coconuts - Pockets 2 - PE - L - 5 - Red</t>
  </si>
  <si>
    <t>3760231390383</t>
  </si>
  <si>
    <t>PEXCOCOPOC2VIO</t>
  </si>
  <si>
    <t>EXPRESSION - Coconuts - Pockets 2 - PE - L - 5 - Violet</t>
  </si>
  <si>
    <t>3760231390390</t>
  </si>
  <si>
    <t>PEXCOCOPOC2WHI</t>
  </si>
  <si>
    <t>EXPRESSION - Coconuts - Pockets 2 - PE - L - 5 - White</t>
  </si>
  <si>
    <t>3760231390406</t>
  </si>
  <si>
    <t>PEXCOCOPOC2YEL</t>
  </si>
  <si>
    <t>EXPRESSION - Coconuts - Pockets 2 - PE - L - 5 - Yellow</t>
  </si>
  <si>
    <t>3760231390413</t>
  </si>
  <si>
    <t>PEXCOCOPOS1BLK</t>
  </si>
  <si>
    <t>EXPRESSION - Coconuts - Positive slopers 1 - PE - L - 5 - Black</t>
  </si>
  <si>
    <t>3760231397146</t>
  </si>
  <si>
    <t>PEXCOCOPOS1BLU</t>
  </si>
  <si>
    <t>EXPRESSION - Coconuts - Positive slopers 1 - PE - L - 5 - Blue</t>
  </si>
  <si>
    <t>3760231397153</t>
  </si>
  <si>
    <t>PEXCOCOPOS1FLG</t>
  </si>
  <si>
    <t>EXPRESSION - Coconuts - Positive slopers 1 - PE - L - 5 - Fluo Green</t>
  </si>
  <si>
    <t>3760231397160</t>
  </si>
  <si>
    <t>PEXCOCOPOS1FLO</t>
  </si>
  <si>
    <t>EXPRESSION - Coconuts - Positive slopers 1 - PE - L - 5 - Fluo Orange</t>
  </si>
  <si>
    <t>3760231397177</t>
  </si>
  <si>
    <t>PEXCOCOPOS1FLP</t>
  </si>
  <si>
    <t>EXPRESSION - Coconuts - Positive slopers 1 - PE - L - 5 - Fluo Pink</t>
  </si>
  <si>
    <t>3760231397184</t>
  </si>
  <si>
    <t>PEXCOCOPOS1FLY</t>
  </si>
  <si>
    <t>EXPRESSION - Coconuts - Positive slopers 1 - PE - L - 5 - Fluo Yellow</t>
  </si>
  <si>
    <t>3760231397191</t>
  </si>
  <si>
    <t>PEXCOCOPOS1GRE</t>
  </si>
  <si>
    <t>EXPRESSION - Coconuts - Positive slopers 1 - PE - L - 5 - Green</t>
  </si>
  <si>
    <t>3760231397207</t>
  </si>
  <si>
    <t>PEXCOCOPOS1GRY</t>
  </si>
  <si>
    <t>EXPRESSION - Coconuts - Positive slopers 1 - PE - L - 5 - Grey</t>
  </si>
  <si>
    <t>3760231397214</t>
  </si>
  <si>
    <t>PEXCOCOPOS1MIN</t>
  </si>
  <si>
    <t>EXPRESSION - Coconuts - Positive slopers 1 - PE - L - 5 - Mint</t>
  </si>
  <si>
    <t>3760231415871</t>
  </si>
  <si>
    <t>PEXCOCOPOS1RED</t>
  </si>
  <si>
    <t>EXPRESSION - Coconuts - Positive slopers 1 - PE - L - 5 - Red</t>
  </si>
  <si>
    <t>3760231397221</t>
  </si>
  <si>
    <t>PEXCOCOPOS1VIO</t>
  </si>
  <si>
    <t>EXPRESSION - Coconuts - Positive slopers 1 - PE - L - 5 - Violet</t>
  </si>
  <si>
    <t>3760231397238</t>
  </si>
  <si>
    <t>PEXCOCOPOS1WHI</t>
  </si>
  <si>
    <t>EXPRESSION - Coconuts - Positive slopers 1 - PE - L - 5 - White</t>
  </si>
  <si>
    <t>3760231397245</t>
  </si>
  <si>
    <t>PEXCOCOPOS1YEL</t>
  </si>
  <si>
    <t>EXPRESSION - Coconuts - Positive slopers 1 - PE - L - 5 - Yellow</t>
  </si>
  <si>
    <t>3760231397252</t>
  </si>
  <si>
    <t>PEXCOCOPOS2BLK</t>
  </si>
  <si>
    <t>EXPRESSION - Coconuts - Positive slopers 2 - PE - L - 5 - Black</t>
  </si>
  <si>
    <t>3760231397269</t>
  </si>
  <si>
    <t>PEXCOCOPOS2BLU</t>
  </si>
  <si>
    <t>EXPRESSION - Coconuts - Positive slopers 2 - PE - L - 5 - Blue</t>
  </si>
  <si>
    <t>3760231397276</t>
  </si>
  <si>
    <t>PEXCOCOPOS2FLG</t>
  </si>
  <si>
    <t>EXPRESSION - Coconuts - Positive slopers 2 - PE - L - 5 - Fluo Green</t>
  </si>
  <si>
    <t>3760231397283</t>
  </si>
  <si>
    <t>PEXCOCOPOS2FLO</t>
  </si>
  <si>
    <t>EXPRESSION - Coconuts - Positive slopers 2 - PE - L - 5 - Fluo Orange</t>
  </si>
  <si>
    <t>3760231397290</t>
  </si>
  <si>
    <t>PEXCOCOPOS2FLP</t>
  </si>
  <si>
    <t>EXPRESSION - Coconuts - Positive slopers 2 - PE - L - 5 - Fluo Pink</t>
  </si>
  <si>
    <t>3760231397306</t>
  </si>
  <si>
    <t>PEXCOCOPOS2FLY</t>
  </si>
  <si>
    <t>EXPRESSION - Coconuts - Positive slopers 2 - PE - L - 5 - Fluo Yellow</t>
  </si>
  <si>
    <t>3760231397313</t>
  </si>
  <si>
    <t>PEXCOCOPOS2GRE</t>
  </si>
  <si>
    <t>EXPRESSION - Coconuts - Positive slopers 2 - PE - L - 5 - Green</t>
  </si>
  <si>
    <t>3760231397320</t>
  </si>
  <si>
    <t>PEXCOCOPOS2GRY</t>
  </si>
  <si>
    <t>EXPRESSION - Coconuts - Positive slopers 2 - PE - L - 5 - Grey</t>
  </si>
  <si>
    <t>3760231397337</t>
  </si>
  <si>
    <t>PEXCOCOPOS2MIN</t>
  </si>
  <si>
    <t>EXPRESSION - Coconuts - Positive slopers 2 - PE - L - 5 - Mint</t>
  </si>
  <si>
    <t>3760231415888</t>
  </si>
  <si>
    <t>PEXCOCOPOS2RED</t>
  </si>
  <si>
    <t>EXPRESSION - Coconuts - Positive slopers 2 - PE - L - 5 - Red</t>
  </si>
  <si>
    <t>3760231397344</t>
  </si>
  <si>
    <t>PEXCOCOPOS2VIO</t>
  </si>
  <si>
    <t>EXPRESSION - Coconuts - Positive slopers 2 - PE - L - 5 - Violet</t>
  </si>
  <si>
    <t>3760231397351</t>
  </si>
  <si>
    <t>PEXCOCOPOS2WHI</t>
  </si>
  <si>
    <t>EXPRESSION - Coconuts - Positive slopers 2 - PE - L - 5 - White</t>
  </si>
  <si>
    <t>3760231397368</t>
  </si>
  <si>
    <t>PEXCOCOPOS2YEL</t>
  </si>
  <si>
    <t>EXPRESSION - Coconuts - Positive slopers 2 - PE - L - 5 - Yellow</t>
  </si>
  <si>
    <t>3760231397375</t>
  </si>
  <si>
    <t>PEXCOCOPOS3BLK</t>
  </si>
  <si>
    <t>EXPRESSION - Coconuts - Positive slopers 3 - PE - L - 5 - Black</t>
  </si>
  <si>
    <t>3760231397382</t>
  </si>
  <si>
    <t>PEXCOCOPOS3BLU</t>
  </si>
  <si>
    <t>EXPRESSION - Coconuts - Positive slopers 3 - PE - L - 5 - Blue</t>
  </si>
  <si>
    <t>3760231397399</t>
  </si>
  <si>
    <t>PEXCOCOPOS3FLG</t>
  </si>
  <si>
    <t>EXPRESSION - Coconuts - Positive slopers 3 - PE - L - 5 - Fluo Green</t>
  </si>
  <si>
    <t>3760231397405</t>
  </si>
  <si>
    <t>PEXCOCOPOS3FLO</t>
  </si>
  <si>
    <t>EXPRESSION - Coconuts - Positive slopers 3 - PE - L - 5 - Fluo Orange</t>
  </si>
  <si>
    <t>3760231397412</t>
  </si>
  <si>
    <t>PEXCOCOPOS3FLP</t>
  </si>
  <si>
    <t>EXPRESSION - Coconuts - Positive slopers 3 - PE - L - 5 - Fluo Pink</t>
  </si>
  <si>
    <t>3760231397429</t>
  </si>
  <si>
    <t>PEXCOCOPOS3FLY</t>
  </si>
  <si>
    <t>EXPRESSION - Coconuts - Positive slopers 3 - PE - L - 5 - Fluo Yellow</t>
  </si>
  <si>
    <t>3760231397436</t>
  </si>
  <si>
    <t>PEXCOCOPOS3GRE</t>
  </si>
  <si>
    <t>EXPRESSION - Coconuts - Positive slopers 3 - PE - L - 5 - Green</t>
  </si>
  <si>
    <t>3760231397443</t>
  </si>
  <si>
    <t>PEXCOCOPOS3GRY</t>
  </si>
  <si>
    <t>EXPRESSION - Coconuts - Positive slopers 3 - PE - L - 5 - Grey</t>
  </si>
  <si>
    <t>3760231397450</t>
  </si>
  <si>
    <t>PEXCOCOPOS3MIN</t>
  </si>
  <si>
    <t>EXPRESSION - Coconuts - Positive slopers 3 - PE - L - 5 - Mint</t>
  </si>
  <si>
    <t>3760231415895</t>
  </si>
  <si>
    <t>PEXCOCOPOS3RED</t>
  </si>
  <si>
    <t>EXPRESSION - Coconuts - Positive slopers 3 - PE - L - 5 - Red</t>
  </si>
  <si>
    <t>3760231397467</t>
  </si>
  <si>
    <t>PEXCOCOPOS3VIO</t>
  </si>
  <si>
    <t>EXPRESSION - Coconuts - Positive slopers 3 - PE - L - 5 - Violet</t>
  </si>
  <si>
    <t>3760231397474</t>
  </si>
  <si>
    <t>PEXCOCOPOS3WHI</t>
  </si>
  <si>
    <t>EXPRESSION - Coconuts - Positive slopers 3 - PE - L - 5 - White</t>
  </si>
  <si>
    <t>3760231397481</t>
  </si>
  <si>
    <t>PEXCOCOPOS3YEL</t>
  </si>
  <si>
    <t>EXPRESSION - Coconuts - Positive slopers 3 - PE - L - 5 - Yellow</t>
  </si>
  <si>
    <t>3760231397498</t>
  </si>
  <si>
    <t>PEXCOCOPOS4BLK</t>
  </si>
  <si>
    <t>EXPRESSION - Coconuts - Positive Slopers 4 - PE - L - 5 - Black</t>
  </si>
  <si>
    <t>3760231390420</t>
  </si>
  <si>
    <t>PEXCOCOPOS4BLU</t>
  </si>
  <si>
    <t>EXPRESSION - Coconuts - Positive Slopers 4 - PE - L - 5 - Blue</t>
  </si>
  <si>
    <t>3760231390437</t>
  </si>
  <si>
    <t>PEXCOCOPOS4FLG</t>
  </si>
  <si>
    <t>EXPRESSION - Coconuts - Positive Slopers 4 - PE - L - 5 - Fluo Green</t>
  </si>
  <si>
    <t>3760231390444</t>
  </si>
  <si>
    <t>PEXCOCOPOS4FLO</t>
  </si>
  <si>
    <t>EXPRESSION - Coconuts - Positive Slopers 4 - PE - L - 5 - Fluo Orange</t>
  </si>
  <si>
    <t>3760231390451</t>
  </si>
  <si>
    <t>PEXCOCOPOS4FLP</t>
  </si>
  <si>
    <t>EXPRESSION - Coconuts - Positive Slopers 4 - PE - L - 5 - Fluo Pink</t>
  </si>
  <si>
    <t>3760231390468</t>
  </si>
  <si>
    <t>PEXCOCOPOS4FLY</t>
  </si>
  <si>
    <t>EXPRESSION - Coconuts - Positive Slopers 4 - PE - L - 5 - Fluo Yellow</t>
  </si>
  <si>
    <t>3760231390475</t>
  </si>
  <si>
    <t>PEXCOCOPOS4GRE</t>
  </si>
  <si>
    <t>EXPRESSION - Coconuts - Positive Slopers 4 - PE - L - 5 - Green</t>
  </si>
  <si>
    <t>3760231390482</t>
  </si>
  <si>
    <t>PEXCOCOPOS4GRY</t>
  </si>
  <si>
    <t>EXPRESSION - Coconuts - Positive Slopers 4 - PE - L - 5 - Grey</t>
  </si>
  <si>
    <t>3760231390499</t>
  </si>
  <si>
    <t>PEXCOCOPOS4MIN</t>
  </si>
  <si>
    <t>EXPRESSION - Coconuts - Positive Slopers 4 - PE - L - 5 - Mint</t>
  </si>
  <si>
    <t>3760231415901</t>
  </si>
  <si>
    <t>PEXCOCOPOS4RED</t>
  </si>
  <si>
    <t>EXPRESSION - Coconuts - Positive Slopers 4 - PE - L - 5 - Red</t>
  </si>
  <si>
    <t>3760231390505</t>
  </si>
  <si>
    <t>PEXCOCOPOS4VIO</t>
  </si>
  <si>
    <t>EXPRESSION - Coconuts - Positive Slopers 4 - PE - L - 5 - Violet</t>
  </si>
  <si>
    <t>3760231390512</t>
  </si>
  <si>
    <t>PEXCOCOPOS4WHI</t>
  </si>
  <si>
    <t>EXPRESSION - Coconuts - Positive Slopers 4 - PE - L - 5 - White</t>
  </si>
  <si>
    <t>3760231390529</t>
  </si>
  <si>
    <t>PEXCOCOPOS4YEL</t>
  </si>
  <si>
    <t>EXPRESSION - Coconuts - Positive Slopers 4 - PE - L - 5 - Yellow</t>
  </si>
  <si>
    <t>3760231390536</t>
  </si>
  <si>
    <t>PEXCOCORJXL1BLK</t>
  </si>
  <si>
    <t>EXPRESSION - Coconuts - Roof Jugs XL 1 - PE - XL - 5 - Black</t>
  </si>
  <si>
    <t>3760231383743</t>
  </si>
  <si>
    <t>PEXCOCORJXL1BLU</t>
  </si>
  <si>
    <t>EXPRESSION - Coconuts - Roof Jugs XL 1 - PE - XL - 5 - Blue</t>
  </si>
  <si>
    <t>3760231383750</t>
  </si>
  <si>
    <t>PEXCOCORJXL1FLG</t>
  </si>
  <si>
    <t>EXPRESSION - Coconuts - Roof Jugs XL 1 - PE - XL - 5 - Fluo Green</t>
  </si>
  <si>
    <t>3760231383767</t>
  </si>
  <si>
    <t>PEXCOCORJXL1FLO</t>
  </si>
  <si>
    <t>EXPRESSION - Coconuts - Roof Jugs XL 1 - PE - XL - 5 - Fluo Orange</t>
  </si>
  <si>
    <t>3760231383774</t>
  </si>
  <si>
    <t>PEXCOCORJXL1FLP</t>
  </si>
  <si>
    <t>EXPRESSION - Coconuts - Roof Jugs XL 1 - PE - XL - 5 - Fluo Pink</t>
  </si>
  <si>
    <t>3760231383781</t>
  </si>
  <si>
    <t>PEXCOCORJXL1FLY</t>
  </si>
  <si>
    <t>EXPRESSION - Coconuts - Roof Jugs XL 1 - PE - XL - 5 - Fluo Yellow</t>
  </si>
  <si>
    <t>3760231383798</t>
  </si>
  <si>
    <t>PEXCOCORJXL1GRE</t>
  </si>
  <si>
    <t>EXPRESSION - Coconuts - Roof Jugs XL 1 - PE - XL - 5 - Green</t>
  </si>
  <si>
    <t>3760231383804</t>
  </si>
  <si>
    <t>PEXCOCORJXL1GRY</t>
  </si>
  <si>
    <t>EXPRESSION - Coconuts - Roof Jugs XL 1 - PE - XL - 5 - Grey</t>
  </si>
  <si>
    <t>3760231383811</t>
  </si>
  <si>
    <t>PEXCOCORJXL1MIN</t>
  </si>
  <si>
    <t>EXPRESSION - Coconuts - Roof Jugs XL 1 - PE - XL - 5 - Mint</t>
  </si>
  <si>
    <t>3760231415918</t>
  </si>
  <si>
    <t>PEXCOCORJXL1RED</t>
  </si>
  <si>
    <t>EXPRESSION - Coconuts - Roof Jugs XL 1 - PE - XL - 5 - Red</t>
  </si>
  <si>
    <t>3760231383828</t>
  </si>
  <si>
    <t>PEXCOCORJXL1VIO</t>
  </si>
  <si>
    <t>EXPRESSION - Coconuts - Roof Jugs XL 1 - PE - XL - 5 - Violet</t>
  </si>
  <si>
    <t>3760231383835</t>
  </si>
  <si>
    <t>PEXCOCORJXL1WHI</t>
  </si>
  <si>
    <t>EXPRESSION - Coconuts - Roof Jugs XL 1 - PE - XL - 5 - White</t>
  </si>
  <si>
    <t>3760231383842</t>
  </si>
  <si>
    <t>PEXCOCORJXL1YEL</t>
  </si>
  <si>
    <t>EXPRESSION - Coconuts - Roof Jugs XL 1 - PE - XL - 5 - Yellow</t>
  </si>
  <si>
    <t>3760231383859</t>
  </si>
  <si>
    <t>PEXCOCORJXL2BLK</t>
  </si>
  <si>
    <t>EXPRESSION - Coconuts - Roof Jugs XL 2 - PE - XL - 5 - Black</t>
  </si>
  <si>
    <t>3760231383866</t>
  </si>
  <si>
    <t>PEXCOCORJXL2BLU</t>
  </si>
  <si>
    <t>EXPRESSION - Coconuts - Roof Jugs XL 2 - PE - XL - 5 - Blue</t>
  </si>
  <si>
    <t>3760231383873</t>
  </si>
  <si>
    <t>PEXCOCORJXL2FLG</t>
  </si>
  <si>
    <t>EXPRESSION - Coconuts - Roof Jugs XL 2 - PE - XL - 5 - Fluo Green</t>
  </si>
  <si>
    <t>3760231383880</t>
  </si>
  <si>
    <t>PEXCOCORJXL2FLO</t>
  </si>
  <si>
    <t>EXPRESSION - Coconuts - Roof Jugs XL 2 - PE - XL - 5 - Fluo Orange</t>
  </si>
  <si>
    <t>3760231383897</t>
  </si>
  <si>
    <t>PEXCOCORJXL2FLP</t>
  </si>
  <si>
    <t>EXPRESSION - Coconuts - Roof Jugs XL 2 - PE - XL - 5 - Fluo Pink</t>
  </si>
  <si>
    <t>3760231383903</t>
  </si>
  <si>
    <t>PEXCOCORJXL2FLY</t>
  </si>
  <si>
    <t>EXPRESSION - Coconuts - Roof Jugs XL 2 - PE - XL - 5 - Fluo Yellow</t>
  </si>
  <si>
    <t>3760231383910</t>
  </si>
  <si>
    <t>PEXCOCORJXL2GRE</t>
  </si>
  <si>
    <t>EXPRESSION - Coconuts - Roof Jugs XL 2 - PE - XL - 5 - Green</t>
  </si>
  <si>
    <t>3760231383927</t>
  </si>
  <si>
    <t>PEXCOCORJXL2GRY</t>
  </si>
  <si>
    <t>EXPRESSION - Coconuts - Roof Jugs XL 2 - PE - XL - 5 - Grey</t>
  </si>
  <si>
    <t>3760231383934</t>
  </si>
  <si>
    <t>PEXCOCORJXL2MIN</t>
  </si>
  <si>
    <t>EXPRESSION - Coconuts - Roof Jugs XL 2 - PE - XL - 5 - Mint</t>
  </si>
  <si>
    <t>3760231415925</t>
  </si>
  <si>
    <t>PEXCOCORJXL2RED</t>
  </si>
  <si>
    <t>EXPRESSION - Coconuts - Roof Jugs XL 2 - PE - XL - 5 - Red</t>
  </si>
  <si>
    <t>3760231383941</t>
  </si>
  <si>
    <t>PEXCOCORJXL2VIO</t>
  </si>
  <si>
    <t>EXPRESSION - Coconuts - Roof Jugs XL 2 - PE - XL - 5 - Violet</t>
  </si>
  <si>
    <t>3760231383958</t>
  </si>
  <si>
    <t>PEXCOCORJXL2WHI</t>
  </si>
  <si>
    <t>EXPRESSION - Coconuts - Roof Jugs XL 2 - PE - XL - 5 - White</t>
  </si>
  <si>
    <t>3760231383965</t>
  </si>
  <si>
    <t>PEXCOCORJXL2YEL</t>
  </si>
  <si>
    <t>EXPRESSION - Coconuts - Roof Jugs XL 2 - PE - XL - 5 - Yellow</t>
  </si>
  <si>
    <t>3760231383972</t>
  </si>
  <si>
    <t>PEXCOCORJXXL1BLK</t>
  </si>
  <si>
    <t>EXPRESSION - Coconuts - Roof Jugs XXL 1 - PE - XXL - 5 - Black</t>
  </si>
  <si>
    <t>3760231383989</t>
  </si>
  <si>
    <t>PEXCOCORJXXL1BLU</t>
  </si>
  <si>
    <t>EXPRESSION - Coconuts - Roof Jugs XXL 1 - PE - XXL - 5 - Blue</t>
  </si>
  <si>
    <t>3760231383996</t>
  </si>
  <si>
    <t>PEXCOCORJXXL1FLG</t>
  </si>
  <si>
    <t>EXPRESSION - Coconuts - Roof Jugs XXL 1 - PE - XXL - 5 - Fluo Green</t>
  </si>
  <si>
    <t>3760231384009</t>
  </si>
  <si>
    <t>PEXCOCORJXXL1FLO</t>
  </si>
  <si>
    <t>EXPRESSION - Coconuts - Roof Jugs XXL 1 - PE - XXL - 5 - Fluo Orange</t>
  </si>
  <si>
    <t>3760231384016</t>
  </si>
  <si>
    <t>PEXCOCORJXXL1FLP</t>
  </si>
  <si>
    <t>EXPRESSION - Coconuts - Roof Jugs XXL 1 - PE - XXL - 5 - Fluo Pink</t>
  </si>
  <si>
    <t>3760231384023</t>
  </si>
  <si>
    <t>PEXCOCORJXXL1FLY</t>
  </si>
  <si>
    <t>EXPRESSION - Coconuts - Roof Jugs XXL 1 - PE - XXL - 5 - Fluo Yellow</t>
  </si>
  <si>
    <t>3760231384030</t>
  </si>
  <si>
    <t>PEXCOCORJXXL1GRE</t>
  </si>
  <si>
    <t>EXPRESSION - Coconuts - Roof Jugs XXL 1 - PE - XXL - 5 - Green</t>
  </si>
  <si>
    <t>3760231384047</t>
  </si>
  <si>
    <t>PEXCOCORJXXL1GRY</t>
  </si>
  <si>
    <t>EXPRESSION - Coconuts - Roof Jugs XXL 1 - PE - XXL - 5 - Grey</t>
  </si>
  <si>
    <t>3760231384054</t>
  </si>
  <si>
    <t>PEXCOCORJXXL1MIN</t>
  </si>
  <si>
    <t>EXPRESSION - Coconuts - Roof Jugs XXL 1 - PE - XXL - 5 - Mint</t>
  </si>
  <si>
    <t>3760231415932</t>
  </si>
  <si>
    <t>PEXCOCORJXXL1RED</t>
  </si>
  <si>
    <t>EXPRESSION - Coconuts - Roof Jugs XXL 1 - PE - XXL - 5 - Red</t>
  </si>
  <si>
    <t>3760231384061</t>
  </si>
  <si>
    <t>PEXCOCORJXXL1VIO</t>
  </si>
  <si>
    <t>EXPRESSION - Coconuts - Roof Jugs XXL 1 - PE - XXL - 5 - Violet</t>
  </si>
  <si>
    <t>3760231384078</t>
  </si>
  <si>
    <t>PEXCOCORJXXL1WHI</t>
  </si>
  <si>
    <t>EXPRESSION - Coconuts - Roof Jugs XXL 1 - PE - XXL - 5 - White</t>
  </si>
  <si>
    <t>3760231384085</t>
  </si>
  <si>
    <t>PEXCOCORJXXL1YEL</t>
  </si>
  <si>
    <t>EXPRESSION - Coconuts - Roof Jugs XXL 1 - PE - XXL - 5 - Yellow</t>
  </si>
  <si>
    <t>3760231384092</t>
  </si>
  <si>
    <t>PEXCOCORJXXL2BLK</t>
  </si>
  <si>
    <t>EXPRESSION - Coconuts - Roof Jugs XXL 2 - PE - XXL - 5 - Black</t>
  </si>
  <si>
    <t>3760231384108</t>
  </si>
  <si>
    <t>PEXCOCORJXXL2BLU</t>
  </si>
  <si>
    <t>EXPRESSION - Coconuts - Roof Jugs XXL 2 - PE - XXL - 5 - Blue</t>
  </si>
  <si>
    <t>3760231384115</t>
  </si>
  <si>
    <t>PEXCOCORJXXL2FLG</t>
  </si>
  <si>
    <t>EXPRESSION - Coconuts - Roof Jugs XXL 2 - PE - XXL - 5 - Fluo Green</t>
  </si>
  <si>
    <t>3760231384122</t>
  </si>
  <si>
    <t>PEXCOCORJXXL2FLO</t>
  </si>
  <si>
    <t>EXPRESSION - Coconuts - Roof Jugs XXL 2 - PE - XXL - 5 - Fluo Orange</t>
  </si>
  <si>
    <t>3760231384139</t>
  </si>
  <si>
    <t>PEXCOCORJXXL2FLP</t>
  </si>
  <si>
    <t>EXPRESSION - Coconuts - Roof Jugs XXL 2 - PE - XXL - 5 - Fluo Pink</t>
  </si>
  <si>
    <t>3760231384146</t>
  </si>
  <si>
    <t>PEXCOCORJXXL2FLY</t>
  </si>
  <si>
    <t>EXPRESSION - Coconuts - Roof Jugs XXL 2 - PE - XXL - 5 - Fluo Yellow</t>
  </si>
  <si>
    <t>3760231384153</t>
  </si>
  <si>
    <t>PEXCOCORJXXL2GRE</t>
  </si>
  <si>
    <t>EXPRESSION - Coconuts - Roof Jugs XXL 2 - PE - XXL - 5 - Green</t>
  </si>
  <si>
    <t>3760231384160</t>
  </si>
  <si>
    <t>PEXCOCORJXXL2GRY</t>
  </si>
  <si>
    <t>EXPRESSION - Coconuts - Roof Jugs XXL 2 - PE - XXL - 5 - Grey</t>
  </si>
  <si>
    <t>3760231384177</t>
  </si>
  <si>
    <t>PEXCOCORJXXL2MIN</t>
  </si>
  <si>
    <t>EXPRESSION - Coconuts - Roof Jugs XXL 2 - PE - XXL - 5 - Mint</t>
  </si>
  <si>
    <t>3760231415949</t>
  </si>
  <si>
    <t>PEXCOCORJXXL2RED</t>
  </si>
  <si>
    <t>EXPRESSION - Coconuts - Roof Jugs XXL 2 - PE - XXL - 5 - Red</t>
  </si>
  <si>
    <t>3760231384184</t>
  </si>
  <si>
    <t>PEXCOCORJXXL2VIO</t>
  </si>
  <si>
    <t>EXPRESSION - Coconuts - Roof Jugs XXL 2 - PE - XXL - 5 - Violet</t>
  </si>
  <si>
    <t>3760231384191</t>
  </si>
  <si>
    <t>PEXCOCORJXXL2WHI</t>
  </si>
  <si>
    <t>EXPRESSION - Coconuts - Roof Jugs XXL 2 - PE - XXL - 5 - White</t>
  </si>
  <si>
    <t>3760231384207</t>
  </si>
  <si>
    <t>PEXCOCORJXXL2YEL</t>
  </si>
  <si>
    <t>EXPRESSION - Coconuts - Roof Jugs XXL 2 - PE - XXL - 5 - Yellow</t>
  </si>
  <si>
    <t>3760231384214</t>
  </si>
  <si>
    <t>PEXCOCOROE1BLK</t>
  </si>
  <si>
    <t>EXPRESSION - Coconuts - Round Edges 1 - PE - XL - 5 - Black</t>
  </si>
  <si>
    <t>3760231384221</t>
  </si>
  <si>
    <t>PEXCOCOROE1BLU</t>
  </si>
  <si>
    <t>EXPRESSION - Coconuts - Round Edges 1 - PE - XL - 5 - Blue</t>
  </si>
  <si>
    <t>3760231384238</t>
  </si>
  <si>
    <t>PEXCOCOROE1FLG</t>
  </si>
  <si>
    <t>EXPRESSION - Coconuts - Round Edges 1 - PE - XL - 5 - Fluo Green</t>
  </si>
  <si>
    <t>3760231384245</t>
  </si>
  <si>
    <t>PEXCOCOROE1FLO</t>
  </si>
  <si>
    <t>EXPRESSION - Coconuts - Round Edges 1 - PE - XL - 5 - Fluo Orange</t>
  </si>
  <si>
    <t>3760231384252</t>
  </si>
  <si>
    <t>PEXCOCOROE1FLP</t>
  </si>
  <si>
    <t>EXPRESSION - Coconuts - Round Edges 1 - PE - XL - 5 - Fluo Pink</t>
  </si>
  <si>
    <t>3760231384269</t>
  </si>
  <si>
    <t>PEXCOCOROE1FLY</t>
  </si>
  <si>
    <t>EXPRESSION - Coconuts - Round Edges 1 - PE - XL - 5 - Fluo Yellow</t>
  </si>
  <si>
    <t>3760231384276</t>
  </si>
  <si>
    <t>PEXCOCOROE1GRE</t>
  </si>
  <si>
    <t>EXPRESSION - Coconuts - Round Edges 1 - PE - XL - 5 - Green</t>
  </si>
  <si>
    <t>3760231384283</t>
  </si>
  <si>
    <t>PEXCOCOROE1GRY</t>
  </si>
  <si>
    <t>EXPRESSION - Coconuts - Round Edges 1 - PE - XL - 5 - Grey</t>
  </si>
  <si>
    <t>3760231384290</t>
  </si>
  <si>
    <t>PEXCOCOROE1MIN</t>
  </si>
  <si>
    <t>EXPRESSION - Coconuts - Round Edges 1 - PE - XL - 5 - Mint</t>
  </si>
  <si>
    <t>3760231415956</t>
  </si>
  <si>
    <t>PEXCOCOROE1RED</t>
  </si>
  <si>
    <t>EXPRESSION - Coconuts - Round Edges 1 - PE - XL - 5 - Red</t>
  </si>
  <si>
    <t>3760231384306</t>
  </si>
  <si>
    <t>PEXCOCOROE1VIO</t>
  </si>
  <si>
    <t>EXPRESSION - Coconuts - Round Edges 1 - PE - XL - 5 - Violet</t>
  </si>
  <si>
    <t>3760231384313</t>
  </si>
  <si>
    <t>PEXCOCOROE1WHI</t>
  </si>
  <si>
    <t>EXPRESSION - Coconuts - Round Edges 1 - PE - XL - 5 - White</t>
  </si>
  <si>
    <t>3760231384320</t>
  </si>
  <si>
    <t>PEXCOCOROE1YEL</t>
  </si>
  <si>
    <t>EXPRESSION - Coconuts - Round Edges 1 - PE - XL - 5 - Yellow</t>
  </si>
  <si>
    <t>3760231384337</t>
  </si>
  <si>
    <t>PEXCOCOROE2BLK</t>
  </si>
  <si>
    <t>EXPRESSION - Coconuts - Round Edges 2 - PE - XL - 5 - Black</t>
  </si>
  <si>
    <t>3760231384344</t>
  </si>
  <si>
    <t>PEXCOCOROE2BLU</t>
  </si>
  <si>
    <t>EXPRESSION - Coconuts - Round Edges 2 - PE - XL - 5 - Blue</t>
  </si>
  <si>
    <t>3760231384351</t>
  </si>
  <si>
    <t>PEXCOCOROE2FLG</t>
  </si>
  <si>
    <t>EXPRESSION - Coconuts - Round Edges 2 - PE - XL - 5 - Fluo Green</t>
  </si>
  <si>
    <t>3760231384368</t>
  </si>
  <si>
    <t>PEXCOCOROE2FLO</t>
  </si>
  <si>
    <t>EXPRESSION - Coconuts - Round Edges 2 - PE - XL - 5 - Fluo Orange</t>
  </si>
  <si>
    <t>3760231384375</t>
  </si>
  <si>
    <t>PEXCOCOROE2FLP</t>
  </si>
  <si>
    <t>EXPRESSION - Coconuts - Round Edges 2 - PE - XL - 5 - Fluo Pink</t>
  </si>
  <si>
    <t>3760231384382</t>
  </si>
  <si>
    <t>PEXCOCOROE2FLY</t>
  </si>
  <si>
    <t>EXPRESSION - Coconuts - Round Edges 2 - PE - XL - 5 - Fluo Yellow</t>
  </si>
  <si>
    <t>3760231384399</t>
  </si>
  <si>
    <t>PEXCOCOROE2GRE</t>
  </si>
  <si>
    <t>EXPRESSION - Coconuts - Round Edges 2 - PE - XL - 5 - Green</t>
  </si>
  <si>
    <t>3760231384405</t>
  </si>
  <si>
    <t>PEXCOCOROE2GRY</t>
  </si>
  <si>
    <t>EXPRESSION - Coconuts - Round Edges 2 - PE - XL - 5 - Grey</t>
  </si>
  <si>
    <t>3760231384412</t>
  </si>
  <si>
    <t>PEXCOCOROE2MIN</t>
  </si>
  <si>
    <t>EXPRESSION - Coconuts - Round Edges 2 - PE - XL - 5 - Mint</t>
  </si>
  <si>
    <t>3760231415963</t>
  </si>
  <si>
    <t>PEXCOCOROE2RED</t>
  </si>
  <si>
    <t>EXPRESSION - Coconuts - Round Edges 2 - PE - XL - 5 - Red</t>
  </si>
  <si>
    <t>3760231384429</t>
  </si>
  <si>
    <t>PEXCOCOROE2VIO</t>
  </si>
  <si>
    <t>EXPRESSION - Coconuts - Round Edges 2 - PE - XL - 5 - Violet</t>
  </si>
  <si>
    <t>3760231384436</t>
  </si>
  <si>
    <t>PEXCOCOROE2WHI</t>
  </si>
  <si>
    <t>EXPRESSION - Coconuts - Round Edges 2 - PE - XL - 5 - White</t>
  </si>
  <si>
    <t>3760231384443</t>
  </si>
  <si>
    <t>PEXCOCOROE2YEL</t>
  </si>
  <si>
    <t>EXPRESSION - Coconuts - Round Edges 2 - PE - XL - 5 - Yellow</t>
  </si>
  <si>
    <t>3760231384450</t>
  </si>
  <si>
    <t>PEXDEGBHOL1BLK</t>
  </si>
  <si>
    <t>EXPRESSION - Pro Models Romain Desgranges - Black Hole 1 - PU - XL - 1 - Black</t>
  </si>
  <si>
    <t>3760231364094</t>
  </si>
  <si>
    <t>PEXDEGBHOL1BLU</t>
  </si>
  <si>
    <t>EXPRESSION - Pro Models Romain Desgranges - Black Hole 1 - PU - XL - 1 - Blue</t>
  </si>
  <si>
    <t>3760231364018</t>
  </si>
  <si>
    <t>PEXDEGBHOL1FLG</t>
  </si>
  <si>
    <t>EXPRESSION - Pro Models Romain Desgranges - Black Hole 1 - PU - XL - 1 - Fluo Green</t>
  </si>
  <si>
    <t>3760231364087</t>
  </si>
  <si>
    <t>PEXDEGBHOL1FLO</t>
  </si>
  <si>
    <t>EXPRESSION - Pro Models Romain Desgranges - Black Hole 1 - PU - XL - 1 - Fluo Orange</t>
  </si>
  <si>
    <t>3760231364056</t>
  </si>
  <si>
    <t>PEXDEGBHOL1FLP</t>
  </si>
  <si>
    <t>EXPRESSION - Pro Models Romain Desgranges - Black Hole 1 - PU - XL - 1 - Fluo Pink</t>
  </si>
  <si>
    <t>3760231364063</t>
  </si>
  <si>
    <t>PEXDEGBHOL1FLY</t>
  </si>
  <si>
    <t>EXPRESSION - Pro Models Romain Desgranges - Black Hole 1 - PU - XL - 1 - Fluo Yellow</t>
  </si>
  <si>
    <t>3760231416021</t>
  </si>
  <si>
    <t>PEXDEGBHOL1GRE</t>
  </si>
  <si>
    <t>EXPRESSION - Pro Models Romain Desgranges - Black Hole 1 - PU - XL - 1 - Green</t>
  </si>
  <si>
    <t>3760231364032</t>
  </si>
  <si>
    <t>PEXDEGBHOL1GRY</t>
  </si>
  <si>
    <t>EXPRESSION - Pro Models Romain Desgranges - Black Hole 1 - PU - XL - 1 - Grey</t>
  </si>
  <si>
    <t>3760231416045</t>
  </si>
  <si>
    <t>PEXDEGBHOL1MIN</t>
  </si>
  <si>
    <t>EXPRESSION - Pro Models Romain Desgranges - Black Hole 1 - PU - XL - 1 - Mint</t>
  </si>
  <si>
    <t>3760231415970</t>
  </si>
  <si>
    <t>PEXDEGBHOL1RED</t>
  </si>
  <si>
    <t>EXPRESSION - Pro Models Romain Desgranges - Black Hole 1 - PU - XL - 1 - Red</t>
  </si>
  <si>
    <t>3760231364025</t>
  </si>
  <si>
    <t>PEXDEGBHOL1VIO</t>
  </si>
  <si>
    <t>EXPRESSION - Pro Models Romain Desgranges - Black Hole 1 - PU - XL - 1 - Violet</t>
  </si>
  <si>
    <t>3760231364117</t>
  </si>
  <si>
    <t>PEXDEGBHOL1WHI</t>
  </si>
  <si>
    <t>EXPRESSION - Pro Models Romain Desgranges - Black Hole 1 - PU - XL - 1 - White</t>
  </si>
  <si>
    <t>3760231364100</t>
  </si>
  <si>
    <t>PEXDEGBHOL1YEL</t>
  </si>
  <si>
    <t>EXPRESSION - Pro Models Romain Desgranges - Black Hole 1 - PU - XL - 1 - Yellow</t>
  </si>
  <si>
    <t>3760231364049</t>
  </si>
  <si>
    <t>PEXDEGBHOL2BLK</t>
  </si>
  <si>
    <t>EXPRESSION - Pro Models Romain Desgranges - Black Hole 2 - PU - XL - 1 - Black</t>
  </si>
  <si>
    <t>3760231364216</t>
  </si>
  <si>
    <t>PEXDEGBHOL2BLU</t>
  </si>
  <si>
    <t>EXPRESSION - Pro Models Romain Desgranges - Black Hole 2 - PU - XL - 1 - Blue</t>
  </si>
  <si>
    <t>3760231364131</t>
  </si>
  <si>
    <t>PEXDEGBHOL2FLG</t>
  </si>
  <si>
    <t>EXPRESSION - Pro Models Romain Desgranges - Black Hole 2 - PU - XL - 1 - Fluo Green</t>
  </si>
  <si>
    <t>3760231364209</t>
  </si>
  <si>
    <t>PEXDEGBHOL2FLO</t>
  </si>
  <si>
    <t>EXPRESSION - Pro Models Romain Desgranges - Black Hole 2 - PU - XL - 1 - Fluo Orange</t>
  </si>
  <si>
    <t>3760231364179</t>
  </si>
  <si>
    <t>PEXDEGBHOL2FLP</t>
  </si>
  <si>
    <t>EXPRESSION - Pro Models Romain Desgranges - Black Hole 2 - PU - XL - 1 - Fluo Pink</t>
  </si>
  <si>
    <t>3760231364186</t>
  </si>
  <si>
    <t>PEXDEGBHOL2FLY</t>
  </si>
  <si>
    <t>EXPRESSION - Pro Models Romain Desgranges - Black Hole 2 - PU - XL - 1 - Fluo Yellow</t>
  </si>
  <si>
    <t>3760231416144</t>
  </si>
  <si>
    <t>PEXDEGBHOL2GRE</t>
  </si>
  <si>
    <t>EXPRESSION - Pro Models Romain Desgranges - Black Hole 2 - PU - XL - 1 - Green</t>
  </si>
  <si>
    <t>3760231364155</t>
  </si>
  <si>
    <t>PEXDEGBHOL2GRY</t>
  </si>
  <si>
    <t>EXPRESSION - Pro Models Romain Desgranges - Black Hole 2 - PU - XL - 1 - Grey</t>
  </si>
  <si>
    <t>3760231416168</t>
  </si>
  <si>
    <t>PEXDEGBHOL2MIN</t>
  </si>
  <si>
    <t>EXPRESSION - Pro Models Romain Desgranges - Black Hole 2 - PU - XL - 1 - Mint</t>
  </si>
  <si>
    <t>3760231416090</t>
  </si>
  <si>
    <t>PEXDEGBHOL2RED</t>
  </si>
  <si>
    <t>EXPRESSION - Pro Models Romain Desgranges - Black Hole 2 - PU - XL - 1 - Red</t>
  </si>
  <si>
    <t>3760231364148</t>
  </si>
  <si>
    <t>PEXDEGBHOL2VIO</t>
  </si>
  <si>
    <t>EXPRESSION - Pro Models Romain Desgranges - Black Hole 2 - PU - XL - 1 - Violet</t>
  </si>
  <si>
    <t>3760231364230</t>
  </si>
  <si>
    <t>PEXDEGBHOL2WHI</t>
  </si>
  <si>
    <t>EXPRESSION - Pro Models Romain Desgranges - Black Hole 2 - PU - XL - 1 - White</t>
  </si>
  <si>
    <t>3760231364223</t>
  </si>
  <si>
    <t>PEXDEGBHOL2YEL</t>
  </si>
  <si>
    <t>EXPRESSION - Pro Models Romain Desgranges - Black Hole 2 - PU - XL - 1 - Yellow</t>
  </si>
  <si>
    <t>3760231364162</t>
  </si>
  <si>
    <t>PEXDEGBHOL3BLK</t>
  </si>
  <si>
    <t>EXPRESSION - Pro Models Romain Desgranges - Black Hole 3 - PU - XXL - 1 - Black</t>
  </si>
  <si>
    <t>3760231364339</t>
  </si>
  <si>
    <t>PEXDEGBHOL3BLU</t>
  </si>
  <si>
    <t>EXPRESSION - Pro Models Romain Desgranges - Black Hole 3 - PU - XXL - 1 - Blue</t>
  </si>
  <si>
    <t>3760231364254</t>
  </si>
  <si>
    <t>PEXDEGBHOL3FLG</t>
  </si>
  <si>
    <t>EXPRESSION - Pro Models Romain Desgranges - Black Hole 3 - PU - XXL - 1 - Fluo Green</t>
  </si>
  <si>
    <t>3760231364322</t>
  </si>
  <si>
    <t>PEXDEGBHOL3FLO</t>
  </si>
  <si>
    <t>EXPRESSION - Pro Models Romain Desgranges - Black Hole 3 - PU - XXL - 1 - Fluo Orange</t>
  </si>
  <si>
    <t>3760231364292</t>
  </si>
  <si>
    <t>PEXDEGBHOL3FLP</t>
  </si>
  <si>
    <t>EXPRESSION - Pro Models Romain Desgranges - Black Hole 3 - PU - XXL - 1 - Fluo Pink</t>
  </si>
  <si>
    <t>3760231364308</t>
  </si>
  <si>
    <t>PEXDEGBHOL3FLY</t>
  </si>
  <si>
    <t>EXPRESSION - Pro Models Romain Desgranges - Black Hole 3 - PU - XXL - 1 - Fluo Yellow</t>
  </si>
  <si>
    <t>3760231416267</t>
  </si>
  <si>
    <t>PEXDEGBHOL3GRE</t>
  </si>
  <si>
    <t>EXPRESSION - Pro Models Romain Desgranges - Black Hole 3 - PU - XXL - 1 - Green</t>
  </si>
  <si>
    <t>3760231364278</t>
  </si>
  <si>
    <t>PEXDEGBHOL3GRY</t>
  </si>
  <si>
    <t>EXPRESSION - Pro Models Romain Desgranges - Black Hole 3 - PU - XXL - 1 - Grey</t>
  </si>
  <si>
    <t>3760231416281</t>
  </si>
  <si>
    <t>PEXDEGBHOL3MIN</t>
  </si>
  <si>
    <t>EXPRESSION - Pro Models Romain Desgranges - Black Hole 3 - PU - XXL - 1 - Mint</t>
  </si>
  <si>
    <t>3760231416212</t>
  </si>
  <si>
    <t>PEXDEGBHOL3RED</t>
  </si>
  <si>
    <t>EXPRESSION - Pro Models Romain Desgranges - Black Hole 3 - PU - XXL - 1 - Red</t>
  </si>
  <si>
    <t>3760231364261</t>
  </si>
  <si>
    <t>PEXDEGBHOL3VIO</t>
  </si>
  <si>
    <t>EXPRESSION - Pro Models Romain Desgranges - Black Hole 3 - PU - XXL - 1 - Violet</t>
  </si>
  <si>
    <t>3760231364353</t>
  </si>
  <si>
    <t>PEXDEGBHOL3WHI</t>
  </si>
  <si>
    <t>EXPRESSION - Pro Models Romain Desgranges - Black Hole 3 - PU - XXL - 1 - White</t>
  </si>
  <si>
    <t>3760231364346</t>
  </si>
  <si>
    <t>PEXDEGBHOL3YEL</t>
  </si>
  <si>
    <t>EXPRESSION - Pro Models Romain Desgranges - Black Hole 3 - PU - XXL - 1 - Yellow</t>
  </si>
  <si>
    <t>3760231364285</t>
  </si>
  <si>
    <t>PEXDEGBHOL4BLK</t>
  </si>
  <si>
    <t>EXPRESSION - Pro Models Romain Desgranges - Black Hole 4 - PU - XXL - 1 - Black</t>
  </si>
  <si>
    <t>3760231364452</t>
  </si>
  <si>
    <t>PEXDEGBHOL4BLU</t>
  </si>
  <si>
    <t>EXPRESSION - Pro Models Romain Desgranges - Black Hole 4 - PU - XXL - 1 - Blue</t>
  </si>
  <si>
    <t>3760231364377</t>
  </si>
  <si>
    <t>PEXDEGBHOL4FLG</t>
  </si>
  <si>
    <t>EXPRESSION - Pro Models Romain Desgranges - Black Hole 4 - PU - XXL - 1 - Fluo Green</t>
  </si>
  <si>
    <t>3760231364445</t>
  </si>
  <si>
    <t>PEXDEGBHOL4FLO</t>
  </si>
  <si>
    <t>EXPRESSION - Pro Models Romain Desgranges - Black Hole 4 - PU - XXL - 1 - Fluo Orange</t>
  </si>
  <si>
    <t>3760231364414</t>
  </si>
  <si>
    <t>PEXDEGBHOL4FLP</t>
  </si>
  <si>
    <t>EXPRESSION - Pro Models Romain Desgranges - Black Hole 4 - PU - XXL - 1 - Fluo Pink</t>
  </si>
  <si>
    <t>3760231364421</t>
  </si>
  <si>
    <t>PEXDEGBHOL4FLY</t>
  </si>
  <si>
    <t>EXPRESSION - Pro Models Romain Desgranges - Black Hole 4 - PU - XXL - 1 - Fluo Yellow</t>
  </si>
  <si>
    <t>3760231416380</t>
  </si>
  <si>
    <t>PEXDEGBHOL4GRE</t>
  </si>
  <si>
    <t>EXPRESSION - Pro Models Romain Desgranges - Black Hole 4 - PU - XXL - 1 - Green</t>
  </si>
  <si>
    <t>3760231364391</t>
  </si>
  <si>
    <t>PEXDEGBHOL4GRY</t>
  </si>
  <si>
    <t>EXPRESSION - Pro Models Romain Desgranges - Black Hole 4 - PU - XXL - 1 - Grey</t>
  </si>
  <si>
    <t>3760231416403</t>
  </si>
  <si>
    <t>PEXDEGBHOL4MIN</t>
  </si>
  <si>
    <t>EXPRESSION - Pro Models Romain Desgranges - Black Hole 4 - PU - XXL - 1 - Mint</t>
  </si>
  <si>
    <t>3760231416335</t>
  </si>
  <si>
    <t>PEXDEGBHOL4RED</t>
  </si>
  <si>
    <t>EXPRESSION - Pro Models Romain Desgranges - Black Hole 4 - PU - XXL - 1 - Red</t>
  </si>
  <si>
    <t>3760231364384</t>
  </si>
  <si>
    <t>PEXDEGBHOL4VIO</t>
  </si>
  <si>
    <t>EXPRESSION - Pro Models Romain Desgranges - Black Hole 4 - PU - XXL - 1 - Violet</t>
  </si>
  <si>
    <t>3760231364476</t>
  </si>
  <si>
    <t>PEXDEGBHOL4WHI</t>
  </si>
  <si>
    <t>EXPRESSION - Pro Models Romain Desgranges - Black Hole 4 - PU - XXL - 1 - White</t>
  </si>
  <si>
    <t>3760231364469</t>
  </si>
  <si>
    <t>PEXDEGBHOL4YEL</t>
  </si>
  <si>
    <t>EXPRESSION - Pro Models Romain Desgranges - Black Hole 4 - PU - XXL - 1 - Yellow</t>
  </si>
  <si>
    <t>3760231364407</t>
  </si>
  <si>
    <t>PEXDEGBHOL5BLK</t>
  </si>
  <si>
    <t>EXPRESSION - Pro Models Romain Desgranges - Black Hole 5 - PU - XXL - 1 - Black</t>
  </si>
  <si>
    <t>3760231364575</t>
  </si>
  <si>
    <t>PEXDEGBHOL5BLU</t>
  </si>
  <si>
    <t>EXPRESSION - Pro Models Romain Desgranges - Black Hole 5 - PU - XXL - 1 - Blue</t>
  </si>
  <si>
    <t>3760231364490</t>
  </si>
  <si>
    <t>PEXDEGBHOL5FLG</t>
  </si>
  <si>
    <t>EXPRESSION - Pro Models Romain Desgranges - Black Hole 5 - PU - XXL - 1 - Fluo Green</t>
  </si>
  <si>
    <t>3760231364568</t>
  </si>
  <si>
    <t>PEXDEGBHOL5FLO</t>
  </si>
  <si>
    <t>EXPRESSION - Pro Models Romain Desgranges - Black Hole 5 - PU - XXL - 1 - Fluo Orange</t>
  </si>
  <si>
    <t>3760231364537</t>
  </si>
  <si>
    <t>PEXDEGBHOL5FLP</t>
  </si>
  <si>
    <t>EXPRESSION - Pro Models Romain Desgranges - Black Hole 5 - PU - XXL - 1 - Fluo Pink</t>
  </si>
  <si>
    <t>3760231364544</t>
  </si>
  <si>
    <t>PEXDEGBHOL5FLY</t>
  </si>
  <si>
    <t>EXPRESSION - Pro Models Romain Desgranges - Black Hole 5 - PU - XXL - 1 - Fluo Yellow</t>
  </si>
  <si>
    <t>3760231416502</t>
  </si>
  <si>
    <t>PEXDEGBHOL5GRE</t>
  </si>
  <si>
    <t>EXPRESSION - Pro Models Romain Desgranges - Black Hole 5 - PU - XXL - 1 - Green</t>
  </si>
  <si>
    <t>3760231364513</t>
  </si>
  <si>
    <t>PEXDEGBHOL5GRY</t>
  </si>
  <si>
    <t>EXPRESSION - Pro Models Romain Desgranges - Black Hole 5 - PU - XXL - 1 - Grey</t>
  </si>
  <si>
    <t>3760231416526</t>
  </si>
  <si>
    <t>PEXDEGBHOL5MIN</t>
  </si>
  <si>
    <t>EXPRESSION - Pro Models Romain Desgranges - Black Hole 5 - PU - XXL - 1 - Mint</t>
  </si>
  <si>
    <t>3760231416458</t>
  </si>
  <si>
    <t>PEXDEGBHOL5RED</t>
  </si>
  <si>
    <t>EXPRESSION - Pro Models Romain Desgranges - Black Hole 5 - PU - XXL - 1 - Red</t>
  </si>
  <si>
    <t>3760231364506</t>
  </si>
  <si>
    <t>PEXDEGBHOL5VIO</t>
  </si>
  <si>
    <t>EXPRESSION - Pro Models Romain Desgranges - Black Hole 5 - PU - XXL - 1 - Violet</t>
  </si>
  <si>
    <t>3760231364599</t>
  </si>
  <si>
    <t>PEXDEGBHOL5WHI</t>
  </si>
  <si>
    <t>EXPRESSION - Pro Models Romain Desgranges - Black Hole 5 - PU - XXL - 1 - White</t>
  </si>
  <si>
    <t>3760231364582</t>
  </si>
  <si>
    <t>PEXDEGBHOL5YEL</t>
  </si>
  <si>
    <t>EXPRESSION - Pro Models Romain Desgranges - Black Hole 5 - PU - XXL - 1 - Yellow</t>
  </si>
  <si>
    <t>3760231364520</t>
  </si>
  <si>
    <t>PEXDEGEDG1BLK</t>
  </si>
  <si>
    <t>EXPRESSION - Pro Models Romain Desgranges - Edges 1 - PU - L - 5 - Black</t>
  </si>
  <si>
    <t>3760231364698</t>
  </si>
  <si>
    <t>PEXDEGEDG1BLU</t>
  </si>
  <si>
    <t>EXPRESSION - Pro Models Romain Desgranges - Edges 1 - PU - L - 5 - Blue</t>
  </si>
  <si>
    <t>3760231364612</t>
  </si>
  <si>
    <t>PEXDEGEDG1FLG</t>
  </si>
  <si>
    <t>EXPRESSION - Pro Models Romain Desgranges - Edges 1 - PU - L - 5 - Fluo Green</t>
  </si>
  <si>
    <t>3760231364681</t>
  </si>
  <si>
    <t>PEXDEGEDG1FLO</t>
  </si>
  <si>
    <t>EXPRESSION - Pro Models Romain Desgranges - Edges 1 - PU - L - 5 - Fluo Orange</t>
  </si>
  <si>
    <t>3760231364650</t>
  </si>
  <si>
    <t>PEXDEGEDG1FLP</t>
  </si>
  <si>
    <t>EXPRESSION - Pro Models Romain Desgranges - Edges 1 - PU - L - 5 - Fluo Pink</t>
  </si>
  <si>
    <t>3760231364667</t>
  </si>
  <si>
    <t>PEXDEGEDG1FLY</t>
  </si>
  <si>
    <t>EXPRESSION - Pro Models Romain Desgranges - Edges 1 - PU - L - 5 - Fluo Yellow</t>
  </si>
  <si>
    <t>3760231364674</t>
  </si>
  <si>
    <t>PEXDEGEDG1GRE</t>
  </si>
  <si>
    <t>EXPRESSION - Pro Models Romain Desgranges - Edges 1 - PU - L - 5 - Green</t>
  </si>
  <si>
    <t>3760231364636</t>
  </si>
  <si>
    <t>PEXDEGEDG1GRY</t>
  </si>
  <si>
    <t>EXPRESSION - Pro Models Romain Desgranges - Edges 1 - PU - L - 5 - Grey</t>
  </si>
  <si>
    <t>3760231364728</t>
  </si>
  <si>
    <t>PEXDEGEDG1MIN</t>
  </si>
  <si>
    <t>EXPRESSION - Pro Models Romain Desgranges - Edges 1 - PU - L - 5 - Mint</t>
  </si>
  <si>
    <t>3760231416571</t>
  </si>
  <si>
    <t>PEXDEGEDG1RED</t>
  </si>
  <si>
    <t>EXPRESSION - Pro Models Romain Desgranges - Edges 1 - PU - L - 5 - Red</t>
  </si>
  <si>
    <t>3760231364629</t>
  </si>
  <si>
    <t>PEXDEGEDG1VIO</t>
  </si>
  <si>
    <t>EXPRESSION - Pro Models Romain Desgranges - Edges 1 - PU - L - 5 - Violet</t>
  </si>
  <si>
    <t>3760231364711</t>
  </si>
  <si>
    <t>PEXDEGEDG1WHI</t>
  </si>
  <si>
    <t>EXPRESSION - Pro Models Romain Desgranges - Edges 1 - PU - L - 5 - White</t>
  </si>
  <si>
    <t>3760231364704</t>
  </si>
  <si>
    <t>PEXDEGEDG1YEL</t>
  </si>
  <si>
    <t>EXPRESSION - Pro Models Romain Desgranges - Edges 1 - PU - L - 5 - Yellow</t>
  </si>
  <si>
    <t>3760231364643</t>
  </si>
  <si>
    <t>PEXDEGFPIN1BLK</t>
  </si>
  <si>
    <t>EXPRESSION - Pro Models Romain Desgranges - Flat Pinches 1 - PU - XL - 5 - Black</t>
  </si>
  <si>
    <t>3760231364810</t>
  </si>
  <si>
    <t>PEXDEGFPIN1BLU</t>
  </si>
  <si>
    <t>EXPRESSION - Pro Models Romain Desgranges - Flat Pinches 1 - PU - XL - 5 - Blue</t>
  </si>
  <si>
    <t>3760231364735</t>
  </si>
  <si>
    <t>PEXDEGFPIN1FLG</t>
  </si>
  <si>
    <t>EXPRESSION - Pro Models Romain Desgranges - Flat Pinches 1 - PU - XL - 5 - Fluo Green</t>
  </si>
  <si>
    <t>3760231364803</t>
  </si>
  <si>
    <t>PEXDEGFPIN1FLO</t>
  </si>
  <si>
    <t>EXPRESSION - Pro Models Romain Desgranges - Flat Pinches 1 - PU - XL - 5 - Fluo Orange</t>
  </si>
  <si>
    <t>3760231364773</t>
  </si>
  <si>
    <t>PEXDEGFPIN1FLP</t>
  </si>
  <si>
    <t>EXPRESSION - Pro Models Romain Desgranges - Flat Pinches 1 - PU - XL - 5 - Fluo Pink</t>
  </si>
  <si>
    <t>3760231364780</t>
  </si>
  <si>
    <t>PEXDEGFPIN1FLY</t>
  </si>
  <si>
    <t>EXPRESSION - Pro Models Romain Desgranges - Flat Pinches 1 - PU - XL - 5 - Fluo Yellow</t>
  </si>
  <si>
    <t>3760231364797</t>
  </si>
  <si>
    <t>PEXDEGFPIN1GRE</t>
  </si>
  <si>
    <t>EXPRESSION - Pro Models Romain Desgranges - Flat Pinches 1 - PU - XL - 5 - Green</t>
  </si>
  <si>
    <t>3760231364759</t>
  </si>
  <si>
    <t>PEXDEGFPIN1GRY</t>
  </si>
  <si>
    <t>EXPRESSION - Pro Models Romain Desgranges - Flat Pinches 1 - PU - XL - 5 - Grey</t>
  </si>
  <si>
    <t>3760231364841</t>
  </si>
  <si>
    <t>PEXDEGFPIN1MIN</t>
  </si>
  <si>
    <t>EXPRESSION - Pro Models Romain Desgranges - Flat Pinches 1 - PU - XL - 5 - Mint</t>
  </si>
  <si>
    <t>3760231416588</t>
  </si>
  <si>
    <t>PEXDEGFPIN1RED</t>
  </si>
  <si>
    <t>EXPRESSION - Pro Models Romain Desgranges - Flat Pinches 1 - PU - XL - 5 - Red</t>
  </si>
  <si>
    <t>3760231364742</t>
  </si>
  <si>
    <t>PEXDEGFPIN1VIO</t>
  </si>
  <si>
    <t>EXPRESSION - Pro Models Romain Desgranges - Flat Pinches 1 - PU - XL - 5 - Violet</t>
  </si>
  <si>
    <t>3760231364834</t>
  </si>
  <si>
    <t>PEXDEGFPIN1WHI</t>
  </si>
  <si>
    <t>EXPRESSION - Pro Models Romain Desgranges - Flat Pinches 1 - PU - XL - 5 - White</t>
  </si>
  <si>
    <t>3760231364827</t>
  </si>
  <si>
    <t>PEXDEGFPIN1YEL</t>
  </si>
  <si>
    <t>EXPRESSION - Pro Models Romain Desgranges - Flat Pinches 1 - PU - XL - 5 - Yellow</t>
  </si>
  <si>
    <t>3760231364766</t>
  </si>
  <si>
    <t>PEXDEGMACR1BLK</t>
  </si>
  <si>
    <t>EXPRESSION - Pro Models Romain Desgranges - Macro 1 - PU - 3XL - 1 - Black</t>
  </si>
  <si>
    <t>3760231364933</t>
  </si>
  <si>
    <t>PEXDEGMACR1BLU</t>
  </si>
  <si>
    <t>EXPRESSION - Pro Models Romain Desgranges - Macro 1 - PU - 3XL - 1 - Blue</t>
  </si>
  <si>
    <t>3760231364858</t>
  </si>
  <si>
    <t>PEXDEGMACR1FLG</t>
  </si>
  <si>
    <t>EXPRESSION - Pro Models Romain Desgranges - Macro 1 - PU - 3XL - 1 - Fluo Green</t>
  </si>
  <si>
    <t>3760231364926</t>
  </si>
  <si>
    <t>PEXDEGMACR1FLO</t>
  </si>
  <si>
    <t>EXPRESSION - Pro Models Romain Desgranges - Macro 1 - PU - 3XL - 1 - Fluo Orange</t>
  </si>
  <si>
    <t>3760231364896</t>
  </si>
  <si>
    <t>PEXDEGMACR1FLP</t>
  </si>
  <si>
    <t>EXPRESSION - Pro Models Romain Desgranges - Macro 1 - PU - 3XL - 1 - Fluo Pink</t>
  </si>
  <si>
    <t>3760231364902</t>
  </si>
  <si>
    <t>PEXDEGMACR1FLY</t>
  </si>
  <si>
    <t>EXPRESSION - Pro Models Romain Desgranges - Macro 1 - PU - 3XL - 1 - Fluo Yellow</t>
  </si>
  <si>
    <t>3760231364919</t>
  </si>
  <si>
    <t>PEXDEGMACR1GRE</t>
  </si>
  <si>
    <t>EXPRESSION - Pro Models Romain Desgranges - Macro 1 - PU - 3XL - 1 - Green</t>
  </si>
  <si>
    <t>3760231364872</t>
  </si>
  <si>
    <t>PEXDEGMACR1GRY</t>
  </si>
  <si>
    <t>EXPRESSION - Pro Models Romain Desgranges - Macro 1 - PU - 3XL - 1 - Grey</t>
  </si>
  <si>
    <t>3760231364964</t>
  </si>
  <si>
    <t>PEXDEGMACR1MIN</t>
  </si>
  <si>
    <t>EXPRESSION - Pro Models Romain Desgranges - Macro 1 - PU - 3XL - 1 - Mint</t>
  </si>
  <si>
    <t>3760231416595</t>
  </si>
  <si>
    <t>PEXDEGMACR1RED</t>
  </si>
  <si>
    <t>EXPRESSION - Pro Models Romain Desgranges - Macro 1 - PU - 3XL - 1 - Red</t>
  </si>
  <si>
    <t>3760231364865</t>
  </si>
  <si>
    <t>PEXDEGMACR1VIO</t>
  </si>
  <si>
    <t>EXPRESSION - Pro Models Romain Desgranges - Macro 1 - PU - 3XL - 1 - Violet</t>
  </si>
  <si>
    <t>3760231364957</t>
  </si>
  <si>
    <t>PEXDEGMACR1WHI</t>
  </si>
  <si>
    <t>EXPRESSION - Pro Models Romain Desgranges - Macro 1 - PU - 3XL - 1 - White</t>
  </si>
  <si>
    <t>3760231364940</t>
  </si>
  <si>
    <t>PEXDEGMACR1YEL</t>
  </si>
  <si>
    <t>EXPRESSION - Pro Models Romain Desgranges - Macro 1 - PU - 3XL - 1 - Yellow</t>
  </si>
  <si>
    <t>3760231364889</t>
  </si>
  <si>
    <t>PEXDEGMACR2BLK</t>
  </si>
  <si>
    <t>EXPRESSION - Pro Models Romain Desgranges - Macro 2 - PU - 3XL - 1 - Black</t>
  </si>
  <si>
    <t>3760231365053</t>
  </si>
  <si>
    <t>PEXDEGMACR2BLU</t>
  </si>
  <si>
    <t>EXPRESSION - Pro Models Romain Desgranges - Macro 2 - PU - 3XL - 1 - Blue</t>
  </si>
  <si>
    <t>3760231364971</t>
  </si>
  <si>
    <t>PEXDEGMACR2FLG</t>
  </si>
  <si>
    <t>EXPRESSION - Pro Models Romain Desgranges - Macro 2 - PU - 3XL - 1 - Fluo Green</t>
  </si>
  <si>
    <t>3760231365046</t>
  </si>
  <si>
    <t>PEXDEGMACR2FLO</t>
  </si>
  <si>
    <t>EXPRESSION - Pro Models Romain Desgranges - Macro 2 - PU - 3XL - 1 - Fluo Orange</t>
  </si>
  <si>
    <t>3760231365015</t>
  </si>
  <si>
    <t>PEXDEGMACR2FLP</t>
  </si>
  <si>
    <t>EXPRESSION - Pro Models Romain Desgranges - Macro 2 - PU - 3XL - 1 - Fluo Pink</t>
  </si>
  <si>
    <t>3760231365022</t>
  </si>
  <si>
    <t>PEXDEGMACR2FLY</t>
  </si>
  <si>
    <t>EXPRESSION - Pro Models Romain Desgranges - Macro 2 - PU - 3XL - 1 - Fluo Yellow</t>
  </si>
  <si>
    <t>3760231365039</t>
  </si>
  <si>
    <t>PEXDEGMACR2GRE</t>
  </si>
  <si>
    <t>EXPRESSION - Pro Models Romain Desgranges - Macro 2 - PU - 3XL - 1 - Green</t>
  </si>
  <si>
    <t>3760231364995</t>
  </si>
  <si>
    <t>PEXDEGMACR2GRY</t>
  </si>
  <si>
    <t>EXPRESSION - Pro Models Romain Desgranges - Macro 2 - PU - 3XL - 1 - Grey</t>
  </si>
  <si>
    <t>3760231365084</t>
  </si>
  <si>
    <t>PEXDEGMACR2MIN</t>
  </si>
  <si>
    <t>EXPRESSION - Pro Models Romain Desgranges - Macro 2 - PU - 3XL - 1 - Mint</t>
  </si>
  <si>
    <t>3760231416601</t>
  </si>
  <si>
    <t>PEXDEGMACR2RED</t>
  </si>
  <si>
    <t>EXPRESSION - Pro Models Romain Desgranges - Macro 2 - PU - 3XL - 1 - Red</t>
  </si>
  <si>
    <t>3760231364988</t>
  </si>
  <si>
    <t>PEXDEGMACR2VIO</t>
  </si>
  <si>
    <t>EXPRESSION - Pro Models Romain Desgranges - Macro 2 - PU - 3XL - 1 - Violet</t>
  </si>
  <si>
    <t>3760231365077</t>
  </si>
  <si>
    <t>PEXDEGMACR2WHI</t>
  </si>
  <si>
    <t>EXPRESSION - Pro Models Romain Desgranges - Macro 2 - PU - 3XL - 1 - White</t>
  </si>
  <si>
    <t>3760231365060</t>
  </si>
  <si>
    <t>PEXDEGMACR2YEL</t>
  </si>
  <si>
    <t>EXPRESSION - Pro Models Romain Desgranges - Macro 2 - PU - 3XL - 1 - Yellow</t>
  </si>
  <si>
    <t>3760231365008</t>
  </si>
  <si>
    <t>PEXDEGMACR3BLK</t>
  </si>
  <si>
    <t>EXPRESSION - Pro Models Romain Desgranges - Macro 3 - PU - 3XL - 1 - Black</t>
  </si>
  <si>
    <t>3760231365176</t>
  </si>
  <si>
    <t>PEXDEGMACR3BLU</t>
  </si>
  <si>
    <t>EXPRESSION - Pro Models Romain Desgranges - Macro 3 - PU - 3XL - 1 - Blue</t>
  </si>
  <si>
    <t>3760231365091</t>
  </si>
  <si>
    <t>PEXDEGMACR3FLG</t>
  </si>
  <si>
    <t>EXPRESSION - Pro Models Romain Desgranges - Macro 3 - PU - 3XL - 1 - Fluo Green</t>
  </si>
  <si>
    <t>3760231365169</t>
  </si>
  <si>
    <t>PEXDEGMACR3FLO</t>
  </si>
  <si>
    <t>EXPRESSION - Pro Models Romain Desgranges - Macro 3 - PU - 3XL - 1 - Fluo Orange</t>
  </si>
  <si>
    <t>3760231365138</t>
  </si>
  <si>
    <t>PEXDEGMACR3FLP</t>
  </si>
  <si>
    <t>EXPRESSION - Pro Models Romain Desgranges - Macro 3 - PU - 3XL - 1 - Fluo Pink</t>
  </si>
  <si>
    <t>3760231365145</t>
  </si>
  <si>
    <t>PEXDEGMACR3FLY</t>
  </si>
  <si>
    <t>EXPRESSION - Pro Models Romain Desgranges - Macro 3 - PU - 3XL - 1 - Fluo Yellow</t>
  </si>
  <si>
    <t>3760231365152</t>
  </si>
  <si>
    <t>PEXDEGMACR3GRE</t>
  </si>
  <si>
    <t>EXPRESSION - Pro Models Romain Desgranges - Macro 3 - PU - 3XL - 1 - Green</t>
  </si>
  <si>
    <t>3760231365114</t>
  </si>
  <si>
    <t>PEXDEGMACR3GRY</t>
  </si>
  <si>
    <t>EXPRESSION - Pro Models Romain Desgranges - Macro 3 - PU - 3XL - 1 - Grey</t>
  </si>
  <si>
    <t>3760231365206</t>
  </si>
  <si>
    <t>PEXDEGMACR3MIN</t>
  </si>
  <si>
    <t>EXPRESSION - Pro Models Romain Desgranges - Macro 3 - PU - 3XL - 1 - Mint</t>
  </si>
  <si>
    <t>3760231416618</t>
  </si>
  <si>
    <t>PEXDEGMACR3RED</t>
  </si>
  <si>
    <t>EXPRESSION - Pro Models Romain Desgranges - Macro 3 - PU - 3XL - 1 - Red</t>
  </si>
  <si>
    <t>3760231365107</t>
  </si>
  <si>
    <t>PEXDEGMACR3VIO</t>
  </si>
  <si>
    <t>EXPRESSION - Pro Models Romain Desgranges - Macro 3 - PU - 3XL - 1 - Violet</t>
  </si>
  <si>
    <t>3760231365190</t>
  </si>
  <si>
    <t>PEXDEGMACR3WHI</t>
  </si>
  <si>
    <t>EXPRESSION - Pro Models Romain Desgranges - Macro 3 - PU - 3XL - 1 - White</t>
  </si>
  <si>
    <t>3760231365183</t>
  </si>
  <si>
    <t>PEXDEGMACR3YEL</t>
  </si>
  <si>
    <t>EXPRESSION - Pro Models Romain Desgranges - Macro 3 - PU - 3XL - 1 - Yellow</t>
  </si>
  <si>
    <t>3760231365121</t>
  </si>
  <si>
    <t>PEXDEGMACR4BLK</t>
  </si>
  <si>
    <t>EXPRESSION - Pro Models Romain Desgranges - Macro 4 - PU - 3XL - 1 - Black</t>
  </si>
  <si>
    <t>3760231365299</t>
  </si>
  <si>
    <t>PEXDEGMACR4BLU</t>
  </si>
  <si>
    <t>EXPRESSION - Pro Models Romain Desgranges - Macro 4 - PU - 3XL - 1 - Blue</t>
  </si>
  <si>
    <t>3760231365213</t>
  </si>
  <si>
    <t>PEXDEGMACR4FLG</t>
  </si>
  <si>
    <t>EXPRESSION - Pro Models Romain Desgranges - Macro 4 - PU - 3XL - 1 - Fluo Green</t>
  </si>
  <si>
    <t>3760231365282</t>
  </si>
  <si>
    <t>PEXDEGMACR4FLO</t>
  </si>
  <si>
    <t>EXPRESSION - Pro Models Romain Desgranges - Macro 4 - PU - 3XL - 1 - Fluo Orange</t>
  </si>
  <si>
    <t>3760231365251</t>
  </si>
  <si>
    <t>PEXDEGMACR4FLP</t>
  </si>
  <si>
    <t>EXPRESSION - Pro Models Romain Desgranges - Macro 4 - PU - 3XL - 1 - Fluo Pink</t>
  </si>
  <si>
    <t>3760231365268</t>
  </si>
  <si>
    <t>PEXDEGMACR4FLY</t>
  </si>
  <si>
    <t>EXPRESSION - Pro Models Romain Desgranges - Macro 4 - PU - 3XL - 1 - Fluo Yellow</t>
  </si>
  <si>
    <t>3760231365275</t>
  </si>
  <si>
    <t>PEXDEGMACR4GRE</t>
  </si>
  <si>
    <t>EXPRESSION - Pro Models Romain Desgranges - Macro 4 - PU - 3XL - 1 - Green</t>
  </si>
  <si>
    <t>3760231365237</t>
  </si>
  <si>
    <t>PEXDEGMACR4GRY</t>
  </si>
  <si>
    <t>EXPRESSION - Pro Models Romain Desgranges - Macro 4 - PU - 3XL - 1 - Grey</t>
  </si>
  <si>
    <t>3760231365329</t>
  </si>
  <si>
    <t>PEXDEGMACR4MIN</t>
  </si>
  <si>
    <t>EXPRESSION - Pro Models Romain Desgranges - Macro 4 - PU - 3XL - 1 - Mint</t>
  </si>
  <si>
    <t>3760231416625</t>
  </si>
  <si>
    <t>PEXDEGMACR4RED</t>
  </si>
  <si>
    <t>EXPRESSION - Pro Models Romain Desgranges - Macro 4 - PU - 3XL - 1 - Red</t>
  </si>
  <si>
    <t>3760231365220</t>
  </si>
  <si>
    <t>PEXDEGMACR4VIO</t>
  </si>
  <si>
    <t>EXPRESSION - Pro Models Romain Desgranges - Macro 4 - PU - 3XL - 1 - Violet</t>
  </si>
  <si>
    <t>3760231365312</t>
  </si>
  <si>
    <t>PEXDEGMACR4WHI</t>
  </si>
  <si>
    <t>EXPRESSION - Pro Models Romain Desgranges - Macro 4 - PU - 3XL - 1 - White</t>
  </si>
  <si>
    <t>3760231365305</t>
  </si>
  <si>
    <t>PEXDEGMACR4YEL</t>
  </si>
  <si>
    <t>EXPRESSION - Pro Models Romain Desgranges - Macro 4 - PU - 3XL - 1 - Yellow</t>
  </si>
  <si>
    <t>3760231365244</t>
  </si>
  <si>
    <t>PEXDEGMACR5BLK</t>
  </si>
  <si>
    <t>EXPRESSION - Pro Models Romain Desgranges - Macro 5 - PU - XXL - 1 - Black</t>
  </si>
  <si>
    <t>3760231365411</t>
  </si>
  <si>
    <t>PEXDEGMACR5BLU</t>
  </si>
  <si>
    <t>EXPRESSION - Pro Models Romain Desgranges - Macro 5 - PU - XXL - 1 - Blue</t>
  </si>
  <si>
    <t>3760231365336</t>
  </si>
  <si>
    <t>PEXDEGMACR5FLG</t>
  </si>
  <si>
    <t>EXPRESSION - Pro Models Romain Desgranges - Macro 5 - PU - XXL - 1 - Fluo Green</t>
  </si>
  <si>
    <t>3760231365404</t>
  </si>
  <si>
    <t>PEXDEGMACR5FLO</t>
  </si>
  <si>
    <t>EXPRESSION - Pro Models Romain Desgranges - Macro 5 - PU - XXL - 1 - Fluo Orange</t>
  </si>
  <si>
    <t>3760231365374</t>
  </si>
  <si>
    <t>PEXDEGMACR5FLP</t>
  </si>
  <si>
    <t>EXPRESSION - Pro Models Romain Desgranges - Macro 5 - PU - XXL - 1 - Fluo Pink</t>
  </si>
  <si>
    <t>3760231365381</t>
  </si>
  <si>
    <t>PEXDEGMACR5FLY</t>
  </si>
  <si>
    <t>EXPRESSION - Pro Models Romain Desgranges - Macro 5 - PU - XXL - 1 - Fluo Yellow</t>
  </si>
  <si>
    <t>3760231365398</t>
  </si>
  <si>
    <t>PEXDEGMACR5GRE</t>
  </si>
  <si>
    <t>EXPRESSION - Pro Models Romain Desgranges - Macro 5 - PU - XXL - 1 - Green</t>
  </si>
  <si>
    <t>3760231365350</t>
  </si>
  <si>
    <t>PEXDEGMACR5GRY</t>
  </si>
  <si>
    <t>EXPRESSION - Pro Models Romain Desgranges - Macro 5 - PU - XXL - 1 - Grey</t>
  </si>
  <si>
    <t>3760231365442</t>
  </si>
  <si>
    <t>PEXDEGMACR5MIN</t>
  </si>
  <si>
    <t>EXPRESSION - Pro Models Romain Desgranges - Macro 5 - PU - XXL - 1 - Mint</t>
  </si>
  <si>
    <t>3760231416632</t>
  </si>
  <si>
    <t>PEXDEGMACR5RED</t>
  </si>
  <si>
    <t>EXPRESSION - Pro Models Romain Desgranges - Macro 5 - PU - XXL - 1 - Red</t>
  </si>
  <si>
    <t>3760231365343</t>
  </si>
  <si>
    <t>PEXDEGMACR5VIO</t>
  </si>
  <si>
    <t>EXPRESSION - Pro Models Romain Desgranges - Macro 5 - PU - XXL - 1 - Violet</t>
  </si>
  <si>
    <t>3760231365435</t>
  </si>
  <si>
    <t>PEXDEGMACR5WHI</t>
  </si>
  <si>
    <t>EXPRESSION - Pro Models Romain Desgranges - Macro 5 - PU - XXL - 1 - White</t>
  </si>
  <si>
    <t>3760231365428</t>
  </si>
  <si>
    <t>PEXDEGMACR5YEL</t>
  </si>
  <si>
    <t>EXPRESSION - Pro Models Romain Desgranges - Macro 5 - PU - XXL - 1 - Yellow</t>
  </si>
  <si>
    <t>3760231365367</t>
  </si>
  <si>
    <t>PEXDEGPIN2BLK</t>
  </si>
  <si>
    <t>EXPRESSION - Pro Models Romain Desgranges - Pinches 2 - PU - XL - 5 - Black</t>
  </si>
  <si>
    <t>3760231365534</t>
  </si>
  <si>
    <t>PEXDEGPIN2BLU</t>
  </si>
  <si>
    <t>EXPRESSION - Pro Models Romain Desgranges - Pinches 2 - PU - XL - 5 - Blue</t>
  </si>
  <si>
    <t>3760231365459</t>
  </si>
  <si>
    <t>PEXDEGPIN2FLG</t>
  </si>
  <si>
    <t>EXPRESSION - Pro Models Romain Desgranges - Pinches 2 - PU - XL - 5 - Fluo Green</t>
  </si>
  <si>
    <t>3760231365527</t>
  </si>
  <si>
    <t>PEXDEGPIN2FLO</t>
  </si>
  <si>
    <t>EXPRESSION - Pro Models Romain Desgranges - Pinches 2 - PU - XL - 5 - Fluo Orange</t>
  </si>
  <si>
    <t>3760231365497</t>
  </si>
  <si>
    <t>PEXDEGPIN2FLP</t>
  </si>
  <si>
    <t>EXPRESSION - Pro Models Romain Desgranges - Pinches 2 - PU - XL - 5 - Fluo Pink</t>
  </si>
  <si>
    <t>3760231365503</t>
  </si>
  <si>
    <t>PEXDEGPIN2FLY</t>
  </si>
  <si>
    <t>EXPRESSION - Pro Models Romain Desgranges - Pinches 2 - PU - XL - 5 - Fluo Yellow</t>
  </si>
  <si>
    <t>3760231365510</t>
  </si>
  <si>
    <t>PEXDEGPIN2GRE</t>
  </si>
  <si>
    <t>EXPRESSION - Pro Models Romain Desgranges - Pinches 2 - PU - XL - 5 - Green</t>
  </si>
  <si>
    <t>3760231365473</t>
  </si>
  <si>
    <t>PEXDEGPIN2GRY</t>
  </si>
  <si>
    <t>EXPRESSION - Pro Models Romain Desgranges - Pinches 2 - PU - XL - 5 - Grey</t>
  </si>
  <si>
    <t>3760231365565</t>
  </si>
  <si>
    <t>PEXDEGPIN2MIN</t>
  </si>
  <si>
    <t>EXPRESSION - Pro Models Romain Desgranges - Pinches 2 - PU - XL - 5 - Mint</t>
  </si>
  <si>
    <t>3760231416649</t>
  </si>
  <si>
    <t>PEXDEGPIN2RED</t>
  </si>
  <si>
    <t>EXPRESSION - Pro Models Romain Desgranges - Pinches 2 - PU - XL - 5 - Red</t>
  </si>
  <si>
    <t>3760231365466</t>
  </si>
  <si>
    <t>PEXDEGPIN2VIO</t>
  </si>
  <si>
    <t>EXPRESSION - Pro Models Romain Desgranges - Pinches 2 - PU - XL - 5 - Violet</t>
  </si>
  <si>
    <t>3760231365558</t>
  </si>
  <si>
    <t>PEXDEGPIN2WHI</t>
  </si>
  <si>
    <t>EXPRESSION - Pro Models Romain Desgranges - Pinches 2 - PU - XL - 5 - White</t>
  </si>
  <si>
    <t>3760231365541</t>
  </si>
  <si>
    <t>PEXDEGPIN2YEL</t>
  </si>
  <si>
    <t>EXPRESSION - Pro Models Romain Desgranges - Pinches 2 - PU - XL - 5 - Yellow</t>
  </si>
  <si>
    <t>3760231365480</t>
  </si>
  <si>
    <t>PEXDESBRI1BLK</t>
  </si>
  <si>
    <t>EXPRESSION - Desert Point - Bridges 1 - PE - XL - 10 - Black</t>
  </si>
  <si>
    <t>3760231377308</t>
  </si>
  <si>
    <t>PEXDESBRI1BLU</t>
  </si>
  <si>
    <t>EXPRESSION - Desert Point - Bridges 1 - PE - XL - 10 - Blue</t>
  </si>
  <si>
    <t>3760231377315</t>
  </si>
  <si>
    <t>PEXDESBRI1FLG</t>
  </si>
  <si>
    <t>EXPRESSION - Desert Point - Bridges 1 - PE - XL - 10 - Fluo Green</t>
  </si>
  <si>
    <t>3760231377322</t>
  </si>
  <si>
    <t>PEXDESBRI1FLO</t>
  </si>
  <si>
    <t>EXPRESSION - Desert Point - Bridges 1 - PE - XL - 10 - Fluo Orange</t>
  </si>
  <si>
    <t>3760231377339</t>
  </si>
  <si>
    <t>PEXDESBRI1FLP</t>
  </si>
  <si>
    <t>EXPRESSION - Desert Point - Bridges 1 - PE - XL - 10 - Fluo Pink</t>
  </si>
  <si>
    <t>3760231377346</t>
  </si>
  <si>
    <t>PEXDESBRI1FLY</t>
  </si>
  <si>
    <t>EXPRESSION - Desert Point - Bridges 1 - PE - XL - 10 - Fluo Yellow</t>
  </si>
  <si>
    <t>3760231377353</t>
  </si>
  <si>
    <t>PEXDESBRI1GRE</t>
  </si>
  <si>
    <t>EXPRESSION - Desert Point - Bridges 1 - PE - XL - 10 - Green</t>
  </si>
  <si>
    <t>3760231377360</t>
  </si>
  <si>
    <t>PEXDESBRI1GRY</t>
  </si>
  <si>
    <t>EXPRESSION - Desert Point - Bridges 1 - PE - XL - 10 - Grey</t>
  </si>
  <si>
    <t>3760231377377</t>
  </si>
  <si>
    <t>PEXDESBRI1MIN</t>
  </si>
  <si>
    <t>EXPRESSION - Desert Point - Bridges 1 - PE - XL - 10 - Mint</t>
  </si>
  <si>
    <t>3760231416656</t>
  </si>
  <si>
    <t>PEXDESBRI1RED</t>
  </si>
  <si>
    <t>EXPRESSION - Desert Point - Bridges 1 - PE - XL - 10 - Red</t>
  </si>
  <si>
    <t>3760231377384</t>
  </si>
  <si>
    <t>PEXDESBRI1VIO</t>
  </si>
  <si>
    <t>EXPRESSION - Desert Point - Bridges 1 - PE - XL - 10 - Violet</t>
  </si>
  <si>
    <t>3760231377391</t>
  </si>
  <si>
    <t>PEXDESBRI1WHI</t>
  </si>
  <si>
    <t>EXPRESSION - Desert Point - Bridges 1 - PE - XL - 10 - White</t>
  </si>
  <si>
    <t>3760231377407</t>
  </si>
  <si>
    <t>PEXDESBRI1YEL</t>
  </si>
  <si>
    <t>EXPRESSION - Desert Point - Bridges 1 - PE - XL - 10 - Yellow</t>
  </si>
  <si>
    <t>3760231377414</t>
  </si>
  <si>
    <t>PEXDESCR1BLK</t>
  </si>
  <si>
    <t>EXPRESSION - Desert Point - Crimps 1 - PE - M - 10 - Black</t>
  </si>
  <si>
    <t>3760231340067</t>
  </si>
  <si>
    <t>PEXDESCR1BLU</t>
  </si>
  <si>
    <t>EXPRESSION - Desert Point - Crimps 1 - PE - M - 10 - Blue</t>
  </si>
  <si>
    <t>3760231339986</t>
  </si>
  <si>
    <t>PEXDESCR1FLG</t>
  </si>
  <si>
    <t>EXPRESSION - Desert Point - Crimps 1 - PE - M - 10 - Fluo Green</t>
  </si>
  <si>
    <t>3760231340050</t>
  </si>
  <si>
    <t>PEXDESCR1FLO</t>
  </si>
  <si>
    <t>EXPRESSION - Desert Point - Crimps 1 - PE - M - 10 - Fluo Orange</t>
  </si>
  <si>
    <t>3760231340029</t>
  </si>
  <si>
    <t>PEXDESCR1FLP</t>
  </si>
  <si>
    <t>EXPRESSION - Desert Point - Crimps 1 - PE - M - 10 - Fluo Pink</t>
  </si>
  <si>
    <t>3760231340036</t>
  </si>
  <si>
    <t>PEXDESCR1FLY</t>
  </si>
  <si>
    <t>EXPRESSION - Desert Point - Crimps 1 - PE - M - 10 - Fluo Yellow</t>
  </si>
  <si>
    <t>3760231340043</t>
  </si>
  <si>
    <t>PEXDESCR1GRE</t>
  </si>
  <si>
    <t>EXPRESSION - Desert Point - Crimps 1 - PE - M - 10 - Green</t>
  </si>
  <si>
    <t>3760231340005</t>
  </si>
  <si>
    <t>PEXDESCR1GRY</t>
  </si>
  <si>
    <t>EXPRESSION - Desert Point - Crimps 1 - PE - M - 10 - Grey</t>
  </si>
  <si>
    <t>3760231340098</t>
  </si>
  <si>
    <t>PEXDESCR1MIN</t>
  </si>
  <si>
    <t>EXPRESSION - Desert Point - Crimps 1 - PE - M - 10 - Mint</t>
  </si>
  <si>
    <t>3760231416663</t>
  </si>
  <si>
    <t>PEXDESCR1RED</t>
  </si>
  <si>
    <t>EXPRESSION - Desert Point - Crimps 1 - PE - M - 10 - Red</t>
  </si>
  <si>
    <t>3760231339993</t>
  </si>
  <si>
    <t>PEXDESCR1VIO</t>
  </si>
  <si>
    <t>EXPRESSION - Desert Point - Crimps 1 - PE - M - 10 - Violet</t>
  </si>
  <si>
    <t>3760231340081</t>
  </si>
  <si>
    <t>PEXDESCR1WHI</t>
  </si>
  <si>
    <t>EXPRESSION - Desert Point - Crimps 1 - PE - M - 10 - White</t>
  </si>
  <si>
    <t>3760231340074</t>
  </si>
  <si>
    <t>PEXDESCR1YEL</t>
  </si>
  <si>
    <t>EXPRESSION - Desert Point - Crimps 1 - PE - M - 10 - Yellow</t>
  </si>
  <si>
    <t>3760231340012</t>
  </si>
  <si>
    <t>PEXDESCR2BLK</t>
  </si>
  <si>
    <t>EXPRESSION - Desert Point - Crimps 2 - PE - S - 20 - Black</t>
  </si>
  <si>
    <t>3760231340180</t>
  </si>
  <si>
    <t>PEXDESCR2BLU</t>
  </si>
  <si>
    <t>EXPRESSION - Desert Point - Crimps 2 - PE - S - 20 - Blue</t>
  </si>
  <si>
    <t>3760231340104</t>
  </si>
  <si>
    <t>PEXDESCR2FLG</t>
  </si>
  <si>
    <t>EXPRESSION - Desert Point - Crimps 2 - PE - S - 20 - Fluo Green</t>
  </si>
  <si>
    <t>3760231340173</t>
  </si>
  <si>
    <t>PEXDESCR2FLO</t>
  </si>
  <si>
    <t>EXPRESSION - Desert Point - Crimps 2 - PE - S - 20 - Fluo Orange</t>
  </si>
  <si>
    <t>3760231340142</t>
  </si>
  <si>
    <t>PEXDESCR2FLP</t>
  </si>
  <si>
    <t>EXPRESSION - Desert Point - Crimps 2 - PE - S - 20 - Fluo Pink</t>
  </si>
  <si>
    <t>3760231340159</t>
  </si>
  <si>
    <t>PEXDESCR2FLY</t>
  </si>
  <si>
    <t>EXPRESSION - Desert Point - Crimps 2 - PE - S - 20 - Fluo Yellow</t>
  </si>
  <si>
    <t>3760231340166</t>
  </si>
  <si>
    <t>PEXDESCR2GRE</t>
  </si>
  <si>
    <t>EXPRESSION - Desert Point - Crimps 2 - PE - S - 20 - Green</t>
  </si>
  <si>
    <t>3760231340128</t>
  </si>
  <si>
    <t>PEXDESCR2GRY</t>
  </si>
  <si>
    <t>EXPRESSION - Desert Point - Crimps 2 - PE - S - 20 - Grey</t>
  </si>
  <si>
    <t>3760231340210</t>
  </si>
  <si>
    <t>PEXDESCR2MIN</t>
  </si>
  <si>
    <t>EXPRESSION - Desert Point - Crimps 2 - PE - S - 20 - Mint</t>
  </si>
  <si>
    <t>3760231416670</t>
  </si>
  <si>
    <t>PEXDESCR2RED</t>
  </si>
  <si>
    <t>EXPRESSION - Desert Point - Crimps 2 - PE - S - 20 - Red</t>
  </si>
  <si>
    <t>3760231340111</t>
  </si>
  <si>
    <t>PEXDESCR2VIO</t>
  </si>
  <si>
    <t>EXPRESSION - Desert Point - Crimps 2 - PE - S - 20 - Violet</t>
  </si>
  <si>
    <t>3760231340203</t>
  </si>
  <si>
    <t>PEXDESCR2WHI</t>
  </si>
  <si>
    <t>EXPRESSION - Desert Point - Crimps 2 - PE - S - 20 - White</t>
  </si>
  <si>
    <t>3760231340197</t>
  </si>
  <si>
    <t>PEXDESCR2YEL</t>
  </si>
  <si>
    <t>EXPRESSION - Desert Point - Crimps 2 - PE - S - 20 - Yellow</t>
  </si>
  <si>
    <t>3760231340135</t>
  </si>
  <si>
    <t>PEXDESEDL1BLK</t>
  </si>
  <si>
    <t>EXPRESSION - Desert Point - Edges L 1 - PE - L - 10 - Black</t>
  </si>
  <si>
    <t>3760231340302</t>
  </si>
  <si>
    <t>PEXDESEDL1BLU</t>
  </si>
  <si>
    <t>EXPRESSION - Desert Point - Edges L 1 - PE - L - 10 - Blue</t>
  </si>
  <si>
    <t>3760231340227</t>
  </si>
  <si>
    <t>PEXDESEDL1FLG</t>
  </si>
  <si>
    <t>EXPRESSION - Desert Point - Edges L 1 - PE - L - 10 - Fluo Green</t>
  </si>
  <si>
    <t>3760231340296</t>
  </si>
  <si>
    <t>PEXDESEDL1FLO</t>
  </si>
  <si>
    <t>EXPRESSION - Desert Point - Edges L 1 - PE - L - 10 - Fluo Orange</t>
  </si>
  <si>
    <t>3760231340265</t>
  </si>
  <si>
    <t>PEXDESEDL1FLP</t>
  </si>
  <si>
    <t>EXPRESSION - Desert Point - Edges L 1 - PE - L - 10 - Fluo Pink</t>
  </si>
  <si>
    <t>3760231340272</t>
  </si>
  <si>
    <t>PEXDESEDL1FLY</t>
  </si>
  <si>
    <t>EXPRESSION - Desert Point - Edges L 1 - PE - L - 10 - Fluo Yellow</t>
  </si>
  <si>
    <t>3760231340289</t>
  </si>
  <si>
    <t>PEXDESEDL1GRE</t>
  </si>
  <si>
    <t>EXPRESSION - Desert Point - Edges L 1 - PE - L - 10 - Green</t>
  </si>
  <si>
    <t>3760231340241</t>
  </si>
  <si>
    <t>PEXDESEDL1GRY</t>
  </si>
  <si>
    <t>EXPRESSION - Desert Point - Edges L 1 - PE - L - 10 - Grey</t>
  </si>
  <si>
    <t>3760231340333</t>
  </si>
  <si>
    <t>PEXDESEDL1MIN</t>
  </si>
  <si>
    <t>EXPRESSION - Desert Point - Edges L 1 - PE - L - 10 - Mint</t>
  </si>
  <si>
    <t>3760231416687</t>
  </si>
  <si>
    <t>PEXDESEDL1RED</t>
  </si>
  <si>
    <t>EXPRESSION - Desert Point - Edges L 1 - PE - L - 10 - Red</t>
  </si>
  <si>
    <t>3760231340234</t>
  </si>
  <si>
    <t>PEXDESEDL1VIO</t>
  </si>
  <si>
    <t>EXPRESSION - Desert Point - Edges L 1 - PE - L - 10 - Violet</t>
  </si>
  <si>
    <t>3760231340326</t>
  </si>
  <si>
    <t>PEXDESEDL1WHI</t>
  </si>
  <si>
    <t>EXPRESSION - Desert Point - Edges L 1 - PE - L - 10 - White</t>
  </si>
  <si>
    <t>3760231340319</t>
  </si>
  <si>
    <t>PEXDESEDL1YEL</t>
  </si>
  <si>
    <t>EXPRESSION - Desert Point - Edges L 1 - PE - L - 10 - Yellow</t>
  </si>
  <si>
    <t>3760231340258</t>
  </si>
  <si>
    <t>PEXDESEDL2BLK</t>
  </si>
  <si>
    <t>EXPRESSION - Desert Point - Edges L 2 - PE - L - 10 - Black</t>
  </si>
  <si>
    <t>3760231340425</t>
  </si>
  <si>
    <t>PEXDESEDL2BLU</t>
  </si>
  <si>
    <t>EXPRESSION - Desert Point - Edges L 2 - PE - L - 10 - Blue</t>
  </si>
  <si>
    <t>3760231340340</t>
  </si>
  <si>
    <t>PEXDESEDL2FLG</t>
  </si>
  <si>
    <t>EXPRESSION - Desert Point - Edges L 2 - PE - L - 10 - Fluo Green</t>
  </si>
  <si>
    <t>3760231340418</t>
  </si>
  <si>
    <t>PEXDESEDL2FLO</t>
  </si>
  <si>
    <t>EXPRESSION - Desert Point - Edges L 2 - PE - L - 10 - Fluo Orange</t>
  </si>
  <si>
    <t>3760231340388</t>
  </si>
  <si>
    <t>PEXDESEDL2FLP</t>
  </si>
  <si>
    <t>EXPRESSION - Desert Point - Edges L 2 - PE - L - 10 - Fluo Pink</t>
  </si>
  <si>
    <t>3760231340395</t>
  </si>
  <si>
    <t>PEXDESEDL2FLY</t>
  </si>
  <si>
    <t>EXPRESSION - Desert Point - Edges L 2 - PE - L - 10 - Fluo Yellow</t>
  </si>
  <si>
    <t>3760231340401</t>
  </si>
  <si>
    <t>PEXDESEDL2GRE</t>
  </si>
  <si>
    <t>EXPRESSION - Desert Point - Edges L 2 - PE - L - 10 - Green</t>
  </si>
  <si>
    <t>3760231340364</t>
  </si>
  <si>
    <t>PEXDESEDL2GRY</t>
  </si>
  <si>
    <t>EXPRESSION - Desert Point - Edges L 2 - PE - L - 10 - Grey</t>
  </si>
  <si>
    <t>3760231340456</t>
  </si>
  <si>
    <t>PEXDESEDL2MIN</t>
  </si>
  <si>
    <t>EXPRESSION - Desert Point - Edges L 2 - PE - L - 10 - Mint</t>
  </si>
  <si>
    <t>3760231416694</t>
  </si>
  <si>
    <t>PEXDESEDL2RED</t>
  </si>
  <si>
    <t>EXPRESSION - Desert Point - Edges L 2 - PE - L - 10 - Red</t>
  </si>
  <si>
    <t>3760231340357</t>
  </si>
  <si>
    <t>PEXDESEDL2VIO</t>
  </si>
  <si>
    <t>EXPRESSION - Desert Point - Edges L 2 - PE - L - 10 - Violet</t>
  </si>
  <si>
    <t>3760231340449</t>
  </si>
  <si>
    <t>PEXDESEDL2WHI</t>
  </si>
  <si>
    <t>EXPRESSION - Desert Point - Edges L 2 - PE - L - 10 - White</t>
  </si>
  <si>
    <t>3760231340432</t>
  </si>
  <si>
    <t>PEXDESEDL2YEL</t>
  </si>
  <si>
    <t>EXPRESSION - Desert Point - Edges L 2 - PE - L - 10 - Yellow</t>
  </si>
  <si>
    <t>3760231340371</t>
  </si>
  <si>
    <t>PEXDESFL1BLK</t>
  </si>
  <si>
    <t>EXPRESSION - Desert Point - Flowers - PU - XXL - 5 - Black</t>
  </si>
  <si>
    <t>3760231342108</t>
  </si>
  <si>
    <t>PEXDESFL1BLU</t>
  </si>
  <si>
    <t>EXPRESSION - Desert Point - Flowers - PU - XXL - 5 - Blue</t>
  </si>
  <si>
    <t>3760231342023</t>
  </si>
  <si>
    <t>PEXDESFL1FLG</t>
  </si>
  <si>
    <t>EXPRESSION - Desert Point - Flowers - PU - XXL - 5 - Fluo Green</t>
  </si>
  <si>
    <t>3760231342092</t>
  </si>
  <si>
    <t>PEXDESFL1FLO</t>
  </si>
  <si>
    <t>EXPRESSION - Desert Point - Flowers - PU - XXL - 5 - Fluo Orange</t>
  </si>
  <si>
    <t>3760231342061</t>
  </si>
  <si>
    <t>PEXDESFL1FLP</t>
  </si>
  <si>
    <t>EXPRESSION - Desert Point - Flowers - PU - XXL - 5 - Fluo Pink</t>
  </si>
  <si>
    <t>3760231342078</t>
  </si>
  <si>
    <t>PEXDESFL1FLY</t>
  </si>
  <si>
    <t>EXPRESSION - Desert Point - Flowers - PU - XXL - 5 - Fluo Yellow</t>
  </si>
  <si>
    <t>3760231342085</t>
  </si>
  <si>
    <t>PEXDESFL1GRE</t>
  </si>
  <si>
    <t>EXPRESSION - Desert Point - Flowers - PU - XXL - 5 - Green</t>
  </si>
  <si>
    <t>3760231342047</t>
  </si>
  <si>
    <t>PEXDESFL1GRY</t>
  </si>
  <si>
    <t>EXPRESSION - Desert Point - Flowers - PU - XXL - 5 - Grey</t>
  </si>
  <si>
    <t>3760231342139</t>
  </si>
  <si>
    <t>PEXDESFL1MIN</t>
  </si>
  <si>
    <t>EXPRESSION - Desert Point - Flowers - PU - XXL - 5 - Mint</t>
  </si>
  <si>
    <t>3760231416700</t>
  </si>
  <si>
    <t>PEXDESFL1RED</t>
  </si>
  <si>
    <t>EXPRESSION - Desert Point - Flowers - PU - XXL - 5 - Red</t>
  </si>
  <si>
    <t>3760231342030</t>
  </si>
  <si>
    <t>PEXDESFL1VIO</t>
  </si>
  <si>
    <t>EXPRESSION - Desert Point - Flowers - PU - XXL - 5 - Violet</t>
  </si>
  <si>
    <t>3760231342122</t>
  </si>
  <si>
    <t>PEXDESFL1WHI</t>
  </si>
  <si>
    <t>EXPRESSION - Desert Point - Flowers - PU - XXL - 5 - White</t>
  </si>
  <si>
    <t>3760231342115</t>
  </si>
  <si>
    <t>PEXDESFL1YEL</t>
  </si>
  <si>
    <t>EXPRESSION - Desert Point - Flowers - PU - XXL - 5 - Yellow</t>
  </si>
  <si>
    <t>3760231342054</t>
  </si>
  <si>
    <t>PEXDESFO1BLK</t>
  </si>
  <si>
    <t>EXPRESSION - Desert Point - Foot 1 - PU - S - 20 - Black</t>
  </si>
  <si>
    <t>3760231341866</t>
  </si>
  <si>
    <t>PEXDESFO1BLU</t>
  </si>
  <si>
    <t>EXPRESSION - Desert Point - Foot 1 - PU - S - 20 - Blue</t>
  </si>
  <si>
    <t>3760231341781</t>
  </si>
  <si>
    <t>PEXDESFO1FLG</t>
  </si>
  <si>
    <t>EXPRESSION - Desert Point - Foot 1 - PU - S - 20 - Fluo Green</t>
  </si>
  <si>
    <t>3760231341859</t>
  </si>
  <si>
    <t>PEXDESFO1FLO</t>
  </si>
  <si>
    <t>EXPRESSION - Desert Point - Foot 1 - PU - S - 20 - Fluo Orange</t>
  </si>
  <si>
    <t>3760231341828</t>
  </si>
  <si>
    <t>PEXDESFO1FLP</t>
  </si>
  <si>
    <t>EXPRESSION - Desert Point - Foot 1 - PU - S - 20 - Fluo Pink</t>
  </si>
  <si>
    <t>3760231341835</t>
  </si>
  <si>
    <t>PEXDESFO1FLY</t>
  </si>
  <si>
    <t>EXPRESSION - Desert Point - Foot 1 - PU - S - 20 - Fluo Yellow</t>
  </si>
  <si>
    <t>3760231341842</t>
  </si>
  <si>
    <t>PEXDESFO1GRE</t>
  </si>
  <si>
    <t>EXPRESSION - Desert Point - Foot 1 - PU - S - 20 - Green</t>
  </si>
  <si>
    <t>3760231341804</t>
  </si>
  <si>
    <t>PEXDESFO1GRY</t>
  </si>
  <si>
    <t>EXPRESSION - Desert Point - Foot 1 - PU - S - 20 - Grey</t>
  </si>
  <si>
    <t>3760231341897</t>
  </si>
  <si>
    <t>PEXDESFO1MIN</t>
  </si>
  <si>
    <t>EXPRESSION - Desert Point - Foot 1 - PU - S - 20 - Mint</t>
  </si>
  <si>
    <t>3760231416717</t>
  </si>
  <si>
    <t>PEXDESFO1RED</t>
  </si>
  <si>
    <t>EXPRESSION - Desert Point - Foot 1 - PU - S - 20 - Red</t>
  </si>
  <si>
    <t>3760231341798</t>
  </si>
  <si>
    <t>PEXDESFO1VIO</t>
  </si>
  <si>
    <t>EXPRESSION - Desert Point - Foot 1 - PU - S - 20 - Violet</t>
  </si>
  <si>
    <t>3760231341880</t>
  </si>
  <si>
    <t>PEXDESFO1WHI</t>
  </si>
  <si>
    <t>EXPRESSION - Desert Point - Foot 1 - PU - S - 20 - White</t>
  </si>
  <si>
    <t>3760231341873</t>
  </si>
  <si>
    <t>PEXDESFO1YEL</t>
  </si>
  <si>
    <t>EXPRESSION - Desert Point - Foot 1 - PU - S - 20 - Yellow</t>
  </si>
  <si>
    <t>3760231341811</t>
  </si>
  <si>
    <t>PEXDESFO2BLK</t>
  </si>
  <si>
    <t>EXPRESSION - Desert Point - Foot 2 - PU - S - 20 - Black</t>
  </si>
  <si>
    <t>3760231341989</t>
  </si>
  <si>
    <t>PEXDESFO2BLU</t>
  </si>
  <si>
    <t>EXPRESSION - Desert Point - Foot 2 - PU - S - 20 - Blue</t>
  </si>
  <si>
    <t>3760231341903</t>
  </si>
  <si>
    <t>PEXDESFO2FLG</t>
  </si>
  <si>
    <t>EXPRESSION - Desert Point - Foot 2 - PU - S - 20 - Fluo Green</t>
  </si>
  <si>
    <t>3760231341972</t>
  </si>
  <si>
    <t>PEXDESFO2FLO</t>
  </si>
  <si>
    <t>EXPRESSION - Desert Point - Foot 2 - PU - S - 20 - Fluo Orange</t>
  </si>
  <si>
    <t>3760231341941</t>
  </si>
  <si>
    <t>PEXDESFO2FLP</t>
  </si>
  <si>
    <t>EXPRESSION - Desert Point - Foot 2 - PU - S - 20 - Fluo Pink</t>
  </si>
  <si>
    <t>3760231341958</t>
  </si>
  <si>
    <t>PEXDESFO2FLY</t>
  </si>
  <si>
    <t>EXPRESSION - Desert Point - Foot 2 - PU - S - 20 - Fluo Yellow</t>
  </si>
  <si>
    <t>3760231341965</t>
  </si>
  <si>
    <t>PEXDESFO2GRE</t>
  </si>
  <si>
    <t>EXPRESSION - Desert Point - Foot 2 - PU - S - 20 - Green</t>
  </si>
  <si>
    <t>3760231341927</t>
  </si>
  <si>
    <t>PEXDESFO2GRY</t>
  </si>
  <si>
    <t>EXPRESSION - Desert Point - Foot 2 - PU - S - 20 - Grey</t>
  </si>
  <si>
    <t>3760231342016</t>
  </si>
  <si>
    <t>PEXDESFO2MIN</t>
  </si>
  <si>
    <t>EXPRESSION - Desert Point - Foot 2 - PU - S - 20 - Mint</t>
  </si>
  <si>
    <t>3760231416724</t>
  </si>
  <si>
    <t>PEXDESFO2RED</t>
  </si>
  <si>
    <t>EXPRESSION - Desert Point - Foot 2 - PU - S - 20 - Red</t>
  </si>
  <si>
    <t>3760231341910</t>
  </si>
  <si>
    <t>PEXDESFO2VIO</t>
  </si>
  <si>
    <t>EXPRESSION - Desert Point - Foot 2 - PU - S - 20 - Violet</t>
  </si>
  <si>
    <t>3760231342009</t>
  </si>
  <si>
    <t>PEXDESFO2WHI</t>
  </si>
  <si>
    <t>EXPRESSION - Desert Point - Foot 2 - PU - S - 20 - White</t>
  </si>
  <si>
    <t>3760231341996</t>
  </si>
  <si>
    <t>PEXDESFO2YEL</t>
  </si>
  <si>
    <t>EXPRESSION - Desert Point - Foot 2 - PU - S - 20 - Yellow</t>
  </si>
  <si>
    <t>3760231341934</t>
  </si>
  <si>
    <t>PEXDESFOO3BLK</t>
  </si>
  <si>
    <t>EXPRESSION - Desert Point - Foot 3 - PE - S - 20 - Black</t>
  </si>
  <si>
    <t>3760231374024</t>
  </si>
  <si>
    <t>PEXDESFOO3BLU</t>
  </si>
  <si>
    <t>EXPRESSION - Desert Point - Foot 3 - PE - S - 20 - Blue</t>
  </si>
  <si>
    <t>3760231373942</t>
  </si>
  <si>
    <t>PEXDESFOO3FLG</t>
  </si>
  <si>
    <t>EXPRESSION - Desert Point - Foot 3 - PE - S - 20 - Fluo Green</t>
  </si>
  <si>
    <t>3760231374017</t>
  </si>
  <si>
    <t>PEXDESFOO3FLO</t>
  </si>
  <si>
    <t>EXPRESSION - Desert Point - Foot 3 - PE - S - 20 - Fluo Orange</t>
  </si>
  <si>
    <t>3760231373980</t>
  </si>
  <si>
    <t>PEXDESFOO3FLP</t>
  </si>
  <si>
    <t>EXPRESSION - Desert Point - Foot 3 - PE - S - 20 - Fluo Pink</t>
  </si>
  <si>
    <t>3760231377469</t>
  </si>
  <si>
    <t>PEXDESFOO3FLY</t>
  </si>
  <si>
    <t>EXPRESSION - Desert Point - Foot 3 - PE - S - 20 - Fluo Yellow</t>
  </si>
  <si>
    <t>3760231374000</t>
  </si>
  <si>
    <t>PEXDESFOO3GRE</t>
  </si>
  <si>
    <t>EXPRESSION - Desert Point - Foot 3 - PE - S - 20 - Green</t>
  </si>
  <si>
    <t>3760231373966</t>
  </si>
  <si>
    <t>PEXDESFOO3GRY</t>
  </si>
  <si>
    <t>EXPRESSION - Desert Point - Foot 3 - PE - S - 20 - Grey</t>
  </si>
  <si>
    <t>3760231374055</t>
  </si>
  <si>
    <t>PEXDESFOO3MIN</t>
  </si>
  <si>
    <t>EXPRESSION - Desert Point - Foot 3 - PE - S - 20 - Mint</t>
  </si>
  <si>
    <t>3760231416731</t>
  </si>
  <si>
    <t>PEXDESFOO3RED</t>
  </si>
  <si>
    <t>EXPRESSION - Desert Point - Foot 3 - PE - S - 20 - Red</t>
  </si>
  <si>
    <t>3760231373959</t>
  </si>
  <si>
    <t>PEXDESFOO3VIO</t>
  </si>
  <si>
    <t>EXPRESSION - Desert Point - Foot 3 - PE - S - 20 - Violet</t>
  </si>
  <si>
    <t>3760231374048</t>
  </si>
  <si>
    <t>PEXDESFOO3WHI</t>
  </si>
  <si>
    <t>EXPRESSION - Desert Point - Foot 3 - PE - S - 20 - White</t>
  </si>
  <si>
    <t>3760231374031</t>
  </si>
  <si>
    <t>PEXDESFOO3YEL</t>
  </si>
  <si>
    <t>EXPRESSION - Desert Point - Foot 3 - PE - S - 20 - Yellow</t>
  </si>
  <si>
    <t>3760231373973</t>
  </si>
  <si>
    <t>PEXDESFOO4BLK</t>
  </si>
  <si>
    <t>EXPRESSION - Desert Point - Foot 4 easy - PE - S - 20 - Black</t>
  </si>
  <si>
    <t>3760231384948</t>
  </si>
  <si>
    <t>PEXDESFOO4BLU</t>
  </si>
  <si>
    <t>EXPRESSION - Desert Point - Foot 4 easy - PE - S - 20 - Blue</t>
  </si>
  <si>
    <t>3760231384955</t>
  </si>
  <si>
    <t>PEXDESFOO4FLG</t>
  </si>
  <si>
    <t>EXPRESSION - Desert Point - Foot 4 easy - PE - S - 20 - Fluo Green</t>
  </si>
  <si>
    <t>3760231384962</t>
  </si>
  <si>
    <t>PEXDESFOO4FLO</t>
  </si>
  <si>
    <t>EXPRESSION - Desert Point - Foot 4 easy - PE - S - 20 - Fluo Orange</t>
  </si>
  <si>
    <t>3760231384979</t>
  </si>
  <si>
    <t>PEXDESFOO4FLP</t>
  </si>
  <si>
    <t>EXPRESSION - Desert Point - Foot 4 easy - PE - S - 20 - Fluo Pink</t>
  </si>
  <si>
    <t>3760231384986</t>
  </si>
  <si>
    <t>PEXDESFOO4FLY</t>
  </si>
  <si>
    <t>EXPRESSION - Desert Point - Foot 4 easy - PE - S - 20 - Fluo Yellow</t>
  </si>
  <si>
    <t>3760231384993</t>
  </si>
  <si>
    <t>PEXDESFOO4GRE</t>
  </si>
  <si>
    <t>EXPRESSION - Desert Point - Foot 4 easy - PE - S - 20 - Green</t>
  </si>
  <si>
    <t>3760231385006</t>
  </si>
  <si>
    <t>PEXDESFOO4GRY</t>
  </si>
  <si>
    <t>EXPRESSION - Desert Point - Foot 4 easy - PE - S - 20 - Grey</t>
  </si>
  <si>
    <t>3760231385013</t>
  </si>
  <si>
    <t>PEXDESFOO4MIN</t>
  </si>
  <si>
    <t>EXPRESSION - Desert Point - Foot 4 easy - PE - S - 20 - Mint</t>
  </si>
  <si>
    <t>3760231416748</t>
  </si>
  <si>
    <t>PEXDESFOO4RED</t>
  </si>
  <si>
    <t>EXPRESSION - Desert Point - Foot 4 easy - PE - S - 20 - Red</t>
  </si>
  <si>
    <t>3760231385020</t>
  </si>
  <si>
    <t>PEXDESFOO4VIO</t>
  </si>
  <si>
    <t>EXPRESSION - Desert Point - Foot 4 easy - PE - S - 20 - Violet</t>
  </si>
  <si>
    <t>3760231385037</t>
  </si>
  <si>
    <t>PEXDESFOO4WHI</t>
  </si>
  <si>
    <t>EXPRESSION - Desert Point - Foot 4 easy - PE - S - 20 - White</t>
  </si>
  <si>
    <t>3760231385044</t>
  </si>
  <si>
    <t>PEXDESFOO4YEL</t>
  </si>
  <si>
    <t>EXPRESSION - Desert Point - Foot 4 easy - PE - S - 20 - Yellow</t>
  </si>
  <si>
    <t>3760231385051</t>
  </si>
  <si>
    <t>PEXDESIED1BLK</t>
  </si>
  <si>
    <t>EXPRESSION - Desert Point - Incut Edges 1 - PE - M - 20 - Black</t>
  </si>
  <si>
    <t>3760231340548</t>
  </si>
  <si>
    <t>PEXDESIED1BLU</t>
  </si>
  <si>
    <t>EXPRESSION - Desert Point - Incut Edges 1 - PE - M - 20 - Blue</t>
  </si>
  <si>
    <t>3760231340463</t>
  </si>
  <si>
    <t>PEXDESIED1FLG</t>
  </si>
  <si>
    <t>EXPRESSION - Desert Point - Incut Edges 1 - PE - M - 20 - Fluo Green</t>
  </si>
  <si>
    <t>3760231340531</t>
  </si>
  <si>
    <t>PEXDESIED1FLO</t>
  </si>
  <si>
    <t>EXPRESSION - Desert Point - Incut Edges 1 - PE - M - 20 - Fluo Orange</t>
  </si>
  <si>
    <t>3760231340500</t>
  </si>
  <si>
    <t>PEXDESIED1FLP</t>
  </si>
  <si>
    <t>EXPRESSION - Desert Point - Incut Edges 1 - PE - M - 20 - Fluo Pink</t>
  </si>
  <si>
    <t>3760231340517</t>
  </si>
  <si>
    <t>PEXDESIED1FLY</t>
  </si>
  <si>
    <t>EXPRESSION - Desert Point - Incut Edges 1 - PE - M - 20 - Fluo Yellow</t>
  </si>
  <si>
    <t>3760231340524</t>
  </si>
  <si>
    <t>PEXDESIED1GRE</t>
  </si>
  <si>
    <t>EXPRESSION - Desert Point - Incut Edges 1 - PE - M - 20 - Green</t>
  </si>
  <si>
    <t>3760231340487</t>
  </si>
  <si>
    <t>PEXDESIED1GRY</t>
  </si>
  <si>
    <t>EXPRESSION - Desert Point - Incut Edges 1 - PE - M - 20 - Grey</t>
  </si>
  <si>
    <t>3760231340579</t>
  </si>
  <si>
    <t>PEXDESIED1MIN</t>
  </si>
  <si>
    <t>EXPRESSION - Desert Point - Incut Edges 1 - PE - M - 20 - Mint</t>
  </si>
  <si>
    <t>3760231416755</t>
  </si>
  <si>
    <t>PEXDESIED1RED</t>
  </si>
  <si>
    <t>EXPRESSION - Desert Point - Incut Edges 1 - PE - M - 20 - Red</t>
  </si>
  <si>
    <t>3760231340470</t>
  </si>
  <si>
    <t>PEXDESIED1VIO</t>
  </si>
  <si>
    <t>EXPRESSION - Desert Point - Incut Edges 1 - PE - M - 20 - Violet</t>
  </si>
  <si>
    <t>3760231340562</t>
  </si>
  <si>
    <t>PEXDESIED1WHI</t>
  </si>
  <si>
    <t>EXPRESSION - Desert Point - Incut Edges 1 - PE - M - 20 - White</t>
  </si>
  <si>
    <t>3760231340555</t>
  </si>
  <si>
    <t>PEXDESIED1YEL</t>
  </si>
  <si>
    <t>EXPRESSION - Desert Point - Incut Edges 1 - PE - M - 20 - Yellow</t>
  </si>
  <si>
    <t>3760231340494</t>
  </si>
  <si>
    <t>PEXDESJUGXL2BLK</t>
  </si>
  <si>
    <t>EXPRESSION - Desert Point - Jugs XL 2 - PE - XL - 5 - Black</t>
  </si>
  <si>
    <t>3760231377544</t>
  </si>
  <si>
    <t>PEXDESJUGXL2BLU</t>
  </si>
  <si>
    <t>EXPRESSION - Desert Point - Jugs XL 2 - PE - XL - 5 - Blue</t>
  </si>
  <si>
    <t>3760231377551</t>
  </si>
  <si>
    <t>PEXDESJUGXL2FLG</t>
  </si>
  <si>
    <t>EXPRESSION - Desert Point - Jugs XL 2 - PE - XL - 5 - Fluo Green</t>
  </si>
  <si>
    <t>3760231377568</t>
  </si>
  <si>
    <t>PEXDESJUGXL2FLO</t>
  </si>
  <si>
    <t>EXPRESSION - Desert Point - Jugs XL 2 - PE - XL - 5 - Fluo Orange</t>
  </si>
  <si>
    <t>3760231377575</t>
  </si>
  <si>
    <t>PEXDESJUGXL2FLP</t>
  </si>
  <si>
    <t>EXPRESSION - Desert Point - Jugs XL 2 - PE - XL - 5 - Fluo Pink</t>
  </si>
  <si>
    <t>3760231377582</t>
  </si>
  <si>
    <t>PEXDESJUGXL2FLY</t>
  </si>
  <si>
    <t>EXPRESSION - Desert Point - Jugs XL 2 - PE - XL - 5 - Fluo Yellow</t>
  </si>
  <si>
    <t>3760231377599</t>
  </si>
  <si>
    <t>PEXDESJUGXL2GRE</t>
  </si>
  <si>
    <t>EXPRESSION - Desert Point - Jugs XL 2 - PE - XL - 5 - Green</t>
  </si>
  <si>
    <t>3760231377605</t>
  </si>
  <si>
    <t>PEXDESJUGXL2GRY</t>
  </si>
  <si>
    <t>EXPRESSION - Desert Point - Jugs XL 2 - PE - XL - 5 - Grey</t>
  </si>
  <si>
    <t>3760231377612</t>
  </si>
  <si>
    <t>PEXDESJUGXL2MIN</t>
  </si>
  <si>
    <t>EXPRESSION - Desert Point - Jugs XL 2 - PE - XL - 5 - Mint</t>
  </si>
  <si>
    <t>3760231416762</t>
  </si>
  <si>
    <t>PEXDESJUGXL2RED</t>
  </si>
  <si>
    <t>EXPRESSION - Desert Point - Jugs XL 2 - PE - XL - 5 - Red</t>
  </si>
  <si>
    <t>3760231377629</t>
  </si>
  <si>
    <t>PEXDESJUGXL2VIO</t>
  </si>
  <si>
    <t>EXPRESSION - Desert Point - Jugs XL 2 - PE - XL - 5 - Violet</t>
  </si>
  <si>
    <t>3760231377636</t>
  </si>
  <si>
    <t>PEXDESJUGXL2WHI</t>
  </si>
  <si>
    <t>EXPRESSION - Desert Point - Jugs XL 2 - PE - XL - 5 - White</t>
  </si>
  <si>
    <t>3760231377643</t>
  </si>
  <si>
    <t>PEXDESJUGXL2YEL</t>
  </si>
  <si>
    <t>EXPRESSION - Desert Point - Jugs XL 2 - PE - XL - 5 - Yellow</t>
  </si>
  <si>
    <t>3760231377650</t>
  </si>
  <si>
    <t>PEXDESJUL1BLK</t>
  </si>
  <si>
    <t>EXPRESSION - Desert Point - Jugs L 1 - PE - L - 10 - Black</t>
  </si>
  <si>
    <t>3760231340661</t>
  </si>
  <si>
    <t>PEXDESJUL1BLU</t>
  </si>
  <si>
    <t>EXPRESSION - Desert Point - Jugs L 1 - PE - L - 10 - Blue</t>
  </si>
  <si>
    <t>3760231340586</t>
  </si>
  <si>
    <t>PEXDESJUL1FLG</t>
  </si>
  <si>
    <t>EXPRESSION - Desert Point - Jugs L 1 - PE - L - 10 - Fluo Green</t>
  </si>
  <si>
    <t>3760231340654</t>
  </si>
  <si>
    <t>PEXDESJUL1FLO</t>
  </si>
  <si>
    <t>EXPRESSION - Desert Point - Jugs L 1 - PE - L - 10 - Fluo Orange</t>
  </si>
  <si>
    <t>3760231340623</t>
  </si>
  <si>
    <t>PEXDESJUL1FLP</t>
  </si>
  <si>
    <t>EXPRESSION - Desert Point - Jugs L 1 - PE - L - 10 - Fluo Pink</t>
  </si>
  <si>
    <t>3760231340630</t>
  </si>
  <si>
    <t>PEXDESJUL1FLY</t>
  </si>
  <si>
    <t>EXPRESSION - Desert Point - Jugs L 1 - PE - L - 10 - Fluo Yellow</t>
  </si>
  <si>
    <t>3760231340647</t>
  </si>
  <si>
    <t>PEXDESJUL1GRE</t>
  </si>
  <si>
    <t>EXPRESSION - Desert Point - Jugs L 1 - PE - L - 10 - Green</t>
  </si>
  <si>
    <t>3760231340609</t>
  </si>
  <si>
    <t>PEXDESJUL1GRY</t>
  </si>
  <si>
    <t>EXPRESSION - Desert Point - Jugs L 1 - PE - L - 10 - Grey</t>
  </si>
  <si>
    <t>3760231340692</t>
  </si>
  <si>
    <t>PEXDESJUL1MIN</t>
  </si>
  <si>
    <t>EXPRESSION - Desert Point - Jugs L 1 - PE - L - 10 - Mint</t>
  </si>
  <si>
    <t>3760231416779</t>
  </si>
  <si>
    <t>PEXDESJUL1RED</t>
  </si>
  <si>
    <t>EXPRESSION - Desert Point - Jugs L 1 - PE - L - 10 - Red</t>
  </si>
  <si>
    <t>3760231340593</t>
  </si>
  <si>
    <t>PEXDESJUL1VIO</t>
  </si>
  <si>
    <t>EXPRESSION - Desert Point - Jugs L 1 - PE - L - 10 - Violet</t>
  </si>
  <si>
    <t>3760231340685</t>
  </si>
  <si>
    <t>PEXDESJUL1WHI</t>
  </si>
  <si>
    <t>EXPRESSION - Desert Point - Jugs L 1 - PE - L - 10 - White</t>
  </si>
  <si>
    <t>3760231340678</t>
  </si>
  <si>
    <t>PEXDESJUL1YEL</t>
  </si>
  <si>
    <t>EXPRESSION - Desert Point - Jugs L 1 - PE - L - 10 - Yellow</t>
  </si>
  <si>
    <t>3760231340616</t>
  </si>
  <si>
    <t>PEXDESJUX1BLK</t>
  </si>
  <si>
    <t>EXPRESSION - Desert Point - Jugs XL 1 - PE - XL - 10 - Black</t>
  </si>
  <si>
    <t>3760231340784</t>
  </si>
  <si>
    <t>PEXDESJUX1BLU</t>
  </si>
  <si>
    <t>EXPRESSION - Desert Point - Jugs XL 1 - PE - XL - 10 - Blue</t>
  </si>
  <si>
    <t>3760231340708</t>
  </si>
  <si>
    <t>PEXDESJUX1FLG</t>
  </si>
  <si>
    <t>EXPRESSION - Desert Point - Jugs XL 1 - PE - XL - 10 - Fluo Green</t>
  </si>
  <si>
    <t>3760231340777</t>
  </si>
  <si>
    <t>PEXDESJUX1FLO</t>
  </si>
  <si>
    <t>EXPRESSION - Desert Point - Jugs XL 1 - PE - XL - 10 - Fluo Orange</t>
  </si>
  <si>
    <t>3760231340746</t>
  </si>
  <si>
    <t>PEXDESJUX1FLP</t>
  </si>
  <si>
    <t>EXPRESSION - Desert Point - Jugs XL 1 - PE - XL - 10 - Fluo Pink</t>
  </si>
  <si>
    <t>3760231340753</t>
  </si>
  <si>
    <t>PEXDESJUX1FLY</t>
  </si>
  <si>
    <t>EXPRESSION - Desert Point - Jugs XL 1 - PE - XL - 10 - Fluo Yellow</t>
  </si>
  <si>
    <t>3760231340760</t>
  </si>
  <si>
    <t>PEXDESJUX1GRE</t>
  </si>
  <si>
    <t>EXPRESSION - Desert Point - Jugs XL 1 - PE - XL - 10 - Green</t>
  </si>
  <si>
    <t>3760231340722</t>
  </si>
  <si>
    <t>PEXDESJUX1GRY</t>
  </si>
  <si>
    <t>EXPRESSION - Desert Point - Jugs XL 1 - PE - XL - 10 - Grey</t>
  </si>
  <si>
    <t>3760231340814</t>
  </si>
  <si>
    <t>PEXDESJUX1MIN</t>
  </si>
  <si>
    <t>EXPRESSION - Desert Point - Jugs XL 1 - PE - XL - 10 - Mint</t>
  </si>
  <si>
    <t>3760231416786</t>
  </si>
  <si>
    <t>PEXDESJUX1RED</t>
  </si>
  <si>
    <t>EXPRESSION - Desert Point - Jugs XL 1 - PE - XL - 10 - Red</t>
  </si>
  <si>
    <t>3760231340715</t>
  </si>
  <si>
    <t>PEXDESJUX1VIO</t>
  </si>
  <si>
    <t>EXPRESSION - Desert Point - Jugs XL 1 - PE - XL - 10 - Violet</t>
  </si>
  <si>
    <t>3760231340807</t>
  </si>
  <si>
    <t>PEXDESJUX1WHI</t>
  </si>
  <si>
    <t>EXPRESSION - Desert Point - Jugs XL 1 - PE - XL - 10 - White</t>
  </si>
  <si>
    <t>3760231340791</t>
  </si>
  <si>
    <t>PEXDESJUX1YEL</t>
  </si>
  <si>
    <t>EXPRESSION - Desert Point - Jugs XL 1 - PE - XL - 10 - Yellow</t>
  </si>
  <si>
    <t>3760231340739</t>
  </si>
  <si>
    <t>PEXDESMCJ1BLK</t>
  </si>
  <si>
    <t>EXPRESSION - Desert Point - Micro Jugs 1 - PE - S - 20 - Black</t>
  </si>
  <si>
    <t>3760231341743</t>
  </si>
  <si>
    <t>PEXDESMCJ1BLU</t>
  </si>
  <si>
    <t>EXPRESSION - Desert Point - Micro Jugs 1 - PE - S - 20 - Blue</t>
  </si>
  <si>
    <t>3760231341668</t>
  </si>
  <si>
    <t>PEXDESMCJ1FLG</t>
  </si>
  <si>
    <t>EXPRESSION - Desert Point - Micro Jugs 1 - PE - S - 20 - Fluo Green</t>
  </si>
  <si>
    <t>3760231341736</t>
  </si>
  <si>
    <t>PEXDESMCJ1FLO</t>
  </si>
  <si>
    <t>EXPRESSION - Desert Point - Micro Jugs 1 - PE - S - 20 - Fluo Orange</t>
  </si>
  <si>
    <t>3760231341705</t>
  </si>
  <si>
    <t>PEXDESMCJ1FLP</t>
  </si>
  <si>
    <t>EXPRESSION - Desert Point - Micro Jugs 1 - PE - S - 20 - Fluo Pink</t>
  </si>
  <si>
    <t>3760231341712</t>
  </si>
  <si>
    <t>PEXDESMCJ1FLY</t>
  </si>
  <si>
    <t>EXPRESSION - Desert Point - Micro Jugs 1 - PE - S - 20 - Fluo Yellow</t>
  </si>
  <si>
    <t>3760231341729</t>
  </si>
  <si>
    <t>PEXDESMCJ1GRE</t>
  </si>
  <si>
    <t>EXPRESSION - Desert Point - Micro Jugs 1 - PE - S - 20 - Green</t>
  </si>
  <si>
    <t>3760231341682</t>
  </si>
  <si>
    <t>PEXDESMCJ1GRY</t>
  </si>
  <si>
    <t>EXPRESSION - Desert Point - Micro Jugs 1 - PE - S - 20 - Grey</t>
  </si>
  <si>
    <t>3760231341774</t>
  </si>
  <si>
    <t>PEXDESMCJ1MIN</t>
  </si>
  <si>
    <t>EXPRESSION - Desert Point - Micro Jugs 1 - PE - S - 20 - Mint</t>
  </si>
  <si>
    <t>3760231416793</t>
  </si>
  <si>
    <t>PEXDESMCJ1RED</t>
  </si>
  <si>
    <t>EXPRESSION - Desert Point - Micro Jugs 1 - PE - S - 20 - Red</t>
  </si>
  <si>
    <t>3760231341675</t>
  </si>
  <si>
    <t>PEXDESMCJ1VIO</t>
  </si>
  <si>
    <t>EXPRESSION - Desert Point - Micro Jugs 1 - PE - S - 20 - Violet</t>
  </si>
  <si>
    <t>3760231341767</t>
  </si>
  <si>
    <t>PEXDESMCJ1WHI</t>
  </si>
  <si>
    <t>EXPRESSION - Desert Point - Micro Jugs 1 - PE - S - 20 - White</t>
  </si>
  <si>
    <t>3760231341750</t>
  </si>
  <si>
    <t>PEXDESMCJ1YEL</t>
  </si>
  <si>
    <t>EXPRESSION - Desert Point - Micro Jugs 1 - PE - S - 20 - Yellow</t>
  </si>
  <si>
    <t>3760231341699</t>
  </si>
  <si>
    <t>PEXDESMFL1BLK</t>
  </si>
  <si>
    <t>EXPRESSION - Desert Point - Mini Flowers 1 - PE - L - 10 - Black</t>
  </si>
  <si>
    <t>3760231340906</t>
  </si>
  <si>
    <t>PEXDESMFL1BLU</t>
  </si>
  <si>
    <t>EXPRESSION - Desert Point - Mini Flowers 1 - PE - L - 10 - Blue</t>
  </si>
  <si>
    <t>3760231340821</t>
  </si>
  <si>
    <t>PEXDESMFL1FLG</t>
  </si>
  <si>
    <t>EXPRESSION - Desert Point - Mini Flowers 1 - PE - L - 10 - Fluo Green</t>
  </si>
  <si>
    <t>3760231340890</t>
  </si>
  <si>
    <t>PEXDESMFL1FLO</t>
  </si>
  <si>
    <t>EXPRESSION - Desert Point - Mini Flowers 1 - PE - L - 10 - Fluo Orange</t>
  </si>
  <si>
    <t>3760231340869</t>
  </si>
  <si>
    <t>PEXDESMFL1FLP</t>
  </si>
  <si>
    <t>EXPRESSION - Desert Point - Mini Flowers 1 - PE - L - 10 - Fluo Pink</t>
  </si>
  <si>
    <t>3760231340876</t>
  </si>
  <si>
    <t>PEXDESMFL1FLY</t>
  </si>
  <si>
    <t>EXPRESSION - Desert Point - Mini Flowers 1 - PE - L - 10 - Fluo Yellow</t>
  </si>
  <si>
    <t>3760231340883</t>
  </si>
  <si>
    <t>PEXDESMFL1GRE</t>
  </si>
  <si>
    <t>EXPRESSION - Desert Point - Mini Flowers 1 - PE - L - 10 - Green</t>
  </si>
  <si>
    <t>3760231340845</t>
  </si>
  <si>
    <t>PEXDESMFL1GRY</t>
  </si>
  <si>
    <t>EXPRESSION - Desert Point - Mini Flowers 1 - PE - L - 10 - Grey</t>
  </si>
  <si>
    <t>3760231340937</t>
  </si>
  <si>
    <t>PEXDESMFL1MIN</t>
  </si>
  <si>
    <t>EXPRESSION - Desert Point - Mini Flowers 1 - PE - L - 10 - Mint</t>
  </si>
  <si>
    <t>3760231416809</t>
  </si>
  <si>
    <t>PEXDESMFL1RED</t>
  </si>
  <si>
    <t>EXPRESSION - Desert Point - Mini Flowers 1 - PE - L - 10 - Red</t>
  </si>
  <si>
    <t>3760231340838</t>
  </si>
  <si>
    <t>PEXDESMFL1VIO</t>
  </si>
  <si>
    <t>EXPRESSION - Desert Point - Mini Flowers 1 - PE - L - 10 - Violet</t>
  </si>
  <si>
    <t>3760231340920</t>
  </si>
  <si>
    <t>PEXDESMFL1WHI</t>
  </si>
  <si>
    <t>EXPRESSION - Desert Point - Mini Flowers 1 - PE - L - 10 - White</t>
  </si>
  <si>
    <t>3760231340913</t>
  </si>
  <si>
    <t>PEXDESMFL1YEL</t>
  </si>
  <si>
    <t>EXPRESSION - Desert Point - Mini Flowers 1 - PE - L - 10 - Yellow</t>
  </si>
  <si>
    <t>3760231340852</t>
  </si>
  <si>
    <t>PEXDESMNJ1BLK</t>
  </si>
  <si>
    <t>EXPRESSION - Desert Point - Mini Jugs 1 - PE - M - 20 - Black</t>
  </si>
  <si>
    <t>3760231341026</t>
  </si>
  <si>
    <t>PEXDESMNJ1BLU</t>
  </si>
  <si>
    <t>EXPRESSION - Desert Point - Mini Jugs 1 - PE - M - 20 - Blue</t>
  </si>
  <si>
    <t>3760231340944</t>
  </si>
  <si>
    <t>PEXDESMNJ1FLG</t>
  </si>
  <si>
    <t>EXPRESSION - Desert Point - Mini Jugs 1 - PE - M - 20 - Fluo Green</t>
  </si>
  <si>
    <t>3760231341019</t>
  </si>
  <si>
    <t>PEXDESMNJ1FLO</t>
  </si>
  <si>
    <t>EXPRESSION - Desert Point - Mini Jugs 1 - PE - M - 20 - Fluo Orange</t>
  </si>
  <si>
    <t>3760231340982</t>
  </si>
  <si>
    <t>PEXDESMNJ1FLP</t>
  </si>
  <si>
    <t>EXPRESSION - Desert Point - Mini Jugs 1 - PE - M - 20 - Fluo Pink</t>
  </si>
  <si>
    <t>3760231340999</t>
  </si>
  <si>
    <t>PEXDESMNJ1FLY</t>
  </si>
  <si>
    <t>EXPRESSION - Desert Point - Mini Jugs 1 - PE - M - 20 - Fluo Yellow</t>
  </si>
  <si>
    <t>3760231341002</t>
  </si>
  <si>
    <t>PEXDESMNJ1GRE</t>
  </si>
  <si>
    <t>EXPRESSION - Desert Point - Mini Jugs 1 - PE - M - 20 - Green</t>
  </si>
  <si>
    <t>3760231340968</t>
  </si>
  <si>
    <t>PEXDESMNJ1GRY</t>
  </si>
  <si>
    <t>EXPRESSION - Desert Point - Mini Jugs 1 - PE - M - 20 - Grey</t>
  </si>
  <si>
    <t>3760231341057</t>
  </si>
  <si>
    <t>PEXDESMNJ1MIN</t>
  </si>
  <si>
    <t>EXPRESSION - Desert Point - Mini Jugs 1 - PE - M - 20 - Mint</t>
  </si>
  <si>
    <t>3760231416816</t>
  </si>
  <si>
    <t>PEXDESMNJ1RED</t>
  </si>
  <si>
    <t>EXPRESSION - Desert Point - Mini Jugs 1 - PE - M - 20 - Red</t>
  </si>
  <si>
    <t>3760231340951</t>
  </si>
  <si>
    <t>PEXDESMNJ1VIO</t>
  </si>
  <si>
    <t>EXPRESSION - Desert Point - Mini Jugs 1 - PE - M - 20 - Violet</t>
  </si>
  <si>
    <t>3760231341040</t>
  </si>
  <si>
    <t>PEXDESMNJ1WHI</t>
  </si>
  <si>
    <t>EXPRESSION - Desert Point - Mini Jugs 1 - PE - M - 20 - White</t>
  </si>
  <si>
    <t>3760231341033</t>
  </si>
  <si>
    <t>PEXDESMNJ1YEL</t>
  </si>
  <si>
    <t>EXPRESSION - Desert Point - Mini Jugs 1 - PE - M - 20 - Yellow</t>
  </si>
  <si>
    <t>3760231340975</t>
  </si>
  <si>
    <t>PEXDESPE1BLK</t>
  </si>
  <si>
    <t>EXPRESSION - Desert Point - Pebbles 1 - PE - L - 10 - Black</t>
  </si>
  <si>
    <t>3760231341149</t>
  </si>
  <si>
    <t>PEXDESPE1BLU</t>
  </si>
  <si>
    <t>EXPRESSION - Desert Point - Pebbles 1 - PE - L - 10 - Blue</t>
  </si>
  <si>
    <t>3760231341064</t>
  </si>
  <si>
    <t>PEXDESPE1FLG</t>
  </si>
  <si>
    <t>EXPRESSION - Desert Point - Pebbles 1 - PE - L - 10 - Fluo Green</t>
  </si>
  <si>
    <t>3760231341132</t>
  </si>
  <si>
    <t>PEXDESPE1FLO</t>
  </si>
  <si>
    <t>EXPRESSION - Desert Point - Pebbles 1 - PE - L - 10 - Fluo Orange</t>
  </si>
  <si>
    <t>3760231341101</t>
  </si>
  <si>
    <t>PEXDESPE1FLP</t>
  </si>
  <si>
    <t>EXPRESSION - Desert Point - Pebbles 1 - PE - L - 10 - Fluo Pink</t>
  </si>
  <si>
    <t>3760231341118</t>
  </si>
  <si>
    <t>PEXDESPE1FLY</t>
  </si>
  <si>
    <t>EXPRESSION - Desert Point - Pebbles 1 - PE - L - 10 - Fluo Yellow</t>
  </si>
  <si>
    <t>3760231341125</t>
  </si>
  <si>
    <t>PEXDESPE1GRE</t>
  </si>
  <si>
    <t>EXPRESSION - Desert Point - Pebbles 1 - PE - L - 10 - Green</t>
  </si>
  <si>
    <t>3760231341088</t>
  </si>
  <si>
    <t>PEXDESPE1GRY</t>
  </si>
  <si>
    <t>EXPRESSION - Desert Point - Pebbles 1 - PE - L - 10 - Grey</t>
  </si>
  <si>
    <t>3760231341170</t>
  </si>
  <si>
    <t>PEXDESPE1MIN</t>
  </si>
  <si>
    <t>EXPRESSION - Desert Point - Pebbles 1 - PE - L - 10 - Mint</t>
  </si>
  <si>
    <t>3760231416823</t>
  </si>
  <si>
    <t>PEXDESPE1RED</t>
  </si>
  <si>
    <t>EXPRESSION - Desert Point - Pebbles 1 - PE - L - 10 - Red</t>
  </si>
  <si>
    <t>3760231341071</t>
  </si>
  <si>
    <t>PEXDESPE1VIO</t>
  </si>
  <si>
    <t>EXPRESSION - Desert Point - Pebbles 1 - PE - L - 10 - Violet</t>
  </si>
  <si>
    <t>3760231341163</t>
  </si>
  <si>
    <t>PEXDESPE1WHI</t>
  </si>
  <si>
    <t>EXPRESSION - Desert Point - Pebbles 1 - PE - L - 10 - White</t>
  </si>
  <si>
    <t>3760231341156</t>
  </si>
  <si>
    <t>PEXDESPE1YEL</t>
  </si>
  <si>
    <t>EXPRESSION - Desert Point - Pebbles 1 - PE - L - 10 - Yellow</t>
  </si>
  <si>
    <t>3760231341095</t>
  </si>
  <si>
    <t>PEXDESPE2BLK</t>
  </si>
  <si>
    <t>EXPRESSION - Desert Point - Pebbles 2 - PE - XL - 5 - Black</t>
  </si>
  <si>
    <t>3760231341262</t>
  </si>
  <si>
    <t>PEXDESPE2BLU</t>
  </si>
  <si>
    <t>EXPRESSION - Desert Point - Pebbles 2 - PE - XL - 5 - Blue</t>
  </si>
  <si>
    <t>3760231341187</t>
  </si>
  <si>
    <t>PEXDESPE2FLG</t>
  </si>
  <si>
    <t>EXPRESSION - Desert Point - Pebbles 2 - PE - XL - 5 - Fluo Green</t>
  </si>
  <si>
    <t>3760231341255</t>
  </si>
  <si>
    <t>PEXDESPE2FLO</t>
  </si>
  <si>
    <t>EXPRESSION - Desert Point - Pebbles 2 - PE - XL - 5 - Fluo Orange</t>
  </si>
  <si>
    <t>3760231341224</t>
  </si>
  <si>
    <t>PEXDESPE2FLP</t>
  </si>
  <si>
    <t>EXPRESSION - Desert Point - Pebbles 2 - PE - XL - 5 - Fluo Pink</t>
  </si>
  <si>
    <t>3760231341231</t>
  </si>
  <si>
    <t>PEXDESPE2FLY</t>
  </si>
  <si>
    <t>EXPRESSION - Desert Point - Pebbles 2 - PE - XL - 5 - Fluo Yellow</t>
  </si>
  <si>
    <t>3760231341248</t>
  </si>
  <si>
    <t>PEXDESPE2GRE</t>
  </si>
  <si>
    <t>EXPRESSION - Desert Point - Pebbles 2 - PE - XL - 5 - Green</t>
  </si>
  <si>
    <t>3760231341200</t>
  </si>
  <si>
    <t>PEXDESPE2GRY</t>
  </si>
  <si>
    <t>EXPRESSION - Desert Point - Pebbles 2 - PE - XL - 5 - Grey</t>
  </si>
  <si>
    <t>3760231341293</t>
  </si>
  <si>
    <t>PEXDESPE2MIN</t>
  </si>
  <si>
    <t>EXPRESSION - Desert Point - Pebbles 2 - PE - XL - 5 - Mint</t>
  </si>
  <si>
    <t>3760231416830</t>
  </si>
  <si>
    <t>PEXDESPE2RED</t>
  </si>
  <si>
    <t>EXPRESSION - Desert Point - Pebbles 2 - PE - XL - 5 - Red</t>
  </si>
  <si>
    <t>3760231341194</t>
  </si>
  <si>
    <t>PEXDESPE2VIO</t>
  </si>
  <si>
    <t>EXPRESSION - Desert Point - Pebbles 2 - PE - XL - 5 - Violet</t>
  </si>
  <si>
    <t>3760231341286</t>
  </si>
  <si>
    <t>PEXDESPE2WHI</t>
  </si>
  <si>
    <t>EXPRESSION - Desert Point - Pebbles 2 - PE - XL - 5 - White</t>
  </si>
  <si>
    <t>3760231341279</t>
  </si>
  <si>
    <t>PEXDESPE2YEL</t>
  </si>
  <si>
    <t>EXPRESSION - Desert Point - Pebbles 2 - PE - XL - 5 - Yellow</t>
  </si>
  <si>
    <t>3760231341217</t>
  </si>
  <si>
    <t>PEXDESPE3BLK</t>
  </si>
  <si>
    <t>EXPRESSION - Desert Point - Pebbles 3 - PE - XL - 5 - Black</t>
  </si>
  <si>
    <t>3760231341385</t>
  </si>
  <si>
    <t>PEXDESPE3BLU</t>
  </si>
  <si>
    <t>EXPRESSION - Desert Point - Pebbles 3 - PE - XL - 5 - Blue</t>
  </si>
  <si>
    <t>3760231341309</t>
  </si>
  <si>
    <t>PEXDESPE3FLG</t>
  </si>
  <si>
    <t>EXPRESSION - Desert Point - Pebbles 3 - PE - XL - 5 - Fluo Green</t>
  </si>
  <si>
    <t>3760231341378</t>
  </si>
  <si>
    <t>PEXDESPE3FLO</t>
  </si>
  <si>
    <t>EXPRESSION - Desert Point - Pebbles 3 - PE - XL - 5 - Fluo Orange</t>
  </si>
  <si>
    <t>3760231341347</t>
  </si>
  <si>
    <t>PEXDESPE3FLP</t>
  </si>
  <si>
    <t>EXPRESSION - Desert Point - Pebbles 3 - PE - XL - 5 - Fluo Pink</t>
  </si>
  <si>
    <t>3760231341354</t>
  </si>
  <si>
    <t>PEXDESPE3FLY</t>
  </si>
  <si>
    <t>EXPRESSION - Desert Point - Pebbles 3 - PE - XL - 5 - Fluo Yellow</t>
  </si>
  <si>
    <t>3760231341361</t>
  </si>
  <si>
    <t>PEXDESPE3GRE</t>
  </si>
  <si>
    <t>EXPRESSION - Desert Point - Pebbles 3 - PE - XL - 5 - Green</t>
  </si>
  <si>
    <t>3760231341323</t>
  </si>
  <si>
    <t>PEXDESPE3GRY</t>
  </si>
  <si>
    <t>EXPRESSION - Desert Point - Pebbles 3 - PE - XL - 5 - Grey</t>
  </si>
  <si>
    <t>3760231341415</t>
  </si>
  <si>
    <t>PEXDESPE3MIN</t>
  </si>
  <si>
    <t>EXPRESSION - Desert Point - Pebbles 3 - PE - XL - 5 - Mint</t>
  </si>
  <si>
    <t>3760231416847</t>
  </si>
  <si>
    <t>PEXDESPE3RED</t>
  </si>
  <si>
    <t>EXPRESSION - Desert Point - Pebbles 3 - PE - XL - 5 - Red</t>
  </si>
  <si>
    <t>3760231341316</t>
  </si>
  <si>
    <t>PEXDESPE3VIO</t>
  </si>
  <si>
    <t>EXPRESSION - Desert Point - Pebbles 3 - PE - XL - 5 - Violet</t>
  </si>
  <si>
    <t>3760231341408</t>
  </si>
  <si>
    <t>PEXDESPE3WHI</t>
  </si>
  <si>
    <t>EXPRESSION - Desert Point - Pebbles 3 - PE - XL - 5 - White</t>
  </si>
  <si>
    <t>3760231341392</t>
  </si>
  <si>
    <t>PEXDESPE3YEL</t>
  </si>
  <si>
    <t>EXPRESSION - Desert Point - Pebbles 3 - PE - XL - 5 - Yellow</t>
  </si>
  <si>
    <t>3760231341330</t>
  </si>
  <si>
    <t>PEXDESPI1BLK</t>
  </si>
  <si>
    <t>EXPRESSION - Desert Point - Pinches 1 - PE - XL - 5 - Black</t>
  </si>
  <si>
    <t>3760231341507</t>
  </si>
  <si>
    <t>PEXDESPI1BLU</t>
  </si>
  <si>
    <t>EXPRESSION - Desert Point - Pinches 1 - PE - XL - 5 - Blue</t>
  </si>
  <si>
    <t>3760231341422</t>
  </si>
  <si>
    <t>PEXDESPI1FLG</t>
  </si>
  <si>
    <t>EXPRESSION - Desert Point - Pinches 1 - PE - XL - 5 - Fluo Green</t>
  </si>
  <si>
    <t>3760231341491</t>
  </si>
  <si>
    <t>PEXDESPI1FLO</t>
  </si>
  <si>
    <t>EXPRESSION - Desert Point - Pinches 1 - PE - XL - 5 - Fluo Orange</t>
  </si>
  <si>
    <t>3760231341460</t>
  </si>
  <si>
    <t>PEXDESPI1FLP</t>
  </si>
  <si>
    <t>EXPRESSION - Desert Point - Pinches 1 - PE - XL - 5 - Fluo Pink</t>
  </si>
  <si>
    <t>3760231341477</t>
  </si>
  <si>
    <t>PEXDESPI1FLY</t>
  </si>
  <si>
    <t>EXPRESSION - Desert Point - Pinches 1 - PE - XL - 5 - Fluo Yellow</t>
  </si>
  <si>
    <t>3760231341484</t>
  </si>
  <si>
    <t>PEXDESPI1GRE</t>
  </si>
  <si>
    <t>EXPRESSION - Desert Point - Pinches 1 - PE - XL - 5 - Green</t>
  </si>
  <si>
    <t>3760231341446</t>
  </si>
  <si>
    <t>PEXDESPI1GRY</t>
  </si>
  <si>
    <t>EXPRESSION - Desert Point - Pinches 1 - PE - XL - 5 - Grey</t>
  </si>
  <si>
    <t>3760231341538</t>
  </si>
  <si>
    <t>PEXDESPI1MIN</t>
  </si>
  <si>
    <t>EXPRESSION - Desert Point - Pinches 1 - PE - XL - 5 - Mint</t>
  </si>
  <si>
    <t>3760231416854</t>
  </si>
  <si>
    <t>PEXDESPI1RED</t>
  </si>
  <si>
    <t>EXPRESSION - Desert Point - Pinches 1 - PE - XL - 5 - Red</t>
  </si>
  <si>
    <t>3760231341439</t>
  </si>
  <si>
    <t>PEXDESPI1VIO</t>
  </si>
  <si>
    <t>EXPRESSION - Desert Point - Pinches 1 - PE - XL - 5 - Violet</t>
  </si>
  <si>
    <t>3760231341514</t>
  </si>
  <si>
    <t>PEXDESPI1WHI</t>
  </si>
  <si>
    <t>EXPRESSION - Desert Point - Pinches 1 - PE - XL - 5 - White</t>
  </si>
  <si>
    <t>3760231396408</t>
  </si>
  <si>
    <t>PEXDESPI1YEL</t>
  </si>
  <si>
    <t>EXPRESSION - Desert Point - Pinches 1 - PE - XL - 5 - Yellow</t>
  </si>
  <si>
    <t>3760231341453</t>
  </si>
  <si>
    <t>PEXDESPI2BLK</t>
  </si>
  <si>
    <t>EXPRESSION - Desert Point - Pinches 2 - PE - XL - 5 - Black</t>
  </si>
  <si>
    <t>3760231341620</t>
  </si>
  <si>
    <t>PEXDESPI2BLU</t>
  </si>
  <si>
    <t>EXPRESSION - Desert Point - Pinches 2 - PE - XL - 5 - Blue</t>
  </si>
  <si>
    <t>3760231341545</t>
  </si>
  <si>
    <t>PEXDESPI2FLG</t>
  </si>
  <si>
    <t>EXPRESSION - Desert Point - Pinches 2 - PE - XL - 5 - Fluo Green</t>
  </si>
  <si>
    <t>3760231341613</t>
  </si>
  <si>
    <t>PEXDESPI2FLO</t>
  </si>
  <si>
    <t>EXPRESSION - Desert Point - Pinches 2 - PE - XL - 5 - Fluo Orange</t>
  </si>
  <si>
    <t>3760231341583</t>
  </si>
  <si>
    <t>PEXDESPI2FLP</t>
  </si>
  <si>
    <t>EXPRESSION - Desert Point - Pinches 2 - PE - XL - 5 - Fluo Pink</t>
  </si>
  <si>
    <t>3760231341590</t>
  </si>
  <si>
    <t>PEXDESPI2FLY</t>
  </si>
  <si>
    <t>EXPRESSION - Desert Point - Pinches 2 - PE - XL - 5 - Fluo Yellow</t>
  </si>
  <si>
    <t>3760231341606</t>
  </si>
  <si>
    <t>PEXDESPI2GRE</t>
  </si>
  <si>
    <t>EXPRESSION - Desert Point - Pinches 2 - PE - XL - 5 - Green</t>
  </si>
  <si>
    <t>3760231341569</t>
  </si>
  <si>
    <t>PEXDESPI2GRY</t>
  </si>
  <si>
    <t>EXPRESSION - Desert Point - Pinches 2 - PE - XL - 5 - Grey</t>
  </si>
  <si>
    <t>3760231341651</t>
  </si>
  <si>
    <t>PEXDESPI2MIN</t>
  </si>
  <si>
    <t>EXPRESSION - Desert Point - Pinches 2 - PE - XL - 5 - Mint</t>
  </si>
  <si>
    <t>3760231416861</t>
  </si>
  <si>
    <t>PEXDESPI2RED</t>
  </si>
  <si>
    <t>EXPRESSION - Desert Point - Pinches 2 - PE - XL - 5 - Red</t>
  </si>
  <si>
    <t>3760231341552</t>
  </si>
  <si>
    <t>PEXDESPI2VIO</t>
  </si>
  <si>
    <t>EXPRESSION - Desert Point - Pinches 2 - PE - XL - 5 - Violet</t>
  </si>
  <si>
    <t>3760231341644</t>
  </si>
  <si>
    <t>PEXDESPI2WHI</t>
  </si>
  <si>
    <t>EXPRESSION - Desert Point - Pinches 2 - PE - XL - 5 - White</t>
  </si>
  <si>
    <t>3760231341637</t>
  </si>
  <si>
    <t>PEXDESPI2YEL</t>
  </si>
  <si>
    <t>EXPRESSION - Desert Point - Pinches 2 - PE - XL - 5 - Yellow</t>
  </si>
  <si>
    <t>3760231341576</t>
  </si>
  <si>
    <t>PEXDESPMIJU2BLK</t>
  </si>
  <si>
    <t>EXPRESSION - Desert Point - Mini Jugs 2 - PE - M - 20 - Black</t>
  </si>
  <si>
    <t>3760231363479</t>
  </si>
  <si>
    <t>PEXDESPMIJU2BLU</t>
  </si>
  <si>
    <t>EXPRESSION - Desert Point - Mini Jugs 2 - PE - M - 20 - Blue</t>
  </si>
  <si>
    <t>3760231363394</t>
  </si>
  <si>
    <t>PEXDESPMIJU2FLG</t>
  </si>
  <si>
    <t>EXPRESSION - Desert Point - Mini Jugs 2 - PE - M - 20 - Fluo Green</t>
  </si>
  <si>
    <t>3760231363462</t>
  </si>
  <si>
    <t>PEXDESPMIJU2FLO</t>
  </si>
  <si>
    <t>EXPRESSION - Desert Point - Mini Jugs 2 - PE - M - 20 - Fluo Orange</t>
  </si>
  <si>
    <t>3760231363431</t>
  </si>
  <si>
    <t>PEXDESPMIJU2FLP</t>
  </si>
  <si>
    <t>EXPRESSION - Desert Point - Mini Jugs 2 - PE - M - 20 - Fluo Pink</t>
  </si>
  <si>
    <t>3760231363448</t>
  </si>
  <si>
    <t>PEXDESPMIJU2FLY</t>
  </si>
  <si>
    <t>EXPRESSION - Desert Point - Mini Jugs 2 - PE - M - 20 - Fluo Yellow</t>
  </si>
  <si>
    <t>3760231363455</t>
  </si>
  <si>
    <t>PEXDESPMIJU2GRE</t>
  </si>
  <si>
    <t>EXPRESSION - Desert Point - Mini Jugs 2 - PE - M - 20 - Green</t>
  </si>
  <si>
    <t>3760231363417</t>
  </si>
  <si>
    <t>PEXDESPMIJU2GRY</t>
  </si>
  <si>
    <t>EXPRESSION - Desert Point - Mini Jugs 2 - PE - M - 20 - Grey</t>
  </si>
  <si>
    <t>3760231363509</t>
  </si>
  <si>
    <t>PEXDESPMIJU2MIN</t>
  </si>
  <si>
    <t>EXPRESSION - Desert Point - Mini Jugs 2 - PE - M - 20 - Mint</t>
  </si>
  <si>
    <t>3760231416878</t>
  </si>
  <si>
    <t>PEXDESPMIJU2RED</t>
  </si>
  <si>
    <t>EXPRESSION - Desert Point - Mini Jugs 2 - PE - M - 20 - Red</t>
  </si>
  <si>
    <t>3760231363400</t>
  </si>
  <si>
    <t>PEXDESPMIJU2VIO</t>
  </si>
  <si>
    <t>EXPRESSION - Desert Point - Mini Jugs 2 - PE - M - 20 - Violet</t>
  </si>
  <si>
    <t>3760231363493</t>
  </si>
  <si>
    <t>PEXDESPMIJU2WHI</t>
  </si>
  <si>
    <t>EXPRESSION - Desert Point - Mini Jugs 2 - PE - M - 20 - White</t>
  </si>
  <si>
    <t>3760231363486</t>
  </si>
  <si>
    <t>PEXDESPMIJU2YEL</t>
  </si>
  <si>
    <t>EXPRESSION - Desert Point - Mini Jugs 2 - PE - M - 20 - Yellow</t>
  </si>
  <si>
    <t>3760231363424</t>
  </si>
  <si>
    <t>PEXDESSCR1BLK</t>
  </si>
  <si>
    <t>EXPRESSION - Desert Point - Screw Ons 1 - PU - M - 10 - Black</t>
  </si>
  <si>
    <t>3760231342221</t>
  </si>
  <si>
    <t>PEXDESSCR1BLU</t>
  </si>
  <si>
    <t>EXPRESSION - Desert Point - Screw Ons 1 - PU - M - 10 - Blue</t>
  </si>
  <si>
    <t>3760231342146</t>
  </si>
  <si>
    <t>PEXDESSCR1FLG</t>
  </si>
  <si>
    <t>EXPRESSION - Desert Point - Screw Ons 1 - PU - M - 10 - Fluo Green</t>
  </si>
  <si>
    <t>3760231342214</t>
  </si>
  <si>
    <t>PEXDESSCR1FLO</t>
  </si>
  <si>
    <t>EXPRESSION - Desert Point - Screw Ons 1 - PU - M - 10 - Fluo Orange</t>
  </si>
  <si>
    <t>3760231342184</t>
  </si>
  <si>
    <t>PEXDESSCR1FLP</t>
  </si>
  <si>
    <t>EXPRESSION - Desert Point - Screw Ons 1 - PU - M - 10 - Fluo Pink</t>
  </si>
  <si>
    <t>3760231342191</t>
  </si>
  <si>
    <t>PEXDESSCR1FLY</t>
  </si>
  <si>
    <t>EXPRESSION - Desert Point - Screw Ons 1 - PU - M - 10 - Fluo Yellow</t>
  </si>
  <si>
    <t>3760231342207</t>
  </si>
  <si>
    <t>PEXDESSCR1GRE</t>
  </si>
  <si>
    <t>EXPRESSION - Desert Point - Screw Ons 1 - PU - M - 10 - Green</t>
  </si>
  <si>
    <t>3760231342160</t>
  </si>
  <si>
    <t>PEXDESSCR1GRY</t>
  </si>
  <si>
    <t>EXPRESSION - Desert Point - Screw Ons 1 - PU - M - 10 - Grey</t>
  </si>
  <si>
    <t>3760231342252</t>
  </si>
  <si>
    <t>PEXDESSCR1MIN</t>
  </si>
  <si>
    <t>EXPRESSION - Desert Point - Screw Ons 1 - PU - M - 10 - Mint</t>
  </si>
  <si>
    <t>3760231416885</t>
  </si>
  <si>
    <t>PEXDESSCR1RED</t>
  </si>
  <si>
    <t>EXPRESSION - Desert Point - Screw Ons 1 - PU - M - 10 - Red</t>
  </si>
  <si>
    <t>3760231342153</t>
  </si>
  <si>
    <t>PEXDESSCR1VIO</t>
  </si>
  <si>
    <t>EXPRESSION - Desert Point - Screw Ons 1 - PU - M - 10 - Violet</t>
  </si>
  <si>
    <t>3760231342245</t>
  </si>
  <si>
    <t>PEXDESSCR1WHI</t>
  </si>
  <si>
    <t>EXPRESSION - Desert Point - Screw Ons 1 - PU - M - 10 - White</t>
  </si>
  <si>
    <t>3760231342238</t>
  </si>
  <si>
    <t>PEXDESSCR1YEL</t>
  </si>
  <si>
    <t>EXPRESSION - Desert Point - Screw Ons 1 - PU - M - 10 - Yellow</t>
  </si>
  <si>
    <t>3760231342177</t>
  </si>
  <si>
    <t>PEXDESSCR2BLK</t>
  </si>
  <si>
    <t>EXPRESSION - Desert Point - Screw Ons 2 - PU - S - 20 - Black</t>
  </si>
  <si>
    <t>3760231355559</t>
  </si>
  <si>
    <t>PEXDESSCR2BLU</t>
  </si>
  <si>
    <t>EXPRESSION - Desert Point - Screw Ons 2 - PU - S - 20 - Blue</t>
  </si>
  <si>
    <t>3760231355474</t>
  </si>
  <si>
    <t>PEXDESSCR2FLG</t>
  </si>
  <si>
    <t>EXPRESSION - Desert Point - Screw Ons 2 - PU - S - 20 - Fluo Green</t>
  </si>
  <si>
    <t>3760231355542</t>
  </si>
  <si>
    <t>PEXDESSCR2FLO</t>
  </si>
  <si>
    <t>EXPRESSION - Desert Point - Screw Ons 2 - PU - S - 20 - Fluo Orange</t>
  </si>
  <si>
    <t>3760231355511</t>
  </si>
  <si>
    <t>PEXDESSCR2FLP</t>
  </si>
  <si>
    <t>EXPRESSION - Desert Point - Screw Ons 2 - PU - S - 20 - Fluo Pink</t>
  </si>
  <si>
    <t>3760231355528</t>
  </si>
  <si>
    <t>PEXDESSCR2FLY</t>
  </si>
  <si>
    <t>EXPRESSION - Desert Point - Screw Ons 2 - PU - S - 20 - Fluo Yellow</t>
  </si>
  <si>
    <t>3760231355535</t>
  </si>
  <si>
    <t>PEXDESSCR2GRE</t>
  </si>
  <si>
    <t>EXPRESSION - Desert Point - Screw Ons 2 - PU - S - 20 - Green</t>
  </si>
  <si>
    <t>3760231355498</t>
  </si>
  <si>
    <t>PEXDESSCR2GRY</t>
  </si>
  <si>
    <t>EXPRESSION - Desert Point - Screw Ons 2 - PU - S - 20 - Grey</t>
  </si>
  <si>
    <t>3760231355580</t>
  </si>
  <si>
    <t>PEXDESSCR2MIN</t>
  </si>
  <si>
    <t>EXPRESSION - Desert Point - Screw Ons 2 - PU - S - 20 - Mint</t>
  </si>
  <si>
    <t>3760231416892</t>
  </si>
  <si>
    <t>PEXDESSCR2RED</t>
  </si>
  <si>
    <t>EXPRESSION - Desert Point - Screw Ons 2 - PU - S - 20 - Red</t>
  </si>
  <si>
    <t>3760231355481</t>
  </si>
  <si>
    <t>PEXDESSCR2VIO</t>
  </si>
  <si>
    <t>EXPRESSION - Desert Point - Screw Ons 2 - PU - S - 20 - Violet</t>
  </si>
  <si>
    <t>3760231355573</t>
  </si>
  <si>
    <t>PEXDESSCR2WHI</t>
  </si>
  <si>
    <t>EXPRESSION - Desert Point - Screw Ons 2 - PU - S - 20 - White</t>
  </si>
  <si>
    <t>3760231355566</t>
  </si>
  <si>
    <t>PEXDESSCR2YEL</t>
  </si>
  <si>
    <t>EXPRESSION - Desert Point - Screw Ons 2 - PU - S - 20 - Yellow</t>
  </si>
  <si>
    <t>3760231355504</t>
  </si>
  <si>
    <t>PEXECPA1BLK</t>
  </si>
  <si>
    <t>EXPRESSION - Eco Pack - Set 1 (Préhensions variées) - PE - Mix - 50 - Black</t>
  </si>
  <si>
    <t>3760231333830</t>
  </si>
  <si>
    <t>PEXECPA1BLU</t>
  </si>
  <si>
    <t>EXPRESSION - Eco Pack - Set 1 (Préhensions variées) - PE - Mix - 50 - Blue</t>
  </si>
  <si>
    <t>3760231333762</t>
  </si>
  <si>
    <t>PEXECPA1FLG</t>
  </si>
  <si>
    <t>EXPRESSION - Eco Pack - Set 1 (Préhensions variées) - PE - Mix - 50 - Fluo Green</t>
  </si>
  <si>
    <t>3760231333748</t>
  </si>
  <si>
    <t>PEXECPA1FLO</t>
  </si>
  <si>
    <t>EXPRESSION - Eco Pack - Set 1 (Préhensions variées) - PE - Mix - 50 - Fluo Orange</t>
  </si>
  <si>
    <t>3760231333724</t>
  </si>
  <si>
    <t>PEXECPA1FLP</t>
  </si>
  <si>
    <t>EXPRESSION - Eco Pack - Set 1 (Préhensions variées) - PE - Mix - 50 - Fluo Pink</t>
  </si>
  <si>
    <t>3760231333731</t>
  </si>
  <si>
    <t>PEXECPA1FLY</t>
  </si>
  <si>
    <t>EXPRESSION - Eco Pack - Set 1 (Préhensions variées) - PE - Mix - 50 - Fluo Yellow</t>
  </si>
  <si>
    <t>3760231333755</t>
  </si>
  <si>
    <t>PEXECPA1GRE</t>
  </si>
  <si>
    <t>EXPRESSION - Eco Pack - Set 1 (Préhensions variées) - PE - Mix - 50 - Green</t>
  </si>
  <si>
    <t>3760231333786</t>
  </si>
  <si>
    <t>PEXECPA1GRY</t>
  </si>
  <si>
    <t>EXPRESSION - Eco Pack - Set 1 (Préhensions variées) - PE - Mix - 50 - Grey</t>
  </si>
  <si>
    <t>3760231333816</t>
  </si>
  <si>
    <t>PEXECPA1MIN</t>
  </si>
  <si>
    <t>EXPRESSION - Eco Pack - Set 1 (Préhensions variées) - PE - Mix - 50 - Mint</t>
  </si>
  <si>
    <t>3760231416908</t>
  </si>
  <si>
    <t>PEXECPA1RED</t>
  </si>
  <si>
    <t>EXPRESSION - Eco Pack - Set 1 (Préhensions variées) - PE - Mix - 50 - Red</t>
  </si>
  <si>
    <t>3760231333779</t>
  </si>
  <si>
    <t>PEXECPA1VIO</t>
  </si>
  <si>
    <t>EXPRESSION - Eco Pack - Set 1 (Préhensions variées) - PE - Mix - 50 - Violet</t>
  </si>
  <si>
    <t>3760231333809</t>
  </si>
  <si>
    <t>PEXECPA1WHI</t>
  </si>
  <si>
    <t>EXPRESSION - Eco Pack - Set 1 (Préhensions variées) - PE - Mix - 50 - White</t>
  </si>
  <si>
    <t>3760231333823</t>
  </si>
  <si>
    <t>PEXECPA1YEL</t>
  </si>
  <si>
    <t>EXPRESSION - Eco Pack - Set 1 (Préhensions variées) - PE - Mix - 50 - Yellow</t>
  </si>
  <si>
    <t>3760231333793</t>
  </si>
  <si>
    <t>PEXECPA2BLK</t>
  </si>
  <si>
    <t>EXPRESSION - Eco Pack - Set 2 (Préhensions variées) - PE - Mix - 50 - Black</t>
  </si>
  <si>
    <t>3760231333953</t>
  </si>
  <si>
    <t>PEXECPA2BLU</t>
  </si>
  <si>
    <t>EXPRESSION - Eco Pack - Set 2 (Préhensions variées) - PE - Mix - 50 - Blue</t>
  </si>
  <si>
    <t>3760231333885</t>
  </si>
  <si>
    <t>PEXECPA2FLG</t>
  </si>
  <si>
    <t>EXPRESSION - Eco Pack - Set 2 (Préhensions variées) - PE - Mix - 50 - Fluo Green</t>
  </si>
  <si>
    <t>3760231333861</t>
  </si>
  <si>
    <t>PEXECPA2FLO</t>
  </si>
  <si>
    <t>EXPRESSION - Eco Pack - Set 2 (Préhensions variées) - PE - Mix - 50 - Fluo Orange</t>
  </si>
  <si>
    <t>3760231333847</t>
  </si>
  <si>
    <t>PEXECPA2FLP</t>
  </si>
  <si>
    <t>EXPRESSION - Eco Pack - Set 2 (Préhensions variées) - PE - Mix - 50 - Fluo Pink</t>
  </si>
  <si>
    <t>3760231333854</t>
  </si>
  <si>
    <t>PEXECPA2FLY</t>
  </si>
  <si>
    <t>EXPRESSION - Eco Pack - Set 2 (Préhensions variées) - PE - Mix - 50 - Fluo Yellow</t>
  </si>
  <si>
    <t>3760231333878</t>
  </si>
  <si>
    <t>PEXECPA2GRE</t>
  </si>
  <si>
    <t>EXPRESSION - Eco Pack - Set 2 (Préhensions variées) - PE - Mix - 50 - Green</t>
  </si>
  <si>
    <t>3760231333908</t>
  </si>
  <si>
    <t>PEXECPA2GRY</t>
  </si>
  <si>
    <t>EXPRESSION - Eco Pack - Set 2 (Préhensions variées) - PE - Mix - 50 - Grey</t>
  </si>
  <si>
    <t>3760231333939</t>
  </si>
  <si>
    <t>PEXECPA2MIN</t>
  </si>
  <si>
    <t>EXPRESSION - Eco Pack - Set 2 (Préhensions variées) - PE - Mix - 50 - Mint</t>
  </si>
  <si>
    <t>3760231416915</t>
  </si>
  <si>
    <t>PEXECPA2RED</t>
  </si>
  <si>
    <t>EXPRESSION - Eco Pack - Set 2 (Préhensions variées) - PE - Mix - 50 - Red</t>
  </si>
  <si>
    <t>3760231333892</t>
  </si>
  <si>
    <t>PEXECPA2VIO</t>
  </si>
  <si>
    <t>EXPRESSION - Eco Pack - Set 2 (Préhensions variées) - PE - Mix - 50 - Violet</t>
  </si>
  <si>
    <t>3760231333922</t>
  </si>
  <si>
    <t>PEXECPA2WHI</t>
  </si>
  <si>
    <t>EXPRESSION - Eco Pack - Set 2 (Préhensions variées) - PE - Mix - 50 - White</t>
  </si>
  <si>
    <t>3760231333946</t>
  </si>
  <si>
    <t>PEXECPA2YEL</t>
  </si>
  <si>
    <t>EXPRESSION - Eco Pack - Set 2 (Préhensions variées) - PE - Mix - 50 - Yellow</t>
  </si>
  <si>
    <t>3760231333915</t>
  </si>
  <si>
    <t>PEXECPA3BLK</t>
  </si>
  <si>
    <t>EXPRESSION - Eco Pack - Set 3 (Préhensions variées) - PE - Mix - 50 - Black</t>
  </si>
  <si>
    <t>3760231334073</t>
  </si>
  <si>
    <t>PEXECPA3BLU</t>
  </si>
  <si>
    <t>EXPRESSION - Eco Pack - Set 3 (Préhensions variées) - PE - Mix - 50 - Blue</t>
  </si>
  <si>
    <t>3760231334004</t>
  </si>
  <si>
    <t>PEXECPA3FLG</t>
  </si>
  <si>
    <t>EXPRESSION - Eco Pack - Set 3 (Préhensions variées) - PE - Mix - 50 - Fluo Green</t>
  </si>
  <si>
    <t>3760231333984</t>
  </si>
  <si>
    <t>PEXECPA3FLO</t>
  </si>
  <si>
    <t>EXPRESSION - Eco Pack - Set 3 (Préhensions variées) - PE - Mix - 50 - Fluo Orange</t>
  </si>
  <si>
    <t>3760231333960</t>
  </si>
  <si>
    <t>PEXECPA3FLP</t>
  </si>
  <si>
    <t>EXPRESSION - Eco Pack - Set 3 (Préhensions variées) - PE - Mix - 50 - Fluo Pink</t>
  </si>
  <si>
    <t>3760231333977</t>
  </si>
  <si>
    <t>PEXECPA3FLY</t>
  </si>
  <si>
    <t>EXPRESSION - Eco Pack - Set 3 (Préhensions variées) - PE - Mix - 50 - Fluo Yellow</t>
  </si>
  <si>
    <t>3760231333991</t>
  </si>
  <si>
    <t>PEXECPA3GRE</t>
  </si>
  <si>
    <t>EXPRESSION - Eco Pack - Set 3 (Préhensions variées) - PE - Mix - 50 - Green</t>
  </si>
  <si>
    <t>3760231334028</t>
  </si>
  <si>
    <t>PEXECPA3GRY</t>
  </si>
  <si>
    <t>EXPRESSION - Eco Pack - Set 3 (Préhensions variées) - PE - Mix - 50 - Grey</t>
  </si>
  <si>
    <t>3760231334059</t>
  </si>
  <si>
    <t>PEXECPA3MIN</t>
  </si>
  <si>
    <t>EXPRESSION - Eco Pack - Set 3 (Préhensions variées) - PE - Mix - 50 - Mint</t>
  </si>
  <si>
    <t>3760231416922</t>
  </si>
  <si>
    <t>PEXECPA3RED</t>
  </si>
  <si>
    <t>EXPRESSION - Eco Pack - Set 3 (Préhensions variées) - PE - Mix - 50 - Red</t>
  </si>
  <si>
    <t>3760231334011</t>
  </si>
  <si>
    <t>PEXECPA3VIO</t>
  </si>
  <si>
    <t>EXPRESSION - Eco Pack - Set 3 (Préhensions variées) - PE - Mix - 50 - Violet</t>
  </si>
  <si>
    <t>3760231334042</t>
  </si>
  <si>
    <t>PEXECPA3WHI</t>
  </si>
  <si>
    <t>EXPRESSION - Eco Pack - Set 3 (Préhensions variées) - PE - Mix - 50 - White</t>
  </si>
  <si>
    <t>3760231334066</t>
  </si>
  <si>
    <t>PEXECPA3YEL</t>
  </si>
  <si>
    <t>EXPRESSION - Eco Pack - Set 3 (Préhensions variées) - PE - Mix - 50 - Yellow</t>
  </si>
  <si>
    <t>3760231334035</t>
  </si>
  <si>
    <t>PEXECPA4BLK</t>
  </si>
  <si>
    <t>EXPRESSION - Eco Pack - Set 4 (Préhensions variées) - PE - Mix - 50 - Black</t>
  </si>
  <si>
    <t>3760231334196</t>
  </si>
  <si>
    <t>PEXECPA4BLU</t>
  </si>
  <si>
    <t>EXPRESSION - Eco Pack - Set 4 (Préhensions variées) - PE - Mix - 50 - Blue</t>
  </si>
  <si>
    <t>3760231334127</t>
  </si>
  <si>
    <t>PEXECPA4FLG</t>
  </si>
  <si>
    <t>EXPRESSION - Eco Pack - Set 4 (Préhensions variées) - PE - Mix - 50 - Fluo Green</t>
  </si>
  <si>
    <t>3760231334103</t>
  </si>
  <si>
    <t>PEXECPA4FLO</t>
  </si>
  <si>
    <t>EXPRESSION - Eco Pack - Set 4 (Préhensions variées) - PE - Mix - 50 - Fluo Orange</t>
  </si>
  <si>
    <t>3760231334080</t>
  </si>
  <si>
    <t>PEXECPA4FLP</t>
  </si>
  <si>
    <t>EXPRESSION - Eco Pack - Set 4 (Préhensions variées) - PE - Mix - 50 - Fluo Pink</t>
  </si>
  <si>
    <t>3760231334097</t>
  </si>
  <si>
    <t>PEXECPA4FLY</t>
  </si>
  <si>
    <t>EXPRESSION - Eco Pack - Set 4 (Préhensions variées) - PE - Mix - 50 - Fluo Yellow</t>
  </si>
  <si>
    <t>3760231334110</t>
  </si>
  <si>
    <t>PEXECPA4GRE</t>
  </si>
  <si>
    <t>EXPRESSION - Eco Pack - Set 4 (Préhensions variées) - PE - Mix - 50 - Green</t>
  </si>
  <si>
    <t>3760231334141</t>
  </si>
  <si>
    <t>PEXECPA4GRY</t>
  </si>
  <si>
    <t>EXPRESSION - Eco Pack - Set 4 (Préhensions variées) - PE - Mix - 50 - Grey</t>
  </si>
  <si>
    <t>3760231334172</t>
  </si>
  <si>
    <t>PEXECPA4MIN</t>
  </si>
  <si>
    <t>EXPRESSION - Eco Pack - Set 4 (Préhensions variées) - PE - Mix - 50 - Mint</t>
  </si>
  <si>
    <t>3760231416939</t>
  </si>
  <si>
    <t>PEXECPA4RED</t>
  </si>
  <si>
    <t>EXPRESSION - Eco Pack - Set 4 (Préhensions variées) - PE - Mix - 50 - Red</t>
  </si>
  <si>
    <t>3760231334134</t>
  </si>
  <si>
    <t>PEXECPA4VIO</t>
  </si>
  <si>
    <t>EXPRESSION - Eco Pack - Set 4 (Préhensions variées) - PE - Mix - 50 - Violet</t>
  </si>
  <si>
    <t>3760231334165</t>
  </si>
  <si>
    <t>PEXECPA4WHI</t>
  </si>
  <si>
    <t>EXPRESSION - Eco Pack - Set 4 (Préhensions variées) - PE - Mix - 50 - White</t>
  </si>
  <si>
    <t>3760231334189</t>
  </si>
  <si>
    <t>PEXECPA4YEL</t>
  </si>
  <si>
    <t>EXPRESSION - Eco Pack - Set 4 (Préhensions variées) - PE - Mix - 50 - Yellow</t>
  </si>
  <si>
    <t>3760231334158</t>
  </si>
  <si>
    <t>PEXECPA5BLK</t>
  </si>
  <si>
    <t>EXPRESSION - Eco Pack - Set 5 (Préhensions variées) - PE - Mix - 50 - Black</t>
  </si>
  <si>
    <t>3760231334318</t>
  </si>
  <si>
    <t>PEXECPA5BLU</t>
  </si>
  <si>
    <t>EXPRESSION - Eco Pack - Set 5 (Préhensions variées) - PE - Mix - 50 - Blue</t>
  </si>
  <si>
    <t>3760231334240</t>
  </si>
  <si>
    <t>PEXECPA5FLG</t>
  </si>
  <si>
    <t>EXPRESSION - Eco Pack - Set 5 (Préhensions variées) - PE - Mix - 50 - Fluo Green</t>
  </si>
  <si>
    <t>3760231334226</t>
  </si>
  <si>
    <t>PEXECPA5FLO</t>
  </si>
  <si>
    <t>EXPRESSION - Eco Pack - Set 5 (Préhensions variées) - PE - Mix - 50 - Fluo Orange</t>
  </si>
  <si>
    <t>3760231334202</t>
  </si>
  <si>
    <t>PEXECPA5FLP</t>
  </si>
  <si>
    <t>EXPRESSION - Eco Pack - Set 5 (Préhensions variées) - PE - Mix - 50 - Fluo Pink</t>
  </si>
  <si>
    <t>3760231334219</t>
  </si>
  <si>
    <t>PEXECPA5FLY</t>
  </si>
  <si>
    <t>EXPRESSION - Eco Pack - Set 5 (Préhensions variées) - PE - Mix - 50 - Fluo Yellow</t>
  </si>
  <si>
    <t>3760231334233</t>
  </si>
  <si>
    <t>PEXECPA5GRE</t>
  </si>
  <si>
    <t>EXPRESSION - Eco Pack - Set 5 (Préhensions variées) - PE - Mix - 50 - Green</t>
  </si>
  <si>
    <t>3760231334264</t>
  </si>
  <si>
    <t>PEXECPA5GRY</t>
  </si>
  <si>
    <t>EXPRESSION - Eco Pack - Set 5 (Préhensions variées) - PE - Mix - 50 - Grey</t>
  </si>
  <si>
    <t>3760231334295</t>
  </si>
  <si>
    <t>PEXECPA5MIN</t>
  </si>
  <si>
    <t>EXPRESSION - Eco Pack - Set 5 (Préhensions variées) - PE - Mix - 50 - Mint</t>
  </si>
  <si>
    <t>3760231416946</t>
  </si>
  <si>
    <t>PEXECPA5RED</t>
  </si>
  <si>
    <t>EXPRESSION - Eco Pack - Set 5 (Préhensions variées) - PE - Mix - 50 - Red</t>
  </si>
  <si>
    <t>3760231334257</t>
  </si>
  <si>
    <t>PEXECPA5VIO</t>
  </si>
  <si>
    <t>EXPRESSION - Eco Pack - Set 5 (Préhensions variées) - PE - Mix - 50 - Violet</t>
  </si>
  <si>
    <t>3760231334288</t>
  </si>
  <si>
    <t>PEXECPA5WHI</t>
  </si>
  <si>
    <t>EXPRESSION - Eco Pack - Set 5 (Préhensions variées) - PE - Mix - 50 - White</t>
  </si>
  <si>
    <t>3760231334301</t>
  </si>
  <si>
    <t>PEXECPA5YEL</t>
  </si>
  <si>
    <t>EXPRESSION - Eco Pack - Set 5 (Préhensions variées) - PE - Mix - 50 - Yellow</t>
  </si>
  <si>
    <t>3760231334271</t>
  </si>
  <si>
    <t>PEXECPA6BLK</t>
  </si>
  <si>
    <t>EXPRESSION - Eco Pack - Set 6 (Préhensions variées) - PE - Mix - 50 - Black</t>
  </si>
  <si>
    <t>3760231334431</t>
  </si>
  <si>
    <t>PEXECPA6BLU</t>
  </si>
  <si>
    <t>EXPRESSION - Eco Pack - Set 6 (Préhensions variées) - PE - Mix - 50 - Blue</t>
  </si>
  <si>
    <t>3760231334363</t>
  </si>
  <si>
    <t>PEXECPA6FLG</t>
  </si>
  <si>
    <t>EXPRESSION - Eco Pack - Set 6 (Préhensions variées) - PE - Mix - 50 - Fluo Green</t>
  </si>
  <si>
    <t>3760231334349</t>
  </si>
  <si>
    <t>PEXECPA6FLO</t>
  </si>
  <si>
    <t>EXPRESSION - Eco Pack - Set 6 (Préhensions variées) - PE - Mix - 50 - Fluo Orange</t>
  </si>
  <si>
    <t>3760231334325</t>
  </si>
  <si>
    <t>PEXECPA6FLP</t>
  </si>
  <si>
    <t>EXPRESSION - Eco Pack - Set 6 (Préhensions variées) - PE - Mix - 50 - Fluo Pink</t>
  </si>
  <si>
    <t>3760231334332</t>
  </si>
  <si>
    <t>PEXECPA6FLY</t>
  </si>
  <si>
    <t>EXPRESSION - Eco Pack - Set 6 (Préhensions variées) - PE - Mix - 50 - Fluo Yellow</t>
  </si>
  <si>
    <t>3760231334356</t>
  </si>
  <si>
    <t>PEXECPA6GRE</t>
  </si>
  <si>
    <t>EXPRESSION - Eco Pack - Set 6 (Préhensions variées) - PE - Mix - 50 - Green</t>
  </si>
  <si>
    <t>3760231334387</t>
  </si>
  <si>
    <t>PEXECPA6GRY</t>
  </si>
  <si>
    <t>EXPRESSION - Eco Pack - Set 6 (Préhensions variées) - PE - Mix - 50 - Grey</t>
  </si>
  <si>
    <t>3760231334417</t>
  </si>
  <si>
    <t>PEXECPA6MIN</t>
  </si>
  <si>
    <t>EXPRESSION - Eco Pack - Set 6 (Préhensions variées) - PE - Mix - 50 - Mint</t>
  </si>
  <si>
    <t>3760231416953</t>
  </si>
  <si>
    <t>PEXECPA6RED</t>
  </si>
  <si>
    <t>EXPRESSION - Eco Pack - Set 6 (Préhensions variées) - PE - Mix - 50 - Red</t>
  </si>
  <si>
    <t>3760231334370</t>
  </si>
  <si>
    <t>PEXECPA6VIO</t>
  </si>
  <si>
    <t>EXPRESSION - Eco Pack - Set 6 (Préhensions variées) - PE - Mix - 50 - Violet</t>
  </si>
  <si>
    <t>3760231334400</t>
  </si>
  <si>
    <t>PEXECPA6WHI</t>
  </si>
  <si>
    <t>EXPRESSION - Eco Pack - Set 6 (Préhensions variées) - PE - Mix - 50 - White</t>
  </si>
  <si>
    <t>3760231334424</t>
  </si>
  <si>
    <t>PEXECPA6YEL</t>
  </si>
  <si>
    <t>EXPRESSION - Eco Pack - Set 6 (Préhensions variées) - PE - Mix - 50 - Yellow</t>
  </si>
  <si>
    <t>3760231334394</t>
  </si>
  <si>
    <t>PEXECPA7BLK</t>
  </si>
  <si>
    <t>EXPRESSION - Eco Pack - Set 7 (Préhensions variées) - PE - Mix - 50 - Black</t>
  </si>
  <si>
    <t>3760231334554</t>
  </si>
  <si>
    <t>PEXECPA7BLU</t>
  </si>
  <si>
    <t>EXPRESSION - Eco Pack - Set 7 (Préhensions variées) - PE - Mix - 50 - Blue</t>
  </si>
  <si>
    <t>3760231334486</t>
  </si>
  <si>
    <t>PEXECPA7FLG</t>
  </si>
  <si>
    <t>EXPRESSION - Eco Pack - Set 7 (Préhensions variées) - PE - Mix - 50 - Fluo Green</t>
  </si>
  <si>
    <t>3760231334462</t>
  </si>
  <si>
    <t>PEXECPA7FLO</t>
  </si>
  <si>
    <t>EXPRESSION - Eco Pack - Set 7 (Préhensions variées) - PE - Mix - 50 - Fluo Orange</t>
  </si>
  <si>
    <t>3760231334448</t>
  </si>
  <si>
    <t>PEXECPA7FLP</t>
  </si>
  <si>
    <t>EXPRESSION - Eco Pack - Set 7 (Préhensions variées) - PE - Mix - 50 - Fluo Pink</t>
  </si>
  <si>
    <t>3760231334455</t>
  </si>
  <si>
    <t>PEXECPA7FLY</t>
  </si>
  <si>
    <t>EXPRESSION - Eco Pack - Set 7 (Préhensions variées) - PE - Mix - 50 - Fluo Yellow</t>
  </si>
  <si>
    <t>3760231334479</t>
  </si>
  <si>
    <t>PEXECPA7GRE</t>
  </si>
  <si>
    <t>EXPRESSION - Eco Pack - Set 7 (Préhensions variées) - PE - Mix - 50 - Green</t>
  </si>
  <si>
    <t>3760231334509</t>
  </si>
  <si>
    <t>PEXECPA7GRY</t>
  </si>
  <si>
    <t>EXPRESSION - Eco Pack - Set 7 (Préhensions variées) - PE - Mix - 50 - Grey</t>
  </si>
  <si>
    <t>3760231334530</t>
  </si>
  <si>
    <t>PEXECPA7MIN</t>
  </si>
  <si>
    <t>EXPRESSION - Eco Pack - Set 7 (Préhensions variées) - PE - Mix - 50 - Mint</t>
  </si>
  <si>
    <t>3760231416960</t>
  </si>
  <si>
    <t>PEXECPA7RED</t>
  </si>
  <si>
    <t>EXPRESSION - Eco Pack - Set 7 (Préhensions variées) - PE - Mix - 50 - Red</t>
  </si>
  <si>
    <t>3760231334493</t>
  </si>
  <si>
    <t>PEXECPA7VIO</t>
  </si>
  <si>
    <t>EXPRESSION - Eco Pack - Set 7 (Préhensions variées) - PE - Mix - 50 - Violet</t>
  </si>
  <si>
    <t>3760231334523</t>
  </si>
  <si>
    <t>PEXECPA7WHI</t>
  </si>
  <si>
    <t>EXPRESSION - Eco Pack - Set 7 (Préhensions variées) - PE - Mix - 50 - White</t>
  </si>
  <si>
    <t>3760231334547</t>
  </si>
  <si>
    <t>PEXECPA7YEL</t>
  </si>
  <si>
    <t>EXPRESSION - Eco Pack - Set 7 (Préhensions variées) - PE - Mix - 50 - Yellow</t>
  </si>
  <si>
    <t>3760231334516</t>
  </si>
  <si>
    <t>PEXECPA8BLK</t>
  </si>
  <si>
    <t>EXPRESSION - Eco Pack - Set 8 (Préhensions variées) - PE - Mix - 50 - Black</t>
  </si>
  <si>
    <t>3760231334677</t>
  </si>
  <si>
    <t>PEXECPA8BLU</t>
  </si>
  <si>
    <t>EXPRESSION - Eco Pack - Set 8 (Préhensions variées) - PE - Mix - 50 - Blue</t>
  </si>
  <si>
    <t>3760231334608</t>
  </si>
  <si>
    <t>PEXECPA8FLG</t>
  </si>
  <si>
    <t>EXPRESSION - Eco Pack - Set 8 (Préhensions variées) - PE - Mix - 50 - Fluo Green</t>
  </si>
  <si>
    <t>3760231334585</t>
  </si>
  <si>
    <t>PEXECPA8FLO</t>
  </si>
  <si>
    <t>EXPRESSION - Eco Pack - Set 8 (Préhensions variées) - PE - Mix - 50 - Fluo Orange</t>
  </si>
  <si>
    <t>3760231334561</t>
  </si>
  <si>
    <t>PEXECPA8FLP</t>
  </si>
  <si>
    <t>EXPRESSION - Eco Pack - Set 8 (Préhensions variées) - PE - Mix - 50 - Fluo Pink</t>
  </si>
  <si>
    <t>3760231334578</t>
  </si>
  <si>
    <t>PEXECPA8FLY</t>
  </si>
  <si>
    <t>EXPRESSION - Eco Pack - Set 8 (Préhensions variées) - PE - Mix - 50 - Fluo Yellow</t>
  </si>
  <si>
    <t>3760231334592</t>
  </si>
  <si>
    <t>PEXECPA8GRE</t>
  </si>
  <si>
    <t>EXPRESSION - Eco Pack - Set 8 (Préhensions variées) - PE - Mix - 50 - Green</t>
  </si>
  <si>
    <t>3760231334622</t>
  </si>
  <si>
    <t>PEXECPA8GRY</t>
  </si>
  <si>
    <t>EXPRESSION - Eco Pack - Set 8 (Préhensions variées) - PE - Mix - 50 - Grey</t>
  </si>
  <si>
    <t>3760231334653</t>
  </si>
  <si>
    <t>PEXECPA8MIN</t>
  </si>
  <si>
    <t>EXPRESSION - Eco Pack - Set 8 (Préhensions variées) - PE - Mix - 50 - Mint</t>
  </si>
  <si>
    <t>3760231416977</t>
  </si>
  <si>
    <t>PEXECPA8RED</t>
  </si>
  <si>
    <t>EXPRESSION - Eco Pack - Set 8 (Préhensions variées) - PE - Mix - 50 - Red</t>
  </si>
  <si>
    <t>3760231334615</t>
  </si>
  <si>
    <t>PEXECPA8VIO</t>
  </si>
  <si>
    <t>EXPRESSION - Eco Pack - Set 8 (Préhensions variées) - PE - Mix - 50 - Violet</t>
  </si>
  <si>
    <t>3760231334646</t>
  </si>
  <si>
    <t>PEXECPA8WHI</t>
  </si>
  <si>
    <t>EXPRESSION - Eco Pack - Set 8 (Préhensions variées) - PE - Mix - 50 - White</t>
  </si>
  <si>
    <t>3760231334660</t>
  </si>
  <si>
    <t>PEXECPA8YEL</t>
  </si>
  <si>
    <t>EXPRESSION - Eco Pack - Set 8 (Préhensions variées) - PE - Mix - 50 - Yellow</t>
  </si>
  <si>
    <t>3760231334639</t>
  </si>
  <si>
    <t>PEXESFLJ1BLK</t>
  </si>
  <si>
    <t>EXPRESSION - Essence - Flat Jugs - PE - L - 5 - Black</t>
  </si>
  <si>
    <t>3760231405087</t>
  </si>
  <si>
    <t>PEXESFLJ1BLU</t>
  </si>
  <si>
    <t>EXPRESSION - Essence - Flat Jugs - PE - L - 5 - Blue</t>
  </si>
  <si>
    <t>3760231390642</t>
  </si>
  <si>
    <t>PEXESFLJ1FLG</t>
  </si>
  <si>
    <t>EXPRESSION - Essence - Flat Jugs - PE - L - 5 - Fluo Green</t>
  </si>
  <si>
    <t>3760231390659</t>
  </si>
  <si>
    <t>PEXESFLJ1FLO</t>
  </si>
  <si>
    <t>EXPRESSION - Essence - Flat Jugs - PE - L - 5 - Fluo Orange</t>
  </si>
  <si>
    <t>3760231390666</t>
  </si>
  <si>
    <t>PEXESFLJ1FLP</t>
  </si>
  <si>
    <t>EXPRESSION - Essence - Flat Jugs - PE - L - 5 - Fluo Pink</t>
  </si>
  <si>
    <t>3760231390673</t>
  </si>
  <si>
    <t>PEXESFLJ1FLY</t>
  </si>
  <si>
    <t>EXPRESSION - Essence - Flat Jugs - PE - L - 5 - Fluo Yellow</t>
  </si>
  <si>
    <t>3760231390680</t>
  </si>
  <si>
    <t>PEXESFLJ1GRE</t>
  </si>
  <si>
    <t>EXPRESSION - Essence - Flat Jugs - PE - L - 5 - Green</t>
  </si>
  <si>
    <t>3760231390697</t>
  </si>
  <si>
    <t>PEXESFLJ1GRY</t>
  </si>
  <si>
    <t>EXPRESSION - Essence - Flat Jugs - PE - L - 5 - Grey</t>
  </si>
  <si>
    <t>3760231390703</t>
  </si>
  <si>
    <t>PEXESFLJ1MIN</t>
  </si>
  <si>
    <t>EXPRESSION - Essence - Flat Jugs - PE - L - 5 - Mint</t>
  </si>
  <si>
    <t>3760231416984</t>
  </si>
  <si>
    <t>PEXESFLJ1RED</t>
  </si>
  <si>
    <t>EXPRESSION - Essence - Flat Jugs - PE - L - 5 - Red</t>
  </si>
  <si>
    <t>3760231390710</t>
  </si>
  <si>
    <t>PEXESFLJ1VIO</t>
  </si>
  <si>
    <t>EXPRESSION - Essence - Flat Jugs - PE - L - 5 - Violet</t>
  </si>
  <si>
    <t>3760231390727</t>
  </si>
  <si>
    <t>PEXESFLJ1WHI</t>
  </si>
  <si>
    <t>EXPRESSION - Essence - Flat Jugs - PE - L - 5 - White</t>
  </si>
  <si>
    <t>3760231390734</t>
  </si>
  <si>
    <t>PEXESFLJ1YEL</t>
  </si>
  <si>
    <t>EXPRESSION - Essence - Flat Jugs - PE - L - 5 - Yellow</t>
  </si>
  <si>
    <t>3760231390741</t>
  </si>
  <si>
    <t>PEXESFO1BLK</t>
  </si>
  <si>
    <t>EXPRESSION - Essence - Foot 1 (Footholds) - PE - S - 20 - Black</t>
  </si>
  <si>
    <t>3760231330112</t>
  </si>
  <si>
    <t>PEXESFO1BLU</t>
  </si>
  <si>
    <t>EXPRESSION - Essence - Foot 1 (Footholds) - PE - S - 20 - Blue</t>
  </si>
  <si>
    <t>3760231330044</t>
  </si>
  <si>
    <t>PEXESFO1FLG</t>
  </si>
  <si>
    <t>EXPRESSION - Essence - Foot 1 (Footholds) - PE - S - 20 - Fluo Green</t>
  </si>
  <si>
    <t>3760231330020</t>
  </si>
  <si>
    <t>PEXESFO1FLO</t>
  </si>
  <si>
    <t>EXPRESSION - Essence - Foot 1 (Footholds) - PE - S - 20 - Fluo Orange</t>
  </si>
  <si>
    <t>3760231330006</t>
  </si>
  <si>
    <t>PEXESFO1FLP</t>
  </si>
  <si>
    <t>EXPRESSION - Essence - Foot 1 (Footholds) - PE - S - 20 - Fluo Pink</t>
  </si>
  <si>
    <t>3760231330013</t>
  </si>
  <si>
    <t>PEXESFO1FLY</t>
  </si>
  <si>
    <t>EXPRESSION - Essence - Foot 1 (Footholds) - PE - S - 20 - Fluo Yellow</t>
  </si>
  <si>
    <t>3760231330037</t>
  </si>
  <si>
    <t>PEXESFO1GRE</t>
  </si>
  <si>
    <t>EXPRESSION - Essence - Foot 1 (Footholds) - PE - S - 20 - Green</t>
  </si>
  <si>
    <t>3760231330068</t>
  </si>
  <si>
    <t>PEXESFO1GRY</t>
  </si>
  <si>
    <t>EXPRESSION - Essence - Foot 1 (Footholds) - PE - S - 20 - Grey</t>
  </si>
  <si>
    <t>3760231330099</t>
  </si>
  <si>
    <t>PEXESFO1MIN</t>
  </si>
  <si>
    <t>EXPRESSION - Essence - Foot 1 (Footholds) - PE - S - 20 - Mint</t>
  </si>
  <si>
    <t>3760231416991</t>
  </si>
  <si>
    <t>PEXESFO1RED</t>
  </si>
  <si>
    <t>EXPRESSION - Essence - Foot 1 (Footholds) - PE - S - 20 - Red</t>
  </si>
  <si>
    <t>3760231330051</t>
  </si>
  <si>
    <t>PEXESFO1VIO</t>
  </si>
  <si>
    <t>EXPRESSION - Essence - Foot 1 (Footholds) - PE - S - 20 - Violet</t>
  </si>
  <si>
    <t>3760231330082</t>
  </si>
  <si>
    <t>PEXESFO1WHI</t>
  </si>
  <si>
    <t>EXPRESSION - Essence - Foot 1 (Footholds) - PE - S - 20 - White</t>
  </si>
  <si>
    <t>3760231330105</t>
  </si>
  <si>
    <t>PEXESFO1YEL</t>
  </si>
  <si>
    <t>EXPRESSION - Essence - Foot 1 (Footholds) - PE - S - 20 - Yellow</t>
  </si>
  <si>
    <t>3760231330075</t>
  </si>
  <si>
    <t>PEXESFO2BLK</t>
  </si>
  <si>
    <t>EXPRESSION - Essence - Foot 2 (Footholds) - PE - S - 20 - Black</t>
  </si>
  <si>
    <t>3760231330235</t>
  </si>
  <si>
    <t>PEXESFO2BLU</t>
  </si>
  <si>
    <t>EXPRESSION - Essence - Foot 2 (Footholds) - PE - S - 20 - Blue</t>
  </si>
  <si>
    <t>3760231330167</t>
  </si>
  <si>
    <t>PEXESFO2FLG</t>
  </si>
  <si>
    <t>EXPRESSION - Essence - Foot 2 (Footholds) - PE - S - 20 - Fluo Green</t>
  </si>
  <si>
    <t>3760231330143</t>
  </si>
  <si>
    <t>PEXESFO2FLO</t>
  </si>
  <si>
    <t>EXPRESSION - Essence - Foot 2 (Footholds) - PE - S - 20 - Fluo Orange</t>
  </si>
  <si>
    <t>3760231330129</t>
  </si>
  <si>
    <t>PEXESFO2FLP</t>
  </si>
  <si>
    <t>EXPRESSION - Essence - Foot 2 (Footholds) - PE - S - 20 - Fluo Pink</t>
  </si>
  <si>
    <t>3760231330136</t>
  </si>
  <si>
    <t>PEXESFO2FLY</t>
  </si>
  <si>
    <t>EXPRESSION - Essence - Foot 2 (Footholds) - PE - S - 20 - Fluo Yellow</t>
  </si>
  <si>
    <t>3760231330150</t>
  </si>
  <si>
    <t>PEXESFO2GRE</t>
  </si>
  <si>
    <t>EXPRESSION - Essence - Foot 2 (Footholds) - PE - S - 20 - Green</t>
  </si>
  <si>
    <t>3760231330181</t>
  </si>
  <si>
    <t>PEXESFO2GRY</t>
  </si>
  <si>
    <t>EXPRESSION - Essence - Foot 2 (Footholds) - PE - S - 20 - Grey</t>
  </si>
  <si>
    <t>3760231330211</t>
  </si>
  <si>
    <t>PEXESFO2MIN</t>
  </si>
  <si>
    <t>EXPRESSION - Essence - Foot 2 (Footholds) - PE - S - 20 - Mint</t>
  </si>
  <si>
    <t>3760231417004</t>
  </si>
  <si>
    <t>PEXESFO2RED</t>
  </si>
  <si>
    <t>EXPRESSION - Essence - Foot 2 (Footholds) - PE - S - 20 - Red</t>
  </si>
  <si>
    <t>3760231330174</t>
  </si>
  <si>
    <t>PEXESFO2VIO</t>
  </si>
  <si>
    <t>EXPRESSION - Essence - Foot 2 (Footholds) - PE - S - 20 - Violet</t>
  </si>
  <si>
    <t>3760231330204</t>
  </si>
  <si>
    <t>PEXESFO2WHI</t>
  </si>
  <si>
    <t>EXPRESSION - Essence - Foot 2 (Footholds) - PE - S - 20 - White</t>
  </si>
  <si>
    <t>3760231330228</t>
  </si>
  <si>
    <t>PEXESFO2YEL</t>
  </si>
  <si>
    <t>EXPRESSION - Essence - Foot 2 (Footholds) - PE - S - 20 - Yellow</t>
  </si>
  <si>
    <t>3760231330198</t>
  </si>
  <si>
    <t>PEXESFO3BLK</t>
  </si>
  <si>
    <t>EXPRESSION - Essence - Foot 3 (Footholds) - PE - S - 20 - Black</t>
  </si>
  <si>
    <t>3760231346908</t>
  </si>
  <si>
    <t>PEXESFO3BLU</t>
  </si>
  <si>
    <t>EXPRESSION - Essence - Foot 3 (Footholds) - PE - S - 20 - Blue</t>
  </si>
  <si>
    <t>3760231346915</t>
  </si>
  <si>
    <t>PEXESFO3FLG</t>
  </si>
  <si>
    <t>EXPRESSION - Essence - Foot 3 (Footholds) - PE - S - 20 - Fluo Green</t>
  </si>
  <si>
    <t>3760231346939</t>
  </si>
  <si>
    <t>PEXESFO3FLO</t>
  </si>
  <si>
    <t>EXPRESSION - Essence - Foot 3 (Footholds) - PE - S - 20 - Fluo Orange</t>
  </si>
  <si>
    <t>3760231346946</t>
  </si>
  <si>
    <t>PEXESFO3FLP</t>
  </si>
  <si>
    <t>EXPRESSION - Essence - Foot 3 (Footholds) - PE - S - 20 - Fluo Pink</t>
  </si>
  <si>
    <t>3760231346953</t>
  </si>
  <si>
    <t>PEXESFO3FLY</t>
  </si>
  <si>
    <t>EXPRESSION - Essence - Foot 3 (Footholds) - PE - S - 20 - Fluo Yellow</t>
  </si>
  <si>
    <t>3760231346960</t>
  </si>
  <si>
    <t>PEXESFO3GRE</t>
  </si>
  <si>
    <t>EXPRESSION - Essence - Foot 3 (Footholds) - PE - S - 20 - Green</t>
  </si>
  <si>
    <t>3760231346977</t>
  </si>
  <si>
    <t>PEXESFO3GRY</t>
  </si>
  <si>
    <t>EXPRESSION - Essence - Foot 3 (Footholds) - PE - S - 20 - Grey</t>
  </si>
  <si>
    <t>3760231346984</t>
  </si>
  <si>
    <t>PEXESFO3MIN</t>
  </si>
  <si>
    <t>EXPRESSION - Essence - Foot 3 (Footholds) - PE - S - 20 - Mint</t>
  </si>
  <si>
    <t>3760231417011</t>
  </si>
  <si>
    <t>PEXESFO3RED</t>
  </si>
  <si>
    <t>EXPRESSION - Essence - Foot 3 (Footholds) - PE - S - 20 - Red</t>
  </si>
  <si>
    <t>3760231346991</t>
  </si>
  <si>
    <t>PEXESFO3VIO</t>
  </si>
  <si>
    <t>EXPRESSION - Essence - Foot 3 (Footholds) - PE - S - 20 - Violet</t>
  </si>
  <si>
    <t>3760231347004</t>
  </si>
  <si>
    <t>PEXESFO3WHI</t>
  </si>
  <si>
    <t>EXPRESSION - Essence - Foot 3 (Footholds) - PE - S - 20 - White</t>
  </si>
  <si>
    <t>3760231347011</t>
  </si>
  <si>
    <t>PEXESFO3YEL</t>
  </si>
  <si>
    <t>EXPRESSION - Essence - Foot 3 (Footholds) - PE - S - 20 - Yellow</t>
  </si>
  <si>
    <t>3760231347028</t>
  </si>
  <si>
    <t>PEXESGL1BLK</t>
  </si>
  <si>
    <t>EXPRESSION - Essence - Good L 1 (Jugs) - PE - L - 10 - Black</t>
  </si>
  <si>
    <t>3760231330952</t>
  </si>
  <si>
    <t>PEXESGL1BLU</t>
  </si>
  <si>
    <t>EXPRESSION - Essence - Good L 1 (Jugs) - PE - L - 10 - Blue</t>
  </si>
  <si>
    <t>3760231330884</t>
  </si>
  <si>
    <t>PEXESGL1FLG</t>
  </si>
  <si>
    <t>EXPRESSION - Essence - Good L 1 (Jugs) - PE - L - 10 - Fluo Green</t>
  </si>
  <si>
    <t>3760231330860</t>
  </si>
  <si>
    <t>PEXESGL1FLO</t>
  </si>
  <si>
    <t>EXPRESSION - Essence - Good L 1 (Jugs) - PE - L - 10 - Fluo Orange</t>
  </si>
  <si>
    <t>3760231330846</t>
  </si>
  <si>
    <t>PEXESGL1FLP</t>
  </si>
  <si>
    <t>EXPRESSION - Essence - Good L 1 (Jugs) - PE - L - 10 - Fluo Pink</t>
  </si>
  <si>
    <t>3760231330853</t>
  </si>
  <si>
    <t>PEXESGL1FLY</t>
  </si>
  <si>
    <t>EXPRESSION - Essence - Good L 1 (Jugs) - PE - L - 10 - Fluo Yellow</t>
  </si>
  <si>
    <t>3760231330877</t>
  </si>
  <si>
    <t>PEXESGL1GRE</t>
  </si>
  <si>
    <t>EXPRESSION - Essence - Good L 1 (Jugs) - PE - L - 10 - Green</t>
  </si>
  <si>
    <t>3760231330907</t>
  </si>
  <si>
    <t>PEXESGL1GRY</t>
  </si>
  <si>
    <t>EXPRESSION - Essence - Good L 1 (Jugs) - PE - L - 10 - Grey</t>
  </si>
  <si>
    <t>3760231330938</t>
  </si>
  <si>
    <t>PEXESGL1MIN</t>
  </si>
  <si>
    <t>EXPRESSION - Essence - Good L 1 (Jugs) - PE - L - 10 - Mint</t>
  </si>
  <si>
    <t>3760231417028</t>
  </si>
  <si>
    <t>PEXESGL1RED</t>
  </si>
  <si>
    <t>EXPRESSION - Essence - Good L 1 (Jugs) - PE - L - 10 - Red</t>
  </si>
  <si>
    <t>3760231330891</t>
  </si>
  <si>
    <t>PEXESGL1VIO</t>
  </si>
  <si>
    <t>EXPRESSION - Essence - Good L 1 (Jugs) - PE - L - 10 - Violet</t>
  </si>
  <si>
    <t>3760231330921</t>
  </si>
  <si>
    <t>PEXESGL1WHI</t>
  </si>
  <si>
    <t>EXPRESSION - Essence - Good L 1 (Jugs) - PE - L - 10 - White</t>
  </si>
  <si>
    <t>3760231330945</t>
  </si>
  <si>
    <t>PEXESGL1YEL</t>
  </si>
  <si>
    <t>EXPRESSION - Essence - Good L 1 (Jugs) - PE - L - 10 - Yellow</t>
  </si>
  <si>
    <t>3760231330914</t>
  </si>
  <si>
    <t>PEXESGL2BLK</t>
  </si>
  <si>
    <t>EXPRESSION - Essence - Good L 2 (Jugs) - PE - L - 10 - Black</t>
  </si>
  <si>
    <t>3760231331072</t>
  </si>
  <si>
    <t>PEXESGL2BLU</t>
  </si>
  <si>
    <t>EXPRESSION - Essence - Good L 2 (Jugs) - PE - L - 10 - Blue</t>
  </si>
  <si>
    <t>3760231331003</t>
  </si>
  <si>
    <t>PEXESGL2FLG</t>
  </si>
  <si>
    <t>EXPRESSION - Essence - Good L 2 (Jugs) - PE - L - 10 - Fluo Green</t>
  </si>
  <si>
    <t>3760231330983</t>
  </si>
  <si>
    <t>PEXESGL2FLO</t>
  </si>
  <si>
    <t>EXPRESSION - Essence - Good L 2 (Jugs) - PE - L - 10 - Fluo Orange</t>
  </si>
  <si>
    <t>3760231330969</t>
  </si>
  <si>
    <t>PEXESGL2FLP</t>
  </si>
  <si>
    <t>EXPRESSION - Essence - Good L 2 (Jugs) - PE - L - 10 - Fluo Pink</t>
  </si>
  <si>
    <t>3760231330976</t>
  </si>
  <si>
    <t>PEXESGL2FLY</t>
  </si>
  <si>
    <t>EXPRESSION - Essence - Good L 2 (Jugs) - PE - L - 10 - Fluo Yellow</t>
  </si>
  <si>
    <t>3760231330990</t>
  </si>
  <si>
    <t>PEXESGL2GRE</t>
  </si>
  <si>
    <t>EXPRESSION - Essence - Good L 2 (Jugs) - PE - L - 10 - Green</t>
  </si>
  <si>
    <t>3760231331027</t>
  </si>
  <si>
    <t>PEXESGL2GRY</t>
  </si>
  <si>
    <t>EXPRESSION - Essence - Good L 2 (Jugs) - PE - L - 10 - Grey</t>
  </si>
  <si>
    <t>3760231331058</t>
  </si>
  <si>
    <t>PEXESGL2MIN</t>
  </si>
  <si>
    <t>EXPRESSION - Essence - Good L 2 (Jugs) - PE - L - 10 - Mint</t>
  </si>
  <si>
    <t>3760231417035</t>
  </si>
  <si>
    <t>PEXESGL2RED</t>
  </si>
  <si>
    <t>EXPRESSION - Essence - Good L 2 (Jugs) - PE - L - 10 - Red</t>
  </si>
  <si>
    <t>3760231331010</t>
  </si>
  <si>
    <t>PEXESGL2VIO</t>
  </si>
  <si>
    <t>EXPRESSION - Essence - Good L 2 (Jugs) - PE - L - 10 - Violet</t>
  </si>
  <si>
    <t>3760231331041</t>
  </si>
  <si>
    <t>PEXESGL2WHI</t>
  </si>
  <si>
    <t>EXPRESSION - Essence - Good L 2 (Jugs) - PE - L - 10 - White</t>
  </si>
  <si>
    <t>3760231331065</t>
  </si>
  <si>
    <t>PEXESGL2YEL</t>
  </si>
  <si>
    <t>EXPRESSION - Essence - Good L 2 (Jugs) - PE - L - 10 - Yellow</t>
  </si>
  <si>
    <t>3760231331034</t>
  </si>
  <si>
    <t>PEXESGL3BLK</t>
  </si>
  <si>
    <t>EXPRESSION - Essence - Good L 3 (Jugs) - PE - L - 10 - Black</t>
  </si>
  <si>
    <t>3760231331195</t>
  </si>
  <si>
    <t>PEXESGL3BLU</t>
  </si>
  <si>
    <t>EXPRESSION - Essence - Good L 3 (Jugs) - PE - L - 10 - Blue</t>
  </si>
  <si>
    <t>3760231331126</t>
  </si>
  <si>
    <t>PEXESGL3FLG</t>
  </si>
  <si>
    <t>EXPRESSION - Essence - Good L 3 (Jugs) - PE - L - 10 - Fluo Green</t>
  </si>
  <si>
    <t>3760231331102</t>
  </si>
  <si>
    <t>PEXESGL3FLO</t>
  </si>
  <si>
    <t>EXPRESSION - Essence - Good L 3 (Jugs) - PE - L - 10 - Fluo Orange</t>
  </si>
  <si>
    <t>3760231331089</t>
  </si>
  <si>
    <t>PEXESGL3FLP</t>
  </si>
  <si>
    <t>EXPRESSION - Essence - Good L 3 (Jugs) - PE - L - 10 - Fluo Pink</t>
  </si>
  <si>
    <t>3760231331096</t>
  </si>
  <si>
    <t>PEXESGL3FLY</t>
  </si>
  <si>
    <t>EXPRESSION - Essence - Good L 3 (Jugs) - PE - L - 10 - Fluo Yellow</t>
  </si>
  <si>
    <t>3760231331119</t>
  </si>
  <si>
    <t>PEXESGL3GRE</t>
  </si>
  <si>
    <t>EXPRESSION - Essence - Good L 3 (Jugs) - PE - L - 10 - Green</t>
  </si>
  <si>
    <t>3760231331140</t>
  </si>
  <si>
    <t>PEXESGL3GRY</t>
  </si>
  <si>
    <t>EXPRESSION - Essence - Good L 3 (Jugs) - PE - L - 10 - Grey</t>
  </si>
  <si>
    <t>3760231331171</t>
  </si>
  <si>
    <t>PEXESGL3MIN</t>
  </si>
  <si>
    <t>EXPRESSION - Essence - Good L 3 (Jugs) - PE - L - 10 - Mint</t>
  </si>
  <si>
    <t>3760231417042</t>
  </si>
  <si>
    <t>PEXESGL3RED</t>
  </si>
  <si>
    <t>EXPRESSION - Essence - Good L 3 (Jugs) - PE - L - 10 - Red</t>
  </si>
  <si>
    <t>3760231331133</t>
  </si>
  <si>
    <t>PEXESGL3VIO</t>
  </si>
  <si>
    <t>EXPRESSION - Essence - Good L 3 (Jugs) - PE - L - 10 - Violet</t>
  </si>
  <si>
    <t>3760231331164</t>
  </si>
  <si>
    <t>PEXESGL3WHI</t>
  </si>
  <si>
    <t>EXPRESSION - Essence - Good L 3 (Jugs) - PE - L - 10 - White</t>
  </si>
  <si>
    <t>3760231331188</t>
  </si>
  <si>
    <t>PEXESGL3YEL</t>
  </si>
  <si>
    <t>EXPRESSION - Essence - Good L 3 (Jugs) - PE - L - 10 - Yellow</t>
  </si>
  <si>
    <t>3760231331157</t>
  </si>
  <si>
    <t>PEXESGL4BLK</t>
  </si>
  <si>
    <t>EXPRESSION - Essence - Good L 4 (Jugs) - PE - L - 10 - Black</t>
  </si>
  <si>
    <t>3760231347035</t>
  </si>
  <si>
    <t>PEXESGL4BLU</t>
  </si>
  <si>
    <t>EXPRESSION - Essence - Good L 4 (Jugs) - PE - L - 10 - Blue</t>
  </si>
  <si>
    <t>3760231347042</t>
  </si>
  <si>
    <t>PEXESGL4FLG</t>
  </si>
  <si>
    <t>EXPRESSION - Essence - Good L 4 (Jugs) - PE - L - 10 - Fluo Green</t>
  </si>
  <si>
    <t>3760231347066</t>
  </si>
  <si>
    <t>PEXESGL4FLO</t>
  </si>
  <si>
    <t>EXPRESSION - Essence - Good L 4 (Jugs) - PE - L - 10 - Fluo Orange</t>
  </si>
  <si>
    <t>3760231347073</t>
  </si>
  <si>
    <t>PEXESGL4FLP</t>
  </si>
  <si>
    <t>EXPRESSION - Essence - Good L 4 (Jugs) - PE - L - 10 - Fluo Pink</t>
  </si>
  <si>
    <t>3760231347080</t>
  </si>
  <si>
    <t>PEXESGL4FLY</t>
  </si>
  <si>
    <t>EXPRESSION - Essence - Good L 4 (Jugs) - PE - L - 10 - Fluo Yellow</t>
  </si>
  <si>
    <t>3760231347097</t>
  </si>
  <si>
    <t>PEXESGL4GRE</t>
  </si>
  <si>
    <t>EXPRESSION - Essence - Good L 4 (Jugs) - PE - L - 10 - Green</t>
  </si>
  <si>
    <t>3760231347103</t>
  </si>
  <si>
    <t>PEXESGL4GRY</t>
  </si>
  <si>
    <t>EXPRESSION - Essence - Good L 4 (Jugs) - PE - L - 10 - Grey</t>
  </si>
  <si>
    <t>3760231347110</t>
  </si>
  <si>
    <t>PEXESGL4MIN</t>
  </si>
  <si>
    <t>EXPRESSION - Essence - Good L 4 (Jugs) - PE - L - 10 - Mint</t>
  </si>
  <si>
    <t>3760231417059</t>
  </si>
  <si>
    <t>PEXESGL4RED</t>
  </si>
  <si>
    <t>EXPRESSION - Essence - Good L 4 (Jugs) - PE - L - 10 - Red</t>
  </si>
  <si>
    <t>3760231347127</t>
  </si>
  <si>
    <t>PEXESGL4VIO</t>
  </si>
  <si>
    <t>EXPRESSION - Essence - Good L 4 (Jugs) - PE - L - 10 - Violet</t>
  </si>
  <si>
    <t>3760231347134</t>
  </si>
  <si>
    <t>PEXESGL4WHI</t>
  </si>
  <si>
    <t>EXPRESSION - Essence - Good L 4 (Jugs) - PE - L - 10 - White</t>
  </si>
  <si>
    <t>3760231347141</t>
  </si>
  <si>
    <t>PEXESGL4YEL</t>
  </si>
  <si>
    <t>EXPRESSION - Essence - Good L 4 (Jugs) - PE - L - 10 - Yellow</t>
  </si>
  <si>
    <t>3760231347158</t>
  </si>
  <si>
    <t>PEXESGM1BLK</t>
  </si>
  <si>
    <t>EXPRESSION - Essence - Good M 1 (Mini Jugs) - PE - M - 10 - Black</t>
  </si>
  <si>
    <t>3760231330594</t>
  </si>
  <si>
    <t>PEXESGM1BLU</t>
  </si>
  <si>
    <t>EXPRESSION - Essence - Good M 1 (Mini Jugs) - PE - M - 10 - Blue</t>
  </si>
  <si>
    <t>3760231330525</t>
  </si>
  <si>
    <t>PEXESGM1FLG</t>
  </si>
  <si>
    <t>EXPRESSION - Essence - Good M 1 (Mini Jugs) - PE - M - 10 - Fluo Green</t>
  </si>
  <si>
    <t>3760231330501</t>
  </si>
  <si>
    <t>PEXESGM1FLO</t>
  </si>
  <si>
    <t>EXPRESSION - Essence - Good M 1 (Mini Jugs) - PE - M - 10 - Fluo Orange</t>
  </si>
  <si>
    <t>3760231330488</t>
  </si>
  <si>
    <t>PEXESGM1FLP</t>
  </si>
  <si>
    <t>EXPRESSION - Essence - Good M 1 (Mini Jugs) - PE - M - 10 - Fluo Pink</t>
  </si>
  <si>
    <t>3760231330495</t>
  </si>
  <si>
    <t>PEXESGM1FLY</t>
  </si>
  <si>
    <t>EXPRESSION - Essence - Good M 1 (Mini Jugs) - PE - M - 10 - Fluo Yellow</t>
  </si>
  <si>
    <t>3760231330518</t>
  </si>
  <si>
    <t>PEXESGM1GRE</t>
  </si>
  <si>
    <t>EXPRESSION - Essence - Good M 1 (Mini Jugs) - PE - M - 10 - Green</t>
  </si>
  <si>
    <t>3760231330549</t>
  </si>
  <si>
    <t>PEXESGM1GRY</t>
  </si>
  <si>
    <t>EXPRESSION - Essence - Good M 1 (Mini Jugs) - PE - M - 10 - Grey</t>
  </si>
  <si>
    <t>3760231330570</t>
  </si>
  <si>
    <t>PEXESGM1MIN</t>
  </si>
  <si>
    <t>EXPRESSION - Essence - Good M 1 (Mini Jugs) - PE - M - 10 - Mint</t>
  </si>
  <si>
    <t>3760231417066</t>
  </si>
  <si>
    <t>PEXESGM1RED</t>
  </si>
  <si>
    <t>EXPRESSION - Essence - Good M 1 (Mini Jugs) - PE - M - 10 - Red</t>
  </si>
  <si>
    <t>3760231330532</t>
  </si>
  <si>
    <t>PEXESGM1VIO</t>
  </si>
  <si>
    <t>EXPRESSION - Essence - Good M 1 (Mini Jugs) - PE - M - 10 - Violet</t>
  </si>
  <si>
    <t>3760231330563</t>
  </si>
  <si>
    <t>PEXESGM1WHI</t>
  </si>
  <si>
    <t>EXPRESSION - Essence - Good M 1 (Mini Jugs) - PE - M - 10 - White</t>
  </si>
  <si>
    <t>3760231330587</t>
  </si>
  <si>
    <t>PEXESGM1YEL</t>
  </si>
  <si>
    <t>EXPRESSION - Essence - Good M 1 (Mini Jugs) - PE - M - 10 - Yellow</t>
  </si>
  <si>
    <t>3760231330556</t>
  </si>
  <si>
    <t>PEXESGM2BLK</t>
  </si>
  <si>
    <t>EXPRESSION - Essence - Good M 2 (Mini Jugs) - PE - M - 10 - Black</t>
  </si>
  <si>
    <t>3760231330716</t>
  </si>
  <si>
    <t>PEXESGM2BLU</t>
  </si>
  <si>
    <t>EXPRESSION - Essence - Good M 2 (Mini Jugs) - PE - M - 10 - Blue</t>
  </si>
  <si>
    <t>3760231330648</t>
  </si>
  <si>
    <t>PEXESGM2FLG</t>
  </si>
  <si>
    <t>EXPRESSION - Essence - Good M 2 (Mini Jugs) - PE - M - 10 - Fluo Green</t>
  </si>
  <si>
    <t>3760231330624</t>
  </si>
  <si>
    <t>PEXESGM2FLO</t>
  </si>
  <si>
    <t>EXPRESSION - Essence - Good M 2 (Mini Jugs) - PE - M - 10 - Fluo Orange</t>
  </si>
  <si>
    <t>3760231330600</t>
  </si>
  <si>
    <t>PEXESGM2FLP</t>
  </si>
  <si>
    <t>EXPRESSION - Essence - Good M 2 (Mini Jugs) - PE - M - 10 - Fluo Pink</t>
  </si>
  <si>
    <t>3760231330617</t>
  </si>
  <si>
    <t>PEXESGM2FLY</t>
  </si>
  <si>
    <t>EXPRESSION - Essence - Good M 2 (Mini Jugs) - PE - M - 10 - Fluo Yellow</t>
  </si>
  <si>
    <t>3760231330631</t>
  </si>
  <si>
    <t>PEXESGM2GRE</t>
  </si>
  <si>
    <t>EXPRESSION - Essence - Good M 2 (Mini Jugs) - PE - M - 10 - Green</t>
  </si>
  <si>
    <t>3760231330662</t>
  </si>
  <si>
    <t>PEXESGM2GRY</t>
  </si>
  <si>
    <t>EXPRESSION - Essence - Good M 2 (Mini Jugs) - PE - M - 10 - Grey</t>
  </si>
  <si>
    <t>3760231330693</t>
  </si>
  <si>
    <t>PEXESGM2MIN</t>
  </si>
  <si>
    <t>EXPRESSION - Essence - Good M 2 (Mini Jugs) - PE - M - 10 - Mint</t>
  </si>
  <si>
    <t>3760231417073</t>
  </si>
  <si>
    <t>PEXESGM2RED</t>
  </si>
  <si>
    <t>EXPRESSION - Essence - Good M 2 (Mini Jugs) - PE - M - 10 - Red</t>
  </si>
  <si>
    <t>3760231330655</t>
  </si>
  <si>
    <t>PEXESGM2VIO</t>
  </si>
  <si>
    <t>EXPRESSION - Essence - Good M 2 (Mini Jugs) - PE - M - 10 - Violet</t>
  </si>
  <si>
    <t>3760231330686</t>
  </si>
  <si>
    <t>PEXESGM2WHI</t>
  </si>
  <si>
    <t>EXPRESSION - Essence - Good M 2 (Mini Jugs) - PE - M - 10 - White</t>
  </si>
  <si>
    <t>3760231330709</t>
  </si>
  <si>
    <t>PEXESGM2YEL</t>
  </si>
  <si>
    <t>EXPRESSION - Essence - Good M 2 (Mini Jugs) - PE - M - 10 - Yellow</t>
  </si>
  <si>
    <t>3760231330679</t>
  </si>
  <si>
    <t>PEXESGM3BLK</t>
  </si>
  <si>
    <t>EXPRESSION - Essence - Good M 3 (Mini Jugs) - PE - M - 10 - Black</t>
  </si>
  <si>
    <t>3760231330839</t>
  </si>
  <si>
    <t>PEXESGM3BLU</t>
  </si>
  <si>
    <t>EXPRESSION - Essence - Good M 3 (Mini Jugs) - PE - M - 10 - Blue</t>
  </si>
  <si>
    <t>3760231330761</t>
  </si>
  <si>
    <t>PEXESGM3FLG</t>
  </si>
  <si>
    <t>EXPRESSION - Essence - Good M 3 (Mini Jugs) - PE - M - 10 - Fluo Green</t>
  </si>
  <si>
    <t>3760231330747</t>
  </si>
  <si>
    <t>PEXESGM3FLO</t>
  </si>
  <si>
    <t>EXPRESSION - Essence - Good M 3 (Mini Jugs) - PE - M - 10 - Fluo Orange</t>
  </si>
  <si>
    <t>3760231330723</t>
  </si>
  <si>
    <t>PEXESGM3FLP</t>
  </si>
  <si>
    <t>EXPRESSION - Essence - Good M 3 (Mini Jugs) - PE - M - 10 - Fluo Pink</t>
  </si>
  <si>
    <t>3760231330730</t>
  </si>
  <si>
    <t>PEXESGM3FLY</t>
  </si>
  <si>
    <t>EXPRESSION - Essence - Good M 3 (Mini Jugs) - PE - M - 10 - Fluo Yellow</t>
  </si>
  <si>
    <t>3760231330754</t>
  </si>
  <si>
    <t>PEXESGM3GRE</t>
  </si>
  <si>
    <t>EXPRESSION - Essence - Good M 3 (Mini Jugs) - PE - M - 10 - Green</t>
  </si>
  <si>
    <t>3760231330785</t>
  </si>
  <si>
    <t>PEXESGM3GRY</t>
  </si>
  <si>
    <t>EXPRESSION - Essence - Good M 3 (Mini Jugs) - PE - M - 10 - Grey</t>
  </si>
  <si>
    <t>3760231330815</t>
  </si>
  <si>
    <t>PEXESGM3MIN</t>
  </si>
  <si>
    <t>EXPRESSION - Essence - Good M 3 (Mini Jugs) - PE - M - 10 - Mint</t>
  </si>
  <si>
    <t>3760231417080</t>
  </si>
  <si>
    <t>PEXESGM3RED</t>
  </si>
  <si>
    <t>EXPRESSION - Essence - Good M 3 (Mini Jugs) - PE - M - 10 - Red</t>
  </si>
  <si>
    <t>3760231330778</t>
  </si>
  <si>
    <t>PEXESGM3VIO</t>
  </si>
  <si>
    <t>EXPRESSION - Essence - Good M 3 (Mini Jugs) - PE - M - 10 - Violet</t>
  </si>
  <si>
    <t>3760231330808</t>
  </si>
  <si>
    <t>PEXESGM3WHI</t>
  </si>
  <si>
    <t>EXPRESSION - Essence - Good M 3 (Mini Jugs) - PE - M - 10 - White</t>
  </si>
  <si>
    <t>3760231330822</t>
  </si>
  <si>
    <t>PEXESGM3YEL</t>
  </si>
  <si>
    <t>EXPRESSION - Essence - Good M 3 (Mini Jugs) - PE - M - 10 - Yellow</t>
  </si>
  <si>
    <t>3760231330792</t>
  </si>
  <si>
    <t>PEXESIE1BLK</t>
  </si>
  <si>
    <t>EXPRESSION - Essence - Incut Edges 1 - PE - M - 10 - Black</t>
  </si>
  <si>
    <t>3760231347165</t>
  </si>
  <si>
    <t>PEXESIE1BLU</t>
  </si>
  <si>
    <t>EXPRESSION - Essence - Incut Edges 1 - PE - M - 10 - Blue</t>
  </si>
  <si>
    <t>3760231347172</t>
  </si>
  <si>
    <t>PEXESIE1FLG</t>
  </si>
  <si>
    <t>EXPRESSION - Essence - Incut Edges 1 - PE - M - 10 - Fluo Green</t>
  </si>
  <si>
    <t>3760231347196</t>
  </si>
  <si>
    <t>PEXESIE1FLO</t>
  </si>
  <si>
    <t>EXPRESSION - Essence - Incut Edges 1 - PE - M - 10 - Fluo Orange</t>
  </si>
  <si>
    <t>3760231347202</t>
  </si>
  <si>
    <t>PEXESIE1FLP</t>
  </si>
  <si>
    <t>EXPRESSION - Essence - Incut Edges 1 - PE - M - 10 - Fluo Pink</t>
  </si>
  <si>
    <t>3760231347219</t>
  </si>
  <si>
    <t>PEXESIE1FLY</t>
  </si>
  <si>
    <t>EXPRESSION - Essence - Incut Edges 1 - PE - M - 10 - Fluo Yellow</t>
  </si>
  <si>
    <t>3760231347226</t>
  </si>
  <si>
    <t>PEXESIE1GRE</t>
  </si>
  <si>
    <t>EXPRESSION - Essence - Incut Edges 1 - PE - M - 10 - Green</t>
  </si>
  <si>
    <t>3760231347233</t>
  </si>
  <si>
    <t>PEXESIE1GRY</t>
  </si>
  <si>
    <t>EXPRESSION - Essence - Incut Edges 1 - PE - M - 10 - Grey</t>
  </si>
  <si>
    <t>3760231347240</t>
  </si>
  <si>
    <t>PEXESIE1MIN</t>
  </si>
  <si>
    <t>EXPRESSION - Essence - Incut Edges 1 - PE - M - 10 - Mint</t>
  </si>
  <si>
    <t>3760231417097</t>
  </si>
  <si>
    <t>PEXESIE1RED</t>
  </si>
  <si>
    <t>EXPRESSION - Essence - Incut Edges 1 - PE - M - 10 - Red</t>
  </si>
  <si>
    <t>3760231347257</t>
  </si>
  <si>
    <t>PEXESIE1VIO</t>
  </si>
  <si>
    <t>EXPRESSION - Essence - Incut Edges 1 - PE - M - 10 - Violet</t>
  </si>
  <si>
    <t>3760231347264</t>
  </si>
  <si>
    <t>PEXESIE1WHI</t>
  </si>
  <si>
    <t>EXPRESSION - Essence - Incut Edges 1 - PE - M - 10 - White</t>
  </si>
  <si>
    <t>3760231347271</t>
  </si>
  <si>
    <t>PEXESIE1YEL</t>
  </si>
  <si>
    <t>EXPRESSION - Essence - Incut Edges 1 - PE - M - 10 - Yellow</t>
  </si>
  <si>
    <t>3760231347288</t>
  </si>
  <si>
    <t>PEXESIE2BLK</t>
  </si>
  <si>
    <t>EXPRESSION - Essence - Incut Edges 2 - PE - M - 10 - Black</t>
  </si>
  <si>
    <t>3760231347295</t>
  </si>
  <si>
    <t>PEXESIE2BLU</t>
  </si>
  <si>
    <t>EXPRESSION - Essence - Incut Edges 2 - PE - M - 10 - Blue</t>
  </si>
  <si>
    <t>3760231347301</t>
  </si>
  <si>
    <t>PEXESIE2FLG</t>
  </si>
  <si>
    <t>EXPRESSION - Essence - Incut Edges 2 - PE - M - 10 - Fluo Green</t>
  </si>
  <si>
    <t>3760231347325</t>
  </si>
  <si>
    <t>PEXESIE2FLO</t>
  </si>
  <si>
    <t>EXPRESSION - Essence - Incut Edges 2 - PE - M - 10 - Fluo Orange</t>
  </si>
  <si>
    <t>3760231347332</t>
  </si>
  <si>
    <t>PEXESIE2FLP</t>
  </si>
  <si>
    <t>EXPRESSION - Essence - Incut Edges 2 - PE - M - 10 - Fluo Pink</t>
  </si>
  <si>
    <t>3760231347349</t>
  </si>
  <si>
    <t>PEXESIE2FLY</t>
  </si>
  <si>
    <t>EXPRESSION - Essence - Incut Edges 2 - PE - M - 10 - Fluo Yellow</t>
  </si>
  <si>
    <t>3760231347356</t>
  </si>
  <si>
    <t>PEXESIE2GRE</t>
  </si>
  <si>
    <t>EXPRESSION - Essence - Incut Edges 2 - PE - M - 10 - Green</t>
  </si>
  <si>
    <t>3760231347363</t>
  </si>
  <si>
    <t>PEXESIE2GRY</t>
  </si>
  <si>
    <t>EXPRESSION - Essence - Incut Edges 2 - PE - M - 10 - Grey</t>
  </si>
  <si>
    <t>3760231347370</t>
  </si>
  <si>
    <t>PEXESIE2MIN</t>
  </si>
  <si>
    <t>EXPRESSION - Essence - Incut Edges 2 - PE - M - 10 - Mint</t>
  </si>
  <si>
    <t>3760231417103</t>
  </si>
  <si>
    <t>PEXESIE2RED</t>
  </si>
  <si>
    <t>EXPRESSION - Essence - Incut Edges 2 - PE - M - 10 - Red</t>
  </si>
  <si>
    <t>3760231347387</t>
  </si>
  <si>
    <t>PEXESIE2VIO</t>
  </si>
  <si>
    <t>EXPRESSION - Essence - Incut Edges 2 - PE - M - 10 - Violet</t>
  </si>
  <si>
    <t>3760231347394</t>
  </si>
  <si>
    <t>PEXESIE2WHI</t>
  </si>
  <si>
    <t>EXPRESSION - Essence - Incut Edges 2 - PE - M - 10 - White</t>
  </si>
  <si>
    <t>3760231347400</t>
  </si>
  <si>
    <t>PEXESIE2YEL</t>
  </si>
  <si>
    <t>EXPRESSION - Essence - Incut Edges 2 - PE - M - 10 - Yellow</t>
  </si>
  <si>
    <t>3760231347417</t>
  </si>
  <si>
    <t>PEXESPI1BLK</t>
  </si>
  <si>
    <t>EXPRESSION - Essence - Pinches 1 - PE - M - 10 - Black</t>
  </si>
  <si>
    <t>3760231331553</t>
  </si>
  <si>
    <t>PEXESPI1BLU</t>
  </si>
  <si>
    <t>EXPRESSION - Essence - Pinches 1 - PE - M - 10 - Blue</t>
  </si>
  <si>
    <t>3760231331485</t>
  </si>
  <si>
    <t>PEXESPI1FLG</t>
  </si>
  <si>
    <t>EXPRESSION - Essence - Pinches 1 - PE - M - 10 - Fluo Green</t>
  </si>
  <si>
    <t>3760231331461</t>
  </si>
  <si>
    <t>PEXESPI1FLO</t>
  </si>
  <si>
    <t>EXPRESSION - Essence - Pinches 1 - PE - M - 10 - Fluo Orange</t>
  </si>
  <si>
    <t>3760231331447</t>
  </si>
  <si>
    <t>PEXESPI1FLP</t>
  </si>
  <si>
    <t>EXPRESSION - Essence - Pinches 1 - PE - M - 10 - Fluo Pink</t>
  </si>
  <si>
    <t>3760231331454</t>
  </si>
  <si>
    <t>PEXESPI1FLY</t>
  </si>
  <si>
    <t>EXPRESSION - Essence - Pinches 1 - PE - M - 10 - Fluo Yellow</t>
  </si>
  <si>
    <t>3760231331478</t>
  </si>
  <si>
    <t>PEXESPI1GRE</t>
  </si>
  <si>
    <t>EXPRESSION - Essence - Pinches 1 - PE - M - 10 - Green</t>
  </si>
  <si>
    <t>3760231331508</t>
  </si>
  <si>
    <t>PEXESPI1GRY</t>
  </si>
  <si>
    <t>EXPRESSION - Essence - Pinches 1 - PE - M - 10 - Grey</t>
  </si>
  <si>
    <t>3760231331539</t>
  </si>
  <si>
    <t>PEXESPI1MIN</t>
  </si>
  <si>
    <t>EXPRESSION - Essence - Pinches 1 - PE - M - 10 - Mint</t>
  </si>
  <si>
    <t>3760231417110</t>
  </si>
  <si>
    <t>PEXESPI1RED</t>
  </si>
  <si>
    <t>EXPRESSION - Essence - Pinches 1 - PE - M - 10 - Red</t>
  </si>
  <si>
    <t>3760231331492</t>
  </si>
  <si>
    <t>PEXESPI1VIO</t>
  </si>
  <si>
    <t>EXPRESSION - Essence - Pinches 1 - PE - M - 10 - Violet</t>
  </si>
  <si>
    <t>3760231331522</t>
  </si>
  <si>
    <t>PEXESPI1WHI</t>
  </si>
  <si>
    <t>EXPRESSION - Essence - Pinches 1 - PE - M - 10 - White</t>
  </si>
  <si>
    <t>3760231331546</t>
  </si>
  <si>
    <t>PEXESPI1YEL</t>
  </si>
  <si>
    <t>EXPRESSION - Essence - Pinches 1 - PE - M - 10 - Yellow</t>
  </si>
  <si>
    <t>3760231331515</t>
  </si>
  <si>
    <t>PEXESPI2BLK</t>
  </si>
  <si>
    <t>EXPRESSION - Essence - Pinches 2 - PE - M - 10 - Black</t>
  </si>
  <si>
    <t>3760231331676</t>
  </si>
  <si>
    <t>PEXESPI2BLU</t>
  </si>
  <si>
    <t>EXPRESSION - Essence - Pinches 2 - PE - M - 10 - Blue</t>
  </si>
  <si>
    <t>3760231331607</t>
  </si>
  <si>
    <t>PEXESPI2FLG</t>
  </si>
  <si>
    <t>EXPRESSION - Essence - Pinches 2 - PE - M - 10 - Fluo Green</t>
  </si>
  <si>
    <t>3760231331584</t>
  </si>
  <si>
    <t>PEXESPI2FLO</t>
  </si>
  <si>
    <t>EXPRESSION - Essence - Pinches 2 - PE - M - 10 - Fluo Orange</t>
  </si>
  <si>
    <t>3760231331560</t>
  </si>
  <si>
    <t>PEXESPI2FLP</t>
  </si>
  <si>
    <t>EXPRESSION - Essence - Pinches 2 - PE - M - 10 - Fluo Pink</t>
  </si>
  <si>
    <t>3760231331577</t>
  </si>
  <si>
    <t>PEXESPI2FLY</t>
  </si>
  <si>
    <t>EXPRESSION - Essence - Pinches 2 - PE - M - 10 - Fluo Yellow</t>
  </si>
  <si>
    <t>3760231331591</t>
  </si>
  <si>
    <t>PEXESPI2GRE</t>
  </si>
  <si>
    <t>EXPRESSION - Essence - Pinches 2 - PE - M - 10 - Green</t>
  </si>
  <si>
    <t>3760231331621</t>
  </si>
  <si>
    <t>PEXESPI2GRY</t>
  </si>
  <si>
    <t>EXPRESSION - Essence - Pinches 2 - PE - M - 10 - Grey</t>
  </si>
  <si>
    <t>3760231331652</t>
  </si>
  <si>
    <t>PEXESPI2MIN</t>
  </si>
  <si>
    <t>EXPRESSION - Essence - Pinches 2 - PE - M - 10 - Mint</t>
  </si>
  <si>
    <t>3760231417127</t>
  </si>
  <si>
    <t>PEXESPI2RED</t>
  </si>
  <si>
    <t>EXPRESSION - Essence - Pinches 2 - PE - M - 10 - Red</t>
  </si>
  <si>
    <t>3760231331614</t>
  </si>
  <si>
    <t>PEXESPI2VIO</t>
  </si>
  <si>
    <t>EXPRESSION - Essence - Pinches 2 - PE - M - 10 - Violet</t>
  </si>
  <si>
    <t>3760231331645</t>
  </si>
  <si>
    <t>PEXESPI2WHI</t>
  </si>
  <si>
    <t>EXPRESSION - Essence - Pinches 2 - PE - M - 10 - White</t>
  </si>
  <si>
    <t>3760231331669</t>
  </si>
  <si>
    <t>PEXESPI2YEL</t>
  </si>
  <si>
    <t>EXPRESSION - Essence - Pinches 2 - PE - M - 10 - Yellow</t>
  </si>
  <si>
    <t>3760231331638</t>
  </si>
  <si>
    <t>PEXESPI3BLK</t>
  </si>
  <si>
    <t>EXPRESSION - Essence - Pinches 3 - PE - M - 10 - Black</t>
  </si>
  <si>
    <t>3760231331799</t>
  </si>
  <si>
    <t>PEXESPI3BLU</t>
  </si>
  <si>
    <t>EXPRESSION - Essence - Pinches 3 - PE - M - 10 - Blue</t>
  </si>
  <si>
    <t>3760231331720</t>
  </si>
  <si>
    <t>PEXESPI3FLG</t>
  </si>
  <si>
    <t>EXPRESSION - Essence - Pinches 3 - PE - M - 10 - Fluo Green</t>
  </si>
  <si>
    <t>3760231331706</t>
  </si>
  <si>
    <t>PEXESPI3FLO</t>
  </si>
  <si>
    <t>EXPRESSION - Essence - Pinches 3 - PE - M - 10 - Fluo Orange</t>
  </si>
  <si>
    <t>3760231331683</t>
  </si>
  <si>
    <t>PEXESPI3FLP</t>
  </si>
  <si>
    <t>EXPRESSION - Essence - Pinches 3 - PE - M - 10 - Fluo Pink</t>
  </si>
  <si>
    <t>3760231331690</t>
  </si>
  <si>
    <t>PEXESPI3FLY</t>
  </si>
  <si>
    <t>3760231331713</t>
  </si>
  <si>
    <t>PEXESPI3GRE</t>
  </si>
  <si>
    <t>EXPRESSION - Essence - Pinches 3 - PE - M - 10 - Green</t>
  </si>
  <si>
    <t>3760231331744</t>
  </si>
  <si>
    <t>PEXESPI3GRY</t>
  </si>
  <si>
    <t>EXPRESSION - Essence - Pinches 3 - PE - M - 10 - Grey</t>
  </si>
  <si>
    <t>3760231331775</t>
  </si>
  <si>
    <t>PEXESPI3MIN</t>
  </si>
  <si>
    <t>EXPRESSION - Essence - Pinches 3 - PE - M - 10 - Mint</t>
  </si>
  <si>
    <t>3760231417134</t>
  </si>
  <si>
    <t>PEXESPI3RED</t>
  </si>
  <si>
    <t>EXPRESSION - Essence - Pinches 3 - PE - M - 10 - Red</t>
  </si>
  <si>
    <t>3760231331737</t>
  </si>
  <si>
    <t>PEXESPI3VIO</t>
  </si>
  <si>
    <t>EXPRESSION - Essence - Pinches 3 - PE - M - 10 - Violet</t>
  </si>
  <si>
    <t>3760231331768</t>
  </si>
  <si>
    <t>PEXESPI3WHI</t>
  </si>
  <si>
    <t>EXPRESSION - Essence - Pinches 3 - PE - M - 10 - White</t>
  </si>
  <si>
    <t>3760231331782</t>
  </si>
  <si>
    <t>PEXESPI3YEL</t>
  </si>
  <si>
    <t>EXPRESSION - Essence - Pinches 3 - PE - M - 10 - Yellow</t>
  </si>
  <si>
    <t>3760231331751</t>
  </si>
  <si>
    <t>PEXESPO1BLK</t>
  </si>
  <si>
    <t>EXPRESSION - Essence - Pockets 1 - PE - M - 10 - Black</t>
  </si>
  <si>
    <t>3760231331911</t>
  </si>
  <si>
    <t>PEXESPO1BLU</t>
  </si>
  <si>
    <t>EXPRESSION - Essence - Pockets 1 - PE - M - 10 - Blue</t>
  </si>
  <si>
    <t>3760231331843</t>
  </si>
  <si>
    <t>PEXESPO1FLG</t>
  </si>
  <si>
    <t>EXPRESSION - Essence - Pockets 1 - PE - M - 10 - Fluo Green</t>
  </si>
  <si>
    <t>3760231331829</t>
  </si>
  <si>
    <t>PEXESPO1FLO</t>
  </si>
  <si>
    <t>EXPRESSION - Essence - Pockets 1 - PE - M - 10 - Fluo Orange</t>
  </si>
  <si>
    <t>3760231331805</t>
  </si>
  <si>
    <t>PEXESPO1FLP</t>
  </si>
  <si>
    <t>EXPRESSION - Essence - Pockets 1 - PE - M - 10 - Fluo Pink</t>
  </si>
  <si>
    <t>3760231331812</t>
  </si>
  <si>
    <t>PEXESPO1FLY</t>
  </si>
  <si>
    <t>EXPRESSION - Essence - Pockets 1 - PE - M - 10 - Fluo Yellow</t>
  </si>
  <si>
    <t>3760231331836</t>
  </si>
  <si>
    <t>PEXESPO1GRE</t>
  </si>
  <si>
    <t>EXPRESSION - Essence - Pockets 1 - PE - M - 10 - Green</t>
  </si>
  <si>
    <t>3760231331867</t>
  </si>
  <si>
    <t>PEXESPO1GRY</t>
  </si>
  <si>
    <t>EXPRESSION - Essence - Pockets 1 - PE - M - 10 - Grey</t>
  </si>
  <si>
    <t>3760231331898</t>
  </si>
  <si>
    <t>PEXESPO1MIN</t>
  </si>
  <si>
    <t>EXPRESSION - Essence - Pockets 1 - PE - M - 10 - Mint</t>
  </si>
  <si>
    <t>3760231417141</t>
  </si>
  <si>
    <t>PEXESPO1RED</t>
  </si>
  <si>
    <t>EXPRESSION - Essence - Pockets 1 - PE - M - 10 - Red</t>
  </si>
  <si>
    <t>3760231331850</t>
  </si>
  <si>
    <t>PEXESPO1VIO</t>
  </si>
  <si>
    <t>EXPRESSION - Essence - Pockets 1 - PE - M - 10 - Violet</t>
  </si>
  <si>
    <t>3760231331881</t>
  </si>
  <si>
    <t>PEXESPO1WHI</t>
  </si>
  <si>
    <t>EXPRESSION - Essence - Pockets 1 - PE - M - 10 - White</t>
  </si>
  <si>
    <t>3760231331904</t>
  </si>
  <si>
    <t>PEXESPO1YEL</t>
  </si>
  <si>
    <t>EXPRESSION - Essence - Pockets 1 - PE - M - 10 - Yellow</t>
  </si>
  <si>
    <t>3760231331874</t>
  </si>
  <si>
    <t>PEXESROE1BLK</t>
  </si>
  <si>
    <t>EXPRESSION - Essence - Round Edges 1 - PE - L - 5 - Black</t>
  </si>
  <si>
    <t>3760231388779</t>
  </si>
  <si>
    <t>PEXESROE1BLU</t>
  </si>
  <si>
    <t>EXPRESSION - Essence - Round Edges 1 - PE - L - 5 - Blue</t>
  </si>
  <si>
    <t>3760231390758</t>
  </si>
  <si>
    <t>PEXESROE1FLG</t>
  </si>
  <si>
    <t>EXPRESSION - Essence - Round Edges 1 - PE - L - 5 - Fluo Green</t>
  </si>
  <si>
    <t>3760231390765</t>
  </si>
  <si>
    <t>PEXESROE1FLO</t>
  </si>
  <si>
    <t>EXPRESSION - Essence - Round Edges 1 - PE - L - 5 - Fluo Orange</t>
  </si>
  <si>
    <t>3760231390772</t>
  </si>
  <si>
    <t>PEXESROE1FLP</t>
  </si>
  <si>
    <t>EXPRESSION - Essence - Round Edges 1 - PE - L - 5 - Fluo Pink</t>
  </si>
  <si>
    <t>3760231390789</t>
  </si>
  <si>
    <t>PEXESROE1FLY</t>
  </si>
  <si>
    <t>EXPRESSION - Essence - Round Edges 1 - PE - L - 5 - Fluo Yellow</t>
  </si>
  <si>
    <t>3760231390796</t>
  </si>
  <si>
    <t>PEXESROE1GRE</t>
  </si>
  <si>
    <t>EXPRESSION - Essence - Round Edges 1 - PE - L - 5 - Green</t>
  </si>
  <si>
    <t>3760231390802</t>
  </si>
  <si>
    <t>PEXESROE1GRY</t>
  </si>
  <si>
    <t>EXPRESSION - Essence - Round Edges 1 - PE - L - 5 - Grey</t>
  </si>
  <si>
    <t>3760231390819</t>
  </si>
  <si>
    <t>PEXESROE1MIN</t>
  </si>
  <si>
    <t>EXPRESSION - Essence - Round Edges 1 - PE - L - 5 - Mint</t>
  </si>
  <si>
    <t>3760231420202</t>
  </si>
  <si>
    <t>PEXESROE1RED</t>
  </si>
  <si>
    <t>EXPRESSION - Essence - Round Edges 1 - PE - L - 5 - Red</t>
  </si>
  <si>
    <t>3760231390826</t>
  </si>
  <si>
    <t>PEXESROE1VIO</t>
  </si>
  <si>
    <t>EXPRESSION - Essence - Round Edges 1 - PE - L - 5 - Violet</t>
  </si>
  <si>
    <t>3760231390833</t>
  </si>
  <si>
    <t>PEXESROE1WHI</t>
  </si>
  <si>
    <t>EXPRESSION - Essence - Round Edges 1 - PE - L - 5 - White</t>
  </si>
  <si>
    <t>3760231390840</t>
  </si>
  <si>
    <t>PEXESROE1YEL</t>
  </si>
  <si>
    <t>EXPRESSION - Essence - Round Edges 1 - PE - L - 5 - Yellow</t>
  </si>
  <si>
    <t>3760231390857</t>
  </si>
  <si>
    <t>PEXESROE2BLK</t>
  </si>
  <si>
    <t>EXPRESSION - Essence - Round Edges 2 - PE - L - 5 - Black</t>
  </si>
  <si>
    <t>3760231388892</t>
  </si>
  <si>
    <t>PEXESROE2BLU</t>
  </si>
  <si>
    <t>EXPRESSION - Essence - Round Edges 2 - PE - L - 5 - Blue</t>
  </si>
  <si>
    <t>3760231390864</t>
  </si>
  <si>
    <t>PEXESROE2FLG</t>
  </si>
  <si>
    <t>EXPRESSION - Essence - Round Edges 2 - PE - L - 5 - Fluo Green</t>
  </si>
  <si>
    <t>3760231390871</t>
  </si>
  <si>
    <t>PEXESROE2FLO</t>
  </si>
  <si>
    <t>EXPRESSION - Essence - Round Edges 2 - PE - L - 5 - Fluo Orange</t>
  </si>
  <si>
    <t>3760231390888</t>
  </si>
  <si>
    <t>PEXESROE2FLP</t>
  </si>
  <si>
    <t>EXPRESSION - Essence - Round Edges 2 - PE - L - 5 - Fluo Pink</t>
  </si>
  <si>
    <t>3760231390895</t>
  </si>
  <si>
    <t>PEXESROE2FLY</t>
  </si>
  <si>
    <t>EXPRESSION - Essence - Round Edges 2 - PE - L - 5 - Fluo Yellow</t>
  </si>
  <si>
    <t>3760231390901</t>
  </si>
  <si>
    <t>PEXESROE2GRE</t>
  </si>
  <si>
    <t>EXPRESSION - Essence - Round Edges 2 - PE - L - 5 - Green</t>
  </si>
  <si>
    <t>3760231390918</t>
  </si>
  <si>
    <t>PEXESROE2GRY</t>
  </si>
  <si>
    <t>EXPRESSION - Essence - Round Edges 2 - PE - L - 5 - Grey</t>
  </si>
  <si>
    <t>3760231390925</t>
  </si>
  <si>
    <t>PEXESROE2MIN</t>
  </si>
  <si>
    <t>EXPRESSION - Essence - Round Edges 2 - PE - L - 5 - Mint</t>
  </si>
  <si>
    <t>3760231420219</t>
  </si>
  <si>
    <t>PEXESROE2RED</t>
  </si>
  <si>
    <t>EXPRESSION - Essence - Round Edges 2 - PE - L - 5 - Red</t>
  </si>
  <si>
    <t>3760231390932</t>
  </si>
  <si>
    <t>PEXESROE2VIO</t>
  </si>
  <si>
    <t>EXPRESSION - Essence - Round Edges 2 - PE - L - 5 - Violet</t>
  </si>
  <si>
    <t>3760231390949</t>
  </si>
  <si>
    <t>PEXESROE2WHI</t>
  </si>
  <si>
    <t>EXPRESSION - Essence - Round Edges 2 - PE - L - 5 - White</t>
  </si>
  <si>
    <t>3760231390956</t>
  </si>
  <si>
    <t>PEXESROE2YEL</t>
  </si>
  <si>
    <t>EXPRESSION - Essence - Round Edges 2 - PE - L - 5 - Yellow</t>
  </si>
  <si>
    <t>3760231390963</t>
  </si>
  <si>
    <t>PEXESSC1BLK</t>
  </si>
  <si>
    <t>EXPRESSION - Essence - Screw Ons 1 - PU - XS - 20 - Black</t>
  </si>
  <si>
    <t>3760231347424</t>
  </si>
  <si>
    <t>PEXESSC1BLU</t>
  </si>
  <si>
    <t>EXPRESSION - Essence - Screw Ons 1 - PU - XS - 20 - Blue</t>
  </si>
  <si>
    <t>3760231347431</t>
  </si>
  <si>
    <t>PEXESSC1FLG</t>
  </si>
  <si>
    <t>EXPRESSION - Essence - Screw Ons 1 - PU - XS - 20 - Fluo Green</t>
  </si>
  <si>
    <t>3760231347455</t>
  </si>
  <si>
    <t>PEXESSC1FLO</t>
  </si>
  <si>
    <t>EXPRESSION - Essence - Screw Ons 1 - PU - XS - 20 - Fluo Orange</t>
  </si>
  <si>
    <t>3760231347462</t>
  </si>
  <si>
    <t>PEXESSC1FLP</t>
  </si>
  <si>
    <t>EXPRESSION - Essence - Screw Ons 1 - PU - XS - 20 - Fluo Pink</t>
  </si>
  <si>
    <t>3760231347479</t>
  </si>
  <si>
    <t>PEXESSC1FLY</t>
  </si>
  <si>
    <t>EXPRESSION - Essence - Screw Ons 1 - PU - XS - 20 - Fluo Yellow</t>
  </si>
  <si>
    <t>3760231347486</t>
  </si>
  <si>
    <t>PEXESSC1GRE</t>
  </si>
  <si>
    <t>EXPRESSION - Essence - Screw Ons 1 - PU - XS - 20 - Green</t>
  </si>
  <si>
    <t>3760231347493</t>
  </si>
  <si>
    <t>PEXESSC1GRY</t>
  </si>
  <si>
    <t>EXPRESSION - Essence - Screw Ons 1 - PU - XS - 20 - Grey</t>
  </si>
  <si>
    <t>3760231347509</t>
  </si>
  <si>
    <t>PEXESSC1MIN</t>
  </si>
  <si>
    <t>EXPRESSION - Essence - Screw Ons 1 - PU - XS - 20 - Mint</t>
  </si>
  <si>
    <t>3760231417158</t>
  </si>
  <si>
    <t>PEXESSC1RED</t>
  </si>
  <si>
    <t>EXPRESSION - Essence - Screw Ons 1 - PU - XS - 20 - Red</t>
  </si>
  <si>
    <t>3760231347516</t>
  </si>
  <si>
    <t>PEXESSC1VIO</t>
  </si>
  <si>
    <t>EXPRESSION - Essence - Screw Ons 1 - PU - XS - 20 - Violet</t>
  </si>
  <si>
    <t>3760231347523</t>
  </si>
  <si>
    <t>PEXESSC1WHI</t>
  </si>
  <si>
    <t>EXPRESSION - Essence - Screw Ons 1 - PU - XS - 20 - White</t>
  </si>
  <si>
    <t>3760231347530</t>
  </si>
  <si>
    <t>PEXESSC1YEL</t>
  </si>
  <si>
    <t>EXPRESSION - Essence - Screw Ons 1 - PU - XS - 20 - Yellow</t>
  </si>
  <si>
    <t>3760231347547</t>
  </si>
  <si>
    <t>PEXESSC2BLK</t>
  </si>
  <si>
    <t>EXPRESSION - Essence - Screw Ons 2 - PU - S - 10 - Black</t>
  </si>
  <si>
    <t>3760231347554</t>
  </si>
  <si>
    <t>PEXESSC2BLU</t>
  </si>
  <si>
    <t>EXPRESSION - Essence - Screw Ons 2 - PU - S - 10 - Blue</t>
  </si>
  <si>
    <t>3760231347561</t>
  </si>
  <si>
    <t>PEXESSC2FLG</t>
  </si>
  <si>
    <t>EXPRESSION - Essence - Screw Ons 2 - PU - S - 10 - Fluo Green</t>
  </si>
  <si>
    <t>3760231347585</t>
  </si>
  <si>
    <t>PEXESSC2FLO</t>
  </si>
  <si>
    <t>EXPRESSION - Essence - Screw Ons 2 - PU - S - 10 - Fluo Orange</t>
  </si>
  <si>
    <t>3760231347592</t>
  </si>
  <si>
    <t>PEXESSC2FLP</t>
  </si>
  <si>
    <t>EXPRESSION - Essence - Screw Ons 2 - PU - S - 10 - Fluo Pink</t>
  </si>
  <si>
    <t>3760231347608</t>
  </si>
  <si>
    <t>PEXESSC2FLY</t>
  </si>
  <si>
    <t>EXPRESSION - Essence - Screw Ons 2 - PU - S - 10 - Fluo Yellow</t>
  </si>
  <si>
    <t>3760231347615</t>
  </si>
  <si>
    <t>PEXESSC2GRE</t>
  </si>
  <si>
    <t>EXPRESSION - Essence - Screw Ons 2 - PU - S - 10 - Green</t>
  </si>
  <si>
    <t>3760231347622</t>
  </si>
  <si>
    <t>PEXESSC2GRY</t>
  </si>
  <si>
    <t>EXPRESSION - Essence - Screw Ons 2 - PU - S - 10 - Grey</t>
  </si>
  <si>
    <t>3760231347639</t>
  </si>
  <si>
    <t>PEXESSC2MIN</t>
  </si>
  <si>
    <t>EXPRESSION - Essence - Screw Ons 2 - PU - S - 10 - Mint</t>
  </si>
  <si>
    <t>3760231417165</t>
  </si>
  <si>
    <t>PEXESSC2RED</t>
  </si>
  <si>
    <t>EXPRESSION - Essence - Screw Ons 2 - PU - S - 10 - Red</t>
  </si>
  <si>
    <t>3760231347646</t>
  </si>
  <si>
    <t>PEXESSC2VIO</t>
  </si>
  <si>
    <t>EXPRESSION - Essence - Screw Ons 2 - PU - S - 10 - Violet</t>
  </si>
  <si>
    <t>3760231347653</t>
  </si>
  <si>
    <t>PEXESSC2WHI</t>
  </si>
  <si>
    <t>EXPRESSION - Essence - Screw Ons 2 - PU - S - 10 - White</t>
  </si>
  <si>
    <t>3760231347660</t>
  </si>
  <si>
    <t>PEXESSC2YEL</t>
  </si>
  <si>
    <t>EXPRESSION - Essence - Screw Ons 2 - PU - S - 10 - Yellow</t>
  </si>
  <si>
    <t>3760231347677</t>
  </si>
  <si>
    <t>PEXESSC3BLK</t>
  </si>
  <si>
    <t>EXPRESSION - Essence - Screw Ons 3 - PU - M - 5 - Black</t>
  </si>
  <si>
    <t>3760231347684</t>
  </si>
  <si>
    <t>PEXESSC3BLU</t>
  </si>
  <si>
    <t>EXPRESSION - Essence - Screw Ons 3 - PU - M - 5 - Blue</t>
  </si>
  <si>
    <t>3760231347691</t>
  </si>
  <si>
    <t>PEXESSC3FLG</t>
  </si>
  <si>
    <t>EXPRESSION - Essence - Screw Ons 3 - PU - M - 5 - Fluo Green</t>
  </si>
  <si>
    <t>3760231347714</t>
  </si>
  <si>
    <t>PEXESSC3FLO</t>
  </si>
  <si>
    <t>EXPRESSION - Essence - Screw Ons 3 - PU - M - 5 - Fluo Orange</t>
  </si>
  <si>
    <t>3760231347721</t>
  </si>
  <si>
    <t>PEXESSC3FLP</t>
  </si>
  <si>
    <t>EXPRESSION - Essence - Screw Ons 3 - PU - M - 5 - Fluo Pink</t>
  </si>
  <si>
    <t>3760231347738</t>
  </si>
  <si>
    <t>PEXESSC3FLY</t>
  </si>
  <si>
    <t>EXPRESSION - Essence - Screw Ons 3 - PU - M - 5 - Fluo Yellow</t>
  </si>
  <si>
    <t>3760231347745</t>
  </si>
  <si>
    <t>PEXESSC3GRE</t>
  </si>
  <si>
    <t>EXPRESSION - Essence - Screw Ons 3 - PU - M - 5 - Green</t>
  </si>
  <si>
    <t>3760231347752</t>
  </si>
  <si>
    <t>PEXESSC3GRY</t>
  </si>
  <si>
    <t>EXPRESSION - Essence - Screw Ons 3 - PU - M - 5 - Grey</t>
  </si>
  <si>
    <t>3760231347769</t>
  </si>
  <si>
    <t>PEXESSC3MIN</t>
  </si>
  <si>
    <t>EXPRESSION - Essence - Screw Ons 3 - PU - M - 5 - Mint</t>
  </si>
  <si>
    <t>3760231417172</t>
  </si>
  <si>
    <t>PEXESSC3RED</t>
  </si>
  <si>
    <t>EXPRESSION - Essence - Screw Ons 3 - PU - M - 5 - Red</t>
  </si>
  <si>
    <t>3760231347776</t>
  </si>
  <si>
    <t>PEXESSC3VIO</t>
  </si>
  <si>
    <t>EXPRESSION - Essence - Screw Ons 3 - PU - M - 5 - Violet</t>
  </si>
  <si>
    <t>3760231347783</t>
  </si>
  <si>
    <t>PEXESSC3WHI</t>
  </si>
  <si>
    <t>EXPRESSION - Essence - Screw Ons 3 - PU - M - 5 - White</t>
  </si>
  <si>
    <t>3760231347790</t>
  </si>
  <si>
    <t>PEXESSC3YEL</t>
  </si>
  <si>
    <t>EXPRESSION - Essence - Screw Ons 3 - PU - M - 5 - Yellow</t>
  </si>
  <si>
    <t>3760231347806</t>
  </si>
  <si>
    <t>PEXESSL1BLK</t>
  </si>
  <si>
    <t>EXPRESSION - Essence - Slopers 1 - PE - XL - 5 - Black</t>
  </si>
  <si>
    <t>3760231332031</t>
  </si>
  <si>
    <t>PEXESSL1BLU</t>
  </si>
  <si>
    <t>EXPRESSION - Essence - Slopers 1 - PE - XL - 5 - Blue</t>
  </si>
  <si>
    <t>3760231331966</t>
  </si>
  <si>
    <t>PEXESSL1FLG</t>
  </si>
  <si>
    <t>EXPRESSION - Essence - Slopers 1 - PE - XL - 5 - Fluo Green</t>
  </si>
  <si>
    <t>3760231331942</t>
  </si>
  <si>
    <t>PEXESSL1FLO</t>
  </si>
  <si>
    <t>EXPRESSION - Essence - Slopers 1 - PE - XL - 5 - Fluo Orange</t>
  </si>
  <si>
    <t>3760231331928</t>
  </si>
  <si>
    <t>PEXESSL1FLP</t>
  </si>
  <si>
    <t>EXPRESSION - Essence - Slopers 1 - PE - XL - 5 - Fluo Pink</t>
  </si>
  <si>
    <t>3760231331935</t>
  </si>
  <si>
    <t>PEXESSL1FLY</t>
  </si>
  <si>
    <t>EXPRESSION - Essence - Slopers 1 - PE - XL - 5 - Fluo Yellow</t>
  </si>
  <si>
    <t>3760231331959</t>
  </si>
  <si>
    <t>PEXESSL1GRE</t>
  </si>
  <si>
    <t>EXPRESSION - Essence - Slopers 1 - PE - XL - 5 - Green</t>
  </si>
  <si>
    <t>3760231331980</t>
  </si>
  <si>
    <t>PEXESSL1GRY</t>
  </si>
  <si>
    <t>EXPRESSION - Essence - Slopers 1 - PE - XL - 5 - Grey</t>
  </si>
  <si>
    <t>3760231332017</t>
  </si>
  <si>
    <t>PEXESSL1MIN</t>
  </si>
  <si>
    <t>EXPRESSION - Essence - Slopers 1 - PE - XL - 5 - Mint</t>
  </si>
  <si>
    <t>3760231417189</t>
  </si>
  <si>
    <t>PEXESSL1RED</t>
  </si>
  <si>
    <t>EXPRESSION - Essence - Slopers 1 - PE - XL - 5 - Red</t>
  </si>
  <si>
    <t>3760231331973</t>
  </si>
  <si>
    <t>PEXESSL1VIO</t>
  </si>
  <si>
    <t>EXPRESSION - Essence - Slopers 1 - PE - XL - 5 - Violet</t>
  </si>
  <si>
    <t>3760231332000</t>
  </si>
  <si>
    <t>PEXESSL1WHI</t>
  </si>
  <si>
    <t>EXPRESSION - Essence - Slopers 1 - PE - XL - 5 - White</t>
  </si>
  <si>
    <t>3760231332024</t>
  </si>
  <si>
    <t>PEXESSL1YEL</t>
  </si>
  <si>
    <t>EXPRESSION - Essence - Slopers 1 - PE - XL - 5 - Yellow</t>
  </si>
  <si>
    <t>3760231331997</t>
  </si>
  <si>
    <t>PEXESSL2BLK</t>
  </si>
  <si>
    <t>EXPRESSION - Essence - Slopers 2 - PE - XL - 5 - Black</t>
  </si>
  <si>
    <t>3760231347813</t>
  </si>
  <si>
    <t>PEXESSL2BLU</t>
  </si>
  <si>
    <t>EXPRESSION - Essence - Slopers 2 - PE - XL - 5 - Blue</t>
  </si>
  <si>
    <t>3760231347820</t>
  </si>
  <si>
    <t>PEXESSL2FLG</t>
  </si>
  <si>
    <t>EXPRESSION - Essence - Slopers 2 - PE - XL - 5 - Fluo Green</t>
  </si>
  <si>
    <t>3760231347844</t>
  </si>
  <si>
    <t>PEXESSL2FLO</t>
  </si>
  <si>
    <t>EXPRESSION - Essence - Slopers 2 - PE - XL - 5 - Fluo Orange</t>
  </si>
  <si>
    <t>3760231347851</t>
  </si>
  <si>
    <t>PEXESSL2FLP</t>
  </si>
  <si>
    <t>EXPRESSION - Essence - Slopers 2 - PE - XL - 5 - Fluo Pink</t>
  </si>
  <si>
    <t>3760231347868</t>
  </si>
  <si>
    <t>PEXESSL2FLY</t>
  </si>
  <si>
    <t>EXPRESSION - Essence - Slopers 2 - PE - XL - 5 - Fluo Yellow</t>
  </si>
  <si>
    <t>3760231347875</t>
  </si>
  <si>
    <t>PEXESSL2GRE</t>
  </si>
  <si>
    <t>EXPRESSION - Essence - Slopers 2 - PE - XL - 5 - Green</t>
  </si>
  <si>
    <t>3760231347882</t>
  </si>
  <si>
    <t>PEXESSL2GRY</t>
  </si>
  <si>
    <t>EXPRESSION - Essence - Slopers 2 - PE - XL - 5 - Grey</t>
  </si>
  <si>
    <t>3760231347899</t>
  </si>
  <si>
    <t>PEXESSL2MIN</t>
  </si>
  <si>
    <t>EXPRESSION - Essence - Slopers 2 - PE - XL - 5 - Mint</t>
  </si>
  <si>
    <t>3760231417196</t>
  </si>
  <si>
    <t>PEXESSL2RED</t>
  </si>
  <si>
    <t>EXPRESSION - Essence - Slopers 2 - PE - XL - 5 - Red</t>
  </si>
  <si>
    <t>3760231347905</t>
  </si>
  <si>
    <t>PEXESSL2VIO</t>
  </si>
  <si>
    <t>EXPRESSION - Essence - Slopers 2 - PE - XL - 5 - Violet</t>
  </si>
  <si>
    <t>3760231347912</t>
  </si>
  <si>
    <t>PEXESSL2WHI</t>
  </si>
  <si>
    <t>EXPRESSION - Essence - Slopers 2 - PE - XL - 5 - White</t>
  </si>
  <si>
    <t>3760231347929</t>
  </si>
  <si>
    <t>PEXESSL2YEL</t>
  </si>
  <si>
    <t>EXPRESSION - Essence - Slopers 2 - PE - XL - 5 - Yellow</t>
  </si>
  <si>
    <t>3760231347936</t>
  </si>
  <si>
    <t>PEXESSM1BLK</t>
  </si>
  <si>
    <t>EXPRESSION - Essence - Small 1 (Crimps) - PE - S - 20 - Black</t>
  </si>
  <si>
    <t>3760231330358</t>
  </si>
  <si>
    <t>PEXESSM1BLU</t>
  </si>
  <si>
    <t>EXPRESSION - Essence - Small 1 (Crimps) - PE - S - 20 - Blue</t>
  </si>
  <si>
    <t>3760231330280</t>
  </si>
  <si>
    <t>PEXESSM1FLG</t>
  </si>
  <si>
    <t>EXPRESSION - Essence - Small 1 (Crimps) - PE - S - 20 - Fluo Green</t>
  </si>
  <si>
    <t>3760231330266</t>
  </si>
  <si>
    <t>PEXESSM1FLO</t>
  </si>
  <si>
    <t>EXPRESSION - Essence - Small 1 (Crimps) - PE - S - 20 - Fluo Orange</t>
  </si>
  <si>
    <t>3760231330242</t>
  </si>
  <si>
    <t>PEXESSM1FLP</t>
  </si>
  <si>
    <t>EXPRESSION - Essence - Small 1 (Crimps) - PE - S - 20 - Fluo Pink</t>
  </si>
  <si>
    <t>3760231330259</t>
  </si>
  <si>
    <t>PEXESSM1FLY</t>
  </si>
  <si>
    <t>EXPRESSION - Essence - Small 1 (Crimps) - PE - S - 20 - Fluo Yellow</t>
  </si>
  <si>
    <t>3760231330273</t>
  </si>
  <si>
    <t>PEXESSM1GRE</t>
  </si>
  <si>
    <t>EXPRESSION - Essence - Small 1 (Crimps) - PE - S - 20 - Green</t>
  </si>
  <si>
    <t>3760231330303</t>
  </si>
  <si>
    <t>PEXESSM1GRY</t>
  </si>
  <si>
    <t>EXPRESSION - Essence - Small 1 (Crimps) - PE - S - 20 - Grey</t>
  </si>
  <si>
    <t>3760231330334</t>
  </si>
  <si>
    <t>PEXESSM1MIN</t>
  </si>
  <si>
    <t>EXPRESSION - Essence - Small 1 (Crimps) - PE - S - 20 - Mint</t>
  </si>
  <si>
    <t>3760231417202</t>
  </si>
  <si>
    <t>PEXESSM1RED</t>
  </si>
  <si>
    <t>EXPRESSION - Essence - Small 1 (Crimps) - PE - S - 20 - Red</t>
  </si>
  <si>
    <t>3760231330297</t>
  </si>
  <si>
    <t>PEXESSM1VIO</t>
  </si>
  <si>
    <t>EXPRESSION - Essence - Small 1 (Crimps) - PE - S - 20 - Violet</t>
  </si>
  <si>
    <t>3760231330327</t>
  </si>
  <si>
    <t>PEXESSM1WHI</t>
  </si>
  <si>
    <t>EXPRESSION - Essence - Small 1 (Crimps) - PE - S - 20 - White</t>
  </si>
  <si>
    <t>3760231330341</t>
  </si>
  <si>
    <t>PEXESSM1YEL</t>
  </si>
  <si>
    <t>EXPRESSION - Essence - Small 1 (Crimps) - PE - S - 20 - Yellow</t>
  </si>
  <si>
    <t>3760231330310</t>
  </si>
  <si>
    <t>PEXESSM2BLK</t>
  </si>
  <si>
    <t>EXPRESSION - Essence - Small 2 (Crimps) - PE - S - 20 - Black</t>
  </si>
  <si>
    <t>3760231330471</t>
  </si>
  <si>
    <t>PEXESSM2BLU</t>
  </si>
  <si>
    <t>EXPRESSION - Essence - Small 2 (Crimps) - PE - S - 20 - Blue</t>
  </si>
  <si>
    <t>3760231330402</t>
  </si>
  <si>
    <t>PEXESSM2FLG</t>
  </si>
  <si>
    <t>EXPRESSION - Essence - Small 2 (Crimps) - PE - S - 20 - Fluo Green</t>
  </si>
  <si>
    <t>3760231330389</t>
  </si>
  <si>
    <t>PEXESSM2FLO</t>
  </si>
  <si>
    <t>EXPRESSION - Essence - Small 2 (Crimps) - PE - S - 20 - Fluo Orange</t>
  </si>
  <si>
    <t>3760231330365</t>
  </si>
  <si>
    <t>PEXESSM2FLP</t>
  </si>
  <si>
    <t>EXPRESSION - Essence - Small 2 (Crimps) - PE - S - 20 - Fluo Pink</t>
  </si>
  <si>
    <t>3760231330372</t>
  </si>
  <si>
    <t>PEXESSM2FLY</t>
  </si>
  <si>
    <t>EXPRESSION - Essence - Small 2 (Crimps) - PE - S - 20 - Fluo Yellow</t>
  </si>
  <si>
    <t>3760231330396</t>
  </si>
  <si>
    <t>PEXESSM2GRE</t>
  </si>
  <si>
    <t>EXPRESSION - Essence - Small 2 (Crimps) - PE - S - 20 - Green</t>
  </si>
  <si>
    <t>3760231330426</t>
  </si>
  <si>
    <t>PEXESSM2GRY</t>
  </si>
  <si>
    <t>EXPRESSION - Essence - Small 2 (Crimps) - PE - S - 20 - Grey</t>
  </si>
  <si>
    <t>3760231330457</t>
  </si>
  <si>
    <t>PEXESSM2MIN</t>
  </si>
  <si>
    <t>EXPRESSION - Essence - Small 2 (Crimps) - PE - S - 20 - Mint</t>
  </si>
  <si>
    <t>3760231417219</t>
  </si>
  <si>
    <t>PEXESSM2RED</t>
  </si>
  <si>
    <t>EXPRESSION - Essence - Small 2 (Crimps) - PE - S - 20 - Red</t>
  </si>
  <si>
    <t>3760231330419</t>
  </si>
  <si>
    <t>PEXESSM2VIO</t>
  </si>
  <si>
    <t>EXPRESSION - Essence - Small 2 (Crimps) - PE - S - 20 - Violet</t>
  </si>
  <si>
    <t>3760231330440</t>
  </si>
  <si>
    <t>PEXESSM2WHI</t>
  </si>
  <si>
    <t>EXPRESSION - Essence - Small 2 (Crimps) - PE - S - 20 - White</t>
  </si>
  <si>
    <t>3760231330464</t>
  </si>
  <si>
    <t>PEXESSM2YEL</t>
  </si>
  <si>
    <t>EXPRESSION - Essence - Small 2 (Crimps) - PE - S - 20 - Yellow</t>
  </si>
  <si>
    <t>3760231330433</t>
  </si>
  <si>
    <t>PEXESSM3BLK</t>
  </si>
  <si>
    <t>EXPRESSION - Essence - Small 3 (Crimps) - PE - S - 20 - Black</t>
  </si>
  <si>
    <t>3760231347943</t>
  </si>
  <si>
    <t>PEXESSM3BLU</t>
  </si>
  <si>
    <t>EXPRESSION - Essence - Small 3 (Crimps) - PE - S - 20 - Blue</t>
  </si>
  <si>
    <t>3760231347950</t>
  </si>
  <si>
    <t>PEXESSM3FLG</t>
  </si>
  <si>
    <t>EXPRESSION - Essence - Small 3 (Crimps) - PE - S - 20 - Fluo Green</t>
  </si>
  <si>
    <t>3760231347974</t>
  </si>
  <si>
    <t>PEXESSM3FLO</t>
  </si>
  <si>
    <t>EXPRESSION - Essence - Small 3 (Crimps) - PE - S - 20 - Fluo Orange</t>
  </si>
  <si>
    <t>3760231347981</t>
  </si>
  <si>
    <t>PEXESSM3FLP</t>
  </si>
  <si>
    <t>EXPRESSION - Essence - Small 3 (Crimps) - PE - S - 20 - Fluo Pink</t>
  </si>
  <si>
    <t>3760231347998</t>
  </si>
  <si>
    <t>PEXESSM3FLY</t>
  </si>
  <si>
    <t>EXPRESSION - Essence - Small 3 (Crimps) - PE - S - 20 - Fluo Yellow</t>
  </si>
  <si>
    <t>3760231348001</t>
  </si>
  <si>
    <t>PEXESSM3GRE</t>
  </si>
  <si>
    <t>EXPRESSION - Essence - Small 3 (Crimps) - PE - S - 20 - Green</t>
  </si>
  <si>
    <t>3760231348018</t>
  </si>
  <si>
    <t>PEXESSM3GRY</t>
  </si>
  <si>
    <t>EXPRESSION - Essence - Small 3 (Crimps) - PE - S - 20 - Grey</t>
  </si>
  <si>
    <t>3760231348025</t>
  </si>
  <si>
    <t>PEXESSM3MIN</t>
  </si>
  <si>
    <t>EXPRESSION - Essence - Small 3 (Crimps) - PE - S - 20 - Mint</t>
  </si>
  <si>
    <t>3760231417226</t>
  </si>
  <si>
    <t>PEXESSM3RED</t>
  </si>
  <si>
    <t>EXPRESSION - Essence - Small 3 (Crimps) - PE - S - 20 - Red</t>
  </si>
  <si>
    <t>3760231348032</t>
  </si>
  <si>
    <t>PEXESSM3VIO</t>
  </si>
  <si>
    <t>EXPRESSION - Essence - Small 3 (Crimps) - PE - S - 20 - Violet</t>
  </si>
  <si>
    <t>3760231348049</t>
  </si>
  <si>
    <t>PEXESSM3WHI</t>
  </si>
  <si>
    <t>EXPRESSION - Essence - Small 3 (Crimps) - PE - S - 20 - White</t>
  </si>
  <si>
    <t>3760231348056</t>
  </si>
  <si>
    <t>PEXESSM3YEL</t>
  </si>
  <si>
    <t>EXPRESSION - Essence - Small 3 (Crimps) - PE - S - 20 - Yellow</t>
  </si>
  <si>
    <t>3760231348063</t>
  </si>
  <si>
    <t>PEXESXL1BLK</t>
  </si>
  <si>
    <t>EXPRESSION - Essence - Good XL 1 (Jugs) - PE - XL - 10 - Black</t>
  </si>
  <si>
    <t>3760231331317</t>
  </si>
  <si>
    <t>PEXESXL1BLU</t>
  </si>
  <si>
    <t>EXPRESSION - Essence - Good XL 1 (Jugs) - PE - XL - 10 - Blue</t>
  </si>
  <si>
    <t>3760231331249</t>
  </si>
  <si>
    <t>PEXESXL1FLG</t>
  </si>
  <si>
    <t>EXPRESSION - Essence - Good XL 1 (Jugs) - PE - XL - 10 - Fluo Green</t>
  </si>
  <si>
    <t>3760231331225</t>
  </si>
  <si>
    <t>PEXESXL1FLO</t>
  </si>
  <si>
    <t>EXPRESSION - Essence - Good XL 1 (Jugs) - PE - XL - 10 - Fluo Orange</t>
  </si>
  <si>
    <t>3760231331201</t>
  </si>
  <si>
    <t>PEXESXL1FLP</t>
  </si>
  <si>
    <t>EXPRESSION - Essence - Good XL 1 (Jugs) - PE - XL - 10 - Fluo Pink</t>
  </si>
  <si>
    <t>3760231331218</t>
  </si>
  <si>
    <t>PEXESXL1FLY</t>
  </si>
  <si>
    <t>EXPRESSION - Essence - Good XL 1 (Jugs) - PE - XL - 10 - Fluo Yellow</t>
  </si>
  <si>
    <t>3760231331232</t>
  </si>
  <si>
    <t>PEXESXL1GRE</t>
  </si>
  <si>
    <t>EXPRESSION - Essence - Good XL 1 (Jugs) - PE - XL - 10 - Green</t>
  </si>
  <si>
    <t>3760231331263</t>
  </si>
  <si>
    <t>PEXESXL1GRY</t>
  </si>
  <si>
    <t>EXPRESSION - Essence - Good XL 1 (Jugs) - PE - XL - 10 - Grey</t>
  </si>
  <si>
    <t>3760231331294</t>
  </si>
  <si>
    <t>PEXESXL1MIN</t>
  </si>
  <si>
    <t>EXPRESSION - Essence - Good XL 1 (Jugs) - PE - XL - 10 - Mint</t>
  </si>
  <si>
    <t>3760231417233</t>
  </si>
  <si>
    <t>PEXESXL1RED</t>
  </si>
  <si>
    <t>EXPRESSION - Essence - Good XL 1 (Jugs) - PE - XL - 10 - Red</t>
  </si>
  <si>
    <t>3760231331256</t>
  </si>
  <si>
    <t>PEXESXL1VIO</t>
  </si>
  <si>
    <t>EXPRESSION - Essence - Good XL 1 (Jugs) - PE - XL - 10 - Violet</t>
  </si>
  <si>
    <t>3760231331287</t>
  </si>
  <si>
    <t>PEXESXL1WHI</t>
  </si>
  <si>
    <t>EXPRESSION - Essence - Good XL 1 (Jugs) - PE - XL - 10 - White</t>
  </si>
  <si>
    <t>3760231331300</t>
  </si>
  <si>
    <t>PEXESXL1YEL</t>
  </si>
  <si>
    <t>EXPRESSION - Essence - Good XL 1 (Jugs) - PE - XL - 10 - Yellow</t>
  </si>
  <si>
    <t>3760231331270</t>
  </si>
  <si>
    <t>PEXESXL2BLK</t>
  </si>
  <si>
    <t>EXPRESSION - Essence - Good XL 2 (Jugs) - PE - XL - 5 - Black</t>
  </si>
  <si>
    <t>3760231331430</t>
  </si>
  <si>
    <t>PEXESXL2BLU</t>
  </si>
  <si>
    <t>EXPRESSION - Essence - Good XL 2 (Jugs) - PE - XL - 5 - Blue</t>
  </si>
  <si>
    <t>3760231331362</t>
  </si>
  <si>
    <t>PEXESXL2FLG</t>
  </si>
  <si>
    <t>EXPRESSION - Essence - Good XL 2 (Jugs) - PE - XL - 5 - Fluo Green</t>
  </si>
  <si>
    <t>3760231331348</t>
  </si>
  <si>
    <t>PEXESXL2FLO</t>
  </si>
  <si>
    <t>EXPRESSION - Essence - Good XL 2 (Jugs) - PE - XL - 5 - Fluo Orange</t>
  </si>
  <si>
    <t>3760231331324</t>
  </si>
  <si>
    <t>PEXESXL2FLP</t>
  </si>
  <si>
    <t>EXPRESSION - Essence - Good XL 2 (Jugs) - PE - XL - 5 - Fluo Pink</t>
  </si>
  <si>
    <t>3760231331331</t>
  </si>
  <si>
    <t>PEXESXL2FLY</t>
  </si>
  <si>
    <t>EXPRESSION - Essence - Good XL 2 (Jugs) - PE - XL - 5 - Fluo Yellow</t>
  </si>
  <si>
    <t>3760231331355</t>
  </si>
  <si>
    <t>PEXESXL2GRE</t>
  </si>
  <si>
    <t>EXPRESSION - Essence - Good XL 2 (Jugs) - PE - XL - 5 - Green</t>
  </si>
  <si>
    <t>3760231331386</t>
  </si>
  <si>
    <t>PEXESXL2GRY</t>
  </si>
  <si>
    <t>EXPRESSION - Essence - Good XL 2 (Jugs) - PE - XL - 5 - Grey</t>
  </si>
  <si>
    <t>3760231331416</t>
  </si>
  <si>
    <t>PEXESXL2MIN</t>
  </si>
  <si>
    <t>EXPRESSION - Essence - Good XL 2 (Jugs) - PE - XL - 5 - Mint</t>
  </si>
  <si>
    <t>3760231417240</t>
  </si>
  <si>
    <t>PEXESXL2RED</t>
  </si>
  <si>
    <t>EXPRESSION - Essence - Good XL 2 (Jugs) - PE - XL - 5 - Red</t>
  </si>
  <si>
    <t>3760231331379</t>
  </si>
  <si>
    <t>PEXESXL2VIO</t>
  </si>
  <si>
    <t>EXPRESSION - Essence - Good XL 2 (Jugs) - PE - XL - 5 - Violet</t>
  </si>
  <si>
    <t>3760231331409</t>
  </si>
  <si>
    <t>PEXESXL2WHI</t>
  </si>
  <si>
    <t>EXPRESSION - Essence - Good XL 2 (Jugs) - PE - XL - 5 - White</t>
  </si>
  <si>
    <t>3760231331423</t>
  </si>
  <si>
    <t>PEXESXL2YEL</t>
  </si>
  <si>
    <t>EXPRESSION - Essence - Good XL 2 (Jugs) - PE - XL - 5 - Yellow</t>
  </si>
  <si>
    <t>3760231331393</t>
  </si>
  <si>
    <t>PEXESXL3BLK</t>
  </si>
  <si>
    <t>EXPRESSION - Essence - Good XL 3 - PE - XL - 5 - Black</t>
  </si>
  <si>
    <t>3760231388533</t>
  </si>
  <si>
    <t>PEXESXL3BLU</t>
  </si>
  <si>
    <t>EXPRESSION - Essence - Good XL 3 - PE - XL - 5 - Blue</t>
  </si>
  <si>
    <t>3760231390970</t>
  </si>
  <si>
    <t>PEXESXL3FLG</t>
  </si>
  <si>
    <t>EXPRESSION - Essence - Good XL 3 - PE - XL - 5 - Fluo Green</t>
  </si>
  <si>
    <t>3760231390987</t>
  </si>
  <si>
    <t>PEXESXL3FLO</t>
  </si>
  <si>
    <t>EXPRESSION - Essence - Good XL 3 - PE - XL - 5 - Fluo Orange</t>
  </si>
  <si>
    <t>3760231390994</t>
  </si>
  <si>
    <t>PEXESXL3FLP</t>
  </si>
  <si>
    <t>EXPRESSION - Essence - Good XL 3 - PE - XL - 5 - Fluo Pink</t>
  </si>
  <si>
    <t>3760231391007</t>
  </si>
  <si>
    <t>PEXESXL3FLY</t>
  </si>
  <si>
    <t>EXPRESSION - Essence - Good XL 3 - PE - XL - 5 - Fluo Yellow</t>
  </si>
  <si>
    <t>3760231391014</t>
  </si>
  <si>
    <t>PEXESXL3GRE</t>
  </si>
  <si>
    <t>EXPRESSION - Essence - Good XL 3 - PE - XL - 5 - Green</t>
  </si>
  <si>
    <t>3760231391021</t>
  </si>
  <si>
    <t>PEXESXL3GRY</t>
  </si>
  <si>
    <t>EXPRESSION - Essence - Good XL 3 - PE - XL - 5 - Grey</t>
  </si>
  <si>
    <t>3760231391038</t>
  </si>
  <si>
    <t>PEXESXL3MIN</t>
  </si>
  <si>
    <t>EXPRESSION - Essence - Good XL 3 - PE - XL - 5 - Mint</t>
  </si>
  <si>
    <t>3760231420189</t>
  </si>
  <si>
    <t>PEXESXL3RED</t>
  </si>
  <si>
    <t>EXPRESSION - Essence - Good XL 3 - PE - XL - 5 - Red</t>
  </si>
  <si>
    <t>3760231391045</t>
  </si>
  <si>
    <t>PEXESXL3VIO</t>
  </si>
  <si>
    <t>EXPRESSION - Essence - Good XL 3 - PE - XL - 5 - Violet</t>
  </si>
  <si>
    <t>3760231391052</t>
  </si>
  <si>
    <t>PEXESXL3WHI</t>
  </si>
  <si>
    <t>EXPRESSION - Essence - Good XL 3 - PE - XL - 5 - White</t>
  </si>
  <si>
    <t>3760231391069</t>
  </si>
  <si>
    <t>PEXESXL3YEL</t>
  </si>
  <si>
    <t>EXPRESSION - Essence - Good XL 3 - PE - XL - 5 - Yellow</t>
  </si>
  <si>
    <t>3760231391076</t>
  </si>
  <si>
    <t>PEXESXL4BLK</t>
  </si>
  <si>
    <t>EXPRESSION - Essence - Good XL 4 - PE - XL - 5 - Black</t>
  </si>
  <si>
    <t>3760231388656</t>
  </si>
  <si>
    <t>PEXESXL4BLU</t>
  </si>
  <si>
    <t>EXPRESSION - Essence - Good XL 4 - PE - XL - 5 - Blue</t>
  </si>
  <si>
    <t>3760231391083</t>
  </si>
  <si>
    <t>PEXESXL4FLG</t>
  </si>
  <si>
    <t>EXPRESSION - Essence - Good XL 4 - PE - XL - 5 - Fluo Green</t>
  </si>
  <si>
    <t>3760231391090</t>
  </si>
  <si>
    <t>PEXESXL4FLO</t>
  </si>
  <si>
    <t>EXPRESSION - Essence - Good XL 4 - PE - XL - 5 - Fluo Orange</t>
  </si>
  <si>
    <t>3760231391106</t>
  </si>
  <si>
    <t>PEXESXL4FLP</t>
  </si>
  <si>
    <t>EXPRESSION - Essence - Good XL 4 - PE - XL - 5 - Fluo Pink</t>
  </si>
  <si>
    <t>3760231391113</t>
  </si>
  <si>
    <t>PEXESXL4FLY</t>
  </si>
  <si>
    <t>EXPRESSION - Essence - Good XL 4 - PE - XL - 5 - Fluo Yellow</t>
  </si>
  <si>
    <t>3760231391120</t>
  </si>
  <si>
    <t>PEXESXL4GRE</t>
  </si>
  <si>
    <t>EXPRESSION - Essence - Good XL 4 - PE - XL - 5 - Green</t>
  </si>
  <si>
    <t>3760231391137</t>
  </si>
  <si>
    <t>PEXESXL4GRY</t>
  </si>
  <si>
    <t>EXPRESSION - Essence - Good XL 4 - PE - XL - 5 - Grey</t>
  </si>
  <si>
    <t>3760231391144</t>
  </si>
  <si>
    <t>PEXESXL4MIN</t>
  </si>
  <si>
    <t>EXPRESSION - Essence - Good XL 4 - PE - XL - 5 - Mint</t>
  </si>
  <si>
    <t>3760231420196</t>
  </si>
  <si>
    <t>PEXESXL4RED</t>
  </si>
  <si>
    <t>EXPRESSION - Essence - Good XL 4 - PE - XL - 5 - Red</t>
  </si>
  <si>
    <t>3760231391151</t>
  </si>
  <si>
    <t>PEXESXL4VIO</t>
  </si>
  <si>
    <t>EXPRESSION - Essence - Good XL 4 - PE - XL - 5 - Violet</t>
  </si>
  <si>
    <t>3760231391168</t>
  </si>
  <si>
    <t>PEXESXL4WHI</t>
  </si>
  <si>
    <t>EXPRESSION - Essence - Good XL 4 - PE - XL - 5 - White</t>
  </si>
  <si>
    <t>3760231391175</t>
  </si>
  <si>
    <t>PEXESXL4YEL</t>
  </si>
  <si>
    <t>EXPRESSION - Essence - Good XL 4 - PE - XL - 5 - Yellow</t>
  </si>
  <si>
    <t>3760231391182</t>
  </si>
  <si>
    <t>PEXFOXDTBU3XL1PUBLK</t>
  </si>
  <si>
    <t>EXPRESSION - Foxes - Bubbles XXXL 1 - PU DT - 3XL - 3 - Black</t>
  </si>
  <si>
    <t>3760231405391</t>
  </si>
  <si>
    <t>PEXFOXDTBU3XL1PUBLU</t>
  </si>
  <si>
    <t>EXPRESSION - Foxes - Bubbles XXXL 1 - PU DT - 3XL - 3 - Blue</t>
  </si>
  <si>
    <t>3760231405407</t>
  </si>
  <si>
    <t>PEXFOXDTBU3XL1PUFLG</t>
  </si>
  <si>
    <t>EXPRESSION - Foxes - Bubbles XXXL 1 - PU DT - 3XL - 3 - Fluo Green</t>
  </si>
  <si>
    <t>3760231405414</t>
  </si>
  <si>
    <t>PEXFOXDTBU3XL1PUFLO</t>
  </si>
  <si>
    <t>EXPRESSION - Foxes - Bubbles XXXL 1 - PU DT - 3XL - 3 - Fluo Orange</t>
  </si>
  <si>
    <t>3760231405421</t>
  </si>
  <si>
    <t>PEXFOXDTBU3XL1PUFLP</t>
  </si>
  <si>
    <t>EXPRESSION - Foxes - Bubbles XXXL 1 - PU DT - 3XL - 3 - Fluo Pink</t>
  </si>
  <si>
    <t>3760231405438</t>
  </si>
  <si>
    <t>PEXFOXDTBU3XL1PUGRE</t>
  </si>
  <si>
    <t>EXPRESSION - Foxes - Bubbles XXXL 1 - PU DT - 3XL - 3 - Green</t>
  </si>
  <si>
    <t>3760231405445</t>
  </si>
  <si>
    <t>PEXFOXDTBU3XL1PUMIN</t>
  </si>
  <si>
    <t>EXPRESSION - Foxes - Bubbles XXXL 1 - PU DT - 3XL - 3 - Mint</t>
  </si>
  <si>
    <t>3760231417257</t>
  </si>
  <si>
    <t>PEXFOXDTBU3XL1PURED</t>
  </si>
  <si>
    <t>EXPRESSION - Foxes - Bubbles XXXL 1 - PU DT - 3XL - 3 - Red</t>
  </si>
  <si>
    <t>3760231405452</t>
  </si>
  <si>
    <t>PEXFOXDTBU3XL1PUVIO</t>
  </si>
  <si>
    <t>EXPRESSION - Foxes - Bubbles XXXL 1 - PU DT - 3XL - 3 - Violet</t>
  </si>
  <si>
    <t>3760231405469</t>
  </si>
  <si>
    <t>PEXFOXDTBU3XL1PUWHI</t>
  </si>
  <si>
    <t>EXPRESSION - Foxes - Bubbles XXXL 1 - PU DT - 3XL - 3 - White</t>
  </si>
  <si>
    <t>3760231405476</t>
  </si>
  <si>
    <t>PEXFOXDTBU3XL1PUYEL</t>
  </si>
  <si>
    <t>EXPRESSION - Foxes - Bubbles XXXL 1 - PU DT - 3XL - 3 - Yellow</t>
  </si>
  <si>
    <t>3760231405483</t>
  </si>
  <si>
    <t>PEXFOXDTBU3XL2PUBLK</t>
  </si>
  <si>
    <t>EXPRESSION - Foxes - Bubbles XXXL 2 - PU DT - 3XL - 2 - Black</t>
  </si>
  <si>
    <t>3760231405490</t>
  </si>
  <si>
    <t>PEXFOXDTBU3XL2PUBLU</t>
  </si>
  <si>
    <t>EXPRESSION - Foxes - Bubbles XXXL 2 - PU DT - 3XL - 2 - Blue</t>
  </si>
  <si>
    <t>3760231405506</t>
  </si>
  <si>
    <t>PEXFOXDTBU3XL2PUFLG</t>
  </si>
  <si>
    <t>EXPRESSION - Foxes - Bubbles XXXL 2 - PU DT - 3XL - 2 - Fluo Green</t>
  </si>
  <si>
    <t>3760231405513</t>
  </si>
  <si>
    <t>PEXFOXDTBU3XL2PUFLO</t>
  </si>
  <si>
    <t>EXPRESSION - Foxes - Bubbles XXXL 2 - PU DT - 3XL - 2 - Fluo Orange</t>
  </si>
  <si>
    <t>3760231405520</t>
  </si>
  <si>
    <t>PEXFOXDTBU3XL2PUFLP</t>
  </si>
  <si>
    <t>EXPRESSION - Foxes - Bubbles XXXL 2 - PU DT - 3XL - 2 - Fluo Pink</t>
  </si>
  <si>
    <t>3760231405537</t>
  </si>
  <si>
    <t>PEXFOXDTBU3XL2PUGRE</t>
  </si>
  <si>
    <t>EXPRESSION - Foxes - Bubbles XXXL 2 - PU DT - 3XL - 2 - Green</t>
  </si>
  <si>
    <t>3760231405544</t>
  </si>
  <si>
    <t>PEXFOXDTBU3XL2PUMIN</t>
  </si>
  <si>
    <t>EXPRESSION - Foxes - Bubbles XXXL 2 - PU DT - 3XL - 2 - Mint</t>
  </si>
  <si>
    <t>3760231417264</t>
  </si>
  <si>
    <t>PEXFOXDTBU3XL2PURED</t>
  </si>
  <si>
    <t>EXPRESSION - Foxes - Bubbles XXXL 2 - PU DT - 3XL - 2 - Red</t>
  </si>
  <si>
    <t>3760231405551</t>
  </si>
  <si>
    <t>PEXFOXDTBU3XL2PUVIO</t>
  </si>
  <si>
    <t>EXPRESSION - Foxes - Bubbles XXXL 2 - PU DT - 3XL - 2 - Violet</t>
  </si>
  <si>
    <t>3760231405568</t>
  </si>
  <si>
    <t>PEXFOXDTBU3XL2PUWHI</t>
  </si>
  <si>
    <t>EXPRESSION - Foxes - Bubbles XXXL 2 - PU DT - 3XL - 2 - White</t>
  </si>
  <si>
    <t>3760231405575</t>
  </si>
  <si>
    <t>PEXFOXDTBU3XL2PUYEL</t>
  </si>
  <si>
    <t>EXPRESSION - Foxes - Bubbles XXXL 2 - PU DT - 3XL - 2 - Yellow</t>
  </si>
  <si>
    <t>3760231405582</t>
  </si>
  <si>
    <t>PEXFOXDTBUXXL1PUBLK</t>
  </si>
  <si>
    <t>EXPRESSION - Foxes - Bubbles XXL 1 - PU DT - XXL - 5 - Black</t>
  </si>
  <si>
    <t>3760231405292</t>
  </si>
  <si>
    <t>PEXFOXDTBUXXL1PUBLU</t>
  </si>
  <si>
    <t>EXPRESSION - Foxes - Bubbles XXL 1 - PU DT - XXL - 5 - Blue</t>
  </si>
  <si>
    <t>3760231405308</t>
  </si>
  <si>
    <t>PEXFOXDTBUXXL1PUFLG</t>
  </si>
  <si>
    <t>EXPRESSION - Foxes - Bubbles XXL 1 - PU DT - XXL - 5 - Fluo Green</t>
  </si>
  <si>
    <t>3760231405315</t>
  </si>
  <si>
    <t>PEXFOXDTBUXXL1PUFLO</t>
  </si>
  <si>
    <t>EXPRESSION - Foxes - Bubbles XXL 1 - PU DT - XXL - 5 - Fluo Orange</t>
  </si>
  <si>
    <t>3760231405322</t>
  </si>
  <si>
    <t>PEXFOXDTBUXXL1PUFLP</t>
  </si>
  <si>
    <t>EXPRESSION - Foxes - Bubbles XXL 1 - PU DT - XXL - 5 - Fluo Pink</t>
  </si>
  <si>
    <t>3760231405339</t>
  </si>
  <si>
    <t>PEXFOXDTBUXXL1PUGRE</t>
  </si>
  <si>
    <t>EXPRESSION - Foxes - Bubbles XXL 1 - PU DT - XXL - 5 - Green</t>
  </si>
  <si>
    <t>3760231405346</t>
  </si>
  <si>
    <t>PEXFOXDTBUXXL1PUMIN</t>
  </si>
  <si>
    <t>EXPRESSION - Foxes - Bubbles XXL 1 - PU DT - XXL - 5 - Mint</t>
  </si>
  <si>
    <t>3760231417271</t>
  </si>
  <si>
    <t>PEXFOXDTBUXXL1PURED</t>
  </si>
  <si>
    <t>EXPRESSION - Foxes - Bubbles XXL 1 - PU DT - XXL - 5 - Red</t>
  </si>
  <si>
    <t>3760231405353</t>
  </si>
  <si>
    <t>PEXFOXDTBUXXL1PUVIO</t>
  </si>
  <si>
    <t>EXPRESSION - Foxes - Bubbles XXL 1 - PU DT - XXL - 5 - Violet</t>
  </si>
  <si>
    <t>3760231405360</t>
  </si>
  <si>
    <t>PEXFOXDTBUXXL1PUWHI</t>
  </si>
  <si>
    <t>EXPRESSION - Foxes - Bubbles XXL 1 - PU DT - XXL - 5 - White</t>
  </si>
  <si>
    <t>3760231405377</t>
  </si>
  <si>
    <t>PEXFOXDTBUXXL1PUYEL</t>
  </si>
  <si>
    <t>EXPRESSION - Foxes - Bubbles XXL 1 - PU DT - XXL - 5 - Yellow</t>
  </si>
  <si>
    <t>3760231405384</t>
  </si>
  <si>
    <t>PEXFOXDTEDL1PUBLK</t>
  </si>
  <si>
    <t>EXPRESSION - Foxes - Edges L 1 - PU DT - L - 5 - Black</t>
  </si>
  <si>
    <t>3760231405698</t>
  </si>
  <si>
    <t>PEXFOXDTEDL1PUBLU</t>
  </si>
  <si>
    <t>EXPRESSION - Foxes - Edges L 1 - PU DT - L - 5 - Blue</t>
  </si>
  <si>
    <t>3760231405704</t>
  </si>
  <si>
    <t>PEXFOXDTEDL1PUFLG</t>
  </si>
  <si>
    <t>EXPRESSION - Foxes - Edges L 1 - PU DT - L - 5 - Fluo Green</t>
  </si>
  <si>
    <t>3760231405711</t>
  </si>
  <si>
    <t>PEXFOXDTEDL1PUFLO</t>
  </si>
  <si>
    <t>EXPRESSION - Foxes - Edges L 1 - PU DT - L - 5 - Fluo Orange</t>
  </si>
  <si>
    <t>3760231405728</t>
  </si>
  <si>
    <t>PEXFOXDTEDL1PUFLP</t>
  </si>
  <si>
    <t>EXPRESSION - Foxes - Edges L 1 - PU DT - L - 5 - Fluo Pink</t>
  </si>
  <si>
    <t>3760231405735</t>
  </si>
  <si>
    <t>PEXFOXDTEDL1PUGRE</t>
  </si>
  <si>
    <t>EXPRESSION - Foxes - Edges L 1 - PU DT - L - 5 - Green</t>
  </si>
  <si>
    <t>3760231405742</t>
  </si>
  <si>
    <t>PEXFOXDTEDL1PUMIN</t>
  </si>
  <si>
    <t>EXPRESSION - Foxes - Edges L 1 - PU DT - L - 5 - Mint</t>
  </si>
  <si>
    <t>3760231417288</t>
  </si>
  <si>
    <t>PEXFOXDTEDL1PURED</t>
  </si>
  <si>
    <t>EXPRESSION - Foxes - Edges L 1 - PU DT - L - 5 - Red</t>
  </si>
  <si>
    <t>3760231405759</t>
  </si>
  <si>
    <t>PEXFOXDTEDL1PUVIO</t>
  </si>
  <si>
    <t>EXPRESSION - Foxes - Edges L 1 - PU DT - L - 5 - Violet</t>
  </si>
  <si>
    <t>3760231405766</t>
  </si>
  <si>
    <t>PEXFOXDTEDL1PUWHI</t>
  </si>
  <si>
    <t>EXPRESSION - Foxes - Edges L 1 - PU DT - L - 5 - White</t>
  </si>
  <si>
    <t>3760231405773</t>
  </si>
  <si>
    <t>PEXFOXDTEDL1PUYEL</t>
  </si>
  <si>
    <t>EXPRESSION - Foxes - Edges L 1 - PU DT - L - 5 - Yellow</t>
  </si>
  <si>
    <t>3760231405780</t>
  </si>
  <si>
    <t>PEXFOXDTEDL2PUBLK</t>
  </si>
  <si>
    <t>EXPRESSION - Foxes - Edges L 2 - PU DT - L - 5 - Black</t>
  </si>
  <si>
    <t>3760231405797</t>
  </si>
  <si>
    <t>PEXFOXDTEDL2PUBLU</t>
  </si>
  <si>
    <t>EXPRESSION - Foxes - Edges L 2 - PU DT - L - 5 - Blue</t>
  </si>
  <si>
    <t>3760231405803</t>
  </si>
  <si>
    <t>PEXFOXDTEDL2PUFLG</t>
  </si>
  <si>
    <t>EXPRESSION - Foxes - Edges L 2 - PU DT - L - 5 - Fluo Green</t>
  </si>
  <si>
    <t>3760231405810</t>
  </si>
  <si>
    <t>PEXFOXDTEDL2PUFLO</t>
  </si>
  <si>
    <t>EXPRESSION - Foxes - Edges L 2 - PU DT - L - 5 - Fluo Orange</t>
  </si>
  <si>
    <t>3760231405827</t>
  </si>
  <si>
    <t>PEXFOXDTEDL2PUFLP</t>
  </si>
  <si>
    <t>EXPRESSION - Foxes - Edges L 2 - PU DT - L - 5 - Fluo Pink</t>
  </si>
  <si>
    <t>3760231405834</t>
  </si>
  <si>
    <t>PEXFOXDTEDL2PUGRE</t>
  </si>
  <si>
    <t>EXPRESSION - Foxes - Edges L 2 - PU DT - L - 5 - Green</t>
  </si>
  <si>
    <t>3760231405841</t>
  </si>
  <si>
    <t>PEXFOXDTEDL2PUMIN</t>
  </si>
  <si>
    <t>EXPRESSION - Foxes - Edges L 2 - PU DT - L - 5 - Mint</t>
  </si>
  <si>
    <t>3760231417295</t>
  </si>
  <si>
    <t>PEXFOXDTEDL2PURED</t>
  </si>
  <si>
    <t>EXPRESSION - Foxes - Edges L 2 - PU DT - L - 5 - Red</t>
  </si>
  <si>
    <t>3760231405858</t>
  </si>
  <si>
    <t>PEXFOXDTEDL2PUVIO</t>
  </si>
  <si>
    <t>EXPRESSION - Foxes - Edges L 2 - PU DT - L - 5 - Violet</t>
  </si>
  <si>
    <t>3760231405865</t>
  </si>
  <si>
    <t>PEXFOXDTEDL2PUWHI</t>
  </si>
  <si>
    <t>EXPRESSION - Foxes - Edges L 2 - PU DT - L - 5 - White</t>
  </si>
  <si>
    <t>3760231405872</t>
  </si>
  <si>
    <t>PEXFOXDTEDL2PUYEL</t>
  </si>
  <si>
    <t>EXPRESSION - Foxes - Edges L 2 - PU DT - L - 5 - Yellow</t>
  </si>
  <si>
    <t>3760231405889</t>
  </si>
  <si>
    <t>PEXFOXDTEDMPUBLK</t>
  </si>
  <si>
    <t>EXPRESSION - Foxes - Edges M - PU DT - M - 5 - Black</t>
  </si>
  <si>
    <t>3760231405599</t>
  </si>
  <si>
    <t>PEXFOXDTEDMPUBLU</t>
  </si>
  <si>
    <t>EXPRESSION - Foxes - Edges M - PU DT - M - 5 - Blue</t>
  </si>
  <si>
    <t>3760231405605</t>
  </si>
  <si>
    <t>PEXFOXDTEDMPUFLG</t>
  </si>
  <si>
    <t>EXPRESSION - Foxes - Edges M - PU DT - M - 5 - Fluo Green</t>
  </si>
  <si>
    <t>3760231405612</t>
  </si>
  <si>
    <t>PEXFOXDTEDMPUFLO</t>
  </si>
  <si>
    <t>EXPRESSION - Foxes - Edges M - PU DT - M - 5 - Fluo Orange</t>
  </si>
  <si>
    <t>3760231405629</t>
  </si>
  <si>
    <t>PEXFOXDTEDMPUFLP</t>
  </si>
  <si>
    <t>EXPRESSION - Foxes - Edges M - PU DT - M - 5 - Fluo Pink</t>
  </si>
  <si>
    <t>3760231405636</t>
  </si>
  <si>
    <t>PEXFOXDTEDMPUGRE</t>
  </si>
  <si>
    <t>EXPRESSION - Foxes - Edges M - PU DT - M - 5 - Green</t>
  </si>
  <si>
    <t>3760231405643</t>
  </si>
  <si>
    <t>PEXFOXDTEDMPUMIN</t>
  </si>
  <si>
    <t>EXPRESSION - Foxes - Edges M - PU DT - M - 5 - Mint</t>
  </si>
  <si>
    <t>3760231417301</t>
  </si>
  <si>
    <t>PEXFOXDTEDMPURED</t>
  </si>
  <si>
    <t>EXPRESSION - Foxes - Edges M - PU DT - M - 5 - Red</t>
  </si>
  <si>
    <t>3760231405650</t>
  </si>
  <si>
    <t>PEXFOXDTEDMPUVIO</t>
  </si>
  <si>
    <t>EXPRESSION - Foxes - Edges M - PU DT - M - 5 - Violet</t>
  </si>
  <si>
    <t>3760231405667</t>
  </si>
  <si>
    <t>PEXFOXDTEDMPUWHI</t>
  </si>
  <si>
    <t>EXPRESSION - Foxes - Edges M - PU DT - M - 5 - White</t>
  </si>
  <si>
    <t>3760231405674</t>
  </si>
  <si>
    <t>PEXFOXDTEDMPUYEL</t>
  </si>
  <si>
    <t>EXPRESSION - Foxes - Edges M - PU DT - M - 5 - Yellow</t>
  </si>
  <si>
    <t>3760231405681</t>
  </si>
  <si>
    <t>PEXFOXDTEDXL1PUBLK</t>
  </si>
  <si>
    <t>EXPRESSION - Foxes - Edges XL 1 - PU DT - XL - 5 - Black</t>
  </si>
  <si>
    <t>3760231405896</t>
  </si>
  <si>
    <t>PEXFOXDTEDXL1PUBLU</t>
  </si>
  <si>
    <t>EXPRESSION - Foxes - Edges XL 1 - PU DT - XL - 5 - Blue</t>
  </si>
  <si>
    <t>3760231405902</t>
  </si>
  <si>
    <t>PEXFOXDTEDXL1PUFLG</t>
  </si>
  <si>
    <t>EXPRESSION - Foxes - Edges XL 1 - PU DT - XL - 5 - Fluo Green</t>
  </si>
  <si>
    <t>3760231405919</t>
  </si>
  <si>
    <t>PEXFOXDTEDXL1PUFLO</t>
  </si>
  <si>
    <t>EXPRESSION - Foxes - Edges XL 1 - PU DT - XL - 5 - Fluo Orange</t>
  </si>
  <si>
    <t>3760231405926</t>
  </si>
  <si>
    <t>PEXFOXDTEDXL1PUFLP</t>
  </si>
  <si>
    <t>EXPRESSION - Foxes - Edges XL 1 - PU DT - XL - 5 - Fluo Pink</t>
  </si>
  <si>
    <t>3760231405933</t>
  </si>
  <si>
    <t>PEXFOXDTEDXL1PUGRE</t>
  </si>
  <si>
    <t>EXPRESSION - Foxes - Edges XL 1 - PU DT - XL - 5 - Green</t>
  </si>
  <si>
    <t>3760231405940</t>
  </si>
  <si>
    <t>PEXFOXDTEDXL1PUMIN</t>
  </si>
  <si>
    <t>EXPRESSION - Foxes - Edges XL 1 - PU DT - XL - 5 - Mint</t>
  </si>
  <si>
    <t>3760231417318</t>
  </si>
  <si>
    <t>PEXFOXDTEDXL1PURED</t>
  </si>
  <si>
    <t>EXPRESSION - Foxes - Edges XL 1 - PU DT - XL - 5 - Red</t>
  </si>
  <si>
    <t>3760231405957</t>
  </si>
  <si>
    <t>PEXFOXDTEDXL1PUVIO</t>
  </si>
  <si>
    <t>EXPRESSION - Foxes - Edges XL 1 - PU DT - XL - 5 - Violet</t>
  </si>
  <si>
    <t>3760231405964</t>
  </si>
  <si>
    <t>PEXFOXDTEDXL1PUWHI</t>
  </si>
  <si>
    <t>EXPRESSION - Foxes - Edges XL 1 - PU DT - XL - 5 - White</t>
  </si>
  <si>
    <t>3760231405971</t>
  </si>
  <si>
    <t>PEXFOXDTEDXL1PUYEL</t>
  </si>
  <si>
    <t>EXPRESSION - Foxes - Edges XL 1 - PU DT - XL - 5 - Yellow</t>
  </si>
  <si>
    <t>3760231405988</t>
  </si>
  <si>
    <t>PEXFOXDTFLJUPUBLK</t>
  </si>
  <si>
    <t>EXPRESSION - Foxes - Flat Jugs - PU DT - S - 10 - Black</t>
  </si>
  <si>
    <t>3760231412191</t>
  </si>
  <si>
    <t>PEXFOXDTFLJUPUBLU</t>
  </si>
  <si>
    <t>EXPRESSION - Foxes - Flat Jugs - PU DT - S - 10 - Blue</t>
  </si>
  <si>
    <t>3760231412207</t>
  </si>
  <si>
    <t>PEXFOXDTFLJUPUFLG</t>
  </si>
  <si>
    <t>EXPRESSION - Foxes - Flat Jugs - PU DT - S - 10 - Fluo Green</t>
  </si>
  <si>
    <t>3760231412214</t>
  </si>
  <si>
    <t>PEXFOXDTFLJUPUFLO</t>
  </si>
  <si>
    <t>EXPRESSION - Foxes - Flat Jugs - PU DT - S - 10 - Fluo Orange</t>
  </si>
  <si>
    <t>3760231412221</t>
  </si>
  <si>
    <t>PEXFOXDTFLJUPUFLP</t>
  </si>
  <si>
    <t>EXPRESSION - Foxes - Flat Jugs - PU DT - S - 10 - Fluo Pink</t>
  </si>
  <si>
    <t>3760231412238</t>
  </si>
  <si>
    <t>PEXFOXDTFLJUPUGRE</t>
  </si>
  <si>
    <t>EXPRESSION - Foxes - Flat Jugs - PU DT - S - 10 - Green</t>
  </si>
  <si>
    <t>3760231412245</t>
  </si>
  <si>
    <t>PEXFOXDTFLJUPUMIN</t>
  </si>
  <si>
    <t>EXPRESSION - Foxes - Flat Jugs - PU DT - S - 10 - Mint</t>
  </si>
  <si>
    <t>3760231417325</t>
  </si>
  <si>
    <t>PEXFOXDTFLJUPURED</t>
  </si>
  <si>
    <t>EXPRESSION - Foxes - Flat Jugs - PU DT - S - 10 - Red</t>
  </si>
  <si>
    <t>3760231412252</t>
  </si>
  <si>
    <t>PEXFOXDTFLJUPUVIO</t>
  </si>
  <si>
    <t>EXPRESSION - Foxes - Flat Jugs - PU DT - S - 10 - Violet</t>
  </si>
  <si>
    <t>3760231412269</t>
  </si>
  <si>
    <t>PEXFOXDTFLJUPUWHI</t>
  </si>
  <si>
    <t>EXPRESSION - Foxes - Flat Jugs - PU DT - S - 10 - White</t>
  </si>
  <si>
    <t>3760231412276</t>
  </si>
  <si>
    <t>PEXFOXDTFLJUPUYEL</t>
  </si>
  <si>
    <t>EXPRESSION - Foxes - Flat Jugs - PU DT - S - 10 - Yellow</t>
  </si>
  <si>
    <t>3760231412283</t>
  </si>
  <si>
    <t>PEXFOXDTJU3XL1PUBLK</t>
  </si>
  <si>
    <t>EXPRESSION - Foxes - Jugs XXXL 1 - PU DT - 3XL - 2 - Black</t>
  </si>
  <si>
    <t>3760231412795</t>
  </si>
  <si>
    <t>PEXFOXDTJU3XL1PUBLU</t>
  </si>
  <si>
    <t>EXPRESSION - Foxes - Jugs XXXL 1 - PU DT - 3XL - 2 - Blue</t>
  </si>
  <si>
    <t>3760231412801</t>
  </si>
  <si>
    <t>PEXFOXDTJU3XL1PUFLG</t>
  </si>
  <si>
    <t>EXPRESSION - Foxes - Jugs XXXL 1 - PU DT - 3XL - 2 - Fluo Green</t>
  </si>
  <si>
    <t>3760231412818</t>
  </si>
  <si>
    <t>PEXFOXDTJU3XL1PUFLO</t>
  </si>
  <si>
    <t>EXPRESSION - Foxes - Jugs XXXL 1 - PU DT - 3XL - 2 - Fluo Orange</t>
  </si>
  <si>
    <t>3760231412825</t>
  </si>
  <si>
    <t>PEXFOXDTJU3XL1PUFLP</t>
  </si>
  <si>
    <t>EXPRESSION - Foxes - Jugs XXXL 1 - PU DT - 3XL - 2 - Fluo Pink</t>
  </si>
  <si>
    <t>3760231412832</t>
  </si>
  <si>
    <t>PEXFOXDTJU3XL1PUGRE</t>
  </si>
  <si>
    <t>EXPRESSION - Foxes - Jugs XXXL 1 - PU DT - 3XL - 2 - Green</t>
  </si>
  <si>
    <t>3760231412849</t>
  </si>
  <si>
    <t>PEXFOXDTJU3XL1PUMIN</t>
  </si>
  <si>
    <t>EXPRESSION - Foxes - Jugs XXXL 1 - PU DT - 3XL - 2 - Mint</t>
  </si>
  <si>
    <t>3760231417332</t>
  </si>
  <si>
    <t>PEXFOXDTJU3XL1PURED</t>
  </si>
  <si>
    <t>EXPRESSION - Foxes - Jugs XXXL 1 - PU DT - 3XL - 2 - Red</t>
  </si>
  <si>
    <t>3760231412856</t>
  </si>
  <si>
    <t>PEXFOXDTJU3XL1PUVIO</t>
  </si>
  <si>
    <t>EXPRESSION - Foxes - Jugs XXXL 1 - PU DT - 3XL - 2 - Violet</t>
  </si>
  <si>
    <t>3760231412863</t>
  </si>
  <si>
    <t>PEXFOXDTJU3XL1PUWHI</t>
  </si>
  <si>
    <t>EXPRESSION - Foxes - Jugs XXXL 1 - PU DT - 3XL - 2 - White</t>
  </si>
  <si>
    <t>3760231412870</t>
  </si>
  <si>
    <t>PEXFOXDTJU3XL1PUYEL</t>
  </si>
  <si>
    <t>EXPRESSION - Foxes - Jugs XXXL 1 - PU DT - 3XL - 2 - Yellow</t>
  </si>
  <si>
    <t>3760231412887</t>
  </si>
  <si>
    <t>PEXFOXDTJU3XL2PUBLK</t>
  </si>
  <si>
    <t>EXPRESSION - Foxes - Jugs XXXL 2 - PU DT - 3XL - 2 - Black</t>
  </si>
  <si>
    <t>3760231412894</t>
  </si>
  <si>
    <t>PEXFOXDTJU3XL2PUBLU</t>
  </si>
  <si>
    <t>EXPRESSION - Foxes - Jugs XXXL 2 - PU DT - 3XL - 2 - Blue</t>
  </si>
  <si>
    <t>3760231412900</t>
  </si>
  <si>
    <t>PEXFOXDTJU3XL2PUFLG</t>
  </si>
  <si>
    <t>EXPRESSION - Foxes - Jugs XXXL 2 - PU DT - 3XL - 2 - Fluo Green</t>
  </si>
  <si>
    <t>3760231412917</t>
  </si>
  <si>
    <t>PEXFOXDTJU3XL2PUFLO</t>
  </si>
  <si>
    <t>EXPRESSION - Foxes - Jugs XXXL 2 - PU DT - 3XL - 2 - Fluo Orange</t>
  </si>
  <si>
    <t>3760231412924</t>
  </si>
  <si>
    <t>PEXFOXDTJU3XL2PUFLP</t>
  </si>
  <si>
    <t>EXPRESSION - Foxes - Jugs XXXL 2 - PU DT - 3XL - 2 - Fluo Pink</t>
  </si>
  <si>
    <t>3760231412931</t>
  </si>
  <si>
    <t>PEXFOXDTJU3XL2PUGRE</t>
  </si>
  <si>
    <t>EXPRESSION - Foxes - Jugs XXXL 2 - PU DT - 3XL - 2 - Green</t>
  </si>
  <si>
    <t>3760231412948</t>
  </si>
  <si>
    <t>PEXFOXDTJU3XL2PUMIN</t>
  </si>
  <si>
    <t>EXPRESSION - Foxes - Jugs XXXL 2 - PU DT - 3XL - 2 - Mint</t>
  </si>
  <si>
    <t>3760231417349</t>
  </si>
  <si>
    <t>PEXFOXDTJU3XL2PURED</t>
  </si>
  <si>
    <t>EXPRESSION - Foxes - Jugs XXXL 2 - PU DT - 3XL - 2 - Red</t>
  </si>
  <si>
    <t>3760231412955</t>
  </si>
  <si>
    <t>PEXFOXDTJU3XL2PUVIO</t>
  </si>
  <si>
    <t>EXPRESSION - Foxes - Jugs XXXL 2 - PU DT - 3XL - 2 - Violet</t>
  </si>
  <si>
    <t>3760231412962</t>
  </si>
  <si>
    <t>PEXFOXDTJU3XL2PUWHI</t>
  </si>
  <si>
    <t>EXPRESSION - Foxes - Jugs XXXL 2 - PU DT - 3XL - 2 - White</t>
  </si>
  <si>
    <t>3760231412979</t>
  </si>
  <si>
    <t>PEXFOXDTJU3XL2PUYEL</t>
  </si>
  <si>
    <t>EXPRESSION - Foxes - Jugs XXXL 2 - PU DT - 3XL - 2 - Yellow</t>
  </si>
  <si>
    <t>3760231412986</t>
  </si>
  <si>
    <t>PEXFOXDTJU3XL3PUBLK</t>
  </si>
  <si>
    <t>EXPRESSION - Foxes - Jugs XXXL 3 - PU DT - 3XL - 2 - Black</t>
  </si>
  <si>
    <t>3760231412993</t>
  </si>
  <si>
    <t>PEXFOXDTJU3XL3PUBLU</t>
  </si>
  <si>
    <t>EXPRESSION - Foxes - Jugs XXXL 3 - PU DT - 3XL - 2 - Blue</t>
  </si>
  <si>
    <t>3760231413006</t>
  </si>
  <si>
    <t>PEXFOXDTJU3XL3PUFLG</t>
  </si>
  <si>
    <t>EXPRESSION - Foxes - Jugs XXXL 3 - PU DT - 3XL - 2 - Fluo Green</t>
  </si>
  <si>
    <t>3760231413013</t>
  </si>
  <si>
    <t>PEXFOXDTJU3XL3PUFLO</t>
  </si>
  <si>
    <t>EXPRESSION - Foxes - Jugs XXXL 3 - PU DT - 3XL - 2 - Fluo Orange</t>
  </si>
  <si>
    <t>3760231413020</t>
  </si>
  <si>
    <t>PEXFOXDTJU3XL3PUFLP</t>
  </si>
  <si>
    <t>EXPRESSION - Foxes - Jugs XXXL 3 - PU DT - 3XL - 2 - Fluo Pink</t>
  </si>
  <si>
    <t>3760231413037</t>
  </si>
  <si>
    <t>PEXFOXDTJU3XL3PUGRE</t>
  </si>
  <si>
    <t>EXPRESSION - Foxes - Jugs XXXL 3 - PU DT - 3XL - 2 - Green</t>
  </si>
  <si>
    <t>3760231413044</t>
  </si>
  <si>
    <t>PEXFOXDTJU3XL3PUMIN</t>
  </si>
  <si>
    <t>EXPRESSION - Foxes - Jugs XXXL 3 - PU DT - 3XL - 2 - Mint</t>
  </si>
  <si>
    <t>3760231417356</t>
  </si>
  <si>
    <t>PEXFOXDTJU3XL3PURED</t>
  </si>
  <si>
    <t>EXPRESSION - Foxes - Jugs XXXL 3 - PU DT - 3XL - 2 - Red</t>
  </si>
  <si>
    <t>3760231413051</t>
  </si>
  <si>
    <t>PEXFOXDTJU3XL3PUVIO</t>
  </si>
  <si>
    <t>EXPRESSION - Foxes - Jugs XXXL 3 - PU DT - 3XL - 2 - Violet</t>
  </si>
  <si>
    <t>3760231413068</t>
  </si>
  <si>
    <t>PEXFOXDTJU3XL3PUWHI</t>
  </si>
  <si>
    <t>EXPRESSION - Foxes - Jugs XXXL 3 - PU DT - 3XL - 2 - White</t>
  </si>
  <si>
    <t>3760231413075</t>
  </si>
  <si>
    <t>PEXFOXDTJU3XL3PUYEL</t>
  </si>
  <si>
    <t>EXPRESSION - Foxes - Jugs XXXL 3 - PU DT - 3XL - 2 - Yellow</t>
  </si>
  <si>
    <t>3760231413082</t>
  </si>
  <si>
    <t>PEXFOXDTJU3XL4PUBLK</t>
  </si>
  <si>
    <t>EXPRESSION - Foxes - Jugs XXXL 4 - PU DT - 3XL - 2 - Black</t>
  </si>
  <si>
    <t>3760231413099</t>
  </si>
  <si>
    <t>PEXFOXDTJU3XL4PUBLU</t>
  </si>
  <si>
    <t>EXPRESSION - Foxes - Jugs XXXL 4 - PU DT - 3XL - 2 - Blue</t>
  </si>
  <si>
    <t>3760231413105</t>
  </si>
  <si>
    <t>PEXFOXDTJU3XL4PUFLG</t>
  </si>
  <si>
    <t>EXPRESSION - Foxes - Jugs XXXL 4 - PU DT - 3XL - 2 - Fluo Green</t>
  </si>
  <si>
    <t>3760231413112</t>
  </si>
  <si>
    <t>PEXFOXDTJU3XL4PUFLO</t>
  </si>
  <si>
    <t>EXPRESSION - Foxes - Jugs XXXL 4 - PU DT - 3XL - 2 - Fluo Orange</t>
  </si>
  <si>
    <t>3760231413129</t>
  </si>
  <si>
    <t>PEXFOXDTJU3XL4PUFLP</t>
  </si>
  <si>
    <t>EXPRESSION - Foxes - Jugs XXXL 4 - PU DT - 3XL - 2 - Fluo Pink</t>
  </si>
  <si>
    <t>3760231413136</t>
  </si>
  <si>
    <t>PEXFOXDTJU3XL4PUGRE</t>
  </si>
  <si>
    <t>EXPRESSION - Foxes - Jugs XXXL 4 - PU DT - 3XL - 2 - Green</t>
  </si>
  <si>
    <t>3760231413143</t>
  </si>
  <si>
    <t>PEXFOXDTJU3XL4PUMIN</t>
  </si>
  <si>
    <t>EXPRESSION - Foxes - Jugs XXXL 4 - PU DT - 3XL - 2 - Mint</t>
  </si>
  <si>
    <t>3760231417363</t>
  </si>
  <si>
    <t>PEXFOXDTJU3XL4PURED</t>
  </si>
  <si>
    <t>EXPRESSION - Foxes - Jugs XXXL 4 - PU DT - 3XL - 2 - Red</t>
  </si>
  <si>
    <t>3760231413150</t>
  </si>
  <si>
    <t>PEXFOXDTJU3XL4PUVIO</t>
  </si>
  <si>
    <t>EXPRESSION - Foxes - Jugs XXXL 4 - PU DT - 3XL - 2 - Violet</t>
  </si>
  <si>
    <t>3760231413167</t>
  </si>
  <si>
    <t>PEXFOXDTJU3XL4PUWHI</t>
  </si>
  <si>
    <t>EXPRESSION - Foxes - Jugs XXXL 4 - PU DT - 3XL - 2 - White</t>
  </si>
  <si>
    <t>3760231413174</t>
  </si>
  <si>
    <t>PEXFOXDTJU3XL4PUYEL</t>
  </si>
  <si>
    <t>EXPRESSION - Foxes - Jugs XXXL 4 - PU DT - 3XL - 2 - Yellow</t>
  </si>
  <si>
    <t>3760231413181</t>
  </si>
  <si>
    <t>PEXFOXDTJU3XL5PUBLK</t>
  </si>
  <si>
    <t>EXPRESSION - Foxes - Jugs XXXL 5 - PU DT - 3XL - 2 - Black</t>
  </si>
  <si>
    <t>3760231413198</t>
  </si>
  <si>
    <t>PEXFOXDTJU3XL5PUBLU</t>
  </si>
  <si>
    <t>EXPRESSION - Foxes - Jugs XXXL 5 - PU DT - 3XL - 2 - Blue</t>
  </si>
  <si>
    <t>3760231413204</t>
  </si>
  <si>
    <t>PEXFOXDTJU3XL5PUFLG</t>
  </si>
  <si>
    <t>EXPRESSION - Foxes - Jugs XXXL 5 - PU DT - 3XL - 2 - Fluo Green</t>
  </si>
  <si>
    <t>3760231413211</t>
  </si>
  <si>
    <t>PEXFOXDTJU3XL5PUFLO</t>
  </si>
  <si>
    <t>EXPRESSION - Foxes - Jugs XXXL 5 - PU DT - 3XL - 2 - Fluo Orange</t>
  </si>
  <si>
    <t>3760231413228</t>
  </si>
  <si>
    <t>PEXFOXDTJU3XL5PUFLP</t>
  </si>
  <si>
    <t>EXPRESSION - Foxes - Jugs XXXL 5 - PU DT - 3XL - 2 - Fluo Pink</t>
  </si>
  <si>
    <t>3760231413235</t>
  </si>
  <si>
    <t>PEXFOXDTJU3XL5PUGRE</t>
  </si>
  <si>
    <t>EXPRESSION - Foxes - Jugs XXXL 5 - PU DT - 3XL - 2 - Green</t>
  </si>
  <si>
    <t>3760231413242</t>
  </si>
  <si>
    <t>PEXFOXDTJU3XL5PUMIN</t>
  </si>
  <si>
    <t>EXPRESSION - Foxes - Jugs XXXL 5 - PU DT - 3XL - 2 - Mint</t>
  </si>
  <si>
    <t>3760231417370</t>
  </si>
  <si>
    <t>PEXFOXDTJU3XL5PURED</t>
  </si>
  <si>
    <t>EXPRESSION - Foxes - Jugs XXXL 5 - PU DT - 3XL - 2 - Red</t>
  </si>
  <si>
    <t>3760231413259</t>
  </si>
  <si>
    <t>PEXFOXDTJU3XL5PUVIO</t>
  </si>
  <si>
    <t>EXPRESSION - Foxes - Jugs XXXL 5 - PU DT - 3XL - 2 - Violet</t>
  </si>
  <si>
    <t>3760231413266</t>
  </si>
  <si>
    <t>PEXFOXDTJU3XL5PUWHI</t>
  </si>
  <si>
    <t>EXPRESSION - Foxes - Jugs XXXL 5 - PU DT - 3XL - 2 - White</t>
  </si>
  <si>
    <t>3760231413273</t>
  </si>
  <si>
    <t>PEXFOXDTJU3XL5PUYEL</t>
  </si>
  <si>
    <t>EXPRESSION - Foxes - Jugs XXXL 5 - PU DT - 3XL - 2 - Yellow</t>
  </si>
  <si>
    <t>3760231413280</t>
  </si>
  <si>
    <t>PEXFOXDTJU3XL6PUBLK</t>
  </si>
  <si>
    <t>EXPRESSION - Foxes - Jugs XXXL 6 - PU DT - 3XL - 1 - Black</t>
  </si>
  <si>
    <t>3760231413297</t>
  </si>
  <si>
    <t>PEXFOXDTJU3XL6PUBLU</t>
  </si>
  <si>
    <t>EXPRESSION - Foxes - Jugs XXXL 6 - PU DT - 3XL - 1 - Blue</t>
  </si>
  <si>
    <t>3760231413303</t>
  </si>
  <si>
    <t>PEXFOXDTJU3XL6PUFLG</t>
  </si>
  <si>
    <t>EXPRESSION - Foxes - Jugs XXXL 6 - PU DT - 3XL - 1 - Fluo Green</t>
  </si>
  <si>
    <t>3760231413310</t>
  </si>
  <si>
    <t>PEXFOXDTJU3XL6PUFLO</t>
  </si>
  <si>
    <t>EXPRESSION - Foxes - Jugs XXXL 6 - PU DT - 3XL - 1 - Fluo Orange</t>
  </si>
  <si>
    <t>3760231413327</t>
  </si>
  <si>
    <t>PEXFOXDTJU3XL6PUFLP</t>
  </si>
  <si>
    <t>EXPRESSION - Foxes - Jugs XXXL 6 - PU DT - 3XL - 1 - Fluo Pink</t>
  </si>
  <si>
    <t>3760231413334</t>
  </si>
  <si>
    <t>PEXFOXDTJU3XL6PUGRE</t>
  </si>
  <si>
    <t>EXPRESSION - Foxes - Jugs XXXL 6 - PU DT - 3XL - 1 - Green</t>
  </si>
  <si>
    <t>3760231413341</t>
  </si>
  <si>
    <t>PEXFOXDTJU3XL6PUMIN</t>
  </si>
  <si>
    <t>EXPRESSION - Foxes - Jugs XXXL 6 - PU DT - 3XL - 1 - Mint</t>
  </si>
  <si>
    <t>3760231417387</t>
  </si>
  <si>
    <t>PEXFOXDTJU3XL6PURED</t>
  </si>
  <si>
    <t>EXPRESSION - Foxes - Jugs XXXL 6 - PU DT - 3XL - 1 - Red</t>
  </si>
  <si>
    <t>3760231413358</t>
  </si>
  <si>
    <t>PEXFOXDTJU3XL6PUVIO</t>
  </si>
  <si>
    <t>EXPRESSION - Foxes - Jugs XXXL 6 - PU DT - 3XL - 1 - Violet</t>
  </si>
  <si>
    <t>3760231413365</t>
  </si>
  <si>
    <t>PEXFOXDTJU3XL6PUWHI</t>
  </si>
  <si>
    <t>EXPRESSION - Foxes - Jugs XXXL 6 - PU DT - 3XL - 1 - White</t>
  </si>
  <si>
    <t>3760231413372</t>
  </si>
  <si>
    <t>PEXFOXDTJU3XL6PUYEL</t>
  </si>
  <si>
    <t>EXPRESSION - Foxes - Jugs XXXL 6 - PU DT - 3XL - 1 - Yellow</t>
  </si>
  <si>
    <t>3760231413389</t>
  </si>
  <si>
    <t>PEXFOXDTJUL1PUBLK</t>
  </si>
  <si>
    <t>EXPRESSION - Foxes - Jugs L 1 - PU DT - L - 5 - Black</t>
  </si>
  <si>
    <t>3760231412290</t>
  </si>
  <si>
    <t>PEXFOXDTJUL1PUBLU</t>
  </si>
  <si>
    <t>EXPRESSION - Foxes - Jugs L 1 - PU DT - L - 5 - Blue</t>
  </si>
  <si>
    <t>3760231412306</t>
  </si>
  <si>
    <t>PEXFOXDTJUL1PUFLG</t>
  </si>
  <si>
    <t>EXPRESSION - Foxes - Jugs L 1 - PU DT - L - 5 - Fluo Green</t>
  </si>
  <si>
    <t>3760231412313</t>
  </si>
  <si>
    <t>PEXFOXDTJUL1PUFLO</t>
  </si>
  <si>
    <t>EXPRESSION - Foxes - Jugs L 1 - PU DT - L - 5 - Fluo Orange</t>
  </si>
  <si>
    <t>3760231412320</t>
  </si>
  <si>
    <t>PEXFOXDTJUL1PUFLP</t>
  </si>
  <si>
    <t>EXPRESSION - Foxes - Jugs L 1 - PU DT - L - 5 - Fluo Pink</t>
  </si>
  <si>
    <t>3760231412337</t>
  </si>
  <si>
    <t>PEXFOXDTJUL1PUGRE</t>
  </si>
  <si>
    <t>EXPRESSION - Foxes - Jugs L 1 - PU DT - L - 5 - Green</t>
  </si>
  <si>
    <t>3760231412344</t>
  </si>
  <si>
    <t>PEXFOXDTJUL1PUMIN</t>
  </si>
  <si>
    <t>EXPRESSION - Foxes - Jugs L 1 - PU DT - L - 5 - Mint</t>
  </si>
  <si>
    <t>3760231417394</t>
  </si>
  <si>
    <t>PEXFOXDTJUL1PURED</t>
  </si>
  <si>
    <t>EXPRESSION - Foxes - Jugs L 1 - PU DT - L - 5 - Red</t>
  </si>
  <si>
    <t>3760231412351</t>
  </si>
  <si>
    <t>PEXFOXDTJUL1PUVIO</t>
  </si>
  <si>
    <t>EXPRESSION - Foxes - Jugs L 1 - PU DT - L - 5 - Violet</t>
  </si>
  <si>
    <t>3760231412368</t>
  </si>
  <si>
    <t>PEXFOXDTJUL1PUWHI</t>
  </si>
  <si>
    <t>EXPRESSION - Foxes - Jugs L 1 - PU DT - L - 5 - White</t>
  </si>
  <si>
    <t>3760231412375</t>
  </si>
  <si>
    <t>PEXFOXDTJUL1PUYEL</t>
  </si>
  <si>
    <t>EXPRESSION - Foxes - Jugs L 1 - PU DT - L - 5 - Yellow</t>
  </si>
  <si>
    <t>3760231412382</t>
  </si>
  <si>
    <t>PEXFOXDTJUL2PUBLK</t>
  </si>
  <si>
    <t>EXPRESSION - Foxes - Jugs L 2 - PU DT - L - 5 - Black</t>
  </si>
  <si>
    <t>3760231412399</t>
  </si>
  <si>
    <t>PEXFOXDTJUL2PUBLU</t>
  </si>
  <si>
    <t>EXPRESSION - Foxes - Jugs L 2 - PU DT - L - 5 - Blue</t>
  </si>
  <si>
    <t>3760231412405</t>
  </si>
  <si>
    <t>PEXFOXDTJUL2PUFLG</t>
  </si>
  <si>
    <t>EXPRESSION - Foxes - Jugs L 2 - PU DT - L - 5 - Fluo Green</t>
  </si>
  <si>
    <t>3760231412412</t>
  </si>
  <si>
    <t>PEXFOXDTJUL2PUFLO</t>
  </si>
  <si>
    <t>EXPRESSION - Foxes - Jugs L 2 - PU DT - L - 5 - Fluo Orange</t>
  </si>
  <si>
    <t>3760231412429</t>
  </si>
  <si>
    <t>PEXFOXDTJUL2PUFLP</t>
  </si>
  <si>
    <t>EXPRESSION - Foxes - Jugs L 2 - PU DT - L - 5 - Fluo Pink</t>
  </si>
  <si>
    <t>3760231412436</t>
  </si>
  <si>
    <t>PEXFOXDTJUL2PUGRE</t>
  </si>
  <si>
    <t>EXPRESSION - Foxes - Jugs L 2 - PU DT - L - 5 - Green</t>
  </si>
  <si>
    <t>3760231412443</t>
  </si>
  <si>
    <t>PEXFOXDTJUL2PUMIN</t>
  </si>
  <si>
    <t>EXPRESSION - Foxes - Jugs L 2 - PU DT - L - 5 - Mint</t>
  </si>
  <si>
    <t>3760231417400</t>
  </si>
  <si>
    <t>PEXFOXDTJUL2PURED</t>
  </si>
  <si>
    <t>EXPRESSION - Foxes - Jugs L 2 - PU DT - L - 5 - Red</t>
  </si>
  <si>
    <t>3760231412450</t>
  </si>
  <si>
    <t>PEXFOXDTJUL2PUVIO</t>
  </si>
  <si>
    <t>EXPRESSION - Foxes - Jugs L 2 - PU DT - L - 5 - Violet</t>
  </si>
  <si>
    <t>3760231412467</t>
  </si>
  <si>
    <t>PEXFOXDTJUL2PUWHI</t>
  </si>
  <si>
    <t>EXPRESSION - Foxes - Jugs L 2 - PU DT - L - 5 - White</t>
  </si>
  <si>
    <t>3760231412474</t>
  </si>
  <si>
    <t>PEXFOXDTJUL2PUYEL</t>
  </si>
  <si>
    <t>EXPRESSION - Foxes - Jugs L 2 - PU DT - L - 5 - Yellow</t>
  </si>
  <si>
    <t>3760231412481</t>
  </si>
  <si>
    <t>PEXFOXDTJUL3PUBLK</t>
  </si>
  <si>
    <t>EXPRESSION - Foxes - Jugs L 3 - PU DT - L - 5 - Black</t>
  </si>
  <si>
    <t>3760231412498</t>
  </si>
  <si>
    <t>PEXFOXDTJUL3PUBLU</t>
  </si>
  <si>
    <t>EXPRESSION - Foxes - Jugs L 3 - PU DT - L - 5 - Blue</t>
  </si>
  <si>
    <t>3760231412504</t>
  </si>
  <si>
    <t>PEXFOXDTJUL3PUFLG</t>
  </si>
  <si>
    <t>EXPRESSION - Foxes - Jugs L 3 - PU DT - L - 5 - Fluo Green</t>
  </si>
  <si>
    <t>3760231412511</t>
  </si>
  <si>
    <t>PEXFOXDTJUL3PUFLO</t>
  </si>
  <si>
    <t>EXPRESSION - Foxes - Jugs L 3 - PU DT - L - 5 - Fluo Orange</t>
  </si>
  <si>
    <t>3760231412528</t>
  </si>
  <si>
    <t>PEXFOXDTJUL3PUFLP</t>
  </si>
  <si>
    <t>EXPRESSION - Foxes - Jugs L 3 - PU DT - L - 5 - Fluo Pink</t>
  </si>
  <si>
    <t>3760231412535</t>
  </si>
  <si>
    <t>PEXFOXDTJUL3PUGRE</t>
  </si>
  <si>
    <t>EXPRESSION - Foxes - Jugs L 3 - PU DT - L - 5 - Green</t>
  </si>
  <si>
    <t>3760231412542</t>
  </si>
  <si>
    <t>PEXFOXDTJUL3PUMIN</t>
  </si>
  <si>
    <t>EXPRESSION - Foxes - Jugs L 3 - PU DT - L - 5 - Mint</t>
  </si>
  <si>
    <t>3760231417417</t>
  </si>
  <si>
    <t>PEXFOXDTJUL3PURED</t>
  </si>
  <si>
    <t>EXPRESSION - Foxes - Jugs L 3 - PU DT - L - 5 - Red</t>
  </si>
  <si>
    <t>3760231412559</t>
  </si>
  <si>
    <t>PEXFOXDTJUL3PUVIO</t>
  </si>
  <si>
    <t>EXPRESSION - Foxes - Jugs L 3 - PU DT - L - 5 - Violet</t>
  </si>
  <si>
    <t>3760231412566</t>
  </si>
  <si>
    <t>PEXFOXDTJUL3PUWHI</t>
  </si>
  <si>
    <t>EXPRESSION - Foxes - Jugs L 3 - PU DT - L - 5 - White</t>
  </si>
  <si>
    <t>3760231412573</t>
  </si>
  <si>
    <t>PEXFOXDTJUL3PUYEL</t>
  </si>
  <si>
    <t>EXPRESSION - Foxes - Jugs L 3 - PU DT - L - 5 - Yellow</t>
  </si>
  <si>
    <t>3760231412580</t>
  </si>
  <si>
    <t>PEXFOXDTJUXL1PUBLK</t>
  </si>
  <si>
    <t>EXPRESSION - Foxes - Jugs XL 1 - PU DT - XL - 5 - Black</t>
  </si>
  <si>
    <t>3760231412597</t>
  </si>
  <si>
    <t>PEXFOXDTJUXL1PUBLU</t>
  </si>
  <si>
    <t>EXPRESSION - Foxes - Jugs XL 1 - PU DT - XL - 5 - Blue</t>
  </si>
  <si>
    <t>3760231412603</t>
  </si>
  <si>
    <t>PEXFOXDTJUXL1PUFLG</t>
  </si>
  <si>
    <t>EXPRESSION - Foxes - Jugs XL 1 - PU DT - XL - 5 - Fluo Green</t>
  </si>
  <si>
    <t>3760231412610</t>
  </si>
  <si>
    <t>PEXFOXDTJUXL1PUFLO</t>
  </si>
  <si>
    <t>EXPRESSION - Foxes - Jugs XL 1 - PU DT - XL - 5 - Fluo Orange</t>
  </si>
  <si>
    <t>3760231412627</t>
  </si>
  <si>
    <t>PEXFOXDTJUXL1PUFLP</t>
  </si>
  <si>
    <t>EXPRESSION - Foxes - Jugs XL 1 - PU DT - XL - 5 - Fluo Pink</t>
  </si>
  <si>
    <t>3760231412634</t>
  </si>
  <si>
    <t>PEXFOXDTJUXL1PUGRE</t>
  </si>
  <si>
    <t>EXPRESSION - Foxes - Jugs XL 1 - PU DT - XL - 5 - Green</t>
  </si>
  <si>
    <t>3760231412641</t>
  </si>
  <si>
    <t>PEXFOXDTJUXL1PUMIN</t>
  </si>
  <si>
    <t>EXPRESSION - Foxes - Jugs XL 1 - PU DT - XL - 5 - Mint</t>
  </si>
  <si>
    <t>3760231417424</t>
  </si>
  <si>
    <t>PEXFOXDTJUXL1PURED</t>
  </si>
  <si>
    <t>EXPRESSION - Foxes - Jugs XL 1 - PU DT - XL - 5 - Red</t>
  </si>
  <si>
    <t>3760231412658</t>
  </si>
  <si>
    <t>PEXFOXDTJUXL1PUVIO</t>
  </si>
  <si>
    <t>EXPRESSION - Foxes - Jugs XL 1 - PU DT - XL - 5 - Violet</t>
  </si>
  <si>
    <t>3760231412665</t>
  </si>
  <si>
    <t>PEXFOXDTJUXL1PUWHI</t>
  </si>
  <si>
    <t>EXPRESSION - Foxes - Jugs XL 1 - PU DT - XL - 5 - White</t>
  </si>
  <si>
    <t>3760231412672</t>
  </si>
  <si>
    <t>PEXFOXDTJUXL1PUYEL</t>
  </si>
  <si>
    <t>EXPRESSION - Foxes - Jugs XL 1 - PU DT - XL - 5 - Yellow</t>
  </si>
  <si>
    <t>3760231412689</t>
  </si>
  <si>
    <t>PEXFOXDTJUXL2PUBLK</t>
  </si>
  <si>
    <t>EXPRESSION - Foxes - Jugs XL 2 - PU DT - XL - 5 - Black</t>
  </si>
  <si>
    <t>3760231412696</t>
  </si>
  <si>
    <t>PEXFOXDTJUXL2PUBLU</t>
  </si>
  <si>
    <t>EXPRESSION - Foxes - Jugs XL 2 - PU DT - XL - 5 - Blue</t>
  </si>
  <si>
    <t>3760231412702</t>
  </si>
  <si>
    <t>PEXFOXDTJUXL2PUFLG</t>
  </si>
  <si>
    <t>EXPRESSION - Foxes - Jugs XL 2 - PU DT - XL - 5 - Fluo Green</t>
  </si>
  <si>
    <t>3760231412719</t>
  </si>
  <si>
    <t>PEXFOXDTJUXL2PUFLO</t>
  </si>
  <si>
    <t>EXPRESSION - Foxes - Jugs XL 2 - PU DT - XL - 5 - Fluo Orange</t>
  </si>
  <si>
    <t>3760231412726</t>
  </si>
  <si>
    <t>PEXFOXDTJUXL2PUFLP</t>
  </si>
  <si>
    <t>EXPRESSION - Foxes - Jugs XL 2 - PU DT - XL - 5 - Fluo Pink</t>
  </si>
  <si>
    <t>3760231412733</t>
  </si>
  <si>
    <t>PEXFOXDTJUXL2PUGRE</t>
  </si>
  <si>
    <t>EXPRESSION - Foxes - Jugs XL 2 - PU DT - XL - 5 - Green</t>
  </si>
  <si>
    <t>3760231412740</t>
  </si>
  <si>
    <t>PEXFOXDTJUXL2PUMIN</t>
  </si>
  <si>
    <t>EXPRESSION - Foxes - Jugs XL 2 - PU DT - XL - 5 - Mint</t>
  </si>
  <si>
    <t>3760231417431</t>
  </si>
  <si>
    <t>PEXFOXDTJUXL2PURED</t>
  </si>
  <si>
    <t>EXPRESSION - Foxes - Jugs XL 2 - PU DT - XL - 5 - Red</t>
  </si>
  <si>
    <t>3760231412757</t>
  </si>
  <si>
    <t>PEXFOXDTJUXL2PUVIO</t>
  </si>
  <si>
    <t>EXPRESSION - Foxes - Jugs XL 2 - PU DT - XL - 5 - Violet</t>
  </si>
  <si>
    <t>3760231412764</t>
  </si>
  <si>
    <t>PEXFOXDTJUXL2PUWHI</t>
  </si>
  <si>
    <t>EXPRESSION - Foxes - Jugs XL 2 - PU DT - XL - 5 - White</t>
  </si>
  <si>
    <t>3760231412771</t>
  </si>
  <si>
    <t>PEXFOXDTJUXL2PUYEL</t>
  </si>
  <si>
    <t>EXPRESSION - Foxes - Jugs XL 2 - PU DT - XL - 5 - Yellow</t>
  </si>
  <si>
    <t>3760231412788</t>
  </si>
  <si>
    <t>PEXFOXDTJUXL3PUBLK</t>
  </si>
  <si>
    <t>EXPRESSION - Foxes - Jugs XL 3 - PU DT - XL - 5 - Black</t>
  </si>
  <si>
    <t>3760231420660</t>
  </si>
  <si>
    <t>PEXFOXDTJUXL3PUBLU</t>
  </si>
  <si>
    <t>EXPRESSION - Foxes - Jugs XL 3 - PU DT - XL - 5 - Blue</t>
  </si>
  <si>
    <t>3760231420677</t>
  </si>
  <si>
    <t>PEXFOXDTJUXL3PUFLG</t>
  </si>
  <si>
    <t>EXPRESSION - Foxes - Jugs XL 3 - PU DT - XL - 5 - Fluo Green</t>
  </si>
  <si>
    <t>3760231420684</t>
  </si>
  <si>
    <t>PEXFOXDTJUXL3PUFLO</t>
  </si>
  <si>
    <t>EXPRESSION - Foxes - Jugs XL 3 - PU DT - XL - 5 - Fluo Orange</t>
  </si>
  <si>
    <t>3760231420691</t>
  </si>
  <si>
    <t>PEXFOXDTJUXL3PUFLP</t>
  </si>
  <si>
    <t>EXPRESSION - Foxes - Jugs XL 3 - PU DT - XL - 5 - Fluo Pink</t>
  </si>
  <si>
    <t>3760231420707</t>
  </si>
  <si>
    <t>PEXFOXDTJUXL3PUGRE</t>
  </si>
  <si>
    <t>EXPRESSION - Foxes - Jugs XL 3 - PU DT - XL - 5 - Green</t>
  </si>
  <si>
    <t>3760231420714</t>
  </si>
  <si>
    <t>PEXFOXDTJUXL3PUMIN</t>
  </si>
  <si>
    <t>EXPRESSION - Foxes - Jugs XL 3 - PU DT - XL - 5 - Mint</t>
  </si>
  <si>
    <t>3760231420721</t>
  </si>
  <si>
    <t>PEXFOXDTJUXL3PURED</t>
  </si>
  <si>
    <t>EXPRESSION - Foxes - Jugs XL 3 - PU DT - XL - 5 - Red</t>
  </si>
  <si>
    <t>3760231420738</t>
  </si>
  <si>
    <t>PEXFOXDTJUXL3PUVIO</t>
  </si>
  <si>
    <t>EXPRESSION - Foxes - Jugs XL 3 - PU DT - XL - 5 - Violet</t>
  </si>
  <si>
    <t>3760231420745</t>
  </si>
  <si>
    <t>PEXFOXDTJUXL3PUWHI</t>
  </si>
  <si>
    <t>EXPRESSION - Foxes - Jugs XL 3 - PU DT - XL - 5 - White</t>
  </si>
  <si>
    <t>3760231420752</t>
  </si>
  <si>
    <t>PEXFOXDTJUXL3PUYEL</t>
  </si>
  <si>
    <t>EXPRESSION - Foxes - Jugs XL 3 - PU DT - XL - 5 - Yellow</t>
  </si>
  <si>
    <t>3760231420769</t>
  </si>
  <si>
    <t>PEXFOXDTJUXXL1PUBLK</t>
  </si>
  <si>
    <t>EXPRESSION - Foxes - Jugs XXL 1 - PU DT - XXL - 5 - Black</t>
  </si>
  <si>
    <t>3760231413396</t>
  </si>
  <si>
    <t>PEXFOXDTJUXXL1PUBLU</t>
  </si>
  <si>
    <t>EXPRESSION - Foxes - Jugs XXL 1 - PU DT - XXL - 5 - Blue</t>
  </si>
  <si>
    <t>3760231413402</t>
  </si>
  <si>
    <t>PEXFOXDTJUXXL1PUFLG</t>
  </si>
  <si>
    <t>EXPRESSION - Foxes - Jugs XXL 1 - PU DT - XXL - 5 - Fluo Green</t>
  </si>
  <si>
    <t>3760231413419</t>
  </si>
  <si>
    <t>PEXFOXDTJUXXL1PUFLO</t>
  </si>
  <si>
    <t>EXPRESSION - Foxes - Jugs XXL 1 - PU DT - XXL - 5 - Fluo Orange</t>
  </si>
  <si>
    <t>3760231413426</t>
  </si>
  <si>
    <t>PEXFOXDTJUXXL1PUFLP</t>
  </si>
  <si>
    <t>EXPRESSION - Foxes - Jugs XXL 1 - PU DT - XXL - 5 - Fluo Pink</t>
  </si>
  <si>
    <t>3760231413433</t>
  </si>
  <si>
    <t>PEXFOXDTJUXXL1PUGRE</t>
  </si>
  <si>
    <t>EXPRESSION - Foxes - Jugs XXL 1 - PU DT - XXL - 5 - Green</t>
  </si>
  <si>
    <t>3760231413440</t>
  </si>
  <si>
    <t>PEXFOXDTJUXXL1PUMIN</t>
  </si>
  <si>
    <t>EXPRESSION - Foxes - Jugs XXL 1 - PU DT - XXL - 5 - Mint</t>
  </si>
  <si>
    <t>3760231417448</t>
  </si>
  <si>
    <t>PEXFOXDTJUXXL1PURED</t>
  </si>
  <si>
    <t>EXPRESSION - Foxes - Jugs XXL 1 - PU DT - XXL - 5 - Red</t>
  </si>
  <si>
    <t>3760231413457</t>
  </si>
  <si>
    <t>PEXFOXDTJUXXL1PUVIO</t>
  </si>
  <si>
    <t>EXPRESSION - Foxes - Jugs XXL 1 - PU DT - XXL - 5 - Violet</t>
  </si>
  <si>
    <t>3760231413464</t>
  </si>
  <si>
    <t>PEXFOXDTJUXXL1PUWHI</t>
  </si>
  <si>
    <t>EXPRESSION - Foxes - Jugs XXL 1 - PU DT - XXL - 5 - White</t>
  </si>
  <si>
    <t>3760231413471</t>
  </si>
  <si>
    <t>PEXFOXDTJUXXL1PUYEL</t>
  </si>
  <si>
    <t>EXPRESSION - Foxes - Jugs XXL 1 - PU DT - XXL - 5 - Yellow</t>
  </si>
  <si>
    <t>3760231413488</t>
  </si>
  <si>
    <t>PEXFOXDTJUXXL2PUBLK</t>
  </si>
  <si>
    <t>EXPRESSION - Foxes - Jugs XXL 2 - PU DT - XXL - 5 - Black</t>
  </si>
  <si>
    <t>3760231420554</t>
  </si>
  <si>
    <t>PEXFOXDTJUXXL2PUBLU</t>
  </si>
  <si>
    <t>EXPRESSION - Foxes - Jugs XXL 2 - PU DT - XXL - 5 - Blue</t>
  </si>
  <si>
    <t>3760231420561</t>
  </si>
  <si>
    <t>PEXFOXDTJUXXL2PUFLG</t>
  </si>
  <si>
    <t>EXPRESSION - Foxes - Jugs XXL 2 - PU DT - XXL - 5 - Fluo Green</t>
  </si>
  <si>
    <t>3760231420578</t>
  </si>
  <si>
    <t>PEXFOXDTJUXXL2PUFLO</t>
  </si>
  <si>
    <t>EXPRESSION - Foxes - Jugs XXL 2 - PU DT - XXL - 5 - Fluo Orange</t>
  </si>
  <si>
    <t>3760231420585</t>
  </si>
  <si>
    <t>PEXFOXDTJUXXL2PUFLP</t>
  </si>
  <si>
    <t>EXPRESSION - Foxes - Jugs XXL 2 - PU DT - XXL - 5 - Fluo Pink</t>
  </si>
  <si>
    <t>3760231420592</t>
  </si>
  <si>
    <t>PEXFOXDTJUXXL2PUGRE</t>
  </si>
  <si>
    <t>EXPRESSION - Foxes - Jugs XXL 2 - PU DT - XXL - 5 - Green</t>
  </si>
  <si>
    <t>3760231420608</t>
  </si>
  <si>
    <t>PEXFOXDTJUXXL2PUMIN</t>
  </si>
  <si>
    <t>EXPRESSION - Foxes - Jugs XXL 2 - PU DT - XXL - 5 - Mint</t>
  </si>
  <si>
    <t>3760231420615</t>
  </si>
  <si>
    <t>PEXFOXDTJUXXL2PURED</t>
  </si>
  <si>
    <t>EXPRESSION - Foxes - Jugs XXL 2 - PU DT - XXL - 5 - Red</t>
  </si>
  <si>
    <t>3760231420622</t>
  </si>
  <si>
    <t>PEXFOXDTJUXXL2PUVIO</t>
  </si>
  <si>
    <t>EXPRESSION - Foxes - Jugs XXL 2 - PU DT - XXL - 5 - Violet</t>
  </si>
  <si>
    <t>3760231420639</t>
  </si>
  <si>
    <t>PEXFOXDTJUXXL2PUWHI</t>
  </si>
  <si>
    <t>EXPRESSION - Foxes - Jugs XXL 2 - PU DT - XXL - 5 - White</t>
  </si>
  <si>
    <t>3760231420646</t>
  </si>
  <si>
    <t>PEXFOXDTJUXXL2PUYEL</t>
  </si>
  <si>
    <t>EXPRESSION - Foxes - Jugs XXL 2 - PU DT - XXL - 5 - Yellow</t>
  </si>
  <si>
    <t>3760231420653</t>
  </si>
  <si>
    <t>PEXFOXDTJUXXL3PUBLK</t>
  </si>
  <si>
    <t>EXPRESSION - Foxes - Jugs XXL 3 - PU DT - XXL - 3 - Black</t>
  </si>
  <si>
    <t>3760231420448</t>
  </si>
  <si>
    <t>PEXFOXDTJUXXL3PUBLU</t>
  </si>
  <si>
    <t>EXPRESSION - Foxes - Jugs XXL 3 - PU DT - XXL - 3 - Blue</t>
  </si>
  <si>
    <t>3760231420455</t>
  </si>
  <si>
    <t>PEXFOXDTJUXXL3PUFLG</t>
  </si>
  <si>
    <t>EXPRESSION - Foxes - Jugs XXL 3 - PU DT - XXL - 3 - Fluo Green</t>
  </si>
  <si>
    <t>3760231420462</t>
  </si>
  <si>
    <t>PEXFOXDTJUXXL3PUFLO</t>
  </si>
  <si>
    <t>EXPRESSION - Foxes - Jugs XXL 3 - PU DT - XXL - 3 - Fluo Orange</t>
  </si>
  <si>
    <t>3760231420479</t>
  </si>
  <si>
    <t>PEXFOXDTJUXXL3PUFLP</t>
  </si>
  <si>
    <t>EXPRESSION - Foxes - Jugs XXL 3 - PU DT - XXL - 3 - Fluo Pink</t>
  </si>
  <si>
    <t>3760231420486</t>
  </si>
  <si>
    <t>PEXFOXDTJUXXL3PUGRE</t>
  </si>
  <si>
    <t>EXPRESSION - Foxes - Jugs XXL 3 - PU DT - XXL - 3 - Green</t>
  </si>
  <si>
    <t>3760231420493</t>
  </si>
  <si>
    <t>PEXFOXDTJUXXL3PUMIN</t>
  </si>
  <si>
    <t>EXPRESSION - Foxes - Jugs XXL 3 - PU DT - XXL - 3 - Mint</t>
  </si>
  <si>
    <t>3760231420509</t>
  </si>
  <si>
    <t>PEXFOXDTJUXXL3PURED</t>
  </si>
  <si>
    <t>EXPRESSION - Foxes - Jugs XXL 3 - PU DT - XXL - 3 - Red</t>
  </si>
  <si>
    <t>3760231420516</t>
  </si>
  <si>
    <t>PEXFOXDTJUXXL3PUVIO</t>
  </si>
  <si>
    <t>EXPRESSION - Foxes - Jugs XXL 3 - PU DT - XXL - 3 - Violet</t>
  </si>
  <si>
    <t>3760231420523</t>
  </si>
  <si>
    <t>PEXFOXDTJUXXL3PUWHI</t>
  </si>
  <si>
    <t>EXPRESSION - Foxes - Jugs XXL 3 - PU DT - XXL - 3 - White</t>
  </si>
  <si>
    <t>3760231420530</t>
  </si>
  <si>
    <t>PEXFOXDTJUXXL3PUYEL</t>
  </si>
  <si>
    <t>EXPRESSION - Foxes - Jugs XXL 3 - PU DT - XXL - 3 - Yellow</t>
  </si>
  <si>
    <t>3760231420547</t>
  </si>
  <si>
    <t>PEXFOXDTJUXXL4PUBLK</t>
  </si>
  <si>
    <t>EXPRESSION - Foxes - Jugs XXL 4 - PU DT - XXL - 3 - Black</t>
  </si>
  <si>
    <t>3760231420332</t>
  </si>
  <si>
    <t>PEXFOXDTJUXXL4PUBLU</t>
  </si>
  <si>
    <t>EXPRESSION - Foxes - Jugs XXL 4 - PU DT - XXL - 3 - Blue</t>
  </si>
  <si>
    <t>3760231420349</t>
  </si>
  <si>
    <t>PEXFOXDTJUXXL4PUFLG</t>
  </si>
  <si>
    <t>EXPRESSION - Foxes - Jugs XXL 4 - PU DT - XXL - 3 - Fluo Green</t>
  </si>
  <si>
    <t>3760231420356</t>
  </si>
  <si>
    <t>PEXFOXDTJUXXL4PUFLO</t>
  </si>
  <si>
    <t>EXPRESSION - Foxes - Jugs XXL 4 - PU DT - XXL - 3 - Fluo Orange</t>
  </si>
  <si>
    <t>3760231420363</t>
  </si>
  <si>
    <t>PEXFOXDTJUXXL4PUFLP</t>
  </si>
  <si>
    <t>EXPRESSION - Foxes - Jugs XXL 4 - PU DT - XXL - 3 - Fluo Pink</t>
  </si>
  <si>
    <t>3760231420370</t>
  </si>
  <si>
    <t>PEXFOXDTJUXXL4PUGRE</t>
  </si>
  <si>
    <t>EXPRESSION - Foxes - Jugs XXL 4 - PU DT - XXL - 3 - Green</t>
  </si>
  <si>
    <t>3760231420387</t>
  </si>
  <si>
    <t>PEXFOXDTJUXXL4PUMIN</t>
  </si>
  <si>
    <t>EXPRESSION - Foxes - Jugs XXL 4 - PU DT - XXL - 3 - Mint</t>
  </si>
  <si>
    <t>3760231420394</t>
  </si>
  <si>
    <t>PEXFOXDTJUXXL4PURED</t>
  </si>
  <si>
    <t>EXPRESSION - Foxes - Jugs XXL 4 - PU DT - XXL - 3 - Red</t>
  </si>
  <si>
    <t>3760231420400</t>
  </si>
  <si>
    <t>PEXFOXDTJUXXL4PUVIO</t>
  </si>
  <si>
    <t>EXPRESSION - Foxes - Jugs XXL 4 - PU DT - XXL - 3 - Violet</t>
  </si>
  <si>
    <t>3760231420417</t>
  </si>
  <si>
    <t>PEXFOXDTJUXXL4PUWHI</t>
  </si>
  <si>
    <t>EXPRESSION - Foxes - Jugs XXL 4 - PU DT - XXL - 3 - White</t>
  </si>
  <si>
    <t>3760231420424</t>
  </si>
  <si>
    <t>PEXFOXDTJUXXL4PUYEL</t>
  </si>
  <si>
    <t>EXPRESSION - Foxes - Jugs XXL 4 - PU DT - XXL - 3 - Yellow</t>
  </si>
  <si>
    <t>3760231420431</t>
  </si>
  <si>
    <t>PEXFOXDTJUXXL5PUBLK</t>
  </si>
  <si>
    <t>EXPRESSION - Foxes - Jugs XXL 5 - PU DT - XXL - 3 - Black</t>
  </si>
  <si>
    <t>3760231420226</t>
  </si>
  <si>
    <t>PEXFOXDTJUXXL5PUBLU</t>
  </si>
  <si>
    <t>EXPRESSION - Foxes - Jugs XXL 5 - PU DT - XXL - 3 - Blue</t>
  </si>
  <si>
    <t>3760231420233</t>
  </si>
  <si>
    <t>PEXFOXDTJUXXL5PUFLG</t>
  </si>
  <si>
    <t>EXPRESSION - Foxes - Jugs XXL 5 - PU DT - XXL - 3 - Fluo Green</t>
  </si>
  <si>
    <t>3760231420240</t>
  </si>
  <si>
    <t>PEXFOXDTJUXXL5PUFLO</t>
  </si>
  <si>
    <t>EXPRESSION - Foxes - Jugs XXL 5 - PU DT - XXL - 3 - Fluo Orange</t>
  </si>
  <si>
    <t>3760231420257</t>
  </si>
  <si>
    <t>PEXFOXDTJUXXL5PUFLP</t>
  </si>
  <si>
    <t>EXPRESSION - Foxes - Jugs XXL 5 - PU DT - XXL - 3 - Fluo Pink</t>
  </si>
  <si>
    <t>3760231420264</t>
  </si>
  <si>
    <t>PEXFOXDTJUXXL5PUGRE</t>
  </si>
  <si>
    <t>EXPRESSION - Foxes - Jugs XXL 5 - PU DT - XXL - 3 - Green</t>
  </si>
  <si>
    <t>3760231420271</t>
  </si>
  <si>
    <t>PEXFOXDTJUXXL5PUMIN</t>
  </si>
  <si>
    <t>EXPRESSION - Foxes - Jugs XXL 5 - PU DT - XXL - 3 - Mint</t>
  </si>
  <si>
    <t>3760231420288</t>
  </si>
  <si>
    <t>PEXFOXDTJUXXL5PURED</t>
  </si>
  <si>
    <t>EXPRESSION - Foxes - Jugs XXL 5 - PU DT - XXL - 3 - Red</t>
  </si>
  <si>
    <t>3760231420295</t>
  </si>
  <si>
    <t>PEXFOXDTJUXXL5PUVIO</t>
  </si>
  <si>
    <t>EXPRESSION - Foxes - Jugs XXL 5 - PU DT - XXL - 3 - Violet</t>
  </si>
  <si>
    <t>3760231420301</t>
  </si>
  <si>
    <t>PEXFOXDTJUXXL5PUWHI</t>
  </si>
  <si>
    <t>EXPRESSION - Foxes - Jugs XXL 5 - PU DT - XXL - 3 - White</t>
  </si>
  <si>
    <t>3760231420318</t>
  </si>
  <si>
    <t>PEXFOXDTJUXXL5PUYEL</t>
  </si>
  <si>
    <t>EXPRESSION - Foxes - Jugs XXL 5 - PU DT - XXL - 3 - Yellow</t>
  </si>
  <si>
    <t>3760231420325</t>
  </si>
  <si>
    <t>PEXFOXDTLE3XL1PUBLK</t>
  </si>
  <si>
    <t>EXPRESSION - Foxes - Long Edges XXXL 1 - PU DT - 3XL - 3 - Black</t>
  </si>
  <si>
    <t>3760231406091</t>
  </si>
  <si>
    <t>PEXFOXDTLE3XL1PUBLU</t>
  </si>
  <si>
    <t>EXPRESSION - Foxes - Long Edges XXXL 1 - PU DT - 3XL - 3 - Blue</t>
  </si>
  <si>
    <t>3760231406107</t>
  </si>
  <si>
    <t>PEXFOXDTLE3XL1PUFLG</t>
  </si>
  <si>
    <t>EXPRESSION - Foxes - Long Edges XXXL 1 - PU DT - 3XL - 3 - Fluo Green</t>
  </si>
  <si>
    <t>3760231406114</t>
  </si>
  <si>
    <t>PEXFOXDTLE3XL1PUFLO</t>
  </si>
  <si>
    <t>EXPRESSION - Foxes - Long Edges XXXL 1 - PU DT - 3XL - 3 - Fluo Orange</t>
  </si>
  <si>
    <t>3760231406121</t>
  </si>
  <si>
    <t>PEXFOXDTLE3XL1PUFLP</t>
  </si>
  <si>
    <t>EXPRESSION - Foxes - Long Edges XXXL 1 - PU DT - 3XL - 3 - Fluo Pink</t>
  </si>
  <si>
    <t>3760231406138</t>
  </si>
  <si>
    <t>PEXFOXDTLE3XL1PUGRE</t>
  </si>
  <si>
    <t>EXPRESSION - Foxes - Long Edges XXXL 1 - PU DT - 3XL - 3 - Green</t>
  </si>
  <si>
    <t>3760231406145</t>
  </si>
  <si>
    <t>PEXFOXDTLE3XL1PUMIN</t>
  </si>
  <si>
    <t>EXPRESSION - Foxes - Long Edges XXXL 1 - PU DT - 3XL - 3 - Mint</t>
  </si>
  <si>
    <t>3760231417455</t>
  </si>
  <si>
    <t>PEXFOXDTLE3XL1PURED</t>
  </si>
  <si>
    <t>EXPRESSION - Foxes - Long Edges XXXL 1 - PU DT - 3XL - 3 - Red</t>
  </si>
  <si>
    <t>3760231406152</t>
  </si>
  <si>
    <t>PEXFOXDTLE3XL1PUVIO</t>
  </si>
  <si>
    <t>EXPRESSION - Foxes - Long Edges XXXL 1 - PU DT - 3XL - 3 - Violet</t>
  </si>
  <si>
    <t>3760231406169</t>
  </si>
  <si>
    <t>PEXFOXDTLE3XL1PUWHI</t>
  </si>
  <si>
    <t>EXPRESSION - Foxes - Long Edges XXXL 1 - PU DT - 3XL - 3 - White</t>
  </si>
  <si>
    <t>3760231406176</t>
  </si>
  <si>
    <t>PEXFOXDTLE3XL1PUYEL</t>
  </si>
  <si>
    <t>EXPRESSION - Foxes - Long Edges XXXL 1 - PU DT - 3XL - 3 - Yellow</t>
  </si>
  <si>
    <t>3760231406183</t>
  </si>
  <si>
    <t>PEXFOXDTLE3XL2PUBLK</t>
  </si>
  <si>
    <t>EXPRESSION - Foxes - Long Edges XXXL 2 - PU DT - 3XL - 2 - Black</t>
  </si>
  <si>
    <t>3760231406190</t>
  </si>
  <si>
    <t>PEXFOXDTLE3XL2PUBLU</t>
  </si>
  <si>
    <t>EXPRESSION - Foxes - Long Edges XXXL 2 - PU DT - 3XL - 2 - Blue</t>
  </si>
  <si>
    <t>3760231406206</t>
  </si>
  <si>
    <t>PEXFOXDTLE3XL2PUFLG</t>
  </si>
  <si>
    <t>EXPRESSION - Foxes - Long Edges XXXL 2 - PU DT - 3XL - 2 - Fluo Green</t>
  </si>
  <si>
    <t>3760231406213</t>
  </si>
  <si>
    <t>PEXFOXDTLE3XL2PUFLO</t>
  </si>
  <si>
    <t>EXPRESSION - Foxes - Long Edges XXXL 2 - PU DT - 3XL - 2 - Fluo Orange</t>
  </si>
  <si>
    <t>3760231406220</t>
  </si>
  <si>
    <t>PEXFOXDTLE3XL2PUFLP</t>
  </si>
  <si>
    <t>EXPRESSION - Foxes - Long Edges XXXL 2 - PU DT - 3XL - 2 - Fluo Pink</t>
  </si>
  <si>
    <t>3760231406237</t>
  </si>
  <si>
    <t>PEXFOXDTLE3XL2PUGRE</t>
  </si>
  <si>
    <t>EXPRESSION - Foxes - Long Edges XXXL 2 - PU DT - 3XL - 2 - Green</t>
  </si>
  <si>
    <t>3760231406244</t>
  </si>
  <si>
    <t>PEXFOXDTLE3XL2PUMIN</t>
  </si>
  <si>
    <t>EXPRESSION - Foxes - Long Edges XXXL 2 - PU DT - 3XL - 2 - Mint</t>
  </si>
  <si>
    <t>3760231417462</t>
  </si>
  <si>
    <t>PEXFOXDTLE3XL2PURED</t>
  </si>
  <si>
    <t>EXPRESSION - Foxes - Long Edges XXXL 2 - PU DT - 3XL - 2 - Red</t>
  </si>
  <si>
    <t>3760231406251</t>
  </si>
  <si>
    <t>PEXFOXDTLE3XL2PUVIO</t>
  </si>
  <si>
    <t>EXPRESSION - Foxes - Long Edges XXXL 2 - PU DT - 3XL - 2 - Violet</t>
  </si>
  <si>
    <t>3760231406268</t>
  </si>
  <si>
    <t>PEXFOXDTLE3XL2PUWHI</t>
  </si>
  <si>
    <t>EXPRESSION - Foxes - Long Edges XXXL 2 - PU DT - 3XL - 2 - White</t>
  </si>
  <si>
    <t>3760231406275</t>
  </si>
  <si>
    <t>PEXFOXDTLE3XL2PUYEL</t>
  </si>
  <si>
    <t>EXPRESSION - Foxes - Long Edges XXXL 2 - PU DT - 3XL - 2 - Yellow</t>
  </si>
  <si>
    <t>3760231406282</t>
  </si>
  <si>
    <t>PEXFOXDTLEXXL1PUBLK</t>
  </si>
  <si>
    <t>EXPRESSION - Foxes - Long Edges XXL 1 - PU DT - XXL - 5 - Black</t>
  </si>
  <si>
    <t>3760231405995</t>
  </si>
  <si>
    <t>PEXFOXDTLEXXL1PUBLU</t>
  </si>
  <si>
    <t>EXPRESSION - Foxes - Long Edges XXL 1 - PU DT - XXL - 5 - Blue</t>
  </si>
  <si>
    <t>3760231406008</t>
  </si>
  <si>
    <t>PEXFOXDTLEXXL1PUFLG</t>
  </si>
  <si>
    <t>EXPRESSION - Foxes - Long Edges XXL 1 - PU DT - XXL - 5 - Fluo Green</t>
  </si>
  <si>
    <t>3760231406015</t>
  </si>
  <si>
    <t>PEXFOXDTLEXXL1PUFLO</t>
  </si>
  <si>
    <t>EXPRESSION - Foxes - Long Edges XXL 1 - PU DT - XXL - 5 - Fluo Orange</t>
  </si>
  <si>
    <t>3760231406022</t>
  </si>
  <si>
    <t>PEXFOXDTLEXXL1PUFLP</t>
  </si>
  <si>
    <t>EXPRESSION - Foxes - Long Edges XXL 1 - PU DT - XXL - 5 - Fluo Pink</t>
  </si>
  <si>
    <t>3760231406039</t>
  </si>
  <si>
    <t>PEXFOXDTLEXXL1PUGRE</t>
  </si>
  <si>
    <t>EXPRESSION - Foxes - Long Edges XXL 1 - PU DT - XXL - 5 - Green</t>
  </si>
  <si>
    <t>3760231406046</t>
  </si>
  <si>
    <t>PEXFOXDTLEXXL1PUMIN</t>
  </si>
  <si>
    <t>EXPRESSION - Foxes - Long Edges XXL 1 - PU DT - XXL - 5 - Mint</t>
  </si>
  <si>
    <t>3760231417479</t>
  </si>
  <si>
    <t>PEXFOXDTLEXXL1PURED</t>
  </si>
  <si>
    <t>EXPRESSION - Foxes - Long Edges XXL 1 - PU DT - XXL - 5 - Red</t>
  </si>
  <si>
    <t>3760231406053</t>
  </si>
  <si>
    <t>PEXFOXDTLEXXL1PUVIO</t>
  </si>
  <si>
    <t>EXPRESSION - Foxes - Long Edges XXL 1 - PU DT - XXL - 5 - Violet</t>
  </si>
  <si>
    <t>3760231406060</t>
  </si>
  <si>
    <t>PEXFOXDTLEXXL1PUWHI</t>
  </si>
  <si>
    <t>EXPRESSION - Foxes - Long Edges XXL 1 - PU DT - XXL - 5 - White</t>
  </si>
  <si>
    <t>3760231406077</t>
  </si>
  <si>
    <t>PEXFOXDTLEXXL1PUYEL</t>
  </si>
  <si>
    <t>EXPRESSION - Foxes - Long Edges XXL 1 - PU DT - XXL - 5 - Yellow</t>
  </si>
  <si>
    <t>3760231406084</t>
  </si>
  <si>
    <t>PEXFOXDTLP3XL1PUBLK</t>
  </si>
  <si>
    <t>EXPRESSION - Foxes - Long Pinches XXXL 1 - PU DT - 3XL - 1 - Black</t>
  </si>
  <si>
    <t>3760231406299</t>
  </si>
  <si>
    <t>PEXFOXDTLP3XL1PUBLU</t>
  </si>
  <si>
    <t>EXPRESSION - Foxes - Long Pinches XXXL 1 - PU DT - 3XL - 1 - Blue</t>
  </si>
  <si>
    <t>3760231406305</t>
  </si>
  <si>
    <t>PEXFOXDTLP3XL1PUFLG</t>
  </si>
  <si>
    <t>EXPRESSION - Foxes - Long Pinches XXXL 1 - PU DT - 3XL - 1 - Fluo Green</t>
  </si>
  <si>
    <t>3760231406312</t>
  </si>
  <si>
    <t>PEXFOXDTLP3XL1PUFLO</t>
  </si>
  <si>
    <t>EXPRESSION - Foxes - Long Pinches XXXL 1 - PU DT - 3XL - 1 - Fluo Orange</t>
  </si>
  <si>
    <t>3760231406329</t>
  </si>
  <si>
    <t>PEXFOXDTLP3XL1PUFLP</t>
  </si>
  <si>
    <t>EXPRESSION - Foxes - Long Pinches XXXL 1 - PU DT - 3XL - 1 - Fluo Pink</t>
  </si>
  <si>
    <t>3760231406336</t>
  </si>
  <si>
    <t>PEXFOXDTLP3XL1PUGRE</t>
  </si>
  <si>
    <t>EXPRESSION - Foxes - Long Pinches XXXL 1 - PU DT - 3XL - 1 - Green</t>
  </si>
  <si>
    <t>3760231406343</t>
  </si>
  <si>
    <t>PEXFOXDTLP3XL1PUMIN</t>
  </si>
  <si>
    <t>EXPRESSION - Foxes - Long Pinches XXXL 1 - PU DT - 3XL - 1 - Mint</t>
  </si>
  <si>
    <t>3760231417486</t>
  </si>
  <si>
    <t>PEXFOXDTLP3XL1PURED</t>
  </si>
  <si>
    <t>EXPRESSION - Foxes - Long Pinches XXXL 1 - PU DT - 3XL - 1 - Red</t>
  </si>
  <si>
    <t>3760231406350</t>
  </si>
  <si>
    <t>PEXFOXDTLP3XL1PUVIO</t>
  </si>
  <si>
    <t>EXPRESSION - Foxes - Long Pinches XXXL 1 - PU DT - 3XL - 1 - Violet</t>
  </si>
  <si>
    <t>3760231406367</t>
  </si>
  <si>
    <t>PEXFOXDTLP3XL1PUWHI</t>
  </si>
  <si>
    <t>EXPRESSION - Foxes - Long Pinches XXXL 1 - PU DT - 3XL - 1 - White</t>
  </si>
  <si>
    <t>3760231406374</t>
  </si>
  <si>
    <t>PEXFOXDTLP3XL1PUYEL</t>
  </si>
  <si>
    <t>EXPRESSION - Foxes - Long Pinches XXXL 1 - PU DT - 3XL - 1 - Yellow</t>
  </si>
  <si>
    <t>3760231406381</t>
  </si>
  <si>
    <t>PEXFOXDTLP3XL2PUBLK</t>
  </si>
  <si>
    <t>EXPRESSION - Foxes - Long Pinches XXXL 2 - PU DT - 3XL - 1 - Black</t>
  </si>
  <si>
    <t>3760231406398</t>
  </si>
  <si>
    <t>PEXFOXDTLP3XL2PUBLU</t>
  </si>
  <si>
    <t>EXPRESSION - Foxes - Long Pinches XXXL 2 - PU DT - 3XL - 1 - Blue</t>
  </si>
  <si>
    <t>3760231406404</t>
  </si>
  <si>
    <t>PEXFOXDTLP3XL2PUFLG</t>
  </si>
  <si>
    <t>EXPRESSION - Foxes - Long Pinches XXXL 2 - PU DT - 3XL - 1 - Fluo Green</t>
  </si>
  <si>
    <t>3760231406411</t>
  </si>
  <si>
    <t>PEXFOXDTLP3XL2PUFLO</t>
  </si>
  <si>
    <t>EXPRESSION - Foxes - Long Pinches XXXL 2 - PU DT - 3XL - 1 - Fluo Orange</t>
  </si>
  <si>
    <t>3760231406428</t>
  </si>
  <si>
    <t>PEXFOXDTLP3XL2PUFLP</t>
  </si>
  <si>
    <t>EXPRESSION - Foxes - Long Pinches XXXL 2 - PU DT - 3XL - 1 - Fluo Pink</t>
  </si>
  <si>
    <t>3760231406435</t>
  </si>
  <si>
    <t>PEXFOXDTLP3XL2PUGRE</t>
  </si>
  <si>
    <t>EXPRESSION - Foxes - Long Pinches XXXL 2 - PU DT - 3XL - 1 - Green</t>
  </si>
  <si>
    <t>3760231406442</t>
  </si>
  <si>
    <t>PEXFOXDTLP3XL2PUMIN</t>
  </si>
  <si>
    <t>EXPRESSION - Foxes - Long Pinches XXXL 2 - PU DT - 3XL - 1 - Mint</t>
  </si>
  <si>
    <t>3760231417493</t>
  </si>
  <si>
    <t>PEXFOXDTLP3XL2PURED</t>
  </si>
  <si>
    <t>EXPRESSION - Foxes - Long Pinches XXXL 2 - PU DT - 3XL - 1 - Red</t>
  </si>
  <si>
    <t>3760231406459</t>
  </si>
  <si>
    <t>PEXFOXDTLP3XL2PUVIO</t>
  </si>
  <si>
    <t>EXPRESSION - Foxes - Long Pinches XXXL 2 - PU DT - 3XL - 1 - Violet</t>
  </si>
  <si>
    <t>3760231406466</t>
  </si>
  <si>
    <t>PEXFOXDTLP3XL2PUWHI</t>
  </si>
  <si>
    <t>EXPRESSION - Foxes - Long Pinches XXXL 2 - PU DT - 3XL - 1 - White</t>
  </si>
  <si>
    <t>3760231406473</t>
  </si>
  <si>
    <t>PEXFOXDTLP3XL2PUYEL</t>
  </si>
  <si>
    <t>EXPRESSION - Foxes - Long Pinches XXXL 2 - PU DT - 3XL - 1 - Yellow</t>
  </si>
  <si>
    <t>3760231406480</t>
  </si>
  <si>
    <t>PEXFOXDTLP3XL3PUBLK</t>
  </si>
  <si>
    <t>EXPRESSION - Foxes - Long Pinches XXXL 3 - PU DT - 3XL - 1 - Black</t>
  </si>
  <si>
    <t>3760231406497</t>
  </si>
  <si>
    <t>PEXFOXDTLP3XL3PUBLU</t>
  </si>
  <si>
    <t>EXPRESSION - Foxes - Long Pinches XXXL 3 - PU DT - 3XL - 1 - Blue</t>
  </si>
  <si>
    <t>3760231406503</t>
  </si>
  <si>
    <t>PEXFOXDTLP3XL3PUFLG</t>
  </si>
  <si>
    <t>EXPRESSION - Foxes - Long Pinches XXXL 3 - PU DT - 3XL - 1 - Fluo Green</t>
  </si>
  <si>
    <t>3760231406510</t>
  </si>
  <si>
    <t>PEXFOXDTLP3XL3PUFLO</t>
  </si>
  <si>
    <t>EXPRESSION - Foxes - Long Pinches XXXL 3 - PU DT - 3XL - 1 - Fluo Orange</t>
  </si>
  <si>
    <t>3760231406527</t>
  </si>
  <si>
    <t>PEXFOXDTLP3XL3PUFLP</t>
  </si>
  <si>
    <t>EXPRESSION - Foxes - Long Pinches XXXL 3 - PU DT - 3XL - 1 - Fluo Pink</t>
  </si>
  <si>
    <t>3760231406534</t>
  </si>
  <si>
    <t>PEXFOXDTLP3XL3PUGRE</t>
  </si>
  <si>
    <t>EXPRESSION - Foxes - Long Pinches XXXL 3 - PU DT - 3XL - 1 - Green</t>
  </si>
  <si>
    <t>3760231406541</t>
  </si>
  <si>
    <t>PEXFOXDTLP3XL3PUMIN</t>
  </si>
  <si>
    <t>EXPRESSION - Foxes - Long Pinches XXXL 3 - PU DT - 3XL - 1 - Mint</t>
  </si>
  <si>
    <t>3760231417509</t>
  </si>
  <si>
    <t>PEXFOXDTLP3XL3PURED</t>
  </si>
  <si>
    <t>EXPRESSION - Foxes - Long Pinches XXXL 3 - PU DT - 3XL - 1 - Red</t>
  </si>
  <si>
    <t>3760231406558</t>
  </si>
  <si>
    <t>PEXFOXDTLP3XL3PUVIO</t>
  </si>
  <si>
    <t>EXPRESSION - Foxes - Long Pinches XXXL 3 - PU DT - 3XL - 1 - Violet</t>
  </si>
  <si>
    <t>3760231406565</t>
  </si>
  <si>
    <t>PEXFOXDTLP3XL3PUWHI</t>
  </si>
  <si>
    <t>EXPRESSION - Foxes - Long Pinches XXXL 3 - PU DT - 3XL - 1 - White</t>
  </si>
  <si>
    <t>3760231406572</t>
  </si>
  <si>
    <t>PEXFOXDTLP3XL3PUYEL</t>
  </si>
  <si>
    <t>EXPRESSION - Foxes - Long Pinches XXXL 3 - PU DT - 3XL - 1 - Yellow</t>
  </si>
  <si>
    <t>3760231406589</t>
  </si>
  <si>
    <t>PEXFOXDTLP3XL4PUBLK</t>
  </si>
  <si>
    <t>EXPRESSION - Foxes - Long Pinches XXXL 4 - PU DT - 3XL - 1 - Black</t>
  </si>
  <si>
    <t>3760231406596</t>
  </si>
  <si>
    <t>PEXFOXDTLP3XL4PUBLU</t>
  </si>
  <si>
    <t>EXPRESSION - Foxes - Long Pinches XXXL 4 - PU DT - 3XL - 1 - Blue</t>
  </si>
  <si>
    <t>3760231406602</t>
  </si>
  <si>
    <t>PEXFOXDTLP3XL4PUFLG</t>
  </si>
  <si>
    <t>EXPRESSION - Foxes - Long Pinches XXXL 4 - PU DT - 3XL - 1 - Fluo Green</t>
  </si>
  <si>
    <t>3760231406619</t>
  </si>
  <si>
    <t>PEXFOXDTLP3XL4PUFLO</t>
  </si>
  <si>
    <t>EXPRESSION - Foxes - Long Pinches XXXL 4 - PU DT - 3XL - 1 - Fluo Orange</t>
  </si>
  <si>
    <t>3760231406626</t>
  </si>
  <si>
    <t>PEXFOXDTLP3XL4PUFLP</t>
  </si>
  <si>
    <t>EXPRESSION - Foxes - Long Pinches XXXL 4 - PU DT - 3XL - 1 - Fluo Pink</t>
  </si>
  <si>
    <t>3760231406633</t>
  </si>
  <si>
    <t>PEXFOXDTLP3XL4PUGRE</t>
  </si>
  <si>
    <t>EXPRESSION - Foxes - Long Pinches XXXL 4 - PU DT - 3XL - 1 - Green</t>
  </si>
  <si>
    <t>3760231406640</t>
  </si>
  <si>
    <t>PEXFOXDTLP3XL4PUMIN</t>
  </si>
  <si>
    <t>EXPRESSION - Foxes - Long Pinches XXXL 4 - PU DT - 3XL - 1 - Mint</t>
  </si>
  <si>
    <t>3760231417516</t>
  </si>
  <si>
    <t>PEXFOXDTLP3XL4PURED</t>
  </si>
  <si>
    <t>EXPRESSION - Foxes - Long Pinches XXXL 4 - PU DT - 3XL - 1 - Red</t>
  </si>
  <si>
    <t>3760231406657</t>
  </si>
  <si>
    <t>PEXFOXDTLP3XL4PUVIO</t>
  </si>
  <si>
    <t>EXPRESSION - Foxes - Long Pinches XXXL 4 - PU DT - 3XL - 1 - Violet</t>
  </si>
  <si>
    <t>3760231406664</t>
  </si>
  <si>
    <t>PEXFOXDTLP3XL4PUWHI</t>
  </si>
  <si>
    <t>EXPRESSION - Foxes - Long Pinches XXXL 4 - PU DT - 3XL - 1 - White</t>
  </si>
  <si>
    <t>3760231406671</t>
  </si>
  <si>
    <t>PEXFOXDTLP3XL4PUYEL</t>
  </si>
  <si>
    <t>EXPRESSION - Foxes - Long Pinches XXXL 4 - PU DT - 3XL - 1 - Yellow</t>
  </si>
  <si>
    <t>3760231406688</t>
  </si>
  <si>
    <t>PEXFOXDTLP3XL5PUBLK</t>
  </si>
  <si>
    <t>EXPRESSION - Foxes - Long Pinches XXXL 5 - PU DT - 3XL - 1 - Black</t>
  </si>
  <si>
    <t>3760231406695</t>
  </si>
  <si>
    <t>PEXFOXDTLP3XL5PUBLU</t>
  </si>
  <si>
    <t>EXPRESSION - Foxes - Long Pinches XXXL 5 - PU DT - 3XL - 1 - Blue</t>
  </si>
  <si>
    <t>3760231406701</t>
  </si>
  <si>
    <t>PEXFOXDTLP3XL5PUFLG</t>
  </si>
  <si>
    <t>EXPRESSION - Foxes - Long Pinches XXXL 5 - PU DT - 3XL - 1 - Fluo Green</t>
  </si>
  <si>
    <t>3760231406718</t>
  </si>
  <si>
    <t>PEXFOXDTLP3XL5PUFLO</t>
  </si>
  <si>
    <t>EXPRESSION - Foxes - Long Pinches XXXL 5 - PU DT - 3XL - 1 - Fluo Orange</t>
  </si>
  <si>
    <t>3760231406725</t>
  </si>
  <si>
    <t>PEXFOXDTLP3XL5PUFLP</t>
  </si>
  <si>
    <t>EXPRESSION - Foxes - Long Pinches XXXL 5 - PU DT - 3XL - 1 - Fluo Pink</t>
  </si>
  <si>
    <t>3760231406732</t>
  </si>
  <si>
    <t>PEXFOXDTLP3XL5PUGRE</t>
  </si>
  <si>
    <t>EXPRESSION - Foxes - Long Pinches XXXL 5 - PU DT - 3XL - 1 - Green</t>
  </si>
  <si>
    <t>3760231406749</t>
  </si>
  <si>
    <t>PEXFOXDTLP3XL5PUMIN</t>
  </si>
  <si>
    <t>EXPRESSION - Foxes - Long Pinches XXXL 5 - PU DT - 3XL - 1 - Mint</t>
  </si>
  <si>
    <t>3760231417523</t>
  </si>
  <si>
    <t>PEXFOXDTLP3XL5PURED</t>
  </si>
  <si>
    <t>EXPRESSION - Foxes - Long Pinches XXXL 5 - PU DT - 3XL - 1 - Red</t>
  </si>
  <si>
    <t>3760231406756</t>
  </si>
  <si>
    <t>PEXFOXDTLP3XL5PUVIO</t>
  </si>
  <si>
    <t>EXPRESSION - Foxes - Long Pinches XXXL 5 - PU DT - 3XL - 1 - Violet</t>
  </si>
  <si>
    <t>3760231406763</t>
  </si>
  <si>
    <t>PEXFOXDTLP3XL5PUWHI</t>
  </si>
  <si>
    <t>EXPRESSION - Foxes - Long Pinches XXXL 5 - PU DT - 3XL - 1 - White</t>
  </si>
  <si>
    <t>3760231406770</t>
  </si>
  <si>
    <t>PEXFOXDTLP3XL5PUYEL</t>
  </si>
  <si>
    <t>EXPRESSION - Foxes - Long Pinches XXXL 5 - PU DT - 3XL - 1 - Yellow</t>
  </si>
  <si>
    <t>3760231406787</t>
  </si>
  <si>
    <t>PEXFOXDTPEXXL1PUBLK</t>
  </si>
  <si>
    <t>EXPRESSION - Foxes - Positive Edges XXL 1 - PU DT - XXL - 5 - Black</t>
  </si>
  <si>
    <t>3760231406794</t>
  </si>
  <si>
    <t>PEXFOXDTPEXXL1PUBLU</t>
  </si>
  <si>
    <t>EXPRESSION - Foxes - Positive Edges XXL 1 - PU DT - XXL - 5 - Blue</t>
  </si>
  <si>
    <t>3760231406800</t>
  </si>
  <si>
    <t>PEXFOXDTPEXXL1PUFLG</t>
  </si>
  <si>
    <t>EXPRESSION - Foxes - Positive Edges XXL 1 - PU DT - XXL - 5 - Fluo Green</t>
  </si>
  <si>
    <t>3760231406817</t>
  </si>
  <si>
    <t>PEXFOXDTPEXXL1PUFLO</t>
  </si>
  <si>
    <t>EXPRESSION - Foxes - Positive Edges XXL 1 - PU DT - XXL - 5 - Fluo Orange</t>
  </si>
  <si>
    <t>3760231406824</t>
  </si>
  <si>
    <t>PEXFOXDTPEXXL1PUFLP</t>
  </si>
  <si>
    <t>EXPRESSION - Foxes - Positive Edges XXL 1 - PU DT - XXL - 5 - Fluo Pink</t>
  </si>
  <si>
    <t>3760231406831</t>
  </si>
  <si>
    <t>PEXFOXDTPEXXL1PUGRE</t>
  </si>
  <si>
    <t>EXPRESSION - Foxes - Positive Edges XXL 1 - PU DT - XXL - 5 - Green</t>
  </si>
  <si>
    <t>3760231406848</t>
  </si>
  <si>
    <t>PEXFOXDTPEXXL1PUMIN</t>
  </si>
  <si>
    <t>EXPRESSION - Foxes - Positive Edges XXL 1 - PU DT - XXL - 5 - Mint</t>
  </si>
  <si>
    <t>3760231417530</t>
  </si>
  <si>
    <t>PEXFOXDTPEXXL1PURED</t>
  </si>
  <si>
    <t>EXPRESSION - Foxes - Positive Edges XXL 1 - PU DT - XXL - 5 - Red</t>
  </si>
  <si>
    <t>3760231406855</t>
  </si>
  <si>
    <t>PEXFOXDTPEXXL1PUVIO</t>
  </si>
  <si>
    <t>EXPRESSION - Foxes - Positive Edges XXL 1 - PU DT - XXL - 5 - Violet</t>
  </si>
  <si>
    <t>3760231406862</t>
  </si>
  <si>
    <t>PEXFOXDTPEXXL1PUWHI</t>
  </si>
  <si>
    <t>EXPRESSION - Foxes - Positive Edges XXL 1 - PU DT - XXL - 5 - White</t>
  </si>
  <si>
    <t>3760231406879</t>
  </si>
  <si>
    <t>PEXFOXDTPEXXL1PUYEL</t>
  </si>
  <si>
    <t>EXPRESSION - Foxes - Positive Edges XXL 1 - PU DT - XXL - 5 - Yellow</t>
  </si>
  <si>
    <t>3760231406886</t>
  </si>
  <si>
    <t>PEXFOXDTPSXXL1PUBLK</t>
  </si>
  <si>
    <t>EXPRESSION - Foxes - Positive Slopers XXL 1 - PU DT - XXL - 5 - Black</t>
  </si>
  <si>
    <t>3760231406893</t>
  </si>
  <si>
    <t>PEXFOXDTPSXXL1PUBLU</t>
  </si>
  <si>
    <t>EXPRESSION - Foxes - Positive Slopers XXL 1 - PU DT - XXL - 5 - Blue</t>
  </si>
  <si>
    <t>3760231406909</t>
  </si>
  <si>
    <t>PEXFOXDTPSXXL1PUFLG</t>
  </si>
  <si>
    <t>EXPRESSION - Foxes - Positive Slopers XXL 1 - PU DT - XXL - 5 - Fluo Green</t>
  </si>
  <si>
    <t>3760231406916</t>
  </si>
  <si>
    <t>PEXFOXDTPSXXL1PUFLO</t>
  </si>
  <si>
    <t>EXPRESSION - Foxes - Positive Slopers XXL 1 - PU DT - XXL - 5 - Fluo Orange</t>
  </si>
  <si>
    <t>3760231406923</t>
  </si>
  <si>
    <t>PEXFOXDTPSXXL1PUFLP</t>
  </si>
  <si>
    <t>EXPRESSION - Foxes - Positive Slopers XXL 1 - PU DT - XXL - 5 - Fluo Pink</t>
  </si>
  <si>
    <t>3760231406930</t>
  </si>
  <si>
    <t>PEXFOXDTPSXXL1PUGRE</t>
  </si>
  <si>
    <t>EXPRESSION - Foxes - Positive Slopers XXL 1 - PU DT - XXL - 5 - Green</t>
  </si>
  <si>
    <t>3760231406947</t>
  </si>
  <si>
    <t>PEXFOXDTPSXXL1PUMIN</t>
  </si>
  <si>
    <t>EXPRESSION - Foxes - Positive Slopers XXL 1 - PU DT - XXL - 5 - Mint</t>
  </si>
  <si>
    <t>3760231417547</t>
  </si>
  <si>
    <t>PEXFOXDTPSXXL1PURED</t>
  </si>
  <si>
    <t>EXPRESSION - Foxes - Positive Slopers XXL 1 - PU DT - XXL - 5 - Red</t>
  </si>
  <si>
    <t>3760231406954</t>
  </si>
  <si>
    <t>PEXFOXDTPSXXL1PUVIO</t>
  </si>
  <si>
    <t>EXPRESSION - Foxes - Positive Slopers XXL 1 - PU DT - XXL - 5 - Violet</t>
  </si>
  <si>
    <t>3760231406961</t>
  </si>
  <si>
    <t>PEXFOXDTPSXXL1PUWHI</t>
  </si>
  <si>
    <t>EXPRESSION - Foxes - Positive Slopers XXL 1 - PU DT - XXL - 5 - White</t>
  </si>
  <si>
    <t>3760231406978</t>
  </si>
  <si>
    <t>PEXFOXDTPSXXL1PUYEL</t>
  </si>
  <si>
    <t>EXPRESSION - Foxes - Positive Slopers XXL 1 - PU DT - XXL - 5 - Yellow</t>
  </si>
  <si>
    <t>3760231406985</t>
  </si>
  <si>
    <t>PEXFOXDTRE3XL1PUBLK</t>
  </si>
  <si>
    <t>EXPRESSION - Foxes - Round Edges XXXL 1 - PU DT - 3XL - 1 - Black</t>
  </si>
  <si>
    <t>3760231408095</t>
  </si>
  <si>
    <t>PEXFOXDTRE3XL1PUBLU</t>
  </si>
  <si>
    <t>EXPRESSION - Foxes - Round Edges XXXL 1 - PU DT - 3XL - 1 - Blue</t>
  </si>
  <si>
    <t>3760231408101</t>
  </si>
  <si>
    <t>PEXFOXDTRE3XL1PUFLG</t>
  </si>
  <si>
    <t>EXPRESSION - Foxes - Round Edges XXXL 1 - PU DT - 3XL - 1 - Fluo Green</t>
  </si>
  <si>
    <t>3760231408118</t>
  </si>
  <si>
    <t>PEXFOXDTRE3XL1PUFLO</t>
  </si>
  <si>
    <t>EXPRESSION - Foxes - Round Edges XXXL 1 - PU DT - 3XL - 1 - Fluo Orange</t>
  </si>
  <si>
    <t>3760231408125</t>
  </si>
  <si>
    <t>PEXFOXDTRE3XL1PUFLP</t>
  </si>
  <si>
    <t>EXPRESSION - Foxes - Round Edges XXXL 1 - PU DT - 3XL - 1 - Fluo Pink</t>
  </si>
  <si>
    <t>3760231408132</t>
  </si>
  <si>
    <t>PEXFOXDTRE3XL1PUGRE</t>
  </si>
  <si>
    <t>EXPRESSION - Foxes - Round Edges XXXL 1 - PU DT - 3XL - 1 - Green</t>
  </si>
  <si>
    <t>3760231408149</t>
  </si>
  <si>
    <t>PEXFOXDTRE3XL1PUMIN</t>
  </si>
  <si>
    <t>EXPRESSION - Foxes - Round Edges XXXL 1 - PU DT - 3XL - 1 - Mint</t>
  </si>
  <si>
    <t>3760231417554</t>
  </si>
  <si>
    <t>PEXFOXDTRE3XL1PURED</t>
  </si>
  <si>
    <t>EXPRESSION - Foxes - Round Edges XXXL 1 - PU DT - 3XL - 1 - Red</t>
  </si>
  <si>
    <t>3760231408156</t>
  </si>
  <si>
    <t>PEXFOXDTRE3XL1PUVIO</t>
  </si>
  <si>
    <t>EXPRESSION - Foxes - Round Edges XXXL 1 - PU DT - 3XL - 1 - Violet</t>
  </si>
  <si>
    <t>3760231408163</t>
  </si>
  <si>
    <t>PEXFOXDTRE3XL1PUWHI</t>
  </si>
  <si>
    <t>EXPRESSION - Foxes - Round Edges XXXL 1 - PU DT - 3XL - 1 - White</t>
  </si>
  <si>
    <t>3760231408170</t>
  </si>
  <si>
    <t>PEXFOXDTRE3XL1PUYEL</t>
  </si>
  <si>
    <t>EXPRESSION - Foxes - Round Edges XXXL 1 - PU DT - 3XL - 1 - Yellow</t>
  </si>
  <si>
    <t>3760231408187</t>
  </si>
  <si>
    <t>PEXFOXDTRE3XL2PUBLK</t>
  </si>
  <si>
    <t>EXPRESSION - Foxes - Round Edges XXXL 2 - PU DT - 3XL - 1 - Black</t>
  </si>
  <si>
    <t>3760231408194</t>
  </si>
  <si>
    <t>PEXFOXDTRE3XL2PUBLU</t>
  </si>
  <si>
    <t>EXPRESSION - Foxes - Round Edges XXXL 2 - PU DT - 3XL - 1 - Blue</t>
  </si>
  <si>
    <t>3760231408200</t>
  </si>
  <si>
    <t>PEXFOXDTRE3XL2PUFLG</t>
  </si>
  <si>
    <t>EXPRESSION - Foxes - Round Edges XXXL 2 - PU DT - 3XL - 1 - Fluo Green</t>
  </si>
  <si>
    <t>3760231408217</t>
  </si>
  <si>
    <t>PEXFOXDTRE3XL2PUFLO</t>
  </si>
  <si>
    <t>EXPRESSION - Foxes - Round Edges XXXL 2 - PU DT - 3XL - 1 - Fluo Orange</t>
  </si>
  <si>
    <t>3760231408224</t>
  </si>
  <si>
    <t>PEXFOXDTRE3XL2PUFLP</t>
  </si>
  <si>
    <t>EXPRESSION - Foxes - Round Edges XXXL 2 - PU DT - 3XL - 1 - Fluo Pink</t>
  </si>
  <si>
    <t>3760231408231</t>
  </si>
  <si>
    <t>PEXFOXDTRE3XL2PUGRE</t>
  </si>
  <si>
    <t>EXPRESSION - Foxes - Round Edges XXXL 2 - PU DT - 3XL - 1 - Green</t>
  </si>
  <si>
    <t>3760231408248</t>
  </si>
  <si>
    <t>PEXFOXDTRE3XL2PUMIN</t>
  </si>
  <si>
    <t>EXPRESSION - Foxes - Round Edges XXXL 2 - PU DT - 3XL - 1 - Mint</t>
  </si>
  <si>
    <t>3760231417561</t>
  </si>
  <si>
    <t>PEXFOXDTRE3XL2PURED</t>
  </si>
  <si>
    <t>EXPRESSION - Foxes - Round Edges XXXL 2 - PU DT - 3XL - 1 - Red</t>
  </si>
  <si>
    <t>3760231408255</t>
  </si>
  <si>
    <t>PEXFOXDTRE3XL2PUVIO</t>
  </si>
  <si>
    <t>EXPRESSION - Foxes - Round Edges XXXL 2 - PU DT - 3XL - 1 - Violet</t>
  </si>
  <si>
    <t>3760231408262</t>
  </si>
  <si>
    <t>PEXFOXDTRE3XL2PUWHI</t>
  </si>
  <si>
    <t>EXPRESSION - Foxes - Round Edges XXXL 2 - PU DT - 3XL - 1 - White</t>
  </si>
  <si>
    <t>3760231408279</t>
  </si>
  <si>
    <t>PEXFOXDTRE3XL2PUYEL</t>
  </si>
  <si>
    <t>EXPRESSION - Foxes - Round Edges XXXL 2 - PU DT - 3XL - 1 - Yellow</t>
  </si>
  <si>
    <t>3760231408286</t>
  </si>
  <si>
    <t>PEXFOXDTRE3XL3PUBLK</t>
  </si>
  <si>
    <t>EXPRESSION - Foxes - Round Edges XXXL 3 - PU DT - 3XL - 1 - Black</t>
  </si>
  <si>
    <t>3760231408293</t>
  </si>
  <si>
    <t>PEXFOXDTRE3XL3PUBLU</t>
  </si>
  <si>
    <t>EXPRESSION - Foxes - Round Edges XXXL 3 - PU DT - 3XL - 1 - Blue</t>
  </si>
  <si>
    <t>3760231408309</t>
  </si>
  <si>
    <t>PEXFOXDTRE3XL3PUFLG</t>
  </si>
  <si>
    <t>EXPRESSION - Foxes - Round Edges XXXL 3 - PU DT - 3XL - 1 - Fluo Green</t>
  </si>
  <si>
    <t>3760231408316</t>
  </si>
  <si>
    <t>PEXFOXDTRE3XL3PUFLO</t>
  </si>
  <si>
    <t>EXPRESSION - Foxes - Round Edges XXXL 3 - PU DT - 3XL - 1 - Fluo Orange</t>
  </si>
  <si>
    <t>3760231408323</t>
  </si>
  <si>
    <t>PEXFOXDTRE3XL3PUFLP</t>
  </si>
  <si>
    <t>EXPRESSION - Foxes - Round Edges XXXL 3 - PU DT - 3XL - 1 - Fluo Pink</t>
  </si>
  <si>
    <t>3760231408330</t>
  </si>
  <si>
    <t>PEXFOXDTRE3XL3PUGRE</t>
  </si>
  <si>
    <t>EXPRESSION - Foxes - Round Edges XXXL 3 - PU DT - 3XL - 1 - Green</t>
  </si>
  <si>
    <t>3760231408347</t>
  </si>
  <si>
    <t>PEXFOXDTRE3XL3PUMIN</t>
  </si>
  <si>
    <t>EXPRESSION - Foxes - Round Edges XXXL 3 - PU DT - 3XL - 1 - Mint</t>
  </si>
  <si>
    <t>3760231417578</t>
  </si>
  <si>
    <t>PEXFOXDTRE3XL3PURED</t>
  </si>
  <si>
    <t>EXPRESSION - Foxes - Round Edges XXXL 3 - PU DT - 3XL - 1 - Red</t>
  </si>
  <si>
    <t>3760231408354</t>
  </si>
  <si>
    <t>PEXFOXDTRE3XL3PUVIO</t>
  </si>
  <si>
    <t>EXPRESSION - Foxes - Round Edges XXXL 3 - PU DT - 3XL - 1 - Violet</t>
  </si>
  <si>
    <t>3760231408361</t>
  </si>
  <si>
    <t>PEXFOXDTRE3XL3PUWHI</t>
  </si>
  <si>
    <t>EXPRESSION - Foxes - Round Edges XXXL 3 - PU DT - 3XL - 1 - White</t>
  </si>
  <si>
    <t>3760231408378</t>
  </si>
  <si>
    <t>PEXFOXDTRE3XL3PUYEL</t>
  </si>
  <si>
    <t>EXPRESSION - Foxes - Round Edges XXXL 3 - PU DT - 3XL - 1 - Yellow</t>
  </si>
  <si>
    <t>3760231408385</t>
  </si>
  <si>
    <t>PEXFOXDTRE3XL4PUBLK</t>
  </si>
  <si>
    <t>EXPRESSION - Foxes - Round Edges XXXL 4 - PU DT - 3XL - 1 - Black</t>
  </si>
  <si>
    <t>3760231408392</t>
  </si>
  <si>
    <t>PEXFOXDTRE3XL4PUBLU</t>
  </si>
  <si>
    <t>EXPRESSION - Foxes - Round Edges XXXL 4 - PU DT - 3XL - 1 - Blue</t>
  </si>
  <si>
    <t>3760231408408</t>
  </si>
  <si>
    <t>PEXFOXDTRE3XL4PUFLG</t>
  </si>
  <si>
    <t>EXPRESSION - Foxes - Round Edges XXXL 4 - PU DT - 3XL - 1 - Fluo Green</t>
  </si>
  <si>
    <t>3760231408415</t>
  </si>
  <si>
    <t>PEXFOXDTRE3XL4PUFLO</t>
  </si>
  <si>
    <t>EXPRESSION - Foxes - Round Edges XXXL 4 - PU DT - 3XL - 1 - Fluo Orange</t>
  </si>
  <si>
    <t>3760231408422</t>
  </si>
  <si>
    <t>PEXFOXDTRE3XL4PUFLP</t>
  </si>
  <si>
    <t>EXPRESSION - Foxes - Round Edges XXXL 4 - PU DT - 3XL - 1 - Fluo Pink</t>
  </si>
  <si>
    <t>3760231408439</t>
  </si>
  <si>
    <t>PEXFOXDTRE3XL4PUGRE</t>
  </si>
  <si>
    <t>EXPRESSION - Foxes - Round Edges XXXL 4 - PU DT - 3XL - 1 - Green</t>
  </si>
  <si>
    <t>3760231408446</t>
  </si>
  <si>
    <t>PEXFOXDTRE3XL4PUMIN</t>
  </si>
  <si>
    <t>EXPRESSION - Foxes - Round Edges XXXL 4 - PU DT - 3XL - 1 - Mint</t>
  </si>
  <si>
    <t>3760231417585</t>
  </si>
  <si>
    <t>PEXFOXDTRE3XL4PURED</t>
  </si>
  <si>
    <t>EXPRESSION - Foxes - Round Edges XXXL 4 - PU DT - 3XL - 1 - Red</t>
  </si>
  <si>
    <t>3760231408453</t>
  </si>
  <si>
    <t>PEXFOXDTRE3XL4PUVIO</t>
  </si>
  <si>
    <t>EXPRESSION - Foxes - Round Edges XXXL 4 - PU DT - 3XL - 1 - Violet</t>
  </si>
  <si>
    <t>3760231408460</t>
  </si>
  <si>
    <t>PEXFOXDTRE3XL4PUWHI</t>
  </si>
  <si>
    <t>EXPRESSION - Foxes - Round Edges XXXL 4 - PU DT - 3XL - 1 - White</t>
  </si>
  <si>
    <t>3760231408477</t>
  </si>
  <si>
    <t>PEXFOXDTRE3XL4PUYEL</t>
  </si>
  <si>
    <t>EXPRESSION - Foxes - Round Edges XXXL 4 - PU DT - 3XL - 1 - Yellow</t>
  </si>
  <si>
    <t>3760231408484</t>
  </si>
  <si>
    <t>PEXFOXDTRE3XL5PUBLK</t>
  </si>
  <si>
    <t>EXPRESSION - Foxes - Round Edges XXXL 5 - PU DT - 3XL - 1 - Black</t>
  </si>
  <si>
    <t>3760231408491</t>
  </si>
  <si>
    <t>PEXFOXDTRE3XL5PUBLU</t>
  </si>
  <si>
    <t>EXPRESSION - Foxes - Round Edges XXXL 5 - PU DT - 3XL - 1 - Blue</t>
  </si>
  <si>
    <t>3760231408507</t>
  </si>
  <si>
    <t>PEXFOXDTRE3XL5PUFLG</t>
  </si>
  <si>
    <t>EXPRESSION - Foxes - Round Edges XXXL 5 - PU DT - 3XL - 1 - Fluo Green</t>
  </si>
  <si>
    <t>3760231408514</t>
  </si>
  <si>
    <t>PEXFOXDTRE3XL5PUFLO</t>
  </si>
  <si>
    <t>EXPRESSION - Foxes - Round Edges XXXL 5 - PU DT - 3XL - 1 - Fluo Orange</t>
  </si>
  <si>
    <t>3760231408521</t>
  </si>
  <si>
    <t>PEXFOXDTRE3XL5PUFLP</t>
  </si>
  <si>
    <t>EXPRESSION - Foxes - Round Edges XXXL 5 - PU DT - 3XL - 1 - Fluo Pink</t>
  </si>
  <si>
    <t>3760231408538</t>
  </si>
  <si>
    <t>PEXFOXDTRE3XL5PUGRE</t>
  </si>
  <si>
    <t>EXPRESSION - Foxes - Round Edges XXXL 5 - PU DT - 3XL - 1 - Green</t>
  </si>
  <si>
    <t>3760231408545</t>
  </si>
  <si>
    <t>PEXFOXDTRE3XL5PUMIN</t>
  </si>
  <si>
    <t>EXPRESSION - Foxes - Round Edges XXXL 5 - PU DT - 3XL - 1 - Mint</t>
  </si>
  <si>
    <t>3760231417592</t>
  </si>
  <si>
    <t>PEXFOXDTRE3XL5PURED</t>
  </si>
  <si>
    <t>EXPRESSION - Foxes - Round Edges XXXL 5 - PU DT - 3XL - 1 - Red</t>
  </si>
  <si>
    <t>3760231408552</t>
  </si>
  <si>
    <t>PEXFOXDTRE3XL5PUVIO</t>
  </si>
  <si>
    <t>EXPRESSION - Foxes - Round Edges XXXL 5 - PU DT - 3XL - 1 - Violet</t>
  </si>
  <si>
    <t>3760231408569</t>
  </si>
  <si>
    <t>PEXFOXDTRE3XL5PUWHI</t>
  </si>
  <si>
    <t>EXPRESSION - Foxes - Round Edges XXXL 5 - PU DT - 3XL - 1 - White</t>
  </si>
  <si>
    <t>3760231408576</t>
  </si>
  <si>
    <t>PEXFOXDTRE3XL5PUYEL</t>
  </si>
  <si>
    <t>EXPRESSION - Foxes - Round Edges XXXL 5 - PU DT - 3XL - 1 - Yellow</t>
  </si>
  <si>
    <t>3760231408583</t>
  </si>
  <si>
    <t>PEXFOXDTREL1PUBLK</t>
  </si>
  <si>
    <t>EXPRESSION - Foxes - Round Edges L 1 - PU DT - L - 5 - Black</t>
  </si>
  <si>
    <t>3760231406992</t>
  </si>
  <si>
    <t>PEXFOXDTREL1PUBLU</t>
  </si>
  <si>
    <t>EXPRESSION - Foxes - Round Edges L 1 - PU DT - L - 5 - Blue</t>
  </si>
  <si>
    <t>3760231407005</t>
  </si>
  <si>
    <t>PEXFOXDTREL1PUFLG</t>
  </si>
  <si>
    <t>EXPRESSION - Foxes - Round Edges L 1 - PU DT - L - 5 - Fluo Green</t>
  </si>
  <si>
    <t>3760231407012</t>
  </si>
  <si>
    <t>PEXFOXDTREL1PUFLO</t>
  </si>
  <si>
    <t>EXPRESSION - Foxes - Round Edges L 1 - PU DT - L - 5 - Fluo Orange</t>
  </si>
  <si>
    <t>3760231407029</t>
  </si>
  <si>
    <t>PEXFOXDTREL1PUFLP</t>
  </si>
  <si>
    <t>EXPRESSION - Foxes - Round Edges L 1 - PU DT - L - 5 - Fluo Pink</t>
  </si>
  <si>
    <t>3760231407036</t>
  </si>
  <si>
    <t>PEXFOXDTREL1PUGRE</t>
  </si>
  <si>
    <t>EXPRESSION - Foxes - Round Edges L 1 - PU DT - L - 5 - Green</t>
  </si>
  <si>
    <t>3760231407043</t>
  </si>
  <si>
    <t>PEXFOXDTREL1PUMIN</t>
  </si>
  <si>
    <t>EXPRESSION - Foxes - Round Edges L 1 - PU DT - L - 5 - Mint</t>
  </si>
  <si>
    <t>3760231417608</t>
  </si>
  <si>
    <t>PEXFOXDTREL1PURED</t>
  </si>
  <si>
    <t>EXPRESSION - Foxes - Round Edges L 1 - PU DT - L - 5 - Red</t>
  </si>
  <si>
    <t>3760231407050</t>
  </si>
  <si>
    <t>PEXFOXDTREL1PUVIO</t>
  </si>
  <si>
    <t>EXPRESSION - Foxes - Round Edges L 1 - PU DT - L - 5 - Violet</t>
  </si>
  <si>
    <t>3760231407067</t>
  </si>
  <si>
    <t>PEXFOXDTREL1PUWHI</t>
  </si>
  <si>
    <t>EXPRESSION - Foxes - Round Edges L 1 - PU DT - L - 5 - White</t>
  </si>
  <si>
    <t>3760231407074</t>
  </si>
  <si>
    <t>PEXFOXDTREL1PUYEL</t>
  </si>
  <si>
    <t>EXPRESSION - Foxes - Round Edges L 1 - PU DT - L - 5 - Yellow</t>
  </si>
  <si>
    <t>3760231407081</t>
  </si>
  <si>
    <t>PEXFOXDTREL2PUBLK</t>
  </si>
  <si>
    <t>EXPRESSION - Foxes - Round Edges L 2 - PU DT - L - 5 - Black</t>
  </si>
  <si>
    <t>3760231407098</t>
  </si>
  <si>
    <t>PEXFOXDTREL2PUBLU</t>
  </si>
  <si>
    <t>EXPRESSION - Foxes - Round Edges L 2 - PU DT - L - 5 - Blue</t>
  </si>
  <si>
    <t>3760231407104</t>
  </si>
  <si>
    <t>PEXFOXDTREL2PUFLG</t>
  </si>
  <si>
    <t>EXPRESSION - Foxes - Round Edges L 2 - PU DT - L - 5 - Fluo Green</t>
  </si>
  <si>
    <t>3760231407111</t>
  </si>
  <si>
    <t>PEXFOXDTREL2PUFLO</t>
  </si>
  <si>
    <t>EXPRESSION - Foxes - Round Edges L 2 - PU DT - L - 5 - Fluo Orange</t>
  </si>
  <si>
    <t>3760231407128</t>
  </si>
  <si>
    <t>PEXFOXDTREL2PUFLP</t>
  </si>
  <si>
    <t>EXPRESSION - Foxes - Round Edges L 2 - PU DT - L - 5 - Fluo Pink</t>
  </si>
  <si>
    <t>3760231407135</t>
  </si>
  <si>
    <t>PEXFOXDTREL2PUGRE</t>
  </si>
  <si>
    <t>EXPRESSION - Foxes - Round Edges L 2 - PU DT - L - 5 - Green</t>
  </si>
  <si>
    <t>3760231407142</t>
  </si>
  <si>
    <t>PEXFOXDTREL2PUMIN</t>
  </si>
  <si>
    <t>EXPRESSION - Foxes - Round Edges L 2 - PU DT - L - 5 - Mint</t>
  </si>
  <si>
    <t>3760231417615</t>
  </si>
  <si>
    <t>PEXFOXDTREL2PURED</t>
  </si>
  <si>
    <t>EXPRESSION - Foxes - Round Edges L 2 - PU DT - L - 5 - Red</t>
  </si>
  <si>
    <t>3760231407159</t>
  </si>
  <si>
    <t>PEXFOXDTREL2PUVIO</t>
  </si>
  <si>
    <t>EXPRESSION - Foxes - Round Edges L 2 - PU DT - L - 5 - Violet</t>
  </si>
  <si>
    <t>3760231407166</t>
  </si>
  <si>
    <t>PEXFOXDTREL2PUWHI</t>
  </si>
  <si>
    <t>EXPRESSION - Foxes - Round Edges L 2 - PU DT - L - 5 - White</t>
  </si>
  <si>
    <t>3760231407173</t>
  </si>
  <si>
    <t>PEXFOXDTREL2PUYEL</t>
  </si>
  <si>
    <t>EXPRESSION - Foxes - Round Edges L 2 - PU DT - L - 5 - Yellow</t>
  </si>
  <si>
    <t>3760231407180</t>
  </si>
  <si>
    <t>PEXFOXDTREL3PUBLK</t>
  </si>
  <si>
    <t>EXPRESSION - Foxes - Round Edges L 3 - PU DT - L - 5 - Black</t>
  </si>
  <si>
    <t>3760231407197</t>
  </si>
  <si>
    <t>PEXFOXDTREL3PUBLU</t>
  </si>
  <si>
    <t>EXPRESSION - Foxes - Round Edges L 3 - PU DT - L - 5 - Blue</t>
  </si>
  <si>
    <t>3760231407203</t>
  </si>
  <si>
    <t>PEXFOXDTREL3PUFLG</t>
  </si>
  <si>
    <t>EXPRESSION - Foxes - Round Edges L 3 - PU DT - L - 5 - Fluo Green</t>
  </si>
  <si>
    <t>3760231407210</t>
  </si>
  <si>
    <t>PEXFOXDTREL3PUFLO</t>
  </si>
  <si>
    <t>EXPRESSION - Foxes - Round Edges L 3 - PU DT - L - 5 - Fluo Orange</t>
  </si>
  <si>
    <t>3760231407227</t>
  </si>
  <si>
    <t>PEXFOXDTREL3PUFLP</t>
  </si>
  <si>
    <t>EXPRESSION - Foxes - Round Edges L 3 - PU DT - L - 5 - Fluo Pink</t>
  </si>
  <si>
    <t>3760231407234</t>
  </si>
  <si>
    <t>PEXFOXDTREL3PUGRE</t>
  </si>
  <si>
    <t>EXPRESSION - Foxes - Round Edges L 3 - PU DT - L - 5 - Green</t>
  </si>
  <si>
    <t>3760231407241</t>
  </si>
  <si>
    <t>PEXFOXDTREL3PUMIN</t>
  </si>
  <si>
    <t>EXPRESSION - Foxes - Round Edges L 3 - PU DT - L - 5 - Mint</t>
  </si>
  <si>
    <t>3760231417622</t>
  </si>
  <si>
    <t>PEXFOXDTREL3PURED</t>
  </si>
  <si>
    <t>EXPRESSION - Foxes - Round Edges L 3 - PU DT - L - 5 - Red</t>
  </si>
  <si>
    <t>3760231407258</t>
  </si>
  <si>
    <t>PEXFOXDTREL3PUVIO</t>
  </si>
  <si>
    <t>EXPRESSION - Foxes - Round Edges L 3 - PU DT - L - 5 - Violet</t>
  </si>
  <si>
    <t>3760231407265</t>
  </si>
  <si>
    <t>PEXFOXDTREL3PUWHI</t>
  </si>
  <si>
    <t>EXPRESSION - Foxes - Round Edges L 3 - PU DT - L - 5 - White</t>
  </si>
  <si>
    <t>3760231407272</t>
  </si>
  <si>
    <t>PEXFOXDTREL3PUYEL</t>
  </si>
  <si>
    <t>EXPRESSION - Foxes - Round Edges L 3 - PU DT - L - 5 - Yellow</t>
  </si>
  <si>
    <t>3760231407289</t>
  </si>
  <si>
    <t>PEXFOXDTREL4PUBLK</t>
  </si>
  <si>
    <t>EXPRESSION - Foxes - Round Edges L 4 - PU DT - L - 5 - Black</t>
  </si>
  <si>
    <t>3760231407296</t>
  </si>
  <si>
    <t>PEXFOXDTREL4PUBLU</t>
  </si>
  <si>
    <t>EXPRESSION - Foxes - Round Edges L 4 - PU DT - L - 5 - Blue</t>
  </si>
  <si>
    <t>3760231407302</t>
  </si>
  <si>
    <t>PEXFOXDTREL4PUFLG</t>
  </si>
  <si>
    <t>EXPRESSION - Foxes - Round Edges L 4 - PU DT - L - 5 - Fluo Green</t>
  </si>
  <si>
    <t>3760231407319</t>
  </si>
  <si>
    <t>PEXFOXDTREL4PUFLO</t>
  </si>
  <si>
    <t>EXPRESSION - Foxes - Round Edges L 4 - PU DT - L - 5 - Fluo Orange</t>
  </si>
  <si>
    <t>3760231407326</t>
  </si>
  <si>
    <t>PEXFOXDTREL4PUFLP</t>
  </si>
  <si>
    <t>EXPRESSION - Foxes - Round Edges L 4 - PU DT - L - 5 - Fluo Pink</t>
  </si>
  <si>
    <t>3760231407333</t>
  </si>
  <si>
    <t>PEXFOXDTREL4PUGRE</t>
  </si>
  <si>
    <t>EXPRESSION - Foxes - Round Edges L 4 - PU DT - L - 5 - Green</t>
  </si>
  <si>
    <t>3760231407340</t>
  </si>
  <si>
    <t>PEXFOXDTREL4PUMIN</t>
  </si>
  <si>
    <t>EXPRESSION - Foxes - Round Edges L 4 - PU DT - L - 5 - Mint</t>
  </si>
  <si>
    <t>3760231417639</t>
  </si>
  <si>
    <t>PEXFOXDTREL4PURED</t>
  </si>
  <si>
    <t>EXPRESSION - Foxes - Round Edges L 4 - PU DT - L - 5 - Red</t>
  </si>
  <si>
    <t>3760231407357</t>
  </si>
  <si>
    <t>PEXFOXDTREL4PUVIO</t>
  </si>
  <si>
    <t>EXPRESSION - Foxes - Round Edges L 4 - PU DT - L - 5 - Violet</t>
  </si>
  <si>
    <t>3760231407364</t>
  </si>
  <si>
    <t>PEXFOXDTREL4PUWHI</t>
  </si>
  <si>
    <t>EXPRESSION - Foxes - Round Edges L 4 - PU DT - L - 5 - White</t>
  </si>
  <si>
    <t>3760231407371</t>
  </si>
  <si>
    <t>PEXFOXDTREL4PUYEL</t>
  </si>
  <si>
    <t>EXPRESSION - Foxes - Round Edges L 4 - PU DT - L - 5 - Yellow</t>
  </si>
  <si>
    <t>3760231407388</t>
  </si>
  <si>
    <t>PEXFOXDTREXL1PUBLK</t>
  </si>
  <si>
    <t>EXPRESSION - Foxes - Round Edges XL 1 - PU DT - XL - 5 - Black</t>
  </si>
  <si>
    <t>3760231407395</t>
  </si>
  <si>
    <t>PEXFOXDTREXL1PUBLU</t>
  </si>
  <si>
    <t>EXPRESSION - Foxes - Round Edges XL 1 - PU DT - XL - 5 - Blue</t>
  </si>
  <si>
    <t>3760231407401</t>
  </si>
  <si>
    <t>PEXFOXDTREXL1PUFLG</t>
  </si>
  <si>
    <t>EXPRESSION - Foxes - Round Edges XL 1 - PU DT - XL - 5 - Fluo Green</t>
  </si>
  <si>
    <t>3760231407418</t>
  </si>
  <si>
    <t>PEXFOXDTREXL1PUFLO</t>
  </si>
  <si>
    <t>EXPRESSION - Foxes - Round Edges XL 1 - PU DT - XL - 5 - Fluo Orange</t>
  </si>
  <si>
    <t>3760231407425</t>
  </si>
  <si>
    <t>PEXFOXDTREXL1PUFLP</t>
  </si>
  <si>
    <t>EXPRESSION - Foxes - Round Edges XL 1 - PU DT - XL - 5 - Fluo Pink</t>
  </si>
  <si>
    <t>3760231407432</t>
  </si>
  <si>
    <t>PEXFOXDTREXL1PUGRE</t>
  </si>
  <si>
    <t>EXPRESSION - Foxes - Round Edges XL 1 - PU DT - XL - 5 - Green</t>
  </si>
  <si>
    <t>3760231407449</t>
  </si>
  <si>
    <t>PEXFOXDTREXL1PUMIN</t>
  </si>
  <si>
    <t>EXPRESSION - Foxes - Round Edges XL 1 - PU DT - XL - 5 - Mint</t>
  </si>
  <si>
    <t>3760231417646</t>
  </si>
  <si>
    <t>PEXFOXDTREXL1PURED</t>
  </si>
  <si>
    <t>EXPRESSION - Foxes - Round Edges XL 1 - PU DT - XL - 5 - Red</t>
  </si>
  <si>
    <t>3760231407456</t>
  </si>
  <si>
    <t>PEXFOXDTREXL1PUVIO</t>
  </si>
  <si>
    <t>EXPRESSION - Foxes - Round Edges XL 1 - PU DT - XL - 5 - Violet</t>
  </si>
  <si>
    <t>3760231407463</t>
  </si>
  <si>
    <t>PEXFOXDTREXL1PUWHI</t>
  </si>
  <si>
    <t>EXPRESSION - Foxes - Round Edges XL 1 - PU DT - XL - 5 - White</t>
  </si>
  <si>
    <t>3760231407470</t>
  </si>
  <si>
    <t>PEXFOXDTREXL1PUYEL</t>
  </si>
  <si>
    <t>EXPRESSION - Foxes - Round Edges XL 1 - PU DT - XL - 5 - Yellow</t>
  </si>
  <si>
    <t>3760231407487</t>
  </si>
  <si>
    <t>PEXFOXDTREXL2PUBLK</t>
  </si>
  <si>
    <t>EXPRESSION - Foxes - Round Edges XL 2 - PU DT - XL - 5 - Black</t>
  </si>
  <si>
    <t>3760231407494</t>
  </si>
  <si>
    <t>PEXFOXDTREXL2PUBLU</t>
  </si>
  <si>
    <t>EXPRESSION - Foxes - Round Edges XL 2 - PU DT - XL - 5 - Blue</t>
  </si>
  <si>
    <t>3760231407500</t>
  </si>
  <si>
    <t>PEXFOXDTREXL2PUFLG</t>
  </si>
  <si>
    <t>EXPRESSION - Foxes - Round Edges XL 2 - PU DT - XL - 5 - Fluo Green</t>
  </si>
  <si>
    <t>3760231407517</t>
  </si>
  <si>
    <t>PEXFOXDTREXL2PUFLO</t>
  </si>
  <si>
    <t>EXPRESSION - Foxes - Round Edges XL 2 - PU DT - XL - 5 - Fluo Orange</t>
  </si>
  <si>
    <t>3760231407524</t>
  </si>
  <si>
    <t>PEXFOXDTREXL2PUFLP</t>
  </si>
  <si>
    <t>EXPRESSION - Foxes - Round Edges XL 2 - PU DT - XL - 5 - Fluo Pink</t>
  </si>
  <si>
    <t>3760231407531</t>
  </si>
  <si>
    <t>PEXFOXDTREXL2PUGRE</t>
  </si>
  <si>
    <t>EXPRESSION - Foxes - Round Edges XL 2 - PU DT - XL - 5 - Green</t>
  </si>
  <si>
    <t>3760231407548</t>
  </si>
  <si>
    <t>PEXFOXDTREXL2PUMIN</t>
  </si>
  <si>
    <t>EXPRESSION - Foxes - Round Edges XL 2 - PU DT - XL - 5 - Mint</t>
  </si>
  <si>
    <t>3760231417653</t>
  </si>
  <si>
    <t>PEXFOXDTREXL2PURED</t>
  </si>
  <si>
    <t>EXPRESSION - Foxes - Round Edges XL 2 - PU DT - XL - 5 - Red</t>
  </si>
  <si>
    <t>3760231407555</t>
  </si>
  <si>
    <t>PEXFOXDTREXL2PUVIO</t>
  </si>
  <si>
    <t>EXPRESSION - Foxes - Round Edges XL 2 - PU DT - XL - 5 - Violet</t>
  </si>
  <si>
    <t>3760231407562</t>
  </si>
  <si>
    <t>PEXFOXDTREXL2PUWHI</t>
  </si>
  <si>
    <t>EXPRESSION - Foxes - Round Edges XL 2 - PU DT - XL - 5 - White</t>
  </si>
  <si>
    <t>3760231407579</t>
  </si>
  <si>
    <t>PEXFOXDTREXL2PUYEL</t>
  </si>
  <si>
    <t>EXPRESSION - Foxes - Round Edges XL 2 - PU DT - XL - 5 - Yellow</t>
  </si>
  <si>
    <t>3760231407586</t>
  </si>
  <si>
    <t>PEXFOXDTREXL3PUBLK</t>
  </si>
  <si>
    <t>EXPRESSION - Foxes - Round Edges XL 3 - PU DT - XL - 5 - Black</t>
  </si>
  <si>
    <t>3760231407593</t>
  </si>
  <si>
    <t>PEXFOXDTREXL3PUBLU</t>
  </si>
  <si>
    <t>EXPRESSION - Foxes - Round Edges XL 3 - PU DT - XL - 5 - Blue</t>
  </si>
  <si>
    <t>3760231407609</t>
  </si>
  <si>
    <t>PEXFOXDTREXL3PUFLG</t>
  </si>
  <si>
    <t>EXPRESSION - Foxes - Round Edges XL 3 - PU DT - XL - 5 - Fluo Green</t>
  </si>
  <si>
    <t>3760231407616</t>
  </si>
  <si>
    <t>PEXFOXDTREXL3PUFLO</t>
  </si>
  <si>
    <t>EXPRESSION - Foxes - Round Edges XL 3 - PU DT - XL - 5 - Fluo Orange</t>
  </si>
  <si>
    <t>3760231407623</t>
  </si>
  <si>
    <t>PEXFOXDTREXL3PUFLP</t>
  </si>
  <si>
    <t>EXPRESSION - Foxes - Round Edges XL 3 - PU DT - XL - 5 - Fluo Pink</t>
  </si>
  <si>
    <t>3760231407630</t>
  </si>
  <si>
    <t>PEXFOXDTREXL3PUGRE</t>
  </si>
  <si>
    <t>EXPRESSION - Foxes - Round Edges XL 3 - PU DT - XL - 5 - Green</t>
  </si>
  <si>
    <t>3760231407647</t>
  </si>
  <si>
    <t>PEXFOXDTREXL3PUMIN</t>
  </si>
  <si>
    <t>EXPRESSION - Foxes - Round Edges XL 3 - PU DT - XL - 5 - Mint</t>
  </si>
  <si>
    <t>3760231417660</t>
  </si>
  <si>
    <t>PEXFOXDTREXL3PURED</t>
  </si>
  <si>
    <t>EXPRESSION - Foxes - Round Edges XL 3 - PU DT - XL - 5 - Red</t>
  </si>
  <si>
    <t>3760231407654</t>
  </si>
  <si>
    <t>PEXFOXDTREXL3PUVIO</t>
  </si>
  <si>
    <t>EXPRESSION - Foxes - Round Edges XL 3 - PU DT - XL - 5 - Violet</t>
  </si>
  <si>
    <t>3760231407661</t>
  </si>
  <si>
    <t>PEXFOXDTREXL3PUWHI</t>
  </si>
  <si>
    <t>EXPRESSION - Foxes - Round Edges XL 3 - PU DT - XL - 5 - White</t>
  </si>
  <si>
    <t>3760231407678</t>
  </si>
  <si>
    <t>PEXFOXDTREXL3PUYEL</t>
  </si>
  <si>
    <t>EXPRESSION - Foxes - Round Edges XL 3 - PU DT - XL - 5 - Yellow</t>
  </si>
  <si>
    <t>3760231407685</t>
  </si>
  <si>
    <t>PEXFOXDTREXXL1PUBLK</t>
  </si>
  <si>
    <t>EXPRESSION - Foxes - Round Edges XXL 1 - PU DT - XXL - 5 - Black</t>
  </si>
  <si>
    <t>3760231407692</t>
  </si>
  <si>
    <t>PEXFOXDTREXXL1PUBLU</t>
  </si>
  <si>
    <t>EXPRESSION - Foxes - Round Edges XXL 1 - PU DT - XXL - 5 - Blue</t>
  </si>
  <si>
    <t>3760231407708</t>
  </si>
  <si>
    <t>PEXFOXDTREXXL1PUFLG</t>
  </si>
  <si>
    <t>EXPRESSION - Foxes - Round Edges XXL 1 - PU DT - XXL - 5 - Fluo Green</t>
  </si>
  <si>
    <t>3760231407715</t>
  </si>
  <si>
    <t>PEXFOXDTREXXL1PUFLO</t>
  </si>
  <si>
    <t>EXPRESSION - Foxes - Round Edges XXL 1 - PU DT - XXL - 5 - Fluo Orange</t>
  </si>
  <si>
    <t>3760231407722</t>
  </si>
  <si>
    <t>PEXFOXDTREXXL1PUFLP</t>
  </si>
  <si>
    <t>EXPRESSION - Foxes - Round Edges XXL 1 - PU DT - XXL - 5 - Fluo Pink</t>
  </si>
  <si>
    <t>3760231407739</t>
  </si>
  <si>
    <t>PEXFOXDTREXXL1PUGRE</t>
  </si>
  <si>
    <t>EXPRESSION - Foxes - Round Edges XXL 1 - PU DT - XXL - 5 - Green</t>
  </si>
  <si>
    <t>3760231407746</t>
  </si>
  <si>
    <t>PEXFOXDTREXXL1PUMIN</t>
  </si>
  <si>
    <t>EXPRESSION - Foxes - Round Edges XXL 1 - PU DT - XXL - 5 - Mint</t>
  </si>
  <si>
    <t>3760231417677</t>
  </si>
  <si>
    <t>PEXFOXDTREXXL1PURED</t>
  </si>
  <si>
    <t>EXPRESSION - Foxes - Round Edges XXL 1 - PU DT - XXL - 5 - Red</t>
  </si>
  <si>
    <t>3760231407753</t>
  </si>
  <si>
    <t>PEXFOXDTREXXL1PUVIO</t>
  </si>
  <si>
    <t>EXPRESSION - Foxes - Round Edges XXL 1 - PU DT - XXL - 5 - Violet</t>
  </si>
  <si>
    <t>3760231407760</t>
  </si>
  <si>
    <t>PEXFOXDTREXXL1PUWHI</t>
  </si>
  <si>
    <t>EXPRESSION - Foxes - Round Edges XXL 1 - PU DT - XXL - 5 - White</t>
  </si>
  <si>
    <t>3760231407777</t>
  </si>
  <si>
    <t>PEXFOXDTREXXL1PUYEL</t>
  </si>
  <si>
    <t>EXPRESSION - Foxes - Round Edges XXL 1 - PU DT - XXL - 5 - Yellow</t>
  </si>
  <si>
    <t>3760231407784</t>
  </si>
  <si>
    <t>PEXFOXDTREXXL2PUBLK</t>
  </si>
  <si>
    <t>EXPRESSION - Foxes - Round Edges XXL 2 - PU DT - XXL - 5 - Black</t>
  </si>
  <si>
    <t>3760231407791</t>
  </si>
  <si>
    <t>PEXFOXDTREXXL2PUBLU</t>
  </si>
  <si>
    <t>EXPRESSION - Foxes - Round Edges XXL 2 - PU DT - XXL - 5 - Blue</t>
  </si>
  <si>
    <t>3760231407807</t>
  </si>
  <si>
    <t>PEXFOXDTREXXL2PUFLG</t>
  </si>
  <si>
    <t>EXPRESSION - Foxes - Round Edges XXL 2 - PU DT - XXL - 5 - Fluo Green</t>
  </si>
  <si>
    <t>3760231407814</t>
  </si>
  <si>
    <t>PEXFOXDTREXXL2PUFLO</t>
  </si>
  <si>
    <t>EXPRESSION - Foxes - Round Edges XXL 2 - PU DT - XXL - 5 - Fluo Orange</t>
  </si>
  <si>
    <t>3760231407821</t>
  </si>
  <si>
    <t>PEXFOXDTREXXL2PUFLP</t>
  </si>
  <si>
    <t>EXPRESSION - Foxes - Round Edges XXL 2 - PU DT - XXL - 5 - Fluo Pink</t>
  </si>
  <si>
    <t>3760231407838</t>
  </si>
  <si>
    <t>PEXFOXDTREXXL2PUGRE</t>
  </si>
  <si>
    <t>EXPRESSION - Foxes - Round Edges XXL 2 - PU DT - XXL - 5 - Green</t>
  </si>
  <si>
    <t>3760231407845</t>
  </si>
  <si>
    <t>PEXFOXDTREXXL2PUMIN</t>
  </si>
  <si>
    <t>EXPRESSION - Foxes - Round Edges XXL 2 - PU DT - XXL - 5 - Mint</t>
  </si>
  <si>
    <t>3760231417684</t>
  </si>
  <si>
    <t>PEXFOXDTREXXL2PURED</t>
  </si>
  <si>
    <t>EXPRESSION - Foxes - Round Edges XXL 2 - PU DT - XXL - 5 - Red</t>
  </si>
  <si>
    <t>3760231407852</t>
  </si>
  <si>
    <t>PEXFOXDTREXXL2PUVIO</t>
  </si>
  <si>
    <t>EXPRESSION - Foxes - Round Edges XXL 2 - PU DT - XXL - 5 - Violet</t>
  </si>
  <si>
    <t>3760231407869</t>
  </si>
  <si>
    <t>PEXFOXDTREXXL2PUWHI</t>
  </si>
  <si>
    <t>EXPRESSION - Foxes - Round Edges XXL 2 - PU DT - XXL - 5 - White</t>
  </si>
  <si>
    <t>3760231407876</t>
  </si>
  <si>
    <t>PEXFOXDTREXXL2PUYEL</t>
  </si>
  <si>
    <t>EXPRESSION - Foxes - Round Edges XXL 2 - PU DT - XXL - 5 - Yellow</t>
  </si>
  <si>
    <t>3760231407883</t>
  </si>
  <si>
    <t>PEXFOXDTREXXL3PUBLK</t>
  </si>
  <si>
    <t>EXPRESSION - Foxes - Round Edges XXL 3 - PU DT - XXL - 5 - Black</t>
  </si>
  <si>
    <t>3760231407890</t>
  </si>
  <si>
    <t>PEXFOXDTREXXL3PUBLU</t>
  </si>
  <si>
    <t>EXPRESSION - Foxes - Round Edges XXL 3 - PU DT - XXL - 5 - Blue</t>
  </si>
  <si>
    <t>3760231407906</t>
  </si>
  <si>
    <t>PEXFOXDTREXXL3PUFLG</t>
  </si>
  <si>
    <t>EXPRESSION - Foxes - Round Edges XXL 3 - PU DT - XXL - 5 - Fluo Green</t>
  </si>
  <si>
    <t>3760231407913</t>
  </si>
  <si>
    <t>PEXFOXDTREXXL3PUFLO</t>
  </si>
  <si>
    <t>EXPRESSION - Foxes - Round Edges XXL 3 - PU DT - XXL - 5 - Fluo Orange</t>
  </si>
  <si>
    <t>3760231407920</t>
  </si>
  <si>
    <t>PEXFOXDTREXXL3PUFLP</t>
  </si>
  <si>
    <t>EXPRESSION - Foxes - Round Edges XXL 3 - PU DT - XXL - 5 - Fluo Pink</t>
  </si>
  <si>
    <t>3760231407937</t>
  </si>
  <si>
    <t>PEXFOXDTREXXL3PUGRE</t>
  </si>
  <si>
    <t>EXPRESSION - Foxes - Round Edges XXL 3 - PU DT - XXL - 5 - Green</t>
  </si>
  <si>
    <t>3760231407944</t>
  </si>
  <si>
    <t>PEXFOXDTREXXL3PUMIN</t>
  </si>
  <si>
    <t>EXPRESSION - Foxes - Round Edges XXL 3 - PU DT - XXL - 5 - Mint</t>
  </si>
  <si>
    <t>3760231417691</t>
  </si>
  <si>
    <t>PEXFOXDTREXXL3PURED</t>
  </si>
  <si>
    <t>EXPRESSION - Foxes - Round Edges XXL 3 - PU DT - XXL - 5 - Red</t>
  </si>
  <si>
    <t>3760231407951</t>
  </si>
  <si>
    <t>PEXFOXDTREXXL3PUVIO</t>
  </si>
  <si>
    <t>EXPRESSION - Foxes - Round Edges XXL 3 - PU DT - XXL - 5 - Violet</t>
  </si>
  <si>
    <t>3760231407968</t>
  </si>
  <si>
    <t>PEXFOXDTREXXL3PUWHI</t>
  </si>
  <si>
    <t>EXPRESSION - Foxes - Round Edges XXL 3 - PU DT - XXL - 5 - White</t>
  </si>
  <si>
    <t>3760231407975</t>
  </si>
  <si>
    <t>PEXFOXDTREXXL3PUYEL</t>
  </si>
  <si>
    <t>EXPRESSION - Foxes - Round Edges XXL 3 - PU DT - XXL - 5 - Yellow</t>
  </si>
  <si>
    <t>3760231407982</t>
  </si>
  <si>
    <t>PEXFOXDTREXXL4PUBLK</t>
  </si>
  <si>
    <t>EXPRESSION - Foxes - Round Edges XXL 4 - PU DT - XXL - 5 - Black</t>
  </si>
  <si>
    <t>3760231407999</t>
  </si>
  <si>
    <t>PEXFOXDTREXXL4PUBLU</t>
  </si>
  <si>
    <t>EXPRESSION - Foxes - Round Edges XXL 4 - PU DT - XXL - 5 - Blue</t>
  </si>
  <si>
    <t>3760231408002</t>
  </si>
  <si>
    <t>PEXFOXDTREXXL4PUFLG</t>
  </si>
  <si>
    <t>EXPRESSION - Foxes - Round Edges XXL 4 - PU DT - XXL - 5 - Fluo Green</t>
  </si>
  <si>
    <t>3760231408019</t>
  </si>
  <si>
    <t>PEXFOXDTREXXL4PUFLO</t>
  </si>
  <si>
    <t>EXPRESSION - Foxes - Round Edges XXL 4 - PU DT - XXL - 5 - Fluo Orange</t>
  </si>
  <si>
    <t>3760231408026</t>
  </si>
  <si>
    <t>PEXFOXDTREXXL4PUFLP</t>
  </si>
  <si>
    <t>EXPRESSION - Foxes - Round Edges XXL 4 - PU DT - XXL - 5 - Fluo Pink</t>
  </si>
  <si>
    <t>3760231408033</t>
  </si>
  <si>
    <t>PEXFOXDTREXXL4PUGRE</t>
  </si>
  <si>
    <t>EXPRESSION - Foxes - Round Edges XXL 4 - PU DT - XXL - 5 - Green</t>
  </si>
  <si>
    <t>3760231408040</t>
  </si>
  <si>
    <t>PEXFOXDTREXXL4PUMIN</t>
  </si>
  <si>
    <t>EXPRESSION - Foxes - Round Edges XXL 4 - PU DT - XXL - 5 - Mint</t>
  </si>
  <si>
    <t>3760231417707</t>
  </si>
  <si>
    <t>PEXFOXDTREXXL4PURED</t>
  </si>
  <si>
    <t>EXPRESSION - Foxes - Round Edges XXL 4 - PU DT - XXL - 5 - Red</t>
  </si>
  <si>
    <t>3760231408057</t>
  </si>
  <si>
    <t>PEXFOXDTREXXL4PUVIO</t>
  </si>
  <si>
    <t>EXPRESSION - Foxes - Round Edges XXL 4 - PU DT - XXL - 5 - Violet</t>
  </si>
  <si>
    <t>3760231408064</t>
  </si>
  <si>
    <t>PEXFOXDTREXXL4PUWHI</t>
  </si>
  <si>
    <t>EXPRESSION - Foxes - Round Edges XXL 4 - PU DT - XXL - 5 - White</t>
  </si>
  <si>
    <t>3760231408071</t>
  </si>
  <si>
    <t>PEXFOXDTREXXL4PUYEL</t>
  </si>
  <si>
    <t>EXPRESSION - Foxes - Round Edges XXL 4 - PU DT - XXL - 5 - Yellow</t>
  </si>
  <si>
    <t>3760231408088</t>
  </si>
  <si>
    <t>PEXFOXDTSCO1PUBLK</t>
  </si>
  <si>
    <t>EXPRESSION - Foxes - Screw Ons 1 - PU DT - XS - 10 - Black</t>
  </si>
  <si>
    <t>3760231408590</t>
  </si>
  <si>
    <t>PEXFOXDTSCO1PUBLU</t>
  </si>
  <si>
    <t>EXPRESSION - Foxes - Screw Ons 1 - PU DT - XS - 10 - Blue</t>
  </si>
  <si>
    <t>3760231408606</t>
  </si>
  <si>
    <t>PEXFOXDTSCO1PUFLG</t>
  </si>
  <si>
    <t>EXPRESSION - Foxes - Screw Ons 1 - PU DT - XS - 10 - Fluo Green</t>
  </si>
  <si>
    <t>3760231408613</t>
  </si>
  <si>
    <t>PEXFOXDTSCO1PUFLO</t>
  </si>
  <si>
    <t>EXPRESSION - Foxes - Screw Ons 1 - PU DT - XS - 10 - Fluo Orange</t>
  </si>
  <si>
    <t>3760231408620</t>
  </si>
  <si>
    <t>PEXFOXDTSCO1PUFLP</t>
  </si>
  <si>
    <t>EXPRESSION - Foxes - Screw Ons 1 - PU DT - XS - 10 - Fluo Pink</t>
  </si>
  <si>
    <t>3760231408637</t>
  </si>
  <si>
    <t>PEXFOXDTSCO1PUGRE</t>
  </si>
  <si>
    <t>EXPRESSION - Foxes - Screw Ons 1 - PU DT - XS - 10 - Green</t>
  </si>
  <si>
    <t>3760231408644</t>
  </si>
  <si>
    <t>PEXFOXDTSCO1PUMIN</t>
  </si>
  <si>
    <t>EXPRESSION - Foxes - Screw Ons 1 - PU DT - XS - 10 - Mint</t>
  </si>
  <si>
    <t>3760231417714</t>
  </si>
  <si>
    <t>PEXFOXDTSCO1PURED</t>
  </si>
  <si>
    <t>EXPRESSION - Foxes - Screw Ons 1 - PU DT - XS - 10 - Red</t>
  </si>
  <si>
    <t>3760231408651</t>
  </si>
  <si>
    <t>PEXFOXDTSCO1PUVIO</t>
  </si>
  <si>
    <t>EXPRESSION - Foxes - Screw Ons 1 - PU DT - XS - 10 - Violet</t>
  </si>
  <si>
    <t>3760231408668</t>
  </si>
  <si>
    <t>PEXFOXDTSCO1PUWHI</t>
  </si>
  <si>
    <t>EXPRESSION - Foxes - Screw Ons 1 - PU DT - XS - 10 - White</t>
  </si>
  <si>
    <t>3760231408675</t>
  </si>
  <si>
    <t>PEXFOXDTSCO1PUYEL</t>
  </si>
  <si>
    <t>EXPRESSION - Foxes - Screw Ons 1 - PU DT - XS - 10 - Yellow</t>
  </si>
  <si>
    <t>3760231408682</t>
  </si>
  <si>
    <t>PEXFOXDTSCO2PUBLK</t>
  </si>
  <si>
    <t>EXPRESSION - Foxes - Screw Ons 2 - PU DT - XS - 10 - Black</t>
  </si>
  <si>
    <t>3760231408699</t>
  </si>
  <si>
    <t>PEXFOXDTSCO2PUBLU</t>
  </si>
  <si>
    <t>EXPRESSION - Foxes - Screw Ons 2 - PU DT - XS - 10 - Blue</t>
  </si>
  <si>
    <t>3760231408705</t>
  </si>
  <si>
    <t>PEXFOXDTSCO2PUFLG</t>
  </si>
  <si>
    <t>EXPRESSION - Foxes - Screw Ons 2 - PU DT - XS - 10 - Fluo Green</t>
  </si>
  <si>
    <t>3760231408712</t>
  </si>
  <si>
    <t>PEXFOXDTSCO2PUFLO</t>
  </si>
  <si>
    <t>EXPRESSION - Foxes - Screw Ons 2 - PU DT - XS - 10 - Fluo Orange</t>
  </si>
  <si>
    <t>3760231408729</t>
  </si>
  <si>
    <t>PEXFOXDTSCO2PUFLP</t>
  </si>
  <si>
    <t>EXPRESSION - Foxes - Screw Ons 2 - PU DT - XS - 10 - Fluo Pink</t>
  </si>
  <si>
    <t>3760231408736</t>
  </si>
  <si>
    <t>PEXFOXDTSCO2PUGRE</t>
  </si>
  <si>
    <t>EXPRESSION - Foxes - Screw Ons 2 - PU DT - XS - 10 - Green</t>
  </si>
  <si>
    <t>3760231408743</t>
  </si>
  <si>
    <t>PEXFOXDTSCO2PUMIN</t>
  </si>
  <si>
    <t>EXPRESSION - Foxes - Screw Ons 2 - PU DT - XS - 10 - Mint</t>
  </si>
  <si>
    <t>3760231417721</t>
  </si>
  <si>
    <t>PEXFOXDTSCO2PURED</t>
  </si>
  <si>
    <t>EXPRESSION - Foxes - Screw Ons 2 - PU DT - XS - 10 - Red</t>
  </si>
  <si>
    <t>3760231408750</t>
  </si>
  <si>
    <t>PEXFOXDTSCO2PUVIO</t>
  </si>
  <si>
    <t>EXPRESSION - Foxes - Screw Ons 2 - PU DT - XS - 10 - Violet</t>
  </si>
  <si>
    <t>3760231408767</t>
  </si>
  <si>
    <t>PEXFOXDTSCO2PUWHI</t>
  </si>
  <si>
    <t>EXPRESSION - Foxes - Screw Ons 2 - PU DT - XS - 10 - White</t>
  </si>
  <si>
    <t>3760231408774</t>
  </si>
  <si>
    <t>PEXFOXDTSCO2PUYEL</t>
  </si>
  <si>
    <t>EXPRESSION - Foxes - Screw Ons 2 - PU DT - XS - 10 - Yellow</t>
  </si>
  <si>
    <t>3760231408781</t>
  </si>
  <si>
    <t>PEXFOXDTSCO3PUBLK</t>
  </si>
  <si>
    <t>EXPRESSION - Foxes - Screw Ons 3 - PU DT - XS - 10 - Black</t>
  </si>
  <si>
    <t>3760231408798</t>
  </si>
  <si>
    <t>PEXFOXDTSCO3PUBLU</t>
  </si>
  <si>
    <t>EXPRESSION - Foxes - Screw Ons 3 - PU DT - XS - 10 - Blue</t>
  </si>
  <si>
    <t>3760231408804</t>
  </si>
  <si>
    <t>PEXFOXDTSCO3PUFLG</t>
  </si>
  <si>
    <t>EXPRESSION - Foxes - Screw Ons 3 - PU DT - XS - 10 - Fluo Green</t>
  </si>
  <si>
    <t>3760231408811</t>
  </si>
  <si>
    <t>PEXFOXDTSCO3PUFLO</t>
  </si>
  <si>
    <t>EXPRESSION - Foxes - Screw Ons 3 - PU DT - XS - 10 - Fluo Orange</t>
  </si>
  <si>
    <t>3760231408828</t>
  </si>
  <si>
    <t>PEXFOXDTSCO3PUFLP</t>
  </si>
  <si>
    <t>EXPRESSION - Foxes - Screw Ons 3 - PU DT - XS - 10 - Fluo Pink</t>
  </si>
  <si>
    <t>3760231408835</t>
  </si>
  <si>
    <t>PEXFOXDTSCO3PUGRE</t>
  </si>
  <si>
    <t>EXPRESSION - Foxes - Screw Ons 3 - PU DT - XS - 10 - Green</t>
  </si>
  <si>
    <t>3760231408842</t>
  </si>
  <si>
    <t>PEXFOXDTSCO3PUMIN</t>
  </si>
  <si>
    <t>EXPRESSION - Foxes - Screw Ons 3 - PU DT - XS - 10 - Mint</t>
  </si>
  <si>
    <t>3760231417738</t>
  </si>
  <si>
    <t>PEXFOXDTSCO3PURED</t>
  </si>
  <si>
    <t>EXPRESSION - Foxes - Screw Ons 3 - PU DT - XS - 10 - Red</t>
  </si>
  <si>
    <t>3760231408859</t>
  </si>
  <si>
    <t>PEXFOXDTSCO3PUVIO</t>
  </si>
  <si>
    <t>EXPRESSION - Foxes - Screw Ons 3 - PU DT - XS - 10 - Violet</t>
  </si>
  <si>
    <t>3760231408866</t>
  </si>
  <si>
    <t>PEXFOXDTSCO3PUWHI</t>
  </si>
  <si>
    <t>EXPRESSION - Foxes - Screw Ons 3 - PU DT - XS - 10 - White</t>
  </si>
  <si>
    <t>3760231408873</t>
  </si>
  <si>
    <t>PEXFOXDTSCO3PUYEL</t>
  </si>
  <si>
    <t>EXPRESSION - Foxes - Screw Ons 3 - PU DT - XS - 10 - Yellow</t>
  </si>
  <si>
    <t>3760231408880</t>
  </si>
  <si>
    <t>PEXFOXDTSCO4PUBLK</t>
  </si>
  <si>
    <t>EXPRESSION - Foxes - Screw Ons 4 - PU DT - S - 10 - Black</t>
  </si>
  <si>
    <t>3760231408897</t>
  </si>
  <si>
    <t>PEXFOXDTSCO4PUBLU</t>
  </si>
  <si>
    <t>EXPRESSION - Foxes - Screw Ons 4 - PU DT - S - 10 - Blue</t>
  </si>
  <si>
    <t>3760231408903</t>
  </si>
  <si>
    <t>PEXFOXDTSCO4PUFLG</t>
  </si>
  <si>
    <t>EXPRESSION - Foxes - Screw Ons 4 - PU DT - S - 10 - Fluo Green</t>
  </si>
  <si>
    <t>3760231408910</t>
  </si>
  <si>
    <t>PEXFOXDTSCO4PUFLO</t>
  </si>
  <si>
    <t>EXPRESSION - Foxes - Screw Ons 4 - PU DT - S - 10 - Fluo Orange</t>
  </si>
  <si>
    <t>3760231408927</t>
  </si>
  <si>
    <t>PEXFOXDTSCO4PUFLP</t>
  </si>
  <si>
    <t>EXPRESSION - Foxes - Screw Ons 4 - PU DT - S - 10 - Fluo Pink</t>
  </si>
  <si>
    <t>3760231408934</t>
  </si>
  <si>
    <t>PEXFOXDTSCO4PUGRE</t>
  </si>
  <si>
    <t>EXPRESSION - Foxes - Screw Ons 4 - PU DT - S - 10 - Green</t>
  </si>
  <si>
    <t>3760231408941</t>
  </si>
  <si>
    <t>PEXFOXDTSCO4PUMIN</t>
  </si>
  <si>
    <t>EXPRESSION - Foxes - Screw Ons 4 - PU DT - S - 10 - Mint</t>
  </si>
  <si>
    <t>3760231417745</t>
  </si>
  <si>
    <t>PEXFOXDTSCO4PURED</t>
  </si>
  <si>
    <t>EXPRESSION - Foxes - Screw Ons 4 - PU DT - S - 10 - Red</t>
  </si>
  <si>
    <t>3760231408958</t>
  </si>
  <si>
    <t>PEXFOXDTSCO4PUVIO</t>
  </si>
  <si>
    <t>EXPRESSION - Foxes - Screw Ons 4 - PU DT - S - 10 - Violet</t>
  </si>
  <si>
    <t>3760231408965</t>
  </si>
  <si>
    <t>PEXFOXDTSCO4PUWHI</t>
  </si>
  <si>
    <t>EXPRESSION - Foxes - Screw Ons 4 - PU DT - S - 10 - White</t>
  </si>
  <si>
    <t>3760231408972</t>
  </si>
  <si>
    <t>PEXFOXDTSCO4PUYEL</t>
  </si>
  <si>
    <t>EXPRESSION - Foxes - Screw Ons 4 - PU DT - S - 10 - Yellow</t>
  </si>
  <si>
    <t>3760231408989</t>
  </si>
  <si>
    <t>PEXFOXDTSCO5PUBLK</t>
  </si>
  <si>
    <t>EXPRESSION - Foxes - Screw Ons 5 - PU DT - S - 5 - Black</t>
  </si>
  <si>
    <t>3760231408996</t>
  </si>
  <si>
    <t>PEXFOXDTSCO5PUBLU</t>
  </si>
  <si>
    <t>EXPRESSION - Foxes - Screw Ons 5 - PU DT - S - 5 - Blue</t>
  </si>
  <si>
    <t>3760231409009</t>
  </si>
  <si>
    <t>PEXFOXDTSCO5PUFLG</t>
  </si>
  <si>
    <t>EXPRESSION - Foxes - Screw Ons 5 - PU DT - S - 5 - Fluo Green</t>
  </si>
  <si>
    <t>3760231409016</t>
  </si>
  <si>
    <t>PEXFOXDTSCO5PUFLO</t>
  </si>
  <si>
    <t>EXPRESSION - Foxes - Screw Ons 5 - PU DT - S - 5 - Fluo Orange</t>
  </si>
  <si>
    <t>3760231409023</t>
  </si>
  <si>
    <t>PEXFOXDTSCO5PUFLP</t>
  </si>
  <si>
    <t>EXPRESSION - Foxes - Screw Ons 5 - PU DT - S - 5 - Fluo Pink</t>
  </si>
  <si>
    <t>3760231409030</t>
  </si>
  <si>
    <t>PEXFOXDTSCO5PUGRE</t>
  </si>
  <si>
    <t>EXPRESSION - Foxes - Screw Ons 5 - PU DT - S - 5 - Green</t>
  </si>
  <si>
    <t>3760231409047</t>
  </si>
  <si>
    <t>PEXFOXDTSCO5PUMIN</t>
  </si>
  <si>
    <t>EXPRESSION - Foxes - Screw Ons 5 - PU DT - S - 5 - Mint</t>
  </si>
  <si>
    <t>3760231417752</t>
  </si>
  <si>
    <t>PEXFOXDTSCO5PURED</t>
  </si>
  <si>
    <t>EXPRESSION - Foxes - Screw Ons 5 - PU DT - S - 5 - Red</t>
  </si>
  <si>
    <t>3760231409054</t>
  </si>
  <si>
    <t>PEXFOXDTSCO5PUVIO</t>
  </si>
  <si>
    <t>EXPRESSION - Foxes - Screw Ons 5 - PU DT - S - 5 - Violet</t>
  </si>
  <si>
    <t>3760231409061</t>
  </si>
  <si>
    <t>PEXFOXDTSCO5PUWHI</t>
  </si>
  <si>
    <t>EXPRESSION - Foxes - Screw Ons 5 - PU DT - S - 5 - White</t>
  </si>
  <si>
    <t>3760231409078</t>
  </si>
  <si>
    <t>PEXFOXDTSCO5PUYEL</t>
  </si>
  <si>
    <t>EXPRESSION - Foxes - Screw Ons 5 - PU DT - S - 5 - Yellow</t>
  </si>
  <si>
    <t>3760231409085</t>
  </si>
  <si>
    <t>PEXFOXDTSCO6PUBLK</t>
  </si>
  <si>
    <t>EXPRESSION - Foxes - Screw Ons 6 - PU DT - S - 5 - Black</t>
  </si>
  <si>
    <t>3760231409092</t>
  </si>
  <si>
    <t>PEXFOXDTSCO6PUBLU</t>
  </si>
  <si>
    <t>EXPRESSION - Foxes - Screw Ons 6 - PU DT - S - 5 - Blue</t>
  </si>
  <si>
    <t>3760231409108</t>
  </si>
  <si>
    <t>PEXFOXDTSCO6PUFLG</t>
  </si>
  <si>
    <t>EXPRESSION - Foxes - Screw Ons 6 - PU DT - S - 5 - Fluo Green</t>
  </si>
  <si>
    <t>3760231409115</t>
  </si>
  <si>
    <t>PEXFOXDTSCO6PUFLO</t>
  </si>
  <si>
    <t>EXPRESSION - Foxes - Screw Ons 6 - PU DT - S - 5 - Fluo Orange</t>
  </si>
  <si>
    <t>3760231409122</t>
  </si>
  <si>
    <t>PEXFOXDTSCO6PUFLP</t>
  </si>
  <si>
    <t>EXPRESSION - Foxes - Screw Ons 6 - PU DT - S - 5 - Fluo Pink</t>
  </si>
  <si>
    <t>3760231409139</t>
  </si>
  <si>
    <t>PEXFOXDTSCO6PUGRE</t>
  </si>
  <si>
    <t>EXPRESSION - Foxes - Screw Ons 6 - PU DT - S - 5 - Green</t>
  </si>
  <si>
    <t>3760231409146</t>
  </si>
  <si>
    <t>PEXFOXDTSCO6PUMIN</t>
  </si>
  <si>
    <t>EXPRESSION - Foxes - Screw Ons 6 - PU DT - S - 5 - Mint</t>
  </si>
  <si>
    <t>3760231417769</t>
  </si>
  <si>
    <t>PEXFOXDTSCO6PURED</t>
  </si>
  <si>
    <t>EXPRESSION - Foxes - Screw Ons 6 - PU DT - S - 5 - Red</t>
  </si>
  <si>
    <t>3760231409153</t>
  </si>
  <si>
    <t>PEXFOXDTSCO6PUVIO</t>
  </si>
  <si>
    <t>EXPRESSION - Foxes - Screw Ons 6 - PU DT - S - 5 - Violet</t>
  </si>
  <si>
    <t>3760231409160</t>
  </si>
  <si>
    <t>PEXFOXDTSCO6PUWHI</t>
  </si>
  <si>
    <t>EXPRESSION - Foxes - Screw Ons 6 - PU DT - S - 5 - White</t>
  </si>
  <si>
    <t>3760231409177</t>
  </si>
  <si>
    <t>PEXFOXDTSCO6PUYEL</t>
  </si>
  <si>
    <t>EXPRESSION - Foxes - Screw Ons 6 - PU DT - S - 5 - Yellow</t>
  </si>
  <si>
    <t>3760231409184</t>
  </si>
  <si>
    <t>PEXFOXDTSCO7PUBLK</t>
  </si>
  <si>
    <t>EXPRESSION - Foxes - Screw Ons 7 - PU DT - S - 5 - Black</t>
  </si>
  <si>
    <t>3760231409191</t>
  </si>
  <si>
    <t>PEXFOXDTSCO7PUBLU</t>
  </si>
  <si>
    <t>EXPRESSION - Foxes - Screw Ons 7 - PU DT - S - 5 - Blue</t>
  </si>
  <si>
    <t>3760231409207</t>
  </si>
  <si>
    <t>PEXFOXDTSCO7PUFLG</t>
  </si>
  <si>
    <t>EXPRESSION - Foxes - Screw Ons 7 - PU DT - S - 5 - Fluo Green</t>
  </si>
  <si>
    <t>3760231409214</t>
  </si>
  <si>
    <t>PEXFOXDTSCO7PUFLO</t>
  </si>
  <si>
    <t>EXPRESSION - Foxes - Screw Ons 7 - PU DT - S - 5 - Fluo Orange</t>
  </si>
  <si>
    <t>3760231409221</t>
  </si>
  <si>
    <t>PEXFOXDTSCO7PUFLP</t>
  </si>
  <si>
    <t>EXPRESSION - Foxes - Screw Ons 7 - PU DT - S - 5 - Fluo Pink</t>
  </si>
  <si>
    <t>3760231409238</t>
  </si>
  <si>
    <t>PEXFOXDTSCO7PUGRE</t>
  </si>
  <si>
    <t>EXPRESSION - Foxes - Screw Ons 7 - PU DT - S - 5 - Green</t>
  </si>
  <si>
    <t>3760231409245</t>
  </si>
  <si>
    <t>PEXFOXDTSCO7PUMIN</t>
  </si>
  <si>
    <t>EXPRESSION - Foxes - Screw Ons 7 - PU DT - S - 5 - Mint</t>
  </si>
  <si>
    <t>3760231417776</t>
  </si>
  <si>
    <t>PEXFOXDTSCO7PURED</t>
  </si>
  <si>
    <t>EXPRESSION - Foxes - Screw Ons 7 - PU DT - S - 5 - Red</t>
  </si>
  <si>
    <t>3760231409252</t>
  </si>
  <si>
    <t>PEXFOXDTSCO7PUVIO</t>
  </si>
  <si>
    <t>EXPRESSION - Foxes - Screw Ons 7 - PU DT - S - 5 - Violet</t>
  </si>
  <si>
    <t>3760231409269</t>
  </si>
  <si>
    <t>PEXFOXDTSCO7PUWHI</t>
  </si>
  <si>
    <t>EXPRESSION - Foxes - Screw Ons 7 - PU DT - S - 5 - White</t>
  </si>
  <si>
    <t>3760231409276</t>
  </si>
  <si>
    <t>PEXFOXDTSCO7PUYEL</t>
  </si>
  <si>
    <t>EXPRESSION - Foxes - Screw Ons 7 - PU DT - S - 5 - Yellow</t>
  </si>
  <si>
    <t>3760231409283</t>
  </si>
  <si>
    <t>PEXFOXDTSCO8PUBLK</t>
  </si>
  <si>
    <t>EXPRESSION - Foxes - Screw Ons 8 - PU DT - S - 5 - Black</t>
  </si>
  <si>
    <t>3760231409290</t>
  </si>
  <si>
    <t>PEXFOXDTSCO8PUBLU</t>
  </si>
  <si>
    <t>EXPRESSION - Foxes - Screw Ons 8 - PU DT - S - 5 - Blue</t>
  </si>
  <si>
    <t>3760231409306</t>
  </si>
  <si>
    <t>PEXFOXDTSCO8PUFLG</t>
  </si>
  <si>
    <t>EXPRESSION - Foxes - Screw Ons 8 - PU DT - S - 5 - Fluo Green</t>
  </si>
  <si>
    <t>3760231409313</t>
  </si>
  <si>
    <t>PEXFOXDTSCO8PUFLO</t>
  </si>
  <si>
    <t>EXPRESSION - Foxes - Screw Ons 8 - PU DT - S - 5 - Fluo Orange</t>
  </si>
  <si>
    <t>3760231409320</t>
  </si>
  <si>
    <t>PEXFOXDTSCO8PUFLP</t>
  </si>
  <si>
    <t>EXPRESSION - Foxes - Screw Ons 8 - PU DT - S - 5 - Fluo Pink</t>
  </si>
  <si>
    <t>3760231409337</t>
  </si>
  <si>
    <t>PEXFOXDTSCO8PUGRE</t>
  </si>
  <si>
    <t>EXPRESSION - Foxes - Screw Ons 8 - PU DT - S - 5 - Green</t>
  </si>
  <si>
    <t>3760231409344</t>
  </si>
  <si>
    <t>PEXFOXDTSCO8PUMIN</t>
  </si>
  <si>
    <t>EXPRESSION - Foxes - Screw Ons 8 - PU DT - S - 5 - Mint</t>
  </si>
  <si>
    <t>3760231417783</t>
  </si>
  <si>
    <t>PEXFOXDTSCO8PURED</t>
  </si>
  <si>
    <t>EXPRESSION - Foxes - Screw Ons 8 - PU DT - S - 5 - Red</t>
  </si>
  <si>
    <t>3760231409351</t>
  </si>
  <si>
    <t>PEXFOXDTSCO8PUVIO</t>
  </si>
  <si>
    <t>EXPRESSION - Foxes - Screw Ons 8 - PU DT - S - 5 - Violet</t>
  </si>
  <si>
    <t>3760231409368</t>
  </si>
  <si>
    <t>PEXFOXDTSCO8PUWHI</t>
  </si>
  <si>
    <t>EXPRESSION - Foxes - Screw Ons 8 - PU DT - S - 5 - White</t>
  </si>
  <si>
    <t>3760231409375</t>
  </si>
  <si>
    <t>PEXFOXDTSCO8PUYEL</t>
  </si>
  <si>
    <t>EXPRESSION - Foxes - Screw Ons 8 - PU DT - S - 5 - Yellow</t>
  </si>
  <si>
    <t>3760231409382</t>
  </si>
  <si>
    <t>PEXFOXDTSCO9PUBLK</t>
  </si>
  <si>
    <t>EXPRESSION - Foxes - Screw Ons 9 - PU DT - XS - 10 - Black</t>
  </si>
  <si>
    <t>3760231412092</t>
  </si>
  <si>
    <t>PEXFOXDTSCO9PUBLU</t>
  </si>
  <si>
    <t>EXPRESSION - Foxes - Screw Ons 9 - PU DT - XS - 10 - Blue</t>
  </si>
  <si>
    <t>3760231412108</t>
  </si>
  <si>
    <t>PEXFOXDTSCO9PUFLG</t>
  </si>
  <si>
    <t>EXPRESSION - Foxes - Screw Ons 9 - PU DT - XS - 10 - Fluo Green</t>
  </si>
  <si>
    <t>3760231412115</t>
  </si>
  <si>
    <t>PEXFOXDTSCO9PUFLO</t>
  </si>
  <si>
    <t>EXPRESSION - Foxes - Screw Ons 9 - PU DT - XS - 10 - Fluo Orange</t>
  </si>
  <si>
    <t>3760231412122</t>
  </si>
  <si>
    <t>PEXFOXDTSCO9PUFLP</t>
  </si>
  <si>
    <t>EXPRESSION - Foxes - Screw Ons 9 - PU DT - XS - 10 - Fluo Pink</t>
  </si>
  <si>
    <t>3760231412139</t>
  </si>
  <si>
    <t>PEXFOXDTSCO9PUGRE</t>
  </si>
  <si>
    <t>EXPRESSION - Foxes - Screw Ons 9 - PU DT - XS - 10 - Green</t>
  </si>
  <si>
    <t>3760231412146</t>
  </si>
  <si>
    <t>PEXFOXDTSCO9PUMIN</t>
  </si>
  <si>
    <t>EXPRESSION - Foxes - Screw Ons 9 - PU DT - XS - 10 - Mint</t>
  </si>
  <si>
    <t>3760231417790</t>
  </si>
  <si>
    <t>PEXFOXDTSCO9PURED</t>
  </si>
  <si>
    <t>EXPRESSION - Foxes - Screw Ons 9 - PU DT - XS - 10 - Red</t>
  </si>
  <si>
    <t>3760231412153</t>
  </si>
  <si>
    <t>PEXFOXDTSCO9PUVIO</t>
  </si>
  <si>
    <t>EXPRESSION - Foxes - Screw Ons 9 - PU DT - XS - 10 - Violet</t>
  </si>
  <si>
    <t>3760231412160</t>
  </si>
  <si>
    <t>PEXFOXDTSCO9PUWHI</t>
  </si>
  <si>
    <t>EXPRESSION - Foxes - Screw Ons 9 - PU DT - XS - 10 - White</t>
  </si>
  <si>
    <t>3760231412177</t>
  </si>
  <si>
    <t>PEXFOXDTSCO9PUYEL</t>
  </si>
  <si>
    <t>EXPRESSION - Foxes - Screw Ons 9 - PU DT - XS - 10 - Yellow</t>
  </si>
  <si>
    <t>3760231412184</t>
  </si>
  <si>
    <t>PEXFOXDTSL3XL1PUBLK</t>
  </si>
  <si>
    <t>EXPRESSION - Foxes - Slopers XXXL 1 - PU DT - 3XL - 1 - Black</t>
  </si>
  <si>
    <t>3760231409597</t>
  </si>
  <si>
    <t>PEXFOXDTSL3XL1PUBLU</t>
  </si>
  <si>
    <t>EXPRESSION - Foxes - Slopers XXXL 1 - PU DT - 3XL - 1 - Blue</t>
  </si>
  <si>
    <t>3760231409603</t>
  </si>
  <si>
    <t>PEXFOXDTSL3XL1PUFLG</t>
  </si>
  <si>
    <t>EXPRESSION - Foxes - Slopers XXXL 1 - PU DT - 3XL - 1 - Fluo Green</t>
  </si>
  <si>
    <t>3760231409610</t>
  </si>
  <si>
    <t>PEXFOXDTSL3XL1PUFLO</t>
  </si>
  <si>
    <t>EXPRESSION - Foxes - Slopers XXXL 1 - PU DT - 3XL - 1 - Fluo Orange</t>
  </si>
  <si>
    <t>3760231409627</t>
  </si>
  <si>
    <t>PEXFOXDTSL3XL1PUFLP</t>
  </si>
  <si>
    <t>EXPRESSION - Foxes - Slopers XXXL 1 - PU DT - 3XL - 1 - Fluo Pink</t>
  </si>
  <si>
    <t>3760231409634</t>
  </si>
  <si>
    <t>PEXFOXDTSL3XL1PUGRE</t>
  </si>
  <si>
    <t>EXPRESSION - Foxes - Slopers XXXL 1 - PU DT - 3XL - 1 - Green</t>
  </si>
  <si>
    <t>3760231409641</t>
  </si>
  <si>
    <t>PEXFOXDTSL3XL1PUMIN</t>
  </si>
  <si>
    <t>EXPRESSION - Foxes - Slopers XXXL 1 - PU DT - 3XL - 1 - Mint</t>
  </si>
  <si>
    <t>3760231417806</t>
  </si>
  <si>
    <t>PEXFOXDTSL3XL1PURED</t>
  </si>
  <si>
    <t>EXPRESSION - Foxes - Slopers XXXL 1 - PU DT - 3XL - 1 - Red</t>
  </si>
  <si>
    <t>3760231409658</t>
  </si>
  <si>
    <t>PEXFOXDTSL3XL1PUVIO</t>
  </si>
  <si>
    <t>EXPRESSION - Foxes - Slopers XXXL 1 - PU DT - 3XL - 1 - Violet</t>
  </si>
  <si>
    <t>3760231409665</t>
  </si>
  <si>
    <t>PEXFOXDTSL3XL1PUWHI</t>
  </si>
  <si>
    <t>EXPRESSION - Foxes - Slopers XXXL 1 - PU DT - 3XL - 1 - White</t>
  </si>
  <si>
    <t>3760231409672</t>
  </si>
  <si>
    <t>PEXFOXDTSL3XL1PUYEL</t>
  </si>
  <si>
    <t>EXPRESSION - Foxes - Slopers XXXL 1 - PU DT - 3XL - 1 - Yellow</t>
  </si>
  <si>
    <t>3760231409689</t>
  </si>
  <si>
    <t>PEXFOXDTSL3XL2PUBLK</t>
  </si>
  <si>
    <t>EXPRESSION - Foxes - Slopers XXXL 2 - PU DT - 3XL - 1 - Black</t>
  </si>
  <si>
    <t>3760231409696</t>
  </si>
  <si>
    <t>PEXFOXDTSL3XL2PUBLU</t>
  </si>
  <si>
    <t>EXPRESSION - Foxes - Slopers XXXL 2 - PU DT - 3XL - 1 - Blue</t>
  </si>
  <si>
    <t>3760231409702</t>
  </si>
  <si>
    <t>PEXFOXDTSL3XL2PUFLG</t>
  </si>
  <si>
    <t>EXPRESSION - Foxes - Slopers XXXL 2 - PU DT - 3XL - 1 - Fluo Green</t>
  </si>
  <si>
    <t>3760231409719</t>
  </si>
  <si>
    <t>PEXFOXDTSL3XL2PUFLO</t>
  </si>
  <si>
    <t>EXPRESSION - Foxes - Slopers XXXL 2 - PU DT - 3XL - 1 - Fluo Orange</t>
  </si>
  <si>
    <t>3760231409726</t>
  </si>
  <si>
    <t>PEXFOXDTSL3XL2PUFLP</t>
  </si>
  <si>
    <t>EXPRESSION - Foxes - Slopers XXXL 2 - PU DT - 3XL - 1 - Fluo Pink</t>
  </si>
  <si>
    <t>3760231409733</t>
  </si>
  <si>
    <t>PEXFOXDTSL3XL2PUGRE</t>
  </si>
  <si>
    <t>EXPRESSION - Foxes - Slopers XXXL 2 - PU DT - 3XL - 1 - Green</t>
  </si>
  <si>
    <t>3760231409740</t>
  </si>
  <si>
    <t>PEXFOXDTSL3XL2PUMIN</t>
  </si>
  <si>
    <t>EXPRESSION - Foxes - Slopers XXXL 2 - PU DT - 3XL - 1 - Mint</t>
  </si>
  <si>
    <t>3760231417813</t>
  </si>
  <si>
    <t>PEXFOXDTSL3XL2PURED</t>
  </si>
  <si>
    <t>EXPRESSION - Foxes - Slopers XXXL 2 - PU DT - 3XL - 1 - Red</t>
  </si>
  <si>
    <t>3760231409757</t>
  </si>
  <si>
    <t>PEXFOXDTSL3XL2PUVIO</t>
  </si>
  <si>
    <t>EXPRESSION - Foxes - Slopers XXXL 2 - PU DT - 3XL - 1 - Violet</t>
  </si>
  <si>
    <t>3760231409764</t>
  </si>
  <si>
    <t>PEXFOXDTSL3XL2PUWHI</t>
  </si>
  <si>
    <t>EXPRESSION - Foxes - Slopers XXXL 2 - PU DT - 3XL - 1 - White</t>
  </si>
  <si>
    <t>3760231409771</t>
  </si>
  <si>
    <t>PEXFOXDTSL3XL2PUYEL</t>
  </si>
  <si>
    <t>EXPRESSION - Foxes - Slopers XXXL 2 - PU DT - 3XL - 1 - Yellow</t>
  </si>
  <si>
    <t>3760231409788</t>
  </si>
  <si>
    <t>PEXFOXDTSL3XL3PUBLK</t>
  </si>
  <si>
    <t>EXPRESSION - Foxes - Slopers XXXL 3 - PU DT - 3XL - 1 - Black</t>
  </si>
  <si>
    <t>3760231409795</t>
  </si>
  <si>
    <t>PEXFOXDTSL3XL3PUBLU</t>
  </si>
  <si>
    <t>EXPRESSION - Foxes - Slopers XXXL 3 - PU DT - 3XL - 1 - Blue</t>
  </si>
  <si>
    <t>3760231409801</t>
  </si>
  <si>
    <t>PEXFOXDTSL3XL3PUFLG</t>
  </si>
  <si>
    <t>EXPRESSION - Foxes - Slopers XXXL 3 - PU DT - 3XL - 1 - Fluo Green</t>
  </si>
  <si>
    <t>3760231409818</t>
  </si>
  <si>
    <t>PEXFOXDTSL3XL3PUFLO</t>
  </si>
  <si>
    <t>EXPRESSION - Foxes - Slopers XXXL 3 - PU DT - 3XL - 1 - Fluo Orange</t>
  </si>
  <si>
    <t>3760231409825</t>
  </si>
  <si>
    <t>PEXFOXDTSL3XL3PUFLP</t>
  </si>
  <si>
    <t>EXPRESSION - Foxes - Slopers XXXL 3 - PU DT - 3XL - 1 - Fluo Pink</t>
  </si>
  <si>
    <t>3760231409832</t>
  </si>
  <si>
    <t>PEXFOXDTSL3XL3PUGRE</t>
  </si>
  <si>
    <t>EXPRESSION - Foxes - Slopers XXXL 3 - PU DT - 3XL - 1 - Green</t>
  </si>
  <si>
    <t>3760231409849</t>
  </si>
  <si>
    <t>PEXFOXDTSL3XL3PUMIN</t>
  </si>
  <si>
    <t>EXPRESSION - Foxes - Slopers XXXL 3 - PU DT - 3XL - 1 - Mint</t>
  </si>
  <si>
    <t>3760231417820</t>
  </si>
  <si>
    <t>PEXFOXDTSL3XL3PURED</t>
  </si>
  <si>
    <t>EXPRESSION - Foxes - Slopers XXXL 3 - PU DT - 3XL - 1 - Red</t>
  </si>
  <si>
    <t>3760231409856</t>
  </si>
  <si>
    <t>PEXFOXDTSL3XL3PUVIO</t>
  </si>
  <si>
    <t>EXPRESSION - Foxes - Slopers XXXL 3 - PU DT - 3XL - 1 - Violet</t>
  </si>
  <si>
    <t>3760231409863</t>
  </si>
  <si>
    <t>PEXFOXDTSL3XL3PUWHI</t>
  </si>
  <si>
    <t>EXPRESSION - Foxes - Slopers XXXL 3 - PU DT - 3XL - 1 - White</t>
  </si>
  <si>
    <t>3760231409870</t>
  </si>
  <si>
    <t>PEXFOXDTSL3XL3PUYEL</t>
  </si>
  <si>
    <t>EXPRESSION - Foxes - Slopers XXXL 3 - PU DT - 3XL - 1 - Yellow</t>
  </si>
  <si>
    <t>3760231409887</t>
  </si>
  <si>
    <t>PEXFOXDTSL3XL4PUBLK</t>
  </si>
  <si>
    <t>EXPRESSION - Foxes - Slopers XXXL 4 - PU DT - 3XL - 1 - Black</t>
  </si>
  <si>
    <t>3760231409894</t>
  </si>
  <si>
    <t>PEXFOXDTSL3XL4PUBLU</t>
  </si>
  <si>
    <t>EXPRESSION - Foxes - Slopers XXXL 4 - PU DT - 3XL - 1 - Blue</t>
  </si>
  <si>
    <t>3760231409900</t>
  </si>
  <si>
    <t>PEXFOXDTSL3XL4PUFLG</t>
  </si>
  <si>
    <t>EXPRESSION - Foxes - Slopers XXXL 4 - PU DT - 3XL - 1 - Fluo Green</t>
  </si>
  <si>
    <t>3760231409917</t>
  </si>
  <si>
    <t>PEXFOXDTSL3XL4PUFLO</t>
  </si>
  <si>
    <t>EXPRESSION - Foxes - Slopers XXXL 4 - PU DT - 3XL - 1 - Fluo Orange</t>
  </si>
  <si>
    <t>3760231409924</t>
  </si>
  <si>
    <t>PEXFOXDTSL3XL4PUFLP</t>
  </si>
  <si>
    <t>EXPRESSION - Foxes - Slopers XXXL 4 - PU DT - 3XL - 1 - Fluo Pink</t>
  </si>
  <si>
    <t>3760231409931</t>
  </si>
  <si>
    <t>PEXFOXDTSL3XL4PUGRE</t>
  </si>
  <si>
    <t>EXPRESSION - Foxes - Slopers XXXL 4 - PU DT - 3XL - 1 - Green</t>
  </si>
  <si>
    <t>3760231409948</t>
  </si>
  <si>
    <t>PEXFOXDTSL3XL4PUMIN</t>
  </si>
  <si>
    <t>EXPRESSION - Foxes - Slopers XXXL 4 - PU DT - 3XL - 1 - Mint</t>
  </si>
  <si>
    <t>3760231417837</t>
  </si>
  <si>
    <t>PEXFOXDTSL3XL4PURED</t>
  </si>
  <si>
    <t>EXPRESSION - Foxes - Slopers XXXL 4 - PU DT - 3XL - 1 - Red</t>
  </si>
  <si>
    <t>3760231409955</t>
  </si>
  <si>
    <t>PEXFOXDTSL3XL4PUVIO</t>
  </si>
  <si>
    <t>EXPRESSION - Foxes - Slopers XXXL 4 - PU DT - 3XL - 1 - Violet</t>
  </si>
  <si>
    <t>3760231409962</t>
  </si>
  <si>
    <t>PEXFOXDTSL3XL4PUWHI</t>
  </si>
  <si>
    <t>EXPRESSION - Foxes - Slopers XXXL 4 - PU DT - 3XL - 1 - White</t>
  </si>
  <si>
    <t>3760231409979</t>
  </si>
  <si>
    <t>PEXFOXDTSL3XL4PUYEL</t>
  </si>
  <si>
    <t>EXPRESSION - Foxes - Slopers XXXL 4 - PU DT - 3XL - 1 - Yellow</t>
  </si>
  <si>
    <t>3760231409986</t>
  </si>
  <si>
    <t>PEXFOXDTSL3XL5PUBLK</t>
  </si>
  <si>
    <t>EXPRESSION - Foxes - Slopers XXXL 5 - PU DT - 3XL - 1 - Black</t>
  </si>
  <si>
    <t>3760231409993</t>
  </si>
  <si>
    <t>PEXFOXDTSL3XL5PUBLU</t>
  </si>
  <si>
    <t>EXPRESSION - Foxes - Slopers XXXL 5 - PU DT - 3XL - 1 - Blue</t>
  </si>
  <si>
    <t>3760231410005</t>
  </si>
  <si>
    <t>PEXFOXDTSL3XL5PUFLG</t>
  </si>
  <si>
    <t>EXPRESSION - Foxes - Slopers XXXL 5 - PU DT - 3XL - 1 - Fluo Green</t>
  </si>
  <si>
    <t>3760231410012</t>
  </si>
  <si>
    <t>PEXFOXDTSL3XL5PUFLO</t>
  </si>
  <si>
    <t>EXPRESSION - Foxes - Slopers XXXL 5 - PU DT - 3XL - 1 - Fluo Orange</t>
  </si>
  <si>
    <t>3760231410029</t>
  </si>
  <si>
    <t>PEXFOXDTSL3XL5PUFLP</t>
  </si>
  <si>
    <t>EXPRESSION - Foxes - Slopers XXXL 5 - PU DT - 3XL - 1 - Fluo Pink</t>
  </si>
  <si>
    <t>3760231410036</t>
  </si>
  <si>
    <t>PEXFOXDTSL3XL5PUGRE</t>
  </si>
  <si>
    <t>EXPRESSION - Foxes - Slopers XXXL 5 - PU DT - 3XL - 1 - Green</t>
  </si>
  <si>
    <t>3760231410043</t>
  </si>
  <si>
    <t>PEXFOXDTSL3XL5PUMIN</t>
  </si>
  <si>
    <t>EXPRESSION - Foxes - Slopers XXXL 5 - PU DT - 3XL - 1 - Mint</t>
  </si>
  <si>
    <t>3760231417844</t>
  </si>
  <si>
    <t>PEXFOXDTSL3XL5PURED</t>
  </si>
  <si>
    <t>EXPRESSION - Foxes - Slopers XXXL 5 - PU DT - 3XL - 1 - Red</t>
  </si>
  <si>
    <t>3760231410050</t>
  </si>
  <si>
    <t>PEXFOXDTSL3XL5PUVIO</t>
  </si>
  <si>
    <t>EXPRESSION - Foxes - Slopers XXXL 5 - PU DT - 3XL - 1 - Violet</t>
  </si>
  <si>
    <t>3760231410067</t>
  </si>
  <si>
    <t>PEXFOXDTSL3XL5PUWHI</t>
  </si>
  <si>
    <t>EXPRESSION - Foxes - Slopers XXXL 5 - PU DT - 3XL - 1 - White</t>
  </si>
  <si>
    <t>3760231410074</t>
  </si>
  <si>
    <t>PEXFOXDTSL3XL5PUYEL</t>
  </si>
  <si>
    <t>EXPRESSION - Foxes - Slopers XXXL 5 - PU DT - 3XL - 1 - Yellow</t>
  </si>
  <si>
    <t>3760231410081</t>
  </si>
  <si>
    <t>PEXFOXDTSLXXL1PUBLK</t>
  </si>
  <si>
    <t>EXPRESSION - Foxes - Slopers XXL 1 - PU DT - XXL - 5 - Black</t>
  </si>
  <si>
    <t>3760231409399</t>
  </si>
  <si>
    <t>PEXFOXDTSLXXL1PUBLU</t>
  </si>
  <si>
    <t>EXPRESSION - Foxes - Slopers XXL 1 - PU DT - XXL - 5 - Blue</t>
  </si>
  <si>
    <t>3760231409405</t>
  </si>
  <si>
    <t>PEXFOXDTSLXXL1PUFLG</t>
  </si>
  <si>
    <t>EXPRESSION - Foxes - Slopers XXL 1 - PU DT - XXL - 5 - Fluo Green</t>
  </si>
  <si>
    <t>3760231409412</t>
  </si>
  <si>
    <t>PEXFOXDTSLXXL1PUFLO</t>
  </si>
  <si>
    <t>EXPRESSION - Foxes - Slopers XXL 1 - PU DT - XXL - 5 - Fluo Orange</t>
  </si>
  <si>
    <t>3760231409429</t>
  </si>
  <si>
    <t>PEXFOXDTSLXXL1PUFLP</t>
  </si>
  <si>
    <t>EXPRESSION - Foxes - Slopers XXL 1 - PU DT - XXL - 5 - Fluo Pink</t>
  </si>
  <si>
    <t>3760231409436</t>
  </si>
  <si>
    <t>PEXFOXDTSLXXL1PUGRE</t>
  </si>
  <si>
    <t>EXPRESSION - Foxes - Slopers XXL 1 - PU DT - XXL - 5 - Green</t>
  </si>
  <si>
    <t>3760231409443</t>
  </si>
  <si>
    <t>PEXFOXDTSLXXL1PUMIN</t>
  </si>
  <si>
    <t>EXPRESSION - Foxes - Slopers XXL 1 - PU DT - XXL - 5 - Mint</t>
  </si>
  <si>
    <t>3760231417851</t>
  </si>
  <si>
    <t>PEXFOXDTSLXXL1PURED</t>
  </si>
  <si>
    <t>EXPRESSION - Foxes - Slopers XXL 1 - PU DT - XXL - 5 - Red</t>
  </si>
  <si>
    <t>3760231409450</t>
  </si>
  <si>
    <t>PEXFOXDTSLXXL1PUVIO</t>
  </si>
  <si>
    <t>EXPRESSION - Foxes - Slopers XXL 1 - PU DT - XXL - 5 - Violet</t>
  </si>
  <si>
    <t>3760231409467</t>
  </si>
  <si>
    <t>PEXFOXDTSLXXL1PUWHI</t>
  </si>
  <si>
    <t>EXPRESSION - Foxes - Slopers XXL 1 - PU DT - XXL - 5 - White</t>
  </si>
  <si>
    <t>3760231409474</t>
  </si>
  <si>
    <t>PEXFOXDTSLXXL1PUYEL</t>
  </si>
  <si>
    <t>EXPRESSION - Foxes - Slopers XXL 1 - PU DT - XXL - 5 - Yellow</t>
  </si>
  <si>
    <t>3760231409481</t>
  </si>
  <si>
    <t>PEXFOXDTSLXXL2PUBLK</t>
  </si>
  <si>
    <t>EXPRESSION - Foxes - Slopers XXL 2 - PU DT - XXL - 5 - Black</t>
  </si>
  <si>
    <t>3760231409498</t>
  </si>
  <si>
    <t>PEXFOXDTSLXXL2PUBLU</t>
  </si>
  <si>
    <t>EXPRESSION - Foxes - Slopers XXL 2 - PU DT - XXL - 5 - Blue</t>
  </si>
  <si>
    <t>3760231409504</t>
  </si>
  <si>
    <t>PEXFOXDTSLXXL2PUFLG</t>
  </si>
  <si>
    <t>EXPRESSION - Foxes - Slopers XXL 2 - PU DT - XXL - 5 - Fluo Green</t>
  </si>
  <si>
    <t>3760231409511</t>
  </si>
  <si>
    <t>PEXFOXDTSLXXL2PUFLO</t>
  </si>
  <si>
    <t>EXPRESSION - Foxes - Slopers XXL 2 - PU DT - XXL - 5 - Fluo Orange</t>
  </si>
  <si>
    <t>3760231409528</t>
  </si>
  <si>
    <t>PEXFOXDTSLXXL2PUFLP</t>
  </si>
  <si>
    <t>EXPRESSION - Foxes - Slopers XXL 2 - PU DT - XXL - 5 - Fluo Pink</t>
  </si>
  <si>
    <t>3760231409535</t>
  </si>
  <si>
    <t>PEXFOXDTSLXXL2PUGRE</t>
  </si>
  <si>
    <t>EXPRESSION - Foxes - Slopers XXL 2 - PU DT - XXL - 5 - Green</t>
  </si>
  <si>
    <t>3760231409542</t>
  </si>
  <si>
    <t>PEXFOXDTSLXXL2PUMIN</t>
  </si>
  <si>
    <t>EXPRESSION - Foxes - Slopers XXL 2 - PU DT - XXL - 5 - Mint</t>
  </si>
  <si>
    <t>3760231417868</t>
  </si>
  <si>
    <t>PEXFOXDTSLXXL2PURED</t>
  </si>
  <si>
    <t>EXPRESSION - Foxes - Slopers XXL 2 - PU DT - XXL - 5 - Red</t>
  </si>
  <si>
    <t>3760231409559</t>
  </si>
  <si>
    <t>PEXFOXDTSLXXL2PUVIO</t>
  </si>
  <si>
    <t>EXPRESSION - Foxes - Slopers XXL 2 - PU DT - XXL - 5 - Violet</t>
  </si>
  <si>
    <t>3760231409566</t>
  </si>
  <si>
    <t>PEXFOXDTSLXXL2PUWHI</t>
  </si>
  <si>
    <t>EXPRESSION - Foxes - Slopers XXL 2 - PU DT - XXL - 5 - White</t>
  </si>
  <si>
    <t>3760231409573</t>
  </si>
  <si>
    <t>PEXFOXDTSLXXL2PUYEL</t>
  </si>
  <si>
    <t>EXPRESSION - Foxes - Slopers XXL 2 - PU DT - XXL - 5 - Yellow</t>
  </si>
  <si>
    <t>3760231409580</t>
  </si>
  <si>
    <t>PEXHABAMVPEFULL</t>
  </si>
  <si>
    <t xml:space="preserve">EXPRESSION - Happy Balls - Mini Volume - Whole Range - PE - XXL - 11 - </t>
  </si>
  <si>
    <t>3760231430003</t>
  </si>
  <si>
    <t>PEXHABAMVPUFULL</t>
  </si>
  <si>
    <t xml:space="preserve">EXPRESSION - Happy Balls - Mini Volume - Whole Range - PU - XXL - 11 - </t>
  </si>
  <si>
    <t>3760231430010</t>
  </si>
  <si>
    <t>PEXHABAPEFULL</t>
  </si>
  <si>
    <t xml:space="preserve">EXPRESSION - Happy Balls - Whole Range - PE - Mix - 41 - </t>
  </si>
  <si>
    <t>3760231430027</t>
  </si>
  <si>
    <t>PEXHABAPUFULL</t>
  </si>
  <si>
    <t xml:space="preserve">EXPRESSION - Happy Balls - Whole Range - PU - Mix - 21 - </t>
  </si>
  <si>
    <t>3760231430034</t>
  </si>
  <si>
    <t>PEXIMBOXXL1BLK</t>
  </si>
  <si>
    <t>EXPRESSION - Impulse - Balls XXL 1 - PE - XXL - 5 - Black</t>
  </si>
  <si>
    <t>3760231376707</t>
  </si>
  <si>
    <t>PEXIMBOXXL1BLU</t>
  </si>
  <si>
    <t>EXPRESSION - Impulse - Balls XXL 1 - PE - XXL - 5 - Blue</t>
  </si>
  <si>
    <t>3760231376714</t>
  </si>
  <si>
    <t>PEXIMBOXXL1FLG</t>
  </si>
  <si>
    <t>EXPRESSION - Impulse - Balls XXL 1 - PE - XXL - 5 - Fluo Green</t>
  </si>
  <si>
    <t>3760231376721</t>
  </si>
  <si>
    <t>PEXIMBOXXL1FLO</t>
  </si>
  <si>
    <t>EXPRESSION - Impulse - Balls XXL 1 - PE - XXL - 5 - Fluo Orange</t>
  </si>
  <si>
    <t>3760231376738</t>
  </si>
  <si>
    <t>PEXIMBOXXL1FLP</t>
  </si>
  <si>
    <t>EXPRESSION - Impulse - Balls XXL 1 - PE - XXL - 5 - Fluo Pink</t>
  </si>
  <si>
    <t>3760231376745</t>
  </si>
  <si>
    <t>PEXIMBOXXL1FLY</t>
  </si>
  <si>
    <t>EXPRESSION - Impulse - Balls XXL 1 - PE - XXL - 5 - Fluo Yellow</t>
  </si>
  <si>
    <t>3760231376752</t>
  </si>
  <si>
    <t>PEXIMBOXXL1GRE</t>
  </si>
  <si>
    <t>EXPRESSION - Impulse - Balls XXL 1 - PE - XXL - 5 - Green</t>
  </si>
  <si>
    <t>3760231376769</t>
  </si>
  <si>
    <t>PEXIMBOXXL1GRY</t>
  </si>
  <si>
    <t>EXPRESSION - Impulse - Balls XXL 1 - PE - XXL - 5 - Grey</t>
  </si>
  <si>
    <t>3760231376777</t>
  </si>
  <si>
    <t>PEXIMBOXXL1MIN</t>
  </si>
  <si>
    <t>EXPRESSION - Impulse - Balls XXL 1 - PE - XXL - 5 - Mint</t>
  </si>
  <si>
    <t>3760231417912</t>
  </si>
  <si>
    <t>PEXIMBOXXL1RED</t>
  </si>
  <si>
    <t>EXPRESSION - Impulse - Balls XXL 1 - PE - XXL - 5 - Red</t>
  </si>
  <si>
    <t>3760231376783</t>
  </si>
  <si>
    <t>PEXIMBOXXL1VIO</t>
  </si>
  <si>
    <t>EXPRESSION - Impulse - Balls XXL 1 - PE - XXL - 5 - Violet</t>
  </si>
  <si>
    <t>3760231376790</t>
  </si>
  <si>
    <t>PEXIMBOXXL1WHI</t>
  </si>
  <si>
    <t>EXPRESSION - Impulse - Balls XXL 1 - PE - XXL - 5 - White</t>
  </si>
  <si>
    <t>3760231376806</t>
  </si>
  <si>
    <t>PEXIMBOXXL1YEL</t>
  </si>
  <si>
    <t>EXPRESSION - Impulse - Balls XXL 1 - PE - XXL - 5 - Yellow</t>
  </si>
  <si>
    <t>3760231376813</t>
  </si>
  <si>
    <t>PEXIMBOXXL2BLK</t>
  </si>
  <si>
    <t>EXPRESSION - Impulse - Balls XXL 2 - PE - XXL - 5 - Black</t>
  </si>
  <si>
    <t>3760231376820</t>
  </si>
  <si>
    <t>PEXIMBOXXL2BLU</t>
  </si>
  <si>
    <t>EXPRESSION - Impulse - Balls XXL 2 - PE - XXL - 5 - Blue</t>
  </si>
  <si>
    <t>3760231376837</t>
  </si>
  <si>
    <t>PEXIMBOXXL2FLG</t>
  </si>
  <si>
    <t>EXPRESSION - Impulse - Balls XXL 2 - PE - XXL - 5 - Fluo Green</t>
  </si>
  <si>
    <t>3760231376844</t>
  </si>
  <si>
    <t>PEXIMBOXXL2FLO</t>
  </si>
  <si>
    <t>EXPRESSION - Impulse - Balls XXL 2 - PE - XXL - 5 - Fluo Orange</t>
  </si>
  <si>
    <t>3760231376851</t>
  </si>
  <si>
    <t>PEXIMBOXXL2FLP</t>
  </si>
  <si>
    <t>EXPRESSION - Impulse - Balls XXL 2 - PE - XXL - 5 - Fluo Pink</t>
  </si>
  <si>
    <t>3760231376868</t>
  </si>
  <si>
    <t>PEXIMBOXXL2FLY</t>
  </si>
  <si>
    <t>EXPRESSION - Impulse - Balls XXL 2 - PE - XXL - 5 - Fluo Yellow</t>
  </si>
  <si>
    <t>3760231376875</t>
  </si>
  <si>
    <t>PEXIMBOXXL2GRE</t>
  </si>
  <si>
    <t>EXPRESSION - Impulse - Balls XXL 2 - PE - XXL - 5 - Green</t>
  </si>
  <si>
    <t>3760231376882</t>
  </si>
  <si>
    <t>PEXIMBOXXL2GRY</t>
  </si>
  <si>
    <t>EXPRESSION - Impulse - Balls XXL 2 - PE - XXL - 5 - Grey</t>
  </si>
  <si>
    <t>3760231376899</t>
  </si>
  <si>
    <t>PEXIMBOXXL2MIN</t>
  </si>
  <si>
    <t>EXPRESSION - Impulse - Balls XXL 2 - PE - XXL - 5 - Mint</t>
  </si>
  <si>
    <t>3760231417929</t>
  </si>
  <si>
    <t>PEXIMBOXXL2RED</t>
  </si>
  <si>
    <t>EXPRESSION - Impulse - Balls XXL 2 - PE - XXL - 5 - Red</t>
  </si>
  <si>
    <t>3760231376905</t>
  </si>
  <si>
    <t>PEXIMBOXXL2VIO</t>
  </si>
  <si>
    <t>EXPRESSION - Impulse - Balls XXL 2 - PE - XXL - 5 - Violet</t>
  </si>
  <si>
    <t>3760231376912</t>
  </si>
  <si>
    <t>PEXIMBOXXL2WHI</t>
  </si>
  <si>
    <t>EXPRESSION - Impulse - Balls XXL 2 - PE - XXL - 5 - White</t>
  </si>
  <si>
    <t>3760231376929</t>
  </si>
  <si>
    <t>PEXIMBOXXL2YEL</t>
  </si>
  <si>
    <t>EXPRESSION - Impulse - Balls XXL 2 - PE - XXL - 5 - Yellow</t>
  </si>
  <si>
    <t>3760231376936</t>
  </si>
  <si>
    <t>PEXIMPBIFO1BLK</t>
  </si>
  <si>
    <t>EXPRESSION - Impulse - Big Foot 1 - PE - S - 10 - Black</t>
  </si>
  <si>
    <t>3760231374741</t>
  </si>
  <si>
    <t>PEXIMPBIFO1BLU</t>
  </si>
  <si>
    <t>EXPRESSION - Impulse - Big Foot 1 - PE - S - 10 - Blue</t>
  </si>
  <si>
    <t>3760231374666</t>
  </si>
  <si>
    <t>PEXIMPBIFO1FLG</t>
  </si>
  <si>
    <t>EXPRESSION - Impulse - Big Foot 1 - PE - S - 10 - Fluo Green</t>
  </si>
  <si>
    <t>3760231374734</t>
  </si>
  <si>
    <t>PEXIMPBIFO1FLO</t>
  </si>
  <si>
    <t>EXPRESSION - Impulse - Big Foot 1 - PE - S - 10 - Fluo Orange</t>
  </si>
  <si>
    <t>3760231374703</t>
  </si>
  <si>
    <t>PEXIMPBIFO1FLP</t>
  </si>
  <si>
    <t>EXPRESSION - Impulse - Big Foot 1 - PE - S - 10 - Fluo Pink</t>
  </si>
  <si>
    <t>3760231374710</t>
  </si>
  <si>
    <t>PEXIMPBIFO1FLY</t>
  </si>
  <si>
    <t>EXPRESSION - Impulse - Big Foot 1 - PE - S - 10 - Fluo Yellow</t>
  </si>
  <si>
    <t>3760231374727</t>
  </si>
  <si>
    <t>PEXIMPBIFO1GRE</t>
  </si>
  <si>
    <t>EXPRESSION - Impulse - Big Foot 1 - PE - S - 10 - Green</t>
  </si>
  <si>
    <t>3760231374680</t>
  </si>
  <si>
    <t>PEXIMPBIFO1GRY</t>
  </si>
  <si>
    <t>EXPRESSION - Impulse - Big Foot 1 - PE - S - 10 - Grey</t>
  </si>
  <si>
    <t>3760231374772</t>
  </si>
  <si>
    <t>PEXIMPBIFO1MIN</t>
  </si>
  <si>
    <t>EXPRESSION - Impulse - Big Foot 1 - PE - S - 10 - Mint</t>
  </si>
  <si>
    <t>3760231417936</t>
  </si>
  <si>
    <t>PEXIMPBIFO1RED</t>
  </si>
  <si>
    <t>EXPRESSION - Impulse - Big Foot 1 - PE - S - 10 - Red</t>
  </si>
  <si>
    <t>3760231374673</t>
  </si>
  <si>
    <t>PEXIMPBIFO1VIO</t>
  </si>
  <si>
    <t>EXPRESSION - Impulse - Big Foot 1 - PE - S - 10 - Violet</t>
  </si>
  <si>
    <t>3760231374765</t>
  </si>
  <si>
    <t>PEXIMPBIFO1WHI</t>
  </si>
  <si>
    <t>EXPRESSION - Impulse - Big Foot 1 - PE - S - 10 - White</t>
  </si>
  <si>
    <t>3760231374758</t>
  </si>
  <si>
    <t>PEXIMPBIFO1YEL</t>
  </si>
  <si>
    <t>EXPRESSION - Impulse - Big Foot 1 - PE - S - 10 - Yellow</t>
  </si>
  <si>
    <t>3760231374697</t>
  </si>
  <si>
    <t>PEXIMPBOO1BLK</t>
  </si>
  <si>
    <t>EXPRESSION - Impulse - Balls 1 - PE - L/XL/XXL - 5 - Black</t>
  </si>
  <si>
    <t>3760231336589</t>
  </si>
  <si>
    <t>PEXIMPBOO1BLU</t>
  </si>
  <si>
    <t>EXPRESSION - Impulse - Balls 1 - PE - L/XL/XXL - 5 - Blue</t>
  </si>
  <si>
    <t>3760231336503</t>
  </si>
  <si>
    <t>PEXIMPBOO1FLG</t>
  </si>
  <si>
    <t>EXPRESSION - Impulse - Balls 1 - PE - L/XL/XXL - 5 - Fluo Green</t>
  </si>
  <si>
    <t>3760231336572</t>
  </si>
  <si>
    <t>PEXIMPBOO1FLO</t>
  </si>
  <si>
    <t>EXPRESSION - Impulse - Balls 1 - PE - L/XL/XXL - 5 - Fluo Orange</t>
  </si>
  <si>
    <t>3760231336541</t>
  </si>
  <si>
    <t>PEXIMPBOO1FLP</t>
  </si>
  <si>
    <t>EXPRESSION - Impulse - Balls 1 - PE - L/XL/XXL - 5 - Fluo Pink</t>
  </si>
  <si>
    <t>3760231336558</t>
  </si>
  <si>
    <t>PEXIMPBOO1FLY</t>
  </si>
  <si>
    <t>EXPRESSION - Impulse - Balls 1 - PE - L/XL/XXL - 5 - Fluo Yellow</t>
  </si>
  <si>
    <t>3760231336565</t>
  </si>
  <si>
    <t>PEXIMPBOO1GRE</t>
  </si>
  <si>
    <t>EXPRESSION - Impulse - Balls 1 - PE - L/XL/XXL - 5 - Green</t>
  </si>
  <si>
    <t>3760231336527</t>
  </si>
  <si>
    <t>PEXIMPBOO1GRY</t>
  </si>
  <si>
    <t>EXPRESSION - Impulse - Balls 1 - PE - L/XL/XXL - 5 - Grey</t>
  </si>
  <si>
    <t>3760231336619</t>
  </si>
  <si>
    <t>PEXIMPBOO1MIN</t>
  </si>
  <si>
    <t>EXPRESSION - Impulse - Balls 1 - PE - L/XL/XXL - 5 - Mint</t>
  </si>
  <si>
    <t>3760231417943</t>
  </si>
  <si>
    <t>PEXIMPBOO1RED</t>
  </si>
  <si>
    <t>EXPRESSION - Impulse - Balls 1 - PE - L/XL/XXL - 5 - Red</t>
  </si>
  <si>
    <t>3760231336510</t>
  </si>
  <si>
    <t>PEXIMPBOO1VIO</t>
  </si>
  <si>
    <t>EXPRESSION - Impulse - Balls 1 - PE - L/XL/XXL - 5 - Violet</t>
  </si>
  <si>
    <t>3760231336602</t>
  </si>
  <si>
    <t>PEXIMPBOO1WHI</t>
  </si>
  <si>
    <t>EXPRESSION - Impulse - Balls 1 - PE - L/XL/XXL - 5 - White</t>
  </si>
  <si>
    <t>3760231336596</t>
  </si>
  <si>
    <t>PEXIMPBOO1YEL</t>
  </si>
  <si>
    <t>EXPRESSION - Impulse - Balls 1 - PE - L/XL/XXL - 5 - Yellow</t>
  </si>
  <si>
    <t>3760231336534</t>
  </si>
  <si>
    <t>PEXIMPBRI1BLK</t>
  </si>
  <si>
    <t>EXPRESSION - Impulse - Bridges 1 - PE - L/XL/XXL - 5 - Black</t>
  </si>
  <si>
    <t>3760231336701</t>
  </si>
  <si>
    <t>PEXIMPBRI1BLU</t>
  </si>
  <si>
    <t>EXPRESSION - Impulse - Bridges 1 - PE - L/XL/XXL - 5 - Blue</t>
  </si>
  <si>
    <t>3760231336626</t>
  </si>
  <si>
    <t>PEXIMPBRI1FLG</t>
  </si>
  <si>
    <t>EXPRESSION - Impulse - Bridges 1 - PE - L/XL/XXL - 5 - Fluo Green</t>
  </si>
  <si>
    <t>3760231336695</t>
  </si>
  <si>
    <t>PEXIMPBRI1FLO</t>
  </si>
  <si>
    <t>EXPRESSION - Impulse - Bridges 1 - PE - L/XL/XXL - 5 - Fluo Orange</t>
  </si>
  <si>
    <t>3760231336664</t>
  </si>
  <si>
    <t>PEXIMPBRI1FLP</t>
  </si>
  <si>
    <t>EXPRESSION - Impulse - Bridges 1 - PE - L/XL/XXL - 5 - Fluo Pink</t>
  </si>
  <si>
    <t>3760231336671</t>
  </si>
  <si>
    <t>PEXIMPBRI1FLY</t>
  </si>
  <si>
    <t>EXPRESSION - Impulse - Bridges 1 - PE - L/XL/XXL - 5 - Fluo Yellow</t>
  </si>
  <si>
    <t>3760231336688</t>
  </si>
  <si>
    <t>PEXIMPBRI1GRE</t>
  </si>
  <si>
    <t>EXPRESSION - Impulse - Bridges 1 - PE - L/XL/XXL - 5 - Green</t>
  </si>
  <si>
    <t>3760231336640</t>
  </si>
  <si>
    <t>PEXIMPBRI1GRY</t>
  </si>
  <si>
    <t>EXPRESSION - Impulse - Bridges 1 - PE - L/XL/XXL - 5 - Grey</t>
  </si>
  <si>
    <t>3760231336732</t>
  </si>
  <si>
    <t>PEXIMPBRI1MIN</t>
  </si>
  <si>
    <t>EXPRESSION - Impulse - Bridges 1 - PE - L/XL/XXL - 5 - Mint</t>
  </si>
  <si>
    <t>3760231417950</t>
  </si>
  <si>
    <t>PEXIMPBRI1RED</t>
  </si>
  <si>
    <t>EXPRESSION - Impulse - Bridges 1 - PE - L/XL/XXL - 5 - Red</t>
  </si>
  <si>
    <t>3760231336633</t>
  </si>
  <si>
    <t>PEXIMPBRI1VIO</t>
  </si>
  <si>
    <t>EXPRESSION - Impulse - Bridges 1 - PE - L/XL/XXL - 5 - Violet</t>
  </si>
  <si>
    <t>3760231336725</t>
  </si>
  <si>
    <t>PEXIMPBRI1WHI</t>
  </si>
  <si>
    <t>EXPRESSION - Impulse - Bridges 1 - PE - L/XL/XXL - 5 - White</t>
  </si>
  <si>
    <t>3760231336718</t>
  </si>
  <si>
    <t>PEXIMPBRI1YEL</t>
  </si>
  <si>
    <t>EXPRESSION - Impulse - Bridges 1 - PE - L/XL/XXL - 5 - Yellow</t>
  </si>
  <si>
    <t>3760231336657</t>
  </si>
  <si>
    <t>PEXIMPBRI2BLK</t>
  </si>
  <si>
    <t>EXPRESSION - Impulse - Bridges 2 - PE - L/XL - 5 - Black</t>
  </si>
  <si>
    <t>3760231336824</t>
  </si>
  <si>
    <t>PEXIMPBRI2BLU</t>
  </si>
  <si>
    <t>EXPRESSION - Impulse - Bridges 2 - PE - L/XL - 5 - Blue</t>
  </si>
  <si>
    <t>3760231336749</t>
  </si>
  <si>
    <t>PEXIMPBRI2FLG</t>
  </si>
  <si>
    <t>EXPRESSION - Impulse - Bridges 2 - PE - L/XL - 5 - Fluo Green</t>
  </si>
  <si>
    <t>3760231336817</t>
  </si>
  <si>
    <t>PEXIMPBRI2FLO</t>
  </si>
  <si>
    <t>EXPRESSION - Impulse - Bridges 2 - PE - L/XL - 5 - Fluo Orange</t>
  </si>
  <si>
    <t>3760231336787</t>
  </si>
  <si>
    <t>PEXIMPBRI2FLP</t>
  </si>
  <si>
    <t>EXPRESSION - Impulse - Bridges 2 - PE - L/XL - 5 - Fluo Pink</t>
  </si>
  <si>
    <t>3760231336794</t>
  </si>
  <si>
    <t>PEXIMPBRI2FLY</t>
  </si>
  <si>
    <t>EXPRESSION - Impulse - Bridges 2 - PE - L/XL - 5 - Fluo Yellow</t>
  </si>
  <si>
    <t>3760231336800</t>
  </si>
  <si>
    <t>PEXIMPBRI2GRE</t>
  </si>
  <si>
    <t>EXPRESSION - Impulse - Bridges 2 - PE - L/XL - 5 - Green</t>
  </si>
  <si>
    <t>3760231336763</t>
  </si>
  <si>
    <t>PEXIMPBRI2GRY</t>
  </si>
  <si>
    <t>EXPRESSION - Impulse - Bridges 2 - PE - L/XL - 5 - Grey</t>
  </si>
  <si>
    <t>3760231336855</t>
  </si>
  <si>
    <t>PEXIMPBRI2MIN</t>
  </si>
  <si>
    <t>EXPRESSION - Impulse - Bridges 2 - PE - L/XL - 5 - Mint</t>
  </si>
  <si>
    <t>3760231417967</t>
  </si>
  <si>
    <t>PEXIMPBRI2RED</t>
  </si>
  <si>
    <t>EXPRESSION - Impulse - Bridges 2 - PE - L/XL - 5 - Red</t>
  </si>
  <si>
    <t>3760231336756</t>
  </si>
  <si>
    <t>PEXIMPBRI2VIO</t>
  </si>
  <si>
    <t>EXPRESSION - Impulse - Bridges 2 - PE - L/XL - 5 - Violet</t>
  </si>
  <si>
    <t>3760231336848</t>
  </si>
  <si>
    <t>PEXIMPBRI2WHI</t>
  </si>
  <si>
    <t>EXPRESSION - Impulse - Bridges 2 - PE - L/XL - 5 - White</t>
  </si>
  <si>
    <t>3760231336831</t>
  </si>
  <si>
    <t>PEXIMPBRI2YEL</t>
  </si>
  <si>
    <t>EXPRESSION - Impulse - Bridges 2 - PE - L/XL - 5 - Yellow</t>
  </si>
  <si>
    <t>3760231336770</t>
  </si>
  <si>
    <t>PEXIMPCRI1BLK</t>
  </si>
  <si>
    <t>EXPRESSION - Impulse - Crimps 1 - PU - M - 10 - Black</t>
  </si>
  <si>
    <t>3760231339221</t>
  </si>
  <si>
    <t>PEXIMPCRI1BLU</t>
  </si>
  <si>
    <t>EXPRESSION - Impulse - Crimps 1 - PU - M - 10 - Blue</t>
  </si>
  <si>
    <t>3760231339146</t>
  </si>
  <si>
    <t>PEXIMPCRI1FLG</t>
  </si>
  <si>
    <t>EXPRESSION - Impulse - Crimps 1 - PU - M - 10 - Fluo Green</t>
  </si>
  <si>
    <t>3760231339214</t>
  </si>
  <si>
    <t>PEXIMPCRI1FLO</t>
  </si>
  <si>
    <t>EXPRESSION - Impulse - Crimps 1 - PU - M - 10 - Fluo Orange</t>
  </si>
  <si>
    <t>3760231339184</t>
  </si>
  <si>
    <t>PEXIMPCRI1FLP</t>
  </si>
  <si>
    <t>EXPRESSION - Impulse - Crimps 1 - PU - M - 10 - Fluo Pink</t>
  </si>
  <si>
    <t>3760231339191</t>
  </si>
  <si>
    <t>PEXIMPCRI1FLY</t>
  </si>
  <si>
    <t>EXPRESSION - Impulse - Crimps 1 - PU - M - 10 - Fluo Yellow</t>
  </si>
  <si>
    <t>3760231339207</t>
  </si>
  <si>
    <t>PEXIMPCRI1GRE</t>
  </si>
  <si>
    <t>EXPRESSION - Impulse - Crimps 1 - PU - M - 10 - Green</t>
  </si>
  <si>
    <t>3760231339160</t>
  </si>
  <si>
    <t>PEXIMPCRI1GRY</t>
  </si>
  <si>
    <t>EXPRESSION - Impulse - Crimps 1 - PU - M - 10 - Grey</t>
  </si>
  <si>
    <t>3760231339252</t>
  </si>
  <si>
    <t>PEXIMPCRI1MIN</t>
  </si>
  <si>
    <t>EXPRESSION - Impulse - Crimps 1 - PU - M - 10 - Mint</t>
  </si>
  <si>
    <t>3760231417974</t>
  </si>
  <si>
    <t>PEXIMPCRI1RED</t>
  </si>
  <si>
    <t>EXPRESSION - Impulse - Crimps 1 - PU - M - 10 - Red</t>
  </si>
  <si>
    <t>3760231339153</t>
  </si>
  <si>
    <t>PEXIMPCRI1VIO</t>
  </si>
  <si>
    <t>EXPRESSION - Impulse - Crimps 1 - PU - M - 10 - Violet</t>
  </si>
  <si>
    <t>3760231339245</t>
  </si>
  <si>
    <t>PEXIMPCRI1WHI</t>
  </si>
  <si>
    <t>EXPRESSION - Impulse - Crimps 1 - PU - M - 10 - White</t>
  </si>
  <si>
    <t>3760231339238</t>
  </si>
  <si>
    <t>PEXIMPCRI1YEL</t>
  </si>
  <si>
    <t>EXPRESSION - Impulse - Crimps 1 - PU - M - 10 - Yellow</t>
  </si>
  <si>
    <t>3760231339177</t>
  </si>
  <si>
    <t>PEXIMPCRI2BLK</t>
  </si>
  <si>
    <t>EXPRESSION - Impulse - Crimps 2 - PU - M - 10 - Black</t>
  </si>
  <si>
    <t>3760231339344</t>
  </si>
  <si>
    <t>PEXIMPCRI2BLU</t>
  </si>
  <si>
    <t>EXPRESSION - Impulse - Crimps 2 - PU - M - 10 - Blue</t>
  </si>
  <si>
    <t>3760231339269</t>
  </si>
  <si>
    <t>PEXIMPCRI2FLG</t>
  </si>
  <si>
    <t>EXPRESSION - Impulse - Crimps 2 - PU - M - 10 - Fluo Green</t>
  </si>
  <si>
    <t>3760231339337</t>
  </si>
  <si>
    <t>PEXIMPCRI2FLO</t>
  </si>
  <si>
    <t>EXPRESSION - Impulse - Crimps 2 - PU - M - 10 - Fluo Orange</t>
  </si>
  <si>
    <t>3760231339306</t>
  </si>
  <si>
    <t>PEXIMPCRI2FLP</t>
  </si>
  <si>
    <t>EXPRESSION - Impulse - Crimps 2 - PU - M - 10 - Fluo Pink</t>
  </si>
  <si>
    <t>3760231339313</t>
  </si>
  <si>
    <t>PEXIMPCRI2FLY</t>
  </si>
  <si>
    <t>EXPRESSION - Impulse - Crimps 2 - PU - M - 10 - Fluo Yellow</t>
  </si>
  <si>
    <t>3760231339320</t>
  </si>
  <si>
    <t>PEXIMPCRI2GRE</t>
  </si>
  <si>
    <t>EXPRESSION - Impulse - Crimps 2 - PU - M - 10 - Green</t>
  </si>
  <si>
    <t>3760231339283</t>
  </si>
  <si>
    <t>PEXIMPCRI2GRY</t>
  </si>
  <si>
    <t>EXPRESSION - Impulse - Crimps 2 - PU - M - 10 - Grey</t>
  </si>
  <si>
    <t>3760231339375</t>
  </si>
  <si>
    <t>PEXIMPCRI2MIN</t>
  </si>
  <si>
    <t>EXPRESSION - Impulse - Crimps 2 - PU - M - 10 - Mint</t>
  </si>
  <si>
    <t>3760231417981</t>
  </si>
  <si>
    <t>PEXIMPCRI2RED</t>
  </si>
  <si>
    <t>EXPRESSION - Impulse - Crimps 2 - PU - M - 10 - Red</t>
  </si>
  <si>
    <t>3760231339276</t>
  </si>
  <si>
    <t>PEXIMPCRI2VIO</t>
  </si>
  <si>
    <t>EXPRESSION - Impulse - Crimps 2 - PU - M - 10 - Violet</t>
  </si>
  <si>
    <t>3760231339368</t>
  </si>
  <si>
    <t>PEXIMPCRI2WHI</t>
  </si>
  <si>
    <t>EXPRESSION - Impulse - Crimps 2 - PU - M - 10 - White</t>
  </si>
  <si>
    <t>3760231339351</t>
  </si>
  <si>
    <t>PEXIMPCRI2YEL</t>
  </si>
  <si>
    <t>EXPRESSION - Impulse - Crimps 2 - PU - M - 10 - Yellow</t>
  </si>
  <si>
    <t>3760231339290</t>
  </si>
  <si>
    <t>PEXIMPEDG1BLK</t>
  </si>
  <si>
    <t>EXPRESSION - Impulse - Edges 1 - PE - L - 5 - Black</t>
  </si>
  <si>
    <t>3760231336947</t>
  </si>
  <si>
    <t>PEXIMPEDG1BLU</t>
  </si>
  <si>
    <t>EXPRESSION - Impulse - Edges 1 - PE - L - 5 - Blue</t>
  </si>
  <si>
    <t>3760231336862</t>
  </si>
  <si>
    <t>PEXIMPEDG1FLG</t>
  </si>
  <si>
    <t>EXPRESSION - Impulse - Edges 1 - PE - L - 5 - Fluo Green</t>
  </si>
  <si>
    <t>3760231336930</t>
  </si>
  <si>
    <t>PEXIMPEDG1FLO</t>
  </si>
  <si>
    <t>EXPRESSION - Impulse - Edges 1 - PE - L - 5 - Fluo Orange</t>
  </si>
  <si>
    <t>3760231336909</t>
  </si>
  <si>
    <t>PEXIMPEDG1FLP</t>
  </si>
  <si>
    <t>EXPRESSION - Impulse - Edges 1 - PE - L - 5 - Fluo Pink</t>
  </si>
  <si>
    <t>3760231336916</t>
  </si>
  <si>
    <t>PEXIMPEDG1FLY</t>
  </si>
  <si>
    <t>EXPRESSION - Impulse - Edges 1 - PE - L - 5 - Fluo Yellow</t>
  </si>
  <si>
    <t>3760231336923</t>
  </si>
  <si>
    <t>PEXIMPEDG1GRE</t>
  </si>
  <si>
    <t>EXPRESSION - Impulse - Edges 1 - PE - L - 5 - Green</t>
  </si>
  <si>
    <t>3760231336886</t>
  </si>
  <si>
    <t>PEXIMPEDG1GRY</t>
  </si>
  <si>
    <t>EXPRESSION - Impulse - Edges 1 - PE - L - 5 - Grey</t>
  </si>
  <si>
    <t>3760231336978</t>
  </si>
  <si>
    <t>PEXIMPEDG1MIN</t>
  </si>
  <si>
    <t>EXPRESSION - Impulse - Edges 1 - PE - L - 5 - Mint</t>
  </si>
  <si>
    <t>3760231417998</t>
  </si>
  <si>
    <t>PEXIMPEDG1RED</t>
  </si>
  <si>
    <t>EXPRESSION - Impulse - Edges 1 - PE - L - 5 - Red</t>
  </si>
  <si>
    <t>3760231336879</t>
  </si>
  <si>
    <t>PEXIMPEDG1VIO</t>
  </si>
  <si>
    <t>EXPRESSION - Impulse - Edges 1 - PE - L - 5 - Violet</t>
  </si>
  <si>
    <t>3760231336961</t>
  </si>
  <si>
    <t>PEXIMPEDG1WHI</t>
  </si>
  <si>
    <t>EXPRESSION - Impulse - Edges 1 - PE - L - 5 - White</t>
  </si>
  <si>
    <t>3760231336954</t>
  </si>
  <si>
    <t>PEXIMPEDG1YEL</t>
  </si>
  <si>
    <t>EXPRESSION - Impulse - Edges 1 - PE - L - 5 - Yellow</t>
  </si>
  <si>
    <t>3760231336893</t>
  </si>
  <si>
    <t>PEXIMPEDG2BLK</t>
  </si>
  <si>
    <t>EXPRESSION - Impulse - Edges 2 - PE - L - 5 - Black</t>
  </si>
  <si>
    <t>3760231337067</t>
  </si>
  <si>
    <t>PEXIMPEDG2BLU</t>
  </si>
  <si>
    <t>EXPRESSION - Impulse - Edges 2 - PE - L - 5 - Blue</t>
  </si>
  <si>
    <t>3760231336985</t>
  </si>
  <si>
    <t>PEXIMPEDG2FLG</t>
  </si>
  <si>
    <t>EXPRESSION - Impulse - Edges 2 - PE - L - 5 - Fluo Green</t>
  </si>
  <si>
    <t>3760231337050</t>
  </si>
  <si>
    <t>PEXIMPEDG2FLO</t>
  </si>
  <si>
    <t>EXPRESSION - Impulse - Edges 2 - PE - L - 5 - Fluo Orange</t>
  </si>
  <si>
    <t>3760231337029</t>
  </si>
  <si>
    <t>PEXIMPEDG2FLP</t>
  </si>
  <si>
    <t>EXPRESSION - Impulse - Edges 2 - PE - L - 5 - Fluo Pink</t>
  </si>
  <si>
    <t>3760231337036</t>
  </si>
  <si>
    <t>PEXIMPEDG2FLY</t>
  </si>
  <si>
    <t>EXPRESSION - Impulse - Edges 2 - PE - L - 5 - Fluo Yellow</t>
  </si>
  <si>
    <t>3760231337043</t>
  </si>
  <si>
    <t>PEXIMPEDG2GRE</t>
  </si>
  <si>
    <t>EXPRESSION - Impulse - Edges 2 - PE - L - 5 - Green</t>
  </si>
  <si>
    <t>3760231337005</t>
  </si>
  <si>
    <t>PEXIMPEDG2GRY</t>
  </si>
  <si>
    <t>EXPRESSION - Impulse - Edges 2 - PE - L - 5 - Grey</t>
  </si>
  <si>
    <t>3760231337098</t>
  </si>
  <si>
    <t>PEXIMPEDG2MIN</t>
  </si>
  <si>
    <t>EXPRESSION - Impulse - Edges 2 - PE - L - 5 - Mint</t>
  </si>
  <si>
    <t>3760231418001</t>
  </si>
  <si>
    <t>PEXIMPEDG2RED</t>
  </si>
  <si>
    <t>EXPRESSION - Impulse - Edges 2 - PE - L - 5 - Red</t>
  </si>
  <si>
    <t>3760231336992</t>
  </si>
  <si>
    <t>PEXIMPEDG2VIO</t>
  </si>
  <si>
    <t>EXPRESSION - Impulse - Edges 2 - PE - L - 5 - Violet</t>
  </si>
  <si>
    <t>3760231337081</t>
  </si>
  <si>
    <t>PEXIMPEDG2WHI</t>
  </si>
  <si>
    <t>EXPRESSION - Impulse - Edges 2 - PE - L - 5 - White</t>
  </si>
  <si>
    <t>3760231337074</t>
  </si>
  <si>
    <t>PEXIMPEDG2YEL</t>
  </si>
  <si>
    <t>EXPRESSION - Impulse - Edges 2 - PE - L - 5 - Yellow</t>
  </si>
  <si>
    <t>3760231337012</t>
  </si>
  <si>
    <t>PEXIMPFO1BLK</t>
  </si>
  <si>
    <t>EXPRESSION - Impulse - Foot 1 - PU - S - 20 - Black</t>
  </si>
  <si>
    <t>3760231339467</t>
  </si>
  <si>
    <t>PEXIMPFO1BLU</t>
  </si>
  <si>
    <t>EXPRESSION - Impulse - Foot 1 - PU - S - 20 - Blue</t>
  </si>
  <si>
    <t>3760231339382</t>
  </si>
  <si>
    <t>PEXIMPFO1FLG</t>
  </si>
  <si>
    <t>EXPRESSION - Impulse - Foot 1 - PU - S - 20 - Fluo Green</t>
  </si>
  <si>
    <t>3760231339450</t>
  </si>
  <si>
    <t>PEXIMPFO1FLO</t>
  </si>
  <si>
    <t>EXPRESSION - Impulse - Foot 1 - PU - S - 20 - Fluo Orange</t>
  </si>
  <si>
    <t>3760231339429</t>
  </si>
  <si>
    <t>PEXIMPFO1FLP</t>
  </si>
  <si>
    <t>EXPRESSION - Impulse - Foot 1 - PU - S - 20 - Fluo Pink</t>
  </si>
  <si>
    <t>3760231339436</t>
  </si>
  <si>
    <t>PEXIMPFO1FLY</t>
  </si>
  <si>
    <t>EXPRESSION - Impulse - Foot 1 - PU - S - 20 - Fluo Yellow</t>
  </si>
  <si>
    <t>3760231339443</t>
  </si>
  <si>
    <t>PEXIMPFO1GRE</t>
  </si>
  <si>
    <t>EXPRESSION - Impulse - Foot 1 - PU - S - 20 - Green</t>
  </si>
  <si>
    <t>3760231339405</t>
  </si>
  <si>
    <t>PEXIMPFO1GRY</t>
  </si>
  <si>
    <t>EXPRESSION - Impulse - Foot 1 - PU - S - 20 - Grey</t>
  </si>
  <si>
    <t>3760231339498</t>
  </si>
  <si>
    <t>PEXIMPFO1MIN</t>
  </si>
  <si>
    <t>EXPRESSION - Impulse - Foot 1 - PU - S - 20 - Mint</t>
  </si>
  <si>
    <t>3760231418018</t>
  </si>
  <si>
    <t>PEXIMPFO1RED</t>
  </si>
  <si>
    <t>EXPRESSION - Impulse - Foot 1 - PU - S - 20 - Red</t>
  </si>
  <si>
    <t>3760231339399</t>
  </si>
  <si>
    <t>PEXIMPFO1VIO</t>
  </si>
  <si>
    <t>EXPRESSION - Impulse - Foot 1 - PU - S - 20 - Violet</t>
  </si>
  <si>
    <t>3760231339481</t>
  </si>
  <si>
    <t>PEXIMPFO1WHI</t>
  </si>
  <si>
    <t>EXPRESSION - Impulse - Foot 1 - PU - S - 20 - White</t>
  </si>
  <si>
    <t>3760231339474</t>
  </si>
  <si>
    <t>PEXIMPFO1YEL</t>
  </si>
  <si>
    <t>EXPRESSION - Impulse - Foot 1 - PU - S - 20 - Yellow</t>
  </si>
  <si>
    <t>3760231339412</t>
  </si>
  <si>
    <t>PEXIMPFO2BLK</t>
  </si>
  <si>
    <t>EXPRESSION - Impulse - Foot 2 - PU - S - 20 - Black</t>
  </si>
  <si>
    <t>3760231355917</t>
  </si>
  <si>
    <t>PEXIMPFO2BLU</t>
  </si>
  <si>
    <t>EXPRESSION - Impulse - Foot 2 - PU - S - 20 - Blue</t>
  </si>
  <si>
    <t>3760231355832</t>
  </si>
  <si>
    <t>PEXIMPFO2FLG</t>
  </si>
  <si>
    <t>EXPRESSION - Impulse - Foot 2 - PU - S - 20 - Fluo Green</t>
  </si>
  <si>
    <t>3760231355900</t>
  </si>
  <si>
    <t>PEXIMPFO2FLO</t>
  </si>
  <si>
    <t>EXPRESSION - Impulse - Foot 2 - PU - S - 20 - Fluo Orange</t>
  </si>
  <si>
    <t>3760231355870</t>
  </si>
  <si>
    <t>PEXIMPFO2FLP</t>
  </si>
  <si>
    <t>EXPRESSION - Impulse - Foot 2 - PU - S - 20 - Fluo Pink</t>
  </si>
  <si>
    <t>3760231355887</t>
  </si>
  <si>
    <t>PEXIMPFO2FLY</t>
  </si>
  <si>
    <t>EXPRESSION - Impulse - Foot 2 - PU - S - 20 - Fluo Yellow</t>
  </si>
  <si>
    <t>3760231355894</t>
  </si>
  <si>
    <t>PEXIMPFO2GRE</t>
  </si>
  <si>
    <t>EXPRESSION - Impulse - Foot 2 - PU - S - 20 - Green</t>
  </si>
  <si>
    <t>3760231355856</t>
  </si>
  <si>
    <t>PEXIMPFO2GRY</t>
  </si>
  <si>
    <t>EXPRESSION - Impulse - Foot 2 - PU - S - 20 - Grey</t>
  </si>
  <si>
    <t>3760231355948</t>
  </si>
  <si>
    <t>PEXIMPFO2MIN</t>
  </si>
  <si>
    <t>EXPRESSION - Impulse - Foot 2 - PU - S - 20 - Mint</t>
  </si>
  <si>
    <t>3760231418025</t>
  </si>
  <si>
    <t>PEXIMPFO2RED</t>
  </si>
  <si>
    <t>EXPRESSION - Impulse - Foot 2 - PU - S - 20 - Red</t>
  </si>
  <si>
    <t>3760231355849</t>
  </si>
  <si>
    <t>PEXIMPFO2VIO</t>
  </si>
  <si>
    <t>EXPRESSION - Impulse - Foot 2 - PU - S - 20 - Violet</t>
  </si>
  <si>
    <t>3760231355931</t>
  </si>
  <si>
    <t>PEXIMPFO2WHI</t>
  </si>
  <si>
    <t>EXPRESSION - Impulse - Foot 2 - PU - S - 20 - White</t>
  </si>
  <si>
    <t>3760231355924</t>
  </si>
  <si>
    <t>PEXIMPFO2YEL</t>
  </si>
  <si>
    <t>EXPRESSION - Impulse - Foot 2 - PU - S - 20 - Yellow</t>
  </si>
  <si>
    <t>3760231355863</t>
  </si>
  <si>
    <t>PEXIMPFOO3BLK</t>
  </si>
  <si>
    <t>EXPRESSION - Impulse - Foot 3 - PE - S - 20 - Black</t>
  </si>
  <si>
    <t>3760231377667</t>
  </si>
  <si>
    <t>PEXIMPFOO3BLU</t>
  </si>
  <si>
    <t>EXPRESSION - Impulse - Foot 3 - PE - S - 20 - Blue</t>
  </si>
  <si>
    <t>3760231377674</t>
  </si>
  <si>
    <t>PEXIMPFOO3FLG</t>
  </si>
  <si>
    <t>EXPRESSION - Impulse - Foot 3 - PE - S - 20 - Fluo Green</t>
  </si>
  <si>
    <t>3760231377681</t>
  </si>
  <si>
    <t>PEXIMPFOO3FLO</t>
  </si>
  <si>
    <t>EXPRESSION - Impulse - Foot 3 - PE - S - 20 - Fluo Orange</t>
  </si>
  <si>
    <t>3760231377698</t>
  </si>
  <si>
    <t>PEXIMPFOO3FLP</t>
  </si>
  <si>
    <t>EXPRESSION - Impulse - Foot 3 - PE - S - 20 - Fluo Pink</t>
  </si>
  <si>
    <t>3760231377704</t>
  </si>
  <si>
    <t>PEXIMPFOO3FLY</t>
  </si>
  <si>
    <t>EXPRESSION - Impulse - Foot 3 - PE - S - 20 - Fluo Yellow</t>
  </si>
  <si>
    <t>3760231377711</t>
  </si>
  <si>
    <t>PEXIMPFOO3GRE</t>
  </si>
  <si>
    <t>EXPRESSION - Impulse - Foot 3 - PE - S - 20 - Green</t>
  </si>
  <si>
    <t>3760231377728</t>
  </si>
  <si>
    <t>PEXIMPFOO3GRY</t>
  </si>
  <si>
    <t>EXPRESSION - Impulse - Foot 3 - PE - S - 20 - Grey</t>
  </si>
  <si>
    <t>3760231377735</t>
  </si>
  <si>
    <t>PEXIMPFOO3MIN</t>
  </si>
  <si>
    <t>EXPRESSION - Impulse - Foot 3 - PE - S - 20 - Mint</t>
  </si>
  <si>
    <t>3760231418032</t>
  </si>
  <si>
    <t>PEXIMPFOO3RED</t>
  </si>
  <si>
    <t>EXPRESSION - Impulse - Foot 3 - PE - S - 20 - Red</t>
  </si>
  <si>
    <t>3760231377742</t>
  </si>
  <si>
    <t>PEXIMPFOO3VIO</t>
  </si>
  <si>
    <t>EXPRESSION - Impulse - Foot 3 - PE - S - 20 - Violet</t>
  </si>
  <si>
    <t>3760231377759</t>
  </si>
  <si>
    <t>PEXIMPFOO3WHI</t>
  </si>
  <si>
    <t>EXPRESSION - Impulse - Foot 3 - PE - S - 20 - White</t>
  </si>
  <si>
    <t>3760231377766</t>
  </si>
  <si>
    <t>PEXIMPFOO3YEL</t>
  </si>
  <si>
    <t>EXPRESSION - Impulse - Foot 3 - PE - S - 20 - Yellow</t>
  </si>
  <si>
    <t>3760231377773</t>
  </si>
  <si>
    <t>PEXIMPHAND1BLK</t>
  </si>
  <si>
    <t>EXPRESSION - Impulse - Handles - PE - L - 10 - Black</t>
  </si>
  <si>
    <t>3760231374864</t>
  </si>
  <si>
    <t>PEXIMPHAND1BLU</t>
  </si>
  <si>
    <t>EXPRESSION - Impulse - Handles - PE - L - 10 - Blue</t>
  </si>
  <si>
    <t>3760231374789</t>
  </si>
  <si>
    <t>PEXIMPHAND1FLG</t>
  </si>
  <si>
    <t>EXPRESSION - Impulse - Handles - PE - L - 10 - Fluo Green</t>
  </si>
  <si>
    <t>3760231374857</t>
  </si>
  <si>
    <t>PEXIMPHAND1FLO</t>
  </si>
  <si>
    <t>EXPRESSION - Impulse - Handles - PE - L - 10 - Fluo Orange</t>
  </si>
  <si>
    <t>3760231374826</t>
  </si>
  <si>
    <t>PEXIMPHAND1FLP</t>
  </si>
  <si>
    <t>EXPRESSION - Impulse - Handles - PE - L - 10 - Fluo Pink</t>
  </si>
  <si>
    <t>3760231374833</t>
  </si>
  <si>
    <t>PEXIMPHAND1FLY</t>
  </si>
  <si>
    <t>EXPRESSION - Impulse - Handles - PE - L - 10 - Fluo Yellow</t>
  </si>
  <si>
    <t>3760231374840</t>
  </si>
  <si>
    <t>PEXIMPHAND1GRE</t>
  </si>
  <si>
    <t>EXPRESSION - Impulse - Handles - PE - L - 10 - Green</t>
  </si>
  <si>
    <t>3760231374802</t>
  </si>
  <si>
    <t>PEXIMPHAND1GRY</t>
  </si>
  <si>
    <t>EXPRESSION - Impulse - Handles - PE - L - 10 - Grey</t>
  </si>
  <si>
    <t>3760231374895</t>
  </si>
  <si>
    <t>PEXIMPHAND1MIN</t>
  </si>
  <si>
    <t>EXPRESSION - Impulse - Handles - PE - L - 10 - Mint</t>
  </si>
  <si>
    <t>3760231418049</t>
  </si>
  <si>
    <t>PEXIMPHAND1RED</t>
  </si>
  <si>
    <t>EXPRESSION - Impulse - Handles - PE - L - 10 - Red</t>
  </si>
  <si>
    <t>3760231374796</t>
  </si>
  <si>
    <t>PEXIMPHAND1VIO</t>
  </si>
  <si>
    <t>EXPRESSION - Impulse - Handles - PE - L - 10 - Violet</t>
  </si>
  <si>
    <t>3760231374888</t>
  </si>
  <si>
    <t>PEXIMPHAND1WHI</t>
  </si>
  <si>
    <t>EXPRESSION - Impulse - Handles - PE - L - 10 - White</t>
  </si>
  <si>
    <t>3760231374871</t>
  </si>
  <si>
    <t>PEXIMPHAND1YEL</t>
  </si>
  <si>
    <t>EXPRESSION - Impulse - Handles - PE - L - 10 - Yellow</t>
  </si>
  <si>
    <t>3760231374819</t>
  </si>
  <si>
    <t>PEXIMPJUG1BLK</t>
  </si>
  <si>
    <t>EXPRESSION - Impulse - Jugs L 1 - PE - L - 5 - Black</t>
  </si>
  <si>
    <t>3760231337180</t>
  </si>
  <si>
    <t>PEXIMPJUG1BLU</t>
  </si>
  <si>
    <t>EXPRESSION - Impulse - Jugs L 1 - PE - L - 5 - Blue</t>
  </si>
  <si>
    <t>3760231337104</t>
  </si>
  <si>
    <t>PEXIMPJUG1FLG</t>
  </si>
  <si>
    <t>EXPRESSION - Impulse - Jugs L 1 - PE - L - 5 - Fluo Green</t>
  </si>
  <si>
    <t>3760231337173</t>
  </si>
  <si>
    <t>PEXIMPJUG1FLO</t>
  </si>
  <si>
    <t>EXPRESSION - Impulse - Jugs L 1 - PE - L - 5 - Fluo Orange</t>
  </si>
  <si>
    <t>3760231337142</t>
  </si>
  <si>
    <t>PEXIMPJUG1FLP</t>
  </si>
  <si>
    <t>EXPRESSION - Impulse - Jugs L 1 - PE - L - 5 - Fluo Pink</t>
  </si>
  <si>
    <t>3760231337159</t>
  </si>
  <si>
    <t>PEXIMPJUG1FLY</t>
  </si>
  <si>
    <t>EXPRESSION - Impulse - Jugs L 1 - PE - L - 5 - Fluo Yellow</t>
  </si>
  <si>
    <t>3760231337166</t>
  </si>
  <si>
    <t>PEXIMPJUG1GRE</t>
  </si>
  <si>
    <t>EXPRESSION - Impulse - Jugs L 1 - PE - L - 5 - Green</t>
  </si>
  <si>
    <t>3760231337128</t>
  </si>
  <si>
    <t>PEXIMPJUG1GRY</t>
  </si>
  <si>
    <t>EXPRESSION - Impulse - Jugs L 1 - PE - L - 5 - Grey</t>
  </si>
  <si>
    <t>3760231337210</t>
  </si>
  <si>
    <t>PEXIMPJUG1MIN</t>
  </si>
  <si>
    <t>EXPRESSION - Impulse - Jugs L 1 - PE - L - 5 - Mint</t>
  </si>
  <si>
    <t>3760231418056</t>
  </si>
  <si>
    <t>PEXIMPJUG1RED</t>
  </si>
  <si>
    <t>EXPRESSION - Impulse - Jugs L 1 - PE - L - 5 - Red</t>
  </si>
  <si>
    <t>3760231337111</t>
  </si>
  <si>
    <t>PEXIMPJUG1VIO</t>
  </si>
  <si>
    <t>EXPRESSION - Impulse - Jugs L 1 - PE - L - 5 - Violet</t>
  </si>
  <si>
    <t>3760231337203</t>
  </si>
  <si>
    <t>PEXIMPJUG1WHI</t>
  </si>
  <si>
    <t>EXPRESSION - Impulse - Jugs L 1 - PE - L - 5 - White</t>
  </si>
  <si>
    <t>3760231337197</t>
  </si>
  <si>
    <t>PEXIMPJUG1YEL</t>
  </si>
  <si>
    <t>EXPRESSION - Impulse - Jugs L 1 - PE - L - 5 - Yellow</t>
  </si>
  <si>
    <t>3760231337135</t>
  </si>
  <si>
    <t>PEXIMPJUG2BLK</t>
  </si>
  <si>
    <t>EXPRESSION - Impulse - Jugs L 2 - PE - L - 10 - Black</t>
  </si>
  <si>
    <t>3760231337302</t>
  </si>
  <si>
    <t>PEXIMPJUG2BLU</t>
  </si>
  <si>
    <t>EXPRESSION - Impulse - Jugs L 2 - PE - L - 10 - Blue</t>
  </si>
  <si>
    <t>3760231337227</t>
  </si>
  <si>
    <t>PEXIMPJUG2FLG</t>
  </si>
  <si>
    <t>EXPRESSION - Impulse - Jugs L 2 - PE - L - 10 - Fluo Green</t>
  </si>
  <si>
    <t>3760231337296</t>
  </si>
  <si>
    <t>PEXIMPJUG2FLO</t>
  </si>
  <si>
    <t>EXPRESSION - Impulse - Jugs L 2 - PE - L - 10 - Fluo Orange</t>
  </si>
  <si>
    <t>3760231337265</t>
  </si>
  <si>
    <t>PEXIMPJUG2FLP</t>
  </si>
  <si>
    <t>EXPRESSION - Impulse - Jugs L 2 - PE - L - 10 - Fluo Pink</t>
  </si>
  <si>
    <t>3760231337272</t>
  </si>
  <si>
    <t>PEXIMPJUG2FLY</t>
  </si>
  <si>
    <t>EXPRESSION - Impulse - Jugs L 2 - PE - L - 10 - Fluo Yellow</t>
  </si>
  <si>
    <t>3760231337289</t>
  </si>
  <si>
    <t>PEXIMPJUG2GRE</t>
  </si>
  <si>
    <t>EXPRESSION - Impulse - Jugs L 2 - PE - L - 10 - Green</t>
  </si>
  <si>
    <t>3760231337241</t>
  </si>
  <si>
    <t>PEXIMPJUG2GRY</t>
  </si>
  <si>
    <t>EXPRESSION - Impulse - Jugs L 2 - PE - L - 10 - Grey</t>
  </si>
  <si>
    <t>3760231337333</t>
  </si>
  <si>
    <t>PEXIMPJUG2MIN</t>
  </si>
  <si>
    <t>EXPRESSION - Impulse - Jugs L 2 - PE - L - 10 - Mint</t>
  </si>
  <si>
    <t>3760231418063</t>
  </si>
  <si>
    <t>PEXIMPJUG2RED</t>
  </si>
  <si>
    <t>EXPRESSION - Impulse - Jugs L 2 - PE - L - 10 - Red</t>
  </si>
  <si>
    <t>3760231337234</t>
  </si>
  <si>
    <t>PEXIMPJUG2VIO</t>
  </si>
  <si>
    <t>EXPRESSION - Impulse - Jugs L 2 - PE - L - 10 - Violet</t>
  </si>
  <si>
    <t>3760231337326</t>
  </si>
  <si>
    <t>PEXIMPJUG2WHI</t>
  </si>
  <si>
    <t>EXPRESSION - Impulse - Jugs L 2 - PE - L - 10 - White</t>
  </si>
  <si>
    <t>3760231337319</t>
  </si>
  <si>
    <t>PEXIMPJUG2YEL</t>
  </si>
  <si>
    <t>EXPRESSION - Impulse - Jugs L 2 - PE - L - 10 - Yellow</t>
  </si>
  <si>
    <t>3760231337258</t>
  </si>
  <si>
    <t>PEXIMPMCR1BLK</t>
  </si>
  <si>
    <t>EXPRESSION - Impulse - Mini Crimps 1 - PU - M - 10 - Black</t>
  </si>
  <si>
    <t>3760231339580</t>
  </si>
  <si>
    <t>PEXIMPMCR1BLU</t>
  </si>
  <si>
    <t>EXPRESSION - Impulse - Mini Crimps 1 - PU - M - 10 - Blue</t>
  </si>
  <si>
    <t>3760231339504</t>
  </si>
  <si>
    <t>PEXIMPMCR1FLG</t>
  </si>
  <si>
    <t>EXPRESSION - Impulse - Mini Crimps 1 - PU - M - 10 - Fluo Green</t>
  </si>
  <si>
    <t>3760231339573</t>
  </si>
  <si>
    <t>PEXIMPMCR1FLO</t>
  </si>
  <si>
    <t>EXPRESSION - Impulse - Mini Crimps 1 - PU - M - 10 - Fluo Orange</t>
  </si>
  <si>
    <t>3760231339542</t>
  </si>
  <si>
    <t>PEXIMPMCR1FLP</t>
  </si>
  <si>
    <t>EXPRESSION - Impulse - Mini Crimps 1 - PU - M - 10 - Fluo Pink</t>
  </si>
  <si>
    <t>3760231339559</t>
  </si>
  <si>
    <t>PEXIMPMCR1FLY</t>
  </si>
  <si>
    <t>EXPRESSION - Impulse - Mini Crimps 1 - PU - M - 10 - Fluo Yellow</t>
  </si>
  <si>
    <t>3760231339566</t>
  </si>
  <si>
    <t>PEXIMPMCR1GRE</t>
  </si>
  <si>
    <t>EXPRESSION - Impulse - Mini Crimps 1 - PU - M - 10 - Green</t>
  </si>
  <si>
    <t>3760231339528</t>
  </si>
  <si>
    <t>PEXIMPMCR1GRY</t>
  </si>
  <si>
    <t>EXPRESSION - Impulse - Mini Crimps 1 - PU - M - 10 - Grey</t>
  </si>
  <si>
    <t>3760231339610</t>
  </si>
  <si>
    <t>PEXIMPMCR1MIN</t>
  </si>
  <si>
    <t>EXPRESSION - Impulse - Mini Crimps 1 - PU - M - 10 - Mint</t>
  </si>
  <si>
    <t>3760231418070</t>
  </si>
  <si>
    <t>PEXIMPMCR1RED</t>
  </si>
  <si>
    <t>EXPRESSION - Impulse - Mini Crimps 1 - PU - M - 10 - Red</t>
  </si>
  <si>
    <t>3760231339511</t>
  </si>
  <si>
    <t>PEXIMPMCR1VIO</t>
  </si>
  <si>
    <t>EXPRESSION - Impulse - Mini Crimps 1 - PU - M - 10 - Violet</t>
  </si>
  <si>
    <t>3760231339603</t>
  </si>
  <si>
    <t>PEXIMPMCR1WHI</t>
  </si>
  <si>
    <t>EXPRESSION - Impulse - Mini Crimps 1 - PU - M - 10 - White</t>
  </si>
  <si>
    <t>3760231339597</t>
  </si>
  <si>
    <t>PEXIMPMCR1YEL</t>
  </si>
  <si>
    <t>EXPRESSION - Impulse - Mini Crimps 1 - PU - M - 10 - Yellow</t>
  </si>
  <si>
    <t>3760231339535</t>
  </si>
  <si>
    <t>PEXIMPMED1BLK</t>
  </si>
  <si>
    <t>EXPRESSION - Impulse - Mini Edges 1 - PE - M - 10 - Black</t>
  </si>
  <si>
    <t>3760231337425</t>
  </si>
  <si>
    <t>PEXIMPMED1BLU</t>
  </si>
  <si>
    <t>EXPRESSION - Impulse - Mini Edges 1 - PE - M - 10 - Blue</t>
  </si>
  <si>
    <t>3760231337340</t>
  </si>
  <si>
    <t>PEXIMPMED1FLG</t>
  </si>
  <si>
    <t>EXPRESSION - Impulse - Mini Edges 1 - PE - M - 10 - Fluo Green</t>
  </si>
  <si>
    <t>3760231337418</t>
  </si>
  <si>
    <t>PEXIMPMED1FLO</t>
  </si>
  <si>
    <t>EXPRESSION - Impulse - Mini Edges 1 - PE - M - 10 - Fluo Orange</t>
  </si>
  <si>
    <t>3760231337388</t>
  </si>
  <si>
    <t>PEXIMPMED1FLP</t>
  </si>
  <si>
    <t>EXPRESSION - Impulse - Mini Edges 1 - PE - M - 10 - Fluo Pink</t>
  </si>
  <si>
    <t>3760231337395</t>
  </si>
  <si>
    <t>PEXIMPMED1FLY</t>
  </si>
  <si>
    <t>EXPRESSION - Impulse - Mini Edges 1 - PE - M - 10 - Fluo Yellow</t>
  </si>
  <si>
    <t>3760231337401</t>
  </si>
  <si>
    <t>PEXIMPMED1GRE</t>
  </si>
  <si>
    <t>EXPRESSION - Impulse - Mini Edges 1 - PE - M - 10 - Green</t>
  </si>
  <si>
    <t>3760231337364</t>
  </si>
  <si>
    <t>PEXIMPMED1GRY</t>
  </si>
  <si>
    <t>EXPRESSION - Impulse - Mini Edges 1 - PE - M - 10 - Grey</t>
  </si>
  <si>
    <t>3760231337456</t>
  </si>
  <si>
    <t>PEXIMPMED1MIN</t>
  </si>
  <si>
    <t>EXPRESSION - Impulse - Mini Edges 1 - PE - M - 10 - Mint</t>
  </si>
  <si>
    <t>3760231418087</t>
  </si>
  <si>
    <t>PEXIMPMED1RED</t>
  </si>
  <si>
    <t>EXPRESSION - Impulse - Mini Edges 1 - PE - M - 10 - Red</t>
  </si>
  <si>
    <t>3760231337357</t>
  </si>
  <si>
    <t>PEXIMPMED1VIO</t>
  </si>
  <si>
    <t>EXPRESSION - Impulse - Mini Edges 1 - PE - M - 10 - Violet</t>
  </si>
  <si>
    <t>3760231337449</t>
  </si>
  <si>
    <t>PEXIMPMED1WHI</t>
  </si>
  <si>
    <t>EXPRESSION - Impulse - Mini Edges 1 - PE - M - 10 - White</t>
  </si>
  <si>
    <t>3760231337432</t>
  </si>
  <si>
    <t>PEXIMPMED1YEL</t>
  </si>
  <si>
    <t>EXPRESSION - Impulse - Mini Edges 1 - PE - M - 10 - Yellow</t>
  </si>
  <si>
    <t>3760231337371</t>
  </si>
  <si>
    <t>PEXIMPMED2BLK</t>
  </si>
  <si>
    <t>EXPRESSION - Impulse - Mini Edges 2 - PE - M - 10 - Black</t>
  </si>
  <si>
    <t>3760231337548</t>
  </si>
  <si>
    <t>PEXIMPMED2BLU</t>
  </si>
  <si>
    <t>EXPRESSION - Impulse - Mini Edges 2 - PE - M - 10 - Blue</t>
  </si>
  <si>
    <t>3760231337463</t>
  </si>
  <si>
    <t>PEXIMPMED2FLG</t>
  </si>
  <si>
    <t>EXPRESSION - Impulse - Mini Edges 2 - PE - M - 10 - Fluo Green</t>
  </si>
  <si>
    <t>3760231337531</t>
  </si>
  <si>
    <t>PEXIMPMED2FLO</t>
  </si>
  <si>
    <t>EXPRESSION - Impulse - Mini Edges 2 - PE - M - 10 - Fluo Orange</t>
  </si>
  <si>
    <t>3760231337500</t>
  </si>
  <si>
    <t>PEXIMPMED2FLP</t>
  </si>
  <si>
    <t>EXPRESSION - Impulse - Mini Edges 2 - PE - M - 10 - Fluo Pink</t>
  </si>
  <si>
    <t>3760231337517</t>
  </si>
  <si>
    <t>PEXIMPMED2FLY</t>
  </si>
  <si>
    <t>EXPRESSION - Impulse - Mini Edges 2 - PE - M - 10 - Fluo Yellow</t>
  </si>
  <si>
    <t>3760231337524</t>
  </si>
  <si>
    <t>PEXIMPMED2GRE</t>
  </si>
  <si>
    <t>EXPRESSION - Impulse - Mini Edges 2 - PE - M - 10 - Green</t>
  </si>
  <si>
    <t>3760231337487</t>
  </si>
  <si>
    <t>PEXIMPMED2GRY</t>
  </si>
  <si>
    <t>EXPRESSION - Impulse - Mini Edges 2 - PE - M - 10 - Grey</t>
  </si>
  <si>
    <t>3760231337579</t>
  </si>
  <si>
    <t>PEXIMPMED2MIN</t>
  </si>
  <si>
    <t>EXPRESSION - Impulse - Mini Edges 2 - PE - M - 10 - Mint</t>
  </si>
  <si>
    <t>3760231418094</t>
  </si>
  <si>
    <t>PEXIMPMED2RED</t>
  </si>
  <si>
    <t>EXPRESSION - Impulse - Mini Edges 2 - PE - M - 10 - Red</t>
  </si>
  <si>
    <t>3760231337470</t>
  </si>
  <si>
    <t>PEXIMPMED2VIO</t>
  </si>
  <si>
    <t>EXPRESSION - Impulse - Mini Edges 2 - PE - M - 10 - Violet</t>
  </si>
  <si>
    <t>3760231337562</t>
  </si>
  <si>
    <t>PEXIMPMED2WHI</t>
  </si>
  <si>
    <t>EXPRESSION - Impulse - Mini Edges 2 - PE - M - 10 - White</t>
  </si>
  <si>
    <t>3760231337555</t>
  </si>
  <si>
    <t>PEXIMPMED2YEL</t>
  </si>
  <si>
    <t>EXPRESSION - Impulse - Mini Edges 2 - PE - M - 10 - Yellow</t>
  </si>
  <si>
    <t>3760231337494</t>
  </si>
  <si>
    <t>PEXIMPMJU1BLK</t>
  </si>
  <si>
    <t>EXPRESSION - Impulse - Mini Jugs 1 - PE - M - 10 - Black</t>
  </si>
  <si>
    <t>3760231337661</t>
  </si>
  <si>
    <t>PEXIMPMJU1BLU</t>
  </si>
  <si>
    <t>EXPRESSION - Impulse - Mini Jugs 1 - PE - M - 10 - Blue</t>
  </si>
  <si>
    <t>3760231337586</t>
  </si>
  <si>
    <t>PEXIMPMJU1FLG</t>
  </si>
  <si>
    <t>EXPRESSION - Impulse - Mini Jugs 1 - PE - M - 10 - Fluo Green</t>
  </si>
  <si>
    <t>3760231337654</t>
  </si>
  <si>
    <t>PEXIMPMJU1FLO</t>
  </si>
  <si>
    <t>EXPRESSION - Impulse - Mini Jugs 1 - PE - M - 10 - Fluo Orange</t>
  </si>
  <si>
    <t>3760231337623</t>
  </si>
  <si>
    <t>PEXIMPMJU1FLP</t>
  </si>
  <si>
    <t>EXPRESSION - Impulse - Mini Jugs 1 - PE - M - 10 - Fluo Pink</t>
  </si>
  <si>
    <t>3760231337630</t>
  </si>
  <si>
    <t>PEXIMPMJU1FLY</t>
  </si>
  <si>
    <t>EXPRESSION - Impulse - Mini Jugs 1 - PE - M - 10 - Fluo Yellow</t>
  </si>
  <si>
    <t>3760231337647</t>
  </si>
  <si>
    <t>PEXIMPMJU1GRE</t>
  </si>
  <si>
    <t>EXPRESSION - Impulse - Mini Jugs 1 - PE - M - 10 - Green</t>
  </si>
  <si>
    <t>3760231337609</t>
  </si>
  <si>
    <t>PEXIMPMJU1GRY</t>
  </si>
  <si>
    <t>EXPRESSION - Impulse - Mini Jugs 1 - PE - M - 10 - Grey</t>
  </si>
  <si>
    <t>3760231337692</t>
  </si>
  <si>
    <t>PEXIMPMJU1MIN</t>
  </si>
  <si>
    <t>EXPRESSION - Impulse - Mini Jugs 1 - PE - M - 10 - Mint</t>
  </si>
  <si>
    <t>3760231418100</t>
  </si>
  <si>
    <t>PEXIMPMJU1RED</t>
  </si>
  <si>
    <t>EXPRESSION - Impulse - Mini Jugs 1 - PE - M - 10 - Red</t>
  </si>
  <si>
    <t>3760231337593</t>
  </si>
  <si>
    <t>PEXIMPMJU1VIO</t>
  </si>
  <si>
    <t>EXPRESSION - Impulse - Mini Jugs 1 - PE - M - 10 - Violet</t>
  </si>
  <si>
    <t>3760231337685</t>
  </si>
  <si>
    <t>PEXIMPMJU1WHI</t>
  </si>
  <si>
    <t>EXPRESSION - Impulse - Mini Jugs 1 - PE - M - 10 - White</t>
  </si>
  <si>
    <t>3760231337678</t>
  </si>
  <si>
    <t>PEXIMPMJU1YEL</t>
  </si>
  <si>
    <t>EXPRESSION - Impulse - Mini Jugs 1 - PE - M - 10 - Yellow</t>
  </si>
  <si>
    <t>3760231337616</t>
  </si>
  <si>
    <t>PEXIMPMJU2BLK</t>
  </si>
  <si>
    <t>EXPRESSION - Impulse - Mini Jugs 2 - PE - M - 10 - Black</t>
  </si>
  <si>
    <t>3760231337784</t>
  </si>
  <si>
    <t>PEXIMPMJU2BLU</t>
  </si>
  <si>
    <t>EXPRESSION - Impulse - Mini Jugs 2 - PE - M - 10 - Blue</t>
  </si>
  <si>
    <t>3760231337708</t>
  </si>
  <si>
    <t>PEXIMPMJU2FLG</t>
  </si>
  <si>
    <t>EXPRESSION - Impulse - Mini Jugs 2 - PE - M - 10 - Fluo Green</t>
  </si>
  <si>
    <t>3760231337777</t>
  </si>
  <si>
    <t>PEXIMPMJU2FLO</t>
  </si>
  <si>
    <t>EXPRESSION - Impulse - Mini Jugs 2 - PE - M - 10 - Fluo Orange</t>
  </si>
  <si>
    <t>3760231337746</t>
  </si>
  <si>
    <t>PEXIMPMJU2FLP</t>
  </si>
  <si>
    <t>EXPRESSION - Impulse - Mini Jugs 2 - PE - M - 10 - Fluo Pink</t>
  </si>
  <si>
    <t>3760231337753</t>
  </si>
  <si>
    <t>PEXIMPMJU2FLY</t>
  </si>
  <si>
    <t>EXPRESSION - Impulse - Mini Jugs 2 - PE - M - 10 - Fluo Yellow</t>
  </si>
  <si>
    <t>3760231337760</t>
  </si>
  <si>
    <t>PEXIMPMJU2GRE</t>
  </si>
  <si>
    <t>EXPRESSION - Impulse - Mini Jugs 2 - PE - M - 10 - Green</t>
  </si>
  <si>
    <t>3760231337722</t>
  </si>
  <si>
    <t>PEXIMPMJU2GRY</t>
  </si>
  <si>
    <t>EXPRESSION - Impulse - Mini Jugs 2 - PE - M - 10 - Grey</t>
  </si>
  <si>
    <t>3760231337814</t>
  </si>
  <si>
    <t>PEXIMPMJU2MIN</t>
  </si>
  <si>
    <t>EXPRESSION - Impulse - Mini Jugs 2 - PE - M - 10 - Mint</t>
  </si>
  <si>
    <t>3760231418117</t>
  </si>
  <si>
    <t>PEXIMPMJU2RED</t>
  </si>
  <si>
    <t>EXPRESSION - Impulse - Mini Jugs 2 - PE - M - 10 - Red</t>
  </si>
  <si>
    <t>3760231337715</t>
  </si>
  <si>
    <t>PEXIMPMJU2VIO</t>
  </si>
  <si>
    <t>EXPRESSION - Impulse - Mini Jugs 2 - PE - M - 10 - Violet</t>
  </si>
  <si>
    <t>3760231337807</t>
  </si>
  <si>
    <t>PEXIMPMJU2WHI</t>
  </si>
  <si>
    <t>EXPRESSION - Impulse - Mini Jugs 2 - PE - M - 10 - White</t>
  </si>
  <si>
    <t>3760231337791</t>
  </si>
  <si>
    <t>PEXIMPMJU2YEL</t>
  </si>
  <si>
    <t>EXPRESSION - Impulse - Mini Jugs 2 - PE - M - 10 - Yellow</t>
  </si>
  <si>
    <t>3760231337739</t>
  </si>
  <si>
    <t>PEXIMPMPI1BLK</t>
  </si>
  <si>
    <t>EXPRESSION - Impulse - Mini Pinches 1 - PE - M - 10 - Black</t>
  </si>
  <si>
    <t>3760231337906</t>
  </si>
  <si>
    <t>PEXIMPMPI1BLU</t>
  </si>
  <si>
    <t>EXPRESSION - Impulse - Mini Pinches 1 - PE - M - 10 - Blue</t>
  </si>
  <si>
    <t>3760231337821</t>
  </si>
  <si>
    <t>PEXIMPMPI1FLG</t>
  </si>
  <si>
    <t>EXPRESSION - Impulse - Mini Pinches 1 - PE - M - 10 - Fluo Green</t>
  </si>
  <si>
    <t>3760231337890</t>
  </si>
  <si>
    <t>PEXIMPMPI1FLO</t>
  </si>
  <si>
    <t>EXPRESSION - Impulse - Mini Pinches 1 - PE - M - 10 - Fluo Orange</t>
  </si>
  <si>
    <t>3760231337869</t>
  </si>
  <si>
    <t>PEXIMPMPI1FLP</t>
  </si>
  <si>
    <t>EXPRESSION - Impulse - Mini Pinches 1 - PE - M - 10 - Fluo Pink</t>
  </si>
  <si>
    <t>3760231337876</t>
  </si>
  <si>
    <t>PEXIMPMPI1FLY</t>
  </si>
  <si>
    <t>EXPRESSION - Impulse - Mini Pinches 1 - PE - M - 10 - Fluo Yellow</t>
  </si>
  <si>
    <t>3760231337883</t>
  </si>
  <si>
    <t>PEXIMPMPI1GRE</t>
  </si>
  <si>
    <t>EXPRESSION - Impulse - Mini Pinches 1 - PE - M - 10 - Green</t>
  </si>
  <si>
    <t>3760231337845</t>
  </si>
  <si>
    <t>PEXIMPMPI1GRY</t>
  </si>
  <si>
    <t>EXPRESSION - Impulse - Mini Pinches 1 - PE - M - 10 - Grey</t>
  </si>
  <si>
    <t>3760231337937</t>
  </si>
  <si>
    <t>PEXIMPMPI1MIN</t>
  </si>
  <si>
    <t>EXPRESSION - Impulse - Mini Pinches 1 - PE - M - 10 - Mint</t>
  </si>
  <si>
    <t>3760231418124</t>
  </si>
  <si>
    <t>PEXIMPMPI1RED</t>
  </si>
  <si>
    <t>EXPRESSION - Impulse - Mini Pinches 1 - PE - M - 10 - Red</t>
  </si>
  <si>
    <t>3760231337838</t>
  </si>
  <si>
    <t>PEXIMPMPI1VIO</t>
  </si>
  <si>
    <t>EXPRESSION - Impulse - Mini Pinches 1 - PE - M - 10 - Violet</t>
  </si>
  <si>
    <t>3760231337920</t>
  </si>
  <si>
    <t>PEXIMPMPI1WHI</t>
  </si>
  <si>
    <t>EXPRESSION - Impulse - Mini Pinches 1 - PE - M - 10 - White</t>
  </si>
  <si>
    <t>3760231337913</t>
  </si>
  <si>
    <t>PEXIMPMPI1YEL</t>
  </si>
  <si>
    <t>EXPRESSION - Impulse - Mini Pinches 1 - PE - M - 10 - Yellow</t>
  </si>
  <si>
    <t>3760231337852</t>
  </si>
  <si>
    <t>PEXIMPMSL1BLK</t>
  </si>
  <si>
    <t>EXPRESSION - Impulse - Mini Slopers 1 - PU - L - 5 - Black</t>
  </si>
  <si>
    <t>3760231339702</t>
  </si>
  <si>
    <t>PEXIMPMSL1BLU</t>
  </si>
  <si>
    <t>EXPRESSION - Impulse - Mini Slopers 1 - PU - L - 5 - Blue</t>
  </si>
  <si>
    <t>3760231339627</t>
  </si>
  <si>
    <t>PEXIMPMSL1FLG</t>
  </si>
  <si>
    <t>EXPRESSION - Impulse - Mini Slopers 1 - PU - L - 5 - Fluo Green</t>
  </si>
  <si>
    <t>3760231339696</t>
  </si>
  <si>
    <t>PEXIMPMSL1FLO</t>
  </si>
  <si>
    <t>EXPRESSION - Impulse - Mini Slopers 1 - PU - L - 5 - Fluo Orange</t>
  </si>
  <si>
    <t>3760231339665</t>
  </si>
  <si>
    <t>PEXIMPMSL1FLP</t>
  </si>
  <si>
    <t>EXPRESSION - Impulse - Mini Slopers 1 - PU - L - 5 - Fluo Pink</t>
  </si>
  <si>
    <t>3760231339672</t>
  </si>
  <si>
    <t>PEXIMPMSL1FLY</t>
  </si>
  <si>
    <t>EXPRESSION - Impulse - Mini Slopers 1 - PU - L - 5 - Fluo Yellow</t>
  </si>
  <si>
    <t>3760231339689</t>
  </si>
  <si>
    <t>PEXIMPMSL1GRE</t>
  </si>
  <si>
    <t>EXPRESSION - Impulse - Mini Slopers 1 - PU - L - 5 - Green</t>
  </si>
  <si>
    <t>3760231339641</t>
  </si>
  <si>
    <t>PEXIMPMSL1GRY</t>
  </si>
  <si>
    <t>EXPRESSION - Impulse - Mini Slopers 1 - PU - L - 5 - Grey</t>
  </si>
  <si>
    <t>3760231339733</t>
  </si>
  <si>
    <t>PEXIMPMSL1MIN</t>
  </si>
  <si>
    <t>EXPRESSION - Impulse - Mini Slopers 1 - PU - L - 5 - Mint</t>
  </si>
  <si>
    <t>3760231418131</t>
  </si>
  <si>
    <t>PEXIMPMSL1RED</t>
  </si>
  <si>
    <t>EXPRESSION - Impulse - Mini Slopers 1 - PU - L - 5 - Red</t>
  </si>
  <si>
    <t>3760231339634</t>
  </si>
  <si>
    <t>PEXIMPMSL1VIO</t>
  </si>
  <si>
    <t>EXPRESSION - Impulse - Mini Slopers 1 - PU - L - 5 - Violet</t>
  </si>
  <si>
    <t>3760231339726</t>
  </si>
  <si>
    <t>PEXIMPMSL1WHI</t>
  </si>
  <si>
    <t>EXPRESSION - Impulse - Mini Slopers 1 - PU - L - 5 - White</t>
  </si>
  <si>
    <t>3760231339719</t>
  </si>
  <si>
    <t>PEXIMPMSL1YEL</t>
  </si>
  <si>
    <t>EXPRESSION - Impulse - Mini Slopers 1 - PU - L - 5 - Yellow</t>
  </si>
  <si>
    <t>3760231339658</t>
  </si>
  <si>
    <t>PEXIMPMSL2BLK</t>
  </si>
  <si>
    <t>EXPRESSION - Impulse - Mini Slopers 2 - PE - L - 5 - Black</t>
  </si>
  <si>
    <t>3760231338026</t>
  </si>
  <si>
    <t>PEXIMPMSL2BLU</t>
  </si>
  <si>
    <t>EXPRESSION - Impulse - Mini Slopers 2 - PE - L - 5 - Blue</t>
  </si>
  <si>
    <t>3760231337944</t>
  </si>
  <si>
    <t>PEXIMPMSL2FLG</t>
  </si>
  <si>
    <t>EXPRESSION - Impulse - Mini Slopers 2 - PE - L - 5 - Fluo Green</t>
  </si>
  <si>
    <t>3760231338019</t>
  </si>
  <si>
    <t>PEXIMPMSL2FLO</t>
  </si>
  <si>
    <t>EXPRESSION - Impulse - Mini Slopers 2 - PE - L - 5 - Fluo Orange</t>
  </si>
  <si>
    <t>3760231337982</t>
  </si>
  <si>
    <t>PEXIMPMSL2FLP</t>
  </si>
  <si>
    <t>EXPRESSION - Impulse - Mini Slopers 2 - PE - L - 5 - Fluo Pink</t>
  </si>
  <si>
    <t>3760231337999</t>
  </si>
  <si>
    <t>PEXIMPMSL2FLY</t>
  </si>
  <si>
    <t>EXPRESSION - Impulse - Mini Slopers 2 - PE - L - 5 - Fluo Yellow</t>
  </si>
  <si>
    <t>3760231338002</t>
  </si>
  <si>
    <t>PEXIMPMSL2GRE</t>
  </si>
  <si>
    <t>EXPRESSION - Impulse - Mini Slopers 2 - PE - L - 5 - Green</t>
  </si>
  <si>
    <t>3760231337968</t>
  </si>
  <si>
    <t>PEXIMPMSL2GRY</t>
  </si>
  <si>
    <t>EXPRESSION - Impulse - Mini Slopers 2 - PE - L - 5 - Grey</t>
  </si>
  <si>
    <t>3760231338057</t>
  </si>
  <si>
    <t>PEXIMPMSL2MIN</t>
  </si>
  <si>
    <t>EXPRESSION - Impulse - Mini Slopers 2 - PE - L - 5 - Mint</t>
  </si>
  <si>
    <t>3760231418148</t>
  </si>
  <si>
    <t>PEXIMPMSL2RED</t>
  </si>
  <si>
    <t>EXPRESSION - Impulse - Mini Slopers 2 - PE - L - 5 - Red</t>
  </si>
  <si>
    <t>3760231337951</t>
  </si>
  <si>
    <t>PEXIMPMSL2VIO</t>
  </si>
  <si>
    <t>EXPRESSION - Impulse - Mini Slopers 2 - PE - L - 5 - Violet</t>
  </si>
  <si>
    <t>3760231338040</t>
  </si>
  <si>
    <t>PEXIMPMSL2WHI</t>
  </si>
  <si>
    <t>EXPRESSION - Impulse - Mini Slopers 2 - PE - L - 5 - White</t>
  </si>
  <si>
    <t>3760231338033</t>
  </si>
  <si>
    <t>PEXIMPMSL2YEL</t>
  </si>
  <si>
    <t>EXPRESSION - Impulse - Mini Slopers 2 - PE - L - 5 - Yellow</t>
  </si>
  <si>
    <t>3760231337975</t>
  </si>
  <si>
    <t>PEXIMPMV1BLK</t>
  </si>
  <si>
    <t>EXPRESSION - Impulse - Mini Volume 1 - PU - 3XL - 1 - Black</t>
  </si>
  <si>
    <t>3760231356150</t>
  </si>
  <si>
    <t>PEXIMPMV1BLU</t>
  </si>
  <si>
    <t>EXPRESSION - Impulse - Mini Volume 1 - PU - 3XL - 1 - Blue</t>
  </si>
  <si>
    <t>3760231356075</t>
  </si>
  <si>
    <t>PEXIMPMV1FLG</t>
  </si>
  <si>
    <t>EXPRESSION - Impulse - Mini Volume 1 - PU - 3XL - 1 - Fluo Green</t>
  </si>
  <si>
    <t>3760231356143</t>
  </si>
  <si>
    <t>PEXIMPMV1FLO</t>
  </si>
  <si>
    <t>EXPRESSION - Impulse - Mini Volume 1 - PU - 3XL - 1 - Fluo Orange</t>
  </si>
  <si>
    <t>3760231356112</t>
  </si>
  <si>
    <t>PEXIMPMV1FLP</t>
  </si>
  <si>
    <t>EXPRESSION - Impulse - Mini Volume 1 - PU - 3XL - 1 - Fluo Pink</t>
  </si>
  <si>
    <t>3760231356129</t>
  </si>
  <si>
    <t>PEXIMPMV1FLY</t>
  </si>
  <si>
    <t>EXPRESSION - Impulse - Mini Volume 1 - PU - 3XL - 1 - Fluo Yellow</t>
  </si>
  <si>
    <t>3760231356136</t>
  </si>
  <si>
    <t>PEXIMPMV1GRE</t>
  </si>
  <si>
    <t>EXPRESSION - Impulse - Mini Volume 1 - PU - 3XL - 1 - Green</t>
  </si>
  <si>
    <t>3760231356099</t>
  </si>
  <si>
    <t>PEXIMPMV1GRY</t>
  </si>
  <si>
    <t>EXPRESSION - Impulse - Mini Volume 1 - PU - 3XL - 1 - Grey</t>
  </si>
  <si>
    <t>3760231356181</t>
  </si>
  <si>
    <t>PEXIMPMV1MIN</t>
  </si>
  <si>
    <t>EXPRESSION - Impulse - Mini Volume 1 - PU - 3XL - 1 - Mint</t>
  </si>
  <si>
    <t>3760231418155</t>
  </si>
  <si>
    <t>PEXIMPMV1RED</t>
  </si>
  <si>
    <t>EXPRESSION - Impulse - Mini Volume 1 - PU - 3XL - 1 - Red</t>
  </si>
  <si>
    <t>3760231356082</t>
  </si>
  <si>
    <t>PEXIMPMV1VIO</t>
  </si>
  <si>
    <t>EXPRESSION - Impulse - Mini Volume 1 - PU - 3XL - 1 - Violet</t>
  </si>
  <si>
    <t>3760231356174</t>
  </si>
  <si>
    <t>PEXIMPMV1WHI</t>
  </si>
  <si>
    <t>EXPRESSION - Impulse - Mini Volume 1 - PU - 3XL - 1 - White</t>
  </si>
  <si>
    <t>3760231356167</t>
  </si>
  <si>
    <t>PEXIMPMV1YEL</t>
  </si>
  <si>
    <t>EXPRESSION - Impulse - Mini Volume 1 - PU - 3XL - 1 - Yellow</t>
  </si>
  <si>
    <t>3760231356105</t>
  </si>
  <si>
    <t>PEXIMPMV2BLK</t>
  </si>
  <si>
    <t>EXPRESSION - Impulse - Mini Volume 2 - PU - 3XL - 1 - Black</t>
  </si>
  <si>
    <t>3760231356273</t>
  </si>
  <si>
    <t>PEXIMPMV2BLU</t>
  </si>
  <si>
    <t>EXPRESSION - Impulse - Mini Volume 2 - PU - 3XL - 1 - Blue</t>
  </si>
  <si>
    <t>3760231356198</t>
  </si>
  <si>
    <t>PEXIMPMV2FLG</t>
  </si>
  <si>
    <t>EXPRESSION - Impulse - Mini Volume 2 - PU - 3XL - 1 - Fluo Green</t>
  </si>
  <si>
    <t>3760231356266</t>
  </si>
  <si>
    <t>PEXIMPMV2FLO</t>
  </si>
  <si>
    <t>EXPRESSION - Impulse - Mini Volume 2 - PU - 3XL - 1 - Fluo Orange</t>
  </si>
  <si>
    <t>3760231356235</t>
  </si>
  <si>
    <t>PEXIMPMV2FLP</t>
  </si>
  <si>
    <t>EXPRESSION - Impulse - Mini Volume 2 - PU - 3XL - 1 - Fluo Pink</t>
  </si>
  <si>
    <t>3760231356242</t>
  </si>
  <si>
    <t>PEXIMPMV2FLY</t>
  </si>
  <si>
    <t>EXPRESSION - Impulse - Mini Volume 2 - PU - 3XL - 1 - Fluo Yellow</t>
  </si>
  <si>
    <t>3760231356259</t>
  </si>
  <si>
    <t>PEXIMPMV2GRE</t>
  </si>
  <si>
    <t>EXPRESSION - Impulse - Mini Volume 2 - PU - 3XL - 1 - Green</t>
  </si>
  <si>
    <t>3760231356211</t>
  </si>
  <si>
    <t>PEXIMPMV2GRY</t>
  </si>
  <si>
    <t>EXPRESSION - Impulse - Mini Volume 2 - PU - 3XL - 1 - Grey</t>
  </si>
  <si>
    <t>3760231356303</t>
  </si>
  <si>
    <t>PEXIMPMV2MIN</t>
  </si>
  <si>
    <t>EXPRESSION - Impulse - Mini Volume 2 - PU - 3XL - 1 - Mint</t>
  </si>
  <si>
    <t>3760231418162</t>
  </si>
  <si>
    <t>PEXIMPMV2RED</t>
  </si>
  <si>
    <t>EXPRESSION - Impulse - Mini Volume 2 - PU - 3XL - 1 - Red</t>
  </si>
  <si>
    <t>3760231356204</t>
  </si>
  <si>
    <t>PEXIMPMV2VIO</t>
  </si>
  <si>
    <t>EXPRESSION - Impulse - Mini Volume 2 - PU - 3XL - 1 - Violet</t>
  </si>
  <si>
    <t>3760231356297</t>
  </si>
  <si>
    <t>PEXIMPMV2WHI</t>
  </si>
  <si>
    <t>EXPRESSION - Impulse - Mini Volume 2 - PU - 3XL - 1 - White</t>
  </si>
  <si>
    <t>3760231356280</t>
  </si>
  <si>
    <t>PEXIMPMV2YEL</t>
  </si>
  <si>
    <t>EXPRESSION - Impulse - Mini Volume 2 - PU - 3XL - 1 - Yellow</t>
  </si>
  <si>
    <t>3760231356228</t>
  </si>
  <si>
    <t>PEXIMPPIN1BLK</t>
  </si>
  <si>
    <t>EXPRESSION - Impulse - Pinches 1 - PE - L - 5 - Black</t>
  </si>
  <si>
    <t>3760231338149</t>
  </si>
  <si>
    <t>PEXIMPPIN1BLU</t>
  </si>
  <si>
    <t>EXPRESSION - Impulse - Pinches 1 - PE - L - 5 - Blue</t>
  </si>
  <si>
    <t>3760231338064</t>
  </si>
  <si>
    <t>PEXIMPPIN1FLG</t>
  </si>
  <si>
    <t>EXPRESSION - Impulse - Pinches 1 - PE - L - 5 - Fluo Green</t>
  </si>
  <si>
    <t>3760231338132</t>
  </si>
  <si>
    <t>PEXIMPPIN1FLO</t>
  </si>
  <si>
    <t>EXPRESSION - Impulse - Pinches 1 - PE - L - 5 - Fluo Orange</t>
  </si>
  <si>
    <t>3760231338101</t>
  </si>
  <si>
    <t>PEXIMPPIN1FLP</t>
  </si>
  <si>
    <t>EXPRESSION - Impulse - Pinches 1 - PE - L - 5 - Fluo Pink</t>
  </si>
  <si>
    <t>3760231338118</t>
  </si>
  <si>
    <t>PEXIMPPIN1FLY</t>
  </si>
  <si>
    <t>EXPRESSION - Impulse - Pinches 1 - PE - L - 5 - Fluo Yellow</t>
  </si>
  <si>
    <t>3760231338125</t>
  </si>
  <si>
    <t>PEXIMPPIN1GRE</t>
  </si>
  <si>
    <t>EXPRESSION - Impulse - Pinches 1 - PE - L - 5 - Green</t>
  </si>
  <si>
    <t>3760231338088</t>
  </si>
  <si>
    <t>PEXIMPPIN1GRY</t>
  </si>
  <si>
    <t>EXPRESSION - Impulse - Pinches 1 - PE - L - 5 - Grey</t>
  </si>
  <si>
    <t>3760231338170</t>
  </si>
  <si>
    <t>PEXIMPPIN1MIN</t>
  </si>
  <si>
    <t>EXPRESSION - Impulse - Pinches 1 - PE - L - 5 - Mint</t>
  </si>
  <si>
    <t>3760231418179</t>
  </si>
  <si>
    <t>PEXIMPPIN1RED</t>
  </si>
  <si>
    <t>EXPRESSION - Impulse - Pinches 1 - PE - L - 5 - Red</t>
  </si>
  <si>
    <t>3760231338071</t>
  </si>
  <si>
    <t>PEXIMPPIN1VIO</t>
  </si>
  <si>
    <t>EXPRESSION - Impulse - Pinches 1 - PE - L - 5 - Violet</t>
  </si>
  <si>
    <t>3760231338163</t>
  </si>
  <si>
    <t>PEXIMPPIN1WHI</t>
  </si>
  <si>
    <t>EXPRESSION - Impulse - Pinches 1 - PE - L - 5 - White</t>
  </si>
  <si>
    <t>3760231338156</t>
  </si>
  <si>
    <t>PEXIMPPIN1YEL</t>
  </si>
  <si>
    <t>EXPRESSION - Impulse - Pinches 1 - PE - L - 5 - Yellow</t>
  </si>
  <si>
    <t>3760231338095</t>
  </si>
  <si>
    <t>PEXIMPPIN2BLK</t>
  </si>
  <si>
    <t>EXPRESSION - Impulse - Pinches 2 - PE - L - 5 - Black</t>
  </si>
  <si>
    <t>3760231338262</t>
  </si>
  <si>
    <t>PEXIMPPIN2BLU</t>
  </si>
  <si>
    <t>EXPRESSION - Impulse - Pinches 2 - PE - L - 5 - Blue</t>
  </si>
  <si>
    <t>3760231338187</t>
  </si>
  <si>
    <t>PEXIMPPIN2FLG</t>
  </si>
  <si>
    <t>EXPRESSION - Impulse - Pinches 2 - PE - L - 5 - Fluo Green</t>
  </si>
  <si>
    <t>3760231338255</t>
  </si>
  <si>
    <t>PEXIMPPIN2FLO</t>
  </si>
  <si>
    <t>EXPRESSION - Impulse - Pinches 2 - PE - L - 5 - Fluo Orange</t>
  </si>
  <si>
    <t>3760231338224</t>
  </si>
  <si>
    <t>PEXIMPPIN2FLP</t>
  </si>
  <si>
    <t>EXPRESSION - Impulse - Pinches 2 - PE - L - 5 - Fluo Pink</t>
  </si>
  <si>
    <t>3760231338231</t>
  </si>
  <si>
    <t>PEXIMPPIN2FLY</t>
  </si>
  <si>
    <t>EXPRESSION - Impulse - Pinches 2 - PE - L - 5 - Fluo Yellow</t>
  </si>
  <si>
    <t>3760231338248</t>
  </si>
  <si>
    <t>PEXIMPPIN2GRE</t>
  </si>
  <si>
    <t>EXPRESSION - Impulse - Pinches 2 - PE - L - 5 - Green</t>
  </si>
  <si>
    <t>3760231338200</t>
  </si>
  <si>
    <t>PEXIMPPIN2GRY</t>
  </si>
  <si>
    <t>EXPRESSION - Impulse - Pinches 2 - PE - L - 5 - Grey</t>
  </si>
  <si>
    <t>3760231338293</t>
  </si>
  <si>
    <t>PEXIMPPIN2MIN</t>
  </si>
  <si>
    <t>EXPRESSION - Impulse - Pinches 2 - PE - L - 5 - Mint</t>
  </si>
  <si>
    <t>3760231418186</t>
  </si>
  <si>
    <t>PEXIMPPIN2RED</t>
  </si>
  <si>
    <t>EXPRESSION - Impulse - Pinches 2 - PE - L - 5 - Red</t>
  </si>
  <si>
    <t>3760231338194</t>
  </si>
  <si>
    <t>PEXIMPPIN2VIO</t>
  </si>
  <si>
    <t>EXPRESSION - Impulse - Pinches 2 - PE - L - 5 - Violet</t>
  </si>
  <si>
    <t>3760231338286</t>
  </si>
  <si>
    <t>PEXIMPPIN2WHI</t>
  </si>
  <si>
    <t>EXPRESSION - Impulse - Pinches 2 - PE - L - 5 - White</t>
  </si>
  <si>
    <t>3760231338279</t>
  </si>
  <si>
    <t>PEXIMPPIN2YEL</t>
  </si>
  <si>
    <t>EXPRESSION - Impulse - Pinches 2 - PE - L - 5 - Yellow</t>
  </si>
  <si>
    <t>3760231338217</t>
  </si>
  <si>
    <t>PEXIMPPIN3BLK</t>
  </si>
  <si>
    <t>EXPRESSION - Impulse - Pinches 3 - PE - L - 5 - Black</t>
  </si>
  <si>
    <t>3760231338385</t>
  </si>
  <si>
    <t>PEXIMPPIN3BLU</t>
  </si>
  <si>
    <t>EXPRESSION - Impulse - Pinches 3 - PE - L - 5 - Blue</t>
  </si>
  <si>
    <t>3760231338309</t>
  </si>
  <si>
    <t>PEXIMPPIN3FLG</t>
  </si>
  <si>
    <t>EXPRESSION - Impulse - Pinches 3 - PE - L - 5 - Fluo Green</t>
  </si>
  <si>
    <t>3760231338378</t>
  </si>
  <si>
    <t>PEXIMPPIN3FLO</t>
  </si>
  <si>
    <t>EXPRESSION - Impulse - Pinches 3 - PE - L - 5 - Fluo Orange</t>
  </si>
  <si>
    <t>3760231338347</t>
  </si>
  <si>
    <t>PEXIMPPIN3FLP</t>
  </si>
  <si>
    <t>EXPRESSION - Impulse - Pinches 3 - PE - L - 5 - Fluo Pink</t>
  </si>
  <si>
    <t>3760231338354</t>
  </si>
  <si>
    <t>PEXIMPPIN3FLY</t>
  </si>
  <si>
    <t>EXPRESSION - Impulse - Pinches 3 - PE - L - 5 - Fluo Yellow</t>
  </si>
  <si>
    <t>3760231338361</t>
  </si>
  <si>
    <t>PEXIMPPIN3GRE</t>
  </si>
  <si>
    <t>EXPRESSION - Impulse - Pinches 3 - PE - L - 5 - Green</t>
  </si>
  <si>
    <t>3760231338323</t>
  </si>
  <si>
    <t>PEXIMPPIN3GRY</t>
  </si>
  <si>
    <t>EXPRESSION - Impulse - Pinches 3 - PE - L - 5 - Grey</t>
  </si>
  <si>
    <t>3760231338415</t>
  </si>
  <si>
    <t>PEXIMPPIN3MIN</t>
  </si>
  <si>
    <t>EXPRESSION - Impulse - Pinches 3 - PE - L - 5 - Mint</t>
  </si>
  <si>
    <t>3760231418193</t>
  </si>
  <si>
    <t>PEXIMPPIN3RED</t>
  </si>
  <si>
    <t>EXPRESSION - Impulse - Pinches 3 - PE - L - 5 - Red</t>
  </si>
  <si>
    <t>3760231338316</t>
  </si>
  <si>
    <t>PEXIMPPIN3VIO</t>
  </si>
  <si>
    <t>EXPRESSION - Impulse - Pinches 3 - PE - L - 5 - Violet</t>
  </si>
  <si>
    <t>3760231338408</t>
  </si>
  <si>
    <t>PEXIMPPIN3WHI</t>
  </si>
  <si>
    <t>EXPRESSION - Impulse - Pinches 3 - PE - L - 5 - White</t>
  </si>
  <si>
    <t>3760231338392</t>
  </si>
  <si>
    <t>PEXIMPPIN3YEL</t>
  </si>
  <si>
    <t>EXPRESSION - Impulse - Pinches 3 - PE - L - 5 - Yellow</t>
  </si>
  <si>
    <t>3760231338330</t>
  </si>
  <si>
    <t>PEXIMPPOC1BLK</t>
  </si>
  <si>
    <t>EXPRESSION - Impulse - Pockets 1 - PE - M - 10 - Black</t>
  </si>
  <si>
    <t>3760231338507</t>
  </si>
  <si>
    <t>PEXIMPPOC1BLU</t>
  </si>
  <si>
    <t>EXPRESSION - Impulse - Pockets 1 - PE - M - 10 - Blue</t>
  </si>
  <si>
    <t>3760231338422</t>
  </si>
  <si>
    <t>PEXIMPPOC1FLG</t>
  </si>
  <si>
    <t>EXPRESSION - Impulse - Pockets 1 - PE - M - 10 - Fluo Green</t>
  </si>
  <si>
    <t>3760231338491</t>
  </si>
  <si>
    <t>PEXIMPPOC1FLO</t>
  </si>
  <si>
    <t>EXPRESSION - Impulse - Pockets 1 - PE - M - 10 - Fluo Orange</t>
  </si>
  <si>
    <t>3760231338460</t>
  </si>
  <si>
    <t>PEXIMPPOC1FLP</t>
  </si>
  <si>
    <t>EXPRESSION - Impulse - Pockets 1 - PE - M - 10 - Fluo Pink</t>
  </si>
  <si>
    <t>3760231338477</t>
  </si>
  <si>
    <t>PEXIMPPOC1FLY</t>
  </si>
  <si>
    <t>EXPRESSION - Impulse - Pockets 1 - PE - M - 10 - Fluo Yellow</t>
  </si>
  <si>
    <t>3760231338484</t>
  </si>
  <si>
    <t>PEXIMPPOC1GRE</t>
  </si>
  <si>
    <t>EXPRESSION - Impulse - Pockets 1 - PE - M - 10 - Green</t>
  </si>
  <si>
    <t>3760231338446</t>
  </si>
  <si>
    <t>PEXIMPPOC1GRY</t>
  </si>
  <si>
    <t>EXPRESSION - Impulse - Pockets 1 - PE - M - 10 - Grey</t>
  </si>
  <si>
    <t>3760231338538</t>
  </si>
  <si>
    <t>PEXIMPPOC1MIN</t>
  </si>
  <si>
    <t>EXPRESSION - Impulse - Pockets 1 - PE - M - 10 - Mint</t>
  </si>
  <si>
    <t>3760231418209</t>
  </si>
  <si>
    <t>PEXIMPPOC1RED</t>
  </si>
  <si>
    <t>EXPRESSION - Impulse - Pockets 1 - PE - M - 10 - Red</t>
  </si>
  <si>
    <t>3760231338439</t>
  </si>
  <si>
    <t>PEXIMPPOC1VIO</t>
  </si>
  <si>
    <t>EXPRESSION - Impulse - Pockets 1 - PE - M - 10 - Violet</t>
  </si>
  <si>
    <t>3760231338521</t>
  </si>
  <si>
    <t>PEXIMPPOC1WHI</t>
  </si>
  <si>
    <t>EXPRESSION - Impulse - Pockets 1 - PE - M - 10 - White</t>
  </si>
  <si>
    <t>3760231338514</t>
  </si>
  <si>
    <t>PEXIMPPOC1YEL</t>
  </si>
  <si>
    <t>EXPRESSION - Impulse - Pockets 1 - PE - M - 10 - Yellow</t>
  </si>
  <si>
    <t>3760231338453</t>
  </si>
  <si>
    <t>PEXIMPROJL1BLK</t>
  </si>
  <si>
    <t>EXPRESSION - Impulse - Roof Jugs L 1 - PE - L - 10 - Black</t>
  </si>
  <si>
    <t>3760231374260</t>
  </si>
  <si>
    <t>PEXIMPROJL1BLU</t>
  </si>
  <si>
    <t>EXPRESSION - Impulse - Roof Jugs L 1 - PE - L - 10 - Blue</t>
  </si>
  <si>
    <t>3760231374185</t>
  </si>
  <si>
    <t>PEXIMPROJL1FLG</t>
  </si>
  <si>
    <t>EXPRESSION - Impulse - Roof Jugs L 1 - PE - L - 10 - Fluo Green</t>
  </si>
  <si>
    <t>3760231374253</t>
  </si>
  <si>
    <t>PEXIMPROJL1FLO</t>
  </si>
  <si>
    <t>EXPRESSION - Impulse - Roof Jugs L 1 - PE - L - 10 - Fluo Orange</t>
  </si>
  <si>
    <t>3760231374222</t>
  </si>
  <si>
    <t>PEXIMPROJL1FLP</t>
  </si>
  <si>
    <t>EXPRESSION - Impulse - Roof Jugs L 1 - PE - L - 10 - Fluo Pink</t>
  </si>
  <si>
    <t>3760231374239</t>
  </si>
  <si>
    <t>PEXIMPROJL1FLY</t>
  </si>
  <si>
    <t>EXPRESSION - Impulse - Roof Jugs L 1 - PE - L - 10 - Fluo Yellow</t>
  </si>
  <si>
    <t>3760231374246</t>
  </si>
  <si>
    <t>PEXIMPROJL1GRE</t>
  </si>
  <si>
    <t>EXPRESSION - Impulse - Roof Jugs L 1 - PE - L - 10 - Green</t>
  </si>
  <si>
    <t>3760231374208</t>
  </si>
  <si>
    <t>PEXIMPROJL1GRY</t>
  </si>
  <si>
    <t>EXPRESSION - Impulse - Roof Jugs L 1 - PE - L - 10 - Grey</t>
  </si>
  <si>
    <t>3760231374291</t>
  </si>
  <si>
    <t>PEXIMPROJL1MIN</t>
  </si>
  <si>
    <t>EXPRESSION - Impulse - Roof Jugs L 1 - PE - L - 10 - Mint</t>
  </si>
  <si>
    <t>3760231418216</t>
  </si>
  <si>
    <t>PEXIMPROJL1RED</t>
  </si>
  <si>
    <t>EXPRESSION - Impulse - Roof Jugs L 1 - PE - L - 10 - Red</t>
  </si>
  <si>
    <t>3760231374192</t>
  </si>
  <si>
    <t>PEXIMPROJL1VIO</t>
  </si>
  <si>
    <t>EXPRESSION - Impulse - Roof Jugs L 1 - PE - L - 10 - Violet</t>
  </si>
  <si>
    <t>3760231374284</t>
  </si>
  <si>
    <t>PEXIMPROJL1WHI</t>
  </si>
  <si>
    <t>EXPRESSION - Impulse - Roof Jugs L 1 - PE - L - 10 - White</t>
  </si>
  <si>
    <t>3760231374277</t>
  </si>
  <si>
    <t>PEXIMPROJL1YEL</t>
  </si>
  <si>
    <t>EXPRESSION - Impulse - Roof Jugs L 1 - PE - L - 10 - Yellow</t>
  </si>
  <si>
    <t>3760231374215</t>
  </si>
  <si>
    <t>PEXIMPROJL2BLK</t>
  </si>
  <si>
    <t>EXPRESSION - Impulse - Roof Jugs L 2 - PE - L - 10 - Black</t>
  </si>
  <si>
    <t>3760231374383</t>
  </si>
  <si>
    <t>PEXIMPROJL2BLU</t>
  </si>
  <si>
    <t>EXPRESSION - Impulse - Roof Jugs L 2 - PE - L - 10 - Blue</t>
  </si>
  <si>
    <t>3760231374307</t>
  </si>
  <si>
    <t>PEXIMPROJL2FLG</t>
  </si>
  <si>
    <t>EXPRESSION - Impulse - Roof Jugs L 2 - PE - L - 10 - Fluo Green</t>
  </si>
  <si>
    <t>3760231374376</t>
  </si>
  <si>
    <t>PEXIMPROJL2FLO</t>
  </si>
  <si>
    <t>EXPRESSION - Impulse - Roof Jugs L 2 - PE - L - 10 - Fluo Orange</t>
  </si>
  <si>
    <t>3760231374345</t>
  </si>
  <si>
    <t>PEXIMPROJL2FLP</t>
  </si>
  <si>
    <t>EXPRESSION - Impulse - Roof Jugs L 2 - PE - L - 10 - Fluo Pink</t>
  </si>
  <si>
    <t>3760231374352</t>
  </si>
  <si>
    <t>PEXIMPROJL2FLY</t>
  </si>
  <si>
    <t>EXPRESSION - Impulse - Roof Jugs L 2 - PE - L - 10 - Fluo Yellow</t>
  </si>
  <si>
    <t>3760231374369</t>
  </si>
  <si>
    <t>PEXIMPROJL2GRE</t>
  </si>
  <si>
    <t>EXPRESSION - Impulse - Roof Jugs L 2 - PE - L - 10 - Green</t>
  </si>
  <si>
    <t>3760231374321</t>
  </si>
  <si>
    <t>PEXIMPROJL2GRY</t>
  </si>
  <si>
    <t>EXPRESSION - Impulse - Roof Jugs L 2 - PE - L - 10 - Grey</t>
  </si>
  <si>
    <t>3760231374413</t>
  </si>
  <si>
    <t>PEXIMPROJL2MIN</t>
  </si>
  <si>
    <t>EXPRESSION - Impulse - Roof Jugs L 2 - PE - L - 10 - Mint</t>
  </si>
  <si>
    <t>3760231418223</t>
  </si>
  <si>
    <t>PEXIMPROJL2RED</t>
  </si>
  <si>
    <t>EXPRESSION - Impulse - Roof Jugs L 2 - PE - L - 10 - Red</t>
  </si>
  <si>
    <t>3760231374314</t>
  </si>
  <si>
    <t>PEXIMPROJL2VIO</t>
  </si>
  <si>
    <t>EXPRESSION - Impulse - Roof Jugs L 2 - PE - L - 10 - Violet</t>
  </si>
  <si>
    <t>3760231374406</t>
  </si>
  <si>
    <t>PEXIMPROJL2WHI</t>
  </si>
  <si>
    <t>EXPRESSION - Impulse - Roof Jugs L 2 - PE - L - 10 - White</t>
  </si>
  <si>
    <t>3760231374390</t>
  </si>
  <si>
    <t>PEXIMPROJL2YEL</t>
  </si>
  <si>
    <t>EXPRESSION - Impulse - Roof Jugs L 2 - PE - L - 10 - Yellow</t>
  </si>
  <si>
    <t>3760231374338</t>
  </si>
  <si>
    <t>PEXIMPROJXL1BLK</t>
  </si>
  <si>
    <t>EXPRESSION - Impulse - Roof Jugs XL 1 - PE - XL - 5 - Black</t>
  </si>
  <si>
    <t>3760231374505</t>
  </si>
  <si>
    <t>PEXIMPROJXL1BLU</t>
  </si>
  <si>
    <t>EXPRESSION - Impulse - Roof Jugs XL 1 - PE - XL - 5 - Blue</t>
  </si>
  <si>
    <t>3760231374420</t>
  </si>
  <si>
    <t>PEXIMPROJXL1FLG</t>
  </si>
  <si>
    <t>EXPRESSION - Impulse - Roof Jugs XL 1 - PE - XL - 5 - Fluo Green</t>
  </si>
  <si>
    <t>3760231374499</t>
  </si>
  <si>
    <t>PEXIMPROJXL1FLO</t>
  </si>
  <si>
    <t>EXPRESSION - Impulse - Roof Jugs XL 1 - PE - XL - 5 - Fluo Orange</t>
  </si>
  <si>
    <t>3760231374468</t>
  </si>
  <si>
    <t>PEXIMPROJXL1FLP</t>
  </si>
  <si>
    <t>EXPRESSION - Impulse - Roof Jugs XL 1 - PE - XL - 5 - Fluo Pink</t>
  </si>
  <si>
    <t>3760231374475</t>
  </si>
  <si>
    <t>PEXIMPROJXL1FLY</t>
  </si>
  <si>
    <t>EXPRESSION - Impulse - Roof Jugs XL 1 - PE - XL - 5 - Fluo Yellow</t>
  </si>
  <si>
    <t>3760231374482</t>
  </si>
  <si>
    <t>PEXIMPROJXL1GRE</t>
  </si>
  <si>
    <t>EXPRESSION - Impulse - Roof Jugs XL 1 - PE - XL - 5 - Green</t>
  </si>
  <si>
    <t>3760231374444</t>
  </si>
  <si>
    <t>PEXIMPROJXL1GRY</t>
  </si>
  <si>
    <t>EXPRESSION - Impulse - Roof Jugs XL 1 - PE - XL - 5 - Grey</t>
  </si>
  <si>
    <t>3760231374536</t>
  </si>
  <si>
    <t>PEXIMPROJXL1MIN</t>
  </si>
  <si>
    <t>EXPRESSION - Impulse - Roof Jugs XL 1 - PE - XL - 5 - Mint</t>
  </si>
  <si>
    <t>3760231418230</t>
  </si>
  <si>
    <t>PEXIMPROJXL1RED</t>
  </si>
  <si>
    <t>EXPRESSION - Impulse - Roof Jugs XL 1 - PE - XL - 5 - Red</t>
  </si>
  <si>
    <t>3760231374437</t>
  </si>
  <si>
    <t>PEXIMPROJXL1VIO</t>
  </si>
  <si>
    <t>EXPRESSION - Impulse - Roof Jugs XL 1 - PE - XL - 5 - Violet</t>
  </si>
  <si>
    <t>3760231374529</t>
  </si>
  <si>
    <t>PEXIMPROJXL1WHI</t>
  </si>
  <si>
    <t>EXPRESSION - Impulse - Roof Jugs XL 1 - PE - XL - 5 - White</t>
  </si>
  <si>
    <t>3760231374512</t>
  </si>
  <si>
    <t>PEXIMPROJXL1YEL</t>
  </si>
  <si>
    <t>EXPRESSION - Impulse - Roof Jugs XL 1 - PE - XL - 5 - Yellow</t>
  </si>
  <si>
    <t>3760231374451</t>
  </si>
  <si>
    <t>PEXIMPROJXL2BLK</t>
  </si>
  <si>
    <t>EXPRESSION - Impulse - Roof Jugs XL 2 - PE - XL - 5 - Black</t>
  </si>
  <si>
    <t>3760231374628</t>
  </si>
  <si>
    <t>PEXIMPROJXL2BLU</t>
  </si>
  <si>
    <t>EXPRESSION - Impulse - Roof Jugs XL 2 - PE - XL - 5 - Blue</t>
  </si>
  <si>
    <t>3760231374543</t>
  </si>
  <si>
    <t>PEXIMPROJXL2FLG</t>
  </si>
  <si>
    <t>EXPRESSION - Impulse - Roof Jugs XL 2 - PE - XL - 5 - Fluo Green</t>
  </si>
  <si>
    <t>3760231374611</t>
  </si>
  <si>
    <t>PEXIMPROJXL2FLO</t>
  </si>
  <si>
    <t>EXPRESSION - Impulse - Roof Jugs XL 2 - PE - XL - 5 - Fluo Orange</t>
  </si>
  <si>
    <t>3760231374581</t>
  </si>
  <si>
    <t>PEXIMPROJXL2FLP</t>
  </si>
  <si>
    <t>EXPRESSION - Impulse - Roof Jugs XL 2 - PE - XL - 5 - Fluo Pink</t>
  </si>
  <si>
    <t>3760231374598</t>
  </si>
  <si>
    <t>PEXIMPROJXL2FLY</t>
  </si>
  <si>
    <t>EXPRESSION - Impulse - Roof Jugs XL 2 - PE - XL - 5 - Fluo Yellow</t>
  </si>
  <si>
    <t>3760231374604</t>
  </si>
  <si>
    <t>PEXIMPROJXL2GRE</t>
  </si>
  <si>
    <t>EXPRESSION - Impulse - Roof Jugs XL 2 - PE - XL - 5 - Green</t>
  </si>
  <si>
    <t>3760231374567</t>
  </si>
  <si>
    <t>PEXIMPROJXL2GRY</t>
  </si>
  <si>
    <t>EXPRESSION - Impulse - Roof Jugs XL 2 - PE - XL - 5 - Grey</t>
  </si>
  <si>
    <t>3760231374659</t>
  </si>
  <si>
    <t>PEXIMPROJXL2MIN</t>
  </si>
  <si>
    <t>EXPRESSION - Impulse - Roof Jugs XL 2 - PE - XL - 5 - Mint</t>
  </si>
  <si>
    <t>3760231418247</t>
  </si>
  <si>
    <t>PEXIMPROJXL2RED</t>
  </si>
  <si>
    <t>EXPRESSION - Impulse - Roof Jugs XL 2 - PE - XL - 5 - Red</t>
  </si>
  <si>
    <t>3760231374550</t>
  </si>
  <si>
    <t>PEXIMPROJXL2VIO</t>
  </si>
  <si>
    <t>EXPRESSION - Impulse - Roof Jugs XL 2 - PE - XL - 5 - Violet</t>
  </si>
  <si>
    <t>3760231374642</t>
  </si>
  <si>
    <t>PEXIMPROJXL2WHI</t>
  </si>
  <si>
    <t>EXPRESSION - Impulse - Roof Jugs XL 2 - PE - XL - 5 - White</t>
  </si>
  <si>
    <t>3760231374635</t>
  </si>
  <si>
    <t>PEXIMPROJXL2YEL</t>
  </si>
  <si>
    <t>EXPRESSION - Impulse - Roof Jugs XL 2 - PE - XL - 5 - Yellow</t>
  </si>
  <si>
    <t>3760231374574</t>
  </si>
  <si>
    <t>PEXIMPSCR1BLK</t>
  </si>
  <si>
    <t>EXPRESSION - Impulse - Screw Ons 1 - PU - S - 20 - Black</t>
  </si>
  <si>
    <t>3760231339825</t>
  </si>
  <si>
    <t>PEXIMPSCR1BLU</t>
  </si>
  <si>
    <t>EXPRESSION - Impulse - Screw Ons 1 - PU - S - 20 - Blue</t>
  </si>
  <si>
    <t>3760231339740</t>
  </si>
  <si>
    <t>PEXIMPSCR1FLG</t>
  </si>
  <si>
    <t>EXPRESSION - Impulse - Screw Ons 1 - PU - S - 20 - Fluo Green</t>
  </si>
  <si>
    <t>3760231339818</t>
  </si>
  <si>
    <t>PEXIMPSCR1FLO</t>
  </si>
  <si>
    <t>EXPRESSION - Impulse - Screw Ons 1 - PU - S - 20 - Fluo Orange</t>
  </si>
  <si>
    <t>3760231339788</t>
  </si>
  <si>
    <t>PEXIMPSCR1FLP</t>
  </si>
  <si>
    <t>EXPRESSION - Impulse - Screw Ons 1 - PU - S - 20 - Fluo Pink</t>
  </si>
  <si>
    <t>3760231339795</t>
  </si>
  <si>
    <t>PEXIMPSCR1FLY</t>
  </si>
  <si>
    <t>EXPRESSION - Impulse - Screw Ons 1 - PU - S - 20 - Fluo Yellow</t>
  </si>
  <si>
    <t>3760231339801</t>
  </si>
  <si>
    <t>PEXIMPSCR1GRE</t>
  </si>
  <si>
    <t>EXPRESSION - Impulse - Screw Ons 1 - PU - S - 20 - Green</t>
  </si>
  <si>
    <t>3760231339764</t>
  </si>
  <si>
    <t>PEXIMPSCR1GRY</t>
  </si>
  <si>
    <t>EXPRESSION - Impulse - Screw Ons 1 - PU - S - 20 - Grey</t>
  </si>
  <si>
    <t>3760231339856</t>
  </si>
  <si>
    <t>PEXIMPSCR1MIN</t>
  </si>
  <si>
    <t>EXPRESSION - Impulse - Screw Ons 1 - PU - S - 20 - Mint</t>
  </si>
  <si>
    <t>3760231418254</t>
  </si>
  <si>
    <t>PEXIMPSCR1RED</t>
  </si>
  <si>
    <t>EXPRESSION - Impulse - Screw Ons 1 - PU - S - 20 - Red</t>
  </si>
  <si>
    <t>3760231339757</t>
  </si>
  <si>
    <t>PEXIMPSCR1VIO</t>
  </si>
  <si>
    <t>EXPRESSION - Impulse - Screw Ons 1 - PU - S - 20 - Violet</t>
  </si>
  <si>
    <t>3760231339849</t>
  </si>
  <si>
    <t>PEXIMPSCR1WHI</t>
  </si>
  <si>
    <t>EXPRESSION - Impulse - Screw Ons 1 - PU - S - 20 - White</t>
  </si>
  <si>
    <t>3760231339832</t>
  </si>
  <si>
    <t>PEXIMPSCR1YEL</t>
  </si>
  <si>
    <t>EXPRESSION - Impulse - Screw Ons 1 - PU - S - 20 - Yellow</t>
  </si>
  <si>
    <t>3760231339771</t>
  </si>
  <si>
    <t>PEXIMPSCR2BLK</t>
  </si>
  <si>
    <t>EXPRESSION - Impulse - Screw Ons 2 Pockets - PU - S - 10 - Black</t>
  </si>
  <si>
    <t>3760231339948</t>
  </si>
  <si>
    <t>PEXIMPSCR2BLU</t>
  </si>
  <si>
    <t>EXPRESSION - Impulse - Screw Ons 2 Pockets - PU - S - 10 - Blue</t>
  </si>
  <si>
    <t>3760231339863</t>
  </si>
  <si>
    <t>PEXIMPSCR2FLG</t>
  </si>
  <si>
    <t>EXPRESSION - Impulse - Screw Ons 2 Pockets - PU - S - 10 - Fluo Green</t>
  </si>
  <si>
    <t>3760231339931</t>
  </si>
  <si>
    <t>PEXIMPSCR2FLO</t>
  </si>
  <si>
    <t>EXPRESSION - Impulse - Screw Ons 2 Pockets - PU - S - 10 - Fluo Orange</t>
  </si>
  <si>
    <t>3760231339900</t>
  </si>
  <si>
    <t>PEXIMPSCR2FLP</t>
  </si>
  <si>
    <t>EXPRESSION - Impulse - Screw Ons 2 Pockets - PU - S - 10 - Fluo Pink</t>
  </si>
  <si>
    <t>3760231339917</t>
  </si>
  <si>
    <t>PEXIMPSCR2FLY</t>
  </si>
  <si>
    <t>EXPRESSION - Impulse - Screw Ons 2 Pockets - PU - S - 10 - Fluo Yellow</t>
  </si>
  <si>
    <t>3760231339924</t>
  </si>
  <si>
    <t>PEXIMPSCR2GRE</t>
  </si>
  <si>
    <t>EXPRESSION - Impulse - Screw Ons 2 Pockets - PU - S - 10 - Green</t>
  </si>
  <si>
    <t>3760231339887</t>
  </si>
  <si>
    <t>PEXIMPSCR2GRY</t>
  </si>
  <si>
    <t>EXPRESSION - Impulse - Screw Ons 2 Pockets - PU - S - 10 - Grey</t>
  </si>
  <si>
    <t>3760231339979</t>
  </si>
  <si>
    <t>PEXIMPSCR2MIN</t>
  </si>
  <si>
    <t>EXPRESSION - Impulse - Screw Ons 2 Pockets - PU - S - 10 - Mint</t>
  </si>
  <si>
    <t>3760231418261</t>
  </si>
  <si>
    <t>PEXIMPSCR2RED</t>
  </si>
  <si>
    <t>EXPRESSION - Impulse - Screw Ons 2 Pockets - PU - S - 10 - Red</t>
  </si>
  <si>
    <t>3760231339870</t>
  </si>
  <si>
    <t>PEXIMPSCR2VIO</t>
  </si>
  <si>
    <t>EXPRESSION - Impulse - Screw Ons 2 Pockets - PU - S - 10 - Violet</t>
  </si>
  <si>
    <t>3760231339962</t>
  </si>
  <si>
    <t>PEXIMPSCR2WHI</t>
  </si>
  <si>
    <t>EXPRESSION - Impulse - Screw Ons 2 Pockets - PU - S - 10 - White</t>
  </si>
  <si>
    <t>3760231339955</t>
  </si>
  <si>
    <t>PEXIMPSCR2YEL</t>
  </si>
  <si>
    <t>EXPRESSION - Impulse - Screw Ons 2 Pockets - PU - S - 10 - Yellow</t>
  </si>
  <si>
    <t>3760231339894</t>
  </si>
  <si>
    <t>PEXIMPSCR3BLK</t>
  </si>
  <si>
    <t>EXPRESSION - Impulse - Screw Ons 3 - PU - S - 20 - Black</t>
  </si>
  <si>
    <t>3760231356037</t>
  </si>
  <si>
    <t>PEXIMPSCR3BLU</t>
  </si>
  <si>
    <t>EXPRESSION - Impulse - Screw Ons 3 - PU - S - 20 - Blue</t>
  </si>
  <si>
    <t>3760231355955</t>
  </si>
  <si>
    <t>PEXIMPSCR3FLG</t>
  </si>
  <si>
    <t>EXPRESSION - Impulse - Screw Ons 3 - PU - S - 20 - Fluo Green</t>
  </si>
  <si>
    <t>3760231356020</t>
  </si>
  <si>
    <t>PEXIMPSCR3FLO</t>
  </si>
  <si>
    <t>EXPRESSION - Impulse - Screw Ons 3 - PU - S - 20 - Fluo Orange</t>
  </si>
  <si>
    <t>3760231355993</t>
  </si>
  <si>
    <t>PEXIMPSCR3FLP</t>
  </si>
  <si>
    <t>EXPRESSION - Impulse - Screw Ons 3 - PU - S - 20 - Fluo Pink</t>
  </si>
  <si>
    <t>3760231356006</t>
  </si>
  <si>
    <t>PEXIMPSCR3FLY</t>
  </si>
  <si>
    <t>EXPRESSION - Impulse - Screw Ons 3 - PU - S - 20 - Fluo Yellow</t>
  </si>
  <si>
    <t>3760231356013</t>
  </si>
  <si>
    <t>PEXIMPSCR3GRE</t>
  </si>
  <si>
    <t>EXPRESSION - Impulse - Screw Ons 3 - PU - S - 20 - Green</t>
  </si>
  <si>
    <t>3760231355979</t>
  </si>
  <si>
    <t>PEXIMPSCR3GRY</t>
  </si>
  <si>
    <t>EXPRESSION - Impulse - Screw Ons 3 - PU - S - 20 - Grey</t>
  </si>
  <si>
    <t>3760231356068</t>
  </si>
  <si>
    <t>PEXIMPSCR3MIN</t>
  </si>
  <si>
    <t>EXPRESSION - Impulse - Screw Ons 3 - PU - S - 20 - Mint</t>
  </si>
  <si>
    <t>3760231418278</t>
  </si>
  <si>
    <t>PEXIMPSCR3RED</t>
  </si>
  <si>
    <t>EXPRESSION - Impulse - Screw Ons 3 - PU - S - 20 - Red</t>
  </si>
  <si>
    <t>3760231355962</t>
  </si>
  <si>
    <t>PEXIMPSCR3VIO</t>
  </si>
  <si>
    <t>EXPRESSION - Impulse - Screw Ons 3 - PU - S - 20 - Violet</t>
  </si>
  <si>
    <t>3760231356051</t>
  </si>
  <si>
    <t>PEXIMPSCR3WHI</t>
  </si>
  <si>
    <t>EXPRESSION - Impulse - Screw Ons 3 - PU - S - 20 - White</t>
  </si>
  <si>
    <t>3760231356044</t>
  </si>
  <si>
    <t>PEXIMPSCR3YEL</t>
  </si>
  <si>
    <t>EXPRESSION - Impulse - Screw Ons 3 - PU - S - 20 - Yellow</t>
  </si>
  <si>
    <t>3760231355986</t>
  </si>
  <si>
    <t>PEXIMPSLO1BLK</t>
  </si>
  <si>
    <t>EXPRESSION - Impulse - Slopers 1 - PE - L - 5 - Black</t>
  </si>
  <si>
    <t>3760231338620</t>
  </si>
  <si>
    <t>PEXIMPSLO1BLU</t>
  </si>
  <si>
    <t>EXPRESSION - Impulse - Slopers 1 - PE - L - 5 - Blue</t>
  </si>
  <si>
    <t>3760231338545</t>
  </si>
  <si>
    <t>PEXIMPSLO1FLG</t>
  </si>
  <si>
    <t>EXPRESSION - Impulse - Slopers 1 - PE - L - 5 - Fluo Green</t>
  </si>
  <si>
    <t>3760231338613</t>
  </si>
  <si>
    <t>PEXIMPSLO1FLO</t>
  </si>
  <si>
    <t>EXPRESSION - Impulse - Slopers 1 - PE - L - 5 - Fluo Orange</t>
  </si>
  <si>
    <t>3760231338583</t>
  </si>
  <si>
    <t>PEXIMPSLO1FLP</t>
  </si>
  <si>
    <t>EXPRESSION - Impulse - Slopers 1 - PE - L - 5 - Fluo Pink</t>
  </si>
  <si>
    <t>3760231338590</t>
  </si>
  <si>
    <t>PEXIMPSLO1FLY</t>
  </si>
  <si>
    <t>EXPRESSION - Impulse - Slopers 1 - PE - L - 5 - Fluo Yellow</t>
  </si>
  <si>
    <t>3760231338606</t>
  </si>
  <si>
    <t>PEXIMPSLO1GRE</t>
  </si>
  <si>
    <t>EXPRESSION - Impulse - Slopers 1 - PE - L - 5 - Green</t>
  </si>
  <si>
    <t>3760231338569</t>
  </si>
  <si>
    <t>PEXIMPSLO1GRY</t>
  </si>
  <si>
    <t>EXPRESSION - Impulse - Slopers 1 - PE - L - 5 - Grey</t>
  </si>
  <si>
    <t>3760231338651</t>
  </si>
  <si>
    <t>PEXIMPSLO1MIN</t>
  </si>
  <si>
    <t>EXPRESSION - Impulse - Slopers 1 - PE - L - 5 - Mint</t>
  </si>
  <si>
    <t>3760231418285</t>
  </si>
  <si>
    <t>PEXIMPSLO1RED</t>
  </si>
  <si>
    <t>EXPRESSION - Impulse - Slopers 1 - PE - L - 5 - Red</t>
  </si>
  <si>
    <t>3760231338552</t>
  </si>
  <si>
    <t>PEXIMPSLO1VIO</t>
  </si>
  <si>
    <t>EXPRESSION - Impulse - Slopers 1 - PE - L - 5 - Violet</t>
  </si>
  <si>
    <t>3760231338644</t>
  </si>
  <si>
    <t>PEXIMPSLO1WHI</t>
  </si>
  <si>
    <t>EXPRESSION - Impulse - Slopers 1 - PE - L - 5 - White</t>
  </si>
  <si>
    <t>3760231338637</t>
  </si>
  <si>
    <t>PEXIMPSLO1YEL</t>
  </si>
  <si>
    <t>EXPRESSION - Impulse - Slopers 1 - PE - L - 5 - Yellow</t>
  </si>
  <si>
    <t>3760231338576</t>
  </si>
  <si>
    <t>PEXIMPSLO2BLK</t>
  </si>
  <si>
    <t>EXPRESSION - Impulse - Slopers 2 - PE - XL - 5 - Black</t>
  </si>
  <si>
    <t>3760231338743</t>
  </si>
  <si>
    <t>PEXIMPSLO2BLU</t>
  </si>
  <si>
    <t>EXPRESSION - Impulse - Slopers 2 - PE - XL - 5 - Blue</t>
  </si>
  <si>
    <t>3760231338668</t>
  </si>
  <si>
    <t>PEXIMPSLO2FLG</t>
  </si>
  <si>
    <t>EXPRESSION - Impulse - Slopers 2 - PE - XL - 5 - Fluo Green</t>
  </si>
  <si>
    <t>3760231338736</t>
  </si>
  <si>
    <t>PEXIMPSLO2FLO</t>
  </si>
  <si>
    <t>EXPRESSION - Impulse - Slopers 2 - PE - XL - 5 - Fluo Orange</t>
  </si>
  <si>
    <t>3760231338705</t>
  </si>
  <si>
    <t>PEXIMPSLO2FLP</t>
  </si>
  <si>
    <t>EXPRESSION - Impulse - Slopers 2 - PE - XL - 5 - Fluo Pink</t>
  </si>
  <si>
    <t>3760231338712</t>
  </si>
  <si>
    <t>PEXIMPSLO2FLY</t>
  </si>
  <si>
    <t>EXPRESSION - Impulse - Slopers 2 - PE - XL - 5 - Fluo Yellow</t>
  </si>
  <si>
    <t>3760231338729</t>
  </si>
  <si>
    <t>PEXIMPSLO2GRE</t>
  </si>
  <si>
    <t>EXPRESSION - Impulse - Slopers 2 - PE - XL - 5 - Green</t>
  </si>
  <si>
    <t>3760231338682</t>
  </si>
  <si>
    <t>PEXIMPSLO2GRY</t>
  </si>
  <si>
    <t>EXPRESSION - Impulse - Slopers 2 - PE - XL - 5 - Grey</t>
  </si>
  <si>
    <t>3760231338774</t>
  </si>
  <si>
    <t>PEXIMPSLO2MIN</t>
  </si>
  <si>
    <t>EXPRESSION - Impulse - Slopers 2 - PE - XL - 5 - Mint</t>
  </si>
  <si>
    <t>3760231418292</t>
  </si>
  <si>
    <t>PEXIMPSLO2RED</t>
  </si>
  <si>
    <t>EXPRESSION - Impulse - Slopers 2 - PE - XL - 5 - Red</t>
  </si>
  <si>
    <t>3760231338675</t>
  </si>
  <si>
    <t>PEXIMPSLO2VIO</t>
  </si>
  <si>
    <t>EXPRESSION - Impulse - Slopers 2 - PE - XL - 5 - Violet</t>
  </si>
  <si>
    <t>3760231338767</t>
  </si>
  <si>
    <t>PEXIMPSLO2WHI</t>
  </si>
  <si>
    <t>EXPRESSION - Impulse - Slopers 2 - PE - XL - 5 - White</t>
  </si>
  <si>
    <t>3760231338750</t>
  </si>
  <si>
    <t>PEXIMPSLO2YEL</t>
  </si>
  <si>
    <t>EXPRESSION - Impulse - Slopers 2 - PE - XL - 5 - Yellow</t>
  </si>
  <si>
    <t>3760231338699</t>
  </si>
  <si>
    <t>PEXIMPVO1BLK</t>
  </si>
  <si>
    <t>EXPRESSION - Impulse - Volume 1 - PU - 3XL - 1 - Black</t>
  </si>
  <si>
    <t>3760231356396</t>
  </si>
  <si>
    <t>PEXIMPVO1BLU</t>
  </si>
  <si>
    <t>EXPRESSION - Impulse - Volume 1 - PU - 3XL - 1 - Blue</t>
  </si>
  <si>
    <t>3760231356310</t>
  </si>
  <si>
    <t>PEXIMPVO1FLG</t>
  </si>
  <si>
    <t>EXPRESSION - Impulse - Volume 1 - PU - 3XL - 1 - Fluo Green</t>
  </si>
  <si>
    <t>3760231356389</t>
  </si>
  <si>
    <t>PEXIMPVO1FLO</t>
  </si>
  <si>
    <t>EXPRESSION - Impulse - Volume 1 - PU - 3XL - 1 - Fluo Orange</t>
  </si>
  <si>
    <t>3760231356358</t>
  </si>
  <si>
    <t>PEXIMPVO1FLP</t>
  </si>
  <si>
    <t>EXPRESSION - Impulse - Volume 1 - PU - 3XL - 1 - Fluo Pink</t>
  </si>
  <si>
    <t>3760231356365</t>
  </si>
  <si>
    <t>PEXIMPVO1FLY</t>
  </si>
  <si>
    <t>EXPRESSION - Impulse - Volume 1 - PU - 3XL - 1 - Fluo Yellow</t>
  </si>
  <si>
    <t>3760231356372</t>
  </si>
  <si>
    <t>PEXIMPVO1GRE</t>
  </si>
  <si>
    <t>EXPRESSION - Impulse - Volume 1 - PU - 3XL - 1 - Green</t>
  </si>
  <si>
    <t>3760231356334</t>
  </si>
  <si>
    <t>PEXIMPVO1GRY</t>
  </si>
  <si>
    <t>EXPRESSION - Impulse - Volume 1 - PU - 3XL - 1 - Grey</t>
  </si>
  <si>
    <t>3760231356426</t>
  </si>
  <si>
    <t>PEXIMPVO1MIN</t>
  </si>
  <si>
    <t>EXPRESSION - Impulse - Volume 1 - PU - 3XL - 1 - Mint</t>
  </si>
  <si>
    <t>3760231418308</t>
  </si>
  <si>
    <t>PEXIMPVO1RED</t>
  </si>
  <si>
    <t>EXPRESSION - Impulse - Volume 1 - PU - 3XL - 1 - Red</t>
  </si>
  <si>
    <t>3760231356327</t>
  </si>
  <si>
    <t>PEXIMPVO1VIO</t>
  </si>
  <si>
    <t>EXPRESSION - Impulse - Volume 1 - PU - 3XL - 1 - Violet</t>
  </si>
  <si>
    <t>3760231356419</t>
  </si>
  <si>
    <t>PEXIMPVO1WHI</t>
  </si>
  <si>
    <t>EXPRESSION - Impulse - Volume 1 - PU - 3XL - 1 - White</t>
  </si>
  <si>
    <t>3760231356402</t>
  </si>
  <si>
    <t>PEXIMPVO1YEL</t>
  </si>
  <si>
    <t>EXPRESSION - Impulse - Volume 1 - PU - 3XL - 1 - Yellow</t>
  </si>
  <si>
    <t>3760231356341</t>
  </si>
  <si>
    <t>PEXIMPVO2BLK</t>
  </si>
  <si>
    <t>EXPRESSION - Impulse - Volume 2 - PU - 3XL - 1 - Black</t>
  </si>
  <si>
    <t>3760231356518</t>
  </si>
  <si>
    <t>PEXIMPVO2BLU</t>
  </si>
  <si>
    <t>EXPRESSION - Impulse - Volume 2 - PU - 3XL - 1 - Blue</t>
  </si>
  <si>
    <t>3760231356433</t>
  </si>
  <si>
    <t>PEXIMPVO2FLG</t>
  </si>
  <si>
    <t>EXPRESSION - Impulse - Volume 2 - PU - 3XL - 1 - Fluo Green</t>
  </si>
  <si>
    <t>3760231356501</t>
  </si>
  <si>
    <t>PEXIMPVO2FLO</t>
  </si>
  <si>
    <t>EXPRESSION - Impulse - Volume 2 - PU - 3XL - 1 - Fluo Orange</t>
  </si>
  <si>
    <t>3760231356471</t>
  </si>
  <si>
    <t>PEXIMPVO2FLP</t>
  </si>
  <si>
    <t>EXPRESSION - Impulse - Volume 2 - PU - 3XL - 1 - Fluo Pink</t>
  </si>
  <si>
    <t>3760231356488</t>
  </si>
  <si>
    <t>PEXIMPVO2FLY</t>
  </si>
  <si>
    <t>EXPRESSION - Impulse - Volume 2 - PU - 3XL - 1 - Fluo Yellow</t>
  </si>
  <si>
    <t>3760231356495</t>
  </si>
  <si>
    <t>PEXIMPVO2GRE</t>
  </si>
  <si>
    <t>EXPRESSION - Impulse - Volume 2 - PU - 3XL - 1 - Green</t>
  </si>
  <si>
    <t>3760231356457</t>
  </si>
  <si>
    <t>PEXIMPVO2GRY</t>
  </si>
  <si>
    <t>EXPRESSION - Impulse - Volume 2 - PU - 3XL - 1 - Grey</t>
  </si>
  <si>
    <t>3760231356549</t>
  </si>
  <si>
    <t>PEXIMPVO2MIN</t>
  </si>
  <si>
    <t>EXPRESSION - Impulse - Volume 2 - PU - 3XL - 1 - Mint</t>
  </si>
  <si>
    <t>3760231418315</t>
  </si>
  <si>
    <t>PEXIMPVO2RED</t>
  </si>
  <si>
    <t>EXPRESSION - Impulse - Volume 2 - PU - 3XL - 1 - Red</t>
  </si>
  <si>
    <t>3760231356440</t>
  </si>
  <si>
    <t>PEXIMPVO2VIO</t>
  </si>
  <si>
    <t>EXPRESSION - Impulse - Volume 2 - PU - 3XL - 1 - Violet</t>
  </si>
  <si>
    <t>3760231356532</t>
  </si>
  <si>
    <t>PEXIMPVO2WHI</t>
  </si>
  <si>
    <t>EXPRESSION - Impulse - Volume 2 - PU - 3XL - 1 - White</t>
  </si>
  <si>
    <t>3760231356525</t>
  </si>
  <si>
    <t>PEXIMPVO2YEL</t>
  </si>
  <si>
    <t>EXPRESSION - Impulse - Volume 2 - PU - 3XL - 1 - Yellow</t>
  </si>
  <si>
    <t>3760231356464</t>
  </si>
  <si>
    <t>PEXIMPXXL1BLK</t>
  </si>
  <si>
    <t>EXPRESSION - Impulse - XXL 1 - PE - XXL - 1 - Black</t>
  </si>
  <si>
    <t>3760231338866</t>
  </si>
  <si>
    <t>PEXIMPXXL1BLU</t>
  </si>
  <si>
    <t>EXPRESSION - Impulse - XXL 1 - PE - XXL - 1 - Blue</t>
  </si>
  <si>
    <t>3760231338781</t>
  </si>
  <si>
    <t>PEXIMPXXL1FLG</t>
  </si>
  <si>
    <t>EXPRESSION - Impulse - XXL 1 - PE - XXL - 1 - Fluo Green</t>
  </si>
  <si>
    <t>3760231338859</t>
  </si>
  <si>
    <t>PEXIMPXXL1FLO</t>
  </si>
  <si>
    <t>EXPRESSION - Impulse - XXL 1 - PE - XXL - 1 - Fluo Orange</t>
  </si>
  <si>
    <t>3760231338828</t>
  </si>
  <si>
    <t>PEXIMPXXL1FLP</t>
  </si>
  <si>
    <t>EXPRESSION - Impulse - XXL 1 - PE - XXL - 1 - Fluo Pink</t>
  </si>
  <si>
    <t>3760231338835</t>
  </si>
  <si>
    <t>PEXIMPXXL1FLY</t>
  </si>
  <si>
    <t>EXPRESSION - Impulse - XXL 1 - PE - XXL - 1 - Fluo Yellow</t>
  </si>
  <si>
    <t>3760231338842</t>
  </si>
  <si>
    <t>PEXIMPXXL1GRE</t>
  </si>
  <si>
    <t>EXPRESSION - Impulse - XXL 1 - PE - XXL - 1 - Green</t>
  </si>
  <si>
    <t>3760231338804</t>
  </si>
  <si>
    <t>PEXIMPXXL1GRY</t>
  </si>
  <si>
    <t>EXPRESSION - Impulse - XXL 1 - PE - XXL - 1 - Grey</t>
  </si>
  <si>
    <t>3760231338897</t>
  </si>
  <si>
    <t>PEXIMPXXL1MIN</t>
  </si>
  <si>
    <t>EXPRESSION - Impulse - XXL 1 - PE - XXL - 1 - Mint</t>
  </si>
  <si>
    <t>3760231418322</t>
  </si>
  <si>
    <t>PEXIMPXXL1RED</t>
  </si>
  <si>
    <t>EXPRESSION - Impulse - XXL 1 - PE - XXL - 1 - Red</t>
  </si>
  <si>
    <t>3760231338798</t>
  </si>
  <si>
    <t>PEXIMPXXL1VIO</t>
  </si>
  <si>
    <t>EXPRESSION - Impulse - XXL 1 - PE - XXL - 1 - Violet</t>
  </si>
  <si>
    <t>3760231338880</t>
  </si>
  <si>
    <t>PEXIMPXXL1WHI</t>
  </si>
  <si>
    <t>EXPRESSION - Impulse - XXL 1 - PE - XXL - 1 - White</t>
  </si>
  <si>
    <t>3760231338873</t>
  </si>
  <si>
    <t>PEXIMPXXL1YEL</t>
  </si>
  <si>
    <t>EXPRESSION - Impulse - XXL 1 - PE - XXL - 1 - Yellow</t>
  </si>
  <si>
    <t>3760231338811</t>
  </si>
  <si>
    <t>PEXIMPXXL2BLK</t>
  </si>
  <si>
    <t>EXPRESSION - Impulse - XXL 2 - PE - XXL - 1 - Black</t>
  </si>
  <si>
    <t>3760231338989</t>
  </si>
  <si>
    <t>PEXIMPXXL2BLU</t>
  </si>
  <si>
    <t>EXPRESSION - Impulse - XXL 2 - PE - XXL - 1 - Blue</t>
  </si>
  <si>
    <t>3760231338903</t>
  </si>
  <si>
    <t>PEXIMPXXL2FLG</t>
  </si>
  <si>
    <t>EXPRESSION - Impulse - XXL 2 - PE - XXL - 1 - Fluo Green</t>
  </si>
  <si>
    <t>3760231338972</t>
  </si>
  <si>
    <t>PEXIMPXXL2FLO</t>
  </si>
  <si>
    <t>EXPRESSION - Impulse - XXL 2 - PE - XXL - 1 - Fluo Orange</t>
  </si>
  <si>
    <t>3760231338941</t>
  </si>
  <si>
    <t>PEXIMPXXL2FLP</t>
  </si>
  <si>
    <t>EXPRESSION - Impulse - XXL 2 - PE - XXL - 1 - Fluo Pink</t>
  </si>
  <si>
    <t>3760231338958</t>
  </si>
  <si>
    <t>PEXIMPXXL2FLY</t>
  </si>
  <si>
    <t>EXPRESSION - Impulse - XXL 2 - PE - XXL - 1 - Fluo Yellow</t>
  </si>
  <si>
    <t>3760231338965</t>
  </si>
  <si>
    <t>PEXIMPXXL2GRE</t>
  </si>
  <si>
    <t>EXPRESSION - Impulse - XXL 2 - PE - XXL - 1 - Green</t>
  </si>
  <si>
    <t>3760231338927</t>
  </si>
  <si>
    <t>PEXIMPXXL2GRY</t>
  </si>
  <si>
    <t>EXPRESSION - Impulse - XXL 2 - PE - XXL - 1 - Grey</t>
  </si>
  <si>
    <t>3760231339016</t>
  </si>
  <si>
    <t>PEXIMPXXL2MIN</t>
  </si>
  <si>
    <t>EXPRESSION - Impulse - XXL 2 - PE - XXL - 1 - Mint</t>
  </si>
  <si>
    <t>3760231418339</t>
  </si>
  <si>
    <t>PEXIMPXXL2RED</t>
  </si>
  <si>
    <t>EXPRESSION - Impulse - XXL 2 - PE - XXL - 1 - Red</t>
  </si>
  <si>
    <t>3760231338910</t>
  </si>
  <si>
    <t>PEXIMPXXL2VIO</t>
  </si>
  <si>
    <t>EXPRESSION - Impulse - XXL 2 - PE - XXL - 1 - Violet</t>
  </si>
  <si>
    <t>3760231339009</t>
  </si>
  <si>
    <t>PEXIMPXXL2WHI</t>
  </si>
  <si>
    <t>EXPRESSION - Impulse - XXL 2 - PE - XXL - 1 - White</t>
  </si>
  <si>
    <t>3760231338996</t>
  </si>
  <si>
    <t>PEXIMPXXL2YEL</t>
  </si>
  <si>
    <t>EXPRESSION - Impulse - XXL 2 - PE - XXL - 1 - Yellow</t>
  </si>
  <si>
    <t>3760231338934</t>
  </si>
  <si>
    <t>PEXIMPXXL3BLK</t>
  </si>
  <si>
    <t>EXPRESSION - Impulse - XXL 3 - PE - XXL - 1 - Black</t>
  </si>
  <si>
    <t>3760231339108</t>
  </si>
  <si>
    <t>PEXIMPXXL3BLU</t>
  </si>
  <si>
    <t>EXPRESSION - Impulse - XXL 3 - PE - XXL - 1 - Blue</t>
  </si>
  <si>
    <t>3760231339023</t>
  </si>
  <si>
    <t>PEXIMPXXL3FLG</t>
  </si>
  <si>
    <t>EXPRESSION - Impulse - XXL 3 - PE - XXL - 1 - Fluo Green</t>
  </si>
  <si>
    <t>3760231339092</t>
  </si>
  <si>
    <t>PEXIMPXXL3FLO</t>
  </si>
  <si>
    <t>EXPRESSION - Impulse - XXL 3 - PE - XXL - 1 - Fluo Orange</t>
  </si>
  <si>
    <t>3760231339061</t>
  </si>
  <si>
    <t>PEXIMPXXL3FLP</t>
  </si>
  <si>
    <t>EXPRESSION - Impulse - XXL 3 - PE - XXL - 1 - Fluo Pink</t>
  </si>
  <si>
    <t>3760231339078</t>
  </si>
  <si>
    <t>PEXIMPXXL3FLY</t>
  </si>
  <si>
    <t>EXPRESSION - Impulse - XXL 3 - PE - XXL - 1 - Fluo Yellow</t>
  </si>
  <si>
    <t>3760231339085</t>
  </si>
  <si>
    <t>PEXIMPXXL3GRE</t>
  </si>
  <si>
    <t>EXPRESSION - Impulse - XXL 3 - PE - XXL - 1 - Green</t>
  </si>
  <si>
    <t>3760231339047</t>
  </si>
  <si>
    <t>PEXIMPXXL3GRY</t>
  </si>
  <si>
    <t>EXPRESSION - Impulse - XXL 3 - PE - XXL - 1 - Grey</t>
  </si>
  <si>
    <t>3760231339139</t>
  </si>
  <si>
    <t>PEXIMPXXL3MIN</t>
  </si>
  <si>
    <t>EXPRESSION - Impulse - XXL 3 - PE - XXL - 1 - Mint</t>
  </si>
  <si>
    <t>3760231418346</t>
  </si>
  <si>
    <t>PEXIMPXXL3RED</t>
  </si>
  <si>
    <t>EXPRESSION - Impulse - XXL 3 - PE - XXL - 1 - Red</t>
  </si>
  <si>
    <t>3760231339030</t>
  </si>
  <si>
    <t>PEXIMPXXL3VIO</t>
  </si>
  <si>
    <t>EXPRESSION - Impulse - XXL 3 - PE - XXL - 1 - Violet</t>
  </si>
  <si>
    <t>3760231339122</t>
  </si>
  <si>
    <t>PEXIMPXXL3WHI</t>
  </si>
  <si>
    <t>EXPRESSION - Impulse - XXL 3 - PE - XXL - 1 - White</t>
  </si>
  <si>
    <t>3760231339115</t>
  </si>
  <si>
    <t>PEXIMPXXL3YEL</t>
  </si>
  <si>
    <t>EXPRESSION - Impulse - XXL 3 - PE - XXL - 1 - Yellow</t>
  </si>
  <si>
    <t>3760231339054</t>
  </si>
  <si>
    <t>PEXLIBR1BLK</t>
  </si>
  <si>
    <t>EXPRESSION - Lines - Bridges 1 - PE - L/XL - 5 - Black</t>
  </si>
  <si>
    <t>3760231332758</t>
  </si>
  <si>
    <t>PEXLIBR1BLU</t>
  </si>
  <si>
    <t>EXPRESSION - Lines - Bridges 1 - PE - L/XL - 5 - Blue</t>
  </si>
  <si>
    <t>3760231332680</t>
  </si>
  <si>
    <t>PEXLIBR1FLG</t>
  </si>
  <si>
    <t>EXPRESSION - Lines - Bridges 1 - PE - L/XL - 5 - Fluo Green</t>
  </si>
  <si>
    <t>3760231332666</t>
  </si>
  <si>
    <t>PEXLIBR1FLO</t>
  </si>
  <si>
    <t>EXPRESSION - Lines - Bridges 1 - PE - L/XL - 5 - Fluo Orange</t>
  </si>
  <si>
    <t>3760231332642</t>
  </si>
  <si>
    <t>PEXLIBR1FLP</t>
  </si>
  <si>
    <t>EXPRESSION - Lines - Bridges 1 - PE - L/XL - 5 - Fluo Pink</t>
  </si>
  <si>
    <t>3760231332659</t>
  </si>
  <si>
    <t>PEXLIBR1FLY</t>
  </si>
  <si>
    <t>EXPRESSION - Lines - Bridges 1 - PE - L/XL - 5 - Fluo Yellow</t>
  </si>
  <si>
    <t>3760231332673</t>
  </si>
  <si>
    <t>PEXLIBR1GRE</t>
  </si>
  <si>
    <t>EXPRESSION - Lines - Bridges 1 - PE - L/XL - 5 - Green</t>
  </si>
  <si>
    <t>3760231332703</t>
  </si>
  <si>
    <t>PEXLIBR1GRY</t>
  </si>
  <si>
    <t>EXPRESSION - Lines - Bridges 1 - PE - L/XL - 5 - Grey</t>
  </si>
  <si>
    <t>3760231332734</t>
  </si>
  <si>
    <t>PEXLIBR1MIN</t>
  </si>
  <si>
    <t>EXPRESSION - Lines - Bridges 1 - PE - L/XL - 5 - Mint</t>
  </si>
  <si>
    <t>3760231418353</t>
  </si>
  <si>
    <t>PEXLIBR1RED</t>
  </si>
  <si>
    <t>EXPRESSION - Lines - Bridges 1 - PE - L/XL - 5 - Red</t>
  </si>
  <si>
    <t>3760231332697</t>
  </si>
  <si>
    <t>PEXLIBR1VIO</t>
  </si>
  <si>
    <t>EXPRESSION - Lines - Bridges 1 - PE - L/XL - 5 - Violet</t>
  </si>
  <si>
    <t>3760231332727</t>
  </si>
  <si>
    <t>PEXLIBR1WHI</t>
  </si>
  <si>
    <t>EXPRESSION - Lines - Bridges 1 - PE - L/XL - 5 - White</t>
  </si>
  <si>
    <t>3760231332741</t>
  </si>
  <si>
    <t>PEXLIBR1YEL</t>
  </si>
  <si>
    <t>EXPRESSION - Lines - Bridges 1 - PE - L/XL - 5 - Yellow</t>
  </si>
  <si>
    <t>3760231332710</t>
  </si>
  <si>
    <t>PEXLIJU1BLK</t>
  </si>
  <si>
    <t>EXPRESSION - Lines - Jugs 1 - PE - M - 10 - Black</t>
  </si>
  <si>
    <t>3760231332390</t>
  </si>
  <si>
    <t>PEXLIJU1BLU</t>
  </si>
  <si>
    <t>EXPRESSION - Lines - Jugs 1 - PE - M - 10 - Blue</t>
  </si>
  <si>
    <t>3760231332321</t>
  </si>
  <si>
    <t>PEXLIJU1FLG</t>
  </si>
  <si>
    <t>EXPRESSION - Lines - Jugs 1 - PE - M - 10 - Fluo Green</t>
  </si>
  <si>
    <t>3760231332307</t>
  </si>
  <si>
    <t>PEXLIJU1FLO</t>
  </si>
  <si>
    <t>EXPRESSION - Lines - Jugs 1 - PE - M - 10 - Fluo Orange</t>
  </si>
  <si>
    <t>3760231332284</t>
  </si>
  <si>
    <t>PEXLIJU1FLP</t>
  </si>
  <si>
    <t>EXPRESSION - Lines - Jugs 1 - PE - M - 10 - Fluo Pink</t>
  </si>
  <si>
    <t>3760231332291</t>
  </si>
  <si>
    <t>PEXLIJU1FLY</t>
  </si>
  <si>
    <t>EXPRESSION - Lines - Jugs 1 - PE - M - 10 - Fluo Yellow</t>
  </si>
  <si>
    <t>3760231332314</t>
  </si>
  <si>
    <t>PEXLIJU1GRE</t>
  </si>
  <si>
    <t>EXPRESSION - Lines - Jugs 1 - PE - M - 10 - Green</t>
  </si>
  <si>
    <t>3760231332345</t>
  </si>
  <si>
    <t>PEXLIJU1GRY</t>
  </si>
  <si>
    <t>EXPRESSION - Lines - Jugs 1 - PE - M - 10 - Grey</t>
  </si>
  <si>
    <t>3760231332376</t>
  </si>
  <si>
    <t>PEXLIJU1MIN</t>
  </si>
  <si>
    <t>EXPRESSION - Lines - Jugs 1 - PE - M - 10 - Mint</t>
  </si>
  <si>
    <t>3760231418360</t>
  </si>
  <si>
    <t>PEXLIJU1RED</t>
  </si>
  <si>
    <t>EXPRESSION - Lines - Jugs 1 - PE - M - 10 - Red</t>
  </si>
  <si>
    <t>3760231332338</t>
  </si>
  <si>
    <t>PEXLIJU1VIO</t>
  </si>
  <si>
    <t>EXPRESSION - Lines - Jugs 1 - PE - M - 10 - Violet</t>
  </si>
  <si>
    <t>3760231332369</t>
  </si>
  <si>
    <t>PEXLIJU1WHI</t>
  </si>
  <si>
    <t>EXPRESSION - Lines - Jugs 1 - PE - M - 10 - White</t>
  </si>
  <si>
    <t>3760231332383</t>
  </si>
  <si>
    <t>PEXLIJU1YEL</t>
  </si>
  <si>
    <t>EXPRESSION - Lines - Jugs 1 - PE - M - 10 - Yellow</t>
  </si>
  <si>
    <t>3760231332352</t>
  </si>
  <si>
    <t>PEXLIJU2BLK</t>
  </si>
  <si>
    <t>EXPRESSION - Lines - Jugs 2 - PE - M - 10 - Black</t>
  </si>
  <si>
    <t>3760231332512</t>
  </si>
  <si>
    <t>PEXLIJU2BLU</t>
  </si>
  <si>
    <t>EXPRESSION - Lines - Jugs 2 - PE - M - 10 - Blue</t>
  </si>
  <si>
    <t>3760231332444</t>
  </si>
  <si>
    <t>PEXLIJU2FLG</t>
  </si>
  <si>
    <t>EXPRESSION - Lines - Jugs 2 - PE - M - 10 - Fluo Green</t>
  </si>
  <si>
    <t>3760231332420</t>
  </si>
  <si>
    <t>PEXLIJU2FLO</t>
  </si>
  <si>
    <t>EXPRESSION - Lines - Jugs 2 - PE - M - 10 - Fluo Orange</t>
  </si>
  <si>
    <t>3760231332406</t>
  </si>
  <si>
    <t>PEXLIJU2FLP</t>
  </si>
  <si>
    <t>EXPRESSION - Lines - Jugs 2 - PE - M - 10 - Fluo Pink</t>
  </si>
  <si>
    <t>3760231332413</t>
  </si>
  <si>
    <t>PEXLIJU2FLY</t>
  </si>
  <si>
    <t>EXPRESSION - Lines - Jugs 2 - PE - M - 10 - Fluo Yellow</t>
  </si>
  <si>
    <t>3760231332437</t>
  </si>
  <si>
    <t>PEXLIJU2GRE</t>
  </si>
  <si>
    <t>EXPRESSION - Lines - Jugs 2 - PE - M - 10 - Green</t>
  </si>
  <si>
    <t>3760231332468</t>
  </si>
  <si>
    <t>PEXLIJU2GRY</t>
  </si>
  <si>
    <t>EXPRESSION - Lines - Jugs 2 - PE - M - 10 - Grey</t>
  </si>
  <si>
    <t>3760231332499</t>
  </si>
  <si>
    <t>PEXLIJU2MIN</t>
  </si>
  <si>
    <t>EXPRESSION - Lines - Jugs 2 - PE - M - 10 - Mint</t>
  </si>
  <si>
    <t>3760231418377</t>
  </si>
  <si>
    <t>PEXLIJU2RED</t>
  </si>
  <si>
    <t>EXPRESSION - Lines - Jugs 2 - PE - M - 10 - Red</t>
  </si>
  <si>
    <t>3760231332451</t>
  </si>
  <si>
    <t>PEXLIJU2VIO</t>
  </si>
  <si>
    <t>EXPRESSION - Lines - Jugs 2 - PE - M - 10 - Violet</t>
  </si>
  <si>
    <t>3760231332482</t>
  </si>
  <si>
    <t>PEXLIJU2WHI</t>
  </si>
  <si>
    <t>EXPRESSION - Lines - Jugs 2 - PE - M - 10 - White</t>
  </si>
  <si>
    <t>3760231332505</t>
  </si>
  <si>
    <t>PEXLIJU2YEL</t>
  </si>
  <si>
    <t>EXPRESSION - Lines - Jugs 2 - PE - M - 10 - Yellow</t>
  </si>
  <si>
    <t>3760231332475</t>
  </si>
  <si>
    <t>PEXLIMIPA1BLK</t>
  </si>
  <si>
    <t>EXPRESSION - Lines - Mini Pack (Préhensions variées) - PE - M/L - 15 - Black</t>
  </si>
  <si>
    <t>3760231350912</t>
  </si>
  <si>
    <t>PEXLIMIPA1BLU</t>
  </si>
  <si>
    <t>EXPRESSION - Lines - Mini Pack (Préhensions variées) - PE - M/L - 15 - Blue</t>
  </si>
  <si>
    <t>3760231350837</t>
  </si>
  <si>
    <t>PEXLIMIPA1FLG</t>
  </si>
  <si>
    <t>EXPRESSION - Lines - Mini Pack (Préhensions variées) - PE - M/L - 15 - Fluo Green</t>
  </si>
  <si>
    <t>3760231350905</t>
  </si>
  <si>
    <t>PEXLIMIPA1FLO</t>
  </si>
  <si>
    <t>EXPRESSION - Lines - Mini Pack (Préhensions variées) - PE - M/L - 15 - Fluo Orange</t>
  </si>
  <si>
    <t>3760231350875</t>
  </si>
  <si>
    <t>PEXLIMIPA1FLP</t>
  </si>
  <si>
    <t>EXPRESSION - Lines - Mini Pack (Préhensions variées) - PE - M/L - 15 - Fluo Pink</t>
  </si>
  <si>
    <t>3760231350882</t>
  </si>
  <si>
    <t>PEXLIMIPA1FLY</t>
  </si>
  <si>
    <t>EXPRESSION - Lines - Mini Pack (Préhensions variées) - PE - M/L - 15 - Fluo Yellow</t>
  </si>
  <si>
    <t>3760231350899</t>
  </si>
  <si>
    <t>PEXLIMIPA1GRE</t>
  </si>
  <si>
    <t>EXPRESSION - Lines - Mini Pack (Préhensions variées) - PE - M/L - 15 - Green</t>
  </si>
  <si>
    <t>3760231350851</t>
  </si>
  <si>
    <t>PEXLIMIPA1GRY</t>
  </si>
  <si>
    <t>EXPRESSION - Lines - Mini Pack (Préhensions variées) - PE - M/L - 15 - Grey</t>
  </si>
  <si>
    <t>3760231350943</t>
  </si>
  <si>
    <t>PEXLIMIPA1MIN</t>
  </si>
  <si>
    <t>EXPRESSION - Lines - Mini Pack (Préhensions variées) - PE - M/L - 15 - Mint</t>
  </si>
  <si>
    <t>3760231418384</t>
  </si>
  <si>
    <t>PEXLIMIPA1RED</t>
  </si>
  <si>
    <t>EXPRESSION - Lines - Mini Pack (Préhensions variées) - PE - M/L - 15 - Red</t>
  </si>
  <si>
    <t>3760231350844</t>
  </si>
  <si>
    <t>PEXLIMIPA1VIO</t>
  </si>
  <si>
    <t>EXPRESSION - Lines - Mini Pack (Préhensions variées) - PE - M/L - 15 - Violet</t>
  </si>
  <si>
    <t>3760231350936</t>
  </si>
  <si>
    <t>PEXLIMIPA1WHI</t>
  </si>
  <si>
    <t>EXPRESSION - Lines - Mini Pack (Préhensions variées) - PE - M/L - 15 - White</t>
  </si>
  <si>
    <t>3760231350929</t>
  </si>
  <si>
    <t>PEXLIMIPA1YEL</t>
  </si>
  <si>
    <t>EXPRESSION - Lines - Mini Pack (Préhensions variées) - PE - M/L - 15 - Yellow</t>
  </si>
  <si>
    <t>3760231350868</t>
  </si>
  <si>
    <t>PEXLIMJ1BLK</t>
  </si>
  <si>
    <t>EXPRESSION - Lines - Mini Jugs 1 - PE - M - 10 - Black</t>
  </si>
  <si>
    <t>3760231332277</t>
  </si>
  <si>
    <t>PEXLIMJ1BLU</t>
  </si>
  <si>
    <t>EXPRESSION - Lines - Mini Jugs 1 - PE - M - 10 - Blue</t>
  </si>
  <si>
    <t>3760231332208</t>
  </si>
  <si>
    <t>PEXLIMJ1FLG</t>
  </si>
  <si>
    <t>EXPRESSION - Lines - Mini Jugs 1 - PE - M - 10 - Fluo Green</t>
  </si>
  <si>
    <t>3760231332185</t>
  </si>
  <si>
    <t>PEXLIMJ1FLO</t>
  </si>
  <si>
    <t>EXPRESSION - Lines - Mini Jugs 1 - PE - M - 10 - Fluo Orange</t>
  </si>
  <si>
    <t>3760231332161</t>
  </si>
  <si>
    <t>PEXLIMJ1FLP</t>
  </si>
  <si>
    <t>EXPRESSION - Lines - Mini Jugs 1 - PE - M - 10 - Fluo Pink</t>
  </si>
  <si>
    <t>3760231332178</t>
  </si>
  <si>
    <t>PEXLIMJ1FLY</t>
  </si>
  <si>
    <t>EXPRESSION - Lines - Mini Jugs 1 - PE - M - 10 - Fluo Yellow</t>
  </si>
  <si>
    <t>3760231332192</t>
  </si>
  <si>
    <t>PEXLIMJ1GRE</t>
  </si>
  <si>
    <t>EXPRESSION - Lines - Mini Jugs 1 - PE - M - 10 - Green</t>
  </si>
  <si>
    <t>3760231332222</t>
  </si>
  <si>
    <t>PEXLIMJ1GRY</t>
  </si>
  <si>
    <t>EXPRESSION - Lines - Mini Jugs 1 - PE - M - 10 - Grey</t>
  </si>
  <si>
    <t>3760231332253</t>
  </si>
  <si>
    <t>PEXLIMJ1MIN</t>
  </si>
  <si>
    <t>EXPRESSION - Lines - Mini Jugs 1 - PE - M - 10 - Mint</t>
  </si>
  <si>
    <t>3760231418391</t>
  </si>
  <si>
    <t>PEXLIMJ1RED</t>
  </si>
  <si>
    <t>EXPRESSION - Lines - Mini Jugs 1 - PE - M - 10 - Red</t>
  </si>
  <si>
    <t>3760231332215</t>
  </si>
  <si>
    <t>PEXLIMJ1VIO</t>
  </si>
  <si>
    <t>EXPRESSION - Lines - Mini Jugs 1 - PE - M - 10 - Violet</t>
  </si>
  <si>
    <t>3760231332246</t>
  </si>
  <si>
    <t>PEXLIMJ1WHI</t>
  </si>
  <si>
    <t>EXPRESSION - Lines - Mini Jugs 1 - PE - M - 10 - White</t>
  </si>
  <si>
    <t>3760231332260</t>
  </si>
  <si>
    <t>PEXLIMJ1YEL</t>
  </si>
  <si>
    <t>EXPRESSION - Lines - Mini Jugs 1 - PE - M - 10 - Yellow</t>
  </si>
  <si>
    <t>3760231332239</t>
  </si>
  <si>
    <t>PEXLISC1BLK</t>
  </si>
  <si>
    <t>EXPRESSION - Lines - Screw Ons 1 - PU - M - 10 - Black</t>
  </si>
  <si>
    <t>3760231351032</t>
  </si>
  <si>
    <t>PEXLISC1BLU</t>
  </si>
  <si>
    <t>EXPRESSION - Lines - Screw Ons 1 - PU - M - 10 - Blue</t>
  </si>
  <si>
    <t>3760231350950</t>
  </si>
  <si>
    <t>PEXLISC1FLG</t>
  </si>
  <si>
    <t>EXPRESSION - Lines - Screw Ons 1 - PU - M - 10 - Fluo Green</t>
  </si>
  <si>
    <t>3760231351025</t>
  </si>
  <si>
    <t>PEXLISC1FLO</t>
  </si>
  <si>
    <t>EXPRESSION - Lines - Screw Ons 1 - PU - M - 10 - Fluo Orange</t>
  </si>
  <si>
    <t>3760231350998</t>
  </si>
  <si>
    <t>PEXLISC1FLP</t>
  </si>
  <si>
    <t>EXPRESSION - Lines - Screw Ons 1 - PU - M - 10 - Fluo Pink</t>
  </si>
  <si>
    <t>3760231351001</t>
  </si>
  <si>
    <t>PEXLISC1FLY</t>
  </si>
  <si>
    <t>EXPRESSION - Lines - Screw Ons 1 - PU - M - 10 - Fluo Yellow</t>
  </si>
  <si>
    <t>3760231351018</t>
  </si>
  <si>
    <t>PEXLISC1GRE</t>
  </si>
  <si>
    <t>EXPRESSION - Lines - Screw Ons 1 - PU - M - 10 - Green</t>
  </si>
  <si>
    <t>3760231350974</t>
  </si>
  <si>
    <t>PEXLISC1GRY</t>
  </si>
  <si>
    <t>EXPRESSION - Lines - Screw Ons 1 - PU - M - 10 - Grey</t>
  </si>
  <si>
    <t>3760231351063</t>
  </si>
  <si>
    <t>PEXLISC1MIN</t>
  </si>
  <si>
    <t>EXPRESSION - Lines - Screw Ons 1 - PU - M - 10 - Mint</t>
  </si>
  <si>
    <t>3760231418407</t>
  </si>
  <si>
    <t>PEXLISC1RED</t>
  </si>
  <si>
    <t>EXPRESSION - Lines - Screw Ons 1 - PU - M - 10 - Red</t>
  </si>
  <si>
    <t>3760231350967</t>
  </si>
  <si>
    <t>PEXLISC1VIO</t>
  </si>
  <si>
    <t>EXPRESSION - Lines - Screw Ons 1 - PU - M - 10 - Violet</t>
  </si>
  <si>
    <t>3760231351056</t>
  </si>
  <si>
    <t>PEXLISC1WHI</t>
  </si>
  <si>
    <t>EXPRESSION - Lines - Screw Ons 1 - PU - M - 10 - White</t>
  </si>
  <si>
    <t>3760231351049</t>
  </si>
  <si>
    <t>PEXLISC1YEL</t>
  </si>
  <si>
    <t>EXPRESSION - Lines - Screw Ons 1 - PU - M - 10 - Yellow</t>
  </si>
  <si>
    <t>3760231350981</t>
  </si>
  <si>
    <t>PEXLISM1BLK</t>
  </si>
  <si>
    <t>EXPRESSION - Lines - Small 1 (Crimps) - PE - S - 10 - Black</t>
  </si>
  <si>
    <t>3760231332154</t>
  </si>
  <si>
    <t>PEXLISM1BLU</t>
  </si>
  <si>
    <t>EXPRESSION - Lines - Small 1 (Crimps) - PE - S - 10 - Blue</t>
  </si>
  <si>
    <t>3760231332086</t>
  </si>
  <si>
    <t>PEXLISM1FLG</t>
  </si>
  <si>
    <t>EXPRESSION - Lines - Small 1 (Crimps) - PE - S - 10 - Fluo Green</t>
  </si>
  <si>
    <t>3760231332062</t>
  </si>
  <si>
    <t>PEXLISM1FLO</t>
  </si>
  <si>
    <t>EXPRESSION - Lines - Small 1 (Crimps) - PE - S - 10 - Fluo Orange</t>
  </si>
  <si>
    <t>3760231332048</t>
  </si>
  <si>
    <t>PEXLISM1FLP</t>
  </si>
  <si>
    <t>EXPRESSION - Lines - Small 1 (Crimps) - PE - S - 10 - Fluo Pink</t>
  </si>
  <si>
    <t>3760231332055</t>
  </si>
  <si>
    <t>PEXLISM1FLY</t>
  </si>
  <si>
    <t>EXPRESSION - Lines - Small 1 (Crimps) - PE - S - 10 - Fluo Yellow</t>
  </si>
  <si>
    <t>3760231332079</t>
  </si>
  <si>
    <t>PEXLISM1GRE</t>
  </si>
  <si>
    <t>EXPRESSION - Lines - Small 1 (Crimps) - PE - S - 10 - Green</t>
  </si>
  <si>
    <t>3760231332109</t>
  </si>
  <si>
    <t>PEXLISM1GRY</t>
  </si>
  <si>
    <t>EXPRESSION - Lines - Small 1 (Crimps) - PE - S - 10 - Grey</t>
  </si>
  <si>
    <t>3760231332130</t>
  </si>
  <si>
    <t>PEXLISM1MIN</t>
  </si>
  <si>
    <t>EXPRESSION - Lines - Small 1 (Crimps) - PE - S - 10 - Mint</t>
  </si>
  <si>
    <t>3760231418421</t>
  </si>
  <si>
    <t>PEXLISM1RED</t>
  </si>
  <si>
    <t>EXPRESSION - Lines - Small 1 (Crimps) - PE - S - 10 - Red</t>
  </si>
  <si>
    <t>3760231332093</t>
  </si>
  <si>
    <t>PEXLISM1VIO</t>
  </si>
  <si>
    <t>EXPRESSION - Lines - Small 1 (Crimps) - PE - S - 10 - Violet</t>
  </si>
  <si>
    <t>3760231332123</t>
  </si>
  <si>
    <t>PEXLISM1WHI</t>
  </si>
  <si>
    <t>EXPRESSION - Lines - Small 1 (Crimps) - PE - S - 10 - White</t>
  </si>
  <si>
    <t>3760231332147</t>
  </si>
  <si>
    <t>PEXLISM1YEL</t>
  </si>
  <si>
    <t>EXPRESSION - Lines - Small 1 (Crimps) - PE - S - 10 - Yellow</t>
  </si>
  <si>
    <t>3760231332116</t>
  </si>
  <si>
    <t>PEXMAHO108</t>
  </si>
  <si>
    <t xml:space="preserve">EXPRESSION - Legend - Magic Holes  -  Pack 1 to 8 - PU - XL/XXL/XXXL - 8 - </t>
  </si>
  <si>
    <t>3760231430140</t>
  </si>
  <si>
    <t>PEXMAHOFULL</t>
  </si>
  <si>
    <t xml:space="preserve">EXPRESSION - Legend - Magic Holes - Whole Range - PU - Mix - 33 - </t>
  </si>
  <si>
    <t>3760231430041</t>
  </si>
  <si>
    <t>PEXPACFOO1BLK</t>
  </si>
  <si>
    <t>EXPRESSION - Pacman - Foot 1 - PE - S - 10 - Black</t>
  </si>
  <si>
    <t>3760231382180</t>
  </si>
  <si>
    <t>PEXPACFOO1BLU</t>
  </si>
  <si>
    <t>EXPRESSION - Pacman - Foot 1 - PE - S - 10 - Blue</t>
  </si>
  <si>
    <t>3760231382197</t>
  </si>
  <si>
    <t>PEXPACFOO1FLG</t>
  </si>
  <si>
    <t>EXPRESSION - Pacman - Foot 1 - PE - S - 10 - Fluo Green</t>
  </si>
  <si>
    <t>3760231382203</t>
  </si>
  <si>
    <t>PEXPACFOO1FLO</t>
  </si>
  <si>
    <t>EXPRESSION - Pacman - Foot 1 - PE - S - 10 - Fluo Orange</t>
  </si>
  <si>
    <t>3760231382210</t>
  </si>
  <si>
    <t>PEXPACFOO1FLP</t>
  </si>
  <si>
    <t>EXPRESSION - Pacman - Foot 1 - PE - S - 10 - Fluo Pink</t>
  </si>
  <si>
    <t>3760231382227</t>
  </si>
  <si>
    <t>PEXPACFOO1FLY</t>
  </si>
  <si>
    <t>EXPRESSION - Pacman - Foot 1 - PE - S - 10 - Fluo Yellow</t>
  </si>
  <si>
    <t>3760231382234</t>
  </si>
  <si>
    <t>PEXPACFOO1GRE</t>
  </si>
  <si>
    <t>EXPRESSION - Pacman - Foot 1 - PE - S - 10 - Green</t>
  </si>
  <si>
    <t>3760231382241</t>
  </si>
  <si>
    <t>PEXPACFOO1GRY</t>
  </si>
  <si>
    <t>EXPRESSION - Pacman - Foot 1 - PE - S - 10 - Grey</t>
  </si>
  <si>
    <t>3760231382258</t>
  </si>
  <si>
    <t>PEXPACFOO1MIN</t>
  </si>
  <si>
    <t>EXPRESSION - Pacman - Foot 1 - PE - S - 10 - Mint</t>
  </si>
  <si>
    <t>3760231418506</t>
  </si>
  <si>
    <t>PEXPACFOO1RED</t>
  </si>
  <si>
    <t>EXPRESSION - Pacman - Foot 1 - PE - S - 10 - Red</t>
  </si>
  <si>
    <t>3760231382265</t>
  </si>
  <si>
    <t>PEXPACFOO1VIO</t>
  </si>
  <si>
    <t>EXPRESSION - Pacman - Foot 1 - PE - S - 10 - Violet</t>
  </si>
  <si>
    <t>3760231382272</t>
  </si>
  <si>
    <t>PEXPACFOO1WHI</t>
  </si>
  <si>
    <t>EXPRESSION - Pacman - Foot 1 - PE - S - 10 - White</t>
  </si>
  <si>
    <t>3760231382289</t>
  </si>
  <si>
    <t>PEXPACFOO1YEL</t>
  </si>
  <si>
    <t>EXPRESSION - Pacman - Foot 1 - PE - S - 10 - Yellow</t>
  </si>
  <si>
    <t>3760231382296</t>
  </si>
  <si>
    <t>PEXPACLAR1BLK</t>
  </si>
  <si>
    <t>EXPRESSION - Pacman - L 1 - PE - L - 5 - Black</t>
  </si>
  <si>
    <t>3760231382302</t>
  </si>
  <si>
    <t>PEXPACLAR1BLU</t>
  </si>
  <si>
    <t>EXPRESSION - Pacman - L 1 - PE - L - 5 - Blue</t>
  </si>
  <si>
    <t>3760231382319</t>
  </si>
  <si>
    <t>PEXPACLAR1FLG</t>
  </si>
  <si>
    <t>EXPRESSION - Pacman - L 1 - PE - L - 5 - Fluo Green</t>
  </si>
  <si>
    <t>3760231382326</t>
  </si>
  <si>
    <t>PEXPACLAR1FLO</t>
  </si>
  <si>
    <t>EXPRESSION - Pacman - L 1 - PE - L - 5 - Fluo Orange</t>
  </si>
  <si>
    <t>3760231382333</t>
  </si>
  <si>
    <t>PEXPACLAR1FLP</t>
  </si>
  <si>
    <t>EXPRESSION - Pacman - L 1 - PE - L - 5 - Fluo Pink</t>
  </si>
  <si>
    <t>3760231382348</t>
  </si>
  <si>
    <t>PEXPACLAR1FLY</t>
  </si>
  <si>
    <t>EXPRESSION - Pacman - L 1 - PE - L - 5 - Fluo Yellow</t>
  </si>
  <si>
    <t>3760231382357</t>
  </si>
  <si>
    <t>PEXPACLAR1GRE</t>
  </si>
  <si>
    <t>EXPRESSION - Pacman - L 1 - PE - L - 5 - Green</t>
  </si>
  <si>
    <t>3760231382364</t>
  </si>
  <si>
    <t>PEXPACLAR1GRY</t>
  </si>
  <si>
    <t>EXPRESSION - Pacman - L 1 - PE - L - 5 - Grey</t>
  </si>
  <si>
    <t>3760231382371</t>
  </si>
  <si>
    <t>PEXPACLAR1MIN</t>
  </si>
  <si>
    <t>EXPRESSION - Pacman - L 1 - PE - L - 5 - Mint</t>
  </si>
  <si>
    <t>3760231418513</t>
  </si>
  <si>
    <t>PEXPACLAR1RED</t>
  </si>
  <si>
    <t>EXPRESSION - Pacman - L 1 - PE - L - 5 - Red</t>
  </si>
  <si>
    <t>3760231382388</t>
  </si>
  <si>
    <t>PEXPACLAR1VIO</t>
  </si>
  <si>
    <t>EXPRESSION - Pacman - L 1 - PE - L - 5 - Violet</t>
  </si>
  <si>
    <t>3760231382395</t>
  </si>
  <si>
    <t>PEXPACLAR1WHI</t>
  </si>
  <si>
    <t>EXPRESSION - Pacman - L 1 - PE - L - 5 - White</t>
  </si>
  <si>
    <t>3760231382401</t>
  </si>
  <si>
    <t>PEXPACLAR1YEL</t>
  </si>
  <si>
    <t>EXPRESSION - Pacman - L 1 - PE - L - 5 - Yellow</t>
  </si>
  <si>
    <t>3760231382418</t>
  </si>
  <si>
    <t>PEXPACPEFULL</t>
  </si>
  <si>
    <t xml:space="preserve">EXPRESSION - Pacman - Whole Range - PE - Mix - 45 - </t>
  </si>
  <si>
    <t>3760231430058</t>
  </si>
  <si>
    <t>PEXPACPOED1BLK</t>
  </si>
  <si>
    <t>EXPRESSION - Pacman - Positive Edges 1 - PE - L - 10 - Black</t>
  </si>
  <si>
    <t>3760231382425</t>
  </si>
  <si>
    <t>PEXPACPOED1BLU</t>
  </si>
  <si>
    <t>EXPRESSION - Pacman - Positive Edges 1 - PE - L - 10 - Blue</t>
  </si>
  <si>
    <t>3760231382432</t>
  </si>
  <si>
    <t>PEXPACPOED1FLG</t>
  </si>
  <si>
    <t>EXPRESSION - Pacman - Positive Edges 1 - PE - L - 10 - Fluo Green</t>
  </si>
  <si>
    <t>3760231382449</t>
  </si>
  <si>
    <t>PEXPACPOED1FLO</t>
  </si>
  <si>
    <t>EXPRESSION - Pacman - Positive Edges 1 - PE - L - 10 - Fluo Orange</t>
  </si>
  <si>
    <t>3760231382456</t>
  </si>
  <si>
    <t>PEXPACPOED1FLP</t>
  </si>
  <si>
    <t>EXPRESSION - Pacman - Positive Edges 1 - PE - L - 10 - Fluo Pink</t>
  </si>
  <si>
    <t>3760231382463</t>
  </si>
  <si>
    <t>PEXPACPOED1FLY</t>
  </si>
  <si>
    <t>EXPRESSION - Pacman - Positive Edges 1 - PE - L - 10 - Fluo Yellow</t>
  </si>
  <si>
    <t>3760231382470</t>
  </si>
  <si>
    <t>PEXPACPOED1GRE</t>
  </si>
  <si>
    <t>EXPRESSION - Pacman - Positive Edges 1 - PE - L - 10 - Green</t>
  </si>
  <si>
    <t>3760231382487</t>
  </si>
  <si>
    <t>PEXPACPOED1GRY</t>
  </si>
  <si>
    <t>EXPRESSION - Pacman - Positive Edges 1 - PE - L - 10 - Grey</t>
  </si>
  <si>
    <t>3760231382494</t>
  </si>
  <si>
    <t>PEXPACPOED1MIN</t>
  </si>
  <si>
    <t>EXPRESSION - Pacman - Positive Edges 1 - PE - L - 10 - Mint</t>
  </si>
  <si>
    <t>3760231418520</t>
  </si>
  <si>
    <t>PEXPACPOED1RED</t>
  </si>
  <si>
    <t>EXPRESSION - Pacman - Positive Edges 1 - PE - L - 10 - Red</t>
  </si>
  <si>
    <t>3760231382500</t>
  </si>
  <si>
    <t>PEXPACPOED1VIO</t>
  </si>
  <si>
    <t>EXPRESSION - Pacman - Positive Edges 1 - PE - L - 10 - Violet</t>
  </si>
  <si>
    <t>3760231382517</t>
  </si>
  <si>
    <t>PEXPACPOED1WHI</t>
  </si>
  <si>
    <t>EXPRESSION - Pacman - Positive Edges 1 - PE - L - 10 - White</t>
  </si>
  <si>
    <t>3760231382524</t>
  </si>
  <si>
    <t>PEXPACPOED1YEL</t>
  </si>
  <si>
    <t>EXPRESSION - Pacman - Positive Edges 1 - PE - L - 10 - Yellow</t>
  </si>
  <si>
    <t>3760231382531</t>
  </si>
  <si>
    <t>PEXPACPOEDXL1BLK</t>
  </si>
  <si>
    <t>EXPRESSION - Pacman - Positive Edges XL 1 - PE - XL - 5 - Black</t>
  </si>
  <si>
    <t>3760231384580</t>
  </si>
  <si>
    <t>PEXPACPOEDXL1BLU</t>
  </si>
  <si>
    <t>EXPRESSION - Pacman - Positive Edges XL 1 - PE - XL - 5 - Blue</t>
  </si>
  <si>
    <t>3760231384597</t>
  </si>
  <si>
    <t>PEXPACPOEDXL1FLG</t>
  </si>
  <si>
    <t>EXPRESSION - Pacman - Positive Edges XL 1 - PE - XL - 5 - Fluo Green</t>
  </si>
  <si>
    <t>3760231384603</t>
  </si>
  <si>
    <t>PEXPACPOEDXL1FLO</t>
  </si>
  <si>
    <t>EXPRESSION - Pacman - Positive Edges XL 1 - PE - XL - 5 - Fluo Orange</t>
  </si>
  <si>
    <t>3760231384610</t>
  </si>
  <si>
    <t>PEXPACPOEDXL1FLP</t>
  </si>
  <si>
    <t>EXPRESSION - Pacman - Positive Edges XL 1 - PE - XL - 5 - Fluo Pink</t>
  </si>
  <si>
    <t>3760231384627</t>
  </si>
  <si>
    <t>PEXPACPOEDXL1FLY</t>
  </si>
  <si>
    <t>EXPRESSION - Pacman - Positive Edges XL 1 - PE - XL - 5 - Fluo Yellow</t>
  </si>
  <si>
    <t>3760231384634</t>
  </si>
  <si>
    <t>PEXPACPOEDXL1GRE</t>
  </si>
  <si>
    <t>EXPRESSION - Pacman - Positive Edges XL 1 - PE - XL - 5 - Green</t>
  </si>
  <si>
    <t>3760231384641</t>
  </si>
  <si>
    <t>PEXPACPOEDXL1GRY</t>
  </si>
  <si>
    <t>EXPRESSION - Pacman - Positive Edges XL 1 - PE - XL - 5 - Grey</t>
  </si>
  <si>
    <t>3760231384658</t>
  </si>
  <si>
    <t>PEXPACPOEDXL1MIN</t>
  </si>
  <si>
    <t>EXPRESSION - Pacman - Positive Edges XL 1 - PE - XL - 5 - Mint</t>
  </si>
  <si>
    <t>3760231418537</t>
  </si>
  <si>
    <t>PEXPACPOEDXL1RED</t>
  </si>
  <si>
    <t>EXPRESSION - Pacman - Positive Edges XL 1 - PE - XL - 5 - Red</t>
  </si>
  <si>
    <t>3760231384665</t>
  </si>
  <si>
    <t>PEXPACPOEDXL1VIO</t>
  </si>
  <si>
    <t>EXPRESSION - Pacman - Positive Edges XL 1 - PE - XL - 5 - Violet</t>
  </si>
  <si>
    <t>3760231384672</t>
  </si>
  <si>
    <t>PEXPACPOEDXL1WHI</t>
  </si>
  <si>
    <t>EXPRESSION - Pacman - Positive Edges XL 1 - PE - XL - 5 - White</t>
  </si>
  <si>
    <t>3760231384689</t>
  </si>
  <si>
    <t>PEXPACPOEDXL1YEL</t>
  </si>
  <si>
    <t>EXPRESSION - Pacman - Positive Edges XL 1 - PE - XL - 5 - Yellow</t>
  </si>
  <si>
    <t>3760231384696</t>
  </si>
  <si>
    <t>PEXPACROJU1BLK</t>
  </si>
  <si>
    <t>EXPRESSION - Pacman - Round Jugs 1 - PE - XL - 5 - Black</t>
  </si>
  <si>
    <t>3760231382548</t>
  </si>
  <si>
    <t>PEXPACROJU1BLU</t>
  </si>
  <si>
    <t>EXPRESSION - Pacman - Round Jugs 1 - PE - XL - 5 - Blue</t>
  </si>
  <si>
    <t>3760231382555</t>
  </si>
  <si>
    <t>PEXPACROJU1FLG</t>
  </si>
  <si>
    <t>EXPRESSION - Pacman - Round Jugs 1 - PE - XL - 5 - Fluo Green</t>
  </si>
  <si>
    <t>3760231382562</t>
  </si>
  <si>
    <t>PEXPACROJU1FLO</t>
  </si>
  <si>
    <t>EXPRESSION - Pacman - Round Jugs 1 - PE - XL - 5 - Fluo Orange</t>
  </si>
  <si>
    <t>3760231382579</t>
  </si>
  <si>
    <t>PEXPACROJU1FLP</t>
  </si>
  <si>
    <t>EXPRESSION - Pacman - Round Jugs 1 - PE - XL - 5 - Fluo Pink</t>
  </si>
  <si>
    <t>3760231382586</t>
  </si>
  <si>
    <t>PEXPACROJU1FLY</t>
  </si>
  <si>
    <t>EXPRESSION - Pacman - Round Jugs 1 - PE - XL - 5 - Fluo Yellow</t>
  </si>
  <si>
    <t>3760231382593</t>
  </si>
  <si>
    <t>PEXPACROJU1GRE</t>
  </si>
  <si>
    <t>EXPRESSION - Pacman - Round Jugs 1 - PE - XL - 5 - Green</t>
  </si>
  <si>
    <t>3760231382609</t>
  </si>
  <si>
    <t>PEXPACROJU1GRY</t>
  </si>
  <si>
    <t>EXPRESSION - Pacman - Round Jugs 1 - PE - XL - 5 - Grey</t>
  </si>
  <si>
    <t>3760231382616</t>
  </si>
  <si>
    <t>PEXPACROJU1MIN</t>
  </si>
  <si>
    <t>EXPRESSION - Pacman - Round Jugs 1 - PE - XL - 5 - Mint</t>
  </si>
  <si>
    <t>3760231418544</t>
  </si>
  <si>
    <t>PEXPACROJU1RED</t>
  </si>
  <si>
    <t>EXPRESSION - Pacman - Round Jugs 1 - PE - XL - 5 - Red</t>
  </si>
  <si>
    <t>3760231382623</t>
  </si>
  <si>
    <t>PEXPACROJU1VIO</t>
  </si>
  <si>
    <t>EXPRESSION - Pacman - Round Jugs 1 - PE - XL - 5 - Violet</t>
  </si>
  <si>
    <t>3760231382630</t>
  </si>
  <si>
    <t>PEXPACROJU1WHI</t>
  </si>
  <si>
    <t>EXPRESSION - Pacman - Round Jugs 1 - PE - XL - 5 - White</t>
  </si>
  <si>
    <t>3760231382647</t>
  </si>
  <si>
    <t>PEXPACROJU1YEL</t>
  </si>
  <si>
    <t>EXPRESSION - Pacman - Round Jugs 1 - PE - XL - 5 - Yellow</t>
  </si>
  <si>
    <t>3760231382654</t>
  </si>
  <si>
    <t>PEXPACXXLBLK</t>
  </si>
  <si>
    <t>EXPRESSION - Pacman - XXL - PE - XXL - 5 - Black</t>
  </si>
  <si>
    <t>3760231368313</t>
  </si>
  <si>
    <t>PEXPACXXLBLU</t>
  </si>
  <si>
    <t>EXPRESSION - Pacman - XXL - PE - XXL - 5 - Blue</t>
  </si>
  <si>
    <t>3760231368238</t>
  </si>
  <si>
    <t>PEXPACXXLFLG</t>
  </si>
  <si>
    <t>EXPRESSION - Pacman - XXL - PE - XXL - 5 - Fluo Green</t>
  </si>
  <si>
    <t>3760231368306</t>
  </si>
  <si>
    <t>PEXPACXXLFLO</t>
  </si>
  <si>
    <t>EXPRESSION - Pacman - XXL - PE - XXL - 5 - Fluo Orange</t>
  </si>
  <si>
    <t>3760231368276</t>
  </si>
  <si>
    <t>PEXPACXXLFLP</t>
  </si>
  <si>
    <t>EXPRESSION - Pacman - XXL - PE - XXL - 5 - Fluo Pink</t>
  </si>
  <si>
    <t>3760231368283</t>
  </si>
  <si>
    <t>PEXPACXXLFLY</t>
  </si>
  <si>
    <t>EXPRESSION - Pacman - XXL - PE - XXL - 5 - Fluo Yellow</t>
  </si>
  <si>
    <t>3760231368290</t>
  </si>
  <si>
    <t>PEXPACXXLGRE</t>
  </si>
  <si>
    <t>EXPRESSION - Pacman - XXL - PE - XXL - 5 - Green</t>
  </si>
  <si>
    <t>3760231368252</t>
  </si>
  <si>
    <t>PEXPACXXLGRY</t>
  </si>
  <si>
    <t>EXPRESSION - Pacman - XXL - PE - XXL - 5 - Grey</t>
  </si>
  <si>
    <t>3760231368344</t>
  </si>
  <si>
    <t>PEXPACXXLMIN</t>
  </si>
  <si>
    <t>EXPRESSION - Pacman - XXL - PE - XXL - 5 - Mint</t>
  </si>
  <si>
    <t>3760231418551</t>
  </si>
  <si>
    <t>PEXPACXXLRED</t>
  </si>
  <si>
    <t>EXPRESSION - Pacman - XXL - PE - XXL - 5 - Red</t>
  </si>
  <si>
    <t>3760231368245</t>
  </si>
  <si>
    <t>PEXPACXXLVIO</t>
  </si>
  <si>
    <t>EXPRESSION - Pacman - XXL - PE - XXL - 5 - Violet</t>
  </si>
  <si>
    <t>3760231368337</t>
  </si>
  <si>
    <t>PEXPACXXLWHI</t>
  </si>
  <si>
    <t>EXPRESSION - Pacman - XXL - PE - XXL - 5 - White</t>
  </si>
  <si>
    <t>3760231368320</t>
  </si>
  <si>
    <t>PEXPACXXLYEL</t>
  </si>
  <si>
    <t>EXPRESSION - Pacman - XXL - PE - XXL - 5 - Yellow</t>
  </si>
  <si>
    <t>3760231368269</t>
  </si>
  <si>
    <t>PEXPACXXXL1BLK</t>
  </si>
  <si>
    <t>EXPRESSION - Pacman - XXXL 1 - PE - 3XL - 5 - Black</t>
  </si>
  <si>
    <t>3760231388410</t>
  </si>
  <si>
    <t>PEXPACXXXL1BLU</t>
  </si>
  <si>
    <t>EXPRESSION - Pacman - XXXL 1 - PE - 3XL - 5 - Blue</t>
  </si>
  <si>
    <t>3760231391199</t>
  </si>
  <si>
    <t>PEXPACXXXL1FLG</t>
  </si>
  <si>
    <t>EXPRESSION - Pacman - XXXL 1 - PE - 3XL - 5 - Fluo Green</t>
  </si>
  <si>
    <t>3760231391205</t>
  </si>
  <si>
    <t>PEXPACXXXL1FLO</t>
  </si>
  <si>
    <t>EXPRESSION - Pacman - XXXL 1 - PE - 3XL - 5 - Fluo Orange</t>
  </si>
  <si>
    <t>3760231391212</t>
  </si>
  <si>
    <t>PEXPACXXXL1FLP</t>
  </si>
  <si>
    <t>EXPRESSION - Pacman - XXXL 1 - PE - 3XL - 5 - Fluo Pink</t>
  </si>
  <si>
    <t>3760231391229</t>
  </si>
  <si>
    <t>PEXPACXXXL1FLY</t>
  </si>
  <si>
    <t>EXPRESSION - Pacman - XXXL 1 - PE - 3XL - 5 - Fluo Yellow</t>
  </si>
  <si>
    <t>3760231391236</t>
  </si>
  <si>
    <t>PEXPACXXXL1GRE</t>
  </si>
  <si>
    <t>EXPRESSION - Pacman - XXXL 1 - PE - 3XL - 5 - Green</t>
  </si>
  <si>
    <t>3760231391243</t>
  </si>
  <si>
    <t>PEXPACXXXL1GRY</t>
  </si>
  <si>
    <t>EXPRESSION - Pacman - XXXL 1 - PE - 3XL - 5 - Grey</t>
  </si>
  <si>
    <t>3760231391250</t>
  </si>
  <si>
    <t>PEXPACXXXL1MIN</t>
  </si>
  <si>
    <t>EXPRESSION - Pacman - XXXL 1 - PE - 3XL - 5 - Mint</t>
  </si>
  <si>
    <t>3760231418568</t>
  </si>
  <si>
    <t>PEXPACXXXL1RED</t>
  </si>
  <si>
    <t>EXPRESSION - Pacman - XXXL 1 - PE - 3XL - 5 - Red</t>
  </si>
  <si>
    <t>3760231391267</t>
  </si>
  <si>
    <t>PEXPACXXXL1VIO</t>
  </si>
  <si>
    <t>EXPRESSION - Pacman - XXXL 1 - PE - 3XL - 5 - Violet</t>
  </si>
  <si>
    <t>3760231391274</t>
  </si>
  <si>
    <t>PEXPACXXXL1WHI</t>
  </si>
  <si>
    <t>EXPRESSION - Pacman - XXXL 1 - PE - 3XL - 5 - White</t>
  </si>
  <si>
    <t>3760231391281</t>
  </si>
  <si>
    <t>PEXPACXXXL1YEL</t>
  </si>
  <si>
    <t>EXPRESSION - Pacman - XXXL 1 - PE - 3XL - 5 - Yellow</t>
  </si>
  <si>
    <t>3760231391298</t>
  </si>
  <si>
    <t>PEXPUEGMVPEFULL</t>
  </si>
  <si>
    <t xml:space="preserve">EXPRESSION - Pure - Eggs Mini Volume - Whole Range - PE - Mix - 5 - </t>
  </si>
  <si>
    <t>3760231430065</t>
  </si>
  <si>
    <t>PEXPULIMVPUFULL</t>
  </si>
  <si>
    <t xml:space="preserve">EXPRESSION - Pure - Lip Mini Volume -  Whole Range - PU - XXL - 5 - </t>
  </si>
  <si>
    <t>3760231430072</t>
  </si>
  <si>
    <t>PEXPUMIVPEFULL</t>
  </si>
  <si>
    <t xml:space="preserve">EXPRESSION - Pure - Mini Volume - Whole Range - PE - XL/XXL - 6 - </t>
  </si>
  <si>
    <t>3760231430089</t>
  </si>
  <si>
    <t>PEXPUMIVPUFULL</t>
  </si>
  <si>
    <t xml:space="preserve">EXPRESSION - Pure - Mini Volume - Whole Range - PU - XL/XXL - 6 - </t>
  </si>
  <si>
    <t>3760231430096</t>
  </si>
  <si>
    <t>PEXPUTRMVPEFULL</t>
  </si>
  <si>
    <t xml:space="preserve">EXPRESSION - Pure - Tripod Mini Volume - Whole Range - PE - XXL - 5 - </t>
  </si>
  <si>
    <t>3760231430102</t>
  </si>
  <si>
    <t>PEXPUTRMVPUFULL</t>
  </si>
  <si>
    <t xml:space="preserve">EXPRESSION - Pure - Tripod Mini Volume - Whole Range - PU - XXL - 5 - </t>
  </si>
  <si>
    <t>3760231430119</t>
  </si>
  <si>
    <t>PEXRAMFULL</t>
  </si>
  <si>
    <t xml:space="preserve">EXPRESSION - Legend - Ramp - Whole Range - PU - XL/XXL/XXXL - 10 - </t>
  </si>
  <si>
    <t>3760231430126</t>
  </si>
  <si>
    <t>PEXRESF1PUBLK</t>
  </si>
  <si>
    <t>EXPRESSION - Reset - Foot 1 - PU DT - M - 10 - Black</t>
  </si>
  <si>
    <t>3760231410098</t>
  </si>
  <si>
    <t>PEXRESF1PUBLU</t>
  </si>
  <si>
    <t>EXPRESSION - Reset - Foot 1 - PU DT - M - 10 - Blue</t>
  </si>
  <si>
    <t>3760231410104</t>
  </si>
  <si>
    <t>PEXRESF1PUFLG</t>
  </si>
  <si>
    <t>EXPRESSION - Reset - Foot 1 - PU DT - M - 10 - Fluo Green</t>
  </si>
  <si>
    <t>3760231410111</t>
  </si>
  <si>
    <t>PEXRESF1PUFLO</t>
  </si>
  <si>
    <t>EXPRESSION - Reset - Foot 1 - PU DT - M - 10 - Fluo Orange</t>
  </si>
  <si>
    <t>3760231410128</t>
  </si>
  <si>
    <t>PEXRESF1PUFLP</t>
  </si>
  <si>
    <t>EXPRESSION - Reset - Foot 1 - PU DT - M - 10 - Fluo Pink</t>
  </si>
  <si>
    <t>3760231410135</t>
  </si>
  <si>
    <t>PEXRESF1PUGRE</t>
  </si>
  <si>
    <t>EXPRESSION - Reset - Foot 1 - PU DT - M - 10 - Green</t>
  </si>
  <si>
    <t>3760231410142</t>
  </si>
  <si>
    <t>PEXRESF1PUMIN</t>
  </si>
  <si>
    <t>EXPRESSION - Reset - Foot 1 - PU DT - M - 10 - Mint</t>
  </si>
  <si>
    <t>3760231418605</t>
  </si>
  <si>
    <t>PEXRESF1PURED</t>
  </si>
  <si>
    <t>EXPRESSION - Reset - Foot 1 - PU DT - M - 10 - Red</t>
  </si>
  <si>
    <t>3760231410159</t>
  </si>
  <si>
    <t>PEXRESF1PUVIO</t>
  </si>
  <si>
    <t>EXPRESSION - Reset - Foot 1 - PU DT - M - 10 - Violet</t>
  </si>
  <si>
    <t>3760231410166</t>
  </si>
  <si>
    <t>PEXRESF1PUWHI</t>
  </si>
  <si>
    <t>EXPRESSION - Reset - Foot 1 - PU DT - M - 10 - White</t>
  </si>
  <si>
    <t>3760231410173</t>
  </si>
  <si>
    <t>PEXRESF1PUYEL</t>
  </si>
  <si>
    <t>EXPRESSION - Reset - Foot 1 - PU DT - M - 10 - Yellow</t>
  </si>
  <si>
    <t>3760231410180</t>
  </si>
  <si>
    <t>PEXRESF2PUBLK</t>
  </si>
  <si>
    <t>EXPRESSION - Reset - Foot 2 - PU DT - S - 10 - Black</t>
  </si>
  <si>
    <t>3760231410197</t>
  </si>
  <si>
    <t>PEXRESF2PUBLU</t>
  </si>
  <si>
    <t>EXPRESSION - Reset - Foot 2 - PU DT - S - 10 - Blue</t>
  </si>
  <si>
    <t>3760231410203</t>
  </si>
  <si>
    <t>PEXRESF2PUFLG</t>
  </si>
  <si>
    <t>EXPRESSION - Reset - Foot 2 - PU DT - S - 10 - Fluo Green</t>
  </si>
  <si>
    <t>3760231410210</t>
  </si>
  <si>
    <t>PEXRESF2PUFLO</t>
  </si>
  <si>
    <t>EXPRESSION - Reset - Foot 2 - PU DT - S - 10 - Fluo Orange</t>
  </si>
  <si>
    <t>3760231410227</t>
  </si>
  <si>
    <t>PEXRESF2PUFLP</t>
  </si>
  <si>
    <t>EXPRESSION - Reset - Foot 2 - PU DT - S - 10 - Fluo Pink</t>
  </si>
  <si>
    <t>3760231410234</t>
  </si>
  <si>
    <t>PEXRESF2PUGRE</t>
  </si>
  <si>
    <t>EXPRESSION - Reset - Foot 2 - PU DT - S - 10 - Green</t>
  </si>
  <si>
    <t>3760231410241</t>
  </si>
  <si>
    <t>PEXRESF2PUMIN</t>
  </si>
  <si>
    <t>EXPRESSION - Reset - Foot 2 - PU DT - S - 10 - Mint</t>
  </si>
  <si>
    <t>3760231418612</t>
  </si>
  <si>
    <t>PEXRESF2PURED</t>
  </si>
  <si>
    <t>EXPRESSION - Reset - Foot 2 - PU DT - S - 10 - Red</t>
  </si>
  <si>
    <t>3760231410258</t>
  </si>
  <si>
    <t>PEXRESF2PUVIO</t>
  </si>
  <si>
    <t>EXPRESSION - Reset - Foot 2 - PU DT - S - 10 - Violet</t>
  </si>
  <si>
    <t>3760231410265</t>
  </si>
  <si>
    <t>PEXRESF2PUWHI</t>
  </si>
  <si>
    <t>EXPRESSION - Reset - Foot 2 - PU DT - S - 10 - White</t>
  </si>
  <si>
    <t>3760231410272</t>
  </si>
  <si>
    <t>PEXRESF2PUYEL</t>
  </si>
  <si>
    <t>EXPRESSION - Reset - Foot 2 - PU DT - S - 10 - Yellow</t>
  </si>
  <si>
    <t>3760231410289</t>
  </si>
  <si>
    <t>PEXRESJ3XL1PUBLK</t>
  </si>
  <si>
    <t>EXPRESSION - Reset - Jugs XXXL 1 - PU DT - 3XL - 3 - Black</t>
  </si>
  <si>
    <t>3760231411095</t>
  </si>
  <si>
    <t>PEXRESJ3XL1PUBLU</t>
  </si>
  <si>
    <t>EXPRESSION - Reset - Jugs XXXL 1 - PU DT - 3XL - 3 - Blue</t>
  </si>
  <si>
    <t>3760231411101</t>
  </si>
  <si>
    <t>PEXRESJ3XL1PUFLG</t>
  </si>
  <si>
    <t>EXPRESSION - Reset - Jugs XXXL 1 - PU DT - 3XL - 3 - Fluo Green</t>
  </si>
  <si>
    <t>3760231411118</t>
  </si>
  <si>
    <t>PEXRESJ3XL1PUFLO</t>
  </si>
  <si>
    <t>EXPRESSION - Reset - Jugs XXXL 1 - PU DT - 3XL - 3 - Fluo Orange</t>
  </si>
  <si>
    <t>3760231411125</t>
  </si>
  <si>
    <t>PEXRESJ3XL1PUFLP</t>
  </si>
  <si>
    <t>EXPRESSION - Reset - Jugs XXXL 1 - PU DT - 3XL - 3 - Fluo Pink</t>
  </si>
  <si>
    <t>3760231411132</t>
  </si>
  <si>
    <t>PEXRESJ3XL1PUGRE</t>
  </si>
  <si>
    <t>EXPRESSION - Reset - Jugs XXXL 1 - PU DT - 3XL - 3 - Green</t>
  </si>
  <si>
    <t>3760231411149</t>
  </si>
  <si>
    <t>PEXRESJ3XL1PUMIN</t>
  </si>
  <si>
    <t>EXPRESSION - Reset - Jugs XXXL 1 - PU DT - 3XL - 3 - Mint</t>
  </si>
  <si>
    <t>3760231418629</t>
  </si>
  <si>
    <t>PEXRESJ3XL1PURED</t>
  </si>
  <si>
    <t>EXPRESSION - Reset - Jugs XXXL 1 - PU DT - 3XL - 3 - Red</t>
  </si>
  <si>
    <t>3760231411156</t>
  </si>
  <si>
    <t>PEXRESJ3XL1PUVIO</t>
  </si>
  <si>
    <t>EXPRESSION - Reset - Jugs XXXL 1 - PU DT - 3XL - 3 - Violet</t>
  </si>
  <si>
    <t>3760231411163</t>
  </si>
  <si>
    <t>PEXRESJ3XL1PUWHI</t>
  </si>
  <si>
    <t>EXPRESSION - Reset - Jugs XXXL 1 - PU DT - 3XL - 3 - White</t>
  </si>
  <si>
    <t>3760231411170</t>
  </si>
  <si>
    <t>PEXRESJ3XL1PUYEL</t>
  </si>
  <si>
    <t>EXPRESSION - Reset - Jugs XXXL 1 - PU DT - 3XL - 3 - Yellow</t>
  </si>
  <si>
    <t>3760231411187</t>
  </si>
  <si>
    <t>PEXRESJ3XL2PUBLK</t>
  </si>
  <si>
    <t>EXPRESSION - Reset - Jugs XXXL 2 - PU DT - 3XL - 3 - Black</t>
  </si>
  <si>
    <t>3760231411194</t>
  </si>
  <si>
    <t>PEXRESJ3XL2PUBLU</t>
  </si>
  <si>
    <t>EXPRESSION - Reset - Jugs XXXL 2 - PU DT - 3XL - 3 - Blue</t>
  </si>
  <si>
    <t>3760231411200</t>
  </si>
  <si>
    <t>PEXRESJ3XL2PUFLG</t>
  </si>
  <si>
    <t>EXPRESSION - Reset - Jugs XXXL 2 - PU DT - 3XL - 3 - Fluo Green</t>
  </si>
  <si>
    <t>3760231411217</t>
  </si>
  <si>
    <t>PEXRESJ3XL2PUFLO</t>
  </si>
  <si>
    <t>EXPRESSION - Reset - Jugs XXXL 2 - PU DT - 3XL - 3 - Fluo Orange</t>
  </si>
  <si>
    <t>3760231411224</t>
  </si>
  <si>
    <t>PEXRESJ3XL2PUFLP</t>
  </si>
  <si>
    <t>EXPRESSION - Reset - Jugs XXXL 2 - PU DT - 3XL - 3 - Fluo Pink</t>
  </si>
  <si>
    <t>3760231411231</t>
  </si>
  <si>
    <t>PEXRESJ3XL2PUGRE</t>
  </si>
  <si>
    <t>EXPRESSION - Reset - Jugs XXXL 2 - PU DT - 3XL - 3 - Green</t>
  </si>
  <si>
    <t>3760231411248</t>
  </si>
  <si>
    <t>PEXRESJ3XL2PUMIN</t>
  </si>
  <si>
    <t>EXPRESSION - Reset - Jugs XXXL 2 - PU DT - 3XL - 3 - Mint</t>
  </si>
  <si>
    <t>3760231418636</t>
  </si>
  <si>
    <t>PEXRESJ3XL2PURED</t>
  </si>
  <si>
    <t>EXPRESSION - Reset - Jugs XXXL 2 - PU DT - 3XL - 3 - Red</t>
  </si>
  <si>
    <t>3760231411255</t>
  </si>
  <si>
    <t>PEXRESJ3XL2PUVIO</t>
  </si>
  <si>
    <t>EXPRESSION - Reset - Jugs XXXL 2 - PU DT - 3XL - 3 - Violet</t>
  </si>
  <si>
    <t>3760231411262</t>
  </si>
  <si>
    <t>PEXRESJ3XL2PUWHI</t>
  </si>
  <si>
    <t>EXPRESSION - Reset - Jugs XXXL 2 - PU DT - 3XL - 3 - White</t>
  </si>
  <si>
    <t>3760231411279</t>
  </si>
  <si>
    <t>PEXRESJ3XL2PUYEL</t>
  </si>
  <si>
    <t>EXPRESSION - Reset - Jugs XXXL 2 - PU DT - 3XL - 3 - Yellow</t>
  </si>
  <si>
    <t>3760231411286</t>
  </si>
  <si>
    <t>PEXRESJ3XL3PUBLK</t>
  </si>
  <si>
    <t>EXPRESSION - Reset - Jugs XXXL 3 - PU DT - 3XL - 3 - Black</t>
  </si>
  <si>
    <t>3760231411293</t>
  </si>
  <si>
    <t>PEXRESJ3XL3PUBLU</t>
  </si>
  <si>
    <t>EXPRESSION - Reset - Jugs XXXL 3 - PU DT - 3XL - 3 - Blue</t>
  </si>
  <si>
    <t>3760231411309</t>
  </si>
  <si>
    <t>PEXRESJ3XL3PUFLG</t>
  </si>
  <si>
    <t>EXPRESSION - Reset - Jugs XXXL 3 - PU DT - 3XL - 3 - Fluo Green</t>
  </si>
  <si>
    <t>3760231411316</t>
  </si>
  <si>
    <t>PEXRESJ3XL3PUFLO</t>
  </si>
  <si>
    <t>EXPRESSION - Reset - Jugs XXXL 3 - PU DT - 3XL - 3 - Fluo Orange</t>
  </si>
  <si>
    <t>3760231411323</t>
  </si>
  <si>
    <t>PEXRESJ3XL3PUFLP</t>
  </si>
  <si>
    <t>EXPRESSION - Reset - Jugs XXXL 3 - PU DT - 3XL - 3 - Fluo Pink</t>
  </si>
  <si>
    <t>3760231411330</t>
  </si>
  <si>
    <t>PEXRESJ3XL3PUGRE</t>
  </si>
  <si>
    <t>EXPRESSION - Reset - Jugs XXXL 3 - PU DT - 3XL - 3 - Green</t>
  </si>
  <si>
    <t>3760231411347</t>
  </si>
  <si>
    <t>PEXRESJ3XL3PUMIN</t>
  </si>
  <si>
    <t>EXPRESSION - Reset - Jugs XXXL 3 - PU DT - 3XL - 3 - Mint</t>
  </si>
  <si>
    <t>3760231418643</t>
  </si>
  <si>
    <t>PEXRESJ3XL3PURED</t>
  </si>
  <si>
    <t>EXPRESSION - Reset - Jugs XXXL 3 - PU DT - 3XL - 3 - Red</t>
  </si>
  <si>
    <t>3760231411354</t>
  </si>
  <si>
    <t>PEXRESJ3XL3PUVIO</t>
  </si>
  <si>
    <t>EXPRESSION - Reset - Jugs XXXL 3 - PU DT - 3XL - 3 - Violet</t>
  </si>
  <si>
    <t>3760231411361</t>
  </si>
  <si>
    <t>PEXRESJ3XL3PUWHI</t>
  </si>
  <si>
    <t>EXPRESSION - Reset - Jugs XXXL 3 - PU DT - 3XL - 3 - White</t>
  </si>
  <si>
    <t>3760231411378</t>
  </si>
  <si>
    <t>PEXRESJ3XL3PUYEL</t>
  </si>
  <si>
    <t>EXPRESSION - Reset - Jugs XXXL 3 - PU DT - 3XL - 3 - Yellow</t>
  </si>
  <si>
    <t>3760231411385</t>
  </si>
  <si>
    <t>PEXRESJ3XL4PUBLK</t>
  </si>
  <si>
    <t>EXPRESSION - Reset - Jugs XXXL 4 - PU DT - 3XL - 3 - Black</t>
  </si>
  <si>
    <t>3760231411392</t>
  </si>
  <si>
    <t>PEXRESJ3XL4PUBLU</t>
  </si>
  <si>
    <t>EXPRESSION - Reset - Jugs XXXL 4 - PU DT - 3XL - 3 - Blue</t>
  </si>
  <si>
    <t>3760231411408</t>
  </si>
  <si>
    <t>PEXRESJ3XL4PUFLG</t>
  </si>
  <si>
    <t>EXPRESSION - Reset - Jugs XXXL 4 - PU DT - 3XL - 3 - Fluo Green</t>
  </si>
  <si>
    <t>3760231411415</t>
  </si>
  <si>
    <t>PEXRESJ3XL4PUFLO</t>
  </si>
  <si>
    <t>EXPRESSION - Reset - Jugs XXXL 4 - PU DT - 3XL - 3 - Fluo Orange</t>
  </si>
  <si>
    <t>3760231411422</t>
  </si>
  <si>
    <t>PEXRESJ3XL4PUFLP</t>
  </si>
  <si>
    <t>EXPRESSION - Reset - Jugs XXXL 4 - PU DT - 3XL - 3 - Fluo Pink</t>
  </si>
  <si>
    <t>3760231411439</t>
  </si>
  <si>
    <t>PEXRESJ3XL4PUGRE</t>
  </si>
  <si>
    <t>EXPRESSION - Reset - Jugs XXXL 4 - PU DT - 3XL - 3 - Green</t>
  </si>
  <si>
    <t>3760231411446</t>
  </si>
  <si>
    <t>PEXRESJ3XL4PUMIN</t>
  </si>
  <si>
    <t>EXPRESSION - Reset - Jugs XXXL 4 - PU DT - 3XL - 3 - Mint</t>
  </si>
  <si>
    <t>3760231418650</t>
  </si>
  <si>
    <t>PEXRESJ3XL4PURED</t>
  </si>
  <si>
    <t>EXPRESSION - Reset - Jugs XXXL 4 - PU DT - 3XL - 3 - Red</t>
  </si>
  <si>
    <t>3760231411453</t>
  </si>
  <si>
    <t>PEXRESJ3XL4PUVIO</t>
  </si>
  <si>
    <t>EXPRESSION - Reset - Jugs XXXL 4 - PU DT - 3XL - 3 - Violet</t>
  </si>
  <si>
    <t>3760231411460</t>
  </si>
  <si>
    <t>PEXRESJ3XL4PUWHI</t>
  </si>
  <si>
    <t>EXPRESSION - Reset - Jugs XXXL 4 - PU DT - 3XL - 3 - White</t>
  </si>
  <si>
    <t>3760231411477</t>
  </si>
  <si>
    <t>PEXRESJ3XL4PUYEL</t>
  </si>
  <si>
    <t>EXPRESSION - Reset - Jugs XXXL 4 - PU DT - 3XL - 3 - Yellow</t>
  </si>
  <si>
    <t>3760231411484</t>
  </si>
  <si>
    <t>PEXRESJ3XL5PUBLK</t>
  </si>
  <si>
    <t>EXPRESSION - Reset - Jugs XXXL 5 - PU DT - 3XL - 3 - Black</t>
  </si>
  <si>
    <t>3760231411491</t>
  </si>
  <si>
    <t>PEXRESJ3XL5PUBLU</t>
  </si>
  <si>
    <t>EXPRESSION - Reset - Jugs XXXL 5 - PU DT - 3XL - 3 - Blue</t>
  </si>
  <si>
    <t>3760231411507</t>
  </si>
  <si>
    <t>PEXRESJ3XL5PUFLG</t>
  </si>
  <si>
    <t>EXPRESSION - Reset - Jugs XXXL 5 - PU DT - 3XL - 3 - Fluo Green</t>
  </si>
  <si>
    <t>3760231411514</t>
  </si>
  <si>
    <t>PEXRESJ3XL5PUFLO</t>
  </si>
  <si>
    <t>EXPRESSION - Reset - Jugs XXXL 5 - PU DT - 3XL - 3 - Fluo Orange</t>
  </si>
  <si>
    <t>3760231411521</t>
  </si>
  <si>
    <t>PEXRESJ3XL5PUFLP</t>
  </si>
  <si>
    <t>EXPRESSION - Reset - Jugs XXXL 5 - PU DT - 3XL - 3 - Fluo Pink</t>
  </si>
  <si>
    <t>3760231411538</t>
  </si>
  <si>
    <t>PEXRESJ3XL5PUGRE</t>
  </si>
  <si>
    <t>EXPRESSION - Reset - Jugs XXXL 5 - PU DT - 3XL - 3 - Green</t>
  </si>
  <si>
    <t>3760231411545</t>
  </si>
  <si>
    <t>PEXRESJ3XL5PUMIN</t>
  </si>
  <si>
    <t>EXPRESSION - Reset - Jugs XXXL 5 - PU DT - 3XL - 3 - Mint</t>
  </si>
  <si>
    <t>3760231418667</t>
  </si>
  <si>
    <t>PEXRESJ3XL5PURED</t>
  </si>
  <si>
    <t>EXPRESSION - Reset - Jugs XXXL 5 - PU DT - 3XL - 3 - Red</t>
  </si>
  <si>
    <t>3760231411552</t>
  </si>
  <si>
    <t>PEXRESJ3XL5PUVIO</t>
  </si>
  <si>
    <t>EXPRESSION - Reset - Jugs XXXL 5 - PU DT - 3XL - 3 - Violet</t>
  </si>
  <si>
    <t>3760231411569</t>
  </si>
  <si>
    <t>PEXRESJ3XL5PUWHI</t>
  </si>
  <si>
    <t>EXPRESSION - Reset - Jugs XXXL 5 - PU DT - 3XL - 3 - White</t>
  </si>
  <si>
    <t>3760231411576</t>
  </si>
  <si>
    <t>PEXRESJ3XL5PUYEL</t>
  </si>
  <si>
    <t>EXPRESSION - Reset - Jugs XXXL 5 - PU DT - 3XL - 3 - Yellow</t>
  </si>
  <si>
    <t>3760231411583</t>
  </si>
  <si>
    <t>PEXRESJL1PUBLK</t>
  </si>
  <si>
    <t>EXPRESSION - Reset - Jugs L 1 - PU DT - L - 10 - Black</t>
  </si>
  <si>
    <t>3760231410296</t>
  </si>
  <si>
    <t>PEXRESJL1PUBLU</t>
  </si>
  <si>
    <t>EXPRESSION - Reset - Jugs L 1 - PU DT - L - 10 - Blue</t>
  </si>
  <si>
    <t>3760231410302</t>
  </si>
  <si>
    <t>PEXRESJL1PUFLG</t>
  </si>
  <si>
    <t>EXPRESSION - Reset - Jugs L 1 - PU DT - L - 10 - Fluo Green</t>
  </si>
  <si>
    <t>3760231410319</t>
  </si>
  <si>
    <t>PEXRESJL1PUFLO</t>
  </si>
  <si>
    <t>EXPRESSION - Reset - Jugs L 1 - PU DT - L - 10 - Fluo Orange</t>
  </si>
  <si>
    <t>3760231410326</t>
  </si>
  <si>
    <t>PEXRESJL1PUFLP</t>
  </si>
  <si>
    <t>EXPRESSION - Reset - Jugs L 1 - PU DT - L - 10 - Fluo Pink</t>
  </si>
  <si>
    <t>3760231410333</t>
  </si>
  <si>
    <t>PEXRESJL1PUGRE</t>
  </si>
  <si>
    <t>EXPRESSION - Reset - Jugs L 1 - PU DT - L - 10 - Green</t>
  </si>
  <si>
    <t>3760231410340</t>
  </si>
  <si>
    <t>PEXRESJL1PUMIN</t>
  </si>
  <si>
    <t>EXPRESSION - Reset - Jugs L 1 - PU DT - L - 10 - Mint</t>
  </si>
  <si>
    <t>3760231418674</t>
  </si>
  <si>
    <t>PEXRESJL1PURED</t>
  </si>
  <si>
    <t>EXPRESSION - Reset - Jugs L 1 - PU DT - L - 10 - Red</t>
  </si>
  <si>
    <t>3760231410357</t>
  </si>
  <si>
    <t>PEXRESJL1PUVIO</t>
  </si>
  <si>
    <t>EXPRESSION - Reset - Jugs L 1 - PU DT - L - 10 - Violet</t>
  </si>
  <si>
    <t>3760231410364</t>
  </si>
  <si>
    <t>PEXRESJL1PUWHI</t>
  </si>
  <si>
    <t>EXPRESSION - Reset - Jugs L 1 - PU DT - L - 10 - White</t>
  </si>
  <si>
    <t>3760231410371</t>
  </si>
  <si>
    <t>PEXRESJL1PUYEL</t>
  </si>
  <si>
    <t>EXPRESSION - Reset - Jugs L 1 - PU DT - L - 10 - Yellow</t>
  </si>
  <si>
    <t>3760231410388</t>
  </si>
  <si>
    <t>PEXRESJL2PUBLK</t>
  </si>
  <si>
    <t>EXPRESSION - Reset - Jugs L 2 - PU DT - L - 10 - Black</t>
  </si>
  <si>
    <t>3760231410395</t>
  </si>
  <si>
    <t>PEXRESJL2PUBLU</t>
  </si>
  <si>
    <t>EXPRESSION - Reset - Jugs L 2 - PU DT - L - 10 - Blue</t>
  </si>
  <si>
    <t>3760231410401</t>
  </si>
  <si>
    <t>PEXRESJL2PUFLG</t>
  </si>
  <si>
    <t>EXPRESSION - Reset - Jugs L 2 - PU DT - L - 10 - Fluo Green</t>
  </si>
  <si>
    <t>3760231410418</t>
  </si>
  <si>
    <t>PEXRESJL2PUFLO</t>
  </si>
  <si>
    <t>EXPRESSION - Reset - Jugs L 2 - PU DT - L - 10 - Fluo Orange</t>
  </si>
  <si>
    <t>3760231410425</t>
  </si>
  <si>
    <t>PEXRESJL2PUFLP</t>
  </si>
  <si>
    <t>EXPRESSION - Reset - Jugs L 2 - PU DT - L - 10 - Fluo Pink</t>
  </si>
  <si>
    <t>3760231410432</t>
  </si>
  <si>
    <t>PEXRESJL2PUGRE</t>
  </si>
  <si>
    <t>EXPRESSION - Reset - Jugs L 2 - PU DT - L - 10 - Green</t>
  </si>
  <si>
    <t>3760231410449</t>
  </si>
  <si>
    <t>PEXRESJL2PUMIN</t>
  </si>
  <si>
    <t>EXPRESSION - Reset - Jugs L 2 - PU DT - L - 10 - Mint</t>
  </si>
  <si>
    <t>3760231418681</t>
  </si>
  <si>
    <t>PEXRESJL2PURED</t>
  </si>
  <si>
    <t>EXPRESSION - Reset - Jugs L 2 - PU DT - L - 10 - Red</t>
  </si>
  <si>
    <t>3760231410456</t>
  </si>
  <si>
    <t>PEXRESJL2PUVIO</t>
  </si>
  <si>
    <t>EXPRESSION - Reset - Jugs L 2 - PU DT - L - 10 - Violet</t>
  </si>
  <si>
    <t>3760231410463</t>
  </si>
  <si>
    <t>PEXRESJL2PUWHI</t>
  </si>
  <si>
    <t>EXPRESSION - Reset - Jugs L 2 - PU DT - L - 10 - White</t>
  </si>
  <si>
    <t>3760231410470</t>
  </si>
  <si>
    <t>PEXRESJL2PUYEL</t>
  </si>
  <si>
    <t>EXPRESSION - Reset - Jugs L 2 - PU DT - L - 10 - Yellow</t>
  </si>
  <si>
    <t>3760231410487</t>
  </si>
  <si>
    <t>PEXRESJXL1PUBLK</t>
  </si>
  <si>
    <t>EXPRESSION - Reset - Jugs XL 1 - PU DT - XL - 5 - Black</t>
  </si>
  <si>
    <t>3760231410494</t>
  </si>
  <si>
    <t>PEXRESJXL1PUBLU</t>
  </si>
  <si>
    <t>EXPRESSION - Reset - Jugs XL 1 - PU DT - XL - 5 - Blue</t>
  </si>
  <si>
    <t>3760231410500</t>
  </si>
  <si>
    <t>PEXRESJXL1PUFLG</t>
  </si>
  <si>
    <t>EXPRESSION - Reset - Jugs XL 1 - PU DT - XL - 5 - Fluo Green</t>
  </si>
  <si>
    <t>3760231410517</t>
  </si>
  <si>
    <t>PEXRESJXL1PUFLO</t>
  </si>
  <si>
    <t>EXPRESSION - Reset - Jugs XL 1 - PU DT - XL - 5 - Fluo Orange</t>
  </si>
  <si>
    <t>3760231410524</t>
  </si>
  <si>
    <t>PEXRESJXL1PUFLP</t>
  </si>
  <si>
    <t>EXPRESSION - Reset - Jugs XL 1 - PU DT - XL - 5 - Fluo Pink</t>
  </si>
  <si>
    <t>3760231410531</t>
  </si>
  <si>
    <t>PEXRESJXL1PUGRE</t>
  </si>
  <si>
    <t>EXPRESSION - Reset - Jugs XL 1 - PU DT - XL - 5 - Green</t>
  </si>
  <si>
    <t>3760231410548</t>
  </si>
  <si>
    <t>PEXRESJXL1PUMIN</t>
  </si>
  <si>
    <t>EXPRESSION - Reset - Jugs XL 1 - PU DT - XL - 5 - Mint</t>
  </si>
  <si>
    <t>3760231418698</t>
  </si>
  <si>
    <t>PEXRESJXL1PURED</t>
  </si>
  <si>
    <t>EXPRESSION - Reset - Jugs XL 1 - PU DT - XL - 5 - Red</t>
  </si>
  <si>
    <t>3760231410555</t>
  </si>
  <si>
    <t>PEXRESJXL1PUVIO</t>
  </si>
  <si>
    <t>EXPRESSION - Reset - Jugs XL 1 - PU DT - XL - 5 - Violet</t>
  </si>
  <si>
    <t>3760231410562</t>
  </si>
  <si>
    <t>PEXRESJXL1PUWHI</t>
  </si>
  <si>
    <t>EXPRESSION - Reset - Jugs XL 1 - PU DT - XL - 5 - White</t>
  </si>
  <si>
    <t>3760231410579</t>
  </si>
  <si>
    <t>PEXRESJXL1PUYEL</t>
  </si>
  <si>
    <t>EXPRESSION - Reset - Jugs XL 1 - PU DT - XL - 5 - Yellow</t>
  </si>
  <si>
    <t>3760231410586</t>
  </si>
  <si>
    <t>PEXRESJXL2PUBLK</t>
  </si>
  <si>
    <t>EXPRESSION - Reset - Jugs XL 2 - PU DT - XL - 5 - Black</t>
  </si>
  <si>
    <t>3760231410593</t>
  </si>
  <si>
    <t>PEXRESJXL2PUBLU</t>
  </si>
  <si>
    <t>EXPRESSION - Reset - Jugs XL 2 - PU DT - XL - 5 - Blue</t>
  </si>
  <si>
    <t>3760231410609</t>
  </si>
  <si>
    <t>PEXRESJXL2PUFLG</t>
  </si>
  <si>
    <t>EXPRESSION - Reset - Jugs XL 2 - PU DT - XL - 5 - Fluo Green</t>
  </si>
  <si>
    <t>3760231410616</t>
  </si>
  <si>
    <t>PEXRESJXL2PUFLO</t>
  </si>
  <si>
    <t>EXPRESSION - Reset - Jugs XL 2 - PU DT - XL - 5 - Fluo Orange</t>
  </si>
  <si>
    <t>3760231410623</t>
  </si>
  <si>
    <t>PEXRESJXL2PUFLP</t>
  </si>
  <si>
    <t>EXPRESSION - Reset - Jugs XL 2 - PU DT - XL - 5 - Fluo Pink</t>
  </si>
  <si>
    <t>3760231410630</t>
  </si>
  <si>
    <t>PEXRESJXL2PUGRE</t>
  </si>
  <si>
    <t>EXPRESSION - Reset - Jugs XL 2 - PU DT - XL - 5 - Green</t>
  </si>
  <si>
    <t>3760231410647</t>
  </si>
  <si>
    <t>PEXRESJXL2PUMIN</t>
  </si>
  <si>
    <t>EXPRESSION - Reset - Jugs XL 2 - PU DT - XL - 5 - Mint</t>
  </si>
  <si>
    <t>3760231418704</t>
  </si>
  <si>
    <t>PEXRESJXL2PURED</t>
  </si>
  <si>
    <t>EXPRESSION - Reset - Jugs XL 2 - PU DT - XL - 5 - Red</t>
  </si>
  <si>
    <t>3760231410654</t>
  </si>
  <si>
    <t>PEXRESJXL2PUVIO</t>
  </si>
  <si>
    <t>EXPRESSION - Reset - Jugs XL 2 - PU DT - XL - 5 - Violet</t>
  </si>
  <si>
    <t>3760231410661</t>
  </si>
  <si>
    <t>PEXRESJXL2PUWHI</t>
  </si>
  <si>
    <t>EXPRESSION - Reset - Jugs XL 2 - PU DT - XL - 5 - White</t>
  </si>
  <si>
    <t>3760231410678</t>
  </si>
  <si>
    <t>PEXRESJXL2PUYEL</t>
  </si>
  <si>
    <t>EXPRESSION - Reset - Jugs XL 2 - PU DT - XL - 5 - Yellow</t>
  </si>
  <si>
    <t>3760231410685</t>
  </si>
  <si>
    <t>PEXRESJXL3PUBLK</t>
  </si>
  <si>
    <t>EXPRESSION - Reset - Jugs XL 3 - PU DT - XL - 5 - Black</t>
  </si>
  <si>
    <t>3760231410692</t>
  </si>
  <si>
    <t>PEXRESJXL3PUBLU</t>
  </si>
  <si>
    <t>EXPRESSION - Reset - Jugs XL 3 - PU DT - XL - 5 - Blue</t>
  </si>
  <si>
    <t>3760231410708</t>
  </si>
  <si>
    <t>PEXRESJXL3PUFLG</t>
  </si>
  <si>
    <t>EXPRESSION - Reset - Jugs XL 3 - PU DT - XL - 5 - Fluo Green</t>
  </si>
  <si>
    <t>3760231410715</t>
  </si>
  <si>
    <t>PEXRESJXL3PUFLO</t>
  </si>
  <si>
    <t>EXPRESSION - Reset - Jugs XL 3 - PU DT - XL - 5 - Fluo Orange</t>
  </si>
  <si>
    <t>3760231410722</t>
  </si>
  <si>
    <t>PEXRESJXL3PUFLP</t>
  </si>
  <si>
    <t>EXPRESSION - Reset - Jugs XL 3 - PU DT - XL - 5 - Fluo Pink</t>
  </si>
  <si>
    <t>3760231410739</t>
  </si>
  <si>
    <t>PEXRESJXL3PUGRE</t>
  </si>
  <si>
    <t>EXPRESSION - Reset - Jugs XL 3 - PU DT - XL - 5 - Green</t>
  </si>
  <si>
    <t>3760231410746</t>
  </si>
  <si>
    <t>PEXRESJXL3PUMIN</t>
  </si>
  <si>
    <t>EXPRESSION - Reset - Jugs XL 3 - PU DT - XL - 5 - Mint</t>
  </si>
  <si>
    <t>3760231418711</t>
  </si>
  <si>
    <t>PEXRESJXL3PURED</t>
  </si>
  <si>
    <t>EXPRESSION - Reset - Jugs XL 3 - PU DT - XL - 5 - Red</t>
  </si>
  <si>
    <t>3760231410753</t>
  </si>
  <si>
    <t>PEXRESJXL3PUVIO</t>
  </si>
  <si>
    <t>EXPRESSION - Reset - Jugs XL 3 - PU DT - XL - 5 - Violet</t>
  </si>
  <si>
    <t>3760231410760</t>
  </si>
  <si>
    <t>PEXRESJXL3PUWHI</t>
  </si>
  <si>
    <t>EXPRESSION - Reset - Jugs XL 3 - PU DT - XL - 5 - White</t>
  </si>
  <si>
    <t>3760231410777</t>
  </si>
  <si>
    <t>PEXRESJXL3PUYEL</t>
  </si>
  <si>
    <t>EXPRESSION - Reset - Jugs XL 3 - PU DT - XL - 5 - Yellow</t>
  </si>
  <si>
    <t>3760231410784</t>
  </si>
  <si>
    <t>PEXRESJXL4PUBLK</t>
  </si>
  <si>
    <t>EXPRESSION - Reset - Jugs XL 4 - PU DT - XL - 5 - Black</t>
  </si>
  <si>
    <t>3760231410791</t>
  </si>
  <si>
    <t>PEXRESJXL4PUBLU</t>
  </si>
  <si>
    <t>EXPRESSION - Reset - Jugs XL 4 - PU DT - XL - 5 - Blue</t>
  </si>
  <si>
    <t>3760231410807</t>
  </si>
  <si>
    <t>PEXRESJXL4PUFLG</t>
  </si>
  <si>
    <t>EXPRESSION - Reset - Jugs XL 4 - PU DT - XL - 5 - Fluo Green</t>
  </si>
  <si>
    <t>3760231410814</t>
  </si>
  <si>
    <t>PEXRESJXL4PUFLO</t>
  </si>
  <si>
    <t>EXPRESSION - Reset - Jugs XL 4 - PU DT - XL - 5 - Fluo Orange</t>
  </si>
  <si>
    <t>3760231410821</t>
  </si>
  <si>
    <t>PEXRESJXL4PUFLP</t>
  </si>
  <si>
    <t>EXPRESSION - Reset - Jugs XL 4 - PU DT - XL - 5 - Fluo Pink</t>
  </si>
  <si>
    <t>3760231410838</t>
  </si>
  <si>
    <t>PEXRESJXL4PUGRE</t>
  </si>
  <si>
    <t>EXPRESSION - Reset - Jugs XL 4 - PU DT - XL - 5 - Green</t>
  </si>
  <si>
    <t>3760231410845</t>
  </si>
  <si>
    <t>PEXRESJXL4PUMIN</t>
  </si>
  <si>
    <t>EXPRESSION - Reset - Jugs XL 4 - PU DT - XL - 5 - Mint</t>
  </si>
  <si>
    <t>3760231418728</t>
  </si>
  <si>
    <t>PEXRESJXL4PURED</t>
  </si>
  <si>
    <t>EXPRESSION - Reset - Jugs XL 4 - PU DT - XL - 5 - Red</t>
  </si>
  <si>
    <t>3760231410852</t>
  </si>
  <si>
    <t>PEXRESJXL4PUVIO</t>
  </si>
  <si>
    <t>EXPRESSION - Reset - Jugs XL 4 - PU DT - XL - 5 - Violet</t>
  </si>
  <si>
    <t>3760231410869</t>
  </si>
  <si>
    <t>PEXRESJXL4PUWHI</t>
  </si>
  <si>
    <t>EXPRESSION - Reset - Jugs XL 4 - PU DT - XL - 5 - White</t>
  </si>
  <si>
    <t>3760231410876</t>
  </si>
  <si>
    <t>PEXRESJXL4PUYEL</t>
  </si>
  <si>
    <t>EXPRESSION - Reset - Jugs XL 4 - PU DT - XL - 5 - Yellow</t>
  </si>
  <si>
    <t>3760231410883</t>
  </si>
  <si>
    <t>PEXRESJXXL1PUBLK</t>
  </si>
  <si>
    <t>EXPRESSION - Reset - Jugs XXL 1 - PU DT - XXL - 5 - Black</t>
  </si>
  <si>
    <t>3760231410890</t>
  </si>
  <si>
    <t>PEXRESJXXL1PUBLU</t>
  </si>
  <si>
    <t>EXPRESSION - Reset - Jugs XXL 1 - PU DT - XXL - 5 - Blue</t>
  </si>
  <si>
    <t>3760231410906</t>
  </si>
  <si>
    <t>PEXRESJXXL1PUFLG</t>
  </si>
  <si>
    <t>EXPRESSION - Reset - Jugs XXL 1 - PU DT - XXL - 5 - Fluo Green</t>
  </si>
  <si>
    <t>3760231410913</t>
  </si>
  <si>
    <t>PEXRESJXXL1PUFLO</t>
  </si>
  <si>
    <t>EXPRESSION - Reset - Jugs XXL 1 - PU DT - XXL - 5 - Fluo Orange</t>
  </si>
  <si>
    <t>3760231410920</t>
  </si>
  <si>
    <t>PEXRESJXXL1PUFLP</t>
  </si>
  <si>
    <t>EXPRESSION - Reset - Jugs XXL 1 - PU DT - XXL - 5 - Fluo Pink</t>
  </si>
  <si>
    <t>3760231410937</t>
  </si>
  <si>
    <t>PEXRESJXXL1PUGRE</t>
  </si>
  <si>
    <t>EXPRESSION - Reset - Jugs XXL 1 - PU DT - XXL - 5 - Green</t>
  </si>
  <si>
    <t>3760231410944</t>
  </si>
  <si>
    <t>PEXRESJXXL1PUMIN</t>
  </si>
  <si>
    <t>EXPRESSION - Reset - Jugs XXL 1 - PU DT - XXL - 5 - Mint</t>
  </si>
  <si>
    <t>3760231418735</t>
  </si>
  <si>
    <t>PEXRESJXXL1PURED</t>
  </si>
  <si>
    <t>EXPRESSION - Reset - Jugs XXL 1 - PU DT - XXL - 5 - Red</t>
  </si>
  <si>
    <t>3760231410951</t>
  </si>
  <si>
    <t>PEXRESJXXL1PUVIO</t>
  </si>
  <si>
    <t>EXPRESSION - Reset - Jugs XXL 1 - PU DT - XXL - 5 - Violet</t>
  </si>
  <si>
    <t>3760231410968</t>
  </si>
  <si>
    <t>PEXRESJXXL1PUWHI</t>
  </si>
  <si>
    <t>EXPRESSION - Reset - Jugs XXL 1 - PU DT - XXL - 5 - White</t>
  </si>
  <si>
    <t>3760231410975</t>
  </si>
  <si>
    <t>PEXRESJXXL1PUYEL</t>
  </si>
  <si>
    <t>EXPRESSION - Reset - Jugs XXL 1 - PU DT - XXL - 5 - Yellow</t>
  </si>
  <si>
    <t>3760231410982</t>
  </si>
  <si>
    <t>PEXRESJXXL2PUBLK</t>
  </si>
  <si>
    <t>EXPRESSION - Reset - Jugs XXL 2 - PU DT - XXL - 5 - Black</t>
  </si>
  <si>
    <t>3760231410999</t>
  </si>
  <si>
    <t>PEXRESJXXL2PUBLU</t>
  </si>
  <si>
    <t>EXPRESSION - Reset - Jugs XXL 2 - PU DT - XXL - 5 - Blue</t>
  </si>
  <si>
    <t>3760231411002</t>
  </si>
  <si>
    <t>PEXRESJXXL2PUFLG</t>
  </si>
  <si>
    <t>EXPRESSION - Reset - Jugs XXL 2 - PU DT - XXL - 5 - Fluo Green</t>
  </si>
  <si>
    <t>3760231411019</t>
  </si>
  <si>
    <t>PEXRESJXXL2PUFLO</t>
  </si>
  <si>
    <t>EXPRESSION - Reset - Jugs XXL 2 - PU DT - XXL - 5 - Fluo Orange</t>
  </si>
  <si>
    <t>3760231411026</t>
  </si>
  <si>
    <t>PEXRESJXXL2PUFLP</t>
  </si>
  <si>
    <t>EXPRESSION - Reset - Jugs XXL 2 - PU DT - XXL - 5 - Fluo Pink</t>
  </si>
  <si>
    <t>3760231411033</t>
  </si>
  <si>
    <t>PEXRESJXXL2PUGRE</t>
  </si>
  <si>
    <t>EXPRESSION - Reset - Jugs XXL 2 - PU DT - XXL - 5 - Green</t>
  </si>
  <si>
    <t>3760231411040</t>
  </si>
  <si>
    <t>PEXRESJXXL2PUMIN</t>
  </si>
  <si>
    <t>EXPRESSION - Reset - Jugs XXL 2 - PU DT - XXL - 5 - Mint</t>
  </si>
  <si>
    <t>3760231418742</t>
  </si>
  <si>
    <t>PEXRESJXXL2PURED</t>
  </si>
  <si>
    <t>EXPRESSION - Reset - Jugs XXL 2 - PU DT - XXL - 5 - Red</t>
  </si>
  <si>
    <t>3760231411057</t>
  </si>
  <si>
    <t>PEXRESJXXL2PUVIO</t>
  </si>
  <si>
    <t>EXPRESSION - Reset - Jugs XXL 2 - PU DT - XXL - 5 - Violet</t>
  </si>
  <si>
    <t>3760231411064</t>
  </si>
  <si>
    <t>PEXRESJXXL2PUWHI</t>
  </si>
  <si>
    <t>EXPRESSION - Reset - Jugs XXL 2 - PU DT - XXL - 5 - White</t>
  </si>
  <si>
    <t>3760231411071</t>
  </si>
  <si>
    <t>PEXRESJXXL2PUYEL</t>
  </si>
  <si>
    <t>EXPRESSION - Reset - Jugs XXL 2 - PU DT - XXL - 5 - Yellow</t>
  </si>
  <si>
    <t>3760231411088</t>
  </si>
  <si>
    <t>PEXRIVCR1BLK</t>
  </si>
  <si>
    <t>EXPRESSION - Riverbed - Crimps 1 - PE - M - 10 - Black</t>
  </si>
  <si>
    <t>3760231344386</t>
  </si>
  <si>
    <t>PEXRIVCR1BLU</t>
  </si>
  <si>
    <t>EXPRESSION - Riverbed - Crimps 1 - PE - M - 10 - Blue</t>
  </si>
  <si>
    <t>3760231344300</t>
  </si>
  <si>
    <t>PEXRIVCR1FLG</t>
  </si>
  <si>
    <t>EXPRESSION - Riverbed - Crimps 1 - PE - M - 10 - Fluo Green</t>
  </si>
  <si>
    <t>3760231344379</t>
  </si>
  <si>
    <t>PEXRIVCR1FLO</t>
  </si>
  <si>
    <t>EXPRESSION - Riverbed - Crimps 1 - PE - M - 10 - Fluo Orange</t>
  </si>
  <si>
    <t>3760231344348</t>
  </si>
  <si>
    <t>PEXRIVCR1FLP</t>
  </si>
  <si>
    <t>EXPRESSION - Riverbed - Crimps 1 - PE - M - 10 - Fluo Pink</t>
  </si>
  <si>
    <t>3760231344355</t>
  </si>
  <si>
    <t>PEXRIVCR1FLY</t>
  </si>
  <si>
    <t>EXPRESSION - Riverbed - Crimps 1 - PE - M - 10 - Fluo Yellow</t>
  </si>
  <si>
    <t>3760231344362</t>
  </si>
  <si>
    <t>PEXRIVCR1GRE</t>
  </si>
  <si>
    <t>EXPRESSION - Riverbed - Crimps 1 - PE - M - 10 - Green</t>
  </si>
  <si>
    <t>3760231344324</t>
  </si>
  <si>
    <t>PEXRIVCR1GRY</t>
  </si>
  <si>
    <t>EXPRESSION - Riverbed - Crimps 1 - PE - M - 10 - Grey</t>
  </si>
  <si>
    <t>3760231344416</t>
  </si>
  <si>
    <t>PEXRIVCR1MIN</t>
  </si>
  <si>
    <t>EXPRESSION - Riverbed - Crimps 1 - PE - M - 10 - Mint</t>
  </si>
  <si>
    <t>3760231418759</t>
  </si>
  <si>
    <t>PEXRIVCR1RED</t>
  </si>
  <si>
    <t>EXPRESSION - Riverbed - Crimps 1 - PE - M - 10 - Red</t>
  </si>
  <si>
    <t>3760231344317</t>
  </si>
  <si>
    <t>PEXRIVCR1VIO</t>
  </si>
  <si>
    <t>EXPRESSION - Riverbed - Crimps 1 - PE - M - 10 - Violet</t>
  </si>
  <si>
    <t>3760231344409</t>
  </si>
  <si>
    <t>PEXRIVCR1WHI</t>
  </si>
  <si>
    <t>EXPRESSION - Riverbed - Crimps 1 - PE - M - 10 - White</t>
  </si>
  <si>
    <t>3760231344393</t>
  </si>
  <si>
    <t>PEXRIVCR1YEL</t>
  </si>
  <si>
    <t>EXPRESSION - Riverbed - Crimps 1 - PE - M - 10 - Yellow</t>
  </si>
  <si>
    <t>3760231344331</t>
  </si>
  <si>
    <t>PEXRIVEDL1BLK</t>
  </si>
  <si>
    <t>EXPRESSION - Riverbed - Edges L 1 - PE - L - 10 - Black</t>
  </si>
  <si>
    <t>3760231344508</t>
  </si>
  <si>
    <t>PEXRIVEDL1BLU</t>
  </si>
  <si>
    <t>EXPRESSION - Riverbed - Edges L 1 - PE - L - 10 - Blue</t>
  </si>
  <si>
    <t>3760231344423</t>
  </si>
  <si>
    <t>PEXRIVEDL1FLG</t>
  </si>
  <si>
    <t>EXPRESSION - Riverbed - Edges L 1 - PE - L - 10 - Fluo Green</t>
  </si>
  <si>
    <t>3760231344492</t>
  </si>
  <si>
    <t>PEXRIVEDL1FLO</t>
  </si>
  <si>
    <t>EXPRESSION - Riverbed - Edges L 1 - PE - L - 10 - Fluo Orange</t>
  </si>
  <si>
    <t>3760231344461</t>
  </si>
  <si>
    <t>PEXRIVEDL1FLP</t>
  </si>
  <si>
    <t>EXPRESSION - Riverbed - Edges L 1 - PE - L - 10 - Fluo Pink</t>
  </si>
  <si>
    <t>3760231344478</t>
  </si>
  <si>
    <t>PEXRIVEDL1FLY</t>
  </si>
  <si>
    <t>EXPRESSION - Riverbed - Edges L 1 - PE - L - 10 - Fluo Yellow</t>
  </si>
  <si>
    <t>3760231344485</t>
  </si>
  <si>
    <t>PEXRIVEDL1GRE</t>
  </si>
  <si>
    <t>EXPRESSION - Riverbed - Edges L 1 - PE - L - 10 - Green</t>
  </si>
  <si>
    <t>3760231344447</t>
  </si>
  <si>
    <t>PEXRIVEDL1GRY</t>
  </si>
  <si>
    <t>EXPRESSION - Riverbed - Edges L 1 - PE - L - 10 - Grey</t>
  </si>
  <si>
    <t>3760231344539</t>
  </si>
  <si>
    <t>PEXRIVEDL1MIN</t>
  </si>
  <si>
    <t>EXPRESSION - Riverbed - Edges L 1 - PE - L - 10 - Mint</t>
  </si>
  <si>
    <t>3760231418766</t>
  </si>
  <si>
    <t>PEXRIVEDL1RED</t>
  </si>
  <si>
    <t>EXPRESSION - Riverbed - Edges L 1 - PE - L - 10 - Red</t>
  </si>
  <si>
    <t>3760231344430</t>
  </si>
  <si>
    <t>PEXRIVEDL1VIO</t>
  </si>
  <si>
    <t>EXPRESSION - Riverbed - Edges L 1 - PE - L - 10 - Violet</t>
  </si>
  <si>
    <t>3760231344522</t>
  </si>
  <si>
    <t>PEXRIVEDL1WHI</t>
  </si>
  <si>
    <t>EXPRESSION - Riverbed - Edges L 1 - PE - L - 10 - White</t>
  </si>
  <si>
    <t>3760231344515</t>
  </si>
  <si>
    <t>PEXRIVEDL1YEL</t>
  </si>
  <si>
    <t>EXPRESSION - Riverbed - Edges L 1 - PE - L - 10 - Yellow</t>
  </si>
  <si>
    <t>3760231344454</t>
  </si>
  <si>
    <t>PEXRIVEDX1BLK</t>
  </si>
  <si>
    <t>EXPRESSION - Riverbed - Edges XL 1 - PE - XL - 5 - Black</t>
  </si>
  <si>
    <t>3760231344621</t>
  </si>
  <si>
    <t>PEXRIVEDX1BLU</t>
  </si>
  <si>
    <t>EXPRESSION - Riverbed - Edges XL 1 - PE - XL - 5 - Blue</t>
  </si>
  <si>
    <t>3760231344546</t>
  </si>
  <si>
    <t>PEXRIVEDX1FLG</t>
  </si>
  <si>
    <t>EXPRESSION - Riverbed - Edges XL 1 - PE - XL - 5 - Fluo Green</t>
  </si>
  <si>
    <t>3760231344614</t>
  </si>
  <si>
    <t>PEXRIVEDX1FLO</t>
  </si>
  <si>
    <t>EXPRESSION - Riverbed - Edges XL 1 - PE - XL - 5 - Fluo Orange</t>
  </si>
  <si>
    <t>3760231344584</t>
  </si>
  <si>
    <t>PEXRIVEDX1FLP</t>
  </si>
  <si>
    <t>EXPRESSION - Riverbed - Edges XL 1 - PE - XL - 5 - Fluo Pink</t>
  </si>
  <si>
    <t>3760231344591</t>
  </si>
  <si>
    <t>PEXRIVEDX1FLY</t>
  </si>
  <si>
    <t>EXPRESSION - Riverbed - Edges XL 1 - PE - XL - 5 - Fluo Yellow</t>
  </si>
  <si>
    <t>3760231344607</t>
  </si>
  <si>
    <t>PEXRIVEDX1GRE</t>
  </si>
  <si>
    <t>EXPRESSION - Riverbed - Edges XL 1 - PE - XL - 5 - Green</t>
  </si>
  <si>
    <t>3760231344560</t>
  </si>
  <si>
    <t>PEXRIVEDX1GRY</t>
  </si>
  <si>
    <t>EXPRESSION - Riverbed - Edges XL 1 - PE - XL - 5 - Grey</t>
  </si>
  <si>
    <t>3760231344652</t>
  </si>
  <si>
    <t>PEXRIVEDX1MIN</t>
  </si>
  <si>
    <t>EXPRESSION - Riverbed - Edges XL 1 - PE - XL - 5 - Mint</t>
  </si>
  <si>
    <t>3760231418773</t>
  </si>
  <si>
    <t>PEXRIVEDX1RED</t>
  </si>
  <si>
    <t>EXPRESSION - Riverbed - Edges XL 1 - PE - XL - 5 - Red</t>
  </si>
  <si>
    <t>3760231344553</t>
  </si>
  <si>
    <t>PEXRIVEDX1VIO</t>
  </si>
  <si>
    <t>EXPRESSION - Riverbed - Edges XL 1 - PE - XL - 5 - Violet</t>
  </si>
  <si>
    <t>3760231344645</t>
  </si>
  <si>
    <t>PEXRIVEDX1WHI</t>
  </si>
  <si>
    <t>EXPRESSION - Riverbed - Edges XL 1 - PE - XL - 5 - White</t>
  </si>
  <si>
    <t>3760231344638</t>
  </si>
  <si>
    <t>PEXRIVEDX1YEL</t>
  </si>
  <si>
    <t>EXPRESSION - Riverbed - Edges XL 1 - PE - XL - 5 - Yellow</t>
  </si>
  <si>
    <t>3760231344577</t>
  </si>
  <si>
    <t>PEXRIVFO1BLK</t>
  </si>
  <si>
    <t>EXPRESSION - Riverbed - Foot 1 - PU - S - 20 - Black</t>
  </si>
  <si>
    <t>3760231350790</t>
  </si>
  <si>
    <t>PEXRIVFO1BLU</t>
  </si>
  <si>
    <t>EXPRESSION - Riverbed - Foot 1 - PU - S - 20 - Blue</t>
  </si>
  <si>
    <t>3760231350714</t>
  </si>
  <si>
    <t>PEXRIVFO1FLG</t>
  </si>
  <si>
    <t>EXPRESSION - Riverbed - Foot 1 - PU - S - 20 - Fluo Green</t>
  </si>
  <si>
    <t>3760231350783</t>
  </si>
  <si>
    <t>PEXRIVFO1FLO</t>
  </si>
  <si>
    <t>EXPRESSION - Riverbed - Foot 1 - PU - S - 20 - Fluo Orange</t>
  </si>
  <si>
    <t>3760231350752</t>
  </si>
  <si>
    <t>PEXRIVFO1FLP</t>
  </si>
  <si>
    <t>EXPRESSION - Riverbed - Foot 1 - PU - S - 20 - Fluo Pink</t>
  </si>
  <si>
    <t>3760231350769</t>
  </si>
  <si>
    <t>PEXRIVFO1FLY</t>
  </si>
  <si>
    <t>EXPRESSION - Riverbed - Foot 1 - PU - S - 20 - Fluo Yellow</t>
  </si>
  <si>
    <t>3760231350776</t>
  </si>
  <si>
    <t>PEXRIVFO1GRE</t>
  </si>
  <si>
    <t>EXPRESSION - Riverbed - Foot 1 - PU - S - 20 - Green</t>
  </si>
  <si>
    <t>3760231350738</t>
  </si>
  <si>
    <t>PEXRIVFO1GRY</t>
  </si>
  <si>
    <t>EXPRESSION - Riverbed - Foot 1 - PU - S - 20 - Grey</t>
  </si>
  <si>
    <t>3760231350820</t>
  </si>
  <si>
    <t>PEXRIVFO1MIN</t>
  </si>
  <si>
    <t>EXPRESSION - Riverbed - Foot 1 - PU - S - 20 - Mint</t>
  </si>
  <si>
    <t>3760231418780</t>
  </si>
  <si>
    <t>PEXRIVFO1RED</t>
  </si>
  <si>
    <t>EXPRESSION - Riverbed - Foot 1 - PU - S - 20 - Red</t>
  </si>
  <si>
    <t>3760231350721</t>
  </si>
  <si>
    <t>PEXRIVFO1VIO</t>
  </si>
  <si>
    <t>EXPRESSION - Riverbed - Foot 1 - PU - S - 20 - Violet</t>
  </si>
  <si>
    <t>3760231350813</t>
  </si>
  <si>
    <t>PEXRIVFO1WHI</t>
  </si>
  <si>
    <t>EXPRESSION - Riverbed - Foot 1 - PU - S - 20 - White</t>
  </si>
  <si>
    <t>3760231350806</t>
  </si>
  <si>
    <t>PEXRIVFO1YEL</t>
  </si>
  <si>
    <t>EXPRESSION - Riverbed - Foot 1 - PU - S - 20 - Yellow</t>
  </si>
  <si>
    <t>3760231350745</t>
  </si>
  <si>
    <t>PEXRIVIE1BLK</t>
  </si>
  <si>
    <t>EXPRESSION - Riverbed - Incut Edges 1 - PE - M - 10 - Black</t>
  </si>
  <si>
    <t>3760231344744</t>
  </si>
  <si>
    <t>PEXRIVIE1BLU</t>
  </si>
  <si>
    <t>EXPRESSION - Riverbed - Incut Edges 1 - PE - M - 10 - Blue</t>
  </si>
  <si>
    <t>3760231344669</t>
  </si>
  <si>
    <t>PEXRIVIE1FLG</t>
  </si>
  <si>
    <t>EXPRESSION - Riverbed - Incut Edges 1 - PE - M - 10 - Fluo Green</t>
  </si>
  <si>
    <t>3760231344737</t>
  </si>
  <si>
    <t>PEXRIVIE1FLO</t>
  </si>
  <si>
    <t>EXPRESSION - Riverbed - Incut Edges 1 - PE - M - 10 - Fluo Orange</t>
  </si>
  <si>
    <t>3760231344706</t>
  </si>
  <si>
    <t>PEXRIVIE1FLP</t>
  </si>
  <si>
    <t>EXPRESSION - Riverbed - Incut Edges 1 - PE - M - 10 - Fluo Pink</t>
  </si>
  <si>
    <t>3760231344713</t>
  </si>
  <si>
    <t>PEXRIVIE1FLY</t>
  </si>
  <si>
    <t>EXPRESSION - Riverbed - Incut Edges 1 - PE - M - 10 - Fluo Yellow</t>
  </si>
  <si>
    <t>3760231344720</t>
  </si>
  <si>
    <t>PEXRIVIE1GRE</t>
  </si>
  <si>
    <t>EXPRESSION - Riverbed - Incut Edges 1 - PE - M - 10 - Green</t>
  </si>
  <si>
    <t>3760231344683</t>
  </si>
  <si>
    <t>PEXRIVIE1GRY</t>
  </si>
  <si>
    <t>EXPRESSION - Riverbed - Incut Edges 1 - PE - M - 10 - Grey</t>
  </si>
  <si>
    <t>3760231344775</t>
  </si>
  <si>
    <t>PEXRIVIE1MIN</t>
  </si>
  <si>
    <t>EXPRESSION - Riverbed - Incut Edges 1 - PE - M - 10 - Mint</t>
  </si>
  <si>
    <t>3760231418797</t>
  </si>
  <si>
    <t>PEXRIVIE1RED</t>
  </si>
  <si>
    <t>EXPRESSION - Riverbed - Incut Edges 1 - PE - M - 10 - Red</t>
  </si>
  <si>
    <t>3760231344676</t>
  </si>
  <si>
    <t>PEXRIVIE1VIO</t>
  </si>
  <si>
    <t>EXPRESSION - Riverbed - Incut Edges 1 - PE - M - 10 - Violet</t>
  </si>
  <si>
    <t>3760231344768</t>
  </si>
  <si>
    <t>PEXRIVIE1WHI</t>
  </si>
  <si>
    <t>EXPRESSION - Riverbed - Incut Edges 1 - PE - M - 10 - White</t>
  </si>
  <si>
    <t>3760231344751</t>
  </si>
  <si>
    <t>PEXRIVIE1YEL</t>
  </si>
  <si>
    <t>EXPRESSION - Riverbed - Incut Edges 1 - PE - M - 10 - Yellow</t>
  </si>
  <si>
    <t>3760231344690</t>
  </si>
  <si>
    <t>PEXRIVIE2BLK</t>
  </si>
  <si>
    <t>EXPRESSION - Riverbed - Incut Edges 2 - PE - M - 10 - Black</t>
  </si>
  <si>
    <t>3760231344867</t>
  </si>
  <si>
    <t>PEXRIVIE2BLU</t>
  </si>
  <si>
    <t>EXPRESSION - Riverbed - Incut Edges 2 - PE - M - 10 - Blue</t>
  </si>
  <si>
    <t>3760231344782</t>
  </si>
  <si>
    <t>PEXRIVIE2FLG</t>
  </si>
  <si>
    <t>EXPRESSION - Riverbed - Incut Edges 2 - PE - M - 10 - Fluo Green</t>
  </si>
  <si>
    <t>3760231344850</t>
  </si>
  <si>
    <t>PEXRIVIE2FLO</t>
  </si>
  <si>
    <t>EXPRESSION - Riverbed - Incut Edges 2 - PE - M - 10 - Fluo Orange</t>
  </si>
  <si>
    <t>3760231344829</t>
  </si>
  <si>
    <t>PEXRIVIE2FLP</t>
  </si>
  <si>
    <t>EXPRESSION - Riverbed - Incut Edges 2 - PE - M - 10 - Fluo Pink</t>
  </si>
  <si>
    <t>3760231344836</t>
  </si>
  <si>
    <t>PEXRIVIE2FLY</t>
  </si>
  <si>
    <t>EXPRESSION - Riverbed - Incut Edges 2 - PE - M - 10 - Fluo Yellow</t>
  </si>
  <si>
    <t>3760231344843</t>
  </si>
  <si>
    <t>PEXRIVIE2GRE</t>
  </si>
  <si>
    <t>EXPRESSION - Riverbed - Incut Edges 2 - PE - M - 10 - Green</t>
  </si>
  <si>
    <t>3760231344805</t>
  </si>
  <si>
    <t>PEXRIVIE2GRY</t>
  </si>
  <si>
    <t>EXPRESSION - Riverbed - Incut Edges 2 - PE - M - 10 - Grey</t>
  </si>
  <si>
    <t>3760231344898</t>
  </si>
  <si>
    <t>PEXRIVIE2MIN</t>
  </si>
  <si>
    <t>EXPRESSION - Riverbed - Incut Edges 2 - PE - M - 10 - Mint</t>
  </si>
  <si>
    <t>3760231418803</t>
  </si>
  <si>
    <t>PEXRIVIE2RED</t>
  </si>
  <si>
    <t>EXPRESSION - Riverbed - Incut Edges 2 - PE - M - 10 - Red</t>
  </si>
  <si>
    <t>3760231344799</t>
  </si>
  <si>
    <t>PEXRIVIE2VIO</t>
  </si>
  <si>
    <t>EXPRESSION - Riverbed - Incut Edges 2 - PE - M - 10 - Violet</t>
  </si>
  <si>
    <t>3760231344881</t>
  </si>
  <si>
    <t>PEXRIVIE2WHI</t>
  </si>
  <si>
    <t>EXPRESSION - Riverbed - Incut Edges 2 - PE - M - 10 - White</t>
  </si>
  <si>
    <t>3760231344874</t>
  </si>
  <si>
    <t>PEXRIVIE2YEL</t>
  </si>
  <si>
    <t>EXPRESSION - Riverbed - Incut Edges 2 - PE - M - 10 - Yellow</t>
  </si>
  <si>
    <t>3760231344812</t>
  </si>
  <si>
    <t>PEXRIVJE1BLK</t>
  </si>
  <si>
    <t>EXPRESSION - Riverbed - Jugs Edges 1 - PU - XL - 5 - Black</t>
  </si>
  <si>
    <t>3760231344980</t>
  </si>
  <si>
    <t>PEXRIVJE1BLU</t>
  </si>
  <si>
    <t>EXPRESSION - Riverbed - Jugs Edges 1 - PU - XL - 5 - Blue</t>
  </si>
  <si>
    <t>3760231344904</t>
  </si>
  <si>
    <t>PEXRIVJE1FLG</t>
  </si>
  <si>
    <t>EXPRESSION - Riverbed - Jugs Edges 1 - PU - XL - 5 - Fluo Green</t>
  </si>
  <si>
    <t>3760231344973</t>
  </si>
  <si>
    <t>PEXRIVJE1FLO</t>
  </si>
  <si>
    <t>EXPRESSION - Riverbed - Jugs Edges 1 - PU - XL - 5 - Fluo Orange</t>
  </si>
  <si>
    <t>3760231344942</t>
  </si>
  <si>
    <t>PEXRIVJE1FLP</t>
  </si>
  <si>
    <t>EXPRESSION - Riverbed - Jugs Edges 1 - PU - XL - 5 - Fluo Pink</t>
  </si>
  <si>
    <t>3760231344959</t>
  </si>
  <si>
    <t>PEXRIVJE1FLY</t>
  </si>
  <si>
    <t>EXPRESSION - Riverbed - Jugs Edges 1 - PU - XL - 5 - Fluo Yellow</t>
  </si>
  <si>
    <t>3760231344966</t>
  </si>
  <si>
    <t>PEXRIVJE1GRE</t>
  </si>
  <si>
    <t>EXPRESSION - Riverbed - Jugs Edges 1 - PU - XL - 5 - Green</t>
  </si>
  <si>
    <t>3760231344928</t>
  </si>
  <si>
    <t>PEXRIVJE1GRY</t>
  </si>
  <si>
    <t>EXPRESSION - Riverbed - Jugs Edges 1 - PU - XL - 5 - Grey</t>
  </si>
  <si>
    <t>3760231345017</t>
  </si>
  <si>
    <t>PEXRIVJE1MIN</t>
  </si>
  <si>
    <t>EXPRESSION - Riverbed - Jugs Edges 1 - PU - XL - 5 - Mint</t>
  </si>
  <si>
    <t>3760231418810</t>
  </si>
  <si>
    <t>PEXRIVJE1RED</t>
  </si>
  <si>
    <t>EXPRESSION - Riverbed - Jugs Edges 1 - PU - XL - 5 - Red</t>
  </si>
  <si>
    <t>3760231344911</t>
  </si>
  <si>
    <t>PEXRIVJE1VIO</t>
  </si>
  <si>
    <t>EXPRESSION - Riverbed - Jugs Edges 1 - PU - XL - 5 - Violet</t>
  </si>
  <si>
    <t>3760231345000</t>
  </si>
  <si>
    <t>PEXRIVJE1WHI</t>
  </si>
  <si>
    <t>EXPRESSION - Riverbed - Jugs Edges 1 - PU - XL - 5 - White</t>
  </si>
  <si>
    <t>3760231344997</t>
  </si>
  <si>
    <t>PEXRIVJE1YEL</t>
  </si>
  <si>
    <t>EXPRESSION - Riverbed - Jugs Edges 1 - PU - XL - 5 - Yellow</t>
  </si>
  <si>
    <t>3760231344935</t>
  </si>
  <si>
    <t>PEXRIVJE2BLK</t>
  </si>
  <si>
    <t>EXPRESSION - Riverbed - Jugs Edges 2 - PE - L - 10 - Black</t>
  </si>
  <si>
    <t>3760231345109</t>
  </si>
  <si>
    <t>PEXRIVJE2BLU</t>
  </si>
  <si>
    <t>EXPRESSION - Riverbed - Jugs Edges 2 - PE - L - 10 - Blue</t>
  </si>
  <si>
    <t>3760231345024</t>
  </si>
  <si>
    <t>PEXRIVJE2FLG</t>
  </si>
  <si>
    <t>EXPRESSION - Riverbed - Jugs Edges 2 - PE - L - 10 - Fluo Green</t>
  </si>
  <si>
    <t>3760231345093</t>
  </si>
  <si>
    <t>PEXRIVJE2FLO</t>
  </si>
  <si>
    <t>EXPRESSION - Riverbed - Jugs Edges 2 - PE - L - 10 - Fluo Orange</t>
  </si>
  <si>
    <t>3760231345062</t>
  </si>
  <si>
    <t>PEXRIVJE2FLP</t>
  </si>
  <si>
    <t>EXPRESSION - Riverbed - Jugs Edges 2 - PE - L - 10 - Fluo Pink</t>
  </si>
  <si>
    <t>3760231345079</t>
  </si>
  <si>
    <t>PEXRIVJE2FLY</t>
  </si>
  <si>
    <t>EXPRESSION - Riverbed - Jugs Edges 2 - PE - L - 10 - Fluo Yellow</t>
  </si>
  <si>
    <t>3760231345086</t>
  </si>
  <si>
    <t>PEXRIVJE2GRE</t>
  </si>
  <si>
    <t>EXPRESSION - Riverbed - Jugs Edges 2 - PE - L - 10 - Green</t>
  </si>
  <si>
    <t>3760231345048</t>
  </si>
  <si>
    <t>PEXRIVJE2GRY</t>
  </si>
  <si>
    <t>EXPRESSION - Riverbed - Jugs Edges 2 - PE - L - 10 - Grey</t>
  </si>
  <si>
    <t>3760231345130</t>
  </si>
  <si>
    <t>PEXRIVJE2MIN</t>
  </si>
  <si>
    <t>EXPRESSION - Riverbed - Jugs Edges 2 - PE - L - 10 - Mint</t>
  </si>
  <si>
    <t>3760231418827</t>
  </si>
  <si>
    <t>PEXRIVJE2RED</t>
  </si>
  <si>
    <t>EXPRESSION - Riverbed - Jugs Edges 2 - PE - L - 10 - Red</t>
  </si>
  <si>
    <t>3760231345031</t>
  </si>
  <si>
    <t>PEXRIVJE2VIO</t>
  </si>
  <si>
    <t>EXPRESSION - Riverbed - Jugs Edges 2 - PE - L - 10 - Violet</t>
  </si>
  <si>
    <t>3760231345123</t>
  </si>
  <si>
    <t>PEXRIVJE2WHI</t>
  </si>
  <si>
    <t>EXPRESSION - Riverbed - Jugs Edges 2 - PE - L - 10 - White</t>
  </si>
  <si>
    <t>3760231345116</t>
  </si>
  <si>
    <t>PEXRIVJE2YEL</t>
  </si>
  <si>
    <t>EXPRESSION - Riverbed - Jugs Edges 2 - PE - L - 10 - Yellow</t>
  </si>
  <si>
    <t>3760231345055</t>
  </si>
  <si>
    <t>PEXRIVJL1BLK</t>
  </si>
  <si>
    <t>EXPRESSION - Riverbed - Jugs L - PE - L - 10 - Black</t>
  </si>
  <si>
    <t>3760231345222</t>
  </si>
  <si>
    <t>PEXRIVJL1BLU</t>
  </si>
  <si>
    <t>EXPRESSION - Riverbed - Jugs L - PE - L - 10 - Blue</t>
  </si>
  <si>
    <t>3760231345147</t>
  </si>
  <si>
    <t>PEXRIVJL1FLG</t>
  </si>
  <si>
    <t>EXPRESSION - Riverbed - Jugs L - PE - L - 10 - Fluo Green</t>
  </si>
  <si>
    <t>3760231345215</t>
  </si>
  <si>
    <t>PEXRIVJL1FLO</t>
  </si>
  <si>
    <t>EXPRESSION - Riverbed - Jugs L - PE - L - 10 - Fluo Orange</t>
  </si>
  <si>
    <t>3760231345185</t>
  </si>
  <si>
    <t>PEXRIVJL1FLP</t>
  </si>
  <si>
    <t>EXPRESSION - Riverbed - Jugs L - PE - L - 10 - Fluo Pink</t>
  </si>
  <si>
    <t>3760231345192</t>
  </si>
  <si>
    <t>PEXRIVJL1FLY</t>
  </si>
  <si>
    <t>EXPRESSION - Riverbed - Jugs L - PE - L - 10 - Fluo Yellow</t>
  </si>
  <si>
    <t>3760231345208</t>
  </si>
  <si>
    <t>PEXRIVJL1GRE</t>
  </si>
  <si>
    <t>EXPRESSION - Riverbed - Jugs L - PE - L - 10 - Green</t>
  </si>
  <si>
    <t>3760231345161</t>
  </si>
  <si>
    <t>PEXRIVJL1GRY</t>
  </si>
  <si>
    <t>EXPRESSION - Riverbed - Jugs L - PE - L - 10 - Grey</t>
  </si>
  <si>
    <t>3760231345253</t>
  </si>
  <si>
    <t>PEXRIVJL1MIN</t>
  </si>
  <si>
    <t>EXPRESSION - Riverbed - Jugs L - PE - L - 10 - Mint</t>
  </si>
  <si>
    <t>3760231418834</t>
  </si>
  <si>
    <t>PEXRIVJL1RED</t>
  </si>
  <si>
    <t>EXPRESSION - Riverbed - Jugs L - PE - L - 10 - Red</t>
  </si>
  <si>
    <t>3760231345154</t>
  </si>
  <si>
    <t>PEXRIVJL1VIO</t>
  </si>
  <si>
    <t>EXPRESSION - Riverbed - Jugs L - PE - L - 10 - Violet</t>
  </si>
  <si>
    <t>3760231345246</t>
  </si>
  <si>
    <t>PEXRIVJL1WHI</t>
  </si>
  <si>
    <t>EXPRESSION - Riverbed - Jugs L - PE - L - 10 - White</t>
  </si>
  <si>
    <t>3760231345239</t>
  </si>
  <si>
    <t>PEXRIVJL1YEL</t>
  </si>
  <si>
    <t>EXPRESSION - Riverbed - Jugs L - PE - L - 10 - Yellow</t>
  </si>
  <si>
    <t>3760231345178</t>
  </si>
  <si>
    <t>PEXRIVMJ1BLK</t>
  </si>
  <si>
    <t>EXPRESSION - Riverbed - Mini Jugs 1 - PE - M - 20 - Black</t>
  </si>
  <si>
    <t>3760231345345</t>
  </si>
  <si>
    <t>PEXRIVMJ1BLU</t>
  </si>
  <si>
    <t>EXPRESSION - Riverbed - Mini Jugs 1 - PE - M - 20 - Blue</t>
  </si>
  <si>
    <t>3760231345260</t>
  </si>
  <si>
    <t>PEXRIVMJ1FLG</t>
  </si>
  <si>
    <t>EXPRESSION - Riverbed - Mini Jugs 1 - PE - M - 20 - Fluo Green</t>
  </si>
  <si>
    <t>3760231345338</t>
  </si>
  <si>
    <t>PEXRIVMJ1FLO</t>
  </si>
  <si>
    <t>EXPRESSION - Riverbed - Mini Jugs 1 - PE - M - 20 - Fluo Orange</t>
  </si>
  <si>
    <t>3760231345307</t>
  </si>
  <si>
    <t>PEXRIVMJ1FLP</t>
  </si>
  <si>
    <t>EXPRESSION - Riverbed - Mini Jugs 1 - PE - M - 20 - Fluo Pink</t>
  </si>
  <si>
    <t>3760231345314</t>
  </si>
  <si>
    <t>PEXRIVMJ1FLY</t>
  </si>
  <si>
    <t>EXPRESSION - Riverbed - Mini Jugs 1 - PE - M - 20 - Fluo Yellow</t>
  </si>
  <si>
    <t>3760231345321</t>
  </si>
  <si>
    <t>PEXRIVMJ1GRE</t>
  </si>
  <si>
    <t>EXPRESSION - Riverbed - Mini Jugs 1 - PE - M - 20 - Green</t>
  </si>
  <si>
    <t>3760231345284</t>
  </si>
  <si>
    <t>PEXRIVMJ1GRY</t>
  </si>
  <si>
    <t>EXPRESSION - Riverbed - Mini Jugs 1 - PE - M - 20 - Grey</t>
  </si>
  <si>
    <t>3760231345376</t>
  </si>
  <si>
    <t>PEXRIVMJ1MIN</t>
  </si>
  <si>
    <t>EXPRESSION - Riverbed - Mini Jugs 1 - PE - M - 20 - Mint</t>
  </si>
  <si>
    <t>3760231418841</t>
  </si>
  <si>
    <t>PEXRIVMJ1RED</t>
  </si>
  <si>
    <t>EXPRESSION - Riverbed - Mini Jugs 1 - PE - M - 20 - Red</t>
  </si>
  <si>
    <t>3760231345277</t>
  </si>
  <si>
    <t>PEXRIVMJ1VIO</t>
  </si>
  <si>
    <t>EXPRESSION - Riverbed - Mini Jugs 1 - PE - M - 20 - Violet</t>
  </si>
  <si>
    <t>3760231345369</t>
  </si>
  <si>
    <t>PEXRIVMJ1WHI</t>
  </si>
  <si>
    <t>EXPRESSION - Riverbed - Mini Jugs 1 - PE - M - 20 - White</t>
  </si>
  <si>
    <t>3760231345352</t>
  </si>
  <si>
    <t>PEXRIVMJ1YEL</t>
  </si>
  <si>
    <t>EXPRESSION - Riverbed - Mini Jugs 1 - PE - M - 20 - Yellow</t>
  </si>
  <si>
    <t>3760231345291</t>
  </si>
  <si>
    <t>PEXRIVSL1BLK</t>
  </si>
  <si>
    <t>EXPRESSION - Riverbed - Slopers 1 - PU - XL - 5 - Black</t>
  </si>
  <si>
    <t>3760231345468</t>
  </si>
  <si>
    <t>PEXRIVSL1BLU</t>
  </si>
  <si>
    <t>EXPRESSION - Riverbed - Slopers 1 - PU - XL - 5 - Blue</t>
  </si>
  <si>
    <t>3760231345383</t>
  </si>
  <si>
    <t>PEXRIVSL1FLG</t>
  </si>
  <si>
    <t>EXPRESSION - Riverbed - Slopers 1 - PU - XL - 5 - Fluo Green</t>
  </si>
  <si>
    <t>3760231345451</t>
  </si>
  <si>
    <t>PEXRIVSL1FLO</t>
  </si>
  <si>
    <t>EXPRESSION - Riverbed - Slopers 1 - PU - XL - 5 - Fluo Orange</t>
  </si>
  <si>
    <t>3760231345420</t>
  </si>
  <si>
    <t>PEXRIVSL1FLP</t>
  </si>
  <si>
    <t>EXPRESSION - Riverbed - Slopers 1 - PU - XL - 5 - Fluo Pink</t>
  </si>
  <si>
    <t>3760231345437</t>
  </si>
  <si>
    <t>PEXRIVSL1FLY</t>
  </si>
  <si>
    <t>EXPRESSION - Riverbed - Slopers 1 - PU - XL - 5 - Fluo Yellow</t>
  </si>
  <si>
    <t>3760231345444</t>
  </si>
  <si>
    <t>PEXRIVSL1GRE</t>
  </si>
  <si>
    <t>EXPRESSION - Riverbed - Slopers 1 - PU - XL - 5 - Green</t>
  </si>
  <si>
    <t>3760231345406</t>
  </si>
  <si>
    <t>PEXRIVSL1GRY</t>
  </si>
  <si>
    <t>EXPRESSION - Riverbed - Slopers 1 - PU - XL - 5 - Grey</t>
  </si>
  <si>
    <t>3760231345499</t>
  </si>
  <si>
    <t>PEXRIVSL1MIN</t>
  </si>
  <si>
    <t>EXPRESSION - Riverbed - Slopers 1 - PU - XL - 5 - Mint</t>
  </si>
  <si>
    <t>3760231418858</t>
  </si>
  <si>
    <t>PEXRIVSL1RED</t>
  </si>
  <si>
    <t>EXPRESSION - Riverbed - Slopers 1 - PU - XL - 5 - Red</t>
  </si>
  <si>
    <t>3760231345390</t>
  </si>
  <si>
    <t>PEXRIVSL1VIO</t>
  </si>
  <si>
    <t>EXPRESSION - Riverbed - Slopers 1 - PU - XL - 5 - Violet</t>
  </si>
  <si>
    <t>3760231345482</t>
  </si>
  <si>
    <t>PEXRIVSL1WHI</t>
  </si>
  <si>
    <t>EXPRESSION - Riverbed - Slopers 1 - PU - XL - 5 - White</t>
  </si>
  <si>
    <t>3760231345475</t>
  </si>
  <si>
    <t>PEXRIVSL1YEL</t>
  </si>
  <si>
    <t>EXPRESSION - Riverbed - Slopers 1 - PU - XL - 5 - Yellow</t>
  </si>
  <si>
    <t>3760231345413</t>
  </si>
  <si>
    <t>PEXRIVXXL1BLK</t>
  </si>
  <si>
    <t>EXPRESSION - Riverbed - XXL 1 - PU - XXL - 2 - Black</t>
  </si>
  <si>
    <t>3760231345581</t>
  </si>
  <si>
    <t>PEXRIVXXL1BLU</t>
  </si>
  <si>
    <t>EXPRESSION - Riverbed - XXL 1 - PU - XXL - 2 - Blue</t>
  </si>
  <si>
    <t>3760231345505</t>
  </si>
  <si>
    <t>PEXRIVXXL1FLG</t>
  </si>
  <si>
    <t>EXPRESSION - Riverbed - XXL 1 - PU - XXL - 2 - Fluo Green</t>
  </si>
  <si>
    <t>3760231345574</t>
  </si>
  <si>
    <t>PEXRIVXXL1FLO</t>
  </si>
  <si>
    <t>EXPRESSION - Riverbed - XXL 1 - PU - XXL - 2 - Fluo Orange</t>
  </si>
  <si>
    <t>3760231345543</t>
  </si>
  <si>
    <t>PEXRIVXXL1FLP</t>
  </si>
  <si>
    <t>EXPRESSION - Riverbed - XXL 1 - PU - XXL - 2 - Fluo Pink</t>
  </si>
  <si>
    <t>3760231345550</t>
  </si>
  <si>
    <t>PEXRIVXXL1FLY</t>
  </si>
  <si>
    <t>EXPRESSION - Riverbed - XXL 1 - PU - XXL - 2 - Fluo Yellow</t>
  </si>
  <si>
    <t>3760231345567</t>
  </si>
  <si>
    <t>PEXRIVXXL1GRE</t>
  </si>
  <si>
    <t>EXPRESSION - Riverbed - XXL 1 - PU - XXL - 2 - Green</t>
  </si>
  <si>
    <t>3760231345529</t>
  </si>
  <si>
    <t>PEXRIVXXL1GRY</t>
  </si>
  <si>
    <t>EXPRESSION - Riverbed - XXL 1 - PU - XXL - 2 - Grey</t>
  </si>
  <si>
    <t>3760231345611</t>
  </si>
  <si>
    <t>PEXRIVXXL1MIN</t>
  </si>
  <si>
    <t>EXPRESSION - Riverbed - XXL 1 - PU - XXL - 2 - Mint</t>
  </si>
  <si>
    <t>3760231418865</t>
  </si>
  <si>
    <t>PEXRIVXXL1RED</t>
  </si>
  <si>
    <t>EXPRESSION - Riverbed - XXL 1 - PU - XXL - 2 - Red</t>
  </si>
  <si>
    <t>3760231345512</t>
  </si>
  <si>
    <t>PEXRIVXXL1VIO</t>
  </si>
  <si>
    <t>EXPRESSION - Riverbed - XXL 1 - PU - XXL - 2 - Violet</t>
  </si>
  <si>
    <t>3760231345604</t>
  </si>
  <si>
    <t>PEXRIVXXL1WHI</t>
  </si>
  <si>
    <t>EXPRESSION - Riverbed - XXL 1 - PU - XXL - 2 - White</t>
  </si>
  <si>
    <t>3760231345598</t>
  </si>
  <si>
    <t>PEXRIVXXL1YEL</t>
  </si>
  <si>
    <t>EXPRESSION - Riverbed - XXL 1 - PU - XXL - 2 - Yellow</t>
  </si>
  <si>
    <t>3760231345536</t>
  </si>
  <si>
    <t>PEXSCA110</t>
  </si>
  <si>
    <t xml:space="preserve">EXPRESSION - Legend - Scales  -  Pack 1 to 10 - PU - XL/XXL/XXXL - 10 - </t>
  </si>
  <si>
    <t>3760231430157</t>
  </si>
  <si>
    <t>PEXSCAFULL</t>
  </si>
  <si>
    <t xml:space="preserve">EXPRESSION - Legend - Scales - Whole Range - PU - Mix - 30 - </t>
  </si>
  <si>
    <t>3760231430133</t>
  </si>
  <si>
    <t>PEXTHREADDIV</t>
  </si>
  <si>
    <t>PEXTHREADDIV1</t>
  </si>
  <si>
    <t>PEXWOEX1BLK</t>
  </si>
  <si>
    <t>EXPRESSION - Wood - Excite (Screw Ons) - PE - XS - 50 - Black</t>
  </si>
  <si>
    <t>3760231333717</t>
  </si>
  <si>
    <t>PEXWOEX1BLU</t>
  </si>
  <si>
    <t>EXPRESSION - Wood - Excite (Screw Ons) - PE - XS - 50 - Blue</t>
  </si>
  <si>
    <t>3760231333649</t>
  </si>
  <si>
    <t>PEXWOEX1FLG</t>
  </si>
  <si>
    <t>EXPRESSION - Wood - Excite (Screw Ons) - PE - XS - 50 - Fluo Green</t>
  </si>
  <si>
    <t>3760231333625</t>
  </si>
  <si>
    <t>PEXWOEX1FLO</t>
  </si>
  <si>
    <t>EXPRESSION - Wood - Excite (Screw Ons) - PE - XS - 50 - Fluo Orange</t>
  </si>
  <si>
    <t>3760231333601</t>
  </si>
  <si>
    <t>PEXWOEX1FLP</t>
  </si>
  <si>
    <t>EXPRESSION - Wood - Excite (Screw Ons) - PE - XS - 50 - Fluo Pink</t>
  </si>
  <si>
    <t>3760231333618</t>
  </si>
  <si>
    <t>PEXWOEX1FLY</t>
  </si>
  <si>
    <t>EXPRESSION - Wood - Excite (Screw Ons) - PE - XS - 50 - Fluo Yellow</t>
  </si>
  <si>
    <t>3760231333632</t>
  </si>
  <si>
    <t>PEXWOEX1GRE</t>
  </si>
  <si>
    <t>EXPRESSION - Wood - Excite (Screw Ons) - PE - XS - 50 - Green</t>
  </si>
  <si>
    <t>3760231333663</t>
  </si>
  <si>
    <t>PEXWOEX1GRY</t>
  </si>
  <si>
    <t>EXPRESSION - Wood - Excite (Screw Ons) - PE - XS - 50 - Grey</t>
  </si>
  <si>
    <t>3760231333694</t>
  </si>
  <si>
    <t>PEXWOEX1MIN</t>
  </si>
  <si>
    <t>EXPRESSION - Wood - Excite (Screw Ons) - PE - XS - 50 - Mint</t>
  </si>
  <si>
    <t>3760231418872</t>
  </si>
  <si>
    <t>PEXWOEX1RED</t>
  </si>
  <si>
    <t>EXPRESSION - Wood - Excite (Screw Ons) - PE - XS - 50 - Red</t>
  </si>
  <si>
    <t>3760231333656</t>
  </si>
  <si>
    <t>PEXWOEX1VIO</t>
  </si>
  <si>
    <t>EXPRESSION - Wood - Excite (Screw Ons) - PE - XS - 50 - Violet</t>
  </si>
  <si>
    <t>3760231333687</t>
  </si>
  <si>
    <t>PEXWOEX1WHI</t>
  </si>
  <si>
    <t>EXPRESSION - Wood - Excite (Screw Ons) - PE - XS - 50 - White</t>
  </si>
  <si>
    <t>3760231333700</t>
  </si>
  <si>
    <t>PEXWOEX1YEL</t>
  </si>
  <si>
    <t>EXPRESSION - Wood - Excite (Screw Ons) - PE - XS - 50 - Yellow</t>
  </si>
  <si>
    <t>3760231333670</t>
  </si>
  <si>
    <t>PPUEXESFO1BLK</t>
  </si>
  <si>
    <t xml:space="preserve">EXPRESSION - Essence - Foot 1 (Footholds) - PU - S - 20 -  Black </t>
  </si>
  <si>
    <t>3760231402352</t>
  </si>
  <si>
    <t xml:space="preserve"> Black </t>
  </si>
  <si>
    <t>PPUEXESFO1BLU</t>
  </si>
  <si>
    <t xml:space="preserve">EXPRESSION - Essence - Foot 1 (Footholds) - PU - S - 20 -  Blue </t>
  </si>
  <si>
    <t>3760231402369</t>
  </si>
  <si>
    <t xml:space="preserve"> Blue </t>
  </si>
  <si>
    <t>PPUEXESFO1FLG</t>
  </si>
  <si>
    <t xml:space="preserve">EXPRESSION - Essence - Foot 1 (Footholds) - PU - S - 20 -  Fluo Green </t>
  </si>
  <si>
    <t>3760231402383</t>
  </si>
  <si>
    <t xml:space="preserve"> Fluo Green </t>
  </si>
  <si>
    <t>PPUEXESFO1FLO</t>
  </si>
  <si>
    <t xml:space="preserve">EXPRESSION - Essence - Foot 1 (Footholds) - PU - S - 20 -  Fluo Orange </t>
  </si>
  <si>
    <t>3760231402390</t>
  </si>
  <si>
    <t xml:space="preserve"> Fluo Orange </t>
  </si>
  <si>
    <t>PPUEXESFO1FLP</t>
  </si>
  <si>
    <t xml:space="preserve">EXPRESSION - Essence - Foot 1 (Footholds) - PU - S - 20 -  Fluo Pink </t>
  </si>
  <si>
    <t>3760231402406</t>
  </si>
  <si>
    <t xml:space="preserve"> Fluo Pink </t>
  </si>
  <si>
    <t>PPUEXESFO1FLY</t>
  </si>
  <si>
    <t xml:space="preserve">EXPRESSION - Essence - Foot 1 (Footholds) - PU - S - 20 -  Fluo Yellow </t>
  </si>
  <si>
    <t>3760231402413</t>
  </si>
  <si>
    <t xml:space="preserve"> Fluo Yellow </t>
  </si>
  <si>
    <t>PPUEXESFO1GRE</t>
  </si>
  <si>
    <t xml:space="preserve">EXPRESSION - Essence - Foot 1 (Footholds) - PU - S - 20 -  Green </t>
  </si>
  <si>
    <t>3760231402420</t>
  </si>
  <si>
    <t xml:space="preserve"> Green </t>
  </si>
  <si>
    <t>PPUEXESFO1GRY</t>
  </si>
  <si>
    <t xml:space="preserve">EXPRESSION - Essence - Foot 1 (Footholds) - PU - S - 20 -  Grey </t>
  </si>
  <si>
    <t>3760231402437</t>
  </si>
  <si>
    <t xml:space="preserve"> Grey </t>
  </si>
  <si>
    <t>PPUEXESFO1MIN</t>
  </si>
  <si>
    <t xml:space="preserve">EXPRESSION - Essence - Foot 1 (Footholds) - PU - S - 20 -  Mint </t>
  </si>
  <si>
    <t>3760231418957</t>
  </si>
  <si>
    <t xml:space="preserve"> Mint </t>
  </si>
  <si>
    <t>PPUEXESFO1RED</t>
  </si>
  <si>
    <t xml:space="preserve">EXPRESSION - Essence - Foot 1 (Footholds) - PU - S - 20 -  Red </t>
  </si>
  <si>
    <t>3760231402444</t>
  </si>
  <si>
    <t xml:space="preserve"> Red </t>
  </si>
  <si>
    <t>PPUEXESFO1VIO</t>
  </si>
  <si>
    <t xml:space="preserve">EXPRESSION - Essence - Foot 1 (Footholds) - PU - S - 20 -  Violet </t>
  </si>
  <si>
    <t>3760231402451</t>
  </si>
  <si>
    <t xml:space="preserve"> Violet </t>
  </si>
  <si>
    <t>PPUEXESFO1WHI</t>
  </si>
  <si>
    <t xml:space="preserve">EXPRESSION - Essence - Foot 1 (Footholds) - PU - S - 20 -  White </t>
  </si>
  <si>
    <t>3760231402468</t>
  </si>
  <si>
    <t xml:space="preserve"> White </t>
  </si>
  <si>
    <t>PPUEXESFO1YEL</t>
  </si>
  <si>
    <t xml:space="preserve">EXPRESSION - Essence - Foot 1 (Footholds) - PU - S - 20 -  Yellow </t>
  </si>
  <si>
    <t>3760231402475</t>
  </si>
  <si>
    <t xml:space="preserve"> Yellow </t>
  </si>
  <si>
    <t>PPUEXESFO2BLK</t>
  </si>
  <si>
    <t xml:space="preserve">EXPRESSION - Essence - Foot 2 (Footholds) - PU - S - 20 -  Black </t>
  </si>
  <si>
    <t>3760231402482</t>
  </si>
  <si>
    <t>PPUEXESFO2BLU</t>
  </si>
  <si>
    <t xml:space="preserve">EXPRESSION - Essence - Foot 2 (Footholds) - PU - S - 20 -  Blue </t>
  </si>
  <si>
    <t>3760231402499</t>
  </si>
  <si>
    <t>PPUEXESFO2FLG</t>
  </si>
  <si>
    <t xml:space="preserve">EXPRESSION - Essence - Foot 2 (Footholds) - PU - S - 20 -  Fluo Green </t>
  </si>
  <si>
    <t>3760231402512</t>
  </si>
  <si>
    <t>PPUEXESFO2FLO</t>
  </si>
  <si>
    <t xml:space="preserve">EXPRESSION - Essence - Foot 2 (Footholds) - PU - S - 20 -  Fluo Orange </t>
  </si>
  <si>
    <t>3760231402529</t>
  </si>
  <si>
    <t>PPUEXESFO2FLP</t>
  </si>
  <si>
    <t xml:space="preserve">EXPRESSION - Essence - Foot 2 (Footholds) - PU - S - 20 -  Fluo Pink </t>
  </si>
  <si>
    <t>3760231402536</t>
  </si>
  <si>
    <t>PPUEXESFO2FLY</t>
  </si>
  <si>
    <t xml:space="preserve">EXPRESSION - Essence - Foot 2 (Footholds) - PU - S - 20 -  Fluo Jaune </t>
  </si>
  <si>
    <t>3760231402543</t>
  </si>
  <si>
    <t xml:space="preserve"> Fluo Jaune </t>
  </si>
  <si>
    <t>PPUEXESFO2GRE</t>
  </si>
  <si>
    <t xml:space="preserve">EXPRESSION - Essence - Foot 2 (Footholds) - PU - S - 20 -  Green </t>
  </si>
  <si>
    <t>3760231402550</t>
  </si>
  <si>
    <t>PPUEXESFO2GRY</t>
  </si>
  <si>
    <t xml:space="preserve">EXPRESSION - Essence - Foot 2 (Footholds) - PU - S - 20 -  Grey </t>
  </si>
  <si>
    <t>3760231402567</t>
  </si>
  <si>
    <t>PPUEXESFO2MIN</t>
  </si>
  <si>
    <t xml:space="preserve">EXPRESSION - Essence - Foot 2 (Footholds) - PU - S - 20 -  Mint </t>
  </si>
  <si>
    <t>3760231418964</t>
  </si>
  <si>
    <t>PPUEXESFO2RED</t>
  </si>
  <si>
    <t xml:space="preserve">EXPRESSION - Essence - Foot 2 (Footholds) - PU - S - 20 -  Red </t>
  </si>
  <si>
    <t>3760231402574</t>
  </si>
  <si>
    <t>PPUEXESFO2VIO</t>
  </si>
  <si>
    <t xml:space="preserve">EXPRESSION - Essence - Foot 2 (Footholds) - PU - S - 20 -  Violet </t>
  </si>
  <si>
    <t>3760231402581</t>
  </si>
  <si>
    <t>PPUEXESFO2WHI</t>
  </si>
  <si>
    <t xml:space="preserve">EXPRESSION - Essence - Foot 2 (Footholds) - PU - S - 20 -  White </t>
  </si>
  <si>
    <t>3760231402598</t>
  </si>
  <si>
    <t>PPUEXESFO2YEL</t>
  </si>
  <si>
    <t xml:space="preserve">EXPRESSION - Essence - Foot 2 (Footholds) - PU - S - 20 -  Yellow </t>
  </si>
  <si>
    <t>3760231402604</t>
  </si>
  <si>
    <t>PPUEXESGL1BLK</t>
  </si>
  <si>
    <t xml:space="preserve">EXPRESSION - Essence -  Good L 1 (Jugs)  - PU -  L - 10 -  Black </t>
  </si>
  <si>
    <t>3760231402611</t>
  </si>
  <si>
    <t>PPUEXESGL1BLU</t>
  </si>
  <si>
    <t xml:space="preserve">EXPRESSION - Essence -  Good L 1 (Jugs)  - PU -  L - 10 -  Blue </t>
  </si>
  <si>
    <t>3760231402628</t>
  </si>
  <si>
    <t>PPUEXESGL1FLG</t>
  </si>
  <si>
    <t xml:space="preserve">EXPRESSION - Essence -  Good L 1 (Jugs)  - PU -  L - 10 -  Fluo Green </t>
  </si>
  <si>
    <t>3760231402642</t>
  </si>
  <si>
    <t>PPUEXESGL1FLO</t>
  </si>
  <si>
    <t xml:space="preserve">EXPRESSION - Essence -  Good L 1 (Jugs)  - PU -  L - 10 -  Fluo Orange </t>
  </si>
  <si>
    <t>3760231402659</t>
  </si>
  <si>
    <t>PPUEXESGL1FLP</t>
  </si>
  <si>
    <t xml:space="preserve">EXPRESSION - Essence -  Good L 1 (Jugs)  - PU -  L - 10 -  Fluo Pink </t>
  </si>
  <si>
    <t>3760231402666</t>
  </si>
  <si>
    <t>PPUEXESGL1FLY</t>
  </si>
  <si>
    <t xml:space="preserve">EXPRESSION - Essence -  Good L 1 (Jugs)  - PU -  L - 10 -  Fluo Yellow </t>
  </si>
  <si>
    <t>3760231402673</t>
  </si>
  <si>
    <t>PPUEXESGL1GRE</t>
  </si>
  <si>
    <t xml:space="preserve">EXPRESSION - Essence -  Good L 1 (Jugs)  - PU -  L - 10 -  Green </t>
  </si>
  <si>
    <t>3760231402680</t>
  </si>
  <si>
    <t>PPUEXESGL1GRY</t>
  </si>
  <si>
    <t xml:space="preserve">EXPRESSION - Essence -  Good L 1 (Jugs)  - PU -  L - 10 -  Grey </t>
  </si>
  <si>
    <t>3760231402697</t>
  </si>
  <si>
    <t>PPUEXESGL1MIN</t>
  </si>
  <si>
    <t xml:space="preserve">EXPRESSION - Essence -  Good L 1 (Jugs)  - PU -  L - 10 -  Mint </t>
  </si>
  <si>
    <t>3760231418971</t>
  </si>
  <si>
    <t>PPUEXESGL1RED</t>
  </si>
  <si>
    <t xml:space="preserve">EXPRESSION - Essence -  Good L 1 (Jugs)  - PU -  L - 10 -  Red </t>
  </si>
  <si>
    <t>3760231402703</t>
  </si>
  <si>
    <t>PPUEXESGL1VIO</t>
  </si>
  <si>
    <t xml:space="preserve">EXPRESSION - Essence -  Good L 1 (Jugs)  - PU -  L - 10 -  Violet </t>
  </si>
  <si>
    <t>3760231402710</t>
  </si>
  <si>
    <t>PPUEXESGL1WHI</t>
  </si>
  <si>
    <t xml:space="preserve">EXPRESSION - Essence -  Good L 1 (Jugs)  - PU -  L - 10 -  White </t>
  </si>
  <si>
    <t>3760231402727</t>
  </si>
  <si>
    <t>PPUEXESGL1YEL</t>
  </si>
  <si>
    <t xml:space="preserve">EXPRESSION - Essence -  Good L 1 (Jugs)  - PU -  L - 10 -  Yellow </t>
  </si>
  <si>
    <t>3760231402734</t>
  </si>
  <si>
    <t>PPUEXESGL2BLK</t>
  </si>
  <si>
    <t xml:space="preserve">EXPRESSION - Essence -  Good L 2 (Jugs)  - PU -  L - 10 -  Black </t>
  </si>
  <si>
    <t>3760231402741</t>
  </si>
  <si>
    <t>PPUEXESGL2BLU</t>
  </si>
  <si>
    <t xml:space="preserve">EXPRESSION - Essence -  Good L 2 (Jugs)  - PU -  L - 10 -  Blue </t>
  </si>
  <si>
    <t>3760231402758</t>
  </si>
  <si>
    <t>PPUEXESGL2FLG</t>
  </si>
  <si>
    <t xml:space="preserve">EXPRESSION - Essence -  Good L 2 (Jugs)  - PU -  L - 10 -  Fluo Green </t>
  </si>
  <si>
    <t>3760231402772</t>
  </si>
  <si>
    <t>PPUEXESGL2FLO</t>
  </si>
  <si>
    <t xml:space="preserve">EXPRESSION - Essence -  Good L 2 (Jugs)  - PU -  L - 10 -  Fluo Orange </t>
  </si>
  <si>
    <t>3760231402789</t>
  </si>
  <si>
    <t>PPUEXESGL2FLP</t>
  </si>
  <si>
    <t xml:space="preserve">EXPRESSION - Essence -  Good L 2 (Jugs)  - PU -  L - 10 -  Fluo Pink </t>
  </si>
  <si>
    <t>3760231402796</t>
  </si>
  <si>
    <t>PPUEXESGL2FLY</t>
  </si>
  <si>
    <t xml:space="preserve">EXPRESSION - Essence -  Good L 2 (Jugs)  - PU -  L - 10 -  Fluo Yellow </t>
  </si>
  <si>
    <t>3760231402802</t>
  </si>
  <si>
    <t>PPUEXESGL2GRE</t>
  </si>
  <si>
    <t xml:space="preserve">EXPRESSION - Essence -  Good L 2 (Jugs)  - PU -  L - 10 -  Green </t>
  </si>
  <si>
    <t>3760231402819</t>
  </si>
  <si>
    <t>PPUEXESGL2GRY</t>
  </si>
  <si>
    <t xml:space="preserve">EXPRESSION - Essence -  Good L 2 (Jugs)  - PU -  L - 10 -  Grey </t>
  </si>
  <si>
    <t>3760231402826</t>
  </si>
  <si>
    <t>PPUEXESGL2MIN</t>
  </si>
  <si>
    <t xml:space="preserve">EXPRESSION - Essence -  Good L 2 (Jugs)  - PU -  L - 10 -  Mint </t>
  </si>
  <si>
    <t>3760231418988</t>
  </si>
  <si>
    <t>PPUEXESGL2RED</t>
  </si>
  <si>
    <t xml:space="preserve">EXPRESSION - Essence -  Good L 2 (Jugs)  - PU -  L - 10 -  Red </t>
  </si>
  <si>
    <t>3760231402833</t>
  </si>
  <si>
    <t>PPUEXESGL2VIO</t>
  </si>
  <si>
    <t xml:space="preserve">EXPRESSION - Essence -  Good L 2 (Jugs)  - PU -  L - 10 -  Violet </t>
  </si>
  <si>
    <t>3760231402840</t>
  </si>
  <si>
    <t>PPUEXESGL2WHI</t>
  </si>
  <si>
    <t xml:space="preserve">EXPRESSION - Essence -  Good L 2 (Jugs)  - PU -  L - 10 -  White </t>
  </si>
  <si>
    <t>3760231402857</t>
  </si>
  <si>
    <t>PPUEXESGL2YEL</t>
  </si>
  <si>
    <t xml:space="preserve">EXPRESSION - Essence -  Good L 2 (Jugs)  - PU -  L - 10 -  Yellow </t>
  </si>
  <si>
    <t>3760231402864</t>
  </si>
  <si>
    <t>PPUEXESGL3BLK</t>
  </si>
  <si>
    <t xml:space="preserve">EXPRESSION - Essence -  Good L 3 (Jugs)  - PU -  L - 10 -  Black </t>
  </si>
  <si>
    <t>3760231402871</t>
  </si>
  <si>
    <t>PPUEXESGL3BLU</t>
  </si>
  <si>
    <t xml:space="preserve">EXPRESSION - Essence -  Good L 3 (Jugs)  - PU -  L - 10 -  Blue </t>
  </si>
  <si>
    <t>3760231402888</t>
  </si>
  <si>
    <t>PPUEXESGL3FLG</t>
  </si>
  <si>
    <t xml:space="preserve">EXPRESSION - Essence -  Good L 3 (Jugs)  - PU -  L - 10 -  Fluo Green </t>
  </si>
  <si>
    <t>3760231402901</t>
  </si>
  <si>
    <t>PPUEXESGL3FLO</t>
  </si>
  <si>
    <t xml:space="preserve">EXPRESSION - Essence -  Good L 3 (Jugs)  - PU -  L - 10 -  Fluo Orange </t>
  </si>
  <si>
    <t>3760231402918</t>
  </si>
  <si>
    <t>PPUEXESGL3FLP</t>
  </si>
  <si>
    <t xml:space="preserve">EXPRESSION - Essence -  Good L 3 (Jugs)  - PU -  L - 10 -  Fluo Pink </t>
  </si>
  <si>
    <t>3760231402925</t>
  </si>
  <si>
    <t>PPUEXESGL3FLY</t>
  </si>
  <si>
    <t xml:space="preserve">EXPRESSION - Essence -  Good L 3 (Jugs)  - PU -  L - 10 -  Fluo Yellow </t>
  </si>
  <si>
    <t>3760231402932</t>
  </si>
  <si>
    <t>PPUEXESGL3GRE</t>
  </si>
  <si>
    <t xml:space="preserve">EXPRESSION - Essence -  Good L 3 (Jugs)  - PU -  L - 10 -  Green </t>
  </si>
  <si>
    <t>3760231402949</t>
  </si>
  <si>
    <t>PPUEXESGL3GRY</t>
  </si>
  <si>
    <t xml:space="preserve">EXPRESSION - Essence -  Good L 3 (Jugs)  - PU -  L - 10 -  Grey </t>
  </si>
  <si>
    <t>3760231402956</t>
  </si>
  <si>
    <t>PPUEXESGL3MIN</t>
  </si>
  <si>
    <t xml:space="preserve">EXPRESSION - Essence -  Good L 3 (Jugs)  - PU -  L - 10 -  Mint </t>
  </si>
  <si>
    <t>3760231418995</t>
  </si>
  <si>
    <t>PPUEXESGL3RED</t>
  </si>
  <si>
    <t xml:space="preserve">EXPRESSION - Essence -  Good L 3 (Jugs)  - PU -  L - 10 -  Red </t>
  </si>
  <si>
    <t>3760231402963</t>
  </si>
  <si>
    <t>PPUEXESGL3VIO</t>
  </si>
  <si>
    <t xml:space="preserve">EXPRESSION - Essence -  Good L 3 (Jugs)  - PU -  L - 10 -  Violet </t>
  </si>
  <si>
    <t>3760231402970</t>
  </si>
  <si>
    <t>PPUEXESGL3WHI</t>
  </si>
  <si>
    <t xml:space="preserve">EXPRESSION - Essence -  Good L 3 (Jugs)  - PU -  L - 10 -  White </t>
  </si>
  <si>
    <t>3760231402987</t>
  </si>
  <si>
    <t>PPUEXESGL3YEL</t>
  </si>
  <si>
    <t xml:space="preserve">EXPRESSION - Essence -  Good L 3 (Jugs)  - PU -  L - 10 -  Yellow </t>
  </si>
  <si>
    <t>3760231402994</t>
  </si>
  <si>
    <t>PPUEXESGM1BLK</t>
  </si>
  <si>
    <t xml:space="preserve">EXPRESSION - Essence - Good M 1 (Mini Jugs) - PU - M - 10 -  Black </t>
  </si>
  <si>
    <t>3760231403007</t>
  </si>
  <si>
    <t>PPUEXESGM1BLU</t>
  </si>
  <si>
    <t xml:space="preserve">EXPRESSION - Essence - Good M 1 (Mini Jugs) - PU - M - 10 -  Blue </t>
  </si>
  <si>
    <t>3760231403014</t>
  </si>
  <si>
    <t>PPUEXESGM1FLG</t>
  </si>
  <si>
    <t xml:space="preserve">EXPRESSION - Essence - Good M 1 (Mini Jugs) - PU - M - 10 -  Fluo Green </t>
  </si>
  <si>
    <t>3760231403038</t>
  </si>
  <si>
    <t>PPUEXESGM1FLO</t>
  </si>
  <si>
    <t xml:space="preserve">EXPRESSION - Essence - Good M 1 (Mini Jugs) - PU - M - 10 -  Fluo Orange </t>
  </si>
  <si>
    <t>3760231403045</t>
  </si>
  <si>
    <t>PPUEXESGM1FLP</t>
  </si>
  <si>
    <t xml:space="preserve">EXPRESSION - Essence - Good M 1 (Mini Jugs) - PU - M - 10 -  Fluo Pink </t>
  </si>
  <si>
    <t>3760231403052</t>
  </si>
  <si>
    <t>PPUEXESGM1FLY</t>
  </si>
  <si>
    <t xml:space="preserve">EXPRESSION - Essence - Good M 1 (Mini Jugs) - PU - M - 10 -  Fluo Yellow </t>
  </si>
  <si>
    <t>3760231403069</t>
  </si>
  <si>
    <t>PPUEXESGM1GRE</t>
  </si>
  <si>
    <t xml:space="preserve">EXPRESSION - Essence - Good M 1 (Mini Jugs) - PU - M - 10 -  Green </t>
  </si>
  <si>
    <t>3760231403076</t>
  </si>
  <si>
    <t>PPUEXESGM1GRY</t>
  </si>
  <si>
    <t xml:space="preserve">EXPRESSION - Essence - Good M 1 (Mini Jugs) - PU - M - 10 -  Grey </t>
  </si>
  <si>
    <t>3760231403083</t>
  </si>
  <si>
    <t>PPUEXESGM1MIN</t>
  </si>
  <si>
    <t xml:space="preserve">EXPRESSION - Essence - Good M 1 (Mini Jugs) - PU - M - 10 -  Mint </t>
  </si>
  <si>
    <t>3760231419008</t>
  </si>
  <si>
    <t>PPUEXESGM1RED</t>
  </si>
  <si>
    <t xml:space="preserve">EXPRESSION - Essence - Good M 1 (Mini Jugs) - PU - M - 10 -  Red </t>
  </si>
  <si>
    <t>3760231403090</t>
  </si>
  <si>
    <t>PPUEXESGM1VIO</t>
  </si>
  <si>
    <t xml:space="preserve">EXPRESSION - Essence - Good M 1 (Mini Jugs) - PU - M - 10 -  Violet </t>
  </si>
  <si>
    <t>3760231403106</t>
  </si>
  <si>
    <t>PPUEXESGM1WHI</t>
  </si>
  <si>
    <t xml:space="preserve">EXPRESSION - Essence - Good M 1 (Mini Jugs) - PU - M - 10 -  White </t>
  </si>
  <si>
    <t>3760231403113</t>
  </si>
  <si>
    <t>PPUEXESGM1YEL</t>
  </si>
  <si>
    <t xml:space="preserve">EXPRESSION - Essence - Good M 1 (Mini Jugs) - PU - M - 10 -  Yellow </t>
  </si>
  <si>
    <t>3760231403120</t>
  </si>
  <si>
    <t>PPUEXESGM2BLK</t>
  </si>
  <si>
    <t xml:space="preserve">EXPRESSION - Essence - Good M 2 (Mini Jugs) - PU - M - 10 -  Black </t>
  </si>
  <si>
    <t>3760231403137</t>
  </si>
  <si>
    <t>PPUEXESGM2BLU</t>
  </si>
  <si>
    <t xml:space="preserve">EXPRESSION - Essence - Good M 2 (Mini Jugs) - PU - M - 10 -  Blue </t>
  </si>
  <si>
    <t>3760231403144</t>
  </si>
  <si>
    <t>PPUEXESGM2FLG</t>
  </si>
  <si>
    <t xml:space="preserve">EXPRESSION - Essence - Good M 2 (Mini Jugs) - PU - M - 10 -  Fluo Green </t>
  </si>
  <si>
    <t>3760231403168</t>
  </si>
  <si>
    <t>PPUEXESGM2FLO</t>
  </si>
  <si>
    <t xml:space="preserve">EXPRESSION - Essence - Good M 2 (Mini Jugs) - PU - M - 10 -  Fluo Orange </t>
  </si>
  <si>
    <t>3760231403175</t>
  </si>
  <si>
    <t>PPUEXESGM2FLP</t>
  </si>
  <si>
    <t xml:space="preserve">EXPRESSION - Essence - Good M 2 (Mini Jugs) - PU - M - 10 -  Fluo Pink </t>
  </si>
  <si>
    <t>3760231403182</t>
  </si>
  <si>
    <t>PPUEXESGM2FLY</t>
  </si>
  <si>
    <t xml:space="preserve">EXPRESSION - Essence - Good M 2 (Mini Jugs) - PU - M - 10 -  Fluo Yellow </t>
  </si>
  <si>
    <t>3760231403199</t>
  </si>
  <si>
    <t>PPUEXESGM2GRE</t>
  </si>
  <si>
    <t xml:space="preserve">EXPRESSION - Essence - Good M 2 (Mini Jugs) - PU - M - 10 -  Green </t>
  </si>
  <si>
    <t>3760231403205</t>
  </si>
  <si>
    <t>PPUEXESGM2GRY</t>
  </si>
  <si>
    <t xml:space="preserve">EXPRESSION - Essence - Good M 2 (Mini Jugs) - PU - M - 10 -  Grey </t>
  </si>
  <si>
    <t>3760231403212</t>
  </si>
  <si>
    <t>PPUEXESGM2MIN</t>
  </si>
  <si>
    <t xml:space="preserve">EXPRESSION - Essence - Good M 2 (Mini Jugs) - PU - M - 10 -  Mint </t>
  </si>
  <si>
    <t>3760231419015</t>
  </si>
  <si>
    <t>PPUEXESGM2RED</t>
  </si>
  <si>
    <t xml:space="preserve">EXPRESSION - Essence - Good M 2 (Mini Jugs) - PU - M - 10 -  Red </t>
  </si>
  <si>
    <t>3760231403229</t>
  </si>
  <si>
    <t>PPUEXESGM2VIO</t>
  </si>
  <si>
    <t xml:space="preserve">EXPRESSION - Essence - Good M 2 (Mini Jugs) - PU - M - 10 -  Violet </t>
  </si>
  <si>
    <t>3760231403236</t>
  </si>
  <si>
    <t>PPUEXESGM2WHI</t>
  </si>
  <si>
    <t xml:space="preserve">EXPRESSION - Essence - Good M 2 (Mini Jugs) - PU - M - 10 -  White </t>
  </si>
  <si>
    <t>3760231403243</t>
  </si>
  <si>
    <t>PPUEXESGM2YEL</t>
  </si>
  <si>
    <t xml:space="preserve">EXPRESSION - Essence - Good M 2 (Mini Jugs) - PU - M - 10 -  Yellow </t>
  </si>
  <si>
    <t>3760231403250</t>
  </si>
  <si>
    <t>PPUEXESGM3BLK</t>
  </si>
  <si>
    <t xml:space="preserve">EXPRESSION - Essence - Good M 3 (Mini Jugs) - PU - M - 10 -  Black </t>
  </si>
  <si>
    <t>3760231403267</t>
  </si>
  <si>
    <t>PPUEXESGM3BLU</t>
  </si>
  <si>
    <t xml:space="preserve">EXPRESSION - Essence - Good M 3 (Mini Jugs) - PU - M - 10 -  Blue </t>
  </si>
  <si>
    <t>3760231403274</t>
  </si>
  <si>
    <t>PPUEXESGM3FLG</t>
  </si>
  <si>
    <t xml:space="preserve">EXPRESSION - Essence - Good M 3 (Mini Jugs) - PU - M - 10 -  Fluo Green </t>
  </si>
  <si>
    <t>3760231403298</t>
  </si>
  <si>
    <t>PPUEXESGM3FLO</t>
  </si>
  <si>
    <t xml:space="preserve">EXPRESSION - Essence - Good M 3 (Mini Jugs) - PU - M - 10 -  Fluo Orange </t>
  </si>
  <si>
    <t>3760231403304</t>
  </si>
  <si>
    <t>PPUEXESGM3FLP</t>
  </si>
  <si>
    <t xml:space="preserve">EXPRESSION - Essence - Good M 3 (Mini Jugs) - PU - M - 10 -  Fluo Pink </t>
  </si>
  <si>
    <t>3760231403311</t>
  </si>
  <si>
    <t>PPUEXESGM3FLY</t>
  </si>
  <si>
    <t xml:space="preserve">EXPRESSION - Essence - Good M 3 (Mini Jugs) - PU - M - 10 -  Fluo Yellow </t>
  </si>
  <si>
    <t>3760231403328</t>
  </si>
  <si>
    <t>PPUEXESGM3GRE</t>
  </si>
  <si>
    <t xml:space="preserve">EXPRESSION - Essence - Good M 3 (Mini Jugs) - PU - M - 10 -  Green </t>
  </si>
  <si>
    <t>3760231403335</t>
  </si>
  <si>
    <t>PPUEXESGM3GRY</t>
  </si>
  <si>
    <t xml:space="preserve">EXPRESSION - Essence - Good M 3 (Mini Jugs) - PU - M - 10 -  Grey </t>
  </si>
  <si>
    <t>3760231403342</t>
  </si>
  <si>
    <t>PPUEXESGM3MIN</t>
  </si>
  <si>
    <t xml:space="preserve">EXPRESSION - Essence - Good M 3 (Mini Jugs) - PU - M - 10 -  Mint </t>
  </si>
  <si>
    <t>3760231419022</t>
  </si>
  <si>
    <t>PPUEXESGM3RED</t>
  </si>
  <si>
    <t xml:space="preserve">EXPRESSION - Essence - Good M 3 (Mini Jugs) - PU - M - 10 -  Red </t>
  </si>
  <si>
    <t>3760231403359</t>
  </si>
  <si>
    <t>PPUEXESGM3VIO</t>
  </si>
  <si>
    <t xml:space="preserve">EXPRESSION - Essence - Good M 3 (Mini Jugs) - PU - M - 10 -  Violet </t>
  </si>
  <si>
    <t>3760231403366</t>
  </si>
  <si>
    <t>PPUEXESGM3WHI</t>
  </si>
  <si>
    <t xml:space="preserve">EXPRESSION - Essence - Good M 3 (Mini Jugs) - PU - M - 10 -  White </t>
  </si>
  <si>
    <t>3760231403373</t>
  </si>
  <si>
    <t>PPUEXESGM3YEL</t>
  </si>
  <si>
    <t xml:space="preserve">EXPRESSION - Essence - Good M 3 (Mini Jugs) - PU - M - 10 -  Yellow </t>
  </si>
  <si>
    <t>3760231403380</t>
  </si>
  <si>
    <t>PPUEXESPI1BLK</t>
  </si>
  <si>
    <t xml:space="preserve">EXPRESSION - Essence -  Pinches 1  - PU -  M - 10 -  Black </t>
  </si>
  <si>
    <t>3760231403397</t>
  </si>
  <si>
    <t>PPUEXESPI1BLU</t>
  </si>
  <si>
    <t xml:space="preserve">EXPRESSION - Essence -  Pinches 1  - PU -  M - 10 -  Blue </t>
  </si>
  <si>
    <t>3760231403403</t>
  </si>
  <si>
    <t>PPUEXESPI1FLG</t>
  </si>
  <si>
    <t xml:space="preserve">EXPRESSION - Essence -  Pinches 1  - PU -  M - 10 -  Fluo Green </t>
  </si>
  <si>
    <t>3760231403427</t>
  </si>
  <si>
    <t>PPUEXESPI1FLO</t>
  </si>
  <si>
    <t xml:space="preserve">EXPRESSION - Essence -  Pinches 1  - PU -  M - 10 -  Fluo Orange </t>
  </si>
  <si>
    <t>3760231403434</t>
  </si>
  <si>
    <t>PPUEXESPI1FLP</t>
  </si>
  <si>
    <t xml:space="preserve">EXPRESSION - Essence -  Pinches 1  - PU -  M - 10 -  Fluo Pink </t>
  </si>
  <si>
    <t>3760231403441</t>
  </si>
  <si>
    <t>PPUEXESPI1FLY</t>
  </si>
  <si>
    <t xml:space="preserve">EXPRESSION - Essence -  Pinches 1  - PU -  M - 10 -  Fluo Yellow </t>
  </si>
  <si>
    <t>3760231403458</t>
  </si>
  <si>
    <t>PPUEXESPI1GRE</t>
  </si>
  <si>
    <t xml:space="preserve">EXPRESSION - Essence -  Pinches 1  - PU -  M - 10 -  Green </t>
  </si>
  <si>
    <t>3760231403465</t>
  </si>
  <si>
    <t>PPUEXESPI1GRY</t>
  </si>
  <si>
    <t xml:space="preserve">EXPRESSION - Essence -  Pinches 1  - PU -  M - 10 -  Grey </t>
  </si>
  <si>
    <t>3760231403472</t>
  </si>
  <si>
    <t>PPUEXESPI1MIN</t>
  </si>
  <si>
    <t xml:space="preserve">EXPRESSION - Essence -  Pinches 1  - PU -  M - 10 -  Mint </t>
  </si>
  <si>
    <t>3760231419039</t>
  </si>
  <si>
    <t>PPUEXESPI1RED</t>
  </si>
  <si>
    <t xml:space="preserve">EXPRESSION - Essence -  Pinches 1  - PU -  M - 10 -  Red </t>
  </si>
  <si>
    <t>3760231403489</t>
  </si>
  <si>
    <t>PPUEXESPI1VIO</t>
  </si>
  <si>
    <t xml:space="preserve">EXPRESSION - Essence -  Pinches 1  - PU -  M - 10 -  Violet </t>
  </si>
  <si>
    <t>3760231403496</t>
  </si>
  <si>
    <t>PPUEXESPI1WHI</t>
  </si>
  <si>
    <t xml:space="preserve">EXPRESSION - Essence -  Pinches 1  - PU -  M - 10 -  White </t>
  </si>
  <si>
    <t>3760231403502</t>
  </si>
  <si>
    <t>PPUEXESPI1YEL</t>
  </si>
  <si>
    <t xml:space="preserve">EXPRESSION - Essence -  Pinches 1  - PU -  M - 10 -  Yellow </t>
  </si>
  <si>
    <t>3760231403519</t>
  </si>
  <si>
    <t>PPUEXESPI2BLK</t>
  </si>
  <si>
    <t xml:space="preserve">EXPRESSION - Essence -  Pinches 2  - PU -  M - 10 -  Black </t>
  </si>
  <si>
    <t>3760231403526</t>
  </si>
  <si>
    <t>PPUEXESPI2BLU</t>
  </si>
  <si>
    <t xml:space="preserve">EXPRESSION - Essence -  Pinches 2  - PU -  M - 10 -  Blue </t>
  </si>
  <si>
    <t>3760231403533</t>
  </si>
  <si>
    <t>PPUEXESPI2FLG</t>
  </si>
  <si>
    <t xml:space="preserve">EXPRESSION - Essence -  Pinches 2  - PU -  M - 10 -  Fluo Green </t>
  </si>
  <si>
    <t>3760231403557</t>
  </si>
  <si>
    <t>PPUEXESPI2FLO</t>
  </si>
  <si>
    <t xml:space="preserve">EXPRESSION - Essence -  Pinches 2  - PU -  M - 10 -  Fluo Orange </t>
  </si>
  <si>
    <t>3760231403564</t>
  </si>
  <si>
    <t>PPUEXESPI2FLP</t>
  </si>
  <si>
    <t xml:space="preserve">EXPRESSION - Essence -  Pinches 2  - PU -  M - 10 -  Fluo Pink </t>
  </si>
  <si>
    <t>3760231403571</t>
  </si>
  <si>
    <t>PPUEXESPI2FLY</t>
  </si>
  <si>
    <t xml:space="preserve">EXPRESSION - Essence -  Pinches 2  - PU -  M - 10 -  Fluo Yellow </t>
  </si>
  <si>
    <t>3760231403588</t>
  </si>
  <si>
    <t>PPUEXESPI2GRE</t>
  </si>
  <si>
    <t xml:space="preserve">EXPRESSION - Essence -  Pinches 2  - PU -  M - 10 -  Green </t>
  </si>
  <si>
    <t>3760231403595</t>
  </si>
  <si>
    <t>PPUEXESPI2GRY</t>
  </si>
  <si>
    <t xml:space="preserve">EXPRESSION - Essence -  Pinches 2  - PU -  M - 10 -  Grey </t>
  </si>
  <si>
    <t>3760231403601</t>
  </si>
  <si>
    <t>PPUEXESPI2MIN</t>
  </si>
  <si>
    <t xml:space="preserve">EXPRESSION - Essence -  Pinches 2  - PU -  M - 10 -  Mint </t>
  </si>
  <si>
    <t>3760231419046</t>
  </si>
  <si>
    <t>PPUEXESPI2RED</t>
  </si>
  <si>
    <t xml:space="preserve">EXPRESSION - Essence -  Pinches 2  - PU -  M - 10 -  Red </t>
  </si>
  <si>
    <t>3760231403618</t>
  </si>
  <si>
    <t>PPUEXESPI2VIO</t>
  </si>
  <si>
    <t xml:space="preserve">EXPRESSION - Essence -  Pinches 2  - PU -  M - 10 -  Violet </t>
  </si>
  <si>
    <t>3760231403625</t>
  </si>
  <si>
    <t>PPUEXESPI2WHI</t>
  </si>
  <si>
    <t xml:space="preserve">EXPRESSION - Essence -  Pinches 2  - PU -  M - 10 -  White </t>
  </si>
  <si>
    <t>3760231403632</t>
  </si>
  <si>
    <t>PPUEXESPI2YEL</t>
  </si>
  <si>
    <t xml:space="preserve">EXPRESSION - Essence -  Pinches 2  - PU -  M - 10 -  Yellow </t>
  </si>
  <si>
    <t>3760231403649</t>
  </si>
  <si>
    <t>PPUEXESPI3BLK</t>
  </si>
  <si>
    <t xml:space="preserve">EXPRESSION - Essence -  Pinches 3  - PU -  M - 10 -  Black </t>
  </si>
  <si>
    <t>3760231403656</t>
  </si>
  <si>
    <t>PPUEXESPI3BLU</t>
  </si>
  <si>
    <t xml:space="preserve">EXPRESSION - Essence -  Pinches 3  - PU -  M - 10 -  Blue </t>
  </si>
  <si>
    <t>3760231403663</t>
  </si>
  <si>
    <t>PPUEXESPI3FLG</t>
  </si>
  <si>
    <t xml:space="preserve">EXPRESSION - Essence -  Pinches 3  - PU -  M - 10 -  Fluo Green </t>
  </si>
  <si>
    <t>3760231403687</t>
  </si>
  <si>
    <t>PPUEXESPI3FLO</t>
  </si>
  <si>
    <t xml:space="preserve">EXPRESSION - Essence -  Pinches 3  - PU -  M - 10 -  Fluo Orange </t>
  </si>
  <si>
    <t>3760231403694</t>
  </si>
  <si>
    <t>PPUEXESPI3FLP</t>
  </si>
  <si>
    <t xml:space="preserve">EXPRESSION - Essence -  Pinches 3  - PU -  M - 10 -  Fluo Pink </t>
  </si>
  <si>
    <t>3760231403700</t>
  </si>
  <si>
    <t>PPUEXESPI3FLY</t>
  </si>
  <si>
    <t xml:space="preserve">EXPRESSION - Essence -  Pinches 3  - PU -  M - 10 -  Fluo Yellow </t>
  </si>
  <si>
    <t>3760231403717</t>
  </si>
  <si>
    <t>PPUEXESPI3GRE</t>
  </si>
  <si>
    <t xml:space="preserve">EXPRESSION - Essence -  Pinches 3  - PU -  M - 10 -  Green </t>
  </si>
  <si>
    <t>3760231403724</t>
  </si>
  <si>
    <t>PPUEXESPI3GRY</t>
  </si>
  <si>
    <t xml:space="preserve">EXPRESSION - Essence -  Pinches 3  - PU -  M - 10 -  Grey </t>
  </si>
  <si>
    <t>3760231403731</t>
  </si>
  <si>
    <t>PPUEXESPI3MIN</t>
  </si>
  <si>
    <t xml:space="preserve">EXPRESSION - Essence -  Pinches 3  - PU -  M - 10 -  Mint </t>
  </si>
  <si>
    <t>3760231419053</t>
  </si>
  <si>
    <t>PPUEXESPI3RED</t>
  </si>
  <si>
    <t xml:space="preserve">EXPRESSION - Essence -  Pinches 3  - PU -  M - 10 -  Red </t>
  </si>
  <si>
    <t>3760231403748</t>
  </si>
  <si>
    <t>PPUEXESPI3VIO</t>
  </si>
  <si>
    <t xml:space="preserve">EXPRESSION - Essence -  Pinches 3  - PU -  M - 10 -  Violet </t>
  </si>
  <si>
    <t>3760231403755</t>
  </si>
  <si>
    <t>PPUEXESPI3WHI</t>
  </si>
  <si>
    <t xml:space="preserve">EXPRESSION - Essence -  Pinches 3  - PU -  M - 10 -  White </t>
  </si>
  <si>
    <t>3760231403762</t>
  </si>
  <si>
    <t>PPUEXESPI3YEL</t>
  </si>
  <si>
    <t xml:space="preserve">EXPRESSION - Essence -  Pinches 3  - PU -  M - 10 -  Yellow </t>
  </si>
  <si>
    <t>3760231403779</t>
  </si>
  <si>
    <t>PPUEXESPO1BLK</t>
  </si>
  <si>
    <t xml:space="preserve">EXPRESSION - Essence -  Pockets 1  - PU - M - 10 -  Black </t>
  </si>
  <si>
    <t>3760231403786</t>
  </si>
  <si>
    <t>PPUEXESPO1BLU</t>
  </si>
  <si>
    <t xml:space="preserve">EXPRESSION - Essence -  Pockets 1  - PU - M - 10 -  Blue </t>
  </si>
  <si>
    <t>3760231403793</t>
  </si>
  <si>
    <t>PPUEXESPO1FLG</t>
  </si>
  <si>
    <t xml:space="preserve">EXPRESSION - Essence -  Pockets 1  - PU - M - 10 -  Fluo Green </t>
  </si>
  <si>
    <t>3760231403816</t>
  </si>
  <si>
    <t>PPUEXESPO1FLO</t>
  </si>
  <si>
    <t xml:space="preserve">EXPRESSION - Essence -  Pockets 1  - PU - M - 10 -  Fluo Orange </t>
  </si>
  <si>
    <t>3760231403823</t>
  </si>
  <si>
    <t>PPUEXESPO1FLP</t>
  </si>
  <si>
    <t xml:space="preserve">EXPRESSION - Essence -  Pockets 1  - PU - M - 10 -  Fluo Pink </t>
  </si>
  <si>
    <t>3760231403830</t>
  </si>
  <si>
    <t>PPUEXESPO1FLY</t>
  </si>
  <si>
    <t xml:space="preserve">EXPRESSION - Essence -  Pockets 1  - PU - M - 10 -  Fluo Yellow </t>
  </si>
  <si>
    <t>3760231403847</t>
  </si>
  <si>
    <t>PPUEXESPO1GRE</t>
  </si>
  <si>
    <t xml:space="preserve">EXPRESSION - Essence -  Pockets 1  - PU - M - 10 -  Green </t>
  </si>
  <si>
    <t>3760231403854</t>
  </si>
  <si>
    <t>PPUEXESPO1GRY</t>
  </si>
  <si>
    <t xml:space="preserve">EXPRESSION - Essence -  Pockets 1  - PU - M - 10 -  Grey </t>
  </si>
  <si>
    <t>3760231403861</t>
  </si>
  <si>
    <t>PPUEXESPO1MIN</t>
  </si>
  <si>
    <t xml:space="preserve">EXPRESSION - Essence -  Pockets 1  - PU - M - 10 -  Mint </t>
  </si>
  <si>
    <t>3760231419060</t>
  </si>
  <si>
    <t>PPUEXESPO1RED</t>
  </si>
  <si>
    <t xml:space="preserve">EXPRESSION - Essence -  Pockets 1  - PU - M - 10 -  Red </t>
  </si>
  <si>
    <t>3760231403878</t>
  </si>
  <si>
    <t>PPUEXESPO1VIO</t>
  </si>
  <si>
    <t xml:space="preserve">EXPRESSION - Essence -  Pockets 1  - PU - M - 10 -  Violet </t>
  </si>
  <si>
    <t>3760231403885</t>
  </si>
  <si>
    <t>PPUEXESPO1WHI</t>
  </si>
  <si>
    <t xml:space="preserve">EXPRESSION - Essence -  Pockets 1  - PU - M - 10 -  White </t>
  </si>
  <si>
    <t>3760231403892</t>
  </si>
  <si>
    <t>PPUEXESPO1YEL</t>
  </si>
  <si>
    <t xml:space="preserve">EXPRESSION - Essence -  Pockets 1  - PU - M - 10 -  Yellow </t>
  </si>
  <si>
    <t>3760231403908</t>
  </si>
  <si>
    <t>PPUEXESSL1BLK</t>
  </si>
  <si>
    <t xml:space="preserve">EXPRESSION - Essence -  Slopers 1  - PU -  L - 5 -  Black </t>
  </si>
  <si>
    <t>3760231403915</t>
  </si>
  <si>
    <t>PPUEXESSL1BLU</t>
  </si>
  <si>
    <t xml:space="preserve">EXPRESSION - Essence -  Slopers 1  - PU -  L - 5 -  Blue </t>
  </si>
  <si>
    <t>3760231403922</t>
  </si>
  <si>
    <t>PPUEXESSL1FLG</t>
  </si>
  <si>
    <t xml:space="preserve">EXPRESSION - Essence -  Slopers 1  - PU -  L - 5 -  Fluo Green </t>
  </si>
  <si>
    <t>3760231403946</t>
  </si>
  <si>
    <t>PPUEXESSL1FLO</t>
  </si>
  <si>
    <t xml:space="preserve">EXPRESSION - Essence -  Slopers 1  - PU -  L - 5 -  Fluo Orange </t>
  </si>
  <si>
    <t>3760231403953</t>
  </si>
  <si>
    <t>PPUEXESSL1FLP</t>
  </si>
  <si>
    <t xml:space="preserve">EXPRESSION - Essence -  Slopers 1  - PU -  L - 5 -  Fluo Pink </t>
  </si>
  <si>
    <t>3760231403960</t>
  </si>
  <si>
    <t>PPUEXESSL1FLY</t>
  </si>
  <si>
    <t xml:space="preserve">EXPRESSION - Essence -  Slopers 1  - PU -  L - 5 -  Fluo Yellow </t>
  </si>
  <si>
    <t>3760231403977</t>
  </si>
  <si>
    <t>PPUEXESSL1GRE</t>
  </si>
  <si>
    <t xml:space="preserve">EXPRESSION - Essence -  Slopers 1  - PU -  L - 5 -  Green </t>
  </si>
  <si>
    <t>3760231403984</t>
  </si>
  <si>
    <t>PPUEXESSL1GRY</t>
  </si>
  <si>
    <t xml:space="preserve">EXPRESSION - Essence -  Slopers 1  - PU -  L - 5 -  Grey </t>
  </si>
  <si>
    <t>3760231403991</t>
  </si>
  <si>
    <t>PPUEXESSL1MIN</t>
  </si>
  <si>
    <t xml:space="preserve">EXPRESSION - Essence -  Slopers 1  - PU -  L - 5 -  Mint </t>
  </si>
  <si>
    <t>3760231419077</t>
  </si>
  <si>
    <t>PPUEXESSL1RED</t>
  </si>
  <si>
    <t xml:space="preserve">EXPRESSION - Essence -  Slopers 1  - PU -  L - 5 -  Red </t>
  </si>
  <si>
    <t>3760231404004</t>
  </si>
  <si>
    <t>PPUEXESSL1VIO</t>
  </si>
  <si>
    <t xml:space="preserve">EXPRESSION - Essence -  Slopers 1  - PU -  L - 5 -  Violet </t>
  </si>
  <si>
    <t>3760231404011</t>
  </si>
  <si>
    <t>PPUEXESSL1WHI</t>
  </si>
  <si>
    <t xml:space="preserve">EXPRESSION - Essence -  Slopers 1  - PU -  L - 5 -  White </t>
  </si>
  <si>
    <t>3760231404028</t>
  </si>
  <si>
    <t>PPUEXESSL1YEL</t>
  </si>
  <si>
    <t xml:space="preserve">EXPRESSION - Essence -  Slopers 1  - PU -  L - 5 -  Yellow </t>
  </si>
  <si>
    <t>3760231404035</t>
  </si>
  <si>
    <t>PPUEXESSM1BLK</t>
  </si>
  <si>
    <t xml:space="preserve">EXPRESSION - Essence -  Small 1 (Crimps)  - PU -  S - 20 -  Black </t>
  </si>
  <si>
    <t>3760231404042</t>
  </si>
  <si>
    <t>PPUEXESSM1BLU</t>
  </si>
  <si>
    <t xml:space="preserve">EXPRESSION - Essence -  Small 1 (Crimps)  - PU -  S - 20 -  Blue </t>
  </si>
  <si>
    <t>3760231404059</t>
  </si>
  <si>
    <t>PPUEXESSM1FLG</t>
  </si>
  <si>
    <t xml:space="preserve">EXPRESSION - Essence -  Small 1 (Crimps)  - PU -  S - 20 -  Fluo Green </t>
  </si>
  <si>
    <t>3760231404073</t>
  </si>
  <si>
    <t>PPUEXESSM1FLO</t>
  </si>
  <si>
    <t xml:space="preserve">EXPRESSION - Essence -  Small 1 (Crimps)  - PU -  S - 20 -  Fluo Orange </t>
  </si>
  <si>
    <t>3760231404080</t>
  </si>
  <si>
    <t>PPUEXESSM1FLP</t>
  </si>
  <si>
    <t xml:space="preserve">EXPRESSION - Essence -  Small 1 (Crimps)  - PU -  S - 20 -  Fluo Pink </t>
  </si>
  <si>
    <t>3760231404097</t>
  </si>
  <si>
    <t>PPUEXESSM1FLY</t>
  </si>
  <si>
    <t xml:space="preserve">EXPRESSION - Essence -  Small 1 (Crimps)  - PU -  S - 20 -  Fluo Yellow </t>
  </si>
  <si>
    <t>3760231404103</t>
  </si>
  <si>
    <t>PPUEXESSM1GRE</t>
  </si>
  <si>
    <t xml:space="preserve">EXPRESSION - Essence -  Small 1 (Crimps)  - PU -  S - 20 -  Green </t>
  </si>
  <si>
    <t>3760231404110</t>
  </si>
  <si>
    <t>PPUEXESSM1GRY</t>
  </si>
  <si>
    <t xml:space="preserve">EXPRESSION - Essence -  Small 1 (Crimps)  - PU -  S - 20 -  Grey </t>
  </si>
  <si>
    <t>3760231404127</t>
  </si>
  <si>
    <t>PPUEXESSM1MIN</t>
  </si>
  <si>
    <t xml:space="preserve">EXPRESSION - Essence -  Small 1 (Crimps)  - PU -  S - 20 -  Mint </t>
  </si>
  <si>
    <t>3760231419084</t>
  </si>
  <si>
    <t>PPUEXESSM1RED</t>
  </si>
  <si>
    <t xml:space="preserve">EXPRESSION - Essence -  Small 1 (Crimps)  - PU -  S - 20 -  Red </t>
  </si>
  <si>
    <t>3760231404134</t>
  </si>
  <si>
    <t>PPUEXESSM1VIO</t>
  </si>
  <si>
    <t xml:space="preserve">EXPRESSION - Essence -  Small 1 (Crimps)  - PU -  S - 20 -  Violet </t>
  </si>
  <si>
    <t>3760231404141</t>
  </si>
  <si>
    <t>PPUEXESSM1WHI</t>
  </si>
  <si>
    <t xml:space="preserve">EXPRESSION - Essence -  Small 1 (Crimps)  - PU -  S - 20 -  White </t>
  </si>
  <si>
    <t>3760231404158</t>
  </si>
  <si>
    <t>PPUEXESSM1YEL</t>
  </si>
  <si>
    <t xml:space="preserve">EXPRESSION - Essence -  Small 1 (Crimps)  - PU -  S - 20 -  Yellow </t>
  </si>
  <si>
    <t>3760231404165</t>
  </si>
  <si>
    <t>PPUEXESSM2BLK</t>
  </si>
  <si>
    <t xml:space="preserve">EXPRESSION - Essence -  Small 2 (Crimps)  - PU -  S - 20 -  Black </t>
  </si>
  <si>
    <t>3760231404172</t>
  </si>
  <si>
    <t>PPUEXESSM2BLU</t>
  </si>
  <si>
    <t xml:space="preserve">EXPRESSION - Essence -  Small 2 (Crimps)  - PU -  S - 20 -  Blue </t>
  </si>
  <si>
    <t>3760231404189</t>
  </si>
  <si>
    <t>PPUEXESSM2FLG</t>
  </si>
  <si>
    <t xml:space="preserve">EXPRESSION - Essence -  Small 2 (Crimps)  - PU -  S - 20 -  Fluo Green </t>
  </si>
  <si>
    <t>3760231404202</t>
  </si>
  <si>
    <t>PPUEXESSM2FLO</t>
  </si>
  <si>
    <t xml:space="preserve">EXPRESSION - Essence -  Small 2 (Crimps)  - PU -  S - 20 -  Fluo Orange </t>
  </si>
  <si>
    <t>3760231404219</t>
  </si>
  <si>
    <t>PPUEXESSM2FLP</t>
  </si>
  <si>
    <t xml:space="preserve">EXPRESSION - Essence -  Small 2 (Crimps)  - PU -  S - 20 -  Fluo Pink </t>
  </si>
  <si>
    <t>3760231404226</t>
  </si>
  <si>
    <t>PPUEXESSM2FLY</t>
  </si>
  <si>
    <t xml:space="preserve">EXPRESSION - Essence -  Small 2 (Crimps)  - PU -  S - 20 -  Fluo Yellow </t>
  </si>
  <si>
    <t>3760231404233</t>
  </si>
  <si>
    <t>PPUEXESSM2GRE</t>
  </si>
  <si>
    <t xml:space="preserve">EXPRESSION - Essence -  Small 2 (Crimps)  - PU -  S - 20 -  Green </t>
  </si>
  <si>
    <t>3760231404240</t>
  </si>
  <si>
    <t>PPUEXESSM2GRY</t>
  </si>
  <si>
    <t xml:space="preserve">EXPRESSION - Essence -  Small 2 (Crimps)  - PU -  S - 20 -  Grey </t>
  </si>
  <si>
    <t>3760231404257</t>
  </si>
  <si>
    <t>PPUEXESSM2MIN</t>
  </si>
  <si>
    <t xml:space="preserve">EXPRESSION - Essence -  Small 2 (Crimps)  - PU -  S - 20 -  Mint </t>
  </si>
  <si>
    <t>3760231419091</t>
  </si>
  <si>
    <t>PPUEXESSM2RED</t>
  </si>
  <si>
    <t xml:space="preserve">EXPRESSION - Essence -  Small 2 (Crimps)  - PU -  S - 20 -  Red </t>
  </si>
  <si>
    <t>3760231404264</t>
  </si>
  <si>
    <t>PPUEXESSM2VIO</t>
  </si>
  <si>
    <t xml:space="preserve">EXPRESSION - Essence -  Small 2 (Crimps)  - PU -  S - 20 -  Violet </t>
  </si>
  <si>
    <t>3760231404271</t>
  </si>
  <si>
    <t>PPUEXESSM2WHI</t>
  </si>
  <si>
    <t xml:space="preserve">EXPRESSION - Essence -  Small 2 (Crimps)  - PU -  S - 20 -  White </t>
  </si>
  <si>
    <t>3760231404288</t>
  </si>
  <si>
    <t>PPUEXESSM2YEL</t>
  </si>
  <si>
    <t xml:space="preserve">EXPRESSION - Essence -  Small 2 (Crimps)  - PU -  S - 20 -  Yellow </t>
  </si>
  <si>
    <t>3760231404295</t>
  </si>
  <si>
    <t>PPUEXESXL1BLK</t>
  </si>
  <si>
    <t xml:space="preserve">EXPRESSION - Essence -  Good XL 1 (Jugs)  - PU -  XL - 10 -  Black </t>
  </si>
  <si>
    <t>3760231404301</t>
  </si>
  <si>
    <t>PPUEXESXL1BLU</t>
  </si>
  <si>
    <t xml:space="preserve">EXPRESSION - Essence -  Good XL 1 (Jugs)  - PU -  XL - 10 -  Blue </t>
  </si>
  <si>
    <t>3760231404318</t>
  </si>
  <si>
    <t>PPUEXESXL1FLG</t>
  </si>
  <si>
    <t xml:space="preserve">EXPRESSION - Essence -  Good XL 1 (Jugs)  - PU -  XL - 10 -  Fluo Green </t>
  </si>
  <si>
    <t>3760231404332</t>
  </si>
  <si>
    <t>PPUEXESXL1FLO</t>
  </si>
  <si>
    <t xml:space="preserve">EXPRESSION - Essence -  Good XL 1 (Jugs)  - PU -  XL - 10 -  Fluo Orange </t>
  </si>
  <si>
    <t>3760231404349</t>
  </si>
  <si>
    <t>PPUEXESXL1FLP</t>
  </si>
  <si>
    <t xml:space="preserve">EXPRESSION - Essence -  Good XL 1 (Jugs)  - PU -  XL - 10 -  Fluo Pink </t>
  </si>
  <si>
    <t>3760231404356</t>
  </si>
  <si>
    <t>PPUEXESXL1FLY</t>
  </si>
  <si>
    <t xml:space="preserve">EXPRESSION - Essence -  Good XL 1 (Jugs)  - PU -  XL - 10 -  Fluo Yellow </t>
  </si>
  <si>
    <t>3760231404363</t>
  </si>
  <si>
    <t>PPUEXESXL1GRE</t>
  </si>
  <si>
    <t xml:space="preserve">EXPRESSION - Essence -  Good XL 1 (Jugs)  - PU -  XL - 10 -  Green </t>
  </si>
  <si>
    <t>3760231404370</t>
  </si>
  <si>
    <t>PPUEXESXL1GRY</t>
  </si>
  <si>
    <t xml:space="preserve">EXPRESSION - Essence -  Good XL 1 (Jugs)  - PU -  XL - 10 -  Grey </t>
  </si>
  <si>
    <t>3760231404387</t>
  </si>
  <si>
    <t>PPUEXESXL1MIN</t>
  </si>
  <si>
    <t xml:space="preserve">EXPRESSION - Essence -  Good XL 1 (Jugs)  - PU -  XL - 10 -  Mint </t>
  </si>
  <si>
    <t>3760231419107</t>
  </si>
  <si>
    <t>PPUEXESXL1RED</t>
  </si>
  <si>
    <t xml:space="preserve">EXPRESSION - Essence -  Good XL 1 (Jugs)  - PU -  XL - 10 -  Red </t>
  </si>
  <si>
    <t>3760231404394</t>
  </si>
  <si>
    <t>PPUEXESXL1VIO</t>
  </si>
  <si>
    <t xml:space="preserve">EXPRESSION - Essence -  Good XL 1 (Jugs)  - PU -  XL - 10 -  Violet </t>
  </si>
  <si>
    <t>3760231404400</t>
  </si>
  <si>
    <t>PPUEXESXL1WHI</t>
  </si>
  <si>
    <t xml:space="preserve">EXPRESSION - Essence -  Good XL 1 (Jugs)  - PU -  XL - 10 -  White </t>
  </si>
  <si>
    <t>3760231404417</t>
  </si>
  <si>
    <t>PPUEXESXL1YEL</t>
  </si>
  <si>
    <t xml:space="preserve">EXPRESSION - Essence -  Good XL 1 (Jugs)  - PU -  XL - 10 -  Yellow </t>
  </si>
  <si>
    <t>3760231404424</t>
  </si>
  <si>
    <t>PPUEXESXL2BLK</t>
  </si>
  <si>
    <t xml:space="preserve">EXPRESSION - Essence -  Good XL 2 (Jugs)  - PU - XL - 5 -  Black </t>
  </si>
  <si>
    <t>3760231404431</t>
  </si>
  <si>
    <t>PPUEXESXL2BLU</t>
  </si>
  <si>
    <t xml:space="preserve">EXPRESSION - Essence -  Good XL 2 (Jugs)  - PU - XL - 5 -  Blue </t>
  </si>
  <si>
    <t>3760231404448</t>
  </si>
  <si>
    <t>PPUEXESXL2FLG</t>
  </si>
  <si>
    <t xml:space="preserve">EXPRESSION - Essence -  Good XL 2 (Jugs)  - PU - XL - 5 -  Fluo Green </t>
  </si>
  <si>
    <t>3760231404462</t>
  </si>
  <si>
    <t>PPUEXESXL2FLO</t>
  </si>
  <si>
    <t xml:space="preserve">EXPRESSION - Essence -  Good XL 2 (Jugs)  - PU - XL - 5 -  Fluo Orange </t>
  </si>
  <si>
    <t>3760231404479</t>
  </si>
  <si>
    <t>PPUEXESXL2FLP</t>
  </si>
  <si>
    <t xml:space="preserve">EXPRESSION - Essence -  Good XL 2 (Jugs)  - PU - XL - 5 -  Fluo Pink </t>
  </si>
  <si>
    <t>3760231404486</t>
  </si>
  <si>
    <t>PPUEXESXL2FLY</t>
  </si>
  <si>
    <t xml:space="preserve">EXPRESSION - Essence -  Good XL 2 (Jugs)  - PU - XL - 5 -  Fluo Yellow </t>
  </si>
  <si>
    <t>3760231404493</t>
  </si>
  <si>
    <t>PPUEXESXL2GRE</t>
  </si>
  <si>
    <t xml:space="preserve">EXPRESSION - Essence -  Good XL 2 (Jugs)  - PU - XL - 5 -  Green </t>
  </si>
  <si>
    <t>3760231404509</t>
  </si>
  <si>
    <t>PPUEXESXL2GRY</t>
  </si>
  <si>
    <t xml:space="preserve">EXPRESSION - Essence -  Good XL 2 (Jugs)  - PU - XL - 5 -  Grey </t>
  </si>
  <si>
    <t>3760231404516</t>
  </si>
  <si>
    <t>PPUEXESXL2MIN</t>
  </si>
  <si>
    <t xml:space="preserve">EXPRESSION - Essence -  Good XL 2 (Jugs)  - PU - XL - 5 -  Mint </t>
  </si>
  <si>
    <t>3760231419114</t>
  </si>
  <si>
    <t>PPUEXESXL2RED</t>
  </si>
  <si>
    <t xml:space="preserve">EXPRESSION - Essence -  Good XL 2 (Jugs)  - PU - XL - 5 -  Red </t>
  </si>
  <si>
    <t>3760231404523</t>
  </si>
  <si>
    <t>PPUEXESXL2VIO</t>
  </si>
  <si>
    <t xml:space="preserve">EXPRESSION - Essence -  Good XL 2 (Jugs)  - PU - XL - 5 -  Violet </t>
  </si>
  <si>
    <t>3760231404530</t>
  </si>
  <si>
    <t>PPUEXESXL2WHI</t>
  </si>
  <si>
    <t xml:space="preserve">EXPRESSION - Essence -  Good XL 2 (Jugs)  - PU - XL - 5 -  White </t>
  </si>
  <si>
    <t>3760231404547</t>
  </si>
  <si>
    <t>PPUEXESXL2YEL</t>
  </si>
  <si>
    <t xml:space="preserve">EXPRESSION - Essence -  Good XL 2 (Jugs)  - PU - XL - 5 -  Yellow </t>
  </si>
  <si>
    <t>3760231404554</t>
  </si>
  <si>
    <t>VEXBIRDTFULL</t>
  </si>
  <si>
    <t xml:space="preserve">EXPRESSION - The Birds - Whole Range - Fiberglass DT - M/L - 15 - </t>
  </si>
  <si>
    <t>3760231429892</t>
  </si>
  <si>
    <t>VEXBLODTFULL</t>
  </si>
  <si>
    <t xml:space="preserve">EXPRESSION - The Blobs - Whole Range - Fiberglass DT - M/L - 15 - </t>
  </si>
  <si>
    <t>3760231429908</t>
  </si>
  <si>
    <t>VEXBLOFULL</t>
  </si>
  <si>
    <t xml:space="preserve">EXPRESSION - The Blobs - Whole Range - Fiberglass FULL - M/L - 15 - </t>
  </si>
  <si>
    <t>3760231429915</t>
  </si>
  <si>
    <t>VEXDISCODTFULL</t>
  </si>
  <si>
    <t xml:space="preserve">EXPRESSION - Discovery - Whole Range - Fiberglass DT - M - 10 - </t>
  </si>
  <si>
    <t>3760231435664</t>
  </si>
  <si>
    <t>VEXHELDTFULL</t>
  </si>
  <si>
    <t xml:space="preserve">EXPRESSION - Helium - Whole Range - Fiberglass DT - S/M/L - 10 - </t>
  </si>
  <si>
    <t>3760231435671</t>
  </si>
  <si>
    <t>VEXSTELDTFULL</t>
  </si>
  <si>
    <t xml:space="preserve">EXPRESSION - Stellar - Whole Range - Fiberglass DT - M/L/XL - 10 - </t>
  </si>
  <si>
    <t>3760231435688</t>
  </si>
  <si>
    <t>VEXNOVDTFULL</t>
  </si>
  <si>
    <t xml:space="preserve">EXPRESSION - Nova - Whole Range - Fiberglass DT - M/L - 15 - </t>
  </si>
  <si>
    <t>3760231435695</t>
  </si>
  <si>
    <t>VEXDTNOV01BLK</t>
  </si>
  <si>
    <t xml:space="preserve">EXPRESSION - Nova - Nova n° 1 - Fiberglass DT - M - 1 - Black </t>
  </si>
  <si>
    <t>3760231430164</t>
  </si>
  <si>
    <t>VEXDTNOV01BLU</t>
  </si>
  <si>
    <t xml:space="preserve">EXPRESSION - Nova - Nova n° 1 - Fiberglass DT - M - 1 - Blue </t>
  </si>
  <si>
    <t>3760231430171</t>
  </si>
  <si>
    <t>VEXDTNOV01FLG</t>
  </si>
  <si>
    <t xml:space="preserve">EXPRESSION - Nova - Nova n° 1 - Fiberglass DT - M - 1 - Fluo Green </t>
  </si>
  <si>
    <t>3760231430188</t>
  </si>
  <si>
    <t>VEXDTNOV01FLO</t>
  </si>
  <si>
    <t xml:space="preserve">EXPRESSION - Nova - Nova n° 1 - Fiberglass DT - M - 1 - Fluo Orange </t>
  </si>
  <si>
    <t>3760231430195</t>
  </si>
  <si>
    <t>VEXDTNOV01FLP</t>
  </si>
  <si>
    <t xml:space="preserve">EXPRESSION - Nova - Nova n° 1 - Fiberglass DT - M - 1 - Fluo Pink </t>
  </si>
  <si>
    <t>3760231430201</t>
  </si>
  <si>
    <t>VEXDTNOV01GRE</t>
  </si>
  <si>
    <t xml:space="preserve">EXPRESSION - Nova - Nova n° 1 - Fiberglass DT - M - 1 - Green </t>
  </si>
  <si>
    <t>3760231430218</t>
  </si>
  <si>
    <t>VEXDTNOV01RED</t>
  </si>
  <si>
    <t xml:space="preserve">EXPRESSION - Nova - Nova n° 1 - Fiberglass DT - M - 1 - Red </t>
  </si>
  <si>
    <t>3760231430225</t>
  </si>
  <si>
    <t>VEXDTNOV01VIO</t>
  </si>
  <si>
    <t xml:space="preserve">EXPRESSION - Nova - Nova n° 1 - Fiberglass DT - M - 1 - Violet </t>
  </si>
  <si>
    <t>3760231430232</t>
  </si>
  <si>
    <t>VEXDTNOV01WHI</t>
  </si>
  <si>
    <t xml:space="preserve">EXPRESSION - Nova - Nova n° 1 - Fiberglass DT - M - 1 - White </t>
  </si>
  <si>
    <t>3760231430249</t>
  </si>
  <si>
    <t>VEXDTNOV01YEL</t>
  </si>
  <si>
    <t xml:space="preserve">EXPRESSION - Nova - Nova n° 1 - Fiberglass DT - M - 1 - Yellow </t>
  </si>
  <si>
    <t>3760231430256</t>
  </si>
  <si>
    <t>VEXDTNOV01MIN</t>
  </si>
  <si>
    <t>EXPRESSION - Nova - Nova n° 1 - Fiberglass DT - M - 1 - Mint</t>
  </si>
  <si>
    <t>3760231430263</t>
  </si>
  <si>
    <t>VEXDTNOV02BLK</t>
  </si>
  <si>
    <t xml:space="preserve">EXPRESSION - Nova - Nova n° 2 - Fiberglass DT - M - 1 - Black </t>
  </si>
  <si>
    <t>3760231430270</t>
  </si>
  <si>
    <t>VEXDTNOV02BLU</t>
  </si>
  <si>
    <t xml:space="preserve">EXPRESSION - Nova - Nova n° 2 - Fiberglass DT - M - 1 - Blue </t>
  </si>
  <si>
    <t>3760231430287</t>
  </si>
  <si>
    <t>VEXDTNOV02FLG</t>
  </si>
  <si>
    <t xml:space="preserve">EXPRESSION - Nova - Nova n° 2 - Fiberglass DT - M - 1 - Fluo Green </t>
  </si>
  <si>
    <t>3760231430294</t>
  </si>
  <si>
    <t>VEXDTNOV02FLO</t>
  </si>
  <si>
    <t xml:space="preserve">EXPRESSION - Nova - Nova n° 2 - Fiberglass DT - M - 1 - Fluo Orange </t>
  </si>
  <si>
    <t>3760231430300</t>
  </si>
  <si>
    <t>VEXDTNOV02FLP</t>
  </si>
  <si>
    <t xml:space="preserve">EXPRESSION - Nova - Nova n° 2 - Fiberglass DT - M - 1 - Fluo Pink </t>
  </si>
  <si>
    <t>3760231430317</t>
  </si>
  <si>
    <t>VEXDTNOV02GRE</t>
  </si>
  <si>
    <t xml:space="preserve">EXPRESSION - Nova - Nova n° 2 - Fiberglass DT - M - 1 - Green </t>
  </si>
  <si>
    <t>3760231430324</t>
  </si>
  <si>
    <t>VEXDTNOV02RED</t>
  </si>
  <si>
    <t xml:space="preserve">EXPRESSION - Nova - Nova n° 2 - Fiberglass DT - M - 1 - Red </t>
  </si>
  <si>
    <t>3760231430331</t>
  </si>
  <si>
    <t>VEXDTNOV02VIO</t>
  </si>
  <si>
    <t xml:space="preserve">EXPRESSION - Nova - Nova n° 2 - Fiberglass DT - M - 1 - Violet </t>
  </si>
  <si>
    <t>3760231430348</t>
  </si>
  <si>
    <t>VEXDTNOV02WHI</t>
  </si>
  <si>
    <t xml:space="preserve">EXPRESSION - Nova - Nova n° 2 - Fiberglass DT - M - 1 - White </t>
  </si>
  <si>
    <t>3760231430355</t>
  </si>
  <si>
    <t>VEXDTNOV02YEL</t>
  </si>
  <si>
    <t xml:space="preserve">EXPRESSION - Nova - Nova n° 2 - Fiberglass DT - M - 1 - Yellow </t>
  </si>
  <si>
    <t>3760231430362</t>
  </si>
  <si>
    <t>VEXDTNOV02MIN</t>
  </si>
  <si>
    <t>EXPRESSION - Nova - Nova n° 2 - Fiberglass DT - M - 1 - Mint</t>
  </si>
  <si>
    <t>3760231430379</t>
  </si>
  <si>
    <t>VEXDTNOV03BLK</t>
  </si>
  <si>
    <t xml:space="preserve">EXPRESSION - Nova - Nova n° 3 - Fiberglass DT - M - 1 - Black </t>
  </si>
  <si>
    <t>3760231430386</t>
  </si>
  <si>
    <t>VEXDTNOV03BLU</t>
  </si>
  <si>
    <t xml:space="preserve">EXPRESSION - Nova - Nova n° 3 - Fiberglass DT - M - 1 - Blue </t>
  </si>
  <si>
    <t>3760231430393</t>
  </si>
  <si>
    <t>VEXDTNOV03FLG</t>
  </si>
  <si>
    <t xml:space="preserve">EXPRESSION - Nova - Nova n° 3 - Fiberglass DT - M - 1 - Fluo Green </t>
  </si>
  <si>
    <t>3760231430409</t>
  </si>
  <si>
    <t>VEXDTNOV03FLO</t>
  </si>
  <si>
    <t xml:space="preserve">EXPRESSION - Nova - Nova n° 3 - Fiberglass DT - M - 1 - Fluo Orange </t>
  </si>
  <si>
    <t>3760231430416</t>
  </si>
  <si>
    <t>VEXDTNOV03FLP</t>
  </si>
  <si>
    <t xml:space="preserve">EXPRESSION - Nova - Nova n° 3 - Fiberglass DT - M - 1 - Fluo Pink </t>
  </si>
  <si>
    <t>3760231430423</t>
  </si>
  <si>
    <t>VEXDTNOV03GRE</t>
  </si>
  <si>
    <t xml:space="preserve">EXPRESSION - Nova - Nova n° 3 - Fiberglass DT - M - 1 - Green </t>
  </si>
  <si>
    <t>3760231430430</t>
  </si>
  <si>
    <t>VEXDTNOV03RED</t>
  </si>
  <si>
    <t xml:space="preserve">EXPRESSION - Nova - Nova n° 3 - Fiberglass DT - M - 1 - Red </t>
  </si>
  <si>
    <t>3760231430447</t>
  </si>
  <si>
    <t>VEXDTNOV03VIO</t>
  </si>
  <si>
    <t xml:space="preserve">EXPRESSION - Nova - Nova n° 3 - Fiberglass DT - M - 1 - Violet </t>
  </si>
  <si>
    <t>3760231430454</t>
  </si>
  <si>
    <t>VEXDTNOV03WHI</t>
  </si>
  <si>
    <t xml:space="preserve">EXPRESSION - Nova - Nova n° 3 - Fiberglass DT - M - 1 - White </t>
  </si>
  <si>
    <t>3760231430461</t>
  </si>
  <si>
    <t>VEXDTNOV03YEL</t>
  </si>
  <si>
    <t xml:space="preserve">EXPRESSION - Nova - Nova n° 3 - Fiberglass DT - M - 1 - Yellow </t>
  </si>
  <si>
    <t>3760231430478</t>
  </si>
  <si>
    <t>VEXDTNOV03MIN</t>
  </si>
  <si>
    <t>EXPRESSION - Nova - Nova n° 3 - Fiberglass DT - M - 1 - Mint</t>
  </si>
  <si>
    <t>3760231430485</t>
  </si>
  <si>
    <t>VEXDTNOV04BLK</t>
  </si>
  <si>
    <t xml:space="preserve">EXPRESSION - Nova - Nova n° 4 - Fiberglass DT - M - 1 - Black </t>
  </si>
  <si>
    <t>3760231430492</t>
  </si>
  <si>
    <t>VEXDTNOV04BLU</t>
  </si>
  <si>
    <t xml:space="preserve">EXPRESSION - Nova - Nova n° 4 - Fiberglass DT - M - 1 - Blue </t>
  </si>
  <si>
    <t>3760231430508</t>
  </si>
  <si>
    <t>VEXDTNOV04FLG</t>
  </si>
  <si>
    <t xml:space="preserve">EXPRESSION - Nova - Nova n° 4 - Fiberglass DT - M - 1 - Fluo Green </t>
  </si>
  <si>
    <t>3760231430515</t>
  </si>
  <si>
    <t>VEXDTNOV04FLO</t>
  </si>
  <si>
    <t xml:space="preserve">EXPRESSION - Nova - Nova n° 4 - Fiberglass DT - M - 1 - Fluo Orange </t>
  </si>
  <si>
    <t>3760231430522</t>
  </si>
  <si>
    <t>VEXDTNOV04FLP</t>
  </si>
  <si>
    <t xml:space="preserve">EXPRESSION - Nova - Nova n° 4 - Fiberglass DT - M - 1 - Fluo Pink </t>
  </si>
  <si>
    <t>3760231430539</t>
  </si>
  <si>
    <t>VEXDTNOV04GRE</t>
  </si>
  <si>
    <t xml:space="preserve">EXPRESSION - Nova - Nova n° 4 - Fiberglass DT - M - 1 - Green </t>
  </si>
  <si>
    <t>3760231430546</t>
  </si>
  <si>
    <t>VEXDTNOV04RED</t>
  </si>
  <si>
    <t xml:space="preserve">EXPRESSION - Nova - Nova n° 4 - Fiberglass DT - M - 1 - Red </t>
  </si>
  <si>
    <t>3760231430553</t>
  </si>
  <si>
    <t>VEXDTNOV04VIO</t>
  </si>
  <si>
    <t xml:space="preserve">EXPRESSION - Nova - Nova n° 4 - Fiberglass DT - M - 1 - Violet </t>
  </si>
  <si>
    <t>3760231430560</t>
  </si>
  <si>
    <t>VEXDTNOV04WHI</t>
  </si>
  <si>
    <t xml:space="preserve">EXPRESSION - Nova - Nova n° 4 - Fiberglass DT - M - 1 - White </t>
  </si>
  <si>
    <t>3760231430577</t>
  </si>
  <si>
    <t>VEXDTNOV04YEL</t>
  </si>
  <si>
    <t xml:space="preserve">EXPRESSION - Nova - Nova n° 4 - Fiberglass DT - M - 1 - Yellow </t>
  </si>
  <si>
    <t>3760231430584</t>
  </si>
  <si>
    <t>VEXDTNOV04MIN</t>
  </si>
  <si>
    <t>EXPRESSION - Nova - Nova n° 4 - Fiberglass DT - M - 1 - Mint</t>
  </si>
  <si>
    <t>3760231430591</t>
  </si>
  <si>
    <t>VEXDTNOV05BLK</t>
  </si>
  <si>
    <t xml:space="preserve">EXPRESSION - Nova - Nova n° 5 - Fiberglass DT - L - 1 - Black </t>
  </si>
  <si>
    <t>3760231430607</t>
  </si>
  <si>
    <t>VEXDTNOV05BLU</t>
  </si>
  <si>
    <t xml:space="preserve">EXPRESSION - Nova - Nova n° 5 - Fiberglass DT - L - 1 - Blue </t>
  </si>
  <si>
    <t>3760231430614</t>
  </si>
  <si>
    <t>VEXDTNOV05FLG</t>
  </si>
  <si>
    <t xml:space="preserve">EXPRESSION - Nova - Nova n° 5 - Fiberglass DT - L - 1 - Fluo Green </t>
  </si>
  <si>
    <t>3760231430621</t>
  </si>
  <si>
    <t>VEXDTNOV05FLO</t>
  </si>
  <si>
    <t xml:space="preserve">EXPRESSION - Nova - Nova n° 5 - Fiberglass DT - L - 1 - Fluo Orange </t>
  </si>
  <si>
    <t>3760231430638</t>
  </si>
  <si>
    <t>VEXDTNOV05FLP</t>
  </si>
  <si>
    <t xml:space="preserve">EXPRESSION - Nova - Nova n° 5 - Fiberglass DT - L - 1 - Fluo Pink </t>
  </si>
  <si>
    <t>3760231430645</t>
  </si>
  <si>
    <t>VEXDTNOV05GRE</t>
  </si>
  <si>
    <t xml:space="preserve">EXPRESSION - Nova - Nova n° 5 - Fiberglass DT - L - 1 - Green </t>
  </si>
  <si>
    <t>3760231430652</t>
  </si>
  <si>
    <t>VEXDTNOV05RED</t>
  </si>
  <si>
    <t xml:space="preserve">EXPRESSION - Nova - Nova n° 5 - Fiberglass DT - L - 1 - Red </t>
  </si>
  <si>
    <t>3760231430669</t>
  </si>
  <si>
    <t>VEXDTNOV05VIO</t>
  </si>
  <si>
    <t xml:space="preserve">EXPRESSION - Nova - Nova n° 5 - Fiberglass DT - L - 1 - Violet </t>
  </si>
  <si>
    <t>3760231430676</t>
  </si>
  <si>
    <t>VEXDTNOV05WHI</t>
  </si>
  <si>
    <t xml:space="preserve">EXPRESSION - Nova - Nova n° 5 - Fiberglass DT - L - 1 - White </t>
  </si>
  <si>
    <t>3760231430683</t>
  </si>
  <si>
    <t>VEXDTNOV05YEL</t>
  </si>
  <si>
    <t xml:space="preserve">EXPRESSION - Nova - Nova n° 5 - Fiberglass DT - L - 1 - Yellow </t>
  </si>
  <si>
    <t>3760231430690</t>
  </si>
  <si>
    <t>VEXDTNOV05MIN</t>
  </si>
  <si>
    <t>EXPRESSION - Nova - Nova n° 5 - Fiberglass DT - L - 1 - Mint</t>
  </si>
  <si>
    <t>3760231430706</t>
  </si>
  <si>
    <t>VEXDTNOV06BLK</t>
  </si>
  <si>
    <t xml:space="preserve">EXPRESSION - Nova - Nova n° 6 - Fiberglass DT - L - 1 - Black </t>
  </si>
  <si>
    <t>3760231430713</t>
  </si>
  <si>
    <t>VEXDTNOV06BLU</t>
  </si>
  <si>
    <t xml:space="preserve">EXPRESSION - Nova - Nova n° 6 - Fiberglass DT - L - 1 - Blue </t>
  </si>
  <si>
    <t>3760231430720</t>
  </si>
  <si>
    <t>VEXDTNOV06FLG</t>
  </si>
  <si>
    <t xml:space="preserve">EXPRESSION - Nova - Nova n° 6 - Fiberglass DT - L - 1 - Fluo Green </t>
  </si>
  <si>
    <t>3760231430737</t>
  </si>
  <si>
    <t>VEXDTNOV06FLO</t>
  </si>
  <si>
    <t xml:space="preserve">EXPRESSION - Nova - Nova n° 6 - Fiberglass DT - L - 1 - Fluo Orange </t>
  </si>
  <si>
    <t>3760231430744</t>
  </si>
  <si>
    <t>VEXDTNOV06FLP</t>
  </si>
  <si>
    <t xml:space="preserve">EXPRESSION - Nova - Nova n° 6 - Fiberglass DT - L - 1 - Fluo Pink </t>
  </si>
  <si>
    <t>3760231430751</t>
  </si>
  <si>
    <t>VEXDTNOV06GRE</t>
  </si>
  <si>
    <t xml:space="preserve">EXPRESSION - Nova - Nova n° 6 - Fiberglass DT - L - 1 - Green </t>
  </si>
  <si>
    <t>3760231430768</t>
  </si>
  <si>
    <t>VEXDTNOV06RED</t>
  </si>
  <si>
    <t xml:space="preserve">EXPRESSION - Nova - Nova n° 6 - Fiberglass DT - L - 1 - Red </t>
  </si>
  <si>
    <t>3760231430775</t>
  </si>
  <si>
    <t>VEXDTNOV06VIO</t>
  </si>
  <si>
    <t xml:space="preserve">EXPRESSION - Nova - Nova n° 6 - Fiberglass DT - L - 1 - Violet </t>
  </si>
  <si>
    <t>3760231430782</t>
  </si>
  <si>
    <t>VEXDTNOV06WHI</t>
  </si>
  <si>
    <t xml:space="preserve">EXPRESSION - Nova - Nova n° 6 - Fiberglass DT - L - 1 - White </t>
  </si>
  <si>
    <t>3760231430799</t>
  </si>
  <si>
    <t>VEXDTNOV06YEL</t>
  </si>
  <si>
    <t xml:space="preserve">EXPRESSION - Nova - Nova n° 6 - Fiberglass DT - L - 1 - Yellow </t>
  </si>
  <si>
    <t>3760231430805</t>
  </si>
  <si>
    <t>VEXDTNOV06MIN</t>
  </si>
  <si>
    <t>EXPRESSION - Nova - Nova n° 6 - Fiberglass DT - L - 1 - Mint</t>
  </si>
  <si>
    <t>3760231430812</t>
  </si>
  <si>
    <t>VEXDTNOV07BLK</t>
  </si>
  <si>
    <t xml:space="preserve">EXPRESSION - Nova - Nova n° 7 - Fiberglass DT - M - 1 - Black </t>
  </si>
  <si>
    <t>3760231430829</t>
  </si>
  <si>
    <t>VEXDTNOV07BLU</t>
  </si>
  <si>
    <t xml:space="preserve">EXPRESSION - Nova - Nova n° 7 - Fiberglass DT - M - 1 - Blue </t>
  </si>
  <si>
    <t>3760231430836</t>
  </si>
  <si>
    <t>VEXDTNOV07FLG</t>
  </si>
  <si>
    <t xml:space="preserve">EXPRESSION - Nova - Nova n° 7 - Fiberglass DT - M - 1 - Fluo Green </t>
  </si>
  <si>
    <t>3760231430843</t>
  </si>
  <si>
    <t>VEXDTNOV07FLO</t>
  </si>
  <si>
    <t xml:space="preserve">EXPRESSION - Nova - Nova n° 7 - Fiberglass DT - M - 1 - Fluo Orange </t>
  </si>
  <si>
    <t>3760231430850</t>
  </si>
  <si>
    <t>VEXDTNOV07FLP</t>
  </si>
  <si>
    <t xml:space="preserve">EXPRESSION - Nova - Nova n° 7 - Fiberglass DT - M - 1 - Fluo Pink </t>
  </si>
  <si>
    <t>3760231430867</t>
  </si>
  <si>
    <t>VEXDTNOV07GRE</t>
  </si>
  <si>
    <t xml:space="preserve">EXPRESSION - Nova - Nova n° 7 - Fiberglass DT - M - 1 - Green </t>
  </si>
  <si>
    <t>3760231430874</t>
  </si>
  <si>
    <t>VEXDTNOV07RED</t>
  </si>
  <si>
    <t xml:space="preserve">EXPRESSION - Nova - Nova n° 7 - Fiberglass DT - M - 1 - Red </t>
  </si>
  <si>
    <t>3760231430881</t>
  </si>
  <si>
    <t>VEXDTNOV07VIO</t>
  </si>
  <si>
    <t xml:space="preserve">EXPRESSION - Nova - Nova n° 7 - Fiberglass DT - M - 1 - Violet </t>
  </si>
  <si>
    <t>3760231430898</t>
  </si>
  <si>
    <t>VEXDTNOV07WHI</t>
  </si>
  <si>
    <t xml:space="preserve">EXPRESSION - Nova - Nova n° 7 - Fiberglass DT - M - 1 - White </t>
  </si>
  <si>
    <t>3760231430904</t>
  </si>
  <si>
    <t>VEXDTNOV07YEL</t>
  </si>
  <si>
    <t xml:space="preserve">EXPRESSION - Nova - Nova n° 7 - Fiberglass DT - M - 1 - Yellow </t>
  </si>
  <si>
    <t>3760231430911</t>
  </si>
  <si>
    <t>VEXDTNOV07MIN</t>
  </si>
  <si>
    <t>EXPRESSION - Nova - Nova n° 7 - Fiberglass DT - M - 1 - Mint</t>
  </si>
  <si>
    <t>3760231430928</t>
  </si>
  <si>
    <t>VEXDTNOV08BLK</t>
  </si>
  <si>
    <t xml:space="preserve">EXPRESSION - Nova - Nova n° 8 - Fiberglass DT - L - 1 - Black </t>
  </si>
  <si>
    <t>3760231430935</t>
  </si>
  <si>
    <t>VEXDTNOV08BLU</t>
  </si>
  <si>
    <t xml:space="preserve">EXPRESSION - Nova - Nova n° 8 - Fiberglass DT - L - 1 - Blue </t>
  </si>
  <si>
    <t>3760231430942</t>
  </si>
  <si>
    <t>VEXDTNOV08FLG</t>
  </si>
  <si>
    <t xml:space="preserve">EXPRESSION - Nova - Nova n° 8 - Fiberglass DT - L - 1 - Fluo Green </t>
  </si>
  <si>
    <t>3760231430959</t>
  </si>
  <si>
    <t>VEXDTNOV08FLO</t>
  </si>
  <si>
    <t xml:space="preserve">EXPRESSION - Nova - Nova n° 8 - Fiberglass DT - L - 1 - Fluo Orange </t>
  </si>
  <si>
    <t>3760231430966</t>
  </si>
  <si>
    <t>VEXDTNOV08FLP</t>
  </si>
  <si>
    <t xml:space="preserve">EXPRESSION - Nova - Nova n° 8 - Fiberglass DT - L - 1 - Fluo Pink </t>
  </si>
  <si>
    <t>3760231430973</t>
  </si>
  <si>
    <t>VEXDTNOV08GRE</t>
  </si>
  <si>
    <t xml:space="preserve">EXPRESSION - Nova - Nova n° 8 - Fiberglass DT - L - 1 - Green </t>
  </si>
  <si>
    <t>3760231430980</t>
  </si>
  <si>
    <t>VEXDTNOV08RED</t>
  </si>
  <si>
    <t xml:space="preserve">EXPRESSION - Nova - Nova n° 8 - Fiberglass DT - L - 1 - Red </t>
  </si>
  <si>
    <t>3760231430997</t>
  </si>
  <si>
    <t>VEXDTNOV08VIO</t>
  </si>
  <si>
    <t xml:space="preserve">EXPRESSION - Nova - Nova n° 8 - Fiberglass DT - L - 1 - Violet </t>
  </si>
  <si>
    <t>3760231431000</t>
  </si>
  <si>
    <t>VEXDTNOV08WHI</t>
  </si>
  <si>
    <t xml:space="preserve">EXPRESSION - Nova - Nova n° 8 - Fiberglass DT - L - 1 - White </t>
  </si>
  <si>
    <t>3760231431017</t>
  </si>
  <si>
    <t>VEXDTNOV08YEL</t>
  </si>
  <si>
    <t xml:space="preserve">EXPRESSION - Nova - Nova n° 8 - Fiberglass DT - L - 1 - Yellow </t>
  </si>
  <si>
    <t>3760231431024</t>
  </si>
  <si>
    <t>VEXDTNOV08MIN</t>
  </si>
  <si>
    <t>EXPRESSION - Nova - Nova n° 8 - Fiberglass DT - L - 1 - Mint</t>
  </si>
  <si>
    <t>3760231431031</t>
  </si>
  <si>
    <t>VEXDTNOV09BLK</t>
  </si>
  <si>
    <t xml:space="preserve">EXPRESSION - Nova - Nova n° 9 - Fiberglass DT - M - 1 - Black </t>
  </si>
  <si>
    <t>3760231431048</t>
  </si>
  <si>
    <t>VEXDTNOV09BLU</t>
  </si>
  <si>
    <t xml:space="preserve">EXPRESSION - Nova - Nova n° 9 - Fiberglass DT - M - 1 - Blue </t>
  </si>
  <si>
    <t>3760231431055</t>
  </si>
  <si>
    <t>VEXDTNOV09FLG</t>
  </si>
  <si>
    <t xml:space="preserve">EXPRESSION - Nova - Nova n° 9 - Fiberglass DT - M - 1 - Fluo Green </t>
  </si>
  <si>
    <t>3760231431062</t>
  </si>
  <si>
    <t>VEXDTNOV09FLO</t>
  </si>
  <si>
    <t xml:space="preserve">EXPRESSION - Nova - Nova n° 9 - Fiberglass DT - M - 1 - Fluo Orange </t>
  </si>
  <si>
    <t>3760231431079</t>
  </si>
  <si>
    <t>VEXDTNOV09FLP</t>
  </si>
  <si>
    <t xml:space="preserve">EXPRESSION - Nova - Nova n° 9 - Fiberglass DT - M - 1 - Fluo Pink </t>
  </si>
  <si>
    <t>3760231431086</t>
  </si>
  <si>
    <t>VEXDTNOV09GRE</t>
  </si>
  <si>
    <t xml:space="preserve">EXPRESSION - Nova - Nova n° 9 - Fiberglass DT - M - 1 - Green </t>
  </si>
  <si>
    <t>3760231431093</t>
  </si>
  <si>
    <t>VEXDTNOV09RED</t>
  </si>
  <si>
    <t xml:space="preserve">EXPRESSION - Nova - Nova n° 9 - Fiberglass DT - M - 1 - Red </t>
  </si>
  <si>
    <t>3760231431109</t>
  </si>
  <si>
    <t>VEXDTNOV09VIO</t>
  </si>
  <si>
    <t xml:space="preserve">EXPRESSION - Nova - Nova n° 9 - Fiberglass DT - M - 1 - Violet </t>
  </si>
  <si>
    <t>3760231431116</t>
  </si>
  <si>
    <t>VEXDTNOV09WHI</t>
  </si>
  <si>
    <t xml:space="preserve">EXPRESSION - Nova - Nova n° 9 - Fiberglass DT - M - 1 - White </t>
  </si>
  <si>
    <t>3760231431123</t>
  </si>
  <si>
    <t>VEXDTNOV09YEL</t>
  </si>
  <si>
    <t xml:space="preserve">EXPRESSION - Nova - Nova n° 9 - Fiberglass DT - M - 1 - Yellow </t>
  </si>
  <si>
    <t>3760231431130</t>
  </si>
  <si>
    <t>VEXDTNOV09MIN</t>
  </si>
  <si>
    <t>EXPRESSION - Nova - Nova n° 9 - Fiberglass DT - M - 1 - Mint</t>
  </si>
  <si>
    <t>3760231431147</t>
  </si>
  <si>
    <t>VEXDTNOV10BLK</t>
  </si>
  <si>
    <t xml:space="preserve">EXPRESSION - Nova - Nova n° 10 - Fiberglass DT - L - 1 - Black </t>
  </si>
  <si>
    <t>3760231431154</t>
  </si>
  <si>
    <t>VEXDTNOV10BLU</t>
  </si>
  <si>
    <t xml:space="preserve">EXPRESSION - Nova - Nova n° 10 - Fiberglass DT - L - 1 - Blue </t>
  </si>
  <si>
    <t>3760231431161</t>
  </si>
  <si>
    <t>VEXDTNOV10FLG</t>
  </si>
  <si>
    <t xml:space="preserve">EXPRESSION - Nova - Nova n° 10 - Fiberglass DT - L - 1 - Fluo Green </t>
  </si>
  <si>
    <t>3760231431178</t>
  </si>
  <si>
    <t>VEXDTNOV10FLO</t>
  </si>
  <si>
    <t xml:space="preserve">EXPRESSION - Nova - Nova n° 10 - Fiberglass DT - L - 1 - Fluo Orange </t>
  </si>
  <si>
    <t>3760231431185</t>
  </si>
  <si>
    <t>VEXDTNOV10FLP</t>
  </si>
  <si>
    <t xml:space="preserve">EXPRESSION - Nova - Nova n° 10 - Fiberglass DT - L - 1 - Fluo Pink </t>
  </si>
  <si>
    <t>3760231431192</t>
  </si>
  <si>
    <t>VEXDTNOV10GRE</t>
  </si>
  <si>
    <t xml:space="preserve">EXPRESSION - Nova - Nova n° 10 - Fiberglass DT - L - 1 - Green </t>
  </si>
  <si>
    <t>3760231431208</t>
  </si>
  <si>
    <t>VEXDTNOV10RED</t>
  </si>
  <si>
    <t xml:space="preserve">EXPRESSION - Nova - Nova n° 10 - Fiberglass DT - L - 1 - Red </t>
  </si>
  <si>
    <t>3760231431215</t>
  </si>
  <si>
    <t>VEXDTNOV10VIO</t>
  </si>
  <si>
    <t xml:space="preserve">EXPRESSION - Nova - Nova n° 10 - Fiberglass DT - L - 1 - Violet </t>
  </si>
  <si>
    <t>3760231431222</t>
  </si>
  <si>
    <t>VEXDTNOV10WHI</t>
  </si>
  <si>
    <t xml:space="preserve">EXPRESSION - Nova - Nova n° 10 - Fiberglass DT - L - 1 - White </t>
  </si>
  <si>
    <t>3760231431239</t>
  </si>
  <si>
    <t>VEXDTNOV10YEL</t>
  </si>
  <si>
    <t xml:space="preserve">EXPRESSION - Nova - Nova n° 10 - Fiberglass DT - L - 1 - Yellow </t>
  </si>
  <si>
    <t>3760231431246</t>
  </si>
  <si>
    <t>VEXDTNOV10MIN</t>
  </si>
  <si>
    <t>EXPRESSION - Nova - Nova n° 10 - Fiberglass DT - L - 1 - Mint</t>
  </si>
  <si>
    <t>3760231431253</t>
  </si>
  <si>
    <t>VEXDTNOV11BLK</t>
  </si>
  <si>
    <t xml:space="preserve">EXPRESSION - Nova - Nova n° 11 - Fiberglass DT - L - 1 - Black </t>
  </si>
  <si>
    <t>3760231431260</t>
  </si>
  <si>
    <t>VEXDTNOV11BLU</t>
  </si>
  <si>
    <t xml:space="preserve">EXPRESSION - Nova - Nova n° 11 - Fiberglass DT - L - 1 - Blue </t>
  </si>
  <si>
    <t>3760231431277</t>
  </si>
  <si>
    <t>VEXDTNOV11FLG</t>
  </si>
  <si>
    <t xml:space="preserve">EXPRESSION - Nova - Nova n° 11 - Fiberglass DT - L - 1 - Fluo Green </t>
  </si>
  <si>
    <t>3760231431284</t>
  </si>
  <si>
    <t>VEXDTNOV11FLO</t>
  </si>
  <si>
    <t xml:space="preserve">EXPRESSION - Nova - Nova n° 11 - Fiberglass DT - L - 1 - Fluo Orange </t>
  </si>
  <si>
    <t>3760231431291</t>
  </si>
  <si>
    <t>VEXDTNOV11FLP</t>
  </si>
  <si>
    <t xml:space="preserve">EXPRESSION - Nova - Nova n° 11 - Fiberglass DT - L - 1 - Fluo Pink </t>
  </si>
  <si>
    <t>3760231431307</t>
  </si>
  <si>
    <t>VEXDTNOV11GRE</t>
  </si>
  <si>
    <t xml:space="preserve">EXPRESSION - Nova - Nova n° 11 - Fiberglass DT - L - 1 - Green </t>
  </si>
  <si>
    <t>3760231431314</t>
  </si>
  <si>
    <t>VEXDTNOV11RED</t>
  </si>
  <si>
    <t xml:space="preserve">EXPRESSION - Nova - Nova n° 11 - Fiberglass DT - L - 1 - Red </t>
  </si>
  <si>
    <t>3760231431321</t>
  </si>
  <si>
    <t>VEXDTNOV11VIO</t>
  </si>
  <si>
    <t xml:space="preserve">EXPRESSION - Nova - Nova n° 11 - Fiberglass DT - L - 1 - Violet </t>
  </si>
  <si>
    <t>3760231431338</t>
  </si>
  <si>
    <t>VEXDTNOV11WHI</t>
  </si>
  <si>
    <t xml:space="preserve">EXPRESSION - Nova - Nova n° 11 - Fiberglass DT - L - 1 - White </t>
  </si>
  <si>
    <t>3760231431345</t>
  </si>
  <si>
    <t>VEXDTNOV11YEL</t>
  </si>
  <si>
    <t xml:space="preserve">EXPRESSION - Nova - Nova n° 11 - Fiberglass DT - L - 1 - Yellow </t>
  </si>
  <si>
    <t>3760231431352</t>
  </si>
  <si>
    <t>VEXDTNOV11MIN</t>
  </si>
  <si>
    <t>EXPRESSION - Nova - Nova n° 11 - Fiberglass DT - L - 1 - Mint</t>
  </si>
  <si>
    <t>3760231431369</t>
  </si>
  <si>
    <t>VEXDTNOV12BLK</t>
  </si>
  <si>
    <t xml:space="preserve">EXPRESSION - Nova - Nova n° 12 - Fiberglass DT - L - 1 - Black </t>
  </si>
  <si>
    <t>3760231431376</t>
  </si>
  <si>
    <t>VEXDTNOV12BLU</t>
  </si>
  <si>
    <t xml:space="preserve">EXPRESSION - Nova - Nova n° 12 - Fiberglass DT - L - 1 - Blue </t>
  </si>
  <si>
    <t>3760231431383</t>
  </si>
  <si>
    <t>VEXDTNOV12FLG</t>
  </si>
  <si>
    <t xml:space="preserve">EXPRESSION - Nova - Nova n° 12 - Fiberglass DT - L - 1 - Fluo Green </t>
  </si>
  <si>
    <t>3760231431390</t>
  </si>
  <si>
    <t>VEXDTNOV12FLO</t>
  </si>
  <si>
    <t xml:space="preserve">EXPRESSION - Nova - Nova n° 12 - Fiberglass DT - L - 1 - Fluo Orange </t>
  </si>
  <si>
    <t>3760231431406</t>
  </si>
  <si>
    <t>VEXDTNOV12FLP</t>
  </si>
  <si>
    <t xml:space="preserve">EXPRESSION - Nova - Nova n° 12 - Fiberglass DT - L - 1 - Fluo Pink </t>
  </si>
  <si>
    <t>3760231431413</t>
  </si>
  <si>
    <t>VEXDTNOV12GRE</t>
  </si>
  <si>
    <t xml:space="preserve">EXPRESSION - Nova - Nova n° 12 - Fiberglass DT - L - 1 - Green </t>
  </si>
  <si>
    <t>3760231431420</t>
  </si>
  <si>
    <t>VEXDTNOV12RED</t>
  </si>
  <si>
    <t xml:space="preserve">EXPRESSION - Nova - Nova n° 12 - Fiberglass DT - L - 1 - Red </t>
  </si>
  <si>
    <t>3760231431437</t>
  </si>
  <si>
    <t>VEXDTNOV12VIO</t>
  </si>
  <si>
    <t xml:space="preserve">EXPRESSION - Nova - Nova n° 12 - Fiberglass DT - L - 1 - Violet </t>
  </si>
  <si>
    <t>3760231431444</t>
  </si>
  <si>
    <t>VEXDTNOV12WHI</t>
  </si>
  <si>
    <t xml:space="preserve">EXPRESSION - Nova - Nova n° 12 - Fiberglass DT - L - 1 - White </t>
  </si>
  <si>
    <t>3760231431451</t>
  </si>
  <si>
    <t>VEXDTNOV12YEL</t>
  </si>
  <si>
    <t xml:space="preserve">EXPRESSION - Nova - Nova n° 12 - Fiberglass DT - L - 1 - Yellow </t>
  </si>
  <si>
    <t>3760231431468</t>
  </si>
  <si>
    <t>VEXDTNOV12MIN</t>
  </si>
  <si>
    <t>EXPRESSION - Nova - Nova n° 12 - Fiberglass DT - L - 1 - Mint</t>
  </si>
  <si>
    <t>3760231431475</t>
  </si>
  <si>
    <t>VEXDTNOV13BLK</t>
  </si>
  <si>
    <t xml:space="preserve">EXPRESSION - Nova - Nova n° 13 - Fiberglass DT - L - 1 - Black </t>
  </si>
  <si>
    <t>3760231431482</t>
  </si>
  <si>
    <t>VEXDTNOV13BLU</t>
  </si>
  <si>
    <t xml:space="preserve">EXPRESSION - Nova - Nova n° 13 - Fiberglass DT - L - 1 - Blue </t>
  </si>
  <si>
    <t>3760231431499</t>
  </si>
  <si>
    <t>VEXDTNOV13FLG</t>
  </si>
  <si>
    <t xml:space="preserve">EXPRESSION - Nova - Nova n° 13 - Fiberglass DT - L - 1 - Fluo Green </t>
  </si>
  <si>
    <t>3760231431505</t>
  </si>
  <si>
    <t>VEXDTNOV13FLO</t>
  </si>
  <si>
    <t xml:space="preserve">EXPRESSION - Nova - Nova n° 13 - Fiberglass DT - L - 1 - Fluo Orange </t>
  </si>
  <si>
    <t>3760231431512</t>
  </si>
  <si>
    <t>VEXDTNOV13FLP</t>
  </si>
  <si>
    <t xml:space="preserve">EXPRESSION - Nova - Nova n° 13 - Fiberglass DT - L - 1 - Fluo Pink </t>
  </si>
  <si>
    <t>3760231431529</t>
  </si>
  <si>
    <t>VEXDTNOV13GRE</t>
  </si>
  <si>
    <t xml:space="preserve">EXPRESSION - Nova - Nova n° 13 - Fiberglass DT - L - 1 - Green </t>
  </si>
  <si>
    <t>3760231431536</t>
  </si>
  <si>
    <t>VEXDTNOV13RED</t>
  </si>
  <si>
    <t xml:space="preserve">EXPRESSION - Nova - Nova n° 13 - Fiberglass DT - L - 1 - Red </t>
  </si>
  <si>
    <t>3760231431543</t>
  </si>
  <si>
    <t>VEXDTNOV13VIO</t>
  </si>
  <si>
    <t xml:space="preserve">EXPRESSION - Nova - Nova n° 13 - Fiberglass DT - L - 1 - Violet </t>
  </si>
  <si>
    <t>3760231431550</t>
  </si>
  <si>
    <t>VEXDTNOV13WHI</t>
  </si>
  <si>
    <t xml:space="preserve">EXPRESSION - Nova - Nova n° 13 - Fiberglass DT - L - 1 - White </t>
  </si>
  <si>
    <t>3760231431567</t>
  </si>
  <si>
    <t>VEXDTNOV13YEL</t>
  </si>
  <si>
    <t xml:space="preserve">EXPRESSION - Nova - Nova n° 13 - Fiberglass DT - L - 1 - Yellow </t>
  </si>
  <si>
    <t>3760231431574</t>
  </si>
  <si>
    <t>VEXDTNOV13MIN</t>
  </si>
  <si>
    <t>EXPRESSION - Nova - Nova n° 13 - Fiberglass DT - L - 1 - Mint</t>
  </si>
  <si>
    <t>3760231431581</t>
  </si>
  <si>
    <t>VEXDTNOV14BLK</t>
  </si>
  <si>
    <t xml:space="preserve">EXPRESSION - Nova - Nova n° 14 - Fiberglass DT - L - 1 - Black </t>
  </si>
  <si>
    <t>3760231431598</t>
  </si>
  <si>
    <t>VEXDTNOV14BLU</t>
  </si>
  <si>
    <t xml:space="preserve">EXPRESSION - Nova - Nova n° 14 - Fiberglass DT - L - 1 - Blue </t>
  </si>
  <si>
    <t>3760231431604</t>
  </si>
  <si>
    <t>VEXDTNOV14FLG</t>
  </si>
  <si>
    <t xml:space="preserve">EXPRESSION - Nova - Nova n° 14 - Fiberglass DT - L - 1 - Fluo Green </t>
  </si>
  <si>
    <t>3760231431611</t>
  </si>
  <si>
    <t>VEXDTNOV14FLO</t>
  </si>
  <si>
    <t xml:space="preserve">EXPRESSION - Nova - Nova n° 14 - Fiberglass DT - L - 1 - Fluo Orange </t>
  </si>
  <si>
    <t>3760231431628</t>
  </si>
  <si>
    <t>VEXDTNOV14FLP</t>
  </si>
  <si>
    <t xml:space="preserve">EXPRESSION - Nova - Nova n° 14 - Fiberglass DT - L - 1 - Fluo Pink </t>
  </si>
  <si>
    <t>3760231431635</t>
  </si>
  <si>
    <t>VEXDTNOV14GRE</t>
  </si>
  <si>
    <t xml:space="preserve">EXPRESSION - Nova - Nova n° 14 - Fiberglass DT - L - 1 - Green </t>
  </si>
  <si>
    <t>3760231431642</t>
  </si>
  <si>
    <t>VEXDTNOV14RED</t>
  </si>
  <si>
    <t xml:space="preserve">EXPRESSION - Nova - Nova n° 14 - Fiberglass DT - L - 1 - Red </t>
  </si>
  <si>
    <t>3760231431659</t>
  </si>
  <si>
    <t>VEXDTNOV14VIO</t>
  </si>
  <si>
    <t xml:space="preserve">EXPRESSION - Nova - Nova n° 14 - Fiberglass DT - L - 1 - Violet </t>
  </si>
  <si>
    <t>3760231431666</t>
  </si>
  <si>
    <t>VEXDTNOV14WHI</t>
  </si>
  <si>
    <t xml:space="preserve">EXPRESSION - Nova - Nova n° 14 - Fiberglass DT - L - 1 - White </t>
  </si>
  <si>
    <t>3760231431673</t>
  </si>
  <si>
    <t>VEXDTNOV14YEL</t>
  </si>
  <si>
    <t xml:space="preserve">EXPRESSION - Nova - Nova n° 14 - Fiberglass DT - L - 1 - Yellow </t>
  </si>
  <si>
    <t>3760231431680</t>
  </si>
  <si>
    <t>VEXDTNOV14MIN</t>
  </si>
  <si>
    <t>EXPRESSION - Nova - Nova n° 14 - Fiberglass DT - L - 1 - Mint</t>
  </si>
  <si>
    <t>3760231431697</t>
  </si>
  <si>
    <t>VEXDTNOV15BLK</t>
  </si>
  <si>
    <t xml:space="preserve">EXPRESSION - Nova - Nova n° 15 - Fiberglass DT - L - 1 - Black </t>
  </si>
  <si>
    <t>3760231431703</t>
  </si>
  <si>
    <t>VEXDTNOV15BLU</t>
  </si>
  <si>
    <t xml:space="preserve">EXPRESSION - Nova - Nova n° 15 - Fiberglass DT - L - 1 - Blue </t>
  </si>
  <si>
    <t>3760231431710</t>
  </si>
  <si>
    <t>VEXDTNOV15FLG</t>
  </si>
  <si>
    <t xml:space="preserve">EXPRESSION - Nova - Nova n° 15 - Fiberglass DT - L - 1 - Fluo Green </t>
  </si>
  <si>
    <t>3760231431727</t>
  </si>
  <si>
    <t>VEXDTNOV15FLO</t>
  </si>
  <si>
    <t xml:space="preserve">EXPRESSION - Nova - Nova n° 15 - Fiberglass DT - L - 1 - Fluo Orange </t>
  </si>
  <si>
    <t>3760231431734</t>
  </si>
  <si>
    <t>VEXDTNOV15FLP</t>
  </si>
  <si>
    <t xml:space="preserve">EXPRESSION - Nova - Nova n° 15 - Fiberglass DT - L - 1 - Fluo Pink </t>
  </si>
  <si>
    <t>3760231431741</t>
  </si>
  <si>
    <t>VEXDTNOV15GRE</t>
  </si>
  <si>
    <t xml:space="preserve">EXPRESSION - Nova - Nova n° 15 - Fiberglass DT - L - 1 - Green </t>
  </si>
  <si>
    <t>3760231431758</t>
  </si>
  <si>
    <t>VEXDTNOV15RED</t>
  </si>
  <si>
    <t xml:space="preserve">EXPRESSION - Nova - Nova n° 15 - Fiberglass DT - L - 1 - Red </t>
  </si>
  <si>
    <t>3760231431765</t>
  </si>
  <si>
    <t>VEXDTNOV15VIO</t>
  </si>
  <si>
    <t xml:space="preserve">EXPRESSION - Nova - Nova n° 15 - Fiberglass DT - L - 1 - Violet </t>
  </si>
  <si>
    <t>3760231431772</t>
  </si>
  <si>
    <t>VEXDTNOV15WHI</t>
  </si>
  <si>
    <t xml:space="preserve">EXPRESSION - Nova - Nova n° 15 - Fiberglass DT - L - 1 - White </t>
  </si>
  <si>
    <t>3760231431789</t>
  </si>
  <si>
    <t>VEXDTNOV15YEL</t>
  </si>
  <si>
    <t xml:space="preserve">EXPRESSION - Nova - Nova n° 15 - Fiberglass DT - L - 1 - Yellow </t>
  </si>
  <si>
    <t>3760231431796</t>
  </si>
  <si>
    <t>VEXDTNOV15MIN</t>
  </si>
  <si>
    <t>EXPRESSION - Nova - Nova n° 15 - Fiberglass DT - L - 1 - Mint</t>
  </si>
  <si>
    <t>3760231431802</t>
  </si>
  <si>
    <t>VEXDTSTEL01BLK</t>
  </si>
  <si>
    <t xml:space="preserve">EXPRESSION - Stellar - Stellar n° 1 - Fiberglass DT - M - 1 - Black </t>
  </si>
  <si>
    <t>3760231431819</t>
  </si>
  <si>
    <t>VEXDTSTEL01BLU</t>
  </si>
  <si>
    <t xml:space="preserve">EXPRESSION - Stellar - Stellar n° 1 - Fiberglass DT - M - 1 - Blue </t>
  </si>
  <si>
    <t>3760231431826</t>
  </si>
  <si>
    <t>VEXDTSTEL01FLG</t>
  </si>
  <si>
    <t xml:space="preserve">EXPRESSION - Stellar - Stellar n° 1 - Fiberglass DT - M - 1 - Fluo Green </t>
  </si>
  <si>
    <t>3760231431833</t>
  </si>
  <si>
    <t>VEXDTSTEL01FLO</t>
  </si>
  <si>
    <t xml:space="preserve">EXPRESSION - Stellar - Stellar n° 1 - Fiberglass DT - M - 1 - Fluo Orange </t>
  </si>
  <si>
    <t>3760231431840</t>
  </si>
  <si>
    <t>VEXDTSTEL01FLP</t>
  </si>
  <si>
    <t xml:space="preserve">EXPRESSION - Stellar - Stellar n° 1 - Fiberglass DT - M - 1 - Fluo Pink </t>
  </si>
  <si>
    <t>3760231431857</t>
  </si>
  <si>
    <t>VEXDTSTEL01GRE</t>
  </si>
  <si>
    <t xml:space="preserve">EXPRESSION - Stellar - Stellar n° 1 - Fiberglass DT - M - 1 - Green </t>
  </si>
  <si>
    <t>3760231431864</t>
  </si>
  <si>
    <t>VEXDTSTEL01RED</t>
  </si>
  <si>
    <t xml:space="preserve">EXPRESSION - Stellar - Stellar n° 1 - Fiberglass DT - M - 1 - Red </t>
  </si>
  <si>
    <t>3760231431871</t>
  </si>
  <si>
    <t>VEXDTSTEL01VIO</t>
  </si>
  <si>
    <t xml:space="preserve">EXPRESSION - Stellar - Stellar n° 1 - Fiberglass DT - M - 1 - Violet </t>
  </si>
  <si>
    <t>3760231431888</t>
  </si>
  <si>
    <t>VEXDTSTEL01WHI</t>
  </si>
  <si>
    <t xml:space="preserve">EXPRESSION - Stellar - Stellar n° 1 - Fiberglass DT - M - 1 - White </t>
  </si>
  <si>
    <t>3760231431895</t>
  </si>
  <si>
    <t>VEXDTSTEL01YEL</t>
  </si>
  <si>
    <t xml:space="preserve">EXPRESSION - Stellar - Stellar n° 1 - Fiberglass DT - M - 1 - Yellow </t>
  </si>
  <si>
    <t>3760231431901</t>
  </si>
  <si>
    <t>VEXDTSTEL01MIN</t>
  </si>
  <si>
    <t>EXPRESSION - Stellar - Stellar n° 1 - Fiberglass DT - M - 1 - Mint</t>
  </si>
  <si>
    <t>3760231431918</t>
  </si>
  <si>
    <t>VEXDTSTEL02BLK</t>
  </si>
  <si>
    <t xml:space="preserve">EXPRESSION - Stellar - Stellar n° 2 - Fiberglass DT - M - 1 - Black </t>
  </si>
  <si>
    <t>3760231431925</t>
  </si>
  <si>
    <t>VEXDTSTEL02BLU</t>
  </si>
  <si>
    <t xml:space="preserve">EXPRESSION - Stellar - Stellar n° 2 - Fiberglass DT - M - 1 - Blue </t>
  </si>
  <si>
    <t>3760231431932</t>
  </si>
  <si>
    <t>VEXDTSTEL02FLG</t>
  </si>
  <si>
    <t xml:space="preserve">EXPRESSION - Stellar - Stellar n° 2 - Fiberglass DT - M - 1 - Fluo Green </t>
  </si>
  <si>
    <t>3760231431949</t>
  </si>
  <si>
    <t>VEXDTSTEL02FLO</t>
  </si>
  <si>
    <t xml:space="preserve">EXPRESSION - Stellar - Stellar n° 2 - Fiberglass DT - M - 1 - Fluo Orange </t>
  </si>
  <si>
    <t>3760231431956</t>
  </si>
  <si>
    <t>VEXDTSTEL02FLP</t>
  </si>
  <si>
    <t xml:space="preserve">EXPRESSION - Stellar - Stellar n° 2 - Fiberglass DT - M - 1 - Fluo Pink </t>
  </si>
  <si>
    <t>3760231431963</t>
  </si>
  <si>
    <t>VEXDTSTEL02GRE</t>
  </si>
  <si>
    <t xml:space="preserve">EXPRESSION - Stellar - Stellar n° 2 - Fiberglass DT - M - 1 - Green </t>
  </si>
  <si>
    <t>3760231431970</t>
  </si>
  <si>
    <t>VEXDTSTEL02RED</t>
  </si>
  <si>
    <t xml:space="preserve">EXPRESSION - Stellar - Stellar n° 2 - Fiberglass DT - M - 1 - Red </t>
  </si>
  <si>
    <t>3760231431987</t>
  </si>
  <si>
    <t>VEXDTSTEL02VIO</t>
  </si>
  <si>
    <t xml:space="preserve">EXPRESSION - Stellar - Stellar n° 2 - Fiberglass DT - M - 1 - Violet </t>
  </si>
  <si>
    <t>3760231431994</t>
  </si>
  <si>
    <t>VEXDTSTEL02WHI</t>
  </si>
  <si>
    <t xml:space="preserve">EXPRESSION - Stellar - Stellar n° 2 - Fiberglass DT - M - 1 - White </t>
  </si>
  <si>
    <t>3760231432007</t>
  </si>
  <si>
    <t>VEXDTSTEL02YEL</t>
  </si>
  <si>
    <t xml:space="preserve">EXPRESSION - Stellar - Stellar n° 2 - Fiberglass DT - M - 1 - Yellow </t>
  </si>
  <si>
    <t>3760231432014</t>
  </si>
  <si>
    <t>VEXDTSTEL02MIN</t>
  </si>
  <si>
    <t>EXPRESSION - Stellar - Stellar n° 2 - Fiberglass DT - M - 1 - Mint</t>
  </si>
  <si>
    <t>3760231432021</t>
  </si>
  <si>
    <t>VEXDTSTEL03BLK</t>
  </si>
  <si>
    <t xml:space="preserve">EXPRESSION - Stellar - Stellar n° 3 - Fiberglass DT - L - 1 - Black </t>
  </si>
  <si>
    <t>3760231432038</t>
  </si>
  <si>
    <t>VEXDTSTEL03BLU</t>
  </si>
  <si>
    <t xml:space="preserve">EXPRESSION - Stellar - Stellar n° 3 - Fiberglass DT - L - 1 - Blue </t>
  </si>
  <si>
    <t>3760231432045</t>
  </si>
  <si>
    <t>VEXDTSTEL03FLG</t>
  </si>
  <si>
    <t xml:space="preserve">EXPRESSION - Stellar - Stellar n° 3 - Fiberglass DT - L - 1 - Fluo Green </t>
  </si>
  <si>
    <t>3760231432052</t>
  </si>
  <si>
    <t>VEXDTSTEL03FLO</t>
  </si>
  <si>
    <t xml:space="preserve">EXPRESSION - Stellar - Stellar n° 3 - Fiberglass DT - L - 1 - Fluo Orange </t>
  </si>
  <si>
    <t>3760231432069</t>
  </si>
  <si>
    <t>VEXDTSTEL03FLP</t>
  </si>
  <si>
    <t xml:space="preserve">EXPRESSION - Stellar - Stellar n° 3 - Fiberglass DT - L - 1 - Fluo Pink </t>
  </si>
  <si>
    <t>3760231432076</t>
  </si>
  <si>
    <t>VEXDTSTEL03GRE</t>
  </si>
  <si>
    <t xml:space="preserve">EXPRESSION - Stellar - Stellar n° 3 - Fiberglass DT - L - 1 - Green </t>
  </si>
  <si>
    <t>3760231432083</t>
  </si>
  <si>
    <t>VEXDTSTEL03RED</t>
  </si>
  <si>
    <t xml:space="preserve">EXPRESSION - Stellar - Stellar n° 3 - Fiberglass DT - L - 1 - Red </t>
  </si>
  <si>
    <t>3760231432090</t>
  </si>
  <si>
    <t>VEXDTSTEL03VIO</t>
  </si>
  <si>
    <t xml:space="preserve">EXPRESSION - Stellar - Stellar n° 3 - Fiberglass DT - L - 1 - Violet </t>
  </si>
  <si>
    <t>3760231432106</t>
  </si>
  <si>
    <t>VEXDTSTEL03WHI</t>
  </si>
  <si>
    <t xml:space="preserve">EXPRESSION - Stellar - Stellar n° 3 - Fiberglass DT - L - 1 - White </t>
  </si>
  <si>
    <t>3760231432113</t>
  </si>
  <si>
    <t>VEXDTSTEL03YEL</t>
  </si>
  <si>
    <t xml:space="preserve">EXPRESSION - Stellar - Stellar n° 3 - Fiberglass DT - L - 1 - Yellow </t>
  </si>
  <si>
    <t>3760231432120</t>
  </si>
  <si>
    <t>VEXDTSTEL03MIN</t>
  </si>
  <si>
    <t>EXPRESSION - Stellar - Stellar n° 3 - Fiberglass DT - L - 1 - Mint</t>
  </si>
  <si>
    <t>3760231432137</t>
  </si>
  <si>
    <t>VEXDTSTEL04BLK</t>
  </si>
  <si>
    <t xml:space="preserve">EXPRESSION - Stellar - Stellar n° 4 - Fiberglass DT - L - 1 - Black </t>
  </si>
  <si>
    <t>3760231432144</t>
  </si>
  <si>
    <t>VEXDTSTEL04BLU</t>
  </si>
  <si>
    <t xml:space="preserve">EXPRESSION - Stellar - Stellar n° 4 - Fiberglass DT - L - 1 - Blue </t>
  </si>
  <si>
    <t>3760231432151</t>
  </si>
  <si>
    <t>VEXDTSTEL04FLG</t>
  </si>
  <si>
    <t xml:space="preserve">EXPRESSION - Stellar - Stellar n° 4 - Fiberglass DT - L - 1 - Fluo Green </t>
  </si>
  <si>
    <t>3760231432168</t>
  </si>
  <si>
    <t>VEXDTSTEL04FLO</t>
  </si>
  <si>
    <t xml:space="preserve">EXPRESSION - Stellar - Stellar n° 4 - Fiberglass DT - L - 1 - Fluo Orange </t>
  </si>
  <si>
    <t>3760231432175</t>
  </si>
  <si>
    <t>VEXDTSTEL04FLP</t>
  </si>
  <si>
    <t xml:space="preserve">EXPRESSION - Stellar - Stellar n° 4 - Fiberglass DT - L - 1 - Fluo Pink </t>
  </si>
  <si>
    <t>3760231432182</t>
  </si>
  <si>
    <t>VEXDTSTEL04GRE</t>
  </si>
  <si>
    <t xml:space="preserve">EXPRESSION - Stellar - Stellar n° 4 - Fiberglass DT - L - 1 - Green </t>
  </si>
  <si>
    <t>3760231432199</t>
  </si>
  <si>
    <t>VEXDTSTEL04RED</t>
  </si>
  <si>
    <t xml:space="preserve">EXPRESSION - Stellar - Stellar n° 4 - Fiberglass DT - L - 1 - Red </t>
  </si>
  <si>
    <t>3760231432205</t>
  </si>
  <si>
    <t>VEXDTSTEL04VIO</t>
  </si>
  <si>
    <t xml:space="preserve">EXPRESSION - Stellar - Stellar n° 4 - Fiberglass DT - L - 1 - Violet </t>
  </si>
  <si>
    <t>3760231432212</t>
  </si>
  <si>
    <t>VEXDTSTEL04WHI</t>
  </si>
  <si>
    <t xml:space="preserve">EXPRESSION - Stellar - Stellar n° 4 - Fiberglass DT - L - 1 - White </t>
  </si>
  <si>
    <t>3760231432229</t>
  </si>
  <si>
    <t>VEXDTSTEL04YEL</t>
  </si>
  <si>
    <t xml:space="preserve">EXPRESSION - Stellar - Stellar n° 4 - Fiberglass DT - L - 1 - Yellow </t>
  </si>
  <si>
    <t>3760231432236</t>
  </si>
  <si>
    <t>VEXDTSTEL04MIN</t>
  </si>
  <si>
    <t>EXPRESSION - Stellar - Stellar n° 4 - Fiberglass DT - L - 1 - Mint</t>
  </si>
  <si>
    <t>3760231432243</t>
  </si>
  <si>
    <t>VEXDTSTEL05BLK</t>
  </si>
  <si>
    <t xml:space="preserve">EXPRESSION - Stellar - Stellar n° 5 - Fiberglass DT - XL - 1 - Black </t>
  </si>
  <si>
    <t>3760231432250</t>
  </si>
  <si>
    <t>VEXDTSTEL05BLU</t>
  </si>
  <si>
    <t xml:space="preserve">EXPRESSION - Stellar - Stellar n° 5 - Fiberglass DT - XL - 1 - Blue </t>
  </si>
  <si>
    <t>3760231432267</t>
  </si>
  <si>
    <t>VEXDTSTEL05FLG</t>
  </si>
  <si>
    <t xml:space="preserve">EXPRESSION - Stellar - Stellar n° 5 - Fiberglass DT - XL - 1 - Fluo Green </t>
  </si>
  <si>
    <t>3760231432274</t>
  </si>
  <si>
    <t>VEXDTSTEL05FLO</t>
  </si>
  <si>
    <t xml:space="preserve">EXPRESSION - Stellar - Stellar n° 5 - Fiberglass DT - XL - 1 - Fluo Orange </t>
  </si>
  <si>
    <t>3760231432281</t>
  </si>
  <si>
    <t>VEXDTSTEL05FLP</t>
  </si>
  <si>
    <t xml:space="preserve">EXPRESSION - Stellar - Stellar n° 5 - Fiberglass DT - XL - 1 - Fluo Pink </t>
  </si>
  <si>
    <t>3760231432298</t>
  </si>
  <si>
    <t>VEXDTSTEL05GRE</t>
  </si>
  <si>
    <t xml:space="preserve">EXPRESSION - Stellar - Stellar n° 5 - Fiberglass DT - XL - 1 - Green </t>
  </si>
  <si>
    <t>3760231432304</t>
  </si>
  <si>
    <t>VEXDTSTEL05RED</t>
  </si>
  <si>
    <t xml:space="preserve">EXPRESSION - Stellar - Stellar n° 5 - Fiberglass DT - XL - 1 - Red </t>
  </si>
  <si>
    <t>3760231432311</t>
  </si>
  <si>
    <t>VEXDTSTEL05VIO</t>
  </si>
  <si>
    <t xml:space="preserve">EXPRESSION - Stellar - Stellar n° 5 - Fiberglass DT - XL - 1 - Violet </t>
  </si>
  <si>
    <t>3760231432328</t>
  </si>
  <si>
    <t>VEXDTSTEL05WHI</t>
  </si>
  <si>
    <t xml:space="preserve">EXPRESSION - Stellar - Stellar n° 5 - Fiberglass DT - XL - 1 - White </t>
  </si>
  <si>
    <t>3760231432335</t>
  </si>
  <si>
    <t>VEXDTSTEL05YEL</t>
  </si>
  <si>
    <t xml:space="preserve">EXPRESSION - Stellar - Stellar n° 5 - Fiberglass DT - XL - 1 - Yellow </t>
  </si>
  <si>
    <t>3760231432342</t>
  </si>
  <si>
    <t>VEXDTSTEL05MIN</t>
  </si>
  <si>
    <t>EXPRESSION - Stellar - Stellar n° 5 - Fiberglass DT - XL - 1 - Mint</t>
  </si>
  <si>
    <t>3760231432359</t>
  </si>
  <si>
    <t>VEXDTSTEL06BLK</t>
  </si>
  <si>
    <t xml:space="preserve">EXPRESSION - Stellar - Stellar n° 6 - Fiberglass DT - XL - 1 - Black </t>
  </si>
  <si>
    <t>3760231432366</t>
  </si>
  <si>
    <t>VEXDTSTEL06BLU</t>
  </si>
  <si>
    <t xml:space="preserve">EXPRESSION - Stellar - Stellar n° 6 - Fiberglass DT - XL - 1 - Blue </t>
  </si>
  <si>
    <t>3760231432373</t>
  </si>
  <si>
    <t>VEXDTSTEL06FLG</t>
  </si>
  <si>
    <t xml:space="preserve">EXPRESSION - Stellar - Stellar n° 6 - Fiberglass DT - XL - 1 - Fluo Green </t>
  </si>
  <si>
    <t>3760231432380</t>
  </si>
  <si>
    <t>VEXDTSTEL06FLO</t>
  </si>
  <si>
    <t xml:space="preserve">EXPRESSION - Stellar - Stellar n° 6 - Fiberglass DT - XL - 1 - Fluo Orange </t>
  </si>
  <si>
    <t>3760231432397</t>
  </si>
  <si>
    <t>VEXDTSTEL06FLP</t>
  </si>
  <si>
    <t xml:space="preserve">EXPRESSION - Stellar - Stellar n° 6 - Fiberglass DT - XL - 1 - Fluo Pink </t>
  </si>
  <si>
    <t>3760231432403</t>
  </si>
  <si>
    <t>VEXDTSTEL06GRE</t>
  </si>
  <si>
    <t xml:space="preserve">EXPRESSION - Stellar - Stellar n° 6 - Fiberglass DT - XL - 1 - Green </t>
  </si>
  <si>
    <t>3760231432410</t>
  </si>
  <si>
    <t>VEXDTSTEL06RED</t>
  </si>
  <si>
    <t xml:space="preserve">EXPRESSION - Stellar - Stellar n° 6 - Fiberglass DT - XL - 1 - Red </t>
  </si>
  <si>
    <t>3760231432427</t>
  </si>
  <si>
    <t>VEXDTSTEL06VIO</t>
  </si>
  <si>
    <t xml:space="preserve">EXPRESSION - Stellar - Stellar n° 6 - Fiberglass DT - XL - 1 - Violet </t>
  </si>
  <si>
    <t>3760231432434</t>
  </si>
  <si>
    <t>VEXDTSTEL06WHI</t>
  </si>
  <si>
    <t xml:space="preserve">EXPRESSION - Stellar - Stellar n° 6 - Fiberglass DT - XL - 1 - White </t>
  </si>
  <si>
    <t>3760231432441</t>
  </si>
  <si>
    <t>VEXDTSTEL06YEL</t>
  </si>
  <si>
    <t xml:space="preserve">EXPRESSION - Stellar - Stellar n° 6 - Fiberglass DT - XL - 1 - Yellow </t>
  </si>
  <si>
    <t>3760231432458</t>
  </si>
  <si>
    <t>VEXDTSTEL06MIN</t>
  </si>
  <si>
    <t>EXPRESSION - Stellar - Stellar n° 6 - Fiberglass DT - XL - 1 - Mint</t>
  </si>
  <si>
    <t>3760231432465</t>
  </si>
  <si>
    <t>VEXDTSTEL07BLK</t>
  </si>
  <si>
    <t xml:space="preserve">EXPRESSION - Stellar - Stellar n° 7 - Fiberglass DT - L - 1 - Black </t>
  </si>
  <si>
    <t>3760231432472</t>
  </si>
  <si>
    <t>VEXDTSTEL07BLU</t>
  </si>
  <si>
    <t xml:space="preserve">EXPRESSION - Stellar - Stellar n° 7 - Fiberglass DT - L - 1 - Blue </t>
  </si>
  <si>
    <t>3760231432489</t>
  </si>
  <si>
    <t>VEXDTSTEL07FLG</t>
  </si>
  <si>
    <t xml:space="preserve">EXPRESSION - Stellar - Stellar n° 7 - Fiberglass DT - L - 1 - Fluo Green </t>
  </si>
  <si>
    <t>3760231432496</t>
  </si>
  <si>
    <t>VEXDTSTEL07FLO</t>
  </si>
  <si>
    <t xml:space="preserve">EXPRESSION - Stellar - Stellar n° 7 - Fiberglass DT - L - 1 - Fluo Orange </t>
  </si>
  <si>
    <t>3760231432502</t>
  </si>
  <si>
    <t>VEXDTSTEL07FLP</t>
  </si>
  <si>
    <t xml:space="preserve">EXPRESSION - Stellar - Stellar n° 7 - Fiberglass DT - L - 1 - Fluo Pink </t>
  </si>
  <si>
    <t>3760231432519</t>
  </si>
  <si>
    <t>VEXDTSTEL07GRE</t>
  </si>
  <si>
    <t xml:space="preserve">EXPRESSION - Stellar - Stellar n° 7 - Fiberglass DT - L - 1 - Green </t>
  </si>
  <si>
    <t>3760231432526</t>
  </si>
  <si>
    <t>VEXDTSTEL07RED</t>
  </si>
  <si>
    <t xml:space="preserve">EXPRESSION - Stellar - Stellar n° 7 - Fiberglass DT - L - 1 - Red </t>
  </si>
  <si>
    <t>3760231432533</t>
  </si>
  <si>
    <t>VEXDTSTEL07VIO</t>
  </si>
  <si>
    <t xml:space="preserve">EXPRESSION - Stellar - Stellar n° 7 - Fiberglass DT - L - 1 - Violet </t>
  </si>
  <si>
    <t>3760231432540</t>
  </si>
  <si>
    <t>VEXDTSTEL07WHI</t>
  </si>
  <si>
    <t xml:space="preserve">EXPRESSION - Stellar - Stellar n° 7 - Fiberglass DT - L - 1 - White </t>
  </si>
  <si>
    <t>3760231432557</t>
  </si>
  <si>
    <t>VEXDTSTEL07YEL</t>
  </si>
  <si>
    <t xml:space="preserve">EXPRESSION - Stellar - Stellar n° 7 - Fiberglass DT - L - 1 - Yellow </t>
  </si>
  <si>
    <t>3760231432564</t>
  </si>
  <si>
    <t>VEXDTSTEL07MIN</t>
  </si>
  <si>
    <t>EXPRESSION - Stellar - Stellar n° 7 - Fiberglass DT - L - 1 - Mint</t>
  </si>
  <si>
    <t>3760231432571</t>
  </si>
  <si>
    <t>VEXDTSTEL08BLK</t>
  </si>
  <si>
    <t xml:space="preserve">EXPRESSION - Stellar - Stellar n° 8 - Fiberglass DT - L - 1 - Black </t>
  </si>
  <si>
    <t>3760231432588</t>
  </si>
  <si>
    <t>VEXDTSTEL08BLU</t>
  </si>
  <si>
    <t xml:space="preserve">EXPRESSION - Stellar - Stellar n° 8 - Fiberglass DT - L - 1 - Blue </t>
  </si>
  <si>
    <t>3760231432595</t>
  </si>
  <si>
    <t>VEXDTSTEL08FLG</t>
  </si>
  <si>
    <t xml:space="preserve">EXPRESSION - Stellar - Stellar n° 8 - Fiberglass DT - L - 1 - Fluo Green </t>
  </si>
  <si>
    <t>3760231432601</t>
  </si>
  <si>
    <t>VEXDTSTEL08FLO</t>
  </si>
  <si>
    <t xml:space="preserve">EXPRESSION - Stellar - Stellar n° 8 - Fiberglass DT - L - 1 - Fluo Orange </t>
  </si>
  <si>
    <t>3760231432618</t>
  </si>
  <si>
    <t>VEXDTSTEL08FLP</t>
  </si>
  <si>
    <t xml:space="preserve">EXPRESSION - Stellar - Stellar n° 8 - Fiberglass DT - L - 1 - Fluo Pink </t>
  </si>
  <si>
    <t>3760231432625</t>
  </si>
  <si>
    <t>VEXDTSTEL08GRE</t>
  </si>
  <si>
    <t xml:space="preserve">EXPRESSION - Stellar - Stellar n° 8 - Fiberglass DT - L - 1 - Green </t>
  </si>
  <si>
    <t>3760231432632</t>
  </si>
  <si>
    <t>VEXDTSTEL08RED</t>
  </si>
  <si>
    <t xml:space="preserve">EXPRESSION - Stellar - Stellar n° 8 - Fiberglass DT - L - 1 - Red </t>
  </si>
  <si>
    <t>3760231432649</t>
  </si>
  <si>
    <t>VEXDTSTEL08VIO</t>
  </si>
  <si>
    <t xml:space="preserve">EXPRESSION - Stellar - Stellar n° 8 - Fiberglass DT - L - 1 - Violet </t>
  </si>
  <si>
    <t>3760231432656</t>
  </si>
  <si>
    <t>VEXDTSTEL08WHI</t>
  </si>
  <si>
    <t xml:space="preserve">EXPRESSION - Stellar - Stellar n° 8 - Fiberglass DT - L - 1 - White </t>
  </si>
  <si>
    <t>3760231432663</t>
  </si>
  <si>
    <t>VEXDTSTEL08YEL</t>
  </si>
  <si>
    <t xml:space="preserve">EXPRESSION - Stellar - Stellar n° 8 - Fiberglass DT - L - 1 - Yellow </t>
  </si>
  <si>
    <t>3760231432670</t>
  </si>
  <si>
    <t>VEXDTSTEL08MIN</t>
  </si>
  <si>
    <t>EXPRESSION - Stellar - Stellar n° 8 - Fiberglass DT - L - 1 - Mint</t>
  </si>
  <si>
    <t>3760231432687</t>
  </si>
  <si>
    <t>VEXDTSTEL09BLK</t>
  </si>
  <si>
    <t xml:space="preserve">EXPRESSION - Stellar - Stellar n° 9 - Fiberglass DT - XL - 1 - Black </t>
  </si>
  <si>
    <t>3760231432694</t>
  </si>
  <si>
    <t>VEXDTSTEL09BLU</t>
  </si>
  <si>
    <t xml:space="preserve">EXPRESSION - Stellar - Stellar n° 9 - Fiberglass DT - XL - 1 - Blue </t>
  </si>
  <si>
    <t>3760231432700</t>
  </si>
  <si>
    <t>VEXDTSTEL09FLG</t>
  </si>
  <si>
    <t xml:space="preserve">EXPRESSION - Stellar - Stellar n° 9 - Fiberglass DT - XL - 1 - Fluo Green </t>
  </si>
  <si>
    <t>3760231432717</t>
  </si>
  <si>
    <t>VEXDTSTEL09FLO</t>
  </si>
  <si>
    <t xml:space="preserve">EXPRESSION - Stellar - Stellar n° 9 - Fiberglass DT - XL - 1 - Fluo Orange </t>
  </si>
  <si>
    <t>3760231432724</t>
  </si>
  <si>
    <t>VEXDTSTEL09FLP</t>
  </si>
  <si>
    <t xml:space="preserve">EXPRESSION - Stellar - Stellar n° 9 - Fiberglass DT - XL - 1 - Fluo Pink </t>
  </si>
  <si>
    <t>3760231432731</t>
  </si>
  <si>
    <t>VEXDTSTEL09GRE</t>
  </si>
  <si>
    <t xml:space="preserve">EXPRESSION - Stellar - Stellar n° 9 - Fiberglass DT - XL - 1 - Green </t>
  </si>
  <si>
    <t>3760231432748</t>
  </si>
  <si>
    <t>VEXDTSTEL09RED</t>
  </si>
  <si>
    <t xml:space="preserve">EXPRESSION - Stellar - Stellar n° 9 - Fiberglass DT - XL - 1 - Red </t>
  </si>
  <si>
    <t>3760231432755</t>
  </si>
  <si>
    <t>VEXDTSTEL09VIO</t>
  </si>
  <si>
    <t xml:space="preserve">EXPRESSION - Stellar - Stellar n° 9 - Fiberglass DT - XL - 1 - Violet </t>
  </si>
  <si>
    <t>3760231432762</t>
  </si>
  <si>
    <t>VEXDTSTEL09WHI</t>
  </si>
  <si>
    <t xml:space="preserve">EXPRESSION - Stellar - Stellar n° 9 - Fiberglass DT - XL - 1 - White </t>
  </si>
  <si>
    <t>3760231432779</t>
  </si>
  <si>
    <t>VEXDTSTEL09YEL</t>
  </si>
  <si>
    <t xml:space="preserve">EXPRESSION - Stellar - Stellar n° 9 - Fiberglass DT - XL - 1 - Yellow </t>
  </si>
  <si>
    <t>3760231432786</t>
  </si>
  <si>
    <t>VEXDTSTEL09MIN</t>
  </si>
  <si>
    <t>EXPRESSION - Stellar - Stellar n° 9 - Fiberglass DT - XL - 1 - Mint</t>
  </si>
  <si>
    <t>3760231432793</t>
  </si>
  <si>
    <t>VEXDTSTEL10BLK</t>
  </si>
  <si>
    <t xml:space="preserve">EXPRESSION - Stellar - Stellar n° 10 - Fiberglass DT - XL - 1 - Black </t>
  </si>
  <si>
    <t>3760231432809</t>
  </si>
  <si>
    <t>VEXDTSTEL10BLU</t>
  </si>
  <si>
    <t xml:space="preserve">EXPRESSION - Stellar - Stellar n° 10 - Fiberglass DT - XL - 1 - Blue </t>
  </si>
  <si>
    <t>3760231432816</t>
  </si>
  <si>
    <t>VEXDTSTEL10FLG</t>
  </si>
  <si>
    <t xml:space="preserve">EXPRESSION - Stellar - Stellar n° 10 - Fiberglass DT - XL - 1 - Fluo Green </t>
  </si>
  <si>
    <t>3760231432823</t>
  </si>
  <si>
    <t>VEXDTSTEL10FLO</t>
  </si>
  <si>
    <t xml:space="preserve">EXPRESSION - Stellar - Stellar n° 10 - Fiberglass DT - XL - 1 - Fluo Orange </t>
  </si>
  <si>
    <t>3760231432830</t>
  </si>
  <si>
    <t>VEXDTSTEL10FLP</t>
  </si>
  <si>
    <t xml:space="preserve">EXPRESSION - Stellar - Stellar n° 10 - Fiberglass DT - XL - 1 - Fluo Pink </t>
  </si>
  <si>
    <t>3760231432847</t>
  </si>
  <si>
    <t>VEXDTSTEL10GRE</t>
  </si>
  <si>
    <t xml:space="preserve">EXPRESSION - Stellar - Stellar n° 10 - Fiberglass DT - XL - 1 - Green </t>
  </si>
  <si>
    <t>3760231432854</t>
  </si>
  <si>
    <t>VEXDTSTEL10RED</t>
  </si>
  <si>
    <t xml:space="preserve">EXPRESSION - Stellar - Stellar n° 10 - Fiberglass DT - XL - 1 - Red </t>
  </si>
  <si>
    <t>3760231432861</t>
  </si>
  <si>
    <t>VEXDTSTEL10VIO</t>
  </si>
  <si>
    <t xml:space="preserve">EXPRESSION - Stellar - Stellar n° 10 - Fiberglass DT - XL - 1 - Violet </t>
  </si>
  <si>
    <t>3760231432878</t>
  </si>
  <si>
    <t>VEXDTSTEL10WHI</t>
  </si>
  <si>
    <t xml:space="preserve">EXPRESSION - Stellar - Stellar n° 10 - Fiberglass DT - XL - 1 - White </t>
  </si>
  <si>
    <t>3760231432885</t>
  </si>
  <si>
    <t>VEXDTSTEL10YEL</t>
  </si>
  <si>
    <t xml:space="preserve">EXPRESSION - Stellar - Stellar n° 10 - Fiberglass DT - XL - 1 - Yellow </t>
  </si>
  <si>
    <t>3760231432892</t>
  </si>
  <si>
    <t>VEXDTSTEL10MIN</t>
  </si>
  <si>
    <t>EXPRESSION - Stellar - Stellar n° 10 - Fiberglass DT - XL - 1 - Mint</t>
  </si>
  <si>
    <t>3760231432908</t>
  </si>
  <si>
    <t>VEXDTHEL01BLK</t>
  </si>
  <si>
    <t xml:space="preserve">EXPRESSION - Helium - Helium n° 1 - Fiberglass DT - S - 1 - Black </t>
  </si>
  <si>
    <t>3760231432915</t>
  </si>
  <si>
    <t>VEXDTHEL01BLU</t>
  </si>
  <si>
    <t xml:space="preserve">EXPRESSION - Helium - Helium n° 1 - Fiberglass DT - S - 1 - Blue </t>
  </si>
  <si>
    <t>3760231432922</t>
  </si>
  <si>
    <t>VEXDTHEL01FLG</t>
  </si>
  <si>
    <t xml:space="preserve">EXPRESSION - Helium - Helium n° 1 - Fiberglass DT - S - 1 - Fluo Green </t>
  </si>
  <si>
    <t>3760231432939</t>
  </si>
  <si>
    <t>VEXDTHEL01FLO</t>
  </si>
  <si>
    <t xml:space="preserve">EXPRESSION - Helium - Helium n° 1 - Fiberglass DT - S - 1 - Fluo Orange </t>
  </si>
  <si>
    <t>3760231432946</t>
  </si>
  <si>
    <t>VEXDTHEL01FLP</t>
  </si>
  <si>
    <t xml:space="preserve">EXPRESSION - Helium - Helium n° 1 - Fiberglass DT - S - 1 - Fluo Pink </t>
  </si>
  <si>
    <t>3760231432953</t>
  </si>
  <si>
    <t>VEXDTHEL01GRE</t>
  </si>
  <si>
    <t xml:space="preserve">EXPRESSION - Helium - Helium n° 1 - Fiberglass DT - S - 1 - Green </t>
  </si>
  <si>
    <t>3760231432960</t>
  </si>
  <si>
    <t>VEXDTHEL01RED</t>
  </si>
  <si>
    <t xml:space="preserve">EXPRESSION - Helium - Helium n° 1 - Fiberglass DT - S - 1 - Red </t>
  </si>
  <si>
    <t>3760231432977</t>
  </si>
  <si>
    <t>VEXDTHEL01VIO</t>
  </si>
  <si>
    <t xml:space="preserve">EXPRESSION - Helium - Helium n° 1 - Fiberglass DT - S - 1 - Violet </t>
  </si>
  <si>
    <t>3760231432984</t>
  </si>
  <si>
    <t>VEXDTHEL01WHI</t>
  </si>
  <si>
    <t xml:space="preserve">EXPRESSION - Helium - Helium n° 1 - Fiberglass DT - S - 1 - White </t>
  </si>
  <si>
    <t>3760231432991</t>
  </si>
  <si>
    <t>VEXDTHEL01YEL</t>
  </si>
  <si>
    <t xml:space="preserve">EXPRESSION - Helium - Helium n° 1 - Fiberglass DT - S - 1 - Yellow </t>
  </si>
  <si>
    <t>3760231433004</t>
  </si>
  <si>
    <t>VEXDTHEL01MIN</t>
  </si>
  <si>
    <t>EXPRESSION - Helium - Helium n° 1 - Fiberglass DT - S - 1 - Mint</t>
  </si>
  <si>
    <t>3760231433011</t>
  </si>
  <si>
    <t>VEXDTHEL02BLK</t>
  </si>
  <si>
    <t xml:space="preserve">EXPRESSION - Helium - Helium n° 2 - Fiberglass DT - S - 1 - Black </t>
  </si>
  <si>
    <t>3760231433028</t>
  </si>
  <si>
    <t>VEXDTHEL02BLU</t>
  </si>
  <si>
    <t xml:space="preserve">EXPRESSION - Helium - Helium n° 2 - Fiberglass DT - S - 1 - Blue </t>
  </si>
  <si>
    <t>3760231433035</t>
  </si>
  <si>
    <t>VEXDTHEL02FLG</t>
  </si>
  <si>
    <t xml:space="preserve">EXPRESSION - Helium - Helium n° 2 - Fiberglass DT - S - 1 - Fluo Green </t>
  </si>
  <si>
    <t>3760231433042</t>
  </si>
  <si>
    <t>VEXDTHEL02FLO</t>
  </si>
  <si>
    <t xml:space="preserve">EXPRESSION - Helium - Helium n° 2 - Fiberglass DT - S - 1 - Fluo Orange </t>
  </si>
  <si>
    <t>3760231433059</t>
  </si>
  <si>
    <t>VEXDTHEL02FLP</t>
  </si>
  <si>
    <t xml:space="preserve">EXPRESSION - Helium - Helium n° 2 - Fiberglass DT - S - 1 - Fluo Pink </t>
  </si>
  <si>
    <t>3760231433066</t>
  </si>
  <si>
    <t>VEXDTHEL02GRE</t>
  </si>
  <si>
    <t xml:space="preserve">EXPRESSION - Helium - Helium n° 2 - Fiberglass DT - S - 1 - Green </t>
  </si>
  <si>
    <t>3760231433073</t>
  </si>
  <si>
    <t>VEXDTHEL02RED</t>
  </si>
  <si>
    <t xml:space="preserve">EXPRESSION - Helium - Helium n° 2 - Fiberglass DT - S - 1 - Red </t>
  </si>
  <si>
    <t>3760231433080</t>
  </si>
  <si>
    <t>VEXDTHEL02VIO</t>
  </si>
  <si>
    <t xml:space="preserve">EXPRESSION - Helium - Helium n° 2 - Fiberglass DT - S - 1 - Violet </t>
  </si>
  <si>
    <t>3760231433097</t>
  </si>
  <si>
    <t>VEXDTHEL02WHI</t>
  </si>
  <si>
    <t xml:space="preserve">EXPRESSION - Helium - Helium n° 2 - Fiberglass DT - S - 1 - White </t>
  </si>
  <si>
    <t>3760231433103</t>
  </si>
  <si>
    <t>VEXDTHEL02YEL</t>
  </si>
  <si>
    <t xml:space="preserve">EXPRESSION - Helium - Helium n° 2 - Fiberglass DT - S - 1 - Yellow </t>
  </si>
  <si>
    <t>3760231433110</t>
  </si>
  <si>
    <t>VEXDTHEL02MIN</t>
  </si>
  <si>
    <t>EXPRESSION - Helium - Helium n° 2 - Fiberglass DT - S - 1 - Mint</t>
  </si>
  <si>
    <t>3760231433127</t>
  </si>
  <si>
    <t>VEXDTHEL03BLK</t>
  </si>
  <si>
    <t xml:space="preserve">EXPRESSION - Helium - Helium n° 3 - Fiberglass DT - M - 1 - Black </t>
  </si>
  <si>
    <t>3760231433134</t>
  </si>
  <si>
    <t>VEXDTHEL03BLU</t>
  </si>
  <si>
    <t xml:space="preserve">EXPRESSION - Helium - Helium n° 3 - Fiberglass DT - M - 1 - Blue </t>
  </si>
  <si>
    <t>3760231433141</t>
  </si>
  <si>
    <t>VEXDTHEL03FLG</t>
  </si>
  <si>
    <t xml:space="preserve">EXPRESSION - Helium - Helium n° 3 - Fiberglass DT - M - 1 - Fluo Green </t>
  </si>
  <si>
    <t>3760231433158</t>
  </si>
  <si>
    <t>VEXDTHEL03FLO</t>
  </si>
  <si>
    <t xml:space="preserve">EXPRESSION - Helium - Helium n° 3 - Fiberglass DT - M - 1 - Fluo Orange </t>
  </si>
  <si>
    <t>3760231433165</t>
  </si>
  <si>
    <t>VEXDTHEL03FLP</t>
  </si>
  <si>
    <t xml:space="preserve">EXPRESSION - Helium - Helium n° 3 - Fiberglass DT - M - 1 - Fluo Pink </t>
  </si>
  <si>
    <t>3760231433172</t>
  </si>
  <si>
    <t>VEXDTHEL03GRE</t>
  </si>
  <si>
    <t xml:space="preserve">EXPRESSION - Helium - Helium n° 3 - Fiberglass DT - M - 1 - Green </t>
  </si>
  <si>
    <t>3760231433189</t>
  </si>
  <si>
    <t>VEXDTHEL03RED</t>
  </si>
  <si>
    <t xml:space="preserve">EXPRESSION - Helium - Helium n° 3 - Fiberglass DT - M - 1 - Red </t>
  </si>
  <si>
    <t>3760231433196</t>
  </si>
  <si>
    <t>VEXDTHEL03VIO</t>
  </si>
  <si>
    <t xml:space="preserve">EXPRESSION - Helium - Helium n° 3 - Fiberglass DT - M - 1 - Violet </t>
  </si>
  <si>
    <t>3760231433202</t>
  </si>
  <si>
    <t>VEXDTHEL03WHI</t>
  </si>
  <si>
    <t xml:space="preserve">EXPRESSION - Helium - Helium n° 3 - Fiberglass DT - M - 1 - White </t>
  </si>
  <si>
    <t>3760231433219</t>
  </si>
  <si>
    <t>VEXDTHEL03YEL</t>
  </si>
  <si>
    <t xml:space="preserve">EXPRESSION - Helium - Helium n° 3 - Fiberglass DT - M - 1 - Yellow </t>
  </si>
  <si>
    <t>3760231433226</t>
  </si>
  <si>
    <t>VEXDTHEL03MIN</t>
  </si>
  <si>
    <t>EXPRESSION - Helium - Helium n° 3 - Fiberglass DT - M - 1 - Mint</t>
  </si>
  <si>
    <t>3760231433233</t>
  </si>
  <si>
    <t>VEXDTHEL04BLK</t>
  </si>
  <si>
    <t xml:space="preserve">EXPRESSION - Helium - Helium n° 4 - Fiberglass DT - M - 1 - Black </t>
  </si>
  <si>
    <t>3760231433240</t>
  </si>
  <si>
    <t>VEXDTHEL04BLU</t>
  </si>
  <si>
    <t xml:space="preserve">EXPRESSION - Helium - Helium n° 4 - Fiberglass DT - M - 1 - Blue </t>
  </si>
  <si>
    <t>3760231433257</t>
  </si>
  <si>
    <t>VEXDTHEL04FLG</t>
  </si>
  <si>
    <t xml:space="preserve">EXPRESSION - Helium - Helium n° 4 - Fiberglass DT - M - 1 - Fluo Green </t>
  </si>
  <si>
    <t>3760231433264</t>
  </si>
  <si>
    <t>VEXDTHEL04FLO</t>
  </si>
  <si>
    <t xml:space="preserve">EXPRESSION - Helium - Helium n° 4 - Fiberglass DT - M - 1 - Fluo Orange </t>
  </si>
  <si>
    <t>3760231433271</t>
  </si>
  <si>
    <t>VEXDTHEL04FLP</t>
  </si>
  <si>
    <t xml:space="preserve">EXPRESSION - Helium - Helium n° 4 - Fiberglass DT - M - 1 - Fluo Pink </t>
  </si>
  <si>
    <t>3760231433288</t>
  </si>
  <si>
    <t>VEXDTHEL04GRE</t>
  </si>
  <si>
    <t xml:space="preserve">EXPRESSION - Helium - Helium n° 4 - Fiberglass DT - M - 1 - Green </t>
  </si>
  <si>
    <t>3760231433295</t>
  </si>
  <si>
    <t>VEXDTHEL04RED</t>
  </si>
  <si>
    <t xml:space="preserve">EXPRESSION - Helium - Helium n° 4 - Fiberglass DT - M - 1 - Red </t>
  </si>
  <si>
    <t>3760231433301</t>
  </si>
  <si>
    <t>VEXDTHEL04VIO</t>
  </si>
  <si>
    <t xml:space="preserve">EXPRESSION - Helium - Helium n° 4 - Fiberglass DT - M - 1 - Violet </t>
  </si>
  <si>
    <t>3760231433318</t>
  </si>
  <si>
    <t>VEXDTHEL04WHI</t>
  </si>
  <si>
    <t xml:space="preserve">EXPRESSION - Helium - Helium n° 4 - Fiberglass DT - M - 1 - White </t>
  </si>
  <si>
    <t>3760231433325</t>
  </si>
  <si>
    <t>VEXDTHEL04YEL</t>
  </si>
  <si>
    <t xml:space="preserve">EXPRESSION - Helium - Helium n° 4 - Fiberglass DT - M - 1 - Yellow </t>
  </si>
  <si>
    <t>3760231433332</t>
  </si>
  <si>
    <t>VEXDTHEL04MIN</t>
  </si>
  <si>
    <t>EXPRESSION - Helium - Helium n° 4 - Fiberglass DT - M - 1 - Mint</t>
  </si>
  <si>
    <t>3760231433349</t>
  </si>
  <si>
    <t>VEXDTHEL05BLK</t>
  </si>
  <si>
    <t xml:space="preserve">EXPRESSION - Helium - Helium n° 5 - Fiberglass DT - M - 1 - Black </t>
  </si>
  <si>
    <t>3760231433356</t>
  </si>
  <si>
    <t>VEXDTHEL05BLU</t>
  </si>
  <si>
    <t xml:space="preserve">EXPRESSION - Helium - Helium n° 5 - Fiberglass DT - M - 1 - Blue </t>
  </si>
  <si>
    <t>3760231433363</t>
  </si>
  <si>
    <t>VEXDTHEL05FLG</t>
  </si>
  <si>
    <t xml:space="preserve">EXPRESSION - Helium - Helium n° 5 - Fiberglass DT - M - 1 - Fluo Green </t>
  </si>
  <si>
    <t>3760231433370</t>
  </si>
  <si>
    <t>VEXDTHEL05FLO</t>
  </si>
  <si>
    <t xml:space="preserve">EXPRESSION - Helium - Helium n° 5 - Fiberglass DT - M - 1 - Fluo Orange </t>
  </si>
  <si>
    <t>3760231433387</t>
  </si>
  <si>
    <t>VEXDTHEL05FLP</t>
  </si>
  <si>
    <t xml:space="preserve">EXPRESSION - Helium - Helium n° 5 - Fiberglass DT - M - 1 - Fluo Pink </t>
  </si>
  <si>
    <t>3760231433394</t>
  </si>
  <si>
    <t>VEXDTHEL05GRE</t>
  </si>
  <si>
    <t xml:space="preserve">EXPRESSION - Helium - Helium n° 5 - Fiberglass DT - M - 1 - Green </t>
  </si>
  <si>
    <t>3760231433400</t>
  </si>
  <si>
    <t>VEXDTHEL05RED</t>
  </si>
  <si>
    <t xml:space="preserve">EXPRESSION - Helium - Helium n° 5 - Fiberglass DT - M - 1 - Red </t>
  </si>
  <si>
    <t>3760231433417</t>
  </si>
  <si>
    <t>VEXDTHEL05VIO</t>
  </si>
  <si>
    <t xml:space="preserve">EXPRESSION - Helium - Helium n° 5 - Fiberglass DT - M - 1 - Violet </t>
  </si>
  <si>
    <t>3760231433424</t>
  </si>
  <si>
    <t>VEXDTHEL05WHI</t>
  </si>
  <si>
    <t xml:space="preserve">EXPRESSION - Helium - Helium n° 5 - Fiberglass DT - M - 1 - White </t>
  </si>
  <si>
    <t>3760231433431</t>
  </si>
  <si>
    <t>VEXDTHEL05YEL</t>
  </si>
  <si>
    <t xml:space="preserve">EXPRESSION - Helium - Helium n° 5 - Fiberglass DT - M - 1 - Yellow </t>
  </si>
  <si>
    <t>3760231433448</t>
  </si>
  <si>
    <t>VEXDTHEL05MIN</t>
  </si>
  <si>
    <t>EXPRESSION - Helium - Helium n° 5 - Fiberglass DT - M - 1 - Mint</t>
  </si>
  <si>
    <t>3760231433455</t>
  </si>
  <si>
    <t>VEXDTHEL06BLK</t>
  </si>
  <si>
    <t xml:space="preserve">EXPRESSION - Helium - Helium n° 6 - Fiberglass DT - M - 1 - Black </t>
  </si>
  <si>
    <t>3760231433462</t>
  </si>
  <si>
    <t>VEXDTHEL06BLU</t>
  </si>
  <si>
    <t xml:space="preserve">EXPRESSION - Helium - Helium n° 6 - Fiberglass DT - M - 1 - Blue </t>
  </si>
  <si>
    <t>3760231433479</t>
  </si>
  <si>
    <t>VEXDTHEL06FLG</t>
  </si>
  <si>
    <t xml:space="preserve">EXPRESSION - Helium - Helium n° 6 - Fiberglass DT - M - 1 - Fluo Green </t>
  </si>
  <si>
    <t>3760231433486</t>
  </si>
  <si>
    <t>VEXDTHEL06FLO</t>
  </si>
  <si>
    <t xml:space="preserve">EXPRESSION - Helium - Helium n° 6 - Fiberglass DT - M - 1 - Fluo Orange </t>
  </si>
  <si>
    <t>3760231433493</t>
  </si>
  <si>
    <t>VEXDTHEL06FLP</t>
  </si>
  <si>
    <t xml:space="preserve">EXPRESSION - Helium - Helium n° 6 - Fiberglass DT - M - 1 - Fluo Pink </t>
  </si>
  <si>
    <t>3760231433509</t>
  </si>
  <si>
    <t>VEXDTHEL06GRE</t>
  </si>
  <si>
    <t xml:space="preserve">EXPRESSION - Helium - Helium n° 6 - Fiberglass DT - M - 1 - Green </t>
  </si>
  <si>
    <t>3760231433516</t>
  </si>
  <si>
    <t>VEXDTHEL06RED</t>
  </si>
  <si>
    <t xml:space="preserve">EXPRESSION - Helium - Helium n° 6 - Fiberglass DT - M - 1 - Red </t>
  </si>
  <si>
    <t>3760231433523</t>
  </si>
  <si>
    <t>VEXDTHEL06VIO</t>
  </si>
  <si>
    <t xml:space="preserve">EXPRESSION - Helium - Helium n° 6 - Fiberglass DT - M - 1 - Violet </t>
  </si>
  <si>
    <t>3760231433530</t>
  </si>
  <si>
    <t>VEXDTHEL06WHI</t>
  </si>
  <si>
    <t xml:space="preserve">EXPRESSION - Helium - Helium n° 6 - Fiberglass DT - M - 1 - White </t>
  </si>
  <si>
    <t>3760231433547</t>
  </si>
  <si>
    <t>VEXDTHEL06YEL</t>
  </si>
  <si>
    <t xml:space="preserve">EXPRESSION - Helium - Helium n° 6 - Fiberglass DT - M - 1 - Yellow </t>
  </si>
  <si>
    <t>3760231433554</t>
  </si>
  <si>
    <t>VEXDTHEL06MIN</t>
  </si>
  <si>
    <t>EXPRESSION - Helium - Helium n° 6 - Fiberglass DT - M - 1 - Mint</t>
  </si>
  <si>
    <t>3760231433561</t>
  </si>
  <si>
    <t>VEXDTHEL07BLK</t>
  </si>
  <si>
    <t xml:space="preserve">EXPRESSION - Helium - Helium n° 7 - Fiberglass DT - M - 1 - Black </t>
  </si>
  <si>
    <t>3760231433578</t>
  </si>
  <si>
    <t>VEXDTHEL07BLU</t>
  </si>
  <si>
    <t xml:space="preserve">EXPRESSION - Helium - Helium n° 7 - Fiberglass DT - M - 1 - Blue </t>
  </si>
  <si>
    <t>3760231433585</t>
  </si>
  <si>
    <t>VEXDTHEL07FLG</t>
  </si>
  <si>
    <t xml:space="preserve">EXPRESSION - Helium - Helium n° 7 - Fiberglass DT - M - 1 - Fluo Green </t>
  </si>
  <si>
    <t>3760231433592</t>
  </si>
  <si>
    <t>VEXDTHEL07FLO</t>
  </si>
  <si>
    <t xml:space="preserve">EXPRESSION - Helium - Helium n° 7 - Fiberglass DT - M - 1 - Fluo Orange </t>
  </si>
  <si>
    <t>3760231433608</t>
  </si>
  <si>
    <t>VEXDTHEL07FLP</t>
  </si>
  <si>
    <t xml:space="preserve">EXPRESSION - Helium - Helium n° 7 - Fiberglass DT - M - 1 - Fluo Pink </t>
  </si>
  <si>
    <t>3760231433615</t>
  </si>
  <si>
    <t>VEXDTHEL07GRE</t>
  </si>
  <si>
    <t xml:space="preserve">EXPRESSION - Helium - Helium n° 7 - Fiberglass DT - M - 1 - Green </t>
  </si>
  <si>
    <t>3760231433622</t>
  </si>
  <si>
    <t>VEXDTHEL07RED</t>
  </si>
  <si>
    <t xml:space="preserve">EXPRESSION - Helium - Helium n° 7 - Fiberglass DT - M - 1 - Red </t>
  </si>
  <si>
    <t>3760231433639</t>
  </si>
  <si>
    <t>VEXDTHEL07VIO</t>
  </si>
  <si>
    <t xml:space="preserve">EXPRESSION - Helium - Helium n° 7 - Fiberglass DT - M - 1 - Violet </t>
  </si>
  <si>
    <t>3760231433646</t>
  </si>
  <si>
    <t>VEXDTHEL07WHI</t>
  </si>
  <si>
    <t xml:space="preserve">EXPRESSION - Helium - Helium n° 7 - Fiberglass DT - M - 1 - White </t>
  </si>
  <si>
    <t>3760231433653</t>
  </si>
  <si>
    <t>VEXDTHEL07YEL</t>
  </si>
  <si>
    <t xml:space="preserve">EXPRESSION - Helium - Helium n° 7 - Fiberglass DT - M - 1 - Yellow </t>
  </si>
  <si>
    <t>3760231433660</t>
  </si>
  <si>
    <t>VEXDTHEL07MIN</t>
  </si>
  <si>
    <t>EXPRESSION - Helium - Helium n° 7 - Fiberglass DT - M - 1 - Mint</t>
  </si>
  <si>
    <t>3760231433677</t>
  </si>
  <si>
    <t>VEXDTHEL08BLK</t>
  </si>
  <si>
    <t xml:space="preserve">EXPRESSION - Helium - Helium n° 8 - Fiberglass DT - M - 1 - Black </t>
  </si>
  <si>
    <t>3760231433684</t>
  </si>
  <si>
    <t>VEXDTHEL08BLU</t>
  </si>
  <si>
    <t xml:space="preserve">EXPRESSION - Helium - Helium n° 8 - Fiberglass DT - M - 1 - Blue </t>
  </si>
  <si>
    <t>3760231433691</t>
  </si>
  <si>
    <t>VEXDTHEL08FLG</t>
  </si>
  <si>
    <t xml:space="preserve">EXPRESSION - Helium - Helium n° 8 - Fiberglass DT - M - 1 - Fluo Green </t>
  </si>
  <si>
    <t>3760231433707</t>
  </si>
  <si>
    <t>VEXDTHEL08FLO</t>
  </si>
  <si>
    <t xml:space="preserve">EXPRESSION - Helium - Helium n° 8 - Fiberglass DT - M - 1 - Fluo Orange </t>
  </si>
  <si>
    <t>3760231433714</t>
  </si>
  <si>
    <t>VEXDTHEL08FLP</t>
  </si>
  <si>
    <t xml:space="preserve">EXPRESSION - Helium - Helium n° 8 - Fiberglass DT - M - 1 - Fluo Pink </t>
  </si>
  <si>
    <t>3760231433721</t>
  </si>
  <si>
    <t>VEXDTHEL08GRE</t>
  </si>
  <si>
    <t xml:space="preserve">EXPRESSION - Helium - Helium n° 8 - Fiberglass DT - M - 1 - Green </t>
  </si>
  <si>
    <t>3760231433738</t>
  </si>
  <si>
    <t>VEXDTHEL08RED</t>
  </si>
  <si>
    <t xml:space="preserve">EXPRESSION - Helium - Helium n° 8 - Fiberglass DT - M - 1 - Red </t>
  </si>
  <si>
    <t>3760231433745</t>
  </si>
  <si>
    <t>VEXDTHEL08VIO</t>
  </si>
  <si>
    <t xml:space="preserve">EXPRESSION - Helium - Helium n° 8 - Fiberglass DT - M - 1 - Violet </t>
  </si>
  <si>
    <t>3760231433752</t>
  </si>
  <si>
    <t>VEXDTHEL08WHI</t>
  </si>
  <si>
    <t xml:space="preserve">EXPRESSION - Helium - Helium n° 8 - Fiberglass DT - M - 1 - White </t>
  </si>
  <si>
    <t>3760231433769</t>
  </si>
  <si>
    <t>VEXDTHEL08YEL</t>
  </si>
  <si>
    <t xml:space="preserve">EXPRESSION - Helium - Helium n° 8 - Fiberglass DT - M - 1 - Yellow </t>
  </si>
  <si>
    <t>3760231433776</t>
  </si>
  <si>
    <t>VEXDTHEL08MIN</t>
  </si>
  <si>
    <t>EXPRESSION - Helium - Helium n° 8 - Fiberglass DT - M - 1 - Mint</t>
  </si>
  <si>
    <t>3760231433783</t>
  </si>
  <si>
    <t>VEXDTHEL09BLK</t>
  </si>
  <si>
    <t xml:space="preserve">EXPRESSION - Helium - Helium n° 9 - Fiberglass DT - L - 1 - Black </t>
  </si>
  <si>
    <t>3760231433790</t>
  </si>
  <si>
    <t>VEXDTHEL09BLU</t>
  </si>
  <si>
    <t xml:space="preserve">EXPRESSION - Helium - Helium n° 9 - Fiberglass DT - L - 1 - Blue </t>
  </si>
  <si>
    <t>3760231433806</t>
  </si>
  <si>
    <t>VEXDTHEL09FLG</t>
  </si>
  <si>
    <t xml:space="preserve">EXPRESSION - Helium - Helium n° 9 - Fiberglass DT - L - 1 - Fluo Green </t>
  </si>
  <si>
    <t>3760231433813</t>
  </si>
  <si>
    <t>VEXDTHEL09FLO</t>
  </si>
  <si>
    <t xml:space="preserve">EXPRESSION - Helium - Helium n° 9 - Fiberglass DT - L - 1 - Fluo Orange </t>
  </si>
  <si>
    <t>3760231433820</t>
  </si>
  <si>
    <t>VEXDTHEL09FLP</t>
  </si>
  <si>
    <t xml:space="preserve">EXPRESSION - Helium - Helium n° 9 - Fiberglass DT - L - 1 - Fluo Pink </t>
  </si>
  <si>
    <t>3760231433837</t>
  </si>
  <si>
    <t>VEXDTHEL09GRE</t>
  </si>
  <si>
    <t xml:space="preserve">EXPRESSION - Helium - Helium n° 9 - Fiberglass DT - L - 1 - Green </t>
  </si>
  <si>
    <t>3760231433844</t>
  </si>
  <si>
    <t>VEXDTHEL09RED</t>
  </si>
  <si>
    <t xml:space="preserve">EXPRESSION - Helium - Helium n° 9 - Fiberglass DT - L - 1 - Red </t>
  </si>
  <si>
    <t>3760231433851</t>
  </si>
  <si>
    <t>VEXDTHEL09VIO</t>
  </si>
  <si>
    <t xml:space="preserve">EXPRESSION - Helium - Helium n° 9 - Fiberglass DT - L - 1 - Violet </t>
  </si>
  <si>
    <t>3760231433868</t>
  </si>
  <si>
    <t>VEXDTHEL09WHI</t>
  </si>
  <si>
    <t xml:space="preserve">EXPRESSION - Helium - Helium n° 9 - Fiberglass DT - L - 1 - White </t>
  </si>
  <si>
    <t>3760231433875</t>
  </si>
  <si>
    <t>VEXDTHEL09YEL</t>
  </si>
  <si>
    <t xml:space="preserve">EXPRESSION - Helium - Helium n° 9 - Fiberglass DT - L - 1 - Yellow </t>
  </si>
  <si>
    <t>3760231433882</t>
  </si>
  <si>
    <t>VEXDTHEL09MIN</t>
  </si>
  <si>
    <t>EXPRESSION - Helium - Helium n° 9 - Fiberglass DT - L - 1 - Mint</t>
  </si>
  <si>
    <t>3760231433899</t>
  </si>
  <si>
    <t>VEXDTHEL10BLK</t>
  </si>
  <si>
    <t xml:space="preserve">EXPRESSION - Helium - Helium n° 10 - Fiberglass DT - L - 1 - Black </t>
  </si>
  <si>
    <t>3760231433905</t>
  </si>
  <si>
    <t>VEXDTHEL10BLU</t>
  </si>
  <si>
    <t xml:space="preserve">EXPRESSION - Helium - Helium n° 10 - Fiberglass DT - L - 1 - Blue </t>
  </si>
  <si>
    <t>3760231433912</t>
  </si>
  <si>
    <t>VEXDTHEL10FLG</t>
  </si>
  <si>
    <t xml:space="preserve">EXPRESSION - Helium - Helium n° 10 - Fiberglass DT - L - 1 - Fluo Green </t>
  </si>
  <si>
    <t>3760231433929</t>
  </si>
  <si>
    <t>VEXDTHEL10FLO</t>
  </si>
  <si>
    <t xml:space="preserve">EXPRESSION - Helium - Helium n° 10 - Fiberglass DT - L - 1 - Fluo Orange </t>
  </si>
  <si>
    <t>3760231433936</t>
  </si>
  <si>
    <t>VEXDTHEL10FLP</t>
  </si>
  <si>
    <t xml:space="preserve">EXPRESSION - Helium - Helium n° 10 - Fiberglass DT - L - 1 - Fluo Pink </t>
  </si>
  <si>
    <t>3760231433943</t>
  </si>
  <si>
    <t>VEXDTHEL10GRE</t>
  </si>
  <si>
    <t xml:space="preserve">EXPRESSION - Helium - Helium n° 10 - Fiberglass DT - L - 1 - Green </t>
  </si>
  <si>
    <t>3760231433950</t>
  </si>
  <si>
    <t>VEXDTHEL10RED</t>
  </si>
  <si>
    <t xml:space="preserve">EXPRESSION - Helium - Helium n° 10 - Fiberglass DT - L - 1 - Red </t>
  </si>
  <si>
    <t>3760231433967</t>
  </si>
  <si>
    <t>VEXDTHEL10VIO</t>
  </si>
  <si>
    <t xml:space="preserve">EXPRESSION - Helium - Helium n° 10 - Fiberglass DT - L - 1 - Violet </t>
  </si>
  <si>
    <t>3760231433974</t>
  </si>
  <si>
    <t>VEXDTHEL10WHI</t>
  </si>
  <si>
    <t xml:space="preserve">EXPRESSION - Helium - Helium n° 10 - Fiberglass DT - L - 1 - White </t>
  </si>
  <si>
    <t>3760231433981</t>
  </si>
  <si>
    <t>VEXDTHEL10YEL</t>
  </si>
  <si>
    <t xml:space="preserve">EXPRESSION - Helium - Helium n° 10 - Fiberglass DT - L - 1 - Yellow </t>
  </si>
  <si>
    <t>3760231433998</t>
  </si>
  <si>
    <t>VEXDTHEL10MIN</t>
  </si>
  <si>
    <t>EXPRESSION - Helium - Helium n° 10 - Fiberglass DT - L - 1 - Mint</t>
  </si>
  <si>
    <t>3760231434001</t>
  </si>
  <si>
    <t>VEXDTDISCO01BLK</t>
  </si>
  <si>
    <t xml:space="preserve">EXPRESSION - Discovery - Discovery n° 1 - Fiberglass DT - M - 1 - Black </t>
  </si>
  <si>
    <t>3760231434018</t>
  </si>
  <si>
    <t>VEXDTDISCO01BLU</t>
  </si>
  <si>
    <t xml:space="preserve">EXPRESSION - Discovery - Discovery n° 1 - Fiberglass DT - M - 1 - Blue </t>
  </si>
  <si>
    <t>3760231434025</t>
  </si>
  <si>
    <t>VEXDTDISCO01FLG</t>
  </si>
  <si>
    <t xml:space="preserve">EXPRESSION - Discovery - Discovery n° 1 - Fiberglass DT - M - 1 - Fluo Green </t>
  </si>
  <si>
    <t>3760231434032</t>
  </si>
  <si>
    <t>VEXDTDISCO01FLO</t>
  </si>
  <si>
    <t xml:space="preserve">EXPRESSION - Discovery - Discovery n° 1 - Fiberglass DT - M - 1 - Fluo Orange </t>
  </si>
  <si>
    <t>3760231434049</t>
  </si>
  <si>
    <t>VEXDTDISCO01FLP</t>
  </si>
  <si>
    <t xml:space="preserve">EXPRESSION - Discovery - Discovery n° 1 - Fiberglass DT - M - 1 - Fluo Pink </t>
  </si>
  <si>
    <t>3760231434056</t>
  </si>
  <si>
    <t>VEXDTDISCO01GRE</t>
  </si>
  <si>
    <t xml:space="preserve">EXPRESSION - Discovery - Discovery n° 1 - Fiberglass DT - M - 1 - Green </t>
  </si>
  <si>
    <t>3760231434063</t>
  </si>
  <si>
    <t>VEXDTDISCO01RED</t>
  </si>
  <si>
    <t xml:space="preserve">EXPRESSION - Discovery - Discovery n° 1 - Fiberglass DT - M - 1 - Red </t>
  </si>
  <si>
    <t>3760231434070</t>
  </si>
  <si>
    <t>VEXDTDISCO01VIO</t>
  </si>
  <si>
    <t xml:space="preserve">EXPRESSION - Discovery - Discovery n° 1 - Fiberglass DT - M - 1 - Violet </t>
  </si>
  <si>
    <t>3760231434087</t>
  </si>
  <si>
    <t>VEXDTDISCO01WHI</t>
  </si>
  <si>
    <t xml:space="preserve">EXPRESSION - Discovery - Discovery n° 1 - Fiberglass DT - M - 1 - White </t>
  </si>
  <si>
    <t>3760231434094</t>
  </si>
  <si>
    <t>VEXDTDISCO01YEL</t>
  </si>
  <si>
    <t xml:space="preserve">EXPRESSION - Discovery - Discovery n° 1 - Fiberglass DT - M - 1 - Yellow </t>
  </si>
  <si>
    <t>3760231434100</t>
  </si>
  <si>
    <t>VEXDTDISCO01MIN</t>
  </si>
  <si>
    <t>EXPRESSION - Discovery - Discovery n° 1 - Fiberglass DT - M - 1 - Mint</t>
  </si>
  <si>
    <t>3760231434117</t>
  </si>
  <si>
    <t>VEXDTDISCO02BLK</t>
  </si>
  <si>
    <t xml:space="preserve">EXPRESSION - Discovery - Discovery n° 2 - Fiberglass DT - M - 1 - Black </t>
  </si>
  <si>
    <t>3760231434124</t>
  </si>
  <si>
    <t>VEXDTDISCO02BLU</t>
  </si>
  <si>
    <t xml:space="preserve">EXPRESSION - Discovery - Discovery n° 2 - Fiberglass DT - M - 1 - Blue </t>
  </si>
  <si>
    <t>3760231434131</t>
  </si>
  <si>
    <t>VEXDTDISCO02FLG</t>
  </si>
  <si>
    <t xml:space="preserve">EXPRESSION - Discovery - Discovery n° 2 - Fiberglass DT - M - 1 - Fluo Green </t>
  </si>
  <si>
    <t>3760231434148</t>
  </si>
  <si>
    <t>VEXDTDISCO02FLO</t>
  </si>
  <si>
    <t xml:space="preserve">EXPRESSION - Discovery - Discovery n° 2 - Fiberglass DT - M - 1 - Fluo Orange </t>
  </si>
  <si>
    <t>3760231434155</t>
  </si>
  <si>
    <t>VEXDTDISCO02FLP</t>
  </si>
  <si>
    <t xml:space="preserve">EXPRESSION - Discovery - Discovery n° 2 - Fiberglass DT - M - 1 - Fluo Pink </t>
  </si>
  <si>
    <t>3760231434162</t>
  </si>
  <si>
    <t>VEXDTDISCO02GRE</t>
  </si>
  <si>
    <t xml:space="preserve">EXPRESSION - Discovery - Discovery n° 2 - Fiberglass DT - M - 1 - Green </t>
  </si>
  <si>
    <t>3760231434179</t>
  </si>
  <si>
    <t>VEXDTDISCO02RED</t>
  </si>
  <si>
    <t xml:space="preserve">EXPRESSION - Discovery - Discovery n° 2 - Fiberglass DT - M - 1 - Red </t>
  </si>
  <si>
    <t>3760231434186</t>
  </si>
  <si>
    <t>VEXDTDISCO02VIO</t>
  </si>
  <si>
    <t xml:space="preserve">EXPRESSION - Discovery - Discovery n° 2 - Fiberglass DT - M - 1 - Violet </t>
  </si>
  <si>
    <t>3760231434193</t>
  </si>
  <si>
    <t>VEXDTDISCO02WHI</t>
  </si>
  <si>
    <t xml:space="preserve">EXPRESSION - Discovery - Discovery n° 2 - Fiberglass DT - M - 1 - White </t>
  </si>
  <si>
    <t>3760231434209</t>
  </si>
  <si>
    <t>VEXDTDISCO02YEL</t>
  </si>
  <si>
    <t xml:space="preserve">EXPRESSION - Discovery - Discovery n° 2 - Fiberglass DT - M - 1 - Yellow </t>
  </si>
  <si>
    <t>3760231434216</t>
  </si>
  <si>
    <t>VEXDTDISCO02MIN</t>
  </si>
  <si>
    <t>EXPRESSION - Discovery - Discovery n° 2 - Fiberglass DT - M - 1 - Mint</t>
  </si>
  <si>
    <t>3760231434223</t>
  </si>
  <si>
    <t>VEXDTDISCO03BLK</t>
  </si>
  <si>
    <t xml:space="preserve">EXPRESSION - Discovery - Discovery n° 3 - Fiberglass DT - M - 1 - Black </t>
  </si>
  <si>
    <t>3760231434230</t>
  </si>
  <si>
    <t>VEXDTDISCO03BLU</t>
  </si>
  <si>
    <t xml:space="preserve">EXPRESSION - Discovery - Discovery n° 3 - Fiberglass DT - M - 1 - Blue </t>
  </si>
  <si>
    <t>3760231434247</t>
  </si>
  <si>
    <t>VEXDTDISCO03FLG</t>
  </si>
  <si>
    <t xml:space="preserve">EXPRESSION - Discovery - Discovery n° 3 - Fiberglass DT - M - 1 - Fluo Green </t>
  </si>
  <si>
    <t>3760231434254</t>
  </si>
  <si>
    <t>VEXDTDISCO03FLO</t>
  </si>
  <si>
    <t xml:space="preserve">EXPRESSION - Discovery - Discovery n° 3 - Fiberglass DT - M - 1 - Fluo Orange </t>
  </si>
  <si>
    <t>3760231434261</t>
  </si>
  <si>
    <t>VEXDTDISCO03FLP</t>
  </si>
  <si>
    <t xml:space="preserve">EXPRESSION - Discovery - Discovery n° 3 - Fiberglass DT - M - 1 - Fluo Pink </t>
  </si>
  <si>
    <t>3760231434278</t>
  </si>
  <si>
    <t>VEXDTDISCO03GRE</t>
  </si>
  <si>
    <t xml:space="preserve">EXPRESSION - Discovery - Discovery n° 3 - Fiberglass DT - M - 1 - Green </t>
  </si>
  <si>
    <t>3760231434285</t>
  </si>
  <si>
    <t>VEXDTDISCO03RED</t>
  </si>
  <si>
    <t xml:space="preserve">EXPRESSION - Discovery - Discovery n° 3 - Fiberglass DT - M - 1 - Red </t>
  </si>
  <si>
    <t>3760231434292</t>
  </si>
  <si>
    <t>VEXDTDISCO03VIO</t>
  </si>
  <si>
    <t xml:space="preserve">EXPRESSION - Discovery - Discovery n° 3 - Fiberglass DT - M - 1 - Violet </t>
  </si>
  <si>
    <t>3760231434308</t>
  </si>
  <si>
    <t>VEXDTDISCO03WHI</t>
  </si>
  <si>
    <t xml:space="preserve">EXPRESSION - Discovery - Discovery n° 3 - Fiberglass DT - M - 1 - White </t>
  </si>
  <si>
    <t>3760231434315</t>
  </si>
  <si>
    <t>VEXDTDISCO03YEL</t>
  </si>
  <si>
    <t xml:space="preserve">EXPRESSION - Discovery - Discovery n° 3 - Fiberglass DT - M - 1 - Yellow </t>
  </si>
  <si>
    <t>3760231434322</t>
  </si>
  <si>
    <t>VEXDTDISCO03MIN</t>
  </si>
  <si>
    <t>EXPRESSION - Discovery - Discovery n° 3 - Fiberglass DT - M - 1 - Mint</t>
  </si>
  <si>
    <t>3760231434339</t>
  </si>
  <si>
    <t>VEXDTDISCO04BLK</t>
  </si>
  <si>
    <t xml:space="preserve">EXPRESSION - Discovery - Discovery n° 4 - Fiberglass DT - M - 1 - Black </t>
  </si>
  <si>
    <t>3760231434346</t>
  </si>
  <si>
    <t>VEXDTDISCO04BLU</t>
  </si>
  <si>
    <t xml:space="preserve">EXPRESSION - Discovery - Discovery n° 4 - Fiberglass DT - M - 1 - Blue </t>
  </si>
  <si>
    <t>3760231434353</t>
  </si>
  <si>
    <t>VEXDTDISCO04FLG</t>
  </si>
  <si>
    <t xml:space="preserve">EXPRESSION - Discovery - Discovery n° 4 - Fiberglass DT - M - 1 - Fluo Green </t>
  </si>
  <si>
    <t>3760231434360</t>
  </si>
  <si>
    <t>VEXDTDISCO04FLO</t>
  </si>
  <si>
    <t xml:space="preserve">EXPRESSION - Discovery - Discovery n° 4 - Fiberglass DT - M - 1 - Fluo Orange </t>
  </si>
  <si>
    <t>3760231434377</t>
  </si>
  <si>
    <t>VEXDTDISCO04FLP</t>
  </si>
  <si>
    <t xml:space="preserve">EXPRESSION - Discovery - Discovery n° 4 - Fiberglass DT - M - 1 - Fluo Pink </t>
  </si>
  <si>
    <t>3760231434384</t>
  </si>
  <si>
    <t>VEXDTDISCO04GRE</t>
  </si>
  <si>
    <t xml:space="preserve">EXPRESSION - Discovery - Discovery n° 4 - Fiberglass DT - M - 1 - Green </t>
  </si>
  <si>
    <t>3760231434391</t>
  </si>
  <si>
    <t>VEXDTDISCO04RED</t>
  </si>
  <si>
    <t xml:space="preserve">EXPRESSION - Discovery - Discovery n° 4 - Fiberglass DT - M - 1 - Red </t>
  </si>
  <si>
    <t>3760231434407</t>
  </si>
  <si>
    <t>VEXDTDISCO04VIO</t>
  </si>
  <si>
    <t xml:space="preserve">EXPRESSION - Discovery - Discovery n° 4 - Fiberglass DT - M - 1 - Violet </t>
  </si>
  <si>
    <t>3760231434414</t>
  </si>
  <si>
    <t>VEXDTDISCO04WHI</t>
  </si>
  <si>
    <t xml:space="preserve">EXPRESSION - Discovery - Discovery n° 4 - Fiberglass DT - M - 1 - White </t>
  </si>
  <si>
    <t>3760231434421</t>
  </si>
  <si>
    <t>VEXDTDISCO04YEL</t>
  </si>
  <si>
    <t xml:space="preserve">EXPRESSION - Discovery - Discovery n° 4 - Fiberglass DT - M - 1 - Yellow </t>
  </si>
  <si>
    <t>3760231434438</t>
  </si>
  <si>
    <t>VEXDTDISCO04MIN</t>
  </si>
  <si>
    <t>EXPRESSION - Discovery - Discovery n° 4 - Fiberglass DT - M - 1 - Mint</t>
  </si>
  <si>
    <t>3760231434445</t>
  </si>
  <si>
    <t>VEXDTDISCO05BLK</t>
  </si>
  <si>
    <t xml:space="preserve">EXPRESSION - Discovery - Discovery n° 5 - Fiberglass DT - M - 1 - Black </t>
  </si>
  <si>
    <t>3760231434452</t>
  </si>
  <si>
    <t>VEXDTDISCO05BLU</t>
  </si>
  <si>
    <t xml:space="preserve">EXPRESSION - Discovery - Discovery n° 5 - Fiberglass DT - M - 1 - Blue </t>
  </si>
  <si>
    <t>3760231434469</t>
  </si>
  <si>
    <t>VEXDTDISCO05FLG</t>
  </si>
  <si>
    <t xml:space="preserve">EXPRESSION - Discovery - Discovery n° 5 - Fiberglass DT - M - 1 - Fluo Green </t>
  </si>
  <si>
    <t>3760231434476</t>
  </si>
  <si>
    <t>VEXDTDISCO05FLO</t>
  </si>
  <si>
    <t xml:space="preserve">EXPRESSION - Discovery - Discovery n° 5 - Fiberglass DT - M - 1 - Fluo Orange </t>
  </si>
  <si>
    <t>3760231434483</t>
  </si>
  <si>
    <t>VEXDTDISCO05FLP</t>
  </si>
  <si>
    <t xml:space="preserve">EXPRESSION - Discovery - Discovery n° 5 - Fiberglass DT - M - 1 - Fluo Pink </t>
  </si>
  <si>
    <t>3760231434490</t>
  </si>
  <si>
    <t>VEXDTDISCO05GRE</t>
  </si>
  <si>
    <t xml:space="preserve">EXPRESSION - Discovery - Discovery n° 5 - Fiberglass DT - M - 1 - Green </t>
  </si>
  <si>
    <t>3760231434506</t>
  </si>
  <si>
    <t>VEXDTDISCO05RED</t>
  </si>
  <si>
    <t xml:space="preserve">EXPRESSION - Discovery - Discovery n° 5 - Fiberglass DT - M - 1 - Red </t>
  </si>
  <si>
    <t>3760231434513</t>
  </si>
  <si>
    <t>VEXDTDISCO05VIO</t>
  </si>
  <si>
    <t xml:space="preserve">EXPRESSION - Discovery - Discovery n° 5 - Fiberglass DT - M - 1 - Violet </t>
  </si>
  <si>
    <t>3760231434520</t>
  </si>
  <si>
    <t>VEXDTDISCO05WHI</t>
  </si>
  <si>
    <t xml:space="preserve">EXPRESSION - Discovery - Discovery n° 5 - Fiberglass DT - M - 1 - White </t>
  </si>
  <si>
    <t>3760231434537</t>
  </si>
  <si>
    <t>VEXDTDISCO05YEL</t>
  </si>
  <si>
    <t xml:space="preserve">EXPRESSION - Discovery - Discovery n° 5 - Fiberglass DT - M - 1 - Yellow </t>
  </si>
  <si>
    <t>3760231434544</t>
  </si>
  <si>
    <t>VEXDTDISCO05MIN</t>
  </si>
  <si>
    <t>EXPRESSION - Discovery - Discovery n° 5 - Fiberglass DT - M - 1 - Mint</t>
  </si>
  <si>
    <t>3760231434551</t>
  </si>
  <si>
    <t>VEXDTDISCO06BLK</t>
  </si>
  <si>
    <t xml:space="preserve">EXPRESSION - Discovery - Discovery n° 6 - Fiberglass DT - M - 1 - Black </t>
  </si>
  <si>
    <t>3760231434568</t>
  </si>
  <si>
    <t>VEXDTDISCO06BLU</t>
  </si>
  <si>
    <t xml:space="preserve">EXPRESSION - Discovery - Discovery n° 6 - Fiberglass DT - M - 1 - Blue </t>
  </si>
  <si>
    <t>3760231434575</t>
  </si>
  <si>
    <t>VEXDTDISCO06FLG</t>
  </si>
  <si>
    <t xml:space="preserve">EXPRESSION - Discovery - Discovery n° 6 - Fiberglass DT - M - 1 - Fluo Green </t>
  </si>
  <si>
    <t>3760231434582</t>
  </si>
  <si>
    <t>VEXDTDISCO06FLO</t>
  </si>
  <si>
    <t xml:space="preserve">EXPRESSION - Discovery - Discovery n° 6 - Fiberglass DT - M - 1 - Fluo Orange </t>
  </si>
  <si>
    <t>3760231434599</t>
  </si>
  <si>
    <t>VEXDTDISCO06FLP</t>
  </si>
  <si>
    <t xml:space="preserve">EXPRESSION - Discovery - Discovery n° 6 - Fiberglass DT - M - 1 - Fluo Pink </t>
  </si>
  <si>
    <t>3760231434605</t>
  </si>
  <si>
    <t>VEXDTDISCO06GRE</t>
  </si>
  <si>
    <t xml:space="preserve">EXPRESSION - Discovery - Discovery n° 6 - Fiberglass DT - M - 1 - Green </t>
  </si>
  <si>
    <t>3760231434612</t>
  </si>
  <si>
    <t>VEXDTDISCO06RED</t>
  </si>
  <si>
    <t xml:space="preserve">EXPRESSION - Discovery - Discovery n° 6 - Fiberglass DT - M - 1 - Red </t>
  </si>
  <si>
    <t>3760231434629</t>
  </si>
  <si>
    <t>VEXDTDISCO06VIO</t>
  </si>
  <si>
    <t xml:space="preserve">EXPRESSION - Discovery - Discovery n° 6 - Fiberglass DT - M - 1 - Violet </t>
  </si>
  <si>
    <t>3760231434636</t>
  </si>
  <si>
    <t>VEXDTDISCO06WHI</t>
  </si>
  <si>
    <t xml:space="preserve">EXPRESSION - Discovery - Discovery n° 6 - Fiberglass DT - M - 1 - White </t>
  </si>
  <si>
    <t>3760231434643</t>
  </si>
  <si>
    <t>VEXDTDISCO06YEL</t>
  </si>
  <si>
    <t xml:space="preserve">EXPRESSION - Discovery - Discovery n° 6 - Fiberglass DT - M - 1 - Yellow </t>
  </si>
  <si>
    <t>3760231434650</t>
  </si>
  <si>
    <t>VEXDTDISCO06MIN</t>
  </si>
  <si>
    <t>EXPRESSION - Discovery - Discovery n° 6 - Fiberglass DT - M - 1 - Mint</t>
  </si>
  <si>
    <t>3760231434667</t>
  </si>
  <si>
    <t>VEXDTDISCO07BLK</t>
  </si>
  <si>
    <t xml:space="preserve">EXPRESSION - Discovery - Discovery n° 7 - Fiberglass DT - M - 1 - Black </t>
  </si>
  <si>
    <t>3760231434674</t>
  </si>
  <si>
    <t>VEXDTDISCO07BLU</t>
  </si>
  <si>
    <t xml:space="preserve">EXPRESSION - Discovery - Discovery n° 7 - Fiberglass DT - M - 1 - Blue </t>
  </si>
  <si>
    <t>3760231434681</t>
  </si>
  <si>
    <t>VEXDTDISCO07FLG</t>
  </si>
  <si>
    <t xml:space="preserve">EXPRESSION - Discovery - Discovery n° 7 - Fiberglass DT - M - 1 - Fluo Green </t>
  </si>
  <si>
    <t>3760231434698</t>
  </si>
  <si>
    <t>VEXDTDISCO07FLO</t>
  </si>
  <si>
    <t xml:space="preserve">EXPRESSION - Discovery - Discovery n° 7 - Fiberglass DT - M - 1 - Fluo Orange </t>
  </si>
  <si>
    <t>3760231434704</t>
  </si>
  <si>
    <t>VEXDTDISCO07FLP</t>
  </si>
  <si>
    <t xml:space="preserve">EXPRESSION - Discovery - Discovery n° 7 - Fiberglass DT - M - 1 - Fluo Pink </t>
  </si>
  <si>
    <t>3760231434711</t>
  </si>
  <si>
    <t>VEXDTDISCO07GRE</t>
  </si>
  <si>
    <t xml:space="preserve">EXPRESSION - Discovery - Discovery n° 7 - Fiberglass DT - M - 1 - Green </t>
  </si>
  <si>
    <t>3760231434728</t>
  </si>
  <si>
    <t>VEXDTDISCO07RED</t>
  </si>
  <si>
    <t xml:space="preserve">EXPRESSION - Discovery - Discovery n° 7 - Fiberglass DT - M - 1 - Red </t>
  </si>
  <si>
    <t>3760231434735</t>
  </si>
  <si>
    <t>VEXDTDISCO07VIO</t>
  </si>
  <si>
    <t xml:space="preserve">EXPRESSION - Discovery - Discovery n° 7 - Fiberglass DT - M - 1 - Violet </t>
  </si>
  <si>
    <t>3760231434742</t>
  </si>
  <si>
    <t>VEXDTDISCO07WHI</t>
  </si>
  <si>
    <t xml:space="preserve">EXPRESSION - Discovery - Discovery n° 7 - Fiberglass DT - M - 1 - White </t>
  </si>
  <si>
    <t>3760231434759</t>
  </si>
  <si>
    <t>VEXDTDISCO07YEL</t>
  </si>
  <si>
    <t xml:space="preserve">EXPRESSION - Discovery - Discovery n° 7 - Fiberglass DT - M - 1 - Yellow </t>
  </si>
  <si>
    <t>3760231434766</t>
  </si>
  <si>
    <t>VEXDTDISCO07MIN</t>
  </si>
  <si>
    <t>EXPRESSION - Discovery - Discovery n° 7 - Fiberglass DT - M - 1 - Mint</t>
  </si>
  <si>
    <t>3760231434773</t>
  </si>
  <si>
    <t>VEXDTDISCO08BLK</t>
  </si>
  <si>
    <t xml:space="preserve">EXPRESSION - Discovery - Discovery n° 8 - Fiberglass DT - M - 1 - Black </t>
  </si>
  <si>
    <t>3760231434780</t>
  </si>
  <si>
    <t>VEXDTDISCO08BLU</t>
  </si>
  <si>
    <t xml:space="preserve">EXPRESSION - Discovery - Discovery n° 8 - Fiberglass DT - M - 1 - Blue </t>
  </si>
  <si>
    <t>3760231434797</t>
  </si>
  <si>
    <t>VEXDTDISCO08FLG</t>
  </si>
  <si>
    <t xml:space="preserve">EXPRESSION - Discovery - Discovery n° 8 - Fiberglass DT - M - 1 - Fluo Green </t>
  </si>
  <si>
    <t>3760231434803</t>
  </si>
  <si>
    <t>VEXDTDISCO08FLO</t>
  </si>
  <si>
    <t xml:space="preserve">EXPRESSION - Discovery - Discovery n° 8 - Fiberglass DT - M - 1 - Fluo Orange </t>
  </si>
  <si>
    <t>3760231434810</t>
  </si>
  <si>
    <t>VEXDTDISCO08FLP</t>
  </si>
  <si>
    <t xml:space="preserve">EXPRESSION - Discovery - Discovery n° 8 - Fiberglass DT - M - 1 - Fluo Pink </t>
  </si>
  <si>
    <t>3760231434827</t>
  </si>
  <si>
    <t>VEXDTDISCO08GRE</t>
  </si>
  <si>
    <t xml:space="preserve">EXPRESSION - Discovery - Discovery n° 8 - Fiberglass DT - M - 1 - Green </t>
  </si>
  <si>
    <t>3760231434834</t>
  </si>
  <si>
    <t>VEXDTDISCO08RED</t>
  </si>
  <si>
    <t xml:space="preserve">EXPRESSION - Discovery - Discovery n° 8 - Fiberglass DT - M - 1 - Red </t>
  </si>
  <si>
    <t>3760231434841</t>
  </si>
  <si>
    <t>VEXDTDISCO08VIO</t>
  </si>
  <si>
    <t xml:space="preserve">EXPRESSION - Discovery - Discovery n° 8 - Fiberglass DT - M - 1 - Violet </t>
  </si>
  <si>
    <t>3760231434858</t>
  </si>
  <si>
    <t>VEXDTDISCO08WHI</t>
  </si>
  <si>
    <t xml:space="preserve">EXPRESSION - Discovery - Discovery n° 8 - Fiberglass DT - M - 1 - White </t>
  </si>
  <si>
    <t>3760231434865</t>
  </si>
  <si>
    <t>VEXDTDISCO08YEL</t>
  </si>
  <si>
    <t xml:space="preserve">EXPRESSION - Discovery - Discovery n° 8 - Fiberglass DT - M - 1 - Yellow </t>
  </si>
  <si>
    <t>3760231434872</t>
  </si>
  <si>
    <t>VEXDTDISCO08MIN</t>
  </si>
  <si>
    <t>EXPRESSION - Discovery - Discovery n° 8 - Fiberglass DT - M - 1 - Mint</t>
  </si>
  <si>
    <t>3760231434889</t>
  </si>
  <si>
    <t>VEXDTDISCO09BLK</t>
  </si>
  <si>
    <t xml:space="preserve">EXPRESSION - Discovery - Discovery n° 9 - Fiberglass DT - M - 1 - Black </t>
  </si>
  <si>
    <t>3760231434896</t>
  </si>
  <si>
    <t>VEXDTDISCO09BLU</t>
  </si>
  <si>
    <t xml:space="preserve">EXPRESSION - Discovery - Discovery n° 9 - Fiberglass DT - M - 1 - Blue </t>
  </si>
  <si>
    <t>3760231434902</t>
  </si>
  <si>
    <t>VEXDTDISCO09FLG</t>
  </si>
  <si>
    <t xml:space="preserve">EXPRESSION - Discovery - Discovery n° 9 - Fiberglass DT - M - 1 - Fluo Green </t>
  </si>
  <si>
    <t>3760231434919</t>
  </si>
  <si>
    <t>VEXDTDISCO09FLO</t>
  </si>
  <si>
    <t xml:space="preserve">EXPRESSION - Discovery - Discovery n° 9 - Fiberglass DT - M - 1 - Fluo Orange </t>
  </si>
  <si>
    <t>3760231434926</t>
  </si>
  <si>
    <t>VEXDTDISCO09FLP</t>
  </si>
  <si>
    <t xml:space="preserve">EXPRESSION - Discovery - Discovery n° 9 - Fiberglass DT - M - 1 - Fluo Pink </t>
  </si>
  <si>
    <t>3760231434933</t>
  </si>
  <si>
    <t>VEXDTDISCO09GRE</t>
  </si>
  <si>
    <t xml:space="preserve">EXPRESSION - Discovery - Discovery n° 9 - Fiberglass DT - M - 1 - Green </t>
  </si>
  <si>
    <t>3760231434940</t>
  </si>
  <si>
    <t>VEXDTDISCO09RED</t>
  </si>
  <si>
    <t xml:space="preserve">EXPRESSION - Discovery - Discovery n° 9 - Fiberglass DT - M - 1 - Red </t>
  </si>
  <si>
    <t>3760231434957</t>
  </si>
  <si>
    <t>VEXDTDISCO09VIO</t>
  </si>
  <si>
    <t xml:space="preserve">EXPRESSION - Discovery - Discovery n° 9 - Fiberglass DT - M - 1 - Violet </t>
  </si>
  <si>
    <t>3760231434964</t>
  </si>
  <si>
    <t>VEXDTDISCO09WHI</t>
  </si>
  <si>
    <t xml:space="preserve">EXPRESSION - Discovery - Discovery n° 9 - Fiberglass DT - M - 1 - White </t>
  </si>
  <si>
    <t>3760231434971</t>
  </si>
  <si>
    <t>VEXDTDISCO09YEL</t>
  </si>
  <si>
    <t xml:space="preserve">EXPRESSION - Discovery - Discovery n° 9 - Fiberglass DT - M - 1 - Yellow </t>
  </si>
  <si>
    <t>3760231434988</t>
  </si>
  <si>
    <t>VEXDTDISCO09MIN</t>
  </si>
  <si>
    <t>EXPRESSION - Discovery - Discovery n° 9 - Fiberglass DT - M - 1 - Mint</t>
  </si>
  <si>
    <t>3760231434995</t>
  </si>
  <si>
    <t>VEXDTDISCO10BLK</t>
  </si>
  <si>
    <t xml:space="preserve">EXPRESSION - Discovery - Discovery n° 10 - Fiberglass DT - M - 1 - Black </t>
  </si>
  <si>
    <t>3760231435008</t>
  </si>
  <si>
    <t>VEXDTDISCO10BLU</t>
  </si>
  <si>
    <t xml:space="preserve">EXPRESSION - Discovery - Discovery n° 10 - Fiberglass DT - M - 1 - Blue </t>
  </si>
  <si>
    <t>3760231435015</t>
  </si>
  <si>
    <t>VEXDTDISCO10FLG</t>
  </si>
  <si>
    <t xml:space="preserve">EXPRESSION - Discovery - Discovery n° 10 - Fiberglass DT - M - 1 - Fluo Green </t>
  </si>
  <si>
    <t>3760231435022</t>
  </si>
  <si>
    <t>VEXDTDISCO10FLO</t>
  </si>
  <si>
    <t xml:space="preserve">EXPRESSION - Discovery - Discovery n° 10 - Fiberglass DT - M - 1 - Fluo Orange </t>
  </si>
  <si>
    <t>3760231435039</t>
  </si>
  <si>
    <t>VEXDTDISCO10FLP</t>
  </si>
  <si>
    <t xml:space="preserve">EXPRESSION - Discovery - Discovery n° 10 - Fiberglass DT - M - 1 - Fluo Pink </t>
  </si>
  <si>
    <t>3760231435046</t>
  </si>
  <si>
    <t>VEXDTDISCO10GRE</t>
  </si>
  <si>
    <t xml:space="preserve">EXPRESSION - Discovery - Discovery n° 10 - Fiberglass DT - M - 1 - Green </t>
  </si>
  <si>
    <t>3760231435053</t>
  </si>
  <si>
    <t>VEXDTDISCO10RED</t>
  </si>
  <si>
    <t xml:space="preserve">EXPRESSION - Discovery - Discovery n° 10 - Fiberglass DT - M - 1 - Red </t>
  </si>
  <si>
    <t>3760231435060</t>
  </si>
  <si>
    <t>VEXDTDISCO10VIO</t>
  </si>
  <si>
    <t xml:space="preserve">EXPRESSION - Discovery - Discovery n° 10 - Fiberglass DT - M - 1 - Violet </t>
  </si>
  <si>
    <t>3760231435077</t>
  </si>
  <si>
    <t>VEXDTDISCO10WHI</t>
  </si>
  <si>
    <t xml:space="preserve">EXPRESSION - Discovery - Discovery n° 10 - Fiberglass DT - M - 1 - White </t>
  </si>
  <si>
    <t>3760231435084</t>
  </si>
  <si>
    <t>VEXDTDISCO10YEL</t>
  </si>
  <si>
    <t xml:space="preserve">EXPRESSION - Discovery - Discovery n° 10 - Fiberglass DT - M - 1 - Yellow </t>
  </si>
  <si>
    <t>3760231435091</t>
  </si>
  <si>
    <t>VEXDTDISCO10MIN</t>
  </si>
  <si>
    <t>EXPRESSION - Discovery - Discovery n° 10 - Fiberglass DT - M - 1 - Mint</t>
  </si>
  <si>
    <t>3760231435107</t>
  </si>
  <si>
    <t>VEXDTBIR01BLK</t>
  </si>
  <si>
    <t>EXPRESSION - The Birds - Birds n° 1 - Fiberglass DT - M - 1 - Black</t>
  </si>
  <si>
    <t>3760231395708</t>
  </si>
  <si>
    <t>VEXDTBIR01BLU</t>
  </si>
  <si>
    <t>EXPRESSION - The Birds - Birds n° 1 - Fiberglass DT - M - 1 - Blue</t>
  </si>
  <si>
    <t>3760231395715</t>
  </si>
  <si>
    <t>VEXDTBIR01GRE</t>
  </si>
  <si>
    <t>EXPRESSION - The Birds - Birds n° 1 - Fiberglass DT - M - 1 - Green</t>
  </si>
  <si>
    <t>3760231395722</t>
  </si>
  <si>
    <t>VEXDTBIR01MIN</t>
  </si>
  <si>
    <t>EXPRESSION - The Birds - Birds n° 1 - Fiberglass DT - M - 1 - Mint</t>
  </si>
  <si>
    <t>3760231419176</t>
  </si>
  <si>
    <t>VEXDTBIR01RED</t>
  </si>
  <si>
    <t>EXPRESSION - The Birds - Birds n° 1 - Fiberglass DT - M - 1 - Red</t>
  </si>
  <si>
    <t>3760231395739</t>
  </si>
  <si>
    <t>VEXDTBIR01VIO</t>
  </si>
  <si>
    <t>EXPRESSION - The Birds - Birds n° 1 - Fiberglass DT - M - 1 - Violet</t>
  </si>
  <si>
    <t>3760231395746</t>
  </si>
  <si>
    <t>VEXDTBIR01WHI</t>
  </si>
  <si>
    <t>EXPRESSION - The Birds - Birds n° 1 - Fiberglass DT - M - 1 - White</t>
  </si>
  <si>
    <t>3760231395753</t>
  </si>
  <si>
    <t>VEXDTBIR01YEL</t>
  </si>
  <si>
    <t>EXPRESSION - The Birds - Birds n° 1 - Fiberglass DT - M - 1 - Yellow</t>
  </si>
  <si>
    <t>3760231395760</t>
  </si>
  <si>
    <t>VEXDTBIR02BLK</t>
  </si>
  <si>
    <t>EXPRESSION - The Birds - Birds n° 2 - Fiberglass DT - M - 1 - Black</t>
  </si>
  <si>
    <t>3760231395777</t>
  </si>
  <si>
    <t>VEXDTBIR02BLU</t>
  </si>
  <si>
    <t>EXPRESSION - The Birds - Birds n° 2 - Fiberglass DT - M - 1 - Blue</t>
  </si>
  <si>
    <t>3760231395784</t>
  </si>
  <si>
    <t>VEXDTBIR02GRE</t>
  </si>
  <si>
    <t>EXPRESSION - The Birds - Birds n° 2 - Fiberglass DT - M - 1 - Green</t>
  </si>
  <si>
    <t>3760231395791</t>
  </si>
  <si>
    <t>VEXDTBIR02MIN</t>
  </si>
  <si>
    <t>EXPRESSION - The Birds - Birds n° 2 - Fiberglass DT - M - 1 - Mint</t>
  </si>
  <si>
    <t>3760231419183</t>
  </si>
  <si>
    <t>VEXDTBIR02RED</t>
  </si>
  <si>
    <t>EXPRESSION - The Birds - Birds n° 2 - Fiberglass DT - M - 1 - Red</t>
  </si>
  <si>
    <t>3760231395807</t>
  </si>
  <si>
    <t>VEXDTBIR02VIO</t>
  </si>
  <si>
    <t>EXPRESSION - The Birds - Birds n° 2 - Fiberglass DT - M - 1 - Violet</t>
  </si>
  <si>
    <t>3760231395814</t>
  </si>
  <si>
    <t>VEXDTBIR02WHI</t>
  </si>
  <si>
    <t>EXPRESSION - The Birds - Birds n° 2 - Fiberglass DT - M - 1 - White</t>
  </si>
  <si>
    <t>3760231395821</t>
  </si>
  <si>
    <t>VEXDTBIR02YEL</t>
  </si>
  <si>
    <t>EXPRESSION - The Birds - Birds n° 2 - Fiberglass DT - M - 1 - Yellow</t>
  </si>
  <si>
    <t>3760231395838</t>
  </si>
  <si>
    <t>VEXDTBIR03BLK</t>
  </si>
  <si>
    <t>EXPRESSION - The Birds - Birds n° 3 - Fiberglass DT - M - 1 - Black</t>
  </si>
  <si>
    <t>3760231395845</t>
  </si>
  <si>
    <t>VEXDTBIR03BLU</t>
  </si>
  <si>
    <t>EXPRESSION - The Birds - Birds n° 3 - Fiberglass DT - M - 1 - Blue</t>
  </si>
  <si>
    <t>3760231395852</t>
  </si>
  <si>
    <t>VEXDTBIR03GRE</t>
  </si>
  <si>
    <t>EXPRESSION - The Birds - Birds n° 3 - Fiberglass DT - M - 1 - Green</t>
  </si>
  <si>
    <t>3760231395869</t>
  </si>
  <si>
    <t>VEXDTBIR03MIN</t>
  </si>
  <si>
    <t>EXPRESSION - The Birds - Birds n° 3 - Fiberglass DT - M - 1 - Mint</t>
  </si>
  <si>
    <t>3760231419190</t>
  </si>
  <si>
    <t>VEXDTBIR03RED</t>
  </si>
  <si>
    <t>EXPRESSION - The Birds - Birds n° 3 - Fiberglass DT - M - 1 - Red</t>
  </si>
  <si>
    <t>3760231395876</t>
  </si>
  <si>
    <t>VEXDTBIR03VIO</t>
  </si>
  <si>
    <t>EXPRESSION - The Birds - Birds n° 3 - Fiberglass DT - M - 1 - Violet</t>
  </si>
  <si>
    <t>3760231395883</t>
  </si>
  <si>
    <t>VEXDTBIR03WHI</t>
  </si>
  <si>
    <t>EXPRESSION - The Birds - Birds n° 3 - Fiberglass DT - M - 1 - White</t>
  </si>
  <si>
    <t>3760231395890</t>
  </si>
  <si>
    <t>VEXDTBIR03YEL</t>
  </si>
  <si>
    <t>EXPRESSION - The Birds - Birds n° 3 - Fiberglass DT - M - 1 - Yellow</t>
  </si>
  <si>
    <t>3760231395906</t>
  </si>
  <si>
    <t>VEXDTBIR04BLK</t>
  </si>
  <si>
    <t>EXPRESSION - The Birds - Birds n° 4 - Fiberglass DT - M - 1 - Black</t>
  </si>
  <si>
    <t>3760231395913</t>
  </si>
  <si>
    <t>VEXDTBIR04BLU</t>
  </si>
  <si>
    <t>EXPRESSION - The Birds - Birds n° 4 - Fiberglass DT - M - 1 - Blue</t>
  </si>
  <si>
    <t>3760231395920</t>
  </si>
  <si>
    <t>VEXDTBIR04GRE</t>
  </si>
  <si>
    <t>EXPRESSION - The Birds - Birds n° 4 - Fiberglass DT - M - 1 - Green</t>
  </si>
  <si>
    <t>3760231395937</t>
  </si>
  <si>
    <t>VEXDTBIR04MIN</t>
  </si>
  <si>
    <t>EXPRESSION - The Birds - Birds n° 4 - Fiberglass DT - M - 1 - Mint</t>
  </si>
  <si>
    <t>3760231419206</t>
  </si>
  <si>
    <t>VEXDTBIR04RED</t>
  </si>
  <si>
    <t>EXPRESSION - The Birds - Birds n° 4 - Fiberglass DT - M - 1 - Red</t>
  </si>
  <si>
    <t>3760231395944</t>
  </si>
  <si>
    <t>VEXDTBIR04VIO</t>
  </si>
  <si>
    <t>EXPRESSION - The Birds - Birds n° 4 - Fiberglass DT - M - 1 - Violet</t>
  </si>
  <si>
    <t>3760231395951</t>
  </si>
  <si>
    <t>VEXDTBIR04WHI</t>
  </si>
  <si>
    <t>EXPRESSION - The Birds - Birds n° 4 - Fiberglass DT - M - 1 - White</t>
  </si>
  <si>
    <t>3760231395968</t>
  </si>
  <si>
    <t>VEXDTBIR04YEL</t>
  </si>
  <si>
    <t>EXPRESSION - The Birds - Birds n° 4 - Fiberglass DT - M - 1 - Yellow</t>
  </si>
  <si>
    <t>3760231395975</t>
  </si>
  <si>
    <t>VEXDTBIR05BLK</t>
  </si>
  <si>
    <t>EXPRESSION - The Birds - Birds n° 5 - Fiberglass DT - M - 1 - Black</t>
  </si>
  <si>
    <t>3760231395982</t>
  </si>
  <si>
    <t>VEXDTBIR05BLU</t>
  </si>
  <si>
    <t>EXPRESSION - The Birds - Birds n° 5 - Fiberglass DT - M - 1 - Blue</t>
  </si>
  <si>
    <t>3760231395999</t>
  </si>
  <si>
    <t>VEXDTBIR05GRE</t>
  </si>
  <si>
    <t>EXPRESSION - The Birds - Birds n° 5 - Fiberglass DT - M - 1 - Green</t>
  </si>
  <si>
    <t>3760231396002</t>
  </si>
  <si>
    <t>VEXDTBIR05MIN</t>
  </si>
  <si>
    <t>EXPRESSION - The Birds - Birds n° 5 - Fiberglass DT - M - 1 - Mint</t>
  </si>
  <si>
    <t>3760231419213</t>
  </si>
  <si>
    <t>VEXDTBIR05RED</t>
  </si>
  <si>
    <t>EXPRESSION - The Birds - Birds n° 5 - Fiberglass DT - M - 1 - Red</t>
  </si>
  <si>
    <t>3760231396019</t>
  </si>
  <si>
    <t>VEXDTBIR05VIO</t>
  </si>
  <si>
    <t>EXPRESSION - The Birds - Birds n° 5 - Fiberglass DT - M - 1 - Violet</t>
  </si>
  <si>
    <t>3760231396026</t>
  </si>
  <si>
    <t>VEXDTBIR05WHI</t>
  </si>
  <si>
    <t>EXPRESSION - The Birds - Birds n° 5 - Fiberglass DT - M - 1 - White</t>
  </si>
  <si>
    <t>3760231396033</t>
  </si>
  <si>
    <t>VEXDTBIR05YEL</t>
  </si>
  <si>
    <t>EXPRESSION - The Birds - Birds n° 5 - Fiberglass DT - M - 1 - Yellow</t>
  </si>
  <si>
    <t>3760231396040</t>
  </si>
  <si>
    <t>VEXDTBIR06BLK</t>
  </si>
  <si>
    <t>EXPRESSION - The Birds - Birds n° 6 - Fiberglass DT - M - 1 - Black</t>
  </si>
  <si>
    <t>3760231396057</t>
  </si>
  <si>
    <t>VEXDTBIR06BLU</t>
  </si>
  <si>
    <t>EXPRESSION - The Birds - Birds n° 6 - Fiberglass DT - M - 1 - Blue</t>
  </si>
  <si>
    <t>3760231396064</t>
  </si>
  <si>
    <t>VEXDTBIR06GRE</t>
  </si>
  <si>
    <t>EXPRESSION - The Birds - Birds n° 6 - Fiberglass DT - M - 1 - Green</t>
  </si>
  <si>
    <t>3760231396071</t>
  </si>
  <si>
    <t>VEXDTBIR06MIN</t>
  </si>
  <si>
    <t>EXPRESSION - The Birds - Birds n° 6 - Fiberglass DT - M - 1 - Mint</t>
  </si>
  <si>
    <t>3760231419220</t>
  </si>
  <si>
    <t>VEXDTBIR06RED</t>
  </si>
  <si>
    <t>EXPRESSION - The Birds - Birds n° 6 - Fiberglass DT - M - 1 - Red</t>
  </si>
  <si>
    <t>3760231396088</t>
  </si>
  <si>
    <t>VEXDTBIR06VIO</t>
  </si>
  <si>
    <t>EXPRESSION - The Birds - Birds n° 6 - Fiberglass DT - M - 1 - Violet</t>
  </si>
  <si>
    <t>3760231396095</t>
  </si>
  <si>
    <t>VEXDTBIR06WHI</t>
  </si>
  <si>
    <t>EXPRESSION - The Birds - Birds n° 6 - Fiberglass DT - M - 1 - White</t>
  </si>
  <si>
    <t>3760231396101</t>
  </si>
  <si>
    <t>VEXDTBIR06YEL</t>
  </si>
  <si>
    <t>EXPRESSION - The Birds - Birds n° 6 - Fiberglass DT - M - 1 - Yellow</t>
  </si>
  <si>
    <t>3760231396118</t>
  </si>
  <si>
    <t>VEXDTBIR07BLK</t>
  </si>
  <si>
    <t>EXPRESSION - The Birds - Birds n° 7 - Fiberglass DT - M - 1 - Black</t>
  </si>
  <si>
    <t>3760231396125</t>
  </si>
  <si>
    <t>VEXDTBIR07BLU</t>
  </si>
  <si>
    <t>EXPRESSION - The Birds - Birds n° 7 - Fiberglass DT - M - 1 - Blue</t>
  </si>
  <si>
    <t>3760231396132</t>
  </si>
  <si>
    <t>VEXDTBIR07GRE</t>
  </si>
  <si>
    <t>EXPRESSION - The Birds - Birds n° 7 - Fiberglass DT - M - 1 - Green</t>
  </si>
  <si>
    <t>3760231396149</t>
  </si>
  <si>
    <t>VEXDTBIR07MIN</t>
  </si>
  <si>
    <t>EXPRESSION - The Birds - Birds n° 7 - Fiberglass DT - M - 1 - Mint</t>
  </si>
  <si>
    <t>3760231419237</t>
  </si>
  <si>
    <t>VEXDTBIR07RED</t>
  </si>
  <si>
    <t>EXPRESSION - The Birds - Birds n° 7 - Fiberglass DT - M - 1 - Red</t>
  </si>
  <si>
    <t>3760231396156</t>
  </si>
  <si>
    <t>VEXDTBIR07VIO</t>
  </si>
  <si>
    <t>EXPRESSION - The Birds - Birds n° 7 - Fiberglass DT - M - 1 - Violet</t>
  </si>
  <si>
    <t>3760231396163</t>
  </si>
  <si>
    <t>VEXDTBIR07WHI</t>
  </si>
  <si>
    <t>EXPRESSION - The Birds - Birds n° 7 - Fiberglass DT - M - 1 - White</t>
  </si>
  <si>
    <t>3760231396170</t>
  </si>
  <si>
    <t>VEXDTBIR07YEL</t>
  </si>
  <si>
    <t>EXPRESSION - The Birds - Birds n° 7 - Fiberglass DT - M - 1 - Yellow</t>
  </si>
  <si>
    <t>3760231396187</t>
  </si>
  <si>
    <t>VEXDTBIR08BLK</t>
  </si>
  <si>
    <t>EXPRESSION - The Birds - Birds n° 8 - Fiberglass DT - M - 1 - Black</t>
  </si>
  <si>
    <t>3760231396194</t>
  </si>
  <si>
    <t>VEXDTBIR08BLU</t>
  </si>
  <si>
    <t>EXPRESSION - The Birds - Birds n° 8 - Fiberglass DT - M - 1 - Blue</t>
  </si>
  <si>
    <t>3760231396200</t>
  </si>
  <si>
    <t>VEXDTBIR08GRE</t>
  </si>
  <si>
    <t>EXPRESSION - The Birds - Birds n° 8 - Fiberglass DT - M - 1 - Green</t>
  </si>
  <si>
    <t>3760231396217</t>
  </si>
  <si>
    <t>VEXDTBIR08MIN</t>
  </si>
  <si>
    <t>EXPRESSION - The Birds - Birds n° 8 - Fiberglass DT - M - 1 - Mint</t>
  </si>
  <si>
    <t>3760231419244</t>
  </si>
  <si>
    <t>VEXDTBIR08RED</t>
  </si>
  <si>
    <t>EXPRESSION - The Birds - Birds n° 8 - Fiberglass DT - M - 1 - Red</t>
  </si>
  <si>
    <t>3760231396224</t>
  </si>
  <si>
    <t>VEXDTBIR08VIO</t>
  </si>
  <si>
    <t>EXPRESSION - The Birds - Birds n° 8 - Fiberglass DT - M - 1 - Violet</t>
  </si>
  <si>
    <t>3760231396231</t>
  </si>
  <si>
    <t>VEXDTBIR08WHI</t>
  </si>
  <si>
    <t>EXPRESSION - The Birds - Birds n° 8 - Fiberglass DT - M - 1 - White</t>
  </si>
  <si>
    <t>3760231396248</t>
  </si>
  <si>
    <t>VEXDTBIR08YEL</t>
  </si>
  <si>
    <t>EXPRESSION - The Birds - Birds n° 8 - Fiberglass DT - M - 1 - Yellow</t>
  </si>
  <si>
    <t>3760231396255</t>
  </si>
  <si>
    <t>VEXDTBIR09BLK</t>
  </si>
  <si>
    <t>EXPRESSION - The Birds - Birds n° 9 - Fiberglass DT - L - 1 - Black</t>
  </si>
  <si>
    <t>3760231396262</t>
  </si>
  <si>
    <t>VEXDTBIR09BLU</t>
  </si>
  <si>
    <t>EXPRESSION - The Birds - Birds n° 9 - Fiberglass DT - L - 1 - Blue</t>
  </si>
  <si>
    <t>3760231396279</t>
  </si>
  <si>
    <t>VEXDTBIR09GRE</t>
  </si>
  <si>
    <t>EXPRESSION - The Birds - Birds n° 9 - Fiberglass DT - L - 1 - Green</t>
  </si>
  <si>
    <t>3760231396286</t>
  </si>
  <si>
    <t>VEXDTBIR09MIN</t>
  </si>
  <si>
    <t>EXPRESSION - The Birds - Birds n° 9 - Fiberglass DT - L - 1 - Mint</t>
  </si>
  <si>
    <t>3760231419251</t>
  </si>
  <si>
    <t>VEXDTBIR09RED</t>
  </si>
  <si>
    <t>EXPRESSION - The Birds - Birds n° 9 - Fiberglass DT - L - 1 - Red</t>
  </si>
  <si>
    <t>3760231396293</t>
  </si>
  <si>
    <t>VEXDTBIR09VIO</t>
  </si>
  <si>
    <t>EXPRESSION - The Birds - Birds n° 9 - Fiberglass DT - L - 1 - Violet</t>
  </si>
  <si>
    <t>3760231396309</t>
  </si>
  <si>
    <t>VEXDTBIR09WHI</t>
  </si>
  <si>
    <t>EXPRESSION - The Birds - Birds n° 9 - Fiberglass DT - L - 1 - White</t>
  </si>
  <si>
    <t>3760231396316</t>
  </si>
  <si>
    <t>VEXDTBIR09YEL</t>
  </si>
  <si>
    <t>EXPRESSION - The Birds - Birds n° 9 - Fiberglass DT - L - 1 - Yellow</t>
  </si>
  <si>
    <t>3760231396323</t>
  </si>
  <si>
    <t>VEXDTBIR10BLK</t>
  </si>
  <si>
    <t>EXPRESSION - The Birds - Birds n° 10 - Fiberglass DT - L - 1 - Black</t>
  </si>
  <si>
    <t>3760231396330</t>
  </si>
  <si>
    <t>VEXDTBIR10BLU</t>
  </si>
  <si>
    <t>EXPRESSION - The Birds - Birds n° 10 - Fiberglass DT - L - 1 - Blue</t>
  </si>
  <si>
    <t>3760231396347</t>
  </si>
  <si>
    <t>VEXDTBIR10GRE</t>
  </si>
  <si>
    <t>EXPRESSION - The Birds - Birds n° 10 - Fiberglass DT - L - 1 - Green</t>
  </si>
  <si>
    <t>3760231396354</t>
  </si>
  <si>
    <t>VEXDTBIR10MIN</t>
  </si>
  <si>
    <t>EXPRESSION - The Birds - Birds n° 10 - Fiberglass DT - L - 1 - Mint</t>
  </si>
  <si>
    <t>3760231419268</t>
  </si>
  <si>
    <t>VEXDTBIR10RED</t>
  </si>
  <si>
    <t>EXPRESSION - The Birds - Birds n° 10 - Fiberglass DT - L - 1 - Red</t>
  </si>
  <si>
    <t>3760231396361</t>
  </si>
  <si>
    <t>VEXDTBIR10VIO</t>
  </si>
  <si>
    <t>EXPRESSION - The Birds - Birds n° 10 - Fiberglass DT - L - 1 - Violet</t>
  </si>
  <si>
    <t>3760231396378</t>
  </si>
  <si>
    <t>VEXDTBIR10WHI</t>
  </si>
  <si>
    <t>EXPRESSION - The Birds - Birds n° 10 - Fiberglass DT - L - 1 - White</t>
  </si>
  <si>
    <t>3760231396385</t>
  </si>
  <si>
    <t>VEXDTBIR10YEL</t>
  </si>
  <si>
    <t>EXPRESSION - The Birds - Birds n° 10 - Fiberglass DT - L - 1 - Yellow</t>
  </si>
  <si>
    <t>3760231396392</t>
  </si>
  <si>
    <t>VEXDTBIR11BLK</t>
  </si>
  <si>
    <t xml:space="preserve">EXPRESSION - The Birds - Birds n° 11 - Fiberglass DT - M - 1 - Black </t>
  </si>
  <si>
    <t>3760231435114</t>
  </si>
  <si>
    <t>VEXDTBIR11BLU</t>
  </si>
  <si>
    <t xml:space="preserve">EXPRESSION - The Birds - Birds n° 11 - Fiberglass DT - M - 1 - Blue </t>
  </si>
  <si>
    <t>3760231435121</t>
  </si>
  <si>
    <t>VEXDTBIR11FLG</t>
  </si>
  <si>
    <t xml:space="preserve">EXPRESSION - The Birds - Birds n° 11 - Fiberglass DT - M - 1 - Fluo Green </t>
  </si>
  <si>
    <t>3760231435138</t>
  </si>
  <si>
    <t>VEXDTBIR11FLO</t>
  </si>
  <si>
    <t xml:space="preserve">EXPRESSION - The Birds - Birds n° 11 - Fiberglass DT - M - 1 - Fluo Orange </t>
  </si>
  <si>
    <t>3760231435145</t>
  </si>
  <si>
    <t>VEXDTBIR11FLP</t>
  </si>
  <si>
    <t xml:space="preserve">EXPRESSION - The Birds - Birds n° 11 - Fiberglass DT - M - 1 - Fluo Pink </t>
  </si>
  <si>
    <t>3760231435152</t>
  </si>
  <si>
    <t>VEXDTBIR11GRE</t>
  </si>
  <si>
    <t xml:space="preserve">EXPRESSION - The Birds - Birds n° 11 - Fiberglass DT - M - 1 - Green </t>
  </si>
  <si>
    <t>3760231435169</t>
  </si>
  <si>
    <t>VEXDTBIR11RED</t>
  </si>
  <si>
    <t>EXPRESSION - The Birds - Birds n° 11 - Fiberglass DT - M - 1 - Mint</t>
  </si>
  <si>
    <t>3760231435176</t>
  </si>
  <si>
    <t>VEXDTBIR11VIO</t>
  </si>
  <si>
    <t xml:space="preserve">EXPRESSION - The Birds - Birds n° 11 - Fiberglass DT - M - 1 - Red </t>
  </si>
  <si>
    <t>3760231435183</t>
  </si>
  <si>
    <t>VEXDTBIR11WHI</t>
  </si>
  <si>
    <t xml:space="preserve">EXPRESSION - The Birds - Birds n° 11 - Fiberglass DT - M - 1 - Violet </t>
  </si>
  <si>
    <t>3760231435190</t>
  </si>
  <si>
    <t>VEXDTBIR11YEL</t>
  </si>
  <si>
    <t xml:space="preserve">EXPRESSION - The Birds - Birds n° 11 - Fiberglass DT - M - 1 - White </t>
  </si>
  <si>
    <t>3760231435206</t>
  </si>
  <si>
    <t>VEXDTBIR11MIN</t>
  </si>
  <si>
    <t xml:space="preserve">EXPRESSION - The Birds - Birds n° 11 - Fiberglass DT - M - 1 - Yellow </t>
  </si>
  <si>
    <t>3760231435213</t>
  </si>
  <si>
    <t>VEXDTBIR12BLK</t>
  </si>
  <si>
    <t xml:space="preserve">EXPRESSION - The Birds - Birds n° 12 - Fiberglass DT - L - 1 - Black </t>
  </si>
  <si>
    <t>3760231435220</t>
  </si>
  <si>
    <t>VEXDTBIR12BLU</t>
  </si>
  <si>
    <t xml:space="preserve">EXPRESSION - The Birds - Birds n° 12 - Fiberglass DT - L - 1 - Blue </t>
  </si>
  <si>
    <t>3760231435237</t>
  </si>
  <si>
    <t>VEXDTBIR12FLG</t>
  </si>
  <si>
    <t xml:space="preserve">EXPRESSION - The Birds - Birds n° 12 - Fiberglass DT - L - 1 - Fluo Green </t>
  </si>
  <si>
    <t>3760231435244</t>
  </si>
  <si>
    <t>VEXDTBIR12FLO</t>
  </si>
  <si>
    <t xml:space="preserve">EXPRESSION - The Birds - Birds n° 12 - Fiberglass DT - L - 1 - Fluo Orange </t>
  </si>
  <si>
    <t>3760231435251</t>
  </si>
  <si>
    <t>VEXDTBIR12FLP</t>
  </si>
  <si>
    <t xml:space="preserve">EXPRESSION - The Birds - Birds n° 12 - Fiberglass DT - L - 1 - Fluo Pink </t>
  </si>
  <si>
    <t>3760231435268</t>
  </si>
  <si>
    <t>VEXDTBIR12GRE</t>
  </si>
  <si>
    <t xml:space="preserve">EXPRESSION - The Birds - Birds n° 12 - Fiberglass DT - L - 1 - Green </t>
  </si>
  <si>
    <t>3760231435275</t>
  </si>
  <si>
    <t>VEXDTBIR12RED</t>
  </si>
  <si>
    <t>EXPRESSION - The Birds - Birds n° 12 - Fiberglass DT - L - 1 - Mint</t>
  </si>
  <si>
    <t>3760231435282</t>
  </si>
  <si>
    <t>VEXDTBIR12VIO</t>
  </si>
  <si>
    <t xml:space="preserve">EXPRESSION - The Birds - Birds n° 12 - Fiberglass DT - L - 1 - Red </t>
  </si>
  <si>
    <t>3760231435299</t>
  </si>
  <si>
    <t>VEXDTBIR12WHI</t>
  </si>
  <si>
    <t xml:space="preserve">EXPRESSION - The Birds - Birds n° 12 - Fiberglass DT - L - 1 - Violet </t>
  </si>
  <si>
    <t>3760231435305</t>
  </si>
  <si>
    <t>VEXDTBIR12YEL</t>
  </si>
  <si>
    <t xml:space="preserve">EXPRESSION - The Birds - Birds n° 12 - Fiberglass DT - L - 1 - White </t>
  </si>
  <si>
    <t>3760231435312</t>
  </si>
  <si>
    <t>VEXDTBIR12MIN</t>
  </si>
  <si>
    <t xml:space="preserve">EXPRESSION - The Birds - Birds n° 12 - Fiberglass DT - L - 1 - Yellow </t>
  </si>
  <si>
    <t>3760231435329</t>
  </si>
  <si>
    <t>VEXDTBIR13BLK</t>
  </si>
  <si>
    <t xml:space="preserve">EXPRESSION - The Birds - Birds n° 13 - Fiberglass DT - L - 1 - Black </t>
  </si>
  <si>
    <t>3760231435336</t>
  </si>
  <si>
    <t>VEXDTBIR13BLU</t>
  </si>
  <si>
    <t xml:space="preserve">EXPRESSION - The Birds - Birds n° 13 - Fiberglass DT - L - 1 - Blue </t>
  </si>
  <si>
    <t>3760231435343</t>
  </si>
  <si>
    <t>VEXDTBIR13FLG</t>
  </si>
  <si>
    <t xml:space="preserve">EXPRESSION - The Birds - Birds n° 13 - Fiberglass DT - L - 1 - Fluo Green </t>
  </si>
  <si>
    <t>3760231435350</t>
  </si>
  <si>
    <t>VEXDTBIR13FLO</t>
  </si>
  <si>
    <t xml:space="preserve">EXPRESSION - The Birds - Birds n° 13 - Fiberglass DT - L - 1 - Fluo Orange </t>
  </si>
  <si>
    <t>3760231435367</t>
  </si>
  <si>
    <t>VEXDTBIR13FLP</t>
  </si>
  <si>
    <t xml:space="preserve">EXPRESSION - The Birds - Birds n° 13 - Fiberglass DT - L - 1 - Fluo Pink </t>
  </si>
  <si>
    <t>3760231435374</t>
  </si>
  <si>
    <t>VEXDTBIR13GRE</t>
  </si>
  <si>
    <t xml:space="preserve">EXPRESSION - The Birds - Birds n° 13 - Fiberglass DT - L - 1 - Green </t>
  </si>
  <si>
    <t>3760231435381</t>
  </si>
  <si>
    <t>VEXDTBIR13RED</t>
  </si>
  <si>
    <t>EXPRESSION - The Birds - Birds n° 13 - Fiberglass DT - L - 1 - Mint</t>
  </si>
  <si>
    <t>3760231435398</t>
  </si>
  <si>
    <t>VEXDTBIR13VIO</t>
  </si>
  <si>
    <t xml:space="preserve">EXPRESSION - The Birds - Birds n° 13 - Fiberglass DT - L - 1 - Red </t>
  </si>
  <si>
    <t>3760231435404</t>
  </si>
  <si>
    <t>VEXDTBIR13WHI</t>
  </si>
  <si>
    <t xml:space="preserve">EXPRESSION - The Birds - Birds n° 13 - Fiberglass DT - L - 1 - Violet </t>
  </si>
  <si>
    <t>3760231435411</t>
  </si>
  <si>
    <t>VEXDTBIR13YEL</t>
  </si>
  <si>
    <t xml:space="preserve">EXPRESSION - The Birds - Birds n° 13 - Fiberglass DT - L - 1 - White </t>
  </si>
  <si>
    <t>3760231435428</t>
  </si>
  <si>
    <t>VEXDTBIR13MIN</t>
  </si>
  <si>
    <t xml:space="preserve">EXPRESSION - The Birds - Birds n° 13 - Fiberglass DT - L - 1 - Yellow </t>
  </si>
  <si>
    <t>3760231435435</t>
  </si>
  <si>
    <t>VEXDTBIR14BLK</t>
  </si>
  <si>
    <t xml:space="preserve">EXPRESSION - The Birds - Birds n° 14 - Fiberglass DT - L - 1 - Black </t>
  </si>
  <si>
    <t>3760231435442</t>
  </si>
  <si>
    <t>VEXDTBIR14BLU</t>
  </si>
  <si>
    <t xml:space="preserve">EXPRESSION - The Birds - Birds n° 14 - Fiberglass DT - L - 1 - Blue </t>
  </si>
  <si>
    <t>3760231435459</t>
  </si>
  <si>
    <t>VEXDTBIR14FLG</t>
  </si>
  <si>
    <t xml:space="preserve">EXPRESSION - The Birds - Birds n° 14 - Fiberglass DT - L - 1 - Fluo Green </t>
  </si>
  <si>
    <t>3760231435466</t>
  </si>
  <si>
    <t>VEXDTBIR14FLO</t>
  </si>
  <si>
    <t xml:space="preserve">EXPRESSION - The Birds - Birds n° 14 - Fiberglass DT - L - 1 - Fluo Orange </t>
  </si>
  <si>
    <t>3760231435473</t>
  </si>
  <si>
    <t>VEXDTBIR14FLP</t>
  </si>
  <si>
    <t xml:space="preserve">EXPRESSION - The Birds - Birds n° 14 - Fiberglass DT - L - 1 - Fluo Pink </t>
  </si>
  <si>
    <t>3760231435480</t>
  </si>
  <si>
    <t>VEXDTBIR14GRE</t>
  </si>
  <si>
    <t xml:space="preserve">EXPRESSION - The Birds - Birds n° 14 - Fiberglass DT - L - 1 - Green </t>
  </si>
  <si>
    <t>3760231435497</t>
  </si>
  <si>
    <t>VEXDTBIR14RED</t>
  </si>
  <si>
    <t>EXPRESSION - The Birds - Birds n° 14 - Fiberglass DT - L - 1 - Mint</t>
  </si>
  <si>
    <t>3760231435503</t>
  </si>
  <si>
    <t>VEXDTBIR14VIO</t>
  </si>
  <si>
    <t xml:space="preserve">EXPRESSION - The Birds - Birds n° 14 - Fiberglass DT - L - 1 - Red </t>
  </si>
  <si>
    <t>3760231435510</t>
  </si>
  <si>
    <t>VEXDTBIR14WHI</t>
  </si>
  <si>
    <t xml:space="preserve">EXPRESSION - The Birds - Birds n° 14 - Fiberglass DT - L - 1 - Violet </t>
  </si>
  <si>
    <t>3760231435527</t>
  </si>
  <si>
    <t>VEXDTBIR14YEL</t>
  </si>
  <si>
    <t xml:space="preserve">EXPRESSION - The Birds - Birds n° 14 - Fiberglass DT - L - 1 - White </t>
  </si>
  <si>
    <t>3760231435534</t>
  </si>
  <si>
    <t>VEXDTBIR14MIN</t>
  </si>
  <si>
    <t xml:space="preserve">EXPRESSION - The Birds - Birds n° 14 - Fiberglass DT - L - 1 - Yellow </t>
  </si>
  <si>
    <t>3760231435541</t>
  </si>
  <si>
    <t>VEXDTBIR15BLK</t>
  </si>
  <si>
    <t xml:space="preserve">EXPRESSION - The Birds - Birds n° 15 - Fiberglass DT - L - 1 - Black </t>
  </si>
  <si>
    <t>3760231435558</t>
  </si>
  <si>
    <t>VEXDTBIR15BLU</t>
  </si>
  <si>
    <t xml:space="preserve">EXPRESSION - The Birds - Birds n° 15 - Fiberglass DT - L - 1 - Blue </t>
  </si>
  <si>
    <t>3760231435565</t>
  </si>
  <si>
    <t>VEXDTBIR15FLG</t>
  </si>
  <si>
    <t xml:space="preserve">EXPRESSION - The Birds - Birds n° 15 - Fiberglass DT - L - 1 - Fluo Green </t>
  </si>
  <si>
    <t>3760231435572</t>
  </si>
  <si>
    <t>VEXDTBIR15FLO</t>
  </si>
  <si>
    <t xml:space="preserve">EXPRESSION - The Birds - Birds n° 15 - Fiberglass DT - L - 1 - Fluo Orange </t>
  </si>
  <si>
    <t>3760231435589</t>
  </si>
  <si>
    <t>VEXDTBIR15FLP</t>
  </si>
  <si>
    <t xml:space="preserve">EXPRESSION - The Birds - Birds n° 15 - Fiberglass DT - L - 1 - Fluo Pink </t>
  </si>
  <si>
    <t>3760231435596</t>
  </si>
  <si>
    <t>VEXDTBIR15GRE</t>
  </si>
  <si>
    <t xml:space="preserve">EXPRESSION - The Birds - Birds n° 15 - Fiberglass DT - L - 1 - Green </t>
  </si>
  <si>
    <t>3760231435602</t>
  </si>
  <si>
    <t>VEXDTBIR15RED</t>
  </si>
  <si>
    <t>EXPRESSION - The Birds - Birds n° 15 - Fiberglass DT - L - 1 - Mint</t>
  </si>
  <si>
    <t>3760231435619</t>
  </si>
  <si>
    <t>VEXDTBIR15VIO</t>
  </si>
  <si>
    <t xml:space="preserve">EXPRESSION - The Birds - Birds n° 15 - Fiberglass DT - L - 1 - Red </t>
  </si>
  <si>
    <t>3760231435626</t>
  </si>
  <si>
    <t>VEXDTBIR15WHI</t>
  </si>
  <si>
    <t xml:space="preserve">EXPRESSION - The Birds - Birds n° 15 - Fiberglass DT - L - 1 - Violet </t>
  </si>
  <si>
    <t>3760231435633</t>
  </si>
  <si>
    <t>VEXDTBIR15YEL</t>
  </si>
  <si>
    <t xml:space="preserve">EXPRESSION - The Birds - Birds n° 15 - Fiberglass DT - L - 1 - White </t>
  </si>
  <si>
    <t>3760231435640</t>
  </si>
  <si>
    <t>VEXDTBIR15MIN</t>
  </si>
  <si>
    <t xml:space="preserve">EXPRESSION - The Birds - Birds n° 15 - Fiberglass DT - L - 1 - Yellow </t>
  </si>
  <si>
    <t>3760231435657</t>
  </si>
  <si>
    <t>VEXDTBIR01FLP</t>
  </si>
  <si>
    <t>EXPRESSION - The Birds - Birds n° 1 - Fiberglass DT - M - 1 - Fluo Pink</t>
  </si>
  <si>
    <t>VEXDTBIR02FLP</t>
  </si>
  <si>
    <t>EXPRESSION - The Birds - Birds n° 2 - Fiberglass DT - M - 1 - Fluo Pink</t>
  </si>
  <si>
    <t>VEXDTBIR03FLP</t>
  </si>
  <si>
    <t>EXPRESSION - The Birds - Birds n° 3 - Fiberglass DT - M - 1 - Fluo Pink</t>
  </si>
  <si>
    <t>VEXDTBIR04FLP</t>
  </si>
  <si>
    <t>EXPRESSION - The Birds - Birds n° 4 - Fiberglass DT - M - 1 - Fluo Pink</t>
  </si>
  <si>
    <t>VEXDTBIR05FLP</t>
  </si>
  <si>
    <t>EXPRESSION - The Birds - Birds n° 5 - Fiberglass DT - M - 1 - Fluo Pink</t>
  </si>
  <si>
    <t>VEXDTBIR06FLP</t>
  </si>
  <si>
    <t>EXPRESSION - The Birds - Birds n° 6 - Fiberglass DT - M - 1 - Fluo Pink</t>
  </si>
  <si>
    <t>VEXDTBIR07FLP</t>
  </si>
  <si>
    <t>EXPRESSION - The Birds - Birds n° 7 - Fiberglass DT - M - 1 - Fluo Pink</t>
  </si>
  <si>
    <t>VEXDTBIR08FLP</t>
  </si>
  <si>
    <t>EXPRESSION - The Birds - Birds n° 8 - Fiberglass DT - M - 1 - Fluo Pink</t>
  </si>
  <si>
    <t>VEXDTBIR09FLP</t>
  </si>
  <si>
    <t>EXPRESSION - The Birds - Birds n° 9 - Fiberglass DT - L - 1 - Fluo Pink</t>
  </si>
  <si>
    <t>VEXDTBIR10FLP</t>
  </si>
  <si>
    <t>EXPRESSION - The Birds - Birds n° 10 - Fiberglass DT - L - 1 - Fluo Pink</t>
  </si>
  <si>
    <t>VEXDTBIR01FLO</t>
  </si>
  <si>
    <t>EXPRESSION - The Birds - Birds n° 1 - Fiberglass DT - M - 1 - Fluo Orange</t>
  </si>
  <si>
    <t>VEXDTBIR02FLO</t>
  </si>
  <si>
    <t>EXPRESSION - The Birds - Birds n° 2 - Fiberglass DT - M - 1 - Fluo Orange</t>
  </si>
  <si>
    <t>VEXDTBIR03FLO</t>
  </si>
  <si>
    <t>EXPRESSION - The Birds - Birds n° 3 - Fiberglass DT - M - 1 - Fluo Orange</t>
  </si>
  <si>
    <t>VEXDTBIR04FLO</t>
  </si>
  <si>
    <t>EXPRESSION - The Birds - Birds n° 4 - Fiberglass DT - M - 1 - Fluo Orange</t>
  </si>
  <si>
    <t>VEXDTBIR05FLO</t>
  </si>
  <si>
    <t>EXPRESSION - The Birds - Birds n° 5 - Fiberglass DT - M - 1 - Fluo Orange</t>
  </si>
  <si>
    <t>VEXDTBIR06FLO</t>
  </si>
  <si>
    <t>EXPRESSION - The Birds - Birds n° 6 - Fiberglass DT - M - 1 - Fluo Orange</t>
  </si>
  <si>
    <t>VEXDTBIR07FLO</t>
  </si>
  <si>
    <t>EXPRESSION - The Birds - Birds n° 7 - Fiberglass DT - M - 1 - Fluo Orange</t>
  </si>
  <si>
    <t>VEXDTBIR08FLO</t>
  </si>
  <si>
    <t>EXPRESSION - The Birds - Birds n° 8 - Fiberglass DT - M - 1 - Fluo Orange</t>
  </si>
  <si>
    <t>VEXDTBIR09FLO</t>
  </si>
  <si>
    <t>EXPRESSION - The Birds - Birds n° 9 - Fiberglass DT - L - 1 - Fluo Orange</t>
  </si>
  <si>
    <t>VEXDTBIR10FLO</t>
  </si>
  <si>
    <t>EXPRESSION - The Birds - Birds n° 10 - Fiberglass DT - L - 1 - Fluo Orange</t>
  </si>
  <si>
    <t>VEXDTBIR01FLG</t>
  </si>
  <si>
    <t>EXPRESSION - The Birds - Birds n° 1 - Fiberglass DT - M - 1 - Fluo Green</t>
  </si>
  <si>
    <t>VEXDTBIR02FLG</t>
  </si>
  <si>
    <t>EXPRESSION - The Birds - Birds n° 2 - Fiberglass DT - M - 1 - Fluo Green</t>
  </si>
  <si>
    <t>VEXDTBIR03FLG</t>
  </si>
  <si>
    <t>EXPRESSION - The Birds - Birds n° 3 - Fiberglass DT - M - 1 - Fluo Green</t>
  </si>
  <si>
    <t>VEXDTBIR04FLG</t>
  </si>
  <si>
    <t>EXPRESSION - The Birds - Birds n° 4 - Fiberglass DT - M - 1 - Fluo Green</t>
  </si>
  <si>
    <t>VEXDTBIR05FLG</t>
  </si>
  <si>
    <t>EXPRESSION - The Birds - Birds n° 5 - Fiberglass DT - M - 1 - Fluo Green</t>
  </si>
  <si>
    <t>VEXDTBIR06FLG</t>
  </si>
  <si>
    <t>EXPRESSION - The Birds - Birds n° 6 - Fiberglass DT - M - 1 - Fluo Green</t>
  </si>
  <si>
    <t>VEXDTBIR07FLG</t>
  </si>
  <si>
    <t>EXPRESSION - The Birds - Birds n° 7 - Fiberglass DT - M - 1 - Fluo Green</t>
  </si>
  <si>
    <t>VEXDTBIR08FLG</t>
  </si>
  <si>
    <t>EXPRESSION - The Birds - Birds n° 8 - Fiberglass DT - M - 1 - Fluo Green</t>
  </si>
  <si>
    <t>VEXDTBIR09FLG</t>
  </si>
  <si>
    <t>EXPRESSION - The Birds - Birds n° 9 - Fiberglass DT - L - 1 - Fluo Green</t>
  </si>
  <si>
    <t>VEXDTBIR10FLG</t>
  </si>
  <si>
    <t>EXPRESSION - The Birds - Birds n° 10 - Fiberglass DT - L - 1 - Fluo Green</t>
  </si>
  <si>
    <t>VEXDTBLO01BLK</t>
  </si>
  <si>
    <t>EXPRESSION - The Blobs - Blobs n° 1 - Fiberglass DT - M - 1 - Black</t>
  </si>
  <si>
    <t>3760231392400</t>
  </si>
  <si>
    <t>VEXDTBLO01BLU</t>
  </si>
  <si>
    <t>EXPRESSION - The Blobs - Blobs n° 1 - Fiberglass DT - M - 1 - Blue</t>
  </si>
  <si>
    <t>3760231392417</t>
  </si>
  <si>
    <t>VEXDTBLO01GRE</t>
  </si>
  <si>
    <t>EXPRESSION - The Blobs - Blobs n° 1 - Fiberglass DT - M - 1 - Green</t>
  </si>
  <si>
    <t>3760231392424</t>
  </si>
  <si>
    <t>VEXDTBLO01MIN</t>
  </si>
  <si>
    <t>EXPRESSION - The Blobs - Blobs n° 1 - Fiberglass DT - M - 1 - Mint</t>
  </si>
  <si>
    <t>3760231419275</t>
  </si>
  <si>
    <t>VEXDTBLO01RED</t>
  </si>
  <si>
    <t>EXPRESSION - The Blobs - Blobs n° 1 - Fiberglass DT - M - 1 - Red</t>
  </si>
  <si>
    <t>3760231392431</t>
  </si>
  <si>
    <t>VEXDTBLO01VIO</t>
  </si>
  <si>
    <t>EXPRESSION - The Blobs - Blobs n° 1 - Fiberglass DT - M - 1 - Violet</t>
  </si>
  <si>
    <t>3760231392448</t>
  </si>
  <si>
    <t>VEXDTBLO01WHI</t>
  </si>
  <si>
    <t>EXPRESSION - The Blobs - Blobs n° 1 - Fiberglass DT - M - 1 - White</t>
  </si>
  <si>
    <t>3760231392455</t>
  </si>
  <si>
    <t>VEXDTBLO01YEL</t>
  </si>
  <si>
    <t>EXPRESSION - The Blobs - Blobs n° 1 - Fiberglass DT - M - 1 - Yellow</t>
  </si>
  <si>
    <t>3760231392462</t>
  </si>
  <si>
    <t>VEXDTBLO02BLK</t>
  </si>
  <si>
    <t>EXPRESSION - The Blobs - Blobs n° 2 - Fiberglass DT - M - 1 - Black</t>
  </si>
  <si>
    <t>3760231392479</t>
  </si>
  <si>
    <t>VEXDTBLO02BLU</t>
  </si>
  <si>
    <t>EXPRESSION - The Blobs - Blobs n° 2 - Fiberglass DT - M - 1 - Blue</t>
  </si>
  <si>
    <t>3760231392486</t>
  </si>
  <si>
    <t>VEXDTBLO02GRE</t>
  </si>
  <si>
    <t>EXPRESSION - The Blobs - Blobs n° 2 - Fiberglass DT - M - 1 - Green</t>
  </si>
  <si>
    <t>3760231392493</t>
  </si>
  <si>
    <t>VEXDTBLO02MIN</t>
  </si>
  <si>
    <t>EXPRESSION - The Blobs - Blobs n° 2 - Fiberglass DT - M - 1 - Mint</t>
  </si>
  <si>
    <t>3760231419282</t>
  </si>
  <si>
    <t>VEXDTBLO02RED</t>
  </si>
  <si>
    <t>EXPRESSION - The Blobs - Blobs n° 2 - Fiberglass DT - M - 1 - Red</t>
  </si>
  <si>
    <t>3760231392509</t>
  </si>
  <si>
    <t>VEXDTBLO02VIO</t>
  </si>
  <si>
    <t>EXPRESSION - The Blobs - Blobs n° 2 - Fiberglass DT - M - 1 - Violet</t>
  </si>
  <si>
    <t>3760231392516</t>
  </si>
  <si>
    <t>VEXDTBLO02WHI</t>
  </si>
  <si>
    <t>EXPRESSION - The Blobs - Blobs n° 2 - Fiberglass DT - M - 1 - White</t>
  </si>
  <si>
    <t>3760231392523</t>
  </si>
  <si>
    <t>VEXDTBLO02YEL</t>
  </si>
  <si>
    <t>EXPRESSION - The Blobs - Blobs n° 2 - Fiberglass DT - M - 1 - Yellow</t>
  </si>
  <si>
    <t>3760231392530</t>
  </si>
  <si>
    <t>VEXDTBLO03BLK</t>
  </si>
  <si>
    <t>EXPRESSION - The Blobs - Blobs n° 3 - Fiberglass DT - M - 1 - Black</t>
  </si>
  <si>
    <t>3760231392547</t>
  </si>
  <si>
    <t>VEXDTBLO03BLU</t>
  </si>
  <si>
    <t>EXPRESSION - The Blobs - Blobs n° 3 - Fiberglass DT - M - 1 - Blue</t>
  </si>
  <si>
    <t>3760231392554</t>
  </si>
  <si>
    <t>VEXDTBLO03GRE</t>
  </si>
  <si>
    <t>EXPRESSION - The Blobs - Blobs n° 3 - Fiberglass DT - M - 1 - Green</t>
  </si>
  <si>
    <t>3760231392561</t>
  </si>
  <si>
    <t>VEXDTBLO03MIN</t>
  </si>
  <si>
    <t>EXPRESSION - The Blobs - Blobs n° 3 - Fiberglass DT - M - 1 - Mint</t>
  </si>
  <si>
    <t>3760231419299</t>
  </si>
  <si>
    <t>VEXDTBLO03RED</t>
  </si>
  <si>
    <t>EXPRESSION - The Blobs - Blobs n° 3 - Fiberglass DT - M - 1 - Red</t>
  </si>
  <si>
    <t>3760231392578</t>
  </si>
  <si>
    <t>VEXDTBLO03VIO</t>
  </si>
  <si>
    <t>EXPRESSION - The Blobs - Blobs n° 3 - Fiberglass DT - M - 1 - Violet</t>
  </si>
  <si>
    <t>3760231392585</t>
  </si>
  <si>
    <t>VEXDTBLO03WHI</t>
  </si>
  <si>
    <t>EXPRESSION - The Blobs - Blobs n° 3 - Fiberglass DT - M - 1 - White</t>
  </si>
  <si>
    <t>3760231392592</t>
  </si>
  <si>
    <t>VEXDTBLO03YEL</t>
  </si>
  <si>
    <t>EXPRESSION - The Blobs - Blobs n° 3 - Fiberglass DT - M - 1 - Yellow</t>
  </si>
  <si>
    <t>3760231392608</t>
  </si>
  <si>
    <t>VEXDTBLO04BLK</t>
  </si>
  <si>
    <t>EXPRESSION - The Blobs - Blobs n° 4 - Fiberglass DT - M - 1 - Black</t>
  </si>
  <si>
    <t>3760231392615</t>
  </si>
  <si>
    <t>VEXDTBLO04BLU</t>
  </si>
  <si>
    <t>EXPRESSION - The Blobs - Blobs n° 4 - Fiberglass DT - M - 1 - Blue</t>
  </si>
  <si>
    <t>3760231392622</t>
  </si>
  <si>
    <t>VEXDTBLO04GRE</t>
  </si>
  <si>
    <t>EXPRESSION - The Blobs - Blobs n° 4 - Fiberglass DT - M - 1 - Green</t>
  </si>
  <si>
    <t>3760231392639</t>
  </si>
  <si>
    <t>VEXDTBLO04MIN</t>
  </si>
  <si>
    <t>EXPRESSION - The Blobs - Blobs n° 4 - Fiberglass DT - M - 1 - Mint</t>
  </si>
  <si>
    <t>3760231419305</t>
  </si>
  <si>
    <t>VEXDTBLO04RED</t>
  </si>
  <si>
    <t>EXPRESSION - The Blobs - Blobs n° 4 - Fiberglass DT - M - 1 - Red</t>
  </si>
  <si>
    <t>3760231392646</t>
  </si>
  <si>
    <t>VEXDTBLO04VIO</t>
  </si>
  <si>
    <t>EXPRESSION - The Blobs - Blobs n° 4 - Fiberglass DT - M - 1 - Violet</t>
  </si>
  <si>
    <t>3760231392653</t>
  </si>
  <si>
    <t>VEXDTBLO04WHI</t>
  </si>
  <si>
    <t>EXPRESSION - The Blobs - Blobs n° 4 - Fiberglass DT - M - 1 - White</t>
  </si>
  <si>
    <t>3760231392660</t>
  </si>
  <si>
    <t>VEXDTBLO04YEL</t>
  </si>
  <si>
    <t>EXPRESSION - The Blobs - Blobs n° 4 - Fiberglass DT - M - 1 - Yellow</t>
  </si>
  <si>
    <t>3760231392677</t>
  </si>
  <si>
    <t>VEXDTBLO05BLK</t>
  </si>
  <si>
    <t>EXPRESSION - The Blobs - Blobs n° 5 - Fiberglass DT - M - 1 - Black</t>
  </si>
  <si>
    <t>3760231392684</t>
  </si>
  <si>
    <t>VEXDTBLO05BLU</t>
  </si>
  <si>
    <t>EXPRESSION - The Blobs - Blobs n° 5 - Fiberglass DT - M - 1 - Blue</t>
  </si>
  <si>
    <t>3760231392691</t>
  </si>
  <si>
    <t>VEXDTBLO05GRE</t>
  </si>
  <si>
    <t>EXPRESSION - The Blobs - Blobs n° 5 - Fiberglass DT - M - 1 - Green</t>
  </si>
  <si>
    <t>3760231392707</t>
  </si>
  <si>
    <t>VEXDTBLO05MIN</t>
  </si>
  <si>
    <t>EXPRESSION - The Blobs - Blobs n° 5 - Fiberglass DT - M - 1 - Mint</t>
  </si>
  <si>
    <t>3760231419312</t>
  </si>
  <si>
    <t>VEXDTBLO05RED</t>
  </si>
  <si>
    <t>EXPRESSION - The Blobs - Blobs n° 5 - Fiberglass DT - M - 1 - Red</t>
  </si>
  <si>
    <t>3760231392714</t>
  </si>
  <si>
    <t>VEXDTBLO05VIO</t>
  </si>
  <si>
    <t>EXPRESSION - The Blobs - Blobs n° 5 - Fiberglass DT - M - 1 - Violet</t>
  </si>
  <si>
    <t>3760231392721</t>
  </si>
  <si>
    <t>VEXDTBLO05WHI</t>
  </si>
  <si>
    <t>EXPRESSION - The Blobs - Blobs n° 5 - Fiberglass DT - M - 1 - White</t>
  </si>
  <si>
    <t>3760231392738</t>
  </si>
  <si>
    <t>VEXDTBLO05YEL</t>
  </si>
  <si>
    <t>EXPRESSION - The Blobs - Blobs n° 5 - Fiberglass DT - M - 1 - Yellow</t>
  </si>
  <si>
    <t>3760231392745</t>
  </si>
  <si>
    <t>VEXDTBLO06BLK</t>
  </si>
  <si>
    <t>EXPRESSION - The Blobs - Blobs n° 6 - Fiberglass DT - M - 1 - Black</t>
  </si>
  <si>
    <t>3760231392752</t>
  </si>
  <si>
    <t>VEXDTBLO06BLU</t>
  </si>
  <si>
    <t>EXPRESSION - The Blobs - Blobs n° 6 - Fiberglass DT - M - 1 - Blue</t>
  </si>
  <si>
    <t>3760231392769</t>
  </si>
  <si>
    <t>VEXDTBLO06GRE</t>
  </si>
  <si>
    <t>EXPRESSION - The Blobs - Blobs n° 6 - Fiberglass DT - M - 1 - Green</t>
  </si>
  <si>
    <t>3760231392776</t>
  </si>
  <si>
    <t>VEXDTBLO06MIN</t>
  </si>
  <si>
    <t>EXPRESSION - The Blobs - Blobs n° 6 - Fiberglass DT - M - 1 - Mint</t>
  </si>
  <si>
    <t>3760231419329</t>
  </si>
  <si>
    <t>VEXDTBLO06RED</t>
  </si>
  <si>
    <t>EXPRESSION - The Blobs - Blobs n° 6 - Fiberglass DT - M - 1 - Red</t>
  </si>
  <si>
    <t>3760231392783</t>
  </si>
  <si>
    <t>VEXDTBLO06VIO</t>
  </si>
  <si>
    <t>EXPRESSION - The Blobs - Blobs n° 6 - Fiberglass DT - M - 1 - Violet</t>
  </si>
  <si>
    <t>3760231392790</t>
  </si>
  <si>
    <t>VEXDTBLO06WHI</t>
  </si>
  <si>
    <t>EXPRESSION - The Blobs - Blobs n° 6 - Fiberglass DT - M - 1 - White</t>
  </si>
  <si>
    <t>3760231392806</t>
  </si>
  <si>
    <t>VEXDTBLO06YEL</t>
  </si>
  <si>
    <t>EXPRESSION - The Blobs - Blobs n° 6 - Fiberglass DT - M - 1 - Yellow</t>
  </si>
  <si>
    <t>3760231392813</t>
  </si>
  <si>
    <t>VEXDTBLO07BLK</t>
  </si>
  <si>
    <t>EXPRESSION - The Blobs - Blobs n° 7 - Fiberglass DT - M - 1 - Black</t>
  </si>
  <si>
    <t>3760231392820</t>
  </si>
  <si>
    <t>VEXDTBLO07BLU</t>
  </si>
  <si>
    <t>EXPRESSION - The Blobs - Blobs n° 7 - Fiberglass DT - M - 1 - Blue</t>
  </si>
  <si>
    <t>3760231392837</t>
  </si>
  <si>
    <t>VEXDTBLO07GRE</t>
  </si>
  <si>
    <t>EXPRESSION - The Blobs - Blobs n° 7 - Fiberglass DT - M - 1 - Green</t>
  </si>
  <si>
    <t>3760231392844</t>
  </si>
  <si>
    <t>VEXDTBLO07MIN</t>
  </si>
  <si>
    <t>EXPRESSION - The Blobs - Blobs n° 7 - Fiberglass DT - M - 1 - Mint</t>
  </si>
  <si>
    <t>3760231419336</t>
  </si>
  <si>
    <t>VEXDTBLO07RED</t>
  </si>
  <si>
    <t>EXPRESSION - The Blobs - Blobs n° 7 - Fiberglass DT - M - 1 - Red</t>
  </si>
  <si>
    <t>3760231392851</t>
  </si>
  <si>
    <t>VEXDTBLO07VIO</t>
  </si>
  <si>
    <t>EXPRESSION - The Blobs - Blobs n° 7 - Fiberglass DT - M - 1 - Violet</t>
  </si>
  <si>
    <t>3760231392868</t>
  </si>
  <si>
    <t>VEXDTBLO07WHI</t>
  </si>
  <si>
    <t>EXPRESSION - The Blobs - Blobs n° 7 - Fiberglass DT - M - 1 - White</t>
  </si>
  <si>
    <t>3760231392875</t>
  </si>
  <si>
    <t>VEXDTBLO07YEL</t>
  </si>
  <si>
    <t>EXPRESSION - The Blobs - Blobs n° 7 - Fiberglass DT - M - 1 - Yellow</t>
  </si>
  <si>
    <t>3760231392882</t>
  </si>
  <si>
    <t>VEXDTBLO08BLK</t>
  </si>
  <si>
    <t>EXPRESSION - The Blobs - Blobs n° 8 - Fiberglass DT - M - 1 - Black</t>
  </si>
  <si>
    <t>3760231392899</t>
  </si>
  <si>
    <t>VEXDTBLO08BLU</t>
  </si>
  <si>
    <t>EXPRESSION - The Blobs - Blobs n° 8 - Fiberglass DT - M - 1 - Blue</t>
  </si>
  <si>
    <t>3760231392905</t>
  </si>
  <si>
    <t>VEXDTBLO08GRE</t>
  </si>
  <si>
    <t>EXPRESSION - The Blobs - Blobs n° 8 - Fiberglass DT - M - 1 - Green</t>
  </si>
  <si>
    <t>3760231392912</t>
  </si>
  <si>
    <t>VEXDTBLO08MIN</t>
  </si>
  <si>
    <t>EXPRESSION - The Blobs - Blobs n° 8 - Fiberglass DT - M - 1 - Mint</t>
  </si>
  <si>
    <t>3760231419343</t>
  </si>
  <si>
    <t>VEXDTBLO08RED</t>
  </si>
  <si>
    <t>EXPRESSION - The Blobs - Blobs n° 8 - Fiberglass DT - M - 1 - Red</t>
  </si>
  <si>
    <t>3760231392929</t>
  </si>
  <si>
    <t>VEXDTBLO08VIO</t>
  </si>
  <si>
    <t>EXPRESSION - The Blobs - Blobs n° 8 - Fiberglass DT - M - 1 - Violet</t>
  </si>
  <si>
    <t>3760231392936</t>
  </si>
  <si>
    <t>VEXDTBLO08WHI</t>
  </si>
  <si>
    <t>EXPRESSION - The Blobs - Blobs n° 8 - Fiberglass DT - M - 1 - White</t>
  </si>
  <si>
    <t>3760231392943</t>
  </si>
  <si>
    <t>VEXDTBLO08YEL</t>
  </si>
  <si>
    <t>EXPRESSION - The Blobs - Blobs n° 8 - Fiberglass DT - M - 1 - Yellow</t>
  </si>
  <si>
    <t>3760231392950</t>
  </si>
  <si>
    <t>VEXDTBLO09BLK</t>
  </si>
  <si>
    <t>EXPRESSION - The Blobs - Blobs n° 9 - Fiberglass DT - M - 1 - Black</t>
  </si>
  <si>
    <t>3760231392967</t>
  </si>
  <si>
    <t>VEXDTBLO09BLU</t>
  </si>
  <si>
    <t>EXPRESSION - The Blobs - Blobs n° 9 - Fiberglass DT - M - 1 - Blue</t>
  </si>
  <si>
    <t>3760231392974</t>
  </si>
  <si>
    <t>VEXDTBLO09GRE</t>
  </si>
  <si>
    <t>EXPRESSION - The Blobs - Blobs n° 9 - Fiberglass DT - M - 1 - Green</t>
  </si>
  <si>
    <t>3760231392981</t>
  </si>
  <si>
    <t>VEXDTBLO09MIN</t>
  </si>
  <si>
    <t>EXPRESSION - The Blobs - Blobs n° 9 - Fiberglass DT - M - 1 - Mint</t>
  </si>
  <si>
    <t>3760231419350</t>
  </si>
  <si>
    <t>VEXDTBLO09RED</t>
  </si>
  <si>
    <t>EXPRESSION - The Blobs - Blobs n° 9 - Fiberglass DT - M - 1 - Red</t>
  </si>
  <si>
    <t>3760231392998</t>
  </si>
  <si>
    <t>VEXDTBLO09VIO</t>
  </si>
  <si>
    <t>EXPRESSION - The Blobs - Blobs n° 9 - Fiberglass DT - M - 1 - Violet</t>
  </si>
  <si>
    <t>3760231393001</t>
  </si>
  <si>
    <t>VEXDTBLO09WHI</t>
  </si>
  <si>
    <t>EXPRESSION - The Blobs - Blobs n° 9 - Fiberglass DT - M - 1 - White</t>
  </si>
  <si>
    <t>3760231393018</t>
  </si>
  <si>
    <t>VEXDTBLO09YEL</t>
  </si>
  <si>
    <t>EXPRESSION - The Blobs - Blobs n° 9 - Fiberglass DT - M - 1 - Yellow</t>
  </si>
  <si>
    <t>3760231393025</t>
  </si>
  <si>
    <t>VEXDTBLO10BLK</t>
  </si>
  <si>
    <t>EXPRESSION - The Blobs - Blobs n° 10 - Fiberglass DT - L - 1 - Black</t>
  </si>
  <si>
    <t>3760231393032</t>
  </si>
  <si>
    <t>VEXDTBLO10BLU</t>
  </si>
  <si>
    <t>EXPRESSION - The Blobs - Blobs n° 10 - Fiberglass DT - L - 1 - Blue</t>
  </si>
  <si>
    <t>3760231393049</t>
  </si>
  <si>
    <t>VEXDTBLO10GRE</t>
  </si>
  <si>
    <t>EXPRESSION - The Blobs - Blobs n° 10 - Fiberglass DT - L - 1 - Green</t>
  </si>
  <si>
    <t>3760231393056</t>
  </si>
  <si>
    <t>VEXDTBLO10MIN</t>
  </si>
  <si>
    <t>EXPRESSION - The Blobs - Blobs n° 10 - Fiberglass DT - L - 1 - Mint</t>
  </si>
  <si>
    <t>3760231419367</t>
  </si>
  <si>
    <t>VEXDTBLO10RED</t>
  </si>
  <si>
    <t>EXPRESSION - The Blobs - Blobs n° 10 - Fiberglass DT - L - 1 - Red</t>
  </si>
  <si>
    <t>3760231393063</t>
  </si>
  <si>
    <t>VEXDTBLO10VIO</t>
  </si>
  <si>
    <t>EXPRESSION - The Blobs - Blobs n° 10 - Fiberglass DT - L - 1 - Violet</t>
  </si>
  <si>
    <t>3760231393070</t>
  </si>
  <si>
    <t>VEXDTBLO10WHI</t>
  </si>
  <si>
    <t>EXPRESSION - The Blobs - Blobs n° 10 - Fiberglass DT - L - 1 - White</t>
  </si>
  <si>
    <t>3760231393087</t>
  </si>
  <si>
    <t>VEXDTBLO10YEL</t>
  </si>
  <si>
    <t>EXPRESSION - The Blobs - Blobs n° 10 - Fiberglass DT - L - 1 - Yellow</t>
  </si>
  <si>
    <t>3760231393094</t>
  </si>
  <si>
    <t>VEXDTBLO11BLK</t>
  </si>
  <si>
    <t>EXPRESSION - The Blobs - Blobs n° 11 - Fiberglass DT - L - 1 - Black</t>
  </si>
  <si>
    <t>3760231393100</t>
  </si>
  <si>
    <t>VEXDTBLO11BLU</t>
  </si>
  <si>
    <t>EXPRESSION - The Blobs - Blobs n° 11 - Fiberglass DT - L - 1 - Blue</t>
  </si>
  <si>
    <t>3760231393117</t>
  </si>
  <si>
    <t>VEXDTBLO11GRE</t>
  </si>
  <si>
    <t>EXPRESSION - The Blobs - Blobs n° 11 - Fiberglass DT - L - 1 - Green</t>
  </si>
  <si>
    <t>3760231393124</t>
  </si>
  <si>
    <t>VEXDTBLO11MIN</t>
  </si>
  <si>
    <t>EXPRESSION - The Blobs - Blobs n° 11 - Fiberglass DT - L - 1 - Mint</t>
  </si>
  <si>
    <t>3760231419374</t>
  </si>
  <si>
    <t>VEXDTBLO11RED</t>
  </si>
  <si>
    <t>EXPRESSION - The Blobs - Blobs n° 11 - Fiberglass DT - L - 1 - Red</t>
  </si>
  <si>
    <t>3760231393131</t>
  </si>
  <si>
    <t>VEXDTBLO11VIO</t>
  </si>
  <si>
    <t>EXPRESSION - The Blobs - Blobs n° 11 - Fiberglass DT - L - 1 - Violet</t>
  </si>
  <si>
    <t>3760231393148</t>
  </si>
  <si>
    <t>VEXDTBLO11WHI</t>
  </si>
  <si>
    <t>EXPRESSION - The Blobs - Blobs n° 11 - Fiberglass DT - L - 1 - White</t>
  </si>
  <si>
    <t>3760231393155</t>
  </si>
  <si>
    <t>VEXDTBLO11YEL</t>
  </si>
  <si>
    <t>EXPRESSION - The Blobs - Blobs n° 11 - Fiberglass DT - L - 1 - Yellow</t>
  </si>
  <si>
    <t>3760231393162</t>
  </si>
  <si>
    <t>VEXDTBLO12BLK</t>
  </si>
  <si>
    <t>EXPRESSION - The Blobs - Blobs n° 12 - Fiberglass DT - L - 1 - Black</t>
  </si>
  <si>
    <t>3760231393179</t>
  </si>
  <si>
    <t>VEXDTBLO12BLU</t>
  </si>
  <si>
    <t>EXPRESSION - The Blobs - Blobs n° 12 - Fiberglass DT - L - 1 - Blue</t>
  </si>
  <si>
    <t>3760231393186</t>
  </si>
  <si>
    <t>VEXDTBLO12GRE</t>
  </si>
  <si>
    <t>EXPRESSION - The Blobs - Blobs n° 12 - Fiberglass DT - L - 1 - Green</t>
  </si>
  <si>
    <t>3760231393193</t>
  </si>
  <si>
    <t>VEXDTBLO12MIN</t>
  </si>
  <si>
    <t>EXPRESSION - The Blobs - Blobs n° 12 - Fiberglass DT - L - 1 - Mint</t>
  </si>
  <si>
    <t>3760231419381</t>
  </si>
  <si>
    <t>VEXDTBLO12RED</t>
  </si>
  <si>
    <t>EXPRESSION - The Blobs - Blobs n° 12 - Fiberglass DT - L - 1 - Red</t>
  </si>
  <si>
    <t>3760231393209</t>
  </si>
  <si>
    <t>VEXDTBLO12VIO</t>
  </si>
  <si>
    <t>EXPRESSION - The Blobs - Blobs n° 12 - Fiberglass DT - L - 1 - Violet</t>
  </si>
  <si>
    <t>3760231393216</t>
  </si>
  <si>
    <t>VEXDTBLO12WHI</t>
  </si>
  <si>
    <t>EXPRESSION - The Blobs - Blobs n° 12 - Fiberglass DT - L - 1 - White</t>
  </si>
  <si>
    <t>3760231393223</t>
  </si>
  <si>
    <t>VEXDTBLO12YEL</t>
  </si>
  <si>
    <t>EXPRESSION - The Blobs - Blobs n° 12 - Fiberglass DT - L - 1 - Yellow</t>
  </si>
  <si>
    <t>3760231393230</t>
  </si>
  <si>
    <t>VEXDTBLO13BLK</t>
  </si>
  <si>
    <t>EXPRESSION - The Blobs - Blobs n° 13 - Fiberglass DT - L - 1 - Black</t>
  </si>
  <si>
    <t>3760231393247</t>
  </si>
  <si>
    <t>VEXDTBLO13BLU</t>
  </si>
  <si>
    <t>EXPRESSION - The Blobs - Blobs n° 13 - Fiberglass DT - L - 1 - Blue</t>
  </si>
  <si>
    <t>3760231393254</t>
  </si>
  <si>
    <t>VEXDTBLO13GRE</t>
  </si>
  <si>
    <t>EXPRESSION - The Blobs - Blobs n° 13 - Fiberglass DT - L - 1 - Green</t>
  </si>
  <si>
    <t>3760231393261</t>
  </si>
  <si>
    <t>VEXDTBLO13MIN</t>
  </si>
  <si>
    <t>EXPRESSION - The Blobs - Blobs n° 13 - Fiberglass DT - L - 1 - Mint</t>
  </si>
  <si>
    <t>3760231419398</t>
  </si>
  <si>
    <t>VEXDTBLO13RED</t>
  </si>
  <si>
    <t>EXPRESSION - The Blobs - Blobs n° 13 - Fiberglass DT - L - 1 - Red</t>
  </si>
  <si>
    <t>3760231393278</t>
  </si>
  <si>
    <t>VEXDTBLO13VIO</t>
  </si>
  <si>
    <t>EXPRESSION - The Blobs - Blobs n° 13 - Fiberglass DT - L - 1 - Violet</t>
  </si>
  <si>
    <t>3760231393285</t>
  </si>
  <si>
    <t>VEXDTBLO13WHI</t>
  </si>
  <si>
    <t>EXPRESSION - The Blobs - Blobs n° 13 - Fiberglass DT - L - 1 - White</t>
  </si>
  <si>
    <t>3760231393292</t>
  </si>
  <si>
    <t>VEXDTBLO13YEL</t>
  </si>
  <si>
    <t>EXPRESSION - The Blobs - Blobs n° 13 - Fiberglass DT - L - 1 - Yellow</t>
  </si>
  <si>
    <t>3760231393308</t>
  </si>
  <si>
    <t>VEXDTBLO14BLK</t>
  </si>
  <si>
    <t>EXPRESSION - The Blobs - Blobs n° 14 - Fiberglass DT - L - 1 - Black</t>
  </si>
  <si>
    <t>3760231393315</t>
  </si>
  <si>
    <t>VEXDTBLO14BLU</t>
  </si>
  <si>
    <t>EXPRESSION - The Blobs - Blobs n° 14 - Fiberglass DT - L - 1 - Blue</t>
  </si>
  <si>
    <t>3760231393322</t>
  </si>
  <si>
    <t>VEXDTBLO14GRE</t>
  </si>
  <si>
    <t>EXPRESSION - The Blobs - Blobs n° 14 - Fiberglass DT - L - 1 - Green</t>
  </si>
  <si>
    <t>3760231393339</t>
  </si>
  <si>
    <t>VEXDTBLO14MIN</t>
  </si>
  <si>
    <t>EXPRESSION - The Blobs - Blobs n° 14 - Fiberglass DT - L - 1 - Mint</t>
  </si>
  <si>
    <t>3760231419404</t>
  </si>
  <si>
    <t>VEXDTBLO14RED</t>
  </si>
  <si>
    <t>EXPRESSION - The Blobs - Blobs n° 14 - Fiberglass DT - L - 1 - Red</t>
  </si>
  <si>
    <t>3760231393346</t>
  </si>
  <si>
    <t>VEXDTBLO14VIO</t>
  </si>
  <si>
    <t>EXPRESSION - The Blobs - Blobs n° 14 - Fiberglass DT - L - 1 - Violet</t>
  </si>
  <si>
    <t>3760231393353</t>
  </si>
  <si>
    <t>VEXDTBLO14WHI</t>
  </si>
  <si>
    <t>EXPRESSION - The Blobs - Blobs n° 14 - Fiberglass DT - L - 1 - White</t>
  </si>
  <si>
    <t>3760231393360</t>
  </si>
  <si>
    <t>VEXDTBLO14YEL</t>
  </si>
  <si>
    <t>EXPRESSION - The Blobs - Blobs n° 14 - Fiberglass DT - L - 1 - Yellow</t>
  </si>
  <si>
    <t>3760231393377</t>
  </si>
  <si>
    <t>VEXDTBLO15BLK</t>
  </si>
  <si>
    <t>EXPRESSION - The Blobs - Blobs n° 15 - Fiberglass DT - L - 1 - Black</t>
  </si>
  <si>
    <t>3760231393384</t>
  </si>
  <si>
    <t>VEXDTBLO15BLU</t>
  </si>
  <si>
    <t>EXPRESSION - The Blobs - Blobs n° 15 - Fiberglass DT - L - 1 - Blue</t>
  </si>
  <si>
    <t>3760231393391</t>
  </si>
  <si>
    <t>VEXDTBLO15GRE</t>
  </si>
  <si>
    <t>EXPRESSION - The Blobs - Blobs n° 15 - Fiberglass DT - L - 1 - Green</t>
  </si>
  <si>
    <t>3760231393407</t>
  </si>
  <si>
    <t>VEXDTBLO15MIN</t>
  </si>
  <si>
    <t>EXPRESSION - The Blobs - Blobs n° 15 - Fiberglass DT - L - 1 - Mint</t>
  </si>
  <si>
    <t>3760231419411</t>
  </si>
  <si>
    <t>VEXDTBLO15RED</t>
  </si>
  <si>
    <t>EXPRESSION - The Blobs - Blobs n° 15 - Fiberglass DT - L - 1 - Red</t>
  </si>
  <si>
    <t>3760231393414</t>
  </si>
  <si>
    <t>VEXDTBLO15VIO</t>
  </si>
  <si>
    <t>EXPRESSION - The Blobs - Blobs n° 15 - Fiberglass DT - L - 1 - Violet</t>
  </si>
  <si>
    <t>3760231393421</t>
  </si>
  <si>
    <t>VEXDTBLO15WHI</t>
  </si>
  <si>
    <t>EXPRESSION - The Blobs - Blobs n° 15 - Fiberglass DT - L - 1 - White</t>
  </si>
  <si>
    <t>3760231393438</t>
  </si>
  <si>
    <t>VEXDTBLO15YEL</t>
  </si>
  <si>
    <t>EXPRESSION - The Blobs - Blobs n° 15 - Fiberglass DT - L - 1 - Yellow</t>
  </si>
  <si>
    <t>3760231393445</t>
  </si>
  <si>
    <t>VEXDUFOX01BLK</t>
  </si>
  <si>
    <t>EXPRESSION - The Foxes - Foxes n° 1 - Fiberglass DT - M - 1 - Black</t>
  </si>
  <si>
    <t>3760231399065</t>
  </si>
  <si>
    <t>VEXDUFOX01BLU</t>
  </si>
  <si>
    <t>EXPRESSION - The Foxes - Foxes n° 1 - Fiberglass DT - M - 1 - Blue</t>
  </si>
  <si>
    <t>3760231399072</t>
  </si>
  <si>
    <t>VEXDUFOX01GRE</t>
  </si>
  <si>
    <t>EXPRESSION - The Foxes - Foxes n° 1 - Fiberglass DT - M - 1 - Green</t>
  </si>
  <si>
    <t>3760231399089</t>
  </si>
  <si>
    <t>VEXDUFOX01MIN</t>
  </si>
  <si>
    <t>EXPRESSION - The Foxes - Foxes n° 1 - Fiberglass DT - M - 1 - Mint</t>
  </si>
  <si>
    <t>3760231419428</t>
  </si>
  <si>
    <t>VEXDUFOX01RED</t>
  </si>
  <si>
    <t>EXPRESSION - The Foxes - Foxes n° 1 - Fiberglass DT - M - 1 - Red</t>
  </si>
  <si>
    <t>3760231399096</t>
  </si>
  <si>
    <t>VEXDUFOX01VIO</t>
  </si>
  <si>
    <t>EXPRESSION - The Foxes - Foxes n° 1 - Fiberglass DT - M - 1 - Violet</t>
  </si>
  <si>
    <t>3760231399102</t>
  </si>
  <si>
    <t>VEXDUFOX01WHI</t>
  </si>
  <si>
    <t>EXPRESSION - The Foxes - Foxes n° 1 - Fiberglass DT - M - 1 - White</t>
  </si>
  <si>
    <t>3760231399119</t>
  </si>
  <si>
    <t>VEXDUFOX01YEL</t>
  </si>
  <si>
    <t>EXPRESSION - The Foxes - Foxes n° 1 - Fiberglass DT - M - 1 - Yellow</t>
  </si>
  <si>
    <t>3760231399126</t>
  </si>
  <si>
    <t>VEXDUFOX02BLK</t>
  </si>
  <si>
    <t>EXPRESSION - The Foxes - Foxes n° 2 - Fiberglass DT - M - 1 - Black</t>
  </si>
  <si>
    <t>3760231399133</t>
  </si>
  <si>
    <t>VEXDUFOX02BLU</t>
  </si>
  <si>
    <t>EXPRESSION - The Foxes - Foxes n° 2 - Fiberglass DT - M - 1 - Blue</t>
  </si>
  <si>
    <t>3760231399140</t>
  </si>
  <si>
    <t>VEXDUFOX02GRE</t>
  </si>
  <si>
    <t>EXPRESSION - The Foxes - Foxes n° 2 - Fiberglass DT - M - 1 - Green</t>
  </si>
  <si>
    <t>3760231399157</t>
  </si>
  <si>
    <t>VEXDUFOX02MIN</t>
  </si>
  <si>
    <t>EXPRESSION - The Foxes - Foxes n° 2 - Fiberglass DT - M - 1 - Mint</t>
  </si>
  <si>
    <t>3760231419435</t>
  </si>
  <si>
    <t>VEXDUFOX02RED</t>
  </si>
  <si>
    <t>EXPRESSION - The Foxes - Foxes n° 2 - Fiberglass DT - M - 1 - Red</t>
  </si>
  <si>
    <t>3760231399164</t>
  </si>
  <si>
    <t>VEXDUFOX02VIO</t>
  </si>
  <si>
    <t>EXPRESSION - The Foxes - Foxes n° 2 - Fiberglass DT - M - 1 - Violet</t>
  </si>
  <si>
    <t>3760231399171</t>
  </si>
  <si>
    <t>VEXDUFOX02WHI</t>
  </si>
  <si>
    <t>EXPRESSION - The Foxes - Foxes n° 2 - Fiberglass DT - M - 1 - White</t>
  </si>
  <si>
    <t>3760231399188</t>
  </si>
  <si>
    <t>VEXDUFOX02YEL</t>
  </si>
  <si>
    <t>EXPRESSION - The Foxes - Foxes n° 2 - Fiberglass DT - M - 1 - Yellow</t>
  </si>
  <si>
    <t>3760231399195</t>
  </si>
  <si>
    <t>VEXDUFOX03BLK</t>
  </si>
  <si>
    <t>EXPRESSION - The Foxes - Foxes n° 3 - Fiberglass DT - L - 1 - Black</t>
  </si>
  <si>
    <t>3760231399201</t>
  </si>
  <si>
    <t>VEXDUFOX03BLU</t>
  </si>
  <si>
    <t>EXPRESSION - The Foxes - Foxes n° 3 - Fiberglass DT - L - 1 - Blue</t>
  </si>
  <si>
    <t>3760231399218</t>
  </si>
  <si>
    <t>VEXDUFOX03GRE</t>
  </si>
  <si>
    <t>EXPRESSION - The Foxes - Foxes n° 3 - Fiberglass DT - L - 1 - Green</t>
  </si>
  <si>
    <t>3760231399225</t>
  </si>
  <si>
    <t>VEXDUFOX03MIN</t>
  </si>
  <si>
    <t>EXPRESSION - The Foxes - Foxes n° 3 - Fiberglass DT - L - 1 - Mint</t>
  </si>
  <si>
    <t>3760231419442</t>
  </si>
  <si>
    <t>VEXDUFOX03RED</t>
  </si>
  <si>
    <t>EXPRESSION - The Foxes - Foxes n° 3 - Fiberglass DT - L - 1 - Red</t>
  </si>
  <si>
    <t>3760231399232</t>
  </si>
  <si>
    <t>VEXDUFOX03VIO</t>
  </si>
  <si>
    <t>EXPRESSION - The Foxes - Foxes n° 3 - Fiberglass DT - L - 1 - Violet</t>
  </si>
  <si>
    <t>3760231399249</t>
  </si>
  <si>
    <t>VEXDUFOX03WHI</t>
  </si>
  <si>
    <t>EXPRESSION - The Foxes - Foxes n° 3 - Fiberglass DT - L - 1 - White</t>
  </si>
  <si>
    <t>3760231399256</t>
  </si>
  <si>
    <t>VEXDUFOX03YEL</t>
  </si>
  <si>
    <t>EXPRESSION - The Foxes - Foxes n° 3 - Fiberglass DT - L - 1 - Yellow</t>
  </si>
  <si>
    <t>3760231399263</t>
  </si>
  <si>
    <t>VEXDUFOX04BLK</t>
  </si>
  <si>
    <t>EXPRESSION - The Foxes - Foxes n° 4 - Fiberglass DT - L - 1 - Black</t>
  </si>
  <si>
    <t>3760231399270</t>
  </si>
  <si>
    <t>VEXDUFOX04BLU</t>
  </si>
  <si>
    <t>EXPRESSION - The Foxes - Foxes n° 4 - Fiberglass DT - L - 1 - Blue</t>
  </si>
  <si>
    <t>3760231399287</t>
  </si>
  <si>
    <t>VEXDUFOX04GRE</t>
  </si>
  <si>
    <t>EXPRESSION - The Foxes - Foxes n° 4 - Fiberglass DT - L - 1 - Green</t>
  </si>
  <si>
    <t>3760231399294</t>
  </si>
  <si>
    <t>VEXDUFOX04MIN</t>
  </si>
  <si>
    <t>EXPRESSION - The Foxes - Foxes n° 4 - Fiberglass DT - L - 1 - Mint</t>
  </si>
  <si>
    <t>3760231419459</t>
  </si>
  <si>
    <t>VEXDUFOX04RED</t>
  </si>
  <si>
    <t>EXPRESSION - The Foxes - Foxes n° 4 - Fiberglass DT - L - 1 - Red</t>
  </si>
  <si>
    <t>3760231399300</t>
  </si>
  <si>
    <t>VEXDUFOX04VIO</t>
  </si>
  <si>
    <t>EXPRESSION - The Foxes - Foxes n° 4 - Fiberglass DT - L - 1 - Violet</t>
  </si>
  <si>
    <t>3760231399317</t>
  </si>
  <si>
    <t>VEXDUFOX04WHI</t>
  </si>
  <si>
    <t>EXPRESSION - The Foxes - Foxes n° 4 - Fiberglass DT - L - 1 - White</t>
  </si>
  <si>
    <t>3760231399324</t>
  </si>
  <si>
    <t>VEXDUFOX04YEL</t>
  </si>
  <si>
    <t>EXPRESSION - The Foxes - Foxes n° 4 - Fiberglass DT - L - 1 - Yellow</t>
  </si>
  <si>
    <t>3760231399331</t>
  </si>
  <si>
    <t>VEXDUFOX05BLK</t>
  </si>
  <si>
    <t>EXPRESSION - The Foxes - Foxes n° 5 - Fiberglass DT - L - 1 - Black</t>
  </si>
  <si>
    <t>3760231399348</t>
  </si>
  <si>
    <t>VEXDUFOX05BLU</t>
  </si>
  <si>
    <t>EXPRESSION - The Foxes - Foxes n° 5 - Fiberglass DT - L - 1 - Blue</t>
  </si>
  <si>
    <t>3760231399355</t>
  </si>
  <si>
    <t>VEXDUFOX05GRE</t>
  </si>
  <si>
    <t>EXPRESSION - The Foxes - Foxes n° 5 - Fiberglass DT - L - 1 - Green</t>
  </si>
  <si>
    <t>3760231399362</t>
  </si>
  <si>
    <t>VEXDUFOX05MIN</t>
  </si>
  <si>
    <t>EXPRESSION - The Foxes - Foxes n° 5 - Fiberglass DT - L - 1 - Mint</t>
  </si>
  <si>
    <t>3760231419466</t>
  </si>
  <si>
    <t>VEXDUFOX05RED</t>
  </si>
  <si>
    <t>EXPRESSION - The Foxes - Foxes n° 5 - Fiberglass DT - L - 1 - Red</t>
  </si>
  <si>
    <t>3760231399379</t>
  </si>
  <si>
    <t>VEXDUFOX05VIO</t>
  </si>
  <si>
    <t>EXPRESSION - The Foxes - Foxes n° 5 - Fiberglass DT - L - 1 - Violet</t>
  </si>
  <si>
    <t>3760231399386</t>
  </si>
  <si>
    <t>VEXDUFOX05WHI</t>
  </si>
  <si>
    <t>EXPRESSION - The Foxes - Foxes n° 5 - Fiberglass DT - L - 1 - White</t>
  </si>
  <si>
    <t>3760231399393</t>
  </si>
  <si>
    <t>VEXDUFOX05YEL</t>
  </si>
  <si>
    <t>EXPRESSION - The Foxes - Foxes n° 5 - Fiberglass DT - L - 1 - Yellow</t>
  </si>
  <si>
    <t>3760231399409</t>
  </si>
  <si>
    <t>VEXDUFOX06BLK</t>
  </si>
  <si>
    <t>EXPRESSION - The Foxes - Foxes n° 6 - Fiberglass DT - L - 1 - Black</t>
  </si>
  <si>
    <t>3760231399416</t>
  </si>
  <si>
    <t>VEXDUFOX06BLU</t>
  </si>
  <si>
    <t>EXPRESSION - The Foxes - Foxes n° 6 - Fiberglass DT - L - 1 - Blue</t>
  </si>
  <si>
    <t>3760231399423</t>
  </si>
  <si>
    <t>VEXDUFOX06GRE</t>
  </si>
  <si>
    <t>EXPRESSION - The Foxes - Foxes n° 6 - Fiberglass DT - L - 1 - Green</t>
  </si>
  <si>
    <t>3760231399430</t>
  </si>
  <si>
    <t>VEXDUFOX06MIN</t>
  </si>
  <si>
    <t>EXPRESSION - The Foxes - Foxes n° 6 - Fiberglass DT - L - 1 - Mint</t>
  </si>
  <si>
    <t>3760231419473</t>
  </si>
  <si>
    <t>VEXDUFOX06RED</t>
  </si>
  <si>
    <t>EXPRESSION - The Foxes - Foxes n° 6 - Fiberglass DT - L - 1 - Red</t>
  </si>
  <si>
    <t>3760231399447</t>
  </si>
  <si>
    <t>VEXDUFOX06VIO</t>
  </si>
  <si>
    <t>EXPRESSION - The Foxes - Foxes n° 6 - Fiberglass DT - L - 1 - Violet</t>
  </si>
  <si>
    <t>3760231399454</t>
  </si>
  <si>
    <t>VEXDUFOX06WHI</t>
  </si>
  <si>
    <t>EXPRESSION - The Foxes - Foxes n° 6 - Fiberglass DT - L - 1 - White</t>
  </si>
  <si>
    <t>3760231399461</t>
  </si>
  <si>
    <t>VEXDUFOX06YEL</t>
  </si>
  <si>
    <t>EXPRESSION - The Foxes - Foxes n° 6 - Fiberglass DT - L - 1 - Yellow</t>
  </si>
  <si>
    <t>3760231399478</t>
  </si>
  <si>
    <t>VEXDUFOX07BLK</t>
  </si>
  <si>
    <t>EXPRESSION - The Foxes - Foxes n° 7 - Fiberglass DT - L - 1 - Black</t>
  </si>
  <si>
    <t>3760231399485</t>
  </si>
  <si>
    <t>VEXDUFOX07BLU</t>
  </si>
  <si>
    <t>EXPRESSION - The Foxes - Foxes n° 7 - Fiberglass DT - L - 1 - Blue</t>
  </si>
  <si>
    <t>3760231399492</t>
  </si>
  <si>
    <t>VEXDUFOX07GRE</t>
  </si>
  <si>
    <t>EXPRESSION - The Foxes - Foxes n° 7 - Fiberglass DT - L - 1 - Green</t>
  </si>
  <si>
    <t>3760231399508</t>
  </si>
  <si>
    <t>VEXDUFOX07MIN</t>
  </si>
  <si>
    <t>EXPRESSION - The Foxes - Foxes n° 7 - Fiberglass DT - L - 1 - Mint</t>
  </si>
  <si>
    <t>3760231419480</t>
  </si>
  <si>
    <t>VEXDUFOX07RED</t>
  </si>
  <si>
    <t>EXPRESSION - The Foxes - Foxes n° 7 - Fiberglass DT - L - 1 - Red</t>
  </si>
  <si>
    <t>3760231399515</t>
  </si>
  <si>
    <t>VEXDUFOX07VIO</t>
  </si>
  <si>
    <t>EXPRESSION - The Foxes - Foxes n° 7 - Fiberglass DT - L - 1 - Violet</t>
  </si>
  <si>
    <t>3760231399522</t>
  </si>
  <si>
    <t>VEXDUFOX07WHI</t>
  </si>
  <si>
    <t>EXPRESSION - The Foxes - Foxes n° 7 - Fiberglass DT - L - 1 - White</t>
  </si>
  <si>
    <t>3760231399539</t>
  </si>
  <si>
    <t>VEXDUFOX07YEL</t>
  </si>
  <si>
    <t>EXPRESSION - The Foxes - Foxes n° 7 - Fiberglass DT - L - 1 - Yellow</t>
  </si>
  <si>
    <t>3760231399546</t>
  </si>
  <si>
    <t>VEXDUFOX08BLK</t>
  </si>
  <si>
    <t>EXPRESSION - The Foxes - Foxes n° 8 - Fiberglass DT - M - 1 - Black</t>
  </si>
  <si>
    <t>3760231399553</t>
  </si>
  <si>
    <t>VEXDUFOX08BLU</t>
  </si>
  <si>
    <t>EXPRESSION - The Foxes - Foxes n° 8 - Fiberglass DT - M - 1 - Blue</t>
  </si>
  <si>
    <t>3760231399560</t>
  </si>
  <si>
    <t>VEXDUFOX08GRE</t>
  </si>
  <si>
    <t>EXPRESSION - The Foxes - Foxes n° 8 - Fiberglass DT - M - 1 - Green</t>
  </si>
  <si>
    <t>3760231399577</t>
  </si>
  <si>
    <t>VEXDUFOX08MIN</t>
  </si>
  <si>
    <t>EXPRESSION - The Foxes - Foxes n° 8 - Fiberglass DT - M - 1 - Mint</t>
  </si>
  <si>
    <t>3760231419497</t>
  </si>
  <si>
    <t>VEXDUFOX08RED</t>
  </si>
  <si>
    <t>EXPRESSION - The Foxes - Foxes n° 8 - Fiberglass DT - M - 1 - Red</t>
  </si>
  <si>
    <t>3760231399584</t>
  </si>
  <si>
    <t>VEXDUFOX08VIO</t>
  </si>
  <si>
    <t>EXPRESSION - The Foxes - Foxes n° 8 - Fiberglass DT - M - 1 - Violet</t>
  </si>
  <si>
    <t>3760231399591</t>
  </si>
  <si>
    <t>VEXDUFOX08WHI</t>
  </si>
  <si>
    <t>EXPRESSION - The Foxes - Foxes n° 8 - Fiberglass DT - M - 1 - White</t>
  </si>
  <si>
    <t>3760231399607</t>
  </si>
  <si>
    <t>VEXDUFOX08YEL</t>
  </si>
  <si>
    <t>EXPRESSION - The Foxes - Foxes n° 8 - Fiberglass DT - M - 1 - Yellow</t>
  </si>
  <si>
    <t>3760231399614</t>
  </si>
  <si>
    <t>VEXDUFOX09BLK</t>
  </si>
  <si>
    <t>EXPRESSION - The Foxes - Foxes n° 9 - Fiberglass DT - M - 1 - Black</t>
  </si>
  <si>
    <t>3760231399621</t>
  </si>
  <si>
    <t>VEXDUFOX09BLU</t>
  </si>
  <si>
    <t>EXPRESSION - The Foxes - Foxes n° 9 - Fiberglass DT - M - 1 - Blue</t>
  </si>
  <si>
    <t>3760231399638</t>
  </si>
  <si>
    <t>VEXDUFOX09GRE</t>
  </si>
  <si>
    <t>EXPRESSION - The Foxes - Foxes n° 9 - Fiberglass DT - M - 1 - Green</t>
  </si>
  <si>
    <t>3760231399645</t>
  </si>
  <si>
    <t>VEXDUFOX09MIN</t>
  </si>
  <si>
    <t>EXPRESSION - The Foxes - Foxes n° 9 - Fiberglass DT - M - 1 - Mint</t>
  </si>
  <si>
    <t>3760231419503</t>
  </si>
  <si>
    <t>VEXDUFOX09RED</t>
  </si>
  <si>
    <t>EXPRESSION - The Foxes - Foxes n° 9 - Fiberglass DT - M - 1 - Red</t>
  </si>
  <si>
    <t>3760231399652</t>
  </si>
  <si>
    <t>VEXDUFOX09VIO</t>
  </si>
  <si>
    <t>EXPRESSION - The Foxes - Foxes n° 9 - Fiberglass DT - M - 1 - Violet</t>
  </si>
  <si>
    <t>3760231399669</t>
  </si>
  <si>
    <t>VEXDUFOX09WHI</t>
  </si>
  <si>
    <t>EXPRESSION - The Foxes - Foxes n° 9 - Fiberglass DT - M - 1 - White</t>
  </si>
  <si>
    <t>3760231399676</t>
  </si>
  <si>
    <t>VEXDUFOX09YEL</t>
  </si>
  <si>
    <t>EXPRESSION - The Foxes - Foxes n° 9 - Fiberglass DT - M - 1 - Yellow</t>
  </si>
  <si>
    <t>3760231399683</t>
  </si>
  <si>
    <t>VEXDUFOX10BLK</t>
  </si>
  <si>
    <t>EXPRESSION - The Foxes - Foxes n° 10 - Fiberglass DT - M - 1 - Black</t>
  </si>
  <si>
    <t>3760231399690</t>
  </si>
  <si>
    <t>VEXDUFOX10BLU</t>
  </si>
  <si>
    <t>EXPRESSION - The Foxes - Foxes n° 10 - Fiberglass DT - M - 1 - Blue</t>
  </si>
  <si>
    <t>3760231399706</t>
  </si>
  <si>
    <t>VEXDUFOX10GRE</t>
  </si>
  <si>
    <t>EXPRESSION - The Foxes - Foxes n° 10 - Fiberglass DT - M - 1 - Green</t>
  </si>
  <si>
    <t>3760231399713</t>
  </si>
  <si>
    <t>VEXDUFOX10MIN</t>
  </si>
  <si>
    <t>EXPRESSION - The Foxes - Foxes n° 10 - Fiberglass DT - M - 1 - Mint</t>
  </si>
  <si>
    <t>3760231419510</t>
  </si>
  <si>
    <t>VEXDUFOX10RED</t>
  </si>
  <si>
    <t>EXPRESSION - The Foxes - Foxes n° 10 - Fiberglass DT - M - 1 - Red</t>
  </si>
  <si>
    <t>3760231399720</t>
  </si>
  <si>
    <t>VEXDUFOX10VIO</t>
  </si>
  <si>
    <t>EXPRESSION - The Foxes - Foxes n° 10 - Fiberglass DT - M - 1 - Violet</t>
  </si>
  <si>
    <t>3760231399737</t>
  </si>
  <si>
    <t>VEXDUFOX10WHI</t>
  </si>
  <si>
    <t>EXPRESSION - The Foxes - Foxes n° 10 - Fiberglass DT - M - 1 - White</t>
  </si>
  <si>
    <t>3760231399744</t>
  </si>
  <si>
    <t>VEXDUFOX10YEL</t>
  </si>
  <si>
    <t>EXPRESSION - The Foxes - Foxes n° 10 - Fiberglass DT - M - 1 - Yellow</t>
  </si>
  <si>
    <t>3760231399751</t>
  </si>
  <si>
    <t>VEXDUFOX11BLK</t>
  </si>
  <si>
    <t>EXPRESSION - The Foxes - Foxes n° 11 - Fiberglass DT - L - 1 - Black</t>
  </si>
  <si>
    <t>3760231399768</t>
  </si>
  <si>
    <t>VEXDUFOX11BLU</t>
  </si>
  <si>
    <t>EXPRESSION - The Foxes - Foxes n° 11 - Fiberglass DT - L - 1 - Blue</t>
  </si>
  <si>
    <t>3760231399775</t>
  </si>
  <si>
    <t>VEXDUFOX11GRE</t>
  </si>
  <si>
    <t>EXPRESSION - The Foxes - Foxes n° 11 - Fiberglass DT - L - 1 - Green</t>
  </si>
  <si>
    <t>3760231399782</t>
  </si>
  <si>
    <t>VEXDUFOX11MIN</t>
  </si>
  <si>
    <t>EXPRESSION - The Foxes - Foxes n° 11 - Fiberglass DT - L - 1 - Mint</t>
  </si>
  <si>
    <t>3760231419527</t>
  </si>
  <si>
    <t>VEXDUFOX11RED</t>
  </si>
  <si>
    <t>EXPRESSION - The Foxes - Foxes n° 11 - Fiberglass DT - L - 1 - Red</t>
  </si>
  <si>
    <t>3760231399799</t>
  </si>
  <si>
    <t>VEXDUFOX11VIO</t>
  </si>
  <si>
    <t>EXPRESSION - The Foxes - Foxes n° 11 - Fiberglass DT - L - 1 - Violet</t>
  </si>
  <si>
    <t>3760231399805</t>
  </si>
  <si>
    <t>VEXDUFOX11WHI</t>
  </si>
  <si>
    <t>EXPRESSION - The Foxes - Foxes n° 11 - Fiberglass DT - L - 1 - White</t>
  </si>
  <si>
    <t>3760231399812</t>
  </si>
  <si>
    <t>VEXDUFOX11YEL</t>
  </si>
  <si>
    <t>EXPRESSION - The Foxes - Foxes n° 11 - Fiberglass DT - L - 1 - Yellow</t>
  </si>
  <si>
    <t>3760231399829</t>
  </si>
  <si>
    <t>VEXDUFOX12BLK</t>
  </si>
  <si>
    <t>EXPRESSION - The Foxes - Foxes n° 12 - Fiberglass DT - L - 1 - Black</t>
  </si>
  <si>
    <t>3760231399836</t>
  </si>
  <si>
    <t>VEXDUFOX12BLU</t>
  </si>
  <si>
    <t>EXPRESSION - The Foxes - Foxes n° 12 - Fiberglass DT - L - 1 - Blue</t>
  </si>
  <si>
    <t>3760231399843</t>
  </si>
  <si>
    <t>VEXDUFOX12GRE</t>
  </si>
  <si>
    <t>EXPRESSION - The Foxes - Foxes n° 12 - Fiberglass DT - L - 1 - Green</t>
  </si>
  <si>
    <t>3760231399850</t>
  </si>
  <si>
    <t>VEXDUFOX12MIN</t>
  </si>
  <si>
    <t>EXPRESSION - The Foxes - Foxes n° 12 - Fiberglass DT - L - 1 - Mint</t>
  </si>
  <si>
    <t>3760231419534</t>
  </si>
  <si>
    <t>VEXDUFOX12RED</t>
  </si>
  <si>
    <t>EXPRESSION - The Foxes - Foxes n° 12 - Fiberglass DT - L - 1 - Red</t>
  </si>
  <si>
    <t>3760231399867</t>
  </si>
  <si>
    <t>VEXDUFOX12VIO</t>
  </si>
  <si>
    <t>EXPRESSION - The Foxes - Foxes n° 12 - Fiberglass DT - L - 1 - Violet</t>
  </si>
  <si>
    <t>3760231399874</t>
  </si>
  <si>
    <t>VEXDUFOX12WHI</t>
  </si>
  <si>
    <t>EXPRESSION - The Foxes - Foxes n° 12 - Fiberglass DT - L - 1 - White</t>
  </si>
  <si>
    <t>3760231399881</t>
  </si>
  <si>
    <t>VEXDUFOX12YEL</t>
  </si>
  <si>
    <t>EXPRESSION - The Foxes - Foxes n° 12 - Fiberglass DT - L - 1 - Yellow</t>
  </si>
  <si>
    <t>3760231399898</t>
  </si>
  <si>
    <t>VEXDUFOX13BLK</t>
  </si>
  <si>
    <t>EXPRESSION - The Foxes - Foxes n° 13 - Fiberglass DT - XL - 1 - Black</t>
  </si>
  <si>
    <t>3760231399904</t>
  </si>
  <si>
    <t>VEXDUFOX13BLU</t>
  </si>
  <si>
    <t>EXPRESSION - The Foxes - Foxes n° 13 - Fiberglass DT - XL - 1 - Blue</t>
  </si>
  <si>
    <t>3760231399911</t>
  </si>
  <si>
    <t>VEXDUFOX13GRE</t>
  </si>
  <si>
    <t>EXPRESSION - The Foxes - Foxes n° 13 - Fiberglass DT - XL - 1 - Green</t>
  </si>
  <si>
    <t>3760231399928</t>
  </si>
  <si>
    <t>VEXDUFOX13MIN</t>
  </si>
  <si>
    <t>EXPRESSION - The Foxes - Foxes n° 13 - Fiberglass DT - XL - 1 - Mint</t>
  </si>
  <si>
    <t>3760231419541</t>
  </si>
  <si>
    <t>VEXDUFOX13RED</t>
  </si>
  <si>
    <t>EXPRESSION - The Foxes - Foxes n° 13 - Fiberglass DT - XL - 1 - Red</t>
  </si>
  <si>
    <t>3760231399935</t>
  </si>
  <si>
    <t>VEXDUFOX13VIO</t>
  </si>
  <si>
    <t>EXPRESSION - The Foxes - Foxes n° 13 - Fiberglass DT - XL - 1 - Violet</t>
  </si>
  <si>
    <t>3760231399942</t>
  </si>
  <si>
    <t>VEXDUFOX13WHI</t>
  </si>
  <si>
    <t>EXPRESSION - The Foxes - Foxes n° 13 - Fiberglass DT - XL - 1 - White</t>
  </si>
  <si>
    <t>3760231399959</t>
  </si>
  <si>
    <t>VEXDUFOX13YEL</t>
  </si>
  <si>
    <t>EXPRESSION - The Foxes - Foxes n° 13 - Fiberglass DT - XL - 1 - Yellow</t>
  </si>
  <si>
    <t>3760231399966</t>
  </si>
  <si>
    <t>VEXDUFOX14BLK</t>
  </si>
  <si>
    <t>EXPRESSION - The Foxes - Foxes n° 14 - Fiberglass DT - L - 1 - Black</t>
  </si>
  <si>
    <t>3760231399973</t>
  </si>
  <si>
    <t>VEXDUFOX14BLU</t>
  </si>
  <si>
    <t>EXPRESSION - The Foxes - Foxes n° 14 - Fiberglass DT - L - 1 - Blue</t>
  </si>
  <si>
    <t>3760231399980</t>
  </si>
  <si>
    <t>VEXDUFOX14GRE</t>
  </si>
  <si>
    <t>EXPRESSION - The Foxes - Foxes n° 14 - Fiberglass DT - L - 1 - Green</t>
  </si>
  <si>
    <t>3760231399997</t>
  </si>
  <si>
    <t>VEXDUFOX14MIN</t>
  </si>
  <si>
    <t>EXPRESSION - The Foxes - Foxes n° 14 - Fiberglass DT - L - 1 - Mint</t>
  </si>
  <si>
    <t>3760231419558</t>
  </si>
  <si>
    <t>VEXDUFOX14RED</t>
  </si>
  <si>
    <t>EXPRESSION - The Foxes - Foxes n° 14 - Fiberglass DT - L - 1 - Red</t>
  </si>
  <si>
    <t>3760231400006</t>
  </si>
  <si>
    <t>VEXDUFOX14VIO</t>
  </si>
  <si>
    <t>EXPRESSION - The Foxes - Foxes n° 14 - Fiberglass DT - L - 1 - Violet</t>
  </si>
  <si>
    <t>3760231400013</t>
  </si>
  <si>
    <t>VEXDUFOX14WHI</t>
  </si>
  <si>
    <t>EXPRESSION - The Foxes - Foxes n° 14 - Fiberglass DT - L - 1 - White</t>
  </si>
  <si>
    <t>3760231400020</t>
  </si>
  <si>
    <t>VEXDUFOX14YEL</t>
  </si>
  <si>
    <t>EXPRESSION - The Foxes - Foxes n° 14 - Fiberglass DT - L - 1 - Yellow</t>
  </si>
  <si>
    <t>3760231400037</t>
  </si>
  <si>
    <t>VEXDUFOX15BLK</t>
  </si>
  <si>
    <t>EXPRESSION - The Foxes - Foxes n° 15 - Fiberglass DT - L - 1 - Black</t>
  </si>
  <si>
    <t>3760231400044</t>
  </si>
  <si>
    <t>VEXDUFOX15BLU</t>
  </si>
  <si>
    <t>EXPRESSION - The Foxes - Foxes n° 15 - Fiberglass DT - L - 1 - Blue</t>
  </si>
  <si>
    <t>3760231400051</t>
  </si>
  <si>
    <t>VEXDUFOX15GRE</t>
  </si>
  <si>
    <t>EXPRESSION - The Foxes - Foxes n° 15 - Fiberglass DT - L - 1 - Green</t>
  </si>
  <si>
    <t>3760231400068</t>
  </si>
  <si>
    <t>VEXDUFOX15MIN</t>
  </si>
  <si>
    <t>EXPRESSION - The Foxes - Foxes n° 15 - Fiberglass DT - L - 1 - Mint</t>
  </si>
  <si>
    <t>3760231419565</t>
  </si>
  <si>
    <t>VEXDUFOX15RED</t>
  </si>
  <si>
    <t>EXPRESSION - The Foxes - Foxes n° 15 - Fiberglass DT - L - 1 - Red</t>
  </si>
  <si>
    <t>3760231400075</t>
  </si>
  <si>
    <t>VEXDUFOX15VIO</t>
  </si>
  <si>
    <t>EXPRESSION - The Foxes - Foxes n° 15 - Fiberglass DT - L - 1 - Violet</t>
  </si>
  <si>
    <t>3760231400082</t>
  </si>
  <si>
    <t>VEXDUFOX15WHI</t>
  </si>
  <si>
    <t>EXPRESSION - The Foxes - Foxes n° 15 - Fiberglass DT - L - 1 - White</t>
  </si>
  <si>
    <t>3760231400099</t>
  </si>
  <si>
    <t>VEXDUFOX15YEL</t>
  </si>
  <si>
    <t>EXPRESSION - The Foxes - Foxes n° 15 - Fiberglass DT - L - 1 - Yellow</t>
  </si>
  <si>
    <t>3760231400105</t>
  </si>
  <si>
    <t>VEXDUFOX16BLK</t>
  </si>
  <si>
    <t>EXPRESSION - The Foxes - Foxes n° 16 - Fiberglass DT - L - 1 - Black</t>
  </si>
  <si>
    <t>3760231401843</t>
  </si>
  <si>
    <t>VEXDUFOX16BLU</t>
  </si>
  <si>
    <t>EXPRESSION - The Foxes - Foxes n° 16 - Fiberglass DT - L - 1 - Blue</t>
  </si>
  <si>
    <t>3760231401850</t>
  </si>
  <si>
    <t>VEXDUFOX16GRE</t>
  </si>
  <si>
    <t>EXPRESSION - The Foxes - Foxes n° 16 - Fiberglass DT - L - 1 - Green</t>
  </si>
  <si>
    <t>3760231401867</t>
  </si>
  <si>
    <t>VEXDUFOX16GRY</t>
  </si>
  <si>
    <t>EXPRESSION - The Foxes - Foxes n° 16 - Fiberglass DT - L - 1 - Grey</t>
  </si>
  <si>
    <t>3760231401911</t>
  </si>
  <si>
    <t>VEXDUFOX16MIN</t>
  </si>
  <si>
    <t>EXPRESSION - The Foxes - Foxes n° 16 - Fiberglass DT - L - 1 - Mint</t>
  </si>
  <si>
    <t>3760231419572</t>
  </si>
  <si>
    <t>VEXDUFOX16RED</t>
  </si>
  <si>
    <t>EXPRESSION - The Foxes - Foxes n° 16 - Fiberglass DT - L - 1 - Red</t>
  </si>
  <si>
    <t>3760231401874</t>
  </si>
  <si>
    <t>VEXDUFOX16VIO</t>
  </si>
  <si>
    <t>EXPRESSION - The Foxes - Foxes n° 16 - Fiberglass DT - L - 1 - Violet</t>
  </si>
  <si>
    <t>3760231401881</t>
  </si>
  <si>
    <t>VEXDUFOX16WHI</t>
  </si>
  <si>
    <t>EXPRESSION - The Foxes - Foxes n° 16 - Fiberglass DT - L - 1 - White</t>
  </si>
  <si>
    <t>3760231401898</t>
  </si>
  <si>
    <t>VEXDUFOX16YEL</t>
  </si>
  <si>
    <t>EXPRESSION - The Foxes - Foxes n° 16 - Fiberglass DT - L - 1 - Yellow</t>
  </si>
  <si>
    <t>3760231401904</t>
  </si>
  <si>
    <t>VEXDUFOX17BLK</t>
  </si>
  <si>
    <t>EXPRESSION - The Foxes - Foxes n° 17 - Fiberglass DT - L - 1 - Black</t>
  </si>
  <si>
    <t>3760231401928</t>
  </si>
  <si>
    <t>VEXDUFOX17BLU</t>
  </si>
  <si>
    <t>EXPRESSION - The Foxes - Foxes n° 17 - Fiberglass DT - L - 1 - Blue</t>
  </si>
  <si>
    <t>3760231401935</t>
  </si>
  <si>
    <t>VEXDUFOX17GRE</t>
  </si>
  <si>
    <t>EXPRESSION - The Foxes - Foxes n° 17 - Fiberglass DT - L - 1 - Green</t>
  </si>
  <si>
    <t>3760231401942</t>
  </si>
  <si>
    <t>VEXDUFOX17GRY</t>
  </si>
  <si>
    <t>EXPRESSION - The Foxes - Foxes n° 17 - Fiberglass DT - L - 1 - Grey</t>
  </si>
  <si>
    <t>3760231401997</t>
  </si>
  <si>
    <t>VEXDUFOX17MIN</t>
  </si>
  <si>
    <t>EXPRESSION - The Foxes - Foxes n° 17 - Fiberglass DT - L - 1 - Mint</t>
  </si>
  <si>
    <t>3760231419589</t>
  </si>
  <si>
    <t>VEXDUFOX17RED</t>
  </si>
  <si>
    <t>EXPRESSION - The Foxes - Foxes n° 17 - Fiberglass DT - L - 1 - Red</t>
  </si>
  <si>
    <t>3760231401959</t>
  </si>
  <si>
    <t>VEXDUFOX17VIO</t>
  </si>
  <si>
    <t>EXPRESSION - The Foxes - Foxes n° 17 - Fiberglass DT - L - 1 - Violet</t>
  </si>
  <si>
    <t>3760231401966</t>
  </si>
  <si>
    <t>VEXDUFOX17WHI</t>
  </si>
  <si>
    <t>EXPRESSION - The Foxes - Foxes n° 17 - Fiberglass DT - L - 1 - White</t>
  </si>
  <si>
    <t>3760231401973</t>
  </si>
  <si>
    <t>VEXDUFOX17YEL</t>
  </si>
  <si>
    <t>EXPRESSION - The Foxes - Foxes n° 17 - Fiberglass DT - L - 1 - Yellow</t>
  </si>
  <si>
    <t>3760231401980</t>
  </si>
  <si>
    <t>VEXDUFOX18BLK</t>
  </si>
  <si>
    <t>EXPRESSION - The Foxes - Foxes n° 18 - Fiberglass DT - L - 1 - Black</t>
  </si>
  <si>
    <t>3760231402000</t>
  </si>
  <si>
    <t>VEXDUFOX18BLU</t>
  </si>
  <si>
    <t>EXPRESSION - The Foxes - Foxes n° 18 - Fiberglass DT - L - 1 - Blue</t>
  </si>
  <si>
    <t>3760231402017</t>
  </si>
  <si>
    <t>VEXDUFOX18GRE</t>
  </si>
  <si>
    <t>EXPRESSION - The Foxes - Foxes n° 18 - Fiberglass DT - L - 1 - Green</t>
  </si>
  <si>
    <t>3760231402024</t>
  </si>
  <si>
    <t>VEXDUFOX18GRY</t>
  </si>
  <si>
    <t>EXPRESSION - The Foxes - Foxes n° 18 - Fiberglass DT - L - 1 - Grey</t>
  </si>
  <si>
    <t>3760231402079</t>
  </si>
  <si>
    <t>VEXDUFOX18MIN</t>
  </si>
  <si>
    <t>EXPRESSION - The Foxes - Foxes n° 18 - Fiberglass DT - L - 1 - Mint</t>
  </si>
  <si>
    <t>3760231419596</t>
  </si>
  <si>
    <t>VEXDUFOX18RED</t>
  </si>
  <si>
    <t>EXPRESSION - The Foxes - Foxes n° 18 - Fiberglass DT - L - 1 - Red</t>
  </si>
  <si>
    <t>3760231402031</t>
  </si>
  <si>
    <t>VEXDUFOX18VIO</t>
  </si>
  <si>
    <t>EXPRESSION - The Foxes - Foxes n° 18 - Fiberglass DT - L - 1 - Violet</t>
  </si>
  <si>
    <t>3760231402048</t>
  </si>
  <si>
    <t>VEXDUFOX18WHI</t>
  </si>
  <si>
    <t>EXPRESSION - The Foxes - Foxes n° 18 - Fiberglass DT - L - 1 - White</t>
  </si>
  <si>
    <t>3760231402055</t>
  </si>
  <si>
    <t>VEXDUFOX18YEL</t>
  </si>
  <si>
    <t>EXPRESSION - The Foxes - Foxes n° 18 - Fiberglass DT - L - 1 - Yellow</t>
  </si>
  <si>
    <t>3760231402062</t>
  </si>
  <si>
    <t>VEXDUFOX19BLK</t>
  </si>
  <si>
    <t>EXPRESSION - The Foxes - Foxes n° 19 - Fiberglass DT - M - 1 - Black</t>
  </si>
  <si>
    <t>3760231402086</t>
  </si>
  <si>
    <t>VEXDUFOX19BLU</t>
  </si>
  <si>
    <t>EXPRESSION - The Foxes - Foxes n° 19 - Fiberglass DT - M - 1 - Blue</t>
  </si>
  <si>
    <t>3760231402093</t>
  </si>
  <si>
    <t>VEXDUFOX19GRE</t>
  </si>
  <si>
    <t>EXPRESSION - The Foxes - Foxes n° 19 - Fiberglass DT - M - 1 - Green</t>
  </si>
  <si>
    <t>3760231402109</t>
  </si>
  <si>
    <t>VEXDUFOX19GRY</t>
  </si>
  <si>
    <t>EXPRESSION - The Foxes - Foxes n° 19 - Fiberglass DT - M - 1 - Grey</t>
  </si>
  <si>
    <t>3760231402154</t>
  </si>
  <si>
    <t>VEXDUFOX19MIN</t>
  </si>
  <si>
    <t>EXPRESSION - The Foxes - Foxes n° 19 - Fiberglass DT - M - 1 - Mint</t>
  </si>
  <si>
    <t>3760231419602</t>
  </si>
  <si>
    <t>VEXDUFOX19RED</t>
  </si>
  <si>
    <t>EXPRESSION - The Foxes - Foxes n° 19 - Fiberglass DT - M - 1 - Red</t>
  </si>
  <si>
    <t>3760231402116</t>
  </si>
  <si>
    <t>VEXDUFOX19VIO</t>
  </si>
  <si>
    <t>EXPRESSION - The Foxes - Foxes n° 19 - Fiberglass DT - M - 1 - Violet</t>
  </si>
  <si>
    <t>3760231402123</t>
  </si>
  <si>
    <t>VEXDUFOX19WHI</t>
  </si>
  <si>
    <t>EXPRESSION - The Foxes - Foxes n° 19 - Fiberglass DT - M - 1 - White</t>
  </si>
  <si>
    <t>3760231402130</t>
  </si>
  <si>
    <t>VEXDUFOX19YEL</t>
  </si>
  <si>
    <t>EXPRESSION - The Foxes - Foxes n° 19 - Fiberglass DT - M - 1 - Yellow</t>
  </si>
  <si>
    <t>3760231402147</t>
  </si>
  <si>
    <t>VEXDUFOX20BLK</t>
  </si>
  <si>
    <t>EXPRESSION - The Foxes - Foxes n° 20 - Fiberglass DT - M - 1 - Black</t>
  </si>
  <si>
    <t>3760231402161</t>
  </si>
  <si>
    <t>VEXDUFOX20BLU</t>
  </si>
  <si>
    <t>EXPRESSION - The Foxes - Foxes n° 20 - Fiberglass DT - M - 1 - Blue</t>
  </si>
  <si>
    <t>3760231402178</t>
  </si>
  <si>
    <t>VEXDUFOX20GRE</t>
  </si>
  <si>
    <t>EXPRESSION - The Foxes - Foxes n° 20 - Fiberglass DT - M - 1 - Green</t>
  </si>
  <si>
    <t>3760231402185</t>
  </si>
  <si>
    <t>VEXDUFOX20GRY</t>
  </si>
  <si>
    <t>EXPRESSION - The Foxes - Foxes n° 20 - Fiberglass DT - M - 1 - Grey</t>
  </si>
  <si>
    <t>3760231402239</t>
  </si>
  <si>
    <t>VEXDUFOX20MIN</t>
  </si>
  <si>
    <t>EXPRESSION - The Foxes - Foxes n° 20 - Fiberglass DT - M - 1 - Mint</t>
  </si>
  <si>
    <t>3760231419619</t>
  </si>
  <si>
    <t>VEXDUFOX20RED</t>
  </si>
  <si>
    <t>EXPRESSION - The Foxes - Foxes n° 20 - Fiberglass DT - M - 1 - Red</t>
  </si>
  <si>
    <t>3760231402192</t>
  </si>
  <si>
    <t>VEXDUFOX20VIO</t>
  </si>
  <si>
    <t>EXPRESSION - The Foxes - Foxes n° 20 - Fiberglass DT - M - 1 - Violet</t>
  </si>
  <si>
    <t>3760231402208</t>
  </si>
  <si>
    <t>VEXDUFOX20WHI</t>
  </si>
  <si>
    <t>EXPRESSION - The Foxes - Foxes n° 20 - Fiberglass DT - M - 1 - White</t>
  </si>
  <si>
    <t>3760231402215</t>
  </si>
  <si>
    <t>VEXDUFOX20YEL</t>
  </si>
  <si>
    <t>EXPRESSION - The Foxes - Foxes n° 20 - Fiberglass DT - M - 1 - Yellow</t>
  </si>
  <si>
    <t>3760231402222</t>
  </si>
  <si>
    <t>VEXDUFOX21BLK</t>
  </si>
  <si>
    <t>EXPRESSION - The Foxes - Foxes n° 21 - Fiberglass DT - M - 1 - Black</t>
  </si>
  <si>
    <t>3760231402246</t>
  </si>
  <si>
    <t>VEXDUFOX21BLU</t>
  </si>
  <si>
    <t>EXPRESSION - The Foxes - Foxes n° 21 - Fiberglass DT - M - 1 - Blue</t>
  </si>
  <si>
    <t>3760231402253</t>
  </si>
  <si>
    <t>VEXDUFOX21GRE</t>
  </si>
  <si>
    <t>EXPRESSION - The Foxes - Foxes n° 21 - Fiberglass DT - M - 1 - Green</t>
  </si>
  <si>
    <t>3760231402260</t>
  </si>
  <si>
    <t>VEXDUFOX21GRY</t>
  </si>
  <si>
    <t>EXPRESSION - The Foxes - Foxes n° 21 - Fiberglass DT - M - 1 - Grey</t>
  </si>
  <si>
    <t>3760231402314</t>
  </si>
  <si>
    <t>VEXDUFOX21MIN</t>
  </si>
  <si>
    <t>EXPRESSION - The Foxes - Foxes n° 21 - Fiberglass DT - M - 1 - Mint</t>
  </si>
  <si>
    <t>3760231419626</t>
  </si>
  <si>
    <t>VEXDUFOX21RED</t>
  </si>
  <si>
    <t>EXPRESSION - The Foxes - Foxes n° 21 - Fiberglass DT - M - 1 - Red</t>
  </si>
  <si>
    <t>3760231402277</t>
  </si>
  <si>
    <t>VEXDUFOX21VIO</t>
  </si>
  <si>
    <t>EXPRESSION - The Foxes - Foxes n° 21 - Fiberglass DT - M - 1 - Violet</t>
  </si>
  <si>
    <t>3760231402284</t>
  </si>
  <si>
    <t>VEXDUFOX21WHI</t>
  </si>
  <si>
    <t>EXPRESSION - The Foxes - Foxes n° 21 - Fiberglass DT - M - 1 - White</t>
  </si>
  <si>
    <t>3760231402291</t>
  </si>
  <si>
    <t>VEXDUFOX21YEL</t>
  </si>
  <si>
    <t>EXPRESSION - The Foxes - Foxes n° 21 - Fiberglass DT - M - 1 - Yellow</t>
  </si>
  <si>
    <t>3760231402307</t>
  </si>
  <si>
    <t>VEXDUFOX22BLK</t>
  </si>
  <si>
    <t>EXPRESSION - The Foxes - Foxes n° 22 - Fiberglass DT - M - 1 - Black</t>
  </si>
  <si>
    <t>3760231420776</t>
  </si>
  <si>
    <t>VEXDUFOX22BLU</t>
  </si>
  <si>
    <t>EXPRESSION - The Foxes - Foxes n° 22 - Fiberglass DT - M - 1 - Blue</t>
  </si>
  <si>
    <t>3760231420783</t>
  </si>
  <si>
    <t>VEXDUFOX22FLG</t>
  </si>
  <si>
    <t>EXPRESSION - The Foxes - Foxes n° 22 - Fiberglass DT - M - 1 - Fluo Green</t>
  </si>
  <si>
    <t>3760231420790</t>
  </si>
  <si>
    <t>VEXDUFOX22FLO</t>
  </si>
  <si>
    <t>EXPRESSION - The Foxes - Foxes n° 22 - Fiberglass DT - M - 1 - Fluo Orange</t>
  </si>
  <si>
    <t>3760231420806</t>
  </si>
  <si>
    <t>VEXDUFOX22FLP</t>
  </si>
  <si>
    <t>EXPRESSION - The Foxes - Foxes n° 22 - Fiberglass DT - M - 1 - Fluo Pink</t>
  </si>
  <si>
    <t>3760231420813</t>
  </si>
  <si>
    <t>VEXDUFOX22GRE</t>
  </si>
  <si>
    <t>EXPRESSION - The Foxes - Foxes n° 22 - Fiberglass DT - M - 1 - Green</t>
  </si>
  <si>
    <t>3760231420820</t>
  </si>
  <si>
    <t>VEXDUFOX22MIN</t>
  </si>
  <si>
    <t>EXPRESSION - The Foxes - Foxes n° 22 - Fiberglass DT - M - 1 - Mint</t>
  </si>
  <si>
    <t>3760231420837</t>
  </si>
  <si>
    <t>VEXDUFOX22RED</t>
  </si>
  <si>
    <t>EXPRESSION - The Foxes - Foxes n° 22 - Fiberglass DT - M - 1 - Red</t>
  </si>
  <si>
    <t>3760231420844</t>
  </si>
  <si>
    <t>VEXDUFOX22VIO</t>
  </si>
  <si>
    <t>EXPRESSION - The Foxes - Foxes n° 22 - Fiberglass DT - M - 1 - Violet</t>
  </si>
  <si>
    <t>3760231420851</t>
  </si>
  <si>
    <t>VEXDUFOX22WHI</t>
  </si>
  <si>
    <t>EXPRESSION - The Foxes - Foxes n° 22 - Fiberglass DT - M - 1 - White</t>
  </si>
  <si>
    <t>3760231420868</t>
  </si>
  <si>
    <t>VEXDUFOX22YEL</t>
  </si>
  <si>
    <t>EXPRESSION - The Foxes - Foxes n° 22 - Fiberglass DT - M - 1 - Yellow</t>
  </si>
  <si>
    <t>3760231420875</t>
  </si>
  <si>
    <t>VEXDUFOX23BLK</t>
  </si>
  <si>
    <t>EXPRESSION - The Foxes - Foxes n° 23 - Fiberglass DT - M - 1 - Black</t>
  </si>
  <si>
    <t>3760231420882</t>
  </si>
  <si>
    <t>VEXDUFOX23BLU</t>
  </si>
  <si>
    <t>EXPRESSION - The Foxes - Foxes n° 23 - Fiberglass DT - M - 1 - Blue</t>
  </si>
  <si>
    <t>3760231420899</t>
  </si>
  <si>
    <t>VEXDUFOX23FLG</t>
  </si>
  <si>
    <t>EXPRESSION - The Foxes - Foxes n° 23 - Fiberglass DT - M - 1 - Fluo Green</t>
  </si>
  <si>
    <t>3760231420905</t>
  </si>
  <si>
    <t>VEXDUFOX23FLO</t>
  </si>
  <si>
    <t>EXPRESSION - The Foxes - Foxes n° 23 - Fiberglass DT - M - 1 - Fluo Orange</t>
  </si>
  <si>
    <t>3760231420912</t>
  </si>
  <si>
    <t>VEXDUFOX23FLP</t>
  </si>
  <si>
    <t>EXPRESSION - The Foxes - Foxes n° 23 - Fiberglass DT - M - 1 - Fluo Pink</t>
  </si>
  <si>
    <t>3760231420929</t>
  </si>
  <si>
    <t>VEXDUFOX23GRE</t>
  </si>
  <si>
    <t>EXPRESSION - The Foxes - Foxes n° 23 - Fiberglass DT - M - 1 - Green</t>
  </si>
  <si>
    <t>3760231420936</t>
  </si>
  <si>
    <t>VEXDUFOX23MIN</t>
  </si>
  <si>
    <t>EXPRESSION - The Foxes - Foxes n° 23 - Fiberglass DT - M - 1 - Mint</t>
  </si>
  <si>
    <t>3760231420943</t>
  </si>
  <si>
    <t>VEXDUFOX23RED</t>
  </si>
  <si>
    <t>EXPRESSION - The Foxes - Foxes n° 23 - Fiberglass DT - M - 1 - Red</t>
  </si>
  <si>
    <t>3760231420950</t>
  </si>
  <si>
    <t>VEXDUFOX23VIO</t>
  </si>
  <si>
    <t>EXPRESSION - The Foxes - Foxes n° 23 - Fiberglass DT - M - 1 - Violet</t>
  </si>
  <si>
    <t>3760231420967</t>
  </si>
  <si>
    <t>VEXDUFOX23WHI</t>
  </si>
  <si>
    <t>EXPRESSION - The Foxes - Foxes n° 23 - Fiberglass DT - M - 1 - White</t>
  </si>
  <si>
    <t>3760231420974</t>
  </si>
  <si>
    <t>VEXDUFOX23YEL</t>
  </si>
  <si>
    <t>EXPRESSION - The Foxes - Foxes n° 23 - Fiberglass DT - M - 1 - Yellow</t>
  </si>
  <si>
    <t>3760231420981</t>
  </si>
  <si>
    <t>VEXDUFOX24BLK</t>
  </si>
  <si>
    <t>EXPRESSION - The Foxes - Foxes n° 24 - Fiberglass DT - M - 1 - Black</t>
  </si>
  <si>
    <t>3760231420998</t>
  </si>
  <si>
    <t>VEXDUFOX24BLU</t>
  </si>
  <si>
    <t>EXPRESSION - The Foxes - Foxes n° 24 - Fiberglass DT - M - 1 - Blue</t>
  </si>
  <si>
    <t>3760231421001</t>
  </si>
  <si>
    <t>VEXDUFOX24FLG</t>
  </si>
  <si>
    <t>EXPRESSION - The Foxes - Foxes n° 24 - Fiberglass DT - M - 1 - Fluo Green</t>
  </si>
  <si>
    <t>3760231421018</t>
  </si>
  <si>
    <t>VEXDUFOX24FLO</t>
  </si>
  <si>
    <t>EXPRESSION - The Foxes - Foxes n° 24 - Fiberglass DT - M - 1 - Fluo Orange</t>
  </si>
  <si>
    <t>3760231421025</t>
  </si>
  <si>
    <t>VEXDUFOX24FLP</t>
  </si>
  <si>
    <t>EXPRESSION - The Foxes - Foxes n° 24 - Fiberglass DT - M - 1 - Fluo Pink</t>
  </si>
  <si>
    <t>3760231421032</t>
  </si>
  <si>
    <t>VEXDUFOX24GRE</t>
  </si>
  <si>
    <t>EXPRESSION - The Foxes - Foxes n° 24 - Fiberglass DT - M - 1 - Green</t>
  </si>
  <si>
    <t>3760231421049</t>
  </si>
  <si>
    <t>VEXDUFOX24MIN</t>
  </si>
  <si>
    <t>EXPRESSION - The Foxes - Foxes n° 24 - Fiberglass DT - M - 1 - Mint</t>
  </si>
  <si>
    <t>3760231421056</t>
  </si>
  <si>
    <t>VEXDUFOX24RED</t>
  </si>
  <si>
    <t>EXPRESSION - The Foxes - Foxes n° 24 - Fiberglass DT - M - 1 - Red</t>
  </si>
  <si>
    <t>3760231421063</t>
  </si>
  <si>
    <t>VEXDUFOX24VIO</t>
  </si>
  <si>
    <t>EXPRESSION - The Foxes - Foxes n° 24 - Fiberglass DT - M - 1 - Violet</t>
  </si>
  <si>
    <t>3760231421070</t>
  </si>
  <si>
    <t>VEXDUFOX24WHI</t>
  </si>
  <si>
    <t>EXPRESSION - The Foxes - Foxes n° 24 - Fiberglass DT - M - 1 - White</t>
  </si>
  <si>
    <t>3760231421087</t>
  </si>
  <si>
    <t>VEXDUFOX24YEL</t>
  </si>
  <si>
    <t>EXPRESSION - The Foxes - Foxes n° 24 - Fiberglass DT - M - 1 - Yellow</t>
  </si>
  <si>
    <t>3760231421094</t>
  </si>
  <si>
    <t>VEXDUFOX25BLK</t>
  </si>
  <si>
    <t>EXPRESSION - The Foxes - Foxes n° 25 - Fiberglass DT - M - 1 - Black</t>
  </si>
  <si>
    <t>3760231421100</t>
  </si>
  <si>
    <t>VEXDUFOX25BLU</t>
  </si>
  <si>
    <t>EXPRESSION - The Foxes - Foxes n° 25 - Fiberglass DT - M - 1 - Blue</t>
  </si>
  <si>
    <t>3760231421117</t>
  </si>
  <si>
    <t>VEXDUFOX25FLG</t>
  </si>
  <si>
    <t>EXPRESSION - The Foxes - Foxes n° 25 - Fiberglass DT - M - 1 - Fluo Green</t>
  </si>
  <si>
    <t>3760231421124</t>
  </si>
  <si>
    <t>VEXDUFOX25FLO</t>
  </si>
  <si>
    <t>EXPRESSION - The Foxes - Foxes n° 25 - Fiberglass DT - M - 1 - Fluo Orange</t>
  </si>
  <si>
    <t>3760231421131</t>
  </si>
  <si>
    <t>VEXDUFOX25FLP</t>
  </si>
  <si>
    <t>EXPRESSION - The Foxes - Foxes n° 25 - Fiberglass DT - M - 1 - Fluo Pink</t>
  </si>
  <si>
    <t>3760231421148</t>
  </si>
  <si>
    <t>VEXDUFOX25GRE</t>
  </si>
  <si>
    <t>EXPRESSION - The Foxes - Foxes n° 25 - Fiberglass DT - M - 1 - Green</t>
  </si>
  <si>
    <t>3760231421155</t>
  </si>
  <si>
    <t>VEXDUFOX25MIN</t>
  </si>
  <si>
    <t>EXPRESSION - The Foxes - Foxes n° 25 - Fiberglass DT - M - 1 - Mint</t>
  </si>
  <si>
    <t>3760231421162</t>
  </si>
  <si>
    <t>VEXDUFOX25RED</t>
  </si>
  <si>
    <t>EXPRESSION - The Foxes - Foxes n° 25 - Fiberglass DT - M - 1 - Red</t>
  </si>
  <si>
    <t>3760231421179</t>
  </si>
  <si>
    <t>VEXDUFOX25VIO</t>
  </si>
  <si>
    <t>EXPRESSION - The Foxes - Foxes n° 25 - Fiberglass DT - M - 1 - Violet</t>
  </si>
  <si>
    <t>3760231421186</t>
  </si>
  <si>
    <t>VEXDUFOX25WHI</t>
  </si>
  <si>
    <t>EXPRESSION - The Foxes - Foxes n° 25 - Fiberglass DT - M - 1 - White</t>
  </si>
  <si>
    <t>3760231421193</t>
  </si>
  <si>
    <t>VEXDUFOX25YEL</t>
  </si>
  <si>
    <t>EXPRESSION - The Foxes - Foxes n° 25 - Fiberglass DT - M - 1 - Yellow</t>
  </si>
  <si>
    <t>3760231421209</t>
  </si>
  <si>
    <t>VEXDUFOX26BLK</t>
  </si>
  <si>
    <t>EXPRESSION - The Foxes - Foxes n° 26 - Fiberglass DT - L - 1 - Black</t>
  </si>
  <si>
    <t>3760231421216</t>
  </si>
  <si>
    <t>VEXDUFOX26BLU</t>
  </si>
  <si>
    <t>EXPRESSION - The Foxes - Foxes n° 26 - Fiberglass DT - L - 1 - Blue</t>
  </si>
  <si>
    <t>3760231421223</t>
  </si>
  <si>
    <t>VEXDUFOX26FLG</t>
  </si>
  <si>
    <t>EXPRESSION - The Foxes - Foxes n° 26 - Fiberglass DT - L - 1 - Fluo Green</t>
  </si>
  <si>
    <t>3760231421230</t>
  </si>
  <si>
    <t>VEXDUFOX26FLO</t>
  </si>
  <si>
    <t>EXPRESSION - The Foxes - Foxes n° 26 - Fiberglass DT - L - 1 - Fluo Orange</t>
  </si>
  <si>
    <t>3760231421247</t>
  </si>
  <si>
    <t>VEXDUFOX26FLP</t>
  </si>
  <si>
    <t>EXPRESSION - The Foxes - Foxes n° 26 - Fiberglass DT - L - 1 - Fluo Pink</t>
  </si>
  <si>
    <t>3760231421254</t>
  </si>
  <si>
    <t>VEXDUFOX26GRE</t>
  </si>
  <si>
    <t>EXPRESSION - The Foxes - Foxes n° 26 - Fiberglass DT - L - 1 - Green</t>
  </si>
  <si>
    <t>3760231421261</t>
  </si>
  <si>
    <t>VEXDUFOX26MIN</t>
  </si>
  <si>
    <t>EXPRESSION - The Foxes - Foxes n° 26 - Fiberglass DT - L - 1 - Mint</t>
  </si>
  <si>
    <t>3760231421278</t>
  </si>
  <si>
    <t>VEXDUFOX26RED</t>
  </si>
  <si>
    <t>EXPRESSION - The Foxes - Foxes n° 26 - Fiberglass DT - L - 1 - Red</t>
  </si>
  <si>
    <t>3760231421285</t>
  </si>
  <si>
    <t>VEXDUFOX26VIO</t>
  </si>
  <si>
    <t>EXPRESSION - The Foxes - Foxes n° 26 - Fiberglass DT - L - 1 - Violet</t>
  </si>
  <si>
    <t>3760231421292</t>
  </si>
  <si>
    <t>VEXDUFOX26WHI</t>
  </si>
  <si>
    <t>EXPRESSION - The Foxes - Foxes n° 26 - Fiberglass DT - L - 1 - White</t>
  </si>
  <si>
    <t>3760231421308</t>
  </si>
  <si>
    <t>VEXDUFOX26YEL</t>
  </si>
  <si>
    <t>EXPRESSION - The Foxes - Foxes n° 26 - Fiberglass DT - L - 1 - Yellow</t>
  </si>
  <si>
    <t>3760231421315</t>
  </si>
  <si>
    <t>VEXDUFOX27BLK</t>
  </si>
  <si>
    <t>EXPRESSION - The Foxes - Foxes n° 27 - Fiberglass DT - L - 1 - Black</t>
  </si>
  <si>
    <t>3760231421322</t>
  </si>
  <si>
    <t>VEXDUFOX27BLU</t>
  </si>
  <si>
    <t>EXPRESSION - The Foxes - Foxes n° 27 - Fiberglass DT - L - 1 - Blue</t>
  </si>
  <si>
    <t>3760231421339</t>
  </si>
  <si>
    <t>VEXDUFOX27FLG</t>
  </si>
  <si>
    <t>EXPRESSION - The Foxes - Foxes n° 27 - Fiberglass DT - L - 1 - Fluo Green</t>
  </si>
  <si>
    <t>3760231421346</t>
  </si>
  <si>
    <t>VEXDUFOX27FLO</t>
  </si>
  <si>
    <t>EXPRESSION - The Foxes - Foxes n° 27 - Fiberglass DT - L - 1 - Fluo Orange</t>
  </si>
  <si>
    <t>3760231421353</t>
  </si>
  <si>
    <t>VEXDUFOX27FLP</t>
  </si>
  <si>
    <t>EXPRESSION - The Foxes - Foxes n° 27 - Fiberglass DT - L - 1 - Fluo Pink</t>
  </si>
  <si>
    <t>3760231421360</t>
  </si>
  <si>
    <t>VEXDUFOX27GRE</t>
  </si>
  <si>
    <t>EXPRESSION - The Foxes - Foxes n° 27 - Fiberglass DT - L - 1 - Green</t>
  </si>
  <si>
    <t>3760231421377</t>
  </si>
  <si>
    <t>VEXDUFOX27MIN</t>
  </si>
  <si>
    <t>EXPRESSION - The Foxes - Foxes n° 27 - Fiberglass DT - L - 1 - Mint</t>
  </si>
  <si>
    <t>3760231421384</t>
  </si>
  <si>
    <t>VEXDUFOX27RED</t>
  </si>
  <si>
    <t>EXPRESSION - The Foxes - Foxes n° 27 - Fiberglass DT - L - 1 - Red</t>
  </si>
  <si>
    <t>3760231421391</t>
  </si>
  <si>
    <t>VEXDUFOX27VIO</t>
  </si>
  <si>
    <t>EXPRESSION - The Foxes - Foxes n° 27 - Fiberglass DT - L - 1 - Violet</t>
  </si>
  <si>
    <t>3760231421407</t>
  </si>
  <si>
    <t>VEXDUFOX27WHI</t>
  </si>
  <si>
    <t>EXPRESSION - The Foxes - Foxes n° 27 - Fiberglass DT - L - 1 - White</t>
  </si>
  <si>
    <t>3760231421414</t>
  </si>
  <si>
    <t>VEXDUFOX27YEL</t>
  </si>
  <si>
    <t>EXPRESSION - The Foxes - Foxes n° 27 - Fiberglass DT - L - 1 - Yellow</t>
  </si>
  <si>
    <t>3760231421421</t>
  </si>
  <si>
    <t>VEXDUFOX28BLK</t>
  </si>
  <si>
    <t>EXPRESSION - The Foxes - Foxes n° 28 - Fiberglass DT - L - 1 - Black</t>
  </si>
  <si>
    <t>3760231421438</t>
  </si>
  <si>
    <t>VEXDUFOX28BLU</t>
  </si>
  <si>
    <t>EXPRESSION - The Foxes - Foxes n° 28 - Fiberglass DT - L - 1 - Blue</t>
  </si>
  <si>
    <t>3760231421445</t>
  </si>
  <si>
    <t>VEXDUFOX28FLG</t>
  </si>
  <si>
    <t>EXPRESSION - The Foxes - Foxes n° 28 - Fiberglass DT - L - 1 - Fluo Green</t>
  </si>
  <si>
    <t>3760231421452</t>
  </si>
  <si>
    <t>VEXDUFOX28FLO</t>
  </si>
  <si>
    <t>EXPRESSION - The Foxes - Foxes n° 28 - Fiberglass DT - L - 1 - Fluo Orange</t>
  </si>
  <si>
    <t>3760231421469</t>
  </si>
  <si>
    <t>VEXDUFOX28FLP</t>
  </si>
  <si>
    <t>EXPRESSION - The Foxes - Foxes n° 28 - Fiberglass DT - L - 1 - Fluo Pink</t>
  </si>
  <si>
    <t>3760231421476</t>
  </si>
  <si>
    <t>VEXDUFOX28GRE</t>
  </si>
  <si>
    <t>EXPRESSION - The Foxes - Foxes n° 28 - Fiberglass DT - L - 1 - Green</t>
  </si>
  <si>
    <t>3760231421483</t>
  </si>
  <si>
    <t>VEXDUFOX28MIN</t>
  </si>
  <si>
    <t>EXPRESSION - The Foxes - Foxes n° 28 - Fiberglass DT - L - 1 - Mint</t>
  </si>
  <si>
    <t>3760231421490</t>
  </si>
  <si>
    <t>VEXDUFOX28RED</t>
  </si>
  <si>
    <t>EXPRESSION - The Foxes - Foxes n° 28 - Fiberglass DT - L - 1 - Red</t>
  </si>
  <si>
    <t>3760231421506</t>
  </si>
  <si>
    <t>VEXDUFOX28VIO</t>
  </si>
  <si>
    <t>EXPRESSION - The Foxes - Foxes n° 28 - Fiberglass DT - L - 1 - Violet</t>
  </si>
  <si>
    <t>3760231421513</t>
  </si>
  <si>
    <t>VEXDUFOX28WHI</t>
  </si>
  <si>
    <t>EXPRESSION - The Foxes - Foxes n° 28 - Fiberglass DT - L - 1 - White</t>
  </si>
  <si>
    <t>3760231421520</t>
  </si>
  <si>
    <t>VEXDUFOX28YEL</t>
  </si>
  <si>
    <t>EXPRESSION - The Foxes - Foxes n° 28 - Fiberglass DT - L - 1 - Yellow</t>
  </si>
  <si>
    <t>3760231421537</t>
  </si>
  <si>
    <t>VEXDUFOX29BLK</t>
  </si>
  <si>
    <t>EXPRESSION - The Foxes - Foxes n° 29 - Fiberglass DT - L - 1 - Black</t>
  </si>
  <si>
    <t>3760231421544</t>
  </si>
  <si>
    <t>VEXDUFOX29BLU</t>
  </si>
  <si>
    <t>EXPRESSION - The Foxes - Foxes n° 29 - Fiberglass DT - L - 1 - Blue</t>
  </si>
  <si>
    <t>3760231421551</t>
  </si>
  <si>
    <t>VEXDUFOX29FLG</t>
  </si>
  <si>
    <t>EXPRESSION - The Foxes - Foxes n° 29 - Fiberglass DT - L - 1 - Fluo Green</t>
  </si>
  <si>
    <t>3760231421568</t>
  </si>
  <si>
    <t>VEXDUFOX29FLO</t>
  </si>
  <si>
    <t>EXPRESSION - The Foxes - Foxes n° 29 - Fiberglass DT - L - 1 - Fluo Orange</t>
  </si>
  <si>
    <t>3760231421575</t>
  </si>
  <si>
    <t>VEXDUFOX29FLP</t>
  </si>
  <si>
    <t>EXPRESSION - The Foxes - Foxes n° 29 - Fiberglass DT - L - 1 - Fluo Pink</t>
  </si>
  <si>
    <t>3760231421582</t>
  </si>
  <si>
    <t>VEXDUFOX29GRE</t>
  </si>
  <si>
    <t>EXPRESSION - The Foxes - Foxes n° 29 - Fiberglass DT - L - 1 - Green</t>
  </si>
  <si>
    <t>3760231421599</t>
  </si>
  <si>
    <t>VEXDUFOX29MIN</t>
  </si>
  <si>
    <t>EXPRESSION - The Foxes - Foxes n° 29 - Fiberglass DT - L - 1 - Mint</t>
  </si>
  <si>
    <t>3760231421605</t>
  </si>
  <si>
    <t>VEXDUFOX29RED</t>
  </si>
  <si>
    <t>EXPRESSION - The Foxes - Foxes n° 29 - Fiberglass DT - L - 1 - Red</t>
  </si>
  <si>
    <t>3760231421612</t>
  </si>
  <si>
    <t>VEXDUFOX29VIO</t>
  </si>
  <si>
    <t>EXPRESSION - The Foxes - Foxes n° 29 - Fiberglass DT - L - 1 - Violet</t>
  </si>
  <si>
    <t>3760231421629</t>
  </si>
  <si>
    <t>VEXDUFOX29WHI</t>
  </si>
  <si>
    <t>EXPRESSION - The Foxes - Foxes n° 29 - Fiberglass DT - L - 1 - White</t>
  </si>
  <si>
    <t>3760231421636</t>
  </si>
  <si>
    <t>VEXDUFOX29YEL</t>
  </si>
  <si>
    <t>EXPRESSION - The Foxes - Foxes n° 29 - Fiberglass DT - L - 1 - Yellow</t>
  </si>
  <si>
    <t>3760231421643</t>
  </si>
  <si>
    <t>VEXDUFOX30BLK</t>
  </si>
  <si>
    <t>EXPRESSION - The Foxes - Foxes n° 30 - Fiberglass DT - L - 1 - Black</t>
  </si>
  <si>
    <t>3760231421650</t>
  </si>
  <si>
    <t>VEXDUFOX30BLU</t>
  </si>
  <si>
    <t>EXPRESSION - The Foxes - Foxes n° 30 - Fiberglass DT - L - 1 - Blue</t>
  </si>
  <si>
    <t>3760231421667</t>
  </si>
  <si>
    <t>VEXDUFOX30FLG</t>
  </si>
  <si>
    <t>EXPRESSION - The Foxes - Foxes n° 30 - Fiberglass DT - L - 1 - Fluo Green</t>
  </si>
  <si>
    <t>3760231421674</t>
  </si>
  <si>
    <t>VEXDUFOX30FLO</t>
  </si>
  <si>
    <t>EXPRESSION - The Foxes - Foxes n° 30 - Fiberglass DT - L - 1 - Fluo Orange</t>
  </si>
  <si>
    <t>3760231421681</t>
  </si>
  <si>
    <t>VEXDUFOX30FLP</t>
  </si>
  <si>
    <t>EXPRESSION - The Foxes - Foxes n° 30 - Fiberglass DT - L - 1 - Fluo Pink</t>
  </si>
  <si>
    <t>3760231421698</t>
  </si>
  <si>
    <t>VEXDUFOX30GRE</t>
  </si>
  <si>
    <t>EXPRESSION - The Foxes - Foxes n° 30 - Fiberglass DT - L - 1 - Green</t>
  </si>
  <si>
    <t>3760231421704</t>
  </si>
  <si>
    <t>VEXDUFOX30MIN</t>
  </si>
  <si>
    <t>EXPRESSION - The Foxes - Foxes n° 30 - Fiberglass DT - L - 1 - Mint</t>
  </si>
  <si>
    <t>3760231421711</t>
  </si>
  <si>
    <t>VEXDUFOX30RED</t>
  </si>
  <si>
    <t>EXPRESSION - The Foxes - Foxes n° 30 - Fiberglass DT - L - 1 - Red</t>
  </si>
  <si>
    <t>3760231421728</t>
  </si>
  <si>
    <t>VEXDUFOX30VIO</t>
  </si>
  <si>
    <t>EXPRESSION - The Foxes - Foxes n° 30 - Fiberglass DT - L - 1 - Violet</t>
  </si>
  <si>
    <t>3760231421735</t>
  </si>
  <si>
    <t>VEXDUFOX30WHI</t>
  </si>
  <si>
    <t>EXPRESSION - The Foxes - Foxes n° 30 - Fiberglass DT - L - 1 - White</t>
  </si>
  <si>
    <t>3760231421742</t>
  </si>
  <si>
    <t>VEXDUFOX30YEL</t>
  </si>
  <si>
    <t>EXPRESSION - The Foxes - Foxes n° 30 - Fiberglass DT - L - 1 - Yellow</t>
  </si>
  <si>
    <t>3760231421759</t>
  </si>
  <si>
    <t>VEXDUFOX01FLO</t>
  </si>
  <si>
    <t>EXPRESSION - The Foxes - Foxes n° 1 - Fiberglass DT - M - 1 - Fluo Orange</t>
  </si>
  <si>
    <t>VEXDUFOX02FLO</t>
  </si>
  <si>
    <t>EXPRESSION - The Foxes - Foxes n° 2 - Fiberglass DT - M - 1 - Fluo Orange</t>
  </si>
  <si>
    <t>VEXDUFOX03FLO</t>
  </si>
  <si>
    <t>EXPRESSION - The Foxes - Foxes n° 3 - Fiberglass DT - L - 1 - Fluo Orange</t>
  </si>
  <si>
    <t>VEXDUFOX04FLO</t>
  </si>
  <si>
    <t>EXPRESSION - The Foxes - Foxes n° 4 - Fiberglass DT - L - 1 - Fluo Orange</t>
  </si>
  <si>
    <t>VEXDUFOX05FLO</t>
  </si>
  <si>
    <t>EXPRESSION - The Foxes - Foxes n° 5 - Fiberglass DT - L - 1 - Fluo Orange</t>
  </si>
  <si>
    <t>VEXDUFOX06FLO</t>
  </si>
  <si>
    <t>EXPRESSION - The Foxes - Foxes n° 6 - Fiberglass DT - L - 1 - Fluo Orange</t>
  </si>
  <si>
    <t>VEXDUFOX07FLO</t>
  </si>
  <si>
    <t>EXPRESSION - The Foxes - Foxes n° 7 - Fiberglass DT - L - 1 - Fluo Orange</t>
  </si>
  <si>
    <t>VEXDUFOX08FLO</t>
  </si>
  <si>
    <t>EXPRESSION - The Foxes - Foxes n° 8 - Fiberglass DT - M - 1 - Fluo Orange</t>
  </si>
  <si>
    <t>VEXDUFOX09FLO</t>
  </si>
  <si>
    <t>EXPRESSION - The Foxes - Foxes n° 9 - Fiberglass DT - M - 1 - Fluo Orange</t>
  </si>
  <si>
    <t>VEXDUFOX10FLO</t>
  </si>
  <si>
    <t>EXPRESSION - The Foxes - Foxes n° 10 - Fiberglass DT - M - 1 - Fluo Orange</t>
  </si>
  <si>
    <t>VEXDUFOX11FLO</t>
  </si>
  <si>
    <t>EXPRESSION - The Foxes - Foxes n° 11 - Fiberglass DT - L - 1 - Fluo Orange</t>
  </si>
  <si>
    <t>VEXDUFOX12FLO</t>
  </si>
  <si>
    <t>EXPRESSION - The Foxes - Foxes n° 12 - Fiberglass DT - L - 1 - Fluo Orange</t>
  </si>
  <si>
    <t>VEXDUFOX13FLO</t>
  </si>
  <si>
    <t>EXPRESSION - The Foxes - Foxes n° 13 - Fiberglass DT - XL - 1 - Fluo Orange</t>
  </si>
  <si>
    <t>VEXDUFOX14FLO</t>
  </si>
  <si>
    <t>EXPRESSION - The Foxes - Foxes n° 14 - Fiberglass DT - L - 1 - Fluo Orange</t>
  </si>
  <si>
    <t>VEXDUFOX15FLO</t>
  </si>
  <si>
    <t>EXPRESSION - The Foxes - Foxes n° 15 - Fiberglass DT - L - 1 - Fluo Orange</t>
  </si>
  <si>
    <t>VEXDUFOX16FLO</t>
  </si>
  <si>
    <t>EXPRESSION - The Foxes - Foxes n° 16 - Fiberglass DT - L - 1 - Fluo Orange</t>
  </si>
  <si>
    <t>VEXDUFOX17FLO</t>
  </si>
  <si>
    <t>EXPRESSION - The Foxes - Foxes n° 17 - Fiberglass DT - L - 1 - Fluo Orange</t>
  </si>
  <si>
    <t>VEXDUFOX18FLO</t>
  </si>
  <si>
    <t>EXPRESSION - The Foxes - Foxes n° 18 - Fiberglass DT - L - 1 - Fluo Orange</t>
  </si>
  <si>
    <t>VEXDUFOX19FLO</t>
  </si>
  <si>
    <t>EXPRESSION - The Foxes - Foxes n° 19 - Fiberglass DT - M - 1 - Fluo Orange</t>
  </si>
  <si>
    <t>VEXDUFOX20FLO</t>
  </si>
  <si>
    <t>EXPRESSION - The Foxes - Foxes n° 20 - Fiberglass DT - M - 1 - Fluo Orange</t>
  </si>
  <si>
    <t>VEXDUFOX21FLO</t>
  </si>
  <si>
    <t>EXPRESSION - The Foxes - Foxes n° 21 - Fiberglass DT - M - 1 - Fluo Orange</t>
  </si>
  <si>
    <t>VEXFTFOX01FLO</t>
  </si>
  <si>
    <t>EXPRESSION - The Foxes - Foxes n° 1 - Fiberglass FULL - M - 1 - Fluo Orange</t>
  </si>
  <si>
    <t>VEXFTFOX02FLO</t>
  </si>
  <si>
    <t>EXPRESSION - The Foxes - Foxes n° 2 - Fiberglass FULL - M - 1 - Fluo Orange</t>
  </si>
  <si>
    <t>VEXFTFOX03FLO</t>
  </si>
  <si>
    <t>EXPRESSION - The Foxes - Foxes n° 3 - Fiberglass FULL - L - 1 - Fluo Orange</t>
  </si>
  <si>
    <t>VEXFTFOX04FLO</t>
  </si>
  <si>
    <t>EXPRESSION - The Foxes - Foxes n° 4 - Fiberglass FULL - L - 1 - Fluo Orange</t>
  </si>
  <si>
    <t>VEXFTFOX05FLO</t>
  </si>
  <si>
    <t>EXPRESSION - The Foxes - Foxes n° 5 - Fiberglass FULL - L - 1 - Fluo Orange</t>
  </si>
  <si>
    <t>VEXFTFOX06FLO</t>
  </si>
  <si>
    <t>EXPRESSION - The Foxes - Foxes n° 6 - Fiberglass FULL - L - 1 - Fluo Orange</t>
  </si>
  <si>
    <t>VEXFTFOX07FLO</t>
  </si>
  <si>
    <t>EXPRESSION - The Foxes - Foxes n° 7 - Fiberglass FULL - L - 1 - Fluo Orange</t>
  </si>
  <si>
    <t>VEXFTFOX08FLO</t>
  </si>
  <si>
    <t>EXPRESSION - The Foxes - Foxes n° 8 - Fiberglass FULL - M - 1 - Fluo Orange</t>
  </si>
  <si>
    <t>VEXFTFOX09FLO</t>
  </si>
  <si>
    <t>EXPRESSION - The Foxes - Foxes n° 9 - Fiberglass FULL - M - 1 - Fluo Orange</t>
  </si>
  <si>
    <t>VEXFTFOX10FLO</t>
  </si>
  <si>
    <t>EXPRESSION - The Foxes - Foxes n° 10 - Fiberglass FULL - M - 1 - Fluo Orange</t>
  </si>
  <si>
    <t>VEXFTFOX11FLO</t>
  </si>
  <si>
    <t>EXPRESSION - The Foxes - Foxes n° 11 - Fiberglass FULL - L - 1 - Fluo Orange</t>
  </si>
  <si>
    <t>VEXFTFOX12FLO</t>
  </si>
  <si>
    <t>EXPRESSION - The Foxes - Foxes n° 12 - Fiberglass FULL - L - 1 - Fluo Orange</t>
  </si>
  <si>
    <t>VEXFTFOX13FLO</t>
  </si>
  <si>
    <t>EXPRESSION - The Foxes - Foxes n° 13 - Fiberglass FULL - XL - 1 - Fluo Orange</t>
  </si>
  <si>
    <t>VEXFTFOX14FLO</t>
  </si>
  <si>
    <t>EXPRESSION - The Foxes - Foxes n° 14 - Fiberglass FULL - L - 1 - Fluo Orange</t>
  </si>
  <si>
    <t>VEXFTFOX15FLO</t>
  </si>
  <si>
    <t>EXPRESSION - The Foxes - Foxes n° 15 - Fiberglass FULL - L - 1 - Fluo Orange</t>
  </si>
  <si>
    <t>VEXFTFOX16FLO</t>
  </si>
  <si>
    <t>EXPRESSION - The Foxes - Foxes n° 16 - Fiberglass FULL - L - 1 - Fluo Orange</t>
  </si>
  <si>
    <t>VEXFTFOX17FLO</t>
  </si>
  <si>
    <t>EXPRESSION - The Foxes - Foxes n° 17 - Fiberglass FULL - L - 1 - Fluo Orange</t>
  </si>
  <si>
    <t>VEXFTFOX18FLO</t>
  </si>
  <si>
    <t>EXPRESSION - The Foxes - Foxes n° 18 - Fiberglass FULL - L - 1 - Fluo Orange</t>
  </si>
  <si>
    <t>VEXFTFOX19FLO</t>
  </si>
  <si>
    <t>EXPRESSION - The Foxes - Foxes n° 19 - Fiberglass FULL - M - 1 - Fluo Orange</t>
  </si>
  <si>
    <t>VEXFTFOX20FLO</t>
  </si>
  <si>
    <t>EXPRESSION - The Foxes - Foxes n° 20 - Fiberglass FULL - M - 1 - Fluo Orange</t>
  </si>
  <si>
    <t>VEXFTFOX21FLO</t>
  </si>
  <si>
    <t>EXPRESSION - The Foxes - Foxes n° 21 - Fiberglass FULL - M - 1 - Fluo Orange</t>
  </si>
  <si>
    <t>VEXDUFOX01FLG</t>
  </si>
  <si>
    <t>EXPRESSION - The Foxes - Foxes n° 1 - Fiberglass DT - M - 1 - Fluo Green</t>
  </si>
  <si>
    <t>VEXDUFOX02FLG</t>
  </si>
  <si>
    <t>EXPRESSION - The Foxes - Foxes n° 2 - Fiberglass DT - M - 1 - Fluo Green</t>
  </si>
  <si>
    <t>VEXDUFOX03FLG</t>
  </si>
  <si>
    <t>EXPRESSION - The Foxes - Foxes n° 3 - Fiberglass DT - L - 1 - Fluo Green</t>
  </si>
  <si>
    <t>VEXDUFOX04FLG</t>
  </si>
  <si>
    <t>EXPRESSION - The Foxes - Foxes n° 4 - Fiberglass DT - L - 1 - Fluo Green</t>
  </si>
  <si>
    <t>VEXDUFOX05FLG</t>
  </si>
  <si>
    <t>EXPRESSION - The Foxes - Foxes n° 5 - Fiberglass DT - L - 1 - Fluo Green</t>
  </si>
  <si>
    <t>VEXDUFOX06FLG</t>
  </si>
  <si>
    <t>EXPRESSION - The Foxes - Foxes n° 6 - Fiberglass DT - L - 1 - Fluo Green</t>
  </si>
  <si>
    <t>VEXDUFOX07FLG</t>
  </si>
  <si>
    <t>EXPRESSION - The Foxes - Foxes n° 7 - Fiberglass DT - L - 1 - Fluo Green</t>
  </si>
  <si>
    <t>VEXDUFOX08FLG</t>
  </si>
  <si>
    <t>EXPRESSION - The Foxes - Foxes n° 8 - Fiberglass DT - M - 1 - Fluo Green</t>
  </si>
  <si>
    <t>VEXDUFOX09FLG</t>
  </si>
  <si>
    <t>EXPRESSION - The Foxes - Foxes n° 9 - Fiberglass DT - M - 1 - Fluo Green</t>
  </si>
  <si>
    <t>VEXDUFOX10FLG</t>
  </si>
  <si>
    <t>EXPRESSION - The Foxes - Foxes n° 10 - Fiberglass DT - M - 1 - Fluo Green</t>
  </si>
  <si>
    <t>VEXDUFOX11FLG</t>
  </si>
  <si>
    <t>EXPRESSION - The Foxes - Foxes n° 11 - Fiberglass DT - L - 1 - Fluo Green</t>
  </si>
  <si>
    <t>VEXDUFOX12FLG</t>
  </si>
  <si>
    <t>EXPRESSION - The Foxes - Foxes n° 12 - Fiberglass DT - L - 1 - Fluo Green</t>
  </si>
  <si>
    <t>VEXDUFOX13FLG</t>
  </si>
  <si>
    <t>EXPRESSION - The Foxes - Foxes n° 13 - Fiberglass DT - XL - 1 - Fluo Green</t>
  </si>
  <si>
    <t>VEXDUFOX14FLG</t>
  </si>
  <si>
    <t>EXPRESSION - The Foxes - Foxes n° 14 - Fiberglass DT - L - 1 - Fluo Green</t>
  </si>
  <si>
    <t>VEXDUFOX15FLG</t>
  </si>
  <si>
    <t>EXPRESSION - The Foxes - Foxes n° 15 - Fiberglass DT - L - 1 - Fluo Green</t>
  </si>
  <si>
    <t>VEXDUFOX16FLG</t>
  </si>
  <si>
    <t>EXPRESSION - The Foxes - Foxes n° 16 - Fiberglass DT - L - 1 - Fluo Green</t>
  </si>
  <si>
    <t>VEXDUFOX17FLG</t>
  </si>
  <si>
    <t>EXPRESSION - The Foxes - Foxes n° 17 - Fiberglass DT - L - 1 - Fluo Green</t>
  </si>
  <si>
    <t>VEXDUFOX18FLG</t>
  </si>
  <si>
    <t>EXPRESSION - The Foxes - Foxes n° 18 - Fiberglass DT - L - 1 - Fluo Green</t>
  </si>
  <si>
    <t>VEXDUFOX19FLG</t>
  </si>
  <si>
    <t>EXPRESSION - The Foxes - Foxes n° 19 - Fiberglass DT - M - 1 - Fluo Green</t>
  </si>
  <si>
    <t>VEXDUFOX20FLG</t>
  </si>
  <si>
    <t>EXPRESSION - The Foxes - Foxes n° 20 - Fiberglass DT - M - 1 - Fluo Green</t>
  </si>
  <si>
    <t>VEXDUFOX21FLG</t>
  </si>
  <si>
    <t>EXPRESSION - The Foxes - Foxes n° 21 - Fiberglass DT - M - 1 - Fluo Green</t>
  </si>
  <si>
    <t>VEXFTFOX01FLG</t>
  </si>
  <si>
    <t>EXPRESSION - The Foxes - Foxes n° 1 - Fiberglass FULL - M - 1 - Fluo Green</t>
  </si>
  <si>
    <t>VEXFTFOX02FLG</t>
  </si>
  <si>
    <t>EXPRESSION - The Foxes - Foxes n° 2 - Fiberglass FULL - M - 1 - Fluo Green</t>
  </si>
  <si>
    <t>VEXFTFOX03FLG</t>
  </si>
  <si>
    <t>EXPRESSION - The Foxes - Foxes n° 3 - Fiberglass FULL - L - 1 - Fluo Green</t>
  </si>
  <si>
    <t>VEXFTFOX04FLG</t>
  </si>
  <si>
    <t>EXPRESSION - The Foxes - Foxes n° 4 - Fiberglass FULL - L - 1 - Fluo Green</t>
  </si>
  <si>
    <t>VEXFTFOX05FLG</t>
  </si>
  <si>
    <t>EXPRESSION - The Foxes - Foxes n° 5 - Fiberglass FULL - L - 1 - Fluo Green</t>
  </si>
  <si>
    <t>VEXFTFOX06FLG</t>
  </si>
  <si>
    <t>EXPRESSION - The Foxes - Foxes n° 6 - Fiberglass FULL - L - 1 - Fluo Green</t>
  </si>
  <si>
    <t>VEXFTFOX07FLG</t>
  </si>
  <si>
    <t>EXPRESSION - The Foxes - Foxes n° 7 - Fiberglass FULL - L - 1 - Fluo Green</t>
  </si>
  <si>
    <t>VEXFTFOX08FLG</t>
  </si>
  <si>
    <t>EXPRESSION - The Foxes - Foxes n° 8 - Fiberglass FULL - M - 1 - Fluo Green</t>
  </si>
  <si>
    <t>VEXFTFOX09FLG</t>
  </si>
  <si>
    <t>EXPRESSION - The Foxes - Foxes n° 9 - Fiberglass FULL - M - 1 - Fluo Green</t>
  </si>
  <si>
    <t>VEXFTFOX10FLG</t>
  </si>
  <si>
    <t>EXPRESSION - The Foxes - Foxes n° 10 - Fiberglass FULL - M - 1 - Fluo Green</t>
  </si>
  <si>
    <t>VEXFTFOX11FLG</t>
  </si>
  <si>
    <t>EXPRESSION - The Foxes - Foxes n° 11 - Fiberglass FULL - L - 1 - Fluo Green</t>
  </si>
  <si>
    <t>VEXFTFOX12FLG</t>
  </si>
  <si>
    <t>EXPRESSION - The Foxes - Foxes n° 12 - Fiberglass FULL - L - 1 - Fluo Green</t>
  </si>
  <si>
    <t>VEXFTFOX13FLG</t>
  </si>
  <si>
    <t>EXPRESSION - The Foxes - Foxes n° 13 - Fiberglass FULL - XL - 1 - Fluo Green</t>
  </si>
  <si>
    <t>VEXFTFOX14FLG</t>
  </si>
  <si>
    <t>EXPRESSION - The Foxes - Foxes n° 14 - Fiberglass FULL - L - 1 - Fluo Green</t>
  </si>
  <si>
    <t>VEXFTFOX15FLG</t>
  </si>
  <si>
    <t>EXPRESSION - The Foxes - Foxes n° 15 - Fiberglass FULL - L - 1 - Fluo Green</t>
  </si>
  <si>
    <t>VEXFTFOX16FLG</t>
  </si>
  <si>
    <t>EXPRESSION - The Foxes - Foxes n° 16 - Fiberglass FULL - L - 1 - Fluo Green</t>
  </si>
  <si>
    <t>VEXFTFOX17FLG</t>
  </si>
  <si>
    <t>EXPRESSION - The Foxes - Foxes n° 17 - Fiberglass FULL - L - 1 - Fluo Green</t>
  </si>
  <si>
    <t>VEXFTFOX18FLG</t>
  </si>
  <si>
    <t>EXPRESSION - The Foxes - Foxes n° 18 - Fiberglass FULL - L - 1 - Fluo Green</t>
  </si>
  <si>
    <t>VEXFTFOX19FLG</t>
  </si>
  <si>
    <t>EXPRESSION - The Foxes - Foxes n° 19 - Fiberglass FULL - M - 1 - Fluo Green</t>
  </si>
  <si>
    <t>VEXFTFOX20FLG</t>
  </si>
  <si>
    <t>EXPRESSION - The Foxes - Foxes n° 20 - Fiberglass FULL - M - 1 - Fluo Green</t>
  </si>
  <si>
    <t>VEXFTFOX21FLG</t>
  </si>
  <si>
    <t>EXPRESSION - The Foxes - Foxes n° 21 - Fiberglass FULL - M - 1 - Fluo Green</t>
  </si>
  <si>
    <t>VEXDUFOX01FLP</t>
  </si>
  <si>
    <t>EXPRESSION - The Foxes - Foxes n° 1 - Fiberglass DT - M - 1 - Fluo Pink</t>
  </si>
  <si>
    <t>VEXDUFOX02FLP</t>
  </si>
  <si>
    <t>EXPRESSION - The Foxes - Foxes n° 2 - Fiberglass DT - M - 1 - Fluo Pink</t>
  </si>
  <si>
    <t>VEXDUFOX03FLP</t>
  </si>
  <si>
    <t>EXPRESSION - The Foxes - Foxes n° 3 - Fiberglass DT - L - 1 - Fluo Pink</t>
  </si>
  <si>
    <t>VEXDUFOX04FLP</t>
  </si>
  <si>
    <t>EXPRESSION - The Foxes - Foxes n° 4 - Fiberglass DT - L - 1 - Fluo Pink</t>
  </si>
  <si>
    <t>VEXDUFOX05FLP</t>
  </si>
  <si>
    <t>EXPRESSION - The Foxes - Foxes n° 5 - Fiberglass DT - L - 1 - Fluo Pink</t>
  </si>
  <si>
    <t>VEXDUFOX06FLP</t>
  </si>
  <si>
    <t>EXPRESSION - The Foxes - Foxes n° 6 - Fiberglass DT - L - 1 - Fluo Pink</t>
  </si>
  <si>
    <t>VEXDUFOX07FLP</t>
  </si>
  <si>
    <t>EXPRESSION - The Foxes - Foxes n° 7 - Fiberglass DT - L - 1 - Fluo Pink</t>
  </si>
  <si>
    <t>VEXDUFOX08FLP</t>
  </si>
  <si>
    <t>EXPRESSION - The Foxes - Foxes n° 8 - Fiberglass DT - M - 1 - Fluo Pink</t>
  </si>
  <si>
    <t>VEXDUFOX09FLP</t>
  </si>
  <si>
    <t>EXPRESSION - The Foxes - Foxes n° 9 - Fiberglass DT - M - 1 - Fluo Pink</t>
  </si>
  <si>
    <t>VEXDUFOX10FLP</t>
  </si>
  <si>
    <t>EXPRESSION - The Foxes - Foxes n° 10 - Fiberglass DT - M - 1 - Fluo Pink</t>
  </si>
  <si>
    <t>VEXDUFOX11FLP</t>
  </si>
  <si>
    <t>EXPRESSION - The Foxes - Foxes n° 11 - Fiberglass DT - L - 1 - Fluo Pink</t>
  </si>
  <si>
    <t>VEXDUFOX12FLP</t>
  </si>
  <si>
    <t>EXPRESSION - The Foxes - Foxes n° 12 - Fiberglass DT - L - 1 - Fluo Pink</t>
  </si>
  <si>
    <t>VEXDUFOX13FLP</t>
  </si>
  <si>
    <t>EXPRESSION - The Foxes - Foxes n° 13 - Fiberglass DT - XL - 1 - Fluo Pink</t>
  </si>
  <si>
    <t>VEXDUFOX14FLP</t>
  </si>
  <si>
    <t>EXPRESSION - The Foxes - Foxes n° 14 - Fiberglass DT - L - 1 - Fluo Pink</t>
  </si>
  <si>
    <t>VEXDUFOX15FLP</t>
  </si>
  <si>
    <t>EXPRESSION - The Foxes - Foxes n° 15 - Fiberglass DT - L - 1 - Fluo Pink</t>
  </si>
  <si>
    <t>VEXDUFOX16FLP</t>
  </si>
  <si>
    <t>EXPRESSION - The Foxes - Foxes n° 16 - Fiberglass DT - L - 1 - Fluo Pink</t>
  </si>
  <si>
    <t>VEXDUFOX17FLP</t>
  </si>
  <si>
    <t>EXPRESSION - The Foxes - Foxes n° 17 - Fiberglass DT - L - 1 - Fluo Pink</t>
  </si>
  <si>
    <t>VEXDUFOX18FLP</t>
  </si>
  <si>
    <t>EXPRESSION - The Foxes - Foxes n° 18 - Fiberglass DT - L - 1 - Fluo Pink</t>
  </si>
  <si>
    <t>VEXDUFOX19FLP</t>
  </si>
  <si>
    <t>EXPRESSION - The Foxes - Foxes n° 19 - Fiberglass DT - M - 1 - Fluo Pink</t>
  </si>
  <si>
    <t>VEXDUFOX20FLP</t>
  </si>
  <si>
    <t>EXPRESSION - The Foxes - Foxes n° 20 - Fiberglass DT - M - 1 - Fluo Pink</t>
  </si>
  <si>
    <t>VEXDUFOX21FLP</t>
  </si>
  <si>
    <t>EXPRESSION - The Foxes - Foxes n° 21 - Fiberglass DT - M - 1 - Fluo Pink</t>
  </si>
  <si>
    <t>VEXFTFOX01FLP</t>
  </si>
  <si>
    <t>EXPRESSION - The Foxes - Foxes n° 1 - Fiberglass FULL - M - 1 - Fluo Pink</t>
  </si>
  <si>
    <t>VEXFTFOX02FLP</t>
  </si>
  <si>
    <t>EXPRESSION - The Foxes - Foxes n° 2 - Fiberglass FULL - M - 1 - Fluo Pink</t>
  </si>
  <si>
    <t>VEXFTFOX03FLP</t>
  </si>
  <si>
    <t>EXPRESSION - The Foxes - Foxes n° 3 - Fiberglass FULL - L - 1 - Fluo Pink</t>
  </si>
  <si>
    <t>VEXFTFOX04FLP</t>
  </si>
  <si>
    <t>EXPRESSION - The Foxes - Foxes n° 4 - Fiberglass FULL - L - 1 - Fluo Pink</t>
  </si>
  <si>
    <t>VEXFTFOX05FLP</t>
  </si>
  <si>
    <t>EXPRESSION - The Foxes - Foxes n° 5 - Fiberglass FULL - L - 1 - Fluo Pink</t>
  </si>
  <si>
    <t>VEXFTFOX06FLP</t>
  </si>
  <si>
    <t>EXPRESSION - The Foxes - Foxes n° 6 - Fiberglass FULL - L - 1 - Fluo Pink</t>
  </si>
  <si>
    <t>VEXFTFOX07FLP</t>
  </si>
  <si>
    <t>EXPRESSION - The Foxes - Foxes n° 7 - Fiberglass FULL - L - 1 - Fluo Pink</t>
  </si>
  <si>
    <t>VEXFTFOX08FLP</t>
  </si>
  <si>
    <t>EXPRESSION - The Foxes - Foxes n° 8 - Fiberglass FULL - M - 1 - Fluo Pink</t>
  </si>
  <si>
    <t>VEXFTFOX09FLP</t>
  </si>
  <si>
    <t>EXPRESSION - The Foxes - Foxes n° 9 - Fiberglass FULL - M - 1 - Fluo Pink</t>
  </si>
  <si>
    <t>VEXFTFOX10FLP</t>
  </si>
  <si>
    <t>EXPRESSION - The Foxes - Foxes n° 10 - Fiberglass FULL - M - 1 - Fluo Pink</t>
  </si>
  <si>
    <t>VEXFTFOX11FLP</t>
  </si>
  <si>
    <t>EXPRESSION - The Foxes - Foxes n° 11 - Fiberglass FULL - L - 1 - Fluo Pink</t>
  </si>
  <si>
    <t>VEXFTFOX12FLP</t>
  </si>
  <si>
    <t>EXPRESSION - The Foxes - Foxes n° 12 - Fiberglass FULL - L - 1 - Fluo Pink</t>
  </si>
  <si>
    <t>VEXFTFOX13FLP</t>
  </si>
  <si>
    <t>EXPRESSION - The Foxes - Foxes n° 13 - Fiberglass FULL - XL - 1 - Fluo Pink</t>
  </si>
  <si>
    <t>VEXFTFOX14FLP</t>
  </si>
  <si>
    <t>EXPRESSION - The Foxes - Foxes n° 14 - Fiberglass FULL - L - 1 - Fluo Pink</t>
  </si>
  <si>
    <t>VEXFTFOX15FLP</t>
  </si>
  <si>
    <t>EXPRESSION - The Foxes - Foxes n° 15 - Fiberglass FULL - L - 1 - Fluo Pink</t>
  </si>
  <si>
    <t>VEXFTFOX16FLP</t>
  </si>
  <si>
    <t>EXPRESSION - The Foxes - Foxes n° 16 - Fiberglass FULL - L - 1 - Fluo Pink</t>
  </si>
  <si>
    <t>VEXFTFOX17FLP</t>
  </si>
  <si>
    <t>EXPRESSION - The Foxes - Foxes n° 17 - Fiberglass FULL - L - 1 - Fluo Pink</t>
  </si>
  <si>
    <t>VEXFTFOX18FLP</t>
  </si>
  <si>
    <t>EXPRESSION - The Foxes - Foxes n° 18 - Fiberglass FULL - L - 1 - Fluo Pink</t>
  </si>
  <si>
    <t>VEXFTFOX19FLP</t>
  </si>
  <si>
    <t>EXPRESSION - The Foxes - Foxes n° 19 - Fiberglass FULL - M - 1 - Fluo Pink</t>
  </si>
  <si>
    <t>VEXFTFOX20FLP</t>
  </si>
  <si>
    <t>EXPRESSION - The Foxes - Foxes n° 20 - Fiberglass FULL - M - 1 - Fluo Pink</t>
  </si>
  <si>
    <t>VEXFTFOX21FLP</t>
  </si>
  <si>
    <t>EXPRESSION - The Foxes - Foxes n° 21 - Fiberglass FULL - M - 1 - Fluo Pink</t>
  </si>
  <si>
    <t>VEXFBDTS01BLK</t>
  </si>
  <si>
    <t>EXPRESSION - The Shadows - Shadows n° 1 - Fiberglass DT - M - 1 - Black</t>
  </si>
  <si>
    <t>3760231394503</t>
  </si>
  <si>
    <t>VEXFBDTS01BLU</t>
  </si>
  <si>
    <t>EXPRESSION - The Shadows - Shadows n° 1 - Fiberglass DT - M - 1 - Blue</t>
  </si>
  <si>
    <t>3760231394510</t>
  </si>
  <si>
    <t>VEXFBDTS01GRE</t>
  </si>
  <si>
    <t>EXPRESSION - The Shadows - Shadows n° 1 - Fiberglass DT - M - 1 - Green</t>
  </si>
  <si>
    <t>3760231394527</t>
  </si>
  <si>
    <t>VEXFBDTS01GRY</t>
  </si>
  <si>
    <t>EXPRESSION - The Shadows - Shadows n° 1 - Fiberglass DT - M - 1 - Grey</t>
  </si>
  <si>
    <t>3760231394534</t>
  </si>
  <si>
    <t>VEXFBDTS01MIN</t>
  </si>
  <si>
    <t>EXPRESSION - The Shadows - Shadows n° 1 - Fiberglass DT - M - 1 - Mint</t>
  </si>
  <si>
    <t>3760231419633</t>
  </si>
  <si>
    <t>VEXFBDTS01ORA</t>
  </si>
  <si>
    <t>EXPRESSION - The Shadows - Shadows n° 1 - Fiberglass DT - M - 1 - Fluo Orange</t>
  </si>
  <si>
    <t>3760231394541</t>
  </si>
  <si>
    <t>VEXFBDTS01RED</t>
  </si>
  <si>
    <t>EXPRESSION - The Shadows - Shadows n° 1 - Fiberglass DT - M - 1 - Red</t>
  </si>
  <si>
    <t>3760231394558</t>
  </si>
  <si>
    <t>VEXFBDTS01WHI</t>
  </si>
  <si>
    <t>EXPRESSION - The Shadows - Shadows n° 1 - Fiberglass DT - M - 1 - White</t>
  </si>
  <si>
    <t>3760231394565</t>
  </si>
  <si>
    <t>VEXFBDTS01YEL</t>
  </si>
  <si>
    <t>EXPRESSION - The Shadows - Shadows n° 1 - Fiberglass DT - M - 1 - Yellow</t>
  </si>
  <si>
    <t>3760231394572</t>
  </si>
  <si>
    <t>VEXFBDTS02BLK</t>
  </si>
  <si>
    <t>EXPRESSION - The Shadows - Shadows n° 2 - Fiberglass DT - L - 1 - Black</t>
  </si>
  <si>
    <t>3760231394589</t>
  </si>
  <si>
    <t>VEXFBDTS02BLU</t>
  </si>
  <si>
    <t>EXPRESSION - The Shadows - Shadows n° 2 - Fiberglass DT - L - 1 - Blue</t>
  </si>
  <si>
    <t>3760231394596</t>
  </si>
  <si>
    <t>VEXFBDTS02GRE</t>
  </si>
  <si>
    <t>EXPRESSION - The Shadows - Shadows n° 2 - Fiberglass DT - L - 1 - Green</t>
  </si>
  <si>
    <t>3760231394602</t>
  </si>
  <si>
    <t>VEXFBDTS02GRY</t>
  </si>
  <si>
    <t>EXPRESSION - The Shadows - Shadows n° 2 - Fiberglass DT - L - 1 - Grey</t>
  </si>
  <si>
    <t>3760231394619</t>
  </si>
  <si>
    <t>VEXFBDTS02MIN</t>
  </si>
  <si>
    <t>EXPRESSION - The Shadows - Shadows n° 2 - Fiberglass DT - L - 1 - Mint</t>
  </si>
  <si>
    <t>3760231419640</t>
  </si>
  <si>
    <t>VEXFBDTS02ORA</t>
  </si>
  <si>
    <t>EXPRESSION - The Shadows - Shadows n° 2 - Fiberglass DT - L - 1 - Fluo Orange</t>
  </si>
  <si>
    <t>3760231394626</t>
  </si>
  <si>
    <t>VEXFBDTS02RED</t>
  </si>
  <si>
    <t>EXPRESSION - The Shadows - Shadows n° 2 - Fiberglass DT - L - 1 - Red</t>
  </si>
  <si>
    <t>3760231394633</t>
  </si>
  <si>
    <t>VEXFBDTS02WHI</t>
  </si>
  <si>
    <t>EXPRESSION - The Shadows - Shadows n° 2 - Fiberglass DT - L - 1 - White</t>
  </si>
  <si>
    <t>3760231394640</t>
  </si>
  <si>
    <t>VEXFBDTS02YEL</t>
  </si>
  <si>
    <t>EXPRESSION - The Shadows - Shadows n° 2 - Fiberglass DT - L - 1 - Yellow</t>
  </si>
  <si>
    <t>3760231394657</t>
  </si>
  <si>
    <t>VEXFBDTS03BLK</t>
  </si>
  <si>
    <t>EXPRESSION - The Shadows - Shadows n° 3 - Fiberglass DT - M - 1 - Black</t>
  </si>
  <si>
    <t>3760231394664</t>
  </si>
  <si>
    <t>VEXFBDTS03BLU</t>
  </si>
  <si>
    <t>EXPRESSION - The Shadows - Shadows n° 3 - Fiberglass DT - M - 1 - Blue</t>
  </si>
  <si>
    <t>3760231394671</t>
  </si>
  <si>
    <t>VEXFBDTS03GRE</t>
  </si>
  <si>
    <t>EXPRESSION - The Shadows - Shadows n° 3 - Fiberglass DT - M - 1 - Green</t>
  </si>
  <si>
    <t>3760231394688</t>
  </si>
  <si>
    <t>VEXFBDTS03GRY</t>
  </si>
  <si>
    <t>EXPRESSION - The Shadows - Shadows n° 3 - Fiberglass DT - M - 1 - Grey</t>
  </si>
  <si>
    <t>3760231394695</t>
  </si>
  <si>
    <t>VEXFBDTS03MIN</t>
  </si>
  <si>
    <t>EXPRESSION - The Shadows - Shadows n° 3 - Fiberglass DT - M - 1 - Mint</t>
  </si>
  <si>
    <t>3760231419657</t>
  </si>
  <si>
    <t>VEXFBDTS03ORA</t>
  </si>
  <si>
    <t>EXPRESSION - The Shadows - Shadows n° 3 - Fiberglass DT - M - 1 - Fluo Orange</t>
  </si>
  <si>
    <t>3760231394701</t>
  </si>
  <si>
    <t>VEXFBDTS03RED</t>
  </si>
  <si>
    <t>EXPRESSION - The Shadows - Shadows n° 3 - Fiberglass DT - M - 1 - Red</t>
  </si>
  <si>
    <t>3760231394718</t>
  </si>
  <si>
    <t>VEXFBDTS03WHI</t>
  </si>
  <si>
    <t>EXPRESSION - The Shadows - Shadows n° 3 - Fiberglass DT - M - 1 - White</t>
  </si>
  <si>
    <t>3760231394725</t>
  </si>
  <si>
    <t>VEXFBDTS03YEL</t>
  </si>
  <si>
    <t>EXPRESSION - The Shadows - Shadows n° 3 - Fiberglass DT - M - 1 - Yellow</t>
  </si>
  <si>
    <t>3760231394732</t>
  </si>
  <si>
    <t>VEXFBDTS04BLK</t>
  </si>
  <si>
    <t>EXPRESSION - The Shadows - Shadows n° 4 - Fiberglass DT - M - 1 - Black</t>
  </si>
  <si>
    <t>3760231394749</t>
  </si>
  <si>
    <t>VEXFBDTS04BLU</t>
  </si>
  <si>
    <t>EXPRESSION - The Shadows - Shadows n° 4 - Fiberglass DT - M - 1 - Blue</t>
  </si>
  <si>
    <t>3760231394756</t>
  </si>
  <si>
    <t>VEXFBDTS04GRE</t>
  </si>
  <si>
    <t>EXPRESSION - The Shadows - Shadows n° 4 - Fiberglass DT - M - 1 - Green</t>
  </si>
  <si>
    <t>3760231394763</t>
  </si>
  <si>
    <t>VEXFBDTS04GRY</t>
  </si>
  <si>
    <t>EXPRESSION - The Shadows - Shadows n° 4 - Fiberglass DT - M - 1 - Grey</t>
  </si>
  <si>
    <t>3760231394770</t>
  </si>
  <si>
    <t>VEXFBDTS04MIN</t>
  </si>
  <si>
    <t>EXPRESSION - The Shadows - Shadows n° 4 - Fiberglass DT - M - 1 - Mint</t>
  </si>
  <si>
    <t>3760231419664</t>
  </si>
  <si>
    <t>VEXFBDTS04ORA</t>
  </si>
  <si>
    <t>EXPRESSION - The Shadows - Shadows n° 4 - Fiberglass DT - M - 1 - Fluo Orange</t>
  </si>
  <si>
    <t>3760231394787</t>
  </si>
  <si>
    <t>VEXFBDTS04RED</t>
  </si>
  <si>
    <t>EXPRESSION - The Shadows - Shadows n° 4 - Fiberglass DT - M - 1 - Red</t>
  </si>
  <si>
    <t>3760231394794</t>
  </si>
  <si>
    <t>VEXFBDTS04WHI</t>
  </si>
  <si>
    <t>EXPRESSION - The Shadows - Shadows n° 4 - Fiberglass DT - M - 1 - White</t>
  </si>
  <si>
    <t>3760231394800</t>
  </si>
  <si>
    <t>VEXFBDTS04YEL</t>
  </si>
  <si>
    <t>EXPRESSION - The Shadows - Shadows n° 4 - Fiberglass DT - M - 1 - Yellow</t>
  </si>
  <si>
    <t>3760231394817</t>
  </si>
  <si>
    <t>VEXFBDTS05BLK</t>
  </si>
  <si>
    <t>EXPRESSION - The Shadows - Shadows n° 5 - Fiberglass DT - M - 1 - Black</t>
  </si>
  <si>
    <t>3760231394824</t>
  </si>
  <si>
    <t>VEXFBDTS05BLU</t>
  </si>
  <si>
    <t>EXPRESSION - The Shadows - Shadows n° 5 - Fiberglass DT - M - 1 - Blue</t>
  </si>
  <si>
    <t>3760231394831</t>
  </si>
  <si>
    <t>VEXFBDTS05GRE</t>
  </si>
  <si>
    <t>EXPRESSION - The Shadows - Shadows n° 5 - Fiberglass DT - M - 1 - Green</t>
  </si>
  <si>
    <t>3760231394848</t>
  </si>
  <si>
    <t>VEXFBDTS05GRY</t>
  </si>
  <si>
    <t>EXPRESSION - The Shadows - Shadows n° 5 - Fiberglass DT - M - 1 - Grey</t>
  </si>
  <si>
    <t>3760231394855</t>
  </si>
  <si>
    <t>VEXFBDTS05MIN</t>
  </si>
  <si>
    <t>EXPRESSION - The Shadows - Shadows n° 5 - Fiberglass DT - M - 1 - Mint</t>
  </si>
  <si>
    <t>3760231419671</t>
  </si>
  <si>
    <t>VEXFBDTS05ORA</t>
  </si>
  <si>
    <t>EXPRESSION - The Shadows - Shadows n° 5 - Fiberglass DT - M - 1 - Fluo Orange</t>
  </si>
  <si>
    <t>3760231394862</t>
  </si>
  <si>
    <t>VEXFBDTS05RED</t>
  </si>
  <si>
    <t>EXPRESSION - The Shadows - Shadows n° 5 - Fiberglass DT - M - 1 - Red</t>
  </si>
  <si>
    <t>3760231394879</t>
  </si>
  <si>
    <t>VEXFBDTS05WHI</t>
  </si>
  <si>
    <t>EXPRESSION - The Shadows - Shadows n° 5 - Fiberglass DT - M - 1 - White</t>
  </si>
  <si>
    <t>3760231394886</t>
  </si>
  <si>
    <t>VEXFBDTS05YEL</t>
  </si>
  <si>
    <t>EXPRESSION - The Shadows - Shadows n° 5 - Fiberglass DT - M - 1 - Yellow</t>
  </si>
  <si>
    <t>3760231394893</t>
  </si>
  <si>
    <t>VEXFBDTS06BLK</t>
  </si>
  <si>
    <t>EXPRESSION - The Shadows - Shadows n° 6 - Fiberglass DT - M - 1 - Black</t>
  </si>
  <si>
    <t>3760231394909</t>
  </si>
  <si>
    <t>VEXFBDTS06BLU</t>
  </si>
  <si>
    <t>EXPRESSION - The Shadows - Shadows n° 6 - Fiberglass DT - M - 1 - Blue</t>
  </si>
  <si>
    <t>3760231394916</t>
  </si>
  <si>
    <t>VEXFBDTS06GRE</t>
  </si>
  <si>
    <t>EXPRESSION - The Shadows - Shadows n° 6 - Fiberglass DT - M - 1 - Green</t>
  </si>
  <si>
    <t>3760231394923</t>
  </si>
  <si>
    <t>VEXFBDTS06GRY</t>
  </si>
  <si>
    <t>EXPRESSION - The Shadows - Shadows n° 6 - Fiberglass DT - M - 1 - Grey</t>
  </si>
  <si>
    <t>3760231394930</t>
  </si>
  <si>
    <t>VEXFBDTS06MIN</t>
  </si>
  <si>
    <t>EXPRESSION - The Shadows - Shadows n° 6 - Fiberglass DT - M - 1 - Mint</t>
  </si>
  <si>
    <t>3760231419688</t>
  </si>
  <si>
    <t>VEXFBDTS06ORA</t>
  </si>
  <si>
    <t>EXPRESSION - The Shadows - Shadows n° 6 - Fiberglass DT - M - 1 - Fluo Orange</t>
  </si>
  <si>
    <t>3760231394947</t>
  </si>
  <si>
    <t>VEXFBDTS06RED</t>
  </si>
  <si>
    <t>EXPRESSION - The Shadows - Shadows n° 6 - Fiberglass DT - M - 1 - Red</t>
  </si>
  <si>
    <t>3760231394954</t>
  </si>
  <si>
    <t>VEXFBDTS06WHI</t>
  </si>
  <si>
    <t>EXPRESSION - The Shadows - Shadows n° 6 - Fiberglass DT - M - 1 - White</t>
  </si>
  <si>
    <t>3760231394961</t>
  </si>
  <si>
    <t>VEXFBDTS06YEL</t>
  </si>
  <si>
    <t>EXPRESSION - The Shadows - Shadows n° 6 - Fiberglass DT - M - 1 - Yellow</t>
  </si>
  <si>
    <t>3760231394978</t>
  </si>
  <si>
    <t>VEXFBDTS07BLK</t>
  </si>
  <si>
    <t>EXPRESSION - The Shadows - Shadows n° 7 - Fiberglass DT - M - 1 - Black</t>
  </si>
  <si>
    <t>3760231394985</t>
  </si>
  <si>
    <t>VEXFBDTS07BLU</t>
  </si>
  <si>
    <t>EXPRESSION - The Shadows - Shadows n° 7 - Fiberglass DT - M - 1 - Blue</t>
  </si>
  <si>
    <t>3760231394992</t>
  </si>
  <si>
    <t>VEXFBDTS07GRE</t>
  </si>
  <si>
    <t>EXPRESSION - The Shadows - Shadows n° 7 - Fiberglass DT - M - 1 - Green</t>
  </si>
  <si>
    <t>3760231395005</t>
  </si>
  <si>
    <t>VEXFBDTS07GRY</t>
  </si>
  <si>
    <t>EXPRESSION - The Shadows - Shadows n° 7 - Fiberglass DT - M - 1 - Grey</t>
  </si>
  <si>
    <t>3760231395012</t>
  </si>
  <si>
    <t>VEXFBDTS07MIN</t>
  </si>
  <si>
    <t>EXPRESSION - The Shadows - Shadows n° 7 - Fiberglass DT - M - 1 - Mint</t>
  </si>
  <si>
    <t>3760231419695</t>
  </si>
  <si>
    <t>VEXFBDTS07ORA</t>
  </si>
  <si>
    <t>EXPRESSION - The Shadows - Shadows n° 7 - Fiberglass DT - M - 1 - Fluo Orange</t>
  </si>
  <si>
    <t>3760231395029</t>
  </si>
  <si>
    <t>VEXFBDTS07RED</t>
  </si>
  <si>
    <t>EXPRESSION - The Shadows - Shadows n° 7 - Fiberglass DT - M - 1 - Red</t>
  </si>
  <si>
    <t>3760231395036</t>
  </si>
  <si>
    <t>VEXFBDTS07WHI</t>
  </si>
  <si>
    <t>EXPRESSION - The Shadows - Shadows n° 7 - Fiberglass DT - M - 1 - White</t>
  </si>
  <si>
    <t>3760231395043</t>
  </si>
  <si>
    <t>VEXFBDTS07YEL</t>
  </si>
  <si>
    <t>EXPRESSION - The Shadows - Shadows n° 7 - Fiberglass DT - M - 1 - Yellow</t>
  </si>
  <si>
    <t>3760231395050</t>
  </si>
  <si>
    <t>VEXFBDTS08BLK</t>
  </si>
  <si>
    <t>EXPRESSION - The Shadows - Shadows n° 8 - Fiberglass DT - L - 1 - Black</t>
  </si>
  <si>
    <t>3760231395067</t>
  </si>
  <si>
    <t>VEXFBDTS08BLU</t>
  </si>
  <si>
    <t>EXPRESSION - The Shadows - Shadows n° 8 - Fiberglass DT - L - 1 - Blue</t>
  </si>
  <si>
    <t>3760231395074</t>
  </si>
  <si>
    <t>VEXFBDTS08GRE</t>
  </si>
  <si>
    <t>EXPRESSION - The Shadows - Shadows n° 8 - Fiberglass DT - L - 1 - Green</t>
  </si>
  <si>
    <t>3760231395081</t>
  </si>
  <si>
    <t>VEXFBDTS08GRY</t>
  </si>
  <si>
    <t>EXPRESSION - The Shadows - Shadows n° 8 - Fiberglass DT - L - 1 - Grey</t>
  </si>
  <si>
    <t>3760231395098</t>
  </si>
  <si>
    <t>VEXFBDTS08MIN</t>
  </si>
  <si>
    <t>EXPRESSION - The Shadows - Shadows n° 8 - Fiberglass DT - L - 1 - Mint</t>
  </si>
  <si>
    <t>3760231419701</t>
  </si>
  <si>
    <t>VEXFBDTS08ORA</t>
  </si>
  <si>
    <t>EXPRESSION - The Shadows - Shadows n° 8 - Fiberglass DT - L - 1 - Fluo Orange</t>
  </si>
  <si>
    <t>3760231395104</t>
  </si>
  <si>
    <t>VEXFBDTS08RED</t>
  </si>
  <si>
    <t>EXPRESSION - The Shadows - Shadows n° 8 - Fiberglass DT - L - 1 - Red</t>
  </si>
  <si>
    <t>3760231395111</t>
  </si>
  <si>
    <t>VEXFBDTS08WHI</t>
  </si>
  <si>
    <t>EXPRESSION - The Shadows - Shadows n° 8 - Fiberglass DT - L - 1 - White</t>
  </si>
  <si>
    <t>3760231395128</t>
  </si>
  <si>
    <t>VEXFBDTS08YEL</t>
  </si>
  <si>
    <t>EXPRESSION - The Shadows - Shadows n° 8 - Fiberglass DT - L - 1 - Yellow</t>
  </si>
  <si>
    <t>3760231395135</t>
  </si>
  <si>
    <t>VEXFBDTS09BLK</t>
  </si>
  <si>
    <t>EXPRESSION - The Shadows - Shadows n° 9 - Fiberglass DT - L - 1 - Black</t>
  </si>
  <si>
    <t>3760231395142</t>
  </si>
  <si>
    <t>VEXFBDTS09BLU</t>
  </si>
  <si>
    <t>EXPRESSION - The Shadows - Shadows n° 9 - Fiberglass DT - L - 1 - Blue</t>
  </si>
  <si>
    <t>3760231395159</t>
  </si>
  <si>
    <t>VEXFBDTS09GRE</t>
  </si>
  <si>
    <t>EXPRESSION - The Shadows - Shadows n° 9 - Fiberglass DT - L - 1 - Green</t>
  </si>
  <si>
    <t>3760231395166</t>
  </si>
  <si>
    <t>VEXFBDTS09GRY</t>
  </si>
  <si>
    <t>EXPRESSION - The Shadows - Shadows n° 9 - Fiberglass DT - L - 1 - Grey</t>
  </si>
  <si>
    <t>3760231395173</t>
  </si>
  <si>
    <t>VEXFBDTS09MIN</t>
  </si>
  <si>
    <t>EXPRESSION - The Shadows - Shadows n° 9 - Fiberglass DT - L - 1 - Mint</t>
  </si>
  <si>
    <t>3760231419718</t>
  </si>
  <si>
    <t>VEXFBDTS09ORA</t>
  </si>
  <si>
    <t>EXPRESSION - The Shadows - Shadows n° 9 - Fiberglass DT - L - 1 - Fluo Orange</t>
  </si>
  <si>
    <t>3760231395180</t>
  </si>
  <si>
    <t>VEXFBDTS09RED</t>
  </si>
  <si>
    <t>EXPRESSION - The Shadows - Shadows n° 9 - Fiberglass DT - L - 1 - Red</t>
  </si>
  <si>
    <t>3760231395197</t>
  </si>
  <si>
    <t>VEXFBDTS09WHI</t>
  </si>
  <si>
    <t>EXPRESSION - The Shadows - Shadows n° 9 - Fiberglass DT - L - 1 - White</t>
  </si>
  <si>
    <t>3760231395203</t>
  </si>
  <si>
    <t>VEXFBDTS09YEL</t>
  </si>
  <si>
    <t>EXPRESSION - The Shadows - Shadows n° 9 - Fiberglass DT - L - 1 - Yellow</t>
  </si>
  <si>
    <t>3760231395210</t>
  </si>
  <si>
    <t>VEXFBDTS10BLK</t>
  </si>
  <si>
    <t>EXPRESSION - The Shadows - Shadows n° 10 - Fiberglass DT - L - 1 - Black</t>
  </si>
  <si>
    <t>3760231395227</t>
  </si>
  <si>
    <t>VEXFBDTS10BLU</t>
  </si>
  <si>
    <t>EXPRESSION - The Shadows - Shadows n° 10 - Fiberglass DT - L - 1 - Blue</t>
  </si>
  <si>
    <t>3760231395234</t>
  </si>
  <si>
    <t>VEXFBDTS10GRE</t>
  </si>
  <si>
    <t>EXPRESSION - The Shadows - Shadows n° 10 - Fiberglass DT - L - 1 - Green</t>
  </si>
  <si>
    <t>3760231395241</t>
  </si>
  <si>
    <t>VEXFBDTS10GRY</t>
  </si>
  <si>
    <t>EXPRESSION - The Shadows - Shadows n° 10 - Fiberglass DT - L - 1 - Grey</t>
  </si>
  <si>
    <t>3760231395258</t>
  </si>
  <si>
    <t>VEXFBDTS10MIN</t>
  </si>
  <si>
    <t>EXPRESSION - The Shadows - Shadows n° 10 - Fiberglass DT - L - 1 - Mint</t>
  </si>
  <si>
    <t>3760231419725</t>
  </si>
  <si>
    <t>VEXFBDTS10ORA</t>
  </si>
  <si>
    <t>EXPRESSION - The Shadows - Shadows n° 10 - Fiberglass DT - L - 1 - Fluo Orange</t>
  </si>
  <si>
    <t>3760231395265</t>
  </si>
  <si>
    <t>VEXFBDTS10RED</t>
  </si>
  <si>
    <t>EXPRESSION - The Shadows - Shadows n° 10 - Fiberglass DT - L - 1 - Red</t>
  </si>
  <si>
    <t>3760231395272</t>
  </si>
  <si>
    <t>VEXFBDTS10WHI</t>
  </si>
  <si>
    <t>EXPRESSION - The Shadows - Shadows n° 10 - Fiberglass DT - L - 1 - White</t>
  </si>
  <si>
    <t>3760231395289</t>
  </si>
  <si>
    <t>VEXFBDTS10YEL</t>
  </si>
  <si>
    <t>EXPRESSION - The Shadows - Shadows n° 10 - Fiberglass DT - L - 1 - Yellow</t>
  </si>
  <si>
    <t>3760231395296</t>
  </si>
  <si>
    <t>VEXFBDTS11BLK</t>
  </si>
  <si>
    <t>EXPRESSION - The Shadows - Shadows n° 11 - Fiberglass DT - XL - 1 - Black</t>
  </si>
  <si>
    <t>3760231395302</t>
  </si>
  <si>
    <t>VEXFBDTS11BLU</t>
  </si>
  <si>
    <t>EXPRESSION - The Shadows - Shadows n° 11 - Fiberglass DT - XL - 1 - Blue</t>
  </si>
  <si>
    <t>3760231395319</t>
  </si>
  <si>
    <t>VEXFBDTS11GRE</t>
  </si>
  <si>
    <t>EXPRESSION - The Shadows - Shadows n° 11 - Fiberglass DT - XL - 1 - Green</t>
  </si>
  <si>
    <t>3760231395326</t>
  </si>
  <si>
    <t>VEXFBDTS11GRY</t>
  </si>
  <si>
    <t>EXPRESSION - The Shadows - Shadows n° 11 - Fiberglass DT - XL - 1 - Grey</t>
  </si>
  <si>
    <t>3760231395333</t>
  </si>
  <si>
    <t>VEXFBDTS11MIN</t>
  </si>
  <si>
    <t>EXPRESSION - The Shadows - Shadows n° 11 - Fiberglass DT - XL - 1 - Mint</t>
  </si>
  <si>
    <t>3760231419732</t>
  </si>
  <si>
    <t>VEXFBDTS11ORA</t>
  </si>
  <si>
    <t>EXPRESSION - The Shadows - Shadows n° 11 - Fiberglass DT - XL - 1 - Fluo Orange</t>
  </si>
  <si>
    <t>3760231395340</t>
  </si>
  <si>
    <t>VEXFBDTS11RED</t>
  </si>
  <si>
    <t>EXPRESSION - The Shadows - Shadows n° 11 - Fiberglass DT - XL - 1 - Red</t>
  </si>
  <si>
    <t>3760231395357</t>
  </si>
  <si>
    <t>VEXFBDTS11WHI</t>
  </si>
  <si>
    <t>EXPRESSION - The Shadows - Shadows n° 11 - Fiberglass DT - XL - 1 - White</t>
  </si>
  <si>
    <t>3760231395364</t>
  </si>
  <si>
    <t>VEXFBDTS11YEL</t>
  </si>
  <si>
    <t>EXPRESSION - The Shadows - Shadows n° 11 - Fiberglass DT - XL - 1 - Yellow</t>
  </si>
  <si>
    <t>3760231395371</t>
  </si>
  <si>
    <t>VEXFBDTS12BLK</t>
  </si>
  <si>
    <t>EXPRESSION - The Shadows - Shadows n° 12 - Fiberglass DT - M - 1 - Black</t>
  </si>
  <si>
    <t>3760231395388</t>
  </si>
  <si>
    <t>VEXFBDTS12BLU</t>
  </si>
  <si>
    <t>EXPRESSION - The Shadows - Shadows n° 12 - Fiberglass DT - M - 1 - Blue</t>
  </si>
  <si>
    <t>3760231395395</t>
  </si>
  <si>
    <t>VEXFBDTS12GRE</t>
  </si>
  <si>
    <t>EXPRESSION - The Shadows - Shadows n° 12 - Fiberglass DT - M - 1 - Green</t>
  </si>
  <si>
    <t>3760231395401</t>
  </si>
  <si>
    <t>VEXFBDTS12GRY</t>
  </si>
  <si>
    <t>EXPRESSION - The Shadows - Shadows n° 12 - Fiberglass DT - M - 1 - Grey</t>
  </si>
  <si>
    <t>3760231395418</t>
  </si>
  <si>
    <t>VEXFBDTS12MIN</t>
  </si>
  <si>
    <t>EXPRESSION - The Shadows - Shadows n° 12 - Fiberglass DT - M - 1 - Mint</t>
  </si>
  <si>
    <t>3760231419749</t>
  </si>
  <si>
    <t>VEXFBDTS12ORA</t>
  </si>
  <si>
    <t>EXPRESSION - The Shadows - Shadows n° 12 - Fiberglass DT - M - 1 - Fluo Orange</t>
  </si>
  <si>
    <t>3760231395425</t>
  </si>
  <si>
    <t>VEXFBDTS12RED</t>
  </si>
  <si>
    <t>EXPRESSION - The Shadows - Shadows n° 12 - Fiberglass DT - M - 1 - Red</t>
  </si>
  <si>
    <t>3760231395432</t>
  </si>
  <si>
    <t>VEXFBDTS12WHI</t>
  </si>
  <si>
    <t>EXPRESSION - The Shadows - Shadows n° 12 - Fiberglass DT - M - 1 - White</t>
  </si>
  <si>
    <t>3760231395449</t>
  </si>
  <si>
    <t>VEXFBDTS12YEL</t>
  </si>
  <si>
    <t>EXPRESSION - The Shadows - Shadows n° 12 - Fiberglass DT - M - 1 - Yellow</t>
  </si>
  <si>
    <t>3760231395456</t>
  </si>
  <si>
    <t>VEXFBDTS13BLK</t>
  </si>
  <si>
    <t>EXPRESSION - The Shadows - Shadows n° 13 - Fiberglass DT - M - 1 - Black</t>
  </si>
  <si>
    <t>3760231395463</t>
  </si>
  <si>
    <t>VEXFBDTS13BLU</t>
  </si>
  <si>
    <t>EXPRESSION - The Shadows - Shadows n° 13 - Fiberglass DT - M - 1 - Blue</t>
  </si>
  <si>
    <t>3760231395470</t>
  </si>
  <si>
    <t>VEXFBDTS13GRE</t>
  </si>
  <si>
    <t>EXPRESSION - The Shadows - Shadows n° 13 - Fiberglass DT - M - 1 - Green</t>
  </si>
  <si>
    <t>3760231395487</t>
  </si>
  <si>
    <t>VEXFBDTS13GRY</t>
  </si>
  <si>
    <t>EXPRESSION - The Shadows - Shadows n° 13 - Fiberglass DT - M - 1 - Grey</t>
  </si>
  <si>
    <t>3760231395494</t>
  </si>
  <si>
    <t>VEXFBDTS13MIN</t>
  </si>
  <si>
    <t>EXPRESSION - The Shadows - Shadows n° 13 - Fiberglass DT - M - 1 - Mint</t>
  </si>
  <si>
    <t>3760231419756</t>
  </si>
  <si>
    <t>VEXFBDTS13ORA</t>
  </si>
  <si>
    <t>EXPRESSION - The Shadows - Shadows n° 13 - Fiberglass DT - M - 1 - Fluo Orange</t>
  </si>
  <si>
    <t>3760231395500</t>
  </si>
  <si>
    <t>VEXFBDTS13RED</t>
  </si>
  <si>
    <t>EXPRESSION - The Shadows - Shadows n° 13 - Fiberglass DT - M - 1 - Red</t>
  </si>
  <si>
    <t>3760231395517</t>
  </si>
  <si>
    <t>VEXFBDTS13WHI</t>
  </si>
  <si>
    <t>EXPRESSION - The Shadows - Shadows n° 13 - Fiberglass DT - M - 1 - White</t>
  </si>
  <si>
    <t>3760231395524</t>
  </si>
  <si>
    <t>VEXFBDTS13YEL</t>
  </si>
  <si>
    <t>EXPRESSION - The Shadows - Shadows n° 13 - Fiberglass DT - M - 1 - Yellow</t>
  </si>
  <si>
    <t>3760231395531</t>
  </si>
  <si>
    <t>VEXFBDTS14BLK</t>
  </si>
  <si>
    <t>EXPRESSION - The Shadows - Shadows n° 14 - Fiberglass DT - M - 1 - Black</t>
  </si>
  <si>
    <t>3760231395548</t>
  </si>
  <si>
    <t>VEXFBDTS14BLU</t>
  </si>
  <si>
    <t>EXPRESSION - The Shadows - Shadows n° 14 - Fiberglass DT - M - 1 - Blue</t>
  </si>
  <si>
    <t>3760231395555</t>
  </si>
  <si>
    <t>VEXFBDTS14GRE</t>
  </si>
  <si>
    <t>EXPRESSION - The Shadows - Shadows n° 14 - Fiberglass DT - M - 1 - Green</t>
  </si>
  <si>
    <t>3760231395562</t>
  </si>
  <si>
    <t>VEXFBDTS14GRY</t>
  </si>
  <si>
    <t>EXPRESSION - The Shadows - Shadows n° 14 - Fiberglass DT - M - 1 - Grey</t>
  </si>
  <si>
    <t>3760231395579</t>
  </si>
  <si>
    <t>VEXFBDTS14MIN</t>
  </si>
  <si>
    <t>EXPRESSION - The Shadows - Shadows n° 14 - Fiberglass DT - M - 1 - Mint</t>
  </si>
  <si>
    <t>3760231419763</t>
  </si>
  <si>
    <t>VEXFBDTS14ORA</t>
  </si>
  <si>
    <t>EXPRESSION - The Shadows - Shadows n° 14 - Fiberglass DT - M - 1 - Fluo Orange</t>
  </si>
  <si>
    <t>3760231395586</t>
  </si>
  <si>
    <t>VEXFBDTS14RED</t>
  </si>
  <si>
    <t>EXPRESSION - The Shadows - Shadows n° 14 - Fiberglass DT - M - 1 - Red</t>
  </si>
  <si>
    <t>3760231395593</t>
  </si>
  <si>
    <t>VEXFBDTS14WHI</t>
  </si>
  <si>
    <t>EXPRESSION - The Shadows - Shadows n° 14 - Fiberglass DT - M - 1 - White</t>
  </si>
  <si>
    <t>3760231395609</t>
  </si>
  <si>
    <t>VEXFBDTS14YEL</t>
  </si>
  <si>
    <t>EXPRESSION - The Shadows - Shadows n° 14 - Fiberglass DT - M - 1 - Yellow</t>
  </si>
  <si>
    <t>3760231395616</t>
  </si>
  <si>
    <t>VEXFBDTS15BLK</t>
  </si>
  <si>
    <t>EXPRESSION - The Shadows - Shadows n° 15 - Fiberglass DT - L - 1 - Black</t>
  </si>
  <si>
    <t>3760231395623</t>
  </si>
  <si>
    <t>VEXFBDTS15BLU</t>
  </si>
  <si>
    <t>EXPRESSION - The Shadows - Shadows n° 15 - Fiberglass DT - L - 1 - Blue</t>
  </si>
  <si>
    <t>3760231395630</t>
  </si>
  <si>
    <t>VEXFBDTS15GRE</t>
  </si>
  <si>
    <t>EXPRESSION - The Shadows - Shadows n° 15 - Fiberglass DT - L - 1 - Green</t>
  </si>
  <si>
    <t>3760231395647</t>
  </si>
  <si>
    <t>VEXFBDTS15GRY</t>
  </si>
  <si>
    <t>EXPRESSION - The Shadows - Shadows n° 15 - Fiberglass DT - L - 1 - Grey</t>
  </si>
  <si>
    <t>3760231395654</t>
  </si>
  <si>
    <t>VEXFBDTS15MIN</t>
  </si>
  <si>
    <t>EXPRESSION - The Shadows - Shadows n° 15 - Fiberglass DT - L - 1 - Mint</t>
  </si>
  <si>
    <t>3760231419770</t>
  </si>
  <si>
    <t>VEXFBDTS15ORA</t>
  </si>
  <si>
    <t>EXPRESSION - The Shadows - Shadows n° 15 - Fiberglass DT - L - 1 - Fluo Orange</t>
  </si>
  <si>
    <t>3760231395661</t>
  </si>
  <si>
    <t>VEXFBDTS15RED</t>
  </si>
  <si>
    <t>EXPRESSION - The Shadows - Shadows n° 15 - Fiberglass DT - L - 1 - Red</t>
  </si>
  <si>
    <t>3760231395678</t>
  </si>
  <si>
    <t>VEXFBDTS15WHI</t>
  </si>
  <si>
    <t>EXPRESSION - The Shadows - Shadows n° 15 - Fiberglass DT - L - 1 - White</t>
  </si>
  <si>
    <t>3760231395685</t>
  </si>
  <si>
    <t>VEXFBDTS15YEL</t>
  </si>
  <si>
    <t>EXPRESSION - The Shadows - Shadows n° 15 - Fiberglass DT - L - 1 - Yellow</t>
  </si>
  <si>
    <t>3760231395692</t>
  </si>
  <si>
    <t>VEXFBS12BLK</t>
  </si>
  <si>
    <t>EXPRESSION - The Shadows - Shadows n° 12 - Fiberglass FULL - M - 1 - Black</t>
  </si>
  <si>
    <t>3760231377780</t>
  </si>
  <si>
    <t>VEXFBS12BLU</t>
  </si>
  <si>
    <t>EXPRESSION - The Shadows - Shadows n° 12 - Fiberglass FULL - M - 1 - Blue</t>
  </si>
  <si>
    <t>3760231377797</t>
  </si>
  <si>
    <t>VEXFBS12GRE</t>
  </si>
  <si>
    <t>EXPRESSION - The Shadows - Shadows n° 12 - Fiberglass FULL - M - 1 - Green</t>
  </si>
  <si>
    <t>3760231377803</t>
  </si>
  <si>
    <t>VEXFBS12GRY</t>
  </si>
  <si>
    <t>EXPRESSION - The Shadows - Shadows n° 12 - Fiberglass FULL - M - 1 - Grey</t>
  </si>
  <si>
    <t>3760231377810</t>
  </si>
  <si>
    <t>VEXFBS12MIN</t>
  </si>
  <si>
    <t>EXPRESSION - The Shadows - Shadows n° 12 - Fiberglass FULL - M - 1 - Mint</t>
  </si>
  <si>
    <t>3760231419787</t>
  </si>
  <si>
    <t>VEXFBS12ORA</t>
  </si>
  <si>
    <t>EXPRESSION - The Shadows - Shadows n° 12 - Fiberglass FULL - M - 1 - Fluo Orange</t>
  </si>
  <si>
    <t>3760231377827</t>
  </si>
  <si>
    <t>VEXFBS12RED</t>
  </si>
  <si>
    <t>EXPRESSION - The Shadows - Shadows n° 12 - Fiberglass FULL - M - 1 - Red</t>
  </si>
  <si>
    <t>3760231377834</t>
  </si>
  <si>
    <t>VEXFBS12WHI</t>
  </si>
  <si>
    <t>EXPRESSION - The Shadows - Shadows n° 12 - Fiberglass FULL - M - 1 - White</t>
  </si>
  <si>
    <t>3760231377841</t>
  </si>
  <si>
    <t>VEXFBS12YEL</t>
  </si>
  <si>
    <t>EXPRESSION - The Shadows - Shadows n° 12 - Fiberglass FULL - M - 1 - Yellow</t>
  </si>
  <si>
    <t>3760231377858</t>
  </si>
  <si>
    <t>VEXFBS13BLK</t>
  </si>
  <si>
    <t>EXPRESSION - The Shadows - Shadows n° 13 - Fiberglass FULL - M - 1 - Black</t>
  </si>
  <si>
    <t>3760231377865</t>
  </si>
  <si>
    <t>VEXFBS13BLU</t>
  </si>
  <si>
    <t>EXPRESSION - The Shadows - Shadows n° 13 - Fiberglass FULL - M - 1 - Blue</t>
  </si>
  <si>
    <t>3760231377872</t>
  </si>
  <si>
    <t>VEXFBS13GRE</t>
  </si>
  <si>
    <t>EXPRESSION - The Shadows - Shadows n° 13 - Fiberglass FULL - M - 1 - Green</t>
  </si>
  <si>
    <t>3760231377889</t>
  </si>
  <si>
    <t>VEXFBS13GRY</t>
  </si>
  <si>
    <t>EXPRESSION - The Shadows - Shadows n° 13 - Fiberglass FULL - M - 1 - Grey</t>
  </si>
  <si>
    <t>3760231377896</t>
  </si>
  <si>
    <t>VEXFBS13MIN</t>
  </si>
  <si>
    <t>EXPRESSION - The Shadows - Shadows n° 13 - Fiberglass FULL - M - 1 - Mint</t>
  </si>
  <si>
    <t>3760231419794</t>
  </si>
  <si>
    <t>VEXFBS13ORA</t>
  </si>
  <si>
    <t>EXPRESSION - The Shadows - Shadows n° 13 - Fiberglass FULL - M - 1 - Fluo Orange</t>
  </si>
  <si>
    <t>3760231377902</t>
  </si>
  <si>
    <t>VEXFBS13RED</t>
  </si>
  <si>
    <t>EXPRESSION - The Shadows - Shadows n° 13 - Fiberglass FULL - M - 1 - Red</t>
  </si>
  <si>
    <t>3760231377919</t>
  </si>
  <si>
    <t>VEXFBS13WHI</t>
  </si>
  <si>
    <t>EXPRESSION - The Shadows - Shadows n° 13 - Fiberglass FULL - M - 1 - White</t>
  </si>
  <si>
    <t>3760231377926</t>
  </si>
  <si>
    <t>VEXFBS13YEL</t>
  </si>
  <si>
    <t>EXPRESSION - The Shadows - Shadows n° 13 - Fiberglass FULL - M - 1 - Yellow</t>
  </si>
  <si>
    <t>3760231377933</t>
  </si>
  <si>
    <t>VEXFBS14BLK</t>
  </si>
  <si>
    <t>EXPRESSION - The Shadows - Shadows n° 14 - Fiberglass FULL - M - 1 - Black</t>
  </si>
  <si>
    <t>3760231377940</t>
  </si>
  <si>
    <t>VEXFBS14BLU</t>
  </si>
  <si>
    <t>EXPRESSION - The Shadows - Shadows n° 14 - Fiberglass FULL - M - 1 - Blue</t>
  </si>
  <si>
    <t>3760231377957</t>
  </si>
  <si>
    <t>VEXFBS14GRE</t>
  </si>
  <si>
    <t>EXPRESSION - The Shadows - Shadows n° 14 - Fiberglass FULL - M - 1 - Green</t>
  </si>
  <si>
    <t>3760231377964</t>
  </si>
  <si>
    <t>VEXFBS14GRY</t>
  </si>
  <si>
    <t>EXPRESSION - The Shadows - Shadows n° 14 - Fiberglass FULL - M - 1 - Grey</t>
  </si>
  <si>
    <t>3760231377971</t>
  </si>
  <si>
    <t>VEXFBS14MIN</t>
  </si>
  <si>
    <t>EXPRESSION - The Shadows - Shadows n° 14 - Fiberglass FULL - M - 1 - Mint</t>
  </si>
  <si>
    <t>3760231419800</t>
  </si>
  <si>
    <t>VEXFBS14ORA</t>
  </si>
  <si>
    <t>EXPRESSION - The Shadows - Shadows n° 14 - Fiberglass FULL - M - 1 - Fluo Orange</t>
  </si>
  <si>
    <t>3760231377988</t>
  </si>
  <si>
    <t>VEXFBS14RED</t>
  </si>
  <si>
    <t>EXPRESSION - The Shadows - Shadows n° 14 - Fiberglass FULL - M - 1 - Red</t>
  </si>
  <si>
    <t>3760231377995</t>
  </si>
  <si>
    <t>VEXFBS14WHI</t>
  </si>
  <si>
    <t>EXPRESSION - The Shadows - Shadows n° 14 - Fiberglass FULL - M - 1 - White</t>
  </si>
  <si>
    <t>3760231378008</t>
  </si>
  <si>
    <t>VEXFBS14YEL</t>
  </si>
  <si>
    <t>EXPRESSION - The Shadows - Shadows n° 14 - Fiberglass FULL - M - 1 - Yellow</t>
  </si>
  <si>
    <t>3760231378015</t>
  </si>
  <si>
    <t>VEXFBS15BLK</t>
  </si>
  <si>
    <t>EXPRESSION - The Shadows - Shadows n° 15 - Fiberglass FULL - L - 1 - Black</t>
  </si>
  <si>
    <t>3760231378022</t>
  </si>
  <si>
    <t>VEXFBS15BLU</t>
  </si>
  <si>
    <t>EXPRESSION - The Shadows - Shadows n° 15 - Fiberglass FULL - L - 1 - Blue</t>
  </si>
  <si>
    <t>3760231378039</t>
  </si>
  <si>
    <t>VEXFBS15GRE</t>
  </si>
  <si>
    <t>EXPRESSION - The Shadows - Shadows n° 15 - Fiberglass FULL - L - 1 - Green</t>
  </si>
  <si>
    <t>3760231378046</t>
  </si>
  <si>
    <t>VEXFBS15GRY</t>
  </si>
  <si>
    <t>EXPRESSION - The Shadows - Shadows n° 15 - Fiberglass FULL - L - 1 - Grey</t>
  </si>
  <si>
    <t>3760231378053</t>
  </si>
  <si>
    <t>VEXFBS15MIN</t>
  </si>
  <si>
    <t>EXPRESSION - The Shadows - Shadows n° 15 - Fiberglass FULL - L - 1 - Mint</t>
  </si>
  <si>
    <t>3760231419817</t>
  </si>
  <si>
    <t>VEXFBS15ORA</t>
  </si>
  <si>
    <t>EXPRESSION - The Shadows - Shadows n° 15 - Fiberglass FULL - L - 1 - Fluo Orange</t>
  </si>
  <si>
    <t>3760231378060</t>
  </si>
  <si>
    <t>VEXFBS15RED</t>
  </si>
  <si>
    <t>EXPRESSION - The Shadows - Shadows n° 15 - Fiberglass FULL - L - 1 - Red</t>
  </si>
  <si>
    <t>3760231378077</t>
  </si>
  <si>
    <t>VEXFBS15WHI</t>
  </si>
  <si>
    <t>EXPRESSION - The Shadows - Shadows n° 15 - Fiberglass FULL - L - 1 - White</t>
  </si>
  <si>
    <t>3760231378084</t>
  </si>
  <si>
    <t>VEXFBS15YEL</t>
  </si>
  <si>
    <t>EXPRESSION - The Shadows - Shadows n° 15 - Fiberglass FULL - L - 1 - Yellow</t>
  </si>
  <si>
    <t>3760231378091</t>
  </si>
  <si>
    <t>VEXFBTP01BLK</t>
  </si>
  <si>
    <t>EXPRESSION - The Pipes - Pipes n° 1 - Fiberglass FULL - M - 1 - Black</t>
  </si>
  <si>
    <t>3760231370897</t>
  </si>
  <si>
    <t>VEXFBTP01BLU</t>
  </si>
  <si>
    <t>EXPRESSION - The Pipes - Pipes n° 1 - Fiberglass FULL - M - 1 - Blue</t>
  </si>
  <si>
    <t>3760231370903</t>
  </si>
  <si>
    <t>VEXFBTP01GRE</t>
  </si>
  <si>
    <t>EXPRESSION - The Pipes - Pipes n° 1 - Fiberglass FULL - M - 1 - Green</t>
  </si>
  <si>
    <t>3760231370910</t>
  </si>
  <si>
    <t>VEXFBTP01GRY</t>
  </si>
  <si>
    <t>EXPRESSION - The Pipes - Pipes n° 1 - Fiberglass FULL - M - 1 - Grey</t>
  </si>
  <si>
    <t>3760231370927</t>
  </si>
  <si>
    <t>VEXFBTP01MIN</t>
  </si>
  <si>
    <t>EXPRESSION - The Pipes - Pipes n° 1 - Fiberglass FULL - M - 1 - Mint</t>
  </si>
  <si>
    <t>3760231419824</t>
  </si>
  <si>
    <t>VEXFBTP01ORA</t>
  </si>
  <si>
    <t>EXPRESSION - The Pipes - Pipes n° 1 - Fiberglass FULL - M - 1 - Fluo Orange</t>
  </si>
  <si>
    <t>3760231370934</t>
  </si>
  <si>
    <t>VEXFBTP01RED</t>
  </si>
  <si>
    <t>EXPRESSION - The Pipes - Pipes n° 1 - Fiberglass FULL - M - 1 - Red</t>
  </si>
  <si>
    <t>3760231370941</t>
  </si>
  <si>
    <t>VEXFBTP01WHI</t>
  </si>
  <si>
    <t>EXPRESSION - The Pipes - Pipes n° 1 - Fiberglass FULL - M - 1 - White</t>
  </si>
  <si>
    <t>3760231370958</t>
  </si>
  <si>
    <t>VEXFBTP01YEL</t>
  </si>
  <si>
    <t>EXPRESSION - The Pipes - Pipes n° 1 - Fiberglass FULL - M - 1 - Yellow</t>
  </si>
  <si>
    <t>3760231371368</t>
  </si>
  <si>
    <t>VEXFBTP02BLK</t>
  </si>
  <si>
    <t>EXPRESSION - The Pipes - Pipes n° 2 - Fiberglass FULL - M - 1 - Black</t>
  </si>
  <si>
    <t>3760231370965</t>
  </si>
  <si>
    <t>VEXFBTP02BLU</t>
  </si>
  <si>
    <t>EXPRESSION - The Pipes - Pipes n° 2 - Fiberglass FULL - M - 1 - Blue</t>
  </si>
  <si>
    <t>3760231370972</t>
  </si>
  <si>
    <t>VEXFBTP02GRE</t>
  </si>
  <si>
    <t>EXPRESSION - The Pipes - Pipes n° 2 - Fiberglass FULL - M - 1 - Green</t>
  </si>
  <si>
    <t>3760231370989</t>
  </si>
  <si>
    <t>VEXFBTP02GRY</t>
  </si>
  <si>
    <t>EXPRESSION - The Pipes - Pipes n° 2 - Fiberglass FULL - M - 1 - Grey</t>
  </si>
  <si>
    <t>3760231370996</t>
  </si>
  <si>
    <t>VEXFBTP02MIN</t>
  </si>
  <si>
    <t>EXPRESSION - The Pipes - Pipes n° 2 - Fiberglass FULL - M - 1 - Mint</t>
  </si>
  <si>
    <t>3760231419831</t>
  </si>
  <si>
    <t>VEXFBTP02ORA</t>
  </si>
  <si>
    <t>EXPRESSION - The Pipes - Pipes n° 2 - Fiberglass FULL - M - 1 - Fluo Orange</t>
  </si>
  <si>
    <t>3760231371009</t>
  </si>
  <si>
    <t>VEXFBTP02RED</t>
  </si>
  <si>
    <t>EXPRESSION - The Pipes - Pipes n° 2 - Fiberglass FULL - M - 1 - Red</t>
  </si>
  <si>
    <t>3760231371016</t>
  </si>
  <si>
    <t>VEXFBTP02WHI</t>
  </si>
  <si>
    <t>EXPRESSION - The Pipes - Pipes n° 2 - Fiberglass FULL - M - 1 - White</t>
  </si>
  <si>
    <t>3760231371023</t>
  </si>
  <si>
    <t>VEXFBTP02YEL</t>
  </si>
  <si>
    <t>EXPRESSION - The Pipes - Pipes n° 2 - Fiberglass FULL - M - 1 - Yellow</t>
  </si>
  <si>
    <t>3760231371375</t>
  </si>
  <si>
    <t>VEXFBTP03BLK</t>
  </si>
  <si>
    <t>EXPRESSION - The Pipes - Pipes n° 3 - Fiberglass FULL - M - 1 - Black</t>
  </si>
  <si>
    <t>3760231371030</t>
  </si>
  <si>
    <t>VEXFBTP03BLU</t>
  </si>
  <si>
    <t>EXPRESSION - The Pipes - Pipes n° 3 - Fiberglass FULL - M - 1 - Blue</t>
  </si>
  <si>
    <t>3760231371047</t>
  </si>
  <si>
    <t>VEXFBTP03GRE</t>
  </si>
  <si>
    <t>EXPRESSION - The Pipes - Pipes n° 3 - Fiberglass FULL - M - 1 - Green</t>
  </si>
  <si>
    <t>3760231371054</t>
  </si>
  <si>
    <t>VEXFBTP03GRY</t>
  </si>
  <si>
    <t>EXPRESSION - The Pipes - Pipes n° 3 - Fiberglass FULL - M - 1 - Grey</t>
  </si>
  <si>
    <t>3760231371061</t>
  </si>
  <si>
    <t>VEXFBTP03MIN</t>
  </si>
  <si>
    <t>EXPRESSION - The Pipes - Pipes n° 3 - Fiberglass FULL - M - 1 - Mint</t>
  </si>
  <si>
    <t>3760231419848</t>
  </si>
  <si>
    <t>VEXFBTP03ORA</t>
  </si>
  <si>
    <t>EXPRESSION - The Pipes - Pipes n° 3 - Fiberglass FULL - M - 1 - Fluo Orange</t>
  </si>
  <si>
    <t>3760231371078</t>
  </si>
  <si>
    <t>VEXFBTP03RED</t>
  </si>
  <si>
    <t>EXPRESSION - The Pipes - Pipes n° 3 - Fiberglass FULL - M - 1 - Red</t>
  </si>
  <si>
    <t>3760231371085</t>
  </si>
  <si>
    <t>VEXFBTP03WHI</t>
  </si>
  <si>
    <t>EXPRESSION - The Pipes - Pipes n° 3 - Fiberglass FULL - M - 1 - White</t>
  </si>
  <si>
    <t>3760231371092</t>
  </si>
  <si>
    <t>VEXFBTP03YEL</t>
  </si>
  <si>
    <t>EXPRESSION - The Pipes - Pipes n° 3 - Fiberglass FULL - M - 1 - Yellow</t>
  </si>
  <si>
    <t>3760231371382</t>
  </si>
  <si>
    <t>VEXFBTP04BLK</t>
  </si>
  <si>
    <t>EXPRESSION - The Pipes - Pipes n° 4 - Fiberglass FULL - L - 1 - Black</t>
  </si>
  <si>
    <t>3760231371108</t>
  </si>
  <si>
    <t>VEXFBTP04BLU</t>
  </si>
  <si>
    <t>EXPRESSION - The Pipes - Pipes n° 4 - Fiberglass FULL - L - 1 - Blue</t>
  </si>
  <si>
    <t>3760231371115</t>
  </si>
  <si>
    <t>VEXFBTP04GRE</t>
  </si>
  <si>
    <t>EXPRESSION - The Pipes - Pipes n° 4 - Fiberglass FULL - L - 1 - Green</t>
  </si>
  <si>
    <t>3760231371122</t>
  </si>
  <si>
    <t>VEXFBTP04GRY</t>
  </si>
  <si>
    <t>EXPRESSION - The Pipes - Pipes n° 4 - Fiberglass FULL - L - 1 - Grey</t>
  </si>
  <si>
    <t>3760231371139</t>
  </si>
  <si>
    <t>VEXFBTP04MIN</t>
  </si>
  <si>
    <t>EXPRESSION - The Pipes - Pipes n° 4 - Fiberglass FULL - L - 1 - Mint</t>
  </si>
  <si>
    <t>3760231419855</t>
  </si>
  <si>
    <t>VEXFBTP04ORA</t>
  </si>
  <si>
    <t>EXPRESSION - The Pipes - Pipes n° 4 - Fiberglass FULL - L - 1 - Fluo Orange</t>
  </si>
  <si>
    <t>3760231371146</t>
  </si>
  <si>
    <t>VEXFBTP04RED</t>
  </si>
  <si>
    <t>EXPRESSION - The Pipes - Pipes n° 4 - Fiberglass FULL - L - 1 - Red</t>
  </si>
  <si>
    <t>3760231371153</t>
  </si>
  <si>
    <t>VEXFBTP04WHI</t>
  </si>
  <si>
    <t>EXPRESSION - The Pipes - Pipes n° 4 - Fiberglass FULL - L - 1 - White</t>
  </si>
  <si>
    <t>3760231371160</t>
  </si>
  <si>
    <t>VEXFBTP04YEL</t>
  </si>
  <si>
    <t>EXPRESSION - The Pipes - Pipes n° 4 - Fiberglass FULL - L - 1 - Yellow</t>
  </si>
  <si>
    <t>3760231371399</t>
  </si>
  <si>
    <t>VEXFBTP05BLK</t>
  </si>
  <si>
    <t>EXPRESSION - The Pipes - Pipes n° 5 - Fiberglass FULL - L - 1 - Black</t>
  </si>
  <si>
    <t>3760231371177</t>
  </si>
  <si>
    <t>VEXFBTP05BLU</t>
  </si>
  <si>
    <t>EXPRESSION - The Pipes - Pipes n° 5 - Fiberglass FULL - L - 1 - Blue</t>
  </si>
  <si>
    <t>3760231371184</t>
  </si>
  <si>
    <t>VEXFBTP05GRE</t>
  </si>
  <si>
    <t>EXPRESSION - The Pipes - Pipes n° 5 - Fiberglass FULL - L - 1 - Green</t>
  </si>
  <si>
    <t>3760231371191</t>
  </si>
  <si>
    <t>VEXFBTP05GRY</t>
  </si>
  <si>
    <t>EXPRESSION - The Pipes - Pipes n° 5 - Fiberglass FULL - L - 1 - Grey</t>
  </si>
  <si>
    <t>3760231371207</t>
  </si>
  <si>
    <t>VEXFBTP05MIN</t>
  </si>
  <si>
    <t>EXPRESSION - The Pipes - Pipes n° 5 - Fiberglass FULL - L - 1 - Mint</t>
  </si>
  <si>
    <t>3760231419862</t>
  </si>
  <si>
    <t>VEXFBTP05ORA</t>
  </si>
  <si>
    <t>EXPRESSION - The Pipes - Pipes n° 5 - Fiberglass FULL - L - 1 - Fluo Orange</t>
  </si>
  <si>
    <t>3760231371214</t>
  </si>
  <si>
    <t>VEXFBTP05RED</t>
  </si>
  <si>
    <t>EXPRESSION - The Pipes - Pipes n° 5 - Fiberglass FULL - L - 1 - Red</t>
  </si>
  <si>
    <t>3760231371221</t>
  </si>
  <si>
    <t>VEXFBTP05WHI</t>
  </si>
  <si>
    <t>EXPRESSION - The Pipes - Pipes n° 5 - Fiberglass FULL - L - 1 - White</t>
  </si>
  <si>
    <t>3760231371238</t>
  </si>
  <si>
    <t>VEXFBTP05YEL</t>
  </si>
  <si>
    <t>EXPRESSION - The Pipes - Pipes n° 5 - Fiberglass FULL - L - 1 - Yellow</t>
  </si>
  <si>
    <t>3760231371405</t>
  </si>
  <si>
    <t>VEXFBTP06BLK</t>
  </si>
  <si>
    <t>EXPRESSION - The Pipes - Pipes n° 6 - Fiberglass FULL - XL - 1 - Black</t>
  </si>
  <si>
    <t>3760231371245</t>
  </si>
  <si>
    <t>VEXFBTP06BLU</t>
  </si>
  <si>
    <t>EXPRESSION - The Pipes - Pipes n° 6 - Fiberglass FULL - XL - 1 - Blue</t>
  </si>
  <si>
    <t>3760231371252</t>
  </si>
  <si>
    <t>VEXFBTP06GRE</t>
  </si>
  <si>
    <t>EXPRESSION - The Pipes - Pipes n° 6 - Fiberglass FULL - XL - 1 - Green</t>
  </si>
  <si>
    <t>3760231371269</t>
  </si>
  <si>
    <t>VEXFBTP06GRY</t>
  </si>
  <si>
    <t>EXPRESSION - The Pipes - Pipes n° 6 - Fiberglass FULL - XL - 1 - Grey</t>
  </si>
  <si>
    <t>3760231371276</t>
  </si>
  <si>
    <t>VEXFBTP06MIN</t>
  </si>
  <si>
    <t>EXPRESSION - The Pipes - Pipes n° 6 - Fiberglass FULL - XL - 1 - Mint</t>
  </si>
  <si>
    <t>3760231419879</t>
  </si>
  <si>
    <t>VEXFBTP06ORA</t>
  </si>
  <si>
    <t>EXPRESSION - The Pipes - Pipes n° 6 - Fiberglass FULL - XL - 1 - Fluo Orange</t>
  </si>
  <si>
    <t>3760231371283</t>
  </si>
  <si>
    <t>VEXFBTP06RED</t>
  </si>
  <si>
    <t>EXPRESSION - The Pipes - Pipes n° 6 - Fiberglass FULL - XL - 1 - Red</t>
  </si>
  <si>
    <t>3760231371290</t>
  </si>
  <si>
    <t>VEXFBTP06WHI</t>
  </si>
  <si>
    <t>EXPRESSION - The Pipes - Pipes n° 6 - Fiberglass FULL - XL - 1 - White</t>
  </si>
  <si>
    <t>3760231371306</t>
  </si>
  <si>
    <t>VEXFBTP06YEL</t>
  </si>
  <si>
    <t>EXPRESSION - The Pipes - Pipes n° 6 - Fiberglass FULL - XL - 1 - Yellow</t>
  </si>
  <si>
    <t>3760231371412</t>
  </si>
  <si>
    <t>VEXFBTP07BLK</t>
  </si>
  <si>
    <t>EXPRESSION - The Pipes - Pipes n° 7 - Fiberglass FULL - XL - 1 - Black</t>
  </si>
  <si>
    <t>3760231378107</t>
  </si>
  <si>
    <t>VEXFBTP07BLU</t>
  </si>
  <si>
    <t>EXPRESSION - The Pipes - Pipes n° 7 - Fiberglass FULL - XL - 1 - Blue</t>
  </si>
  <si>
    <t>3760231378114</t>
  </si>
  <si>
    <t>VEXFBTP07GRE</t>
  </si>
  <si>
    <t>EXPRESSION - The Pipes - Pipes n° 7 - Fiberglass FULL - XL - 1 - Green</t>
  </si>
  <si>
    <t>3760231378121</t>
  </si>
  <si>
    <t>VEXFBTP07GRY</t>
  </si>
  <si>
    <t>EXPRESSION - The Pipes - Pipes n° 7 - Fiberglass FULL - XL - 1 - Grey</t>
  </si>
  <si>
    <t>3760231378138</t>
  </si>
  <si>
    <t>VEXFBTP07MIN</t>
  </si>
  <si>
    <t>EXPRESSION - The Pipes - Pipes n° 7 - Fiberglass FULL - XL - 1 - Mint</t>
  </si>
  <si>
    <t>3760231419886</t>
  </si>
  <si>
    <t>VEXFBTP07ORA</t>
  </si>
  <si>
    <t>EXPRESSION - The Pipes - Pipes n° 7 - Fiberglass FULL - XL - 1 - Fluo Orange</t>
  </si>
  <si>
    <t>3760231378145</t>
  </si>
  <si>
    <t>VEXFBTP07RED</t>
  </si>
  <si>
    <t>EXPRESSION - The Pipes - Pipes n° 7 - Fiberglass FULL - XL - 1 - Red</t>
  </si>
  <si>
    <t>3760231378152</t>
  </si>
  <si>
    <t>VEXFBTP07WHI</t>
  </si>
  <si>
    <t>EXPRESSION - The Pipes - Pipes n° 7 - Fiberglass FULL - XL - 1 - White</t>
  </si>
  <si>
    <t>3760231378169</t>
  </si>
  <si>
    <t>VEXFBTP07YEL</t>
  </si>
  <si>
    <t>EXPRESSION - The Pipes - Pipes n° 7 - Fiberglass FULL - XL - 1 - Yellow</t>
  </si>
  <si>
    <t>3760231378176</t>
  </si>
  <si>
    <t>VEXFBTP08BLK</t>
  </si>
  <si>
    <t>EXPRESSION - The Pipes - Pipes n° 8 - Fiberglass FULL - M - 1 - Black</t>
  </si>
  <si>
    <t>3760231378183</t>
  </si>
  <si>
    <t>VEXFBTP08BLU</t>
  </si>
  <si>
    <t>EXPRESSION - The Pipes - Pipes n° 8 - Fiberglass FULL - M - 1 - Blue</t>
  </si>
  <si>
    <t>3760231378190</t>
  </si>
  <si>
    <t>VEXFBTP08GRE</t>
  </si>
  <si>
    <t>EXPRESSION - The Pipes - Pipes n° 8 - Fiberglass FULL - M - 1 - Green</t>
  </si>
  <si>
    <t>3760231378206</t>
  </si>
  <si>
    <t>VEXFBTP08GRY</t>
  </si>
  <si>
    <t>EXPRESSION - The Pipes - Pipes n° 8 - Fiberglass FULL - M - 1 - Grey</t>
  </si>
  <si>
    <t>3760231378213</t>
  </si>
  <si>
    <t>VEXFBTP08MIN</t>
  </si>
  <si>
    <t>EXPRESSION - The Pipes - Pipes n° 8 - Fiberglass FULL - M - 1 - Mint</t>
  </si>
  <si>
    <t>3760231419893</t>
  </si>
  <si>
    <t>VEXFBTP08ORA</t>
  </si>
  <si>
    <t>EXPRESSION - The Pipes - Pipes n° 8 - Fiberglass FULL - M - 1 - Fluo Orange</t>
  </si>
  <si>
    <t>3760231378220</t>
  </si>
  <si>
    <t>VEXFBTP08RED</t>
  </si>
  <si>
    <t>EXPRESSION - The Pipes - Pipes n° 8 - Fiberglass FULL - M - 1 - Red</t>
  </si>
  <si>
    <t>3760231378237</t>
  </si>
  <si>
    <t>VEXFBTP08WHI</t>
  </si>
  <si>
    <t>EXPRESSION - The Pipes - Pipes n° 8 - Fiberglass FULL - M - 1 - White</t>
  </si>
  <si>
    <t>3760231378244</t>
  </si>
  <si>
    <t>VEXFBTP08YEL</t>
  </si>
  <si>
    <t>EXPRESSION - The Pipes - Pipes n° 8 - Fiberglass FULL - M - 1 - Yellow</t>
  </si>
  <si>
    <t>3760231378251</t>
  </si>
  <si>
    <t>VEXFBTP09BLK</t>
  </si>
  <si>
    <t>EXPRESSION - The Pipes - Pipes n° 9 - Fiberglass FULL - L - 1 - Black</t>
  </si>
  <si>
    <t>3760231378268</t>
  </si>
  <si>
    <t>VEXFBTP09BLU</t>
  </si>
  <si>
    <t>EXPRESSION - The Pipes - Pipes n° 9 - Fiberglass FULL - L - 1 - Blue</t>
  </si>
  <si>
    <t>3760231378275</t>
  </si>
  <si>
    <t>VEXFBTP09GRE</t>
  </si>
  <si>
    <t>EXPRESSION - The Pipes - Pipes n° 9 - Fiberglass FULL - L - 1 - Green</t>
  </si>
  <si>
    <t>3760231378282</t>
  </si>
  <si>
    <t>VEXFBTP09GRY</t>
  </si>
  <si>
    <t>EXPRESSION - The Pipes - Pipes n° 9 - Fiberglass FULL - L - 1 - Grey</t>
  </si>
  <si>
    <t>3760231378299</t>
  </si>
  <si>
    <t>VEXFBTP09MIN</t>
  </si>
  <si>
    <t>EXPRESSION - The Pipes - Pipes n° 9 - Fiberglass FULL - L - 1 - Mint</t>
  </si>
  <si>
    <t>3760231419909</t>
  </si>
  <si>
    <t>VEXFBTP09ORA</t>
  </si>
  <si>
    <t>EXPRESSION - The Pipes - Pipes n° 9 - Fiberglass FULL - L - 1 - Fluo Orange</t>
  </si>
  <si>
    <t>3760231378305</t>
  </si>
  <si>
    <t>VEXFBTP09RED</t>
  </si>
  <si>
    <t>EXPRESSION - The Pipes - Pipes n° 9 - Fiberglass FULL - L - 1 - Red</t>
  </si>
  <si>
    <t>3760231378312</t>
  </si>
  <si>
    <t>VEXFBTP09WHI</t>
  </si>
  <si>
    <t>EXPRESSION - The Pipes - Pipes n° 9 - Fiberglass FULL - L - 1 - White</t>
  </si>
  <si>
    <t>3760231378329</t>
  </si>
  <si>
    <t>VEXFBTP09YEL</t>
  </si>
  <si>
    <t>EXPRESSION - The Pipes - Pipes n° 9 - Fiberglass FULL - L - 1 - Yellow</t>
  </si>
  <si>
    <t>3760231378336</t>
  </si>
  <si>
    <t>VEXFBTP10BLK</t>
  </si>
  <si>
    <t>EXPRESSION - The Pipes - Pipes n° 10 - Fiberglass FULL - L - 1 - Black</t>
  </si>
  <si>
    <t>3760231378343</t>
  </si>
  <si>
    <t>VEXFBTP10BLU</t>
  </si>
  <si>
    <t>EXPRESSION - The Pipes - Pipes n° 10 - Fiberglass FULL - L - 1 - Blue</t>
  </si>
  <si>
    <t>3760231378350</t>
  </si>
  <si>
    <t>VEXFBTP10GRE</t>
  </si>
  <si>
    <t>EXPRESSION - The Pipes - Pipes n° 10 - Fiberglass FULL - L - 1 - Green</t>
  </si>
  <si>
    <t>3760231378367</t>
  </si>
  <si>
    <t>VEXFBTP10GRY</t>
  </si>
  <si>
    <t>EXPRESSION - The Pipes - Pipes n° 10 - Fiberglass FULL - L - 1 - Grey</t>
  </si>
  <si>
    <t>3760231378374</t>
  </si>
  <si>
    <t>VEXFBTP10MIN</t>
  </si>
  <si>
    <t>EXPRESSION - The Pipes - Pipes n° 10 - Fiberglass FULL - L - 1 - Mint</t>
  </si>
  <si>
    <t>3760231419916</t>
  </si>
  <si>
    <t>VEXFBTP10ORA</t>
  </si>
  <si>
    <t>EXPRESSION - The Pipes - Pipes n° 10 - Fiberglass FULL - L - 1 - Fluo Orange</t>
  </si>
  <si>
    <t>3760231378381</t>
  </si>
  <si>
    <t>VEXFBTP10RED</t>
  </si>
  <si>
    <t>EXPRESSION - The Pipes - Pipes n° 10 - Fiberglass FULL - L - 1 - Red</t>
  </si>
  <si>
    <t>3760231378398</t>
  </si>
  <si>
    <t>VEXFBTP10WHI</t>
  </si>
  <si>
    <t>EXPRESSION - The Pipes - Pipes n° 10 - Fiberglass FULL - L - 1 - White</t>
  </si>
  <si>
    <t>3760231378404</t>
  </si>
  <si>
    <t>VEXFBTP10YEL</t>
  </si>
  <si>
    <t>EXPRESSION - The Pipes - Pipes n° 10 - Fiberglass FULL - L - 1 - Yellow</t>
  </si>
  <si>
    <t>3760231378411</t>
  </si>
  <si>
    <t>VEXFGSHA10BLK</t>
  </si>
  <si>
    <t>EXPRESSION - The Shadows - Shadows n° 10 - Fiberglass FULL - L - 1 - Black</t>
  </si>
  <si>
    <t>3760231371788</t>
  </si>
  <si>
    <t>VEXFGSHA10BLU</t>
  </si>
  <si>
    <t>EXPRESSION - The Shadows - Shadows n° 10 - Fiberglass FULL - L - 1 - Blue</t>
  </si>
  <si>
    <t>3760231371740</t>
  </si>
  <si>
    <t>VEXFGSHA10GRE</t>
  </si>
  <si>
    <t>EXPRESSION - The Shadows - Shadows n° 10 - Fiberglass FULL - L - 1 - Green</t>
  </si>
  <si>
    <t>3760231371764</t>
  </si>
  <si>
    <t>VEXFGSHA10GRY</t>
  </si>
  <si>
    <t>EXPRESSION - The Shadows - Shadows n° 10 - Fiberglass FULL - L - 1 - Grey</t>
  </si>
  <si>
    <t>3760231371801</t>
  </si>
  <si>
    <t>VEXFGSHA10MIN</t>
  </si>
  <si>
    <t>EXPRESSION - The Shadows - Shadows n° 10 - Fiberglass FULL - L - 1 - Mint</t>
  </si>
  <si>
    <t>3760231419923</t>
  </si>
  <si>
    <t>VEXFGSHA10ORA</t>
  </si>
  <si>
    <t>EXPRESSION - The Shadows - Shadows n° 10 - Fiberglass FULL - L - 1 - Fluo Orange</t>
  </si>
  <si>
    <t>3760231371818</t>
  </si>
  <si>
    <t>VEXFGSHA10RED</t>
  </si>
  <si>
    <t>EXPRESSION - The Shadows - Shadows n° 10 - Fiberglass FULL - L - 1 - Red</t>
  </si>
  <si>
    <t>3760231371757</t>
  </si>
  <si>
    <t>VEXFGSHA10WHI</t>
  </si>
  <si>
    <t>EXPRESSION - The Shadows - Shadows n° 10 - Fiberglass FULL - L - 1 - White</t>
  </si>
  <si>
    <t>3760231371795</t>
  </si>
  <si>
    <t>VEXFGSHA10YEL</t>
  </si>
  <si>
    <t>EXPRESSION - The Shadows - Shadows n° 10 - Fiberglass FULL - L - 1 - Yellow</t>
  </si>
  <si>
    <t>3760231371771</t>
  </si>
  <si>
    <t>VEXFGSHA11BLK</t>
  </si>
  <si>
    <t>EXPRESSION - The Shadows - Shadows n° 11 - Fiberglass FULL - XL - 1 - Black</t>
  </si>
  <si>
    <t>3760231371863</t>
  </si>
  <si>
    <t>VEXFGSHA11BLU</t>
  </si>
  <si>
    <t>EXPRESSION - The Shadows - Shadows n° 11 - Fiberglass FULL - XL - 1 - Blue</t>
  </si>
  <si>
    <t>3760231371825</t>
  </si>
  <si>
    <t>VEXFGSHA11GRE</t>
  </si>
  <si>
    <t>EXPRESSION - The Shadows - Shadows n° 11 - Fiberglass FULL - XL - 1 - Green</t>
  </si>
  <si>
    <t>3760231371849</t>
  </si>
  <si>
    <t>VEXFGSHA11GRY</t>
  </si>
  <si>
    <t>EXPRESSION - The Shadows - Shadows n° 11 - Fiberglass FULL - XL - 1 - Grey</t>
  </si>
  <si>
    <t>3760231371887</t>
  </si>
  <si>
    <t>VEXFGSHA11MIN</t>
  </si>
  <si>
    <t>EXPRESSION - The Shadows - Shadows n° 11 - Fiberglass FULL - XL - 1 - Mint</t>
  </si>
  <si>
    <t>3760231419930</t>
  </si>
  <si>
    <t>VEXFGSHA11ORA</t>
  </si>
  <si>
    <t>EXPRESSION - The Shadows - Shadows n° 11 - Fiberglass FULL - XL - 1 - Fluo Orange</t>
  </si>
  <si>
    <t>3760231371894</t>
  </si>
  <si>
    <t>VEXFGSHA11RED</t>
  </si>
  <si>
    <t>EXPRESSION - The Shadows - Shadows n° 11 - Fiberglass FULL - XL - 1 - Red</t>
  </si>
  <si>
    <t>3760231371832</t>
  </si>
  <si>
    <t>VEXFGSHA11WHI</t>
  </si>
  <si>
    <t>EXPRESSION - The Shadows - Shadows n° 11 - Fiberglass FULL - XL - 1 - White</t>
  </si>
  <si>
    <t>3760231371870</t>
  </si>
  <si>
    <t>VEXFGSHA11YEL</t>
  </si>
  <si>
    <t>EXPRESSION - The Shadows - Shadows n° 11 - Fiberglass FULL - XL - 1 - Yellow</t>
  </si>
  <si>
    <t>3760231371856</t>
  </si>
  <si>
    <t>VEXFGSHA1BLK</t>
  </si>
  <si>
    <t>EXPRESSION - The Shadows - Shadows n° 1 - Fiberglass FULL - M - 1 - Black</t>
  </si>
  <si>
    <t>3760231368672</t>
  </si>
  <si>
    <t>VEXFGSHA1BLU</t>
  </si>
  <si>
    <t>EXPRESSION - The Shadows - Shadows n° 1 - Fiberglass FULL - M - 1 - Blue</t>
  </si>
  <si>
    <t>3760231368597</t>
  </si>
  <si>
    <t>VEXFGSHA1GRE</t>
  </si>
  <si>
    <t>EXPRESSION - The Shadows - Shadows n° 1 - Fiberglass FULL - M - 1 - Green</t>
  </si>
  <si>
    <t>3760231368610</t>
  </si>
  <si>
    <t>VEXFGSHA1GRY</t>
  </si>
  <si>
    <t>EXPRESSION - The Shadows - Shadows n° 1 - Fiberglass FULL - M - 1 - Grey</t>
  </si>
  <si>
    <t>3760231368702</t>
  </si>
  <si>
    <t>VEXFGSHA1MIN</t>
  </si>
  <si>
    <t>EXPRESSION - The Shadows - Shadows n° 1 - Fiberglass FULL - M - 1 - Mint</t>
  </si>
  <si>
    <t>3760231419947</t>
  </si>
  <si>
    <t>VEXFGSHA1ORA</t>
  </si>
  <si>
    <t>EXPRESSION - The Shadows - Shadows n° 1 - Fiberglass FULL - M - 1 - Fluo Orange</t>
  </si>
  <si>
    <t>3760231371313</t>
  </si>
  <si>
    <t>VEXFGSHA1RED</t>
  </si>
  <si>
    <t>EXPRESSION - The Shadows - Shadows n° 1 - Fiberglass FULL - M - 1 - Red</t>
  </si>
  <si>
    <t>3760231368603</t>
  </si>
  <si>
    <t>VEXFGSHA1WHI</t>
  </si>
  <si>
    <t>EXPRESSION - The Shadows - Shadows n° 1 - Fiberglass FULL - M - 1 - White</t>
  </si>
  <si>
    <t>3760231368689</t>
  </si>
  <si>
    <t>VEXFGSHA1YEL</t>
  </si>
  <si>
    <t>EXPRESSION - The Shadows - Shadows n° 1 - Fiberglass FULL - M - 1 - Yellow</t>
  </si>
  <si>
    <t>3760231368627</t>
  </si>
  <si>
    <t>VEXFGSHA2BLK</t>
  </si>
  <si>
    <t>EXPRESSION - The Shadows - Shadows n° 2 - Fiberglass FULL - L - 1 - Black</t>
  </si>
  <si>
    <t>3760231368795</t>
  </si>
  <si>
    <t>VEXFGSHA2BLU</t>
  </si>
  <si>
    <t>EXPRESSION - The Shadows - Shadows n° 2 - Fiberglass FULL - L - 1 - Blue</t>
  </si>
  <si>
    <t>3760231368719</t>
  </si>
  <si>
    <t>VEXFGSHA2GRE</t>
  </si>
  <si>
    <t>EXPRESSION - The Shadows - Shadows n° 2 - Fiberglass FULL - L - 1 - Green</t>
  </si>
  <si>
    <t>3760231368733</t>
  </si>
  <si>
    <t>VEXFGSHA2GRY</t>
  </si>
  <si>
    <t>EXPRESSION - The Shadows - Shadows n° 2 - Fiberglass FULL - L - 1 - Grey</t>
  </si>
  <si>
    <t>3760231368825</t>
  </si>
  <si>
    <t>VEXFGSHA2MIN</t>
  </si>
  <si>
    <t>EXPRESSION - The Shadows - Shadows n° 2 - Fiberglass FULL - L - 1 - Mint</t>
  </si>
  <si>
    <t>3760231419954</t>
  </si>
  <si>
    <t>VEXFGSHA2ORA</t>
  </si>
  <si>
    <t>EXPRESSION - The Shadows - Shadows n° 2 - Fiberglass FULL - L - 1 - Fluo Orange</t>
  </si>
  <si>
    <t>3760231371320</t>
  </si>
  <si>
    <t>VEXFGSHA2RED</t>
  </si>
  <si>
    <t>EXPRESSION - The Shadows - Shadows n° 2 - Fiberglass FULL - L - 1 - Red</t>
  </si>
  <si>
    <t>3760231368726</t>
  </si>
  <si>
    <t>VEXFGSHA2WHI</t>
  </si>
  <si>
    <t>EXPRESSION - The Shadows - Shadows n° 2 - Fiberglass FULL - L - 1 - White</t>
  </si>
  <si>
    <t>3760231368801</t>
  </si>
  <si>
    <t>VEXFGSHA2YEL</t>
  </si>
  <si>
    <t>EXPRESSION - The Shadows - Shadows n° 2 - Fiberglass FULL - L - 1 - Yellow</t>
  </si>
  <si>
    <t>3760231368740</t>
  </si>
  <si>
    <t>VEXFGSHA3BLK</t>
  </si>
  <si>
    <t>EXPRESSION - The Shadows - Shadows n° 3 - Fiberglass FULL - M - 1 - Black</t>
  </si>
  <si>
    <t>3760231368917</t>
  </si>
  <si>
    <t>VEXFGSHA3BLU</t>
  </si>
  <si>
    <t>EXPRESSION - The Shadows - Shadows n° 3 - Fiberglass FULL - M - 1 - Blue</t>
  </si>
  <si>
    <t>3760231368832</t>
  </si>
  <si>
    <t>VEXFGSHA3GRE</t>
  </si>
  <si>
    <t>EXPRESSION - The Shadows - Shadows n° 3 - Fiberglass FULL - M - 1 - Green</t>
  </si>
  <si>
    <t>3760231368856</t>
  </si>
  <si>
    <t>VEXFGSHA3GRY</t>
  </si>
  <si>
    <t>EXPRESSION - The Shadows - Shadows n° 3 - Fiberglass FULL - M - 1 - Grey</t>
  </si>
  <si>
    <t>3760231368948</t>
  </si>
  <si>
    <t>VEXFGSHA3MIN</t>
  </si>
  <si>
    <t>EXPRESSION - The Shadows - Shadows n° 3 - Fiberglass FULL - M - 1 - Mint</t>
  </si>
  <si>
    <t>3760231419961</t>
  </si>
  <si>
    <t>VEXFGSHA3ORA</t>
  </si>
  <si>
    <t>EXPRESSION - The Shadows - Shadows n° 3 - Fiberglass FULL - M - 1 - Fluo Orange</t>
  </si>
  <si>
    <t>3760231371337</t>
  </si>
  <si>
    <t>VEXFGSHA3RED</t>
  </si>
  <si>
    <t>EXPRESSION - The Shadows - Shadows n° 3 - Fiberglass FULL - M - 1 - Red</t>
  </si>
  <si>
    <t>3760231368849</t>
  </si>
  <si>
    <t>VEXFGSHA3WHI</t>
  </si>
  <si>
    <t>EXPRESSION - The Shadows - Shadows n° 3 - Fiberglass FULL - M - 1 - White</t>
  </si>
  <si>
    <t>3760231368924</t>
  </si>
  <si>
    <t>VEXFGSHA3YEL</t>
  </si>
  <si>
    <t>EXPRESSION - The Shadows - Shadows n° 3 - Fiberglass FULL - M - 1 - Yellow</t>
  </si>
  <si>
    <t>3760231368863</t>
  </si>
  <si>
    <t>VEXFGSHA4BLK</t>
  </si>
  <si>
    <t>EXPRESSION - The Shadows - Shadows n° 4 - Fiberglass FULL - M - 1 - Black</t>
  </si>
  <si>
    <t>3760231369037</t>
  </si>
  <si>
    <t>VEXFGSHA4BLU</t>
  </si>
  <si>
    <t>EXPRESSION - The Shadows - Shadows n° 4 - Fiberglass FULL - M - 1 - Blue</t>
  </si>
  <si>
    <t>3760231368955</t>
  </si>
  <si>
    <t>VEXFGSHA4GRE</t>
  </si>
  <si>
    <t>EXPRESSION - The Shadows - Shadows n° 4 - Fiberglass FULL - M - 1 - Green</t>
  </si>
  <si>
    <t>3760231368979</t>
  </si>
  <si>
    <t>VEXFGSHA4GRY</t>
  </si>
  <si>
    <t>EXPRESSION - The Shadows - Shadows n° 4 - Fiberglass FULL - M - 1 - Grey</t>
  </si>
  <si>
    <t>3760231369068</t>
  </si>
  <si>
    <t>VEXFGSHA4MIN</t>
  </si>
  <si>
    <t>EXPRESSION - The Shadows - Shadows n° 4 - Fiberglass FULL - M - 1 - Mint</t>
  </si>
  <si>
    <t>3760231419978</t>
  </si>
  <si>
    <t>VEXFGSHA4ORA</t>
  </si>
  <si>
    <t>EXPRESSION - The Shadows - Shadows n° 4 - Fiberglass FULL - M - 1 - Fluo Orange</t>
  </si>
  <si>
    <t>3760231371344</t>
  </si>
  <si>
    <t>VEXFGSHA4RED</t>
  </si>
  <si>
    <t>EXPRESSION - The Shadows - Shadows n° 4 - Fiberglass FULL - M - 1 - Red</t>
  </si>
  <si>
    <t>3760231368962</t>
  </si>
  <si>
    <t>VEXFGSHA4WHI</t>
  </si>
  <si>
    <t>EXPRESSION - The Shadows - Shadows n° 4 - Fiberglass FULL - M - 1 - White</t>
  </si>
  <si>
    <t>3760231369044</t>
  </si>
  <si>
    <t>VEXFGSHA4YEL</t>
  </si>
  <si>
    <t>EXPRESSION - The Shadows - Shadows n° 4 - Fiberglass FULL - M - 1 - Yellow</t>
  </si>
  <si>
    <t>3760231368986</t>
  </si>
  <si>
    <t>VEXFGSHA5BLK</t>
  </si>
  <si>
    <t>EXPRESSION - The Shadows - Shadows n° 5 - Fiberglass FULL - M - 1 - Black</t>
  </si>
  <si>
    <t>3760231369150</t>
  </si>
  <si>
    <t>VEXFGSHA5BLU</t>
  </si>
  <si>
    <t>EXPRESSION - The Shadows - Shadows n° 5 - Fiberglass FULL - M - 1 - Blue</t>
  </si>
  <si>
    <t>3760231369075</t>
  </si>
  <si>
    <t>VEXFGSHA5GRE</t>
  </si>
  <si>
    <t>EXPRESSION - The Shadows - Shadows n° 5 - Fiberglass FULL - M - 1 - Green</t>
  </si>
  <si>
    <t>3760231369099</t>
  </si>
  <si>
    <t>VEXFGSHA5GRY</t>
  </si>
  <si>
    <t>EXPRESSION - The Shadows - Shadows n° 5 - Fiberglass FULL - M - 1 - Grey</t>
  </si>
  <si>
    <t>3760231369181</t>
  </si>
  <si>
    <t>VEXFGSHA5MIN</t>
  </si>
  <si>
    <t>EXPRESSION - The Shadows - Shadows n° 5 - Fiberglass FULL - M - 1 - Mint</t>
  </si>
  <si>
    <t>3760231419985</t>
  </si>
  <si>
    <t>VEXFGSHA5ORA</t>
  </si>
  <si>
    <t>EXPRESSION - The Shadows - Shadows n° 5 - Fiberglass FULL - M - 1 - Fluo Orange</t>
  </si>
  <si>
    <t>3760231371351</t>
  </si>
  <si>
    <t>VEXFGSHA5RED</t>
  </si>
  <si>
    <t>EXPRESSION - The Shadows - Shadows n° 5 - Fiberglass FULL - M - 1 - Red</t>
  </si>
  <si>
    <t>3760231369082</t>
  </si>
  <si>
    <t>VEXFGSHA5WHI</t>
  </si>
  <si>
    <t>EXPRESSION - The Shadows - Shadows n° 5 - Fiberglass FULL - M - 1 - White</t>
  </si>
  <si>
    <t>3760231369167</t>
  </si>
  <si>
    <t>VEXFGSHA5YEL</t>
  </si>
  <si>
    <t>EXPRESSION - The Shadows - Shadows n° 5 - Fiberglass FULL - M - 1 - Yellow</t>
  </si>
  <si>
    <t>3760231369105</t>
  </si>
  <si>
    <t>VEXFGSHA6BLK</t>
  </si>
  <si>
    <t>EXPRESSION - The Shadows - Shadows n° 6 - Fiberglass FULL - M - 1 - Black</t>
  </si>
  <si>
    <t>3760231371467</t>
  </si>
  <si>
    <t>VEXFGSHA6BLU</t>
  </si>
  <si>
    <t>EXPRESSION - The Shadows - Shadows n° 6 - Fiberglass FULL - M - 1 - Blue</t>
  </si>
  <si>
    <t>3760231371429</t>
  </si>
  <si>
    <t>VEXFGSHA6GRE</t>
  </si>
  <si>
    <t>EXPRESSION - The Shadows - Shadows n° 6 - Fiberglass FULL - M - 1 - Green</t>
  </si>
  <si>
    <t>3760231371443</t>
  </si>
  <si>
    <t>VEXFGSHA6GRY</t>
  </si>
  <si>
    <t>EXPRESSION - The Shadows - Shadows n° 6 - Fiberglass FULL - M - 1 - Grey</t>
  </si>
  <si>
    <t>3760231371481</t>
  </si>
  <si>
    <t>VEXFGSHA6MIN</t>
  </si>
  <si>
    <t>EXPRESSION - The Shadows - Shadows n° 6 - Fiberglass FULL - M - 1 - Mint</t>
  </si>
  <si>
    <t>3760231419992</t>
  </si>
  <si>
    <t>VEXFGSHA6ORA</t>
  </si>
  <si>
    <t>EXPRESSION - The Shadows - Shadows n° 6 - Fiberglass FULL - M - 1 - Fluo Orange</t>
  </si>
  <si>
    <t>3760231371498</t>
  </si>
  <si>
    <t>VEXFGSHA6RED</t>
  </si>
  <si>
    <t>EXPRESSION - The Shadows - Shadows n° 6 - Fiberglass FULL - M - 1 - Red</t>
  </si>
  <si>
    <t>3760231371436</t>
  </si>
  <si>
    <t>VEXFGSHA6WHI</t>
  </si>
  <si>
    <t>EXPRESSION - The Shadows - Shadows n° 6 - Fiberglass FULL - M - 1 - White</t>
  </si>
  <si>
    <t>3760231371474</t>
  </si>
  <si>
    <t>VEXFGSHA6YEL</t>
  </si>
  <si>
    <t>EXPRESSION - The Shadows - Shadows n° 6 - Fiberglass FULL - M - 1 - Yellow</t>
  </si>
  <si>
    <t>3760231371450</t>
  </si>
  <si>
    <t>VEXFGSHA7BLK</t>
  </si>
  <si>
    <t>EXPRESSION - The Shadows - Shadows n° 7 - Fiberglass FULL - M - 1 - Black</t>
  </si>
  <si>
    <t>3760231371542</t>
  </si>
  <si>
    <t>VEXFGSHA7BLU</t>
  </si>
  <si>
    <t>EXPRESSION - The Shadows - Shadows n° 7 - Fiberglass FULL - M - 1 - Blue</t>
  </si>
  <si>
    <t>3760231371504</t>
  </si>
  <si>
    <t>VEXFGSHA7GRE</t>
  </si>
  <si>
    <t>EXPRESSION - The Shadows - Shadows n° 7 - Fiberglass FULL - M - 1 - Green</t>
  </si>
  <si>
    <t>3760231371528</t>
  </si>
  <si>
    <t>VEXFGSHA7GRY</t>
  </si>
  <si>
    <t>EXPRESSION - The Shadows - Shadows n° 7 - Fiberglass FULL - M - 1 - Grey</t>
  </si>
  <si>
    <t>3760231371566</t>
  </si>
  <si>
    <t>VEXFGSHA7MIN</t>
  </si>
  <si>
    <t>EXPRESSION - The Shadows - Shadows n° 7 - Fiberglass FULL - M - 1 - Mint</t>
  </si>
  <si>
    <t>3760231420004</t>
  </si>
  <si>
    <t>VEXFGSHA7ORA</t>
  </si>
  <si>
    <t>EXPRESSION - The Shadows - Shadows n° 7 - Fiberglass FULL - M - 1 - Fluo Orange</t>
  </si>
  <si>
    <t>3760231371573</t>
  </si>
  <si>
    <t>VEXFGSHA7RED</t>
  </si>
  <si>
    <t>EXPRESSION - The Shadows - Shadows n° 7 - Fiberglass FULL - M - 1 - Red</t>
  </si>
  <si>
    <t>3760231371511</t>
  </si>
  <si>
    <t>VEXFGSHA7WHI</t>
  </si>
  <si>
    <t>EXPRESSION - The Shadows - Shadows n° 7 - Fiberglass FULL - M - 1 - White</t>
  </si>
  <si>
    <t>3760231371559</t>
  </si>
  <si>
    <t>VEXFGSHA7YEL</t>
  </si>
  <si>
    <t>EXPRESSION - The Shadows - Shadows n° 7 - Fiberglass FULL - M - 1 - Yellow</t>
  </si>
  <si>
    <t>3760231371535</t>
  </si>
  <si>
    <t>VEXFGSHA8BLK</t>
  </si>
  <si>
    <t>EXPRESSION - The Shadows - Shadows n° 8 - Fiberglass FULL - L - 1 - Black</t>
  </si>
  <si>
    <t>3760231371627</t>
  </si>
  <si>
    <t>VEXFGSHA8BLU</t>
  </si>
  <si>
    <t>EXPRESSION - The Shadows - Shadows n° 8 - Fiberglass FULL - L - 1 - Blue</t>
  </si>
  <si>
    <t>3760231371580</t>
  </si>
  <si>
    <t>VEXFGSHA8GRE</t>
  </si>
  <si>
    <t>EXPRESSION - The Shadows - Shadows n° 8 - Fiberglass FULL - L - 1 - Green</t>
  </si>
  <si>
    <t>3760231371603</t>
  </si>
  <si>
    <t>VEXFGSHA8GRY</t>
  </si>
  <si>
    <t>EXPRESSION - The Shadows - Shadows n° 8 - Fiberglass FULL - L - 1 - Grey</t>
  </si>
  <si>
    <t>3760231371641</t>
  </si>
  <si>
    <t>VEXFGSHA8MIN</t>
  </si>
  <si>
    <t>EXPRESSION - The Shadows - Shadows n° 8 - Fiberglass FULL - L - 1 - Mint</t>
  </si>
  <si>
    <t>3760231420011</t>
  </si>
  <si>
    <t>VEXFGSHA8ORA</t>
  </si>
  <si>
    <t>EXPRESSION - The Shadows - Shadows n° 8 - Fiberglass FULL - L - 1 - Fluo Orange</t>
  </si>
  <si>
    <t>3760231371658</t>
  </si>
  <si>
    <t>VEXFGSHA8RED</t>
  </si>
  <si>
    <t>EXPRESSION - The Shadows - Shadows n° 8 - Fiberglass FULL - L - 1 - Red</t>
  </si>
  <si>
    <t>3760231371597</t>
  </si>
  <si>
    <t>VEXFGSHA8WHI</t>
  </si>
  <si>
    <t>EXPRESSION - The Shadows - Shadows n° 8 - Fiberglass FULL - L - 1 - White</t>
  </si>
  <si>
    <t>3760231371634</t>
  </si>
  <si>
    <t>VEXFGSHA8YEL</t>
  </si>
  <si>
    <t>EXPRESSION - The Shadows - Shadows n° 8 - Fiberglass FULL - L - 1 - Yellow</t>
  </si>
  <si>
    <t>3760231371610</t>
  </si>
  <si>
    <t>VEXFGSHA9BLK</t>
  </si>
  <si>
    <t>EXPRESSION - The Shadows - Shadows n° 9 - Fiberglass FULL - L - 1 - Black</t>
  </si>
  <si>
    <t>3760231371702</t>
  </si>
  <si>
    <t>VEXFGSHA9BLU</t>
  </si>
  <si>
    <t>EXPRESSION - The Shadows - Shadows n° 9 - Fiberglass FULL - L - 1 - Blue</t>
  </si>
  <si>
    <t>3760231371665</t>
  </si>
  <si>
    <t>VEXFGSHA9GRE</t>
  </si>
  <si>
    <t>EXPRESSION - The Shadows - Shadows n° 9 - Fiberglass FULL - L - 1 - Green</t>
  </si>
  <si>
    <t>3760231371689</t>
  </si>
  <si>
    <t>VEXFGSHA9GRY</t>
  </si>
  <si>
    <t>EXPRESSION - The Shadows - Shadows n° 9 - Fiberglass FULL - L - 1 - Grey</t>
  </si>
  <si>
    <t>3760231371726</t>
  </si>
  <si>
    <t>VEXFGSHA9MIN</t>
  </si>
  <si>
    <t>EXPRESSION - The Shadows - Shadows n° 9 - Fiberglass FULL - L - 1 - Mint</t>
  </si>
  <si>
    <t>3760231420028</t>
  </si>
  <si>
    <t>VEXFGSHA9ORA</t>
  </si>
  <si>
    <t>EXPRESSION - The Shadows - Shadows n° 9 - Fiberglass FULL - L - 1 - Fluo Orange</t>
  </si>
  <si>
    <t>3760231371733</t>
  </si>
  <si>
    <t>VEXFGSHA9RED</t>
  </si>
  <si>
    <t>EXPRESSION - The Shadows - Shadows n° 9 - Fiberglass FULL - L - 1 - Red</t>
  </si>
  <si>
    <t>3760231371672</t>
  </si>
  <si>
    <t>VEXFGSHA9WHI</t>
  </si>
  <si>
    <t>EXPRESSION - The Shadows - Shadows n° 9 - Fiberglass FULL - L - 1 - White</t>
  </si>
  <si>
    <t>3760231371719</t>
  </si>
  <si>
    <t>VEXFGSHA9YEL</t>
  </si>
  <si>
    <t>EXPRESSION - The Shadows - Shadows n° 9 - Fiberglass FULL - L - 1 - Yellow</t>
  </si>
  <si>
    <t>3760231371696</t>
  </si>
  <si>
    <t>VEXFOX1DTFULL</t>
  </si>
  <si>
    <t xml:space="preserve">EXPRESSION - The Foxes - Pack 1 to 10 - Fiberglass DT - M/L - 10 - </t>
  </si>
  <si>
    <t>3760231429922</t>
  </si>
  <si>
    <t>VEXFOX1FULL</t>
  </si>
  <si>
    <t xml:space="preserve">EXPRESSION - The Foxes - Pack 1 to 10 - Fiberglass FULL - M/L - 10 - </t>
  </si>
  <si>
    <t>3760231429939</t>
  </si>
  <si>
    <t>VEXFOX2DTFULL</t>
  </si>
  <si>
    <t xml:space="preserve">EXPRESSION - The Foxes - Pack 11 to 20 - Fiberglass DT - M/L/XL - 10 - </t>
  </si>
  <si>
    <t>3760231429946</t>
  </si>
  <si>
    <t>VEXFOX2FULL</t>
  </si>
  <si>
    <t xml:space="preserve">EXPRESSION - The Foxes - Pack 11 to 21 - Fiberglass FULL - M/L/XL - 11 - </t>
  </si>
  <si>
    <t>3760231429953</t>
  </si>
  <si>
    <t>VEXFOX3DTFULL</t>
  </si>
  <si>
    <t xml:space="preserve">EXPRESSION - The Foxes - Pack 21 to 30 - Fiberglass DT - M/L - 10 - </t>
  </si>
  <si>
    <t>3760231429960</t>
  </si>
  <si>
    <t>VEXFTBLO01BLK</t>
  </si>
  <si>
    <t>EXPRESSION - The Blobs - Blobs n° 1 - Fiberglass FULL - M - 1 - Black</t>
  </si>
  <si>
    <t>3760231393452</t>
  </si>
  <si>
    <t>VEXFTBLO01BLU</t>
  </si>
  <si>
    <t>EXPRESSION - The Blobs - Blobs n° 1 - Fiberglass FULL - M - 1 - Blue</t>
  </si>
  <si>
    <t>3760231393469</t>
  </si>
  <si>
    <t>VEXFTBLO01GRE</t>
  </si>
  <si>
    <t>EXPRESSION - The Blobs - Blobs n° 1 - Fiberglass FULL - M - 1 - Green</t>
  </si>
  <si>
    <t>3760231393476</t>
  </si>
  <si>
    <t>VEXFTBLO01MIN</t>
  </si>
  <si>
    <t>EXPRESSION - The Blobs - Blobs n° 1 - Fiberglass FULL - M - 1 - Mint</t>
  </si>
  <si>
    <t>3760231420035</t>
  </si>
  <si>
    <t>VEXFTBLO01RED</t>
  </si>
  <si>
    <t>EXPRESSION - The Blobs - Blobs n° 1 - Fiberglass FULL - M - 1 - Red</t>
  </si>
  <si>
    <t>3760231393483</t>
  </si>
  <si>
    <t>VEXFTBLO01VIO</t>
  </si>
  <si>
    <t>EXPRESSION - The Blobs - Blobs n° 1 - Fiberglass FULL - M - 1 - Violet</t>
  </si>
  <si>
    <t>3760231393490</t>
  </si>
  <si>
    <t>VEXFTBLO01WHI</t>
  </si>
  <si>
    <t>EXPRESSION - The Blobs - Blobs n° 1 - Fiberglass FULL - M - 1 - White</t>
  </si>
  <si>
    <t>3760231393506</t>
  </si>
  <si>
    <t>VEXFTBLO01YEL</t>
  </si>
  <si>
    <t>EXPRESSION - The Blobs - Blobs n° 1 - Fiberglass FULL - M - 1 - Yellow</t>
  </si>
  <si>
    <t>3760231393513</t>
  </si>
  <si>
    <t>VEXFTBLO02BLK</t>
  </si>
  <si>
    <t>EXPRESSION - The Blobs - Blobs n° 2 - Fiberglass FULL - M - 1 - Black</t>
  </si>
  <si>
    <t>3760231393520</t>
  </si>
  <si>
    <t>VEXFTBLO02BLU</t>
  </si>
  <si>
    <t>EXPRESSION - The Blobs - Blobs n° 2 - Fiberglass FULL - M - 1 - Blue</t>
  </si>
  <si>
    <t>3760231393537</t>
  </si>
  <si>
    <t>VEXFTBLO02GRE</t>
  </si>
  <si>
    <t>EXPRESSION - The Blobs - Blobs n° 2 - Fiberglass FULL - M - 1 - Green</t>
  </si>
  <si>
    <t>3760231393544</t>
  </si>
  <si>
    <t>VEXFTBLO02MIN</t>
  </si>
  <si>
    <t>EXPRESSION - The Blobs - Blobs n° 2 - Fiberglass FULL - M - 1 - Mint</t>
  </si>
  <si>
    <t>3760231420042</t>
  </si>
  <si>
    <t>VEXFTBLO02RED</t>
  </si>
  <si>
    <t>EXPRESSION - The Blobs - Blobs n° 2 - Fiberglass FULL - M - 1 - Red</t>
  </si>
  <si>
    <t>3760231393551</t>
  </si>
  <si>
    <t>VEXFTBLO02VIO</t>
  </si>
  <si>
    <t>EXPRESSION - The Blobs - Blobs n° 2 - Fiberglass FULL - M - 1 - Violet</t>
  </si>
  <si>
    <t>3760231393568</t>
  </si>
  <si>
    <t>VEXFTBLO02WHI</t>
  </si>
  <si>
    <t>EXPRESSION - The Blobs - Blobs n° 2 - Fiberglass FULL - M - 1 - White</t>
  </si>
  <si>
    <t>3760231393575</t>
  </si>
  <si>
    <t>VEXFTBLO02YEL</t>
  </si>
  <si>
    <t>EXPRESSION - The Blobs - Blobs n° 2 - Fiberglass FULL - M - 1 - Yellow</t>
  </si>
  <si>
    <t>3760231393582</t>
  </si>
  <si>
    <t>VEXFTBLO03BLK</t>
  </si>
  <si>
    <t>EXPRESSION - The Blobs - Blobs n° 3 - Fiberglass FULL - M - 1 - Black</t>
  </si>
  <si>
    <t>3760231393599</t>
  </si>
  <si>
    <t>VEXFTBLO03BLU</t>
  </si>
  <si>
    <t>EXPRESSION - The Blobs - Blobs n° 3 - Fiberglass FULL - M - 1 - Blue</t>
  </si>
  <si>
    <t>3760231393605</t>
  </si>
  <si>
    <t>VEXFTBLO03GRE</t>
  </si>
  <si>
    <t>EXPRESSION - The Blobs - Blobs n° 3 - Fiberglass FULL - M - 1 - Green</t>
  </si>
  <si>
    <t>3760231393612</t>
  </si>
  <si>
    <t>VEXFTBLO03MIN</t>
  </si>
  <si>
    <t>EXPRESSION - The Blobs - Blobs n° 3 - Fiberglass FULL - M - 1 - Mint</t>
  </si>
  <si>
    <t>3760231420059</t>
  </si>
  <si>
    <t>VEXFTBLO03RED</t>
  </si>
  <si>
    <t>EXPRESSION - The Blobs - Blobs n° 3 - Fiberglass FULL - M - 1 - Red</t>
  </si>
  <si>
    <t>3760231393629</t>
  </si>
  <si>
    <t>VEXFTBLO03VIO</t>
  </si>
  <si>
    <t>EXPRESSION - The Blobs - Blobs n° 3 - Fiberglass FULL - M - 1 - Violet</t>
  </si>
  <si>
    <t>3760231393636</t>
  </si>
  <si>
    <t>VEXFTBLO03WHI</t>
  </si>
  <si>
    <t>EXPRESSION - The Blobs - Blobs n° 3 - Fiberglass FULL - M - 1 - White</t>
  </si>
  <si>
    <t>3760231393643</t>
  </si>
  <si>
    <t>VEXFTBLO03YEL</t>
  </si>
  <si>
    <t>EXPRESSION - The Blobs - Blobs n° 3 - Fiberglass FULL - M - 1 - Yellow</t>
  </si>
  <si>
    <t>3760231393650</t>
  </si>
  <si>
    <t>VEXFTBLO04BLK</t>
  </si>
  <si>
    <t>EXPRESSION - The Blobs - Blobs n° 4 - Fiberglass FULL - M - 1 - Black</t>
  </si>
  <si>
    <t>3760231393667</t>
  </si>
  <si>
    <t>VEXFTBLO04BLU</t>
  </si>
  <si>
    <t>EXPRESSION - The Blobs - Blobs n° 4 - Fiberglass FULL - M - 1 - Blue</t>
  </si>
  <si>
    <t>3760231393674</t>
  </si>
  <si>
    <t>VEXFTBLO04GRE</t>
  </si>
  <si>
    <t>EXPRESSION - The Blobs - Blobs n° 4 - Fiberglass FULL - M - 1 - Green</t>
  </si>
  <si>
    <t>3760231393681</t>
  </si>
  <si>
    <t>VEXFTBLO04MIN</t>
  </si>
  <si>
    <t>EXPRESSION - The Blobs - Blobs n° 4 - Fiberglass FULL - M - 1 - Mint</t>
  </si>
  <si>
    <t>3760231420066</t>
  </si>
  <si>
    <t>VEXFTBLO04RED</t>
  </si>
  <si>
    <t>EXPRESSION - The Blobs - Blobs n° 4 - Fiberglass FULL - M - 1 - Red</t>
  </si>
  <si>
    <t>3760231393698</t>
  </si>
  <si>
    <t>VEXFTBLO04VIO</t>
  </si>
  <si>
    <t>EXPRESSION - The Blobs - Blobs n° 4 - Fiberglass FULL - M - 1 - Violet</t>
  </si>
  <si>
    <t>3760231393704</t>
  </si>
  <si>
    <t>VEXFTBLO04WHI</t>
  </si>
  <si>
    <t>EXPRESSION - The Blobs - Blobs n° 4 - Fiberglass FULL - M - 1 - White</t>
  </si>
  <si>
    <t>3760231393711</t>
  </si>
  <si>
    <t>VEXFTBLO04YEL</t>
  </si>
  <si>
    <t>EXPRESSION - The Blobs - Blobs n° 4 - Fiberglass FULL - M - 1 - Yellow</t>
  </si>
  <si>
    <t>3760231393728</t>
  </si>
  <si>
    <t>VEXFTBLO05BLK</t>
  </si>
  <si>
    <t>EXPRESSION - The Blobs - Blobs n° 5 - Fiberglass FULL - M - 1 - Black</t>
  </si>
  <si>
    <t>3760231393735</t>
  </si>
  <si>
    <t>VEXFTBLO05BLU</t>
  </si>
  <si>
    <t>EXPRESSION - The Blobs - Blobs n° 5 - Fiberglass FULL - M - 1 - Blue</t>
  </si>
  <si>
    <t>3760231393742</t>
  </si>
  <si>
    <t>VEXFTBLO05GRE</t>
  </si>
  <si>
    <t>EXPRESSION - The Blobs - Blobs n° 5 - Fiberglass FULL - M - 1 - Green</t>
  </si>
  <si>
    <t>3760231393759</t>
  </si>
  <si>
    <t>VEXFTBLO05MIN</t>
  </si>
  <si>
    <t>EXPRESSION - The Blobs - Blobs n° 5 - Fiberglass FULL - M - 1 - Mint</t>
  </si>
  <si>
    <t>3760231420073</t>
  </si>
  <si>
    <t>VEXFTBLO05RED</t>
  </si>
  <si>
    <t>EXPRESSION - The Blobs - Blobs n° 5 - Fiberglass FULL - M - 1 - Red</t>
  </si>
  <si>
    <t>3760231393766</t>
  </si>
  <si>
    <t>VEXFTBLO05VIO</t>
  </si>
  <si>
    <t>EXPRESSION - The Blobs - Blobs n° 5 - Fiberglass FULL - M - 1 - Violet</t>
  </si>
  <si>
    <t>3760231393773</t>
  </si>
  <si>
    <t>VEXFTBLO05WHI</t>
  </si>
  <si>
    <t>EXPRESSION - The Blobs - Blobs n° 5 - Fiberglass FULL - M - 1 - White</t>
  </si>
  <si>
    <t>3760231393780</t>
  </si>
  <si>
    <t>VEXFTBLO05YEL</t>
  </si>
  <si>
    <t>EXPRESSION - The Blobs - Blobs n° 5 - Fiberglass FULL - M - 1 - Yellow</t>
  </si>
  <si>
    <t>3760231393797</t>
  </si>
  <si>
    <t>VEXFTBLO06BLK</t>
  </si>
  <si>
    <t>EXPRESSION - The Blobs - Blobs n° 6 - Fiberglass FULL - M - 1 - Black</t>
  </si>
  <si>
    <t>3760231393803</t>
  </si>
  <si>
    <t>VEXFTBLO06BLU</t>
  </si>
  <si>
    <t>EXPRESSION - The Blobs - Blobs n° 6 - Fiberglass FULL - M - 1 - Blue</t>
  </si>
  <si>
    <t>3760231393810</t>
  </si>
  <si>
    <t>VEXFTBLO06GRE</t>
  </si>
  <si>
    <t>EXPRESSION - The Blobs - Blobs n° 6 - Fiberglass FULL - M - 1 - Green</t>
  </si>
  <si>
    <t>3760231393827</t>
  </si>
  <si>
    <t>VEXFTBLO06MIN</t>
  </si>
  <si>
    <t>EXPRESSION - The Blobs - Blobs n° 6 - Fiberglass FULL - M - 1 - Mint</t>
  </si>
  <si>
    <t>3760231420080</t>
  </si>
  <si>
    <t>VEXFTBLO06RED</t>
  </si>
  <si>
    <t>EXPRESSION - The Blobs - Blobs n° 6 - Fiberglass FULL - M - 1 - Red</t>
  </si>
  <si>
    <t>3760231393834</t>
  </si>
  <si>
    <t>VEXFTBLO06VIO</t>
  </si>
  <si>
    <t>EXPRESSION - The Blobs - Blobs n° 6 - Fiberglass FULL - M - 1 - Violet</t>
  </si>
  <si>
    <t>3760231393841</t>
  </si>
  <si>
    <t>VEXFTBLO06WHI</t>
  </si>
  <si>
    <t>EXPRESSION - The Blobs - Blobs n° 6 - Fiberglass FULL - M - 1 - White</t>
  </si>
  <si>
    <t>3760231393858</t>
  </si>
  <si>
    <t>VEXFTBLO06YEL</t>
  </si>
  <si>
    <t>EXPRESSION - The Blobs - Blobs n° 6 - Fiberglass FULL - M - 1 - Yellow</t>
  </si>
  <si>
    <t>3760231393865</t>
  </si>
  <si>
    <t>VEXFTBLO07BLK</t>
  </si>
  <si>
    <t>EXPRESSION - The Blobs - Blobs n° 7 - Fiberglass FULL - M - 1 - Black</t>
  </si>
  <si>
    <t>3760231393872</t>
  </si>
  <si>
    <t>VEXFTBLO07BLU</t>
  </si>
  <si>
    <t>EXPRESSION - The Blobs - Blobs n° 7 - Fiberglass FULL - M - 1 - Blue</t>
  </si>
  <si>
    <t>3760231393889</t>
  </si>
  <si>
    <t>VEXFTBLO07GRE</t>
  </si>
  <si>
    <t>EXPRESSION - The Blobs - Blobs n° 7 - Fiberglass FULL - M - 1 - Green</t>
  </si>
  <si>
    <t>3760231393896</t>
  </si>
  <si>
    <t>VEXFTBLO07MIN</t>
  </si>
  <si>
    <t>EXPRESSION - The Blobs - Blobs n° 7 - Fiberglass FULL - M - 1 - Mint</t>
  </si>
  <si>
    <t>3760231420097</t>
  </si>
  <si>
    <t>VEXFTBLO07RED</t>
  </si>
  <si>
    <t>EXPRESSION - The Blobs - Blobs n° 7 - Fiberglass FULL - M - 1 - Red</t>
  </si>
  <si>
    <t>3760231393902</t>
  </si>
  <si>
    <t>VEXFTBLO07VIO</t>
  </si>
  <si>
    <t>EXPRESSION - The Blobs - Blobs n° 7 - Fiberglass FULL - M - 1 - Violet</t>
  </si>
  <si>
    <t>3760231393919</t>
  </si>
  <si>
    <t>VEXFTBLO07WHI</t>
  </si>
  <si>
    <t>EXPRESSION - The Blobs - Blobs n° 7 - Fiberglass FULL - M - 1 - White</t>
  </si>
  <si>
    <t>3760231393926</t>
  </si>
  <si>
    <t>VEXFTBLO07YEL</t>
  </si>
  <si>
    <t>EXPRESSION - The Blobs - Blobs n° 7 - Fiberglass FULL - M - 1 - Yellow</t>
  </si>
  <si>
    <t>3760231393933</t>
  </si>
  <si>
    <t>VEXFTBLO08BLK</t>
  </si>
  <si>
    <t>EXPRESSION - The Blobs - Blobs n° 8 - Fiberglass FULL - M - 1 - Black</t>
  </si>
  <si>
    <t>3760231393940</t>
  </si>
  <si>
    <t>VEXFTBLO08BLU</t>
  </si>
  <si>
    <t>EXPRESSION - The Blobs - Blobs n° 8 - Fiberglass FULL - M - 1 - Blue</t>
  </si>
  <si>
    <t>3760231393957</t>
  </si>
  <si>
    <t>VEXFTBLO08GRE</t>
  </si>
  <si>
    <t>EXPRESSION - The Blobs - Blobs n° 8 - Fiberglass FULL - M - 1 - Green</t>
  </si>
  <si>
    <t>3760231393964</t>
  </si>
  <si>
    <t>VEXFTBLO08MIN</t>
  </si>
  <si>
    <t>EXPRESSION - The Blobs - Blobs n° 8 - Fiberglass FULL - M - 1 - Mint</t>
  </si>
  <si>
    <t>3760231420103</t>
  </si>
  <si>
    <t>VEXFTBLO08RED</t>
  </si>
  <si>
    <t>EXPRESSION - The Blobs - Blobs n° 8 - Fiberglass FULL - M - 1 - Red</t>
  </si>
  <si>
    <t>3760231393971</t>
  </si>
  <si>
    <t>VEXFTBLO08VIO</t>
  </si>
  <si>
    <t>EXPRESSION - The Blobs - Blobs n° 8 - Fiberglass FULL - M - 1 - Violet</t>
  </si>
  <si>
    <t>3760231393988</t>
  </si>
  <si>
    <t>VEXFTBLO08WHI</t>
  </si>
  <si>
    <t>EXPRESSION - The Blobs - Blobs n° 8 - Fiberglass FULL - M - 1 - White</t>
  </si>
  <si>
    <t>3760231393995</t>
  </si>
  <si>
    <t>VEXFTBLO08YEL</t>
  </si>
  <si>
    <t>EXPRESSION - The Blobs - Blobs n° 8 - Fiberglass FULL - M - 1 - Yellow</t>
  </si>
  <si>
    <t>3760231394008</t>
  </si>
  <si>
    <t>VEXFTBLO09BLK</t>
  </si>
  <si>
    <t>EXPRESSION - The Blobs - Blobs n° 9 - Fiberglass FULL - M - 1 - Black</t>
  </si>
  <si>
    <t>3760231394015</t>
  </si>
  <si>
    <t>VEXFTBLO09BLU</t>
  </si>
  <si>
    <t>EXPRESSION - The Blobs - Blobs n° 9 - Fiberglass FULL - M - 1 - Blue</t>
  </si>
  <si>
    <t>3760231394022</t>
  </si>
  <si>
    <t>VEXFTBLO09GRE</t>
  </si>
  <si>
    <t>EXPRESSION - The Blobs - Blobs n° 9 - Fiberglass FULL - M - 1 - Green</t>
  </si>
  <si>
    <t>3760231394039</t>
  </si>
  <si>
    <t>VEXFTBLO09MIN</t>
  </si>
  <si>
    <t>EXPRESSION - The Blobs - Blobs n° 9 - Fiberglass FULL - M - 1 - Mint</t>
  </si>
  <si>
    <t>3760231420110</t>
  </si>
  <si>
    <t>VEXFTBLO09RED</t>
  </si>
  <si>
    <t>EXPRESSION - The Blobs - Blobs n° 9 - Fiberglass FULL - M - 1 - Red</t>
  </si>
  <si>
    <t>3760231394046</t>
  </si>
  <si>
    <t>VEXFTBLO09VIO</t>
  </si>
  <si>
    <t>EXPRESSION - The Blobs - Blobs n° 9 - Fiberglass FULL - M - 1 - Violet</t>
  </si>
  <si>
    <t>3760231394053</t>
  </si>
  <si>
    <t>VEXFTBLO09WHI</t>
  </si>
  <si>
    <t>EXPRESSION - The Blobs - Blobs n° 9 - Fiberglass FULL - M - 1 - White</t>
  </si>
  <si>
    <t>3760231394060</t>
  </si>
  <si>
    <t>VEXFTBLO09YEL</t>
  </si>
  <si>
    <t>EXPRESSION - The Blobs - Blobs n° 9 - Fiberglass FULL - M - 1 - Yellow</t>
  </si>
  <si>
    <t>3760231394077</t>
  </si>
  <si>
    <t>VEXFTBLO10BLK</t>
  </si>
  <si>
    <t>EXPRESSION - The Blobs - Blobs n° 10 - Fiberglass FULL - L - 1 - Black</t>
  </si>
  <si>
    <t>3760231394084</t>
  </si>
  <si>
    <t>VEXFTBLO10BLU</t>
  </si>
  <si>
    <t>EXPRESSION - The Blobs - Blobs n° 10 - Fiberglass FULL - L - 1 - Blue</t>
  </si>
  <si>
    <t>3760231394091</t>
  </si>
  <si>
    <t>VEXFTBLO10GRE</t>
  </si>
  <si>
    <t>EXPRESSION - The Blobs - Blobs n° 10 - Fiberglass FULL - L - 1 - Green</t>
  </si>
  <si>
    <t>3760231394107</t>
  </si>
  <si>
    <t>VEXFTBLO10MIN</t>
  </si>
  <si>
    <t>EXPRESSION - The Blobs - Blobs n° 10 - Fiberglass FULL - L - 1 - Mint</t>
  </si>
  <si>
    <t>3760231420127</t>
  </si>
  <si>
    <t>VEXFTBLO10RED</t>
  </si>
  <si>
    <t>EXPRESSION - The Blobs - Blobs n° 10 - Fiberglass FULL - L - 1 - Red</t>
  </si>
  <si>
    <t>3760231394114</t>
  </si>
  <si>
    <t>VEXFTBLO10VIO</t>
  </si>
  <si>
    <t>EXPRESSION - The Blobs - Blobs n° 10 - Fiberglass FULL - L - 1 - Violet</t>
  </si>
  <si>
    <t>3760231394121</t>
  </si>
  <si>
    <t>VEXFTBLO10WHI</t>
  </si>
  <si>
    <t>EXPRESSION - The Blobs - Blobs n° 10 - Fiberglass FULL - L - 1 - White</t>
  </si>
  <si>
    <t>3760231394138</t>
  </si>
  <si>
    <t>VEXFTBLO10YEL</t>
  </si>
  <si>
    <t>EXPRESSION - The Blobs - Blobs n° 10 - Fiberglass FULL - L - 1 - Yellow</t>
  </si>
  <si>
    <t>3760231394145</t>
  </si>
  <si>
    <t>VEXFTBLO11BLK</t>
  </si>
  <si>
    <t>EXPRESSION - The Blobs - Blobs n° 11 - Fiberglass FULL - L - 1 - Black</t>
  </si>
  <si>
    <t>3760231394152</t>
  </si>
  <si>
    <t>VEXFTBLO11BLU</t>
  </si>
  <si>
    <t>EXPRESSION - The Blobs - Blobs n° 11 - Fiberglass FULL - L - 1 - Blue</t>
  </si>
  <si>
    <t>3760231394169</t>
  </si>
  <si>
    <t>VEXFTBLO11GRE</t>
  </si>
  <si>
    <t>EXPRESSION - The Blobs - Blobs n° 11 - Fiberglass FULL - L - 1 - Green</t>
  </si>
  <si>
    <t>3760231394176</t>
  </si>
  <si>
    <t>VEXFTBLO11MIN</t>
  </si>
  <si>
    <t>EXPRESSION - The Blobs - Blobs n° 11 - Fiberglass FULL - L - 1 - Mint</t>
  </si>
  <si>
    <t>3760231420134</t>
  </si>
  <si>
    <t>VEXFTBLO11RED</t>
  </si>
  <si>
    <t>EXPRESSION - The Blobs - Blobs n° 11 - Fiberglass FULL - L - 1 - Red</t>
  </si>
  <si>
    <t>3760231394183</t>
  </si>
  <si>
    <t>VEXFTBLO11VIO</t>
  </si>
  <si>
    <t>EXPRESSION - The Blobs - Blobs n° 11 - Fiberglass FULL - L - 1 - Violet</t>
  </si>
  <si>
    <t>3760231394190</t>
  </si>
  <si>
    <t>VEXFTBLO11WHI</t>
  </si>
  <si>
    <t>EXPRESSION - The Blobs - Blobs n° 11 - Fiberglass FULL - L - 1 - White</t>
  </si>
  <si>
    <t>3760231394206</t>
  </si>
  <si>
    <t>VEXFTBLO11YEL</t>
  </si>
  <si>
    <t>EXPRESSION - The Blobs - Blobs n° 11 - Fiberglass FULL - L - 1 - Yellow</t>
  </si>
  <si>
    <t>3760231394213</t>
  </si>
  <si>
    <t>VEXFTBLO12BLK</t>
  </si>
  <si>
    <t>EXPRESSION - The Blobs - Blobs n° 12 - Fiberglass FULL - L - 1 - Black</t>
  </si>
  <si>
    <t>3760231394220</t>
  </si>
  <si>
    <t>VEXFTBLO12BLU</t>
  </si>
  <si>
    <t>EXPRESSION - The Blobs - Blobs n° 12 - Fiberglass FULL - L - 1 - Blue</t>
  </si>
  <si>
    <t>3760231394237</t>
  </si>
  <si>
    <t>VEXFTBLO12GRE</t>
  </si>
  <si>
    <t>EXPRESSION - The Blobs - Blobs n° 12 - Fiberglass FULL - L - 1 - Green</t>
  </si>
  <si>
    <t>3760231394244</t>
  </si>
  <si>
    <t>VEXFTBLO12MIN</t>
  </si>
  <si>
    <t>EXPRESSION - The Blobs - Blobs n° 12 - Fiberglass FULL - L - 1 - Mint</t>
  </si>
  <si>
    <t>3760231420141</t>
  </si>
  <si>
    <t>VEXFTBLO12RED</t>
  </si>
  <si>
    <t>EXPRESSION - The Blobs - Blobs n° 12 - Fiberglass FULL - L - 1 - Red</t>
  </si>
  <si>
    <t>3760231394251</t>
  </si>
  <si>
    <t>VEXFTBLO12VIO</t>
  </si>
  <si>
    <t>EXPRESSION - The Blobs - Blobs n° 12 - Fiberglass FULL - L - 1 - Violet</t>
  </si>
  <si>
    <t>3760231394268</t>
  </si>
  <si>
    <t>VEXFTBLO12WHI</t>
  </si>
  <si>
    <t>EXPRESSION - The Blobs - Blobs n° 12 - Fiberglass FULL - L - 1 - White</t>
  </si>
  <si>
    <t>3760231394275</t>
  </si>
  <si>
    <t>VEXFTBLO12YEL</t>
  </si>
  <si>
    <t>EXPRESSION - The Blobs - Blobs n° 12 - Fiberglass FULL - L - 1 - Yellow</t>
  </si>
  <si>
    <t>3760231394282</t>
  </si>
  <si>
    <t>VEXFTBLO13BLK</t>
  </si>
  <si>
    <t>EXPRESSION - The Blobs - Blobs n° 13 - Fiberglass FULL - L - 1 - Black</t>
  </si>
  <si>
    <t>3760231394299</t>
  </si>
  <si>
    <t>VEXFTBLO13BLU</t>
  </si>
  <si>
    <t>EXPRESSION - The Blobs - Blobs n° 13 - Fiberglass FULL - L - 1 - Blue</t>
  </si>
  <si>
    <t>3760231394305</t>
  </si>
  <si>
    <t>VEXFTBLO13GRE</t>
  </si>
  <si>
    <t>EXPRESSION - The Blobs - Blobs n° 13 - Fiberglass FULL - L - 1 - Green</t>
  </si>
  <si>
    <t>3760231394312</t>
  </si>
  <si>
    <t>VEXFTBLO13MIN</t>
  </si>
  <si>
    <t>EXPRESSION - The Blobs - Blobs n° 13 - Fiberglass FULL - L - 1 - Mint</t>
  </si>
  <si>
    <t>3760231420158</t>
  </si>
  <si>
    <t>VEXFTBLO13RED</t>
  </si>
  <si>
    <t>EXPRESSION - The Blobs - Blobs n° 13 - Fiberglass FULL - L - 1 - Red</t>
  </si>
  <si>
    <t>3760231394329</t>
  </si>
  <si>
    <t>VEXFTBLO13VIO</t>
  </si>
  <si>
    <t>EXPRESSION - The Blobs - Blobs n° 13 - Fiberglass FULL - L - 1 - Violet</t>
  </si>
  <si>
    <t>3760231394336</t>
  </si>
  <si>
    <t>VEXFTBLO13WHI</t>
  </si>
  <si>
    <t>EXPRESSION - The Blobs - Blobs n° 13 - Fiberglass FULL - L - 1 - White</t>
  </si>
  <si>
    <t>3760231394343</t>
  </si>
  <si>
    <t>VEXFTBLO13YEL</t>
  </si>
  <si>
    <t>EXPRESSION - The Blobs - Blobs n° 13 - Fiberglass FULL - L - 1 - Yellow</t>
  </si>
  <si>
    <t>3760231394350</t>
  </si>
  <si>
    <t>VEXFTBLO14BLK</t>
  </si>
  <si>
    <t>EXPRESSION - The Blobs - Blobs n° 14 - Fiberglass FULL - L - 1 - Black</t>
  </si>
  <si>
    <t>3760231394367</t>
  </si>
  <si>
    <t>VEXFTBLO14BLU</t>
  </si>
  <si>
    <t>EXPRESSION - The Blobs - Blobs n° 14 - Fiberglass FULL - L - 1 - Blue</t>
  </si>
  <si>
    <t>3760231394374</t>
  </si>
  <si>
    <t>VEXFTBLO14GRE</t>
  </si>
  <si>
    <t>EXPRESSION - The Blobs - Blobs n° 14 - Fiberglass FULL - L - 1 - Green</t>
  </si>
  <si>
    <t>3760231394381</t>
  </si>
  <si>
    <t>VEXFTBLO14MIN</t>
  </si>
  <si>
    <t>EXPRESSION - The Blobs - Blobs n° 14 - Fiberglass FULL - L - 1 - Mint</t>
  </si>
  <si>
    <t>3760231420165</t>
  </si>
  <si>
    <t>VEXFTBLO14RED</t>
  </si>
  <si>
    <t>EXPRESSION - The Blobs - Blobs n° 14 - Fiberglass FULL - L - 1 - Red</t>
  </si>
  <si>
    <t>3760231394398</t>
  </si>
  <si>
    <t>VEXFTBLO14VIO</t>
  </si>
  <si>
    <t>EXPRESSION - The Blobs - Blobs n° 14 - Fiberglass FULL - L - 1 - Violet</t>
  </si>
  <si>
    <t>3760231394404</t>
  </si>
  <si>
    <t>VEXFTBLO14WHI</t>
  </si>
  <si>
    <t>EXPRESSION - The Blobs - Blobs n° 14 - Fiberglass FULL - L - 1 - White</t>
  </si>
  <si>
    <t>3760231394411</t>
  </si>
  <si>
    <t>VEXFTBLO14YEL</t>
  </si>
  <si>
    <t>EXPRESSION - The Blobs - Blobs n° 14 - Fiberglass FULL - L - 1 - Yellow</t>
  </si>
  <si>
    <t>3760231394428</t>
  </si>
  <si>
    <t>VEXFTBLO15BLK</t>
  </si>
  <si>
    <t>EXPRESSION - The Blobs - Blobs n° 15 - Fiberglass FULL - L - 1 - Black</t>
  </si>
  <si>
    <t>3760231394435</t>
  </si>
  <si>
    <t>VEXFTBLO15BLU</t>
  </si>
  <si>
    <t>EXPRESSION - The Blobs - Blobs n° 15 - Fiberglass FULL - L - 1 - Blue</t>
  </si>
  <si>
    <t>3760231394442</t>
  </si>
  <si>
    <t>VEXFTBLO15GRE</t>
  </si>
  <si>
    <t>EXPRESSION - The Blobs - Blobs n° 15 - Fiberglass FULL - L - 1 - Green</t>
  </si>
  <si>
    <t>3760231394459</t>
  </si>
  <si>
    <t>VEXFTBLO15MIN</t>
  </si>
  <si>
    <t>EXPRESSION - The Blobs - Blobs n° 15 - Fiberglass FULL - L - 1 - Mint</t>
  </si>
  <si>
    <t>3760231420172</t>
  </si>
  <si>
    <t>VEXFTBLO15RED</t>
  </si>
  <si>
    <t>EXPRESSION - The Blobs - Blobs n° 15 - Fiberglass FULL - L - 1 - Red</t>
  </si>
  <si>
    <t>3760231394466</t>
  </si>
  <si>
    <t>VEXFTBLO15VIO</t>
  </si>
  <si>
    <t>EXPRESSION - The Blobs - Blobs n° 15 - Fiberglass FULL - L - 1 - Violet</t>
  </si>
  <si>
    <t>3760231394473</t>
  </si>
  <si>
    <t>VEXFTBLO15WHI</t>
  </si>
  <si>
    <t>EXPRESSION - The Blobs - Blobs n° 15 - Fiberglass FULL - L - 1 - White</t>
  </si>
  <si>
    <t>3760231394480</t>
  </si>
  <si>
    <t>VEXFTBLO15YEL</t>
  </si>
  <si>
    <t>EXPRESSION - The Blobs - Blobs n° 15 - Fiberglass FULL - L - 1 - Yellow</t>
  </si>
  <si>
    <t>3760231394497</t>
  </si>
  <si>
    <t>VEXFTFOX01BLK</t>
  </si>
  <si>
    <t>EXPRESSION - The Foxes - Foxes n° 1 - Fiberglass FULL - M - 1 - Black</t>
  </si>
  <si>
    <t>3760231421766</t>
  </si>
  <si>
    <t>VEXFTFOX01BLU</t>
  </si>
  <si>
    <t>EXPRESSION - The Foxes - Foxes n° 1 - Fiberglass FULL - M - 1 - Blue</t>
  </si>
  <si>
    <t>3760231421773</t>
  </si>
  <si>
    <t>VEXFTFOX01GRE</t>
  </si>
  <si>
    <t>EXPRESSION - The Foxes - Foxes n° 1 - Fiberglass FULL - M - 1 - Green</t>
  </si>
  <si>
    <t>3760231421780</t>
  </si>
  <si>
    <t>VEXFTFOX01MIN</t>
  </si>
  <si>
    <t>EXPRESSION - The Foxes - Foxes n° 1 - Fiberglass FULL - M - 1 - Mint</t>
  </si>
  <si>
    <t>3760231421797</t>
  </si>
  <si>
    <t>VEXFTFOX01RED</t>
  </si>
  <si>
    <t>EXPRESSION - The Foxes - Foxes n° 1 - Fiberglass FULL - M - 1 - Red</t>
  </si>
  <si>
    <t>3760231421803</t>
  </si>
  <si>
    <t>VEXFTFOX01VIO</t>
  </si>
  <si>
    <t>EXPRESSION - The Foxes - Foxes n° 1 - Fiberglass FULL - M - 1 - Violet</t>
  </si>
  <si>
    <t>3760231421810</t>
  </si>
  <si>
    <t>VEXFTFOX01WHI</t>
  </si>
  <si>
    <t>EXPRESSION - The Foxes - Foxes n° 1 - Fiberglass FULL - M - 1 - White</t>
  </si>
  <si>
    <t>3760231421827</t>
  </si>
  <si>
    <t>VEXFTFOX01YEL</t>
  </si>
  <si>
    <t>EXPRESSION - The Foxes - Foxes n° 1 - Fiberglass FULL - M - 1 - Yellow</t>
  </si>
  <si>
    <t>3760231421834</t>
  </si>
  <si>
    <t>VEXFTFOX02BLK</t>
  </si>
  <si>
    <t>EXPRESSION - The Foxes - Foxes n° 2 - Fiberglass FULL - M - 1 - Black</t>
  </si>
  <si>
    <t>3760231421841</t>
  </si>
  <si>
    <t>VEXFTFOX02BLU</t>
  </si>
  <si>
    <t>EXPRESSION - The Foxes - Foxes n° 2 - Fiberglass FULL - M - 1 - Blue</t>
  </si>
  <si>
    <t>3760231421858</t>
  </si>
  <si>
    <t>VEXFTFOX02GRE</t>
  </si>
  <si>
    <t>EXPRESSION - The Foxes - Foxes n° 2 - Fiberglass FULL - M - 1 - Green</t>
  </si>
  <si>
    <t>3760231421865</t>
  </si>
  <si>
    <t>VEXFTFOX02MIN</t>
  </si>
  <si>
    <t>EXPRESSION - The Foxes - Foxes n° 2 - Fiberglass FULL - M - 1 - Mint</t>
  </si>
  <si>
    <t>3760231421872</t>
  </si>
  <si>
    <t>VEXFTFOX02RED</t>
  </si>
  <si>
    <t>EXPRESSION - The Foxes - Foxes n° 2 - Fiberglass FULL - M - 1 - Red</t>
  </si>
  <si>
    <t>3760231421889</t>
  </si>
  <si>
    <t>VEXFTFOX02VIO</t>
  </si>
  <si>
    <t>EXPRESSION - The Foxes - Foxes n° 2 - Fiberglass FULL - M - 1 - Violet</t>
  </si>
  <si>
    <t>3760231421896</t>
  </si>
  <si>
    <t>VEXFTFOX02WHI</t>
  </si>
  <si>
    <t>EXPRESSION - The Foxes - Foxes n° 2 - Fiberglass FULL - M - 1 - White</t>
  </si>
  <si>
    <t>3760231421902</t>
  </si>
  <si>
    <t>VEXFTFOX02YEL</t>
  </si>
  <si>
    <t>EXPRESSION - The Foxes - Foxes n° 2 - Fiberglass FULL - M - 1 - Yellow</t>
  </si>
  <si>
    <t>3760231421919</t>
  </si>
  <si>
    <t>VEXFTFOX03BLK</t>
  </si>
  <si>
    <t>EXPRESSION - The Foxes - Foxes n° 3 - Fiberglass FULL - L - 1 - Black</t>
  </si>
  <si>
    <t>3760231421926</t>
  </si>
  <si>
    <t>VEXFTFOX03BLU</t>
  </si>
  <si>
    <t>EXPRESSION - The Foxes - Foxes n° 3 - Fiberglass FULL - L - 1 - Blue</t>
  </si>
  <si>
    <t>3760231421933</t>
  </si>
  <si>
    <t>VEXFTFOX03GRE</t>
  </si>
  <si>
    <t>EXPRESSION - The Foxes - Foxes n° 3 - Fiberglass FULL - L - 1 - Green</t>
  </si>
  <si>
    <t>3760231421940</t>
  </si>
  <si>
    <t>VEXFTFOX03MIN</t>
  </si>
  <si>
    <t>EXPRESSION - The Foxes - Foxes n° 3 - Fiberglass FULL - L - 1 - Mint</t>
  </si>
  <si>
    <t>3760231421957</t>
  </si>
  <si>
    <t>VEXFTFOX03RED</t>
  </si>
  <si>
    <t>EXPRESSION - The Foxes - Foxes n° 3 - Fiberglass FULL - L - 1 - Red</t>
  </si>
  <si>
    <t>3760231421964</t>
  </si>
  <si>
    <t>VEXFTFOX03VIO</t>
  </si>
  <si>
    <t>EXPRESSION - The Foxes - Foxes n° 3 - Fiberglass FULL - L - 1 - Violet</t>
  </si>
  <si>
    <t>3760231421971</t>
  </si>
  <si>
    <t>VEXFTFOX03WHI</t>
  </si>
  <si>
    <t>EXPRESSION - The Foxes - Foxes n° 3 - Fiberglass FULL - L - 1 - White</t>
  </si>
  <si>
    <t>3760231421988</t>
  </si>
  <si>
    <t>VEXFTFOX03YEL</t>
  </si>
  <si>
    <t>EXPRESSION - The Foxes - Foxes n° 3 - Fiberglass FULL - L - 1 - Yellow</t>
  </si>
  <si>
    <t>3760231421995</t>
  </si>
  <si>
    <t>VEXFTFOX04BLK</t>
  </si>
  <si>
    <t>EXPRESSION - The Foxes - Foxes n° 4 - Fiberglass FULL - L - 1 - Black</t>
  </si>
  <si>
    <t>3760231422008</t>
  </si>
  <si>
    <t>VEXFTFOX04BLU</t>
  </si>
  <si>
    <t>EXPRESSION - The Foxes - Foxes n° 4 - Fiberglass FULL - L - 1 - Blue</t>
  </si>
  <si>
    <t>3760231422015</t>
  </si>
  <si>
    <t>VEXFTFOX04GRE</t>
  </si>
  <si>
    <t>EXPRESSION - The Foxes - Foxes n° 4 - Fiberglass FULL - L - 1 - Green</t>
  </si>
  <si>
    <t>3760231422022</t>
  </si>
  <si>
    <t>VEXFTFOX04MIN</t>
  </si>
  <si>
    <t>EXPRESSION - The Foxes - Foxes n° 4 - Fiberglass FULL - L - 1 - Mint</t>
  </si>
  <si>
    <t>3760231422039</t>
  </si>
  <si>
    <t>VEXFTFOX04RED</t>
  </si>
  <si>
    <t>EXPRESSION - The Foxes - Foxes n° 4 - Fiberglass FULL - L - 1 - Red</t>
  </si>
  <si>
    <t>3760231422046</t>
  </si>
  <si>
    <t>VEXFTFOX04VIO</t>
  </si>
  <si>
    <t>EXPRESSION - The Foxes - Foxes n° 4 - Fiberglass FULL - L - 1 - Violet</t>
  </si>
  <si>
    <t>3760231422053</t>
  </si>
  <si>
    <t>VEXFTFOX04WHI</t>
  </si>
  <si>
    <t>EXPRESSION - The Foxes - Foxes n° 4 - Fiberglass FULL - L - 1 - White</t>
  </si>
  <si>
    <t>3760231422060</t>
  </si>
  <si>
    <t>VEXFTFOX04YEL</t>
  </si>
  <si>
    <t>EXPRESSION - The Foxes - Foxes n° 4 - Fiberglass FULL - L - 1 - Yellow</t>
  </si>
  <si>
    <t>3760231422077</t>
  </si>
  <si>
    <t>VEXFTFOX05BLK</t>
  </si>
  <si>
    <t>EXPRESSION - The Foxes - Foxes n° 5 - Fiberglass FULL - L - 1 - Black</t>
  </si>
  <si>
    <t>3760231422084</t>
  </si>
  <si>
    <t>VEXFTFOX05BLU</t>
  </si>
  <si>
    <t>EXPRESSION - The Foxes - Foxes n° 5 - Fiberglass FULL - L - 1 - Blue</t>
  </si>
  <si>
    <t>3760231422091</t>
  </si>
  <si>
    <t>VEXFTFOX05GRE</t>
  </si>
  <si>
    <t>EXPRESSION - The Foxes - Foxes n° 5 - Fiberglass FULL - L - 1 - Green</t>
  </si>
  <si>
    <t>3760231422107</t>
  </si>
  <si>
    <t>VEXFTFOX05MIN</t>
  </si>
  <si>
    <t>EXPRESSION - The Foxes - Foxes n° 5 - Fiberglass FULL - L - 1 - Mint</t>
  </si>
  <si>
    <t>3760231422114</t>
  </si>
  <si>
    <t>VEXFTFOX05RED</t>
  </si>
  <si>
    <t>EXPRESSION - The Foxes - Foxes n° 5 - Fiberglass FULL - L - 1 - Red</t>
  </si>
  <si>
    <t>3760231422121</t>
  </si>
  <si>
    <t>VEXFTFOX05VIO</t>
  </si>
  <si>
    <t>EXPRESSION - The Foxes - Foxes n° 5 - Fiberglass FULL - L - 1 - Violet</t>
  </si>
  <si>
    <t>3760231422138</t>
  </si>
  <si>
    <t>VEXFTFOX05WHI</t>
  </si>
  <si>
    <t>EXPRESSION - The Foxes - Foxes n° 5 - Fiberglass FULL - L - 1 - White</t>
  </si>
  <si>
    <t>3760231422145</t>
  </si>
  <si>
    <t>VEXFTFOX05YEL</t>
  </si>
  <si>
    <t>EXPRESSION - The Foxes - Foxes n° 5 - Fiberglass FULL - L - 1 - Yellow</t>
  </si>
  <si>
    <t>3760231422152</t>
  </si>
  <si>
    <t>VEXFTFOX06BLK</t>
  </si>
  <si>
    <t>EXPRESSION - The Foxes - Foxes n° 6 - Fiberglass FULL - L - 1 - Black</t>
  </si>
  <si>
    <t>3760231422169</t>
  </si>
  <si>
    <t>VEXFTFOX06BLU</t>
  </si>
  <si>
    <t>EXPRESSION - The Foxes - Foxes n° 6 - Fiberglass FULL - L - 1 - Blue</t>
  </si>
  <si>
    <t>3760231422176</t>
  </si>
  <si>
    <t>VEXFTFOX06GRE</t>
  </si>
  <si>
    <t>EXPRESSION - The Foxes - Foxes n° 6 - Fiberglass FULL - L - 1 - Green</t>
  </si>
  <si>
    <t>3760231422183</t>
  </si>
  <si>
    <t>VEXFTFOX06MIN</t>
  </si>
  <si>
    <t>EXPRESSION - The Foxes - Foxes n° 6 - Fiberglass FULL - L - 1 - Mint</t>
  </si>
  <si>
    <t>3760231422190</t>
  </si>
  <si>
    <t>VEXFTFOX06RED</t>
  </si>
  <si>
    <t>EXPRESSION - The Foxes - Foxes n° 6 - Fiberglass FULL - L - 1 - Red</t>
  </si>
  <si>
    <t>3760231422206</t>
  </si>
  <si>
    <t>VEXFTFOX06VIO</t>
  </si>
  <si>
    <t>EXPRESSION - The Foxes - Foxes n° 6 - Fiberglass FULL - L - 1 - Violet</t>
  </si>
  <si>
    <t>3760231422213</t>
  </si>
  <si>
    <t>VEXFTFOX06WHI</t>
  </si>
  <si>
    <t>EXPRESSION - The Foxes - Foxes n° 6 - Fiberglass FULL - L - 1 - White</t>
  </si>
  <si>
    <t>3760231422220</t>
  </si>
  <si>
    <t>VEXFTFOX06YEL</t>
  </si>
  <si>
    <t>EXPRESSION - The Foxes - Foxes n° 6 - Fiberglass FULL - L - 1 - Yellow</t>
  </si>
  <si>
    <t>3760231422237</t>
  </si>
  <si>
    <t>VEXFTFOX07BLK</t>
  </si>
  <si>
    <t>EXPRESSION - The Foxes - Foxes n° 7 - Fiberglass FULL - L - 1 - Black</t>
  </si>
  <si>
    <t>3760231422244</t>
  </si>
  <si>
    <t>VEXFTFOX07BLU</t>
  </si>
  <si>
    <t>EXPRESSION - The Foxes - Foxes n° 7 - Fiberglass FULL - L - 1 - Blue</t>
  </si>
  <si>
    <t>3760231422251</t>
  </si>
  <si>
    <t>VEXFTFOX07GRE</t>
  </si>
  <si>
    <t>EXPRESSION - The Foxes - Foxes n° 7 - Fiberglass FULL - L - 1 - Green</t>
  </si>
  <si>
    <t>3760231422268</t>
  </si>
  <si>
    <t>VEXFTFOX07MIN</t>
  </si>
  <si>
    <t>EXPRESSION - The Foxes - Foxes n° 7 - Fiberglass FULL - L - 1 - Mint</t>
  </si>
  <si>
    <t>3760231422275</t>
  </si>
  <si>
    <t>VEXFTFOX07RED</t>
  </si>
  <si>
    <t>EXPRESSION - The Foxes - Foxes n° 7 - Fiberglass FULL - L - 1 - Red</t>
  </si>
  <si>
    <t>3760231422282</t>
  </si>
  <si>
    <t>VEXFTFOX07VIO</t>
  </si>
  <si>
    <t>EXPRESSION - The Foxes - Foxes n° 7 - Fiberglass FULL - L - 1 - Violet</t>
  </si>
  <si>
    <t>3760231422299</t>
  </si>
  <si>
    <t>VEXFTFOX07WHI</t>
  </si>
  <si>
    <t>EXPRESSION - The Foxes - Foxes n° 7 - Fiberglass FULL - L - 1 - White</t>
  </si>
  <si>
    <t>3760231422305</t>
  </si>
  <si>
    <t>VEXFTFOX07YEL</t>
  </si>
  <si>
    <t>EXPRESSION - The Foxes - Foxes n° 7 - Fiberglass FULL - L - 1 - Yellow</t>
  </si>
  <si>
    <t>3760231422312</t>
  </si>
  <si>
    <t>VEXFTFOX08BLK</t>
  </si>
  <si>
    <t>EXPRESSION - The Foxes - Foxes n° 8 - Fiberglass FULL - M - 1 - Black</t>
  </si>
  <si>
    <t>3760231422329</t>
  </si>
  <si>
    <t>VEXFTFOX08BLU</t>
  </si>
  <si>
    <t>EXPRESSION - The Foxes - Foxes n° 8 - Fiberglass FULL - M - 1 - Blue</t>
  </si>
  <si>
    <t>3760231422336</t>
  </si>
  <si>
    <t>VEXFTFOX08GRE</t>
  </si>
  <si>
    <t>EXPRESSION - The Foxes - Foxes n° 8 - Fiberglass FULL - M - 1 - Green</t>
  </si>
  <si>
    <t>3760231422343</t>
  </si>
  <si>
    <t>VEXFTFOX08MIN</t>
  </si>
  <si>
    <t>EXPRESSION - The Foxes - Foxes n° 8 - Fiberglass FULL - M - 1 - Mint</t>
  </si>
  <si>
    <t>3760231422350</t>
  </si>
  <si>
    <t>VEXFTFOX08RED</t>
  </si>
  <si>
    <t>EXPRESSION - The Foxes - Foxes n° 8 - Fiberglass FULL - M - 1 - Red</t>
  </si>
  <si>
    <t>3760231422367</t>
  </si>
  <si>
    <t>VEXFTFOX08VIO</t>
  </si>
  <si>
    <t>EXPRESSION - The Foxes - Foxes n° 8 - Fiberglass FULL - M - 1 - Violet</t>
  </si>
  <si>
    <t>3760231422374</t>
  </si>
  <si>
    <t>VEXFTFOX08WHI</t>
  </si>
  <si>
    <t>EXPRESSION - The Foxes - Foxes n° 8 - Fiberglass FULL - M - 1 - White</t>
  </si>
  <si>
    <t>3760231422381</t>
  </si>
  <si>
    <t>VEXFTFOX08YEL</t>
  </si>
  <si>
    <t>EXPRESSION - The Foxes - Foxes n° 8 - Fiberglass FULL - M - 1 - Yellow</t>
  </si>
  <si>
    <t>3760231422398</t>
  </si>
  <si>
    <t>VEXFTFOX09BLK</t>
  </si>
  <si>
    <t>EXPRESSION - The Foxes - Foxes n° 9 - Fiberglass FULL - M - 1 - Black</t>
  </si>
  <si>
    <t>3760231422404</t>
  </si>
  <si>
    <t>VEXFTFOX09BLU</t>
  </si>
  <si>
    <t>EXPRESSION - The Foxes - Foxes n° 9 - Fiberglass FULL - M - 1 - Blue</t>
  </si>
  <si>
    <t>3760231422411</t>
  </si>
  <si>
    <t>VEXFTFOX09GRE</t>
  </si>
  <si>
    <t>EXPRESSION - The Foxes - Foxes n° 9 - Fiberglass FULL - M - 1 - Green</t>
  </si>
  <si>
    <t>3760231422428</t>
  </si>
  <si>
    <t>VEXFTFOX09MIN</t>
  </si>
  <si>
    <t>EXPRESSION - The Foxes - Foxes n° 9 - Fiberglass FULL - M - 1 - Mint</t>
  </si>
  <si>
    <t>3760231422435</t>
  </si>
  <si>
    <t>VEXFTFOX09RED</t>
  </si>
  <si>
    <t>EXPRESSION - The Foxes - Foxes n° 9 - Fiberglass FULL - M - 1 - Red</t>
  </si>
  <si>
    <t>3760231422442</t>
  </si>
  <si>
    <t>VEXFTFOX09VIO</t>
  </si>
  <si>
    <t>EXPRESSION - The Foxes - Foxes n° 9 - Fiberglass FULL - M - 1 - Violet</t>
  </si>
  <si>
    <t>3760231422459</t>
  </si>
  <si>
    <t>VEXFTFOX09WHI</t>
  </si>
  <si>
    <t>EXPRESSION - The Foxes - Foxes n° 9 - Fiberglass FULL - M - 1 - White</t>
  </si>
  <si>
    <t>3760231422466</t>
  </si>
  <si>
    <t>VEXFTFOX09YEL</t>
  </si>
  <si>
    <t>EXPRESSION - The Foxes - Foxes n° 9 - Fiberglass FULL - M - 1 - Yellow</t>
  </si>
  <si>
    <t>3760231422473</t>
  </si>
  <si>
    <t>VEXFTFOX10BLK</t>
  </si>
  <si>
    <t>EXPRESSION - The Foxes - Foxes n° 10 - Fiberglass FULL - M - 1 - Black</t>
  </si>
  <si>
    <t>3760231422480</t>
  </si>
  <si>
    <t>VEXFTFOX10BLU</t>
  </si>
  <si>
    <t>EXPRESSION - The Foxes - Foxes n° 10 - Fiberglass FULL - M - 1 - Blue</t>
  </si>
  <si>
    <t>3760231422497</t>
  </si>
  <si>
    <t>VEXFTFOX10GRE</t>
  </si>
  <si>
    <t>EXPRESSION - The Foxes - Foxes n° 10 - Fiberglass FULL - M - 1 - Green</t>
  </si>
  <si>
    <t>3760231422503</t>
  </si>
  <si>
    <t>VEXFTFOX10MIN</t>
  </si>
  <si>
    <t>EXPRESSION - The Foxes - Foxes n° 10 - Fiberglass FULL - M - 1 - Mint</t>
  </si>
  <si>
    <t>3760231422510</t>
  </si>
  <si>
    <t>VEXFTFOX10RED</t>
  </si>
  <si>
    <t>EXPRESSION - The Foxes - Foxes n° 10 - Fiberglass FULL - M - 1 - Red</t>
  </si>
  <si>
    <t>3760231422527</t>
  </si>
  <si>
    <t>VEXFTFOX10VIO</t>
  </si>
  <si>
    <t>EXPRESSION - The Foxes - Foxes n° 10 - Fiberglass FULL - M - 1 - Violet</t>
  </si>
  <si>
    <t>3760231422534</t>
  </si>
  <si>
    <t>VEXFTFOX10WHI</t>
  </si>
  <si>
    <t>EXPRESSION - The Foxes - Foxes n° 10 - Fiberglass FULL - M - 1 - White</t>
  </si>
  <si>
    <t>3760231422541</t>
  </si>
  <si>
    <t>VEXFTFOX10YEL</t>
  </si>
  <si>
    <t>EXPRESSION - The Foxes - Foxes n° 10 - Fiberglass FULL - M - 1 - Yellow</t>
  </si>
  <si>
    <t>3760231422558</t>
  </si>
  <si>
    <t>VEXFTFOX11BLK</t>
  </si>
  <si>
    <t>EXPRESSION - The Foxes - Foxes n° 11 - Fiberglass FULL - L - 1 - Black</t>
  </si>
  <si>
    <t>3760231422565</t>
  </si>
  <si>
    <t>VEXFTFOX11BLU</t>
  </si>
  <si>
    <t>EXPRESSION - The Foxes - Foxes n° 11 - Fiberglass FULL - L - 1 - Blue</t>
  </si>
  <si>
    <t>3760231422572</t>
  </si>
  <si>
    <t>VEXFTFOX11GRE</t>
  </si>
  <si>
    <t>EXPRESSION - The Foxes - Foxes n° 11 - Fiberglass FULL - L - 1 - Green</t>
  </si>
  <si>
    <t>3760231422589</t>
  </si>
  <si>
    <t>VEXFTFOX11MIN</t>
  </si>
  <si>
    <t>EXPRESSION - The Foxes - Foxes n° 11 - Fiberglass FULL - L - 1 - Mint</t>
  </si>
  <si>
    <t>3760231422596</t>
  </si>
  <si>
    <t>VEXFTFOX11RED</t>
  </si>
  <si>
    <t>EXPRESSION - The Foxes - Foxes n° 11 - Fiberglass FULL - L - 1 - Red</t>
  </si>
  <si>
    <t>3760231422602</t>
  </si>
  <si>
    <t>VEXFTFOX11VIO</t>
  </si>
  <si>
    <t>EXPRESSION - The Foxes - Foxes n° 11 - Fiberglass FULL - L - 1 - Violet</t>
  </si>
  <si>
    <t>3760231422619</t>
  </si>
  <si>
    <t>VEXFTFOX11WHI</t>
  </si>
  <si>
    <t>EXPRESSION - The Foxes - Foxes n° 11 - Fiberglass FULL - L - 1 - White</t>
  </si>
  <si>
    <t>3760231422626</t>
  </si>
  <si>
    <t>VEXFTFOX11YEL</t>
  </si>
  <si>
    <t>EXPRESSION - The Foxes - Foxes n° 11 - Fiberglass FULL - L - 1 - Yellow</t>
  </si>
  <si>
    <t>3760231422633</t>
  </si>
  <si>
    <t>VEXFTFOX12BLK</t>
  </si>
  <si>
    <t>EXPRESSION - The Foxes - Foxes n° 12 - Fiberglass FULL - L - 1 - Black</t>
  </si>
  <si>
    <t>3760231422640</t>
  </si>
  <si>
    <t>VEXFTFOX12BLU</t>
  </si>
  <si>
    <t>EXPRESSION - The Foxes - Foxes n° 12 - Fiberglass FULL - L - 1 - Blue</t>
  </si>
  <si>
    <t>3760231422657</t>
  </si>
  <si>
    <t>VEXFTFOX12GRE</t>
  </si>
  <si>
    <t>EXPRESSION - The Foxes - Foxes n° 12 - Fiberglass FULL - L - 1 - Green</t>
  </si>
  <si>
    <t>3760231422664</t>
  </si>
  <si>
    <t>VEXFTFOX12MIN</t>
  </si>
  <si>
    <t>EXPRESSION - The Foxes - Foxes n° 12 - Fiberglass FULL - L - 1 - Mint</t>
  </si>
  <si>
    <t>3760231422671</t>
  </si>
  <si>
    <t>VEXFTFOX12RED</t>
  </si>
  <si>
    <t>EXPRESSION - The Foxes - Foxes n° 12 - Fiberglass FULL - L - 1 - Red</t>
  </si>
  <si>
    <t>3760231422688</t>
  </si>
  <si>
    <t>VEXFTFOX12VIO</t>
  </si>
  <si>
    <t>EXPRESSION - The Foxes - Foxes n° 12 - Fiberglass FULL - L - 1 - Violet</t>
  </si>
  <si>
    <t>3760231422695</t>
  </si>
  <si>
    <t>VEXFTFOX12WHI</t>
  </si>
  <si>
    <t>EXPRESSION - The Foxes - Foxes n° 12 - Fiberglass FULL - L - 1 - White</t>
  </si>
  <si>
    <t>3760231422701</t>
  </si>
  <si>
    <t>VEXFTFOX12YEL</t>
  </si>
  <si>
    <t>EXPRESSION - The Foxes - Foxes n° 12 - Fiberglass FULL - L - 1 - Yellow</t>
  </si>
  <si>
    <t>3760231422718</t>
  </si>
  <si>
    <t>VEXFTFOX13BLK</t>
  </si>
  <si>
    <t>EXPRESSION - The Foxes - Foxes n° 13 - Fiberglass FULL - XL - 1 - Black</t>
  </si>
  <si>
    <t>3760231422725</t>
  </si>
  <si>
    <t>VEXFTFOX13BLU</t>
  </si>
  <si>
    <t>EXPRESSION - The Foxes - Foxes n° 13 - Fiberglass FULL - XL - 1 - Blue</t>
  </si>
  <si>
    <t>3760231422732</t>
  </si>
  <si>
    <t>VEXFTFOX13GRE</t>
  </si>
  <si>
    <t>EXPRESSION - The Foxes - Foxes n° 13 - Fiberglass FULL - XL - 1 - Green</t>
  </si>
  <si>
    <t>3760231422749</t>
  </si>
  <si>
    <t>VEXFTFOX13MIN</t>
  </si>
  <si>
    <t>EXPRESSION - The Foxes - Foxes n° 13 - Fiberglass FULL - XL - 1 - Mint</t>
  </si>
  <si>
    <t>3760231422756</t>
  </si>
  <si>
    <t>VEXFTFOX13RED</t>
  </si>
  <si>
    <t>EXPRESSION - The Foxes - Foxes n° 13 - Fiberglass FULL - XL - 1 - Red</t>
  </si>
  <si>
    <t>3760231422763</t>
  </si>
  <si>
    <t>VEXFTFOX13VIO</t>
  </si>
  <si>
    <t>EXPRESSION - The Foxes - Foxes n° 13 - Fiberglass FULL - XL - 1 - Violet</t>
  </si>
  <si>
    <t>3760231422770</t>
  </si>
  <si>
    <t>VEXFTFOX13WHI</t>
  </si>
  <si>
    <t>EXPRESSION - The Foxes - Foxes n° 13 - Fiberglass FULL - XL - 1 - White</t>
  </si>
  <si>
    <t>3760231422787</t>
  </si>
  <si>
    <t>VEXFTFOX13YEL</t>
  </si>
  <si>
    <t>EXPRESSION - The Foxes - Foxes n° 13 - Fiberglass FULL - XL - 1 - Yellow</t>
  </si>
  <si>
    <t>3760231422794</t>
  </si>
  <si>
    <t>VEXFTFOX14BLK</t>
  </si>
  <si>
    <t>EXPRESSION - The Foxes - Foxes n° 14 - Fiberglass FULL - L - 1 - Black</t>
  </si>
  <si>
    <t>3760231422800</t>
  </si>
  <si>
    <t>VEXFTFOX14BLU</t>
  </si>
  <si>
    <t>EXPRESSION - The Foxes - Foxes n° 14 - Fiberglass FULL - L - 1 - Blue</t>
  </si>
  <si>
    <t>3760231422817</t>
  </si>
  <si>
    <t>VEXFTFOX14GRE</t>
  </si>
  <si>
    <t>EXPRESSION - The Foxes - Foxes n° 14 - Fiberglass FULL - L - 1 - Green</t>
  </si>
  <si>
    <t>3760231422824</t>
  </si>
  <si>
    <t>VEXFTFOX14MIN</t>
  </si>
  <si>
    <t>EXPRESSION - The Foxes - Foxes n° 14 - Fiberglass FULL - L - 1 - Mint</t>
  </si>
  <si>
    <t>3760231422831</t>
  </si>
  <si>
    <t>VEXFTFOX14RED</t>
  </si>
  <si>
    <t>EXPRESSION - The Foxes - Foxes n° 14 - Fiberglass FULL - L - 1 - Red</t>
  </si>
  <si>
    <t>3760231422848</t>
  </si>
  <si>
    <t>VEXFTFOX14VIO</t>
  </si>
  <si>
    <t>EXPRESSION - The Foxes - Foxes n° 14 - Fiberglass FULL - L - 1 - Violet</t>
  </si>
  <si>
    <t>3760231422855</t>
  </si>
  <si>
    <t>VEXFTFOX14WHI</t>
  </si>
  <si>
    <t>EXPRESSION - The Foxes - Foxes n° 14 - Fiberglass FULL - L - 1 - White</t>
  </si>
  <si>
    <t>3760231422862</t>
  </si>
  <si>
    <t>VEXFTFOX14YEL</t>
  </si>
  <si>
    <t>EXPRESSION - The Foxes - Foxes n° 14 - Fiberglass FULL - L - 1 - Yellow</t>
  </si>
  <si>
    <t>3760231422879</t>
  </si>
  <si>
    <t>VEXFTFOX15BLK</t>
  </si>
  <si>
    <t>EXPRESSION - The Foxes - Foxes n° 15 - Fiberglass FULL - L - 1 - Black</t>
  </si>
  <si>
    <t>3760231422886</t>
  </si>
  <si>
    <t>VEXFTFOX15BLU</t>
  </si>
  <si>
    <t>EXPRESSION - The Foxes - Foxes n° 15 - Fiberglass FULL - L - 1 - Blue</t>
  </si>
  <si>
    <t>3760231422893</t>
  </si>
  <si>
    <t>VEXFTFOX15GRE</t>
  </si>
  <si>
    <t>EXPRESSION - The Foxes - Foxes n° 15 - Fiberglass FULL - L - 1 - Green</t>
  </si>
  <si>
    <t>3760231422909</t>
  </si>
  <si>
    <t>VEXFTFOX15MIN</t>
  </si>
  <si>
    <t>EXPRESSION - The Foxes - Foxes n° 15 - Fiberglass FULL - L - 1 - Mint</t>
  </si>
  <si>
    <t>3760231422916</t>
  </si>
  <si>
    <t>VEXFTFOX15RED</t>
  </si>
  <si>
    <t>EXPRESSION - The Foxes - Foxes n° 15 - Fiberglass FULL - L - 1 - Red</t>
  </si>
  <si>
    <t>3760231422923</t>
  </si>
  <si>
    <t>VEXFTFOX15VIO</t>
  </si>
  <si>
    <t>EXPRESSION - The Foxes - Foxes n° 15 - Fiberglass FULL - L - 1 - Violet</t>
  </si>
  <si>
    <t>3760231422930</t>
  </si>
  <si>
    <t>VEXFTFOX15WHI</t>
  </si>
  <si>
    <t>EXPRESSION - The Foxes - Foxes n° 15 - Fiberglass FULL - L - 1 - White</t>
  </si>
  <si>
    <t>3760231422947</t>
  </si>
  <si>
    <t>VEXFTFOX15YEL</t>
  </si>
  <si>
    <t>EXPRESSION - The Foxes - Foxes n° 15 - Fiberglass FULL - L - 1 - Yellow</t>
  </si>
  <si>
    <t>3760231422954</t>
  </si>
  <si>
    <t>VEXFTFOX16BLK</t>
  </si>
  <si>
    <t>EXPRESSION - The Foxes - Foxes n° 16 - Fiberglass FULL - L - 1 - Black</t>
  </si>
  <si>
    <t>3760231422961</t>
  </si>
  <si>
    <t>VEXFTFOX16BLU</t>
  </si>
  <si>
    <t>EXPRESSION - The Foxes - Foxes n° 16 - Fiberglass FULL - L - 1 - Blue</t>
  </si>
  <si>
    <t>3760231422978</t>
  </si>
  <si>
    <t>VEXFTFOX16GRE</t>
  </si>
  <si>
    <t>EXPRESSION - The Foxes - Foxes n° 16 - Fiberglass FULL - L - 1 - Green</t>
  </si>
  <si>
    <t>3760231422985</t>
  </si>
  <si>
    <t>VEXFTFOX16GRY</t>
  </si>
  <si>
    <t>EXPRESSION - The Foxes - Foxes n° 16 - Fiberglass FULL - L - 1 - Grey</t>
  </si>
  <si>
    <t>3760231422992</t>
  </si>
  <si>
    <t>VEXFTFOX16MIN</t>
  </si>
  <si>
    <t>EXPRESSION - The Foxes - Foxes n° 16 - Fiberglass FULL - L - 1 - Mint</t>
  </si>
  <si>
    <t>3760231423005</t>
  </si>
  <si>
    <t>VEXFTFOX16RED</t>
  </si>
  <si>
    <t>EXPRESSION - The Foxes - Foxes n° 16 - Fiberglass FULL - L - 1 - Red</t>
  </si>
  <si>
    <t>3760231423012</t>
  </si>
  <si>
    <t>VEXFTFOX16VIO</t>
  </si>
  <si>
    <t>EXPRESSION - The Foxes - Foxes n° 16 - Fiberglass FULL - L - 1 - Violet</t>
  </si>
  <si>
    <t>3760231423029</t>
  </si>
  <si>
    <t>VEXFTFOX16WHI</t>
  </si>
  <si>
    <t>EXPRESSION - The Foxes - Foxes n° 16 - Fiberglass FULL - L - 1 - White</t>
  </si>
  <si>
    <t>3760231423036</t>
  </si>
  <si>
    <t>VEXFTFOX16YEL</t>
  </si>
  <si>
    <t>EXPRESSION - The Foxes - Foxes n° 16 - Fiberglass FULL - L - 1 - Yellow</t>
  </si>
  <si>
    <t>3760231423043</t>
  </si>
  <si>
    <t>VEXFTFOX17BLK</t>
  </si>
  <si>
    <t>EXPRESSION - The Foxes - Foxes n° 17 - Fiberglass FULL - L - 1 - Black</t>
  </si>
  <si>
    <t>3760231423050</t>
  </si>
  <si>
    <t>VEXFTFOX17BLU</t>
  </si>
  <si>
    <t>EXPRESSION - The Foxes - Foxes n° 17 - Fiberglass FULL - L - 1 - Blue</t>
  </si>
  <si>
    <t>3760231423067</t>
  </si>
  <si>
    <t>VEXFTFOX17GRE</t>
  </si>
  <si>
    <t>EXPRESSION - The Foxes - Foxes n° 17 - Fiberglass FULL - L - 1 - Green</t>
  </si>
  <si>
    <t>3760231423074</t>
  </si>
  <si>
    <t>VEXFTFOX17GRY</t>
  </si>
  <si>
    <t>EXPRESSION - The Foxes - Foxes n° 17 - Fiberglass FULL - L - 1 - Grey</t>
  </si>
  <si>
    <t>3760231423081</t>
  </si>
  <si>
    <t>VEXFTFOX17MIN</t>
  </si>
  <si>
    <t>EXPRESSION - The Foxes - Foxes n° 17 - Fiberglass FULL - L - 1 - Mint</t>
  </si>
  <si>
    <t>3760231423098</t>
  </si>
  <si>
    <t>VEXFTFOX17RED</t>
  </si>
  <si>
    <t>EXPRESSION - The Foxes - Foxes n° 17 - Fiberglass FULL - L - 1 - Red</t>
  </si>
  <si>
    <t>3760231423104</t>
  </si>
  <si>
    <t>VEXFTFOX17VIO</t>
  </si>
  <si>
    <t>EXPRESSION - The Foxes - Foxes n° 17 - Fiberglass FULL - L - 1 - Violet</t>
  </si>
  <si>
    <t>3760231423111</t>
  </si>
  <si>
    <t>VEXFTFOX17WHI</t>
  </si>
  <si>
    <t>EXPRESSION - The Foxes - Foxes n° 17 - Fiberglass FULL - L - 1 - White</t>
  </si>
  <si>
    <t>3760231423128</t>
  </si>
  <si>
    <t>VEXFTFOX17YEL</t>
  </si>
  <si>
    <t>EXPRESSION - The Foxes - Foxes n° 17 - Fiberglass FULL - L - 1 - Yellow</t>
  </si>
  <si>
    <t>3760231423135</t>
  </si>
  <si>
    <t>VEXFTFOX18BLK</t>
  </si>
  <si>
    <t>EXPRESSION - The Foxes - Foxes n° 18 - Fiberglass FULL - L - 1 - Black</t>
  </si>
  <si>
    <t>3760231423142</t>
  </si>
  <si>
    <t>VEXFTFOX18BLU</t>
  </si>
  <si>
    <t>EXPRESSION - The Foxes - Foxes n° 18 - Fiberglass FULL - L - 1 - Blue</t>
  </si>
  <si>
    <t>3760231423159</t>
  </si>
  <si>
    <t>VEXFTFOX18GRE</t>
  </si>
  <si>
    <t>EXPRESSION - The Foxes - Foxes n° 18 - Fiberglass FULL - L - 1 - Green</t>
  </si>
  <si>
    <t>3760231423166</t>
  </si>
  <si>
    <t>VEXFTFOX18GRY</t>
  </si>
  <si>
    <t>EXPRESSION - The Foxes - Foxes n° 18 - Fiberglass FULL - L - 1 - Grey</t>
  </si>
  <si>
    <t>3760231423173</t>
  </si>
  <si>
    <t>VEXFTFOX18MIN</t>
  </si>
  <si>
    <t>EXPRESSION - The Foxes - Foxes n° 18 - Fiberglass FULL - L - 1 - Mint</t>
  </si>
  <si>
    <t>3760231423180</t>
  </si>
  <si>
    <t>VEXFTFOX18RED</t>
  </si>
  <si>
    <t>EXPRESSION - The Foxes - Foxes n° 18 - Fiberglass FULL - L - 1 - Red</t>
  </si>
  <si>
    <t>3760231423197</t>
  </si>
  <si>
    <t>VEXFTFOX18VIO</t>
  </si>
  <si>
    <t>EXPRESSION - The Foxes - Foxes n° 18 - Fiberglass FULL - L - 1 - Violet</t>
  </si>
  <si>
    <t>3760231423203</t>
  </si>
  <si>
    <t>VEXFTFOX18WHI</t>
  </si>
  <si>
    <t>EXPRESSION - The Foxes - Foxes n° 18 - Fiberglass FULL - L - 1 - White</t>
  </si>
  <si>
    <t>3760231423210</t>
  </si>
  <si>
    <t>VEXFTFOX18YEL</t>
  </si>
  <si>
    <t>EXPRESSION - The Foxes - Foxes n° 18 - Fiberglass FULL - L - 1 - Yellow</t>
  </si>
  <si>
    <t>3760231423227</t>
  </si>
  <si>
    <t>VEXFTFOX19BLK</t>
  </si>
  <si>
    <t>EXPRESSION - The Foxes - Foxes n° 19 - Fiberglass FULL - M - 1 - Black</t>
  </si>
  <si>
    <t>3760231423234</t>
  </si>
  <si>
    <t>VEXFTFOX19BLU</t>
  </si>
  <si>
    <t>EXPRESSION - The Foxes - Foxes n° 19 - Fiberglass FULL - M - 1 - Blue</t>
  </si>
  <si>
    <t>3760231423241</t>
  </si>
  <si>
    <t>VEXFTFOX19GRE</t>
  </si>
  <si>
    <t>EXPRESSION - The Foxes - Foxes n° 19 - Fiberglass FULL - M - 1 - Green</t>
  </si>
  <si>
    <t>3760231423258</t>
  </si>
  <si>
    <t>VEXFTFOX19GRY</t>
  </si>
  <si>
    <t>EXPRESSION - The Foxes - Foxes n° 19 - Fiberglass FULL - M - 1 - Grey</t>
  </si>
  <si>
    <t>3760231423265</t>
  </si>
  <si>
    <t>VEXFTFOX19MIN</t>
  </si>
  <si>
    <t>EXPRESSION - The Foxes - Foxes n° 19 - Fiberglass FULL - M - 1 - Mint</t>
  </si>
  <si>
    <t>3760231423272</t>
  </si>
  <si>
    <t>VEXFTFOX19RED</t>
  </si>
  <si>
    <t>EXPRESSION - The Foxes - Foxes n° 19 - Fiberglass FULL - M - 1 - Red</t>
  </si>
  <si>
    <t>3760231423289</t>
  </si>
  <si>
    <t>VEXFTFOX19VIO</t>
  </si>
  <si>
    <t>EXPRESSION - The Foxes - Foxes n° 19 - Fiberglass FULL - M - 1 - Violet</t>
  </si>
  <si>
    <t>3760231423296</t>
  </si>
  <si>
    <t>VEXFTFOX19WHI</t>
  </si>
  <si>
    <t>EXPRESSION - The Foxes - Foxes n° 19 - Fiberglass FULL - M - 1 - White</t>
  </si>
  <si>
    <t>3760231423302</t>
  </si>
  <si>
    <t>VEXFTFOX19YEL</t>
  </si>
  <si>
    <t>EXPRESSION - The Foxes - Foxes n° 19 - Fiberglass FULL - M - 1 - Yellow</t>
  </si>
  <si>
    <t>3760231423319</t>
  </si>
  <si>
    <t>VEXFTFOX20BLK</t>
  </si>
  <si>
    <t>EXPRESSION - The Foxes - Foxes n° 20 - Fiberglass FULL - M - 1 - Black</t>
  </si>
  <si>
    <t>3760231423326</t>
  </si>
  <si>
    <t>VEXFTFOX20BLU</t>
  </si>
  <si>
    <t>EXPRESSION - The Foxes - Foxes n° 20 - Fiberglass FULL - M - 1 - Blue</t>
  </si>
  <si>
    <t>3760231423333</t>
  </si>
  <si>
    <t>VEXFTFOX20GRE</t>
  </si>
  <si>
    <t>EXPRESSION - The Foxes - Foxes n° 20 - Fiberglass FULL - M - 1 - Green</t>
  </si>
  <si>
    <t>3760231423340</t>
  </si>
  <si>
    <t>VEXFTFOX20GRY</t>
  </si>
  <si>
    <t>EXPRESSION - The Foxes - Foxes n° 20 - Fiberglass FULL - M - 1 - Grey</t>
  </si>
  <si>
    <t>3760231423357</t>
  </si>
  <si>
    <t>VEXFTFOX20MIN</t>
  </si>
  <si>
    <t>EXPRESSION - The Foxes - Foxes n° 20 - Fiberglass FULL - M - 1 - Mint</t>
  </si>
  <si>
    <t>3760231423364</t>
  </si>
  <si>
    <t>VEXFTFOX20RED</t>
  </si>
  <si>
    <t>EXPRESSION - The Foxes - Foxes n° 20 - Fiberglass FULL - M - 1 - Red</t>
  </si>
  <si>
    <t>3760231423371</t>
  </si>
  <si>
    <t>VEXFTFOX20VIO</t>
  </si>
  <si>
    <t>EXPRESSION - The Foxes - Foxes n° 20 - Fiberglass FULL - M - 1 - Violet</t>
  </si>
  <si>
    <t>3760231423388</t>
  </si>
  <si>
    <t>VEXFTFOX20WHI</t>
  </si>
  <si>
    <t>EXPRESSION - The Foxes - Foxes n° 20 - Fiberglass FULL - M - 1 - White</t>
  </si>
  <si>
    <t>3760231423395</t>
  </si>
  <si>
    <t>VEXFTFOX20YEL</t>
  </si>
  <si>
    <t>EXPRESSION - The Foxes - Foxes n° 20 - Fiberglass FULL - M - 1 - Yellow</t>
  </si>
  <si>
    <t>3760231423401</t>
  </si>
  <si>
    <t>VEXFTFOX21BLK</t>
  </si>
  <si>
    <t>EXPRESSION - The Foxes - Foxes n° 21 - Fiberglass FULL - M - 1 - Black</t>
  </si>
  <si>
    <t>3760231423418</t>
  </si>
  <si>
    <t>VEXFTFOX21BLU</t>
  </si>
  <si>
    <t>EXPRESSION - The Foxes - Foxes n° 21 - Fiberglass FULL - M - 1 - Blue</t>
  </si>
  <si>
    <t>3760231423425</t>
  </si>
  <si>
    <t>VEXFTFOX21GRE</t>
  </si>
  <si>
    <t>EXPRESSION - The Foxes - Foxes n° 21 - Fiberglass FULL - M - 1 - Green</t>
  </si>
  <si>
    <t>3760231423432</t>
  </si>
  <si>
    <t>VEXFTFOX21GRY</t>
  </si>
  <si>
    <t>EXPRESSION - The Foxes - Foxes n° 21 - Fiberglass FULL - M - 1 - Grey</t>
  </si>
  <si>
    <t>3760231423449</t>
  </si>
  <si>
    <t>VEXFTFOX21MIN</t>
  </si>
  <si>
    <t>EXPRESSION - The Foxes - Foxes n° 21 - Fiberglass FULL - M - 1 - Mint</t>
  </si>
  <si>
    <t>3760231423456</t>
  </si>
  <si>
    <t>VEXFTFOX21RED</t>
  </si>
  <si>
    <t>EXPRESSION - The Foxes - Foxes n° 21 - Fiberglass FULL - M - 1 - Red</t>
  </si>
  <si>
    <t>3760231423463</t>
  </si>
  <si>
    <t>VEXFTFOX21VIO</t>
  </si>
  <si>
    <t>EXPRESSION - The Foxes - Foxes n° 21 - Fiberglass FULL - M - 1 - Violet</t>
  </si>
  <si>
    <t>3760231423470</t>
  </si>
  <si>
    <t>VEXFTFOX21WHI</t>
  </si>
  <si>
    <t>EXPRESSION - The Foxes - Foxes n° 21 - Fiberglass FULL - M - 1 - White</t>
  </si>
  <si>
    <t>3760231423487</t>
  </si>
  <si>
    <t>VEXFTFOX21YEL</t>
  </si>
  <si>
    <t>EXPRESSION - The Foxes - Foxes n° 21 - Fiberglass FULL - M - 1 - Yellow</t>
  </si>
  <si>
    <t>3760231423494</t>
  </si>
  <si>
    <t>VEXPIPFULL</t>
  </si>
  <si>
    <t xml:space="preserve">EXPRESSION - The Pipes - Whole Range - Fiberglass FULL - L/XL - 10 - </t>
  </si>
  <si>
    <t>3760231429977</t>
  </si>
  <si>
    <t>VEXSHADTFULL</t>
  </si>
  <si>
    <t xml:space="preserve">EXPRESSION - The Shadows - Whole Range - Fiberglass DT - M/L/XL - 15 - </t>
  </si>
  <si>
    <t>3760231429984</t>
  </si>
  <si>
    <t>VEXSHAFULL</t>
  </si>
  <si>
    <t xml:space="preserve">EXPRESSION - The Shadows - Whole Range - Fiberglass FULL - M/L/XL - 15 - </t>
  </si>
  <si>
    <t>3760231429991</t>
  </si>
  <si>
    <t>VEXASCA1WDBLK</t>
  </si>
  <si>
    <t>EXPRESSION - 2025 Range - Ascent A1 - Wood - 40 x 16 cm h=6 cm (S) - 1 - Black</t>
  </si>
  <si>
    <t>3760231424491</t>
  </si>
  <si>
    <t>VEXASCA1WDBLU</t>
  </si>
  <si>
    <t>EXPRESSION - 2025 Range - Ascent A1 - Wood - 40 x 16 cm h=6 cm (S) - 1 - Blue</t>
  </si>
  <si>
    <t>3760231424507</t>
  </si>
  <si>
    <t>VEXASCA1WDGRE</t>
  </si>
  <si>
    <t>EXPRESSION - 2025 Range - Ascent A1 - Wood - 40 x 16 cm h=6 cm (S) - 1 - Green</t>
  </si>
  <si>
    <t>3760231424514</t>
  </si>
  <si>
    <t>VEXASCA1WDGRY</t>
  </si>
  <si>
    <t>EXPRESSION - 2025 Range - Ascent A1 - Wood - 40 x 16 cm h=6 cm (S) - 1 - Grey</t>
  </si>
  <si>
    <t>3760231424576</t>
  </si>
  <si>
    <t>VEXASCA1WDMIN</t>
  </si>
  <si>
    <t>EXPRESSION - 2025 Range - Ascent A1 - Wood - 40 x 16 cm h=6 cm (S) - 1 - Mint</t>
  </si>
  <si>
    <t>3760231424521</t>
  </si>
  <si>
    <t>VEXASCA1WDRED</t>
  </si>
  <si>
    <t>EXPRESSION - 2025 Range - Ascent A1 - Wood - 40 x 16 cm h=6 cm (S) - 1 - Red</t>
  </si>
  <si>
    <t>3760231424538</t>
  </si>
  <si>
    <t>VEXASCA1WDVIO</t>
  </si>
  <si>
    <t>EXPRESSION - 2025 Range - Ascent A1 - Wood - 40 x 16 cm h=6 cm (S) - 1 - Violet</t>
  </si>
  <si>
    <t>3760231424545</t>
  </si>
  <si>
    <t>VEXASCA1WDWHI</t>
  </si>
  <si>
    <t>EXPRESSION - 2025 Range - Ascent A1 - Wood - 40 x 16 cm h=6 cm (S) - 1 - White</t>
  </si>
  <si>
    <t>3760231424552</t>
  </si>
  <si>
    <t>VEXASCA1WDYEL</t>
  </si>
  <si>
    <t>EXPRESSION - 2025 Range - Ascent A1 - Wood - 40 x 16 cm h=6 cm (S) - 1 - Yellow</t>
  </si>
  <si>
    <t>3760231424569</t>
  </si>
  <si>
    <t>VEXASCA2WDBLK</t>
  </si>
  <si>
    <t>EXPRESSION - 2025 Range - Ascent A2 - Wood - 60 x 24 cm h=8 cm (M) - 1 - Black</t>
  </si>
  <si>
    <t>3760231424583</t>
  </si>
  <si>
    <t>VEXASCA2WDBLU</t>
  </si>
  <si>
    <t>EXPRESSION - 2025 Range - Ascent A2 - Wood - 60 x 24 cm h=8 cm (M) - 1 - Blue</t>
  </si>
  <si>
    <t>3760231424590</t>
  </si>
  <si>
    <t>VEXASCA2WDGRE</t>
  </si>
  <si>
    <t>EXPRESSION - 2025 Range - Ascent A2 - Wood - 60 x 24 cm h=8 cm (M) - 1 - Green</t>
  </si>
  <si>
    <t>3760231424606</t>
  </si>
  <si>
    <t>VEXASCA2WDGRY</t>
  </si>
  <si>
    <t>EXPRESSION - 2025 Range - Ascent A2 - Wood - 60 x 24 cm h=8 cm (M) - 1 - Grey</t>
  </si>
  <si>
    <t>3760231424668</t>
  </si>
  <si>
    <t>VEXASCA2WDMIN</t>
  </si>
  <si>
    <t>EXPRESSION - 2025 Range - Ascent A2 - Wood - 60 x 24 cm h=8 cm (M) - 1 - Mint</t>
  </si>
  <si>
    <t>3760231424613</t>
  </si>
  <si>
    <t>VEXASCA2WDRED</t>
  </si>
  <si>
    <t>EXPRESSION - 2025 Range - Ascent A2 - Wood - 60 x 24 cm h=8 cm (M) - 1 - Red</t>
  </si>
  <si>
    <t>3760231424620</t>
  </si>
  <si>
    <t>VEXASCA2WDVIO</t>
  </si>
  <si>
    <t>EXPRESSION - 2025 Range - Ascent A2 - Wood - 60 x 24 cm h=8 cm (M) - 1 - Violet</t>
  </si>
  <si>
    <t>3760231424637</t>
  </si>
  <si>
    <t>VEXASCA2WDWHI</t>
  </si>
  <si>
    <t>EXPRESSION - 2025 Range - Ascent A2 - Wood - 60 x 24 cm h=8 cm (M) - 1 - White</t>
  </si>
  <si>
    <t>3760231424644</t>
  </si>
  <si>
    <t>VEXASCA2WDYEL</t>
  </si>
  <si>
    <t>EXPRESSION - 2025 Range - Ascent A2 - Wood - 60 x 24 cm h=8 cm (M) - 1 - Yellow</t>
  </si>
  <si>
    <t>3760231424651</t>
  </si>
  <si>
    <t>VEXASCA3WDBLK</t>
  </si>
  <si>
    <t>EXPRESSION - 2025 Range - Ascent A3 - Wood - 80 x 32 cm h=12 cm (L) - 1 - Black</t>
  </si>
  <si>
    <t>3760231424675</t>
  </si>
  <si>
    <t>VEXASCA3WDBLU</t>
  </si>
  <si>
    <t>EXPRESSION - 2025 Range - Ascent A3 - Wood - 80 x 32 cm h=12 cm (L) - 1 - Blue</t>
  </si>
  <si>
    <t>3760231424682</t>
  </si>
  <si>
    <t>VEXASCA3WDGRE</t>
  </si>
  <si>
    <t>EXPRESSION - 2025 Range - Ascent A3 - Wood - 80 x 32 cm h=12 cm (L) - 1 - Green</t>
  </si>
  <si>
    <t>3760231424699</t>
  </si>
  <si>
    <t>VEXASCA3WDGRY</t>
  </si>
  <si>
    <t>EXPRESSION - 2025 Range - Ascent A3 - Wood - 80 x 32 cm h=12 cm (L) - 1 - Grey</t>
  </si>
  <si>
    <t>3760231424750</t>
  </si>
  <si>
    <t>VEXASCA3WDMIN</t>
  </si>
  <si>
    <t>EXPRESSION - 2025 Range - Ascent A3 - Wood - 80 x 32 cm h=12 cm (L) - 1 - Mint</t>
  </si>
  <si>
    <t>3760231424705</t>
  </si>
  <si>
    <t>VEXASCA3WDRED</t>
  </si>
  <si>
    <t>EXPRESSION - 2025 Range - Ascent A3 - Wood - 80 x 32 cm h=12 cm (L) - 1 - Red</t>
  </si>
  <si>
    <t>3760231424712</t>
  </si>
  <si>
    <t>VEXASCA3WDVIO</t>
  </si>
  <si>
    <t>EXPRESSION - 2025 Range - Ascent A3 - Wood - 80 x 32 cm h=12 cm (L) - 1 - Violet</t>
  </si>
  <si>
    <t>3760231424729</t>
  </si>
  <si>
    <t>VEXASCA3WDWHI</t>
  </si>
  <si>
    <t>EXPRESSION - 2025 Range - Ascent A3 - Wood - 80 x 32 cm h=12 cm (L) - 1 - White</t>
  </si>
  <si>
    <t>3760231424736</t>
  </si>
  <si>
    <t>VEXASCA3WDYEL</t>
  </si>
  <si>
    <t>EXPRESSION - 2025 Range - Ascent A3 - Wood - 80 x 32 cm h=12 cm (L) - 1 - Yellow</t>
  </si>
  <si>
    <t>3760231424743</t>
  </si>
  <si>
    <t>VEXASCA4WDBLK</t>
  </si>
  <si>
    <t>EXPRESSION - 2025 Range - Ascent A4 - Wood - 100 x 42 cm h=20 cm (L) - 1 - Black</t>
  </si>
  <si>
    <t>3760231424767</t>
  </si>
  <si>
    <t>VEXASCA4WDBLU</t>
  </si>
  <si>
    <t>EXPRESSION - 2025 Range - Ascent A4 - Wood - 100 x 42 cm h=20 cm (L) - 1 - Blue</t>
  </si>
  <si>
    <t>3760231424774</t>
  </si>
  <si>
    <t>VEXASCA4WDGRE</t>
  </si>
  <si>
    <t>EXPRESSION - 2025 Range - Ascent A4 - Wood - 100 x 42 cm h=20 cm (L) - 1 - Green</t>
  </si>
  <si>
    <t>3760231424781</t>
  </si>
  <si>
    <t>VEXASCA4WDGRY</t>
  </si>
  <si>
    <t>EXPRESSION - 2025 Range - Ascent A4 - Wood - 100 x 42 cm h=20 cm (L) - 1 - Grey</t>
  </si>
  <si>
    <t>3760231424842</t>
  </si>
  <si>
    <t>VEXASCA4WDMIN</t>
  </si>
  <si>
    <t>EXPRESSION - 2025 Range - Ascent A4 - Wood - 100 x 42 cm h=20 cm (L) - 1 - Mint</t>
  </si>
  <si>
    <t>3760231424798</t>
  </si>
  <si>
    <t>VEXASCA4WDRED</t>
  </si>
  <si>
    <t>EXPRESSION - 2025 Range - Ascent A4 - Wood - 100 x 42 cm h=20 cm (L) - 1 - Red</t>
  </si>
  <si>
    <t>3760231424804</t>
  </si>
  <si>
    <t>VEXASCA4WDVIO</t>
  </si>
  <si>
    <t>EXPRESSION - 2025 Range - Ascent A4 - Wood - 100 x 42 cm h=20 cm (L) - 1 - Violet</t>
  </si>
  <si>
    <t>3760231424811</t>
  </si>
  <si>
    <t>VEXASCA4WDWHI</t>
  </si>
  <si>
    <t>EXPRESSION - 2025 Range - Ascent A4 - Wood - 100 x 42 cm h=20 cm (L) - 1 - White</t>
  </si>
  <si>
    <t>3760231424828</t>
  </si>
  <si>
    <t>VEXASCA4WDYEL</t>
  </si>
  <si>
    <t>EXPRESSION - 2025 Range - Ascent A4 - Wood - 100 x 42 cm h=20 cm (L) - 1 - Yellow</t>
  </si>
  <si>
    <t>3760231424835</t>
  </si>
  <si>
    <t>VEXASCB1WDBLK</t>
  </si>
  <si>
    <t>EXPRESSION - 2025 Range - Ascent B1 - Wood - 81 x 15 cm h=6 cm (L) - 1 - Black</t>
  </si>
  <si>
    <t>3760231427287</t>
  </si>
  <si>
    <t>VEXASCB1WDBLU</t>
  </si>
  <si>
    <t>EXPRESSION - 2025 Range - Ascent B1 - Wood - 81 x 15 cm h=6 cm (L) - 1 - Blue</t>
  </si>
  <si>
    <t>3760231427294</t>
  </si>
  <si>
    <t>VEXASCB1WDGRE</t>
  </si>
  <si>
    <t>EXPRESSION - 2025 Range - Ascent B1 - Wood - 81 x 15 cm h=6 cm (L) - 1 - Green</t>
  </si>
  <si>
    <t>3760231427300</t>
  </si>
  <si>
    <t>VEXASCB1WDGRY</t>
  </si>
  <si>
    <t>EXPRESSION - 2025 Range - Ascent B1 - Wood - 81 x 15 cm h=6 cm (L) - 1 - Grey</t>
  </si>
  <si>
    <t>3760231427362</t>
  </si>
  <si>
    <t>VEXASCB1WDMIN</t>
  </si>
  <si>
    <t>EXPRESSION - 2025 Range - Ascent B1 - Wood - 81 x 15 cm h=6 cm (L) - 1 - Mint</t>
  </si>
  <si>
    <t>3760231427317</t>
  </si>
  <si>
    <t>VEXASCB1WDRED</t>
  </si>
  <si>
    <t>EXPRESSION - 2025 Range - Ascent B1 - Wood - 81 x 15 cm h=6 cm (L) - 1 - Red</t>
  </si>
  <si>
    <t>3760231427324</t>
  </si>
  <si>
    <t>VEXASCB1WDVIO</t>
  </si>
  <si>
    <t>EXPRESSION - 2025 Range - Ascent B1 - Wood - 81 x 15 cm h=6 cm (L) - 1 - Violet</t>
  </si>
  <si>
    <t>3760231427331</t>
  </si>
  <si>
    <t>VEXASCB1WDWHI</t>
  </si>
  <si>
    <t>EXPRESSION - 2025 Range - Ascent B1 - Wood - 81 x 15 cm h=6 cm (L) - 1 - White</t>
  </si>
  <si>
    <t>3760231427348</t>
  </si>
  <si>
    <t>VEXASCB1WDYEL</t>
  </si>
  <si>
    <t>EXPRESSION - 2025 Range - Ascent B1 - Wood - 81 x 15 cm h=6 cm (L) - 1 - Yellow</t>
  </si>
  <si>
    <t>3760231427355</t>
  </si>
  <si>
    <t>VEXASCB2WDBLK</t>
  </si>
  <si>
    <t>EXPRESSION - 2025 Range - Ascent B2 - Wood - 121 x 22 cm h=9 cm (XL) - 1 - Black</t>
  </si>
  <si>
    <t>3760231427379</t>
  </si>
  <si>
    <t>VEXASCB2WDBLU</t>
  </si>
  <si>
    <t>EXPRESSION - 2025 Range - Ascent B2 - Wood - 121 x 22 cm h=9 cm (XL) - 1 - Blue</t>
  </si>
  <si>
    <t>3760231427386</t>
  </si>
  <si>
    <t>VEXASCB2WDGRE</t>
  </si>
  <si>
    <t>EXPRESSION - 2025 Range - Ascent B2 - Wood - 121 x 22 cm h=9 cm (XL) - 1 - Green</t>
  </si>
  <si>
    <t>3760231427393</t>
  </si>
  <si>
    <t>VEXASCB2WDGRY</t>
  </si>
  <si>
    <t>EXPRESSION - 2025 Range - Ascent B2 - Wood - 121 x 22 cm h=9 cm (XL) - 1 - Grey</t>
  </si>
  <si>
    <t>3760231427454</t>
  </si>
  <si>
    <t>VEXASCB2WDMIN</t>
  </si>
  <si>
    <t>EXPRESSION - 2025 Range - Ascent B2 - Wood - 121 x 22 cm h=9 cm (XL) - 1 - Mint</t>
  </si>
  <si>
    <t>3760231427409</t>
  </si>
  <si>
    <t>VEXASCB2WDRED</t>
  </si>
  <si>
    <t>EXPRESSION - 2025 Range - Ascent B2 - Wood - 121 x 22 cm h=9 cm (XL) - 1 - Red</t>
  </si>
  <si>
    <t>3760231427416</t>
  </si>
  <si>
    <t>VEXASCB2WDVIO</t>
  </si>
  <si>
    <t>EXPRESSION - 2025 Range - Ascent B2 - Wood - 121 x 22 cm h=9 cm (XL) - 1 - Violet</t>
  </si>
  <si>
    <t>3760231427423</t>
  </si>
  <si>
    <t>VEXASCB2WDWHI</t>
  </si>
  <si>
    <t>EXPRESSION - 2025 Range - Ascent B2 - Wood - 121 x 22 cm h=9 cm (XL) - 1 - White</t>
  </si>
  <si>
    <t>3760231427430</t>
  </si>
  <si>
    <t>VEXASCB2WDYEL</t>
  </si>
  <si>
    <t>EXPRESSION - 2025 Range - Ascent B2 - Wood - 121 x 22 cm h=9 cm (XL) - 1 - Yellow</t>
  </si>
  <si>
    <t>3760231427447</t>
  </si>
  <si>
    <t>VEXASCB3WDBLK</t>
  </si>
  <si>
    <t>EXPRESSION - 2025 Range - Ascent B3 - Wood - 80 x 15 cm h=8 cm (L) - 1 - Black</t>
  </si>
  <si>
    <t>3760231427461</t>
  </si>
  <si>
    <t>VEXASCB3WDBLU</t>
  </si>
  <si>
    <t>EXPRESSION - 2025 Range - Ascent B3 - Wood - 80 x 15 cm h=8 cm (L) - 1 - Blue</t>
  </si>
  <si>
    <t>3760231427478</t>
  </si>
  <si>
    <t>VEXASCB3WDGRE</t>
  </si>
  <si>
    <t>EXPRESSION - 2025 Range - Ascent B3 - Wood - 80 x 15 cm h=8 cm (L) - 1 - Green</t>
  </si>
  <si>
    <t>3760231427485</t>
  </si>
  <si>
    <t>VEXASCB3WDGRY</t>
  </si>
  <si>
    <t>EXPRESSION - 2025 Range - Ascent B3 - Wood - 80 x 15 cm h=8 cm (L) - 1 - Grey</t>
  </si>
  <si>
    <t>3760231427546</t>
  </si>
  <si>
    <t>VEXASCB3WDMIN</t>
  </si>
  <si>
    <t>EXPRESSION - 2025 Range - Ascent B3 - Wood - 80 x 15 cm h=8 cm (L) - 1 - Mint</t>
  </si>
  <si>
    <t>3760231427492</t>
  </si>
  <si>
    <t>VEXASCB3WDRED</t>
  </si>
  <si>
    <t>EXPRESSION - 2025 Range - Ascent B3 - Wood - 80 x 15 cm h=8 cm (L) - 1 - Red</t>
  </si>
  <si>
    <t>3760231427508</t>
  </si>
  <si>
    <t>VEXASCB3WDVIO</t>
  </si>
  <si>
    <t>EXPRESSION - 2025 Range - Ascent B3 - Wood - 80 x 15 cm h=8 cm (L) - 1 - Violet</t>
  </si>
  <si>
    <t>3760231427515</t>
  </si>
  <si>
    <t>VEXASCB3WDWHI</t>
  </si>
  <si>
    <t>EXPRESSION - 2025 Range - Ascent B3 - Wood - 80 x 15 cm h=8 cm (L) - 1 - White</t>
  </si>
  <si>
    <t>3760231427522</t>
  </si>
  <si>
    <t>VEXASCB3WDYEL</t>
  </si>
  <si>
    <t>EXPRESSION - 2025 Range - Ascent B3 - Wood - 80 x 15 cm h=8 cm (L) - 1 - Yellow</t>
  </si>
  <si>
    <t>3760231427539</t>
  </si>
  <si>
    <t>VEXASCB4WDBLK</t>
  </si>
  <si>
    <t>EXPRESSION - 2025 Range - Ascent B4 - Wood - 121 x 22 cm h=11 cm (XL) - 1 - Black</t>
  </si>
  <si>
    <t>3760231427553</t>
  </si>
  <si>
    <t>VEXASCB4WDBLU</t>
  </si>
  <si>
    <t>EXPRESSION - 2025 Range - Ascent B4 - Wood - 121 x 22 cm h=11 cm (XL) - 1 - Blue</t>
  </si>
  <si>
    <t>3760231427560</t>
  </si>
  <si>
    <t>VEXASCB4WDGRE</t>
  </si>
  <si>
    <t>EXPRESSION - 2025 Range - Ascent B4 - Wood - 121 x 22 cm h=11 cm (XL) - 1 - Green</t>
  </si>
  <si>
    <t>3760231427577</t>
  </si>
  <si>
    <t>VEXASCB4WDGRY</t>
  </si>
  <si>
    <t>EXPRESSION - 2025 Range - Ascent B4 - Wood - 121 x 22 cm h=11 cm (XL) - 1 - Grey</t>
  </si>
  <si>
    <t>3760231427638</t>
  </si>
  <si>
    <t>VEXASCB4WDMIN</t>
  </si>
  <si>
    <t>EXPRESSION - 2025 Range - Ascent B4 - Wood - 121 x 22 cm h=11 cm (XL) - 1 - Mint</t>
  </si>
  <si>
    <t>3760231427584</t>
  </si>
  <si>
    <t>VEXASCB4WDRED</t>
  </si>
  <si>
    <t>EXPRESSION - 2025 Range - Ascent B4 - Wood - 121 x 22 cm h=11 cm (XL) - 1 - Red</t>
  </si>
  <si>
    <t>3760231427591</t>
  </si>
  <si>
    <t>VEXASCB4WDVIO</t>
  </si>
  <si>
    <t>EXPRESSION - 2025 Range - Ascent B4 - Wood - 121 x 22 cm h=11 cm (XL) - 1 - Violet</t>
  </si>
  <si>
    <t>3760231427607</t>
  </si>
  <si>
    <t>VEXASCB4WDWHI</t>
  </si>
  <si>
    <t>EXPRESSION - 2025 Range - Ascent B4 - Wood - 121 x 22 cm h=11 cm (XL) - 1 - White</t>
  </si>
  <si>
    <t>3760231427614</t>
  </si>
  <si>
    <t>VEXASCB4WDYEL</t>
  </si>
  <si>
    <t>EXPRESSION - 2025 Range - Ascent B4 - Wood - 121 x 22 cm h=11 cm (XL) - 1 - Yellow</t>
  </si>
  <si>
    <t>3760231427621</t>
  </si>
  <si>
    <t>VEXASCC1WDBLK</t>
  </si>
  <si>
    <t>EXPRESSION - 2025 Range - Ascent C1 - Wood - 81 x 18 cm h=7 cm (L) - 1 - Black</t>
  </si>
  <si>
    <t>3760231427645</t>
  </si>
  <si>
    <t>VEXASCC1WDBLU</t>
  </si>
  <si>
    <t>EXPRESSION - 2025 Range - Ascent C1 - Wood - 81 x 18 cm h=7 cm (L) - 1 - Blue</t>
  </si>
  <si>
    <t>3760231427652</t>
  </si>
  <si>
    <t>VEXASCC1WDGRE</t>
  </si>
  <si>
    <t>EXPRESSION - 2025 Range - Ascent C1 - Wood - 81 x 18 cm h=7 cm (L) - 1 - Green</t>
  </si>
  <si>
    <t>3760231427669</t>
  </si>
  <si>
    <t>VEXASCC1WDGRY</t>
  </si>
  <si>
    <t>EXPRESSION - 2025 Range - Ascent C1 - Wood - 81 x 18 cm h=7 cm (L) - 1 - Grey</t>
  </si>
  <si>
    <t>3760231427720</t>
  </si>
  <si>
    <t>VEXASCC1WDMIN</t>
  </si>
  <si>
    <t>EXPRESSION - 2025 Range - Ascent C1 - Wood - 81 x 18 cm h=7 cm (L) - 1 - Mint</t>
  </si>
  <si>
    <t>3760231427676</t>
  </si>
  <si>
    <t>VEXASCC1WDRED</t>
  </si>
  <si>
    <t>EXPRESSION - 2025 Range - Ascent C1 - Wood - 81 x 18 cm h=7 cm (L) - 1 - Red</t>
  </si>
  <si>
    <t>3760231427683</t>
  </si>
  <si>
    <t>VEXASCC1WDVIO</t>
  </si>
  <si>
    <t>EXPRESSION - 2025 Range - Ascent C1 - Wood - 81 x 18 cm h=7 cm (L) - 1 - Violet</t>
  </si>
  <si>
    <t>3760231427690</t>
  </si>
  <si>
    <t>VEXASCC1WDWHI</t>
  </si>
  <si>
    <t>EXPRESSION - 2025 Range - Ascent C1 - Wood - 81 x 18 cm h=7 cm (L) - 1 - White</t>
  </si>
  <si>
    <t>3760231427706</t>
  </si>
  <si>
    <t>VEXASCC1WDYEL</t>
  </si>
  <si>
    <t>EXPRESSION - 2025 Range - Ascent C1 - Wood - 81 x 18 cm h=7 cm (L) - 1 - Yellow</t>
  </si>
  <si>
    <t>3760231427713</t>
  </si>
  <si>
    <t>VEXASCC2WDBLK</t>
  </si>
  <si>
    <t>EXPRESSION - 2025 Range - Ascent C2 - Wood - 121 x 27 cm h=11 cm (XL) - 1 - Black</t>
  </si>
  <si>
    <t>3760231427737</t>
  </si>
  <si>
    <t>VEXASCC2WDBLU</t>
  </si>
  <si>
    <t>EXPRESSION - 2025 Range - Ascent C2 - Wood - 121 x 27 cm h=11 cm (XL) - 1 - Blue</t>
  </si>
  <si>
    <t>3760231427744</t>
  </si>
  <si>
    <t>VEXASCC2WDGRE</t>
  </si>
  <si>
    <t>EXPRESSION - 2025 Range - Ascent C2 - Wood - 121 x 27 cm h=11 cm (XL) - 1 - Green</t>
  </si>
  <si>
    <t>3760231427751</t>
  </si>
  <si>
    <t>VEXASCC2WDGRY</t>
  </si>
  <si>
    <t>EXPRESSION - 2025 Range - Ascent C2 - Wood - 121 x 27 cm h=11 cm (XL) - 1 - Grey</t>
  </si>
  <si>
    <t>3760231427812</t>
  </si>
  <si>
    <t>VEXASCC2WDMIN</t>
  </si>
  <si>
    <t>EXPRESSION - 2025 Range - Ascent C2 - Wood - 121 x 27 cm h=11 cm (XL) - 1 - Mint</t>
  </si>
  <si>
    <t>3760231427768</t>
  </si>
  <si>
    <t>VEXASCC2WDRED</t>
  </si>
  <si>
    <t>EXPRESSION - 2025 Range - Ascent C2 - Wood - 121 x 27 cm h=11 cm (XL) - 1 - Red</t>
  </si>
  <si>
    <t>3760231427775</t>
  </si>
  <si>
    <t>VEXASCC2WDVIO</t>
  </si>
  <si>
    <t>EXPRESSION - 2025 Range - Ascent C2 - Wood - 121 x 27 cm h=11 cm (XL) - 1 - Violet</t>
  </si>
  <si>
    <t>3760231427782</t>
  </si>
  <si>
    <t>VEXASCC2WDWHI</t>
  </si>
  <si>
    <t>EXPRESSION - 2025 Range - Ascent C2 - Wood - 121 x 27 cm h=11 cm (XL) - 1 - White</t>
  </si>
  <si>
    <t>3760231427799</t>
  </si>
  <si>
    <t>VEXASCC2WDYEL</t>
  </si>
  <si>
    <t>EXPRESSION - 2025 Range - Ascent C2 - Wood - 121 x 27 cm h=11 cm (XL) - 1 - Yellow</t>
  </si>
  <si>
    <t>3760231427805</t>
  </si>
  <si>
    <t>VEXASCC3WDBLK</t>
  </si>
  <si>
    <t>EXPRESSION - 2025 Range - Ascent C3 - Wood - 81 x 17 cm h=7 cm (L) - 1 - Black</t>
  </si>
  <si>
    <t>3760231427829</t>
  </si>
  <si>
    <t>VEXASCC3WDBLU</t>
  </si>
  <si>
    <t>EXPRESSION - 2025 Range - Ascent C3 - Wood - 81 x 17 cm h=7 cm (L) - 1 - Blue</t>
  </si>
  <si>
    <t>3760231427836</t>
  </si>
  <si>
    <t>VEXASCC3WDGRE</t>
  </si>
  <si>
    <t>EXPRESSION - 2025 Range - Ascent C3 - Wood - 81 x 17 cm h=7 cm (L) - 1 - Green</t>
  </si>
  <si>
    <t>3760231427843</t>
  </si>
  <si>
    <t>VEXASCC3WDGRY</t>
  </si>
  <si>
    <t>EXPRESSION - 2025 Range - Ascent C3 - Wood - 81 x 17 cm h=7 cm (L) - 1 - Grey</t>
  </si>
  <si>
    <t>3760231427904</t>
  </si>
  <si>
    <t>VEXASCC3WDMIN</t>
  </si>
  <si>
    <t>EXPRESSION - 2025 Range - Ascent C3 - Wood - 81 x 17 cm h=7 cm (L) - 1 - Mint</t>
  </si>
  <si>
    <t>3760231427850</t>
  </si>
  <si>
    <t>VEXASCC3WDRED</t>
  </si>
  <si>
    <t>EXPRESSION - 2025 Range - Ascent C3 - Wood - 81 x 17 cm h=7 cm (L) - 1 - Red</t>
  </si>
  <si>
    <t>3760231427867</t>
  </si>
  <si>
    <t>VEXASCC3WDVIO</t>
  </si>
  <si>
    <t>EXPRESSION - 2025 Range - Ascent C3 - Wood - 81 x 17 cm h=7 cm (L) - 1 - Violet</t>
  </si>
  <si>
    <t>3760231427874</t>
  </si>
  <si>
    <t>VEXASCC3WDWHI</t>
  </si>
  <si>
    <t>EXPRESSION - 2025 Range - Ascent C3 - Wood - 81 x 17 cm h=7 cm (L) - 1 - White</t>
  </si>
  <si>
    <t>3760231427881</t>
  </si>
  <si>
    <t>VEXASCC3WDYEL</t>
  </si>
  <si>
    <t>EXPRESSION - 2025 Range - Ascent C3 - Wood - 81 x 17 cm h=7 cm (L) - 1 - Yellow</t>
  </si>
  <si>
    <t>3760231427898</t>
  </si>
  <si>
    <t>VEXASCC4WDBLK</t>
  </si>
  <si>
    <t>EXPRESSION - 2025 Range - Ascent C4 - Wood - 121 x 26 cm h=11 cm (XL) - 1 - Black</t>
  </si>
  <si>
    <t>3760231427911</t>
  </si>
  <si>
    <t>VEXASCC4WDBLU</t>
  </si>
  <si>
    <t>EXPRESSION - 2025 Range - Ascent C4 - Wood - 121 x 26 cm h=11 cm (XL) - 1 - Blue</t>
  </si>
  <si>
    <t>3760231427928</t>
  </si>
  <si>
    <t>VEXASCC4WDGRE</t>
  </si>
  <si>
    <t>EXPRESSION - 2025 Range - Ascent C4 - Wood - 121 x 26 cm h=11 cm (XL) - 1 - Green</t>
  </si>
  <si>
    <t>3760231427935</t>
  </si>
  <si>
    <t>VEXASCC4WDGRY</t>
  </si>
  <si>
    <t>EXPRESSION - 2025 Range - Ascent C4 - Wood - 121 x 26 cm h=11 cm (XL) - 1 - Grey</t>
  </si>
  <si>
    <t>3760231427997</t>
  </si>
  <si>
    <t>VEXASCC4WDMIN</t>
  </si>
  <si>
    <t>EXPRESSION - 2025 Range - Ascent C4 - Wood - 121 x 26 cm h=11 cm (XL) - 1 - Mint</t>
  </si>
  <si>
    <t>3760231427942</t>
  </si>
  <si>
    <t>VEXASCC4WDRED</t>
  </si>
  <si>
    <t>EXPRESSION - 2025 Range - Ascent C4 - Wood - 121 x 26 cm h=11 cm (XL) - 1 - Red</t>
  </si>
  <si>
    <t>3760231427959</t>
  </si>
  <si>
    <t>VEXASCC4WDVIO</t>
  </si>
  <si>
    <t>EXPRESSION - 2025 Range - Ascent C4 - Wood - 121 x 26 cm h=11 cm (XL) - 1 - Violet</t>
  </si>
  <si>
    <t>3760231427966</t>
  </si>
  <si>
    <t>VEXASCC4WDWHI</t>
  </si>
  <si>
    <t>EXPRESSION - 2025 Range - Ascent C4 - Wood - 121 x 26 cm h=11 cm (XL) - 1 - White</t>
  </si>
  <si>
    <t>3760231427973</t>
  </si>
  <si>
    <t>VEXASCC4WDYEL</t>
  </si>
  <si>
    <t>EXPRESSION - 2025 Range - Ascent C4 - Wood - 121 x 26 cm h=11 cm (XL) - 1 - Yellow</t>
  </si>
  <si>
    <t>3760231427980</t>
  </si>
  <si>
    <t>VEXDUPI1WDBLK</t>
  </si>
  <si>
    <t>EXPRESSION - 2025 Range - Dual Pinches 1 - Wood DT - 51 x 19 cm h=12 cm (M) - 1 - Black</t>
  </si>
  <si>
    <t>3760231428000</t>
  </si>
  <si>
    <t>VEXDUPI1WDBLU</t>
  </si>
  <si>
    <t>EXPRESSION - 2025 Range - Dual Pinches 1 - Wood DT - 51 x 19 cm h=12 cm (M) - 1 - Blue</t>
  </si>
  <si>
    <t>3760231428017</t>
  </si>
  <si>
    <t>VEXDUPI1WDGRE</t>
  </si>
  <si>
    <t>EXPRESSION - 2025 Range - Dual Pinches 1 - Wood DT - 51 x 19 cm h=12 cm (M) - 1 - Green</t>
  </si>
  <si>
    <t>3760231428024</t>
  </si>
  <si>
    <t>VEXDUPI1WDGRY</t>
  </si>
  <si>
    <t>EXPRESSION - 2025 Range - Dual Pinches 1 - Wood DT - 51 x 19 cm h=12 cm (M) - 1 - Grey</t>
  </si>
  <si>
    <t>3760231428086</t>
  </si>
  <si>
    <t>VEXDUPI1WDMIN</t>
  </si>
  <si>
    <t>EXPRESSION - 2025 Range - Dual Pinches 1 - Wood DT - 51 x 19 cm h=12 cm (M) - 1 - Mint</t>
  </si>
  <si>
    <t>3760231428031</t>
  </si>
  <si>
    <t>VEXDUPI1WDRED</t>
  </si>
  <si>
    <t>EXPRESSION - 2025 Range - Dual Pinches 1 - Wood DT - 51 x 19 cm h=12 cm (M) - 1 - Red</t>
  </si>
  <si>
    <t>3760231428048</t>
  </si>
  <si>
    <t>VEXDUPI1WDVIO</t>
  </si>
  <si>
    <t>EXPRESSION - 2025 Range - Dual Pinches 1 - Wood DT - 51 x 19 cm h=12 cm (M) - 1 - Violet</t>
  </si>
  <si>
    <t>3760231428055</t>
  </si>
  <si>
    <t>VEXDUPI1WDWHI</t>
  </si>
  <si>
    <t>EXPRESSION - 2025 Range - Dual Pinches 1 - Wood DT - 51 x 19 cm h=12 cm (M) - 1 - White</t>
  </si>
  <si>
    <t>3760231428062</t>
  </si>
  <si>
    <t>VEXDUPI1WDYEL</t>
  </si>
  <si>
    <t>EXPRESSION - 2025 Range - Dual Pinches 1 - Wood DT - 51 x 19 cm h=12 cm (M) - 1 - Yellow</t>
  </si>
  <si>
    <t>3760231428079</t>
  </si>
  <si>
    <t>VEXDUPI2WDBLK</t>
  </si>
  <si>
    <t>EXPRESSION - 2025 Range - Dual Pinches 2 - Wood DT - 69 x 23 cm h=11 cm (M) - 1 - Black</t>
  </si>
  <si>
    <t>3760231428093</t>
  </si>
  <si>
    <t>VEXDUPI2WDBLU</t>
  </si>
  <si>
    <t>EXPRESSION - 2025 Range - Dual Pinches 2 - Wood DT - 69 x 23 cm h=11 cm (M) - 1 - Blue</t>
  </si>
  <si>
    <t>3760231428109</t>
  </si>
  <si>
    <t>VEXDUPI2WDGRE</t>
  </si>
  <si>
    <t>EXPRESSION - 2025 Range - Dual Pinches 2 - Wood DT - 69 x 23 cm h=11 cm (M) - 1 - Green</t>
  </si>
  <si>
    <t>3760231428116</t>
  </si>
  <si>
    <t>VEXDUPI2WDGRY</t>
  </si>
  <si>
    <t>EXPRESSION - 2025 Range - Dual Pinches 2 - Wood DT - 69 x 23 cm h=11 cm (M) - 1 - Grey</t>
  </si>
  <si>
    <t>3760231428178</t>
  </si>
  <si>
    <t>VEXDUPI2WDMIN</t>
  </si>
  <si>
    <t>EXPRESSION - 2025 Range - Dual Pinches 2 - Wood DT - 69 x 23 cm h=11 cm (M) - 1 - Mint</t>
  </si>
  <si>
    <t>3760231428123</t>
  </si>
  <si>
    <t>VEXDUPI2WDRED</t>
  </si>
  <si>
    <t>EXPRESSION - 2025 Range - Dual Pinches 2 - Wood DT - 69 x 23 cm h=11 cm (M) - 1 - Red</t>
  </si>
  <si>
    <t>3760231428130</t>
  </si>
  <si>
    <t>VEXDUPI2WDVIO</t>
  </si>
  <si>
    <t>EXPRESSION - 2025 Range - Dual Pinches 2 - Wood DT - 69 x 23 cm h=11 cm (M) - 1 - Violet</t>
  </si>
  <si>
    <t>3760231428147</t>
  </si>
  <si>
    <t>VEXDUPI2WDWHI</t>
  </si>
  <si>
    <t>EXPRESSION - 2025 Range - Dual Pinches 2 - Wood DT - 69 x 23 cm h=11 cm (M) - 1 - White</t>
  </si>
  <si>
    <t>3760231428154</t>
  </si>
  <si>
    <t>VEXDUPI2WDYEL</t>
  </si>
  <si>
    <t>EXPRESSION - 2025 Range - Dual Pinches 2 - Wood DT - 69 x 23 cm h=11 cm (M) - 1 - Yellow</t>
  </si>
  <si>
    <t>3760231428161</t>
  </si>
  <si>
    <t>VEXDUPI3WDBLK</t>
  </si>
  <si>
    <t>EXPRESSION - 2025 Range - Dual Pinches 3 - Wood DT - 70 x 20 cm h=11 cm (M) - 1 - Black</t>
  </si>
  <si>
    <t>3760231428185</t>
  </si>
  <si>
    <t>VEXDUPI3WDBLU</t>
  </si>
  <si>
    <t>EXPRESSION - 2025 Range - Dual Pinches 3 - Wood DT - 70 x 20 cm h=11 cm (M) - 1 - Blue</t>
  </si>
  <si>
    <t>3760231428192</t>
  </si>
  <si>
    <t>VEXDUPI3WDGRE</t>
  </si>
  <si>
    <t>EXPRESSION - 2025 Range - Dual Pinches 3 - Wood DT - 70 x 20 cm h=11 cm (M) - 1 - Green</t>
  </si>
  <si>
    <t>3760231428208</t>
  </si>
  <si>
    <t>VEXDUPI3WDGRY</t>
  </si>
  <si>
    <t>EXPRESSION - 2025 Range - Dual Pinches 3 - Wood DT - 70 x 20 cm h=11 cm (M) - 1 - Grey</t>
  </si>
  <si>
    <t>3760231428260</t>
  </si>
  <si>
    <t>VEXDUPI3WDMIN</t>
  </si>
  <si>
    <t>EXPRESSION - 2025 Range - Dual Pinches 3 - Wood DT - 70 x 20 cm h=11 cm (M) - 1 - Mint</t>
  </si>
  <si>
    <t>3760231428215</t>
  </si>
  <si>
    <t>VEXDUPI3WDRED</t>
  </si>
  <si>
    <t>EXPRESSION - 2025 Range - Dual Pinches 3 - Wood DT - 70 x 20 cm h=11 cm (M) - 1 - Red</t>
  </si>
  <si>
    <t>3760231428222</t>
  </si>
  <si>
    <t>VEXDUPI3WDVIO</t>
  </si>
  <si>
    <t>EXPRESSION - 2025 Range - Dual Pinches 3 - Wood DT - 70 x 20 cm h=11 cm (M) - 1 - Violet</t>
  </si>
  <si>
    <t>3760231428239</t>
  </si>
  <si>
    <t>VEXDUPI3WDWHI</t>
  </si>
  <si>
    <t>EXPRESSION - 2025 Range - Dual Pinches 3 - Wood DT - 70 x 20 cm h=11 cm (M) - 1 - White</t>
  </si>
  <si>
    <t>3760231428246</t>
  </si>
  <si>
    <t>VEXDUPI3WDYEL</t>
  </si>
  <si>
    <t>EXPRESSION - 2025 Range - Dual Pinches 3 - Wood DT - 70 x 20 cm h=11 cm (M) - 1 - Yellow</t>
  </si>
  <si>
    <t>3760231428253</t>
  </si>
  <si>
    <t>VEXDUPI4WDBLK</t>
  </si>
  <si>
    <t>EXPRESSION - 2025 Range - Dual Pinches 4 - Wood DT - 50 x 26 cm h=13 cm (M) - 1 - Black</t>
  </si>
  <si>
    <t>3760231428277</t>
  </si>
  <si>
    <t>VEXDUPI4WDBLU</t>
  </si>
  <si>
    <t>EXPRESSION - 2025 Range - Dual Pinches 4 - Wood DT - 50 x 26 cm h=13 cm (M) - 1 - Blue</t>
  </si>
  <si>
    <t>3760231428284</t>
  </si>
  <si>
    <t>VEXDUPI4WDGRE</t>
  </si>
  <si>
    <t>EXPRESSION - 2025 Range - Dual Pinches 4 - Wood DT - 50 x 26 cm h=13 cm (M) - 1 - Green</t>
  </si>
  <si>
    <t>3760231428291</t>
  </si>
  <si>
    <t>VEXDUPI4WDGRY</t>
  </si>
  <si>
    <t>EXPRESSION - 2025 Range - Dual Pinches 4 - Wood DT - 50 x 26 cm h=13 cm (M) - 1 - Grey</t>
  </si>
  <si>
    <t>3760231428352</t>
  </si>
  <si>
    <t>VEXDUPI4WDMIN</t>
  </si>
  <si>
    <t>EXPRESSION - 2025 Range - Dual Pinches 4 - Wood DT - 50 x 26 cm h=13 cm (M) - 1 - Mint</t>
  </si>
  <si>
    <t>3760231428307</t>
  </si>
  <si>
    <t>VEXDUPI4WDRED</t>
  </si>
  <si>
    <t>EXPRESSION - 2025 Range - Dual Pinches 4 - Wood DT - 50 x 26 cm h=13 cm (M) - 1 - Red</t>
  </si>
  <si>
    <t>3760231428314</t>
  </si>
  <si>
    <t>VEXDUPI4WDVIO</t>
  </si>
  <si>
    <t>EXPRESSION - 2025 Range - Dual Pinches 4 - Wood DT - 50 x 26 cm h=13 cm (M) - 1 - Violet</t>
  </si>
  <si>
    <t>3760231428321</t>
  </si>
  <si>
    <t>VEXDUPI4WDWHI</t>
  </si>
  <si>
    <t>EXPRESSION - 2025 Range - Dual Pinches 4 - Wood DT - 50 x 26 cm h=13 cm (M) - 1 - White</t>
  </si>
  <si>
    <t>3760231428338</t>
  </si>
  <si>
    <t>VEXDUPI4WDYEL</t>
  </si>
  <si>
    <t>EXPRESSION - 2025 Range - Dual Pinches 4 - Wood DT - 50 x 26 cm h=13 cm (M) - 1 - Yellow</t>
  </si>
  <si>
    <t>3760231428345</t>
  </si>
  <si>
    <t>VEXELW01BLK</t>
  </si>
  <si>
    <t>EXPRESSION - Woods - Wood 1 - Wood - 43 x 47 cm  h=20 cm (S) - 1 - Black</t>
  </si>
  <si>
    <t>3760231349275</t>
  </si>
  <si>
    <t>VEXELW01BLU</t>
  </si>
  <si>
    <t>EXPRESSION - Woods - Wood 01 - Wood - 43 x 47 cm  h=20 cm (S) - 1 - Blue</t>
  </si>
  <si>
    <t>3760231349282</t>
  </si>
  <si>
    <t>VEXELW01GRE</t>
  </si>
  <si>
    <t>EXPRESSION - Woods - Wood 01 - Wood - 43 x 47 cm  h=20 cm (S) - 1 - Green</t>
  </si>
  <si>
    <t>3760231349299</t>
  </si>
  <si>
    <t>VEXELW01GRY</t>
  </si>
  <si>
    <t>EXPRESSION - Woods - Wood 01 - Wood - 43 x 47 cm  h=20 cm (S) - 1 - Grey</t>
  </si>
  <si>
    <t>3760231349305</t>
  </si>
  <si>
    <t>VEXELW01ORA</t>
  </si>
  <si>
    <t>EXPRESSION - Woods - Wood 01 - Wood - 43 x 47 cm  h=20 cm (S) - 1 - Orange</t>
  </si>
  <si>
    <t>3760231349312</t>
  </si>
  <si>
    <t>Orange</t>
  </si>
  <si>
    <t>VEXELW01RED</t>
  </si>
  <si>
    <t>EXPRESSION - Woods - Wood 01 - Wood - 43 x 47 cm  h=20 cm (S) - 1 - Red</t>
  </si>
  <si>
    <t>3760231349329</t>
  </si>
  <si>
    <t>VEXELW01WHI</t>
  </si>
  <si>
    <t>EXPRESSION - Woods - Wood 01 - Wood - 43 x 47 cm  h=20 cm (S) - 1 - White</t>
  </si>
  <si>
    <t>3760231349336</t>
  </si>
  <si>
    <t>VEXELW01YEL</t>
  </si>
  <si>
    <t>EXPRESSION - Woods - Wood 01 - Wood - 43 x 47 cm  h=20 cm (S) - 1 - Yellow</t>
  </si>
  <si>
    <t>3760231349343</t>
  </si>
  <si>
    <t>VEXELW02BLK</t>
  </si>
  <si>
    <t>EXPRESSION - Woods - Wood 2 - Wood - 43 x 70 cm  h=20 cm (S) - 1 - Black</t>
  </si>
  <si>
    <t>3760231349350</t>
  </si>
  <si>
    <t>VEXELW02BLU</t>
  </si>
  <si>
    <t>EXPRESSION - Woods - Wood 02 - Wood - 43 x 70 cm  h=20 cm (S) - 1 - Blue</t>
  </si>
  <si>
    <t>3760231349367</t>
  </si>
  <si>
    <t>VEXELW02GRE</t>
  </si>
  <si>
    <t>EXPRESSION - Woods - Wood 02 - Wood - 43 x 70 cm  h=20 cm (S) - 1 - Green</t>
  </si>
  <si>
    <t>3760231349374</t>
  </si>
  <si>
    <t>VEXELW02GRY</t>
  </si>
  <si>
    <t>EXPRESSION - Woods - Wood 02 - Wood - 43 x 70 cm  h=20 cm (S) - 1 - Grey</t>
  </si>
  <si>
    <t>3760231349381</t>
  </si>
  <si>
    <t>VEXELW02ORA</t>
  </si>
  <si>
    <t>EXPRESSION - Woods - Wood 02 - Wood - 43 x 70 cm  h=20 cm (S) - 1 - Orange</t>
  </si>
  <si>
    <t>3760231349398</t>
  </si>
  <si>
    <t>VEXELW02RED</t>
  </si>
  <si>
    <t>EXPRESSION - Woods - Wood 02 - Wood - 43 x 70 cm  h=20 cm (S) - 1 - Red</t>
  </si>
  <si>
    <t>3760231349404</t>
  </si>
  <si>
    <t>VEXELW02WHI</t>
  </si>
  <si>
    <t>EXPRESSION - Woods - Wood 02 - Wood - 43 x 70 cm  h=20 cm (S) - 1 - White</t>
  </si>
  <si>
    <t>3760231349411</t>
  </si>
  <si>
    <t>VEXELW02YEL</t>
  </si>
  <si>
    <t>EXPRESSION - Woods - Wood 02 - Wood - 43 x 70 cm  h=20 cm (S) - 1 - Yellow</t>
  </si>
  <si>
    <t>3760231349428</t>
  </si>
  <si>
    <t>VEXELW03BLK</t>
  </si>
  <si>
    <t>EXPRESSION - Woods - Wood 3 - Wood - 35 x 35 cm  h=11 cm (S) - 1 - Black</t>
  </si>
  <si>
    <t>3760231349435</t>
  </si>
  <si>
    <t>VEXELW03BLU</t>
  </si>
  <si>
    <t>EXPRESSION - Woods - Wood 03 - Wood - 35 x 35 cm  h=11 cm (S) - 1 - Blue</t>
  </si>
  <si>
    <t>3760231349442</t>
  </si>
  <si>
    <t>VEXELW03GRE</t>
  </si>
  <si>
    <t>EXPRESSION - Woods - Wood 03 - Wood - 35 x 35 cm  h=11 cm (S) - 1 - Green</t>
  </si>
  <si>
    <t>3760231349459</t>
  </si>
  <si>
    <t>VEXELW03GRY</t>
  </si>
  <si>
    <t>EXPRESSION - Woods - Wood 03 - Wood - 35 x 35 cm  h=11 cm (S) - 1 - Grey</t>
  </si>
  <si>
    <t>3760231349466</t>
  </si>
  <si>
    <t>VEXELW03ORA</t>
  </si>
  <si>
    <t>EXPRESSION - Woods - Wood 03 - Wood - 35 x 35 cm  h=11 cm (S) - 1 - Orange</t>
  </si>
  <si>
    <t>3760231349473</t>
  </si>
  <si>
    <t>VEXELW03RED</t>
  </si>
  <si>
    <t>EXPRESSION - Woods - Wood 03 - Wood - 35 x 35 cm  h=11 cm (S) - 1 - Red</t>
  </si>
  <si>
    <t>3760231349480</t>
  </si>
  <si>
    <t>VEXELW03WHI</t>
  </si>
  <si>
    <t>EXPRESSION - Woods - Wood 03 - Wood - 35 x 35 cm  h=11 cm (S) - 1 - White</t>
  </si>
  <si>
    <t>3760231349497</t>
  </si>
  <si>
    <t>VEXELW03YEL</t>
  </si>
  <si>
    <t>EXPRESSION - Woods - Wood 03 - Wood - 35 x 35 cm  h=11 cm (S) - 1 - Yellow</t>
  </si>
  <si>
    <t>3760231349503</t>
  </si>
  <si>
    <t>VEXELW04BLK</t>
  </si>
  <si>
    <t>EXPRESSION - Woods - Wood 4 - Wood - 45 x 45 cm  h=20 cm (S) - 1 - Black</t>
  </si>
  <si>
    <t>3760231349510</t>
  </si>
  <si>
    <t>VEXELW04BLU</t>
  </si>
  <si>
    <t>EXPRESSION - Woods - Wood 04 - Wood - 45 x 45 cm  h=20 cm (S) - 1 - Blue</t>
  </si>
  <si>
    <t>3760231349527</t>
  </si>
  <si>
    <t>VEXELW04GRE</t>
  </si>
  <si>
    <t>EXPRESSION - Woods - Wood 04 - Wood - 45 x 45 cm  h=20 cm (S) - 1 - Green</t>
  </si>
  <si>
    <t>3760231349534</t>
  </si>
  <si>
    <t>VEXELW04GRY</t>
  </si>
  <si>
    <t>EXPRESSION - Woods - Wood 04 - Wood - 45 x 45 cm  h=20 cm (S) - 1 - Grey</t>
  </si>
  <si>
    <t>3760231349541</t>
  </si>
  <si>
    <t>VEXELW04ORA</t>
  </si>
  <si>
    <t>EXPRESSION - Woods - Wood 04 - Wood - 45 x 45 cm  h=20 cm (S) - 1 - Orange</t>
  </si>
  <si>
    <t>3760231349558</t>
  </si>
  <si>
    <t>VEXELW04RED</t>
  </si>
  <si>
    <t>EXPRESSION - Woods - Wood 04 - Wood - 45 x 45 cm  h=20 cm (S) - 1 - Red</t>
  </si>
  <si>
    <t>3760231349565</t>
  </si>
  <si>
    <t>VEXELW04WHI</t>
  </si>
  <si>
    <t>EXPRESSION - Woods - Wood 04 - Wood - 45 x 45 cm  h=20 cm (S) - 1 - White</t>
  </si>
  <si>
    <t>3760231349572</t>
  </si>
  <si>
    <t>VEXELW04YEL</t>
  </si>
  <si>
    <t>EXPRESSION - Woods - Wood 04 - Wood - 45 x 45 cm  h=20 cm (S) - 1 - Yellow</t>
  </si>
  <si>
    <t>3760231349589</t>
  </si>
  <si>
    <t>VEXELW05BLK</t>
  </si>
  <si>
    <t>EXPRESSION - Woods - Wood 5 - Wood - 85 x 85 cm  h=25 cm (L) - 1 - Black</t>
  </si>
  <si>
    <t>3760231349596</t>
  </si>
  <si>
    <t>VEXELW05BLU</t>
  </si>
  <si>
    <t>EXPRESSION - Woods - Wood 05 - Wood - 85 x 85 cm  h=25 cm (L) - 1 - Blue</t>
  </si>
  <si>
    <t>3760231349602</t>
  </si>
  <si>
    <t>VEXELW05GRE</t>
  </si>
  <si>
    <t>EXPRESSION - Woods - Wood 05 - Wood - 85 x 85 cm  h=25 cm (L) - 1 - Green</t>
  </si>
  <si>
    <t>3760231349619</t>
  </si>
  <si>
    <t>VEXELW05GRY</t>
  </si>
  <si>
    <t>EXPRESSION - Woods - Wood 05 - Wood - 85 x 85 cm  h=25 cm (L) - 1 - Grey</t>
  </si>
  <si>
    <t>3760231349626</t>
  </si>
  <si>
    <t>VEXELW05ORA</t>
  </si>
  <si>
    <t>EXPRESSION - Woods - Wood 05 - Wood - 85 x 85 cm  h=25 cm (L) - 1 - Orange</t>
  </si>
  <si>
    <t>3760231349633</t>
  </si>
  <si>
    <t>VEXELW05RED</t>
  </si>
  <si>
    <t>EXPRESSION - Woods - Wood 05 - Wood - 85 x 85 cm  h=25 cm (L) - 1 - Red</t>
  </si>
  <si>
    <t>3760231349640</t>
  </si>
  <si>
    <t>VEXELW05WHI</t>
  </si>
  <si>
    <t>EXPRESSION - Woods - Wood 05 - Wood - 85 x 85 cm  h=25 cm (L) - 1 - White</t>
  </si>
  <si>
    <t>3760231349657</t>
  </si>
  <si>
    <t>VEXELW05YEL</t>
  </si>
  <si>
    <t>EXPRESSION - Woods - Wood 05 - Wood - 85 x 85 cm  h=25 cm (L) - 1 - Yellow</t>
  </si>
  <si>
    <t>3760231349664</t>
  </si>
  <si>
    <t>VEXELW06BLK</t>
  </si>
  <si>
    <t>EXPRESSION - Woods - Wood 6 - Wood - 40 x 40 cm  h=20 cm (S) - 1 - Black</t>
  </si>
  <si>
    <t>3760231349671</t>
  </si>
  <si>
    <t>VEXELW06BLU</t>
  </si>
  <si>
    <t>EXPRESSION - Woods - Wood 06 - Wood - 40 x 40 cm  h=20 cm (S) - 1 - Blue</t>
  </si>
  <si>
    <t>3760231349688</t>
  </si>
  <si>
    <t>VEXELW06GRE</t>
  </si>
  <si>
    <t>EXPRESSION - Woods - Wood 06 - Wood - 40 x 40 cm  h=20 cm (S) - 1 - Green</t>
  </si>
  <si>
    <t>3760231349695</t>
  </si>
  <si>
    <t>VEXELW06GRY</t>
  </si>
  <si>
    <t>EXPRESSION - Woods - Wood 06 - Wood - 40 x 40 cm  h=20 cm (S) - 1 - Grey</t>
  </si>
  <si>
    <t>3760231349701</t>
  </si>
  <si>
    <t>VEXELW06ORA</t>
  </si>
  <si>
    <t>EXPRESSION - Woods - Wood 06 - Wood - 40 x 40 cm  h=20 cm (S) - 1 - Orange</t>
  </si>
  <si>
    <t>3760231349718</t>
  </si>
  <si>
    <t>VEXELW06RED</t>
  </si>
  <si>
    <t>EXPRESSION - Woods - Wood 06 - Wood - 40 x 40 cm  h=20 cm (S) - 1 - Red</t>
  </si>
  <si>
    <t>3760231349725</t>
  </si>
  <si>
    <t>VEXELW06WHI</t>
  </si>
  <si>
    <t>EXPRESSION - Woods - Wood 06 - Wood - 40 x 40 cm  h=20 cm (S) - 1 - White</t>
  </si>
  <si>
    <t>3760231349732</t>
  </si>
  <si>
    <t>VEXELW06YEL</t>
  </si>
  <si>
    <t>EXPRESSION - Woods - Wood 06 - Wood - 40 x 40 cm  h=20 cm (S) - 1 - Yellow</t>
  </si>
  <si>
    <t>3760231349749</t>
  </si>
  <si>
    <t>VEXELW07BLK</t>
  </si>
  <si>
    <t>EXPRESSION - Woods - Wood 7 - Wood - 50 x 50 cm  h=30 cm (M) - 1 - Black</t>
  </si>
  <si>
    <t>3760231349756</t>
  </si>
  <si>
    <t>VEXELW07BLU</t>
  </si>
  <si>
    <t>EXPRESSION - Woods - Wood 07 - Wood - 50 x 50 cm  h=30 cm (M) - 1 - Blue</t>
  </si>
  <si>
    <t>3760231349763</t>
  </si>
  <si>
    <t>VEXELW07GRE</t>
  </si>
  <si>
    <t>EXPRESSION - Woods - Wood 07 - Wood - 50 x 50 cm  h=30 cm (M) - 1 - Green</t>
  </si>
  <si>
    <t>3760231349770</t>
  </si>
  <si>
    <t>VEXELW07GRY</t>
  </si>
  <si>
    <t>EXPRESSION - Woods - Wood 07 - Wood - 50 x 50 cm  h=30 cm (M) - 1 - Grey</t>
  </si>
  <si>
    <t>3760231349787</t>
  </si>
  <si>
    <t>VEXELW07ORA</t>
  </si>
  <si>
    <t>EXPRESSION - Woods - Wood 07 - Wood - 50 x 50 cm  h=30 cm (M) - 1 - Orange</t>
  </si>
  <si>
    <t>3760231349794</t>
  </si>
  <si>
    <t>VEXELW07RED</t>
  </si>
  <si>
    <t>EXPRESSION - Woods - Wood 07 - Wood - 50 x 50 cm  h=30 cm (M) - 1 - Red</t>
  </si>
  <si>
    <t>3760231349800</t>
  </si>
  <si>
    <t>VEXELW07WHI</t>
  </si>
  <si>
    <t>EXPRESSION - Woods - Wood 07 - Wood - 50 x 50 cm  h=30 cm (M) - 1 - White</t>
  </si>
  <si>
    <t>3760231349817</t>
  </si>
  <si>
    <t>VEXELW07YEL</t>
  </si>
  <si>
    <t>EXPRESSION - Woods - Wood 07 - Wood - 50 x 50 cm  h=30 cm (M) - 1 - Yellow</t>
  </si>
  <si>
    <t>3760231349824</t>
  </si>
  <si>
    <t>VEXELW08BLK</t>
  </si>
  <si>
    <t>EXPRESSION - Woods - Wood 8 - Wood - 40 x 100 cm  h=10 cm (S) - 1 - Black</t>
  </si>
  <si>
    <t>3760231349831</t>
  </si>
  <si>
    <t>VEXELW08BLU</t>
  </si>
  <si>
    <t>EXPRESSION - Woods - Wood 08 - Wood - 40 x 100 cm  h=10 cm (S) - 1 - Blue</t>
  </si>
  <si>
    <t>3760231349848</t>
  </si>
  <si>
    <t>VEXELW08GRE</t>
  </si>
  <si>
    <t>EXPRESSION - Woods - Wood 08 - Wood - 40 x 100 cm  h=10 cm (S) - 1 - Green</t>
  </si>
  <si>
    <t>3760231349855</t>
  </si>
  <si>
    <t>VEXELW08GRY</t>
  </si>
  <si>
    <t>EXPRESSION - Woods - Wood 08 - Wood - 40 x 100 cm  h=10 cm (S) - 1 - Grey</t>
  </si>
  <si>
    <t>3760231349862</t>
  </si>
  <si>
    <t>VEXELW08ORA</t>
  </si>
  <si>
    <t>EXPRESSION - Woods - Wood 08 - Wood - 40 x 100 cm  h=10 cm (S) - 1 - Orange</t>
  </si>
  <si>
    <t>3760231349879</t>
  </si>
  <si>
    <t>VEXELW08RED</t>
  </si>
  <si>
    <t>EXPRESSION - Woods - Wood 08 - Wood - 40 x 100 cm  h=10 cm (S) - 1 - Red</t>
  </si>
  <si>
    <t>3760231349886</t>
  </si>
  <si>
    <t>VEXELW08WHI</t>
  </si>
  <si>
    <t>EXPRESSION - Woods - Wood 08 - Wood - 40 x 100 cm  h=10 cm (S) - 1 - White</t>
  </si>
  <si>
    <t>3760231349893</t>
  </si>
  <si>
    <t>VEXELW08YEL</t>
  </si>
  <si>
    <t>EXPRESSION - Woods - Wood 08 - Wood - 40 x 100 cm  h=10 cm (S) - 1 - Yellow</t>
  </si>
  <si>
    <t>3760231349909</t>
  </si>
  <si>
    <t>VEXELW09BLK</t>
  </si>
  <si>
    <t>EXPRESSION - Woods - Wood 9 - Wood - 50 x 50 cm  h=12 cm (M) - 1 - Black</t>
  </si>
  <si>
    <t>3760231349916</t>
  </si>
  <si>
    <t>VEXELW09BLU</t>
  </si>
  <si>
    <t>EXPRESSION - Woods - Wood 09 - Wood - 50 x 50 cm  h=12 cm (M) - 1 - Blue</t>
  </si>
  <si>
    <t>3760231349923</t>
  </si>
  <si>
    <t>VEXELW09GRE</t>
  </si>
  <si>
    <t>EXPRESSION - Woods - Wood 09 - Wood - 50 x 50 cm  h=12 cm (M) - 1 - Green</t>
  </si>
  <si>
    <t>3760231349930</t>
  </si>
  <si>
    <t>VEXELW09GRY</t>
  </si>
  <si>
    <t>EXPRESSION - Woods - Wood 09 - Wood - 50 x 50 cm  h=12 cm (M) - 1 - Grey</t>
  </si>
  <si>
    <t>3760231349947</t>
  </si>
  <si>
    <t>VEXELW09ORA</t>
  </si>
  <si>
    <t>EXPRESSION - Woods - Wood 09 - Wood - 50 x 50 cm  h=12 cm (M) - 1 - Orange</t>
  </si>
  <si>
    <t>3760231349954</t>
  </si>
  <si>
    <t>VEXELW09RED</t>
  </si>
  <si>
    <t>EXPRESSION - Woods - Wood 09 - Wood - 50 x 50 cm  h=12 cm (M) - 1 - Red</t>
  </si>
  <si>
    <t>3760231349961</t>
  </si>
  <si>
    <t>VEXELW09WHI</t>
  </si>
  <si>
    <t>EXPRESSION - Woods - Wood 09 - Wood - 50 x 50 cm  h=12 cm (M) - 1 - White</t>
  </si>
  <si>
    <t>3760231349978</t>
  </si>
  <si>
    <t>VEXELW09YEL</t>
  </si>
  <si>
    <t>EXPRESSION - Woods - Wood 09 - Wood - 50 x 50 cm  h=12 cm (M) - 1 - Yellow</t>
  </si>
  <si>
    <t>3760231349985</t>
  </si>
  <si>
    <t>VEXELW10BLK</t>
  </si>
  <si>
    <t>EXPRESSION - Woods - Wood 10 - Wood - 50 x 50 cm  h=18 cm (M) - 1 - Black</t>
  </si>
  <si>
    <t>3760231349992</t>
  </si>
  <si>
    <t>VEXELW10BLU</t>
  </si>
  <si>
    <t>EXPRESSION - Woods - Wood 10 - Wood - 50 x 50 cm  h=18 cm (M) - 1 - Blue</t>
  </si>
  <si>
    <t>3760231350004</t>
  </si>
  <si>
    <t>VEXELW10GRE</t>
  </si>
  <si>
    <t>EXPRESSION - Woods - Wood 10 - Wood - 50 x 50 cm  h=18 cm (M) - 1 - Green</t>
  </si>
  <si>
    <t>3760231350011</t>
  </si>
  <si>
    <t>VEXELW10GRY</t>
  </si>
  <si>
    <t>EXPRESSION - Woods - Wood 10 - Wood - 50 x 50 cm  h=18 cm (M) - 1 - Grey</t>
  </si>
  <si>
    <t>3760231350028</t>
  </si>
  <si>
    <t>VEXELW10ORA</t>
  </si>
  <si>
    <t>EXPRESSION - Woods - Wood 10 - Wood - 50 x 50 cm  h=18 cm (M) - 1 - Orange</t>
  </si>
  <si>
    <t>3760231350035</t>
  </si>
  <si>
    <t>VEXELW10RED</t>
  </si>
  <si>
    <t>EXPRESSION - Woods - Wood 10 - Wood - 50 x 50 cm  h=18 cm (M) - 1 - Red</t>
  </si>
  <si>
    <t>3760231350042</t>
  </si>
  <si>
    <t>VEXELW10WHI</t>
  </si>
  <si>
    <t>EXPRESSION - Woods - Wood 10 - Wood - 50 x 50 cm  h=18 cm (M) - 1 - White</t>
  </si>
  <si>
    <t>3760231350059</t>
  </si>
  <si>
    <t>VEXELW10YEL</t>
  </si>
  <si>
    <t>EXPRESSION - Woods - Wood 10 - Wood - 50 x 50 cm  h=18 cm (M) - 1 - Yellow</t>
  </si>
  <si>
    <t>3760231350066</t>
  </si>
  <si>
    <t>VEXELW11BLK</t>
  </si>
  <si>
    <t>EXPRESSION - Woods - Wood 11 - Wood - 35 x 35 cm  h=22 cm (S) - 1 - Black</t>
  </si>
  <si>
    <t>3760231350073</t>
  </si>
  <si>
    <t>VEXELW11BLU</t>
  </si>
  <si>
    <t>EXPRESSION - Woods - Wood 11 - Wood - 35 x 35 cm  h=22 cm (S) - 1 - Blue</t>
  </si>
  <si>
    <t>3760231350080</t>
  </si>
  <si>
    <t>VEXELW11GRE</t>
  </si>
  <si>
    <t>EXPRESSION - Woods - Wood 11 - Wood - 35 x 35 cm  h=22 cm (S) - 1 - Green</t>
  </si>
  <si>
    <t>3760231350097</t>
  </si>
  <si>
    <t>VEXELW11GRY</t>
  </si>
  <si>
    <t>EXPRESSION - Woods - Wood 11 - Wood - 35 x 35 cm  h=22 cm (S) - 1 - Grey</t>
  </si>
  <si>
    <t>3760231350103</t>
  </si>
  <si>
    <t>VEXELW11ORA</t>
  </si>
  <si>
    <t>EXPRESSION - Woods - Wood 11 - Wood - 35 x 35 cm  h=22 cm (S) - 1 - Orange</t>
  </si>
  <si>
    <t>3760231350110</t>
  </si>
  <si>
    <t>VEXELW11RED</t>
  </si>
  <si>
    <t>EXPRESSION - Woods - Wood 11 - Wood - 35 x 35 cm  h=22 cm (S) - 1 - Red</t>
  </si>
  <si>
    <t>3760231350127</t>
  </si>
  <si>
    <t>VEXELW11WHI</t>
  </si>
  <si>
    <t>EXPRESSION - Woods - Wood 11 - Wood - 35 x 35 cm  h=22 cm (S) - 1 - White</t>
  </si>
  <si>
    <t>3760231350134</t>
  </si>
  <si>
    <t>VEXELW11YEL</t>
  </si>
  <si>
    <t>EXPRESSION - Woods - Wood 11 - Wood - 35 x 35 cm  h=22 cm (S) - 1 - Yellow</t>
  </si>
  <si>
    <t>3760231350141</t>
  </si>
  <si>
    <t>VEXELW12BLK</t>
  </si>
  <si>
    <t>EXPRESSION - Woods - Wood 12 - Wood - 110 x 70 cm  h=30 cm (L) - 1 - Black</t>
  </si>
  <si>
    <t>3760231350158</t>
  </si>
  <si>
    <t>VEXELW12BLU</t>
  </si>
  <si>
    <t>EXPRESSION - Woods - Wood 12 - Wood - 110 x 70 cm  h=30 cm (L) - 1 - Blue</t>
  </si>
  <si>
    <t>3760231350165</t>
  </si>
  <si>
    <t>VEXELW12GRE</t>
  </si>
  <si>
    <t>EXPRESSION - Woods - Wood 12 - Wood - 110 x 70 cm  h=30 cm (L) - 1 - Green</t>
  </si>
  <si>
    <t>3760231350172</t>
  </si>
  <si>
    <t>VEXELW12GRY</t>
  </si>
  <si>
    <t>EXPRESSION - Woods - Wood 12 - Wood - 110 x 70 cm  h=30 cm (L) - 1 - Grey</t>
  </si>
  <si>
    <t>3760231350189</t>
  </si>
  <si>
    <t>VEXELW12ORA</t>
  </si>
  <si>
    <t>EXPRESSION - Woods - Wood 12 - Wood - 110 x 70 cm  h=30 cm (L) - 1 - Orange</t>
  </si>
  <si>
    <t>3760231350196</t>
  </si>
  <si>
    <t>VEXELW12RED</t>
  </si>
  <si>
    <t>EXPRESSION - Woods - Wood 12 - Wood - 110 x 70 cm  h=30 cm (L) - 1 - Red</t>
  </si>
  <si>
    <t>3760231350202</t>
  </si>
  <si>
    <t>VEXELW12WHI</t>
  </si>
  <si>
    <t>EXPRESSION - Woods - Wood 12 - Wood - 110 x 70 cm  h=30 cm (L) - 1 - White</t>
  </si>
  <si>
    <t>3760231350219</t>
  </si>
  <si>
    <t>VEXELW12YEL</t>
  </si>
  <si>
    <t>EXPRESSION - Woods - Wood 12 - Wood - 110 x 70 cm  h=30 cm (L) - 1 - Yellow</t>
  </si>
  <si>
    <t>3760231350226</t>
  </si>
  <si>
    <t>VEXELW13BLK</t>
  </si>
  <si>
    <t>EXPRESSION - Woods - Wood 13a - Wood - 31 x 31 x 50 cm  h=30 cm (S) - 1 - Black</t>
  </si>
  <si>
    <t>3760231350233</t>
  </si>
  <si>
    <t>VEXELW13BLU</t>
  </si>
  <si>
    <t>EXPRESSION - Woods - Wood 13a - Wood - 31 x 31 x 50 cm  h=30 cm (S) - 1 - Blue</t>
  </si>
  <si>
    <t>3760231350240</t>
  </si>
  <si>
    <t>VEXELW13GRE</t>
  </si>
  <si>
    <t>EXPRESSION - Woods - Wood 13a - Wood - 31 x 31 x 50 cm  h=30 cm (S) - 1 - Green</t>
  </si>
  <si>
    <t>3760231350257</t>
  </si>
  <si>
    <t>VEXELW13GRY</t>
  </si>
  <si>
    <t>EXPRESSION - Woods - Wood 13a - Wood - 31 x 31 x 50 cm  h=30 cm (S) - 1 - Grey</t>
  </si>
  <si>
    <t>3760231350264</t>
  </si>
  <si>
    <t>VEXELW13ORA</t>
  </si>
  <si>
    <t>EXPRESSION - Woods - Wood 13a - Wood - 31 x 31 x 50 cm  h=30 cm (S) - 1 - Orange</t>
  </si>
  <si>
    <t>3760231350271</t>
  </si>
  <si>
    <t>VEXELW13RED</t>
  </si>
  <si>
    <t>EXPRESSION - Woods - Wood 13a - Wood - 31 x 31 x 50 cm  h=30 cm (S) - 1 - Red</t>
  </si>
  <si>
    <t>3760231350288</t>
  </si>
  <si>
    <t>VEXELW13WHI</t>
  </si>
  <si>
    <t>EXPRESSION - Woods - Wood 13a - Wood - 31 x 31 x 50 cm  h=30 cm (S) - 1 - White</t>
  </si>
  <si>
    <t>3760231350295</t>
  </si>
  <si>
    <t>VEXELW13YEL</t>
  </si>
  <si>
    <t>EXPRESSION - Woods - Wood 13a - Wood - 31 x 31 x 50 cm  h=30 cm (S) - 1 - Yellow</t>
  </si>
  <si>
    <t>3760231350301</t>
  </si>
  <si>
    <t>VEXELW14BLK</t>
  </si>
  <si>
    <t>EXPRESSION - Woods - Wood 13b - Wood - 35 x 35 x 58 cm  h=15 cm (S) - 1 - Black</t>
  </si>
  <si>
    <t>3760231350318</t>
  </si>
  <si>
    <t>VEXELW14BLU</t>
  </si>
  <si>
    <t>EXPRESSION - Woods - Wood 13b - Wood - 35 x 35 x 58 cm  h=15 cm (S) - 1 - Blue</t>
  </si>
  <si>
    <t>3760231350325</t>
  </si>
  <si>
    <t>VEXELW14GRE</t>
  </si>
  <si>
    <t>EXPRESSION - Woods - Wood 13b - Wood - 35 x 35 x 58 cm  h=15 cm (S) - 1 - Green</t>
  </si>
  <si>
    <t>3760231350332</t>
  </si>
  <si>
    <t>VEXELW14GRY</t>
  </si>
  <si>
    <t>EXPRESSION - Woods - Wood 13b - Wood - 35 x 35 x 58 cm  h=15 cm (S) - 1 - Grey</t>
  </si>
  <si>
    <t>3760231350349</t>
  </si>
  <si>
    <t>VEXELW14ORA</t>
  </si>
  <si>
    <t>EXPRESSION - Woods - Wood 13b - Wood - 35 x 35 x 58 cm  h=15 cm (S) - 1 - Orange</t>
  </si>
  <si>
    <t>3760231350356</t>
  </si>
  <si>
    <t>VEXELW14RED</t>
  </si>
  <si>
    <t>EXPRESSION - Woods - Wood 13b - Wood - 35 x 35 x 58 cm  h=15 cm (S) - 1 - Red</t>
  </si>
  <si>
    <t>3760231350363</t>
  </si>
  <si>
    <t>VEXELW14WHI</t>
  </si>
  <si>
    <t>EXPRESSION - Woods - Wood 13b - Wood - 35 x 35 x 58 cm  h=15 cm (S) - 1 - White</t>
  </si>
  <si>
    <t>3760231350370</t>
  </si>
  <si>
    <t>VEXELW14YEL</t>
  </si>
  <si>
    <t>EXPRESSION - Woods - Wood 13b - Wood - 35 x 35 x 58 cm  h=15 cm (S) - 1 - Yellow</t>
  </si>
  <si>
    <t>3760231350387</t>
  </si>
  <si>
    <t>VEXELW15BLK</t>
  </si>
  <si>
    <t>EXPRESSION - Woods - Wood 14a - Wood - 41 x 41 x 70 cm  h=21 cm (S) - 1 - Black</t>
  </si>
  <si>
    <t>3760231350394</t>
  </si>
  <si>
    <t>VEXELW15BLU</t>
  </si>
  <si>
    <t>EXPRESSION - Woods - Wood 14a - Wood - 41 x 41 x 70 cm  h=21 cm (S) - 1 - Blue</t>
  </si>
  <si>
    <t>3760231350400</t>
  </si>
  <si>
    <t>VEXELW15GRE</t>
  </si>
  <si>
    <t>EXPRESSION - Woods - Wood 14a - Wood - 41 x 41 x 70 cm  h=21 cm (S) - 1 - Green</t>
  </si>
  <si>
    <t>3760231350417</t>
  </si>
  <si>
    <t>VEXELW15GRY</t>
  </si>
  <si>
    <t>EXPRESSION - Woods - Wood 14a - Wood - 41 x 41 x 70 cm  h=21 cm (S) - 1 - Grey</t>
  </si>
  <si>
    <t>3760231350424</t>
  </si>
  <si>
    <t>VEXELW15ORA</t>
  </si>
  <si>
    <t>EXPRESSION - Woods - Wood 14a - Wood - 41 x 41 x 70 cm  h=21 cm (S) - 1 - Orange</t>
  </si>
  <si>
    <t>3760231350431</t>
  </si>
  <si>
    <t>VEXELW15RED</t>
  </si>
  <si>
    <t>EXPRESSION - Woods - Wood 14a - Wood - 41 x 41 x 70 cm  h=21 cm (S) - 1 - Red</t>
  </si>
  <si>
    <t>3760231350448</t>
  </si>
  <si>
    <t>VEXELW15WHI</t>
  </si>
  <si>
    <t>EXPRESSION - Woods - Wood 14a - Wood - 41 x 41 x 70 cm  h=21 cm (S) - 1 - White</t>
  </si>
  <si>
    <t>3760231350455</t>
  </si>
  <si>
    <t>VEXELW15YEL</t>
  </si>
  <si>
    <t>EXPRESSION - Woods - Wood 14a - Wood - 41 x 41 x 70 cm  h=21 cm (S) - 1 - Yellow</t>
  </si>
  <si>
    <t>3760231350462</t>
  </si>
  <si>
    <t>VEXELW16BLK</t>
  </si>
  <si>
    <t>EXPRESSION - Woods - Wood 14b - Wood - 49 x 49 x 87 cm  h=21 cm (S) - 1 - Black</t>
  </si>
  <si>
    <t>3760231350479</t>
  </si>
  <si>
    <t>VEXELW16BLU</t>
  </si>
  <si>
    <t>EXPRESSION - Woods - Wood 14b - Wood - 49 x 49 x 87 cm  h=21 cm (S) - 1 - Blue</t>
  </si>
  <si>
    <t>3760231350486</t>
  </si>
  <si>
    <t>VEXELW16GRE</t>
  </si>
  <si>
    <t>EXPRESSION - Woods - Wood 14b - Wood - 49 x 49 x 87 cm  h=21 cm (S) - 1 - Green</t>
  </si>
  <si>
    <t>3760231350493</t>
  </si>
  <si>
    <t>VEXELW16GRY</t>
  </si>
  <si>
    <t>EXPRESSION - Woods - Wood 14b - Wood - 49 x 49 x 87 cm  h=21 cm (S) - 1 - Grey</t>
  </si>
  <si>
    <t>3760231350509</t>
  </si>
  <si>
    <t>VEXELW16ORA</t>
  </si>
  <si>
    <t>EXPRESSION - Woods - Wood 14b - Wood - 49 x 49 x 87 cm  h=21 cm (S) - 1 - Orange</t>
  </si>
  <si>
    <t>3760231350516</t>
  </si>
  <si>
    <t>VEXELW16RED</t>
  </si>
  <si>
    <t>EXPRESSION - Woods - Wood 14b - Wood - 49 x 49 x 87 cm  h=21 cm (S) - 1 - Red</t>
  </si>
  <si>
    <t>3760231350523</t>
  </si>
  <si>
    <t>VEXELW16WHI</t>
  </si>
  <si>
    <t>EXPRESSION - Woods - Wood 14b - Wood - 49 x 49 x 87 cm  h=21 cm (S) - 1 - White</t>
  </si>
  <si>
    <t>3760231350530</t>
  </si>
  <si>
    <t>VEXELW16YEL</t>
  </si>
  <si>
    <t>EXPRESSION - Woods - Wood 14b - Wood - 49 x 49 x 87 cm  h=21 cm (S) - 1 - Yellow</t>
  </si>
  <si>
    <t>3760231350547</t>
  </si>
  <si>
    <t>VEXELW17BLK</t>
  </si>
  <si>
    <t>EXPRESSION - Woods - Wood 15a - Wood - 51 x 51 x 80 cm  h=24 cm (M) - 1 - Black</t>
  </si>
  <si>
    <t>3760231350554</t>
  </si>
  <si>
    <t>VEXELW17BLU</t>
  </si>
  <si>
    <t>EXPRESSION - Woods - Wood 15a - Wood - 51 x 51 x 80 cm  h=24 cm (M) - 1 - Blue</t>
  </si>
  <si>
    <t>3760231350561</t>
  </si>
  <si>
    <t>VEXELW17GRE</t>
  </si>
  <si>
    <t>EXPRESSION - Woods - Wood 15a - Wood - 51 x 51 x 80 cm  h=24 cm (M) - 1 - Green</t>
  </si>
  <si>
    <t>3760231350578</t>
  </si>
  <si>
    <t>VEXELW17GRY</t>
  </si>
  <si>
    <t>EXPRESSION - Woods - Wood 15a - Wood - 51 x 51 x 80 cm  h=24 cm (M) - 1 - Grey</t>
  </si>
  <si>
    <t>3760231350585</t>
  </si>
  <si>
    <t>VEXELW17ORA</t>
  </si>
  <si>
    <t>EXPRESSION - Woods - Wood 15a - Wood - 51 x 51 x 80 cm  h=24 cm (M) - 1 - Orange</t>
  </si>
  <si>
    <t>3760231350592</t>
  </si>
  <si>
    <t>VEXELW17RED</t>
  </si>
  <si>
    <t>EXPRESSION - Woods - Wood 15a - Wood - 51 x 51 x 80 cm  h=24 cm (M) - 1 - Red</t>
  </si>
  <si>
    <t>3760231350608</t>
  </si>
  <si>
    <t>VEXELW17WHI</t>
  </si>
  <si>
    <t>EXPRESSION - Woods - Wood 15a - Wood - 51 x 51 x 80 cm  h=24 cm (M) - 1 - White</t>
  </si>
  <si>
    <t>3760231350615</t>
  </si>
  <si>
    <t>VEXELW17YEL</t>
  </si>
  <si>
    <t>EXPRESSION - Woods - Wood 15a - Wood - 51 x 51 x 80 cm  h=24 cm (M) - 1 - Yellow</t>
  </si>
  <si>
    <t>3760231350622</t>
  </si>
  <si>
    <t>VEXELW18BLK</t>
  </si>
  <si>
    <t>EXPRESSION - Woods - Wood 15b - Wood - 63 x 63 x 105 cm  h=24 cm (M) - 1 - Black</t>
  </si>
  <si>
    <t>3760231350639</t>
  </si>
  <si>
    <t>VEXELW18BLU</t>
  </si>
  <si>
    <t>EXPRESSION - Woods - Wood 15b - Wood - 63 x 63 x 105 cm  h=24 cm (M) - 1 - Blue</t>
  </si>
  <si>
    <t>3760231350646</t>
  </si>
  <si>
    <t>VEXELW18GRE</t>
  </si>
  <si>
    <t>EXPRESSION - Woods - Wood 15b - Wood - 63 x 63 x 105 cm  h=24 cm (M) - 1 - Green</t>
  </si>
  <si>
    <t>3760231350653</t>
  </si>
  <si>
    <t>VEXELW18GRY</t>
  </si>
  <si>
    <t>EXPRESSION - Woods - Wood 15b - Wood - 63 x 63 x 105 cm  h=24 cm (M) - 1 - Grey</t>
  </si>
  <si>
    <t>3760231350660</t>
  </si>
  <si>
    <t>VEXELW18ORA</t>
  </si>
  <si>
    <t>EXPRESSION - Woods - Wood 15b - Wood - 63 x 63 x 105 cm  h=24 cm (M) - 1 - Orange</t>
  </si>
  <si>
    <t>3760231350677</t>
  </si>
  <si>
    <t>VEXELW18RED</t>
  </si>
  <si>
    <t>EXPRESSION - Woods - Wood 15b - Wood - 63 x 63 x 105 cm  h=24 cm (M) - 1 - Red</t>
  </si>
  <si>
    <t>3760231350684</t>
  </si>
  <si>
    <t>VEXELW18WHI</t>
  </si>
  <si>
    <t>EXPRESSION - Woods - Wood 15b - Wood - 63 x 63 x 105 cm  h=24 cm (M) - 1 - White</t>
  </si>
  <si>
    <t>3760231350691</t>
  </si>
  <si>
    <t>VEXELW18YEL</t>
  </si>
  <si>
    <t>EXPRESSION - Woods - Wood 15b - Wood - 63 x 63 x 105 cm  h=24 cm (M) - 1 - Yellow</t>
  </si>
  <si>
    <t>3760231350707</t>
  </si>
  <si>
    <t>VEXELW19BLK</t>
  </si>
  <si>
    <t>EXPRESSION - Woods - Wood 16 - Wood - 70 x 25 cm  h=10 cm (M) - 1 - Black</t>
  </si>
  <si>
    <t>3760231348070</t>
  </si>
  <si>
    <t>VEXELW19BLU</t>
  </si>
  <si>
    <t>EXPRESSION - Woods - Wood 16 - Wood - 70 x 25 cm  h=10 cm (M) - 1 - Blue</t>
  </si>
  <si>
    <t>3760231348087</t>
  </si>
  <si>
    <t>VEXELW19GRE</t>
  </si>
  <si>
    <t>EXPRESSION - Woods - Wood 16 - Wood - 70 x 25 cm  h=10 cm (M) - 1 - Green</t>
  </si>
  <si>
    <t>3760231348094</t>
  </si>
  <si>
    <t>VEXELW19GRY</t>
  </si>
  <si>
    <t>EXPRESSION - Woods - Wood 16 - Wood - 70 x 25 cm  h=10 cm (M) - 1 - Grey</t>
  </si>
  <si>
    <t>3760231348100</t>
  </si>
  <si>
    <t>VEXELW19ORA</t>
  </si>
  <si>
    <t>EXPRESSION - Woods - Wood 16 - Wood - 70 x 25 cm  h=10 cm (M) - 1 - Orange</t>
  </si>
  <si>
    <t>3760231348117</t>
  </si>
  <si>
    <t>VEXELW19RED</t>
  </si>
  <si>
    <t>EXPRESSION - Woods - Wood 16 - Wood - 70 x 25 cm  h=10 cm (M) - 1 - Red</t>
  </si>
  <si>
    <t>3760231348124</t>
  </si>
  <si>
    <t>VEXELW19WHI</t>
  </si>
  <si>
    <t>EXPRESSION - Woods - Wood 16 - Wood - 70 x 25 cm  h=10 cm (M) - 1 - White</t>
  </si>
  <si>
    <t>3760231348131</t>
  </si>
  <si>
    <t>VEXELW19YEL</t>
  </si>
  <si>
    <t>EXPRESSION - Woods - Wood 16 - Wood - 70 x 25 cm  h=10 cm (M) - 1 - Yellow</t>
  </si>
  <si>
    <t>3760231348148</t>
  </si>
  <si>
    <t>VEXELW20BLK</t>
  </si>
  <si>
    <t>EXPRESSION - Woods - Wood 17 - Wood - 40 x 23 cm  h=10 cm (S) - 1 - Black</t>
  </si>
  <si>
    <t>3760231348155</t>
  </si>
  <si>
    <t>VEXELW20BLU</t>
  </si>
  <si>
    <t>EXPRESSION - Woods - Wood 17 - Wood - 40 x 23 cm  h=10 cm (S) - 1 - Blue</t>
  </si>
  <si>
    <t>3760231348162</t>
  </si>
  <si>
    <t>VEXELW20GRE</t>
  </si>
  <si>
    <t>EXPRESSION - Woods - Wood 17 - Wood - 40 x 23 cm  h=10 cm (S) - 1 - Green</t>
  </si>
  <si>
    <t>3760231348179</t>
  </si>
  <si>
    <t>VEXELW20GRY</t>
  </si>
  <si>
    <t>EXPRESSION - Woods - Wood 17 - Wood - 40 x 23 cm  h=10 cm (S) - 1 - Grey</t>
  </si>
  <si>
    <t>3760231348186</t>
  </si>
  <si>
    <t>VEXELW20ORA</t>
  </si>
  <si>
    <t>EXPRESSION - Woods - Wood 17 - Wood - 40 x 23 cm  h=10 cm (S) - 1 - Orange</t>
  </si>
  <si>
    <t>3760231348193</t>
  </si>
  <si>
    <t>VEXELW20RED</t>
  </si>
  <si>
    <t>EXPRESSION - Woods - Wood 17 - Wood - 40 x 23 cm  h=10 cm (S) - 1 - Red</t>
  </si>
  <si>
    <t>3760231348209</t>
  </si>
  <si>
    <t>VEXELW20WHI</t>
  </si>
  <si>
    <t>EXPRESSION - Woods - Wood 17 - Wood - 40 x 23 cm  h=10 cm (S) - 1 - White</t>
  </si>
  <si>
    <t>3760231348216</t>
  </si>
  <si>
    <t>VEXELW20YEL</t>
  </si>
  <si>
    <t>EXPRESSION - Woods - Wood 17 - Wood - 40 x 23 cm  h=10 cm (S) - 1 - Yellow</t>
  </si>
  <si>
    <t>3760231348223</t>
  </si>
  <si>
    <t>VEXELW21BLK</t>
  </si>
  <si>
    <t>EXPRESSION - Woods - Wood 18 - Wood - 55 x 25 cm  h=12 cm (M) - 1 - Black</t>
  </si>
  <si>
    <t>3760231348230</t>
  </si>
  <si>
    <t>VEXELW21BLU</t>
  </si>
  <si>
    <t>EXPRESSION - Woods - Wood 18 - Wood - 55 x 25 cm  h=12 cm (M) - 1 - Blue</t>
  </si>
  <si>
    <t>3760231348247</t>
  </si>
  <si>
    <t>VEXELW21GRE</t>
  </si>
  <si>
    <t>EXPRESSION - Woods - Wood 18 - Wood - 55 x 25 cm  h=12 cm (M) - 1 - Green</t>
  </si>
  <si>
    <t>3760231348254</t>
  </si>
  <si>
    <t>VEXELW21GRY</t>
  </si>
  <si>
    <t>EXPRESSION - Woods - Wood 18 - Wood - 55 x 25 cm  h=12 cm (M) - 1 - Grey</t>
  </si>
  <si>
    <t>3760231348261</t>
  </si>
  <si>
    <t>VEXELW21ORA</t>
  </si>
  <si>
    <t>EXPRESSION - Woods - Wood 18 - Wood - 55 x 25 cm  h=12 cm (M) - 1 - Orange</t>
  </si>
  <si>
    <t>3760231348278</t>
  </si>
  <si>
    <t>VEXELW21RED</t>
  </si>
  <si>
    <t>EXPRESSION - Woods - Wood 18 - Wood - 55 x 25 cm  h=12 cm (M) - 1 - Red</t>
  </si>
  <si>
    <t>3760231348285</t>
  </si>
  <si>
    <t>VEXELW21WHI</t>
  </si>
  <si>
    <t>EXPRESSION - Woods - Wood 18 - Wood - 55 x 25 cm  h=12 cm (M) - 1 - White</t>
  </si>
  <si>
    <t>3760231348292</t>
  </si>
  <si>
    <t>VEXELW21YEL</t>
  </si>
  <si>
    <t>EXPRESSION - Woods - Wood 18 - Wood - 55 x 25 cm  h=12 cm (M) - 1 - Yellow</t>
  </si>
  <si>
    <t>3760231348308</t>
  </si>
  <si>
    <t>VEXELW22BLK</t>
  </si>
  <si>
    <t>EXPRESSION - Woods - Wood 19 - Wood - 40 x 40 cm  h=12.5 cm (S) - 1 - Black</t>
  </si>
  <si>
    <t>3760231348315</t>
  </si>
  <si>
    <t>VEXELW22BLU</t>
  </si>
  <si>
    <t>EXPRESSION - Woods - Wood 19 - Wood - 40 x 40 cm  h=12.5 cm (S) - 1 - Blue</t>
  </si>
  <si>
    <t>3760231348322</t>
  </si>
  <si>
    <t>VEXELW22GRE</t>
  </si>
  <si>
    <t>EXPRESSION - Woods - Wood 19 - Wood - 40 x 40 cm  h=12.5 cm (S) - 1 - Green</t>
  </si>
  <si>
    <t>3760231348339</t>
  </si>
  <si>
    <t>VEXELW22GRY</t>
  </si>
  <si>
    <t>EXPRESSION - Woods - Wood 19 - Wood - 40 x 40 cm  h=12.5 cm (S) - 1 - Grey</t>
  </si>
  <si>
    <t>3760231348346</t>
  </si>
  <si>
    <t>VEXELW22ORA</t>
  </si>
  <si>
    <t>EXPRESSION - Woods - Wood 19 - Wood - 40 x 40 cm  h=12.5 cm (S) - 1 - Orange</t>
  </si>
  <si>
    <t>3760231348353</t>
  </si>
  <si>
    <t>VEXELW22RED</t>
  </si>
  <si>
    <t>EXPRESSION - Woods - Wood 19 - Wood - 40 x 40 cm  h=12.5 cm (S) - 1 - Red</t>
  </si>
  <si>
    <t>3760231348360</t>
  </si>
  <si>
    <t>VEXELW22WHI</t>
  </si>
  <si>
    <t>EXPRESSION - Woods - Wood 19 - Wood - 40 x 40 cm  h=12.5 cm (S) - 1 - White</t>
  </si>
  <si>
    <t>3760231348377</t>
  </si>
  <si>
    <t>VEXELW22YEL</t>
  </si>
  <si>
    <t>EXPRESSION - Woods - Wood 19 - Wood - 40 x 40 cm  h=12.5 cm (S) - 1 - Yellow</t>
  </si>
  <si>
    <t>3760231348384</t>
  </si>
  <si>
    <t>VEXELW23BLK</t>
  </si>
  <si>
    <t>EXPRESSION - Woods - Wood 20 - Wood - 40 x 34 cm  h=12 cm (S) - 1 - Black</t>
  </si>
  <si>
    <t>3760231348391</t>
  </si>
  <si>
    <t>VEXELW23BLU</t>
  </si>
  <si>
    <t>EXPRESSION - Woods - Wood 20 - Wood - 40 x 34 cm  h=12 cm (S) - 1 - Blue</t>
  </si>
  <si>
    <t>3760231348407</t>
  </si>
  <si>
    <t>VEXELW23GRE</t>
  </si>
  <si>
    <t>EXPRESSION - Woods - Wood 20 - Wood - 40 x 34 cm  h=12 cm (S) - 1 - Green</t>
  </si>
  <si>
    <t>3760231348414</t>
  </si>
  <si>
    <t>VEXELW23GRY</t>
  </si>
  <si>
    <t>EXPRESSION - Woods - Wood 20 - Wood - 40 x 34 cm  h=12 cm (S) - 1 - Grey</t>
  </si>
  <si>
    <t>3760231348421</t>
  </si>
  <si>
    <t>VEXELW23ORA</t>
  </si>
  <si>
    <t>EXPRESSION - Woods - Wood 20 - Wood - 40 x 34 cm  h=12 cm (S) - 1 - Orange</t>
  </si>
  <si>
    <t>3760231348438</t>
  </si>
  <si>
    <t>VEXELW23RED</t>
  </si>
  <si>
    <t>EXPRESSION - Woods - Wood 20 - Wood - 40 x 34 cm  h=12 cm (S) - 1 - Red</t>
  </si>
  <si>
    <t>3760231348445</t>
  </si>
  <si>
    <t>VEXELW23WHI</t>
  </si>
  <si>
    <t>EXPRESSION - Woods - Wood 20 - Wood - 40 x 34 cm  h=12 cm (S) - 1 - White</t>
  </si>
  <si>
    <t>3760231348452</t>
  </si>
  <si>
    <t>VEXELW23YEL</t>
  </si>
  <si>
    <t>EXPRESSION - Woods - Wood 20 - Wood - 40 x 34 cm  h=12 cm (S) - 1 - Yellow</t>
  </si>
  <si>
    <t>3760231348469</t>
  </si>
  <si>
    <t>VEXELW24BLK</t>
  </si>
  <si>
    <t>EXPRESSION - Woods - Wood 21 - Wood - 50 x 35 cm  h=12 cm (M) - 1 - Black</t>
  </si>
  <si>
    <t>3760231348476</t>
  </si>
  <si>
    <t>VEXELW24BLU</t>
  </si>
  <si>
    <t>EXPRESSION - Woods - Wood 21 - Wood - 50 x 35 cm  h=12 cm (M) - 1 - Blue</t>
  </si>
  <si>
    <t>3760231348483</t>
  </si>
  <si>
    <t>VEXELW24GRE</t>
  </si>
  <si>
    <t>EXPRESSION - Woods - Wood 21 - Wood - 50 x 35 cm  h=12 cm (M) - 1 - Green</t>
  </si>
  <si>
    <t>3760231348490</t>
  </si>
  <si>
    <t>VEXELW24GRY</t>
  </si>
  <si>
    <t>EXPRESSION - Woods - Wood 21 - Wood - 50 x 35 cm  h=12 cm (M) - 1 - Grey</t>
  </si>
  <si>
    <t>3760231348506</t>
  </si>
  <si>
    <t>VEXELW24ORA</t>
  </si>
  <si>
    <t>EXPRESSION - Woods - Wood 21 - Wood - 50 x 35 cm  h=12 cm (M) - 1 - Orange</t>
  </si>
  <si>
    <t>3760231348513</t>
  </si>
  <si>
    <t>VEXELW24RED</t>
  </si>
  <si>
    <t>EXPRESSION - Woods - Wood 21 - Wood - 50 x 35 cm  h=12 cm (M) - 1 - Red</t>
  </si>
  <si>
    <t>3760231348520</t>
  </si>
  <si>
    <t>VEXELW24WHI</t>
  </si>
  <si>
    <t>EXPRESSION - Woods - Wood 21 - Wood - 50 x 35 cm  h=12 cm (M) - 1 - White</t>
  </si>
  <si>
    <t>3760231348537</t>
  </si>
  <si>
    <t>VEXELW24YEL</t>
  </si>
  <si>
    <t>EXPRESSION - Woods - Wood 21 - Wood - 50 x 35 cm  h=12 cm (M) - 1 - Yellow</t>
  </si>
  <si>
    <t>3760231348544</t>
  </si>
  <si>
    <t>VEXELW25BLK</t>
  </si>
  <si>
    <t>EXPRESSION - Woods - Wood 22 - Wood - 60 x 46 cm  h=8 cm (M) - 1 - Black</t>
  </si>
  <si>
    <t>3760231348551</t>
  </si>
  <si>
    <t>VEXELW25BLU</t>
  </si>
  <si>
    <t>EXPRESSION - Woods - Wood 22 - Wood - 60 x 46 cm  h=8 cm (M) - 1 - Blue</t>
  </si>
  <si>
    <t>3760231348568</t>
  </si>
  <si>
    <t>VEXELW25GRE</t>
  </si>
  <si>
    <t>EXPRESSION - Woods - Wood 22 - Wood - 60 x 46 cm  h=8 cm (M) - 1 - Green</t>
  </si>
  <si>
    <t>3760231348575</t>
  </si>
  <si>
    <t>VEXELW25GRY</t>
  </si>
  <si>
    <t>EXPRESSION - Woods - Wood 22 - Wood - 60 x 46 cm  h=8 cm (M) - 1 - Grey</t>
  </si>
  <si>
    <t>3760231348582</t>
  </si>
  <si>
    <t>VEXELW25ORA</t>
  </si>
  <si>
    <t>EXPRESSION - Woods - Wood 22 - Wood - 60 x 46 cm  h=8 cm (M) - 1 - Orange</t>
  </si>
  <si>
    <t>3760231348599</t>
  </si>
  <si>
    <t>VEXELW25RED</t>
  </si>
  <si>
    <t>EXPRESSION - Woods - Wood 22 - Wood - 60 x 46 cm  h=8 cm (M) - 1 - Red</t>
  </si>
  <si>
    <t>3760231348605</t>
  </si>
  <si>
    <t>VEXELW25WHI</t>
  </si>
  <si>
    <t>EXPRESSION - Woods - Wood 22 - Wood - 60 x 46 cm  h=8 cm (M) - 1 - White</t>
  </si>
  <si>
    <t>3760231348612</t>
  </si>
  <si>
    <t>VEXELW25YEL</t>
  </si>
  <si>
    <t>EXPRESSION - Woods - Wood 22 - Wood - 60 x 46 cm  h=8 cm (M) - 1 - Yellow</t>
  </si>
  <si>
    <t>3760231348629</t>
  </si>
  <si>
    <t>VEXELW26BLK</t>
  </si>
  <si>
    <t>EXPRESSION - Woods - Wood 23 - Wood - 60 x 46 cm  h=12 cm (M) - 1 - Black</t>
  </si>
  <si>
    <t>3760231348636</t>
  </si>
  <si>
    <t>VEXELW26BLU</t>
  </si>
  <si>
    <t>EXPRESSION - Woods - Wood 23 - Wood - 60 x 46 cm  h=12 cm (M) - 1 - Blue</t>
  </si>
  <si>
    <t>3760231348643</t>
  </si>
  <si>
    <t>VEXELW26GRE</t>
  </si>
  <si>
    <t>EXPRESSION - Woods - Wood 23 - Wood - 60 x 46 cm  h=12 cm (M) - 1 - Green</t>
  </si>
  <si>
    <t>3760231348650</t>
  </si>
  <si>
    <t>VEXELW26GRY</t>
  </si>
  <si>
    <t>EXPRESSION - Woods - Wood 23 - Wood - 60 x 46 cm  h=12 cm (M) - 1 - Grey</t>
  </si>
  <si>
    <t>3760231348667</t>
  </si>
  <si>
    <t>VEXELW26ORA</t>
  </si>
  <si>
    <t>EXPRESSION - Woods - Wood 23 - Wood - 60 x 46 cm  h=12 cm (M) - 1 - Orange</t>
  </si>
  <si>
    <t>3760231348674</t>
  </si>
  <si>
    <t>VEXELW26RED</t>
  </si>
  <si>
    <t>EXPRESSION - Woods - Wood 23 - Wood - 60 x 46 cm  h=12 cm (M) - 1 - Red</t>
  </si>
  <si>
    <t>3760231348681</t>
  </si>
  <si>
    <t>VEXELW26WHI</t>
  </si>
  <si>
    <t>EXPRESSION - Woods - Wood 23 - Wood - 60 x 46 cm  h=12 cm (M) - 1 - White</t>
  </si>
  <si>
    <t>3760231348698</t>
  </si>
  <si>
    <t>VEXELW26YEL</t>
  </si>
  <si>
    <t>EXPRESSION - Woods - Wood 23 - Wood - 60 x 46 cm  h=12 cm (M) - 1 - Yellow</t>
  </si>
  <si>
    <t>3760231348704</t>
  </si>
  <si>
    <t>VEXELW27BLK</t>
  </si>
  <si>
    <t>EXPRESSION - Woods - Wood 24 - Wood - 25 x 25 cm  h=10 cm (S) - 1 - Black</t>
  </si>
  <si>
    <t>3760231348711</t>
  </si>
  <si>
    <t>VEXELW27BLU</t>
  </si>
  <si>
    <t>EXPRESSION - Woods - Wood 24 - Wood - 25 x 25 cm  h=10 cm (S) - 1 - Blue</t>
  </si>
  <si>
    <t>3760231348728</t>
  </si>
  <si>
    <t>VEXELW27GRE</t>
  </si>
  <si>
    <t>EXPRESSION - Woods - Wood 24 - Wood - 25 x 25 cm  h=10 cm (S) - 1 - Green</t>
  </si>
  <si>
    <t>3760231348735</t>
  </si>
  <si>
    <t>VEXELW27GRY</t>
  </si>
  <si>
    <t>EXPRESSION - Woods - Wood 24 - Wood - 25 x 25 cm  h=10 cm (S) - 1 - Grey</t>
  </si>
  <si>
    <t>3760231348742</t>
  </si>
  <si>
    <t>VEXELW27ORA</t>
  </si>
  <si>
    <t>EXPRESSION - Woods - Wood 24 - Wood - 25 x 25 cm  h=10 cm (S) - 1 - Orange</t>
  </si>
  <si>
    <t>3760231348759</t>
  </si>
  <si>
    <t>VEXELW27RED</t>
  </si>
  <si>
    <t>EXPRESSION - Woods - Wood 24 - Wood - 25 x 25 cm  h=10 cm (S) - 1 - Red</t>
  </si>
  <si>
    <t>3760231348766</t>
  </si>
  <si>
    <t>VEXELW27WHI</t>
  </si>
  <si>
    <t>EXPRESSION - Woods - Wood 24 - Wood - 25 x 25 cm  h=10 cm (S) - 1 - White</t>
  </si>
  <si>
    <t>3760231348773</t>
  </si>
  <si>
    <t>VEXELW27YEL</t>
  </si>
  <si>
    <t>EXPRESSION - Woods - Wood 24 - Wood - 25 x 25 cm  h=10 cm (S) - 1 - Yellow</t>
  </si>
  <si>
    <t>3760231348780</t>
  </si>
  <si>
    <t>VEXELW28BLK</t>
  </si>
  <si>
    <t>EXPRESSION - Woods - Wood 25 - Wood - 25 x 30 cm  h=10 cm (S) - 1 - Black</t>
  </si>
  <si>
    <t>3760231348797</t>
  </si>
  <si>
    <t>VEXELW28BLU</t>
  </si>
  <si>
    <t>EXPRESSION - Woods - Wood 25 - Wood - 25 x 30 cm  h=10 cm (S) - 1 - Blue</t>
  </si>
  <si>
    <t>3760231348803</t>
  </si>
  <si>
    <t>VEXELW28GRE</t>
  </si>
  <si>
    <t>EXPRESSION - Woods - Wood 25 - Wood - 25 x 30 cm  h=10 cm (S) - 1 - Green</t>
  </si>
  <si>
    <t>3760231348810</t>
  </si>
  <si>
    <t>VEXELW28GRY</t>
  </si>
  <si>
    <t>EXPRESSION - Woods - Wood 25 - Wood - 25 x 30 cm  h=10 cm (S) - 1 - Grey</t>
  </si>
  <si>
    <t>3760231348827</t>
  </si>
  <si>
    <t>VEXELW28ORA</t>
  </si>
  <si>
    <t>EXPRESSION - Woods - Wood 25 - Wood - 25 x 30 cm  h=10 cm (S) - 1 - Orange</t>
  </si>
  <si>
    <t>3760231348834</t>
  </si>
  <si>
    <t>VEXELW28RED</t>
  </si>
  <si>
    <t>EXPRESSION - Woods - Wood 25 - Wood - 25 x 30 cm  h=10 cm (S) - 1 - Red</t>
  </si>
  <si>
    <t>3760231348841</t>
  </si>
  <si>
    <t>VEXELW28WHI</t>
  </si>
  <si>
    <t>EXPRESSION - Woods - Wood 25 - Wood - 25 x 30 cm  h=10 cm (S) - 1 - White</t>
  </si>
  <si>
    <t>3760231348858</t>
  </si>
  <si>
    <t>VEXELW28YEL</t>
  </si>
  <si>
    <t>EXPRESSION - Woods - Wood 25 - Wood - 25 x 30 cm  h=10 cm (S) - 1 - Yellow</t>
  </si>
  <si>
    <t>3760231348865</t>
  </si>
  <si>
    <t>VEXELW29BLK</t>
  </si>
  <si>
    <t>EXPRESSION - Woods - Wood 26 - Wood - 25 x 35 cm  h=10 cm (S) - 1 - Black</t>
  </si>
  <si>
    <t>3760231348872</t>
  </si>
  <si>
    <t>VEXELW29BLU</t>
  </si>
  <si>
    <t>EXPRESSION - Woods - Wood 26 - Wood - 25 x 35 cm  h=10 cm (S) - 1 - Blue</t>
  </si>
  <si>
    <t>3760231348889</t>
  </si>
  <si>
    <t>VEXELW29GRE</t>
  </si>
  <si>
    <t>EXPRESSION - Woods - Wood 26 - Wood - 25 x 35 cm  h=10 cm (S) - 1 - Green</t>
  </si>
  <si>
    <t>3760231348896</t>
  </si>
  <si>
    <t>VEXELW29GRY</t>
  </si>
  <si>
    <t>EXPRESSION - Woods - Wood 26 - Wood - 25 x 35 cm  h=10 cm (S) - 1 - Grey</t>
  </si>
  <si>
    <t>3760231348902</t>
  </si>
  <si>
    <t>VEXELW29ORA</t>
  </si>
  <si>
    <t>EXPRESSION - Woods - Wood 26 - Wood - 25 x 35 cm  h=10 cm (S) - 1 - Orange</t>
  </si>
  <si>
    <t>3760231348919</t>
  </si>
  <si>
    <t>VEXELW29RED</t>
  </si>
  <si>
    <t>EXPRESSION - Woods - Wood 26 - Wood - 25 x 35 cm  h=10 cm (S) - 1 - Red</t>
  </si>
  <si>
    <t>3760231348926</t>
  </si>
  <si>
    <t>VEXELW29WHI</t>
  </si>
  <si>
    <t>EXPRESSION - Woods - Wood 26 - Wood - 25 x 35 cm  h=10 cm (S) - 1 - White</t>
  </si>
  <si>
    <t>3760231348933</t>
  </si>
  <si>
    <t>VEXELW29YEL</t>
  </si>
  <si>
    <t>EXPRESSION - Woods - Wood 26 - Wood - 25 x 35 cm  h=10 cm (S) - 1 - Yellow</t>
  </si>
  <si>
    <t>3760231348940</t>
  </si>
  <si>
    <t>VEXELW30BLK</t>
  </si>
  <si>
    <t>EXPRESSION - Woods - Wood 27 - Wood - 50 x 25 cm  h=10 cm (M) - 1 - Black</t>
  </si>
  <si>
    <t>3760231348957</t>
  </si>
  <si>
    <t>VEXELW30BLU</t>
  </si>
  <si>
    <t>EXPRESSION - Woods - Wood 27 - Wood - 50 x 25 cm  h=10 cm (M) - 1 - Blue</t>
  </si>
  <si>
    <t>3760231348964</t>
  </si>
  <si>
    <t>VEXELW30GRE</t>
  </si>
  <si>
    <t>EXPRESSION - Woods - Wood 27 - Wood - 50 x 25 cm  h=10 cm (M) - 1 - Green</t>
  </si>
  <si>
    <t>3760231348971</t>
  </si>
  <si>
    <t>VEXELW30GRY</t>
  </si>
  <si>
    <t>EXPRESSION - Woods - Wood 27 - Wood - 50 x 25 cm  h=10 cm (M) - 1 - Grey</t>
  </si>
  <si>
    <t>3760231348988</t>
  </si>
  <si>
    <t>VEXELW30ORA</t>
  </si>
  <si>
    <t>EXPRESSION - Woods - Wood 27 - Wood - 50 x 25 cm  h=10 cm (M) - 1 - Orange</t>
  </si>
  <si>
    <t>3760231348995</t>
  </si>
  <si>
    <t>VEXELW30RED</t>
  </si>
  <si>
    <t>EXPRESSION - Woods - Wood 27 - Wood - 50 x 25 cm  h=10 cm (M) - 1 - Red</t>
  </si>
  <si>
    <t>3760231349008</t>
  </si>
  <si>
    <t>VEXELW30WHI</t>
  </si>
  <si>
    <t>EXPRESSION - Woods - Wood 27 - Wood - 50 x 25 cm  h=10 cm (M) - 1 - White</t>
  </si>
  <si>
    <t>3760231349015</t>
  </si>
  <si>
    <t>VEXELW30YEL</t>
  </si>
  <si>
    <t>EXPRESSION - Woods - Wood 27 - Wood - 50 x 25 cm  h=10 cm (M) - 1 - Yellow</t>
  </si>
  <si>
    <t>3760231349022</t>
  </si>
  <si>
    <t>VEXELW31BLK</t>
  </si>
  <si>
    <t>EXPRESSION - Woods - Wood 28 - Wood - 50 x 46 cm  h=10 cm (M) - 1 - Black</t>
  </si>
  <si>
    <t>3760231349039</t>
  </si>
  <si>
    <t>VEXELW31BLU</t>
  </si>
  <si>
    <t>EXPRESSION - Woods - Wood 28 - Wood - 50 x 46 cm  h=10 cm (M) - 1 - Blue</t>
  </si>
  <si>
    <t>3760231349046</t>
  </si>
  <si>
    <t>VEXELW31GRE</t>
  </si>
  <si>
    <t>EXPRESSION - Woods - Wood 28 - Wood - 50 x 46 cm  h=10 cm (M) - 1 - Green</t>
  </si>
  <si>
    <t>3760231349053</t>
  </si>
  <si>
    <t>VEXELW31GRY</t>
  </si>
  <si>
    <t>EXPRESSION - Woods - Wood 28 - Wood - 50 x 46 cm  h=10 cm (M) - 1 - Grey</t>
  </si>
  <si>
    <t>3760231349060</t>
  </si>
  <si>
    <t>VEXELW31ORA</t>
  </si>
  <si>
    <t>EXPRESSION - Woods - Wood 28 - Wood - 50 x 46 cm  h=10 cm (M) - 1 - Orange</t>
  </si>
  <si>
    <t>3760231349077</t>
  </si>
  <si>
    <t>VEXELW31RED</t>
  </si>
  <si>
    <t>EXPRESSION - Woods - Wood 28 - Wood - 50 x 46 cm  h=10 cm (M) - 1 - Red</t>
  </si>
  <si>
    <t>3760231349084</t>
  </si>
  <si>
    <t>VEXELW31WHI</t>
  </si>
  <si>
    <t>EXPRESSION - Woods - Wood 28 - Wood - 50 x 46 cm  h=10 cm (M) - 1 - White</t>
  </si>
  <si>
    <t>3760231349091</t>
  </si>
  <si>
    <t>VEXELW31YEL</t>
  </si>
  <si>
    <t>EXPRESSION - Woods - Wood 28 - Wood - 50 x 46 cm  h=10 cm (M) - 1 - Yellow</t>
  </si>
  <si>
    <t>3760231349107</t>
  </si>
  <si>
    <t>VEXELW32BLK</t>
  </si>
  <si>
    <t>EXPRESSION - Woods - Wood 29 - Wood - 53 x 42 cm  h=10 cm (M) - 1 - Black</t>
  </si>
  <si>
    <t>3760231349114</t>
  </si>
  <si>
    <t>VEXELW32BLU</t>
  </si>
  <si>
    <t>EXPRESSION - Woods - Wood 29 - Wood - 53 x 42 cm  h=10 cm (M) - 1 - Blue</t>
  </si>
  <si>
    <t>3760231349121</t>
  </si>
  <si>
    <t>VEXELW32GRE</t>
  </si>
  <si>
    <t>EXPRESSION - Woods - Wood 29 - Wood - 53 x 42 cm  h=10 cm (M) - 1 - Green</t>
  </si>
  <si>
    <t>3760231349138</t>
  </si>
  <si>
    <t>VEXELW32GRY</t>
  </si>
  <si>
    <t>EXPRESSION - Woods - Wood 29 - Wood - 53 x 42 cm  h=10 cm (M) - 1 - Grey</t>
  </si>
  <si>
    <t>3760231349145</t>
  </si>
  <si>
    <t>VEXELW32ORA</t>
  </si>
  <si>
    <t>EXPRESSION - Woods - Wood 29 - Wood - 53 x 42 cm  h=10 cm (M) - 1 - Orange</t>
  </si>
  <si>
    <t>3760231349152</t>
  </si>
  <si>
    <t>VEXELW32RED</t>
  </si>
  <si>
    <t>EXPRESSION - Woods - Wood 29 - Wood - 53 x 42 cm  h=10 cm (M) - 1 - Red</t>
  </si>
  <si>
    <t>3760231349169</t>
  </si>
  <si>
    <t>VEXELW32WHI</t>
  </si>
  <si>
    <t>EXPRESSION - Woods - Wood 29 - Wood - 53 x 42 cm  h=10 cm (M) - 1 - White</t>
  </si>
  <si>
    <t>3760231349176</t>
  </si>
  <si>
    <t>VEXELW32YEL</t>
  </si>
  <si>
    <t>EXPRESSION - Woods - Wood 29 - Wood - 53 x 42 cm  h=10 cm (M) - 1 - Yellow</t>
  </si>
  <si>
    <t>3760231349183</t>
  </si>
  <si>
    <t>VEXELW33BLK</t>
  </si>
  <si>
    <t>EXPRESSION - Woods - Wood 30 - Wood - 90 x 36 cm  h=13 cm (L) - 1 - Black</t>
  </si>
  <si>
    <t>3760231349190</t>
  </si>
  <si>
    <t>VEXELW33BLU</t>
  </si>
  <si>
    <t>EXPRESSION - Woods - Wood 30 - Wood - 90 x 36 cm  h=13 cm (L) - 1 - Blue</t>
  </si>
  <si>
    <t>3760231349206</t>
  </si>
  <si>
    <t>VEXELW33GRE</t>
  </si>
  <si>
    <t>EXPRESSION - Woods - Wood 30 - Wood - 90 x 36 cm  h=13 cm (L) - 1 - Green</t>
  </si>
  <si>
    <t>3760231349213</t>
  </si>
  <si>
    <t>VEXELW33GRY</t>
  </si>
  <si>
    <t>EXPRESSION - Woods - Wood 30 - Wood - 90 x 36 cm  h=13 cm (L) - 1 - Grey</t>
  </si>
  <si>
    <t>3760231349220</t>
  </si>
  <si>
    <t>VEXELW33ORA</t>
  </si>
  <si>
    <t>EXPRESSION - Woods - Wood 30 - Wood - 90 x 36 cm  h=13 cm (L) - 1 - Orange</t>
  </si>
  <si>
    <t>3760231349237</t>
  </si>
  <si>
    <t>VEXELW33RED</t>
  </si>
  <si>
    <t>EXPRESSION - Woods - Wood 30 - Wood - 90 x 36 cm  h=13 cm (L) - 1 - Red</t>
  </si>
  <si>
    <t>3760231349244</t>
  </si>
  <si>
    <t>VEXELW33WHI</t>
  </si>
  <si>
    <t>EXPRESSION - Woods - Wood 30 - Wood - 90 x 36 cm  h=13 cm (L) - 1 - White</t>
  </si>
  <si>
    <t>3760231349251</t>
  </si>
  <si>
    <t>VEXELW33YEL</t>
  </si>
  <si>
    <t>EXPRESSION - Woods - Wood 30 - Wood - 90 x 36 cm  h=13 cm (L) - 1 - Yellow</t>
  </si>
  <si>
    <t>3760231349268</t>
  </si>
  <si>
    <t>VEXELWBLBLK</t>
  </si>
  <si>
    <t>EXPRESSION - Beat Boxes - Beat Box L - Wood - 64 x 60 cm h=54 cm (M) - 1 - Black</t>
  </si>
  <si>
    <t>3760231370736</t>
  </si>
  <si>
    <t>VEXELWBLBLU</t>
  </si>
  <si>
    <t>EXPRESSION - Beat Boxes - Beat Box L - Wood - 64 x 60 cm h=54 cm (M) - 1 - Blue</t>
  </si>
  <si>
    <t>3760231370743</t>
  </si>
  <si>
    <t>VEXELWBLGRE</t>
  </si>
  <si>
    <t>EXPRESSION - Beat Boxes - Beat Box L - Wood - 64 x 60 cm h=54 cm (M) - 1 - Green</t>
  </si>
  <si>
    <t>3760231370750</t>
  </si>
  <si>
    <t>VEXELWBLGRY</t>
  </si>
  <si>
    <t>EXPRESSION - Beat Boxes - Beat Box L - Wood - 64 x 60 cm h=54 cm (M) - 1 - Grey</t>
  </si>
  <si>
    <t>3760231370767</t>
  </si>
  <si>
    <t>VEXELWBLORA</t>
  </si>
  <si>
    <t>EXPRESSION - Beat Boxes - Beat Box L - Wood - 64 x 60 cm h=54 cm (M) - 1 - Orange</t>
  </si>
  <si>
    <t>3760231370774</t>
  </si>
  <si>
    <t>VEXELWBLRED</t>
  </si>
  <si>
    <t>EXPRESSION - Beat Boxes - Beat Box L - Wood - 64 x 60 cm h=54 cm (M) - 1 - Red</t>
  </si>
  <si>
    <t>3760231370781</t>
  </si>
  <si>
    <t>VEXELWBLWHI</t>
  </si>
  <si>
    <t>EXPRESSION - Beat Boxes - Beat Box L - Wood - 64 x 60 cm h=54 cm (M) - 1 - White</t>
  </si>
  <si>
    <t>3760231370798</t>
  </si>
  <si>
    <t>VEXELWBLYEL</t>
  </si>
  <si>
    <t>EXPRESSION - Beat Boxes - Beat Box L - Wood - 64 x 60 cm h=54 cm (M) - 1 - Yellow</t>
  </si>
  <si>
    <t>3760231370804</t>
  </si>
  <si>
    <t>VEXELWBMBLK</t>
  </si>
  <si>
    <t>EXPRESSION - Beat Boxes - Beat Box M - Wood - 38 x 36 cm h=32 cm (M) - 1 - Black</t>
  </si>
  <si>
    <t>3760231370651</t>
  </si>
  <si>
    <t>VEXELWBMBLU</t>
  </si>
  <si>
    <t>EXPRESSION - Beat Boxes - Beat Box M - Wood - 38 x 36 cm h=32 cm (M) - 1 - Blue</t>
  </si>
  <si>
    <t>3760231370668</t>
  </si>
  <si>
    <t>VEXELWBMGRE</t>
  </si>
  <si>
    <t>EXPRESSION - Beat Boxes - Beat Box M - Wood - 38 x 36 cm h=32 cm (M) - 1 - Green</t>
  </si>
  <si>
    <t>3760231370675</t>
  </si>
  <si>
    <t>VEXELWBMGRY</t>
  </si>
  <si>
    <t>EXPRESSION - Beat Boxes - Beat Box M - Wood - 38 x 36 cm h=32 cm (M) - 1 - Grey</t>
  </si>
  <si>
    <t>3760231370682</t>
  </si>
  <si>
    <t>VEXELWBMORA</t>
  </si>
  <si>
    <t>EXPRESSION - Beat Boxes - Beat Box M - Wood - 38 x 36 cm h=32 cm (M) - 1 - Orange</t>
  </si>
  <si>
    <t>3760231370699</t>
  </si>
  <si>
    <t>VEXELWBMRED</t>
  </si>
  <si>
    <t>EXPRESSION - Beat Boxes - Beat Box M - Wood - 38 x 36 cm h=32 cm (M) - 1 - Red</t>
  </si>
  <si>
    <t>3760231370705</t>
  </si>
  <si>
    <t>VEXELWBMWHI</t>
  </si>
  <si>
    <t>EXPRESSION - Beat Boxes - Beat Box M - Wood - 38 x 36 cm h=32 cm (M) - 1 - White</t>
  </si>
  <si>
    <t>3760231370712</t>
  </si>
  <si>
    <t>VEXELWBMYEL</t>
  </si>
  <si>
    <t>EXPRESSION - Beat Boxes - Beat Box M - Wood - 38 x 36 cm h=32 cm (M) - 1 - Yellow</t>
  </si>
  <si>
    <t>3760231370729</t>
  </si>
  <si>
    <t>VEXELWBSBLK</t>
  </si>
  <si>
    <t>EXPRESSION - Beat Boxes - Beat Box S - Wood - 23 x 22 cm h=19 cm (S) - 1 - Black</t>
  </si>
  <si>
    <t>3760231370576</t>
  </si>
  <si>
    <t>VEXELWBSBLU</t>
  </si>
  <si>
    <t>EXPRESSION - Beat Boxes - Beat Box S - Wood - 23 x 22 cm h=19 cm (S) - 1 - Blue</t>
  </si>
  <si>
    <t>3760231370583</t>
  </si>
  <si>
    <t>VEXELWBSGRE</t>
  </si>
  <si>
    <t>EXPRESSION - Beat Boxes - Beat Box S - Wood - 23 x 22 cm h=19 cm (S) - 1 - Green</t>
  </si>
  <si>
    <t>3760231370590</t>
  </si>
  <si>
    <t>VEXELWBSGRY</t>
  </si>
  <si>
    <t>EXPRESSION - Beat Boxes - Beat Box S - Wood - 23 x 22 cm h=19 cm (S) - 1 - Grey</t>
  </si>
  <si>
    <t>3760231370606</t>
  </si>
  <si>
    <t>VEXELWBSORA</t>
  </si>
  <si>
    <t>EXPRESSION - Beat Boxes - Beat Box S - Wood - 23 x 22 cm h=19 cm (S) - 1 - Orange</t>
  </si>
  <si>
    <t>3760231370613</t>
  </si>
  <si>
    <t>VEXELWBSRED</t>
  </si>
  <si>
    <t>EXPRESSION - Beat Boxes - Beat Box S - Wood - 23 x 22 cm h=19 cm (S) - 1 - Red</t>
  </si>
  <si>
    <t>3760231370620</t>
  </si>
  <si>
    <t>VEXELWBSWHI</t>
  </si>
  <si>
    <t>EXPRESSION - Beat Boxes - Beat Box S - Wood - 23 x 22 cm h=19 cm (S) - 1 - White</t>
  </si>
  <si>
    <t>3760231370637</t>
  </si>
  <si>
    <t>VEXELWBSYEL</t>
  </si>
  <si>
    <t>EXPRESSION - Beat Boxes - Beat Box S - Wood - 23 x 22 cm h=19 cm (S) - 1 - Yellow</t>
  </si>
  <si>
    <t>3760231370644</t>
  </si>
  <si>
    <t>VEXELWG01BLK</t>
  </si>
  <si>
    <t>EXPRESSION - Giants - Giant 01 - Wood - 160 x 64 cm h=20 cm (XL) - 1 - Black</t>
  </si>
  <si>
    <t>3760231369372</t>
  </si>
  <si>
    <t>VEXELWG01BLU</t>
  </si>
  <si>
    <t>EXPRESSION - Giants - Giant 01 - Wood - 160 x 64 cm h=20 cm (XL) - 1 - Blue</t>
  </si>
  <si>
    <t>3760231369389</t>
  </si>
  <si>
    <t>VEXELWG01GRE</t>
  </si>
  <si>
    <t>EXPRESSION - Giants - Giant 01 - Wood - 160 x 64 cm h=20 cm (XL) - 1 - Green</t>
  </si>
  <si>
    <t>3760231369396</t>
  </si>
  <si>
    <t>VEXELWG01GRY</t>
  </si>
  <si>
    <t>EXPRESSION - Giants - Giant 01 - Wood - 160 x 64 cm h=20 cm (XL) - 1 - Grey</t>
  </si>
  <si>
    <t>3760231369402</t>
  </si>
  <si>
    <t>VEXELWG01ORA</t>
  </si>
  <si>
    <t>EXPRESSION - Giants - Giant 01 - Wood - 160 x 64 cm h=20 cm (XL) - 1 - Orange</t>
  </si>
  <si>
    <t>3760231369419</t>
  </si>
  <si>
    <t>VEXELWG01RED</t>
  </si>
  <si>
    <t>EXPRESSION - Giants - Giant 01 - Wood - 160 x 64 cm h=20 cm (XL) - 1 - Red</t>
  </si>
  <si>
    <t>3760231369426</t>
  </si>
  <si>
    <t>VEXELWG01WHI</t>
  </si>
  <si>
    <t>EXPRESSION - Giants - Giant 01 - Wood - 160 x 64 cm h=20 cm (XL) - 1 - White</t>
  </si>
  <si>
    <t>3760231369433</t>
  </si>
  <si>
    <t>VEXELWG01YEL</t>
  </si>
  <si>
    <t>EXPRESSION - Giants - Giant 01 - Wood - 160 x 64 cm h=20 cm (XL) - 1 - Yellow</t>
  </si>
  <si>
    <t>3760231369440</t>
  </si>
  <si>
    <t>VEXELWG02BLK</t>
  </si>
  <si>
    <t>EXPRESSION - Giants - Giant 02 - Wood - 120 x 80 cm h=25 cm (XL) - 1 - Black</t>
  </si>
  <si>
    <t>3760231369457</t>
  </si>
  <si>
    <t>VEXELWG02BLU</t>
  </si>
  <si>
    <t>EXPRESSION - Giants - Giant 02 - Wood - 120 x 80 cm h=25 cm (XL) - 1 - Blue</t>
  </si>
  <si>
    <t>3760231369464</t>
  </si>
  <si>
    <t>VEXELWG02GRE</t>
  </si>
  <si>
    <t>EXPRESSION - Giants - Giant 02 - Wood - 120 x 80 cm h=25 cm (XL) - 1 - Green</t>
  </si>
  <si>
    <t>3760231369471</t>
  </si>
  <si>
    <t>VEXELWG02GRY</t>
  </si>
  <si>
    <t>EXPRESSION - Giants - Giant 02 - Wood - 120 x 80 cm h=25 cm (XL) - 1 - Grey</t>
  </si>
  <si>
    <t>3760231369488</t>
  </si>
  <si>
    <t>VEXELWG02ORA</t>
  </si>
  <si>
    <t>EXPRESSION - Giants - Giant 02 - Wood - 120 x 80 cm h=25 cm (XL) - 1 - Orange</t>
  </si>
  <si>
    <t>3760231369495</t>
  </si>
  <si>
    <t>VEXELWG02RED</t>
  </si>
  <si>
    <t>EXPRESSION - Giants - Giant 02 - Wood - 120 x 80 cm h=25 cm (XL) - 1 - Red</t>
  </si>
  <si>
    <t>3760231369501</t>
  </si>
  <si>
    <t>VEXELWG02WHI</t>
  </si>
  <si>
    <t>EXPRESSION - Giants - Giant 02 - Wood - 120 x 80 cm h=25 cm (XL) - 1 - White</t>
  </si>
  <si>
    <t>3760231369518</t>
  </si>
  <si>
    <t>VEXELWG02YEL</t>
  </si>
  <si>
    <t>EXPRESSION - Giants - Giant 02 - Wood - 120 x 80 cm h=25 cm (XL) - 1 - Yellow</t>
  </si>
  <si>
    <t>3760231369525</t>
  </si>
  <si>
    <t>VEXELWG03BLK</t>
  </si>
  <si>
    <t>EXPRESSION - Giants - Giant 03 - Wood - 120 x 90 cm h=18 cm (XL) - 1 - Black</t>
  </si>
  <si>
    <t>3760231369532</t>
  </si>
  <si>
    <t>VEXELWG03BLU</t>
  </si>
  <si>
    <t>EXPRESSION - Giants - Giant 03 - Wood - 120 x 90 cm h=18 cm (XL) - 1 - Blue</t>
  </si>
  <si>
    <t>3760231369549</t>
  </si>
  <si>
    <t>VEXELWG03GRE</t>
  </si>
  <si>
    <t>EXPRESSION - Giants - Giant 03 - Wood - 120 x 90 cm h=18 cm (XL) - 1 - Green</t>
  </si>
  <si>
    <t>3760231369556</t>
  </si>
  <si>
    <t>VEXELWG03GRY</t>
  </si>
  <si>
    <t>EXPRESSION - Giants - Giant 03 - Wood - 120 x 90 cm h=18 cm (XL) - 1 - Grey</t>
  </si>
  <si>
    <t>3760231369563</t>
  </si>
  <si>
    <t>VEXELWG03ORA</t>
  </si>
  <si>
    <t>EXPRESSION - Giants - Giant 03 - Wood - 120 x 90 cm h=18 cm (XL) - 1 - Orange</t>
  </si>
  <si>
    <t>3760231369570</t>
  </si>
  <si>
    <t>VEXELWG03RED</t>
  </si>
  <si>
    <t>EXPRESSION - Giants - Giant 03 - Wood - 120 x 90 cm h=18 cm (XL) - 1 - Red</t>
  </si>
  <si>
    <t>3760231369587</t>
  </si>
  <si>
    <t>VEXELWG03WHI</t>
  </si>
  <si>
    <t>EXPRESSION - Giants - Giant 03 - Wood - 120 x 90 cm h=18 cm (XL) - 1 - White</t>
  </si>
  <si>
    <t>3760231369594</t>
  </si>
  <si>
    <t>VEXELWG03YEL</t>
  </si>
  <si>
    <t>EXPRESSION - Giants - Giant 03 - Wood - 120 x 90 cm h=18 cm (XL) - 1 - Yellow</t>
  </si>
  <si>
    <t>3760231369600</t>
  </si>
  <si>
    <t>VEXELWG04BLK</t>
  </si>
  <si>
    <t>EXPRESSION - Giants - Giant 04 - Wood - 120 x 48 cm h=20 cm (XL) - 1 - Black</t>
  </si>
  <si>
    <t>3760231369617</t>
  </si>
  <si>
    <t>VEXELWG04BLU</t>
  </si>
  <si>
    <t>EXPRESSION - Giants - Giant 04 - Wood - 120 x 48 cm h=20 cm (XL) - 1 - Blue</t>
  </si>
  <si>
    <t>3760231369624</t>
  </si>
  <si>
    <t>VEXELWG04GRE</t>
  </si>
  <si>
    <t>EXPRESSION - Giants - Giant 04 - Wood - 120 x 48 cm h=20 cm (XL) - 1 - Green</t>
  </si>
  <si>
    <t>3760231369631</t>
  </si>
  <si>
    <t>VEXELWG04GRY</t>
  </si>
  <si>
    <t>EXPRESSION - Giants - Giant 04 - Wood - 120 x 48 cm h=20 cm (XL) - 1 - Grey</t>
  </si>
  <si>
    <t>3760231369648</t>
  </si>
  <si>
    <t>VEXELWG04ORA</t>
  </si>
  <si>
    <t>EXPRESSION - Giants - Giant 04 - Wood - 120 x 48 cm h=20 cm (XL) - 1 - Orange</t>
  </si>
  <si>
    <t>3760231369655</t>
  </si>
  <si>
    <t>VEXELWG04RED</t>
  </si>
  <si>
    <t>EXPRESSION - Giants - Giant 04 - Wood - 120 x 48 cm h=20 cm (XL) - 1 - Red</t>
  </si>
  <si>
    <t>3760231369662</t>
  </si>
  <si>
    <t>VEXELWG04WHI</t>
  </si>
  <si>
    <t>EXPRESSION - Giants - Giant 04 - Wood - 120 x 48 cm h=20 cm (XL) - 1 - White</t>
  </si>
  <si>
    <t>3760231369679</t>
  </si>
  <si>
    <t>VEXELWG04YEL</t>
  </si>
  <si>
    <t>EXPRESSION - Giants - Giant 04 - Wood - 120 x 48 cm h=20 cm (XL) - 1 - Yellow</t>
  </si>
  <si>
    <t>3760231369686</t>
  </si>
  <si>
    <t>VEXELWG05BLK</t>
  </si>
  <si>
    <t>EXPRESSION - Giants - Giant 05 - Wood - 120 x 72 cm h=20 cm (XL) - 1 - Black</t>
  </si>
  <si>
    <t>3760231369693</t>
  </si>
  <si>
    <t>VEXELWG05BLU</t>
  </si>
  <si>
    <t>EXPRESSION - Giants - Giant 05 - Wood - 120 x 72 cm h=20 cm (XL) - 1 - Blue</t>
  </si>
  <si>
    <t>3760231369709</t>
  </si>
  <si>
    <t>VEXELWG05GRE</t>
  </si>
  <si>
    <t>EXPRESSION - Giants - Giant 05 - Wood - 120 x 72 cm h=20 cm (XL) - 1 - Green</t>
  </si>
  <si>
    <t>3760231369716</t>
  </si>
  <si>
    <t>VEXELWG05GRY</t>
  </si>
  <si>
    <t>EXPRESSION - Giants - Giant 05 - Wood - 120 x 72 cm h=20 cm (XL) - 1 - Grey</t>
  </si>
  <si>
    <t>3760231369723</t>
  </si>
  <si>
    <t>VEXELWG05ORA</t>
  </si>
  <si>
    <t>EXPRESSION - Giants - Giant 05 - Wood - 120 x 72 cm h=20 cm (XL) - 1 - Orange</t>
  </si>
  <si>
    <t>3760231369730</t>
  </si>
  <si>
    <t>VEXELWG05RED</t>
  </si>
  <si>
    <t>EXPRESSION - Giants - Giant 05 - Wood - 120 x 72 cm h=20 cm (XL) - 1 - Red</t>
  </si>
  <si>
    <t>3760231369747</t>
  </si>
  <si>
    <t>VEXELWG05WHI</t>
  </si>
  <si>
    <t>EXPRESSION - Giants - Giant 05 - Wood - 120 x 72 cm h=20 cm (XL) - 1 - White</t>
  </si>
  <si>
    <t>3760231369754</t>
  </si>
  <si>
    <t>VEXELWG05YEL</t>
  </si>
  <si>
    <t>EXPRESSION - Giants - Giant 05 - Wood - 120 x 72 cm h=20 cm (XL) - 1 - Yellow</t>
  </si>
  <si>
    <t>3760231369761</t>
  </si>
  <si>
    <t>VEXELWG06BLK</t>
  </si>
  <si>
    <t>EXPRESSION - Giants - Giant 06 - Wood - 120 x 96 cm h=20 cm (XL) - 1 - Black</t>
  </si>
  <si>
    <t>3760231369778</t>
  </si>
  <si>
    <t>VEXELWG06BLU</t>
  </si>
  <si>
    <t>EXPRESSION - Giants - Giant 06 - Wood - 120 x 96 cm h=20 cm (XL) - 1 - Blue</t>
  </si>
  <si>
    <t>3760231369785</t>
  </si>
  <si>
    <t>VEXELWG06GRE</t>
  </si>
  <si>
    <t>EXPRESSION - Giants - Giant 06 - Wood - 120 x 96 cm h=20 cm (XL) - 1 - Green</t>
  </si>
  <si>
    <t>3760231369792</t>
  </si>
  <si>
    <t>VEXELWG06GRY</t>
  </si>
  <si>
    <t>EXPRESSION - Giants - Giant 06 - Wood - 120 x 96 cm h=20 cm (XL) - 1 - Grey</t>
  </si>
  <si>
    <t>3760231369808</t>
  </si>
  <si>
    <t>VEXELWG06ORA</t>
  </si>
  <si>
    <t>EXPRESSION - Giants - Giant 06 - Wood - 120 x 96 cm h=20 cm (XL) - 1 - Orange</t>
  </si>
  <si>
    <t>3760231369815</t>
  </si>
  <si>
    <t>VEXELWG06RED</t>
  </si>
  <si>
    <t>EXPRESSION - Giants - Giant 06 - Wood - 120 x 96 cm h=20 cm (XL) - 1 - Red</t>
  </si>
  <si>
    <t>3760231369822</t>
  </si>
  <si>
    <t>VEXELWG06WHI</t>
  </si>
  <si>
    <t>EXPRESSION - Giants - Giant 06 - Wood - 120 x 96 cm h=20 cm (XL) - 1 - White</t>
  </si>
  <si>
    <t>3760231369839</t>
  </si>
  <si>
    <t>VEXELWG06YEL</t>
  </si>
  <si>
    <t>EXPRESSION - Giants - Giant 06 - Wood - 120 x 96 cm h=20 cm (XL) - 1 - Yellow</t>
  </si>
  <si>
    <t>3760231369846</t>
  </si>
  <si>
    <t>VEXELWG07BLK</t>
  </si>
  <si>
    <t>EXPRESSION - Giants - Giant 07 - Wood - 180 x 72 cm h=18 cm (XL) - 1 - Black</t>
  </si>
  <si>
    <t>3760231369853</t>
  </si>
  <si>
    <t>VEXELWG07BLU</t>
  </si>
  <si>
    <t>EXPRESSION - Giants - Giant 07 - Wood - 180 x 72 cm h=18 cm (XL) - 1 - Blue</t>
  </si>
  <si>
    <t>3760231369860</t>
  </si>
  <si>
    <t>VEXELWG07GRE</t>
  </si>
  <si>
    <t>EXPRESSION - Giants - Giant 07 - Wood - 180 x 72 cm h=18 cm (XL) - 1 - Green</t>
  </si>
  <si>
    <t>3760231369877</t>
  </si>
  <si>
    <t>VEXELWG07GRY</t>
  </si>
  <si>
    <t>EXPRESSION - Giants - Giant 07 - Wood - 180 x 72 cm h=18 cm (XL) - 1 - Grey</t>
  </si>
  <si>
    <t>3760231369884</t>
  </si>
  <si>
    <t>VEXELWG07ORA</t>
  </si>
  <si>
    <t>EXPRESSION - Giants - Giant 07 - Wood - 180 x 72 cm h=18 cm (XL) - 1 - Orange</t>
  </si>
  <si>
    <t>3760231369891</t>
  </si>
  <si>
    <t>VEXELWG07RED</t>
  </si>
  <si>
    <t>EXPRESSION - Giants - Giant 07 - Wood - 180 x 72 cm h=18 cm (XL) - 1 - Red</t>
  </si>
  <si>
    <t>3760231369907</t>
  </si>
  <si>
    <t>VEXELWG07WHI</t>
  </si>
  <si>
    <t>EXPRESSION - Giants - Giant 07 - Wood - 180 x 72 cm h=18 cm (XL) - 1 - White</t>
  </si>
  <si>
    <t>3760231369914</t>
  </si>
  <si>
    <t>VEXELWG07YEL</t>
  </si>
  <si>
    <t>EXPRESSION - Giants - Giant 07 - Wood - 180 x 72 cm h=18 cm (XL) - 1 - Yellow</t>
  </si>
  <si>
    <t>3760231369921</t>
  </si>
  <si>
    <t>VEXELWG08BLK</t>
  </si>
  <si>
    <t>EXPRESSION - Giants - Giant 08 - Wood - 200 x 80 cm h=25 cm (XL) - 1 - Black</t>
  </si>
  <si>
    <t>3760231369938</t>
  </si>
  <si>
    <t>VEXELWG08BLU</t>
  </si>
  <si>
    <t>EXPRESSION - Giants - Giant 08 - Wood - 200 x 80 cm h=25 cm (XL) - 1 - Blue</t>
  </si>
  <si>
    <t>3760231369945</t>
  </si>
  <si>
    <t>VEXELWG08GRE</t>
  </si>
  <si>
    <t>EXPRESSION - Giants - Giant 08 - Wood - 200 x 80 cm h=25 cm (XL) - 1 - Green</t>
  </si>
  <si>
    <t>3760231369952</t>
  </si>
  <si>
    <t>VEXELWG08GRY</t>
  </si>
  <si>
    <t>EXPRESSION - Giants - Giant 08 - Wood - 200 x 80 cm h=25 cm (XL) - 1 - Grey</t>
  </si>
  <si>
    <t>3760231369969</t>
  </si>
  <si>
    <t>VEXELWG08ORA</t>
  </si>
  <si>
    <t>EXPRESSION - Giants - Giant 08 - Wood - 200 x 80 cm h=25 cm (XL) - 1 - Orange</t>
  </si>
  <si>
    <t>3760231369976</t>
  </si>
  <si>
    <t>VEXELWG08RED</t>
  </si>
  <si>
    <t>EXPRESSION - Giants - Giant 08 - Wood - 200 x 80 cm h=25 cm (XL) - 1 - Red</t>
  </si>
  <si>
    <t>3760231369983</t>
  </si>
  <si>
    <t>VEXELWG08WHI</t>
  </si>
  <si>
    <t>EXPRESSION - Giants - Giant 08 - Wood - 200 x 80 cm h=25 cm (XL) - 1 - White</t>
  </si>
  <si>
    <t>3760231369990</t>
  </si>
  <si>
    <t>VEXELWG08YEL</t>
  </si>
  <si>
    <t>EXPRESSION - Giants - Giant 08 - Wood - 200 x 80 cm h=25 cm (XL) - 1 - Yellow</t>
  </si>
  <si>
    <t>3760231370002</t>
  </si>
  <si>
    <t>VEXELWG09BLK</t>
  </si>
  <si>
    <t>EXPRESSION - Giants - Giant 09 - Wood - 198 x 50 cm h=25 cm (XL) - 1 - Black</t>
  </si>
  <si>
    <t>3760231370019</t>
  </si>
  <si>
    <t>VEXELWG09BLU</t>
  </si>
  <si>
    <t>EXPRESSION - Giants - Giant 09 - Wood - 198 x 50 cm h=25 cm (XL) - 1 - Blue</t>
  </si>
  <si>
    <t>3760231370026</t>
  </si>
  <si>
    <t>VEXELWG09GRE</t>
  </si>
  <si>
    <t>EXPRESSION - Giants - Giant 09 - Wood - 198 x 50 cm h=25 cm (XL) - 1 - Green</t>
  </si>
  <si>
    <t>3760231370033</t>
  </si>
  <si>
    <t>VEXELWG09GRY</t>
  </si>
  <si>
    <t>EXPRESSION - Giants - Giant 09 - Wood - 198 x 50 cm h=25 cm (XL) - 1 - Grey</t>
  </si>
  <si>
    <t>3760231370040</t>
  </si>
  <si>
    <t>VEXELWG09ORA</t>
  </si>
  <si>
    <t>EXPRESSION - Giants - Giant 09 - Wood - 198 x 50 cm h=25 cm (XL) - 1 - Orange</t>
  </si>
  <si>
    <t>3760231370057</t>
  </si>
  <si>
    <t>VEXELWG09RED</t>
  </si>
  <si>
    <t>EXPRESSION - Giants - Giant 09 - Wood - 198 x 50 cm h=25 cm (XL) - 1 - Red</t>
  </si>
  <si>
    <t>3760231370064</t>
  </si>
  <si>
    <t>VEXELWG09WHI</t>
  </si>
  <si>
    <t>EXPRESSION - Giants - Giant 09 - Wood - 198 x 50 cm h=25 cm (XL) - 1 - White</t>
  </si>
  <si>
    <t>3760231370071</t>
  </si>
  <si>
    <t>VEXELWG09YEL</t>
  </si>
  <si>
    <t>EXPRESSION - Giants - Giant 09 - Wood - 198 x 50 cm h=25 cm (XL) - 1 - Yellow</t>
  </si>
  <si>
    <t>3760231370088</t>
  </si>
  <si>
    <t>VEXELWG10BLK</t>
  </si>
  <si>
    <t>EXPRESSION - Giants - Giant 10 - Wood - 160 x 103 cm h=25 cm (XL) - 1 - Black</t>
  </si>
  <si>
    <t>3760231370095</t>
  </si>
  <si>
    <t>VEXELWG10BLU</t>
  </si>
  <si>
    <t>EXPRESSION - Giants - Giant 10 - Wood - 160 x 103 cm h=25 cm (XL) - 1 - Blue</t>
  </si>
  <si>
    <t>3760231370101</t>
  </si>
  <si>
    <t>VEXELWG10GRE</t>
  </si>
  <si>
    <t>EXPRESSION - Giants - Giant 10 - Wood - 160 x 103 cm h=25 cm (XL) - 1 - Green</t>
  </si>
  <si>
    <t>3760231370118</t>
  </si>
  <si>
    <t>VEXELWG10GRY</t>
  </si>
  <si>
    <t>EXPRESSION - Giants - Giant 10 - Wood - 160 x 103 cm h=25 cm (XL) - 1 - Grey</t>
  </si>
  <si>
    <t>3760231370125</t>
  </si>
  <si>
    <t>VEXELWG10ORA</t>
  </si>
  <si>
    <t>EXPRESSION - Giants - Giant 10 - Wood - 160 x 103 cm h=25 cm (XL) - 1 - Orange</t>
  </si>
  <si>
    <t>3760231370132</t>
  </si>
  <si>
    <t>VEXELWG10RED</t>
  </si>
  <si>
    <t>EXPRESSION - Giants - Giant 10 - Wood - 160 x 103 cm h=25 cm (XL) - 1 - Red</t>
  </si>
  <si>
    <t>3760231370149</t>
  </si>
  <si>
    <t>VEXELWG10WHI</t>
  </si>
  <si>
    <t>EXPRESSION - Giants - Giant 10 - Wood - 160 x 103 cm h=25 cm (XL) - 1 - White</t>
  </si>
  <si>
    <t>3760231370156</t>
  </si>
  <si>
    <t>VEXELWG10YEL</t>
  </si>
  <si>
    <t>EXPRESSION - Giants - Giant 10 - Wood - 160 x 103 cm h=25 cm (XL) - 1 - Yellow</t>
  </si>
  <si>
    <t>3760231370163</t>
  </si>
  <si>
    <t>VEXELWG11BLK</t>
  </si>
  <si>
    <t>EXPRESSION - Giants - Giant 11 - Wood - 180 x 108 cm h=24 cm (XL) - 1 - Black</t>
  </si>
  <si>
    <t>3760231370170</t>
  </si>
  <si>
    <t>VEXELWG11BLU</t>
  </si>
  <si>
    <t>EXPRESSION - Giants - Giant 11 - Wood - 180 x 108 cm h=24 cm (XL) - 1 - Blue</t>
  </si>
  <si>
    <t>3760231370187</t>
  </si>
  <si>
    <t>VEXELWG11GRE</t>
  </si>
  <si>
    <t>EXPRESSION - Giants - Giant 11 - Wood - 180 x 108 cm h=24 cm (XL) - 1 - Green</t>
  </si>
  <si>
    <t>3760231370194</t>
  </si>
  <si>
    <t>VEXELWG11GRY</t>
  </si>
  <si>
    <t>EXPRESSION - Giants - Giant 11 - Wood - 180 x 108 cm h=24 cm (XL) - 1 - Grey</t>
  </si>
  <si>
    <t>3760231370200</t>
  </si>
  <si>
    <t>VEXELWG11ORA</t>
  </si>
  <si>
    <t>EXPRESSION - Giants - Giant 11 - Wood - 180 x 108 cm h=24 cm (XL) - 1 - Orange</t>
  </si>
  <si>
    <t>3760231370217</t>
  </si>
  <si>
    <t>VEXELWG11RED</t>
  </si>
  <si>
    <t>EXPRESSION - Giants - Giant 11 - Wood - 180 x 108 cm h=24 cm (XL) - 1 - Red</t>
  </si>
  <si>
    <t>3760231370224</t>
  </si>
  <si>
    <t>VEXELWG11WHI</t>
  </si>
  <si>
    <t>EXPRESSION - Giants - Giant 11 - Wood - 180 x 108 cm h=24 cm (XL) - 1 - White</t>
  </si>
  <si>
    <t>3760231370231</t>
  </si>
  <si>
    <t>VEXELWG11YEL</t>
  </si>
  <si>
    <t>EXPRESSION - Giants - Giant 11 - Wood - 180 x 108 cm h=24 cm (XL) - 1 - Yellow</t>
  </si>
  <si>
    <t>3760231370248</t>
  </si>
  <si>
    <t>VEXELWG12BLK</t>
  </si>
  <si>
    <t>EXPRESSION - Giants - Giant 12 - Wood - 180 x 60 cm h=25 cm (XL) - 1 - Black</t>
  </si>
  <si>
    <t>3760231370255</t>
  </si>
  <si>
    <t>VEXELWG12BLU</t>
  </si>
  <si>
    <t>EXPRESSION - Giants - Giant 12 - Wood - 180 x 60 cm h=25 cm (XL) - 1 - Blue</t>
  </si>
  <si>
    <t>3760231370262</t>
  </si>
  <si>
    <t>VEXELWG12GRE</t>
  </si>
  <si>
    <t>EXPRESSION - Giants - Giant 12 - Wood - 180 x 60 cm h=25 cm (XL) - 1 - Green</t>
  </si>
  <si>
    <t>3760231370279</t>
  </si>
  <si>
    <t>VEXELWG12GRY</t>
  </si>
  <si>
    <t>EXPRESSION - Giants - Giant 12 - Wood - 180 x 60 cm h=25 cm (XL) - 1 - Grey</t>
  </si>
  <si>
    <t>3760231370286</t>
  </si>
  <si>
    <t>VEXELWG12ORA</t>
  </si>
  <si>
    <t>EXPRESSION - Giants - Giant 12 - Wood - 180 x 60 cm h=25 cm (XL) - 1 - Orange</t>
  </si>
  <si>
    <t>3760231370293</t>
  </si>
  <si>
    <t>VEXELWG12RED</t>
  </si>
  <si>
    <t>EXPRESSION - Giants - Giant 12 - Wood - 180 x 60 cm h=25 cm (XL) - 1 - Red</t>
  </si>
  <si>
    <t>3760231370309</t>
  </si>
  <si>
    <t>VEXELWG12WHI</t>
  </si>
  <si>
    <t>EXPRESSION - Giants - Giant 12 - Wood - 180 x 60 cm h=25 cm (XL) - 1 - White</t>
  </si>
  <si>
    <t>3760231370316</t>
  </si>
  <si>
    <t>VEXELWG12YEL</t>
  </si>
  <si>
    <t>EXPRESSION - Giants - Giant 12 - Wood - 180 x 60 cm h=25 cm (XL) - 1 - Yellow</t>
  </si>
  <si>
    <t>3760231370323</t>
  </si>
  <si>
    <t>VEXELWG13BLK</t>
  </si>
  <si>
    <t>EXPRESSION - Giants - Giant 13 - Wood - 120 x 99 cm h=9 cm (XL) - 1 - Black</t>
  </si>
  <si>
    <t>3760231370330</t>
  </si>
  <si>
    <t>VEXELWG13BLU</t>
  </si>
  <si>
    <t>EXPRESSION - Giants - Giant 13 - Wood - 120 x 99 cm h=9 cm (XL) - 1 - Blue</t>
  </si>
  <si>
    <t>3760231370347</t>
  </si>
  <si>
    <t>VEXELWG13GRE</t>
  </si>
  <si>
    <t>EXPRESSION - Giants - Giant 13 - Wood - 120 x 99 cm h=9 cm (XL) - 1 - Green</t>
  </si>
  <si>
    <t>3760231370354</t>
  </si>
  <si>
    <t>VEXELWG13GRY</t>
  </si>
  <si>
    <t>EXPRESSION - Giants - Giant 13 - Wood - 120 x 99 cm h=9 cm (XL) - 1 - Grey</t>
  </si>
  <si>
    <t>3760231370361</t>
  </si>
  <si>
    <t>VEXELWG13ORA</t>
  </si>
  <si>
    <t>EXPRESSION - Giants - Giant 13 - Wood - 120 x 99 cm h=9 cm (XL) - 1 - Orange</t>
  </si>
  <si>
    <t>3760231370378</t>
  </si>
  <si>
    <t>VEXELWG13RED</t>
  </si>
  <si>
    <t>EXPRESSION - Giants - Giant 13 - Wood - 120 x 99 cm h=9 cm (XL) - 1 - Red</t>
  </si>
  <si>
    <t>3760231370385</t>
  </si>
  <si>
    <t>VEXELWG13WHI</t>
  </si>
  <si>
    <t>EXPRESSION - Giants - Giant 13 - Wood - 120 x 99 cm h=9 cm (XL) - 1 - White</t>
  </si>
  <si>
    <t>3760231370392</t>
  </si>
  <si>
    <t>VEXELWG13YEL</t>
  </si>
  <si>
    <t>EXPRESSION - Giants - Giant 13 - Wood - 120 x 99 cm h=9 cm (XL) - 1 - Yellow</t>
  </si>
  <si>
    <t>3760231370408</t>
  </si>
  <si>
    <t>VEXELWG14BLK</t>
  </si>
  <si>
    <t>EXPRESSION - Giants - Giant 14 - Wood - 120 x 114 cm h=10 cm (XL) - 1 - Black</t>
  </si>
  <si>
    <t>3760231370415</t>
  </si>
  <si>
    <t>VEXELWG14BLU</t>
  </si>
  <si>
    <t>EXPRESSION - Giants - Giant 14 - Wood - 120 x 114 cm h=10 cm (XL) - 1 - Blue</t>
  </si>
  <si>
    <t>3760231370422</t>
  </si>
  <si>
    <t>VEXELWG14GRE</t>
  </si>
  <si>
    <t>EXPRESSION - Giants - Giant 14 - Wood - 120 x 114 cm h=10 cm (XL) - 1 - Green</t>
  </si>
  <si>
    <t>3760231370439</t>
  </si>
  <si>
    <t>VEXELWG14GRY</t>
  </si>
  <si>
    <t>EXPRESSION - Giants - Giant 14 - Wood - 120 x 114 cm h=10 cm (XL) - 1 - Grey</t>
  </si>
  <si>
    <t>3760231370446</t>
  </si>
  <si>
    <t>VEXELWG14ORA</t>
  </si>
  <si>
    <t>EXPRESSION - Giants - Giant 14 - Wood - 120 x 114 cm h=10 cm (XL) - 1 - Orange</t>
  </si>
  <si>
    <t>3760231370453</t>
  </si>
  <si>
    <t>VEXELWG14RED</t>
  </si>
  <si>
    <t>EXPRESSION - Giants - Giant 14 - Wood - 120 x 114 cm h=10 cm (XL) - 1 - Red</t>
  </si>
  <si>
    <t>3760231370460</t>
  </si>
  <si>
    <t>VEXELWG14WHI</t>
  </si>
  <si>
    <t>EXPRESSION - Giants - Giant 14 - Wood - 120 x 114 cm h=10 cm (XL) - 1 - White</t>
  </si>
  <si>
    <t>3760231370477</t>
  </si>
  <si>
    <t>VEXELWG14YEL</t>
  </si>
  <si>
    <t>EXPRESSION - Giants - Giant 14 - Wood - 120 x 114 cm h=10 cm (XL) - 1 - Yellow</t>
  </si>
  <si>
    <t>3760231370484</t>
  </si>
  <si>
    <t>VEXFUTRA1WDBLK</t>
  </si>
  <si>
    <t>EXPRESSION - 2025 Range - Funky Triangles A1 - Wood - 60 x 23 cm h=11 cm (M) - 1 - Black</t>
  </si>
  <si>
    <t>3760231424859</t>
  </si>
  <si>
    <t>VEXFUTRA1WDBLU</t>
  </si>
  <si>
    <t>EXPRESSION - 2025 Range - Funky Triangles A1 - Wood - 60 x 23 cm h=11 cm (M) - 1 - Blue</t>
  </si>
  <si>
    <t>3760231424866</t>
  </si>
  <si>
    <t>VEXFUTRA1WDGRE</t>
  </si>
  <si>
    <t>EXPRESSION - 2025 Range - Funky Triangles A1 - Wood - 60 x 23 cm h=11 cm (M) - 1 - Green</t>
  </si>
  <si>
    <t>3760231424873</t>
  </si>
  <si>
    <t>VEXFUTRA1WDGRY</t>
  </si>
  <si>
    <t>EXPRESSION - 2025 Range - Funky Triangles A1 - Wood - 60 x 23 cm h=11 cm (M) - 1 - Grey</t>
  </si>
  <si>
    <t>3760231424934</t>
  </si>
  <si>
    <t>VEXFUTRA1WDMIN</t>
  </si>
  <si>
    <t>EXPRESSION - 2025 Range - Funky Triangles A1 - Wood - 60 x 23 cm h=11 cm (M) - 1 - Mint</t>
  </si>
  <si>
    <t>3760231424880</t>
  </si>
  <si>
    <t>VEXFUTRA1WDRED</t>
  </si>
  <si>
    <t>EXPRESSION - 2025 Range - Funky Triangles A1 - Wood - 60 x 23 cm h=11 cm (M) - 1 - Red</t>
  </si>
  <si>
    <t>3760231424897</t>
  </si>
  <si>
    <t>VEXFUTRA1WDVIO</t>
  </si>
  <si>
    <t>EXPRESSION - 2025 Range - Funky Triangles A1 - Wood - 60 x 23 cm h=11 cm (M) - 1 - Violet</t>
  </si>
  <si>
    <t>3760231424903</t>
  </si>
  <si>
    <t>VEXFUTRA1WDWHI</t>
  </si>
  <si>
    <t>EXPRESSION - 2025 Range - Funky Triangles A1 - Wood - 60 x 23 cm h=11 cm (M) - 1 - White</t>
  </si>
  <si>
    <t>3760231424910</t>
  </si>
  <si>
    <t>VEXFUTRA1WDYEL</t>
  </si>
  <si>
    <t>EXPRESSION - 2025 Range - Funky Triangles A1 - Wood - 60 x 23 cm h=11 cm (M) - 1 - Yellow</t>
  </si>
  <si>
    <t>3760231424927</t>
  </si>
  <si>
    <t>VEXFUTRA2WDBLK</t>
  </si>
  <si>
    <t>EXPRESSION - 2025 Range - Funky Triangles A2 - Wood - 80 x 30 cm h=14 cm (L) - 1 - Black</t>
  </si>
  <si>
    <t>3760231424941</t>
  </si>
  <si>
    <t>VEXFUTRA2WDBLU</t>
  </si>
  <si>
    <t>EXPRESSION - 2025 Range - Funky Triangles A2 - Wood - 80 x 30 cm h=14 cm (L) - 1 - Blue</t>
  </si>
  <si>
    <t>3760231424958</t>
  </si>
  <si>
    <t>VEXFUTRA2WDGRE</t>
  </si>
  <si>
    <t>EXPRESSION - 2025 Range - Funky Triangles A2 - Wood - 80 x 30 cm h=14 cm (L) - 1 - Green</t>
  </si>
  <si>
    <t>3760231424965</t>
  </si>
  <si>
    <t>VEXFUTRA2WDGRY</t>
  </si>
  <si>
    <t>EXPRESSION - 2025 Range - Funky Triangles A2 - Wood - 80 x 30 cm h=14 cm (L) - 1 - Grey</t>
  </si>
  <si>
    <t>3760231425023</t>
  </si>
  <si>
    <t>VEXFUTRA2WDMIN</t>
  </si>
  <si>
    <t>EXPRESSION - 2025 Range - Funky Triangles A2 - Wood - 80 x 30 cm h=14 cm (L) - 1 - Mint</t>
  </si>
  <si>
    <t>3760231424972</t>
  </si>
  <si>
    <t>VEXFUTRA2WDRED</t>
  </si>
  <si>
    <t>EXPRESSION - 2025 Range - Funky Triangles A2 - Wood - 80 x 30 cm h=14 cm (L) - 1 - Red</t>
  </si>
  <si>
    <t>3760231424989</t>
  </si>
  <si>
    <t>VEXFUTRA2WDVIO</t>
  </si>
  <si>
    <t>EXPRESSION - 2025 Range - Funky Triangles A2 - Wood - 80 x 30 cm h=14 cm (L) - 1 - Violet</t>
  </si>
  <si>
    <t>3760231424996</t>
  </si>
  <si>
    <t>VEXFUTRA2WDWHI</t>
  </si>
  <si>
    <t>EXPRESSION - 2025 Range - Funky Triangles A2 - Wood - 80 x 30 cm h=14 cm (L) - 1 - White</t>
  </si>
  <si>
    <t>3760231425009</t>
  </si>
  <si>
    <t>VEXFUTRA2WDYEL</t>
  </si>
  <si>
    <t>EXPRESSION - 2025 Range - Funky Triangles A2 - Wood - 80 x 30 cm h=14 cm (L) - 1 - Yellow</t>
  </si>
  <si>
    <t>3760231425016</t>
  </si>
  <si>
    <t>VEXFUTRA3WDBLK</t>
  </si>
  <si>
    <t>EXPRESSION - 2025 Range - Funky Triangles A3 - Wood - 120 x 44 cm h=19 cm (XL) - 1 - Black</t>
  </si>
  <si>
    <t>3760231425030</t>
  </si>
  <si>
    <t>VEXFUTRA3WDBLU</t>
  </si>
  <si>
    <t>EXPRESSION - 2025 Range - Funky Triangles A3 - Wood - 120 x 44 cm h=19 cm (XL) - 1 - Blue</t>
  </si>
  <si>
    <t>3760231425047</t>
  </si>
  <si>
    <t>VEXFUTRA3WDGRE</t>
  </si>
  <si>
    <t>EXPRESSION - 2025 Range - Funky Triangles A3 - Wood - 120 x 44 cm h=19 cm (XL) - 1 - Green</t>
  </si>
  <si>
    <t>3760231425054</t>
  </si>
  <si>
    <t>VEXFUTRA3WDGRY</t>
  </si>
  <si>
    <t>EXPRESSION - 2025 Range - Funky Triangles A3 - Wood - 120 x 44 cm h=19 cm (XL) - 1 - Grey</t>
  </si>
  <si>
    <t>3760231425115</t>
  </si>
  <si>
    <t>VEXFUTRA3WDMIN</t>
  </si>
  <si>
    <t>EXPRESSION - 2025 Range - Funky Triangles A3 - Wood - 120 x 44 cm h=19 cm (XL) - 1 - Mint</t>
  </si>
  <si>
    <t>3760231425061</t>
  </si>
  <si>
    <t>VEXFUTRA3WDRED</t>
  </si>
  <si>
    <t>EXPRESSION - 2025 Range - Funky Triangles A3 - Wood - 120 x 44 cm h=19 cm (XL) - 1 - Red</t>
  </si>
  <si>
    <t>3760231425078</t>
  </si>
  <si>
    <t>VEXFUTRA3WDVIO</t>
  </si>
  <si>
    <t>EXPRESSION - 2025 Range - Funky Triangles A3 - Wood - 120 x 44 cm h=19 cm (XL) - 1 - Violet</t>
  </si>
  <si>
    <t>3760231425085</t>
  </si>
  <si>
    <t>VEXFUTRA3WDWHI</t>
  </si>
  <si>
    <t>EXPRESSION - 2025 Range - Funky Triangles A3 - Wood - 120 x 44 cm h=19 cm (XL) - 1 - White</t>
  </si>
  <si>
    <t>3760231425092</t>
  </si>
  <si>
    <t>VEXFUTRA3WDYEL</t>
  </si>
  <si>
    <t>EXPRESSION - 2025 Range - Funky Triangles A3 - Wood - 120 x 44 cm h=19 cm (XL) - 1 - Yellow</t>
  </si>
  <si>
    <t>3760231425108</t>
  </si>
  <si>
    <t>VEXFUTRB1WDBLK</t>
  </si>
  <si>
    <t>EXPRESSION - 2025 Range - Funky Triangles B1 - Wood - 60 x 23 cm h=11 cm (M) - 1 - Black</t>
  </si>
  <si>
    <t>3760231425122</t>
  </si>
  <si>
    <t>VEXFUTRB1WDBLU</t>
  </si>
  <si>
    <t>EXPRESSION - 2025 Range - Funky Triangles B1 - Wood - 60 x 23 cm h=11 cm (M) - 1 - Blue</t>
  </si>
  <si>
    <t>3760231425139</t>
  </si>
  <si>
    <t>VEXFUTRB1WDGRE</t>
  </si>
  <si>
    <t>EXPRESSION - 2025 Range - Funky Triangles B1 - Wood - 60 x 23 cm h=11 cm (M) - 1 - Green</t>
  </si>
  <si>
    <t>3760231425146</t>
  </si>
  <si>
    <t>VEXFUTRB1WDGRY</t>
  </si>
  <si>
    <t>EXPRESSION - 2025 Range - Funky Triangles B1 - Wood - 60 x 23 cm h=11 cm (M) - 1 - Grey</t>
  </si>
  <si>
    <t>3760231425207</t>
  </si>
  <si>
    <t>VEXFUTRB1WDMIN</t>
  </si>
  <si>
    <t>EXPRESSION - 2025 Range - Funky Triangles B1 - Wood - 60 x 23 cm h=11 cm (M) - 1 - Mint</t>
  </si>
  <si>
    <t>3760231425153</t>
  </si>
  <si>
    <t>VEXFUTRB1WDRED</t>
  </si>
  <si>
    <t>EXPRESSION - 2025 Range - Funky Triangles B1 - Wood - 60 x 23 cm h=11 cm (M) - 1 - Red</t>
  </si>
  <si>
    <t>3760231425160</t>
  </si>
  <si>
    <t>VEXFUTRB1WDVIO</t>
  </si>
  <si>
    <t>EXPRESSION - 2025 Range - Funky Triangles B1 - Wood - 60 x 23 cm h=11 cm (M) - 1 - Violet</t>
  </si>
  <si>
    <t>3760231425177</t>
  </si>
  <si>
    <t>VEXFUTRB1WDWHI</t>
  </si>
  <si>
    <t>EXPRESSION - 2025 Range - Funky Triangles B1 - Wood - 60 x 23 cm h=11 cm (M) - 1 - White</t>
  </si>
  <si>
    <t>3760231425184</t>
  </si>
  <si>
    <t>VEXFUTRB1WDYEL</t>
  </si>
  <si>
    <t>EXPRESSION - 2025 Range - Funky Triangles B1 - Wood - 60 x 23 cm h=11 cm (M) - 1 - Yellow</t>
  </si>
  <si>
    <t>3760231425191</t>
  </si>
  <si>
    <t>VEXFUTRB2WDBLK</t>
  </si>
  <si>
    <t>EXPRESSION - 2025 Range - Funky Triangles B2 - Wood - 80 x 30 cm h=14 cm (L) - 1 - Black</t>
  </si>
  <si>
    <t>3760231425214</t>
  </si>
  <si>
    <t>VEXFUTRB2WDBLU</t>
  </si>
  <si>
    <t>EXPRESSION - 2025 Range - Funky Triangles B2 - Wood - 80 x 30 cm h=14 cm (L) - 1 - Blue</t>
  </si>
  <si>
    <t>3760231425221</t>
  </si>
  <si>
    <t>VEXFUTRB2WDGRE</t>
  </si>
  <si>
    <t>EXPRESSION - 2025 Range - Funky Triangles B2 - Wood - 80 x 30 cm h=14 cm (L) - 1 - Green</t>
  </si>
  <si>
    <t>3760231425238</t>
  </si>
  <si>
    <t>VEXFUTRB2WDGRY</t>
  </si>
  <si>
    <t>EXPRESSION - 2025 Range - Funky Triangles B2 - Wood - 80 x 30 cm h=14 cm (L) - 1 - Grey</t>
  </si>
  <si>
    <t>3760231425290</t>
  </si>
  <si>
    <t>VEXFUTRB2WDMIN</t>
  </si>
  <si>
    <t>EXPRESSION - 2025 Range - Funky Triangles B2 - Wood - 80 x 30 cm h=14 cm (L) - 1 - Mint</t>
  </si>
  <si>
    <t>3760231425245</t>
  </si>
  <si>
    <t>VEXFUTRB2WDRED</t>
  </si>
  <si>
    <t>EXPRESSION - 2025 Range - Funky Triangles B2 - Wood - 80 x 30 cm h=14 cm (L) - 1 - Red</t>
  </si>
  <si>
    <t>3760231425252</t>
  </si>
  <si>
    <t>VEXFUTRB2WDVIO</t>
  </si>
  <si>
    <t>EXPRESSION - 2025 Range - Funky Triangles B2 - Wood - 80 x 30 cm h=14 cm (L) - 1 - Violet</t>
  </si>
  <si>
    <t>3760231425269</t>
  </si>
  <si>
    <t>VEXFUTRB2WDWHI</t>
  </si>
  <si>
    <t>EXPRESSION - 2025 Range - Funky Triangles B2 - Wood - 80 x 30 cm h=14 cm (L) - 1 - White</t>
  </si>
  <si>
    <t>3760231425276</t>
  </si>
  <si>
    <t>VEXFUTRB2WDYEL</t>
  </si>
  <si>
    <t>EXPRESSION - 2025 Range - Funky Triangles B2 - Wood - 80 x 30 cm h=14 cm (L) - 1 - Yellow</t>
  </si>
  <si>
    <t>3760231425283</t>
  </si>
  <si>
    <t>VEXFUTRB3WDBLK</t>
  </si>
  <si>
    <t>EXPRESSION - 2025 Range - Funky Triangles B3 - Wood - 120 x 44 cm h=19 cm (XL) - 1 - Black</t>
  </si>
  <si>
    <t>3760231425306</t>
  </si>
  <si>
    <t>VEXFUTRB3WDBLU</t>
  </si>
  <si>
    <t>EXPRESSION - 2025 Range - Funky Triangles B3 - Wood - 120 x 44 cm h=19 cm (XL) - 1 - Blue</t>
  </si>
  <si>
    <t>3760231425313</t>
  </si>
  <si>
    <t>VEXFUTRB3WDGRE</t>
  </si>
  <si>
    <t>EXPRESSION - 2025 Range - Funky Triangles B3 - Wood - 120 x 44 cm h=19 cm (XL) - 1 - Green</t>
  </si>
  <si>
    <t>3760231425320</t>
  </si>
  <si>
    <t>VEXFUTRB3WDGRY</t>
  </si>
  <si>
    <t>EXPRESSION - 2025 Range - Funky Triangles B3 - Wood - 120 x 44 cm h=19 cm (XL) - 1 - Grey</t>
  </si>
  <si>
    <t>3760231425382</t>
  </si>
  <si>
    <t>VEXFUTRB3WDMIN</t>
  </si>
  <si>
    <t>EXPRESSION - 2025 Range - Funky Triangles B3 - Wood - 120 x 44 cm h=19 cm (XL) - 1 - Mint</t>
  </si>
  <si>
    <t>3760231425337</t>
  </si>
  <si>
    <t>VEXFUTRB3WDRED</t>
  </si>
  <si>
    <t>EXPRESSION - 2025 Range - Funky Triangles B3 - Wood - 120 x 44 cm h=19 cm (XL) - 1 - Red</t>
  </si>
  <si>
    <t>3760231425344</t>
  </si>
  <si>
    <t>VEXFUTRB3WDVIO</t>
  </si>
  <si>
    <t>EXPRESSION - 2025 Range - Funky Triangles B3 - Wood - 120 x 44 cm h=19 cm (XL) - 1 - Violet</t>
  </si>
  <si>
    <t>3760231425351</t>
  </si>
  <si>
    <t>VEXFUTRB3WDWHI</t>
  </si>
  <si>
    <t>EXPRESSION - 2025 Range - Funky Triangles B3 - Wood - 120 x 44 cm h=19 cm (XL) - 1 - White</t>
  </si>
  <si>
    <t>3760231425368</t>
  </si>
  <si>
    <t>VEXFUTRB3WDYEL</t>
  </si>
  <si>
    <t>EXPRESSION - 2025 Range - Funky Triangles B3 - Wood - 120 x 44 cm h=19 cm (XL) - 1 - Yellow</t>
  </si>
  <si>
    <t>3760231425375</t>
  </si>
  <si>
    <t>VEXFUTRC1WDBLK</t>
  </si>
  <si>
    <t>EXPRESSION - 2025 Range - Funky Triangles C1 - Wood - 60 x 23 cm h=11 cm (M) - 1 - Black</t>
  </si>
  <si>
    <t>3760231425399</t>
  </si>
  <si>
    <t>VEXFUTRC1WDBLU</t>
  </si>
  <si>
    <t>EXPRESSION - 2025 Range - Funky Triangles C1 - Wood - 60 x 23 cm h=11 cm (M) - 1 - Blue</t>
  </si>
  <si>
    <t>3760231425405</t>
  </si>
  <si>
    <t>VEXFUTRC1WDGRE</t>
  </si>
  <si>
    <t>EXPRESSION - 2025 Range - Funky Triangles C1 - Wood - 60 x 23 cm h=11 cm (M) - 1 - Green</t>
  </si>
  <si>
    <t>3760231425412</t>
  </si>
  <si>
    <t>VEXFUTRC1WDGRY</t>
  </si>
  <si>
    <t>EXPRESSION - 2025 Range - Funky Triangles C1 - Wood - 60 x 23 cm h=11 cm (M) - 1 - Grey</t>
  </si>
  <si>
    <t>3760231425474</t>
  </si>
  <si>
    <t>VEXFUTRC1WDMIN</t>
  </si>
  <si>
    <t>EXPRESSION - 2025 Range - Funky Triangles C1 - Wood - 60 x 23 cm h=11 cm (M) - 1 - Mint</t>
  </si>
  <si>
    <t>3760231425429</t>
  </si>
  <si>
    <t>VEXFUTRC1WDRED</t>
  </si>
  <si>
    <t>EXPRESSION - 2025 Range - Funky Triangles C1 - Wood - 60 x 23 cm h=11 cm (M) - 1 - Red</t>
  </si>
  <si>
    <t>3760231425436</t>
  </si>
  <si>
    <t>VEXFUTRC1WDVIO</t>
  </si>
  <si>
    <t>EXPRESSION - 2025 Range - Funky Triangles C1 - Wood - 60 x 23 cm h=11 cm (M) - 1 - Violet</t>
  </si>
  <si>
    <t>3760231425443</t>
  </si>
  <si>
    <t>VEXFUTRC1WDWHI</t>
  </si>
  <si>
    <t>EXPRESSION - 2025 Range - Funky Triangles C1 - Wood - 60 x 23 cm h=11 cm (M) - 1 - White</t>
  </si>
  <si>
    <t>3760231425450</t>
  </si>
  <si>
    <t>VEXFUTRC1WDYEL</t>
  </si>
  <si>
    <t>EXPRESSION - 2025 Range - Funky Triangles C1 - Wood - 60 x 23 cm h=11 cm (M) - 1 - Yellow</t>
  </si>
  <si>
    <t>3760231425467</t>
  </si>
  <si>
    <t>VEXFUTRC2WDBLK</t>
  </si>
  <si>
    <t>EXPRESSION - 2025 Range - Funky Triangles C2 - Wood - 80 x 30 cm h=14 cm (L) - 1 - Black</t>
  </si>
  <si>
    <t>3760231425481</t>
  </si>
  <si>
    <t>VEXFUTRC2WDBLU</t>
  </si>
  <si>
    <t>EXPRESSION - 2025 Range - Funky Triangles C2 - Wood - 80 x 30 cm h=14 cm (L) - 1 - Blue</t>
  </si>
  <si>
    <t>3760231425498</t>
  </si>
  <si>
    <t>VEXFUTRC2WDGRE</t>
  </si>
  <si>
    <t>EXPRESSION - 2025 Range - Funky Triangles C2 - Wood - 80 x 30 cm h=14 cm (L) - 1 - Green</t>
  </si>
  <si>
    <t>3760231425504</t>
  </si>
  <si>
    <t>VEXFUTRC2WDGRY</t>
  </si>
  <si>
    <t>EXPRESSION - 2025 Range - Funky Triangles C2 - Wood - 80 x 30 cm h=14 cm (L) - 1 - Grey</t>
  </si>
  <si>
    <t>3760231425566</t>
  </si>
  <si>
    <t>VEXFUTRC2WDMIN</t>
  </si>
  <si>
    <t>EXPRESSION - 2025 Range - Funky Triangles C2 - Wood - 80 x 30 cm h=14 cm (L) - 1 - Mint</t>
  </si>
  <si>
    <t>3760231425511</t>
  </si>
  <si>
    <t>VEXFUTRC2WDRED</t>
  </si>
  <si>
    <t>EXPRESSION - 2025 Range - Funky Triangles C2 - Wood - 80 x 30 cm h=14 cm (L) - 1 - Red</t>
  </si>
  <si>
    <t>3760231425528</t>
  </si>
  <si>
    <t>VEXFUTRC2WDVIO</t>
  </si>
  <si>
    <t>EXPRESSION - 2025 Range - Funky Triangles C2 - Wood - 80 x 30 cm h=14 cm (L) - 1 - Violet</t>
  </si>
  <si>
    <t>3760231425535</t>
  </si>
  <si>
    <t>VEXFUTRC2WDWHI</t>
  </si>
  <si>
    <t>EXPRESSION - 2025 Range - Funky Triangles C2 - Wood - 80 x 30 cm h=14 cm (L) - 1 - White</t>
  </si>
  <si>
    <t>3760231425542</t>
  </si>
  <si>
    <t>VEXFUTRC2WDYEL</t>
  </si>
  <si>
    <t>EXPRESSION - 2025 Range - Funky Triangles C2 - Wood - 80 x 30 cm h=14 cm (L) - 1 - Yellow</t>
  </si>
  <si>
    <t>3760231425559</t>
  </si>
  <si>
    <t>VEXFUTRC3WDBLK</t>
  </si>
  <si>
    <t>EXPRESSION - 2025 Range - Funky Triangles C3 - Wood - 120 x 44 cm h=19 cm (XL) - 1 - Black</t>
  </si>
  <si>
    <t>3760231425573</t>
  </si>
  <si>
    <t>VEXFUTRC3WDBLU</t>
  </si>
  <si>
    <t>EXPRESSION - 2025 Range - Funky Triangles C3 - Wood - 120 x 44 cm h=19 cm (XL) - 1 - Blue</t>
  </si>
  <si>
    <t>3760231425580</t>
  </si>
  <si>
    <t>VEXFUTRC3WDGRE</t>
  </si>
  <si>
    <t>EXPRESSION - 2025 Range - Funky Triangles C3 - Wood - 120 x 44 cm h=19 cm (XL) - 1 - Green</t>
  </si>
  <si>
    <t>3760231425597</t>
  </si>
  <si>
    <t>VEXFUTRC3WDGRY</t>
  </si>
  <si>
    <t>EXPRESSION - 2025 Range - Funky Triangles C3 - Wood - 120 x 44 cm h=19 cm (XL) - 1 - Grey</t>
  </si>
  <si>
    <t>3760231425658</t>
  </si>
  <si>
    <t>VEXFUTRC3WDMIN</t>
  </si>
  <si>
    <t>EXPRESSION - 2025 Range - Funky Triangles C3 - Wood - 120 x 44 cm h=19 cm (XL) - 1 - Mint</t>
  </si>
  <si>
    <t>3760231425603</t>
  </si>
  <si>
    <t>VEXFUTRC3WDRED</t>
  </si>
  <si>
    <t>EXPRESSION - 2025 Range - Funky Triangles C3 - Wood - 120 x 44 cm h=19 cm (XL) - 1 - Red</t>
  </si>
  <si>
    <t>3760231425610</t>
  </si>
  <si>
    <t>VEXFUTRC3WDVIO</t>
  </si>
  <si>
    <t>EXPRESSION - 2025 Range - Funky Triangles C3 - Wood - 120 x 44 cm h=19 cm (XL) - 1 - Violet</t>
  </si>
  <si>
    <t>3760231425627</t>
  </si>
  <si>
    <t>VEXFUTRC3WDWHI</t>
  </si>
  <si>
    <t>EXPRESSION - 2025 Range - Funky Triangles C3 - Wood - 120 x 44 cm h=19 cm (XL) - 1 - White</t>
  </si>
  <si>
    <t>3760231425634</t>
  </si>
  <si>
    <t>VEXFUTRC3WDYEL</t>
  </si>
  <si>
    <t>EXPRESSION - 2025 Range - Funky Triangles C3 - Wood - 120 x 44 cm h=19 cm (XL) - 1 - Yellow</t>
  </si>
  <si>
    <t>3760231425641</t>
  </si>
  <si>
    <t>VEXLODUP1WDBLK</t>
  </si>
  <si>
    <t>EXPRESSION - 2025 Range - Long Dual Pinches 1 - Wood DT - 119 x 31 cm h=15 cm (L) - 1 - Black</t>
  </si>
  <si>
    <t>3760231428369</t>
  </si>
  <si>
    <t>VEXLODUP1WDBLU</t>
  </si>
  <si>
    <t>EXPRESSION - 2025 Range - Long Dual Pinches 1 - Wood DT - 119 x 31 cm h=15 cm (L) - 1 - Blue</t>
  </si>
  <si>
    <t>3760231428376</t>
  </si>
  <si>
    <t>VEXLODUP1WDGRE</t>
  </si>
  <si>
    <t>EXPRESSION - 2025 Range - Long Dual Pinches 1 - Wood DT - 119 x 31 cm h=15 cm (L) - 1 - Green</t>
  </si>
  <si>
    <t>3760231428383</t>
  </si>
  <si>
    <t>VEXLODUP1WDGRY</t>
  </si>
  <si>
    <t>EXPRESSION - 2025 Range - Long Dual Pinches 1 - Wood DT - 119 x 31 cm h=15 cm (L) - 1 - Grey</t>
  </si>
  <si>
    <t>3760231428444</t>
  </si>
  <si>
    <t>VEXLODUP1WDMIN</t>
  </si>
  <si>
    <t>EXPRESSION - 2025 Range - Long Dual Pinches 1 - Wood DT - 119 x 31 cm h=15 cm (L) - 1 - Mint</t>
  </si>
  <si>
    <t>3760231428390</t>
  </si>
  <si>
    <t>VEXLODUP1WDRED</t>
  </si>
  <si>
    <t>EXPRESSION - 2025 Range - Long Dual Pinches 1 - Wood DT - 119 x 31 cm h=15 cm (L) - 1 - Red</t>
  </si>
  <si>
    <t>3760231428406</t>
  </si>
  <si>
    <t>VEXLODUP1WDVIO</t>
  </si>
  <si>
    <t>EXPRESSION - 2025 Range - Long Dual Pinches 1 - Wood DT - 119 x 31 cm h=15 cm (L) - 1 - Violet</t>
  </si>
  <si>
    <t>3760231428413</t>
  </si>
  <si>
    <t>VEXLODUP1WDWHI</t>
  </si>
  <si>
    <t>EXPRESSION - 2025 Range - Long Dual Pinches 1 - Wood DT - 119 x 31 cm h=15 cm (L) - 1 - White</t>
  </si>
  <si>
    <t>3760231428420</t>
  </si>
  <si>
    <t>VEXLODUP1WDYEL</t>
  </si>
  <si>
    <t>EXPRESSION - 2025 Range - Long Dual Pinches 1 - Wood DT - 119 x 31 cm h=15 cm (L) - 1 - Yellow</t>
  </si>
  <si>
    <t>3760231428437</t>
  </si>
  <si>
    <t>VEXLODUP2WDBLK</t>
  </si>
  <si>
    <t>EXPRESSION - 2025 Range - Long Dual Pinches 2 - Wood DT - 100 x 21 cm h=18 cm (L) - 1 - Black</t>
  </si>
  <si>
    <t>3760231428451</t>
  </si>
  <si>
    <t>VEXLODUP2WDBLU</t>
  </si>
  <si>
    <t>EXPRESSION - 2025 Range - Long Dual Pinches 2 - Wood DT - 100 x 21 cm h=18 cm (L) - 1 - Blue</t>
  </si>
  <si>
    <t>3760231428468</t>
  </si>
  <si>
    <t>VEXLODUP2WDGRE</t>
  </si>
  <si>
    <t>EXPRESSION - 2025 Range - Long Dual Pinches 2 - Wood DT - 100 x 21 cm h=18 cm (L) - 1 - Green</t>
  </si>
  <si>
    <t>3760231428475</t>
  </si>
  <si>
    <t>VEXLODUP2WDGRY</t>
  </si>
  <si>
    <t>EXPRESSION - 2025 Range - Long Dual Pinches 2 - Wood DT - 100 x 21 cm h=18 cm (L) - 1 - Grey</t>
  </si>
  <si>
    <t>3760231428536</t>
  </si>
  <si>
    <t>VEXLODUP2WDMIN</t>
  </si>
  <si>
    <t>EXPRESSION - 2025 Range - Long Dual Pinches 2 - Wood DT - 100 x 21 cm h=18 cm (L) - 1 - Mint</t>
  </si>
  <si>
    <t>3760231428482</t>
  </si>
  <si>
    <t>VEXLODUP2WDRED</t>
  </si>
  <si>
    <t>EXPRESSION - 2025 Range - Long Dual Pinches 2 - Wood DT - 100 x 21 cm h=18 cm (L) - 1 - Red</t>
  </si>
  <si>
    <t>3760231428499</t>
  </si>
  <si>
    <t>VEXLODUP2WDVIO</t>
  </si>
  <si>
    <t>EXPRESSION - 2025 Range - Long Dual Pinches 2 - Wood DT - 100 x 21 cm h=18 cm (L) - 1 - Violet</t>
  </si>
  <si>
    <t>3760231428505</t>
  </si>
  <si>
    <t>VEXLODUP2WDWHI</t>
  </si>
  <si>
    <t>EXPRESSION - 2025 Range - Long Dual Pinches 2 - Wood DT - 100 x 21 cm h=18 cm (L) - 1 - White</t>
  </si>
  <si>
    <t>3760231428512</t>
  </si>
  <si>
    <t>VEXLODUP2WDYEL</t>
  </si>
  <si>
    <t>EXPRESSION - 2025 Range - Long Dual Pinches 2 - Wood DT - 100 x 21 cm h=18 cm (L) - 1 - Yellow</t>
  </si>
  <si>
    <t>3760231428529</t>
  </si>
  <si>
    <t>VEXLODUP3WDBLK</t>
  </si>
  <si>
    <t>EXPRESSION - 2025 Range - Long Dual Pinches 3 - Wood DT - 120 x 18 cm h=16 cm (XL) - 1 - Black</t>
  </si>
  <si>
    <t>3760231428543</t>
  </si>
  <si>
    <t>VEXLODUP3WDBLU</t>
  </si>
  <si>
    <t>EXPRESSION - 2025 Range - Long Dual Pinches 3 - Wood DT - 120 x 18 cm h=16 cm (XL) - 1 - Blue</t>
  </si>
  <si>
    <t>3760231428550</t>
  </si>
  <si>
    <t>VEXLODUP3WDGRE</t>
  </si>
  <si>
    <t>EXPRESSION - 2025 Range - Long Dual Pinches 3 - Wood DT - 120 x 18 cm h=16 cm (XL) - 1 - Green</t>
  </si>
  <si>
    <t>3760231428567</t>
  </si>
  <si>
    <t>VEXLODUP3WDGRY</t>
  </si>
  <si>
    <t>EXPRESSION - 2025 Range - Long Dual Pinches 3 - Wood DT - 120 x 18 cm h=16 cm (XL) - 1 - Grey</t>
  </si>
  <si>
    <t>3760231428628</t>
  </si>
  <si>
    <t>VEXLODUP3WDMIN</t>
  </si>
  <si>
    <t>EXPRESSION - 2025 Range - Long Dual Pinches 3 - Wood DT - 120 x 18 cm h=16 cm (XL) - 1 - Mint</t>
  </si>
  <si>
    <t>3760231428574</t>
  </si>
  <si>
    <t>VEXLODUP3WDRED</t>
  </si>
  <si>
    <t>EXPRESSION - 2025 Range - Long Dual Pinches 3 - Wood DT - 120 x 18 cm h=16 cm (XL) - 1 - Red</t>
  </si>
  <si>
    <t>3760231428581</t>
  </si>
  <si>
    <t>VEXLODUP3WDVIO</t>
  </si>
  <si>
    <t>EXPRESSION - 2025 Range - Long Dual Pinches 3 - Wood DT - 120 x 18 cm h=16 cm (XL) - 1 - Violet</t>
  </si>
  <si>
    <t>3760231428598</t>
  </si>
  <si>
    <t>VEXLODUP3WDWHI</t>
  </si>
  <si>
    <t>EXPRESSION - 2025 Range - Long Dual Pinches 3 - Wood DT - 120 x 18 cm h=16 cm (XL) - 1 - White</t>
  </si>
  <si>
    <t>3760231428604</t>
  </si>
  <si>
    <t>VEXLODUP3WDYEL</t>
  </si>
  <si>
    <t>EXPRESSION - 2025 Range - Long Dual Pinches 3 - Wood DT - 120 x 18 cm h=16 cm (XL) - 1 - Yellow</t>
  </si>
  <si>
    <t>3760231428611</t>
  </si>
  <si>
    <t>VEXLOPIA1WDBLK</t>
  </si>
  <si>
    <t>EXPRESSION - 2025 Range - Long Pinches A1 - Wood - 80 x 16 cm h=8 cm (L) - 1 - Black</t>
  </si>
  <si>
    <t>3760231428635</t>
  </si>
  <si>
    <t>VEXLOPIA1WDBLU</t>
  </si>
  <si>
    <t>EXPRESSION - 2025 Range - Long Pinches A1 - Wood - 80 x 16 cm h=8 cm (L) - 1 - Blue</t>
  </si>
  <si>
    <t>3760231428642</t>
  </si>
  <si>
    <t>VEXLOPIA1WDGRE</t>
  </si>
  <si>
    <t>EXPRESSION - 2025 Range - Long Pinches A1 - Wood - 80 x 16 cm h=8 cm (L) - 1 - Green</t>
  </si>
  <si>
    <t>3760231428659</t>
  </si>
  <si>
    <t>VEXLOPIA1WDGRY</t>
  </si>
  <si>
    <t>EXPRESSION - 2025 Range - Long Pinches A1 - Wood - 80 x 16 cm h=8 cm (L) - 1 - Grey</t>
  </si>
  <si>
    <t>3760231428710</t>
  </si>
  <si>
    <t>VEXLOPIA1WDMIN</t>
  </si>
  <si>
    <t>EXPRESSION - 2025 Range - Long Pinches A1 - Wood - 80 x 16 cm h=8 cm (L) - 1 - Mint</t>
  </si>
  <si>
    <t>3760231428666</t>
  </si>
  <si>
    <t>VEXLOPIA1WDRED</t>
  </si>
  <si>
    <t>EXPRESSION - 2025 Range - Long Pinches A1 - Wood - 80 x 16 cm h=8 cm (L) - 1 - Red</t>
  </si>
  <si>
    <t>3760231428673</t>
  </si>
  <si>
    <t>VEXLOPIA1WDVIO</t>
  </si>
  <si>
    <t>EXPRESSION - 2025 Range - Long Pinches A1 - Wood - 80 x 16 cm h=8 cm (L) - 1 - Violet</t>
  </si>
  <si>
    <t>3760231428680</t>
  </si>
  <si>
    <t>VEXLOPIA1WDWHI</t>
  </si>
  <si>
    <t>EXPRESSION - 2025 Range - Long Pinches A1 - Wood - 80 x 16 cm h=8 cm (L) - 1 - White</t>
  </si>
  <si>
    <t>3760231428697</t>
  </si>
  <si>
    <t>VEXLOPIA1WDYEL</t>
  </si>
  <si>
    <t>EXPRESSION - 2025 Range - Long Pinches A1 - Wood - 80 x 16 cm h=8 cm (L) - 1 - Yellow</t>
  </si>
  <si>
    <t>3760231428703</t>
  </si>
  <si>
    <t>VEXLOPIA2WDBLK</t>
  </si>
  <si>
    <t>EXPRESSION - 2025 Range - Long Pinches A2 - Wood - 120 x 24 cm h=18 cm (XL) - 1 - Black</t>
  </si>
  <si>
    <t>3760231428727</t>
  </si>
  <si>
    <t>VEXLOPIA2WDBLU</t>
  </si>
  <si>
    <t>EXPRESSION - 2025 Range - Long Pinches A2 - Wood - 120 x 24 cm h=18 cm (XL) - 1 - Blue</t>
  </si>
  <si>
    <t>3760231428734</t>
  </si>
  <si>
    <t>VEXLOPIA2WDGRE</t>
  </si>
  <si>
    <t>EXPRESSION - 2025 Range - Long Pinches A2 - Wood - 120 x 24 cm h=18 cm (XL) - 1 - Green</t>
  </si>
  <si>
    <t>3760231428741</t>
  </si>
  <si>
    <t>VEXLOPIA2WDGRY</t>
  </si>
  <si>
    <t>EXPRESSION - 2025 Range - Long Pinches A2 - Wood - 120 x 24 cm h=18 cm (XL) - 1 - Grey</t>
  </si>
  <si>
    <t>3760231428802</t>
  </si>
  <si>
    <t>VEXLOPIA2WDMIN</t>
  </si>
  <si>
    <t>EXPRESSION - 2025 Range - Long Pinches A2 - Wood - 120 x 24 cm h=18 cm (XL) - 1 - Mint</t>
  </si>
  <si>
    <t>3760231428758</t>
  </si>
  <si>
    <t>VEXLOPIA2WDRED</t>
  </si>
  <si>
    <t>EXPRESSION - 2025 Range - Long Pinches A2 - Wood - 120 x 24 cm h=18 cm (XL) - 1 - Red</t>
  </si>
  <si>
    <t>3760231428765</t>
  </si>
  <si>
    <t>VEXLOPIA2WDVIO</t>
  </si>
  <si>
    <t>EXPRESSION - 2025 Range - Long Pinches A2 - Wood - 120 x 24 cm h=18 cm (XL) - 1 - Violet</t>
  </si>
  <si>
    <t>3760231428772</t>
  </si>
  <si>
    <t>VEXLOPIA2WDWHI</t>
  </si>
  <si>
    <t>EXPRESSION - 2025 Range - Long Pinches A2 - Wood - 120 x 24 cm h=18 cm (XL) - 1 - White</t>
  </si>
  <si>
    <t>3760231428789</t>
  </si>
  <si>
    <t>VEXLOPIA2WDYEL</t>
  </si>
  <si>
    <t>EXPRESSION - 2025 Range - Long Pinches A2 - Wood - 120 x 24 cm h=18 cm (XL) - 1 - Yellow</t>
  </si>
  <si>
    <t>3760231428796</t>
  </si>
  <si>
    <t>VEXLOPIB1WDBLK</t>
  </si>
  <si>
    <t>EXPRESSION - 2025 Range - Long Pinches B1 - Wood - 80 x 28 cm h=8 cm (L) - 1 - Black</t>
  </si>
  <si>
    <t>3760231428819</t>
  </si>
  <si>
    <t>VEXLOPIB1WDBLU</t>
  </si>
  <si>
    <t>EXPRESSION - 2025 Range - Long Pinches B1 - Wood - 80 x 28 cm h=8 cm (L) - 1 - Blue</t>
  </si>
  <si>
    <t>3760231428826</t>
  </si>
  <si>
    <t>VEXLOPIB1WDGRE</t>
  </si>
  <si>
    <t>EXPRESSION - 2025 Range - Long Pinches B1 - Wood - 80 x 28 cm h=8 cm (L) - 1 - Green</t>
  </si>
  <si>
    <t>3760231428833</t>
  </si>
  <si>
    <t>VEXLOPIB1WDGRY</t>
  </si>
  <si>
    <t>EXPRESSION - 2025 Range - Long Pinches B1 - Wood - 80 x 28 cm h=8 cm (L) - 1 - Grey</t>
  </si>
  <si>
    <t>3760231428895</t>
  </si>
  <si>
    <t>VEXLOPIB1WDMIN</t>
  </si>
  <si>
    <t>EXPRESSION - 2025 Range - Long Pinches B1 - Wood - 80 x 28 cm h=8 cm (L) - 1 - Mint</t>
  </si>
  <si>
    <t>3760231428840</t>
  </si>
  <si>
    <t>VEXLOPIB1WDRED</t>
  </si>
  <si>
    <t>EXPRESSION - 2025 Range - Long Pinches B1 - Wood - 80 x 28 cm h=8 cm (L) - 1 - Red</t>
  </si>
  <si>
    <t>3760231428857</t>
  </si>
  <si>
    <t>VEXLOPIB1WDVIO</t>
  </si>
  <si>
    <t>EXPRESSION - 2025 Range - Long Pinches B1 - Wood - 80 x 28 cm h=8 cm (L) - 1 - Violet</t>
  </si>
  <si>
    <t>3760231428864</t>
  </si>
  <si>
    <t>VEXLOPIB1WDWHI</t>
  </si>
  <si>
    <t>EXPRESSION - 2025 Range - Long Pinches B1 - Wood - 80 x 28 cm h=8 cm (L) - 1 - White</t>
  </si>
  <si>
    <t>3760231428871</t>
  </si>
  <si>
    <t>VEXLOPIB1WDYEL</t>
  </si>
  <si>
    <t>EXPRESSION - 2025 Range - Long Pinches B1 - Wood - 80 x 28 cm h=8 cm (L) - 1 - Yellow</t>
  </si>
  <si>
    <t>3760231428888</t>
  </si>
  <si>
    <t>VEXLOPIB2WDBLK</t>
  </si>
  <si>
    <t>EXPRESSION - 2025 Range - Long Pinches B2 - Wood - 120 x 42 cm h=18 cm (XL) - 1 - Black</t>
  </si>
  <si>
    <t>3760231428901</t>
  </si>
  <si>
    <t>VEXLOPIB2WDBLU</t>
  </si>
  <si>
    <t>EXPRESSION - 2025 Range - Long Pinches B2 - Wood - 120 x 42 cm h=18 cm (XL) - 1 - Blue</t>
  </si>
  <si>
    <t>3760231428918</t>
  </si>
  <si>
    <t>VEXLOPIB2WDGRE</t>
  </si>
  <si>
    <t>EXPRESSION - 2025 Range - Long Pinches B2 - Wood - 120 x 42 cm h=18 cm (XL) - 1 - Green</t>
  </si>
  <si>
    <t>3760231428925</t>
  </si>
  <si>
    <t>VEXLOPIB2WDGRY</t>
  </si>
  <si>
    <t>EXPRESSION - 2025 Range - Long Pinches B2 - Wood - 120 x 42 cm h=18 cm (XL) - 1 - Grey</t>
  </si>
  <si>
    <t>3760231428987</t>
  </si>
  <si>
    <t>VEXLOPIB2WDMIN</t>
  </si>
  <si>
    <t>EXPRESSION - 2025 Range - Long Pinches B2 - Wood - 120 x 42 cm h=18 cm (XL) - 1 - Mint</t>
  </si>
  <si>
    <t>3760231428932</t>
  </si>
  <si>
    <t>VEXLOPIB2WDRED</t>
  </si>
  <si>
    <t>EXPRESSION - 2025 Range - Long Pinches B2 - Wood - 120 x 42 cm h=18 cm (XL) - 1 - Red</t>
  </si>
  <si>
    <t>3760231428949</t>
  </si>
  <si>
    <t>VEXLOPIB2WDVIO</t>
  </si>
  <si>
    <t>EXPRESSION - 2025 Range - Long Pinches B2 - Wood - 120 x 42 cm h=18 cm (XL) - 1 - Violet</t>
  </si>
  <si>
    <t>3760231428956</t>
  </si>
  <si>
    <t>VEXLOPIB2WDWHI</t>
  </si>
  <si>
    <t>EXPRESSION - 2025 Range - Long Pinches B2 - Wood - 120 x 42 cm h=18 cm (XL) - 1 - White</t>
  </si>
  <si>
    <t>3760231428963</t>
  </si>
  <si>
    <t>VEXLOPIB2WDYEL</t>
  </si>
  <si>
    <t>EXPRESSION - 2025 Range - Long Pinches B2 - Wood - 120 x 42 cm h=18 cm (XL) - 1 - Yellow</t>
  </si>
  <si>
    <t>3760231428970</t>
  </si>
  <si>
    <t>VEXLOPIC1WDBLK</t>
  </si>
  <si>
    <t>EXPRESSION - 2025 Range - Long Pinches C1 - Wood - 100 x 35 cm h=20 cm (L) - 1 - Black</t>
  </si>
  <si>
    <t>3760231428994</t>
  </si>
  <si>
    <t>VEXLOPIC1WDBLU</t>
  </si>
  <si>
    <t>EXPRESSION - 2025 Range - Long Pinches C1 - Wood - 100 x 35 cm h=20 cm (L) - 1 - Blue</t>
  </si>
  <si>
    <t>3760231429007</t>
  </si>
  <si>
    <t>VEXLOPIC1WDGRE</t>
  </si>
  <si>
    <t>EXPRESSION - 2025 Range - Long Pinches C1 - Wood - 100 x 35 cm h=20 cm (L) - 1 - Green</t>
  </si>
  <si>
    <t>3760231429014</t>
  </si>
  <si>
    <t>VEXLOPIC1WDGRY</t>
  </si>
  <si>
    <t>EXPRESSION - 2025 Range - Long Pinches C1 - Wood - 100 x 35 cm h=20 cm (L) - 1 - Grey</t>
  </si>
  <si>
    <t>3760231429076</t>
  </si>
  <si>
    <t>VEXLOPIC1WDMIN</t>
  </si>
  <si>
    <t>EXPRESSION - 2025 Range - Long Pinches C1 - Wood - 100 x 35 cm h=20 cm (L) - 1 - Mint</t>
  </si>
  <si>
    <t>3760231429021</t>
  </si>
  <si>
    <t>VEXLOPIC1WDRED</t>
  </si>
  <si>
    <t>EXPRESSION - 2025 Range - Long Pinches C1 - Wood - 100 x 35 cm h=20 cm (L) - 1 - Red</t>
  </si>
  <si>
    <t>3760231429038</t>
  </si>
  <si>
    <t>VEXLOPIC1WDVIO</t>
  </si>
  <si>
    <t>EXPRESSION - 2025 Range - Long Pinches C1 - Wood - 100 x 35 cm h=20 cm (L) - 1 - Violet</t>
  </si>
  <si>
    <t>3760231429045</t>
  </si>
  <si>
    <t>VEXLOPIC1WDWHI</t>
  </si>
  <si>
    <t>EXPRESSION - 2025 Range - Long Pinches C1 - Wood - 100 x 35 cm h=20 cm (L) - 1 - White</t>
  </si>
  <si>
    <t>3760231429052</t>
  </si>
  <si>
    <t>VEXLOPIC1WDYEL</t>
  </si>
  <si>
    <t>EXPRESSION - 2025 Range - Long Pinches C1 - Wood - 100 x 35 cm h=20 cm (L) - 1 - Yellow</t>
  </si>
  <si>
    <t>3760231429069</t>
  </si>
  <si>
    <t>VEXLOPIC2WDBLK</t>
  </si>
  <si>
    <t>EXPRESSION - 2025 Range - Long Pinches C2 - Wood - 100 x 35 cm h=20 cm (L) - 1 - Black</t>
  </si>
  <si>
    <t>3760231429083</t>
  </si>
  <si>
    <t>VEXLOPIC2WDBLU</t>
  </si>
  <si>
    <t>EXPRESSION - 2025 Range - Long Pinches C2 - Wood - 100 x 35 cm h=20 cm (L) - 1 - Blue</t>
  </si>
  <si>
    <t>3760231429090</t>
  </si>
  <si>
    <t>VEXLOPIC2WDGRE</t>
  </si>
  <si>
    <t>EXPRESSION - 2025 Range - Long Pinches C2 - Wood - 100 x 35 cm h=20 cm (L) - 1 - Green</t>
  </si>
  <si>
    <t>3760231429106</t>
  </si>
  <si>
    <t>VEXLOPIC2WDGRY</t>
  </si>
  <si>
    <t>EXPRESSION - 2025 Range - Long Pinches C2 - Wood - 100 x 35 cm h=20 cm (L) - 1 - Grey</t>
  </si>
  <si>
    <t>3760231429168</t>
  </si>
  <si>
    <t>VEXLOPIC2WDMIN</t>
  </si>
  <si>
    <t>EXPRESSION - 2025 Range - Long Pinches C2 - Wood - 100 x 35 cm h=20 cm (L) - 1 - Mint</t>
  </si>
  <si>
    <t>3760231429113</t>
  </si>
  <si>
    <t>VEXLOPIC2WDRED</t>
  </si>
  <si>
    <t>EXPRESSION - 2025 Range - Long Pinches C2 - Wood - 100 x 35 cm h=20 cm (L) - 1 - Red</t>
  </si>
  <si>
    <t>3760231429120</t>
  </si>
  <si>
    <t>VEXLOPIC2WDVIO</t>
  </si>
  <si>
    <t>EXPRESSION - 2025 Range - Long Pinches C2 - Wood - 100 x 35 cm h=20 cm (L) - 1 - Violet</t>
  </si>
  <si>
    <t>3760231429137</t>
  </si>
  <si>
    <t>VEXLOPIC2WDWHI</t>
  </si>
  <si>
    <t>EXPRESSION - 2025 Range - Long Pinches C2 - Wood - 100 x 35 cm h=20 cm (L) - 1 - White</t>
  </si>
  <si>
    <t>3760231429144</t>
  </si>
  <si>
    <t>VEXLOPIC2WDYEL</t>
  </si>
  <si>
    <t>EXPRESSION - 2025 Range - Long Pinches C2 - Wood - 100 x 35 cm h=20 cm (L) - 1 - Yellow</t>
  </si>
  <si>
    <t>3760231429151</t>
  </si>
  <si>
    <t>VEXMISH1WDBLK</t>
  </si>
  <si>
    <t>EXPRESSION - 2025 Range - Mini Sharp 1 - Wood DT - 50 x 26 cm h=9 cm (M) - 1 - Black</t>
  </si>
  <si>
    <t>3760231426389</t>
  </si>
  <si>
    <t>VEXMISH1WDBLU</t>
  </si>
  <si>
    <t>EXPRESSION - 2025 Range - Mini Sharp 1 - Wood DT - 50 x 26 cm h=9 cm (M) - 1 - Blue</t>
  </si>
  <si>
    <t>3760231426396</t>
  </si>
  <si>
    <t>VEXMISH1WDGRE</t>
  </si>
  <si>
    <t>EXPRESSION - 2025 Range - Mini Sharp 1 - Wood DT - 50 x 26 cm h=9 cm (M) - 1 - Green</t>
  </si>
  <si>
    <t>3760231426402</t>
  </si>
  <si>
    <t>VEXMISH1WDGRY</t>
  </si>
  <si>
    <t>EXPRESSION - 2025 Range - Mini Sharp 1 - Wood DT - 50 x 26 cm h=9 cm (M) - 1 - Grey</t>
  </si>
  <si>
    <t>3760231426464</t>
  </si>
  <si>
    <t>VEXMISH1WDMIN</t>
  </si>
  <si>
    <t>EXPRESSION - 2025 Range - Mini Sharp 1 - Wood DT - 50 x 26 cm h=9 cm (M) - 1 - Mint</t>
  </si>
  <si>
    <t>3760231426419</t>
  </si>
  <si>
    <t>VEXMISH1WDRED</t>
  </si>
  <si>
    <t>EXPRESSION - 2025 Range - Mini Sharp 1 - Wood DT - 50 x 26 cm h=9 cm (M) - 1 - Red</t>
  </si>
  <si>
    <t>3760231426426</t>
  </si>
  <si>
    <t>VEXMISH1WDVIO</t>
  </si>
  <si>
    <t>EXPRESSION - 2025 Range - Mini Sharp 1 - Wood DT - 50 x 26 cm h=9 cm (M) - 1 - Violet</t>
  </si>
  <si>
    <t>3760231426433</t>
  </si>
  <si>
    <t>VEXMISH1WDWHI</t>
  </si>
  <si>
    <t>EXPRESSION - 2025 Range - Mini Sharp 1 - Wood DT - 50 x 26 cm h=9 cm (M) - 1 - White</t>
  </si>
  <si>
    <t>3760231426440</t>
  </si>
  <si>
    <t>VEXMISH1WDYEL</t>
  </si>
  <si>
    <t>EXPRESSION - 2025 Range - Mini Sharp 1 - Wood DT - 50 x 26 cm h=9 cm (M) - 1 - Yellow</t>
  </si>
  <si>
    <t>3760231426457</t>
  </si>
  <si>
    <t>VEXMISH2WDBLK</t>
  </si>
  <si>
    <t>EXPRESSION - 2025 Range - Mini Sharp 2 - Wood DT - 60 x 28 cm h=10 cm (M) - 1 - Black</t>
  </si>
  <si>
    <t>3760231426471</t>
  </si>
  <si>
    <t>VEXMISH2WDBLU</t>
  </si>
  <si>
    <t>EXPRESSION - 2025 Range - Mini Sharp 2 - Wood DT - 60 x 28 cm h=10 cm (M) - 1 - Blue</t>
  </si>
  <si>
    <t>3760231426488</t>
  </si>
  <si>
    <t>VEXMISH2WDGRE</t>
  </si>
  <si>
    <t>EXPRESSION - 2025 Range - Mini Sharp 2 - Wood DT - 60 x 28 cm h=10 cm (M) - 1 - Green</t>
  </si>
  <si>
    <t>3760231426495</t>
  </si>
  <si>
    <t>VEXMISH2WDGRY</t>
  </si>
  <si>
    <t>EXPRESSION - 2025 Range - Mini Sharp 2 - Wood DT - 60 x 28 cm h=10 cm (M) - 1 - Grey</t>
  </si>
  <si>
    <t>3760231426556</t>
  </si>
  <si>
    <t>VEXMISH2WDMIN</t>
  </si>
  <si>
    <t>EXPRESSION - 2025 Range - Mini Sharp 2 - Wood DT - 60 x 28 cm h=10 cm (M) - 1 - Mint</t>
  </si>
  <si>
    <t>3760231426501</t>
  </si>
  <si>
    <t>VEXMISH2WDRED</t>
  </si>
  <si>
    <t>EXPRESSION - 2025 Range - Mini Sharp 2 - Wood DT - 60 x 28 cm h=10 cm (M) - 1 - Red</t>
  </si>
  <si>
    <t>3760231426518</t>
  </si>
  <si>
    <t>VEXMISH2WDVIO</t>
  </si>
  <si>
    <t>EXPRESSION - 2025 Range - Mini Sharp 2 - Wood DT - 60 x 28 cm h=10 cm (M) - 1 - Violet</t>
  </si>
  <si>
    <t>3760231426525</t>
  </si>
  <si>
    <t>VEXMISH2WDWHI</t>
  </si>
  <si>
    <t>EXPRESSION - 2025 Range - Mini Sharp 2 - Wood DT - 60 x 28 cm h=10 cm (M) - 1 - White</t>
  </si>
  <si>
    <t>3760231426532</t>
  </si>
  <si>
    <t>VEXMISH2WDYEL</t>
  </si>
  <si>
    <t>EXPRESSION - 2025 Range - Mini Sharp 2 - Wood DT - 60 x 28 cm h=10 cm (M) - 1 - Yellow</t>
  </si>
  <si>
    <t>3760231426549</t>
  </si>
  <si>
    <t>VEXMISH3WDBLK</t>
  </si>
  <si>
    <t>EXPRESSION - 2025 Range - Mini Sharp 3 - Wood DT - 45 x 36 cm h=8 cm (S) - 1 - Black</t>
  </si>
  <si>
    <t>3760231426563</t>
  </si>
  <si>
    <t>VEXMISH3WDBLU</t>
  </si>
  <si>
    <t>EXPRESSION - 2025 Range - Mini Sharp 3 - Wood DT - 45 x 36 cm h=8 cm (S) - 1 - Blue</t>
  </si>
  <si>
    <t>3760231426570</t>
  </si>
  <si>
    <t>VEXMISH3WDGRE</t>
  </si>
  <si>
    <t>EXPRESSION - 2025 Range - Mini Sharp 3 - Wood DT - 45 x 36 cm h=8 cm (S) - 1 - Green</t>
  </si>
  <si>
    <t>3760231426587</t>
  </si>
  <si>
    <t>VEXMISH3WDGRY</t>
  </si>
  <si>
    <t>EXPRESSION - 2025 Range - Mini Sharp 3 - Wood DT - 45 x 36 cm h=8 cm (S) - 1 - Grey</t>
  </si>
  <si>
    <t>3760231426648</t>
  </si>
  <si>
    <t>VEXMISH3WDMIN</t>
  </si>
  <si>
    <t>EXPRESSION - 2025 Range - Mini Sharp 3 - Wood DT - 45 x 36 cm h=8 cm (S) - 1 - Mint</t>
  </si>
  <si>
    <t>3760231426594</t>
  </si>
  <si>
    <t>VEXMISH3WDRED</t>
  </si>
  <si>
    <t>EXPRESSION - 2025 Range - Mini Sharp 3 - Wood DT - 45 x 36 cm h=8 cm (S) - 1 - Red</t>
  </si>
  <si>
    <t>3760231426600</t>
  </si>
  <si>
    <t>VEXMISH3WDVIO</t>
  </si>
  <si>
    <t>EXPRESSION - 2025 Range - Mini Sharp 3 - Wood DT - 45 x 36 cm h=8 cm (S) - 1 - Violet</t>
  </si>
  <si>
    <t>3760231426617</t>
  </si>
  <si>
    <t>VEXMISH3WDWHI</t>
  </si>
  <si>
    <t>EXPRESSION - 2025 Range - Mini Sharp 3 - Wood DT - 45 x 36 cm h=8 cm (S) - 1 - White</t>
  </si>
  <si>
    <t>3760231426624</t>
  </si>
  <si>
    <t>VEXMISH3WDYEL</t>
  </si>
  <si>
    <t>EXPRESSION - 2025 Range - Mini Sharp 3 - Wood DT - 45 x 36 cm h=8 cm (S) - 1 - Yellow</t>
  </si>
  <si>
    <t>3760231426631</t>
  </si>
  <si>
    <t>VEXMISH4WDBLK</t>
  </si>
  <si>
    <t>EXPRESSION - 2025 Range - Mini Sharp 4 - Wood DT - 49 x 38 cm h=10 cm (S) - 1 - Black</t>
  </si>
  <si>
    <t>3760231426655</t>
  </si>
  <si>
    <t>VEXMISH4WDBLU</t>
  </si>
  <si>
    <t>EXPRESSION - 2025 Range - Mini Sharp 4 - Wood DT - 49 x 38 cm h=10 cm (S) - 1 - Blue</t>
  </si>
  <si>
    <t>3760231426662</t>
  </si>
  <si>
    <t>VEXMISH4WDGRE</t>
  </si>
  <si>
    <t>EXPRESSION - 2025 Range - Mini Sharp 4 - Wood DT - 49 x 38 cm h=10 cm (S) - 1 - Green</t>
  </si>
  <si>
    <t>3760231426679</t>
  </si>
  <si>
    <t>VEXMISH4WDGRY</t>
  </si>
  <si>
    <t>EXPRESSION - 2025 Range - Mini Sharp 4 - Wood DT - 49 x 38 cm h=10 cm (S) - 1 - Grey</t>
  </si>
  <si>
    <t>3760231426730</t>
  </si>
  <si>
    <t>VEXMISH4WDMIN</t>
  </si>
  <si>
    <t>EXPRESSION - 2025 Range - Mini Sharp 4 - Wood DT - 49 x 38 cm h=10 cm (S) - 1 - Mint</t>
  </si>
  <si>
    <t>3760231426686</t>
  </si>
  <si>
    <t>VEXMISH4WDRED</t>
  </si>
  <si>
    <t>EXPRESSION - 2025 Range - Mini Sharp 4 - Wood DT - 49 x 38 cm h=10 cm (S) - 1 - Red</t>
  </si>
  <si>
    <t>3760231426693</t>
  </si>
  <si>
    <t>VEXMISH4WDVIO</t>
  </si>
  <si>
    <t>EXPRESSION - 2025 Range - Mini Sharp 4 - Wood DT - 49 x 38 cm h=10 cm (S) - 1 - Violet</t>
  </si>
  <si>
    <t>3760231426709</t>
  </si>
  <si>
    <t>VEXMISH4WDWHI</t>
  </si>
  <si>
    <t>EXPRESSION - 2025 Range - Mini Sharp 4 - Wood DT - 49 x 38 cm h=10 cm (S) - 1 - White</t>
  </si>
  <si>
    <t>3760231426716</t>
  </si>
  <si>
    <t>VEXMISH4WDYEL</t>
  </si>
  <si>
    <t>EXPRESSION - 2025 Range - Mini Sharp 4 - Wood DT - 49 x 38 cm h=10 cm (S) - 1 - Yellow</t>
  </si>
  <si>
    <t>3760231426723</t>
  </si>
  <si>
    <t>VEXPMQUAN1ABBLK</t>
  </si>
  <si>
    <t>EXPRESSION - Pro Models By Romain DESRGANGE - Quantum 1 A + B - Wood - M/L - 2 - Black</t>
  </si>
  <si>
    <t>3760231381145</t>
  </si>
  <si>
    <t>VEXPMQUAN1ABBLU</t>
  </si>
  <si>
    <t>EXPRESSION - Pro Models By Romain DESRGANGE - Quantum 1 A + B - Wood - M/L - 2 - Blue</t>
  </si>
  <si>
    <t>3760231381152</t>
  </si>
  <si>
    <t>VEXPMQUAN1ABGRE</t>
  </si>
  <si>
    <t>EXPRESSION - Pro Models By Romain DESRGANGE - Quantum 1 A + B - Wood - M/L - 2 - Green</t>
  </si>
  <si>
    <t>3760231381169</t>
  </si>
  <si>
    <t>VEXPMQUAN1ABGRY</t>
  </si>
  <si>
    <t>EXPRESSION - Pro Models By Romain DESRGANGE - Quantum 1 A + B - Wood - M/L - 2 - Grey</t>
  </si>
  <si>
    <t>3760231381176</t>
  </si>
  <si>
    <t>VEXPMQUAN1ABLK</t>
  </si>
  <si>
    <t>EXPRESSION - Pro Models By Romain DESRGANGE - Quantum 1 A - Wood - 146 x 50 cm h=16 cm (XL) - 1 - Black</t>
  </si>
  <si>
    <t>3760231380988</t>
  </si>
  <si>
    <t>VEXPMQUAN1ABLU</t>
  </si>
  <si>
    <t>EXPRESSION - Pro Models By Romain DESRGANGE - Quantum 1 A - Wood - 146 x 50 cm h=16 cm (XL) - 1 - Blue</t>
  </si>
  <si>
    <t>3760231380995</t>
  </si>
  <si>
    <t>VEXPMQUAN1ABORA</t>
  </si>
  <si>
    <t>EXPRESSION - Pro Models By Romain DESRGANGE - Quantum 1 A + B - Wood - M/L - 2 - Orange</t>
  </si>
  <si>
    <t>3760231381183</t>
  </si>
  <si>
    <t>VEXPMQUAN1ABRED</t>
  </si>
  <si>
    <t>EXPRESSION - Pro Models By Romain DESRGANGE - Quantum 1 A + B - Wood - M/L - 2 - Red</t>
  </si>
  <si>
    <t>3760231381190</t>
  </si>
  <si>
    <t>VEXPMQUAN1ABWHI</t>
  </si>
  <si>
    <t>EXPRESSION - Pro Models By Romain DESRGANGE - Quantum 1 A + B - Wood - M/L - 2 - White</t>
  </si>
  <si>
    <t>3760231381206</t>
  </si>
  <si>
    <t>VEXPMQUAN1ABYEL</t>
  </si>
  <si>
    <t>EXPRESSION - Pro Models By Romain DESRGANGE - Quantum 1 A + B - Wood - M/L - 2 - Yellow</t>
  </si>
  <si>
    <t>3760231381213</t>
  </si>
  <si>
    <t>VEXPMQUAN1AGRE</t>
  </si>
  <si>
    <t>EXPRESSION - Pro Models By Romain DESRGANGE - Quantum 1 A - Wood - 146 x 50 cm h=16 cm (XL) - 1 - Green</t>
  </si>
  <si>
    <t>3760231381008</t>
  </si>
  <si>
    <t>VEXPMQUAN1AGRY</t>
  </si>
  <si>
    <t>EXPRESSION - Pro Models By Romain DESRGANGE - Quantum 1 A - Wood - 146 x 50 cm h=16 cm (XL) - 1 - Grey</t>
  </si>
  <si>
    <t>3760231381015</t>
  </si>
  <si>
    <t>VEXPMQUAN1AORA</t>
  </si>
  <si>
    <t>EXPRESSION - Pro Models By Romain DESRGANGE - Quantum 1 A - Wood - 146 x 50 cm h=16 cm (XL) - 1 - Orange</t>
  </si>
  <si>
    <t>3760231381022</t>
  </si>
  <si>
    <t>VEXPMQUAN1ARED</t>
  </si>
  <si>
    <t>EXPRESSION - Pro Models By Romain DESRGANGE - Quantum 1 A - Wood - 146 x 50 cm h=16 cm (XL) - 1 - Red</t>
  </si>
  <si>
    <t>3760231381039</t>
  </si>
  <si>
    <t>VEXPMQUAN1AWHI</t>
  </si>
  <si>
    <t>EXPRESSION - Pro Models By Romain DESRGANGE - Quantum 1 A - Wood - 146 x 50 cm h=16 cm (XL) - 1 - White</t>
  </si>
  <si>
    <t>3760231381046</t>
  </si>
  <si>
    <t>VEXPMQUAN1AYEL</t>
  </si>
  <si>
    <t>EXPRESSION - Pro Models By Romain DESRGANGE - Quantum 1 A - Wood - 146 x 50 cm h=16 cm (XL) - 1 - Yellow</t>
  </si>
  <si>
    <t>3760231381053</t>
  </si>
  <si>
    <t>VEXPMQUAN1BBLK</t>
  </si>
  <si>
    <t>EXPRESSION - Pro Models By Romain DESRGANGE - Quantum 1 B - Wood - 92 x 43 cm h=13 cm (L) - 1 - Black</t>
  </si>
  <si>
    <t>3760231381060</t>
  </si>
  <si>
    <t>VEXPMQUAN1BBLU</t>
  </si>
  <si>
    <t>EXPRESSION - Pro Models By Romain DESRGANGE - Quantum 1 B - Wood - 92 x 43 cm h=13 cm (L) - 1 - Blue</t>
  </si>
  <si>
    <t>3760231381077</t>
  </si>
  <si>
    <t>VEXPMQUAN1BGRE</t>
  </si>
  <si>
    <t>EXPRESSION - Pro Models By Romain DESRGANGE - Quantum 1 B - Wood - 92 x 43 cm h=13 cm (L) - 1 - Green</t>
  </si>
  <si>
    <t>3760231381084</t>
  </si>
  <si>
    <t>VEXPMQUAN1BGRY</t>
  </si>
  <si>
    <t>EXPRESSION - Pro Models By Romain DESRGANGE - Quantum 1 B - Wood - 92 x 43 cm h=13 cm (L) - 1 - Grey</t>
  </si>
  <si>
    <t>3760231381091</t>
  </si>
  <si>
    <t>VEXPMQUAN1BORA</t>
  </si>
  <si>
    <t>EXPRESSION - Pro Models By Romain DESRGANGE - Quantum 1 B - Wood - 92 x 43 cm h=13 cm (L) - 1 - Orange</t>
  </si>
  <si>
    <t>3760231381107</t>
  </si>
  <si>
    <t>VEXPMQUAN1BRED</t>
  </si>
  <si>
    <t>EXPRESSION - Pro Models By Romain DESRGANGE - Quantum 1 B - Wood - 92 x 43 cm h=13 cm (L) - 1 - Red</t>
  </si>
  <si>
    <t>3760231381114</t>
  </si>
  <si>
    <t>VEXPMQUAN1BWHI</t>
  </si>
  <si>
    <t>EXPRESSION - Pro Models By Romain DESRGANGE - Quantum 1 B - Wood - 92 x 43 cm h=13 cm (L) - 1 - White</t>
  </si>
  <si>
    <t>3760231381121</t>
  </si>
  <si>
    <t>VEXPMQUAN1BYEL</t>
  </si>
  <si>
    <t>EXPRESSION - Pro Models By Romain DESRGANGE - Quantum 1 B - Wood - 92 x 43 cm h=13 cm (L) - 1 - Yellow</t>
  </si>
  <si>
    <t>3760231381138</t>
  </si>
  <si>
    <t>VEXPMQUAN2ABBLK</t>
  </si>
  <si>
    <t>EXPRESSION - Pro Models By Romain DESRGANGE - Quantum 2 A + B - Wood - M/L - 2 - Black</t>
  </si>
  <si>
    <t>3760231381381</t>
  </si>
  <si>
    <t>VEXPMQUAN2ABBLU</t>
  </si>
  <si>
    <t>EXPRESSION - Pro Models By Romain DESRGANGE - Quantum 2 A + B - Wood - M/L - 2 - Blue</t>
  </si>
  <si>
    <t>3760231381398</t>
  </si>
  <si>
    <t>VEXPMQUAN2ABGRE</t>
  </si>
  <si>
    <t>EXPRESSION - Pro Models By Romain DESRGANGE - Quantum 2 A + B - Wood - M/L - 2 - Green</t>
  </si>
  <si>
    <t>3760231381404</t>
  </si>
  <si>
    <t>VEXPMQUAN2ABGRY</t>
  </si>
  <si>
    <t>EXPRESSION - Pro Models By Romain DESRGANGE - Quantum 2 A + B - Wood - M/L - 2 - Grey</t>
  </si>
  <si>
    <t>3760231381411</t>
  </si>
  <si>
    <t>VEXPMQUAN2ABLK</t>
  </si>
  <si>
    <t>EXPRESSION - Pro Models By Romain DESRGANGE - Quantum 2 A - Wood - 150 x 46 cm h=22 cm (XL) - 1 - Black</t>
  </si>
  <si>
    <t>3760231381220</t>
  </si>
  <si>
    <t>VEXPMQUAN2ABLU</t>
  </si>
  <si>
    <t>EXPRESSION - Pro Models By Romain DESRGANGE - Quantum 2 A - Wood - 150 x 46 cm h=22 cm (XL) - 1 - Blue</t>
  </si>
  <si>
    <t>3760231381233</t>
  </si>
  <si>
    <t>VEXPMQUAN2ABORA</t>
  </si>
  <si>
    <t>EXPRESSION - Pro Models By Romain DESRGANGE - Quantum 2 A + B - Wood - M/L - 2 - Orange</t>
  </si>
  <si>
    <t>3760231381428</t>
  </si>
  <si>
    <t>VEXPMQUAN2ABRED</t>
  </si>
  <si>
    <t>EXPRESSION - Pro Models By Romain DESRGANGE - Quantum 2 A + B - Wood - M/L - 2 - Red</t>
  </si>
  <si>
    <t>3760231381435</t>
  </si>
  <si>
    <t>VEXPMQUAN2ABWHI</t>
  </si>
  <si>
    <t>EXPRESSION - Pro Models By Romain DESRGANGE - Quantum 2 A + B - Wood - M/L - 2 - White</t>
  </si>
  <si>
    <t>3760231381442</t>
  </si>
  <si>
    <t>VEXPMQUAN2ABYEL</t>
  </si>
  <si>
    <t>EXPRESSION - Pro Models By Romain DESRGANGE - Quantum 2 A + B - Wood - M/L - 2 - Yellow</t>
  </si>
  <si>
    <t>3760231381459</t>
  </si>
  <si>
    <t>VEXPMQUAN2AGRE</t>
  </si>
  <si>
    <t>EXPRESSION - Pro Models By Romain DESRGANGE - Quantum 2 A - Wood - 150 x 46 cm h=22 cm (XL) - 1 - Green</t>
  </si>
  <si>
    <t>3760231381244</t>
  </si>
  <si>
    <t>VEXPMQUAN2AGRY</t>
  </si>
  <si>
    <t>EXPRESSION - Pro Models By Romain DESRGANGE - Quantum 2 A - Wood - 150 x 46 cm h=22 cm (XL) - 1 - Grey</t>
  </si>
  <si>
    <t>3760231381251</t>
  </si>
  <si>
    <t>VEXPMQUAN2AORA</t>
  </si>
  <si>
    <t>EXPRESSION - Pro Models By Romain DESRGANGE - Quantum 2 A - Wood - 150 x 46 cm h=22 cm (XL) - 1 - Orange</t>
  </si>
  <si>
    <t>3760231381268</t>
  </si>
  <si>
    <t>VEXPMQUAN2ARED</t>
  </si>
  <si>
    <t>EXPRESSION - Pro Models By Romain DESRGANGE - Quantum 2 A - Wood - 150 x 46 cm h=22 cm (XL) - 1 - Red</t>
  </si>
  <si>
    <t>3760231381275</t>
  </si>
  <si>
    <t>VEXPMQUAN2AWHI</t>
  </si>
  <si>
    <t>EXPRESSION - Pro Models By Romain DESRGANGE - Quantum 2 A - Wood - 150 x 46 cm h=22 cm (XL) - 1 - White</t>
  </si>
  <si>
    <t>3760231381282</t>
  </si>
  <si>
    <t>VEXPMQUAN2AYEL</t>
  </si>
  <si>
    <t>EXPRESSION - Pro Models By Romain DESRGANGE - Quantum 2 A - Wood - 150 x 46 cm h=22 cm (XL) - 1 - Yellow</t>
  </si>
  <si>
    <t>3760231381299</t>
  </si>
  <si>
    <t>VEXPMQUAN2BBLK</t>
  </si>
  <si>
    <t>EXPRESSION - Pro Models By Romain DESRGANGE - Quantum 2 B - Wood - 95 x 46 cm h=16 cm (L) - 1 - Black</t>
  </si>
  <si>
    <t>3760231381305</t>
  </si>
  <si>
    <t>VEXPMQUAN2BBLU</t>
  </si>
  <si>
    <t>EXPRESSION - Pro Models By Romain DESRGANGE - Quantum 2 B - Wood - 95 x 46 cm h=16 cm (L) - 1 - Blue</t>
  </si>
  <si>
    <t>3760231381312</t>
  </si>
  <si>
    <t>VEXPMQUAN2BGRE</t>
  </si>
  <si>
    <t>EXPRESSION - Pro Models By Romain DESRGANGE - Quantum 2 B - Wood - 95 x 46 cm h=16 cm (L) - 1 - Green</t>
  </si>
  <si>
    <t>3760231381329</t>
  </si>
  <si>
    <t>VEXPMQUAN2BGRY</t>
  </si>
  <si>
    <t>EXPRESSION - Pro Models By Romain DESRGANGE - Quantum 2 B - Wood - 95 x 46 cm h=16 cm (L) - 1 - Grey</t>
  </si>
  <si>
    <t>3760231381336</t>
  </si>
  <si>
    <t>VEXPMQUAN2BORA</t>
  </si>
  <si>
    <t>EXPRESSION - Pro Models By Romain DESRGANGE - Quantum 2 B - Wood - 95 x 46 cm h=16 cm (L) - 1 - Orange</t>
  </si>
  <si>
    <t>3760231381343</t>
  </si>
  <si>
    <t>VEXPMQUAN2BRED</t>
  </si>
  <si>
    <t>EXPRESSION - Pro Models By Romain DESRGANGE - Quantum 2 B - Wood - 95 x 46 cm h=16 cm (L) - 1 - Red</t>
  </si>
  <si>
    <t>3760231381350</t>
  </si>
  <si>
    <t>VEXPMQUAN2BWHI</t>
  </si>
  <si>
    <t>EXPRESSION - Pro Models By Romain DESRGANGE - Quantum 2 B - Wood - 95 x 46 cm h=16 cm (L) - 1 - White</t>
  </si>
  <si>
    <t>3760231381367</t>
  </si>
  <si>
    <t>VEXPMQUAN2BYEL</t>
  </si>
  <si>
    <t>EXPRESSION - Pro Models By Romain DESRGANGE - Quantum 2 B - Wood - 95 x 46 cm h=16 cm (L) - 1 - Yellow</t>
  </si>
  <si>
    <t>3760231381374</t>
  </si>
  <si>
    <t>VEXPMQUAN3ABBLK</t>
  </si>
  <si>
    <t>EXPRESSION - Pro Models By Romain DESRGANGE - Quantum 3 A + B - Wood - M/L - 2 - Black</t>
  </si>
  <si>
    <t>3760231381626</t>
  </si>
  <si>
    <t>VEXPMQUAN3ABBLU</t>
  </si>
  <si>
    <t>EXPRESSION - Pro Models By Romain DESRGANGE - Quantum 3 A + B - Wood - M/L - 2 - Blue</t>
  </si>
  <si>
    <t>3760231381633</t>
  </si>
  <si>
    <t>VEXPMQUAN3ABGRE</t>
  </si>
  <si>
    <t>EXPRESSION - Pro Models By Romain DESRGANGE - Quantum 3 A + B - Wood - M/L - 2 - Green</t>
  </si>
  <si>
    <t>3760231381640</t>
  </si>
  <si>
    <t>VEXPMQUAN3ABGRY</t>
  </si>
  <si>
    <t>EXPRESSION - Pro Models By Romain DESRGANGE - Quantum 3 A + B - Wood - M/L - 2 - Grey</t>
  </si>
  <si>
    <t>3760231381657</t>
  </si>
  <si>
    <t>VEXPMQUAN3ABLK</t>
  </si>
  <si>
    <t>EXPRESSION - Pro Models By Romain DESRGANGE - Quantum 3 A - Wood -  147 x 52 cm h=20 cm (XL) - 1 - Black</t>
  </si>
  <si>
    <t>3760231381466</t>
  </si>
  <si>
    <t>VEXPMQUAN3ABLU</t>
  </si>
  <si>
    <t>EXPRESSION - Pro Models By Romain DESRGANGE - Quantum 3 A - Wood -  147 x 52 cm h=20 cm (XL) - 1 - Blue</t>
  </si>
  <si>
    <t>3760231381473</t>
  </si>
  <si>
    <t>VEXPMQUAN3ABORA</t>
  </si>
  <si>
    <t>EXPRESSION - Pro Models By Romain DESRGANGE - Quantum 3 A + B - Wood - M/L - 2 - Orange</t>
  </si>
  <si>
    <t>3760231381664</t>
  </si>
  <si>
    <t>VEXPMQUAN3ABRED</t>
  </si>
  <si>
    <t>EXPRESSION - Pro Models By Romain DESRGANGE - Quantum 3 A + B - Wood - M/L - 2 - Red</t>
  </si>
  <si>
    <t>3760231381671</t>
  </si>
  <si>
    <t>VEXPMQUAN3ABWHI</t>
  </si>
  <si>
    <t>EXPRESSION - Pro Models By Romain DESRGANGE - Quantum 3 A + B - Wood - M/L - 2 - White</t>
  </si>
  <si>
    <t>3760231381688</t>
  </si>
  <si>
    <t>VEXPMQUAN3ABYEL</t>
  </si>
  <si>
    <t>EXPRESSION - Pro Models By Romain DESRGANGE - Quantum 3 A + B - Wood - M/L - 2 - Yellow</t>
  </si>
  <si>
    <t>3760231381695</t>
  </si>
  <si>
    <t>VEXPMQUAN3AGRE</t>
  </si>
  <si>
    <t>EXPRESSION - Pro Models By Romain DESRGANGE - Quantum 3 A - Wood -  147 x 52 cm h=20 cm (XL) - 1 - Green</t>
  </si>
  <si>
    <t>3760231381480</t>
  </si>
  <si>
    <t>VEXPMQUAN3AGRY</t>
  </si>
  <si>
    <t>EXPRESSION - Pro Models By Romain DESRGANGE - Quantum 3 A - Wood -  147 x 52 cm h=20 cm (XL) - 1 - Grey</t>
  </si>
  <si>
    <t>3760231381497</t>
  </si>
  <si>
    <t>VEXPMQUAN3AORA</t>
  </si>
  <si>
    <t>EXPRESSION - Pro Models By Romain DESRGANGE - Quantum 3 A - Wood -  147 x 52 cm h=20 cm (XL) - 1 - Orange</t>
  </si>
  <si>
    <t>3760231381503</t>
  </si>
  <si>
    <t>VEXPMQUAN3ARED</t>
  </si>
  <si>
    <t>EXPRESSION - Pro Models By Romain DESRGANGE - Quantum 3 A - Wood -  147 x 52 cm h=20 cm (XL) - 1 - Red</t>
  </si>
  <si>
    <t>3760231381510</t>
  </si>
  <si>
    <t>VEXPMQUAN3AWHI</t>
  </si>
  <si>
    <t>EXPRESSION - Pro Models By Romain DESRGANGE - Quantum 3 A - Wood -  147 x 52 cm h=20 cm (XL) - 1 - White</t>
  </si>
  <si>
    <t>3760231381527</t>
  </si>
  <si>
    <t>VEXPMQUAN3AYEL</t>
  </si>
  <si>
    <t>EXPRESSION - Pro Models By Romain DESRGANGE - Quantum 3 A - Wood -  147 x 52 cm h=20 cm (XL) - 1 - Yellow</t>
  </si>
  <si>
    <t>3760231381534</t>
  </si>
  <si>
    <t>VEXPMQUAN3BBLK</t>
  </si>
  <si>
    <t>EXPRESSION - Pro Models By Romain DESRGANGE - Quantum 3 B - Wood - 97 x 47 cm h=20 cm (L) - 1 - Black</t>
  </si>
  <si>
    <t>3760231381541</t>
  </si>
  <si>
    <t>VEXPMQUAN3BBLU</t>
  </si>
  <si>
    <t>EXPRESSION - Pro Models By Romain DESRGANGE - Quantum 3 B - Wood - 97 x 47 cm h=20 cm (L) - 1 - Blue</t>
  </si>
  <si>
    <t>3760231381558</t>
  </si>
  <si>
    <t>VEXPMQUAN3BGRE</t>
  </si>
  <si>
    <t>EXPRESSION - Pro Models By Romain DESRGANGE - Quantum 3 B - Wood - 97 x 47 cm h=20 cm (L) - 1 - Green</t>
  </si>
  <si>
    <t>3760231381565</t>
  </si>
  <si>
    <t>VEXPMQUAN3BGRY</t>
  </si>
  <si>
    <t>EXPRESSION - Pro Models By Romain DESRGANGE - Quantum 3 B - Wood - 97 x 47 cm h=20 cm (L) - 1 - Grey</t>
  </si>
  <si>
    <t>3760231381572</t>
  </si>
  <si>
    <t>VEXPMQUAN3BORA</t>
  </si>
  <si>
    <t>EXPRESSION - Pro Models By Romain DESRGANGE - Quantum 3 B - Wood - 97 x 47 cm h=20 cm (L) - 1 - Orange</t>
  </si>
  <si>
    <t>3760231381589</t>
  </si>
  <si>
    <t>VEXPMQUAN3BRED</t>
  </si>
  <si>
    <t>EXPRESSION - Pro Models By Romain DESRGANGE - Quantum 3 B - Wood - 97 x 47 cm h=20 cm (L) - 1 - Red</t>
  </si>
  <si>
    <t>3760231381596</t>
  </si>
  <si>
    <t>VEXPMQUAN3BWHI</t>
  </si>
  <si>
    <t>EXPRESSION - Pro Models By Romain DESRGANGE - Quantum 3 B - Wood - 97 x 47 cm h=20 cm (L) - 1 - White</t>
  </si>
  <si>
    <t>3760231381602</t>
  </si>
  <si>
    <t>VEXPMQUAN3BYEL</t>
  </si>
  <si>
    <t>EXPRESSION - Pro Models By Romain DESRGANGE - Quantum 3 B - Wood - 97 x 47 cm h=20 cm (L) - 1 - Yellow</t>
  </si>
  <si>
    <t>3760231381619</t>
  </si>
  <si>
    <t>VEXPMQUAS1BLK</t>
  </si>
  <si>
    <t>EXPRESSION - Pro Models By Romain DESRGANGE - Quasar 1 - Wood - 175 x 64 cm h=52 cm (XL) - 1 - Black</t>
  </si>
  <si>
    <t>3760231381701</t>
  </si>
  <si>
    <t>VEXPMQUAS1BLU</t>
  </si>
  <si>
    <t>EXPRESSION - Pro Models By Romain DESRGANGE - Quasar 1 - Wood - 175 x 64 cm h=52 cm (XL) - 1 - Blue</t>
  </si>
  <si>
    <t>3760231381718</t>
  </si>
  <si>
    <t>VEXPMQUAS1GRE</t>
  </si>
  <si>
    <t>EXPRESSION - Pro Models By Romain DESRGANGE - Quasar 1 - Wood - 175 x 64 cm h=52 cm (XL) - 1 - Green</t>
  </si>
  <si>
    <t>3760231381725</t>
  </si>
  <si>
    <t>VEXPMQUAS1GRY</t>
  </si>
  <si>
    <t>EXPRESSION - Pro Models By Romain DESRGANGE - Quasar 1 - Wood - 175 x 64 cm h=52 cm (XL) - 1 - Grey</t>
  </si>
  <si>
    <t>3760231381732</t>
  </si>
  <si>
    <t>VEXPMQUAS1ORA</t>
  </si>
  <si>
    <t>EXPRESSION - Pro Models By Romain DESRGANGE - Quasar 1 - Wood - 175 x 64 cm h=52 cm (XL) - 1 - Orange</t>
  </si>
  <si>
    <t>3760231381749</t>
  </si>
  <si>
    <t>VEXPMQUAS1RED</t>
  </si>
  <si>
    <t>EXPRESSION - Pro Models By Romain DESRGANGE - Quasar 1 - Wood - 175 x 64 cm h=52 cm (XL) - 1 - Red</t>
  </si>
  <si>
    <t>3760231381756</t>
  </si>
  <si>
    <t>VEXPMQUAS1WHI</t>
  </si>
  <si>
    <t>EXPRESSION - Pro Models By Romain DESRGANGE - Quasar 1 - Wood - 175 x 64 cm h=52 cm (XL) - 1 - White</t>
  </si>
  <si>
    <t>3760231381763</t>
  </si>
  <si>
    <t>VEXPMQUAS1YEL</t>
  </si>
  <si>
    <t>EXPRESSION - Pro Models By Romain DESRGANGE - Quasar 1 - Wood - 175 x 64 cm h=52 cm (XL) - 1 - Yellow</t>
  </si>
  <si>
    <t>3760231381770</t>
  </si>
  <si>
    <t>VEXPMQUAS2BLK</t>
  </si>
  <si>
    <t>EXPRESSION - Pro Models By Romain DESRGANGE - Quasar 2 - Wood - 142 x 54 cm h=38 cm (XL) - 1 - Black</t>
  </si>
  <si>
    <t>3760231381787</t>
  </si>
  <si>
    <t>VEXPMQUAS2BLU</t>
  </si>
  <si>
    <t>EXPRESSION - Pro Models By Romain DESRGANGE - Quasar 2 - Wood - 142 x 54 cm h=38 cm (XL) - 1 - Blue</t>
  </si>
  <si>
    <t>3760231381794</t>
  </si>
  <si>
    <t>VEXPMQUAS2GRE</t>
  </si>
  <si>
    <t>EXPRESSION - Pro Models By Romain DESRGANGE - Quasar 2 - Wood - 142 x 54 cm h=38 cm (XL) - 1 - Green</t>
  </si>
  <si>
    <t>3760231381800</t>
  </si>
  <si>
    <t>VEXPMQUAS2GRY</t>
  </si>
  <si>
    <t>EXPRESSION - Pro Models By Romain DESRGANGE - Quasar 2 - Wood - 142 x 54 cm h=38 cm (XL) - 1 - Grey</t>
  </si>
  <si>
    <t>3760231381817</t>
  </si>
  <si>
    <t>VEXPMQUAS2ORA</t>
  </si>
  <si>
    <t>EXPRESSION - Pro Models By Romain DESRGANGE - Quasar 2 - Wood - 142 x 54 cm h=38 cm (XL) - 1 - Orange</t>
  </si>
  <si>
    <t>3760231381824</t>
  </si>
  <si>
    <t>VEXPMQUAS2RED</t>
  </si>
  <si>
    <t>EXPRESSION - Pro Models By Romain DESRGANGE - Quasar 2 - Wood - 142 x 54 cm h=38 cm (XL) - 1 - Red</t>
  </si>
  <si>
    <t>3760231381831</t>
  </si>
  <si>
    <t>VEXPMQUAS2WHI</t>
  </si>
  <si>
    <t>EXPRESSION - Pro Models By Romain DESRGANGE - Quasar 2 - Wood - 142 x 54 cm h=38 cm (XL) - 1 - White</t>
  </si>
  <si>
    <t>3760231381848</t>
  </si>
  <si>
    <t>VEXPMQUAS2YEL</t>
  </si>
  <si>
    <t>EXPRESSION - Pro Models By Romain DESRGANGE - Quasar 2 - Wood - 142 x 54 cm h=38 cm (XL) - 1 - Yellow</t>
  </si>
  <si>
    <t>3760231381855</t>
  </si>
  <si>
    <t>VEXPMQUAS3BLK</t>
  </si>
  <si>
    <t>EXPRESSION - Pro Models By Romain DESRGANGE - Quasar 3 - Wood - 118 x 42 cm h=31 cm (L) - 1 - Black</t>
  </si>
  <si>
    <t>3760231381862</t>
  </si>
  <si>
    <t>VEXPMQUAS3BLU</t>
  </si>
  <si>
    <t>EXPRESSION - Pro Models By Romain DESRGANGE - Quasar 3 - Wood - 118 x 42 cm h=31 cm (L) - 1 - Blue</t>
  </si>
  <si>
    <t>3760231381879</t>
  </si>
  <si>
    <t>VEXPMQUAS3GRE</t>
  </si>
  <si>
    <t>EXPRESSION - Pro Models By Romain DESRGANGE - Quasar 3 - Wood - 118 x 42 cm h=31 cm (L) - 1 - Green</t>
  </si>
  <si>
    <t>3760231381886</t>
  </si>
  <si>
    <t>VEXPMQUAS3GRY</t>
  </si>
  <si>
    <t>EXPRESSION - Pro Models By Romain DESRGANGE - Quasar 3 - Wood - 118 x 42 cm h=31 cm (L) - 1 - Grey</t>
  </si>
  <si>
    <t>3760231381893</t>
  </si>
  <si>
    <t>VEXPMQUAS3ORA</t>
  </si>
  <si>
    <t>EXPRESSION - Pro Models By Romain DESRGANGE - Quasar 3 - Wood - 118 x 42 cm h=31 cm (L) - 1 - Orange</t>
  </si>
  <si>
    <t>3760231381909</t>
  </si>
  <si>
    <t>VEXPMQUAS3RED</t>
  </si>
  <si>
    <t>EXPRESSION - Pro Models By Romain DESRGANGE - Quasar 3 - Wood - 118 x 42 cm h=31 cm (L) - 1 - Red</t>
  </si>
  <si>
    <t>3760231381916</t>
  </si>
  <si>
    <t>VEXPMQUAS3WHI</t>
  </si>
  <si>
    <t>EXPRESSION - Pro Models By Romain DESRGANGE - Quasar 3 - Wood - 118 x 42 cm h=31 cm (L) - 1 - White</t>
  </si>
  <si>
    <t>3760231381923</t>
  </si>
  <si>
    <t>VEXPMQUAS3YEL</t>
  </si>
  <si>
    <t>EXPRESSION - Pro Models By Romain DESRGANGE - Quasar 3 - Wood - 118 x 42 cm h=31 cm (L) - 1 - Yellow</t>
  </si>
  <si>
    <t>3760231381930</t>
  </si>
  <si>
    <t>VEXPMTRIC1ABBLK</t>
  </si>
  <si>
    <t>EXPRESSION - Pro Models By Romain DESRGANGE - Tricky 1 A + B - Wood - M/L - 2 - Black</t>
  </si>
  <si>
    <t>3760231378824</t>
  </si>
  <si>
    <t>VEXPMTRIC1ABBLU</t>
  </si>
  <si>
    <t>EXPRESSION - Pro Models By Romain DESRGANGE - Tricky 1 A + B - Wood - M/L - 2 - Blue</t>
  </si>
  <si>
    <t>3760231378831</t>
  </si>
  <si>
    <t>VEXPMTRIC1ABGRE</t>
  </si>
  <si>
    <t>EXPRESSION - Pro Models By Romain DESRGANGE - Tricky 1 A + B - Wood - M/L - 2 - Green</t>
  </si>
  <si>
    <t>3760231378848</t>
  </si>
  <si>
    <t>VEXPMTRIC1ABGRY</t>
  </si>
  <si>
    <t>EXPRESSION - Pro Models By Romain DESRGANGE - Tricky 1 A + B - Wood - M/L - 2 - Grey</t>
  </si>
  <si>
    <t>3760231378855</t>
  </si>
  <si>
    <t>VEXPMTRIC1ABLK</t>
  </si>
  <si>
    <t>EXPRESSION - Pro Models By Romain DESRGANGE - Tricky 1 A - Wood - 108 x 42 cm h=13 cm (L) - 1 - Black</t>
  </si>
  <si>
    <t>3760231378664</t>
  </si>
  <si>
    <t>VEXPMTRIC1ABLU</t>
  </si>
  <si>
    <t>EXPRESSION - Pro Models By Romain DESRGANGE - Tricky 1 A - Wood - 108 x 42 cm h=13 cm (L) - 1 - Blue</t>
  </si>
  <si>
    <t>3760231378671</t>
  </si>
  <si>
    <t>VEXPMTRIC1ABORA</t>
  </si>
  <si>
    <t>EXPRESSION - Pro Models By Romain DESRGANGE - Tricky 1 A + B - Wood - M/L - 2 - Orange</t>
  </si>
  <si>
    <t>3760231378862</t>
  </si>
  <si>
    <t>VEXPMTRIC1ABRED</t>
  </si>
  <si>
    <t>EXPRESSION - Pro Models By Romain DESRGANGE - Tricky 1 A + B - Wood - M/L - 2 - Red</t>
  </si>
  <si>
    <t>3760231378879</t>
  </si>
  <si>
    <t>VEXPMTRIC1ABWHI</t>
  </si>
  <si>
    <t>EXPRESSION - Pro Models By Romain DESRGANGE - Tricky 1 A + B - Wood - M/L - 2 - White</t>
  </si>
  <si>
    <t>3760231378886</t>
  </si>
  <si>
    <t>VEXPMTRIC1ABYEL</t>
  </si>
  <si>
    <t>EXPRESSION - Pro Models By Romain DESRGANGE - Tricky 1 A + B - Wood - M/L - 2 - Yellow</t>
  </si>
  <si>
    <t>3760231378893</t>
  </si>
  <si>
    <t>VEXPMTRIC1AGRE</t>
  </si>
  <si>
    <t>EXPRESSION - Pro Models By Romain DESRGANGE - Tricky 1 A - Wood - 108 x 42 cm h=13 cm (L) - 1 - Green</t>
  </si>
  <si>
    <t>3760231378688</t>
  </si>
  <si>
    <t>VEXPMTRIC1AGRY</t>
  </si>
  <si>
    <t>EXPRESSION - Pro Models By Romain DESRGANGE - Tricky 1 A - Wood - 108 x 42 cm h=13 cm (L) - 1 - Grey</t>
  </si>
  <si>
    <t>3760231378695</t>
  </si>
  <si>
    <t>VEXPMTRIC1AORA</t>
  </si>
  <si>
    <t>EXPRESSION - Pro Models By Romain DESRGANGE - Tricky 1 A - Wood - 108 x 42 cm h=13 cm (L) - 1 - Orange</t>
  </si>
  <si>
    <t>3760231378701</t>
  </si>
  <si>
    <t>VEXPMTRIC1ARED</t>
  </si>
  <si>
    <t>EXPRESSION - Pro Models By Romain DESRGANGE - Tricky 1 A - Wood - 108 x 42 cm h=13 cm (L) - 1 - Red</t>
  </si>
  <si>
    <t>3760231378718</t>
  </si>
  <si>
    <t>VEXPMTRIC1AWHI</t>
  </si>
  <si>
    <t>EXPRESSION - Pro Models By Romain DESRGANGE - Tricky 1 A - Wood - 108 x 42 cm h=13 cm (L) - 1 - White</t>
  </si>
  <si>
    <t>3760231378725</t>
  </si>
  <si>
    <t>VEXPMTRIC1AYEL</t>
  </si>
  <si>
    <t>EXPRESSION - Pro Models By Romain DESRGANGE - Tricky 1 A - Wood - 108 x 42 cm h=13 cm (L) - 1 - Yellow</t>
  </si>
  <si>
    <t>3760231378732</t>
  </si>
  <si>
    <t>VEXPMTRIC1BBLK</t>
  </si>
  <si>
    <t>EXPRESSION - Pro Models By Romain DESRGANGE - Tricky 1 B - Wood - 66 x 53 cm h=13 cm (M) - 1 - Black</t>
  </si>
  <si>
    <t>3760231378749</t>
  </si>
  <si>
    <t>VEXPMTRIC1BBLU</t>
  </si>
  <si>
    <t>EXPRESSION - Pro Models By Romain DESRGANGE - Tricky 1 B - Wood - 66 x 53 cm h=13 cm (M) - 1 - Blue</t>
  </si>
  <si>
    <t>3760231378756</t>
  </si>
  <si>
    <t>VEXPMTRIC1BGRE</t>
  </si>
  <si>
    <t>EXPRESSION - Pro Models By Romain DESRGANGE - Tricky 1 B - Wood - 66 x 53 cm h=13 cm (M) - 1 - Green</t>
  </si>
  <si>
    <t>3760231378763</t>
  </si>
  <si>
    <t>VEXPMTRIC1BGRY</t>
  </si>
  <si>
    <t>EXPRESSION - Pro Models By Romain DESRGANGE - Tricky 1 B - Wood - 66 x 53 cm h=13 cm (M) - 1 - Grey</t>
  </si>
  <si>
    <t>3760231378770</t>
  </si>
  <si>
    <t>VEXPMTRIC1BORA</t>
  </si>
  <si>
    <t>EXPRESSION - Pro Models By Romain DESRGANGE - Tricky 1 B - Wood - 66 x 53 cm h=13 cm (M) - 1 - Orange</t>
  </si>
  <si>
    <t>3760231378787</t>
  </si>
  <si>
    <t>VEXPMTRIC1BRED</t>
  </si>
  <si>
    <t>EXPRESSION - Pro Models By Romain DESRGANGE - Tricky 1 B - Wood - 66 x 53 cm h=13 cm (M) - 1 - Red</t>
  </si>
  <si>
    <t>3760231378794</t>
  </si>
  <si>
    <t>VEXPMTRIC1BWHI</t>
  </si>
  <si>
    <t>EXPRESSION - Pro Models By Romain DESRGANGE - Tricky 1 B - Wood - 66 x 53 cm h=13 cm (M) - 1 - White</t>
  </si>
  <si>
    <t>3760231378800</t>
  </si>
  <si>
    <t>VEXPMTRIC1BYEL</t>
  </si>
  <si>
    <t>EXPRESSION - Pro Models By Romain DESRGANGE - Tricky 1 B - Wood - 66 x 53 cm h=13 cm (M) - 1 - Yellow</t>
  </si>
  <si>
    <t>3760231378817</t>
  </si>
  <si>
    <t>VEXPMTRIC2ABBLK</t>
  </si>
  <si>
    <t>EXPRESSION - Pro Models By Romain DESRGANGE - Tricky 2 A + B - Wood - M/L - 2 - Black</t>
  </si>
  <si>
    <t>3760231379067</t>
  </si>
  <si>
    <t>VEXPMTRIC2ABBLU</t>
  </si>
  <si>
    <t>EXPRESSION - Pro Models By Romain DESRGANGE - Tricky 2 A + B - Wood - M/L - 2 - Blue</t>
  </si>
  <si>
    <t>3760231379074</t>
  </si>
  <si>
    <t>VEXPMTRIC2ABGRE</t>
  </si>
  <si>
    <t>EXPRESSION - Pro Models By Romain DESRGANGE - Tricky 2 A + B - Wood - M/L - 2 - Green</t>
  </si>
  <si>
    <t>3760231379081</t>
  </si>
  <si>
    <t>VEXPMTRIC2ABGRY</t>
  </si>
  <si>
    <t>EXPRESSION - Pro Models By Romain DESRGANGE - Tricky 2 A + B - Wood - M/L - 2 - Grey</t>
  </si>
  <si>
    <t>3760231379098</t>
  </si>
  <si>
    <t>VEXPMTRIC2ABLK</t>
  </si>
  <si>
    <t>EXPRESSION - Pro Models By Romain DESRGANGE - Tricky 2 A - Wood - 108 x 42 cm h=16 cm (L) - 1 - Black</t>
  </si>
  <si>
    <t>3760231378909</t>
  </si>
  <si>
    <t>VEXPMTRIC2ABLU</t>
  </si>
  <si>
    <t>EXPRESSION - Pro Models By Romain DESRGANGE - Tricky 2 A - Wood - 108 x 42 cm h=16 cm (L) - 1 - Blue</t>
  </si>
  <si>
    <t>3760231378916</t>
  </si>
  <si>
    <t>VEXPMTRIC2ABORA</t>
  </si>
  <si>
    <t>EXPRESSION - Pro Models By Romain DESRGANGE - Tricky 2 A + B - Wood - M/L - 2 - Orange</t>
  </si>
  <si>
    <t>3760231379104</t>
  </si>
  <si>
    <t>VEXPMTRIC2ABRED</t>
  </si>
  <si>
    <t>EXPRESSION - Pro Models By Romain DESRGANGE - Tricky 2 A + B - Wood - M/L - 2 - Red</t>
  </si>
  <si>
    <t>3760231379111</t>
  </si>
  <si>
    <t>VEXPMTRIC2ABWHI</t>
  </si>
  <si>
    <t>EXPRESSION - Pro Models By Romain DESRGANGE - Tricky 2 A + B - Wood - M/L - 2 - White</t>
  </si>
  <si>
    <t>3760231379128</t>
  </si>
  <si>
    <t>VEXPMTRIC2ABYEL</t>
  </si>
  <si>
    <t>EXPRESSION - Pro Models By Romain DESRGANGE - Tricky 2 A + B - Wood - M/L - 2 - Yellow</t>
  </si>
  <si>
    <t>3760231379135</t>
  </si>
  <si>
    <t>VEXPMTRIC2AGRE</t>
  </si>
  <si>
    <t>EXPRESSION - Pro Models By Romain DESRGANGE - Tricky 2 A - Wood - 108 x 42 cm h=16 cm (L) - 1 - Green</t>
  </si>
  <si>
    <t>3760231378923</t>
  </si>
  <si>
    <t>VEXPMTRIC2AGRY</t>
  </si>
  <si>
    <t>EXPRESSION - Pro Models By Romain DESRGANGE - Tricky 2 A - Wood - 108 x 42 cm h=16 cm (L) - 1 - Grey</t>
  </si>
  <si>
    <t>3760231378930</t>
  </si>
  <si>
    <t>VEXPMTRIC2AORA</t>
  </si>
  <si>
    <t>EXPRESSION - Pro Models By Romain DESRGANGE - Tricky 2 A - Wood - 108 x 42 cm h=16 cm (L) - 1 - Orange</t>
  </si>
  <si>
    <t>3760231378947</t>
  </si>
  <si>
    <t>VEXPMTRIC2ARED</t>
  </si>
  <si>
    <t>EXPRESSION - Pro Models By Romain DESRGANGE - Tricky 2 A - Wood - 108 x 42 cm h=16 cm (L) - 1 - Red</t>
  </si>
  <si>
    <t>3760231378954</t>
  </si>
  <si>
    <t>VEXPMTRIC2AWHI</t>
  </si>
  <si>
    <t>EXPRESSION - Pro Models By Romain DESRGANGE - Tricky 2 A - Wood - 108 x 42 cm h=16 cm (L) - 1 - White</t>
  </si>
  <si>
    <t>3760231378961</t>
  </si>
  <si>
    <t>VEXPMTRIC2AYEL</t>
  </si>
  <si>
    <t>EXPRESSION - Pro Models By Romain DESRGANGE - Tricky 2 A - Wood - 108 x 42 cm h=16 cm (L) - 1 - Yellow</t>
  </si>
  <si>
    <t>3760231378978</t>
  </si>
  <si>
    <t>VEXPMTRIC2BBLK</t>
  </si>
  <si>
    <t>EXPRESSION - Pro Models By Romain DESRGANGE - Tricky 2 B - Wood - 73 x 65 cm h=13 cm (M) - 1 - Black</t>
  </si>
  <si>
    <t>3760231378985</t>
  </si>
  <si>
    <t>VEXPMTRIC2BBLU</t>
  </si>
  <si>
    <t>EXPRESSION - Pro Models By Romain DESRGANGE - Tricky 2 B - Wood - 73 x 65 cm h=13 cm (M) - 1 - Blue</t>
  </si>
  <si>
    <t>3760231378992</t>
  </si>
  <si>
    <t>VEXPMTRIC2BGRE</t>
  </si>
  <si>
    <t>EXPRESSION - Pro Models By Romain DESRGANGE - Tricky 2 B - Wood - 73 x 65 cm h=13 cm (M) - 1 - Green</t>
  </si>
  <si>
    <t>3760231379005</t>
  </si>
  <si>
    <t>VEXPMTRIC2BGRY</t>
  </si>
  <si>
    <t>EXPRESSION - Pro Models By Romain DESRGANGE - Tricky 2 B - Wood - 73 x 65 cm h=13 cm (M) - 1 - Grey</t>
  </si>
  <si>
    <t>3760231379012</t>
  </si>
  <si>
    <t>VEXPMTRIC2BORA</t>
  </si>
  <si>
    <t>EXPRESSION - Pro Models By Romain DESRGANGE - Tricky 2 B - Wood - 73 x 65 cm h=13 cm (M) - 1 - Orange</t>
  </si>
  <si>
    <t>3760231379029</t>
  </si>
  <si>
    <t>VEXPMTRIC2BRED</t>
  </si>
  <si>
    <t>EXPRESSION - Pro Models By Romain DESRGANGE - Tricky 2 B - Wood - 73 x 65 cm h=13 cm (M) - 1 - Red</t>
  </si>
  <si>
    <t>3760231379036</t>
  </si>
  <si>
    <t>VEXPMTRIC2BWHI</t>
  </si>
  <si>
    <t>EXPRESSION - Pro Models By Romain DESRGANGE - Tricky 2 B - Wood - 73 x 65 cm h=13 cm (M) - 1 - White</t>
  </si>
  <si>
    <t>3760231379043</t>
  </si>
  <si>
    <t>VEXPMTRIC2BYEL</t>
  </si>
  <si>
    <t>EXPRESSION - Pro Models By Romain DESRGANGE - Tricky 2 B - Wood - 73 x 65 cm h=13 cm (M) - 1 - Yellow</t>
  </si>
  <si>
    <t>3760231379050</t>
  </si>
  <si>
    <t>VEXPMTRIC3ABBLK</t>
  </si>
  <si>
    <t>EXPRESSION - Pro Models By Romain DESRGANGE - Tricky 3 A + B - Wood - M/L - 2 - Black</t>
  </si>
  <si>
    <t>3760231379302</t>
  </si>
  <si>
    <t>VEXPMTRIC3ABBLU</t>
  </si>
  <si>
    <t>EXPRESSION - Pro Models By Romain DESRGANGE - Tricky 3 A + B - Wood - M/L - 2 - Blue</t>
  </si>
  <si>
    <t>3760231379319</t>
  </si>
  <si>
    <t>VEXPMTRIC3ABGRE</t>
  </si>
  <si>
    <t>EXPRESSION - Pro Models By Romain DESRGANGE - Tricky 3 A + B - Wood - M/L - 2 - Green</t>
  </si>
  <si>
    <t>3760231379326</t>
  </si>
  <si>
    <t>VEXPMTRIC3ABGRY</t>
  </si>
  <si>
    <t>EXPRESSION - Pro Models By Romain DESRGANGE - Tricky 3 A + B - Wood - M/L - 2 - Grey</t>
  </si>
  <si>
    <t>3760231379333</t>
  </si>
  <si>
    <t>VEXPMTRIC3ABLK</t>
  </si>
  <si>
    <t>EXPRESSION - Pro Models By Romain DESRGANGE - Tricky 3 A - Wood - 108 x 42 cm h=22 cm (L) - 1 - Black</t>
  </si>
  <si>
    <t>3760231379142</t>
  </si>
  <si>
    <t>VEXPMTRIC3ABLU</t>
  </si>
  <si>
    <t>EXPRESSION - Pro Models By Romain DESRGANGE - Tricky 3 A - Wood - 108 x 42 cm h=22 cm (L) - 1 - Blue</t>
  </si>
  <si>
    <t>3760231379159</t>
  </si>
  <si>
    <t>VEXPMTRIC3ABORA</t>
  </si>
  <si>
    <t>EXPRESSION - Pro Models By Romain DESRGANGE - Tricky 3 A + B - Wood - M/L - 2 - Orange</t>
  </si>
  <si>
    <t>3760231379340</t>
  </si>
  <si>
    <t>VEXPMTRIC3ABRED</t>
  </si>
  <si>
    <t>EXPRESSION - Pro Models By Romain DESRGANGE - Tricky 3 A + B - Wood - M/L - 2 - Red</t>
  </si>
  <si>
    <t>3760231379357</t>
  </si>
  <si>
    <t>VEXPMTRIC3ABWHI</t>
  </si>
  <si>
    <t>EXPRESSION - Pro Models By Romain DESRGANGE - Tricky 3 A + B - Wood - M/L - 2 - White</t>
  </si>
  <si>
    <t>3760231379364</t>
  </si>
  <si>
    <t>VEXPMTRIC3ABYEL</t>
  </si>
  <si>
    <t>EXPRESSION - Pro Models By Romain DESRGANGE - Tricky 3 A + B - Wood - M/L - 2 - Yellow</t>
  </si>
  <si>
    <t>3760231379371</t>
  </si>
  <si>
    <t>VEXPMTRIC3AGRE</t>
  </si>
  <si>
    <t>EXPRESSION - Pro Models By Romain DESRGANGE - Tricky 3 A - Wood - 108 x 42 cm h=22 cm (L) - 1 - Green</t>
  </si>
  <si>
    <t>3760231379166</t>
  </si>
  <si>
    <t>VEXPMTRIC3AGRY</t>
  </si>
  <si>
    <t>EXPRESSION - Pro Models By Romain DESRGANGE - Tricky 3 A - Wood - 108 x 42 cm h=22 cm (L) - 1 - Grey</t>
  </si>
  <si>
    <t>3760231379173</t>
  </si>
  <si>
    <t>VEXPMTRIC3AORA</t>
  </si>
  <si>
    <t>EXPRESSION - Pro Models By Romain DESRGANGE - Tricky 3 A - Wood - 108 x 42 cm h=22 cm (L) - 1 - Orange</t>
  </si>
  <si>
    <t>3760231379180</t>
  </si>
  <si>
    <t>VEXPMTRIC3ARED</t>
  </si>
  <si>
    <t>EXPRESSION - Pro Models By Romain DESRGANGE - Tricky 3 A - Wood - 108 x 42 cm h=22 cm (L) - 1 - Red</t>
  </si>
  <si>
    <t>3760231379197</t>
  </si>
  <si>
    <t>VEXPMTRIC3AWHI</t>
  </si>
  <si>
    <t>EXPRESSION - Pro Models By Romain DESRGANGE - Tricky 3 A - Wood - 108 x 42 cm h=22 cm (L) - 1 - White</t>
  </si>
  <si>
    <t>3760231379203</t>
  </si>
  <si>
    <t>VEXPMTRIC3AYEL</t>
  </si>
  <si>
    <t>EXPRESSION - Pro Models By Romain DESRGANGE - Tricky 3 A - Wood - 108 x 42 cm h=22 cm (L) - 1 - Yellow</t>
  </si>
  <si>
    <t>3760231379210</t>
  </si>
  <si>
    <t>VEXPMTRIC3BBLK</t>
  </si>
  <si>
    <t>EXPRESSION - Pro Models By Romain DESRGANGE - Tricky 3 B - Wood - 73 x 65 cm h=21 cm (M) - 1 - Black</t>
  </si>
  <si>
    <t>3760231379227</t>
  </si>
  <si>
    <t>VEXPMTRIC3BBLU</t>
  </si>
  <si>
    <t>EXPRESSION - Pro Models By Romain DESRGANGE - Tricky 3 B - Wood - 73 x 65 cm h=21 cm (M) - 1 - Blue</t>
  </si>
  <si>
    <t>3760231379234</t>
  </si>
  <si>
    <t>VEXPMTRIC3BGRE</t>
  </si>
  <si>
    <t>EXPRESSION - Pro Models By Romain DESRGANGE - Tricky 3 B - Wood - 73 x 65 cm h=21 cm (M) - 1 - Green</t>
  </si>
  <si>
    <t>3760231379241</t>
  </si>
  <si>
    <t>VEXPMTRIC3BGRY</t>
  </si>
  <si>
    <t>EXPRESSION - Pro Models By Romain DESRGANGE - Tricky 3 B - Wood - 73 x 65 cm h=21 cm (M) - 1 - Grey</t>
  </si>
  <si>
    <t>3760231379258</t>
  </si>
  <si>
    <t>VEXPMTRIC3BORA</t>
  </si>
  <si>
    <t>EXPRESSION - Pro Models By Romain DESRGANGE - Tricky 3 B - Wood - 73 x 65 cm h=21 cm (M) - 1 - Orange</t>
  </si>
  <si>
    <t>3760231379265</t>
  </si>
  <si>
    <t>VEXPMTRIC3BRED</t>
  </si>
  <si>
    <t>EXPRESSION - Pro Models By Romain DESRGANGE - Tricky 3 B - Wood - 73 x 65 cm h=21 cm (M) - 1 - Red</t>
  </si>
  <si>
    <t>3760231379272</t>
  </si>
  <si>
    <t>VEXPMTRIC3BWHI</t>
  </si>
  <si>
    <t>EXPRESSION - Pro Models By Romain DESRGANGE - Tricky 3 B - Wood - 73 x 65 cm h=21 cm (M) - 1 - White</t>
  </si>
  <si>
    <t>3760231379289</t>
  </si>
  <si>
    <t>VEXPMTRIC3BYEL</t>
  </si>
  <si>
    <t>EXPRESSION - Pro Models By Romain DESRGANGE - Tricky 3 B - Wood - 73 x 65 cm h=21 cm (M) - 1 - Yellow</t>
  </si>
  <si>
    <t>3760231379296</t>
  </si>
  <si>
    <t>VEXPMTRIP1ABCBLK</t>
  </si>
  <si>
    <t>EXPRESSION - Pro Models By Romain DESRGANGE - Trip 1 A + B + C - Wood - M/M/L - 3 - Black</t>
  </si>
  <si>
    <t>3760231379623</t>
  </si>
  <si>
    <t>VEXPMTRIP1ABCBLU</t>
  </si>
  <si>
    <t>EXPRESSION - Pro Models By Romain DESRGANGE - Trip 1 A + B + C - Wood - M/M/L - 3 - Blue</t>
  </si>
  <si>
    <t>3760231379630</t>
  </si>
  <si>
    <t>VEXPMTRIP1ABCGRE</t>
  </si>
  <si>
    <t>EXPRESSION - Pro Models By Romain DESRGANGE - Trip 1 A + B + C - Wood - M/M/L - 3 - Green</t>
  </si>
  <si>
    <t>3760231379647</t>
  </si>
  <si>
    <t>VEXPMTRIP1ABCGRY</t>
  </si>
  <si>
    <t>EXPRESSION - Pro Models By Romain DESRGANGE - Trip 1 A + B + C - Wood - M/M/L - 3 - Grey</t>
  </si>
  <si>
    <t>3760231379654</t>
  </si>
  <si>
    <t>VEXPMTRIP1ABCORA</t>
  </si>
  <si>
    <t>EXPRESSION - Pro Models By Romain DESRGANGE - Trip 1 A + B + C - Wood - M/M/L - 3 - Orange</t>
  </si>
  <si>
    <t>3760231379661</t>
  </si>
  <si>
    <t>VEXPMTRIP1ABCRED</t>
  </si>
  <si>
    <t>EXPRESSION - Pro Models By Romain DESRGANGE - Trip 1 A + B + C - Wood - M/M/L - 3 - Red</t>
  </si>
  <si>
    <t>3760231379678</t>
  </si>
  <si>
    <t>VEXPMTRIP1ABCWHI</t>
  </si>
  <si>
    <t>EXPRESSION - Pro Models By Romain DESRGANGE - Trip 1 A + B + C - Wood - M/M/L - 3 - White</t>
  </si>
  <si>
    <t>3760231379685</t>
  </si>
  <si>
    <t>VEXPMTRIP1ABCYEL</t>
  </si>
  <si>
    <t>EXPRESSION - Pro Models By Romain DESRGANGE - Trip 1 A + B + C - Wood - M/M/L - 3 - Yellow</t>
  </si>
  <si>
    <t>3760231379692</t>
  </si>
  <si>
    <t>VEXPMTRIP1ABLK</t>
  </si>
  <si>
    <t>EXPRESSION - Pro Models By Romain DESRGANGE - Trip 1 A - Wood - 100 x 50 cm h=22 cm (L) - 1 - Black</t>
  </si>
  <si>
    <t>3760231379388</t>
  </si>
  <si>
    <t>VEXPMTRIP1ABLU</t>
  </si>
  <si>
    <t>EXPRESSION - Pro Models By Romain DESRGANGE - Trip 1 A - Wood - 100 x 50 cm h=22 cm (L) - 1 - Blue</t>
  </si>
  <si>
    <t>3760231379395</t>
  </si>
  <si>
    <t>VEXPMTRIP1AGRE</t>
  </si>
  <si>
    <t>EXPRESSION - Pro Models By Romain DESRGANGE - Trip 1 A - Wood - 100 x 50 cm h=22 cm (L) - 1 - Green</t>
  </si>
  <si>
    <t>3760231379401</t>
  </si>
  <si>
    <t>VEXPMTRIP1AGRY</t>
  </si>
  <si>
    <t>EXPRESSION - Pro Models By Romain DESRGANGE - Trip 1 A - Wood - 100 x 50 cm h=22 cm (L) - 1 - Grey</t>
  </si>
  <si>
    <t>3760231379418</t>
  </si>
  <si>
    <t>VEXPMTRIP1AORA</t>
  </si>
  <si>
    <t>EXPRESSION - Pro Models By Romain DESRGANGE - Trip 1 A - Wood - 100 x 50 cm h=22 cm (L) - 1 - Orange</t>
  </si>
  <si>
    <t>3760231379425</t>
  </si>
  <si>
    <t>VEXPMTRIP1ARED</t>
  </si>
  <si>
    <t>EXPRESSION - Pro Models By Romain DESRGANGE - Trip 1 A - Wood - 100 x 50 cm h=22 cm (L) - 1 - Red</t>
  </si>
  <si>
    <t>3760231379433</t>
  </si>
  <si>
    <t>VEXPMTRIP1AWHI</t>
  </si>
  <si>
    <t>EXPRESSION - Pro Models By Romain DESRGANGE - Trip 1 A - Wood - 100 x 50 cm h=22 cm (L) - 1 - White</t>
  </si>
  <si>
    <t>3760231379449</t>
  </si>
  <si>
    <t>VEXPMTRIP1AYEL</t>
  </si>
  <si>
    <t>EXPRESSION - Pro Models By Romain DESRGANGE - Trip 1 A - Wood - 100 x 50 cm h=22 cm (L) - 1 - Yellow</t>
  </si>
  <si>
    <t>3760231379456</t>
  </si>
  <si>
    <t>VEXPMTRIP1BBLK</t>
  </si>
  <si>
    <t>EXPRESSION - Pro Models By Romain DESRGANGE - Trip 1 B - Wood - 63 x 18 cm h=21 cm (M) - 1 - Black</t>
  </si>
  <si>
    <t>3760231379463</t>
  </si>
  <si>
    <t>VEXPMTRIP1BBLU</t>
  </si>
  <si>
    <t>EXPRESSION - Pro Models By Romain DESRGANGE - Trip 1 B - Wood - 63 x 18 cm h=21 cm (M) - 1 - Blue</t>
  </si>
  <si>
    <t>3760231379470</t>
  </si>
  <si>
    <t>VEXPMTRIP1BGRE</t>
  </si>
  <si>
    <t>EXPRESSION - Pro Models By Romain DESRGANGE - Trip 1 B - Wood - 63 x 18 cm h=21 cm (M) - 1 - Green</t>
  </si>
  <si>
    <t>3760231379487</t>
  </si>
  <si>
    <t>VEXPMTRIP1BGRY</t>
  </si>
  <si>
    <t>EXPRESSION - Pro Models By Romain DESRGANGE - Trip 1 B - Wood - 63 x 18 cm h=21 cm (M) - 1 - Grey</t>
  </si>
  <si>
    <t>3760231379494</t>
  </si>
  <si>
    <t>VEXPMTRIP1BORA</t>
  </si>
  <si>
    <t>EXPRESSION - Pro Models By Romain DESRGANGE - Trip 1 B - Wood - 63 x 18 cm h=21 cm (M) - 1 - Orange</t>
  </si>
  <si>
    <t>3760231379500</t>
  </si>
  <si>
    <t>VEXPMTRIP1BRED</t>
  </si>
  <si>
    <t>EXPRESSION - Pro Models By Romain DESRGANGE - Trip 1 B - Wood - 63 x 18 cm h=21 cm (M) - 1 - Red</t>
  </si>
  <si>
    <t>3760231379517</t>
  </si>
  <si>
    <t>VEXPMTRIP1BWHI</t>
  </si>
  <si>
    <t>EXPRESSION - Pro Models By Romain DESRGANGE - Trip 1 B - Wood - 63 x 18 cm h=21 cm (M) - 1 - White</t>
  </si>
  <si>
    <t>3760231379524</t>
  </si>
  <si>
    <t>VEXPMTRIP1BYEL</t>
  </si>
  <si>
    <t>EXPRESSION - Pro Models By Romain DESRGANGE - Trip 1 B - Wood - 63 x 18 cm h=21 cm (M) - 1 - Yellow</t>
  </si>
  <si>
    <t>3760231379531</t>
  </si>
  <si>
    <t>VEXPMTRIP1CBLK</t>
  </si>
  <si>
    <t>EXPRESSION - Pro Models By Romain DESRGANGE - Trip 1 C - Wood - 75 x 52 cm h=16 cm (M) - 1 - Black</t>
  </si>
  <si>
    <t>3760231379548</t>
  </si>
  <si>
    <t>VEXPMTRIP1CBLU</t>
  </si>
  <si>
    <t>EXPRESSION - Pro Models By Romain DESRGANGE - Trip 1 C - Wood - 75 x 52 cm h=16 cm (M) - 1 - Blue</t>
  </si>
  <si>
    <t>3760231379555</t>
  </si>
  <si>
    <t>VEXPMTRIP1CGRE</t>
  </si>
  <si>
    <t>EXPRESSION - Pro Models By Romain DESRGANGE - Trip 1 C - Wood - 75 x 52 cm h=16 cm (M) - 1 - Green</t>
  </si>
  <si>
    <t>3760231379562</t>
  </si>
  <si>
    <t>VEXPMTRIP1CGRY</t>
  </si>
  <si>
    <t>EXPRESSION - Pro Models By Romain DESRGANGE - Trip 1 C - Wood - 75 x 52 cm h=16 cm (M) - 1 - Grey</t>
  </si>
  <si>
    <t>3760231379579</t>
  </si>
  <si>
    <t>VEXPMTRIP1CORA</t>
  </si>
  <si>
    <t>EXPRESSION - Pro Models By Romain DESRGANGE - Trip 1 C - Wood - 75 x 52 cm h=16 cm (M) - 1 - Orange</t>
  </si>
  <si>
    <t>3760231379586</t>
  </si>
  <si>
    <t>VEXPMTRIP1CRED</t>
  </si>
  <si>
    <t>EXPRESSION - Pro Models By Romain DESRGANGE - Trip 1 C - Wood - 75 x 52 cm h=16 cm (M) - 1 - Red</t>
  </si>
  <si>
    <t>3760231379593</t>
  </si>
  <si>
    <t>VEXPMTRIP1CWHI</t>
  </si>
  <si>
    <t>EXPRESSION - Pro Models By Romain DESRGANGE - Trip 1 C - Wood - 75 x 52 cm h=16 cm (M) - 1 - White</t>
  </si>
  <si>
    <t>3760231379609</t>
  </si>
  <si>
    <t>VEXPMTRIP1CYEL</t>
  </si>
  <si>
    <t>EXPRESSION - Pro Models By Romain DESRGANGE - Trip 1 C - Wood - 75 x 52 cm h=16 cm (M) - 1 - Yellow</t>
  </si>
  <si>
    <t>3760231379616</t>
  </si>
  <si>
    <t>VEXPMTRIP2ABCBLK</t>
  </si>
  <si>
    <t>EXPRESSION - Pro Models By Romain DESRGANGE - Trip 2 A + B + C - Wood - M/M/L - 3 - Black</t>
  </si>
  <si>
    <t>3760231379944</t>
  </si>
  <si>
    <t>VEXPMTRIP2ABCBLU</t>
  </si>
  <si>
    <t>EXPRESSION - Pro Models By Romain DESRGANGE - Trip 2 A + B + C - Wood - M/M/L - 3 - Blue</t>
  </si>
  <si>
    <t>3760231379951</t>
  </si>
  <si>
    <t>VEXPMTRIP2ABCGRE</t>
  </si>
  <si>
    <t>EXPRESSION - Pro Models By Romain DESRGANGE - Trip 2 A + B + C - Wood - M/M/L - 3 - Green</t>
  </si>
  <si>
    <t>3760231379968</t>
  </si>
  <si>
    <t>VEXPMTRIP2ABCGRY</t>
  </si>
  <si>
    <t>EXPRESSION - Pro Models By Romain DESRGANGE - Trip 2 A + B + C - Wood - M/M/L - 3 - Grey</t>
  </si>
  <si>
    <t>3760231379975</t>
  </si>
  <si>
    <t>VEXPMTRIP2ABCORA</t>
  </si>
  <si>
    <t>EXPRESSION - Pro Models By Romain DESRGANGE - Trip 2 A + B + C - Wood - M/M/L - 3 - Orange</t>
  </si>
  <si>
    <t>3760231379982</t>
  </si>
  <si>
    <t>VEXPMTRIP2ABCRED</t>
  </si>
  <si>
    <t>EXPRESSION - Pro Models By Romain DESRGANGE - Trip 2 A + B + C - Wood - M/M/L - 3 - Red</t>
  </si>
  <si>
    <t>3760231379999</t>
  </si>
  <si>
    <t>VEXPMTRIP2ABCWHI</t>
  </si>
  <si>
    <t>EXPRESSION - Pro Models By Romain DESRGANGE - Trip 2 A + B + C - Wood - M/M/L - 3 - White</t>
  </si>
  <si>
    <t>3760231380001</t>
  </si>
  <si>
    <t>VEXPMTRIP2ABCYEL</t>
  </si>
  <si>
    <t>EXPRESSION - Pro Models By Romain DESRGANGE - Trip 2 A + B + C - Wood - M/M/L - 3 - Yellow</t>
  </si>
  <si>
    <t>3760231380018</t>
  </si>
  <si>
    <t>VEXPMTRIP2ABLK</t>
  </si>
  <si>
    <t>EXPRESSION - Pro Models By Romain DESRGANGE - Trip 2 A - Wood - 104 x 47 cm h=43cm (L) - 1 - Black</t>
  </si>
  <si>
    <t>3760231379708</t>
  </si>
  <si>
    <t>VEXPMTRIP2ABLU</t>
  </si>
  <si>
    <t>EXPRESSION - Pro Models By Romain DESRGANGE - Trip 2 A - Wood - 104 x 47 cm h=43cm (L) - 1 - Blue</t>
  </si>
  <si>
    <t>3760231379715</t>
  </si>
  <si>
    <t>VEXPMTRIP2AGRE</t>
  </si>
  <si>
    <t>EXPRESSION - Pro Models By Romain DESRGANGE - Trip 2 A - Wood - 104 x 47 cm h=43cm (L) - 1 - Green</t>
  </si>
  <si>
    <t>3760231379722</t>
  </si>
  <si>
    <t>VEXPMTRIP2AGRY</t>
  </si>
  <si>
    <t>EXPRESSION - Pro Models By Romain DESRGANGE - Trip 2 A - Wood - 104 x 47 cm h=43cm (L) - 1 - Grey</t>
  </si>
  <si>
    <t>3760231379739</t>
  </si>
  <si>
    <t>VEXPMTRIP2AORA</t>
  </si>
  <si>
    <t>EXPRESSION - Pro Models By Romain DESRGANGE - Trip 2 A - Wood - 104 x 47 cm h=43cm (L) - 1 - Orange</t>
  </si>
  <si>
    <t>3760231379746</t>
  </si>
  <si>
    <t>VEXPMTRIP2ARED</t>
  </si>
  <si>
    <t>EXPRESSION - Pro Models By Romain DESRGANGE - Trip 2 A - Wood - 104 x 47 cm h=43cm (L) - 1 - Red</t>
  </si>
  <si>
    <t>3760231379753</t>
  </si>
  <si>
    <t>VEXPMTRIP2AWHI</t>
  </si>
  <si>
    <t>EXPRESSION - Pro Models By Romain DESRGANGE - Trip 2 A - Wood - 104 x 47 cm h=43cm (L) - 1 - White</t>
  </si>
  <si>
    <t>3760231379760</t>
  </si>
  <si>
    <t>VEXPMTRIP2AYEL</t>
  </si>
  <si>
    <t>EXPRESSION - Pro Models By Romain DESRGANGE - Trip 2 A - Wood - 104 x 47 cm h=43cm (L) - 1 - Yellow</t>
  </si>
  <si>
    <t>3760231379777</t>
  </si>
  <si>
    <t>VEXPMTRIP2BBLK</t>
  </si>
  <si>
    <t>EXPRESSION - Pro Models By Romain DESRGANGE - Trip 2 B - Wood - 66 x 19 cm h=28 cm (M) - 1 - Black</t>
  </si>
  <si>
    <t>3760231379784</t>
  </si>
  <si>
    <t>VEXPMTRIP2BBLU</t>
  </si>
  <si>
    <t>EXPRESSION - Pro Models By Romain DESRGANGE - Trip 2 B - Wood - 66 x 19 cm h=28 cm (M) - 1 - Blue</t>
  </si>
  <si>
    <t>3760231379791</t>
  </si>
  <si>
    <t>VEXPMTRIP2BGRE</t>
  </si>
  <si>
    <t>EXPRESSION - Pro Models By Romain DESRGANGE - Trip 2 B - Wood - 66 x 19 cm h=28 cm (M) - 1 - Green</t>
  </si>
  <si>
    <t>3760231379807</t>
  </si>
  <si>
    <t>VEXPMTRIP2BGRY</t>
  </si>
  <si>
    <t>EXPRESSION - Pro Models By Romain DESRGANGE - Trip 2 B - Wood - 66 x 19 cm h=28 cm (M) - 1 - Grey</t>
  </si>
  <si>
    <t>3760231379814</t>
  </si>
  <si>
    <t>VEXPMTRIP2BORA</t>
  </si>
  <si>
    <t>EXPRESSION - Pro Models By Romain DESRGANGE - Trip 2 B - Wood - 66 x 19 cm h=28 cm (M) - 1 - Orange</t>
  </si>
  <si>
    <t>3760231379821</t>
  </si>
  <si>
    <t>VEXPMTRIP2BRED</t>
  </si>
  <si>
    <t>EXPRESSION - Pro Models By Romain DESRGANGE - Trip 2 B - Wood - 66 x 19 cm h=28 cm (M) - 1 - Red</t>
  </si>
  <si>
    <t>3760231379838</t>
  </si>
  <si>
    <t>VEXPMTRIP2BWHI</t>
  </si>
  <si>
    <t>EXPRESSION - Pro Models By Romain DESRGANGE - Trip 2 B - Wood - 66 x 19 cm h=28 cm (M) - 1 - White</t>
  </si>
  <si>
    <t>3760231379845</t>
  </si>
  <si>
    <t>VEXPMTRIP2BYEL</t>
  </si>
  <si>
    <t>EXPRESSION - Pro Models By Romain DESRGANGE - Trip 2 B - Wood - 66 x 19 cm h=28 cm (M) - 1 - Yellow</t>
  </si>
  <si>
    <t>3760231379852</t>
  </si>
  <si>
    <t>VEXPMTRIP2CBLK</t>
  </si>
  <si>
    <t>EXPRESSION - Pro Models By Romain DESRGANGE - Trip 2 C - Wood - 78 x 44 cm h=23 cm (M) - 1 - Black</t>
  </si>
  <si>
    <t>3760231379869</t>
  </si>
  <si>
    <t>VEXPMTRIP2CBLU</t>
  </si>
  <si>
    <t>EXPRESSION - Pro Models By Romain DESRGANGE - Trip 2 C - Wood - 78 x 44 cm h=23 cm (M) - 1 - Blue</t>
  </si>
  <si>
    <t>3760231379876</t>
  </si>
  <si>
    <t>VEXPMTRIP2CGRE</t>
  </si>
  <si>
    <t>EXPRESSION - Pro Models By Romain DESRGANGE - Trip 2 C - Wood - 78 x 44 cm h=23 cm (M) - 1 - Green</t>
  </si>
  <si>
    <t>3760231379883</t>
  </si>
  <si>
    <t>VEXPMTRIP2CGRY</t>
  </si>
  <si>
    <t>EXPRESSION - Pro Models By Romain DESRGANGE - Trip 2 C - Wood - 78 x 44 cm h=23 cm (M) - 1 - Grey</t>
  </si>
  <si>
    <t>3760231379890</t>
  </si>
  <si>
    <t>VEXPMTRIP2CORA</t>
  </si>
  <si>
    <t>EXPRESSION - Pro Models By Romain DESRGANGE - Trip 2 C - Wood - 78 x 44 cm h=23 cm (M) - 1 - Orange</t>
  </si>
  <si>
    <t>3760231379906</t>
  </si>
  <si>
    <t>VEXPMTRIP2CRED</t>
  </si>
  <si>
    <t>EXPRESSION - Pro Models By Romain DESRGANGE - Trip 2 C - Wood - 78 x 44 cm h=23 cm (M) - 1 - Red</t>
  </si>
  <si>
    <t>3760231379913</t>
  </si>
  <si>
    <t>VEXPMTRIP2CWHI</t>
  </si>
  <si>
    <t>EXPRESSION - Pro Models By Romain DESRGANGE - Trip 2 C - Wood - 78 x 44 cm h=23 cm (M) - 1 - White</t>
  </si>
  <si>
    <t>3760231379920</t>
  </si>
  <si>
    <t>VEXPMTRIP2CYEL</t>
  </si>
  <si>
    <t>EXPRESSION - Pro Models By Romain DESRGANGE - Trip 2 C - Wood - 78 x 44 cm h=23 cm (M) - 1 - Yellow</t>
  </si>
  <si>
    <t>3760231379937</t>
  </si>
  <si>
    <t>VEXPMTRIP3ABCBLK</t>
  </si>
  <si>
    <t>EXPRESSION - Pro Models By Romain DESRGANGE - Trip 3 A + B + C - Wood - M/M/L - 3 - Black</t>
  </si>
  <si>
    <t>3760231380261</t>
  </si>
  <si>
    <t>VEXPMTRIP3ABCBLU</t>
  </si>
  <si>
    <t>EXPRESSION - Pro Models By Romain DESRGANGE - Trip 3 A + B + C - Wood - M/M/L - 3 - Blue</t>
  </si>
  <si>
    <t>3760231380278</t>
  </si>
  <si>
    <t>VEXPMTRIP3ABCGRE</t>
  </si>
  <si>
    <t>EXPRESSION - Pro Models By Romain DESRGANGE - Trip 3 A + B + C - Wood - M/M/L - 3 - Green</t>
  </si>
  <si>
    <t>3760231380285</t>
  </si>
  <si>
    <t>VEXPMTRIP3ABCGRY</t>
  </si>
  <si>
    <t>EXPRESSION - Pro Models By Romain DESRGANGE - Trip 3 A + B + C - Wood - M/M/L - 3 - Grey</t>
  </si>
  <si>
    <t>3760231380292</t>
  </si>
  <si>
    <t>VEXPMTRIP3ABCORA</t>
  </si>
  <si>
    <t>EXPRESSION - Pro Models By Romain DESRGANGE - Trip 3 A + B + C - Wood - M/M/L - 3 - Orange</t>
  </si>
  <si>
    <t>3760231380308</t>
  </si>
  <si>
    <t>VEXPMTRIP3ABCRED</t>
  </si>
  <si>
    <t>EXPRESSION - Pro Models By Romain DESRGANGE - Trip 3 A + B + C - Wood - M/M/L - 3 - Red</t>
  </si>
  <si>
    <t>3760231380315</t>
  </si>
  <si>
    <t>VEXPMTRIP3ABCWHI</t>
  </si>
  <si>
    <t>EXPRESSION - Pro Models By Romain DESRGANGE - Trip 3 A + B + C - Wood - M/M/L - 3 - White</t>
  </si>
  <si>
    <t>3760231380322</t>
  </si>
  <si>
    <t>VEXPMTRIP3ABCYEL</t>
  </si>
  <si>
    <t>EXPRESSION - Pro Models By Romain DESRGANGE - Trip 3 A + B + C - Wood - M/M/L - 3 - Yellow</t>
  </si>
  <si>
    <t>3760231380339</t>
  </si>
  <si>
    <t>VEXPMTRIP3ABLK</t>
  </si>
  <si>
    <t>EXPRESSION - Pro Models By Romain DESRGANGE - Trip 3 A - Wood - 105 x 47 cm h=52 cm (L) - 1 - Black</t>
  </si>
  <si>
    <t>3760231380025</t>
  </si>
  <si>
    <t>VEXPMTRIP3ABLU</t>
  </si>
  <si>
    <t>EXPRESSION - Pro Models By Romain DESRGANGE - Trip 3 A - Wood - 105 x 47 cm h=52 cm (L) - 1 - Blue</t>
  </si>
  <si>
    <t>3760231380032</t>
  </si>
  <si>
    <t>VEXPMTRIP3AGRE</t>
  </si>
  <si>
    <t>EXPRESSION - Pro Models By Romain DESRGANGE - Trip 3 A - Wood - 105 x 47 cm h=52 cm (L) - 1 - Green</t>
  </si>
  <si>
    <t>3760231380049</t>
  </si>
  <si>
    <t>VEXPMTRIP3AGRY</t>
  </si>
  <si>
    <t>EXPRESSION - Pro Models By Romain DESRGANGE - Trip 3 A - Wood - 105 x 47 cm h=52 cm (L) - 1 - Grey</t>
  </si>
  <si>
    <t>3760231380056</t>
  </si>
  <si>
    <t>VEXPMTRIP3AORA</t>
  </si>
  <si>
    <t>EXPRESSION - Pro Models By Romain DESRGANGE - Trip 3 A - Wood - 105 x 47 cm h=52 cm (L) - 1 - Orange</t>
  </si>
  <si>
    <t>3760231380063</t>
  </si>
  <si>
    <t>VEXPMTRIP3ARED</t>
  </si>
  <si>
    <t>EXPRESSION - Pro Models By Romain DESRGANGE - Trip 3 A - Wood - 105 x 47 cm h=52 cm (L) - 1 - Red</t>
  </si>
  <si>
    <t>3760231380070</t>
  </si>
  <si>
    <t>VEXPMTRIP3AWHI</t>
  </si>
  <si>
    <t>EXPRESSION - Pro Models By Romain DESRGANGE - Trip 3 A - Wood - 105 x 47 cm h=52 cm (L) - 1 - White</t>
  </si>
  <si>
    <t>3760231380087</t>
  </si>
  <si>
    <t>VEXPMTRIP3AYEL</t>
  </si>
  <si>
    <t>EXPRESSION - Pro Models By Romain DESRGANGE - Trip 3 A - Wood - 105 x 47 cm h=52 cm (L) - 1 - Yellow</t>
  </si>
  <si>
    <t>3760231380094</t>
  </si>
  <si>
    <t>VEXPMTRIP3BBLK</t>
  </si>
  <si>
    <t>EXPRESSION - Pro Models By Romain DESRGANGE - Trip 3 B - Wood - 67 x 22 cm h=36 cm (M) - 1 - Black</t>
  </si>
  <si>
    <t>3760231380100</t>
  </si>
  <si>
    <t>VEXPMTRIP3BBLU</t>
  </si>
  <si>
    <t>EXPRESSION - Pro Models By Romain DESRGANGE - Trip 3 B - Wood - 67 x 22 cm h=36 cm (M) - 1 - Blue</t>
  </si>
  <si>
    <t>3760231380117</t>
  </si>
  <si>
    <t>VEXPMTRIP3BGRE</t>
  </si>
  <si>
    <t>EXPRESSION - Pro Models By Romain DESRGANGE - Trip 3 B - Wood - 67 x 22 cm h=36 cm (M) - 1 - Green</t>
  </si>
  <si>
    <t>3760231380124</t>
  </si>
  <si>
    <t>VEXPMTRIP3BGRY</t>
  </si>
  <si>
    <t>EXPRESSION - Pro Models By Romain DESRGANGE - Trip 3 B - Wood - 67 x 22 cm h=36 cm (M) - 1 - Grey</t>
  </si>
  <si>
    <t>3760231380131</t>
  </si>
  <si>
    <t>VEXPMTRIP3BORA</t>
  </si>
  <si>
    <t>EXPRESSION - Pro Models By Romain DESRGANGE - Trip 3 B - Wood - 67 x 22 cm h=36 cm (M) - 1 - Orange</t>
  </si>
  <si>
    <t>3760231380148</t>
  </si>
  <si>
    <t>VEXPMTRIP3BRED</t>
  </si>
  <si>
    <t>EXPRESSION - Pro Models By Romain DESRGANGE - Trip 3 B - Wood - 67 x 22 cm h=36 cm (M) - 1 - Red</t>
  </si>
  <si>
    <t>3760231380155</t>
  </si>
  <si>
    <t>VEXPMTRIP3BWHI</t>
  </si>
  <si>
    <t>EXPRESSION - Pro Models By Romain DESRGANGE - Trip 3 B - Wood - 67 x 22 cm h=36 cm (M) - 1 - White</t>
  </si>
  <si>
    <t>3760231380162</t>
  </si>
  <si>
    <t>VEXPMTRIP3BYEL</t>
  </si>
  <si>
    <t>EXPRESSION - Pro Models By Romain DESRGANGE - Trip 3 B - Wood - 67 x 22 cm h=36 cm (M) - 1 - Yellow</t>
  </si>
  <si>
    <t>3760231380179</t>
  </si>
  <si>
    <t>VEXPMTRIP3CBLK</t>
  </si>
  <si>
    <t>EXPRESSION - Pro Models By Romain DESRGANGE - Trip 3 C - Wood - 80 x 56 cm h=29 cm (L) - 1 - Black</t>
  </si>
  <si>
    <t>3760231380186</t>
  </si>
  <si>
    <t>VEXPMTRIP3CBLU</t>
  </si>
  <si>
    <t>EXPRESSION - Pro Models By Romain DESRGANGE - Trip 3 C - Wood - 80 x 56 cm h=29 cm (L) - 1 - Blue</t>
  </si>
  <si>
    <t>3760231380193</t>
  </si>
  <si>
    <t>VEXPMTRIP3CGRE</t>
  </si>
  <si>
    <t>EXPRESSION - Pro Models By Romain DESRGANGE - Trip 3 C - Wood - 80 x 56 cm h=29 cm (L) - 1 - Green</t>
  </si>
  <si>
    <t>3760231380209</t>
  </si>
  <si>
    <t>VEXPMTRIP3CGRY</t>
  </si>
  <si>
    <t>EXPRESSION - Pro Models By Romain DESRGANGE - Trip 3 C - Wood - 80 x 56 cm h=29 cm (L) - 1 - Grey</t>
  </si>
  <si>
    <t>3760231380216</t>
  </si>
  <si>
    <t>VEXPMTRIP3CORA</t>
  </si>
  <si>
    <t>EXPRESSION - Pro Models By Romain DESRGANGE - Trip 3 C - Wood - 80 x 56 cm h=29 cm (L) - 1 - Orange</t>
  </si>
  <si>
    <t>3760231380223</t>
  </si>
  <si>
    <t>VEXPMTRIP3CRED</t>
  </si>
  <si>
    <t>EXPRESSION - Pro Models By Romain DESRGANGE - Trip 3 C - Wood - 80 x 56 cm h=29 cm (L) - 1 - Red</t>
  </si>
  <si>
    <t>3760231380230</t>
  </si>
  <si>
    <t>VEXPMTRIP3CWHI</t>
  </si>
  <si>
    <t>EXPRESSION - Pro Models By Romain DESRGANGE - Trip 3 C - Wood - 80 x 56 cm h=29 cm (L) - 1 - White</t>
  </si>
  <si>
    <t>3760231380247</t>
  </si>
  <si>
    <t>VEXPMTRIP3CYEL</t>
  </si>
  <si>
    <t>EXPRESSION - Pro Models By Romain DESRGANGE - Trip 3 C - Wood - 80 x 56 cm h=29 cm (L) - 1 - Yellow</t>
  </si>
  <si>
    <t>3760231380254</t>
  </si>
  <si>
    <t>VEXPMTRIP4ABCBLK</t>
  </si>
  <si>
    <t>EXPRESSION - Pro Models By Romain DESRGANGE - Trip 4 A + B + C - Wood - M/M/L - 3 - Black</t>
  </si>
  <si>
    <t>3760231380582</t>
  </si>
  <si>
    <t>VEXPMTRIP4ABCBLU</t>
  </si>
  <si>
    <t>EXPRESSION - Pro Models By Romain DESRGANGE - Trip 4 A + B + C - Wood - M/M/L - 3 - Blue</t>
  </si>
  <si>
    <t>3760231380599</t>
  </si>
  <si>
    <t>VEXPMTRIP4ABCGRE</t>
  </si>
  <si>
    <t>EXPRESSION - Pro Models By Romain DESRGANGE - Trip 4 A + B + C - Wood - M/M/L - 3 - Green</t>
  </si>
  <si>
    <t>3760231380605</t>
  </si>
  <si>
    <t>VEXPMTRIP4ABCGRY</t>
  </si>
  <si>
    <t>EXPRESSION - Pro Models By Romain DESRGANGE - Trip 4 A + B + C - Wood - M/M/L - 3 - Grey</t>
  </si>
  <si>
    <t>3760231380612</t>
  </si>
  <si>
    <t>VEXPMTRIP4ABCORA</t>
  </si>
  <si>
    <t>EXPRESSION - Pro Models By Romain DESRGANGE - Trip 4 A + B + C - Wood - M/M/L - 3 - Orange</t>
  </si>
  <si>
    <t>3760231380629</t>
  </si>
  <si>
    <t>VEXPMTRIP4ABCRED</t>
  </si>
  <si>
    <t>EXPRESSION - Pro Models By Romain DESRGANGE - Trip 4 A + B + C - Wood - M/M/L - 3 - Red</t>
  </si>
  <si>
    <t>3760231380636</t>
  </si>
  <si>
    <t>VEXPMTRIP4ABCWHI</t>
  </si>
  <si>
    <t>EXPRESSION - Pro Models By Romain DESRGANGE - Trip 4 A + B + C - Wood - M/M/L - 3 - White</t>
  </si>
  <si>
    <t>3760231380643</t>
  </si>
  <si>
    <t>VEXPMTRIP4ABCYEL</t>
  </si>
  <si>
    <t>EXPRESSION - Pro Models By Romain DESRGANGE - Trip 4 A + B + C - Wood - M/M/L - 3 - Yellow</t>
  </si>
  <si>
    <t>3760231380650</t>
  </si>
  <si>
    <t>VEXPMTRIP4ABLK</t>
  </si>
  <si>
    <t>EXPRESSION - Pro Models By Romain DESRGANGE - Trip 4 A - Wood - 105 x 47 cm h=39 cm (L) - 1 - Black</t>
  </si>
  <si>
    <t>3760231380346</t>
  </si>
  <si>
    <t>VEXPMTRIP4ABLU</t>
  </si>
  <si>
    <t>EXPRESSION - Pro Models By Romain DESRGANGE - Trip 4 A - Wood - 105 x 47 cm h=39 cm (L) - 1 - Blue</t>
  </si>
  <si>
    <t>3760231380353</t>
  </si>
  <si>
    <t>VEXPMTRIP4AGRE</t>
  </si>
  <si>
    <t>EXPRESSION - Pro Models By Romain DESRGANGE - Trip 4 A - Wood - 105 x 47 cm h=39 cm (L) - 1 - Green</t>
  </si>
  <si>
    <t>3760231380360</t>
  </si>
  <si>
    <t>VEXPMTRIP4AGRY</t>
  </si>
  <si>
    <t>EXPRESSION - Pro Models By Romain DESRGANGE - Trip 4 A - Wood - 105 x 47 cm h=39 cm (L) - 1 - Grey</t>
  </si>
  <si>
    <t>3760231380377</t>
  </si>
  <si>
    <t>VEXPMTRIP4AORA</t>
  </si>
  <si>
    <t>EXPRESSION - Pro Models By Romain DESRGANGE - Trip 4 A - Wood - 105 x 47 cm h=39 cm (L) - 1 - Orange</t>
  </si>
  <si>
    <t>3760231380384</t>
  </si>
  <si>
    <t>VEXPMTRIP4ARED</t>
  </si>
  <si>
    <t>EXPRESSION - Pro Models By Romain DESRGANGE - Trip 4 A - Wood - 105 x 47 cm h=39 cm (L) - 1 - Red</t>
  </si>
  <si>
    <t>3760231380391</t>
  </si>
  <si>
    <t>VEXPMTRIP4AWHI</t>
  </si>
  <si>
    <t>EXPRESSION - Pro Models By Romain DESRGANGE - Trip 4 A - Wood - 105 x 47 cm h=39 cm (L) - 1 - White</t>
  </si>
  <si>
    <t>3760231380407</t>
  </si>
  <si>
    <t>VEXPMTRIP4AYEL</t>
  </si>
  <si>
    <t>EXPRESSION - Pro Models By Romain DESRGANGE - Trip 4 A - Wood - 105 x 47 cm h=39 cm (L) - 1 - Yellow</t>
  </si>
  <si>
    <t>3760231380414</t>
  </si>
  <si>
    <t>VEXPMTRIP4BBLK</t>
  </si>
  <si>
    <t>EXPRESSION - Pro Models By Romain DESRGANGE - Trip 4 B - Wood - 67 x 21 cm h=25 cm (M) - 1 - Black</t>
  </si>
  <si>
    <t>3760231380421</t>
  </si>
  <si>
    <t>VEXPMTRIP4BBLU</t>
  </si>
  <si>
    <t>EXPRESSION - Pro Models By Romain DESRGANGE - Trip 4 B - Wood - 67 x 21 cm h=25 cm (M) - 1 - Blue</t>
  </si>
  <si>
    <t>3760231380438</t>
  </si>
  <si>
    <t>VEXPMTRIP4BGRE</t>
  </si>
  <si>
    <t>EXPRESSION - Pro Models By Romain DESRGANGE - Trip 4 B - Wood - 67 x 21 cm h=25 cm (M) - 1 - Green</t>
  </si>
  <si>
    <t>3760231380445</t>
  </si>
  <si>
    <t>VEXPMTRIP4BGRY</t>
  </si>
  <si>
    <t>EXPRESSION - Pro Models By Romain DESRGANGE - Trip 4 B - Wood - 67 x 21 cm h=25 cm (M) - 1 - Grey</t>
  </si>
  <si>
    <t>3760231380452</t>
  </si>
  <si>
    <t>VEXPMTRIP4BORA</t>
  </si>
  <si>
    <t>EXPRESSION - Pro Models By Romain DESRGANGE - Trip 4 B - Wood - 67 x 21 cm h=25 cm (M) - 1 - Orange</t>
  </si>
  <si>
    <t>3760231380469</t>
  </si>
  <si>
    <t>VEXPMTRIP4BRED</t>
  </si>
  <si>
    <t>EXPRESSION - Pro Models By Romain DESRGANGE - Trip 4 B - Wood - 67 x 21 cm h=25 cm (M) - 1 - Red</t>
  </si>
  <si>
    <t>3760231380476</t>
  </si>
  <si>
    <t>VEXPMTRIP4BWHI</t>
  </si>
  <si>
    <t>EXPRESSION - Pro Models By Romain DESRGANGE - Trip 4 B - Wood - 67 x 21 cm h=25 cm (M) - 1 - White</t>
  </si>
  <si>
    <t>3760231380483</t>
  </si>
  <si>
    <t>VEXPMTRIP4BYEL</t>
  </si>
  <si>
    <t>EXPRESSION - Pro Models By Romain DESRGANGE - Trip 4 B - Wood - 67 x 21 cm h=25 cm (M) - 1 - Yellow</t>
  </si>
  <si>
    <t>3760231380490</t>
  </si>
  <si>
    <t>VEXPMTRIP4CBLK</t>
  </si>
  <si>
    <t>EXPRESSION - Pro Models By Romain DESRGANGE - Trip 4 C - Wood - 78 x 56 cm h=20 cm (M) - 1 - Black</t>
  </si>
  <si>
    <t>3760231380506</t>
  </si>
  <si>
    <t>VEXPMTRIP4CBLU</t>
  </si>
  <si>
    <t>EXPRESSION - Pro Models By Romain DESRGANGE - Trip 4 C - Wood - 78 x 56 cm h=20 cm (M) - 1 - Blue</t>
  </si>
  <si>
    <t>3760231380513</t>
  </si>
  <si>
    <t>VEXPMTRIP4CGRE</t>
  </si>
  <si>
    <t>EXPRESSION - Pro Models By Romain DESRGANGE - Trip 4 C - Wood - 78 x 56 cm h=20 cm (M) - 1 - Green</t>
  </si>
  <si>
    <t>3760231380520</t>
  </si>
  <si>
    <t>VEXPMTRIP4CGRY</t>
  </si>
  <si>
    <t>EXPRESSION - Pro Models By Romain DESRGANGE - Trip 4 C - Wood - 78 x 56 cm h=20 cm (M) - 1 - Grey</t>
  </si>
  <si>
    <t>3760231380537</t>
  </si>
  <si>
    <t>VEXPMTRIP4CORA</t>
  </si>
  <si>
    <t>EXPRESSION - Pro Models By Romain DESRGANGE - Trip 4 C - Wood - 78 x 56 cm h=20 cm (M) - 1 - Orange</t>
  </si>
  <si>
    <t>3760231380544</t>
  </si>
  <si>
    <t>VEXPMTRIP4CRED</t>
  </si>
  <si>
    <t>EXPRESSION - Pro Models By Romain DESRGANGE - Trip 4 C - Wood - 78 x 56 cm h=20 cm (M) - 1 - Red</t>
  </si>
  <si>
    <t>3760231380551</t>
  </si>
  <si>
    <t>VEXPMTRIP4CWHI</t>
  </si>
  <si>
    <t>EXPRESSION - Pro Models By Romain DESRGANGE - Trip 4 C - Wood - 78 x 56 cm h=20 cm (M) - 1 - White</t>
  </si>
  <si>
    <t>3760231380568</t>
  </si>
  <si>
    <t>VEXPMTRIP4CYEL</t>
  </si>
  <si>
    <t>EXPRESSION - Pro Models By Romain DESRGANGE - Trip 4 C - Wood - 78 x 56 cm h=20 cm (M) - 1 - Yellow</t>
  </si>
  <si>
    <t>3760231380575</t>
  </si>
  <si>
    <t>VEXPMTRIP5ABCBLK</t>
  </si>
  <si>
    <t>EXPRESSION - Pro Models By Romain DESRGANGE - Trip 5 A + B + C - Wood - M/M/L - 3 - Black</t>
  </si>
  <si>
    <t>3760231380902</t>
  </si>
  <si>
    <t>VEXPMTRIP5ABCBLU</t>
  </si>
  <si>
    <t>EXPRESSION - Pro Models By Romain DESRGANGE - Trip 5 A + B + C - Wood - M/M/L - 3 - Blue</t>
  </si>
  <si>
    <t>3760231380919</t>
  </si>
  <si>
    <t>VEXPMTRIP5ABCGRE</t>
  </si>
  <si>
    <t>EXPRESSION - Pro Models By Romain DESRGANGE - Trip 5 A + B + C - Wood - M/M/L - 3 - Green</t>
  </si>
  <si>
    <t>3760231380926</t>
  </si>
  <si>
    <t>VEXPMTRIP5ABCGRY</t>
  </si>
  <si>
    <t>EXPRESSION - Pro Models By Romain DESRGANGE - Trip 5 A + B + C - Wood - M/M/L - 3 - Grey</t>
  </si>
  <si>
    <t>3760231380933</t>
  </si>
  <si>
    <t>VEXPMTRIP5ABCORA</t>
  </si>
  <si>
    <t>EXPRESSION - Pro Models By Romain DESRGANGE - Trip 5 A + B + C - Wood - M/M/L - 3 - Orange</t>
  </si>
  <si>
    <t>3760231380940</t>
  </si>
  <si>
    <t>VEXPMTRIP5ABCRED</t>
  </si>
  <si>
    <t>EXPRESSION - Pro Models By Romain DESRGANGE - Trip 5 A + B + C - Wood - M/M/L - 3 - Red</t>
  </si>
  <si>
    <t>3760231380957</t>
  </si>
  <si>
    <t>VEXPMTRIP5ABCWHI</t>
  </si>
  <si>
    <t>EXPRESSION - Pro Models By Romain DESRGANGE - Trip 5 A + B + C - Wood - M/M/L - 3 - White</t>
  </si>
  <si>
    <t>3760231380964</t>
  </si>
  <si>
    <t>VEXPMTRIP5ABCYEL</t>
  </si>
  <si>
    <t>EXPRESSION - Pro Models By Romain DESRGANGE - Trip 5 A + B + C - Wood - M/M/L - 3 - Yellow</t>
  </si>
  <si>
    <t>3760231380971</t>
  </si>
  <si>
    <t>VEXPMTRIP5ABLK</t>
  </si>
  <si>
    <t>EXPRESSION - Pro Models By Romain DESRGANGE - Trip 5 A - Wood - 106 x 47 cm h=47 cm (L) - 1 - Black</t>
  </si>
  <si>
    <t>3760231380667</t>
  </si>
  <si>
    <t>VEXPMTRIP5ABLU</t>
  </si>
  <si>
    <t>EXPRESSION - Pro Models By Romain DESRGANGE - Trip 5 A - Wood - 106 x 47 cm h=47 cm (L) - 1 - Blue</t>
  </si>
  <si>
    <t>3760231380674</t>
  </si>
  <si>
    <t>VEXPMTRIP5AGRE</t>
  </si>
  <si>
    <t>EXPRESSION - Pro Models By Romain DESRGANGE - Trip 5 A - Wood - 106 x 47 cm h=47 cm (L) - 1 - Green</t>
  </si>
  <si>
    <t>3760231380681</t>
  </si>
  <si>
    <t>VEXPMTRIP5AGRY</t>
  </si>
  <si>
    <t>EXPRESSION - Pro Models By Romain DESRGANGE - Trip 5 A - Wood - 106 x 47 cm h=47 cm (L) - 1 - Grey</t>
  </si>
  <si>
    <t>3760231380698</t>
  </si>
  <si>
    <t>VEXPMTRIP5AORA</t>
  </si>
  <si>
    <t>EXPRESSION - Pro Models By Romain DESRGANGE - Trip 5 A - Wood - 106 x 47 cm h=47 cm (L) - 1 - Orange</t>
  </si>
  <si>
    <t>3760231380704</t>
  </si>
  <si>
    <t>VEXPMTRIP5ARED</t>
  </si>
  <si>
    <t>EXPRESSION - Pro Models By Romain DESRGANGE - Trip 5 A - Wood - 106 x 47 cm h=47 cm (L) - 1 - Red</t>
  </si>
  <si>
    <t>3760231380711</t>
  </si>
  <si>
    <t>VEXPMTRIP5AWHI</t>
  </si>
  <si>
    <t>EXPRESSION - Pro Models By Romain DESRGANGE - Trip 5 A - Wood - 106 x 47 cm h=47 cm (L) - 1 - White</t>
  </si>
  <si>
    <t>3760231380728</t>
  </si>
  <si>
    <t>VEXPMTRIP5AYEL</t>
  </si>
  <si>
    <t>EXPRESSION - Pro Models By Romain DESRGANGE - Trip 5 A - Wood - 106 x 47 cm h=47 cm (L) - 1 - Yellow</t>
  </si>
  <si>
    <t>3760231380735</t>
  </si>
  <si>
    <t>VEXPMTRIP5BBLK</t>
  </si>
  <si>
    <t>EXPRESSION - Pro Models By Romain DESRGANGE - Trip 5 B - Wood - 68 x 23 cm h=32 cm (M) - 1 - Black</t>
  </si>
  <si>
    <t>3760231380742</t>
  </si>
  <si>
    <t>VEXPMTRIP5BBLU</t>
  </si>
  <si>
    <t>EXPRESSION - Pro Models By Romain DESRGANGE - Trip 5 B - Wood - 68 x 23 cm h=32 cm (M) - 1 - Blue</t>
  </si>
  <si>
    <t>3760231380759</t>
  </si>
  <si>
    <t>VEXPMTRIP5BGRE</t>
  </si>
  <si>
    <t>EXPRESSION - Pro Models By Romain DESRGANGE - Trip 5 B - Wood - 68 x 23 cm h=32 cm (M) - 1 - Green</t>
  </si>
  <si>
    <t>3760231380766</t>
  </si>
  <si>
    <t>VEXPMTRIP5BGRY</t>
  </si>
  <si>
    <t>EXPRESSION - Pro Models By Romain DESRGANGE - Trip 5 B - Wood - 68 x 23 cm h=32 cm (M) - 1 - Grey</t>
  </si>
  <si>
    <t>3760231380773</t>
  </si>
  <si>
    <t>VEXPMTRIP5BORA</t>
  </si>
  <si>
    <t>EXPRESSION - Pro Models By Romain DESRGANGE - Trip 5 B - Wood - 68 x 23 cm h=32 cm (M) - 1 - Orange</t>
  </si>
  <si>
    <t>3760231380780</t>
  </si>
  <si>
    <t>VEXPMTRIP5BRED</t>
  </si>
  <si>
    <t>EXPRESSION - Pro Models By Romain DESRGANGE - Trip 5 B - Wood - 68 x 23 cm h=32 cm (M) - 1 - Red</t>
  </si>
  <si>
    <t>3760231380797</t>
  </si>
  <si>
    <t>VEXPMTRIP5BWHI</t>
  </si>
  <si>
    <t>EXPRESSION - Pro Models By Romain DESRGANGE - Trip 5 B - Wood - 68 x 23 cm h=32 cm (M) - 1 - White</t>
  </si>
  <si>
    <t>3760231380803</t>
  </si>
  <si>
    <t>VEXPMTRIP5BYEL</t>
  </si>
  <si>
    <t>EXPRESSION - Pro Models By Romain DESRGANGE - Trip 5 B - Wood - 68 x 23 cm h=32 cm (M) - 1 - Yellow</t>
  </si>
  <si>
    <t>3760231380810</t>
  </si>
  <si>
    <t>VEXPMTRIP5CBLK</t>
  </si>
  <si>
    <t>EXPRESSION - Pro Models By Romain DESRGANGE - Trip 5 C - Wood - 80 x 57 cm h=26 cm (L) - 1 - Black</t>
  </si>
  <si>
    <t>3760231380827</t>
  </si>
  <si>
    <t>VEXPMTRIP5CBLU</t>
  </si>
  <si>
    <t>EXPRESSION - Pro Models By Romain DESRGANGE - Trip 5 C - Wood - 80 x 57 cm h=26 cm (L) - 1 - Blue</t>
  </si>
  <si>
    <t>3760231380834</t>
  </si>
  <si>
    <t>VEXPMTRIP5CGRE</t>
  </si>
  <si>
    <t>EXPRESSION - Pro Models By Romain DESRGANGE - Trip 5 C - Wood - 80 x 57 cm h=26 cm (L) - 1 - Green</t>
  </si>
  <si>
    <t>3760231380841</t>
  </si>
  <si>
    <t>VEXPMTRIP5CGRY</t>
  </si>
  <si>
    <t>EXPRESSION - Pro Models By Romain DESRGANGE - Trip 5 C - Wood - 80 x 57 cm h=26 cm (L) - 1 - Grey</t>
  </si>
  <si>
    <t>3760231380858</t>
  </si>
  <si>
    <t>VEXPMTRIP5CORA</t>
  </si>
  <si>
    <t>EXPRESSION - Pro Models By Romain DESRGANGE - Trip 5 C - Wood - 80 x 57 cm h=26 cm (L) - 1 - Orange</t>
  </si>
  <si>
    <t>3760231380865</t>
  </si>
  <si>
    <t>VEXPMTRIP5CRED</t>
  </si>
  <si>
    <t>EXPRESSION - Pro Models By Romain DESRGANGE - Trip 5 C - Wood - 80 x 57 cm h=26 cm (L) - 1 - Red</t>
  </si>
  <si>
    <t>3760231380872</t>
  </si>
  <si>
    <t>VEXPMTRIP5CWHI</t>
  </si>
  <si>
    <t>EXPRESSION - Pro Models By Romain DESRGANGE - Trip 5 C - Wood - 80 x 57 cm h=26 cm (L) - 1 - White</t>
  </si>
  <si>
    <t>3760231380889</t>
  </si>
  <si>
    <t>VEXPMTRIP5CYEL</t>
  </si>
  <si>
    <t>EXPRESSION - Pro Models By Romain DESRGANGE - Trip 5 C - Wood - 80 x 57 cm h=26 cm (L) - 1 - Yellow</t>
  </si>
  <si>
    <t>3760231380896</t>
  </si>
  <si>
    <t>VEXRUTR1WDBLK</t>
  </si>
  <si>
    <t>EXPRESSION - Voyagers - Rusty Triangles 1 - Wood -  40 x 38 cm h=12 cm (S) - 1 - Black</t>
  </si>
  <si>
    <t>3760231426747</t>
  </si>
  <si>
    <t>VEXRUTR1WDBLU</t>
  </si>
  <si>
    <t>EXPRESSION - Voyagers - Rusty Triangles 1 - Wood -  40 x 38 cm h=12 cm (S) - 1 - Blue</t>
  </si>
  <si>
    <t>3760231426754</t>
  </si>
  <si>
    <t>VEXRUTR1WDGRE</t>
  </si>
  <si>
    <t>EXPRESSION - Voyagers - Rusty Triangles 1 - Wood -  40 x 38 cm h=12 cm (S) - 1 - Green</t>
  </si>
  <si>
    <t>3760231426761</t>
  </si>
  <si>
    <t>VEXRUTR1WDGRY</t>
  </si>
  <si>
    <t>EXPRESSION - Voyagers - Rusty Triangles 1 - Wood -  40 x 38 cm h=12 cm (S) - 1 - Grey</t>
  </si>
  <si>
    <t>3760231426822</t>
  </si>
  <si>
    <t>VEXRUTR1WDMIN</t>
  </si>
  <si>
    <t>EXPRESSION - Voyagers - Rusty Triangles 1 - Wood -  40 x 38 cm h=12 cm (S) - 1 - Mint</t>
  </si>
  <si>
    <t>3760231426778</t>
  </si>
  <si>
    <t>VEXRUTR1WDRED</t>
  </si>
  <si>
    <t>EXPRESSION - Voyagers - Rusty Triangles 1 - Wood -  40 x 38 cm h=12 cm (S) - 1 - Red</t>
  </si>
  <si>
    <t>3760231426785</t>
  </si>
  <si>
    <t>VEXRUTR1WDVIO</t>
  </si>
  <si>
    <t>EXPRESSION - Voyagers - Rusty Triangles 1 - Wood -  40 x 38 cm h=12 cm (S) - 1 - Violet</t>
  </si>
  <si>
    <t>3760231426792</t>
  </si>
  <si>
    <t>VEXRUTR1WDWHI</t>
  </si>
  <si>
    <t>EXPRESSION - Voyagers - Rusty Triangles 1 - Wood -  40 x 38 cm h=12 cm (S) - 1 - White</t>
  </si>
  <si>
    <t>3760231426808</t>
  </si>
  <si>
    <t>VEXRUTR1WDYEL</t>
  </si>
  <si>
    <t>EXPRESSION - Voyagers - Rusty Triangles 1 - Wood -  40 x 38 cm h=12 cm (S) - 1 - Yellow</t>
  </si>
  <si>
    <t>3760231426815</t>
  </si>
  <si>
    <t>VEXRUTR2WDBLK</t>
  </si>
  <si>
    <t>EXPRESSION - Voyagers - Rusty Triangles 2 - Wood -  60 x 57 cm h=16 cm (M) - 1 - Black</t>
  </si>
  <si>
    <t>3760231426839</t>
  </si>
  <si>
    <t>VEXRUTR2WDBLU</t>
  </si>
  <si>
    <t>EXPRESSION - Voyagers - Rusty Triangles 2 - Wood -  60 x 57 cm h=16 cm (M) - 1 - Blue</t>
  </si>
  <si>
    <t>3760231426846</t>
  </si>
  <si>
    <t>VEXRUTR2WDGRE</t>
  </si>
  <si>
    <t>EXPRESSION - Voyagers - Rusty Triangles 2 - Wood -  60 x 57 cm h=16 cm (M) - 1 - Green</t>
  </si>
  <si>
    <t>3760231426853</t>
  </si>
  <si>
    <t>VEXRUTR2WDGRY</t>
  </si>
  <si>
    <t>EXPRESSION - Voyagers - Rusty Triangles 2 - Wood -  60 x 57 cm h=16 cm (M) - 1 - Grey</t>
  </si>
  <si>
    <t>3760231426914</t>
  </si>
  <si>
    <t>VEXRUTR2WDMIN</t>
  </si>
  <si>
    <t>EXPRESSION - Voyagers - Rusty Triangles 2 - Wood -  60 x 57 cm h=16 cm (M) - 1 - Mint</t>
  </si>
  <si>
    <t>3760231426860</t>
  </si>
  <si>
    <t>VEXRUTR2WDRED</t>
  </si>
  <si>
    <t>EXPRESSION - Voyagers - Rusty Triangles 2 - Wood -  60 x 57 cm h=16 cm (M) - 1 - Red</t>
  </si>
  <si>
    <t>3760231426877</t>
  </si>
  <si>
    <t>VEXRUTR2WDVIO</t>
  </si>
  <si>
    <t>EXPRESSION - Voyagers - Rusty Triangles 2 - Wood -  60 x 57 cm h=16 cm (M) - 1 - Violet</t>
  </si>
  <si>
    <t>3760231426884</t>
  </si>
  <si>
    <t>VEXRUTR2WDWHI</t>
  </si>
  <si>
    <t>EXPRESSION - Voyagers - Rusty Triangles 2 - Wood -  60 x 57 cm h=16 cm (M) - 1 - White</t>
  </si>
  <si>
    <t>3760231426891</t>
  </si>
  <si>
    <t>VEXRUTR2WDYEL</t>
  </si>
  <si>
    <t>EXPRESSION - Voyagers - Rusty Triangles 2 - Wood -  60 x 57 cm h=16 cm (M) - 1 - Yellow</t>
  </si>
  <si>
    <t>3760231426907</t>
  </si>
  <si>
    <t>VEXRUTR3WDBLK</t>
  </si>
  <si>
    <t>EXPRESSION - Voyagers - Rusty Triangles 3 - Wood -  80 x 76 cm h=22 cm (L) - 1 - Black</t>
  </si>
  <si>
    <t>3760231426921</t>
  </si>
  <si>
    <t>VEXRUTR3WDBLU</t>
  </si>
  <si>
    <t>EXPRESSION - Voyagers - Rusty Triangles 3 - Wood -  80 x 76 cm h=22 cm (L) - 1 - Blue</t>
  </si>
  <si>
    <t>3760231426938</t>
  </si>
  <si>
    <t>VEXRUTR3WDGRE</t>
  </si>
  <si>
    <t>EXPRESSION - Voyagers - Rusty Triangles 3 - Wood -  80 x 76 cm h=22 cm (L) - 1 - Green</t>
  </si>
  <si>
    <t>3760231426945</t>
  </si>
  <si>
    <t>VEXRUTR3WDGRY</t>
  </si>
  <si>
    <t>EXPRESSION - Voyagers - Rusty Triangles 3 - Wood -  80 x 76 cm h=22 cm (L) - 1 - Grey</t>
  </si>
  <si>
    <t>3760231427003</t>
  </si>
  <si>
    <t>VEXRUTR3WDMIN</t>
  </si>
  <si>
    <t>EXPRESSION - Voyagers - Rusty Triangles 3 - Wood -  80 x 76 cm h=22 cm (L) - 1 - Mint</t>
  </si>
  <si>
    <t>3760231426952</t>
  </si>
  <si>
    <t>VEXRUTR3WDRED</t>
  </si>
  <si>
    <t>EXPRESSION - Voyagers - Rusty Triangles 3 - Wood -  80 x 76 cm h=22 cm (L) - 1 - Red</t>
  </si>
  <si>
    <t>3760231426969</t>
  </si>
  <si>
    <t>VEXRUTR3WDVIO</t>
  </si>
  <si>
    <t>EXPRESSION - Voyagers - Rusty Triangles 3 - Wood -  80 x 76 cm h=22 cm (L) - 1 - Violet</t>
  </si>
  <si>
    <t>3760231426976</t>
  </si>
  <si>
    <t>VEXRUTR3WDWHI</t>
  </si>
  <si>
    <t>EXPRESSION - Voyagers - Rusty Triangles 3 - Wood -  80 x 76 cm h=22 cm (L) - 1 - White</t>
  </si>
  <si>
    <t>3760231426983</t>
  </si>
  <si>
    <t>VEXRUTR3WDYEL</t>
  </si>
  <si>
    <t>EXPRESSION - Voyagers - Rusty Triangles 3 - Wood -  80 x 76 cm h=22 cm (L) - 1 - Yellow</t>
  </si>
  <si>
    <t>3760231426990</t>
  </si>
  <si>
    <t>VEXSHAA1WDBLK</t>
  </si>
  <si>
    <t>EXPRESSION - Voyagers - Sharp A1 - Wood -  50 x 19 cm h=8 cm (M) - 1 - Black</t>
  </si>
  <si>
    <t>3760231425665</t>
  </si>
  <si>
    <t>VEXSHAA1WDBLU</t>
  </si>
  <si>
    <t>EXPRESSION - Voyagers - Sharp A1 - Wood -  50 x 19 cm h=8 cm (M) - 1 - Blue</t>
  </si>
  <si>
    <t>3760231425672</t>
  </si>
  <si>
    <t>VEXSHAA1WDGRE</t>
  </si>
  <si>
    <t>EXPRESSION - Voyagers - Sharp A1 - Wood -  50 x 19 cm h=8 cm (M) - 1 - Green</t>
  </si>
  <si>
    <t>3760231425689</t>
  </si>
  <si>
    <t>VEXSHAA1WDGRY</t>
  </si>
  <si>
    <t>EXPRESSION - Voyagers - Sharp A1 - Wood -  50 x 19 cm h=8 cm (M) - 1 - Grey</t>
  </si>
  <si>
    <t>3760231425740</t>
  </si>
  <si>
    <t>VEXSHAA1WDMIN</t>
  </si>
  <si>
    <t>EXPRESSION - Voyagers - Sharp A1 - Wood -  50 x 19 cm h=8 cm (M) - 1 - Mint</t>
  </si>
  <si>
    <t>3760231425696</t>
  </si>
  <si>
    <t>VEXSHAA1WDRED</t>
  </si>
  <si>
    <t>EXPRESSION - Voyagers - Sharp A1 - Wood -  50 x 19 cm h=8 cm (M) - 1 - Red</t>
  </si>
  <si>
    <t>3760231425702</t>
  </si>
  <si>
    <t>VEXSHAA1WDVIO</t>
  </si>
  <si>
    <t>EXPRESSION - Voyagers - Sharp A1 - Wood -  50 x 19 cm h=8 cm (M) - 1 - Violet</t>
  </si>
  <si>
    <t>3760231425719</t>
  </si>
  <si>
    <t>VEXSHAA1WDWHI</t>
  </si>
  <si>
    <t>EXPRESSION - Voyagers - Sharp A1 - Wood -  50 x 19 cm h=8 cm (M) - 1 - White</t>
  </si>
  <si>
    <t>3760231425726</t>
  </si>
  <si>
    <t>VEXSHAA1WDYEL</t>
  </si>
  <si>
    <t>EXPRESSION - Voyagers - Sharp A1 - Wood -  50 x 19 cm h=8 cm (M) - 1 - Yellow</t>
  </si>
  <si>
    <t>3760231425733</t>
  </si>
  <si>
    <t>VEXSHAA2WDBLK</t>
  </si>
  <si>
    <t>EXPRESSION - Voyagers - Sharp A2 - Wood -  80 x 30 cm h=10 cm (L) - 1 - Black</t>
  </si>
  <si>
    <t>3760231425757</t>
  </si>
  <si>
    <t>VEXSHAA2WDBLU</t>
  </si>
  <si>
    <t>EXPRESSION - Voyagers - Sharp A2 - Wood -  80 x 30 cm h=10 cm (L) - 1 - Blue</t>
  </si>
  <si>
    <t>3760231425764</t>
  </si>
  <si>
    <t>VEXSHAA2WDGRE</t>
  </si>
  <si>
    <t>EXPRESSION - Voyagers - Sharp A2 - Wood -  80 x 30 cm h=10 cm (L) - 1 - Green</t>
  </si>
  <si>
    <t>3760231425771</t>
  </si>
  <si>
    <t>VEXSHAA2WDGRY</t>
  </si>
  <si>
    <t>EXPRESSION - Voyagers - Sharp A2 - Wood -  80 x 30 cm h=10 cm (L) - 1 - Grey</t>
  </si>
  <si>
    <t>3760231425832</t>
  </si>
  <si>
    <t>VEXSHAA2WDMIN</t>
  </si>
  <si>
    <t>EXPRESSION - Voyagers - Sharp A2 - Wood -  80 x 30 cm h=10 cm (L) - 1 - Mint</t>
  </si>
  <si>
    <t>3760231425788</t>
  </si>
  <si>
    <t>VEXSHAA2WDRED</t>
  </si>
  <si>
    <t>EXPRESSION - Voyagers - Sharp A2 - Wood -  80 x 30 cm h=10 cm (L) - 1 - Red</t>
  </si>
  <si>
    <t>3760231425795</t>
  </si>
  <si>
    <t>VEXSHAA2WDVIO</t>
  </si>
  <si>
    <t>EXPRESSION - Voyagers - Sharp A2 - Wood -  80 x 30 cm h=10 cm (L) - 1 - Violet</t>
  </si>
  <si>
    <t>3760231425801</t>
  </si>
  <si>
    <t>VEXSHAA2WDWHI</t>
  </si>
  <si>
    <t>EXPRESSION - Voyagers - Sharp A2 - Wood -  80 x 30 cm h=10 cm (L) - 1 - White</t>
  </si>
  <si>
    <t>3760231425818</t>
  </si>
  <si>
    <t>VEXSHAA2WDYEL</t>
  </si>
  <si>
    <t>EXPRESSION - Voyagers - Sharp A2 - Wood -  80 x 30 cm h=10 cm (L) - 1 - Yellow</t>
  </si>
  <si>
    <t>3760231425825</t>
  </si>
  <si>
    <t>VEXSHAA3WDBLK</t>
  </si>
  <si>
    <t>EXPRESSION - Voyagers - Sharp A3 - Wood -  100 x 38 cm h=14 cm (L) - 1 - Black</t>
  </si>
  <si>
    <t>3760231425849</t>
  </si>
  <si>
    <t>VEXSHAA3WDBLU</t>
  </si>
  <si>
    <t>EXPRESSION - Voyagers - Sharp A3 - Wood -  100 x 38 cm h=14 cm (L) - 1 - Blue</t>
  </si>
  <si>
    <t>3760231425856</t>
  </si>
  <si>
    <t>VEXSHAA3WDGRE</t>
  </si>
  <si>
    <t>EXPRESSION - Voyagers - Sharp A3 - Wood -  100 x 38 cm h=14 cm (L) - 1 - Green</t>
  </si>
  <si>
    <t>3760231425863</t>
  </si>
  <si>
    <t>VEXSHAA3WDGRY</t>
  </si>
  <si>
    <t>EXPRESSION - Voyagers - Sharp A3 - Wood -  100 x 38 cm h=14 cm (L) - 1 - Grey</t>
  </si>
  <si>
    <t>3760231425924</t>
  </si>
  <si>
    <t>VEXSHAA3WDMIN</t>
  </si>
  <si>
    <t>EXPRESSION - Voyagers - Sharp A3 - Wood -  100 x 38 cm h=14 cm (L) - 1 - Mint</t>
  </si>
  <si>
    <t>3760231425870</t>
  </si>
  <si>
    <t>VEXSHAA3WDRED</t>
  </si>
  <si>
    <t>EXPRESSION - Voyagers - Sharp A3 - Wood -  100 x 38 cm h=14 cm (L) - 1 - Red</t>
  </si>
  <si>
    <t>3760231425887</t>
  </si>
  <si>
    <t>VEXSHAA3WDVIO</t>
  </si>
  <si>
    <t>EXPRESSION - Voyagers - Sharp A3 - Wood -  100 x 38 cm h=14 cm (L) - 1 - Violet</t>
  </si>
  <si>
    <t>3760231425894</t>
  </si>
  <si>
    <t>VEXSHAA3WDWHI</t>
  </si>
  <si>
    <t>EXPRESSION - Voyagers - Sharp A3 - Wood -  100 x 38 cm h=14 cm (L) - 1 - White</t>
  </si>
  <si>
    <t>3760231425900</t>
  </si>
  <si>
    <t>VEXSHAA3WDYEL</t>
  </si>
  <si>
    <t>EXPRESSION - Voyagers - Sharp A3 - Wood -  100 x 38 cm h=14 cm (L) - 1 - Yellow</t>
  </si>
  <si>
    <t>3760231425917</t>
  </si>
  <si>
    <t>VEXSHAA4WDBLK</t>
  </si>
  <si>
    <t>EXPRESSION - Voyagers - Sharp A4 - Wood -  120 x 46 cm h=18 cm (XL) - 1 - Black</t>
  </si>
  <si>
    <t>3760231425931</t>
  </si>
  <si>
    <t>VEXSHAA4WDBLU</t>
  </si>
  <si>
    <t>EXPRESSION - Voyagers - Sharp A4 - Wood -  120 x 46 cm h=18 cm (XL) - 1 - Blue</t>
  </si>
  <si>
    <t>3760231425948</t>
  </si>
  <si>
    <t>VEXSHAA4WDGRE</t>
  </si>
  <si>
    <t>EXPRESSION - Voyagers - Sharp A4 - Wood -  120 x 46 cm h=18 cm (XL) - 1 - Green</t>
  </si>
  <si>
    <t>3760231425955</t>
  </si>
  <si>
    <t>VEXSHAA4WDGRY</t>
  </si>
  <si>
    <t>EXPRESSION - Voyagers - Sharp A4 - Wood -  120 x 46 cm h=18 cm (XL) - 1 - Grey</t>
  </si>
  <si>
    <t>3760231426013</t>
  </si>
  <si>
    <t>VEXSHAA4WDMIN</t>
  </si>
  <si>
    <t>EXPRESSION - Voyagers - Sharp A4 - Wood -  120 x 46 cm h=18 cm (XL) - 1 - Mint</t>
  </si>
  <si>
    <t>3760231425962</t>
  </si>
  <si>
    <t>VEXSHAA4WDRED</t>
  </si>
  <si>
    <t>EXPRESSION - Voyagers - Sharp A4 - Wood -  120 x 46 cm h=18 cm (XL) - 1 - Red</t>
  </si>
  <si>
    <t>3760231425979</t>
  </si>
  <si>
    <t>VEXSHAA4WDVIO</t>
  </si>
  <si>
    <t>EXPRESSION - Voyagers - Sharp A4 - Wood -  120 x 46 cm h=18 cm (XL) - 1 - Violet</t>
  </si>
  <si>
    <t>3760231425986</t>
  </si>
  <si>
    <t>VEXSHAA4WDWHI</t>
  </si>
  <si>
    <t>EXPRESSION - Voyagers - Sharp A4 - Wood -  120 x 46 cm h=18 cm (XL) - 1 - White</t>
  </si>
  <si>
    <t>3760231425993</t>
  </si>
  <si>
    <t>VEXSHAA4WDYEL</t>
  </si>
  <si>
    <t>EXPRESSION - Voyagers - Sharp A4 - Wood -  120 x 46 cm h=18 cm (XL) - 1 - Yellow</t>
  </si>
  <si>
    <t>3760231426006</t>
  </si>
  <si>
    <t>VEXSHAB1WDBLK</t>
  </si>
  <si>
    <t>EXPRESSION - Voyagers - Sharp B1 - Wood -  50 x 19 cm h=8 cm (M) - 1 - Black</t>
  </si>
  <si>
    <t>3760231426020</t>
  </si>
  <si>
    <t>VEXSHAB1WDBLU</t>
  </si>
  <si>
    <t>EXPRESSION - Voyagers - Sharp B1 - Wood -  50 x 19 cm h=8 cm (M) - 1 - Blue</t>
  </si>
  <si>
    <t>3760231426037</t>
  </si>
  <si>
    <t>VEXSHAB1WDGRE</t>
  </si>
  <si>
    <t>EXPRESSION - Voyagers - Sharp B1 - Wood -  50 x 19 cm h=8 cm (M) - 1 - Green</t>
  </si>
  <si>
    <t>3760231426044</t>
  </si>
  <si>
    <t>VEXSHAB1WDGRY</t>
  </si>
  <si>
    <t>EXPRESSION - Voyagers - Sharp B1 - Wood -  50 x 19 cm h=8 cm (M) - 1 - Grey</t>
  </si>
  <si>
    <t>3760231426105</t>
  </si>
  <si>
    <t>VEXSHAB1WDMIN</t>
  </si>
  <si>
    <t>EXPRESSION - Voyagers - Sharp B1 - Wood -  50 x 19 cm h=8 cm (M) - 1 - Mint</t>
  </si>
  <si>
    <t>3760231426051</t>
  </si>
  <si>
    <t>VEXSHAB1WDRED</t>
  </si>
  <si>
    <t>EXPRESSION - Voyagers - Sharp B1 - Wood -  50 x 19 cm h=8 cm (M) - 1 - Red</t>
  </si>
  <si>
    <t>3760231426068</t>
  </si>
  <si>
    <t>VEXSHAB1WDVIO</t>
  </si>
  <si>
    <t>EXPRESSION - Voyagers - Sharp B1 - Wood -  50 x 19 cm h=8 cm (M) - 1 - Violet</t>
  </si>
  <si>
    <t>3760231426075</t>
  </si>
  <si>
    <t>VEXSHAB1WDWHI</t>
  </si>
  <si>
    <t>EXPRESSION - Voyagers - Sharp B1 - Wood -  50 x 19 cm h=8 cm (M) - 1 - White</t>
  </si>
  <si>
    <t>3760231426082</t>
  </si>
  <si>
    <t>VEXSHAB1WDYEL</t>
  </si>
  <si>
    <t>EXPRESSION - Voyagers - Sharp B1 - Wood -  50 x 19 cm h=8 cm (M) - 1 - Yellow</t>
  </si>
  <si>
    <t>3760231426099</t>
  </si>
  <si>
    <t>VEXSHAB2WDBLK</t>
  </si>
  <si>
    <t>EXPRESSION - Voyagers - Sharp B2 - Wood -  80 x 31 cm h=10 cm (L) - 1 - Black</t>
  </si>
  <si>
    <t>3760231426112</t>
  </si>
  <si>
    <t>VEXSHAB2WDBLU</t>
  </si>
  <si>
    <t>EXPRESSION - Voyagers - Sharp B2 - Wood -  80 x 31 cm h=10 cm (L) - 1 - Blue</t>
  </si>
  <si>
    <t>3760231426129</t>
  </si>
  <si>
    <t>VEXSHAB2WDGRE</t>
  </si>
  <si>
    <t>EXPRESSION - Voyagers - Sharp B2 - Wood -  80 x 31 cm h=10 cm (L) - 1 - Green</t>
  </si>
  <si>
    <t>3760231426136</t>
  </si>
  <si>
    <t>VEXSHAB2WDGRY</t>
  </si>
  <si>
    <t>EXPRESSION - Voyagers - Sharp B2 - Wood -  80 x 31 cm h=10 cm (L) - 1 - Grey</t>
  </si>
  <si>
    <t>3760231426198</t>
  </si>
  <si>
    <t>VEXSHAB2WDMIN</t>
  </si>
  <si>
    <t>EXPRESSION - Voyagers - Sharp B2 - Wood -  80 x 31 cm h=10 cm (L) - 1 - Mint</t>
  </si>
  <si>
    <t>3760231426143</t>
  </si>
  <si>
    <t>VEXSHAB2WDRED</t>
  </si>
  <si>
    <t>EXPRESSION - Voyagers - Sharp B2 - Wood -  80 x 31 cm h=10 cm (L) - 1 - Red</t>
  </si>
  <si>
    <t>3760231426150</t>
  </si>
  <si>
    <t>VEXSHAB2WDVIO</t>
  </si>
  <si>
    <t>EXPRESSION - Voyagers - Sharp B2 - Wood -  80 x 31 cm h=10 cm (L) - 1 - Violet</t>
  </si>
  <si>
    <t>3760231426167</t>
  </si>
  <si>
    <t>VEXSHAB2WDWHI</t>
  </si>
  <si>
    <t>EXPRESSION - Voyagers - Sharp B2 - Wood -  80 x 31 cm h=10 cm (L) - 1 - White</t>
  </si>
  <si>
    <t>3760231426174</t>
  </si>
  <si>
    <t>VEXSHAB2WDYEL</t>
  </si>
  <si>
    <t>EXPRESSION - Voyagers - Sharp B2 - Wood -  80 x 31 cm h=10 cm (L) - 1 - Yellow</t>
  </si>
  <si>
    <t>3760231426181</t>
  </si>
  <si>
    <t>VEXSHAB3WDBLK</t>
  </si>
  <si>
    <t>EXPRESSION - Voyagers - Sharp B3 - Wood -  100 x 38 cm h=14 cm (L) - 1 - Black</t>
  </si>
  <si>
    <t>3760231426204</t>
  </si>
  <si>
    <t>VEXSHAB3WDBLU</t>
  </si>
  <si>
    <t>EXPRESSION - Voyagers - Sharp B3 - Wood -  100 x 38 cm h=14 cm (L) - 1 - Blue</t>
  </si>
  <si>
    <t>3760231426211</t>
  </si>
  <si>
    <t>VEXSHAB3WDGRE</t>
  </si>
  <si>
    <t>EXPRESSION - Voyagers - Sharp B3 - Wood -  100 x 38 cm h=14 cm (L) - 1 - Green</t>
  </si>
  <si>
    <t>3760231426228</t>
  </si>
  <si>
    <t>VEXSHAB3WDGRY</t>
  </si>
  <si>
    <t>EXPRESSION - Voyagers - Sharp B3 - Wood -  100 x 38 cm h=14 cm (L) - 1 - Grey</t>
  </si>
  <si>
    <t>3760231426280</t>
  </si>
  <si>
    <t>VEXSHAB3WDMIN</t>
  </si>
  <si>
    <t>EXPRESSION - Voyagers - Sharp B3 - Wood -  100 x 38 cm h=14 cm (L) - 1 - Mint</t>
  </si>
  <si>
    <t>3760231426235</t>
  </si>
  <si>
    <t>VEXSHAB3WDRED</t>
  </si>
  <si>
    <t>EXPRESSION - Voyagers - Sharp B3 - Wood -  100 x 38 cm h=14 cm (L) - 1 - Red</t>
  </si>
  <si>
    <t>3760231426242</t>
  </si>
  <si>
    <t>VEXSHAB3WDVIO</t>
  </si>
  <si>
    <t>EXPRESSION - Voyagers - Sharp B3 - Wood -  100 x 38 cm h=14 cm (L) - 1 - Violet</t>
  </si>
  <si>
    <t>3760231426259</t>
  </si>
  <si>
    <t>VEXSHAB3WDWHI</t>
  </si>
  <si>
    <t>EXPRESSION - Voyagers - Sharp B3 - Wood -  100 x 38 cm h=14 cm (L) - 1 - White</t>
  </si>
  <si>
    <t>3760231426266</t>
  </si>
  <si>
    <t>VEXSHAB3WDYEL</t>
  </si>
  <si>
    <t>EXPRESSION - Voyagers - Sharp B3 - Wood -  100 x 38 cm h=14 cm (L) - 1 - Yellow</t>
  </si>
  <si>
    <t>3760231426273</t>
  </si>
  <si>
    <t>VEXSHAB4WDBLK</t>
  </si>
  <si>
    <t>EXPRESSION - Voyagers - Sharp B4 - Wood -  120 x 46 cm h=18 cm (XL) - 1 - Black</t>
  </si>
  <si>
    <t>3760231426297</t>
  </si>
  <si>
    <t>VEXSHAB4WDBLU</t>
  </si>
  <si>
    <t>EXPRESSION - Voyagers - Sharp B4 - Wood -  120 x 46 cm h=18 cm (XL) - 1 - Blue</t>
  </si>
  <si>
    <t>3760231426303</t>
  </si>
  <si>
    <t>VEXSHAB4WDGRE</t>
  </si>
  <si>
    <t>EXPRESSION - Voyagers - Sharp B4 - Wood -  120 x 46 cm h=18 cm (XL) - 1 - Green</t>
  </si>
  <si>
    <t>3760231426310</t>
  </si>
  <si>
    <t>VEXSHAB4WDGRY</t>
  </si>
  <si>
    <t>EXPRESSION - Voyagers - Sharp B4 - Wood -  120 x 46 cm h=18 cm (XL) - 1 - Grey</t>
  </si>
  <si>
    <t>3760231426372</t>
  </si>
  <si>
    <t>VEXSHAB4WDMIN</t>
  </si>
  <si>
    <t>EXPRESSION - Voyagers - Sharp B4 - Wood -  120 x 46 cm h=18 cm (XL) - 1 - Mint</t>
  </si>
  <si>
    <t>3760231426327</t>
  </si>
  <si>
    <t>VEXSHAB4WDRED</t>
  </si>
  <si>
    <t>EXPRESSION - Voyagers - Sharp B4 - Wood -  120 x 46 cm h=18 cm (XL) - 1 - Red</t>
  </si>
  <si>
    <t>3760231426334</t>
  </si>
  <si>
    <t>VEXSHAB4WDVIO</t>
  </si>
  <si>
    <t>EXPRESSION - Voyagers - Sharp B4 - Wood -  120 x 46 cm h=18 cm (XL) - 1 - Violet</t>
  </si>
  <si>
    <t>3760231426341</t>
  </si>
  <si>
    <t>VEXSHAB4WDWHI</t>
  </si>
  <si>
    <t>EXPRESSION - Voyagers - Sharp B4 - Wood -  120 x 46 cm h=18 cm (XL) - 1 - White</t>
  </si>
  <si>
    <t>3760231426358</t>
  </si>
  <si>
    <t>VEXSHAB4WDYEL</t>
  </si>
  <si>
    <t>EXPRESSION - Voyagers - Sharp B4 - Wood -  120 x 46 cm h=18 cm (XL) - 1 - Yellow</t>
  </si>
  <si>
    <t>3760231426365</t>
  </si>
  <si>
    <t>VEXSHI1WDBLK</t>
  </si>
  <si>
    <t>EXPRESSION - Voyagers - Shield 1 - Wood DT -  77 x 38 cm h=12 cm (M) - 1 - Black</t>
  </si>
  <si>
    <t>3760231427010</t>
  </si>
  <si>
    <t>VEXSHI1WDBLU</t>
  </si>
  <si>
    <t>EXPRESSION - Voyagers - Shield 1 - Wood DT -  77 x 38 cm h=12 cm (M) - 1 - Blue</t>
  </si>
  <si>
    <t>3760231427027</t>
  </si>
  <si>
    <t>VEXSHI1WDGRE</t>
  </si>
  <si>
    <t>EXPRESSION - Voyagers - Shield 1 - Wood DT -  77 x 38 cm h=12 cm (M) - 1 - Green</t>
  </si>
  <si>
    <t>3760231427034</t>
  </si>
  <si>
    <t>VEXSHI1WDGRY</t>
  </si>
  <si>
    <t>EXPRESSION - Voyagers - Shield 1 - Wood DT -  77 x 38 cm h=12 cm (M) - 1 - Grey</t>
  </si>
  <si>
    <t>3760231427096</t>
  </si>
  <si>
    <t>VEXSHI1WDMIN</t>
  </si>
  <si>
    <t>EXPRESSION - Voyagers - Shield 1 - Wood DT -  77 x 38 cm h=12 cm (M) - 1 - Mint</t>
  </si>
  <si>
    <t>3760231427041</t>
  </si>
  <si>
    <t>VEXSHI1WDRED</t>
  </si>
  <si>
    <t>EXPRESSION - Voyagers - Shield 1 - Wood DT -  77 x 38 cm h=12 cm (M) - 1 - Red</t>
  </si>
  <si>
    <t>3760231427058</t>
  </si>
  <si>
    <t>VEXSHI1WDVIO</t>
  </si>
  <si>
    <t>EXPRESSION - Voyagers - Shield 1 - Wood DT -  77 x 38 cm h=12 cm (M) - 1 - Violet</t>
  </si>
  <si>
    <t>3760231427065</t>
  </si>
  <si>
    <t>VEXSHI1WDWHI</t>
  </si>
  <si>
    <t>EXPRESSION - Voyagers - Shield 1 - Wood DT -  77 x 38 cm h=12 cm (M) - 1 - White</t>
  </si>
  <si>
    <t>3760231427072</t>
  </si>
  <si>
    <t>VEXSHI1WDYEL</t>
  </si>
  <si>
    <t>EXPRESSION - Voyagers - Shield 1 - Wood DT -  77 x 38 cm h=12 cm (M) - 1 - Yellow</t>
  </si>
  <si>
    <t>3760231427089</t>
  </si>
  <si>
    <t>VEXSHI2WDBLK</t>
  </si>
  <si>
    <t>EXPRESSION - Voyagers - Shield 2 - Wood DT -  100 x 49 cm h=16 cm (L) - 1 - Black</t>
  </si>
  <si>
    <t>3760231427102</t>
  </si>
  <si>
    <t>VEXSHI2WDBLU</t>
  </si>
  <si>
    <t>EXPRESSION - Voyagers - Shield 2 - Wood DT -  100 x 49 cm h=16 cm (L) - 1 - Blue</t>
  </si>
  <si>
    <t>3760231427119</t>
  </si>
  <si>
    <t>VEXSHI2WDGRE</t>
  </si>
  <si>
    <t>EXPRESSION - Voyagers - Shield 2 - Wood DT -  100 x 49 cm h=16 cm (L) - 1 - Green</t>
  </si>
  <si>
    <t>3760231427126</t>
  </si>
  <si>
    <t>VEXSHI2WDGRY</t>
  </si>
  <si>
    <t>EXPRESSION - Voyagers - Shield 2 - Wood DT -  100 x 49 cm h=16 cm (L) - 1 - Grey</t>
  </si>
  <si>
    <t>3760231427188</t>
  </si>
  <si>
    <t>VEXSHI2WDMIN</t>
  </si>
  <si>
    <t>EXPRESSION - Voyagers - Shield 2 - Wood DT -  100 x 49 cm h=16 cm (L) - 1 - Mint</t>
  </si>
  <si>
    <t>3760231427133</t>
  </si>
  <si>
    <t>VEXSHI2WDRED</t>
  </si>
  <si>
    <t>EXPRESSION - Voyagers - Shield 2 - Wood DT -  100 x 49 cm h=16 cm (L) - 1 - Red</t>
  </si>
  <si>
    <t>3760231427140</t>
  </si>
  <si>
    <t>VEXSHI2WDVIO</t>
  </si>
  <si>
    <t>EXPRESSION - Voyagers - Shield 2 - Wood DT -  100 x 49 cm h=16 cm (L) - 1 - Violet</t>
  </si>
  <si>
    <t>3760231427157</t>
  </si>
  <si>
    <t>VEXSHI2WDWHI</t>
  </si>
  <si>
    <t>EXPRESSION - Voyagers - Shield 2 - Wood DT -  100 x 49 cm h=16 cm (L) - 1 - White</t>
  </si>
  <si>
    <t>3760231427164</t>
  </si>
  <si>
    <t>VEXSHI2WDYEL</t>
  </si>
  <si>
    <t>EXPRESSION - Voyagers - Shield 2 - Wood DT -  100 x 49 cm h=16 cm (L) - 1 - Yellow</t>
  </si>
  <si>
    <t>3760231427171</t>
  </si>
  <si>
    <t>VEXSHI3WDBLK</t>
  </si>
  <si>
    <t>EXPRESSION - Voyagers - Shield 3 - Wood DT -  120 x 59 cm h=20 cm (XL) - 1 - Black</t>
  </si>
  <si>
    <t>3760231427195</t>
  </si>
  <si>
    <t>VEXSHI3WDBLU</t>
  </si>
  <si>
    <t>EXPRESSION - Voyagers - Shield 3 - Wood DT -  120 x 59 cm h=20 cm (XL) - 1 - Blue</t>
  </si>
  <si>
    <t>3760231427201</t>
  </si>
  <si>
    <t>VEXSHI3WDGRE</t>
  </si>
  <si>
    <t>EXPRESSION - Voyagers - Shield 3 - Wood DT -  120 x 59 cm h=20 cm (XL) - 1 - Green</t>
  </si>
  <si>
    <t>3760231427218</t>
  </si>
  <si>
    <t>VEXSHI3WDGRY</t>
  </si>
  <si>
    <t>EXPRESSION - Voyagers - Shield 3 - Wood DT -  120 x 59 cm h=20 cm (XL) - 1 - Grey</t>
  </si>
  <si>
    <t>3760231427270</t>
  </si>
  <si>
    <t>VEXSHI3WDMIN</t>
  </si>
  <si>
    <t>EXPRESSION - Voyagers - Shield 3 - Wood DT -  120 x 59 cm h=20 cm (XL) - 1 - Mint</t>
  </si>
  <si>
    <t>3760231427225</t>
  </si>
  <si>
    <t>VEXSHI3WDRED</t>
  </si>
  <si>
    <t>EXPRESSION - Voyagers - Shield 3 - Wood DT -  120 x 59 cm h=20 cm (XL) - 1 - Red</t>
  </si>
  <si>
    <t>3760231427232</t>
  </si>
  <si>
    <t>VEXSHI3WDVIO</t>
  </si>
  <si>
    <t>EXPRESSION - Voyagers - Shield 3 - Wood DT -  120 x 59 cm h=20 cm (XL) - 1 - Violet</t>
  </si>
  <si>
    <t>3760231427249</t>
  </si>
  <si>
    <t>VEXSHI3WDWHI</t>
  </si>
  <si>
    <t>EXPRESSION - Voyagers - Shield 3 - Wood DT -  120 x 59 cm h=20 cm (XL) - 1 - White</t>
  </si>
  <si>
    <t>3760231427256</t>
  </si>
  <si>
    <t>VEXSHI3WDYEL</t>
  </si>
  <si>
    <t>EXPRESSION - Voyagers - Shield 3 - Wood DT -  120 x 59 cm h=20 cm (XL) - 1 - Yellow</t>
  </si>
  <si>
    <t>3760231427263</t>
  </si>
  <si>
    <t>VEXSIDA1WDBLK</t>
  </si>
  <si>
    <t>EXPRESSION - Voyagers - Sides A1 - Wood -  80 x 30 cm h=8 cm (L) - 1 - Black</t>
  </si>
  <si>
    <t>3760231429175</t>
  </si>
  <si>
    <t>VEXSIDA1WDBLU</t>
  </si>
  <si>
    <t>EXPRESSION - Voyagers - Sides A1 - Wood -  80 x 30 cm h=8 cm (L) - 1 - Blue</t>
  </si>
  <si>
    <t>3760231429182</t>
  </si>
  <si>
    <t>VEXSIDA1WDGRE</t>
  </si>
  <si>
    <t>EXPRESSION - Voyagers - Sides A1 - Wood -  80 x 30 cm h=8 cm (L) - 1 - Green</t>
  </si>
  <si>
    <t>3760231429199</t>
  </si>
  <si>
    <t>VEXSIDA1WDGRY</t>
  </si>
  <si>
    <t>EXPRESSION - Voyagers - Sides A1 - Wood -  80 x 30 cm h=8 cm (L) - 1 - Grey</t>
  </si>
  <si>
    <t>3760231429250</t>
  </si>
  <si>
    <t>VEXSIDA1WDMIN</t>
  </si>
  <si>
    <t>EXPRESSION - Voyagers - Sides A1 - Wood -  80 x 30 cm h=8 cm (L) - 1 - Mint</t>
  </si>
  <si>
    <t>3760231429205</t>
  </si>
  <si>
    <t>VEXSIDA1WDRED</t>
  </si>
  <si>
    <t>EXPRESSION - Voyagers - Sides A1 - Wood -  80 x 30 cm h=8 cm (L) - 1 - Red</t>
  </si>
  <si>
    <t>3760231429212</t>
  </si>
  <si>
    <t>VEXSIDA1WDVIO</t>
  </si>
  <si>
    <t>EXPRESSION - Voyagers - Sides A1 - Wood -  80 x 30 cm h=8 cm (L) - 1 - Violet</t>
  </si>
  <si>
    <t>3760231429229</t>
  </si>
  <si>
    <t>VEXSIDA1WDWHI</t>
  </si>
  <si>
    <t>EXPRESSION - Voyagers - Sides A1 - Wood -  80 x 30 cm h=8 cm (L) - 1 - White</t>
  </si>
  <si>
    <t>3760231429236</t>
  </si>
  <si>
    <t>VEXSIDA1WDYEL</t>
  </si>
  <si>
    <t>EXPRESSION - Voyagers - Sides A1 - Wood -  80 x 30 cm h=8 cm (L) - 1 - Yellow</t>
  </si>
  <si>
    <t>3760231429243</t>
  </si>
  <si>
    <t>VEXSIDA2WDBLK</t>
  </si>
  <si>
    <t>EXPRESSION - Voyagers - Sides A2 - Wood -  80 x 30 cm h=8 cm (L) - 1 - Black</t>
  </si>
  <si>
    <t>3760231429267</t>
  </si>
  <si>
    <t>VEXSIDA2WDBLU</t>
  </si>
  <si>
    <t>EXPRESSION - Voyagers - Sides A2 - Wood -  80 x 30 cm h=8 cm (L) - 1 - Blue</t>
  </si>
  <si>
    <t>3760231429274</t>
  </si>
  <si>
    <t>VEXSIDA2WDGRE</t>
  </si>
  <si>
    <t>EXPRESSION - Voyagers - Sides A2 - Wood -  80 x 30 cm h=8 cm (L) - 1 - Green</t>
  </si>
  <si>
    <t>3760231429281</t>
  </si>
  <si>
    <t>VEXSIDA2WDGRY</t>
  </si>
  <si>
    <t>EXPRESSION - Voyagers - Sides A2 - Wood -  80 x 30 cm h=8 cm (L) - 1 - Grey</t>
  </si>
  <si>
    <t>3760231429342</t>
  </si>
  <si>
    <t>VEXSIDA2WDMIN</t>
  </si>
  <si>
    <t>EXPRESSION - Voyagers - Sides A2 - Wood -  80 x 30 cm h=8 cm (L) - 1 - Mint</t>
  </si>
  <si>
    <t>3760231429298</t>
  </si>
  <si>
    <t>VEXSIDA2WDRED</t>
  </si>
  <si>
    <t>EXPRESSION - Voyagers - Sides A2 - Wood -  80 x 30 cm h=8 cm (L) - 1 - Red</t>
  </si>
  <si>
    <t>3760231429304</t>
  </si>
  <si>
    <t>VEXSIDA2WDVIO</t>
  </si>
  <si>
    <t>EXPRESSION - Voyagers - Sides A2 - Wood -  80 x 30 cm h=8 cm (L) - 1 - Violet</t>
  </si>
  <si>
    <t>3760231429311</t>
  </si>
  <si>
    <t>VEXSIDA2WDWHI</t>
  </si>
  <si>
    <t>EXPRESSION - Voyagers - Sides A2 - Wood -  80 x 30 cm h=8 cm (L) - 1 - White</t>
  </si>
  <si>
    <t>3760231429328</t>
  </si>
  <si>
    <t>VEXSIDA2WDYEL</t>
  </si>
  <si>
    <t>EXPRESSION - Voyagers - Sides A2 - Wood -  80 x 30 cm h=8 cm (L) - 1 - Yellow</t>
  </si>
  <si>
    <t>3760231429335</t>
  </si>
  <si>
    <t>VEXSIDA3WDBLK</t>
  </si>
  <si>
    <t>EXPRESSION - Voyagers - Sides A3 - Wood -  120 x 44 cm h=12 cm (XL) - 1 - Black</t>
  </si>
  <si>
    <t>3760231429359</t>
  </si>
  <si>
    <t>VEXSIDA3WDBLU</t>
  </si>
  <si>
    <t>EXPRESSION - Voyagers - Sides A3 - Wood -  120 x 44 cm h=12 cm (XL) - 1 - Blue</t>
  </si>
  <si>
    <t>3760231429366</t>
  </si>
  <si>
    <t>VEXSIDA3WDGRE</t>
  </si>
  <si>
    <t>EXPRESSION - Voyagers - Sides A3 - Wood -  120 x 44 cm h=12 cm (XL) - 1 - Green</t>
  </si>
  <si>
    <t>3760231429373</t>
  </si>
  <si>
    <t>VEXSIDA3WDGRY</t>
  </si>
  <si>
    <t>EXPRESSION - Voyagers - Sides A3 - Wood -  120 x 44 cm h=12 cm (XL) - 1 - Grey</t>
  </si>
  <si>
    <t>3760231429434</t>
  </si>
  <si>
    <t>VEXSIDA3WDMIN</t>
  </si>
  <si>
    <t>EXPRESSION - Voyagers - Sides A3 - Wood -  120 x 44 cm h=12 cm (XL) - 1 - Mint</t>
  </si>
  <si>
    <t>3760231429380</t>
  </si>
  <si>
    <t>VEXSIDA3WDRED</t>
  </si>
  <si>
    <t>EXPRESSION - Voyagers - Sides A3 - Wood -  120 x 44 cm h=12 cm (XL) - 1 - Red</t>
  </si>
  <si>
    <t>3760231429397</t>
  </si>
  <si>
    <t>VEXSIDA3WDVIO</t>
  </si>
  <si>
    <t>EXPRESSION - Voyagers - Sides A3 - Wood -  120 x 44 cm h=12 cm (XL) - 1 - Violet</t>
  </si>
  <si>
    <t>3760231429403</t>
  </si>
  <si>
    <t>VEXSIDA3WDWHI</t>
  </si>
  <si>
    <t>EXPRESSION - Voyagers - Sides A3 - Wood -  120 x 44 cm h=12 cm (XL) - 1 - White</t>
  </si>
  <si>
    <t>3760231429410</t>
  </si>
  <si>
    <t>VEXSIDA3WDYEL</t>
  </si>
  <si>
    <t>EXPRESSION - Voyagers - Sides A3 - Wood -  120 x 44 cm h=12 cm (XL) - 1 - Yellow</t>
  </si>
  <si>
    <t>3760231429427</t>
  </si>
  <si>
    <t>VEXSIDA4WDBLK</t>
  </si>
  <si>
    <t>EXPRESSION - Voyagers - Sides A4 - Wood -  120 x 44 cm h=12 cm (XL) - 1 - Black</t>
  </si>
  <si>
    <t>3760231429441</t>
  </si>
  <si>
    <t>VEXSIDA4WDBLU</t>
  </si>
  <si>
    <t>EXPRESSION - Voyagers - Sides A4 - Wood -  120 x 44 cm h=12 cm (XL) - 1 - Blue</t>
  </si>
  <si>
    <t>3760231429458</t>
  </si>
  <si>
    <t>VEXSIDA4WDGRE</t>
  </si>
  <si>
    <t>EXPRESSION - Voyagers - Sides A4 - Wood -  120 x 44 cm h=12 cm (XL) - 1 - Green</t>
  </si>
  <si>
    <t>3760231429465</t>
  </si>
  <si>
    <t>VEXSIDA4WDGRY</t>
  </si>
  <si>
    <t>EXPRESSION - Voyagers - Sides A4 - Wood -  120 x 44 cm h=12 cm (XL) - 1 - Grey</t>
  </si>
  <si>
    <t>3760231429526</t>
  </si>
  <si>
    <t>VEXSIDA4WDMIN</t>
  </si>
  <si>
    <t>EXPRESSION - Voyagers - Sides A4 - Wood -  120 x 44 cm h=12 cm (XL) - 1 - Mint</t>
  </si>
  <si>
    <t>3760231429472</t>
  </si>
  <si>
    <t>VEXSIDA4WDRED</t>
  </si>
  <si>
    <t>EXPRESSION - Voyagers - Sides A4 - Wood -  120 x 44 cm h=12 cm (XL) - 1 - Red</t>
  </si>
  <si>
    <t>3760231429489</t>
  </si>
  <si>
    <t>VEXSIDA4WDVIO</t>
  </si>
  <si>
    <t>EXPRESSION - Voyagers - Sides A4 - Wood -  120 x 44 cm h=12 cm (XL) - 1 - Violet</t>
  </si>
  <si>
    <t>3760231429496</t>
  </si>
  <si>
    <t>VEXSIDA4WDWHI</t>
  </si>
  <si>
    <t>EXPRESSION - Voyagers - Sides A4 - Wood -  120 x 44 cm h=12 cm (XL) - 1 - White</t>
  </si>
  <si>
    <t>3760231429502</t>
  </si>
  <si>
    <t>VEXSIDA4WDYEL</t>
  </si>
  <si>
    <t>EXPRESSION - Voyagers - Sides A4 - Wood -  120 x 44 cm h=12 cm (XL) - 1 - Yellow</t>
  </si>
  <si>
    <t>3760231429519</t>
  </si>
  <si>
    <t>VEXSIDB1WDBLK</t>
  </si>
  <si>
    <t>EXPRESSION - Voyagers - Sides B1 - Wood -  80 x 30 cm h=8 cm (L) - 1 - Black</t>
  </si>
  <si>
    <t>3760231429533</t>
  </si>
  <si>
    <t>VEXSIDB1WDBLU</t>
  </si>
  <si>
    <t>EXPRESSION - Voyagers - Sides B1 - Wood -  80 x 30 cm h=8 cm (L) - 1 - Blue</t>
  </si>
  <si>
    <t>3760231429540</t>
  </si>
  <si>
    <t>VEXSIDB1WDGRE</t>
  </si>
  <si>
    <t>EXPRESSION - Voyagers - Sides B1 - Wood -  80 x 30 cm h=8 cm (L) - 1 - Green</t>
  </si>
  <si>
    <t>3760231429557</t>
  </si>
  <si>
    <t>VEXSIDB1WDGRY</t>
  </si>
  <si>
    <t>EXPRESSION - Voyagers - Sides B1 - Wood -  80 x 30 cm h=8 cm (L) - 1 - Grey</t>
  </si>
  <si>
    <t>3760231429618</t>
  </si>
  <si>
    <t>VEXSIDB1WDMIN</t>
  </si>
  <si>
    <t>EXPRESSION - Voyagers - Sides B1 - Wood -  80 x 30 cm h=8 cm (L) - 1 - Mint</t>
  </si>
  <si>
    <t>3760231429564</t>
  </si>
  <si>
    <t>VEXSIDB1WDRED</t>
  </si>
  <si>
    <t>EXPRESSION - Voyagers - Sides B1 - Wood -  80 x 30 cm h=8 cm (L) - 1 - Red</t>
  </si>
  <si>
    <t>3760231429571</t>
  </si>
  <si>
    <t>VEXSIDB1WDVIO</t>
  </si>
  <si>
    <t>EXPRESSION - Voyagers - Sides B1 - Wood -  80 x 30 cm h=8 cm (L) - 1 - Violet</t>
  </si>
  <si>
    <t>3760231429588</t>
  </si>
  <si>
    <t>VEXSIDB1WDWHI</t>
  </si>
  <si>
    <t>EXPRESSION - Voyagers - Sides B1 - Wood -  80 x 30 cm h=8 cm (L) - 1 - White</t>
  </si>
  <si>
    <t>3760231429595</t>
  </si>
  <si>
    <t>VEXSIDB1WDYEL</t>
  </si>
  <si>
    <t>EXPRESSION - Voyagers - Sides B1 - Wood -  80 x 30 cm h=8 cm (L) - 1 - Yellow</t>
  </si>
  <si>
    <t>3760231429601</t>
  </si>
  <si>
    <t>VEXSIDB2WDBLK</t>
  </si>
  <si>
    <t>EXPRESSION - Voyagers - Sides B2 - Wood -  80 x 30 cm h=8 cm (L) - 1 - Black</t>
  </si>
  <si>
    <t>3760231429625</t>
  </si>
  <si>
    <t>VEXSIDB2WDBLU</t>
  </si>
  <si>
    <t>EXPRESSION - Voyagers - Sides B2 - Wood -  80 x 30 cm h=8 cm (L) - 1 - Blue</t>
  </si>
  <si>
    <t>3760231429632</t>
  </si>
  <si>
    <t>VEXSIDB2WDGRE</t>
  </si>
  <si>
    <t>EXPRESSION - Voyagers - Sides B2 - Wood -  80 x 30 cm h=8 cm (L) - 1 - Green</t>
  </si>
  <si>
    <t>3760231429649</t>
  </si>
  <si>
    <t>VEXSIDB2WDGRY</t>
  </si>
  <si>
    <t>EXPRESSION - Voyagers - Sides B2 - Wood -  80 x 30 cm h=8 cm (L) - 1 - Grey</t>
  </si>
  <si>
    <t>3760231429700</t>
  </si>
  <si>
    <t>VEXSIDB2WDMIN</t>
  </si>
  <si>
    <t>EXPRESSION - Voyagers - Sides B2 - Wood -  80 x 30 cm h=8 cm (L) - 1 - Mint</t>
  </si>
  <si>
    <t>3760231429656</t>
  </si>
  <si>
    <t>VEXSIDB2WDRED</t>
  </si>
  <si>
    <t>EXPRESSION - Voyagers - Sides B2 - Wood -  80 x 30 cm h=8 cm (L) - 1 - Red</t>
  </si>
  <si>
    <t>3760231429663</t>
  </si>
  <si>
    <t>VEXSIDB2WDVIO</t>
  </si>
  <si>
    <t>EXPRESSION - Voyagers - Sides B2 - Wood -  80 x 30 cm h=8 cm (L) - 1 - Violet</t>
  </si>
  <si>
    <t>3760231429670</t>
  </si>
  <si>
    <t>VEXSIDB2WDWHI</t>
  </si>
  <si>
    <t>EXPRESSION - Voyagers - Sides B2 - Wood -  80 x 30 cm h=8 cm (L) - 1 - White</t>
  </si>
  <si>
    <t>3760231429687</t>
  </si>
  <si>
    <t>VEXSIDB2WDYEL</t>
  </si>
  <si>
    <t>EXPRESSION - Voyagers - Sides B2 - Wood -  80 x 30 cm h=8 cm (L) - 1 - Yellow</t>
  </si>
  <si>
    <t>3760231429694</t>
  </si>
  <si>
    <t>VEXSIDB3WDBLK</t>
  </si>
  <si>
    <t>EXPRESSION - Voyagers - Sides B3 - Wood -  120 x 44 cm h=12 cm (XL) - 1 - Black</t>
  </si>
  <si>
    <t>3760231429717</t>
  </si>
  <si>
    <t>VEXSIDB3WDBLU</t>
  </si>
  <si>
    <t>EXPRESSION - Voyagers - Sides B3 - Wood -  120 x 44 cm h=12 cm (XL) - 1 - Blue</t>
  </si>
  <si>
    <t>3760231429724</t>
  </si>
  <si>
    <t>VEXSIDB3WDGRE</t>
  </si>
  <si>
    <t>EXPRESSION - Voyagers - Sides B3 - Wood -  120 x 44 cm h=12 cm (XL) - 1 - Green</t>
  </si>
  <si>
    <t>3760231429731</t>
  </si>
  <si>
    <t>VEXSIDB3WDGRY</t>
  </si>
  <si>
    <t>EXPRESSION - Voyagers - Sides B3 - Wood -  120 x 44 cm h=12 cm (XL) - 1 - Grey</t>
  </si>
  <si>
    <t>3760231429793</t>
  </si>
  <si>
    <t>VEXSIDB3WDMIN</t>
  </si>
  <si>
    <t>EXPRESSION - Voyagers - Sides B3 - Wood -  120 x 44 cm h=12 cm (XL) - 1 - Mint</t>
  </si>
  <si>
    <t>3760231429748</t>
  </si>
  <si>
    <t>VEXSIDB3WDRED</t>
  </si>
  <si>
    <t>EXPRESSION - Voyagers - Sides B3 - Wood -  120 x 44 cm h=12 cm (XL) - 1 - Red</t>
  </si>
  <si>
    <t>3760231429755</t>
  </si>
  <si>
    <t>VEXSIDB3WDVIO</t>
  </si>
  <si>
    <t>EXPRESSION - Voyagers - Sides B3 - Wood -  120 x 44 cm h=12 cm (XL) - 1 - Violet</t>
  </si>
  <si>
    <t>3760231429762</t>
  </si>
  <si>
    <t>VEXSIDB3WDWHI</t>
  </si>
  <si>
    <t>EXPRESSION - Voyagers - Sides B3 - Wood -  120 x 44 cm h=12 cm (XL) - 1 - White</t>
  </si>
  <si>
    <t>3760231429779</t>
  </si>
  <si>
    <t>VEXSIDB3WDYEL</t>
  </si>
  <si>
    <t>EXPRESSION - Voyagers - Sides B3 - Wood -  120 x 44 cm h=12 cm (XL) - 1 - Yellow</t>
  </si>
  <si>
    <t>3760231429786</t>
  </si>
  <si>
    <t>VEXSIDB4WDBLK</t>
  </si>
  <si>
    <t>EXPRESSION - Voyagers - Sides B4 - Wood -  120 x 44 cm h=12 cm (XL) - 1 - Black</t>
  </si>
  <si>
    <t>3760231429809</t>
  </si>
  <si>
    <t>VEXSIDB4WDBLU</t>
  </si>
  <si>
    <t>EXPRESSION - Voyagers - Sides B4 - Wood -  120 x 44 cm h=12 cm (XL) - 1 - Blue</t>
  </si>
  <si>
    <t>3760231429816</t>
  </si>
  <si>
    <t>VEXSIDB4WDGRE</t>
  </si>
  <si>
    <t>EXPRESSION - Voyagers - Sides B4 - Wood -  120 x 44 cm h=12 cm (XL) - 1 - Green</t>
  </si>
  <si>
    <t>3760231429823</t>
  </si>
  <si>
    <t>VEXSIDB4WDGRY</t>
  </si>
  <si>
    <t>EXPRESSION - Voyagers - Sides B4 - Wood -  120 x 44 cm h=12 cm (XL) - 1 - Grey</t>
  </si>
  <si>
    <t>3760231429885</t>
  </si>
  <si>
    <t>VEXSIDB4WDMIN</t>
  </si>
  <si>
    <t>EXPRESSION - Voyagers - Sides B4 - Wood -  120 x 44 cm h=12 cm (XL) - 1 - Mint</t>
  </si>
  <si>
    <t>3760231429830</t>
  </si>
  <si>
    <t>VEXSIDB4WDRED</t>
  </si>
  <si>
    <t>EXPRESSION - Voyagers - Sides B4 - Wood -  120 x 44 cm h=12 cm (XL) - 1 - Red</t>
  </si>
  <si>
    <t>3760231429847</t>
  </si>
  <si>
    <t>VEXSIDB4WDVIO</t>
  </si>
  <si>
    <t>EXPRESSION - Voyagers - Sides B4 - Wood -  120 x 44 cm h=12 cm (XL) - 1 - Violet</t>
  </si>
  <si>
    <t>3760231429854</t>
  </si>
  <si>
    <t>VEXSIDB4WDWHI</t>
  </si>
  <si>
    <t>EXPRESSION - Voyagers - Sides B4 - Wood -  120 x 44 cm h=12 cm (XL) - 1 - White</t>
  </si>
  <si>
    <t>3760231429861</t>
  </si>
  <si>
    <t>VEXSIDB4WDYEL</t>
  </si>
  <si>
    <t>EXPRESSION - Voyagers - Sides B4 - Wood -  120 x 44 cm h=12 cm (XL) - 1 - Yellow</t>
  </si>
  <si>
    <t>3760231429878</t>
  </si>
  <si>
    <t>SKU + Couleur</t>
  </si>
  <si>
    <t>Quantité</t>
  </si>
  <si>
    <t>Couleur</t>
  </si>
  <si>
    <t>Abréviation</t>
  </si>
  <si>
    <t>Type</t>
  </si>
  <si>
    <t>Matière</t>
  </si>
  <si>
    <t>PEXP1</t>
  </si>
  <si>
    <t>YEL</t>
  </si>
  <si>
    <t>PRISES</t>
  </si>
  <si>
    <t>PU</t>
  </si>
  <si>
    <t>RED</t>
  </si>
  <si>
    <t>BLU</t>
  </si>
  <si>
    <t>GRY</t>
  </si>
  <si>
    <t>BLK</t>
  </si>
  <si>
    <t>FLO</t>
  </si>
  <si>
    <t>FLG</t>
  </si>
  <si>
    <t>FLP</t>
  </si>
  <si>
    <t>VIO</t>
  </si>
  <si>
    <t>MIN</t>
  </si>
  <si>
    <t>PUK</t>
  </si>
  <si>
    <t>ORA</t>
  </si>
  <si>
    <t>GRE</t>
  </si>
  <si>
    <t>WHI</t>
  </si>
  <si>
    <t>PUR</t>
  </si>
  <si>
    <t>PEXP2</t>
  </si>
  <si>
    <t>PEXP3</t>
  </si>
  <si>
    <t>PEXP4</t>
  </si>
  <si>
    <t>PEXP5</t>
  </si>
  <si>
    <t>PEXP6</t>
  </si>
  <si>
    <t>PEXP7</t>
  </si>
  <si>
    <t>PEXP8</t>
  </si>
  <si>
    <t>PEXP9</t>
  </si>
  <si>
    <t>PEXP10</t>
  </si>
  <si>
    <t>PEXP11</t>
  </si>
  <si>
    <t>PEXP12</t>
  </si>
  <si>
    <t>PEXP13</t>
  </si>
  <si>
    <t>PEXP14</t>
  </si>
  <si>
    <t>PEXP15</t>
  </si>
  <si>
    <t>PEXP16</t>
  </si>
  <si>
    <t>PEXP17</t>
  </si>
  <si>
    <t>PEXP18</t>
  </si>
  <si>
    <t>PEXP19</t>
  </si>
  <si>
    <t>PEXP20</t>
  </si>
  <si>
    <t>PEXP21</t>
  </si>
  <si>
    <t>PEXP22</t>
  </si>
  <si>
    <t>PEXP23</t>
  </si>
  <si>
    <t>PEXP24</t>
  </si>
  <si>
    <t>PEXP25</t>
  </si>
  <si>
    <t>PEXP26</t>
  </si>
  <si>
    <t>PEXP27</t>
  </si>
  <si>
    <t>PEXP28</t>
  </si>
  <si>
    <t>PEXP29</t>
  </si>
  <si>
    <t>PEXP30</t>
  </si>
  <si>
    <t>PEXP31</t>
  </si>
  <si>
    <t>PEXP32</t>
  </si>
  <si>
    <t>PEXP33</t>
  </si>
  <si>
    <t>PEXP34</t>
  </si>
  <si>
    <t>PEXP35</t>
  </si>
  <si>
    <t>PEXP36</t>
  </si>
  <si>
    <t>PEXP37</t>
  </si>
  <si>
    <t>PEXP38</t>
  </si>
  <si>
    <t>PEXP39</t>
  </si>
  <si>
    <t>PEXP40</t>
  </si>
  <si>
    <t>PEXP41</t>
  </si>
  <si>
    <t>PEXP42</t>
  </si>
  <si>
    <t>PEXP43</t>
  </si>
  <si>
    <t>PEXP44</t>
  </si>
  <si>
    <t>PEXP45</t>
  </si>
  <si>
    <t>PEXP46</t>
  </si>
  <si>
    <t>PEXP47</t>
  </si>
  <si>
    <t>PEXP48</t>
  </si>
  <si>
    <t>PEXP49</t>
  </si>
  <si>
    <t>PEXP50</t>
  </si>
  <si>
    <t>PEXP51</t>
  </si>
  <si>
    <t>PEXP52</t>
  </si>
  <si>
    <t>PEXP53</t>
  </si>
  <si>
    <t>PEXP54</t>
  </si>
  <si>
    <t>PEXP55</t>
  </si>
  <si>
    <t>PEXP56</t>
  </si>
  <si>
    <t>PEXP57</t>
  </si>
  <si>
    <t>PEXP58</t>
  </si>
  <si>
    <t>PEXP59</t>
  </si>
  <si>
    <t>PEXP60</t>
  </si>
  <si>
    <t>PEXP61</t>
  </si>
  <si>
    <t>PEXP62</t>
  </si>
  <si>
    <t>PEXP63</t>
  </si>
  <si>
    <t>PEXP64</t>
  </si>
  <si>
    <t>PEXP65</t>
  </si>
  <si>
    <t>PEXP66</t>
  </si>
  <si>
    <t>PEXP67</t>
  </si>
  <si>
    <t>PEXP68</t>
  </si>
  <si>
    <t>PEXP69</t>
  </si>
  <si>
    <t>PEXP70</t>
  </si>
  <si>
    <t>PEXP71</t>
  </si>
  <si>
    <t>PEXP72</t>
  </si>
  <si>
    <t>PEXP73</t>
  </si>
  <si>
    <t>PEXP74</t>
  </si>
  <si>
    <t>PEXP75</t>
  </si>
  <si>
    <t>PEXP76</t>
  </si>
  <si>
    <t>PEXP77</t>
  </si>
  <si>
    <t>PEXP78</t>
  </si>
  <si>
    <t>PEXP79</t>
  </si>
  <si>
    <t>PEXP80</t>
  </si>
  <si>
    <t>PEXP81</t>
  </si>
  <si>
    <t>PEXP82</t>
  </si>
  <si>
    <t>PEXP83</t>
  </si>
  <si>
    <t>PEXP84</t>
  </si>
  <si>
    <t>PEXP85</t>
  </si>
  <si>
    <t>PEXP86</t>
  </si>
  <si>
    <t>PEXP87</t>
  </si>
  <si>
    <t>PEXP88</t>
  </si>
  <si>
    <t>PEXP89</t>
  </si>
  <si>
    <t>PEXP90</t>
  </si>
  <si>
    <t>PEXP91</t>
  </si>
  <si>
    <t>PEXP92</t>
  </si>
  <si>
    <t>PEXP93</t>
  </si>
  <si>
    <t>PEXP94</t>
  </si>
  <si>
    <t>PEXP95</t>
  </si>
  <si>
    <t>PEXP96</t>
  </si>
  <si>
    <t>PEXP97</t>
  </si>
  <si>
    <t>PEXP98</t>
  </si>
  <si>
    <t>PEXP99</t>
  </si>
  <si>
    <t>PEXP100</t>
  </si>
  <si>
    <t>PEXP101</t>
  </si>
  <si>
    <t>PEXP102</t>
  </si>
  <si>
    <t>PEXP103</t>
  </si>
  <si>
    <t>PEXP104</t>
  </si>
  <si>
    <t>PEXP105</t>
  </si>
  <si>
    <t>PEXP106</t>
  </si>
  <si>
    <t>PEXP107</t>
  </si>
  <si>
    <t>PEXP108</t>
  </si>
  <si>
    <t>PEXP109</t>
  </si>
  <si>
    <t>PEXP110</t>
  </si>
  <si>
    <t>PEXP111</t>
  </si>
  <si>
    <t>PEXP112</t>
  </si>
  <si>
    <t>PEXP113</t>
  </si>
  <si>
    <t>PEXP114</t>
  </si>
  <si>
    <t>PEXP115</t>
  </si>
  <si>
    <t>PEXP116</t>
  </si>
  <si>
    <t>PEXP117</t>
  </si>
  <si>
    <t>PEXP118</t>
  </si>
  <si>
    <t>PEXP119</t>
  </si>
  <si>
    <t>PEXP120</t>
  </si>
  <si>
    <t>PEXP121</t>
  </si>
  <si>
    <t>PEXP122</t>
  </si>
  <si>
    <t>PEXP123</t>
  </si>
  <si>
    <t>PEXP124</t>
  </si>
  <si>
    <t>PEXP125</t>
  </si>
  <si>
    <t>PEXP126</t>
  </si>
  <si>
    <t>PEXP127</t>
  </si>
  <si>
    <t>PEXP128</t>
  </si>
  <si>
    <t>PEXP129</t>
  </si>
  <si>
    <t>PEXP130</t>
  </si>
  <si>
    <t>PEXP131</t>
  </si>
  <si>
    <t>PEXP132</t>
  </si>
  <si>
    <t>PEXP133</t>
  </si>
  <si>
    <t>PEXP134</t>
  </si>
  <si>
    <t>PEXP135</t>
  </si>
  <si>
    <t>PEXP136</t>
  </si>
  <si>
    <t>PEXP137</t>
  </si>
  <si>
    <t>PEXP138</t>
  </si>
  <si>
    <t>PEXP139</t>
  </si>
  <si>
    <t>PEXP140</t>
  </si>
  <si>
    <t>PEXP141</t>
  </si>
  <si>
    <t>PEXP142</t>
  </si>
  <si>
    <t>PEXP143</t>
  </si>
  <si>
    <t>PEXP144</t>
  </si>
  <si>
    <t>PEXP145</t>
  </si>
  <si>
    <t>PEXP146</t>
  </si>
  <si>
    <t>PEXP147</t>
  </si>
  <si>
    <t>PEXP148</t>
  </si>
  <si>
    <t>PEXP149</t>
  </si>
  <si>
    <t>PEXP150</t>
  </si>
  <si>
    <t>PEXP151</t>
  </si>
  <si>
    <t>PEXP152</t>
  </si>
  <si>
    <t>PEXP153</t>
  </si>
  <si>
    <t>PEXP154</t>
  </si>
  <si>
    <t>PEXP155</t>
  </si>
  <si>
    <t>PEXP156</t>
  </si>
  <si>
    <t>PEXP157</t>
  </si>
  <si>
    <t>PEXP158</t>
  </si>
  <si>
    <t>PEXP159</t>
  </si>
  <si>
    <t>PEXP160</t>
  </si>
  <si>
    <t>PEXP161</t>
  </si>
  <si>
    <t>PEXP162</t>
  </si>
  <si>
    <t>PEXP163</t>
  </si>
  <si>
    <t>PEXP164</t>
  </si>
  <si>
    <t>PEXP165</t>
  </si>
  <si>
    <t>PEXP166</t>
  </si>
  <si>
    <t>PEXP167</t>
  </si>
  <si>
    <t>PEXP168</t>
  </si>
  <si>
    <t>PEXP169</t>
  </si>
  <si>
    <t>PEXP170</t>
  </si>
  <si>
    <t>PEXP171</t>
  </si>
  <si>
    <t>PEXP172</t>
  </si>
  <si>
    <t>PEXP173</t>
  </si>
  <si>
    <t>PEXP174</t>
  </si>
  <si>
    <t>PEXP175</t>
  </si>
  <si>
    <t>PEXP176</t>
  </si>
  <si>
    <t>PEXP177</t>
  </si>
  <si>
    <t>PEXP178</t>
  </si>
  <si>
    <t>PEXP179</t>
  </si>
  <si>
    <t>PEXP180</t>
  </si>
  <si>
    <t>PEXP181</t>
  </si>
  <si>
    <t>PEXP182</t>
  </si>
  <si>
    <t>PEXP183</t>
  </si>
  <si>
    <t>PEXP184</t>
  </si>
  <si>
    <t>PEXP185</t>
  </si>
  <si>
    <t>PEXP186</t>
  </si>
  <si>
    <t>PEXP187</t>
  </si>
  <si>
    <t>PEXP188</t>
  </si>
  <si>
    <t>PEXP189</t>
  </si>
  <si>
    <t>PEXP190</t>
  </si>
  <si>
    <t>PEXP191</t>
  </si>
  <si>
    <t>PEXP192</t>
  </si>
  <si>
    <t>PEXP193</t>
  </si>
  <si>
    <t>PEXP194</t>
  </si>
  <si>
    <t>PEXP195</t>
  </si>
  <si>
    <t>PEXP196</t>
  </si>
  <si>
    <t>PEXP197</t>
  </si>
  <si>
    <t>PEXP198</t>
  </si>
  <si>
    <t>PEXP199</t>
  </si>
  <si>
    <t>PEXP200</t>
  </si>
  <si>
    <t>PEXP201</t>
  </si>
  <si>
    <t>PE</t>
  </si>
  <si>
    <t>FLY</t>
  </si>
  <si>
    <t>PEXP202</t>
  </si>
  <si>
    <t>PEXP203</t>
  </si>
  <si>
    <t>PEXP204</t>
  </si>
  <si>
    <t>PEXP205</t>
  </si>
  <si>
    <t>PEXP206</t>
  </si>
  <si>
    <t>PEXP207</t>
  </si>
  <si>
    <t>PEXP208</t>
  </si>
  <si>
    <t>PEXP209</t>
  </si>
  <si>
    <t>PEXP210</t>
  </si>
  <si>
    <t>PEXP211</t>
  </si>
  <si>
    <t>PEXP212</t>
  </si>
  <si>
    <t>PEXP213</t>
  </si>
  <si>
    <t>PEXP214</t>
  </si>
  <si>
    <t>PEXP215</t>
  </si>
  <si>
    <t>PEXP216</t>
  </si>
  <si>
    <t>PEXP217</t>
  </si>
  <si>
    <t>PEXP218</t>
  </si>
  <si>
    <t>PEXP219</t>
  </si>
  <si>
    <t>PEXP220</t>
  </si>
  <si>
    <t>PEXP221</t>
  </si>
  <si>
    <t>PEXP222</t>
  </si>
  <si>
    <t>PEXP223</t>
  </si>
  <si>
    <t>PEXP224</t>
  </si>
  <si>
    <t>PEXP225</t>
  </si>
  <si>
    <t>PEXP226</t>
  </si>
  <si>
    <t>PEXP227</t>
  </si>
  <si>
    <t>PEXP228</t>
  </si>
  <si>
    <t>PEXP229</t>
  </si>
  <si>
    <t>PEXP230</t>
  </si>
  <si>
    <t>PEXP231</t>
  </si>
  <si>
    <t>PEXP232</t>
  </si>
  <si>
    <t>PEXP233</t>
  </si>
  <si>
    <t>PEXP234</t>
  </si>
  <si>
    <t>PEXP235</t>
  </si>
  <si>
    <t>PEXP236</t>
  </si>
  <si>
    <t>PEXP237</t>
  </si>
  <si>
    <t>PEXP238</t>
  </si>
  <si>
    <t>PEXP239</t>
  </si>
  <si>
    <t>PEXP240</t>
  </si>
  <si>
    <t>PEXP241</t>
  </si>
  <si>
    <t>PEXP242</t>
  </si>
  <si>
    <t>PEXP243</t>
  </si>
  <si>
    <t>PEXP244</t>
  </si>
  <si>
    <t>PEXP245</t>
  </si>
  <si>
    <t>PEXP246</t>
  </si>
  <si>
    <t>PEXP247</t>
  </si>
  <si>
    <t>PEXP248</t>
  </si>
  <si>
    <t>PEXP249</t>
  </si>
  <si>
    <t>PEXP250</t>
  </si>
  <si>
    <t>PEXP251</t>
  </si>
  <si>
    <t>PEXP252</t>
  </si>
  <si>
    <t>PEXP253</t>
  </si>
  <si>
    <t>PEXP254</t>
  </si>
  <si>
    <t>PEXP255</t>
  </si>
  <si>
    <t>PEXP256</t>
  </si>
  <si>
    <t>PEXP257</t>
  </si>
  <si>
    <t>PEXP258</t>
  </si>
  <si>
    <t>PEXP259</t>
  </si>
  <si>
    <t>PEXP260</t>
  </si>
  <si>
    <t>PEXP261</t>
  </si>
  <si>
    <t>PEXP262</t>
  </si>
  <si>
    <t>PEXP263</t>
  </si>
  <si>
    <t>PEXP264</t>
  </si>
  <si>
    <t>PEXP265</t>
  </si>
  <si>
    <t>PEXP266</t>
  </si>
  <si>
    <t>PEXP267</t>
  </si>
  <si>
    <t>PEXP268</t>
  </si>
  <si>
    <t>PEXP269</t>
  </si>
  <si>
    <t>PEXP270</t>
  </si>
  <si>
    <t>PEXP271</t>
  </si>
  <si>
    <t>PEXP272</t>
  </si>
  <si>
    <t>PEXP273</t>
  </si>
  <si>
    <t>PEXP274</t>
  </si>
  <si>
    <t>PEXP275</t>
  </si>
  <si>
    <t>PEXP276</t>
  </si>
  <si>
    <t>PEXP277</t>
  </si>
  <si>
    <t>PEXP278</t>
  </si>
  <si>
    <t>PEXP279</t>
  </si>
  <si>
    <t>PEXP280</t>
  </si>
  <si>
    <t>PEXP281</t>
  </si>
  <si>
    <t>PEXP282</t>
  </si>
  <si>
    <t>PEXP283</t>
  </si>
  <si>
    <t>PEXP284</t>
  </si>
  <si>
    <t>PEXP285</t>
  </si>
  <si>
    <t>PEXP286</t>
  </si>
  <si>
    <t>PEXP287</t>
  </si>
  <si>
    <t>PEXP288</t>
  </si>
  <si>
    <t>PEXP289</t>
  </si>
  <si>
    <t>PEXP290</t>
  </si>
  <si>
    <t>PEXP291</t>
  </si>
  <si>
    <t>PEXP292</t>
  </si>
  <si>
    <t>PEXP293</t>
  </si>
  <si>
    <t>PEXP294</t>
  </si>
  <si>
    <t>PEXP295</t>
  </si>
  <si>
    <t>PEXP296</t>
  </si>
  <si>
    <t>PEXP297</t>
  </si>
  <si>
    <t>PEXP298</t>
  </si>
  <si>
    <t>PEXP299</t>
  </si>
  <si>
    <t>PEXP300</t>
  </si>
  <si>
    <t>PEXP301</t>
  </si>
  <si>
    <t>PEXP302</t>
  </si>
  <si>
    <t>PEXP303</t>
  </si>
  <si>
    <t>PEXP304</t>
  </si>
  <si>
    <t>PEXP305</t>
  </si>
  <si>
    <t>PEXP306</t>
  </si>
  <si>
    <t>PEXP307</t>
  </si>
  <si>
    <t>PEXP308</t>
  </si>
  <si>
    <t>PEXP309</t>
  </si>
  <si>
    <t>PEXP310</t>
  </si>
  <si>
    <t>PEXP311</t>
  </si>
  <si>
    <t>PEXP312</t>
  </si>
  <si>
    <t>PEXP313</t>
  </si>
  <si>
    <t>PEXP314</t>
  </si>
  <si>
    <t>PEXP315</t>
  </si>
  <si>
    <t>PEXP316</t>
  </si>
  <si>
    <t>PEXP317</t>
  </si>
  <si>
    <t>PEXP318</t>
  </si>
  <si>
    <t>PEXP319</t>
  </si>
  <si>
    <t>PEXP320</t>
  </si>
  <si>
    <t>PEXP321</t>
  </si>
  <si>
    <t>PEXP322</t>
  </si>
  <si>
    <t>PEXP323</t>
  </si>
  <si>
    <t>PEXP324</t>
  </si>
  <si>
    <t>PEXP325</t>
  </si>
  <si>
    <t>PEXP326</t>
  </si>
  <si>
    <t>PEXP327</t>
  </si>
  <si>
    <t>PEXP328</t>
  </si>
  <si>
    <t>PEXP329</t>
  </si>
  <si>
    <t>PEXP330</t>
  </si>
  <si>
    <t>PEXP331</t>
  </si>
  <si>
    <t>PEXP332</t>
  </si>
  <si>
    <t>PEXP333</t>
  </si>
  <si>
    <t>PEXP334</t>
  </si>
  <si>
    <t>PEXP335</t>
  </si>
  <si>
    <t>PEXP336</t>
  </si>
  <si>
    <t>PEXP337</t>
  </si>
  <si>
    <t>PEXP338</t>
  </si>
  <si>
    <t>PEXP339</t>
  </si>
  <si>
    <t>PEXP340</t>
  </si>
  <si>
    <t>PEXP341</t>
  </si>
  <si>
    <t>PEXP342</t>
  </si>
  <si>
    <t>PEXP343</t>
  </si>
  <si>
    <t>PEXP344</t>
  </si>
  <si>
    <t>PEXP345</t>
  </si>
  <si>
    <t>PEXP346</t>
  </si>
  <si>
    <t>PEXP347</t>
  </si>
  <si>
    <t>PEXP348</t>
  </si>
  <si>
    <t>PEXP349</t>
  </si>
  <si>
    <t>PEXP350</t>
  </si>
  <si>
    <t>PEXP351</t>
  </si>
  <si>
    <t>PEXP352</t>
  </si>
  <si>
    <t>PEXP353</t>
  </si>
  <si>
    <t>PEXP354</t>
  </si>
  <si>
    <t>PEXP355</t>
  </si>
  <si>
    <t>PEXP356</t>
  </si>
  <si>
    <t>PEXP357</t>
  </si>
  <si>
    <t>PEXP358</t>
  </si>
  <si>
    <t>PEXP359</t>
  </si>
  <si>
    <t>PEXP360</t>
  </si>
  <si>
    <t>PEXP361</t>
  </si>
  <si>
    <t>PEXP362</t>
  </si>
  <si>
    <t>PEXP363</t>
  </si>
  <si>
    <t>PEXP364</t>
  </si>
  <si>
    <t>PEXP365</t>
  </si>
  <si>
    <t>PEXP366</t>
  </si>
  <si>
    <t>PEXP367</t>
  </si>
  <si>
    <t>PEXP368</t>
  </si>
  <si>
    <t>PEXP369</t>
  </si>
  <si>
    <t>PEXP370</t>
  </si>
  <si>
    <t>PEXP371</t>
  </si>
  <si>
    <t>PEXP372</t>
  </si>
  <si>
    <t>PEXP373</t>
  </si>
  <si>
    <t>PEXP374</t>
  </si>
  <si>
    <t>PEXP375</t>
  </si>
  <si>
    <t>PEXP376</t>
  </si>
  <si>
    <t>PEXP377</t>
  </si>
  <si>
    <t>PEXP378</t>
  </si>
  <si>
    <t>PEXP379</t>
  </si>
  <si>
    <t>PEXP380</t>
  </si>
  <si>
    <t>PEXP381</t>
  </si>
  <si>
    <t>PEXP382</t>
  </si>
  <si>
    <t>PEXP383</t>
  </si>
  <si>
    <t>PEXP384</t>
  </si>
  <si>
    <t>PEXP385</t>
  </si>
  <si>
    <t>PEXP386</t>
  </si>
  <si>
    <t>PEXP387</t>
  </si>
  <si>
    <t>PEXP388</t>
  </si>
  <si>
    <t>PEXP389</t>
  </si>
  <si>
    <t>PEXP390</t>
  </si>
  <si>
    <t>PEXP391</t>
  </si>
  <si>
    <t>PEXP392</t>
  </si>
  <si>
    <t>PEXP393</t>
  </si>
  <si>
    <t>PEXP394</t>
  </si>
  <si>
    <t>PEXP395</t>
  </si>
  <si>
    <t>PEXP396</t>
  </si>
  <si>
    <t>PEXP397</t>
  </si>
  <si>
    <t>PEXP398</t>
  </si>
  <si>
    <t>White 
RAL 9016</t>
  </si>
  <si>
    <t>PEXP399</t>
  </si>
  <si>
    <t>PEXP400</t>
  </si>
  <si>
    <t>PEXP401</t>
  </si>
  <si>
    <t>PEXP402</t>
  </si>
  <si>
    <t>PEXP403</t>
  </si>
  <si>
    <t>PEXP404</t>
  </si>
  <si>
    <t>PEXP405</t>
  </si>
  <si>
    <t>PEXP406</t>
  </si>
  <si>
    <t>PEXP407</t>
  </si>
  <si>
    <t>PEXP408</t>
  </si>
  <si>
    <t>PEXP409</t>
  </si>
  <si>
    <t>PEXP410</t>
  </si>
  <si>
    <t>PEXP411</t>
  </si>
  <si>
    <t>PEXP412</t>
  </si>
  <si>
    <t>PEXP413</t>
  </si>
  <si>
    <t>PEXP414</t>
  </si>
  <si>
    <t>PEXP415</t>
  </si>
  <si>
    <t>PEXP416</t>
  </si>
  <si>
    <t>PEXP417</t>
  </si>
  <si>
    <t>PEXP418</t>
  </si>
  <si>
    <t>PEXP419</t>
  </si>
  <si>
    <t>PEXP420</t>
  </si>
  <si>
    <t>PEXP421</t>
  </si>
  <si>
    <t>PEXP422</t>
  </si>
  <si>
    <t>PEXP423</t>
  </si>
  <si>
    <t>PEXP424</t>
  </si>
  <si>
    <t>PEXP425</t>
  </si>
  <si>
    <t>PEXP426</t>
  </si>
  <si>
    <t>PEXP427</t>
  </si>
  <si>
    <t>PEXP428</t>
  </si>
  <si>
    <t>PEXP429</t>
  </si>
  <si>
    <t>PEXP430</t>
  </si>
  <si>
    <t>PEXP431</t>
  </si>
  <si>
    <t>PEXP432</t>
  </si>
  <si>
    <t>PEXP433</t>
  </si>
  <si>
    <t>PEXP434</t>
  </si>
  <si>
    <t>PEXP435</t>
  </si>
  <si>
    <t>PEXP436</t>
  </si>
  <si>
    <t>PEXP437</t>
  </si>
  <si>
    <t>PEXP438</t>
  </si>
  <si>
    <t>PEXP439</t>
  </si>
  <si>
    <t>PEXP440</t>
  </si>
  <si>
    <t>PEXP441</t>
  </si>
  <si>
    <t>PEXP442</t>
  </si>
  <si>
    <t>PEXP443</t>
  </si>
  <si>
    <t>PEXP444</t>
  </si>
  <si>
    <t>PEXP445</t>
  </si>
  <si>
    <t>PEXP446</t>
  </si>
  <si>
    <t>PEXP447</t>
  </si>
  <si>
    <t>PEXP448</t>
  </si>
  <si>
    <t>PEXP449</t>
  </si>
  <si>
    <t>PEXP450</t>
  </si>
  <si>
    <t>PEXP451</t>
  </si>
  <si>
    <t>PEXP452</t>
  </si>
  <si>
    <t>PEXP453</t>
  </si>
  <si>
    <t>PEXP454</t>
  </si>
  <si>
    <t>PEXP455</t>
  </si>
  <si>
    <t>PEXP456</t>
  </si>
  <si>
    <t>PEXP457</t>
  </si>
  <si>
    <t>PEXP458</t>
  </si>
  <si>
    <t>PEXP459</t>
  </si>
  <si>
    <t>PEXP460</t>
  </si>
  <si>
    <t>PEXP461</t>
  </si>
  <si>
    <t>PEXP462</t>
  </si>
  <si>
    <t>PEXP463</t>
  </si>
  <si>
    <t>PEXP464</t>
  </si>
  <si>
    <t>PEXP465</t>
  </si>
  <si>
    <t>PEXP466</t>
  </si>
  <si>
    <t>PEXP467</t>
  </si>
  <si>
    <t>PEXP468</t>
  </si>
  <si>
    <t>PEXP469</t>
  </si>
  <si>
    <t>PEXP470</t>
  </si>
  <si>
    <t>PEXP471</t>
  </si>
  <si>
    <t>PEXP472</t>
  </si>
  <si>
    <t>PEXP473</t>
  </si>
  <si>
    <t>PEXP474</t>
  </si>
  <si>
    <t>PEXP475</t>
  </si>
  <si>
    <t>PEXP476</t>
  </si>
  <si>
    <t>PEXP477</t>
  </si>
  <si>
    <t>PEXP478</t>
  </si>
  <si>
    <t>PEXP479</t>
  </si>
  <si>
    <t>PEXP480</t>
  </si>
  <si>
    <t>PEXP481</t>
  </si>
  <si>
    <t>PEXP482</t>
  </si>
  <si>
    <t>PEXP483</t>
  </si>
  <si>
    <t>PEXP484</t>
  </si>
  <si>
    <t>PEXP485</t>
  </si>
  <si>
    <t>PEXP486</t>
  </si>
  <si>
    <t>PEXP487</t>
  </si>
  <si>
    <t>PEXP488</t>
  </si>
  <si>
    <t>PEXP489</t>
  </si>
  <si>
    <t>PEXP490</t>
  </si>
  <si>
    <t>MEXP1</t>
  </si>
  <si>
    <t>MACROS</t>
  </si>
  <si>
    <t>MEXP2</t>
  </si>
  <si>
    <t>MEXP3</t>
  </si>
  <si>
    <t>MEXP4</t>
  </si>
  <si>
    <t>MEXP5</t>
  </si>
  <si>
    <t>MEXP6</t>
  </si>
  <si>
    <t>MEXP7</t>
  </si>
  <si>
    <t>MEXP8</t>
  </si>
  <si>
    <t>MEXP9</t>
  </si>
  <si>
    <t>MEXP10</t>
  </si>
  <si>
    <t>MEXP11</t>
  </si>
  <si>
    <t>MEXP12</t>
  </si>
  <si>
    <t>MEXP13</t>
  </si>
  <si>
    <t>MEXP14</t>
  </si>
  <si>
    <t>MEXP15</t>
  </si>
  <si>
    <t>MEXP16</t>
  </si>
  <si>
    <t>MEXP17</t>
  </si>
  <si>
    <t>MEXP18</t>
  </si>
  <si>
    <t>MEXP19</t>
  </si>
  <si>
    <t>MEXP20</t>
  </si>
  <si>
    <t>MEXP21</t>
  </si>
  <si>
    <t>MEXP22</t>
  </si>
  <si>
    <t>MEXP23</t>
  </si>
  <si>
    <t>MEXP24</t>
  </si>
  <si>
    <t>MEXP25</t>
  </si>
  <si>
    <t>MEXP26</t>
  </si>
  <si>
    <t>MEXP27</t>
  </si>
  <si>
    <t>MEXP28</t>
  </si>
  <si>
    <t>MEXP29</t>
  </si>
  <si>
    <t>MEXP30</t>
  </si>
  <si>
    <t>MEXP31</t>
  </si>
  <si>
    <t>MEXP32</t>
  </si>
  <si>
    <t>MEXP33</t>
  </si>
  <si>
    <t>MEXP34</t>
  </si>
  <si>
    <t>MEXP35</t>
  </si>
  <si>
    <t>MEXP36</t>
  </si>
  <si>
    <t>MEXP37</t>
  </si>
  <si>
    <t>MEXP38</t>
  </si>
  <si>
    <t>MEXP39</t>
  </si>
  <si>
    <t>MEXP40</t>
  </si>
  <si>
    <t>MEXP41</t>
  </si>
  <si>
    <t>MEXP42</t>
  </si>
  <si>
    <t>MEXP43</t>
  </si>
  <si>
    <t>MEXP44</t>
  </si>
  <si>
    <t>MEXP45</t>
  </si>
  <si>
    <t>MEXP46</t>
  </si>
  <si>
    <t>MEXP47</t>
  </si>
  <si>
    <t>MEXP48</t>
  </si>
  <si>
    <t>MEXP49</t>
  </si>
  <si>
    <t>MEXP50</t>
  </si>
  <si>
    <t>MEXP51</t>
  </si>
  <si>
    <t>MEXP52</t>
  </si>
  <si>
    <t>MEXP53</t>
  </si>
  <si>
    <t>MEXP54</t>
  </si>
  <si>
    <t>MEXP55</t>
  </si>
  <si>
    <t>MEXP56</t>
  </si>
  <si>
    <t>MEXP57</t>
  </si>
  <si>
    <t>MEXP58</t>
  </si>
  <si>
    <t>MEXP59</t>
  </si>
  <si>
    <t>MEXP60</t>
  </si>
  <si>
    <t>MEXP61</t>
  </si>
  <si>
    <t>MEXP62</t>
  </si>
  <si>
    <t>MEXP63</t>
  </si>
  <si>
    <t>MEXP64</t>
  </si>
  <si>
    <t>MEXP65</t>
  </si>
  <si>
    <t>MEXP66</t>
  </si>
  <si>
    <t>MEXP67</t>
  </si>
  <si>
    <t>MEXP68</t>
  </si>
  <si>
    <t>MEXP69</t>
  </si>
  <si>
    <t>MEXP70</t>
  </si>
  <si>
    <t>MEXP71</t>
  </si>
  <si>
    <t>MEXP72</t>
  </si>
  <si>
    <t>MEXP73</t>
  </si>
  <si>
    <t>MEXP74</t>
  </si>
  <si>
    <t>MEXP75</t>
  </si>
  <si>
    <t>MEXP76</t>
  </si>
  <si>
    <t>MEXP77</t>
  </si>
  <si>
    <t>MEXP78</t>
  </si>
  <si>
    <t>MEXP79</t>
  </si>
  <si>
    <t>MEXP80</t>
  </si>
  <si>
    <t>MEXP81</t>
  </si>
  <si>
    <t>MEXP82</t>
  </si>
  <si>
    <t>MEXP83</t>
  </si>
  <si>
    <t>MEXP84</t>
  </si>
  <si>
    <t>MEXP85</t>
  </si>
  <si>
    <t>MEXP86</t>
  </si>
  <si>
    <t>MEXP87</t>
  </si>
  <si>
    <t>MEXP88</t>
  </si>
  <si>
    <t>MEXP89</t>
  </si>
  <si>
    <t>MEXP90</t>
  </si>
  <si>
    <t>MEXP91</t>
  </si>
  <si>
    <t>MEXP92</t>
  </si>
  <si>
    <t>MEXP93</t>
  </si>
  <si>
    <t>MEXP94</t>
  </si>
  <si>
    <t>MEXP95</t>
  </si>
  <si>
    <t>MEXP96</t>
  </si>
  <si>
    <t>MEXP97</t>
  </si>
  <si>
    <t>MEXP98</t>
  </si>
  <si>
    <t>MEXP99</t>
  </si>
  <si>
    <t>MEXP100</t>
  </si>
  <si>
    <t>MEXP101</t>
  </si>
  <si>
    <t>MEXP102</t>
  </si>
  <si>
    <t>MEXP103</t>
  </si>
  <si>
    <t>MEXP104</t>
  </si>
  <si>
    <t>MEXP105</t>
  </si>
  <si>
    <t>MEXP106</t>
  </si>
  <si>
    <t>MEXP107</t>
  </si>
  <si>
    <t>MEXP108</t>
  </si>
  <si>
    <t>MEXP109</t>
  </si>
  <si>
    <t>MEXP110</t>
  </si>
  <si>
    <t>MEXP111</t>
  </si>
  <si>
    <t>MEXP112</t>
  </si>
  <si>
    <t>MEXP113</t>
  </si>
  <si>
    <t>MEXP114</t>
  </si>
  <si>
    <t>MEXP115</t>
  </si>
  <si>
    <t>MEXP116</t>
  </si>
  <si>
    <t>MEXP117</t>
  </si>
  <si>
    <t>MEXP118</t>
  </si>
  <si>
    <t>MEXP119</t>
  </si>
  <si>
    <t>MEXP120</t>
  </si>
  <si>
    <t>MEXP121</t>
  </si>
  <si>
    <t>MEXP122</t>
  </si>
  <si>
    <t>MEXP123</t>
  </si>
  <si>
    <t>MEXP124</t>
  </si>
  <si>
    <t>MEXP125</t>
  </si>
  <si>
    <t>MEXP126</t>
  </si>
  <si>
    <t>MEXP127</t>
  </si>
  <si>
    <t>MEXP128</t>
  </si>
  <si>
    <t>MEXP129</t>
  </si>
  <si>
    <t>MEXP130</t>
  </si>
  <si>
    <t>MEXP131</t>
  </si>
  <si>
    <t>MEXP132</t>
  </si>
  <si>
    <t>MEXP133</t>
  </si>
  <si>
    <t>MEXP134</t>
  </si>
  <si>
    <t>MEXP135</t>
  </si>
  <si>
    <t>MEXP136</t>
  </si>
  <si>
    <t>MEXP137</t>
  </si>
  <si>
    <t>MEXP138</t>
  </si>
  <si>
    <t>MEXP139</t>
  </si>
  <si>
    <t>MEXP140</t>
  </si>
  <si>
    <t>MEXP141</t>
  </si>
  <si>
    <t>MEXP142</t>
  </si>
  <si>
    <t>MEXP143</t>
  </si>
  <si>
    <t>MEXP144</t>
  </si>
  <si>
    <t>MEXP145</t>
  </si>
  <si>
    <t>MEXP146</t>
  </si>
  <si>
    <t>MEXP147</t>
  </si>
  <si>
    <t>MEXP148</t>
  </si>
  <si>
    <t>MEXP149</t>
  </si>
  <si>
    <t>MEXP150</t>
  </si>
  <si>
    <t>MEXP151</t>
  </si>
  <si>
    <t>MEXP152</t>
  </si>
  <si>
    <t>MEXP153</t>
  </si>
  <si>
    <t>MEXP154</t>
  </si>
  <si>
    <t>MEXP155</t>
  </si>
  <si>
    <t>MEXP156</t>
  </si>
  <si>
    <t>MEXP157</t>
  </si>
  <si>
    <t>MEXP158</t>
  </si>
  <si>
    <t>MEXP159</t>
  </si>
  <si>
    <t>MEXP160</t>
  </si>
  <si>
    <t>MEXP161</t>
  </si>
  <si>
    <t>MEXP162</t>
  </si>
  <si>
    <t>MEXP163</t>
  </si>
  <si>
    <t>MEXP164</t>
  </si>
  <si>
    <t>MEXP165</t>
  </si>
  <si>
    <t>MEXP166</t>
  </si>
  <si>
    <t>MEXP167</t>
  </si>
  <si>
    <t>MEXP168</t>
  </si>
  <si>
    <t>MEXP169</t>
  </si>
  <si>
    <t>MEXP170</t>
  </si>
  <si>
    <t>MEXP171</t>
  </si>
  <si>
    <t>MEXP172</t>
  </si>
  <si>
    <t>MEXP173</t>
  </si>
  <si>
    <t>MEXP174</t>
  </si>
  <si>
    <t>MEXP175</t>
  </si>
  <si>
    <t>MEXP176</t>
  </si>
  <si>
    <t>MEXP177</t>
  </si>
  <si>
    <t>MEXP178</t>
  </si>
  <si>
    <t>MEXP179</t>
  </si>
  <si>
    <t>MEXP180</t>
  </si>
  <si>
    <t>MEXP181</t>
  </si>
  <si>
    <t>MEXP182</t>
  </si>
  <si>
    <t>MEXP183</t>
  </si>
  <si>
    <t>MEXP184</t>
  </si>
  <si>
    <t>MEXP185</t>
  </si>
  <si>
    <t>MEXP186</t>
  </si>
  <si>
    <t>MEXP187</t>
  </si>
  <si>
    <t>MEXP188</t>
  </si>
  <si>
    <t>MEXP189</t>
  </si>
  <si>
    <t>MEXP190</t>
  </si>
  <si>
    <t>MEXP191</t>
  </si>
  <si>
    <t>MEXP192</t>
  </si>
  <si>
    <t>MEXP193</t>
  </si>
  <si>
    <t>MEXP194</t>
  </si>
  <si>
    <t>MEXP195</t>
  </si>
  <si>
    <t>MEXP196</t>
  </si>
  <si>
    <t>MEXP66DT</t>
  </si>
  <si>
    <t>MEXP67DT</t>
  </si>
  <si>
    <t>MEXP68DT</t>
  </si>
  <si>
    <t>MEXP69DT</t>
  </si>
  <si>
    <t>MEXP70DT</t>
  </si>
  <si>
    <t>MEXP71DT</t>
  </si>
  <si>
    <t>MEXP72DT</t>
  </si>
  <si>
    <t>MEXP73DT</t>
  </si>
  <si>
    <t>MEXP74DT</t>
  </si>
  <si>
    <t>MEXP75DT</t>
  </si>
  <si>
    <t>MEXP76DT</t>
  </si>
  <si>
    <t>MEXP77DT</t>
  </si>
  <si>
    <t>MEXP78DT</t>
  </si>
  <si>
    <t>MEXP79DT</t>
  </si>
  <si>
    <t>MEXP80DT</t>
  </si>
  <si>
    <t>MEXP81DT</t>
  </si>
  <si>
    <t>MEXP82DT</t>
  </si>
  <si>
    <t>MEXP83DT</t>
  </si>
  <si>
    <t>MEXP84DT</t>
  </si>
  <si>
    <t>MEXP85DT</t>
  </si>
  <si>
    <t>MEXP86DT</t>
  </si>
  <si>
    <t>MEXP87DT</t>
  </si>
  <si>
    <t>MEXP88DT</t>
  </si>
  <si>
    <t>MEXP89DT</t>
  </si>
  <si>
    <t>MEXP90DT</t>
  </si>
  <si>
    <t>MEXP91DT</t>
  </si>
  <si>
    <t>MEXP92DT</t>
  </si>
  <si>
    <t>MEXP93DT</t>
  </si>
  <si>
    <t>MEXP94DT</t>
  </si>
  <si>
    <t>MEXP95DT</t>
  </si>
  <si>
    <t>MEXP96DT</t>
  </si>
  <si>
    <t>MEXP97DT</t>
  </si>
  <si>
    <t>MEXP98DT</t>
  </si>
  <si>
    <t>MEXP99DT</t>
  </si>
  <si>
    <t>MEXP100DT</t>
  </si>
  <si>
    <t>MEXP101DT</t>
  </si>
  <si>
    <t>MEXP102DT</t>
  </si>
  <si>
    <t>MEXP103DT</t>
  </si>
  <si>
    <t>MEXP104DT</t>
  </si>
  <si>
    <t>MEXP105DT</t>
  </si>
  <si>
    <t>MEXP106DT</t>
  </si>
  <si>
    <t>MEXP107DT</t>
  </si>
  <si>
    <t>MEXP108DT</t>
  </si>
  <si>
    <t>MEXP109DT</t>
  </si>
  <si>
    <t>MEXP110DT</t>
  </si>
  <si>
    <t>MEXP111DT</t>
  </si>
  <si>
    <t>MEXP112DT</t>
  </si>
  <si>
    <t>MEXP113DT</t>
  </si>
  <si>
    <t>MEXP114DT</t>
  </si>
  <si>
    <t>MEXP115DT</t>
  </si>
  <si>
    <t>MEXP116DT</t>
  </si>
  <si>
    <t>MEXP117DT</t>
  </si>
  <si>
    <t>MEXP118DT</t>
  </si>
  <si>
    <t>MEXP119DT</t>
  </si>
  <si>
    <t>MEXP120DT</t>
  </si>
  <si>
    <t>MEXP121DT</t>
  </si>
  <si>
    <t>MEXP122DT</t>
  </si>
  <si>
    <t>MEXP123DT</t>
  </si>
  <si>
    <t>MEXP124DT</t>
  </si>
  <si>
    <t>MEXP125DT</t>
  </si>
  <si>
    <t>MEXP126DT</t>
  </si>
  <si>
    <t>MEXP127DT</t>
  </si>
  <si>
    <t>MEXP128DT</t>
  </si>
  <si>
    <t>MEXP129DT</t>
  </si>
  <si>
    <t>MEXP130DT</t>
  </si>
  <si>
    <t>VEXP1</t>
  </si>
  <si>
    <t>VOLUMES</t>
  </si>
  <si>
    <t>VEXP2</t>
  </si>
  <si>
    <t>VEXP3</t>
  </si>
  <si>
    <t>VEXP4</t>
  </si>
  <si>
    <t>VEXP5</t>
  </si>
  <si>
    <t>VEXP6</t>
  </si>
  <si>
    <t>VEXP7</t>
  </si>
  <si>
    <t>VEXP8</t>
  </si>
  <si>
    <t>VEXP9</t>
  </si>
  <si>
    <t>VEXP10</t>
  </si>
  <si>
    <t>VEXP11</t>
  </si>
  <si>
    <t>VEXP12</t>
  </si>
  <si>
    <t>VEXP13</t>
  </si>
  <si>
    <t>VEXP14</t>
  </si>
  <si>
    <t>VEXP15</t>
  </si>
  <si>
    <t>VEXP16</t>
  </si>
  <si>
    <t>VEXP17</t>
  </si>
  <si>
    <t>VEXP18</t>
  </si>
  <si>
    <t>VEXP19</t>
  </si>
  <si>
    <t>VEXP20</t>
  </si>
  <si>
    <t>VEXP21</t>
  </si>
  <si>
    <t>VEXP22</t>
  </si>
  <si>
    <t>VEXP23</t>
  </si>
  <si>
    <t>VEXP24</t>
  </si>
  <si>
    <t>VEXP25</t>
  </si>
  <si>
    <t>VEXP26</t>
  </si>
  <si>
    <t>VEXP27</t>
  </si>
  <si>
    <t>VEXP28</t>
  </si>
  <si>
    <t>VEXP29</t>
  </si>
  <si>
    <t>VEXP30</t>
  </si>
  <si>
    <t>VEXP31</t>
  </si>
  <si>
    <t>VEXP32</t>
  </si>
  <si>
    <t>VEXP33</t>
  </si>
  <si>
    <t>VEXP34</t>
  </si>
  <si>
    <t>VEXP35</t>
  </si>
  <si>
    <t>VEXP36</t>
  </si>
  <si>
    <t>VEXP37</t>
  </si>
  <si>
    <t>VEXP38</t>
  </si>
  <si>
    <t>VEXP39</t>
  </si>
  <si>
    <t>VEXP40</t>
  </si>
  <si>
    <t>VEXP41</t>
  </si>
  <si>
    <t>VEXP42</t>
  </si>
  <si>
    <t>VEXP43</t>
  </si>
  <si>
    <t>VEXP44</t>
  </si>
  <si>
    <t>VEXP45</t>
  </si>
  <si>
    <t>VEXP46</t>
  </si>
  <si>
    <t>VEXP47</t>
  </si>
  <si>
    <t>VEXP48</t>
  </si>
  <si>
    <t>VEXP49</t>
  </si>
  <si>
    <t>VEXP50</t>
  </si>
  <si>
    <t>VEXP51</t>
  </si>
  <si>
    <t>VEXP52</t>
  </si>
  <si>
    <t>VEXP53</t>
  </si>
  <si>
    <t>VEXP54</t>
  </si>
  <si>
    <t>VEXP55</t>
  </si>
  <si>
    <t>VEXP56</t>
  </si>
  <si>
    <t>VEXP57</t>
  </si>
  <si>
    <t>VEXP58</t>
  </si>
  <si>
    <t>VEXP59</t>
  </si>
  <si>
    <t>VEXP60</t>
  </si>
  <si>
    <t>VEXP61</t>
  </si>
  <si>
    <t>VEXP62</t>
  </si>
  <si>
    <t>VEXP63</t>
  </si>
  <si>
    <t>VEXP64</t>
  </si>
  <si>
    <t>VEXP65</t>
  </si>
  <si>
    <t>VEXP66</t>
  </si>
  <si>
    <t>VEXP67</t>
  </si>
  <si>
    <t>VEXP68</t>
  </si>
  <si>
    <t>VEXP69</t>
  </si>
  <si>
    <t>VEXP70</t>
  </si>
  <si>
    <t>VEXP71</t>
  </si>
  <si>
    <t>VEXP72</t>
  </si>
  <si>
    <t>VEXP73</t>
  </si>
  <si>
    <t>VEXP74</t>
  </si>
  <si>
    <t>VEXP75</t>
  </si>
  <si>
    <t>VEXP76</t>
  </si>
  <si>
    <t>VEXP77</t>
  </si>
  <si>
    <t>VEXP78</t>
  </si>
  <si>
    <t>VEXP79</t>
  </si>
  <si>
    <t>VEXP80</t>
  </si>
  <si>
    <t>VEXP81</t>
  </si>
  <si>
    <t>VEXP82</t>
  </si>
  <si>
    <t>VEXP83</t>
  </si>
  <si>
    <t>VEXP84</t>
  </si>
  <si>
    <t>VEXP85</t>
  </si>
  <si>
    <t>VEXP86</t>
  </si>
  <si>
    <t>VEXP87</t>
  </si>
  <si>
    <t>VEXP88</t>
  </si>
  <si>
    <t>VEXP89</t>
  </si>
  <si>
    <t>VEXP90</t>
  </si>
  <si>
    <t>VEXP91</t>
  </si>
  <si>
    <t>VEXP92</t>
  </si>
  <si>
    <t>VEXP93</t>
  </si>
  <si>
    <t>VEXP94</t>
  </si>
  <si>
    <t>VEXP95</t>
  </si>
  <si>
    <t>VEXP96</t>
  </si>
  <si>
    <t>VEXP97</t>
  </si>
  <si>
    <t>VEXP98</t>
  </si>
  <si>
    <t>VEXP99</t>
  </si>
  <si>
    <t>VEXP100</t>
  </si>
  <si>
    <t>VEXP101</t>
  </si>
  <si>
    <t>VEXP102</t>
  </si>
  <si>
    <t>VEXP103</t>
  </si>
  <si>
    <t>VEXP104</t>
  </si>
  <si>
    <t>VEXP105</t>
  </si>
  <si>
    <t>VEXP106</t>
  </si>
  <si>
    <t>VEXP107</t>
  </si>
  <si>
    <t>VEXP108</t>
  </si>
  <si>
    <t>VEXP109</t>
  </si>
  <si>
    <t>VEXP110</t>
  </si>
  <si>
    <t>VEXP111</t>
  </si>
  <si>
    <t>VEXP112</t>
  </si>
  <si>
    <t>VEXP113</t>
  </si>
  <si>
    <t>VEXP114</t>
  </si>
  <si>
    <t>VEXP115</t>
  </si>
  <si>
    <t>VEXP116</t>
  </si>
  <si>
    <t>VEXP117</t>
  </si>
  <si>
    <t>VEXP118</t>
  </si>
  <si>
    <t>VEXP119</t>
  </si>
  <si>
    <t>VEXP120</t>
  </si>
  <si>
    <t>VEXP121</t>
  </si>
  <si>
    <t>contact@expression-holds.com</t>
  </si>
  <si>
    <t>ORDER FORM 02/04/2026</t>
  </si>
  <si>
    <t>(all prices are without VAT)</t>
  </si>
  <si>
    <t>SUMMARY OF YOUR ORDER :</t>
  </si>
  <si>
    <t>News from eXpression</t>
  </si>
  <si>
    <t>CATEGORY</t>
  </si>
  <si>
    <t>DISCOUNT</t>
  </si>
  <si>
    <t>PRICE</t>
  </si>
  <si>
    <r>
      <t xml:space="preserve">- New PU Range =&gt; </t>
    </r>
    <r>
      <rPr>
        <b/>
        <i/>
        <u/>
        <sz val="12"/>
        <color theme="9"/>
        <rFont val="Calibri"/>
        <family val="2"/>
      </rPr>
      <t>TOTAL RESET - Full Screw Ons Range</t>
    </r>
  </si>
  <si>
    <t>PU Holds</t>
  </si>
  <si>
    <t xml:space="preserve">     *First sets Available</t>
  </si>
  <si>
    <t>PE Holds</t>
  </si>
  <si>
    <t xml:space="preserve">     *40 new sets are coming soon !!!</t>
  </si>
  <si>
    <t>GRP Macros</t>
  </si>
  <si>
    <r>
      <t xml:space="preserve">- New Wooden Volume Range available =&gt; </t>
    </r>
    <r>
      <rPr>
        <b/>
        <i/>
        <u/>
        <sz val="12"/>
        <color theme="9"/>
        <rFont val="Calibri"/>
        <family val="2"/>
      </rPr>
      <t>Flat Earth</t>
    </r>
  </si>
  <si>
    <t>Wooden Volumes</t>
  </si>
  <si>
    <t xml:space="preserve">- Price Drop =&gt; Green Cells </t>
  </si>
  <si>
    <t>EP - Titan World League</t>
  </si>
  <si>
    <t>Accessory</t>
  </si>
  <si>
    <t xml:space="preserve">Total </t>
  </si>
  <si>
    <r>
      <rPr>
        <sz val="8"/>
        <color rgb="FF000000"/>
        <rFont val="Helvetica Neue"/>
      </rPr>
      <t xml:space="preserve">(French customers only) </t>
    </r>
    <r>
      <rPr>
        <sz val="14"/>
        <color rgb="FF000000"/>
        <rFont val="Helvetica Neue"/>
        <charset val="1"/>
      </rPr>
      <t>Eco Tax</t>
    </r>
  </si>
  <si>
    <t>French Customers?</t>
  </si>
  <si>
    <t>Bolts</t>
  </si>
  <si>
    <t>Bolts Included?</t>
  </si>
  <si>
    <t>VAT</t>
  </si>
  <si>
    <t>Screws</t>
  </si>
  <si>
    <t>Screws Included?</t>
  </si>
  <si>
    <t>Total Taxes Incl.</t>
  </si>
  <si>
    <t>HOLD TYPE &amp; COLOR  DISTRIBUTION</t>
  </si>
  <si>
    <t>White*</t>
  </si>
  <si>
    <t>Yellow 
RAL 1026</t>
  </si>
  <si>
    <t>Green**</t>
  </si>
  <si>
    <t>Red 
RAL 3020</t>
  </si>
  <si>
    <t>Blue 
RAL 5015</t>
  </si>
  <si>
    <t>Grey 
RAL 7001</t>
  </si>
  <si>
    <t>Black 
RAL 9005</t>
  </si>
  <si>
    <t>Fluo 
Orange</t>
  </si>
  <si>
    <t>Fluo 
Green</t>
  </si>
  <si>
    <t>Fluo 
Pink</t>
  </si>
  <si>
    <t>Fluo 
Yellow</t>
  </si>
  <si>
    <t>Violet 
RAL 4008</t>
  </si>
  <si>
    <t>Mint 
RAL 6027</t>
  </si>
  <si>
    <t>Green 
(Puke 16-09)</t>
  </si>
  <si>
    <t>Orange***</t>
  </si>
  <si>
    <t>US Purple
17-13</t>
  </si>
  <si>
    <t>JUGS</t>
  </si>
  <si>
    <t>CRIMPS</t>
  </si>
  <si>
    <t>EDGES</t>
  </si>
  <si>
    <t>POCKETS</t>
  </si>
  <si>
    <t>BALLS</t>
  </si>
  <si>
    <t>PINCHES</t>
  </si>
  <si>
    <t>FEET</t>
  </si>
  <si>
    <t>SCREW ONS</t>
  </si>
  <si>
    <t>BRIDGES</t>
  </si>
  <si>
    <t>SLOPERS</t>
  </si>
  <si>
    <t>DOWN CLIMB</t>
  </si>
  <si>
    <t>MIX</t>
  </si>
  <si>
    <t>TOTAL</t>
  </si>
  <si>
    <t>*RAL 9016 for PE / RAL 9010 for PU       **RAL 6002 for PE / US GREEN 16-16 for PU</t>
  </si>
  <si>
    <t xml:space="preserve"> ***RAL 2004 for PE / US ORANGE 14-01 for PU</t>
  </si>
  <si>
    <t>HOLD SIZES OF YOUR ORDER:</t>
  </si>
  <si>
    <t>PERCENTAGE</t>
  </si>
  <si>
    <t>XS</t>
  </si>
  <si>
    <t>S</t>
  </si>
  <si>
    <t>M</t>
  </si>
  <si>
    <t>L</t>
  </si>
  <si>
    <t>XL</t>
  </si>
  <si>
    <t>XXL</t>
  </si>
  <si>
    <t>XXXL</t>
  </si>
  <si>
    <t>Total number of sets</t>
  </si>
  <si>
    <t>BOLTS ADAPTED TO YOUR ORDER:</t>
  </si>
  <si>
    <t>30 mm</t>
  </si>
  <si>
    <t>40 mm</t>
  </si>
  <si>
    <t>50 mm</t>
  </si>
  <si>
    <t>60 mm</t>
  </si>
  <si>
    <t>70 mm</t>
  </si>
  <si>
    <t>80 mm</t>
  </si>
  <si>
    <t>90 mm</t>
  </si>
  <si>
    <t>100 mm</t>
  </si>
  <si>
    <t>120 mm</t>
  </si>
  <si>
    <t>140 mm</t>
  </si>
  <si>
    <t>160 mm</t>
  </si>
  <si>
    <t>180 mm</t>
  </si>
  <si>
    <t>200 mm</t>
  </si>
  <si>
    <t>220 mm</t>
  </si>
  <si>
    <t>GRP MACRO COLOR DISTRIBUTION</t>
  </si>
  <si>
    <r>
      <t xml:space="preserve">Blue </t>
    </r>
    <r>
      <rPr>
        <b/>
        <sz val="10"/>
        <color theme="0"/>
        <rFont val="Helvetica Neue"/>
      </rPr>
      <t>US
B1</t>
    </r>
    <r>
      <rPr>
        <b/>
        <sz val="8"/>
        <color theme="0"/>
        <rFont val="Helvetica Neue"/>
      </rPr>
      <t xml:space="preserve">
RAL 5015</t>
    </r>
  </si>
  <si>
    <r>
      <t xml:space="preserve">Blue </t>
    </r>
    <r>
      <rPr>
        <b/>
        <sz val="10"/>
        <color theme="0"/>
        <rFont val="Helvetica Neue"/>
      </rPr>
      <t>EU
B3</t>
    </r>
    <r>
      <rPr>
        <b/>
        <sz val="8"/>
        <color theme="0"/>
        <rFont val="Helvetica Neue"/>
      </rPr>
      <t xml:space="preserve">
RAL 5015</t>
    </r>
  </si>
  <si>
    <t>Mint
RAL 6027</t>
  </si>
  <si>
    <t>Green 
RAL 6037</t>
  </si>
  <si>
    <t>US Green
(Puke 16-09)</t>
  </si>
  <si>
    <t>Yellow 
RAL 1023</t>
  </si>
  <si>
    <t>Fluo
Yellow</t>
  </si>
  <si>
    <t>Fluo
Pink</t>
  </si>
  <si>
    <t>Fluo
Green</t>
  </si>
  <si>
    <t>GRP MACRO SIZES OF YOUR ORDER:</t>
  </si>
  <si>
    <t>WOODEN VOLUME COLOR DISTRIBUTION</t>
  </si>
  <si>
    <t>Yellow 
RAL 1018</t>
  </si>
  <si>
    <t>Orange
RAL 2003</t>
  </si>
  <si>
    <t>Blue
RAL 5015</t>
  </si>
  <si>
    <t>Green 
RAL 6018</t>
  </si>
  <si>
    <t>White 
RAL 9003</t>
  </si>
  <si>
    <t>Grey 
RAL 7038</t>
  </si>
  <si>
    <t>Black 
RAL 7043</t>
  </si>
  <si>
    <t>WOODEN VOLUME SIZES OF YOUR ORDER:</t>
  </si>
  <si>
    <t>SCREWS YOU WILL NEED FOR YOUR ORDER:</t>
  </si>
  <si>
    <t>5x50mm</t>
  </si>
  <si>
    <t>PU HOLDS</t>
  </si>
  <si>
    <t>ORDER TOTAL AMOUNT:</t>
  </si>
  <si>
    <t>EUR HT</t>
  </si>
  <si>
    <t xml:space="preserve"> EUR TTC</t>
  </si>
  <si>
    <t>PU HOLD SIZES OF YOUR ORDER:</t>
  </si>
  <si>
    <t>SCREWS YOU WILL NEED</t>
  </si>
  <si>
    <t>Weight of your order (in kg):</t>
  </si>
  <si>
    <t>kg</t>
  </si>
  <si>
    <t>Total number of sets:</t>
  </si>
  <si>
    <t>sets</t>
  </si>
  <si>
    <t>Total number of holds:</t>
  </si>
  <si>
    <t>holds</t>
  </si>
  <si>
    <t>SPECIAL OFFER*</t>
  </si>
  <si>
    <t>COLOR DISTRIBUTION (Number of holds)</t>
  </si>
  <si>
    <t>Highlighted Whole Ranges = 10% off on retail prices before discount</t>
  </si>
  <si>
    <t>*This offer can not be combined with other promotions</t>
  </si>
  <si>
    <t>NEW SKU</t>
  </si>
  <si>
    <t>GAMME</t>
  </si>
  <si>
    <t>SETS</t>
  </si>
  <si>
    <t>TYPE OF HOLDS</t>
  </si>
  <si>
    <t>NB OF HOLDS
PER SET</t>
  </si>
  <si>
    <t>SETS
TOTAL</t>
  </si>
  <si>
    <t>RETAIL
PRICE</t>
  </si>
  <si>
    <t>PRICE
PER SET</t>
  </si>
  <si>
    <t>FINAL
PRICE</t>
  </si>
  <si>
    <t>NS</t>
  </si>
  <si>
    <t xml:space="preserve">NS 1 </t>
  </si>
  <si>
    <t>NS 2</t>
  </si>
  <si>
    <t>NS 3</t>
  </si>
  <si>
    <r>
      <t xml:space="preserve">Green 
</t>
    </r>
    <r>
      <rPr>
        <b/>
        <sz val="9"/>
        <color theme="0"/>
        <rFont val="Helvetica Neue"/>
      </rPr>
      <t>(Puke 16-09)</t>
    </r>
  </si>
  <si>
    <t>US Orange
14-01</t>
  </si>
  <si>
    <t>US Green 
16 -16</t>
  </si>
  <si>
    <t>White 
RAL 9010</t>
  </si>
  <si>
    <t>US Purple</t>
  </si>
  <si>
    <t>Colonne1</t>
  </si>
  <si>
    <t>US Orange
14-013</t>
  </si>
  <si>
    <t>Nbr de sets dans les packs</t>
  </si>
  <si>
    <t>SIZES</t>
  </si>
  <si>
    <t>BOLTS</t>
  </si>
  <si>
    <t>SCREWS</t>
  </si>
  <si>
    <t>WEIGHTS</t>
  </si>
  <si>
    <t>TOTAL RESET DUAL TEXTURE</t>
  </si>
  <si>
    <t>TOTAL RESET
DUAL TEXTURE</t>
  </si>
  <si>
    <t>180mm</t>
  </si>
  <si>
    <t>50 mm wood screws</t>
  </si>
  <si>
    <t>Total 50</t>
  </si>
  <si>
    <t>Set weight</t>
  </si>
  <si>
    <t>Nb of sets ordered</t>
  </si>
  <si>
    <t>Total weight per set</t>
  </si>
  <si>
    <t>PEXFOXDTSL3XL3</t>
  </si>
  <si>
    <t>Hybrids 1</t>
  </si>
  <si>
    <t>PEXFOXDTSL3XL4</t>
  </si>
  <si>
    <t>Hybrids 2</t>
  </si>
  <si>
    <t>PEXFOXDTSL3XL5</t>
  </si>
  <si>
    <t>Hybrids 3</t>
  </si>
  <si>
    <t>FOXES DUAL TEXTURE</t>
  </si>
  <si>
    <r>
      <t xml:space="preserve">FOXES 
DUAL TEXTURE
</t>
    </r>
    <r>
      <rPr>
        <sz val="11"/>
        <color rgb="FFFFFFFF"/>
        <rFont val="Helvetica Neue Light"/>
      </rPr>
      <t>Paris 2024</t>
    </r>
  </si>
  <si>
    <t>PEXFOXDTBUXXL1</t>
  </si>
  <si>
    <t>Bubbles XXL 1</t>
  </si>
  <si>
    <t>PEXFOXDTBU3XL1</t>
  </si>
  <si>
    <t>Bubbles XXXL 1</t>
  </si>
  <si>
    <t>PEXFOXDTBU3XL2</t>
  </si>
  <si>
    <t>Bubbles XXXL 2</t>
  </si>
  <si>
    <t>PEXFOXDTEDL1</t>
  </si>
  <si>
    <t>Edges L 1</t>
  </si>
  <si>
    <t>PEXFOXDTEDL2</t>
  </si>
  <si>
    <t>Edges L 2</t>
  </si>
  <si>
    <t>PEXFOXDTEDM</t>
  </si>
  <si>
    <t>Edges M</t>
  </si>
  <si>
    <t>PEXFOXDTEDXL1</t>
  </si>
  <si>
    <t>Edges XL 1</t>
  </si>
  <si>
    <t>PEXFOXDTFLJU</t>
  </si>
  <si>
    <t xml:space="preserve">Flat Jugs </t>
  </si>
  <si>
    <t>PEXFOXDTJUL1</t>
  </si>
  <si>
    <t>Jugs L 1</t>
  </si>
  <si>
    <t>PEXFOXDTJUL2</t>
  </si>
  <si>
    <t>Jugs L 2</t>
  </si>
  <si>
    <t>PEXFOXDTJUL3</t>
  </si>
  <si>
    <t>Jugs L 3</t>
  </si>
  <si>
    <t>PEXFOXDTJUXL1</t>
  </si>
  <si>
    <t>Jugs XL 1</t>
  </si>
  <si>
    <t>PEXFOXDTJUXL2</t>
  </si>
  <si>
    <t>Jugs XL 2</t>
  </si>
  <si>
    <t>PEXFOXDTJUXL3</t>
  </si>
  <si>
    <t>Jugs XL 3</t>
  </si>
  <si>
    <t>PEXFOXDTJUXXL1</t>
  </si>
  <si>
    <t>Jugs XXL 1</t>
  </si>
  <si>
    <t>PEXFOXDTJUXXL2</t>
  </si>
  <si>
    <t>Jugs XXL 2</t>
  </si>
  <si>
    <t>PEXFOXDTJUXXL3</t>
  </si>
  <si>
    <t>Jugs XXL 3</t>
  </si>
  <si>
    <t>PEXFOXDTJUXXL4</t>
  </si>
  <si>
    <t>Jugs XXL 4</t>
  </si>
  <si>
    <t>PEXFOXDTJUXXL5</t>
  </si>
  <si>
    <t>Jugs XXL 5</t>
  </si>
  <si>
    <t>PEXFOXDTJU3XL1</t>
  </si>
  <si>
    <t>Jugs XXXL 1</t>
  </si>
  <si>
    <t>PEXFOXDTJU3XL2</t>
  </si>
  <si>
    <t>Jugs XXXL 2</t>
  </si>
  <si>
    <t>PEXFOXDTJU3XL3</t>
  </si>
  <si>
    <t>Jugs XXXL 3</t>
  </si>
  <si>
    <t>PEXFOXDTJU3XL4</t>
  </si>
  <si>
    <t>Jugs XXXL 4</t>
  </si>
  <si>
    <t>PEXFOXDTJU3XL5</t>
  </si>
  <si>
    <t>Jugs XXXL 5</t>
  </si>
  <si>
    <t>PEXFOXDTJU3XL6</t>
  </si>
  <si>
    <t>Jugs XXXL 6</t>
  </si>
  <si>
    <t>PEXFOXDTLEXXL1</t>
  </si>
  <si>
    <t>Long Edges XXL 1</t>
  </si>
  <si>
    <t>PEXFOXDTLE3XL1</t>
  </si>
  <si>
    <t>Long Edges XXXL 1</t>
  </si>
  <si>
    <t>PEXFOXDTLE3XL2</t>
  </si>
  <si>
    <t>Long Edges XXXL 2</t>
  </si>
  <si>
    <t>PEXFOXDTLP3XL1</t>
  </si>
  <si>
    <t>Long Pinches XXXL 1</t>
  </si>
  <si>
    <t>PEXFOXDTLP3XL2</t>
  </si>
  <si>
    <t>Long Pinches XXXL 2</t>
  </si>
  <si>
    <t>PEXFOXDTLP3XL3</t>
  </si>
  <si>
    <t>Long Pinches XXXL 3</t>
  </si>
  <si>
    <t>PEXFOXDTLP3XL4</t>
  </si>
  <si>
    <t>Long Pinches XXXL 4</t>
  </si>
  <si>
    <t>PEXFOXDTLP3XL5</t>
  </si>
  <si>
    <t>Long Pinches XXXL 5</t>
  </si>
  <si>
    <t>PEXFOXDTPEXXL1</t>
  </si>
  <si>
    <t>Positive Edges XXL 1</t>
  </si>
  <si>
    <t>PEXFOXDTPSXXL1</t>
  </si>
  <si>
    <t>Positive Slopers XXL 1</t>
  </si>
  <si>
    <t>PEXFOXDTREL1</t>
  </si>
  <si>
    <t>Round Edges L 1</t>
  </si>
  <si>
    <t>PEXFOXDTREL2</t>
  </si>
  <si>
    <t>Round Edges L 2</t>
  </si>
  <si>
    <t>PEXFOXDTREL3</t>
  </si>
  <si>
    <t>Round Edges L 3</t>
  </si>
  <si>
    <t>PEXFOXDTREL4</t>
  </si>
  <si>
    <t>Round Edges L 4</t>
  </si>
  <si>
    <t>PEXFOXDTREXL1</t>
  </si>
  <si>
    <t>Round Edges XL 1</t>
  </si>
  <si>
    <t>PEXFOXDTREXL2</t>
  </si>
  <si>
    <t>Round Edges XL 2</t>
  </si>
  <si>
    <t>PEXFOXDTREXL3</t>
  </si>
  <si>
    <t>Round Edges XL 3</t>
  </si>
  <si>
    <t>PEXFOXDTREXXL1</t>
  </si>
  <si>
    <t>Round Edges XXL 1</t>
  </si>
  <si>
    <t>PEXFOXDTREXXL2</t>
  </si>
  <si>
    <t>Round Edges XXL 2</t>
  </si>
  <si>
    <t>PEXFOXDTREXXL3</t>
  </si>
  <si>
    <t>Round Edges XXL 3</t>
  </si>
  <si>
    <t>PEXFOXDTREXXL4</t>
  </si>
  <si>
    <t>Round Edges XXL 4</t>
  </si>
  <si>
    <t>PEXFOXDTRE3XL1</t>
  </si>
  <si>
    <t>Round Edges XXXL 1</t>
  </si>
  <si>
    <t>PEXFOXDTRE3XL2</t>
  </si>
  <si>
    <t>Round Edges XXXL 2</t>
  </si>
  <si>
    <t>PEXFOXDTRE3XL3</t>
  </si>
  <si>
    <t>Round Edges XXXL 3</t>
  </si>
  <si>
    <t>PEXFOXDTRE3XL4</t>
  </si>
  <si>
    <t>Round Edges XXXL 4</t>
  </si>
  <si>
    <t>PEXFOXDTRE3XL5</t>
  </si>
  <si>
    <t>Round Edges XXXL 5</t>
  </si>
  <si>
    <t>PEXFOXDTSCO1</t>
  </si>
  <si>
    <t>Screw Ons 1</t>
  </si>
  <si>
    <t>PEXFOXDTSCO2</t>
  </si>
  <si>
    <t>Screw Ons 2</t>
  </si>
  <si>
    <t>PEXFOXDTSCO3</t>
  </si>
  <si>
    <t>Screw Ons 3</t>
  </si>
  <si>
    <t>PEXFOXDTSCO4</t>
  </si>
  <si>
    <t>Screw Ons 4</t>
  </si>
  <si>
    <t>PEXFOXDTSCO5</t>
  </si>
  <si>
    <t>Screw Ons 5</t>
  </si>
  <si>
    <t>PEXFOXDTSCO6</t>
  </si>
  <si>
    <t>Screw Ons 6</t>
  </si>
  <si>
    <t>PEXFOXDTSCO7</t>
  </si>
  <si>
    <t>Screw Ons 7</t>
  </si>
  <si>
    <t>PEXFOXDTSCO8</t>
  </si>
  <si>
    <t>Screw Ons 8</t>
  </si>
  <si>
    <t>PEXFOXDTSCO9</t>
  </si>
  <si>
    <t>Screw Ons 9</t>
  </si>
  <si>
    <t>PEXFOXDTSLXXL1</t>
  </si>
  <si>
    <t>Slopers XXL 1</t>
  </si>
  <si>
    <t>PEXFOXDTSLXXL2</t>
  </si>
  <si>
    <t>Slopers XXL 2</t>
  </si>
  <si>
    <t>PEXFOXDTSL3XL1</t>
  </si>
  <si>
    <t>Slopers XXXL 1</t>
  </si>
  <si>
    <t>PEXFOXDTSL3XL2</t>
  </si>
  <si>
    <t>Slopers XXXL 2</t>
  </si>
  <si>
    <t>Slopers XXXL 3</t>
  </si>
  <si>
    <t>Slopers XXXL 4</t>
  </si>
  <si>
    <t>Slopers XXXL 5</t>
  </si>
  <si>
    <t>LEGEND</t>
  </si>
  <si>
    <t>PEXBOULCRI1</t>
  </si>
  <si>
    <t>Crimps 1</t>
  </si>
  <si>
    <t>PEXBOULCRI2</t>
  </si>
  <si>
    <t>Crimps 2</t>
  </si>
  <si>
    <t>PEXBOULEDG1</t>
  </si>
  <si>
    <t>Edges 1</t>
  </si>
  <si>
    <t>PEXBOULLPI1</t>
  </si>
  <si>
    <t>Long Pinches</t>
  </si>
  <si>
    <t>PEXBOULMAC1</t>
  </si>
  <si>
    <t>Macros 1</t>
  </si>
  <si>
    <t>PEXBOULMAC2</t>
  </si>
  <si>
    <t>Macros 2</t>
  </si>
  <si>
    <t>PEXBOUMAH1</t>
  </si>
  <si>
    <t>Magic Holes 1</t>
  </si>
  <si>
    <t>PEXBOUMAH2</t>
  </si>
  <si>
    <t>Magic Holes 2</t>
  </si>
  <si>
    <t>PEXBOUMAH3</t>
  </si>
  <si>
    <t>Magic Holes 3</t>
  </si>
  <si>
    <t>PEXBOUMAH4</t>
  </si>
  <si>
    <t>Magic Holes 4</t>
  </si>
  <si>
    <t>PEXBOUMAH5</t>
  </si>
  <si>
    <t>Magic Holes 5</t>
  </si>
  <si>
    <t>PEXBOUMAH6</t>
  </si>
  <si>
    <t>Magic Holes 6</t>
  </si>
  <si>
    <t>PEXBOUMAH7</t>
  </si>
  <si>
    <t>Magic Holes 7</t>
  </si>
  <si>
    <t>PEXBOUMAH8</t>
  </si>
  <si>
    <t>Magic Holes 8</t>
  </si>
  <si>
    <t>PEXBOULMHL</t>
  </si>
  <si>
    <t>Magic Holes L</t>
  </si>
  <si>
    <t>PEXBOULMSC1</t>
  </si>
  <si>
    <t>Magic Holes Screw Ons</t>
  </si>
  <si>
    <t>PEXBOULMHXL</t>
  </si>
  <si>
    <t>Magic Holes XL</t>
  </si>
  <si>
    <t xml:space="preserve"> Magic Holes - Whole Range (PU)</t>
  </si>
  <si>
    <t>PEXBOULRA1</t>
  </si>
  <si>
    <t>Ramp 01</t>
  </si>
  <si>
    <t>PEXBOULRA2</t>
  </si>
  <si>
    <t>Ramp 02</t>
  </si>
  <si>
    <t>PEXBOULRA3</t>
  </si>
  <si>
    <t>Ramp 03</t>
  </si>
  <si>
    <t>PEXBOULRA4</t>
  </si>
  <si>
    <t>Ramp 04</t>
  </si>
  <si>
    <t>PEXBOULRA5</t>
  </si>
  <si>
    <t>Ramp 05</t>
  </si>
  <si>
    <t>PEXBOULRA6</t>
  </si>
  <si>
    <t>Ramp 06</t>
  </si>
  <si>
    <t>PEXBOULRA7</t>
  </si>
  <si>
    <t>Ramp 07</t>
  </si>
  <si>
    <t>PEXBOULRA8</t>
  </si>
  <si>
    <t>Ramp 08</t>
  </si>
  <si>
    <t>PEXBOULRA9</t>
  </si>
  <si>
    <t>Ramp 09</t>
  </si>
  <si>
    <t>PEXBOULRA10</t>
  </si>
  <si>
    <t>Ramp 10</t>
  </si>
  <si>
    <t xml:space="preserve"> Ramp - Whole Range (PU) </t>
  </si>
  <si>
    <t>PEXBOULSC1</t>
  </si>
  <si>
    <t>Scales 01</t>
  </si>
  <si>
    <t>PEXBOULSC2</t>
  </si>
  <si>
    <t>Scales 02</t>
  </si>
  <si>
    <t>PEXBOULSC3</t>
  </si>
  <si>
    <t>Scales 03</t>
  </si>
  <si>
    <t>PEXBOULSC4</t>
  </si>
  <si>
    <t>Scales 04</t>
  </si>
  <si>
    <t>PEXBOULSC5</t>
  </si>
  <si>
    <t>Scales 05</t>
  </si>
  <si>
    <t>PEXBOULSC6</t>
  </si>
  <si>
    <t>Scales 06</t>
  </si>
  <si>
    <t>PEXBOULSC7</t>
  </si>
  <si>
    <t>Scales 07</t>
  </si>
  <si>
    <t>PEXBOULSC8</t>
  </si>
  <si>
    <t>Scales 08</t>
  </si>
  <si>
    <t>PEXBOULSC9</t>
  </si>
  <si>
    <t>Scales 09</t>
  </si>
  <si>
    <t>PEXBOULSC10</t>
  </si>
  <si>
    <t>Scales 10</t>
  </si>
  <si>
    <t>PEXBOULSCXL</t>
  </si>
  <si>
    <t>Scales XL</t>
  </si>
  <si>
    <t>PEXBOULCLSC</t>
  </si>
  <si>
    <t xml:space="preserve"> Classic Scales</t>
  </si>
  <si>
    <t xml:space="preserve"> Scales - Whole Range (PU)</t>
  </si>
  <si>
    <t>PEXBOULRED1</t>
  </si>
  <si>
    <t xml:space="preserve"> Round Edges XL 1</t>
  </si>
  <si>
    <t>PEXBOULSCO1</t>
  </si>
  <si>
    <t>PEXBOULSCO2</t>
  </si>
  <si>
    <t>PEXBOULSCO3</t>
  </si>
  <si>
    <t>PEXBOULSCO4</t>
  </si>
  <si>
    <t>PEXBOULSCO5</t>
  </si>
  <si>
    <t>PEXBOULSCO6</t>
  </si>
  <si>
    <t>PEXBOULSCO8</t>
  </si>
  <si>
    <t>PEXBOULSCO7</t>
  </si>
  <si>
    <t>PEXBOULSCOF</t>
  </si>
  <si>
    <t>Screw Ons Flakes</t>
  </si>
  <si>
    <t>RESET DUAL TEXTURE</t>
  </si>
  <si>
    <t>RESET
DUAL TEXTURE</t>
  </si>
  <si>
    <t>PEXRESF1</t>
  </si>
  <si>
    <t>Foot 1</t>
  </si>
  <si>
    <t>PEXRESF2</t>
  </si>
  <si>
    <t>Foot 2</t>
  </si>
  <si>
    <t>PEXRESJL1</t>
  </si>
  <si>
    <t>PEXRESJL2</t>
  </si>
  <si>
    <t>PEXRESJXL1</t>
  </si>
  <si>
    <t>PEXRESJXL2</t>
  </si>
  <si>
    <t>PEXRESJXL3</t>
  </si>
  <si>
    <t>PEXRESJXL4</t>
  </si>
  <si>
    <t>Jugs XL 4</t>
  </si>
  <si>
    <t>PEXRESJXXL1</t>
  </si>
  <si>
    <t>PEXRESJXXL2</t>
  </si>
  <si>
    <t>PEXRESJ3XL1</t>
  </si>
  <si>
    <t>PEXRESJ3XL2</t>
  </si>
  <si>
    <t>PEXRESJ3XL3</t>
  </si>
  <si>
    <t>PEXRESJ3XL4</t>
  </si>
  <si>
    <t>PEXRESJ3XL5</t>
  </si>
  <si>
    <t>BIRDS DUAL TEXTURE</t>
  </si>
  <si>
    <t>BIRDS
DUAL TEXTURE</t>
  </si>
  <si>
    <t>PEXBIRL</t>
  </si>
  <si>
    <t>Large 1</t>
  </si>
  <si>
    <t>PEXBIRL2</t>
  </si>
  <si>
    <t xml:space="preserve"> Large 2</t>
  </si>
  <si>
    <t>PEXBIRM</t>
  </si>
  <si>
    <t xml:space="preserve"> M</t>
  </si>
  <si>
    <t>PEXBIRPE1PU</t>
  </si>
  <si>
    <t xml:space="preserve"> Positive Edges 1</t>
  </si>
  <si>
    <t>PEXBIRPE2PU</t>
  </si>
  <si>
    <t xml:space="preserve"> Positive Edges 2</t>
  </si>
  <si>
    <t>PEXBIRSCO1</t>
  </si>
  <si>
    <t xml:space="preserve"> Screw Ons 1</t>
  </si>
  <si>
    <t>PEXBIRSCO2</t>
  </si>
  <si>
    <t xml:space="preserve"> Screw Ons 2</t>
  </si>
  <si>
    <t>PEXBIRXL1</t>
  </si>
  <si>
    <t xml:space="preserve"> XL 1</t>
  </si>
  <si>
    <t>PEXBIRXL2</t>
  </si>
  <si>
    <t xml:space="preserve"> XL 2</t>
  </si>
  <si>
    <t>PEXBIR2XL1</t>
  </si>
  <si>
    <t xml:space="preserve"> XXL 1</t>
  </si>
  <si>
    <t>PEXBIR2XL2</t>
  </si>
  <si>
    <t xml:space="preserve"> XXL 2</t>
  </si>
  <si>
    <t>PEXBIR2XL3</t>
  </si>
  <si>
    <t xml:space="preserve"> XXL 3</t>
  </si>
  <si>
    <t>PEXBIR2XL4</t>
  </si>
  <si>
    <t xml:space="preserve"> XXL 4</t>
  </si>
  <si>
    <t>PEXBIR2XL5</t>
  </si>
  <si>
    <t xml:space="preserve"> XXL 5</t>
  </si>
  <si>
    <t>PEXBIR2XL6</t>
  </si>
  <si>
    <t xml:space="preserve"> XXL 6</t>
  </si>
  <si>
    <t>PEXBIRXXL01</t>
  </si>
  <si>
    <t xml:space="preserve"> XXXL 1</t>
  </si>
  <si>
    <t>PEXBIRXXL02</t>
  </si>
  <si>
    <t xml:space="preserve"> XXXL 2</t>
  </si>
  <si>
    <t>PEXBIRXXL03</t>
  </si>
  <si>
    <t xml:space="preserve"> XXXL 3</t>
  </si>
  <si>
    <t>PEXBIRXXL04</t>
  </si>
  <si>
    <t xml:space="preserve"> XXXL 4</t>
  </si>
  <si>
    <t>PEXBIRXXL05</t>
  </si>
  <si>
    <t xml:space="preserve"> XXXL 5</t>
  </si>
  <si>
    <t>PEXBIRXXL06</t>
  </si>
  <si>
    <t xml:space="preserve"> XXXL 6</t>
  </si>
  <si>
    <t>PEXBIRXXL07</t>
  </si>
  <si>
    <t xml:space="preserve"> XXXL 7</t>
  </si>
  <si>
    <t>PEXBIRXXL08</t>
  </si>
  <si>
    <t xml:space="preserve"> XXXL 8</t>
  </si>
  <si>
    <t>PEXBIRXXL09</t>
  </si>
  <si>
    <t xml:space="preserve"> XXXL 9</t>
  </si>
  <si>
    <t>PEXBIRXXL10</t>
  </si>
  <si>
    <t xml:space="preserve"> XXXL 10</t>
  </si>
  <si>
    <t>PEXBIRXXL11</t>
  </si>
  <si>
    <t xml:space="preserve"> XXXL 11</t>
  </si>
  <si>
    <t>PEXBIRXXL12</t>
  </si>
  <si>
    <t xml:space="preserve"> XXXL 12</t>
  </si>
  <si>
    <t>PURE</t>
  </si>
  <si>
    <t>PEXBOUPUAN1</t>
  </si>
  <si>
    <t>Angles 1</t>
  </si>
  <si>
    <t>PEXBOULPUA2</t>
  </si>
  <si>
    <t>Angles 2</t>
  </si>
  <si>
    <t>PEXBOUPUEG1</t>
  </si>
  <si>
    <t>Eggs</t>
  </si>
  <si>
    <t>PEXBOUPEMV5E</t>
  </si>
  <si>
    <t>Eggs Mini Volume 5</t>
  </si>
  <si>
    <t>PEXBOUPUEDL</t>
  </si>
  <si>
    <t>Flat Edges L</t>
  </si>
  <si>
    <t>PEXBOUPUEDXL</t>
  </si>
  <si>
    <t>Flat Edges XXL</t>
  </si>
  <si>
    <t>PEXBOUPULMV1</t>
  </si>
  <si>
    <t>Lip Mini Volume 1</t>
  </si>
  <si>
    <t>PEXBOUPULMV2</t>
  </si>
  <si>
    <t>Lip Mini Volume 2</t>
  </si>
  <si>
    <t>PEXBOUPULMV3</t>
  </si>
  <si>
    <t>Lip Mini Volume 3</t>
  </si>
  <si>
    <t>PEXBOUPULMV4</t>
  </si>
  <si>
    <t>Lip Mini Volume 4</t>
  </si>
  <si>
    <t>PEXBOUPULMV5</t>
  </si>
  <si>
    <t>Lip Mini Volume 5</t>
  </si>
  <si>
    <t xml:space="preserve"> Lip Mini Volume - Whole Range (PU)</t>
  </si>
  <si>
    <t>PEXBOUPUMV1</t>
  </si>
  <si>
    <t>Mini Volume 1</t>
  </si>
  <si>
    <t>PEXBOUPUMV2</t>
  </si>
  <si>
    <t>Mini Volume 2</t>
  </si>
  <si>
    <t>PEXBOUPUMV3</t>
  </si>
  <si>
    <t>Mini Volume 3</t>
  </si>
  <si>
    <t>PEXBOUPUMV4</t>
  </si>
  <si>
    <t>Mini Volume 4</t>
  </si>
  <si>
    <t>PEXBOUPUMV5</t>
  </si>
  <si>
    <t>Mini Volume 5</t>
  </si>
  <si>
    <t>PEXBOUPUMV6U</t>
  </si>
  <si>
    <t>Mini Volume 6</t>
  </si>
  <si>
    <t xml:space="preserve"> Mini Volume - Whole Range (PU)</t>
  </si>
  <si>
    <t>PEXBOUPUPIMV1</t>
  </si>
  <si>
    <t>Pinches Mini Volume 1</t>
  </si>
  <si>
    <t>PEXBOUPUPIMV2</t>
  </si>
  <si>
    <t>Pinches Mini Volume 2</t>
  </si>
  <si>
    <t>PEXBOUPUPI1</t>
  </si>
  <si>
    <t>Pinches XXL</t>
  </si>
  <si>
    <t>PEXBOUPUPOPIU</t>
  </si>
  <si>
    <t>Positive Pinches</t>
  </si>
  <si>
    <t>PEXBOUPUSC1</t>
  </si>
  <si>
    <t>PEXBOUPUSCO2</t>
  </si>
  <si>
    <t>PEXBOUPUSO3</t>
  </si>
  <si>
    <t>PEXBOUPUSCOF</t>
  </si>
  <si>
    <t>Screw Ons Feet</t>
  </si>
  <si>
    <t>PEXBOUTRMV1</t>
  </si>
  <si>
    <t>Triangle Mini Volume 1</t>
  </si>
  <si>
    <t>PEXBOUPUTR1</t>
  </si>
  <si>
    <t>Triangles 1</t>
  </si>
  <si>
    <t>PEXBOUTRIMV1</t>
  </si>
  <si>
    <t>Tripod Mini Volume 1</t>
  </si>
  <si>
    <t>PEXBOUTRIMV2</t>
  </si>
  <si>
    <t>Tripod Mini Volume 2</t>
  </si>
  <si>
    <t>PEXBOUTRIMV3</t>
  </si>
  <si>
    <t>Tripod Mini Volume 3</t>
  </si>
  <si>
    <t>PEXBOUTRIMV4</t>
  </si>
  <si>
    <t>Tripod Mini Volume 4</t>
  </si>
  <si>
    <t>PEXBOUTRIMV5</t>
  </si>
  <si>
    <t>Tripod Mini Volume 5</t>
  </si>
  <si>
    <t xml:space="preserve"> Tripod Mini Volume - Whole Range (PU)</t>
  </si>
  <si>
    <t>PEXBOUVOLC1</t>
  </si>
  <si>
    <t>Volcano 1</t>
  </si>
  <si>
    <t>PEXBOUVOLC2</t>
  </si>
  <si>
    <t>Volcano 2</t>
  </si>
  <si>
    <t>PEXBOUVOLC3</t>
  </si>
  <si>
    <t>Volcano 3</t>
  </si>
  <si>
    <t>PEXBOUPUXLCU</t>
  </si>
  <si>
    <t>XL Crimps</t>
  </si>
  <si>
    <t>HAPPY BALLS</t>
  </si>
  <si>
    <t>PEXBOUHBL1</t>
  </si>
  <si>
    <t>PEXBOUHBMV01</t>
  </si>
  <si>
    <t>Mini Volume 01</t>
  </si>
  <si>
    <t>PEXBOUHBMV02</t>
  </si>
  <si>
    <t>Mini Volume 02</t>
  </si>
  <si>
    <t>PEXBOUHBMV03</t>
  </si>
  <si>
    <t>Mini Volume 03</t>
  </si>
  <si>
    <t>PEXBOUHBMV04</t>
  </si>
  <si>
    <t>Mini Volume 04</t>
  </si>
  <si>
    <t>PEXBOUHBMV05</t>
  </si>
  <si>
    <t>Mini Volume 05</t>
  </si>
  <si>
    <t>PEXBOUHBMV06</t>
  </si>
  <si>
    <t>Mini Volume 06</t>
  </si>
  <si>
    <t>PEXBOUHBMV07</t>
  </si>
  <si>
    <t>Mini Volume 07</t>
  </si>
  <si>
    <t>PEXBOUHBMV08</t>
  </si>
  <si>
    <t>Mini Volume 08</t>
  </si>
  <si>
    <t>PEXBOUHBMV09</t>
  </si>
  <si>
    <t>Mini Volume 09</t>
  </si>
  <si>
    <t>PEXBOUHBMV10</t>
  </si>
  <si>
    <t>Mini Volume 10</t>
  </si>
  <si>
    <t>PEXBOUHBMV11</t>
  </si>
  <si>
    <t>Mini Volume 11</t>
  </si>
  <si>
    <t>PEXBOUHBXL</t>
  </si>
  <si>
    <t>Happy Balls - Whole Range (PU)</t>
  </si>
  <si>
    <t>HALF PIPES</t>
  </si>
  <si>
    <t>PEXBOUHPIN1</t>
  </si>
  <si>
    <t>Incut 1</t>
  </si>
  <si>
    <t>PEXBOUHAPIL</t>
  </si>
  <si>
    <t>PEXBOUHPIMA1</t>
  </si>
  <si>
    <t>Macro 1</t>
  </si>
  <si>
    <t>PEXBOUHPIMA2</t>
  </si>
  <si>
    <t>Macro 2</t>
  </si>
  <si>
    <t>PEXBOULHPS1</t>
  </si>
  <si>
    <t>Screw Ons</t>
  </si>
  <si>
    <t>PEXBOUHAPIXL</t>
  </si>
  <si>
    <t xml:space="preserve"> XL</t>
  </si>
  <si>
    <t>LITTLE BOXES</t>
  </si>
  <si>
    <t>PEXBOULBBI1</t>
  </si>
  <si>
    <t>1-5 Big</t>
  </si>
  <si>
    <t>PEXBOULBSM1</t>
  </si>
  <si>
    <t>1-5 Small</t>
  </si>
  <si>
    <t>PEXBOULBBI6</t>
  </si>
  <si>
    <t>6-10 Big</t>
  </si>
  <si>
    <t>PEXBOULBSM6</t>
  </si>
  <si>
    <t>6-10 Small</t>
  </si>
  <si>
    <t>PLATES</t>
  </si>
  <si>
    <t>PEXBOUPLAMS1</t>
  </si>
  <si>
    <t xml:space="preserve">Mini Slopers </t>
  </si>
  <si>
    <t>PEXBOUPLASL1</t>
  </si>
  <si>
    <t>Slopers</t>
  </si>
  <si>
    <t>PEXBOUPLAVO1</t>
  </si>
  <si>
    <t>Volume 1</t>
  </si>
  <si>
    <t>PEXBOUPLAVO2</t>
  </si>
  <si>
    <t>Volume 2</t>
  </si>
  <si>
    <t>PEXBOUPLAVO3</t>
  </si>
  <si>
    <t>Volume 3</t>
  </si>
  <si>
    <t>ESSENCE</t>
  </si>
  <si>
    <t>PPUEXESFO1</t>
  </si>
  <si>
    <t>PPUEXESFO2</t>
  </si>
  <si>
    <t>PPUEXESGL1</t>
  </si>
  <si>
    <t>Good L 1</t>
  </si>
  <si>
    <t>PPUEXESGL2</t>
  </si>
  <si>
    <t>Good L 2</t>
  </si>
  <si>
    <t>PPUEXESGL3</t>
  </si>
  <si>
    <t>Good L 3</t>
  </si>
  <si>
    <t>PPUEXESGM1</t>
  </si>
  <si>
    <t>Good M 1</t>
  </si>
  <si>
    <t>PPUEXESGM2</t>
  </si>
  <si>
    <t>Good M 2</t>
  </si>
  <si>
    <t>PPUEXESGM3</t>
  </si>
  <si>
    <t>Good M 3</t>
  </si>
  <si>
    <t>PPUEXESXL1</t>
  </si>
  <si>
    <t>Good XL 1</t>
  </si>
  <si>
    <t>PPUEXESXL2</t>
  </si>
  <si>
    <t>Good XL 2</t>
  </si>
  <si>
    <t>PPUEXESPI1</t>
  </si>
  <si>
    <t>Pinches 1</t>
  </si>
  <si>
    <t>PPUEXESPI2</t>
  </si>
  <si>
    <t>Pinches 2</t>
  </si>
  <si>
    <t>PPUEXESPI3</t>
  </si>
  <si>
    <t>Pinches 3</t>
  </si>
  <si>
    <t>PPUEXESPO1</t>
  </si>
  <si>
    <t>Pockets</t>
  </si>
  <si>
    <t>PEXESSC1</t>
  </si>
  <si>
    <t>PEXESSC2</t>
  </si>
  <si>
    <t>PEXESSC3</t>
  </si>
  <si>
    <t>PPUEXESSL1</t>
  </si>
  <si>
    <t>Slopers 1</t>
  </si>
  <si>
    <t>PPUEXESSM1</t>
  </si>
  <si>
    <t>Small 1</t>
  </si>
  <si>
    <t>PPUEXESSM2</t>
  </si>
  <si>
    <t>Small 2</t>
  </si>
  <si>
    <t>DESERT POINT</t>
  </si>
  <si>
    <t>PEXDESFL1</t>
  </si>
  <si>
    <t>Flowers</t>
  </si>
  <si>
    <t>PEXDESFO1</t>
  </si>
  <si>
    <t>PEXDESFO2</t>
  </si>
  <si>
    <t>PEXDESSCR1</t>
  </si>
  <si>
    <t>PEXDESSCR2</t>
  </si>
  <si>
    <t>BLEAU</t>
  </si>
  <si>
    <t>PEXBLEFO1</t>
  </si>
  <si>
    <t>PEXBLEHY1</t>
  </si>
  <si>
    <t>Hybrid</t>
  </si>
  <si>
    <t>PEXBLEPEB1</t>
  </si>
  <si>
    <t>Pebbles</t>
  </si>
  <si>
    <t>PEXBLEXXL1</t>
  </si>
  <si>
    <t>XXL 1</t>
  </si>
  <si>
    <t>PEXBLEXXL2</t>
  </si>
  <si>
    <t>XXL 2</t>
  </si>
  <si>
    <t>PEXBLEXXL3</t>
  </si>
  <si>
    <t>XXL 3</t>
  </si>
  <si>
    <t>RIVERBED</t>
  </si>
  <si>
    <t>PEXRIVFO1</t>
  </si>
  <si>
    <t>PEXRIVJE1</t>
  </si>
  <si>
    <t>Jugs / Edges 1</t>
  </si>
  <si>
    <t>PEXRIVSL1</t>
  </si>
  <si>
    <t>PEXRIVXXL1</t>
  </si>
  <si>
    <t>IMPULSE</t>
  </si>
  <si>
    <t>PEXIMPCRI1</t>
  </si>
  <si>
    <t>PEXIMPCRI2</t>
  </si>
  <si>
    <t>PEXIMPFO1</t>
  </si>
  <si>
    <t>PEXIMPFO2</t>
  </si>
  <si>
    <t>PEXIMPMCR1</t>
  </si>
  <si>
    <t>Mini Crimps</t>
  </si>
  <si>
    <t>PEXIMPMSL1</t>
  </si>
  <si>
    <t>Mini Slopers 1</t>
  </si>
  <si>
    <t>PEXIMPMV1</t>
  </si>
  <si>
    <t>PEXIMPMV2</t>
  </si>
  <si>
    <t>PEXIMPSCR1</t>
  </si>
  <si>
    <t>PEXIMPSCR2</t>
  </si>
  <si>
    <t>Screw Ons 2 Pockets</t>
  </si>
  <si>
    <t>PEXIMPSCR3</t>
  </si>
  <si>
    <t>PEXIMPVO1</t>
  </si>
  <si>
    <t>PEXIMPVO2</t>
  </si>
  <si>
    <t>TOTAL WEIGHT PU</t>
  </si>
  <si>
    <t>PE HOLDS</t>
  </si>
  <si>
    <t>PE HOLD SIZES OF YOUR ORDER:</t>
  </si>
  <si>
    <t>SCREWS YOU WILL NEED:</t>
  </si>
  <si>
    <t xml:space="preserve">200 mm </t>
  </si>
  <si>
    <t>Total number of holdss:</t>
  </si>
  <si>
    <t>Green 
RAL 6002</t>
  </si>
  <si>
    <t>Pure Orange</t>
  </si>
  <si>
    <t>NS 1</t>
  </si>
  <si>
    <t>NS 4</t>
  </si>
  <si>
    <t>NS 5</t>
  </si>
  <si>
    <t>Pure Orange
RAL 2024</t>
  </si>
  <si>
    <t>DOWN-CLIMB HOLDS</t>
  </si>
  <si>
    <t>PEXLADWAY</t>
  </si>
  <si>
    <t>Ladder-way</t>
  </si>
  <si>
    <t>DOWNCLIMB</t>
  </si>
  <si>
    <t xml:space="preserve">HAPPY BALLS </t>
  </si>
  <si>
    <t>PEXBOUHBFOO1</t>
  </si>
  <si>
    <t>Footholds</t>
  </si>
  <si>
    <t>PEXBOHBL1E</t>
  </si>
  <si>
    <t>PEXBOUHBMVE01</t>
  </si>
  <si>
    <t>PEXBOUHBMVE02</t>
  </si>
  <si>
    <t>PEXBOUHBMVE03</t>
  </si>
  <si>
    <t>PEXBOUHBMVE04</t>
  </si>
  <si>
    <t>PEXBOUHBMVE05</t>
  </si>
  <si>
    <t>PEXBOUHBMVE06</t>
  </si>
  <si>
    <t>PEXBOUHBMVE07</t>
  </si>
  <si>
    <t>PEXBOUHBMVE08</t>
  </si>
  <si>
    <t>PEXBOUHBMVE09</t>
  </si>
  <si>
    <t>PEXBOUHBMVE10</t>
  </si>
  <si>
    <t>PEXBOUHBMVE11</t>
  </si>
  <si>
    <t>PEXBOHBXL1E</t>
  </si>
  <si>
    <t>Happy Balls - Whole Range (PE)</t>
  </si>
  <si>
    <t>PEXBOUPEMV1E</t>
  </si>
  <si>
    <t>Eggs Mini Volume 1</t>
  </si>
  <si>
    <t>PEXBOUPEMV2E</t>
  </si>
  <si>
    <t>Eggs Mini Volume 2</t>
  </si>
  <si>
    <t>PEXBOUPEMV3E</t>
  </si>
  <si>
    <t>Eggs Mini Volume 3</t>
  </si>
  <si>
    <t>PEXBOUPEMV4E</t>
  </si>
  <si>
    <t>Eggs Mini Volume 4</t>
  </si>
  <si>
    <t xml:space="preserve"> Eggs Mini Volume  - Whole Range (PE)</t>
  </si>
  <si>
    <t>PEXBOUPUFELE</t>
  </si>
  <si>
    <t>PEXBOUPUFEXXLE</t>
  </si>
  <si>
    <t>PEXBOUPULOEE</t>
  </si>
  <si>
    <t>Long Edges</t>
  </si>
  <si>
    <t>PEXBOUPUMV1E</t>
  </si>
  <si>
    <t>PEXBOUPUMV2E</t>
  </si>
  <si>
    <t>PEXBOUPUMV3E</t>
  </si>
  <si>
    <t>PEXBOUPUMV4E</t>
  </si>
  <si>
    <t>PEXBOUPUMV5E</t>
  </si>
  <si>
    <t>PEXBOUPUMV6E</t>
  </si>
  <si>
    <t xml:space="preserve"> Mini Volume  - Whole Range (PE)</t>
  </si>
  <si>
    <t>PEXBOUPUPOPIE</t>
  </si>
  <si>
    <t>PEXBOUPUPS1</t>
  </si>
  <si>
    <t>Positive Slopers</t>
  </si>
  <si>
    <t>PEXBOUPUROEE</t>
  </si>
  <si>
    <t>Round Edges 1</t>
  </si>
  <si>
    <t>PEXBOUPUROED2</t>
  </si>
  <si>
    <t>Round Edges 2</t>
  </si>
  <si>
    <t>PEXBOUPUROED3</t>
  </si>
  <si>
    <t>Round Edges 3</t>
  </si>
  <si>
    <t>PEXBOUTRMV1E</t>
  </si>
  <si>
    <t>PEXBOUTRMV2E</t>
  </si>
  <si>
    <t>PEXBOUTRMV3E</t>
  </si>
  <si>
    <t>PEXBOUTRMV4E</t>
  </si>
  <si>
    <t>PEXBOUTRMV5E</t>
  </si>
  <si>
    <t xml:space="preserve"> Tripod Mini Volume - Whole Range (PE)</t>
  </si>
  <si>
    <t>PEXBOUPUXLCE</t>
  </si>
  <si>
    <t>PEXBOUPLED1E</t>
  </si>
  <si>
    <t>PEXBOUPLED2E</t>
  </si>
  <si>
    <t>Edges 2</t>
  </si>
  <si>
    <t>PEXBOUPLMSE</t>
  </si>
  <si>
    <t>Mini Slopers</t>
  </si>
  <si>
    <t>PEXBOUPLSLE</t>
  </si>
  <si>
    <t>PEXESFLJ1</t>
  </si>
  <si>
    <t>Flat Jugs</t>
  </si>
  <si>
    <t>PEXESFO1</t>
  </si>
  <si>
    <t>PEXESFO2</t>
  </si>
  <si>
    <t>PEXESFO3</t>
  </si>
  <si>
    <t>Foot 3</t>
  </si>
  <si>
    <t>PEXESGL1</t>
  </si>
  <si>
    <t>PEXESGL2</t>
  </si>
  <si>
    <t>PEXESGL3</t>
  </si>
  <si>
    <t>PEXESGL4</t>
  </si>
  <si>
    <t>Good L 4</t>
  </si>
  <si>
    <t>PEXESGM1</t>
  </si>
  <si>
    <t>PEXESGM2</t>
  </si>
  <si>
    <t>PEXESGM3</t>
  </si>
  <si>
    <t>PEXESXL1</t>
  </si>
  <si>
    <t>PEXESXL2</t>
  </si>
  <si>
    <t>PEXESXL3</t>
  </si>
  <si>
    <t>Good XL 3</t>
  </si>
  <si>
    <t>PEXESXL4</t>
  </si>
  <si>
    <t>Good XL 4</t>
  </si>
  <si>
    <t>PEXESIE1</t>
  </si>
  <si>
    <t>Incut Edges 1</t>
  </si>
  <si>
    <t>PEXESIE2</t>
  </si>
  <si>
    <t>Incut Edges 2</t>
  </si>
  <si>
    <t>PEXESPI1</t>
  </si>
  <si>
    <t>PEXESPI2</t>
  </si>
  <si>
    <t>PEXESPI3</t>
  </si>
  <si>
    <t>PEXESPO1</t>
  </si>
  <si>
    <t>PEXESROE1</t>
  </si>
  <si>
    <t>PEXESROE2</t>
  </si>
  <si>
    <t>PEXESSL1</t>
  </si>
  <si>
    <t>PEXESSL2</t>
  </si>
  <si>
    <t>Slopers 2</t>
  </si>
  <si>
    <t>PEXESSM1</t>
  </si>
  <si>
    <t>PEXESSM2</t>
  </si>
  <si>
    <t>PEXESSM3</t>
  </si>
  <si>
    <t>Small 3</t>
  </si>
  <si>
    <t>COCONUT</t>
  </si>
  <si>
    <t>PEXCOCOBF1</t>
  </si>
  <si>
    <t>Big Foot</t>
  </si>
  <si>
    <t>PEXCOCOCRI1</t>
  </si>
  <si>
    <t>PEXCOCOCRI2</t>
  </si>
  <si>
    <t>PEXCOCOFJ1</t>
  </si>
  <si>
    <t>PEXCOCOFOO1</t>
  </si>
  <si>
    <t>PEXCOCOFOO2</t>
  </si>
  <si>
    <t>PEXCOCOHBL1</t>
  </si>
  <si>
    <t>Happy Balls L 1</t>
  </si>
  <si>
    <t>PEXCOCOHBL2</t>
  </si>
  <si>
    <t>Happy Balls L 2</t>
  </si>
  <si>
    <t>PEXCOCOIED1</t>
  </si>
  <si>
    <t>PEXCOCOJL1</t>
  </si>
  <si>
    <t>PEXCOCOJL2</t>
  </si>
  <si>
    <t>PEXCOCOJL3</t>
  </si>
  <si>
    <t>PEXCOCOJXL1</t>
  </si>
  <si>
    <t>PEXCOCOJXL2</t>
  </si>
  <si>
    <t>PEXCOCOJXL3</t>
  </si>
  <si>
    <t>PEXCOCOJXL4</t>
  </si>
  <si>
    <t>PEXCOCOJXL5</t>
  </si>
  <si>
    <t>Jugs XL 5</t>
  </si>
  <si>
    <t>PEXCOCOJXL6</t>
  </si>
  <si>
    <t>Jugs XL 6</t>
  </si>
  <si>
    <t>PEXCOCOMJ1</t>
  </si>
  <si>
    <t>Mini Jugs 1</t>
  </si>
  <si>
    <t>PEXCOCOMJ2</t>
  </si>
  <si>
    <t>Mini Jugs 2</t>
  </si>
  <si>
    <t>PEXCOCOMJ3</t>
  </si>
  <si>
    <t>Mini Jugs 3</t>
  </si>
  <si>
    <t>PEXCOCOMJ4</t>
  </si>
  <si>
    <t>Mini Jugs 4</t>
  </si>
  <si>
    <t>PEXCOCOMJ5</t>
  </si>
  <si>
    <t>Mini Jugs 5</t>
  </si>
  <si>
    <t>PEXCOCOMJ6</t>
  </si>
  <si>
    <t>Mini Jugs 6</t>
  </si>
  <si>
    <t>PEXCOCOMJ7</t>
  </si>
  <si>
    <t>Mini Jugs 7</t>
  </si>
  <si>
    <t>PEXCOCOMJ8</t>
  </si>
  <si>
    <t>Mini Jugs 8</t>
  </si>
  <si>
    <t>PEXCOCOPIN1</t>
  </si>
  <si>
    <t>PEXCOCOPIN2</t>
  </si>
  <si>
    <t>PEXCOCOPIN3</t>
  </si>
  <si>
    <t>PEXCOCOPOC1</t>
  </si>
  <si>
    <t>Pockets 1</t>
  </si>
  <si>
    <t>PEXCOCOPOC2</t>
  </si>
  <si>
    <t>Pockets 2</t>
  </si>
  <si>
    <t>PEXCOCOPOS1</t>
  </si>
  <si>
    <t>Positive Slopers 1</t>
  </si>
  <si>
    <t>PEXCOCOPOS2</t>
  </si>
  <si>
    <t>Positive Slopers 2</t>
  </si>
  <si>
    <t>PEXCOCOPOS3</t>
  </si>
  <si>
    <t>Positive Slopers 3</t>
  </si>
  <si>
    <t>PEXCOCOPOS4</t>
  </si>
  <si>
    <t>Positive Slopers 4</t>
  </si>
  <si>
    <t>PEXCOCORJXL1</t>
  </si>
  <si>
    <t>Roof Jugs XL 1</t>
  </si>
  <si>
    <t>PEXCOCORJXL2</t>
  </si>
  <si>
    <t>Roof Jugs XL 2</t>
  </si>
  <si>
    <t>PEXCOCORJXXL1</t>
  </si>
  <si>
    <t>Roof Jugs XXL 1</t>
  </si>
  <si>
    <t>PEXCOCORJXXL2</t>
  </si>
  <si>
    <t>Roof Jugs XXL 2</t>
  </si>
  <si>
    <t>PEXCOCOROE1</t>
  </si>
  <si>
    <t>PEXCOCOROE2</t>
  </si>
  <si>
    <t>PACMAN</t>
  </si>
  <si>
    <t>PEXPACFOO1</t>
  </si>
  <si>
    <t>PEXPACLAR1</t>
  </si>
  <si>
    <t>L 1</t>
  </si>
  <si>
    <t>PEXPACPOED1</t>
  </si>
  <si>
    <t>Positive Edges L 1</t>
  </si>
  <si>
    <t>PEXPACPOEDXL1</t>
  </si>
  <si>
    <t>Positive Edges XL 1</t>
  </si>
  <si>
    <t>PEXPACROJU1</t>
  </si>
  <si>
    <t>Round Jugs 1</t>
  </si>
  <si>
    <t>PEXPACXXL</t>
  </si>
  <si>
    <t>PEXPACXXXL1</t>
  </si>
  <si>
    <t>Pacman - Whole Range (PE)</t>
  </si>
  <si>
    <t>PEXDESBRI1</t>
  </si>
  <si>
    <t>Bridges 1</t>
  </si>
  <si>
    <t>PEXDESCR1</t>
  </si>
  <si>
    <t>PEXDESCR2</t>
  </si>
  <si>
    <t>PEXDESEDL1</t>
  </si>
  <si>
    <t>PEXDESEDL2</t>
  </si>
  <si>
    <t>PEXDESFOO3</t>
  </si>
  <si>
    <t>Foot 3 easy</t>
  </si>
  <si>
    <t>PEXDESFOO4</t>
  </si>
  <si>
    <t>Foot 4 easy</t>
  </si>
  <si>
    <t>PEXDESIED1</t>
  </si>
  <si>
    <t>PEXDESJUL1</t>
  </si>
  <si>
    <t>PEXDESJUX1</t>
  </si>
  <si>
    <t>PEXDESJUGXL2</t>
  </si>
  <si>
    <t>PEXDESMCJ1</t>
  </si>
  <si>
    <t>Micro Jugs</t>
  </si>
  <si>
    <t>PEXDESMFL1</t>
  </si>
  <si>
    <t>Mini Flowers</t>
  </si>
  <si>
    <t>PEXDESMNJ1</t>
  </si>
  <si>
    <t>PEXDESPMIJU2</t>
  </si>
  <si>
    <t>PEXDESPE1</t>
  </si>
  <si>
    <t>Pebbles 1</t>
  </si>
  <si>
    <t>PEXDESPE2</t>
  </si>
  <si>
    <t>Pebbles 2</t>
  </si>
  <si>
    <t>PEXDESPE3</t>
  </si>
  <si>
    <t>Pebbles 3</t>
  </si>
  <si>
    <t>PEXDESPI1</t>
  </si>
  <si>
    <t>PEXDESPI2</t>
  </si>
  <si>
    <t>PEXBLEFOO2</t>
  </si>
  <si>
    <t>Foot 2 easy</t>
  </si>
  <si>
    <t>PEXBLEFOO3E</t>
  </si>
  <si>
    <t>PEXBLEIE1</t>
  </si>
  <si>
    <t>PEXBLEIE2</t>
  </si>
  <si>
    <t>PEXBLEJE1</t>
  </si>
  <si>
    <t>PEXBLEJE2</t>
  </si>
  <si>
    <t>Jugs / Edges 2</t>
  </si>
  <si>
    <t>PEXBLEJUL1</t>
  </si>
  <si>
    <t>Jugs L</t>
  </si>
  <si>
    <t>PEXBLEJUX1</t>
  </si>
  <si>
    <t>PEXBLEJUX2</t>
  </si>
  <si>
    <t>PEXBLEJUX3</t>
  </si>
  <si>
    <t>PEXBLEJUX4</t>
  </si>
  <si>
    <t>PEXBLEMISL1</t>
  </si>
  <si>
    <t>Micro Slopers</t>
  </si>
  <si>
    <t>PEXBLEMJU1</t>
  </si>
  <si>
    <t>PEXBLEMJU2</t>
  </si>
  <si>
    <t>PEXBLEPI1</t>
  </si>
  <si>
    <t>PEXBLEPI2</t>
  </si>
  <si>
    <t>PEXRIVCR1</t>
  </si>
  <si>
    <t>PEXRIVEDL1</t>
  </si>
  <si>
    <t>PEXRIVEDX1</t>
  </si>
  <si>
    <t>PEXRIVIE1</t>
  </si>
  <si>
    <t>PEXRIVIE2</t>
  </si>
  <si>
    <t>PEXRIVJL1</t>
  </si>
  <si>
    <t>PEXRIVJE2</t>
  </si>
  <si>
    <t>PEXRIVMJ1</t>
  </si>
  <si>
    <t>Mini Jugs</t>
  </si>
  <si>
    <t>PEXIMPBOO1</t>
  </si>
  <si>
    <t>Balls</t>
  </si>
  <si>
    <t>PEXIMBOXXL1</t>
  </si>
  <si>
    <t>Balls XXL 1</t>
  </si>
  <si>
    <t>PEXIMBOXXL2</t>
  </si>
  <si>
    <t>Balls XXL 2</t>
  </si>
  <si>
    <t>PEXIMPBIFO1</t>
  </si>
  <si>
    <t xml:space="preserve">Big Foot 1 </t>
  </si>
  <si>
    <t>PEXIMPBRI1</t>
  </si>
  <si>
    <t xml:space="preserve">Bridges 1 </t>
  </si>
  <si>
    <t>PEXIMPBRI2</t>
  </si>
  <si>
    <t>Bridges 2</t>
  </si>
  <si>
    <t>PEXIMPEDG1</t>
  </si>
  <si>
    <t xml:space="preserve">Edges 1 </t>
  </si>
  <si>
    <t>PEXIMPEDG2</t>
  </si>
  <si>
    <t>PEXIMPFOO3</t>
  </si>
  <si>
    <t>PEXIMPHAND1</t>
  </si>
  <si>
    <t>Handles 1</t>
  </si>
  <si>
    <t>PEXIMPJUG1</t>
  </si>
  <si>
    <t xml:space="preserve">Jugs 1 </t>
  </si>
  <si>
    <t>PEXIMPJUG2</t>
  </si>
  <si>
    <t xml:space="preserve">Jugs 2 </t>
  </si>
  <si>
    <t>PEXIMPMED1</t>
  </si>
  <si>
    <t>Mini Edges 1</t>
  </si>
  <si>
    <t>PEXIMPMED2</t>
  </si>
  <si>
    <t>Mini Edges 2</t>
  </si>
  <si>
    <t>PEXIMPMJU1</t>
  </si>
  <si>
    <t>PEXIMPMJU2</t>
  </si>
  <si>
    <t>PEXIMPMPI1</t>
  </si>
  <si>
    <t>Mini Pinches</t>
  </si>
  <si>
    <t>PEXIMPMSL2</t>
  </si>
  <si>
    <t>Mini Slopers 2</t>
  </si>
  <si>
    <t>PEXIMPPIN1</t>
  </si>
  <si>
    <t>PEXIMPPIN2</t>
  </si>
  <si>
    <t>PEXIMPPIN3</t>
  </si>
  <si>
    <t>PEXIMPPOC1</t>
  </si>
  <si>
    <t>PEXIMPROJL1</t>
  </si>
  <si>
    <t>Roof Jugs L 1</t>
  </si>
  <si>
    <t>PEXIMPROJL2</t>
  </si>
  <si>
    <t>Roof Jugs L 2</t>
  </si>
  <si>
    <t>PEXIMPROJXL1</t>
  </si>
  <si>
    <t>PEXIMPROJXL2</t>
  </si>
  <si>
    <t>PEXIMPSLO1</t>
  </si>
  <si>
    <t>PEXIMPSLO2</t>
  </si>
  <si>
    <t>PEXIMPXXL1</t>
  </si>
  <si>
    <t>PEXIMPXXL2</t>
  </si>
  <si>
    <t>PEXIMPXXL3</t>
  </si>
  <si>
    <t>PACKS</t>
  </si>
  <si>
    <t>PEXECPA1</t>
  </si>
  <si>
    <t>Eco Pack 1</t>
  </si>
  <si>
    <t>PEXECPA2</t>
  </si>
  <si>
    <t>Eco Pack 2</t>
  </si>
  <si>
    <t>PEXECPA3</t>
  </si>
  <si>
    <t>Eco Pack 3</t>
  </si>
  <si>
    <t>PEXECPA4</t>
  </si>
  <si>
    <t>Eco Pack 4</t>
  </si>
  <si>
    <t>PEXECPA5</t>
  </si>
  <si>
    <t>Eco Pack 5</t>
  </si>
  <si>
    <t>PEXECPA6</t>
  </si>
  <si>
    <t>Eco Pack 6</t>
  </si>
  <si>
    <t>PEXECPA7</t>
  </si>
  <si>
    <t>Eco Pack 7</t>
  </si>
  <si>
    <t>PEXECPA8</t>
  </si>
  <si>
    <t>Eco Pack 8</t>
  </si>
  <si>
    <t>TOTAL WEIGHT PE</t>
  </si>
  <si>
    <t>Version fichier fournisseur:</t>
  </si>
  <si>
    <t>CX_Blank_Order_31/03/2026</t>
  </si>
  <si>
    <t>Total</t>
  </si>
  <si>
    <t>ID</t>
  </si>
  <si>
    <t>Range</t>
  </si>
  <si>
    <t>Set</t>
  </si>
  <si>
    <t>Subset</t>
  </si>
  <si>
    <t>Holds/Set</t>
  </si>
  <si>
    <t>1 Traffic White</t>
  </si>
  <si>
    <t>2 Bright yellow</t>
  </si>
  <si>
    <t>4 Leaf green</t>
  </si>
  <si>
    <t>5 Traffic Red</t>
  </si>
  <si>
    <t>7 Sky blue</t>
  </si>
  <si>
    <t>9 Silver Grey</t>
  </si>
  <si>
    <t>10 Jet Black</t>
  </si>
  <si>
    <t>11 Fluoro orange</t>
  </si>
  <si>
    <t>12 Fluoro green</t>
  </si>
  <si>
    <t>13 Fluoro pink</t>
  </si>
  <si>
    <t>14 Fluoro yellow</t>
  </si>
  <si>
    <t>16 Signal Violet</t>
  </si>
  <si>
    <t>27 Light Green</t>
  </si>
  <si>
    <t>40 Pure orange</t>
  </si>
  <si>
    <t>69 US 16-09 green</t>
  </si>
  <si>
    <t>76 US 14-01 orange</t>
  </si>
  <si>
    <t>77 US 16-16 green</t>
  </si>
  <si>
    <t>79 Pure White</t>
  </si>
  <si>
    <t>81 US 17-13 Purple</t>
  </si>
  <si>
    <t>Set Qty</t>
  </si>
  <si>
    <t>Holds Qty</t>
  </si>
  <si>
    <t>Birds</t>
  </si>
  <si>
    <t>1</t>
  </si>
  <si>
    <t>2</t>
  </si>
  <si>
    <t>Positive Edges</t>
  </si>
  <si>
    <t>3</t>
  </si>
  <si>
    <t>4</t>
  </si>
  <si>
    <t>5</t>
  </si>
  <si>
    <t>6</t>
  </si>
  <si>
    <t>7</t>
  </si>
  <si>
    <t>8</t>
  </si>
  <si>
    <t>9</t>
  </si>
  <si>
    <t>10</t>
  </si>
  <si>
    <t>11</t>
  </si>
  <si>
    <t>12</t>
  </si>
  <si>
    <t>Bleau</t>
  </si>
  <si>
    <t>Foot</t>
  </si>
  <si>
    <t>1(PU)</t>
  </si>
  <si>
    <t>2 (easy)</t>
  </si>
  <si>
    <t>3 (easy)</t>
  </si>
  <si>
    <t>Incut Edges</t>
  </si>
  <si>
    <t>Jugs / Edges</t>
  </si>
  <si>
    <t>Jugs XL</t>
  </si>
  <si>
    <t>Micro slopers</t>
  </si>
  <si>
    <t>1 (PU)</t>
  </si>
  <si>
    <t>Pinches</t>
  </si>
  <si>
    <t>2 (PU)</t>
  </si>
  <si>
    <t>3 (PU)</t>
  </si>
  <si>
    <t>Boulder</t>
  </si>
  <si>
    <t>Half Pipes</t>
  </si>
  <si>
    <t>L(PU)</t>
  </si>
  <si>
    <t>Macro 1(PU)</t>
  </si>
  <si>
    <t>Macro 2(PU)</t>
  </si>
  <si>
    <t>Screw Ons 1(PU)</t>
  </si>
  <si>
    <t>XL(PU)</t>
  </si>
  <si>
    <t>Happy Balls</t>
  </si>
  <si>
    <t>Footholds 1</t>
  </si>
  <si>
    <t>L1(PE)</t>
  </si>
  <si>
    <t>L1(PU)</t>
  </si>
  <si>
    <t>Mini Volume 01(PE)</t>
  </si>
  <si>
    <t>Mini Volume 02(PE)</t>
  </si>
  <si>
    <t>Mini Volume 03(PE)</t>
  </si>
  <si>
    <t>Mini Volume 04(PE)</t>
  </si>
  <si>
    <t>Mini Volume 05(PE)</t>
  </si>
  <si>
    <t>Mini Volume 06(PE)</t>
  </si>
  <si>
    <t>Mini Volume 07(PE)</t>
  </si>
  <si>
    <t>Mini Volume 08(PE)</t>
  </si>
  <si>
    <t>Mini Volume 09(PE)</t>
  </si>
  <si>
    <t>Mini Volume 10(PE)</t>
  </si>
  <si>
    <t>Mini Volume 11(PE)</t>
  </si>
  <si>
    <t>XL1(PE)</t>
  </si>
  <si>
    <t>XL1(PU)</t>
  </si>
  <si>
    <t>Legend</t>
  </si>
  <si>
    <t>Classic Scales</t>
  </si>
  <si>
    <t>Crimps 1(PU)</t>
  </si>
  <si>
    <t>Crimps 2(PU)</t>
  </si>
  <si>
    <t>Edges 1(PU)</t>
  </si>
  <si>
    <t>Magic Holes 1(PU)</t>
  </si>
  <si>
    <t>Magic Holes 2(PU)</t>
  </si>
  <si>
    <t>Magic Holes 3(PU)</t>
  </si>
  <si>
    <t>Magic Holes 4(PU)</t>
  </si>
  <si>
    <t>Magic Holes 5(PU)</t>
  </si>
  <si>
    <t>Magic Holes 6 (PU)</t>
  </si>
  <si>
    <t>Magic Holes 7 (PU)</t>
  </si>
  <si>
    <t>Magic Holes 8 (PU)</t>
  </si>
  <si>
    <t>Magic Holes L(PU)</t>
  </si>
  <si>
    <t>Magic Holes Screw Ons(PU)</t>
  </si>
  <si>
    <t>Magic Holes XL (PU)</t>
  </si>
  <si>
    <t>Ramp 1(PU)</t>
  </si>
  <si>
    <t>Ramp 10 (PU)</t>
  </si>
  <si>
    <t>Ramp 2 (PU)</t>
  </si>
  <si>
    <t>Ramp 3(PU)</t>
  </si>
  <si>
    <t>Ramp 4(PU)</t>
  </si>
  <si>
    <t>Ramp 5(PU)</t>
  </si>
  <si>
    <t>Ramp 6(PU)</t>
  </si>
  <si>
    <t>Ramp 7(PU)</t>
  </si>
  <si>
    <t>Ramp 8 (PU)</t>
  </si>
  <si>
    <t>Ramp 9 (PU)</t>
  </si>
  <si>
    <t>Round Edges XL 1(PU)</t>
  </si>
  <si>
    <t>Scales 1(PU)</t>
  </si>
  <si>
    <t>Scales 10 (PU)</t>
  </si>
  <si>
    <t>Scales 2(PU)</t>
  </si>
  <si>
    <t>Scales 3(PU)</t>
  </si>
  <si>
    <t>Scales 4(PU)</t>
  </si>
  <si>
    <t>Scales 5(PU)</t>
  </si>
  <si>
    <t>Scales 6(PU)</t>
  </si>
  <si>
    <t>Scales 7(PU)</t>
  </si>
  <si>
    <t>Scales 8 (PU)</t>
  </si>
  <si>
    <t>Scales 9 (PU)</t>
  </si>
  <si>
    <t>Scales XL(PU)</t>
  </si>
  <si>
    <t>Screw Ons 2 (PU)</t>
  </si>
  <si>
    <t>Screw Ons 3 (PU)</t>
  </si>
  <si>
    <t>Screw Ons 5 (PU)</t>
  </si>
  <si>
    <t>Screw Ons 9 (PU)</t>
  </si>
  <si>
    <t>Screw Ons Flakes (PU)</t>
  </si>
  <si>
    <t>Little Boxes</t>
  </si>
  <si>
    <t>1-5 Big(PU)</t>
  </si>
  <si>
    <t>1-5 Small (PU)</t>
  </si>
  <si>
    <t>6-10 Big (PU)</t>
  </si>
  <si>
    <t>6-10 Small (PU)</t>
  </si>
  <si>
    <t>Plates</t>
  </si>
  <si>
    <t>Edges 1(PE)</t>
  </si>
  <si>
    <t>Edges 2(PE)</t>
  </si>
  <si>
    <t>Mini Slopers 1 (PU)</t>
  </si>
  <si>
    <t>Mini Slopers 1(PE)</t>
  </si>
  <si>
    <t>Slopers 1(PE)</t>
  </si>
  <si>
    <t>Slopers 1(PU)</t>
  </si>
  <si>
    <t>Volume 1(PU)</t>
  </si>
  <si>
    <t>Volume 2(PU)</t>
  </si>
  <si>
    <t>Volume 3(PU)</t>
  </si>
  <si>
    <t>Pure</t>
  </si>
  <si>
    <t>Angles 1(PU)</t>
  </si>
  <si>
    <t>Angles 2(PU)</t>
  </si>
  <si>
    <t>Eggs (PU)</t>
  </si>
  <si>
    <t>Eggs Mini Volume 1(PE)</t>
  </si>
  <si>
    <t>Eggs Mini Volume 2(PE)</t>
  </si>
  <si>
    <t>Eggs Mini Volume 3(PE)</t>
  </si>
  <si>
    <t>Eggs Mini Volume 4(PE)</t>
  </si>
  <si>
    <t>Eggs Mini Volume 5(PE)</t>
  </si>
  <si>
    <t>Eggs Mini Volume 5(PU)</t>
  </si>
  <si>
    <t>Flat Edges L(PE)</t>
  </si>
  <si>
    <t>Flat Edges L(PU)</t>
  </si>
  <si>
    <t>Flat Edges XXL(PE)</t>
  </si>
  <si>
    <t>Flat Edges XXL(PU)</t>
  </si>
  <si>
    <t>Lip Mini Volume 1(PU)</t>
  </si>
  <si>
    <t>Lip Mini Volume 2(PU)</t>
  </si>
  <si>
    <t>Lip Mini Volume 3(PU)</t>
  </si>
  <si>
    <t>Lip Mini Volume 4(PU)</t>
  </si>
  <si>
    <t>Lip Mini Volume 5(PU)</t>
  </si>
  <si>
    <t>Long edges-new</t>
  </si>
  <si>
    <t>Mini Volume 1(PE)</t>
  </si>
  <si>
    <t>Mini Volume 2(PE)</t>
  </si>
  <si>
    <t>Mini Volume 3(PE)</t>
  </si>
  <si>
    <t>Mini Volume 4(PE)</t>
  </si>
  <si>
    <t>Mini Volume 5(PE)</t>
  </si>
  <si>
    <t>Mini Volume 6(PE)</t>
  </si>
  <si>
    <t>Pinches Mini Volume 1(PU)</t>
  </si>
  <si>
    <t>Pinches Mini Volume 2(PU)</t>
  </si>
  <si>
    <t>Pinches XXL1</t>
  </si>
  <si>
    <t>Positive Pinches 1</t>
  </si>
  <si>
    <t>Positive Pinches 1(PE)</t>
  </si>
  <si>
    <t>Round Edges 1(PE)</t>
  </si>
  <si>
    <t>Round Edges 2(PE)</t>
  </si>
  <si>
    <t>Round Edges 3(PE)</t>
  </si>
  <si>
    <t>Screw Ons 2(PU)</t>
  </si>
  <si>
    <t>Screw Ons 3(PU)</t>
  </si>
  <si>
    <t>Screw Ons Feet (PU)</t>
  </si>
  <si>
    <t>Triangle Mini Volume 1(PU)</t>
  </si>
  <si>
    <t>XL Crimps 1(PE)</t>
  </si>
  <si>
    <t>XL Crimps 1(PU)</t>
  </si>
  <si>
    <t>Tripod</t>
  </si>
  <si>
    <t>Mini Volume 1(PU)</t>
  </si>
  <si>
    <t>Mini Volume 2(PU)</t>
  </si>
  <si>
    <t>Mini Volume 3(PU)</t>
  </si>
  <si>
    <t>Mini Volume 4(PU)</t>
  </si>
  <si>
    <t>Mini Volume 5(PU)</t>
  </si>
  <si>
    <t>Volcano</t>
  </si>
  <si>
    <t>Coconut</t>
  </si>
  <si>
    <t>Crimps</t>
  </si>
  <si>
    <t>L1</t>
  </si>
  <si>
    <t>L2</t>
  </si>
  <si>
    <t>Roof Jugs XL</t>
  </si>
  <si>
    <t>Roof Jugs XXL</t>
  </si>
  <si>
    <t>Round Edges</t>
  </si>
  <si>
    <t>XL Jugs</t>
  </si>
  <si>
    <t>Desert Point</t>
  </si>
  <si>
    <t>Bridges</t>
  </si>
  <si>
    <t>Edges L</t>
  </si>
  <si>
    <t>4 (easy)</t>
  </si>
  <si>
    <t>Screw on TOP</t>
  </si>
  <si>
    <t>Screw-ons</t>
  </si>
  <si>
    <t>Eco Pack</t>
  </si>
  <si>
    <t>set 1</t>
  </si>
  <si>
    <t>set 2</t>
  </si>
  <si>
    <t>set 3</t>
  </si>
  <si>
    <t>set 4</t>
  </si>
  <si>
    <t>set 5</t>
  </si>
  <si>
    <t>set 6</t>
  </si>
  <si>
    <t>set 7</t>
  </si>
  <si>
    <t>set 8</t>
  </si>
  <si>
    <t>Essence</t>
  </si>
  <si>
    <t>Good</t>
  </si>
  <si>
    <t>L 2</t>
  </si>
  <si>
    <t>L 3</t>
  </si>
  <si>
    <t>L 4</t>
  </si>
  <si>
    <t>M 1</t>
  </si>
  <si>
    <t>M 2</t>
  </si>
  <si>
    <t>M 3</t>
  </si>
  <si>
    <t>XL 1</t>
  </si>
  <si>
    <t>XL 2</t>
  </si>
  <si>
    <t>XL 3</t>
  </si>
  <si>
    <t>XL4</t>
  </si>
  <si>
    <t>Small</t>
  </si>
  <si>
    <t>Essence PU</t>
  </si>
  <si>
    <t>L3</t>
  </si>
  <si>
    <t>M1</t>
  </si>
  <si>
    <t>M2</t>
  </si>
  <si>
    <t>M3</t>
  </si>
  <si>
    <t>XL1</t>
  </si>
  <si>
    <t>XL2</t>
  </si>
  <si>
    <t>Foxes Dual</t>
  </si>
  <si>
    <t>Bubbles</t>
  </si>
  <si>
    <t>XXL1</t>
  </si>
  <si>
    <t>XXXL1</t>
  </si>
  <si>
    <t>XXXL2</t>
  </si>
  <si>
    <t>Edges</t>
  </si>
  <si>
    <t>Jugs</t>
  </si>
  <si>
    <t>XL3</t>
  </si>
  <si>
    <t>XXL2</t>
  </si>
  <si>
    <t>XXL3</t>
  </si>
  <si>
    <t>XXL4</t>
  </si>
  <si>
    <t>XXL5</t>
  </si>
  <si>
    <t>XXXL3</t>
  </si>
  <si>
    <t>XXXL4</t>
  </si>
  <si>
    <t>XXXL5</t>
  </si>
  <si>
    <t>XXXL6</t>
  </si>
  <si>
    <t>L4</t>
  </si>
  <si>
    <t>Impulse</t>
  </si>
  <si>
    <t>Balls XXL</t>
  </si>
  <si>
    <t>Handles</t>
  </si>
  <si>
    <t>Mini Edges</t>
  </si>
  <si>
    <t>Mini Volume</t>
  </si>
  <si>
    <t>Roof Jugs L</t>
  </si>
  <si>
    <t>2 (Pockets)</t>
  </si>
  <si>
    <t>Volume</t>
  </si>
  <si>
    <t>Lines</t>
  </si>
  <si>
    <t>Lines Pack</t>
  </si>
  <si>
    <t>Lines PU</t>
  </si>
  <si>
    <t>PE Reduced Board</t>
  </si>
  <si>
    <t>COMIX CLUB BOARD PE</t>
  </si>
  <si>
    <t>Pacman</t>
  </si>
  <si>
    <t>Positive Edges L</t>
  </si>
  <si>
    <t>Positive Edges XL</t>
  </si>
  <si>
    <t>Round Jugs</t>
  </si>
  <si>
    <t>1 (PE)</t>
  </si>
  <si>
    <t>Prise Coco</t>
  </si>
  <si>
    <t>Final Version</t>
  </si>
  <si>
    <t>Pro models</t>
  </si>
  <si>
    <t>Romain Desgranges</t>
  </si>
  <si>
    <t>Black hole 1</t>
  </si>
  <si>
    <t>Black hole 2</t>
  </si>
  <si>
    <t>Black hole 3</t>
  </si>
  <si>
    <t>Black hole 4</t>
  </si>
  <si>
    <t>Black hole 5</t>
  </si>
  <si>
    <t>Edges 1-new</t>
  </si>
  <si>
    <t>Flat pinches 1</t>
  </si>
  <si>
    <t>Macro 3</t>
  </si>
  <si>
    <t>Macro 4</t>
  </si>
  <si>
    <t>Macro 5</t>
  </si>
  <si>
    <t>Reset</t>
  </si>
  <si>
    <t>Riverbed</t>
  </si>
  <si>
    <t>1(PE)</t>
  </si>
  <si>
    <t>Edges XL</t>
  </si>
  <si>
    <t>2(PE)</t>
  </si>
  <si>
    <t>Jugs/Edges</t>
  </si>
  <si>
    <t>Tools</t>
  </si>
  <si>
    <t>Ladder Way</t>
  </si>
  <si>
    <t>Total Reset</t>
  </si>
  <si>
    <t>Hybrids</t>
  </si>
  <si>
    <t>WOOD</t>
  </si>
  <si>
    <t>Excite</t>
  </si>
  <si>
    <t>eXballs</t>
  </si>
  <si>
    <t>xtb</t>
  </si>
  <si>
    <t>GRP MACROS</t>
  </si>
  <si>
    <t>macros</t>
  </si>
  <si>
    <t>COLOR DISTRIBUTION (Number of macros)</t>
  </si>
  <si>
    <r>
      <t xml:space="preserve">Blue </t>
    </r>
    <r>
      <rPr>
        <b/>
        <sz val="14"/>
        <color theme="0"/>
        <rFont val="Helvetica Neue"/>
      </rPr>
      <t xml:space="preserve">US </t>
    </r>
    <r>
      <rPr>
        <b/>
        <sz val="11"/>
        <color theme="0"/>
        <rFont val="Helvetica Neue"/>
      </rPr>
      <t xml:space="preserve">
RAL 5015</t>
    </r>
  </si>
  <si>
    <r>
      <t xml:space="preserve">Blue </t>
    </r>
    <r>
      <rPr>
        <b/>
        <sz val="14"/>
        <color theme="0"/>
        <rFont val="Helvetica Neue"/>
      </rPr>
      <t xml:space="preserve">EU </t>
    </r>
    <r>
      <rPr>
        <b/>
        <sz val="11"/>
        <color theme="0"/>
        <rFont val="Helvetica Neue"/>
      </rPr>
      <t xml:space="preserve">
RAL 5015</t>
    </r>
  </si>
  <si>
    <t>US Green 
Pantone
2301C</t>
  </si>
  <si>
    <t>Fluo Yellow 
RAL 1026</t>
  </si>
  <si>
    <t>Fluo Orange 
RAL 2005</t>
  </si>
  <si>
    <t>Fluo Pink 
Pantone 806C</t>
  </si>
  <si>
    <t>Fluo Green 
RAL 6028</t>
  </si>
  <si>
    <t>Sizes</t>
  </si>
  <si>
    <t>NOVA</t>
  </si>
  <si>
    <r>
      <t xml:space="preserve">NOVA
</t>
    </r>
    <r>
      <rPr>
        <sz val="11"/>
        <color theme="0"/>
        <rFont val="Helvetica Neue Light"/>
      </rPr>
      <t>(Dual textured fiberglass)</t>
    </r>
  </si>
  <si>
    <t>Dimensions in CM</t>
  </si>
  <si>
    <t>Screws 
5x50mm</t>
  </si>
  <si>
    <t>Weights</t>
  </si>
  <si>
    <t>VEXDTNOV01</t>
  </si>
  <si>
    <t>Nova n°1 (DUAL)</t>
  </si>
  <si>
    <t>53 x 25 h=12</t>
  </si>
  <si>
    <t>VEXDTNOV02</t>
  </si>
  <si>
    <t>Nova n°2 (DUAL)</t>
  </si>
  <si>
    <t>VEXDTNOV03</t>
  </si>
  <si>
    <t>Nova n°3 (DUAL)</t>
  </si>
  <si>
    <t>53 x 27 h=13</t>
  </si>
  <si>
    <t>VEXDTNOV04</t>
  </si>
  <si>
    <t>Nova n°4 (DUAL)</t>
  </si>
  <si>
    <t>56 x 27 h=11</t>
  </si>
  <si>
    <t>VEXDTNOV05</t>
  </si>
  <si>
    <t>Nova n°5 (DUAL)</t>
  </si>
  <si>
    <t>63 x 30 h=10</t>
  </si>
  <si>
    <t>VEXDTNOV06</t>
  </si>
  <si>
    <t>Nova n°6 (DUAL)</t>
  </si>
  <si>
    <t>68 x 29 h=11</t>
  </si>
  <si>
    <t>VEXDTNOV07</t>
  </si>
  <si>
    <t>Nova n°7 (DUAL)</t>
  </si>
  <si>
    <t>57 x 28 h=9</t>
  </si>
  <si>
    <t>VEXDTNOV08</t>
  </si>
  <si>
    <t>Nova n°8 (DUAL)</t>
  </si>
  <si>
    <t>62 x 29 h=11</t>
  </si>
  <si>
    <t>VEXDTNOV09</t>
  </si>
  <si>
    <t>Nova n°9 (DUAL)</t>
  </si>
  <si>
    <t>58 x 29 h=10</t>
  </si>
  <si>
    <t>VEXDTNOV10</t>
  </si>
  <si>
    <t>Nova n°10 (DUAL)</t>
  </si>
  <si>
    <t>63 x 32 h=12</t>
  </si>
  <si>
    <t>VEXDTNOV11</t>
  </si>
  <si>
    <t>Nova n°11 (DUAL)</t>
  </si>
  <si>
    <t>66 x 28 h=12</t>
  </si>
  <si>
    <t>VEXDTNOV12</t>
  </si>
  <si>
    <t>Nova n°12 (DUAL)</t>
  </si>
  <si>
    <t>67 x 28 h=13</t>
  </si>
  <si>
    <t>VEXDTNOV13</t>
  </si>
  <si>
    <t>Nova n°13 (DUAL)</t>
  </si>
  <si>
    <t>70 x 30 h=17</t>
  </si>
  <si>
    <t>VEXDTNOV14</t>
  </si>
  <si>
    <t>Nova n°14 (DUAL)</t>
  </si>
  <si>
    <t>73 x 30 h=15</t>
  </si>
  <si>
    <t>VEXDTNOV15</t>
  </si>
  <si>
    <t>Nova n°15 (DUAL)</t>
  </si>
  <si>
    <t>82 x 32 h=17</t>
  </si>
  <si>
    <t>Nova - Whole Range (DUAL)</t>
  </si>
  <si>
    <t>STELLAR</t>
  </si>
  <si>
    <r>
      <t xml:space="preserve">STELLAR
</t>
    </r>
    <r>
      <rPr>
        <sz val="11"/>
        <color theme="0"/>
        <rFont val="Helvetica Neue Light"/>
      </rPr>
      <t>(Dual textured fiberglass)</t>
    </r>
  </si>
  <si>
    <t>VEXDTSTEL01</t>
  </si>
  <si>
    <t>Stellar n°1 (DUAL)</t>
  </si>
  <si>
    <t>53 x 17 h=7</t>
  </si>
  <si>
    <t>VEXDTSTEL02</t>
  </si>
  <si>
    <t>Stellar n°2 (DUAL)</t>
  </si>
  <si>
    <t>55 x 18 h=6</t>
  </si>
  <si>
    <t>VEXDTSTEL03</t>
  </si>
  <si>
    <t>Stellar n°3 (DUAL)</t>
  </si>
  <si>
    <t>73 x 20 h=8</t>
  </si>
  <si>
    <t>VEXDTSTEL04</t>
  </si>
  <si>
    <t>Stellar n°4 (DUAL)</t>
  </si>
  <si>
    <t>84 x 22 h=6</t>
  </si>
  <si>
    <t>VEXDTSTEL05</t>
  </si>
  <si>
    <t>Stellar n°5 (DUAL)</t>
  </si>
  <si>
    <t>109 x 20 h=9</t>
  </si>
  <si>
    <t>VEXDTSTEL06</t>
  </si>
  <si>
    <t>Stellar n°6 (DUAL)</t>
  </si>
  <si>
    <t>105 x 21 h=8</t>
  </si>
  <si>
    <t>VEXDTSTEL07</t>
  </si>
  <si>
    <t>Stellar n°7 (DUAL)</t>
  </si>
  <si>
    <t>80 x 19 h=6</t>
  </si>
  <si>
    <t>VEXDTSTEL08</t>
  </si>
  <si>
    <t>Stellar n°8 (DUAL)</t>
  </si>
  <si>
    <t>88 x 19 h=7</t>
  </si>
  <si>
    <t>VEXDTSTEL09</t>
  </si>
  <si>
    <t>Stellar n°9 (DUAL)</t>
  </si>
  <si>
    <t>119 x 19 h=7</t>
  </si>
  <si>
    <t>VEXDTSTEL10</t>
  </si>
  <si>
    <t>Stellar n°10 (DUAL)</t>
  </si>
  <si>
    <t>116 x 20 h=8</t>
  </si>
  <si>
    <t>Stellar - Whole Range (DUAL)</t>
  </si>
  <si>
    <t>HELIUM</t>
  </si>
  <si>
    <r>
      <t xml:space="preserve">HELIUM
</t>
    </r>
    <r>
      <rPr>
        <sz val="11"/>
        <color theme="0"/>
        <rFont val="Helvetica Neue Light"/>
      </rPr>
      <t>(Dual textured fiberglass)</t>
    </r>
  </si>
  <si>
    <t>VEXDTHEL01</t>
  </si>
  <si>
    <t>Helium n°1 (DUAL)</t>
  </si>
  <si>
    <t>29 x 29 h=9</t>
  </si>
  <si>
    <t>VEXDTHEL02</t>
  </si>
  <si>
    <t>Helium n°2 (DUAL)</t>
  </si>
  <si>
    <t>30 x 30 h=9</t>
  </si>
  <si>
    <t>VEXDTHEL03</t>
  </si>
  <si>
    <t>Helium n°3 (DUAL)</t>
  </si>
  <si>
    <t>42 x 42 h=10</t>
  </si>
  <si>
    <t>VEXDTHEL04</t>
  </si>
  <si>
    <t>Helium n°4 (DUAL)</t>
  </si>
  <si>
    <t>37 x 37 h=13</t>
  </si>
  <si>
    <t>VEXDTHEL05</t>
  </si>
  <si>
    <t>Helium n°5 (DUAL)</t>
  </si>
  <si>
    <t>42 x 42 h=11</t>
  </si>
  <si>
    <t>VEXDTHEL06</t>
  </si>
  <si>
    <t>Helium n°6 (DUAL)</t>
  </si>
  <si>
    <t>42 x 42h=11</t>
  </si>
  <si>
    <t>VEXDTHEL07</t>
  </si>
  <si>
    <t>Helium n°7 (DUAL)</t>
  </si>
  <si>
    <t>52 x 52 h=20</t>
  </si>
  <si>
    <t>VEXDTHEL08</t>
  </si>
  <si>
    <t>Helium n°8 (DUAL)</t>
  </si>
  <si>
    <t>58 x 58 h=15</t>
  </si>
  <si>
    <t>VEXDTHEL09</t>
  </si>
  <si>
    <t>Helium n°9 (DUAL)</t>
  </si>
  <si>
    <t>63 x 63 h=20</t>
  </si>
  <si>
    <t>VEXDTHEL10</t>
  </si>
  <si>
    <t>Helium n°10 (DUAL)</t>
  </si>
  <si>
    <t>78 x 78 h=25</t>
  </si>
  <si>
    <t>Helium - Whole Range (DUAL)</t>
  </si>
  <si>
    <t>DISCOVERY</t>
  </si>
  <si>
    <r>
      <t xml:space="preserve">DISCOVERY
</t>
    </r>
    <r>
      <rPr>
        <sz val="11"/>
        <color theme="0"/>
        <rFont val="Helvetica Neue Light"/>
      </rPr>
      <t>(Dual textured fiberglass)</t>
    </r>
  </si>
  <si>
    <t>VEXDTDISCO01</t>
  </si>
  <si>
    <t>Discovery n°1 (DUAL)</t>
  </si>
  <si>
    <t>38 x 32 h=6</t>
  </si>
  <si>
    <t>VEXDTDISCO02</t>
  </si>
  <si>
    <t>Discovery n°2 (DUAL)</t>
  </si>
  <si>
    <t>44 x 35 h=8</t>
  </si>
  <si>
    <t>VEXDTDISCO03</t>
  </si>
  <si>
    <t>Discovery n°3 (DUAL)</t>
  </si>
  <si>
    <t>47 x 38 h=9</t>
  </si>
  <si>
    <t>VEXDTDISCO04</t>
  </si>
  <si>
    <t>Discovery n°4 (DUAL)</t>
  </si>
  <si>
    <t>50 x 39 h=9</t>
  </si>
  <si>
    <t>VEXDTDISCO05</t>
  </si>
  <si>
    <t>Discovery n°5 (DUAL)</t>
  </si>
  <si>
    <t>57 x 65 h=10</t>
  </si>
  <si>
    <t>VEXDTDISCO06</t>
  </si>
  <si>
    <t>Discovery n°6 (DUAL)</t>
  </si>
  <si>
    <t>35 x 24 h=7</t>
  </si>
  <si>
    <t>VEXDTDISCO07</t>
  </si>
  <si>
    <t>Discovery n°7 (DUAL)</t>
  </si>
  <si>
    <t>38 x 29 h=10</t>
  </si>
  <si>
    <t>VEXDTDISCO08</t>
  </si>
  <si>
    <t>Discovery n°8 (DUAL)</t>
  </si>
  <si>
    <t>52 x 42 h=11</t>
  </si>
  <si>
    <t>VEXDTDISCO09</t>
  </si>
  <si>
    <t>Discovery n°9 (DUAL)</t>
  </si>
  <si>
    <t>58 x 42 h=9</t>
  </si>
  <si>
    <t>VEXDTDISCO10</t>
  </si>
  <si>
    <t>Discovery n°10 (DUAL)</t>
  </si>
  <si>
    <t>52 x 45 h=12</t>
  </si>
  <si>
    <t>Discovery - Whole Range (DUAL)</t>
  </si>
  <si>
    <t>THE BIRDS</t>
  </si>
  <si>
    <r>
      <t xml:space="preserve">THE BIRDS
</t>
    </r>
    <r>
      <rPr>
        <sz val="11"/>
        <color rgb="FFFFFF00"/>
        <rFont val="Helvetica Neue Light"/>
      </rPr>
      <t>(Dual textured fiberglass)</t>
    </r>
  </si>
  <si>
    <t>VEXDTBIR01</t>
  </si>
  <si>
    <t>Birds n°1 (DUAL)</t>
  </si>
  <si>
    <t>53 x 35 h=18</t>
  </si>
  <si>
    <t>VEXDTBIR02</t>
  </si>
  <si>
    <t>Birds n°2 (DUAL)</t>
  </si>
  <si>
    <t>50 x 35 h=11</t>
  </si>
  <si>
    <t>VEXDTBIR03</t>
  </si>
  <si>
    <t>Birds n°3 (DUAL)</t>
  </si>
  <si>
    <t>57 x 30 h=10</t>
  </si>
  <si>
    <t>VEXDTBIR04</t>
  </si>
  <si>
    <t>Birds n°4 (DUAL)</t>
  </si>
  <si>
    <t>54 x 29 h=10</t>
  </si>
  <si>
    <t>VEXDTBIR05</t>
  </si>
  <si>
    <t>Birds n°5 (DUAL)</t>
  </si>
  <si>
    <t>53 x 35 h=12</t>
  </si>
  <si>
    <t>VEXDTBIR06</t>
  </si>
  <si>
    <t>Birds n°6 (DUAL)</t>
  </si>
  <si>
    <t>54 x 29 h=12</t>
  </si>
  <si>
    <t>VEXDTBIR07</t>
  </si>
  <si>
    <t>Birds n°7 (DUAL)</t>
  </si>
  <si>
    <t>55 x 38 h=12</t>
  </si>
  <si>
    <t>VEXDTBIR08</t>
  </si>
  <si>
    <t>Birds n°8 (DUAL)</t>
  </si>
  <si>
    <t>56 x 34 h=10</t>
  </si>
  <si>
    <t>VEXDTBIR09</t>
  </si>
  <si>
    <t>Birds n°9 (DUAL)</t>
  </si>
  <si>
    <t>66 x 33 h=10</t>
  </si>
  <si>
    <t>VEXDTBIR10</t>
  </si>
  <si>
    <t>Birds n°10 (DUAL)</t>
  </si>
  <si>
    <t>62 x 33 h=14</t>
  </si>
  <si>
    <t>VEXDTBIR11</t>
  </si>
  <si>
    <t>Birds n°11 (DUAL)</t>
  </si>
  <si>
    <t>58 x 31 h=13</t>
  </si>
  <si>
    <t>VEXDTBIR12</t>
  </si>
  <si>
    <t>Birds n°12 (DUAL)</t>
  </si>
  <si>
    <t>63 x 27 h=13</t>
  </si>
  <si>
    <t>VEXDTBIR13</t>
  </si>
  <si>
    <t>Birds n°13 (DUAL)</t>
  </si>
  <si>
    <t>82 x 31 h=14</t>
  </si>
  <si>
    <t>VEXDTBIR14</t>
  </si>
  <si>
    <t>Birds n°14 (DUAL)</t>
  </si>
  <si>
    <t>74 x 35 h=15</t>
  </si>
  <si>
    <t>VEXDTBIR15</t>
  </si>
  <si>
    <t>Birds n°15 (DUAL)</t>
  </si>
  <si>
    <t>63 x 30 h=16</t>
  </si>
  <si>
    <t>The Birds - Whole Range (DUAL)</t>
  </si>
  <si>
    <t>THE FOXES DUAL TEXTURE</t>
  </si>
  <si>
    <r>
      <t xml:space="preserve">THE FOXES
</t>
    </r>
    <r>
      <rPr>
        <sz val="11"/>
        <color rgb="FFFFFFFF"/>
        <rFont val="Helvetica Neue Light"/>
      </rPr>
      <t>(Dual textured fiberglass)</t>
    </r>
  </si>
  <si>
    <t>VEXDUFOX01</t>
  </si>
  <si>
    <t>Foxes n°1 (DUAL)</t>
  </si>
  <si>
    <t>50 x 23 h=7</t>
  </si>
  <si>
    <t>VEXDUFOX02</t>
  </si>
  <si>
    <t>Foxes n°2 (DUAL)</t>
  </si>
  <si>
    <t>51 x 27 h=9</t>
  </si>
  <si>
    <t>VEXDUFOX03</t>
  </si>
  <si>
    <t>Foxes n°3 (DUAL)</t>
  </si>
  <si>
    <t>62 x 25 h=9</t>
  </si>
  <si>
    <t>VEXDUFOX04</t>
  </si>
  <si>
    <t>Foxes n°4 (DUAL)</t>
  </si>
  <si>
    <t>61 x 21 h=9</t>
  </si>
  <si>
    <t>VEXDUFOX05</t>
  </si>
  <si>
    <t>Foxes n°5 (DUAL)</t>
  </si>
  <si>
    <t>60 x 25 h=10</t>
  </si>
  <si>
    <t>VEXDUFOX06</t>
  </si>
  <si>
    <t>Foxes n°6 (DUAL)</t>
  </si>
  <si>
    <t>65 x 28 h=11</t>
  </si>
  <si>
    <t>VEXDUFOX07</t>
  </si>
  <si>
    <t>Foxes n°7 (DUAL)</t>
  </si>
  <si>
    <t>61 x 30 h=10</t>
  </si>
  <si>
    <t>VEXDUFOX08</t>
  </si>
  <si>
    <t>Foxes n°8 (DUAL)</t>
  </si>
  <si>
    <t>58 x 33 h=13</t>
  </si>
  <si>
    <t>VEXDUFOX09</t>
  </si>
  <si>
    <t>Foxes n°9 (DUAL)</t>
  </si>
  <si>
    <t>50 x 33 h=14</t>
  </si>
  <si>
    <t>VEXDUFOX10</t>
  </si>
  <si>
    <t>Foxes n°10 (DUAL)</t>
  </si>
  <si>
    <t>54 x 34 h=13</t>
  </si>
  <si>
    <t>The Foxes 1 - 10 (DUAL)</t>
  </si>
  <si>
    <t>VEXDUFOX11</t>
  </si>
  <si>
    <t>Foxes n°11 (DUAL)</t>
  </si>
  <si>
    <t>62 x 42 h=11</t>
  </si>
  <si>
    <t>VEXDUFOX12</t>
  </si>
  <si>
    <t>Foxes n°12 (DUAL)</t>
  </si>
  <si>
    <t>80 x 26 h=9</t>
  </si>
  <si>
    <t>VEXDUFOX13</t>
  </si>
  <si>
    <t>Foxes n°13 (DUAL)</t>
  </si>
  <si>
    <t>90 x 30 h=14</t>
  </si>
  <si>
    <t>VEXDUFOX14</t>
  </si>
  <si>
    <t>Foxes n°14 (DUAL)</t>
  </si>
  <si>
    <t>83 x 36 h=12</t>
  </si>
  <si>
    <t>VEXDUFOX15</t>
  </si>
  <si>
    <t>Foxes n°15 (DUAL)</t>
  </si>
  <si>
    <t>68 x 42 h=24</t>
  </si>
  <si>
    <t>VEXDUFOX16</t>
  </si>
  <si>
    <t>Foxes n°16 (DUAL)</t>
  </si>
  <si>
    <t>61 x 29 h=13</t>
  </si>
  <si>
    <t>VEXDUFOX17</t>
  </si>
  <si>
    <t>Foxes n°17 (DUAL)</t>
  </si>
  <si>
    <t>60 x 29 h=11</t>
  </si>
  <si>
    <t>VEXDUFOX18</t>
  </si>
  <si>
    <t>Foxes n°18 (DUAL)</t>
  </si>
  <si>
    <t>64 x 31 h=10</t>
  </si>
  <si>
    <t>VEXDUFOX19</t>
  </si>
  <si>
    <t>Foxes n°19 (DUAL)</t>
  </si>
  <si>
    <t>47 x 41 h 16</t>
  </si>
  <si>
    <t>VEXDUFOX20</t>
  </si>
  <si>
    <t>Foxes n°20 (DUAL)</t>
  </si>
  <si>
    <t>50 x 33 h=20</t>
  </si>
  <si>
    <t>The Foxes 11 - 20 (DUAL)</t>
  </si>
  <si>
    <t>VEXDUFOX21</t>
  </si>
  <si>
    <t>Foxes n°21 (DUAL)</t>
  </si>
  <si>
    <t>51 x 42 h=28</t>
  </si>
  <si>
    <t>VEXDUFOX22</t>
  </si>
  <si>
    <t>Foxes n°22 (DUAL)</t>
  </si>
  <si>
    <t>47 x 38 h16</t>
  </si>
  <si>
    <t>VEXDUFOX23</t>
  </si>
  <si>
    <t>Foxes n°23 (DUAL)</t>
  </si>
  <si>
    <t>49 x 48 h=13</t>
  </si>
  <si>
    <t>VEXDUFOX24</t>
  </si>
  <si>
    <t>Foxes n°24 (DUAL)</t>
  </si>
  <si>
    <t>53 x 44 h=10</t>
  </si>
  <si>
    <t>VEXDUFOX25</t>
  </si>
  <si>
    <t>Foxes n°25 (DUAL)</t>
  </si>
  <si>
    <t>56 x 45 h=13</t>
  </si>
  <si>
    <t>VEXDUFOX26</t>
  </si>
  <si>
    <t>Foxes n°26 (DUAL)</t>
  </si>
  <si>
    <t>69 x 46 h=14</t>
  </si>
  <si>
    <t>VEXDUFOX27</t>
  </si>
  <si>
    <t>Foxes n°27 (DUAL)</t>
  </si>
  <si>
    <t>66 x 47 h=15</t>
  </si>
  <si>
    <t>VEXDUFOX28</t>
  </si>
  <si>
    <t>Foxes n°28 (DUAL)</t>
  </si>
  <si>
    <t>60 x 48 h=13</t>
  </si>
  <si>
    <t>VEXDUFOX29</t>
  </si>
  <si>
    <t>Foxes n°29 (DUAL)</t>
  </si>
  <si>
    <t>70 x 47 h=13</t>
  </si>
  <si>
    <t>VEXDUFOX30</t>
  </si>
  <si>
    <t>Foxes n°30 (DUAL)</t>
  </si>
  <si>
    <t>70 x 42 h=13</t>
  </si>
  <si>
    <t>The Foxes 21 - 30 (DUAL)</t>
  </si>
  <si>
    <t>THE FOXES FULL TEXTURE</t>
  </si>
  <si>
    <r>
      <t xml:space="preserve">THE FOXES
</t>
    </r>
    <r>
      <rPr>
        <sz val="11"/>
        <color rgb="FFFFFFFF"/>
        <rFont val="Helvetica Neue Light"/>
      </rPr>
      <t>(Full textured fiberglass)</t>
    </r>
  </si>
  <si>
    <t>VEXFTFOX01</t>
  </si>
  <si>
    <t>Foxes n°1 (FULL)</t>
  </si>
  <si>
    <t>VEXFTFOX02</t>
  </si>
  <si>
    <t>Foxes n°2 (FULL)</t>
  </si>
  <si>
    <t>VEXFTFOX03</t>
  </si>
  <si>
    <t>Foxes n°3 (FULL)</t>
  </si>
  <si>
    <t>VEXFTFOX04</t>
  </si>
  <si>
    <t>Foxes n°4 (FULL)</t>
  </si>
  <si>
    <t>VEXFTFOX05</t>
  </si>
  <si>
    <t>Foxes n°5 (FULL)</t>
  </si>
  <si>
    <t>VEXFTFOX06</t>
  </si>
  <si>
    <t>Foxes n°6 (FULL)</t>
  </si>
  <si>
    <t>VEXFTFOX07</t>
  </si>
  <si>
    <t>Foxes n°7 (FULL)</t>
  </si>
  <si>
    <t>VEXFTFOX08</t>
  </si>
  <si>
    <t>Foxes n°8 (FULL)</t>
  </si>
  <si>
    <t>VEXFTFOX09</t>
  </si>
  <si>
    <t>Foxes n°9 (FULL)</t>
  </si>
  <si>
    <t>VEXFTFOX10</t>
  </si>
  <si>
    <t>Foxes n°10 (FULL)</t>
  </si>
  <si>
    <t>The Foxes 1 - 10 (FULL)</t>
  </si>
  <si>
    <t>VEXFTFOX11</t>
  </si>
  <si>
    <t>Foxes n°11 (FULL)</t>
  </si>
  <si>
    <t>VEXFTFOX12</t>
  </si>
  <si>
    <t>Foxes n°12 (FULL)</t>
  </si>
  <si>
    <t>VEXFTFOX13</t>
  </si>
  <si>
    <t>Foxes n°13 (FULL)</t>
  </si>
  <si>
    <t>VEXFTFOX14</t>
  </si>
  <si>
    <t>Foxes n°14 (FULL)</t>
  </si>
  <si>
    <t>VEXFTFOX15</t>
  </si>
  <si>
    <t>Foxes n°15 (FULL)</t>
  </si>
  <si>
    <t>VEXFTFOX16</t>
  </si>
  <si>
    <t>Foxes n°16 (FULL)</t>
  </si>
  <si>
    <t>VEXFTFOX17</t>
  </si>
  <si>
    <t>Foxes n°17 (FULL)</t>
  </si>
  <si>
    <t>VEXFTFOX18</t>
  </si>
  <si>
    <t>Foxes n°18 (FULL)</t>
  </si>
  <si>
    <t>VEXFTFOX19</t>
  </si>
  <si>
    <t>Foxes n°19 (FULL)</t>
  </si>
  <si>
    <t>VEXFTFOX20</t>
  </si>
  <si>
    <t>Foxes n°20 (FULL)</t>
  </si>
  <si>
    <t>VEXFTFOX21</t>
  </si>
  <si>
    <t>Foxes n°21 (FULL)</t>
  </si>
  <si>
    <t>The Foxes 11 - 21 (FULL)</t>
  </si>
  <si>
    <t>THE BLOBS DUAL TEXTURE</t>
  </si>
  <si>
    <r>
      <t xml:space="preserve">THE BLOBS
</t>
    </r>
    <r>
      <rPr>
        <sz val="11"/>
        <color rgb="FFFFFFFF"/>
        <rFont val="Helvetica Neue Light"/>
      </rPr>
      <t>(Dual textured fiberglass)</t>
    </r>
  </si>
  <si>
    <t>VEXDTBLO01</t>
  </si>
  <si>
    <t>Blobs n°1 (DUAL)</t>
  </si>
  <si>
    <t>53 x 32 h=12</t>
  </si>
  <si>
    <t>VEXDTBLO02</t>
  </si>
  <si>
    <t>Blobs n°2 (DUAL)</t>
  </si>
  <si>
    <t>50 x 32 h=11</t>
  </si>
  <si>
    <t>VEXDTBLO03</t>
  </si>
  <si>
    <t>Blobs n°3 (DUAL)</t>
  </si>
  <si>
    <t>52 x 35 h=8</t>
  </si>
  <si>
    <t>VEXDTBLO04</t>
  </si>
  <si>
    <t>Blobs n°4 (DUAL)</t>
  </si>
  <si>
    <t>50  x  27 h= 8</t>
  </si>
  <si>
    <t>VEXDTBLO05</t>
  </si>
  <si>
    <t>Blobs n°5 (DUAL)</t>
  </si>
  <si>
    <t>47 x 30 h= 7</t>
  </si>
  <si>
    <t>VEXDTBLO06</t>
  </si>
  <si>
    <t>Blobs n°6 (DUAL)</t>
  </si>
  <si>
    <t>51 x 30 h= 12</t>
  </si>
  <si>
    <t>VEXDTBLO07</t>
  </si>
  <si>
    <t>Blobs n°7 (DUAL)</t>
  </si>
  <si>
    <t>50 x 34 h= 13</t>
  </si>
  <si>
    <t>VEXDTBLO08</t>
  </si>
  <si>
    <t>Blobs n°8 (DUAL)</t>
  </si>
  <si>
    <t>45 x 42 h= 16</t>
  </si>
  <si>
    <t>VEXDTBLO09</t>
  </si>
  <si>
    <t>Blobs n°9 (DUAL)</t>
  </si>
  <si>
    <t>56 x 25 h= 7</t>
  </si>
  <si>
    <t>VEXDTBLO10</t>
  </si>
  <si>
    <t>Blobs n°10 (DUAL)</t>
  </si>
  <si>
    <t>64 x 25 h= 6</t>
  </si>
  <si>
    <t>VEXDTBLO11</t>
  </si>
  <si>
    <t>Blobs n°11 (DUAL)</t>
  </si>
  <si>
    <t>63 x 26 h= 10</t>
  </si>
  <si>
    <t>VEXDTBLO12</t>
  </si>
  <si>
    <t>Blobs n°12 (DUAL)</t>
  </si>
  <si>
    <t>66 x 32 h= 8</t>
  </si>
  <si>
    <t>VEXDTBLO13</t>
  </si>
  <si>
    <t>Blobs n°13 (DUAL)</t>
  </si>
  <si>
    <t>60 x 32 h= 8</t>
  </si>
  <si>
    <t>VEXDTBLO14</t>
  </si>
  <si>
    <t>Blobs n°14 (DUAL)</t>
  </si>
  <si>
    <t>65 x 27 h= 6</t>
  </si>
  <si>
    <t>VEXDTBLO15</t>
  </si>
  <si>
    <t>Blobs n°15 (DUAL)</t>
  </si>
  <si>
    <t>68 x 30 h= 6</t>
  </si>
  <si>
    <t>The Blobs - Whole Range (DUAL)</t>
  </si>
  <si>
    <t>THE BLOBS FULL TEXTURE</t>
  </si>
  <si>
    <r>
      <t xml:space="preserve">THE BLOBS
</t>
    </r>
    <r>
      <rPr>
        <sz val="11"/>
        <color rgb="FFFFFFFF"/>
        <rFont val="Helvetica Neue Light"/>
      </rPr>
      <t>(Full textured fiberglass)</t>
    </r>
  </si>
  <si>
    <t>VEXFTBLO01</t>
  </si>
  <si>
    <t>Blobs n°1 (FULL)</t>
  </si>
  <si>
    <t>VEXFTBLO02</t>
  </si>
  <si>
    <t>Blobs n°2 (FULL)</t>
  </si>
  <si>
    <t>VEXFTBLO03</t>
  </si>
  <si>
    <t>Blobs n°3 (FULL)</t>
  </si>
  <si>
    <t>VEXFTBLO04</t>
  </si>
  <si>
    <t>Blobs n°4 (FULL)</t>
  </si>
  <si>
    <t>VEXFTBLO05</t>
  </si>
  <si>
    <t>Blobs n°5 (FULL)</t>
  </si>
  <si>
    <t>VEXFTBLO06</t>
  </si>
  <si>
    <t>Blobs n°6 (FULL)</t>
  </si>
  <si>
    <t>VEXFTBLO07</t>
  </si>
  <si>
    <t>Blobs n°7 (FULL)</t>
  </si>
  <si>
    <t>VEXFTBLO08</t>
  </si>
  <si>
    <t>Blobs n°8 (FULL)</t>
  </si>
  <si>
    <t>VEXFTBLO09</t>
  </si>
  <si>
    <t>Blobs n°9 (FULL)</t>
  </si>
  <si>
    <t>VEXFTBLO10</t>
  </si>
  <si>
    <t>Blobs n°10 (FULL)</t>
  </si>
  <si>
    <t>VEXFTBLO11</t>
  </si>
  <si>
    <t>Blobs n°11 (FULL)</t>
  </si>
  <si>
    <t>VEXFTBLO12</t>
  </si>
  <si>
    <t>Blobs n°12 (FULL)</t>
  </si>
  <si>
    <t>VEXFTBLO13</t>
  </si>
  <si>
    <t>Blobs n°13 (FULL)</t>
  </si>
  <si>
    <t>VEXFTBLO14</t>
  </si>
  <si>
    <t>Blobs n°14 (FULL)</t>
  </si>
  <si>
    <t>VEXFTBLO15</t>
  </si>
  <si>
    <t>Blobs n°15 (FULL)</t>
  </si>
  <si>
    <t>The Blobs - Whole Range (FULL)</t>
  </si>
  <si>
    <t>THE SHADOWS DUAL TEXTURE</t>
  </si>
  <si>
    <r>
      <t xml:space="preserve">THE SHADOWS
</t>
    </r>
    <r>
      <rPr>
        <sz val="11"/>
        <color rgb="FFFFFFFF"/>
        <rFont val="Helvetica Neue Light"/>
      </rPr>
      <t>(Dual textured fiberglass)</t>
    </r>
  </si>
  <si>
    <t>VEXFBDTS01</t>
  </si>
  <si>
    <t>Shadows n°1 (DUAL)</t>
  </si>
  <si>
    <t>37 x 32 h=20</t>
  </si>
  <si>
    <t>VEXFBDTS02</t>
  </si>
  <si>
    <t>Shadows n°2 (DUAL)</t>
  </si>
  <si>
    <t>60 x 30 h=14</t>
  </si>
  <si>
    <t>VEXFBDTS03</t>
  </si>
  <si>
    <t>Shadows n°3 (DUAL)</t>
  </si>
  <si>
    <t>48 x 29 h=16</t>
  </si>
  <si>
    <t>VEXFBDTS04</t>
  </si>
  <si>
    <t>Shadows n°4 (DUAL)</t>
  </si>
  <si>
    <t>45 x 32 h=15</t>
  </si>
  <si>
    <t>VEXFBDTS05</t>
  </si>
  <si>
    <t>Shadows n°5 (DUAL)</t>
  </si>
  <si>
    <t>48 x 29 h=11</t>
  </si>
  <si>
    <t>VEXFBDTS06</t>
  </si>
  <si>
    <t>Shadows n°6 (DUAL)</t>
  </si>
  <si>
    <t>50 x 42 h=19</t>
  </si>
  <si>
    <t>VEXFBDTS07</t>
  </si>
  <si>
    <t>Shadows n°7 (DUAL)</t>
  </si>
  <si>
    <t>55 x 46 h=22</t>
  </si>
  <si>
    <t>VEXFBDTS08</t>
  </si>
  <si>
    <t>Shadows n°8 (DUAL)</t>
  </si>
  <si>
    <t>64 x 49 h=23</t>
  </si>
  <si>
    <t>VEXFBDTS09</t>
  </si>
  <si>
    <t>Shadows n°9 (DUAL)</t>
  </si>
  <si>
    <t>62 x 29 h=16</t>
  </si>
  <si>
    <t>VEXFBDTS10</t>
  </si>
  <si>
    <t>Shadows n°10 (DUAL)</t>
  </si>
  <si>
    <t>68 x 31 h=17</t>
  </si>
  <si>
    <t>VEXFBDTS11</t>
  </si>
  <si>
    <t>Shadows n°11 (DUAL)</t>
  </si>
  <si>
    <t>90 x 33 h=20</t>
  </si>
  <si>
    <t>VEXFBDTS12</t>
  </si>
  <si>
    <t>Shadows n°12 (DUAL)</t>
  </si>
  <si>
    <t>40 x 24 h=13</t>
  </si>
  <si>
    <t>VEXFBDTS13</t>
  </si>
  <si>
    <t>Shadows n°13 (DUAL)</t>
  </si>
  <si>
    <t>57 x 30 h=13</t>
  </si>
  <si>
    <t>VEXFBDTS14</t>
  </si>
  <si>
    <t>Shadows n°14 (DUAL)</t>
  </si>
  <si>
    <t>53 x 30 h=10</t>
  </si>
  <si>
    <t>VEXFBDTS15</t>
  </si>
  <si>
    <t>Shadows n°15 (DUAL)</t>
  </si>
  <si>
    <t>70 x 40 h=11</t>
  </si>
  <si>
    <t>The Shadows - Whole Range (DUAL)</t>
  </si>
  <si>
    <t>THE SHADOWS FULL TEXTURE</t>
  </si>
  <si>
    <r>
      <t xml:space="preserve">THE SHADOWS
</t>
    </r>
    <r>
      <rPr>
        <sz val="11"/>
        <color rgb="FFFFFFFF"/>
        <rFont val="Helvetica Neue Light"/>
      </rPr>
      <t>(Full textured fiberglass)</t>
    </r>
  </si>
  <si>
    <t>VEXFGSHA1</t>
  </si>
  <si>
    <t>Shadows n°1 (FULL)</t>
  </si>
  <si>
    <t>VEXFGSHA2</t>
  </si>
  <si>
    <t>Shadows n°2 (FULL)</t>
  </si>
  <si>
    <t>VEXFGSHA3</t>
  </si>
  <si>
    <t>Shadows n°3 (FULL)</t>
  </si>
  <si>
    <t>VEXFGSHA4</t>
  </si>
  <si>
    <t>Shadows n°4 (FULL)</t>
  </si>
  <si>
    <t>VEXFGSHA5</t>
  </si>
  <si>
    <t>Shadows n°5 (FULL)</t>
  </si>
  <si>
    <t>VEXFGSHA6</t>
  </si>
  <si>
    <t>Shadows n°6 (FULL)</t>
  </si>
  <si>
    <t>VEXFGSHA7</t>
  </si>
  <si>
    <t>Shadows n°7 (FULL)</t>
  </si>
  <si>
    <t>VEXFGSHA8</t>
  </si>
  <si>
    <t>Shadows n°8 (FULL)</t>
  </si>
  <si>
    <t>VEXFGSHA9</t>
  </si>
  <si>
    <t>Shadows n°9 (FULL)</t>
  </si>
  <si>
    <t>VEXFGSHA10</t>
  </si>
  <si>
    <t>Shadows n°10 (FULL)</t>
  </si>
  <si>
    <t>VEXFGSHA11</t>
  </si>
  <si>
    <t>Shadows n°11 (FULL)</t>
  </si>
  <si>
    <t>VEXFBS12</t>
  </si>
  <si>
    <t>Shadows n°12 (FULL)</t>
  </si>
  <si>
    <t>VEXFBS13</t>
  </si>
  <si>
    <t>Shadows n°13 (FULL)</t>
  </si>
  <si>
    <t>VEXFBS14</t>
  </si>
  <si>
    <t>Shadows n°14 (FULL)</t>
  </si>
  <si>
    <t>VEXFBS15</t>
  </si>
  <si>
    <t>Shadows n°15 (FULL)</t>
  </si>
  <si>
    <t>The Shadows - Whole Range (FULL)</t>
  </si>
  <si>
    <t>TEH PIPES</t>
  </si>
  <si>
    <r>
      <t xml:space="preserve">THE PIPES
</t>
    </r>
    <r>
      <rPr>
        <sz val="11"/>
        <color rgb="FFFFFFFF"/>
        <rFont val="Helvetica Neue Light"/>
      </rPr>
      <t>(Full textured fiberglass)</t>
    </r>
  </si>
  <si>
    <t>VEXFBTP01</t>
  </si>
  <si>
    <t>Pipes n°1 (FULL)</t>
  </si>
  <si>
    <t>50 x 37 h=19</t>
  </si>
  <si>
    <t>VEXFBTP02</t>
  </si>
  <si>
    <t>Pipes n°2 (FULL)</t>
  </si>
  <si>
    <t>48 x 41 h=17</t>
  </si>
  <si>
    <t>VEXFBTP03</t>
  </si>
  <si>
    <t>Pipes n°3 (FULL)</t>
  </si>
  <si>
    <t>50 x 32 h=16</t>
  </si>
  <si>
    <t>VEXFBTP04</t>
  </si>
  <si>
    <t>Pipes n°4 (FULL)</t>
  </si>
  <si>
    <t>62 x 52 h=17</t>
  </si>
  <si>
    <t>VEXFBTP05</t>
  </si>
  <si>
    <t>Pipes n°5 (FULL)</t>
  </si>
  <si>
    <t>77 x 25 h=17</t>
  </si>
  <si>
    <t>VEXFBTP06</t>
  </si>
  <si>
    <t>Pipes n°6 (FULL)</t>
  </si>
  <si>
    <t>90 x 45 h=19</t>
  </si>
  <si>
    <t>VEXFBTP07</t>
  </si>
  <si>
    <t>Pipes n°7 (FULL)</t>
  </si>
  <si>
    <t>95 x 28 h=16</t>
  </si>
  <si>
    <t>VEXFBTP08</t>
  </si>
  <si>
    <t>Pipes n°8 (FULL)</t>
  </si>
  <si>
    <t>55 x 40 h=12</t>
  </si>
  <si>
    <t>VEXFBTP09</t>
  </si>
  <si>
    <t>Pipes n°9 (FULL)</t>
  </si>
  <si>
    <t>65x 32 h=18</t>
  </si>
  <si>
    <t>VEXFBTP10</t>
  </si>
  <si>
    <t>Pipes n°10 (FULL)</t>
  </si>
  <si>
    <t>75 x 60 h=25</t>
  </si>
  <si>
    <t>The Pipes - Whole Range (FULL)</t>
  </si>
  <si>
    <t>$</t>
  </si>
  <si>
    <t>E1</t>
  </si>
  <si>
    <t>PE Full Tex</t>
  </si>
  <si>
    <t>G7</t>
  </si>
  <si>
    <t>GRP Fulll Tex</t>
  </si>
  <si>
    <t>KASTLINE - 2026.02.02 OEM Price List - EXP Upd</t>
  </si>
  <si>
    <t>E2</t>
  </si>
  <si>
    <t>PE Dual Tex</t>
  </si>
  <si>
    <t>G8</t>
  </si>
  <si>
    <t>GRP Dual Tex</t>
  </si>
  <si>
    <t>U3</t>
  </si>
  <si>
    <t>PU Full Tex</t>
  </si>
  <si>
    <t>W1</t>
  </si>
  <si>
    <t>WOOS Full Tex</t>
  </si>
  <si>
    <t>U4</t>
  </si>
  <si>
    <t>PU Dual Tex</t>
  </si>
  <si>
    <t>W2</t>
  </si>
  <si>
    <t>WOOD Dual Tex</t>
  </si>
  <si>
    <t>GRP</t>
  </si>
  <si>
    <t>Kastline Reference Nb</t>
  </si>
  <si>
    <t>Mat.</t>
  </si>
  <si>
    <t>Name</t>
  </si>
  <si>
    <t>Trafic White</t>
  </si>
  <si>
    <t>Sky Blue US</t>
  </si>
  <si>
    <t>Sky Blue EU</t>
  </si>
  <si>
    <t>Pure Green</t>
  </si>
  <si>
    <t>Lime Green</t>
  </si>
  <si>
    <t>Zinc Yellow</t>
  </si>
  <si>
    <t>Traffic Yellow</t>
  </si>
  <si>
    <t>Traffic Red</t>
  </si>
  <si>
    <t>Signal Violet</t>
  </si>
  <si>
    <t>Jet Black</t>
  </si>
  <si>
    <t>Silver Grey</t>
  </si>
  <si>
    <t>A1</t>
  </si>
  <si>
    <t>B1</t>
  </si>
  <si>
    <t>B3</t>
  </si>
  <si>
    <t>B5</t>
  </si>
  <si>
    <t>C2</t>
  </si>
  <si>
    <t>C4</t>
  </si>
  <si>
    <t>D1</t>
  </si>
  <si>
    <t>D2</t>
  </si>
  <si>
    <t>F1</t>
  </si>
  <si>
    <t>G3</t>
  </si>
  <si>
    <t>H1</t>
  </si>
  <si>
    <t>J1</t>
  </si>
  <si>
    <t>D0</t>
  </si>
  <si>
    <t>E0</t>
  </si>
  <si>
    <t>F0</t>
  </si>
  <si>
    <t>C0</t>
  </si>
  <si>
    <t>RAL 9016</t>
  </si>
  <si>
    <t>RAL 5015</t>
  </si>
  <si>
    <t>RAL 6027</t>
  </si>
  <si>
    <t>RAL 6037</t>
  </si>
  <si>
    <t>Light P 2301C</t>
  </si>
  <si>
    <t>RAL 1018</t>
  </si>
  <si>
    <t>RAL 1023</t>
  </si>
  <si>
    <t>RAL 2009</t>
  </si>
  <si>
    <t>RAL 3020</t>
  </si>
  <si>
    <t>RAL 4008</t>
  </si>
  <si>
    <t>RAL 9005</t>
  </si>
  <si>
    <t>RAL 7001</t>
  </si>
  <si>
    <t>RAL 1026</t>
  </si>
  <si>
    <t>RAL 2005</t>
  </si>
  <si>
    <t>Pantone 806C</t>
  </si>
  <si>
    <t>RAL 6028</t>
  </si>
  <si>
    <t>EXP0001-U3</t>
  </si>
  <si>
    <t>Full Tex</t>
  </si>
  <si>
    <t xml:space="preserve">Coconut-Foot 2 </t>
  </si>
  <si>
    <t>EXP0002-U3</t>
  </si>
  <si>
    <t xml:space="preserve">Coconut-Big Foot </t>
  </si>
  <si>
    <t>EXP0003-U3</t>
  </si>
  <si>
    <t xml:space="preserve">Coconut-Mini Jugs 1 </t>
  </si>
  <si>
    <t>EXP0004-U3</t>
  </si>
  <si>
    <t xml:space="preserve">Coconut-Mini Jugs 2 </t>
  </si>
  <si>
    <t>EXP0005-U3</t>
  </si>
  <si>
    <t xml:space="preserve">Coconut-Mini Jugs 3 </t>
  </si>
  <si>
    <t>EXP0006-U3</t>
  </si>
  <si>
    <t xml:space="preserve">Coconut-Mini Jugs 4 </t>
  </si>
  <si>
    <t>EXP0007-U3</t>
  </si>
  <si>
    <t xml:space="preserve">Coconut-Mini Jugs 5 </t>
  </si>
  <si>
    <t>EXP0008-U3</t>
  </si>
  <si>
    <t xml:space="preserve">Coconut-Mini Jugs 6 </t>
  </si>
  <si>
    <t>EXP0009-U3</t>
  </si>
  <si>
    <t xml:space="preserve">Coconut-Mini Jugs 7 </t>
  </si>
  <si>
    <t>EXP0010-U3</t>
  </si>
  <si>
    <t xml:space="preserve">Coconut-Mini Jugs 8 </t>
  </si>
  <si>
    <t>EXP0011-U3</t>
  </si>
  <si>
    <t xml:space="preserve">Coconut-Jugs L1 </t>
  </si>
  <si>
    <t>EXP0012-U3</t>
  </si>
  <si>
    <t xml:space="preserve">Coconut-Jugs L2 </t>
  </si>
  <si>
    <t>EXP0013-U3</t>
  </si>
  <si>
    <t xml:space="preserve">Coconut-Jugs L3 </t>
  </si>
  <si>
    <t>EXP0014-U3</t>
  </si>
  <si>
    <t xml:space="preserve">Coconut-Jugs XL2 </t>
  </si>
  <si>
    <t>EXP0015-U3</t>
  </si>
  <si>
    <t xml:space="preserve">Coconut-Jugs XL3 </t>
  </si>
  <si>
    <t>EXP0016-U3</t>
  </si>
  <si>
    <t xml:space="preserve">Coconut-Crimps 1 </t>
  </si>
  <si>
    <t>EXP0017-U3</t>
  </si>
  <si>
    <t xml:space="preserve">Coconut-Incut Edges 1 </t>
  </si>
  <si>
    <t>EXP0018-U3</t>
  </si>
  <si>
    <t xml:space="preserve">Coconut-Round Edges 1 </t>
  </si>
  <si>
    <t>EXP0019-U3</t>
  </si>
  <si>
    <t xml:space="preserve">Coconut-Round Edges 2 </t>
  </si>
  <si>
    <t>EXP0020-U3</t>
  </si>
  <si>
    <t xml:space="preserve">Coconut-Pinches 1 </t>
  </si>
  <si>
    <t>EXP0021-U3</t>
  </si>
  <si>
    <t xml:space="preserve">Coconut-Pinches 2 </t>
  </si>
  <si>
    <t>EXP0022-U3</t>
  </si>
  <si>
    <t xml:space="preserve">Coconut-Pinches 3 </t>
  </si>
  <si>
    <t>EXP0023-U3</t>
  </si>
  <si>
    <t xml:space="preserve">Coconut-Roof Jugs XL1 </t>
  </si>
  <si>
    <t>EXP0024-U3</t>
  </si>
  <si>
    <t xml:space="preserve">Coconut-Roof Jugs XL2 </t>
  </si>
  <si>
    <t>EXP0025-U3</t>
  </si>
  <si>
    <t xml:space="preserve">Coconut-Roof Jugs XXL1 </t>
  </si>
  <si>
    <t>EXP0026-U3</t>
  </si>
  <si>
    <t xml:space="preserve">Coconut-Roof Jugs XXL2 </t>
  </si>
  <si>
    <t>EXP0103-U3</t>
  </si>
  <si>
    <t>Pacman -Foot</t>
  </si>
  <si>
    <t>EXP0104-U3</t>
  </si>
  <si>
    <t>Pacman-Positive Edges L</t>
  </si>
  <si>
    <t>EXP0105-U3</t>
  </si>
  <si>
    <t>Pacman-Positive Edges XL</t>
  </si>
  <si>
    <t>EXP0106-U3</t>
  </si>
  <si>
    <t>Pacman- L1</t>
  </si>
  <si>
    <t>EXP0107-U3</t>
  </si>
  <si>
    <t>Pacman-Round Jugs</t>
  </si>
  <si>
    <t>EXP0108-U3</t>
  </si>
  <si>
    <t>Pacman-XXL</t>
  </si>
  <si>
    <t>EXP0109-U3</t>
  </si>
  <si>
    <t>Pacman-XXXL</t>
  </si>
  <si>
    <t>EXP0110-U3</t>
  </si>
  <si>
    <t>Coconuts-Crimps2</t>
  </si>
  <si>
    <t>EXP0111-U3</t>
  </si>
  <si>
    <t>Coconuts-Flat Jugs2</t>
  </si>
  <si>
    <t>EXP0112-U3</t>
  </si>
  <si>
    <t>Coconuts-Foot1</t>
  </si>
  <si>
    <t>EXP0113-U3</t>
  </si>
  <si>
    <t>Coconuts-Happy Balls L1</t>
  </si>
  <si>
    <t>EXP0114-U3</t>
  </si>
  <si>
    <t>Coconuts-Happy Balls L2</t>
  </si>
  <si>
    <t>EXP0115-U3</t>
  </si>
  <si>
    <t>Coconuts-Jugs XL1</t>
  </si>
  <si>
    <t>EXP0116-U3</t>
  </si>
  <si>
    <t>Coconuts-Jugs XL4</t>
  </si>
  <si>
    <t>EXP0117-U3</t>
  </si>
  <si>
    <t>Coconuts-Jugs XL5</t>
  </si>
  <si>
    <t>EXP0118-U3</t>
  </si>
  <si>
    <t>Coconuts-Positive Slopers1</t>
  </si>
  <si>
    <t>EXP0119-U3</t>
  </si>
  <si>
    <t>Coconuts-Positive Slopers2</t>
  </si>
  <si>
    <t>EXP0120-U3</t>
  </si>
  <si>
    <t>Coconuts-Positive Slopers3</t>
  </si>
  <si>
    <t>EXP0127-U4</t>
  </si>
  <si>
    <t>Dual Tex</t>
  </si>
  <si>
    <t>Reset-Foot 1</t>
  </si>
  <si>
    <t>EXP0128-U4</t>
  </si>
  <si>
    <t>Reset-Foot 2</t>
  </si>
  <si>
    <t>EXP0129-U4</t>
  </si>
  <si>
    <t>Reset-Jugs L 1</t>
  </si>
  <si>
    <t>EXP0130-U4</t>
  </si>
  <si>
    <t>Reset-Jugs L 2</t>
  </si>
  <si>
    <t>EXP0131-U4</t>
  </si>
  <si>
    <t>Reset-Jugs XL 1</t>
  </si>
  <si>
    <t>EXP0132-U4</t>
  </si>
  <si>
    <t>Reset-Jugs XL 2</t>
  </si>
  <si>
    <t>EXP0133-U4</t>
  </si>
  <si>
    <t>Reset-Jugs XL 3</t>
  </si>
  <si>
    <t>EXP0134-U4</t>
  </si>
  <si>
    <t>Reset-Jugs XL 4</t>
  </si>
  <si>
    <t>EXP0135-U4</t>
  </si>
  <si>
    <t>Reset-Jugs XXL 1</t>
  </si>
  <si>
    <t>EXP0136-U4</t>
  </si>
  <si>
    <t>Reset-Jugs XXL 2</t>
  </si>
  <si>
    <t>EXP0137-U4</t>
  </si>
  <si>
    <t>Reset-Jugs XXXL 1</t>
  </si>
  <si>
    <t>EXP0138-U4</t>
  </si>
  <si>
    <t>Reset-Jugs XXXL 2</t>
  </si>
  <si>
    <t>EXP0139-U4</t>
  </si>
  <si>
    <t>Reset-Jugs XXXL 3</t>
  </si>
  <si>
    <t>EXP0140-U4</t>
  </si>
  <si>
    <t>Reset-Jugs XXXL 4</t>
  </si>
  <si>
    <t>EXP0141-U4</t>
  </si>
  <si>
    <t>Reset-Jugs XXXL 5</t>
  </si>
  <si>
    <t>EXP0142-U4</t>
  </si>
  <si>
    <t>Foxes-Bubles XXL 1</t>
  </si>
  <si>
    <t>EXP0143-U4</t>
  </si>
  <si>
    <t>Foxes-Bubles XXXL1</t>
  </si>
  <si>
    <t>EXP0144-U4</t>
  </si>
  <si>
    <t>Foxes-Bubles XXXL2</t>
  </si>
  <si>
    <t>EXP0145-U4</t>
  </si>
  <si>
    <t>Foxes-Edges M</t>
  </si>
  <si>
    <t>EXP0146-U4</t>
  </si>
  <si>
    <t>Foxes-Edges L 1</t>
  </si>
  <si>
    <t>EXP0147-U4</t>
  </si>
  <si>
    <t>Foxes-Edges L 2</t>
  </si>
  <si>
    <t>EXP0148-U4</t>
  </si>
  <si>
    <t>Foxes-Edges XL 1</t>
  </si>
  <si>
    <t>EXP0149-U4</t>
  </si>
  <si>
    <t>Foxes-Long Edges XXL 1</t>
  </si>
  <si>
    <t>EXP0150-U4</t>
  </si>
  <si>
    <t>Foxes-Long Edges XXXL 1</t>
  </si>
  <si>
    <t>EXP0151-U4</t>
  </si>
  <si>
    <t>Foxes-Long Edges XXXL 2</t>
  </si>
  <si>
    <t>EXP0152-U4</t>
  </si>
  <si>
    <t>Foxes-Long Pinches XXXL 1</t>
  </si>
  <si>
    <t>EXP0153-U4</t>
  </si>
  <si>
    <t>Foxes-Long Pinches XXXL 2</t>
  </si>
  <si>
    <t>EXP0154-U4</t>
  </si>
  <si>
    <t>Foxes-Long Pinches XXXL 3</t>
  </si>
  <si>
    <t>EXP0155-U4</t>
  </si>
  <si>
    <t>Foxes-Long Pinches XXXL 4</t>
  </si>
  <si>
    <t>EXP0156-U4</t>
  </si>
  <si>
    <t>Foxes-Long Pinches XXXL 5</t>
  </si>
  <si>
    <t>EXP0157-U4</t>
  </si>
  <si>
    <t>Foxes-Positive Edges XXL 1</t>
  </si>
  <si>
    <t>EXP0158-U4</t>
  </si>
  <si>
    <t>Foxes-Positive slopers XXL 1</t>
  </si>
  <si>
    <t>EXP0159-U4</t>
  </si>
  <si>
    <t>Foxes-Round Edges L1</t>
  </si>
  <si>
    <t>EXP0160-U4</t>
  </si>
  <si>
    <t>Foxes-Round Edges L2</t>
  </si>
  <si>
    <t>EXP0161-U4</t>
  </si>
  <si>
    <t>Foxes-Round Edges L3</t>
  </si>
  <si>
    <t>EXP0162-U4</t>
  </si>
  <si>
    <t>Foxes-Round Edges L4</t>
  </si>
  <si>
    <t>EXP0163-U4</t>
  </si>
  <si>
    <t>Foxes-Round Edges XL 1</t>
  </si>
  <si>
    <t>EXP0164-U4</t>
  </si>
  <si>
    <t>Foxes-Round Edges XL 2</t>
  </si>
  <si>
    <t>EXP0165-U4</t>
  </si>
  <si>
    <t>Foxes-Round Edges XL 3</t>
  </si>
  <si>
    <t>EXP0166-U4</t>
  </si>
  <si>
    <t>Foxes-Round Edges XXL 1</t>
  </si>
  <si>
    <t>EXP0167-U4</t>
  </si>
  <si>
    <t>Foxes-Round Edges XXL 2</t>
  </si>
  <si>
    <t>EXP0168-U4</t>
  </si>
  <si>
    <t>Foxes-Round Edges XXL 3</t>
  </si>
  <si>
    <t>EXP0169-U4</t>
  </si>
  <si>
    <t>Foxes-Round Edges XXL 4</t>
  </si>
  <si>
    <t>EXP0170-U4</t>
  </si>
  <si>
    <t>Foxes-Round edges XXXL 1</t>
  </si>
  <si>
    <t>EXP0171-U4</t>
  </si>
  <si>
    <t>Foxes-Round edges XXXL 2</t>
  </si>
  <si>
    <t>EXP0172-U4</t>
  </si>
  <si>
    <t>Foxes-Round edges XXXL 3</t>
  </si>
  <si>
    <t>EXP0173-U4</t>
  </si>
  <si>
    <t>Foxes-Round edges XXXL 4</t>
  </si>
  <si>
    <t>EXP0174-U4</t>
  </si>
  <si>
    <t>Foxes-Round edges XXXL 5</t>
  </si>
  <si>
    <t>EXP0175-U4</t>
  </si>
  <si>
    <t>Foxes-Screw Ons 1</t>
  </si>
  <si>
    <t>EXP0176-U4</t>
  </si>
  <si>
    <t>Foxes-Screw Ons 2</t>
  </si>
  <si>
    <t>EXP0177-U4</t>
  </si>
  <si>
    <t>Foxes-Screw Ons 3</t>
  </si>
  <si>
    <t>EXP0178-U4</t>
  </si>
  <si>
    <t>Foxes-Screw Ons 4</t>
  </si>
  <si>
    <t>EXP0179-U4</t>
  </si>
  <si>
    <t>Foxes-Screw Ons 5</t>
  </si>
  <si>
    <t>EXP0180-U4</t>
  </si>
  <si>
    <t>Foxes-Screw Ons 6</t>
  </si>
  <si>
    <t>EXP0181-U4</t>
  </si>
  <si>
    <t>Foxes-Screw Ons 7</t>
  </si>
  <si>
    <t>EXP0182-U4</t>
  </si>
  <si>
    <t>Foxes-Screw Ons 8</t>
  </si>
  <si>
    <t>EXP0183-U4</t>
  </si>
  <si>
    <t>Foxes-Slopers XXL 1</t>
  </si>
  <si>
    <t>EXP0184-U4</t>
  </si>
  <si>
    <t>Foxes-Slopers XXL 2</t>
  </si>
  <si>
    <t>EXP0185-U4</t>
  </si>
  <si>
    <t>Foxes-Slopers XXXL 1</t>
  </si>
  <si>
    <t>EXP0186-U4</t>
  </si>
  <si>
    <t>Foxes-Slopers XXXL 2</t>
  </si>
  <si>
    <t>EXP0187-U4</t>
  </si>
  <si>
    <t>Foxes-Slopers XXXL 3</t>
  </si>
  <si>
    <t>EXP0188-U4</t>
  </si>
  <si>
    <t>Foxes-Slopers XXXL 4</t>
  </si>
  <si>
    <t>EXP0189-U4</t>
  </si>
  <si>
    <t>Foxes-Slopers XXXL 5</t>
  </si>
  <si>
    <t>EXP0190-U3</t>
  </si>
  <si>
    <t>Legend-Screw Ons 4</t>
  </si>
  <si>
    <t>EXP0191-U3</t>
  </si>
  <si>
    <t>Legend-Screw Ons 6</t>
  </si>
  <si>
    <t>EXP0192-U3</t>
  </si>
  <si>
    <t>Legend-Screw Ons 7</t>
  </si>
  <si>
    <t>EXP0193-U3</t>
  </si>
  <si>
    <t>Legend-Screw Ons 8</t>
  </si>
  <si>
    <t>EXP0194-U3</t>
  </si>
  <si>
    <t>Legend-Classic Scales</t>
  </si>
  <si>
    <t>EXP0216-U4</t>
  </si>
  <si>
    <t>Foxes-Screw ons 9</t>
  </si>
  <si>
    <t>EXP0217-U4</t>
  </si>
  <si>
    <t xml:space="preserve">Foxes-Flat Jugs </t>
  </si>
  <si>
    <t>EXP0218-U4</t>
  </si>
  <si>
    <t>Foxes-Jugs L1</t>
  </si>
  <si>
    <t>EXP0219-U4</t>
  </si>
  <si>
    <t>Foxes-Jugs L2</t>
  </si>
  <si>
    <t>EXP0220-U4</t>
  </si>
  <si>
    <t>Foxes-Jugs L3</t>
  </si>
  <si>
    <t>EXP0221-U4</t>
  </si>
  <si>
    <t>Foxes-Jugs XL1</t>
  </si>
  <si>
    <t>EXP0222-U4</t>
  </si>
  <si>
    <t>Foxes-Jugs XL2</t>
  </si>
  <si>
    <t>EXP0223-U4</t>
  </si>
  <si>
    <t>Foxes-Jugs XXXL1</t>
  </si>
  <si>
    <t>EXP0224-U4</t>
  </si>
  <si>
    <t>Foxes-Jugs XXXL2</t>
  </si>
  <si>
    <t>EXP0225-U4</t>
  </si>
  <si>
    <t>Foxes-Jugs XXXL3</t>
  </si>
  <si>
    <t>EXP0226-U4</t>
  </si>
  <si>
    <t>Foxes-Jugs XXXL4</t>
  </si>
  <si>
    <t>EXP0227-U4</t>
  </si>
  <si>
    <t>Foxes-Jugs XXXL5</t>
  </si>
  <si>
    <t>EXP0228-U4</t>
  </si>
  <si>
    <t>Foxes-Jugs XXXL6</t>
  </si>
  <si>
    <t>EXP0229-U4</t>
  </si>
  <si>
    <t>Foxes-Jugs XXL1</t>
  </si>
  <si>
    <t>EXP0231-U4</t>
  </si>
  <si>
    <t>Foxes Jugs XL3</t>
  </si>
  <si>
    <t>EXP0232-U4</t>
  </si>
  <si>
    <t>Foxes Jugs XXL2</t>
  </si>
  <si>
    <t>EXP0233-U4</t>
  </si>
  <si>
    <t>Foxes Jugs XXL3</t>
  </si>
  <si>
    <t>EXP0234-U4</t>
  </si>
  <si>
    <t>Foxes Jugs XXL4</t>
  </si>
  <si>
    <t>EXP0235-U4</t>
  </si>
  <si>
    <t>Foxes Jugs XXL5</t>
  </si>
  <si>
    <t>EXP0027-G7</t>
  </si>
  <si>
    <t>The Blobs n°1 (FULL)</t>
  </si>
  <si>
    <t>EXP0028-G7</t>
  </si>
  <si>
    <t>The Blobs n°2 (FULL)</t>
  </si>
  <si>
    <t>EXP0029-G7</t>
  </si>
  <si>
    <t>The Blobs n°3 (FULL)</t>
  </si>
  <si>
    <t>EXP0030-G7</t>
  </si>
  <si>
    <t>The Blobs n°4 (FULL)</t>
  </si>
  <si>
    <t>EXP0031-G7</t>
  </si>
  <si>
    <t>The Blobs n°5 (FULL)</t>
  </si>
  <si>
    <t>EXP0032-G7</t>
  </si>
  <si>
    <t>The Blobs n°6 (FULL)</t>
  </si>
  <si>
    <t>EXP0033-G7</t>
  </si>
  <si>
    <t>The Blobs n°7 (FULL)</t>
  </si>
  <si>
    <t>EXP0034-G7</t>
  </si>
  <si>
    <t>The Blobs n°8 (FULL)</t>
  </si>
  <si>
    <t>EXP0035-G7</t>
  </si>
  <si>
    <t>The Blobs n°9 (FULL)</t>
  </si>
  <si>
    <t>EXP0036-G7</t>
  </si>
  <si>
    <t>The Blobs n°10 (FULL)</t>
  </si>
  <si>
    <t>EXP0037-G7</t>
  </si>
  <si>
    <t>The Blobs n°11 (FULL)</t>
  </si>
  <si>
    <t>EXP0038-G7</t>
  </si>
  <si>
    <t>The Blobs n°12 (FULL)</t>
  </si>
  <si>
    <t>EXP0039-G7</t>
  </si>
  <si>
    <t>The Blobs n°13 (FULL)</t>
  </si>
  <si>
    <t>EXP0040-G7</t>
  </si>
  <si>
    <t>The Blobs n°14 (FULL)</t>
  </si>
  <si>
    <t>EXP0041-G7</t>
  </si>
  <si>
    <t>The Blobs n°15 (FULL)</t>
  </si>
  <si>
    <t>EXP0042-G7</t>
  </si>
  <si>
    <t>The Shadows n°1 (FULL)</t>
  </si>
  <si>
    <t>EXP0043-G7</t>
  </si>
  <si>
    <t>The Shadows n°2 (FULL)</t>
  </si>
  <si>
    <t>EXP0044-G7</t>
  </si>
  <si>
    <t>The Shadows n°3 (FULL)</t>
  </si>
  <si>
    <t>EXP0045-G7</t>
  </si>
  <si>
    <t>The Shadows n°4 (FULL)</t>
  </si>
  <si>
    <t>EXP0046-G7</t>
  </si>
  <si>
    <t>The Shadows n°5 (FULL)</t>
  </si>
  <si>
    <t>EXP0047-G7</t>
  </si>
  <si>
    <t>The Shadows n°6 (FULL)</t>
  </si>
  <si>
    <t>EXP0048-G7</t>
  </si>
  <si>
    <t>The Shadows n°7 (FULL)</t>
  </si>
  <si>
    <t>EXP0049-G7</t>
  </si>
  <si>
    <t>The Shadows n°8 (FULL)</t>
  </si>
  <si>
    <t>EXP0050-G7</t>
  </si>
  <si>
    <t>The Shadows n°9 (FULL)</t>
  </si>
  <si>
    <t>EXP0051-G7</t>
  </si>
  <si>
    <t>The Shadows n°10 (FULL)</t>
  </si>
  <si>
    <t>EXP0052-G7</t>
  </si>
  <si>
    <t>The Shadows n°11 (FULL)</t>
  </si>
  <si>
    <t>EXP0053-G7</t>
  </si>
  <si>
    <t>The Shadows n°12 (FULL)</t>
  </si>
  <si>
    <t>EXP0054-G7</t>
  </si>
  <si>
    <t>The Shadows n°13 (FULL)</t>
  </si>
  <si>
    <t>EXP0055-G7</t>
  </si>
  <si>
    <t>The Shadows n°14 (FULL)</t>
  </si>
  <si>
    <t>EXP0056-G7</t>
  </si>
  <si>
    <t>The Shadows n°15 (FULL)</t>
  </si>
  <si>
    <t>EXP0067-G7</t>
  </si>
  <si>
    <t>The Foxes n°1 (FULL)</t>
  </si>
  <si>
    <t>EXP0068-G7</t>
  </si>
  <si>
    <t>The Foxes n°2 (FULL)</t>
  </si>
  <si>
    <t>EXP0069-G7</t>
  </si>
  <si>
    <t>The Foxes n°3 (FULL)</t>
  </si>
  <si>
    <t>EXP0070-G7</t>
  </si>
  <si>
    <t>The Foxes n°4 (FULL)</t>
  </si>
  <si>
    <t>EXP0071-G7</t>
  </si>
  <si>
    <t>The Foxes n°5 (FULL)</t>
  </si>
  <si>
    <t>EXP0072-G7</t>
  </si>
  <si>
    <t>The Foxes n°6 (FULL)</t>
  </si>
  <si>
    <t>EXP0073-G7</t>
  </si>
  <si>
    <t>The Foxes n°7 (FULL)</t>
  </si>
  <si>
    <t>EXP0074-G7</t>
  </si>
  <si>
    <t>The Foxes n°8 (FULL)</t>
  </si>
  <si>
    <t>EXP0075-G7</t>
  </si>
  <si>
    <t>The Foxes n°9 (FULL)</t>
  </si>
  <si>
    <t>EXP0076-G7</t>
  </si>
  <si>
    <t>The Foxes n°10 (FULL)</t>
  </si>
  <si>
    <t>EXP0077-G7</t>
  </si>
  <si>
    <t>The Foxes n°11 (FULL)</t>
  </si>
  <si>
    <t>EXP0078-G7</t>
  </si>
  <si>
    <t>The Foxes n°12 (FULL)</t>
  </si>
  <si>
    <t>EXP0079-G7</t>
  </si>
  <si>
    <t>The Foxes n°13 (FULL)</t>
  </si>
  <si>
    <t>EXP0080-G7</t>
  </si>
  <si>
    <t>The Foxes n°14 (FULL)</t>
  </si>
  <si>
    <t>EXP0081-G7</t>
  </si>
  <si>
    <t>The Foxes n°15 (FULL)</t>
  </si>
  <si>
    <t>EXP0082-G7</t>
  </si>
  <si>
    <t>The Pipes n°1 (FULL)</t>
  </si>
  <si>
    <t>EXP0083-G7</t>
  </si>
  <si>
    <t>The Pipes n°2 (FULL)</t>
  </si>
  <si>
    <t>EXP0084-G7</t>
  </si>
  <si>
    <t>The Pipes n°3 (FULL)</t>
  </si>
  <si>
    <t>EXP0085-G7</t>
  </si>
  <si>
    <t>The Pipes n°4 (FULL)</t>
  </si>
  <si>
    <t>EXP0086-G7</t>
  </si>
  <si>
    <t>The Pipes n°5 (FULL)</t>
  </si>
  <si>
    <t>EXP0087-G7</t>
  </si>
  <si>
    <t>The Pipes n°6 (FULL)</t>
  </si>
  <si>
    <t>EXP0088-G7</t>
  </si>
  <si>
    <t>The Pipes n°7 (FULL)</t>
  </si>
  <si>
    <t>EXP0089-G7</t>
  </si>
  <si>
    <t>The Pipes n°8 (FULL)</t>
  </si>
  <si>
    <t>EXP0090-G7</t>
  </si>
  <si>
    <t>The Pipes n°9 (FULL)</t>
  </si>
  <si>
    <t>EXP0091-G7</t>
  </si>
  <si>
    <t>The Pipes n°10 (FULL)</t>
  </si>
  <si>
    <t>EXP0027-G8</t>
  </si>
  <si>
    <t>The Blobs n°1 (DUAL)</t>
  </si>
  <si>
    <t>EXP0028-G8</t>
  </si>
  <si>
    <t>The Blobs n°2 (DUAL)</t>
  </si>
  <si>
    <t>EXP0029-G8</t>
  </si>
  <si>
    <t>The Blobs n°3 (DUAL)</t>
  </si>
  <si>
    <t>EXP0030-G8</t>
  </si>
  <si>
    <t>The Blobs n°4 (DUAL)</t>
  </si>
  <si>
    <t>EXP0031-G8</t>
  </si>
  <si>
    <t>The Blobs n°5 (DUAL)</t>
  </si>
  <si>
    <t>EXP0032-G8</t>
  </si>
  <si>
    <t>The Blobs n°6 (DUAL)</t>
  </si>
  <si>
    <t>EXP0033-G8</t>
  </si>
  <si>
    <t>The Blobs n°7 (DUAL)</t>
  </si>
  <si>
    <t>EXP0034-G8</t>
  </si>
  <si>
    <t>The Blobs n°8 (DUAL)</t>
  </si>
  <si>
    <t>EXP0035-G8</t>
  </si>
  <si>
    <t>The Blobs n°9 (DUAL)</t>
  </si>
  <si>
    <t>EXP0036-G8</t>
  </si>
  <si>
    <t>The Blobs n°10 (DUAL)</t>
  </si>
  <si>
    <t>EXP0037-G8</t>
  </si>
  <si>
    <t>The Blobs n°11 (DUAL)</t>
  </si>
  <si>
    <t>EXP0038-G8</t>
  </si>
  <si>
    <t>The Blobs n°12 (DUAL)</t>
  </si>
  <si>
    <t>EXP0039-G8</t>
  </si>
  <si>
    <t>The Blobs n°13 (DUAL)</t>
  </si>
  <si>
    <t>EXP0040-G8</t>
  </si>
  <si>
    <t>The Blobs n°14 (DUAL)</t>
  </si>
  <si>
    <t>EXP0041-G8</t>
  </si>
  <si>
    <t>The Blobs n°15 (DUAL)</t>
  </si>
  <si>
    <t>EXP0042-G8</t>
  </si>
  <si>
    <t>The Shadows n°1 (DUAL)</t>
  </si>
  <si>
    <t>EXP0043-G8</t>
  </si>
  <si>
    <t>The Shadows n°2 (DUAL)</t>
  </si>
  <si>
    <t>EXP0044-G8</t>
  </si>
  <si>
    <t>The Shadows n°3 (DUAL)</t>
  </si>
  <si>
    <t>EXP0045-G8</t>
  </si>
  <si>
    <t>The Shadows n°4 (DUAL)</t>
  </si>
  <si>
    <t>EXP0046-G8</t>
  </si>
  <si>
    <t>The Shadows n°5 (DUAL)</t>
  </si>
  <si>
    <t>EXP0047-G8</t>
  </si>
  <si>
    <t>The Shadows n°6 (DUAL)</t>
  </si>
  <si>
    <t>EXP0048-G8</t>
  </si>
  <si>
    <t>The Shadows n°7 (DUAL)</t>
  </si>
  <si>
    <t>EXP0049-G8</t>
  </si>
  <si>
    <t>The Shadows n°8 (DUAL)</t>
  </si>
  <si>
    <t>EXP0050-G8</t>
  </si>
  <si>
    <t>The Shadows n°9 (DUAL)</t>
  </si>
  <si>
    <t>EXP0051-G8</t>
  </si>
  <si>
    <t>The Shadows n°10 (DUAL)</t>
  </si>
  <si>
    <t>EXP0052-G8</t>
  </si>
  <si>
    <t>The Shadows n°11 (DUAL)</t>
  </si>
  <si>
    <t>EXP0053-G8</t>
  </si>
  <si>
    <t>The Shadows n°12 (DUAL)</t>
  </si>
  <si>
    <t>EXP0054-G8</t>
  </si>
  <si>
    <t>The Shadows n°13 (DUAL)</t>
  </si>
  <si>
    <t>EXP0055-G8</t>
  </si>
  <si>
    <t>The Shadows n°14 (DUAL)</t>
  </si>
  <si>
    <t>EXP0056-G8</t>
  </si>
  <si>
    <t>The Shadows n°15 (DUAL)</t>
  </si>
  <si>
    <t>EXP0057-G8</t>
  </si>
  <si>
    <t>The Birds n°1 (DUAL)</t>
  </si>
  <si>
    <t>EXP0058-G8</t>
  </si>
  <si>
    <t>The Birds n°2 (DUAL)</t>
  </si>
  <si>
    <t>EXP0059-G8</t>
  </si>
  <si>
    <t>The Birds n°3 (DUAL)</t>
  </si>
  <si>
    <t>EXP0060-G8</t>
  </si>
  <si>
    <t>The Birds n°4 (DUAL)</t>
  </si>
  <si>
    <t>EXP0061-G8</t>
  </si>
  <si>
    <t>The Birds n°5 (DUAL)</t>
  </si>
  <si>
    <t>EXP0062-G8</t>
  </si>
  <si>
    <t>The Birds n°6 (DUAL)</t>
  </si>
  <si>
    <t>EXP0063-G8</t>
  </si>
  <si>
    <t>The Birds n°7 (DUAL)</t>
  </si>
  <si>
    <t>EXP0064-G8</t>
  </si>
  <si>
    <t>The Birds n°8 (DUAL)</t>
  </si>
  <si>
    <t>EXP0065-G8</t>
  </si>
  <si>
    <t>The Birds n°9 (DUAL)</t>
  </si>
  <si>
    <t>EXP0066-G8</t>
  </si>
  <si>
    <t>The Birds n°10 (DUAL)</t>
  </si>
  <si>
    <t>EXP0067-G8</t>
  </si>
  <si>
    <t>The Foxes n°1 (DUAL)</t>
  </si>
  <si>
    <t>EXP0068-G8</t>
  </si>
  <si>
    <t>The Foxes n°2 (DUAL)</t>
  </si>
  <si>
    <t>EXP0069-G8</t>
  </si>
  <si>
    <t>The Foxes n°3 (DUAL)</t>
  </si>
  <si>
    <t>EXP0070-G8</t>
  </si>
  <si>
    <t>The Foxes n°4 (DUAL)</t>
  </si>
  <si>
    <t>EXP0071-G8</t>
  </si>
  <si>
    <t>The Foxes n°5 (DUAL)</t>
  </si>
  <si>
    <t>EXP0072-G8</t>
  </si>
  <si>
    <t>The Foxes n°6 (DUAL)</t>
  </si>
  <si>
    <t>EXP0073-G8</t>
  </si>
  <si>
    <t>The Foxes n°7 (DUAL)</t>
  </si>
  <si>
    <t>EXP0074-G8</t>
  </si>
  <si>
    <t>The Foxes n°8 (DUAL)</t>
  </si>
  <si>
    <t>EXP0075-G8</t>
  </si>
  <si>
    <t>The Foxes n°9 (DUAL)</t>
  </si>
  <si>
    <t>EXP0076-G8</t>
  </si>
  <si>
    <t>The Foxes n°10 (DUAL)</t>
  </si>
  <si>
    <t>EXP0077-G8</t>
  </si>
  <si>
    <t>The Foxes n°11 (DUAL)</t>
  </si>
  <si>
    <t>EXP0078-G8</t>
  </si>
  <si>
    <t>The Foxes n°12 (DUAL)</t>
  </si>
  <si>
    <t>EXP0079-G8</t>
  </si>
  <si>
    <t>The Foxes n°13 (DUAL)</t>
  </si>
  <si>
    <t>EXP0080-G8</t>
  </si>
  <si>
    <t>The Foxes n°14 (DUAL)</t>
  </si>
  <si>
    <t>EXP0081-G8</t>
  </si>
  <si>
    <t>The Foxes n°15 (DUAL)</t>
  </si>
  <si>
    <t>EXP0121-G7</t>
  </si>
  <si>
    <t>The Foxes n°16 (FULL)</t>
  </si>
  <si>
    <t>EXP0122-G7</t>
  </si>
  <si>
    <t>The Foxes n°17 (FULL)</t>
  </si>
  <si>
    <t>EXP0123-G7</t>
  </si>
  <si>
    <t>The Foxes n°18 (FULL)</t>
  </si>
  <si>
    <t>EXP0124-G7</t>
  </si>
  <si>
    <t>The Foxes n°19 (FULL)</t>
  </si>
  <si>
    <t>EXP0125-G7</t>
  </si>
  <si>
    <t>The Foxes n°20 (FULL)</t>
  </si>
  <si>
    <t>EXP0126-G7</t>
  </si>
  <si>
    <t>The Foxes n°21 (FULL)</t>
  </si>
  <si>
    <t>EXP0121-G8</t>
  </si>
  <si>
    <t>The Foxes n°16 (DUAL)</t>
  </si>
  <si>
    <t>EXP0122-G8</t>
  </si>
  <si>
    <t>The Foxes n°17 (DUAL)</t>
  </si>
  <si>
    <t>EXP0123-G8</t>
  </si>
  <si>
    <t>The Foxes n°18 (DUAL)</t>
  </si>
  <si>
    <t>EXP0124-G8</t>
  </si>
  <si>
    <t>The Foxes n°19 (DUAL)</t>
  </si>
  <si>
    <t>EXP0125-G8</t>
  </si>
  <si>
    <t>The Foxes n°20 (DUAL)</t>
  </si>
  <si>
    <t>EXP0126-G8</t>
  </si>
  <si>
    <t>The Foxes n°21 (DUAL)</t>
  </si>
  <si>
    <t>EXP0236-G8</t>
  </si>
  <si>
    <t>The Foxes 22 (DUAL)</t>
  </si>
  <si>
    <t>EXP0237-G8</t>
  </si>
  <si>
    <t>The Foxes 23 (DUAL)</t>
  </si>
  <si>
    <t>EXP0238-G8</t>
  </si>
  <si>
    <t>The Foxes 24 (DUAL)</t>
  </si>
  <si>
    <t>EXP0239-G8</t>
  </si>
  <si>
    <t>The Foxes 25 (DUAL)</t>
  </si>
  <si>
    <t>EXP0240-G8</t>
  </si>
  <si>
    <t>The Foxes 26 (DUAL)</t>
  </si>
  <si>
    <t>EXP0241-G8</t>
  </si>
  <si>
    <t>The Foxes 27 (DUAL)</t>
  </si>
  <si>
    <t>EXP0242-G8</t>
  </si>
  <si>
    <t>The Foxes 28 (DUAL)</t>
  </si>
  <si>
    <t>EXP0243-G8</t>
  </si>
  <si>
    <t>The Foxes 29 (DUAL)</t>
  </si>
  <si>
    <t>EXP0244-G8</t>
  </si>
  <si>
    <t>The Foxes 30 (DUAL)</t>
  </si>
  <si>
    <t>EXP0245-G8</t>
  </si>
  <si>
    <t>Birds 11 (DUAL)</t>
  </si>
  <si>
    <t>EXP0246-G8</t>
  </si>
  <si>
    <t>Birds 12 (DUAL)</t>
  </si>
  <si>
    <t>EXP0247-G8</t>
  </si>
  <si>
    <t>Birds 13 (DUAL)</t>
  </si>
  <si>
    <t>EXP0248-G8</t>
  </si>
  <si>
    <t>Birds 14 (DUAL)</t>
  </si>
  <si>
    <t>EXP0249-G8</t>
  </si>
  <si>
    <t>Birds 15 (DUAL)</t>
  </si>
  <si>
    <t>EXP0250-G8</t>
  </si>
  <si>
    <t>Discovery 1</t>
  </si>
  <si>
    <t>EXP0251-G8</t>
  </si>
  <si>
    <t>Discovery 2</t>
  </si>
  <si>
    <t>EXP0252-G8</t>
  </si>
  <si>
    <t>Discovery 3</t>
  </si>
  <si>
    <t>EXP0253-G8</t>
  </si>
  <si>
    <t>Discovery 4</t>
  </si>
  <si>
    <t>EXP0254-G8</t>
  </si>
  <si>
    <t>Discovery 5</t>
  </si>
  <si>
    <t>EXP0255-G8</t>
  </si>
  <si>
    <t>Discovery 6</t>
  </si>
  <si>
    <t>EXP0256-G8</t>
  </si>
  <si>
    <t>Discovery 7</t>
  </si>
  <si>
    <t>EXP0257-G8</t>
  </si>
  <si>
    <t>Discovery 8</t>
  </si>
  <si>
    <t>EXP0258-G8</t>
  </si>
  <si>
    <t>Discovery 9</t>
  </si>
  <si>
    <t>EXP0259-G8</t>
  </si>
  <si>
    <t>Discovery 10</t>
  </si>
  <si>
    <t>EXP0260-G8</t>
  </si>
  <si>
    <t>Helium 1</t>
  </si>
  <si>
    <t>EXP0261-G8</t>
  </si>
  <si>
    <t>Helium 2</t>
  </si>
  <si>
    <t>EXP0262-G8</t>
  </si>
  <si>
    <t>Helium 3</t>
  </si>
  <si>
    <t>EXP0263-G8</t>
  </si>
  <si>
    <t>Helium 4</t>
  </si>
  <si>
    <t>EXP0264-G8</t>
  </si>
  <si>
    <t>Helium 5</t>
  </si>
  <si>
    <t>EXP0265-G8</t>
  </si>
  <si>
    <t>Helium 6</t>
  </si>
  <si>
    <t>EXP0266-G8</t>
  </si>
  <si>
    <t>Helium 7</t>
  </si>
  <si>
    <t>EXP0267-G8</t>
  </si>
  <si>
    <t>Helium 8</t>
  </si>
  <si>
    <t>EXP0268-G8</t>
  </si>
  <si>
    <t>Helium 9</t>
  </si>
  <si>
    <t>EXP0269-G8</t>
  </si>
  <si>
    <t>Helium 10</t>
  </si>
  <si>
    <t>EXP0270-G8</t>
  </si>
  <si>
    <t>Nova 1</t>
  </si>
  <si>
    <t>EXP0271-G8</t>
  </si>
  <si>
    <t>Nova 2</t>
  </si>
  <si>
    <t>EXP0272-G8</t>
  </si>
  <si>
    <t>Nova 3</t>
  </si>
  <si>
    <t>EXP0273-G8</t>
  </si>
  <si>
    <t>Nova 4</t>
  </si>
  <si>
    <t>EXP0274-G8</t>
  </si>
  <si>
    <t>Nova 5</t>
  </si>
  <si>
    <t>EXP0275-G8</t>
  </si>
  <si>
    <t>Nova 6</t>
  </si>
  <si>
    <t>EXP0276-G8</t>
  </si>
  <si>
    <t>Nova 7</t>
  </si>
  <si>
    <t>EXP0277-G8</t>
  </si>
  <si>
    <t>Nova 8</t>
  </si>
  <si>
    <t>EXP0278-G8</t>
  </si>
  <si>
    <t>Nova 9</t>
  </si>
  <si>
    <t>EXP0281-G8</t>
  </si>
  <si>
    <t>Nova 12</t>
  </si>
  <si>
    <t>EXP0282-G8</t>
  </si>
  <si>
    <t>Nova 13</t>
  </si>
  <si>
    <t>EXP0283-G8</t>
  </si>
  <si>
    <t>Nova 14</t>
  </si>
  <si>
    <t>EXP0284-G8</t>
  </si>
  <si>
    <t>Nova 15</t>
  </si>
  <si>
    <t>EXP0279-G8</t>
  </si>
  <si>
    <t>Nova 10</t>
  </si>
  <si>
    <t>EXP0280-G8</t>
  </si>
  <si>
    <t>Nova 11</t>
  </si>
  <si>
    <t>EXP0285-G8</t>
  </si>
  <si>
    <t>Stellar 1</t>
  </si>
  <si>
    <t>EXP0286-G8</t>
  </si>
  <si>
    <t>Stellar 2</t>
  </si>
  <si>
    <t>EXP0287-G8</t>
  </si>
  <si>
    <t>Stellar 3</t>
  </si>
  <si>
    <t>EXP0288-G8</t>
  </si>
  <si>
    <t>Stellar 4</t>
  </si>
  <si>
    <t>EXP0289-G8</t>
  </si>
  <si>
    <t>Stellar 5</t>
  </si>
  <si>
    <t>EXP0290-G8</t>
  </si>
  <si>
    <t>Stellar 6</t>
  </si>
  <si>
    <t>EXP0291-G8</t>
  </si>
  <si>
    <t>Stellar 7</t>
  </si>
  <si>
    <t>EXP0292-G8</t>
  </si>
  <si>
    <t>Stellar 8</t>
  </si>
  <si>
    <t>EXP0293-G8</t>
  </si>
  <si>
    <t>Stellar 9</t>
  </si>
  <si>
    <t>EXP0294-G8</t>
  </si>
  <si>
    <t>Stellar 10</t>
  </si>
  <si>
    <t>EXP0295-W1</t>
  </si>
  <si>
    <t>Full Tex with EU T-nut</t>
  </si>
  <si>
    <t>Rusty Triangles 1</t>
  </si>
  <si>
    <t>EXP0296-W1</t>
  </si>
  <si>
    <t>Rusty Triangles 2</t>
  </si>
  <si>
    <t>EXP0297-W1</t>
  </si>
  <si>
    <t>Rusty Triangles 3</t>
  </si>
  <si>
    <t>EXP0298-W1</t>
  </si>
  <si>
    <t>Rusty Triangles 4</t>
  </si>
  <si>
    <t>EXP0299-W1</t>
  </si>
  <si>
    <t>Ascent A1</t>
  </si>
  <si>
    <t>EXP0300-W1</t>
  </si>
  <si>
    <t>Ascent A2</t>
  </si>
  <si>
    <t>EXP0301-W1</t>
  </si>
  <si>
    <t>Ascent A3</t>
  </si>
  <si>
    <t>EXP0302-W1</t>
  </si>
  <si>
    <t>Ascent A4</t>
  </si>
  <si>
    <t>EXP0303-W1</t>
  </si>
  <si>
    <t>Ascent A5</t>
  </si>
  <si>
    <t>EXP0304-W1</t>
  </si>
  <si>
    <t>Ascent B1</t>
  </si>
  <si>
    <t>EXP0305-W1</t>
  </si>
  <si>
    <t>Ascent B2</t>
  </si>
  <si>
    <t>EXP0306-W1</t>
  </si>
  <si>
    <t>Ascent B3</t>
  </si>
  <si>
    <t>EXP0307-W1</t>
  </si>
  <si>
    <t>Ascent C1</t>
  </si>
  <si>
    <t>EXP0308-W1</t>
  </si>
  <si>
    <t>Ascent C2</t>
  </si>
  <si>
    <t>EXP0309-W1</t>
  </si>
  <si>
    <t>Ascent C3</t>
  </si>
  <si>
    <t>EXP0310-W1</t>
  </si>
  <si>
    <t>Sharp A1</t>
  </si>
  <si>
    <t>EXP0311-W1</t>
  </si>
  <si>
    <t>Sharp A2</t>
  </si>
  <si>
    <t>EXP0312-W1</t>
  </si>
  <si>
    <t>Sharp A3</t>
  </si>
  <si>
    <t>EXP0313-W1</t>
  </si>
  <si>
    <t>Sharp A4</t>
  </si>
  <si>
    <t>EXP0314-W1</t>
  </si>
  <si>
    <t>Sharp B1</t>
  </si>
  <si>
    <t>EXP0315-W1</t>
  </si>
  <si>
    <t>Sharp B2</t>
  </si>
  <si>
    <t>EXP0316-W1</t>
  </si>
  <si>
    <t>Sharp B3</t>
  </si>
  <si>
    <t>EXP0317-W1</t>
  </si>
  <si>
    <t>Sharp B4</t>
  </si>
  <si>
    <t>EXP0322-W1</t>
  </si>
  <si>
    <t>Funky Triangles A1</t>
  </si>
  <si>
    <t>EXP0323-W1</t>
  </si>
  <si>
    <t>Funky Triangles A2</t>
  </si>
  <si>
    <t>EXP0324-W1</t>
  </si>
  <si>
    <t>Funky Triangles A3</t>
  </si>
  <si>
    <t>EXP0325-W1</t>
  </si>
  <si>
    <t>Funky Triangles A4</t>
  </si>
  <si>
    <t>EXP0326-W1</t>
  </si>
  <si>
    <t>Funky Triangles B1</t>
  </si>
  <si>
    <t>EXP0327-W1</t>
  </si>
  <si>
    <t>Funky Triangles B2</t>
  </si>
  <si>
    <t>EXP0328-W1</t>
  </si>
  <si>
    <t>Funky Triangles B3</t>
  </si>
  <si>
    <t>EXP0329-W1</t>
  </si>
  <si>
    <t>Funky Triangles B4</t>
  </si>
  <si>
    <t>EXP0330-W1</t>
  </si>
  <si>
    <t>Funky Triangles C1</t>
  </si>
  <si>
    <t>EXP0331-W1</t>
  </si>
  <si>
    <t>Funky Triangles C2</t>
  </si>
  <si>
    <t>EXP0332-W1</t>
  </si>
  <si>
    <t>Funky Triangles C3</t>
  </si>
  <si>
    <t>EXP0333-W1</t>
  </si>
  <si>
    <t>Funky Triangles C4</t>
  </si>
  <si>
    <t>EXP0334-W1</t>
  </si>
  <si>
    <t>Long Pinches A1</t>
  </si>
  <si>
    <t>EXP0335-W1</t>
  </si>
  <si>
    <t>Long Pinches A2</t>
  </si>
  <si>
    <t>EXP0336-W1</t>
  </si>
  <si>
    <t>Long Pinches B1</t>
  </si>
  <si>
    <t>EXP0337-W1</t>
  </si>
  <si>
    <t>Long Pinches B2</t>
  </si>
  <si>
    <t>EXP0338-W1</t>
  </si>
  <si>
    <t>Long Pinches C1</t>
  </si>
  <si>
    <t>EXP0339-W1</t>
  </si>
  <si>
    <t>Long Pinches C2</t>
  </si>
  <si>
    <t>EXP0341-W1</t>
  </si>
  <si>
    <t>Sides A2</t>
  </si>
  <si>
    <t>EXP0340-W1</t>
  </si>
  <si>
    <t>Sides A1</t>
  </si>
  <si>
    <t>EXP0343-W1</t>
  </si>
  <si>
    <t>Sides A4</t>
  </si>
  <si>
    <t>EXP0342-W1</t>
  </si>
  <si>
    <t>Sides A3</t>
  </si>
  <si>
    <t>EXP0345-W1</t>
  </si>
  <si>
    <t>Sides B2</t>
  </si>
  <si>
    <t>EXP0344-W1</t>
  </si>
  <si>
    <t>Sides B1</t>
  </si>
  <si>
    <t>EXP0347-W1</t>
  </si>
  <si>
    <t>Sides B4</t>
  </si>
  <si>
    <t>EXP0346-W1</t>
  </si>
  <si>
    <t>Sides B3</t>
  </si>
  <si>
    <t>EXP0349-W1</t>
  </si>
  <si>
    <t>Sides B6</t>
  </si>
  <si>
    <t>EXP0348-W1</t>
  </si>
  <si>
    <t>Sides B5</t>
  </si>
  <si>
    <t>EXP0318-W2</t>
  </si>
  <si>
    <t>Dual Tex with EU T-nut</t>
  </si>
  <si>
    <t>Mini Sharp 1</t>
  </si>
  <si>
    <t>EXP0319-W2</t>
  </si>
  <si>
    <t>Mini Sharp 2</t>
  </si>
  <si>
    <t>EXP0320-W2</t>
  </si>
  <si>
    <t>Mini Sharp 3</t>
  </si>
  <si>
    <t>EXP0321-W2</t>
  </si>
  <si>
    <t>Mini Sharp 4</t>
  </si>
  <si>
    <t>EXP0350-W2</t>
  </si>
  <si>
    <t>Shield 1</t>
  </si>
  <si>
    <t>EXP0351-W2</t>
  </si>
  <si>
    <t>Shield 2</t>
  </si>
  <si>
    <t>EXP0352-W2</t>
  </si>
  <si>
    <t>Shield 3</t>
  </si>
  <si>
    <t>EXP0353-W2</t>
  </si>
  <si>
    <t>Dual Pinches 1</t>
  </si>
  <si>
    <t>EXP0354-W2</t>
  </si>
  <si>
    <t>Dual Pinches 2</t>
  </si>
  <si>
    <t>EXP0355-W2</t>
  </si>
  <si>
    <t>Dual Pinches 3</t>
  </si>
  <si>
    <t>EXP0356-W2</t>
  </si>
  <si>
    <t>Dual Pinches 4</t>
  </si>
  <si>
    <t>EXP0357-W2</t>
  </si>
  <si>
    <t>Long Dual Pinches 1</t>
  </si>
  <si>
    <t>EXP0358-W2</t>
  </si>
  <si>
    <t>Long Dual Pinches 2</t>
  </si>
  <si>
    <t>EXP0359-W2</t>
  </si>
  <si>
    <t>Long Dual Pinches 3</t>
  </si>
  <si>
    <t>EXP0360-W1</t>
  </si>
  <si>
    <t>Giants 01</t>
  </si>
  <si>
    <t>EXP0361-W1</t>
  </si>
  <si>
    <t>Giants 02</t>
  </si>
  <si>
    <t>EXP0362-W1</t>
  </si>
  <si>
    <t>Giants 03</t>
  </si>
  <si>
    <t>EXP0363-W1</t>
  </si>
  <si>
    <t>Giants 04</t>
  </si>
  <si>
    <t>EXP0364-W1</t>
  </si>
  <si>
    <t>Giants 05</t>
  </si>
  <si>
    <t>EXP0365-W1</t>
  </si>
  <si>
    <t>Giants 06</t>
  </si>
  <si>
    <t>EXP0366-W1</t>
  </si>
  <si>
    <t>Giants 07</t>
  </si>
  <si>
    <t>EXP0367-W1</t>
  </si>
  <si>
    <t>Giants 08</t>
  </si>
  <si>
    <t>EXP0368-W1</t>
  </si>
  <si>
    <t>Giants 09</t>
  </si>
  <si>
    <t>EXP0369-W1</t>
  </si>
  <si>
    <t>Giants 10</t>
  </si>
  <si>
    <t>EXP0370-W1</t>
  </si>
  <si>
    <t>Giants 11</t>
  </si>
  <si>
    <t>EXP0371-W1</t>
  </si>
  <si>
    <t>Giants 12</t>
  </si>
  <si>
    <t>EXP0372-W1</t>
  </si>
  <si>
    <t>Giants 13</t>
  </si>
  <si>
    <t>EXP0373-W1</t>
  </si>
  <si>
    <t>Giants 14</t>
  </si>
  <si>
    <t>EXP0374-U4</t>
  </si>
  <si>
    <t>Feet 1</t>
  </si>
  <si>
    <t>EXP0375-U4</t>
  </si>
  <si>
    <t>Feet 2</t>
  </si>
  <si>
    <t>EXP0376-U4</t>
  </si>
  <si>
    <t>Feet 3</t>
  </si>
  <si>
    <t>EXP0377-U4</t>
  </si>
  <si>
    <t>Feet 4</t>
  </si>
  <si>
    <t>EXP0378-U4</t>
  </si>
  <si>
    <t>Jugs S</t>
  </si>
  <si>
    <t>EXP0379-U4</t>
  </si>
  <si>
    <t>Jugs M</t>
  </si>
  <si>
    <t>EXP0380-U4</t>
  </si>
  <si>
    <t>Long Jugs 1</t>
  </si>
  <si>
    <t>EXP0381-U4</t>
  </si>
  <si>
    <t>Long Jugs 2</t>
  </si>
  <si>
    <t>EXP0382-U4</t>
  </si>
  <si>
    <t>Long Jugs 3</t>
  </si>
  <si>
    <t>EXP0383-U4</t>
  </si>
  <si>
    <t>Long Jugs 4</t>
  </si>
  <si>
    <t>EXP0384-U4</t>
  </si>
  <si>
    <t>EXP0385-U4</t>
  </si>
  <si>
    <t>EXP0386-U4</t>
  </si>
  <si>
    <t>Positive Edges 1</t>
  </si>
  <si>
    <t>EXP0387-U4</t>
  </si>
  <si>
    <t>Positive Edges 2</t>
  </si>
  <si>
    <t>EXP0388-U4</t>
  </si>
  <si>
    <t>Side Pinches 1</t>
  </si>
  <si>
    <t>EXP0389-U4</t>
  </si>
  <si>
    <t>Side Pinches 2</t>
  </si>
  <si>
    <t>EXP0390-U4</t>
  </si>
  <si>
    <t>Side Pinches 3</t>
  </si>
  <si>
    <t>EXP0391-U4</t>
  </si>
  <si>
    <t>Side Pinches 4</t>
  </si>
  <si>
    <t>EXP0392-U4</t>
  </si>
  <si>
    <t>Side Pinches 5</t>
  </si>
  <si>
    <t>EXP0393-U4</t>
  </si>
  <si>
    <t>Flakes M 1</t>
  </si>
  <si>
    <t>EXP0394-U4</t>
  </si>
  <si>
    <t>Flakes M 2</t>
  </si>
  <si>
    <t>EXP0395-U4</t>
  </si>
  <si>
    <t>Flakes M 3</t>
  </si>
  <si>
    <t>EXP0396-U4</t>
  </si>
  <si>
    <t>Flakes L1</t>
  </si>
  <si>
    <t>EXP0397-U4</t>
  </si>
  <si>
    <t>Flakes XL1</t>
  </si>
  <si>
    <t>EXP0398-U4</t>
  </si>
  <si>
    <t>Flakes XXL1</t>
  </si>
  <si>
    <t>EXP0399-U4</t>
  </si>
  <si>
    <t>Barrels 1</t>
  </si>
  <si>
    <t>EXP0400-U4</t>
  </si>
  <si>
    <t>Barrels 2</t>
  </si>
  <si>
    <t>EXP0401-U4</t>
  </si>
  <si>
    <t>Barrels 3</t>
  </si>
  <si>
    <t>EXP0402-U4</t>
  </si>
  <si>
    <t>Barrels 4</t>
  </si>
  <si>
    <t>EXP0403-U4</t>
  </si>
  <si>
    <t>Barrels 5</t>
  </si>
  <si>
    <t>EXP0404-U4</t>
  </si>
  <si>
    <t>Curved Ramps 1</t>
  </si>
  <si>
    <t>EXP0405-U4</t>
  </si>
  <si>
    <t>Curved Ramps 2</t>
  </si>
  <si>
    <t>EXP0406-U4</t>
  </si>
  <si>
    <t>Curved Ramps 3</t>
  </si>
  <si>
    <t>EXP0407-U4</t>
  </si>
  <si>
    <t>Curved Ramps 4</t>
  </si>
  <si>
    <t>EXP0408-U4</t>
  </si>
  <si>
    <t>Holes 1</t>
  </si>
  <si>
    <t>EXP0409-U4</t>
  </si>
  <si>
    <t>Holes 2</t>
  </si>
  <si>
    <t>EXP0410-U4</t>
  </si>
  <si>
    <t>Holes 3</t>
  </si>
  <si>
    <t>EXP0411-U4</t>
  </si>
  <si>
    <t>Holes 4</t>
  </si>
  <si>
    <t>EXP0412-U4</t>
  </si>
  <si>
    <t>Holes 5</t>
  </si>
  <si>
    <t>EXP0413-U4</t>
  </si>
  <si>
    <t>Downclimb Jugs</t>
  </si>
  <si>
    <t>EXP0414-U3</t>
  </si>
  <si>
    <t>Downclimb Foot</t>
  </si>
  <si>
    <t>EXP0415-U4</t>
  </si>
  <si>
    <t>Holes 6</t>
  </si>
  <si>
    <t>EXP0416-W1</t>
  </si>
  <si>
    <t>Penta 1</t>
  </si>
  <si>
    <t>EXP0417-W1</t>
  </si>
  <si>
    <t>Penta 2</t>
  </si>
  <si>
    <t>EXP0418-W1</t>
  </si>
  <si>
    <t>Penta 3</t>
  </si>
  <si>
    <t>EXP0419-W1</t>
  </si>
  <si>
    <t>Pile Up Triangle 1</t>
  </si>
  <si>
    <t>EXP0420-W1</t>
  </si>
  <si>
    <t>Pile Up Triangle 2</t>
  </si>
  <si>
    <t>EXP0421-W1</t>
  </si>
  <si>
    <t>Pile Up Triangle 3</t>
  </si>
  <si>
    <t/>
  </si>
  <si>
    <t>EXP0416-W2</t>
  </si>
  <si>
    <t>EXP0417-W2</t>
  </si>
  <si>
    <t>EXP0418-W2</t>
  </si>
  <si>
    <t>EXP0419-W2</t>
  </si>
  <si>
    <t>Pile Up 1</t>
  </si>
  <si>
    <t>EXP0420-W2</t>
  </si>
  <si>
    <t>Pile Up 2</t>
  </si>
  <si>
    <t>EXP0421-W2</t>
  </si>
  <si>
    <t>Pile Up 3</t>
  </si>
  <si>
    <t>WOODEN VOLUMES</t>
  </si>
  <si>
    <t>Total number of wooden volumes:</t>
  </si>
  <si>
    <t>volumes</t>
  </si>
  <si>
    <t>COLOR DISTRIBUTION (Number of volumes)</t>
  </si>
  <si>
    <t>Dual Texture Option:
Wood finish on the smooth section?</t>
  </si>
  <si>
    <t>Yellow RAL 1018</t>
  </si>
  <si>
    <t>Orange RAL 2003</t>
  </si>
  <si>
    <t>Red RAL 3020</t>
  </si>
  <si>
    <t>Diminsions in CM</t>
  </si>
  <si>
    <t>Weight</t>
  </si>
  <si>
    <t>Order Weight</t>
  </si>
  <si>
    <t>FLAT EARTH</t>
  </si>
  <si>
    <t>140,00</t>
  </si>
  <si>
    <t>59 x 50 - h=10</t>
  </si>
  <si>
    <t>89 x 86 - h=20</t>
  </si>
  <si>
    <t>121 x 115 - h=18</t>
  </si>
  <si>
    <t>160 x 56 - h=14</t>
  </si>
  <si>
    <t>160 x 50 - h=14</t>
  </si>
  <si>
    <t>160 x 44 - h=14</t>
  </si>
  <si>
    <r>
      <t xml:space="preserve">VOYAGERS </t>
    </r>
    <r>
      <rPr>
        <b/>
        <sz val="11"/>
        <color rgb="FFFFFFFF"/>
        <rFont val="Helvetica Neue Light"/>
      </rPr>
      <t>DUAL TEXTURE</t>
    </r>
  </si>
  <si>
    <r>
      <t xml:space="preserve">VOYAGERS
</t>
    </r>
    <r>
      <rPr>
        <b/>
        <sz val="11"/>
        <color rgb="FFFFFFFF"/>
        <rFont val="Helvetica Neue Light"/>
      </rPr>
      <t>DUAL TEXTURE</t>
    </r>
  </si>
  <si>
    <t>VEXMISH1WD</t>
  </si>
  <si>
    <t>VOYAGERS DUAL TEXTURE</t>
  </si>
  <si>
    <t>50 x 26 - h=9</t>
  </si>
  <si>
    <t>VEXMISH2WD</t>
  </si>
  <si>
    <t>60 x 28 - h=10</t>
  </si>
  <si>
    <t>VEXMISH3WD</t>
  </si>
  <si>
    <t>45 x 36 - h=8</t>
  </si>
  <si>
    <t>VEXMISH4WD</t>
  </si>
  <si>
    <t>49 x 38 - h=10</t>
  </si>
  <si>
    <t>VEXSHI1WD</t>
  </si>
  <si>
    <t>100 x 49 - h=16</t>
  </si>
  <si>
    <t>VEXSHI2WD</t>
  </si>
  <si>
    <t>120 x 59 - h=20</t>
  </si>
  <si>
    <t>VEXSHI3WD</t>
  </si>
  <si>
    <t>150 x 74 - h=20</t>
  </si>
  <si>
    <t>VEXDUPI1WD</t>
  </si>
  <si>
    <t>Dual Pinch 1</t>
  </si>
  <si>
    <t>51 x 19 - h=12</t>
  </si>
  <si>
    <t>VEXDUPI2WD</t>
  </si>
  <si>
    <t>Dual Pinch 2</t>
  </si>
  <si>
    <t>69 x 23 - h=11</t>
  </si>
  <si>
    <t>VEXDUPI3WD</t>
  </si>
  <si>
    <t>Dual Pinch 3</t>
  </si>
  <si>
    <t>70 x 20 - h=11</t>
  </si>
  <si>
    <t>VEXDUPI4WD</t>
  </si>
  <si>
    <t>Dual Pinch 4</t>
  </si>
  <si>
    <t>50 x 26 - h=13</t>
  </si>
  <si>
    <t>VEXLODUP1WD</t>
  </si>
  <si>
    <t>Long Dual Pinch 1</t>
  </si>
  <si>
    <t>119 x 31 - h=15</t>
  </si>
  <si>
    <t>VEXLODUP2WD</t>
  </si>
  <si>
    <t>Long Dual Pinch 2</t>
  </si>
  <si>
    <t>100 x 21 - h=18</t>
  </si>
  <si>
    <t>VEXLODUP3WD</t>
  </si>
  <si>
    <t>Long Dual Pinch 3</t>
  </si>
  <si>
    <t>120 x 18 - h=16</t>
  </si>
  <si>
    <r>
      <t xml:space="preserve">VOYAGERS </t>
    </r>
    <r>
      <rPr>
        <b/>
        <sz val="11"/>
        <color rgb="FFFFFFFF"/>
        <rFont val="Helvetica Neue Light"/>
      </rPr>
      <t>FULL TEXTURE</t>
    </r>
  </si>
  <si>
    <r>
      <t xml:space="preserve">VOYAGERS
</t>
    </r>
    <r>
      <rPr>
        <b/>
        <sz val="11"/>
        <color rgb="FFFFFFFF"/>
        <rFont val="Helvetica Neue Light"/>
      </rPr>
      <t>FULL TEXTURE</t>
    </r>
  </si>
  <si>
    <t>VEXASCA1WD</t>
  </si>
  <si>
    <t>VOYAGERS FULL TEXTURE</t>
  </si>
  <si>
    <t>60 x 24 - h=8</t>
  </si>
  <si>
    <t>VEXASCA2WD</t>
  </si>
  <si>
    <t>80 x 32 - h=12</t>
  </si>
  <si>
    <t>VEXASCA3WD</t>
  </si>
  <si>
    <t>100 x 42 - h=20</t>
  </si>
  <si>
    <t>VEXASCA4WD</t>
  </si>
  <si>
    <t>130 x 54 - h=14</t>
  </si>
  <si>
    <t>160 x 66 - h=16</t>
  </si>
  <si>
    <t>VEXASCB1WD</t>
  </si>
  <si>
    <t>81 x 15 - h=6</t>
  </si>
  <si>
    <t>VEXASCB2WD</t>
  </si>
  <si>
    <t>121 x 22 - h=9</t>
  </si>
  <si>
    <t>VEXASCB3WD</t>
  </si>
  <si>
    <t>160 x 29 - h=11</t>
  </si>
  <si>
    <t>VEXASCC1WD</t>
  </si>
  <si>
    <t>81 x 18 - h=7</t>
  </si>
  <si>
    <t>VEXASCC2WD</t>
  </si>
  <si>
    <t>121 x 27 - h=11</t>
  </si>
  <si>
    <t>VEXASCC3WD</t>
  </si>
  <si>
    <t>160 x 35 - h=13</t>
  </si>
  <si>
    <t>VEXFUTRA1WD</t>
  </si>
  <si>
    <t>Funky Triangle A1</t>
  </si>
  <si>
    <t>60 x 23 - h=11</t>
  </si>
  <si>
    <t>VEXFUTRA2WD</t>
  </si>
  <si>
    <t>Funky Triangle A2</t>
  </si>
  <si>
    <t>80 x 30 - h=12</t>
  </si>
  <si>
    <t>VEXFUTRA3WD</t>
  </si>
  <si>
    <t>Funky Triangle A3</t>
  </si>
  <si>
    <t>120 x 44 - h=13</t>
  </si>
  <si>
    <t>Funky Triangle A4</t>
  </si>
  <si>
    <t>150 x 55 - h=14</t>
  </si>
  <si>
    <t>VEXFUTRB1WD</t>
  </si>
  <si>
    <t>Funky Triangle B1</t>
  </si>
  <si>
    <t>VEXFUTRB2WD</t>
  </si>
  <si>
    <t>Funky Triangle B2</t>
  </si>
  <si>
    <t>VEXFUTRB3WD</t>
  </si>
  <si>
    <t>Funky Triangle B3</t>
  </si>
  <si>
    <t>Funky Triangle B4</t>
  </si>
  <si>
    <t>VEXFUTRC1WD</t>
  </si>
  <si>
    <t>Funky Triangle C1</t>
  </si>
  <si>
    <t>VEXFUTRC2WD</t>
  </si>
  <si>
    <t>Funky Triangle C2</t>
  </si>
  <si>
    <t>VEXFUTRC3WD</t>
  </si>
  <si>
    <t>Funky Triangle C3</t>
  </si>
  <si>
    <t>Funky Triangle C4</t>
  </si>
  <si>
    <t>VEXSHAA1WD</t>
  </si>
  <si>
    <t>80 x 30 - h=10</t>
  </si>
  <si>
    <t>VEXSHAA2WD</t>
  </si>
  <si>
    <t>100 x 38 - h=14</t>
  </si>
  <si>
    <t>VEXSHAA3WD</t>
  </si>
  <si>
    <t>120 x 46 - h=18</t>
  </si>
  <si>
    <t>VEXSHAA4WD</t>
  </si>
  <si>
    <t>150 x 57 - h=18</t>
  </si>
  <si>
    <t>VEXSHAB1WD</t>
  </si>
  <si>
    <t>80 x 31 - h=10</t>
  </si>
  <si>
    <t>VEXSHAB2WD</t>
  </si>
  <si>
    <t>VEXSHAB3WD</t>
  </si>
  <si>
    <t>VEXSHAB4WD</t>
  </si>
  <si>
    <t>VEXRUTR1WD</t>
  </si>
  <si>
    <t>Rusty Triangle 1</t>
  </si>
  <si>
    <t>40 x 38 - h=12</t>
  </si>
  <si>
    <t>VEXRUTR2WD</t>
  </si>
  <si>
    <t>Rusty Triangle 2</t>
  </si>
  <si>
    <t>60 x 57 - h=16</t>
  </si>
  <si>
    <t>VEXRUTR3WD</t>
  </si>
  <si>
    <t>Rusty Triangle 3</t>
  </si>
  <si>
    <t>80 x 76 - h=20</t>
  </si>
  <si>
    <t>Rusty Triangle 4</t>
  </si>
  <si>
    <t>100 x 96 - h=22</t>
  </si>
  <si>
    <t>VEXSIDA1WD</t>
  </si>
  <si>
    <t>Side A1</t>
  </si>
  <si>
    <t>80 x 30 - h=8</t>
  </si>
  <si>
    <t>VEXSIDA2WD</t>
  </si>
  <si>
    <t>Side A2</t>
  </si>
  <si>
    <t>VEXSIDA3WD</t>
  </si>
  <si>
    <t>Side A3</t>
  </si>
  <si>
    <t>120 x 44 - h=12</t>
  </si>
  <si>
    <t>VEXSIDA4WD</t>
  </si>
  <si>
    <t>Side A4</t>
  </si>
  <si>
    <t>VEXSIDB1WD</t>
  </si>
  <si>
    <t>Side B1</t>
  </si>
  <si>
    <t>VEXSIDB2WD</t>
  </si>
  <si>
    <t>Side B2</t>
  </si>
  <si>
    <t>VEXSIDB3WD</t>
  </si>
  <si>
    <t>Side B3</t>
  </si>
  <si>
    <t>VEXSIDB4WD</t>
  </si>
  <si>
    <t>Side B4</t>
  </si>
  <si>
    <t>150 x 56 - h=14</t>
  </si>
  <si>
    <t>VEXLOPIA1WD</t>
  </si>
  <si>
    <t>Long Pinch A1</t>
  </si>
  <si>
    <t>77 x 16 - h=12</t>
  </si>
  <si>
    <t>VEXLOPIA2WD</t>
  </si>
  <si>
    <t>Long Pinch A2</t>
  </si>
  <si>
    <t>115 x 24 - h=18</t>
  </si>
  <si>
    <t>VEXLOPIB1WD</t>
  </si>
  <si>
    <t>Long Pinch B1</t>
  </si>
  <si>
    <t>77 x 28 - h=12</t>
  </si>
  <si>
    <t>VEXLOPIB2WD</t>
  </si>
  <si>
    <t>Long Pinch B2</t>
  </si>
  <si>
    <t>115 x 42 - h=21</t>
  </si>
  <si>
    <t>VEXLOPIC1WD</t>
  </si>
  <si>
    <t>Long Pinch C1</t>
  </si>
  <si>
    <t>100 x 35 - h=16</t>
  </si>
  <si>
    <t>VEXLOPIC2WD</t>
  </si>
  <si>
    <t>Long Pinch C2</t>
  </si>
  <si>
    <t>WOODS</t>
  </si>
  <si>
    <t>VEXELW01</t>
  </si>
  <si>
    <t>Wood 1</t>
  </si>
  <si>
    <t>43 x 47 - h= 20</t>
  </si>
  <si>
    <t>VEXELW02</t>
  </si>
  <si>
    <t>Wood 2</t>
  </si>
  <si>
    <t>43 x 70 - h= 20</t>
  </si>
  <si>
    <t>VEXELW03</t>
  </si>
  <si>
    <t>Wood 3</t>
  </si>
  <si>
    <t>35 x 35 - h= 11</t>
  </si>
  <si>
    <t>VEXELW04</t>
  </si>
  <si>
    <t>Wood 4</t>
  </si>
  <si>
    <t>45 x 45 - h= 20</t>
  </si>
  <si>
    <t>VEXELW05</t>
  </si>
  <si>
    <t>Wood 5</t>
  </si>
  <si>
    <t xml:space="preserve">85 x 85 - h= 25 </t>
  </si>
  <si>
    <t>VEXELW06</t>
  </si>
  <si>
    <t>Wood 6</t>
  </si>
  <si>
    <t>40 x 40 - h= 20</t>
  </si>
  <si>
    <t>VEXELW07</t>
  </si>
  <si>
    <t>Wood 7</t>
  </si>
  <si>
    <t xml:space="preserve"> 50 x 50 - h= 30</t>
  </si>
  <si>
    <t>VEXELW08</t>
  </si>
  <si>
    <t>Wood 8</t>
  </si>
  <si>
    <t xml:space="preserve"> 40 x 100 - h= 10</t>
  </si>
  <si>
    <t>VEXELW09</t>
  </si>
  <si>
    <t>Wood 9</t>
  </si>
  <si>
    <t>50 x 50 - h= 12</t>
  </si>
  <si>
    <t>VEXELW10</t>
  </si>
  <si>
    <t>Wood 10</t>
  </si>
  <si>
    <t>50 x 50 - h= 18</t>
  </si>
  <si>
    <t>VEXELW11</t>
  </si>
  <si>
    <t>Wood 11</t>
  </si>
  <si>
    <t>35 x 35 - h= 22</t>
  </si>
  <si>
    <t>VEXELW12</t>
  </si>
  <si>
    <t>Wood 12</t>
  </si>
  <si>
    <t>110 x 70 - h= 30</t>
  </si>
  <si>
    <t>VEXELW13</t>
  </si>
  <si>
    <t xml:space="preserve">Wood 13 a </t>
  </si>
  <si>
    <t>31 x 31 x 50 - h= 30</t>
  </si>
  <si>
    <t>VEXELW14</t>
  </si>
  <si>
    <t>Wood 13 b</t>
  </si>
  <si>
    <t>35 x 35 x 58 - h= 15</t>
  </si>
  <si>
    <t>VEXELW15</t>
  </si>
  <si>
    <t xml:space="preserve">Wood 14 a </t>
  </si>
  <si>
    <t>41 x 41 x 70 - h= 21</t>
  </si>
  <si>
    <t>VEXELW16</t>
  </si>
  <si>
    <t xml:space="preserve">Wood 14 b </t>
  </si>
  <si>
    <t xml:space="preserve"> 49 x 49 x 87 - h= 21</t>
  </si>
  <si>
    <t>VEXELW17</t>
  </si>
  <si>
    <t xml:space="preserve">Wood 15 a </t>
  </si>
  <si>
    <t>51 x 51 x 80 - h= 24</t>
  </si>
  <si>
    <t>VEXELW18</t>
  </si>
  <si>
    <t xml:space="preserve">Wood 15 b </t>
  </si>
  <si>
    <t>63 x 63 x 105 - h= 24</t>
  </si>
  <si>
    <t>VEXELW19</t>
  </si>
  <si>
    <t xml:space="preserve">Wood 16 </t>
  </si>
  <si>
    <t>70 x 25,5 x 60 x 25,5 - h=10</t>
  </si>
  <si>
    <t>VEXELW20</t>
  </si>
  <si>
    <t>Wood 17</t>
  </si>
  <si>
    <t>40 x 35 x 23 - h= 10</t>
  </si>
  <si>
    <t>VEXELW21</t>
  </si>
  <si>
    <t>Wood 18</t>
  </si>
  <si>
    <t>45 x 45 x 25 - h=12</t>
  </si>
  <si>
    <t>VEXELW22</t>
  </si>
  <si>
    <t>Wood 19</t>
  </si>
  <si>
    <t>40 x 40 - h= 12,5</t>
  </si>
  <si>
    <t>VEXELW23</t>
  </si>
  <si>
    <t xml:space="preserve">Wood 20 </t>
  </si>
  <si>
    <t>40 x 34 x 30 x 35 - h= 12</t>
  </si>
  <si>
    <t>VEXELW24</t>
  </si>
  <si>
    <t>Wood 21</t>
  </si>
  <si>
    <t>50 x 35 x 39 x 42 - h= 12</t>
  </si>
  <si>
    <t>VEXELW25</t>
  </si>
  <si>
    <t>Wood 22</t>
  </si>
  <si>
    <t>40 x 46 x 60 x 46 - h= 8</t>
  </si>
  <si>
    <t>VEXELW26</t>
  </si>
  <si>
    <t>Wood 23</t>
  </si>
  <si>
    <t>46 x 60 x 46 x 40 - h= 12</t>
  </si>
  <si>
    <t>VEXELW27</t>
  </si>
  <si>
    <t>Wood 24</t>
  </si>
  <si>
    <t>25 x 25 x 25 - h= 10</t>
  </si>
  <si>
    <t>VEXELW28</t>
  </si>
  <si>
    <t>Wood 25</t>
  </si>
  <si>
    <t>25 x 30 x 30 - h= 10</t>
  </si>
  <si>
    <t>VEXELW29</t>
  </si>
  <si>
    <t>Wood 26</t>
  </si>
  <si>
    <t>25 x 35 x 35 - h= 10</t>
  </si>
  <si>
    <t>VEXELW30</t>
  </si>
  <si>
    <t>Wood 27</t>
  </si>
  <si>
    <t>50 x 25 x 40,3 - h= 10</t>
  </si>
  <si>
    <t>VEXELW31</t>
  </si>
  <si>
    <t>Wood 28</t>
  </si>
  <si>
    <t>50 x 46 x 33,5 - h= 10</t>
  </si>
  <si>
    <t>VEXELW32</t>
  </si>
  <si>
    <t>Wood 29</t>
  </si>
  <si>
    <t>50 x 42,7 x 53,1 - h= 10</t>
  </si>
  <si>
    <t>VEXELW33</t>
  </si>
  <si>
    <t>Wood 30</t>
  </si>
  <si>
    <t>36 x 90 x 90 - h= 13</t>
  </si>
  <si>
    <t>GIANTS</t>
  </si>
  <si>
    <t>VEXELWG01</t>
  </si>
  <si>
    <t xml:space="preserve">Giant 01 </t>
  </si>
  <si>
    <t>64 x 160 - h=20</t>
  </si>
  <si>
    <t>VEXELWG02</t>
  </si>
  <si>
    <t>Giant 02</t>
  </si>
  <si>
    <t>80 x 120 - h=25</t>
  </si>
  <si>
    <t>VEXELWG03</t>
  </si>
  <si>
    <t>Giant 03</t>
  </si>
  <si>
    <t>80 x 90 x 120 - h=18</t>
  </si>
  <si>
    <t>VEXELWG04</t>
  </si>
  <si>
    <t>Giant 04</t>
  </si>
  <si>
    <t>120 x 48 - h=20</t>
  </si>
  <si>
    <t>VEXELWG05</t>
  </si>
  <si>
    <t>Giant 05</t>
  </si>
  <si>
    <t>120 x 72 - h=20</t>
  </si>
  <si>
    <t>VEXELWG06</t>
  </si>
  <si>
    <t>Giant 06</t>
  </si>
  <si>
    <t>120 x 69 - h=20</t>
  </si>
  <si>
    <t>VEXELWG07</t>
  </si>
  <si>
    <t>Giant 07</t>
  </si>
  <si>
    <t>176 x 180 x 72 - h=18</t>
  </si>
  <si>
    <t>VEXELWG08</t>
  </si>
  <si>
    <t>Giant 08</t>
  </si>
  <si>
    <t>198 x 20 x 200 x 80 - h=12 - 25</t>
  </si>
  <si>
    <t>VEXELWG09</t>
  </si>
  <si>
    <t>Giant 09</t>
  </si>
  <si>
    <t>198 x 25 x 198 x 50 - h=12 - 25</t>
  </si>
  <si>
    <t>VEXELWG10</t>
  </si>
  <si>
    <t>Giant 10</t>
  </si>
  <si>
    <t>160 x 103 - h=25</t>
  </si>
  <si>
    <t>VEXELWG11</t>
  </si>
  <si>
    <t>Giant 11</t>
  </si>
  <si>
    <t>180 x 108 - h=24</t>
  </si>
  <si>
    <t>VEXELWG12</t>
  </si>
  <si>
    <t>Giant 12</t>
  </si>
  <si>
    <t>180 x 60 - h=25</t>
  </si>
  <si>
    <t>VEXELWG13</t>
  </si>
  <si>
    <t>Giant 13</t>
  </si>
  <si>
    <t>99 x 120 - h=9 - 20</t>
  </si>
  <si>
    <t>VEXELWG14</t>
  </si>
  <si>
    <t>Giant 14</t>
  </si>
  <si>
    <t>114 x 120 - h=25</t>
  </si>
  <si>
    <t>BEAT BOXES</t>
  </si>
  <si>
    <t>VEXELWBS</t>
  </si>
  <si>
    <t xml:space="preserve">Beat Box S </t>
  </si>
  <si>
    <t>23 x 22 - h=19</t>
  </si>
  <si>
    <t>VEXELWBM</t>
  </si>
  <si>
    <t xml:space="preserve">Beat Box M </t>
  </si>
  <si>
    <t>38 x 36 - h=32</t>
  </si>
  <si>
    <t>VEXELWBL</t>
  </si>
  <si>
    <t xml:space="preserve">Beat Box L </t>
  </si>
  <si>
    <t>64 x 60 - h=54</t>
  </si>
  <si>
    <t>CST - OEM Order form_Expression_25.3.2026</t>
  </si>
  <si>
    <t>Sum PCS</t>
  </si>
  <si>
    <t xml:space="preserve">OEM PARTNER CODE        </t>
  </si>
  <si>
    <t>NAME</t>
  </si>
  <si>
    <t>Number of pcs</t>
  </si>
  <si>
    <t>Orange 
RAL 2004</t>
  </si>
  <si>
    <t>Tricky 1 A</t>
  </si>
  <si>
    <t>Tricky 1 B</t>
  </si>
  <si>
    <t>Tricky 2 A</t>
  </si>
  <si>
    <t>Tricky 2 B</t>
  </si>
  <si>
    <t>Tricky 3 A</t>
  </si>
  <si>
    <t>Tricky 3 B</t>
  </si>
  <si>
    <t>Trip 1 A</t>
  </si>
  <si>
    <t>Trip 1 B</t>
  </si>
  <si>
    <t>Trip 1 C</t>
  </si>
  <si>
    <t>Trip 2 A</t>
  </si>
  <si>
    <t>Trip 2 B</t>
  </si>
  <si>
    <t>Trip 2 C</t>
  </si>
  <si>
    <t>Trip 3 A</t>
  </si>
  <si>
    <t>Trip 3 B</t>
  </si>
  <si>
    <t>Trip 3 C</t>
  </si>
  <si>
    <t>Trip 4 A</t>
  </si>
  <si>
    <t>Trip 4 B</t>
  </si>
  <si>
    <t>Trip 4 C</t>
  </si>
  <si>
    <t>Trip 5 A</t>
  </si>
  <si>
    <t>Trip 5 B</t>
  </si>
  <si>
    <t>Trip 5 C</t>
  </si>
  <si>
    <t>Quasar 1</t>
  </si>
  <si>
    <t>Quasar 2</t>
  </si>
  <si>
    <t>Quasar 3</t>
  </si>
  <si>
    <t>Quantum 1 A</t>
  </si>
  <si>
    <t>Quantum 1 B</t>
  </si>
  <si>
    <t>Quantum 2 A</t>
  </si>
  <si>
    <t>Quantum 2 B</t>
  </si>
  <si>
    <t>Quantum 3 A</t>
  </si>
  <si>
    <t>Quantum 3 B</t>
  </si>
  <si>
    <t>Giants 1</t>
  </si>
  <si>
    <t>P-GIANTS-1</t>
  </si>
  <si>
    <t>Giants 2</t>
  </si>
  <si>
    <t>P-GIANTS-2</t>
  </si>
  <si>
    <t>Giants 3</t>
  </si>
  <si>
    <t>P-GIANTS-3</t>
  </si>
  <si>
    <t>Giants 4</t>
  </si>
  <si>
    <t>P-GIANTS-4</t>
  </si>
  <si>
    <t>Giants 5</t>
  </si>
  <si>
    <t>P-GIANTS-5</t>
  </si>
  <si>
    <t>Giants 6</t>
  </si>
  <si>
    <t>P-GIANTS-6</t>
  </si>
  <si>
    <t>Giants 7</t>
  </si>
  <si>
    <t>P-GIANTS-7</t>
  </si>
  <si>
    <t>Giants 8</t>
  </si>
  <si>
    <t>P-GIANTS-8</t>
  </si>
  <si>
    <t>Giants 9</t>
  </si>
  <si>
    <t>P-GIANTS-9</t>
  </si>
  <si>
    <t>P-GIANTS-10</t>
  </si>
  <si>
    <t>P-GIANTS-11</t>
  </si>
  <si>
    <t>P-GIANTS-12</t>
  </si>
  <si>
    <t>P-GIANTS-13</t>
  </si>
  <si>
    <t>P-GIANTS-14</t>
  </si>
  <si>
    <t>Giants 15</t>
  </si>
  <si>
    <t>P-GIANTS-15</t>
  </si>
  <si>
    <t>Wood 16</t>
  </si>
  <si>
    <t>RANGE-2-1</t>
  </si>
  <si>
    <t>RANGE-2-2</t>
  </si>
  <si>
    <t>RANGE-2-3</t>
  </si>
  <si>
    <t>RANGE-2-4</t>
  </si>
  <si>
    <t>Wood 20</t>
  </si>
  <si>
    <t>RANGE-2-5</t>
  </si>
  <si>
    <t>RANGE-2-6</t>
  </si>
  <si>
    <t>RANGE-2-7</t>
  </si>
  <si>
    <t>RANGE-2-8</t>
  </si>
  <si>
    <t>RANGE-2-9</t>
  </si>
  <si>
    <t>RANGE-2-10</t>
  </si>
  <si>
    <t>RANGE-2-11</t>
  </si>
  <si>
    <t>RANGE-2-12</t>
  </si>
  <si>
    <t>RANGE-2-13</t>
  </si>
  <si>
    <t>RANGE-2-14</t>
  </si>
  <si>
    <t>RANGE-2-15</t>
  </si>
  <si>
    <t>Beat Boxes 1</t>
  </si>
  <si>
    <t>BEAT BOXES 1</t>
  </si>
  <si>
    <t>Beat Boxes 2</t>
  </si>
  <si>
    <t>BEAT BOXES 2</t>
  </si>
  <si>
    <t>Beat Boxes 3</t>
  </si>
  <si>
    <t>BEAT BOXES 3</t>
  </si>
  <si>
    <t>Beat Boxes 4</t>
  </si>
  <si>
    <t>BEAT BOXES 4</t>
  </si>
  <si>
    <t>Beat Boxes 5</t>
  </si>
  <si>
    <t>BEAT BOXES 5</t>
  </si>
  <si>
    <t>P-SMALL-1</t>
  </si>
  <si>
    <t>P-SMALL-2</t>
  </si>
  <si>
    <t>P-SMALL-3</t>
  </si>
  <si>
    <t>P-SMALL-4</t>
  </si>
  <si>
    <t>P-SMALL-5</t>
  </si>
  <si>
    <t>P-SMALL-6</t>
  </si>
  <si>
    <t>Wood  7</t>
  </si>
  <si>
    <t>P-SMALL-7</t>
  </si>
  <si>
    <t>P-SMALL-8</t>
  </si>
  <si>
    <t>P-SMALL-9</t>
  </si>
  <si>
    <t>P-SMALL-10</t>
  </si>
  <si>
    <t>P-SMALL-11</t>
  </si>
  <si>
    <t>P-SMALL-12</t>
  </si>
  <si>
    <t>Wood 13a</t>
  </si>
  <si>
    <t>P-SMALL-13</t>
  </si>
  <si>
    <t>Wood 13b</t>
  </si>
  <si>
    <t>P-SMALL-14</t>
  </si>
  <si>
    <t>Wood 14a</t>
  </si>
  <si>
    <t>P-SMALL-15</t>
  </si>
  <si>
    <t>Wood 14b</t>
  </si>
  <si>
    <t>P-SMALL-16</t>
  </si>
  <si>
    <t>Wood 15a</t>
  </si>
  <si>
    <t>P-SMALL-17</t>
  </si>
  <si>
    <t>Wood 15b</t>
  </si>
  <si>
    <t>P-SMALL-18</t>
  </si>
  <si>
    <t>Dual Pinches 1 DT</t>
  </si>
  <si>
    <t>Dual Pinches 2 DT</t>
  </si>
  <si>
    <t>Dual Pinches 3 DT</t>
  </si>
  <si>
    <t>Dual Pinches 4 DT</t>
  </si>
  <si>
    <t>Long Dual Pinches 1 DT</t>
  </si>
  <si>
    <t>Long Dual Pinches 2 DT</t>
  </si>
  <si>
    <t>Long Dual Pinches 3 DT</t>
  </si>
  <si>
    <t>Mini Sharp 1 DT</t>
  </si>
  <si>
    <t>Mini Sharp 2 DT</t>
  </si>
  <si>
    <t>Mini Sharp 3 DT</t>
  </si>
  <si>
    <t>Mini Sharp 4 DT</t>
  </si>
  <si>
    <t>Shield 3 DT</t>
  </si>
  <si>
    <t>Shield 2 DT</t>
  </si>
  <si>
    <t>Shield 1 DT</t>
  </si>
  <si>
    <t>X</t>
  </si>
  <si>
    <t>Routesetter</t>
  </si>
  <si>
    <t>Jamie Jacques</t>
  </si>
  <si>
    <t>Lead time</t>
  </si>
  <si>
    <t>8 to 10 weeks</t>
  </si>
  <si>
    <t>(1ST ROUTE - SLAB)</t>
  </si>
  <si>
    <t>(2ND ROUTE - PROW)</t>
  </si>
  <si>
    <t>Type of holds</t>
  </si>
  <si>
    <t>Code</t>
  </si>
  <si>
    <t>Quantity of holds per set</t>
  </si>
  <si>
    <t>Fiberglass macro</t>
  </si>
  <si>
    <t>FOXES - Long Edges XXXL 2</t>
  </si>
  <si>
    <t>FOXES - Round Edges XXL 1</t>
  </si>
  <si>
    <t xml:space="preserve"> BIRDS - Screw Ons 1</t>
  </si>
  <si>
    <t>FOXES - Bubbles XXXL 2</t>
  </si>
  <si>
    <t>BIRDS - Screw Ons 1</t>
  </si>
  <si>
    <t>BIRDS - Positive Edges 1</t>
  </si>
  <si>
    <t>SETS
 TOTAL</t>
  </si>
  <si>
    <t>PEXEPTIMESLAB</t>
  </si>
  <si>
    <t>TIME SLAB</t>
  </si>
  <si>
    <t>PEXEPONTHEWALL</t>
  </si>
  <si>
    <t>ON THE WALL</t>
  </si>
  <si>
    <t>PEXEPBOTHBOU</t>
  </si>
  <si>
    <t>BOTH BOULDERS</t>
  </si>
  <si>
    <t>ACCESSORIES</t>
  </si>
  <si>
    <t>items</t>
  </si>
  <si>
    <t>AEXARROW100</t>
  </si>
  <si>
    <t>Routesetting Arrow - Pack of 100</t>
  </si>
  <si>
    <t>AEXARROW150</t>
  </si>
  <si>
    <t>Routesetting Arrow - Pack of 150</t>
  </si>
  <si>
    <t>AEXARROW200</t>
  </si>
  <si>
    <t>Routesetting Arrow - Pack of 200</t>
  </si>
  <si>
    <t>AEXBAG</t>
  </si>
  <si>
    <t>Routesetter Bag eXpression</t>
  </si>
  <si>
    <t>QEXDUOSTAR20</t>
  </si>
  <si>
    <r>
      <t xml:space="preserve">Dual Drive Bit </t>
    </r>
    <r>
      <rPr>
        <b/>
        <sz val="14"/>
        <color theme="0"/>
        <rFont val="Helvetica Neue Light"/>
      </rPr>
      <t>T20</t>
    </r>
  </si>
  <si>
    <t>QEXDUOSTAR20PACK</t>
  </si>
  <si>
    <r>
      <t xml:space="preserve">DualDrive Bit </t>
    </r>
    <r>
      <rPr>
        <b/>
        <sz val="14"/>
        <color rgb="FFFFFFFF"/>
        <rFont val="Helvetica Neue Light"/>
      </rPr>
      <t>T20</t>
    </r>
    <r>
      <rPr>
        <sz val="11"/>
        <color rgb="FFFFFFFF"/>
        <rFont val="Helvetica Neue Light"/>
      </rPr>
      <t xml:space="preserve"> - Lot de 50 (-17%)</t>
    </r>
  </si>
  <si>
    <t>QEXDUOSTAR</t>
  </si>
  <si>
    <r>
      <t>Dual Drive Bit</t>
    </r>
    <r>
      <rPr>
        <sz val="12"/>
        <color rgb="FFFFFFFF"/>
        <rFont val="Helvetica Neue Light"/>
      </rPr>
      <t xml:space="preserve"> </t>
    </r>
    <r>
      <rPr>
        <b/>
        <sz val="14"/>
        <color rgb="FFFFFFFF"/>
        <rFont val="Helvetica Neue Light"/>
      </rPr>
      <t>T25</t>
    </r>
  </si>
  <si>
    <t>QEXDUOSTAR25PACK</t>
  </si>
  <si>
    <r>
      <t xml:space="preserve">DualDrive Bit </t>
    </r>
    <r>
      <rPr>
        <b/>
        <sz val="14"/>
        <color rgb="FFFFFFFF"/>
        <rFont val="Helvetica Neue Light"/>
      </rPr>
      <t>T25</t>
    </r>
    <r>
      <rPr>
        <sz val="11"/>
        <color rgb="FFFFFFFF"/>
        <rFont val="Helvetica Neue Light"/>
      </rPr>
      <t xml:space="preserve"> - Lot de 50 (-17%)</t>
    </r>
  </si>
  <si>
    <t>AEXMAG250</t>
  </si>
  <si>
    <t>Liquid Magnesia Cream - 250 ml</t>
  </si>
  <si>
    <t>NEW NEW SKU</t>
  </si>
  <si>
    <t>SKU
(ASIA)</t>
  </si>
  <si>
    <t>Blue US
B1
RAL 5015</t>
  </si>
  <si>
    <t>Blue EU
B3
RAL 5015</t>
  </si>
  <si>
    <t>US Green
Pantone
2301C</t>
  </si>
  <si>
    <t>Zinc Yellow 
RAL 1018</t>
  </si>
  <si>
    <t>NS2</t>
  </si>
  <si>
    <t>NS3</t>
  </si>
  <si>
    <t>NS4</t>
  </si>
  <si>
    <t>NS5</t>
  </si>
  <si>
    <t>NS6</t>
  </si>
  <si>
    <t>NS7</t>
  </si>
  <si>
    <t>Fluo Orange
RAL 2005</t>
  </si>
  <si>
    <t>Fluo Pink
Pantone 806C</t>
  </si>
  <si>
    <t>Fluo Green
RAL 6028</t>
  </si>
  <si>
    <t>SKU 
(ASIA)</t>
  </si>
  <si>
    <t>PEXP491</t>
  </si>
  <si>
    <t>PEXP492</t>
  </si>
  <si>
    <t>PEXP493</t>
  </si>
  <si>
    <t>PEXP494</t>
  </si>
  <si>
    <t>PEXP495</t>
  </si>
  <si>
    <t>PEXP496</t>
  </si>
  <si>
    <t>PEXP497</t>
  </si>
  <si>
    <t>PEXP498</t>
  </si>
  <si>
    <t>PEXP499</t>
  </si>
  <si>
    <t>PEXP500</t>
  </si>
  <si>
    <t>PEXP501</t>
  </si>
  <si>
    <t>PEXP502</t>
  </si>
  <si>
    <t>PEXP503</t>
  </si>
  <si>
    <t>PEXP504</t>
  </si>
  <si>
    <t>PEXP505</t>
  </si>
  <si>
    <t>PEXP506</t>
  </si>
  <si>
    <t>PEXP507</t>
  </si>
  <si>
    <t>PEXP508</t>
  </si>
  <si>
    <t>PEXP509</t>
  </si>
  <si>
    <t>PEXP510</t>
  </si>
  <si>
    <t>PEXP511</t>
  </si>
  <si>
    <t>PEXP512</t>
  </si>
  <si>
    <t>PEXP513</t>
  </si>
  <si>
    <t>PEXP514</t>
  </si>
  <si>
    <t>PEXP515</t>
  </si>
  <si>
    <t>PEXP516</t>
  </si>
  <si>
    <t>PEXP517</t>
  </si>
  <si>
    <t>PEXP518</t>
  </si>
  <si>
    <t>PEXP519</t>
  </si>
  <si>
    <t>PEXP520</t>
  </si>
  <si>
    <t>PEXP521</t>
  </si>
  <si>
    <t>PEXP522</t>
  </si>
  <si>
    <t>PEXP523</t>
  </si>
  <si>
    <t>PEXP524</t>
  </si>
  <si>
    <t>PEXP525</t>
  </si>
  <si>
    <t>PEXP526</t>
  </si>
  <si>
    <t>PEXP527</t>
  </si>
  <si>
    <t>FOXES
DUAL TEXTURE</t>
  </si>
  <si>
    <t>EXP0142-U2</t>
  </si>
  <si>
    <t>EXP0143-U2</t>
  </si>
  <si>
    <t>Bubbles XXXL1</t>
  </si>
  <si>
    <t>EXP0144-U2</t>
  </si>
  <si>
    <t>Bubbles XXXL2</t>
  </si>
  <si>
    <t>EXP0145-U2</t>
  </si>
  <si>
    <t>EXP0146-U2</t>
  </si>
  <si>
    <t>EXP0147-U2</t>
  </si>
  <si>
    <t>EXP0148-U2</t>
  </si>
  <si>
    <t>EXP0149-U2</t>
  </si>
  <si>
    <t>EXP0150-U2</t>
  </si>
  <si>
    <t>EXP0151-U2</t>
  </si>
  <si>
    <t>EXP0152-U2</t>
  </si>
  <si>
    <t>EXP0153-U2</t>
  </si>
  <si>
    <t>EXP0154-U2</t>
  </si>
  <si>
    <t>EXP0155-U2</t>
  </si>
  <si>
    <t>EXP0156-U2</t>
  </si>
  <si>
    <t>EXP0157-U2</t>
  </si>
  <si>
    <t>EXP0158-U2</t>
  </si>
  <si>
    <t>EXP0159-U2</t>
  </si>
  <si>
    <t>Round Edges L1</t>
  </si>
  <si>
    <t>EXP0160-U2</t>
  </si>
  <si>
    <t>Round Edges L2</t>
  </si>
  <si>
    <t>EXP0161-U2</t>
  </si>
  <si>
    <t>Round Edges L3</t>
  </si>
  <si>
    <t>EXP0162-U2</t>
  </si>
  <si>
    <t>Round Edges L4</t>
  </si>
  <si>
    <t>EXP0163-U2</t>
  </si>
  <si>
    <t>EXP0164-U2</t>
  </si>
  <si>
    <t>EXP0165-U2</t>
  </si>
  <si>
    <t>EXP0166-U2</t>
  </si>
  <si>
    <t>EXP0167-U2</t>
  </si>
  <si>
    <t>EXP0168-U2</t>
  </si>
  <si>
    <t>EXP0169-U2</t>
  </si>
  <si>
    <t>EXP0170-U2</t>
  </si>
  <si>
    <t>EXP0171-U2</t>
  </si>
  <si>
    <t>EXP0172-U2</t>
  </si>
  <si>
    <t>EXP0173-U2</t>
  </si>
  <si>
    <t>EXP0174-U2</t>
  </si>
  <si>
    <t>EXP0175-U2</t>
  </si>
  <si>
    <t>EXP0176-U2</t>
  </si>
  <si>
    <t>EXP0177-U2</t>
  </si>
  <si>
    <t>EXP0178-U2</t>
  </si>
  <si>
    <t>EXP0179-U2</t>
  </si>
  <si>
    <t>EXP0180-U2</t>
  </si>
  <si>
    <t>EXP0181-U2</t>
  </si>
  <si>
    <t>EXP0182-U2</t>
  </si>
  <si>
    <t>EXP0216-U2</t>
  </si>
  <si>
    <t>EXP0183-U2</t>
  </si>
  <si>
    <t>EXP0184-U2</t>
  </si>
  <si>
    <t>EXP0185-U2</t>
  </si>
  <si>
    <t>EXP0186-U2</t>
  </si>
  <si>
    <t>EXP0187-U2</t>
  </si>
  <si>
    <t>EXP0188-U2</t>
  </si>
  <si>
    <t>EXP0189-U2</t>
  </si>
  <si>
    <t>EXP0217-U2</t>
  </si>
  <si>
    <t>EXP0218-U2</t>
  </si>
  <si>
    <t>EXP0219-U2</t>
  </si>
  <si>
    <t>EXP0220-U2</t>
  </si>
  <si>
    <t>EXP0221-U2</t>
  </si>
  <si>
    <t>EXP0222-U2</t>
  </si>
  <si>
    <t>EXP0231-U2</t>
  </si>
  <si>
    <t>EXP0229-U2</t>
  </si>
  <si>
    <t>EXP0232-U2</t>
  </si>
  <si>
    <t>EXP0233-U2</t>
  </si>
  <si>
    <t>EXP0234-U2</t>
  </si>
  <si>
    <t>EXP0235-U2</t>
  </si>
  <si>
    <t>EXP0223-U2</t>
  </si>
  <si>
    <t>EXP0224-U2</t>
  </si>
  <si>
    <t>EXP0225-U2</t>
  </si>
  <si>
    <t>EXP0226-U2</t>
  </si>
  <si>
    <t>EXP0227-U2</t>
  </si>
  <si>
    <t>EXP0228-U2</t>
  </si>
  <si>
    <t>RESET 
DUAL TEXTURE</t>
  </si>
  <si>
    <t>EXP0127-U2</t>
  </si>
  <si>
    <t>EXP0128-U2</t>
  </si>
  <si>
    <t>EXP0129-U2</t>
  </si>
  <si>
    <t>EXP0130-U2</t>
  </si>
  <si>
    <t>EXP0131-U2</t>
  </si>
  <si>
    <t>EXP0132-U2</t>
  </si>
  <si>
    <t>EXP0133-U2</t>
  </si>
  <si>
    <t>EXP0134-U2</t>
  </si>
  <si>
    <t>EXP0135-U2</t>
  </si>
  <si>
    <t>EXP0136-U2</t>
  </si>
  <si>
    <t>EXP0137-U2</t>
  </si>
  <si>
    <t>EXP0138-U2</t>
  </si>
  <si>
    <t>EXP0139-U2</t>
  </si>
  <si>
    <t>EXP0140-U2</t>
  </si>
  <si>
    <t>EXP0141-U2</t>
  </si>
  <si>
    <t>EXP0190-U1</t>
  </si>
  <si>
    <t>Legend Screw Ons 4 (PU)</t>
  </si>
  <si>
    <t>EXP0191-U1</t>
  </si>
  <si>
    <t>Legend Screw Ons 6 (PU)</t>
  </si>
  <si>
    <t>EXP0192-U1</t>
  </si>
  <si>
    <t>Legend Screw Ons 7 (PU)</t>
  </si>
  <si>
    <t>EXP0193-U1</t>
  </si>
  <si>
    <t>Legend Screw Ons 8 (PU)</t>
  </si>
  <si>
    <t>EXP0194-U1</t>
  </si>
  <si>
    <t>Legend Classic Scales (PU)</t>
  </si>
  <si>
    <t>PUEXCOCOBF1</t>
  </si>
  <si>
    <t>EXP0002-U1</t>
  </si>
  <si>
    <t xml:space="preserve">Big Foot </t>
  </si>
  <si>
    <t>PUEXCOCOCRI1</t>
  </si>
  <si>
    <t>EXP0016-U1</t>
  </si>
  <si>
    <t xml:space="preserve">Crimps 1 </t>
  </si>
  <si>
    <t>PUEXCOCOCRI2</t>
  </si>
  <si>
    <t>EXP0110-U1</t>
  </si>
  <si>
    <t xml:space="preserve">Crimps 2 </t>
  </si>
  <si>
    <t>PUEXCOCOFJ1</t>
  </si>
  <si>
    <t>EXP0111-U1</t>
  </si>
  <si>
    <t>PUEXCOCOFOO1</t>
  </si>
  <si>
    <t>EXP0112-U1</t>
  </si>
  <si>
    <t xml:space="preserve">Foot 1 </t>
  </si>
  <si>
    <t>PUEXCOCOFOO2</t>
  </si>
  <si>
    <t>EXP0001-U1</t>
  </si>
  <si>
    <t xml:space="preserve">Foot 2 </t>
  </si>
  <si>
    <t>PUEXCOCOHBL1</t>
  </si>
  <si>
    <t>EXP0113-U1</t>
  </si>
  <si>
    <t>Happy Balls L1</t>
  </si>
  <si>
    <t>PUEXCOCOHBL2</t>
  </si>
  <si>
    <t>EXP0114-U1</t>
  </si>
  <si>
    <t xml:space="preserve">Happy Balls L2 </t>
  </si>
  <si>
    <t>PUEXCOCOIED1</t>
  </si>
  <si>
    <t>EXP0017-U1</t>
  </si>
  <si>
    <t xml:space="preserve">Incut Edges 1 </t>
  </si>
  <si>
    <t>PUEXCOCOJL1</t>
  </si>
  <si>
    <t>EXP0011-U1</t>
  </si>
  <si>
    <t xml:space="preserve">Jugs L1 </t>
  </si>
  <si>
    <t>PUEXCOCOJL2</t>
  </si>
  <si>
    <t>EXP0012-U1</t>
  </si>
  <si>
    <t xml:space="preserve">Jugs L2 </t>
  </si>
  <si>
    <t>PUEXCOCOJL3</t>
  </si>
  <si>
    <t>EXP0013-U1</t>
  </si>
  <si>
    <t xml:space="preserve">Jugs L3 </t>
  </si>
  <si>
    <t>PUEXCOCOJXL1</t>
  </si>
  <si>
    <t>EXP0115-U1</t>
  </si>
  <si>
    <t xml:space="preserve">Jugs XL1 </t>
  </si>
  <si>
    <t>PUEXCOCOJXL2</t>
  </si>
  <si>
    <t>EXP0014-U1</t>
  </si>
  <si>
    <t xml:space="preserve">Jugs XL2 </t>
  </si>
  <si>
    <t>PUEXCOCOJXL3</t>
  </si>
  <si>
    <t>EXP0015-U1</t>
  </si>
  <si>
    <t xml:space="preserve">Jugs XL3 </t>
  </si>
  <si>
    <t>EXP0116-U1</t>
  </si>
  <si>
    <t xml:space="preserve">Jugs XL4 </t>
  </si>
  <si>
    <t>EXP0117-U1</t>
  </si>
  <si>
    <t xml:space="preserve">Jugs XL5 </t>
  </si>
  <si>
    <t>PUEXCOCOMJ1</t>
  </si>
  <si>
    <t>EXP0003-U1</t>
  </si>
  <si>
    <t xml:space="preserve">Mini Jugs 1 </t>
  </si>
  <si>
    <t>PUEXCOCOMJ2</t>
  </si>
  <si>
    <t>EXP0004-U1</t>
  </si>
  <si>
    <t xml:space="preserve">Mini Jugs 2 </t>
  </si>
  <si>
    <t>PUEXCOCOMJ3</t>
  </si>
  <si>
    <t>EXP0005-U1</t>
  </si>
  <si>
    <t xml:space="preserve">Mini Jugs 3 </t>
  </si>
  <si>
    <t>PUEXCOCOMJ4</t>
  </si>
  <si>
    <t>EXP0006-U1</t>
  </si>
  <si>
    <t xml:space="preserve">Mini Jugs 4 </t>
  </si>
  <si>
    <t>PUEXCOCOMJ5</t>
  </si>
  <si>
    <t>EXP0007-U1</t>
  </si>
  <si>
    <t xml:space="preserve">Mini Jugs 5 </t>
  </si>
  <si>
    <t>PUEXCOCOMJ6</t>
  </si>
  <si>
    <t>EXP0008-U1</t>
  </si>
  <si>
    <t xml:space="preserve">Mini Jugs 6 </t>
  </si>
  <si>
    <t>PUEXCOCOMJ7</t>
  </si>
  <si>
    <t>EXP0009-U1</t>
  </si>
  <si>
    <t xml:space="preserve">Mini Jugs 7 </t>
  </si>
  <si>
    <t>PUEXCOCOMJ8</t>
  </si>
  <si>
    <t>EXP0010-U1</t>
  </si>
  <si>
    <t xml:space="preserve">Mini Jugs 8 </t>
  </si>
  <si>
    <t>PUEXCOCOPIN1</t>
  </si>
  <si>
    <t>EXP0020-U1</t>
  </si>
  <si>
    <t xml:space="preserve">Pinches 1 </t>
  </si>
  <si>
    <t>PUEXCOCOPIN2</t>
  </si>
  <si>
    <t>EXP0021-U1</t>
  </si>
  <si>
    <t xml:space="preserve">Pinches 2 </t>
  </si>
  <si>
    <t>PUEXCOCOPIN3</t>
  </si>
  <si>
    <t>EXP0022-U1</t>
  </si>
  <si>
    <t xml:space="preserve">Pinches 3 </t>
  </si>
  <si>
    <t>PUEXCOCOPOS1</t>
  </si>
  <si>
    <t>EXP0118-U1</t>
  </si>
  <si>
    <t>PUEXCOCOPOS2</t>
  </si>
  <si>
    <t>EXP0119-U1</t>
  </si>
  <si>
    <t>PUEXCOCOPOS3</t>
  </si>
  <si>
    <t>EXP0120-U1</t>
  </si>
  <si>
    <t xml:space="preserve">Positive Slopers 3 </t>
  </si>
  <si>
    <t>PUEXCOCORJXL1</t>
  </si>
  <si>
    <t>EXP0023-U1</t>
  </si>
  <si>
    <t xml:space="preserve">Roof Jugs XL1 </t>
  </si>
  <si>
    <t>PUEXCOCORJXL2</t>
  </si>
  <si>
    <t>EXP0024-U1</t>
  </si>
  <si>
    <t xml:space="preserve">Roof Jugs XL2 </t>
  </si>
  <si>
    <t>PUEXCOCORJXXL1</t>
  </si>
  <si>
    <t>EXP0025-U1</t>
  </si>
  <si>
    <t xml:space="preserve">Roof Jugs XXL1 </t>
  </si>
  <si>
    <t>PUEXCOCORJXXL2</t>
  </si>
  <si>
    <t>EXP0026-U1</t>
  </si>
  <si>
    <t xml:space="preserve">Roof Jugs XXL2 </t>
  </si>
  <si>
    <t>PUEXCOCOROE1</t>
  </si>
  <si>
    <t>EXP0018-U1</t>
  </si>
  <si>
    <t xml:space="preserve">Round Edges 1 </t>
  </si>
  <si>
    <t>PUEXCOCOROE2</t>
  </si>
  <si>
    <t>EXP0019-U1</t>
  </si>
  <si>
    <t xml:space="preserve">Round Edges 2 </t>
  </si>
  <si>
    <t>PEXPACFOO1PU</t>
  </si>
  <si>
    <t>EXP0103-U1</t>
  </si>
  <si>
    <t>PEXPACLAR1PU</t>
  </si>
  <si>
    <t>EXP0106-U1</t>
  </si>
  <si>
    <t xml:space="preserve">L1 </t>
  </si>
  <si>
    <t>PEXPACPOED1PU</t>
  </si>
  <si>
    <t>EXP0104-U1</t>
  </si>
  <si>
    <t xml:space="preserve">Positive Edges L1 </t>
  </si>
  <si>
    <t>EXPACPOEDXL1PU</t>
  </si>
  <si>
    <t>EXP0105-U1</t>
  </si>
  <si>
    <t xml:space="preserve">Positive Edges XL1 </t>
  </si>
  <si>
    <t>PEXPACROJU1PU</t>
  </si>
  <si>
    <t>EXP0107-U1</t>
  </si>
  <si>
    <t xml:space="preserve">Round Jugs 1 </t>
  </si>
  <si>
    <t>PEXPACXXLPU</t>
  </si>
  <si>
    <t>EXP0108-U1</t>
  </si>
  <si>
    <t xml:space="preserve">XXL </t>
  </si>
  <si>
    <t>PEXPACXXXL1PU</t>
  </si>
  <si>
    <t>EXP0109-U1</t>
  </si>
  <si>
    <t xml:space="preserve">XXXL </t>
  </si>
  <si>
    <t>SKU (ASIA)</t>
  </si>
  <si>
    <t>COCONUT (PE)</t>
  </si>
  <si>
    <t>EXP0002-E1</t>
  </si>
  <si>
    <t>EXP0016-E1</t>
  </si>
  <si>
    <t>EXP0110-E1</t>
  </si>
  <si>
    <t>EXP0111-E1</t>
  </si>
  <si>
    <t>EXP0112-E1</t>
  </si>
  <si>
    <t>EXP0001-E1</t>
  </si>
  <si>
    <t>EXP0113-E1</t>
  </si>
  <si>
    <t>EXP0114-E1</t>
  </si>
  <si>
    <t>EXP0017-E1</t>
  </si>
  <si>
    <t>EXP0011-E1</t>
  </si>
  <si>
    <t>EXP0012-E1</t>
  </si>
  <si>
    <t>EXP0013-E1</t>
  </si>
  <si>
    <t>EXP0115-E1</t>
  </si>
  <si>
    <t>EXP0014-E1</t>
  </si>
  <si>
    <t>EXP0015-E1</t>
  </si>
  <si>
    <t>EXP0116-E1</t>
  </si>
  <si>
    <t>EXP0117-E1</t>
  </si>
  <si>
    <t>EXP0003-E1</t>
  </si>
  <si>
    <t>EXP0004-E1</t>
  </si>
  <si>
    <t>EXP0005-E1</t>
  </si>
  <si>
    <t>EXP0006-E1</t>
  </si>
  <si>
    <t>EXP0007-E1</t>
  </si>
  <si>
    <t>EXP0008-E1</t>
  </si>
  <si>
    <t>EXP0009-E1</t>
  </si>
  <si>
    <t>EXP0010-E1</t>
  </si>
  <si>
    <t>EXP0020-E1</t>
  </si>
  <si>
    <t>EXP0021-E1</t>
  </si>
  <si>
    <t>EXP0022-E1</t>
  </si>
  <si>
    <t>EXP0118-E1</t>
  </si>
  <si>
    <t>EXP0119-E1</t>
  </si>
  <si>
    <t>EXP0120-E1</t>
  </si>
  <si>
    <t>EXP0023-E1</t>
  </si>
  <si>
    <t>EXP0024-E1</t>
  </si>
  <si>
    <t>EXP0025-E1</t>
  </si>
  <si>
    <t>EXP0026-E1</t>
  </si>
  <si>
    <t>EXP0018-E1</t>
  </si>
  <si>
    <t>EXP0019-E1</t>
  </si>
  <si>
    <t>PACMAN (PE)</t>
  </si>
  <si>
    <t>EXP0103-E1</t>
  </si>
  <si>
    <t>EXP0106-E1</t>
  </si>
  <si>
    <t>EXP0104-E1</t>
  </si>
  <si>
    <t>EXPACPOEDXL1</t>
  </si>
  <si>
    <t>EXP0105-E1</t>
  </si>
  <si>
    <t>EXP0107-E1</t>
  </si>
  <si>
    <t>EXP0108-E1</t>
  </si>
  <si>
    <t>EXP0109-E1</t>
  </si>
  <si>
    <t>TOTAL WEIGHTS</t>
  </si>
  <si>
    <t>PU COLOR OPTIONS</t>
  </si>
  <si>
    <t>Expresion Holds products are available in a wide variety of colors, at no additional costs, and materials.</t>
  </si>
  <si>
    <t>Some of our polyuethan holds are produced in Europe at Cx, and some are produced in the US at Aragon.</t>
  </si>
  <si>
    <t>Some colors may vary from one production to another, check out the brief comparison below.</t>
  </si>
  <si>
    <t>AMERICAN
COLOR NAME</t>
  </si>
  <si>
    <t>EUROPEAN
COLOR NAME</t>
  </si>
  <si>
    <t>COLOR
COMPARISON</t>
  </si>
  <si>
    <t>APPROXIMATIVE
RAL CODE</t>
  </si>
  <si>
    <t>APPROXIMATIVE
PANTONE CODE</t>
  </si>
  <si>
    <t>APPROXIMATIVE
HTML / RGB CODE</t>
  </si>
  <si>
    <t>Green 16-16</t>
  </si>
  <si>
    <t>77. US Green 16.16</t>
  </si>
  <si>
    <t>close match</t>
  </si>
  <si>
    <t>-</t>
  </si>
  <si>
    <t>F2F9FF</t>
  </si>
  <si>
    <t>Yellow 15-12</t>
  </si>
  <si>
    <t>02. Bright Yellow</t>
  </si>
  <si>
    <t>116 C</t>
  </si>
  <si>
    <t>FCDB00</t>
  </si>
  <si>
    <t>Fluo
Orange</t>
  </si>
  <si>
    <t>Violet
(Signal)</t>
  </si>
  <si>
    <t>Green
(Puke)</t>
  </si>
  <si>
    <t>Echatillons manquants</t>
  </si>
  <si>
    <t>Red 11-12</t>
  </si>
  <si>
    <t>05. Traffic Red</t>
  </si>
  <si>
    <t>not a great match</t>
  </si>
  <si>
    <t>186 C</t>
  </si>
  <si>
    <t>FF000</t>
  </si>
  <si>
    <t>CX - PU</t>
  </si>
  <si>
    <t>Bright Yellow
RAL 1026</t>
  </si>
  <si>
    <t>US Green
16-16</t>
  </si>
  <si>
    <t>Traffic Red
RAL 3020</t>
  </si>
  <si>
    <t>Sky Blue
RAL 5015</t>
  </si>
  <si>
    <t>Jet Black
RAL 9005</t>
  </si>
  <si>
    <r>
      <t xml:space="preserve">Fluo Orange
</t>
    </r>
    <r>
      <rPr>
        <sz val="11"/>
        <color rgb="FFFF0000"/>
        <rFont val="Helvetica Neue"/>
        <charset val="1"/>
      </rPr>
      <t>RAL 2005 ?</t>
    </r>
  </si>
  <si>
    <t>Fluo Green
802C</t>
  </si>
  <si>
    <t>Fluo Pink
806C</t>
  </si>
  <si>
    <t>Signal Violet
RAL 4008</t>
  </si>
  <si>
    <t>Light Green
RAL 6027</t>
  </si>
  <si>
    <t>US Green
16-09</t>
  </si>
  <si>
    <t>Pure withe
RAL 9010</t>
  </si>
  <si>
    <t>Blue 13-01</t>
  </si>
  <si>
    <t>07. Sky Blue</t>
  </si>
  <si>
    <t>ok but not exact match</t>
  </si>
  <si>
    <t>7461 C</t>
  </si>
  <si>
    <t>0068A5</t>
  </si>
  <si>
    <t>CX - PE</t>
  </si>
  <si>
    <t>Leaf Green
RAL 6002</t>
  </si>
  <si>
    <t>Silver Grey
RAL 7001</t>
  </si>
  <si>
    <r>
      <t xml:space="preserve">Fluo Yellow
</t>
    </r>
    <r>
      <rPr>
        <sz val="11"/>
        <color rgb="FFFF0000"/>
        <rFont val="Helvetica Neue"/>
        <charset val="1"/>
      </rPr>
      <t>PAN 116C?
Match ?</t>
    </r>
  </si>
  <si>
    <t>Traffic White
RAL 9016</t>
  </si>
  <si>
    <t>Purple 07-13</t>
  </si>
  <si>
    <t>78. US Purple 07.13</t>
  </si>
  <si>
    <t>good match</t>
  </si>
  <si>
    <t>Blac C</t>
  </si>
  <si>
    <t>0C0C0C</t>
  </si>
  <si>
    <t>ARAGON - PU
(SCHLAMBERGER)</t>
  </si>
  <si>
    <t>ALT Yellow
15-12</t>
  </si>
  <si>
    <t>Red
11-12</t>
  </si>
  <si>
    <t>Blue
13-01</t>
  </si>
  <si>
    <t>Black
18-01</t>
  </si>
  <si>
    <t>Neon Orange
14-11</t>
  </si>
  <si>
    <t>Alien Green
16-29</t>
  </si>
  <si>
    <t>Bright Pink
11-26</t>
  </si>
  <si>
    <t>Neon Yellow
15-09</t>
  </si>
  <si>
    <t>Light Teal
(PG Blue)
13-27</t>
  </si>
  <si>
    <t>White
12-01</t>
  </si>
  <si>
    <t>Black 18-01</t>
  </si>
  <si>
    <t>10. Jet Black</t>
  </si>
  <si>
    <t>perfect match</t>
  </si>
  <si>
    <t>FF6600</t>
  </si>
  <si>
    <t>KASTLINE
GRP - PU</t>
  </si>
  <si>
    <t xml:space="preserve">Traffic Yellow
RAL 1023 </t>
  </si>
  <si>
    <t>Pure Green
RAL 6037</t>
  </si>
  <si>
    <t>Fluo Green
RAL 6038</t>
  </si>
  <si>
    <t>Fluo Yellow
RAL 1026</t>
  </si>
  <si>
    <t>Lime Green
(US Green)
2301C</t>
  </si>
  <si>
    <t>White 12-01</t>
  </si>
  <si>
    <t>79. Pure White</t>
  </si>
  <si>
    <t>806 C</t>
  </si>
  <si>
    <t>CC6072</t>
  </si>
  <si>
    <t>SCHLAMBERGER - PE</t>
  </si>
  <si>
    <t>Orange 14-01</t>
  </si>
  <si>
    <t>76. US Orange 14.01</t>
  </si>
  <si>
    <t>Bright Pink 11-26</t>
  </si>
  <si>
    <t>13. Fluo Pink</t>
  </si>
  <si>
    <t>Puke Green 16-09</t>
  </si>
  <si>
    <t>69. US Green 16.09</t>
  </si>
  <si>
    <t>368 C</t>
  </si>
  <si>
    <t>7FF20C</t>
  </si>
  <si>
    <t>80 Test Pink + white</t>
  </si>
  <si>
    <t>Day-Glo Yellow 15-09</t>
  </si>
  <si>
    <t>Not available in PU</t>
  </si>
  <si>
    <t>Alien Green 16-29</t>
  </si>
  <si>
    <t>12. Fluo Green</t>
  </si>
  <si>
    <t>Sea Foam 16-26 (Mint)</t>
  </si>
  <si>
    <t>27. Light Green (Mint)</t>
  </si>
  <si>
    <t>OTHER MATERIALS COLOR OPTIONS</t>
  </si>
  <si>
    <t>Expression Holds is also producing wooden and fiberglass volumes. Some colors may vary from one material to another and it will never be an exact match. But we can get it as close as possible.</t>
  </si>
  <si>
    <t>Concerning wooden volumes, you can order them from any color in the price list. We can also produce them without any colour, just "wood" color with some nice grip.</t>
  </si>
  <si>
    <t>Concerning fiberglass volumes, you can order them in any CX or Aragon color. It will be a close match, although not an exact one.</t>
  </si>
  <si>
    <t>Let us know if you need further information.</t>
  </si>
  <si>
    <t>BOLTS PRICES (HT)</t>
  </si>
  <si>
    <t>BOLTS PRICES OF YOUR ORDER (HT)</t>
  </si>
  <si>
    <t>SCREWS PRICES (HT)</t>
  </si>
  <si>
    <t>SCREWS PRICES OF YOUR ORDER (HT)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</si>
</sst>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quot; €&quot;_-;\-* #,##0.00&quot; €&quot;_-;_-* \-??&quot; €&quot;_-;_-@_-"/>
    <numFmt numFmtId="165" formatCode="_ [$¥-804]* #,##0.00_ ;_ [$¥-804]* \-#,##0.00_ ;_ [$¥-804]* \-??_ ;_ @_ "/>
    <numFmt numFmtId="166" formatCode="#,##0.00&quot; €&quot;"/>
    <numFmt numFmtId="167" formatCode="0\ %"/>
    <numFmt numFmtId="168" formatCode="_-* #,##0.00_-;\-* #,##0.00_-;_-* \-??_-;_-@_-"/>
    <numFmt numFmtId="169" formatCode="0.000"/>
    <numFmt numFmtId="170" formatCode="0.0\ %"/>
    <numFmt numFmtId="171" formatCode="_-* #,##0.00\ [$€-40C]_-;\-* #,##0.00\ [$€-40C]_-;_-* &quot;-&quot;??\ [$€-40C]_-;_-@_-"/>
    <numFmt numFmtId="172" formatCode="_-* #,##0_-;\-* #,##0_-;_-* \-??_-;_-@_-"/>
    <numFmt numFmtId="173" formatCode="#,##0.00\ &quot;€&quot;"/>
  </numFmts>
  <fonts count="172">
    <font>
      <sz val="11"/>
      <color rgb="FF000000"/>
      <name val="Calibri"/>
      <charset val="1"/>
    </font>
    <font>
      <sz val="11"/>
      <color theme="1"/>
      <name val="Calibri"/>
      <family val="2"/>
      <scheme val="minor"/>
    </font>
    <font>
      <sz val="11"/>
      <color theme="1"/>
      <name val="Calibri"/>
      <family val="2"/>
      <scheme val="minor"/>
    </font>
    <font>
      <sz val="11"/>
      <color theme="1"/>
      <name val="Calibri"/>
      <family val="2"/>
      <scheme val="minor"/>
    </font>
    <font>
      <u/>
      <sz val="11"/>
      <color rgb="FF0000FF"/>
      <name val="Calibri"/>
      <family val="2"/>
      <charset val="1"/>
    </font>
    <font>
      <sz val="11"/>
      <color rgb="FF000000"/>
      <name val="Calibri"/>
      <family val="2"/>
      <charset val="1"/>
    </font>
    <font>
      <sz val="10"/>
      <name val="Arial"/>
      <family val="2"/>
      <charset val="1"/>
    </font>
    <font>
      <sz val="11"/>
      <color rgb="FF000000"/>
      <name val="Calibri"/>
      <family val="2"/>
      <charset val="238"/>
    </font>
    <font>
      <sz val="11"/>
      <color rgb="FF000000"/>
      <name val="Helvetica Neue"/>
      <charset val="1"/>
    </font>
    <font>
      <sz val="11"/>
      <name val="Calibri"/>
      <family val="2"/>
      <charset val="1"/>
    </font>
    <font>
      <sz val="16"/>
      <color rgb="FF000000"/>
      <name val="Helvetica Neue"/>
      <charset val="1"/>
    </font>
    <font>
      <b/>
      <sz val="16"/>
      <color rgb="FF000000"/>
      <name val="Helvetica Neue"/>
      <charset val="1"/>
    </font>
    <font>
      <sz val="14"/>
      <color rgb="FF000000"/>
      <name val="Helvetica Neue"/>
      <charset val="1"/>
    </font>
    <font>
      <b/>
      <sz val="11"/>
      <color rgb="FF000000"/>
      <name val="Helvetica Neue"/>
      <charset val="1"/>
    </font>
    <font>
      <sz val="25"/>
      <color rgb="FF000000"/>
      <name val="Helvetica Neue"/>
      <charset val="1"/>
    </font>
    <font>
      <b/>
      <sz val="11"/>
      <color rgb="FFFFFFFF"/>
      <name val="Helvetica Neue"/>
      <charset val="1"/>
    </font>
    <font>
      <b/>
      <sz val="11"/>
      <color rgb="FFFFFFFF"/>
      <name val="Calibri"/>
      <family val="2"/>
      <charset val="1"/>
    </font>
    <font>
      <sz val="11"/>
      <color rgb="FF000000"/>
      <name val="Arial"/>
      <family val="2"/>
      <charset val="1"/>
    </font>
    <font>
      <sz val="11"/>
      <color rgb="FFFFFFFF"/>
      <name val="Helvetica Neue"/>
      <charset val="1"/>
    </font>
    <font>
      <b/>
      <sz val="11"/>
      <color rgb="FF000000"/>
      <name val="Calibri"/>
      <family val="2"/>
      <charset val="1"/>
    </font>
    <font>
      <b/>
      <sz val="16"/>
      <color rgb="FFFFFFFF"/>
      <name val="Helvetica Neue"/>
      <charset val="1"/>
    </font>
    <font>
      <sz val="11"/>
      <color rgb="FFFFFFFF"/>
      <name val="Calibri"/>
      <family val="2"/>
      <charset val="1"/>
    </font>
    <font>
      <sz val="9"/>
      <color rgb="FF000000"/>
      <name val="Tahoma"/>
      <family val="2"/>
      <charset val="1"/>
    </font>
    <font>
      <sz val="11"/>
      <color rgb="FFFF0000"/>
      <name val="Helvetica Neue"/>
      <charset val="1"/>
    </font>
    <font>
      <b/>
      <sz val="11"/>
      <color rgb="FFFF0000"/>
      <name val="Calibri"/>
      <family val="2"/>
      <charset val="1"/>
    </font>
    <font>
      <sz val="8"/>
      <color rgb="FF000000"/>
      <name val="Calibri"/>
      <family val="2"/>
      <charset val="238"/>
    </font>
    <font>
      <sz val="10"/>
      <color rgb="FF000000"/>
      <name val="Calibri"/>
      <family val="2"/>
      <charset val="238"/>
    </font>
    <font>
      <b/>
      <sz val="8"/>
      <color rgb="FF000000"/>
      <name val="Calibri"/>
      <family val="2"/>
      <charset val="238"/>
    </font>
    <font>
      <sz val="8"/>
      <name val="Calibri"/>
      <family val="2"/>
      <charset val="238"/>
    </font>
    <font>
      <sz val="11"/>
      <color rgb="FF000000"/>
      <name val="Calibri"/>
      <family val="2"/>
    </font>
    <font>
      <sz val="11"/>
      <color rgb="FFFFCC00"/>
      <name val="Helvetica Neue Light"/>
    </font>
    <font>
      <sz val="11"/>
      <color rgb="FF000000"/>
      <name val="Helvetica Neue Light"/>
    </font>
    <font>
      <sz val="25"/>
      <color rgb="FF000000"/>
      <name val="Helvetica Neue Light"/>
    </font>
    <font>
      <b/>
      <sz val="16"/>
      <color rgb="FF000000"/>
      <name val="Helvetica Neue Light"/>
    </font>
    <font>
      <sz val="12"/>
      <color rgb="FF000000"/>
      <name val="Helvetica Neue Light"/>
    </font>
    <font>
      <b/>
      <sz val="12"/>
      <color rgb="FF000000"/>
      <name val="Helvetica Neue Light"/>
    </font>
    <font>
      <b/>
      <sz val="11"/>
      <color rgb="FFFFFFFF"/>
      <name val="Helvetica Neue Light"/>
    </font>
    <font>
      <b/>
      <sz val="12"/>
      <color rgb="FFFF0000"/>
      <name val="Helvetica Neue Light"/>
    </font>
    <font>
      <b/>
      <sz val="16"/>
      <color rgb="FFFF0000"/>
      <name val="Helvetica Neue Light"/>
    </font>
    <font>
      <sz val="11"/>
      <color rgb="FFFFFFFF"/>
      <name val="Helvetica Neue Light"/>
    </font>
    <font>
      <b/>
      <sz val="11"/>
      <color rgb="FF000000"/>
      <name val="Helvetica Neue Light"/>
    </font>
    <font>
      <sz val="11"/>
      <name val="Helvetica Neue Light"/>
    </font>
    <font>
      <b/>
      <u/>
      <sz val="11"/>
      <color rgb="FF000000"/>
      <name val="Helvetica Neue Light"/>
    </font>
    <font>
      <b/>
      <sz val="16"/>
      <color rgb="FFFFFFFF"/>
      <name val="Helvetica Neue Light"/>
    </font>
    <font>
      <b/>
      <sz val="11"/>
      <name val="Helvetica Neue Light"/>
    </font>
    <font>
      <b/>
      <sz val="28"/>
      <color rgb="FF000000"/>
      <name val="Helvetica Neue Light"/>
    </font>
    <font>
      <sz val="28"/>
      <color rgb="FF000000"/>
      <name val="Helvetica Neue Light"/>
    </font>
    <font>
      <b/>
      <i/>
      <sz val="11"/>
      <color rgb="FF000000"/>
      <name val="Helvetica Neue Light"/>
    </font>
    <font>
      <b/>
      <sz val="11"/>
      <color rgb="FFFF0000"/>
      <name val="Helvetica Neue Light"/>
    </font>
    <font>
      <sz val="11"/>
      <color rgb="FFFF0000"/>
      <name val="Helvetica Neue Light"/>
    </font>
    <font>
      <sz val="10"/>
      <color rgb="FF000000"/>
      <name val="Helvetica Neue Light"/>
    </font>
    <font>
      <b/>
      <sz val="9"/>
      <color rgb="FFFFFFFF"/>
      <name val="Helvetica Neue Light"/>
    </font>
    <font>
      <sz val="10"/>
      <color rgb="FFFFFFFF"/>
      <name val="Helvetica Neue Light"/>
    </font>
    <font>
      <u/>
      <sz val="11"/>
      <color rgb="FFFFFFFF"/>
      <name val="Helvetica Neue Light"/>
    </font>
    <font>
      <b/>
      <sz val="14"/>
      <color rgb="FF000000"/>
      <name val="Helvetica Neue Light"/>
    </font>
    <font>
      <b/>
      <sz val="8"/>
      <color rgb="FFFFFFFF"/>
      <name val="Helvetica Neue Light"/>
    </font>
    <font>
      <b/>
      <sz val="12"/>
      <color rgb="FFFFFFFF"/>
      <name val="Helvetica Neue Light"/>
    </font>
    <font>
      <sz val="11"/>
      <color theme="1"/>
      <name val="Helvetica Neue"/>
    </font>
    <font>
      <sz val="11"/>
      <color theme="1"/>
      <name val="Calibri"/>
      <family val="2"/>
    </font>
    <font>
      <sz val="11"/>
      <color theme="0"/>
      <name val="Calibri"/>
      <family val="2"/>
    </font>
    <font>
      <sz val="11"/>
      <color theme="0"/>
      <name val="Helvetica Neue"/>
    </font>
    <font>
      <b/>
      <sz val="11"/>
      <color theme="1"/>
      <name val="Helvetica Neue"/>
    </font>
    <font>
      <sz val="11"/>
      <color theme="1"/>
      <name val="Arial"/>
      <family val="2"/>
    </font>
    <font>
      <sz val="11"/>
      <color theme="0"/>
      <name val="Arial"/>
      <family val="2"/>
    </font>
    <font>
      <sz val="10"/>
      <color theme="1"/>
      <name val="Helvetica Neue"/>
    </font>
    <font>
      <b/>
      <sz val="11"/>
      <color theme="0"/>
      <name val="Helvetica Neue"/>
    </font>
    <font>
      <b/>
      <sz val="11"/>
      <name val="Helvetica Neue"/>
    </font>
    <font>
      <b/>
      <sz val="11"/>
      <color rgb="FF000000"/>
      <name val="Helvetica Neue"/>
    </font>
    <font>
      <sz val="8"/>
      <color rgb="FFFFFFFF"/>
      <name val="Calibri"/>
      <family val="2"/>
    </font>
    <font>
      <b/>
      <sz val="11"/>
      <color theme="1"/>
      <name val="Helvetica Neue"/>
      <family val="2"/>
    </font>
    <font>
      <sz val="11"/>
      <color theme="0"/>
      <name val="Helvetica Neue Light"/>
    </font>
    <font>
      <b/>
      <sz val="8"/>
      <color theme="1"/>
      <name val="Helvetica Neue"/>
    </font>
    <font>
      <b/>
      <sz val="8"/>
      <color theme="0"/>
      <name val="Helvetica Neue"/>
    </font>
    <font>
      <b/>
      <sz val="8"/>
      <name val="Helvetica Neue"/>
    </font>
    <font>
      <b/>
      <sz val="8"/>
      <color rgb="FF000000"/>
      <name val="Helvetica Neue Light"/>
    </font>
    <font>
      <u/>
      <sz val="11"/>
      <color theme="10"/>
      <name val="Calibri"/>
      <family val="2"/>
    </font>
    <font>
      <b/>
      <sz val="11"/>
      <color theme="0"/>
      <name val="Helvetica Neue Light"/>
    </font>
    <font>
      <sz val="8"/>
      <name val="Calibri"/>
      <family val="2"/>
    </font>
    <font>
      <b/>
      <sz val="11"/>
      <color rgb="FF000000"/>
      <name val="Calibri"/>
      <family val="2"/>
    </font>
    <font>
      <b/>
      <sz val="11"/>
      <color theme="1"/>
      <name val="Calibri"/>
      <family val="2"/>
    </font>
    <font>
      <sz val="11"/>
      <color theme="1"/>
      <name val="Helvetica Neue"/>
      <family val="2"/>
    </font>
    <font>
      <sz val="11"/>
      <color theme="0"/>
      <name val="Helvetica Neue"/>
      <family val="2"/>
    </font>
    <font>
      <b/>
      <sz val="8"/>
      <color theme="0"/>
      <name val="Calibri"/>
      <family val="2"/>
      <charset val="238"/>
    </font>
    <font>
      <sz val="11"/>
      <name val="Calibri"/>
      <family val="2"/>
      <scheme val="minor"/>
    </font>
    <font>
      <sz val="9"/>
      <color theme="1"/>
      <name val="Athelas Regular"/>
    </font>
    <font>
      <sz val="9"/>
      <color rgb="FF79272D"/>
      <name val="Athelas Regular"/>
    </font>
    <font>
      <sz val="11"/>
      <color theme="1"/>
      <name val="Athelas Regular"/>
    </font>
    <font>
      <sz val="11"/>
      <name val="Calibri"/>
      <family val="2"/>
    </font>
    <font>
      <sz val="12"/>
      <color theme="1"/>
      <name val="Calibri"/>
      <family val="2"/>
      <scheme val="minor"/>
    </font>
    <font>
      <b/>
      <sz val="8"/>
      <color theme="1"/>
      <name val="Calibri"/>
      <family val="2"/>
    </font>
    <font>
      <b/>
      <sz val="8"/>
      <color rgb="FF000000"/>
      <name val="Calibri"/>
      <family val="2"/>
    </font>
    <font>
      <b/>
      <sz val="8"/>
      <name val="Calibri"/>
      <family val="2"/>
      <scheme val="minor"/>
    </font>
    <font>
      <b/>
      <sz val="8"/>
      <color rgb="FF000000"/>
      <name val="Calibri"/>
      <family val="2"/>
      <scheme val="minor"/>
    </font>
    <font>
      <b/>
      <sz val="8"/>
      <color rgb="FFFFFFFF"/>
      <name val="Calibri"/>
      <family val="2"/>
    </font>
    <font>
      <b/>
      <sz val="11"/>
      <name val="Calibri"/>
      <family val="2"/>
    </font>
    <font>
      <b/>
      <sz val="9"/>
      <name val="Calibri"/>
      <family val="2"/>
      <scheme val="minor"/>
    </font>
    <font>
      <b/>
      <sz val="9"/>
      <color rgb="FF000000"/>
      <name val="Calibri"/>
      <family val="2"/>
      <scheme val="minor"/>
    </font>
    <font>
      <sz val="8"/>
      <name val="Calibri"/>
      <family val="2"/>
      <scheme val="minor"/>
    </font>
    <font>
      <sz val="11"/>
      <color rgb="FF0070C0"/>
      <name val="Calibri"/>
      <family val="2"/>
      <scheme val="minor"/>
    </font>
    <font>
      <sz val="12"/>
      <color rgb="FF0070C0"/>
      <name val="Calibri"/>
      <family val="2"/>
    </font>
    <font>
      <sz val="8"/>
      <color theme="5" tint="-0.249977111117893"/>
      <name val="Calibri"/>
      <family val="2"/>
      <scheme val="minor"/>
    </font>
    <font>
      <b/>
      <sz val="11"/>
      <color rgb="FF0070C0"/>
      <name val="Calibri"/>
      <family val="2"/>
    </font>
    <font>
      <sz val="12"/>
      <name val="Calibri"/>
      <family val="2"/>
    </font>
    <font>
      <sz val="11"/>
      <color theme="5" tint="-0.249977111117893"/>
      <name val="Calibri"/>
      <family val="2"/>
      <scheme val="minor"/>
    </font>
    <font>
      <sz val="12"/>
      <color theme="5" tint="-0.249977111117893"/>
      <name val="Calibri"/>
      <family val="2"/>
    </font>
    <font>
      <b/>
      <sz val="11"/>
      <color theme="5" tint="-0.249977111117893"/>
      <name val="Calibri"/>
      <family val="2"/>
    </font>
    <font>
      <sz val="24"/>
      <color rgb="FF000000"/>
      <name val="Helvetica Neue Light"/>
    </font>
    <font>
      <sz val="11"/>
      <color rgb="FFFF0000"/>
      <name val="Calibri"/>
      <family val="2"/>
    </font>
    <font>
      <sz val="11"/>
      <color rgb="FFFF0000"/>
      <name val="Calibri"/>
      <family val="2"/>
      <charset val="1"/>
    </font>
    <font>
      <i/>
      <sz val="8"/>
      <color rgb="FF000000"/>
      <name val="Calibri"/>
      <family val="2"/>
    </font>
    <font>
      <sz val="8"/>
      <color rgb="FF000000"/>
      <name val="Helvetica Neue"/>
    </font>
    <font>
      <sz val="14"/>
      <color rgb="FF000000"/>
      <name val="Helvetica Neue"/>
    </font>
    <font>
      <sz val="11"/>
      <color rgb="FF000000"/>
      <name val="Helvetica Neue"/>
    </font>
    <font>
      <b/>
      <sz val="14"/>
      <color theme="0"/>
      <name val="Helvetica Neue"/>
    </font>
    <font>
      <b/>
      <sz val="10"/>
      <color theme="0"/>
      <name val="Helvetica Neue"/>
    </font>
    <font>
      <sz val="9"/>
      <color rgb="FF000000"/>
      <name val="Tahoma"/>
      <family val="2"/>
    </font>
    <font>
      <sz val="10"/>
      <color rgb="FF000000"/>
      <name val="Helvetica Neue"/>
    </font>
    <font>
      <sz val="14"/>
      <color rgb="FF000000"/>
      <name val="Calibri"/>
      <family val="2"/>
      <charset val="1"/>
    </font>
    <font>
      <sz val="12"/>
      <color rgb="FF000000"/>
      <name val="Helvetica Neue"/>
      <charset val="1"/>
    </font>
    <font>
      <b/>
      <sz val="11"/>
      <color theme="0"/>
      <name val="Calibri"/>
      <family val="2"/>
    </font>
    <font>
      <b/>
      <sz val="12"/>
      <name val="Helvetica Neue Light"/>
    </font>
    <font>
      <b/>
      <sz val="16"/>
      <name val="Helvetica Neue Light"/>
    </font>
    <font>
      <sz val="12"/>
      <name val="Helvetica Neue Light"/>
    </font>
    <font>
      <b/>
      <sz val="8"/>
      <name val="Calibri"/>
      <family val="2"/>
      <charset val="238"/>
      <scheme val="minor"/>
    </font>
    <font>
      <b/>
      <sz val="9"/>
      <color theme="0"/>
      <name val="Helvetica Neue"/>
    </font>
    <font>
      <sz val="8"/>
      <color rgb="FF000000"/>
      <name val="Calibri"/>
      <family val="2"/>
    </font>
    <font>
      <sz val="11"/>
      <color rgb="FFFFFFFF"/>
      <name val="Helvetica Neue"/>
    </font>
    <font>
      <b/>
      <sz val="11"/>
      <color rgb="FFFFFFFF"/>
      <name val="Calibri"/>
      <family val="2"/>
    </font>
    <font>
      <sz val="11"/>
      <color rgb="FFFFFF00"/>
      <name val="Helvetica Neue Light"/>
    </font>
    <font>
      <b/>
      <sz val="11"/>
      <color rgb="FFFFFF00"/>
      <name val="Helvetica Neue Light"/>
    </font>
    <font>
      <b/>
      <sz val="10"/>
      <color theme="5"/>
      <name val="Helvetica Neue Light"/>
    </font>
    <font>
      <sz val="12"/>
      <color rgb="FF7030A0"/>
      <name val="Calibri"/>
      <family val="2"/>
    </font>
    <font>
      <sz val="11"/>
      <color rgb="FF7030A0"/>
      <name val="Calibri"/>
      <family val="2"/>
      <scheme val="minor"/>
    </font>
    <font>
      <sz val="8"/>
      <color rgb="FF7030A0"/>
      <name val="Calibri"/>
      <family val="2"/>
    </font>
    <font>
      <sz val="8"/>
      <color rgb="FF7030A0"/>
      <name val="Calibri"/>
      <family val="2"/>
      <scheme val="minor"/>
    </font>
    <font>
      <b/>
      <sz val="11"/>
      <color theme="5" tint="-0.249977111117893"/>
      <name val="Calibri"/>
      <family val="2"/>
      <scheme val="minor"/>
    </font>
    <font>
      <b/>
      <sz val="11"/>
      <color rgb="FF7030A0"/>
      <name val="Calibri"/>
      <family val="2"/>
      <scheme val="minor"/>
    </font>
    <font>
      <b/>
      <sz val="11"/>
      <color rgb="FF0070C0"/>
      <name val="Calibri"/>
      <family val="2"/>
      <scheme val="minor"/>
    </font>
    <font>
      <b/>
      <sz val="16"/>
      <color rgb="FFFFFF00"/>
      <name val="Helvetica Neue Light"/>
    </font>
    <font>
      <sz val="9"/>
      <color rgb="FF000000"/>
      <name val="Helvetica Neue Light"/>
    </font>
    <font>
      <b/>
      <i/>
      <sz val="9"/>
      <color rgb="FF000000"/>
      <name val="Helvetica Neue Light"/>
    </font>
    <font>
      <b/>
      <sz val="16"/>
      <color theme="0"/>
      <name val="Helvetica Neue Light"/>
    </font>
    <font>
      <b/>
      <sz val="12"/>
      <color theme="9"/>
      <name val="Calibri"/>
      <family val="2"/>
    </font>
    <font>
      <b/>
      <sz val="14"/>
      <color theme="0"/>
      <name val="Helvetica Neue Light"/>
    </font>
    <font>
      <b/>
      <sz val="14"/>
      <color rgb="FFFFFFFF"/>
      <name val="Helvetica Neue Light"/>
    </font>
    <font>
      <sz val="12"/>
      <color rgb="FFFFFFFF"/>
      <name val="Helvetica Neue Light"/>
    </font>
    <font>
      <sz val="9"/>
      <color indexed="81"/>
      <name val="Tahoma"/>
      <family val="2"/>
    </font>
    <font>
      <b/>
      <sz val="9"/>
      <color indexed="81"/>
      <name val="Tahoma"/>
      <family val="2"/>
    </font>
    <font>
      <sz val="11"/>
      <color theme="5" tint="-0.499984740745262"/>
      <name val="Calibri"/>
      <family val="2"/>
      <scheme val="minor"/>
    </font>
    <font>
      <sz val="8"/>
      <color theme="1"/>
      <name val="Calibri"/>
      <family val="2"/>
      <charset val="238"/>
      <scheme val="minor"/>
    </font>
    <font>
      <b/>
      <sz val="10"/>
      <color rgb="FFFFFFFF"/>
      <name val="Helvetica Neue Light"/>
    </font>
    <font>
      <b/>
      <i/>
      <u/>
      <sz val="12"/>
      <color theme="9"/>
      <name val="Calibri"/>
      <family val="2"/>
    </font>
    <font>
      <b/>
      <sz val="11"/>
      <color theme="1"/>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b/>
      <sz val="11"/>
      <color theme="1"/>
      <name val="Calibri Light"/>
      <family val="2"/>
      <scheme val="major"/>
    </font>
    <font>
      <sz val="11"/>
      <color theme="1"/>
      <name val="Calibri Light"/>
      <family val="2"/>
      <scheme val="major"/>
    </font>
    <font>
      <b/>
      <sz val="28"/>
      <color theme="1"/>
      <name val="Calibri"/>
      <family val="2"/>
      <scheme val="minor"/>
    </font>
    <font>
      <sz val="14"/>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b/>
      <sz val="11"/>
      <color rgb="FF000000"/>
      <name val="Calibri"/>
      <family val="2"/>
      <scheme val="minor"/>
    </font>
    <font>
      <sz val="10"/>
      <color rgb="FF000000"/>
      <name val="Calibri Light"/>
      <family val="2"/>
      <scheme val="major"/>
    </font>
    <font>
      <b/>
      <sz val="10"/>
      <color theme="1"/>
      <name val="Calibri Light"/>
      <family val="2"/>
      <scheme val="major"/>
    </font>
    <font>
      <b/>
      <sz val="10"/>
      <name val="Helvetica Neue"/>
      <family val="2"/>
    </font>
    <font>
      <b/>
      <sz val="10"/>
      <color rgb="FF000000"/>
      <name val="Helvetica Neue Light"/>
    </font>
    <font>
      <sz val="11"/>
      <color rgb="FF000000"/>
      <name val="Helvetica Neue"/>
      <family val="2"/>
    </font>
    <font>
      <sz val="14"/>
      <color rgb="FF282828"/>
      <name val="Arial"/>
      <family val="2"/>
    </font>
    <font>
      <b/>
      <sz val="12"/>
      <color rgb="FF000000"/>
      <name val="Calibri"/>
      <family val="2"/>
    </font>
    <font>
      <sz val="10"/>
      <color rgb="FFFF0000"/>
      <name val="Calibri"/>
      <family val="2"/>
    </font>
  </fonts>
  <fills count="207">
    <fill>
      <patternFill patternType="none"/>
    </fill>
    <fill>
      <patternFill patternType="gray125"/>
    </fill>
    <fill>
      <patternFill patternType="solid">
        <fgColor rgb="FFFFFFFF"/>
        <bgColor rgb="FFF2F9FF"/>
      </patternFill>
    </fill>
    <fill>
      <patternFill patternType="solid">
        <fgColor rgb="FFFCDA19"/>
        <bgColor rgb="FFFCDB00"/>
      </patternFill>
    </fill>
    <fill>
      <patternFill patternType="darkGray">
        <fgColor rgb="FFFDF5A4"/>
        <bgColor rgb="FFFDEADA"/>
      </patternFill>
    </fill>
    <fill>
      <patternFill patternType="solid">
        <fgColor rgb="FF000000"/>
        <bgColor rgb="FF0C0C0C"/>
      </patternFill>
    </fill>
    <fill>
      <patternFill patternType="darkGray">
        <fgColor rgb="FF0171C6"/>
        <bgColor rgb="FF0068A5"/>
      </patternFill>
    </fill>
    <fill>
      <patternFill patternType="darkGray">
        <fgColor rgb="FFFFD500"/>
        <bgColor rgb="FFFCDB00"/>
      </patternFill>
    </fill>
    <fill>
      <patternFill patternType="solid">
        <fgColor rgb="FF07663E"/>
        <bgColor rgb="FF029233"/>
      </patternFill>
    </fill>
    <fill>
      <patternFill patternType="solid">
        <fgColor rgb="FFD00000"/>
        <bgColor rgb="FFFF0000"/>
      </patternFill>
    </fill>
    <fill>
      <patternFill patternType="solid">
        <fgColor rgb="FF0171C6"/>
        <bgColor rgb="FF0068A5"/>
      </patternFill>
    </fill>
    <fill>
      <patternFill patternType="solid">
        <fgColor rgb="FFBFBFBF"/>
        <bgColor rgb="FFC0C0C0"/>
      </patternFill>
    </fill>
    <fill>
      <patternFill patternType="darkGray">
        <fgColor rgb="FFF9A12D"/>
        <bgColor rgb="FFFFC000"/>
      </patternFill>
    </fill>
    <fill>
      <patternFill patternType="solid">
        <fgColor rgb="FFFE407F"/>
        <bgColor rgb="FFCC6072"/>
      </patternFill>
    </fill>
    <fill>
      <patternFill patternType="solid">
        <fgColor rgb="FFFFFF00"/>
        <bgColor rgb="FFEDFF21"/>
      </patternFill>
    </fill>
    <fill>
      <patternFill patternType="mediumGray">
        <fgColor rgb="FF990066"/>
        <bgColor rgb="FF79453B"/>
      </patternFill>
    </fill>
    <fill>
      <patternFill patternType="darkGray">
        <fgColor rgb="FFCCF7ED"/>
        <bgColor rgb="FFCBEEA0"/>
      </patternFill>
    </fill>
    <fill>
      <patternFill patternType="darkGray">
        <fgColor rgb="FF8ED774"/>
        <bgColor rgb="FF98B180"/>
      </patternFill>
    </fill>
    <fill>
      <patternFill patternType="mediumGray">
        <fgColor rgb="FFDBDBDC"/>
        <bgColor rgb="FFD8D7CD"/>
      </patternFill>
    </fill>
    <fill>
      <patternFill patternType="darkGray">
        <fgColor rgb="FF98B180"/>
        <bgColor rgb="FFAC9CC0"/>
      </patternFill>
    </fill>
    <fill>
      <patternFill patternType="solid">
        <fgColor rgb="FF98BBE7"/>
        <bgColor rgb="FF98D6F8"/>
      </patternFill>
    </fill>
    <fill>
      <patternFill patternType="darkGray">
        <fgColor rgb="FF827A8E"/>
        <bgColor rgb="FF8C8C89"/>
      </patternFill>
    </fill>
    <fill>
      <patternFill patternType="solid">
        <fgColor rgb="FFFBD4A5"/>
        <bgColor rgb="FFD8D7CD"/>
      </patternFill>
    </fill>
    <fill>
      <patternFill patternType="solid">
        <fgColor rgb="FFF6ACBF"/>
        <bgColor rgb="FFFF8EF9"/>
      </patternFill>
    </fill>
    <fill>
      <patternFill patternType="solid">
        <fgColor rgb="FFFDF5A4"/>
        <bgColor rgb="FFFDEADA"/>
      </patternFill>
    </fill>
    <fill>
      <patternFill patternType="solid">
        <fgColor rgb="FFAC9CC0"/>
        <bgColor rgb="FF8C8C89"/>
      </patternFill>
    </fill>
    <fill>
      <patternFill patternType="darkGray">
        <fgColor rgb="FFF9A12D"/>
        <bgColor rgb="FFE88219"/>
      </patternFill>
    </fill>
    <fill>
      <patternFill patternType="darkGray">
        <fgColor rgb="FF98B180"/>
        <bgColor rgb="FF8ED774"/>
      </patternFill>
    </fill>
    <fill>
      <patternFill patternType="solid">
        <fgColor rgb="FFF2F9FF"/>
        <bgColor rgb="FFFFFFFF"/>
      </patternFill>
    </fill>
    <fill>
      <patternFill patternType="solid">
        <fgColor rgb="FFFCDB00"/>
        <bgColor rgb="FFFFD500"/>
      </patternFill>
    </fill>
    <fill>
      <patternFill patternType="solid">
        <fgColor rgb="FF07663E"/>
        <bgColor rgb="FF0068A5"/>
      </patternFill>
    </fill>
    <fill>
      <patternFill patternType="solid">
        <fgColor rgb="FFFF0000"/>
        <bgColor rgb="FFD00000"/>
      </patternFill>
    </fill>
    <fill>
      <patternFill patternType="solid">
        <fgColor rgb="FF0068A5"/>
        <bgColor rgb="FF0171C6"/>
      </patternFill>
    </fill>
    <fill>
      <patternFill patternType="solid">
        <fgColor rgb="FF8C8C89"/>
        <bgColor rgb="FF827A8E"/>
      </patternFill>
    </fill>
    <fill>
      <patternFill patternType="solid">
        <fgColor rgb="FF0C0C0C"/>
        <bgColor rgb="FF000000"/>
      </patternFill>
    </fill>
    <fill>
      <patternFill patternType="solid">
        <fgColor rgb="FFE88219"/>
        <bgColor rgb="FFFF6600"/>
      </patternFill>
    </fill>
    <fill>
      <patternFill patternType="solid">
        <fgColor rgb="FF1BA84F"/>
        <bgColor rgb="FF029233"/>
      </patternFill>
    </fill>
    <fill>
      <patternFill patternType="solid">
        <fgColor rgb="FFCC6072"/>
        <bgColor rgb="FFFE7C7D"/>
      </patternFill>
    </fill>
    <fill>
      <patternFill patternType="solid">
        <fgColor rgb="FFDBE821"/>
        <bgColor rgb="FFD7FF0D"/>
      </patternFill>
    </fill>
    <fill>
      <patternFill patternType="solid">
        <fgColor rgb="FF990066"/>
        <bgColor rgb="FFD00000"/>
      </patternFill>
    </fill>
    <fill>
      <patternFill patternType="solid">
        <fgColor rgb="FF3BB2B1"/>
        <bgColor rgb="FF1BA84F"/>
      </patternFill>
    </fill>
    <fill>
      <patternFill patternType="darkGray">
        <fgColor rgb="FF029233"/>
        <bgColor rgb="FF1BA84F"/>
      </patternFill>
    </fill>
    <fill>
      <patternFill patternType="mediumGray">
        <fgColor rgb="FFDBDBDC"/>
        <bgColor rgb="FFCCF7ED"/>
      </patternFill>
    </fill>
    <fill>
      <patternFill patternType="darkGray">
        <fgColor rgb="FFFBD4A5"/>
        <bgColor rgb="FFFDEADA"/>
      </patternFill>
    </fill>
    <fill>
      <patternFill patternType="darkGray">
        <fgColor rgb="FF1BA84F"/>
        <bgColor rgb="FF029233"/>
      </patternFill>
    </fill>
    <fill>
      <patternFill patternType="mediumGray">
        <fgColor rgb="FF8A538D"/>
        <bgColor rgb="FF827A8E"/>
      </patternFill>
    </fill>
    <fill>
      <patternFill patternType="solid">
        <fgColor rgb="FFFBD4A5"/>
        <bgColor rgb="FFFCCF60"/>
      </patternFill>
    </fill>
    <fill>
      <patternFill patternType="darkGray">
        <fgColor rgb="FFAC9CC0"/>
        <bgColor rgb="FFBFBFBF"/>
      </patternFill>
    </fill>
    <fill>
      <patternFill patternType="mediumGray">
        <fgColor rgb="FF8ED774"/>
        <bgColor rgb="FF98D6F8"/>
      </patternFill>
    </fill>
    <fill>
      <patternFill patternType="mediumGray">
        <fgColor rgb="FFD0D0DB"/>
        <bgColor rgb="FFD8D7CD"/>
      </patternFill>
    </fill>
    <fill>
      <patternFill patternType="mediumGray">
        <fgColor rgb="FFD8D7CD"/>
        <bgColor rgb="FFFBD4A5"/>
      </patternFill>
    </fill>
    <fill>
      <patternFill patternType="darkGray">
        <fgColor rgb="FF98B180"/>
        <bgColor rgb="FF8C8C89"/>
      </patternFill>
    </fill>
    <fill>
      <patternFill patternType="solid">
        <fgColor rgb="FFE19581"/>
        <bgColor rgb="FFFE7C7D"/>
      </patternFill>
    </fill>
    <fill>
      <patternFill patternType="mediumGray">
        <fgColor rgb="FFAC9CC0"/>
        <bgColor rgb="FF98B180"/>
      </patternFill>
    </fill>
    <fill>
      <patternFill patternType="darkGray">
        <fgColor rgb="FFF6ACBF"/>
        <bgColor rgb="FFC0C0C0"/>
      </patternFill>
    </fill>
    <fill>
      <patternFill patternType="solid">
        <fgColor rgb="FFCBEEA0"/>
        <bgColor rgb="FFD8D7CD"/>
      </patternFill>
    </fill>
    <fill>
      <patternFill patternType="solid">
        <fgColor rgb="FF67FB1D"/>
        <bgColor rgb="FF8ED774"/>
      </patternFill>
    </fill>
    <fill>
      <patternFill patternType="darkGray">
        <fgColor rgb="FF67FB1D"/>
        <bgColor rgb="FF8ED774"/>
      </patternFill>
    </fill>
    <fill>
      <patternFill patternType="darkGray">
        <fgColor rgb="FF98D6F8"/>
        <bgColor rgb="FF69D6DB"/>
      </patternFill>
    </fill>
    <fill>
      <patternFill patternType="solid">
        <fgColor theme="4" tint="0.59999389629810485"/>
        <bgColor indexed="64"/>
      </patternFill>
    </fill>
    <fill>
      <patternFill patternType="solid">
        <fgColor rgb="FF8C8C89"/>
        <bgColor auto="1"/>
      </patternFill>
    </fill>
    <fill>
      <patternFill patternType="solid">
        <fgColor rgb="FFFCECA5"/>
        <bgColor rgb="FFFCECA5"/>
      </patternFill>
    </fill>
    <fill>
      <patternFill patternType="solid">
        <fgColor rgb="FF97AD94"/>
        <bgColor rgb="FF97AD94"/>
      </patternFill>
    </fill>
    <fill>
      <patternFill patternType="solid">
        <fgColor rgb="FFE2948E"/>
        <bgColor rgb="FFE2948E"/>
      </patternFill>
    </fill>
    <fill>
      <patternFill patternType="solid">
        <fgColor rgb="FF9BBAE9"/>
        <bgColor rgb="FF9BBAE9"/>
      </patternFill>
    </fill>
    <fill>
      <patternFill patternType="solid">
        <fgColor rgb="FFDEDEDF"/>
        <bgColor rgb="FFDEDEDF"/>
      </patternFill>
    </fill>
    <fill>
      <patternFill patternType="solid">
        <fgColor rgb="FF808080"/>
        <bgColor rgb="FF808080"/>
      </patternFill>
    </fill>
    <fill>
      <patternFill patternType="solid">
        <fgColor rgb="FFF7D5A2"/>
        <bgColor rgb="FFF7D5A2"/>
      </patternFill>
    </fill>
    <fill>
      <patternFill patternType="solid">
        <fgColor rgb="FFC1EEA4"/>
        <bgColor rgb="FFC1EEA4"/>
      </patternFill>
    </fill>
    <fill>
      <patternFill patternType="solid">
        <fgColor rgb="FFF7A8C0"/>
        <bgColor rgb="FFF7A8C0"/>
      </patternFill>
    </fill>
    <fill>
      <patternFill patternType="solid">
        <fgColor rgb="FFFEFF9E"/>
        <bgColor rgb="FFFEFF9E"/>
      </patternFill>
    </fill>
    <fill>
      <patternFill patternType="solid">
        <fgColor rgb="FFAF90CA"/>
        <bgColor rgb="FFAF90CA"/>
      </patternFill>
    </fill>
    <fill>
      <patternFill patternType="solid">
        <fgColor rgb="FFCDF3E4"/>
        <bgColor theme="0"/>
      </patternFill>
    </fill>
    <fill>
      <patternFill patternType="solid">
        <fgColor rgb="FFFFFFFF"/>
        <bgColor rgb="FFFFFFFF"/>
      </patternFill>
    </fill>
    <fill>
      <patternFill patternType="solid">
        <fgColor rgb="FFFFCD2F"/>
        <bgColor rgb="FFFCECA5"/>
      </patternFill>
    </fill>
    <fill>
      <patternFill patternType="solid">
        <fgColor rgb="FFC00000"/>
        <bgColor rgb="FFE2948E"/>
      </patternFill>
    </fill>
    <fill>
      <patternFill patternType="solid">
        <fgColor rgb="FF428FCE"/>
        <bgColor rgb="FF9BBAE9"/>
      </patternFill>
    </fill>
    <fill>
      <patternFill patternType="solid">
        <fgColor rgb="FF7EDC44"/>
        <bgColor rgb="FFC1EEA4"/>
      </patternFill>
    </fill>
    <fill>
      <patternFill patternType="solid">
        <fgColor rgb="FFED4176"/>
        <bgColor rgb="FFF7A8C0"/>
      </patternFill>
    </fill>
    <fill>
      <patternFill patternType="solid">
        <fgColor rgb="FF7D50A6"/>
        <bgColor rgb="FFAF90CA"/>
      </patternFill>
    </fill>
    <fill>
      <patternFill patternType="solid">
        <fgColor rgb="FF6EDCAF"/>
        <bgColor theme="0"/>
      </patternFill>
    </fill>
    <fill>
      <patternFill patternType="solid">
        <fgColor rgb="FF288C2F"/>
        <bgColor rgb="FF97AD94"/>
      </patternFill>
    </fill>
    <fill>
      <patternFill patternType="solid">
        <fgColor theme="0" tint="-0.14999847407452621"/>
        <bgColor rgb="FFFFFFFF"/>
      </patternFill>
    </fill>
    <fill>
      <patternFill patternType="solid">
        <fgColor theme="0"/>
        <bgColor theme="0"/>
      </patternFill>
    </fill>
    <fill>
      <patternFill patternType="solid">
        <fgColor rgb="FF97AD95"/>
        <bgColor rgb="FF97AD95"/>
      </patternFill>
    </fill>
    <fill>
      <patternFill patternType="solid">
        <fgColor rgb="FFE3958E"/>
        <bgColor rgb="FFE3958E"/>
      </patternFill>
    </fill>
    <fill>
      <patternFill patternType="solid">
        <fgColor theme="0" tint="-0.249977111117893"/>
        <bgColor rgb="FFDEDEDF"/>
      </patternFill>
    </fill>
    <fill>
      <patternFill patternType="solid">
        <fgColor rgb="FFFFFF11"/>
        <bgColor rgb="FFFEFF9E"/>
      </patternFill>
    </fill>
    <fill>
      <patternFill patternType="solid">
        <fgColor theme="4" tint="0.59999389629810485"/>
        <bgColor rgb="FFFCECA5"/>
      </patternFill>
    </fill>
    <fill>
      <patternFill patternType="solid">
        <fgColor theme="8" tint="0.79998168889431442"/>
        <bgColor rgb="FFFCECA5"/>
      </patternFill>
    </fill>
    <fill>
      <patternFill patternType="solid">
        <fgColor rgb="FFDCEA88"/>
        <bgColor rgb="FFE3958E"/>
      </patternFill>
    </fill>
    <fill>
      <patternFill patternType="solid">
        <fgColor theme="7" tint="0.59999389629810485"/>
        <bgColor theme="0"/>
      </patternFill>
    </fill>
    <fill>
      <patternFill patternType="solid">
        <fgColor rgb="FFA47900"/>
        <bgColor indexed="64"/>
      </patternFill>
    </fill>
    <fill>
      <patternFill patternType="solid">
        <fgColor rgb="FF6A1B9A"/>
        <bgColor rgb="FF6A1B9A"/>
      </patternFill>
    </fill>
    <fill>
      <patternFill patternType="solid">
        <fgColor rgb="FFF3A575"/>
        <bgColor rgb="FFF7D5A2"/>
      </patternFill>
    </fill>
    <fill>
      <patternFill patternType="solid">
        <fgColor rgb="FF95B848"/>
        <bgColor rgb="FFE3958E"/>
      </patternFill>
    </fill>
    <fill>
      <patternFill patternType="solid">
        <fgColor rgb="FFBEF0DC"/>
        <bgColor rgb="FF1B5E20"/>
      </patternFill>
    </fill>
    <fill>
      <patternFill patternType="solid">
        <fgColor rgb="FF1976DC"/>
        <bgColor rgb="FF1976DC"/>
      </patternFill>
    </fill>
    <fill>
      <patternFill patternType="solid">
        <fgColor rgb="FF68D2DF"/>
        <bgColor rgb="FF000000"/>
      </patternFill>
    </fill>
    <fill>
      <patternFill patternType="solid">
        <fgColor rgb="FF00B050"/>
        <bgColor rgb="FF00B050"/>
      </patternFill>
    </fill>
    <fill>
      <patternFill patternType="solid">
        <fgColor rgb="FF1B5E20"/>
        <bgColor rgb="FF1B5E20"/>
      </patternFill>
    </fill>
    <fill>
      <patternFill patternType="solid">
        <fgColor rgb="FF8FAD15"/>
        <bgColor rgb="FF000000"/>
      </patternFill>
    </fill>
    <fill>
      <patternFill patternType="solid">
        <fgColor rgb="FFEDFF21"/>
        <bgColor rgb="FFEDFF21"/>
      </patternFill>
    </fill>
    <fill>
      <patternFill patternType="solid">
        <fgColor rgb="FFFFD600"/>
        <bgColor rgb="FFFFD600"/>
      </patternFill>
    </fill>
    <fill>
      <patternFill patternType="solid">
        <fgColor rgb="FFFF6600"/>
        <bgColor rgb="FFFF6600"/>
      </patternFill>
    </fill>
    <fill>
      <patternFill patternType="solid">
        <fgColor rgb="FFD50000"/>
        <bgColor rgb="FFD50000"/>
      </patternFill>
    </fill>
    <fill>
      <patternFill patternType="solid">
        <fgColor rgb="FF8673A1"/>
        <bgColor rgb="FF8673A1"/>
      </patternFill>
    </fill>
    <fill>
      <patternFill patternType="solid">
        <fgColor theme="1"/>
        <bgColor theme="1"/>
      </patternFill>
    </fill>
    <fill>
      <patternFill patternType="solid">
        <fgColor rgb="FFBFBFBF"/>
        <bgColor rgb="FFBFBFBF"/>
      </patternFill>
    </fill>
    <fill>
      <patternFill patternType="solid">
        <fgColor rgb="FF794D3E"/>
        <bgColor rgb="FF000000"/>
      </patternFill>
    </fill>
    <fill>
      <patternFill patternType="solid">
        <fgColor rgb="FFD7FF0D"/>
        <bgColor rgb="FFD7FF0D"/>
      </patternFill>
    </fill>
    <fill>
      <patternFill patternType="solid">
        <fgColor rgb="FFFF89EE"/>
        <bgColor rgb="FFFF89EE"/>
      </patternFill>
    </fill>
    <fill>
      <patternFill patternType="solid">
        <fgColor rgb="FF66FF33"/>
        <bgColor rgb="FF66FF33"/>
      </patternFill>
    </fill>
    <fill>
      <patternFill patternType="lightUp"/>
    </fill>
    <fill>
      <patternFill patternType="solid">
        <fgColor theme="1" tint="0.14996795556505021"/>
        <bgColor rgb="FF808080"/>
      </patternFill>
    </fill>
    <fill>
      <patternFill patternType="solid">
        <fgColor rgb="FF92D050"/>
        <bgColor rgb="FF92D050"/>
      </patternFill>
    </fill>
    <fill>
      <patternFill patternType="solid">
        <fgColor rgb="FFF9A825"/>
        <bgColor rgb="FFF9A825"/>
      </patternFill>
    </fill>
    <fill>
      <patternFill patternType="solid">
        <fgColor rgb="FF64DD17"/>
        <bgColor rgb="FF64DD17"/>
      </patternFill>
    </fill>
    <fill>
      <patternFill patternType="solid">
        <fgColor rgb="FFFF4081"/>
        <bgColor rgb="FFFF4081"/>
      </patternFill>
    </fill>
    <fill>
      <patternFill patternType="solid">
        <fgColor rgb="FFFFFF00"/>
        <bgColor rgb="FFFFFF00"/>
      </patternFill>
    </fill>
    <fill>
      <patternFill patternType="solid">
        <fgColor rgb="FF0070C0"/>
        <bgColor indexed="64"/>
      </patternFill>
    </fill>
    <fill>
      <patternFill patternType="solid">
        <fgColor rgb="FFCCDDA7"/>
        <bgColor rgb="FFC2EDA4"/>
      </patternFill>
    </fill>
    <fill>
      <patternFill patternType="solid">
        <fgColor rgb="FF9FF793"/>
        <bgColor rgb="FFC1EEA4"/>
      </patternFill>
    </fill>
    <fill>
      <patternFill patternType="solid">
        <fgColor rgb="FF7FF20C"/>
        <bgColor rgb="FF000000"/>
      </patternFill>
    </fill>
    <fill>
      <patternFill patternType="solid">
        <fgColor rgb="FFFFFF00"/>
        <bgColor indexed="64"/>
      </patternFill>
    </fill>
    <fill>
      <patternFill patternType="solid">
        <fgColor theme="6"/>
        <bgColor rgb="FFC2EDA4"/>
      </patternFill>
    </fill>
    <fill>
      <patternFill patternType="solid">
        <fgColor theme="3"/>
        <bgColor rgb="FF808080"/>
      </patternFill>
    </fill>
    <fill>
      <patternFill patternType="solid">
        <fgColor theme="5" tint="0.39997558519241921"/>
        <bgColor rgb="FFDEDEDF"/>
      </patternFill>
    </fill>
    <fill>
      <patternFill patternType="solid">
        <fgColor rgb="FFFF6600"/>
        <bgColor rgb="FFDEDEDF"/>
      </patternFill>
    </fill>
    <fill>
      <patternFill patternType="solid">
        <fgColor theme="0"/>
        <bgColor indexed="64"/>
      </patternFill>
    </fill>
    <fill>
      <patternFill patternType="solid">
        <fgColor rgb="FFFF7C80"/>
        <bgColor indexed="64"/>
      </patternFill>
    </fill>
    <fill>
      <patternFill patternType="solid">
        <fgColor rgb="FF009ED6"/>
        <bgColor rgb="FF00B0F0"/>
      </patternFill>
    </fill>
    <fill>
      <patternFill patternType="solid">
        <fgColor rgb="FF00B0F0"/>
        <bgColor rgb="FF00B0F0"/>
      </patternFill>
    </fill>
    <fill>
      <patternFill patternType="solid">
        <fgColor rgb="FF81C0BB"/>
        <bgColor rgb="FF000000"/>
      </patternFill>
    </fill>
    <fill>
      <patternFill patternType="solid">
        <fgColor rgb="FFF8F200"/>
        <bgColor rgb="FFF8F200"/>
      </patternFill>
    </fill>
    <fill>
      <patternFill patternType="solid">
        <fgColor rgb="FFFF0000"/>
        <bgColor rgb="FFFF0000"/>
      </patternFill>
    </fill>
    <fill>
      <patternFill patternType="solid">
        <fgColor rgb="FF924E7D"/>
        <bgColor rgb="FF924E7D"/>
      </patternFill>
    </fill>
    <fill>
      <patternFill patternType="solid">
        <fgColor rgb="FF0A0A0A"/>
        <bgColor rgb="FF0A0A0A"/>
      </patternFill>
    </fill>
    <fill>
      <patternFill patternType="solid">
        <fgColor rgb="FFD0D0D0"/>
        <bgColor rgb="FFD0D0D0"/>
      </patternFill>
    </fill>
    <fill>
      <patternFill patternType="solid">
        <fgColor rgb="FFFCCF60"/>
        <bgColor rgb="FFFCCF60"/>
      </patternFill>
    </fill>
    <fill>
      <patternFill patternType="solid">
        <fgColor theme="5" tint="0.39997558519241921"/>
        <bgColor rgb="FF98D6F8"/>
      </patternFill>
    </fill>
    <fill>
      <patternFill patternType="solid">
        <fgColor theme="0"/>
        <bgColor rgb="FFF2F9FF"/>
      </patternFill>
    </fill>
    <fill>
      <patternFill patternType="solid">
        <fgColor rgb="FFB4C6E7"/>
        <bgColor rgb="FFB4C6E7"/>
      </patternFill>
    </fill>
    <fill>
      <patternFill patternType="solid">
        <fgColor rgb="FFDEEAF6"/>
        <bgColor rgb="FFDEEAF6"/>
      </patternFill>
    </fill>
    <fill>
      <patternFill patternType="solid">
        <fgColor rgb="FFCDF3E4"/>
        <bgColor rgb="FFCDF3E4"/>
      </patternFill>
    </fill>
    <fill>
      <patternFill patternType="solid">
        <fgColor rgb="FFCCDDA7"/>
        <bgColor rgb="FFCCDDA7"/>
      </patternFill>
    </fill>
    <fill>
      <patternFill patternType="solid">
        <fgColor rgb="FFF4B083"/>
        <bgColor rgb="FFF4B083"/>
      </patternFill>
    </fill>
    <fill>
      <patternFill patternType="solid">
        <fgColor rgb="FF9FF793"/>
        <bgColor rgb="FF9FF793"/>
      </patternFill>
    </fill>
    <fill>
      <patternFill patternType="solid">
        <fgColor theme="8" tint="0.59999389629810485"/>
        <bgColor rgb="FFFCECA5"/>
      </patternFill>
    </fill>
    <fill>
      <patternFill patternType="solid">
        <fgColor rgb="FF6DA8D9"/>
        <bgColor rgb="FF9BBAE9"/>
      </patternFill>
    </fill>
    <fill>
      <patternFill patternType="solid">
        <fgColor rgb="FF569DEC"/>
        <bgColor rgb="FF1976DC"/>
      </patternFill>
    </fill>
    <fill>
      <patternFill patternType="solid">
        <fgColor rgb="FFD3D3D3"/>
      </patternFill>
    </fill>
    <fill>
      <patternFill patternType="solid">
        <fgColor rgb="FFFFFFFF"/>
      </patternFill>
    </fill>
    <fill>
      <patternFill patternType="solid">
        <fgColor theme="1"/>
        <bgColor rgb="FF0C0C0C"/>
      </patternFill>
    </fill>
    <fill>
      <patternFill patternType="solid">
        <fgColor rgb="FFC387F5"/>
        <bgColor indexed="64"/>
      </patternFill>
    </fill>
    <fill>
      <patternFill patternType="solid">
        <fgColor rgb="FFFDEADA"/>
        <bgColor rgb="FFFDF5A4"/>
      </patternFill>
    </fill>
    <fill>
      <patternFill patternType="darkGray">
        <fgColor rgb="FF0171C6"/>
        <bgColor rgb="FF0070C0"/>
      </patternFill>
    </fill>
    <fill>
      <patternFill patternType="solid">
        <fgColor theme="7" tint="0.79998168889431442"/>
        <bgColor indexed="64"/>
      </patternFill>
    </fill>
    <fill>
      <patternFill patternType="solid">
        <fgColor rgb="FFFFE497"/>
        <bgColor indexed="64"/>
      </patternFill>
    </fill>
    <fill>
      <patternFill patternType="solid">
        <fgColor rgb="FFFDA97B"/>
        <bgColor indexed="64"/>
      </patternFill>
    </fill>
    <fill>
      <patternFill patternType="solid">
        <fgColor rgb="FFD3B1D1"/>
        <bgColor indexed="64"/>
      </patternFill>
    </fill>
    <fill>
      <patternFill patternType="solid">
        <fgColor rgb="FFBFDEAA"/>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0"/>
        <bgColor rgb="FFFFFFFF"/>
      </patternFill>
    </fill>
    <fill>
      <patternFill patternType="solid">
        <fgColor rgb="FF92D050"/>
        <bgColor rgb="FF8ED774"/>
      </patternFill>
    </fill>
    <fill>
      <patternFill patternType="solid">
        <fgColor rgb="FF029233"/>
        <bgColor rgb="FF1BA84F"/>
      </patternFill>
    </fill>
    <fill>
      <patternFill patternType="solid">
        <fgColor rgb="FFFFCD2F"/>
        <bgColor rgb="FFFFCD2F"/>
      </patternFill>
    </fill>
    <fill>
      <patternFill patternType="solid">
        <fgColor rgb="FFC00000"/>
        <bgColor rgb="FFC00000"/>
      </patternFill>
    </fill>
    <fill>
      <patternFill patternType="solid">
        <fgColor rgb="FF428FCE"/>
        <bgColor rgb="FF428FCE"/>
      </patternFill>
    </fill>
    <fill>
      <patternFill patternType="solid">
        <fgColor rgb="FF262626"/>
        <bgColor rgb="FF262626"/>
      </patternFill>
    </fill>
    <fill>
      <patternFill patternType="solid">
        <fgColor rgb="FFF3A575"/>
        <bgColor rgb="FFF3A575"/>
      </patternFill>
    </fill>
    <fill>
      <patternFill patternType="solid">
        <fgColor rgb="FF7EDC44"/>
        <bgColor rgb="FF7EDC44"/>
      </patternFill>
    </fill>
    <fill>
      <patternFill patternType="solid">
        <fgColor rgb="FFED4176"/>
        <bgColor rgb="FFED4176"/>
      </patternFill>
    </fill>
    <fill>
      <patternFill patternType="solid">
        <fgColor rgb="FF7D50A6"/>
        <bgColor rgb="FF7D50A6"/>
      </patternFill>
    </fill>
    <fill>
      <patternFill patternType="solid">
        <fgColor rgb="FF6EDCAF"/>
        <bgColor rgb="FF6EDCAF"/>
      </patternFill>
    </fill>
    <fill>
      <patternFill patternType="solid">
        <fgColor rgb="FF95B848"/>
        <bgColor rgb="FF95B848"/>
      </patternFill>
    </fill>
    <fill>
      <patternFill patternType="solid">
        <fgColor rgb="FF288C2F"/>
        <bgColor rgb="FF288C2F"/>
      </patternFill>
    </fill>
    <fill>
      <patternFill patternType="solid">
        <fgColor rgb="FFD8D8D8"/>
        <bgColor rgb="FFD8D8D8"/>
      </patternFill>
    </fill>
    <fill>
      <patternFill patternType="solid">
        <fgColor rgb="FF3DB2AF"/>
        <bgColor rgb="FF000000"/>
      </patternFill>
    </fill>
    <fill>
      <patternFill patternType="solid">
        <fgColor rgb="FF009933"/>
        <bgColor rgb="FF000000"/>
      </patternFill>
    </fill>
    <fill>
      <patternFill patternType="solid">
        <fgColor rgb="FFFFFFFF"/>
        <bgColor rgb="FF000000"/>
      </patternFill>
    </fill>
    <fill>
      <patternFill patternType="solid">
        <fgColor rgb="FF7030A0"/>
        <bgColor indexed="64"/>
      </patternFill>
    </fill>
    <fill>
      <patternFill patternType="solid">
        <fgColor rgb="FF7030A0"/>
        <bgColor rgb="FF000000"/>
      </patternFill>
    </fill>
    <fill>
      <patternFill patternType="solid">
        <fgColor theme="5" tint="-0.249977111117893"/>
        <bgColor rgb="FF000000"/>
      </patternFill>
    </fill>
    <fill>
      <patternFill patternType="solid">
        <fgColor theme="5" tint="-0.249977111117893"/>
        <bgColor rgb="FF1BA84F"/>
      </patternFill>
    </fill>
    <fill>
      <patternFill patternType="lightUp">
        <bgColor theme="2" tint="-0.249977111117893"/>
      </patternFill>
    </fill>
    <fill>
      <patternFill patternType="solid">
        <fgColor indexed="65"/>
        <bgColor indexed="64"/>
      </patternFill>
    </fill>
    <fill>
      <patternFill patternType="solid">
        <fgColor rgb="FF25A82E"/>
        <bgColor indexed="64"/>
      </patternFill>
    </fill>
    <fill>
      <patternFill patternType="solid">
        <fgColor rgb="FFB0CCAD"/>
        <bgColor indexed="64"/>
      </patternFill>
    </fill>
    <fill>
      <patternFill patternType="darkGray">
        <fgColor rgb="FF0171C6"/>
        <bgColor rgb="FFF7D5A2"/>
      </patternFill>
    </fill>
    <fill>
      <patternFill patternType="solid">
        <fgColor rgb="FF2E9E36"/>
        <bgColor rgb="FF1B5E20"/>
      </patternFill>
    </fill>
    <fill>
      <patternFill patternType="darkUp">
        <fgColor theme="1"/>
        <bgColor rgb="FFFFFFFF"/>
      </patternFill>
    </fill>
    <fill>
      <patternFill patternType="solid">
        <fgColor theme="5" tint="0.79998168889431442"/>
        <bgColor indexed="64"/>
      </patternFill>
    </fill>
    <fill>
      <patternFill patternType="solid">
        <fgColor rgb="FFFFC000"/>
        <bgColor indexed="64"/>
      </patternFill>
    </fill>
    <fill>
      <patternFill patternType="solid">
        <fgColor rgb="FFFFC000"/>
        <bgColor rgb="FF98D6F8"/>
      </patternFill>
    </fill>
    <fill>
      <patternFill patternType="solid">
        <fgColor rgb="FF9C35DB"/>
        <bgColor rgb="FF6A1B9A"/>
      </patternFill>
    </fill>
    <fill>
      <patternFill patternType="solid">
        <fgColor rgb="FFFFBDBD"/>
        <bgColor indexed="64"/>
      </patternFill>
    </fill>
    <fill>
      <patternFill patternType="solid">
        <fgColor theme="7" tint="-0.249977111117893"/>
        <bgColor rgb="FF0C0C0C"/>
      </patternFill>
    </fill>
    <fill>
      <patternFill patternType="solid">
        <fgColor rgb="FFEFABAB"/>
        <bgColor indexed="64"/>
      </patternFill>
    </fill>
    <fill>
      <patternFill patternType="solid">
        <fgColor theme="9" tint="0.79998168889431442"/>
        <bgColor indexed="64"/>
      </patternFill>
    </fill>
    <fill>
      <patternFill patternType="solid">
        <fgColor rgb="FFFFEFB9"/>
        <bgColor indexed="64"/>
      </patternFill>
    </fill>
    <fill>
      <patternFill patternType="solid">
        <fgColor rgb="FFFFDD00"/>
        <bgColor indexed="64"/>
      </patternFill>
    </fill>
    <fill>
      <patternFill patternType="solid">
        <fgColor rgb="FFCDF3E4"/>
        <bgColor rgb="FFFFFFFF"/>
      </patternFill>
    </fill>
    <fill>
      <patternFill patternType="solid">
        <fgColor theme="7"/>
        <bgColor indexed="64"/>
      </patternFill>
    </fill>
  </fills>
  <borders count="102">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rgb="FFFFFFFF"/>
      </right>
      <top style="thin">
        <color rgb="FFFFFFFF"/>
      </top>
      <bottom style="thin">
        <color auto="1"/>
      </bottom>
      <diagonal/>
    </border>
    <border>
      <left style="thin">
        <color rgb="FFFFFFFF"/>
      </left>
      <right style="thin">
        <color rgb="FFFFFFFF"/>
      </right>
      <top style="thin">
        <color rgb="FFFFFFFF"/>
      </top>
      <bottom style="thin">
        <color auto="1"/>
      </bottom>
      <diagonal/>
    </border>
    <border>
      <left style="thin">
        <color rgb="FFFFFFFF"/>
      </left>
      <right style="thin">
        <color auto="1"/>
      </right>
      <top style="thin">
        <color rgb="FFFFFFFF"/>
      </top>
      <bottom style="thin">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rgb="FFFFFFFF"/>
      </bottom>
      <diagonal/>
    </border>
    <border>
      <left/>
      <right/>
      <top style="thin">
        <color auto="1"/>
      </top>
      <bottom style="thin">
        <color rgb="FFFFFFFF"/>
      </bottom>
      <diagonal/>
    </border>
    <border>
      <left style="thin">
        <color rgb="FFFFFFFF"/>
      </left>
      <right/>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thin">
        <color auto="1"/>
      </top>
      <bottom style="thin">
        <color auto="1"/>
      </bottom>
      <diagonal/>
    </border>
    <border>
      <left style="thin">
        <color rgb="FFFFFFFF"/>
      </left>
      <right style="thin">
        <color rgb="FFFFFFFF"/>
      </right>
      <top/>
      <bottom/>
      <diagonal/>
    </border>
    <border>
      <left/>
      <right/>
      <top/>
      <bottom style="thin">
        <color auto="1"/>
      </bottom>
      <diagonal/>
    </border>
    <border>
      <left style="thin">
        <color rgb="FFFFFFFF"/>
      </left>
      <right style="thin">
        <color rgb="FFFFFFFF"/>
      </right>
      <top style="thin">
        <color auto="1"/>
      </top>
      <bottom style="thin">
        <color rgb="FFFFFFFF"/>
      </bottom>
      <diagonal/>
    </border>
    <border>
      <left style="thin">
        <color rgb="FFFFFFFF"/>
      </left>
      <right/>
      <top style="thin">
        <color rgb="FFFFFFFF"/>
      </top>
      <bottom style="thin">
        <color rgb="FFFFFFFF"/>
      </bottom>
      <diagonal/>
    </border>
    <border>
      <left style="thin">
        <color rgb="FFFFFFFF"/>
      </left>
      <right style="thin">
        <color auto="1"/>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auto="1"/>
      </right>
      <top/>
      <bottom/>
      <diagonal/>
    </border>
    <border>
      <left style="thin">
        <color rgb="FFFFFFFF"/>
      </left>
      <right style="thin">
        <color rgb="FFFFFFFF"/>
      </right>
      <top/>
      <bottom style="thin">
        <color rgb="FFFFFFFF"/>
      </bottom>
      <diagonal/>
    </border>
    <border>
      <left style="thin">
        <color rgb="FFFFFFFF"/>
      </left>
      <right/>
      <top style="thin">
        <color rgb="FFFFFFFF"/>
      </top>
      <bottom style="thin">
        <color auto="1"/>
      </bottom>
      <diagonal/>
    </border>
    <border>
      <left style="thin">
        <color rgb="FFFFFFFF"/>
      </left>
      <right/>
      <top/>
      <bottom style="thin">
        <color rgb="FFFFFFFF"/>
      </bottom>
      <diagonal/>
    </border>
    <border>
      <left/>
      <right/>
      <top style="medium">
        <color auto="1"/>
      </top>
      <bottom style="medium">
        <color auto="1"/>
      </bottom>
      <diagonal/>
    </border>
    <border>
      <left/>
      <right style="thin">
        <color auto="1"/>
      </right>
      <top/>
      <bottom/>
      <diagonal/>
    </border>
    <border>
      <left style="thin">
        <color rgb="FFFFFFFF"/>
      </left>
      <right style="thin">
        <color rgb="FFFFFFFF"/>
      </right>
      <top style="thin">
        <color rgb="FFFFFFFF"/>
      </top>
      <bottom/>
      <diagonal/>
    </border>
    <border>
      <left style="thin">
        <color rgb="FFFFFFFF"/>
      </left>
      <right style="thin">
        <color auto="1"/>
      </right>
      <top/>
      <bottom style="thin">
        <color rgb="FFFFFFFF"/>
      </bottom>
      <diagonal/>
    </border>
    <border>
      <left style="thin">
        <color rgb="FFFFFFFF"/>
      </left>
      <right style="thin">
        <color rgb="FFFFFFFF"/>
      </right>
      <top style="thin">
        <color auto="1"/>
      </top>
      <bottom style="thin">
        <color auto="1"/>
      </bottom>
      <diagonal/>
    </border>
    <border>
      <left style="thick">
        <color auto="1"/>
      </left>
      <right/>
      <top style="thick">
        <color auto="1"/>
      </top>
      <bottom style="thick">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style="thin">
        <color auto="1"/>
      </left>
      <right style="thin">
        <color auto="1"/>
      </right>
      <top style="medium">
        <color auto="1"/>
      </top>
      <bottom/>
      <diagonal/>
    </border>
    <border>
      <left/>
      <right/>
      <top/>
      <bottom style="medium">
        <color auto="1"/>
      </bottom>
      <diagonal/>
    </border>
    <border>
      <left style="thin">
        <color auto="1"/>
      </left>
      <right style="thin">
        <color rgb="FF827A8E"/>
      </right>
      <top/>
      <bottom/>
      <diagonal/>
    </border>
    <border>
      <left style="thin">
        <color rgb="FF827A8E"/>
      </left>
      <right style="thin">
        <color rgb="FF827A8E"/>
      </right>
      <top/>
      <bottom/>
      <diagonal/>
    </border>
    <border>
      <left style="thin">
        <color rgb="FFFFFFFF"/>
      </left>
      <right/>
      <top style="thin">
        <color auto="1"/>
      </top>
      <bottom style="thin">
        <color rgb="FFFFFFFF"/>
      </bottom>
      <diagonal/>
    </border>
    <border>
      <left style="thin">
        <color auto="1"/>
      </left>
      <right/>
      <top/>
      <bottom/>
      <diagonal/>
    </border>
    <border>
      <left style="thin">
        <color auto="1"/>
      </left>
      <right style="thin">
        <color rgb="FFFFFFFF"/>
      </right>
      <top style="thin">
        <color auto="1"/>
      </top>
      <bottom style="thin">
        <color auto="1"/>
      </bottom>
      <diagonal/>
    </border>
    <border>
      <left/>
      <right style="thin">
        <color indexed="64"/>
      </right>
      <top/>
      <bottom style="thin">
        <color theme="0"/>
      </bottom>
      <diagonal/>
    </border>
    <border>
      <left style="thin">
        <color auto="1"/>
      </left>
      <right/>
      <top/>
      <bottom style="thin">
        <color theme="0"/>
      </bottom>
      <diagonal/>
    </border>
    <border>
      <left/>
      <right/>
      <top/>
      <bottom style="thin">
        <color theme="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thin">
        <color auto="1"/>
      </left>
      <right/>
      <top style="thin">
        <color theme="0"/>
      </top>
      <bottom style="thin">
        <color auto="1"/>
      </bottom>
      <diagonal/>
    </border>
    <border>
      <left style="thin">
        <color theme="0"/>
      </left>
      <right style="thin">
        <color rgb="FFFFFFFF"/>
      </right>
      <top style="thin">
        <color theme="0"/>
      </top>
      <bottom style="thin">
        <color auto="1"/>
      </bottom>
      <diagonal/>
    </border>
    <border>
      <left style="thin">
        <color rgb="FFFFFFFF"/>
      </left>
      <right style="thin">
        <color indexed="64"/>
      </right>
      <top style="thin">
        <color theme="0"/>
      </top>
      <bottom style="thin">
        <color auto="1"/>
      </bottom>
      <diagonal/>
    </border>
    <border>
      <left/>
      <right style="thin">
        <color indexed="64"/>
      </right>
      <top style="thin">
        <color auto="1"/>
      </top>
      <bottom style="thin">
        <color rgb="FFFFFFFF"/>
      </bottom>
      <diagonal/>
    </border>
    <border>
      <left/>
      <right style="thin">
        <color auto="1"/>
      </right>
      <top style="thin">
        <color theme="0"/>
      </top>
      <bottom style="thin">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rgb="FF000000"/>
      </right>
      <top/>
      <bottom style="medium">
        <color rgb="FF000000"/>
      </bottom>
      <diagonal/>
    </border>
    <border>
      <left style="medium">
        <color auto="1"/>
      </left>
      <right style="medium">
        <color auto="1"/>
      </right>
      <top/>
      <bottom style="medium">
        <color auto="1"/>
      </bottom>
      <diagonal/>
    </border>
    <border>
      <left style="medium">
        <color rgb="FF000000"/>
      </left>
      <right style="medium">
        <color rgb="FF000000"/>
      </right>
      <top/>
      <bottom style="medium">
        <color indexed="64"/>
      </bottom>
      <diagonal/>
    </border>
    <border>
      <left style="medium">
        <color rgb="FF000000"/>
      </left>
      <right/>
      <top/>
      <bottom style="medium">
        <color rgb="FF000000"/>
      </bottom>
      <diagonal/>
    </border>
    <border>
      <left style="medium">
        <color theme="1"/>
      </left>
      <right style="medium">
        <color theme="1"/>
      </right>
      <top/>
      <bottom style="medium">
        <color theme="1"/>
      </bottom>
      <diagonal/>
    </border>
    <border>
      <left/>
      <right/>
      <top style="thin">
        <color rgb="FF000000"/>
      </top>
      <bottom style="thin">
        <color rgb="FF000000"/>
      </bottom>
      <diagonal/>
    </border>
    <border>
      <left style="thin">
        <color rgb="FFA9A9A9"/>
      </left>
      <right style="thin">
        <color rgb="FFA9A9A9"/>
      </right>
      <top style="thin">
        <color rgb="FFA9A9A9"/>
      </top>
      <bottom style="thin">
        <color rgb="FFA9A9A9"/>
      </bottom>
      <diagonal/>
    </border>
    <border>
      <left style="thin">
        <color rgb="FFA9A9A9"/>
      </left>
      <right style="thin">
        <color rgb="FFA9A9A9"/>
      </right>
      <top/>
      <bottom/>
      <diagonal/>
    </border>
    <border>
      <left/>
      <right style="thin">
        <color rgb="FFFFFFFF"/>
      </right>
      <top style="thin">
        <color rgb="FFFFFFFF"/>
      </top>
      <bottom style="thin">
        <color auto="1"/>
      </bottom>
      <diagonal/>
    </border>
    <border>
      <left/>
      <right/>
      <top style="thin">
        <color theme="0"/>
      </top>
      <bottom style="thin">
        <color auto="1"/>
      </bottom>
      <diagonal/>
    </border>
    <border>
      <left style="thin">
        <color rgb="FFFFFFFF"/>
      </left>
      <right/>
      <top style="thin">
        <color rgb="FFFFFFFF"/>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rgb="FF000000"/>
      </left>
      <right style="medium">
        <color rgb="FF000000"/>
      </right>
      <top style="medium">
        <color rgb="FF000000"/>
      </top>
      <bottom/>
      <diagonal/>
    </border>
    <border>
      <left style="thin">
        <color auto="1"/>
      </left>
      <right style="medium">
        <color auto="1"/>
      </right>
      <top/>
      <bottom style="medium">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s>
  <cellStyleXfs count="16">
    <xf numFmtId="0" fontId="0" fillId="0" borderId="0"/>
    <xf numFmtId="168" fontId="29" fillId="0" borderId="0" applyBorder="0" applyProtection="0"/>
    <xf numFmtId="164" fontId="29" fillId="0" borderId="0" applyBorder="0" applyProtection="0"/>
    <xf numFmtId="167" fontId="29" fillId="0" borderId="0" applyBorder="0" applyProtection="0"/>
    <xf numFmtId="0" fontId="4" fillId="0" borderId="0" applyBorder="0" applyProtection="0"/>
    <xf numFmtId="164" fontId="29" fillId="0" borderId="0" applyBorder="0" applyProtection="0"/>
    <xf numFmtId="0" fontId="5" fillId="0" borderId="0"/>
    <xf numFmtId="0" fontId="5" fillId="0" borderId="0"/>
    <xf numFmtId="165" fontId="6" fillId="0" borderId="0"/>
    <xf numFmtId="0" fontId="7" fillId="0" borderId="0"/>
    <xf numFmtId="0" fontId="5" fillId="0" borderId="0"/>
    <xf numFmtId="0" fontId="5" fillId="0" borderId="0"/>
    <xf numFmtId="0" fontId="75" fillId="0" borderId="0" applyNumberFormat="0" applyFill="0" applyBorder="0" applyAlignment="0" applyProtection="0"/>
    <xf numFmtId="0" fontId="3" fillId="0" borderId="0"/>
    <xf numFmtId="0" fontId="29" fillId="0" borderId="0"/>
    <xf numFmtId="0" fontId="1" fillId="0" borderId="0"/>
  </cellStyleXfs>
  <cellXfs count="1310">
    <xf numFmtId="0" fontId="0" fillId="0" borderId="0" xfId="0"/>
    <xf numFmtId="0" fontId="5" fillId="2" borderId="0" xfId="0" applyFont="1" applyFill="1"/>
    <xf numFmtId="0" fontId="0" fillId="0" borderId="0" xfId="0" applyAlignment="1">
      <alignment horizontal="center" vertical="center"/>
    </xf>
    <xf numFmtId="0" fontId="5" fillId="0" borderId="0" xfId="0" applyFont="1" applyAlignment="1">
      <alignment horizontal="center"/>
    </xf>
    <xf numFmtId="0" fontId="8" fillId="0" borderId="0" xfId="0" applyFont="1" applyAlignment="1">
      <alignment horizontal="center" vertical="center"/>
    </xf>
    <xf numFmtId="0" fontId="5" fillId="0" borderId="0" xfId="0" applyFont="1" applyAlignment="1">
      <alignment horizontal="center" vertical="center"/>
    </xf>
    <xf numFmtId="0" fontId="0" fillId="0" borderId="0" xfId="0" applyAlignment="1">
      <alignment vertical="center"/>
    </xf>
    <xf numFmtId="0" fontId="17" fillId="0" borderId="0" xfId="0" applyFont="1" applyAlignment="1">
      <alignment horizontal="center" vertical="center"/>
    </xf>
    <xf numFmtId="0" fontId="17" fillId="0" borderId="0" xfId="0" applyFont="1"/>
    <xf numFmtId="0" fontId="20" fillId="5" borderId="35" xfId="0" applyFont="1" applyFill="1" applyBorder="1" applyAlignment="1">
      <alignment horizontal="center" vertical="center" wrapText="1"/>
    </xf>
    <xf numFmtId="0" fontId="5" fillId="0" borderId="0" xfId="7"/>
    <xf numFmtId="0" fontId="19" fillId="0" borderId="0" xfId="7" applyFont="1" applyAlignment="1">
      <alignment horizontal="center" vertical="center"/>
    </xf>
    <xf numFmtId="0" fontId="19" fillId="0" borderId="48" xfId="7" applyFont="1" applyBorder="1" applyAlignment="1">
      <alignment vertical="center" wrapText="1"/>
    </xf>
    <xf numFmtId="0" fontId="5" fillId="0" borderId="16" xfId="7" applyBorder="1"/>
    <xf numFmtId="0" fontId="5" fillId="42" borderId="16" xfId="7" applyFill="1" applyBorder="1"/>
    <xf numFmtId="1" fontId="5" fillId="0" borderId="3" xfId="7" applyNumberFormat="1" applyBorder="1"/>
    <xf numFmtId="1" fontId="5" fillId="0" borderId="16" xfId="7" applyNumberFormat="1" applyBorder="1"/>
    <xf numFmtId="0" fontId="5" fillId="43" borderId="16" xfId="7" applyFill="1" applyBorder="1"/>
    <xf numFmtId="1" fontId="5" fillId="0" borderId="0" xfId="7" applyNumberFormat="1"/>
    <xf numFmtId="0" fontId="14" fillId="0" borderId="0" xfId="0" applyFont="1" applyAlignment="1">
      <alignment vertical="center"/>
    </xf>
    <xf numFmtId="169" fontId="0" fillId="0" borderId="0" xfId="0" applyNumberFormat="1"/>
    <xf numFmtId="0" fontId="8" fillId="0" borderId="0" xfId="0" applyFont="1" applyAlignment="1">
      <alignment horizontal="left" vertical="top"/>
    </xf>
    <xf numFmtId="0" fontId="20" fillId="5" borderId="60" xfId="0" applyFont="1" applyFill="1" applyBorder="1" applyAlignment="1">
      <alignment horizontal="center" vertical="center" wrapText="1"/>
    </xf>
    <xf numFmtId="0" fontId="8" fillId="51" borderId="16" xfId="0" applyFont="1" applyFill="1" applyBorder="1" applyAlignment="1">
      <alignment horizontal="center" vertical="center" wrapText="1"/>
    </xf>
    <xf numFmtId="0" fontId="18" fillId="8" borderId="16" xfId="0" applyFont="1" applyFill="1" applyBorder="1" applyAlignment="1">
      <alignment horizontal="center" vertical="center" wrapText="1"/>
    </xf>
    <xf numFmtId="0" fontId="8" fillId="0" borderId="16" xfId="0" applyFont="1" applyBorder="1" applyAlignment="1">
      <alignment horizontal="center" vertical="center" wrapText="1"/>
    </xf>
    <xf numFmtId="0" fontId="8" fillId="4" borderId="16" xfId="0" applyFont="1" applyFill="1" applyBorder="1" applyAlignment="1">
      <alignment horizontal="center" vertical="center" wrapText="1"/>
    </xf>
    <xf numFmtId="0" fontId="18" fillId="7" borderId="16" xfId="0" applyFont="1" applyFill="1" applyBorder="1" applyAlignment="1">
      <alignment horizontal="center" vertical="center" wrapText="1"/>
    </xf>
    <xf numFmtId="0" fontId="15" fillId="7" borderId="16" xfId="0" applyFont="1" applyFill="1" applyBorder="1" applyAlignment="1">
      <alignment horizontal="center" vertical="center" wrapText="1"/>
    </xf>
    <xf numFmtId="0" fontId="15" fillId="9" borderId="16" xfId="0" applyFont="1" applyFill="1" applyBorder="1" applyAlignment="1">
      <alignment horizontal="center" vertical="center" wrapText="1"/>
    </xf>
    <xf numFmtId="0" fontId="15" fillId="10" borderId="16" xfId="0" applyFont="1" applyFill="1" applyBorder="1" applyAlignment="1">
      <alignment horizontal="center" vertical="center" wrapText="1"/>
    </xf>
    <xf numFmtId="0" fontId="15" fillId="11" borderId="16" xfId="0" applyFont="1" applyFill="1" applyBorder="1" applyAlignment="1">
      <alignment horizontal="center" vertical="center" wrapText="1"/>
    </xf>
    <xf numFmtId="0" fontId="15" fillId="5" borderId="16" xfId="0" applyFont="1" applyFill="1" applyBorder="1" applyAlignment="1">
      <alignment horizontal="center" vertical="center" wrapText="1"/>
    </xf>
    <xf numFmtId="0" fontId="15" fillId="12" borderId="16" xfId="0"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3" fillId="14" borderId="16" xfId="0" applyFont="1" applyFill="1" applyBorder="1" applyAlignment="1">
      <alignment horizontal="center" vertical="center" wrapText="1"/>
    </xf>
    <xf numFmtId="0" fontId="15" fillId="15" borderId="16" xfId="0" applyFont="1" applyFill="1" applyBorder="1" applyAlignment="1">
      <alignment horizontal="center" vertical="center" wrapText="1"/>
    </xf>
    <xf numFmtId="0" fontId="13" fillId="16" borderId="16" xfId="0" applyFont="1" applyFill="1" applyBorder="1" applyAlignment="1">
      <alignment horizontal="center" vertical="center" wrapText="1"/>
    </xf>
    <xf numFmtId="0" fontId="15" fillId="27" borderId="16" xfId="0" applyFont="1" applyFill="1" applyBorder="1" applyAlignment="1">
      <alignment horizontal="center" vertical="center" wrapText="1"/>
    </xf>
    <xf numFmtId="0" fontId="13" fillId="2" borderId="16" xfId="0" applyFont="1" applyFill="1" applyBorder="1" applyAlignment="1">
      <alignment horizontal="center" vertical="center" wrapText="1"/>
    </xf>
    <xf numFmtId="0" fontId="19" fillId="0" borderId="16" xfId="0" applyFont="1" applyBorder="1" applyAlignment="1">
      <alignment horizontal="center" vertical="center"/>
    </xf>
    <xf numFmtId="0" fontId="8" fillId="52" borderId="16" xfId="0" applyFont="1" applyFill="1" applyBorder="1" applyAlignment="1">
      <alignment horizontal="center" vertical="center" wrapText="1"/>
    </xf>
    <xf numFmtId="0" fontId="18" fillId="9" borderId="16" xfId="0" applyFont="1" applyFill="1" applyBorder="1" applyAlignment="1">
      <alignment horizontal="center" vertical="center" wrapText="1"/>
    </xf>
    <xf numFmtId="0" fontId="8" fillId="53" borderId="16" xfId="0" applyFont="1" applyFill="1" applyBorder="1" applyAlignment="1">
      <alignment horizontal="center" vertical="center" wrapText="1"/>
    </xf>
    <xf numFmtId="0" fontId="8" fillId="54" borderId="16" xfId="0" applyFont="1" applyFill="1" applyBorder="1" applyAlignment="1">
      <alignment horizontal="center" vertical="center" wrapText="1"/>
    </xf>
    <xf numFmtId="0" fontId="8" fillId="20" borderId="16" xfId="0" applyFont="1" applyFill="1" applyBorder="1" applyAlignment="1">
      <alignment horizontal="center" vertical="center" wrapText="1"/>
    </xf>
    <xf numFmtId="0" fontId="18" fillId="10" borderId="16" xfId="0" applyFont="1" applyFill="1" applyBorder="1" applyAlignment="1">
      <alignment horizontal="center" vertical="center" wrapText="1"/>
    </xf>
    <xf numFmtId="0" fontId="8" fillId="25" borderId="16" xfId="0" applyFont="1" applyFill="1" applyBorder="1" applyAlignment="1">
      <alignment horizontal="center" vertical="center" wrapText="1"/>
    </xf>
    <xf numFmtId="0" fontId="18" fillId="15" borderId="16" xfId="0" applyFont="1" applyFill="1" applyBorder="1" applyAlignment="1">
      <alignment horizontal="center" vertical="center" wrapText="1"/>
    </xf>
    <xf numFmtId="0" fontId="8" fillId="21" borderId="16" xfId="0" applyFont="1" applyFill="1" applyBorder="1" applyAlignment="1">
      <alignment horizontal="center" vertical="center" wrapText="1"/>
    </xf>
    <xf numFmtId="0" fontId="18" fillId="5" borderId="16"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0" fillId="0" borderId="16" xfId="0" applyBorder="1"/>
    <xf numFmtId="0" fontId="8" fillId="22" borderId="16" xfId="0" applyFont="1" applyFill="1" applyBorder="1" applyAlignment="1">
      <alignment horizontal="center" vertical="center" wrapText="1"/>
    </xf>
    <xf numFmtId="0" fontId="18" fillId="12" borderId="16" xfId="0" applyFont="1" applyFill="1" applyBorder="1" applyAlignment="1">
      <alignment horizontal="center" vertical="center" wrapText="1"/>
    </xf>
    <xf numFmtId="0" fontId="8" fillId="23" borderId="16" xfId="0" applyFont="1" applyFill="1" applyBorder="1" applyAlignment="1">
      <alignment horizontal="center" vertical="center" wrapText="1"/>
    </xf>
    <xf numFmtId="0" fontId="18" fillId="13" borderId="16" xfId="0" applyFont="1" applyFill="1" applyBorder="1" applyAlignment="1">
      <alignment horizontal="center" vertical="center" wrapText="1"/>
    </xf>
    <xf numFmtId="0" fontId="8" fillId="55" borderId="16" xfId="0" applyFont="1" applyFill="1" applyBorder="1" applyAlignment="1">
      <alignment horizontal="center" vertical="center" wrapText="1"/>
    </xf>
    <xf numFmtId="0" fontId="18" fillId="17" borderId="16" xfId="0" applyFont="1" applyFill="1" applyBorder="1" applyAlignment="1">
      <alignment horizontal="center" vertical="center" wrapText="1"/>
    </xf>
    <xf numFmtId="0" fontId="8" fillId="14" borderId="16" xfId="0" applyFont="1" applyFill="1" applyBorder="1" applyAlignment="1">
      <alignment horizontal="center" vertical="center" wrapText="1"/>
    </xf>
    <xf numFmtId="0" fontId="8" fillId="56" borderId="16" xfId="0" applyFont="1" applyFill="1" applyBorder="1" applyAlignment="1">
      <alignment horizontal="center" vertical="center" wrapText="1"/>
    </xf>
    <xf numFmtId="0" fontId="18" fillId="57" borderId="16" xfId="0" applyFont="1" applyFill="1" applyBorder="1" applyAlignment="1">
      <alignment horizontal="center" vertical="center" wrapText="1"/>
    </xf>
    <xf numFmtId="0" fontId="8" fillId="58" borderId="16" xfId="0" applyFont="1" applyFill="1" applyBorder="1" applyAlignment="1">
      <alignment horizontal="center" vertical="center" wrapText="1"/>
    </xf>
    <xf numFmtId="0" fontId="8" fillId="16" borderId="16" xfId="0" applyFont="1" applyFill="1" applyBorder="1" applyAlignment="1">
      <alignment horizontal="center" vertical="center" wrapText="1"/>
    </xf>
    <xf numFmtId="0" fontId="8" fillId="0" borderId="0" xfId="0" applyFont="1" applyAlignment="1">
      <alignment horizontal="center" vertical="center" wrapText="1"/>
    </xf>
    <xf numFmtId="0" fontId="18" fillId="0" borderId="0" xfId="0" applyFont="1" applyAlignment="1">
      <alignment horizontal="center" vertical="center" wrapText="1"/>
    </xf>
    <xf numFmtId="0" fontId="13" fillId="0" borderId="0" xfId="0" applyFont="1" applyAlignment="1">
      <alignment horizontal="left" vertical="top"/>
    </xf>
    <xf numFmtId="0" fontId="31" fillId="0" borderId="0" xfId="0" applyFont="1"/>
    <xf numFmtId="0" fontId="31" fillId="0" borderId="0" xfId="0" applyFont="1" applyAlignment="1">
      <alignment horizontal="center"/>
    </xf>
    <xf numFmtId="0" fontId="31" fillId="2" borderId="0" xfId="0" applyFont="1" applyFill="1"/>
    <xf numFmtId="0" fontId="36" fillId="5" borderId="17" xfId="0" applyFont="1" applyFill="1" applyBorder="1" applyAlignment="1">
      <alignment vertical="center"/>
    </xf>
    <xf numFmtId="0" fontId="36" fillId="5" borderId="18" xfId="0" applyFont="1" applyFill="1" applyBorder="1"/>
    <xf numFmtId="0" fontId="36" fillId="5" borderId="1" xfId="0" applyFont="1" applyFill="1" applyBorder="1"/>
    <xf numFmtId="0" fontId="36" fillId="5" borderId="19" xfId="0" applyFont="1" applyFill="1" applyBorder="1"/>
    <xf numFmtId="0" fontId="31" fillId="5" borderId="18" xfId="0" applyFont="1" applyFill="1" applyBorder="1"/>
    <xf numFmtId="4" fontId="35" fillId="0" borderId="16" xfId="0" applyNumberFormat="1" applyFont="1" applyBorder="1" applyAlignment="1">
      <alignment horizontal="center" vertical="center"/>
    </xf>
    <xf numFmtId="0" fontId="39" fillId="5" borderId="21" xfId="0" applyFont="1" applyFill="1" applyBorder="1" applyAlignment="1">
      <alignment horizontal="center" vertical="center"/>
    </xf>
    <xf numFmtId="0" fontId="39" fillId="5" borderId="22" xfId="0" applyFont="1" applyFill="1" applyBorder="1" applyAlignment="1">
      <alignment horizontal="center" vertical="center"/>
    </xf>
    <xf numFmtId="0" fontId="39" fillId="5" borderId="23" xfId="0" applyFont="1" applyFill="1" applyBorder="1" applyAlignment="1">
      <alignment horizontal="center" vertical="center"/>
    </xf>
    <xf numFmtId="0" fontId="31" fillId="0" borderId="24" xfId="0" applyFont="1" applyBorder="1" applyAlignment="1">
      <alignment horizontal="center" vertical="center"/>
    </xf>
    <xf numFmtId="0" fontId="31" fillId="0" borderId="25" xfId="0" applyFont="1" applyBorder="1" applyAlignment="1">
      <alignment horizontal="center" vertical="center"/>
    </xf>
    <xf numFmtId="0" fontId="31" fillId="0" borderId="16" xfId="0" applyFont="1" applyBorder="1" applyAlignment="1">
      <alignment horizontal="center" vertical="center"/>
    </xf>
    <xf numFmtId="1" fontId="31" fillId="0" borderId="3" xfId="0" applyNumberFormat="1" applyFont="1" applyBorder="1" applyAlignment="1">
      <alignment horizontal="center" vertical="center"/>
    </xf>
    <xf numFmtId="0" fontId="40" fillId="0" borderId="0" xfId="0" applyFont="1" applyAlignment="1">
      <alignment horizontal="center"/>
    </xf>
    <xf numFmtId="2" fontId="34" fillId="3" borderId="20" xfId="0" applyNumberFormat="1" applyFont="1" applyFill="1" applyBorder="1" applyAlignment="1">
      <alignment horizontal="right" vertical="center"/>
    </xf>
    <xf numFmtId="2" fontId="34" fillId="0" borderId="26" xfId="0" applyNumberFormat="1" applyFont="1" applyBorder="1" applyAlignment="1">
      <alignment vertical="center"/>
    </xf>
    <xf numFmtId="0" fontId="36" fillId="5" borderId="27" xfId="0" applyFont="1" applyFill="1" applyBorder="1" applyAlignment="1">
      <alignment vertical="center"/>
    </xf>
    <xf numFmtId="0" fontId="36" fillId="5" borderId="28" xfId="0" applyFont="1" applyFill="1" applyBorder="1" applyAlignment="1">
      <alignment vertical="center"/>
    </xf>
    <xf numFmtId="0" fontId="31" fillId="5" borderId="18" xfId="0" applyFont="1" applyFill="1" applyBorder="1" applyAlignment="1">
      <alignment horizontal="center"/>
    </xf>
    <xf numFmtId="0" fontId="31" fillId="5" borderId="0" xfId="0" applyFont="1" applyFill="1" applyAlignment="1">
      <alignment horizontal="center"/>
    </xf>
    <xf numFmtId="0" fontId="41" fillId="0" borderId="0" xfId="0" applyFont="1"/>
    <xf numFmtId="1" fontId="41" fillId="0" borderId="0" xfId="0" applyNumberFormat="1" applyFont="1"/>
    <xf numFmtId="0" fontId="31" fillId="0" borderId="0" xfId="0" applyFont="1" applyAlignment="1">
      <alignment horizontal="center" vertical="center"/>
    </xf>
    <xf numFmtId="0" fontId="31" fillId="0" borderId="0" xfId="0" applyFont="1" applyAlignment="1">
      <alignment vertical="center"/>
    </xf>
    <xf numFmtId="0" fontId="40" fillId="0" borderId="0" xfId="0" applyFont="1" applyAlignment="1">
      <alignment horizontal="center" vertical="center"/>
    </xf>
    <xf numFmtId="0" fontId="40" fillId="0" borderId="0" xfId="0" applyFont="1" applyAlignment="1">
      <alignment horizontal="left" vertical="center"/>
    </xf>
    <xf numFmtId="0" fontId="40" fillId="0" borderId="0" xfId="0" applyFont="1"/>
    <xf numFmtId="167" fontId="40" fillId="0" borderId="0" xfId="3" applyFont="1" applyBorder="1" applyProtection="1"/>
    <xf numFmtId="166" fontId="31" fillId="0" borderId="0" xfId="0" applyNumberFormat="1" applyFont="1"/>
    <xf numFmtId="0" fontId="42" fillId="0" borderId="0" xfId="0" applyFont="1" applyAlignment="1">
      <alignment horizontal="center" vertical="center"/>
    </xf>
    <xf numFmtId="0" fontId="40" fillId="2" borderId="30" xfId="0" applyFont="1" applyFill="1" applyBorder="1" applyAlignment="1">
      <alignment horizontal="center" vertical="center"/>
    </xf>
    <xf numFmtId="0" fontId="40" fillId="2" borderId="31" xfId="0" applyFont="1" applyFill="1" applyBorder="1" applyAlignment="1">
      <alignment horizontal="center" vertical="center" wrapText="1"/>
    </xf>
    <xf numFmtId="0" fontId="36" fillId="8" borderId="31" xfId="0" applyFont="1" applyFill="1" applyBorder="1" applyAlignment="1">
      <alignment horizontal="center" vertical="center" wrapText="1"/>
    </xf>
    <xf numFmtId="0" fontId="46" fillId="0" borderId="20" xfId="0" applyFont="1" applyBorder="1" applyAlignment="1">
      <alignment horizontal="left" vertical="center"/>
    </xf>
    <xf numFmtId="0" fontId="31" fillId="0" borderId="32" xfId="0" applyFont="1" applyBorder="1"/>
    <xf numFmtId="0" fontId="31" fillId="0" borderId="32" xfId="0" applyFont="1" applyBorder="1" applyAlignment="1">
      <alignment horizontal="center"/>
    </xf>
    <xf numFmtId="0" fontId="46" fillId="0" borderId="20" xfId="0" applyFont="1" applyBorder="1" applyAlignment="1">
      <alignment vertical="center"/>
    </xf>
    <xf numFmtId="0" fontId="46" fillId="0" borderId="32" xfId="0" applyFont="1" applyBorder="1" applyAlignment="1">
      <alignment vertical="center"/>
    </xf>
    <xf numFmtId="0" fontId="46" fillId="0" borderId="26" xfId="0" applyFont="1" applyBorder="1" applyAlignment="1">
      <alignment vertical="center"/>
    </xf>
    <xf numFmtId="0" fontId="39" fillId="0" borderId="33" xfId="0" applyFont="1" applyBorder="1" applyAlignment="1">
      <alignment horizontal="center"/>
    </xf>
    <xf numFmtId="2" fontId="42" fillId="0" borderId="0" xfId="0" applyNumberFormat="1" applyFont="1" applyAlignment="1">
      <alignment horizontal="center" vertical="center"/>
    </xf>
    <xf numFmtId="0" fontId="40" fillId="0" borderId="34" xfId="0" applyFont="1" applyBorder="1" applyAlignment="1">
      <alignment horizontal="center" vertical="center"/>
    </xf>
    <xf numFmtId="0" fontId="40" fillId="0" borderId="34" xfId="0" applyFont="1" applyBorder="1" applyAlignment="1">
      <alignment horizontal="center"/>
    </xf>
    <xf numFmtId="0" fontId="43" fillId="5" borderId="35" xfId="0" applyFont="1" applyFill="1" applyBorder="1" applyAlignment="1">
      <alignment horizontal="center" vertical="center"/>
    </xf>
    <xf numFmtId="0" fontId="43" fillId="5" borderId="0" xfId="0" applyFont="1" applyFill="1" applyAlignment="1">
      <alignment horizontal="center" vertical="center" wrapText="1"/>
    </xf>
    <xf numFmtId="0" fontId="47" fillId="0" borderId="0" xfId="0" applyFont="1" applyAlignment="1">
      <alignment horizontal="center" vertical="center"/>
    </xf>
    <xf numFmtId="2" fontId="40" fillId="0" borderId="0" xfId="0" applyNumberFormat="1" applyFont="1" applyAlignment="1">
      <alignment horizontal="center" vertical="center"/>
    </xf>
    <xf numFmtId="2" fontId="31" fillId="0" borderId="0" xfId="0" applyNumberFormat="1" applyFont="1" applyAlignment="1">
      <alignment horizontal="center" vertical="center"/>
    </xf>
    <xf numFmtId="0" fontId="39" fillId="0" borderId="0" xfId="0" applyFont="1" applyAlignment="1">
      <alignment horizontal="center" vertical="center"/>
    </xf>
    <xf numFmtId="0" fontId="40" fillId="4" borderId="3" xfId="0" applyFont="1" applyFill="1" applyBorder="1" applyAlignment="1">
      <alignment horizontal="center" vertical="center"/>
    </xf>
    <xf numFmtId="0" fontId="40" fillId="0" borderId="3" xfId="0" applyFont="1" applyBorder="1" applyAlignment="1">
      <alignment horizontal="center" vertical="center"/>
    </xf>
    <xf numFmtId="0" fontId="40" fillId="0" borderId="24" xfId="0" applyFont="1" applyBorder="1" applyAlignment="1">
      <alignment horizontal="center" vertical="center"/>
    </xf>
    <xf numFmtId="0" fontId="40" fillId="18" borderId="16" xfId="0" applyFont="1" applyFill="1" applyBorder="1" applyAlignment="1">
      <alignment horizontal="center" vertical="center"/>
    </xf>
    <xf numFmtId="0" fontId="39" fillId="5" borderId="36" xfId="0" applyFont="1" applyFill="1" applyBorder="1" applyAlignment="1">
      <alignment horizontal="center"/>
    </xf>
    <xf numFmtId="0" fontId="31" fillId="0" borderId="26" xfId="0" applyFont="1" applyBorder="1" applyAlignment="1">
      <alignment horizontal="center" vertical="center"/>
    </xf>
    <xf numFmtId="2" fontId="40" fillId="0" borderId="16" xfId="0" applyNumberFormat="1" applyFont="1" applyBorder="1" applyAlignment="1">
      <alignment horizontal="center" vertical="center"/>
    </xf>
    <xf numFmtId="2" fontId="31" fillId="0" borderId="16" xfId="0" applyNumberFormat="1" applyFont="1" applyBorder="1" applyAlignment="1">
      <alignment horizontal="center" vertical="center"/>
    </xf>
    <xf numFmtId="0" fontId="31" fillId="2" borderId="26" xfId="0" applyFont="1" applyFill="1" applyBorder="1" applyAlignment="1" applyProtection="1">
      <alignment horizontal="center" vertical="center"/>
      <protection locked="0"/>
    </xf>
    <xf numFmtId="0" fontId="31" fillId="19" borderId="16" xfId="0" applyFont="1" applyFill="1" applyBorder="1" applyAlignment="1" applyProtection="1">
      <alignment horizontal="center" vertical="center"/>
      <protection locked="0"/>
    </xf>
    <xf numFmtId="0" fontId="31" fillId="20" borderId="16" xfId="0" applyFont="1" applyFill="1" applyBorder="1" applyAlignment="1" applyProtection="1">
      <alignment horizontal="center" vertical="center"/>
      <protection locked="0"/>
    </xf>
    <xf numFmtId="0" fontId="31" fillId="24" borderId="16" xfId="0" applyFont="1" applyFill="1" applyBorder="1" applyAlignment="1" applyProtection="1">
      <alignment horizontal="center" vertical="center"/>
      <protection locked="0"/>
    </xf>
    <xf numFmtId="0" fontId="31" fillId="0" borderId="16" xfId="0" applyFont="1" applyBorder="1" applyAlignment="1">
      <alignment horizontal="center"/>
    </xf>
    <xf numFmtId="0" fontId="31" fillId="20" borderId="16" xfId="0" applyFont="1" applyFill="1" applyBorder="1" applyAlignment="1">
      <alignment horizontal="center"/>
    </xf>
    <xf numFmtId="0" fontId="31" fillId="20" borderId="20" xfId="0" applyFont="1" applyFill="1" applyBorder="1" applyAlignment="1">
      <alignment horizontal="center"/>
    </xf>
    <xf numFmtId="0" fontId="31" fillId="0" borderId="3" xfId="0" applyFont="1" applyBorder="1" applyAlignment="1">
      <alignment horizontal="center"/>
    </xf>
    <xf numFmtId="2" fontId="31" fillId="0" borderId="3" xfId="0" applyNumberFormat="1" applyFont="1" applyBorder="1" applyAlignment="1">
      <alignment horizontal="center"/>
    </xf>
    <xf numFmtId="2" fontId="31" fillId="0" borderId="16" xfId="0" applyNumberFormat="1" applyFont="1" applyBorder="1" applyAlignment="1">
      <alignment horizontal="center"/>
    </xf>
    <xf numFmtId="0" fontId="39" fillId="5" borderId="36" xfId="10" applyFont="1" applyFill="1" applyBorder="1" applyAlignment="1">
      <alignment horizontal="center" vertical="center"/>
    </xf>
    <xf numFmtId="0" fontId="31" fillId="0" borderId="26" xfId="10" applyFont="1" applyBorder="1" applyAlignment="1">
      <alignment horizontal="center" vertical="center"/>
    </xf>
    <xf numFmtId="2" fontId="31" fillId="0" borderId="16" xfId="10" applyNumberFormat="1" applyFont="1" applyBorder="1" applyAlignment="1">
      <alignment horizontal="center" vertical="center"/>
    </xf>
    <xf numFmtId="0" fontId="43" fillId="5" borderId="38" xfId="0" applyFont="1" applyFill="1" applyBorder="1" applyAlignment="1">
      <alignment horizontal="center" vertical="center"/>
    </xf>
    <xf numFmtId="0" fontId="43" fillId="5" borderId="0" xfId="0" applyFont="1" applyFill="1" applyAlignment="1">
      <alignment horizontal="center" vertical="center"/>
    </xf>
    <xf numFmtId="0" fontId="39" fillId="5" borderId="38" xfId="0" applyFont="1" applyFill="1" applyBorder="1" applyAlignment="1">
      <alignment horizontal="center"/>
    </xf>
    <xf numFmtId="0" fontId="39" fillId="5" borderId="37" xfId="0" applyFont="1" applyFill="1" applyBorder="1" applyAlignment="1">
      <alignment horizontal="center" vertical="center"/>
    </xf>
    <xf numFmtId="0" fontId="36" fillId="6" borderId="38" xfId="0" applyFont="1" applyFill="1" applyBorder="1" applyAlignment="1">
      <alignment horizontal="center" vertical="center"/>
    </xf>
    <xf numFmtId="0" fontId="36" fillId="6" borderId="26" xfId="0" applyFont="1" applyFill="1" applyBorder="1" applyAlignment="1">
      <alignment horizontal="center" vertical="center"/>
    </xf>
    <xf numFmtId="2" fontId="36" fillId="6" borderId="16" xfId="0" applyNumberFormat="1" applyFont="1" applyFill="1" applyBorder="1" applyAlignment="1">
      <alignment horizontal="center" vertical="center"/>
    </xf>
    <xf numFmtId="1" fontId="40" fillId="11" borderId="16" xfId="0" applyNumberFormat="1" applyFont="1" applyFill="1" applyBorder="1" applyAlignment="1">
      <alignment horizontal="center" vertical="center"/>
    </xf>
    <xf numFmtId="1" fontId="31" fillId="0" borderId="16" xfId="0" applyNumberFormat="1" applyFont="1" applyBorder="1" applyAlignment="1">
      <alignment horizontal="center"/>
    </xf>
    <xf numFmtId="0" fontId="31" fillId="11" borderId="3" xfId="0" applyFont="1" applyFill="1" applyBorder="1" applyAlignment="1">
      <alignment horizontal="center"/>
    </xf>
    <xf numFmtId="2" fontId="40" fillId="11" borderId="16" xfId="0" applyNumberFormat="1" applyFont="1" applyFill="1" applyBorder="1" applyAlignment="1">
      <alignment horizontal="center" vertical="center"/>
    </xf>
    <xf numFmtId="0" fontId="31" fillId="11" borderId="16" xfId="0" applyFont="1" applyFill="1" applyBorder="1" applyAlignment="1">
      <alignment horizontal="center"/>
    </xf>
    <xf numFmtId="0" fontId="39" fillId="5" borderId="38" xfId="0" applyFont="1" applyFill="1" applyBorder="1" applyAlignment="1">
      <alignment horizontal="center" vertical="center"/>
    </xf>
    <xf numFmtId="0" fontId="39" fillId="5" borderId="37" xfId="0" applyFont="1" applyFill="1" applyBorder="1" applyAlignment="1">
      <alignment horizontal="center"/>
    </xf>
    <xf numFmtId="0" fontId="43" fillId="5" borderId="39" xfId="0" applyFont="1" applyFill="1" applyBorder="1" applyAlignment="1">
      <alignment horizontal="center" vertical="center"/>
    </xf>
    <xf numFmtId="0" fontId="39" fillId="5" borderId="22" xfId="0" applyFont="1" applyFill="1" applyBorder="1" applyAlignment="1">
      <alignment horizontal="center"/>
    </xf>
    <xf numFmtId="0" fontId="39" fillId="5" borderId="23" xfId="0" applyFont="1" applyFill="1" applyBorder="1" applyAlignment="1">
      <alignment horizontal="center"/>
    </xf>
    <xf numFmtId="0" fontId="31" fillId="20" borderId="1" xfId="0" applyFont="1" applyFill="1" applyBorder="1" applyAlignment="1">
      <alignment horizontal="center"/>
    </xf>
    <xf numFmtId="0" fontId="39" fillId="0" borderId="40" xfId="0" applyFont="1" applyBorder="1" applyAlignment="1">
      <alignment horizontal="center"/>
    </xf>
    <xf numFmtId="0" fontId="40" fillId="0" borderId="16" xfId="0" applyFont="1" applyBorder="1" applyAlignment="1">
      <alignment horizontal="center" vertical="center"/>
    </xf>
    <xf numFmtId="0" fontId="40" fillId="0" borderId="20" xfId="0" applyFont="1" applyBorder="1" applyAlignment="1">
      <alignment horizontal="center" vertical="center"/>
    </xf>
    <xf numFmtId="0" fontId="40" fillId="0" borderId="20" xfId="0" applyFont="1" applyBorder="1" applyAlignment="1">
      <alignment horizontal="center"/>
    </xf>
    <xf numFmtId="0" fontId="40" fillId="0" borderId="32" xfId="0" applyFont="1" applyBorder="1" applyAlignment="1">
      <alignment horizontal="center"/>
    </xf>
    <xf numFmtId="0" fontId="40" fillId="0" borderId="26" xfId="0" applyFont="1" applyBorder="1" applyAlignment="1">
      <alignment horizontal="center"/>
    </xf>
    <xf numFmtId="0" fontId="40" fillId="0" borderId="16" xfId="0" applyFont="1" applyBorder="1" applyAlignment="1">
      <alignment horizontal="center"/>
    </xf>
    <xf numFmtId="0" fontId="40" fillId="0" borderId="17" xfId="0" applyFont="1" applyBorder="1" applyAlignment="1">
      <alignment horizontal="center"/>
    </xf>
    <xf numFmtId="0" fontId="40" fillId="0" borderId="18" xfId="0" applyFont="1" applyBorder="1" applyAlignment="1">
      <alignment horizontal="center"/>
    </xf>
    <xf numFmtId="0" fontId="31" fillId="0" borderId="18" xfId="0" applyFont="1" applyBorder="1" applyAlignment="1">
      <alignment horizontal="center" vertical="center"/>
    </xf>
    <xf numFmtId="0" fontId="39" fillId="5" borderId="41" xfId="0" applyFont="1" applyFill="1" applyBorder="1" applyAlignment="1">
      <alignment horizontal="center"/>
    </xf>
    <xf numFmtId="0" fontId="39" fillId="0" borderId="42" xfId="0" applyFont="1" applyBorder="1" applyAlignment="1">
      <alignment horizontal="center"/>
    </xf>
    <xf numFmtId="0" fontId="31" fillId="2" borderId="16" xfId="0" applyFont="1" applyFill="1" applyBorder="1" applyAlignment="1">
      <alignment horizontal="center" vertical="center"/>
    </xf>
    <xf numFmtId="0" fontId="40" fillId="0" borderId="1" xfId="0" applyFont="1" applyBorder="1" applyAlignment="1">
      <alignment horizontal="center" vertical="center"/>
    </xf>
    <xf numFmtId="0" fontId="40" fillId="0" borderId="3" xfId="0" applyFont="1" applyBorder="1" applyAlignment="1">
      <alignment horizontal="center"/>
    </xf>
    <xf numFmtId="0" fontId="40" fillId="0" borderId="24" xfId="0" applyFont="1" applyBorder="1" applyAlignment="1">
      <alignment horizontal="center"/>
    </xf>
    <xf numFmtId="2" fontId="31" fillId="0" borderId="3" xfId="0" applyNumberFormat="1" applyFont="1" applyBorder="1" applyAlignment="1">
      <alignment horizontal="center" vertical="center"/>
    </xf>
    <xf numFmtId="0" fontId="31" fillId="2" borderId="1" xfId="0" applyFont="1" applyFill="1" applyBorder="1" applyAlignment="1">
      <alignment horizontal="center" vertical="center"/>
    </xf>
    <xf numFmtId="2" fontId="31" fillId="0" borderId="1" xfId="0" applyNumberFormat="1" applyFont="1" applyBorder="1" applyAlignment="1">
      <alignment horizontal="center" vertical="center"/>
    </xf>
    <xf numFmtId="0" fontId="31" fillId="0" borderId="20" xfId="0" applyFont="1" applyBorder="1" applyAlignment="1">
      <alignment horizontal="center"/>
    </xf>
    <xf numFmtId="0" fontId="31" fillId="0" borderId="26" xfId="0" applyFont="1" applyBorder="1"/>
    <xf numFmtId="2" fontId="31" fillId="0" borderId="26" xfId="0" applyNumberFormat="1" applyFont="1" applyBorder="1" applyAlignment="1">
      <alignment horizontal="center" vertical="center"/>
    </xf>
    <xf numFmtId="0" fontId="39" fillId="0" borderId="0" xfId="0" applyFont="1" applyAlignment="1">
      <alignment horizontal="center"/>
    </xf>
    <xf numFmtId="0" fontId="31" fillId="0" borderId="1" xfId="0" applyFont="1" applyBorder="1" applyAlignment="1">
      <alignment horizontal="center"/>
    </xf>
    <xf numFmtId="0" fontId="31" fillId="20" borderId="17" xfId="0" applyFont="1" applyFill="1" applyBorder="1" applyAlignment="1">
      <alignment horizontal="center"/>
    </xf>
    <xf numFmtId="0" fontId="40" fillId="0" borderId="19" xfId="0" applyFont="1" applyBorder="1" applyAlignment="1">
      <alignment horizontal="center"/>
    </xf>
    <xf numFmtId="0" fontId="40" fillId="0" borderId="26" xfId="0" applyFont="1" applyBorder="1" applyAlignment="1">
      <alignment horizontal="center" vertical="center"/>
    </xf>
    <xf numFmtId="0" fontId="39" fillId="0" borderId="0" xfId="0" applyFont="1"/>
    <xf numFmtId="0" fontId="35" fillId="0" borderId="16" xfId="0" applyFont="1" applyBorder="1" applyAlignment="1">
      <alignment horizontal="center" vertical="center"/>
    </xf>
    <xf numFmtId="0" fontId="35" fillId="0" borderId="0" xfId="0" applyFont="1" applyAlignment="1">
      <alignment horizontal="center" vertical="center" wrapText="1"/>
    </xf>
    <xf numFmtId="0" fontId="31" fillId="5" borderId="19" xfId="0" applyFont="1" applyFill="1" applyBorder="1"/>
    <xf numFmtId="0" fontId="31" fillId="2" borderId="0" xfId="0" applyFont="1" applyFill="1" applyAlignment="1">
      <alignment horizontal="center"/>
    </xf>
    <xf numFmtId="2" fontId="35" fillId="0" borderId="16" xfId="0" applyNumberFormat="1" applyFont="1" applyBorder="1" applyAlignment="1">
      <alignment horizontal="center" vertical="center"/>
    </xf>
    <xf numFmtId="0" fontId="38" fillId="0" borderId="0" xfId="0" applyFont="1" applyAlignment="1">
      <alignment horizontal="right" vertical="center"/>
    </xf>
    <xf numFmtId="1" fontId="40" fillId="0" borderId="3" xfId="0" applyNumberFormat="1" applyFont="1" applyBorder="1" applyAlignment="1">
      <alignment horizontal="center" vertical="center"/>
    </xf>
    <xf numFmtId="1" fontId="40" fillId="0" borderId="0" xfId="0" applyNumberFormat="1" applyFont="1" applyAlignment="1">
      <alignment horizontal="center" vertical="center"/>
    </xf>
    <xf numFmtId="2" fontId="34" fillId="0" borderId="19" xfId="0" applyNumberFormat="1" applyFont="1" applyBorder="1" applyAlignment="1">
      <alignment vertical="center"/>
    </xf>
    <xf numFmtId="0" fontId="40" fillId="2" borderId="43" xfId="0" applyFont="1" applyFill="1" applyBorder="1" applyAlignment="1">
      <alignment horizontal="center" vertical="center"/>
    </xf>
    <xf numFmtId="0" fontId="40" fillId="2" borderId="0" xfId="0" applyFont="1" applyFill="1" applyAlignment="1">
      <alignment horizontal="center" vertical="center"/>
    </xf>
    <xf numFmtId="0" fontId="40" fillId="2" borderId="0" xfId="0" applyFont="1" applyFill="1" applyAlignment="1">
      <alignment horizontal="center" vertical="center" wrapText="1"/>
    </xf>
    <xf numFmtId="0" fontId="45" fillId="0" borderId="0" xfId="0" applyFont="1" applyAlignment="1">
      <alignment horizontal="left" vertical="center"/>
    </xf>
    <xf numFmtId="0" fontId="46" fillId="0" borderId="0" xfId="0" applyFont="1" applyAlignment="1">
      <alignment horizontal="left" vertical="center"/>
    </xf>
    <xf numFmtId="0" fontId="40" fillId="4" borderId="16" xfId="0" applyFont="1" applyFill="1" applyBorder="1" applyAlignment="1">
      <alignment horizontal="center" vertical="center"/>
    </xf>
    <xf numFmtId="0" fontId="31" fillId="0" borderId="19" xfId="0" applyFont="1" applyBorder="1" applyAlignment="1">
      <alignment horizontal="center" vertical="center"/>
    </xf>
    <xf numFmtId="0" fontId="31" fillId="0" borderId="1" xfId="0" applyFont="1" applyBorder="1" applyAlignment="1">
      <alignment horizontal="center" vertical="center"/>
    </xf>
    <xf numFmtId="0" fontId="31" fillId="0" borderId="3" xfId="0" applyFont="1" applyBorder="1" applyAlignment="1">
      <alignment horizontal="center" vertical="center"/>
    </xf>
    <xf numFmtId="0" fontId="40" fillId="20" borderId="2" xfId="0" applyFont="1" applyFill="1" applyBorder="1" applyAlignment="1">
      <alignment horizontal="center" vertical="center"/>
    </xf>
    <xf numFmtId="0" fontId="31" fillId="20" borderId="3" xfId="0" applyFont="1" applyFill="1" applyBorder="1" applyAlignment="1">
      <alignment horizontal="center" vertical="center"/>
    </xf>
    <xf numFmtId="0" fontId="31" fillId="20" borderId="24" xfId="0" applyFont="1" applyFill="1" applyBorder="1" applyAlignment="1">
      <alignment horizontal="center" vertical="center"/>
    </xf>
    <xf numFmtId="0" fontId="49" fillId="0" borderId="42" xfId="0" applyFont="1" applyBorder="1" applyAlignment="1">
      <alignment horizontal="center"/>
    </xf>
    <xf numFmtId="2" fontId="40" fillId="0" borderId="18" xfId="0" applyNumberFormat="1" applyFont="1" applyBorder="1" applyAlignment="1">
      <alignment horizontal="center" vertical="center"/>
    </xf>
    <xf numFmtId="0" fontId="39" fillId="0" borderId="45" xfId="0" applyFont="1" applyBorder="1" applyAlignment="1">
      <alignment horizontal="center"/>
    </xf>
    <xf numFmtId="0" fontId="40" fillId="0" borderId="32" xfId="0" applyFont="1" applyBorder="1" applyAlignment="1">
      <alignment horizontal="center" vertical="center"/>
    </xf>
    <xf numFmtId="0" fontId="31" fillId="0" borderId="32" xfId="0" applyFont="1" applyBorder="1" applyAlignment="1">
      <alignment horizontal="center" vertical="center"/>
    </xf>
    <xf numFmtId="0" fontId="43" fillId="5" borderId="35" xfId="0" applyFont="1" applyFill="1" applyBorder="1" applyAlignment="1">
      <alignment horizontal="center" vertical="center" wrapText="1"/>
    </xf>
    <xf numFmtId="0" fontId="39" fillId="5" borderId="38" xfId="0" applyFont="1" applyFill="1" applyBorder="1" applyAlignment="1">
      <alignment horizontal="center" wrapText="1"/>
    </xf>
    <xf numFmtId="0" fontId="31" fillId="20" borderId="16" xfId="0" applyFont="1" applyFill="1" applyBorder="1" applyAlignment="1">
      <alignment horizontal="center" vertical="center"/>
    </xf>
    <xf numFmtId="0" fontId="31" fillId="20" borderId="20" xfId="0" applyFont="1" applyFill="1" applyBorder="1" applyAlignment="1">
      <alignment horizontal="center" vertical="center"/>
    </xf>
    <xf numFmtId="0" fontId="31" fillId="0" borderId="20" xfId="0" applyFont="1" applyBorder="1" applyAlignment="1">
      <alignment horizontal="center" vertical="center"/>
    </xf>
    <xf numFmtId="0" fontId="43" fillId="5" borderId="38" xfId="0" applyFont="1" applyFill="1" applyBorder="1" applyAlignment="1">
      <alignment horizontal="center" vertical="center" wrapText="1"/>
    </xf>
    <xf numFmtId="0" fontId="31" fillId="20" borderId="1" xfId="0" applyFont="1" applyFill="1" applyBorder="1" applyAlignment="1">
      <alignment horizontal="center" vertical="center"/>
    </xf>
    <xf numFmtId="0" fontId="31" fillId="20" borderId="17" xfId="0" applyFont="1" applyFill="1" applyBorder="1" applyAlignment="1">
      <alignment horizontal="center" vertical="center"/>
    </xf>
    <xf numFmtId="0" fontId="43" fillId="5" borderId="40" xfId="0" applyFont="1" applyFill="1" applyBorder="1" applyAlignment="1">
      <alignment horizontal="center" vertical="center"/>
    </xf>
    <xf numFmtId="20" fontId="31" fillId="20" borderId="16" xfId="0" applyNumberFormat="1" applyFont="1" applyFill="1" applyBorder="1" applyAlignment="1">
      <alignment horizontal="center" vertical="center"/>
    </xf>
    <xf numFmtId="1" fontId="31" fillId="11" borderId="16" xfId="0" applyNumberFormat="1" applyFont="1" applyFill="1" applyBorder="1" applyAlignment="1">
      <alignment horizontal="center" vertical="center"/>
    </xf>
    <xf numFmtId="0" fontId="43" fillId="5" borderId="46" xfId="0" applyFont="1" applyFill="1" applyBorder="1" applyAlignment="1">
      <alignment horizontal="center" vertical="center"/>
    </xf>
    <xf numFmtId="0" fontId="50" fillId="0" borderId="0" xfId="0" applyFont="1" applyAlignment="1">
      <alignment horizontal="center" vertical="center"/>
    </xf>
    <xf numFmtId="0" fontId="39" fillId="0" borderId="47" xfId="0" applyFont="1" applyBorder="1" applyAlignment="1">
      <alignment horizontal="center"/>
    </xf>
    <xf numFmtId="0" fontId="31" fillId="0" borderId="32"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1" fillId="2" borderId="26" xfId="0" applyFont="1" applyFill="1" applyBorder="1" applyAlignment="1">
      <alignment horizontal="center" vertical="center"/>
    </xf>
    <xf numFmtId="0" fontId="31" fillId="2" borderId="19" xfId="0" applyFont="1" applyFill="1" applyBorder="1" applyAlignment="1">
      <alignment horizontal="center" vertical="center"/>
    </xf>
    <xf numFmtId="0" fontId="35" fillId="0" borderId="16" xfId="0" applyFont="1" applyBorder="1" applyAlignment="1">
      <alignment horizontal="center" vertical="center" wrapText="1"/>
    </xf>
    <xf numFmtId="2" fontId="40" fillId="0" borderId="0" xfId="0" applyNumberFormat="1" applyFont="1"/>
    <xf numFmtId="2" fontId="40" fillId="3" borderId="20" xfId="0" applyNumberFormat="1" applyFont="1" applyFill="1" applyBorder="1" applyAlignment="1">
      <alignment horizontal="right" vertical="center"/>
    </xf>
    <xf numFmtId="0" fontId="43" fillId="5" borderId="40" xfId="0" applyFont="1" applyFill="1" applyBorder="1" applyAlignment="1">
      <alignment horizontal="center" vertical="center" wrapText="1"/>
    </xf>
    <xf numFmtId="0" fontId="52" fillId="5" borderId="38" xfId="0" applyFont="1" applyFill="1" applyBorder="1" applyAlignment="1">
      <alignment horizontal="center"/>
    </xf>
    <xf numFmtId="2" fontId="31" fillId="0" borderId="20" xfId="0" applyNumberFormat="1" applyFont="1" applyBorder="1" applyAlignment="1">
      <alignment horizontal="center" vertical="center"/>
    </xf>
    <xf numFmtId="2" fontId="31" fillId="0" borderId="17" xfId="0" applyNumberFormat="1" applyFont="1" applyBorder="1" applyAlignment="1">
      <alignment horizontal="center" vertical="center"/>
    </xf>
    <xf numFmtId="1" fontId="40" fillId="11" borderId="1" xfId="0" applyNumberFormat="1" applyFont="1" applyFill="1" applyBorder="1" applyAlignment="1">
      <alignment horizontal="center" vertical="center"/>
    </xf>
    <xf numFmtId="0" fontId="40" fillId="2" borderId="32" xfId="0" applyFont="1" applyFill="1" applyBorder="1" applyAlignment="1">
      <alignment horizontal="center"/>
    </xf>
    <xf numFmtId="2" fontId="41" fillId="2" borderId="0" xfId="1" applyNumberFormat="1" applyFont="1" applyFill="1" applyBorder="1" applyAlignment="1" applyProtection="1">
      <alignment horizontal="center"/>
    </xf>
    <xf numFmtId="2" fontId="31" fillId="0" borderId="24" xfId="0" applyNumberFormat="1" applyFont="1" applyBorder="1" applyAlignment="1">
      <alignment horizontal="center" vertical="center"/>
    </xf>
    <xf numFmtId="0" fontId="52" fillId="5" borderId="38" xfId="0" applyFont="1" applyFill="1" applyBorder="1" applyAlignment="1">
      <alignment horizontal="center" vertical="center"/>
    </xf>
    <xf numFmtId="0" fontId="36" fillId="6" borderId="38" xfId="0" applyFont="1" applyFill="1" applyBorder="1" applyAlignment="1">
      <alignment horizontal="center"/>
    </xf>
    <xf numFmtId="0" fontId="39" fillId="0" borderId="38" xfId="0" applyFont="1" applyBorder="1" applyAlignment="1">
      <alignment horizontal="center"/>
    </xf>
    <xf numFmtId="0" fontId="53" fillId="0" borderId="38" xfId="0" applyFont="1" applyBorder="1" applyAlignment="1">
      <alignment horizontal="center"/>
    </xf>
    <xf numFmtId="0" fontId="36" fillId="2" borderId="0" xfId="0" applyFont="1" applyFill="1" applyAlignment="1">
      <alignment horizontal="center" vertical="center"/>
    </xf>
    <xf numFmtId="0" fontId="40" fillId="2" borderId="0" xfId="0" applyFont="1" applyFill="1" applyAlignment="1">
      <alignment horizontal="center"/>
    </xf>
    <xf numFmtId="0" fontId="45" fillId="0" borderId="0" xfId="0" applyFont="1" applyAlignment="1">
      <alignment horizontal="center" vertical="center"/>
    </xf>
    <xf numFmtId="0" fontId="43" fillId="5" borderId="46" xfId="0" applyFont="1" applyFill="1" applyBorder="1" applyAlignment="1">
      <alignment horizontal="center" vertical="center" wrapText="1"/>
    </xf>
    <xf numFmtId="2" fontId="40" fillId="0" borderId="0" xfId="0" applyNumberFormat="1" applyFont="1" applyAlignment="1">
      <alignment horizontal="center"/>
    </xf>
    <xf numFmtId="2" fontId="40" fillId="0" borderId="16" xfId="0" applyNumberFormat="1" applyFont="1" applyBorder="1" applyAlignment="1">
      <alignment horizontal="center"/>
    </xf>
    <xf numFmtId="0" fontId="31" fillId="46" borderId="16" xfId="0" applyFont="1" applyFill="1" applyBorder="1" applyAlignment="1" applyProtection="1">
      <alignment horizontal="center" vertical="center"/>
      <protection locked="0"/>
    </xf>
    <xf numFmtId="0" fontId="31" fillId="47" borderId="16" xfId="0" applyFont="1" applyFill="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2" fontId="31" fillId="0" borderId="20" xfId="0" applyNumberFormat="1" applyFont="1" applyBorder="1" applyAlignment="1">
      <alignment horizontal="center"/>
    </xf>
    <xf numFmtId="0" fontId="31" fillId="48" borderId="16" xfId="0" applyFont="1" applyFill="1" applyBorder="1" applyAlignment="1" applyProtection="1">
      <alignment horizontal="center" vertical="center"/>
      <protection locked="0"/>
    </xf>
    <xf numFmtId="0" fontId="31" fillId="49" borderId="16" xfId="0" applyFont="1" applyFill="1" applyBorder="1" applyAlignment="1" applyProtection="1">
      <alignment horizontal="center" vertical="center"/>
      <protection locked="0"/>
    </xf>
    <xf numFmtId="0" fontId="31" fillId="0" borderId="34" xfId="0" applyFont="1" applyBorder="1" applyAlignment="1">
      <alignment horizontal="center" vertical="center"/>
    </xf>
    <xf numFmtId="2" fontId="40" fillId="3" borderId="20" xfId="0" applyNumberFormat="1" applyFont="1" applyFill="1" applyBorder="1" applyAlignment="1">
      <alignment vertical="center"/>
    </xf>
    <xf numFmtId="0" fontId="48" fillId="0" borderId="0" xfId="0" applyFont="1" applyAlignment="1">
      <alignment horizontal="center"/>
    </xf>
    <xf numFmtId="0" fontId="56" fillId="5" borderId="58" xfId="0" applyFont="1" applyFill="1" applyBorder="1" applyAlignment="1">
      <alignment horizontal="center" vertical="center"/>
    </xf>
    <xf numFmtId="0" fontId="31" fillId="50" borderId="16" xfId="0" applyFont="1" applyFill="1" applyBorder="1" applyAlignment="1" applyProtection="1">
      <alignment horizontal="center" vertical="center"/>
      <protection locked="0"/>
    </xf>
    <xf numFmtId="0" fontId="35" fillId="0" borderId="1" xfId="0" applyFont="1" applyBorder="1" applyAlignment="1">
      <alignment horizontal="center" vertical="center"/>
    </xf>
    <xf numFmtId="0" fontId="45" fillId="0" borderId="34" xfId="0" applyFont="1" applyBorder="1" applyAlignment="1">
      <alignment horizontal="center" vertical="center"/>
    </xf>
    <xf numFmtId="0" fontId="40" fillId="4" borderId="16" xfId="0" applyFont="1" applyFill="1" applyBorder="1" applyAlignment="1">
      <alignment horizontal="center" vertical="center" wrapText="1"/>
    </xf>
    <xf numFmtId="0" fontId="31" fillId="59" borderId="16" xfId="0" applyFont="1" applyFill="1" applyBorder="1" applyAlignment="1">
      <alignment horizontal="center"/>
    </xf>
    <xf numFmtId="0" fontId="31" fillId="59" borderId="16" xfId="0" applyFont="1" applyFill="1" applyBorder="1" applyAlignment="1">
      <alignment horizontal="center" vertical="center"/>
    </xf>
    <xf numFmtId="0" fontId="36" fillId="5" borderId="59" xfId="0" applyFont="1" applyFill="1" applyBorder="1" applyAlignment="1">
      <alignment horizontal="left" vertical="center"/>
    </xf>
    <xf numFmtId="0" fontId="36" fillId="5" borderId="0" xfId="0" applyFont="1" applyFill="1" applyAlignment="1">
      <alignment horizontal="left" vertical="center"/>
    </xf>
    <xf numFmtId="0" fontId="31" fillId="60" borderId="16" xfId="0" applyFont="1" applyFill="1" applyBorder="1" applyAlignment="1" applyProtection="1">
      <alignment horizontal="center" vertical="center"/>
      <protection locked="0"/>
    </xf>
    <xf numFmtId="0" fontId="57" fillId="61" borderId="64" xfId="0" applyFont="1" applyFill="1" applyBorder="1" applyAlignment="1" applyProtection="1">
      <alignment horizontal="center" vertical="center"/>
      <protection locked="0"/>
    </xf>
    <xf numFmtId="0" fontId="57" fillId="62" borderId="64" xfId="0" applyFont="1" applyFill="1" applyBorder="1" applyAlignment="1" applyProtection="1">
      <alignment horizontal="center" vertical="center"/>
      <protection locked="0"/>
    </xf>
    <xf numFmtId="0" fontId="57" fillId="63" borderId="64" xfId="0" applyFont="1" applyFill="1" applyBorder="1" applyAlignment="1" applyProtection="1">
      <alignment horizontal="center" vertical="center"/>
      <protection locked="0"/>
    </xf>
    <xf numFmtId="0" fontId="57" fillId="64" borderId="64" xfId="0" applyFont="1" applyFill="1" applyBorder="1" applyAlignment="1" applyProtection="1">
      <alignment horizontal="center" vertical="center"/>
      <protection locked="0"/>
    </xf>
    <xf numFmtId="0" fontId="57" fillId="65" borderId="65" xfId="0" applyFont="1" applyFill="1" applyBorder="1" applyAlignment="1" applyProtection="1">
      <alignment horizontal="center" vertical="center"/>
      <protection locked="0"/>
    </xf>
    <xf numFmtId="0" fontId="57" fillId="66" borderId="64" xfId="0" applyFont="1" applyFill="1" applyBorder="1" applyAlignment="1" applyProtection="1">
      <alignment horizontal="center" vertical="center"/>
      <protection locked="0"/>
    </xf>
    <xf numFmtId="0" fontId="57" fillId="67" borderId="64" xfId="0" applyFont="1" applyFill="1" applyBorder="1" applyAlignment="1" applyProtection="1">
      <alignment horizontal="center" vertical="center"/>
      <protection locked="0"/>
    </xf>
    <xf numFmtId="0" fontId="57" fillId="69" borderId="64" xfId="0" applyFont="1" applyFill="1" applyBorder="1" applyAlignment="1" applyProtection="1">
      <alignment horizontal="center" vertical="center"/>
      <protection locked="0"/>
    </xf>
    <xf numFmtId="0" fontId="57" fillId="70" borderId="64" xfId="0" applyFont="1" applyFill="1" applyBorder="1" applyAlignment="1" applyProtection="1">
      <alignment horizontal="center" vertical="center"/>
      <protection locked="0"/>
    </xf>
    <xf numFmtId="0" fontId="57" fillId="71" borderId="65" xfId="0" applyFont="1" applyFill="1" applyBorder="1" applyAlignment="1" applyProtection="1">
      <alignment horizontal="center" vertical="center"/>
      <protection locked="0"/>
    </xf>
    <xf numFmtId="0" fontId="57" fillId="72" borderId="64" xfId="0" applyFont="1" applyFill="1" applyBorder="1" applyAlignment="1" applyProtection="1">
      <alignment horizontal="center" vertical="center"/>
      <protection locked="0"/>
    </xf>
    <xf numFmtId="0" fontId="57" fillId="73" borderId="66" xfId="0" applyFont="1" applyFill="1" applyBorder="1" applyAlignment="1" applyProtection="1">
      <alignment horizontal="center" vertical="center"/>
      <protection locked="0"/>
    </xf>
    <xf numFmtId="0" fontId="57" fillId="62" borderId="67" xfId="0" applyFont="1" applyFill="1" applyBorder="1" applyAlignment="1" applyProtection="1">
      <alignment horizontal="center" vertical="center"/>
      <protection locked="0"/>
    </xf>
    <xf numFmtId="0" fontId="57" fillId="63" borderId="67" xfId="0" applyFont="1" applyFill="1" applyBorder="1" applyAlignment="1" applyProtection="1">
      <alignment horizontal="center" vertical="center"/>
      <protection locked="0"/>
    </xf>
    <xf numFmtId="0" fontId="57" fillId="64" borderId="67" xfId="0" applyFont="1" applyFill="1" applyBorder="1" applyAlignment="1" applyProtection="1">
      <alignment horizontal="center" vertical="center"/>
      <protection locked="0"/>
    </xf>
    <xf numFmtId="0" fontId="57" fillId="66" borderId="67" xfId="0" applyFont="1" applyFill="1" applyBorder="1" applyAlignment="1" applyProtection="1">
      <alignment horizontal="center" vertical="center"/>
      <protection locked="0"/>
    </xf>
    <xf numFmtId="0" fontId="57" fillId="67" borderId="67" xfId="0" applyFont="1" applyFill="1" applyBorder="1" applyAlignment="1" applyProtection="1">
      <alignment horizontal="center" vertical="center"/>
      <protection locked="0"/>
    </xf>
    <xf numFmtId="0" fontId="57" fillId="69" borderId="67" xfId="0" applyFont="1" applyFill="1" applyBorder="1" applyAlignment="1" applyProtection="1">
      <alignment horizontal="center" vertical="center"/>
      <protection locked="0"/>
    </xf>
    <xf numFmtId="0" fontId="57" fillId="71" borderId="68" xfId="0" applyFont="1" applyFill="1" applyBorder="1" applyAlignment="1" applyProtection="1">
      <alignment horizontal="center" vertical="center"/>
      <protection locked="0"/>
    </xf>
    <xf numFmtId="0" fontId="57" fillId="72" borderId="67" xfId="0" applyFont="1" applyFill="1" applyBorder="1" applyAlignment="1" applyProtection="1">
      <alignment horizontal="center" vertical="center"/>
      <protection locked="0"/>
    </xf>
    <xf numFmtId="0" fontId="57" fillId="73" borderId="69" xfId="0" applyFont="1" applyFill="1" applyBorder="1" applyAlignment="1" applyProtection="1">
      <alignment horizontal="center" vertical="center"/>
      <protection locked="0"/>
    </xf>
    <xf numFmtId="0" fontId="57" fillId="62" borderId="16" xfId="0" applyFont="1" applyFill="1" applyBorder="1" applyAlignment="1" applyProtection="1">
      <alignment horizontal="center" vertical="center"/>
      <protection locked="0"/>
    </xf>
    <xf numFmtId="0" fontId="57" fillId="63" borderId="16" xfId="0" applyFont="1" applyFill="1" applyBorder="1" applyAlignment="1" applyProtection="1">
      <alignment horizontal="center" vertical="center"/>
      <protection locked="0"/>
    </xf>
    <xf numFmtId="0" fontId="57" fillId="64" borderId="16" xfId="0" applyFont="1" applyFill="1" applyBorder="1" applyAlignment="1" applyProtection="1">
      <alignment horizontal="center" vertical="center"/>
      <protection locked="0"/>
    </xf>
    <xf numFmtId="0" fontId="57" fillId="66" borderId="16" xfId="0" applyFont="1" applyFill="1" applyBorder="1" applyAlignment="1" applyProtection="1">
      <alignment horizontal="center" vertical="center"/>
      <protection locked="0"/>
    </xf>
    <xf numFmtId="0" fontId="57" fillId="67" borderId="16" xfId="0" applyFont="1" applyFill="1" applyBorder="1" applyAlignment="1" applyProtection="1">
      <alignment horizontal="center" vertical="center"/>
      <protection locked="0"/>
    </xf>
    <xf numFmtId="0" fontId="57" fillId="69" borderId="16" xfId="0" applyFont="1" applyFill="1" applyBorder="1" applyAlignment="1" applyProtection="1">
      <alignment horizontal="center" vertical="center"/>
      <protection locked="0"/>
    </xf>
    <xf numFmtId="0" fontId="57" fillId="71" borderId="16" xfId="0" applyFont="1" applyFill="1" applyBorder="1" applyAlignment="1" applyProtection="1">
      <alignment horizontal="center" vertical="center"/>
      <protection locked="0"/>
    </xf>
    <xf numFmtId="0" fontId="57" fillId="72" borderId="16" xfId="0" applyFont="1" applyFill="1" applyBorder="1" applyAlignment="1" applyProtection="1">
      <alignment horizontal="center" vertical="center"/>
      <protection locked="0"/>
    </xf>
    <xf numFmtId="0" fontId="57" fillId="73" borderId="16" xfId="0" applyFont="1" applyFill="1" applyBorder="1" applyAlignment="1" applyProtection="1">
      <alignment horizontal="center" vertical="center"/>
      <protection locked="0"/>
    </xf>
    <xf numFmtId="0" fontId="58" fillId="0" borderId="0" xfId="0" applyFont="1" applyAlignment="1">
      <alignment horizontal="center" vertical="center"/>
    </xf>
    <xf numFmtId="0" fontId="59" fillId="0" borderId="0" xfId="0" applyFont="1" applyAlignment="1">
      <alignment horizontal="center" vertical="center"/>
    </xf>
    <xf numFmtId="0" fontId="57" fillId="74" borderId="64" xfId="0" applyFont="1" applyFill="1" applyBorder="1" applyAlignment="1" applyProtection="1">
      <alignment horizontal="center" vertical="center"/>
      <protection locked="0"/>
    </xf>
    <xf numFmtId="0" fontId="60" fillId="75" borderId="64" xfId="0" applyFont="1" applyFill="1" applyBorder="1" applyAlignment="1" applyProtection="1">
      <alignment horizontal="center" vertical="center"/>
      <protection locked="0"/>
    </xf>
    <xf numFmtId="0" fontId="57" fillId="76" borderId="64" xfId="0" applyFont="1" applyFill="1" applyBorder="1" applyAlignment="1" applyProtection="1">
      <alignment horizontal="center" vertical="center"/>
      <protection locked="0"/>
    </xf>
    <xf numFmtId="0" fontId="57" fillId="77" borderId="64" xfId="0" applyFont="1" applyFill="1" applyBorder="1" applyAlignment="1" applyProtection="1">
      <alignment horizontal="center" vertical="center"/>
      <protection locked="0"/>
    </xf>
    <xf numFmtId="0" fontId="57" fillId="78" borderId="64" xfId="0" applyFont="1" applyFill="1" applyBorder="1" applyAlignment="1" applyProtection="1">
      <alignment horizontal="center" vertical="center"/>
      <protection locked="0"/>
    </xf>
    <xf numFmtId="0" fontId="60" fillId="79" borderId="65" xfId="0" applyFont="1" applyFill="1" applyBorder="1" applyAlignment="1" applyProtection="1">
      <alignment horizontal="center" vertical="center"/>
      <protection locked="0"/>
    </xf>
    <xf numFmtId="0" fontId="57" fillId="80" borderId="64" xfId="0" applyFont="1" applyFill="1" applyBorder="1" applyAlignment="1" applyProtection="1">
      <alignment horizontal="center" vertical="center"/>
      <protection locked="0"/>
    </xf>
    <xf numFmtId="0" fontId="57" fillId="81" borderId="64" xfId="0" applyFont="1" applyFill="1" applyBorder="1" applyAlignment="1" applyProtection="1">
      <alignment horizontal="center" vertical="center"/>
      <protection locked="0"/>
    </xf>
    <xf numFmtId="0" fontId="57" fillId="82" borderId="66" xfId="0" applyFont="1" applyFill="1" applyBorder="1" applyAlignment="1" applyProtection="1">
      <alignment horizontal="center" vertical="center"/>
      <protection locked="0"/>
    </xf>
    <xf numFmtId="0" fontId="61" fillId="0" borderId="64" xfId="0" applyFont="1" applyBorder="1" applyAlignment="1">
      <alignment horizontal="center" vertical="center"/>
    </xf>
    <xf numFmtId="0" fontId="57" fillId="0" borderId="0" xfId="0" applyFont="1" applyAlignment="1">
      <alignment horizontal="center" vertical="center"/>
    </xf>
    <xf numFmtId="0" fontId="60" fillId="0" borderId="0" xfId="0" applyFont="1" applyAlignment="1">
      <alignment horizontal="center" vertical="center"/>
    </xf>
    <xf numFmtId="0" fontId="62" fillId="0" borderId="0" xfId="0" applyFont="1" applyAlignment="1">
      <alignment horizontal="center" vertical="center"/>
    </xf>
    <xf numFmtId="0" fontId="63" fillId="0" borderId="0" xfId="0" applyFont="1" applyAlignment="1">
      <alignment horizontal="center" vertical="center"/>
    </xf>
    <xf numFmtId="0" fontId="61" fillId="83" borderId="0" xfId="0" applyFont="1" applyFill="1" applyAlignment="1">
      <alignment horizontal="center" vertical="center" wrapText="1"/>
    </xf>
    <xf numFmtId="0" fontId="57" fillId="83" borderId="66" xfId="0" applyFont="1" applyFill="1" applyBorder="1" applyAlignment="1" applyProtection="1">
      <alignment horizontal="center" vertical="center"/>
      <protection locked="0"/>
    </xf>
    <xf numFmtId="0" fontId="57" fillId="84" borderId="64" xfId="0" applyFont="1" applyFill="1" applyBorder="1" applyAlignment="1" applyProtection="1">
      <alignment horizontal="center" vertical="center"/>
      <protection locked="0"/>
    </xf>
    <xf numFmtId="0" fontId="57" fillId="85" borderId="64" xfId="0" applyFont="1" applyFill="1" applyBorder="1" applyAlignment="1" applyProtection="1">
      <alignment horizontal="center" vertical="center"/>
      <protection locked="0"/>
    </xf>
    <xf numFmtId="0" fontId="57" fillId="71" borderId="64" xfId="0" applyFont="1" applyFill="1" applyBorder="1" applyAlignment="1" applyProtection="1">
      <alignment horizontal="center" vertical="center"/>
      <protection locked="0"/>
    </xf>
    <xf numFmtId="0" fontId="61" fillId="0" borderId="0" xfId="0" applyFont="1" applyAlignment="1">
      <alignment horizontal="center" vertical="center"/>
    </xf>
    <xf numFmtId="0" fontId="58" fillId="0" borderId="0" xfId="0" applyFont="1" applyAlignment="1">
      <alignment vertical="center"/>
    </xf>
    <xf numFmtId="0" fontId="57" fillId="86" borderId="65" xfId="0" applyFont="1" applyFill="1" applyBorder="1" applyAlignment="1" applyProtection="1">
      <alignment horizontal="center" vertical="center"/>
      <protection locked="0"/>
    </xf>
    <xf numFmtId="0" fontId="57" fillId="87" borderId="64" xfId="0" applyFont="1" applyFill="1" applyBorder="1" applyAlignment="1" applyProtection="1">
      <alignment horizontal="center" vertical="center"/>
      <protection locked="0"/>
    </xf>
    <xf numFmtId="0" fontId="57" fillId="83" borderId="0" xfId="0" applyFont="1" applyFill="1" applyAlignment="1">
      <alignment horizontal="center" vertical="center"/>
    </xf>
    <xf numFmtId="0" fontId="64" fillId="0" borderId="0" xfId="0" applyFont="1" applyAlignment="1">
      <alignment horizontal="center" vertical="center"/>
    </xf>
    <xf numFmtId="0" fontId="64" fillId="83" borderId="0" xfId="0" applyFont="1" applyFill="1" applyAlignment="1">
      <alignment horizontal="center" vertical="center"/>
    </xf>
    <xf numFmtId="0" fontId="0" fillId="92" borderId="16" xfId="0" applyFill="1" applyBorder="1"/>
    <xf numFmtId="0" fontId="65" fillId="93" borderId="70" xfId="0" applyFont="1" applyFill="1" applyBorder="1" applyAlignment="1">
      <alignment horizontal="center" vertical="center" wrapText="1"/>
    </xf>
    <xf numFmtId="0" fontId="57" fillId="94" borderId="64" xfId="0" applyFont="1" applyFill="1" applyBorder="1" applyAlignment="1" applyProtection="1">
      <alignment horizontal="center" vertical="center"/>
      <protection locked="0"/>
    </xf>
    <xf numFmtId="0" fontId="57" fillId="95" borderId="16" xfId="0" applyFont="1" applyFill="1" applyBorder="1" applyAlignment="1" applyProtection="1">
      <alignment horizontal="center" vertical="center"/>
      <protection locked="0"/>
    </xf>
    <xf numFmtId="0" fontId="51" fillId="5" borderId="16" xfId="0" applyFont="1" applyFill="1" applyBorder="1" applyAlignment="1">
      <alignment vertical="center"/>
    </xf>
    <xf numFmtId="0" fontId="51" fillId="5" borderId="1" xfId="0" applyFont="1" applyFill="1" applyBorder="1" applyAlignment="1">
      <alignment vertical="center"/>
    </xf>
    <xf numFmtId="0" fontId="36" fillId="5" borderId="44" xfId="0" applyFont="1" applyFill="1" applyBorder="1" applyAlignment="1">
      <alignment horizontal="left" vertical="center"/>
    </xf>
    <xf numFmtId="0" fontId="31" fillId="5" borderId="74" xfId="0" applyFont="1" applyFill="1" applyBorder="1"/>
    <xf numFmtId="0" fontId="36" fillId="5" borderId="16" xfId="0" applyFont="1" applyFill="1" applyBorder="1" applyAlignment="1">
      <alignment vertical="center"/>
    </xf>
    <xf numFmtId="0" fontId="61" fillId="96" borderId="76" xfId="0" applyFont="1" applyFill="1" applyBorder="1" applyAlignment="1">
      <alignment horizontal="center" vertical="center" wrapText="1"/>
    </xf>
    <xf numFmtId="0" fontId="65" fillId="97" borderId="70" xfId="0" applyFont="1" applyFill="1" applyBorder="1" applyAlignment="1">
      <alignment horizontal="center" vertical="center" wrapText="1"/>
    </xf>
    <xf numFmtId="0" fontId="65" fillId="100" borderId="70" xfId="0" applyFont="1" applyFill="1" applyBorder="1" applyAlignment="1">
      <alignment horizontal="center" vertical="center" wrapText="1"/>
    </xf>
    <xf numFmtId="0" fontId="66" fillId="103" borderId="70" xfId="0" applyFont="1" applyFill="1" applyBorder="1" applyAlignment="1">
      <alignment horizontal="center" vertical="center" wrapText="1"/>
    </xf>
    <xf numFmtId="0" fontId="65" fillId="105" borderId="70" xfId="0" applyFont="1" applyFill="1" applyBorder="1" applyAlignment="1">
      <alignment horizontal="center" vertical="center" wrapText="1"/>
    </xf>
    <xf numFmtId="0" fontId="65" fillId="107" borderId="70" xfId="0" applyFont="1" applyFill="1" applyBorder="1" applyAlignment="1">
      <alignment horizontal="center" vertical="center" wrapText="1"/>
    </xf>
    <xf numFmtId="0" fontId="65" fillId="108" borderId="70" xfId="0" applyFont="1" applyFill="1" applyBorder="1" applyAlignment="1">
      <alignment horizontal="center" vertical="center" wrapText="1"/>
    </xf>
    <xf numFmtId="0" fontId="68" fillId="113" borderId="0" xfId="0" applyFont="1" applyFill="1" applyAlignment="1">
      <alignment horizontal="center" wrapText="1"/>
    </xf>
    <xf numFmtId="0" fontId="42" fillId="0" borderId="31" xfId="0" applyFont="1" applyBorder="1" applyAlignment="1">
      <alignment horizontal="center" vertical="center"/>
    </xf>
    <xf numFmtId="0" fontId="60" fillId="114" borderId="64" xfId="0" applyFont="1" applyFill="1" applyBorder="1" applyAlignment="1" applyProtection="1">
      <alignment horizontal="center" vertical="center"/>
      <protection locked="0"/>
    </xf>
    <xf numFmtId="0" fontId="61" fillId="83" borderId="76" xfId="0" applyFont="1" applyFill="1" applyBorder="1" applyAlignment="1">
      <alignment horizontal="center" vertical="center" wrapText="1"/>
    </xf>
    <xf numFmtId="0" fontId="65" fillId="116" borderId="70" xfId="0" applyFont="1" applyFill="1" applyBorder="1" applyAlignment="1">
      <alignment horizontal="center" vertical="center" wrapText="1"/>
    </xf>
    <xf numFmtId="0" fontId="65" fillId="117" borderId="70" xfId="0" applyFont="1" applyFill="1" applyBorder="1" applyAlignment="1">
      <alignment horizontal="center" vertical="center" wrapText="1"/>
    </xf>
    <xf numFmtId="0" fontId="65" fillId="118" borderId="70" xfId="0" applyFont="1" applyFill="1" applyBorder="1" applyAlignment="1">
      <alignment horizontal="center" vertical="center" wrapText="1"/>
    </xf>
    <xf numFmtId="0" fontId="61" fillId="119" borderId="70" xfId="0" applyFont="1" applyFill="1" applyBorder="1" applyAlignment="1">
      <alignment horizontal="center" vertical="center" wrapText="1"/>
    </xf>
    <xf numFmtId="0" fontId="61" fillId="83" borderId="77" xfId="0" applyFont="1" applyFill="1" applyBorder="1" applyAlignment="1">
      <alignment horizontal="center" vertical="center" wrapText="1"/>
    </xf>
    <xf numFmtId="0" fontId="65" fillId="97" borderId="77" xfId="0" applyFont="1" applyFill="1" applyBorder="1" applyAlignment="1">
      <alignment horizontal="center" vertical="center" wrapText="1"/>
    </xf>
    <xf numFmtId="0" fontId="66" fillId="98" borderId="78" xfId="0" applyFont="1" applyFill="1" applyBorder="1" applyAlignment="1">
      <alignment horizontal="center" vertical="center" wrapText="1"/>
    </xf>
    <xf numFmtId="0" fontId="61" fillId="96" borderId="79" xfId="0" applyFont="1" applyFill="1" applyBorder="1" applyAlignment="1">
      <alignment horizontal="center" vertical="center" wrapText="1"/>
    </xf>
    <xf numFmtId="0" fontId="65" fillId="101" borderId="78" xfId="0" applyFont="1" applyFill="1" applyBorder="1" applyAlignment="1">
      <alignment horizontal="center" vertical="center" wrapText="1"/>
    </xf>
    <xf numFmtId="0" fontId="67" fillId="102" borderId="78" xfId="0" applyFont="1" applyFill="1" applyBorder="1" applyAlignment="1">
      <alignment horizontal="center" vertical="center" wrapText="1"/>
    </xf>
    <xf numFmtId="0" fontId="66" fillId="103" borderId="77" xfId="0" applyFont="1" applyFill="1" applyBorder="1" applyAlignment="1">
      <alignment horizontal="center" vertical="center" wrapText="1"/>
    </xf>
    <xf numFmtId="0" fontId="67" fillId="104" borderId="78" xfId="0" applyFont="1" applyFill="1" applyBorder="1" applyAlignment="1">
      <alignment horizontal="center" vertical="center" wrapText="1"/>
    </xf>
    <xf numFmtId="0" fontId="65" fillId="105" borderId="77" xfId="0" applyFont="1" applyFill="1" applyBorder="1" applyAlignment="1">
      <alignment horizontal="center" vertical="center" wrapText="1"/>
    </xf>
    <xf numFmtId="0" fontId="67" fillId="106" borderId="78" xfId="0" applyFont="1" applyFill="1" applyBorder="1" applyAlignment="1">
      <alignment horizontal="center" vertical="center" wrapText="1"/>
    </xf>
    <xf numFmtId="0" fontId="65" fillId="107" borderId="77" xfId="0" applyFont="1" applyFill="1" applyBorder="1" applyAlignment="1">
      <alignment horizontal="center" vertical="center" wrapText="1"/>
    </xf>
    <xf numFmtId="0" fontId="65" fillId="108" borderId="77" xfId="0" applyFont="1" applyFill="1" applyBorder="1" applyAlignment="1">
      <alignment horizontal="center" vertical="center" wrapText="1"/>
    </xf>
    <xf numFmtId="0" fontId="67" fillId="111" borderId="78" xfId="0" applyFont="1" applyFill="1" applyBorder="1" applyAlignment="1">
      <alignment horizontal="center" vertical="center" wrapText="1"/>
    </xf>
    <xf numFmtId="0" fontId="67" fillId="112" borderId="78" xfId="0" applyFont="1" applyFill="1" applyBorder="1" applyAlignment="1">
      <alignment horizontal="center" vertical="center" wrapText="1"/>
    </xf>
    <xf numFmtId="0" fontId="70" fillId="120" borderId="0" xfId="0" applyFont="1" applyFill="1" applyAlignment="1">
      <alignment horizontal="center" vertical="center" wrapText="1"/>
    </xf>
    <xf numFmtId="0" fontId="56" fillId="5" borderId="23" xfId="0" applyFont="1" applyFill="1" applyBorder="1" applyAlignment="1">
      <alignment horizontal="center" vertical="center"/>
    </xf>
    <xf numFmtId="0" fontId="57" fillId="121" borderId="16" xfId="0" applyFont="1" applyFill="1" applyBorder="1" applyAlignment="1" applyProtection="1">
      <alignment horizontal="center" vertical="center"/>
      <protection locked="0"/>
    </xf>
    <xf numFmtId="0" fontId="57" fillId="122" borderId="64" xfId="0" applyFont="1" applyFill="1" applyBorder="1" applyAlignment="1" applyProtection="1">
      <alignment horizontal="center" vertical="center"/>
      <protection locked="0"/>
    </xf>
    <xf numFmtId="0" fontId="39" fillId="5" borderId="71" xfId="0" applyFont="1" applyFill="1" applyBorder="1" applyAlignment="1">
      <alignment horizontal="center" vertical="center"/>
    </xf>
    <xf numFmtId="0" fontId="39" fillId="5" borderId="72" xfId="0" applyFont="1" applyFill="1" applyBorder="1" applyAlignment="1">
      <alignment horizontal="center" vertical="center"/>
    </xf>
    <xf numFmtId="0" fontId="39" fillId="5" borderId="73" xfId="0" applyFont="1" applyFill="1" applyBorder="1" applyAlignment="1">
      <alignment horizontal="center" vertical="center"/>
    </xf>
    <xf numFmtId="0" fontId="76" fillId="0" borderId="0" xfId="0" applyFont="1" applyAlignment="1">
      <alignment horizontal="center"/>
    </xf>
    <xf numFmtId="0" fontId="41" fillId="0" borderId="3" xfId="0" applyFont="1" applyBorder="1" applyAlignment="1">
      <alignment horizontal="center"/>
    </xf>
    <xf numFmtId="0" fontId="41" fillId="0" borderId="18" xfId="0" applyFont="1" applyBorder="1"/>
    <xf numFmtId="0" fontId="31" fillId="11" borderId="16" xfId="0" applyFont="1" applyFill="1" applyBorder="1"/>
    <xf numFmtId="0" fontId="40" fillId="2" borderId="32" xfId="0" applyFont="1" applyFill="1" applyBorder="1" applyAlignment="1">
      <alignment vertical="center"/>
    </xf>
    <xf numFmtId="0" fontId="45" fillId="0" borderId="34" xfId="0" applyFont="1" applyBorder="1" applyAlignment="1">
      <alignment vertical="center"/>
    </xf>
    <xf numFmtId="2" fontId="31" fillId="0" borderId="26" xfId="0" applyNumberFormat="1" applyFont="1" applyBorder="1" applyAlignment="1">
      <alignment vertical="center"/>
    </xf>
    <xf numFmtId="2" fontId="31" fillId="0" borderId="26" xfId="0" applyNumberFormat="1" applyFont="1" applyBorder="1" applyAlignment="1">
      <alignment horizontal="left" vertical="center"/>
    </xf>
    <xf numFmtId="1" fontId="31" fillId="0" borderId="24" xfId="0" applyNumberFormat="1" applyFont="1" applyBorder="1" applyAlignment="1">
      <alignment horizontal="right" vertical="center"/>
    </xf>
    <xf numFmtId="2" fontId="31" fillId="0" borderId="25" xfId="0" applyNumberFormat="1" applyFont="1" applyBorder="1" applyAlignment="1">
      <alignment horizontal="left" vertical="center"/>
    </xf>
    <xf numFmtId="1" fontId="31" fillId="0" borderId="20" xfId="0" applyNumberFormat="1" applyFont="1" applyBorder="1" applyAlignment="1">
      <alignment horizontal="right" vertical="center"/>
    </xf>
    <xf numFmtId="0" fontId="31" fillId="0" borderId="34" xfId="0" applyFont="1" applyBorder="1" applyAlignment="1">
      <alignment vertical="center"/>
    </xf>
    <xf numFmtId="0" fontId="31" fillId="0" borderId="25" xfId="0" applyFont="1" applyBorder="1" applyAlignment="1">
      <alignment vertical="center"/>
    </xf>
    <xf numFmtId="0" fontId="80" fillId="61" borderId="64" xfId="0" applyFont="1" applyFill="1" applyBorder="1" applyAlignment="1" applyProtection="1">
      <alignment horizontal="center" vertical="center"/>
      <protection locked="0"/>
    </xf>
    <xf numFmtId="0" fontId="80" fillId="61" borderId="16" xfId="0" applyFont="1" applyFill="1" applyBorder="1" applyAlignment="1" applyProtection="1">
      <alignment horizontal="center" vertical="center"/>
      <protection locked="0"/>
    </xf>
    <xf numFmtId="0" fontId="80" fillId="83" borderId="16" xfId="0" applyFont="1" applyFill="1" applyBorder="1" applyAlignment="1" applyProtection="1">
      <alignment horizontal="center" vertical="center"/>
      <protection locked="0"/>
    </xf>
    <xf numFmtId="0" fontId="80" fillId="88" borderId="16" xfId="0" applyFont="1" applyFill="1" applyBorder="1" applyAlignment="1" applyProtection="1">
      <alignment horizontal="center" vertical="center"/>
      <protection locked="0"/>
    </xf>
    <xf numFmtId="0" fontId="80" fillId="64" borderId="16" xfId="0" applyFont="1" applyFill="1" applyBorder="1" applyAlignment="1" applyProtection="1">
      <alignment horizontal="center" vertical="center"/>
      <protection locked="0"/>
    </xf>
    <xf numFmtId="0" fontId="80" fillId="89" borderId="16" xfId="0" applyFont="1" applyFill="1" applyBorder="1" applyAlignment="1" applyProtection="1">
      <alignment horizontal="center" vertical="center"/>
      <protection locked="0"/>
    </xf>
    <xf numFmtId="0" fontId="80" fillId="72" borderId="16" xfId="0" applyFont="1" applyFill="1" applyBorder="1" applyAlignment="1" applyProtection="1">
      <alignment horizontal="center" vertical="center"/>
      <protection locked="0"/>
    </xf>
    <xf numFmtId="0" fontId="80" fillId="90" borderId="16" xfId="0" applyFont="1" applyFill="1" applyBorder="1" applyAlignment="1" applyProtection="1">
      <alignment horizontal="center" vertical="center"/>
      <protection locked="0"/>
    </xf>
    <xf numFmtId="0" fontId="80" fillId="85" borderId="16" xfId="0" applyFont="1" applyFill="1" applyBorder="1" applyAlignment="1" applyProtection="1">
      <alignment horizontal="center" vertical="center"/>
      <protection locked="0"/>
    </xf>
    <xf numFmtId="0" fontId="80" fillId="71" borderId="16" xfId="0" applyFont="1" applyFill="1" applyBorder="1" applyAlignment="1" applyProtection="1">
      <alignment horizontal="center" vertical="center"/>
      <protection locked="0"/>
    </xf>
    <xf numFmtId="0" fontId="80" fillId="91" borderId="16" xfId="0" applyFont="1" applyFill="1" applyBorder="1" applyAlignment="1" applyProtection="1">
      <alignment horizontal="center" vertical="center"/>
      <protection locked="0"/>
    </xf>
    <xf numFmtId="0" fontId="80" fillId="66" borderId="16" xfId="0" applyFont="1" applyFill="1" applyBorder="1" applyAlignment="1" applyProtection="1">
      <alignment horizontal="center" vertical="center"/>
      <protection locked="0"/>
    </xf>
    <xf numFmtId="0" fontId="80" fillId="65" borderId="16" xfId="0" applyFont="1" applyFill="1" applyBorder="1" applyAlignment="1" applyProtection="1">
      <alignment horizontal="center" vertical="center"/>
      <protection locked="0"/>
    </xf>
    <xf numFmtId="0" fontId="80" fillId="70" borderId="16" xfId="0" applyFont="1" applyFill="1" applyBorder="1" applyAlignment="1" applyProtection="1">
      <alignment horizontal="center" vertical="center"/>
      <protection locked="0"/>
    </xf>
    <xf numFmtId="0" fontId="80" fillId="67" borderId="16" xfId="0" applyFont="1" applyFill="1" applyBorder="1" applyAlignment="1" applyProtection="1">
      <alignment horizontal="center" vertical="center"/>
      <protection locked="0"/>
    </xf>
    <xf numFmtId="0" fontId="80" fillId="69" borderId="16" xfId="0" applyFont="1" applyFill="1" applyBorder="1" applyAlignment="1" applyProtection="1">
      <alignment horizontal="center" vertical="center"/>
      <protection locked="0"/>
    </xf>
    <xf numFmtId="0" fontId="80" fillId="68" borderId="16" xfId="0" applyFont="1" applyFill="1" applyBorder="1" applyAlignment="1" applyProtection="1">
      <alignment horizontal="center" vertical="center"/>
      <protection locked="0"/>
    </xf>
    <xf numFmtId="0" fontId="80" fillId="72" borderId="64" xfId="0" applyFont="1" applyFill="1" applyBorder="1" applyAlignment="1" applyProtection="1">
      <alignment horizontal="center" vertical="center"/>
      <protection locked="0"/>
    </xf>
    <xf numFmtId="0" fontId="80" fillId="82" borderId="66" xfId="0" applyFont="1" applyFill="1" applyBorder="1" applyAlignment="1" applyProtection="1">
      <alignment horizontal="center" vertical="center"/>
      <protection locked="0"/>
    </xf>
    <xf numFmtId="0" fontId="80" fillId="76" borderId="64" xfId="0" applyFont="1" applyFill="1" applyBorder="1" applyAlignment="1" applyProtection="1">
      <alignment horizontal="center" vertical="center"/>
      <protection locked="0"/>
    </xf>
    <xf numFmtId="0" fontId="80" fillId="80" borderId="64" xfId="0" applyFont="1" applyFill="1" applyBorder="1" applyAlignment="1" applyProtection="1">
      <alignment horizontal="center" vertical="center"/>
      <protection locked="0"/>
    </xf>
    <xf numFmtId="0" fontId="80" fillId="81" borderId="64" xfId="0" applyFont="1" applyFill="1" applyBorder="1" applyAlignment="1" applyProtection="1">
      <alignment horizontal="center" vertical="center"/>
      <protection locked="0"/>
    </xf>
    <xf numFmtId="0" fontId="80" fillId="125" borderId="16" xfId="0" applyFont="1" applyFill="1" applyBorder="1" applyAlignment="1" applyProtection="1">
      <alignment horizontal="center" vertical="center"/>
      <protection locked="0"/>
    </xf>
    <xf numFmtId="0" fontId="80" fillId="74" borderId="64" xfId="0" applyFont="1" applyFill="1" applyBorder="1" applyAlignment="1" applyProtection="1">
      <alignment horizontal="center" vertical="center"/>
      <protection locked="0"/>
    </xf>
    <xf numFmtId="0" fontId="81" fillId="75" borderId="64" xfId="0" applyFont="1" applyFill="1" applyBorder="1" applyAlignment="1" applyProtection="1">
      <alignment horizontal="center" vertical="center"/>
      <protection locked="0"/>
    </xf>
    <xf numFmtId="0" fontId="81" fillId="79" borderId="65" xfId="0" applyFont="1" applyFill="1" applyBorder="1" applyAlignment="1" applyProtection="1">
      <alignment horizontal="center" vertical="center"/>
      <protection locked="0"/>
    </xf>
    <xf numFmtId="0" fontId="81" fillId="126" borderId="64" xfId="0" applyFont="1" applyFill="1" applyBorder="1" applyAlignment="1" applyProtection="1">
      <alignment horizontal="center" vertical="center"/>
      <protection locked="0"/>
    </xf>
    <xf numFmtId="0" fontId="80" fillId="86" borderId="65" xfId="0" applyFont="1" applyFill="1" applyBorder="1" applyAlignment="1" applyProtection="1">
      <alignment horizontal="center" vertical="center"/>
      <protection locked="0"/>
    </xf>
    <xf numFmtId="0" fontId="80" fillId="87" borderId="64" xfId="0" applyFont="1" applyFill="1" applyBorder="1" applyAlignment="1" applyProtection="1">
      <alignment horizontal="center" vertical="center"/>
      <protection locked="0"/>
    </xf>
    <xf numFmtId="0" fontId="80" fillId="78" borderId="64" xfId="0" applyFont="1" applyFill="1" applyBorder="1" applyAlignment="1" applyProtection="1">
      <alignment horizontal="center" vertical="center"/>
      <protection locked="0"/>
    </xf>
    <xf numFmtId="0" fontId="80" fillId="77" borderId="64" xfId="0" applyFont="1" applyFill="1" applyBorder="1" applyAlignment="1" applyProtection="1">
      <alignment horizontal="center" vertical="center"/>
      <protection locked="0"/>
    </xf>
    <xf numFmtId="0" fontId="80" fillId="83" borderId="3" xfId="0" applyFont="1" applyFill="1" applyBorder="1" applyAlignment="1" applyProtection="1">
      <alignment horizontal="center" vertical="center"/>
      <protection locked="0"/>
    </xf>
    <xf numFmtId="170" fontId="29" fillId="0" borderId="31" xfId="3" applyNumberFormat="1" applyBorder="1" applyAlignment="1">
      <alignment horizontal="center" vertical="center"/>
    </xf>
    <xf numFmtId="0" fontId="57" fillId="0" borderId="0" xfId="0" applyFont="1" applyAlignment="1" applyProtection="1">
      <alignment horizontal="center" vertical="center"/>
      <protection locked="0"/>
    </xf>
    <xf numFmtId="0" fontId="57" fillId="74" borderId="66" xfId="0" applyFont="1" applyFill="1" applyBorder="1" applyAlignment="1" applyProtection="1">
      <alignment horizontal="center" vertical="center"/>
      <protection locked="0"/>
    </xf>
    <xf numFmtId="0" fontId="57" fillId="82" borderId="16" xfId="0" applyFont="1" applyFill="1" applyBorder="1" applyAlignment="1" applyProtection="1">
      <alignment horizontal="center" vertical="center"/>
      <protection locked="0"/>
    </xf>
    <xf numFmtId="0" fontId="80" fillId="76" borderId="66" xfId="0" applyFont="1" applyFill="1" applyBorder="1" applyAlignment="1" applyProtection="1">
      <alignment horizontal="center" vertical="center"/>
      <protection locked="0"/>
    </xf>
    <xf numFmtId="0" fontId="80" fillId="82" borderId="16" xfId="0" applyFont="1" applyFill="1" applyBorder="1" applyAlignment="1" applyProtection="1">
      <alignment horizontal="center" vertical="center"/>
      <protection locked="0"/>
    </xf>
    <xf numFmtId="0" fontId="80" fillId="127" borderId="16" xfId="0" applyFont="1" applyFill="1" applyBorder="1" applyAlignment="1" applyProtection="1">
      <alignment horizontal="center" vertical="center"/>
      <protection locked="0"/>
    </xf>
    <xf numFmtId="0" fontId="80" fillId="128" borderId="16" xfId="0" applyFont="1" applyFill="1" applyBorder="1" applyAlignment="1" applyProtection="1">
      <alignment horizontal="center" vertical="center"/>
      <protection locked="0"/>
    </xf>
    <xf numFmtId="0" fontId="70" fillId="5" borderId="37" xfId="0" applyFont="1" applyFill="1" applyBorder="1" applyAlignment="1">
      <alignment horizontal="center" vertical="center"/>
    </xf>
    <xf numFmtId="0" fontId="31" fillId="140" borderId="16" xfId="0" applyFont="1" applyFill="1" applyBorder="1" applyAlignment="1">
      <alignment horizontal="center"/>
    </xf>
    <xf numFmtId="164" fontId="29" fillId="0" borderId="3" xfId="2" applyBorder="1"/>
    <xf numFmtId="164" fontId="29" fillId="0" borderId="0" xfId="2" applyBorder="1"/>
    <xf numFmtId="164" fontId="29" fillId="0" borderId="16" xfId="2" applyBorder="1"/>
    <xf numFmtId="164" fontId="29" fillId="0" borderId="59" xfId="2" applyBorder="1"/>
    <xf numFmtId="164" fontId="29" fillId="0" borderId="44" xfId="2" applyBorder="1"/>
    <xf numFmtId="0" fontId="57" fillId="144" borderId="64" xfId="0" applyFont="1" applyFill="1" applyBorder="1" applyAlignment="1">
      <alignment horizontal="center" vertical="center"/>
    </xf>
    <xf numFmtId="0" fontId="57" fillId="145" borderId="64" xfId="0" applyFont="1" applyFill="1" applyBorder="1" applyAlignment="1">
      <alignment horizontal="center" vertical="center"/>
    </xf>
    <xf numFmtId="0" fontId="57" fillId="61" borderId="64" xfId="0" applyFont="1" applyFill="1" applyBorder="1" applyAlignment="1">
      <alignment horizontal="center" vertical="center"/>
    </xf>
    <xf numFmtId="0" fontId="57" fillId="69" borderId="64" xfId="0" applyFont="1" applyFill="1" applyBorder="1" applyAlignment="1">
      <alignment horizontal="center" vertical="center"/>
    </xf>
    <xf numFmtId="0" fontId="57" fillId="147" borderId="64" xfId="0" applyFont="1" applyFill="1" applyBorder="1" applyAlignment="1">
      <alignment horizontal="center" vertical="center"/>
    </xf>
    <xf numFmtId="0" fontId="112" fillId="0" borderId="0" xfId="0" applyFont="1" applyAlignment="1">
      <alignment horizontal="center" vertical="center"/>
    </xf>
    <xf numFmtId="0" fontId="0" fillId="0" borderId="0" xfId="0" applyProtection="1">
      <protection locked="0"/>
    </xf>
    <xf numFmtId="0" fontId="108" fillId="2" borderId="0" xfId="0" applyFont="1" applyFill="1" applyProtection="1">
      <protection locked="0"/>
    </xf>
    <xf numFmtId="0" fontId="0" fillId="0" borderId="0" xfId="0" applyAlignment="1" applyProtection="1">
      <alignment horizontal="center" vertical="center"/>
      <protection locked="0"/>
    </xf>
    <xf numFmtId="0" fontId="107" fillId="0" borderId="0" xfId="0" applyFont="1" applyProtection="1">
      <protection locked="0"/>
    </xf>
    <xf numFmtId="0" fontId="80" fillId="148" borderId="16" xfId="0" applyFont="1" applyFill="1" applyBorder="1" applyAlignment="1" applyProtection="1">
      <alignment horizontal="center" vertical="center"/>
      <protection locked="0"/>
    </xf>
    <xf numFmtId="0" fontId="80" fillId="149" borderId="64" xfId="0" applyFont="1" applyFill="1" applyBorder="1" applyAlignment="1" applyProtection="1">
      <alignment horizontal="center" vertical="center"/>
      <protection locked="0"/>
    </xf>
    <xf numFmtId="0" fontId="65" fillId="150" borderId="77" xfId="0" applyFont="1" applyFill="1" applyBorder="1" applyAlignment="1">
      <alignment horizontal="center" vertical="center" wrapText="1"/>
    </xf>
    <xf numFmtId="0" fontId="3" fillId="0" borderId="0" xfId="13"/>
    <xf numFmtId="0" fontId="29" fillId="0" borderId="0" xfId="0" applyFont="1"/>
    <xf numFmtId="1" fontId="0" fillId="0" borderId="0" xfId="0" applyNumberFormat="1" applyAlignment="1">
      <alignment horizontal="center" vertical="center"/>
    </xf>
    <xf numFmtId="0" fontId="39" fillId="153" borderId="37" xfId="0" applyFont="1" applyFill="1" applyBorder="1" applyAlignment="1">
      <alignment horizontal="center"/>
    </xf>
    <xf numFmtId="0" fontId="43" fillId="153" borderId="40" xfId="0" applyFont="1" applyFill="1" applyBorder="1" applyAlignment="1">
      <alignment horizontal="center" vertical="center" wrapText="1"/>
    </xf>
    <xf numFmtId="49" fontId="115" fillId="152" borderId="83" xfId="0" applyNumberFormat="1" applyFont="1" applyFill="1" applyBorder="1" applyAlignment="1">
      <alignment horizontal="center" vertical="center" readingOrder="1"/>
    </xf>
    <xf numFmtId="9" fontId="117" fillId="3" borderId="53" xfId="0" applyNumberFormat="1" applyFont="1" applyFill="1" applyBorder="1" applyProtection="1">
      <protection locked="0"/>
    </xf>
    <xf numFmtId="9" fontId="117" fillId="3" borderId="0" xfId="0" applyNumberFormat="1" applyFont="1" applyFill="1" applyProtection="1">
      <protection locked="0"/>
    </xf>
    <xf numFmtId="9" fontId="5" fillId="0" borderId="0" xfId="0" applyNumberFormat="1" applyFont="1"/>
    <xf numFmtId="9" fontId="5" fillId="0" borderId="55" xfId="0" applyNumberFormat="1" applyFont="1" applyBorder="1"/>
    <xf numFmtId="0" fontId="9" fillId="0" borderId="0" xfId="0" applyFont="1"/>
    <xf numFmtId="0" fontId="8" fillId="2" borderId="0" xfId="0" applyFont="1" applyFill="1"/>
    <xf numFmtId="0" fontId="75" fillId="2" borderId="0" xfId="12" applyFill="1" applyProtection="1"/>
    <xf numFmtId="0" fontId="8" fillId="0" borderId="0" xfId="0" applyFont="1"/>
    <xf numFmtId="0" fontId="0" fillId="0" borderId="0" xfId="0" applyAlignment="1">
      <alignment horizontal="left"/>
    </xf>
    <xf numFmtId="0" fontId="5" fillId="2" borderId="0" xfId="0" applyFont="1" applyFill="1" applyAlignment="1">
      <alignment horizontal="left"/>
    </xf>
    <xf numFmtId="0" fontId="116" fillId="0" borderId="5" xfId="0" applyFont="1" applyBorder="1" applyAlignment="1">
      <alignment horizontal="right" vertical="center"/>
    </xf>
    <xf numFmtId="166" fontId="8" fillId="0" borderId="5" xfId="0" applyNumberFormat="1" applyFont="1" applyBorder="1"/>
    <xf numFmtId="166" fontId="8" fillId="0" borderId="7" xfId="0" applyNumberFormat="1" applyFont="1" applyBorder="1"/>
    <xf numFmtId="0" fontId="107" fillId="0" borderId="0" xfId="0" applyFont="1"/>
    <xf numFmtId="166" fontId="8" fillId="0" borderId="7" xfId="0" applyNumberFormat="1" applyFont="1" applyBorder="1" applyAlignment="1">
      <alignment horizontal="right"/>
    </xf>
    <xf numFmtId="0" fontId="118" fillId="0" borderId="8" xfId="0" applyFont="1" applyBorder="1" applyAlignment="1">
      <alignment horizontal="right"/>
    </xf>
    <xf numFmtId="0" fontId="118" fillId="0" borderId="55" xfId="0" applyFont="1" applyBorder="1" applyAlignment="1">
      <alignment horizontal="right"/>
    </xf>
    <xf numFmtId="166" fontId="8" fillId="0" borderId="9" xfId="0" applyNumberFormat="1" applyFont="1" applyBorder="1"/>
    <xf numFmtId="0" fontId="5" fillId="2" borderId="0" xfId="0" applyFont="1" applyFill="1" applyAlignment="1">
      <alignment horizontal="center" vertical="center"/>
    </xf>
    <xf numFmtId="170" fontId="29" fillId="0" borderId="31" xfId="3" applyNumberFormat="1" applyBorder="1" applyAlignment="1" applyProtection="1">
      <alignment horizontal="center" vertical="center"/>
    </xf>
    <xf numFmtId="0" fontId="36" fillId="5" borderId="63" xfId="0" applyFont="1" applyFill="1" applyBorder="1" applyAlignment="1">
      <alignment horizontal="center" vertical="center"/>
    </xf>
    <xf numFmtId="170" fontId="29" fillId="0" borderId="16" xfId="3" applyNumberFormat="1" applyBorder="1" applyAlignment="1" applyProtection="1">
      <alignment horizontal="center" vertical="center"/>
    </xf>
    <xf numFmtId="0" fontId="36" fillId="5" borderId="75" xfId="0" applyFont="1" applyFill="1" applyBorder="1" applyAlignment="1">
      <alignment horizontal="center" vertical="center"/>
    </xf>
    <xf numFmtId="0" fontId="36" fillId="5" borderId="62" xfId="0" applyFont="1" applyFill="1" applyBorder="1" applyAlignment="1">
      <alignment horizontal="left" vertical="center"/>
    </xf>
    <xf numFmtId="0" fontId="36" fillId="5" borderId="63" xfId="0" applyFont="1" applyFill="1" applyBorder="1" applyAlignment="1">
      <alignment horizontal="left" vertical="center"/>
    </xf>
    <xf numFmtId="0" fontId="36" fillId="5" borderId="61" xfId="0" applyFont="1" applyFill="1" applyBorder="1" applyAlignment="1">
      <alignment horizontal="left" vertical="center"/>
    </xf>
    <xf numFmtId="0" fontId="116" fillId="0" borderId="50" xfId="0" applyFont="1" applyBorder="1" applyAlignment="1">
      <alignment horizontal="right" vertical="center"/>
    </xf>
    <xf numFmtId="167" fontId="29" fillId="0" borderId="0" xfId="3" applyBorder="1" applyAlignment="1" applyProtection="1">
      <alignment horizontal="center" vertical="center"/>
    </xf>
    <xf numFmtId="167" fontId="29" fillId="0" borderId="16" xfId="3" applyBorder="1" applyAlignment="1">
      <alignment horizontal="center" vertical="center"/>
    </xf>
    <xf numFmtId="167" fontId="29" fillId="0" borderId="0" xfId="3" applyAlignment="1">
      <alignment horizontal="center" vertical="center"/>
    </xf>
    <xf numFmtId="167" fontId="29" fillId="0" borderId="1" xfId="3" applyBorder="1" applyAlignment="1">
      <alignment horizontal="center" vertical="center"/>
    </xf>
    <xf numFmtId="167" fontId="29" fillId="0" borderId="18" xfId="3" applyBorder="1" applyAlignment="1">
      <alignment horizontal="center" vertical="center"/>
    </xf>
    <xf numFmtId="167" fontId="119" fillId="120" borderId="16" xfId="3" applyFont="1" applyFill="1" applyBorder="1" applyAlignment="1">
      <alignment horizontal="center" vertical="center"/>
    </xf>
    <xf numFmtId="2" fontId="76" fillId="156" borderId="16" xfId="0" applyNumberFormat="1" applyFont="1" applyFill="1" applyBorder="1" applyAlignment="1">
      <alignment horizontal="center" vertical="center"/>
    </xf>
    <xf numFmtId="2" fontId="76" fillId="120" borderId="16" xfId="0" applyNumberFormat="1" applyFont="1" applyFill="1" applyBorder="1" applyAlignment="1">
      <alignment horizontal="center" vertical="center"/>
    </xf>
    <xf numFmtId="0" fontId="31" fillId="55" borderId="16" xfId="0" applyFont="1" applyFill="1" applyBorder="1" applyAlignment="1" applyProtection="1">
      <alignment horizontal="center" vertical="center"/>
      <protection locked="0"/>
    </xf>
    <xf numFmtId="0" fontId="31" fillId="55" borderId="0" xfId="0" applyFont="1" applyFill="1" applyAlignment="1" applyProtection="1">
      <alignment horizontal="center" vertical="center"/>
      <protection locked="0"/>
    </xf>
    <xf numFmtId="0" fontId="31" fillId="52" borderId="16" xfId="0" applyFont="1" applyFill="1" applyBorder="1" applyAlignment="1" applyProtection="1">
      <alignment horizontal="center" vertical="center"/>
      <protection locked="0"/>
    </xf>
    <xf numFmtId="0" fontId="15" fillId="41" borderId="16" xfId="0" applyFont="1" applyFill="1" applyBorder="1" applyAlignment="1">
      <alignment horizontal="center" vertical="center" wrapText="1"/>
    </xf>
    <xf numFmtId="0" fontId="15" fillId="57" borderId="16" xfId="0" applyFont="1" applyFill="1" applyBorder="1" applyAlignment="1">
      <alignment horizontal="center" vertical="center" wrapText="1"/>
    </xf>
    <xf numFmtId="0" fontId="10" fillId="2" borderId="0" xfId="0" applyFont="1" applyFill="1" applyAlignment="1">
      <alignment horizontal="left"/>
    </xf>
    <xf numFmtId="0" fontId="107" fillId="2" borderId="0" xfId="0" applyFont="1" applyFill="1"/>
    <xf numFmtId="1" fontId="107" fillId="0" borderId="0" xfId="0" applyNumberFormat="1" applyFont="1" applyAlignment="1">
      <alignment horizontal="center"/>
    </xf>
    <xf numFmtId="1" fontId="107" fillId="2" borderId="0" xfId="0" applyNumberFormat="1" applyFont="1" applyFill="1" applyAlignment="1">
      <alignment horizontal="center"/>
    </xf>
    <xf numFmtId="1" fontId="5" fillId="2" borderId="0" xfId="0" applyNumberFormat="1" applyFont="1" applyFill="1" applyAlignment="1">
      <alignment horizontal="center"/>
    </xf>
    <xf numFmtId="1" fontId="0" fillId="0" borderId="0" xfId="0" applyNumberFormat="1" applyAlignment="1">
      <alignment horizontal="center"/>
    </xf>
    <xf numFmtId="0" fontId="40" fillId="2" borderId="30" xfId="0" applyFont="1" applyFill="1" applyBorder="1" applyAlignment="1">
      <alignment horizontal="center" vertical="center" wrapText="1"/>
    </xf>
    <xf numFmtId="0" fontId="78" fillId="0" borderId="0" xfId="0" applyFont="1" applyAlignment="1">
      <alignment horizontal="center" vertical="center"/>
    </xf>
    <xf numFmtId="1" fontId="34" fillId="0" borderId="24" xfId="0" applyNumberFormat="1" applyFont="1" applyBorder="1" applyAlignment="1">
      <alignment vertical="center"/>
    </xf>
    <xf numFmtId="2" fontId="34" fillId="0" borderId="25" xfId="0" applyNumberFormat="1" applyFont="1" applyBorder="1" applyAlignment="1">
      <alignment vertical="center"/>
    </xf>
    <xf numFmtId="1" fontId="34" fillId="0" borderId="20" xfId="0" applyNumberFormat="1" applyFont="1" applyBorder="1" applyAlignment="1">
      <alignment vertical="center"/>
    </xf>
    <xf numFmtId="0" fontId="41" fillId="0" borderId="0" xfId="0" applyFont="1" applyAlignment="1">
      <alignment horizontal="center"/>
    </xf>
    <xf numFmtId="0" fontId="120" fillId="0" borderId="16" xfId="0" applyFont="1" applyBorder="1" applyAlignment="1">
      <alignment horizontal="center" vertical="center"/>
    </xf>
    <xf numFmtId="1" fontId="122" fillId="0" borderId="20" xfId="0" applyNumberFormat="1" applyFont="1" applyBorder="1" applyAlignment="1">
      <alignment vertical="center"/>
    </xf>
    <xf numFmtId="0" fontId="44" fillId="2" borderId="30" xfId="0" applyFont="1" applyFill="1" applyBorder="1" applyAlignment="1">
      <alignment horizontal="center" vertical="center" wrapText="1"/>
    </xf>
    <xf numFmtId="0" fontId="44" fillId="0" borderId="0" xfId="0" applyFont="1" applyAlignment="1">
      <alignment horizontal="center" vertical="center"/>
    </xf>
    <xf numFmtId="0" fontId="121" fillId="0" borderId="0" xfId="0" applyFont="1" applyAlignment="1">
      <alignment horizontal="center" vertical="center"/>
    </xf>
    <xf numFmtId="0" fontId="41" fillId="0" borderId="0" xfId="0" applyFont="1" applyAlignment="1">
      <alignment horizontal="center" vertical="center"/>
    </xf>
    <xf numFmtId="0" fontId="49" fillId="2" borderId="0" xfId="0" applyFont="1" applyFill="1" applyAlignment="1">
      <alignment horizontal="center"/>
    </xf>
    <xf numFmtId="0" fontId="49" fillId="0" borderId="0" xfId="0" applyFont="1" applyAlignment="1">
      <alignment horizontal="center"/>
    </xf>
    <xf numFmtId="0" fontId="49" fillId="0" borderId="0" xfId="0" applyFont="1"/>
    <xf numFmtId="0" fontId="108" fillId="0" borderId="0" xfId="0" applyFont="1" applyAlignment="1">
      <alignment horizontal="center"/>
    </xf>
    <xf numFmtId="0" fontId="39" fillId="153" borderId="38" xfId="0" applyFont="1" applyFill="1" applyBorder="1" applyAlignment="1">
      <alignment horizontal="center"/>
    </xf>
    <xf numFmtId="0" fontId="25" fillId="2" borderId="0" xfId="0" applyFont="1" applyFill="1"/>
    <xf numFmtId="0" fontId="0" fillId="2" borderId="0" xfId="0" applyFill="1"/>
    <xf numFmtId="0" fontId="24" fillId="2" borderId="0" xfId="7" applyFont="1" applyFill="1"/>
    <xf numFmtId="0" fontId="19" fillId="2" borderId="0" xfId="0" applyFont="1" applyFill="1" applyAlignment="1">
      <alignment horizontal="center" vertical="center"/>
    </xf>
    <xf numFmtId="0" fontId="27" fillId="5" borderId="2" xfId="0" applyFont="1" applyFill="1" applyBorder="1" applyAlignment="1">
      <alignment horizontal="center" wrapText="1"/>
    </xf>
    <xf numFmtId="0" fontId="27" fillId="5" borderId="56" xfId="0" applyFont="1" applyFill="1" applyBorder="1" applyAlignment="1">
      <alignment horizontal="center" vertical="center" wrapText="1"/>
    </xf>
    <xf numFmtId="0" fontId="27" fillId="5" borderId="57" xfId="0" applyFont="1" applyFill="1" applyBorder="1" applyAlignment="1">
      <alignment horizontal="center" vertical="center" wrapText="1"/>
    </xf>
    <xf numFmtId="0" fontId="82" fillId="5" borderId="44" xfId="6" applyFont="1" applyFill="1" applyBorder="1" applyAlignment="1">
      <alignment horizontal="center" vertical="center" wrapText="1"/>
    </xf>
    <xf numFmtId="0" fontId="82" fillId="5" borderId="2" xfId="6" applyFont="1" applyFill="1" applyBorder="1" applyAlignment="1">
      <alignment horizontal="center" vertical="center" wrapText="1"/>
    </xf>
    <xf numFmtId="0" fontId="25" fillId="2" borderId="16" xfId="0" applyFont="1" applyFill="1" applyBorder="1"/>
    <xf numFmtId="0" fontId="25" fillId="2" borderId="16" xfId="0" applyFont="1" applyFill="1" applyBorder="1" applyAlignment="1">
      <alignment vertical="center"/>
    </xf>
    <xf numFmtId="0" fontId="25" fillId="2" borderId="16" xfId="0" applyFont="1" applyFill="1" applyBorder="1" applyAlignment="1">
      <alignment horizontal="center" vertical="center"/>
    </xf>
    <xf numFmtId="0" fontId="123" fillId="157" borderId="16" xfId="0" applyFont="1" applyFill="1" applyBorder="1" applyAlignment="1">
      <alignment horizontal="center" vertical="center" wrapText="1"/>
    </xf>
    <xf numFmtId="0" fontId="123" fillId="158" borderId="16" xfId="0" applyFont="1" applyFill="1" applyBorder="1" applyAlignment="1">
      <alignment horizontal="center" vertical="center" wrapText="1"/>
    </xf>
    <xf numFmtId="0" fontId="123" fillId="159" borderId="16" xfId="0" applyFont="1" applyFill="1" applyBorder="1" applyAlignment="1">
      <alignment horizontal="center" vertical="center" wrapText="1"/>
    </xf>
    <xf numFmtId="0" fontId="123" fillId="160" borderId="16" xfId="0" applyFont="1" applyFill="1" applyBorder="1" applyAlignment="1">
      <alignment horizontal="center" vertical="center" wrapText="1"/>
    </xf>
    <xf numFmtId="0" fontId="123" fillId="59" borderId="16" xfId="0" applyFont="1" applyFill="1" applyBorder="1" applyAlignment="1">
      <alignment horizontal="center" vertical="center" wrapText="1"/>
    </xf>
    <xf numFmtId="0" fontId="123" fillId="161" borderId="16" xfId="0" applyFont="1" applyFill="1" applyBorder="1" applyAlignment="1">
      <alignment horizontal="center" vertical="center" wrapText="1"/>
    </xf>
    <xf numFmtId="0" fontId="123" fillId="162" borderId="16" xfId="0" applyFont="1" applyFill="1" applyBorder="1" applyAlignment="1">
      <alignment horizontal="center" vertical="center" wrapText="1"/>
    </xf>
    <xf numFmtId="0" fontId="123" fillId="163" borderId="16" xfId="0" applyFont="1" applyFill="1" applyBorder="1" applyAlignment="1">
      <alignment horizontal="center" vertical="center" wrapText="1"/>
    </xf>
    <xf numFmtId="0" fontId="123" fillId="164" borderId="16" xfId="0" applyFont="1" applyFill="1" applyBorder="1" applyAlignment="1">
      <alignment horizontal="center" vertical="center" wrapText="1"/>
    </xf>
    <xf numFmtId="0" fontId="28" fillId="2" borderId="16" xfId="0" applyFont="1" applyFill="1" applyBorder="1" applyAlignment="1">
      <alignment horizontal="center" vertical="center"/>
    </xf>
    <xf numFmtId="0" fontId="28" fillId="2" borderId="16" xfId="0" applyFont="1" applyFill="1" applyBorder="1"/>
    <xf numFmtId="0" fontId="25" fillId="0" borderId="16" xfId="0" applyFont="1" applyBorder="1"/>
    <xf numFmtId="0" fontId="0" fillId="129" borderId="0" xfId="0" applyFill="1"/>
    <xf numFmtId="0" fontId="84" fillId="129" borderId="0" xfId="0" applyFont="1" applyFill="1"/>
    <xf numFmtId="164" fontId="85" fillId="129" borderId="0" xfId="2" applyFont="1" applyFill="1" applyAlignment="1" applyProtection="1">
      <alignment vertical="center"/>
    </xf>
    <xf numFmtId="0" fontId="86" fillId="129" borderId="0" xfId="0" applyFont="1" applyFill="1" applyAlignment="1">
      <alignment horizontal="center"/>
    </xf>
    <xf numFmtId="0" fontId="86" fillId="129" borderId="0" xfId="0" applyFont="1" applyFill="1" applyAlignment="1">
      <alignment horizontal="left"/>
    </xf>
    <xf numFmtId="0" fontId="84" fillId="129" borderId="0" xfId="0" applyFont="1" applyFill="1" applyAlignment="1">
      <alignment vertical="center"/>
    </xf>
    <xf numFmtId="0" fontId="24" fillId="141" borderId="0" xfId="7" applyFont="1" applyFill="1"/>
    <xf numFmtId="0" fontId="0" fillId="129" borderId="0" xfId="0" applyFill="1" applyAlignment="1">
      <alignment vertical="center"/>
    </xf>
    <xf numFmtId="0" fontId="24" fillId="141" borderId="0" xfId="7" applyFont="1" applyFill="1" applyAlignment="1">
      <alignment horizontal="left"/>
    </xf>
    <xf numFmtId="0" fontId="78" fillId="129" borderId="0" xfId="0" applyFont="1" applyFill="1" applyAlignment="1">
      <alignment horizontal="center"/>
    </xf>
    <xf numFmtId="164" fontId="87" fillId="129" borderId="0" xfId="2" applyFont="1" applyFill="1" applyBorder="1" applyProtection="1"/>
    <xf numFmtId="0" fontId="88" fillId="130" borderId="4" xfId="0" applyFont="1" applyFill="1" applyBorder="1" applyAlignment="1">
      <alignment horizontal="left" textRotation="45" wrapText="1"/>
    </xf>
    <xf numFmtId="0" fontId="88" fillId="130" borderId="53" xfId="0" applyFont="1" applyFill="1" applyBorder="1" applyAlignment="1">
      <alignment horizontal="left" textRotation="45" wrapText="1"/>
    </xf>
    <xf numFmtId="0" fontId="89" fillId="129" borderId="4" xfId="0" applyFont="1" applyFill="1" applyBorder="1" applyAlignment="1">
      <alignment horizontal="center" wrapText="1"/>
    </xf>
    <xf numFmtId="0" fontId="90" fillId="131" borderId="53" xfId="0" applyFont="1" applyFill="1" applyBorder="1" applyAlignment="1">
      <alignment horizontal="center" wrapText="1"/>
    </xf>
    <xf numFmtId="0" fontId="90" fillId="132" borderId="53" xfId="0" applyFont="1" applyFill="1" applyBorder="1" applyAlignment="1">
      <alignment horizontal="center" wrapText="1"/>
    </xf>
    <xf numFmtId="0" fontId="90" fillId="99" borderId="53" xfId="0" applyFont="1" applyFill="1" applyBorder="1" applyAlignment="1">
      <alignment horizontal="center" wrapText="1"/>
    </xf>
    <xf numFmtId="0" fontId="90" fillId="102" borderId="53" xfId="0" applyFont="1" applyFill="1" applyBorder="1" applyAlignment="1">
      <alignment horizontal="center" wrapText="1"/>
    </xf>
    <xf numFmtId="0" fontId="90" fillId="134" borderId="53" xfId="0" applyFont="1" applyFill="1" applyBorder="1" applyAlignment="1">
      <alignment horizontal="center" wrapText="1"/>
    </xf>
    <xf numFmtId="0" fontId="90" fillId="104" borderId="53" xfId="0" applyFont="1" applyFill="1" applyBorder="1" applyAlignment="1">
      <alignment horizontal="center" wrapText="1"/>
    </xf>
    <xf numFmtId="0" fontId="90" fillId="135" borderId="53" xfId="0" applyFont="1" applyFill="1" applyBorder="1" applyAlignment="1">
      <alignment horizontal="center" wrapText="1"/>
    </xf>
    <xf numFmtId="0" fontId="90" fillId="136" borderId="53" xfId="0" applyFont="1" applyFill="1" applyBorder="1" applyAlignment="1">
      <alignment horizontal="center" wrapText="1"/>
    </xf>
    <xf numFmtId="0" fontId="90" fillId="106" borderId="53" xfId="0" applyFont="1" applyFill="1" applyBorder="1" applyAlignment="1">
      <alignment horizontal="center" wrapText="1"/>
    </xf>
    <xf numFmtId="0" fontId="93" fillId="137" borderId="53" xfId="0" applyFont="1" applyFill="1" applyBorder="1" applyAlignment="1">
      <alignment horizontal="center" wrapText="1"/>
    </xf>
    <xf numFmtId="0" fontId="90" fillId="138" borderId="53" xfId="0" applyFont="1" applyFill="1" applyBorder="1" applyAlignment="1">
      <alignment horizontal="center" wrapText="1"/>
    </xf>
    <xf numFmtId="0" fontId="90" fillId="110" borderId="53" xfId="0" applyFont="1" applyFill="1" applyBorder="1" applyAlignment="1">
      <alignment horizontal="center" wrapText="1"/>
    </xf>
    <xf numFmtId="0" fontId="90" fillId="139" borderId="53" xfId="0" applyFont="1" applyFill="1" applyBorder="1" applyAlignment="1">
      <alignment horizontal="center" wrapText="1"/>
    </xf>
    <xf numFmtId="0" fontId="90" fillId="111" borderId="53" xfId="0" applyFont="1" applyFill="1" applyBorder="1" applyAlignment="1">
      <alignment horizontal="center" wrapText="1"/>
    </xf>
    <xf numFmtId="0" fontId="90" fillId="112" borderId="5" xfId="0" applyFont="1" applyFill="1" applyBorder="1" applyAlignment="1">
      <alignment horizontal="center" wrapText="1"/>
    </xf>
    <xf numFmtId="0" fontId="88" fillId="130" borderId="6" xfId="0" applyFont="1" applyFill="1" applyBorder="1" applyAlignment="1">
      <alignment horizontal="left" textRotation="45" wrapText="1"/>
    </xf>
    <xf numFmtId="0" fontId="88" fillId="130" borderId="0" xfId="0" applyFont="1" applyFill="1" applyAlignment="1">
      <alignment horizontal="left" textRotation="45" wrapText="1"/>
    </xf>
    <xf numFmtId="0" fontId="89" fillId="129" borderId="6" xfId="0" applyFont="1" applyFill="1" applyBorder="1" applyAlignment="1">
      <alignment horizontal="center" wrapText="1"/>
    </xf>
    <xf numFmtId="0" fontId="90" fillId="131" borderId="0" xfId="0" applyFont="1" applyFill="1" applyAlignment="1">
      <alignment horizontal="center" wrapText="1"/>
    </xf>
    <xf numFmtId="0" fontId="90" fillId="134" borderId="0" xfId="0" applyFont="1" applyFill="1" applyAlignment="1">
      <alignment horizontal="center" wrapText="1"/>
    </xf>
    <xf numFmtId="0" fontId="90" fillId="104" borderId="0" xfId="0" applyFont="1" applyFill="1" applyAlignment="1">
      <alignment horizontal="center" wrapText="1"/>
    </xf>
    <xf numFmtId="0" fontId="90" fillId="135" borderId="0" xfId="0" applyFont="1" applyFill="1" applyAlignment="1">
      <alignment horizontal="center" wrapText="1"/>
    </xf>
    <xf numFmtId="0" fontId="90" fillId="136" borderId="0" xfId="0" applyFont="1" applyFill="1" applyAlignment="1">
      <alignment horizontal="center" wrapText="1"/>
    </xf>
    <xf numFmtId="0" fontId="90" fillId="106" borderId="0" xfId="0" applyFont="1" applyFill="1" applyAlignment="1">
      <alignment horizontal="center" wrapText="1"/>
    </xf>
    <xf numFmtId="0" fontId="93" fillId="137" borderId="0" xfId="0" applyFont="1" applyFill="1" applyAlignment="1">
      <alignment horizontal="center" wrapText="1"/>
    </xf>
    <xf numFmtId="0" fontId="90" fillId="138" borderId="0" xfId="0" applyFont="1" applyFill="1" applyAlignment="1">
      <alignment horizontal="center" wrapText="1"/>
    </xf>
    <xf numFmtId="0" fontId="90" fillId="110" borderId="0" xfId="0" applyFont="1" applyFill="1" applyAlignment="1">
      <alignment horizontal="center" wrapText="1"/>
    </xf>
    <xf numFmtId="0" fontId="90" fillId="139" borderId="0" xfId="0" applyFont="1" applyFill="1" applyAlignment="1">
      <alignment horizontal="center" wrapText="1"/>
    </xf>
    <xf numFmtId="0" fontId="90" fillId="111" borderId="0" xfId="0" applyFont="1" applyFill="1" applyAlignment="1">
      <alignment horizontal="center" wrapText="1"/>
    </xf>
    <xf numFmtId="0" fontId="90" fillId="112" borderId="7" xfId="0" applyFont="1" applyFill="1" applyBorder="1" applyAlignment="1">
      <alignment horizontal="center" wrapText="1"/>
    </xf>
    <xf numFmtId="0" fontId="0" fillId="130" borderId="8" xfId="0" applyFill="1" applyBorder="1" applyAlignment="1">
      <alignment horizontal="left" textRotation="45" wrapText="1"/>
    </xf>
    <xf numFmtId="0" fontId="0" fillId="130" borderId="55" xfId="0" applyFill="1" applyBorder="1" applyAlignment="1">
      <alignment horizontal="left" textRotation="45" wrapText="1"/>
    </xf>
    <xf numFmtId="0" fontId="89" fillId="129" borderId="8" xfId="0" applyFont="1" applyFill="1" applyBorder="1" applyAlignment="1">
      <alignment horizontal="center" wrapText="1"/>
    </xf>
    <xf numFmtId="0" fontId="90" fillId="131" borderId="55" xfId="0" applyFont="1" applyFill="1" applyBorder="1" applyAlignment="1">
      <alignment horizontal="center" wrapText="1"/>
    </xf>
    <xf numFmtId="0" fontId="90" fillId="132" borderId="55" xfId="0" applyFont="1" applyFill="1" applyBorder="1" applyAlignment="1">
      <alignment horizontal="center" wrapText="1"/>
    </xf>
    <xf numFmtId="0" fontId="90" fillId="99" borderId="55" xfId="0" applyFont="1" applyFill="1" applyBorder="1" applyAlignment="1">
      <alignment horizontal="center" wrapText="1"/>
    </xf>
    <xf numFmtId="0" fontId="90" fillId="102" borderId="55" xfId="0" applyFont="1" applyFill="1" applyBorder="1" applyAlignment="1">
      <alignment horizontal="center" wrapText="1"/>
    </xf>
    <xf numFmtId="0" fontId="90" fillId="134" borderId="55" xfId="0" applyFont="1" applyFill="1" applyBorder="1" applyAlignment="1">
      <alignment horizontal="center" wrapText="1"/>
    </xf>
    <xf numFmtId="0" fontId="90" fillId="104" borderId="55" xfId="0" applyFont="1" applyFill="1" applyBorder="1" applyAlignment="1">
      <alignment horizontal="center" wrapText="1"/>
    </xf>
    <xf numFmtId="0" fontId="90" fillId="135" borderId="55" xfId="0" applyFont="1" applyFill="1" applyBorder="1" applyAlignment="1">
      <alignment horizontal="center" wrapText="1"/>
    </xf>
    <xf numFmtId="0" fontId="90" fillId="136" borderId="55" xfId="0" applyFont="1" applyFill="1" applyBorder="1" applyAlignment="1">
      <alignment horizontal="center" wrapText="1"/>
    </xf>
    <xf numFmtId="0" fontId="90" fillId="106" borderId="55" xfId="0" applyFont="1" applyFill="1" applyBorder="1" applyAlignment="1">
      <alignment horizontal="center" wrapText="1"/>
    </xf>
    <xf numFmtId="0" fontId="93" fillId="137" borderId="55" xfId="0" applyFont="1" applyFill="1" applyBorder="1" applyAlignment="1">
      <alignment horizontal="center" wrapText="1"/>
    </xf>
    <xf numFmtId="0" fontId="90" fillId="138" borderId="55" xfId="0" applyFont="1" applyFill="1" applyBorder="1" applyAlignment="1">
      <alignment horizontal="center" wrapText="1"/>
    </xf>
    <xf numFmtId="0" fontId="90" fillId="110" borderId="55" xfId="0" applyFont="1" applyFill="1" applyBorder="1" applyAlignment="1">
      <alignment horizontal="center" wrapText="1"/>
    </xf>
    <xf numFmtId="0" fontId="90" fillId="139" borderId="55" xfId="0" applyFont="1" applyFill="1" applyBorder="1" applyAlignment="1">
      <alignment horizontal="center" wrapText="1"/>
    </xf>
    <xf numFmtId="0" fontId="90" fillId="111" borderId="55" xfId="0" applyFont="1" applyFill="1" applyBorder="1" applyAlignment="1">
      <alignment horizontal="center" wrapText="1"/>
    </xf>
    <xf numFmtId="0" fontId="90" fillId="112" borderId="9" xfId="0" applyFont="1" applyFill="1" applyBorder="1" applyAlignment="1">
      <alignment horizontal="center" wrapText="1"/>
    </xf>
    <xf numFmtId="0" fontId="87" fillId="129" borderId="6" xfId="8" applyNumberFormat="1" applyFont="1" applyFill="1" applyBorder="1"/>
    <xf numFmtId="0" fontId="94" fillId="129" borderId="0" xfId="8" applyNumberFormat="1" applyFont="1" applyFill="1"/>
    <xf numFmtId="0" fontId="83" fillId="129" borderId="4" xfId="0" applyFont="1" applyFill="1" applyBorder="1" applyAlignment="1">
      <alignment horizontal="center"/>
    </xf>
    <xf numFmtId="0" fontId="83" fillId="129" borderId="53" xfId="0" applyFont="1" applyFill="1" applyBorder="1" applyAlignment="1">
      <alignment horizontal="center"/>
    </xf>
    <xf numFmtId="0" fontId="97" fillId="129" borderId="53" xfId="0" applyFont="1" applyFill="1" applyBorder="1" applyAlignment="1">
      <alignment horizontal="center"/>
    </xf>
    <xf numFmtId="0" fontId="97" fillId="129" borderId="5" xfId="0" applyFont="1" applyFill="1" applyBorder="1" applyAlignment="1">
      <alignment horizontal="center"/>
    </xf>
    <xf numFmtId="0" fontId="98" fillId="129" borderId="6" xfId="0" applyFont="1" applyFill="1" applyBorder="1" applyAlignment="1">
      <alignment horizontal="center"/>
    </xf>
    <xf numFmtId="0" fontId="98" fillId="129" borderId="0" xfId="0" applyFont="1" applyFill="1" applyAlignment="1">
      <alignment horizontal="center"/>
    </xf>
    <xf numFmtId="0" fontId="98" fillId="129" borderId="7" xfId="0" applyFont="1" applyFill="1" applyBorder="1" applyAlignment="1">
      <alignment horizontal="center"/>
    </xf>
    <xf numFmtId="0" fontId="99" fillId="129" borderId="6" xfId="8" applyNumberFormat="1" applyFont="1" applyFill="1" applyBorder="1"/>
    <xf numFmtId="0" fontId="83" fillId="129" borderId="6" xfId="0" applyFont="1" applyFill="1" applyBorder="1" applyAlignment="1">
      <alignment horizontal="center"/>
    </xf>
    <xf numFmtId="0" fontId="83" fillId="129" borderId="7" xfId="0" applyFont="1" applyFill="1" applyBorder="1" applyAlignment="1">
      <alignment horizontal="center"/>
    </xf>
    <xf numFmtId="0" fontId="104" fillId="129" borderId="6" xfId="8" applyNumberFormat="1" applyFont="1" applyFill="1" applyBorder="1"/>
    <xf numFmtId="0" fontId="103" fillId="129" borderId="6" xfId="0" applyFont="1" applyFill="1" applyBorder="1" applyAlignment="1">
      <alignment horizontal="center"/>
    </xf>
    <xf numFmtId="0" fontId="103" fillId="129" borderId="7" xfId="0" applyFont="1" applyFill="1" applyBorder="1" applyAlignment="1">
      <alignment horizontal="center"/>
    </xf>
    <xf numFmtId="0" fontId="102" fillId="129" borderId="8" xfId="8" applyNumberFormat="1" applyFont="1" applyFill="1" applyBorder="1"/>
    <xf numFmtId="0" fontId="94" fillId="129" borderId="55" xfId="8" applyNumberFormat="1" applyFont="1" applyFill="1" applyBorder="1"/>
    <xf numFmtId="2" fontId="40" fillId="4" borderId="16" xfId="0" applyNumberFormat="1" applyFont="1" applyFill="1" applyBorder="1" applyAlignment="1">
      <alignment horizontal="center" vertical="center"/>
    </xf>
    <xf numFmtId="9" fontId="37" fillId="2" borderId="16" xfId="0" applyNumberFormat="1" applyFont="1" applyFill="1" applyBorder="1" applyAlignment="1">
      <alignment horizontal="center" vertical="center"/>
    </xf>
    <xf numFmtId="1" fontId="34" fillId="0" borderId="26" xfId="0" applyNumberFormat="1" applyFont="1" applyBorder="1" applyAlignment="1">
      <alignment vertical="center"/>
    </xf>
    <xf numFmtId="2" fontId="34" fillId="0" borderId="20" xfId="0" applyNumberFormat="1" applyFont="1" applyBorder="1" applyAlignment="1">
      <alignment vertical="center"/>
    </xf>
    <xf numFmtId="2" fontId="122" fillId="0" borderId="17" xfId="0" applyNumberFormat="1" applyFont="1" applyBorder="1" applyAlignment="1">
      <alignment vertical="center"/>
    </xf>
    <xf numFmtId="2" fontId="31" fillId="0" borderId="17" xfId="0" applyNumberFormat="1" applyFont="1" applyBorder="1" applyAlignment="1">
      <alignment horizontal="right" vertical="center"/>
    </xf>
    <xf numFmtId="2" fontId="31" fillId="0" borderId="20" xfId="0" applyNumberFormat="1" applyFont="1" applyBorder="1" applyAlignment="1">
      <alignment horizontal="right" vertical="center"/>
    </xf>
    <xf numFmtId="2" fontId="31" fillId="0" borderId="20" xfId="0" applyNumberFormat="1" applyFont="1" applyBorder="1" applyAlignment="1">
      <alignment vertical="center"/>
    </xf>
    <xf numFmtId="0" fontId="109" fillId="2" borderId="0" xfId="0" applyFont="1" applyFill="1" applyAlignment="1">
      <alignment horizontal="left"/>
    </xf>
    <xf numFmtId="0" fontId="71" fillId="83" borderId="16" xfId="0" applyFont="1" applyFill="1" applyBorder="1" applyAlignment="1">
      <alignment horizontal="center" vertical="center" wrapText="1"/>
    </xf>
    <xf numFmtId="0" fontId="73" fillId="103" borderId="16" xfId="0" applyFont="1" applyFill="1" applyBorder="1" applyAlignment="1">
      <alignment horizontal="center" vertical="center" wrapText="1"/>
    </xf>
    <xf numFmtId="0" fontId="72" fillId="100" borderId="16" xfId="0" applyFont="1" applyFill="1" applyBorder="1" applyAlignment="1">
      <alignment horizontal="center" vertical="center" wrapText="1"/>
    </xf>
    <xf numFmtId="0" fontId="72" fillId="105" borderId="16" xfId="0" applyFont="1" applyFill="1" applyBorder="1" applyAlignment="1">
      <alignment horizontal="center" vertical="center" wrapText="1"/>
    </xf>
    <xf numFmtId="0" fontId="72" fillId="97" borderId="16" xfId="0" applyFont="1" applyFill="1" applyBorder="1" applyAlignment="1">
      <alignment horizontal="center" vertical="center" wrapText="1"/>
    </xf>
    <xf numFmtId="0" fontId="72" fillId="108" borderId="16" xfId="0" applyFont="1" applyFill="1" applyBorder="1" applyAlignment="1">
      <alignment horizontal="center" vertical="center" wrapText="1"/>
    </xf>
    <xf numFmtId="0" fontId="72" fillId="107" borderId="16" xfId="0" applyFont="1" applyFill="1" applyBorder="1" applyAlignment="1">
      <alignment horizontal="center" vertical="center" wrapText="1"/>
    </xf>
    <xf numFmtId="0" fontId="72" fillId="116" borderId="16" xfId="0" applyFont="1" applyFill="1" applyBorder="1" applyAlignment="1">
      <alignment horizontal="center" vertical="center" wrapText="1"/>
    </xf>
    <xf numFmtId="0" fontId="72" fillId="117" borderId="16" xfId="0" applyFont="1" applyFill="1" applyBorder="1" applyAlignment="1">
      <alignment horizontal="center" vertical="center" wrapText="1"/>
    </xf>
    <xf numFmtId="0" fontId="72" fillId="118" borderId="16" xfId="0" applyFont="1" applyFill="1" applyBorder="1" applyAlignment="1">
      <alignment horizontal="center" vertical="center" wrapText="1"/>
    </xf>
    <xf numFmtId="0" fontId="72" fillId="93" borderId="16" xfId="0" applyFont="1" applyFill="1" applyBorder="1" applyAlignment="1">
      <alignment horizontal="center" vertical="center" wrapText="1"/>
    </xf>
    <xf numFmtId="0" fontId="72" fillId="115" borderId="16" xfId="0" applyFont="1" applyFill="1" applyBorder="1" applyAlignment="1">
      <alignment horizontal="center" vertical="center" wrapText="1"/>
    </xf>
    <xf numFmtId="1" fontId="29" fillId="0" borderId="16" xfId="1" applyNumberFormat="1" applyBorder="1" applyAlignment="1" applyProtection="1">
      <alignment horizontal="center" vertical="center"/>
    </xf>
    <xf numFmtId="167" fontId="29" fillId="0" borderId="16" xfId="3" applyBorder="1" applyAlignment="1" applyProtection="1">
      <alignment horizontal="center" vertical="center"/>
    </xf>
    <xf numFmtId="0" fontId="74" fillId="14" borderId="16" xfId="0" applyFont="1" applyFill="1" applyBorder="1" applyAlignment="1">
      <alignment horizontal="center" vertical="center" wrapText="1"/>
    </xf>
    <xf numFmtId="0" fontId="55" fillId="26" borderId="16" xfId="0" applyFont="1" applyFill="1" applyBorder="1" applyAlignment="1">
      <alignment horizontal="center" vertical="center" wrapText="1"/>
    </xf>
    <xf numFmtId="0" fontId="55" fillId="9" borderId="16" xfId="0" applyFont="1" applyFill="1" applyBorder="1" applyAlignment="1">
      <alignment horizontal="center" vertical="center" wrapText="1"/>
    </xf>
    <xf numFmtId="0" fontId="55" fillId="10" borderId="16"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4" fillId="53" borderId="16" xfId="0" applyFont="1" applyFill="1" applyBorder="1" applyAlignment="1">
      <alignment horizontal="center" vertical="center" wrapText="1"/>
    </xf>
    <xf numFmtId="0" fontId="55" fillId="5" borderId="16" xfId="0" applyFont="1" applyFill="1" applyBorder="1" applyAlignment="1">
      <alignment horizontal="center" vertical="center" wrapText="1"/>
    </xf>
    <xf numFmtId="0" fontId="71" fillId="83" borderId="3" xfId="0" applyFont="1" applyFill="1" applyBorder="1" applyAlignment="1">
      <alignment horizontal="center" vertical="center" wrapText="1"/>
    </xf>
    <xf numFmtId="0" fontId="72" fillId="97" borderId="3" xfId="0" applyFont="1" applyFill="1" applyBorder="1" applyAlignment="1">
      <alignment horizontal="center" vertical="center" wrapText="1"/>
    </xf>
    <xf numFmtId="0" fontId="72" fillId="150" borderId="3" xfId="0" applyFont="1" applyFill="1" applyBorder="1" applyAlignment="1">
      <alignment horizontal="center" vertical="center" wrapText="1"/>
    </xf>
    <xf numFmtId="0" fontId="71" fillId="96" borderId="3" xfId="0" applyFont="1" applyFill="1" applyBorder="1" applyAlignment="1">
      <alignment horizontal="center" vertical="center" wrapText="1"/>
    </xf>
    <xf numFmtId="0" fontId="72" fillId="100" borderId="3" xfId="0" applyFont="1" applyFill="1" applyBorder="1" applyAlignment="1">
      <alignment horizontal="center" vertical="center" wrapText="1"/>
    </xf>
    <xf numFmtId="0" fontId="72" fillId="115" borderId="3" xfId="0" applyFont="1" applyFill="1" applyBorder="1" applyAlignment="1">
      <alignment horizontal="center" vertical="center" wrapText="1"/>
    </xf>
    <xf numFmtId="0" fontId="73" fillId="103" borderId="3" xfId="0" applyFont="1" applyFill="1" applyBorder="1" applyAlignment="1">
      <alignment horizontal="center" vertical="center" wrapText="1"/>
    </xf>
    <xf numFmtId="0" fontId="72" fillId="105" borderId="3" xfId="0" applyFont="1" applyFill="1" applyBorder="1" applyAlignment="1">
      <alignment horizontal="center" vertical="center" wrapText="1"/>
    </xf>
    <xf numFmtId="0" fontId="72" fillId="107" borderId="3" xfId="0" applyFont="1" applyFill="1" applyBorder="1" applyAlignment="1">
      <alignment horizontal="center" vertical="center" wrapText="1"/>
    </xf>
    <xf numFmtId="0" fontId="72" fillId="108" borderId="3" xfId="0" applyFont="1" applyFill="1" applyBorder="1" applyAlignment="1">
      <alignment horizontal="center" vertical="center" wrapText="1"/>
    </xf>
    <xf numFmtId="0" fontId="71" fillId="119" borderId="3" xfId="0" applyFont="1" applyFill="1" applyBorder="1" applyAlignment="1">
      <alignment horizontal="center" vertical="center" wrapText="1"/>
    </xf>
    <xf numFmtId="0" fontId="72" fillId="116" borderId="3" xfId="0" applyFont="1" applyFill="1" applyBorder="1" applyAlignment="1">
      <alignment horizontal="center" vertical="center" wrapText="1"/>
    </xf>
    <xf numFmtId="0" fontId="72" fillId="118" borderId="3" xfId="0" applyFont="1" applyFill="1" applyBorder="1" applyAlignment="1">
      <alignment horizontal="center" vertical="center" wrapText="1"/>
    </xf>
    <xf numFmtId="0" fontId="72" fillId="117" borderId="3" xfId="0" applyFont="1" applyFill="1" applyBorder="1" applyAlignment="1">
      <alignment horizontal="center" vertical="center" wrapText="1"/>
    </xf>
    <xf numFmtId="0" fontId="40" fillId="0" borderId="20" xfId="0" applyFont="1" applyBorder="1" applyAlignment="1">
      <alignment vertical="center"/>
    </xf>
    <xf numFmtId="0" fontId="40" fillId="0" borderId="32" xfId="0" applyFont="1" applyBorder="1" applyAlignment="1">
      <alignment vertical="center"/>
    </xf>
    <xf numFmtId="0" fontId="40" fillId="0" borderId="26" xfId="0" applyFont="1" applyBorder="1" applyAlignment="1">
      <alignment vertical="center"/>
    </xf>
    <xf numFmtId="170" fontId="125" fillId="0" borderId="16" xfId="3" applyNumberFormat="1" applyFont="1" applyBorder="1" applyAlignment="1" applyProtection="1">
      <alignment horizontal="center" vertical="center"/>
    </xf>
    <xf numFmtId="0" fontId="65" fillId="116" borderId="31" xfId="0" applyFont="1" applyFill="1" applyBorder="1" applyAlignment="1">
      <alignment horizontal="center" vertical="center" wrapText="1"/>
    </xf>
    <xf numFmtId="0" fontId="65" fillId="93" borderId="49" xfId="0" applyFont="1" applyFill="1" applyBorder="1" applyAlignment="1">
      <alignment horizontal="center" vertical="center" wrapText="1"/>
    </xf>
    <xf numFmtId="0" fontId="65" fillId="116" borderId="51" xfId="0" applyFont="1" applyFill="1" applyBorder="1" applyAlignment="1">
      <alignment horizontal="center" vertical="center" wrapText="1"/>
    </xf>
    <xf numFmtId="0" fontId="31" fillId="141" borderId="0" xfId="0" applyFont="1" applyFill="1"/>
    <xf numFmtId="0" fontId="31" fillId="129" borderId="0" xfId="0" applyFont="1" applyFill="1"/>
    <xf numFmtId="0" fontId="31" fillId="129" borderId="0" xfId="0" applyFont="1" applyFill="1" applyAlignment="1">
      <alignment horizontal="center" vertical="center"/>
    </xf>
    <xf numFmtId="0" fontId="35" fillId="129" borderId="0" xfId="0" applyFont="1" applyFill="1" applyAlignment="1">
      <alignment horizontal="center" vertical="center"/>
    </xf>
    <xf numFmtId="167" fontId="29" fillId="129" borderId="0" xfId="3" applyFill="1" applyBorder="1" applyAlignment="1" applyProtection="1">
      <alignment horizontal="center" vertical="center"/>
    </xf>
    <xf numFmtId="0" fontId="40" fillId="129" borderId="0" xfId="0" applyFont="1" applyFill="1" applyAlignment="1">
      <alignment horizontal="center" vertical="center"/>
    </xf>
    <xf numFmtId="0" fontId="57" fillId="166" borderId="0" xfId="0" applyFont="1" applyFill="1" applyAlignment="1" applyProtection="1">
      <alignment horizontal="center" vertical="center"/>
      <protection locked="0"/>
    </xf>
    <xf numFmtId="0" fontId="58" fillId="129" borderId="0" xfId="0" applyFont="1" applyFill="1" applyAlignment="1">
      <alignment horizontal="center" vertical="center"/>
    </xf>
    <xf numFmtId="0" fontId="61" fillId="129" borderId="0" xfId="0" applyFont="1" applyFill="1" applyAlignment="1">
      <alignment horizontal="center" vertical="center"/>
    </xf>
    <xf numFmtId="0" fontId="57" fillId="129" borderId="0" xfId="0" applyFont="1" applyFill="1" applyAlignment="1">
      <alignment horizontal="center" vertical="center"/>
    </xf>
    <xf numFmtId="0" fontId="62" fillId="129" borderId="0" xfId="0" applyFont="1" applyFill="1" applyAlignment="1">
      <alignment horizontal="center" vertical="center"/>
    </xf>
    <xf numFmtId="0" fontId="36" fillId="167" borderId="31" xfId="0" applyFont="1" applyFill="1" applyBorder="1" applyAlignment="1">
      <alignment horizontal="center" vertical="center" wrapText="1"/>
    </xf>
    <xf numFmtId="0" fontId="65" fillId="116" borderId="77" xfId="0" applyFont="1" applyFill="1" applyBorder="1" applyAlignment="1">
      <alignment horizontal="center" vertical="center" wrapText="1"/>
    </xf>
    <xf numFmtId="0" fontId="65" fillId="117" borderId="77" xfId="0" applyFont="1" applyFill="1" applyBorder="1" applyAlignment="1">
      <alignment horizontal="center" vertical="center" wrapText="1"/>
    </xf>
    <xf numFmtId="0" fontId="65" fillId="118" borderId="77" xfId="0" applyFont="1" applyFill="1" applyBorder="1" applyAlignment="1">
      <alignment horizontal="center" vertical="center" wrapText="1"/>
    </xf>
    <xf numFmtId="0" fontId="65" fillId="115" borderId="81" xfId="0" applyFont="1" applyFill="1" applyBorder="1" applyAlignment="1">
      <alignment horizontal="center" vertical="center" wrapText="1"/>
    </xf>
    <xf numFmtId="0" fontId="65" fillId="100" borderId="77" xfId="0" applyFont="1" applyFill="1" applyBorder="1" applyAlignment="1">
      <alignment horizontal="center" vertical="center" wrapText="1"/>
    </xf>
    <xf numFmtId="0" fontId="36" fillId="0" borderId="38" xfId="0" applyFont="1" applyBorder="1" applyAlignment="1">
      <alignment horizontal="center" vertical="center"/>
    </xf>
    <xf numFmtId="0" fontId="36" fillId="0" borderId="29" xfId="0" applyFont="1" applyBorder="1" applyAlignment="1">
      <alignment horizontal="center" vertical="center"/>
    </xf>
    <xf numFmtId="0" fontId="36" fillId="0" borderId="0" xfId="0" applyFont="1" applyAlignment="1">
      <alignment horizontal="center" vertical="center"/>
    </xf>
    <xf numFmtId="167" fontId="119" fillId="0" borderId="0" xfId="3" applyFont="1" applyBorder="1" applyAlignment="1">
      <alignment horizontal="center" vertical="center"/>
    </xf>
    <xf numFmtId="2" fontId="76" fillId="0" borderId="0" xfId="0" applyNumberFormat="1" applyFont="1" applyAlignment="1">
      <alignment horizontal="center" vertical="center"/>
    </xf>
    <xf numFmtId="170" fontId="29" fillId="0" borderId="78" xfId="3" applyNumberFormat="1" applyBorder="1" applyAlignment="1" applyProtection="1">
      <alignment horizontal="center" vertical="center"/>
    </xf>
    <xf numFmtId="0" fontId="61" fillId="0" borderId="70" xfId="0" applyFont="1" applyBorder="1" applyAlignment="1">
      <alignment horizontal="center" vertical="center"/>
    </xf>
    <xf numFmtId="167" fontId="29" fillId="0" borderId="78" xfId="3" applyBorder="1" applyAlignment="1" applyProtection="1">
      <alignment horizontal="center" vertical="center"/>
    </xf>
    <xf numFmtId="1" fontId="31" fillId="0" borderId="0" xfId="0" applyNumberFormat="1" applyFont="1" applyAlignment="1">
      <alignment horizontal="right" vertical="center"/>
    </xf>
    <xf numFmtId="2" fontId="31" fillId="0" borderId="0" xfId="0" applyNumberFormat="1" applyFont="1" applyAlignment="1">
      <alignment horizontal="left" vertical="center"/>
    </xf>
    <xf numFmtId="0" fontId="31" fillId="0" borderId="0" xfId="0" applyFont="1" applyAlignment="1">
      <alignment horizontal="left" vertical="center"/>
    </xf>
    <xf numFmtId="0" fontId="74" fillId="168" borderId="16" xfId="0" applyFont="1" applyFill="1" applyBorder="1" applyAlignment="1">
      <alignment horizontal="center" vertical="center" wrapText="1"/>
    </xf>
    <xf numFmtId="1" fontId="107" fillId="0" borderId="59" xfId="0" applyNumberFormat="1" applyFont="1" applyBorder="1" applyAlignment="1">
      <alignment horizontal="center"/>
    </xf>
    <xf numFmtId="0" fontId="57" fillId="65" borderId="65" xfId="0" applyFont="1" applyFill="1" applyBorder="1" applyAlignment="1">
      <alignment horizontal="center" vertical="center"/>
    </xf>
    <xf numFmtId="0" fontId="57" fillId="62" borderId="64" xfId="0" applyFont="1" applyFill="1" applyBorder="1" applyAlignment="1">
      <alignment horizontal="center" vertical="center"/>
    </xf>
    <xf numFmtId="0" fontId="57" fillId="70" borderId="64" xfId="0" applyFont="1" applyFill="1" applyBorder="1" applyAlignment="1">
      <alignment horizontal="center" vertical="center"/>
    </xf>
    <xf numFmtId="0" fontId="57" fillId="63" borderId="64" xfId="0" applyFont="1" applyFill="1" applyBorder="1" applyAlignment="1">
      <alignment horizontal="center" vertical="center"/>
    </xf>
    <xf numFmtId="0" fontId="57" fillId="64" borderId="64" xfId="0" applyFont="1" applyFill="1" applyBorder="1" applyAlignment="1">
      <alignment horizontal="center" vertical="center"/>
    </xf>
    <xf numFmtId="0" fontId="57" fillId="66" borderId="64" xfId="0" applyFont="1" applyFill="1" applyBorder="1" applyAlignment="1">
      <alignment horizontal="center" vertical="center"/>
    </xf>
    <xf numFmtId="0" fontId="57" fillId="67" borderId="64" xfId="0" applyFont="1" applyFill="1" applyBorder="1" applyAlignment="1">
      <alignment horizontal="center" vertical="center"/>
    </xf>
    <xf numFmtId="0" fontId="57" fillId="71" borderId="65" xfId="0" applyFont="1" applyFill="1" applyBorder="1" applyAlignment="1">
      <alignment horizontal="center" vertical="center"/>
    </xf>
    <xf numFmtId="0" fontId="57" fillId="73" borderId="66" xfId="0" applyFont="1" applyFill="1" applyBorder="1" applyAlignment="1">
      <alignment horizontal="center" vertical="center"/>
    </xf>
    <xf numFmtId="0" fontId="57" fillId="169" borderId="64" xfId="0" applyFont="1" applyFill="1" applyBorder="1" applyAlignment="1">
      <alignment horizontal="center" vertical="center"/>
    </xf>
    <xf numFmtId="0" fontId="60" fillId="170" borderId="64" xfId="0" applyFont="1" applyFill="1" applyBorder="1" applyAlignment="1">
      <alignment horizontal="center" vertical="center"/>
    </xf>
    <xf numFmtId="0" fontId="57" fillId="171" borderId="64" xfId="0" applyFont="1" applyFill="1" applyBorder="1" applyAlignment="1">
      <alignment horizontal="center" vertical="center"/>
    </xf>
    <xf numFmtId="0" fontId="60" fillId="172" borderId="64" xfId="0" applyFont="1" applyFill="1" applyBorder="1" applyAlignment="1">
      <alignment horizontal="center" vertical="center"/>
    </xf>
    <xf numFmtId="0" fontId="57" fillId="173" borderId="64" xfId="0" applyFont="1" applyFill="1" applyBorder="1" applyAlignment="1">
      <alignment horizontal="center" vertical="center"/>
    </xf>
    <xf numFmtId="0" fontId="57" fillId="174" borderId="64" xfId="0" applyFont="1" applyFill="1" applyBorder="1" applyAlignment="1">
      <alignment horizontal="center" vertical="center"/>
    </xf>
    <xf numFmtId="0" fontId="57" fillId="175" borderId="64" xfId="0" applyFont="1" applyFill="1" applyBorder="1" applyAlignment="1">
      <alignment horizontal="center" vertical="center"/>
    </xf>
    <xf numFmtId="0" fontId="126" fillId="176" borderId="65" xfId="0" applyFont="1" applyFill="1" applyBorder="1" applyAlignment="1">
      <alignment horizontal="center" vertical="center"/>
    </xf>
    <xf numFmtId="0" fontId="57" fillId="177" borderId="64" xfId="0" applyFont="1" applyFill="1" applyBorder="1" applyAlignment="1">
      <alignment horizontal="center" vertical="center"/>
    </xf>
    <xf numFmtId="0" fontId="57" fillId="178" borderId="64" xfId="0" applyFont="1" applyFill="1" applyBorder="1" applyAlignment="1">
      <alignment horizontal="center" vertical="center"/>
    </xf>
    <xf numFmtId="0" fontId="57" fillId="179" borderId="64" xfId="0" applyFont="1" applyFill="1" applyBorder="1" applyAlignment="1">
      <alignment horizontal="center" vertical="center"/>
    </xf>
    <xf numFmtId="0" fontId="57" fillId="180" borderId="66" xfId="0" applyFont="1" applyFill="1" applyBorder="1" applyAlignment="1">
      <alignment horizontal="center" vertical="center"/>
    </xf>
    <xf numFmtId="0" fontId="5" fillId="28" borderId="16" xfId="7" applyFill="1" applyBorder="1" applyAlignment="1">
      <alignment horizontal="center"/>
    </xf>
    <xf numFmtId="0" fontId="5" fillId="29" borderId="16" xfId="7" applyFill="1" applyBorder="1" applyAlignment="1">
      <alignment horizontal="center"/>
    </xf>
    <xf numFmtId="0" fontId="21" fillId="30" borderId="16" xfId="7" applyFont="1" applyFill="1" applyBorder="1" applyAlignment="1">
      <alignment horizontal="center"/>
    </xf>
    <xf numFmtId="0" fontId="21" fillId="31" borderId="16" xfId="7" applyFont="1" applyFill="1" applyBorder="1" applyAlignment="1">
      <alignment horizontal="center"/>
    </xf>
    <xf numFmtId="0" fontId="21" fillId="32" borderId="16" xfId="7" applyFont="1" applyFill="1" applyBorder="1" applyAlignment="1">
      <alignment horizontal="center"/>
    </xf>
    <xf numFmtId="0" fontId="21" fillId="33" borderId="16" xfId="7" applyFont="1" applyFill="1" applyBorder="1" applyAlignment="1">
      <alignment horizontal="center"/>
    </xf>
    <xf numFmtId="0" fontId="21" fillId="34" borderId="16" xfId="7" applyFont="1" applyFill="1" applyBorder="1" applyAlignment="1">
      <alignment horizontal="center"/>
    </xf>
    <xf numFmtId="0" fontId="21" fillId="35" borderId="16" xfId="7" applyFont="1" applyFill="1" applyBorder="1" applyAlignment="1">
      <alignment horizontal="center"/>
    </xf>
    <xf numFmtId="0" fontId="21" fillId="36" borderId="16" xfId="7" applyFont="1" applyFill="1" applyBorder="1" applyAlignment="1">
      <alignment horizontal="center"/>
    </xf>
    <xf numFmtId="0" fontId="21" fillId="37" borderId="16" xfId="7" applyFont="1" applyFill="1" applyBorder="1" applyAlignment="1">
      <alignment horizontal="center"/>
    </xf>
    <xf numFmtId="0" fontId="5" fillId="38" borderId="16" xfId="7" applyFill="1" applyBorder="1" applyAlignment="1">
      <alignment horizontal="center"/>
    </xf>
    <xf numFmtId="0" fontId="21" fillId="39" borderId="16" xfId="7" applyFont="1" applyFill="1" applyBorder="1" applyAlignment="1">
      <alignment horizontal="center"/>
    </xf>
    <xf numFmtId="0" fontId="21" fillId="40" borderId="16" xfId="11" applyFont="1" applyFill="1" applyBorder="1" applyAlignment="1">
      <alignment horizontal="center"/>
    </xf>
    <xf numFmtId="0" fontId="21" fillId="41" borderId="16" xfId="7" applyFont="1" applyFill="1" applyBorder="1" applyAlignment="1">
      <alignment horizontal="center"/>
    </xf>
    <xf numFmtId="0" fontId="0" fillId="0" borderId="0" xfId="0" applyAlignment="1">
      <alignment horizontal="center"/>
    </xf>
    <xf numFmtId="0" fontId="5" fillId="0" borderId="0" xfId="7" applyAlignment="1">
      <alignment horizontal="center"/>
    </xf>
    <xf numFmtId="0" fontId="5" fillId="0" borderId="0" xfId="7" applyAlignment="1">
      <alignment horizontal="center" vertical="top" wrapText="1"/>
    </xf>
    <xf numFmtId="0" fontId="21" fillId="187" borderId="16" xfId="11" applyFont="1" applyFill="1" applyBorder="1" applyAlignment="1">
      <alignment horizontal="center"/>
    </xf>
    <xf numFmtId="0" fontId="0" fillId="123" borderId="16" xfId="0" applyFill="1" applyBorder="1" applyAlignment="1">
      <alignment horizontal="center"/>
    </xf>
    <xf numFmtId="0" fontId="0" fillId="185" borderId="16" xfId="0" applyFill="1" applyBorder="1" applyAlignment="1">
      <alignment horizontal="center"/>
    </xf>
    <xf numFmtId="0" fontId="5" fillId="42" borderId="3" xfId="7" applyFill="1" applyBorder="1"/>
    <xf numFmtId="0" fontId="5" fillId="28" borderId="3" xfId="7" applyFill="1" applyBorder="1" applyAlignment="1">
      <alignment horizontal="center"/>
    </xf>
    <xf numFmtId="0" fontId="5" fillId="29" borderId="3" xfId="7" applyFill="1" applyBorder="1" applyAlignment="1">
      <alignment horizontal="center"/>
    </xf>
    <xf numFmtId="0" fontId="21" fillId="30" borderId="3" xfId="7" applyFont="1" applyFill="1" applyBorder="1" applyAlignment="1">
      <alignment horizontal="center"/>
    </xf>
    <xf numFmtId="0" fontId="21" fillId="31" borderId="3" xfId="7" applyFont="1" applyFill="1" applyBorder="1" applyAlignment="1">
      <alignment horizontal="center"/>
    </xf>
    <xf numFmtId="0" fontId="21" fillId="32" borderId="3" xfId="7" applyFont="1" applyFill="1" applyBorder="1" applyAlignment="1">
      <alignment horizontal="center"/>
    </xf>
    <xf numFmtId="0" fontId="21" fillId="33" borderId="3" xfId="7" applyFont="1" applyFill="1" applyBorder="1" applyAlignment="1">
      <alignment horizontal="center"/>
    </xf>
    <xf numFmtId="0" fontId="21" fillId="34" borderId="3" xfId="7" applyFont="1" applyFill="1" applyBorder="1" applyAlignment="1">
      <alignment horizontal="center"/>
    </xf>
    <xf numFmtId="0" fontId="21" fillId="35" borderId="3" xfId="7" applyFont="1" applyFill="1" applyBorder="1" applyAlignment="1">
      <alignment horizontal="center"/>
    </xf>
    <xf numFmtId="0" fontId="21" fillId="36" borderId="3" xfId="7" applyFont="1" applyFill="1" applyBorder="1" applyAlignment="1">
      <alignment horizontal="center"/>
    </xf>
    <xf numFmtId="0" fontId="21" fillId="37" borderId="3" xfId="7" applyFont="1" applyFill="1" applyBorder="1" applyAlignment="1">
      <alignment horizontal="center"/>
    </xf>
    <xf numFmtId="0" fontId="5" fillId="38" borderId="3" xfId="7" applyFill="1" applyBorder="1" applyAlignment="1">
      <alignment horizontal="center"/>
    </xf>
    <xf numFmtId="0" fontId="21" fillId="39" borderId="3" xfId="7" applyFont="1" applyFill="1" applyBorder="1" applyAlignment="1">
      <alignment horizontal="center"/>
    </xf>
    <xf numFmtId="0" fontId="21" fillId="40" borderId="3" xfId="11" applyFont="1" applyFill="1" applyBorder="1" applyAlignment="1">
      <alignment horizontal="center"/>
    </xf>
    <xf numFmtId="0" fontId="21" fillId="187" borderId="3" xfId="11" applyFont="1" applyFill="1" applyBorder="1" applyAlignment="1">
      <alignment horizontal="center"/>
    </xf>
    <xf numFmtId="0" fontId="0" fillId="123" borderId="3" xfId="0" applyFill="1" applyBorder="1" applyAlignment="1">
      <alignment horizontal="center"/>
    </xf>
    <xf numFmtId="0" fontId="21" fillId="41" borderId="3" xfId="7" applyFont="1" applyFill="1" applyBorder="1" applyAlignment="1">
      <alignment horizontal="center"/>
    </xf>
    <xf numFmtId="0" fontId="0" fillId="185" borderId="3" xfId="0" applyFill="1" applyBorder="1" applyAlignment="1">
      <alignment horizontal="center"/>
    </xf>
    <xf numFmtId="0" fontId="19" fillId="0" borderId="16" xfId="7" applyFont="1" applyBorder="1" applyAlignment="1">
      <alignment vertical="center" wrapText="1"/>
    </xf>
    <xf numFmtId="0" fontId="19" fillId="28" borderId="16" xfId="7" applyFont="1" applyFill="1" applyBorder="1" applyAlignment="1">
      <alignment horizontal="center" vertical="center" wrapText="1"/>
    </xf>
    <xf numFmtId="0" fontId="19" fillId="29" borderId="16" xfId="7" applyFont="1" applyFill="1" applyBorder="1" applyAlignment="1">
      <alignment horizontal="center" vertical="center" wrapText="1"/>
    </xf>
    <xf numFmtId="0" fontId="16" fillId="30" borderId="16" xfId="7" applyFont="1" applyFill="1" applyBorder="1" applyAlignment="1">
      <alignment horizontal="center" vertical="center" wrapText="1"/>
    </xf>
    <xf numFmtId="0" fontId="16" fillId="31" borderId="16" xfId="7" applyFont="1" applyFill="1" applyBorder="1" applyAlignment="1">
      <alignment horizontal="center" vertical="center" wrapText="1"/>
    </xf>
    <xf numFmtId="0" fontId="16" fillId="32" borderId="16" xfId="7" applyFont="1" applyFill="1" applyBorder="1" applyAlignment="1">
      <alignment horizontal="center" vertical="center" wrapText="1"/>
    </xf>
    <xf numFmtId="0" fontId="16" fillId="33" borderId="16" xfId="7" applyFont="1" applyFill="1" applyBorder="1" applyAlignment="1">
      <alignment horizontal="center" vertical="center" wrapText="1"/>
    </xf>
    <xf numFmtId="0" fontId="16" fillId="34" borderId="16" xfId="7" applyFont="1" applyFill="1" applyBorder="1" applyAlignment="1">
      <alignment horizontal="center" vertical="center" wrapText="1"/>
    </xf>
    <xf numFmtId="0" fontId="16" fillId="35" borderId="16" xfId="7" applyFont="1" applyFill="1" applyBorder="1" applyAlignment="1">
      <alignment horizontal="center" vertical="center" wrapText="1"/>
    </xf>
    <xf numFmtId="0" fontId="16" fillId="36" borderId="16" xfId="7" applyFont="1" applyFill="1" applyBorder="1" applyAlignment="1">
      <alignment horizontal="center" vertical="center" wrapText="1"/>
    </xf>
    <xf numFmtId="0" fontId="16" fillId="37" borderId="16" xfId="7" applyFont="1" applyFill="1" applyBorder="1" applyAlignment="1">
      <alignment horizontal="center" vertical="center" wrapText="1"/>
    </xf>
    <xf numFmtId="0" fontId="19" fillId="38" borderId="16" xfId="7" applyFont="1" applyFill="1" applyBorder="1" applyAlignment="1">
      <alignment horizontal="center" vertical="center" wrapText="1"/>
    </xf>
    <xf numFmtId="0" fontId="16" fillId="39" borderId="16" xfId="7" applyFont="1" applyFill="1" applyBorder="1" applyAlignment="1">
      <alignment horizontal="center" vertical="center" wrapText="1"/>
    </xf>
    <xf numFmtId="0" fontId="127" fillId="181" borderId="16" xfId="0" applyFont="1" applyFill="1" applyBorder="1" applyAlignment="1">
      <alignment horizontal="center" vertical="center" wrapText="1"/>
    </xf>
    <xf numFmtId="0" fontId="127" fillId="186" borderId="16" xfId="0" applyFont="1" applyFill="1" applyBorder="1" applyAlignment="1">
      <alignment horizontal="center" vertical="center" wrapText="1"/>
    </xf>
    <xf numFmtId="0" fontId="78" fillId="123" borderId="16" xfId="0" applyFont="1" applyFill="1" applyBorder="1" applyAlignment="1">
      <alignment horizontal="center" vertical="center" wrapText="1"/>
    </xf>
    <xf numFmtId="0" fontId="127" fillId="182" borderId="16" xfId="0" applyFont="1" applyFill="1" applyBorder="1" applyAlignment="1">
      <alignment horizontal="center" vertical="center" wrapText="1"/>
    </xf>
    <xf numFmtId="0" fontId="78" fillId="183" borderId="16" xfId="0" applyFont="1" applyFill="1" applyBorder="1" applyAlignment="1">
      <alignment horizontal="center" vertical="center" wrapText="1"/>
    </xf>
    <xf numFmtId="0" fontId="127" fillId="184" borderId="16" xfId="0" applyFont="1" applyFill="1" applyBorder="1" applyAlignment="1">
      <alignment horizontal="center" vertical="center" wrapText="1"/>
    </xf>
    <xf numFmtId="49" fontId="115" fillId="151" borderId="83" xfId="0" applyNumberFormat="1" applyFont="1" applyFill="1" applyBorder="1" applyAlignment="1">
      <alignment horizontal="center" vertical="center" readingOrder="1"/>
    </xf>
    <xf numFmtId="171" fontId="115" fillId="151" borderId="84" xfId="2" applyNumberFormat="1" applyFont="1" applyFill="1" applyBorder="1" applyAlignment="1" applyProtection="1">
      <alignment horizontal="center" vertical="center" readingOrder="1"/>
    </xf>
    <xf numFmtId="171" fontId="115" fillId="151" borderId="83" xfId="2" applyNumberFormat="1" applyFont="1" applyFill="1" applyBorder="1" applyAlignment="1" applyProtection="1">
      <alignment horizontal="center" vertical="center" readingOrder="1"/>
    </xf>
    <xf numFmtId="171" fontId="115" fillId="152" borderId="83" xfId="2" applyNumberFormat="1" applyFont="1" applyFill="1" applyBorder="1" applyAlignment="1" applyProtection="1">
      <alignment horizontal="center" vertical="center" readingOrder="1"/>
    </xf>
    <xf numFmtId="49" fontId="115" fillId="0" borderId="83" xfId="0" applyNumberFormat="1" applyFont="1" applyBorder="1" applyAlignment="1">
      <alignment horizontal="center" vertical="center" readingOrder="1"/>
    </xf>
    <xf numFmtId="171" fontId="115" fillId="0" borderId="83" xfId="2" applyNumberFormat="1" applyFont="1" applyBorder="1" applyAlignment="1" applyProtection="1">
      <alignment horizontal="center" vertical="center" readingOrder="1"/>
    </xf>
    <xf numFmtId="0" fontId="115" fillId="152" borderId="83" xfId="0" applyFont="1" applyFill="1" applyBorder="1" applyAlignment="1">
      <alignment horizontal="center" vertical="center" readingOrder="1"/>
    </xf>
    <xf numFmtId="171" fontId="2" fillId="0" borderId="0" xfId="2" applyNumberFormat="1" applyFont="1" applyAlignment="1">
      <alignment horizontal="center" vertical="center"/>
    </xf>
    <xf numFmtId="0" fontId="31" fillId="5" borderId="74" xfId="0" applyFont="1" applyFill="1" applyBorder="1" applyAlignment="1">
      <alignment horizontal="center"/>
    </xf>
    <xf numFmtId="167" fontId="29" fillId="188" borderId="16" xfId="3" applyFill="1" applyBorder="1" applyAlignment="1">
      <alignment horizontal="center" vertical="center"/>
    </xf>
    <xf numFmtId="0" fontId="40" fillId="0" borderId="0" xfId="0" applyFont="1" applyAlignment="1" applyProtection="1">
      <alignment horizontal="center" vertical="center"/>
      <protection locked="0"/>
    </xf>
    <xf numFmtId="2" fontId="40" fillId="0" borderId="0" xfId="0" applyNumberFormat="1" applyFont="1" applyAlignment="1" applyProtection="1">
      <alignment horizontal="center" vertical="center"/>
      <protection locked="0"/>
    </xf>
    <xf numFmtId="2" fontId="61" fillId="165" borderId="64" xfId="0" applyNumberFormat="1" applyFont="1" applyFill="1" applyBorder="1" applyAlignment="1" applyProtection="1">
      <alignment horizontal="center" vertical="center"/>
      <protection locked="0"/>
    </xf>
    <xf numFmtId="2" fontId="61" fillId="129" borderId="64" xfId="0" applyNumberFormat="1" applyFont="1" applyFill="1" applyBorder="1" applyAlignment="1" applyProtection="1">
      <alignment horizontal="center" vertical="center"/>
      <protection locked="0"/>
    </xf>
    <xf numFmtId="2" fontId="61" fillId="0" borderId="64" xfId="0" applyNumberFormat="1" applyFont="1" applyBorder="1" applyAlignment="1" applyProtection="1">
      <alignment horizontal="center" vertical="center"/>
      <protection locked="0"/>
    </xf>
    <xf numFmtId="2" fontId="40" fillId="0" borderId="16" xfId="0" applyNumberFormat="1" applyFont="1" applyBorder="1" applyAlignment="1" applyProtection="1">
      <alignment horizontal="center" vertical="center"/>
      <protection locked="0"/>
    </xf>
    <xf numFmtId="2" fontId="40" fillId="165" borderId="16" xfId="0" applyNumberFormat="1" applyFont="1" applyFill="1" applyBorder="1" applyAlignment="1" applyProtection="1">
      <alignment horizontal="center" vertical="center"/>
      <protection locked="0"/>
    </xf>
    <xf numFmtId="2" fontId="36" fillId="6" borderId="16" xfId="0" applyNumberFormat="1" applyFont="1" applyFill="1" applyBorder="1" applyAlignment="1" applyProtection="1">
      <alignment horizontal="center" vertical="center"/>
      <protection locked="0"/>
    </xf>
    <xf numFmtId="2" fontId="40" fillId="129" borderId="16" xfId="0" applyNumberFormat="1" applyFont="1" applyFill="1" applyBorder="1" applyAlignment="1" applyProtection="1">
      <alignment horizontal="center" vertical="center"/>
      <protection locked="0"/>
    </xf>
    <xf numFmtId="2" fontId="79" fillId="129" borderId="0" xfId="0" applyNumberFormat="1" applyFont="1" applyFill="1" applyAlignment="1" applyProtection="1">
      <alignment horizontal="center" vertical="center"/>
      <protection locked="0"/>
    </xf>
    <xf numFmtId="2" fontId="40" fillId="129" borderId="0" xfId="0" applyNumberFormat="1" applyFont="1" applyFill="1" applyAlignment="1" applyProtection="1">
      <alignment horizontal="center" vertical="center"/>
      <protection locked="0"/>
    </xf>
    <xf numFmtId="2" fontId="40" fillId="0" borderId="1" xfId="0" applyNumberFormat="1" applyFont="1" applyBorder="1" applyAlignment="1" applyProtection="1">
      <alignment horizontal="center" vertical="center"/>
      <protection locked="0"/>
    </xf>
    <xf numFmtId="0" fontId="31" fillId="0" borderId="0" xfId="0" applyFont="1" applyAlignment="1" applyProtection="1">
      <alignment horizontal="center" vertical="center"/>
      <protection locked="0"/>
    </xf>
    <xf numFmtId="0" fontId="31" fillId="0" borderId="0" xfId="0" applyFont="1" applyProtection="1">
      <protection locked="0"/>
    </xf>
    <xf numFmtId="0" fontId="40" fillId="2" borderId="31" xfId="0" applyFont="1" applyFill="1" applyBorder="1" applyAlignment="1" applyProtection="1">
      <alignment horizontal="center" vertical="center" wrapText="1"/>
      <protection locked="0"/>
    </xf>
    <xf numFmtId="0" fontId="40" fillId="2" borderId="0" xfId="0" applyFont="1" applyFill="1" applyAlignment="1" applyProtection="1">
      <alignment horizontal="center" vertical="center" wrapText="1"/>
      <protection locked="0"/>
    </xf>
    <xf numFmtId="1" fontId="40" fillId="0" borderId="18" xfId="0" applyNumberFormat="1" applyFont="1" applyBorder="1" applyAlignment="1" applyProtection="1">
      <alignment horizontal="center" vertical="center"/>
      <protection locked="0"/>
    </xf>
    <xf numFmtId="1" fontId="40" fillId="0" borderId="0" xfId="0" applyNumberFormat="1" applyFont="1" applyAlignment="1" applyProtection="1">
      <alignment horizontal="center" vertical="center"/>
      <protection locked="0"/>
    </xf>
    <xf numFmtId="1" fontId="40" fillId="129" borderId="0" xfId="0" applyNumberFormat="1" applyFont="1" applyFill="1" applyAlignment="1" applyProtection="1">
      <alignment horizontal="center" vertical="center"/>
      <protection locked="0"/>
    </xf>
    <xf numFmtId="2" fontId="36" fillId="0" borderId="0" xfId="0" applyNumberFormat="1" applyFont="1" applyAlignment="1" applyProtection="1">
      <alignment horizontal="center" vertical="center"/>
      <protection locked="0"/>
    </xf>
    <xf numFmtId="2" fontId="40" fillId="0" borderId="26" xfId="0" applyNumberFormat="1" applyFont="1" applyBorder="1" applyAlignment="1" applyProtection="1">
      <alignment horizontal="center" vertical="center"/>
      <protection locked="0"/>
    </xf>
    <xf numFmtId="2" fontId="61" fillId="129" borderId="0" xfId="0" applyNumberFormat="1" applyFont="1" applyFill="1" applyAlignment="1" applyProtection="1">
      <alignment horizontal="center" vertical="center"/>
      <protection locked="0"/>
    </xf>
    <xf numFmtId="2" fontId="61" fillId="0" borderId="0" xfId="0" applyNumberFormat="1" applyFont="1" applyAlignment="1" applyProtection="1">
      <alignment horizontal="center" vertical="center"/>
      <protection locked="0"/>
    </xf>
    <xf numFmtId="2" fontId="40" fillId="0" borderId="3" xfId="0" applyNumberFormat="1" applyFont="1" applyBorder="1" applyAlignment="1" applyProtection="1">
      <alignment horizontal="center" vertical="center"/>
      <protection locked="0"/>
    </xf>
    <xf numFmtId="0" fontId="40" fillId="0" borderId="0" xfId="0" applyFont="1" applyProtection="1">
      <protection locked="0"/>
    </xf>
    <xf numFmtId="2" fontId="40" fillId="0" borderId="16" xfId="0" applyNumberFormat="1" applyFont="1" applyBorder="1" applyAlignment="1" applyProtection="1">
      <alignment horizontal="center"/>
      <protection locked="0"/>
    </xf>
    <xf numFmtId="0" fontId="31" fillId="189" borderId="0" xfId="0" applyFont="1" applyFill="1"/>
    <xf numFmtId="0" fontId="35" fillId="189" borderId="16" xfId="0" applyFont="1" applyFill="1" applyBorder="1" applyAlignment="1">
      <alignment horizontal="center" vertical="center"/>
    </xf>
    <xf numFmtId="2" fontId="31" fillId="189" borderId="19" xfId="0" applyNumberFormat="1" applyFont="1" applyFill="1" applyBorder="1" applyAlignment="1">
      <alignment horizontal="left" vertical="center"/>
    </xf>
    <xf numFmtId="2" fontId="31" fillId="189" borderId="26" xfId="0" applyNumberFormat="1" applyFont="1" applyFill="1" applyBorder="1" applyAlignment="1">
      <alignment horizontal="left" vertical="center"/>
    </xf>
    <xf numFmtId="0" fontId="41" fillId="189" borderId="0" xfId="0" applyFont="1" applyFill="1"/>
    <xf numFmtId="0" fontId="31" fillId="189" borderId="0" xfId="0" applyFont="1" applyFill="1" applyAlignment="1">
      <alignment horizontal="center" vertical="center"/>
    </xf>
    <xf numFmtId="49" fontId="115" fillId="152" borderId="83" xfId="0" applyNumberFormat="1" applyFont="1" applyFill="1" applyBorder="1" applyAlignment="1">
      <alignment horizontal="left" vertical="center" readingOrder="1"/>
    </xf>
    <xf numFmtId="0" fontId="70" fillId="5" borderId="37" xfId="0" applyFont="1" applyFill="1" applyBorder="1" applyAlignment="1">
      <alignment horizontal="center"/>
    </xf>
    <xf numFmtId="0" fontId="65" fillId="190" borderId="80" xfId="0" applyFont="1" applyFill="1" applyBorder="1" applyAlignment="1">
      <alignment horizontal="center" vertical="center" wrapText="1"/>
    </xf>
    <xf numFmtId="0" fontId="80" fillId="190" borderId="64" xfId="0" applyFont="1" applyFill="1" applyBorder="1" applyAlignment="1" applyProtection="1">
      <alignment horizontal="center" vertical="center"/>
      <protection locked="0"/>
    </xf>
    <xf numFmtId="0" fontId="80" fillId="191" borderId="16" xfId="0" applyFont="1" applyFill="1" applyBorder="1" applyAlignment="1" applyProtection="1">
      <alignment horizontal="center" vertical="center"/>
      <protection locked="0"/>
    </xf>
    <xf numFmtId="0" fontId="100" fillId="129" borderId="0" xfId="0" applyFont="1" applyFill="1" applyAlignment="1">
      <alignment horizontal="center"/>
    </xf>
    <xf numFmtId="0" fontId="83" fillId="129" borderId="0" xfId="0" applyFont="1" applyFill="1" applyAlignment="1">
      <alignment horizontal="center"/>
    </xf>
    <xf numFmtId="0" fontId="103" fillId="129" borderId="0" xfId="0" applyFont="1" applyFill="1" applyAlignment="1">
      <alignment horizontal="center"/>
    </xf>
    <xf numFmtId="172" fontId="29" fillId="129" borderId="0" xfId="1" applyNumberFormat="1" applyFill="1" applyProtection="1">
      <protection hidden="1"/>
    </xf>
    <xf numFmtId="0" fontId="0" fillId="129" borderId="0" xfId="0" applyFill="1" applyAlignment="1">
      <alignment horizontal="left"/>
    </xf>
    <xf numFmtId="0" fontId="94" fillId="129" borderId="0" xfId="8" applyNumberFormat="1" applyFont="1" applyFill="1" applyAlignment="1">
      <alignment horizontal="left"/>
    </xf>
    <xf numFmtId="14" fontId="98" fillId="129" borderId="0" xfId="0" applyNumberFormat="1" applyFont="1" applyFill="1" applyAlignment="1" applyProtection="1">
      <alignment horizontal="left"/>
      <protection hidden="1"/>
    </xf>
    <xf numFmtId="0" fontId="101" fillId="129" borderId="0" xfId="8" applyNumberFormat="1" applyFont="1" applyFill="1" applyAlignment="1" applyProtection="1">
      <alignment horizontal="left"/>
      <protection hidden="1"/>
    </xf>
    <xf numFmtId="14" fontId="103" fillId="129" borderId="0" xfId="0" applyNumberFormat="1" applyFont="1" applyFill="1" applyAlignment="1" applyProtection="1">
      <alignment horizontal="left"/>
      <protection hidden="1"/>
    </xf>
    <xf numFmtId="0" fontId="105" fillId="129" borderId="0" xfId="8" applyNumberFormat="1" applyFont="1" applyFill="1" applyAlignment="1" applyProtection="1">
      <alignment horizontal="left"/>
      <protection hidden="1"/>
    </xf>
    <xf numFmtId="0" fontId="57" fillId="121" borderId="16" xfId="0" applyFont="1" applyFill="1" applyBorder="1" applyAlignment="1">
      <alignment horizontal="center" vertical="center"/>
    </xf>
    <xf numFmtId="0" fontId="57" fillId="122" borderId="64" xfId="0" applyFont="1" applyFill="1" applyBorder="1" applyAlignment="1">
      <alignment horizontal="center" vertical="center"/>
    </xf>
    <xf numFmtId="167" fontId="29" fillId="0" borderId="0" xfId="3" applyAlignment="1" applyProtection="1">
      <alignment horizontal="center" vertical="center"/>
    </xf>
    <xf numFmtId="0" fontId="30" fillId="5" borderId="37" xfId="0" applyFont="1" applyFill="1" applyBorder="1" applyAlignment="1">
      <alignment horizontal="center" vertical="center"/>
    </xf>
    <xf numFmtId="0" fontId="31" fillId="0" borderId="18" xfId="0" applyFont="1" applyBorder="1" applyAlignment="1">
      <alignment horizontal="center"/>
    </xf>
    <xf numFmtId="0" fontId="31" fillId="0" borderId="0" xfId="10" applyFont="1"/>
    <xf numFmtId="0" fontId="31" fillId="2" borderId="0" xfId="10" applyFont="1" applyFill="1"/>
    <xf numFmtId="0" fontId="31" fillId="0" borderId="0" xfId="10" applyFont="1" applyAlignment="1">
      <alignment horizontal="center"/>
    </xf>
    <xf numFmtId="0" fontId="5" fillId="0" borderId="0" xfId="10"/>
    <xf numFmtId="0" fontId="34" fillId="0" borderId="1" xfId="10" applyFont="1" applyBorder="1" applyAlignment="1">
      <alignment horizontal="center" vertical="center"/>
    </xf>
    <xf numFmtId="0" fontId="34" fillId="0" borderId="16" xfId="10" applyFont="1" applyBorder="1" applyAlignment="1">
      <alignment horizontal="center" vertical="center"/>
    </xf>
    <xf numFmtId="0" fontId="35" fillId="0" borderId="0" xfId="10" applyFont="1" applyAlignment="1">
      <alignment horizontal="center" vertical="center" wrapText="1"/>
    </xf>
    <xf numFmtId="0" fontId="36" fillId="5" borderId="17" xfId="10" applyFont="1" applyFill="1" applyBorder="1" applyAlignment="1">
      <alignment vertical="center"/>
    </xf>
    <xf numFmtId="0" fontId="36" fillId="5" borderId="18" xfId="10" applyFont="1" applyFill="1" applyBorder="1"/>
    <xf numFmtId="0" fontId="36" fillId="5" borderId="1" xfId="10" applyFont="1" applyFill="1" applyBorder="1"/>
    <xf numFmtId="0" fontId="31" fillId="5" borderId="18" xfId="10" applyFont="1" applyFill="1" applyBorder="1"/>
    <xf numFmtId="0" fontId="31" fillId="5" borderId="19" xfId="10" applyFont="1" applyFill="1" applyBorder="1"/>
    <xf numFmtId="0" fontId="38" fillId="0" borderId="0" xfId="10" applyFont="1" applyAlignment="1">
      <alignment horizontal="right" vertical="center"/>
    </xf>
    <xf numFmtId="0" fontId="39" fillId="5" borderId="21" xfId="10" applyFont="1" applyFill="1" applyBorder="1" applyAlignment="1">
      <alignment horizontal="center" vertical="center"/>
    </xf>
    <xf numFmtId="0" fontId="39" fillId="5" borderId="22" xfId="10" applyFont="1" applyFill="1" applyBorder="1" applyAlignment="1">
      <alignment horizontal="center" vertical="center"/>
    </xf>
    <xf numFmtId="0" fontId="36" fillId="5" borderId="0" xfId="10" applyFont="1" applyFill="1" applyAlignment="1">
      <alignment horizontal="left" vertical="center"/>
    </xf>
    <xf numFmtId="0" fontId="39" fillId="5" borderId="0" xfId="10" applyFont="1" applyFill="1" applyAlignment="1">
      <alignment horizontal="left" vertical="center"/>
    </xf>
    <xf numFmtId="1" fontId="31" fillId="0" borderId="3" xfId="10" applyNumberFormat="1" applyFont="1" applyBorder="1" applyAlignment="1">
      <alignment horizontal="center" vertical="center"/>
    </xf>
    <xf numFmtId="0" fontId="31" fillId="0" borderId="16" xfId="10" applyFont="1" applyBorder="1" applyAlignment="1">
      <alignment horizontal="center" vertical="center"/>
    </xf>
    <xf numFmtId="2" fontId="34" fillId="3" borderId="20" xfId="10" applyNumberFormat="1" applyFont="1" applyFill="1" applyBorder="1" applyAlignment="1">
      <alignment horizontal="right" vertical="center"/>
    </xf>
    <xf numFmtId="2" fontId="34" fillId="0" borderId="20" xfId="10" applyNumberFormat="1" applyFont="1" applyBorder="1" applyAlignment="1">
      <alignment horizontal="right" vertical="center"/>
    </xf>
    <xf numFmtId="2" fontId="34" fillId="0" borderId="26" xfId="10" applyNumberFormat="1" applyFont="1" applyBorder="1" applyAlignment="1">
      <alignment vertical="center"/>
    </xf>
    <xf numFmtId="0" fontId="40" fillId="0" borderId="0" xfId="10" applyFont="1" applyAlignment="1">
      <alignment horizontal="center"/>
    </xf>
    <xf numFmtId="0" fontId="36" fillId="5" borderId="27" xfId="10" applyFont="1" applyFill="1" applyBorder="1" applyAlignment="1">
      <alignment vertical="center"/>
    </xf>
    <xf numFmtId="0" fontId="36" fillId="5" borderId="28" xfId="10" applyFont="1" applyFill="1" applyBorder="1" applyAlignment="1">
      <alignment vertical="center"/>
    </xf>
    <xf numFmtId="0" fontId="31" fillId="5" borderId="18" xfId="10" applyFont="1" applyFill="1" applyBorder="1" applyAlignment="1">
      <alignment horizontal="center"/>
    </xf>
    <xf numFmtId="0" fontId="39" fillId="5" borderId="23" xfId="10" applyFont="1" applyFill="1" applyBorder="1" applyAlignment="1">
      <alignment horizontal="center" vertical="center"/>
    </xf>
    <xf numFmtId="2" fontId="40" fillId="0" borderId="0" xfId="10" applyNumberFormat="1" applyFont="1"/>
    <xf numFmtId="0" fontId="40" fillId="2" borderId="31" xfId="10" applyFont="1" applyFill="1" applyBorder="1" applyAlignment="1">
      <alignment horizontal="center" vertical="center" wrapText="1"/>
    </xf>
    <xf numFmtId="0" fontId="61" fillId="83" borderId="70" xfId="0" applyFont="1" applyFill="1" applyBorder="1" applyAlignment="1">
      <alignment horizontal="center" vertical="center" wrapText="1"/>
    </xf>
    <xf numFmtId="0" fontId="66" fillId="98" borderId="31" xfId="0" applyFont="1" applyFill="1" applyBorder="1" applyAlignment="1">
      <alignment horizontal="center" vertical="center" wrapText="1"/>
    </xf>
    <xf numFmtId="0" fontId="65" fillId="100" borderId="80" xfId="0" applyFont="1" applyFill="1" applyBorder="1" applyAlignment="1">
      <alignment horizontal="center" vertical="center" wrapText="1"/>
    </xf>
    <xf numFmtId="0" fontId="65" fillId="101" borderId="54" xfId="0" applyFont="1" applyFill="1" applyBorder="1" applyAlignment="1">
      <alignment horizontal="center" vertical="center" wrapText="1"/>
    </xf>
    <xf numFmtId="0" fontId="67" fillId="104" borderId="31" xfId="0" applyFont="1" applyFill="1" applyBorder="1" applyAlignment="1">
      <alignment horizontal="center" vertical="center" wrapText="1"/>
    </xf>
    <xf numFmtId="0" fontId="67" fillId="106" borderId="31" xfId="0" applyFont="1" applyFill="1" applyBorder="1" applyAlignment="1">
      <alignment horizontal="center" vertical="center" wrapText="1"/>
    </xf>
    <xf numFmtId="0" fontId="65" fillId="109" borderId="31" xfId="0" applyFont="1" applyFill="1" applyBorder="1" applyAlignment="1">
      <alignment horizontal="center" vertical="center" wrapText="1"/>
    </xf>
    <xf numFmtId="0" fontId="67" fillId="110" borderId="31" xfId="0" applyFont="1" applyFill="1" applyBorder="1" applyAlignment="1">
      <alignment horizontal="center" vertical="center" wrapText="1"/>
    </xf>
    <xf numFmtId="0" fontId="67" fillId="111" borderId="31" xfId="0" applyFont="1" applyFill="1" applyBorder="1" applyAlignment="1">
      <alignment horizontal="center" vertical="center" wrapText="1"/>
    </xf>
    <xf numFmtId="0" fontId="67" fillId="112" borderId="31" xfId="0" applyFont="1" applyFill="1" applyBorder="1" applyAlignment="1">
      <alignment horizontal="center" vertical="center" wrapText="1"/>
    </xf>
    <xf numFmtId="0" fontId="46" fillId="0" borderId="20" xfId="10" applyFont="1" applyBorder="1" applyAlignment="1">
      <alignment horizontal="left" vertical="center"/>
    </xf>
    <xf numFmtId="0" fontId="31" fillId="0" borderId="32" xfId="10" applyFont="1" applyBorder="1"/>
    <xf numFmtId="0" fontId="31" fillId="0" borderId="32" xfId="10" applyFont="1" applyBorder="1" applyAlignment="1">
      <alignment horizontal="center"/>
    </xf>
    <xf numFmtId="0" fontId="31" fillId="0" borderId="26" xfId="10" applyFont="1" applyBorder="1" applyAlignment="1">
      <alignment horizontal="center"/>
    </xf>
    <xf numFmtId="0" fontId="46" fillId="0" borderId="20" xfId="10" applyFont="1" applyBorder="1" applyAlignment="1">
      <alignment vertical="center"/>
    </xf>
    <xf numFmtId="0" fontId="46" fillId="0" borderId="32" xfId="10" applyFont="1" applyBorder="1"/>
    <xf numFmtId="0" fontId="46" fillId="0" borderId="26" xfId="10" applyFont="1" applyBorder="1"/>
    <xf numFmtId="0" fontId="39" fillId="0" borderId="33" xfId="10" applyFont="1" applyBorder="1" applyAlignment="1">
      <alignment horizontal="center" vertical="center"/>
    </xf>
    <xf numFmtId="0" fontId="31" fillId="0" borderId="0" xfId="10" applyFont="1" applyAlignment="1">
      <alignment horizontal="center" vertical="center"/>
    </xf>
    <xf numFmtId="0" fontId="40" fillId="0" borderId="0" xfId="10" applyFont="1" applyAlignment="1">
      <alignment horizontal="center" vertical="center"/>
    </xf>
    <xf numFmtId="2" fontId="42" fillId="0" borderId="0" xfId="10" applyNumberFormat="1" applyFont="1" applyAlignment="1">
      <alignment horizontal="center" vertical="center"/>
    </xf>
    <xf numFmtId="0" fontId="40" fillId="0" borderId="34" xfId="10" applyFont="1" applyBorder="1" applyAlignment="1">
      <alignment horizontal="center"/>
    </xf>
    <xf numFmtId="0" fontId="43" fillId="5" borderId="38" xfId="10" applyFont="1" applyFill="1" applyBorder="1" applyAlignment="1">
      <alignment horizontal="center" vertical="center"/>
    </xf>
    <xf numFmtId="0" fontId="43" fillId="5" borderId="38" xfId="10" applyFont="1" applyFill="1" applyBorder="1" applyAlignment="1">
      <alignment horizontal="center" vertical="center" wrapText="1"/>
    </xf>
    <xf numFmtId="0" fontId="39" fillId="0" borderId="0" xfId="10" applyFont="1" applyAlignment="1">
      <alignment horizontal="center" vertical="center"/>
    </xf>
    <xf numFmtId="0" fontId="40" fillId="4" borderId="3" xfId="10" applyFont="1" applyFill="1" applyBorder="1" applyAlignment="1">
      <alignment horizontal="center" vertical="center"/>
    </xf>
    <xf numFmtId="0" fontId="40" fillId="0" borderId="3" xfId="10" applyFont="1" applyBorder="1" applyAlignment="1">
      <alignment horizontal="center" vertical="center"/>
    </xf>
    <xf numFmtId="0" fontId="40" fillId="0" borderId="24" xfId="10" applyFont="1" applyBorder="1" applyAlignment="1">
      <alignment horizontal="center" vertical="center"/>
    </xf>
    <xf numFmtId="0" fontId="31" fillId="0" borderId="0" xfId="10" applyFont="1" applyAlignment="1">
      <alignment vertical="center"/>
    </xf>
    <xf numFmtId="0" fontId="40" fillId="18" borderId="16" xfId="10" applyFont="1" applyFill="1" applyBorder="1" applyAlignment="1">
      <alignment horizontal="center" vertical="center"/>
    </xf>
    <xf numFmtId="0" fontId="39" fillId="5" borderId="42" xfId="10" applyFont="1" applyFill="1" applyBorder="1" applyAlignment="1">
      <alignment horizontal="center" vertical="center"/>
    </xf>
    <xf numFmtId="0" fontId="30" fillId="5" borderId="37" xfId="10" applyFont="1" applyFill="1" applyBorder="1" applyAlignment="1">
      <alignment horizontal="center" vertical="center"/>
    </xf>
    <xf numFmtId="2" fontId="40" fillId="0" borderId="16" xfId="10" applyNumberFormat="1" applyFont="1" applyBorder="1" applyAlignment="1">
      <alignment horizontal="center" vertical="center"/>
    </xf>
    <xf numFmtId="0" fontId="112" fillId="73" borderId="64" xfId="0" applyFont="1" applyFill="1" applyBorder="1" applyAlignment="1">
      <alignment horizontal="center" vertical="center"/>
    </xf>
    <xf numFmtId="0" fontId="57" fillId="142" borderId="64" xfId="0" applyFont="1" applyFill="1" applyBorder="1" applyAlignment="1">
      <alignment horizontal="center" vertical="center"/>
    </xf>
    <xf numFmtId="0" fontId="57" fillId="143" borderId="64" xfId="0" applyFont="1" applyFill="1" applyBorder="1" applyAlignment="1">
      <alignment horizontal="center" vertical="center"/>
    </xf>
    <xf numFmtId="0" fontId="57" fillId="84" borderId="64" xfId="0" applyFont="1" applyFill="1" applyBorder="1" applyAlignment="1">
      <alignment horizontal="center" vertical="center"/>
    </xf>
    <xf numFmtId="0" fontId="57" fillId="146" borderId="64" xfId="0" applyFont="1" applyFill="1" applyBorder="1" applyAlignment="1">
      <alignment horizontal="center" vertical="center"/>
    </xf>
    <xf numFmtId="0" fontId="57" fillId="85" borderId="64" xfId="0" applyFont="1" applyFill="1" applyBorder="1" applyAlignment="1">
      <alignment horizontal="center" vertical="center"/>
    </xf>
    <xf numFmtId="0" fontId="57" fillId="71" borderId="64" xfId="0" applyFont="1" applyFill="1" applyBorder="1" applyAlignment="1">
      <alignment horizontal="center" vertical="center"/>
    </xf>
    <xf numFmtId="0" fontId="57" fillId="66" borderId="65" xfId="0" applyFont="1" applyFill="1" applyBorder="1" applyAlignment="1">
      <alignment horizontal="center" vertical="center"/>
    </xf>
    <xf numFmtId="0" fontId="68" fillId="113" borderId="17" xfId="0" applyFont="1" applyFill="1" applyBorder="1" applyAlignment="1">
      <alignment horizontal="center" wrapText="1"/>
    </xf>
    <xf numFmtId="0" fontId="68" fillId="113" borderId="18" xfId="0" applyFont="1" applyFill="1" applyBorder="1" applyAlignment="1">
      <alignment horizontal="center" wrapText="1"/>
    </xf>
    <xf numFmtId="0" fontId="68" fillId="113" borderId="19" xfId="0" applyFont="1" applyFill="1" applyBorder="1" applyAlignment="1">
      <alignment horizontal="center" wrapText="1"/>
    </xf>
    <xf numFmtId="0" fontId="57" fillId="67" borderId="66" xfId="0" applyFont="1" applyFill="1" applyBorder="1" applyAlignment="1">
      <alignment horizontal="center" vertical="center"/>
    </xf>
    <xf numFmtId="0" fontId="31" fillId="0" borderId="16" xfId="10" applyFont="1" applyBorder="1" applyAlignment="1">
      <alignment horizontal="center"/>
    </xf>
    <xf numFmtId="0" fontId="31" fillId="20" borderId="16" xfId="10" applyFont="1" applyFill="1" applyBorder="1" applyAlignment="1">
      <alignment horizontal="center"/>
    </xf>
    <xf numFmtId="0" fontId="31" fillId="0" borderId="3" xfId="10" applyFont="1" applyBorder="1" applyAlignment="1">
      <alignment horizontal="center"/>
    </xf>
    <xf numFmtId="2" fontId="31" fillId="0" borderId="3" xfId="10" applyNumberFormat="1" applyFont="1" applyBorder="1" applyAlignment="1">
      <alignment horizontal="center"/>
    </xf>
    <xf numFmtId="0" fontId="68" fillId="113" borderId="59" xfId="0" applyFont="1" applyFill="1" applyBorder="1" applyAlignment="1">
      <alignment horizontal="center" wrapText="1"/>
    </xf>
    <xf numFmtId="0" fontId="68" fillId="113" borderId="44" xfId="0" applyFont="1" applyFill="1" applyBorder="1" applyAlignment="1">
      <alignment horizontal="center" wrapText="1"/>
    </xf>
    <xf numFmtId="2" fontId="31" fillId="0" borderId="16" xfId="10" applyNumberFormat="1" applyFont="1" applyBorder="1" applyAlignment="1">
      <alignment horizontal="center"/>
    </xf>
    <xf numFmtId="0" fontId="39" fillId="153" borderId="37" xfId="0" applyFont="1" applyFill="1" applyBorder="1" applyAlignment="1">
      <alignment horizontal="center" vertical="center"/>
    </xf>
    <xf numFmtId="0" fontId="68" fillId="113" borderId="24" xfId="0" applyFont="1" applyFill="1" applyBorder="1" applyAlignment="1">
      <alignment horizontal="center" wrapText="1"/>
    </xf>
    <xf numFmtId="0" fontId="68" fillId="113" borderId="34" xfId="0" applyFont="1" applyFill="1" applyBorder="1" applyAlignment="1">
      <alignment horizontal="center" wrapText="1"/>
    </xf>
    <xf numFmtId="0" fontId="68" fillId="113" borderId="25" xfId="0" applyFont="1" applyFill="1" applyBorder="1" applyAlignment="1">
      <alignment horizontal="center" wrapText="1"/>
    </xf>
    <xf numFmtId="0" fontId="43" fillId="5" borderId="0" xfId="10" applyFont="1" applyFill="1" applyAlignment="1">
      <alignment horizontal="center" vertical="center" wrapText="1"/>
    </xf>
    <xf numFmtId="0" fontId="57" fillId="0" borderId="82" xfId="0" applyFont="1" applyBorder="1" applyAlignment="1">
      <alignment horizontal="center" vertical="center"/>
    </xf>
    <xf numFmtId="2" fontId="40" fillId="18" borderId="16" xfId="10" applyNumberFormat="1" applyFont="1" applyFill="1" applyBorder="1" applyAlignment="1">
      <alignment horizontal="center" vertical="center"/>
    </xf>
    <xf numFmtId="0" fontId="39" fillId="5" borderId="40" xfId="10" applyFont="1" applyFill="1" applyBorder="1" applyAlignment="1">
      <alignment horizontal="center" vertical="center"/>
    </xf>
    <xf numFmtId="0" fontId="39" fillId="5" borderId="38" xfId="10" applyFont="1" applyFill="1" applyBorder="1" applyAlignment="1">
      <alignment horizontal="center" vertical="center"/>
    </xf>
    <xf numFmtId="0" fontId="47" fillId="0" borderId="59" xfId="0" applyFont="1" applyBorder="1" applyAlignment="1">
      <alignment horizontal="center" vertical="center"/>
    </xf>
    <xf numFmtId="0" fontId="40" fillId="4" borderId="24" xfId="0" applyFont="1" applyFill="1" applyBorder="1" applyAlignment="1">
      <alignment horizontal="center" vertical="center"/>
    </xf>
    <xf numFmtId="0" fontId="40" fillId="4" borderId="25" xfId="0" applyFont="1" applyFill="1" applyBorder="1" applyAlignment="1">
      <alignment horizontal="center" vertical="center"/>
    </xf>
    <xf numFmtId="2" fontId="40" fillId="18" borderId="16" xfId="0" applyNumberFormat="1" applyFont="1" applyFill="1" applyBorder="1" applyAlignment="1">
      <alignment horizontal="center" vertical="center"/>
    </xf>
    <xf numFmtId="0" fontId="39" fillId="5" borderId="36" xfId="0" applyFont="1" applyFill="1" applyBorder="1" applyAlignment="1">
      <alignment horizontal="center" vertical="center"/>
    </xf>
    <xf numFmtId="0" fontId="31" fillId="20" borderId="16" xfId="10" applyFont="1" applyFill="1" applyBorder="1" applyAlignment="1">
      <alignment horizontal="center" vertical="center"/>
    </xf>
    <xf numFmtId="0" fontId="31" fillId="20" borderId="20" xfId="10" applyFont="1" applyFill="1" applyBorder="1" applyAlignment="1">
      <alignment horizontal="center" vertical="center"/>
    </xf>
    <xf numFmtId="0" fontId="31" fillId="0" borderId="20" xfId="10" applyFont="1" applyBorder="1" applyAlignment="1">
      <alignment horizontal="center" vertical="center"/>
    </xf>
    <xf numFmtId="167" fontId="29" fillId="0" borderId="26" xfId="3" applyBorder="1" applyAlignment="1" applyProtection="1">
      <alignment horizontal="center" vertical="center"/>
    </xf>
    <xf numFmtId="0" fontId="39" fillId="5" borderId="45" xfId="10" applyFont="1" applyFill="1" applyBorder="1" applyAlignment="1">
      <alignment horizontal="center" vertical="center"/>
    </xf>
    <xf numFmtId="0" fontId="31" fillId="0" borderId="2" xfId="10" applyFont="1" applyBorder="1" applyAlignment="1">
      <alignment horizontal="center"/>
    </xf>
    <xf numFmtId="0" fontId="39" fillId="0" borderId="40" xfId="10" applyFont="1" applyBorder="1" applyAlignment="1">
      <alignment horizontal="center" vertical="center"/>
    </xf>
    <xf numFmtId="2" fontId="40" fillId="0" borderId="0" xfId="10" applyNumberFormat="1" applyFont="1" applyAlignment="1">
      <alignment horizontal="center" vertical="center"/>
    </xf>
    <xf numFmtId="0" fontId="40" fillId="0" borderId="16" xfId="10" applyFont="1" applyBorder="1" applyAlignment="1">
      <alignment horizontal="center" vertical="center"/>
    </xf>
    <xf numFmtId="0" fontId="39" fillId="0" borderId="38" xfId="10" applyFont="1" applyBorder="1" applyAlignment="1">
      <alignment horizontal="center" vertical="center"/>
    </xf>
    <xf numFmtId="0" fontId="69" fillId="0" borderId="0" xfId="10" applyFont="1" applyAlignment="1">
      <alignment horizontal="center" vertical="center"/>
    </xf>
    <xf numFmtId="0" fontId="57" fillId="88" borderId="16" xfId="0" applyFont="1" applyFill="1" applyBorder="1" applyAlignment="1">
      <alignment horizontal="center" vertical="center"/>
    </xf>
    <xf numFmtId="0" fontId="57" fillId="89" borderId="16" xfId="0" applyFont="1" applyFill="1" applyBorder="1" applyAlignment="1">
      <alignment horizontal="center" vertical="center"/>
    </xf>
    <xf numFmtId="0" fontId="57" fillId="72" borderId="16" xfId="0" applyFont="1" applyFill="1" applyBorder="1" applyAlignment="1">
      <alignment horizontal="center" vertical="center"/>
    </xf>
    <xf numFmtId="0" fontId="57" fillId="84" borderId="16" xfId="0" applyFont="1" applyFill="1" applyBorder="1" applyAlignment="1">
      <alignment horizontal="center" vertical="center"/>
    </xf>
    <xf numFmtId="0" fontId="57" fillId="90" borderId="16" xfId="0" applyFont="1" applyFill="1" applyBorder="1" applyAlignment="1">
      <alignment horizontal="center" vertical="center"/>
    </xf>
    <xf numFmtId="0" fontId="57" fillId="61" borderId="16" xfId="0" applyFont="1" applyFill="1" applyBorder="1" applyAlignment="1">
      <alignment horizontal="center" vertical="center"/>
    </xf>
    <xf numFmtId="0" fontId="80" fillId="127" borderId="16" xfId="0" applyFont="1" applyFill="1" applyBorder="1" applyAlignment="1">
      <alignment horizontal="center" vertical="center"/>
    </xf>
    <xf numFmtId="0" fontId="57" fillId="85" borderId="16" xfId="0" applyFont="1" applyFill="1" applyBorder="1" applyAlignment="1">
      <alignment horizontal="center" vertical="center"/>
    </xf>
    <xf numFmtId="0" fontId="57" fillId="71" borderId="16" xfId="0" applyFont="1" applyFill="1" applyBorder="1" applyAlignment="1">
      <alignment horizontal="center" vertical="center"/>
    </xf>
    <xf numFmtId="0" fontId="57" fillId="66" borderId="16" xfId="0" applyFont="1" applyFill="1" applyBorder="1" applyAlignment="1">
      <alignment horizontal="center" vertical="center"/>
    </xf>
    <xf numFmtId="0" fontId="57" fillId="65" borderId="16" xfId="0" applyFont="1" applyFill="1" applyBorder="1" applyAlignment="1">
      <alignment horizontal="center" vertical="center"/>
    </xf>
    <xf numFmtId="0" fontId="57" fillId="70" borderId="16" xfId="0" applyFont="1" applyFill="1" applyBorder="1" applyAlignment="1">
      <alignment horizontal="center" vertical="center"/>
    </xf>
    <xf numFmtId="0" fontId="57" fillId="67" borderId="16" xfId="0" applyFont="1" applyFill="1" applyBorder="1" applyAlignment="1">
      <alignment horizontal="center" vertical="center"/>
    </xf>
    <xf numFmtId="0" fontId="57" fillId="69" borderId="16" xfId="0" applyFont="1" applyFill="1" applyBorder="1" applyAlignment="1">
      <alignment horizontal="center" vertical="center"/>
    </xf>
    <xf numFmtId="0" fontId="57" fillId="68" borderId="16" xfId="0" applyFont="1" applyFill="1" applyBorder="1" applyAlignment="1">
      <alignment horizontal="center" vertical="center"/>
    </xf>
    <xf numFmtId="2" fontId="31" fillId="0" borderId="0" xfId="10" applyNumberFormat="1" applyFont="1"/>
    <xf numFmtId="0" fontId="39" fillId="0" borderId="0" xfId="10" applyFont="1"/>
    <xf numFmtId="0" fontId="0" fillId="0" borderId="64" xfId="0" applyBorder="1"/>
    <xf numFmtId="0" fontId="19" fillId="0" borderId="0" xfId="7" applyFont="1" applyAlignment="1">
      <alignment vertical="center" wrapText="1"/>
    </xf>
    <xf numFmtId="0" fontId="19" fillId="28" borderId="3" xfId="7" applyFont="1" applyFill="1" applyBorder="1" applyAlignment="1">
      <alignment horizontal="center" vertical="center" wrapText="1"/>
    </xf>
    <xf numFmtId="1" fontId="0" fillId="0" borderId="64" xfId="0" applyNumberFormat="1" applyBorder="1"/>
    <xf numFmtId="1" fontId="25" fillId="2" borderId="16" xfId="0" applyNumberFormat="1" applyFont="1" applyFill="1" applyBorder="1" applyAlignment="1">
      <alignment horizontal="center" vertical="center"/>
    </xf>
    <xf numFmtId="0" fontId="0" fillId="2" borderId="0" xfId="0" applyFill="1" applyAlignment="1">
      <alignment horizontal="center" vertical="center"/>
    </xf>
    <xf numFmtId="0" fontId="26" fillId="2" borderId="0" xfId="0" applyFont="1" applyFill="1" applyAlignment="1">
      <alignment horizontal="center" vertical="center"/>
    </xf>
    <xf numFmtId="1" fontId="26" fillId="2" borderId="31" xfId="0" applyNumberFormat="1" applyFont="1" applyFill="1" applyBorder="1" applyAlignment="1">
      <alignment horizontal="center"/>
    </xf>
    <xf numFmtId="0" fontId="131" fillId="129" borderId="6" xfId="8" applyNumberFormat="1" applyFont="1" applyFill="1" applyBorder="1"/>
    <xf numFmtId="14" fontId="132" fillId="129" borderId="0" xfId="0" applyNumberFormat="1" applyFont="1" applyFill="1" applyProtection="1">
      <protection hidden="1"/>
    </xf>
    <xf numFmtId="0" fontId="133" fillId="113" borderId="0" xfId="0" applyFont="1" applyFill="1" applyAlignment="1">
      <alignment horizontal="center" wrapText="1"/>
    </xf>
    <xf numFmtId="0" fontId="134" fillId="129" borderId="7" xfId="0" applyFont="1" applyFill="1" applyBorder="1" applyAlignment="1" applyProtection="1">
      <alignment horizontal="center"/>
      <protection locked="0"/>
    </xf>
    <xf numFmtId="0" fontId="83" fillId="129" borderId="8" xfId="0" applyFont="1" applyFill="1" applyBorder="1" applyAlignment="1" applyProtection="1">
      <alignment horizontal="center"/>
      <protection locked="0"/>
    </xf>
    <xf numFmtId="0" fontId="83" fillId="129" borderId="55" xfId="0" applyFont="1" applyFill="1" applyBorder="1" applyAlignment="1" applyProtection="1">
      <alignment horizontal="center"/>
      <protection locked="0"/>
    </xf>
    <xf numFmtId="0" fontId="97" fillId="129" borderId="55" xfId="0" applyFont="1" applyFill="1" applyBorder="1" applyAlignment="1" applyProtection="1">
      <alignment horizontal="center"/>
      <protection locked="0"/>
    </xf>
    <xf numFmtId="0" fontId="97" fillId="129" borderId="9" xfId="0" applyFont="1" applyFill="1" applyBorder="1" applyAlignment="1" applyProtection="1">
      <alignment horizontal="center"/>
      <protection locked="0"/>
    </xf>
    <xf numFmtId="164" fontId="83" fillId="129" borderId="0" xfId="2" applyFont="1" applyFill="1" applyBorder="1" applyAlignment="1" applyProtection="1">
      <alignment horizontal="center" vertical="center"/>
    </xf>
    <xf numFmtId="164" fontId="84" fillId="129" borderId="0" xfId="2" applyFont="1" applyFill="1" applyBorder="1" applyProtection="1"/>
    <xf numFmtId="1" fontId="135" fillId="129" borderId="16" xfId="0" applyNumberFormat="1" applyFont="1" applyFill="1" applyBorder="1" applyAlignment="1" applyProtection="1">
      <alignment horizontal="center"/>
      <protection hidden="1"/>
    </xf>
    <xf numFmtId="1" fontId="136" fillId="129" borderId="32" xfId="0" applyNumberFormat="1" applyFont="1" applyFill="1" applyBorder="1" applyAlignment="1" applyProtection="1">
      <alignment horizontal="center" vertical="center"/>
      <protection hidden="1"/>
    </xf>
    <xf numFmtId="1" fontId="137" fillId="129" borderId="32" xfId="0" applyNumberFormat="1" applyFont="1" applyFill="1" applyBorder="1" applyAlignment="1" applyProtection="1">
      <alignment horizontal="center"/>
      <protection hidden="1"/>
    </xf>
    <xf numFmtId="1" fontId="137" fillId="129" borderId="26" xfId="0" applyNumberFormat="1" applyFont="1" applyFill="1" applyBorder="1" applyAlignment="1" applyProtection="1">
      <alignment horizontal="center"/>
      <protection hidden="1"/>
    </xf>
    <xf numFmtId="1" fontId="31" fillId="0" borderId="20" xfId="0" applyNumberFormat="1" applyFont="1" applyBorder="1" applyAlignment="1">
      <alignment vertical="center"/>
    </xf>
    <xf numFmtId="0" fontId="128" fillId="5" borderId="38" xfId="0" applyFont="1" applyFill="1" applyBorder="1" applyAlignment="1">
      <alignment horizontal="center"/>
    </xf>
    <xf numFmtId="0" fontId="129" fillId="192" borderId="38" xfId="0" applyFont="1" applyFill="1" applyBorder="1" applyAlignment="1">
      <alignment horizontal="center" vertical="center"/>
    </xf>
    <xf numFmtId="0" fontId="29" fillId="0" borderId="0" xfId="14"/>
    <xf numFmtId="0" fontId="24" fillId="0" borderId="0" xfId="7" applyFont="1" applyAlignment="1">
      <alignment horizontal="left"/>
    </xf>
    <xf numFmtId="14" fontId="24" fillId="0" borderId="0" xfId="7" applyNumberFormat="1" applyFont="1" applyAlignment="1">
      <alignment horizontal="center"/>
    </xf>
    <xf numFmtId="1" fontId="115" fillId="152" borderId="83" xfId="0" applyNumberFormat="1" applyFont="1" applyFill="1" applyBorder="1" applyAlignment="1">
      <alignment horizontal="center" vertical="center" readingOrder="1"/>
    </xf>
    <xf numFmtId="49" fontId="115" fillId="152" borderId="83" xfId="0" applyNumberFormat="1" applyFont="1" applyFill="1" applyBorder="1" applyAlignment="1">
      <alignment horizontal="left" vertical="top" wrapText="1" readingOrder="1"/>
    </xf>
    <xf numFmtId="1" fontId="90" fillId="0" borderId="16" xfId="1" applyNumberFormat="1" applyFont="1" applyBorder="1" applyAlignment="1" applyProtection="1">
      <alignment horizontal="center" vertical="center"/>
    </xf>
    <xf numFmtId="0" fontId="31" fillId="140" borderId="20" xfId="0" applyFont="1" applyFill="1" applyBorder="1" applyAlignment="1">
      <alignment horizontal="center"/>
    </xf>
    <xf numFmtId="170" fontId="29" fillId="0" borderId="16" xfId="3" applyNumberFormat="1" applyBorder="1" applyAlignment="1">
      <alignment horizontal="center" vertical="center"/>
    </xf>
    <xf numFmtId="0" fontId="36" fillId="5" borderId="18" xfId="0" applyFont="1" applyFill="1" applyBorder="1" applyAlignment="1">
      <alignment vertical="center"/>
    </xf>
    <xf numFmtId="0" fontId="39" fillId="5" borderId="85" xfId="0" applyFont="1" applyFill="1" applyBorder="1" applyAlignment="1">
      <alignment horizontal="center" vertical="center"/>
    </xf>
    <xf numFmtId="0" fontId="39" fillId="5" borderId="86" xfId="0" applyFont="1" applyFill="1" applyBorder="1" applyAlignment="1">
      <alignment horizontal="center" vertical="center"/>
    </xf>
    <xf numFmtId="168" fontId="29" fillId="0" borderId="16" xfId="1" applyBorder="1" applyProtection="1"/>
    <xf numFmtId="0" fontId="76" fillId="6" borderId="38" xfId="0" applyFont="1" applyFill="1" applyBorder="1" applyAlignment="1">
      <alignment horizontal="center" vertical="center"/>
    </xf>
    <xf numFmtId="0" fontId="138" fillId="5" borderId="40" xfId="0" applyFont="1" applyFill="1" applyBorder="1" applyAlignment="1">
      <alignment horizontal="center" vertical="center" wrapText="1"/>
    </xf>
    <xf numFmtId="0" fontId="139" fillId="0" borderId="26" xfId="0" applyFont="1" applyBorder="1" applyAlignment="1">
      <alignment horizontal="center" vertical="center"/>
    </xf>
    <xf numFmtId="0" fontId="139" fillId="0" borderId="26" xfId="10" applyFont="1" applyBorder="1" applyAlignment="1">
      <alignment horizontal="center" vertical="center"/>
    </xf>
    <xf numFmtId="0" fontId="139" fillId="0" borderId="0" xfId="0" applyFont="1" applyAlignment="1">
      <alignment horizontal="center" vertical="center"/>
    </xf>
    <xf numFmtId="0" fontId="140" fillId="0" borderId="0" xfId="0" applyFont="1" applyAlignment="1">
      <alignment horizontal="center" vertical="center"/>
    </xf>
    <xf numFmtId="0" fontId="51" fillId="6" borderId="26" xfId="0" applyFont="1" applyFill="1" applyBorder="1" applyAlignment="1">
      <alignment horizontal="center" vertical="center"/>
    </xf>
    <xf numFmtId="0" fontId="139" fillId="0" borderId="18" xfId="0" applyFont="1" applyBorder="1" applyAlignment="1">
      <alignment horizontal="center" vertical="center"/>
    </xf>
    <xf numFmtId="0" fontId="139" fillId="2" borderId="16" xfId="0" applyFont="1" applyFill="1" applyBorder="1" applyAlignment="1">
      <alignment horizontal="center" vertical="center"/>
    </xf>
    <xf numFmtId="0" fontId="139" fillId="2" borderId="1" xfId="0" applyFont="1" applyFill="1" applyBorder="1" applyAlignment="1">
      <alignment horizontal="center" vertical="center"/>
    </xf>
    <xf numFmtId="0" fontId="0" fillId="129" borderId="55" xfId="0" applyFill="1" applyBorder="1"/>
    <xf numFmtId="0" fontId="128" fillId="5" borderId="37" xfId="0" applyFont="1" applyFill="1" applyBorder="1" applyAlignment="1">
      <alignment horizontal="center" vertical="center"/>
    </xf>
    <xf numFmtId="1" fontId="19" fillId="0" borderId="0" xfId="7" applyNumberFormat="1" applyFont="1" applyAlignment="1">
      <alignment horizontal="center" vertical="center"/>
    </xf>
    <xf numFmtId="0" fontId="40" fillId="0" borderId="17" xfId="0" applyFont="1" applyBorder="1" applyAlignment="1">
      <alignment horizontal="center" vertical="center"/>
    </xf>
    <xf numFmtId="0" fontId="40" fillId="0" borderId="18" xfId="0" applyFont="1" applyBorder="1" applyAlignment="1">
      <alignment horizontal="center" vertical="center"/>
    </xf>
    <xf numFmtId="0" fontId="40" fillId="0" borderId="19" xfId="0" applyFont="1" applyBorder="1" applyAlignment="1">
      <alignment horizontal="center" vertical="center"/>
    </xf>
    <xf numFmtId="0" fontId="141" fillId="5" borderId="40" xfId="0" applyFont="1" applyFill="1" applyBorder="1" applyAlignment="1">
      <alignment horizontal="center" vertical="center" wrapText="1"/>
    </xf>
    <xf numFmtId="0" fontId="65" fillId="193" borderId="77" xfId="0" applyFont="1" applyFill="1" applyBorder="1" applyAlignment="1">
      <alignment horizontal="center" vertical="center" wrapText="1"/>
    </xf>
    <xf numFmtId="170" fontId="29" fillId="129" borderId="78" xfId="3" applyNumberFormat="1" applyFill="1" applyBorder="1" applyAlignment="1" applyProtection="1">
      <alignment horizontal="center" vertical="center"/>
    </xf>
    <xf numFmtId="170" fontId="29" fillId="129" borderId="16" xfId="3" applyNumberFormat="1" applyFill="1" applyBorder="1" applyAlignment="1" applyProtection="1">
      <alignment horizontal="center" vertical="center"/>
    </xf>
    <xf numFmtId="0" fontId="57" fillId="194" borderId="66" xfId="0" applyFont="1" applyFill="1" applyBorder="1" applyAlignment="1" applyProtection="1">
      <alignment horizontal="center" vertical="center"/>
      <protection locked="0"/>
    </xf>
    <xf numFmtId="0" fontId="80" fillId="64" borderId="64" xfId="0" applyFont="1" applyFill="1" applyBorder="1" applyAlignment="1" applyProtection="1">
      <alignment horizontal="center" vertical="center"/>
      <protection locked="0"/>
    </xf>
    <xf numFmtId="0" fontId="80" fillId="66" borderId="64" xfId="0" applyFont="1" applyFill="1" applyBorder="1" applyAlignment="1" applyProtection="1">
      <alignment horizontal="center" vertical="center"/>
      <protection locked="0"/>
    </xf>
    <xf numFmtId="0" fontId="80" fillId="84" borderId="64" xfId="0" applyFont="1" applyFill="1" applyBorder="1" applyAlignment="1" applyProtection="1">
      <alignment horizontal="center" vertical="center"/>
      <protection locked="0"/>
    </xf>
    <xf numFmtId="0" fontId="80" fillId="85" borderId="64" xfId="0" applyFont="1" applyFill="1" applyBorder="1" applyAlignment="1" applyProtection="1">
      <alignment horizontal="center" vertical="center"/>
      <protection locked="0"/>
    </xf>
    <xf numFmtId="0" fontId="39" fillId="153" borderId="38" xfId="0" applyFont="1" applyFill="1" applyBorder="1" applyAlignment="1">
      <alignment horizontal="center" vertical="center"/>
    </xf>
    <xf numFmtId="0" fontId="31" fillId="195" borderId="16" xfId="0" applyFont="1" applyFill="1" applyBorder="1" applyAlignment="1">
      <alignment horizontal="center"/>
    </xf>
    <xf numFmtId="1" fontId="136" fillId="129" borderId="26" xfId="0" applyNumberFormat="1" applyFont="1" applyFill="1" applyBorder="1" applyAlignment="1" applyProtection="1">
      <alignment horizontal="center" vertical="center"/>
      <protection hidden="1"/>
    </xf>
    <xf numFmtId="0" fontId="133" fillId="113" borderId="6" xfId="0" applyFont="1" applyFill="1" applyBorder="1" applyAlignment="1">
      <alignment horizontal="center" wrapText="1"/>
    </xf>
    <xf numFmtId="0" fontId="133" fillId="113" borderId="7" xfId="0" applyFont="1" applyFill="1" applyBorder="1" applyAlignment="1">
      <alignment horizontal="center" wrapText="1"/>
    </xf>
    <xf numFmtId="0" fontId="130" fillId="0" borderId="0" xfId="0" applyFont="1" applyAlignment="1" applyProtection="1">
      <alignment horizontal="center" vertical="center" wrapText="1"/>
      <protection locked="0"/>
    </xf>
    <xf numFmtId="0" fontId="40" fillId="4" borderId="20" xfId="0" applyFont="1" applyFill="1" applyBorder="1" applyAlignment="1">
      <alignment horizontal="center" vertical="center"/>
    </xf>
    <xf numFmtId="0" fontId="39" fillId="5" borderId="87" xfId="0" applyFont="1" applyFill="1" applyBorder="1" applyAlignment="1">
      <alignment horizontal="center"/>
    </xf>
    <xf numFmtId="0" fontId="32" fillId="0" borderId="0" xfId="0" applyFont="1" applyAlignment="1">
      <alignment horizontal="left" vertical="center"/>
    </xf>
    <xf numFmtId="0" fontId="65" fillId="83" borderId="0" xfId="0" applyFont="1" applyFill="1" applyAlignment="1">
      <alignment horizontal="center" vertical="center" wrapText="1"/>
    </xf>
    <xf numFmtId="0" fontId="39" fillId="5" borderId="36" xfId="0" applyFont="1" applyFill="1" applyBorder="1" applyAlignment="1">
      <alignment horizontal="center" wrapText="1"/>
    </xf>
    <xf numFmtId="0" fontId="43" fillId="5" borderId="29" xfId="0" applyFont="1" applyFill="1" applyBorder="1" applyAlignment="1">
      <alignment horizontal="center" vertical="center" wrapText="1"/>
    </xf>
    <xf numFmtId="0" fontId="39" fillId="5" borderId="45" xfId="0" applyFont="1" applyFill="1" applyBorder="1" applyAlignment="1">
      <alignment horizontal="center"/>
    </xf>
    <xf numFmtId="0" fontId="43" fillId="5" borderId="42" xfId="0" applyFont="1" applyFill="1" applyBorder="1" applyAlignment="1">
      <alignment horizontal="center" vertical="center" wrapText="1"/>
    </xf>
    <xf numFmtId="0" fontId="70" fillId="0" borderId="0" xfId="0" applyFont="1" applyAlignment="1">
      <alignment vertical="center"/>
    </xf>
    <xf numFmtId="0" fontId="31" fillId="197" borderId="16" xfId="10" applyFont="1" applyFill="1" applyBorder="1" applyAlignment="1">
      <alignment horizontal="center"/>
    </xf>
    <xf numFmtId="0" fontId="31" fillId="196" borderId="3" xfId="0" applyFont="1" applyFill="1" applyBorder="1" applyAlignment="1">
      <alignment horizontal="center"/>
    </xf>
    <xf numFmtId="0" fontId="39" fillId="5" borderId="36" xfId="10" applyFont="1" applyFill="1" applyBorder="1" applyAlignment="1">
      <alignment horizontal="center" vertical="center" wrapText="1"/>
    </xf>
    <xf numFmtId="0" fontId="70" fillId="5" borderId="37" xfId="10" applyFont="1" applyFill="1" applyBorder="1" applyAlignment="1">
      <alignment horizontal="center" vertical="center"/>
    </xf>
    <xf numFmtId="0" fontId="90" fillId="132" borderId="0" xfId="0" applyFont="1" applyFill="1" applyAlignment="1">
      <alignment horizontal="center" wrapText="1"/>
    </xf>
    <xf numFmtId="0" fontId="91" fillId="98" borderId="0" xfId="0" applyFont="1" applyFill="1" applyAlignment="1">
      <alignment horizontal="center" wrapText="1"/>
    </xf>
    <xf numFmtId="0" fontId="91" fillId="133" borderId="0" xfId="0" applyFont="1" applyFill="1" applyAlignment="1">
      <alignment horizontal="center" wrapText="1"/>
    </xf>
    <xf numFmtId="0" fontId="90" fillId="99" borderId="0" xfId="0" applyFont="1" applyFill="1" applyAlignment="1">
      <alignment horizontal="center" wrapText="1"/>
    </xf>
    <xf numFmtId="0" fontId="92" fillId="101" borderId="0" xfId="0" applyFont="1" applyFill="1" applyAlignment="1">
      <alignment horizontal="center" wrapText="1"/>
    </xf>
    <xf numFmtId="0" fontId="90" fillId="102" borderId="0" xfId="0" applyFont="1" applyFill="1" applyAlignment="1">
      <alignment horizontal="center" wrapText="1"/>
    </xf>
    <xf numFmtId="0" fontId="91" fillId="98" borderId="53" xfId="0" applyFont="1" applyFill="1" applyBorder="1" applyAlignment="1">
      <alignment horizontal="center" wrapText="1"/>
    </xf>
    <xf numFmtId="0" fontId="91" fillId="133" borderId="53" xfId="0" applyFont="1" applyFill="1" applyBorder="1" applyAlignment="1">
      <alignment horizontal="center" wrapText="1"/>
    </xf>
    <xf numFmtId="0" fontId="92" fillId="101" borderId="53" xfId="0" applyFont="1" applyFill="1" applyBorder="1" applyAlignment="1">
      <alignment horizontal="center" wrapText="1"/>
    </xf>
    <xf numFmtId="0" fontId="95" fillId="98" borderId="55" xfId="0" applyFont="1" applyFill="1" applyBorder="1" applyAlignment="1">
      <alignment horizontal="center" vertical="center" wrapText="1"/>
    </xf>
    <xf numFmtId="0" fontId="95" fillId="133" borderId="55" xfId="0" applyFont="1" applyFill="1" applyBorder="1" applyAlignment="1">
      <alignment horizontal="center" vertical="center" wrapText="1"/>
    </xf>
    <xf numFmtId="0" fontId="96" fillId="101" borderId="55" xfId="0" applyFont="1" applyFill="1" applyBorder="1" applyAlignment="1">
      <alignment horizontal="center" vertical="center" wrapText="1"/>
    </xf>
    <xf numFmtId="14" fontId="132" fillId="129" borderId="0" xfId="0" applyNumberFormat="1" applyFont="1" applyFill="1"/>
    <xf numFmtId="14" fontId="148" fillId="129" borderId="0" xfId="0" applyNumberFormat="1" applyFont="1" applyFill="1"/>
    <xf numFmtId="14" fontId="83" fillId="129" borderId="0" xfId="0" applyNumberFormat="1" applyFont="1" applyFill="1"/>
    <xf numFmtId="0" fontId="134" fillId="129" borderId="7" xfId="0" applyFont="1" applyFill="1" applyBorder="1" applyAlignment="1">
      <alignment horizontal="center"/>
    </xf>
    <xf numFmtId="2" fontId="40" fillId="196" borderId="16" xfId="10" applyNumberFormat="1" applyFont="1" applyFill="1" applyBorder="1" applyAlignment="1">
      <alignment horizontal="center" vertical="center"/>
    </xf>
    <xf numFmtId="0" fontId="39" fillId="5" borderId="40" xfId="0" applyFont="1" applyFill="1" applyBorder="1" applyAlignment="1">
      <alignment horizontal="center"/>
    </xf>
    <xf numFmtId="0" fontId="40" fillId="2" borderId="31" xfId="0" applyFont="1" applyFill="1" applyBorder="1" applyAlignment="1">
      <alignment horizontal="center" vertical="center"/>
    </xf>
    <xf numFmtId="0" fontId="40" fillId="2" borderId="52" xfId="10" applyFont="1" applyFill="1" applyBorder="1" applyAlignment="1">
      <alignment horizontal="center" vertical="center" wrapText="1"/>
    </xf>
    <xf numFmtId="0" fontId="40" fillId="2" borderId="31" xfId="10" applyFont="1" applyFill="1" applyBorder="1" applyAlignment="1">
      <alignment horizontal="center" vertical="center"/>
    </xf>
    <xf numFmtId="1" fontId="137" fillId="129" borderId="20" xfId="0" applyNumberFormat="1" applyFont="1" applyFill="1" applyBorder="1" applyAlignment="1" applyProtection="1">
      <alignment horizontal="center"/>
      <protection hidden="1"/>
    </xf>
    <xf numFmtId="1" fontId="136" fillId="129" borderId="20" xfId="0" applyNumberFormat="1" applyFont="1" applyFill="1" applyBorder="1" applyAlignment="1" applyProtection="1">
      <alignment horizontal="center" vertical="center"/>
      <protection hidden="1"/>
    </xf>
    <xf numFmtId="1" fontId="135" fillId="129" borderId="17" xfId="0" applyNumberFormat="1" applyFont="1" applyFill="1" applyBorder="1" applyAlignment="1" applyProtection="1">
      <alignment horizontal="center"/>
      <protection hidden="1"/>
    </xf>
    <xf numFmtId="1" fontId="135" fillId="129" borderId="18" xfId="0" applyNumberFormat="1" applyFont="1" applyFill="1" applyBorder="1" applyAlignment="1" applyProtection="1">
      <alignment horizontal="center"/>
      <protection hidden="1"/>
    </xf>
    <xf numFmtId="1" fontId="135" fillId="129" borderId="19" xfId="0" applyNumberFormat="1" applyFont="1" applyFill="1" applyBorder="1" applyAlignment="1" applyProtection="1">
      <alignment horizontal="center"/>
      <protection hidden="1"/>
    </xf>
    <xf numFmtId="0" fontId="40" fillId="2" borderId="78" xfId="0" applyFont="1" applyFill="1" applyBorder="1" applyAlignment="1">
      <alignment horizontal="center" vertical="center"/>
    </xf>
    <xf numFmtId="0" fontId="40" fillId="2" borderId="88" xfId="0" applyFont="1" applyFill="1" applyBorder="1" applyAlignment="1">
      <alignment horizontal="center" vertical="center" wrapText="1"/>
    </xf>
    <xf numFmtId="0" fontId="40" fillId="2" borderId="88" xfId="0" applyFont="1" applyFill="1" applyBorder="1" applyAlignment="1" applyProtection="1">
      <alignment horizontal="center" vertical="center" wrapText="1"/>
      <protection locked="0"/>
    </xf>
    <xf numFmtId="0" fontId="40" fillId="2" borderId="89" xfId="0" applyFont="1" applyFill="1" applyBorder="1" applyAlignment="1">
      <alignment horizontal="center" vertical="center" wrapText="1"/>
    </xf>
    <xf numFmtId="0" fontId="40" fillId="14" borderId="8" xfId="0" applyFont="1" applyFill="1" applyBorder="1" applyAlignment="1">
      <alignment horizontal="center" vertical="center" wrapText="1"/>
    </xf>
    <xf numFmtId="0" fontId="36" fillId="26" borderId="78" xfId="0" applyFont="1" applyFill="1" applyBorder="1" applyAlignment="1">
      <alignment horizontal="center" vertical="center" wrapText="1"/>
    </xf>
    <xf numFmtId="0" fontId="36" fillId="9" borderId="78" xfId="0" applyFont="1" applyFill="1" applyBorder="1" applyAlignment="1">
      <alignment horizontal="center" vertical="center" wrapText="1"/>
    </xf>
    <xf numFmtId="0" fontId="36" fillId="45" borderId="55" xfId="0" applyFont="1" applyFill="1" applyBorder="1" applyAlignment="1">
      <alignment horizontal="center" vertical="center" wrapText="1"/>
    </xf>
    <xf numFmtId="0" fontId="36" fillId="10" borderId="78" xfId="0" applyFont="1" applyFill="1" applyBorder="1" applyAlignment="1">
      <alignment horizontal="center" vertical="center" wrapText="1"/>
    </xf>
    <xf numFmtId="0" fontId="40" fillId="44" borderId="78" xfId="0" applyFont="1" applyFill="1" applyBorder="1" applyAlignment="1">
      <alignment horizontal="center" vertical="center" wrapText="1"/>
    </xf>
    <xf numFmtId="0" fontId="40" fillId="2" borderId="78" xfId="0" applyFont="1" applyFill="1" applyBorder="1" applyAlignment="1">
      <alignment horizontal="center" vertical="center" wrapText="1"/>
    </xf>
    <xf numFmtId="0" fontId="40" fillId="53" borderId="78" xfId="0" applyFont="1" applyFill="1" applyBorder="1" applyAlignment="1">
      <alignment horizontal="center" vertical="center" wrapText="1"/>
    </xf>
    <xf numFmtId="0" fontId="36" fillId="5" borderId="78" xfId="0" applyFont="1" applyFill="1" applyBorder="1" applyAlignment="1">
      <alignment horizontal="center" vertical="center" wrapText="1"/>
    </xf>
    <xf numFmtId="0" fontId="40" fillId="4" borderId="17" xfId="0" applyFont="1" applyFill="1" applyBorder="1" applyAlignment="1">
      <alignment horizontal="center" vertical="center"/>
    </xf>
    <xf numFmtId="0" fontId="40" fillId="4" borderId="1" xfId="0" applyFont="1" applyFill="1" applyBorder="1" applyAlignment="1">
      <alignment vertical="center"/>
    </xf>
    <xf numFmtId="0" fontId="40" fillId="0" borderId="78" xfId="0" applyFont="1" applyBorder="1" applyAlignment="1">
      <alignment horizontal="center" vertical="center"/>
    </xf>
    <xf numFmtId="0" fontId="51" fillId="5" borderId="59" xfId="0" applyFont="1" applyFill="1" applyBorder="1" applyAlignment="1">
      <alignment vertical="center"/>
    </xf>
    <xf numFmtId="0" fontId="51" fillId="5" borderId="0" xfId="0" applyFont="1" applyFill="1" applyAlignment="1">
      <alignment vertical="center"/>
    </xf>
    <xf numFmtId="0" fontId="65" fillId="198" borderId="77" xfId="0" applyFont="1" applyFill="1" applyBorder="1" applyAlignment="1">
      <alignment horizontal="center" vertical="center" wrapText="1"/>
    </xf>
    <xf numFmtId="0" fontId="71" fillId="119" borderId="20" xfId="0" applyFont="1" applyFill="1" applyBorder="1" applyAlignment="1">
      <alignment horizontal="center" vertical="center" wrapText="1"/>
    </xf>
    <xf numFmtId="0" fontId="71" fillId="96" borderId="26" xfId="0" applyFont="1" applyFill="1" applyBorder="1" applyAlignment="1">
      <alignment horizontal="center" vertical="center" wrapText="1"/>
    </xf>
    <xf numFmtId="1" fontId="29" fillId="0" borderId="3" xfId="1" applyNumberFormat="1" applyBorder="1" applyAlignment="1" applyProtection="1">
      <alignment horizontal="center" vertical="center"/>
    </xf>
    <xf numFmtId="0" fontId="72" fillId="198" borderId="16" xfId="0" applyFont="1" applyFill="1" applyBorder="1" applyAlignment="1">
      <alignment horizontal="center" vertical="center" wrapText="1"/>
    </xf>
    <xf numFmtId="0" fontId="132" fillId="129" borderId="6" xfId="0" applyFont="1" applyFill="1" applyBorder="1" applyAlignment="1">
      <alignment horizontal="center"/>
    </xf>
    <xf numFmtId="0" fontId="132" fillId="129" borderId="0" xfId="0" applyFont="1" applyFill="1" applyAlignment="1">
      <alignment horizontal="center"/>
    </xf>
    <xf numFmtId="0" fontId="134" fillId="129" borderId="0" xfId="0" applyFont="1" applyFill="1" applyAlignment="1">
      <alignment horizontal="center"/>
    </xf>
    <xf numFmtId="0" fontId="0" fillId="0" borderId="16" xfId="0" applyBorder="1" applyAlignment="1">
      <alignment horizontal="center"/>
    </xf>
    <xf numFmtId="0" fontId="40" fillId="0" borderId="30" xfId="0" applyFont="1" applyBorder="1" applyAlignment="1">
      <alignment vertical="center"/>
    </xf>
    <xf numFmtId="0" fontId="40" fillId="0" borderId="43" xfId="0" applyFont="1" applyBorder="1" applyAlignment="1">
      <alignment vertical="center"/>
    </xf>
    <xf numFmtId="0" fontId="40" fillId="0" borderId="52" xfId="0" applyFont="1" applyBorder="1" applyAlignment="1">
      <alignment vertical="center"/>
    </xf>
    <xf numFmtId="0" fontId="24" fillId="2" borderId="0" xfId="7" applyFont="1" applyFill="1" applyAlignment="1">
      <alignment horizontal="right"/>
    </xf>
    <xf numFmtId="0" fontId="149" fillId="199" borderId="16" xfId="0" applyFont="1" applyFill="1" applyBorder="1"/>
    <xf numFmtId="0" fontId="149" fillId="199" borderId="16" xfId="0" applyFont="1" applyFill="1" applyBorder="1" applyAlignment="1">
      <alignment horizontal="center"/>
    </xf>
    <xf numFmtId="0" fontId="43" fillId="153" borderId="46" xfId="0" applyFont="1" applyFill="1" applyBorder="1" applyAlignment="1">
      <alignment horizontal="center" vertical="center" wrapText="1"/>
    </xf>
    <xf numFmtId="0" fontId="128" fillId="153" borderId="36" xfId="0" applyFont="1" applyFill="1" applyBorder="1" applyAlignment="1">
      <alignment horizontal="center"/>
    </xf>
    <xf numFmtId="0" fontId="39" fillId="153" borderId="36" xfId="0" applyFont="1" applyFill="1" applyBorder="1" applyAlignment="1">
      <alignment horizontal="center"/>
    </xf>
    <xf numFmtId="0" fontId="31" fillId="201" borderId="16" xfId="0" applyFont="1" applyFill="1" applyBorder="1" applyAlignment="1" applyProtection="1">
      <alignment horizontal="center" vertical="center"/>
      <protection locked="0"/>
    </xf>
    <xf numFmtId="0" fontId="61" fillId="0" borderId="92" xfId="0" applyFont="1" applyBorder="1" applyAlignment="1">
      <alignment horizontal="center" vertical="center"/>
    </xf>
    <xf numFmtId="0" fontId="61" fillId="119" borderId="77" xfId="0" applyFont="1" applyFill="1" applyBorder="1" applyAlignment="1">
      <alignment horizontal="center" vertical="center" wrapText="1"/>
    </xf>
    <xf numFmtId="0" fontId="65" fillId="116" borderId="78" xfId="0" applyFont="1" applyFill="1" applyBorder="1" applyAlignment="1">
      <alignment horizontal="center" vertical="center" wrapText="1"/>
    </xf>
    <xf numFmtId="0" fontId="65" fillId="116" borderId="93" xfId="0" applyFont="1" applyFill="1" applyBorder="1" applyAlignment="1">
      <alignment horizontal="center" vertical="center" wrapText="1"/>
    </xf>
    <xf numFmtId="170" fontId="29" fillId="129" borderId="31" xfId="3" applyNumberFormat="1" applyFill="1" applyBorder="1" applyAlignment="1" applyProtection="1">
      <alignment horizontal="center" vertical="center"/>
    </xf>
    <xf numFmtId="0" fontId="1" fillId="0" borderId="0" xfId="15"/>
    <xf numFmtId="0" fontId="153" fillId="0" borderId="0" xfId="15" applyFont="1" applyAlignment="1">
      <alignment horizontal="center"/>
    </xf>
    <xf numFmtId="0" fontId="1" fillId="0" borderId="0" xfId="15" applyAlignment="1">
      <alignment horizontal="center"/>
    </xf>
    <xf numFmtId="0" fontId="1" fillId="0" borderId="0" xfId="15" applyAlignment="1">
      <alignment horizontal="right"/>
    </xf>
    <xf numFmtId="0" fontId="154" fillId="0" borderId="0" xfId="15" applyFont="1"/>
    <xf numFmtId="0" fontId="155" fillId="0" borderId="0" xfId="15" applyFont="1" applyAlignment="1">
      <alignment horizontal="center"/>
    </xf>
    <xf numFmtId="0" fontId="156" fillId="203" borderId="10" xfId="15" applyFont="1" applyFill="1" applyBorder="1" applyAlignment="1">
      <alignment horizontal="center" vertical="center" wrapText="1"/>
    </xf>
    <xf numFmtId="0" fontId="158" fillId="0" borderId="0" xfId="15" applyFont="1"/>
    <xf numFmtId="0" fontId="156" fillId="203" borderId="14" xfId="15" applyFont="1" applyFill="1" applyBorder="1" applyAlignment="1">
      <alignment horizontal="center" vertical="center" wrapText="1"/>
    </xf>
    <xf numFmtId="0" fontId="154" fillId="0" borderId="0" xfId="15" applyFont="1" applyAlignment="1">
      <alignment horizontal="right"/>
    </xf>
    <xf numFmtId="0" fontId="152" fillId="203" borderId="12" xfId="15" applyFont="1" applyFill="1" applyBorder="1" applyAlignment="1">
      <alignment horizontal="center" vertical="center" wrapText="1"/>
    </xf>
    <xf numFmtId="0" fontId="152" fillId="203" borderId="16" xfId="15" applyFont="1" applyFill="1" applyBorder="1" applyAlignment="1">
      <alignment horizontal="center" vertical="center" wrapText="1"/>
    </xf>
    <xf numFmtId="0" fontId="161" fillId="203" borderId="16" xfId="15" applyFont="1" applyFill="1" applyBorder="1" applyAlignment="1">
      <alignment horizontal="center" vertical="center" wrapText="1"/>
    </xf>
    <xf numFmtId="0" fontId="152" fillId="203" borderId="100" xfId="15" applyFont="1" applyFill="1" applyBorder="1" applyAlignment="1">
      <alignment horizontal="center" vertical="center" wrapText="1"/>
    </xf>
    <xf numFmtId="0" fontId="154" fillId="0" borderId="12" xfId="15" applyFont="1" applyBorder="1" applyAlignment="1">
      <alignment horizontal="center" vertical="center"/>
    </xf>
    <xf numFmtId="0" fontId="155" fillId="0" borderId="16" xfId="15" applyFont="1" applyBorder="1" applyAlignment="1">
      <alignment horizontal="center" vertical="center"/>
    </xf>
    <xf numFmtId="0" fontId="153" fillId="0" borderId="16" xfId="15" applyFont="1" applyBorder="1" applyAlignment="1">
      <alignment horizontal="center" vertical="center"/>
    </xf>
    <xf numFmtId="0" fontId="154" fillId="0" borderId="13" xfId="15" applyFont="1" applyBorder="1" applyAlignment="1">
      <alignment horizontal="center" vertical="center"/>
    </xf>
    <xf numFmtId="0" fontId="155" fillId="0" borderId="0" xfId="15" applyFont="1" applyAlignment="1">
      <alignment horizontal="center" vertical="center"/>
    </xf>
    <xf numFmtId="0" fontId="162" fillId="0" borderId="16" xfId="15" applyFont="1" applyBorder="1" applyAlignment="1">
      <alignment horizontal="center" vertical="center"/>
    </xf>
    <xf numFmtId="0" fontId="154" fillId="0" borderId="14" xfId="15" applyFont="1" applyBorder="1" applyAlignment="1">
      <alignment horizontal="center" vertical="center"/>
    </xf>
    <xf numFmtId="0" fontId="155" fillId="0" borderId="101" xfId="15" applyFont="1" applyBorder="1" applyAlignment="1">
      <alignment horizontal="center" vertical="center"/>
    </xf>
    <xf numFmtId="0" fontId="153" fillId="0" borderId="101" xfId="15" applyFont="1" applyBorder="1" applyAlignment="1">
      <alignment horizontal="center" vertical="center"/>
    </xf>
    <xf numFmtId="0" fontId="154" fillId="0" borderId="15" xfId="15" applyFont="1" applyBorder="1" applyAlignment="1">
      <alignment horizontal="center" vertical="center"/>
    </xf>
    <xf numFmtId="0" fontId="154" fillId="0" borderId="0" xfId="15" applyFont="1" applyAlignment="1">
      <alignment horizontal="center" vertical="center"/>
    </xf>
    <xf numFmtId="0" fontId="153" fillId="0" borderId="0" xfId="15" applyFont="1" applyAlignment="1">
      <alignment horizontal="center" vertical="center"/>
    </xf>
    <xf numFmtId="0" fontId="162" fillId="0" borderId="0" xfId="15" applyFont="1" applyAlignment="1">
      <alignment horizontal="center"/>
    </xf>
    <xf numFmtId="0" fontId="164" fillId="0" borderId="16" xfId="15" applyFont="1" applyBorder="1" applyAlignment="1">
      <alignment horizontal="center" vertical="center"/>
    </xf>
    <xf numFmtId="0" fontId="165" fillId="0" borderId="16" xfId="15" applyFont="1" applyBorder="1" applyAlignment="1">
      <alignment horizontal="center" vertical="center"/>
    </xf>
    <xf numFmtId="0" fontId="50" fillId="0" borderId="16" xfId="15" applyFont="1" applyBorder="1" applyAlignment="1">
      <alignment horizontal="center" vertical="center"/>
    </xf>
    <xf numFmtId="173" fontId="166" fillId="0" borderId="64" xfId="15" applyNumberFormat="1" applyFont="1" applyBorder="1" applyAlignment="1">
      <alignment horizontal="center" vertical="center"/>
    </xf>
    <xf numFmtId="173" fontId="167" fillId="0" borderId="16" xfId="15" applyNumberFormat="1" applyFont="1" applyBorder="1" applyAlignment="1">
      <alignment horizontal="center" vertical="center"/>
    </xf>
    <xf numFmtId="0" fontId="157" fillId="203" borderId="16" xfId="15" applyFont="1" applyFill="1" applyBorder="1" applyAlignment="1">
      <alignment horizontal="center" vertical="center" wrapText="1"/>
    </xf>
    <xf numFmtId="0" fontId="168" fillId="63" borderId="66" xfId="15" applyFont="1" applyFill="1" applyBorder="1" applyAlignment="1">
      <alignment horizontal="center" vertical="center"/>
    </xf>
    <xf numFmtId="0" fontId="168" fillId="64" borderId="64" xfId="15" applyFont="1" applyFill="1" applyBorder="1" applyAlignment="1">
      <alignment horizontal="center" vertical="center"/>
    </xf>
    <xf numFmtId="0" fontId="168" fillId="66" borderId="64" xfId="15" applyFont="1" applyFill="1" applyBorder="1" applyAlignment="1">
      <alignment horizontal="center" vertical="center"/>
    </xf>
    <xf numFmtId="0" fontId="168" fillId="122" borderId="64" xfId="15" applyFont="1" applyFill="1" applyBorder="1" applyAlignment="1">
      <alignment horizontal="center" vertical="center"/>
    </xf>
    <xf numFmtId="0" fontId="168" fillId="69" borderId="64" xfId="15" applyFont="1" applyFill="1" applyBorder="1" applyAlignment="1">
      <alignment horizontal="center" vertical="center"/>
    </xf>
    <xf numFmtId="0" fontId="168" fillId="71" borderId="65" xfId="15" applyFont="1" applyFill="1" applyBorder="1" applyAlignment="1">
      <alignment horizontal="center" vertical="center"/>
    </xf>
    <xf numFmtId="0" fontId="168" fillId="205" borderId="64" xfId="15" applyFont="1" applyFill="1" applyBorder="1" applyAlignment="1">
      <alignment horizontal="center" vertical="center"/>
    </xf>
    <xf numFmtId="0" fontId="168" fillId="62" borderId="64" xfId="15" applyFont="1" applyFill="1" applyBorder="1" applyAlignment="1">
      <alignment horizontal="center" vertical="center"/>
    </xf>
    <xf numFmtId="0" fontId="168" fillId="73" borderId="66" xfId="15" applyFont="1" applyFill="1" applyBorder="1" applyAlignment="1">
      <alignment horizontal="center" vertical="center"/>
    </xf>
    <xf numFmtId="0" fontId="168" fillId="73" borderId="0" xfId="15" applyFont="1" applyFill="1" applyAlignment="1">
      <alignment horizontal="center" vertical="center"/>
    </xf>
    <xf numFmtId="173" fontId="166" fillId="0" borderId="67" xfId="15" applyNumberFormat="1" applyFont="1" applyBorder="1" applyAlignment="1">
      <alignment horizontal="center" vertical="center"/>
    </xf>
    <xf numFmtId="0" fontId="164" fillId="202" borderId="16" xfId="15" applyFont="1" applyFill="1" applyBorder="1" applyAlignment="1">
      <alignment horizontal="center" vertical="center"/>
    </xf>
    <xf numFmtId="0" fontId="165" fillId="202" borderId="16" xfId="15" applyFont="1" applyFill="1" applyBorder="1" applyAlignment="1">
      <alignment horizontal="center" vertical="center"/>
    </xf>
    <xf numFmtId="0" fontId="50" fillId="202" borderId="16" xfId="15" applyFont="1" applyFill="1" applyBorder="1" applyAlignment="1">
      <alignment horizontal="center" vertical="center"/>
    </xf>
    <xf numFmtId="173" fontId="152" fillId="202" borderId="16" xfId="15" applyNumberFormat="1" applyFont="1" applyFill="1" applyBorder="1" applyAlignment="1">
      <alignment horizontal="center" vertical="center"/>
    </xf>
    <xf numFmtId="173" fontId="167" fillId="202" borderId="16" xfId="15" applyNumberFormat="1" applyFont="1" applyFill="1" applyBorder="1" applyAlignment="1">
      <alignment horizontal="center" vertical="center"/>
    </xf>
    <xf numFmtId="0" fontId="1" fillId="129" borderId="0" xfId="15" applyFill="1"/>
    <xf numFmtId="0" fontId="169" fillId="129" borderId="0" xfId="15" applyFont="1" applyFill="1"/>
    <xf numFmtId="0" fontId="169" fillId="0" borderId="0" xfId="15" applyFont="1"/>
    <xf numFmtId="0" fontId="170" fillId="0" borderId="0" xfId="14" applyFont="1" applyAlignment="1">
      <alignment horizontal="center" vertical="center"/>
    </xf>
    <xf numFmtId="0" fontId="29" fillId="0" borderId="0" xfId="14" applyAlignment="1">
      <alignment horizontal="center" vertical="center"/>
    </xf>
    <xf numFmtId="0" fontId="29" fillId="124" borderId="0" xfId="14" applyFill="1"/>
    <xf numFmtId="0" fontId="29" fillId="154" borderId="0" xfId="14" applyFill="1"/>
    <xf numFmtId="0" fontId="29" fillId="206" borderId="0" xfId="14" applyFill="1"/>
    <xf numFmtId="0" fontId="170" fillId="0" borderId="0" xfId="0" applyFont="1" applyAlignment="1">
      <alignment horizontal="center" vertical="center"/>
    </xf>
    <xf numFmtId="0" fontId="29" fillId="0" borderId="0" xfId="0" applyFont="1" applyAlignment="1">
      <alignment horizontal="center" vertical="center"/>
    </xf>
    <xf numFmtId="10" fontId="171" fillId="0" borderId="16" xfId="15" applyNumberFormat="1" applyFont="1" applyBorder="1" applyAlignment="1">
      <alignment horizontal="center" vertical="center"/>
    </xf>
    <xf numFmtId="10" fontId="171" fillId="202" borderId="16" xfId="15" applyNumberFormat="1" applyFont="1" applyFill="1" applyBorder="1" applyAlignment="1">
      <alignment horizontal="center" vertical="center"/>
    </xf>
    <xf numFmtId="0" fontId="128" fillId="5" borderId="37" xfId="0" applyFont="1" applyFill="1" applyBorder="1" applyAlignment="1">
      <alignment horizontal="center"/>
    </xf>
    <xf numFmtId="0" fontId="152" fillId="0" borderId="16" xfId="15" applyFont="1" applyBorder="1" applyAlignment="1">
      <alignment horizontal="center" vertical="center"/>
    </xf>
    <xf numFmtId="0" fontId="163" fillId="2" borderId="16" xfId="15" applyFont="1" applyFill="1" applyBorder="1" applyAlignment="1">
      <alignment horizontal="center" vertical="center" wrapText="1"/>
    </xf>
    <xf numFmtId="0" fontId="66" fillId="103" borderId="16" xfId="0" applyFont="1" applyFill="1" applyBorder="1" applyAlignment="1">
      <alignment horizontal="center" vertical="center" wrapText="1"/>
    </xf>
    <xf numFmtId="0" fontId="65" fillId="105" borderId="16" xfId="0" applyFont="1" applyFill="1" applyBorder="1" applyAlignment="1">
      <alignment horizontal="center" vertical="center" wrapText="1"/>
    </xf>
    <xf numFmtId="0" fontId="65" fillId="97" borderId="16" xfId="0" applyFont="1" applyFill="1" applyBorder="1" applyAlignment="1">
      <alignment horizontal="center" vertical="center" wrapText="1"/>
    </xf>
    <xf numFmtId="0" fontId="65" fillId="107" borderId="16" xfId="0" applyFont="1" applyFill="1" applyBorder="1" applyAlignment="1">
      <alignment horizontal="center" vertical="center" wrapText="1"/>
    </xf>
    <xf numFmtId="0" fontId="65" fillId="117" borderId="16" xfId="0" applyFont="1" applyFill="1" applyBorder="1" applyAlignment="1">
      <alignment horizontal="center" vertical="center" wrapText="1"/>
    </xf>
    <xf numFmtId="0" fontId="65" fillId="118" borderId="16" xfId="0" applyFont="1" applyFill="1" applyBorder="1" applyAlignment="1">
      <alignment horizontal="center" vertical="center" wrapText="1"/>
    </xf>
    <xf numFmtId="0" fontId="65" fillId="198" borderId="16" xfId="0" applyFont="1" applyFill="1" applyBorder="1" applyAlignment="1">
      <alignment horizontal="center" vertical="center" wrapText="1"/>
    </xf>
    <xf numFmtId="0" fontId="61" fillId="96" borderId="16" xfId="0" applyFont="1" applyFill="1" applyBorder="1" applyAlignment="1">
      <alignment horizontal="center" vertical="center" wrapText="1"/>
    </xf>
    <xf numFmtId="0" fontId="65" fillId="193" borderId="16" xfId="0" applyFont="1" applyFill="1" applyBorder="1" applyAlignment="1">
      <alignment horizontal="center" vertical="center" wrapText="1"/>
    </xf>
    <xf numFmtId="0" fontId="61" fillId="83" borderId="16" xfId="0" applyFont="1" applyFill="1" applyBorder="1" applyAlignment="1">
      <alignment horizontal="center" vertical="center" wrapText="1"/>
    </xf>
    <xf numFmtId="0" fontId="65" fillId="190" borderId="16" xfId="0" applyFont="1" applyFill="1" applyBorder="1" applyAlignment="1">
      <alignment horizontal="center" vertical="center" wrapText="1"/>
    </xf>
    <xf numFmtId="0" fontId="67" fillId="104" borderId="16" xfId="0" applyFont="1" applyFill="1" applyBorder="1" applyAlignment="1">
      <alignment horizontal="center" vertical="center" wrapText="1"/>
    </xf>
    <xf numFmtId="0" fontId="65" fillId="93" borderId="16" xfId="0" applyFont="1" applyFill="1" applyBorder="1" applyAlignment="1">
      <alignment horizontal="center" vertical="center" wrapText="1"/>
    </xf>
    <xf numFmtId="0" fontId="67" fillId="111" borderId="16" xfId="0" applyFont="1" applyFill="1" applyBorder="1" applyAlignment="1">
      <alignment horizontal="center" vertical="center" wrapText="1"/>
    </xf>
    <xf numFmtId="0" fontId="67" fillId="112" borderId="16" xfId="0" applyFont="1" applyFill="1" applyBorder="1" applyAlignment="1">
      <alignment horizontal="center" vertical="center" wrapText="1"/>
    </xf>
    <xf numFmtId="0" fontId="118" fillId="0" borderId="6" xfId="0" applyFont="1" applyBorder="1" applyAlignment="1">
      <alignment horizontal="right"/>
    </xf>
    <xf numFmtId="1" fontId="40" fillId="0" borderId="16" xfId="0" applyNumberFormat="1" applyFont="1" applyBorder="1" applyAlignment="1">
      <alignment horizontal="center" vertical="center"/>
    </xf>
    <xf numFmtId="0" fontId="36" fillId="5" borderId="17" xfId="0" applyFont="1" applyFill="1" applyBorder="1" applyAlignment="1">
      <alignment horizontal="center" vertical="center"/>
    </xf>
    <xf numFmtId="0" fontId="36" fillId="5" borderId="19" xfId="0" applyFont="1" applyFill="1" applyBorder="1" applyAlignment="1">
      <alignment horizontal="center" vertical="center"/>
    </xf>
    <xf numFmtId="1" fontId="78" fillId="0" borderId="16" xfId="1" applyNumberFormat="1" applyFont="1" applyBorder="1" applyAlignment="1" applyProtection="1">
      <alignment horizontal="center" vertical="center"/>
    </xf>
    <xf numFmtId="0" fontId="116" fillId="0" borderId="30" xfId="0" applyFont="1" applyBorder="1" applyAlignment="1">
      <alignment horizontal="right" vertical="center"/>
    </xf>
    <xf numFmtId="0" fontId="116" fillId="0" borderId="43" xfId="0" applyFont="1" applyBorder="1" applyAlignment="1">
      <alignment horizontal="right" vertical="center"/>
    </xf>
    <xf numFmtId="0" fontId="142" fillId="0" borderId="6" xfId="0" applyFont="1" applyBorder="1" applyAlignment="1">
      <alignment horizontal="left" wrapText="1"/>
    </xf>
    <xf numFmtId="0" fontId="142" fillId="0" borderId="0" xfId="0" applyFont="1" applyAlignment="1">
      <alignment horizontal="left"/>
    </xf>
    <xf numFmtId="0" fontId="142" fillId="0" borderId="7" xfId="0" applyFont="1" applyBorder="1" applyAlignment="1">
      <alignment horizontal="left"/>
    </xf>
    <xf numFmtId="0" fontId="142" fillId="0" borderId="4" xfId="0" quotePrefix="1" applyFont="1" applyBorder="1" applyAlignment="1">
      <alignment horizontal="left"/>
    </xf>
    <xf numFmtId="0" fontId="142" fillId="0" borderId="53" xfId="0" applyFont="1" applyBorder="1" applyAlignment="1">
      <alignment horizontal="left"/>
    </xf>
    <xf numFmtId="0" fontId="142" fillId="0" borderId="5" xfId="0" applyFont="1" applyBorder="1" applyAlignment="1">
      <alignment horizontal="left"/>
    </xf>
    <xf numFmtId="0" fontId="78" fillId="0" borderId="30" xfId="0" applyFont="1" applyBorder="1" applyAlignment="1">
      <alignment horizontal="center" vertical="center"/>
    </xf>
    <xf numFmtId="0" fontId="78" fillId="0" borderId="43" xfId="0" applyFont="1" applyBorder="1" applyAlignment="1">
      <alignment horizontal="center" vertical="center"/>
    </xf>
    <xf numFmtId="0" fontId="78" fillId="0" borderId="52" xfId="0" applyFont="1" applyBorder="1" applyAlignment="1">
      <alignment horizontal="center" vertical="center"/>
    </xf>
    <xf numFmtId="0" fontId="11" fillId="0" borderId="30" xfId="0" applyFont="1" applyBorder="1" applyAlignment="1">
      <alignment horizontal="left" vertical="center"/>
    </xf>
    <xf numFmtId="0" fontId="11" fillId="0" borderId="43" xfId="0" applyFont="1" applyBorder="1" applyAlignment="1">
      <alignment horizontal="left" vertical="center"/>
    </xf>
    <xf numFmtId="0" fontId="11" fillId="0" borderId="52" xfId="0" applyFont="1" applyBorder="1" applyAlignment="1">
      <alignment horizontal="left" vertical="center"/>
    </xf>
    <xf numFmtId="0" fontId="12" fillId="155" borderId="10" xfId="0" applyFont="1" applyFill="1" applyBorder="1" applyAlignment="1">
      <alignment horizontal="right" vertical="center"/>
    </xf>
    <xf numFmtId="166" fontId="8" fillId="155" borderId="11" xfId="0" applyNumberFormat="1" applyFont="1" applyFill="1" applyBorder="1" applyAlignment="1">
      <alignment horizontal="right"/>
    </xf>
    <xf numFmtId="0" fontId="118" fillId="0" borderId="4" xfId="0" applyFont="1" applyBorder="1" applyAlignment="1">
      <alignment horizontal="right"/>
    </xf>
    <xf numFmtId="0" fontId="142" fillId="0" borderId="6" xfId="0" quotePrefix="1" applyFont="1" applyBorder="1" applyAlignment="1">
      <alignment horizontal="left"/>
    </xf>
    <xf numFmtId="0" fontId="142" fillId="0" borderId="6" xfId="0" applyFont="1" applyBorder="1" applyAlignment="1">
      <alignment horizontal="left"/>
    </xf>
    <xf numFmtId="0" fontId="142" fillId="0" borderId="8" xfId="0" quotePrefix="1" applyFont="1" applyBorder="1" applyAlignment="1">
      <alignment horizontal="left"/>
    </xf>
    <xf numFmtId="0" fontId="142" fillId="0" borderId="55" xfId="0" applyFont="1" applyBorder="1" applyAlignment="1">
      <alignment horizontal="left"/>
    </xf>
    <xf numFmtId="0" fontId="142" fillId="0" borderId="9" xfId="0" applyFont="1" applyBorder="1" applyAlignment="1">
      <alignment horizontal="left"/>
    </xf>
    <xf numFmtId="0" fontId="111" fillId="155" borderId="12" xfId="0" applyFont="1" applyFill="1" applyBorder="1" applyAlignment="1">
      <alignment horizontal="right" vertical="center"/>
    </xf>
    <xf numFmtId="0" fontId="12" fillId="155" borderId="12" xfId="0" applyFont="1" applyFill="1" applyBorder="1" applyAlignment="1">
      <alignment horizontal="right" vertical="center"/>
    </xf>
    <xf numFmtId="166" fontId="8" fillId="155" borderId="13" xfId="0" applyNumberFormat="1" applyFont="1" applyFill="1" applyBorder="1" applyAlignment="1">
      <alignment horizontal="right"/>
    </xf>
    <xf numFmtId="1" fontId="78" fillId="0" borderId="1" xfId="1" applyNumberFormat="1" applyFont="1" applyBorder="1" applyAlignment="1" applyProtection="1">
      <alignment horizontal="center" vertical="center"/>
    </xf>
    <xf numFmtId="1" fontId="78" fillId="0" borderId="3" xfId="1" applyNumberFormat="1" applyFont="1" applyBorder="1" applyAlignment="1" applyProtection="1">
      <alignment horizontal="center" vertical="center"/>
    </xf>
    <xf numFmtId="0" fontId="55" fillId="5" borderId="18" xfId="0" applyFont="1" applyFill="1" applyBorder="1" applyAlignment="1">
      <alignment horizontal="left" vertical="center" wrapText="1"/>
    </xf>
    <xf numFmtId="0" fontId="55" fillId="5" borderId="0" xfId="0" applyFont="1" applyFill="1" applyAlignment="1">
      <alignment horizontal="left" vertical="center" wrapText="1"/>
    </xf>
    <xf numFmtId="0" fontId="12" fillId="155" borderId="14" xfId="0" applyFont="1" applyFill="1" applyBorder="1" applyAlignment="1">
      <alignment horizontal="right" vertical="center"/>
    </xf>
    <xf numFmtId="166" fontId="8" fillId="155" borderId="15" xfId="0" applyNumberFormat="1" applyFont="1" applyFill="1" applyBorder="1" applyAlignment="1">
      <alignment horizontal="right"/>
    </xf>
    <xf numFmtId="0" fontId="40" fillId="0" borderId="16" xfId="0" applyFont="1" applyBorder="1" applyAlignment="1">
      <alignment horizontal="left" vertical="center"/>
    </xf>
    <xf numFmtId="0" fontId="36" fillId="5" borderId="62" xfId="0" applyFont="1" applyFill="1" applyBorder="1" applyAlignment="1">
      <alignment horizontal="center" vertical="center"/>
    </xf>
    <xf numFmtId="0" fontId="36" fillId="5" borderId="44" xfId="0" applyFont="1" applyFill="1" applyBorder="1" applyAlignment="1">
      <alignment horizontal="center" vertical="center"/>
    </xf>
    <xf numFmtId="0" fontId="109" fillId="2" borderId="0" xfId="0" applyFont="1" applyFill="1" applyAlignment="1">
      <alignment horizontal="left"/>
    </xf>
    <xf numFmtId="1" fontId="90" fillId="0" borderId="16" xfId="1" applyNumberFormat="1" applyFont="1" applyBorder="1" applyAlignment="1" applyProtection="1">
      <alignment horizontal="center" vertical="center"/>
    </xf>
    <xf numFmtId="0" fontId="33" fillId="3" borderId="1" xfId="0" applyFont="1" applyFill="1" applyBorder="1" applyAlignment="1">
      <alignment horizontal="center" vertical="center"/>
    </xf>
    <xf numFmtId="0" fontId="33" fillId="3" borderId="2" xfId="0" applyFont="1" applyFill="1" applyBorder="1" applyAlignment="1">
      <alignment horizontal="center" vertical="center"/>
    </xf>
    <xf numFmtId="0" fontId="33" fillId="3" borderId="3" xfId="0" applyFont="1" applyFill="1" applyBorder="1" applyAlignment="1">
      <alignment horizontal="center" vertical="center"/>
    </xf>
    <xf numFmtId="4" fontId="35" fillId="0" borderId="1" xfId="0" applyNumberFormat="1" applyFont="1" applyBorder="1" applyAlignment="1">
      <alignment horizontal="center" vertical="center"/>
    </xf>
    <xf numFmtId="4" fontId="35" fillId="0" borderId="3" xfId="0" applyNumberFormat="1" applyFont="1" applyBorder="1" applyAlignment="1">
      <alignment horizontal="center" vertical="center"/>
    </xf>
    <xf numFmtId="2" fontId="35" fillId="0" borderId="1" xfId="0" applyNumberFormat="1" applyFont="1" applyBorder="1" applyAlignment="1">
      <alignment horizontal="center" vertical="center"/>
    </xf>
    <xf numFmtId="2" fontId="35" fillId="0" borderId="3" xfId="0" applyNumberFormat="1" applyFont="1" applyBorder="1" applyAlignment="1">
      <alignment horizontal="center" vertical="center"/>
    </xf>
    <xf numFmtId="9" fontId="37" fillId="2" borderId="16" xfId="0" applyNumberFormat="1" applyFont="1" applyFill="1" applyBorder="1" applyAlignment="1">
      <alignment horizontal="center" vertical="center"/>
    </xf>
    <xf numFmtId="0" fontId="32" fillId="0" borderId="0" xfId="0" applyFont="1" applyAlignment="1">
      <alignment horizontal="center" vertical="center"/>
    </xf>
    <xf numFmtId="0" fontId="32" fillId="0" borderId="34" xfId="0" applyFont="1" applyBorder="1" applyAlignment="1">
      <alignment horizontal="center" vertical="center"/>
    </xf>
    <xf numFmtId="0" fontId="45" fillId="0" borderId="20" xfId="0" applyFont="1" applyBorder="1" applyAlignment="1">
      <alignment horizontal="left" vertical="center"/>
    </xf>
    <xf numFmtId="0" fontId="45" fillId="0" borderId="32" xfId="0" applyFont="1" applyBorder="1" applyAlignment="1">
      <alignment horizontal="left" vertical="center"/>
    </xf>
    <xf numFmtId="0" fontId="45" fillId="0" borderId="26" xfId="0" applyFont="1" applyBorder="1" applyAlignment="1">
      <alignment horizontal="left" vertical="center"/>
    </xf>
    <xf numFmtId="0" fontId="46" fillId="0" borderId="20" xfId="0" applyFont="1" applyBorder="1" applyAlignment="1">
      <alignment horizontal="left" vertical="center"/>
    </xf>
    <xf numFmtId="0" fontId="46" fillId="0" borderId="26" xfId="0" applyFont="1" applyBorder="1" applyAlignment="1">
      <alignment horizontal="left" vertical="center"/>
    </xf>
    <xf numFmtId="0" fontId="36" fillId="6" borderId="29" xfId="0" applyFont="1" applyFill="1" applyBorder="1" applyAlignment="1">
      <alignment horizontal="center" vertical="center"/>
    </xf>
    <xf numFmtId="0" fontId="36" fillId="6" borderId="0" xfId="0" applyFont="1" applyFill="1" applyAlignment="1">
      <alignment horizontal="center" vertical="center"/>
    </xf>
    <xf numFmtId="0" fontId="35" fillId="0" borderId="4" xfId="0" applyFont="1" applyBorder="1" applyAlignment="1">
      <alignment horizontal="center" vertical="center"/>
    </xf>
    <xf numFmtId="0" fontId="35" fillId="0" borderId="53" xfId="0" applyFont="1" applyBorder="1" applyAlignment="1">
      <alignment horizontal="center" vertical="center"/>
    </xf>
    <xf numFmtId="0" fontId="35" fillId="0" borderId="5" xfId="0" applyFont="1" applyBorder="1" applyAlignment="1">
      <alignment horizontal="center" vertical="center"/>
    </xf>
    <xf numFmtId="0" fontId="31" fillId="0" borderId="0" xfId="0" applyFont="1" applyAlignment="1">
      <alignment horizontal="center"/>
    </xf>
    <xf numFmtId="0" fontId="33" fillId="3" borderId="16" xfId="0" applyFont="1" applyFill="1" applyBorder="1" applyAlignment="1">
      <alignment horizontal="center" vertical="center"/>
    </xf>
    <xf numFmtId="4" fontId="120" fillId="0" borderId="16" xfId="0" applyNumberFormat="1" applyFont="1" applyBorder="1" applyAlignment="1">
      <alignment horizontal="center" vertical="center"/>
    </xf>
    <xf numFmtId="0" fontId="121" fillId="3" borderId="16" xfId="0" applyFont="1" applyFill="1" applyBorder="1" applyAlignment="1">
      <alignment horizontal="center" vertical="center"/>
    </xf>
    <xf numFmtId="2" fontId="35" fillId="0" borderId="16" xfId="0" applyNumberFormat="1" applyFont="1" applyBorder="1" applyAlignment="1">
      <alignment horizontal="center" vertical="center"/>
    </xf>
    <xf numFmtId="0" fontId="46" fillId="0" borderId="16" xfId="0" applyFont="1" applyBorder="1" applyAlignment="1">
      <alignment horizontal="left" vertical="center"/>
    </xf>
    <xf numFmtId="0" fontId="45" fillId="0" borderId="16" xfId="0" applyFont="1" applyBorder="1" applyAlignment="1">
      <alignment horizontal="left" vertical="center"/>
    </xf>
    <xf numFmtId="0" fontId="24" fillId="0" borderId="0" xfId="7" applyFont="1" applyAlignment="1">
      <alignment horizontal="left"/>
    </xf>
    <xf numFmtId="0" fontId="40" fillId="0" borderId="4" xfId="0" applyFont="1" applyBorder="1" applyAlignment="1">
      <alignment horizontal="center" vertical="center"/>
    </xf>
    <xf numFmtId="0" fontId="40" fillId="0" borderId="53" xfId="0" applyFont="1" applyBorder="1" applyAlignment="1">
      <alignment horizontal="center" vertical="center"/>
    </xf>
    <xf numFmtId="0" fontId="40" fillId="0" borderId="5" xfId="0" applyFont="1" applyBorder="1" applyAlignment="1">
      <alignment horizontal="center" vertical="center"/>
    </xf>
    <xf numFmtId="0" fontId="54" fillId="4" borderId="20" xfId="0" applyFont="1" applyFill="1" applyBorder="1" applyAlignment="1">
      <alignment horizontal="center" vertical="center"/>
    </xf>
    <xf numFmtId="0" fontId="54" fillId="4" borderId="32" xfId="0" applyFont="1" applyFill="1" applyBorder="1" applyAlignment="1">
      <alignment horizontal="center" vertical="center"/>
    </xf>
    <xf numFmtId="0" fontId="54" fillId="4" borderId="26" xfId="0" applyFont="1" applyFill="1" applyBorder="1" applyAlignment="1">
      <alignment horizontal="center" vertical="center"/>
    </xf>
    <xf numFmtId="0" fontId="51" fillId="6" borderId="29" xfId="0" applyFont="1" applyFill="1" applyBorder="1" applyAlignment="1">
      <alignment horizontal="center" vertical="center"/>
    </xf>
    <xf numFmtId="2" fontId="35" fillId="189" borderId="1" xfId="0" applyNumberFormat="1" applyFont="1" applyFill="1" applyBorder="1" applyAlignment="1">
      <alignment horizontal="center" vertical="center"/>
    </xf>
    <xf numFmtId="2" fontId="35" fillId="189" borderId="3" xfId="0" applyNumberFormat="1" applyFont="1" applyFill="1" applyBorder="1" applyAlignment="1">
      <alignment horizontal="center" vertical="center"/>
    </xf>
    <xf numFmtId="0" fontId="106" fillId="0" borderId="0" xfId="0" applyFont="1" applyAlignment="1">
      <alignment horizontal="center" vertical="center"/>
    </xf>
    <xf numFmtId="0" fontId="54" fillId="3" borderId="16" xfId="0" applyFont="1" applyFill="1" applyBorder="1" applyAlignment="1">
      <alignment horizontal="center" vertical="center"/>
    </xf>
    <xf numFmtId="0" fontId="31" fillId="0" borderId="24" xfId="0" applyFont="1" applyBorder="1" applyAlignment="1">
      <alignment horizontal="left" vertical="center"/>
    </xf>
    <xf numFmtId="0" fontId="31" fillId="0" borderId="34" xfId="0" applyFont="1" applyBorder="1" applyAlignment="1">
      <alignment horizontal="left" vertical="center"/>
    </xf>
    <xf numFmtId="0" fontId="150" fillId="200" borderId="90" xfId="0" applyFont="1" applyFill="1" applyBorder="1" applyAlignment="1">
      <alignment horizontal="center" vertical="center" wrapText="1"/>
    </xf>
    <xf numFmtId="0" fontId="150" fillId="200" borderId="91" xfId="0" applyFont="1" applyFill="1" applyBorder="1" applyAlignment="1">
      <alignment horizontal="center" vertical="center" wrapText="1"/>
    </xf>
    <xf numFmtId="0" fontId="150" fillId="200" borderId="78" xfId="0" applyFont="1" applyFill="1" applyBorder="1" applyAlignment="1">
      <alignment horizontal="center" vertical="center" wrapText="1"/>
    </xf>
    <xf numFmtId="0" fontId="24" fillId="2" borderId="0" xfId="7" applyFont="1" applyFill="1" applyAlignment="1">
      <alignment horizontal="right"/>
    </xf>
    <xf numFmtId="0" fontId="26" fillId="2" borderId="30" xfId="0" applyFont="1" applyFill="1" applyBorder="1" applyAlignment="1">
      <alignment horizontal="center"/>
    </xf>
    <xf numFmtId="0" fontId="26" fillId="2" borderId="31" xfId="0" applyFont="1" applyFill="1" applyBorder="1" applyAlignment="1">
      <alignment horizontal="center"/>
    </xf>
    <xf numFmtId="0" fontId="159" fillId="204" borderId="30" xfId="15" applyFont="1" applyFill="1" applyBorder="1" applyAlignment="1">
      <alignment horizontal="center" vertical="center" wrapText="1"/>
    </xf>
    <xf numFmtId="0" fontId="160" fillId="204" borderId="43" xfId="15" applyFont="1" applyFill="1" applyBorder="1" applyAlignment="1">
      <alignment horizontal="center" vertical="center"/>
    </xf>
    <xf numFmtId="0" fontId="160" fillId="204" borderId="52" xfId="15" applyFont="1" applyFill="1" applyBorder="1" applyAlignment="1">
      <alignment horizontal="center" vertical="center"/>
    </xf>
    <xf numFmtId="0" fontId="1" fillId="0" borderId="0" xfId="15" applyAlignment="1">
      <alignment horizontal="center" vertical="center"/>
    </xf>
    <xf numFmtId="0" fontId="157" fillId="129" borderId="94" xfId="15" applyFont="1" applyFill="1" applyBorder="1" applyAlignment="1">
      <alignment horizontal="center" vertical="center"/>
    </xf>
    <xf numFmtId="0" fontId="157" fillId="129" borderId="95" xfId="15" applyFont="1" applyFill="1" applyBorder="1" applyAlignment="1">
      <alignment horizontal="center" vertical="center"/>
    </xf>
    <xf numFmtId="0" fontId="157" fillId="129" borderId="96" xfId="15" applyFont="1" applyFill="1" applyBorder="1" applyAlignment="1">
      <alignment horizontal="center" vertical="center"/>
    </xf>
    <xf numFmtId="0" fontId="157" fillId="129" borderId="97" xfId="15" applyFont="1" applyFill="1" applyBorder="1" applyAlignment="1">
      <alignment horizontal="center" vertical="center"/>
    </xf>
    <xf numFmtId="0" fontId="157" fillId="129" borderId="98" xfId="15" applyFont="1" applyFill="1" applyBorder="1" applyAlignment="1">
      <alignment horizontal="center" vertical="center"/>
    </xf>
    <xf numFmtId="0" fontId="157" fillId="129" borderId="99" xfId="15" applyFont="1" applyFill="1" applyBorder="1" applyAlignment="1">
      <alignment horizontal="center" vertical="center"/>
    </xf>
    <xf numFmtId="0" fontId="1" fillId="0" borderId="30" xfId="15" applyBorder="1" applyAlignment="1">
      <alignment horizontal="center"/>
    </xf>
    <xf numFmtId="0" fontId="1" fillId="0" borderId="43" xfId="15" applyBorder="1" applyAlignment="1">
      <alignment horizontal="center"/>
    </xf>
    <xf numFmtId="0" fontId="1" fillId="0" borderId="52" xfId="15" applyBorder="1" applyAlignment="1">
      <alignment horizontal="center"/>
    </xf>
    <xf numFmtId="0" fontId="32" fillId="2" borderId="0" xfId="0" applyFont="1" applyFill="1" applyAlignment="1">
      <alignment horizontal="center" vertical="center" wrapText="1"/>
    </xf>
    <xf numFmtId="0" fontId="45" fillId="0" borderId="16" xfId="10" applyFont="1" applyBorder="1" applyAlignment="1">
      <alignment horizontal="left" vertical="center"/>
    </xf>
    <xf numFmtId="0" fontId="46" fillId="0" borderId="16" xfId="10" applyFont="1" applyBorder="1" applyAlignment="1">
      <alignment horizontal="left" vertical="center"/>
    </xf>
    <xf numFmtId="0" fontId="32" fillId="0" borderId="0" xfId="10" applyFont="1" applyAlignment="1">
      <alignment horizontal="center" vertical="center"/>
    </xf>
    <xf numFmtId="2" fontId="34" fillId="3" borderId="20" xfId="10" applyNumberFormat="1" applyFont="1" applyFill="1" applyBorder="1" applyAlignment="1">
      <alignment horizontal="right" vertical="center"/>
    </xf>
    <xf numFmtId="1" fontId="34" fillId="0" borderId="20" xfId="10" applyNumberFormat="1" applyFont="1" applyBorder="1" applyAlignment="1">
      <alignment horizontal="right" vertical="center"/>
    </xf>
    <xf numFmtId="2" fontId="34" fillId="0" borderId="26" xfId="10" applyNumberFormat="1" applyFont="1" applyBorder="1" applyAlignment="1">
      <alignment horizontal="left" vertical="center"/>
    </xf>
    <xf numFmtId="0" fontId="40" fillId="0" borderId="43" xfId="0" applyFont="1" applyBorder="1" applyAlignment="1">
      <alignment horizontal="center" vertical="center"/>
    </xf>
    <xf numFmtId="0" fontId="40" fillId="0" borderId="52" xfId="0" applyFont="1" applyBorder="1" applyAlignment="1">
      <alignment horizontal="center" vertical="center"/>
    </xf>
    <xf numFmtId="0" fontId="33" fillId="3" borderId="1" xfId="10" applyFont="1" applyFill="1" applyBorder="1" applyAlignment="1">
      <alignment horizontal="center" vertical="center"/>
    </xf>
    <xf numFmtId="0" fontId="33" fillId="3" borderId="3" xfId="10" applyFont="1" applyFill="1" applyBorder="1" applyAlignment="1">
      <alignment horizontal="center" vertical="center"/>
    </xf>
    <xf numFmtId="4" fontId="35" fillId="0" borderId="1" xfId="10" applyNumberFormat="1" applyFont="1" applyBorder="1" applyAlignment="1">
      <alignment horizontal="center" vertical="center" wrapText="1"/>
    </xf>
    <xf numFmtId="4" fontId="35" fillId="0" borderId="3" xfId="10" applyNumberFormat="1" applyFont="1" applyBorder="1" applyAlignment="1">
      <alignment horizontal="center" vertical="center" wrapText="1"/>
    </xf>
    <xf numFmtId="4" fontId="35" fillId="0" borderId="1" xfId="10" applyNumberFormat="1" applyFont="1" applyBorder="1" applyAlignment="1">
      <alignment horizontal="center" vertical="center"/>
    </xf>
    <xf numFmtId="4" fontId="35" fillId="0" borderId="3" xfId="10" applyNumberFormat="1" applyFont="1" applyBorder="1" applyAlignment="1">
      <alignment horizontal="center" vertical="center"/>
    </xf>
    <xf numFmtId="0" fontId="51" fillId="5" borderId="18" xfId="0" applyFont="1" applyFill="1" applyBorder="1" applyAlignment="1">
      <alignment horizontal="left" vertical="center" wrapText="1"/>
    </xf>
    <xf numFmtId="0" fontId="51" fillId="5" borderId="0" xfId="0" applyFont="1" applyFill="1" applyAlignment="1">
      <alignment horizontal="left" vertical="center" wrapText="1"/>
    </xf>
    <xf numFmtId="0" fontId="31" fillId="0" borderId="25" xfId="0" applyFont="1" applyBorder="1" applyAlignment="1">
      <alignment horizontal="left" vertical="center"/>
    </xf>
  </cellXfs>
  <cellStyles count="16">
    <cellStyle name="Comma" xfId="1" builtinId="3"/>
    <cellStyle name="Currency" xfId="2" builtinId="4"/>
    <cellStyle name="Hyperlink" xfId="12" builtinId="8"/>
    <cellStyle name="Lien hypertexte 2" xfId="4" xr:uid="{00000000-0005-0000-0000-000001000000}"/>
    <cellStyle name="Monétaire 2" xfId="5" xr:uid="{00000000-0005-0000-0000-000004000000}"/>
    <cellStyle name="Navadno 3" xfId="6" xr:uid="{00000000-0005-0000-0000-000005000000}"/>
    <cellStyle name="Normal" xfId="0" builtinId="0"/>
    <cellStyle name="Normal 2" xfId="7" xr:uid="{00000000-0005-0000-0000-000007000000}"/>
    <cellStyle name="Normal 3" xfId="8" xr:uid="{00000000-0005-0000-0000-000008000000}"/>
    <cellStyle name="Normal 4" xfId="9" xr:uid="{00000000-0005-0000-0000-000009000000}"/>
    <cellStyle name="Normal 5" xfId="10" xr:uid="{00000000-0005-0000-0000-00000A000000}"/>
    <cellStyle name="Normal 6" xfId="11" xr:uid="{00000000-0005-0000-0000-00000B000000}"/>
    <cellStyle name="Normal 7" xfId="13" xr:uid="{00000000-0005-0000-0000-00000C000000}"/>
    <cellStyle name="Normal 8" xfId="14" xr:uid="{00000000-0005-0000-0000-00000D000000}"/>
    <cellStyle name="Normal 9" xfId="15" xr:uid="{00000000-0005-0000-0000-00000E000000}"/>
    <cellStyle name="Percent" xfId="3" builtinId="5"/>
  </cellStyles>
  <dxfs count="316">
    <dxf>
      <fill>
        <patternFill>
          <bgColor theme="4" tint="0.59996337778862885"/>
        </patternFill>
      </fill>
    </dxf>
    <dxf>
      <fill>
        <patternFill>
          <bgColor theme="4" tint="0.59996337778862885"/>
        </patternFill>
      </fill>
    </dxf>
    <dxf>
      <fill>
        <patternFill>
          <bgColor theme="4"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808080"/>
        </patternFill>
      </fill>
    </dxf>
    <dxf>
      <fill>
        <patternFill>
          <bgColor rgb="FFDEDEDF"/>
        </patternFill>
      </fill>
    </dxf>
    <dxf>
      <fill>
        <patternFill>
          <bgColor theme="0" tint="-4.9989318521683403E-2"/>
        </patternFill>
      </fill>
    </dxf>
    <dxf>
      <fill>
        <patternFill>
          <fgColor rgb="FF97AD94"/>
          <bgColor rgb="FF97AD94"/>
        </patternFill>
      </fill>
    </dxf>
    <dxf>
      <fill>
        <patternFill>
          <bgColor rgb="FFBDD7EE"/>
        </patternFill>
      </fill>
    </dxf>
    <dxf>
      <fill>
        <patternFill>
          <bgColor rgb="FFE2948E"/>
        </patternFill>
      </fill>
    </dxf>
    <dxf>
      <fill>
        <patternFill>
          <bgColor rgb="FFF7D5A2"/>
        </patternFill>
      </fill>
    </dxf>
    <dxf>
      <fill>
        <patternFill>
          <fgColor rgb="FFFCECA5"/>
          <bgColor theme="7" tint="0.79995117038483843"/>
        </patternFill>
      </fill>
    </dxf>
    <dxf>
      <fill>
        <patternFill>
          <bgColor theme="4" tint="0.59996337778862885"/>
        </patternFill>
      </fill>
    </dxf>
    <dxf>
      <fill>
        <patternFill>
          <bgColor theme="4" tint="0.59996337778862885"/>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8" tint="0.79998168889431442"/>
        </patternFill>
      </fill>
    </dxf>
    <dxf>
      <fill>
        <patternFill>
          <bgColor theme="7"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8" tint="0.79998168889431442"/>
        </patternFill>
      </fill>
    </dxf>
    <dxf>
      <fill>
        <patternFill>
          <bgColor theme="7" tint="0.79998168889431442"/>
        </patternFill>
      </fill>
    </dxf>
    <dxf>
      <fill>
        <patternFill patternType="solid">
          <bgColor theme="9" tint="0.79998168889431442"/>
        </patternFill>
      </fill>
    </dxf>
    <dxf>
      <fill>
        <patternFill patternType="solid">
          <bgColor theme="9" tint="0.79998168889431442"/>
        </patternFill>
      </fill>
    </dxf>
    <dxf>
      <fill>
        <patternFill>
          <bgColor rgb="FF9FF793"/>
        </patternFill>
      </fill>
    </dxf>
    <dxf>
      <fill>
        <patternFill>
          <bgColor rgb="FFF7A8C0"/>
        </patternFill>
      </fill>
    </dxf>
    <dxf>
      <fill>
        <patternFill>
          <bgColor rgb="FFF7D5A2"/>
        </patternFill>
      </fill>
    </dxf>
    <dxf>
      <fill>
        <patternFill>
          <bgColor rgb="FFFEFF9E"/>
        </patternFill>
      </fill>
    </dxf>
    <dxf>
      <fill>
        <patternFill>
          <bgColor rgb="FFDEDEDF"/>
        </patternFill>
      </fill>
    </dxf>
    <dxf>
      <fill>
        <patternFill>
          <bgColor rgb="FF808080"/>
        </patternFill>
      </fill>
    </dxf>
    <dxf>
      <fill>
        <patternFill>
          <bgColor rgb="FFAF90CA"/>
        </patternFill>
      </fill>
    </dxf>
    <dxf>
      <fill>
        <patternFill>
          <bgColor rgb="FFE2948E"/>
        </patternFill>
      </fill>
    </dxf>
    <dxf>
      <fill>
        <patternFill>
          <fgColor rgb="FFFCECA5"/>
          <bgColor theme="7" tint="0.79995117038483843"/>
        </patternFill>
      </fill>
    </dxf>
    <dxf>
      <fill>
        <patternFill>
          <bgColor rgb="FFCCDDA7"/>
        </patternFill>
      </fill>
    </dxf>
    <dxf>
      <fill>
        <patternFill patternType="solid">
          <bgColor rgb="FFB0CCAD"/>
        </patternFill>
      </fill>
    </dxf>
    <dxf>
      <fill>
        <patternFill>
          <bgColor rgb="FFCDF3E4"/>
        </patternFill>
      </fill>
    </dxf>
    <dxf>
      <fill>
        <patternFill>
          <bgColor rgb="FFBDD7EE"/>
        </patternFill>
      </fill>
    </dxf>
    <dxf>
      <fill>
        <patternFill>
          <bgColor theme="0" tint="-4.9989318521683403E-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7D5A2"/>
        </patternFill>
      </fill>
    </dxf>
    <dxf>
      <fill>
        <patternFill>
          <bgColor rgb="FFAF90CA"/>
        </patternFill>
      </fill>
    </dxf>
    <dxf>
      <fill>
        <patternFill>
          <bgColor rgb="FFF7D5A2"/>
        </patternFill>
      </fill>
    </dxf>
    <dxf>
      <fill>
        <patternFill>
          <bgColor rgb="FFCDF3E4"/>
        </patternFill>
      </fill>
    </dxf>
    <dxf>
      <fill>
        <patternFill>
          <bgColor rgb="FFAF90CA"/>
        </patternFill>
      </fill>
    </dxf>
    <dxf>
      <fill>
        <patternFill>
          <bgColor rgb="FFFEFF9E"/>
        </patternFill>
      </fill>
    </dxf>
    <dxf>
      <fill>
        <patternFill>
          <bgColor rgb="FFF7A8C0"/>
        </patternFill>
      </fill>
    </dxf>
    <dxf>
      <fill>
        <patternFill>
          <bgColor rgb="FF9FF793"/>
        </patternFill>
      </fill>
    </dxf>
    <dxf>
      <fill>
        <patternFill>
          <bgColor rgb="FFF7D5A2"/>
        </patternFill>
      </fill>
    </dxf>
    <dxf>
      <fill>
        <patternFill>
          <bgColor rgb="FF808080"/>
        </patternFill>
      </fill>
    </dxf>
    <dxf>
      <fill>
        <patternFill>
          <bgColor rgb="FFDEDEDF"/>
        </patternFill>
      </fill>
    </dxf>
    <dxf>
      <fill>
        <patternFill>
          <bgColor rgb="FFBDD7EE"/>
        </patternFill>
      </fill>
    </dxf>
    <dxf>
      <fill>
        <patternFill>
          <bgColor rgb="FFE2948E"/>
        </patternFill>
      </fill>
    </dxf>
    <dxf>
      <fill>
        <patternFill>
          <fgColor rgb="FF97AD94"/>
          <bgColor rgb="FF97AD94"/>
        </patternFill>
      </fill>
    </dxf>
    <dxf>
      <fill>
        <patternFill>
          <fgColor rgb="FFFCECA5"/>
          <bgColor theme="7" tint="0.79995117038483843"/>
        </patternFill>
      </fill>
    </dxf>
    <dxf>
      <fill>
        <patternFill>
          <bgColor theme="0" tint="-4.9989318521683403E-2"/>
        </patternFill>
      </fill>
    </dxf>
    <dxf>
      <fill>
        <patternFill>
          <bgColor theme="4" tint="0.59996337778862885"/>
        </patternFill>
      </fill>
    </dxf>
    <dxf>
      <fill>
        <patternFill>
          <fgColor rgb="FFFCECA5"/>
          <bgColor theme="7" tint="0.79995117038483843"/>
        </patternFill>
      </fill>
    </dxf>
    <dxf>
      <fill>
        <patternFill>
          <bgColor rgb="FFAF90CA"/>
        </patternFill>
      </fill>
    </dxf>
    <dxf>
      <fill>
        <patternFill>
          <bgColor rgb="FFE4E4E4"/>
        </patternFill>
      </fill>
    </dxf>
    <dxf>
      <fill>
        <patternFill>
          <bgColor rgb="FFAF90CA"/>
        </patternFill>
      </fill>
    </dxf>
    <dxf>
      <fill>
        <patternFill>
          <bgColor theme="0" tint="-4.9989318521683403E-2"/>
        </patternFill>
      </fill>
    </dxf>
    <dxf>
      <fill>
        <patternFill>
          <fgColor rgb="FF97AD94"/>
          <bgColor rgb="FF97AD94"/>
        </patternFill>
      </fill>
    </dxf>
    <dxf>
      <fill>
        <patternFill>
          <fgColor rgb="FFFCECA5"/>
          <bgColor theme="7" tint="0.79995117038483843"/>
        </patternFill>
      </fill>
    </dxf>
    <dxf>
      <fill>
        <patternFill>
          <bgColor rgb="FFCCDDA7"/>
        </patternFill>
      </fill>
    </dxf>
    <dxf>
      <fill>
        <patternFill>
          <fgColor rgb="FFFCECA5"/>
          <bgColor theme="7" tint="0.79995117038483843"/>
        </patternFill>
      </fill>
    </dxf>
    <dxf>
      <fill>
        <patternFill>
          <bgColor rgb="FFCDF3E4"/>
        </patternFill>
      </fill>
    </dxf>
    <dxf>
      <fill>
        <patternFill>
          <bgColor rgb="FFAF90CA"/>
        </patternFill>
      </fill>
    </dxf>
    <dxf>
      <fill>
        <patternFill>
          <fgColor rgb="FFFCECA5"/>
          <bgColor theme="7" tint="0.79995117038483843"/>
        </patternFill>
      </fill>
    </dxf>
    <dxf>
      <fill>
        <patternFill>
          <bgColor rgb="FFF7A8C0"/>
        </patternFill>
      </fill>
    </dxf>
    <dxf>
      <fill>
        <patternFill>
          <bgColor rgb="FF9FF793"/>
        </patternFill>
      </fill>
    </dxf>
    <dxf>
      <fill>
        <patternFill>
          <bgColor rgb="FFF7D5A2"/>
        </patternFill>
      </fill>
    </dxf>
    <dxf>
      <fill>
        <patternFill>
          <bgColor rgb="FF808080"/>
        </patternFill>
      </fill>
    </dxf>
    <dxf>
      <fill>
        <patternFill>
          <bgColor rgb="FFE4E4E4"/>
        </patternFill>
      </fill>
    </dxf>
    <dxf>
      <fill>
        <patternFill>
          <bgColor rgb="FFBDD7EE"/>
        </patternFill>
      </fill>
    </dxf>
    <dxf>
      <fill>
        <patternFill>
          <bgColor rgb="FFE2948E"/>
        </patternFill>
      </fill>
    </dxf>
    <dxf>
      <fill>
        <patternFill>
          <fgColor rgb="FF97AD94"/>
          <bgColor rgb="FF97AD94"/>
        </patternFill>
      </fill>
    </dxf>
    <dxf>
      <fill>
        <patternFill>
          <fgColor rgb="FFFCECA5"/>
          <bgColor theme="7" tint="0.79995117038483843"/>
        </patternFill>
      </fill>
    </dxf>
    <dxf>
      <fill>
        <patternFill>
          <bgColor rgb="FFE4E4E4"/>
        </patternFill>
      </fill>
    </dxf>
    <dxf>
      <fill>
        <patternFill>
          <bgColor theme="4" tint="0.59996337778862885"/>
        </patternFill>
      </fill>
    </dxf>
    <dxf>
      <fill>
        <patternFill>
          <bgColor theme="4" tint="0.59996337778862885"/>
        </patternFill>
      </fill>
    </dxf>
    <dxf>
      <font>
        <color theme="1"/>
      </font>
      <fill>
        <patternFill patternType="solid">
          <bgColor theme="9" tint="0.79998168889431442"/>
        </patternFill>
      </fill>
    </dxf>
    <dxf>
      <fill>
        <patternFill>
          <bgColor rgb="FFAF90CA"/>
        </patternFill>
      </fill>
    </dxf>
    <dxf>
      <fill>
        <patternFill>
          <bgColor rgb="FFAF90CA"/>
        </patternFill>
      </fill>
    </dxf>
    <dxf>
      <fill>
        <patternFill>
          <bgColor rgb="FFF7D5A2"/>
        </patternFill>
      </fill>
    </dxf>
    <dxf>
      <fill>
        <patternFill>
          <bgColor rgb="FFF7D5A2"/>
        </patternFill>
      </fill>
    </dxf>
    <dxf>
      <fill>
        <patternFill>
          <bgColor rgb="FF9FF793"/>
        </patternFill>
      </fill>
    </dxf>
    <dxf>
      <fill>
        <patternFill>
          <bgColor rgb="FFCCDDA7"/>
        </patternFill>
      </fill>
    </dxf>
    <dxf>
      <fill>
        <patternFill>
          <bgColor rgb="FFCCDDA7"/>
        </patternFill>
      </fill>
    </dxf>
    <dxf>
      <fill>
        <patternFill>
          <bgColor rgb="FFF7A8C0"/>
        </patternFill>
      </fill>
    </dxf>
    <dxf>
      <fill>
        <patternFill>
          <bgColor rgb="FFCDF3E4"/>
        </patternFill>
      </fill>
    </dxf>
    <dxf>
      <fill>
        <patternFill>
          <bgColor rgb="FFCDF3E4"/>
        </patternFill>
      </fill>
    </dxf>
    <dxf>
      <fill>
        <patternFill>
          <bgColor rgb="FFF7D5A2"/>
        </patternFill>
      </fill>
    </dxf>
    <dxf>
      <fill>
        <patternFill>
          <bgColor rgb="FFAF90CA"/>
        </patternFill>
      </fill>
    </dxf>
    <dxf>
      <fill>
        <patternFill>
          <bgColor rgb="FFAF90CA"/>
        </patternFill>
      </fill>
    </dxf>
    <dxf>
      <fill>
        <patternFill>
          <bgColor rgb="FFFEFF9E"/>
        </patternFill>
      </fill>
    </dxf>
    <dxf>
      <fill>
        <patternFill>
          <bgColor rgb="FFFEFF9E"/>
        </patternFill>
      </fill>
    </dxf>
    <dxf>
      <fill>
        <patternFill>
          <bgColor rgb="FFFEFF9E"/>
        </patternFill>
      </fill>
    </dxf>
    <dxf>
      <fill>
        <patternFill>
          <bgColor rgb="FFDEDEDF"/>
        </patternFill>
      </fill>
    </dxf>
    <dxf>
      <fill>
        <patternFill>
          <bgColor rgb="FFF7A8C0"/>
        </patternFill>
      </fill>
    </dxf>
    <dxf>
      <fill>
        <patternFill>
          <bgColor rgb="FFF7A8C0"/>
        </patternFill>
      </fill>
    </dxf>
    <dxf>
      <fill>
        <patternFill>
          <bgColor rgb="FF808080"/>
        </patternFill>
      </fill>
    </dxf>
    <dxf>
      <fill>
        <patternFill>
          <bgColor rgb="FF9FF793"/>
        </patternFill>
      </fill>
    </dxf>
    <dxf>
      <fill>
        <patternFill>
          <bgColor rgb="FF9FF793"/>
        </patternFill>
      </fill>
    </dxf>
    <dxf>
      <fill>
        <patternFill>
          <bgColor rgb="FFAF90CA"/>
        </patternFill>
      </fill>
    </dxf>
    <dxf>
      <fill>
        <patternFill>
          <bgColor rgb="FFF7D5A2"/>
        </patternFill>
      </fill>
    </dxf>
    <dxf>
      <fill>
        <patternFill>
          <bgColor rgb="FFF7D5A2"/>
        </patternFill>
      </fill>
    </dxf>
    <dxf>
      <fill>
        <patternFill>
          <bgColor rgb="FF808080"/>
        </patternFill>
      </fill>
    </dxf>
    <dxf>
      <fill>
        <patternFill>
          <bgColor rgb="FFE2948E"/>
        </patternFill>
      </fill>
    </dxf>
    <dxf>
      <fill>
        <patternFill>
          <bgColor rgb="FF808080"/>
        </patternFill>
      </fill>
    </dxf>
    <dxf>
      <fill>
        <patternFill>
          <bgColor rgb="FF808080"/>
        </patternFill>
      </fill>
    </dxf>
    <dxf>
      <fill>
        <patternFill>
          <bgColor theme="0" tint="-0.14996795556505021"/>
        </patternFill>
      </fill>
    </dxf>
    <dxf>
      <fill>
        <patternFill>
          <bgColor rgb="FFDEDEDF"/>
        </patternFill>
      </fill>
    </dxf>
    <dxf>
      <fill>
        <patternFill>
          <fgColor rgb="FFFCECA5"/>
          <bgColor theme="7" tint="0.79995117038483843"/>
        </patternFill>
      </fill>
    </dxf>
    <dxf>
      <fill>
        <patternFill>
          <bgColor rgb="FFDEDEDF"/>
        </patternFill>
      </fill>
    </dxf>
    <dxf>
      <fill>
        <patternFill>
          <bgColor rgb="FFDEDEDF"/>
        </patternFill>
      </fill>
    </dxf>
    <dxf>
      <fill>
        <patternFill>
          <bgColor rgb="FF9BBAE9"/>
        </patternFill>
      </fill>
    </dxf>
    <dxf>
      <fill>
        <patternFill>
          <bgColor theme="0" tint="-4.9989318521683403E-2"/>
        </patternFill>
      </fill>
    </dxf>
    <dxf>
      <fill>
        <patternFill>
          <bgColor rgb="FFCCDDA7"/>
        </patternFill>
      </fill>
    </dxf>
    <dxf>
      <fill>
        <patternFill>
          <bgColor rgb="FF9BBAE9"/>
        </patternFill>
      </fill>
    </dxf>
    <dxf>
      <fill>
        <patternFill>
          <fgColor rgb="FF97AD94"/>
          <bgColor theme="9" tint="0.59996337778862885"/>
        </patternFill>
      </fill>
    </dxf>
    <dxf>
      <fill>
        <patternFill>
          <fgColor rgb="FF97AD94"/>
          <bgColor rgb="FF97AD94"/>
        </patternFill>
      </fill>
    </dxf>
    <dxf>
      <fill>
        <patternFill>
          <bgColor rgb="FFE2948E"/>
        </patternFill>
      </fill>
    </dxf>
    <dxf>
      <fill>
        <patternFill>
          <bgColor rgb="FFE2948E"/>
        </patternFill>
      </fill>
    </dxf>
    <dxf>
      <font>
        <color theme="1"/>
      </font>
      <fill>
        <patternFill patternType="solid">
          <bgColor rgb="FFE2EFDA"/>
        </patternFill>
      </fill>
    </dxf>
    <dxf>
      <fill>
        <patternFill>
          <bgColor rgb="FFBDD7EE"/>
        </patternFill>
      </fill>
    </dxf>
    <dxf>
      <fill>
        <patternFill>
          <bgColor rgb="FFCDF3E4"/>
        </patternFill>
      </fill>
    </dxf>
    <dxf>
      <fill>
        <patternFill>
          <fgColor rgb="FF97AD94"/>
          <bgColor rgb="FF97AD94"/>
        </patternFill>
      </fill>
    </dxf>
    <dxf>
      <fill>
        <patternFill>
          <fgColor rgb="FF97AD94"/>
          <bgColor rgb="FF97AD94"/>
        </patternFill>
      </fill>
    </dxf>
    <dxf>
      <fill>
        <patternFill>
          <bgColor rgb="FFE2948E"/>
        </patternFill>
      </fill>
    </dxf>
    <dxf>
      <fill>
        <patternFill>
          <fgColor rgb="FFFCECA5"/>
          <bgColor theme="7" tint="0.79995117038483843"/>
        </patternFill>
      </fill>
    </dxf>
    <dxf>
      <fill>
        <patternFill>
          <fgColor rgb="FFFCECA5"/>
          <bgColor theme="7" tint="0.79995117038483843"/>
        </patternFill>
      </fill>
    </dxf>
    <dxf>
      <fill>
        <patternFill>
          <bgColor rgb="FFBDD7EE"/>
        </patternFill>
      </fill>
    </dxf>
    <dxf>
      <fill>
        <patternFill>
          <bgColor rgb="FFF7D5A2"/>
        </patternFill>
      </fill>
    </dxf>
    <dxf>
      <fill>
        <patternFill>
          <bgColor theme="0" tint="-4.9989318521683403E-2"/>
        </patternFill>
      </fill>
    </dxf>
    <dxf>
      <fill>
        <patternFill>
          <bgColor rgb="FFE4E4E4"/>
        </patternFill>
      </fill>
    </dxf>
    <dxf>
      <fill>
        <patternFill>
          <bgColor rgb="FFE4E4E4"/>
        </patternFill>
      </fill>
    </dxf>
    <dxf>
      <fill>
        <patternFill>
          <fgColor rgb="FFFCECA5"/>
          <bgColor theme="7" tint="0.79995117038483843"/>
        </patternFill>
      </fill>
    </dxf>
    <dxf>
      <fill>
        <patternFill>
          <bgColor theme="0" tint="-4.9989318521683403E-2"/>
        </patternFill>
      </fill>
    </dxf>
    <dxf>
      <font>
        <b val="0"/>
        <i val="0"/>
        <strike val="0"/>
        <condense val="0"/>
        <extend val="0"/>
        <outline val="0"/>
        <shadow val="0"/>
        <u val="none"/>
        <vertAlign val="baseline"/>
        <sz val="11"/>
        <color theme="1"/>
        <name val="Helvetica Neue"/>
        <scheme val="none"/>
      </font>
      <fill>
        <patternFill patternType="solid">
          <fgColor rgb="FF9FF793"/>
          <bgColor rgb="FF9FF793"/>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Helvetica Neue"/>
        <scheme val="none"/>
      </font>
      <fill>
        <patternFill patternType="solid">
          <fgColor rgb="FFF7A8C0"/>
          <bgColor rgb="FFF7A8C0"/>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Helvetica Neue"/>
        <scheme val="none"/>
      </font>
      <fill>
        <patternFill patternType="solid">
          <fgColor rgb="FFF7D5A2"/>
          <bgColor rgb="FFF7D5A2"/>
        </patternFill>
      </fill>
      <alignment horizontal="center" vertical="center" textRotation="0" wrapText="0"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8"/>
        <color rgb="FFFFFFFF"/>
        <name val="Calibri"/>
        <scheme val="none"/>
      </font>
      <fill>
        <patternFill patternType="lightUp">
          <fgColor indexed="64"/>
          <bgColor indexed="65"/>
        </patternFill>
      </fill>
      <alignment horizontal="center" vertical="bottom" textRotation="0" wrapText="1" indent="0" justifyLastLine="0" shrinkToFit="0" readingOrder="0"/>
      <border diagonalUp="0" diagonalDown="0">
        <left/>
        <right style="thin">
          <color auto="1"/>
        </right>
        <top/>
        <bottom style="thin">
          <color auto="1"/>
        </bottom>
        <vertical/>
        <horizontal/>
      </border>
    </dxf>
    <dxf>
      <font>
        <b val="0"/>
        <i val="0"/>
        <strike val="0"/>
        <condense val="0"/>
        <extend val="0"/>
        <outline val="0"/>
        <shadow val="0"/>
        <u val="none"/>
        <vertAlign val="baseline"/>
        <sz val="8"/>
        <color rgb="FFFFFFFF"/>
        <name val="Calibri"/>
        <scheme val="none"/>
      </font>
      <fill>
        <patternFill patternType="lightUp">
          <fgColor indexed="64"/>
          <bgColor indexed="65"/>
        </patternFill>
      </fill>
      <alignment horizontal="center" vertical="bottom" textRotation="0" wrapText="1" indent="0" justifyLastLine="0" shrinkToFit="0" readingOrder="0"/>
      <border diagonalUp="0" diagonalDown="0">
        <left/>
        <right/>
        <top/>
        <bottom style="thin">
          <color auto="1"/>
        </bottom>
        <vertical/>
        <horizontal/>
      </border>
    </dxf>
    <dxf>
      <font>
        <b val="0"/>
        <i val="0"/>
        <strike val="0"/>
        <condense val="0"/>
        <extend val="0"/>
        <outline val="0"/>
        <shadow val="0"/>
        <u val="none"/>
        <vertAlign val="baseline"/>
        <sz val="8"/>
        <color rgb="FFFFFFFF"/>
        <name val="Calibri"/>
        <scheme val="none"/>
      </font>
      <fill>
        <patternFill patternType="lightUp">
          <fgColor indexed="64"/>
          <bgColor indexed="65"/>
        </patternFill>
      </fill>
      <alignment horizontal="center" vertical="bottom" textRotation="0" wrapText="1" indent="0" justifyLastLine="0" shrinkToFit="0" readingOrder="0"/>
      <border diagonalUp="0" diagonalDown="0">
        <left style="thin">
          <color auto="1"/>
        </left>
        <right/>
        <top/>
        <bottom style="thin">
          <color auto="1"/>
        </bottom>
        <vertical/>
        <horizontal/>
      </border>
    </dxf>
    <dxf>
      <font>
        <b val="0"/>
        <i val="0"/>
        <strike val="0"/>
        <condense val="0"/>
        <extend val="0"/>
        <outline val="0"/>
        <shadow val="0"/>
        <u val="none"/>
        <vertAlign val="baseline"/>
        <sz val="11"/>
        <color theme="1"/>
        <name val="Helvetica Neue"/>
        <scheme val="none"/>
      </font>
      <fill>
        <patternFill patternType="solid">
          <fgColor rgb="FF808080"/>
          <bgColor rgb="FF808080"/>
        </patternFill>
      </fill>
      <alignment horizontal="center" vertical="center" textRotation="0" wrapText="0"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theme="1"/>
        <name val="Helvetica Neue"/>
        <scheme val="none"/>
      </font>
      <fill>
        <patternFill patternType="solid">
          <fgColor rgb="FFAF90CA"/>
          <bgColor rgb="FFAF90CA"/>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Helvetica Neue"/>
        <scheme val="none"/>
      </font>
      <fill>
        <patternFill patternType="solid">
          <fgColor rgb="FFAF90CA"/>
          <bgColor rgb="FFAF90CA"/>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Helvetica Neue"/>
        <scheme val="none"/>
      </font>
      <fill>
        <patternFill patternType="solid">
          <fgColor rgb="FFE3958E"/>
          <bgColor rgb="FFE3958E"/>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Helvetica Neue"/>
        <scheme val="none"/>
      </font>
      <fill>
        <patternFill patternType="solid">
          <fgColor rgb="FFF4B083"/>
          <bgColor rgb="FFF4B083"/>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Helvetica Neue"/>
        <scheme val="none"/>
      </font>
      <fill>
        <patternFill patternType="solid">
          <fgColor rgb="FFFCECA5"/>
          <bgColor rgb="FFFCECA5"/>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Helvetica Neue"/>
        <scheme val="none"/>
      </font>
      <fill>
        <patternFill patternType="solid">
          <fgColor rgb="FFDCEA88"/>
          <bgColor rgb="FFDCEA88"/>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Helvetica Neue"/>
        <scheme val="none"/>
      </font>
      <fill>
        <patternFill patternType="solid">
          <fgColor rgb="FFCCDDA7"/>
          <bgColor rgb="FFCCDDA7"/>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Helvetica Neue"/>
        <scheme val="none"/>
      </font>
      <fill>
        <patternFill patternType="solid">
          <fgColor rgb="FF97AD95"/>
          <bgColor rgb="FF97AD95"/>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Helvetica Neue"/>
        <scheme val="none"/>
      </font>
      <fill>
        <patternFill patternType="solid">
          <fgColor rgb="FFCDF3E4"/>
          <bgColor rgb="FFCDF3E4"/>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Helvetica Neue"/>
        <scheme val="none"/>
      </font>
      <fill>
        <patternFill patternType="solid">
          <fgColor rgb="FFDEEAF6"/>
          <bgColor rgb="FFDEEAF6"/>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Helvetica Neue"/>
        <scheme val="none"/>
      </font>
      <fill>
        <patternFill patternType="solid">
          <fgColor rgb="FFB4C6E7"/>
          <bgColor rgb="FFB4C6E7"/>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Helvetica Neue"/>
        <scheme val="none"/>
      </font>
      <fill>
        <patternFill patternType="solid">
          <fgColor rgb="FFB4C6E7"/>
          <bgColor rgb="FFB4C6E7"/>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Helvetica Neue"/>
        <scheme val="none"/>
      </font>
      <fill>
        <patternFill patternType="solid">
          <fgColor rgb="FFFFFFFF"/>
          <bgColor rgb="FFFFFFFF"/>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Helvetica Neue Light"/>
        <scheme val="none"/>
      </font>
      <numFmt numFmtId="2" formatCode="0.0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rgb="FF000000"/>
        <name val="Helvetica Neue Light"/>
        <scheme val="none"/>
      </font>
      <numFmt numFmtId="2" formatCode="0.0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i val="0"/>
        <strike val="0"/>
        <condense val="0"/>
        <extend val="0"/>
        <outline val="0"/>
        <shadow val="0"/>
        <u val="none"/>
        <vertAlign val="baseline"/>
        <sz val="11"/>
        <color rgb="FF000000"/>
        <name val="Helvetica Neue Light"/>
        <scheme val="none"/>
      </font>
      <numFmt numFmtId="2" formatCode="0.0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Helvetica Neue Light"/>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Helvetica Neue Light"/>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bottom" textRotation="0" wrapText="0" indent="0" justifyLastLine="0" shrinkToFit="0" readingOrder="0"/>
      <border diagonalUp="0" diagonalDown="0">
        <left style="thin">
          <color rgb="FFFFFFFF"/>
        </left>
        <right/>
        <top style="thin">
          <color rgb="FFFFFFFF"/>
        </top>
        <bottom style="thin">
          <color auto="1"/>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center" textRotation="0" wrapText="0" indent="0" justifyLastLine="0" shrinkToFit="0" readingOrder="0"/>
      <border diagonalUp="0" diagonalDown="0">
        <left style="thin">
          <color rgb="FFFFFFFF"/>
        </left>
        <right style="thin">
          <color rgb="FFFFFFFF"/>
        </right>
        <top style="thin">
          <color rgb="FFFFFFFF"/>
        </top>
        <bottom style="thin">
          <color auto="1"/>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center" textRotation="0" wrapText="0" indent="0" justifyLastLine="0" shrinkToFit="0" readingOrder="0"/>
      <border diagonalUp="0" diagonalDown="0">
        <left style="thin">
          <color rgb="FFFFFFFF"/>
        </left>
        <right style="thin">
          <color rgb="FFFFFFFF"/>
        </right>
        <top style="thin">
          <color rgb="FFFFFFFF"/>
        </top>
        <bottom style="thin">
          <color auto="1"/>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center" textRotation="0" wrapText="0" indent="0" justifyLastLine="0" shrinkToFit="0" readingOrder="0"/>
      <border diagonalUp="0" diagonalDown="0">
        <left style="thin">
          <color rgb="FFFFFFFF"/>
        </left>
        <right style="thin">
          <color rgb="FFFFFFFF"/>
        </right>
        <top style="thin">
          <color rgb="FFFFFFFF"/>
        </top>
        <bottom style="thin">
          <color auto="1"/>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center" textRotation="0" wrapText="0" indent="0" justifyLastLine="0" shrinkToFit="0" readingOrder="0"/>
      <border diagonalUp="0" diagonalDown="0">
        <left style="thin">
          <color rgb="FFFFFFFF"/>
        </left>
        <right style="thin">
          <color rgb="FFFFFFFF"/>
        </right>
        <top style="thin">
          <color rgb="FFFFFFFF"/>
        </top>
        <bottom style="thin">
          <color auto="1"/>
        </bottom>
        <vertical/>
        <horizontal/>
      </border>
    </dxf>
    <dxf>
      <font>
        <b/>
        <sz val="8"/>
        <color auto="1"/>
      </font>
      <fill>
        <patternFill patternType="solid">
          <fgColor indexed="64"/>
          <bgColor theme="2" tint="-0.499984740745262"/>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sz val="8"/>
        <color auto="1"/>
      </font>
      <fill>
        <patternFill patternType="solid">
          <fgColor indexed="64"/>
          <bgColor theme="0" tint="-0.249977111117893"/>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sz val="8"/>
        <color auto="1"/>
      </font>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sz val="8"/>
        <color auto="1"/>
      </font>
      <fill>
        <patternFill patternType="solid">
          <fgColor indexed="64"/>
          <bgColor rgb="FFBFDEAA"/>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sz val="8"/>
        <color auto="1"/>
      </font>
      <fill>
        <patternFill patternType="solid">
          <fgColor indexed="64"/>
          <bgColor theme="4" tint="0.5999938962981048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sz val="8"/>
        <color auto="1"/>
      </font>
      <fill>
        <patternFill patternType="solid">
          <fgColor indexed="64"/>
          <bgColor rgb="FFD3B1D1"/>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sz val="8"/>
        <color auto="1"/>
      </font>
      <fill>
        <patternFill patternType="solid">
          <fgColor indexed="64"/>
          <bgColor rgb="FFFDA97B"/>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sz val="8"/>
        <color auto="1"/>
      </font>
      <fill>
        <patternFill patternType="solid">
          <fgColor indexed="64"/>
          <bgColor rgb="FFFFE497"/>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sz val="8"/>
        <color auto="1"/>
      </font>
      <fill>
        <patternFill patternType="solid">
          <fgColor indexed="64"/>
          <bgColor theme="7" tint="0.79998168889431442"/>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protection locked="1" hidden="0"/>
    </dxf>
    <dxf>
      <alignment horizontal="center" vertical="center" textRotation="0" indent="0" justifyLastLine="0" shrinkToFit="0" readingOrder="0"/>
      <border diagonalUp="0" diagonalDown="0" outline="0">
        <left style="thin">
          <color indexed="64"/>
        </left>
        <right/>
        <top style="thin">
          <color indexed="64"/>
        </top>
        <bottom style="thin">
          <color indexed="64"/>
        </bottom>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z val="8"/>
      </font>
      <fill>
        <patternFill patternType="solid">
          <fgColor rgb="FFF2F9FF"/>
          <bgColor rgb="FFFFFFFF"/>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protection locked="1" hidden="0"/>
    </dxf>
    <dxf>
      <protection locked="1" hidden="0"/>
    </dxf>
    <dxf>
      <font>
        <b val="0"/>
        <i val="0"/>
        <strike val="0"/>
        <condense val="0"/>
        <extend val="0"/>
        <outline val="0"/>
        <shadow val="0"/>
        <u val="none"/>
        <vertAlign val="baseline"/>
        <sz val="11"/>
        <color rgb="FF000000"/>
        <name val="Helvetica Neue Light"/>
        <scheme val="none"/>
      </font>
      <fill>
        <patternFill patternType="solid">
          <fgColor indexed="64"/>
          <bgColor rgb="FF8C8C89"/>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Helvetica Neue Light"/>
        <scheme val="none"/>
      </font>
      <fill>
        <patternFill patternType="mediumGray">
          <fgColor rgb="FFD0D0DB"/>
          <bgColor rgb="FFD8D7CD"/>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Helvetica Neue Light"/>
        <scheme val="none"/>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Helvetica Neue Light"/>
        <scheme val="none"/>
      </font>
      <fill>
        <patternFill patternType="mediumGray">
          <fgColor rgb="FF8ED774"/>
          <bgColor rgb="FF98D6F8"/>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Helvetica Neue Light"/>
        <scheme val="none"/>
      </font>
      <fill>
        <patternFill patternType="solid">
          <fgColor rgb="FF98D6F8"/>
          <bgColor rgb="FF98BBE7"/>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Helvetica Neue Light"/>
        <scheme val="none"/>
      </font>
      <fill>
        <patternFill patternType="darkGray">
          <fgColor rgb="FFAC9CC0"/>
          <bgColor rgb="FFBFBFBF"/>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Helvetica Neue Light"/>
        <scheme val="none"/>
      </font>
      <fill>
        <patternFill patternType="solid">
          <fgColor rgb="FFFE7C7D"/>
          <bgColor rgb="FFE19581"/>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Helvetica Neue Light"/>
        <scheme val="none"/>
      </font>
      <fill>
        <patternFill patternType="solid">
          <fgColor rgb="FFFCCF60"/>
          <bgColor rgb="FFFBD4A5"/>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Helvetica Neue Light"/>
        <scheme val="none"/>
      </font>
      <fill>
        <patternFill patternType="solid">
          <fgColor rgb="FFFDEADA"/>
          <bgColor rgb="FFFDF5A4"/>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Helvetica Neue Light"/>
        <scheme val="none"/>
      </font>
      <numFmt numFmtId="2" formatCode="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rgb="FF000000"/>
        <name val="Helvetica Neue Light"/>
        <scheme val="none"/>
      </font>
      <numFmt numFmtId="2" formatCode="0.0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rgb="FF000000"/>
        <name val="Helvetica Neue Light"/>
        <scheme val="none"/>
      </font>
      <numFmt numFmtId="2" formatCode="0.00"/>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Helvetica Neue Light"/>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Helvetica Neue Light"/>
        <scheme val="none"/>
      </font>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bottom" textRotation="0" wrapText="0" indent="0" justifyLastLine="0" shrinkToFit="0" readingOrder="0"/>
      <border diagonalUp="0" diagonalDown="0">
        <left style="thin">
          <color rgb="FFFFFFFF"/>
        </left>
        <right/>
        <top style="thin">
          <color rgb="FFFFFFFF"/>
        </top>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bottom" textRotation="0" wrapText="0" indent="0" justifyLastLine="0" shrinkToFit="0" readingOrder="0"/>
      <border diagonalUp="0" diagonalDown="0">
        <left style="thin">
          <color rgb="FFFFFFFF"/>
        </left>
        <right/>
        <top style="thin">
          <color rgb="FFFFFFFF"/>
        </top>
        <bottom style="thin">
          <color auto="1"/>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bottom" textRotation="0" wrapText="0" indent="0" justifyLastLine="0" shrinkToFit="0" readingOrder="0"/>
      <border diagonalUp="0" diagonalDown="0">
        <left style="thin">
          <color rgb="FFFFFFFF"/>
        </left>
        <right/>
        <top style="thin">
          <color rgb="FFFFFFFF"/>
        </top>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bottom" textRotation="0" wrapText="0" indent="0" justifyLastLine="0" shrinkToFit="0" readingOrder="0"/>
      <border diagonalUp="0" diagonalDown="0">
        <left style="thin">
          <color rgb="FFFFFFFF"/>
        </left>
        <right/>
        <top style="thin">
          <color rgb="FFFFFFFF"/>
        </top>
        <bottom style="thin">
          <color auto="1"/>
        </bottom>
        <vertical/>
        <horizontal/>
      </border>
    </dxf>
    <dxf>
      <border outline="0">
        <top style="medium">
          <color auto="1"/>
        </top>
      </border>
    </dxf>
    <dxf>
      <border outline="0">
        <bottom style="medium">
          <color auto="1"/>
        </bottom>
      </border>
    </dxf>
    <dxf>
      <font>
        <b val="0"/>
        <i val="0"/>
        <strike val="0"/>
        <condense val="0"/>
        <extend val="0"/>
        <outline val="0"/>
        <shadow val="0"/>
        <u val="none"/>
        <vertAlign val="baseline"/>
        <sz val="11"/>
        <color theme="1"/>
        <name val="Helvetica Neue"/>
        <scheme val="none"/>
      </font>
      <fill>
        <patternFill patternType="solid">
          <fgColor rgb="FFE3958E"/>
          <bgColor rgb="FFDCEA88"/>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CECA5"/>
          <bgColor theme="8" tint="0.79998168889431442"/>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7D5A2"/>
          <bgColor rgb="FFF7D5A2"/>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rgb="FF000000"/>
        <name val="Helvetica Neue Light"/>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Helvetica Neue"/>
        <scheme val="none"/>
      </font>
      <fill>
        <patternFill patternType="solid">
          <fgColor rgb="FFAF90CA"/>
          <bgColor rgb="FFAF90CA"/>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rgb="FF000000"/>
        <name val="Helvetica Neue Light"/>
        <scheme val="none"/>
      </font>
      <fill>
        <patternFill patternType="solid">
          <fgColor rgb="FFF2F9FF"/>
          <bgColor rgb="FFFFFFFF"/>
        </patternFill>
      </fill>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Helvetica Neue Light"/>
        <scheme val="none"/>
      </font>
      <fill>
        <patternFill patternType="darkGray">
          <fgColor rgb="FF98B180"/>
          <bgColor rgb="FFAC9CC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7D5A2"/>
          <bgColor rgb="FFF7D5A2"/>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rgb="FF000000"/>
        <name val="Helvetica Neue Light"/>
        <scheme val="none"/>
      </font>
      <fill>
        <patternFill patternType="solid">
          <fgColor rgb="FFD8D7CD"/>
          <bgColor rgb="FFCBEEA0"/>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7D5A2"/>
          <bgColor rgb="FFF7D5A2"/>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theme="0"/>
          <bgColor rgb="FFCDF3E4"/>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AF90CA"/>
          <bgColor rgb="FFAF90CA"/>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EFF9E"/>
          <bgColor rgb="FFFEFF9E"/>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7A8C0"/>
          <bgColor rgb="FFF7A8C0"/>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C1EEA4"/>
          <bgColor rgb="FF9FF793"/>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7D5A2"/>
          <bgColor rgb="FFF7D5A2"/>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808080"/>
          <bgColor rgb="FF808080"/>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DEDEDF"/>
          <bgColor rgb="FFDEDEDF"/>
        </patternFill>
      </fill>
      <alignment horizontal="center" vertical="center" textRotation="0" wrapText="0" indent="0" justifyLastLine="0" shrinkToFit="0" readingOrder="0"/>
      <border diagonalUp="0" diagonalDown="0">
        <left style="thin">
          <color rgb="FF000000"/>
        </left>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9BBAE9"/>
          <bgColor rgb="FF9BBAE9"/>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E3958E"/>
          <bgColor rgb="FFE3958E"/>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97AD95"/>
          <bgColor rgb="FF97AD95"/>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CECA5"/>
          <bgColor rgb="FFFCECA5"/>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theme="0"/>
          <bgColor theme="0"/>
        </patternFill>
      </fill>
      <alignment horizontal="center" vertical="center" textRotation="0" wrapText="0" indent="0" justifyLastLine="0" shrinkToFit="0" readingOrder="0"/>
      <border diagonalUp="0" diagonalDown="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rgb="FF000000"/>
        <name val="Helvetica Neue Light"/>
        <scheme val="none"/>
      </font>
      <numFmt numFmtId="2" formatCode="0.0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rgb="FF000000"/>
        <name val="Helvetica Neue Light"/>
        <scheme val="none"/>
      </font>
      <numFmt numFmtId="2" formatCode="0.0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theme="1"/>
        <name val="Helvetica Neue"/>
        <scheme val="none"/>
      </font>
      <numFmt numFmtId="2" formatCode="0.00"/>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rgb="FF000000"/>
        <name val="Helvetica Neue Light"/>
        <scheme val="none"/>
      </font>
      <fill>
        <patternFill patternType="solid">
          <fgColor rgb="FFF2F9FF"/>
          <bgColor rgb="FFFFFFFF"/>
        </patternFill>
      </fill>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Helvetica Neue Light"/>
        <scheme val="none"/>
      </font>
      <fill>
        <patternFill patternType="solid">
          <fgColor rgb="FFF2F9FF"/>
          <bgColor rgb="FFFFFFFF"/>
        </patternFill>
      </fill>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Helvetica Neue Light"/>
        <scheme val="none"/>
      </font>
      <fill>
        <patternFill patternType="solid">
          <fgColor rgb="FFF2F9FF"/>
          <bgColor rgb="FFFFFFFF"/>
        </patternFill>
      </fill>
      <alignment horizontal="center" vertical="center" textRotation="0" wrapText="0" indent="0" justifyLastLine="0" shrinkToFit="0" readingOrder="0"/>
      <border diagonalUp="0" diagonalDown="0">
        <left/>
        <right style="thin">
          <color auto="1"/>
        </right>
        <top style="thin">
          <color auto="1"/>
        </top>
        <bottom style="thin">
          <color auto="1"/>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bottom" textRotation="0" wrapText="0" indent="0" justifyLastLine="0" shrinkToFit="0" readingOrder="0"/>
      <border diagonalUp="0" diagonalDown="0">
        <left style="thin">
          <color rgb="FFFFFFFF"/>
        </left>
        <right style="thin">
          <color auto="1"/>
        </right>
        <top style="thin">
          <color rgb="FFFFFFFF"/>
        </top>
        <bottom style="thin">
          <color auto="1"/>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bottom" textRotation="0" wrapText="0" indent="0" justifyLastLine="0" shrinkToFit="0" readingOrder="0"/>
      <border diagonalUp="0" diagonalDown="0">
        <left style="thin">
          <color rgb="FFFFFFFF"/>
        </left>
        <right/>
        <top style="thin">
          <color rgb="FFFFFFFF"/>
        </top>
        <bottom style="thin">
          <color auto="1"/>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bottom" textRotation="0" wrapText="0" indent="0" justifyLastLine="0" shrinkToFit="0" readingOrder="0"/>
      <border diagonalUp="0" diagonalDown="0">
        <left style="thin">
          <color rgb="FFFFFFFF"/>
        </left>
        <right style="thin">
          <color rgb="FFFFFFFF"/>
        </right>
        <top style="thin">
          <color rgb="FFFFFFFF"/>
        </top>
        <bottom style="thin">
          <color auto="1"/>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bottom" textRotation="0" wrapText="0" indent="0" justifyLastLine="0" shrinkToFit="0" readingOrder="0"/>
      <border diagonalUp="0" diagonalDown="0">
        <left style="thin">
          <color rgb="FFFFFFFF"/>
        </left>
        <right style="thin">
          <color rgb="FFFFFFFF"/>
        </right>
        <top style="thin">
          <color rgb="FFFFFFFF"/>
        </top>
        <bottom style="thin">
          <color auto="1"/>
        </bottom>
        <vertical/>
        <horizontal/>
      </border>
    </dxf>
    <dxf>
      <font>
        <b val="0"/>
        <i val="0"/>
        <strike val="0"/>
        <condense val="0"/>
        <extend val="0"/>
        <outline val="0"/>
        <shadow val="0"/>
        <u val="none"/>
        <vertAlign val="baseline"/>
        <sz val="11"/>
        <color theme="1"/>
        <name val="Helvetica Neue"/>
        <scheme val="none"/>
      </font>
      <fill>
        <patternFill patternType="solid">
          <fgColor rgb="FFF7D5A2"/>
          <bgColor rgb="FFF7D5A2"/>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AF90CA"/>
          <bgColor rgb="FFAF90CA"/>
        </patternFill>
      </fill>
      <alignment horizontal="center" vertical="center" textRotation="0" wrapText="0" indent="0" justifyLastLine="0" shrinkToFit="0" readingOrder="0"/>
      <border diagonalUp="0" diagonalDown="0">
        <left style="thin">
          <color rgb="FF000000"/>
        </left>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FFFFF"/>
          <bgColor theme="0"/>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Helvetica Neue"/>
        <scheme val="none"/>
      </font>
      <fill>
        <patternFill patternType="solid">
          <fgColor rgb="FFAF90CA"/>
          <bgColor rgb="FFAF90CA"/>
        </patternFill>
      </fill>
      <alignment horizontal="center" vertical="center" textRotation="0" wrapText="0" indent="0" justifyLastLine="0" shrinkToFit="0" readingOrder="0"/>
      <border diagonalUp="0" diagonalDown="0">
        <left style="thin">
          <color rgb="FF000000"/>
        </left>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FFFFF"/>
          <bgColor rgb="FFFFFFFF"/>
        </patternFill>
      </fill>
      <alignment horizontal="center" vertical="center" textRotation="0" wrapText="0" indent="0" justifyLastLine="0" shrinkToFit="0" readingOrder="0"/>
      <border diagonalUp="0" diagonalDown="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97AD94"/>
          <bgColor rgb="FF97AD94"/>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7D5A2"/>
          <bgColor rgb="FFF7D5A2"/>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C2EDA4"/>
          <bgColor rgb="FFCCDDA7"/>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7D5A2"/>
          <bgColor rgb="FFF7D5A2"/>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theme="0"/>
          <bgColor rgb="FFCDF3E4"/>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AF90CA"/>
          <bgColor rgb="FFAF90CA"/>
        </patternFill>
      </fill>
      <alignment horizontal="center" vertical="center" textRotation="0" wrapText="0" indent="0" justifyLastLine="0" shrinkToFit="0" readingOrder="0"/>
      <border diagonalUp="0" diagonalDown="0">
        <left style="thin">
          <color rgb="FF000000"/>
        </left>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EFF9E"/>
          <bgColor rgb="FFFEFF9E"/>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7A8C0"/>
          <bgColor rgb="FFF7A8C0"/>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C1EEA4"/>
          <bgColor rgb="FF9FF793"/>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7D5A2"/>
          <bgColor rgb="FFF7D5A2"/>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808080"/>
          <bgColor rgb="FF808080"/>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DEDEDF"/>
          <bgColor rgb="FFDEDEDF"/>
        </patternFill>
      </fill>
      <alignment horizontal="center" vertical="center" textRotation="0" wrapText="0" indent="0" justifyLastLine="0" shrinkToFit="0" readingOrder="0"/>
      <border diagonalUp="0" diagonalDown="0">
        <left style="thin">
          <color rgb="FF000000"/>
        </left>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9BBAE9"/>
          <bgColor rgb="FF9BBAE9"/>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E2948E"/>
          <bgColor rgb="FFE2948E"/>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97AD94"/>
          <bgColor rgb="FF97AD94"/>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CECA5"/>
          <bgColor rgb="FFFCECA5"/>
        </patternFill>
      </fill>
      <alignment horizontal="center" vertical="center"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theme="1"/>
        <name val="Helvetica Neue"/>
        <scheme val="none"/>
      </font>
      <fill>
        <patternFill patternType="solid">
          <fgColor rgb="FFFFFFFF"/>
          <bgColor rgb="FFFFFFFF"/>
        </patternFill>
      </fill>
      <alignment horizontal="center" vertical="center" textRotation="0" wrapText="0" indent="0" justifyLastLine="0" shrinkToFit="0" readingOrder="0"/>
      <border diagonalUp="0" diagonalDown="0">
        <left/>
        <right style="thin">
          <color rgb="FF000000"/>
        </right>
        <top style="thin">
          <color rgb="FF000000"/>
        </top>
        <bottom style="thin">
          <color rgb="FF000000"/>
        </bottom>
        <vertical/>
        <horizontal/>
      </border>
      <protection locked="0" hidden="0"/>
    </dxf>
    <dxf>
      <font>
        <b val="0"/>
        <i val="0"/>
        <strike val="0"/>
        <condense val="0"/>
        <extend val="0"/>
        <outline val="0"/>
        <shadow val="0"/>
        <u val="none"/>
        <vertAlign val="baseline"/>
        <sz val="11"/>
        <color rgb="FF000000"/>
        <name val="Helvetica Neue Light"/>
        <scheme val="none"/>
      </font>
      <numFmt numFmtId="2" formatCode="0.0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rgb="FF000000"/>
        <name val="Helvetica Neue Light"/>
        <scheme val="none"/>
      </font>
      <numFmt numFmtId="2" formatCode="0.0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rgb="FF000000"/>
        <name val="Helvetica Neue Light"/>
        <scheme val="none"/>
      </font>
      <numFmt numFmtId="2" formatCode="0.00"/>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rgb="FF000000"/>
        <name val="Helvetica Neue Light"/>
        <scheme val="none"/>
      </font>
      <fill>
        <patternFill patternType="solid">
          <fgColor rgb="FFF2F9FF"/>
          <bgColor rgb="FFFFFFFF"/>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Helvetica Neue Light"/>
        <scheme val="none"/>
      </font>
      <fill>
        <patternFill patternType="solid">
          <fgColor rgb="FFF2F9FF"/>
          <bgColor rgb="FFFFFFFF"/>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9"/>
        <color rgb="FF000000"/>
        <name val="Helvetica Neue Light"/>
        <scheme val="none"/>
      </font>
      <fill>
        <patternFill patternType="solid">
          <fgColor rgb="FFF2F9FF"/>
          <bgColor rgb="FFFFFFFF"/>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bottom" textRotation="0" wrapText="0" indent="0" justifyLastLine="0" shrinkToFit="0" readingOrder="0"/>
      <border diagonalUp="0" diagonalDown="0">
        <left style="thin">
          <color rgb="FFFFFFFF"/>
        </left>
        <right style="thin">
          <color rgb="FFFFFFFF"/>
        </right>
        <top style="thin">
          <color rgb="FFFFFFFF"/>
        </top>
        <bottom style="thin">
          <color auto="1"/>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bottom" textRotation="0" wrapText="0" indent="0" justifyLastLine="0" shrinkToFit="0" readingOrder="0"/>
      <border diagonalUp="0" diagonalDown="0">
        <left style="thin">
          <color rgb="FFFFFFFF"/>
        </left>
        <right/>
        <top style="thin">
          <color rgb="FFFFFFFF"/>
        </top>
        <bottom style="thin">
          <color auto="1"/>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bottom" textRotation="0" wrapText="0" indent="0" justifyLastLine="0" shrinkToFit="0" readingOrder="0"/>
      <border diagonalUp="0" diagonalDown="0">
        <left style="thin">
          <color rgb="FFFFFFFF"/>
        </left>
        <right/>
        <top style="thin">
          <color rgb="FFFFFFFF"/>
        </top>
        <bottom style="thin">
          <color auto="1"/>
        </bottom>
        <vertical/>
        <horizontal/>
      </border>
    </dxf>
    <dxf>
      <font>
        <b val="0"/>
        <i val="0"/>
        <strike val="0"/>
        <condense val="0"/>
        <extend val="0"/>
        <outline val="0"/>
        <shadow val="0"/>
        <u val="none"/>
        <vertAlign val="baseline"/>
        <sz val="11"/>
        <color rgb="FFFFFFFF"/>
        <name val="Helvetica Neue Light"/>
        <scheme val="none"/>
      </font>
      <fill>
        <patternFill patternType="solid">
          <fgColor rgb="FF0C0C0C"/>
          <bgColor rgb="FF000000"/>
        </patternFill>
      </fill>
      <alignment horizontal="center" vertical="bottom" textRotation="0" wrapText="0" indent="0" justifyLastLine="0" shrinkToFit="0" readingOrder="0"/>
      <border diagonalUp="0" diagonalDown="0">
        <left style="thin">
          <color rgb="FFFFFFFF"/>
        </left>
        <right/>
        <top style="thin">
          <color rgb="FFFFFFFF"/>
        </top>
        <bottom style="thin">
          <color auto="1"/>
        </bottom>
        <vertical/>
        <horizontal/>
      </border>
    </dxf>
  </dxfs>
  <tableStyles count="0" defaultTableStyle="TableStyleMedium2" defaultPivotStyle="PivotStyleLight16"/>
  <colors>
    <indexedColors>
      <rgbColor rgb="FF000000"/>
      <rgbColor rgb="FFFFFFFF"/>
      <rgbColor rgb="FFFF0000"/>
      <rgbColor rgb="FF67FB1D"/>
      <rgbColor rgb="FF0000FF"/>
      <rgbColor rgb="FFFFFF00"/>
      <rgbColor rgb="FFFF0066"/>
      <rgbColor rgb="FF8ED774"/>
      <rgbColor rgb="FFD00000"/>
      <rgbColor rgb="FF029233"/>
      <rgbColor rgb="FFDBE821"/>
      <rgbColor rgb="FFE88219"/>
      <rgbColor rgb="FF990066"/>
      <rgbColor rgb="FF0068A5"/>
      <rgbColor rgb="FFC0C0C0"/>
      <rgbColor rgb="FF827A8E"/>
      <rgbColor rgb="FFAC9CC0"/>
      <rgbColor rgb="FF79453B"/>
      <rgbColor rgb="FFFDEADA"/>
      <rgbColor rgb="FFCCF7ED"/>
      <rgbColor rgb="FFDBDBDC"/>
      <rgbColor rgb="FFFE7C7D"/>
      <rgbColor rgb="FF0171C6"/>
      <rgbColor rgb="FFD0D0DB"/>
      <rgbColor rgb="FFFCDB00"/>
      <rgbColor rgb="FFFE407F"/>
      <rgbColor rgb="FFEDFF21"/>
      <rgbColor rgb="FF98B180"/>
      <rgbColor rgb="FFFCCF60"/>
      <rgbColor rgb="FFFCDA19"/>
      <rgbColor rgb="FF07663E"/>
      <rgbColor rgb="FFD7FF0D"/>
      <rgbColor rgb="FF69D6DB"/>
      <rgbColor rgb="FFF2F9FF"/>
      <rgbColor rgb="FFCBEEA0"/>
      <rgbColor rgb="FFFDF5A4"/>
      <rgbColor rgb="FF98D6F8"/>
      <rgbColor rgb="FFF6ACBF"/>
      <rgbColor rgb="FFFF8EF9"/>
      <rgbColor rgb="FFFBD4A5"/>
      <rgbColor rgb="FF98BBE7"/>
      <rgbColor rgb="FF3BB2B1"/>
      <rgbColor rgb="FF8FAD15"/>
      <rgbColor rgb="FFFFD500"/>
      <rgbColor rgb="FFF9A12D"/>
      <rgbColor rgb="FFFF6600"/>
      <rgbColor rgb="FF8A538D"/>
      <rgbColor rgb="FF8C8C89"/>
      <rgbColor rgb="FFD8D7CD"/>
      <rgbColor rgb="FF1BA84F"/>
      <rgbColor rgb="FF0C0C0C"/>
      <rgbColor rgb="FFFFC000"/>
      <rgbColor rgb="FFE19581"/>
      <rgbColor rgb="FFCC6072"/>
      <rgbColor rgb="FFBFBFBF"/>
      <rgbColor rgb="FFFFCD2F"/>
      <rgbColor rgb="00003366"/>
      <rgbColor rgb="00339966"/>
      <rgbColor rgb="00003300"/>
      <rgbColor rgb="00333300"/>
      <rgbColor rgb="00993300"/>
      <rgbColor rgb="00993366"/>
      <rgbColor rgb="00333399"/>
      <rgbColor rgb="00333333"/>
    </indexedColors>
    <mruColors>
      <color rgb="FFFF0000"/>
      <color rgb="FFF4CC5A"/>
      <color rgb="FFF2C136"/>
      <color rgb="FFC85BFF"/>
      <color rgb="FF8BCD43"/>
      <color rgb="FF8AE4E2"/>
      <color rgb="FFCC66FF"/>
      <color rgb="FFFF9900"/>
      <color rgb="FFFFCC66"/>
      <color rgb="FFEEE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5" Type="http://schemas.openxmlformats.org/officeDocument/2006/relationships/customXml" Target="../customXml/item1.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microsoft.com/office/2007/relationships/slicerCache" Target="slicerCaches/slicerCache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HOLD</a:t>
            </a:r>
            <a:r>
              <a:rPr lang="fr-FR" baseline="0"/>
              <a:t> TYPE DISTRIBUTION</a:t>
            </a:r>
          </a:p>
        </c:rich>
      </c:tx>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cat>
            <c:strRef>
              <c:f>Summary!$B$27:$B$38</c:f>
              <c:strCache>
                <c:ptCount val="12"/>
                <c:pt idx="0">
                  <c:v>JUGS</c:v>
                </c:pt>
                <c:pt idx="1">
                  <c:v>CRIMPS</c:v>
                </c:pt>
                <c:pt idx="2">
                  <c:v>EDGES</c:v>
                </c:pt>
                <c:pt idx="3">
                  <c:v>POCKETS</c:v>
                </c:pt>
                <c:pt idx="4">
                  <c:v>BALLS</c:v>
                </c:pt>
                <c:pt idx="5">
                  <c:v>PINCHES</c:v>
                </c:pt>
                <c:pt idx="6">
                  <c:v>FEET</c:v>
                </c:pt>
                <c:pt idx="7">
                  <c:v>SCREW ONS</c:v>
                </c:pt>
                <c:pt idx="8">
                  <c:v>BRIDGES</c:v>
                </c:pt>
                <c:pt idx="9">
                  <c:v>SLOPERS</c:v>
                </c:pt>
                <c:pt idx="10">
                  <c:v>DOWN CLIMB</c:v>
                </c:pt>
                <c:pt idx="11">
                  <c:v>MIX</c:v>
                </c:pt>
              </c:strCache>
            </c:strRef>
          </c:cat>
          <c:val>
            <c:numRef>
              <c:f>Summary!$T$27:$T$38</c:f>
              <c:numCache>
                <c:formatCode>0.0\ %</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597-4640-B580-02AC3534341D}"/>
            </c:ext>
          </c:extLst>
        </c:ser>
        <c:dLbls>
          <c:showLegendKey val="0"/>
          <c:showVal val="0"/>
          <c:showCatName val="0"/>
          <c:showSerName val="0"/>
          <c:showPercent val="0"/>
          <c:showBubbleSize val="0"/>
        </c:dLbls>
        <c:gapWidth val="219"/>
        <c:overlap val="-27"/>
        <c:axId val="12279808"/>
        <c:axId val="145026432"/>
      </c:barChart>
      <c:catAx>
        <c:axId val="1227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5026432"/>
        <c:crosses val="autoZero"/>
        <c:auto val="1"/>
        <c:lblAlgn val="ctr"/>
        <c:lblOffset val="100"/>
        <c:noMultiLvlLbl val="0"/>
      </c:catAx>
      <c:valAx>
        <c:axId val="145026432"/>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27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COLOR DISTRIBUTION</a:t>
            </a:r>
          </a:p>
        </c:rich>
      </c:tx>
      <c:overlay val="0"/>
      <c:spPr>
        <a:noFill/>
        <a:ln>
          <a:noFill/>
        </a:ln>
        <a:effectLst/>
      </c:sp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bg2"/>
              </a:solidFill>
              <a:ln>
                <a:noFill/>
              </a:ln>
              <a:effectLst/>
            </c:spPr>
            <c:extLst>
              <c:ext xmlns:c16="http://schemas.microsoft.com/office/drawing/2014/chart" uri="{C3380CC4-5D6E-409C-BE32-E72D297353CC}">
                <c16:uniqueId val="{00000000-F4B6-406B-BC94-4E5256D9AE36}"/>
              </c:ext>
            </c:extLst>
          </c:dPt>
          <c:dPt>
            <c:idx val="1"/>
            <c:invertIfNegative val="0"/>
            <c:bubble3D val="0"/>
            <c:spPr>
              <a:solidFill>
                <a:srgbClr val="EEE800"/>
              </a:solidFill>
              <a:ln>
                <a:noFill/>
              </a:ln>
              <a:effectLst/>
            </c:spPr>
            <c:extLst>
              <c:ext xmlns:c16="http://schemas.microsoft.com/office/drawing/2014/chart" uri="{C3380CC4-5D6E-409C-BE32-E72D297353CC}">
                <c16:uniqueId val="{00000001-F4B6-406B-BC94-4E5256D9AE36}"/>
              </c:ext>
            </c:extLst>
          </c:dPt>
          <c:dPt>
            <c:idx val="2"/>
            <c:invertIfNegative val="0"/>
            <c:bubble3D val="0"/>
            <c:spPr>
              <a:solidFill>
                <a:srgbClr val="2E9E36"/>
              </a:solidFill>
              <a:ln>
                <a:noFill/>
              </a:ln>
              <a:effectLst/>
            </c:spPr>
            <c:extLst>
              <c:ext xmlns:c16="http://schemas.microsoft.com/office/drawing/2014/chart" uri="{C3380CC4-5D6E-409C-BE32-E72D297353CC}">
                <c16:uniqueId val="{00000002-F4B6-406B-BC94-4E5256D9AE36}"/>
              </c:ext>
            </c:extLst>
          </c:dPt>
          <c:dPt>
            <c:idx val="3"/>
            <c:invertIfNegative val="0"/>
            <c:bubble3D val="0"/>
            <c:spPr>
              <a:solidFill>
                <a:srgbClr val="FF0000"/>
              </a:solidFill>
              <a:ln>
                <a:noFill/>
              </a:ln>
              <a:effectLst/>
            </c:spPr>
            <c:extLst>
              <c:ext xmlns:c16="http://schemas.microsoft.com/office/drawing/2014/chart" uri="{C3380CC4-5D6E-409C-BE32-E72D297353CC}">
                <c16:uniqueId val="{00000003-F4B6-406B-BC94-4E5256D9AE36}"/>
              </c:ext>
            </c:extLst>
          </c:dPt>
          <c:dPt>
            <c:idx val="5"/>
            <c:invertIfNegative val="0"/>
            <c:bubble3D val="0"/>
            <c:spPr>
              <a:solidFill>
                <a:schemeClr val="bg2">
                  <a:lumMod val="75000"/>
                </a:schemeClr>
              </a:solidFill>
              <a:ln>
                <a:noFill/>
              </a:ln>
              <a:effectLst/>
            </c:spPr>
            <c:extLst>
              <c:ext xmlns:c16="http://schemas.microsoft.com/office/drawing/2014/chart" uri="{C3380CC4-5D6E-409C-BE32-E72D297353CC}">
                <c16:uniqueId val="{00000004-F4B6-406B-BC94-4E5256D9AE36}"/>
              </c:ext>
            </c:extLst>
          </c:dPt>
          <c:dPt>
            <c:idx val="6"/>
            <c:invertIfNegative val="0"/>
            <c:bubble3D val="0"/>
            <c:spPr>
              <a:solidFill>
                <a:schemeClr val="tx1"/>
              </a:solidFill>
              <a:ln>
                <a:noFill/>
              </a:ln>
              <a:effectLst/>
            </c:spPr>
            <c:extLst>
              <c:ext xmlns:c16="http://schemas.microsoft.com/office/drawing/2014/chart" uri="{C3380CC4-5D6E-409C-BE32-E72D297353CC}">
                <c16:uniqueId val="{00000005-F4B6-406B-BC94-4E5256D9AE36}"/>
              </c:ext>
            </c:extLst>
          </c:dPt>
          <c:dPt>
            <c:idx val="7"/>
            <c:invertIfNegative val="0"/>
            <c:bubble3D val="0"/>
            <c:spPr>
              <a:solidFill>
                <a:srgbClr val="FF9900"/>
              </a:solidFill>
              <a:ln>
                <a:noFill/>
              </a:ln>
              <a:effectLst/>
            </c:spPr>
            <c:extLst>
              <c:ext xmlns:c16="http://schemas.microsoft.com/office/drawing/2014/chart" uri="{C3380CC4-5D6E-409C-BE32-E72D297353CC}">
                <c16:uniqueId val="{00000006-F4B6-406B-BC94-4E5256D9AE36}"/>
              </c:ext>
            </c:extLst>
          </c:dPt>
          <c:dPt>
            <c:idx val="8"/>
            <c:invertIfNegative val="0"/>
            <c:bubble3D val="0"/>
            <c:spPr>
              <a:solidFill>
                <a:srgbClr val="00FF00"/>
              </a:solidFill>
              <a:ln>
                <a:noFill/>
              </a:ln>
              <a:effectLst/>
            </c:spPr>
            <c:extLst>
              <c:ext xmlns:c16="http://schemas.microsoft.com/office/drawing/2014/chart" uri="{C3380CC4-5D6E-409C-BE32-E72D297353CC}">
                <c16:uniqueId val="{00000007-F4B6-406B-BC94-4E5256D9AE36}"/>
              </c:ext>
            </c:extLst>
          </c:dPt>
          <c:dPt>
            <c:idx val="9"/>
            <c:invertIfNegative val="0"/>
            <c:bubble3D val="0"/>
            <c:spPr>
              <a:solidFill>
                <a:srgbClr val="FF33CC"/>
              </a:solidFill>
              <a:ln>
                <a:noFill/>
              </a:ln>
              <a:effectLst/>
            </c:spPr>
            <c:extLst>
              <c:ext xmlns:c16="http://schemas.microsoft.com/office/drawing/2014/chart" uri="{C3380CC4-5D6E-409C-BE32-E72D297353CC}">
                <c16:uniqueId val="{00000008-F4B6-406B-BC94-4E5256D9AE36}"/>
              </c:ext>
            </c:extLst>
          </c:dPt>
          <c:dPt>
            <c:idx val="10"/>
            <c:invertIfNegative val="0"/>
            <c:bubble3D val="0"/>
            <c:spPr>
              <a:solidFill>
                <a:srgbClr val="FFFF00"/>
              </a:solidFill>
              <a:ln>
                <a:noFill/>
              </a:ln>
              <a:effectLst/>
            </c:spPr>
            <c:extLst>
              <c:ext xmlns:c16="http://schemas.microsoft.com/office/drawing/2014/chart" uri="{C3380CC4-5D6E-409C-BE32-E72D297353CC}">
                <c16:uniqueId val="{00000009-F4B6-406B-BC94-4E5256D9AE36}"/>
              </c:ext>
            </c:extLst>
          </c:dPt>
          <c:dPt>
            <c:idx val="11"/>
            <c:invertIfNegative val="0"/>
            <c:bubble3D val="0"/>
            <c:spPr>
              <a:solidFill>
                <a:srgbClr val="C85BFF"/>
              </a:solidFill>
              <a:ln>
                <a:noFill/>
              </a:ln>
              <a:effectLst/>
            </c:spPr>
            <c:extLst>
              <c:ext xmlns:c16="http://schemas.microsoft.com/office/drawing/2014/chart" uri="{C3380CC4-5D6E-409C-BE32-E72D297353CC}">
                <c16:uniqueId val="{0000000A-F4B6-406B-BC94-4E5256D9AE36}"/>
              </c:ext>
            </c:extLst>
          </c:dPt>
          <c:dPt>
            <c:idx val="12"/>
            <c:invertIfNegative val="0"/>
            <c:bubble3D val="0"/>
            <c:spPr>
              <a:solidFill>
                <a:srgbClr val="8AE4E2"/>
              </a:solidFill>
              <a:ln>
                <a:noFill/>
              </a:ln>
              <a:effectLst/>
            </c:spPr>
            <c:extLst>
              <c:ext xmlns:c16="http://schemas.microsoft.com/office/drawing/2014/chart" uri="{C3380CC4-5D6E-409C-BE32-E72D297353CC}">
                <c16:uniqueId val="{0000000B-F4B6-406B-BC94-4E5256D9AE36}"/>
              </c:ext>
            </c:extLst>
          </c:dPt>
          <c:dPt>
            <c:idx val="13"/>
            <c:invertIfNegative val="0"/>
            <c:bubble3D val="0"/>
            <c:spPr>
              <a:solidFill>
                <a:srgbClr val="8BCD43"/>
              </a:solidFill>
              <a:ln>
                <a:noFill/>
              </a:ln>
              <a:effectLst/>
            </c:spPr>
            <c:extLst>
              <c:ext xmlns:c16="http://schemas.microsoft.com/office/drawing/2014/chart" uri="{C3380CC4-5D6E-409C-BE32-E72D297353CC}">
                <c16:uniqueId val="{0000000C-F4B6-406B-BC94-4E5256D9AE36}"/>
              </c:ext>
            </c:extLst>
          </c:dPt>
          <c:dPt>
            <c:idx val="14"/>
            <c:invertIfNegative val="0"/>
            <c:bubble3D val="0"/>
            <c:spPr>
              <a:solidFill>
                <a:schemeClr val="accent2"/>
              </a:solidFill>
              <a:ln>
                <a:noFill/>
              </a:ln>
              <a:effectLst/>
            </c:spPr>
            <c:extLst>
              <c:ext xmlns:c16="http://schemas.microsoft.com/office/drawing/2014/chart" uri="{C3380CC4-5D6E-409C-BE32-E72D297353CC}">
                <c16:uniqueId val="{0000000D-F4B6-406B-BC94-4E5256D9AE36}"/>
              </c:ext>
            </c:extLst>
          </c:dPt>
          <c:dPt>
            <c:idx val="15"/>
            <c:invertIfNegative val="0"/>
            <c:bubble3D val="0"/>
            <c:spPr>
              <a:solidFill>
                <a:srgbClr val="7030A0"/>
              </a:solidFill>
              <a:ln>
                <a:noFill/>
              </a:ln>
              <a:effectLst/>
            </c:spPr>
            <c:extLst>
              <c:ext xmlns:c16="http://schemas.microsoft.com/office/drawing/2014/chart" uri="{C3380CC4-5D6E-409C-BE32-E72D297353CC}">
                <c16:uniqueId val="{0000000E-F4B6-406B-BC94-4E5256D9AE36}"/>
              </c:ext>
            </c:extLst>
          </c:dPt>
          <c:cat>
            <c:strRef>
              <c:f>Summary!$D$26:$S$26</c:f>
              <c:strCache>
                <c:ptCount val="16"/>
                <c:pt idx="0">
                  <c:v>White*</c:v>
                </c:pt>
                <c:pt idx="1">
                  <c:v>Yellow 
RAL 1026</c:v>
                </c:pt>
                <c:pt idx="2">
                  <c:v>Green**</c:v>
                </c:pt>
                <c:pt idx="3">
                  <c:v>Red 
RAL 3020</c:v>
                </c:pt>
                <c:pt idx="4">
                  <c:v>Blue 
RAL 5015</c:v>
                </c:pt>
                <c:pt idx="5">
                  <c:v>Grey 
RAL 7001</c:v>
                </c:pt>
                <c:pt idx="6">
                  <c:v>Black 
RAL 9005</c:v>
                </c:pt>
                <c:pt idx="7">
                  <c:v>Fluo 
Orange</c:v>
                </c:pt>
                <c:pt idx="8">
                  <c:v>Fluo 
Green</c:v>
                </c:pt>
                <c:pt idx="9">
                  <c:v>Fluo 
Pink</c:v>
                </c:pt>
                <c:pt idx="10">
                  <c:v>Fluo 
Yellow</c:v>
                </c:pt>
                <c:pt idx="11">
                  <c:v>Violet 
RAL 4008</c:v>
                </c:pt>
                <c:pt idx="12">
                  <c:v>Mint 
RAL 6027</c:v>
                </c:pt>
                <c:pt idx="13">
                  <c:v>Green 
(Puke 16-09)</c:v>
                </c:pt>
                <c:pt idx="14">
                  <c:v>Orange***</c:v>
                </c:pt>
                <c:pt idx="15">
                  <c:v>US Purple
17-13</c:v>
                </c:pt>
              </c:strCache>
            </c:strRef>
          </c:cat>
          <c:val>
            <c:numRef>
              <c:f>Summary!$D$41:$S$41</c:f>
              <c:numCache>
                <c:formatCode>0.0\ %</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formatCode="0\ %">
                  <c:v>0</c:v>
                </c:pt>
                <c:pt idx="15" formatCode="0\ %">
                  <c:v>0</c:v>
                </c:pt>
              </c:numCache>
            </c:numRef>
          </c:val>
          <c:extLst>
            <c:ext xmlns:c16="http://schemas.microsoft.com/office/drawing/2014/chart" uri="{C3380CC4-5D6E-409C-BE32-E72D297353CC}">
              <c16:uniqueId val="{00000000-C4A2-467F-BD8B-E93FA656A125}"/>
            </c:ext>
          </c:extLst>
        </c:ser>
        <c:dLbls>
          <c:showLegendKey val="0"/>
          <c:showVal val="0"/>
          <c:showCatName val="0"/>
          <c:showSerName val="0"/>
          <c:showPercent val="0"/>
          <c:showBubbleSize val="0"/>
        </c:dLbls>
        <c:gapWidth val="219"/>
        <c:overlap val="-27"/>
        <c:axId val="12280832"/>
        <c:axId val="145028160"/>
      </c:barChart>
      <c:catAx>
        <c:axId val="12280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5028160"/>
        <c:crosses val="autoZero"/>
        <c:auto val="1"/>
        <c:lblAlgn val="ctr"/>
        <c:lblOffset val="100"/>
        <c:noMultiLvlLbl val="0"/>
      </c:catAx>
      <c:valAx>
        <c:axId val="145028160"/>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280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fmlaLink="$AF$14" lockText="1" noThreeD="1"/>
</file>

<file path=xl/ctrlProps/ctrlProp10.xml><?xml version="1.0" encoding="utf-8"?>
<formControlPr xmlns="http://schemas.microsoft.com/office/spreadsheetml/2009/9/main" objectType="CheckBox" fmlaLink="$AK$30" lockText="1" noThreeD="1"/>
</file>

<file path=xl/ctrlProps/ctrlProp11.xml><?xml version="1.0" encoding="utf-8"?>
<formControlPr xmlns="http://schemas.microsoft.com/office/spreadsheetml/2009/9/main" objectType="CheckBox" fmlaLink="$AK$31" lockText="1" noThreeD="1"/>
</file>

<file path=xl/ctrlProps/ctrlProp12.xml><?xml version="1.0" encoding="utf-8"?>
<formControlPr xmlns="http://schemas.microsoft.com/office/spreadsheetml/2009/9/main" objectType="CheckBox" fmlaLink="$AK$32" lockText="1" noThreeD="1"/>
</file>

<file path=xl/ctrlProps/ctrlProp13.xml><?xml version="1.0" encoding="utf-8"?>
<formControlPr xmlns="http://schemas.microsoft.com/office/spreadsheetml/2009/9/main" objectType="CheckBox" fmlaLink="$AK$33" lockText="1" noThreeD="1"/>
</file>

<file path=xl/ctrlProps/ctrlProp14.xml><?xml version="1.0" encoding="utf-8"?>
<formControlPr xmlns="http://schemas.microsoft.com/office/spreadsheetml/2009/9/main" objectType="CheckBox" fmlaLink="$AK$34" lockText="1" noThreeD="1"/>
</file>

<file path=xl/ctrlProps/ctrlProp15.xml><?xml version="1.0" encoding="utf-8"?>
<formControlPr xmlns="http://schemas.microsoft.com/office/spreadsheetml/2009/9/main" objectType="CheckBox" fmlaLink="$AK$35" lockText="1" noThreeD="1"/>
</file>

<file path=xl/ctrlProps/ctrlProp16.xml><?xml version="1.0" encoding="utf-8"?>
<formControlPr xmlns="http://schemas.microsoft.com/office/spreadsheetml/2009/9/main" objectType="CheckBox" fmlaLink="$AK$36" lockText="1" noThreeD="1"/>
</file>

<file path=xl/ctrlProps/ctrlProp17.xml><?xml version="1.0" encoding="utf-8"?>
<formControlPr xmlns="http://schemas.microsoft.com/office/spreadsheetml/2009/9/main" objectType="CheckBox" fmlaLink="$AK$37" lockText="1" noThreeD="1"/>
</file>

<file path=xl/ctrlProps/ctrlProp2.xml><?xml version="1.0" encoding="utf-8"?>
<formControlPr xmlns="http://schemas.microsoft.com/office/spreadsheetml/2009/9/main" objectType="CheckBox" fmlaLink="$AF$19" lockText="1" noThreeD="1"/>
</file>

<file path=xl/ctrlProps/ctrlProp3.xml><?xml version="1.0" encoding="utf-8"?>
<formControlPr xmlns="http://schemas.microsoft.com/office/spreadsheetml/2009/9/main" objectType="CheckBox" fmlaLink="$AF$8" lockText="1" noThreeD="1"/>
</file>

<file path=xl/ctrlProps/ctrlProp4.xml><?xml version="1.0" encoding="utf-8"?>
<formControlPr xmlns="http://schemas.microsoft.com/office/spreadsheetml/2009/9/main" objectType="CheckBox" fmlaLink="$AK$24" lockText="1" noThreeD="1"/>
</file>

<file path=xl/ctrlProps/ctrlProp5.xml><?xml version="1.0" encoding="utf-8"?>
<formControlPr xmlns="http://schemas.microsoft.com/office/spreadsheetml/2009/9/main" objectType="CheckBox" fmlaLink="AK25" lockText="1" noThreeD="1"/>
</file>

<file path=xl/ctrlProps/ctrlProp6.xml><?xml version="1.0" encoding="utf-8"?>
<formControlPr xmlns="http://schemas.microsoft.com/office/spreadsheetml/2009/9/main" objectType="CheckBox" fmlaLink="$AK$26" lockText="1" noThreeD="1"/>
</file>

<file path=xl/ctrlProps/ctrlProp7.xml><?xml version="1.0" encoding="utf-8"?>
<formControlPr xmlns="http://schemas.microsoft.com/office/spreadsheetml/2009/9/main" objectType="CheckBox" fmlaLink="$AK$27" lockText="1" noThreeD="1"/>
</file>

<file path=xl/ctrlProps/ctrlProp8.xml><?xml version="1.0" encoding="utf-8"?>
<formControlPr xmlns="http://schemas.microsoft.com/office/spreadsheetml/2009/9/main" objectType="CheckBox" fmlaLink="$AK$28" lockText="1" noThreeD="1"/>
</file>

<file path=xl/ctrlProps/ctrlProp9.xml><?xml version="1.0" encoding="utf-8"?>
<formControlPr xmlns="http://schemas.microsoft.com/office/spreadsheetml/2009/9/main" objectType="CheckBox" fmlaLink="$AK$29"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9.png"/><Relationship Id="rId5" Type="http://schemas.openxmlformats.org/officeDocument/2006/relationships/image" Target="../media/image5.png"/><Relationship Id="rId10" Type="http://schemas.openxmlformats.org/officeDocument/2006/relationships/chart" Target="../charts/chart2.xml"/><Relationship Id="rId4" Type="http://schemas.openxmlformats.org/officeDocument/2006/relationships/image" Target="../media/image4.png"/><Relationship Id="rId9"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7" Type="http://schemas.microsoft.com/office/2007/relationships/hdphoto" Target="../media/hdphoto7.wdp"/><Relationship Id="rId2" Type="http://schemas.openxmlformats.org/officeDocument/2006/relationships/image" Target="../media/image22.png"/><Relationship Id="rId1" Type="http://schemas.openxmlformats.org/officeDocument/2006/relationships/image" Target="../media/image19.png"/><Relationship Id="rId6" Type="http://schemas.openxmlformats.org/officeDocument/2006/relationships/image" Target="../media/image33.png"/><Relationship Id="rId5" Type="http://schemas.microsoft.com/office/2007/relationships/hdphoto" Target="../media/hdphoto6.wdp"/><Relationship Id="rId4" Type="http://schemas.openxmlformats.org/officeDocument/2006/relationships/image" Target="../media/image3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5" Type="http://schemas.microsoft.com/office/2007/relationships/hdphoto" Target="../media/hdphoto1.wdp"/><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14.jpe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14.jpeg"/><Relationship Id="rId7" Type="http://schemas.openxmlformats.org/officeDocument/2006/relationships/image" Target="../media/image13.png"/><Relationship Id="rId2" Type="http://schemas.openxmlformats.org/officeDocument/2006/relationships/image" Target="../media/image17.png"/><Relationship Id="rId1" Type="http://schemas.openxmlformats.org/officeDocument/2006/relationships/hyperlink" Target="https://bizoffice7529.sharepoint.com/:x:/r/sites/expression/_layouts/15/Doc.aspx?sourcedoc=%7b60ba998f-827b-4d91-892a-59e73b16cd53%7d&amp;action=edit&amp;wdinitialsession=19ecb2d2-2a7c-9e45-7622-a23154633c20&amp;wdrldsc=12&amp;wdrldc=1&amp;wdrldr=UserInteraction,BootTimeMismatch" TargetMode="External"/><Relationship Id="rId6" Type="http://schemas.openxmlformats.org/officeDocument/2006/relationships/image" Target="../media/image12.png"/><Relationship Id="rId5" Type="http://schemas.openxmlformats.org/officeDocument/2006/relationships/image" Target="../media/image19.png"/><Relationship Id="rId10" Type="http://schemas.microsoft.com/office/2007/relationships/hdphoto" Target="../media/hdphoto2.wdp"/><Relationship Id="rId4" Type="http://schemas.openxmlformats.org/officeDocument/2006/relationships/image" Target="../media/image18.png"/><Relationship Id="rId9"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3.png"/><Relationship Id="rId7" Type="http://schemas.microsoft.com/office/2007/relationships/hdphoto" Target="../media/hdphoto4.wdp"/><Relationship Id="rId2" Type="http://schemas.openxmlformats.org/officeDocument/2006/relationships/image" Target="../media/image22.png"/><Relationship Id="rId1" Type="http://schemas.openxmlformats.org/officeDocument/2006/relationships/image" Target="../media/image14.jpeg"/><Relationship Id="rId6" Type="http://schemas.openxmlformats.org/officeDocument/2006/relationships/image" Target="../media/image24.png"/><Relationship Id="rId5" Type="http://schemas.openxmlformats.org/officeDocument/2006/relationships/image" Target="../media/image12.png"/><Relationship Id="rId4" Type="http://schemas.microsoft.com/office/2007/relationships/hdphoto" Target="../media/hdphoto3.wdp"/><Relationship Id="rId9" Type="http://schemas.microsoft.com/office/2007/relationships/hdphoto" Target="../media/hdphoto5.wdp"/></Relationships>
</file>

<file path=xl/drawings/_rels/drawing8.xml.rels><?xml version="1.0" encoding="UTF-8" standalone="yes"?>
<Relationships xmlns="http://schemas.openxmlformats.org/package/2006/relationships"><Relationship Id="rId2" Type="http://schemas.openxmlformats.org/officeDocument/2006/relationships/image" Target="../media/image27.jpeg"/><Relationship Id="rId1" Type="http://schemas.openxmlformats.org/officeDocument/2006/relationships/image" Target="../media/image26.png"/></Relationships>
</file>

<file path=xl/drawings/_rels/drawing9.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4" Type="http://schemas.openxmlformats.org/officeDocument/2006/relationships/image" Target="../media/image3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388620</xdr:colOff>
          <xdr:row>21</xdr:row>
          <xdr:rowOff>22860</xdr:rowOff>
        </xdr:from>
        <xdr:to>
          <xdr:col>8</xdr:col>
          <xdr:colOff>655320</xdr:colOff>
          <xdr:row>22</xdr:row>
          <xdr:rowOff>38100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41462</xdr:colOff>
      <xdr:row>5</xdr:row>
      <xdr:rowOff>178573</xdr:rowOff>
    </xdr:from>
    <xdr:to>
      <xdr:col>16</xdr:col>
      <xdr:colOff>87726</xdr:colOff>
      <xdr:row>10</xdr:row>
      <xdr:rowOff>135031</xdr:rowOff>
    </xdr:to>
    <xdr:pic>
      <xdr:nvPicPr>
        <xdr:cNvPr id="6" name="image1.png">
          <a:extLst>
            <a:ext uri="{FF2B5EF4-FFF2-40B4-BE49-F238E27FC236}">
              <a16:creationId xmlns:a16="http://schemas.microsoft.com/office/drawing/2014/main" id="{EC1CC487-873C-4D76-DE3D-A52A4B940395}"/>
            </a:ext>
          </a:extLst>
        </xdr:cNvPr>
        <xdr:cNvPicPr/>
      </xdr:nvPicPr>
      <xdr:blipFill>
        <a:blip xmlns:r="http://schemas.openxmlformats.org/officeDocument/2006/relationships" r:embed="rId1"/>
        <a:stretch/>
      </xdr:blipFill>
      <xdr:spPr>
        <a:xfrm>
          <a:off x="8994962" y="1131073"/>
          <a:ext cx="2399499" cy="1166693"/>
        </a:xfrm>
        <a:prstGeom prst="rect">
          <a:avLst/>
        </a:prstGeom>
        <a:ln w="0">
          <a:noFill/>
        </a:ln>
      </xdr:spPr>
    </xdr:pic>
    <xdr:clientData/>
  </xdr:twoCellAnchor>
  <mc:AlternateContent xmlns:mc="http://schemas.openxmlformats.org/markup-compatibility/2006">
    <mc:Choice xmlns:a14="http://schemas.microsoft.com/office/drawing/2010/main" Requires="a14">
      <xdr:twoCellAnchor editAs="oneCell">
        <xdr:from>
          <xdr:col>8</xdr:col>
          <xdr:colOff>388620</xdr:colOff>
          <xdr:row>20</xdr:row>
          <xdr:rowOff>22860</xdr:rowOff>
        </xdr:from>
        <xdr:to>
          <xdr:col>8</xdr:col>
          <xdr:colOff>655320</xdr:colOff>
          <xdr:row>21</xdr:row>
          <xdr:rowOff>45720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571500</xdr:colOff>
          <xdr:row>19</xdr:row>
          <xdr:rowOff>0</xdr:rowOff>
        </xdr:from>
        <xdr:to>
          <xdr:col>17</xdr:col>
          <xdr:colOff>60960</xdr:colOff>
          <xdr:row>20</xdr:row>
          <xdr:rowOff>38100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33618</xdr:colOff>
      <xdr:row>0</xdr:row>
      <xdr:rowOff>0</xdr:rowOff>
    </xdr:from>
    <xdr:to>
      <xdr:col>5</xdr:col>
      <xdr:colOff>182645</xdr:colOff>
      <xdr:row>5</xdr:row>
      <xdr:rowOff>182200</xdr:rowOff>
    </xdr:to>
    <xdr:pic>
      <xdr:nvPicPr>
        <xdr:cNvPr id="11" name="Image 10">
          <a:extLst>
            <a:ext uri="{FF2B5EF4-FFF2-40B4-BE49-F238E27FC236}">
              <a16:creationId xmlns:a16="http://schemas.microsoft.com/office/drawing/2014/main" id="{51520A97-2A08-41BF-B183-B5EEF8D0EB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18" y="0"/>
          <a:ext cx="2625527" cy="1134700"/>
        </a:xfrm>
        <a:prstGeom prst="rect">
          <a:avLst/>
        </a:prstGeom>
      </xdr:spPr>
    </xdr:pic>
    <xdr:clientData/>
  </xdr:twoCellAnchor>
  <xdr:twoCellAnchor editAs="oneCell">
    <xdr:from>
      <xdr:col>8</xdr:col>
      <xdr:colOff>302561</xdr:colOff>
      <xdr:row>5</xdr:row>
      <xdr:rowOff>174180</xdr:rowOff>
    </xdr:from>
    <xdr:to>
      <xdr:col>9</xdr:col>
      <xdr:colOff>750796</xdr:colOff>
      <xdr:row>7</xdr:row>
      <xdr:rowOff>336175</xdr:rowOff>
    </xdr:to>
    <xdr:pic>
      <xdr:nvPicPr>
        <xdr:cNvPr id="13" name="Image 12">
          <a:extLst>
            <a:ext uri="{FF2B5EF4-FFF2-40B4-BE49-F238E27FC236}">
              <a16:creationId xmlns:a16="http://schemas.microsoft.com/office/drawing/2014/main" id="{477912A7-6FD7-489D-AFC0-0EDCE21395A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7870" t="19127" r="28003" b="14704"/>
        <a:stretch/>
      </xdr:blipFill>
      <xdr:spPr>
        <a:xfrm>
          <a:off x="5334002" y="1126680"/>
          <a:ext cx="1232647" cy="542995"/>
        </a:xfrm>
        <a:prstGeom prst="rect">
          <a:avLst/>
        </a:prstGeom>
      </xdr:spPr>
    </xdr:pic>
    <xdr:clientData/>
  </xdr:twoCellAnchor>
  <xdr:twoCellAnchor editAs="oneCell">
    <xdr:from>
      <xdr:col>8</xdr:col>
      <xdr:colOff>291356</xdr:colOff>
      <xdr:row>2</xdr:row>
      <xdr:rowOff>162660</xdr:rowOff>
    </xdr:from>
    <xdr:to>
      <xdr:col>9</xdr:col>
      <xdr:colOff>750752</xdr:colOff>
      <xdr:row>5</xdr:row>
      <xdr:rowOff>112058</xdr:rowOff>
    </xdr:to>
    <xdr:pic>
      <xdr:nvPicPr>
        <xdr:cNvPr id="14" name="Image 13">
          <a:extLst>
            <a:ext uri="{FF2B5EF4-FFF2-40B4-BE49-F238E27FC236}">
              <a16:creationId xmlns:a16="http://schemas.microsoft.com/office/drawing/2014/main" id="{3221420E-F9FC-4236-A93C-AFCC7E6ECA35}"/>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7693" t="19628" r="28433" b="18280"/>
        <a:stretch/>
      </xdr:blipFill>
      <xdr:spPr>
        <a:xfrm>
          <a:off x="5322797" y="543660"/>
          <a:ext cx="1243808" cy="520898"/>
        </a:xfrm>
        <a:prstGeom prst="rect">
          <a:avLst/>
        </a:prstGeom>
      </xdr:spPr>
    </xdr:pic>
    <xdr:clientData/>
  </xdr:twoCellAnchor>
  <xdr:oneCellAnchor>
    <xdr:from>
      <xdr:col>16</xdr:col>
      <xdr:colOff>707571</xdr:colOff>
      <xdr:row>19</xdr:row>
      <xdr:rowOff>27214</xdr:rowOff>
    </xdr:from>
    <xdr:ext cx="378758" cy="264560"/>
    <xdr:sp macro="" textlink="">
      <xdr:nvSpPr>
        <xdr:cNvPr id="2" name="ZoneTexte 1">
          <a:extLst>
            <a:ext uri="{FF2B5EF4-FFF2-40B4-BE49-F238E27FC236}">
              <a16:creationId xmlns:a16="http://schemas.microsoft.com/office/drawing/2014/main" id="{23BA1BB5-69A5-778C-1325-8FA769897066}"/>
            </a:ext>
          </a:extLst>
        </xdr:cNvPr>
        <xdr:cNvSpPr txBox="1"/>
      </xdr:nvSpPr>
      <xdr:spPr>
        <a:xfrm>
          <a:off x="11430000" y="4395107"/>
          <a:ext cx="3787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kern="1200"/>
            <a:t>Yes</a:t>
          </a:r>
        </a:p>
      </xdr:txBody>
    </xdr:sp>
    <xdr:clientData/>
  </xdr:oneCellAnchor>
  <xdr:oneCellAnchor>
    <xdr:from>
      <xdr:col>8</xdr:col>
      <xdr:colOff>533400</xdr:colOff>
      <xdr:row>20</xdr:row>
      <xdr:rowOff>2722</xdr:rowOff>
    </xdr:from>
    <xdr:ext cx="378758" cy="264560"/>
    <xdr:sp macro="" textlink="">
      <xdr:nvSpPr>
        <xdr:cNvPr id="7" name="ZoneTexte 6">
          <a:extLst>
            <a:ext uri="{FF2B5EF4-FFF2-40B4-BE49-F238E27FC236}">
              <a16:creationId xmlns:a16="http://schemas.microsoft.com/office/drawing/2014/main" id="{4434B592-9DE0-4FB5-B37A-EA5859311152}"/>
            </a:ext>
          </a:extLst>
        </xdr:cNvPr>
        <xdr:cNvSpPr txBox="1"/>
      </xdr:nvSpPr>
      <xdr:spPr>
        <a:xfrm>
          <a:off x="5309507" y="4615543"/>
          <a:ext cx="3787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kern="1200"/>
            <a:t>Yes</a:t>
          </a:r>
        </a:p>
      </xdr:txBody>
    </xdr:sp>
    <xdr:clientData/>
  </xdr:oneCellAnchor>
  <xdr:oneCellAnchor>
    <xdr:from>
      <xdr:col>8</xdr:col>
      <xdr:colOff>544286</xdr:colOff>
      <xdr:row>21</xdr:row>
      <xdr:rowOff>27214</xdr:rowOff>
    </xdr:from>
    <xdr:ext cx="378758" cy="264560"/>
    <xdr:sp macro="" textlink="">
      <xdr:nvSpPr>
        <xdr:cNvPr id="8" name="ZoneTexte 7">
          <a:extLst>
            <a:ext uri="{FF2B5EF4-FFF2-40B4-BE49-F238E27FC236}">
              <a16:creationId xmlns:a16="http://schemas.microsoft.com/office/drawing/2014/main" id="{E744C389-0048-4F53-AAEE-4E577396243C}"/>
            </a:ext>
          </a:extLst>
        </xdr:cNvPr>
        <xdr:cNvSpPr txBox="1"/>
      </xdr:nvSpPr>
      <xdr:spPr>
        <a:xfrm>
          <a:off x="5320393" y="4871357"/>
          <a:ext cx="37875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100" kern="1200"/>
            <a:t>Yes</a:t>
          </a:r>
        </a:p>
      </xdr:txBody>
    </xdr:sp>
    <xdr:clientData/>
  </xdr:oneCellAnchor>
  <xdr:twoCellAnchor editAs="oneCell">
    <xdr:from>
      <xdr:col>13</xdr:col>
      <xdr:colOff>332661</xdr:colOff>
      <xdr:row>1</xdr:row>
      <xdr:rowOff>11330</xdr:rowOff>
    </xdr:from>
    <xdr:to>
      <xdr:col>16</xdr:col>
      <xdr:colOff>729745</xdr:colOff>
      <xdr:row>5</xdr:row>
      <xdr:rowOff>154081</xdr:rowOff>
    </xdr:to>
    <xdr:pic>
      <xdr:nvPicPr>
        <xdr:cNvPr id="16" name="Image 15">
          <a:extLst>
            <a:ext uri="{FF2B5EF4-FFF2-40B4-BE49-F238E27FC236}">
              <a16:creationId xmlns:a16="http://schemas.microsoft.com/office/drawing/2014/main" id="{BB12E59E-D413-22C1-9FB0-69D46FFDFFA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286161" y="201830"/>
          <a:ext cx="2750319" cy="904751"/>
        </a:xfrm>
        <a:prstGeom prst="rect">
          <a:avLst/>
        </a:prstGeom>
      </xdr:spPr>
    </xdr:pic>
    <xdr:clientData/>
  </xdr:twoCellAnchor>
  <xdr:twoCellAnchor editAs="oneCell">
    <xdr:from>
      <xdr:col>16</xdr:col>
      <xdr:colOff>46919</xdr:colOff>
      <xdr:row>6</xdr:row>
      <xdr:rowOff>63168</xdr:rowOff>
    </xdr:from>
    <xdr:to>
      <xdr:col>16</xdr:col>
      <xdr:colOff>759199</xdr:colOff>
      <xdr:row>9</xdr:row>
      <xdr:rowOff>166073</xdr:rowOff>
    </xdr:to>
    <xdr:pic>
      <xdr:nvPicPr>
        <xdr:cNvPr id="18" name="Image 17">
          <a:extLst>
            <a:ext uri="{FF2B5EF4-FFF2-40B4-BE49-F238E27FC236}">
              <a16:creationId xmlns:a16="http://schemas.microsoft.com/office/drawing/2014/main" id="{95F28E49-4694-139B-43C5-AC75583501F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353654" y="1206168"/>
          <a:ext cx="712280" cy="932140"/>
        </a:xfrm>
        <a:prstGeom prst="rect">
          <a:avLst/>
        </a:prstGeom>
      </xdr:spPr>
    </xdr:pic>
    <xdr:clientData/>
  </xdr:twoCellAnchor>
  <xdr:twoCellAnchor editAs="oneCell">
    <xdr:from>
      <xdr:col>10</xdr:col>
      <xdr:colOff>123265</xdr:colOff>
      <xdr:row>2</xdr:row>
      <xdr:rowOff>190497</xdr:rowOff>
    </xdr:from>
    <xdr:to>
      <xdr:col>11</xdr:col>
      <xdr:colOff>602046</xdr:colOff>
      <xdr:row>6</xdr:row>
      <xdr:rowOff>11205</xdr:rowOff>
    </xdr:to>
    <xdr:pic>
      <xdr:nvPicPr>
        <xdr:cNvPr id="23" name="Image 22">
          <a:extLst>
            <a:ext uri="{FF2B5EF4-FFF2-40B4-BE49-F238E27FC236}">
              <a16:creationId xmlns:a16="http://schemas.microsoft.com/office/drawing/2014/main" id="{2A0D92CE-6363-FEAA-3534-0222ED0F4DCC}"/>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34631" t="15930" r="9602" b="16396"/>
        <a:stretch/>
      </xdr:blipFill>
      <xdr:spPr>
        <a:xfrm>
          <a:off x="6723530" y="571497"/>
          <a:ext cx="1263193" cy="582708"/>
        </a:xfrm>
        <a:prstGeom prst="rect">
          <a:avLst/>
        </a:prstGeom>
      </xdr:spPr>
    </xdr:pic>
    <xdr:clientData/>
  </xdr:twoCellAnchor>
  <xdr:twoCellAnchor editAs="oneCell">
    <xdr:from>
      <xdr:col>10</xdr:col>
      <xdr:colOff>100856</xdr:colOff>
      <xdr:row>6</xdr:row>
      <xdr:rowOff>56027</xdr:rowOff>
    </xdr:from>
    <xdr:to>
      <xdr:col>12</xdr:col>
      <xdr:colOff>437028</xdr:colOff>
      <xdr:row>8</xdr:row>
      <xdr:rowOff>20494</xdr:rowOff>
    </xdr:to>
    <xdr:pic>
      <xdr:nvPicPr>
        <xdr:cNvPr id="25" name="Image 24">
          <a:extLst>
            <a:ext uri="{FF2B5EF4-FFF2-40B4-BE49-F238E27FC236}">
              <a16:creationId xmlns:a16="http://schemas.microsoft.com/office/drawing/2014/main" id="{3E4C5FC1-843B-7334-773C-44873F7E58DC}"/>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8659" t="18294" b="6409"/>
        <a:stretch/>
      </xdr:blipFill>
      <xdr:spPr>
        <a:xfrm>
          <a:off x="6701121" y="1199027"/>
          <a:ext cx="1904995" cy="603202"/>
        </a:xfrm>
        <a:prstGeom prst="rect">
          <a:avLst/>
        </a:prstGeom>
      </xdr:spPr>
    </xdr:pic>
    <xdr:clientData/>
  </xdr:twoCellAnchor>
  <xdr:twoCellAnchor>
    <xdr:from>
      <xdr:col>20</xdr:col>
      <xdr:colOff>330573</xdr:colOff>
      <xdr:row>19</xdr:row>
      <xdr:rowOff>101971</xdr:rowOff>
    </xdr:from>
    <xdr:to>
      <xdr:col>26</xdr:col>
      <xdr:colOff>521072</xdr:colOff>
      <xdr:row>31</xdr:row>
      <xdr:rowOff>32495</xdr:rowOff>
    </xdr:to>
    <xdr:graphicFrame macro="">
      <xdr:nvGraphicFramePr>
        <xdr:cNvPr id="4" name="Graphique 3">
          <a:extLst>
            <a:ext uri="{FF2B5EF4-FFF2-40B4-BE49-F238E27FC236}">
              <a16:creationId xmlns:a16="http://schemas.microsoft.com/office/drawing/2014/main" id="{F6D35F68-BCA1-B815-5C94-BA0B8CC28B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319368</xdr:colOff>
      <xdr:row>32</xdr:row>
      <xdr:rowOff>90767</xdr:rowOff>
    </xdr:from>
    <xdr:to>
      <xdr:col>26</xdr:col>
      <xdr:colOff>509867</xdr:colOff>
      <xdr:row>46</xdr:row>
      <xdr:rowOff>122144</xdr:rowOff>
    </xdr:to>
    <xdr:graphicFrame macro="">
      <xdr:nvGraphicFramePr>
        <xdr:cNvPr id="5" name="Graphique 4">
          <a:extLst>
            <a:ext uri="{FF2B5EF4-FFF2-40B4-BE49-F238E27FC236}">
              <a16:creationId xmlns:a16="http://schemas.microsoft.com/office/drawing/2014/main" id="{699FD073-38FF-2E21-FD70-F5B34E4071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xdr:col>
      <xdr:colOff>616324</xdr:colOff>
      <xdr:row>0</xdr:row>
      <xdr:rowOff>179293</xdr:rowOff>
    </xdr:from>
    <xdr:to>
      <xdr:col>7</xdr:col>
      <xdr:colOff>683559</xdr:colOff>
      <xdr:row>7</xdr:row>
      <xdr:rowOff>404926</xdr:rowOff>
    </xdr:to>
    <xdr:pic>
      <xdr:nvPicPr>
        <xdr:cNvPr id="3" name="Image 2">
          <a:extLst>
            <a:ext uri="{FF2B5EF4-FFF2-40B4-BE49-F238E27FC236}">
              <a16:creationId xmlns:a16="http://schemas.microsoft.com/office/drawing/2014/main" id="{9E014B9F-D4E8-4DA4-8E32-6497B8C9164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92824" y="179293"/>
          <a:ext cx="1636059" cy="15591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733320</xdr:colOff>
      <xdr:row>11</xdr:row>
      <xdr:rowOff>0</xdr:rowOff>
    </xdr:from>
    <xdr:to>
      <xdr:col>1</xdr:col>
      <xdr:colOff>752040</xdr:colOff>
      <xdr:row>11</xdr:row>
      <xdr:rowOff>0</xdr:rowOff>
    </xdr:to>
    <xdr:pic>
      <xdr:nvPicPr>
        <xdr:cNvPr id="34" name="image6.jpg" descr="marque_JPG_TM_entete.jpg">
          <a:extLst>
            <a:ext uri="{FF2B5EF4-FFF2-40B4-BE49-F238E27FC236}">
              <a16:creationId xmlns:a16="http://schemas.microsoft.com/office/drawing/2014/main" id="{00000000-0008-0000-0800-000022000000}"/>
            </a:ext>
          </a:extLst>
        </xdr:cNvPr>
        <xdr:cNvPicPr/>
      </xdr:nvPicPr>
      <xdr:blipFill>
        <a:blip xmlns:r="http://schemas.openxmlformats.org/officeDocument/2006/relationships" r:embed="rId1"/>
        <a:stretch/>
      </xdr:blipFill>
      <xdr:spPr>
        <a:xfrm>
          <a:off x="2424960" y="3552840"/>
          <a:ext cx="18720" cy="0"/>
        </a:xfrm>
        <a:prstGeom prst="rect">
          <a:avLst/>
        </a:prstGeom>
        <a:ln w="0">
          <a:noFill/>
        </a:ln>
      </xdr:spPr>
    </xdr:pic>
    <xdr:clientData/>
  </xdr:twoCellAnchor>
  <xdr:twoCellAnchor editAs="oneCell">
    <xdr:from>
      <xdr:col>1</xdr:col>
      <xdr:colOff>666750</xdr:colOff>
      <xdr:row>0</xdr:row>
      <xdr:rowOff>0</xdr:rowOff>
    </xdr:from>
    <xdr:to>
      <xdr:col>1</xdr:col>
      <xdr:colOff>2666612</xdr:colOff>
      <xdr:row>1</xdr:row>
      <xdr:rowOff>136167</xdr:rowOff>
    </xdr:to>
    <xdr:pic>
      <xdr:nvPicPr>
        <xdr:cNvPr id="2" name="Image 1">
          <a:extLst>
            <a:ext uri="{FF2B5EF4-FFF2-40B4-BE49-F238E27FC236}">
              <a16:creationId xmlns:a16="http://schemas.microsoft.com/office/drawing/2014/main" id="{F1D9BCC6-5AE0-43E7-9FFC-25BF522AF8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72393" y="0"/>
          <a:ext cx="1999862" cy="1020631"/>
        </a:xfrm>
        <a:prstGeom prst="rect">
          <a:avLst/>
        </a:prstGeom>
      </xdr:spPr>
    </xdr:pic>
    <xdr:clientData/>
  </xdr:twoCellAnchor>
  <xdr:twoCellAnchor editAs="oneCell">
    <xdr:from>
      <xdr:col>1</xdr:col>
      <xdr:colOff>733320</xdr:colOff>
      <xdr:row>11</xdr:row>
      <xdr:rowOff>0</xdr:rowOff>
    </xdr:from>
    <xdr:to>
      <xdr:col>1</xdr:col>
      <xdr:colOff>752040</xdr:colOff>
      <xdr:row>11</xdr:row>
      <xdr:rowOff>0</xdr:rowOff>
    </xdr:to>
    <xdr:pic>
      <xdr:nvPicPr>
        <xdr:cNvPr id="3" name="image6.jpg" descr="marque_JPG_TM_entete.jpg">
          <a:extLst>
            <a:ext uri="{FF2B5EF4-FFF2-40B4-BE49-F238E27FC236}">
              <a16:creationId xmlns:a16="http://schemas.microsoft.com/office/drawing/2014/main" id="{59B8C44F-AF9A-42FA-ADB6-121F6AB70CE1}"/>
            </a:ext>
          </a:extLst>
        </xdr:cNvPr>
        <xdr:cNvPicPr/>
      </xdr:nvPicPr>
      <xdr:blipFill>
        <a:blip xmlns:r="http://schemas.openxmlformats.org/officeDocument/2006/relationships" r:embed="rId1"/>
        <a:stretch/>
      </xdr:blipFill>
      <xdr:spPr>
        <a:xfrm>
          <a:off x="2333520" y="3543405"/>
          <a:ext cx="18720" cy="0"/>
        </a:xfrm>
        <a:prstGeom prst="rect">
          <a:avLst/>
        </a:prstGeom>
        <a:ln w="0">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286638</xdr:colOff>
      <xdr:row>0</xdr:row>
      <xdr:rowOff>102333</xdr:rowOff>
    </xdr:from>
    <xdr:to>
      <xdr:col>15</xdr:col>
      <xdr:colOff>561760</xdr:colOff>
      <xdr:row>1</xdr:row>
      <xdr:rowOff>58097</xdr:rowOff>
    </xdr:to>
    <xdr:pic>
      <xdr:nvPicPr>
        <xdr:cNvPr id="45" name="Image 5" descr="Kastline • Manufacturing facility for climbing holds brands">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1"/>
        <a:stretch/>
      </xdr:blipFill>
      <xdr:spPr>
        <a:xfrm>
          <a:off x="12356174" y="102333"/>
          <a:ext cx="1962407" cy="581693"/>
        </a:xfrm>
        <a:prstGeom prst="rect">
          <a:avLst/>
        </a:prstGeom>
        <a:ln w="0">
          <a:noFill/>
        </a:ln>
      </xdr:spPr>
    </xdr:pic>
    <xdr:clientData/>
  </xdr:twoCellAnchor>
  <xdr:twoCellAnchor editAs="oneCell">
    <xdr:from>
      <xdr:col>4</xdr:col>
      <xdr:colOff>1042146</xdr:colOff>
      <xdr:row>0</xdr:row>
      <xdr:rowOff>44824</xdr:rowOff>
    </xdr:from>
    <xdr:to>
      <xdr:col>4</xdr:col>
      <xdr:colOff>3042008</xdr:colOff>
      <xdr:row>4</xdr:row>
      <xdr:rowOff>34514</xdr:rowOff>
    </xdr:to>
    <xdr:pic>
      <xdr:nvPicPr>
        <xdr:cNvPr id="2" name="Image 1">
          <a:extLst>
            <a:ext uri="{FF2B5EF4-FFF2-40B4-BE49-F238E27FC236}">
              <a16:creationId xmlns:a16="http://schemas.microsoft.com/office/drawing/2014/main" id="{6F030A19-DFD9-4D1A-A666-8D082389A4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63470" y="44824"/>
          <a:ext cx="1999862" cy="1020631"/>
        </a:xfrm>
        <a:prstGeom prst="rect">
          <a:avLst/>
        </a:prstGeom>
      </xdr:spPr>
    </xdr:pic>
    <xdr:clientData/>
  </xdr:twoCellAnchor>
  <xdr:twoCellAnchor editAs="oneCell">
    <xdr:from>
      <xdr:col>1</xdr:col>
      <xdr:colOff>503464</xdr:colOff>
      <xdr:row>3</xdr:row>
      <xdr:rowOff>190501</xdr:rowOff>
    </xdr:from>
    <xdr:to>
      <xdr:col>2</xdr:col>
      <xdr:colOff>693964</xdr:colOff>
      <xdr:row>9</xdr:row>
      <xdr:rowOff>186239</xdr:rowOff>
    </xdr:to>
    <xdr:pic>
      <xdr:nvPicPr>
        <xdr:cNvPr id="4" name="Image 3">
          <a:extLst>
            <a:ext uri="{FF2B5EF4-FFF2-40B4-BE49-F238E27FC236}">
              <a16:creationId xmlns:a16="http://schemas.microsoft.com/office/drawing/2014/main" id="{C39E5C94-AE6A-4891-9A46-978611A8BBD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3464" y="966108"/>
          <a:ext cx="1537607" cy="1465310"/>
        </a:xfrm>
        <a:prstGeom prst="rect">
          <a:avLst/>
        </a:prstGeom>
      </xdr:spPr>
    </xdr:pic>
    <xdr:clientData/>
  </xdr:twoCellAnchor>
  <xdr:twoCellAnchor>
    <xdr:from>
      <xdr:col>2</xdr:col>
      <xdr:colOff>1084857</xdr:colOff>
      <xdr:row>15</xdr:row>
      <xdr:rowOff>87829</xdr:rowOff>
    </xdr:from>
    <xdr:to>
      <xdr:col>4</xdr:col>
      <xdr:colOff>1062837</xdr:colOff>
      <xdr:row>17</xdr:row>
      <xdr:rowOff>78179</xdr:rowOff>
    </xdr:to>
    <xdr:grpSp>
      <xdr:nvGrpSpPr>
        <xdr:cNvPr id="13" name="Groupe 12">
          <a:extLst>
            <a:ext uri="{FF2B5EF4-FFF2-40B4-BE49-F238E27FC236}">
              <a16:creationId xmlns:a16="http://schemas.microsoft.com/office/drawing/2014/main" id="{BF2053F6-1A4F-4DE6-A3AA-B455BA606CAF}"/>
            </a:ext>
          </a:extLst>
        </xdr:cNvPr>
        <xdr:cNvGrpSpPr/>
      </xdr:nvGrpSpPr>
      <xdr:grpSpPr>
        <a:xfrm rot="5400000">
          <a:off x="2519545" y="4222668"/>
          <a:ext cx="1098714" cy="1169471"/>
          <a:chOff x="5509384" y="4352346"/>
          <a:chExt cx="982435" cy="982435"/>
        </a:xfrm>
      </xdr:grpSpPr>
      <xdr:sp macro="" textlink="">
        <xdr:nvSpPr>
          <xdr:cNvPr id="14" name="Rectangle 13">
            <a:extLst>
              <a:ext uri="{FF2B5EF4-FFF2-40B4-BE49-F238E27FC236}">
                <a16:creationId xmlns:a16="http://schemas.microsoft.com/office/drawing/2014/main" id="{BD122557-65E2-CEE2-A6C5-9270F0D5277B}"/>
              </a:ext>
            </a:extLst>
          </xdr:cNvPr>
          <xdr:cNvSpPr/>
        </xdr:nvSpPr>
        <xdr:spPr>
          <a:xfrm>
            <a:off x="5810250" y="4612822"/>
            <a:ext cx="476250" cy="533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15" name="Image 14">
            <a:extLst>
              <a:ext uri="{FF2B5EF4-FFF2-40B4-BE49-F238E27FC236}">
                <a16:creationId xmlns:a16="http://schemas.microsoft.com/office/drawing/2014/main" id="{795F5202-601F-2343-6364-A6F5BFF779C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09384" y="4352346"/>
            <a:ext cx="982435" cy="982435"/>
          </a:xfrm>
          <a:prstGeom prst="rect">
            <a:avLst/>
          </a:prstGeom>
        </xdr:spPr>
      </xdr:pic>
    </xdr:grpSp>
    <xdr:clientData/>
  </xdr:twoCellAnchor>
  <xdr:twoCellAnchor editAs="absolute">
    <xdr:from>
      <xdr:col>8</xdr:col>
      <xdr:colOff>306159</xdr:colOff>
      <xdr:row>0</xdr:row>
      <xdr:rowOff>484414</xdr:rowOff>
    </xdr:from>
    <xdr:to>
      <xdr:col>10</xdr:col>
      <xdr:colOff>639534</xdr:colOff>
      <xdr:row>11</xdr:row>
      <xdr:rowOff>40822</xdr:rowOff>
    </xdr:to>
    <mc:AlternateContent xmlns:mc="http://schemas.openxmlformats.org/markup-compatibility/2006" xmlns:sle15="http://schemas.microsoft.com/office/drawing/2012/slicer">
      <mc:Choice Requires="sle15">
        <xdr:graphicFrame macro="">
          <xdr:nvGraphicFramePr>
            <xdr:cNvPr id="16" name="GAMME 2">
              <a:extLst>
                <a:ext uri="{FF2B5EF4-FFF2-40B4-BE49-F238E27FC236}">
                  <a16:creationId xmlns:a16="http://schemas.microsoft.com/office/drawing/2014/main" id="{0DB03A7C-1F15-B43C-BB4A-2F6813ADE856}"/>
                </a:ext>
              </a:extLst>
            </xdr:cNvPr>
            <xdr:cNvGraphicFramePr/>
          </xdr:nvGraphicFramePr>
          <xdr:xfrm>
            <a:off x="0" y="0"/>
            <a:ext cx="0" cy="0"/>
          </xdr:xfrm>
          <a:graphic>
            <a:graphicData uri="http://schemas.microsoft.com/office/drawing/2010/slicer">
              <sle:slicer xmlns:sle="http://schemas.microsoft.com/office/drawing/2010/slicer" name="GAMME 2"/>
            </a:graphicData>
          </a:graphic>
        </xdr:graphicFrame>
      </mc:Choice>
      <mc:Fallback xmlns="">
        <xdr:sp macro="" textlink="">
          <xdr:nvSpPr>
            <xdr:cNvPr id="3" name="Rectangle 2"/>
            <xdr:cNvSpPr>
              <a:spLocks noTextEdit="1"/>
            </xdr:cNvSpPr>
          </xdr:nvSpPr>
          <xdr:spPr>
            <a:xfrm>
              <a:off x="9695088" y="484414"/>
              <a:ext cx="2238375" cy="2291444"/>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xdr:from>
      <xdr:col>2</xdr:col>
      <xdr:colOff>1074342</xdr:colOff>
      <xdr:row>56</xdr:row>
      <xdr:rowOff>125557</xdr:rowOff>
    </xdr:from>
    <xdr:to>
      <xdr:col>4</xdr:col>
      <xdr:colOff>1046137</xdr:colOff>
      <xdr:row>58</xdr:row>
      <xdr:rowOff>81271</xdr:rowOff>
    </xdr:to>
    <xdr:grpSp>
      <xdr:nvGrpSpPr>
        <xdr:cNvPr id="5" name="Groupe 2">
          <a:extLst>
            <a:ext uri="{FF2B5EF4-FFF2-40B4-BE49-F238E27FC236}">
              <a16:creationId xmlns:a16="http://schemas.microsoft.com/office/drawing/2014/main" id="{89191C2E-DB47-4581-A38B-207F3BF37FF9}"/>
            </a:ext>
          </a:extLst>
        </xdr:cNvPr>
        <xdr:cNvGrpSpPr/>
      </xdr:nvGrpSpPr>
      <xdr:grpSpPr>
        <a:xfrm rot="5400000">
          <a:off x="2495546" y="14567807"/>
          <a:ext cx="1119496" cy="1163286"/>
          <a:chOff x="5509384" y="4352346"/>
          <a:chExt cx="982435" cy="982435"/>
        </a:xfrm>
      </xdr:grpSpPr>
      <xdr:sp macro="" textlink="">
        <xdr:nvSpPr>
          <xdr:cNvPr id="6" name="Rectangle 4">
            <a:extLst>
              <a:ext uri="{FF2B5EF4-FFF2-40B4-BE49-F238E27FC236}">
                <a16:creationId xmlns:a16="http://schemas.microsoft.com/office/drawing/2014/main" id="{4BA486CF-2346-AAD8-F8EE-B3D505297A9B}"/>
              </a:ext>
            </a:extLst>
          </xdr:cNvPr>
          <xdr:cNvSpPr/>
        </xdr:nvSpPr>
        <xdr:spPr>
          <a:xfrm>
            <a:off x="5810250" y="4612822"/>
            <a:ext cx="476250" cy="533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7" name="Image 5">
            <a:extLst>
              <a:ext uri="{FF2B5EF4-FFF2-40B4-BE49-F238E27FC236}">
                <a16:creationId xmlns:a16="http://schemas.microsoft.com/office/drawing/2014/main" id="{E1020C89-9236-9AED-3729-9089772FF1BF}"/>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09384" y="4352346"/>
            <a:ext cx="982435" cy="982435"/>
          </a:xfrm>
          <a:prstGeom prst="rect">
            <a:avLst/>
          </a:prstGeom>
        </xdr:spPr>
      </xdr:pic>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466725</xdr:colOff>
      <xdr:row>0</xdr:row>
      <xdr:rowOff>0</xdr:rowOff>
    </xdr:from>
    <xdr:to>
      <xdr:col>1</xdr:col>
      <xdr:colOff>1552575</xdr:colOff>
      <xdr:row>1</xdr:row>
      <xdr:rowOff>32921</xdr:rowOff>
    </xdr:to>
    <xdr:pic>
      <xdr:nvPicPr>
        <xdr:cNvPr id="2" name="Image 1">
          <a:extLst>
            <a:ext uri="{FF2B5EF4-FFF2-40B4-BE49-F238E27FC236}">
              <a16:creationId xmlns:a16="http://schemas.microsoft.com/office/drawing/2014/main" id="{D180D4CF-8088-4196-9517-2EA6EECF4F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66725" y="0"/>
          <a:ext cx="1800225" cy="9187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870479</xdr:colOff>
      <xdr:row>0</xdr:row>
      <xdr:rowOff>100190</xdr:rowOff>
    </xdr:from>
    <xdr:to>
      <xdr:col>16</xdr:col>
      <xdr:colOff>135882</xdr:colOff>
      <xdr:row>1</xdr:row>
      <xdr:rowOff>138545</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1116" b="26598"/>
        <a:stretch/>
      </xdr:blipFill>
      <xdr:spPr>
        <a:xfrm>
          <a:off x="11320765" y="100190"/>
          <a:ext cx="3646903" cy="664284"/>
        </a:xfrm>
        <a:prstGeom prst="rect">
          <a:avLst/>
        </a:prstGeom>
      </xdr:spPr>
    </xdr:pic>
    <xdr:clientData/>
  </xdr:twoCellAnchor>
  <xdr:twoCellAnchor editAs="oneCell">
    <xdr:from>
      <xdr:col>3</xdr:col>
      <xdr:colOff>795400</xdr:colOff>
      <xdr:row>0</xdr:row>
      <xdr:rowOff>40683</xdr:rowOff>
    </xdr:from>
    <xdr:to>
      <xdr:col>3</xdr:col>
      <xdr:colOff>2414262</xdr:colOff>
      <xdr:row>1</xdr:row>
      <xdr:rowOff>235994</xdr:rowOff>
    </xdr:to>
    <xdr:pic>
      <xdr:nvPicPr>
        <xdr:cNvPr id="7" name="Image 6">
          <a:extLst>
            <a:ext uri="{FF2B5EF4-FFF2-40B4-BE49-F238E27FC236}">
              <a16:creationId xmlns:a16="http://schemas.microsoft.com/office/drawing/2014/main" id="{54548A15-F704-4749-B858-56A1DEBC4F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23507" y="40683"/>
          <a:ext cx="1618862" cy="821240"/>
        </a:xfrm>
        <a:prstGeom prst="rect">
          <a:avLst/>
        </a:prstGeom>
      </xdr:spPr>
    </xdr:pic>
    <xdr:clientData/>
  </xdr:twoCellAnchor>
  <xdr:absoluteAnchor>
    <xdr:pos x="8545284" y="340179"/>
    <xdr:ext cx="2598965" cy="2558142"/>
    <mc:AlternateContent xmlns:mc="http://schemas.openxmlformats.org/markup-compatibility/2006" xmlns:sle15="http://schemas.microsoft.com/office/drawing/2012/slicer">
      <mc:Choice Requires="sle15">
        <xdr:graphicFrame macro="">
          <xdr:nvGraphicFramePr>
            <xdr:cNvPr id="3" name="GAMME">
              <a:extLst>
                <a:ext uri="{FF2B5EF4-FFF2-40B4-BE49-F238E27FC236}">
                  <a16:creationId xmlns:a16="http://schemas.microsoft.com/office/drawing/2014/main" id="{507F58A8-9ACE-5FC7-CE2B-116220FDC31C}"/>
                </a:ext>
              </a:extLst>
            </xdr:cNvPr>
            <xdr:cNvGraphicFramePr/>
          </xdr:nvGraphicFramePr>
          <xdr:xfrm>
            <a:off x="0" y="0"/>
            <a:ext cx="0" cy="0"/>
          </xdr:xfrm>
          <a:graphic>
            <a:graphicData uri="http://schemas.microsoft.com/office/drawing/2010/slicer">
              <sle:slicer xmlns:sle="http://schemas.microsoft.com/office/drawing/2010/slicer" name="GAMME"/>
            </a:graphicData>
          </a:graphic>
        </xdr:graphicFrame>
      </mc:Choice>
      <mc:Fallback xmlns="">
        <xdr:sp macro="" textlink="">
          <xdr:nvSpPr>
            <xdr:cNvPr id="2" name="Rectangle 1"/>
            <xdr:cNvSpPr>
              <a:spLocks noTextEdit="1"/>
            </xdr:cNvSpPr>
          </xdr:nvSpPr>
          <xdr:spPr>
            <a:xfrm>
              <a:off x="8545284" y="340179"/>
              <a:ext cx="2598965" cy="2558142"/>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absoluteAnchor>
  <xdr:twoCellAnchor editAs="oneCell">
    <xdr:from>
      <xdr:col>1</xdr:col>
      <xdr:colOff>108857</xdr:colOff>
      <xdr:row>2</xdr:row>
      <xdr:rowOff>163287</xdr:rowOff>
    </xdr:from>
    <xdr:to>
      <xdr:col>1</xdr:col>
      <xdr:colOff>1646464</xdr:colOff>
      <xdr:row>8</xdr:row>
      <xdr:rowOff>159025</xdr:rowOff>
    </xdr:to>
    <xdr:pic>
      <xdr:nvPicPr>
        <xdr:cNvPr id="9" name="Image 8">
          <a:extLst>
            <a:ext uri="{FF2B5EF4-FFF2-40B4-BE49-F238E27FC236}">
              <a16:creationId xmlns:a16="http://schemas.microsoft.com/office/drawing/2014/main" id="{995E4405-0B9B-10A1-3A52-5DA78DB9F91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8857" y="1034144"/>
          <a:ext cx="1537607" cy="1465310"/>
        </a:xfrm>
        <a:prstGeom prst="rect">
          <a:avLst/>
        </a:prstGeom>
      </xdr:spPr>
    </xdr:pic>
    <xdr:clientData/>
  </xdr:twoCellAnchor>
  <xdr:twoCellAnchor>
    <xdr:from>
      <xdr:col>1</xdr:col>
      <xdr:colOff>1646464</xdr:colOff>
      <xdr:row>14</xdr:row>
      <xdr:rowOff>176892</xdr:rowOff>
    </xdr:from>
    <xdr:to>
      <xdr:col>3</xdr:col>
      <xdr:colOff>805542</xdr:colOff>
      <xdr:row>16</xdr:row>
      <xdr:rowOff>84362</xdr:rowOff>
    </xdr:to>
    <xdr:grpSp>
      <xdr:nvGrpSpPr>
        <xdr:cNvPr id="8" name="Groupe 7">
          <a:extLst>
            <a:ext uri="{FF2B5EF4-FFF2-40B4-BE49-F238E27FC236}">
              <a16:creationId xmlns:a16="http://schemas.microsoft.com/office/drawing/2014/main" id="{2B901641-36F1-4572-9770-F88615640D6B}"/>
            </a:ext>
          </a:extLst>
        </xdr:cNvPr>
        <xdr:cNvGrpSpPr/>
      </xdr:nvGrpSpPr>
      <xdr:grpSpPr>
        <a:xfrm rot="5400000">
          <a:off x="1680482" y="4366531"/>
          <a:ext cx="854527" cy="922564"/>
          <a:chOff x="5509384" y="4352346"/>
          <a:chExt cx="982435" cy="982435"/>
        </a:xfrm>
      </xdr:grpSpPr>
      <xdr:sp macro="" textlink="">
        <xdr:nvSpPr>
          <xdr:cNvPr id="10" name="Rectangle 9">
            <a:extLst>
              <a:ext uri="{FF2B5EF4-FFF2-40B4-BE49-F238E27FC236}">
                <a16:creationId xmlns:a16="http://schemas.microsoft.com/office/drawing/2014/main" id="{233078F7-861D-0537-8829-942DF70D5557}"/>
              </a:ext>
            </a:extLst>
          </xdr:cNvPr>
          <xdr:cNvSpPr/>
        </xdr:nvSpPr>
        <xdr:spPr>
          <a:xfrm>
            <a:off x="5810250" y="4612822"/>
            <a:ext cx="476250" cy="533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11" name="Image 10">
            <a:extLst>
              <a:ext uri="{FF2B5EF4-FFF2-40B4-BE49-F238E27FC236}">
                <a16:creationId xmlns:a16="http://schemas.microsoft.com/office/drawing/2014/main" id="{8ECA92F5-242B-5459-02EE-E4BE4E52EB8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09384" y="4352346"/>
            <a:ext cx="982435" cy="98243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733320</xdr:colOff>
      <xdr:row>14</xdr:row>
      <xdr:rowOff>181080</xdr:rowOff>
    </xdr:from>
    <xdr:to>
      <xdr:col>3</xdr:col>
      <xdr:colOff>752040</xdr:colOff>
      <xdr:row>14</xdr:row>
      <xdr:rowOff>181080</xdr:rowOff>
    </xdr:to>
    <xdr:pic>
      <xdr:nvPicPr>
        <xdr:cNvPr id="15" name="image6.jpg" descr="marque_JPG_TM_entete.jpg">
          <a:extLst>
            <a:ext uri="{FF2B5EF4-FFF2-40B4-BE49-F238E27FC236}">
              <a16:creationId xmlns:a16="http://schemas.microsoft.com/office/drawing/2014/main" id="{00000000-0008-0000-0200-00000F000000}"/>
            </a:ext>
          </a:extLst>
        </xdr:cNvPr>
        <xdr:cNvPicPr/>
      </xdr:nvPicPr>
      <xdr:blipFill>
        <a:blip xmlns:r="http://schemas.openxmlformats.org/officeDocument/2006/relationships" r:embed="rId1"/>
        <a:stretch/>
      </xdr:blipFill>
      <xdr:spPr>
        <a:xfrm>
          <a:off x="2545560" y="3581640"/>
          <a:ext cx="18720" cy="0"/>
        </a:xfrm>
        <a:prstGeom prst="rect">
          <a:avLst/>
        </a:prstGeom>
        <a:ln w="0">
          <a:noFill/>
        </a:ln>
      </xdr:spPr>
    </xdr:pic>
    <xdr:clientData/>
  </xdr:twoCellAnchor>
  <xdr:twoCellAnchor editAs="oneCell">
    <xdr:from>
      <xdr:col>10</xdr:col>
      <xdr:colOff>227611</xdr:colOff>
      <xdr:row>0</xdr:row>
      <xdr:rowOff>58140</xdr:rowOff>
    </xdr:from>
    <xdr:to>
      <xdr:col>14</xdr:col>
      <xdr:colOff>513114</xdr:colOff>
      <xdr:row>1</xdr:row>
      <xdr:rowOff>96495</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1116" b="26598"/>
        <a:stretch/>
      </xdr:blipFill>
      <xdr:spPr>
        <a:xfrm>
          <a:off x="11467111" y="58140"/>
          <a:ext cx="3673682" cy="664284"/>
        </a:xfrm>
        <a:prstGeom prst="rect">
          <a:avLst/>
        </a:prstGeom>
      </xdr:spPr>
    </xdr:pic>
    <xdr:clientData/>
  </xdr:twoCellAnchor>
  <xdr:twoCellAnchor editAs="oneCell">
    <xdr:from>
      <xdr:col>3</xdr:col>
      <xdr:colOff>822970</xdr:colOff>
      <xdr:row>0</xdr:row>
      <xdr:rowOff>7009</xdr:rowOff>
    </xdr:from>
    <xdr:to>
      <xdr:col>3</xdr:col>
      <xdr:colOff>2384218</xdr:colOff>
      <xdr:row>3</xdr:row>
      <xdr:rowOff>17319</xdr:rowOff>
    </xdr:to>
    <xdr:pic>
      <xdr:nvPicPr>
        <xdr:cNvPr id="2" name="Image 1">
          <a:extLst>
            <a:ext uri="{FF2B5EF4-FFF2-40B4-BE49-F238E27FC236}">
              <a16:creationId xmlns:a16="http://schemas.microsoft.com/office/drawing/2014/main" id="{B808741D-CAAC-48F6-8C61-CFE0EAF7B7D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51077" y="7009"/>
          <a:ext cx="1561248" cy="785917"/>
        </a:xfrm>
        <a:prstGeom prst="rect">
          <a:avLst/>
        </a:prstGeom>
      </xdr:spPr>
    </xdr:pic>
    <xdr:clientData/>
  </xdr:twoCellAnchor>
  <xdr:twoCellAnchor editAs="oneCell">
    <xdr:from>
      <xdr:col>1</xdr:col>
      <xdr:colOff>68035</xdr:colOff>
      <xdr:row>3</xdr:row>
      <xdr:rowOff>163285</xdr:rowOff>
    </xdr:from>
    <xdr:to>
      <xdr:col>1</xdr:col>
      <xdr:colOff>1605642</xdr:colOff>
      <xdr:row>9</xdr:row>
      <xdr:rowOff>159023</xdr:rowOff>
    </xdr:to>
    <xdr:pic>
      <xdr:nvPicPr>
        <xdr:cNvPr id="4" name="Image 3">
          <a:extLst>
            <a:ext uri="{FF2B5EF4-FFF2-40B4-BE49-F238E27FC236}">
              <a16:creationId xmlns:a16="http://schemas.microsoft.com/office/drawing/2014/main" id="{E9DC9E5B-DAF3-4720-A5AF-BCF5284C67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035" y="938892"/>
          <a:ext cx="1537607" cy="1465310"/>
        </a:xfrm>
        <a:prstGeom prst="rect">
          <a:avLst/>
        </a:prstGeom>
      </xdr:spPr>
    </xdr:pic>
    <xdr:clientData/>
  </xdr:twoCellAnchor>
  <xdr:twoCellAnchor editAs="absolute">
    <xdr:from>
      <xdr:col>7</xdr:col>
      <xdr:colOff>272145</xdr:colOff>
      <xdr:row>0</xdr:row>
      <xdr:rowOff>489857</xdr:rowOff>
    </xdr:from>
    <xdr:to>
      <xdr:col>9</xdr:col>
      <xdr:colOff>898073</xdr:colOff>
      <xdr:row>10</xdr:row>
      <xdr:rowOff>13606</xdr:rowOff>
    </xdr:to>
    <mc:AlternateContent xmlns:mc="http://schemas.openxmlformats.org/markup-compatibility/2006" xmlns:sle15="http://schemas.microsoft.com/office/drawing/2012/slicer">
      <mc:Choice Requires="sle15">
        <xdr:graphicFrame macro="">
          <xdr:nvGraphicFramePr>
            <xdr:cNvPr id="6" name="GAMME 1">
              <a:extLst>
                <a:ext uri="{FF2B5EF4-FFF2-40B4-BE49-F238E27FC236}">
                  <a16:creationId xmlns:a16="http://schemas.microsoft.com/office/drawing/2014/main" id="{3A1B5FF4-8BD7-DB18-1342-D466DE52EEDE}"/>
                </a:ext>
              </a:extLst>
            </xdr:cNvPr>
            <xdr:cNvGraphicFramePr/>
          </xdr:nvGraphicFramePr>
          <xdr:xfrm>
            <a:off x="0" y="0"/>
            <a:ext cx="0" cy="0"/>
          </xdr:xfrm>
          <a:graphic>
            <a:graphicData uri="http://schemas.microsoft.com/office/drawing/2010/slicer">
              <sle:slicer xmlns:sle="http://schemas.microsoft.com/office/drawing/2010/slicer" name="GAMME 1"/>
            </a:graphicData>
          </a:graphic>
        </xdr:graphicFrame>
      </mc:Choice>
      <mc:Fallback xmlns="">
        <xdr:sp macro="" textlink="">
          <xdr:nvSpPr>
            <xdr:cNvPr id="3" name="Rectangle 2"/>
            <xdr:cNvSpPr>
              <a:spLocks noTextEdit="1"/>
            </xdr:cNvSpPr>
          </xdr:nvSpPr>
          <xdr:spPr>
            <a:xfrm>
              <a:off x="8205109" y="489857"/>
              <a:ext cx="2803071" cy="2013856"/>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295200</xdr:colOff>
      <xdr:row>2</xdr:row>
      <xdr:rowOff>219240</xdr:rowOff>
    </xdr:from>
    <xdr:to>
      <xdr:col>5</xdr:col>
      <xdr:colOff>589320</xdr:colOff>
      <xdr:row>2</xdr:row>
      <xdr:rowOff>1133280</xdr:rowOff>
    </xdr:to>
    <xdr:pic>
      <xdr:nvPicPr>
        <xdr:cNvPr id="18" name="Image 2">
          <a:extLst>
            <a:ext uri="{FF2B5EF4-FFF2-40B4-BE49-F238E27FC236}">
              <a16:creationId xmlns:a16="http://schemas.microsoft.com/office/drawing/2014/main" id="{00000000-0008-0000-0300-000012000000}"/>
            </a:ext>
          </a:extLst>
        </xdr:cNvPr>
        <xdr:cNvPicPr/>
      </xdr:nvPicPr>
      <xdr:blipFill>
        <a:blip xmlns:r="http://schemas.openxmlformats.org/officeDocument/2006/relationships" r:embed="rId1"/>
        <a:stretch/>
      </xdr:blipFill>
      <xdr:spPr>
        <a:xfrm>
          <a:off x="295200" y="600120"/>
          <a:ext cx="5861880" cy="91404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190501</xdr:colOff>
      <xdr:row>0</xdr:row>
      <xdr:rowOff>421822</xdr:rowOff>
    </xdr:from>
    <xdr:to>
      <xdr:col>8</xdr:col>
      <xdr:colOff>503465</xdr:colOff>
      <xdr:row>8</xdr:row>
      <xdr:rowOff>258536</xdr:rowOff>
    </xdr:to>
    <xdr:pic>
      <xdr:nvPicPr>
        <xdr:cNvPr id="2" name="Image 1">
          <a:hlinkClick xmlns:r="http://schemas.openxmlformats.org/officeDocument/2006/relationships" r:id="rId1"/>
          <a:extLst>
            <a:ext uri="{FF2B5EF4-FFF2-40B4-BE49-F238E27FC236}">
              <a16:creationId xmlns:a16="http://schemas.microsoft.com/office/drawing/2014/main" id="{CC297D26-55F1-416B-AC16-65AA64E54C0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333" r="13333"/>
        <a:stretch>
          <a:fillRect/>
        </a:stretch>
      </xdr:blipFill>
      <xdr:spPr>
        <a:xfrm>
          <a:off x="7565572" y="421822"/>
          <a:ext cx="1347107" cy="1836964"/>
        </a:xfrm>
        <a:prstGeom prst="rect">
          <a:avLst/>
        </a:prstGeom>
      </xdr:spPr>
    </xdr:pic>
    <xdr:clientData/>
  </xdr:twoCellAnchor>
  <xdr:twoCellAnchor editAs="oneCell">
    <xdr:from>
      <xdr:col>3</xdr:col>
      <xdr:colOff>733320</xdr:colOff>
      <xdr:row>13</xdr:row>
      <xdr:rowOff>181080</xdr:rowOff>
    </xdr:from>
    <xdr:to>
      <xdr:col>3</xdr:col>
      <xdr:colOff>752040</xdr:colOff>
      <xdr:row>13</xdr:row>
      <xdr:rowOff>181080</xdr:rowOff>
    </xdr:to>
    <xdr:pic>
      <xdr:nvPicPr>
        <xdr:cNvPr id="20" name="image6.jpg" descr="marque_JPG_TM_entete.jpg">
          <a:extLst>
            <a:ext uri="{FF2B5EF4-FFF2-40B4-BE49-F238E27FC236}">
              <a16:creationId xmlns:a16="http://schemas.microsoft.com/office/drawing/2014/main" id="{00000000-0008-0000-0400-000014000000}"/>
            </a:ext>
          </a:extLst>
        </xdr:cNvPr>
        <xdr:cNvPicPr/>
      </xdr:nvPicPr>
      <xdr:blipFill>
        <a:blip xmlns:r="http://schemas.openxmlformats.org/officeDocument/2006/relationships" r:embed="rId3"/>
        <a:stretch/>
      </xdr:blipFill>
      <xdr:spPr>
        <a:xfrm>
          <a:off x="2283840" y="3495960"/>
          <a:ext cx="18720" cy="0"/>
        </a:xfrm>
        <a:prstGeom prst="rect">
          <a:avLst/>
        </a:prstGeom>
        <a:ln w="0">
          <a:noFill/>
        </a:ln>
      </xdr:spPr>
    </xdr:pic>
    <xdr:clientData/>
  </xdr:twoCellAnchor>
  <xdr:twoCellAnchor editAs="oneCell">
    <xdr:from>
      <xdr:col>3</xdr:col>
      <xdr:colOff>775220</xdr:colOff>
      <xdr:row>0</xdr:row>
      <xdr:rowOff>49077</xdr:rowOff>
    </xdr:from>
    <xdr:to>
      <xdr:col>3</xdr:col>
      <xdr:colOff>2204358</xdr:colOff>
      <xdr:row>1</xdr:row>
      <xdr:rowOff>145958</xdr:rowOff>
    </xdr:to>
    <xdr:pic>
      <xdr:nvPicPr>
        <xdr:cNvPr id="5" name="Image 4">
          <a:extLst>
            <a:ext uri="{FF2B5EF4-FFF2-40B4-BE49-F238E27FC236}">
              <a16:creationId xmlns:a16="http://schemas.microsoft.com/office/drawing/2014/main" id="{2C8F96D4-2261-4590-AB6B-6D50CDA354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44791" y="49077"/>
          <a:ext cx="1429138" cy="722810"/>
        </a:xfrm>
        <a:prstGeom prst="rect">
          <a:avLst/>
        </a:prstGeom>
      </xdr:spPr>
    </xdr:pic>
    <xdr:clientData/>
  </xdr:twoCellAnchor>
  <xdr:twoCellAnchor editAs="oneCell">
    <xdr:from>
      <xdr:col>10</xdr:col>
      <xdr:colOff>299357</xdr:colOff>
      <xdr:row>0</xdr:row>
      <xdr:rowOff>108857</xdr:rowOff>
    </xdr:from>
    <xdr:to>
      <xdr:col>14</xdr:col>
      <xdr:colOff>588085</xdr:colOff>
      <xdr:row>1</xdr:row>
      <xdr:rowOff>62147</xdr:rowOff>
    </xdr:to>
    <xdr:pic>
      <xdr:nvPicPr>
        <xdr:cNvPr id="6" name="Image 5" descr="Kastline • Manufacturing facility for climbing holds brands">
          <a:extLst>
            <a:ext uri="{FF2B5EF4-FFF2-40B4-BE49-F238E27FC236}">
              <a16:creationId xmlns:a16="http://schemas.microsoft.com/office/drawing/2014/main" id="{6655B2D8-8502-4221-BACB-E6A93EB50C77}"/>
            </a:ext>
          </a:extLst>
        </xdr:cNvPr>
        <xdr:cNvPicPr>
          <a:picLocks noChangeAspect="1"/>
        </xdr:cNvPicPr>
      </xdr:nvPicPr>
      <xdr:blipFill>
        <a:blip xmlns:r="http://schemas.openxmlformats.org/officeDocument/2006/relationships" r:embed="rId5"/>
        <a:stretch/>
      </xdr:blipFill>
      <xdr:spPr>
        <a:xfrm>
          <a:off x="10450286" y="108857"/>
          <a:ext cx="1976014" cy="579219"/>
        </a:xfrm>
        <a:prstGeom prst="rect">
          <a:avLst/>
        </a:prstGeom>
        <a:ln w="0">
          <a:noFill/>
        </a:ln>
      </xdr:spPr>
    </xdr:pic>
    <xdr:clientData/>
  </xdr:twoCellAnchor>
  <xdr:twoCellAnchor editAs="absolute">
    <xdr:from>
      <xdr:col>8</xdr:col>
      <xdr:colOff>571501</xdr:colOff>
      <xdr:row>0</xdr:row>
      <xdr:rowOff>54428</xdr:rowOff>
    </xdr:from>
    <xdr:to>
      <xdr:col>9</xdr:col>
      <xdr:colOff>884464</xdr:colOff>
      <xdr:row>10</xdr:row>
      <xdr:rowOff>176893</xdr:rowOff>
    </xdr:to>
    <mc:AlternateContent xmlns:mc="http://schemas.openxmlformats.org/markup-compatibility/2006" xmlns:sle15="http://schemas.microsoft.com/office/drawing/2012/slicer">
      <mc:Choice Requires="sle15">
        <xdr:graphicFrame macro="">
          <xdr:nvGraphicFramePr>
            <xdr:cNvPr id="10" name="GAMME 3">
              <a:extLst>
                <a:ext uri="{FF2B5EF4-FFF2-40B4-BE49-F238E27FC236}">
                  <a16:creationId xmlns:a16="http://schemas.microsoft.com/office/drawing/2014/main" id="{A498E5FA-CAC2-CF9B-5411-15BBE6D45A51}"/>
                </a:ext>
              </a:extLst>
            </xdr:cNvPr>
            <xdr:cNvGraphicFramePr/>
          </xdr:nvGraphicFramePr>
          <xdr:xfrm>
            <a:off x="0" y="0"/>
            <a:ext cx="0" cy="0"/>
          </xdr:xfrm>
          <a:graphic>
            <a:graphicData uri="http://schemas.microsoft.com/office/drawing/2010/slicer">
              <sle:slicer xmlns:sle="http://schemas.microsoft.com/office/drawing/2010/slicer" name="GAMME 3"/>
            </a:graphicData>
          </a:graphic>
        </xdr:graphicFrame>
      </mc:Choice>
      <mc:Fallback xmlns="">
        <xdr:sp macro="" textlink="">
          <xdr:nvSpPr>
            <xdr:cNvPr id="3" name="Rectangle 2"/>
            <xdr:cNvSpPr>
              <a:spLocks noTextEdit="1"/>
            </xdr:cNvSpPr>
          </xdr:nvSpPr>
          <xdr:spPr>
            <a:xfrm>
              <a:off x="9062358" y="54428"/>
              <a:ext cx="1415142" cy="2476501"/>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oneCell">
    <xdr:from>
      <xdr:col>1</xdr:col>
      <xdr:colOff>81643</xdr:colOff>
      <xdr:row>3</xdr:row>
      <xdr:rowOff>27214</xdr:rowOff>
    </xdr:from>
    <xdr:to>
      <xdr:col>1</xdr:col>
      <xdr:colOff>1619250</xdr:colOff>
      <xdr:row>8</xdr:row>
      <xdr:rowOff>267881</xdr:rowOff>
    </xdr:to>
    <xdr:pic>
      <xdr:nvPicPr>
        <xdr:cNvPr id="11" name="Image 10">
          <a:extLst>
            <a:ext uri="{FF2B5EF4-FFF2-40B4-BE49-F238E27FC236}">
              <a16:creationId xmlns:a16="http://schemas.microsoft.com/office/drawing/2014/main" id="{DFAF4E42-A85B-4D3E-BF63-1FB322845B4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643" y="802821"/>
          <a:ext cx="1537607" cy="1465310"/>
        </a:xfrm>
        <a:prstGeom prst="rect">
          <a:avLst/>
        </a:prstGeom>
      </xdr:spPr>
    </xdr:pic>
    <xdr:clientData/>
  </xdr:twoCellAnchor>
  <xdr:twoCellAnchor>
    <xdr:from>
      <xdr:col>1</xdr:col>
      <xdr:colOff>1639665</xdr:colOff>
      <xdr:row>14</xdr:row>
      <xdr:rowOff>183696</xdr:rowOff>
    </xdr:from>
    <xdr:to>
      <xdr:col>3</xdr:col>
      <xdr:colOff>798743</xdr:colOff>
      <xdr:row>16</xdr:row>
      <xdr:rowOff>63952</xdr:rowOff>
    </xdr:to>
    <xdr:grpSp>
      <xdr:nvGrpSpPr>
        <xdr:cNvPr id="12" name="Groupe 11">
          <a:extLst>
            <a:ext uri="{FF2B5EF4-FFF2-40B4-BE49-F238E27FC236}">
              <a16:creationId xmlns:a16="http://schemas.microsoft.com/office/drawing/2014/main" id="{098D75AE-EFE2-4200-93DD-AEBB8EA6A8EC}"/>
            </a:ext>
          </a:extLst>
        </xdr:cNvPr>
        <xdr:cNvGrpSpPr/>
      </xdr:nvGrpSpPr>
      <xdr:grpSpPr>
        <a:xfrm rot="5400000">
          <a:off x="1676404" y="3902528"/>
          <a:ext cx="849085" cy="922564"/>
          <a:chOff x="5509384" y="4352346"/>
          <a:chExt cx="982435" cy="982435"/>
        </a:xfrm>
      </xdr:grpSpPr>
      <xdr:sp macro="" textlink="">
        <xdr:nvSpPr>
          <xdr:cNvPr id="13" name="Rectangle 12">
            <a:extLst>
              <a:ext uri="{FF2B5EF4-FFF2-40B4-BE49-F238E27FC236}">
                <a16:creationId xmlns:a16="http://schemas.microsoft.com/office/drawing/2014/main" id="{4531CBD8-C8D4-3FEF-038D-FDD3F2288283}"/>
              </a:ext>
            </a:extLst>
          </xdr:cNvPr>
          <xdr:cNvSpPr/>
        </xdr:nvSpPr>
        <xdr:spPr>
          <a:xfrm>
            <a:off x="5810250" y="4612822"/>
            <a:ext cx="476250" cy="533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14" name="Image 13">
            <a:extLst>
              <a:ext uri="{FF2B5EF4-FFF2-40B4-BE49-F238E27FC236}">
                <a16:creationId xmlns:a16="http://schemas.microsoft.com/office/drawing/2014/main" id="{B40DDFBA-7462-A25D-1298-28BA7B9C5DE1}"/>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09384" y="4352346"/>
            <a:ext cx="982435" cy="982435"/>
          </a:xfrm>
          <a:prstGeom prst="rect">
            <a:avLst/>
          </a:prstGeom>
        </xdr:spPr>
      </xdr:pic>
    </xdr:grpSp>
    <xdr:clientData/>
  </xdr:twoCellAnchor>
  <xdr:twoCellAnchor>
    <xdr:from>
      <xdr:col>1</xdr:col>
      <xdr:colOff>1639664</xdr:colOff>
      <xdr:row>31</xdr:row>
      <xdr:rowOff>183696</xdr:rowOff>
    </xdr:from>
    <xdr:to>
      <xdr:col>3</xdr:col>
      <xdr:colOff>798742</xdr:colOff>
      <xdr:row>33</xdr:row>
      <xdr:rowOff>77559</xdr:rowOff>
    </xdr:to>
    <xdr:grpSp>
      <xdr:nvGrpSpPr>
        <xdr:cNvPr id="15" name="Groupe 14">
          <a:extLst>
            <a:ext uri="{FF2B5EF4-FFF2-40B4-BE49-F238E27FC236}">
              <a16:creationId xmlns:a16="http://schemas.microsoft.com/office/drawing/2014/main" id="{26A855A1-12E9-4ED4-834C-C3E7CBC9D16C}"/>
            </a:ext>
          </a:extLst>
        </xdr:cNvPr>
        <xdr:cNvGrpSpPr/>
      </xdr:nvGrpSpPr>
      <xdr:grpSpPr>
        <a:xfrm rot="5400000">
          <a:off x="1675043" y="8301717"/>
          <a:ext cx="851806" cy="922564"/>
          <a:chOff x="5509384" y="4352346"/>
          <a:chExt cx="982435" cy="982435"/>
        </a:xfrm>
      </xdr:grpSpPr>
      <xdr:sp macro="" textlink="">
        <xdr:nvSpPr>
          <xdr:cNvPr id="16" name="Rectangle 15">
            <a:extLst>
              <a:ext uri="{FF2B5EF4-FFF2-40B4-BE49-F238E27FC236}">
                <a16:creationId xmlns:a16="http://schemas.microsoft.com/office/drawing/2014/main" id="{66D63F8D-B138-3138-DA25-395B653EAEA7}"/>
              </a:ext>
            </a:extLst>
          </xdr:cNvPr>
          <xdr:cNvSpPr/>
        </xdr:nvSpPr>
        <xdr:spPr>
          <a:xfrm>
            <a:off x="5810250" y="4612822"/>
            <a:ext cx="476250" cy="533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17" name="Image 16">
            <a:extLst>
              <a:ext uri="{FF2B5EF4-FFF2-40B4-BE49-F238E27FC236}">
                <a16:creationId xmlns:a16="http://schemas.microsoft.com/office/drawing/2014/main" id="{F563749C-4D39-8645-EE42-06899D011276}"/>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09384" y="4352346"/>
            <a:ext cx="982435" cy="982435"/>
          </a:xfrm>
          <a:prstGeom prst="rect">
            <a:avLst/>
          </a:prstGeom>
        </xdr:spPr>
      </xdr:pic>
    </xdr:grpSp>
    <xdr:clientData/>
  </xdr:twoCellAnchor>
  <xdr:twoCellAnchor>
    <xdr:from>
      <xdr:col>1</xdr:col>
      <xdr:colOff>1639664</xdr:colOff>
      <xdr:row>43</xdr:row>
      <xdr:rowOff>183697</xdr:rowOff>
    </xdr:from>
    <xdr:to>
      <xdr:col>3</xdr:col>
      <xdr:colOff>798742</xdr:colOff>
      <xdr:row>45</xdr:row>
      <xdr:rowOff>77560</xdr:rowOff>
    </xdr:to>
    <xdr:grpSp>
      <xdr:nvGrpSpPr>
        <xdr:cNvPr id="18" name="Groupe 17">
          <a:extLst>
            <a:ext uri="{FF2B5EF4-FFF2-40B4-BE49-F238E27FC236}">
              <a16:creationId xmlns:a16="http://schemas.microsoft.com/office/drawing/2014/main" id="{206294E5-4CD9-488B-92A3-46C2E74254DB}"/>
            </a:ext>
          </a:extLst>
        </xdr:cNvPr>
        <xdr:cNvGrpSpPr/>
      </xdr:nvGrpSpPr>
      <xdr:grpSpPr>
        <a:xfrm rot="5400000">
          <a:off x="1675043" y="11545661"/>
          <a:ext cx="851806" cy="922564"/>
          <a:chOff x="5509384" y="4352346"/>
          <a:chExt cx="982435" cy="982435"/>
        </a:xfrm>
      </xdr:grpSpPr>
      <xdr:sp macro="" textlink="">
        <xdr:nvSpPr>
          <xdr:cNvPr id="21" name="Rectangle 20">
            <a:extLst>
              <a:ext uri="{FF2B5EF4-FFF2-40B4-BE49-F238E27FC236}">
                <a16:creationId xmlns:a16="http://schemas.microsoft.com/office/drawing/2014/main" id="{C92DE986-1F80-D35B-32E9-C316900D2373}"/>
              </a:ext>
            </a:extLst>
          </xdr:cNvPr>
          <xdr:cNvSpPr/>
        </xdr:nvSpPr>
        <xdr:spPr>
          <a:xfrm>
            <a:off x="5810250" y="4612822"/>
            <a:ext cx="476250" cy="533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22" name="Image 21">
            <a:extLst>
              <a:ext uri="{FF2B5EF4-FFF2-40B4-BE49-F238E27FC236}">
                <a16:creationId xmlns:a16="http://schemas.microsoft.com/office/drawing/2014/main" id="{C8802093-8B2B-6DBB-9B65-6B94A173B755}"/>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09384" y="4352346"/>
            <a:ext cx="982435" cy="982435"/>
          </a:xfrm>
          <a:prstGeom prst="rect">
            <a:avLst/>
          </a:prstGeom>
        </xdr:spPr>
      </xdr:pic>
    </xdr:grpSp>
    <xdr:clientData/>
  </xdr:twoCellAnchor>
  <xdr:twoCellAnchor>
    <xdr:from>
      <xdr:col>1</xdr:col>
      <xdr:colOff>1642385</xdr:colOff>
      <xdr:row>55</xdr:row>
      <xdr:rowOff>172810</xdr:rowOff>
    </xdr:from>
    <xdr:to>
      <xdr:col>3</xdr:col>
      <xdr:colOff>801463</xdr:colOff>
      <xdr:row>57</xdr:row>
      <xdr:rowOff>66673</xdr:rowOff>
    </xdr:to>
    <xdr:grpSp>
      <xdr:nvGrpSpPr>
        <xdr:cNvPr id="26" name="Groupe 25">
          <a:extLst>
            <a:ext uri="{FF2B5EF4-FFF2-40B4-BE49-F238E27FC236}">
              <a16:creationId xmlns:a16="http://schemas.microsoft.com/office/drawing/2014/main" id="{4AA395FF-F28B-4304-89E5-385DB1F5BE9F}"/>
            </a:ext>
          </a:extLst>
        </xdr:cNvPr>
        <xdr:cNvGrpSpPr/>
      </xdr:nvGrpSpPr>
      <xdr:grpSpPr>
        <a:xfrm rot="5400000">
          <a:off x="1677764" y="14778717"/>
          <a:ext cx="851806" cy="922564"/>
          <a:chOff x="5509384" y="4352346"/>
          <a:chExt cx="982435" cy="982435"/>
        </a:xfrm>
      </xdr:grpSpPr>
      <xdr:sp macro="" textlink="">
        <xdr:nvSpPr>
          <xdr:cNvPr id="27" name="Rectangle 26">
            <a:extLst>
              <a:ext uri="{FF2B5EF4-FFF2-40B4-BE49-F238E27FC236}">
                <a16:creationId xmlns:a16="http://schemas.microsoft.com/office/drawing/2014/main" id="{2B0AC720-2441-2C0A-3000-E4A85D77C7E9}"/>
              </a:ext>
            </a:extLst>
          </xdr:cNvPr>
          <xdr:cNvSpPr/>
        </xdr:nvSpPr>
        <xdr:spPr>
          <a:xfrm>
            <a:off x="5810250" y="4612822"/>
            <a:ext cx="476250" cy="533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28" name="Image 27">
            <a:extLst>
              <a:ext uri="{FF2B5EF4-FFF2-40B4-BE49-F238E27FC236}">
                <a16:creationId xmlns:a16="http://schemas.microsoft.com/office/drawing/2014/main" id="{E88CF4AE-1013-5DD1-4634-AC6BBE7B10CD}"/>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09384" y="4352346"/>
            <a:ext cx="982435" cy="982435"/>
          </a:xfrm>
          <a:prstGeom prst="rect">
            <a:avLst/>
          </a:prstGeom>
        </xdr:spPr>
      </xdr:pic>
    </xdr:grpSp>
    <xdr:clientData/>
  </xdr:twoCellAnchor>
  <xdr:twoCellAnchor>
    <xdr:from>
      <xdr:col>3</xdr:col>
      <xdr:colOff>2258786</xdr:colOff>
      <xdr:row>67</xdr:row>
      <xdr:rowOff>165687</xdr:rowOff>
    </xdr:from>
    <xdr:to>
      <xdr:col>4</xdr:col>
      <xdr:colOff>84363</xdr:colOff>
      <xdr:row>69</xdr:row>
      <xdr:rowOff>73158</xdr:rowOff>
    </xdr:to>
    <xdr:grpSp>
      <xdr:nvGrpSpPr>
        <xdr:cNvPr id="29" name="Groupe 28">
          <a:extLst>
            <a:ext uri="{FF2B5EF4-FFF2-40B4-BE49-F238E27FC236}">
              <a16:creationId xmlns:a16="http://schemas.microsoft.com/office/drawing/2014/main" id="{A122EA58-A2E0-4D2F-8D0A-3D434C503C40}"/>
            </a:ext>
          </a:extLst>
        </xdr:cNvPr>
        <xdr:cNvGrpSpPr/>
      </xdr:nvGrpSpPr>
      <xdr:grpSpPr>
        <a:xfrm>
          <a:off x="4022272" y="18050916"/>
          <a:ext cx="1025977" cy="865413"/>
          <a:chOff x="5496450" y="4339544"/>
          <a:chExt cx="982435" cy="982435"/>
        </a:xfrm>
      </xdr:grpSpPr>
      <xdr:sp macro="" textlink="">
        <xdr:nvSpPr>
          <xdr:cNvPr id="30" name="Rectangle 29">
            <a:extLst>
              <a:ext uri="{FF2B5EF4-FFF2-40B4-BE49-F238E27FC236}">
                <a16:creationId xmlns:a16="http://schemas.microsoft.com/office/drawing/2014/main" id="{75A2D798-5267-ABBB-D18E-7A5832B14E82}"/>
              </a:ext>
            </a:extLst>
          </xdr:cNvPr>
          <xdr:cNvSpPr/>
        </xdr:nvSpPr>
        <xdr:spPr>
          <a:xfrm>
            <a:off x="5810250" y="4612822"/>
            <a:ext cx="476250" cy="533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31" name="Image 30">
            <a:extLst>
              <a:ext uri="{FF2B5EF4-FFF2-40B4-BE49-F238E27FC236}">
                <a16:creationId xmlns:a16="http://schemas.microsoft.com/office/drawing/2014/main" id="{51A365D6-1C60-A581-1BA9-E07AFCCC934A}"/>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496450" y="4339544"/>
            <a:ext cx="982435" cy="982435"/>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142875</xdr:colOff>
      <xdr:row>0</xdr:row>
      <xdr:rowOff>133350</xdr:rowOff>
    </xdr:from>
    <xdr:to>
      <xdr:col>3</xdr:col>
      <xdr:colOff>1374069</xdr:colOff>
      <xdr:row>4</xdr:row>
      <xdr:rowOff>66675</xdr:rowOff>
    </xdr:to>
    <xdr:pic>
      <xdr:nvPicPr>
        <xdr:cNvPr id="3" name="Picture 5">
          <a:extLst>
            <a:ext uri="{FF2B5EF4-FFF2-40B4-BE49-F238E27FC236}">
              <a16:creationId xmlns:a16="http://schemas.microsoft.com/office/drawing/2014/main" id="{5A2A34ED-EB1E-4288-BFA6-BE0DADA9F9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7675" y="323850"/>
          <a:ext cx="2307519" cy="6953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733320</xdr:colOff>
      <xdr:row>13</xdr:row>
      <xdr:rowOff>181080</xdr:rowOff>
    </xdr:from>
    <xdr:to>
      <xdr:col>3</xdr:col>
      <xdr:colOff>752040</xdr:colOff>
      <xdr:row>13</xdr:row>
      <xdr:rowOff>181080</xdr:rowOff>
    </xdr:to>
    <xdr:pic>
      <xdr:nvPicPr>
        <xdr:cNvPr id="27" name="image6.jpg" descr="marque_JPG_TM_entete.jpg">
          <a:extLst>
            <a:ext uri="{FF2B5EF4-FFF2-40B4-BE49-F238E27FC236}">
              <a16:creationId xmlns:a16="http://schemas.microsoft.com/office/drawing/2014/main" id="{00000000-0008-0000-0600-00001B000000}"/>
            </a:ext>
          </a:extLst>
        </xdr:cNvPr>
        <xdr:cNvPicPr/>
      </xdr:nvPicPr>
      <xdr:blipFill>
        <a:blip xmlns:r="http://schemas.openxmlformats.org/officeDocument/2006/relationships" r:embed="rId1"/>
        <a:stretch/>
      </xdr:blipFill>
      <xdr:spPr>
        <a:xfrm>
          <a:off x="2072520" y="3552840"/>
          <a:ext cx="18720" cy="0"/>
        </a:xfrm>
        <a:prstGeom prst="rect">
          <a:avLst/>
        </a:prstGeom>
        <a:ln w="0">
          <a:noFill/>
        </a:ln>
      </xdr:spPr>
    </xdr:pic>
    <xdr:clientData/>
  </xdr:twoCellAnchor>
  <xdr:twoCellAnchor editAs="oneCell">
    <xdr:from>
      <xdr:col>3</xdr:col>
      <xdr:colOff>421821</xdr:colOff>
      <xdr:row>0</xdr:row>
      <xdr:rowOff>0</xdr:rowOff>
    </xdr:from>
    <xdr:to>
      <xdr:col>3</xdr:col>
      <xdr:colOff>2421683</xdr:colOff>
      <xdr:row>1</xdr:row>
      <xdr:rowOff>126999</xdr:rowOff>
    </xdr:to>
    <xdr:pic>
      <xdr:nvPicPr>
        <xdr:cNvPr id="5" name="Image 4">
          <a:extLst>
            <a:ext uri="{FF2B5EF4-FFF2-40B4-BE49-F238E27FC236}">
              <a16:creationId xmlns:a16="http://schemas.microsoft.com/office/drawing/2014/main" id="{07DFBFD5-2587-4583-933A-0F19848BE6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87285" y="0"/>
          <a:ext cx="1999862" cy="1011463"/>
        </a:xfrm>
        <a:prstGeom prst="rect">
          <a:avLst/>
        </a:prstGeom>
      </xdr:spPr>
    </xdr:pic>
    <xdr:clientData/>
  </xdr:twoCellAnchor>
  <xdr:twoCellAnchor>
    <xdr:from>
      <xdr:col>1</xdr:col>
      <xdr:colOff>1401536</xdr:colOff>
      <xdr:row>36</xdr:row>
      <xdr:rowOff>159883</xdr:rowOff>
    </xdr:from>
    <xdr:to>
      <xdr:col>3</xdr:col>
      <xdr:colOff>772927</xdr:colOff>
      <xdr:row>38</xdr:row>
      <xdr:rowOff>60949</xdr:rowOff>
    </xdr:to>
    <xdr:grpSp>
      <xdr:nvGrpSpPr>
        <xdr:cNvPr id="2" name="Groupe 1">
          <a:extLst>
            <a:ext uri="{FF2B5EF4-FFF2-40B4-BE49-F238E27FC236}">
              <a16:creationId xmlns:a16="http://schemas.microsoft.com/office/drawing/2014/main" id="{B52CB9A4-19E7-4DA0-AB84-10F176AB8AD7}"/>
            </a:ext>
          </a:extLst>
        </xdr:cNvPr>
        <xdr:cNvGrpSpPr/>
      </xdr:nvGrpSpPr>
      <xdr:grpSpPr>
        <a:xfrm rot="5400000">
          <a:off x="1446941" y="9955164"/>
          <a:ext cx="782809" cy="873620"/>
          <a:chOff x="5509384" y="4352346"/>
          <a:chExt cx="982435" cy="982435"/>
        </a:xfrm>
      </xdr:grpSpPr>
      <xdr:sp macro="" textlink="">
        <xdr:nvSpPr>
          <xdr:cNvPr id="3" name="Rectangle 2">
            <a:extLst>
              <a:ext uri="{FF2B5EF4-FFF2-40B4-BE49-F238E27FC236}">
                <a16:creationId xmlns:a16="http://schemas.microsoft.com/office/drawing/2014/main" id="{2EADB8B7-35AE-392C-DFEE-007FB95883B9}"/>
              </a:ext>
            </a:extLst>
          </xdr:cNvPr>
          <xdr:cNvSpPr/>
        </xdr:nvSpPr>
        <xdr:spPr>
          <a:xfrm>
            <a:off x="5810250" y="4612822"/>
            <a:ext cx="476250" cy="533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6" name="Image 5">
            <a:extLst>
              <a:ext uri="{FF2B5EF4-FFF2-40B4-BE49-F238E27FC236}">
                <a16:creationId xmlns:a16="http://schemas.microsoft.com/office/drawing/2014/main" id="{DCC842F2-B379-3793-BD16-B8373230ECF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09384" y="4352346"/>
            <a:ext cx="982435" cy="982435"/>
          </a:xfrm>
          <a:prstGeom prst="rect">
            <a:avLst/>
          </a:prstGeom>
        </xdr:spPr>
      </xdr:pic>
    </xdr:grpSp>
    <xdr:clientData/>
  </xdr:twoCellAnchor>
  <xdr:twoCellAnchor editAs="oneCell">
    <xdr:from>
      <xdr:col>1</xdr:col>
      <xdr:colOff>47626</xdr:colOff>
      <xdr:row>3</xdr:row>
      <xdr:rowOff>123825</xdr:rowOff>
    </xdr:from>
    <xdr:to>
      <xdr:col>1</xdr:col>
      <xdr:colOff>1396944</xdr:colOff>
      <xdr:row>8</xdr:row>
      <xdr:rowOff>171450</xdr:rowOff>
    </xdr:to>
    <xdr:pic>
      <xdr:nvPicPr>
        <xdr:cNvPr id="15" name="Image 14">
          <a:extLst>
            <a:ext uri="{FF2B5EF4-FFF2-40B4-BE49-F238E27FC236}">
              <a16:creationId xmlns:a16="http://schemas.microsoft.com/office/drawing/2014/main" id="{C0826F63-E432-4A70-8F24-AD70C79538D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14451" y="1162050"/>
          <a:ext cx="1349318" cy="1285875"/>
        </a:xfrm>
        <a:prstGeom prst="rect">
          <a:avLst/>
        </a:prstGeom>
      </xdr:spPr>
    </xdr:pic>
    <xdr:clientData/>
  </xdr:twoCellAnchor>
  <xdr:twoCellAnchor>
    <xdr:from>
      <xdr:col>1</xdr:col>
      <xdr:colOff>1401536</xdr:colOff>
      <xdr:row>21</xdr:row>
      <xdr:rowOff>157162</xdr:rowOff>
    </xdr:from>
    <xdr:to>
      <xdr:col>3</xdr:col>
      <xdr:colOff>775329</xdr:colOff>
      <xdr:row>23</xdr:row>
      <xdr:rowOff>58228</xdr:rowOff>
    </xdr:to>
    <xdr:grpSp>
      <xdr:nvGrpSpPr>
        <xdr:cNvPr id="9" name="Groupe 8">
          <a:extLst>
            <a:ext uri="{FF2B5EF4-FFF2-40B4-BE49-F238E27FC236}">
              <a16:creationId xmlns:a16="http://schemas.microsoft.com/office/drawing/2014/main" id="{646D8994-6CF4-4A12-8046-3471F3F332F7}"/>
            </a:ext>
          </a:extLst>
        </xdr:cNvPr>
        <xdr:cNvGrpSpPr/>
      </xdr:nvGrpSpPr>
      <xdr:grpSpPr>
        <a:xfrm rot="5400000">
          <a:off x="1448142" y="6097699"/>
          <a:ext cx="782809" cy="876022"/>
          <a:chOff x="5509384" y="4352346"/>
          <a:chExt cx="982435" cy="982435"/>
        </a:xfrm>
      </xdr:grpSpPr>
      <xdr:sp macro="" textlink="">
        <xdr:nvSpPr>
          <xdr:cNvPr id="10" name="Rectangle 9">
            <a:extLst>
              <a:ext uri="{FF2B5EF4-FFF2-40B4-BE49-F238E27FC236}">
                <a16:creationId xmlns:a16="http://schemas.microsoft.com/office/drawing/2014/main" id="{C8BCBD26-1F9A-31DA-84A1-366C6D5B1F6D}"/>
              </a:ext>
            </a:extLst>
          </xdr:cNvPr>
          <xdr:cNvSpPr/>
        </xdr:nvSpPr>
        <xdr:spPr>
          <a:xfrm>
            <a:off x="5810250" y="4612822"/>
            <a:ext cx="476250" cy="533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11" name="Image 10">
            <a:extLst>
              <a:ext uri="{FF2B5EF4-FFF2-40B4-BE49-F238E27FC236}">
                <a16:creationId xmlns:a16="http://schemas.microsoft.com/office/drawing/2014/main" id="{5CE8F0D5-A7F3-190E-53B6-91E3827F89EE}"/>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09384" y="4352346"/>
            <a:ext cx="982435" cy="982435"/>
          </a:xfrm>
          <a:prstGeom prst="rect">
            <a:avLst/>
          </a:prstGeom>
        </xdr:spPr>
      </xdr:pic>
    </xdr:grpSp>
    <xdr:clientData/>
  </xdr:twoCellAnchor>
  <xdr:twoCellAnchor>
    <xdr:from>
      <xdr:col>1</xdr:col>
      <xdr:colOff>1401536</xdr:colOff>
      <xdr:row>14</xdr:row>
      <xdr:rowOff>298912</xdr:rowOff>
    </xdr:from>
    <xdr:to>
      <xdr:col>3</xdr:col>
      <xdr:colOff>770300</xdr:colOff>
      <xdr:row>16</xdr:row>
      <xdr:rowOff>50300</xdr:rowOff>
    </xdr:to>
    <xdr:grpSp>
      <xdr:nvGrpSpPr>
        <xdr:cNvPr id="4" name="Groupe 3">
          <a:extLst>
            <a:ext uri="{FF2B5EF4-FFF2-40B4-BE49-F238E27FC236}">
              <a16:creationId xmlns:a16="http://schemas.microsoft.com/office/drawing/2014/main" id="{2574D542-D347-4C6F-A54B-3A8DD1FD8D89}"/>
            </a:ext>
          </a:extLst>
        </xdr:cNvPr>
        <xdr:cNvGrpSpPr/>
      </xdr:nvGrpSpPr>
      <xdr:grpSpPr>
        <a:xfrm rot="5400000">
          <a:off x="1460596" y="4082509"/>
          <a:ext cx="752874" cy="870993"/>
          <a:chOff x="5509384" y="4352346"/>
          <a:chExt cx="982435" cy="982435"/>
        </a:xfrm>
      </xdr:grpSpPr>
      <xdr:sp macro="" textlink="">
        <xdr:nvSpPr>
          <xdr:cNvPr id="7" name="Rectangle 6">
            <a:extLst>
              <a:ext uri="{FF2B5EF4-FFF2-40B4-BE49-F238E27FC236}">
                <a16:creationId xmlns:a16="http://schemas.microsoft.com/office/drawing/2014/main" id="{631400EF-9FD2-B503-17BE-2661DDDFD859}"/>
              </a:ext>
            </a:extLst>
          </xdr:cNvPr>
          <xdr:cNvSpPr/>
        </xdr:nvSpPr>
        <xdr:spPr>
          <a:xfrm>
            <a:off x="5810250" y="4612822"/>
            <a:ext cx="476250" cy="53340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pic>
        <xdr:nvPicPr>
          <xdr:cNvPr id="8" name="Image 7">
            <a:extLst>
              <a:ext uri="{FF2B5EF4-FFF2-40B4-BE49-F238E27FC236}">
                <a16:creationId xmlns:a16="http://schemas.microsoft.com/office/drawing/2014/main" id="{BC8CAC89-B609-861D-1978-1FC589362D4A}"/>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5509384" y="4352346"/>
            <a:ext cx="982435" cy="982435"/>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19</xdr:col>
          <xdr:colOff>518160</xdr:colOff>
          <xdr:row>22</xdr:row>
          <xdr:rowOff>640080</xdr:rowOff>
        </xdr:from>
        <xdr:to>
          <xdr:col>19</xdr:col>
          <xdr:colOff>769620</xdr:colOff>
          <xdr:row>24</xdr:row>
          <xdr:rowOff>7620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8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518160</xdr:colOff>
          <xdr:row>23</xdr:row>
          <xdr:rowOff>228600</xdr:rowOff>
        </xdr:from>
        <xdr:to>
          <xdr:col>19</xdr:col>
          <xdr:colOff>769620</xdr:colOff>
          <xdr:row>25</xdr:row>
          <xdr:rowOff>30480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8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518160</xdr:colOff>
          <xdr:row>24</xdr:row>
          <xdr:rowOff>228600</xdr:rowOff>
        </xdr:from>
        <xdr:to>
          <xdr:col>19</xdr:col>
          <xdr:colOff>769620</xdr:colOff>
          <xdr:row>26</xdr:row>
          <xdr:rowOff>30480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8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518160</xdr:colOff>
          <xdr:row>25</xdr:row>
          <xdr:rowOff>228600</xdr:rowOff>
        </xdr:from>
        <xdr:to>
          <xdr:col>19</xdr:col>
          <xdr:colOff>769620</xdr:colOff>
          <xdr:row>27</xdr:row>
          <xdr:rowOff>30480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8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518160</xdr:colOff>
          <xdr:row>26</xdr:row>
          <xdr:rowOff>228600</xdr:rowOff>
        </xdr:from>
        <xdr:to>
          <xdr:col>19</xdr:col>
          <xdr:colOff>769620</xdr:colOff>
          <xdr:row>28</xdr:row>
          <xdr:rowOff>30480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8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518160</xdr:colOff>
          <xdr:row>27</xdr:row>
          <xdr:rowOff>228600</xdr:rowOff>
        </xdr:from>
        <xdr:to>
          <xdr:col>19</xdr:col>
          <xdr:colOff>769620</xdr:colOff>
          <xdr:row>29</xdr:row>
          <xdr:rowOff>30480</xdr:rowOff>
        </xdr:to>
        <xdr:sp macro="" textlink="">
          <xdr:nvSpPr>
            <xdr:cNvPr id="23579" name="Check Box 27" hidden="1">
              <a:extLst>
                <a:ext uri="{63B3BB69-23CF-44E3-9099-C40C66FF867C}">
                  <a14:compatExt spid="_x0000_s23579"/>
                </a:ext>
                <a:ext uri="{FF2B5EF4-FFF2-40B4-BE49-F238E27FC236}">
                  <a16:creationId xmlns:a16="http://schemas.microsoft.com/office/drawing/2014/main" id="{00000000-0008-0000-08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518160</xdr:colOff>
          <xdr:row>28</xdr:row>
          <xdr:rowOff>228600</xdr:rowOff>
        </xdr:from>
        <xdr:to>
          <xdr:col>19</xdr:col>
          <xdr:colOff>769620</xdr:colOff>
          <xdr:row>30</xdr:row>
          <xdr:rowOff>30480</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08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518160</xdr:colOff>
          <xdr:row>29</xdr:row>
          <xdr:rowOff>228600</xdr:rowOff>
        </xdr:from>
        <xdr:to>
          <xdr:col>19</xdr:col>
          <xdr:colOff>769620</xdr:colOff>
          <xdr:row>31</xdr:row>
          <xdr:rowOff>30480</xdr:rowOff>
        </xdr:to>
        <xdr:sp macro="" textlink="">
          <xdr:nvSpPr>
            <xdr:cNvPr id="23581" name="Check Box 29" hidden="1">
              <a:extLst>
                <a:ext uri="{63B3BB69-23CF-44E3-9099-C40C66FF867C}">
                  <a14:compatExt spid="_x0000_s23581"/>
                </a:ext>
                <a:ext uri="{FF2B5EF4-FFF2-40B4-BE49-F238E27FC236}">
                  <a16:creationId xmlns:a16="http://schemas.microsoft.com/office/drawing/2014/main" id="{00000000-0008-0000-08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518160</xdr:colOff>
          <xdr:row>30</xdr:row>
          <xdr:rowOff>228600</xdr:rowOff>
        </xdr:from>
        <xdr:to>
          <xdr:col>19</xdr:col>
          <xdr:colOff>769620</xdr:colOff>
          <xdr:row>32</xdr:row>
          <xdr:rowOff>30480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8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518160</xdr:colOff>
          <xdr:row>31</xdr:row>
          <xdr:rowOff>228600</xdr:rowOff>
        </xdr:from>
        <xdr:to>
          <xdr:col>19</xdr:col>
          <xdr:colOff>769620</xdr:colOff>
          <xdr:row>33</xdr:row>
          <xdr:rowOff>30480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8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518160</xdr:colOff>
          <xdr:row>32</xdr:row>
          <xdr:rowOff>228600</xdr:rowOff>
        </xdr:from>
        <xdr:to>
          <xdr:col>19</xdr:col>
          <xdr:colOff>769620</xdr:colOff>
          <xdr:row>34</xdr:row>
          <xdr:rowOff>30480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8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518160</xdr:colOff>
          <xdr:row>33</xdr:row>
          <xdr:rowOff>228600</xdr:rowOff>
        </xdr:from>
        <xdr:to>
          <xdr:col>19</xdr:col>
          <xdr:colOff>769620</xdr:colOff>
          <xdr:row>35</xdr:row>
          <xdr:rowOff>30480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8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518160</xdr:colOff>
          <xdr:row>34</xdr:row>
          <xdr:rowOff>228600</xdr:rowOff>
        </xdr:from>
        <xdr:to>
          <xdr:col>19</xdr:col>
          <xdr:colOff>769620</xdr:colOff>
          <xdr:row>36</xdr:row>
          <xdr:rowOff>30480</xdr:rowOff>
        </xdr:to>
        <xdr:sp macro="" textlink="">
          <xdr:nvSpPr>
            <xdr:cNvPr id="23586" name="Check Box 34" hidden="1">
              <a:extLst>
                <a:ext uri="{63B3BB69-23CF-44E3-9099-C40C66FF867C}">
                  <a14:compatExt spid="_x0000_s23586"/>
                </a:ext>
                <a:ext uri="{FF2B5EF4-FFF2-40B4-BE49-F238E27FC236}">
                  <a16:creationId xmlns:a16="http://schemas.microsoft.com/office/drawing/2014/main" id="{00000000-0008-0000-08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518160</xdr:colOff>
          <xdr:row>35</xdr:row>
          <xdr:rowOff>228600</xdr:rowOff>
        </xdr:from>
        <xdr:to>
          <xdr:col>19</xdr:col>
          <xdr:colOff>769620</xdr:colOff>
          <xdr:row>37</xdr:row>
          <xdr:rowOff>30480</xdr:rowOff>
        </xdr:to>
        <xdr:sp macro="" textlink="">
          <xdr:nvSpPr>
            <xdr:cNvPr id="23587" name="Check Box 35" hidden="1">
              <a:extLst>
                <a:ext uri="{63B3BB69-23CF-44E3-9099-C40C66FF867C}">
                  <a14:compatExt spid="_x0000_s23587"/>
                </a:ext>
                <a:ext uri="{FF2B5EF4-FFF2-40B4-BE49-F238E27FC236}">
                  <a16:creationId xmlns:a16="http://schemas.microsoft.com/office/drawing/2014/main" id="{00000000-0008-0000-08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232740</xdr:colOff>
      <xdr:row>0</xdr:row>
      <xdr:rowOff>1933200</xdr:rowOff>
    </xdr:to>
    <xdr:pic>
      <xdr:nvPicPr>
        <xdr:cNvPr id="32" name="Slika 102">
          <a:extLst>
            <a:ext uri="{FF2B5EF4-FFF2-40B4-BE49-F238E27FC236}">
              <a16:creationId xmlns:a16="http://schemas.microsoft.com/office/drawing/2014/main" id="{00000000-0008-0000-0700-000020000000}"/>
            </a:ext>
          </a:extLst>
        </xdr:cNvPr>
        <xdr:cNvPicPr/>
      </xdr:nvPicPr>
      <xdr:blipFill>
        <a:blip xmlns:r="http://schemas.openxmlformats.org/officeDocument/2006/relationships" r:embed="rId1"/>
        <a:stretch/>
      </xdr:blipFill>
      <xdr:spPr>
        <a:xfrm>
          <a:off x="0" y="0"/>
          <a:ext cx="6290640" cy="1933200"/>
        </a:xfrm>
        <a:prstGeom prst="rect">
          <a:avLst/>
        </a:prstGeom>
        <a:ln w="0">
          <a:noFill/>
        </a:ln>
      </xdr:spPr>
    </xdr:pic>
    <xdr:clientData/>
  </xdr:twoCellAnchor>
  <xdr:twoCellAnchor editAs="oneCell">
    <xdr:from>
      <xdr:col>9</xdr:col>
      <xdr:colOff>368280</xdr:colOff>
      <xdr:row>0</xdr:row>
      <xdr:rowOff>0</xdr:rowOff>
    </xdr:from>
    <xdr:to>
      <xdr:col>11</xdr:col>
      <xdr:colOff>571320</xdr:colOff>
      <xdr:row>0</xdr:row>
      <xdr:rowOff>1993680</xdr:rowOff>
    </xdr:to>
    <xdr:pic>
      <xdr:nvPicPr>
        <xdr:cNvPr id="33" name="Slika 1" descr="Slika, ki vsebuje besede besedilo&#10;&#10;Opis je samodejno ustvarjen">
          <a:extLst>
            <a:ext uri="{FF2B5EF4-FFF2-40B4-BE49-F238E27FC236}">
              <a16:creationId xmlns:a16="http://schemas.microsoft.com/office/drawing/2014/main" id="{00000000-0008-0000-0700-000021000000}"/>
            </a:ext>
          </a:extLst>
        </xdr:cNvPr>
        <xdr:cNvPicPr/>
      </xdr:nvPicPr>
      <xdr:blipFill>
        <a:blip xmlns:r="http://schemas.openxmlformats.org/officeDocument/2006/relationships" r:embed="rId2"/>
        <a:stretch/>
      </xdr:blipFill>
      <xdr:spPr>
        <a:xfrm>
          <a:off x="7054920" y="0"/>
          <a:ext cx="1688760" cy="1993680"/>
        </a:xfrm>
        <a:prstGeom prst="rect">
          <a:avLst/>
        </a:prstGeom>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213291</xdr:colOff>
      <xdr:row>1</xdr:row>
      <xdr:rowOff>132660</xdr:rowOff>
    </xdr:from>
    <xdr:to>
      <xdr:col>2</xdr:col>
      <xdr:colOff>704258</xdr:colOff>
      <xdr:row>2</xdr:row>
      <xdr:rowOff>441981</xdr:rowOff>
    </xdr:to>
    <xdr:pic>
      <xdr:nvPicPr>
        <xdr:cNvPr id="2" name="Image 1">
          <a:extLst>
            <a:ext uri="{FF2B5EF4-FFF2-40B4-BE49-F238E27FC236}">
              <a16:creationId xmlns:a16="http://schemas.microsoft.com/office/drawing/2014/main" id="{3576B75E-1300-4A26-A8F5-B24C8608BFC4}"/>
            </a:ext>
          </a:extLst>
        </xdr:cNvPr>
        <xdr:cNvPicPr>
          <a:picLocks noChangeAspect="1"/>
        </xdr:cNvPicPr>
      </xdr:nvPicPr>
      <xdr:blipFill>
        <a:blip xmlns:r="http://schemas.openxmlformats.org/officeDocument/2006/relationships" r:embed="rId1"/>
        <a:stretch>
          <a:fillRect/>
        </a:stretch>
      </xdr:blipFill>
      <xdr:spPr>
        <a:xfrm>
          <a:off x="975291" y="336767"/>
          <a:ext cx="1878896" cy="880821"/>
        </a:xfrm>
        <a:prstGeom prst="rect">
          <a:avLst/>
        </a:prstGeom>
      </xdr:spPr>
    </xdr:pic>
    <xdr:clientData/>
  </xdr:twoCellAnchor>
  <xdr:twoCellAnchor editAs="oneCell">
    <xdr:from>
      <xdr:col>2</xdr:col>
      <xdr:colOff>1446453</xdr:colOff>
      <xdr:row>1</xdr:row>
      <xdr:rowOff>6792</xdr:rowOff>
    </xdr:from>
    <xdr:to>
      <xdr:col>3</xdr:col>
      <xdr:colOff>1103067</xdr:colOff>
      <xdr:row>3</xdr:row>
      <xdr:rowOff>229875</xdr:rowOff>
    </xdr:to>
    <xdr:pic>
      <xdr:nvPicPr>
        <xdr:cNvPr id="3" name="Image 2">
          <a:extLst>
            <a:ext uri="{FF2B5EF4-FFF2-40B4-BE49-F238E27FC236}">
              <a16:creationId xmlns:a16="http://schemas.microsoft.com/office/drawing/2014/main" id="{784154B7-099B-4FD5-82FE-8F3BFABA68E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7502" t="21106" r="18959" b="22613"/>
        <a:stretch>
          <a:fillRect/>
        </a:stretch>
      </xdr:blipFill>
      <xdr:spPr>
        <a:xfrm>
          <a:off x="3596382" y="210899"/>
          <a:ext cx="1765721" cy="1447726"/>
        </a:xfrm>
        <a:prstGeom prst="rect">
          <a:avLst/>
        </a:prstGeom>
      </xdr:spPr>
    </xdr:pic>
    <xdr:clientData/>
  </xdr:twoCellAnchor>
  <xdr:twoCellAnchor editAs="oneCell">
    <xdr:from>
      <xdr:col>7</xdr:col>
      <xdr:colOff>45861</xdr:colOff>
      <xdr:row>4</xdr:row>
      <xdr:rowOff>262498</xdr:rowOff>
    </xdr:from>
    <xdr:to>
      <xdr:col>8</xdr:col>
      <xdr:colOff>502557</xdr:colOff>
      <xdr:row>4</xdr:row>
      <xdr:rowOff>617714</xdr:rowOff>
    </xdr:to>
    <xdr:pic>
      <xdr:nvPicPr>
        <xdr:cNvPr id="4" name="Image 3">
          <a:extLst>
            <a:ext uri="{FF2B5EF4-FFF2-40B4-BE49-F238E27FC236}">
              <a16:creationId xmlns:a16="http://schemas.microsoft.com/office/drawing/2014/main" id="{AE01FE5C-6066-4AB2-95A5-EEA2D811D244}"/>
            </a:ext>
            <a:ext uri="{147F2762-F138-4A5C-976F-8EAC2B608ADB}">
              <a16:predDERef xmlns:a16="http://schemas.microsoft.com/office/drawing/2014/main" pred="{99F85BA5-BEAD-8A43-9FB5-B4022D50DEB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46836" y="3119998"/>
          <a:ext cx="2567164" cy="355216"/>
        </a:xfrm>
        <a:prstGeom prst="rect">
          <a:avLst/>
        </a:prstGeom>
      </xdr:spPr>
    </xdr:pic>
    <xdr:clientData/>
  </xdr:twoCellAnchor>
  <xdr:twoCellAnchor editAs="oneCell">
    <xdr:from>
      <xdr:col>1</xdr:col>
      <xdr:colOff>1377243</xdr:colOff>
      <xdr:row>4</xdr:row>
      <xdr:rowOff>111060</xdr:rowOff>
    </xdr:from>
    <xdr:to>
      <xdr:col>3</xdr:col>
      <xdr:colOff>549728</xdr:colOff>
      <xdr:row>4</xdr:row>
      <xdr:rowOff>766232</xdr:rowOff>
    </xdr:to>
    <xdr:pic>
      <xdr:nvPicPr>
        <xdr:cNvPr id="5" name="Image 4">
          <a:extLst>
            <a:ext uri="{FF2B5EF4-FFF2-40B4-BE49-F238E27FC236}">
              <a16:creationId xmlns:a16="http://schemas.microsoft.com/office/drawing/2014/main" id="{0D6CAAFC-0E0C-4DD9-BD60-1739D55063D6}"/>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1227" b="40692"/>
        <a:stretch>
          <a:fillRect/>
        </a:stretch>
      </xdr:blipFill>
      <xdr:spPr>
        <a:xfrm>
          <a:off x="2139243" y="2968560"/>
          <a:ext cx="2661357" cy="655172"/>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GAMME" xr10:uid="{71DA32C4-A9BF-4F18-BA84-E50908C25E79}" sourceName="GAMME">
  <extLst>
    <x:ext xmlns:x15="http://schemas.microsoft.com/office/spreadsheetml/2010/11/main" uri="{2F2917AC-EB37-4324-AD4E-5DD8C200BD13}">
      <x15:tableSlicerCache tableId="2" column="3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GAMME1" xr10:uid="{9D6F4832-5104-412F-BD74-16EC9A867A05}" sourceName="GAMME">
  <extLst>
    <x:ext xmlns:x15="http://schemas.microsoft.com/office/spreadsheetml/2010/11/main" uri="{2F2917AC-EB37-4324-AD4E-5DD8C200BD13}">
      <x15:tableSlicerCache tableId="3" column="2"/>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GAMME2" xr10:uid="{8F6FEE6E-271D-49EE-83E9-18FFCF364552}" sourceName="GAMME">
  <extLst>
    <x:ext xmlns:x15="http://schemas.microsoft.com/office/spreadsheetml/2010/11/main" uri="{2F2917AC-EB37-4324-AD4E-5DD8C200BD13}">
      <x15:tableSlicerCache tableId="4" column="3"/>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_GAMME3" xr10:uid="{84211D85-3C98-4CA6-9F76-410306FD0FE7}" sourceName="GAMME">
  <extLst>
    <x:ext xmlns:x15="http://schemas.microsoft.com/office/spreadsheetml/2010/11/main" uri="{2F2917AC-EB37-4324-AD4E-5DD8C200BD13}">
      <x15:tableSlicerCache tableId="5" column="3"/>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AMME" xr10:uid="{E340FE23-A36C-48AB-B68D-E7BCD96FC4AA}" cache="Segment_GAMME" caption="GAMME" columnCount="2" style="SlicerStyleDark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AMME 1" xr10:uid="{BA156647-053C-4A4F-9898-06127CC204BC}" cache="Segment_GAMME1" caption="GAMME" columnCount="2" style="SlicerStyleDark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AMME 3" xr10:uid="{0D457EC6-77D9-4534-B44E-FC2B98C465C3}" cache="Segment_GAMME3" caption="GAMME" style="SlicerStyleDark1"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AMME 2" xr10:uid="{29B93517-528A-4284-A540-53453FDD048B}" cache="Segment_GAMME2" caption="GAMME" style="SlicerStyleDark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au2" displayName="Tableau2" ref="A14:AG325" totalsRowShown="0">
  <autoFilter ref="A14:AG325" xr:uid="{00000000-0009-0000-0100-000002000000}"/>
  <tableColumns count="33">
    <tableColumn id="1" xr3:uid="{00000000-0010-0000-0000-000001000000}" name="SKU" dataDxfId="315"/>
    <tableColumn id="34" xr3:uid="{00000000-0010-0000-0000-000022000000}" name="NEW SKU" dataDxfId="314"/>
    <tableColumn id="32" xr3:uid="{00000000-0010-0000-0000-000020000000}" name="GAMME" dataDxfId="313"/>
    <tableColumn id="2" xr3:uid="{00000000-0010-0000-0000-000002000000}" name="SETS" dataDxfId="312"/>
    <tableColumn id="3" xr3:uid="{00000000-0010-0000-0000-000003000000}" name="TYPE OF HOLDS" dataDxfId="311"/>
    <tableColumn id="4" xr3:uid="{00000000-0010-0000-0000-000004000000}" name="NB OF HOLDS_x000a_PER SET" dataDxfId="310"/>
    <tableColumn id="5" xr3:uid="{00000000-0010-0000-0000-000005000000}" name="SETS_x000a_TOTAL" dataDxfId="309"/>
    <tableColumn id="6" xr3:uid="{00000000-0010-0000-0000-000006000000}" name="RETAIL_x000a_PRICE" dataDxfId="308"/>
    <tableColumn id="7" xr3:uid="{00000000-0010-0000-0000-000007000000}" name="DISCOUNT" dataDxfId="307"/>
    <tableColumn id="8" xr3:uid="{00000000-0010-0000-0000-000008000000}" name="PRICE_x000a_PER SET" dataDxfId="306"/>
    <tableColumn id="9" xr3:uid="{00000000-0010-0000-0000-000009000000}" name="FINAL_x000a_PRICE" dataDxfId="305"/>
    <tableColumn id="10" xr3:uid="{00000000-0010-0000-0000-00000A000000}" name="NS" dataDxfId="304"/>
    <tableColumn id="11" xr3:uid="{00000000-0010-0000-0000-00000B000000}" name="Yellow _x000a_RAL 1026" dataDxfId="303"/>
    <tableColumn id="12" xr3:uid="{00000000-0010-0000-0000-00000C000000}" name="NS 1 " dataDxfId="302"/>
    <tableColumn id="13" xr3:uid="{00000000-0010-0000-0000-00000D000000}" name="Red _x000a_RAL 3020" dataDxfId="301"/>
    <tableColumn id="14" xr3:uid="{00000000-0010-0000-0000-00000E000000}" name="Blue _x000a_RAL 5015" dataDxfId="300"/>
    <tableColumn id="15" xr3:uid="{00000000-0010-0000-0000-00000F000000}" name="Grey _x000a_RAL 7001" dataDxfId="299"/>
    <tableColumn id="16" xr3:uid="{00000000-0010-0000-0000-000010000000}" name="Black _x000a_RAL 9005" dataDxfId="298"/>
    <tableColumn id="17" xr3:uid="{00000000-0010-0000-0000-000011000000}" name="Fluo _x000a_Orange" dataDxfId="297"/>
    <tableColumn id="18" xr3:uid="{00000000-0010-0000-0000-000012000000}" name="Fluo _x000a_Green" dataDxfId="296"/>
    <tableColumn id="19" xr3:uid="{00000000-0010-0000-0000-000013000000}" name="Fluo _x000a_Pink" dataDxfId="295"/>
    <tableColumn id="20" xr3:uid="{00000000-0010-0000-0000-000014000000}" name="NS 2" dataDxfId="294"/>
    <tableColumn id="21" xr3:uid="{00000000-0010-0000-0000-000015000000}" name="Violet _x000a_RAL 4008" dataDxfId="293"/>
    <tableColumn id="22" xr3:uid="{00000000-0010-0000-0000-000016000000}" name="Mint _x000a_RAL 6027" dataDxfId="292"/>
    <tableColumn id="23" xr3:uid="{00000000-0010-0000-0000-000017000000}" name="NS 3" dataDxfId="291"/>
    <tableColumn id="24" xr3:uid="{00000000-0010-0000-0000-000018000000}" name="Green _x000a_(Puke 16-09)" dataDxfId="290"/>
    <tableColumn id="25" xr3:uid="{00000000-0010-0000-0000-000019000000}" name="US Orange_x000a_14-01" dataDxfId="289">
      <calculatedColumnFormula>AG15</calculatedColumnFormula>
    </tableColumn>
    <tableColumn id="26" xr3:uid="{00000000-0010-0000-0000-00001A000000}" name="US Green _x000a_16 -16" dataDxfId="288"/>
    <tableColumn id="27" xr3:uid="{00000000-0010-0000-0000-00001B000000}" name="White _x000a_RAL 9010" dataDxfId="287"/>
    <tableColumn id="28" xr3:uid="{00000000-0010-0000-0000-00001C000000}" name="US Purple" dataDxfId="286">
      <calculatedColumnFormula>AF15</calculatedColumnFormula>
    </tableColumn>
    <tableColumn id="29" xr3:uid="{00000000-0010-0000-0000-00001D000000}" name="Colonne1" dataDxfId="285"/>
    <tableColumn id="30" xr3:uid="{00000000-0010-0000-0000-00001E000000}" name="US Purple_x000a_17-13" dataDxfId="284"/>
    <tableColumn id="31" xr3:uid="{00000000-0010-0000-0000-00001F000000}" name="US Orange_x000a_14-013" dataDxfId="28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au3" displayName="Tableau3" ref="A15:AF249" totalsRowShown="0">
  <autoFilter ref="A15:AF249" xr:uid="{00000000-0009-0000-0100-000003000000}"/>
  <tableColumns count="32">
    <tableColumn id="1" xr3:uid="{00000000-0010-0000-0100-000001000000}" name="SKU" dataDxfId="282"/>
    <tableColumn id="32" xr3:uid="{00000000-0010-0000-0100-000020000000}" name="NEW SKU" dataDxfId="281"/>
    <tableColumn id="2" xr3:uid="{00000000-0010-0000-0100-000002000000}" name="GAMME" dataDxfId="280"/>
    <tableColumn id="3" xr3:uid="{00000000-0010-0000-0100-000003000000}" name="SETS" dataDxfId="279"/>
    <tableColumn id="4" xr3:uid="{00000000-0010-0000-0100-000004000000}" name="TYPE OF HOLDS" dataDxfId="278"/>
    <tableColumn id="5" xr3:uid="{00000000-0010-0000-0100-000005000000}" name="NB OF HOLDS_x000a_PER SET" dataDxfId="277"/>
    <tableColumn id="6" xr3:uid="{00000000-0010-0000-0100-000006000000}" name="SETS_x000a_TOTAL" dataDxfId="276"/>
    <tableColumn id="7" xr3:uid="{00000000-0010-0000-0100-000007000000}" name="RETAIL_x000a_PRICE" dataDxfId="275"/>
    <tableColumn id="8" xr3:uid="{00000000-0010-0000-0100-000008000000}" name="DISCOUNT" dataDxfId="274"/>
    <tableColumn id="9" xr3:uid="{00000000-0010-0000-0100-000009000000}" name="PRICE_x000a_PER SET" dataDxfId="273"/>
    <tableColumn id="10" xr3:uid="{00000000-0010-0000-0100-00000A000000}" name="FINAL_x000a_PRICE" dataDxfId="272"/>
    <tableColumn id="11" xr3:uid="{00000000-0010-0000-0100-00000B000000}" name="White _x000a_RAL 9016" dataDxfId="271"/>
    <tableColumn id="12" xr3:uid="{00000000-0010-0000-0100-00000C000000}" name="Yellow _x000a_RAL 1026" dataDxfId="270"/>
    <tableColumn id="13" xr3:uid="{00000000-0010-0000-0100-00000D000000}" name="Green _x000a_RAL 6002" dataDxfId="269"/>
    <tableColumn id="14" xr3:uid="{00000000-0010-0000-0100-00000E000000}" name="Red _x000a_RAL 3020" dataDxfId="268"/>
    <tableColumn id="15" xr3:uid="{00000000-0010-0000-0100-00000F000000}" name="Blue _x000a_RAL 5015" dataDxfId="267"/>
    <tableColumn id="16" xr3:uid="{00000000-0010-0000-0100-000010000000}" name="Grey _x000a_RAL 7001" dataDxfId="266"/>
    <tableColumn id="17" xr3:uid="{00000000-0010-0000-0100-000011000000}" name="Black _x000a_RAL 9005" dataDxfId="265"/>
    <tableColumn id="18" xr3:uid="{00000000-0010-0000-0100-000012000000}" name="Fluo _x000a_Orange" dataDxfId="264"/>
    <tableColumn id="19" xr3:uid="{00000000-0010-0000-0100-000013000000}" name="Fluo _x000a_Green" dataDxfId="263"/>
    <tableColumn id="20" xr3:uid="{00000000-0010-0000-0100-000014000000}" name="Fluo _x000a_Pink" dataDxfId="262"/>
    <tableColumn id="21" xr3:uid="{00000000-0010-0000-0100-000015000000}" name="Fluo _x000a_Yellow" dataDxfId="261"/>
    <tableColumn id="22" xr3:uid="{00000000-0010-0000-0100-000016000000}" name="Violet _x000a_RAL 4008" dataDxfId="260"/>
    <tableColumn id="23" xr3:uid="{00000000-0010-0000-0100-000017000000}" name="Mint _x000a_RAL 6027" dataDxfId="259"/>
    <tableColumn id="24" xr3:uid="{00000000-0010-0000-0100-000018000000}" name="Pure Orange" dataDxfId="258">
      <calculatedColumnFormula>AF16</calculatedColumnFormula>
    </tableColumn>
    <tableColumn id="25" xr3:uid="{00000000-0010-0000-0100-000019000000}" name="NS 1" dataDxfId="257"/>
    <tableColumn id="26" xr3:uid="{00000000-0010-0000-0100-00001A000000}" name="NS 4" dataDxfId="256"/>
    <tableColumn id="27" xr3:uid="{00000000-0010-0000-0100-00001B000000}" name="NS 2" dataDxfId="255"/>
    <tableColumn id="28" xr3:uid="{00000000-0010-0000-0100-00001C000000}" name="NS 3" dataDxfId="254"/>
    <tableColumn id="29" xr3:uid="{00000000-0010-0000-0100-00001D000000}" name="NS 5" dataDxfId="253"/>
    <tableColumn id="30" xr3:uid="{00000000-0010-0000-0100-00001E000000}" name="Colonne1" dataDxfId="252"/>
    <tableColumn id="31" xr3:uid="{00000000-0010-0000-0100-00001F000000}" name="Pure Orange_x000a_RAL 2024" dataDxfId="251"/>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eau5" displayName="Tableau5" ref="A14:AC225" totalsRowShown="0">
  <autoFilter ref="A14:AC225" xr:uid="{00000000-0009-0000-0100-000005000000}"/>
  <tableColumns count="29">
    <tableColumn id="1" xr3:uid="{00000000-0010-0000-0200-000001000000}" name="SKU"/>
    <tableColumn id="2" xr3:uid="{00000000-0010-0000-0200-000002000000}" name="NEW SKU"/>
    <tableColumn id="3" xr3:uid="{00000000-0010-0000-0200-000003000000}" name="GAMME"/>
    <tableColumn id="4" xr3:uid="{00000000-0010-0000-0200-000004000000}" name="SETS"/>
    <tableColumn id="5" xr3:uid="{00000000-0010-0000-0200-000005000000}" name="NB OF HOLDS_x000a_PER SET"/>
    <tableColumn id="6" xr3:uid="{00000000-0010-0000-0200-000006000000}" name="SETS_x000a_TOTAL"/>
    <tableColumn id="7" xr3:uid="{00000000-0010-0000-0200-000007000000}" name="RETAIL_x000a_PRICE"/>
    <tableColumn id="8" xr3:uid="{00000000-0010-0000-0200-000008000000}" name="DISCOUNT"/>
    <tableColumn id="9" xr3:uid="{00000000-0010-0000-0200-000009000000}" name="PRICE_x000a_PER SET"/>
    <tableColumn id="10" xr3:uid="{00000000-0010-0000-0200-00000A000000}" name="FINAL_x000a_PRICE"/>
    <tableColumn id="11" xr3:uid="{00000000-0010-0000-0200-00000B000000}" name="White _x000a_RAL 9016"/>
    <tableColumn id="12" xr3:uid="{00000000-0010-0000-0200-00000C000000}" name="Blue US _x000a_RAL 5015"/>
    <tableColumn id="13" xr3:uid="{00000000-0010-0000-0200-00000D000000}" name="Blue EU _x000a_RAL 5015"/>
    <tableColumn id="14" xr3:uid="{00000000-0010-0000-0200-00000E000000}" name="NS 1" dataDxfId="250"/>
    <tableColumn id="15" xr3:uid="{00000000-0010-0000-0200-00000F000000}" name="Mint _x000a_RAL 6027"/>
    <tableColumn id="16" xr3:uid="{00000000-0010-0000-0200-000010000000}" name="Green _x000a_RAL 6037"/>
    <tableColumn id="17" xr3:uid="{00000000-0010-0000-0200-000011000000}" name="US Green _x000a_Pantone_x000a_2301C"/>
    <tableColumn id="18" xr3:uid="{00000000-0010-0000-0200-000012000000}" name="NS 2" dataDxfId="249"/>
    <tableColumn id="19" xr3:uid="{00000000-0010-0000-0200-000013000000}" name="Yellow _x000a_RAL 1023"/>
    <tableColumn id="20" xr3:uid="{00000000-0010-0000-0200-000014000000}" name="NS 3"/>
    <tableColumn id="21" xr3:uid="{00000000-0010-0000-0200-000015000000}" name="Red _x000a_RAL 3020"/>
    <tableColumn id="22" xr3:uid="{00000000-0010-0000-0200-000016000000}" name="Violet _x000a_RAL 4008"/>
    <tableColumn id="23" xr3:uid="{00000000-0010-0000-0200-000017000000}" name="NS 4"/>
    <tableColumn id="24" xr3:uid="{00000000-0010-0000-0200-000018000000}" name="Black _x000a_RAL 9005"/>
    <tableColumn id="25" xr3:uid="{00000000-0010-0000-0200-000019000000}" name="Grey _x000a_RAL 7001"/>
    <tableColumn id="26" xr3:uid="{00000000-0010-0000-0200-00001A000000}" name="Fluo Yellow _x000a_RAL 1026"/>
    <tableColumn id="27" xr3:uid="{00000000-0010-0000-0200-00001B000000}" name="Fluo Orange _x000a_RAL 2005"/>
    <tableColumn id="28" xr3:uid="{00000000-0010-0000-0200-00001C000000}" name="Fluo Pink _x000a_Pantone 806C"/>
    <tableColumn id="29" xr3:uid="{00000000-0010-0000-0200-00001D000000}" name="Fluo Green _x000a_RAL 602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au6" displayName="Tableau6" ref="A14:S143" totalsRowShown="0" headerRowBorderDxfId="248" tableBorderDxfId="247">
  <autoFilter ref="A14:S143" xr:uid="{00000000-0009-0000-0100-000006000000}"/>
  <tableColumns count="19">
    <tableColumn id="1" xr3:uid="{00000000-0010-0000-0300-000001000000}" name="SKU" dataDxfId="246"/>
    <tableColumn id="2" xr3:uid="{00000000-0010-0000-0300-000002000000}" name="NEW SKU" dataDxfId="245"/>
    <tableColumn id="3" xr3:uid="{00000000-0010-0000-0300-000003000000}" name="GAMME" dataDxfId="244"/>
    <tableColumn id="4" xr3:uid="{00000000-0010-0000-0300-000004000000}" name="SETS" dataDxfId="243"/>
    <tableColumn id="5" xr3:uid="{00000000-0010-0000-0300-000005000000}" name="NB OF HOLDS_x000a_PER SET" dataDxfId="242"/>
    <tableColumn id="6" xr3:uid="{00000000-0010-0000-0300-000006000000}" name="SETS_x000a_TOTAL" dataDxfId="241"/>
    <tableColumn id="7" xr3:uid="{00000000-0010-0000-0300-000007000000}" name="RETAIL_x000a_PRICE" dataDxfId="240"/>
    <tableColumn id="8" xr3:uid="{00000000-0010-0000-0300-000008000000}" name="DISCOUNT" dataDxfId="239"/>
    <tableColumn id="9" xr3:uid="{00000000-0010-0000-0300-000009000000}" name="PRICE_x000a_PER SET" dataDxfId="238"/>
    <tableColumn id="10" xr3:uid="{00000000-0010-0000-0300-00000A000000}" name="FINAL_x000a_PRICE" dataDxfId="237"/>
    <tableColumn id="11" xr3:uid="{00000000-0010-0000-0300-00000B000000}" name="Yellow RAL 1018" dataDxfId="236"/>
    <tableColumn id="12" xr3:uid="{00000000-0010-0000-0300-00000C000000}" name="Orange RAL 2003" dataDxfId="235"/>
    <tableColumn id="13" xr3:uid="{00000000-0010-0000-0300-00000D000000}" name="Red RAL 3020" dataDxfId="234"/>
    <tableColumn id="14" xr3:uid="{00000000-0010-0000-0300-00000E000000}" name="NS" dataDxfId="233"/>
    <tableColumn id="15" xr3:uid="{00000000-0010-0000-0300-00000F000000}" name="Blue _x000a_RAL 5015" dataDxfId="232"/>
    <tableColumn id="16" xr3:uid="{00000000-0010-0000-0300-000010000000}" name="Green _x000a_RAL 6018" dataDxfId="231"/>
    <tableColumn id="17" xr3:uid="{00000000-0010-0000-0300-000011000000}" name="White _x000a_RAL 9003" dataDxfId="230"/>
    <tableColumn id="18" xr3:uid="{00000000-0010-0000-0300-000012000000}" name="Grey _x000a_RAL 7038" dataDxfId="229"/>
    <tableColumn id="19" xr3:uid="{00000000-0010-0000-0300-000013000000}" name="Black _x000a_RAL 7043" dataDxfId="228"/>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ela1" displayName="Tabela1" ref="A6:M96" totalsRowShown="0" headerRowDxfId="227" dataDxfId="226">
  <autoFilter ref="A6:M96" xr:uid="{00000000-0009-0000-0100-000001000000}"/>
  <tableColumns count="13">
    <tableColumn id="1" xr3:uid="{00000000-0010-0000-0400-000001000000}" name="OEM PARTNER CODE        " dataDxfId="225"/>
    <tableColumn id="2" xr3:uid="{00000000-0010-0000-0400-000002000000}" name="NAME" dataDxfId="224"/>
    <tableColumn id="3" xr3:uid="{00000000-0010-0000-0400-000003000000}" name="Number of pcs" dataDxfId="223"/>
    <tableColumn id="4" xr3:uid="{00000000-0010-0000-0400-000004000000}" name="SETS" dataDxfId="222">
      <calculatedColumnFormula>SUM(Tabela1[[#This Row],[Yellow 
RAL 1018]:[Black 
RAL 9005]])</calculatedColumnFormula>
    </tableColumn>
    <tableColumn id="5" xr3:uid="{00000000-0010-0000-0400-000005000000}" name="Yellow _x000a_RAL 1018" dataDxfId="221"/>
    <tableColumn id="6" xr3:uid="{00000000-0010-0000-0400-000006000000}" name="Orange _x000a_RAL 2004" dataDxfId="220"/>
    <tableColumn id="7" xr3:uid="{00000000-0010-0000-0400-000007000000}" name="Red _x000a_RAL 3020" dataDxfId="219"/>
    <tableColumn id="8" xr3:uid="{00000000-0010-0000-0400-000008000000}" name="Violet _x000a_RAL 4008" dataDxfId="218"/>
    <tableColumn id="9" xr3:uid="{00000000-0010-0000-0400-000009000000}" name="Blue _x000a_RAL 5015" dataDxfId="217"/>
    <tableColumn id="10" xr3:uid="{00000000-0010-0000-0400-00000A000000}" name="Green _x000a_RAL 6018" dataDxfId="216"/>
    <tableColumn id="11" xr3:uid="{00000000-0010-0000-0400-00000B000000}" name="White _x000a_RAL 9010" dataDxfId="215"/>
    <tableColumn id="12" xr3:uid="{00000000-0010-0000-0400-00000C000000}" name="Grey _x000a_RAL 7038" dataDxfId="214"/>
    <tableColumn id="13" xr3:uid="{00000000-0010-0000-0400-00000D000000}" name="Black _x000a_RAL 9005" dataDxfId="21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au4" displayName="Tableau4" ref="A15:AE197" totalsRowShown="0">
  <autoFilter ref="A15:AE197" xr:uid="{00000000-0009-0000-0100-000004000000}"/>
  <tableColumns count="31">
    <tableColumn id="1" xr3:uid="{00000000-0010-0000-0500-000001000000}" name="SKU" dataDxfId="212" dataCellStyle="Normal 5"/>
    <tableColumn id="31" xr3:uid="{00000000-0010-0000-0500-00001F000000}" name="NEW NEW SKU" dataDxfId="211" dataCellStyle="Normal 5"/>
    <tableColumn id="2" xr3:uid="{00000000-0010-0000-0500-000002000000}" name="SKU_x000a_(ASIA)" dataDxfId="210" dataCellStyle="Normal 5"/>
    <tableColumn id="3" xr3:uid="{00000000-0010-0000-0500-000003000000}" name="GAMME" dataDxfId="209" dataCellStyle="Normal 5"/>
    <tableColumn id="4" xr3:uid="{00000000-0010-0000-0500-000004000000}" name="SETS" dataDxfId="208"/>
    <tableColumn id="5" xr3:uid="{00000000-0010-0000-0500-000005000000}" name="NB OF HOLDS_x000a_PER SET" dataDxfId="207" dataCellStyle="Normal 5"/>
    <tableColumn id="6" xr3:uid="{00000000-0010-0000-0500-000006000000}" name="SETS_x000a_TOTAL" dataDxfId="206" dataCellStyle="Normal 5"/>
    <tableColumn id="7" xr3:uid="{00000000-0010-0000-0500-000007000000}" name="RETAIL_x000a_PRICE" dataDxfId="205" dataCellStyle="Normal 5"/>
    <tableColumn id="8" xr3:uid="{00000000-0010-0000-0500-000008000000}" name="DISCOUNT" dataDxfId="204"/>
    <tableColumn id="9" xr3:uid="{00000000-0010-0000-0500-000009000000}" name="PRICE_x000a_PER SET" dataDxfId="203"/>
    <tableColumn id="10" xr3:uid="{00000000-0010-0000-0500-00000A000000}" name="FINAL_x000a_PRICE" dataDxfId="202" dataCellStyle="Normal 5"/>
    <tableColumn id="11" xr3:uid="{00000000-0010-0000-0500-00000B000000}" name="White _x000a_RAL 9016" dataDxfId="201"/>
    <tableColumn id="12" xr3:uid="{00000000-0010-0000-0500-00000C000000}" name="Blue US_x000a_B1_x000a_RAL 5015" dataDxfId="200"/>
    <tableColumn id="13" xr3:uid="{00000000-0010-0000-0500-00000D000000}" name="Blue EU_x000a_B3_x000a_RAL 5015" dataDxfId="199"/>
    <tableColumn id="14" xr3:uid="{00000000-0010-0000-0500-00000E000000}" name="NS" dataDxfId="198"/>
    <tableColumn id="15" xr3:uid="{00000000-0010-0000-0500-00000F000000}" name="Mint_x000a_RAL 6027" dataDxfId="197"/>
    <tableColumn id="16" xr3:uid="{00000000-0010-0000-0500-000010000000}" name="Green _x000a_RAL 6037" dataDxfId="196"/>
    <tableColumn id="17" xr3:uid="{00000000-0010-0000-0500-000011000000}" name="US Green_x000a_Pantone_x000a_2301C" dataDxfId="195"/>
    <tableColumn id="18" xr3:uid="{00000000-0010-0000-0500-000012000000}" name="Zinc Yellow _x000a_RAL 1018" dataDxfId="194"/>
    <tableColumn id="19" xr3:uid="{00000000-0010-0000-0500-000013000000}" name="NS2" dataDxfId="193"/>
    <tableColumn id="20" xr3:uid="{00000000-0010-0000-0500-000014000000}" name="NS3" dataDxfId="192"/>
    <tableColumn id="21" xr3:uid="{00000000-0010-0000-0500-000015000000}" name="Red _x000a_RAL 3020" dataDxfId="191"/>
    <tableColumn id="22" xr3:uid="{00000000-0010-0000-0500-000016000000}" name="Violet _x000a_RAL 4008" dataDxfId="190"/>
    <tableColumn id="23" xr3:uid="{00000000-0010-0000-0500-000017000000}" name="NS4" dataDxfId="189"/>
    <tableColumn id="24" xr3:uid="{00000000-0010-0000-0500-000018000000}" name="Black _x000a_RAL 9005" dataDxfId="188"/>
    <tableColumn id="25" xr3:uid="{00000000-0010-0000-0500-000019000000}" name="NS5" dataDxfId="187"/>
    <tableColumn id="26" xr3:uid="{00000000-0010-0000-0500-00001A000000}" name="NS6" dataDxfId="186"/>
    <tableColumn id="27" xr3:uid="{00000000-0010-0000-0500-00001B000000}" name="NS7" dataDxfId="185"/>
    <tableColumn id="28" xr3:uid="{00000000-0010-0000-0500-00001C000000}" name="Fluo Orange_x000a_RAL 2005" dataDxfId="184"/>
    <tableColumn id="29" xr3:uid="{00000000-0010-0000-0500-00001D000000}" name="Fluo Pink_x000a_Pantone 806C" dataDxfId="183"/>
    <tableColumn id="30" xr3:uid="{00000000-0010-0000-0500-00001E000000}" name="Fluo Green_x000a_RAL 6028" dataDxfId="18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expression-holds.com/fr/prises-d-escalade/6083-114435-round-edges-xxl-1-3760231407784.html" TargetMode="External"/><Relationship Id="rId13" Type="http://schemas.openxmlformats.org/officeDocument/2006/relationships/hyperlink" Target="https://www.expression-holds.com/fr/volumes-d-escalade/3945-84896-fox-14.html" TargetMode="External"/><Relationship Id="rId18" Type="http://schemas.openxmlformats.org/officeDocument/2006/relationships/hyperlink" Target="https://www.expression-holds.com/fr/prises-d-escalade/6083-114435-round-edges-xxl-1-3760231407784.html" TargetMode="External"/><Relationship Id="rId3" Type="http://schemas.openxmlformats.org/officeDocument/2006/relationships/hyperlink" Target="https://www.expression-holds.com/fr/volumes-d-escalade/3936-84833-fox-05.html" TargetMode="External"/><Relationship Id="rId21" Type="http://schemas.openxmlformats.org/officeDocument/2006/relationships/printerSettings" Target="../printerSettings/printerSettings11.bin"/><Relationship Id="rId7" Type="http://schemas.openxmlformats.org/officeDocument/2006/relationships/hyperlink" Target="https://www.expression-holds.com/fr/prises-d-escalade/4537-92093-screw-ons-1.html" TargetMode="External"/><Relationship Id="rId12" Type="http://schemas.openxmlformats.org/officeDocument/2006/relationships/hyperlink" Target="https://www.expression-holds.com/fr/volumes-d-escalade/3940-84861-fox-09.html" TargetMode="External"/><Relationship Id="rId17" Type="http://schemas.openxmlformats.org/officeDocument/2006/relationships/hyperlink" Target="https://www.expression-holds.com/fr/prises-d-escalade/6061-114193-bubbles-xxxl-2-3760231405582.html" TargetMode="External"/><Relationship Id="rId2" Type="http://schemas.openxmlformats.org/officeDocument/2006/relationships/hyperlink" Target="https://www.expression-holds.com/fr/volumes-d-escalade/3934-84819-fox-03.html" TargetMode="External"/><Relationship Id="rId16" Type="http://schemas.openxmlformats.org/officeDocument/2006/relationships/hyperlink" Target="https://www.expression-holds.com/fr/volumes-d-escalade/5621-107419-fox-15.html" TargetMode="External"/><Relationship Id="rId20" Type="http://schemas.openxmlformats.org/officeDocument/2006/relationships/hyperlink" Target="https://www.expression-holds.com/fr/prises-d-escalade/4529-92013-positive-edges-1.html" TargetMode="External"/><Relationship Id="rId1" Type="http://schemas.openxmlformats.org/officeDocument/2006/relationships/hyperlink" Target="https://www.expression-holds.com/fr/volumes-d-escalade/3932-84805-fox-01.html" TargetMode="External"/><Relationship Id="rId6" Type="http://schemas.openxmlformats.org/officeDocument/2006/relationships/hyperlink" Target="https://www.expression-holds.com/fr/prises-d-escalade/6068-114270-long-edges-xxxl-2-3760231406282.html" TargetMode="External"/><Relationship Id="rId11" Type="http://schemas.openxmlformats.org/officeDocument/2006/relationships/hyperlink" Target="https://www.expression-holds.com/fr/volumes-d-escalade/3939-84854-fox-08.html" TargetMode="External"/><Relationship Id="rId5" Type="http://schemas.openxmlformats.org/officeDocument/2006/relationships/hyperlink" Target="https://www.expression-holds.com/fr/volumes-d-escalade/5622-107426-fox-15.html" TargetMode="External"/><Relationship Id="rId15" Type="http://schemas.openxmlformats.org/officeDocument/2006/relationships/hyperlink" Target="https://www.expression-holds.com/fr/volumes-d-escalade/5620-107412-fox-15.html" TargetMode="External"/><Relationship Id="rId10" Type="http://schemas.openxmlformats.org/officeDocument/2006/relationships/hyperlink" Target="https://www.expression-holds.com/fr/volumes-d-escalade/3938-84847-fox-07.html" TargetMode="External"/><Relationship Id="rId19" Type="http://schemas.openxmlformats.org/officeDocument/2006/relationships/hyperlink" Target="https://www.expression-holds.com/fr/prises-d-escalade/4537-92093-screw-ons-1.html" TargetMode="External"/><Relationship Id="rId4" Type="http://schemas.openxmlformats.org/officeDocument/2006/relationships/hyperlink" Target="https://www.expression-holds.com/fr/volumes-d-escalade/3946-84903-fox-15.html" TargetMode="External"/><Relationship Id="rId9" Type="http://schemas.openxmlformats.org/officeDocument/2006/relationships/hyperlink" Target="https://www.expression-holds.com/fr/volumes-d-escalade/3933-84812-fox-02.html" TargetMode="External"/><Relationship Id="rId14" Type="http://schemas.openxmlformats.org/officeDocument/2006/relationships/hyperlink" Target="https://www.expression-holds.com/fr/volumes-d-escalade/5619-107405-fox-09.html" TargetMode="External"/><Relationship Id="rId22"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8" Type="http://schemas.openxmlformats.org/officeDocument/2006/relationships/hyperlink" Target="https://www.expression-holds.com/fr/embouts-escalade/7382-embout-dual-drive.html" TargetMode="External"/><Relationship Id="rId3" Type="http://schemas.openxmlformats.org/officeDocument/2006/relationships/hyperlink" Target="https://www.expression-holds.com/fr/embouts-escalade/3891-embout-dual-drive.html" TargetMode="External"/><Relationship Id="rId7" Type="http://schemas.openxmlformats.org/officeDocument/2006/relationships/hyperlink" Target="https://www.expression-holds.com/fr/accueil/7372-132417-creme-de-magnesie-liquide.html" TargetMode="External"/><Relationship Id="rId2" Type="http://schemas.openxmlformats.org/officeDocument/2006/relationships/hyperlink" Target="https://www.expression-holds.com/fr/equipement-ouverture/6586-122895-sacoche-routesetter.html" TargetMode="External"/><Relationship Id="rId1" Type="http://schemas.openxmlformats.org/officeDocument/2006/relationships/hyperlink" Target="https://www.expression-holds.com/fr/embouts-escalade/3891-embout-dual-drive.html" TargetMode="External"/><Relationship Id="rId6" Type="http://schemas.openxmlformats.org/officeDocument/2006/relationships/hyperlink" Target="https://www.expression-holds.com/fr/accueil/7375-132449-fleche-d-ouverture-pack-de-100.html" TargetMode="External"/><Relationship Id="rId11" Type="http://schemas.openxmlformats.org/officeDocument/2006/relationships/drawing" Target="../drawings/drawing10.xml"/><Relationship Id="rId5" Type="http://schemas.openxmlformats.org/officeDocument/2006/relationships/hyperlink" Target="https://www.expression-holds.com/fr/accueil/7376-132459-fleche-d-ouverture-pack-de-100.html" TargetMode="External"/><Relationship Id="rId10" Type="http://schemas.openxmlformats.org/officeDocument/2006/relationships/printerSettings" Target="../printerSettings/printerSettings12.bin"/><Relationship Id="rId4" Type="http://schemas.openxmlformats.org/officeDocument/2006/relationships/hyperlink" Target="https://www.expression-holds.com/fr/accueil/7377-132469-fleche-d-ouverture-pack-de-200.html" TargetMode="External"/><Relationship Id="rId9" Type="http://schemas.openxmlformats.org/officeDocument/2006/relationships/hyperlink" Target="https://www.expression-holds.com/fr/embouts-escalade/3891-embout-dual-drive.html"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www.expression-holds.com/fr/prises-d-escalade/6056-114138-jugs-xxxl-5-3760231413280.html" TargetMode="External"/><Relationship Id="rId21" Type="http://schemas.openxmlformats.org/officeDocument/2006/relationships/hyperlink" Target="https://www.expression-holds.com/fr/prises-d-escalade/6086-114468-round-edges-xxl-4-3760231408088.html" TargetMode="External"/><Relationship Id="rId42" Type="http://schemas.openxmlformats.org/officeDocument/2006/relationships/hyperlink" Target="https://www.expression-holds.com/fr/prises-d-escalade/6106-114687-slopers-xxxl-5-3760231410081.html" TargetMode="External"/><Relationship Id="rId63" Type="http://schemas.openxmlformats.org/officeDocument/2006/relationships/hyperlink" Target="https://www.expression-holds.com/fr/prises-d-escalade/3343-77982-big-foot-1.html" TargetMode="External"/><Relationship Id="rId84" Type="http://schemas.openxmlformats.org/officeDocument/2006/relationships/hyperlink" Target="https://www.expression-holds.com/fr/prises-d-escalade/2897-76977-mini-jugs-5.html" TargetMode="External"/><Relationship Id="rId138" Type="http://schemas.openxmlformats.org/officeDocument/2006/relationships/hyperlink" Target="https://www.expression-holds.com/fr/prises-d-escalade/2893-76929-mini-jugs-1.html" TargetMode="External"/><Relationship Id="rId159" Type="http://schemas.openxmlformats.org/officeDocument/2006/relationships/hyperlink" Target="https://www.expression-holds.com/fr/prises-d-escalade/3359-78174-positive-edges-xl-1.html" TargetMode="External"/><Relationship Id="rId170" Type="http://schemas.openxmlformats.org/officeDocument/2006/relationships/drawing" Target="../drawings/drawing11.xml"/><Relationship Id="rId107" Type="http://schemas.openxmlformats.org/officeDocument/2006/relationships/hyperlink" Target="https://www.expression-holds.com/fr/prises-d-escalade/6046-114028-flat-jugs-3760231412283.html" TargetMode="External"/><Relationship Id="rId11" Type="http://schemas.openxmlformats.org/officeDocument/2006/relationships/hyperlink" Target="https://www.expression-holds.com/fr/prises-d-escalade/6078-114380-round-edges-l-3-3760231407289.html" TargetMode="External"/><Relationship Id="rId32" Type="http://schemas.openxmlformats.org/officeDocument/2006/relationships/hyperlink" Target="https://www.expression-holds.com/fr/prises-d-escalade/6097-114588-screw-ons-6-3760231409184.html" TargetMode="External"/><Relationship Id="rId53" Type="http://schemas.openxmlformats.org/officeDocument/2006/relationships/hyperlink" Target="https://www.expression-holds.com/fr/prises-d-escalade/6117-114808-jugs-xxxl-1-3760231411187.html" TargetMode="External"/><Relationship Id="rId74" Type="http://schemas.openxmlformats.org/officeDocument/2006/relationships/hyperlink" Target="https://www.expression-holds.com/fr/prises-d-escalade/3346-78018-jugs-l3.html" TargetMode="External"/><Relationship Id="rId128" Type="http://schemas.openxmlformats.org/officeDocument/2006/relationships/hyperlink" Target="https://www.expression-holds.com/fr/prises-d-escalade/3351-78078-pinches-3.html" TargetMode="External"/><Relationship Id="rId149" Type="http://schemas.openxmlformats.org/officeDocument/2006/relationships/hyperlink" Target="https://www.expression-holds.com/fr/prises-d-escalade/3909-84529-happy-balls-l1.html" TargetMode="External"/><Relationship Id="rId5" Type="http://schemas.openxmlformats.org/officeDocument/2006/relationships/hyperlink" Target="https://www.expression-holds.com/fr/prises-d-escalade/6070-114292-long-pinches-xxxl-2-3760231406480.html" TargetMode="External"/><Relationship Id="rId95" Type="http://schemas.openxmlformats.org/officeDocument/2006/relationships/hyperlink" Target="https://www.expression-holds.com/fr/prises-d-escalade/3353-78102-roof-jugs-xl2.html" TargetMode="External"/><Relationship Id="rId160" Type="http://schemas.openxmlformats.org/officeDocument/2006/relationships/hyperlink" Target="https://www.expression-holds.com/fr/prises-d-escalade/3252-77181-positive-edges-1.html" TargetMode="External"/><Relationship Id="rId22" Type="http://schemas.openxmlformats.org/officeDocument/2006/relationships/hyperlink" Target="https://www.expression-holds.com/fr/prises-d-escalade/6087-114479-round-edges-xxxl-1-3760231408187.html" TargetMode="External"/><Relationship Id="rId43" Type="http://schemas.openxmlformats.org/officeDocument/2006/relationships/hyperlink" Target="https://www.expression-holds.com/fr/prises-d-escalade/6107-114698-foot-1-3760231410180.html" TargetMode="External"/><Relationship Id="rId64" Type="http://schemas.openxmlformats.org/officeDocument/2006/relationships/hyperlink" Target="https://www.expression-holds.com/fr/prises-d-escalade/3344-77994-crimps-1.html" TargetMode="External"/><Relationship Id="rId118" Type="http://schemas.openxmlformats.org/officeDocument/2006/relationships/hyperlink" Target="https://www.expression-holds.com/fr/prises-d-escalade/6057-114149-jugs-xxxl-6-3760231413389.html" TargetMode="External"/><Relationship Id="rId139" Type="http://schemas.openxmlformats.org/officeDocument/2006/relationships/hyperlink" Target="https://www.expression-holds.com/fr/prises-d-escalade/3908-84517-jugs-xl5.html" TargetMode="External"/><Relationship Id="rId85" Type="http://schemas.openxmlformats.org/officeDocument/2006/relationships/hyperlink" Target="https://www.expression-holds.com/fr/prises-d-escalade/2898-76989-mini-jugs-6.html" TargetMode="External"/><Relationship Id="rId150" Type="http://schemas.openxmlformats.org/officeDocument/2006/relationships/hyperlink" Target="https://www.expression-holds.com/fr/prises-d-escalade/3249-77145-foot-2.html" TargetMode="External"/><Relationship Id="rId171" Type="http://schemas.openxmlformats.org/officeDocument/2006/relationships/vmlDrawing" Target="../drawings/vmlDrawing4.vml"/><Relationship Id="rId12" Type="http://schemas.openxmlformats.org/officeDocument/2006/relationships/hyperlink" Target="https://www.expression-holds.com/fr/prises-d-escalade/6079-114391-round-edges-l-4-3760231407388.html" TargetMode="External"/><Relationship Id="rId33" Type="http://schemas.openxmlformats.org/officeDocument/2006/relationships/hyperlink" Target="https://www.expression-holds.com/fr/prises-d-escalade/6098-114599-screw-ons-7-3760231409283.html" TargetMode="External"/><Relationship Id="rId108" Type="http://schemas.openxmlformats.org/officeDocument/2006/relationships/hyperlink" Target="https://www.expression-holds.com/fr/prises-d-escalade/6047-114039-jugs-l-1-3760231412382.html" TargetMode="External"/><Relationship Id="rId129" Type="http://schemas.openxmlformats.org/officeDocument/2006/relationships/hyperlink" Target="https://www.expression-holds.com/fr/prises-d-escalade/3350-78066-pinches-2.html" TargetMode="External"/><Relationship Id="rId54" Type="http://schemas.openxmlformats.org/officeDocument/2006/relationships/hyperlink" Target="https://www.expression-holds.com/fr/prises-d-escalade/6118-114819-jugs-xxxl-2-3760231411286.html" TargetMode="External"/><Relationship Id="rId75" Type="http://schemas.openxmlformats.org/officeDocument/2006/relationships/hyperlink" Target="https://www.expression-holds.com/en/prises-escalade/4109-jugs-xl2.html" TargetMode="External"/><Relationship Id="rId96" Type="http://schemas.openxmlformats.org/officeDocument/2006/relationships/hyperlink" Target="https://www.expression-holds.com/fr/prises-d-escalade/3354-78114-roof-jugs-xxl1.html" TargetMode="External"/><Relationship Id="rId140" Type="http://schemas.openxmlformats.org/officeDocument/2006/relationships/hyperlink" Target="https://www.expression-holds.com/fr/prises-d-escalade/3907-84505-jugs-xl4.html" TargetMode="External"/><Relationship Id="rId161" Type="http://schemas.openxmlformats.org/officeDocument/2006/relationships/hyperlink" Target="https://www.expression-holds.com/fr/prises-d-escalade/3251-77169-l-1.html" TargetMode="External"/><Relationship Id="rId1" Type="http://schemas.openxmlformats.org/officeDocument/2006/relationships/hyperlink" Target="https://www.expression-holds.com/fr/prises-d-escalade/6066-114248-long-edges-xxl-1-3760231406084.html" TargetMode="External"/><Relationship Id="rId6" Type="http://schemas.openxmlformats.org/officeDocument/2006/relationships/hyperlink" Target="https://www.expression-holds.com/fr/prises-d-escalade/6071-114303-long-pinches-xxxl-3-3760231406589.html" TargetMode="External"/><Relationship Id="rId23" Type="http://schemas.openxmlformats.org/officeDocument/2006/relationships/hyperlink" Target="https://www.expression-holds.com/fr/prises-d-escalade/6088-114490-round-edges-xxxl-2-3760231408286.html" TargetMode="External"/><Relationship Id="rId28" Type="http://schemas.openxmlformats.org/officeDocument/2006/relationships/hyperlink" Target="https://www.expression-holds.com/fr/prises-d-escalade/6093-114544-screw-ons-2-3760231408781.html" TargetMode="External"/><Relationship Id="rId49" Type="http://schemas.openxmlformats.org/officeDocument/2006/relationships/hyperlink" Target="https://www.expression-holds.com/fr/prises-d-escalade/6113-jugs-xl-3-3760231410784.html" TargetMode="External"/><Relationship Id="rId114" Type="http://schemas.openxmlformats.org/officeDocument/2006/relationships/hyperlink" Target="https://www.expression-holds.com/fr/prises-d-escalade/6053-114105-jugs-xxxl-2-3760231412986.html" TargetMode="External"/><Relationship Id="rId119" Type="http://schemas.openxmlformats.org/officeDocument/2006/relationships/hyperlink" Target="https://www.expression-holds.com/fr/prises-d-escalade/3357-78150-round-edges-2.html" TargetMode="External"/><Relationship Id="rId44" Type="http://schemas.openxmlformats.org/officeDocument/2006/relationships/hyperlink" Target="https://www.expression-holds.com/fr/prises-d-escalade/6108-114709-foot-2-3760231410289.html" TargetMode="External"/><Relationship Id="rId60" Type="http://schemas.openxmlformats.org/officeDocument/2006/relationships/hyperlink" Target="https://www.expression-holds.com/fr/prises-d-escalade/6042-113987-legend-screw-ons-7-3760231411880.html" TargetMode="External"/><Relationship Id="rId65" Type="http://schemas.openxmlformats.org/officeDocument/2006/relationships/hyperlink" Target="https://www.expression-holds.com/fr/prises-d-escalade/3912-84565-crimps-2.html" TargetMode="External"/><Relationship Id="rId81" Type="http://schemas.openxmlformats.org/officeDocument/2006/relationships/hyperlink" Target="https://www.expression-holds.com/fr/prises-d-escalade/2894-76941-mini-jugs-2.html" TargetMode="External"/><Relationship Id="rId86" Type="http://schemas.openxmlformats.org/officeDocument/2006/relationships/hyperlink" Target="https://www.expression-holds.com/fr/prises-d-escalade/2916-77109-mini-jugs-7.html" TargetMode="External"/><Relationship Id="rId130" Type="http://schemas.openxmlformats.org/officeDocument/2006/relationships/hyperlink" Target="https://www.expression-holds.com/fr/prises-d-escalade/3349-78054-pinches-1.html" TargetMode="External"/><Relationship Id="rId135" Type="http://schemas.openxmlformats.org/officeDocument/2006/relationships/hyperlink" Target="https://www.expression-holds.com/fr/prises-d-escalade/2896-76965-mini-jugs-4.html" TargetMode="External"/><Relationship Id="rId151" Type="http://schemas.openxmlformats.org/officeDocument/2006/relationships/hyperlink" Target="https://www.expression-holds.com/fr/prises-d-escalade/3360-78186-foot-1.html" TargetMode="External"/><Relationship Id="rId156" Type="http://schemas.openxmlformats.org/officeDocument/2006/relationships/hyperlink" Target="https://www.expression-holds.com/fr/prises-d-escalade/4041-85903-xxxl-1.html" TargetMode="External"/><Relationship Id="rId172" Type="http://schemas.openxmlformats.org/officeDocument/2006/relationships/table" Target="../tables/table6.xml"/><Relationship Id="rId13" Type="http://schemas.openxmlformats.org/officeDocument/2006/relationships/hyperlink" Target="https://www.expression-holds.com/fr/prises-d-escalade/6080-114402-round-edges-xl-1-3760231407487.html" TargetMode="External"/><Relationship Id="rId18" Type="http://schemas.openxmlformats.org/officeDocument/2006/relationships/hyperlink" Target="https://www.expression-holds.com/fr/prises-d-escalade/6083-114435-round-edges-xxl-1-3760231407784.html" TargetMode="External"/><Relationship Id="rId39" Type="http://schemas.openxmlformats.org/officeDocument/2006/relationships/hyperlink" Target="https://www.expression-holds.com/fr/prises-d-escalade/6103-114654-slopers-xxxl-2-3760231409788.html" TargetMode="External"/><Relationship Id="rId109" Type="http://schemas.openxmlformats.org/officeDocument/2006/relationships/hyperlink" Target="https://www.expression-holds.com/fr/prises-d-escalade/6048-114050-jugs-l-2-3760231412481.html" TargetMode="External"/><Relationship Id="rId34" Type="http://schemas.openxmlformats.org/officeDocument/2006/relationships/hyperlink" Target="https://www.expression-holds.com/fr/prises-d-escalade/6099-114610-screw-ons-8-3760231409382.html" TargetMode="External"/><Relationship Id="rId50" Type="http://schemas.openxmlformats.org/officeDocument/2006/relationships/hyperlink" Target="https://www.expression-holds.com/fr/prises-d-escalade/6114-114775-jugs-xl-4-3760231410883.html" TargetMode="External"/><Relationship Id="rId55" Type="http://schemas.openxmlformats.org/officeDocument/2006/relationships/hyperlink" Target="https://www.expression-holds.com/fr/prises-d-escalade/6119-114830-jugs-xxxl-3-3760231411385.html" TargetMode="External"/><Relationship Id="rId76" Type="http://schemas.openxmlformats.org/officeDocument/2006/relationships/hyperlink" Target="https://www.expression-holds.com/fr/prises-d-escalade/3347-78030-jugs-xl2.html" TargetMode="External"/><Relationship Id="rId97" Type="http://schemas.openxmlformats.org/officeDocument/2006/relationships/hyperlink" Target="https://www.expression-holds.com/fr/prises-d-escalade/3355-78126-roof-jugs-xxl2.html" TargetMode="External"/><Relationship Id="rId104" Type="http://schemas.openxmlformats.org/officeDocument/2006/relationships/hyperlink" Target="https://www.expression-holds.com/fr/prises-d-escalade/3253-77193-round-jugs-1.html" TargetMode="External"/><Relationship Id="rId120" Type="http://schemas.openxmlformats.org/officeDocument/2006/relationships/hyperlink" Target="https://www.expression-holds.com/fr/prises-d-escalade/3356-78138-round-edges-1.html" TargetMode="External"/><Relationship Id="rId125" Type="http://schemas.openxmlformats.org/officeDocument/2006/relationships/hyperlink" Target="https://www.expression-holds.com/fr/prises-d-escalade/3915-84601-positive-slopers-3.html" TargetMode="External"/><Relationship Id="rId141" Type="http://schemas.openxmlformats.org/officeDocument/2006/relationships/hyperlink" Target="https://www.expression-holds.com/fr/prises-d-escalade/3348-78042-jugs-xl3.html" TargetMode="External"/><Relationship Id="rId146" Type="http://schemas.openxmlformats.org/officeDocument/2006/relationships/hyperlink" Target="https://www.expression-holds.com/fr/prises-d-escalade/2891-76905-jugs-l1.html" TargetMode="External"/><Relationship Id="rId167" Type="http://schemas.openxmlformats.org/officeDocument/2006/relationships/hyperlink" Target="https://www.expression-holds.com/fr/prises/7179-130345-jugs-xxl-3.html" TargetMode="External"/><Relationship Id="rId7" Type="http://schemas.openxmlformats.org/officeDocument/2006/relationships/hyperlink" Target="https://www.expression-holds.com/fr/prises-d-escalade/6072-114314-long-pinches-xxxl-4-3760231406688.html" TargetMode="External"/><Relationship Id="rId71" Type="http://schemas.openxmlformats.org/officeDocument/2006/relationships/hyperlink" Target="https://www.expression-holds.com/fr/prises-d-escalade/3345-78006-incut-edges-1.html" TargetMode="External"/><Relationship Id="rId92" Type="http://schemas.openxmlformats.org/officeDocument/2006/relationships/hyperlink" Target="https://www.expression-holds.com/fr/prises-d-escalade/3914-84589-positive-slopers-2.html" TargetMode="External"/><Relationship Id="rId162" Type="http://schemas.openxmlformats.org/officeDocument/2006/relationships/hyperlink" Target="https://www.expression-holds.com/fr/prises-d-escalade/3250-77157-foot-1.html" TargetMode="External"/><Relationship Id="rId2" Type="http://schemas.openxmlformats.org/officeDocument/2006/relationships/hyperlink" Target="https://www.expression-holds.com/fr/prises-d-escalade/6067-114259-long-edges-xxxl-1-3760231406183.html" TargetMode="External"/><Relationship Id="rId29" Type="http://schemas.openxmlformats.org/officeDocument/2006/relationships/hyperlink" Target="https://www.expression-holds.com/fr/prises-d-escalade/6094-114555-screw-ons-3-3760231408880.html" TargetMode="External"/><Relationship Id="rId24" Type="http://schemas.openxmlformats.org/officeDocument/2006/relationships/hyperlink" Target="https://www.expression-holds.com/fr/prises-d-escalade/6089-114501-round-edges-xxxl-3-3760231408385.html" TargetMode="External"/><Relationship Id="rId40" Type="http://schemas.openxmlformats.org/officeDocument/2006/relationships/hyperlink" Target="https://www.expression-holds.com/fr/prises-d-escalade/6104-114665-slopers-xxxl-3-3760231409887.html" TargetMode="External"/><Relationship Id="rId45" Type="http://schemas.openxmlformats.org/officeDocument/2006/relationships/hyperlink" Target="https://www.expression-holds.com/fr/prises-d-escalade/6109-jugs-l-1-3760231410388.html" TargetMode="External"/><Relationship Id="rId66" Type="http://schemas.openxmlformats.org/officeDocument/2006/relationships/hyperlink" Target="https://www.expression-holds.com/fr/prises-d-escalade/3911-84553-flat-jugs-1.html" TargetMode="External"/><Relationship Id="rId87" Type="http://schemas.openxmlformats.org/officeDocument/2006/relationships/hyperlink" Target="https://www.expression-holds.com/fr/prises-d-escalade/2917-77121-mini-jugs-8.html" TargetMode="External"/><Relationship Id="rId110" Type="http://schemas.openxmlformats.org/officeDocument/2006/relationships/hyperlink" Target="https://www.expression-holds.com/fr/prises-d-escalade/6049-114061-jugs-l-3-3760231412580.html" TargetMode="External"/><Relationship Id="rId115" Type="http://schemas.openxmlformats.org/officeDocument/2006/relationships/hyperlink" Target="https://www.expression-holds.com/fr/prises-d-escalade/6054-114116-jugs-xxxl-3-3760231413082.html" TargetMode="External"/><Relationship Id="rId131" Type="http://schemas.openxmlformats.org/officeDocument/2006/relationships/hyperlink" Target="https://www.expression-holds.com/fr/prises-d-escalade/2917-77121-mini-jugs-8.html" TargetMode="External"/><Relationship Id="rId136" Type="http://schemas.openxmlformats.org/officeDocument/2006/relationships/hyperlink" Target="https://www.expression-holds.com/fr/prises-d-escalade/2895-76953-mini-jugs-3.html" TargetMode="External"/><Relationship Id="rId157" Type="http://schemas.openxmlformats.org/officeDocument/2006/relationships/hyperlink" Target="https://www.expression-holds.com/fr/prises-d-escalade/2214-76569-pacman-xxl-pe.html" TargetMode="External"/><Relationship Id="rId61" Type="http://schemas.openxmlformats.org/officeDocument/2006/relationships/hyperlink" Target="https://www.expression-holds.com/fr/prises-d-escalade/6043-113997-legend-screw-ons-8-3760231411989.html" TargetMode="External"/><Relationship Id="rId82" Type="http://schemas.openxmlformats.org/officeDocument/2006/relationships/hyperlink" Target="https://www.expression-holds.com/fr/prises-d-escalade/2895-76953-mini-jugs-3.html" TargetMode="External"/><Relationship Id="rId152" Type="http://schemas.openxmlformats.org/officeDocument/2006/relationships/hyperlink" Target="https://www.expression-holds.com/fr/prises-d-escalade/3911-84553-flat-jugs-1.html" TargetMode="External"/><Relationship Id="rId173" Type="http://schemas.microsoft.com/office/2007/relationships/slicer" Target="../slicers/slicer4.xml"/><Relationship Id="rId19" Type="http://schemas.openxmlformats.org/officeDocument/2006/relationships/hyperlink" Target="https://www.expression-holds.com/fr/prises-d-escalade/6084-114446-round-edges-xxl-2-3760231407883.html" TargetMode="External"/><Relationship Id="rId14" Type="http://schemas.openxmlformats.org/officeDocument/2006/relationships/hyperlink" Target="https://www.expression-holds.com/fr/prises-d-escalade/6081-114413-round-edges-xl-2-3760231407586.html" TargetMode="External"/><Relationship Id="rId30" Type="http://schemas.openxmlformats.org/officeDocument/2006/relationships/hyperlink" Target="https://www.expression-holds.com/fr/prises-d-escalade/6095-114566-screw-ons-4-3760231408989.html" TargetMode="External"/><Relationship Id="rId35" Type="http://schemas.openxmlformats.org/officeDocument/2006/relationships/hyperlink" Target="https://www.expression-holds.com/fr/prises-d-escalade/6045-screw-ons-09-3760231412184.html" TargetMode="External"/><Relationship Id="rId56" Type="http://schemas.openxmlformats.org/officeDocument/2006/relationships/hyperlink" Target="https://www.expression-holds.com/fr/prises-d-escalade/6120-114841-jugs-xxxl-4-3760231411484.html" TargetMode="External"/><Relationship Id="rId77" Type="http://schemas.openxmlformats.org/officeDocument/2006/relationships/hyperlink" Target="https://www.expression-holds.com/fr/prises-d-escalade/3348-78042-jugs-xl3.html" TargetMode="External"/><Relationship Id="rId100" Type="http://schemas.openxmlformats.org/officeDocument/2006/relationships/hyperlink" Target="https://www.expression-holds.com/fr/prises-d-escalade/3250-77157-foot-1.html" TargetMode="External"/><Relationship Id="rId105" Type="http://schemas.openxmlformats.org/officeDocument/2006/relationships/hyperlink" Target="https://www.expression-holds.com/fr/prises-d-escalade/2214-76569-pacman-xxl-pe.html" TargetMode="External"/><Relationship Id="rId126" Type="http://schemas.openxmlformats.org/officeDocument/2006/relationships/hyperlink" Target="https://www.expression-holds.com/fr/prises-d-escalade/3914-84589-positive-slopers-2.html" TargetMode="External"/><Relationship Id="rId147" Type="http://schemas.openxmlformats.org/officeDocument/2006/relationships/hyperlink" Target="https://www.expression-holds.com/fr/prises-d-escalade/3345-78006-incut-edges-1.html" TargetMode="External"/><Relationship Id="rId168" Type="http://schemas.openxmlformats.org/officeDocument/2006/relationships/hyperlink" Target="https://www.expression-holds.com/fr/prises/7177-130323-jugs-xl-3.html" TargetMode="External"/><Relationship Id="rId8" Type="http://schemas.openxmlformats.org/officeDocument/2006/relationships/hyperlink" Target="https://www.expression-holds.com/fr/prises-d-escalade/6073-114325-long-pinches-xxxl-5-3760231406787.html" TargetMode="External"/><Relationship Id="rId51" Type="http://schemas.openxmlformats.org/officeDocument/2006/relationships/hyperlink" Target="https://www.expression-holds.com/fr/prises-d-escalade/6115-114786-jugs-xxl-1-3760231410982.html" TargetMode="External"/><Relationship Id="rId72" Type="http://schemas.openxmlformats.org/officeDocument/2006/relationships/hyperlink" Target="https://www.expression-holds.com/fr/prises-d-escalade/2891-76905-jugs-l1.html" TargetMode="External"/><Relationship Id="rId93" Type="http://schemas.openxmlformats.org/officeDocument/2006/relationships/hyperlink" Target="https://www.expression-holds.com/fr/prises-d-escalade/3915-84601-positive-slopers-3.html" TargetMode="External"/><Relationship Id="rId98" Type="http://schemas.openxmlformats.org/officeDocument/2006/relationships/hyperlink" Target="https://www.expression-holds.com/fr/prises-d-escalade/3356-78138-round-edges-1.html" TargetMode="External"/><Relationship Id="rId121" Type="http://schemas.openxmlformats.org/officeDocument/2006/relationships/hyperlink" Target="https://www.expression-holds.com/fr/prises-d-escalade/3355-78126-roof-jugs-xxl2.html" TargetMode="External"/><Relationship Id="rId142" Type="http://schemas.openxmlformats.org/officeDocument/2006/relationships/hyperlink" Target="https://www.expression-holds.com/fr/prises-d-escalade/3347-78030-jugs-xl2.html" TargetMode="External"/><Relationship Id="rId163" Type="http://schemas.openxmlformats.org/officeDocument/2006/relationships/hyperlink" Target="https://www.expression-holds.com/fr/prises-d-escalade/6058-114160-jugs-xxl-1-3760231413488.html" TargetMode="External"/><Relationship Id="rId3" Type="http://schemas.openxmlformats.org/officeDocument/2006/relationships/hyperlink" Target="https://www.expression-holds.com/fr/prises-d-escalade/6068-114270-long-edges-xxxl-2-3760231406282.html" TargetMode="External"/><Relationship Id="rId25" Type="http://schemas.openxmlformats.org/officeDocument/2006/relationships/hyperlink" Target="https://www.expression-holds.com/fr/prises-d-escalade/6090-114512-round-edges-xxxl-4-3760231408484.html" TargetMode="External"/><Relationship Id="rId46" Type="http://schemas.openxmlformats.org/officeDocument/2006/relationships/hyperlink" Target="https://www.expression-holds.com/fr/prises-d-escalade/6110-jugs-l-2-3760231410487.html" TargetMode="External"/><Relationship Id="rId67" Type="http://schemas.openxmlformats.org/officeDocument/2006/relationships/hyperlink" Target="https://www.expression-holds.com/fr/prises-d-escalade/3360-78186-foot-1.html" TargetMode="External"/><Relationship Id="rId116" Type="http://schemas.openxmlformats.org/officeDocument/2006/relationships/hyperlink" Target="https://www.expression-holds.com/fr/prises-d-escalade/6055-114127-jugs-xxxl-4-3760231413181.html" TargetMode="External"/><Relationship Id="rId137" Type="http://schemas.openxmlformats.org/officeDocument/2006/relationships/hyperlink" Target="https://www.expression-holds.com/fr/prises-d-escalade/2894-76941-mini-jugs-2.html" TargetMode="External"/><Relationship Id="rId158" Type="http://schemas.openxmlformats.org/officeDocument/2006/relationships/hyperlink" Target="https://www.expression-holds.com/fr/prises-d-escalade/3253-77193-round-jugs-1.html" TargetMode="External"/><Relationship Id="rId20" Type="http://schemas.openxmlformats.org/officeDocument/2006/relationships/hyperlink" Target="https://www.expression-holds.com/fr/prises-d-escalade/6085-114457-round-edges-xxl-3-3760231407982.html" TargetMode="External"/><Relationship Id="rId41" Type="http://schemas.openxmlformats.org/officeDocument/2006/relationships/hyperlink" Target="https://www.expression-holds.com/fr/prises-d-escalade/6105-114676-slopers-xxxl-4-3760231409986.html" TargetMode="External"/><Relationship Id="rId62" Type="http://schemas.openxmlformats.org/officeDocument/2006/relationships/hyperlink" Target="https://www.expression-holds.com/fr/prises-d-escalade/6044-114007-legend-classic-scales-3760231412085.html" TargetMode="External"/><Relationship Id="rId83" Type="http://schemas.openxmlformats.org/officeDocument/2006/relationships/hyperlink" Target="https://www.expression-holds.com/fr/prises-d-escalade/2896-76965-mini-jugs-4.html" TargetMode="External"/><Relationship Id="rId88" Type="http://schemas.openxmlformats.org/officeDocument/2006/relationships/hyperlink" Target="https://www.expression-holds.com/fr/prises-d-escalade/3349-78054-pinches-1.html" TargetMode="External"/><Relationship Id="rId111" Type="http://schemas.openxmlformats.org/officeDocument/2006/relationships/hyperlink" Target="https://www.expression-holds.com/fr/prises-d-escalade/6050-114072-jugs-xl-1-3760231412689.html" TargetMode="External"/><Relationship Id="rId132" Type="http://schemas.openxmlformats.org/officeDocument/2006/relationships/hyperlink" Target="https://www.expression-holds.com/fr/prises-d-escalade/2916-77109-mini-jugs-7.html" TargetMode="External"/><Relationship Id="rId153" Type="http://schemas.openxmlformats.org/officeDocument/2006/relationships/hyperlink" Target="https://www.expression-holds.com/fr/prises-d-escalade/3912-84565-crimps-2.html" TargetMode="External"/><Relationship Id="rId174" Type="http://schemas.openxmlformats.org/officeDocument/2006/relationships/comments" Target="../comments2.xml"/><Relationship Id="rId15" Type="http://schemas.openxmlformats.org/officeDocument/2006/relationships/hyperlink" Target="https://www.expression-holds.com/fr/prises-d-escalade/6082-114424-round-edges-xl-3-3760231407685.html" TargetMode="External"/><Relationship Id="rId36" Type="http://schemas.openxmlformats.org/officeDocument/2006/relationships/hyperlink" Target="https://www.expression-holds.com/fr/prises-d-escalade/6100-114621-slopers-xxl-1-3760231409481.html" TargetMode="External"/><Relationship Id="rId57" Type="http://schemas.openxmlformats.org/officeDocument/2006/relationships/hyperlink" Target="https://www.expression-holds.com/fr/prises-d-escalade/6121-114852-jugs-xxxl-5-3760231411583.html" TargetMode="External"/><Relationship Id="rId106" Type="http://schemas.openxmlformats.org/officeDocument/2006/relationships/hyperlink" Target="https://www.expression-holds.com/fr/prises-d-escalade/4041-85903-xxxl-1.html" TargetMode="External"/><Relationship Id="rId127" Type="http://schemas.openxmlformats.org/officeDocument/2006/relationships/hyperlink" Target="https://www.expression-holds.com/fr/prises-d-escalade/3913-84577-positive-slopers-1.html" TargetMode="External"/><Relationship Id="rId10" Type="http://schemas.openxmlformats.org/officeDocument/2006/relationships/hyperlink" Target="https://www.expression-holds.com/fr/prises-d-escalade/6075-114347-positive-slopers-xxl-1-3760231406985.html" TargetMode="External"/><Relationship Id="rId31" Type="http://schemas.openxmlformats.org/officeDocument/2006/relationships/hyperlink" Target="https://www.expression-holds.com/fr/prises-d-escalade/6096-114577-screw-ons-5-3760231409085.html" TargetMode="External"/><Relationship Id="rId52" Type="http://schemas.openxmlformats.org/officeDocument/2006/relationships/hyperlink" Target="https://www.expression-holds.com/fr/prises-d-escalade/6116-114797-jugs-xxl-2-3760231411088.html" TargetMode="External"/><Relationship Id="rId73" Type="http://schemas.openxmlformats.org/officeDocument/2006/relationships/hyperlink" Target="https://www.expression-holds.com/fr/prises-d-escalade/2892-76917-jugs-l2.html" TargetMode="External"/><Relationship Id="rId78" Type="http://schemas.openxmlformats.org/officeDocument/2006/relationships/hyperlink" Target="https://www.expression-holds.com/fr/prises-d-escalade/3907-84505-jugs-xl4.html" TargetMode="External"/><Relationship Id="rId94" Type="http://schemas.openxmlformats.org/officeDocument/2006/relationships/hyperlink" Target="https://www.expression-holds.com/fr/prises-d-escalade/3352-78090-roof-jugs-xl1.html" TargetMode="External"/><Relationship Id="rId99" Type="http://schemas.openxmlformats.org/officeDocument/2006/relationships/hyperlink" Target="https://www.expression-holds.com/fr/prises-d-escalade/3357-78150-round-edges-2.html" TargetMode="External"/><Relationship Id="rId101" Type="http://schemas.openxmlformats.org/officeDocument/2006/relationships/hyperlink" Target="https://www.expression-holds.com/fr/prises-d-escalade/3251-77169-l-1.html" TargetMode="External"/><Relationship Id="rId122" Type="http://schemas.openxmlformats.org/officeDocument/2006/relationships/hyperlink" Target="https://www.expression-holds.com/fr/prises-d-escalade/3354-78114-roof-jugs-xxl1.html" TargetMode="External"/><Relationship Id="rId143" Type="http://schemas.openxmlformats.org/officeDocument/2006/relationships/hyperlink" Target="https://www.expression-holds.com/en/prises-escalade/4109-jugs-xl2.html" TargetMode="External"/><Relationship Id="rId148" Type="http://schemas.openxmlformats.org/officeDocument/2006/relationships/hyperlink" Target="https://www.expression-holds.com/fr/prises-d-escalade/3910-84541-happy-balls-l2.html" TargetMode="External"/><Relationship Id="rId164" Type="http://schemas.openxmlformats.org/officeDocument/2006/relationships/hyperlink" Target="https://www.expression-holds.com/fr/prises/7178-130334-jugs-xxl-2.html" TargetMode="External"/><Relationship Id="rId169" Type="http://schemas.openxmlformats.org/officeDocument/2006/relationships/printerSettings" Target="../printerSettings/printerSettings13.bin"/><Relationship Id="rId4" Type="http://schemas.openxmlformats.org/officeDocument/2006/relationships/hyperlink" Target="https://www.expression-holds.com/fr/prises-d-escalade/6069-114281-long-pinches-xxxl-1-3760231406381.html" TargetMode="External"/><Relationship Id="rId9" Type="http://schemas.openxmlformats.org/officeDocument/2006/relationships/hyperlink" Target="https://www.expression-holds.com/fr/prises-d-escalade/6074-114336-positive-edges-xxl-1-3760231406886.html" TargetMode="External"/><Relationship Id="rId26" Type="http://schemas.openxmlformats.org/officeDocument/2006/relationships/hyperlink" Target="https://www.expression-holds.com/fr/prises-d-escalade/6091-114522-round-edges-xxxl-5-3760231408583.html" TargetMode="External"/><Relationship Id="rId47" Type="http://schemas.openxmlformats.org/officeDocument/2006/relationships/hyperlink" Target="https://www.expression-holds.com/fr/prises-d-escalade/6111-114742-jugs-xl-1-3760231410586.html" TargetMode="External"/><Relationship Id="rId68" Type="http://schemas.openxmlformats.org/officeDocument/2006/relationships/hyperlink" Target="https://www.expression-holds.com/fr/prises-d-escalade/3249-77145-foot-2.html" TargetMode="External"/><Relationship Id="rId89" Type="http://schemas.openxmlformats.org/officeDocument/2006/relationships/hyperlink" Target="https://www.expression-holds.com/fr/prises-d-escalade/3350-78066-pinches-2.html" TargetMode="External"/><Relationship Id="rId112" Type="http://schemas.openxmlformats.org/officeDocument/2006/relationships/hyperlink" Target="https://www.expression-holds.com/fr/prises-d-escalade/6051-114083-jugs-xl-2-3760231412788.html" TargetMode="External"/><Relationship Id="rId133" Type="http://schemas.openxmlformats.org/officeDocument/2006/relationships/hyperlink" Target="https://www.expression-holds.com/fr/prises-d-escalade/2898-76989-mini-jugs-6.html" TargetMode="External"/><Relationship Id="rId154" Type="http://schemas.openxmlformats.org/officeDocument/2006/relationships/hyperlink" Target="https://www.expression-holds.com/fr/prises-d-escalade/3344-77994-crimps-1.html" TargetMode="External"/><Relationship Id="rId16" Type="http://schemas.openxmlformats.org/officeDocument/2006/relationships/hyperlink" Target="https://www.expression-holds.com/fr/prises-d-escalade/6077-114369-round-edges-l-2-3760231407180.html" TargetMode="External"/><Relationship Id="rId37" Type="http://schemas.openxmlformats.org/officeDocument/2006/relationships/hyperlink" Target="https://www.expression-holds.com/fr/prises-d-escalade/6101-114632-slopers-xxl-2-3760231409580.html" TargetMode="External"/><Relationship Id="rId58" Type="http://schemas.openxmlformats.org/officeDocument/2006/relationships/hyperlink" Target="https://www.expression-holds.com/fr/prises-d-escalade/3927-113967-legend-screw-ons-4-pu-3760231411682.html" TargetMode="External"/><Relationship Id="rId79" Type="http://schemas.openxmlformats.org/officeDocument/2006/relationships/hyperlink" Target="https://www.expression-holds.com/fr/prises-d-escalade/3908-84517-jugs-xl5.html" TargetMode="External"/><Relationship Id="rId102" Type="http://schemas.openxmlformats.org/officeDocument/2006/relationships/hyperlink" Target="https://www.expression-holds.com/fr/prises-d-escalade/3252-77181-positive-edges-1.html" TargetMode="External"/><Relationship Id="rId123" Type="http://schemas.openxmlformats.org/officeDocument/2006/relationships/hyperlink" Target="https://www.expression-holds.com/fr/prises-d-escalade/3353-78102-roof-jugs-xl2.html" TargetMode="External"/><Relationship Id="rId144" Type="http://schemas.openxmlformats.org/officeDocument/2006/relationships/hyperlink" Target="https://www.expression-holds.com/fr/prises-d-escalade/3346-78018-jugs-l3.html" TargetMode="External"/><Relationship Id="rId90" Type="http://schemas.openxmlformats.org/officeDocument/2006/relationships/hyperlink" Target="https://www.expression-holds.com/fr/prises-d-escalade/3351-78078-pinches-3.html" TargetMode="External"/><Relationship Id="rId165" Type="http://schemas.openxmlformats.org/officeDocument/2006/relationships/hyperlink" Target="https://www.expression-holds.com/fr/prises/7180-130356-jugs-xxl-4.html" TargetMode="External"/><Relationship Id="rId27" Type="http://schemas.openxmlformats.org/officeDocument/2006/relationships/hyperlink" Target="https://www.expression-holds.com/fr/prises-d-escalade/6092-114533-screw-ons-1-3760231408682.html" TargetMode="External"/><Relationship Id="rId48" Type="http://schemas.openxmlformats.org/officeDocument/2006/relationships/hyperlink" Target="https://www.expression-holds.com/fr/prises-d-escalade/6112-114753-jugs-xl-2-3760231410685.html" TargetMode="External"/><Relationship Id="rId69" Type="http://schemas.openxmlformats.org/officeDocument/2006/relationships/hyperlink" Target="https://www.expression-holds.com/fr/prises-d-escalade/3909-84529-happy-balls-l1.html" TargetMode="External"/><Relationship Id="rId113" Type="http://schemas.openxmlformats.org/officeDocument/2006/relationships/hyperlink" Target="https://www.expression-holds.com/fr/prises-d-escalade/6052-114094-jugs-xxxl-1-3760231412887.html" TargetMode="External"/><Relationship Id="rId134" Type="http://schemas.openxmlformats.org/officeDocument/2006/relationships/hyperlink" Target="https://www.expression-holds.com/fr/prises-d-escalade/2897-76977-mini-jugs-5.html" TargetMode="External"/><Relationship Id="rId80" Type="http://schemas.openxmlformats.org/officeDocument/2006/relationships/hyperlink" Target="https://www.expression-holds.com/fr/prises-d-escalade/2893-76929-mini-jugs-1.html" TargetMode="External"/><Relationship Id="rId155" Type="http://schemas.openxmlformats.org/officeDocument/2006/relationships/hyperlink" Target="https://www.expression-holds.com/fr/prises-d-escalade/3343-77982-big-foot-1.html" TargetMode="External"/><Relationship Id="rId17" Type="http://schemas.openxmlformats.org/officeDocument/2006/relationships/hyperlink" Target="https://www.expression-holds.com/fr/prises-d-escalade/6076-114358-round-edges-l-1-3760231407081.html" TargetMode="External"/><Relationship Id="rId38" Type="http://schemas.openxmlformats.org/officeDocument/2006/relationships/hyperlink" Target="https://www.expression-holds.com/fr/prises-d-escalade/6102-114643-slopers-xxxl-1-3760231409689.html" TargetMode="External"/><Relationship Id="rId59" Type="http://schemas.openxmlformats.org/officeDocument/2006/relationships/hyperlink" Target="https://www.expression-holds.com/fr/prises-d-escalade/6041-113977-legend-screw-ons-6-3760231411781.html" TargetMode="External"/><Relationship Id="rId103" Type="http://schemas.openxmlformats.org/officeDocument/2006/relationships/hyperlink" Target="https://www.expression-holds.com/fr/prises-d-escalade/3359-78174-positive-edges-xl-1.html" TargetMode="External"/><Relationship Id="rId124" Type="http://schemas.openxmlformats.org/officeDocument/2006/relationships/hyperlink" Target="https://www.expression-holds.com/fr/prises-d-escalade/3352-78090-roof-jugs-xl1.html" TargetMode="External"/><Relationship Id="rId70" Type="http://schemas.openxmlformats.org/officeDocument/2006/relationships/hyperlink" Target="https://www.expression-holds.com/fr/prises-d-escalade/3910-84541-happy-balls-l2.html" TargetMode="External"/><Relationship Id="rId91" Type="http://schemas.openxmlformats.org/officeDocument/2006/relationships/hyperlink" Target="https://www.expression-holds.com/fr/prises-d-escalade/3913-84577-positive-slopers-1.html" TargetMode="External"/><Relationship Id="rId145" Type="http://schemas.openxmlformats.org/officeDocument/2006/relationships/hyperlink" Target="https://www.expression-holds.com/fr/prises-d-escalade/2892-76917-jugs-l2.html" TargetMode="External"/><Relationship Id="rId166" Type="http://schemas.openxmlformats.org/officeDocument/2006/relationships/hyperlink" Target="https://www.expression-holds.com/fr/prises/7181-130367-jugs-xxl-5.html"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3.bin"/><Relationship Id="rId1" Type="http://schemas.openxmlformats.org/officeDocument/2006/relationships/hyperlink" Target="mailto:contact@expression-holds.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expression-holds.com/fr/prises-d-escalade/6067-114259-long-edges-xxxl-1-3760231406183.html" TargetMode="External"/><Relationship Id="rId21" Type="http://schemas.openxmlformats.org/officeDocument/2006/relationships/hyperlink" Target="https://www.expression-holds.com/fr/prises-d-escalade/2213-76557-legend-screw-ons-1-pu.html" TargetMode="External"/><Relationship Id="rId63" Type="http://schemas.openxmlformats.org/officeDocument/2006/relationships/hyperlink" Target="https://www.expression-holds.com/fr/prises-d-escalade/2040-74675-pure-xl-crimps-pu.html" TargetMode="External"/><Relationship Id="rId159" Type="http://schemas.openxmlformats.org/officeDocument/2006/relationships/hyperlink" Target="https://www.expression-holds.com/fr/prises-d-escalade/6108-114709-foot-2-3760231410289.html" TargetMode="External"/><Relationship Id="rId170" Type="http://schemas.openxmlformats.org/officeDocument/2006/relationships/hyperlink" Target="https://www.expression-holds.com/fr/prises-d-escalade/6120-114841-jugs-xxxl-4-3760231411484.html" TargetMode="External"/><Relationship Id="rId226" Type="http://schemas.openxmlformats.org/officeDocument/2006/relationships/hyperlink" Target="https://www.expression-holds.com/fr/prises-d-escalade/2014-74363-pure-lip-mini-volume-3.html" TargetMode="External"/><Relationship Id="rId268" Type="http://schemas.openxmlformats.org/officeDocument/2006/relationships/hyperlink" Target="https://www.expression-holds.com/fr/prises-d-escalade/2415-76737-half-pipes-l-pu.html" TargetMode="External"/><Relationship Id="rId32" Type="http://schemas.openxmlformats.org/officeDocument/2006/relationships/hyperlink" Target="https://www.expression-holds.com/fr/prises-d-escalade/1969-73823-happy-balls-mini-volume-2-pu.html" TargetMode="External"/><Relationship Id="rId74" Type="http://schemas.openxmlformats.org/officeDocument/2006/relationships/hyperlink" Target="https://www.expression-holds.com/fr/prises-d-escalade/4042-m.html" TargetMode="External"/><Relationship Id="rId128" Type="http://schemas.openxmlformats.org/officeDocument/2006/relationships/hyperlink" Target="https://www.expression-holds.com/fr/prises-d-escalade/6080-114402-round-edges-xl-1-3760231407487.html" TargetMode="External"/><Relationship Id="rId5" Type="http://schemas.openxmlformats.org/officeDocument/2006/relationships/hyperlink" Target="https://www.expression-holds.com/fr/prises-d-escalade/2203-76437-legend-ramp-5-pu.html" TargetMode="External"/><Relationship Id="rId181" Type="http://schemas.openxmlformats.org/officeDocument/2006/relationships/hyperlink" Target="https://www.expression-holds.com/fr/prises-d-escalade/6056-114138-jugs-xxxl-5-3760231413280.html" TargetMode="External"/><Relationship Id="rId237" Type="http://schemas.openxmlformats.org/officeDocument/2006/relationships/hyperlink" Target="https://www.expression-holds.com/fr/prises-d-escalade/2073-75071-foot-1-pu.html" TargetMode="External"/><Relationship Id="rId258" Type="http://schemas.openxmlformats.org/officeDocument/2006/relationships/hyperlink" Target="https://www.expression-holds.com/fr/prises/7183-foot-2-pu.html" TargetMode="External"/><Relationship Id="rId22" Type="http://schemas.openxmlformats.org/officeDocument/2006/relationships/hyperlink" Target="https://www.expression-holds.com/fr/prises-d-escalade/3925-84721-legend-screw-ons-2-pu.html" TargetMode="External"/><Relationship Id="rId43" Type="http://schemas.openxmlformats.org/officeDocument/2006/relationships/hyperlink" Target="https://www.expression-holds.com/fr/prises-d-escalade/2180-76293-slopers-1.html" TargetMode="External"/><Relationship Id="rId64" Type="http://schemas.openxmlformats.org/officeDocument/2006/relationships/hyperlink" Target="https://www.expression-holds.com/fr/prises-d-escalade/2176-76245-jugs-edges-1-pu.html" TargetMode="External"/><Relationship Id="rId118" Type="http://schemas.openxmlformats.org/officeDocument/2006/relationships/hyperlink" Target="https://www.expression-holds.com/fr/prises-d-escalade/6068-114270-long-edges-xxxl-2-3760231406282.html" TargetMode="External"/><Relationship Id="rId139" Type="http://schemas.openxmlformats.org/officeDocument/2006/relationships/hyperlink" Target="https://www.expression-holds.com/fr/prises-d-escalade/6091-114522-round-edges-xxxl-5-3760231408583.html" TargetMode="External"/><Relationship Id="rId85" Type="http://schemas.openxmlformats.org/officeDocument/2006/relationships/hyperlink" Target="https://www.expression-holds.com/fr/prises-d-escalade/4048-87242-xxxl-05.html" TargetMode="External"/><Relationship Id="rId150" Type="http://schemas.openxmlformats.org/officeDocument/2006/relationships/hyperlink" Target="https://www.expression-holds.com/fr/prises-d-escalade/6101-114632-slopers-xxl-2-3760231409580.html" TargetMode="External"/><Relationship Id="rId171" Type="http://schemas.openxmlformats.org/officeDocument/2006/relationships/hyperlink" Target="https://www.expression-holds.com/fr/prises-d-escalade/6121-114852-jugs-xxxl-5-3760231411583.html" TargetMode="External"/><Relationship Id="rId192" Type="http://schemas.openxmlformats.org/officeDocument/2006/relationships/hyperlink" Target="https://www.expression-holds.com/fr/prises/7177-130323-jugs-xl-3.html" TargetMode="External"/><Relationship Id="rId206" Type="http://schemas.openxmlformats.org/officeDocument/2006/relationships/hyperlink" Target="https://www.expression-holds.com/fr/prises-d-escalade/2045-74735-tripod-mini-volume-4-pu.html" TargetMode="External"/><Relationship Id="rId227" Type="http://schemas.openxmlformats.org/officeDocument/2006/relationships/hyperlink" Target="https://www.expression-holds.com/fr/prises-d-escalade/2015-74375-pure-lip-mini-volume-4.html" TargetMode="External"/><Relationship Id="rId248" Type="http://schemas.openxmlformats.org/officeDocument/2006/relationships/hyperlink" Target="https://www.expression-holds.com/fr/prises/7190-pinches-1-pu.html" TargetMode="External"/><Relationship Id="rId269" Type="http://schemas.openxmlformats.org/officeDocument/2006/relationships/hyperlink" Target="https://www.expression-holds.com/fr/prises-d-escalade/2417-76761-half-pipes-l-pu.html" TargetMode="External"/><Relationship Id="rId12" Type="http://schemas.openxmlformats.org/officeDocument/2006/relationships/hyperlink" Target="https://www.expression-holds.com/fr/prises-d-escalade/2207-76485-legend-scales-2-pu.html" TargetMode="External"/><Relationship Id="rId33" Type="http://schemas.openxmlformats.org/officeDocument/2006/relationships/hyperlink" Target="https://www.expression-holds.com/fr/prises-d-escalade/1970-73835-happy-balls-mini-volume-3-pu.html" TargetMode="External"/><Relationship Id="rId108" Type="http://schemas.openxmlformats.org/officeDocument/2006/relationships/hyperlink" Target="https://www.expression-holds.com/fr/prises-d-escalade/2404-half-pipes-l-pu.html" TargetMode="External"/><Relationship Id="rId129" Type="http://schemas.openxmlformats.org/officeDocument/2006/relationships/hyperlink" Target="https://www.expression-holds.com/fr/prises-d-escalade/6081-114413-round-edges-xl-2-3760231407586.html" TargetMode="External"/><Relationship Id="rId54" Type="http://schemas.openxmlformats.org/officeDocument/2006/relationships/hyperlink" Target="https://www.expression-holds.com/fr/prises-d-escalade/2151-75970-screw-ons-3-pu.html" TargetMode="External"/><Relationship Id="rId75" Type="http://schemas.openxmlformats.org/officeDocument/2006/relationships/hyperlink" Target="https://www.expression-holds.com/fr/prises-d-escalade/4531-92033-xxl-1.html" TargetMode="External"/><Relationship Id="rId96" Type="http://schemas.openxmlformats.org/officeDocument/2006/relationships/hyperlink" Target="https://www.expression-holds.com/fr/prises-d-escalade/3918-84637-legend-magic-holes-08-pu.html" TargetMode="External"/><Relationship Id="rId140" Type="http://schemas.openxmlformats.org/officeDocument/2006/relationships/hyperlink" Target="https://www.expression-holds.com/fr/prises-d-escalade/6092-114533-screw-ons-1-3760231408682.html" TargetMode="External"/><Relationship Id="rId161" Type="http://schemas.openxmlformats.org/officeDocument/2006/relationships/hyperlink" Target="https://www.expression-holds.com/fr/prises-d-escalade/6110-jugs-l-2-3760231410487.html" TargetMode="External"/><Relationship Id="rId182" Type="http://schemas.openxmlformats.org/officeDocument/2006/relationships/hyperlink" Target="https://www.expression-holds.com/fr/prises-d-escalade/6057-114149-jugs-xxxl-6-3760231413389.html" TargetMode="External"/><Relationship Id="rId217" Type="http://schemas.openxmlformats.org/officeDocument/2006/relationships/hyperlink" Target="https://www.expression-holds.com/fr/prises-d-escalade/2026-74507-pure-mini-volume-5-pu.html" TargetMode="External"/><Relationship Id="rId6" Type="http://schemas.openxmlformats.org/officeDocument/2006/relationships/hyperlink" Target="https://www.expression-holds.com/fr/prises-d-escalade/2204-76450-legend-ramp-6-pu.html" TargetMode="External"/><Relationship Id="rId238" Type="http://schemas.openxmlformats.org/officeDocument/2006/relationships/hyperlink" Target="https://www.expression-holds.com/fr/prises-d-escalade/2074-75083-foot-2-pu.html" TargetMode="External"/><Relationship Id="rId259" Type="http://schemas.openxmlformats.org/officeDocument/2006/relationships/hyperlink" Target="https://www.expression-holds.com/fr/prises/7182-foot-1-pu.html" TargetMode="External"/><Relationship Id="rId23" Type="http://schemas.openxmlformats.org/officeDocument/2006/relationships/hyperlink" Target="https://www.expression-holds.com/fr/prises-d-escalade/3926-84733-legend-screw-ons-3-pu.html" TargetMode="External"/><Relationship Id="rId119" Type="http://schemas.openxmlformats.org/officeDocument/2006/relationships/hyperlink" Target="https://www.expression-holds.com/fr/prises-d-escalade/6069-114281-long-pinches-xxxl-1-3760231406381.html" TargetMode="External"/><Relationship Id="rId270" Type="http://schemas.openxmlformats.org/officeDocument/2006/relationships/hyperlink" Target="https://www.expression-holds.com/fr/prises-d-escalade/1954-73775-half-pipes-l-pu.html" TargetMode="External"/><Relationship Id="rId44" Type="http://schemas.openxmlformats.org/officeDocument/2006/relationships/hyperlink" Target="https://www.expression-holds.com/fr/prises-d-escalade/2181-76305-xxxl-1-pu.html" TargetMode="External"/><Relationship Id="rId65" Type="http://schemas.openxmlformats.org/officeDocument/2006/relationships/hyperlink" Target="https://www.expression-holds.com/fr/prises-d-escalade/2411-76689-half-pipes-l-pu.html" TargetMode="External"/><Relationship Id="rId86" Type="http://schemas.openxmlformats.org/officeDocument/2006/relationships/hyperlink" Target="https://www.expression-holds.com/fr/prises-d-escalade/4049-87252-xxxl-06.html" TargetMode="External"/><Relationship Id="rId130" Type="http://schemas.openxmlformats.org/officeDocument/2006/relationships/hyperlink" Target="https://www.expression-holds.com/fr/prises-d-escalade/6082-114424-round-edges-xl-3-3760231407685.html" TargetMode="External"/><Relationship Id="rId151" Type="http://schemas.openxmlformats.org/officeDocument/2006/relationships/hyperlink" Target="https://www.expression-holds.com/fr/prises-d-escalade/6102-114643-slopers-xxxl-1-3760231409689.html" TargetMode="External"/><Relationship Id="rId172" Type="http://schemas.openxmlformats.org/officeDocument/2006/relationships/hyperlink" Target="https://www.expression-holds.com/fr/prises-d-escalade/6046-114028-flat-jugs-3760231412283.html" TargetMode="External"/><Relationship Id="rId193" Type="http://schemas.openxmlformats.org/officeDocument/2006/relationships/hyperlink" Target="https://www.expression-holds.com/fr/prises/7178-130334-jugs-xxl-2.html" TargetMode="External"/><Relationship Id="rId207" Type="http://schemas.openxmlformats.org/officeDocument/2006/relationships/hyperlink" Target="https://www.expression-holds.com/fr/prises-d-escalade/2046-74747-tripod-mini-volume-5-pu.html" TargetMode="External"/><Relationship Id="rId228" Type="http://schemas.openxmlformats.org/officeDocument/2006/relationships/hyperlink" Target="https://www.expression-holds.com/fr/prises-d-escalade/2016-74387-pure-lip-mini-volume-5.html" TargetMode="External"/><Relationship Id="rId249" Type="http://schemas.openxmlformats.org/officeDocument/2006/relationships/hyperlink" Target="https://www.expression-holds.com/fr/prises/7192-pinches-3-pu.html" TargetMode="External"/><Relationship Id="rId13" Type="http://schemas.openxmlformats.org/officeDocument/2006/relationships/hyperlink" Target="https://www.expression-holds.com/fr/prises-d-escalade/2208-76497-legend-scales-3-pu.html" TargetMode="External"/><Relationship Id="rId109" Type="http://schemas.openxmlformats.org/officeDocument/2006/relationships/hyperlink" Target="https://www.expression-holds.com/fr/prises-d-escalade/6059-114171-bubbles-xxl-1-3760231405384.html" TargetMode="External"/><Relationship Id="rId260" Type="http://schemas.openxmlformats.org/officeDocument/2006/relationships/hyperlink" Target="https://www.expression-holds.com/fr/prises-d-escalade/1997-74159-plates-mini-slopers-pu.html" TargetMode="External"/><Relationship Id="rId34" Type="http://schemas.openxmlformats.org/officeDocument/2006/relationships/hyperlink" Target="https://www.expression-holds.com/fr/prises-d-escalade/1971-73847-happy-balls-mini-volume-4-pu.html" TargetMode="External"/><Relationship Id="rId55" Type="http://schemas.openxmlformats.org/officeDocument/2006/relationships/hyperlink" Target="https://www.expression-holds.com/fr/prises-d-escalade/2483-76881-volume-1-pu.html" TargetMode="External"/><Relationship Id="rId76" Type="http://schemas.openxmlformats.org/officeDocument/2006/relationships/hyperlink" Target="https://www.expression-holds.com/fr/prises-d-escalade/4532-92043-xxl-2.html" TargetMode="External"/><Relationship Id="rId97" Type="http://schemas.openxmlformats.org/officeDocument/2006/relationships/hyperlink" Target="https://www.expression-holds.com/fr/prises-d-escalade/3917-84625-legend-magic-holes-07-pu.html" TargetMode="External"/><Relationship Id="rId120" Type="http://schemas.openxmlformats.org/officeDocument/2006/relationships/hyperlink" Target="https://www.expression-holds.com/fr/prises-d-escalade/6070-114292-long-pinches-xxxl-2-3760231406480.html" TargetMode="External"/><Relationship Id="rId141" Type="http://schemas.openxmlformats.org/officeDocument/2006/relationships/hyperlink" Target="https://www.expression-holds.com/fr/prises-d-escalade/6093-114544-screw-ons-2-3760231408781.html" TargetMode="External"/><Relationship Id="rId7" Type="http://schemas.openxmlformats.org/officeDocument/2006/relationships/hyperlink" Target="https://www.expression-holds.com/fr/prises-d-escalade/2205-76461-legend-ramp-7-pu.html" TargetMode="External"/><Relationship Id="rId162" Type="http://schemas.openxmlformats.org/officeDocument/2006/relationships/hyperlink" Target="https://www.expression-holds.com/fr/prises-d-escalade/6111-114742-jugs-xl-1-3760231410586.html" TargetMode="External"/><Relationship Id="rId183" Type="http://schemas.openxmlformats.org/officeDocument/2006/relationships/hyperlink" Target="https://www.expression-holds.com/fr/prises-d-escalade/6058-114160-jugs-xxl-1-3760231413488.html" TargetMode="External"/><Relationship Id="rId218" Type="http://schemas.openxmlformats.org/officeDocument/2006/relationships/hyperlink" Target="https://www.expression-holds.com/fr/prises-d-escalade/2029-74543-pure-mini-volume-6-pu.html" TargetMode="External"/><Relationship Id="rId239" Type="http://schemas.openxmlformats.org/officeDocument/2006/relationships/hyperlink" Target="https://www.expression-holds.com/fr/prises-d-escalade/2087-75239-screw-ons-1-pu.html" TargetMode="External"/><Relationship Id="rId250" Type="http://schemas.openxmlformats.org/officeDocument/2006/relationships/hyperlink" Target="https://www.expression-holds.com/fr/prises/7191-pinches-2-pu.html" TargetMode="External"/><Relationship Id="rId271" Type="http://schemas.openxmlformats.org/officeDocument/2006/relationships/hyperlink" Target="https://www.expression-holds.com/fr/prises-d-escalade/2419-76785-half-pipes-l-pu.html" TargetMode="External"/><Relationship Id="rId24" Type="http://schemas.openxmlformats.org/officeDocument/2006/relationships/hyperlink" Target="https://www.expression-holds.com/fr/prises-d-escalade/3928-84757-legend-screw-ons-5-pu.html" TargetMode="External"/><Relationship Id="rId45" Type="http://schemas.openxmlformats.org/officeDocument/2006/relationships/hyperlink" Target="https://www.expression-holds.com/fr/prises-d-escalade/2127-75706-crimps-1.html" TargetMode="External"/><Relationship Id="rId66" Type="http://schemas.openxmlformats.org/officeDocument/2006/relationships/hyperlink" Target="https://www.expression-holds.com/fr/prises-d-escalade/4537-92093-screw-ons-1.html" TargetMode="External"/><Relationship Id="rId87" Type="http://schemas.openxmlformats.org/officeDocument/2006/relationships/hyperlink" Target="https://www.expression-holds.com/fr/prises-d-escalade/4050-87262-xxxl-07.html" TargetMode="External"/><Relationship Id="rId110" Type="http://schemas.openxmlformats.org/officeDocument/2006/relationships/hyperlink" Target="https://www.expression-holds.com/fr/prises-d-escalade/6060-114182-bubbles-xxxl-1-3760231405483.html" TargetMode="External"/><Relationship Id="rId131" Type="http://schemas.openxmlformats.org/officeDocument/2006/relationships/hyperlink" Target="https://www.expression-holds.com/fr/prises-d-escalade/6083-114435-round-edges-xxl-1-3760231407784.html" TargetMode="External"/><Relationship Id="rId152" Type="http://schemas.openxmlformats.org/officeDocument/2006/relationships/hyperlink" Target="https://www.expression-holds.com/fr/prises-d-escalade/6103-114654-slopers-xxxl-2-3760231409788.html" TargetMode="External"/><Relationship Id="rId173" Type="http://schemas.openxmlformats.org/officeDocument/2006/relationships/hyperlink" Target="https://www.expression-holds.com/fr/prises-d-escalade/6047-114039-jugs-l-1-3760231412382.html" TargetMode="External"/><Relationship Id="rId194" Type="http://schemas.openxmlformats.org/officeDocument/2006/relationships/hyperlink" Target="https://www.expression-holds.com/fr/prises/7180-130356-jugs-xxl-4.html" TargetMode="External"/><Relationship Id="rId208" Type="http://schemas.openxmlformats.org/officeDocument/2006/relationships/hyperlink" Target="https://www.expression-holds.com/fr/prises-d-escalade/2031-74567-pure-pinches-mini-volumes-1.html" TargetMode="External"/><Relationship Id="rId229" Type="http://schemas.openxmlformats.org/officeDocument/2006/relationships/hyperlink" Target="https://www.expression-holds.com/fr/prises-d-escalade/1996-74147-pure-eggs-mini-volume-5-pu.html" TargetMode="External"/><Relationship Id="rId240" Type="http://schemas.openxmlformats.org/officeDocument/2006/relationships/hyperlink" Target="https://www.expression-holds.com/fr/prises-d-escalade/2088-75251-screw-ons-2-pu.html" TargetMode="External"/><Relationship Id="rId261" Type="http://schemas.openxmlformats.org/officeDocument/2006/relationships/hyperlink" Target="https://www.expression-holds.com/fr/prises-d-escalade/1998-74171-plates-slopers-pu.html" TargetMode="External"/><Relationship Id="rId14" Type="http://schemas.openxmlformats.org/officeDocument/2006/relationships/hyperlink" Target="https://www.expression-holds.com/fr/prises-d-escalade/2209-76509-legend-scales-4-pu.html" TargetMode="External"/><Relationship Id="rId35" Type="http://schemas.openxmlformats.org/officeDocument/2006/relationships/hyperlink" Target="https://www.expression-holds.com/fr/prises-d-escalade/1972-73859-happy-balls-mini-volume-5-pu.html" TargetMode="External"/><Relationship Id="rId56" Type="http://schemas.openxmlformats.org/officeDocument/2006/relationships/hyperlink" Target="https://www.expression-holds.com/fr/prises-d-escalade/2155-76006-volume-2-pu.html" TargetMode="External"/><Relationship Id="rId77" Type="http://schemas.openxmlformats.org/officeDocument/2006/relationships/hyperlink" Target="https://www.expression-holds.com/fr/prises-d-escalade/4533-92053-xxl-3.html" TargetMode="External"/><Relationship Id="rId100" Type="http://schemas.openxmlformats.org/officeDocument/2006/relationships/hyperlink" Target="https://www.expression-holds.com/fr/prises-d-escalade/2197-76365-legend-magic-holes-4-pu.html" TargetMode="External"/><Relationship Id="rId8" Type="http://schemas.openxmlformats.org/officeDocument/2006/relationships/hyperlink" Target="https://www.expression-holds.com/fr/prises-d-escalade/3919-84649-legend-ramp-08-pu.html" TargetMode="External"/><Relationship Id="rId98" Type="http://schemas.openxmlformats.org/officeDocument/2006/relationships/hyperlink" Target="https://www.expression-holds.com/fr/prises-d-escalade/3916-84613-legend-magic-holes-06-pu.html" TargetMode="External"/><Relationship Id="rId121" Type="http://schemas.openxmlformats.org/officeDocument/2006/relationships/hyperlink" Target="https://www.expression-holds.com/fr/prises-d-escalade/6071-114303-long-pinches-xxxl-3-3760231406589.html" TargetMode="External"/><Relationship Id="rId142" Type="http://schemas.openxmlformats.org/officeDocument/2006/relationships/hyperlink" Target="https://www.expression-holds.com/fr/prises-d-escalade/6094-114555-screw-ons-3-3760231408880.html" TargetMode="External"/><Relationship Id="rId163" Type="http://schemas.openxmlformats.org/officeDocument/2006/relationships/hyperlink" Target="https://www.expression-holds.com/fr/prises-d-escalade/6112-114753-jugs-xl-2-3760231410685.html" TargetMode="External"/><Relationship Id="rId184" Type="http://schemas.openxmlformats.org/officeDocument/2006/relationships/hyperlink" Target="https://www.expression-holds.com/fr/prises-d-escalade/6130-116361-pure-mini-volume-01-a-06-pu.html" TargetMode="External"/><Relationship Id="rId219" Type="http://schemas.openxmlformats.org/officeDocument/2006/relationships/hyperlink" Target="https://www.expression-holds.com/fr/prises-d-escalade/2006-74267-pure-angles-1-pu.html" TargetMode="External"/><Relationship Id="rId230" Type="http://schemas.openxmlformats.org/officeDocument/2006/relationships/hyperlink" Target="https://www.expression-holds.com/fr/prises-d-escalade/1933-73523-foot-1-pu.html" TargetMode="External"/><Relationship Id="rId251" Type="http://schemas.openxmlformats.org/officeDocument/2006/relationships/hyperlink" Target="https://www.expression-holds.com/fr/prises/7191-pinches-2-pu.html" TargetMode="External"/><Relationship Id="rId25" Type="http://schemas.openxmlformats.org/officeDocument/2006/relationships/hyperlink" Target="https://www.expression-holds.com/fr/prises-d-escalade/3929-84769-legend-screw-ons-flakes-pu.html" TargetMode="External"/><Relationship Id="rId46" Type="http://schemas.openxmlformats.org/officeDocument/2006/relationships/hyperlink" Target="https://www.expression-holds.com/fr/prises-d-escalade/2128-75718-crimps-2.html" TargetMode="External"/><Relationship Id="rId67" Type="http://schemas.openxmlformats.org/officeDocument/2006/relationships/hyperlink" Target="https://www.expression-holds.com/fr/prises-d-escalade/4538-92103-screw-ons-2.html" TargetMode="External"/><Relationship Id="rId272" Type="http://schemas.openxmlformats.org/officeDocument/2006/relationships/hyperlink" Target="https://www.expression-holds.com/fr/prises-d-escalade/2418-76773-half-pipes-l-pu.html" TargetMode="External"/><Relationship Id="rId88" Type="http://schemas.openxmlformats.org/officeDocument/2006/relationships/hyperlink" Target="https://www.expression-holds.com/fr/prises-d-escalade/4051-87272-xxxl-08.html" TargetMode="External"/><Relationship Id="rId111" Type="http://schemas.openxmlformats.org/officeDocument/2006/relationships/hyperlink" Target="https://www.expression-holds.com/fr/prises-d-escalade/6061-114193-bubbles-xxxl-2-3760231405582.html" TargetMode="External"/><Relationship Id="rId132" Type="http://schemas.openxmlformats.org/officeDocument/2006/relationships/hyperlink" Target="https://www.expression-holds.com/fr/prises-d-escalade/6084-114446-round-edges-xxl-2-3760231407883.html" TargetMode="External"/><Relationship Id="rId153" Type="http://schemas.openxmlformats.org/officeDocument/2006/relationships/hyperlink" Target="https://www.expression-holds.com/fr/prises-d-escalade/6104-114665-slopers-xxxl-3-3760231409887.html" TargetMode="External"/><Relationship Id="rId174" Type="http://schemas.openxmlformats.org/officeDocument/2006/relationships/hyperlink" Target="https://www.expression-holds.com/fr/prises-d-escalade/6048-114050-jugs-l-2-3760231412481.html" TargetMode="External"/><Relationship Id="rId195" Type="http://schemas.openxmlformats.org/officeDocument/2006/relationships/hyperlink" Target="https://www.expression-holds.com/fr/prises/7181-130367-jugs-xxl-5.html" TargetMode="External"/><Relationship Id="rId209" Type="http://schemas.openxmlformats.org/officeDocument/2006/relationships/hyperlink" Target="https://www.expression-holds.com/fr/prises-d-escalade/2032-74579-pure-pinches-mini-volumes-2.html" TargetMode="External"/><Relationship Id="rId220" Type="http://schemas.openxmlformats.org/officeDocument/2006/relationships/hyperlink" Target="https://www.expression-holds.com/fr/prises-d-escalade/2215-76581-pure-angles-2-pu.html" TargetMode="External"/><Relationship Id="rId241" Type="http://schemas.openxmlformats.org/officeDocument/2006/relationships/hyperlink" Target="https://www.expression-holds.com/fr/prises/7196-small-2-pu.html" TargetMode="External"/><Relationship Id="rId15" Type="http://schemas.openxmlformats.org/officeDocument/2006/relationships/hyperlink" Target="https://www.expression-holds.com/fr/prises-d-escalade/2210-76521-legend-scales-5-pu.html" TargetMode="External"/><Relationship Id="rId36" Type="http://schemas.openxmlformats.org/officeDocument/2006/relationships/hyperlink" Target="https://www.expression-holds.com/fr/prises-d-escalade/1973-73871-happy-balls-mini-volume-6-pu.html" TargetMode="External"/><Relationship Id="rId57" Type="http://schemas.openxmlformats.org/officeDocument/2006/relationships/hyperlink" Target="https://www.expression-holds.com/fr/prises-d-escalade/2200-76401-legend-ramp-2-pu.html" TargetMode="External"/><Relationship Id="rId262" Type="http://schemas.openxmlformats.org/officeDocument/2006/relationships/hyperlink" Target="https://www.expression-holds.com/fr/prises-d-escalade/1999-74183-plates-volume-1-pu.html" TargetMode="External"/><Relationship Id="rId78" Type="http://schemas.openxmlformats.org/officeDocument/2006/relationships/hyperlink" Target="https://www.expression-holds.com/fr/prises-d-escalade/4534-92063-xxl-4.html" TargetMode="External"/><Relationship Id="rId99" Type="http://schemas.openxmlformats.org/officeDocument/2006/relationships/hyperlink" Target="https://www.expression-holds.com/fr/prises-d-escalade/2198-76377-legend-magic-holes-5-pu.html" TargetMode="External"/><Relationship Id="rId101" Type="http://schemas.openxmlformats.org/officeDocument/2006/relationships/hyperlink" Target="https://www.expression-holds.com/fr/prises-d-escalade/2196-76353-legend-magic-holes-3-pu.html" TargetMode="External"/><Relationship Id="rId122" Type="http://schemas.openxmlformats.org/officeDocument/2006/relationships/hyperlink" Target="https://www.expression-holds.com/fr/prises-d-escalade/6072-114314-long-pinches-xxxl-4-3760231406688.html" TargetMode="External"/><Relationship Id="rId143" Type="http://schemas.openxmlformats.org/officeDocument/2006/relationships/hyperlink" Target="https://www.expression-holds.com/fr/prises-d-escalade/6095-114566-screw-ons-4-3760231408989.html" TargetMode="External"/><Relationship Id="rId164" Type="http://schemas.openxmlformats.org/officeDocument/2006/relationships/hyperlink" Target="https://www.expression-holds.com/fr/prises-d-escalade/6113-jugs-xl-3-3760231410784.html" TargetMode="External"/><Relationship Id="rId185" Type="http://schemas.openxmlformats.org/officeDocument/2006/relationships/hyperlink" Target="https://www.expression-holds.com/fr/prises-d-escalade/6129-116349-pure-lip-mini-volume-01-a-05-pu.html" TargetMode="External"/><Relationship Id="rId9" Type="http://schemas.openxmlformats.org/officeDocument/2006/relationships/hyperlink" Target="https://www.expression-holds.com/fr/prises-d-escalade/3920-84661-legend-ramp-09-pu.html" TargetMode="External"/><Relationship Id="rId210" Type="http://schemas.openxmlformats.org/officeDocument/2006/relationships/hyperlink" Target="https://www.expression-holds.com/fr/prises-d-escalade/2030-74555-pure-pinches-xxl-pu.html" TargetMode="External"/><Relationship Id="rId26" Type="http://schemas.openxmlformats.org/officeDocument/2006/relationships/hyperlink" Target="https://www.expression-holds.com/fr/prises-d-escalade/2052-74819-volcano-1.html" TargetMode="External"/><Relationship Id="rId231" Type="http://schemas.openxmlformats.org/officeDocument/2006/relationships/hyperlink" Target="https://www.expression-holds.com/fr/prises-d-escalade/1934-73535-hybrid-1-pu.html" TargetMode="External"/><Relationship Id="rId252" Type="http://schemas.openxmlformats.org/officeDocument/2006/relationships/hyperlink" Target="https://www.expression-holds.com/fr/prises/7189-good-m-3-pu.html" TargetMode="External"/><Relationship Id="rId273" Type="http://schemas.openxmlformats.org/officeDocument/2006/relationships/hyperlink" Target="https://www.expression-holds.com/fr/prises-d-escalade/2416-76749-half-pipes-l-pu.html" TargetMode="External"/><Relationship Id="rId47" Type="http://schemas.openxmlformats.org/officeDocument/2006/relationships/hyperlink" Target="https://www.expression-holds.com/fr/prises-d-escalade/2131-75754-foot-1-pu.html" TargetMode="External"/><Relationship Id="rId68" Type="http://schemas.openxmlformats.org/officeDocument/2006/relationships/hyperlink" Target="https://www.expression-holds.com/fr/prises-d-escalade/4529-92013-positive-edges-1.html" TargetMode="External"/><Relationship Id="rId89" Type="http://schemas.openxmlformats.org/officeDocument/2006/relationships/hyperlink" Target="https://www.expression-holds.com/fr/prises-d-escalade/4052-87282-xxxl-09.html" TargetMode="External"/><Relationship Id="rId112" Type="http://schemas.openxmlformats.org/officeDocument/2006/relationships/hyperlink" Target="https://www.expression-holds.com/fr/prises-d-escalade/6062-114204-edges-m-3760231405681.html" TargetMode="External"/><Relationship Id="rId133" Type="http://schemas.openxmlformats.org/officeDocument/2006/relationships/hyperlink" Target="https://www.expression-holds.com/fr/prises-d-escalade/6085-114457-round-edges-xxl-3-3760231407982.html" TargetMode="External"/><Relationship Id="rId154" Type="http://schemas.openxmlformats.org/officeDocument/2006/relationships/hyperlink" Target="https://www.expression-holds.com/fr/prises-d-escalade/6105-114676-slopers-xxxl-4-3760231409986.html" TargetMode="External"/><Relationship Id="rId175" Type="http://schemas.openxmlformats.org/officeDocument/2006/relationships/hyperlink" Target="https://www.expression-holds.com/fr/prises-d-escalade/6049-114061-jugs-l-3-3760231412580.html" TargetMode="External"/><Relationship Id="rId196" Type="http://schemas.openxmlformats.org/officeDocument/2006/relationships/hyperlink" Target="https://www.expression-holds.com/fr/prises/7179-130345-jugs-xxl-3.html" TargetMode="External"/><Relationship Id="rId200" Type="http://schemas.openxmlformats.org/officeDocument/2006/relationships/hyperlink" Target="https://www.expression-holds.com/fr/prises-d-escalade/2420-76797-half-pipes-l-pu.html" TargetMode="External"/><Relationship Id="rId16" Type="http://schemas.openxmlformats.org/officeDocument/2006/relationships/hyperlink" Target="https://www.expression-holds.com/fr/prises-d-escalade/2211-76533-legend-scales-6-pu.html" TargetMode="External"/><Relationship Id="rId221" Type="http://schemas.openxmlformats.org/officeDocument/2006/relationships/hyperlink" Target="https://www.expression-holds.com/fr/prises-d-escalade/2009-74303-pure-eggs-pu.html" TargetMode="External"/><Relationship Id="rId242" Type="http://schemas.openxmlformats.org/officeDocument/2006/relationships/hyperlink" Target="https://www.expression-holds.com/fr/prises-d-escalade/2115-75575-screw-ons-3.html" TargetMode="External"/><Relationship Id="rId263" Type="http://schemas.openxmlformats.org/officeDocument/2006/relationships/hyperlink" Target="https://www.expression-holds.com/fr/prises-d-escalade/2000-74195-plates-volume-2-pu.html" TargetMode="External"/><Relationship Id="rId37" Type="http://schemas.openxmlformats.org/officeDocument/2006/relationships/hyperlink" Target="https://www.expression-holds.com/fr/prises-d-escalade/1974-73883-happy-balls-mini-volume-7-pu.html" TargetMode="External"/><Relationship Id="rId58" Type="http://schemas.openxmlformats.org/officeDocument/2006/relationships/hyperlink" Target="https://www.expression-holds.com/fr/prises-d-escalade/2407-76641-half-pipes-l-pu.html" TargetMode="External"/><Relationship Id="rId79" Type="http://schemas.openxmlformats.org/officeDocument/2006/relationships/hyperlink" Target="https://www.expression-holds.com/fr/prises-d-escalade/4535-92073-xxl-5.html" TargetMode="External"/><Relationship Id="rId102" Type="http://schemas.openxmlformats.org/officeDocument/2006/relationships/hyperlink" Target="https://www.expression-holds.com/fr/prises-d-escalade/2195-76341-legend-magic-holes-2-pu.html" TargetMode="External"/><Relationship Id="rId123" Type="http://schemas.openxmlformats.org/officeDocument/2006/relationships/hyperlink" Target="https://www.expression-holds.com/fr/prises-d-escalade/6073-114325-long-pinches-xxxl-5-3760231406787.html" TargetMode="External"/><Relationship Id="rId144" Type="http://schemas.openxmlformats.org/officeDocument/2006/relationships/hyperlink" Target="https://www.expression-holds.com/fr/prises-d-escalade/6096-114577-screw-ons-5-3760231409085.html" TargetMode="External"/><Relationship Id="rId90" Type="http://schemas.openxmlformats.org/officeDocument/2006/relationships/hyperlink" Target="https://www.expression-holds.com/fr/prises-d-escalade/4539-92113-xxxl-10.html" TargetMode="External"/><Relationship Id="rId165" Type="http://schemas.openxmlformats.org/officeDocument/2006/relationships/hyperlink" Target="https://www.expression-holds.com/fr/prises-d-escalade/6114-114775-jugs-xl-4-3760231410883.html" TargetMode="External"/><Relationship Id="rId186" Type="http://schemas.openxmlformats.org/officeDocument/2006/relationships/hyperlink" Target="https://www.expression-holds.com/fr/prises-d-escalade/5644-107702-legend-scales-10-pu.html" TargetMode="External"/><Relationship Id="rId211" Type="http://schemas.openxmlformats.org/officeDocument/2006/relationships/hyperlink" Target="https://www.expression-holds.com/fr/prises-d-escalade/2034-74603-pure-positive-pinches-pu.html" TargetMode="External"/><Relationship Id="rId232" Type="http://schemas.openxmlformats.org/officeDocument/2006/relationships/hyperlink" Target="https://www.expression-holds.com/fr/prises-d-escalade/1946-73679-pebbles-1-pu.html" TargetMode="External"/><Relationship Id="rId253" Type="http://schemas.openxmlformats.org/officeDocument/2006/relationships/hyperlink" Target="https://www.expression-holds.com/fr/prises/7188-good-m-2-pu.html" TargetMode="External"/><Relationship Id="rId274" Type="http://schemas.openxmlformats.org/officeDocument/2006/relationships/hyperlink" Target="https://www.expression-holds.com/fr/prises-d-escalade/1955-73787-half-pipes-xl-pu.html" TargetMode="External"/><Relationship Id="rId27" Type="http://schemas.openxmlformats.org/officeDocument/2006/relationships/hyperlink" Target="https://www.expression-holds.com/fr/prises-d-escalade/2053-74831-volcano-2.html" TargetMode="External"/><Relationship Id="rId48" Type="http://schemas.openxmlformats.org/officeDocument/2006/relationships/hyperlink" Target="https://www.expression-holds.com/fr/prises-d-escalade/2132-75766-foot-2-pu.html" TargetMode="External"/><Relationship Id="rId69" Type="http://schemas.openxmlformats.org/officeDocument/2006/relationships/hyperlink" Target="https://www.expression-holds.com/fr/prises-d-escalade/4530-92023-positive-edges-2.html" TargetMode="External"/><Relationship Id="rId113" Type="http://schemas.openxmlformats.org/officeDocument/2006/relationships/hyperlink" Target="https://www.expression-holds.com/fr/prises-d-escalade/6063-114215-edges-l-1-3760231405780.html" TargetMode="External"/><Relationship Id="rId134" Type="http://schemas.openxmlformats.org/officeDocument/2006/relationships/hyperlink" Target="https://www.expression-holds.com/fr/prises-d-escalade/6086-114468-round-edges-xxl-4-3760231408088.html" TargetMode="External"/><Relationship Id="rId80" Type="http://schemas.openxmlformats.org/officeDocument/2006/relationships/hyperlink" Target="https://www.expression-holds.com/fr/prises-d-escalade/4536-92083-xxl-6.html" TargetMode="External"/><Relationship Id="rId155" Type="http://schemas.openxmlformats.org/officeDocument/2006/relationships/hyperlink" Target="https://www.expression-holds.com/fr/prises-d-escalade/6106-114687-slopers-xxxl-5-3760231410081.html" TargetMode="External"/><Relationship Id="rId176" Type="http://schemas.openxmlformats.org/officeDocument/2006/relationships/hyperlink" Target="https://www.expression-holds.com/fr/prises-d-escalade/6050-114072-jugs-xl-1-3760231412689.html" TargetMode="External"/><Relationship Id="rId197" Type="http://schemas.openxmlformats.org/officeDocument/2006/relationships/hyperlink" Target="https://www.expression-holds.com/fr/prises-d-escalade/6116-114797-jugs-xxl-2-3760231411088.html" TargetMode="External"/><Relationship Id="rId201" Type="http://schemas.openxmlformats.org/officeDocument/2006/relationships/hyperlink" Target="https://www.expression-holds.com/fr/prises-d-escalade/2038-74651-pure-screw-ons-feet.html" TargetMode="External"/><Relationship Id="rId222" Type="http://schemas.openxmlformats.org/officeDocument/2006/relationships/hyperlink" Target="https://www.expression-holds.com/fr/prises-d-escalade/2007-74279-pure-flat-edges-l-pu.html" TargetMode="External"/><Relationship Id="rId243" Type="http://schemas.openxmlformats.org/officeDocument/2006/relationships/hyperlink" Target="https://www.expression-holds.com/fr/prises-d-escalade/2114-75563-screw-ons-2.html" TargetMode="External"/><Relationship Id="rId264" Type="http://schemas.openxmlformats.org/officeDocument/2006/relationships/hyperlink" Target="https://www.expression-holds.com/fr/prises-d-escalade/2001-74207-plates-volume-3-pu.html" TargetMode="External"/><Relationship Id="rId17" Type="http://schemas.openxmlformats.org/officeDocument/2006/relationships/hyperlink" Target="https://www.expression-holds.com/fr/prises-d-escalade/2212-76545-legend-scales-7-pu.html" TargetMode="External"/><Relationship Id="rId38" Type="http://schemas.openxmlformats.org/officeDocument/2006/relationships/hyperlink" Target="https://www.expression-holds.com/fr/prises-d-escalade/1975-73895-happy-balls-mini-volume-8-pu.html" TargetMode="External"/><Relationship Id="rId59" Type="http://schemas.openxmlformats.org/officeDocument/2006/relationships/hyperlink" Target="https://www.expression-holds.com/fr/prises-d-escalade/6044-114007-legend-classic-scales-3760231412085.html" TargetMode="External"/><Relationship Id="rId103" Type="http://schemas.openxmlformats.org/officeDocument/2006/relationships/hyperlink" Target="https://www.expression-holds.com/fr/prises-d-escalade/3363-78222-legend-macros-2-pu.html" TargetMode="External"/><Relationship Id="rId124" Type="http://schemas.openxmlformats.org/officeDocument/2006/relationships/hyperlink" Target="https://www.expression-holds.com/fr/prises-d-escalade/6074-114336-positive-edges-xxl-1-3760231406886.html" TargetMode="External"/><Relationship Id="rId70" Type="http://schemas.openxmlformats.org/officeDocument/2006/relationships/hyperlink" Target="https://www.expression-holds.com/en/prises-escalade/4043-87192-l.html" TargetMode="External"/><Relationship Id="rId91" Type="http://schemas.openxmlformats.org/officeDocument/2006/relationships/hyperlink" Target="https://www.expression-holds.com/fr/prises-d-escalade/4540-92122-xxxl-11.html" TargetMode="External"/><Relationship Id="rId145" Type="http://schemas.openxmlformats.org/officeDocument/2006/relationships/hyperlink" Target="https://www.expression-holds.com/fr/prises-d-escalade/6097-114588-screw-ons-6-3760231409184.html" TargetMode="External"/><Relationship Id="rId166" Type="http://schemas.openxmlformats.org/officeDocument/2006/relationships/hyperlink" Target="https://www.expression-holds.com/fr/prises-d-escalade/6115-114786-jugs-xxl-1-3760231410982.html" TargetMode="External"/><Relationship Id="rId187" Type="http://schemas.openxmlformats.org/officeDocument/2006/relationships/hyperlink" Target="https://www.expression-holds.com/fr/prises-d-escalade/6144-116516-pure-lip-mini-volume-01-a-05-pu.html" TargetMode="External"/><Relationship Id="rId1" Type="http://schemas.openxmlformats.org/officeDocument/2006/relationships/hyperlink" Target="https://www.expression-holds.com/fr/prises-d-escalade/4035-87106-legend-magic-holes-xl-pu.html" TargetMode="External"/><Relationship Id="rId212" Type="http://schemas.openxmlformats.org/officeDocument/2006/relationships/hyperlink" Target="https://www.expression-holds.com/fr/prises-d-escalade/2041-74687-triangle-mini-volume-1.html" TargetMode="External"/><Relationship Id="rId233" Type="http://schemas.openxmlformats.org/officeDocument/2006/relationships/hyperlink" Target="https://www.expression-holds.com/fr/prises-d-escalade/1949-73715-xxl-1-pu.html" TargetMode="External"/><Relationship Id="rId254" Type="http://schemas.openxmlformats.org/officeDocument/2006/relationships/hyperlink" Target="https://www.expression-holds.com/fr/prises/7187-good-m-1-pu.html" TargetMode="External"/><Relationship Id="rId28" Type="http://schemas.openxmlformats.org/officeDocument/2006/relationships/hyperlink" Target="https://www.expression-holds.com/fr/prises-d-escalade/2054-74843-volcano-3.html" TargetMode="External"/><Relationship Id="rId49" Type="http://schemas.openxmlformats.org/officeDocument/2006/relationships/hyperlink" Target="https://www.expression-holds.com/fr/prises-d-escalade/2141-75850-mini-slopers-1-pu.html" TargetMode="External"/><Relationship Id="rId114" Type="http://schemas.openxmlformats.org/officeDocument/2006/relationships/hyperlink" Target="https://www.expression-holds.com/fr/prises-d-escalade/6064-114226-edges-l-2-3760231405889.html" TargetMode="External"/><Relationship Id="rId275" Type="http://schemas.openxmlformats.org/officeDocument/2006/relationships/printerSettings" Target="../printerSettings/printerSettings4.bin"/><Relationship Id="rId60" Type="http://schemas.openxmlformats.org/officeDocument/2006/relationships/hyperlink" Target="https://www.expression-holds.com/fr/prises-d-escalade/3927-113967-legend-screw-ons-4-pu-3760231411682.html" TargetMode="External"/><Relationship Id="rId81" Type="http://schemas.openxmlformats.org/officeDocument/2006/relationships/hyperlink" Target="https://www.expression-holds.com/fr/prises-d-escalade/4044-87202-xxxl-01.html" TargetMode="External"/><Relationship Id="rId135" Type="http://schemas.openxmlformats.org/officeDocument/2006/relationships/hyperlink" Target="https://www.expression-holds.com/fr/prises-d-escalade/6087-114479-round-edges-xxxl-1-3760231408187.html" TargetMode="External"/><Relationship Id="rId156" Type="http://schemas.openxmlformats.org/officeDocument/2006/relationships/hyperlink" Target="https://www.expression-holds.com/fr/prises-d-escalade/6077-114369-round-edges-l-2-3760231407180.html" TargetMode="External"/><Relationship Id="rId177" Type="http://schemas.openxmlformats.org/officeDocument/2006/relationships/hyperlink" Target="https://www.expression-holds.com/fr/prises-d-escalade/6052-114094-jugs-xxxl-1-3760231412887.html" TargetMode="External"/><Relationship Id="rId198" Type="http://schemas.openxmlformats.org/officeDocument/2006/relationships/hyperlink" Target="https://www.expression-holds.com/fr/prises-d-escalade/2036-74627-pure-screw-ons-1-pu.html" TargetMode="External"/><Relationship Id="rId202" Type="http://schemas.openxmlformats.org/officeDocument/2006/relationships/hyperlink" Target="https://www.expression-holds.com/fr/prises-d-escalade/2903-77049-pure-triangles-1.html" TargetMode="External"/><Relationship Id="rId223" Type="http://schemas.openxmlformats.org/officeDocument/2006/relationships/hyperlink" Target="https://www.expression-holds.com/fr/prises-d-escalade/2008-74291-pure-flat-edges-xxl-pu.html" TargetMode="External"/><Relationship Id="rId244" Type="http://schemas.openxmlformats.org/officeDocument/2006/relationships/hyperlink" Target="https://www.expression-holds.com/fr/prises-d-escalade/2113-75551-screw-ons-1.html" TargetMode="External"/><Relationship Id="rId18" Type="http://schemas.openxmlformats.org/officeDocument/2006/relationships/hyperlink" Target="https://www.expression-holds.com/fr/prises-d-escalade/3922-84685-legend-scales-08-pu.html" TargetMode="External"/><Relationship Id="rId39" Type="http://schemas.openxmlformats.org/officeDocument/2006/relationships/hyperlink" Target="https://www.expression-holds.com/fr/prises-d-escalade/1976-73907-happy-balls-mini-volume-9-pu.html" TargetMode="External"/><Relationship Id="rId265" Type="http://schemas.openxmlformats.org/officeDocument/2006/relationships/hyperlink" Target="https://www.expression-holds.com/fr/prises-d-escalade/2412-76701-half-pipes-l-pu.html" TargetMode="External"/><Relationship Id="rId50" Type="http://schemas.openxmlformats.org/officeDocument/2006/relationships/hyperlink" Target="https://www.expression-holds.com/fr/prises-d-escalade/2143-75874-mini-volume-1-pu.html" TargetMode="External"/><Relationship Id="rId104" Type="http://schemas.openxmlformats.org/officeDocument/2006/relationships/hyperlink" Target="https://www.expression-holds.com/fr/prises-d-escalade/2890-76893-legend-macros-1.html" TargetMode="External"/><Relationship Id="rId125" Type="http://schemas.openxmlformats.org/officeDocument/2006/relationships/hyperlink" Target="https://www.expression-holds.com/fr/prises-d-escalade/6075-114347-positive-slopers-xxl-1-3760231406985.html" TargetMode="External"/><Relationship Id="rId146" Type="http://schemas.openxmlformats.org/officeDocument/2006/relationships/hyperlink" Target="https://www.expression-holds.com/fr/prises-d-escalade/6098-114599-screw-ons-7-3760231409283.html" TargetMode="External"/><Relationship Id="rId167" Type="http://schemas.openxmlformats.org/officeDocument/2006/relationships/hyperlink" Target="https://www.expression-holds.com/fr/prises-d-escalade/6117-114808-jugs-xxxl-1-3760231411187.html" TargetMode="External"/><Relationship Id="rId188" Type="http://schemas.openxmlformats.org/officeDocument/2006/relationships/hyperlink" Target="https://www.expression-holds.com/fr/prises/5642-107678-legend-magic-holes-1-pu.html" TargetMode="External"/><Relationship Id="rId71" Type="http://schemas.openxmlformats.org/officeDocument/2006/relationships/hyperlink" Target="https://www.expression-holds.com/fr/prises-d-escalade/4526-91983-large-2.html" TargetMode="External"/><Relationship Id="rId92" Type="http://schemas.openxmlformats.org/officeDocument/2006/relationships/hyperlink" Target="https://www.expression-holds.com/fr/prises-d-escalade/4541-92132-xxxl-12.html" TargetMode="External"/><Relationship Id="rId213" Type="http://schemas.openxmlformats.org/officeDocument/2006/relationships/hyperlink" Target="https://www.expression-holds.com/fr/prises-d-escalade/2018-74411-pure-mini-volume-1-pu.html" TargetMode="External"/><Relationship Id="rId234" Type="http://schemas.openxmlformats.org/officeDocument/2006/relationships/hyperlink" Target="https://www.expression-holds.com/fr/prises-d-escalade/1950-73727-xxl-2-pu.html" TargetMode="External"/><Relationship Id="rId2" Type="http://schemas.openxmlformats.org/officeDocument/2006/relationships/hyperlink" Target="https://www.expression-holds.com/fr/prises-d-escalade/2199-76389-legend-ramp-1-pu.html" TargetMode="External"/><Relationship Id="rId29" Type="http://schemas.openxmlformats.org/officeDocument/2006/relationships/hyperlink" Target="https://www.expression-holds.com/fr/prises-d-escalade/1957-73799-happy-balls-l-1-pu.html" TargetMode="External"/><Relationship Id="rId255" Type="http://schemas.openxmlformats.org/officeDocument/2006/relationships/hyperlink" Target="https://www.expression-holds.com/fr/prises/7186-good-l-3-pu.html" TargetMode="External"/><Relationship Id="rId276" Type="http://schemas.openxmlformats.org/officeDocument/2006/relationships/drawing" Target="../drawings/drawing2.xml"/><Relationship Id="rId40" Type="http://schemas.openxmlformats.org/officeDocument/2006/relationships/hyperlink" Target="https://www.expression-holds.com/fr/prises-d-escalade/1977-73919-happy-balls-mini-volume-10-pu.html" TargetMode="External"/><Relationship Id="rId115" Type="http://schemas.openxmlformats.org/officeDocument/2006/relationships/hyperlink" Target="https://www.expression-holds.com/fr/prises-d-escalade/6065-114237-edges-xl-1-3760231405988.html" TargetMode="External"/><Relationship Id="rId136" Type="http://schemas.openxmlformats.org/officeDocument/2006/relationships/hyperlink" Target="https://www.expression-holds.com/fr/prises-d-escalade/6088-114490-round-edges-xxxl-2-3760231408286.html" TargetMode="External"/><Relationship Id="rId157" Type="http://schemas.openxmlformats.org/officeDocument/2006/relationships/hyperlink" Target="https://www.expression-holds.com/fr/prises-d-escalade/6076-114358-round-edges-l-1-3760231407081.html" TargetMode="External"/><Relationship Id="rId178" Type="http://schemas.openxmlformats.org/officeDocument/2006/relationships/hyperlink" Target="https://www.expression-holds.com/fr/prises-d-escalade/6053-114105-jugs-xxxl-2-3760231412986.html" TargetMode="External"/><Relationship Id="rId61" Type="http://schemas.openxmlformats.org/officeDocument/2006/relationships/hyperlink" Target="https://www.expression-holds.com/fr/prises-d-escalade/6041-113977-legend-screw-ons-6-3760231411781.html" TargetMode="External"/><Relationship Id="rId82" Type="http://schemas.openxmlformats.org/officeDocument/2006/relationships/hyperlink" Target="https://www.expression-holds.com/fr/prises-d-escalade/4045-87212-xxxl-02.html" TargetMode="External"/><Relationship Id="rId199" Type="http://schemas.openxmlformats.org/officeDocument/2006/relationships/hyperlink" Target="https://www.expression-holds.com/fr/prises-d-escalade/2037-74639-pure-screw-ons-2-pu.html" TargetMode="External"/><Relationship Id="rId203" Type="http://schemas.openxmlformats.org/officeDocument/2006/relationships/hyperlink" Target="https://www.expression-holds.com/fr/prises-d-escalade/2042-74699-tripod-mini-volume-1-pu.html" TargetMode="External"/><Relationship Id="rId19" Type="http://schemas.openxmlformats.org/officeDocument/2006/relationships/hyperlink" Target="https://www.expression-holds.com/fr/prises-d-escalade/3923-84697-legend-scales-09-pu.html" TargetMode="External"/><Relationship Id="rId224" Type="http://schemas.openxmlformats.org/officeDocument/2006/relationships/hyperlink" Target="https://www.expression-holds.com/fr/prises-d-escalade/2012-74339-pure-lip-mini-volume-1.html" TargetMode="External"/><Relationship Id="rId245" Type="http://schemas.openxmlformats.org/officeDocument/2006/relationships/hyperlink" Target="https://www.expression-holds.com/fr/prises/7198-good-xl-2-pu.html" TargetMode="External"/><Relationship Id="rId266" Type="http://schemas.openxmlformats.org/officeDocument/2006/relationships/hyperlink" Target="https://www.expression-holds.com/fr/prises-d-escalade/2413-76713-half-pipes-l-pu.html" TargetMode="External"/><Relationship Id="rId30" Type="http://schemas.openxmlformats.org/officeDocument/2006/relationships/hyperlink" Target="https://www.expression-holds.com/fr/prises-d-escalade/1990-74075-happy-balls-xl-1-pu.html" TargetMode="External"/><Relationship Id="rId105" Type="http://schemas.openxmlformats.org/officeDocument/2006/relationships/hyperlink" Target="https://www.expression-holds.com/fr/prises-d-escalade/2408-76653-half-pipes-l-pu.html" TargetMode="External"/><Relationship Id="rId126" Type="http://schemas.openxmlformats.org/officeDocument/2006/relationships/hyperlink" Target="https://www.expression-holds.com/fr/prises-d-escalade/6078-114380-round-edges-l-3-3760231407289.html" TargetMode="External"/><Relationship Id="rId147" Type="http://schemas.openxmlformats.org/officeDocument/2006/relationships/hyperlink" Target="https://www.expression-holds.com/fr/prises-d-escalade/6099-114610-screw-ons-8-3760231409382.html" TargetMode="External"/><Relationship Id="rId168" Type="http://schemas.openxmlformats.org/officeDocument/2006/relationships/hyperlink" Target="https://www.expression-holds.com/fr/prises-d-escalade/6118-114819-jugs-xxxl-2-3760231411286.html" TargetMode="External"/><Relationship Id="rId51" Type="http://schemas.openxmlformats.org/officeDocument/2006/relationships/hyperlink" Target="https://www.expression-holds.com/fr/prises-d-escalade/2144-75886-mini-volume-2-pu.html" TargetMode="External"/><Relationship Id="rId72" Type="http://schemas.openxmlformats.org/officeDocument/2006/relationships/hyperlink" Target="https://www.expression-holds.com/fr/prises-d-escalade/4527-91993-xl-1.html" TargetMode="External"/><Relationship Id="rId93" Type="http://schemas.openxmlformats.org/officeDocument/2006/relationships/hyperlink" Target="https://www.expression-holds.com/fr/prises-d-escalade/2410-legend-magic-holes-1-pu.html" TargetMode="External"/><Relationship Id="rId189" Type="http://schemas.openxmlformats.org/officeDocument/2006/relationships/hyperlink" Target="https://www.expression-holds.com/fr/prises/6233-117696-legend-scales-10-pu.html" TargetMode="External"/><Relationship Id="rId3" Type="http://schemas.openxmlformats.org/officeDocument/2006/relationships/hyperlink" Target="https://www.expression-holds.com/fr/prises-d-escalade/2201-76413-legend-ramp-3-pu.html" TargetMode="External"/><Relationship Id="rId214" Type="http://schemas.openxmlformats.org/officeDocument/2006/relationships/hyperlink" Target="https://www.expression-holds.com/fr/prises-d-escalade/2020-74435-pure-mini-volume-2-pu.html" TargetMode="External"/><Relationship Id="rId235" Type="http://schemas.openxmlformats.org/officeDocument/2006/relationships/hyperlink" Target="https://www.expression-holds.com/fr/prises-d-escalade/1951-73739-xxl-3-pu.html" TargetMode="External"/><Relationship Id="rId256" Type="http://schemas.openxmlformats.org/officeDocument/2006/relationships/hyperlink" Target="https://www.expression-holds.com/fr/prises/7185-good-l-2-pu.html" TargetMode="External"/><Relationship Id="rId277" Type="http://schemas.openxmlformats.org/officeDocument/2006/relationships/table" Target="../tables/table1.xml"/><Relationship Id="rId116" Type="http://schemas.openxmlformats.org/officeDocument/2006/relationships/hyperlink" Target="https://www.expression-holds.com/fr/prises-d-escalade/6066-114248-long-edges-xxl-1-3760231406084.html" TargetMode="External"/><Relationship Id="rId137" Type="http://schemas.openxmlformats.org/officeDocument/2006/relationships/hyperlink" Target="https://www.expression-holds.com/fr/prises-d-escalade/6089-114501-round-edges-xxxl-3-3760231408385.html" TargetMode="External"/><Relationship Id="rId158" Type="http://schemas.openxmlformats.org/officeDocument/2006/relationships/hyperlink" Target="https://www.expression-holds.com/fr/prises-d-escalade/6107-114698-foot-1-3760231410180.html" TargetMode="External"/><Relationship Id="rId20" Type="http://schemas.openxmlformats.org/officeDocument/2006/relationships/hyperlink" Target="https://www.expression-holds.com/fr/prises-d-escalade/3924-84709-legend-scales-10-pu.html" TargetMode="External"/><Relationship Id="rId41" Type="http://schemas.openxmlformats.org/officeDocument/2006/relationships/hyperlink" Target="https://www.expression-holds.com/fr/prises-d-escalade/1978-73931-happy-balls-mini-volume-10-pu.html" TargetMode="External"/><Relationship Id="rId62" Type="http://schemas.openxmlformats.org/officeDocument/2006/relationships/hyperlink" Target="https://www.expression-holds.com/fr/prises-d-escalade/6043-113997-legend-screw-ons-8-3760231411989.html" TargetMode="External"/><Relationship Id="rId83" Type="http://schemas.openxmlformats.org/officeDocument/2006/relationships/hyperlink" Target="https://www.expression-holds.com/fr/prises-d-escalade/4046-87222-xxxl-03.html" TargetMode="External"/><Relationship Id="rId179" Type="http://schemas.openxmlformats.org/officeDocument/2006/relationships/hyperlink" Target="https://www.expression-holds.com/fr/prises-d-escalade/6054-114116-jugs-xxxl-3-3760231413082.html" TargetMode="External"/><Relationship Id="rId190" Type="http://schemas.openxmlformats.org/officeDocument/2006/relationships/hyperlink" Target="https://www.expression-holds.com/fr/prises/6232-117684-happy-balls-mini-volumes-01-a-11-pu.html" TargetMode="External"/><Relationship Id="rId204" Type="http://schemas.openxmlformats.org/officeDocument/2006/relationships/hyperlink" Target="https://www.expression-holds.com/fr/prises-d-escalade/2043-74711-tripod-mini-volume-2-pu.html" TargetMode="External"/><Relationship Id="rId225" Type="http://schemas.openxmlformats.org/officeDocument/2006/relationships/hyperlink" Target="https://www.expression-holds.com/fr/prises-d-escalade/2013-74351-pure-lip-mini-volume-2.html" TargetMode="External"/><Relationship Id="rId246" Type="http://schemas.openxmlformats.org/officeDocument/2006/relationships/hyperlink" Target="https://www.expression-holds.com/fr/prises/7197-good-xl-1-pu.html" TargetMode="External"/><Relationship Id="rId267" Type="http://schemas.openxmlformats.org/officeDocument/2006/relationships/hyperlink" Target="https://www.expression-holds.com/fr/prises-d-escalade/2414-76725-half-pipes-l-pu.html" TargetMode="External"/><Relationship Id="rId106" Type="http://schemas.openxmlformats.org/officeDocument/2006/relationships/hyperlink" Target="https://www.expression-holds.com/fr/prises-d-escalade/2406-76629-half-pipes-l-pu.html" TargetMode="External"/><Relationship Id="rId127" Type="http://schemas.openxmlformats.org/officeDocument/2006/relationships/hyperlink" Target="https://www.expression-holds.com/fr/prises-d-escalade/6079-114391-round-edges-l-4-3760231407388.html" TargetMode="External"/><Relationship Id="rId10" Type="http://schemas.openxmlformats.org/officeDocument/2006/relationships/hyperlink" Target="https://www.expression-holds.com/fr/prises-d-escalade/3921-84673-legend-ramp-10-pu.html" TargetMode="External"/><Relationship Id="rId31" Type="http://schemas.openxmlformats.org/officeDocument/2006/relationships/hyperlink" Target="https://www.expression-holds.com/fr/prises-d-escalade/1968-73811-happy-balls-mini-volume-1-pu.html" TargetMode="External"/><Relationship Id="rId52" Type="http://schemas.openxmlformats.org/officeDocument/2006/relationships/hyperlink" Target="https://www.expression-holds.com/fr/prises-d-escalade/2149-75946-screw-ons-1-pu.html" TargetMode="External"/><Relationship Id="rId73" Type="http://schemas.openxmlformats.org/officeDocument/2006/relationships/hyperlink" Target="https://www.expression-holds.com/fr/prises-d-escalade/4528-92003-xl-2.html" TargetMode="External"/><Relationship Id="rId94" Type="http://schemas.openxmlformats.org/officeDocument/2006/relationships/hyperlink" Target="https://www.expression-holds.com/fr/prises-d-escalade/2194-76329-legend-magic-holes-1-pu.html" TargetMode="External"/><Relationship Id="rId148" Type="http://schemas.openxmlformats.org/officeDocument/2006/relationships/hyperlink" Target="https://www.expression-holds.com/fr/prises-d-escalade/6045-screw-ons-09-3760231412184.html" TargetMode="External"/><Relationship Id="rId169" Type="http://schemas.openxmlformats.org/officeDocument/2006/relationships/hyperlink" Target="https://www.expression-holds.com/fr/prises-d-escalade/6119-114830-jugs-xxxl-3-3760231411385.html" TargetMode="External"/><Relationship Id="rId4" Type="http://schemas.openxmlformats.org/officeDocument/2006/relationships/hyperlink" Target="https://www.expression-holds.com/fr/prises-d-escalade/2202-76425-legend-ramp-4-pu.html" TargetMode="External"/><Relationship Id="rId180" Type="http://schemas.openxmlformats.org/officeDocument/2006/relationships/hyperlink" Target="https://www.expression-holds.com/fr/prises-d-escalade/6055-114127-jugs-xxxl-4-3760231413181.html" TargetMode="External"/><Relationship Id="rId215" Type="http://schemas.openxmlformats.org/officeDocument/2006/relationships/hyperlink" Target="https://www.expression-holds.com/fr/prises-d-escalade/2022-74459-pure-mini-volume-3-pu.html" TargetMode="External"/><Relationship Id="rId236" Type="http://schemas.openxmlformats.org/officeDocument/2006/relationships/hyperlink" Target="https://www.expression-holds.com/fr/prises-d-escalade/2072-75059-flowers-pu.html" TargetMode="External"/><Relationship Id="rId257" Type="http://schemas.openxmlformats.org/officeDocument/2006/relationships/hyperlink" Target="https://www.expression-holds.com/fr/prises/7184-good-l-1-pu.html" TargetMode="External"/><Relationship Id="rId278" Type="http://schemas.microsoft.com/office/2007/relationships/slicer" Target="../slicers/slicer1.xml"/><Relationship Id="rId42" Type="http://schemas.openxmlformats.org/officeDocument/2006/relationships/hyperlink" Target="https://www.expression-holds.com/fr/prises-d-escalade/2173-76209-foot-1.html" TargetMode="External"/><Relationship Id="rId84" Type="http://schemas.openxmlformats.org/officeDocument/2006/relationships/hyperlink" Target="https://www.expression-holds.com/fr/prises-d-escalade/4047-87232-xxxl-04.html" TargetMode="External"/><Relationship Id="rId138" Type="http://schemas.openxmlformats.org/officeDocument/2006/relationships/hyperlink" Target="https://www.expression-holds.com/fr/prises-d-escalade/6090-114512-round-edges-xxxl-4-3760231408484.html" TargetMode="External"/><Relationship Id="rId191" Type="http://schemas.openxmlformats.org/officeDocument/2006/relationships/hyperlink" Target="https://www.expression-holds.com/fr/prises-d-escalade/6051-114083-jugs-xl-2-3760231412788.html" TargetMode="External"/><Relationship Id="rId205" Type="http://schemas.openxmlformats.org/officeDocument/2006/relationships/hyperlink" Target="https://www.expression-holds.com/fr/prises-d-escalade/2044-74723-tripod-mini-volume-3-pu.html" TargetMode="External"/><Relationship Id="rId247" Type="http://schemas.openxmlformats.org/officeDocument/2006/relationships/hyperlink" Target="https://www.expression-holds.com/fr/prises/7195-small-1-pu.html" TargetMode="External"/><Relationship Id="rId107" Type="http://schemas.openxmlformats.org/officeDocument/2006/relationships/hyperlink" Target="https://www.expression-holds.com/fr/prises-d-escalade/2405-76617-half-pipes-l-pu.html" TargetMode="External"/><Relationship Id="rId11" Type="http://schemas.openxmlformats.org/officeDocument/2006/relationships/hyperlink" Target="https://www.expression-holds.com/fr/prises-d-escalade/2206-76473-legend-scales-1-pu.html" TargetMode="External"/><Relationship Id="rId53" Type="http://schemas.openxmlformats.org/officeDocument/2006/relationships/hyperlink" Target="https://www.expression-holds.com/fr/prises-d-escalade/2150-75958-screw-ons-2-pockets-pu.html" TargetMode="External"/><Relationship Id="rId149" Type="http://schemas.openxmlformats.org/officeDocument/2006/relationships/hyperlink" Target="https://www.expression-holds.com/fr/prises-d-escalade/6100-114621-slopers-xxl-1-3760231409481.html" TargetMode="External"/><Relationship Id="rId95" Type="http://schemas.openxmlformats.org/officeDocument/2006/relationships/hyperlink" Target="https://www.expression-holds.com/fr/prises-d-escalade/2409-76665-legend-magic-holes-1-pu.html" TargetMode="External"/><Relationship Id="rId160" Type="http://schemas.openxmlformats.org/officeDocument/2006/relationships/hyperlink" Target="https://www.expression-holds.com/fr/prises-d-escalade/6109-jugs-l-1-3760231410388.html" TargetMode="External"/><Relationship Id="rId216" Type="http://schemas.openxmlformats.org/officeDocument/2006/relationships/hyperlink" Target="https://www.expression-holds.com/fr/prises-d-escalade/2024-74483-pure-mini-volume-4-pu.html"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expression-holds.com/fr/prises-d-escalade/2916-77109-mini-jugs-7.html" TargetMode="External"/><Relationship Id="rId21" Type="http://schemas.openxmlformats.org/officeDocument/2006/relationships/hyperlink" Target="https://www.expression-holds.com/fr/prises-d-escalade/2080-75155-mini-jugs-1.html" TargetMode="External"/><Relationship Id="rId42" Type="http://schemas.openxmlformats.org/officeDocument/2006/relationships/hyperlink" Target="https://www.expression-holds.com/fr/prises-d-escalade/5663-107759-balls-xxl-2.html" TargetMode="External"/><Relationship Id="rId63" Type="http://schemas.openxmlformats.org/officeDocument/2006/relationships/hyperlink" Target="https://www.expression-holds.com/fr/prises-d-escalade/2425-76857-foot-2-pu.html" TargetMode="External"/><Relationship Id="rId84" Type="http://schemas.openxmlformats.org/officeDocument/2006/relationships/hyperlink" Target="https://www.expression-holds.com/fr/prises-d-escalade/1940-73607-jugs-xl-1.html" TargetMode="External"/><Relationship Id="rId138" Type="http://schemas.openxmlformats.org/officeDocument/2006/relationships/hyperlink" Target="https://www.expression-holds.com/fr/prises-d-escalade/2101-75407-good-l-2.html" TargetMode="External"/><Relationship Id="rId159" Type="http://schemas.openxmlformats.org/officeDocument/2006/relationships/hyperlink" Target="https://www.expression-holds.com/fr/prises-d-escalade/3107-70777-small-2.html" TargetMode="External"/><Relationship Id="rId170" Type="http://schemas.openxmlformats.org/officeDocument/2006/relationships/hyperlink" Target="https://www.expression-holds.com/fr/prises-d-escalade/1995-74135-pure-eggs-mini-volume-5-pe.html" TargetMode="External"/><Relationship Id="rId191" Type="http://schemas.openxmlformats.org/officeDocument/2006/relationships/hyperlink" Target="https://www.expression-holds.com/fr/prises-d-escalade/6145-116527-pure-lip-mini-volume-01-a-05-pu.html" TargetMode="External"/><Relationship Id="rId205" Type="http://schemas.openxmlformats.org/officeDocument/2006/relationships/hyperlink" Target="https://www.expression-holds.com/fr/prises-d-escalade/1981-73967-happy-balls-mini-volume-3-pe.html" TargetMode="External"/><Relationship Id="rId107" Type="http://schemas.openxmlformats.org/officeDocument/2006/relationships/hyperlink" Target="https://www.expression-holds.com/fr/prises-d-escalade/3348-78042-jugs-xl3.html" TargetMode="External"/><Relationship Id="rId11" Type="http://schemas.openxmlformats.org/officeDocument/2006/relationships/hyperlink" Target="https://www.expression-holds.com/fr/prises-d-escalade/2070-75035-edges-l-1.html" TargetMode="External"/><Relationship Id="rId32" Type="http://schemas.openxmlformats.org/officeDocument/2006/relationships/hyperlink" Target="https://www.expression-holds.com/fr/prises-d-escalade/2093-75311-set-5-prehensions-variees.html" TargetMode="External"/><Relationship Id="rId53" Type="http://schemas.openxmlformats.org/officeDocument/2006/relationships/hyperlink" Target="https://www.expression-holds.com/fr/prises-d-escalade/2138-75814-mini-jugs-1.html" TargetMode="External"/><Relationship Id="rId74" Type="http://schemas.openxmlformats.org/officeDocument/2006/relationships/hyperlink" Target="https://www.expression-holds.com/fr/prises-d-escalade/2177-76257-jugs-edges-2.html" TargetMode="External"/><Relationship Id="rId128" Type="http://schemas.openxmlformats.org/officeDocument/2006/relationships/hyperlink" Target="https://www.expression-holds.com/fr/prises-d-escalade/3352-78090-roof-jugs-xl1.html" TargetMode="External"/><Relationship Id="rId149" Type="http://schemas.openxmlformats.org/officeDocument/2006/relationships/hyperlink" Target="https://www.expression-holds.com/fr/prises-d-escalade/2108-75491-incut-edges-2.html" TargetMode="External"/><Relationship Id="rId5" Type="http://schemas.openxmlformats.org/officeDocument/2006/relationships/hyperlink" Target="https://www.expression-holds.com/fr/prises-d-escalade/3253-77193-round-jugs-1.html" TargetMode="External"/><Relationship Id="rId95" Type="http://schemas.openxmlformats.org/officeDocument/2006/relationships/hyperlink" Target="https://www.expression-holds.com/fr/prises-d-escalade/3912-84565-crimps-2.html" TargetMode="External"/><Relationship Id="rId160" Type="http://schemas.openxmlformats.org/officeDocument/2006/relationships/hyperlink" Target="https://www.expression-holds.com/fr/prises-d-escalade/2120-75635-small-3.html" TargetMode="External"/><Relationship Id="rId181" Type="http://schemas.openxmlformats.org/officeDocument/2006/relationships/hyperlink" Target="https://www.expression-holds.com/fr/prises-d-escalade/2035-74615-pure-round-edges-pe.html" TargetMode="External"/><Relationship Id="rId22" Type="http://schemas.openxmlformats.org/officeDocument/2006/relationships/hyperlink" Target="https://www.expression-holds.com/fr/prises-d-escalade/2086-75227-mini-jugs-2.html" TargetMode="External"/><Relationship Id="rId43" Type="http://schemas.openxmlformats.org/officeDocument/2006/relationships/hyperlink" Target="https://www.expression-holds.com/fr/prises-d-escalade/2125-75683-bridges-1.html" TargetMode="External"/><Relationship Id="rId64" Type="http://schemas.openxmlformats.org/officeDocument/2006/relationships/hyperlink" Target="https://www.expression-holds.com/fr/prises-d-escalade/2426-76869-foot-2-pu.html" TargetMode="External"/><Relationship Id="rId118" Type="http://schemas.openxmlformats.org/officeDocument/2006/relationships/hyperlink" Target="https://www.expression-holds.com/fr/prises-d-escalade/2917-77121-mini-jugs-8.html" TargetMode="External"/><Relationship Id="rId139" Type="http://schemas.openxmlformats.org/officeDocument/2006/relationships/hyperlink" Target="https://www.expression-holds.com/fr/prises-d-escalade/2102-75419-good-l-3.html" TargetMode="External"/><Relationship Id="rId85" Type="http://schemas.openxmlformats.org/officeDocument/2006/relationships/hyperlink" Target="https://www.expression-holds.com/fr/prises-d-escalade/1941-73619-jugs-xl-2.html" TargetMode="External"/><Relationship Id="rId150" Type="http://schemas.openxmlformats.org/officeDocument/2006/relationships/hyperlink" Target="https://www.expression-holds.com/fr/prises-d-escalade/2109-75503-pinches-1.html" TargetMode="External"/><Relationship Id="rId171" Type="http://schemas.openxmlformats.org/officeDocument/2006/relationships/hyperlink" Target="https://www.expression-holds.com/fr/prises-d-escalade/2010-74315-pure-flat-edges-l-pe.html" TargetMode="External"/><Relationship Id="rId192" Type="http://schemas.openxmlformats.org/officeDocument/2006/relationships/hyperlink" Target="https://www.expression-holds.com/fr/prises-d-escalade/6147-116552-pure-mini-volume-01-a-06-pu.html" TargetMode="External"/><Relationship Id="rId206" Type="http://schemas.openxmlformats.org/officeDocument/2006/relationships/hyperlink" Target="https://www.expression-holds.com/fr/prises-d-escalade/1980-73955-happy-balls-mini-volume-2-pe.html" TargetMode="External"/><Relationship Id="rId12" Type="http://schemas.openxmlformats.org/officeDocument/2006/relationships/hyperlink" Target="https://www.expression-holds.com/fr/prises-d-escalade/2071-75047-edges-l-2.html" TargetMode="External"/><Relationship Id="rId33" Type="http://schemas.openxmlformats.org/officeDocument/2006/relationships/hyperlink" Target="https://www.expression-holds.com/fr/prises-d-escalade/2094-75323-set-6-prehensions-variees.html" TargetMode="External"/><Relationship Id="rId108" Type="http://schemas.openxmlformats.org/officeDocument/2006/relationships/hyperlink" Target="https://www.expression-holds.com/fr/prises-d-escalade/3907-84505-jugs-xl4.html" TargetMode="External"/><Relationship Id="rId129" Type="http://schemas.openxmlformats.org/officeDocument/2006/relationships/hyperlink" Target="https://www.expression-holds.com/fr/prises-d-escalade/3353-78102-roof-jugs-xl2.html" TargetMode="External"/><Relationship Id="rId54" Type="http://schemas.openxmlformats.org/officeDocument/2006/relationships/hyperlink" Target="https://www.expression-holds.com/fr/prises-d-escalade/2139-75826-mini-jugs-2.html" TargetMode="External"/><Relationship Id="rId75" Type="http://schemas.openxmlformats.org/officeDocument/2006/relationships/hyperlink" Target="https://www.expression-holds.com/fr/prises-d-escalade/2179-76281-mini-jugs-1.html" TargetMode="External"/><Relationship Id="rId96" Type="http://schemas.openxmlformats.org/officeDocument/2006/relationships/hyperlink" Target="https://www.expression-holds.com/fr/prises-d-escalade/3911-84553-flat-jugs-1.html" TargetMode="External"/><Relationship Id="rId140" Type="http://schemas.openxmlformats.org/officeDocument/2006/relationships/hyperlink" Target="https://www.expression-holds.com/fr/prises-d-escalade/2103-75431-good-l-4.html" TargetMode="External"/><Relationship Id="rId161" Type="http://schemas.openxmlformats.org/officeDocument/2006/relationships/hyperlink" Target="https://www.holds.fr/prises-d-escalade/4036-87116-flat-jugs.html" TargetMode="External"/><Relationship Id="rId182" Type="http://schemas.openxmlformats.org/officeDocument/2006/relationships/hyperlink" Target="https://www.expression-holds.com/fr/prises-d-escalade/3364-78232-pure-round-edges-2-pe.html" TargetMode="External"/><Relationship Id="rId6" Type="http://schemas.openxmlformats.org/officeDocument/2006/relationships/hyperlink" Target="https://www.expression-holds.com/fr/prises-d-escalade/2214-76569-pacman-xxl-pe.html" TargetMode="External"/><Relationship Id="rId23" Type="http://schemas.openxmlformats.org/officeDocument/2006/relationships/hyperlink" Target="https://www.expression-holds.com/fr/prises-d-escalade/2081-75167-pebbles-1.html" TargetMode="External"/><Relationship Id="rId119" Type="http://schemas.openxmlformats.org/officeDocument/2006/relationships/hyperlink" Target="https://www.expression-holds.com/fr/prises-d-escalade/3349-78054-pinches-1.html" TargetMode="External"/><Relationship Id="rId44" Type="http://schemas.openxmlformats.org/officeDocument/2006/relationships/hyperlink" Target="https://www.expression-holds.com/fr/prises-d-escalade/2126-75695-bridges-2.html" TargetMode="External"/><Relationship Id="rId65" Type="http://schemas.openxmlformats.org/officeDocument/2006/relationships/hyperlink" Target="https://www.expression-holds.com/fr/prises-d-escalade/2152-75982-slopers-1.html" TargetMode="External"/><Relationship Id="rId86" Type="http://schemas.openxmlformats.org/officeDocument/2006/relationships/hyperlink" Target="https://www.expression-holds.com/fr/prises-d-escalade/1942-73631-jugs-xl-3.html" TargetMode="External"/><Relationship Id="rId130" Type="http://schemas.openxmlformats.org/officeDocument/2006/relationships/hyperlink" Target="https://www.expression-holds.com/fr/prises-d-escalade/3354-78114-roof-jugs-xxl1.html" TargetMode="External"/><Relationship Id="rId151" Type="http://schemas.openxmlformats.org/officeDocument/2006/relationships/hyperlink" Target="https://www.expression-holds.com/fr/prises-d-escalade/2110-75515-pinches-2.html" TargetMode="External"/><Relationship Id="rId172" Type="http://schemas.openxmlformats.org/officeDocument/2006/relationships/hyperlink" Target="https://www.expression-holds.com/fr/prises-d-escalade/2011-74327-pure-flat-edges-xxl-pe.html" TargetMode="External"/><Relationship Id="rId193" Type="http://schemas.openxmlformats.org/officeDocument/2006/relationships/hyperlink" Target="https://www.expression-holds.com/fr/prises-d-escalade/6148-116555-pure-lip-mini-volume-01-a-05-pu.html" TargetMode="External"/><Relationship Id="rId207" Type="http://schemas.openxmlformats.org/officeDocument/2006/relationships/hyperlink" Target="https://www.expression-holds.com/fr/prises-d-escalade/1953-73763-happy-balls-xl-1-pe.html" TargetMode="External"/><Relationship Id="rId13" Type="http://schemas.openxmlformats.org/officeDocument/2006/relationships/hyperlink" Target="https://www.expression-holds.com/fr/prises-d-escalade/2905-77073-foot-3.html" TargetMode="External"/><Relationship Id="rId109" Type="http://schemas.openxmlformats.org/officeDocument/2006/relationships/hyperlink" Target="https://www.expression-holds.com/fr/prises-d-escalade/3908-84517-jugs-xl5.html" TargetMode="External"/><Relationship Id="rId34" Type="http://schemas.openxmlformats.org/officeDocument/2006/relationships/hyperlink" Target="https://www.expression-holds.com/fr/prises-d-escalade/2095-75335-set-7-prehensions-variees.html" TargetMode="External"/><Relationship Id="rId55" Type="http://schemas.openxmlformats.org/officeDocument/2006/relationships/hyperlink" Target="https://www.expression-holds.com/fr/prises-d-escalade/2140-75838-mini-pinches-1.html" TargetMode="External"/><Relationship Id="rId76" Type="http://schemas.openxmlformats.org/officeDocument/2006/relationships/hyperlink" Target="https://www.expression-holds.com/fr/prises-d-escalade/2178-76269-jugs-l.html" TargetMode="External"/><Relationship Id="rId97" Type="http://schemas.openxmlformats.org/officeDocument/2006/relationships/hyperlink" Target="https://www.expression-holds.com/fr/prises-d-escalade/3360-78186-foot-1.html" TargetMode="External"/><Relationship Id="rId120" Type="http://schemas.openxmlformats.org/officeDocument/2006/relationships/hyperlink" Target="https://www.expression-holds.com/fr/prises-d-escalade/3350-78066-pinches-2.html" TargetMode="External"/><Relationship Id="rId141" Type="http://schemas.openxmlformats.org/officeDocument/2006/relationships/hyperlink" Target="https://www.expression-holds.com/fr/prises-d-escalade/2104-75443-good-m-1.html" TargetMode="External"/><Relationship Id="rId7" Type="http://schemas.openxmlformats.org/officeDocument/2006/relationships/hyperlink" Target="https://www.expression-holds.com/fr/prises-d-escalade/4041-85903-xxxl-1.html" TargetMode="External"/><Relationship Id="rId162" Type="http://schemas.openxmlformats.org/officeDocument/2006/relationships/hyperlink" Target="https://www.expression-holds.com/fr/prises-d-escalade/2002-74219-plates-edges-1-pe.html" TargetMode="External"/><Relationship Id="rId183" Type="http://schemas.openxmlformats.org/officeDocument/2006/relationships/hyperlink" Target="https://www.expression-holds.com/fr/prises-d-escalade/3365-78244-pure-round-edges-3-pe.html" TargetMode="External"/><Relationship Id="rId24" Type="http://schemas.openxmlformats.org/officeDocument/2006/relationships/hyperlink" Target="https://www.expression-holds.com/fr/prises-d-escalade/2082-75179-pebbles-2.html" TargetMode="External"/><Relationship Id="rId45" Type="http://schemas.openxmlformats.org/officeDocument/2006/relationships/hyperlink" Target="https://www.expression-holds.com/fr/prises-d-escalade/2129-75730-edges-1.html" TargetMode="External"/><Relationship Id="rId66" Type="http://schemas.openxmlformats.org/officeDocument/2006/relationships/hyperlink" Target="https://www.expression-holds.com/fr/prises-d-escalade/2153-75994-slopers-2.html" TargetMode="External"/><Relationship Id="rId87" Type="http://schemas.openxmlformats.org/officeDocument/2006/relationships/hyperlink" Target="https://www.expression-holds.com/fr/prises-d-escalade/1943-73643-jugs-xl-4.html" TargetMode="External"/><Relationship Id="rId110" Type="http://schemas.openxmlformats.org/officeDocument/2006/relationships/hyperlink" Target="https://www.expression-holds.com/fr/prises-d-escalade/4031-87058-jugs-xl6.html" TargetMode="External"/><Relationship Id="rId131" Type="http://schemas.openxmlformats.org/officeDocument/2006/relationships/hyperlink" Target="https://www.expression-holds.com/fr/prises-d-escalade/3355-78126-roof-jugs-xxl2.html" TargetMode="External"/><Relationship Id="rId61" Type="http://schemas.openxmlformats.org/officeDocument/2006/relationships/hyperlink" Target="https://www.expression-holds.com/fr/prises-d-escalade/2423-76833-foot-2-pu.html" TargetMode="External"/><Relationship Id="rId82" Type="http://schemas.openxmlformats.org/officeDocument/2006/relationships/hyperlink" Target="https://www.expression-holds.com/fr/prises-d-escalade/1938-73583-jugs-edges-2.html" TargetMode="External"/><Relationship Id="rId152" Type="http://schemas.openxmlformats.org/officeDocument/2006/relationships/hyperlink" Target="https://www.expression-holds.com/fr/prises-d-escalade/2111-75527-pinches-3.html" TargetMode="External"/><Relationship Id="rId173" Type="http://schemas.openxmlformats.org/officeDocument/2006/relationships/hyperlink" Target="https://www.expression-holds.com/fr/prises-d-escalade/2017-74399-pure-long-edges-pe.html" TargetMode="External"/><Relationship Id="rId194" Type="http://schemas.openxmlformats.org/officeDocument/2006/relationships/hyperlink" Target="https://www.expression-holds.com/fr/prises-d-escalade/3248-77133-happy-balls-footholds-pe.html" TargetMode="External"/><Relationship Id="rId199" Type="http://schemas.openxmlformats.org/officeDocument/2006/relationships/hyperlink" Target="https://www.expression-holds.com/fr/prises-d-escalade/1987-74039-happy-balls-mini-volume-9-pe.html" TargetMode="External"/><Relationship Id="rId203" Type="http://schemas.openxmlformats.org/officeDocument/2006/relationships/hyperlink" Target="https://www.expression-holds.com/fr/prises-d-escalade/1983-73991-happy-balls-mini-volume-5-pe.html" TargetMode="External"/><Relationship Id="rId208" Type="http://schemas.openxmlformats.org/officeDocument/2006/relationships/printerSettings" Target="../printerSettings/printerSettings5.bin"/><Relationship Id="rId19" Type="http://schemas.openxmlformats.org/officeDocument/2006/relationships/hyperlink" Target="https://www.expression-holds.com/fr/prises-d-escalade/2078-75131-micro-jugs-1.html" TargetMode="External"/><Relationship Id="rId14" Type="http://schemas.openxmlformats.org/officeDocument/2006/relationships/hyperlink" Target="https://www.expression-holds.com/fr/prises-d-escalade/3362-78210-foot-4-easy.html" TargetMode="External"/><Relationship Id="rId30" Type="http://schemas.openxmlformats.org/officeDocument/2006/relationships/hyperlink" Target="https://www.expression-holds.com/fr/prises-d-escalade/2091-75287-set-3-prehensions-variees.html" TargetMode="External"/><Relationship Id="rId35" Type="http://schemas.openxmlformats.org/officeDocument/2006/relationships/hyperlink" Target="https://www.expression-holds.com/fr/prises-d-escalade/2096-75347-set-8-prehensions-variees.html" TargetMode="External"/><Relationship Id="rId56" Type="http://schemas.openxmlformats.org/officeDocument/2006/relationships/hyperlink" Target="https://www.expression-holds.com/fr/prises-d-escalade/2142-75862-mini-slopers-2.html" TargetMode="External"/><Relationship Id="rId77" Type="http://schemas.openxmlformats.org/officeDocument/2006/relationships/hyperlink" Target="https://www.expression-holds.com/fr/prises-d-escalade/2901-77025-foot-3.html" TargetMode="External"/><Relationship Id="rId100" Type="http://schemas.openxmlformats.org/officeDocument/2006/relationships/hyperlink" Target="https://www.expression-holds.com/fr/prises-d-escalade/3910-84541-happy-balls-l2.html" TargetMode="External"/><Relationship Id="rId105" Type="http://schemas.openxmlformats.org/officeDocument/2006/relationships/hyperlink" Target="https://www.expression-holds.com/en/prises-escalade/4109-jugs-xl2.html" TargetMode="External"/><Relationship Id="rId126" Type="http://schemas.openxmlformats.org/officeDocument/2006/relationships/hyperlink" Target="https://www.expression-holds.com/fr/prises-d-escalade/3915-84601-positive-slopers-3.html" TargetMode="External"/><Relationship Id="rId147" Type="http://schemas.openxmlformats.org/officeDocument/2006/relationships/hyperlink" Target="https://www.expression-holds.com/fr/prises-d-escalade/4040-87160-good-xl-4.html" TargetMode="External"/><Relationship Id="rId168" Type="http://schemas.openxmlformats.org/officeDocument/2006/relationships/hyperlink" Target="https://www.expression-holds.com/fr/prises-d-escalade/1993-74111-pure-eggs-mini-volume-3-pe.html" TargetMode="External"/><Relationship Id="rId8" Type="http://schemas.openxmlformats.org/officeDocument/2006/relationships/hyperlink" Target="https://www.expression-holds.com/fr/prises-d-escalade/2904-77061-bridges-1.html" TargetMode="External"/><Relationship Id="rId51" Type="http://schemas.openxmlformats.org/officeDocument/2006/relationships/hyperlink" Target="https://www.expression-holds.com/fr/prises-d-escalade/2136-75790-mini-edges-1.html" TargetMode="External"/><Relationship Id="rId72" Type="http://schemas.openxmlformats.org/officeDocument/2006/relationships/hyperlink" Target="https://www.expression-holds.com/fr/prises-d-escalade/2174-76221-incut-edges-1.html" TargetMode="External"/><Relationship Id="rId93" Type="http://schemas.openxmlformats.org/officeDocument/2006/relationships/hyperlink" Target="https://www.expression-holds.com/fr/prises-d-escalade/3343-77982-big-foot-1.html" TargetMode="External"/><Relationship Id="rId98" Type="http://schemas.openxmlformats.org/officeDocument/2006/relationships/hyperlink" Target="https://www.expression-holds.com/fr/prises-d-escalade/3249-77145-foot-2.html" TargetMode="External"/><Relationship Id="rId121" Type="http://schemas.openxmlformats.org/officeDocument/2006/relationships/hyperlink" Target="https://www.expression-holds.com/fr/prises-d-escalade/3351-78078-pinches-3.html" TargetMode="External"/><Relationship Id="rId142" Type="http://schemas.openxmlformats.org/officeDocument/2006/relationships/hyperlink" Target="https://www.expression-holds.com/fr/prises-d-escalade/2105-75455-good-m-2.html" TargetMode="External"/><Relationship Id="rId163" Type="http://schemas.openxmlformats.org/officeDocument/2006/relationships/hyperlink" Target="https://www.expression-holds.com/fr/prises-d-escalade/2003-74231-plates-edges-2-pe.html" TargetMode="External"/><Relationship Id="rId184" Type="http://schemas.openxmlformats.org/officeDocument/2006/relationships/hyperlink" Target="https://www.expression-holds.com/fr/prises-d-escalade/2047-74759-tripod-mini-volume-1-pe.html" TargetMode="External"/><Relationship Id="rId189" Type="http://schemas.openxmlformats.org/officeDocument/2006/relationships/hyperlink" Target="https://www.expression-holds.com/fr/prises-d-escalade/2039-74663-pure-xl-crimps-pe.html" TargetMode="External"/><Relationship Id="rId3" Type="http://schemas.openxmlformats.org/officeDocument/2006/relationships/hyperlink" Target="https://www.expression-holds.com/fr/prises-d-escalade/3252-77181-positive-edges-1.html" TargetMode="External"/><Relationship Id="rId25" Type="http://schemas.openxmlformats.org/officeDocument/2006/relationships/hyperlink" Target="https://www.expression-holds.com/fr/prises-d-escalade/2083-75191-pebbles-3.html" TargetMode="External"/><Relationship Id="rId46" Type="http://schemas.openxmlformats.org/officeDocument/2006/relationships/hyperlink" Target="https://www.expression-holds.com/fr/prises-d-escalade/2130-75742-edges-2.html" TargetMode="External"/><Relationship Id="rId67" Type="http://schemas.openxmlformats.org/officeDocument/2006/relationships/hyperlink" Target="https://www.expression-holds.com/fr/prises-d-escalade/2156-76018-xxl-1.html" TargetMode="External"/><Relationship Id="rId116" Type="http://schemas.openxmlformats.org/officeDocument/2006/relationships/hyperlink" Target="https://www.expression-holds.com/fr/prises-d-escalade/2898-76989-mini-jugs-6.html" TargetMode="External"/><Relationship Id="rId137" Type="http://schemas.openxmlformats.org/officeDocument/2006/relationships/hyperlink" Target="https://www.expression-holds.com/fr/prises-d-escalade/2100-75395-good-l-1.html" TargetMode="External"/><Relationship Id="rId158" Type="http://schemas.openxmlformats.org/officeDocument/2006/relationships/hyperlink" Target="https://www.expression-holds.com/fr/prises-d-escalade/2118-75611-small-1.html" TargetMode="External"/><Relationship Id="rId20" Type="http://schemas.openxmlformats.org/officeDocument/2006/relationships/hyperlink" Target="https://www.expression-holds.com/fr/prises-d-escalade/2079-75143-mini-flowers-1.html" TargetMode="External"/><Relationship Id="rId41" Type="http://schemas.openxmlformats.org/officeDocument/2006/relationships/hyperlink" Target="https://www.expression-holds.com/fr/prises-d-escalade/5662-107747-balls-xxl-1.html" TargetMode="External"/><Relationship Id="rId62" Type="http://schemas.openxmlformats.org/officeDocument/2006/relationships/hyperlink" Target="https://www.expression-holds.com/fr/prises-d-escalade/2424-76845-foot-2-pu.html" TargetMode="External"/><Relationship Id="rId83" Type="http://schemas.openxmlformats.org/officeDocument/2006/relationships/hyperlink" Target="https://www.expression-holds.com/fr/prises-d-escalade/1939-73595-jugs-l-1.html" TargetMode="External"/><Relationship Id="rId88" Type="http://schemas.openxmlformats.org/officeDocument/2006/relationships/hyperlink" Target="https://www.expression-holds.com/fr/prises-d-escalade/1944-73655-micro-slopers.html" TargetMode="External"/><Relationship Id="rId111" Type="http://schemas.openxmlformats.org/officeDocument/2006/relationships/hyperlink" Target="https://www.expression-holds.com/fr/prises-d-escalade/2893-76929-mini-jugs-1.html" TargetMode="External"/><Relationship Id="rId132" Type="http://schemas.openxmlformats.org/officeDocument/2006/relationships/hyperlink" Target="https://www.expression-holds.com/fr/prises-d-escalade/3356-78138-round-edges-1.html" TargetMode="External"/><Relationship Id="rId153" Type="http://schemas.openxmlformats.org/officeDocument/2006/relationships/hyperlink" Target="https://www.expression-holds.com/fr/prises-d-escalade/2112-75539-pockets-1.html" TargetMode="External"/><Relationship Id="rId174" Type="http://schemas.openxmlformats.org/officeDocument/2006/relationships/hyperlink" Target="https://www.expression-holds.com/fr/prises-d-escalade/2019-74423-pure-mini-volume-1-pe.html" TargetMode="External"/><Relationship Id="rId179" Type="http://schemas.openxmlformats.org/officeDocument/2006/relationships/hyperlink" Target="https://www.expression-holds.com/fr/prises-d-escalade/2033-74591-pure-positive-pinches-pe.html" TargetMode="External"/><Relationship Id="rId195" Type="http://schemas.openxmlformats.org/officeDocument/2006/relationships/hyperlink" Target="https://www.expression-holds.com/fr/prises-d-escalade/1952-73751-happy-balls-l-1-pe.html" TargetMode="External"/><Relationship Id="rId209" Type="http://schemas.openxmlformats.org/officeDocument/2006/relationships/drawing" Target="../drawings/drawing3.xml"/><Relationship Id="rId190" Type="http://schemas.openxmlformats.org/officeDocument/2006/relationships/hyperlink" Target="https://www.expression-holds.com/fr/prises-d-escalade/2028-74531-pure-mini-volume-6-pe.html" TargetMode="External"/><Relationship Id="rId204" Type="http://schemas.openxmlformats.org/officeDocument/2006/relationships/hyperlink" Target="https://www.expression-holds.com/fr/prises-d-escalade/1982-73979-happy-balls-mini-volume-4-pe.html" TargetMode="External"/><Relationship Id="rId15" Type="http://schemas.openxmlformats.org/officeDocument/2006/relationships/hyperlink" Target="https://www.expression-holds.com/fr/prises-d-escalade/2075-75095-incut-edges-1.html" TargetMode="External"/><Relationship Id="rId36" Type="http://schemas.openxmlformats.org/officeDocument/2006/relationships/hyperlink" Target="https://www.expression-holds.com/fr/prises-d-escalade/2358-76593-ladder-way.html" TargetMode="External"/><Relationship Id="rId57" Type="http://schemas.openxmlformats.org/officeDocument/2006/relationships/hyperlink" Target="https://www.expression-holds.com/fr/prises-d-escalade/2145-75898-pinches-1.html" TargetMode="External"/><Relationship Id="rId106" Type="http://schemas.openxmlformats.org/officeDocument/2006/relationships/hyperlink" Target="https://www.expression-holds.com/fr/prises-d-escalade/3347-78030-jugs-xl2.html" TargetMode="External"/><Relationship Id="rId127" Type="http://schemas.openxmlformats.org/officeDocument/2006/relationships/hyperlink" Target="https://www.expression-holds.com/fr/prises-d-escalade/4034-87094-positive-slopers-4.html" TargetMode="External"/><Relationship Id="rId10" Type="http://schemas.openxmlformats.org/officeDocument/2006/relationships/hyperlink" Target="https://www.expression-holds.com/fr/prises-d-escalade/2069-75023-crimps-2.html" TargetMode="External"/><Relationship Id="rId31" Type="http://schemas.openxmlformats.org/officeDocument/2006/relationships/hyperlink" Target="https://www.expression-holds.com/fr/prises-d-escalade/2092-75299-set-4-prehensions-variees.html" TargetMode="External"/><Relationship Id="rId52" Type="http://schemas.openxmlformats.org/officeDocument/2006/relationships/hyperlink" Target="https://www.expression-holds.com/fr/prises-d-escalade/2137-75802-mini-edges-2.html" TargetMode="External"/><Relationship Id="rId73" Type="http://schemas.openxmlformats.org/officeDocument/2006/relationships/hyperlink" Target="https://www.expression-holds.com/fr/prises-d-escalade/2175-76233-incut-edges-2.html" TargetMode="External"/><Relationship Id="rId78" Type="http://schemas.openxmlformats.org/officeDocument/2006/relationships/hyperlink" Target="https://www.expression-holds.com/fr/prises-d-escalade/3361-78198-foot-3-easy.html" TargetMode="External"/><Relationship Id="rId94" Type="http://schemas.openxmlformats.org/officeDocument/2006/relationships/hyperlink" Target="https://www.expression-holds.com/fr/prises-d-escalade/3344-77994-crimps-1.html" TargetMode="External"/><Relationship Id="rId99" Type="http://schemas.openxmlformats.org/officeDocument/2006/relationships/hyperlink" Target="https://www.expression-holds.com/fr/prises-d-escalade/3909-84529-happy-balls-l1.html" TargetMode="External"/><Relationship Id="rId101" Type="http://schemas.openxmlformats.org/officeDocument/2006/relationships/hyperlink" Target="https://www.expression-holds.com/fr/prises-d-escalade/3345-78006-incut-edges-1.html" TargetMode="External"/><Relationship Id="rId122" Type="http://schemas.openxmlformats.org/officeDocument/2006/relationships/hyperlink" Target="https://www.expression-holds.com/fr/prises-d-escalade/4032-87070-pockets-1.html" TargetMode="External"/><Relationship Id="rId143" Type="http://schemas.openxmlformats.org/officeDocument/2006/relationships/hyperlink" Target="https://www.expression-holds.com/fr/prises-d-escalade/2106-75467-good-m-3.html" TargetMode="External"/><Relationship Id="rId148" Type="http://schemas.openxmlformats.org/officeDocument/2006/relationships/hyperlink" Target="https://www.expression-holds.com/fr/prises-d-escalade/2107-75479-incut-edges-1.html" TargetMode="External"/><Relationship Id="rId164" Type="http://schemas.openxmlformats.org/officeDocument/2006/relationships/hyperlink" Target="https://www.expression-holds.com/fr/prises-d-escalade/2004-74243-plates-mini-slopers-pe.html" TargetMode="External"/><Relationship Id="rId169" Type="http://schemas.openxmlformats.org/officeDocument/2006/relationships/hyperlink" Target="https://www.expression-holds.com/fr/prises-d-escalade/1994-74123-pure-eggs-mini-volume-4-pe.html" TargetMode="External"/><Relationship Id="rId185" Type="http://schemas.openxmlformats.org/officeDocument/2006/relationships/hyperlink" Target="https://www.expression-holds.com/fr/prises-d-escalade/2048-74771-tripod-mini-volume-2-pe.html" TargetMode="External"/><Relationship Id="rId4" Type="http://schemas.openxmlformats.org/officeDocument/2006/relationships/hyperlink" Target="https://www.expression-holds.com/fr/prises-d-escalade/3359-78174-positive-edges-xl-1.html" TargetMode="External"/><Relationship Id="rId9" Type="http://schemas.openxmlformats.org/officeDocument/2006/relationships/hyperlink" Target="https://www.expression-holds.com/fr/prises-d-escalade/2068-75011-crimps-1.html" TargetMode="External"/><Relationship Id="rId180" Type="http://schemas.openxmlformats.org/officeDocument/2006/relationships/hyperlink" Target="https://www.expression-holds.com/fr/prises-d-escalade/2902-77037-pure-positive-slopers-1.html" TargetMode="External"/><Relationship Id="rId210" Type="http://schemas.openxmlformats.org/officeDocument/2006/relationships/table" Target="../tables/table2.xml"/><Relationship Id="rId26" Type="http://schemas.openxmlformats.org/officeDocument/2006/relationships/hyperlink" Target="https://www.expression-holds.com/fr/prises-d-escalade/2084-75203-pinches-1.html" TargetMode="External"/><Relationship Id="rId47" Type="http://schemas.openxmlformats.org/officeDocument/2006/relationships/hyperlink" Target="https://www.expression-holds.com/fr/prises-d-escalade/2907-77097-foot-3.html" TargetMode="External"/><Relationship Id="rId68" Type="http://schemas.openxmlformats.org/officeDocument/2006/relationships/hyperlink" Target="https://www.expression-holds.com/fr/prises-d-escalade/2157-76030-xxl-2.html" TargetMode="External"/><Relationship Id="rId89" Type="http://schemas.openxmlformats.org/officeDocument/2006/relationships/hyperlink" Target="https://www.expression-holds.com/fr/prises-d-escalade/1945-73667-mini-jugs.html" TargetMode="External"/><Relationship Id="rId112" Type="http://schemas.openxmlformats.org/officeDocument/2006/relationships/hyperlink" Target="https://www.expression-holds.com/fr/prises-d-escalade/2894-76941-mini-jugs-2.html" TargetMode="External"/><Relationship Id="rId133" Type="http://schemas.openxmlformats.org/officeDocument/2006/relationships/hyperlink" Target="https://www.expression-holds.com/fr/prises-d-escalade/3357-78150-round-edges-2.html" TargetMode="External"/><Relationship Id="rId154" Type="http://schemas.openxmlformats.org/officeDocument/2006/relationships/hyperlink" Target="https://www.expression-holds.com/fr/prises-d-escalade/4037-87127-round-edges-1.html" TargetMode="External"/><Relationship Id="rId175" Type="http://schemas.openxmlformats.org/officeDocument/2006/relationships/hyperlink" Target="https://www.expression-holds.com/fr/prises-d-escalade/2021-74447-pure-mini-volume-2-pe.html" TargetMode="External"/><Relationship Id="rId196" Type="http://schemas.openxmlformats.org/officeDocument/2006/relationships/hyperlink" Target="https://www.expression-holds.com/fr/prises-d-escalade/1979-73943-happy-balls-mini-volume-1-pe.html" TargetMode="External"/><Relationship Id="rId200" Type="http://schemas.openxmlformats.org/officeDocument/2006/relationships/hyperlink" Target="https://www.expression-holds.com/fr/prises-d-escalade/1986-74027-happy-balls-mini-volume-8-pe.html" TargetMode="External"/><Relationship Id="rId16" Type="http://schemas.openxmlformats.org/officeDocument/2006/relationships/hyperlink" Target="https://www.expression-holds.com/fr/prises-d-escalade/2076-75107-jugs-l-1.html" TargetMode="External"/><Relationship Id="rId37" Type="http://schemas.openxmlformats.org/officeDocument/2006/relationships/hyperlink" Target="https://www.expression-holds.com/fr/prises-d-escalade/6149-116580-pure-lip-mini-volume-01-a-05-pu.html" TargetMode="External"/><Relationship Id="rId58" Type="http://schemas.openxmlformats.org/officeDocument/2006/relationships/hyperlink" Target="https://www.expression-holds.com/fr/prises-d-escalade/2146-75910-pinches-2.html" TargetMode="External"/><Relationship Id="rId79" Type="http://schemas.openxmlformats.org/officeDocument/2006/relationships/hyperlink" Target="https://www.expression-holds.com/fr/prises-d-escalade/1935-73547-incut-edges-1.html" TargetMode="External"/><Relationship Id="rId102" Type="http://schemas.openxmlformats.org/officeDocument/2006/relationships/hyperlink" Target="https://www.expression-holds.com/fr/prises-d-escalade/2891-76905-jugs-l1.html" TargetMode="External"/><Relationship Id="rId123" Type="http://schemas.openxmlformats.org/officeDocument/2006/relationships/hyperlink" Target="https://www.expression-holds.com/fr/prises-d-escalade/4033-87082-pockets-2.html" TargetMode="External"/><Relationship Id="rId144" Type="http://schemas.openxmlformats.org/officeDocument/2006/relationships/hyperlink" Target="https://www.expression-holds.com/fr/prises-d-escalade/2121-75647-good-xl-1.html" TargetMode="External"/><Relationship Id="rId90" Type="http://schemas.openxmlformats.org/officeDocument/2006/relationships/hyperlink" Target="https://www.expression-holds.com/fr/prises-d-escalade/1947-73691-pinches-1.html" TargetMode="External"/><Relationship Id="rId165" Type="http://schemas.openxmlformats.org/officeDocument/2006/relationships/hyperlink" Target="https://www.expression-holds.com/fr/prises-d-escalade/2005-74255-plates-slopers-pe.html" TargetMode="External"/><Relationship Id="rId186" Type="http://schemas.openxmlformats.org/officeDocument/2006/relationships/hyperlink" Target="https://www.expression-holds.com/fr/prises-d-escalade/2049-74783-tripod-mini-volume-3-pe.html" TargetMode="External"/><Relationship Id="rId211" Type="http://schemas.microsoft.com/office/2007/relationships/slicer" Target="../slicers/slicer2.xml"/><Relationship Id="rId27" Type="http://schemas.openxmlformats.org/officeDocument/2006/relationships/hyperlink" Target="https://www.expression-holds.com/fr/prises-d-escalade/2085-75215-pinches-2.html" TargetMode="External"/><Relationship Id="rId48" Type="http://schemas.openxmlformats.org/officeDocument/2006/relationships/hyperlink" Target="https://www.expression-holds.com/fr/prises-d-escalade/2422-76821-foot-2-pu.html" TargetMode="External"/><Relationship Id="rId69" Type="http://schemas.openxmlformats.org/officeDocument/2006/relationships/hyperlink" Target="https://www.expression-holds.com/fr/prises-d-escalade/2158-76042-xxl-3.html" TargetMode="External"/><Relationship Id="rId113" Type="http://schemas.openxmlformats.org/officeDocument/2006/relationships/hyperlink" Target="https://www.expression-holds.com/fr/prises-d-escalade/2895-76953-mini-jugs-3.html" TargetMode="External"/><Relationship Id="rId134" Type="http://schemas.openxmlformats.org/officeDocument/2006/relationships/hyperlink" Target="https://www.expression-holds.com/fr/prises-d-escalade/2097-75359-foot-1.html" TargetMode="External"/><Relationship Id="rId80" Type="http://schemas.openxmlformats.org/officeDocument/2006/relationships/hyperlink" Target="https://www.expression-holds.com/fr/prises-d-escalade/1936-73559-incut-edges-2.html" TargetMode="External"/><Relationship Id="rId155" Type="http://schemas.openxmlformats.org/officeDocument/2006/relationships/hyperlink" Target="https://www.expression-holds.com/fr/prises-d-escalade/4038-87138-round-edges-2.html" TargetMode="External"/><Relationship Id="rId176" Type="http://schemas.openxmlformats.org/officeDocument/2006/relationships/hyperlink" Target="https://www.expression-holds.com/fr/prises-d-escalade/2023-74471-pure-mini-volume-3-pe.html" TargetMode="External"/><Relationship Id="rId197" Type="http://schemas.openxmlformats.org/officeDocument/2006/relationships/hyperlink" Target="https://www.expression-holds.com/fr/prises-d-escalade/1989-74063-happy-balls-mini-volume-11-pe.html" TargetMode="External"/><Relationship Id="rId201" Type="http://schemas.openxmlformats.org/officeDocument/2006/relationships/hyperlink" Target="https://www.expression-holds.com/fr/prises-d-escalade/1985-74015-happy-balls-mini-volume-7-pe.html" TargetMode="External"/><Relationship Id="rId17" Type="http://schemas.openxmlformats.org/officeDocument/2006/relationships/hyperlink" Target="https://www.expression-holds.com/fr/prises-d-escalade/2077-75119-jugs-xl-1.html" TargetMode="External"/><Relationship Id="rId38" Type="http://schemas.openxmlformats.org/officeDocument/2006/relationships/hyperlink" Target="https://www.expression-holds.com/fr/prises/6231-117673-happy-balls-mini-volumes-01-a-11-pe.html" TargetMode="External"/><Relationship Id="rId59" Type="http://schemas.openxmlformats.org/officeDocument/2006/relationships/hyperlink" Target="https://www.expression-holds.com/fr/prises-d-escalade/2147-75922-pinches-3.html" TargetMode="External"/><Relationship Id="rId103" Type="http://schemas.openxmlformats.org/officeDocument/2006/relationships/hyperlink" Target="https://www.expression-holds.com/fr/prises-d-escalade/2892-76917-jugs-l2.html" TargetMode="External"/><Relationship Id="rId124" Type="http://schemas.openxmlformats.org/officeDocument/2006/relationships/hyperlink" Target="https://www.expression-holds.com/fr/prises-d-escalade/3913-84577-positive-slopers-1.html" TargetMode="External"/><Relationship Id="rId70" Type="http://schemas.openxmlformats.org/officeDocument/2006/relationships/hyperlink" Target="https://www.expression-holds.com/fr/prises-d-escalade/2170-76173-crimps-1.html" TargetMode="External"/><Relationship Id="rId91" Type="http://schemas.openxmlformats.org/officeDocument/2006/relationships/hyperlink" Target="https://www.expression-holds.com/fr/prises-d-escalade/1948-73703-pinches-2.html" TargetMode="External"/><Relationship Id="rId145" Type="http://schemas.openxmlformats.org/officeDocument/2006/relationships/hyperlink" Target="https://www.expression-holds.com/fr/prises-d-escalade/2122-75659-good-xl-2.html" TargetMode="External"/><Relationship Id="rId166" Type="http://schemas.openxmlformats.org/officeDocument/2006/relationships/hyperlink" Target="https://www.expression-holds.com/fr/prises-d-escalade/1991-74087-pure-eggs-mini-volume-1-pe.html" TargetMode="External"/><Relationship Id="rId187" Type="http://schemas.openxmlformats.org/officeDocument/2006/relationships/hyperlink" Target="https://www.expression-holds.com/fr/prises-d-escalade/2050-74795-tripod-mini-volume-4-pe.html" TargetMode="External"/><Relationship Id="rId1" Type="http://schemas.openxmlformats.org/officeDocument/2006/relationships/hyperlink" Target="https://www.expression-holds.com/fr/prises-d-escalade/3250-77157-foot-1.html" TargetMode="External"/><Relationship Id="rId28" Type="http://schemas.openxmlformats.org/officeDocument/2006/relationships/hyperlink" Target="https://www.expression-holds.com/fr/prises-d-escalade/2089-75263-set-1-prehensions-variees.html" TargetMode="External"/><Relationship Id="rId49" Type="http://schemas.openxmlformats.org/officeDocument/2006/relationships/hyperlink" Target="https://www.expression-holds.com/fr/prises-d-escalade/2133-75778-jugs-l-1.html" TargetMode="External"/><Relationship Id="rId114" Type="http://schemas.openxmlformats.org/officeDocument/2006/relationships/hyperlink" Target="https://www.expression-holds.com/fr/prises-d-escalade/2896-76965-mini-jugs-4.html" TargetMode="External"/><Relationship Id="rId60" Type="http://schemas.openxmlformats.org/officeDocument/2006/relationships/hyperlink" Target="https://www.expression-holds.com/fr/prises-d-escalade/2148-75934-pockets-1.html" TargetMode="External"/><Relationship Id="rId81" Type="http://schemas.openxmlformats.org/officeDocument/2006/relationships/hyperlink" Target="https://www.expression-holds.com/fr/prises-d-escalade/1937-73571-jugs-edges-1.html" TargetMode="External"/><Relationship Id="rId135" Type="http://schemas.openxmlformats.org/officeDocument/2006/relationships/hyperlink" Target="https://www.expression-holds.com/fr/prises-d-escalade/2098-75371-foot-2.html" TargetMode="External"/><Relationship Id="rId156" Type="http://schemas.openxmlformats.org/officeDocument/2006/relationships/hyperlink" Target="https://www.expression-holds.com/fr/prises-d-escalade/2116-75587-slopers-1.html" TargetMode="External"/><Relationship Id="rId177" Type="http://schemas.openxmlformats.org/officeDocument/2006/relationships/hyperlink" Target="https://www.expression-holds.com/fr/prises-d-escalade/2025-74495-pure-mini-volume-4-pe.html" TargetMode="External"/><Relationship Id="rId198" Type="http://schemas.openxmlformats.org/officeDocument/2006/relationships/hyperlink" Target="https://www.expression-holds.com/fr/prises-d-escalade/1988-74051-happy-balls-mini-volume-10-pe.html" TargetMode="External"/><Relationship Id="rId202" Type="http://schemas.openxmlformats.org/officeDocument/2006/relationships/hyperlink" Target="https://www.expression-holds.com/fr/prises-d-escalade/1984-74003-happy-balls-mini-volume-6-pe.html" TargetMode="External"/><Relationship Id="rId18" Type="http://schemas.openxmlformats.org/officeDocument/2006/relationships/hyperlink" Target="https://www.expression-holds.com/fr/prises-d-escalade/2906-77085-jugs-xl-2.html" TargetMode="External"/><Relationship Id="rId39" Type="http://schemas.openxmlformats.org/officeDocument/2006/relationships/hyperlink" Target="https://www.expression-holds.com/fr/prises-d-escalade/2421-76809-foot-2-pu.html" TargetMode="External"/><Relationship Id="rId50" Type="http://schemas.openxmlformats.org/officeDocument/2006/relationships/hyperlink" Target="https://www.expression-holds.com/fr/prises-d-escalade/4550-92173-jugs-l-1.html" TargetMode="External"/><Relationship Id="rId104" Type="http://schemas.openxmlformats.org/officeDocument/2006/relationships/hyperlink" Target="https://www.expression-holds.com/fr/prises-d-escalade/3346-78018-jugs-l3.html" TargetMode="External"/><Relationship Id="rId125" Type="http://schemas.openxmlformats.org/officeDocument/2006/relationships/hyperlink" Target="https://www.expression-holds.com/fr/prises-d-escalade/3914-84589-positive-slopers-2.html" TargetMode="External"/><Relationship Id="rId146" Type="http://schemas.openxmlformats.org/officeDocument/2006/relationships/hyperlink" Target="https://www.expression-holds.com/fr/prises-d-escalade/4039-87149-good-xl-3.html" TargetMode="External"/><Relationship Id="rId167" Type="http://schemas.openxmlformats.org/officeDocument/2006/relationships/hyperlink" Target="https://www.expression-holds.com/fr/prises-d-escalade/1992-74099-pure-eggs-mini-volume-2-pe.html" TargetMode="External"/><Relationship Id="rId188" Type="http://schemas.openxmlformats.org/officeDocument/2006/relationships/hyperlink" Target="https://www.expression-holds.com/fr/prises-d-escalade/2051-74807-tripod-mini-volume-5-pe.html" TargetMode="External"/><Relationship Id="rId71" Type="http://schemas.openxmlformats.org/officeDocument/2006/relationships/hyperlink" Target="https://www.expression-holds.com/fr/prises-d-escalade/2171-76185-edges-l-1.html" TargetMode="External"/><Relationship Id="rId92" Type="http://schemas.openxmlformats.org/officeDocument/2006/relationships/hyperlink" Target="https://www.expression-holds.com/fr/prises/3358-78162-mini-jugs-2.html" TargetMode="External"/><Relationship Id="rId2" Type="http://schemas.openxmlformats.org/officeDocument/2006/relationships/hyperlink" Target="https://www.expression-holds.com/fr/prises-d-escalade/3251-77169-l-1.html" TargetMode="External"/><Relationship Id="rId29" Type="http://schemas.openxmlformats.org/officeDocument/2006/relationships/hyperlink" Target="https://www.expression-holds.com/fr/prises-d-escalade/2090-75275-set-2-prehensions-variees.html" TargetMode="External"/><Relationship Id="rId40" Type="http://schemas.openxmlformats.org/officeDocument/2006/relationships/hyperlink" Target="https://www.expression-holds.com/fr/prises-d-escalade/5661-107735-balls.html" TargetMode="External"/><Relationship Id="rId115" Type="http://schemas.openxmlformats.org/officeDocument/2006/relationships/hyperlink" Target="https://www.expression-holds.com/fr/prises-d-escalade/2897-76977-mini-jugs-5.html" TargetMode="External"/><Relationship Id="rId136" Type="http://schemas.openxmlformats.org/officeDocument/2006/relationships/hyperlink" Target="https://www.expression-holds.com/fr/prises-d-escalade/2099-75383-foot-3.html" TargetMode="External"/><Relationship Id="rId157" Type="http://schemas.openxmlformats.org/officeDocument/2006/relationships/hyperlink" Target="https://www.expression-holds.com/fr/prises-d-escalade/2117-75599-slopers-2.html" TargetMode="External"/><Relationship Id="rId178" Type="http://schemas.openxmlformats.org/officeDocument/2006/relationships/hyperlink" Target="https://www.expression-holds.com/fr/prises-d-escalade/2027-74519-pure-mini-volume-5-pe.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17" Type="http://schemas.openxmlformats.org/officeDocument/2006/relationships/hyperlink" Target="https://www.expression-holds.com/fr/macros-escalade/6567-122686-foxes-ft-15.html" TargetMode="External"/><Relationship Id="rId21" Type="http://schemas.openxmlformats.org/officeDocument/2006/relationships/hyperlink" Target="https://www.expression-holds.com/fr/volumes-escalade/4086-87526-the-shadows-dt-n04.html" TargetMode="External"/><Relationship Id="rId42" Type="http://schemas.openxmlformats.org/officeDocument/2006/relationships/hyperlink" Target="https://www.expression-holds.com/fr/volumes-escalade/2300-73091-the-shadows-n10.html" TargetMode="External"/><Relationship Id="rId63" Type="http://schemas.openxmlformats.org/officeDocument/2006/relationships/hyperlink" Target="https://www.expression-holds.com/fr/volumes-d-escalade/5617-107391-fox-01.html" TargetMode="External"/><Relationship Id="rId84" Type="http://schemas.openxmlformats.org/officeDocument/2006/relationships/hyperlink" Target="https://www.expression-holds.com/fr/volumes-d-escalade/4069-87404-blobs-02.html" TargetMode="External"/><Relationship Id="rId138" Type="http://schemas.openxmlformats.org/officeDocument/2006/relationships/hyperlink" Target="https://www.expression-holds.com/fr/macros-escalade/7245-birds-12.html" TargetMode="External"/><Relationship Id="rId159" Type="http://schemas.openxmlformats.org/officeDocument/2006/relationships/hyperlink" Target="https://www.expression-holds.com/fr/macros-escalade/7210-130686-nova-12.html" TargetMode="External"/><Relationship Id="rId170" Type="http://schemas.openxmlformats.org/officeDocument/2006/relationships/hyperlink" Target="https://www.expression-holds.com/fr/macros-escalade/7219-130785-stellar-06.html" TargetMode="External"/><Relationship Id="rId191" Type="http://schemas.openxmlformats.org/officeDocument/2006/relationships/vmlDrawing" Target="../drawings/vmlDrawing2.vml"/><Relationship Id="rId107" Type="http://schemas.openxmlformats.org/officeDocument/2006/relationships/hyperlink" Target="https://www.expression-holds.com/fr/macros-escalade/6138-116469-the-shadows-gamme-complete-dual-texture.html" TargetMode="External"/><Relationship Id="rId11" Type="http://schemas.openxmlformats.org/officeDocument/2006/relationships/hyperlink" Target="https://www.expression-holds.com/fr/volumes-d-escalade/3936-84833-fox-05.html" TargetMode="External"/><Relationship Id="rId32" Type="http://schemas.openxmlformats.org/officeDocument/2006/relationships/hyperlink" Target="https://www.expression-holds.com/fr/volumes-escalade/4097-87614-the-shadows-dt-n15.html" TargetMode="External"/><Relationship Id="rId53" Type="http://schemas.openxmlformats.org/officeDocument/2006/relationships/hyperlink" Target="https://www.expression-holds.com/fr/volumes-escalade/2193-73075-the-pipes-n6.html" TargetMode="External"/><Relationship Id="rId74" Type="http://schemas.openxmlformats.org/officeDocument/2006/relationships/hyperlink" Target="https://www.expression-holds.com/fr/volumes-d-escalade/4059-87334-blobs-dt-07.html" TargetMode="External"/><Relationship Id="rId128" Type="http://schemas.openxmlformats.org/officeDocument/2006/relationships/hyperlink" Target="https://www.expression-holds.com/fr/macros-escalade/6556-122565-foxes-ft-04.html" TargetMode="External"/><Relationship Id="rId149" Type="http://schemas.openxmlformats.org/officeDocument/2006/relationships/hyperlink" Target="https://www.expression-holds.com/fr/macros-escalade/7239-131005-discovery-06.html" TargetMode="External"/><Relationship Id="rId5" Type="http://schemas.openxmlformats.org/officeDocument/2006/relationships/hyperlink" Target="https://www.expression-holds.com/fr/volumes-d-escalade/4106-87678-birds-09.html" TargetMode="External"/><Relationship Id="rId95" Type="http://schemas.openxmlformats.org/officeDocument/2006/relationships/hyperlink" Target="https://www.expression-holds.com/fr/volumes-d-escalade/4080-87481-blobs-13.html" TargetMode="External"/><Relationship Id="rId160" Type="http://schemas.openxmlformats.org/officeDocument/2006/relationships/hyperlink" Target="https://www.expression-holds.com/fr/macros-escalade/7204-130620-nova-06.html" TargetMode="External"/><Relationship Id="rId181" Type="http://schemas.openxmlformats.org/officeDocument/2006/relationships/hyperlink" Target="https://www.expression-holds.com/fr/macros-escalade/7228-130884-helium-05.html" TargetMode="External"/><Relationship Id="rId22" Type="http://schemas.openxmlformats.org/officeDocument/2006/relationships/hyperlink" Target="https://www.expression-holds.com/fr/volumes-escalade/4087-87534-the-shadows-dt-n05.html" TargetMode="External"/><Relationship Id="rId43" Type="http://schemas.openxmlformats.org/officeDocument/2006/relationships/hyperlink" Target="https://www.expression-holds.com/fr/volumes-escalade/2299-73083-the-shadows-n11.html" TargetMode="External"/><Relationship Id="rId64" Type="http://schemas.openxmlformats.org/officeDocument/2006/relationships/hyperlink" Target="https://www.expression-holds.com/fr/volumes-d-escalade/5618-107398-fox-11.html" TargetMode="External"/><Relationship Id="rId118" Type="http://schemas.openxmlformats.org/officeDocument/2006/relationships/hyperlink" Target="https://www.expression-holds.com/fr/macros-escalade/6566-122675-foxes-ft-14.html" TargetMode="External"/><Relationship Id="rId139" Type="http://schemas.openxmlformats.org/officeDocument/2006/relationships/hyperlink" Target="https://www.expression-holds.com/fr/macros-escalade/7244-birds-11.html" TargetMode="External"/><Relationship Id="rId85" Type="http://schemas.openxmlformats.org/officeDocument/2006/relationships/hyperlink" Target="https://www.expression-holds.com/fr/volumes-d-escalade/4070-87411-blobs-03.html" TargetMode="External"/><Relationship Id="rId150" Type="http://schemas.openxmlformats.org/officeDocument/2006/relationships/hyperlink" Target="https://www.expression-holds.com/fr/macros-escalade/7238-130994-discovery-05.html" TargetMode="External"/><Relationship Id="rId171" Type="http://schemas.openxmlformats.org/officeDocument/2006/relationships/hyperlink" Target="https://www.expression-holds.com/fr/macros-escalade/7218-130774-stellar-05.html" TargetMode="External"/><Relationship Id="rId192" Type="http://schemas.openxmlformats.org/officeDocument/2006/relationships/table" Target="../tables/table3.xml"/><Relationship Id="rId12" Type="http://schemas.openxmlformats.org/officeDocument/2006/relationships/hyperlink" Target="https://www.expression-holds.com/fr/volumes-d-escalade/3937-84840-fox-06.html" TargetMode="External"/><Relationship Id="rId33" Type="http://schemas.openxmlformats.org/officeDocument/2006/relationships/hyperlink" Target="https://www.expression-holds.com/fr/volumes-escalade/2183-72995-the-shadows-n1.html" TargetMode="External"/><Relationship Id="rId108" Type="http://schemas.openxmlformats.org/officeDocument/2006/relationships/hyperlink" Target="https://www.expression-holds.com/fr/macros-escalade/6137-116456-the-shadows-gamme-complete-full-texture.html" TargetMode="External"/><Relationship Id="rId129" Type="http://schemas.openxmlformats.org/officeDocument/2006/relationships/hyperlink" Target="https://www.expression-holds.com/fr/macros-escalade/6555-122554-foxes-ft-03.html" TargetMode="External"/><Relationship Id="rId54" Type="http://schemas.openxmlformats.org/officeDocument/2006/relationships/hyperlink" Target="https://www.expression-holds.com/fr/volumes-escalade/2912-73163-the-pipes-n07.html" TargetMode="External"/><Relationship Id="rId75" Type="http://schemas.openxmlformats.org/officeDocument/2006/relationships/hyperlink" Target="https://www.expression-holds.com/fr/volumes-d-escalade/4060-87341-blobs-dt-08.html" TargetMode="External"/><Relationship Id="rId96" Type="http://schemas.openxmlformats.org/officeDocument/2006/relationships/hyperlink" Target="https://www.expression-holds.com/fr/volumes-d-escalade/4081-87488-blobs-14.html" TargetMode="External"/><Relationship Id="rId140" Type="http://schemas.openxmlformats.org/officeDocument/2006/relationships/hyperlink" Target="https://www.expression-holds.com/fr/macros-escalade/7249-131115-discovery-offre-gamme-complete-10.html" TargetMode="External"/><Relationship Id="rId161" Type="http://schemas.openxmlformats.org/officeDocument/2006/relationships/hyperlink" Target="https://www.expression-holds.com/fr/macros-escalade/7203-130609-nova-05.html" TargetMode="External"/><Relationship Id="rId182" Type="http://schemas.openxmlformats.org/officeDocument/2006/relationships/hyperlink" Target="https://www.expression-holds.com/fr/macros-escalade/7252-131148-nova-offre-gamme-complete-10.html" TargetMode="External"/><Relationship Id="rId6" Type="http://schemas.openxmlformats.org/officeDocument/2006/relationships/hyperlink" Target="https://www.expression-holds.com/fr/volumes-d-escalade/4107-87685-birds-10.html" TargetMode="External"/><Relationship Id="rId23" Type="http://schemas.openxmlformats.org/officeDocument/2006/relationships/hyperlink" Target="https://www.expression-holds.com/fr/volumes-escalade/4088-87542-the-shadows-dt-n06.html" TargetMode="External"/><Relationship Id="rId119" Type="http://schemas.openxmlformats.org/officeDocument/2006/relationships/hyperlink" Target="https://www.expression-holds.com/fr/macros-escalade/6565-122664-foxes-ft-13.html" TargetMode="External"/><Relationship Id="rId44" Type="http://schemas.openxmlformats.org/officeDocument/2006/relationships/hyperlink" Target="https://www.expression-holds.com/fr/volumes-escalade/2908-73131-the-shadows-n12.html" TargetMode="External"/><Relationship Id="rId65" Type="http://schemas.openxmlformats.org/officeDocument/2006/relationships/hyperlink" Target="https://www.expression-holds.com/fr/volumes-d-escalade/5619-107405-fox-09.html" TargetMode="External"/><Relationship Id="rId86" Type="http://schemas.openxmlformats.org/officeDocument/2006/relationships/hyperlink" Target="https://www.expression-holds.com/fr/volumes-d-escalade/4071-87418-blobs-04.html" TargetMode="External"/><Relationship Id="rId130" Type="http://schemas.openxmlformats.org/officeDocument/2006/relationships/hyperlink" Target="https://www.expression-holds.com/fr/macros-escalade/6554-122543-foxes-ft-02.html" TargetMode="External"/><Relationship Id="rId151" Type="http://schemas.openxmlformats.org/officeDocument/2006/relationships/hyperlink" Target="https://www.expression-holds.com/fr/macros-escalade/7208-130664-nova-10.html" TargetMode="External"/><Relationship Id="rId172" Type="http://schemas.openxmlformats.org/officeDocument/2006/relationships/hyperlink" Target="https://www.expression-holds.com/fr/macros-escalade/7224-130840-helium-01.html" TargetMode="External"/><Relationship Id="rId193" Type="http://schemas.microsoft.com/office/2007/relationships/slicer" Target="../slicers/slicer3.xml"/><Relationship Id="rId13" Type="http://schemas.openxmlformats.org/officeDocument/2006/relationships/hyperlink" Target="https://www.expression-holds.com/fr/volumes-d-escalade/3938-84847-fox-07.html" TargetMode="External"/><Relationship Id="rId109" Type="http://schemas.openxmlformats.org/officeDocument/2006/relationships/hyperlink" Target="https://www.expression-holds.com/fr/macros-escalade/6134-116417-the-foxes-11-a-20.html" TargetMode="External"/><Relationship Id="rId34" Type="http://schemas.openxmlformats.org/officeDocument/2006/relationships/hyperlink" Target="https://www.expression-holds.com/fr/volumes-escalade/2184-73003-the-shadows-n2.html" TargetMode="External"/><Relationship Id="rId50" Type="http://schemas.openxmlformats.org/officeDocument/2006/relationships/hyperlink" Target="https://www.expression-holds.com/fr/volumes-escalade/2190-73051-the-pipes-n3.html" TargetMode="External"/><Relationship Id="rId55" Type="http://schemas.openxmlformats.org/officeDocument/2006/relationships/hyperlink" Target="https://www.expression-holds.com/fr/volumes-escalade/2913-73171-the-pipes-n08.html" TargetMode="External"/><Relationship Id="rId76" Type="http://schemas.openxmlformats.org/officeDocument/2006/relationships/hyperlink" Target="https://www.expression-holds.com/fr/volumes-d-escalade/4061-87348-blobs-dt-09.html" TargetMode="External"/><Relationship Id="rId97" Type="http://schemas.openxmlformats.org/officeDocument/2006/relationships/hyperlink" Target="https://www.expression-holds.com/fr/volumes-d-escalade/4082-87495-blobs-15.html" TargetMode="External"/><Relationship Id="rId104" Type="http://schemas.openxmlformats.org/officeDocument/2006/relationships/hyperlink" Target="https://www.expression-holds.com/fr/macros-escalade/6140-116482-the-pipes-gamme-complete.html" TargetMode="External"/><Relationship Id="rId120" Type="http://schemas.openxmlformats.org/officeDocument/2006/relationships/hyperlink" Target="https://www.expression-holds.com/fr/macros-escalade/6564-122653-foxes-ft-12.html" TargetMode="External"/><Relationship Id="rId125" Type="http://schemas.openxmlformats.org/officeDocument/2006/relationships/hyperlink" Target="https://www.expression-holds.com/fr/macros-escalade/6559-122598-foxes-ft-07.html" TargetMode="External"/><Relationship Id="rId141" Type="http://schemas.openxmlformats.org/officeDocument/2006/relationships/hyperlink" Target="https://www.expression-holds.com/fr/macros-escalade/7234-130950-discovery-01.html" TargetMode="External"/><Relationship Id="rId146" Type="http://schemas.openxmlformats.org/officeDocument/2006/relationships/hyperlink" Target="https://www.expression-holds.com/fr/macros-escalade/7242-131038-discovery-09.html" TargetMode="External"/><Relationship Id="rId167" Type="http://schemas.openxmlformats.org/officeDocument/2006/relationships/hyperlink" Target="https://www.expression-holds.com/fr/macros-escalade/7222-130818-stellar-09.html" TargetMode="External"/><Relationship Id="rId188" Type="http://schemas.openxmlformats.org/officeDocument/2006/relationships/hyperlink" Target="https://www.expression-holds.com/fr/macros-escalade/7199-130565-nova-01.html" TargetMode="External"/><Relationship Id="rId7" Type="http://schemas.openxmlformats.org/officeDocument/2006/relationships/hyperlink" Target="https://www.expression-holds.com/fr/volumes-d-escalade/3932-84805-fox-01.html" TargetMode="External"/><Relationship Id="rId71" Type="http://schemas.openxmlformats.org/officeDocument/2006/relationships/hyperlink" Target="https://www.expression-holds.com/fr/volumes-d-escalade/4056-87313-blobs-dt-04.html" TargetMode="External"/><Relationship Id="rId92" Type="http://schemas.openxmlformats.org/officeDocument/2006/relationships/hyperlink" Target="https://www.expression-holds.com/fr/volumes-d-escalade/4077-87460-blobs-10.html" TargetMode="External"/><Relationship Id="rId162" Type="http://schemas.openxmlformats.org/officeDocument/2006/relationships/hyperlink" Target="https://www.expression-holds.com/fr/macros-escalade/7214-130730-stellar-01.html" TargetMode="External"/><Relationship Id="rId183" Type="http://schemas.openxmlformats.org/officeDocument/2006/relationships/hyperlink" Target="https://www.expression-holds.com/fr/macros-escalade/7251-131137-stellar-offre-gamme-complete-10.html" TargetMode="External"/><Relationship Id="rId2" Type="http://schemas.openxmlformats.org/officeDocument/2006/relationships/hyperlink" Target="https://www.expression-holds.com/fr/volumes-d-escalade/4103-87657-birds-06.html" TargetMode="External"/><Relationship Id="rId29" Type="http://schemas.openxmlformats.org/officeDocument/2006/relationships/hyperlink" Target="https://www.expression-holds.com/fr/volumes-escalade/4094-87590-the-shadows-dt-n12.html" TargetMode="External"/><Relationship Id="rId24" Type="http://schemas.openxmlformats.org/officeDocument/2006/relationships/hyperlink" Target="https://www.expression-holds.com/fr/volumes-escalade/4089-87550-the-shadows-dt-n07.html" TargetMode="External"/><Relationship Id="rId40" Type="http://schemas.openxmlformats.org/officeDocument/2006/relationships/hyperlink" Target="https://www.expression-holds.com/fr/volumes-escalade/2302-73107-the-shadows-n09.html" TargetMode="External"/><Relationship Id="rId45" Type="http://schemas.openxmlformats.org/officeDocument/2006/relationships/hyperlink" Target="https://www.expression-holds.com/fr/volumes-escalade/2909-73139-the-shadows-n13.html" TargetMode="External"/><Relationship Id="rId66" Type="http://schemas.openxmlformats.org/officeDocument/2006/relationships/hyperlink" Target="https://www.expression-holds.com/fr/volumes-d-escalade/5620-107412-fox-15.html" TargetMode="External"/><Relationship Id="rId87" Type="http://schemas.openxmlformats.org/officeDocument/2006/relationships/hyperlink" Target="https://www.expression-holds.com/fr/volumes-d-escalade/4072-87425-blobs-05.html" TargetMode="External"/><Relationship Id="rId110" Type="http://schemas.openxmlformats.org/officeDocument/2006/relationships/hyperlink" Target="https://www.expression-holds.com/fr/macros-escalade/6340-119612-fox-15.html" TargetMode="External"/><Relationship Id="rId115" Type="http://schemas.openxmlformats.org/officeDocument/2006/relationships/hyperlink" Target="https://www.expression-holds.com/fr/macros-escalade/6569-122708-foxes-ft-17.html" TargetMode="External"/><Relationship Id="rId131" Type="http://schemas.openxmlformats.org/officeDocument/2006/relationships/hyperlink" Target="https://www.expression-holds.com/fr/macros-escalade/6553-122532-foxes-ft-01.html" TargetMode="External"/><Relationship Id="rId136" Type="http://schemas.openxmlformats.org/officeDocument/2006/relationships/hyperlink" Target="https://www.expression-holds.com/fr/macros-escalade/7247-birds-14.html" TargetMode="External"/><Relationship Id="rId157" Type="http://schemas.openxmlformats.org/officeDocument/2006/relationships/hyperlink" Target="https://www.expression-holds.com/fr/macros-escalade/7212-130708-nova-14.html" TargetMode="External"/><Relationship Id="rId178" Type="http://schemas.openxmlformats.org/officeDocument/2006/relationships/hyperlink" Target="https://www.expression-holds.com/fr/macros-escalade/7231-130917-helium-08.html" TargetMode="External"/><Relationship Id="rId61" Type="http://schemas.openxmlformats.org/officeDocument/2006/relationships/hyperlink" Target="https://www.expression-holds.com/fr/volumes-d-escalade/3945-84896-fox-14.html" TargetMode="External"/><Relationship Id="rId82" Type="http://schemas.openxmlformats.org/officeDocument/2006/relationships/hyperlink" Target="https://www.expression-holds.com/fr/volumes-d-escalade/4067-87390-blobs-dt-15.html" TargetMode="External"/><Relationship Id="rId152" Type="http://schemas.openxmlformats.org/officeDocument/2006/relationships/hyperlink" Target="https://www.expression-holds.com/fr/macros-escalade/7207-130653-nova-09.html" TargetMode="External"/><Relationship Id="rId173" Type="http://schemas.openxmlformats.org/officeDocument/2006/relationships/hyperlink" Target="https://www.expression-holds.com/fr/macros-escalade/7225-130851-helium-02.html" TargetMode="External"/><Relationship Id="rId194" Type="http://schemas.openxmlformats.org/officeDocument/2006/relationships/comments" Target="../comments1.xml"/><Relationship Id="rId19" Type="http://schemas.openxmlformats.org/officeDocument/2006/relationships/hyperlink" Target="https://www.expression-holds.com/fr/volumes-escalade/4084-87510-the-shadows-dt-n02.html" TargetMode="External"/><Relationship Id="rId14" Type="http://schemas.openxmlformats.org/officeDocument/2006/relationships/hyperlink" Target="https://www.expression-holds.com/fr/volumes-d-escalade/3939-84854-fox-08.html" TargetMode="External"/><Relationship Id="rId30" Type="http://schemas.openxmlformats.org/officeDocument/2006/relationships/hyperlink" Target="https://www.expression-holds.com/fr/volumes-escalade/4095-87598-the-shadows-dt-n13.html" TargetMode="External"/><Relationship Id="rId35" Type="http://schemas.openxmlformats.org/officeDocument/2006/relationships/hyperlink" Target="https://www.expression-holds.com/fr/volumes-escalade/2185-73011-the-shadows-n3.html" TargetMode="External"/><Relationship Id="rId56" Type="http://schemas.openxmlformats.org/officeDocument/2006/relationships/hyperlink" Target="https://www.expression-holds.com/fr/volumes-escalade/2914-73179-the-pipes-n09.html" TargetMode="External"/><Relationship Id="rId77" Type="http://schemas.openxmlformats.org/officeDocument/2006/relationships/hyperlink" Target="https://www.expression-holds.com/fr/volumes-d-escalade/4062-87355-blobs-dt-10.html" TargetMode="External"/><Relationship Id="rId100" Type="http://schemas.openxmlformats.org/officeDocument/2006/relationships/hyperlink" Target="https://www.expression-holds.com/fr/volumes-d-escalade/4099-87629-birds-02.html" TargetMode="External"/><Relationship Id="rId105" Type="http://schemas.openxmlformats.org/officeDocument/2006/relationships/hyperlink" Target="https://www.expression-holds.com/fr/macros-escalade/6135-116430-the-blobs-gamme-complete-dual-texture.html" TargetMode="External"/><Relationship Id="rId126" Type="http://schemas.openxmlformats.org/officeDocument/2006/relationships/hyperlink" Target="https://www.expression-holds.com/fr/macros-escalade/6558-122587-foxes-ft-06.html" TargetMode="External"/><Relationship Id="rId147" Type="http://schemas.openxmlformats.org/officeDocument/2006/relationships/hyperlink" Target="https://www.expression-holds.com/fr/macros-escalade/7241-131027-discovery-08.html" TargetMode="External"/><Relationship Id="rId168" Type="http://schemas.openxmlformats.org/officeDocument/2006/relationships/hyperlink" Target="https://www.expression-holds.com/fr/macros-escalade/7221-130807-stellar-08.html" TargetMode="External"/><Relationship Id="rId8" Type="http://schemas.openxmlformats.org/officeDocument/2006/relationships/hyperlink" Target="https://www.expression-holds.com/fr/volumes-d-escalade/3933-84812-fox-02.html" TargetMode="External"/><Relationship Id="rId51" Type="http://schemas.openxmlformats.org/officeDocument/2006/relationships/hyperlink" Target="https://www.expression-holds.com/fr/volumes-escalade/2191-73059-the-pipes-n4.html" TargetMode="External"/><Relationship Id="rId72" Type="http://schemas.openxmlformats.org/officeDocument/2006/relationships/hyperlink" Target="https://www.expression-holds.com/fr/volumes-d-escalade/4057-87320-blobs-dt-05.html" TargetMode="External"/><Relationship Id="rId93" Type="http://schemas.openxmlformats.org/officeDocument/2006/relationships/hyperlink" Target="https://www.expression-holds.com/fr/volumes-d-escalade/4078-87467-blobs-11.html" TargetMode="External"/><Relationship Id="rId98" Type="http://schemas.openxmlformats.org/officeDocument/2006/relationships/hyperlink" Target="https://www.expression-holds.com/fr/volumes-d-escalade/4101-87643-birds-04.html" TargetMode="External"/><Relationship Id="rId121" Type="http://schemas.openxmlformats.org/officeDocument/2006/relationships/hyperlink" Target="https://www.expression-holds.com/fr/macros-escalade/6563-122642-foxes-ft-11.html" TargetMode="External"/><Relationship Id="rId142" Type="http://schemas.openxmlformats.org/officeDocument/2006/relationships/hyperlink" Target="https://www.expression-holds.com/fr/macros-escalade/7235-130961-discovery-02.html" TargetMode="External"/><Relationship Id="rId163" Type="http://schemas.openxmlformats.org/officeDocument/2006/relationships/hyperlink" Target="https://www.expression-holds.com/fr/macros-escalade/7215-130741-stellar-02.html" TargetMode="External"/><Relationship Id="rId184" Type="http://schemas.openxmlformats.org/officeDocument/2006/relationships/hyperlink" Target="https://www.expression-holds.com/fr/macros-escalade/7250-131126-helium-offre-gamme-complete-10.html" TargetMode="External"/><Relationship Id="rId189" Type="http://schemas.openxmlformats.org/officeDocument/2006/relationships/printerSettings" Target="../printerSettings/printerSettings7.bin"/><Relationship Id="rId3" Type="http://schemas.openxmlformats.org/officeDocument/2006/relationships/hyperlink" Target="https://www.expression-holds.com/fr/volumes-d-escalade/4104-87664-birds-07.html" TargetMode="External"/><Relationship Id="rId25" Type="http://schemas.openxmlformats.org/officeDocument/2006/relationships/hyperlink" Target="https://www.expression-holds.com/fr/volumes-escalade/4090-87558-the-shadows-dt-n08.html" TargetMode="External"/><Relationship Id="rId46" Type="http://schemas.openxmlformats.org/officeDocument/2006/relationships/hyperlink" Target="https://www.expression-holds.com/fr/volumes-escalade/2910-73147-the-shadows-n14.html" TargetMode="External"/><Relationship Id="rId67" Type="http://schemas.openxmlformats.org/officeDocument/2006/relationships/hyperlink" Target="https://www.expression-holds.com/fr/volumes-d-escalade/5621-107419-fox-15.html" TargetMode="External"/><Relationship Id="rId116" Type="http://schemas.openxmlformats.org/officeDocument/2006/relationships/hyperlink" Target="https://www.expression-holds.com/fr/macros-escalade/6568-122697-foxes-ft-16.html" TargetMode="External"/><Relationship Id="rId137" Type="http://schemas.openxmlformats.org/officeDocument/2006/relationships/hyperlink" Target="https://www.expression-holds.com/fr/macros-escalade/7246-birds-13.html" TargetMode="External"/><Relationship Id="rId158" Type="http://schemas.openxmlformats.org/officeDocument/2006/relationships/hyperlink" Target="https://www.expression-holds.com/fr/macros-escalade/7211-130697-nova-13.html" TargetMode="External"/><Relationship Id="rId20" Type="http://schemas.openxmlformats.org/officeDocument/2006/relationships/hyperlink" Target="https://www.expression-holds.com/fr/volumes-escalade/4085-87518-the-shadows-dt-n03.html" TargetMode="External"/><Relationship Id="rId41" Type="http://schemas.openxmlformats.org/officeDocument/2006/relationships/hyperlink" Target="https://www.expression-holds.com/fr/volumes-escalade/2301-73099-the-shadows-n09.html" TargetMode="External"/><Relationship Id="rId62" Type="http://schemas.openxmlformats.org/officeDocument/2006/relationships/hyperlink" Target="https://www.expression-holds.com/fr/volumes-d-escalade/3946-84903-fox-15.html" TargetMode="External"/><Relationship Id="rId83" Type="http://schemas.openxmlformats.org/officeDocument/2006/relationships/hyperlink" Target="https://www.expression-holds.com/fr/volumes-d-escalade/4068-87397-blobs-01.html" TargetMode="External"/><Relationship Id="rId88" Type="http://schemas.openxmlformats.org/officeDocument/2006/relationships/hyperlink" Target="https://www.expression-holds.com/fr/volumes-d-escalade/4073-87432-blobs-06.html" TargetMode="External"/><Relationship Id="rId111" Type="http://schemas.openxmlformats.org/officeDocument/2006/relationships/hyperlink" Target="https://www.expression-holds.com/fr/macros-escalade/6573-122752-foxes-ft-21.html" TargetMode="External"/><Relationship Id="rId132" Type="http://schemas.openxmlformats.org/officeDocument/2006/relationships/hyperlink" Target="https://www.expression-holds.com/fr/macros-escalade/6583-122862-foxes-ft-1-10.html" TargetMode="External"/><Relationship Id="rId153" Type="http://schemas.openxmlformats.org/officeDocument/2006/relationships/hyperlink" Target="https://www.expression-holds.com/fr/macros-escalade/7206-130642-nova-08.html" TargetMode="External"/><Relationship Id="rId174" Type="http://schemas.openxmlformats.org/officeDocument/2006/relationships/hyperlink" Target="https://www.expression-holds.com/fr/macros-escalade/7226-130862-helium-03.html" TargetMode="External"/><Relationship Id="rId179" Type="http://schemas.openxmlformats.org/officeDocument/2006/relationships/hyperlink" Target="https://www.expression-holds.com/fr/macros-escalade/7230-130906-helium-07.html" TargetMode="External"/><Relationship Id="rId190" Type="http://schemas.openxmlformats.org/officeDocument/2006/relationships/drawing" Target="../drawings/drawing5.xml"/><Relationship Id="rId15" Type="http://schemas.openxmlformats.org/officeDocument/2006/relationships/hyperlink" Target="https://www.expression-holds.com/fr/volumes-d-escalade/3940-84861-fox-09.html" TargetMode="External"/><Relationship Id="rId36" Type="http://schemas.openxmlformats.org/officeDocument/2006/relationships/hyperlink" Target="https://www.expression-holds.com/fr/volumes-escalade/2186-73019-the-shadows-n4.html" TargetMode="External"/><Relationship Id="rId57" Type="http://schemas.openxmlformats.org/officeDocument/2006/relationships/hyperlink" Target="https://www.expression-holds.com/fr/volumes-escalade/2915-73187-the-pipes-n10.html" TargetMode="External"/><Relationship Id="rId106" Type="http://schemas.openxmlformats.org/officeDocument/2006/relationships/hyperlink" Target="https://www.expression-holds.com/fr/macros-escalade/6136-116443-the-blobs-gamme-complete-full-texture.html" TargetMode="External"/><Relationship Id="rId127" Type="http://schemas.openxmlformats.org/officeDocument/2006/relationships/hyperlink" Target="https://www.expression-holds.com/fr/macros-escalade/6557-122576-foxes-ft-05.html" TargetMode="External"/><Relationship Id="rId10" Type="http://schemas.openxmlformats.org/officeDocument/2006/relationships/hyperlink" Target="https://www.expression-holds.com/fr/volumes-d-escalade/3935-84826-fox-04.html" TargetMode="External"/><Relationship Id="rId31" Type="http://schemas.openxmlformats.org/officeDocument/2006/relationships/hyperlink" Target="https://www.expression-holds.com/fr/volumes-escalade/4096-87606-the-shadows-dt-n14.html" TargetMode="External"/><Relationship Id="rId52" Type="http://schemas.openxmlformats.org/officeDocument/2006/relationships/hyperlink" Target="https://www.expression-holds.com/fr/volumes-escalade/2192-73067-the-pipes-n5.html" TargetMode="External"/><Relationship Id="rId73" Type="http://schemas.openxmlformats.org/officeDocument/2006/relationships/hyperlink" Target="https://www.expression-holds.com/fr/volumes-d-escalade/4058-87327-blobs-dt-06.html" TargetMode="External"/><Relationship Id="rId78" Type="http://schemas.openxmlformats.org/officeDocument/2006/relationships/hyperlink" Target="https://www.expression-holds.com/fr/volumes-d-escalade/4063-87362-blobs-dt-11.html" TargetMode="External"/><Relationship Id="rId94" Type="http://schemas.openxmlformats.org/officeDocument/2006/relationships/hyperlink" Target="https://www.expression-holds.com/fr/volumes-d-escalade/4079-87474-blobs-12.html" TargetMode="External"/><Relationship Id="rId99" Type="http://schemas.openxmlformats.org/officeDocument/2006/relationships/hyperlink" Target="https://www.expression-holds.com/fr/volumes-d-escalade/4100-87636-birds-03.html" TargetMode="External"/><Relationship Id="rId101" Type="http://schemas.openxmlformats.org/officeDocument/2006/relationships/hyperlink" Target="https://www.expression-holds.com/fr/volumes-d-escalade/4098-87624-birds-01.html" TargetMode="External"/><Relationship Id="rId122" Type="http://schemas.openxmlformats.org/officeDocument/2006/relationships/hyperlink" Target="https://www.expression-holds.com/fr/macros-escalade/6562-122631-foxes-ft-10.html" TargetMode="External"/><Relationship Id="rId143" Type="http://schemas.openxmlformats.org/officeDocument/2006/relationships/hyperlink" Target="https://www.expression-holds.com/fr/macros-escalade/7236-130972-discovery-03.html" TargetMode="External"/><Relationship Id="rId148" Type="http://schemas.openxmlformats.org/officeDocument/2006/relationships/hyperlink" Target="https://www.expression-holds.com/fr/macros-escalade/7240-131016-discovery-07.html" TargetMode="External"/><Relationship Id="rId164" Type="http://schemas.openxmlformats.org/officeDocument/2006/relationships/hyperlink" Target="https://www.expression-holds.com/fr/macros-escalade/7216-130752-stellar-03.html" TargetMode="External"/><Relationship Id="rId169" Type="http://schemas.openxmlformats.org/officeDocument/2006/relationships/hyperlink" Target="https://www.expression-holds.com/fr/macros-escalade/7220-130796-stellar-07.html" TargetMode="External"/><Relationship Id="rId185" Type="http://schemas.openxmlformats.org/officeDocument/2006/relationships/hyperlink" Target="https://www.expression-holds.com/fr/macros-escalade/7202-130598-nova-04.html" TargetMode="External"/><Relationship Id="rId4" Type="http://schemas.openxmlformats.org/officeDocument/2006/relationships/hyperlink" Target="https://www.expression-holds.com/fr/volumes-d-escalade/4105-87671-birds-08.html" TargetMode="External"/><Relationship Id="rId9" Type="http://schemas.openxmlformats.org/officeDocument/2006/relationships/hyperlink" Target="https://www.expression-holds.com/fr/volumes-d-escalade/3934-84819-fox-03.html" TargetMode="External"/><Relationship Id="rId180" Type="http://schemas.openxmlformats.org/officeDocument/2006/relationships/hyperlink" Target="https://www.expression-holds.com/fr/macros-escalade/7229-130895-helium-06.html" TargetMode="External"/><Relationship Id="rId26" Type="http://schemas.openxmlformats.org/officeDocument/2006/relationships/hyperlink" Target="https://www.expression-holds.com/fr/volumes-escalade/4091-87566-the-shadows-dt-n09.html" TargetMode="External"/><Relationship Id="rId47" Type="http://schemas.openxmlformats.org/officeDocument/2006/relationships/hyperlink" Target="https://www.expression-holds.com/fr/volumes-escalade/2911-73155-the-shadows-n15.html" TargetMode="External"/><Relationship Id="rId68" Type="http://schemas.openxmlformats.org/officeDocument/2006/relationships/hyperlink" Target="https://www.expression-holds.com/fr/volumes-d-escalade/4053-87292-blobs-dt-01.html" TargetMode="External"/><Relationship Id="rId89" Type="http://schemas.openxmlformats.org/officeDocument/2006/relationships/hyperlink" Target="https://www.expression-holds.com/fr/volumes-d-escalade/4074-87439-blobs-07.html" TargetMode="External"/><Relationship Id="rId112" Type="http://schemas.openxmlformats.org/officeDocument/2006/relationships/hyperlink" Target="https://www.expression-holds.com/fr/macros-escalade/6572-122741-foxes-ft-20.html" TargetMode="External"/><Relationship Id="rId133" Type="http://schemas.openxmlformats.org/officeDocument/2006/relationships/hyperlink" Target="https://www.expression-holds.com/fr/macros-escalade/6584-122873-foxes-ft-11-20.html" TargetMode="External"/><Relationship Id="rId154" Type="http://schemas.openxmlformats.org/officeDocument/2006/relationships/hyperlink" Target="https://www.expression-holds.com/fr/macros-escalade/7205-130631-nova-07.html" TargetMode="External"/><Relationship Id="rId175" Type="http://schemas.openxmlformats.org/officeDocument/2006/relationships/hyperlink" Target="https://www.expression-holds.com/fr/macros-escalade/7227-130873-helium-04.html" TargetMode="External"/><Relationship Id="rId16" Type="http://schemas.openxmlformats.org/officeDocument/2006/relationships/hyperlink" Target="https://www.expression-holds.com/fr/volumes-d-escalade/3941-84868-fox-10.html" TargetMode="External"/><Relationship Id="rId37" Type="http://schemas.openxmlformats.org/officeDocument/2006/relationships/hyperlink" Target="https://www.expression-holds.com/fr/volumes-escalade/2187-73027-the-shadows-n5.html" TargetMode="External"/><Relationship Id="rId58" Type="http://schemas.openxmlformats.org/officeDocument/2006/relationships/hyperlink" Target="https://www.expression-holds.com/fr/volumes-d-escalade/3942-84875-fox-11.html" TargetMode="External"/><Relationship Id="rId79" Type="http://schemas.openxmlformats.org/officeDocument/2006/relationships/hyperlink" Target="https://www.expression-holds.com/fr/volumes-d-escalade/4064-87369-blobs-dt-12.html" TargetMode="External"/><Relationship Id="rId102" Type="http://schemas.openxmlformats.org/officeDocument/2006/relationships/hyperlink" Target="https://www.expression-holds.com/fr/macros-escalade/6132-116389-the-birds-gamme-complete.html" TargetMode="External"/><Relationship Id="rId123" Type="http://schemas.openxmlformats.org/officeDocument/2006/relationships/hyperlink" Target="https://www.expression-holds.com/fr/macros-escalade/6561-122620-foxes-ft-09.html" TargetMode="External"/><Relationship Id="rId144" Type="http://schemas.openxmlformats.org/officeDocument/2006/relationships/hyperlink" Target="https://www.expression-holds.com/fr/macros-escalade/7237-130983-discovery-04.html" TargetMode="External"/><Relationship Id="rId90" Type="http://schemas.openxmlformats.org/officeDocument/2006/relationships/hyperlink" Target="https://www.expression-holds.com/fr/volumes-d-escalade/4075-87446-blobs-08.html" TargetMode="External"/><Relationship Id="rId165" Type="http://schemas.openxmlformats.org/officeDocument/2006/relationships/hyperlink" Target="https://www.expression-holds.com/fr/macros-escalade/7217-130763-stellar-04.html" TargetMode="External"/><Relationship Id="rId186" Type="http://schemas.openxmlformats.org/officeDocument/2006/relationships/hyperlink" Target="https://www.expression-holds.com/fr/macros-escalade/7201-130587-nova-03.html" TargetMode="External"/><Relationship Id="rId27" Type="http://schemas.openxmlformats.org/officeDocument/2006/relationships/hyperlink" Target="https://www.expression-holds.com/fr/volumes-escalade/4092-87574-the-shadows-dt-n10.html" TargetMode="External"/><Relationship Id="rId48" Type="http://schemas.openxmlformats.org/officeDocument/2006/relationships/hyperlink" Target="https://www.expression-holds.com/fr/volumes-escalade/2188-73035-the-pipes-n1.html" TargetMode="External"/><Relationship Id="rId69" Type="http://schemas.openxmlformats.org/officeDocument/2006/relationships/hyperlink" Target="https://www.expression-holds.com/fr/volumes-d-escalade/4054-87299-blobs-dt-02.html" TargetMode="External"/><Relationship Id="rId113" Type="http://schemas.openxmlformats.org/officeDocument/2006/relationships/hyperlink" Target="https://www.expression-holds.com/fr/macros-escalade/6571-122730-foxes-ft-19.html" TargetMode="External"/><Relationship Id="rId134" Type="http://schemas.openxmlformats.org/officeDocument/2006/relationships/hyperlink" Target="https://www.expression-holds.com/fr/macros-escalade/6552-122521-foxes-dt-21-30.html" TargetMode="External"/><Relationship Id="rId80" Type="http://schemas.openxmlformats.org/officeDocument/2006/relationships/hyperlink" Target="https://www.expression-holds.com/fr/volumes-d-escalade/4065-87376-blobs-dt-13.html" TargetMode="External"/><Relationship Id="rId155" Type="http://schemas.openxmlformats.org/officeDocument/2006/relationships/hyperlink" Target="https://www.expression-holds.com/fr/macros-escalade/7209-130675-nova-11.html" TargetMode="External"/><Relationship Id="rId176" Type="http://schemas.openxmlformats.org/officeDocument/2006/relationships/hyperlink" Target="https://www.expression-holds.com/fr/macros-escalade/7233-130939-helium-10.html" TargetMode="External"/><Relationship Id="rId17" Type="http://schemas.openxmlformats.org/officeDocument/2006/relationships/hyperlink" Target="https://www.expression-holds.com/fr/volumes-d-escalade/5622-107426-fox-15.html" TargetMode="External"/><Relationship Id="rId38" Type="http://schemas.openxmlformats.org/officeDocument/2006/relationships/hyperlink" Target="https://www.expression-holds.com/fr/volumes-escalade/2304-73123-the-shadows-n09.html" TargetMode="External"/><Relationship Id="rId59" Type="http://schemas.openxmlformats.org/officeDocument/2006/relationships/hyperlink" Target="https://www.expression-holds.com/fr/volumes-d-escalade/3943-84882-fox-12.html" TargetMode="External"/><Relationship Id="rId103" Type="http://schemas.openxmlformats.org/officeDocument/2006/relationships/hyperlink" Target="https://www.expression-holds.com/fr/macros-escalade/6133-116404-the-foxes-01-a-10.html" TargetMode="External"/><Relationship Id="rId124" Type="http://schemas.openxmlformats.org/officeDocument/2006/relationships/hyperlink" Target="https://www.expression-holds.com/fr/macros-escalade/6560-122609-foxes-ft-08.html" TargetMode="External"/><Relationship Id="rId70" Type="http://schemas.openxmlformats.org/officeDocument/2006/relationships/hyperlink" Target="https://www.expression-holds.com/fr/volumes-d-escalade/4055-87306-blobs-dt-03.html" TargetMode="External"/><Relationship Id="rId91" Type="http://schemas.openxmlformats.org/officeDocument/2006/relationships/hyperlink" Target="https://www.expression-holds.com/fr/volumes-d-escalade/4076-87453-blobs-09.html" TargetMode="External"/><Relationship Id="rId145" Type="http://schemas.openxmlformats.org/officeDocument/2006/relationships/hyperlink" Target="https://www.expression-holds.com/fr/macros-escalade/7243-131049-discovery-10.html" TargetMode="External"/><Relationship Id="rId166" Type="http://schemas.openxmlformats.org/officeDocument/2006/relationships/hyperlink" Target="https://www.expression-holds.com/fr/macros-escalade/7223-130829-stellar-10.html" TargetMode="External"/><Relationship Id="rId187" Type="http://schemas.openxmlformats.org/officeDocument/2006/relationships/hyperlink" Target="https://www.expression-holds.com/fr/macros-escalade/7200-130576-nova-02.html" TargetMode="External"/><Relationship Id="rId1" Type="http://schemas.openxmlformats.org/officeDocument/2006/relationships/hyperlink" Target="https://www.expression-holds.com/fr/volumes-d-escalade/4102-87650-birds-05.html" TargetMode="External"/><Relationship Id="rId28" Type="http://schemas.openxmlformats.org/officeDocument/2006/relationships/hyperlink" Target="https://www.expression-holds.com/fr/volumes-escalade/4093-87582-the-shadows-dt-n11.html" TargetMode="External"/><Relationship Id="rId49" Type="http://schemas.openxmlformats.org/officeDocument/2006/relationships/hyperlink" Target="https://www.expression-holds.com/fr/volumes-escalade/2189-73043-the-pipes-n2.html" TargetMode="External"/><Relationship Id="rId114" Type="http://schemas.openxmlformats.org/officeDocument/2006/relationships/hyperlink" Target="https://www.expression-holds.com/fr/macros-escalade/6570-122719-foxes-ft-18.html" TargetMode="External"/><Relationship Id="rId60" Type="http://schemas.openxmlformats.org/officeDocument/2006/relationships/hyperlink" Target="https://www.expression-holds.com/fr/volumes-d-escalade/3944-84889-fox-13.html" TargetMode="External"/><Relationship Id="rId81" Type="http://schemas.openxmlformats.org/officeDocument/2006/relationships/hyperlink" Target="https://www.expression-holds.com/fr/volumes-d-escalade/4066-87383-blobs-dt-14.html" TargetMode="External"/><Relationship Id="rId135" Type="http://schemas.openxmlformats.org/officeDocument/2006/relationships/hyperlink" Target="https://www.expression-holds.com/fr/macros-escalade/7248-birds-15.html" TargetMode="External"/><Relationship Id="rId156" Type="http://schemas.openxmlformats.org/officeDocument/2006/relationships/hyperlink" Target="https://www.expression-holds.com/fr/macros-escalade/7213-130719-nova-15.html" TargetMode="External"/><Relationship Id="rId177" Type="http://schemas.openxmlformats.org/officeDocument/2006/relationships/hyperlink" Target="https://www.expression-holds.com/fr/macros-escalade/7232-130928-helium-09.html" TargetMode="External"/><Relationship Id="rId18" Type="http://schemas.openxmlformats.org/officeDocument/2006/relationships/hyperlink" Target="https://www.expression-holds.com/fr/volumes-escalade/4083-87502-the-shadows-dt-n01.html" TargetMode="External"/><Relationship Id="rId39" Type="http://schemas.openxmlformats.org/officeDocument/2006/relationships/hyperlink" Target="https://www.expression-holds.com/fr/volumes-escalade/2303-73115-the-shadows-n09.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6" Type="http://schemas.openxmlformats.org/officeDocument/2006/relationships/hyperlink" Target="https://www.expression-holds.com/fr/volumes-escalade/1903-72779-wood-23.html" TargetMode="External"/><Relationship Id="rId117" Type="http://schemas.openxmlformats.org/officeDocument/2006/relationships/ctrlProp" Target="../ctrlProps/ctrlProp13.xml"/><Relationship Id="rId21" Type="http://schemas.openxmlformats.org/officeDocument/2006/relationships/hyperlink" Target="https://www.expression-holds.com/fr/volumes-escalade/1898-72739-wood-18.html" TargetMode="External"/><Relationship Id="rId42" Type="http://schemas.openxmlformats.org/officeDocument/2006/relationships/hyperlink" Target="https://www.expression-holds.com/fr/volumes-escalade/1919-72907-giants-09.html" TargetMode="External"/><Relationship Id="rId47" Type="http://schemas.openxmlformats.org/officeDocument/2006/relationships/hyperlink" Target="https://www.expression-holds.com/fr/volumes-escalade/1924-72947-giants-14.html" TargetMode="External"/><Relationship Id="rId63" Type="http://schemas.openxmlformats.org/officeDocument/2006/relationships/hyperlink" Target="https://www.expression-holds.com/fr/volumes/6603-122970-funky-triangles-b2.html" TargetMode="External"/><Relationship Id="rId68" Type="http://schemas.openxmlformats.org/officeDocument/2006/relationships/hyperlink" Target="https://www.expression-holds.com/fr/volumes/6639-123294-long-dual-pinches-2.html" TargetMode="External"/><Relationship Id="rId84" Type="http://schemas.openxmlformats.org/officeDocument/2006/relationships/hyperlink" Target="https://www.expression-holds.com/fr/volumes/6625-123168-shield-3.html" TargetMode="External"/><Relationship Id="rId89" Type="http://schemas.openxmlformats.org/officeDocument/2006/relationships/hyperlink" Target="https://www.expression-holds.com/fr/volumes/6651-123402-sides-b1.html" TargetMode="External"/><Relationship Id="rId112" Type="http://schemas.openxmlformats.org/officeDocument/2006/relationships/ctrlProp" Target="../ctrlProps/ctrlProp8.xml"/><Relationship Id="rId16" Type="http://schemas.openxmlformats.org/officeDocument/2006/relationships/hyperlink" Target="https://www.expression-holds.com/fr/volumes-escalade/1893-72699-wood-14-b.html" TargetMode="External"/><Relationship Id="rId107" Type="http://schemas.openxmlformats.org/officeDocument/2006/relationships/vmlDrawing" Target="../drawings/vmlDrawing3.vml"/><Relationship Id="rId11" Type="http://schemas.openxmlformats.org/officeDocument/2006/relationships/hyperlink" Target="https://www.expression-holds.com/fr/volumes-escalade/1888-72659-wood-11.html" TargetMode="External"/><Relationship Id="rId32" Type="http://schemas.openxmlformats.org/officeDocument/2006/relationships/hyperlink" Target="https://www.expression-holds.com/fr/volumes-escalade/1909-72827-wood-29.html" TargetMode="External"/><Relationship Id="rId37" Type="http://schemas.openxmlformats.org/officeDocument/2006/relationships/hyperlink" Target="https://www.expression-holds.com/fr/volumes-escalade/1914-72867-giants-04.html" TargetMode="External"/><Relationship Id="rId53" Type="http://schemas.openxmlformats.org/officeDocument/2006/relationships/hyperlink" Target="https://www.expression-holds.com/fr/volumes/6627-123186-ascent-b2.html" TargetMode="External"/><Relationship Id="rId58" Type="http://schemas.openxmlformats.org/officeDocument/2006/relationships/hyperlink" Target="https://www.expression-holds.com/fr/volumes/6636-123267-dual-pinches-3.html" TargetMode="External"/><Relationship Id="rId74" Type="http://schemas.openxmlformats.org/officeDocument/2006/relationships/hyperlink" Target="https://www.expression-holds.com/fr/volumes/6620-123123-rusty-triangles-1.html" TargetMode="External"/><Relationship Id="rId79" Type="http://schemas.openxmlformats.org/officeDocument/2006/relationships/hyperlink" Target="https://www.expression-holds.com/fr/volumes/6611-123042-sharp-a4.html" TargetMode="External"/><Relationship Id="rId102" Type="http://schemas.openxmlformats.org/officeDocument/2006/relationships/hyperlink" Target="https://www.expression-holds.com/fr/volumes/6646-123357-long-pinches-c2.html" TargetMode="External"/><Relationship Id="rId5" Type="http://schemas.openxmlformats.org/officeDocument/2006/relationships/hyperlink" Target="https://www.expression-holds.com/fr/volumes-escalade/1882-72611-wood-05.html" TargetMode="External"/><Relationship Id="rId90" Type="http://schemas.openxmlformats.org/officeDocument/2006/relationships/hyperlink" Target="https://www.expression-holds.com/fr/volumes/6652-123411-sides-b2.html" TargetMode="External"/><Relationship Id="rId95" Type="http://schemas.openxmlformats.org/officeDocument/2006/relationships/hyperlink" Target="https://www.expression-holds.com/fr/volumes/6628-123195-ascent-b3.html" TargetMode="External"/><Relationship Id="rId22" Type="http://schemas.openxmlformats.org/officeDocument/2006/relationships/hyperlink" Target="https://www.expression-holds.com/fr/volumes-escalade/1899-72747-wood-19.html" TargetMode="External"/><Relationship Id="rId27" Type="http://schemas.openxmlformats.org/officeDocument/2006/relationships/hyperlink" Target="https://www.expression-holds.com/fr/volumes-escalade/1904-72787-wood-24.html" TargetMode="External"/><Relationship Id="rId43" Type="http://schemas.openxmlformats.org/officeDocument/2006/relationships/hyperlink" Target="https://www.expression-holds.com/fr/volumes-escalade/1920-72915-giants-10.html" TargetMode="External"/><Relationship Id="rId48" Type="http://schemas.openxmlformats.org/officeDocument/2006/relationships/hyperlink" Target="https://www.expression-holds.com/fr/volumes-escalade/1926-72963-beat-box-s.html" TargetMode="External"/><Relationship Id="rId64" Type="http://schemas.openxmlformats.org/officeDocument/2006/relationships/hyperlink" Target="https://www.expression-holds.com/fr/volumes/6604-122979-funky-triangles-b3.html" TargetMode="External"/><Relationship Id="rId69" Type="http://schemas.openxmlformats.org/officeDocument/2006/relationships/hyperlink" Target="https://www.expression-holds.com/fr/volumes/6640-123303-long-dual-pinches-3.html" TargetMode="External"/><Relationship Id="rId113" Type="http://schemas.openxmlformats.org/officeDocument/2006/relationships/ctrlProp" Target="../ctrlProps/ctrlProp9.xml"/><Relationship Id="rId118" Type="http://schemas.openxmlformats.org/officeDocument/2006/relationships/ctrlProp" Target="../ctrlProps/ctrlProp14.xml"/><Relationship Id="rId80" Type="http://schemas.openxmlformats.org/officeDocument/2006/relationships/hyperlink" Target="https://www.expression-holds.com/fr/volumes/6613-123060-sharp-b2.html" TargetMode="External"/><Relationship Id="rId85" Type="http://schemas.openxmlformats.org/officeDocument/2006/relationships/hyperlink" Target="https://www.expression-holds.com/fr/volumes/6647-123366-sides-a1.html" TargetMode="External"/><Relationship Id="rId12" Type="http://schemas.openxmlformats.org/officeDocument/2006/relationships/hyperlink" Target="https://www.expression-holds.com/fr/volumes-escalade/1889-72667-wood-12.html" TargetMode="External"/><Relationship Id="rId17" Type="http://schemas.openxmlformats.org/officeDocument/2006/relationships/hyperlink" Target="https://www.expression-holds.com/fr/volumes-escalade/1894-72707-wood-15-a.html" TargetMode="External"/><Relationship Id="rId33" Type="http://schemas.openxmlformats.org/officeDocument/2006/relationships/hyperlink" Target="https://www.expression-holds.com/fr/volumes-escalade/1910-72835-wood-30.html" TargetMode="External"/><Relationship Id="rId38" Type="http://schemas.openxmlformats.org/officeDocument/2006/relationships/hyperlink" Target="https://www.expression-holds.com/fr/volumes-escalade/1915-72875-giants-05.html" TargetMode="External"/><Relationship Id="rId59" Type="http://schemas.openxmlformats.org/officeDocument/2006/relationships/hyperlink" Target="https://www.expression-holds.com/fr/volumes/6637-123276-dual-pinches-4.html" TargetMode="External"/><Relationship Id="rId103" Type="http://schemas.openxmlformats.org/officeDocument/2006/relationships/hyperlink" Target="https://www.expression-holds.com/fr/volumes/6600-122943-funky-triangles-a2.html" TargetMode="External"/><Relationship Id="rId108" Type="http://schemas.openxmlformats.org/officeDocument/2006/relationships/ctrlProp" Target="../ctrlProps/ctrlProp4.xml"/><Relationship Id="rId54" Type="http://schemas.openxmlformats.org/officeDocument/2006/relationships/hyperlink" Target="https://www.expression-holds.com/fr/volumes/6626-123177-ascent-b1.html" TargetMode="External"/><Relationship Id="rId70" Type="http://schemas.openxmlformats.org/officeDocument/2006/relationships/hyperlink" Target="https://www.expression-holds.com/fr/volumes/6616-123087-mini-sharp-1.html" TargetMode="External"/><Relationship Id="rId75" Type="http://schemas.openxmlformats.org/officeDocument/2006/relationships/hyperlink" Target="https://www.expression-holds.com/fr/volumes/6621-123132-rusty-triangles-2.html" TargetMode="External"/><Relationship Id="rId91" Type="http://schemas.openxmlformats.org/officeDocument/2006/relationships/hyperlink" Target="https://www.expression-holds.com/fr/volumes/6653-123420-sides-b3.html" TargetMode="External"/><Relationship Id="rId96" Type="http://schemas.openxmlformats.org/officeDocument/2006/relationships/hyperlink" Target="https://www.expression-holds.com/fr/volumes/6632-123231-ascent-c3.html" TargetMode="External"/><Relationship Id="rId1" Type="http://schemas.openxmlformats.org/officeDocument/2006/relationships/hyperlink" Target="https://www.expression-holds.com/fr/volumes-escalade/1878-72579-wood-01.html" TargetMode="External"/><Relationship Id="rId6" Type="http://schemas.openxmlformats.org/officeDocument/2006/relationships/hyperlink" Target="https://www.expression-holds.com/fr/volumes-escalade/1883-72619-wood-06.html" TargetMode="External"/><Relationship Id="rId23" Type="http://schemas.openxmlformats.org/officeDocument/2006/relationships/hyperlink" Target="https://www.expression-holds.com/fr/volumes-escalade/1900-72755-wood-20.html" TargetMode="External"/><Relationship Id="rId28" Type="http://schemas.openxmlformats.org/officeDocument/2006/relationships/hyperlink" Target="https://www.expression-holds.com/fr/volumes-escalade/1905-72795-wood-25.html" TargetMode="External"/><Relationship Id="rId49" Type="http://schemas.openxmlformats.org/officeDocument/2006/relationships/hyperlink" Target="https://www.expression-holds.com/fr/volumes-escalade/1927-72971-beat-box-m.html" TargetMode="External"/><Relationship Id="rId114" Type="http://schemas.openxmlformats.org/officeDocument/2006/relationships/ctrlProp" Target="../ctrlProps/ctrlProp10.xml"/><Relationship Id="rId119" Type="http://schemas.openxmlformats.org/officeDocument/2006/relationships/ctrlProp" Target="../ctrlProps/ctrlProp15.xml"/><Relationship Id="rId44" Type="http://schemas.openxmlformats.org/officeDocument/2006/relationships/hyperlink" Target="https://www.expression-holds.com/fr/volumes-escalade/1921-72923-giants-11.html" TargetMode="External"/><Relationship Id="rId60" Type="http://schemas.openxmlformats.org/officeDocument/2006/relationships/hyperlink" Target="https://www.expression-holds.com/fr/volumes/6599-122934-funky-triangles-a1.html" TargetMode="External"/><Relationship Id="rId65" Type="http://schemas.openxmlformats.org/officeDocument/2006/relationships/hyperlink" Target="https://www.expression-holds.com/fr/volumes/6605-122988-funky-triangles-c1.html" TargetMode="External"/><Relationship Id="rId81" Type="http://schemas.openxmlformats.org/officeDocument/2006/relationships/hyperlink" Target="https://www.expression-holds.com/fr/volumes/6614-123069-sharp-b3.html" TargetMode="External"/><Relationship Id="rId86" Type="http://schemas.openxmlformats.org/officeDocument/2006/relationships/hyperlink" Target="https://www.expression-holds.com/fr/volumes/6648-123375-sides-a2.html" TargetMode="External"/><Relationship Id="rId4" Type="http://schemas.openxmlformats.org/officeDocument/2006/relationships/hyperlink" Target="https://www.expression-holds.com/fr/volumes-escalade/1881-72603-wood-04.html" TargetMode="External"/><Relationship Id="rId9" Type="http://schemas.openxmlformats.org/officeDocument/2006/relationships/hyperlink" Target="https://www.expression-holds.com/fr/volumes-escalade/1886-72643-wood-09.html" TargetMode="External"/><Relationship Id="rId13" Type="http://schemas.openxmlformats.org/officeDocument/2006/relationships/hyperlink" Target="https://www.expression-holds.com/fr/volumes-escalade/1890-72675-wood-13-a.html" TargetMode="External"/><Relationship Id="rId18" Type="http://schemas.openxmlformats.org/officeDocument/2006/relationships/hyperlink" Target="https://www.expression-holds.com/fr/volumes-escalade/1895-72715-wood-15-b.html" TargetMode="External"/><Relationship Id="rId39" Type="http://schemas.openxmlformats.org/officeDocument/2006/relationships/hyperlink" Target="https://www.expression-holds.com/fr/volumes-escalade/1916-72883-giants-06.html" TargetMode="External"/><Relationship Id="rId109" Type="http://schemas.openxmlformats.org/officeDocument/2006/relationships/ctrlProp" Target="../ctrlProps/ctrlProp5.xml"/><Relationship Id="rId34" Type="http://schemas.openxmlformats.org/officeDocument/2006/relationships/hyperlink" Target="https://www.expression-holds.com/fr/volumes-escalade/1911-72843-giants-01.html" TargetMode="External"/><Relationship Id="rId50" Type="http://schemas.openxmlformats.org/officeDocument/2006/relationships/hyperlink" Target="https://www.expression-holds.com/fr/volumes-escalade/1928-72979-beat-box-l.html" TargetMode="External"/><Relationship Id="rId55" Type="http://schemas.openxmlformats.org/officeDocument/2006/relationships/hyperlink" Target="https://www.expression-holds.com/fr/volumes/6597-122916-ascent-a3.html" TargetMode="External"/><Relationship Id="rId76" Type="http://schemas.openxmlformats.org/officeDocument/2006/relationships/hyperlink" Target="https://www.expression-holds.com/fr/volumes/6622-123141-rusty-triangles-3.html" TargetMode="External"/><Relationship Id="rId97" Type="http://schemas.openxmlformats.org/officeDocument/2006/relationships/hyperlink" Target="https://www.expression-holds.com/fr/volumes/6641-123312-long-pinches-a1.html" TargetMode="External"/><Relationship Id="rId104" Type="http://schemas.openxmlformats.org/officeDocument/2006/relationships/hyperlink" Target="https://www.expression-holds.com/fr/volumes/6606-122997-funky-triangles-c2.html" TargetMode="External"/><Relationship Id="rId120" Type="http://schemas.openxmlformats.org/officeDocument/2006/relationships/ctrlProp" Target="../ctrlProps/ctrlProp16.xml"/><Relationship Id="rId7" Type="http://schemas.openxmlformats.org/officeDocument/2006/relationships/hyperlink" Target="https://www.expression-holds.com/fr/volumes-escalade/1884-72627-wood-07.html" TargetMode="External"/><Relationship Id="rId71" Type="http://schemas.openxmlformats.org/officeDocument/2006/relationships/hyperlink" Target="https://www.expression-holds.com/fr/volumes/6617-123096-mini-sharp-2.html" TargetMode="External"/><Relationship Id="rId92" Type="http://schemas.openxmlformats.org/officeDocument/2006/relationships/hyperlink" Target="https://www.expression-holds.com/fr/volumes/6654-123429-sides-b4.html" TargetMode="External"/><Relationship Id="rId2" Type="http://schemas.openxmlformats.org/officeDocument/2006/relationships/hyperlink" Target="https://www.expression-holds.com/fr/volumes-escalade/1879-72587-wood-02.html" TargetMode="External"/><Relationship Id="rId29" Type="http://schemas.openxmlformats.org/officeDocument/2006/relationships/hyperlink" Target="https://www.expression-holds.com/fr/volumes-escalade/1906-72803-wood-26.html" TargetMode="External"/><Relationship Id="rId24" Type="http://schemas.openxmlformats.org/officeDocument/2006/relationships/hyperlink" Target="https://www.expression-holds.com/fr/volumes-escalade/1901-72763-wood-21.html" TargetMode="External"/><Relationship Id="rId40" Type="http://schemas.openxmlformats.org/officeDocument/2006/relationships/hyperlink" Target="https://www.expression-holds.com/fr/volumes-escalade/1917-72891-giants-07.html" TargetMode="External"/><Relationship Id="rId45" Type="http://schemas.openxmlformats.org/officeDocument/2006/relationships/hyperlink" Target="https://www.expression-holds.com/fr/volumes-escalade/1922-72931-giants-12.html" TargetMode="External"/><Relationship Id="rId66" Type="http://schemas.openxmlformats.org/officeDocument/2006/relationships/hyperlink" Target="https://www.expression-holds.com/fr/volumes/6607-123006-funky-triangles-c3.html" TargetMode="External"/><Relationship Id="rId87" Type="http://schemas.openxmlformats.org/officeDocument/2006/relationships/hyperlink" Target="https://www.expression-holds.com/fr/volumes/6649-123384-sides-a3.html" TargetMode="External"/><Relationship Id="rId110" Type="http://schemas.openxmlformats.org/officeDocument/2006/relationships/ctrlProp" Target="../ctrlProps/ctrlProp6.xml"/><Relationship Id="rId115" Type="http://schemas.openxmlformats.org/officeDocument/2006/relationships/ctrlProp" Target="../ctrlProps/ctrlProp11.xml"/><Relationship Id="rId61" Type="http://schemas.openxmlformats.org/officeDocument/2006/relationships/hyperlink" Target="https://www.expression-holds.com/fr/volumes/6601-122952-funky-triangles-a3.html" TargetMode="External"/><Relationship Id="rId82" Type="http://schemas.openxmlformats.org/officeDocument/2006/relationships/hyperlink" Target="https://www.expression-holds.com/fr/volumes/6615-123078-sharp-b4.html" TargetMode="External"/><Relationship Id="rId19" Type="http://schemas.openxmlformats.org/officeDocument/2006/relationships/hyperlink" Target="https://www.expression-holds.com/fr/volumes-escalade/1896-72723-wood-16.html" TargetMode="External"/><Relationship Id="rId14" Type="http://schemas.openxmlformats.org/officeDocument/2006/relationships/hyperlink" Target="https://www.expression-holds.com/fr/volumes-escalade/1891-72683-wood-13-b.html" TargetMode="External"/><Relationship Id="rId30" Type="http://schemas.openxmlformats.org/officeDocument/2006/relationships/hyperlink" Target="https://www.expression-holds.com/fr/volumes-escalade/1907-72811-wood-27.html" TargetMode="External"/><Relationship Id="rId35" Type="http://schemas.openxmlformats.org/officeDocument/2006/relationships/hyperlink" Target="https://www.expression-holds.com/fr/volumes-escalade/1912-72851-giants-02.html" TargetMode="External"/><Relationship Id="rId56" Type="http://schemas.openxmlformats.org/officeDocument/2006/relationships/hyperlink" Target="https://www.expression-holds.com/fr/volumes/6634-123249-dual-pinches-1.html" TargetMode="External"/><Relationship Id="rId77" Type="http://schemas.openxmlformats.org/officeDocument/2006/relationships/hyperlink" Target="https://www.expression-holds.com/fr/volumes/6609-123024-sharp-a2.html" TargetMode="External"/><Relationship Id="rId100" Type="http://schemas.openxmlformats.org/officeDocument/2006/relationships/hyperlink" Target="https://www.expression-holds.com/fr/volumes/6644-123339-long-pinches-b2.html" TargetMode="External"/><Relationship Id="rId105" Type="http://schemas.openxmlformats.org/officeDocument/2006/relationships/printerSettings" Target="../printerSettings/printerSettings9.bin"/><Relationship Id="rId8" Type="http://schemas.openxmlformats.org/officeDocument/2006/relationships/hyperlink" Target="https://www.expression-holds.com/fr/volumes-escalade/1885-72635-wood-08.html" TargetMode="External"/><Relationship Id="rId51" Type="http://schemas.openxmlformats.org/officeDocument/2006/relationships/hyperlink" Target="https://www.expression-holds.com/fr/volumes/6631-123222-ascent-c2.html" TargetMode="External"/><Relationship Id="rId72" Type="http://schemas.openxmlformats.org/officeDocument/2006/relationships/hyperlink" Target="https://www.expression-holds.com/fr/volumes/6618-123105-mini-sharp-3.html" TargetMode="External"/><Relationship Id="rId93" Type="http://schemas.openxmlformats.org/officeDocument/2006/relationships/hyperlink" Target="https://www.expression-holds.com/fr/volumes/6596-122907-ascent-a2.html" TargetMode="External"/><Relationship Id="rId98" Type="http://schemas.openxmlformats.org/officeDocument/2006/relationships/hyperlink" Target="https://www.expression-holds.com/fr/volumes/6642-123321-long-pinches-a2.html" TargetMode="External"/><Relationship Id="rId121" Type="http://schemas.openxmlformats.org/officeDocument/2006/relationships/ctrlProp" Target="../ctrlProps/ctrlProp17.xml"/><Relationship Id="rId3" Type="http://schemas.openxmlformats.org/officeDocument/2006/relationships/hyperlink" Target="https://www.expression-holds.com/fr/volumes-escalade/1880-72595-wood-03.html" TargetMode="External"/><Relationship Id="rId25" Type="http://schemas.openxmlformats.org/officeDocument/2006/relationships/hyperlink" Target="https://www.expression-holds.com/fr/volumes-escalade/1902-72771-wood-22.html" TargetMode="External"/><Relationship Id="rId46" Type="http://schemas.openxmlformats.org/officeDocument/2006/relationships/hyperlink" Target="https://www.expression-holds.com/fr/volumes-escalade/1923-72939-giants-13.html" TargetMode="External"/><Relationship Id="rId67" Type="http://schemas.openxmlformats.org/officeDocument/2006/relationships/hyperlink" Target="https://www.expression-holds.com/fr/volumes/6638-123285-long-dual-pinches-1.html" TargetMode="External"/><Relationship Id="rId116" Type="http://schemas.openxmlformats.org/officeDocument/2006/relationships/ctrlProp" Target="../ctrlProps/ctrlProp12.xml"/><Relationship Id="rId20" Type="http://schemas.openxmlformats.org/officeDocument/2006/relationships/hyperlink" Target="https://www.expression-holds.com/fr/volumes-escalade/1897-72731-wood-17.html" TargetMode="External"/><Relationship Id="rId41" Type="http://schemas.openxmlformats.org/officeDocument/2006/relationships/hyperlink" Target="https://www.expression-holds.com/fr/volumes-escalade/1918-72899-giants-08.html" TargetMode="External"/><Relationship Id="rId62" Type="http://schemas.openxmlformats.org/officeDocument/2006/relationships/hyperlink" Target="https://www.expression-holds.com/fr/volumes/6602-122961-funky-triangles-b1.html" TargetMode="External"/><Relationship Id="rId83" Type="http://schemas.openxmlformats.org/officeDocument/2006/relationships/hyperlink" Target="https://www.expression-holds.com/fr/volumes/6624-123159-shield-2.html" TargetMode="External"/><Relationship Id="rId88" Type="http://schemas.openxmlformats.org/officeDocument/2006/relationships/hyperlink" Target="https://www.expression-holds.com/fr/volumes/6650-123393-sides-a4.html" TargetMode="External"/><Relationship Id="rId111" Type="http://schemas.openxmlformats.org/officeDocument/2006/relationships/ctrlProp" Target="../ctrlProps/ctrlProp7.xml"/><Relationship Id="rId15" Type="http://schemas.openxmlformats.org/officeDocument/2006/relationships/hyperlink" Target="https://www.expression-holds.com/fr/volumes-escalade/1892-72691-wood-14-a.html" TargetMode="External"/><Relationship Id="rId36" Type="http://schemas.openxmlformats.org/officeDocument/2006/relationships/hyperlink" Target="https://www.expression-holds.com/fr/volumes-escalade/1913-72859-giants-03.html" TargetMode="External"/><Relationship Id="rId57" Type="http://schemas.openxmlformats.org/officeDocument/2006/relationships/hyperlink" Target="https://www.expression-holds.com/fr/volumes/6635-123258-dual-pinches-2.html" TargetMode="External"/><Relationship Id="rId106" Type="http://schemas.openxmlformats.org/officeDocument/2006/relationships/drawing" Target="../drawings/drawing7.xml"/><Relationship Id="rId10" Type="http://schemas.openxmlformats.org/officeDocument/2006/relationships/hyperlink" Target="https://www.expression-holds.com/fr/volumes-escalade/1887-72651-wood-10.html" TargetMode="External"/><Relationship Id="rId31" Type="http://schemas.openxmlformats.org/officeDocument/2006/relationships/hyperlink" Target="https://www.expression-holds.com/fr/volumes-escalade/1908-72819-wood-28.html" TargetMode="External"/><Relationship Id="rId52" Type="http://schemas.openxmlformats.org/officeDocument/2006/relationships/hyperlink" Target="https://www.expression-holds.com/fr/volumes/6630-123213-ascent-c1.html" TargetMode="External"/><Relationship Id="rId73" Type="http://schemas.openxmlformats.org/officeDocument/2006/relationships/hyperlink" Target="https://www.expression-holds.com/fr/volumes/6619-123114-mini-sharp-4.html" TargetMode="External"/><Relationship Id="rId78" Type="http://schemas.openxmlformats.org/officeDocument/2006/relationships/hyperlink" Target="https://www.expression-holds.com/fr/volumes/6610-123033-sharp-a3.html" TargetMode="External"/><Relationship Id="rId94" Type="http://schemas.openxmlformats.org/officeDocument/2006/relationships/hyperlink" Target="https://www.expression-holds.com/fr/volumes/6595-122898-ascent-a1.html" TargetMode="External"/><Relationship Id="rId99" Type="http://schemas.openxmlformats.org/officeDocument/2006/relationships/hyperlink" Target="https://www.expression-holds.com/fr/volumes/6643-123330-long-pinches-b1.html" TargetMode="External"/><Relationship Id="rId101" Type="http://schemas.openxmlformats.org/officeDocument/2006/relationships/hyperlink" Target="https://www.expression-holds.com/fr/volumes/6645-123348-long-pinches-c1.html" TargetMode="External"/><Relationship Id="rId122"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5" filterMode="1">
    <tabColor theme="7"/>
    <outlinePr summaryBelow="0"/>
  </sheetPr>
  <dimension ref="A1:I9316"/>
  <sheetViews>
    <sheetView showGridLines="0" workbookViewId="0">
      <pane ySplit="1" topLeftCell="A2498" activePane="bottomLeft" state="frozen"/>
      <selection activeCell="G354" sqref="G354"/>
      <selection pane="bottomLeft" activeCell="G354" sqref="G354"/>
    </sheetView>
  </sheetViews>
  <sheetFormatPr defaultColWidth="11.44140625" defaultRowHeight="14.4"/>
  <cols>
    <col min="1" max="1" width="21.33203125" style="2" bestFit="1" customWidth="1"/>
    <col min="2" max="2" width="94.88671875" bestFit="1" customWidth="1"/>
    <col min="3" max="3" width="14" style="2" bestFit="1" customWidth="1"/>
    <col min="4" max="4" width="12.6640625" style="785" bestFit="1" customWidth="1"/>
    <col min="5" max="255" width="9.109375" style="447" customWidth="1"/>
    <col min="256" max="16384" width="11.44140625" style="447"/>
  </cols>
  <sheetData>
    <row r="1" spans="1:4">
      <c r="A1" s="778" t="s">
        <v>0</v>
      </c>
      <c r="B1" s="779" t="s">
        <v>1</v>
      </c>
      <c r="C1" s="778" t="s">
        <v>2</v>
      </c>
      <c r="D1" s="780" t="s">
        <v>3</v>
      </c>
    </row>
    <row r="2" spans="1:4" hidden="1">
      <c r="A2" s="452" t="s">
        <v>4</v>
      </c>
      <c r="B2" s="820" t="s">
        <v>5</v>
      </c>
      <c r="C2" s="452" t="s">
        <v>6</v>
      </c>
      <c r="D2" s="781" t="s">
        <v>7</v>
      </c>
    </row>
    <row r="3" spans="1:4" hidden="1">
      <c r="A3" s="452" t="s">
        <v>8</v>
      </c>
      <c r="B3" s="820" t="s">
        <v>9</v>
      </c>
      <c r="C3" s="452" t="s">
        <v>10</v>
      </c>
      <c r="D3" s="781" t="s">
        <v>11</v>
      </c>
    </row>
    <row r="4" spans="1:4" hidden="1">
      <c r="A4" s="452" t="s">
        <v>12</v>
      </c>
      <c r="B4" s="820" t="s">
        <v>13</v>
      </c>
      <c r="C4" s="452" t="s">
        <v>14</v>
      </c>
      <c r="D4" s="781" t="s">
        <v>15</v>
      </c>
    </row>
    <row r="5" spans="1:4" hidden="1">
      <c r="A5" s="452" t="s">
        <v>16</v>
      </c>
      <c r="B5" s="820" t="s">
        <v>17</v>
      </c>
      <c r="C5" s="452" t="s">
        <v>18</v>
      </c>
      <c r="D5" s="781" t="s">
        <v>19</v>
      </c>
    </row>
    <row r="6" spans="1:4" hidden="1">
      <c r="A6" s="452" t="s">
        <v>20</v>
      </c>
      <c r="B6" s="820" t="s">
        <v>21</v>
      </c>
      <c r="C6" s="452" t="s">
        <v>22</v>
      </c>
      <c r="D6" s="781" t="s">
        <v>23</v>
      </c>
    </row>
    <row r="7" spans="1:4" hidden="1">
      <c r="A7" s="452" t="s">
        <v>24</v>
      </c>
      <c r="B7" s="820" t="s">
        <v>25</v>
      </c>
      <c r="C7" s="452" t="s">
        <v>26</v>
      </c>
      <c r="D7" s="781" t="s">
        <v>27</v>
      </c>
    </row>
    <row r="8" spans="1:4" hidden="1">
      <c r="A8" s="452" t="s">
        <v>28</v>
      </c>
      <c r="B8" s="820" t="s">
        <v>29</v>
      </c>
      <c r="C8" s="452" t="s">
        <v>30</v>
      </c>
      <c r="D8" s="781" t="s">
        <v>31</v>
      </c>
    </row>
    <row r="9" spans="1:4" hidden="1">
      <c r="A9" s="452" t="s">
        <v>32</v>
      </c>
      <c r="B9" s="820" t="s">
        <v>33</v>
      </c>
      <c r="C9" s="452" t="s">
        <v>34</v>
      </c>
      <c r="D9" s="781" t="s">
        <v>35</v>
      </c>
    </row>
    <row r="10" spans="1:4" hidden="1">
      <c r="A10" s="452" t="s">
        <v>36</v>
      </c>
      <c r="B10" s="820" t="s">
        <v>37</v>
      </c>
      <c r="C10" s="452" t="s">
        <v>38</v>
      </c>
      <c r="D10" s="781" t="s">
        <v>39</v>
      </c>
    </row>
    <row r="11" spans="1:4" hidden="1">
      <c r="A11" s="452" t="s">
        <v>40</v>
      </c>
      <c r="B11" s="820" t="s">
        <v>41</v>
      </c>
      <c r="C11" s="452" t="s">
        <v>42</v>
      </c>
      <c r="D11" s="781" t="s">
        <v>43</v>
      </c>
    </row>
    <row r="12" spans="1:4" hidden="1">
      <c r="A12" s="452" t="s">
        <v>44</v>
      </c>
      <c r="B12" s="820" t="s">
        <v>45</v>
      </c>
      <c r="C12" s="452" t="s">
        <v>46</v>
      </c>
      <c r="D12" s="781" t="s">
        <v>47</v>
      </c>
    </row>
    <row r="13" spans="1:4" hidden="1">
      <c r="A13" s="452" t="s">
        <v>48</v>
      </c>
      <c r="B13" s="820" t="s">
        <v>49</v>
      </c>
      <c r="C13" s="452" t="s">
        <v>50</v>
      </c>
      <c r="D13" s="781" t="s">
        <v>11</v>
      </c>
    </row>
    <row r="14" spans="1:4" hidden="1">
      <c r="A14" s="452" t="s">
        <v>51</v>
      </c>
      <c r="B14" s="820" t="s">
        <v>52</v>
      </c>
      <c r="C14" s="452" t="s">
        <v>53</v>
      </c>
      <c r="D14" s="781" t="s">
        <v>54</v>
      </c>
    </row>
    <row r="15" spans="1:4" hidden="1">
      <c r="A15" s="452" t="s">
        <v>55</v>
      </c>
      <c r="B15" s="820" t="s">
        <v>56</v>
      </c>
      <c r="C15" s="452" t="s">
        <v>57</v>
      </c>
      <c r="D15" s="781" t="s">
        <v>15</v>
      </c>
    </row>
    <row r="16" spans="1:4" hidden="1">
      <c r="A16" s="452" t="s">
        <v>58</v>
      </c>
      <c r="B16" s="820" t="s">
        <v>59</v>
      </c>
      <c r="C16" s="452" t="s">
        <v>60</v>
      </c>
      <c r="D16" s="781" t="s">
        <v>19</v>
      </c>
    </row>
    <row r="17" spans="1:4" hidden="1">
      <c r="A17" s="452" t="s">
        <v>61</v>
      </c>
      <c r="B17" s="820" t="s">
        <v>62</v>
      </c>
      <c r="C17" s="452" t="s">
        <v>63</v>
      </c>
      <c r="D17" s="781" t="s">
        <v>23</v>
      </c>
    </row>
    <row r="18" spans="1:4" hidden="1">
      <c r="A18" s="452" t="s">
        <v>64</v>
      </c>
      <c r="B18" s="820" t="s">
        <v>65</v>
      </c>
      <c r="C18" s="452" t="s">
        <v>66</v>
      </c>
      <c r="D18" s="781" t="s">
        <v>27</v>
      </c>
    </row>
    <row r="19" spans="1:4" hidden="1">
      <c r="A19" s="452" t="s">
        <v>67</v>
      </c>
      <c r="B19" s="820" t="s">
        <v>68</v>
      </c>
      <c r="C19" s="452" t="s">
        <v>69</v>
      </c>
      <c r="D19" s="781" t="s">
        <v>31</v>
      </c>
    </row>
    <row r="20" spans="1:4" hidden="1">
      <c r="A20" s="452" t="s">
        <v>70</v>
      </c>
      <c r="B20" s="820" t="s">
        <v>71</v>
      </c>
      <c r="C20" s="452" t="s">
        <v>72</v>
      </c>
      <c r="D20" s="781" t="s">
        <v>35</v>
      </c>
    </row>
    <row r="21" spans="1:4" hidden="1">
      <c r="A21" s="452" t="s">
        <v>73</v>
      </c>
      <c r="B21" s="820" t="s">
        <v>74</v>
      </c>
      <c r="C21" s="452" t="s">
        <v>75</v>
      </c>
      <c r="D21" s="781" t="s">
        <v>39</v>
      </c>
    </row>
    <row r="22" spans="1:4" hidden="1">
      <c r="A22" s="452" t="s">
        <v>76</v>
      </c>
      <c r="B22" s="820" t="s">
        <v>77</v>
      </c>
      <c r="C22" s="452" t="s">
        <v>78</v>
      </c>
      <c r="D22" s="781" t="s">
        <v>43</v>
      </c>
    </row>
    <row r="23" spans="1:4" hidden="1">
      <c r="A23" s="452" t="s">
        <v>79</v>
      </c>
      <c r="B23" s="820" t="s">
        <v>80</v>
      </c>
      <c r="C23" s="452" t="s">
        <v>81</v>
      </c>
      <c r="D23" s="781" t="s">
        <v>47</v>
      </c>
    </row>
    <row r="24" spans="1:4" hidden="1">
      <c r="A24" s="452" t="s">
        <v>82</v>
      </c>
      <c r="B24" s="820" t="s">
        <v>83</v>
      </c>
      <c r="C24" s="452" t="s">
        <v>84</v>
      </c>
      <c r="D24" s="781" t="s">
        <v>11</v>
      </c>
    </row>
    <row r="25" spans="1:4" hidden="1">
      <c r="A25" s="452" t="s">
        <v>85</v>
      </c>
      <c r="B25" s="820" t="s">
        <v>86</v>
      </c>
      <c r="C25" s="452" t="s">
        <v>87</v>
      </c>
      <c r="D25" s="781" t="s">
        <v>54</v>
      </c>
    </row>
    <row r="26" spans="1:4" hidden="1">
      <c r="A26" s="452" t="s">
        <v>88</v>
      </c>
      <c r="B26" s="820" t="s">
        <v>89</v>
      </c>
      <c r="C26" s="452" t="s">
        <v>90</v>
      </c>
      <c r="D26" s="781" t="s">
        <v>15</v>
      </c>
    </row>
    <row r="27" spans="1:4" hidden="1">
      <c r="A27" s="452" t="s">
        <v>91</v>
      </c>
      <c r="B27" s="820" t="s">
        <v>92</v>
      </c>
      <c r="C27" s="452" t="s">
        <v>93</v>
      </c>
      <c r="D27" s="781" t="s">
        <v>19</v>
      </c>
    </row>
    <row r="28" spans="1:4" hidden="1">
      <c r="A28" s="452" t="s">
        <v>94</v>
      </c>
      <c r="B28" s="820" t="s">
        <v>95</v>
      </c>
      <c r="C28" s="452" t="s">
        <v>96</v>
      </c>
      <c r="D28" s="781" t="s">
        <v>23</v>
      </c>
    </row>
    <row r="29" spans="1:4" hidden="1">
      <c r="A29" s="452" t="s">
        <v>97</v>
      </c>
      <c r="B29" s="820" t="s">
        <v>98</v>
      </c>
      <c r="C29" s="452" t="s">
        <v>99</v>
      </c>
      <c r="D29" s="781" t="s">
        <v>27</v>
      </c>
    </row>
    <row r="30" spans="1:4" hidden="1">
      <c r="A30" s="452" t="s">
        <v>100</v>
      </c>
      <c r="B30" s="820" t="s">
        <v>101</v>
      </c>
      <c r="C30" s="452" t="s">
        <v>102</v>
      </c>
      <c r="D30" s="781" t="s">
        <v>31</v>
      </c>
    </row>
    <row r="31" spans="1:4" hidden="1">
      <c r="A31" s="452" t="s">
        <v>103</v>
      </c>
      <c r="B31" s="820" t="s">
        <v>104</v>
      </c>
      <c r="C31" s="452" t="s">
        <v>105</v>
      </c>
      <c r="D31" s="781" t="s">
        <v>35</v>
      </c>
    </row>
    <row r="32" spans="1:4" hidden="1">
      <c r="A32" s="452" t="s">
        <v>106</v>
      </c>
      <c r="B32" s="820" t="s">
        <v>107</v>
      </c>
      <c r="C32" s="452" t="s">
        <v>108</v>
      </c>
      <c r="D32" s="781" t="s">
        <v>39</v>
      </c>
    </row>
    <row r="33" spans="1:4" hidden="1">
      <c r="A33" s="452" t="s">
        <v>109</v>
      </c>
      <c r="B33" s="820" t="s">
        <v>110</v>
      </c>
      <c r="C33" s="452" t="s">
        <v>111</v>
      </c>
      <c r="D33" s="781" t="s">
        <v>43</v>
      </c>
    </row>
    <row r="34" spans="1:4" hidden="1">
      <c r="A34" s="452" t="s">
        <v>112</v>
      </c>
      <c r="B34" s="820" t="s">
        <v>113</v>
      </c>
      <c r="C34" s="452" t="s">
        <v>114</v>
      </c>
      <c r="D34" s="781" t="s">
        <v>47</v>
      </c>
    </row>
    <row r="35" spans="1:4" hidden="1">
      <c r="A35" s="452" t="s">
        <v>115</v>
      </c>
      <c r="B35" s="820" t="s">
        <v>116</v>
      </c>
      <c r="C35" s="452" t="s">
        <v>117</v>
      </c>
      <c r="D35" s="781" t="s">
        <v>11</v>
      </c>
    </row>
    <row r="36" spans="1:4" hidden="1">
      <c r="A36" s="452" t="s">
        <v>118</v>
      </c>
      <c r="B36" s="820" t="s">
        <v>119</v>
      </c>
      <c r="C36" s="452" t="s">
        <v>120</v>
      </c>
      <c r="D36" s="781" t="s">
        <v>54</v>
      </c>
    </row>
    <row r="37" spans="1:4" hidden="1">
      <c r="A37" s="452" t="s">
        <v>121</v>
      </c>
      <c r="B37" s="820" t="s">
        <v>122</v>
      </c>
      <c r="C37" s="452" t="s">
        <v>123</v>
      </c>
      <c r="D37" s="781" t="s">
        <v>15</v>
      </c>
    </row>
    <row r="38" spans="1:4" hidden="1">
      <c r="A38" s="452" t="s">
        <v>124</v>
      </c>
      <c r="B38" s="820" t="s">
        <v>125</v>
      </c>
      <c r="C38" s="452" t="s">
        <v>126</v>
      </c>
      <c r="D38" s="781" t="s">
        <v>19</v>
      </c>
    </row>
    <row r="39" spans="1:4" hidden="1">
      <c r="A39" s="452" t="s">
        <v>127</v>
      </c>
      <c r="B39" s="820" t="s">
        <v>128</v>
      </c>
      <c r="C39" s="452" t="s">
        <v>129</v>
      </c>
      <c r="D39" s="781" t="s">
        <v>23</v>
      </c>
    </row>
    <row r="40" spans="1:4" hidden="1">
      <c r="A40" s="452" t="s">
        <v>130</v>
      </c>
      <c r="B40" s="820" t="s">
        <v>131</v>
      </c>
      <c r="C40" s="452" t="s">
        <v>132</v>
      </c>
      <c r="D40" s="781" t="s">
        <v>27</v>
      </c>
    </row>
    <row r="41" spans="1:4" hidden="1">
      <c r="A41" s="452" t="s">
        <v>133</v>
      </c>
      <c r="B41" s="820" t="s">
        <v>134</v>
      </c>
      <c r="C41" s="452" t="s">
        <v>135</v>
      </c>
      <c r="D41" s="781" t="s">
        <v>31</v>
      </c>
    </row>
    <row r="42" spans="1:4" hidden="1">
      <c r="A42" s="452" t="s">
        <v>136</v>
      </c>
      <c r="B42" s="820" t="s">
        <v>137</v>
      </c>
      <c r="C42" s="452" t="s">
        <v>138</v>
      </c>
      <c r="D42" s="781" t="s">
        <v>35</v>
      </c>
    </row>
    <row r="43" spans="1:4" hidden="1">
      <c r="A43" s="452" t="s">
        <v>139</v>
      </c>
      <c r="B43" s="820" t="s">
        <v>140</v>
      </c>
      <c r="C43" s="452" t="s">
        <v>141</v>
      </c>
      <c r="D43" s="781" t="s">
        <v>39</v>
      </c>
    </row>
    <row r="44" spans="1:4" hidden="1">
      <c r="A44" s="452" t="s">
        <v>142</v>
      </c>
      <c r="B44" s="820" t="s">
        <v>143</v>
      </c>
      <c r="C44" s="452" t="s">
        <v>144</v>
      </c>
      <c r="D44" s="781" t="s">
        <v>43</v>
      </c>
    </row>
    <row r="45" spans="1:4" hidden="1">
      <c r="A45" s="452" t="s">
        <v>145</v>
      </c>
      <c r="B45" s="820" t="s">
        <v>146</v>
      </c>
      <c r="C45" s="452" t="s">
        <v>147</v>
      </c>
      <c r="D45" s="781" t="s">
        <v>47</v>
      </c>
    </row>
    <row r="46" spans="1:4" hidden="1">
      <c r="A46" s="452" t="s">
        <v>148</v>
      </c>
      <c r="B46" s="820" t="s">
        <v>149</v>
      </c>
      <c r="C46" s="452" t="s">
        <v>150</v>
      </c>
      <c r="D46" s="781" t="s">
        <v>11</v>
      </c>
    </row>
    <row r="47" spans="1:4" hidden="1">
      <c r="A47" s="452" t="s">
        <v>151</v>
      </c>
      <c r="B47" s="820" t="s">
        <v>152</v>
      </c>
      <c r="C47" s="452" t="s">
        <v>153</v>
      </c>
      <c r="D47" s="781" t="s">
        <v>54</v>
      </c>
    </row>
    <row r="48" spans="1:4" hidden="1">
      <c r="A48" s="452" t="s">
        <v>154</v>
      </c>
      <c r="B48" s="820" t="s">
        <v>155</v>
      </c>
      <c r="C48" s="452" t="s">
        <v>156</v>
      </c>
      <c r="D48" s="781" t="s">
        <v>15</v>
      </c>
    </row>
    <row r="49" spans="1:4" hidden="1">
      <c r="A49" s="452" t="s">
        <v>157</v>
      </c>
      <c r="B49" s="820" t="s">
        <v>158</v>
      </c>
      <c r="C49" s="452" t="s">
        <v>159</v>
      </c>
      <c r="D49" s="781" t="s">
        <v>19</v>
      </c>
    </row>
    <row r="50" spans="1:4" hidden="1">
      <c r="A50" s="452" t="s">
        <v>160</v>
      </c>
      <c r="B50" s="820" t="s">
        <v>161</v>
      </c>
      <c r="C50" s="452" t="s">
        <v>162</v>
      </c>
      <c r="D50" s="781" t="s">
        <v>23</v>
      </c>
    </row>
    <row r="51" spans="1:4" hidden="1">
      <c r="A51" s="452" t="s">
        <v>163</v>
      </c>
      <c r="B51" s="820" t="s">
        <v>164</v>
      </c>
      <c r="C51" s="452" t="s">
        <v>165</v>
      </c>
      <c r="D51" s="781" t="s">
        <v>27</v>
      </c>
    </row>
    <row r="52" spans="1:4" hidden="1">
      <c r="A52" s="452" t="s">
        <v>166</v>
      </c>
      <c r="B52" s="820" t="s">
        <v>167</v>
      </c>
      <c r="C52" s="452" t="s">
        <v>168</v>
      </c>
      <c r="D52" s="781" t="s">
        <v>31</v>
      </c>
    </row>
    <row r="53" spans="1:4" hidden="1">
      <c r="A53" s="452" t="s">
        <v>169</v>
      </c>
      <c r="B53" s="820" t="s">
        <v>170</v>
      </c>
      <c r="C53" s="452" t="s">
        <v>171</v>
      </c>
      <c r="D53" s="781" t="s">
        <v>35</v>
      </c>
    </row>
    <row r="54" spans="1:4" hidden="1">
      <c r="A54" s="452" t="s">
        <v>172</v>
      </c>
      <c r="B54" s="820" t="s">
        <v>173</v>
      </c>
      <c r="C54" s="452" t="s">
        <v>174</v>
      </c>
      <c r="D54" s="781" t="s">
        <v>39</v>
      </c>
    </row>
    <row r="55" spans="1:4" hidden="1">
      <c r="A55" s="452" t="s">
        <v>175</v>
      </c>
      <c r="B55" s="820" t="s">
        <v>176</v>
      </c>
      <c r="C55" s="452" t="s">
        <v>177</v>
      </c>
      <c r="D55" s="781" t="s">
        <v>43</v>
      </c>
    </row>
    <row r="56" spans="1:4" hidden="1">
      <c r="A56" s="452" t="s">
        <v>178</v>
      </c>
      <c r="B56" s="820" t="s">
        <v>179</v>
      </c>
      <c r="C56" s="452" t="s">
        <v>180</v>
      </c>
      <c r="D56" s="781" t="s">
        <v>47</v>
      </c>
    </row>
    <row r="57" spans="1:4" hidden="1">
      <c r="A57" s="452" t="s">
        <v>181</v>
      </c>
      <c r="B57" s="820" t="s">
        <v>182</v>
      </c>
      <c r="C57" s="452" t="s">
        <v>183</v>
      </c>
      <c r="D57" s="781" t="s">
        <v>11</v>
      </c>
    </row>
    <row r="58" spans="1:4" hidden="1">
      <c r="A58" s="452" t="s">
        <v>184</v>
      </c>
      <c r="B58" s="820" t="s">
        <v>185</v>
      </c>
      <c r="C58" s="452" t="s">
        <v>186</v>
      </c>
      <c r="D58" s="781" t="s">
        <v>54</v>
      </c>
    </row>
    <row r="59" spans="1:4" hidden="1">
      <c r="A59" s="452" t="s">
        <v>187</v>
      </c>
      <c r="B59" s="820" t="s">
        <v>188</v>
      </c>
      <c r="C59" s="452" t="s">
        <v>189</v>
      </c>
      <c r="D59" s="781" t="s">
        <v>15</v>
      </c>
    </row>
    <row r="60" spans="1:4" hidden="1">
      <c r="A60" s="452" t="s">
        <v>190</v>
      </c>
      <c r="B60" s="820" t="s">
        <v>191</v>
      </c>
      <c r="C60" s="452" t="s">
        <v>192</v>
      </c>
      <c r="D60" s="781" t="s">
        <v>19</v>
      </c>
    </row>
    <row r="61" spans="1:4" hidden="1">
      <c r="A61" s="452" t="s">
        <v>193</v>
      </c>
      <c r="B61" s="820" t="s">
        <v>194</v>
      </c>
      <c r="C61" s="452" t="s">
        <v>195</v>
      </c>
      <c r="D61" s="781" t="s">
        <v>23</v>
      </c>
    </row>
    <row r="62" spans="1:4" hidden="1">
      <c r="A62" s="452" t="s">
        <v>196</v>
      </c>
      <c r="B62" s="820" t="s">
        <v>197</v>
      </c>
      <c r="C62" s="452" t="s">
        <v>198</v>
      </c>
      <c r="D62" s="781" t="s">
        <v>27</v>
      </c>
    </row>
    <row r="63" spans="1:4" hidden="1">
      <c r="A63" s="452" t="s">
        <v>199</v>
      </c>
      <c r="B63" s="820" t="s">
        <v>200</v>
      </c>
      <c r="C63" s="452" t="s">
        <v>201</v>
      </c>
      <c r="D63" s="781" t="s">
        <v>31</v>
      </c>
    </row>
    <row r="64" spans="1:4" hidden="1">
      <c r="A64" s="452" t="s">
        <v>202</v>
      </c>
      <c r="B64" s="820" t="s">
        <v>203</v>
      </c>
      <c r="C64" s="452" t="s">
        <v>204</v>
      </c>
      <c r="D64" s="781" t="s">
        <v>35</v>
      </c>
    </row>
    <row r="65" spans="1:4" hidden="1">
      <c r="A65" s="452" t="s">
        <v>205</v>
      </c>
      <c r="B65" s="820" t="s">
        <v>206</v>
      </c>
      <c r="C65" s="452" t="s">
        <v>207</v>
      </c>
      <c r="D65" s="781" t="s">
        <v>39</v>
      </c>
    </row>
    <row r="66" spans="1:4" hidden="1">
      <c r="A66" s="452" t="s">
        <v>208</v>
      </c>
      <c r="B66" s="820" t="s">
        <v>209</v>
      </c>
      <c r="C66" s="452" t="s">
        <v>210</v>
      </c>
      <c r="D66" s="781" t="s">
        <v>43</v>
      </c>
    </row>
    <row r="67" spans="1:4" hidden="1">
      <c r="A67" s="452" t="s">
        <v>211</v>
      </c>
      <c r="B67" s="820" t="s">
        <v>212</v>
      </c>
      <c r="C67" s="452" t="s">
        <v>213</v>
      </c>
      <c r="D67" s="781" t="s">
        <v>47</v>
      </c>
    </row>
    <row r="68" spans="1:4" hidden="1">
      <c r="A68" s="452" t="s">
        <v>214</v>
      </c>
      <c r="B68" s="820" t="s">
        <v>215</v>
      </c>
      <c r="C68" s="452" t="s">
        <v>216</v>
      </c>
      <c r="D68" s="781" t="s">
        <v>11</v>
      </c>
    </row>
    <row r="69" spans="1:4" hidden="1">
      <c r="A69" s="452" t="s">
        <v>217</v>
      </c>
      <c r="B69" s="820" t="s">
        <v>218</v>
      </c>
      <c r="C69" s="452" t="s">
        <v>219</v>
      </c>
      <c r="D69" s="781" t="s">
        <v>54</v>
      </c>
    </row>
    <row r="70" spans="1:4" hidden="1">
      <c r="A70" s="452" t="s">
        <v>220</v>
      </c>
      <c r="B70" s="820" t="s">
        <v>221</v>
      </c>
      <c r="C70" s="452" t="s">
        <v>222</v>
      </c>
      <c r="D70" s="781" t="s">
        <v>15</v>
      </c>
    </row>
    <row r="71" spans="1:4" hidden="1">
      <c r="A71" s="452" t="s">
        <v>223</v>
      </c>
      <c r="B71" s="820" t="s">
        <v>224</v>
      </c>
      <c r="C71" s="452" t="s">
        <v>225</v>
      </c>
      <c r="D71" s="781" t="s">
        <v>19</v>
      </c>
    </row>
    <row r="72" spans="1:4" hidden="1">
      <c r="A72" s="452" t="s">
        <v>226</v>
      </c>
      <c r="B72" s="820" t="s">
        <v>227</v>
      </c>
      <c r="C72" s="452" t="s">
        <v>228</v>
      </c>
      <c r="D72" s="781" t="s">
        <v>23</v>
      </c>
    </row>
    <row r="73" spans="1:4" hidden="1">
      <c r="A73" s="452" t="s">
        <v>229</v>
      </c>
      <c r="B73" s="820" t="s">
        <v>230</v>
      </c>
      <c r="C73" s="452" t="s">
        <v>231</v>
      </c>
      <c r="D73" s="781" t="s">
        <v>27</v>
      </c>
    </row>
    <row r="74" spans="1:4" hidden="1">
      <c r="A74" s="452" t="s">
        <v>232</v>
      </c>
      <c r="B74" s="820" t="s">
        <v>233</v>
      </c>
      <c r="C74" s="452" t="s">
        <v>234</v>
      </c>
      <c r="D74" s="781" t="s">
        <v>31</v>
      </c>
    </row>
    <row r="75" spans="1:4" hidden="1">
      <c r="A75" s="452" t="s">
        <v>235</v>
      </c>
      <c r="B75" s="820" t="s">
        <v>236</v>
      </c>
      <c r="C75" s="452" t="s">
        <v>237</v>
      </c>
      <c r="D75" s="781" t="s">
        <v>35</v>
      </c>
    </row>
    <row r="76" spans="1:4" hidden="1">
      <c r="A76" s="452" t="s">
        <v>238</v>
      </c>
      <c r="B76" s="820" t="s">
        <v>239</v>
      </c>
      <c r="C76" s="452" t="s">
        <v>240</v>
      </c>
      <c r="D76" s="781" t="s">
        <v>39</v>
      </c>
    </row>
    <row r="77" spans="1:4" hidden="1">
      <c r="A77" s="452" t="s">
        <v>241</v>
      </c>
      <c r="B77" s="820" t="s">
        <v>242</v>
      </c>
      <c r="C77" s="452" t="s">
        <v>243</v>
      </c>
      <c r="D77" s="781" t="s">
        <v>43</v>
      </c>
    </row>
    <row r="78" spans="1:4" hidden="1">
      <c r="A78" s="452" t="s">
        <v>244</v>
      </c>
      <c r="B78" s="820" t="s">
        <v>245</v>
      </c>
      <c r="C78" s="452" t="s">
        <v>246</v>
      </c>
      <c r="D78" s="781" t="s">
        <v>47</v>
      </c>
    </row>
    <row r="79" spans="1:4" hidden="1">
      <c r="A79" s="452" t="s">
        <v>247</v>
      </c>
      <c r="B79" s="820" t="s">
        <v>248</v>
      </c>
      <c r="C79" s="452" t="s">
        <v>249</v>
      </c>
      <c r="D79" s="781" t="s">
        <v>11</v>
      </c>
    </row>
    <row r="80" spans="1:4" hidden="1">
      <c r="A80" s="452" t="s">
        <v>250</v>
      </c>
      <c r="B80" s="820" t="s">
        <v>251</v>
      </c>
      <c r="C80" s="452" t="s">
        <v>252</v>
      </c>
      <c r="D80" s="781" t="s">
        <v>54</v>
      </c>
    </row>
    <row r="81" spans="1:4" hidden="1">
      <c r="A81" s="452" t="s">
        <v>253</v>
      </c>
      <c r="B81" s="820" t="s">
        <v>254</v>
      </c>
      <c r="C81" s="452" t="s">
        <v>255</v>
      </c>
      <c r="D81" s="781" t="s">
        <v>15</v>
      </c>
    </row>
    <row r="82" spans="1:4" hidden="1">
      <c r="A82" s="452" t="s">
        <v>256</v>
      </c>
      <c r="B82" s="820" t="s">
        <v>257</v>
      </c>
      <c r="C82" s="452" t="s">
        <v>258</v>
      </c>
      <c r="D82" s="781" t="s">
        <v>19</v>
      </c>
    </row>
    <row r="83" spans="1:4" hidden="1">
      <c r="A83" s="452" t="s">
        <v>259</v>
      </c>
      <c r="B83" s="820" t="s">
        <v>260</v>
      </c>
      <c r="C83" s="452" t="s">
        <v>261</v>
      </c>
      <c r="D83" s="781" t="s">
        <v>23</v>
      </c>
    </row>
    <row r="84" spans="1:4" hidden="1">
      <c r="A84" s="452" t="s">
        <v>262</v>
      </c>
      <c r="B84" s="820" t="s">
        <v>263</v>
      </c>
      <c r="C84" s="452" t="s">
        <v>264</v>
      </c>
      <c r="D84" s="781" t="s">
        <v>27</v>
      </c>
    </row>
    <row r="85" spans="1:4" hidden="1">
      <c r="A85" s="452" t="s">
        <v>265</v>
      </c>
      <c r="B85" s="820" t="s">
        <v>266</v>
      </c>
      <c r="C85" s="452" t="s">
        <v>267</v>
      </c>
      <c r="D85" s="781" t="s">
        <v>31</v>
      </c>
    </row>
    <row r="86" spans="1:4" hidden="1">
      <c r="A86" s="452" t="s">
        <v>268</v>
      </c>
      <c r="B86" s="820" t="s">
        <v>269</v>
      </c>
      <c r="C86" s="452" t="s">
        <v>270</v>
      </c>
      <c r="D86" s="781" t="s">
        <v>35</v>
      </c>
    </row>
    <row r="87" spans="1:4" hidden="1">
      <c r="A87" s="452" t="s">
        <v>271</v>
      </c>
      <c r="B87" s="820" t="s">
        <v>272</v>
      </c>
      <c r="C87" s="452" t="s">
        <v>273</v>
      </c>
      <c r="D87" s="781" t="s">
        <v>39</v>
      </c>
    </row>
    <row r="88" spans="1:4" hidden="1">
      <c r="A88" s="452" t="s">
        <v>274</v>
      </c>
      <c r="B88" s="820" t="s">
        <v>275</v>
      </c>
      <c r="C88" s="452" t="s">
        <v>276</v>
      </c>
      <c r="D88" s="781" t="s">
        <v>43</v>
      </c>
    </row>
    <row r="89" spans="1:4" hidden="1">
      <c r="A89" s="452" t="s">
        <v>277</v>
      </c>
      <c r="B89" s="820" t="s">
        <v>278</v>
      </c>
      <c r="C89" s="452" t="s">
        <v>279</v>
      </c>
      <c r="D89" s="781" t="s">
        <v>47</v>
      </c>
    </row>
    <row r="90" spans="1:4" hidden="1">
      <c r="A90" s="452" t="s">
        <v>280</v>
      </c>
      <c r="B90" s="820" t="s">
        <v>281</v>
      </c>
      <c r="C90" s="452" t="s">
        <v>282</v>
      </c>
      <c r="D90" s="781" t="s">
        <v>11</v>
      </c>
    </row>
    <row r="91" spans="1:4" hidden="1">
      <c r="A91" s="452" t="s">
        <v>283</v>
      </c>
      <c r="B91" s="820" t="s">
        <v>284</v>
      </c>
      <c r="C91" s="452" t="s">
        <v>285</v>
      </c>
      <c r="D91" s="781" t="s">
        <v>54</v>
      </c>
    </row>
    <row r="92" spans="1:4" hidden="1">
      <c r="A92" s="452" t="s">
        <v>286</v>
      </c>
      <c r="B92" s="820" t="s">
        <v>287</v>
      </c>
      <c r="C92" s="452" t="s">
        <v>288</v>
      </c>
      <c r="D92" s="781" t="s">
        <v>15</v>
      </c>
    </row>
    <row r="93" spans="1:4" hidden="1">
      <c r="A93" s="452" t="s">
        <v>289</v>
      </c>
      <c r="B93" s="820" t="s">
        <v>290</v>
      </c>
      <c r="C93" s="452" t="s">
        <v>291</v>
      </c>
      <c r="D93" s="781" t="s">
        <v>19</v>
      </c>
    </row>
    <row r="94" spans="1:4" hidden="1">
      <c r="A94" s="452" t="s">
        <v>292</v>
      </c>
      <c r="B94" s="820" t="s">
        <v>293</v>
      </c>
      <c r="C94" s="452" t="s">
        <v>294</v>
      </c>
      <c r="D94" s="781" t="s">
        <v>23</v>
      </c>
    </row>
    <row r="95" spans="1:4" hidden="1">
      <c r="A95" s="452" t="s">
        <v>295</v>
      </c>
      <c r="B95" s="820" t="s">
        <v>296</v>
      </c>
      <c r="C95" s="452" t="s">
        <v>297</v>
      </c>
      <c r="D95" s="781" t="s">
        <v>27</v>
      </c>
    </row>
    <row r="96" spans="1:4" hidden="1">
      <c r="A96" s="452" t="s">
        <v>298</v>
      </c>
      <c r="B96" s="820" t="s">
        <v>299</v>
      </c>
      <c r="C96" s="452" t="s">
        <v>300</v>
      </c>
      <c r="D96" s="781" t="s">
        <v>31</v>
      </c>
    </row>
    <row r="97" spans="1:4" hidden="1">
      <c r="A97" s="452" t="s">
        <v>301</v>
      </c>
      <c r="B97" s="820" t="s">
        <v>302</v>
      </c>
      <c r="C97" s="452" t="s">
        <v>303</v>
      </c>
      <c r="D97" s="781" t="s">
        <v>35</v>
      </c>
    </row>
    <row r="98" spans="1:4" hidden="1">
      <c r="A98" s="452" t="s">
        <v>304</v>
      </c>
      <c r="B98" s="820" t="s">
        <v>305</v>
      </c>
      <c r="C98" s="452" t="s">
        <v>306</v>
      </c>
      <c r="D98" s="781" t="s">
        <v>39</v>
      </c>
    </row>
    <row r="99" spans="1:4" hidden="1">
      <c r="A99" s="452" t="s">
        <v>307</v>
      </c>
      <c r="B99" s="820" t="s">
        <v>308</v>
      </c>
      <c r="C99" s="452" t="s">
        <v>309</v>
      </c>
      <c r="D99" s="781" t="s">
        <v>43</v>
      </c>
    </row>
    <row r="100" spans="1:4" hidden="1">
      <c r="A100" s="452" t="s">
        <v>310</v>
      </c>
      <c r="B100" s="820" t="s">
        <v>311</v>
      </c>
      <c r="C100" s="452" t="s">
        <v>312</v>
      </c>
      <c r="D100" s="781" t="s">
        <v>47</v>
      </c>
    </row>
    <row r="101" spans="1:4" hidden="1">
      <c r="A101" s="452" t="s">
        <v>313</v>
      </c>
      <c r="B101" s="820" t="s">
        <v>314</v>
      </c>
      <c r="C101" s="452" t="s">
        <v>315</v>
      </c>
      <c r="D101" s="781" t="s">
        <v>11</v>
      </c>
    </row>
    <row r="102" spans="1:4" hidden="1">
      <c r="A102" s="452" t="s">
        <v>316</v>
      </c>
      <c r="B102" s="820" t="s">
        <v>317</v>
      </c>
      <c r="C102" s="452" t="s">
        <v>318</v>
      </c>
      <c r="D102" s="781" t="s">
        <v>54</v>
      </c>
    </row>
    <row r="103" spans="1:4" hidden="1">
      <c r="A103" s="452" t="s">
        <v>319</v>
      </c>
      <c r="B103" s="820" t="s">
        <v>320</v>
      </c>
      <c r="C103" s="452" t="s">
        <v>321</v>
      </c>
      <c r="D103" s="781" t="s">
        <v>15</v>
      </c>
    </row>
    <row r="104" spans="1:4" hidden="1">
      <c r="A104" s="452" t="s">
        <v>322</v>
      </c>
      <c r="B104" s="820" t="s">
        <v>323</v>
      </c>
      <c r="C104" s="452" t="s">
        <v>324</v>
      </c>
      <c r="D104" s="781" t="s">
        <v>19</v>
      </c>
    </row>
    <row r="105" spans="1:4" hidden="1">
      <c r="A105" s="452" t="s">
        <v>325</v>
      </c>
      <c r="B105" s="820" t="s">
        <v>326</v>
      </c>
      <c r="C105" s="452" t="s">
        <v>327</v>
      </c>
      <c r="D105" s="781" t="s">
        <v>23</v>
      </c>
    </row>
    <row r="106" spans="1:4" hidden="1">
      <c r="A106" s="452" t="s">
        <v>328</v>
      </c>
      <c r="B106" s="820" t="s">
        <v>329</v>
      </c>
      <c r="C106" s="452" t="s">
        <v>330</v>
      </c>
      <c r="D106" s="781" t="s">
        <v>27</v>
      </c>
    </row>
    <row r="107" spans="1:4" hidden="1">
      <c r="A107" s="452" t="s">
        <v>331</v>
      </c>
      <c r="B107" s="820" t="s">
        <v>332</v>
      </c>
      <c r="C107" s="452" t="s">
        <v>333</v>
      </c>
      <c r="D107" s="781" t="s">
        <v>31</v>
      </c>
    </row>
    <row r="108" spans="1:4" hidden="1">
      <c r="A108" s="452" t="s">
        <v>334</v>
      </c>
      <c r="B108" s="820" t="s">
        <v>335</v>
      </c>
      <c r="C108" s="452" t="s">
        <v>336</v>
      </c>
      <c r="D108" s="781" t="s">
        <v>35</v>
      </c>
    </row>
    <row r="109" spans="1:4" hidden="1">
      <c r="A109" s="452" t="s">
        <v>337</v>
      </c>
      <c r="B109" s="820" t="s">
        <v>338</v>
      </c>
      <c r="C109" s="452" t="s">
        <v>339</v>
      </c>
      <c r="D109" s="781" t="s">
        <v>39</v>
      </c>
    </row>
    <row r="110" spans="1:4" hidden="1">
      <c r="A110" s="452" t="s">
        <v>340</v>
      </c>
      <c r="B110" s="820" t="s">
        <v>341</v>
      </c>
      <c r="C110" s="452" t="s">
        <v>342</v>
      </c>
      <c r="D110" s="781" t="s">
        <v>43</v>
      </c>
    </row>
    <row r="111" spans="1:4" hidden="1">
      <c r="A111" s="452" t="s">
        <v>343</v>
      </c>
      <c r="B111" s="820" t="s">
        <v>344</v>
      </c>
      <c r="C111" s="452" t="s">
        <v>345</v>
      </c>
      <c r="D111" s="781" t="s">
        <v>47</v>
      </c>
    </row>
    <row r="112" spans="1:4" hidden="1">
      <c r="A112" s="452" t="s">
        <v>346</v>
      </c>
      <c r="B112" s="820" t="s">
        <v>347</v>
      </c>
      <c r="C112" s="452" t="s">
        <v>348</v>
      </c>
      <c r="D112" s="781" t="s">
        <v>11</v>
      </c>
    </row>
    <row r="113" spans="1:4" hidden="1">
      <c r="A113" s="452" t="s">
        <v>349</v>
      </c>
      <c r="B113" s="820" t="s">
        <v>350</v>
      </c>
      <c r="C113" s="452" t="s">
        <v>351</v>
      </c>
      <c r="D113" s="781" t="s">
        <v>54</v>
      </c>
    </row>
    <row r="114" spans="1:4" hidden="1">
      <c r="A114" s="452" t="s">
        <v>352</v>
      </c>
      <c r="B114" s="820" t="s">
        <v>353</v>
      </c>
      <c r="C114" s="452" t="s">
        <v>354</v>
      </c>
      <c r="D114" s="781" t="s">
        <v>15</v>
      </c>
    </row>
    <row r="115" spans="1:4" hidden="1">
      <c r="A115" s="452" t="s">
        <v>355</v>
      </c>
      <c r="B115" s="820" t="s">
        <v>356</v>
      </c>
      <c r="C115" s="452" t="s">
        <v>357</v>
      </c>
      <c r="D115" s="781" t="s">
        <v>19</v>
      </c>
    </row>
    <row r="116" spans="1:4" hidden="1">
      <c r="A116" s="452" t="s">
        <v>358</v>
      </c>
      <c r="B116" s="820" t="s">
        <v>359</v>
      </c>
      <c r="C116" s="452" t="s">
        <v>360</v>
      </c>
      <c r="D116" s="781" t="s">
        <v>23</v>
      </c>
    </row>
    <row r="117" spans="1:4" hidden="1">
      <c r="A117" s="452" t="s">
        <v>361</v>
      </c>
      <c r="B117" s="820" t="s">
        <v>362</v>
      </c>
      <c r="C117" s="452" t="s">
        <v>363</v>
      </c>
      <c r="D117" s="781" t="s">
        <v>27</v>
      </c>
    </row>
    <row r="118" spans="1:4" hidden="1">
      <c r="A118" s="452" t="s">
        <v>364</v>
      </c>
      <c r="B118" s="820" t="s">
        <v>365</v>
      </c>
      <c r="C118" s="452" t="s">
        <v>366</v>
      </c>
      <c r="D118" s="781" t="s">
        <v>31</v>
      </c>
    </row>
    <row r="119" spans="1:4" hidden="1">
      <c r="A119" s="452" t="s">
        <v>367</v>
      </c>
      <c r="B119" s="820" t="s">
        <v>368</v>
      </c>
      <c r="C119" s="452" t="s">
        <v>369</v>
      </c>
      <c r="D119" s="781" t="s">
        <v>35</v>
      </c>
    </row>
    <row r="120" spans="1:4" hidden="1">
      <c r="A120" s="452" t="s">
        <v>370</v>
      </c>
      <c r="B120" s="820" t="s">
        <v>371</v>
      </c>
      <c r="C120" s="452" t="s">
        <v>372</v>
      </c>
      <c r="D120" s="781" t="s">
        <v>39</v>
      </c>
    </row>
    <row r="121" spans="1:4" hidden="1">
      <c r="A121" s="452" t="s">
        <v>373</v>
      </c>
      <c r="B121" s="820" t="s">
        <v>374</v>
      </c>
      <c r="C121" s="452" t="s">
        <v>375</v>
      </c>
      <c r="D121" s="781" t="s">
        <v>43</v>
      </c>
    </row>
    <row r="122" spans="1:4" hidden="1">
      <c r="A122" s="452" t="s">
        <v>376</v>
      </c>
      <c r="B122" s="820" t="s">
        <v>377</v>
      </c>
      <c r="C122" s="452" t="s">
        <v>378</v>
      </c>
      <c r="D122" s="781" t="s">
        <v>47</v>
      </c>
    </row>
    <row r="123" spans="1:4" hidden="1">
      <c r="A123" s="452" t="s">
        <v>379</v>
      </c>
      <c r="B123" s="820" t="s">
        <v>380</v>
      </c>
      <c r="C123" s="452" t="s">
        <v>381</v>
      </c>
      <c r="D123" s="781" t="s">
        <v>11</v>
      </c>
    </row>
    <row r="124" spans="1:4" hidden="1">
      <c r="A124" s="452" t="s">
        <v>382</v>
      </c>
      <c r="B124" s="820" t="s">
        <v>383</v>
      </c>
      <c r="C124" s="452" t="s">
        <v>384</v>
      </c>
      <c r="D124" s="781" t="s">
        <v>54</v>
      </c>
    </row>
    <row r="125" spans="1:4" hidden="1">
      <c r="A125" s="452" t="s">
        <v>385</v>
      </c>
      <c r="B125" s="820" t="s">
        <v>386</v>
      </c>
      <c r="C125" s="452" t="s">
        <v>387</v>
      </c>
      <c r="D125" s="781" t="s">
        <v>15</v>
      </c>
    </row>
    <row r="126" spans="1:4" hidden="1">
      <c r="A126" s="452" t="s">
        <v>388</v>
      </c>
      <c r="B126" s="820" t="s">
        <v>389</v>
      </c>
      <c r="C126" s="452" t="s">
        <v>390</v>
      </c>
      <c r="D126" s="781" t="s">
        <v>19</v>
      </c>
    </row>
    <row r="127" spans="1:4" hidden="1">
      <c r="A127" s="452" t="s">
        <v>391</v>
      </c>
      <c r="B127" s="820" t="s">
        <v>392</v>
      </c>
      <c r="C127" s="452" t="s">
        <v>393</v>
      </c>
      <c r="D127" s="781" t="s">
        <v>23</v>
      </c>
    </row>
    <row r="128" spans="1:4" hidden="1">
      <c r="A128" s="452" t="s">
        <v>394</v>
      </c>
      <c r="B128" s="820" t="s">
        <v>395</v>
      </c>
      <c r="C128" s="452" t="s">
        <v>396</v>
      </c>
      <c r="D128" s="781" t="s">
        <v>27</v>
      </c>
    </row>
    <row r="129" spans="1:4" hidden="1">
      <c r="A129" s="452" t="s">
        <v>397</v>
      </c>
      <c r="B129" s="820" t="s">
        <v>398</v>
      </c>
      <c r="C129" s="452" t="s">
        <v>399</v>
      </c>
      <c r="D129" s="781" t="s">
        <v>31</v>
      </c>
    </row>
    <row r="130" spans="1:4" hidden="1">
      <c r="A130" s="452" t="s">
        <v>400</v>
      </c>
      <c r="B130" s="820" t="s">
        <v>401</v>
      </c>
      <c r="C130" s="452" t="s">
        <v>402</v>
      </c>
      <c r="D130" s="781" t="s">
        <v>35</v>
      </c>
    </row>
    <row r="131" spans="1:4" hidden="1">
      <c r="A131" s="452" t="s">
        <v>403</v>
      </c>
      <c r="B131" s="820" t="s">
        <v>404</v>
      </c>
      <c r="C131" s="452" t="s">
        <v>405</v>
      </c>
      <c r="D131" s="781" t="s">
        <v>39</v>
      </c>
    </row>
    <row r="132" spans="1:4" hidden="1">
      <c r="A132" s="452" t="s">
        <v>406</v>
      </c>
      <c r="B132" s="820" t="s">
        <v>407</v>
      </c>
      <c r="C132" s="452" t="s">
        <v>408</v>
      </c>
      <c r="D132" s="781" t="s">
        <v>43</v>
      </c>
    </row>
    <row r="133" spans="1:4" hidden="1">
      <c r="A133" s="452" t="s">
        <v>409</v>
      </c>
      <c r="B133" s="820" t="s">
        <v>410</v>
      </c>
      <c r="C133" s="452" t="s">
        <v>411</v>
      </c>
      <c r="D133" s="781" t="s">
        <v>47</v>
      </c>
    </row>
    <row r="134" spans="1:4" hidden="1">
      <c r="A134" s="452" t="s">
        <v>412</v>
      </c>
      <c r="B134" s="820" t="s">
        <v>413</v>
      </c>
      <c r="C134" s="452" t="s">
        <v>414</v>
      </c>
      <c r="D134" s="781" t="s">
        <v>11</v>
      </c>
    </row>
    <row r="135" spans="1:4" hidden="1">
      <c r="A135" s="452" t="s">
        <v>415</v>
      </c>
      <c r="B135" s="820" t="s">
        <v>416</v>
      </c>
      <c r="C135" s="452" t="s">
        <v>417</v>
      </c>
      <c r="D135" s="781" t="s">
        <v>54</v>
      </c>
    </row>
    <row r="136" spans="1:4" hidden="1">
      <c r="A136" s="452" t="s">
        <v>418</v>
      </c>
      <c r="B136" s="820" t="s">
        <v>419</v>
      </c>
      <c r="C136" s="452" t="s">
        <v>420</v>
      </c>
      <c r="D136" s="781" t="s">
        <v>15</v>
      </c>
    </row>
    <row r="137" spans="1:4" hidden="1">
      <c r="A137" s="452" t="s">
        <v>421</v>
      </c>
      <c r="B137" s="820" t="s">
        <v>422</v>
      </c>
      <c r="C137" s="452" t="s">
        <v>423</v>
      </c>
      <c r="D137" s="781" t="s">
        <v>19</v>
      </c>
    </row>
    <row r="138" spans="1:4" hidden="1">
      <c r="A138" s="452" t="s">
        <v>424</v>
      </c>
      <c r="B138" s="820" t="s">
        <v>425</v>
      </c>
      <c r="C138" s="452" t="s">
        <v>426</v>
      </c>
      <c r="D138" s="781" t="s">
        <v>23</v>
      </c>
    </row>
    <row r="139" spans="1:4" hidden="1">
      <c r="A139" s="452" t="s">
        <v>427</v>
      </c>
      <c r="B139" s="820" t="s">
        <v>428</v>
      </c>
      <c r="C139" s="452" t="s">
        <v>429</v>
      </c>
      <c r="D139" s="781" t="s">
        <v>27</v>
      </c>
    </row>
    <row r="140" spans="1:4" hidden="1">
      <c r="A140" s="452" t="s">
        <v>430</v>
      </c>
      <c r="B140" s="820" t="s">
        <v>431</v>
      </c>
      <c r="C140" s="452" t="s">
        <v>432</v>
      </c>
      <c r="D140" s="781" t="s">
        <v>31</v>
      </c>
    </row>
    <row r="141" spans="1:4" hidden="1">
      <c r="A141" s="452" t="s">
        <v>433</v>
      </c>
      <c r="B141" s="820" t="s">
        <v>434</v>
      </c>
      <c r="C141" s="452" t="s">
        <v>435</v>
      </c>
      <c r="D141" s="781" t="s">
        <v>35</v>
      </c>
    </row>
    <row r="142" spans="1:4" hidden="1">
      <c r="A142" s="452" t="s">
        <v>436</v>
      </c>
      <c r="B142" s="820" t="s">
        <v>437</v>
      </c>
      <c r="C142" s="452" t="s">
        <v>438</v>
      </c>
      <c r="D142" s="781" t="s">
        <v>39</v>
      </c>
    </row>
    <row r="143" spans="1:4" hidden="1">
      <c r="A143" s="452" t="s">
        <v>439</v>
      </c>
      <c r="B143" s="820" t="s">
        <v>440</v>
      </c>
      <c r="C143" s="452" t="s">
        <v>441</v>
      </c>
      <c r="D143" s="781" t="s">
        <v>43</v>
      </c>
    </row>
    <row r="144" spans="1:4" hidden="1">
      <c r="A144" s="452" t="s">
        <v>442</v>
      </c>
      <c r="B144" s="820" t="s">
        <v>443</v>
      </c>
      <c r="C144" s="452" t="s">
        <v>444</v>
      </c>
      <c r="D144" s="781" t="s">
        <v>47</v>
      </c>
    </row>
    <row r="145" spans="1:4" hidden="1">
      <c r="A145" s="452" t="s">
        <v>445</v>
      </c>
      <c r="B145" s="820" t="s">
        <v>446</v>
      </c>
      <c r="C145" s="452" t="s">
        <v>447</v>
      </c>
      <c r="D145" s="781" t="s">
        <v>11</v>
      </c>
    </row>
    <row r="146" spans="1:4" hidden="1">
      <c r="A146" s="452" t="s">
        <v>448</v>
      </c>
      <c r="B146" s="820" t="s">
        <v>449</v>
      </c>
      <c r="C146" s="452" t="s">
        <v>450</v>
      </c>
      <c r="D146" s="781" t="s">
        <v>54</v>
      </c>
    </row>
    <row r="147" spans="1:4" hidden="1">
      <c r="A147" s="452" t="s">
        <v>451</v>
      </c>
      <c r="B147" s="820" t="s">
        <v>452</v>
      </c>
      <c r="C147" s="452" t="s">
        <v>453</v>
      </c>
      <c r="D147" s="781" t="s">
        <v>15</v>
      </c>
    </row>
    <row r="148" spans="1:4" hidden="1">
      <c r="A148" s="452" t="s">
        <v>454</v>
      </c>
      <c r="B148" s="820" t="s">
        <v>455</v>
      </c>
      <c r="C148" s="452" t="s">
        <v>456</v>
      </c>
      <c r="D148" s="781" t="s">
        <v>19</v>
      </c>
    </row>
    <row r="149" spans="1:4" hidden="1">
      <c r="A149" s="452" t="s">
        <v>457</v>
      </c>
      <c r="B149" s="820" t="s">
        <v>458</v>
      </c>
      <c r="C149" s="452" t="s">
        <v>459</v>
      </c>
      <c r="D149" s="781" t="s">
        <v>23</v>
      </c>
    </row>
    <row r="150" spans="1:4" hidden="1">
      <c r="A150" s="452" t="s">
        <v>460</v>
      </c>
      <c r="B150" s="820" t="s">
        <v>461</v>
      </c>
      <c r="C150" s="452" t="s">
        <v>462</v>
      </c>
      <c r="D150" s="781" t="s">
        <v>27</v>
      </c>
    </row>
    <row r="151" spans="1:4" hidden="1">
      <c r="A151" s="452" t="s">
        <v>463</v>
      </c>
      <c r="B151" s="820" t="s">
        <v>464</v>
      </c>
      <c r="C151" s="452" t="s">
        <v>465</v>
      </c>
      <c r="D151" s="781" t="s">
        <v>31</v>
      </c>
    </row>
    <row r="152" spans="1:4" hidden="1">
      <c r="A152" s="452" t="s">
        <v>466</v>
      </c>
      <c r="B152" s="820" t="s">
        <v>467</v>
      </c>
      <c r="C152" s="452" t="s">
        <v>468</v>
      </c>
      <c r="D152" s="781" t="s">
        <v>35</v>
      </c>
    </row>
    <row r="153" spans="1:4" hidden="1">
      <c r="A153" s="452" t="s">
        <v>469</v>
      </c>
      <c r="B153" s="820" t="s">
        <v>470</v>
      </c>
      <c r="C153" s="452" t="s">
        <v>471</v>
      </c>
      <c r="D153" s="781" t="s">
        <v>39</v>
      </c>
    </row>
    <row r="154" spans="1:4" hidden="1">
      <c r="A154" s="452" t="s">
        <v>472</v>
      </c>
      <c r="B154" s="820" t="s">
        <v>473</v>
      </c>
      <c r="C154" s="452" t="s">
        <v>474</v>
      </c>
      <c r="D154" s="781" t="s">
        <v>43</v>
      </c>
    </row>
    <row r="155" spans="1:4" hidden="1">
      <c r="A155" s="452" t="s">
        <v>475</v>
      </c>
      <c r="B155" s="820" t="s">
        <v>476</v>
      </c>
      <c r="C155" s="452" t="s">
        <v>477</v>
      </c>
      <c r="D155" s="781" t="s">
        <v>47</v>
      </c>
    </row>
    <row r="156" spans="1:4" hidden="1">
      <c r="A156" s="452" t="s">
        <v>478</v>
      </c>
      <c r="B156" s="820" t="s">
        <v>479</v>
      </c>
      <c r="C156" s="452" t="s">
        <v>480</v>
      </c>
      <c r="D156" s="781" t="s">
        <v>11</v>
      </c>
    </row>
    <row r="157" spans="1:4" hidden="1">
      <c r="A157" s="452" t="s">
        <v>481</v>
      </c>
      <c r="B157" s="820" t="s">
        <v>482</v>
      </c>
      <c r="C157" s="452" t="s">
        <v>483</v>
      </c>
      <c r="D157" s="781" t="s">
        <v>54</v>
      </c>
    </row>
    <row r="158" spans="1:4" hidden="1">
      <c r="A158" s="452" t="s">
        <v>484</v>
      </c>
      <c r="B158" s="820" t="s">
        <v>485</v>
      </c>
      <c r="C158" s="452" t="s">
        <v>486</v>
      </c>
      <c r="D158" s="781" t="s">
        <v>15</v>
      </c>
    </row>
    <row r="159" spans="1:4" hidden="1">
      <c r="A159" s="452" t="s">
        <v>487</v>
      </c>
      <c r="B159" s="820" t="s">
        <v>488</v>
      </c>
      <c r="C159" s="452" t="s">
        <v>489</v>
      </c>
      <c r="D159" s="781" t="s">
        <v>19</v>
      </c>
    </row>
    <row r="160" spans="1:4" hidden="1">
      <c r="A160" s="452" t="s">
        <v>490</v>
      </c>
      <c r="B160" s="820" t="s">
        <v>491</v>
      </c>
      <c r="C160" s="452" t="s">
        <v>492</v>
      </c>
      <c r="D160" s="781" t="s">
        <v>23</v>
      </c>
    </row>
    <row r="161" spans="1:4" hidden="1">
      <c r="A161" s="452" t="s">
        <v>493</v>
      </c>
      <c r="B161" s="820" t="s">
        <v>494</v>
      </c>
      <c r="C161" s="452" t="s">
        <v>495</v>
      </c>
      <c r="D161" s="781" t="s">
        <v>27</v>
      </c>
    </row>
    <row r="162" spans="1:4" hidden="1">
      <c r="A162" s="452" t="s">
        <v>496</v>
      </c>
      <c r="B162" s="820" t="s">
        <v>497</v>
      </c>
      <c r="C162" s="452" t="s">
        <v>498</v>
      </c>
      <c r="D162" s="781" t="s">
        <v>31</v>
      </c>
    </row>
    <row r="163" spans="1:4" hidden="1">
      <c r="A163" s="452" t="s">
        <v>499</v>
      </c>
      <c r="B163" s="820" t="s">
        <v>500</v>
      </c>
      <c r="C163" s="452" t="s">
        <v>501</v>
      </c>
      <c r="D163" s="781" t="s">
        <v>35</v>
      </c>
    </row>
    <row r="164" spans="1:4" hidden="1">
      <c r="A164" s="452" t="s">
        <v>502</v>
      </c>
      <c r="B164" s="820" t="s">
        <v>503</v>
      </c>
      <c r="C164" s="452" t="s">
        <v>504</v>
      </c>
      <c r="D164" s="781" t="s">
        <v>39</v>
      </c>
    </row>
    <row r="165" spans="1:4" hidden="1">
      <c r="A165" s="452" t="s">
        <v>505</v>
      </c>
      <c r="B165" s="820" t="s">
        <v>506</v>
      </c>
      <c r="C165" s="452" t="s">
        <v>507</v>
      </c>
      <c r="D165" s="781" t="s">
        <v>43</v>
      </c>
    </row>
    <row r="166" spans="1:4" hidden="1">
      <c r="A166" s="452" t="s">
        <v>508</v>
      </c>
      <c r="B166" s="820" t="s">
        <v>509</v>
      </c>
      <c r="C166" s="452" t="s">
        <v>510</v>
      </c>
      <c r="D166" s="781" t="s">
        <v>47</v>
      </c>
    </row>
    <row r="167" spans="1:4" hidden="1">
      <c r="A167" s="452" t="s">
        <v>511</v>
      </c>
      <c r="B167" s="820" t="s">
        <v>512</v>
      </c>
      <c r="C167" s="452" t="s">
        <v>513</v>
      </c>
      <c r="D167" s="781" t="s">
        <v>11</v>
      </c>
    </row>
    <row r="168" spans="1:4" hidden="1">
      <c r="A168" s="452" t="s">
        <v>514</v>
      </c>
      <c r="B168" s="820" t="s">
        <v>515</v>
      </c>
      <c r="C168" s="452" t="s">
        <v>516</v>
      </c>
      <c r="D168" s="781" t="s">
        <v>54</v>
      </c>
    </row>
    <row r="169" spans="1:4" hidden="1">
      <c r="A169" s="452" t="s">
        <v>517</v>
      </c>
      <c r="B169" s="820" t="s">
        <v>518</v>
      </c>
      <c r="C169" s="452" t="s">
        <v>519</v>
      </c>
      <c r="D169" s="781" t="s">
        <v>15</v>
      </c>
    </row>
    <row r="170" spans="1:4" hidden="1">
      <c r="A170" s="452" t="s">
        <v>520</v>
      </c>
      <c r="B170" s="820" t="s">
        <v>521</v>
      </c>
      <c r="C170" s="452" t="s">
        <v>522</v>
      </c>
      <c r="D170" s="781" t="s">
        <v>19</v>
      </c>
    </row>
    <row r="171" spans="1:4" hidden="1">
      <c r="A171" s="452" t="s">
        <v>523</v>
      </c>
      <c r="B171" s="820" t="s">
        <v>524</v>
      </c>
      <c r="C171" s="452" t="s">
        <v>525</v>
      </c>
      <c r="D171" s="781" t="s">
        <v>23</v>
      </c>
    </row>
    <row r="172" spans="1:4" hidden="1">
      <c r="A172" s="452" t="s">
        <v>526</v>
      </c>
      <c r="B172" s="820" t="s">
        <v>527</v>
      </c>
      <c r="C172" s="452" t="s">
        <v>528</v>
      </c>
      <c r="D172" s="781" t="s">
        <v>27</v>
      </c>
    </row>
    <row r="173" spans="1:4" hidden="1">
      <c r="A173" s="452" t="s">
        <v>529</v>
      </c>
      <c r="B173" s="820" t="s">
        <v>530</v>
      </c>
      <c r="C173" s="452" t="s">
        <v>531</v>
      </c>
      <c r="D173" s="781" t="s">
        <v>31</v>
      </c>
    </row>
    <row r="174" spans="1:4" hidden="1">
      <c r="A174" s="452" t="s">
        <v>532</v>
      </c>
      <c r="B174" s="820" t="s">
        <v>533</v>
      </c>
      <c r="C174" s="452" t="s">
        <v>534</v>
      </c>
      <c r="D174" s="781" t="s">
        <v>35</v>
      </c>
    </row>
    <row r="175" spans="1:4" hidden="1">
      <c r="A175" s="452" t="s">
        <v>535</v>
      </c>
      <c r="B175" s="820" t="s">
        <v>536</v>
      </c>
      <c r="C175" s="452" t="s">
        <v>537</v>
      </c>
      <c r="D175" s="781" t="s">
        <v>39</v>
      </c>
    </row>
    <row r="176" spans="1:4" hidden="1">
      <c r="A176" s="452" t="s">
        <v>538</v>
      </c>
      <c r="B176" s="820" t="s">
        <v>539</v>
      </c>
      <c r="C176" s="452" t="s">
        <v>540</v>
      </c>
      <c r="D176" s="781" t="s">
        <v>43</v>
      </c>
    </row>
    <row r="177" spans="1:4" hidden="1">
      <c r="A177" s="452" t="s">
        <v>541</v>
      </c>
      <c r="B177" s="820" t="s">
        <v>542</v>
      </c>
      <c r="C177" s="452" t="s">
        <v>543</v>
      </c>
      <c r="D177" s="781" t="s">
        <v>47</v>
      </c>
    </row>
    <row r="178" spans="1:4" hidden="1">
      <c r="A178" s="452" t="s">
        <v>544</v>
      </c>
      <c r="B178" s="820" t="s">
        <v>545</v>
      </c>
      <c r="C178" s="452" t="s">
        <v>546</v>
      </c>
      <c r="D178" s="781" t="s">
        <v>11</v>
      </c>
    </row>
    <row r="179" spans="1:4" hidden="1">
      <c r="A179" s="452" t="s">
        <v>547</v>
      </c>
      <c r="B179" s="820" t="s">
        <v>548</v>
      </c>
      <c r="C179" s="452" t="s">
        <v>549</v>
      </c>
      <c r="D179" s="781" t="s">
        <v>54</v>
      </c>
    </row>
    <row r="180" spans="1:4" hidden="1">
      <c r="A180" s="452" t="s">
        <v>550</v>
      </c>
      <c r="B180" s="820" t="s">
        <v>551</v>
      </c>
      <c r="C180" s="452" t="s">
        <v>552</v>
      </c>
      <c r="D180" s="781" t="s">
        <v>15</v>
      </c>
    </row>
    <row r="181" spans="1:4" hidden="1">
      <c r="A181" s="452" t="s">
        <v>553</v>
      </c>
      <c r="B181" s="820" t="s">
        <v>554</v>
      </c>
      <c r="C181" s="452" t="s">
        <v>555</v>
      </c>
      <c r="D181" s="781" t="s">
        <v>19</v>
      </c>
    </row>
    <row r="182" spans="1:4" hidden="1">
      <c r="A182" s="452" t="s">
        <v>556</v>
      </c>
      <c r="B182" s="820" t="s">
        <v>557</v>
      </c>
      <c r="C182" s="452" t="s">
        <v>558</v>
      </c>
      <c r="D182" s="781" t="s">
        <v>23</v>
      </c>
    </row>
    <row r="183" spans="1:4" hidden="1">
      <c r="A183" s="452" t="s">
        <v>559</v>
      </c>
      <c r="B183" s="820" t="s">
        <v>560</v>
      </c>
      <c r="C183" s="452" t="s">
        <v>561</v>
      </c>
      <c r="D183" s="781" t="s">
        <v>27</v>
      </c>
    </row>
    <row r="184" spans="1:4" hidden="1">
      <c r="A184" s="452" t="s">
        <v>562</v>
      </c>
      <c r="B184" s="820" t="s">
        <v>563</v>
      </c>
      <c r="C184" s="452" t="s">
        <v>564</v>
      </c>
      <c r="D184" s="781" t="s">
        <v>31</v>
      </c>
    </row>
    <row r="185" spans="1:4" hidden="1">
      <c r="A185" s="452" t="s">
        <v>565</v>
      </c>
      <c r="B185" s="820" t="s">
        <v>566</v>
      </c>
      <c r="C185" s="452" t="s">
        <v>567</v>
      </c>
      <c r="D185" s="781" t="s">
        <v>35</v>
      </c>
    </row>
    <row r="186" spans="1:4" hidden="1">
      <c r="A186" s="452" t="s">
        <v>568</v>
      </c>
      <c r="B186" s="820" t="s">
        <v>569</v>
      </c>
      <c r="C186" s="452" t="s">
        <v>570</v>
      </c>
      <c r="D186" s="781" t="s">
        <v>39</v>
      </c>
    </row>
    <row r="187" spans="1:4" hidden="1">
      <c r="A187" s="452" t="s">
        <v>571</v>
      </c>
      <c r="B187" s="820" t="s">
        <v>572</v>
      </c>
      <c r="C187" s="452" t="s">
        <v>573</v>
      </c>
      <c r="D187" s="781" t="s">
        <v>43</v>
      </c>
    </row>
    <row r="188" spans="1:4" hidden="1">
      <c r="A188" s="452" t="s">
        <v>574</v>
      </c>
      <c r="B188" s="820" t="s">
        <v>575</v>
      </c>
      <c r="C188" s="452" t="s">
        <v>576</v>
      </c>
      <c r="D188" s="781" t="s">
        <v>47</v>
      </c>
    </row>
    <row r="189" spans="1:4" hidden="1">
      <c r="A189" s="452" t="s">
        <v>577</v>
      </c>
      <c r="B189" s="820" t="s">
        <v>578</v>
      </c>
      <c r="C189" s="452" t="s">
        <v>579</v>
      </c>
      <c r="D189" s="781" t="s">
        <v>11</v>
      </c>
    </row>
    <row r="190" spans="1:4" hidden="1">
      <c r="A190" s="452" t="s">
        <v>580</v>
      </c>
      <c r="B190" s="820" t="s">
        <v>581</v>
      </c>
      <c r="C190" s="452" t="s">
        <v>582</v>
      </c>
      <c r="D190" s="781" t="s">
        <v>54</v>
      </c>
    </row>
    <row r="191" spans="1:4" hidden="1">
      <c r="A191" s="452" t="s">
        <v>583</v>
      </c>
      <c r="B191" s="820" t="s">
        <v>584</v>
      </c>
      <c r="C191" s="452" t="s">
        <v>585</v>
      </c>
      <c r="D191" s="781" t="s">
        <v>15</v>
      </c>
    </row>
    <row r="192" spans="1:4" hidden="1">
      <c r="A192" s="452" t="s">
        <v>586</v>
      </c>
      <c r="B192" s="820" t="s">
        <v>587</v>
      </c>
      <c r="C192" s="452" t="s">
        <v>588</v>
      </c>
      <c r="D192" s="781" t="s">
        <v>19</v>
      </c>
    </row>
    <row r="193" spans="1:4" hidden="1">
      <c r="A193" s="452" t="s">
        <v>589</v>
      </c>
      <c r="B193" s="820" t="s">
        <v>590</v>
      </c>
      <c r="C193" s="452" t="s">
        <v>591</v>
      </c>
      <c r="D193" s="781" t="s">
        <v>23</v>
      </c>
    </row>
    <row r="194" spans="1:4" hidden="1">
      <c r="A194" s="452" t="s">
        <v>592</v>
      </c>
      <c r="B194" s="820" t="s">
        <v>593</v>
      </c>
      <c r="C194" s="452" t="s">
        <v>594</v>
      </c>
      <c r="D194" s="781" t="s">
        <v>27</v>
      </c>
    </row>
    <row r="195" spans="1:4" hidden="1">
      <c r="A195" s="452" t="s">
        <v>595</v>
      </c>
      <c r="B195" s="820" t="s">
        <v>596</v>
      </c>
      <c r="C195" s="452" t="s">
        <v>597</v>
      </c>
      <c r="D195" s="781" t="s">
        <v>31</v>
      </c>
    </row>
    <row r="196" spans="1:4" hidden="1">
      <c r="A196" s="452" t="s">
        <v>598</v>
      </c>
      <c r="B196" s="820" t="s">
        <v>599</v>
      </c>
      <c r="C196" s="452" t="s">
        <v>600</v>
      </c>
      <c r="D196" s="781" t="s">
        <v>35</v>
      </c>
    </row>
    <row r="197" spans="1:4" hidden="1">
      <c r="A197" s="452" t="s">
        <v>601</v>
      </c>
      <c r="B197" s="820" t="s">
        <v>602</v>
      </c>
      <c r="C197" s="452" t="s">
        <v>603</v>
      </c>
      <c r="D197" s="781" t="s">
        <v>39</v>
      </c>
    </row>
    <row r="198" spans="1:4" hidden="1">
      <c r="A198" s="452" t="s">
        <v>604</v>
      </c>
      <c r="B198" s="820" t="s">
        <v>605</v>
      </c>
      <c r="C198" s="452" t="s">
        <v>606</v>
      </c>
      <c r="D198" s="781" t="s">
        <v>43</v>
      </c>
    </row>
    <row r="199" spans="1:4" hidden="1">
      <c r="A199" s="452" t="s">
        <v>607</v>
      </c>
      <c r="B199" s="820" t="s">
        <v>608</v>
      </c>
      <c r="C199" s="452" t="s">
        <v>609</v>
      </c>
      <c r="D199" s="781" t="s">
        <v>47</v>
      </c>
    </row>
    <row r="200" spans="1:4" hidden="1">
      <c r="A200" s="452" t="s">
        <v>610</v>
      </c>
      <c r="B200" s="820" t="s">
        <v>611</v>
      </c>
      <c r="C200" s="452" t="s">
        <v>612</v>
      </c>
      <c r="D200" s="781" t="s">
        <v>11</v>
      </c>
    </row>
    <row r="201" spans="1:4" hidden="1">
      <c r="A201" s="452" t="s">
        <v>613</v>
      </c>
      <c r="B201" s="820" t="s">
        <v>614</v>
      </c>
      <c r="C201" s="452" t="s">
        <v>615</v>
      </c>
      <c r="D201" s="781" t="s">
        <v>54</v>
      </c>
    </row>
    <row r="202" spans="1:4" hidden="1">
      <c r="A202" s="452" t="s">
        <v>616</v>
      </c>
      <c r="B202" s="820" t="s">
        <v>617</v>
      </c>
      <c r="C202" s="452" t="s">
        <v>618</v>
      </c>
      <c r="D202" s="781" t="s">
        <v>15</v>
      </c>
    </row>
    <row r="203" spans="1:4" hidden="1">
      <c r="A203" s="452" t="s">
        <v>619</v>
      </c>
      <c r="B203" s="820" t="s">
        <v>620</v>
      </c>
      <c r="C203" s="452" t="s">
        <v>621</v>
      </c>
      <c r="D203" s="781" t="s">
        <v>19</v>
      </c>
    </row>
    <row r="204" spans="1:4" hidden="1">
      <c r="A204" s="452" t="s">
        <v>622</v>
      </c>
      <c r="B204" s="820" t="s">
        <v>623</v>
      </c>
      <c r="C204" s="452" t="s">
        <v>624</v>
      </c>
      <c r="D204" s="781" t="s">
        <v>23</v>
      </c>
    </row>
    <row r="205" spans="1:4" hidden="1">
      <c r="A205" s="452" t="s">
        <v>625</v>
      </c>
      <c r="B205" s="820" t="s">
        <v>626</v>
      </c>
      <c r="C205" s="452" t="s">
        <v>627</v>
      </c>
      <c r="D205" s="781" t="s">
        <v>27</v>
      </c>
    </row>
    <row r="206" spans="1:4" hidden="1">
      <c r="A206" s="452" t="s">
        <v>628</v>
      </c>
      <c r="B206" s="820" t="s">
        <v>629</v>
      </c>
      <c r="C206" s="452" t="s">
        <v>630</v>
      </c>
      <c r="D206" s="781" t="s">
        <v>31</v>
      </c>
    </row>
    <row r="207" spans="1:4" hidden="1">
      <c r="A207" s="452" t="s">
        <v>631</v>
      </c>
      <c r="B207" s="820" t="s">
        <v>632</v>
      </c>
      <c r="C207" s="452" t="s">
        <v>633</v>
      </c>
      <c r="D207" s="781" t="s">
        <v>35</v>
      </c>
    </row>
    <row r="208" spans="1:4" hidden="1">
      <c r="A208" s="452" t="s">
        <v>634</v>
      </c>
      <c r="B208" s="820" t="s">
        <v>635</v>
      </c>
      <c r="C208" s="452" t="s">
        <v>636</v>
      </c>
      <c r="D208" s="781" t="s">
        <v>39</v>
      </c>
    </row>
    <row r="209" spans="1:4" hidden="1">
      <c r="A209" s="452" t="s">
        <v>637</v>
      </c>
      <c r="B209" s="820" t="s">
        <v>638</v>
      </c>
      <c r="C209" s="452" t="s">
        <v>639</v>
      </c>
      <c r="D209" s="781" t="s">
        <v>43</v>
      </c>
    </row>
    <row r="210" spans="1:4" hidden="1">
      <c r="A210" s="452" t="s">
        <v>640</v>
      </c>
      <c r="B210" s="820" t="s">
        <v>641</v>
      </c>
      <c r="C210" s="452" t="s">
        <v>642</v>
      </c>
      <c r="D210" s="781" t="s">
        <v>47</v>
      </c>
    </row>
    <row r="211" spans="1:4" hidden="1">
      <c r="A211" s="452" t="s">
        <v>643</v>
      </c>
      <c r="B211" s="820" t="s">
        <v>644</v>
      </c>
      <c r="C211" s="452" t="s">
        <v>645</v>
      </c>
      <c r="D211" s="781" t="s">
        <v>11</v>
      </c>
    </row>
    <row r="212" spans="1:4" hidden="1">
      <c r="A212" s="452" t="s">
        <v>646</v>
      </c>
      <c r="B212" s="820" t="s">
        <v>647</v>
      </c>
      <c r="C212" s="452" t="s">
        <v>648</v>
      </c>
      <c r="D212" s="781" t="s">
        <v>54</v>
      </c>
    </row>
    <row r="213" spans="1:4" hidden="1">
      <c r="A213" s="452" t="s">
        <v>649</v>
      </c>
      <c r="B213" s="820" t="s">
        <v>650</v>
      </c>
      <c r="C213" s="452" t="s">
        <v>651</v>
      </c>
      <c r="D213" s="781" t="s">
        <v>15</v>
      </c>
    </row>
    <row r="214" spans="1:4" hidden="1">
      <c r="A214" s="452" t="s">
        <v>652</v>
      </c>
      <c r="B214" s="820" t="s">
        <v>653</v>
      </c>
      <c r="C214" s="452" t="s">
        <v>654</v>
      </c>
      <c r="D214" s="781" t="s">
        <v>19</v>
      </c>
    </row>
    <row r="215" spans="1:4" hidden="1">
      <c r="A215" s="452" t="s">
        <v>655</v>
      </c>
      <c r="B215" s="820" t="s">
        <v>656</v>
      </c>
      <c r="C215" s="452" t="s">
        <v>657</v>
      </c>
      <c r="D215" s="781" t="s">
        <v>23</v>
      </c>
    </row>
    <row r="216" spans="1:4" hidden="1">
      <c r="A216" s="452" t="s">
        <v>658</v>
      </c>
      <c r="B216" s="820" t="s">
        <v>659</v>
      </c>
      <c r="C216" s="452" t="s">
        <v>660</v>
      </c>
      <c r="D216" s="781" t="s">
        <v>27</v>
      </c>
    </row>
    <row r="217" spans="1:4" hidden="1">
      <c r="A217" s="452" t="s">
        <v>661</v>
      </c>
      <c r="B217" s="820" t="s">
        <v>662</v>
      </c>
      <c r="C217" s="452" t="s">
        <v>663</v>
      </c>
      <c r="D217" s="781" t="s">
        <v>31</v>
      </c>
    </row>
    <row r="218" spans="1:4" hidden="1">
      <c r="A218" s="452" t="s">
        <v>664</v>
      </c>
      <c r="B218" s="820" t="s">
        <v>665</v>
      </c>
      <c r="C218" s="452" t="s">
        <v>666</v>
      </c>
      <c r="D218" s="781" t="s">
        <v>35</v>
      </c>
    </row>
    <row r="219" spans="1:4" hidden="1">
      <c r="A219" s="452" t="s">
        <v>667</v>
      </c>
      <c r="B219" s="820" t="s">
        <v>668</v>
      </c>
      <c r="C219" s="452" t="s">
        <v>669</v>
      </c>
      <c r="D219" s="781" t="s">
        <v>39</v>
      </c>
    </row>
    <row r="220" spans="1:4" hidden="1">
      <c r="A220" s="452" t="s">
        <v>670</v>
      </c>
      <c r="B220" s="820" t="s">
        <v>671</v>
      </c>
      <c r="C220" s="452" t="s">
        <v>672</v>
      </c>
      <c r="D220" s="781" t="s">
        <v>43</v>
      </c>
    </row>
    <row r="221" spans="1:4" hidden="1">
      <c r="A221" s="452" t="s">
        <v>673</v>
      </c>
      <c r="B221" s="820" t="s">
        <v>674</v>
      </c>
      <c r="C221" s="452" t="s">
        <v>675</v>
      </c>
      <c r="D221" s="781" t="s">
        <v>47</v>
      </c>
    </row>
    <row r="222" spans="1:4" hidden="1">
      <c r="A222" s="452" t="s">
        <v>676</v>
      </c>
      <c r="B222" s="820" t="s">
        <v>677</v>
      </c>
      <c r="C222" s="452" t="s">
        <v>678</v>
      </c>
      <c r="D222" s="781" t="s">
        <v>11</v>
      </c>
    </row>
    <row r="223" spans="1:4" hidden="1">
      <c r="A223" s="452" t="s">
        <v>679</v>
      </c>
      <c r="B223" s="820" t="s">
        <v>680</v>
      </c>
      <c r="C223" s="452" t="s">
        <v>681</v>
      </c>
      <c r="D223" s="781" t="s">
        <v>54</v>
      </c>
    </row>
    <row r="224" spans="1:4" hidden="1">
      <c r="A224" s="452" t="s">
        <v>682</v>
      </c>
      <c r="B224" s="820" t="s">
        <v>683</v>
      </c>
      <c r="C224" s="452" t="s">
        <v>684</v>
      </c>
      <c r="D224" s="781" t="s">
        <v>15</v>
      </c>
    </row>
    <row r="225" spans="1:4" hidden="1">
      <c r="A225" s="452" t="s">
        <v>685</v>
      </c>
      <c r="B225" s="820" t="s">
        <v>686</v>
      </c>
      <c r="C225" s="452" t="s">
        <v>687</v>
      </c>
      <c r="D225" s="781" t="s">
        <v>19</v>
      </c>
    </row>
    <row r="226" spans="1:4" hidden="1">
      <c r="A226" s="452" t="s">
        <v>688</v>
      </c>
      <c r="B226" s="820" t="s">
        <v>689</v>
      </c>
      <c r="C226" s="452" t="s">
        <v>690</v>
      </c>
      <c r="D226" s="781" t="s">
        <v>23</v>
      </c>
    </row>
    <row r="227" spans="1:4" hidden="1">
      <c r="A227" s="452" t="s">
        <v>691</v>
      </c>
      <c r="B227" s="820" t="s">
        <v>692</v>
      </c>
      <c r="C227" s="452" t="s">
        <v>693</v>
      </c>
      <c r="D227" s="781" t="s">
        <v>27</v>
      </c>
    </row>
    <row r="228" spans="1:4" hidden="1">
      <c r="A228" s="452" t="s">
        <v>694</v>
      </c>
      <c r="B228" s="820" t="s">
        <v>695</v>
      </c>
      <c r="C228" s="452" t="s">
        <v>696</v>
      </c>
      <c r="D228" s="781" t="s">
        <v>31</v>
      </c>
    </row>
    <row r="229" spans="1:4" hidden="1">
      <c r="A229" s="452" t="s">
        <v>697</v>
      </c>
      <c r="B229" s="820" t="s">
        <v>698</v>
      </c>
      <c r="C229" s="452" t="s">
        <v>699</v>
      </c>
      <c r="D229" s="781" t="s">
        <v>35</v>
      </c>
    </row>
    <row r="230" spans="1:4" hidden="1">
      <c r="A230" s="452" t="s">
        <v>700</v>
      </c>
      <c r="B230" s="820" t="s">
        <v>701</v>
      </c>
      <c r="C230" s="452" t="s">
        <v>702</v>
      </c>
      <c r="D230" s="781" t="s">
        <v>39</v>
      </c>
    </row>
    <row r="231" spans="1:4" hidden="1">
      <c r="A231" s="452" t="s">
        <v>703</v>
      </c>
      <c r="B231" s="820" t="s">
        <v>704</v>
      </c>
      <c r="C231" s="452" t="s">
        <v>705</v>
      </c>
      <c r="D231" s="781" t="s">
        <v>43</v>
      </c>
    </row>
    <row r="232" spans="1:4" hidden="1">
      <c r="A232" s="452" t="s">
        <v>706</v>
      </c>
      <c r="B232" s="820" t="s">
        <v>707</v>
      </c>
      <c r="C232" s="452" t="s">
        <v>708</v>
      </c>
      <c r="D232" s="781" t="s">
        <v>47</v>
      </c>
    </row>
    <row r="233" spans="1:4" hidden="1">
      <c r="A233" s="452" t="s">
        <v>709</v>
      </c>
      <c r="B233" s="820" t="s">
        <v>710</v>
      </c>
      <c r="C233" s="452" t="s">
        <v>711</v>
      </c>
      <c r="D233" s="781" t="s">
        <v>11</v>
      </c>
    </row>
    <row r="234" spans="1:4" hidden="1">
      <c r="A234" s="452" t="s">
        <v>712</v>
      </c>
      <c r="B234" s="820" t="s">
        <v>713</v>
      </c>
      <c r="C234" s="452" t="s">
        <v>714</v>
      </c>
      <c r="D234" s="781" t="s">
        <v>54</v>
      </c>
    </row>
    <row r="235" spans="1:4" hidden="1">
      <c r="A235" s="452" t="s">
        <v>715</v>
      </c>
      <c r="B235" s="820" t="s">
        <v>716</v>
      </c>
      <c r="C235" s="452" t="s">
        <v>717</v>
      </c>
      <c r="D235" s="781" t="s">
        <v>15</v>
      </c>
    </row>
    <row r="236" spans="1:4" hidden="1">
      <c r="A236" s="452" t="s">
        <v>718</v>
      </c>
      <c r="B236" s="820" t="s">
        <v>719</v>
      </c>
      <c r="C236" s="452" t="s">
        <v>720</v>
      </c>
      <c r="D236" s="781" t="s">
        <v>19</v>
      </c>
    </row>
    <row r="237" spans="1:4" hidden="1">
      <c r="A237" s="452" t="s">
        <v>721</v>
      </c>
      <c r="B237" s="820" t="s">
        <v>722</v>
      </c>
      <c r="C237" s="452" t="s">
        <v>723</v>
      </c>
      <c r="D237" s="781" t="s">
        <v>23</v>
      </c>
    </row>
    <row r="238" spans="1:4" hidden="1">
      <c r="A238" s="452" t="s">
        <v>724</v>
      </c>
      <c r="B238" s="820" t="s">
        <v>725</v>
      </c>
      <c r="C238" s="452" t="s">
        <v>726</v>
      </c>
      <c r="D238" s="781" t="s">
        <v>27</v>
      </c>
    </row>
    <row r="239" spans="1:4" hidden="1">
      <c r="A239" s="452" t="s">
        <v>727</v>
      </c>
      <c r="B239" s="820" t="s">
        <v>728</v>
      </c>
      <c r="C239" s="452" t="s">
        <v>729</v>
      </c>
      <c r="D239" s="781" t="s">
        <v>31</v>
      </c>
    </row>
    <row r="240" spans="1:4" hidden="1">
      <c r="A240" s="452" t="s">
        <v>730</v>
      </c>
      <c r="B240" s="820" t="s">
        <v>731</v>
      </c>
      <c r="C240" s="452" t="s">
        <v>732</v>
      </c>
      <c r="D240" s="781" t="s">
        <v>35</v>
      </c>
    </row>
    <row r="241" spans="1:4" hidden="1">
      <c r="A241" s="452" t="s">
        <v>733</v>
      </c>
      <c r="B241" s="820" t="s">
        <v>734</v>
      </c>
      <c r="C241" s="452" t="s">
        <v>735</v>
      </c>
      <c r="D241" s="781" t="s">
        <v>39</v>
      </c>
    </row>
    <row r="242" spans="1:4" hidden="1">
      <c r="A242" s="452" t="s">
        <v>736</v>
      </c>
      <c r="B242" s="820" t="s">
        <v>737</v>
      </c>
      <c r="C242" s="452" t="s">
        <v>738</v>
      </c>
      <c r="D242" s="781" t="s">
        <v>43</v>
      </c>
    </row>
    <row r="243" spans="1:4" hidden="1">
      <c r="A243" s="452" t="s">
        <v>739</v>
      </c>
      <c r="B243" s="820" t="s">
        <v>740</v>
      </c>
      <c r="C243" s="452" t="s">
        <v>741</v>
      </c>
      <c r="D243" s="781" t="s">
        <v>47</v>
      </c>
    </row>
    <row r="244" spans="1:4" hidden="1">
      <c r="A244" s="452" t="s">
        <v>742</v>
      </c>
      <c r="B244" s="820" t="s">
        <v>743</v>
      </c>
      <c r="C244" s="452" t="s">
        <v>744</v>
      </c>
      <c r="D244" s="781" t="s">
        <v>11</v>
      </c>
    </row>
    <row r="245" spans="1:4" hidden="1">
      <c r="A245" s="452" t="s">
        <v>745</v>
      </c>
      <c r="B245" s="820" t="s">
        <v>746</v>
      </c>
      <c r="C245" s="452" t="s">
        <v>747</v>
      </c>
      <c r="D245" s="781" t="s">
        <v>54</v>
      </c>
    </row>
    <row r="246" spans="1:4" hidden="1">
      <c r="A246" s="452" t="s">
        <v>748</v>
      </c>
      <c r="B246" s="820" t="s">
        <v>749</v>
      </c>
      <c r="C246" s="452" t="s">
        <v>750</v>
      </c>
      <c r="D246" s="781" t="s">
        <v>15</v>
      </c>
    </row>
    <row r="247" spans="1:4" hidden="1">
      <c r="A247" s="452" t="s">
        <v>751</v>
      </c>
      <c r="B247" s="820" t="s">
        <v>752</v>
      </c>
      <c r="C247" s="452" t="s">
        <v>753</v>
      </c>
      <c r="D247" s="781" t="s">
        <v>19</v>
      </c>
    </row>
    <row r="248" spans="1:4" hidden="1">
      <c r="A248" s="452" t="s">
        <v>754</v>
      </c>
      <c r="B248" s="820" t="s">
        <v>755</v>
      </c>
      <c r="C248" s="452" t="s">
        <v>756</v>
      </c>
      <c r="D248" s="781" t="s">
        <v>23</v>
      </c>
    </row>
    <row r="249" spans="1:4" hidden="1">
      <c r="A249" s="452" t="s">
        <v>757</v>
      </c>
      <c r="B249" s="820" t="s">
        <v>758</v>
      </c>
      <c r="C249" s="452" t="s">
        <v>759</v>
      </c>
      <c r="D249" s="781" t="s">
        <v>27</v>
      </c>
    </row>
    <row r="250" spans="1:4" hidden="1">
      <c r="A250" s="452" t="s">
        <v>760</v>
      </c>
      <c r="B250" s="820" t="s">
        <v>761</v>
      </c>
      <c r="C250" s="452" t="s">
        <v>762</v>
      </c>
      <c r="D250" s="781" t="s">
        <v>31</v>
      </c>
    </row>
    <row r="251" spans="1:4" hidden="1">
      <c r="A251" s="452" t="s">
        <v>763</v>
      </c>
      <c r="B251" s="820" t="s">
        <v>764</v>
      </c>
      <c r="C251" s="452" t="s">
        <v>765</v>
      </c>
      <c r="D251" s="781" t="s">
        <v>35</v>
      </c>
    </row>
    <row r="252" spans="1:4" hidden="1">
      <c r="A252" s="452" t="s">
        <v>766</v>
      </c>
      <c r="B252" s="820" t="s">
        <v>767</v>
      </c>
      <c r="C252" s="452" t="s">
        <v>768</v>
      </c>
      <c r="D252" s="781" t="s">
        <v>39</v>
      </c>
    </row>
    <row r="253" spans="1:4" hidden="1">
      <c r="A253" s="452" t="s">
        <v>769</v>
      </c>
      <c r="B253" s="820" t="s">
        <v>770</v>
      </c>
      <c r="C253" s="452" t="s">
        <v>771</v>
      </c>
      <c r="D253" s="781" t="s">
        <v>43</v>
      </c>
    </row>
    <row r="254" spans="1:4" hidden="1">
      <c r="A254" s="452" t="s">
        <v>772</v>
      </c>
      <c r="B254" s="820" t="s">
        <v>773</v>
      </c>
      <c r="C254" s="452" t="s">
        <v>774</v>
      </c>
      <c r="D254" s="781" t="s">
        <v>47</v>
      </c>
    </row>
    <row r="255" spans="1:4" hidden="1">
      <c r="A255" s="452" t="s">
        <v>775</v>
      </c>
      <c r="B255" s="820" t="s">
        <v>776</v>
      </c>
      <c r="C255" s="452" t="s">
        <v>777</v>
      </c>
      <c r="D255" s="781" t="s">
        <v>11</v>
      </c>
    </row>
    <row r="256" spans="1:4" hidden="1">
      <c r="A256" s="452" t="s">
        <v>778</v>
      </c>
      <c r="B256" s="820" t="s">
        <v>779</v>
      </c>
      <c r="C256" s="452" t="s">
        <v>780</v>
      </c>
      <c r="D256" s="781" t="s">
        <v>54</v>
      </c>
    </row>
    <row r="257" spans="1:4" hidden="1">
      <c r="A257" s="452" t="s">
        <v>781</v>
      </c>
      <c r="B257" s="820" t="s">
        <v>782</v>
      </c>
      <c r="C257" s="452" t="s">
        <v>783</v>
      </c>
      <c r="D257" s="781" t="s">
        <v>15</v>
      </c>
    </row>
    <row r="258" spans="1:4" hidden="1">
      <c r="A258" s="452" t="s">
        <v>784</v>
      </c>
      <c r="B258" s="820" t="s">
        <v>785</v>
      </c>
      <c r="C258" s="452" t="s">
        <v>786</v>
      </c>
      <c r="D258" s="781" t="s">
        <v>19</v>
      </c>
    </row>
    <row r="259" spans="1:4" hidden="1">
      <c r="A259" s="452" t="s">
        <v>787</v>
      </c>
      <c r="B259" s="820" t="s">
        <v>788</v>
      </c>
      <c r="C259" s="452" t="s">
        <v>789</v>
      </c>
      <c r="D259" s="781" t="s">
        <v>23</v>
      </c>
    </row>
    <row r="260" spans="1:4" hidden="1">
      <c r="A260" s="452" t="s">
        <v>790</v>
      </c>
      <c r="B260" s="820" t="s">
        <v>791</v>
      </c>
      <c r="C260" s="452" t="s">
        <v>792</v>
      </c>
      <c r="D260" s="781" t="s">
        <v>27</v>
      </c>
    </row>
    <row r="261" spans="1:4" hidden="1">
      <c r="A261" s="452" t="s">
        <v>793</v>
      </c>
      <c r="B261" s="820" t="s">
        <v>794</v>
      </c>
      <c r="C261" s="452" t="s">
        <v>795</v>
      </c>
      <c r="D261" s="781" t="s">
        <v>31</v>
      </c>
    </row>
    <row r="262" spans="1:4" hidden="1">
      <c r="A262" s="452" t="s">
        <v>796</v>
      </c>
      <c r="B262" s="820" t="s">
        <v>797</v>
      </c>
      <c r="C262" s="452" t="s">
        <v>798</v>
      </c>
      <c r="D262" s="781" t="s">
        <v>35</v>
      </c>
    </row>
    <row r="263" spans="1:4" hidden="1">
      <c r="A263" s="452" t="s">
        <v>799</v>
      </c>
      <c r="B263" s="820" t="s">
        <v>800</v>
      </c>
      <c r="C263" s="452" t="s">
        <v>801</v>
      </c>
      <c r="D263" s="781" t="s">
        <v>39</v>
      </c>
    </row>
    <row r="264" spans="1:4" hidden="1">
      <c r="A264" s="452" t="s">
        <v>802</v>
      </c>
      <c r="B264" s="820" t="s">
        <v>803</v>
      </c>
      <c r="C264" s="452" t="s">
        <v>804</v>
      </c>
      <c r="D264" s="781" t="s">
        <v>43</v>
      </c>
    </row>
    <row r="265" spans="1:4" hidden="1">
      <c r="A265" s="452" t="s">
        <v>805</v>
      </c>
      <c r="B265" s="820" t="s">
        <v>806</v>
      </c>
      <c r="C265" s="452" t="s">
        <v>807</v>
      </c>
      <c r="D265" s="781" t="s">
        <v>47</v>
      </c>
    </row>
    <row r="266" spans="1:4" hidden="1">
      <c r="A266" s="452" t="s">
        <v>808</v>
      </c>
      <c r="B266" s="820" t="s">
        <v>809</v>
      </c>
      <c r="C266" s="452" t="s">
        <v>810</v>
      </c>
      <c r="D266" s="781" t="s">
        <v>11</v>
      </c>
    </row>
    <row r="267" spans="1:4" hidden="1">
      <c r="A267" s="452" t="s">
        <v>811</v>
      </c>
      <c r="B267" s="820" t="s">
        <v>812</v>
      </c>
      <c r="C267" s="452" t="s">
        <v>813</v>
      </c>
      <c r="D267" s="781" t="s">
        <v>54</v>
      </c>
    </row>
    <row r="268" spans="1:4" hidden="1">
      <c r="A268" s="452" t="s">
        <v>814</v>
      </c>
      <c r="B268" s="820" t="s">
        <v>815</v>
      </c>
      <c r="C268" s="452" t="s">
        <v>816</v>
      </c>
      <c r="D268" s="781" t="s">
        <v>15</v>
      </c>
    </row>
    <row r="269" spans="1:4" hidden="1">
      <c r="A269" s="452" t="s">
        <v>817</v>
      </c>
      <c r="B269" s="820" t="s">
        <v>818</v>
      </c>
      <c r="C269" s="452" t="s">
        <v>819</v>
      </c>
      <c r="D269" s="781" t="s">
        <v>19</v>
      </c>
    </row>
    <row r="270" spans="1:4" hidden="1">
      <c r="A270" s="452" t="s">
        <v>820</v>
      </c>
      <c r="B270" s="820" t="s">
        <v>821</v>
      </c>
      <c r="C270" s="452" t="s">
        <v>822</v>
      </c>
      <c r="D270" s="781" t="s">
        <v>23</v>
      </c>
    </row>
    <row r="271" spans="1:4" hidden="1">
      <c r="A271" s="452" t="s">
        <v>823</v>
      </c>
      <c r="B271" s="820" t="s">
        <v>824</v>
      </c>
      <c r="C271" s="452" t="s">
        <v>825</v>
      </c>
      <c r="D271" s="781" t="s">
        <v>27</v>
      </c>
    </row>
    <row r="272" spans="1:4" hidden="1">
      <c r="A272" s="452" t="s">
        <v>826</v>
      </c>
      <c r="B272" s="820" t="s">
        <v>827</v>
      </c>
      <c r="C272" s="452" t="s">
        <v>828</v>
      </c>
      <c r="D272" s="781" t="s">
        <v>31</v>
      </c>
    </row>
    <row r="273" spans="1:4" hidden="1">
      <c r="A273" s="452" t="s">
        <v>829</v>
      </c>
      <c r="B273" s="820" t="s">
        <v>830</v>
      </c>
      <c r="C273" s="452" t="s">
        <v>831</v>
      </c>
      <c r="D273" s="781" t="s">
        <v>35</v>
      </c>
    </row>
    <row r="274" spans="1:4" hidden="1">
      <c r="A274" s="452" t="s">
        <v>832</v>
      </c>
      <c r="B274" s="820" t="s">
        <v>833</v>
      </c>
      <c r="C274" s="452" t="s">
        <v>834</v>
      </c>
      <c r="D274" s="781" t="s">
        <v>39</v>
      </c>
    </row>
    <row r="275" spans="1:4" hidden="1">
      <c r="A275" s="452" t="s">
        <v>835</v>
      </c>
      <c r="B275" s="820" t="s">
        <v>836</v>
      </c>
      <c r="C275" s="452" t="s">
        <v>837</v>
      </c>
      <c r="D275" s="781" t="s">
        <v>43</v>
      </c>
    </row>
    <row r="276" spans="1:4" hidden="1">
      <c r="A276" s="452" t="s">
        <v>838</v>
      </c>
      <c r="B276" s="820" t="s">
        <v>839</v>
      </c>
      <c r="C276" s="452" t="s">
        <v>840</v>
      </c>
      <c r="D276" s="781" t="s">
        <v>47</v>
      </c>
    </row>
    <row r="277" spans="1:4" hidden="1">
      <c r="A277" s="452" t="s">
        <v>841</v>
      </c>
      <c r="B277" s="820" t="s">
        <v>842</v>
      </c>
      <c r="C277" s="452" t="s">
        <v>843</v>
      </c>
      <c r="D277" s="781" t="s">
        <v>11</v>
      </c>
    </row>
    <row r="278" spans="1:4" hidden="1">
      <c r="A278" s="452" t="s">
        <v>844</v>
      </c>
      <c r="B278" s="820" t="s">
        <v>845</v>
      </c>
      <c r="C278" s="452" t="s">
        <v>846</v>
      </c>
      <c r="D278" s="781" t="s">
        <v>54</v>
      </c>
    </row>
    <row r="279" spans="1:4" hidden="1">
      <c r="A279" s="452" t="s">
        <v>847</v>
      </c>
      <c r="B279" s="820" t="s">
        <v>848</v>
      </c>
      <c r="C279" s="452" t="s">
        <v>849</v>
      </c>
      <c r="D279" s="781" t="s">
        <v>15</v>
      </c>
    </row>
    <row r="280" spans="1:4" hidden="1">
      <c r="A280" s="452" t="s">
        <v>850</v>
      </c>
      <c r="B280" s="820" t="s">
        <v>851</v>
      </c>
      <c r="C280" s="452" t="s">
        <v>852</v>
      </c>
      <c r="D280" s="781" t="s">
        <v>19</v>
      </c>
    </row>
    <row r="281" spans="1:4" hidden="1">
      <c r="A281" s="452" t="s">
        <v>853</v>
      </c>
      <c r="B281" s="820" t="s">
        <v>854</v>
      </c>
      <c r="C281" s="452" t="s">
        <v>855</v>
      </c>
      <c r="D281" s="781" t="s">
        <v>23</v>
      </c>
    </row>
    <row r="282" spans="1:4" hidden="1">
      <c r="A282" s="452" t="s">
        <v>856</v>
      </c>
      <c r="B282" s="820" t="s">
        <v>857</v>
      </c>
      <c r="C282" s="452" t="s">
        <v>858</v>
      </c>
      <c r="D282" s="781" t="s">
        <v>27</v>
      </c>
    </row>
    <row r="283" spans="1:4" hidden="1">
      <c r="A283" s="452" t="s">
        <v>859</v>
      </c>
      <c r="B283" s="820" t="s">
        <v>860</v>
      </c>
      <c r="C283" s="452" t="s">
        <v>861</v>
      </c>
      <c r="D283" s="781" t="s">
        <v>31</v>
      </c>
    </row>
    <row r="284" spans="1:4" hidden="1">
      <c r="A284" s="452" t="s">
        <v>862</v>
      </c>
      <c r="B284" s="820" t="s">
        <v>863</v>
      </c>
      <c r="C284" s="452" t="s">
        <v>864</v>
      </c>
      <c r="D284" s="781" t="s">
        <v>35</v>
      </c>
    </row>
    <row r="285" spans="1:4" hidden="1">
      <c r="A285" s="452" t="s">
        <v>865</v>
      </c>
      <c r="B285" s="820" t="s">
        <v>866</v>
      </c>
      <c r="C285" s="452" t="s">
        <v>867</v>
      </c>
      <c r="D285" s="781" t="s">
        <v>39</v>
      </c>
    </row>
    <row r="286" spans="1:4" hidden="1">
      <c r="A286" s="452" t="s">
        <v>868</v>
      </c>
      <c r="B286" s="820" t="s">
        <v>869</v>
      </c>
      <c r="C286" s="452" t="s">
        <v>870</v>
      </c>
      <c r="D286" s="781" t="s">
        <v>43</v>
      </c>
    </row>
    <row r="287" spans="1:4" hidden="1">
      <c r="A287" s="452" t="s">
        <v>871</v>
      </c>
      <c r="B287" s="820" t="s">
        <v>872</v>
      </c>
      <c r="C287" s="452" t="s">
        <v>873</v>
      </c>
      <c r="D287" s="781" t="s">
        <v>47</v>
      </c>
    </row>
    <row r="288" spans="1:4" hidden="1">
      <c r="A288" s="452" t="s">
        <v>874</v>
      </c>
      <c r="B288" s="820" t="s">
        <v>875</v>
      </c>
      <c r="C288" s="452" t="s">
        <v>876</v>
      </c>
      <c r="D288" s="781" t="s">
        <v>11</v>
      </c>
    </row>
    <row r="289" spans="1:4" hidden="1">
      <c r="A289" s="452" t="s">
        <v>877</v>
      </c>
      <c r="B289" s="820" t="s">
        <v>878</v>
      </c>
      <c r="C289" s="452" t="s">
        <v>879</v>
      </c>
      <c r="D289" s="781" t="s">
        <v>54</v>
      </c>
    </row>
    <row r="290" spans="1:4" hidden="1">
      <c r="A290" s="452" t="s">
        <v>880</v>
      </c>
      <c r="B290" s="820" t="s">
        <v>881</v>
      </c>
      <c r="C290" s="452" t="s">
        <v>882</v>
      </c>
      <c r="D290" s="781" t="s">
        <v>15</v>
      </c>
    </row>
    <row r="291" spans="1:4" hidden="1">
      <c r="A291" s="452" t="s">
        <v>883</v>
      </c>
      <c r="B291" s="820" t="s">
        <v>884</v>
      </c>
      <c r="C291" s="452" t="s">
        <v>885</v>
      </c>
      <c r="D291" s="781" t="s">
        <v>19</v>
      </c>
    </row>
    <row r="292" spans="1:4" hidden="1">
      <c r="A292" s="452" t="s">
        <v>886</v>
      </c>
      <c r="B292" s="820" t="s">
        <v>887</v>
      </c>
      <c r="C292" s="452" t="s">
        <v>888</v>
      </c>
      <c r="D292" s="781" t="s">
        <v>23</v>
      </c>
    </row>
    <row r="293" spans="1:4" hidden="1">
      <c r="A293" s="452" t="s">
        <v>889</v>
      </c>
      <c r="B293" s="820" t="s">
        <v>890</v>
      </c>
      <c r="C293" s="452" t="s">
        <v>891</v>
      </c>
      <c r="D293" s="781" t="s">
        <v>27</v>
      </c>
    </row>
    <row r="294" spans="1:4" hidden="1">
      <c r="A294" s="452" t="s">
        <v>892</v>
      </c>
      <c r="B294" s="820" t="s">
        <v>893</v>
      </c>
      <c r="C294" s="452" t="s">
        <v>894</v>
      </c>
      <c r="D294" s="781" t="s">
        <v>31</v>
      </c>
    </row>
    <row r="295" spans="1:4" hidden="1">
      <c r="A295" s="452" t="s">
        <v>895</v>
      </c>
      <c r="B295" s="820" t="s">
        <v>896</v>
      </c>
      <c r="C295" s="452" t="s">
        <v>897</v>
      </c>
      <c r="D295" s="781" t="s">
        <v>35</v>
      </c>
    </row>
    <row r="296" spans="1:4" hidden="1">
      <c r="A296" s="452" t="s">
        <v>898</v>
      </c>
      <c r="B296" s="820" t="s">
        <v>899</v>
      </c>
      <c r="C296" s="452" t="s">
        <v>900</v>
      </c>
      <c r="D296" s="781" t="s">
        <v>39</v>
      </c>
    </row>
    <row r="297" spans="1:4" hidden="1">
      <c r="A297" s="452" t="s">
        <v>901</v>
      </c>
      <c r="B297" s="820" t="s">
        <v>902</v>
      </c>
      <c r="C297" s="452" t="s">
        <v>903</v>
      </c>
      <c r="D297" s="781" t="s">
        <v>43</v>
      </c>
    </row>
    <row r="298" spans="1:4" hidden="1">
      <c r="A298" s="452" t="s">
        <v>904</v>
      </c>
      <c r="B298" s="820" t="s">
        <v>905</v>
      </c>
      <c r="C298" s="452" t="s">
        <v>906</v>
      </c>
      <c r="D298" s="781" t="s">
        <v>47</v>
      </c>
    </row>
    <row r="299" spans="1:4" hidden="1">
      <c r="A299" s="452" t="s">
        <v>907</v>
      </c>
      <c r="B299" s="820" t="s">
        <v>908</v>
      </c>
      <c r="C299" s="452" t="s">
        <v>909</v>
      </c>
      <c r="D299" s="781" t="s">
        <v>11</v>
      </c>
    </row>
    <row r="300" spans="1:4" hidden="1">
      <c r="A300" s="452" t="s">
        <v>910</v>
      </c>
      <c r="B300" s="820" t="s">
        <v>911</v>
      </c>
      <c r="C300" s="452" t="s">
        <v>912</v>
      </c>
      <c r="D300" s="781" t="s">
        <v>54</v>
      </c>
    </row>
    <row r="301" spans="1:4" hidden="1">
      <c r="A301" s="452" t="s">
        <v>913</v>
      </c>
      <c r="B301" s="820" t="s">
        <v>914</v>
      </c>
      <c r="C301" s="452" t="s">
        <v>915</v>
      </c>
      <c r="D301" s="781" t="s">
        <v>15</v>
      </c>
    </row>
    <row r="302" spans="1:4" hidden="1">
      <c r="A302" s="452" t="s">
        <v>916</v>
      </c>
      <c r="B302" s="820" t="s">
        <v>917</v>
      </c>
      <c r="C302" s="452" t="s">
        <v>918</v>
      </c>
      <c r="D302" s="781" t="s">
        <v>19</v>
      </c>
    </row>
    <row r="303" spans="1:4" hidden="1">
      <c r="A303" s="452" t="s">
        <v>919</v>
      </c>
      <c r="B303" s="820" t="s">
        <v>920</v>
      </c>
      <c r="C303" s="452" t="s">
        <v>921</v>
      </c>
      <c r="D303" s="781" t="s">
        <v>23</v>
      </c>
    </row>
    <row r="304" spans="1:4" hidden="1">
      <c r="A304" s="452" t="s">
        <v>922</v>
      </c>
      <c r="B304" s="820" t="s">
        <v>923</v>
      </c>
      <c r="C304" s="452" t="s">
        <v>924</v>
      </c>
      <c r="D304" s="781" t="s">
        <v>27</v>
      </c>
    </row>
    <row r="305" spans="1:4" hidden="1">
      <c r="A305" s="452" t="s">
        <v>925</v>
      </c>
      <c r="B305" s="820" t="s">
        <v>926</v>
      </c>
      <c r="C305" s="452" t="s">
        <v>927</v>
      </c>
      <c r="D305" s="781" t="s">
        <v>31</v>
      </c>
    </row>
    <row r="306" spans="1:4" hidden="1">
      <c r="A306" s="452" t="s">
        <v>928</v>
      </c>
      <c r="B306" s="820" t="s">
        <v>929</v>
      </c>
      <c r="C306" s="452" t="s">
        <v>930</v>
      </c>
      <c r="D306" s="781" t="s">
        <v>931</v>
      </c>
    </row>
    <row r="307" spans="1:4" hidden="1">
      <c r="A307" s="452" t="s">
        <v>932</v>
      </c>
      <c r="B307" s="820" t="s">
        <v>933</v>
      </c>
      <c r="C307" s="452" t="s">
        <v>934</v>
      </c>
      <c r="D307" s="781" t="s">
        <v>35</v>
      </c>
    </row>
    <row r="308" spans="1:4" hidden="1">
      <c r="A308" s="452" t="s">
        <v>935</v>
      </c>
      <c r="B308" s="820" t="s">
        <v>936</v>
      </c>
      <c r="C308" s="452" t="s">
        <v>937</v>
      </c>
      <c r="D308" s="781" t="s">
        <v>7</v>
      </c>
    </row>
    <row r="309" spans="1:4" hidden="1">
      <c r="A309" s="452" t="s">
        <v>938</v>
      </c>
      <c r="B309" s="820" t="s">
        <v>939</v>
      </c>
      <c r="C309" s="452" t="s">
        <v>940</v>
      </c>
      <c r="D309" s="781" t="s">
        <v>39</v>
      </c>
    </row>
    <row r="310" spans="1:4" hidden="1">
      <c r="A310" s="452" t="s">
        <v>941</v>
      </c>
      <c r="B310" s="820" t="s">
        <v>942</v>
      </c>
      <c r="C310" s="452" t="s">
        <v>943</v>
      </c>
      <c r="D310" s="781" t="s">
        <v>43</v>
      </c>
    </row>
    <row r="311" spans="1:4" hidden="1">
      <c r="A311" s="452" t="s">
        <v>944</v>
      </c>
      <c r="B311" s="820" t="s">
        <v>945</v>
      </c>
      <c r="C311" s="452" t="s">
        <v>946</v>
      </c>
      <c r="D311" s="781" t="s">
        <v>47</v>
      </c>
    </row>
    <row r="312" spans="1:4" hidden="1">
      <c r="A312" s="452" t="s">
        <v>947</v>
      </c>
      <c r="B312" s="820" t="s">
        <v>948</v>
      </c>
      <c r="C312" s="452" t="s">
        <v>949</v>
      </c>
      <c r="D312" s="781" t="s">
        <v>11</v>
      </c>
    </row>
    <row r="313" spans="1:4" hidden="1">
      <c r="A313" s="452" t="s">
        <v>950</v>
      </c>
      <c r="B313" s="820" t="s">
        <v>951</v>
      </c>
      <c r="C313" s="452" t="s">
        <v>952</v>
      </c>
      <c r="D313" s="781" t="s">
        <v>54</v>
      </c>
    </row>
    <row r="314" spans="1:4" hidden="1">
      <c r="A314" s="452" t="s">
        <v>953</v>
      </c>
      <c r="B314" s="820" t="s">
        <v>954</v>
      </c>
      <c r="C314" s="452" t="s">
        <v>955</v>
      </c>
      <c r="D314" s="781" t="s">
        <v>15</v>
      </c>
    </row>
    <row r="315" spans="1:4" hidden="1">
      <c r="A315" s="452" t="s">
        <v>956</v>
      </c>
      <c r="B315" s="820" t="s">
        <v>957</v>
      </c>
      <c r="C315" s="452" t="s">
        <v>958</v>
      </c>
      <c r="D315" s="781" t="s">
        <v>19</v>
      </c>
    </row>
    <row r="316" spans="1:4" hidden="1">
      <c r="A316" s="452" t="s">
        <v>959</v>
      </c>
      <c r="B316" s="820" t="s">
        <v>960</v>
      </c>
      <c r="C316" s="452" t="s">
        <v>961</v>
      </c>
      <c r="D316" s="781" t="s">
        <v>23</v>
      </c>
    </row>
    <row r="317" spans="1:4" hidden="1">
      <c r="A317" s="452" t="s">
        <v>962</v>
      </c>
      <c r="B317" s="820" t="s">
        <v>963</v>
      </c>
      <c r="C317" s="452" t="s">
        <v>964</v>
      </c>
      <c r="D317" s="781" t="s">
        <v>27</v>
      </c>
    </row>
    <row r="318" spans="1:4" hidden="1">
      <c r="A318" s="452" t="s">
        <v>965</v>
      </c>
      <c r="B318" s="820" t="s">
        <v>966</v>
      </c>
      <c r="C318" s="452" t="s">
        <v>967</v>
      </c>
      <c r="D318" s="781" t="s">
        <v>31</v>
      </c>
    </row>
    <row r="319" spans="1:4" hidden="1">
      <c r="A319" s="452" t="s">
        <v>968</v>
      </c>
      <c r="B319" s="820" t="s">
        <v>969</v>
      </c>
      <c r="C319" s="452" t="s">
        <v>970</v>
      </c>
      <c r="D319" s="781" t="s">
        <v>931</v>
      </c>
    </row>
    <row r="320" spans="1:4" hidden="1">
      <c r="A320" s="452" t="s">
        <v>971</v>
      </c>
      <c r="B320" s="820" t="s">
        <v>972</v>
      </c>
      <c r="C320" s="452" t="s">
        <v>973</v>
      </c>
      <c r="D320" s="781" t="s">
        <v>35</v>
      </c>
    </row>
    <row r="321" spans="1:4" hidden="1">
      <c r="A321" s="452" t="s">
        <v>974</v>
      </c>
      <c r="B321" s="820" t="s">
        <v>975</v>
      </c>
      <c r="C321" s="452" t="s">
        <v>976</v>
      </c>
      <c r="D321" s="781" t="s">
        <v>7</v>
      </c>
    </row>
    <row r="322" spans="1:4" hidden="1">
      <c r="A322" s="452" t="s">
        <v>977</v>
      </c>
      <c r="B322" s="820" t="s">
        <v>978</v>
      </c>
      <c r="C322" s="452" t="s">
        <v>979</v>
      </c>
      <c r="D322" s="781" t="s">
        <v>39</v>
      </c>
    </row>
    <row r="323" spans="1:4" hidden="1">
      <c r="A323" s="452" t="s">
        <v>980</v>
      </c>
      <c r="B323" s="820" t="s">
        <v>981</v>
      </c>
      <c r="C323" s="452" t="s">
        <v>982</v>
      </c>
      <c r="D323" s="781" t="s">
        <v>43</v>
      </c>
    </row>
    <row r="324" spans="1:4" hidden="1">
      <c r="A324" s="452" t="s">
        <v>983</v>
      </c>
      <c r="B324" s="820" t="s">
        <v>984</v>
      </c>
      <c r="C324" s="452" t="s">
        <v>985</v>
      </c>
      <c r="D324" s="781" t="s">
        <v>47</v>
      </c>
    </row>
    <row r="325" spans="1:4" hidden="1">
      <c r="A325" s="452" t="s">
        <v>986</v>
      </c>
      <c r="B325" s="820" t="s">
        <v>987</v>
      </c>
      <c r="C325" s="452" t="s">
        <v>988</v>
      </c>
      <c r="D325" s="781" t="s">
        <v>11</v>
      </c>
    </row>
    <row r="326" spans="1:4" hidden="1">
      <c r="A326" s="452" t="s">
        <v>989</v>
      </c>
      <c r="B326" s="820" t="s">
        <v>990</v>
      </c>
      <c r="C326" s="452" t="s">
        <v>991</v>
      </c>
      <c r="D326" s="781" t="s">
        <v>54</v>
      </c>
    </row>
    <row r="327" spans="1:4" hidden="1">
      <c r="A327" s="452" t="s">
        <v>992</v>
      </c>
      <c r="B327" s="820" t="s">
        <v>993</v>
      </c>
      <c r="C327" s="452" t="s">
        <v>994</v>
      </c>
      <c r="D327" s="781" t="s">
        <v>15</v>
      </c>
    </row>
    <row r="328" spans="1:4" hidden="1">
      <c r="A328" s="452" t="s">
        <v>995</v>
      </c>
      <c r="B328" s="820" t="s">
        <v>996</v>
      </c>
      <c r="C328" s="452" t="s">
        <v>997</v>
      </c>
      <c r="D328" s="781" t="s">
        <v>19</v>
      </c>
    </row>
    <row r="329" spans="1:4" hidden="1">
      <c r="A329" s="452" t="s">
        <v>998</v>
      </c>
      <c r="B329" s="820" t="s">
        <v>999</v>
      </c>
      <c r="C329" s="452" t="s">
        <v>1000</v>
      </c>
      <c r="D329" s="781" t="s">
        <v>23</v>
      </c>
    </row>
    <row r="330" spans="1:4" hidden="1">
      <c r="A330" s="452" t="s">
        <v>1001</v>
      </c>
      <c r="B330" s="820" t="s">
        <v>1002</v>
      </c>
      <c r="C330" s="452" t="s">
        <v>1003</v>
      </c>
      <c r="D330" s="781" t="s">
        <v>27</v>
      </c>
    </row>
    <row r="331" spans="1:4" hidden="1">
      <c r="A331" s="452" t="s">
        <v>1004</v>
      </c>
      <c r="B331" s="820" t="s">
        <v>1005</v>
      </c>
      <c r="C331" s="452" t="s">
        <v>1006</v>
      </c>
      <c r="D331" s="781" t="s">
        <v>31</v>
      </c>
    </row>
    <row r="332" spans="1:4" hidden="1">
      <c r="A332" s="452" t="s">
        <v>1007</v>
      </c>
      <c r="B332" s="820" t="s">
        <v>1008</v>
      </c>
      <c r="C332" s="452" t="s">
        <v>1009</v>
      </c>
      <c r="D332" s="781" t="s">
        <v>931</v>
      </c>
    </row>
    <row r="333" spans="1:4" hidden="1">
      <c r="A333" s="452" t="s">
        <v>1010</v>
      </c>
      <c r="B333" s="820" t="s">
        <v>1011</v>
      </c>
      <c r="C333" s="452" t="s">
        <v>1012</v>
      </c>
      <c r="D333" s="781" t="s">
        <v>35</v>
      </c>
    </row>
    <row r="334" spans="1:4" hidden="1">
      <c r="A334" s="452" t="s">
        <v>1013</v>
      </c>
      <c r="B334" s="820" t="s">
        <v>1014</v>
      </c>
      <c r="C334" s="452" t="s">
        <v>1015</v>
      </c>
      <c r="D334" s="781" t="s">
        <v>7</v>
      </c>
    </row>
    <row r="335" spans="1:4" hidden="1">
      <c r="A335" s="452" t="s">
        <v>1016</v>
      </c>
      <c r="B335" s="820" t="s">
        <v>1017</v>
      </c>
      <c r="C335" s="452" t="s">
        <v>1018</v>
      </c>
      <c r="D335" s="781" t="s">
        <v>39</v>
      </c>
    </row>
    <row r="336" spans="1:4" hidden="1">
      <c r="A336" s="452" t="s">
        <v>1019</v>
      </c>
      <c r="B336" s="820" t="s">
        <v>1020</v>
      </c>
      <c r="C336" s="452" t="s">
        <v>1021</v>
      </c>
      <c r="D336" s="781" t="s">
        <v>43</v>
      </c>
    </row>
    <row r="337" spans="1:4" hidden="1">
      <c r="A337" s="452" t="s">
        <v>1022</v>
      </c>
      <c r="B337" s="820" t="s">
        <v>1023</v>
      </c>
      <c r="C337" s="452" t="s">
        <v>1024</v>
      </c>
      <c r="D337" s="781" t="s">
        <v>47</v>
      </c>
    </row>
    <row r="338" spans="1:4" hidden="1">
      <c r="A338" s="452" t="s">
        <v>1025</v>
      </c>
      <c r="B338" s="820" t="s">
        <v>1026</v>
      </c>
      <c r="C338" s="452" t="s">
        <v>1027</v>
      </c>
      <c r="D338" s="781" t="s">
        <v>11</v>
      </c>
    </row>
    <row r="339" spans="1:4" hidden="1">
      <c r="A339" s="452" t="s">
        <v>1028</v>
      </c>
      <c r="B339" s="820" t="s">
        <v>1029</v>
      </c>
      <c r="C339" s="452" t="s">
        <v>1030</v>
      </c>
      <c r="D339" s="781" t="s">
        <v>54</v>
      </c>
    </row>
    <row r="340" spans="1:4" hidden="1">
      <c r="A340" s="452" t="s">
        <v>1031</v>
      </c>
      <c r="B340" s="820" t="s">
        <v>1032</v>
      </c>
      <c r="C340" s="452" t="s">
        <v>1033</v>
      </c>
      <c r="D340" s="781" t="s">
        <v>15</v>
      </c>
    </row>
    <row r="341" spans="1:4" hidden="1">
      <c r="A341" s="452" t="s">
        <v>1034</v>
      </c>
      <c r="B341" s="820" t="s">
        <v>1035</v>
      </c>
      <c r="C341" s="452" t="s">
        <v>1036</v>
      </c>
      <c r="D341" s="781" t="s">
        <v>19</v>
      </c>
    </row>
    <row r="342" spans="1:4" hidden="1">
      <c r="A342" s="452" t="s">
        <v>1037</v>
      </c>
      <c r="B342" s="820" t="s">
        <v>1038</v>
      </c>
      <c r="C342" s="452" t="s">
        <v>1039</v>
      </c>
      <c r="D342" s="781" t="s">
        <v>23</v>
      </c>
    </row>
    <row r="343" spans="1:4" hidden="1">
      <c r="A343" s="452" t="s">
        <v>1040</v>
      </c>
      <c r="B343" s="820" t="s">
        <v>1041</v>
      </c>
      <c r="C343" s="452" t="s">
        <v>1042</v>
      </c>
      <c r="D343" s="781" t="s">
        <v>27</v>
      </c>
    </row>
    <row r="344" spans="1:4" hidden="1">
      <c r="A344" s="452" t="s">
        <v>1043</v>
      </c>
      <c r="B344" s="820" t="s">
        <v>1044</v>
      </c>
      <c r="C344" s="452" t="s">
        <v>1045</v>
      </c>
      <c r="D344" s="781" t="s">
        <v>31</v>
      </c>
    </row>
    <row r="345" spans="1:4" hidden="1">
      <c r="A345" s="452" t="s">
        <v>1046</v>
      </c>
      <c r="B345" s="820" t="s">
        <v>1047</v>
      </c>
      <c r="C345" s="452" t="s">
        <v>1048</v>
      </c>
      <c r="D345" s="781" t="s">
        <v>931</v>
      </c>
    </row>
    <row r="346" spans="1:4" hidden="1">
      <c r="A346" s="452" t="s">
        <v>1049</v>
      </c>
      <c r="B346" s="820" t="s">
        <v>1050</v>
      </c>
      <c r="C346" s="452" t="s">
        <v>1051</v>
      </c>
      <c r="D346" s="781" t="s">
        <v>35</v>
      </c>
    </row>
    <row r="347" spans="1:4" hidden="1">
      <c r="A347" s="452" t="s">
        <v>1052</v>
      </c>
      <c r="B347" s="820" t="s">
        <v>1053</v>
      </c>
      <c r="C347" s="452" t="s">
        <v>1054</v>
      </c>
      <c r="D347" s="781" t="s">
        <v>7</v>
      </c>
    </row>
    <row r="348" spans="1:4" hidden="1">
      <c r="A348" s="452" t="s">
        <v>1055</v>
      </c>
      <c r="B348" s="820" t="s">
        <v>1056</v>
      </c>
      <c r="C348" s="452" t="s">
        <v>1057</v>
      </c>
      <c r="D348" s="781" t="s">
        <v>39</v>
      </c>
    </row>
    <row r="349" spans="1:4" hidden="1">
      <c r="A349" s="452" t="s">
        <v>1058</v>
      </c>
      <c r="B349" s="820" t="s">
        <v>1059</v>
      </c>
      <c r="C349" s="452" t="s">
        <v>1060</v>
      </c>
      <c r="D349" s="781" t="s">
        <v>43</v>
      </c>
    </row>
    <row r="350" spans="1:4" hidden="1">
      <c r="A350" s="452" t="s">
        <v>1061</v>
      </c>
      <c r="B350" s="820" t="s">
        <v>1062</v>
      </c>
      <c r="C350" s="452" t="s">
        <v>1063</v>
      </c>
      <c r="D350" s="781" t="s">
        <v>47</v>
      </c>
    </row>
    <row r="351" spans="1:4" hidden="1">
      <c r="A351" s="452" t="s">
        <v>1064</v>
      </c>
      <c r="B351" s="820" t="s">
        <v>1065</v>
      </c>
      <c r="C351" s="452" t="s">
        <v>1066</v>
      </c>
      <c r="D351" s="781" t="s">
        <v>11</v>
      </c>
    </row>
    <row r="352" spans="1:4" hidden="1">
      <c r="A352" s="452" t="s">
        <v>1067</v>
      </c>
      <c r="B352" s="820" t="s">
        <v>1068</v>
      </c>
      <c r="C352" s="452" t="s">
        <v>1069</v>
      </c>
      <c r="D352" s="781" t="s">
        <v>54</v>
      </c>
    </row>
    <row r="353" spans="1:4" hidden="1">
      <c r="A353" s="452" t="s">
        <v>1070</v>
      </c>
      <c r="B353" s="820" t="s">
        <v>1071</v>
      </c>
      <c r="C353" s="452" t="s">
        <v>1072</v>
      </c>
      <c r="D353" s="781" t="s">
        <v>15</v>
      </c>
    </row>
    <row r="354" spans="1:4" hidden="1">
      <c r="A354" s="452" t="s">
        <v>1073</v>
      </c>
      <c r="B354" s="820" t="s">
        <v>1074</v>
      </c>
      <c r="C354" s="452" t="s">
        <v>1075</v>
      </c>
      <c r="D354" s="781" t="s">
        <v>19</v>
      </c>
    </row>
    <row r="355" spans="1:4" hidden="1">
      <c r="A355" s="452" t="s">
        <v>1076</v>
      </c>
      <c r="B355" s="820" t="s">
        <v>1077</v>
      </c>
      <c r="C355" s="452" t="s">
        <v>1078</v>
      </c>
      <c r="D355" s="781" t="s">
        <v>23</v>
      </c>
    </row>
    <row r="356" spans="1:4" hidden="1">
      <c r="A356" s="452" t="s">
        <v>1079</v>
      </c>
      <c r="B356" s="820" t="s">
        <v>1080</v>
      </c>
      <c r="C356" s="452" t="s">
        <v>1081</v>
      </c>
      <c r="D356" s="781" t="s">
        <v>27</v>
      </c>
    </row>
    <row r="357" spans="1:4" hidden="1">
      <c r="A357" s="452" t="s">
        <v>1082</v>
      </c>
      <c r="B357" s="820" t="s">
        <v>1083</v>
      </c>
      <c r="C357" s="452" t="s">
        <v>1084</v>
      </c>
      <c r="D357" s="781" t="s">
        <v>31</v>
      </c>
    </row>
    <row r="358" spans="1:4" hidden="1">
      <c r="A358" s="452" t="s">
        <v>1085</v>
      </c>
      <c r="B358" s="820" t="s">
        <v>1086</v>
      </c>
      <c r="C358" s="452" t="s">
        <v>1087</v>
      </c>
      <c r="D358" s="781" t="s">
        <v>931</v>
      </c>
    </row>
    <row r="359" spans="1:4" hidden="1">
      <c r="A359" s="452" t="s">
        <v>1088</v>
      </c>
      <c r="B359" s="820" t="s">
        <v>1089</v>
      </c>
      <c r="C359" s="452" t="s">
        <v>1090</v>
      </c>
      <c r="D359" s="781" t="s">
        <v>35</v>
      </c>
    </row>
    <row r="360" spans="1:4" hidden="1">
      <c r="A360" s="452" t="s">
        <v>1091</v>
      </c>
      <c r="B360" s="820" t="s">
        <v>1092</v>
      </c>
      <c r="C360" s="452" t="s">
        <v>1093</v>
      </c>
      <c r="D360" s="781" t="s">
        <v>7</v>
      </c>
    </row>
    <row r="361" spans="1:4" hidden="1">
      <c r="A361" s="452" t="s">
        <v>1094</v>
      </c>
      <c r="B361" s="820" t="s">
        <v>1095</v>
      </c>
      <c r="C361" s="452" t="s">
        <v>1096</v>
      </c>
      <c r="D361" s="781" t="s">
        <v>39</v>
      </c>
    </row>
    <row r="362" spans="1:4" hidden="1">
      <c r="A362" s="452" t="s">
        <v>1097</v>
      </c>
      <c r="B362" s="820" t="s">
        <v>1098</v>
      </c>
      <c r="C362" s="452" t="s">
        <v>1099</v>
      </c>
      <c r="D362" s="781" t="s">
        <v>43</v>
      </c>
    </row>
    <row r="363" spans="1:4" hidden="1">
      <c r="A363" s="452" t="s">
        <v>1100</v>
      </c>
      <c r="B363" s="820" t="s">
        <v>1101</v>
      </c>
      <c r="C363" s="452" t="s">
        <v>1102</v>
      </c>
      <c r="D363" s="781" t="s">
        <v>47</v>
      </c>
    </row>
    <row r="364" spans="1:4" hidden="1">
      <c r="A364" s="452" t="s">
        <v>1103</v>
      </c>
      <c r="B364" s="820" t="s">
        <v>1104</v>
      </c>
      <c r="C364" s="452" t="s">
        <v>1105</v>
      </c>
      <c r="D364" s="781" t="s">
        <v>11</v>
      </c>
    </row>
    <row r="365" spans="1:4" hidden="1">
      <c r="A365" s="452" t="s">
        <v>1106</v>
      </c>
      <c r="B365" s="820" t="s">
        <v>1107</v>
      </c>
      <c r="C365" s="452" t="s">
        <v>1108</v>
      </c>
      <c r="D365" s="781" t="s">
        <v>54</v>
      </c>
    </row>
    <row r="366" spans="1:4" hidden="1">
      <c r="A366" s="452" t="s">
        <v>1109</v>
      </c>
      <c r="B366" s="820" t="s">
        <v>1110</v>
      </c>
      <c r="C366" s="452" t="s">
        <v>1111</v>
      </c>
      <c r="D366" s="781" t="s">
        <v>15</v>
      </c>
    </row>
    <row r="367" spans="1:4" hidden="1">
      <c r="A367" s="452" t="s">
        <v>1112</v>
      </c>
      <c r="B367" s="820" t="s">
        <v>1113</v>
      </c>
      <c r="C367" s="452" t="s">
        <v>1114</v>
      </c>
      <c r="D367" s="781" t="s">
        <v>19</v>
      </c>
    </row>
    <row r="368" spans="1:4" hidden="1">
      <c r="A368" s="452" t="s">
        <v>1115</v>
      </c>
      <c r="B368" s="820" t="s">
        <v>1116</v>
      </c>
      <c r="C368" s="452" t="s">
        <v>1117</v>
      </c>
      <c r="D368" s="781" t="s">
        <v>23</v>
      </c>
    </row>
    <row r="369" spans="1:4" hidden="1">
      <c r="A369" s="452" t="s">
        <v>1118</v>
      </c>
      <c r="B369" s="820" t="s">
        <v>1119</v>
      </c>
      <c r="C369" s="452" t="s">
        <v>1120</v>
      </c>
      <c r="D369" s="781" t="s">
        <v>27</v>
      </c>
    </row>
    <row r="370" spans="1:4" hidden="1">
      <c r="A370" s="452" t="s">
        <v>1121</v>
      </c>
      <c r="B370" s="820" t="s">
        <v>1122</v>
      </c>
      <c r="C370" s="452" t="s">
        <v>1123</v>
      </c>
      <c r="D370" s="781" t="s">
        <v>31</v>
      </c>
    </row>
    <row r="371" spans="1:4" hidden="1">
      <c r="A371" s="452" t="s">
        <v>1124</v>
      </c>
      <c r="B371" s="820" t="s">
        <v>1125</v>
      </c>
      <c r="C371" s="452" t="s">
        <v>1126</v>
      </c>
      <c r="D371" s="781" t="s">
        <v>931</v>
      </c>
    </row>
    <row r="372" spans="1:4" hidden="1">
      <c r="A372" s="452" t="s">
        <v>1127</v>
      </c>
      <c r="B372" s="820" t="s">
        <v>1128</v>
      </c>
      <c r="C372" s="452" t="s">
        <v>1129</v>
      </c>
      <c r="D372" s="781" t="s">
        <v>35</v>
      </c>
    </row>
    <row r="373" spans="1:4" hidden="1">
      <c r="A373" s="452" t="s">
        <v>1130</v>
      </c>
      <c r="B373" s="820" t="s">
        <v>1131</v>
      </c>
      <c r="C373" s="452" t="s">
        <v>1132</v>
      </c>
      <c r="D373" s="781" t="s">
        <v>7</v>
      </c>
    </row>
    <row r="374" spans="1:4" hidden="1">
      <c r="A374" s="452" t="s">
        <v>1133</v>
      </c>
      <c r="B374" s="820" t="s">
        <v>1134</v>
      </c>
      <c r="C374" s="452" t="s">
        <v>1135</v>
      </c>
      <c r="D374" s="781" t="s">
        <v>39</v>
      </c>
    </row>
    <row r="375" spans="1:4" hidden="1">
      <c r="A375" s="452" t="s">
        <v>1136</v>
      </c>
      <c r="B375" s="820" t="s">
        <v>1137</v>
      </c>
      <c r="C375" s="452" t="s">
        <v>1138</v>
      </c>
      <c r="D375" s="781" t="s">
        <v>43</v>
      </c>
    </row>
    <row r="376" spans="1:4" hidden="1">
      <c r="A376" s="452" t="s">
        <v>1139</v>
      </c>
      <c r="B376" s="820" t="s">
        <v>1140</v>
      </c>
      <c r="C376" s="452" t="s">
        <v>1141</v>
      </c>
      <c r="D376" s="781" t="s">
        <v>47</v>
      </c>
    </row>
    <row r="377" spans="1:4" hidden="1">
      <c r="A377" s="452" t="s">
        <v>1142</v>
      </c>
      <c r="B377" s="820" t="s">
        <v>1143</v>
      </c>
      <c r="C377" s="452" t="s">
        <v>1144</v>
      </c>
      <c r="D377" s="781" t="s">
        <v>11</v>
      </c>
    </row>
    <row r="378" spans="1:4" hidden="1">
      <c r="A378" s="452" t="s">
        <v>1145</v>
      </c>
      <c r="B378" s="820" t="s">
        <v>1146</v>
      </c>
      <c r="C378" s="452" t="s">
        <v>1147</v>
      </c>
      <c r="D378" s="781" t="s">
        <v>54</v>
      </c>
    </row>
    <row r="379" spans="1:4" hidden="1">
      <c r="A379" s="452" t="s">
        <v>1148</v>
      </c>
      <c r="B379" s="820" t="s">
        <v>1149</v>
      </c>
      <c r="C379" s="452" t="s">
        <v>1150</v>
      </c>
      <c r="D379" s="781" t="s">
        <v>15</v>
      </c>
    </row>
    <row r="380" spans="1:4" hidden="1">
      <c r="A380" s="452" t="s">
        <v>1151</v>
      </c>
      <c r="B380" s="820" t="s">
        <v>1152</v>
      </c>
      <c r="C380" s="452" t="s">
        <v>1153</v>
      </c>
      <c r="D380" s="781" t="s">
        <v>19</v>
      </c>
    </row>
    <row r="381" spans="1:4" hidden="1">
      <c r="A381" s="452" t="s">
        <v>1154</v>
      </c>
      <c r="B381" s="820" t="s">
        <v>1155</v>
      </c>
      <c r="C381" s="452" t="s">
        <v>1156</v>
      </c>
      <c r="D381" s="781" t="s">
        <v>23</v>
      </c>
    </row>
    <row r="382" spans="1:4" hidden="1">
      <c r="A382" s="452" t="s">
        <v>1157</v>
      </c>
      <c r="B382" s="820" t="s">
        <v>1158</v>
      </c>
      <c r="C382" s="452" t="s">
        <v>1159</v>
      </c>
      <c r="D382" s="781" t="s">
        <v>27</v>
      </c>
    </row>
    <row r="383" spans="1:4" hidden="1">
      <c r="A383" s="452" t="s">
        <v>1160</v>
      </c>
      <c r="B383" s="820" t="s">
        <v>1161</v>
      </c>
      <c r="C383" s="452" t="s">
        <v>1162</v>
      </c>
      <c r="D383" s="781" t="s">
        <v>31</v>
      </c>
    </row>
    <row r="384" spans="1:4" hidden="1">
      <c r="A384" s="452" t="s">
        <v>1163</v>
      </c>
      <c r="B384" s="820" t="s">
        <v>1164</v>
      </c>
      <c r="C384" s="452" t="s">
        <v>1165</v>
      </c>
      <c r="D384" s="781" t="s">
        <v>931</v>
      </c>
    </row>
    <row r="385" spans="1:4" hidden="1">
      <c r="A385" s="452" t="s">
        <v>1166</v>
      </c>
      <c r="B385" s="820" t="s">
        <v>1167</v>
      </c>
      <c r="C385" s="452" t="s">
        <v>1168</v>
      </c>
      <c r="D385" s="781" t="s">
        <v>35</v>
      </c>
    </row>
    <row r="386" spans="1:4" hidden="1">
      <c r="A386" s="452" t="s">
        <v>1169</v>
      </c>
      <c r="B386" s="820" t="s">
        <v>1170</v>
      </c>
      <c r="C386" s="452" t="s">
        <v>1171</v>
      </c>
      <c r="D386" s="781" t="s">
        <v>7</v>
      </c>
    </row>
    <row r="387" spans="1:4" hidden="1">
      <c r="A387" s="452" t="s">
        <v>1172</v>
      </c>
      <c r="B387" s="820" t="s">
        <v>1173</v>
      </c>
      <c r="C387" s="452" t="s">
        <v>1174</v>
      </c>
      <c r="D387" s="781" t="s">
        <v>39</v>
      </c>
    </row>
    <row r="388" spans="1:4" hidden="1">
      <c r="A388" s="452" t="s">
        <v>1175</v>
      </c>
      <c r="B388" s="820" t="s">
        <v>1176</v>
      </c>
      <c r="C388" s="452" t="s">
        <v>1177</v>
      </c>
      <c r="D388" s="781" t="s">
        <v>43</v>
      </c>
    </row>
    <row r="389" spans="1:4" hidden="1">
      <c r="A389" s="452" t="s">
        <v>1178</v>
      </c>
      <c r="B389" s="820" t="s">
        <v>1179</v>
      </c>
      <c r="C389" s="452" t="s">
        <v>1180</v>
      </c>
      <c r="D389" s="781" t="s">
        <v>47</v>
      </c>
    </row>
    <row r="390" spans="1:4" hidden="1">
      <c r="A390" s="452" t="s">
        <v>1181</v>
      </c>
      <c r="B390" s="820" t="s">
        <v>1182</v>
      </c>
      <c r="C390" s="452" t="s">
        <v>1183</v>
      </c>
      <c r="D390" s="781" t="s">
        <v>11</v>
      </c>
    </row>
    <row r="391" spans="1:4" hidden="1">
      <c r="A391" s="452" t="s">
        <v>1184</v>
      </c>
      <c r="B391" s="820" t="s">
        <v>1185</v>
      </c>
      <c r="C391" s="452" t="s">
        <v>1186</v>
      </c>
      <c r="D391" s="781" t="s">
        <v>54</v>
      </c>
    </row>
    <row r="392" spans="1:4" hidden="1">
      <c r="A392" s="452" t="s">
        <v>1187</v>
      </c>
      <c r="B392" s="820" t="s">
        <v>1188</v>
      </c>
      <c r="C392" s="452" t="s">
        <v>1189</v>
      </c>
      <c r="D392" s="781" t="s">
        <v>15</v>
      </c>
    </row>
    <row r="393" spans="1:4" hidden="1">
      <c r="A393" s="452" t="s">
        <v>1190</v>
      </c>
      <c r="B393" s="820" t="s">
        <v>1191</v>
      </c>
      <c r="C393" s="452" t="s">
        <v>1192</v>
      </c>
      <c r="D393" s="781" t="s">
        <v>19</v>
      </c>
    </row>
    <row r="394" spans="1:4" hidden="1">
      <c r="A394" s="452" t="s">
        <v>1193</v>
      </c>
      <c r="B394" s="820" t="s">
        <v>1194</v>
      </c>
      <c r="C394" s="452" t="s">
        <v>1195</v>
      </c>
      <c r="D394" s="781" t="s">
        <v>23</v>
      </c>
    </row>
    <row r="395" spans="1:4" hidden="1">
      <c r="A395" s="452" t="s">
        <v>1196</v>
      </c>
      <c r="B395" s="820" t="s">
        <v>1197</v>
      </c>
      <c r="C395" s="452" t="s">
        <v>1198</v>
      </c>
      <c r="D395" s="781" t="s">
        <v>27</v>
      </c>
    </row>
    <row r="396" spans="1:4" hidden="1">
      <c r="A396" s="452" t="s">
        <v>1199</v>
      </c>
      <c r="B396" s="820" t="s">
        <v>1200</v>
      </c>
      <c r="C396" s="452" t="s">
        <v>1201</v>
      </c>
      <c r="D396" s="781" t="s">
        <v>31</v>
      </c>
    </row>
    <row r="397" spans="1:4" hidden="1">
      <c r="A397" s="452" t="s">
        <v>1202</v>
      </c>
      <c r="B397" s="820" t="s">
        <v>1203</v>
      </c>
      <c r="C397" s="452" t="s">
        <v>1204</v>
      </c>
      <c r="D397" s="781" t="s">
        <v>931</v>
      </c>
    </row>
    <row r="398" spans="1:4" hidden="1">
      <c r="A398" s="452" t="s">
        <v>1205</v>
      </c>
      <c r="B398" s="820" t="s">
        <v>1206</v>
      </c>
      <c r="C398" s="452" t="s">
        <v>1207</v>
      </c>
      <c r="D398" s="781" t="s">
        <v>35</v>
      </c>
    </row>
    <row r="399" spans="1:4" hidden="1">
      <c r="A399" s="452" t="s">
        <v>1208</v>
      </c>
      <c r="B399" s="820" t="s">
        <v>1209</v>
      </c>
      <c r="C399" s="452" t="s">
        <v>1210</v>
      </c>
      <c r="D399" s="781" t="s">
        <v>7</v>
      </c>
    </row>
    <row r="400" spans="1:4" hidden="1">
      <c r="A400" s="452" t="s">
        <v>1211</v>
      </c>
      <c r="B400" s="820" t="s">
        <v>1212</v>
      </c>
      <c r="C400" s="452" t="s">
        <v>1213</v>
      </c>
      <c r="D400" s="781" t="s">
        <v>39</v>
      </c>
    </row>
    <row r="401" spans="1:4" hidden="1">
      <c r="A401" s="452" t="s">
        <v>1214</v>
      </c>
      <c r="B401" s="820" t="s">
        <v>1215</v>
      </c>
      <c r="C401" s="452" t="s">
        <v>1216</v>
      </c>
      <c r="D401" s="781" t="s">
        <v>43</v>
      </c>
    </row>
    <row r="402" spans="1:4" hidden="1">
      <c r="A402" s="452" t="s">
        <v>1217</v>
      </c>
      <c r="B402" s="820" t="s">
        <v>1218</v>
      </c>
      <c r="C402" s="452" t="s">
        <v>1219</v>
      </c>
      <c r="D402" s="781" t="s">
        <v>47</v>
      </c>
    </row>
    <row r="403" spans="1:4" hidden="1">
      <c r="A403" s="452" t="s">
        <v>1220</v>
      </c>
      <c r="B403" s="820" t="s">
        <v>1221</v>
      </c>
      <c r="C403" s="452" t="s">
        <v>1222</v>
      </c>
      <c r="D403" s="781" t="s">
        <v>11</v>
      </c>
    </row>
    <row r="404" spans="1:4" hidden="1">
      <c r="A404" s="452" t="s">
        <v>1223</v>
      </c>
      <c r="B404" s="820" t="s">
        <v>1224</v>
      </c>
      <c r="C404" s="452" t="s">
        <v>1225</v>
      </c>
      <c r="D404" s="781" t="s">
        <v>54</v>
      </c>
    </row>
    <row r="405" spans="1:4" hidden="1">
      <c r="A405" s="452" t="s">
        <v>1226</v>
      </c>
      <c r="B405" s="820" t="s">
        <v>1227</v>
      </c>
      <c r="C405" s="452" t="s">
        <v>1228</v>
      </c>
      <c r="D405" s="781" t="s">
        <v>15</v>
      </c>
    </row>
    <row r="406" spans="1:4" hidden="1">
      <c r="A406" s="452" t="s">
        <v>1229</v>
      </c>
      <c r="B406" s="820" t="s">
        <v>1230</v>
      </c>
      <c r="C406" s="452" t="s">
        <v>1231</v>
      </c>
      <c r="D406" s="781" t="s">
        <v>19</v>
      </c>
    </row>
    <row r="407" spans="1:4" hidden="1">
      <c r="A407" s="452" t="s">
        <v>1232</v>
      </c>
      <c r="B407" s="820" t="s">
        <v>1233</v>
      </c>
      <c r="C407" s="452" t="s">
        <v>1234</v>
      </c>
      <c r="D407" s="781" t="s">
        <v>23</v>
      </c>
    </row>
    <row r="408" spans="1:4" hidden="1">
      <c r="A408" s="452" t="s">
        <v>1235</v>
      </c>
      <c r="B408" s="820" t="s">
        <v>1236</v>
      </c>
      <c r="C408" s="452" t="s">
        <v>1237</v>
      </c>
      <c r="D408" s="781" t="s">
        <v>27</v>
      </c>
    </row>
    <row r="409" spans="1:4" hidden="1">
      <c r="A409" s="452" t="s">
        <v>1238</v>
      </c>
      <c r="B409" s="820" t="s">
        <v>1239</v>
      </c>
      <c r="C409" s="452" t="s">
        <v>1240</v>
      </c>
      <c r="D409" s="781" t="s">
        <v>31</v>
      </c>
    </row>
    <row r="410" spans="1:4" hidden="1">
      <c r="A410" s="452" t="s">
        <v>1241</v>
      </c>
      <c r="B410" s="820" t="s">
        <v>1242</v>
      </c>
      <c r="C410" s="452" t="s">
        <v>1243</v>
      </c>
      <c r="D410" s="781" t="s">
        <v>931</v>
      </c>
    </row>
    <row r="411" spans="1:4" hidden="1">
      <c r="A411" s="452" t="s">
        <v>1244</v>
      </c>
      <c r="B411" s="820" t="s">
        <v>1245</v>
      </c>
      <c r="C411" s="452" t="s">
        <v>1246</v>
      </c>
      <c r="D411" s="781" t="s">
        <v>35</v>
      </c>
    </row>
    <row r="412" spans="1:4" hidden="1">
      <c r="A412" s="452" t="s">
        <v>1247</v>
      </c>
      <c r="B412" s="820" t="s">
        <v>1248</v>
      </c>
      <c r="C412" s="452" t="s">
        <v>1249</v>
      </c>
      <c r="D412" s="781" t="s">
        <v>7</v>
      </c>
    </row>
    <row r="413" spans="1:4" hidden="1">
      <c r="A413" s="452" t="s">
        <v>1250</v>
      </c>
      <c r="B413" s="820" t="s">
        <v>1251</v>
      </c>
      <c r="C413" s="452" t="s">
        <v>1252</v>
      </c>
      <c r="D413" s="781" t="s">
        <v>39</v>
      </c>
    </row>
    <row r="414" spans="1:4" hidden="1">
      <c r="A414" s="452" t="s">
        <v>1253</v>
      </c>
      <c r="B414" s="820" t="s">
        <v>1254</v>
      </c>
      <c r="C414" s="452" t="s">
        <v>1255</v>
      </c>
      <c r="D414" s="781" t="s">
        <v>43</v>
      </c>
    </row>
    <row r="415" spans="1:4" hidden="1">
      <c r="A415" s="452" t="s">
        <v>1256</v>
      </c>
      <c r="B415" s="820" t="s">
        <v>1257</v>
      </c>
      <c r="C415" s="452" t="s">
        <v>1258</v>
      </c>
      <c r="D415" s="781" t="s">
        <v>47</v>
      </c>
    </row>
    <row r="416" spans="1:4" hidden="1">
      <c r="A416" s="452" t="s">
        <v>1259</v>
      </c>
      <c r="B416" s="820" t="s">
        <v>1260</v>
      </c>
      <c r="C416" s="452" t="s">
        <v>1261</v>
      </c>
      <c r="D416" s="781" t="s">
        <v>11</v>
      </c>
    </row>
    <row r="417" spans="1:4" hidden="1">
      <c r="A417" s="452" t="s">
        <v>1262</v>
      </c>
      <c r="B417" s="820" t="s">
        <v>1263</v>
      </c>
      <c r="C417" s="452" t="s">
        <v>1264</v>
      </c>
      <c r="D417" s="781" t="s">
        <v>54</v>
      </c>
    </row>
    <row r="418" spans="1:4" hidden="1">
      <c r="A418" s="452" t="s">
        <v>1265</v>
      </c>
      <c r="B418" s="820" t="s">
        <v>1266</v>
      </c>
      <c r="C418" s="452" t="s">
        <v>1267</v>
      </c>
      <c r="D418" s="781" t="s">
        <v>15</v>
      </c>
    </row>
    <row r="419" spans="1:4" hidden="1">
      <c r="A419" s="452" t="s">
        <v>1268</v>
      </c>
      <c r="B419" s="820" t="s">
        <v>1269</v>
      </c>
      <c r="C419" s="452" t="s">
        <v>1270</v>
      </c>
      <c r="D419" s="781" t="s">
        <v>19</v>
      </c>
    </row>
    <row r="420" spans="1:4" hidden="1">
      <c r="A420" s="452" t="s">
        <v>1271</v>
      </c>
      <c r="B420" s="820" t="s">
        <v>1272</v>
      </c>
      <c r="C420" s="452" t="s">
        <v>1273</v>
      </c>
      <c r="D420" s="781" t="s">
        <v>23</v>
      </c>
    </row>
    <row r="421" spans="1:4" hidden="1">
      <c r="A421" s="452" t="s">
        <v>1274</v>
      </c>
      <c r="B421" s="820" t="s">
        <v>1275</v>
      </c>
      <c r="C421" s="452" t="s">
        <v>1276</v>
      </c>
      <c r="D421" s="781" t="s">
        <v>27</v>
      </c>
    </row>
    <row r="422" spans="1:4" hidden="1">
      <c r="A422" s="452" t="s">
        <v>1277</v>
      </c>
      <c r="B422" s="820" t="s">
        <v>1278</v>
      </c>
      <c r="C422" s="452" t="s">
        <v>1279</v>
      </c>
      <c r="D422" s="781" t="s">
        <v>31</v>
      </c>
    </row>
    <row r="423" spans="1:4" hidden="1">
      <c r="A423" s="452" t="s">
        <v>1280</v>
      </c>
      <c r="B423" s="820" t="s">
        <v>1281</v>
      </c>
      <c r="C423" s="452" t="s">
        <v>1282</v>
      </c>
      <c r="D423" s="781" t="s">
        <v>931</v>
      </c>
    </row>
    <row r="424" spans="1:4" hidden="1">
      <c r="A424" s="452" t="s">
        <v>1283</v>
      </c>
      <c r="B424" s="820" t="s">
        <v>1284</v>
      </c>
      <c r="C424" s="452" t="s">
        <v>1285</v>
      </c>
      <c r="D424" s="781" t="s">
        <v>35</v>
      </c>
    </row>
    <row r="425" spans="1:4" hidden="1">
      <c r="A425" s="452" t="s">
        <v>1286</v>
      </c>
      <c r="B425" s="820" t="s">
        <v>1287</v>
      </c>
      <c r="C425" s="452" t="s">
        <v>1288</v>
      </c>
      <c r="D425" s="781" t="s">
        <v>7</v>
      </c>
    </row>
    <row r="426" spans="1:4" hidden="1">
      <c r="A426" s="452" t="s">
        <v>1289</v>
      </c>
      <c r="B426" s="820" t="s">
        <v>1290</v>
      </c>
      <c r="C426" s="452" t="s">
        <v>1291</v>
      </c>
      <c r="D426" s="781" t="s">
        <v>39</v>
      </c>
    </row>
    <row r="427" spans="1:4" hidden="1">
      <c r="A427" s="452" t="s">
        <v>1292</v>
      </c>
      <c r="B427" s="820" t="s">
        <v>1293</v>
      </c>
      <c r="C427" s="452" t="s">
        <v>1294</v>
      </c>
      <c r="D427" s="781" t="s">
        <v>43</v>
      </c>
    </row>
    <row r="428" spans="1:4" hidden="1">
      <c r="A428" s="452" t="s">
        <v>1295</v>
      </c>
      <c r="B428" s="820" t="s">
        <v>1296</v>
      </c>
      <c r="C428" s="452" t="s">
        <v>1297</v>
      </c>
      <c r="D428" s="781" t="s">
        <v>47</v>
      </c>
    </row>
    <row r="429" spans="1:4" hidden="1">
      <c r="A429" s="452" t="s">
        <v>1298</v>
      </c>
      <c r="B429" s="820" t="s">
        <v>1299</v>
      </c>
      <c r="C429" s="452" t="s">
        <v>1300</v>
      </c>
      <c r="D429" s="781" t="s">
        <v>11</v>
      </c>
    </row>
    <row r="430" spans="1:4" hidden="1">
      <c r="A430" s="452" t="s">
        <v>1301</v>
      </c>
      <c r="B430" s="820" t="s">
        <v>1302</v>
      </c>
      <c r="C430" s="452" t="s">
        <v>1303</v>
      </c>
      <c r="D430" s="781" t="s">
        <v>54</v>
      </c>
    </row>
    <row r="431" spans="1:4" hidden="1">
      <c r="A431" s="452" t="s">
        <v>1304</v>
      </c>
      <c r="B431" s="820" t="s">
        <v>1305</v>
      </c>
      <c r="C431" s="452" t="s">
        <v>1306</v>
      </c>
      <c r="D431" s="781" t="s">
        <v>15</v>
      </c>
    </row>
    <row r="432" spans="1:4" hidden="1">
      <c r="A432" s="452" t="s">
        <v>1307</v>
      </c>
      <c r="B432" s="820" t="s">
        <v>1308</v>
      </c>
      <c r="C432" s="452" t="s">
        <v>1309</v>
      </c>
      <c r="D432" s="781" t="s">
        <v>19</v>
      </c>
    </row>
    <row r="433" spans="1:4" hidden="1">
      <c r="A433" s="452" t="s">
        <v>1310</v>
      </c>
      <c r="B433" s="820" t="s">
        <v>1311</v>
      </c>
      <c r="C433" s="452" t="s">
        <v>1312</v>
      </c>
      <c r="D433" s="781" t="s">
        <v>23</v>
      </c>
    </row>
    <row r="434" spans="1:4" hidden="1">
      <c r="A434" s="452" t="s">
        <v>1313</v>
      </c>
      <c r="B434" s="820" t="s">
        <v>1314</v>
      </c>
      <c r="C434" s="452" t="s">
        <v>1315</v>
      </c>
      <c r="D434" s="781" t="s">
        <v>27</v>
      </c>
    </row>
    <row r="435" spans="1:4" hidden="1">
      <c r="A435" s="452" t="s">
        <v>1316</v>
      </c>
      <c r="B435" s="820" t="s">
        <v>1317</v>
      </c>
      <c r="C435" s="452" t="s">
        <v>1318</v>
      </c>
      <c r="D435" s="781" t="s">
        <v>31</v>
      </c>
    </row>
    <row r="436" spans="1:4" hidden="1">
      <c r="A436" s="452" t="s">
        <v>1319</v>
      </c>
      <c r="B436" s="820" t="s">
        <v>1320</v>
      </c>
      <c r="C436" s="452" t="s">
        <v>1321</v>
      </c>
      <c r="D436" s="781" t="s">
        <v>931</v>
      </c>
    </row>
    <row r="437" spans="1:4" hidden="1">
      <c r="A437" s="452" t="s">
        <v>1322</v>
      </c>
      <c r="B437" s="820" t="s">
        <v>1323</v>
      </c>
      <c r="C437" s="452" t="s">
        <v>1324</v>
      </c>
      <c r="D437" s="781" t="s">
        <v>35</v>
      </c>
    </row>
    <row r="438" spans="1:4" hidden="1">
      <c r="A438" s="452" t="s">
        <v>1325</v>
      </c>
      <c r="B438" s="820" t="s">
        <v>1326</v>
      </c>
      <c r="C438" s="452" t="s">
        <v>1327</v>
      </c>
      <c r="D438" s="781" t="s">
        <v>7</v>
      </c>
    </row>
    <row r="439" spans="1:4" hidden="1">
      <c r="A439" s="452" t="s">
        <v>1328</v>
      </c>
      <c r="B439" s="820" t="s">
        <v>1329</v>
      </c>
      <c r="C439" s="452" t="s">
        <v>1330</v>
      </c>
      <c r="D439" s="781" t="s">
        <v>39</v>
      </c>
    </row>
    <row r="440" spans="1:4" hidden="1">
      <c r="A440" s="452" t="s">
        <v>1331</v>
      </c>
      <c r="B440" s="820" t="s">
        <v>1332</v>
      </c>
      <c r="C440" s="452" t="s">
        <v>1333</v>
      </c>
      <c r="D440" s="781" t="s">
        <v>43</v>
      </c>
    </row>
    <row r="441" spans="1:4" hidden="1">
      <c r="A441" s="452" t="s">
        <v>1334</v>
      </c>
      <c r="B441" s="820" t="s">
        <v>1335</v>
      </c>
      <c r="C441" s="452" t="s">
        <v>1336</v>
      </c>
      <c r="D441" s="781" t="s">
        <v>47</v>
      </c>
    </row>
    <row r="442" spans="1:4" hidden="1">
      <c r="A442" s="452" t="s">
        <v>1337</v>
      </c>
      <c r="B442" s="820" t="s">
        <v>1338</v>
      </c>
      <c r="C442" s="452" t="s">
        <v>1339</v>
      </c>
      <c r="D442" s="781" t="s">
        <v>11</v>
      </c>
    </row>
    <row r="443" spans="1:4" hidden="1">
      <c r="A443" s="452" t="s">
        <v>1340</v>
      </c>
      <c r="B443" s="820" t="s">
        <v>1341</v>
      </c>
      <c r="C443" s="452" t="s">
        <v>1342</v>
      </c>
      <c r="D443" s="781" t="s">
        <v>54</v>
      </c>
    </row>
    <row r="444" spans="1:4" hidden="1">
      <c r="A444" s="452" t="s">
        <v>1343</v>
      </c>
      <c r="B444" s="820" t="s">
        <v>1344</v>
      </c>
      <c r="C444" s="452" t="s">
        <v>1345</v>
      </c>
      <c r="D444" s="781" t="s">
        <v>15</v>
      </c>
    </row>
    <row r="445" spans="1:4" hidden="1">
      <c r="A445" s="452" t="s">
        <v>1346</v>
      </c>
      <c r="B445" s="820" t="s">
        <v>1347</v>
      </c>
      <c r="C445" s="452" t="s">
        <v>1348</v>
      </c>
      <c r="D445" s="781" t="s">
        <v>19</v>
      </c>
    </row>
    <row r="446" spans="1:4" hidden="1">
      <c r="A446" s="452" t="s">
        <v>1349</v>
      </c>
      <c r="B446" s="820" t="s">
        <v>1350</v>
      </c>
      <c r="C446" s="452" t="s">
        <v>1351</v>
      </c>
      <c r="D446" s="781" t="s">
        <v>23</v>
      </c>
    </row>
    <row r="447" spans="1:4" hidden="1">
      <c r="A447" s="452" t="s">
        <v>1352</v>
      </c>
      <c r="B447" s="820" t="s">
        <v>1353</v>
      </c>
      <c r="C447" s="452" t="s">
        <v>1354</v>
      </c>
      <c r="D447" s="781" t="s">
        <v>27</v>
      </c>
    </row>
    <row r="448" spans="1:4" hidden="1">
      <c r="A448" s="452" t="s">
        <v>1355</v>
      </c>
      <c r="B448" s="820" t="s">
        <v>1356</v>
      </c>
      <c r="C448" s="452" t="s">
        <v>1357</v>
      </c>
      <c r="D448" s="781" t="s">
        <v>31</v>
      </c>
    </row>
    <row r="449" spans="1:4" hidden="1">
      <c r="A449" s="452" t="s">
        <v>1358</v>
      </c>
      <c r="B449" s="820" t="s">
        <v>1359</v>
      </c>
      <c r="C449" s="452" t="s">
        <v>1360</v>
      </c>
      <c r="D449" s="781" t="s">
        <v>931</v>
      </c>
    </row>
    <row r="450" spans="1:4" hidden="1">
      <c r="A450" s="452" t="s">
        <v>1361</v>
      </c>
      <c r="B450" s="820" t="s">
        <v>1362</v>
      </c>
      <c r="C450" s="452" t="s">
        <v>1363</v>
      </c>
      <c r="D450" s="781" t="s">
        <v>35</v>
      </c>
    </row>
    <row r="451" spans="1:4" hidden="1">
      <c r="A451" s="452" t="s">
        <v>1364</v>
      </c>
      <c r="B451" s="820" t="s">
        <v>1365</v>
      </c>
      <c r="C451" s="452" t="s">
        <v>1366</v>
      </c>
      <c r="D451" s="781" t="s">
        <v>7</v>
      </c>
    </row>
    <row r="452" spans="1:4" hidden="1">
      <c r="A452" s="452" t="s">
        <v>1367</v>
      </c>
      <c r="B452" s="820" t="s">
        <v>1368</v>
      </c>
      <c r="C452" s="452" t="s">
        <v>1369</v>
      </c>
      <c r="D452" s="781" t="s">
        <v>39</v>
      </c>
    </row>
    <row r="453" spans="1:4" hidden="1">
      <c r="A453" s="452" t="s">
        <v>1370</v>
      </c>
      <c r="B453" s="820" t="s">
        <v>1371</v>
      </c>
      <c r="C453" s="452" t="s">
        <v>1372</v>
      </c>
      <c r="D453" s="781" t="s">
        <v>43</v>
      </c>
    </row>
    <row r="454" spans="1:4" hidden="1">
      <c r="A454" s="452" t="s">
        <v>1373</v>
      </c>
      <c r="B454" s="820" t="s">
        <v>1374</v>
      </c>
      <c r="C454" s="452" t="s">
        <v>1375</v>
      </c>
      <c r="D454" s="781" t="s">
        <v>47</v>
      </c>
    </row>
    <row r="455" spans="1:4" hidden="1">
      <c r="A455" s="452" t="s">
        <v>1376</v>
      </c>
      <c r="B455" s="820" t="s">
        <v>1377</v>
      </c>
      <c r="C455" s="452" t="s">
        <v>1378</v>
      </c>
      <c r="D455" s="781" t="s">
        <v>11</v>
      </c>
    </row>
    <row r="456" spans="1:4" hidden="1">
      <c r="A456" s="452" t="s">
        <v>1379</v>
      </c>
      <c r="B456" s="820" t="s">
        <v>1380</v>
      </c>
      <c r="C456" s="452" t="s">
        <v>1381</v>
      </c>
      <c r="D456" s="781" t="s">
        <v>54</v>
      </c>
    </row>
    <row r="457" spans="1:4" hidden="1">
      <c r="A457" s="452" t="s">
        <v>1382</v>
      </c>
      <c r="B457" s="820" t="s">
        <v>1383</v>
      </c>
      <c r="C457" s="452" t="s">
        <v>1384</v>
      </c>
      <c r="D457" s="781" t="s">
        <v>15</v>
      </c>
    </row>
    <row r="458" spans="1:4" hidden="1">
      <c r="A458" s="452" t="s">
        <v>1385</v>
      </c>
      <c r="B458" s="820" t="s">
        <v>1386</v>
      </c>
      <c r="C458" s="452" t="s">
        <v>1387</v>
      </c>
      <c r="D458" s="781" t="s">
        <v>19</v>
      </c>
    </row>
    <row r="459" spans="1:4" hidden="1">
      <c r="A459" s="452" t="s">
        <v>1388</v>
      </c>
      <c r="B459" s="820" t="s">
        <v>1389</v>
      </c>
      <c r="C459" s="452" t="s">
        <v>1390</v>
      </c>
      <c r="D459" s="781" t="s">
        <v>23</v>
      </c>
    </row>
    <row r="460" spans="1:4" hidden="1">
      <c r="A460" s="452" t="s">
        <v>1391</v>
      </c>
      <c r="B460" s="820" t="s">
        <v>1392</v>
      </c>
      <c r="C460" s="452" t="s">
        <v>1393</v>
      </c>
      <c r="D460" s="781" t="s">
        <v>27</v>
      </c>
    </row>
    <row r="461" spans="1:4" hidden="1">
      <c r="A461" s="452" t="s">
        <v>1394</v>
      </c>
      <c r="B461" s="820" t="s">
        <v>1395</v>
      </c>
      <c r="C461" s="452" t="s">
        <v>1396</v>
      </c>
      <c r="D461" s="781" t="s">
        <v>31</v>
      </c>
    </row>
    <row r="462" spans="1:4" hidden="1">
      <c r="A462" s="452" t="s">
        <v>1397</v>
      </c>
      <c r="B462" s="820" t="s">
        <v>1398</v>
      </c>
      <c r="C462" s="452" t="s">
        <v>1399</v>
      </c>
      <c r="D462" s="781" t="s">
        <v>931</v>
      </c>
    </row>
    <row r="463" spans="1:4" hidden="1">
      <c r="A463" s="452" t="s">
        <v>1400</v>
      </c>
      <c r="B463" s="820" t="s">
        <v>1401</v>
      </c>
      <c r="C463" s="452" t="s">
        <v>1402</v>
      </c>
      <c r="D463" s="781" t="s">
        <v>35</v>
      </c>
    </row>
    <row r="464" spans="1:4" hidden="1">
      <c r="A464" s="452" t="s">
        <v>1403</v>
      </c>
      <c r="B464" s="820" t="s">
        <v>1404</v>
      </c>
      <c r="C464" s="452" t="s">
        <v>1405</v>
      </c>
      <c r="D464" s="781" t="s">
        <v>7</v>
      </c>
    </row>
    <row r="465" spans="1:4" hidden="1">
      <c r="A465" s="452" t="s">
        <v>1406</v>
      </c>
      <c r="B465" s="820" t="s">
        <v>1407</v>
      </c>
      <c r="C465" s="452" t="s">
        <v>1408</v>
      </c>
      <c r="D465" s="781" t="s">
        <v>39</v>
      </c>
    </row>
    <row r="466" spans="1:4" hidden="1">
      <c r="A466" s="452" t="s">
        <v>1409</v>
      </c>
      <c r="B466" s="820" t="s">
        <v>1410</v>
      </c>
      <c r="C466" s="452" t="s">
        <v>1411</v>
      </c>
      <c r="D466" s="781" t="s">
        <v>43</v>
      </c>
    </row>
    <row r="467" spans="1:4" hidden="1">
      <c r="A467" s="452" t="s">
        <v>1412</v>
      </c>
      <c r="B467" s="820" t="s">
        <v>1413</v>
      </c>
      <c r="C467" s="452" t="s">
        <v>1414</v>
      </c>
      <c r="D467" s="781" t="s">
        <v>47</v>
      </c>
    </row>
    <row r="468" spans="1:4" hidden="1">
      <c r="A468" s="452" t="s">
        <v>1415</v>
      </c>
      <c r="B468" s="820" t="s">
        <v>1416</v>
      </c>
      <c r="C468" s="452" t="s">
        <v>1417</v>
      </c>
      <c r="D468" s="781" t="s">
        <v>11</v>
      </c>
    </row>
    <row r="469" spans="1:4" hidden="1">
      <c r="A469" s="452" t="s">
        <v>1418</v>
      </c>
      <c r="B469" s="820" t="s">
        <v>1419</v>
      </c>
      <c r="C469" s="452" t="s">
        <v>1420</v>
      </c>
      <c r="D469" s="781" t="s">
        <v>54</v>
      </c>
    </row>
    <row r="470" spans="1:4" hidden="1">
      <c r="A470" s="452" t="s">
        <v>1421</v>
      </c>
      <c r="B470" s="820" t="s">
        <v>1422</v>
      </c>
      <c r="C470" s="452" t="s">
        <v>1423</v>
      </c>
      <c r="D470" s="781" t="s">
        <v>15</v>
      </c>
    </row>
    <row r="471" spans="1:4" hidden="1">
      <c r="A471" s="452" t="s">
        <v>1424</v>
      </c>
      <c r="B471" s="820" t="s">
        <v>1425</v>
      </c>
      <c r="C471" s="452" t="s">
        <v>1426</v>
      </c>
      <c r="D471" s="781" t="s">
        <v>19</v>
      </c>
    </row>
    <row r="472" spans="1:4" hidden="1">
      <c r="A472" s="452" t="s">
        <v>1427</v>
      </c>
      <c r="B472" s="820" t="s">
        <v>1428</v>
      </c>
      <c r="C472" s="452" t="s">
        <v>1429</v>
      </c>
      <c r="D472" s="781" t="s">
        <v>23</v>
      </c>
    </row>
    <row r="473" spans="1:4" hidden="1">
      <c r="A473" s="452" t="s">
        <v>1430</v>
      </c>
      <c r="B473" s="820" t="s">
        <v>1431</v>
      </c>
      <c r="C473" s="452" t="s">
        <v>1432</v>
      </c>
      <c r="D473" s="781" t="s">
        <v>27</v>
      </c>
    </row>
    <row r="474" spans="1:4" hidden="1">
      <c r="A474" s="452" t="s">
        <v>1433</v>
      </c>
      <c r="B474" s="820" t="s">
        <v>1434</v>
      </c>
      <c r="C474" s="452" t="s">
        <v>1435</v>
      </c>
      <c r="D474" s="781" t="s">
        <v>31</v>
      </c>
    </row>
    <row r="475" spans="1:4" hidden="1">
      <c r="A475" s="452" t="s">
        <v>1436</v>
      </c>
      <c r="B475" s="820" t="s">
        <v>1437</v>
      </c>
      <c r="C475" s="452" t="s">
        <v>1438</v>
      </c>
      <c r="D475" s="781" t="s">
        <v>931</v>
      </c>
    </row>
    <row r="476" spans="1:4" hidden="1">
      <c r="A476" s="452" t="s">
        <v>1439</v>
      </c>
      <c r="B476" s="820" t="s">
        <v>1440</v>
      </c>
      <c r="C476" s="452" t="s">
        <v>1441</v>
      </c>
      <c r="D476" s="781" t="s">
        <v>35</v>
      </c>
    </row>
    <row r="477" spans="1:4" hidden="1">
      <c r="A477" s="452" t="s">
        <v>1442</v>
      </c>
      <c r="B477" s="820" t="s">
        <v>1443</v>
      </c>
      <c r="C477" s="452" t="s">
        <v>1444</v>
      </c>
      <c r="D477" s="781" t="s">
        <v>7</v>
      </c>
    </row>
    <row r="478" spans="1:4" hidden="1">
      <c r="A478" s="452" t="s">
        <v>1445</v>
      </c>
      <c r="B478" s="820" t="s">
        <v>1446</v>
      </c>
      <c r="C478" s="452" t="s">
        <v>1447</v>
      </c>
      <c r="D478" s="781" t="s">
        <v>39</v>
      </c>
    </row>
    <row r="479" spans="1:4" hidden="1">
      <c r="A479" s="452" t="s">
        <v>1448</v>
      </c>
      <c r="B479" s="820" t="s">
        <v>1449</v>
      </c>
      <c r="C479" s="452" t="s">
        <v>1450</v>
      </c>
      <c r="D479" s="781" t="s">
        <v>43</v>
      </c>
    </row>
    <row r="480" spans="1:4" hidden="1">
      <c r="A480" s="452" t="s">
        <v>1451</v>
      </c>
      <c r="B480" s="820" t="s">
        <v>1452</v>
      </c>
      <c r="C480" s="452" t="s">
        <v>1453</v>
      </c>
      <c r="D480" s="781" t="s">
        <v>47</v>
      </c>
    </row>
    <row r="481" spans="1:4" hidden="1">
      <c r="A481" s="452" t="s">
        <v>1454</v>
      </c>
      <c r="B481" s="820" t="s">
        <v>1455</v>
      </c>
      <c r="C481" s="452" t="s">
        <v>1456</v>
      </c>
      <c r="D481" s="781" t="s">
        <v>11</v>
      </c>
    </row>
    <row r="482" spans="1:4" hidden="1">
      <c r="A482" s="452" t="s">
        <v>1457</v>
      </c>
      <c r="B482" s="820" t="s">
        <v>1458</v>
      </c>
      <c r="C482" s="452" t="s">
        <v>1459</v>
      </c>
      <c r="D482" s="781" t="s">
        <v>54</v>
      </c>
    </row>
    <row r="483" spans="1:4" hidden="1">
      <c r="A483" s="452" t="s">
        <v>1460</v>
      </c>
      <c r="B483" s="820" t="s">
        <v>1461</v>
      </c>
      <c r="C483" s="452" t="s">
        <v>1462</v>
      </c>
      <c r="D483" s="781" t="s">
        <v>15</v>
      </c>
    </row>
    <row r="484" spans="1:4" hidden="1">
      <c r="A484" s="452" t="s">
        <v>1463</v>
      </c>
      <c r="B484" s="820" t="s">
        <v>1464</v>
      </c>
      <c r="C484" s="452" t="s">
        <v>1465</v>
      </c>
      <c r="D484" s="781" t="s">
        <v>19</v>
      </c>
    </row>
    <row r="485" spans="1:4" hidden="1">
      <c r="A485" s="452" t="s">
        <v>1466</v>
      </c>
      <c r="B485" s="820" t="s">
        <v>1467</v>
      </c>
      <c r="C485" s="452" t="s">
        <v>1468</v>
      </c>
      <c r="D485" s="781" t="s">
        <v>23</v>
      </c>
    </row>
    <row r="486" spans="1:4" hidden="1">
      <c r="A486" s="452" t="s">
        <v>1469</v>
      </c>
      <c r="B486" s="820" t="s">
        <v>1470</v>
      </c>
      <c r="C486" s="452" t="s">
        <v>1471</v>
      </c>
      <c r="D486" s="781" t="s">
        <v>27</v>
      </c>
    </row>
    <row r="487" spans="1:4" hidden="1">
      <c r="A487" s="452" t="s">
        <v>1472</v>
      </c>
      <c r="B487" s="820" t="s">
        <v>1473</v>
      </c>
      <c r="C487" s="452" t="s">
        <v>1474</v>
      </c>
      <c r="D487" s="781" t="s">
        <v>31</v>
      </c>
    </row>
    <row r="488" spans="1:4" hidden="1">
      <c r="A488" s="452" t="s">
        <v>1475</v>
      </c>
      <c r="B488" s="820" t="s">
        <v>1476</v>
      </c>
      <c r="C488" s="452" t="s">
        <v>1477</v>
      </c>
      <c r="D488" s="781" t="s">
        <v>931</v>
      </c>
    </row>
    <row r="489" spans="1:4" hidden="1">
      <c r="A489" s="452" t="s">
        <v>1478</v>
      </c>
      <c r="B489" s="820" t="s">
        <v>1479</v>
      </c>
      <c r="C489" s="452" t="s">
        <v>1480</v>
      </c>
      <c r="D489" s="781" t="s">
        <v>35</v>
      </c>
    </row>
    <row r="490" spans="1:4" hidden="1">
      <c r="A490" s="452" t="s">
        <v>1481</v>
      </c>
      <c r="B490" s="820" t="s">
        <v>1482</v>
      </c>
      <c r="C490" s="452" t="s">
        <v>1483</v>
      </c>
      <c r="D490" s="781" t="s">
        <v>7</v>
      </c>
    </row>
    <row r="491" spans="1:4" hidden="1">
      <c r="A491" s="452" t="s">
        <v>1484</v>
      </c>
      <c r="B491" s="820" t="s">
        <v>1485</v>
      </c>
      <c r="C491" s="452" t="s">
        <v>1486</v>
      </c>
      <c r="D491" s="781" t="s">
        <v>39</v>
      </c>
    </row>
    <row r="492" spans="1:4" hidden="1">
      <c r="A492" s="452" t="s">
        <v>1487</v>
      </c>
      <c r="B492" s="820" t="s">
        <v>1488</v>
      </c>
      <c r="C492" s="452" t="s">
        <v>1489</v>
      </c>
      <c r="D492" s="781" t="s">
        <v>43</v>
      </c>
    </row>
    <row r="493" spans="1:4" hidden="1">
      <c r="A493" s="452" t="s">
        <v>1490</v>
      </c>
      <c r="B493" s="820" t="s">
        <v>1491</v>
      </c>
      <c r="C493" s="452" t="s">
        <v>1492</v>
      </c>
      <c r="D493" s="781" t="s">
        <v>47</v>
      </c>
    </row>
    <row r="494" spans="1:4" hidden="1">
      <c r="A494" s="452" t="s">
        <v>1493</v>
      </c>
      <c r="B494" s="820" t="s">
        <v>1494</v>
      </c>
      <c r="C494" s="452" t="s">
        <v>1495</v>
      </c>
      <c r="D494" s="781" t="s">
        <v>11</v>
      </c>
    </row>
    <row r="495" spans="1:4" hidden="1">
      <c r="A495" s="452" t="s">
        <v>1496</v>
      </c>
      <c r="B495" s="820" t="s">
        <v>1497</v>
      </c>
      <c r="C495" s="452" t="s">
        <v>1498</v>
      </c>
      <c r="D495" s="781" t="s">
        <v>54</v>
      </c>
    </row>
    <row r="496" spans="1:4" hidden="1">
      <c r="A496" s="452" t="s">
        <v>1499</v>
      </c>
      <c r="B496" s="820" t="s">
        <v>1500</v>
      </c>
      <c r="C496" s="452" t="s">
        <v>1501</v>
      </c>
      <c r="D496" s="781" t="s">
        <v>15</v>
      </c>
    </row>
    <row r="497" spans="1:4" hidden="1">
      <c r="A497" s="452" t="s">
        <v>1502</v>
      </c>
      <c r="B497" s="820" t="s">
        <v>1503</v>
      </c>
      <c r="C497" s="452" t="s">
        <v>1504</v>
      </c>
      <c r="D497" s="781" t="s">
        <v>19</v>
      </c>
    </row>
    <row r="498" spans="1:4" hidden="1">
      <c r="A498" s="452" t="s">
        <v>1505</v>
      </c>
      <c r="B498" s="820" t="s">
        <v>1506</v>
      </c>
      <c r="C498" s="452" t="s">
        <v>1507</v>
      </c>
      <c r="D498" s="781" t="s">
        <v>23</v>
      </c>
    </row>
    <row r="499" spans="1:4" hidden="1">
      <c r="A499" s="452" t="s">
        <v>1508</v>
      </c>
      <c r="B499" s="820" t="s">
        <v>1509</v>
      </c>
      <c r="C499" s="452" t="s">
        <v>1510</v>
      </c>
      <c r="D499" s="781" t="s">
        <v>27</v>
      </c>
    </row>
    <row r="500" spans="1:4" hidden="1">
      <c r="A500" s="452" t="s">
        <v>1511</v>
      </c>
      <c r="B500" s="820" t="s">
        <v>1512</v>
      </c>
      <c r="C500" s="452" t="s">
        <v>1513</v>
      </c>
      <c r="D500" s="781" t="s">
        <v>31</v>
      </c>
    </row>
    <row r="501" spans="1:4" hidden="1">
      <c r="A501" s="452" t="s">
        <v>1514</v>
      </c>
      <c r="B501" s="820" t="s">
        <v>1515</v>
      </c>
      <c r="C501" s="452" t="s">
        <v>1516</v>
      </c>
      <c r="D501" s="781" t="s">
        <v>931</v>
      </c>
    </row>
    <row r="502" spans="1:4" hidden="1">
      <c r="A502" s="452" t="s">
        <v>1517</v>
      </c>
      <c r="B502" s="820" t="s">
        <v>1518</v>
      </c>
      <c r="C502" s="452" t="s">
        <v>1519</v>
      </c>
      <c r="D502" s="781" t="s">
        <v>35</v>
      </c>
    </row>
    <row r="503" spans="1:4" hidden="1">
      <c r="A503" s="452" t="s">
        <v>1520</v>
      </c>
      <c r="B503" s="820" t="s">
        <v>1521</v>
      </c>
      <c r="C503" s="452" t="s">
        <v>1522</v>
      </c>
      <c r="D503" s="781" t="s">
        <v>7</v>
      </c>
    </row>
    <row r="504" spans="1:4" hidden="1">
      <c r="A504" s="452" t="s">
        <v>1523</v>
      </c>
      <c r="B504" s="820" t="s">
        <v>1524</v>
      </c>
      <c r="C504" s="452" t="s">
        <v>1525</v>
      </c>
      <c r="D504" s="781" t="s">
        <v>39</v>
      </c>
    </row>
    <row r="505" spans="1:4" hidden="1">
      <c r="A505" s="452" t="s">
        <v>1526</v>
      </c>
      <c r="B505" s="820" t="s">
        <v>1527</v>
      </c>
      <c r="C505" s="452" t="s">
        <v>1528</v>
      </c>
      <c r="D505" s="781" t="s">
        <v>43</v>
      </c>
    </row>
    <row r="506" spans="1:4" hidden="1">
      <c r="A506" s="452" t="s">
        <v>1529</v>
      </c>
      <c r="B506" s="820" t="s">
        <v>1530</v>
      </c>
      <c r="C506" s="452" t="s">
        <v>1531</v>
      </c>
      <c r="D506" s="781" t="s">
        <v>47</v>
      </c>
    </row>
    <row r="507" spans="1:4" hidden="1">
      <c r="A507" s="452" t="s">
        <v>1532</v>
      </c>
      <c r="B507" s="820" t="s">
        <v>1533</v>
      </c>
      <c r="C507" s="452" t="s">
        <v>1534</v>
      </c>
      <c r="D507" s="781" t="s">
        <v>11</v>
      </c>
    </row>
    <row r="508" spans="1:4" hidden="1">
      <c r="A508" s="452" t="s">
        <v>1535</v>
      </c>
      <c r="B508" s="820" t="s">
        <v>1536</v>
      </c>
      <c r="C508" s="452" t="s">
        <v>1537</v>
      </c>
      <c r="D508" s="781" t="s">
        <v>54</v>
      </c>
    </row>
    <row r="509" spans="1:4" hidden="1">
      <c r="A509" s="452" t="s">
        <v>1538</v>
      </c>
      <c r="B509" s="820" t="s">
        <v>1539</v>
      </c>
      <c r="C509" s="452" t="s">
        <v>1540</v>
      </c>
      <c r="D509" s="781" t="s">
        <v>15</v>
      </c>
    </row>
    <row r="510" spans="1:4" hidden="1">
      <c r="A510" s="452" t="s">
        <v>1541</v>
      </c>
      <c r="B510" s="820" t="s">
        <v>1542</v>
      </c>
      <c r="C510" s="452" t="s">
        <v>1543</v>
      </c>
      <c r="D510" s="781" t="s">
        <v>19</v>
      </c>
    </row>
    <row r="511" spans="1:4" hidden="1">
      <c r="A511" s="452" t="s">
        <v>1544</v>
      </c>
      <c r="B511" s="820" t="s">
        <v>1545</v>
      </c>
      <c r="C511" s="452" t="s">
        <v>1546</v>
      </c>
      <c r="D511" s="781" t="s">
        <v>23</v>
      </c>
    </row>
    <row r="512" spans="1:4" hidden="1">
      <c r="A512" s="452" t="s">
        <v>1547</v>
      </c>
      <c r="B512" s="820" t="s">
        <v>1548</v>
      </c>
      <c r="C512" s="452" t="s">
        <v>1549</v>
      </c>
      <c r="D512" s="781" t="s">
        <v>27</v>
      </c>
    </row>
    <row r="513" spans="1:4" hidden="1">
      <c r="A513" s="452" t="s">
        <v>1550</v>
      </c>
      <c r="B513" s="820" t="s">
        <v>1551</v>
      </c>
      <c r="C513" s="452" t="s">
        <v>1552</v>
      </c>
      <c r="D513" s="781" t="s">
        <v>31</v>
      </c>
    </row>
    <row r="514" spans="1:4" hidden="1">
      <c r="A514" s="452" t="s">
        <v>1553</v>
      </c>
      <c r="B514" s="820" t="s">
        <v>1554</v>
      </c>
      <c r="C514" s="452" t="s">
        <v>1555</v>
      </c>
      <c r="D514" s="781" t="s">
        <v>931</v>
      </c>
    </row>
    <row r="515" spans="1:4" hidden="1">
      <c r="A515" s="452" t="s">
        <v>1556</v>
      </c>
      <c r="B515" s="820" t="s">
        <v>1557</v>
      </c>
      <c r="C515" s="452" t="s">
        <v>1558</v>
      </c>
      <c r="D515" s="781" t="s">
        <v>35</v>
      </c>
    </row>
    <row r="516" spans="1:4" hidden="1">
      <c r="A516" s="452" t="s">
        <v>1559</v>
      </c>
      <c r="B516" s="820" t="s">
        <v>1560</v>
      </c>
      <c r="C516" s="452" t="s">
        <v>1561</v>
      </c>
      <c r="D516" s="781" t="s">
        <v>7</v>
      </c>
    </row>
    <row r="517" spans="1:4" hidden="1">
      <c r="A517" s="452" t="s">
        <v>1562</v>
      </c>
      <c r="B517" s="820" t="s">
        <v>1563</v>
      </c>
      <c r="C517" s="452" t="s">
        <v>1564</v>
      </c>
      <c r="D517" s="781" t="s">
        <v>39</v>
      </c>
    </row>
    <row r="518" spans="1:4" hidden="1">
      <c r="A518" s="452" t="s">
        <v>1565</v>
      </c>
      <c r="B518" s="820" t="s">
        <v>1566</v>
      </c>
      <c r="C518" s="452" t="s">
        <v>1567</v>
      </c>
      <c r="D518" s="781" t="s">
        <v>43</v>
      </c>
    </row>
    <row r="519" spans="1:4" hidden="1">
      <c r="A519" s="452" t="s">
        <v>1568</v>
      </c>
      <c r="B519" s="820" t="s">
        <v>1569</v>
      </c>
      <c r="C519" s="452" t="s">
        <v>1570</v>
      </c>
      <c r="D519" s="781" t="s">
        <v>47</v>
      </c>
    </row>
    <row r="520" spans="1:4" hidden="1">
      <c r="A520" s="452" t="s">
        <v>1571</v>
      </c>
      <c r="B520" s="820" t="s">
        <v>1572</v>
      </c>
      <c r="C520" s="452" t="s">
        <v>1573</v>
      </c>
      <c r="D520" s="781" t="s">
        <v>11</v>
      </c>
    </row>
    <row r="521" spans="1:4" hidden="1">
      <c r="A521" s="452" t="s">
        <v>1574</v>
      </c>
      <c r="B521" s="820" t="s">
        <v>1575</v>
      </c>
      <c r="C521" s="452" t="s">
        <v>1576</v>
      </c>
      <c r="D521" s="781" t="s">
        <v>54</v>
      </c>
    </row>
    <row r="522" spans="1:4" hidden="1">
      <c r="A522" s="452" t="s">
        <v>1577</v>
      </c>
      <c r="B522" s="820" t="s">
        <v>1578</v>
      </c>
      <c r="C522" s="452" t="s">
        <v>1579</v>
      </c>
      <c r="D522" s="781" t="s">
        <v>15</v>
      </c>
    </row>
    <row r="523" spans="1:4" hidden="1">
      <c r="A523" s="452" t="s">
        <v>1580</v>
      </c>
      <c r="B523" s="820" t="s">
        <v>1581</v>
      </c>
      <c r="C523" s="452" t="s">
        <v>1582</v>
      </c>
      <c r="D523" s="781" t="s">
        <v>19</v>
      </c>
    </row>
    <row r="524" spans="1:4" hidden="1">
      <c r="A524" s="452" t="s">
        <v>1583</v>
      </c>
      <c r="B524" s="820" t="s">
        <v>1584</v>
      </c>
      <c r="C524" s="452" t="s">
        <v>1585</v>
      </c>
      <c r="D524" s="781" t="s">
        <v>23</v>
      </c>
    </row>
    <row r="525" spans="1:4" hidden="1">
      <c r="A525" s="452" t="s">
        <v>1586</v>
      </c>
      <c r="B525" s="820" t="s">
        <v>1587</v>
      </c>
      <c r="C525" s="452" t="s">
        <v>1588</v>
      </c>
      <c r="D525" s="781" t="s">
        <v>27</v>
      </c>
    </row>
    <row r="526" spans="1:4" hidden="1">
      <c r="A526" s="452" t="s">
        <v>1589</v>
      </c>
      <c r="B526" s="820" t="s">
        <v>1590</v>
      </c>
      <c r="C526" s="452" t="s">
        <v>1591</v>
      </c>
      <c r="D526" s="781" t="s">
        <v>31</v>
      </c>
    </row>
    <row r="527" spans="1:4" hidden="1">
      <c r="A527" s="452" t="s">
        <v>1592</v>
      </c>
      <c r="B527" s="820" t="s">
        <v>1593</v>
      </c>
      <c r="C527" s="452" t="s">
        <v>1594</v>
      </c>
      <c r="D527" s="781" t="s">
        <v>931</v>
      </c>
    </row>
    <row r="528" spans="1:4" hidden="1">
      <c r="A528" s="452" t="s">
        <v>1595</v>
      </c>
      <c r="B528" s="820" t="s">
        <v>1596</v>
      </c>
      <c r="C528" s="452" t="s">
        <v>1597</v>
      </c>
      <c r="D528" s="781" t="s">
        <v>35</v>
      </c>
    </row>
    <row r="529" spans="1:4" hidden="1">
      <c r="A529" s="452" t="s">
        <v>1598</v>
      </c>
      <c r="B529" s="820" t="s">
        <v>1599</v>
      </c>
      <c r="C529" s="452" t="s">
        <v>1600</v>
      </c>
      <c r="D529" s="781" t="s">
        <v>7</v>
      </c>
    </row>
    <row r="530" spans="1:4" hidden="1">
      <c r="A530" s="452" t="s">
        <v>1601</v>
      </c>
      <c r="B530" s="820" t="s">
        <v>1602</v>
      </c>
      <c r="C530" s="452" t="s">
        <v>1603</v>
      </c>
      <c r="D530" s="781" t="s">
        <v>39</v>
      </c>
    </row>
    <row r="531" spans="1:4" hidden="1">
      <c r="A531" s="452" t="s">
        <v>1604</v>
      </c>
      <c r="B531" s="820" t="s">
        <v>1605</v>
      </c>
      <c r="C531" s="452" t="s">
        <v>1606</v>
      </c>
      <c r="D531" s="781" t="s">
        <v>43</v>
      </c>
    </row>
    <row r="532" spans="1:4" hidden="1">
      <c r="A532" s="452" t="s">
        <v>1607</v>
      </c>
      <c r="B532" s="820" t="s">
        <v>1608</v>
      </c>
      <c r="C532" s="452" t="s">
        <v>1609</v>
      </c>
      <c r="D532" s="781" t="s">
        <v>47</v>
      </c>
    </row>
    <row r="533" spans="1:4" hidden="1">
      <c r="A533" s="452" t="s">
        <v>1610</v>
      </c>
      <c r="B533" s="820" t="s">
        <v>1611</v>
      </c>
      <c r="C533" s="452" t="s">
        <v>1612</v>
      </c>
      <c r="D533" s="781" t="s">
        <v>11</v>
      </c>
    </row>
    <row r="534" spans="1:4" hidden="1">
      <c r="A534" s="452" t="s">
        <v>1613</v>
      </c>
      <c r="B534" s="820" t="s">
        <v>1614</v>
      </c>
      <c r="C534" s="452" t="s">
        <v>1615</v>
      </c>
      <c r="D534" s="781" t="s">
        <v>54</v>
      </c>
    </row>
    <row r="535" spans="1:4" hidden="1">
      <c r="A535" s="452" t="s">
        <v>1616</v>
      </c>
      <c r="B535" s="820" t="s">
        <v>1617</v>
      </c>
      <c r="C535" s="452" t="s">
        <v>1618</v>
      </c>
      <c r="D535" s="781" t="s">
        <v>15</v>
      </c>
    </row>
    <row r="536" spans="1:4" hidden="1">
      <c r="A536" s="452" t="s">
        <v>1619</v>
      </c>
      <c r="B536" s="820" t="s">
        <v>1620</v>
      </c>
      <c r="C536" s="452" t="s">
        <v>1621</v>
      </c>
      <c r="D536" s="781" t="s">
        <v>19</v>
      </c>
    </row>
    <row r="537" spans="1:4" hidden="1">
      <c r="A537" s="452" t="s">
        <v>1622</v>
      </c>
      <c r="B537" s="820" t="s">
        <v>1623</v>
      </c>
      <c r="C537" s="452" t="s">
        <v>1624</v>
      </c>
      <c r="D537" s="781" t="s">
        <v>23</v>
      </c>
    </row>
    <row r="538" spans="1:4" hidden="1">
      <c r="A538" s="452" t="s">
        <v>1625</v>
      </c>
      <c r="B538" s="820" t="s">
        <v>1626</v>
      </c>
      <c r="C538" s="452" t="s">
        <v>1627</v>
      </c>
      <c r="D538" s="781" t="s">
        <v>27</v>
      </c>
    </row>
    <row r="539" spans="1:4" hidden="1">
      <c r="A539" s="452" t="s">
        <v>1628</v>
      </c>
      <c r="B539" s="820" t="s">
        <v>1629</v>
      </c>
      <c r="C539" s="452" t="s">
        <v>1630</v>
      </c>
      <c r="D539" s="781" t="s">
        <v>31</v>
      </c>
    </row>
    <row r="540" spans="1:4" hidden="1">
      <c r="A540" s="452" t="s">
        <v>1631</v>
      </c>
      <c r="B540" s="820" t="s">
        <v>1632</v>
      </c>
      <c r="C540" s="452" t="s">
        <v>1633</v>
      </c>
      <c r="D540" s="781" t="s">
        <v>931</v>
      </c>
    </row>
    <row r="541" spans="1:4" hidden="1">
      <c r="A541" s="452" t="s">
        <v>1634</v>
      </c>
      <c r="B541" s="820" t="s">
        <v>1635</v>
      </c>
      <c r="C541" s="452" t="s">
        <v>1636</v>
      </c>
      <c r="D541" s="781" t="s">
        <v>35</v>
      </c>
    </row>
    <row r="542" spans="1:4" hidden="1">
      <c r="A542" s="452" t="s">
        <v>1637</v>
      </c>
      <c r="B542" s="820" t="s">
        <v>1638</v>
      </c>
      <c r="C542" s="452" t="s">
        <v>1639</v>
      </c>
      <c r="D542" s="781" t="s">
        <v>7</v>
      </c>
    </row>
    <row r="543" spans="1:4" hidden="1">
      <c r="A543" s="452" t="s">
        <v>1640</v>
      </c>
      <c r="B543" s="820" t="s">
        <v>1641</v>
      </c>
      <c r="C543" s="452" t="s">
        <v>1642</v>
      </c>
      <c r="D543" s="781" t="s">
        <v>39</v>
      </c>
    </row>
    <row r="544" spans="1:4" hidden="1">
      <c r="A544" s="452" t="s">
        <v>1643</v>
      </c>
      <c r="B544" s="820" t="s">
        <v>1644</v>
      </c>
      <c r="C544" s="452" t="s">
        <v>1645</v>
      </c>
      <c r="D544" s="781" t="s">
        <v>43</v>
      </c>
    </row>
    <row r="545" spans="1:4" hidden="1">
      <c r="A545" s="452" t="s">
        <v>1646</v>
      </c>
      <c r="B545" s="820" t="s">
        <v>1647</v>
      </c>
      <c r="C545" s="452" t="s">
        <v>1648</v>
      </c>
      <c r="D545" s="781" t="s">
        <v>47</v>
      </c>
    </row>
    <row r="546" spans="1:4" hidden="1">
      <c r="A546" s="452" t="s">
        <v>1649</v>
      </c>
      <c r="B546" s="820" t="s">
        <v>1650</v>
      </c>
      <c r="C546" s="452" t="s">
        <v>1651</v>
      </c>
      <c r="D546" s="781" t="s">
        <v>11</v>
      </c>
    </row>
    <row r="547" spans="1:4" hidden="1">
      <c r="A547" s="452" t="s">
        <v>1652</v>
      </c>
      <c r="B547" s="820" t="s">
        <v>1653</v>
      </c>
      <c r="C547" s="452" t="s">
        <v>1654</v>
      </c>
      <c r="D547" s="781" t="s">
        <v>54</v>
      </c>
    </row>
    <row r="548" spans="1:4" hidden="1">
      <c r="A548" s="452" t="s">
        <v>1655</v>
      </c>
      <c r="B548" s="820" t="s">
        <v>1656</v>
      </c>
      <c r="C548" s="452" t="s">
        <v>1657</v>
      </c>
      <c r="D548" s="781" t="s">
        <v>15</v>
      </c>
    </row>
    <row r="549" spans="1:4" hidden="1">
      <c r="A549" s="452" t="s">
        <v>1658</v>
      </c>
      <c r="B549" s="820" t="s">
        <v>1659</v>
      </c>
      <c r="C549" s="452" t="s">
        <v>1660</v>
      </c>
      <c r="D549" s="781" t="s">
        <v>19</v>
      </c>
    </row>
    <row r="550" spans="1:4" hidden="1">
      <c r="A550" s="452" t="s">
        <v>1661</v>
      </c>
      <c r="B550" s="820" t="s">
        <v>1662</v>
      </c>
      <c r="C550" s="452" t="s">
        <v>1663</v>
      </c>
      <c r="D550" s="781" t="s">
        <v>23</v>
      </c>
    </row>
    <row r="551" spans="1:4" hidden="1">
      <c r="A551" s="452" t="s">
        <v>1664</v>
      </c>
      <c r="B551" s="820" t="s">
        <v>1665</v>
      </c>
      <c r="C551" s="452" t="s">
        <v>1666</v>
      </c>
      <c r="D551" s="781" t="s">
        <v>27</v>
      </c>
    </row>
    <row r="552" spans="1:4" hidden="1">
      <c r="A552" s="452" t="s">
        <v>1667</v>
      </c>
      <c r="B552" s="820" t="s">
        <v>1668</v>
      </c>
      <c r="C552" s="452" t="s">
        <v>1669</v>
      </c>
      <c r="D552" s="781" t="s">
        <v>31</v>
      </c>
    </row>
    <row r="553" spans="1:4" hidden="1">
      <c r="A553" s="452" t="s">
        <v>1670</v>
      </c>
      <c r="B553" s="820" t="s">
        <v>1671</v>
      </c>
      <c r="C553" s="452" t="s">
        <v>1672</v>
      </c>
      <c r="D553" s="781" t="s">
        <v>931</v>
      </c>
    </row>
    <row r="554" spans="1:4" hidden="1">
      <c r="A554" s="452" t="s">
        <v>1673</v>
      </c>
      <c r="B554" s="820" t="s">
        <v>1674</v>
      </c>
      <c r="C554" s="452" t="s">
        <v>1675</v>
      </c>
      <c r="D554" s="781" t="s">
        <v>35</v>
      </c>
    </row>
    <row r="555" spans="1:4" hidden="1">
      <c r="A555" s="452" t="s">
        <v>1676</v>
      </c>
      <c r="B555" s="820" t="s">
        <v>1677</v>
      </c>
      <c r="C555" s="452" t="s">
        <v>1678</v>
      </c>
      <c r="D555" s="781" t="s">
        <v>7</v>
      </c>
    </row>
    <row r="556" spans="1:4" hidden="1">
      <c r="A556" s="452" t="s">
        <v>1679</v>
      </c>
      <c r="B556" s="820" t="s">
        <v>1680</v>
      </c>
      <c r="C556" s="452" t="s">
        <v>1681</v>
      </c>
      <c r="D556" s="781" t="s">
        <v>39</v>
      </c>
    </row>
    <row r="557" spans="1:4" hidden="1">
      <c r="A557" s="452" t="s">
        <v>1682</v>
      </c>
      <c r="B557" s="820" t="s">
        <v>1683</v>
      </c>
      <c r="C557" s="452" t="s">
        <v>1684</v>
      </c>
      <c r="D557" s="781" t="s">
        <v>43</v>
      </c>
    </row>
    <row r="558" spans="1:4" hidden="1">
      <c r="A558" s="452" t="s">
        <v>1685</v>
      </c>
      <c r="B558" s="820" t="s">
        <v>1686</v>
      </c>
      <c r="C558" s="452" t="s">
        <v>1687</v>
      </c>
      <c r="D558" s="781" t="s">
        <v>47</v>
      </c>
    </row>
    <row r="559" spans="1:4" hidden="1">
      <c r="A559" s="452" t="s">
        <v>1688</v>
      </c>
      <c r="B559" s="820" t="s">
        <v>1689</v>
      </c>
      <c r="C559" s="452" t="s">
        <v>1690</v>
      </c>
      <c r="D559" s="781" t="s">
        <v>11</v>
      </c>
    </row>
    <row r="560" spans="1:4" hidden="1">
      <c r="A560" s="452" t="s">
        <v>1691</v>
      </c>
      <c r="B560" s="820" t="s">
        <v>1692</v>
      </c>
      <c r="C560" s="452" t="s">
        <v>1693</v>
      </c>
      <c r="D560" s="781" t="s">
        <v>54</v>
      </c>
    </row>
    <row r="561" spans="1:4" hidden="1">
      <c r="A561" s="452" t="s">
        <v>1694</v>
      </c>
      <c r="B561" s="820" t="s">
        <v>1695</v>
      </c>
      <c r="C561" s="452" t="s">
        <v>1696</v>
      </c>
      <c r="D561" s="781" t="s">
        <v>15</v>
      </c>
    </row>
    <row r="562" spans="1:4" hidden="1">
      <c r="A562" s="452" t="s">
        <v>1697</v>
      </c>
      <c r="B562" s="820" t="s">
        <v>1698</v>
      </c>
      <c r="C562" s="452" t="s">
        <v>1699</v>
      </c>
      <c r="D562" s="781" t="s">
        <v>19</v>
      </c>
    </row>
    <row r="563" spans="1:4" hidden="1">
      <c r="A563" s="452" t="s">
        <v>1700</v>
      </c>
      <c r="B563" s="820" t="s">
        <v>1701</v>
      </c>
      <c r="C563" s="452" t="s">
        <v>1702</v>
      </c>
      <c r="D563" s="781" t="s">
        <v>23</v>
      </c>
    </row>
    <row r="564" spans="1:4" hidden="1">
      <c r="A564" s="452" t="s">
        <v>1703</v>
      </c>
      <c r="B564" s="820" t="s">
        <v>1704</v>
      </c>
      <c r="C564" s="452" t="s">
        <v>1705</v>
      </c>
      <c r="D564" s="781" t="s">
        <v>27</v>
      </c>
    </row>
    <row r="565" spans="1:4" hidden="1">
      <c r="A565" s="452" t="s">
        <v>1706</v>
      </c>
      <c r="B565" s="820" t="s">
        <v>1707</v>
      </c>
      <c r="C565" s="452" t="s">
        <v>1708</v>
      </c>
      <c r="D565" s="781" t="s">
        <v>31</v>
      </c>
    </row>
    <row r="566" spans="1:4" hidden="1">
      <c r="A566" s="452" t="s">
        <v>1709</v>
      </c>
      <c r="B566" s="820" t="s">
        <v>1710</v>
      </c>
      <c r="C566" s="452" t="s">
        <v>1711</v>
      </c>
      <c r="D566" s="781" t="s">
        <v>931</v>
      </c>
    </row>
    <row r="567" spans="1:4" hidden="1">
      <c r="A567" s="452" t="s">
        <v>1712</v>
      </c>
      <c r="B567" s="820" t="s">
        <v>1713</v>
      </c>
      <c r="C567" s="452" t="s">
        <v>1714</v>
      </c>
      <c r="D567" s="781" t="s">
        <v>35</v>
      </c>
    </row>
    <row r="568" spans="1:4" hidden="1">
      <c r="A568" s="452" t="s">
        <v>1715</v>
      </c>
      <c r="B568" s="820" t="s">
        <v>1716</v>
      </c>
      <c r="C568" s="452" t="s">
        <v>1717</v>
      </c>
      <c r="D568" s="781" t="s">
        <v>7</v>
      </c>
    </row>
    <row r="569" spans="1:4" hidden="1">
      <c r="A569" s="452" t="s">
        <v>1718</v>
      </c>
      <c r="B569" s="820" t="s">
        <v>1719</v>
      </c>
      <c r="C569" s="452" t="s">
        <v>1720</v>
      </c>
      <c r="D569" s="781" t="s">
        <v>39</v>
      </c>
    </row>
    <row r="570" spans="1:4" hidden="1">
      <c r="A570" s="452" t="s">
        <v>1721</v>
      </c>
      <c r="B570" s="820" t="s">
        <v>1722</v>
      </c>
      <c r="C570" s="452" t="s">
        <v>1723</v>
      </c>
      <c r="D570" s="781" t="s">
        <v>43</v>
      </c>
    </row>
    <row r="571" spans="1:4" hidden="1">
      <c r="A571" s="452" t="s">
        <v>1724</v>
      </c>
      <c r="B571" s="820" t="s">
        <v>1725</v>
      </c>
      <c r="C571" s="452" t="s">
        <v>1726</v>
      </c>
      <c r="D571" s="781" t="s">
        <v>47</v>
      </c>
    </row>
    <row r="572" spans="1:4" hidden="1">
      <c r="A572" s="452" t="s">
        <v>1727</v>
      </c>
      <c r="B572" s="820" t="s">
        <v>1728</v>
      </c>
      <c r="C572" s="452" t="s">
        <v>1729</v>
      </c>
      <c r="D572" s="781" t="s">
        <v>11</v>
      </c>
    </row>
    <row r="573" spans="1:4" hidden="1">
      <c r="A573" s="452" t="s">
        <v>1730</v>
      </c>
      <c r="B573" s="820" t="s">
        <v>1731</v>
      </c>
      <c r="C573" s="452" t="s">
        <v>1732</v>
      </c>
      <c r="D573" s="781" t="s">
        <v>54</v>
      </c>
    </row>
    <row r="574" spans="1:4" hidden="1">
      <c r="A574" s="452" t="s">
        <v>1733</v>
      </c>
      <c r="B574" s="820" t="s">
        <v>1734</v>
      </c>
      <c r="C574" s="452" t="s">
        <v>1735</v>
      </c>
      <c r="D574" s="781" t="s">
        <v>15</v>
      </c>
    </row>
    <row r="575" spans="1:4" hidden="1">
      <c r="A575" s="452" t="s">
        <v>1736</v>
      </c>
      <c r="B575" s="820" t="s">
        <v>1737</v>
      </c>
      <c r="C575" s="452" t="s">
        <v>1738</v>
      </c>
      <c r="D575" s="781" t="s">
        <v>19</v>
      </c>
    </row>
    <row r="576" spans="1:4" hidden="1">
      <c r="A576" s="452" t="s">
        <v>1739</v>
      </c>
      <c r="B576" s="820" t="s">
        <v>1740</v>
      </c>
      <c r="C576" s="452" t="s">
        <v>1741</v>
      </c>
      <c r="D576" s="781" t="s">
        <v>23</v>
      </c>
    </row>
    <row r="577" spans="1:4" hidden="1">
      <c r="A577" s="452" t="s">
        <v>1742</v>
      </c>
      <c r="B577" s="820" t="s">
        <v>1743</v>
      </c>
      <c r="C577" s="452" t="s">
        <v>1744</v>
      </c>
      <c r="D577" s="781" t="s">
        <v>27</v>
      </c>
    </row>
    <row r="578" spans="1:4" hidden="1">
      <c r="A578" s="452" t="s">
        <v>1745</v>
      </c>
      <c r="B578" s="820" t="s">
        <v>1746</v>
      </c>
      <c r="C578" s="452" t="s">
        <v>1747</v>
      </c>
      <c r="D578" s="781" t="s">
        <v>31</v>
      </c>
    </row>
    <row r="579" spans="1:4" hidden="1">
      <c r="A579" s="452" t="s">
        <v>1748</v>
      </c>
      <c r="B579" s="820" t="s">
        <v>1749</v>
      </c>
      <c r="C579" s="452" t="s">
        <v>1750</v>
      </c>
      <c r="D579" s="781" t="s">
        <v>931</v>
      </c>
    </row>
    <row r="580" spans="1:4" hidden="1">
      <c r="A580" s="452" t="s">
        <v>1751</v>
      </c>
      <c r="B580" s="820" t="s">
        <v>1752</v>
      </c>
      <c r="C580" s="452" t="s">
        <v>1753</v>
      </c>
      <c r="D580" s="781" t="s">
        <v>35</v>
      </c>
    </row>
    <row r="581" spans="1:4" hidden="1">
      <c r="A581" s="452" t="s">
        <v>1754</v>
      </c>
      <c r="B581" s="820" t="s">
        <v>1755</v>
      </c>
      <c r="C581" s="452" t="s">
        <v>1756</v>
      </c>
      <c r="D581" s="781" t="s">
        <v>7</v>
      </c>
    </row>
    <row r="582" spans="1:4" hidden="1">
      <c r="A582" s="452" t="s">
        <v>1757</v>
      </c>
      <c r="B582" s="820" t="s">
        <v>1758</v>
      </c>
      <c r="C582" s="452" t="s">
        <v>1759</v>
      </c>
      <c r="D582" s="781" t="s">
        <v>39</v>
      </c>
    </row>
    <row r="583" spans="1:4" hidden="1">
      <c r="A583" s="452" t="s">
        <v>1760</v>
      </c>
      <c r="B583" s="820" t="s">
        <v>1761</v>
      </c>
      <c r="C583" s="452" t="s">
        <v>1762</v>
      </c>
      <c r="D583" s="781" t="s">
        <v>43</v>
      </c>
    </row>
    <row r="584" spans="1:4" hidden="1">
      <c r="A584" s="452" t="s">
        <v>1763</v>
      </c>
      <c r="B584" s="820" t="s">
        <v>1764</v>
      </c>
      <c r="C584" s="452" t="s">
        <v>1765</v>
      </c>
      <c r="D584" s="781" t="s">
        <v>47</v>
      </c>
    </row>
    <row r="585" spans="1:4" hidden="1">
      <c r="A585" s="452" t="s">
        <v>1766</v>
      </c>
      <c r="B585" s="820" t="s">
        <v>1767</v>
      </c>
      <c r="C585" s="452" t="s">
        <v>1768</v>
      </c>
      <c r="D585" s="781" t="s">
        <v>11</v>
      </c>
    </row>
    <row r="586" spans="1:4" hidden="1">
      <c r="A586" s="452" t="s">
        <v>1769</v>
      </c>
      <c r="B586" s="820" t="s">
        <v>1770</v>
      </c>
      <c r="C586" s="452" t="s">
        <v>1771</v>
      </c>
      <c r="D586" s="781" t="s">
        <v>54</v>
      </c>
    </row>
    <row r="587" spans="1:4" hidden="1">
      <c r="A587" s="452" t="s">
        <v>1772</v>
      </c>
      <c r="B587" s="820" t="s">
        <v>1773</v>
      </c>
      <c r="C587" s="452" t="s">
        <v>1774</v>
      </c>
      <c r="D587" s="781" t="s">
        <v>15</v>
      </c>
    </row>
    <row r="588" spans="1:4" hidden="1">
      <c r="A588" s="452" t="s">
        <v>1775</v>
      </c>
      <c r="B588" s="820" t="s">
        <v>1776</v>
      </c>
      <c r="C588" s="452" t="s">
        <v>1777</v>
      </c>
      <c r="D588" s="781" t="s">
        <v>19</v>
      </c>
    </row>
    <row r="589" spans="1:4" hidden="1">
      <c r="A589" s="452" t="s">
        <v>1778</v>
      </c>
      <c r="B589" s="820" t="s">
        <v>1779</v>
      </c>
      <c r="C589" s="452" t="s">
        <v>1780</v>
      </c>
      <c r="D589" s="781" t="s">
        <v>23</v>
      </c>
    </row>
    <row r="590" spans="1:4" hidden="1">
      <c r="A590" s="452" t="s">
        <v>1781</v>
      </c>
      <c r="B590" s="820" t="s">
        <v>1782</v>
      </c>
      <c r="C590" s="452" t="s">
        <v>1783</v>
      </c>
      <c r="D590" s="781" t="s">
        <v>27</v>
      </c>
    </row>
    <row r="591" spans="1:4" hidden="1">
      <c r="A591" s="452" t="s">
        <v>1784</v>
      </c>
      <c r="B591" s="820" t="s">
        <v>1785</v>
      </c>
      <c r="C591" s="452" t="s">
        <v>1786</v>
      </c>
      <c r="D591" s="781" t="s">
        <v>31</v>
      </c>
    </row>
    <row r="592" spans="1:4" hidden="1">
      <c r="A592" s="452" t="s">
        <v>1787</v>
      </c>
      <c r="B592" s="820" t="s">
        <v>1788</v>
      </c>
      <c r="C592" s="452" t="s">
        <v>1789</v>
      </c>
      <c r="D592" s="781" t="s">
        <v>931</v>
      </c>
    </row>
    <row r="593" spans="1:4" hidden="1">
      <c r="A593" s="452" t="s">
        <v>1790</v>
      </c>
      <c r="B593" s="820" t="s">
        <v>1791</v>
      </c>
      <c r="C593" s="452" t="s">
        <v>1792</v>
      </c>
      <c r="D593" s="781" t="s">
        <v>35</v>
      </c>
    </row>
    <row r="594" spans="1:4" hidden="1">
      <c r="A594" s="452" t="s">
        <v>1793</v>
      </c>
      <c r="B594" s="820" t="s">
        <v>1794</v>
      </c>
      <c r="C594" s="452" t="s">
        <v>1795</v>
      </c>
      <c r="D594" s="781" t="s">
        <v>7</v>
      </c>
    </row>
    <row r="595" spans="1:4" hidden="1">
      <c r="A595" s="452" t="s">
        <v>1796</v>
      </c>
      <c r="B595" s="820" t="s">
        <v>1797</v>
      </c>
      <c r="C595" s="452" t="s">
        <v>1798</v>
      </c>
      <c r="D595" s="781" t="s">
        <v>39</v>
      </c>
    </row>
    <row r="596" spans="1:4" hidden="1">
      <c r="A596" s="452" t="s">
        <v>1799</v>
      </c>
      <c r="B596" s="820" t="s">
        <v>1800</v>
      </c>
      <c r="C596" s="452" t="s">
        <v>1801</v>
      </c>
      <c r="D596" s="781" t="s">
        <v>43</v>
      </c>
    </row>
    <row r="597" spans="1:4" hidden="1">
      <c r="A597" s="452" t="s">
        <v>1802</v>
      </c>
      <c r="B597" s="820" t="s">
        <v>1803</v>
      </c>
      <c r="C597" s="452" t="s">
        <v>1804</v>
      </c>
      <c r="D597" s="781" t="s">
        <v>47</v>
      </c>
    </row>
    <row r="598" spans="1:4" hidden="1">
      <c r="A598" s="452" t="s">
        <v>1805</v>
      </c>
      <c r="B598" s="820" t="s">
        <v>1806</v>
      </c>
      <c r="C598" s="452" t="s">
        <v>1807</v>
      </c>
      <c r="D598" s="781" t="s">
        <v>11</v>
      </c>
    </row>
    <row r="599" spans="1:4" hidden="1">
      <c r="A599" s="452" t="s">
        <v>1808</v>
      </c>
      <c r="B599" s="820" t="s">
        <v>1809</v>
      </c>
      <c r="C599" s="452" t="s">
        <v>1810</v>
      </c>
      <c r="D599" s="781" t="s">
        <v>54</v>
      </c>
    </row>
    <row r="600" spans="1:4" hidden="1">
      <c r="A600" s="452" t="s">
        <v>1811</v>
      </c>
      <c r="B600" s="820" t="s">
        <v>1812</v>
      </c>
      <c r="C600" s="452" t="s">
        <v>1813</v>
      </c>
      <c r="D600" s="781" t="s">
        <v>15</v>
      </c>
    </row>
    <row r="601" spans="1:4" hidden="1">
      <c r="A601" s="452" t="s">
        <v>1814</v>
      </c>
      <c r="B601" s="820" t="s">
        <v>1815</v>
      </c>
      <c r="C601" s="452" t="s">
        <v>1816</v>
      </c>
      <c r="D601" s="781" t="s">
        <v>19</v>
      </c>
    </row>
    <row r="602" spans="1:4" hidden="1">
      <c r="A602" s="452" t="s">
        <v>1817</v>
      </c>
      <c r="B602" s="820" t="s">
        <v>1818</v>
      </c>
      <c r="C602" s="452" t="s">
        <v>1819</v>
      </c>
      <c r="D602" s="781" t="s">
        <v>23</v>
      </c>
    </row>
    <row r="603" spans="1:4" hidden="1">
      <c r="A603" s="452" t="s">
        <v>1820</v>
      </c>
      <c r="B603" s="820" t="s">
        <v>1821</v>
      </c>
      <c r="C603" s="452" t="s">
        <v>1822</v>
      </c>
      <c r="D603" s="781" t="s">
        <v>27</v>
      </c>
    </row>
    <row r="604" spans="1:4" hidden="1">
      <c r="A604" s="452" t="s">
        <v>1823</v>
      </c>
      <c r="B604" s="820" t="s">
        <v>1824</v>
      </c>
      <c r="C604" s="452" t="s">
        <v>1825</v>
      </c>
      <c r="D604" s="781" t="s">
        <v>31</v>
      </c>
    </row>
    <row r="605" spans="1:4" hidden="1">
      <c r="A605" s="452" t="s">
        <v>1826</v>
      </c>
      <c r="B605" s="820" t="s">
        <v>1827</v>
      </c>
      <c r="C605" s="452" t="s">
        <v>1828</v>
      </c>
      <c r="D605" s="781" t="s">
        <v>931</v>
      </c>
    </row>
    <row r="606" spans="1:4" hidden="1">
      <c r="A606" s="452" t="s">
        <v>1829</v>
      </c>
      <c r="B606" s="820" t="s">
        <v>1830</v>
      </c>
      <c r="C606" s="452" t="s">
        <v>1831</v>
      </c>
      <c r="D606" s="781" t="s">
        <v>35</v>
      </c>
    </row>
    <row r="607" spans="1:4" hidden="1">
      <c r="A607" s="452" t="s">
        <v>1832</v>
      </c>
      <c r="B607" s="820" t="s">
        <v>1833</v>
      </c>
      <c r="C607" s="452" t="s">
        <v>1834</v>
      </c>
      <c r="D607" s="781" t="s">
        <v>7</v>
      </c>
    </row>
    <row r="608" spans="1:4" hidden="1">
      <c r="A608" s="452" t="s">
        <v>1835</v>
      </c>
      <c r="B608" s="820" t="s">
        <v>1836</v>
      </c>
      <c r="C608" s="452" t="s">
        <v>1837</v>
      </c>
      <c r="D608" s="781" t="s">
        <v>39</v>
      </c>
    </row>
    <row r="609" spans="1:4" hidden="1">
      <c r="A609" s="452" t="s">
        <v>1838</v>
      </c>
      <c r="B609" s="820" t="s">
        <v>1839</v>
      </c>
      <c r="C609" s="452" t="s">
        <v>1840</v>
      </c>
      <c r="D609" s="781" t="s">
        <v>43</v>
      </c>
    </row>
    <row r="610" spans="1:4" hidden="1">
      <c r="A610" s="452" t="s">
        <v>1841</v>
      </c>
      <c r="B610" s="820" t="s">
        <v>1842</v>
      </c>
      <c r="C610" s="452" t="s">
        <v>1843</v>
      </c>
      <c r="D610" s="781" t="s">
        <v>47</v>
      </c>
    </row>
    <row r="611" spans="1:4" hidden="1">
      <c r="A611" s="452" t="s">
        <v>1844</v>
      </c>
      <c r="B611" s="820" t="s">
        <v>1845</v>
      </c>
      <c r="C611" s="452" t="s">
        <v>1846</v>
      </c>
      <c r="D611" s="781" t="s">
        <v>11</v>
      </c>
    </row>
    <row r="612" spans="1:4" hidden="1">
      <c r="A612" s="452" t="s">
        <v>1847</v>
      </c>
      <c r="B612" s="820" t="s">
        <v>1848</v>
      </c>
      <c r="C612" s="452" t="s">
        <v>1849</v>
      </c>
      <c r="D612" s="781" t="s">
        <v>54</v>
      </c>
    </row>
    <row r="613" spans="1:4" hidden="1">
      <c r="A613" s="452" t="s">
        <v>1850</v>
      </c>
      <c r="B613" s="820" t="s">
        <v>1851</v>
      </c>
      <c r="C613" s="452" t="s">
        <v>1852</v>
      </c>
      <c r="D613" s="781" t="s">
        <v>15</v>
      </c>
    </row>
    <row r="614" spans="1:4" hidden="1">
      <c r="A614" s="452" t="s">
        <v>1853</v>
      </c>
      <c r="B614" s="820" t="s">
        <v>1854</v>
      </c>
      <c r="C614" s="452" t="s">
        <v>1855</v>
      </c>
      <c r="D614" s="781" t="s">
        <v>19</v>
      </c>
    </row>
    <row r="615" spans="1:4" hidden="1">
      <c r="A615" s="452" t="s">
        <v>1856</v>
      </c>
      <c r="B615" s="820" t="s">
        <v>1857</v>
      </c>
      <c r="C615" s="452" t="s">
        <v>1858</v>
      </c>
      <c r="D615" s="781" t="s">
        <v>23</v>
      </c>
    </row>
    <row r="616" spans="1:4" hidden="1">
      <c r="A616" s="452" t="s">
        <v>1859</v>
      </c>
      <c r="B616" s="820" t="s">
        <v>1860</v>
      </c>
      <c r="C616" s="452" t="s">
        <v>1861</v>
      </c>
      <c r="D616" s="781" t="s">
        <v>27</v>
      </c>
    </row>
    <row r="617" spans="1:4" hidden="1">
      <c r="A617" s="452" t="s">
        <v>1862</v>
      </c>
      <c r="B617" s="820" t="s">
        <v>1863</v>
      </c>
      <c r="C617" s="452" t="s">
        <v>1864</v>
      </c>
      <c r="D617" s="781" t="s">
        <v>31</v>
      </c>
    </row>
    <row r="618" spans="1:4" hidden="1">
      <c r="A618" s="452" t="s">
        <v>1865</v>
      </c>
      <c r="B618" s="820" t="s">
        <v>1866</v>
      </c>
      <c r="C618" s="452" t="s">
        <v>1867</v>
      </c>
      <c r="D618" s="781" t="s">
        <v>931</v>
      </c>
    </row>
    <row r="619" spans="1:4" hidden="1">
      <c r="A619" s="452" t="s">
        <v>1868</v>
      </c>
      <c r="B619" s="820" t="s">
        <v>1869</v>
      </c>
      <c r="C619" s="452" t="s">
        <v>1870</v>
      </c>
      <c r="D619" s="781" t="s">
        <v>35</v>
      </c>
    </row>
    <row r="620" spans="1:4" hidden="1">
      <c r="A620" s="452" t="s">
        <v>1871</v>
      </c>
      <c r="B620" s="820" t="s">
        <v>1872</v>
      </c>
      <c r="C620" s="452" t="s">
        <v>1873</v>
      </c>
      <c r="D620" s="781" t="s">
        <v>7</v>
      </c>
    </row>
    <row r="621" spans="1:4" hidden="1">
      <c r="A621" s="452" t="s">
        <v>1874</v>
      </c>
      <c r="B621" s="820" t="s">
        <v>1875</v>
      </c>
      <c r="C621" s="452" t="s">
        <v>1876</v>
      </c>
      <c r="D621" s="781" t="s">
        <v>39</v>
      </c>
    </row>
    <row r="622" spans="1:4" hidden="1">
      <c r="A622" s="452" t="s">
        <v>1877</v>
      </c>
      <c r="B622" s="820" t="s">
        <v>1878</v>
      </c>
      <c r="C622" s="452" t="s">
        <v>1879</v>
      </c>
      <c r="D622" s="781" t="s">
        <v>43</v>
      </c>
    </row>
    <row r="623" spans="1:4" hidden="1">
      <c r="A623" s="452" t="s">
        <v>1880</v>
      </c>
      <c r="B623" s="820" t="s">
        <v>1881</v>
      </c>
      <c r="C623" s="452" t="s">
        <v>1882</v>
      </c>
      <c r="D623" s="781" t="s">
        <v>47</v>
      </c>
    </row>
    <row r="624" spans="1:4" hidden="1">
      <c r="A624" s="452" t="s">
        <v>1883</v>
      </c>
      <c r="B624" s="820" t="s">
        <v>1884</v>
      </c>
      <c r="C624" s="452" t="s">
        <v>1885</v>
      </c>
      <c r="D624" s="781" t="s">
        <v>11</v>
      </c>
    </row>
    <row r="625" spans="1:4" hidden="1">
      <c r="A625" s="452" t="s">
        <v>1886</v>
      </c>
      <c r="B625" s="820" t="s">
        <v>1887</v>
      </c>
      <c r="C625" s="452" t="s">
        <v>1888</v>
      </c>
      <c r="D625" s="781" t="s">
        <v>54</v>
      </c>
    </row>
    <row r="626" spans="1:4" hidden="1">
      <c r="A626" s="452" t="s">
        <v>1889</v>
      </c>
      <c r="B626" s="820" t="s">
        <v>1890</v>
      </c>
      <c r="C626" s="452" t="s">
        <v>1891</v>
      </c>
      <c r="D626" s="781" t="s">
        <v>15</v>
      </c>
    </row>
    <row r="627" spans="1:4" hidden="1">
      <c r="A627" s="452" t="s">
        <v>1892</v>
      </c>
      <c r="B627" s="820" t="s">
        <v>1893</v>
      </c>
      <c r="C627" s="452" t="s">
        <v>1894</v>
      </c>
      <c r="D627" s="781" t="s">
        <v>19</v>
      </c>
    </row>
    <row r="628" spans="1:4" hidden="1">
      <c r="A628" s="452" t="s">
        <v>1895</v>
      </c>
      <c r="B628" s="820" t="s">
        <v>1896</v>
      </c>
      <c r="C628" s="452" t="s">
        <v>1897</v>
      </c>
      <c r="D628" s="781" t="s">
        <v>23</v>
      </c>
    </row>
    <row r="629" spans="1:4" hidden="1">
      <c r="A629" s="452" t="s">
        <v>1898</v>
      </c>
      <c r="B629" s="820" t="s">
        <v>1899</v>
      </c>
      <c r="C629" s="452" t="s">
        <v>1900</v>
      </c>
      <c r="D629" s="781" t="s">
        <v>27</v>
      </c>
    </row>
    <row r="630" spans="1:4" hidden="1">
      <c r="A630" s="452" t="s">
        <v>1901</v>
      </c>
      <c r="B630" s="820" t="s">
        <v>1902</v>
      </c>
      <c r="C630" s="452" t="s">
        <v>1903</v>
      </c>
      <c r="D630" s="781" t="s">
        <v>31</v>
      </c>
    </row>
    <row r="631" spans="1:4" hidden="1">
      <c r="A631" s="452" t="s">
        <v>1904</v>
      </c>
      <c r="B631" s="820" t="s">
        <v>1905</v>
      </c>
      <c r="C631" s="452" t="s">
        <v>1906</v>
      </c>
      <c r="D631" s="781" t="s">
        <v>931</v>
      </c>
    </row>
    <row r="632" spans="1:4" hidden="1">
      <c r="A632" s="452" t="s">
        <v>1907</v>
      </c>
      <c r="B632" s="820" t="s">
        <v>1908</v>
      </c>
      <c r="C632" s="452" t="s">
        <v>1909</v>
      </c>
      <c r="D632" s="781" t="s">
        <v>35</v>
      </c>
    </row>
    <row r="633" spans="1:4" hidden="1">
      <c r="A633" s="452" t="s">
        <v>1910</v>
      </c>
      <c r="B633" s="820" t="s">
        <v>1911</v>
      </c>
      <c r="C633" s="452" t="s">
        <v>1912</v>
      </c>
      <c r="D633" s="781" t="s">
        <v>7</v>
      </c>
    </row>
    <row r="634" spans="1:4" hidden="1">
      <c r="A634" s="452" t="s">
        <v>1913</v>
      </c>
      <c r="B634" s="820" t="s">
        <v>1914</v>
      </c>
      <c r="C634" s="452" t="s">
        <v>1915</v>
      </c>
      <c r="D634" s="781" t="s">
        <v>39</v>
      </c>
    </row>
    <row r="635" spans="1:4" hidden="1">
      <c r="A635" s="452" t="s">
        <v>1916</v>
      </c>
      <c r="B635" s="820" t="s">
        <v>1917</v>
      </c>
      <c r="C635" s="452" t="s">
        <v>1918</v>
      </c>
      <c r="D635" s="781" t="s">
        <v>43</v>
      </c>
    </row>
    <row r="636" spans="1:4" hidden="1">
      <c r="A636" s="452" t="s">
        <v>1919</v>
      </c>
      <c r="B636" s="820" t="s">
        <v>1920</v>
      </c>
      <c r="C636" s="452" t="s">
        <v>1921</v>
      </c>
      <c r="D636" s="781" t="s">
        <v>47</v>
      </c>
    </row>
    <row r="637" spans="1:4" hidden="1">
      <c r="A637" s="452" t="s">
        <v>1922</v>
      </c>
      <c r="B637" s="820" t="s">
        <v>1923</v>
      </c>
      <c r="C637" s="452" t="s">
        <v>1924</v>
      </c>
      <c r="D637" s="781" t="s">
        <v>11</v>
      </c>
    </row>
    <row r="638" spans="1:4" hidden="1">
      <c r="A638" s="452" t="s">
        <v>1925</v>
      </c>
      <c r="B638" s="820" t="s">
        <v>1926</v>
      </c>
      <c r="C638" s="452" t="s">
        <v>1927</v>
      </c>
      <c r="D638" s="781" t="s">
        <v>54</v>
      </c>
    </row>
    <row r="639" spans="1:4" hidden="1">
      <c r="A639" s="452" t="s">
        <v>1928</v>
      </c>
      <c r="B639" s="820" t="s">
        <v>1929</v>
      </c>
      <c r="C639" s="452" t="s">
        <v>1930</v>
      </c>
      <c r="D639" s="781" t="s">
        <v>15</v>
      </c>
    </row>
    <row r="640" spans="1:4" hidden="1">
      <c r="A640" s="452" t="s">
        <v>1931</v>
      </c>
      <c r="B640" s="820" t="s">
        <v>1932</v>
      </c>
      <c r="C640" s="452" t="s">
        <v>1933</v>
      </c>
      <c r="D640" s="781" t="s">
        <v>19</v>
      </c>
    </row>
    <row r="641" spans="1:4" hidden="1">
      <c r="A641" s="452" t="s">
        <v>1934</v>
      </c>
      <c r="B641" s="820" t="s">
        <v>1935</v>
      </c>
      <c r="C641" s="452" t="s">
        <v>1936</v>
      </c>
      <c r="D641" s="781" t="s">
        <v>23</v>
      </c>
    </row>
    <row r="642" spans="1:4" hidden="1">
      <c r="A642" s="452" t="s">
        <v>1937</v>
      </c>
      <c r="B642" s="820" t="s">
        <v>1938</v>
      </c>
      <c r="C642" s="452" t="s">
        <v>1939</v>
      </c>
      <c r="D642" s="781" t="s">
        <v>27</v>
      </c>
    </row>
    <row r="643" spans="1:4" hidden="1">
      <c r="A643" s="452" t="s">
        <v>1940</v>
      </c>
      <c r="B643" s="820" t="s">
        <v>1941</v>
      </c>
      <c r="C643" s="452" t="s">
        <v>1942</v>
      </c>
      <c r="D643" s="781" t="s">
        <v>31</v>
      </c>
    </row>
    <row r="644" spans="1:4" hidden="1">
      <c r="A644" s="452" t="s">
        <v>1943</v>
      </c>
      <c r="B644" s="820" t="s">
        <v>1944</v>
      </c>
      <c r="C644" s="452" t="s">
        <v>1945</v>
      </c>
      <c r="D644" s="781" t="s">
        <v>931</v>
      </c>
    </row>
    <row r="645" spans="1:4" hidden="1">
      <c r="A645" s="452" t="s">
        <v>1946</v>
      </c>
      <c r="B645" s="820" t="s">
        <v>1947</v>
      </c>
      <c r="C645" s="452" t="s">
        <v>1948</v>
      </c>
      <c r="D645" s="781" t="s">
        <v>35</v>
      </c>
    </row>
    <row r="646" spans="1:4" hidden="1">
      <c r="A646" s="452" t="s">
        <v>1949</v>
      </c>
      <c r="B646" s="820" t="s">
        <v>1950</v>
      </c>
      <c r="C646" s="452" t="s">
        <v>1951</v>
      </c>
      <c r="D646" s="781" t="s">
        <v>7</v>
      </c>
    </row>
    <row r="647" spans="1:4" hidden="1">
      <c r="A647" s="452" t="s">
        <v>1952</v>
      </c>
      <c r="B647" s="820" t="s">
        <v>1953</v>
      </c>
      <c r="C647" s="452" t="s">
        <v>1954</v>
      </c>
      <c r="D647" s="781" t="s">
        <v>39</v>
      </c>
    </row>
    <row r="648" spans="1:4" hidden="1">
      <c r="A648" s="452" t="s">
        <v>1955</v>
      </c>
      <c r="B648" s="820" t="s">
        <v>1956</v>
      </c>
      <c r="C648" s="452" t="s">
        <v>1957</v>
      </c>
      <c r="D648" s="781" t="s">
        <v>43</v>
      </c>
    </row>
    <row r="649" spans="1:4" hidden="1">
      <c r="A649" s="452" t="s">
        <v>1958</v>
      </c>
      <c r="B649" s="820" t="s">
        <v>1959</v>
      </c>
      <c r="C649" s="452" t="s">
        <v>1960</v>
      </c>
      <c r="D649" s="781" t="s">
        <v>47</v>
      </c>
    </row>
    <row r="650" spans="1:4" hidden="1">
      <c r="A650" s="452" t="s">
        <v>1961</v>
      </c>
      <c r="B650" s="820" t="s">
        <v>1962</v>
      </c>
      <c r="C650" s="452" t="s">
        <v>1963</v>
      </c>
      <c r="D650" s="781" t="s">
        <v>11</v>
      </c>
    </row>
    <row r="651" spans="1:4" hidden="1">
      <c r="A651" s="452" t="s">
        <v>1964</v>
      </c>
      <c r="B651" s="820" t="s">
        <v>1965</v>
      </c>
      <c r="C651" s="452" t="s">
        <v>1966</v>
      </c>
      <c r="D651" s="781" t="s">
        <v>54</v>
      </c>
    </row>
    <row r="652" spans="1:4" hidden="1">
      <c r="A652" s="452" t="s">
        <v>1967</v>
      </c>
      <c r="B652" s="820" t="s">
        <v>1968</v>
      </c>
      <c r="C652" s="452" t="s">
        <v>1969</v>
      </c>
      <c r="D652" s="781" t="s">
        <v>15</v>
      </c>
    </row>
    <row r="653" spans="1:4" hidden="1">
      <c r="A653" s="452" t="s">
        <v>1970</v>
      </c>
      <c r="B653" s="820" t="s">
        <v>1971</v>
      </c>
      <c r="C653" s="452" t="s">
        <v>1972</v>
      </c>
      <c r="D653" s="781" t="s">
        <v>19</v>
      </c>
    </row>
    <row r="654" spans="1:4" hidden="1">
      <c r="A654" s="452" t="s">
        <v>1973</v>
      </c>
      <c r="B654" s="820" t="s">
        <v>1974</v>
      </c>
      <c r="C654" s="452" t="s">
        <v>1975</v>
      </c>
      <c r="D654" s="781" t="s">
        <v>23</v>
      </c>
    </row>
    <row r="655" spans="1:4" hidden="1">
      <c r="A655" s="452" t="s">
        <v>1976</v>
      </c>
      <c r="B655" s="820" t="s">
        <v>1977</v>
      </c>
      <c r="C655" s="452" t="s">
        <v>1978</v>
      </c>
      <c r="D655" s="781" t="s">
        <v>27</v>
      </c>
    </row>
    <row r="656" spans="1:4" hidden="1">
      <c r="A656" s="452" t="s">
        <v>1979</v>
      </c>
      <c r="B656" s="820" t="s">
        <v>1980</v>
      </c>
      <c r="C656" s="452" t="s">
        <v>1981</v>
      </c>
      <c r="D656" s="781" t="s">
        <v>31</v>
      </c>
    </row>
    <row r="657" spans="1:4" hidden="1">
      <c r="A657" s="452" t="s">
        <v>1982</v>
      </c>
      <c r="B657" s="820" t="s">
        <v>1983</v>
      </c>
      <c r="C657" s="452" t="s">
        <v>1984</v>
      </c>
      <c r="D657" s="781" t="s">
        <v>931</v>
      </c>
    </row>
    <row r="658" spans="1:4" hidden="1">
      <c r="A658" s="452" t="s">
        <v>1985</v>
      </c>
      <c r="B658" s="820" t="s">
        <v>1986</v>
      </c>
      <c r="C658" s="452" t="s">
        <v>1987</v>
      </c>
      <c r="D658" s="781" t="s">
        <v>35</v>
      </c>
    </row>
    <row r="659" spans="1:4" hidden="1">
      <c r="A659" s="452" t="s">
        <v>1988</v>
      </c>
      <c r="B659" s="820" t="s">
        <v>1989</v>
      </c>
      <c r="C659" s="452" t="s">
        <v>1990</v>
      </c>
      <c r="D659" s="781" t="s">
        <v>7</v>
      </c>
    </row>
    <row r="660" spans="1:4" hidden="1">
      <c r="A660" s="452" t="s">
        <v>1991</v>
      </c>
      <c r="B660" s="820" t="s">
        <v>1992</v>
      </c>
      <c r="C660" s="452" t="s">
        <v>1993</v>
      </c>
      <c r="D660" s="781" t="s">
        <v>39</v>
      </c>
    </row>
    <row r="661" spans="1:4" hidden="1">
      <c r="A661" s="452" t="s">
        <v>1994</v>
      </c>
      <c r="B661" s="820" t="s">
        <v>1995</v>
      </c>
      <c r="C661" s="452" t="s">
        <v>1996</v>
      </c>
      <c r="D661" s="781" t="s">
        <v>43</v>
      </c>
    </row>
    <row r="662" spans="1:4" hidden="1">
      <c r="A662" s="452" t="s">
        <v>1997</v>
      </c>
      <c r="B662" s="820" t="s">
        <v>1998</v>
      </c>
      <c r="C662" s="452" t="s">
        <v>1999</v>
      </c>
      <c r="D662" s="781" t="s">
        <v>47</v>
      </c>
    </row>
    <row r="663" spans="1:4" hidden="1">
      <c r="A663" s="452" t="s">
        <v>2000</v>
      </c>
      <c r="B663" s="820" t="s">
        <v>2001</v>
      </c>
      <c r="C663" s="452" t="s">
        <v>2002</v>
      </c>
      <c r="D663" s="781" t="s">
        <v>11</v>
      </c>
    </row>
    <row r="664" spans="1:4" hidden="1">
      <c r="A664" s="452" t="s">
        <v>2003</v>
      </c>
      <c r="B664" s="820" t="s">
        <v>2004</v>
      </c>
      <c r="C664" s="452" t="s">
        <v>2005</v>
      </c>
      <c r="D664" s="781" t="s">
        <v>54</v>
      </c>
    </row>
    <row r="665" spans="1:4" hidden="1">
      <c r="A665" s="452" t="s">
        <v>2006</v>
      </c>
      <c r="B665" s="820" t="s">
        <v>2007</v>
      </c>
      <c r="C665" s="452" t="s">
        <v>2008</v>
      </c>
      <c r="D665" s="781" t="s">
        <v>15</v>
      </c>
    </row>
    <row r="666" spans="1:4" hidden="1">
      <c r="A666" s="452" t="s">
        <v>2009</v>
      </c>
      <c r="B666" s="820" t="s">
        <v>2010</v>
      </c>
      <c r="C666" s="452" t="s">
        <v>2011</v>
      </c>
      <c r="D666" s="781" t="s">
        <v>19</v>
      </c>
    </row>
    <row r="667" spans="1:4" hidden="1">
      <c r="A667" s="452" t="s">
        <v>2012</v>
      </c>
      <c r="B667" s="820" t="s">
        <v>2013</v>
      </c>
      <c r="C667" s="452" t="s">
        <v>2014</v>
      </c>
      <c r="D667" s="781" t="s">
        <v>23</v>
      </c>
    </row>
    <row r="668" spans="1:4" hidden="1">
      <c r="A668" s="452" t="s">
        <v>2015</v>
      </c>
      <c r="B668" s="820" t="s">
        <v>2016</v>
      </c>
      <c r="C668" s="452" t="s">
        <v>2017</v>
      </c>
      <c r="D668" s="781" t="s">
        <v>27</v>
      </c>
    </row>
    <row r="669" spans="1:4" hidden="1">
      <c r="A669" s="452" t="s">
        <v>2018</v>
      </c>
      <c r="B669" s="820" t="s">
        <v>2019</v>
      </c>
      <c r="C669" s="452" t="s">
        <v>2020</v>
      </c>
      <c r="D669" s="781" t="s">
        <v>31</v>
      </c>
    </row>
    <row r="670" spans="1:4" hidden="1">
      <c r="A670" s="452" t="s">
        <v>2021</v>
      </c>
      <c r="B670" s="820" t="s">
        <v>2022</v>
      </c>
      <c r="C670" s="452" t="s">
        <v>2023</v>
      </c>
      <c r="D670" s="781" t="s">
        <v>931</v>
      </c>
    </row>
    <row r="671" spans="1:4" hidden="1">
      <c r="A671" s="452" t="s">
        <v>2024</v>
      </c>
      <c r="B671" s="820" t="s">
        <v>2025</v>
      </c>
      <c r="C671" s="452" t="s">
        <v>2026</v>
      </c>
      <c r="D671" s="781" t="s">
        <v>35</v>
      </c>
    </row>
    <row r="672" spans="1:4" hidden="1">
      <c r="A672" s="452" t="s">
        <v>2027</v>
      </c>
      <c r="B672" s="820" t="s">
        <v>2028</v>
      </c>
      <c r="C672" s="452" t="s">
        <v>2029</v>
      </c>
      <c r="D672" s="781" t="s">
        <v>7</v>
      </c>
    </row>
    <row r="673" spans="1:4" hidden="1">
      <c r="A673" s="452" t="s">
        <v>2030</v>
      </c>
      <c r="B673" s="820" t="s">
        <v>2031</v>
      </c>
      <c r="C673" s="452" t="s">
        <v>2032</v>
      </c>
      <c r="D673" s="781" t="s">
        <v>39</v>
      </c>
    </row>
    <row r="674" spans="1:4" hidden="1">
      <c r="A674" s="452" t="s">
        <v>2033</v>
      </c>
      <c r="B674" s="820" t="s">
        <v>2034</v>
      </c>
      <c r="C674" s="452" t="s">
        <v>2035</v>
      </c>
      <c r="D674" s="781" t="s">
        <v>43</v>
      </c>
    </row>
    <row r="675" spans="1:4" hidden="1">
      <c r="A675" s="452" t="s">
        <v>2036</v>
      </c>
      <c r="B675" s="820" t="s">
        <v>2037</v>
      </c>
      <c r="C675" s="452" t="s">
        <v>2038</v>
      </c>
      <c r="D675" s="781" t="s">
        <v>47</v>
      </c>
    </row>
    <row r="676" spans="1:4" hidden="1">
      <c r="A676" s="452" t="s">
        <v>2039</v>
      </c>
      <c r="B676" s="820" t="s">
        <v>2040</v>
      </c>
      <c r="C676" s="452" t="s">
        <v>2041</v>
      </c>
      <c r="D676" s="781" t="s">
        <v>11</v>
      </c>
    </row>
    <row r="677" spans="1:4" hidden="1">
      <c r="A677" s="452" t="s">
        <v>2042</v>
      </c>
      <c r="B677" s="820" t="s">
        <v>2043</v>
      </c>
      <c r="C677" s="452" t="s">
        <v>2044</v>
      </c>
      <c r="D677" s="781" t="s">
        <v>54</v>
      </c>
    </row>
    <row r="678" spans="1:4" hidden="1">
      <c r="A678" s="452" t="s">
        <v>2045</v>
      </c>
      <c r="B678" s="820" t="s">
        <v>2046</v>
      </c>
      <c r="C678" s="452" t="s">
        <v>2047</v>
      </c>
      <c r="D678" s="781" t="s">
        <v>15</v>
      </c>
    </row>
    <row r="679" spans="1:4" hidden="1">
      <c r="A679" s="452" t="s">
        <v>2048</v>
      </c>
      <c r="B679" s="820" t="s">
        <v>2049</v>
      </c>
      <c r="C679" s="452" t="s">
        <v>2050</v>
      </c>
      <c r="D679" s="781" t="s">
        <v>19</v>
      </c>
    </row>
    <row r="680" spans="1:4" hidden="1">
      <c r="A680" s="452" t="s">
        <v>2051</v>
      </c>
      <c r="B680" s="820" t="s">
        <v>2052</v>
      </c>
      <c r="C680" s="452" t="s">
        <v>2053</v>
      </c>
      <c r="D680" s="781" t="s">
        <v>23</v>
      </c>
    </row>
    <row r="681" spans="1:4" hidden="1">
      <c r="A681" s="452" t="s">
        <v>2054</v>
      </c>
      <c r="B681" s="820" t="s">
        <v>2055</v>
      </c>
      <c r="C681" s="452" t="s">
        <v>2056</v>
      </c>
      <c r="D681" s="781" t="s">
        <v>27</v>
      </c>
    </row>
    <row r="682" spans="1:4" hidden="1">
      <c r="A682" s="452" t="s">
        <v>2057</v>
      </c>
      <c r="B682" s="820" t="s">
        <v>2058</v>
      </c>
      <c r="C682" s="452" t="s">
        <v>2059</v>
      </c>
      <c r="D682" s="781" t="s">
        <v>31</v>
      </c>
    </row>
    <row r="683" spans="1:4" hidden="1">
      <c r="A683" s="452" t="s">
        <v>2060</v>
      </c>
      <c r="B683" s="820" t="s">
        <v>2061</v>
      </c>
      <c r="C683" s="452" t="s">
        <v>2062</v>
      </c>
      <c r="D683" s="781" t="s">
        <v>931</v>
      </c>
    </row>
    <row r="684" spans="1:4" hidden="1">
      <c r="A684" s="452" t="s">
        <v>2063</v>
      </c>
      <c r="B684" s="820" t="s">
        <v>2064</v>
      </c>
      <c r="C684" s="452" t="s">
        <v>2065</v>
      </c>
      <c r="D684" s="781" t="s">
        <v>35</v>
      </c>
    </row>
    <row r="685" spans="1:4" hidden="1">
      <c r="A685" s="452" t="s">
        <v>2066</v>
      </c>
      <c r="B685" s="820" t="s">
        <v>2067</v>
      </c>
      <c r="C685" s="452" t="s">
        <v>2068</v>
      </c>
      <c r="D685" s="781" t="s">
        <v>7</v>
      </c>
    </row>
    <row r="686" spans="1:4" hidden="1">
      <c r="A686" s="452" t="s">
        <v>2069</v>
      </c>
      <c r="B686" s="820" t="s">
        <v>2070</v>
      </c>
      <c r="C686" s="452" t="s">
        <v>2071</v>
      </c>
      <c r="D686" s="781" t="s">
        <v>39</v>
      </c>
    </row>
    <row r="687" spans="1:4" hidden="1">
      <c r="A687" s="452" t="s">
        <v>2072</v>
      </c>
      <c r="B687" s="820" t="s">
        <v>2073</v>
      </c>
      <c r="C687" s="452" t="s">
        <v>2074</v>
      </c>
      <c r="D687" s="781" t="s">
        <v>43</v>
      </c>
    </row>
    <row r="688" spans="1:4" hidden="1">
      <c r="A688" s="452" t="s">
        <v>2075</v>
      </c>
      <c r="B688" s="820" t="s">
        <v>2076</v>
      </c>
      <c r="C688" s="452" t="s">
        <v>2077</v>
      </c>
      <c r="D688" s="781" t="s">
        <v>47</v>
      </c>
    </row>
    <row r="689" spans="1:4" hidden="1">
      <c r="A689" s="452" t="s">
        <v>2078</v>
      </c>
      <c r="B689" s="820" t="s">
        <v>2079</v>
      </c>
      <c r="C689" s="452" t="s">
        <v>2080</v>
      </c>
      <c r="D689" s="781" t="s">
        <v>11</v>
      </c>
    </row>
    <row r="690" spans="1:4" hidden="1">
      <c r="A690" s="452" t="s">
        <v>2081</v>
      </c>
      <c r="B690" s="820" t="s">
        <v>2082</v>
      </c>
      <c r="C690" s="452" t="s">
        <v>2083</v>
      </c>
      <c r="D690" s="781" t="s">
        <v>54</v>
      </c>
    </row>
    <row r="691" spans="1:4" hidden="1">
      <c r="A691" s="452" t="s">
        <v>2084</v>
      </c>
      <c r="B691" s="820" t="s">
        <v>2085</v>
      </c>
      <c r="C691" s="452" t="s">
        <v>2086</v>
      </c>
      <c r="D691" s="781" t="s">
        <v>15</v>
      </c>
    </row>
    <row r="692" spans="1:4" hidden="1">
      <c r="A692" s="452" t="s">
        <v>2087</v>
      </c>
      <c r="B692" s="820" t="s">
        <v>2088</v>
      </c>
      <c r="C692" s="452" t="s">
        <v>2089</v>
      </c>
      <c r="D692" s="781" t="s">
        <v>19</v>
      </c>
    </row>
    <row r="693" spans="1:4" hidden="1">
      <c r="A693" s="452" t="s">
        <v>2090</v>
      </c>
      <c r="B693" s="820" t="s">
        <v>2091</v>
      </c>
      <c r="C693" s="452" t="s">
        <v>2092</v>
      </c>
      <c r="D693" s="781" t="s">
        <v>23</v>
      </c>
    </row>
    <row r="694" spans="1:4" hidden="1">
      <c r="A694" s="452" t="s">
        <v>2093</v>
      </c>
      <c r="B694" s="820" t="s">
        <v>2094</v>
      </c>
      <c r="C694" s="452" t="s">
        <v>2095</v>
      </c>
      <c r="D694" s="781" t="s">
        <v>27</v>
      </c>
    </row>
    <row r="695" spans="1:4" hidden="1">
      <c r="A695" s="452" t="s">
        <v>2096</v>
      </c>
      <c r="B695" s="820" t="s">
        <v>2097</v>
      </c>
      <c r="C695" s="452" t="s">
        <v>2098</v>
      </c>
      <c r="D695" s="781" t="s">
        <v>31</v>
      </c>
    </row>
    <row r="696" spans="1:4" hidden="1">
      <c r="A696" s="452" t="s">
        <v>2099</v>
      </c>
      <c r="B696" s="820" t="s">
        <v>2100</v>
      </c>
      <c r="C696" s="452" t="s">
        <v>2101</v>
      </c>
      <c r="D696" s="781" t="s">
        <v>931</v>
      </c>
    </row>
    <row r="697" spans="1:4" hidden="1">
      <c r="A697" s="452" t="s">
        <v>2102</v>
      </c>
      <c r="B697" s="820" t="s">
        <v>2103</v>
      </c>
      <c r="C697" s="452" t="s">
        <v>2104</v>
      </c>
      <c r="D697" s="781" t="s">
        <v>35</v>
      </c>
    </row>
    <row r="698" spans="1:4" hidden="1">
      <c r="A698" s="452" t="s">
        <v>2105</v>
      </c>
      <c r="B698" s="820" t="s">
        <v>2106</v>
      </c>
      <c r="C698" s="452" t="s">
        <v>2107</v>
      </c>
      <c r="D698" s="781" t="s">
        <v>7</v>
      </c>
    </row>
    <row r="699" spans="1:4" hidden="1">
      <c r="A699" s="452" t="s">
        <v>2108</v>
      </c>
      <c r="B699" s="820" t="s">
        <v>2109</v>
      </c>
      <c r="C699" s="452" t="s">
        <v>2110</v>
      </c>
      <c r="D699" s="781" t="s">
        <v>39</v>
      </c>
    </row>
    <row r="700" spans="1:4" hidden="1">
      <c r="A700" s="452" t="s">
        <v>2111</v>
      </c>
      <c r="B700" s="820" t="s">
        <v>2112</v>
      </c>
      <c r="C700" s="452" t="s">
        <v>2113</v>
      </c>
      <c r="D700" s="781" t="s">
        <v>43</v>
      </c>
    </row>
    <row r="701" spans="1:4" hidden="1">
      <c r="A701" s="452" t="s">
        <v>2114</v>
      </c>
      <c r="B701" s="820" t="s">
        <v>2115</v>
      </c>
      <c r="C701" s="452" t="s">
        <v>2116</v>
      </c>
      <c r="D701" s="781" t="s">
        <v>47</v>
      </c>
    </row>
    <row r="702" spans="1:4" hidden="1">
      <c r="A702" s="452" t="s">
        <v>2117</v>
      </c>
      <c r="B702" s="820" t="s">
        <v>2118</v>
      </c>
      <c r="C702" s="452" t="s">
        <v>2119</v>
      </c>
      <c r="D702" s="781" t="s">
        <v>11</v>
      </c>
    </row>
    <row r="703" spans="1:4" hidden="1">
      <c r="A703" s="452" t="s">
        <v>2120</v>
      </c>
      <c r="B703" s="820" t="s">
        <v>2121</v>
      </c>
      <c r="C703" s="452" t="s">
        <v>2122</v>
      </c>
      <c r="D703" s="781" t="s">
        <v>54</v>
      </c>
    </row>
    <row r="704" spans="1:4" hidden="1">
      <c r="A704" s="452" t="s">
        <v>2123</v>
      </c>
      <c r="B704" s="820" t="s">
        <v>2124</v>
      </c>
      <c r="C704" s="452" t="s">
        <v>2125</v>
      </c>
      <c r="D704" s="781" t="s">
        <v>15</v>
      </c>
    </row>
    <row r="705" spans="1:4" hidden="1">
      <c r="A705" s="452" t="s">
        <v>2126</v>
      </c>
      <c r="B705" s="820" t="s">
        <v>2127</v>
      </c>
      <c r="C705" s="452" t="s">
        <v>2128</v>
      </c>
      <c r="D705" s="781" t="s">
        <v>19</v>
      </c>
    </row>
    <row r="706" spans="1:4" hidden="1">
      <c r="A706" s="452" t="s">
        <v>2129</v>
      </c>
      <c r="B706" s="820" t="s">
        <v>2130</v>
      </c>
      <c r="C706" s="452" t="s">
        <v>2131</v>
      </c>
      <c r="D706" s="781" t="s">
        <v>23</v>
      </c>
    </row>
    <row r="707" spans="1:4" hidden="1">
      <c r="A707" s="452" t="s">
        <v>2132</v>
      </c>
      <c r="B707" s="820" t="s">
        <v>2133</v>
      </c>
      <c r="C707" s="452" t="s">
        <v>2134</v>
      </c>
      <c r="D707" s="781" t="s">
        <v>27</v>
      </c>
    </row>
    <row r="708" spans="1:4" hidden="1">
      <c r="A708" s="452" t="s">
        <v>2135</v>
      </c>
      <c r="B708" s="820" t="s">
        <v>2136</v>
      </c>
      <c r="C708" s="452" t="s">
        <v>2137</v>
      </c>
      <c r="D708" s="781" t="s">
        <v>31</v>
      </c>
    </row>
    <row r="709" spans="1:4" hidden="1">
      <c r="A709" s="452" t="s">
        <v>2138</v>
      </c>
      <c r="B709" s="820" t="s">
        <v>2139</v>
      </c>
      <c r="C709" s="452" t="s">
        <v>2140</v>
      </c>
      <c r="D709" s="781" t="s">
        <v>931</v>
      </c>
    </row>
    <row r="710" spans="1:4" hidden="1">
      <c r="A710" s="452" t="s">
        <v>2141</v>
      </c>
      <c r="B710" s="820" t="s">
        <v>2142</v>
      </c>
      <c r="C710" s="452" t="s">
        <v>2143</v>
      </c>
      <c r="D710" s="781" t="s">
        <v>35</v>
      </c>
    </row>
    <row r="711" spans="1:4" hidden="1">
      <c r="A711" s="452" t="s">
        <v>2144</v>
      </c>
      <c r="B711" s="820" t="s">
        <v>2145</v>
      </c>
      <c r="C711" s="452" t="s">
        <v>2146</v>
      </c>
      <c r="D711" s="781" t="s">
        <v>7</v>
      </c>
    </row>
    <row r="712" spans="1:4" hidden="1">
      <c r="A712" s="452" t="s">
        <v>2147</v>
      </c>
      <c r="B712" s="820" t="s">
        <v>2148</v>
      </c>
      <c r="C712" s="452" t="s">
        <v>2149</v>
      </c>
      <c r="D712" s="781" t="s">
        <v>39</v>
      </c>
    </row>
    <row r="713" spans="1:4" hidden="1">
      <c r="A713" s="452" t="s">
        <v>2150</v>
      </c>
      <c r="B713" s="820" t="s">
        <v>2151</v>
      </c>
      <c r="C713" s="452" t="s">
        <v>2152</v>
      </c>
      <c r="D713" s="781" t="s">
        <v>43</v>
      </c>
    </row>
    <row r="714" spans="1:4" hidden="1">
      <c r="A714" s="452" t="s">
        <v>2153</v>
      </c>
      <c r="B714" s="820" t="s">
        <v>2154</v>
      </c>
      <c r="C714" s="452" t="s">
        <v>2155</v>
      </c>
      <c r="D714" s="781" t="s">
        <v>47</v>
      </c>
    </row>
    <row r="715" spans="1:4" hidden="1">
      <c r="A715" s="452" t="s">
        <v>2156</v>
      </c>
      <c r="B715" s="820" t="s">
        <v>2157</v>
      </c>
      <c r="C715" s="452" t="s">
        <v>2158</v>
      </c>
      <c r="D715" s="781" t="s">
        <v>11</v>
      </c>
    </row>
    <row r="716" spans="1:4" hidden="1">
      <c r="A716" s="452" t="s">
        <v>2159</v>
      </c>
      <c r="B716" s="820" t="s">
        <v>2160</v>
      </c>
      <c r="C716" s="452" t="s">
        <v>2161</v>
      </c>
      <c r="D716" s="781" t="s">
        <v>54</v>
      </c>
    </row>
    <row r="717" spans="1:4" hidden="1">
      <c r="A717" s="452" t="s">
        <v>2162</v>
      </c>
      <c r="B717" s="820" t="s">
        <v>2163</v>
      </c>
      <c r="C717" s="452" t="s">
        <v>2164</v>
      </c>
      <c r="D717" s="781" t="s">
        <v>15</v>
      </c>
    </row>
    <row r="718" spans="1:4" hidden="1">
      <c r="A718" s="452" t="s">
        <v>2165</v>
      </c>
      <c r="B718" s="820" t="s">
        <v>2166</v>
      </c>
      <c r="C718" s="452" t="s">
        <v>2167</v>
      </c>
      <c r="D718" s="781" t="s">
        <v>19</v>
      </c>
    </row>
    <row r="719" spans="1:4" hidden="1">
      <c r="A719" s="452" t="s">
        <v>2168</v>
      </c>
      <c r="B719" s="820" t="s">
        <v>2169</v>
      </c>
      <c r="C719" s="452" t="s">
        <v>2170</v>
      </c>
      <c r="D719" s="781" t="s">
        <v>23</v>
      </c>
    </row>
    <row r="720" spans="1:4" hidden="1">
      <c r="A720" s="452" t="s">
        <v>2171</v>
      </c>
      <c r="B720" s="820" t="s">
        <v>2172</v>
      </c>
      <c r="C720" s="452" t="s">
        <v>2173</v>
      </c>
      <c r="D720" s="781" t="s">
        <v>27</v>
      </c>
    </row>
    <row r="721" spans="1:4" hidden="1">
      <c r="A721" s="452" t="s">
        <v>2174</v>
      </c>
      <c r="B721" s="820" t="s">
        <v>2175</v>
      </c>
      <c r="C721" s="452" t="s">
        <v>2176</v>
      </c>
      <c r="D721" s="781" t="s">
        <v>31</v>
      </c>
    </row>
    <row r="722" spans="1:4" hidden="1">
      <c r="A722" s="452" t="s">
        <v>2177</v>
      </c>
      <c r="B722" s="820" t="s">
        <v>2178</v>
      </c>
      <c r="C722" s="452" t="s">
        <v>2179</v>
      </c>
      <c r="D722" s="781" t="s">
        <v>931</v>
      </c>
    </row>
    <row r="723" spans="1:4" hidden="1">
      <c r="A723" s="452" t="s">
        <v>2180</v>
      </c>
      <c r="B723" s="820" t="s">
        <v>2181</v>
      </c>
      <c r="C723" s="452" t="s">
        <v>2182</v>
      </c>
      <c r="D723" s="781" t="s">
        <v>35</v>
      </c>
    </row>
    <row r="724" spans="1:4" hidden="1">
      <c r="A724" s="452" t="s">
        <v>2183</v>
      </c>
      <c r="B724" s="820" t="s">
        <v>2184</v>
      </c>
      <c r="C724" s="452" t="s">
        <v>2185</v>
      </c>
      <c r="D724" s="781" t="s">
        <v>7</v>
      </c>
    </row>
    <row r="725" spans="1:4" hidden="1">
      <c r="A725" s="452" t="s">
        <v>2186</v>
      </c>
      <c r="B725" s="820" t="s">
        <v>2187</v>
      </c>
      <c r="C725" s="452" t="s">
        <v>2188</v>
      </c>
      <c r="D725" s="781" t="s">
        <v>39</v>
      </c>
    </row>
    <row r="726" spans="1:4" hidden="1">
      <c r="A726" s="452" t="s">
        <v>2189</v>
      </c>
      <c r="B726" s="820" t="s">
        <v>2190</v>
      </c>
      <c r="C726" s="452" t="s">
        <v>2191</v>
      </c>
      <c r="D726" s="781" t="s">
        <v>43</v>
      </c>
    </row>
    <row r="727" spans="1:4" hidden="1">
      <c r="A727" s="452" t="s">
        <v>2192</v>
      </c>
      <c r="B727" s="820" t="s">
        <v>2193</v>
      </c>
      <c r="C727" s="452" t="s">
        <v>2194</v>
      </c>
      <c r="D727" s="781" t="s">
        <v>47</v>
      </c>
    </row>
    <row r="728" spans="1:4" hidden="1">
      <c r="A728" s="452" t="s">
        <v>2195</v>
      </c>
      <c r="B728" s="820" t="s">
        <v>2196</v>
      </c>
      <c r="C728" s="452" t="s">
        <v>2197</v>
      </c>
      <c r="D728" s="781" t="s">
        <v>11</v>
      </c>
    </row>
    <row r="729" spans="1:4" hidden="1">
      <c r="A729" s="452" t="s">
        <v>2198</v>
      </c>
      <c r="B729" s="820" t="s">
        <v>2199</v>
      </c>
      <c r="C729" s="452" t="s">
        <v>2200</v>
      </c>
      <c r="D729" s="781" t="s">
        <v>54</v>
      </c>
    </row>
    <row r="730" spans="1:4" hidden="1">
      <c r="A730" s="452" t="s">
        <v>2201</v>
      </c>
      <c r="B730" s="820" t="s">
        <v>2202</v>
      </c>
      <c r="C730" s="452" t="s">
        <v>2203</v>
      </c>
      <c r="D730" s="781" t="s">
        <v>15</v>
      </c>
    </row>
    <row r="731" spans="1:4" hidden="1">
      <c r="A731" s="452" t="s">
        <v>2204</v>
      </c>
      <c r="B731" s="820" t="s">
        <v>2205</v>
      </c>
      <c r="C731" s="452" t="s">
        <v>2206</v>
      </c>
      <c r="D731" s="781" t="s">
        <v>19</v>
      </c>
    </row>
    <row r="732" spans="1:4" hidden="1">
      <c r="A732" s="452" t="s">
        <v>2207</v>
      </c>
      <c r="B732" s="820" t="s">
        <v>2208</v>
      </c>
      <c r="C732" s="452" t="s">
        <v>2209</v>
      </c>
      <c r="D732" s="781" t="s">
        <v>23</v>
      </c>
    </row>
    <row r="733" spans="1:4" hidden="1">
      <c r="A733" s="452" t="s">
        <v>2210</v>
      </c>
      <c r="B733" s="820" t="s">
        <v>2211</v>
      </c>
      <c r="C733" s="452" t="s">
        <v>2212</v>
      </c>
      <c r="D733" s="781" t="s">
        <v>27</v>
      </c>
    </row>
    <row r="734" spans="1:4" hidden="1">
      <c r="A734" s="452" t="s">
        <v>2213</v>
      </c>
      <c r="B734" s="820" t="s">
        <v>2214</v>
      </c>
      <c r="C734" s="452" t="s">
        <v>2215</v>
      </c>
      <c r="D734" s="781" t="s">
        <v>31</v>
      </c>
    </row>
    <row r="735" spans="1:4" hidden="1">
      <c r="A735" s="452" t="s">
        <v>2216</v>
      </c>
      <c r="B735" s="820" t="s">
        <v>2217</v>
      </c>
      <c r="C735" s="452" t="s">
        <v>2218</v>
      </c>
      <c r="D735" s="781" t="s">
        <v>931</v>
      </c>
    </row>
    <row r="736" spans="1:4" hidden="1">
      <c r="A736" s="452" t="s">
        <v>2219</v>
      </c>
      <c r="B736" s="820" t="s">
        <v>2220</v>
      </c>
      <c r="C736" s="452" t="s">
        <v>2221</v>
      </c>
      <c r="D736" s="781" t="s">
        <v>35</v>
      </c>
    </row>
    <row r="737" spans="1:4" hidden="1">
      <c r="A737" s="452" t="s">
        <v>2222</v>
      </c>
      <c r="B737" s="820" t="s">
        <v>2223</v>
      </c>
      <c r="C737" s="452" t="s">
        <v>2224</v>
      </c>
      <c r="D737" s="781" t="s">
        <v>7</v>
      </c>
    </row>
    <row r="738" spans="1:4" hidden="1">
      <c r="A738" s="452" t="s">
        <v>2225</v>
      </c>
      <c r="B738" s="820" t="s">
        <v>2226</v>
      </c>
      <c r="C738" s="452" t="s">
        <v>2227</v>
      </c>
      <c r="D738" s="781" t="s">
        <v>39</v>
      </c>
    </row>
    <row r="739" spans="1:4" hidden="1">
      <c r="A739" s="452" t="s">
        <v>2228</v>
      </c>
      <c r="B739" s="820" t="s">
        <v>2229</v>
      </c>
      <c r="C739" s="452" t="s">
        <v>2230</v>
      </c>
      <c r="D739" s="781" t="s">
        <v>43</v>
      </c>
    </row>
    <row r="740" spans="1:4" hidden="1">
      <c r="A740" s="452" t="s">
        <v>2231</v>
      </c>
      <c r="B740" s="820" t="s">
        <v>2232</v>
      </c>
      <c r="C740" s="452" t="s">
        <v>2233</v>
      </c>
      <c r="D740" s="781" t="s">
        <v>47</v>
      </c>
    </row>
    <row r="741" spans="1:4" hidden="1">
      <c r="A741" s="452" t="s">
        <v>2234</v>
      </c>
      <c r="B741" s="820" t="s">
        <v>2235</v>
      </c>
      <c r="C741" s="452" t="s">
        <v>2236</v>
      </c>
      <c r="D741" s="781" t="s">
        <v>11</v>
      </c>
    </row>
    <row r="742" spans="1:4" hidden="1">
      <c r="A742" s="452" t="s">
        <v>2237</v>
      </c>
      <c r="B742" s="820" t="s">
        <v>2238</v>
      </c>
      <c r="C742" s="452" t="s">
        <v>2239</v>
      </c>
      <c r="D742" s="781" t="s">
        <v>54</v>
      </c>
    </row>
    <row r="743" spans="1:4" hidden="1">
      <c r="A743" s="452" t="s">
        <v>2240</v>
      </c>
      <c r="B743" s="820" t="s">
        <v>2241</v>
      </c>
      <c r="C743" s="452" t="s">
        <v>2242</v>
      </c>
      <c r="D743" s="781" t="s">
        <v>15</v>
      </c>
    </row>
    <row r="744" spans="1:4" hidden="1">
      <c r="A744" s="452" t="s">
        <v>2243</v>
      </c>
      <c r="B744" s="820" t="s">
        <v>2244</v>
      </c>
      <c r="C744" s="452" t="s">
        <v>2245</v>
      </c>
      <c r="D744" s="781" t="s">
        <v>19</v>
      </c>
    </row>
    <row r="745" spans="1:4" hidden="1">
      <c r="A745" s="452" t="s">
        <v>2246</v>
      </c>
      <c r="B745" s="820" t="s">
        <v>2247</v>
      </c>
      <c r="C745" s="452" t="s">
        <v>2248</v>
      </c>
      <c r="D745" s="781" t="s">
        <v>23</v>
      </c>
    </row>
    <row r="746" spans="1:4" hidden="1">
      <c r="A746" s="452" t="s">
        <v>2249</v>
      </c>
      <c r="B746" s="820" t="s">
        <v>2250</v>
      </c>
      <c r="C746" s="452" t="s">
        <v>2251</v>
      </c>
      <c r="D746" s="781" t="s">
        <v>27</v>
      </c>
    </row>
    <row r="747" spans="1:4" hidden="1">
      <c r="A747" s="452" t="s">
        <v>2252</v>
      </c>
      <c r="B747" s="820" t="s">
        <v>2253</v>
      </c>
      <c r="C747" s="452" t="s">
        <v>2254</v>
      </c>
      <c r="D747" s="781" t="s">
        <v>31</v>
      </c>
    </row>
    <row r="748" spans="1:4" hidden="1">
      <c r="A748" s="452" t="s">
        <v>2255</v>
      </c>
      <c r="B748" s="820" t="s">
        <v>2256</v>
      </c>
      <c r="C748" s="452" t="s">
        <v>2257</v>
      </c>
      <c r="D748" s="781" t="s">
        <v>931</v>
      </c>
    </row>
    <row r="749" spans="1:4" hidden="1">
      <c r="A749" s="452" t="s">
        <v>2258</v>
      </c>
      <c r="B749" s="820" t="s">
        <v>2259</v>
      </c>
      <c r="C749" s="452" t="s">
        <v>2260</v>
      </c>
      <c r="D749" s="781" t="s">
        <v>35</v>
      </c>
    </row>
    <row r="750" spans="1:4" hidden="1">
      <c r="A750" s="452" t="s">
        <v>2261</v>
      </c>
      <c r="B750" s="820" t="s">
        <v>2262</v>
      </c>
      <c r="C750" s="452" t="s">
        <v>2263</v>
      </c>
      <c r="D750" s="781" t="s">
        <v>7</v>
      </c>
    </row>
    <row r="751" spans="1:4" hidden="1">
      <c r="A751" s="452" t="s">
        <v>2264</v>
      </c>
      <c r="B751" s="820" t="s">
        <v>2265</v>
      </c>
      <c r="C751" s="452" t="s">
        <v>2266</v>
      </c>
      <c r="D751" s="781" t="s">
        <v>39</v>
      </c>
    </row>
    <row r="752" spans="1:4" hidden="1">
      <c r="A752" s="452" t="s">
        <v>2267</v>
      </c>
      <c r="B752" s="820" t="s">
        <v>2268</v>
      </c>
      <c r="C752" s="452" t="s">
        <v>2269</v>
      </c>
      <c r="D752" s="781" t="s">
        <v>43</v>
      </c>
    </row>
    <row r="753" spans="1:4" hidden="1">
      <c r="A753" s="452" t="s">
        <v>2270</v>
      </c>
      <c r="B753" s="820" t="s">
        <v>2271</v>
      </c>
      <c r="C753" s="452" t="s">
        <v>2272</v>
      </c>
      <c r="D753" s="781" t="s">
        <v>47</v>
      </c>
    </row>
    <row r="754" spans="1:4" hidden="1">
      <c r="A754" s="452" t="s">
        <v>2273</v>
      </c>
      <c r="B754" s="820" t="s">
        <v>2274</v>
      </c>
      <c r="C754" s="452" t="s">
        <v>2275</v>
      </c>
      <c r="D754" s="781" t="s">
        <v>11</v>
      </c>
    </row>
    <row r="755" spans="1:4" hidden="1">
      <c r="A755" s="452" t="s">
        <v>2276</v>
      </c>
      <c r="B755" s="820" t="s">
        <v>2277</v>
      </c>
      <c r="C755" s="452" t="s">
        <v>2278</v>
      </c>
      <c r="D755" s="781" t="s">
        <v>54</v>
      </c>
    </row>
    <row r="756" spans="1:4" hidden="1">
      <c r="A756" s="452" t="s">
        <v>2279</v>
      </c>
      <c r="B756" s="820" t="s">
        <v>2280</v>
      </c>
      <c r="C756" s="452" t="s">
        <v>2281</v>
      </c>
      <c r="D756" s="781" t="s">
        <v>15</v>
      </c>
    </row>
    <row r="757" spans="1:4" hidden="1">
      <c r="A757" s="452" t="s">
        <v>2282</v>
      </c>
      <c r="B757" s="820" t="s">
        <v>2283</v>
      </c>
      <c r="C757" s="452" t="s">
        <v>2284</v>
      </c>
      <c r="D757" s="781" t="s">
        <v>19</v>
      </c>
    </row>
    <row r="758" spans="1:4" hidden="1">
      <c r="A758" s="452" t="s">
        <v>2285</v>
      </c>
      <c r="B758" s="820" t="s">
        <v>2286</v>
      </c>
      <c r="C758" s="452" t="s">
        <v>2287</v>
      </c>
      <c r="D758" s="781" t="s">
        <v>23</v>
      </c>
    </row>
    <row r="759" spans="1:4" hidden="1">
      <c r="A759" s="452" t="s">
        <v>2288</v>
      </c>
      <c r="B759" s="820" t="s">
        <v>2289</v>
      </c>
      <c r="C759" s="452" t="s">
        <v>2290</v>
      </c>
      <c r="D759" s="781" t="s">
        <v>27</v>
      </c>
    </row>
    <row r="760" spans="1:4" hidden="1">
      <c r="A760" s="452" t="s">
        <v>2291</v>
      </c>
      <c r="B760" s="820" t="s">
        <v>2292</v>
      </c>
      <c r="C760" s="452" t="s">
        <v>2293</v>
      </c>
      <c r="D760" s="781" t="s">
        <v>31</v>
      </c>
    </row>
    <row r="761" spans="1:4" hidden="1">
      <c r="A761" s="452" t="s">
        <v>2294</v>
      </c>
      <c r="B761" s="820" t="s">
        <v>2295</v>
      </c>
      <c r="C761" s="452" t="s">
        <v>2296</v>
      </c>
      <c r="D761" s="781" t="s">
        <v>931</v>
      </c>
    </row>
    <row r="762" spans="1:4" hidden="1">
      <c r="A762" s="452" t="s">
        <v>2297</v>
      </c>
      <c r="B762" s="820" t="s">
        <v>2298</v>
      </c>
      <c r="C762" s="452" t="s">
        <v>2299</v>
      </c>
      <c r="D762" s="781" t="s">
        <v>35</v>
      </c>
    </row>
    <row r="763" spans="1:4" hidden="1">
      <c r="A763" s="452" t="s">
        <v>2300</v>
      </c>
      <c r="B763" s="820" t="s">
        <v>2301</v>
      </c>
      <c r="C763" s="452" t="s">
        <v>2302</v>
      </c>
      <c r="D763" s="781" t="s">
        <v>7</v>
      </c>
    </row>
    <row r="764" spans="1:4" hidden="1">
      <c r="A764" s="452" t="s">
        <v>2303</v>
      </c>
      <c r="B764" s="820" t="s">
        <v>2304</v>
      </c>
      <c r="C764" s="452" t="s">
        <v>2305</v>
      </c>
      <c r="D764" s="781" t="s">
        <v>39</v>
      </c>
    </row>
    <row r="765" spans="1:4" hidden="1">
      <c r="A765" s="452" t="s">
        <v>2306</v>
      </c>
      <c r="B765" s="820" t="s">
        <v>2307</v>
      </c>
      <c r="C765" s="452" t="s">
        <v>2308</v>
      </c>
      <c r="D765" s="781" t="s">
        <v>43</v>
      </c>
    </row>
    <row r="766" spans="1:4" hidden="1">
      <c r="A766" s="452" t="s">
        <v>2309</v>
      </c>
      <c r="B766" s="820" t="s">
        <v>2310</v>
      </c>
      <c r="C766" s="452" t="s">
        <v>2311</v>
      </c>
      <c r="D766" s="781" t="s">
        <v>47</v>
      </c>
    </row>
    <row r="767" spans="1:4" hidden="1">
      <c r="A767" s="452" t="s">
        <v>2312</v>
      </c>
      <c r="B767" s="820" t="s">
        <v>2313</v>
      </c>
      <c r="C767" s="452" t="s">
        <v>2314</v>
      </c>
      <c r="D767" s="781" t="s">
        <v>11</v>
      </c>
    </row>
    <row r="768" spans="1:4" hidden="1">
      <c r="A768" s="452" t="s">
        <v>2315</v>
      </c>
      <c r="B768" s="820" t="s">
        <v>2316</v>
      </c>
      <c r="C768" s="452" t="s">
        <v>2317</v>
      </c>
      <c r="D768" s="781" t="s">
        <v>54</v>
      </c>
    </row>
    <row r="769" spans="1:4" hidden="1">
      <c r="A769" s="452" t="s">
        <v>2318</v>
      </c>
      <c r="B769" s="820" t="s">
        <v>2319</v>
      </c>
      <c r="C769" s="452" t="s">
        <v>2320</v>
      </c>
      <c r="D769" s="781" t="s">
        <v>15</v>
      </c>
    </row>
    <row r="770" spans="1:4" hidden="1">
      <c r="A770" s="452" t="s">
        <v>2321</v>
      </c>
      <c r="B770" s="820" t="s">
        <v>2322</v>
      </c>
      <c r="C770" s="452" t="s">
        <v>2323</v>
      </c>
      <c r="D770" s="781" t="s">
        <v>19</v>
      </c>
    </row>
    <row r="771" spans="1:4" hidden="1">
      <c r="A771" s="452" t="s">
        <v>2324</v>
      </c>
      <c r="B771" s="820" t="s">
        <v>2325</v>
      </c>
      <c r="C771" s="452" t="s">
        <v>2326</v>
      </c>
      <c r="D771" s="781" t="s">
        <v>23</v>
      </c>
    </row>
    <row r="772" spans="1:4" hidden="1">
      <c r="A772" s="452" t="s">
        <v>2327</v>
      </c>
      <c r="B772" s="820" t="s">
        <v>2328</v>
      </c>
      <c r="C772" s="452" t="s">
        <v>2329</v>
      </c>
      <c r="D772" s="781" t="s">
        <v>27</v>
      </c>
    </row>
    <row r="773" spans="1:4" hidden="1">
      <c r="A773" s="452" t="s">
        <v>2330</v>
      </c>
      <c r="B773" s="820" t="s">
        <v>2331</v>
      </c>
      <c r="C773" s="452" t="s">
        <v>2332</v>
      </c>
      <c r="D773" s="781" t="s">
        <v>31</v>
      </c>
    </row>
    <row r="774" spans="1:4" hidden="1">
      <c r="A774" s="452" t="s">
        <v>2333</v>
      </c>
      <c r="B774" s="820" t="s">
        <v>2334</v>
      </c>
      <c r="C774" s="452" t="s">
        <v>2335</v>
      </c>
      <c r="D774" s="781" t="s">
        <v>931</v>
      </c>
    </row>
    <row r="775" spans="1:4" hidden="1">
      <c r="A775" s="452" t="s">
        <v>2336</v>
      </c>
      <c r="B775" s="820" t="s">
        <v>2337</v>
      </c>
      <c r="C775" s="452" t="s">
        <v>2338</v>
      </c>
      <c r="D775" s="781" t="s">
        <v>35</v>
      </c>
    </row>
    <row r="776" spans="1:4" hidden="1">
      <c r="A776" s="452" t="s">
        <v>2339</v>
      </c>
      <c r="B776" s="820" t="s">
        <v>2340</v>
      </c>
      <c r="C776" s="452" t="s">
        <v>2341</v>
      </c>
      <c r="D776" s="781" t="s">
        <v>7</v>
      </c>
    </row>
    <row r="777" spans="1:4" hidden="1">
      <c r="A777" s="452" t="s">
        <v>2342</v>
      </c>
      <c r="B777" s="820" t="s">
        <v>2343</v>
      </c>
      <c r="C777" s="452" t="s">
        <v>2344</v>
      </c>
      <c r="D777" s="781" t="s">
        <v>39</v>
      </c>
    </row>
    <row r="778" spans="1:4" hidden="1">
      <c r="A778" s="452" t="s">
        <v>2345</v>
      </c>
      <c r="B778" s="820" t="s">
        <v>2346</v>
      </c>
      <c r="C778" s="452" t="s">
        <v>2347</v>
      </c>
      <c r="D778" s="781" t="s">
        <v>43</v>
      </c>
    </row>
    <row r="779" spans="1:4" hidden="1">
      <c r="A779" s="452" t="s">
        <v>2348</v>
      </c>
      <c r="B779" s="820" t="s">
        <v>2349</v>
      </c>
      <c r="C779" s="452" t="s">
        <v>2350</v>
      </c>
      <c r="D779" s="781" t="s">
        <v>47</v>
      </c>
    </row>
    <row r="780" spans="1:4" hidden="1">
      <c r="A780" s="452" t="s">
        <v>2351</v>
      </c>
      <c r="B780" s="820" t="s">
        <v>2352</v>
      </c>
      <c r="C780" s="452" t="s">
        <v>2353</v>
      </c>
      <c r="D780" s="781" t="s">
        <v>11</v>
      </c>
    </row>
    <row r="781" spans="1:4" hidden="1">
      <c r="A781" s="452" t="s">
        <v>2354</v>
      </c>
      <c r="B781" s="820" t="s">
        <v>2355</v>
      </c>
      <c r="C781" s="452" t="s">
        <v>2356</v>
      </c>
      <c r="D781" s="781" t="s">
        <v>54</v>
      </c>
    </row>
    <row r="782" spans="1:4" hidden="1">
      <c r="A782" s="452" t="s">
        <v>2357</v>
      </c>
      <c r="B782" s="820" t="s">
        <v>2358</v>
      </c>
      <c r="C782" s="452" t="s">
        <v>2359</v>
      </c>
      <c r="D782" s="781" t="s">
        <v>15</v>
      </c>
    </row>
    <row r="783" spans="1:4" hidden="1">
      <c r="A783" s="452" t="s">
        <v>2360</v>
      </c>
      <c r="B783" s="820" t="s">
        <v>2361</v>
      </c>
      <c r="C783" s="452" t="s">
        <v>2362</v>
      </c>
      <c r="D783" s="781" t="s">
        <v>19</v>
      </c>
    </row>
    <row r="784" spans="1:4" hidden="1">
      <c r="A784" s="452" t="s">
        <v>2363</v>
      </c>
      <c r="B784" s="820" t="s">
        <v>2364</v>
      </c>
      <c r="C784" s="452" t="s">
        <v>2365</v>
      </c>
      <c r="D784" s="781" t="s">
        <v>23</v>
      </c>
    </row>
    <row r="785" spans="1:4" hidden="1">
      <c r="A785" s="452" t="s">
        <v>2366</v>
      </c>
      <c r="B785" s="820" t="s">
        <v>2367</v>
      </c>
      <c r="C785" s="452" t="s">
        <v>2368</v>
      </c>
      <c r="D785" s="781" t="s">
        <v>27</v>
      </c>
    </row>
    <row r="786" spans="1:4" hidden="1">
      <c r="A786" s="452" t="s">
        <v>2369</v>
      </c>
      <c r="B786" s="820" t="s">
        <v>2370</v>
      </c>
      <c r="C786" s="452" t="s">
        <v>2371</v>
      </c>
      <c r="D786" s="781" t="s">
        <v>31</v>
      </c>
    </row>
    <row r="787" spans="1:4" hidden="1">
      <c r="A787" s="452" t="s">
        <v>2372</v>
      </c>
      <c r="B787" s="820" t="s">
        <v>2373</v>
      </c>
      <c r="C787" s="452" t="s">
        <v>2374</v>
      </c>
      <c r="D787" s="781" t="s">
        <v>931</v>
      </c>
    </row>
    <row r="788" spans="1:4" hidden="1">
      <c r="A788" s="452" t="s">
        <v>2375</v>
      </c>
      <c r="B788" s="820" t="s">
        <v>2376</v>
      </c>
      <c r="C788" s="452" t="s">
        <v>2377</v>
      </c>
      <c r="D788" s="781" t="s">
        <v>35</v>
      </c>
    </row>
    <row r="789" spans="1:4" hidden="1">
      <c r="A789" s="452" t="s">
        <v>2378</v>
      </c>
      <c r="B789" s="820" t="s">
        <v>2379</v>
      </c>
      <c r="C789" s="452" t="s">
        <v>2380</v>
      </c>
      <c r="D789" s="781" t="s">
        <v>7</v>
      </c>
    </row>
    <row r="790" spans="1:4" hidden="1">
      <c r="A790" s="452" t="s">
        <v>2381</v>
      </c>
      <c r="B790" s="820" t="s">
        <v>2382</v>
      </c>
      <c r="C790" s="452" t="s">
        <v>2383</v>
      </c>
      <c r="D790" s="781" t="s">
        <v>39</v>
      </c>
    </row>
    <row r="791" spans="1:4" hidden="1">
      <c r="A791" s="452" t="s">
        <v>2384</v>
      </c>
      <c r="B791" s="820" t="s">
        <v>2385</v>
      </c>
      <c r="C791" s="452" t="s">
        <v>2386</v>
      </c>
      <c r="D791" s="781" t="s">
        <v>43</v>
      </c>
    </row>
    <row r="792" spans="1:4" hidden="1">
      <c r="A792" s="452" t="s">
        <v>2387</v>
      </c>
      <c r="B792" s="820" t="s">
        <v>2388</v>
      </c>
      <c r="C792" s="452" t="s">
        <v>2389</v>
      </c>
      <c r="D792" s="781" t="s">
        <v>47</v>
      </c>
    </row>
    <row r="793" spans="1:4" hidden="1">
      <c r="A793" s="452" t="s">
        <v>2390</v>
      </c>
      <c r="B793" s="820" t="s">
        <v>2391</v>
      </c>
      <c r="C793" s="452" t="s">
        <v>2392</v>
      </c>
      <c r="D793" s="781" t="s">
        <v>11</v>
      </c>
    </row>
    <row r="794" spans="1:4" hidden="1">
      <c r="A794" s="452" t="s">
        <v>2393</v>
      </c>
      <c r="B794" s="820" t="s">
        <v>2394</v>
      </c>
      <c r="C794" s="452" t="s">
        <v>2395</v>
      </c>
      <c r="D794" s="781" t="s">
        <v>54</v>
      </c>
    </row>
    <row r="795" spans="1:4" hidden="1">
      <c r="A795" s="452" t="s">
        <v>2396</v>
      </c>
      <c r="B795" s="820" t="s">
        <v>2397</v>
      </c>
      <c r="C795" s="452" t="s">
        <v>2398</v>
      </c>
      <c r="D795" s="781" t="s">
        <v>15</v>
      </c>
    </row>
    <row r="796" spans="1:4" hidden="1">
      <c r="A796" s="452" t="s">
        <v>2399</v>
      </c>
      <c r="B796" s="820" t="s">
        <v>2400</v>
      </c>
      <c r="C796" s="452" t="s">
        <v>2401</v>
      </c>
      <c r="D796" s="781" t="s">
        <v>19</v>
      </c>
    </row>
    <row r="797" spans="1:4" hidden="1">
      <c r="A797" s="452" t="s">
        <v>2402</v>
      </c>
      <c r="B797" s="820" t="s">
        <v>2403</v>
      </c>
      <c r="C797" s="452" t="s">
        <v>2404</v>
      </c>
      <c r="D797" s="781" t="s">
        <v>23</v>
      </c>
    </row>
    <row r="798" spans="1:4" hidden="1">
      <c r="A798" s="452" t="s">
        <v>2405</v>
      </c>
      <c r="B798" s="820" t="s">
        <v>2406</v>
      </c>
      <c r="C798" s="452" t="s">
        <v>2407</v>
      </c>
      <c r="D798" s="781" t="s">
        <v>27</v>
      </c>
    </row>
    <row r="799" spans="1:4" hidden="1">
      <c r="A799" s="452" t="s">
        <v>2408</v>
      </c>
      <c r="B799" s="820" t="s">
        <v>2409</v>
      </c>
      <c r="C799" s="452" t="s">
        <v>2410</v>
      </c>
      <c r="D799" s="781" t="s">
        <v>31</v>
      </c>
    </row>
    <row r="800" spans="1:4" hidden="1">
      <c r="A800" s="452" t="s">
        <v>2411</v>
      </c>
      <c r="B800" s="820" t="s">
        <v>2412</v>
      </c>
      <c r="C800" s="452" t="s">
        <v>2413</v>
      </c>
      <c r="D800" s="781" t="s">
        <v>931</v>
      </c>
    </row>
    <row r="801" spans="1:4" hidden="1">
      <c r="A801" s="452" t="s">
        <v>2414</v>
      </c>
      <c r="B801" s="820" t="s">
        <v>2415</v>
      </c>
      <c r="C801" s="452" t="s">
        <v>2416</v>
      </c>
      <c r="D801" s="781" t="s">
        <v>35</v>
      </c>
    </row>
    <row r="802" spans="1:4" hidden="1">
      <c r="A802" s="452" t="s">
        <v>2417</v>
      </c>
      <c r="B802" s="820" t="s">
        <v>2418</v>
      </c>
      <c r="C802" s="452" t="s">
        <v>2419</v>
      </c>
      <c r="D802" s="781" t="s">
        <v>7</v>
      </c>
    </row>
    <row r="803" spans="1:4" hidden="1">
      <c r="A803" s="452" t="s">
        <v>2420</v>
      </c>
      <c r="B803" s="820" t="s">
        <v>2421</v>
      </c>
      <c r="C803" s="452" t="s">
        <v>2422</v>
      </c>
      <c r="D803" s="781" t="s">
        <v>39</v>
      </c>
    </row>
    <row r="804" spans="1:4" hidden="1">
      <c r="A804" s="452" t="s">
        <v>2423</v>
      </c>
      <c r="B804" s="820" t="s">
        <v>2424</v>
      </c>
      <c r="C804" s="452" t="s">
        <v>2425</v>
      </c>
      <c r="D804" s="781" t="s">
        <v>43</v>
      </c>
    </row>
    <row r="805" spans="1:4" hidden="1">
      <c r="A805" s="452" t="s">
        <v>2426</v>
      </c>
      <c r="B805" s="820" t="s">
        <v>2427</v>
      </c>
      <c r="C805" s="452" t="s">
        <v>2428</v>
      </c>
      <c r="D805" s="781" t="s">
        <v>47</v>
      </c>
    </row>
    <row r="806" spans="1:4" hidden="1">
      <c r="A806" s="452" t="s">
        <v>2429</v>
      </c>
      <c r="B806" s="820" t="s">
        <v>2430</v>
      </c>
      <c r="C806" s="452" t="s">
        <v>2431</v>
      </c>
      <c r="D806" s="781" t="s">
        <v>11</v>
      </c>
    </row>
    <row r="807" spans="1:4" hidden="1">
      <c r="A807" s="452" t="s">
        <v>2432</v>
      </c>
      <c r="B807" s="820" t="s">
        <v>2433</v>
      </c>
      <c r="C807" s="452" t="s">
        <v>2434</v>
      </c>
      <c r="D807" s="781" t="s">
        <v>54</v>
      </c>
    </row>
    <row r="808" spans="1:4" hidden="1">
      <c r="A808" s="452" t="s">
        <v>2435</v>
      </c>
      <c r="B808" s="820" t="s">
        <v>2436</v>
      </c>
      <c r="C808" s="452" t="s">
        <v>2437</v>
      </c>
      <c r="D808" s="781" t="s">
        <v>15</v>
      </c>
    </row>
    <row r="809" spans="1:4" hidden="1">
      <c r="A809" s="452" t="s">
        <v>2438</v>
      </c>
      <c r="B809" s="820" t="s">
        <v>2439</v>
      </c>
      <c r="C809" s="452" t="s">
        <v>2440</v>
      </c>
      <c r="D809" s="781" t="s">
        <v>19</v>
      </c>
    </row>
    <row r="810" spans="1:4" hidden="1">
      <c r="A810" s="452" t="s">
        <v>2441</v>
      </c>
      <c r="B810" s="820" t="s">
        <v>2442</v>
      </c>
      <c r="C810" s="452" t="s">
        <v>2443</v>
      </c>
      <c r="D810" s="781" t="s">
        <v>23</v>
      </c>
    </row>
    <row r="811" spans="1:4" hidden="1">
      <c r="A811" s="452" t="s">
        <v>2444</v>
      </c>
      <c r="B811" s="820" t="s">
        <v>2445</v>
      </c>
      <c r="C811" s="452" t="s">
        <v>2446</v>
      </c>
      <c r="D811" s="781" t="s">
        <v>27</v>
      </c>
    </row>
    <row r="812" spans="1:4" hidden="1">
      <c r="A812" s="452" t="s">
        <v>2447</v>
      </c>
      <c r="B812" s="820" t="s">
        <v>2448</v>
      </c>
      <c r="C812" s="452" t="s">
        <v>2449</v>
      </c>
      <c r="D812" s="781" t="s">
        <v>31</v>
      </c>
    </row>
    <row r="813" spans="1:4" hidden="1">
      <c r="A813" s="452" t="s">
        <v>2450</v>
      </c>
      <c r="B813" s="820" t="s">
        <v>2451</v>
      </c>
      <c r="C813" s="452" t="s">
        <v>2452</v>
      </c>
      <c r="D813" s="781" t="s">
        <v>931</v>
      </c>
    </row>
    <row r="814" spans="1:4" hidden="1">
      <c r="A814" s="452" t="s">
        <v>2453</v>
      </c>
      <c r="B814" s="820" t="s">
        <v>2454</v>
      </c>
      <c r="C814" s="452" t="s">
        <v>2455</v>
      </c>
      <c r="D814" s="781" t="s">
        <v>35</v>
      </c>
    </row>
    <row r="815" spans="1:4" hidden="1">
      <c r="A815" s="452" t="s">
        <v>2456</v>
      </c>
      <c r="B815" s="820" t="s">
        <v>2457</v>
      </c>
      <c r="C815" s="452" t="s">
        <v>2458</v>
      </c>
      <c r="D815" s="781" t="s">
        <v>7</v>
      </c>
    </row>
    <row r="816" spans="1:4" hidden="1">
      <c r="A816" s="452" t="s">
        <v>2459</v>
      </c>
      <c r="B816" s="820" t="s">
        <v>2460</v>
      </c>
      <c r="C816" s="452" t="s">
        <v>2461</v>
      </c>
      <c r="D816" s="781" t="s">
        <v>39</v>
      </c>
    </row>
    <row r="817" spans="1:4" hidden="1">
      <c r="A817" s="452" t="s">
        <v>2462</v>
      </c>
      <c r="B817" s="820" t="s">
        <v>2463</v>
      </c>
      <c r="C817" s="452" t="s">
        <v>2464</v>
      </c>
      <c r="D817" s="781" t="s">
        <v>43</v>
      </c>
    </row>
    <row r="818" spans="1:4" hidden="1">
      <c r="A818" s="452" t="s">
        <v>2465</v>
      </c>
      <c r="B818" s="820" t="s">
        <v>2466</v>
      </c>
      <c r="C818" s="452" t="s">
        <v>2467</v>
      </c>
      <c r="D818" s="781" t="s">
        <v>47</v>
      </c>
    </row>
    <row r="819" spans="1:4" hidden="1">
      <c r="A819" s="452" t="s">
        <v>2468</v>
      </c>
      <c r="B819" s="820" t="s">
        <v>2469</v>
      </c>
      <c r="C819" s="452" t="s">
        <v>2470</v>
      </c>
      <c r="D819" s="781" t="s">
        <v>11</v>
      </c>
    </row>
    <row r="820" spans="1:4" hidden="1">
      <c r="A820" s="452" t="s">
        <v>2471</v>
      </c>
      <c r="B820" s="820" t="s">
        <v>2472</v>
      </c>
      <c r="C820" s="452" t="s">
        <v>2473</v>
      </c>
      <c r="D820" s="781" t="s">
        <v>54</v>
      </c>
    </row>
    <row r="821" spans="1:4" hidden="1">
      <c r="A821" s="452" t="s">
        <v>2474</v>
      </c>
      <c r="B821" s="820" t="s">
        <v>2475</v>
      </c>
      <c r="C821" s="452" t="s">
        <v>2476</v>
      </c>
      <c r="D821" s="781" t="s">
        <v>15</v>
      </c>
    </row>
    <row r="822" spans="1:4" hidden="1">
      <c r="A822" s="452" t="s">
        <v>2477</v>
      </c>
      <c r="B822" s="820" t="s">
        <v>2478</v>
      </c>
      <c r="C822" s="452" t="s">
        <v>2479</v>
      </c>
      <c r="D822" s="781" t="s">
        <v>19</v>
      </c>
    </row>
    <row r="823" spans="1:4" hidden="1">
      <c r="A823" s="452" t="s">
        <v>2480</v>
      </c>
      <c r="B823" s="820" t="s">
        <v>2481</v>
      </c>
      <c r="C823" s="452" t="s">
        <v>2482</v>
      </c>
      <c r="D823" s="781" t="s">
        <v>23</v>
      </c>
    </row>
    <row r="824" spans="1:4" hidden="1">
      <c r="A824" s="452" t="s">
        <v>2483</v>
      </c>
      <c r="B824" s="820" t="s">
        <v>2484</v>
      </c>
      <c r="C824" s="452" t="s">
        <v>2485</v>
      </c>
      <c r="D824" s="781" t="s">
        <v>27</v>
      </c>
    </row>
    <row r="825" spans="1:4" hidden="1">
      <c r="A825" s="452" t="s">
        <v>2486</v>
      </c>
      <c r="B825" s="820" t="s">
        <v>2487</v>
      </c>
      <c r="C825" s="452" t="s">
        <v>2488</v>
      </c>
      <c r="D825" s="781" t="s">
        <v>31</v>
      </c>
    </row>
    <row r="826" spans="1:4" hidden="1">
      <c r="A826" s="452" t="s">
        <v>2489</v>
      </c>
      <c r="B826" s="820" t="s">
        <v>2490</v>
      </c>
      <c r="C826" s="452" t="s">
        <v>2491</v>
      </c>
      <c r="D826" s="781" t="s">
        <v>931</v>
      </c>
    </row>
    <row r="827" spans="1:4" hidden="1">
      <c r="A827" s="452" t="s">
        <v>2492</v>
      </c>
      <c r="B827" s="820" t="s">
        <v>2493</v>
      </c>
      <c r="C827" s="452" t="s">
        <v>2494</v>
      </c>
      <c r="D827" s="781" t="s">
        <v>35</v>
      </c>
    </row>
    <row r="828" spans="1:4" hidden="1">
      <c r="A828" s="452" t="s">
        <v>2495</v>
      </c>
      <c r="B828" s="820" t="s">
        <v>2496</v>
      </c>
      <c r="C828" s="452" t="s">
        <v>2497</v>
      </c>
      <c r="D828" s="781" t="s">
        <v>7</v>
      </c>
    </row>
    <row r="829" spans="1:4" hidden="1">
      <c r="A829" s="452" t="s">
        <v>2498</v>
      </c>
      <c r="B829" s="820" t="s">
        <v>2499</v>
      </c>
      <c r="C829" s="452" t="s">
        <v>2500</v>
      </c>
      <c r="D829" s="781" t="s">
        <v>39</v>
      </c>
    </row>
    <row r="830" spans="1:4" hidden="1">
      <c r="A830" s="452" t="s">
        <v>2501</v>
      </c>
      <c r="B830" s="820" t="s">
        <v>2502</v>
      </c>
      <c r="C830" s="452" t="s">
        <v>2503</v>
      </c>
      <c r="D830" s="781" t="s">
        <v>43</v>
      </c>
    </row>
    <row r="831" spans="1:4" hidden="1">
      <c r="A831" s="452" t="s">
        <v>2504</v>
      </c>
      <c r="B831" s="820" t="s">
        <v>2505</v>
      </c>
      <c r="C831" s="452" t="s">
        <v>2506</v>
      </c>
      <c r="D831" s="781" t="s">
        <v>47</v>
      </c>
    </row>
    <row r="832" spans="1:4" hidden="1">
      <c r="A832" s="452" t="s">
        <v>2507</v>
      </c>
      <c r="B832" s="820" t="s">
        <v>2508</v>
      </c>
      <c r="C832" s="452" t="s">
        <v>2509</v>
      </c>
      <c r="D832" s="781" t="s">
        <v>11</v>
      </c>
    </row>
    <row r="833" spans="1:4" hidden="1">
      <c r="A833" s="452" t="s">
        <v>2510</v>
      </c>
      <c r="B833" s="820" t="s">
        <v>2511</v>
      </c>
      <c r="C833" s="452" t="s">
        <v>2512</v>
      </c>
      <c r="D833" s="781" t="s">
        <v>54</v>
      </c>
    </row>
    <row r="834" spans="1:4" hidden="1">
      <c r="A834" s="452" t="s">
        <v>2513</v>
      </c>
      <c r="B834" s="820" t="s">
        <v>2514</v>
      </c>
      <c r="C834" s="452" t="s">
        <v>2515</v>
      </c>
      <c r="D834" s="781" t="s">
        <v>15</v>
      </c>
    </row>
    <row r="835" spans="1:4" hidden="1">
      <c r="A835" s="452" t="s">
        <v>2516</v>
      </c>
      <c r="B835" s="820" t="s">
        <v>2517</v>
      </c>
      <c r="C835" s="452" t="s">
        <v>2518</v>
      </c>
      <c r="D835" s="781" t="s">
        <v>19</v>
      </c>
    </row>
    <row r="836" spans="1:4" hidden="1">
      <c r="A836" s="452" t="s">
        <v>2519</v>
      </c>
      <c r="B836" s="820" t="s">
        <v>2520</v>
      </c>
      <c r="C836" s="452" t="s">
        <v>2521</v>
      </c>
      <c r="D836" s="781" t="s">
        <v>23</v>
      </c>
    </row>
    <row r="837" spans="1:4" hidden="1">
      <c r="A837" s="452" t="s">
        <v>2522</v>
      </c>
      <c r="B837" s="820" t="s">
        <v>2523</v>
      </c>
      <c r="C837" s="452" t="s">
        <v>2524</v>
      </c>
      <c r="D837" s="781" t="s">
        <v>27</v>
      </c>
    </row>
    <row r="838" spans="1:4" hidden="1">
      <c r="A838" s="452" t="s">
        <v>2525</v>
      </c>
      <c r="B838" s="820" t="s">
        <v>2526</v>
      </c>
      <c r="C838" s="452" t="s">
        <v>2527</v>
      </c>
      <c r="D838" s="781" t="s">
        <v>31</v>
      </c>
    </row>
    <row r="839" spans="1:4" hidden="1">
      <c r="A839" s="452" t="s">
        <v>2528</v>
      </c>
      <c r="B839" s="820" t="s">
        <v>2529</v>
      </c>
      <c r="C839" s="452" t="s">
        <v>2530</v>
      </c>
      <c r="D839" s="781" t="s">
        <v>931</v>
      </c>
    </row>
    <row r="840" spans="1:4" hidden="1">
      <c r="A840" s="452" t="s">
        <v>2531</v>
      </c>
      <c r="B840" s="820" t="s">
        <v>2532</v>
      </c>
      <c r="C840" s="452" t="s">
        <v>2533</v>
      </c>
      <c r="D840" s="781" t="s">
        <v>35</v>
      </c>
    </row>
    <row r="841" spans="1:4" hidden="1">
      <c r="A841" s="452" t="s">
        <v>2534</v>
      </c>
      <c r="B841" s="820" t="s">
        <v>2535</v>
      </c>
      <c r="C841" s="452" t="s">
        <v>2536</v>
      </c>
      <c r="D841" s="781" t="s">
        <v>7</v>
      </c>
    </row>
    <row r="842" spans="1:4" hidden="1">
      <c r="A842" s="452" t="s">
        <v>2537</v>
      </c>
      <c r="B842" s="820" t="s">
        <v>2538</v>
      </c>
      <c r="C842" s="452" t="s">
        <v>2539</v>
      </c>
      <c r="D842" s="781" t="s">
        <v>39</v>
      </c>
    </row>
    <row r="843" spans="1:4" hidden="1">
      <c r="A843" s="452" t="s">
        <v>2540</v>
      </c>
      <c r="B843" s="820" t="s">
        <v>2541</v>
      </c>
      <c r="C843" s="452" t="s">
        <v>2542</v>
      </c>
      <c r="D843" s="781" t="s">
        <v>43</v>
      </c>
    </row>
    <row r="844" spans="1:4" hidden="1">
      <c r="A844" s="452" t="s">
        <v>2543</v>
      </c>
      <c r="B844" s="820" t="s">
        <v>2544</v>
      </c>
      <c r="C844" s="452" t="s">
        <v>2545</v>
      </c>
      <c r="D844" s="781" t="s">
        <v>47</v>
      </c>
    </row>
    <row r="845" spans="1:4" hidden="1">
      <c r="A845" s="452" t="s">
        <v>2546</v>
      </c>
      <c r="B845" s="820" t="s">
        <v>2547</v>
      </c>
      <c r="C845" s="452" t="s">
        <v>2548</v>
      </c>
      <c r="D845" s="781" t="s">
        <v>11</v>
      </c>
    </row>
    <row r="846" spans="1:4" hidden="1">
      <c r="A846" s="452" t="s">
        <v>2549</v>
      </c>
      <c r="B846" s="820" t="s">
        <v>2550</v>
      </c>
      <c r="C846" s="452" t="s">
        <v>2551</v>
      </c>
      <c r="D846" s="781" t="s">
        <v>54</v>
      </c>
    </row>
    <row r="847" spans="1:4" hidden="1">
      <c r="A847" s="452" t="s">
        <v>2552</v>
      </c>
      <c r="B847" s="820" t="s">
        <v>2553</v>
      </c>
      <c r="C847" s="452" t="s">
        <v>2554</v>
      </c>
      <c r="D847" s="781" t="s">
        <v>15</v>
      </c>
    </row>
    <row r="848" spans="1:4" hidden="1">
      <c r="A848" s="452" t="s">
        <v>2555</v>
      </c>
      <c r="B848" s="820" t="s">
        <v>2556</v>
      </c>
      <c r="C848" s="452" t="s">
        <v>2557</v>
      </c>
      <c r="D848" s="781" t="s">
        <v>19</v>
      </c>
    </row>
    <row r="849" spans="1:4" hidden="1">
      <c r="A849" s="452" t="s">
        <v>2558</v>
      </c>
      <c r="B849" s="820" t="s">
        <v>2559</v>
      </c>
      <c r="C849" s="452" t="s">
        <v>2560</v>
      </c>
      <c r="D849" s="781" t="s">
        <v>23</v>
      </c>
    </row>
    <row r="850" spans="1:4" hidden="1">
      <c r="A850" s="452" t="s">
        <v>2561</v>
      </c>
      <c r="B850" s="820" t="s">
        <v>2562</v>
      </c>
      <c r="C850" s="452" t="s">
        <v>2563</v>
      </c>
      <c r="D850" s="781" t="s">
        <v>27</v>
      </c>
    </row>
    <row r="851" spans="1:4" hidden="1">
      <c r="A851" s="452" t="s">
        <v>2564</v>
      </c>
      <c r="B851" s="820" t="s">
        <v>2565</v>
      </c>
      <c r="C851" s="452" t="s">
        <v>2566</v>
      </c>
      <c r="D851" s="781" t="s">
        <v>31</v>
      </c>
    </row>
    <row r="852" spans="1:4" hidden="1">
      <c r="A852" s="452" t="s">
        <v>2567</v>
      </c>
      <c r="B852" s="820" t="s">
        <v>2568</v>
      </c>
      <c r="C852" s="452" t="s">
        <v>2569</v>
      </c>
      <c r="D852" s="781" t="s">
        <v>931</v>
      </c>
    </row>
    <row r="853" spans="1:4" hidden="1">
      <c r="A853" s="452" t="s">
        <v>2570</v>
      </c>
      <c r="B853" s="820" t="s">
        <v>2571</v>
      </c>
      <c r="C853" s="452" t="s">
        <v>2572</v>
      </c>
      <c r="D853" s="781" t="s">
        <v>35</v>
      </c>
    </row>
    <row r="854" spans="1:4" hidden="1">
      <c r="A854" s="452" t="s">
        <v>2573</v>
      </c>
      <c r="B854" s="820" t="s">
        <v>2574</v>
      </c>
      <c r="C854" s="452" t="s">
        <v>2575</v>
      </c>
      <c r="D854" s="781" t="s">
        <v>7</v>
      </c>
    </row>
    <row r="855" spans="1:4" hidden="1">
      <c r="A855" s="452" t="s">
        <v>2576</v>
      </c>
      <c r="B855" s="820" t="s">
        <v>2577</v>
      </c>
      <c r="C855" s="452" t="s">
        <v>2578</v>
      </c>
      <c r="D855" s="781" t="s">
        <v>39</v>
      </c>
    </row>
    <row r="856" spans="1:4" hidden="1">
      <c r="A856" s="452" t="s">
        <v>2579</v>
      </c>
      <c r="B856" s="820" t="s">
        <v>2580</v>
      </c>
      <c r="C856" s="452" t="s">
        <v>2581</v>
      </c>
      <c r="D856" s="781" t="s">
        <v>43</v>
      </c>
    </row>
    <row r="857" spans="1:4" hidden="1">
      <c r="A857" s="452" t="s">
        <v>2582</v>
      </c>
      <c r="B857" s="820" t="s">
        <v>2583</v>
      </c>
      <c r="C857" s="452" t="s">
        <v>2584</v>
      </c>
      <c r="D857" s="781" t="s">
        <v>47</v>
      </c>
    </row>
    <row r="858" spans="1:4" hidden="1">
      <c r="A858" s="452" t="s">
        <v>2585</v>
      </c>
      <c r="B858" s="820" t="s">
        <v>2586</v>
      </c>
      <c r="C858" s="452" t="s">
        <v>2587</v>
      </c>
      <c r="D858" s="781" t="s">
        <v>11</v>
      </c>
    </row>
    <row r="859" spans="1:4" hidden="1">
      <c r="A859" s="452" t="s">
        <v>2588</v>
      </c>
      <c r="B859" s="820" t="s">
        <v>2589</v>
      </c>
      <c r="C859" s="452" t="s">
        <v>2590</v>
      </c>
      <c r="D859" s="781" t="s">
        <v>54</v>
      </c>
    </row>
    <row r="860" spans="1:4" hidden="1">
      <c r="A860" s="452" t="s">
        <v>2591</v>
      </c>
      <c r="B860" s="820" t="s">
        <v>2592</v>
      </c>
      <c r="C860" s="452" t="s">
        <v>2593</v>
      </c>
      <c r="D860" s="781" t="s">
        <v>15</v>
      </c>
    </row>
    <row r="861" spans="1:4" hidden="1">
      <c r="A861" s="452" t="s">
        <v>2594</v>
      </c>
      <c r="B861" s="820" t="s">
        <v>2595</v>
      </c>
      <c r="C861" s="452" t="s">
        <v>2596</v>
      </c>
      <c r="D861" s="781" t="s">
        <v>19</v>
      </c>
    </row>
    <row r="862" spans="1:4" hidden="1">
      <c r="A862" s="452" t="s">
        <v>2597</v>
      </c>
      <c r="B862" s="820" t="s">
        <v>2598</v>
      </c>
      <c r="C862" s="452" t="s">
        <v>2599</v>
      </c>
      <c r="D862" s="781" t="s">
        <v>23</v>
      </c>
    </row>
    <row r="863" spans="1:4" hidden="1">
      <c r="A863" s="452" t="s">
        <v>2600</v>
      </c>
      <c r="B863" s="820" t="s">
        <v>2601</v>
      </c>
      <c r="C863" s="452" t="s">
        <v>2602</v>
      </c>
      <c r="D863" s="781" t="s">
        <v>27</v>
      </c>
    </row>
    <row r="864" spans="1:4" hidden="1">
      <c r="A864" s="452" t="s">
        <v>2603</v>
      </c>
      <c r="B864" s="820" t="s">
        <v>2604</v>
      </c>
      <c r="C864" s="452" t="s">
        <v>2605</v>
      </c>
      <c r="D864" s="781" t="s">
        <v>31</v>
      </c>
    </row>
    <row r="865" spans="1:4" hidden="1">
      <c r="A865" s="452" t="s">
        <v>2606</v>
      </c>
      <c r="B865" s="820" t="s">
        <v>2607</v>
      </c>
      <c r="C865" s="452" t="s">
        <v>2608</v>
      </c>
      <c r="D865" s="781" t="s">
        <v>931</v>
      </c>
    </row>
    <row r="866" spans="1:4" hidden="1">
      <c r="A866" s="452" t="s">
        <v>2609</v>
      </c>
      <c r="B866" s="820" t="s">
        <v>2610</v>
      </c>
      <c r="C866" s="452" t="s">
        <v>2611</v>
      </c>
      <c r="D866" s="781" t="s">
        <v>35</v>
      </c>
    </row>
    <row r="867" spans="1:4" hidden="1">
      <c r="A867" s="452" t="s">
        <v>2612</v>
      </c>
      <c r="B867" s="820" t="s">
        <v>2613</v>
      </c>
      <c r="C867" s="452" t="s">
        <v>2614</v>
      </c>
      <c r="D867" s="781" t="s">
        <v>7</v>
      </c>
    </row>
    <row r="868" spans="1:4" hidden="1">
      <c r="A868" s="452" t="s">
        <v>2615</v>
      </c>
      <c r="B868" s="820" t="s">
        <v>2616</v>
      </c>
      <c r="C868" s="452" t="s">
        <v>2617</v>
      </c>
      <c r="D868" s="781" t="s">
        <v>39</v>
      </c>
    </row>
    <row r="869" spans="1:4" hidden="1">
      <c r="A869" s="452" t="s">
        <v>2618</v>
      </c>
      <c r="B869" s="820" t="s">
        <v>2619</v>
      </c>
      <c r="C869" s="452" t="s">
        <v>2620</v>
      </c>
      <c r="D869" s="781" t="s">
        <v>43</v>
      </c>
    </row>
    <row r="870" spans="1:4" hidden="1">
      <c r="A870" s="452" t="s">
        <v>2621</v>
      </c>
      <c r="B870" s="820" t="s">
        <v>2622</v>
      </c>
      <c r="C870" s="452" t="s">
        <v>2623</v>
      </c>
      <c r="D870" s="781" t="s">
        <v>47</v>
      </c>
    </row>
    <row r="871" spans="1:4" hidden="1">
      <c r="A871" s="452" t="s">
        <v>2624</v>
      </c>
      <c r="B871" s="820" t="s">
        <v>2625</v>
      </c>
      <c r="C871" s="452" t="s">
        <v>2626</v>
      </c>
      <c r="D871" s="781" t="s">
        <v>11</v>
      </c>
    </row>
    <row r="872" spans="1:4" hidden="1">
      <c r="A872" s="452" t="s">
        <v>2627</v>
      </c>
      <c r="B872" s="820" t="s">
        <v>2628</v>
      </c>
      <c r="C872" s="452" t="s">
        <v>2629</v>
      </c>
      <c r="D872" s="781" t="s">
        <v>54</v>
      </c>
    </row>
    <row r="873" spans="1:4" hidden="1">
      <c r="A873" s="452" t="s">
        <v>2630</v>
      </c>
      <c r="B873" s="820" t="s">
        <v>2631</v>
      </c>
      <c r="C873" s="452" t="s">
        <v>2632</v>
      </c>
      <c r="D873" s="781" t="s">
        <v>15</v>
      </c>
    </row>
    <row r="874" spans="1:4" hidden="1">
      <c r="A874" s="452" t="s">
        <v>2633</v>
      </c>
      <c r="B874" s="820" t="s">
        <v>2634</v>
      </c>
      <c r="C874" s="452" t="s">
        <v>2635</v>
      </c>
      <c r="D874" s="781" t="s">
        <v>19</v>
      </c>
    </row>
    <row r="875" spans="1:4" hidden="1">
      <c r="A875" s="452" t="s">
        <v>2636</v>
      </c>
      <c r="B875" s="820" t="s">
        <v>2637</v>
      </c>
      <c r="C875" s="452" t="s">
        <v>2638</v>
      </c>
      <c r="D875" s="781" t="s">
        <v>23</v>
      </c>
    </row>
    <row r="876" spans="1:4" hidden="1">
      <c r="A876" s="452" t="s">
        <v>2639</v>
      </c>
      <c r="B876" s="820" t="s">
        <v>2640</v>
      </c>
      <c r="C876" s="452" t="s">
        <v>2641</v>
      </c>
      <c r="D876" s="781" t="s">
        <v>27</v>
      </c>
    </row>
    <row r="877" spans="1:4" hidden="1">
      <c r="A877" s="452" t="s">
        <v>2642</v>
      </c>
      <c r="B877" s="820" t="s">
        <v>2643</v>
      </c>
      <c r="C877" s="452" t="s">
        <v>2644</v>
      </c>
      <c r="D877" s="781" t="s">
        <v>31</v>
      </c>
    </row>
    <row r="878" spans="1:4" hidden="1">
      <c r="A878" s="452" t="s">
        <v>2645</v>
      </c>
      <c r="B878" s="820" t="s">
        <v>2646</v>
      </c>
      <c r="C878" s="452" t="s">
        <v>2647</v>
      </c>
      <c r="D878" s="781" t="s">
        <v>931</v>
      </c>
    </row>
    <row r="879" spans="1:4" hidden="1">
      <c r="A879" s="452" t="s">
        <v>2648</v>
      </c>
      <c r="B879" s="820" t="s">
        <v>2649</v>
      </c>
      <c r="C879" s="452" t="s">
        <v>2650</v>
      </c>
      <c r="D879" s="781" t="s">
        <v>35</v>
      </c>
    </row>
    <row r="880" spans="1:4" hidden="1">
      <c r="A880" s="452" t="s">
        <v>2651</v>
      </c>
      <c r="B880" s="820" t="s">
        <v>2652</v>
      </c>
      <c r="C880" s="452" t="s">
        <v>2653</v>
      </c>
      <c r="D880" s="781" t="s">
        <v>7</v>
      </c>
    </row>
    <row r="881" spans="1:4" hidden="1">
      <c r="A881" s="452" t="s">
        <v>2654</v>
      </c>
      <c r="B881" s="820" t="s">
        <v>2655</v>
      </c>
      <c r="C881" s="452" t="s">
        <v>2656</v>
      </c>
      <c r="D881" s="781" t="s">
        <v>39</v>
      </c>
    </row>
    <row r="882" spans="1:4" hidden="1">
      <c r="A882" s="452" t="s">
        <v>2657</v>
      </c>
      <c r="B882" s="820" t="s">
        <v>2658</v>
      </c>
      <c r="C882" s="452" t="s">
        <v>2659</v>
      </c>
      <c r="D882" s="781" t="s">
        <v>43</v>
      </c>
    </row>
    <row r="883" spans="1:4" hidden="1">
      <c r="A883" s="452" t="s">
        <v>2660</v>
      </c>
      <c r="B883" s="820" t="s">
        <v>2661</v>
      </c>
      <c r="C883" s="452" t="s">
        <v>2662</v>
      </c>
      <c r="D883" s="781" t="s">
        <v>47</v>
      </c>
    </row>
    <row r="884" spans="1:4" hidden="1">
      <c r="A884" s="452" t="s">
        <v>2663</v>
      </c>
      <c r="B884" s="820" t="s">
        <v>2664</v>
      </c>
      <c r="C884" s="452" t="s">
        <v>2665</v>
      </c>
      <c r="D884" s="781" t="s">
        <v>11</v>
      </c>
    </row>
    <row r="885" spans="1:4" hidden="1">
      <c r="A885" s="452" t="s">
        <v>2666</v>
      </c>
      <c r="B885" s="820" t="s">
        <v>2667</v>
      </c>
      <c r="C885" s="452" t="s">
        <v>2668</v>
      </c>
      <c r="D885" s="781" t="s">
        <v>54</v>
      </c>
    </row>
    <row r="886" spans="1:4" hidden="1">
      <c r="A886" s="452" t="s">
        <v>2669</v>
      </c>
      <c r="B886" s="820" t="s">
        <v>2670</v>
      </c>
      <c r="C886" s="452" t="s">
        <v>2671</v>
      </c>
      <c r="D886" s="781" t="s">
        <v>15</v>
      </c>
    </row>
    <row r="887" spans="1:4" hidden="1">
      <c r="A887" s="452" t="s">
        <v>2672</v>
      </c>
      <c r="B887" s="820" t="s">
        <v>2673</v>
      </c>
      <c r="C887" s="452" t="s">
        <v>2674</v>
      </c>
      <c r="D887" s="781" t="s">
        <v>19</v>
      </c>
    </row>
    <row r="888" spans="1:4" hidden="1">
      <c r="A888" s="452" t="s">
        <v>2675</v>
      </c>
      <c r="B888" s="820" t="s">
        <v>2676</v>
      </c>
      <c r="C888" s="452" t="s">
        <v>2677</v>
      </c>
      <c r="D888" s="781" t="s">
        <v>23</v>
      </c>
    </row>
    <row r="889" spans="1:4" hidden="1">
      <c r="A889" s="452" t="s">
        <v>2678</v>
      </c>
      <c r="B889" s="820" t="s">
        <v>2679</v>
      </c>
      <c r="C889" s="452" t="s">
        <v>2680</v>
      </c>
      <c r="D889" s="781" t="s">
        <v>27</v>
      </c>
    </row>
    <row r="890" spans="1:4" hidden="1">
      <c r="A890" s="452" t="s">
        <v>2681</v>
      </c>
      <c r="B890" s="820" t="s">
        <v>2682</v>
      </c>
      <c r="C890" s="452" t="s">
        <v>2683</v>
      </c>
      <c r="D890" s="781" t="s">
        <v>31</v>
      </c>
    </row>
    <row r="891" spans="1:4" hidden="1">
      <c r="A891" s="452" t="s">
        <v>2684</v>
      </c>
      <c r="B891" s="820" t="s">
        <v>2685</v>
      </c>
      <c r="C891" s="452" t="s">
        <v>2686</v>
      </c>
      <c r="D891" s="781" t="s">
        <v>931</v>
      </c>
    </row>
    <row r="892" spans="1:4" hidden="1">
      <c r="A892" s="452" t="s">
        <v>2687</v>
      </c>
      <c r="B892" s="820" t="s">
        <v>2688</v>
      </c>
      <c r="C892" s="452" t="s">
        <v>2689</v>
      </c>
      <c r="D892" s="781" t="s">
        <v>35</v>
      </c>
    </row>
    <row r="893" spans="1:4" hidden="1">
      <c r="A893" s="452" t="s">
        <v>2690</v>
      </c>
      <c r="B893" s="820" t="s">
        <v>2691</v>
      </c>
      <c r="C893" s="452" t="s">
        <v>2692</v>
      </c>
      <c r="D893" s="781" t="s">
        <v>7</v>
      </c>
    </row>
    <row r="894" spans="1:4" hidden="1">
      <c r="A894" s="452" t="s">
        <v>2693</v>
      </c>
      <c r="B894" s="820" t="s">
        <v>2694</v>
      </c>
      <c r="C894" s="452" t="s">
        <v>2695</v>
      </c>
      <c r="D894" s="781" t="s">
        <v>39</v>
      </c>
    </row>
    <row r="895" spans="1:4" hidden="1">
      <c r="A895" s="452" t="s">
        <v>2696</v>
      </c>
      <c r="B895" s="820" t="s">
        <v>2697</v>
      </c>
      <c r="C895" s="452" t="s">
        <v>2698</v>
      </c>
      <c r="D895" s="781" t="s">
        <v>43</v>
      </c>
    </row>
    <row r="896" spans="1:4" hidden="1">
      <c r="A896" s="452" t="s">
        <v>2699</v>
      </c>
      <c r="B896" s="820" t="s">
        <v>2700</v>
      </c>
      <c r="C896" s="452" t="s">
        <v>2701</v>
      </c>
      <c r="D896" s="781" t="s">
        <v>47</v>
      </c>
    </row>
    <row r="897" spans="1:4" hidden="1">
      <c r="A897" s="452" t="s">
        <v>2702</v>
      </c>
      <c r="B897" s="820" t="s">
        <v>2703</v>
      </c>
      <c r="C897" s="452" t="s">
        <v>2704</v>
      </c>
      <c r="D897" s="781" t="s">
        <v>11</v>
      </c>
    </row>
    <row r="898" spans="1:4" hidden="1">
      <c r="A898" s="452" t="s">
        <v>2705</v>
      </c>
      <c r="B898" s="820" t="s">
        <v>2706</v>
      </c>
      <c r="C898" s="452" t="s">
        <v>2707</v>
      </c>
      <c r="D898" s="781" t="s">
        <v>54</v>
      </c>
    </row>
    <row r="899" spans="1:4" hidden="1">
      <c r="A899" s="452" t="s">
        <v>2708</v>
      </c>
      <c r="B899" s="820" t="s">
        <v>2709</v>
      </c>
      <c r="C899" s="452" t="s">
        <v>2710</v>
      </c>
      <c r="D899" s="781" t="s">
        <v>15</v>
      </c>
    </row>
    <row r="900" spans="1:4" hidden="1">
      <c r="A900" s="452" t="s">
        <v>2711</v>
      </c>
      <c r="B900" s="820" t="s">
        <v>2712</v>
      </c>
      <c r="C900" s="452" t="s">
        <v>2713</v>
      </c>
      <c r="D900" s="781" t="s">
        <v>19</v>
      </c>
    </row>
    <row r="901" spans="1:4" hidden="1">
      <c r="A901" s="452" t="s">
        <v>2714</v>
      </c>
      <c r="B901" s="820" t="s">
        <v>2715</v>
      </c>
      <c r="C901" s="452" t="s">
        <v>2716</v>
      </c>
      <c r="D901" s="781" t="s">
        <v>23</v>
      </c>
    </row>
    <row r="902" spans="1:4" hidden="1">
      <c r="A902" s="452" t="s">
        <v>2717</v>
      </c>
      <c r="B902" s="820" t="s">
        <v>2718</v>
      </c>
      <c r="C902" s="452" t="s">
        <v>2719</v>
      </c>
      <c r="D902" s="781" t="s">
        <v>27</v>
      </c>
    </row>
    <row r="903" spans="1:4" hidden="1">
      <c r="A903" s="452" t="s">
        <v>2720</v>
      </c>
      <c r="B903" s="820" t="s">
        <v>2721</v>
      </c>
      <c r="C903" s="452" t="s">
        <v>2722</v>
      </c>
      <c r="D903" s="781" t="s">
        <v>31</v>
      </c>
    </row>
    <row r="904" spans="1:4" hidden="1">
      <c r="A904" s="452" t="s">
        <v>2723</v>
      </c>
      <c r="B904" s="820" t="s">
        <v>2724</v>
      </c>
      <c r="C904" s="452" t="s">
        <v>2725</v>
      </c>
      <c r="D904" s="781" t="s">
        <v>931</v>
      </c>
    </row>
    <row r="905" spans="1:4" hidden="1">
      <c r="A905" s="452" t="s">
        <v>2726</v>
      </c>
      <c r="B905" s="820" t="s">
        <v>2727</v>
      </c>
      <c r="C905" s="452" t="s">
        <v>2728</v>
      </c>
      <c r="D905" s="781" t="s">
        <v>35</v>
      </c>
    </row>
    <row r="906" spans="1:4" hidden="1">
      <c r="A906" s="452" t="s">
        <v>2729</v>
      </c>
      <c r="B906" s="820" t="s">
        <v>2730</v>
      </c>
      <c r="C906" s="452" t="s">
        <v>2731</v>
      </c>
      <c r="D906" s="781" t="s">
        <v>7</v>
      </c>
    </row>
    <row r="907" spans="1:4" hidden="1">
      <c r="A907" s="452" t="s">
        <v>2732</v>
      </c>
      <c r="B907" s="820" t="s">
        <v>2733</v>
      </c>
      <c r="C907" s="452" t="s">
        <v>2734</v>
      </c>
      <c r="D907" s="781" t="s">
        <v>39</v>
      </c>
    </row>
    <row r="908" spans="1:4" hidden="1">
      <c r="A908" s="452" t="s">
        <v>2735</v>
      </c>
      <c r="B908" s="820" t="s">
        <v>2736</v>
      </c>
      <c r="C908" s="452" t="s">
        <v>2737</v>
      </c>
      <c r="D908" s="781" t="s">
        <v>43</v>
      </c>
    </row>
    <row r="909" spans="1:4" hidden="1">
      <c r="A909" s="452" t="s">
        <v>2738</v>
      </c>
      <c r="B909" s="820" t="s">
        <v>2739</v>
      </c>
      <c r="C909" s="452" t="s">
        <v>2740</v>
      </c>
      <c r="D909" s="781" t="s">
        <v>47</v>
      </c>
    </row>
    <row r="910" spans="1:4" hidden="1">
      <c r="A910" s="452" t="s">
        <v>2741</v>
      </c>
      <c r="B910" s="820" t="s">
        <v>2742</v>
      </c>
      <c r="C910" s="452" t="s">
        <v>2743</v>
      </c>
      <c r="D910" s="781" t="s">
        <v>11</v>
      </c>
    </row>
    <row r="911" spans="1:4" hidden="1">
      <c r="A911" s="452" t="s">
        <v>2744</v>
      </c>
      <c r="B911" s="820" t="s">
        <v>2745</v>
      </c>
      <c r="C911" s="452" t="s">
        <v>2746</v>
      </c>
      <c r="D911" s="781" t="s">
        <v>54</v>
      </c>
    </row>
    <row r="912" spans="1:4" hidden="1">
      <c r="A912" s="452" t="s">
        <v>2747</v>
      </c>
      <c r="B912" s="820" t="s">
        <v>2748</v>
      </c>
      <c r="C912" s="452" t="s">
        <v>2749</v>
      </c>
      <c r="D912" s="781" t="s">
        <v>15</v>
      </c>
    </row>
    <row r="913" spans="1:4" hidden="1">
      <c r="A913" s="452" t="s">
        <v>2750</v>
      </c>
      <c r="B913" s="820" t="s">
        <v>2751</v>
      </c>
      <c r="C913" s="452" t="s">
        <v>2752</v>
      </c>
      <c r="D913" s="781" t="s">
        <v>19</v>
      </c>
    </row>
    <row r="914" spans="1:4" hidden="1">
      <c r="A914" s="452" t="s">
        <v>2753</v>
      </c>
      <c r="B914" s="820" t="s">
        <v>2754</v>
      </c>
      <c r="C914" s="452" t="s">
        <v>2755</v>
      </c>
      <c r="D914" s="781" t="s">
        <v>23</v>
      </c>
    </row>
    <row r="915" spans="1:4" hidden="1">
      <c r="A915" s="452" t="s">
        <v>2756</v>
      </c>
      <c r="B915" s="820" t="s">
        <v>2757</v>
      </c>
      <c r="C915" s="452" t="s">
        <v>2758</v>
      </c>
      <c r="D915" s="781" t="s">
        <v>27</v>
      </c>
    </row>
    <row r="916" spans="1:4" hidden="1">
      <c r="A916" s="452" t="s">
        <v>2759</v>
      </c>
      <c r="B916" s="820" t="s">
        <v>2760</v>
      </c>
      <c r="C916" s="452" t="s">
        <v>2761</v>
      </c>
      <c r="D916" s="781" t="s">
        <v>31</v>
      </c>
    </row>
    <row r="917" spans="1:4" hidden="1">
      <c r="A917" s="452" t="s">
        <v>2762</v>
      </c>
      <c r="B917" s="820" t="s">
        <v>2763</v>
      </c>
      <c r="C917" s="452" t="s">
        <v>2764</v>
      </c>
      <c r="D917" s="781" t="s">
        <v>931</v>
      </c>
    </row>
    <row r="918" spans="1:4" hidden="1">
      <c r="A918" s="452" t="s">
        <v>2765</v>
      </c>
      <c r="B918" s="820" t="s">
        <v>2766</v>
      </c>
      <c r="C918" s="452" t="s">
        <v>2767</v>
      </c>
      <c r="D918" s="781" t="s">
        <v>35</v>
      </c>
    </row>
    <row r="919" spans="1:4" hidden="1">
      <c r="A919" s="452" t="s">
        <v>2768</v>
      </c>
      <c r="B919" s="820" t="s">
        <v>2769</v>
      </c>
      <c r="C919" s="452" t="s">
        <v>2770</v>
      </c>
      <c r="D919" s="781" t="s">
        <v>7</v>
      </c>
    </row>
    <row r="920" spans="1:4" hidden="1">
      <c r="A920" s="452" t="s">
        <v>2771</v>
      </c>
      <c r="B920" s="820" t="s">
        <v>2772</v>
      </c>
      <c r="C920" s="452" t="s">
        <v>2773</v>
      </c>
      <c r="D920" s="781" t="s">
        <v>39</v>
      </c>
    </row>
    <row r="921" spans="1:4" hidden="1">
      <c r="A921" s="452" t="s">
        <v>2774</v>
      </c>
      <c r="B921" s="820" t="s">
        <v>2775</v>
      </c>
      <c r="C921" s="452" t="s">
        <v>2776</v>
      </c>
      <c r="D921" s="781" t="s">
        <v>43</v>
      </c>
    </row>
    <row r="922" spans="1:4" hidden="1">
      <c r="A922" s="452" t="s">
        <v>2777</v>
      </c>
      <c r="B922" s="820" t="s">
        <v>2778</v>
      </c>
      <c r="C922" s="452" t="s">
        <v>2779</v>
      </c>
      <c r="D922" s="781" t="s">
        <v>47</v>
      </c>
    </row>
    <row r="923" spans="1:4" hidden="1">
      <c r="A923" s="452" t="s">
        <v>2780</v>
      </c>
      <c r="B923" s="820" t="s">
        <v>2781</v>
      </c>
      <c r="C923" s="452" t="s">
        <v>2782</v>
      </c>
      <c r="D923" s="781" t="s">
        <v>11</v>
      </c>
    </row>
    <row r="924" spans="1:4" hidden="1">
      <c r="A924" s="452" t="s">
        <v>2783</v>
      </c>
      <c r="B924" s="820" t="s">
        <v>2784</v>
      </c>
      <c r="C924" s="452" t="s">
        <v>2785</v>
      </c>
      <c r="D924" s="781" t="s">
        <v>54</v>
      </c>
    </row>
    <row r="925" spans="1:4" hidden="1">
      <c r="A925" s="452" t="s">
        <v>2786</v>
      </c>
      <c r="B925" s="820" t="s">
        <v>2787</v>
      </c>
      <c r="C925" s="452" t="s">
        <v>2788</v>
      </c>
      <c r="D925" s="781" t="s">
        <v>15</v>
      </c>
    </row>
    <row r="926" spans="1:4" hidden="1">
      <c r="A926" s="452" t="s">
        <v>2789</v>
      </c>
      <c r="B926" s="820" t="s">
        <v>2790</v>
      </c>
      <c r="C926" s="452" t="s">
        <v>2791</v>
      </c>
      <c r="D926" s="781" t="s">
        <v>19</v>
      </c>
    </row>
    <row r="927" spans="1:4" hidden="1">
      <c r="A927" s="452" t="s">
        <v>2792</v>
      </c>
      <c r="B927" s="820" t="s">
        <v>2793</v>
      </c>
      <c r="C927" s="452" t="s">
        <v>2794</v>
      </c>
      <c r="D927" s="781" t="s">
        <v>23</v>
      </c>
    </row>
    <row r="928" spans="1:4" hidden="1">
      <c r="A928" s="452" t="s">
        <v>2795</v>
      </c>
      <c r="B928" s="820" t="s">
        <v>2796</v>
      </c>
      <c r="C928" s="452" t="s">
        <v>2797</v>
      </c>
      <c r="D928" s="781" t="s">
        <v>27</v>
      </c>
    </row>
    <row r="929" spans="1:4" hidden="1">
      <c r="A929" s="452" t="s">
        <v>2798</v>
      </c>
      <c r="B929" s="820" t="s">
        <v>2799</v>
      </c>
      <c r="C929" s="452" t="s">
        <v>2800</v>
      </c>
      <c r="D929" s="781" t="s">
        <v>31</v>
      </c>
    </row>
    <row r="930" spans="1:4" hidden="1">
      <c r="A930" s="452" t="s">
        <v>2801</v>
      </c>
      <c r="B930" s="820" t="s">
        <v>2802</v>
      </c>
      <c r="C930" s="452" t="s">
        <v>2803</v>
      </c>
      <c r="D930" s="781" t="s">
        <v>931</v>
      </c>
    </row>
    <row r="931" spans="1:4" hidden="1">
      <c r="A931" s="452" t="s">
        <v>2804</v>
      </c>
      <c r="B931" s="820" t="s">
        <v>2805</v>
      </c>
      <c r="C931" s="452" t="s">
        <v>2806</v>
      </c>
      <c r="D931" s="781" t="s">
        <v>35</v>
      </c>
    </row>
    <row r="932" spans="1:4" hidden="1">
      <c r="A932" s="452" t="s">
        <v>2807</v>
      </c>
      <c r="B932" s="820" t="s">
        <v>2808</v>
      </c>
      <c r="C932" s="452" t="s">
        <v>2809</v>
      </c>
      <c r="D932" s="781" t="s">
        <v>7</v>
      </c>
    </row>
    <row r="933" spans="1:4" hidden="1">
      <c r="A933" s="452" t="s">
        <v>2810</v>
      </c>
      <c r="B933" s="820" t="s">
        <v>2811</v>
      </c>
      <c r="C933" s="452" t="s">
        <v>2812</v>
      </c>
      <c r="D933" s="781" t="s">
        <v>39</v>
      </c>
    </row>
    <row r="934" spans="1:4" hidden="1">
      <c r="A934" s="452" t="s">
        <v>2813</v>
      </c>
      <c r="B934" s="820" t="s">
        <v>2814</v>
      </c>
      <c r="C934" s="452" t="s">
        <v>2815</v>
      </c>
      <c r="D934" s="781" t="s">
        <v>43</v>
      </c>
    </row>
    <row r="935" spans="1:4" hidden="1">
      <c r="A935" s="452" t="s">
        <v>2816</v>
      </c>
      <c r="B935" s="820" t="s">
        <v>2817</v>
      </c>
      <c r="C935" s="452" t="s">
        <v>2818</v>
      </c>
      <c r="D935" s="781" t="s">
        <v>47</v>
      </c>
    </row>
    <row r="936" spans="1:4" hidden="1">
      <c r="A936" s="452" t="s">
        <v>2819</v>
      </c>
      <c r="B936" s="820" t="s">
        <v>2820</v>
      </c>
      <c r="C936" s="452" t="s">
        <v>2821</v>
      </c>
      <c r="D936" s="781" t="s">
        <v>11</v>
      </c>
    </row>
    <row r="937" spans="1:4" hidden="1">
      <c r="A937" s="452" t="s">
        <v>2822</v>
      </c>
      <c r="B937" s="820" t="s">
        <v>2823</v>
      </c>
      <c r="C937" s="452" t="s">
        <v>2824</v>
      </c>
      <c r="D937" s="781" t="s">
        <v>54</v>
      </c>
    </row>
    <row r="938" spans="1:4" hidden="1">
      <c r="A938" s="452" t="s">
        <v>2825</v>
      </c>
      <c r="B938" s="820" t="s">
        <v>2826</v>
      </c>
      <c r="C938" s="452" t="s">
        <v>2827</v>
      </c>
      <c r="D938" s="781" t="s">
        <v>15</v>
      </c>
    </row>
    <row r="939" spans="1:4" hidden="1">
      <c r="A939" s="452" t="s">
        <v>2828</v>
      </c>
      <c r="B939" s="820" t="s">
        <v>2829</v>
      </c>
      <c r="C939" s="452" t="s">
        <v>2830</v>
      </c>
      <c r="D939" s="781" t="s">
        <v>19</v>
      </c>
    </row>
    <row r="940" spans="1:4" hidden="1">
      <c r="A940" s="452" t="s">
        <v>2831</v>
      </c>
      <c r="B940" s="820" t="s">
        <v>2832</v>
      </c>
      <c r="C940" s="452" t="s">
        <v>2833</v>
      </c>
      <c r="D940" s="781" t="s">
        <v>23</v>
      </c>
    </row>
    <row r="941" spans="1:4" hidden="1">
      <c r="A941" s="452" t="s">
        <v>2834</v>
      </c>
      <c r="B941" s="820" t="s">
        <v>2835</v>
      </c>
      <c r="C941" s="452" t="s">
        <v>2836</v>
      </c>
      <c r="D941" s="781" t="s">
        <v>27</v>
      </c>
    </row>
    <row r="942" spans="1:4" hidden="1">
      <c r="A942" s="452" t="s">
        <v>2837</v>
      </c>
      <c r="B942" s="820" t="s">
        <v>2838</v>
      </c>
      <c r="C942" s="452" t="s">
        <v>2839</v>
      </c>
      <c r="D942" s="781" t="s">
        <v>31</v>
      </c>
    </row>
    <row r="943" spans="1:4" hidden="1">
      <c r="A943" s="452" t="s">
        <v>2840</v>
      </c>
      <c r="B943" s="820" t="s">
        <v>2841</v>
      </c>
      <c r="C943" s="452" t="s">
        <v>2842</v>
      </c>
      <c r="D943" s="781" t="s">
        <v>931</v>
      </c>
    </row>
    <row r="944" spans="1:4" hidden="1">
      <c r="A944" s="452" t="s">
        <v>2843</v>
      </c>
      <c r="B944" s="820" t="s">
        <v>2844</v>
      </c>
      <c r="C944" s="452" t="s">
        <v>2845</v>
      </c>
      <c r="D944" s="781" t="s">
        <v>35</v>
      </c>
    </row>
    <row r="945" spans="1:4" hidden="1">
      <c r="A945" s="452" t="s">
        <v>2846</v>
      </c>
      <c r="B945" s="820" t="s">
        <v>2847</v>
      </c>
      <c r="C945" s="452" t="s">
        <v>2848</v>
      </c>
      <c r="D945" s="781" t="s">
        <v>7</v>
      </c>
    </row>
    <row r="946" spans="1:4" hidden="1">
      <c r="A946" s="452" t="s">
        <v>2849</v>
      </c>
      <c r="B946" s="820" t="s">
        <v>2850</v>
      </c>
      <c r="C946" s="452" t="s">
        <v>2851</v>
      </c>
      <c r="D946" s="781" t="s">
        <v>39</v>
      </c>
    </row>
    <row r="947" spans="1:4" hidden="1">
      <c r="A947" s="452" t="s">
        <v>2852</v>
      </c>
      <c r="B947" s="820" t="s">
        <v>2853</v>
      </c>
      <c r="C947" s="452" t="s">
        <v>2854</v>
      </c>
      <c r="D947" s="781" t="s">
        <v>43</v>
      </c>
    </row>
    <row r="948" spans="1:4" hidden="1">
      <c r="A948" s="452" t="s">
        <v>2855</v>
      </c>
      <c r="B948" s="820" t="s">
        <v>2856</v>
      </c>
      <c r="C948" s="452" t="s">
        <v>2857</v>
      </c>
      <c r="D948" s="781" t="s">
        <v>47</v>
      </c>
    </row>
    <row r="949" spans="1:4" hidden="1">
      <c r="A949" s="452" t="s">
        <v>2858</v>
      </c>
      <c r="B949" s="820" t="s">
        <v>2859</v>
      </c>
      <c r="C949" s="452" t="s">
        <v>2860</v>
      </c>
      <c r="D949" s="781" t="s">
        <v>11</v>
      </c>
    </row>
    <row r="950" spans="1:4" hidden="1">
      <c r="A950" s="452" t="s">
        <v>2861</v>
      </c>
      <c r="B950" s="820" t="s">
        <v>2862</v>
      </c>
      <c r="C950" s="452" t="s">
        <v>2863</v>
      </c>
      <c r="D950" s="781" t="s">
        <v>54</v>
      </c>
    </row>
    <row r="951" spans="1:4" hidden="1">
      <c r="A951" s="452" t="s">
        <v>2864</v>
      </c>
      <c r="B951" s="820" t="s">
        <v>2865</v>
      </c>
      <c r="C951" s="452" t="s">
        <v>2866</v>
      </c>
      <c r="D951" s="781" t="s">
        <v>15</v>
      </c>
    </row>
    <row r="952" spans="1:4" hidden="1">
      <c r="A952" s="452" t="s">
        <v>2867</v>
      </c>
      <c r="B952" s="820" t="s">
        <v>2868</v>
      </c>
      <c r="C952" s="452" t="s">
        <v>2869</v>
      </c>
      <c r="D952" s="781" t="s">
        <v>19</v>
      </c>
    </row>
    <row r="953" spans="1:4" hidden="1">
      <c r="A953" s="452" t="s">
        <v>2870</v>
      </c>
      <c r="B953" s="820" t="s">
        <v>2871</v>
      </c>
      <c r="C953" s="452" t="s">
        <v>2872</v>
      </c>
      <c r="D953" s="781" t="s">
        <v>23</v>
      </c>
    </row>
    <row r="954" spans="1:4" hidden="1">
      <c r="A954" s="452" t="s">
        <v>2873</v>
      </c>
      <c r="B954" s="820" t="s">
        <v>2874</v>
      </c>
      <c r="C954" s="452" t="s">
        <v>2875</v>
      </c>
      <c r="D954" s="781" t="s">
        <v>27</v>
      </c>
    </row>
    <row r="955" spans="1:4" hidden="1">
      <c r="A955" s="452" t="s">
        <v>2876</v>
      </c>
      <c r="B955" s="820" t="s">
        <v>2877</v>
      </c>
      <c r="C955" s="452" t="s">
        <v>2878</v>
      </c>
      <c r="D955" s="781" t="s">
        <v>31</v>
      </c>
    </row>
    <row r="956" spans="1:4" hidden="1">
      <c r="A956" s="452" t="s">
        <v>2879</v>
      </c>
      <c r="B956" s="820" t="s">
        <v>2880</v>
      </c>
      <c r="C956" s="452" t="s">
        <v>2881</v>
      </c>
      <c r="D956" s="781" t="s">
        <v>931</v>
      </c>
    </row>
    <row r="957" spans="1:4" hidden="1">
      <c r="A957" s="452" t="s">
        <v>2882</v>
      </c>
      <c r="B957" s="820" t="s">
        <v>2883</v>
      </c>
      <c r="C957" s="452" t="s">
        <v>2884</v>
      </c>
      <c r="D957" s="781" t="s">
        <v>35</v>
      </c>
    </row>
    <row r="958" spans="1:4" hidden="1">
      <c r="A958" s="452" t="s">
        <v>2885</v>
      </c>
      <c r="B958" s="820" t="s">
        <v>2886</v>
      </c>
      <c r="C958" s="452" t="s">
        <v>2887</v>
      </c>
      <c r="D958" s="781" t="s">
        <v>7</v>
      </c>
    </row>
    <row r="959" spans="1:4" hidden="1">
      <c r="A959" s="452" t="s">
        <v>2888</v>
      </c>
      <c r="B959" s="820" t="s">
        <v>2889</v>
      </c>
      <c r="C959" s="452" t="s">
        <v>2890</v>
      </c>
      <c r="D959" s="781" t="s">
        <v>39</v>
      </c>
    </row>
    <row r="960" spans="1:4" hidden="1">
      <c r="A960" s="452" t="s">
        <v>2891</v>
      </c>
      <c r="B960" s="820" t="s">
        <v>2892</v>
      </c>
      <c r="C960" s="452" t="s">
        <v>2893</v>
      </c>
      <c r="D960" s="781" t="s">
        <v>43</v>
      </c>
    </row>
    <row r="961" spans="1:4" hidden="1">
      <c r="A961" s="452" t="s">
        <v>2894</v>
      </c>
      <c r="B961" s="820" t="s">
        <v>2895</v>
      </c>
      <c r="C961" s="452" t="s">
        <v>2896</v>
      </c>
      <c r="D961" s="781" t="s">
        <v>47</v>
      </c>
    </row>
    <row r="962" spans="1:4" hidden="1">
      <c r="A962" s="452" t="s">
        <v>2897</v>
      </c>
      <c r="B962" s="820" t="s">
        <v>2898</v>
      </c>
      <c r="C962" s="452" t="s">
        <v>2899</v>
      </c>
      <c r="D962" s="781" t="s">
        <v>11</v>
      </c>
    </row>
    <row r="963" spans="1:4" hidden="1">
      <c r="A963" s="452" t="s">
        <v>2900</v>
      </c>
      <c r="B963" s="820" t="s">
        <v>2901</v>
      </c>
      <c r="C963" s="452" t="s">
        <v>2902</v>
      </c>
      <c r="D963" s="781" t="s">
        <v>54</v>
      </c>
    </row>
    <row r="964" spans="1:4" hidden="1">
      <c r="A964" s="452" t="s">
        <v>2903</v>
      </c>
      <c r="B964" s="820" t="s">
        <v>2904</v>
      </c>
      <c r="C964" s="452" t="s">
        <v>2905</v>
      </c>
      <c r="D964" s="781" t="s">
        <v>15</v>
      </c>
    </row>
    <row r="965" spans="1:4" hidden="1">
      <c r="A965" s="452" t="s">
        <v>2906</v>
      </c>
      <c r="B965" s="820" t="s">
        <v>2907</v>
      </c>
      <c r="C965" s="452" t="s">
        <v>2908</v>
      </c>
      <c r="D965" s="781" t="s">
        <v>19</v>
      </c>
    </row>
    <row r="966" spans="1:4" hidden="1">
      <c r="A966" s="452" t="s">
        <v>2909</v>
      </c>
      <c r="B966" s="820" t="s">
        <v>2910</v>
      </c>
      <c r="C966" s="452" t="s">
        <v>2911</v>
      </c>
      <c r="D966" s="781" t="s">
        <v>23</v>
      </c>
    </row>
    <row r="967" spans="1:4" hidden="1">
      <c r="A967" s="452" t="s">
        <v>2912</v>
      </c>
      <c r="B967" s="820" t="s">
        <v>2913</v>
      </c>
      <c r="C967" s="452" t="s">
        <v>2914</v>
      </c>
      <c r="D967" s="781" t="s">
        <v>27</v>
      </c>
    </row>
    <row r="968" spans="1:4" hidden="1">
      <c r="A968" s="452" t="s">
        <v>2915</v>
      </c>
      <c r="B968" s="820" t="s">
        <v>2916</v>
      </c>
      <c r="C968" s="452" t="s">
        <v>2917</v>
      </c>
      <c r="D968" s="781" t="s">
        <v>31</v>
      </c>
    </row>
    <row r="969" spans="1:4" hidden="1">
      <c r="A969" s="452" t="s">
        <v>2918</v>
      </c>
      <c r="B969" s="820" t="s">
        <v>2919</v>
      </c>
      <c r="C969" s="452" t="s">
        <v>2920</v>
      </c>
      <c r="D969" s="781" t="s">
        <v>931</v>
      </c>
    </row>
    <row r="970" spans="1:4" hidden="1">
      <c r="A970" s="452" t="s">
        <v>2921</v>
      </c>
      <c r="B970" s="820" t="s">
        <v>2922</v>
      </c>
      <c r="C970" s="452" t="s">
        <v>2923</v>
      </c>
      <c r="D970" s="781" t="s">
        <v>35</v>
      </c>
    </row>
    <row r="971" spans="1:4" hidden="1">
      <c r="A971" s="452" t="s">
        <v>2924</v>
      </c>
      <c r="B971" s="820" t="s">
        <v>2925</v>
      </c>
      <c r="C971" s="452" t="s">
        <v>2926</v>
      </c>
      <c r="D971" s="781" t="s">
        <v>7</v>
      </c>
    </row>
    <row r="972" spans="1:4" hidden="1">
      <c r="A972" s="452" t="s">
        <v>2927</v>
      </c>
      <c r="B972" s="820" t="s">
        <v>2928</v>
      </c>
      <c r="C972" s="452" t="s">
        <v>2929</v>
      </c>
      <c r="D972" s="781" t="s">
        <v>39</v>
      </c>
    </row>
    <row r="973" spans="1:4" hidden="1">
      <c r="A973" s="452" t="s">
        <v>2930</v>
      </c>
      <c r="B973" s="820" t="s">
        <v>2931</v>
      </c>
      <c r="C973" s="452" t="s">
        <v>2932</v>
      </c>
      <c r="D973" s="781" t="s">
        <v>43</v>
      </c>
    </row>
    <row r="974" spans="1:4" hidden="1">
      <c r="A974" s="452" t="s">
        <v>2933</v>
      </c>
      <c r="B974" s="820" t="s">
        <v>2934</v>
      </c>
      <c r="C974" s="452" t="s">
        <v>2935</v>
      </c>
      <c r="D974" s="781" t="s">
        <v>47</v>
      </c>
    </row>
    <row r="975" spans="1:4" hidden="1">
      <c r="A975" s="452" t="s">
        <v>2936</v>
      </c>
      <c r="B975" s="820" t="s">
        <v>2937</v>
      </c>
      <c r="C975" s="452" t="s">
        <v>2938</v>
      </c>
      <c r="D975" s="781" t="s">
        <v>11</v>
      </c>
    </row>
    <row r="976" spans="1:4" hidden="1">
      <c r="A976" s="452" t="s">
        <v>2939</v>
      </c>
      <c r="B976" s="820" t="s">
        <v>2940</v>
      </c>
      <c r="C976" s="452" t="s">
        <v>2941</v>
      </c>
      <c r="D976" s="781" t="s">
        <v>54</v>
      </c>
    </row>
    <row r="977" spans="1:4" hidden="1">
      <c r="A977" s="452" t="s">
        <v>2942</v>
      </c>
      <c r="B977" s="820" t="s">
        <v>2943</v>
      </c>
      <c r="C977" s="452" t="s">
        <v>2944</v>
      </c>
      <c r="D977" s="781" t="s">
        <v>15</v>
      </c>
    </row>
    <row r="978" spans="1:4" hidden="1">
      <c r="A978" s="452" t="s">
        <v>2945</v>
      </c>
      <c r="B978" s="820" t="s">
        <v>2946</v>
      </c>
      <c r="C978" s="452" t="s">
        <v>2947</v>
      </c>
      <c r="D978" s="781" t="s">
        <v>19</v>
      </c>
    </row>
    <row r="979" spans="1:4" hidden="1">
      <c r="A979" s="452" t="s">
        <v>2948</v>
      </c>
      <c r="B979" s="820" t="s">
        <v>2949</v>
      </c>
      <c r="C979" s="452" t="s">
        <v>2950</v>
      </c>
      <c r="D979" s="781" t="s">
        <v>23</v>
      </c>
    </row>
    <row r="980" spans="1:4" hidden="1">
      <c r="A980" s="452" t="s">
        <v>2951</v>
      </c>
      <c r="B980" s="820" t="s">
        <v>2952</v>
      </c>
      <c r="C980" s="452" t="s">
        <v>2953</v>
      </c>
      <c r="D980" s="781" t="s">
        <v>27</v>
      </c>
    </row>
    <row r="981" spans="1:4" hidden="1">
      <c r="A981" s="452" t="s">
        <v>2954</v>
      </c>
      <c r="B981" s="820" t="s">
        <v>2955</v>
      </c>
      <c r="C981" s="452" t="s">
        <v>2956</v>
      </c>
      <c r="D981" s="781" t="s">
        <v>31</v>
      </c>
    </row>
    <row r="982" spans="1:4" hidden="1">
      <c r="A982" s="452" t="s">
        <v>2957</v>
      </c>
      <c r="B982" s="820" t="s">
        <v>2958</v>
      </c>
      <c r="C982" s="452" t="s">
        <v>2959</v>
      </c>
      <c r="D982" s="781" t="s">
        <v>931</v>
      </c>
    </row>
    <row r="983" spans="1:4" hidden="1">
      <c r="A983" s="452" t="s">
        <v>2960</v>
      </c>
      <c r="B983" s="820" t="s">
        <v>2961</v>
      </c>
      <c r="C983" s="452" t="s">
        <v>2962</v>
      </c>
      <c r="D983" s="781" t="s">
        <v>35</v>
      </c>
    </row>
    <row r="984" spans="1:4" hidden="1">
      <c r="A984" s="452" t="s">
        <v>2963</v>
      </c>
      <c r="B984" s="820" t="s">
        <v>2964</v>
      </c>
      <c r="C984" s="452" t="s">
        <v>2965</v>
      </c>
      <c r="D984" s="781" t="s">
        <v>7</v>
      </c>
    </row>
    <row r="985" spans="1:4" hidden="1">
      <c r="A985" s="452" t="s">
        <v>2966</v>
      </c>
      <c r="B985" s="820" t="s">
        <v>2967</v>
      </c>
      <c r="C985" s="452" t="s">
        <v>2968</v>
      </c>
      <c r="D985" s="781" t="s">
        <v>39</v>
      </c>
    </row>
    <row r="986" spans="1:4" hidden="1">
      <c r="A986" s="452" t="s">
        <v>2969</v>
      </c>
      <c r="B986" s="820" t="s">
        <v>2970</v>
      </c>
      <c r="C986" s="452" t="s">
        <v>2971</v>
      </c>
      <c r="D986" s="781" t="s">
        <v>43</v>
      </c>
    </row>
    <row r="987" spans="1:4" hidden="1">
      <c r="A987" s="452" t="s">
        <v>2972</v>
      </c>
      <c r="B987" s="820" t="s">
        <v>2973</v>
      </c>
      <c r="C987" s="452" t="s">
        <v>2974</v>
      </c>
      <c r="D987" s="781" t="s">
        <v>47</v>
      </c>
    </row>
    <row r="988" spans="1:4" hidden="1">
      <c r="A988" s="452" t="s">
        <v>2975</v>
      </c>
      <c r="B988" s="820" t="s">
        <v>2976</v>
      </c>
      <c r="C988" s="452" t="s">
        <v>2977</v>
      </c>
      <c r="D988" s="781" t="s">
        <v>11</v>
      </c>
    </row>
    <row r="989" spans="1:4" hidden="1">
      <c r="A989" s="452" t="s">
        <v>2978</v>
      </c>
      <c r="B989" s="820" t="s">
        <v>2979</v>
      </c>
      <c r="C989" s="452" t="s">
        <v>2980</v>
      </c>
      <c r="D989" s="781" t="s">
        <v>54</v>
      </c>
    </row>
    <row r="990" spans="1:4" hidden="1">
      <c r="A990" s="452" t="s">
        <v>2981</v>
      </c>
      <c r="B990" s="820" t="s">
        <v>2982</v>
      </c>
      <c r="C990" s="452" t="s">
        <v>2983</v>
      </c>
      <c r="D990" s="781" t="s">
        <v>15</v>
      </c>
    </row>
    <row r="991" spans="1:4" hidden="1">
      <c r="A991" s="452" t="s">
        <v>2984</v>
      </c>
      <c r="B991" s="820" t="s">
        <v>2985</v>
      </c>
      <c r="C991" s="452" t="s">
        <v>2986</v>
      </c>
      <c r="D991" s="781" t="s">
        <v>19</v>
      </c>
    </row>
    <row r="992" spans="1:4" hidden="1">
      <c r="A992" s="452" t="s">
        <v>2987</v>
      </c>
      <c r="B992" s="820" t="s">
        <v>2988</v>
      </c>
      <c r="C992" s="452" t="s">
        <v>2989</v>
      </c>
      <c r="D992" s="781" t="s">
        <v>23</v>
      </c>
    </row>
    <row r="993" spans="1:4" hidden="1">
      <c r="A993" s="452" t="s">
        <v>2990</v>
      </c>
      <c r="B993" s="820" t="s">
        <v>2991</v>
      </c>
      <c r="C993" s="452" t="s">
        <v>2992</v>
      </c>
      <c r="D993" s="781" t="s">
        <v>27</v>
      </c>
    </row>
    <row r="994" spans="1:4" hidden="1">
      <c r="A994" s="452" t="s">
        <v>2993</v>
      </c>
      <c r="B994" s="820" t="s">
        <v>2994</v>
      </c>
      <c r="C994" s="452" t="s">
        <v>2995</v>
      </c>
      <c r="D994" s="781" t="s">
        <v>31</v>
      </c>
    </row>
    <row r="995" spans="1:4" hidden="1">
      <c r="A995" s="452" t="s">
        <v>2996</v>
      </c>
      <c r="B995" s="820" t="s">
        <v>2997</v>
      </c>
      <c r="C995" s="452" t="s">
        <v>2998</v>
      </c>
      <c r="D995" s="781" t="s">
        <v>931</v>
      </c>
    </row>
    <row r="996" spans="1:4" hidden="1">
      <c r="A996" s="452" t="s">
        <v>2999</v>
      </c>
      <c r="B996" s="820" t="s">
        <v>3000</v>
      </c>
      <c r="C996" s="452" t="s">
        <v>3001</v>
      </c>
      <c r="D996" s="781" t="s">
        <v>35</v>
      </c>
    </row>
    <row r="997" spans="1:4" hidden="1">
      <c r="A997" s="452" t="s">
        <v>3002</v>
      </c>
      <c r="B997" s="820" t="s">
        <v>3003</v>
      </c>
      <c r="C997" s="452" t="s">
        <v>3004</v>
      </c>
      <c r="D997" s="781" t="s">
        <v>7</v>
      </c>
    </row>
    <row r="998" spans="1:4" hidden="1">
      <c r="A998" s="452" t="s">
        <v>3005</v>
      </c>
      <c r="B998" s="820" t="s">
        <v>3006</v>
      </c>
      <c r="C998" s="452" t="s">
        <v>3007</v>
      </c>
      <c r="D998" s="781" t="s">
        <v>39</v>
      </c>
    </row>
    <row r="999" spans="1:4" hidden="1">
      <c r="A999" s="452" t="s">
        <v>3008</v>
      </c>
      <c r="B999" s="820" t="s">
        <v>3009</v>
      </c>
      <c r="C999" s="452" t="s">
        <v>3010</v>
      </c>
      <c r="D999" s="781" t="s">
        <v>43</v>
      </c>
    </row>
    <row r="1000" spans="1:4" hidden="1">
      <c r="A1000" s="452" t="s">
        <v>3011</v>
      </c>
      <c r="B1000" s="820" t="s">
        <v>3012</v>
      </c>
      <c r="C1000" s="452" t="s">
        <v>3013</v>
      </c>
      <c r="D1000" s="781" t="s">
        <v>47</v>
      </c>
    </row>
    <row r="1001" spans="1:4" hidden="1">
      <c r="A1001" s="452" t="s">
        <v>3014</v>
      </c>
      <c r="B1001" s="820" t="s">
        <v>3015</v>
      </c>
      <c r="C1001" s="452" t="s">
        <v>3016</v>
      </c>
      <c r="D1001" s="781" t="s">
        <v>11</v>
      </c>
    </row>
    <row r="1002" spans="1:4" hidden="1">
      <c r="A1002" s="452" t="s">
        <v>3017</v>
      </c>
      <c r="B1002" s="820" t="s">
        <v>3018</v>
      </c>
      <c r="C1002" s="452" t="s">
        <v>3019</v>
      </c>
      <c r="D1002" s="781" t="s">
        <v>54</v>
      </c>
    </row>
    <row r="1003" spans="1:4" hidden="1">
      <c r="A1003" s="452" t="s">
        <v>3020</v>
      </c>
      <c r="B1003" s="820" t="s">
        <v>3021</v>
      </c>
      <c r="C1003" s="452" t="s">
        <v>3022</v>
      </c>
      <c r="D1003" s="781" t="s">
        <v>15</v>
      </c>
    </row>
    <row r="1004" spans="1:4" hidden="1">
      <c r="A1004" s="782" t="s">
        <v>3023</v>
      </c>
      <c r="B1004" s="820" t="s">
        <v>3024</v>
      </c>
      <c r="C1004" s="782" t="s">
        <v>3025</v>
      </c>
      <c r="D1004" s="783" t="s">
        <v>19</v>
      </c>
    </row>
    <row r="1005" spans="1:4" hidden="1">
      <c r="A1005" s="452" t="s">
        <v>3026</v>
      </c>
      <c r="B1005" s="820" t="s">
        <v>3027</v>
      </c>
      <c r="C1005" s="452" t="s">
        <v>3028</v>
      </c>
      <c r="D1005" s="781" t="s">
        <v>23</v>
      </c>
    </row>
    <row r="1006" spans="1:4" hidden="1">
      <c r="A1006" s="452" t="s">
        <v>3029</v>
      </c>
      <c r="B1006" s="820" t="s">
        <v>3030</v>
      </c>
      <c r="C1006" s="452" t="s">
        <v>3031</v>
      </c>
      <c r="D1006" s="781" t="s">
        <v>27</v>
      </c>
    </row>
    <row r="1007" spans="1:4" hidden="1">
      <c r="A1007" s="452" t="s">
        <v>3032</v>
      </c>
      <c r="B1007" s="820" t="s">
        <v>3033</v>
      </c>
      <c r="C1007" s="452" t="s">
        <v>3034</v>
      </c>
      <c r="D1007" s="781" t="s">
        <v>31</v>
      </c>
    </row>
    <row r="1008" spans="1:4" hidden="1">
      <c r="A1008" s="452" t="s">
        <v>3035</v>
      </c>
      <c r="B1008" s="820" t="s">
        <v>3036</v>
      </c>
      <c r="C1008" s="452" t="s">
        <v>3037</v>
      </c>
      <c r="D1008" s="781" t="s">
        <v>931</v>
      </c>
    </row>
    <row r="1009" spans="1:4" hidden="1">
      <c r="A1009" s="452" t="s">
        <v>3038</v>
      </c>
      <c r="B1009" s="820" t="s">
        <v>3039</v>
      </c>
      <c r="C1009" s="452" t="s">
        <v>3040</v>
      </c>
      <c r="D1009" s="781" t="s">
        <v>35</v>
      </c>
    </row>
    <row r="1010" spans="1:4" hidden="1">
      <c r="A1010" s="452" t="s">
        <v>3041</v>
      </c>
      <c r="B1010" s="820" t="s">
        <v>3042</v>
      </c>
      <c r="C1010" s="452" t="s">
        <v>3043</v>
      </c>
      <c r="D1010" s="781" t="s">
        <v>7</v>
      </c>
    </row>
    <row r="1011" spans="1:4" hidden="1">
      <c r="A1011" s="452" t="s">
        <v>3044</v>
      </c>
      <c r="B1011" s="820" t="s">
        <v>3045</v>
      </c>
      <c r="C1011" s="452" t="s">
        <v>3046</v>
      </c>
      <c r="D1011" s="781" t="s">
        <v>39</v>
      </c>
    </row>
    <row r="1012" spans="1:4" hidden="1">
      <c r="A1012" s="452" t="s">
        <v>3047</v>
      </c>
      <c r="B1012" s="820" t="s">
        <v>3048</v>
      </c>
      <c r="C1012" s="452" t="s">
        <v>3049</v>
      </c>
      <c r="D1012" s="781" t="s">
        <v>43</v>
      </c>
    </row>
    <row r="1013" spans="1:4" hidden="1">
      <c r="A1013" s="452" t="s">
        <v>3050</v>
      </c>
      <c r="B1013" s="820" t="s">
        <v>3051</v>
      </c>
      <c r="C1013" s="452" t="s">
        <v>3052</v>
      </c>
      <c r="D1013" s="781" t="s">
        <v>47</v>
      </c>
    </row>
    <row r="1014" spans="1:4" hidden="1">
      <c r="A1014" s="452" t="s">
        <v>3053</v>
      </c>
      <c r="B1014" s="820" t="s">
        <v>3054</v>
      </c>
      <c r="C1014" s="452" t="s">
        <v>3055</v>
      </c>
      <c r="D1014" s="781" t="s">
        <v>11</v>
      </c>
    </row>
    <row r="1015" spans="1:4" hidden="1">
      <c r="A1015" s="452" t="s">
        <v>3056</v>
      </c>
      <c r="B1015" s="820" t="s">
        <v>3057</v>
      </c>
      <c r="C1015" s="452" t="s">
        <v>3058</v>
      </c>
      <c r="D1015" s="781" t="s">
        <v>54</v>
      </c>
    </row>
    <row r="1016" spans="1:4" hidden="1">
      <c r="A1016" s="452" t="s">
        <v>3059</v>
      </c>
      <c r="B1016" s="820" t="s">
        <v>3060</v>
      </c>
      <c r="C1016" s="452" t="s">
        <v>3061</v>
      </c>
      <c r="D1016" s="781" t="s">
        <v>15</v>
      </c>
    </row>
    <row r="1017" spans="1:4" hidden="1">
      <c r="A1017" s="452" t="s">
        <v>3062</v>
      </c>
      <c r="B1017" s="820" t="s">
        <v>3063</v>
      </c>
      <c r="C1017" s="452" t="s">
        <v>3064</v>
      </c>
      <c r="D1017" s="781" t="s">
        <v>19</v>
      </c>
    </row>
    <row r="1018" spans="1:4" hidden="1">
      <c r="A1018" s="452" t="s">
        <v>3065</v>
      </c>
      <c r="B1018" s="820" t="s">
        <v>3066</v>
      </c>
      <c r="C1018" s="452" t="s">
        <v>3067</v>
      </c>
      <c r="D1018" s="781" t="s">
        <v>23</v>
      </c>
    </row>
    <row r="1019" spans="1:4" hidden="1">
      <c r="A1019" s="452" t="s">
        <v>3068</v>
      </c>
      <c r="B1019" s="820" t="s">
        <v>3069</v>
      </c>
      <c r="C1019" s="452" t="s">
        <v>3070</v>
      </c>
      <c r="D1019" s="781" t="s">
        <v>27</v>
      </c>
    </row>
    <row r="1020" spans="1:4" hidden="1">
      <c r="A1020" s="452" t="s">
        <v>3071</v>
      </c>
      <c r="B1020" s="820" t="s">
        <v>3072</v>
      </c>
      <c r="C1020" s="452" t="s">
        <v>3073</v>
      </c>
      <c r="D1020" s="781" t="s">
        <v>31</v>
      </c>
    </row>
    <row r="1021" spans="1:4" hidden="1">
      <c r="A1021" s="452" t="s">
        <v>3074</v>
      </c>
      <c r="B1021" s="820" t="s">
        <v>3075</v>
      </c>
      <c r="C1021" s="452" t="s">
        <v>3076</v>
      </c>
      <c r="D1021" s="781" t="s">
        <v>931</v>
      </c>
    </row>
    <row r="1022" spans="1:4" hidden="1">
      <c r="A1022" s="452" t="s">
        <v>3077</v>
      </c>
      <c r="B1022" s="820" t="s">
        <v>3078</v>
      </c>
      <c r="C1022" s="452" t="s">
        <v>3079</v>
      </c>
      <c r="D1022" s="781" t="s">
        <v>35</v>
      </c>
    </row>
    <row r="1023" spans="1:4" hidden="1">
      <c r="A1023" s="452" t="s">
        <v>3080</v>
      </c>
      <c r="B1023" s="820" t="s">
        <v>3081</v>
      </c>
      <c r="C1023" s="452" t="s">
        <v>3082</v>
      </c>
      <c r="D1023" s="781" t="s">
        <v>7</v>
      </c>
    </row>
    <row r="1024" spans="1:4" hidden="1">
      <c r="A1024" s="452" t="s">
        <v>3083</v>
      </c>
      <c r="B1024" s="820" t="s">
        <v>3084</v>
      </c>
      <c r="C1024" s="452" t="s">
        <v>3085</v>
      </c>
      <c r="D1024" s="781" t="s">
        <v>39</v>
      </c>
    </row>
    <row r="1025" spans="1:4" hidden="1">
      <c r="A1025" s="452" t="s">
        <v>3086</v>
      </c>
      <c r="B1025" s="820" t="s">
        <v>3087</v>
      </c>
      <c r="C1025" s="452" t="s">
        <v>3088</v>
      </c>
      <c r="D1025" s="781" t="s">
        <v>43</v>
      </c>
    </row>
    <row r="1026" spans="1:4" hidden="1">
      <c r="A1026" s="452" t="s">
        <v>3089</v>
      </c>
      <c r="B1026" s="820" t="s">
        <v>3090</v>
      </c>
      <c r="C1026" s="452" t="s">
        <v>3091</v>
      </c>
      <c r="D1026" s="781" t="s">
        <v>47</v>
      </c>
    </row>
    <row r="1027" spans="1:4" hidden="1">
      <c r="A1027" s="452" t="s">
        <v>3092</v>
      </c>
      <c r="B1027" s="820" t="s">
        <v>3093</v>
      </c>
      <c r="C1027" s="452" t="s">
        <v>3094</v>
      </c>
      <c r="D1027" s="781" t="s">
        <v>11</v>
      </c>
    </row>
    <row r="1028" spans="1:4" hidden="1">
      <c r="A1028" s="452" t="s">
        <v>3095</v>
      </c>
      <c r="B1028" s="820" t="s">
        <v>3096</v>
      </c>
      <c r="C1028" s="452" t="s">
        <v>3097</v>
      </c>
      <c r="D1028" s="781" t="s">
        <v>54</v>
      </c>
    </row>
    <row r="1029" spans="1:4" hidden="1">
      <c r="A1029" s="452" t="s">
        <v>3098</v>
      </c>
      <c r="B1029" s="820" t="s">
        <v>3099</v>
      </c>
      <c r="C1029" s="452" t="s">
        <v>3100</v>
      </c>
      <c r="D1029" s="781" t="s">
        <v>15</v>
      </c>
    </row>
    <row r="1030" spans="1:4" hidden="1">
      <c r="A1030" s="452" t="s">
        <v>3101</v>
      </c>
      <c r="B1030" s="820" t="s">
        <v>3102</v>
      </c>
      <c r="C1030" s="452" t="s">
        <v>3103</v>
      </c>
      <c r="D1030" s="781" t="s">
        <v>19</v>
      </c>
    </row>
    <row r="1031" spans="1:4" hidden="1">
      <c r="A1031" s="452" t="s">
        <v>3104</v>
      </c>
      <c r="B1031" s="820" t="s">
        <v>3105</v>
      </c>
      <c r="C1031" s="452" t="s">
        <v>3106</v>
      </c>
      <c r="D1031" s="781" t="s">
        <v>23</v>
      </c>
    </row>
    <row r="1032" spans="1:4" hidden="1">
      <c r="A1032" s="452" t="s">
        <v>3107</v>
      </c>
      <c r="B1032" s="820" t="s">
        <v>3108</v>
      </c>
      <c r="C1032" s="452" t="s">
        <v>3109</v>
      </c>
      <c r="D1032" s="781" t="s">
        <v>27</v>
      </c>
    </row>
    <row r="1033" spans="1:4" hidden="1">
      <c r="A1033" s="452" t="s">
        <v>3110</v>
      </c>
      <c r="B1033" s="820" t="s">
        <v>3111</v>
      </c>
      <c r="C1033" s="452" t="s">
        <v>3112</v>
      </c>
      <c r="D1033" s="781" t="s">
        <v>31</v>
      </c>
    </row>
    <row r="1034" spans="1:4" hidden="1">
      <c r="A1034" s="452" t="s">
        <v>3113</v>
      </c>
      <c r="B1034" s="820" t="s">
        <v>3114</v>
      </c>
      <c r="C1034" s="452" t="s">
        <v>3115</v>
      </c>
      <c r="D1034" s="781" t="s">
        <v>931</v>
      </c>
    </row>
    <row r="1035" spans="1:4" hidden="1">
      <c r="A1035" s="452" t="s">
        <v>3116</v>
      </c>
      <c r="B1035" s="820" t="s">
        <v>3117</v>
      </c>
      <c r="C1035" s="452" t="s">
        <v>3118</v>
      </c>
      <c r="D1035" s="781" t="s">
        <v>35</v>
      </c>
    </row>
    <row r="1036" spans="1:4" hidden="1">
      <c r="A1036" s="452" t="s">
        <v>3119</v>
      </c>
      <c r="B1036" s="820" t="s">
        <v>3120</v>
      </c>
      <c r="C1036" s="452" t="s">
        <v>3121</v>
      </c>
      <c r="D1036" s="781" t="s">
        <v>7</v>
      </c>
    </row>
    <row r="1037" spans="1:4" hidden="1">
      <c r="A1037" s="452" t="s">
        <v>3122</v>
      </c>
      <c r="B1037" s="820" t="s">
        <v>3123</v>
      </c>
      <c r="C1037" s="452" t="s">
        <v>3124</v>
      </c>
      <c r="D1037" s="781" t="s">
        <v>39</v>
      </c>
    </row>
    <row r="1038" spans="1:4" hidden="1">
      <c r="A1038" s="452" t="s">
        <v>3125</v>
      </c>
      <c r="B1038" s="820" t="s">
        <v>3126</v>
      </c>
      <c r="C1038" s="452" t="s">
        <v>3127</v>
      </c>
      <c r="D1038" s="781" t="s">
        <v>43</v>
      </c>
    </row>
    <row r="1039" spans="1:4" hidden="1">
      <c r="A1039" s="452" t="s">
        <v>3128</v>
      </c>
      <c r="B1039" s="820" t="s">
        <v>3129</v>
      </c>
      <c r="C1039" s="452" t="s">
        <v>3130</v>
      </c>
      <c r="D1039" s="781" t="s">
        <v>47</v>
      </c>
    </row>
    <row r="1040" spans="1:4" hidden="1">
      <c r="A1040" s="452" t="s">
        <v>3131</v>
      </c>
      <c r="B1040" s="820" t="s">
        <v>3132</v>
      </c>
      <c r="C1040" s="452" t="s">
        <v>3133</v>
      </c>
      <c r="D1040" s="781" t="s">
        <v>11</v>
      </c>
    </row>
    <row r="1041" spans="1:4" hidden="1">
      <c r="A1041" s="452" t="s">
        <v>3134</v>
      </c>
      <c r="B1041" s="820" t="s">
        <v>3135</v>
      </c>
      <c r="C1041" s="452" t="s">
        <v>3136</v>
      </c>
      <c r="D1041" s="781" t="s">
        <v>54</v>
      </c>
    </row>
    <row r="1042" spans="1:4" hidden="1">
      <c r="A1042" s="452" t="s">
        <v>3137</v>
      </c>
      <c r="B1042" s="820" t="s">
        <v>3138</v>
      </c>
      <c r="C1042" s="452" t="s">
        <v>3139</v>
      </c>
      <c r="D1042" s="781" t="s">
        <v>15</v>
      </c>
    </row>
    <row r="1043" spans="1:4" hidden="1">
      <c r="A1043" s="452" t="s">
        <v>3140</v>
      </c>
      <c r="B1043" s="820" t="s">
        <v>3141</v>
      </c>
      <c r="C1043" s="452" t="s">
        <v>3142</v>
      </c>
      <c r="D1043" s="781" t="s">
        <v>19</v>
      </c>
    </row>
    <row r="1044" spans="1:4" hidden="1">
      <c r="A1044" s="452" t="s">
        <v>3143</v>
      </c>
      <c r="B1044" s="820" t="s">
        <v>3144</v>
      </c>
      <c r="C1044" s="452" t="s">
        <v>3145</v>
      </c>
      <c r="D1044" s="781" t="s">
        <v>23</v>
      </c>
    </row>
    <row r="1045" spans="1:4" hidden="1">
      <c r="A1045" s="452" t="s">
        <v>3146</v>
      </c>
      <c r="B1045" s="820" t="s">
        <v>3147</v>
      </c>
      <c r="C1045" s="452" t="s">
        <v>3148</v>
      </c>
      <c r="D1045" s="781" t="s">
        <v>27</v>
      </c>
    </row>
    <row r="1046" spans="1:4" hidden="1">
      <c r="A1046" s="452" t="s">
        <v>3149</v>
      </c>
      <c r="B1046" s="820" t="s">
        <v>3150</v>
      </c>
      <c r="C1046" s="452" t="s">
        <v>3151</v>
      </c>
      <c r="D1046" s="781" t="s">
        <v>31</v>
      </c>
    </row>
    <row r="1047" spans="1:4" hidden="1">
      <c r="A1047" s="452" t="s">
        <v>3152</v>
      </c>
      <c r="B1047" s="820" t="s">
        <v>3153</v>
      </c>
      <c r="C1047" s="452" t="s">
        <v>3154</v>
      </c>
      <c r="D1047" s="781" t="s">
        <v>931</v>
      </c>
    </row>
    <row r="1048" spans="1:4" hidden="1">
      <c r="A1048" s="452" t="s">
        <v>3155</v>
      </c>
      <c r="B1048" s="820" t="s">
        <v>3156</v>
      </c>
      <c r="C1048" s="452" t="s">
        <v>3157</v>
      </c>
      <c r="D1048" s="781" t="s">
        <v>35</v>
      </c>
    </row>
    <row r="1049" spans="1:4" hidden="1">
      <c r="A1049" s="452" t="s">
        <v>3158</v>
      </c>
      <c r="B1049" s="820" t="s">
        <v>3159</v>
      </c>
      <c r="C1049" s="452" t="s">
        <v>3160</v>
      </c>
      <c r="D1049" s="781" t="s">
        <v>7</v>
      </c>
    </row>
    <row r="1050" spans="1:4" hidden="1">
      <c r="A1050" s="452" t="s">
        <v>3161</v>
      </c>
      <c r="B1050" s="820" t="s">
        <v>3162</v>
      </c>
      <c r="C1050" s="452" t="s">
        <v>3163</v>
      </c>
      <c r="D1050" s="781" t="s">
        <v>39</v>
      </c>
    </row>
    <row r="1051" spans="1:4" hidden="1">
      <c r="A1051" s="452" t="s">
        <v>3164</v>
      </c>
      <c r="B1051" s="820" t="s">
        <v>3165</v>
      </c>
      <c r="C1051" s="452" t="s">
        <v>3166</v>
      </c>
      <c r="D1051" s="781" t="s">
        <v>43</v>
      </c>
    </row>
    <row r="1052" spans="1:4" hidden="1">
      <c r="A1052" s="452" t="s">
        <v>3167</v>
      </c>
      <c r="B1052" s="820" t="s">
        <v>3168</v>
      </c>
      <c r="C1052" s="452" t="s">
        <v>3169</v>
      </c>
      <c r="D1052" s="781" t="s">
        <v>47</v>
      </c>
    </row>
    <row r="1053" spans="1:4" hidden="1">
      <c r="A1053" s="452" t="s">
        <v>3170</v>
      </c>
      <c r="B1053" s="820" t="s">
        <v>3171</v>
      </c>
      <c r="C1053" s="452" t="s">
        <v>3172</v>
      </c>
      <c r="D1053" s="781" t="s">
        <v>11</v>
      </c>
    </row>
    <row r="1054" spans="1:4" hidden="1">
      <c r="A1054" s="452" t="s">
        <v>3173</v>
      </c>
      <c r="B1054" s="820" t="s">
        <v>3174</v>
      </c>
      <c r="C1054" s="452" t="s">
        <v>3175</v>
      </c>
      <c r="D1054" s="781" t="s">
        <v>54</v>
      </c>
    </row>
    <row r="1055" spans="1:4" hidden="1">
      <c r="A1055" s="452" t="s">
        <v>3176</v>
      </c>
      <c r="B1055" s="820" t="s">
        <v>3177</v>
      </c>
      <c r="C1055" s="452" t="s">
        <v>3178</v>
      </c>
      <c r="D1055" s="781" t="s">
        <v>15</v>
      </c>
    </row>
    <row r="1056" spans="1:4" hidden="1">
      <c r="A1056" s="452" t="s">
        <v>3179</v>
      </c>
      <c r="B1056" s="820" t="s">
        <v>3180</v>
      </c>
      <c r="C1056" s="452" t="s">
        <v>3181</v>
      </c>
      <c r="D1056" s="781" t="s">
        <v>19</v>
      </c>
    </row>
    <row r="1057" spans="1:4" hidden="1">
      <c r="A1057" s="452" t="s">
        <v>3182</v>
      </c>
      <c r="B1057" s="820" t="s">
        <v>3183</v>
      </c>
      <c r="C1057" s="452" t="s">
        <v>3184</v>
      </c>
      <c r="D1057" s="781" t="s">
        <v>23</v>
      </c>
    </row>
    <row r="1058" spans="1:4" hidden="1">
      <c r="A1058" s="452" t="s">
        <v>3185</v>
      </c>
      <c r="B1058" s="820" t="s">
        <v>3186</v>
      </c>
      <c r="C1058" s="452" t="s">
        <v>3187</v>
      </c>
      <c r="D1058" s="781" t="s">
        <v>27</v>
      </c>
    </row>
    <row r="1059" spans="1:4" hidden="1">
      <c r="A1059" s="452" t="s">
        <v>3188</v>
      </c>
      <c r="B1059" s="820" t="s">
        <v>3189</v>
      </c>
      <c r="C1059" s="452" t="s">
        <v>3190</v>
      </c>
      <c r="D1059" s="781" t="s">
        <v>31</v>
      </c>
    </row>
    <row r="1060" spans="1:4" hidden="1">
      <c r="A1060" s="452" t="s">
        <v>3191</v>
      </c>
      <c r="B1060" s="820" t="s">
        <v>3192</v>
      </c>
      <c r="C1060" s="452" t="s">
        <v>3193</v>
      </c>
      <c r="D1060" s="781" t="s">
        <v>35</v>
      </c>
    </row>
    <row r="1061" spans="1:4" hidden="1">
      <c r="A1061" s="452" t="s">
        <v>3194</v>
      </c>
      <c r="B1061" s="820" t="s">
        <v>3195</v>
      </c>
      <c r="C1061" s="452" t="s">
        <v>3196</v>
      </c>
      <c r="D1061" s="781" t="s">
        <v>39</v>
      </c>
    </row>
    <row r="1062" spans="1:4" hidden="1">
      <c r="A1062" s="452" t="s">
        <v>3197</v>
      </c>
      <c r="B1062" s="820" t="s">
        <v>3198</v>
      </c>
      <c r="C1062" s="452" t="s">
        <v>3199</v>
      </c>
      <c r="D1062" s="781" t="s">
        <v>43</v>
      </c>
    </row>
    <row r="1063" spans="1:4" hidden="1">
      <c r="A1063" s="452" t="s">
        <v>3200</v>
      </c>
      <c r="B1063" s="820" t="s">
        <v>3201</v>
      </c>
      <c r="C1063" s="452" t="s">
        <v>3202</v>
      </c>
      <c r="D1063" s="781" t="s">
        <v>47</v>
      </c>
    </row>
    <row r="1064" spans="1:4" hidden="1">
      <c r="A1064" s="452" t="s">
        <v>3203</v>
      </c>
      <c r="B1064" s="820" t="s">
        <v>3204</v>
      </c>
      <c r="C1064" s="452" t="s">
        <v>3205</v>
      </c>
      <c r="D1064" s="781" t="s">
        <v>11</v>
      </c>
    </row>
    <row r="1065" spans="1:4" hidden="1">
      <c r="A1065" s="452" t="s">
        <v>3206</v>
      </c>
      <c r="B1065" s="820" t="s">
        <v>3207</v>
      </c>
      <c r="C1065" s="452" t="s">
        <v>3208</v>
      </c>
      <c r="D1065" s="781" t="s">
        <v>54</v>
      </c>
    </row>
    <row r="1066" spans="1:4" hidden="1">
      <c r="A1066" s="452" t="s">
        <v>3209</v>
      </c>
      <c r="B1066" s="820" t="s">
        <v>3210</v>
      </c>
      <c r="C1066" s="452" t="s">
        <v>3211</v>
      </c>
      <c r="D1066" s="781" t="s">
        <v>15</v>
      </c>
    </row>
    <row r="1067" spans="1:4" hidden="1">
      <c r="A1067" s="452" t="s">
        <v>3212</v>
      </c>
      <c r="B1067" s="820" t="s">
        <v>3213</v>
      </c>
      <c r="C1067" s="452" t="s">
        <v>3214</v>
      </c>
      <c r="D1067" s="781" t="s">
        <v>19</v>
      </c>
    </row>
    <row r="1068" spans="1:4" hidden="1">
      <c r="A1068" s="452" t="s">
        <v>3215</v>
      </c>
      <c r="B1068" s="820" t="s">
        <v>3216</v>
      </c>
      <c r="C1068" s="452" t="s">
        <v>3217</v>
      </c>
      <c r="D1068" s="781" t="s">
        <v>23</v>
      </c>
    </row>
    <row r="1069" spans="1:4" hidden="1">
      <c r="A1069" s="452" t="s">
        <v>3218</v>
      </c>
      <c r="B1069" s="820" t="s">
        <v>3219</v>
      </c>
      <c r="C1069" s="452" t="s">
        <v>3220</v>
      </c>
      <c r="D1069" s="781" t="s">
        <v>27</v>
      </c>
    </row>
    <row r="1070" spans="1:4" hidden="1">
      <c r="A1070" s="452" t="s">
        <v>3221</v>
      </c>
      <c r="B1070" s="820" t="s">
        <v>3222</v>
      </c>
      <c r="C1070" s="452" t="s">
        <v>3223</v>
      </c>
      <c r="D1070" s="781" t="s">
        <v>31</v>
      </c>
    </row>
    <row r="1071" spans="1:4" hidden="1">
      <c r="A1071" s="452" t="s">
        <v>3224</v>
      </c>
      <c r="B1071" s="820" t="s">
        <v>3225</v>
      </c>
      <c r="C1071" s="452" t="s">
        <v>3226</v>
      </c>
      <c r="D1071" s="781" t="s">
        <v>931</v>
      </c>
    </row>
    <row r="1072" spans="1:4" hidden="1">
      <c r="A1072" s="452" t="s">
        <v>3227</v>
      </c>
      <c r="B1072" s="820" t="s">
        <v>3228</v>
      </c>
      <c r="C1072" s="452" t="s">
        <v>3229</v>
      </c>
      <c r="D1072" s="781" t="s">
        <v>35</v>
      </c>
    </row>
    <row r="1073" spans="1:4" hidden="1">
      <c r="A1073" s="452" t="s">
        <v>3230</v>
      </c>
      <c r="B1073" s="820" t="s">
        <v>3231</v>
      </c>
      <c r="C1073" s="452" t="s">
        <v>3232</v>
      </c>
      <c r="D1073" s="781" t="s">
        <v>7</v>
      </c>
    </row>
    <row r="1074" spans="1:4" hidden="1">
      <c r="A1074" s="452" t="s">
        <v>3233</v>
      </c>
      <c r="B1074" s="820" t="s">
        <v>3234</v>
      </c>
      <c r="C1074" s="452" t="s">
        <v>3235</v>
      </c>
      <c r="D1074" s="781" t="s">
        <v>39</v>
      </c>
    </row>
    <row r="1075" spans="1:4" hidden="1">
      <c r="A1075" s="452" t="s">
        <v>3236</v>
      </c>
      <c r="B1075" s="820" t="s">
        <v>3237</v>
      </c>
      <c r="C1075" s="452" t="s">
        <v>3238</v>
      </c>
      <c r="D1075" s="781" t="s">
        <v>43</v>
      </c>
    </row>
    <row r="1076" spans="1:4" hidden="1">
      <c r="A1076" s="452" t="s">
        <v>3239</v>
      </c>
      <c r="B1076" s="820" t="s">
        <v>3240</v>
      </c>
      <c r="C1076" s="452" t="s">
        <v>3241</v>
      </c>
      <c r="D1076" s="781" t="s">
        <v>47</v>
      </c>
    </row>
    <row r="1077" spans="1:4" hidden="1">
      <c r="A1077" s="452" t="s">
        <v>3242</v>
      </c>
      <c r="B1077" s="820" t="s">
        <v>3243</v>
      </c>
      <c r="C1077" s="452" t="s">
        <v>3244</v>
      </c>
      <c r="D1077" s="781" t="s">
        <v>11</v>
      </c>
    </row>
    <row r="1078" spans="1:4" hidden="1">
      <c r="A1078" s="452" t="s">
        <v>3245</v>
      </c>
      <c r="B1078" s="820" t="s">
        <v>3246</v>
      </c>
      <c r="C1078" s="452" t="s">
        <v>3247</v>
      </c>
      <c r="D1078" s="781" t="s">
        <v>54</v>
      </c>
    </row>
    <row r="1079" spans="1:4" hidden="1">
      <c r="A1079" s="452" t="s">
        <v>3248</v>
      </c>
      <c r="B1079" s="820" t="s">
        <v>3249</v>
      </c>
      <c r="C1079" s="452" t="s">
        <v>3250</v>
      </c>
      <c r="D1079" s="781" t="s">
        <v>15</v>
      </c>
    </row>
    <row r="1080" spans="1:4" hidden="1">
      <c r="A1080" s="452" t="s">
        <v>3251</v>
      </c>
      <c r="B1080" s="820" t="s">
        <v>3252</v>
      </c>
      <c r="C1080" s="452" t="s">
        <v>3253</v>
      </c>
      <c r="D1080" s="781" t="s">
        <v>19</v>
      </c>
    </row>
    <row r="1081" spans="1:4" hidden="1">
      <c r="A1081" s="452" t="s">
        <v>3254</v>
      </c>
      <c r="B1081" s="820" t="s">
        <v>3255</v>
      </c>
      <c r="C1081" s="452" t="s">
        <v>3256</v>
      </c>
      <c r="D1081" s="781" t="s">
        <v>23</v>
      </c>
    </row>
    <row r="1082" spans="1:4" hidden="1">
      <c r="A1082" s="452" t="s">
        <v>3257</v>
      </c>
      <c r="B1082" s="820" t="s">
        <v>3258</v>
      </c>
      <c r="C1082" s="452" t="s">
        <v>3259</v>
      </c>
      <c r="D1082" s="781" t="s">
        <v>27</v>
      </c>
    </row>
    <row r="1083" spans="1:4" hidden="1">
      <c r="A1083" s="452" t="s">
        <v>3260</v>
      </c>
      <c r="B1083" s="820" t="s">
        <v>3261</v>
      </c>
      <c r="C1083" s="452" t="s">
        <v>3262</v>
      </c>
      <c r="D1083" s="781" t="s">
        <v>31</v>
      </c>
    </row>
    <row r="1084" spans="1:4" hidden="1">
      <c r="A1084" s="452" t="s">
        <v>3263</v>
      </c>
      <c r="B1084" s="820" t="s">
        <v>3264</v>
      </c>
      <c r="C1084" s="452" t="s">
        <v>3265</v>
      </c>
      <c r="D1084" s="781" t="s">
        <v>931</v>
      </c>
    </row>
    <row r="1085" spans="1:4" hidden="1">
      <c r="A1085" s="452" t="s">
        <v>3266</v>
      </c>
      <c r="B1085" s="820" t="s">
        <v>3267</v>
      </c>
      <c r="C1085" s="452" t="s">
        <v>3268</v>
      </c>
      <c r="D1085" s="781" t="s">
        <v>35</v>
      </c>
    </row>
    <row r="1086" spans="1:4" hidden="1">
      <c r="A1086" s="452" t="s">
        <v>3269</v>
      </c>
      <c r="B1086" s="820" t="s">
        <v>3270</v>
      </c>
      <c r="C1086" s="452" t="s">
        <v>3271</v>
      </c>
      <c r="D1086" s="781" t="s">
        <v>7</v>
      </c>
    </row>
    <row r="1087" spans="1:4" hidden="1">
      <c r="A1087" s="452" t="s">
        <v>3272</v>
      </c>
      <c r="B1087" s="820" t="s">
        <v>3273</v>
      </c>
      <c r="C1087" s="452" t="s">
        <v>3274</v>
      </c>
      <c r="D1087" s="781" t="s">
        <v>39</v>
      </c>
    </row>
    <row r="1088" spans="1:4" hidden="1">
      <c r="A1088" s="452" t="s">
        <v>3275</v>
      </c>
      <c r="B1088" s="820" t="s">
        <v>3276</v>
      </c>
      <c r="C1088" s="452" t="s">
        <v>3277</v>
      </c>
      <c r="D1088" s="781" t="s">
        <v>43</v>
      </c>
    </row>
    <row r="1089" spans="1:4" hidden="1">
      <c r="A1089" s="452" t="s">
        <v>3278</v>
      </c>
      <c r="B1089" s="820" t="s">
        <v>3279</v>
      </c>
      <c r="C1089" s="452" t="s">
        <v>3280</v>
      </c>
      <c r="D1089" s="781" t="s">
        <v>47</v>
      </c>
    </row>
    <row r="1090" spans="1:4" hidden="1">
      <c r="A1090" s="452" t="s">
        <v>3281</v>
      </c>
      <c r="B1090" s="820" t="s">
        <v>3282</v>
      </c>
      <c r="C1090" s="452" t="s">
        <v>3283</v>
      </c>
      <c r="D1090" s="781" t="s">
        <v>11</v>
      </c>
    </row>
    <row r="1091" spans="1:4" hidden="1">
      <c r="A1091" s="452" t="s">
        <v>3284</v>
      </c>
      <c r="B1091" s="820" t="s">
        <v>3285</v>
      </c>
      <c r="C1091" s="452" t="s">
        <v>3286</v>
      </c>
      <c r="D1091" s="781" t="s">
        <v>54</v>
      </c>
    </row>
    <row r="1092" spans="1:4" hidden="1">
      <c r="A1092" s="452" t="s">
        <v>3287</v>
      </c>
      <c r="B1092" s="820" t="s">
        <v>3288</v>
      </c>
      <c r="C1092" s="452" t="s">
        <v>3289</v>
      </c>
      <c r="D1092" s="781" t="s">
        <v>15</v>
      </c>
    </row>
    <row r="1093" spans="1:4" hidden="1">
      <c r="A1093" s="452" t="s">
        <v>3290</v>
      </c>
      <c r="B1093" s="820" t="s">
        <v>3291</v>
      </c>
      <c r="C1093" s="452" t="s">
        <v>3292</v>
      </c>
      <c r="D1093" s="781" t="s">
        <v>19</v>
      </c>
    </row>
    <row r="1094" spans="1:4" hidden="1">
      <c r="A1094" s="452" t="s">
        <v>3293</v>
      </c>
      <c r="B1094" s="820" t="s">
        <v>3294</v>
      </c>
      <c r="C1094" s="452" t="s">
        <v>3295</v>
      </c>
      <c r="D1094" s="781" t="s">
        <v>23</v>
      </c>
    </row>
    <row r="1095" spans="1:4" hidden="1">
      <c r="A1095" s="452" t="s">
        <v>3296</v>
      </c>
      <c r="B1095" s="820" t="s">
        <v>3297</v>
      </c>
      <c r="C1095" s="452" t="s">
        <v>3298</v>
      </c>
      <c r="D1095" s="781" t="s">
        <v>27</v>
      </c>
    </row>
    <row r="1096" spans="1:4" hidden="1">
      <c r="A1096" s="452" t="s">
        <v>3299</v>
      </c>
      <c r="B1096" s="820" t="s">
        <v>3300</v>
      </c>
      <c r="C1096" s="452" t="s">
        <v>3301</v>
      </c>
      <c r="D1096" s="781" t="s">
        <v>31</v>
      </c>
    </row>
    <row r="1097" spans="1:4" hidden="1">
      <c r="A1097" s="452" t="s">
        <v>3302</v>
      </c>
      <c r="B1097" s="820" t="s">
        <v>3303</v>
      </c>
      <c r="C1097" s="452" t="s">
        <v>3304</v>
      </c>
      <c r="D1097" s="781" t="s">
        <v>931</v>
      </c>
    </row>
    <row r="1098" spans="1:4" hidden="1">
      <c r="A1098" s="452" t="s">
        <v>3305</v>
      </c>
      <c r="B1098" s="820" t="s">
        <v>3306</v>
      </c>
      <c r="C1098" s="452" t="s">
        <v>3307</v>
      </c>
      <c r="D1098" s="781" t="s">
        <v>35</v>
      </c>
    </row>
    <row r="1099" spans="1:4" hidden="1">
      <c r="A1099" s="452" t="s">
        <v>3308</v>
      </c>
      <c r="B1099" s="820" t="s">
        <v>3309</v>
      </c>
      <c r="C1099" s="452" t="s">
        <v>3310</v>
      </c>
      <c r="D1099" s="781" t="s">
        <v>7</v>
      </c>
    </row>
    <row r="1100" spans="1:4" hidden="1">
      <c r="A1100" s="452" t="s">
        <v>3311</v>
      </c>
      <c r="B1100" s="820" t="s">
        <v>3312</v>
      </c>
      <c r="C1100" s="452" t="s">
        <v>3313</v>
      </c>
      <c r="D1100" s="781" t="s">
        <v>39</v>
      </c>
    </row>
    <row r="1101" spans="1:4" hidden="1">
      <c r="A1101" s="452" t="s">
        <v>3314</v>
      </c>
      <c r="B1101" s="820" t="s">
        <v>3315</v>
      </c>
      <c r="C1101" s="452" t="s">
        <v>3316</v>
      </c>
      <c r="D1101" s="781" t="s">
        <v>43</v>
      </c>
    </row>
    <row r="1102" spans="1:4" hidden="1">
      <c r="A1102" s="452" t="s">
        <v>3317</v>
      </c>
      <c r="B1102" s="820" t="s">
        <v>3318</v>
      </c>
      <c r="C1102" s="452" t="s">
        <v>3319</v>
      </c>
      <c r="D1102" s="781" t="s">
        <v>47</v>
      </c>
    </row>
    <row r="1103" spans="1:4" hidden="1">
      <c r="A1103" s="452" t="s">
        <v>3320</v>
      </c>
      <c r="B1103" s="820" t="s">
        <v>3321</v>
      </c>
      <c r="C1103" s="452" t="s">
        <v>3322</v>
      </c>
      <c r="D1103" s="781" t="s">
        <v>11</v>
      </c>
    </row>
    <row r="1104" spans="1:4" hidden="1">
      <c r="A1104" s="452" t="s">
        <v>3323</v>
      </c>
      <c r="B1104" s="820" t="s">
        <v>3324</v>
      </c>
      <c r="C1104" s="452" t="s">
        <v>3325</v>
      </c>
      <c r="D1104" s="781" t="s">
        <v>54</v>
      </c>
    </row>
    <row r="1105" spans="1:4" hidden="1">
      <c r="A1105" s="452" t="s">
        <v>3326</v>
      </c>
      <c r="B1105" s="820" t="s">
        <v>3327</v>
      </c>
      <c r="C1105" s="452" t="s">
        <v>3328</v>
      </c>
      <c r="D1105" s="781" t="s">
        <v>15</v>
      </c>
    </row>
    <row r="1106" spans="1:4" hidden="1">
      <c r="A1106" s="452" t="s">
        <v>3329</v>
      </c>
      <c r="B1106" s="820" t="s">
        <v>3330</v>
      </c>
      <c r="C1106" s="452" t="s">
        <v>3331</v>
      </c>
      <c r="D1106" s="781" t="s">
        <v>19</v>
      </c>
    </row>
    <row r="1107" spans="1:4" hidden="1">
      <c r="A1107" s="452" t="s">
        <v>3332</v>
      </c>
      <c r="B1107" s="820" t="s">
        <v>3333</v>
      </c>
      <c r="C1107" s="452" t="s">
        <v>3334</v>
      </c>
      <c r="D1107" s="781" t="s">
        <v>23</v>
      </c>
    </row>
    <row r="1108" spans="1:4" hidden="1">
      <c r="A1108" s="452" t="s">
        <v>3335</v>
      </c>
      <c r="B1108" s="820" t="s">
        <v>3336</v>
      </c>
      <c r="C1108" s="452" t="s">
        <v>3337</v>
      </c>
      <c r="D1108" s="781" t="s">
        <v>27</v>
      </c>
    </row>
    <row r="1109" spans="1:4" hidden="1">
      <c r="A1109" s="452" t="s">
        <v>3338</v>
      </c>
      <c r="B1109" s="820" t="s">
        <v>3339</v>
      </c>
      <c r="C1109" s="452" t="s">
        <v>3340</v>
      </c>
      <c r="D1109" s="781" t="s">
        <v>31</v>
      </c>
    </row>
    <row r="1110" spans="1:4" hidden="1">
      <c r="A1110" s="452" t="s">
        <v>3341</v>
      </c>
      <c r="B1110" s="820" t="s">
        <v>3342</v>
      </c>
      <c r="C1110" s="452" t="s">
        <v>3343</v>
      </c>
      <c r="D1110" s="781" t="s">
        <v>931</v>
      </c>
    </row>
    <row r="1111" spans="1:4" hidden="1">
      <c r="A1111" s="452" t="s">
        <v>3344</v>
      </c>
      <c r="B1111" s="820" t="s">
        <v>3345</v>
      </c>
      <c r="C1111" s="452" t="s">
        <v>3346</v>
      </c>
      <c r="D1111" s="781" t="s">
        <v>35</v>
      </c>
    </row>
    <row r="1112" spans="1:4" hidden="1">
      <c r="A1112" s="452" t="s">
        <v>3347</v>
      </c>
      <c r="B1112" s="820" t="s">
        <v>3348</v>
      </c>
      <c r="C1112" s="452" t="s">
        <v>3349</v>
      </c>
      <c r="D1112" s="781" t="s">
        <v>7</v>
      </c>
    </row>
    <row r="1113" spans="1:4" hidden="1">
      <c r="A1113" s="452" t="s">
        <v>3350</v>
      </c>
      <c r="B1113" s="820" t="s">
        <v>3351</v>
      </c>
      <c r="C1113" s="452" t="s">
        <v>3352</v>
      </c>
      <c r="D1113" s="781" t="s">
        <v>39</v>
      </c>
    </row>
    <row r="1114" spans="1:4" hidden="1">
      <c r="A1114" s="452" t="s">
        <v>3353</v>
      </c>
      <c r="B1114" s="820" t="s">
        <v>3354</v>
      </c>
      <c r="C1114" s="452" t="s">
        <v>3355</v>
      </c>
      <c r="D1114" s="781" t="s">
        <v>43</v>
      </c>
    </row>
    <row r="1115" spans="1:4" hidden="1">
      <c r="A1115" s="452" t="s">
        <v>3356</v>
      </c>
      <c r="B1115" s="820" t="s">
        <v>3357</v>
      </c>
      <c r="C1115" s="452" t="s">
        <v>3358</v>
      </c>
      <c r="D1115" s="781" t="s">
        <v>47</v>
      </c>
    </row>
    <row r="1116" spans="1:4" hidden="1">
      <c r="A1116" s="452" t="s">
        <v>3359</v>
      </c>
      <c r="B1116" s="820" t="s">
        <v>3360</v>
      </c>
      <c r="C1116" s="452" t="s">
        <v>3361</v>
      </c>
      <c r="D1116" s="781" t="s">
        <v>11</v>
      </c>
    </row>
    <row r="1117" spans="1:4" hidden="1">
      <c r="A1117" s="452" t="s">
        <v>3362</v>
      </c>
      <c r="B1117" s="820" t="s">
        <v>3363</v>
      </c>
      <c r="C1117" s="452" t="s">
        <v>3364</v>
      </c>
      <c r="D1117" s="781" t="s">
        <v>54</v>
      </c>
    </row>
    <row r="1118" spans="1:4" hidden="1">
      <c r="A1118" s="452" t="s">
        <v>3365</v>
      </c>
      <c r="B1118" s="820" t="s">
        <v>3366</v>
      </c>
      <c r="C1118" s="452" t="s">
        <v>3367</v>
      </c>
      <c r="D1118" s="781" t="s">
        <v>15</v>
      </c>
    </row>
    <row r="1119" spans="1:4" hidden="1">
      <c r="A1119" s="452" t="s">
        <v>3368</v>
      </c>
      <c r="B1119" s="820" t="s">
        <v>3369</v>
      </c>
      <c r="C1119" s="452" t="s">
        <v>3370</v>
      </c>
      <c r="D1119" s="781" t="s">
        <v>19</v>
      </c>
    </row>
    <row r="1120" spans="1:4" hidden="1">
      <c r="A1120" s="452" t="s">
        <v>3371</v>
      </c>
      <c r="B1120" s="820" t="s">
        <v>3372</v>
      </c>
      <c r="C1120" s="452" t="s">
        <v>3373</v>
      </c>
      <c r="D1120" s="781" t="s">
        <v>23</v>
      </c>
    </row>
    <row r="1121" spans="1:4" hidden="1">
      <c r="A1121" s="452" t="s">
        <v>3374</v>
      </c>
      <c r="B1121" s="820" t="s">
        <v>3375</v>
      </c>
      <c r="C1121" s="452" t="s">
        <v>3376</v>
      </c>
      <c r="D1121" s="781" t="s">
        <v>27</v>
      </c>
    </row>
    <row r="1122" spans="1:4" hidden="1">
      <c r="A1122" s="452" t="s">
        <v>3377</v>
      </c>
      <c r="B1122" s="820" t="s">
        <v>3378</v>
      </c>
      <c r="C1122" s="452" t="s">
        <v>3379</v>
      </c>
      <c r="D1122" s="781" t="s">
        <v>31</v>
      </c>
    </row>
    <row r="1123" spans="1:4" hidden="1">
      <c r="A1123" s="452" t="s">
        <v>3380</v>
      </c>
      <c r="B1123" s="820" t="s">
        <v>3381</v>
      </c>
      <c r="C1123" s="452" t="s">
        <v>3382</v>
      </c>
      <c r="D1123" s="781" t="s">
        <v>931</v>
      </c>
    </row>
    <row r="1124" spans="1:4" hidden="1">
      <c r="A1124" s="452" t="s">
        <v>3383</v>
      </c>
      <c r="B1124" s="820" t="s">
        <v>3384</v>
      </c>
      <c r="C1124" s="452" t="s">
        <v>3385</v>
      </c>
      <c r="D1124" s="781" t="s">
        <v>35</v>
      </c>
    </row>
    <row r="1125" spans="1:4" hidden="1">
      <c r="A1125" s="452" t="s">
        <v>3386</v>
      </c>
      <c r="B1125" s="820" t="s">
        <v>3387</v>
      </c>
      <c r="C1125" s="452" t="s">
        <v>3388</v>
      </c>
      <c r="D1125" s="781" t="s">
        <v>7</v>
      </c>
    </row>
    <row r="1126" spans="1:4" hidden="1">
      <c r="A1126" s="452" t="s">
        <v>3389</v>
      </c>
      <c r="B1126" s="820" t="s">
        <v>3390</v>
      </c>
      <c r="C1126" s="452" t="s">
        <v>3391</v>
      </c>
      <c r="D1126" s="781" t="s">
        <v>39</v>
      </c>
    </row>
    <row r="1127" spans="1:4" hidden="1">
      <c r="A1127" s="452" t="s">
        <v>3392</v>
      </c>
      <c r="B1127" s="820" t="s">
        <v>3393</v>
      </c>
      <c r="C1127" s="452" t="s">
        <v>3394</v>
      </c>
      <c r="D1127" s="781" t="s">
        <v>43</v>
      </c>
    </row>
    <row r="1128" spans="1:4" hidden="1">
      <c r="A1128" s="452" t="s">
        <v>3395</v>
      </c>
      <c r="B1128" s="820" t="s">
        <v>3396</v>
      </c>
      <c r="C1128" s="452" t="s">
        <v>3397</v>
      </c>
      <c r="D1128" s="781" t="s">
        <v>47</v>
      </c>
    </row>
    <row r="1129" spans="1:4" hidden="1">
      <c r="A1129" s="452" t="s">
        <v>3398</v>
      </c>
      <c r="B1129" s="820" t="s">
        <v>3399</v>
      </c>
      <c r="C1129" s="452" t="s">
        <v>3400</v>
      </c>
      <c r="D1129" s="781" t="s">
        <v>11</v>
      </c>
    </row>
    <row r="1130" spans="1:4" hidden="1">
      <c r="A1130" s="452" t="s">
        <v>3401</v>
      </c>
      <c r="B1130" s="820" t="s">
        <v>3402</v>
      </c>
      <c r="C1130" s="452" t="s">
        <v>3403</v>
      </c>
      <c r="D1130" s="781" t="s">
        <v>54</v>
      </c>
    </row>
    <row r="1131" spans="1:4" hidden="1">
      <c r="A1131" s="452" t="s">
        <v>3404</v>
      </c>
      <c r="B1131" s="820" t="s">
        <v>3405</v>
      </c>
      <c r="C1131" s="452" t="s">
        <v>3406</v>
      </c>
      <c r="D1131" s="781" t="s">
        <v>15</v>
      </c>
    </row>
    <row r="1132" spans="1:4" hidden="1">
      <c r="A1132" s="452" t="s">
        <v>3407</v>
      </c>
      <c r="B1132" s="820" t="s">
        <v>3408</v>
      </c>
      <c r="C1132" s="452" t="s">
        <v>3409</v>
      </c>
      <c r="D1132" s="781" t="s">
        <v>19</v>
      </c>
    </row>
    <row r="1133" spans="1:4" hidden="1">
      <c r="A1133" s="452" t="s">
        <v>3410</v>
      </c>
      <c r="B1133" s="820" t="s">
        <v>3411</v>
      </c>
      <c r="C1133" s="452" t="s">
        <v>3412</v>
      </c>
      <c r="D1133" s="781" t="s">
        <v>23</v>
      </c>
    </row>
    <row r="1134" spans="1:4" hidden="1">
      <c r="A1134" s="452" t="s">
        <v>3413</v>
      </c>
      <c r="B1134" s="820" t="s">
        <v>3414</v>
      </c>
      <c r="C1134" s="452" t="s">
        <v>3415</v>
      </c>
      <c r="D1134" s="781" t="s">
        <v>27</v>
      </c>
    </row>
    <row r="1135" spans="1:4" hidden="1">
      <c r="A1135" s="452" t="s">
        <v>3416</v>
      </c>
      <c r="B1135" s="820" t="s">
        <v>3417</v>
      </c>
      <c r="C1135" s="452" t="s">
        <v>3418</v>
      </c>
      <c r="D1135" s="781" t="s">
        <v>31</v>
      </c>
    </row>
    <row r="1136" spans="1:4" hidden="1">
      <c r="A1136" s="452" t="s">
        <v>3419</v>
      </c>
      <c r="B1136" s="820" t="s">
        <v>3420</v>
      </c>
      <c r="C1136" s="452" t="s">
        <v>3421</v>
      </c>
      <c r="D1136" s="781" t="s">
        <v>931</v>
      </c>
    </row>
    <row r="1137" spans="1:4" hidden="1">
      <c r="A1137" s="452" t="s">
        <v>3422</v>
      </c>
      <c r="B1137" s="820" t="s">
        <v>3423</v>
      </c>
      <c r="C1137" s="452" t="s">
        <v>3424</v>
      </c>
      <c r="D1137" s="781" t="s">
        <v>35</v>
      </c>
    </row>
    <row r="1138" spans="1:4" hidden="1">
      <c r="A1138" s="452" t="s">
        <v>3425</v>
      </c>
      <c r="B1138" s="820" t="s">
        <v>3426</v>
      </c>
      <c r="C1138" s="452" t="s">
        <v>3427</v>
      </c>
      <c r="D1138" s="781" t="s">
        <v>7</v>
      </c>
    </row>
    <row r="1139" spans="1:4" hidden="1">
      <c r="A1139" s="452" t="s">
        <v>3428</v>
      </c>
      <c r="B1139" s="820" t="s">
        <v>3429</v>
      </c>
      <c r="C1139" s="452" t="s">
        <v>3430</v>
      </c>
      <c r="D1139" s="781" t="s">
        <v>39</v>
      </c>
    </row>
    <row r="1140" spans="1:4" hidden="1">
      <c r="A1140" s="452" t="s">
        <v>3431</v>
      </c>
      <c r="B1140" s="820" t="s">
        <v>3432</v>
      </c>
      <c r="C1140" s="452" t="s">
        <v>3433</v>
      </c>
      <c r="D1140" s="781" t="s">
        <v>43</v>
      </c>
    </row>
    <row r="1141" spans="1:4" hidden="1">
      <c r="A1141" s="452" t="s">
        <v>3434</v>
      </c>
      <c r="B1141" s="820" t="s">
        <v>3435</v>
      </c>
      <c r="C1141" s="452" t="s">
        <v>3436</v>
      </c>
      <c r="D1141" s="781" t="s">
        <v>47</v>
      </c>
    </row>
    <row r="1142" spans="1:4" hidden="1">
      <c r="A1142" s="452" t="s">
        <v>3437</v>
      </c>
      <c r="B1142" s="820" t="s">
        <v>3438</v>
      </c>
      <c r="C1142" s="452" t="s">
        <v>3439</v>
      </c>
      <c r="D1142" s="781" t="s">
        <v>11</v>
      </c>
    </row>
    <row r="1143" spans="1:4" hidden="1">
      <c r="A1143" s="452" t="s">
        <v>3440</v>
      </c>
      <c r="B1143" s="820" t="s">
        <v>3441</v>
      </c>
      <c r="C1143" s="452" t="s">
        <v>3442</v>
      </c>
      <c r="D1143" s="781" t="s">
        <v>54</v>
      </c>
    </row>
    <row r="1144" spans="1:4" hidden="1">
      <c r="A1144" s="452" t="s">
        <v>3443</v>
      </c>
      <c r="B1144" s="820" t="s">
        <v>3444</v>
      </c>
      <c r="C1144" s="452" t="s">
        <v>3445</v>
      </c>
      <c r="D1144" s="781" t="s">
        <v>15</v>
      </c>
    </row>
    <row r="1145" spans="1:4" hidden="1">
      <c r="A1145" s="452" t="s">
        <v>3446</v>
      </c>
      <c r="B1145" s="820" t="s">
        <v>3447</v>
      </c>
      <c r="C1145" s="452" t="s">
        <v>3448</v>
      </c>
      <c r="D1145" s="781" t="s">
        <v>19</v>
      </c>
    </row>
    <row r="1146" spans="1:4" hidden="1">
      <c r="A1146" s="452" t="s">
        <v>3449</v>
      </c>
      <c r="B1146" s="820" t="s">
        <v>3450</v>
      </c>
      <c r="C1146" s="452" t="s">
        <v>3451</v>
      </c>
      <c r="D1146" s="781" t="s">
        <v>23</v>
      </c>
    </row>
    <row r="1147" spans="1:4" hidden="1">
      <c r="A1147" s="452" t="s">
        <v>3452</v>
      </c>
      <c r="B1147" s="820" t="s">
        <v>3453</v>
      </c>
      <c r="C1147" s="452" t="s">
        <v>3454</v>
      </c>
      <c r="D1147" s="781" t="s">
        <v>27</v>
      </c>
    </row>
    <row r="1148" spans="1:4" hidden="1">
      <c r="A1148" s="452" t="s">
        <v>3455</v>
      </c>
      <c r="B1148" s="820" t="s">
        <v>3456</v>
      </c>
      <c r="C1148" s="452" t="s">
        <v>3457</v>
      </c>
      <c r="D1148" s="781" t="s">
        <v>31</v>
      </c>
    </row>
    <row r="1149" spans="1:4" hidden="1">
      <c r="A1149" s="452" t="s">
        <v>3458</v>
      </c>
      <c r="B1149" s="820" t="s">
        <v>3459</v>
      </c>
      <c r="C1149" s="452" t="s">
        <v>3460</v>
      </c>
      <c r="D1149" s="781" t="s">
        <v>35</v>
      </c>
    </row>
    <row r="1150" spans="1:4" hidden="1">
      <c r="A1150" s="452" t="s">
        <v>3461</v>
      </c>
      <c r="B1150" s="820" t="s">
        <v>3462</v>
      </c>
      <c r="C1150" s="452" t="s">
        <v>3463</v>
      </c>
      <c r="D1150" s="781" t="s">
        <v>39</v>
      </c>
    </row>
    <row r="1151" spans="1:4" hidden="1">
      <c r="A1151" s="452" t="s">
        <v>3464</v>
      </c>
      <c r="B1151" s="820" t="s">
        <v>3465</v>
      </c>
      <c r="C1151" s="452" t="s">
        <v>3466</v>
      </c>
      <c r="D1151" s="781" t="s">
        <v>43</v>
      </c>
    </row>
    <row r="1152" spans="1:4" hidden="1">
      <c r="A1152" s="452" t="s">
        <v>3467</v>
      </c>
      <c r="B1152" s="820" t="s">
        <v>3468</v>
      </c>
      <c r="C1152" s="452" t="s">
        <v>3469</v>
      </c>
      <c r="D1152" s="781" t="s">
        <v>47</v>
      </c>
    </row>
    <row r="1153" spans="1:4" hidden="1">
      <c r="A1153" s="452" t="s">
        <v>3470</v>
      </c>
      <c r="B1153" s="820" t="s">
        <v>3471</v>
      </c>
      <c r="C1153" s="452" t="s">
        <v>3472</v>
      </c>
      <c r="D1153" s="781" t="s">
        <v>11</v>
      </c>
    </row>
    <row r="1154" spans="1:4" hidden="1">
      <c r="A1154" s="452" t="s">
        <v>3473</v>
      </c>
      <c r="B1154" s="820" t="s">
        <v>3474</v>
      </c>
      <c r="C1154" s="452" t="s">
        <v>3475</v>
      </c>
      <c r="D1154" s="781" t="s">
        <v>54</v>
      </c>
    </row>
    <row r="1155" spans="1:4" hidden="1">
      <c r="A1155" s="452" t="s">
        <v>3476</v>
      </c>
      <c r="B1155" s="820" t="s">
        <v>3477</v>
      </c>
      <c r="C1155" s="452" t="s">
        <v>3478</v>
      </c>
      <c r="D1155" s="781" t="s">
        <v>15</v>
      </c>
    </row>
    <row r="1156" spans="1:4" hidden="1">
      <c r="A1156" s="452" t="s">
        <v>3479</v>
      </c>
      <c r="B1156" s="820" t="s">
        <v>3480</v>
      </c>
      <c r="C1156" s="452" t="s">
        <v>3481</v>
      </c>
      <c r="D1156" s="781" t="s">
        <v>19</v>
      </c>
    </row>
    <row r="1157" spans="1:4" hidden="1">
      <c r="A1157" s="452" t="s">
        <v>3482</v>
      </c>
      <c r="B1157" s="820" t="s">
        <v>3483</v>
      </c>
      <c r="C1157" s="452" t="s">
        <v>3484</v>
      </c>
      <c r="D1157" s="781" t="s">
        <v>23</v>
      </c>
    </row>
    <row r="1158" spans="1:4" hidden="1">
      <c r="A1158" s="452" t="s">
        <v>3485</v>
      </c>
      <c r="B1158" s="820" t="s">
        <v>3486</v>
      </c>
      <c r="C1158" s="452" t="s">
        <v>3487</v>
      </c>
      <c r="D1158" s="781" t="s">
        <v>27</v>
      </c>
    </row>
    <row r="1159" spans="1:4" hidden="1">
      <c r="A1159" s="452" t="s">
        <v>3488</v>
      </c>
      <c r="B1159" s="820" t="s">
        <v>3489</v>
      </c>
      <c r="C1159" s="452" t="s">
        <v>3490</v>
      </c>
      <c r="D1159" s="781" t="s">
        <v>31</v>
      </c>
    </row>
    <row r="1160" spans="1:4" hidden="1">
      <c r="A1160" s="452" t="s">
        <v>3491</v>
      </c>
      <c r="B1160" s="820" t="s">
        <v>3492</v>
      </c>
      <c r="C1160" s="452" t="s">
        <v>3493</v>
      </c>
      <c r="D1160" s="781" t="s">
        <v>931</v>
      </c>
    </row>
    <row r="1161" spans="1:4" hidden="1">
      <c r="A1161" s="452" t="s">
        <v>3494</v>
      </c>
      <c r="B1161" s="820" t="s">
        <v>3495</v>
      </c>
      <c r="C1161" s="452" t="s">
        <v>3496</v>
      </c>
      <c r="D1161" s="781" t="s">
        <v>35</v>
      </c>
    </row>
    <row r="1162" spans="1:4" hidden="1">
      <c r="A1162" s="452" t="s">
        <v>3497</v>
      </c>
      <c r="B1162" s="820" t="s">
        <v>3498</v>
      </c>
      <c r="C1162" s="452" t="s">
        <v>3499</v>
      </c>
      <c r="D1162" s="781" t="s">
        <v>7</v>
      </c>
    </row>
    <row r="1163" spans="1:4" hidden="1">
      <c r="A1163" s="452" t="s">
        <v>3500</v>
      </c>
      <c r="B1163" s="820" t="s">
        <v>3501</v>
      </c>
      <c r="C1163" s="452" t="s">
        <v>3502</v>
      </c>
      <c r="D1163" s="781" t="s">
        <v>39</v>
      </c>
    </row>
    <row r="1164" spans="1:4" hidden="1">
      <c r="A1164" s="452" t="s">
        <v>3503</v>
      </c>
      <c r="B1164" s="820" t="s">
        <v>3504</v>
      </c>
      <c r="C1164" s="452" t="s">
        <v>3505</v>
      </c>
      <c r="D1164" s="781" t="s">
        <v>43</v>
      </c>
    </row>
    <row r="1165" spans="1:4" hidden="1">
      <c r="A1165" s="452" t="s">
        <v>3506</v>
      </c>
      <c r="B1165" s="820" t="s">
        <v>3507</v>
      </c>
      <c r="C1165" s="452" t="s">
        <v>3508</v>
      </c>
      <c r="D1165" s="781" t="s">
        <v>47</v>
      </c>
    </row>
    <row r="1166" spans="1:4" hidden="1">
      <c r="A1166" s="452" t="s">
        <v>3509</v>
      </c>
      <c r="B1166" s="820" t="s">
        <v>3510</v>
      </c>
      <c r="C1166" s="452" t="s">
        <v>3511</v>
      </c>
      <c r="D1166" s="781" t="s">
        <v>11</v>
      </c>
    </row>
    <row r="1167" spans="1:4" hidden="1">
      <c r="A1167" s="452" t="s">
        <v>3512</v>
      </c>
      <c r="B1167" s="820" t="s">
        <v>3513</v>
      </c>
      <c r="C1167" s="452" t="s">
        <v>3514</v>
      </c>
      <c r="D1167" s="781" t="s">
        <v>54</v>
      </c>
    </row>
    <row r="1168" spans="1:4" hidden="1">
      <c r="A1168" s="452" t="s">
        <v>3515</v>
      </c>
      <c r="B1168" s="820" t="s">
        <v>3516</v>
      </c>
      <c r="C1168" s="452" t="s">
        <v>3517</v>
      </c>
      <c r="D1168" s="781" t="s">
        <v>15</v>
      </c>
    </row>
    <row r="1169" spans="1:4" hidden="1">
      <c r="A1169" s="452" t="s">
        <v>3518</v>
      </c>
      <c r="B1169" s="820" t="s">
        <v>3519</v>
      </c>
      <c r="C1169" s="452" t="s">
        <v>3520</v>
      </c>
      <c r="D1169" s="781" t="s">
        <v>19</v>
      </c>
    </row>
    <row r="1170" spans="1:4" hidden="1">
      <c r="A1170" s="452" t="s">
        <v>3521</v>
      </c>
      <c r="B1170" s="820" t="s">
        <v>3522</v>
      </c>
      <c r="C1170" s="452" t="s">
        <v>3523</v>
      </c>
      <c r="D1170" s="781" t="s">
        <v>23</v>
      </c>
    </row>
    <row r="1171" spans="1:4" hidden="1">
      <c r="A1171" s="452" t="s">
        <v>3524</v>
      </c>
      <c r="B1171" s="820" t="s">
        <v>3525</v>
      </c>
      <c r="C1171" s="452" t="s">
        <v>3526</v>
      </c>
      <c r="D1171" s="781" t="s">
        <v>27</v>
      </c>
    </row>
    <row r="1172" spans="1:4" hidden="1">
      <c r="A1172" s="452" t="s">
        <v>3527</v>
      </c>
      <c r="B1172" s="820" t="s">
        <v>3528</v>
      </c>
      <c r="C1172" s="452" t="s">
        <v>3529</v>
      </c>
      <c r="D1172" s="781" t="s">
        <v>31</v>
      </c>
    </row>
    <row r="1173" spans="1:4" hidden="1">
      <c r="A1173" s="452" t="s">
        <v>3530</v>
      </c>
      <c r="B1173" s="820" t="s">
        <v>3531</v>
      </c>
      <c r="C1173" s="452" t="s">
        <v>3532</v>
      </c>
      <c r="D1173" s="781" t="s">
        <v>931</v>
      </c>
    </row>
    <row r="1174" spans="1:4" hidden="1">
      <c r="A1174" s="452" t="s">
        <v>3533</v>
      </c>
      <c r="B1174" s="820" t="s">
        <v>3534</v>
      </c>
      <c r="C1174" s="452" t="s">
        <v>3535</v>
      </c>
      <c r="D1174" s="781" t="s">
        <v>35</v>
      </c>
    </row>
    <row r="1175" spans="1:4" hidden="1">
      <c r="A1175" s="452" t="s">
        <v>3536</v>
      </c>
      <c r="B1175" s="820" t="s">
        <v>3537</v>
      </c>
      <c r="C1175" s="452" t="s">
        <v>3538</v>
      </c>
      <c r="D1175" s="781" t="s">
        <v>7</v>
      </c>
    </row>
    <row r="1176" spans="1:4" hidden="1">
      <c r="A1176" s="452" t="s">
        <v>3539</v>
      </c>
      <c r="B1176" s="820" t="s">
        <v>3540</v>
      </c>
      <c r="C1176" s="452" t="s">
        <v>3541</v>
      </c>
      <c r="D1176" s="781" t="s">
        <v>39</v>
      </c>
    </row>
    <row r="1177" spans="1:4" hidden="1">
      <c r="A1177" s="452" t="s">
        <v>3542</v>
      </c>
      <c r="B1177" s="820" t="s">
        <v>3543</v>
      </c>
      <c r="C1177" s="452" t="s">
        <v>3544</v>
      </c>
      <c r="D1177" s="781" t="s">
        <v>43</v>
      </c>
    </row>
    <row r="1178" spans="1:4" hidden="1">
      <c r="A1178" s="452" t="s">
        <v>3545</v>
      </c>
      <c r="B1178" s="820" t="s">
        <v>3546</v>
      </c>
      <c r="C1178" s="452" t="s">
        <v>3547</v>
      </c>
      <c r="D1178" s="781" t="s">
        <v>47</v>
      </c>
    </row>
    <row r="1179" spans="1:4" hidden="1">
      <c r="A1179" s="452" t="s">
        <v>3548</v>
      </c>
      <c r="B1179" s="820" t="s">
        <v>3549</v>
      </c>
      <c r="C1179" s="452" t="s">
        <v>3550</v>
      </c>
      <c r="D1179" s="781" t="s">
        <v>11</v>
      </c>
    </row>
    <row r="1180" spans="1:4" hidden="1">
      <c r="A1180" s="452" t="s">
        <v>3551</v>
      </c>
      <c r="B1180" s="820" t="s">
        <v>3552</v>
      </c>
      <c r="C1180" s="452" t="s">
        <v>3553</v>
      </c>
      <c r="D1180" s="781" t="s">
        <v>54</v>
      </c>
    </row>
    <row r="1181" spans="1:4" hidden="1">
      <c r="A1181" s="452" t="s">
        <v>3554</v>
      </c>
      <c r="B1181" s="820" t="s">
        <v>3555</v>
      </c>
      <c r="C1181" s="452" t="s">
        <v>3556</v>
      </c>
      <c r="D1181" s="781" t="s">
        <v>15</v>
      </c>
    </row>
    <row r="1182" spans="1:4" hidden="1">
      <c r="A1182" s="452" t="s">
        <v>3557</v>
      </c>
      <c r="B1182" s="820" t="s">
        <v>3558</v>
      </c>
      <c r="C1182" s="452" t="s">
        <v>3559</v>
      </c>
      <c r="D1182" s="781" t="s">
        <v>19</v>
      </c>
    </row>
    <row r="1183" spans="1:4" hidden="1">
      <c r="A1183" s="452" t="s">
        <v>3560</v>
      </c>
      <c r="B1183" s="820" t="s">
        <v>3561</v>
      </c>
      <c r="C1183" s="452" t="s">
        <v>3562</v>
      </c>
      <c r="D1183" s="781" t="s">
        <v>23</v>
      </c>
    </row>
    <row r="1184" spans="1:4" hidden="1">
      <c r="A1184" s="452" t="s">
        <v>3563</v>
      </c>
      <c r="B1184" s="820" t="s">
        <v>3564</v>
      </c>
      <c r="C1184" s="452" t="s">
        <v>3565</v>
      </c>
      <c r="D1184" s="781" t="s">
        <v>27</v>
      </c>
    </row>
    <row r="1185" spans="1:4" hidden="1">
      <c r="A1185" s="452" t="s">
        <v>3566</v>
      </c>
      <c r="B1185" s="820" t="s">
        <v>3567</v>
      </c>
      <c r="C1185" s="452" t="s">
        <v>3568</v>
      </c>
      <c r="D1185" s="781" t="s">
        <v>31</v>
      </c>
    </row>
    <row r="1186" spans="1:4" hidden="1">
      <c r="A1186" s="452" t="s">
        <v>3569</v>
      </c>
      <c r="B1186" s="820" t="s">
        <v>3570</v>
      </c>
      <c r="C1186" s="452" t="s">
        <v>3571</v>
      </c>
      <c r="D1186" s="781" t="s">
        <v>931</v>
      </c>
    </row>
    <row r="1187" spans="1:4" hidden="1">
      <c r="A1187" s="452" t="s">
        <v>3572</v>
      </c>
      <c r="B1187" s="820" t="s">
        <v>3573</v>
      </c>
      <c r="C1187" s="452" t="s">
        <v>3574</v>
      </c>
      <c r="D1187" s="781" t="s">
        <v>35</v>
      </c>
    </row>
    <row r="1188" spans="1:4" hidden="1">
      <c r="A1188" s="452" t="s">
        <v>3575</v>
      </c>
      <c r="B1188" s="820" t="s">
        <v>3576</v>
      </c>
      <c r="C1188" s="452" t="s">
        <v>3577</v>
      </c>
      <c r="D1188" s="781" t="s">
        <v>7</v>
      </c>
    </row>
    <row r="1189" spans="1:4" hidden="1">
      <c r="A1189" s="452" t="s">
        <v>3578</v>
      </c>
      <c r="B1189" s="820" t="s">
        <v>3579</v>
      </c>
      <c r="C1189" s="452" t="s">
        <v>3580</v>
      </c>
      <c r="D1189" s="781" t="s">
        <v>39</v>
      </c>
    </row>
    <row r="1190" spans="1:4" hidden="1">
      <c r="A1190" s="452" t="s">
        <v>3581</v>
      </c>
      <c r="B1190" s="820" t="s">
        <v>3582</v>
      </c>
      <c r="C1190" s="452" t="s">
        <v>3583</v>
      </c>
      <c r="D1190" s="781" t="s">
        <v>43</v>
      </c>
    </row>
    <row r="1191" spans="1:4" hidden="1">
      <c r="A1191" s="452" t="s">
        <v>3584</v>
      </c>
      <c r="B1191" s="820" t="s">
        <v>3585</v>
      </c>
      <c r="C1191" s="452" t="s">
        <v>3586</v>
      </c>
      <c r="D1191" s="781" t="s">
        <v>47</v>
      </c>
    </row>
    <row r="1192" spans="1:4" hidden="1">
      <c r="A1192" s="452" t="s">
        <v>3587</v>
      </c>
      <c r="B1192" s="820" t="s">
        <v>3588</v>
      </c>
      <c r="C1192" s="452" t="s">
        <v>3589</v>
      </c>
      <c r="D1192" s="781" t="s">
        <v>11</v>
      </c>
    </row>
    <row r="1193" spans="1:4" hidden="1">
      <c r="A1193" s="452" t="s">
        <v>3590</v>
      </c>
      <c r="B1193" s="820" t="s">
        <v>3591</v>
      </c>
      <c r="C1193" s="452" t="s">
        <v>3592</v>
      </c>
      <c r="D1193" s="781" t="s">
        <v>54</v>
      </c>
    </row>
    <row r="1194" spans="1:4" hidden="1">
      <c r="A1194" s="452" t="s">
        <v>3593</v>
      </c>
      <c r="B1194" s="820" t="s">
        <v>3594</v>
      </c>
      <c r="C1194" s="452" t="s">
        <v>3595</v>
      </c>
      <c r="D1194" s="781" t="s">
        <v>15</v>
      </c>
    </row>
    <row r="1195" spans="1:4" hidden="1">
      <c r="A1195" s="452" t="s">
        <v>3596</v>
      </c>
      <c r="B1195" s="820" t="s">
        <v>3597</v>
      </c>
      <c r="C1195" s="452" t="s">
        <v>3598</v>
      </c>
      <c r="D1195" s="781" t="s">
        <v>19</v>
      </c>
    </row>
    <row r="1196" spans="1:4" hidden="1">
      <c r="A1196" s="452" t="s">
        <v>3599</v>
      </c>
      <c r="B1196" s="820" t="s">
        <v>3600</v>
      </c>
      <c r="C1196" s="452" t="s">
        <v>3601</v>
      </c>
      <c r="D1196" s="781" t="s">
        <v>23</v>
      </c>
    </row>
    <row r="1197" spans="1:4" hidden="1">
      <c r="A1197" s="452" t="s">
        <v>3602</v>
      </c>
      <c r="B1197" s="820" t="s">
        <v>3603</v>
      </c>
      <c r="C1197" s="452" t="s">
        <v>3604</v>
      </c>
      <c r="D1197" s="781" t="s">
        <v>27</v>
      </c>
    </row>
    <row r="1198" spans="1:4" hidden="1">
      <c r="A1198" s="452" t="s">
        <v>3605</v>
      </c>
      <c r="B1198" s="820" t="s">
        <v>3606</v>
      </c>
      <c r="C1198" s="452" t="s">
        <v>3607</v>
      </c>
      <c r="D1198" s="781" t="s">
        <v>31</v>
      </c>
    </row>
    <row r="1199" spans="1:4" hidden="1">
      <c r="A1199" s="452" t="s">
        <v>3608</v>
      </c>
      <c r="B1199" s="820" t="s">
        <v>3609</v>
      </c>
      <c r="C1199" s="452" t="s">
        <v>3610</v>
      </c>
      <c r="D1199" s="781" t="s">
        <v>931</v>
      </c>
    </row>
    <row r="1200" spans="1:4" hidden="1">
      <c r="A1200" s="452" t="s">
        <v>3611</v>
      </c>
      <c r="B1200" s="820" t="s">
        <v>3612</v>
      </c>
      <c r="C1200" s="452" t="s">
        <v>3613</v>
      </c>
      <c r="D1200" s="781" t="s">
        <v>35</v>
      </c>
    </row>
    <row r="1201" spans="1:4" hidden="1">
      <c r="A1201" s="452" t="s">
        <v>3614</v>
      </c>
      <c r="B1201" s="820" t="s">
        <v>3615</v>
      </c>
      <c r="C1201" s="452" t="s">
        <v>3616</v>
      </c>
      <c r="D1201" s="781" t="s">
        <v>7</v>
      </c>
    </row>
    <row r="1202" spans="1:4" hidden="1">
      <c r="A1202" s="452" t="s">
        <v>3617</v>
      </c>
      <c r="B1202" s="820" t="s">
        <v>3618</v>
      </c>
      <c r="C1202" s="452" t="s">
        <v>3619</v>
      </c>
      <c r="D1202" s="781" t="s">
        <v>39</v>
      </c>
    </row>
    <row r="1203" spans="1:4" hidden="1">
      <c r="A1203" s="452" t="s">
        <v>3620</v>
      </c>
      <c r="B1203" s="820" t="s">
        <v>3621</v>
      </c>
      <c r="C1203" s="452" t="s">
        <v>3622</v>
      </c>
      <c r="D1203" s="781" t="s">
        <v>43</v>
      </c>
    </row>
    <row r="1204" spans="1:4" hidden="1">
      <c r="A1204" s="452" t="s">
        <v>3623</v>
      </c>
      <c r="B1204" s="820" t="s">
        <v>3624</v>
      </c>
      <c r="C1204" s="452" t="s">
        <v>3625</v>
      </c>
      <c r="D1204" s="781" t="s">
        <v>47</v>
      </c>
    </row>
    <row r="1205" spans="1:4" hidden="1">
      <c r="A1205" s="452" t="s">
        <v>3626</v>
      </c>
      <c r="B1205" s="820" t="s">
        <v>3627</v>
      </c>
      <c r="C1205" s="452" t="s">
        <v>3628</v>
      </c>
      <c r="D1205" s="781" t="s">
        <v>11</v>
      </c>
    </row>
    <row r="1206" spans="1:4" hidden="1">
      <c r="A1206" s="452" t="s">
        <v>3629</v>
      </c>
      <c r="B1206" s="820" t="s">
        <v>3630</v>
      </c>
      <c r="C1206" s="452" t="s">
        <v>3631</v>
      </c>
      <c r="D1206" s="781" t="s">
        <v>54</v>
      </c>
    </row>
    <row r="1207" spans="1:4" hidden="1">
      <c r="A1207" s="452" t="s">
        <v>3632</v>
      </c>
      <c r="B1207" s="820" t="s">
        <v>3633</v>
      </c>
      <c r="C1207" s="452" t="s">
        <v>3634</v>
      </c>
      <c r="D1207" s="781" t="s">
        <v>15</v>
      </c>
    </row>
    <row r="1208" spans="1:4" hidden="1">
      <c r="A1208" s="452" t="s">
        <v>3635</v>
      </c>
      <c r="B1208" s="820" t="s">
        <v>3636</v>
      </c>
      <c r="C1208" s="452" t="s">
        <v>3637</v>
      </c>
      <c r="D1208" s="781" t="s">
        <v>19</v>
      </c>
    </row>
    <row r="1209" spans="1:4" hidden="1">
      <c r="A1209" s="452" t="s">
        <v>3638</v>
      </c>
      <c r="B1209" s="820" t="s">
        <v>3639</v>
      </c>
      <c r="C1209" s="452" t="s">
        <v>3640</v>
      </c>
      <c r="D1209" s="781" t="s">
        <v>23</v>
      </c>
    </row>
    <row r="1210" spans="1:4" hidden="1">
      <c r="A1210" s="452" t="s">
        <v>3641</v>
      </c>
      <c r="B1210" s="820" t="s">
        <v>3642</v>
      </c>
      <c r="C1210" s="452" t="s">
        <v>3643</v>
      </c>
      <c r="D1210" s="781" t="s">
        <v>27</v>
      </c>
    </row>
    <row r="1211" spans="1:4" hidden="1">
      <c r="A1211" s="452" t="s">
        <v>3644</v>
      </c>
      <c r="B1211" s="820" t="s">
        <v>3645</v>
      </c>
      <c r="C1211" s="452" t="s">
        <v>3646</v>
      </c>
      <c r="D1211" s="781" t="s">
        <v>31</v>
      </c>
    </row>
    <row r="1212" spans="1:4" hidden="1">
      <c r="A1212" s="452" t="s">
        <v>3647</v>
      </c>
      <c r="B1212" s="820" t="s">
        <v>3648</v>
      </c>
      <c r="C1212" s="452" t="s">
        <v>3649</v>
      </c>
      <c r="D1212" s="781" t="s">
        <v>931</v>
      </c>
    </row>
    <row r="1213" spans="1:4" hidden="1">
      <c r="A1213" s="452" t="s">
        <v>3650</v>
      </c>
      <c r="B1213" s="820" t="s">
        <v>3651</v>
      </c>
      <c r="C1213" s="452" t="s">
        <v>3652</v>
      </c>
      <c r="D1213" s="781" t="s">
        <v>35</v>
      </c>
    </row>
    <row r="1214" spans="1:4" hidden="1">
      <c r="A1214" s="452" t="s">
        <v>3653</v>
      </c>
      <c r="B1214" s="820" t="s">
        <v>3654</v>
      </c>
      <c r="C1214" s="452" t="s">
        <v>3655</v>
      </c>
      <c r="D1214" s="781" t="s">
        <v>7</v>
      </c>
    </row>
    <row r="1215" spans="1:4" hidden="1">
      <c r="A1215" s="452" t="s">
        <v>3656</v>
      </c>
      <c r="B1215" s="820" t="s">
        <v>3657</v>
      </c>
      <c r="C1215" s="452" t="s">
        <v>3658</v>
      </c>
      <c r="D1215" s="781" t="s">
        <v>39</v>
      </c>
    </row>
    <row r="1216" spans="1:4" hidden="1">
      <c r="A1216" s="452" t="s">
        <v>3659</v>
      </c>
      <c r="B1216" s="820" t="s">
        <v>3660</v>
      </c>
      <c r="C1216" s="452" t="s">
        <v>3661</v>
      </c>
      <c r="D1216" s="781" t="s">
        <v>43</v>
      </c>
    </row>
    <row r="1217" spans="1:4" hidden="1">
      <c r="A1217" s="452" t="s">
        <v>3662</v>
      </c>
      <c r="B1217" s="820" t="s">
        <v>3663</v>
      </c>
      <c r="C1217" s="452" t="s">
        <v>3664</v>
      </c>
      <c r="D1217" s="781" t="s">
        <v>47</v>
      </c>
    </row>
    <row r="1218" spans="1:4" hidden="1">
      <c r="A1218" s="452" t="s">
        <v>3665</v>
      </c>
      <c r="B1218" s="820" t="s">
        <v>3666</v>
      </c>
      <c r="C1218" s="452" t="s">
        <v>3667</v>
      </c>
      <c r="D1218" s="781" t="s">
        <v>11</v>
      </c>
    </row>
    <row r="1219" spans="1:4" hidden="1">
      <c r="A1219" s="452" t="s">
        <v>3668</v>
      </c>
      <c r="B1219" s="820" t="s">
        <v>3669</v>
      </c>
      <c r="C1219" s="452" t="s">
        <v>3670</v>
      </c>
      <c r="D1219" s="781" t="s">
        <v>54</v>
      </c>
    </row>
    <row r="1220" spans="1:4" hidden="1">
      <c r="A1220" s="452" t="s">
        <v>3671</v>
      </c>
      <c r="B1220" s="820" t="s">
        <v>3672</v>
      </c>
      <c r="C1220" s="452" t="s">
        <v>3673</v>
      </c>
      <c r="D1220" s="781" t="s">
        <v>15</v>
      </c>
    </row>
    <row r="1221" spans="1:4" hidden="1">
      <c r="A1221" s="452" t="s">
        <v>3674</v>
      </c>
      <c r="B1221" s="820" t="s">
        <v>3675</v>
      </c>
      <c r="C1221" s="452" t="s">
        <v>3676</v>
      </c>
      <c r="D1221" s="781" t="s">
        <v>19</v>
      </c>
    </row>
    <row r="1222" spans="1:4" hidden="1">
      <c r="A1222" s="452" t="s">
        <v>3677</v>
      </c>
      <c r="B1222" s="820" t="s">
        <v>3678</v>
      </c>
      <c r="C1222" s="452" t="s">
        <v>3679</v>
      </c>
      <c r="D1222" s="781" t="s">
        <v>23</v>
      </c>
    </row>
    <row r="1223" spans="1:4" hidden="1">
      <c r="A1223" s="452" t="s">
        <v>3680</v>
      </c>
      <c r="B1223" s="820" t="s">
        <v>3681</v>
      </c>
      <c r="C1223" s="452" t="s">
        <v>3682</v>
      </c>
      <c r="D1223" s="781" t="s">
        <v>27</v>
      </c>
    </row>
    <row r="1224" spans="1:4" hidden="1">
      <c r="A1224" s="452" t="s">
        <v>3683</v>
      </c>
      <c r="B1224" s="820" t="s">
        <v>3684</v>
      </c>
      <c r="C1224" s="452" t="s">
        <v>3685</v>
      </c>
      <c r="D1224" s="781" t="s">
        <v>31</v>
      </c>
    </row>
    <row r="1225" spans="1:4" hidden="1">
      <c r="A1225" s="452" t="s">
        <v>3686</v>
      </c>
      <c r="B1225" s="820" t="s">
        <v>3687</v>
      </c>
      <c r="C1225" s="452" t="s">
        <v>3688</v>
      </c>
      <c r="D1225" s="781" t="s">
        <v>931</v>
      </c>
    </row>
    <row r="1226" spans="1:4" hidden="1">
      <c r="A1226" s="452" t="s">
        <v>3689</v>
      </c>
      <c r="B1226" s="820" t="s">
        <v>3690</v>
      </c>
      <c r="C1226" s="452" t="s">
        <v>3691</v>
      </c>
      <c r="D1226" s="781" t="s">
        <v>35</v>
      </c>
    </row>
    <row r="1227" spans="1:4" hidden="1">
      <c r="A1227" s="452" t="s">
        <v>3692</v>
      </c>
      <c r="B1227" s="820" t="s">
        <v>3693</v>
      </c>
      <c r="C1227" s="452" t="s">
        <v>3694</v>
      </c>
      <c r="D1227" s="781" t="s">
        <v>7</v>
      </c>
    </row>
    <row r="1228" spans="1:4" hidden="1">
      <c r="A1228" s="452" t="s">
        <v>3695</v>
      </c>
      <c r="B1228" s="820" t="s">
        <v>3696</v>
      </c>
      <c r="C1228" s="452" t="s">
        <v>3697</v>
      </c>
      <c r="D1228" s="781" t="s">
        <v>39</v>
      </c>
    </row>
    <row r="1229" spans="1:4" hidden="1">
      <c r="A1229" s="452" t="s">
        <v>3698</v>
      </c>
      <c r="B1229" s="820" t="s">
        <v>3699</v>
      </c>
      <c r="C1229" s="452" t="s">
        <v>3700</v>
      </c>
      <c r="D1229" s="781" t="s">
        <v>43</v>
      </c>
    </row>
    <row r="1230" spans="1:4" hidden="1">
      <c r="A1230" s="452" t="s">
        <v>3701</v>
      </c>
      <c r="B1230" s="820" t="s">
        <v>3702</v>
      </c>
      <c r="C1230" s="452" t="s">
        <v>3703</v>
      </c>
      <c r="D1230" s="781" t="s">
        <v>47</v>
      </c>
    </row>
    <row r="1231" spans="1:4" hidden="1">
      <c r="A1231" s="452" t="s">
        <v>3704</v>
      </c>
      <c r="B1231" s="820" t="s">
        <v>3705</v>
      </c>
      <c r="C1231" s="452" t="s">
        <v>3706</v>
      </c>
      <c r="D1231" s="781" t="s">
        <v>11</v>
      </c>
    </row>
    <row r="1232" spans="1:4" hidden="1">
      <c r="A1232" s="452" t="s">
        <v>3707</v>
      </c>
      <c r="B1232" s="820" t="s">
        <v>3708</v>
      </c>
      <c r="C1232" s="452" t="s">
        <v>3709</v>
      </c>
      <c r="D1232" s="781" t="s">
        <v>54</v>
      </c>
    </row>
    <row r="1233" spans="1:4" hidden="1">
      <c r="A1233" s="452" t="s">
        <v>3710</v>
      </c>
      <c r="B1233" s="820" t="s">
        <v>3711</v>
      </c>
      <c r="C1233" s="452" t="s">
        <v>3712</v>
      </c>
      <c r="D1233" s="781" t="s">
        <v>15</v>
      </c>
    </row>
    <row r="1234" spans="1:4" hidden="1">
      <c r="A1234" s="452" t="s">
        <v>3713</v>
      </c>
      <c r="B1234" s="820" t="s">
        <v>3714</v>
      </c>
      <c r="C1234" s="452" t="s">
        <v>3715</v>
      </c>
      <c r="D1234" s="781" t="s">
        <v>19</v>
      </c>
    </row>
    <row r="1235" spans="1:4" hidden="1">
      <c r="A1235" s="452" t="s">
        <v>3716</v>
      </c>
      <c r="B1235" s="820" t="s">
        <v>3717</v>
      </c>
      <c r="C1235" s="452" t="s">
        <v>3718</v>
      </c>
      <c r="D1235" s="781" t="s">
        <v>23</v>
      </c>
    </row>
    <row r="1236" spans="1:4" hidden="1">
      <c r="A1236" s="452" t="s">
        <v>3719</v>
      </c>
      <c r="B1236" s="820" t="s">
        <v>3720</v>
      </c>
      <c r="C1236" s="452" t="s">
        <v>3721</v>
      </c>
      <c r="D1236" s="781" t="s">
        <v>27</v>
      </c>
    </row>
    <row r="1237" spans="1:4" hidden="1">
      <c r="A1237" s="452" t="s">
        <v>3722</v>
      </c>
      <c r="B1237" s="820" t="s">
        <v>3723</v>
      </c>
      <c r="C1237" s="452" t="s">
        <v>3724</v>
      </c>
      <c r="D1237" s="781" t="s">
        <v>31</v>
      </c>
    </row>
    <row r="1238" spans="1:4" hidden="1">
      <c r="A1238" s="452" t="s">
        <v>3725</v>
      </c>
      <c r="B1238" s="820" t="s">
        <v>3726</v>
      </c>
      <c r="C1238" s="452" t="s">
        <v>3727</v>
      </c>
      <c r="D1238" s="781" t="s">
        <v>931</v>
      </c>
    </row>
    <row r="1239" spans="1:4" hidden="1">
      <c r="A1239" s="452" t="s">
        <v>3728</v>
      </c>
      <c r="B1239" s="820" t="s">
        <v>3729</v>
      </c>
      <c r="C1239" s="452" t="s">
        <v>3730</v>
      </c>
      <c r="D1239" s="781" t="s">
        <v>35</v>
      </c>
    </row>
    <row r="1240" spans="1:4" hidden="1">
      <c r="A1240" s="452" t="s">
        <v>3731</v>
      </c>
      <c r="B1240" s="820" t="s">
        <v>3732</v>
      </c>
      <c r="C1240" s="452" t="s">
        <v>3733</v>
      </c>
      <c r="D1240" s="781" t="s">
        <v>7</v>
      </c>
    </row>
    <row r="1241" spans="1:4" hidden="1">
      <c r="A1241" s="452" t="s">
        <v>3734</v>
      </c>
      <c r="B1241" s="820" t="s">
        <v>3735</v>
      </c>
      <c r="C1241" s="452" t="s">
        <v>3736</v>
      </c>
      <c r="D1241" s="781" t="s">
        <v>39</v>
      </c>
    </row>
    <row r="1242" spans="1:4" hidden="1">
      <c r="A1242" s="452" t="s">
        <v>3737</v>
      </c>
      <c r="B1242" s="820" t="s">
        <v>3738</v>
      </c>
      <c r="C1242" s="452" t="s">
        <v>3739</v>
      </c>
      <c r="D1242" s="781" t="s">
        <v>43</v>
      </c>
    </row>
    <row r="1243" spans="1:4" hidden="1">
      <c r="A1243" s="452" t="s">
        <v>3740</v>
      </c>
      <c r="B1243" s="820" t="s">
        <v>3741</v>
      </c>
      <c r="C1243" s="452" t="s">
        <v>3742</v>
      </c>
      <c r="D1243" s="781" t="s">
        <v>47</v>
      </c>
    </row>
    <row r="1244" spans="1:4" hidden="1">
      <c r="A1244" s="452" t="s">
        <v>3743</v>
      </c>
      <c r="B1244" s="820" t="s">
        <v>3744</v>
      </c>
      <c r="C1244" s="452" t="s">
        <v>3745</v>
      </c>
      <c r="D1244" s="781" t="s">
        <v>11</v>
      </c>
    </row>
    <row r="1245" spans="1:4" hidden="1">
      <c r="A1245" s="452" t="s">
        <v>3746</v>
      </c>
      <c r="B1245" s="820" t="s">
        <v>3747</v>
      </c>
      <c r="C1245" s="452" t="s">
        <v>3748</v>
      </c>
      <c r="D1245" s="781" t="s">
        <v>54</v>
      </c>
    </row>
    <row r="1246" spans="1:4" hidden="1">
      <c r="A1246" s="452" t="s">
        <v>3749</v>
      </c>
      <c r="B1246" s="820" t="s">
        <v>3750</v>
      </c>
      <c r="C1246" s="452" t="s">
        <v>3751</v>
      </c>
      <c r="D1246" s="781" t="s">
        <v>15</v>
      </c>
    </row>
    <row r="1247" spans="1:4" hidden="1">
      <c r="A1247" s="452" t="s">
        <v>3752</v>
      </c>
      <c r="B1247" s="820" t="s">
        <v>3753</v>
      </c>
      <c r="C1247" s="452" t="s">
        <v>3754</v>
      </c>
      <c r="D1247" s="781" t="s">
        <v>19</v>
      </c>
    </row>
    <row r="1248" spans="1:4" hidden="1">
      <c r="A1248" s="452" t="s">
        <v>3755</v>
      </c>
      <c r="B1248" s="820" t="s">
        <v>3756</v>
      </c>
      <c r="C1248" s="452" t="s">
        <v>3757</v>
      </c>
      <c r="D1248" s="781" t="s">
        <v>23</v>
      </c>
    </row>
    <row r="1249" spans="1:4" hidden="1">
      <c r="A1249" s="452" t="s">
        <v>3758</v>
      </c>
      <c r="B1249" s="820" t="s">
        <v>3759</v>
      </c>
      <c r="C1249" s="452" t="s">
        <v>3760</v>
      </c>
      <c r="D1249" s="781" t="s">
        <v>27</v>
      </c>
    </row>
    <row r="1250" spans="1:4" hidden="1">
      <c r="A1250" s="452" t="s">
        <v>3761</v>
      </c>
      <c r="B1250" s="820" t="s">
        <v>3762</v>
      </c>
      <c r="C1250" s="452" t="s">
        <v>3763</v>
      </c>
      <c r="D1250" s="781" t="s">
        <v>31</v>
      </c>
    </row>
    <row r="1251" spans="1:4" hidden="1">
      <c r="A1251" s="452" t="s">
        <v>3764</v>
      </c>
      <c r="B1251" s="820" t="s">
        <v>3765</v>
      </c>
      <c r="C1251" s="452" t="s">
        <v>3766</v>
      </c>
      <c r="D1251" s="781" t="s">
        <v>931</v>
      </c>
    </row>
    <row r="1252" spans="1:4" hidden="1">
      <c r="A1252" s="452" t="s">
        <v>3767</v>
      </c>
      <c r="B1252" s="820" t="s">
        <v>3768</v>
      </c>
      <c r="C1252" s="452" t="s">
        <v>3769</v>
      </c>
      <c r="D1252" s="781" t="s">
        <v>35</v>
      </c>
    </row>
    <row r="1253" spans="1:4" hidden="1">
      <c r="A1253" s="452" t="s">
        <v>3770</v>
      </c>
      <c r="B1253" s="820" t="s">
        <v>3771</v>
      </c>
      <c r="C1253" s="452" t="s">
        <v>3772</v>
      </c>
      <c r="D1253" s="781" t="s">
        <v>7</v>
      </c>
    </row>
    <row r="1254" spans="1:4" hidden="1">
      <c r="A1254" s="452" t="s">
        <v>3773</v>
      </c>
      <c r="B1254" s="820" t="s">
        <v>3774</v>
      </c>
      <c r="C1254" s="452" t="s">
        <v>3775</v>
      </c>
      <c r="D1254" s="781" t="s">
        <v>39</v>
      </c>
    </row>
    <row r="1255" spans="1:4" hidden="1">
      <c r="A1255" s="452" t="s">
        <v>3776</v>
      </c>
      <c r="B1255" s="820" t="s">
        <v>3777</v>
      </c>
      <c r="C1255" s="452" t="s">
        <v>3778</v>
      </c>
      <c r="D1255" s="781" t="s">
        <v>43</v>
      </c>
    </row>
    <row r="1256" spans="1:4" hidden="1">
      <c r="A1256" s="452" t="s">
        <v>3779</v>
      </c>
      <c r="B1256" s="820" t="s">
        <v>3780</v>
      </c>
      <c r="C1256" s="452" t="s">
        <v>3781</v>
      </c>
      <c r="D1256" s="781" t="s">
        <v>47</v>
      </c>
    </row>
    <row r="1257" spans="1:4" hidden="1">
      <c r="A1257" s="452" t="s">
        <v>3782</v>
      </c>
      <c r="B1257" s="820" t="s">
        <v>3783</v>
      </c>
      <c r="C1257" s="452" t="s">
        <v>3784</v>
      </c>
      <c r="D1257" s="781" t="s">
        <v>11</v>
      </c>
    </row>
    <row r="1258" spans="1:4" hidden="1">
      <c r="A1258" s="452" t="s">
        <v>3785</v>
      </c>
      <c r="B1258" s="820" t="s">
        <v>3786</v>
      </c>
      <c r="C1258" s="452" t="s">
        <v>3787</v>
      </c>
      <c r="D1258" s="781" t="s">
        <v>54</v>
      </c>
    </row>
    <row r="1259" spans="1:4" hidden="1">
      <c r="A1259" s="452" t="s">
        <v>3788</v>
      </c>
      <c r="B1259" s="820" t="s">
        <v>3789</v>
      </c>
      <c r="C1259" s="452" t="s">
        <v>3790</v>
      </c>
      <c r="D1259" s="781" t="s">
        <v>15</v>
      </c>
    </row>
    <row r="1260" spans="1:4" hidden="1">
      <c r="A1260" s="452" t="s">
        <v>3791</v>
      </c>
      <c r="B1260" s="820" t="s">
        <v>3792</v>
      </c>
      <c r="C1260" s="452" t="s">
        <v>3793</v>
      </c>
      <c r="D1260" s="781" t="s">
        <v>19</v>
      </c>
    </row>
    <row r="1261" spans="1:4" hidden="1">
      <c r="A1261" s="452" t="s">
        <v>3794</v>
      </c>
      <c r="B1261" s="820" t="s">
        <v>3795</v>
      </c>
      <c r="C1261" s="452" t="s">
        <v>3796</v>
      </c>
      <c r="D1261" s="781" t="s">
        <v>23</v>
      </c>
    </row>
    <row r="1262" spans="1:4" hidden="1">
      <c r="A1262" s="452" t="s">
        <v>3797</v>
      </c>
      <c r="B1262" s="820" t="s">
        <v>3798</v>
      </c>
      <c r="C1262" s="452" t="s">
        <v>3799</v>
      </c>
      <c r="D1262" s="781" t="s">
        <v>27</v>
      </c>
    </row>
    <row r="1263" spans="1:4" hidden="1">
      <c r="A1263" s="452" t="s">
        <v>3800</v>
      </c>
      <c r="B1263" s="820" t="s">
        <v>3801</v>
      </c>
      <c r="C1263" s="452" t="s">
        <v>3802</v>
      </c>
      <c r="D1263" s="781" t="s">
        <v>31</v>
      </c>
    </row>
    <row r="1264" spans="1:4" hidden="1">
      <c r="A1264" s="452" t="s">
        <v>3803</v>
      </c>
      <c r="B1264" s="820" t="s">
        <v>3804</v>
      </c>
      <c r="C1264" s="452" t="s">
        <v>3805</v>
      </c>
      <c r="D1264" s="781" t="s">
        <v>931</v>
      </c>
    </row>
    <row r="1265" spans="1:4" hidden="1">
      <c r="A1265" s="452" t="s">
        <v>3806</v>
      </c>
      <c r="B1265" s="820" t="s">
        <v>3807</v>
      </c>
      <c r="C1265" s="452" t="s">
        <v>3808</v>
      </c>
      <c r="D1265" s="781" t="s">
        <v>35</v>
      </c>
    </row>
    <row r="1266" spans="1:4" hidden="1">
      <c r="A1266" s="452" t="s">
        <v>3809</v>
      </c>
      <c r="B1266" s="820" t="s">
        <v>3810</v>
      </c>
      <c r="C1266" s="452" t="s">
        <v>3811</v>
      </c>
      <c r="D1266" s="781" t="s">
        <v>7</v>
      </c>
    </row>
    <row r="1267" spans="1:4" hidden="1">
      <c r="A1267" s="452" t="s">
        <v>3812</v>
      </c>
      <c r="B1267" s="820" t="s">
        <v>3813</v>
      </c>
      <c r="C1267" s="452" t="s">
        <v>3814</v>
      </c>
      <c r="D1267" s="781" t="s">
        <v>39</v>
      </c>
    </row>
    <row r="1268" spans="1:4" hidden="1">
      <c r="A1268" s="452" t="s">
        <v>3815</v>
      </c>
      <c r="B1268" s="820" t="s">
        <v>3816</v>
      </c>
      <c r="C1268" s="452" t="s">
        <v>3817</v>
      </c>
      <c r="D1268" s="781" t="s">
        <v>43</v>
      </c>
    </row>
    <row r="1269" spans="1:4" hidden="1">
      <c r="A1269" s="452" t="s">
        <v>3818</v>
      </c>
      <c r="B1269" s="820" t="s">
        <v>3819</v>
      </c>
      <c r="C1269" s="452" t="s">
        <v>3820</v>
      </c>
      <c r="D1269" s="781" t="s">
        <v>47</v>
      </c>
    </row>
    <row r="1270" spans="1:4" hidden="1">
      <c r="A1270" s="452" t="s">
        <v>3821</v>
      </c>
      <c r="B1270" s="820" t="s">
        <v>3822</v>
      </c>
      <c r="C1270" s="452" t="s">
        <v>3823</v>
      </c>
      <c r="D1270" s="781" t="s">
        <v>11</v>
      </c>
    </row>
    <row r="1271" spans="1:4" hidden="1">
      <c r="A1271" s="452" t="s">
        <v>3824</v>
      </c>
      <c r="B1271" s="820" t="s">
        <v>3825</v>
      </c>
      <c r="C1271" s="452" t="s">
        <v>3826</v>
      </c>
      <c r="D1271" s="781" t="s">
        <v>54</v>
      </c>
    </row>
    <row r="1272" spans="1:4" hidden="1">
      <c r="A1272" s="452" t="s">
        <v>3827</v>
      </c>
      <c r="B1272" s="820" t="s">
        <v>3828</v>
      </c>
      <c r="C1272" s="452" t="s">
        <v>3829</v>
      </c>
      <c r="D1272" s="781" t="s">
        <v>15</v>
      </c>
    </row>
    <row r="1273" spans="1:4" hidden="1">
      <c r="A1273" s="452" t="s">
        <v>3830</v>
      </c>
      <c r="B1273" s="820" t="s">
        <v>3831</v>
      </c>
      <c r="C1273" s="452" t="s">
        <v>3832</v>
      </c>
      <c r="D1273" s="781" t="s">
        <v>19</v>
      </c>
    </row>
    <row r="1274" spans="1:4" hidden="1">
      <c r="A1274" s="452" t="s">
        <v>3833</v>
      </c>
      <c r="B1274" s="820" t="s">
        <v>3834</v>
      </c>
      <c r="C1274" s="452" t="s">
        <v>3835</v>
      </c>
      <c r="D1274" s="781" t="s">
        <v>23</v>
      </c>
    </row>
    <row r="1275" spans="1:4" hidden="1">
      <c r="A1275" s="452" t="s">
        <v>3836</v>
      </c>
      <c r="B1275" s="820" t="s">
        <v>3837</v>
      </c>
      <c r="C1275" s="452" t="s">
        <v>3838</v>
      </c>
      <c r="D1275" s="781" t="s">
        <v>27</v>
      </c>
    </row>
    <row r="1276" spans="1:4" hidden="1">
      <c r="A1276" s="452" t="s">
        <v>3839</v>
      </c>
      <c r="B1276" s="820" t="s">
        <v>3840</v>
      </c>
      <c r="C1276" s="452" t="s">
        <v>3841</v>
      </c>
      <c r="D1276" s="781" t="s">
        <v>31</v>
      </c>
    </row>
    <row r="1277" spans="1:4" hidden="1">
      <c r="A1277" s="452" t="s">
        <v>3842</v>
      </c>
      <c r="B1277" s="820" t="s">
        <v>3843</v>
      </c>
      <c r="C1277" s="452" t="s">
        <v>3844</v>
      </c>
      <c r="D1277" s="781" t="s">
        <v>931</v>
      </c>
    </row>
    <row r="1278" spans="1:4" hidden="1">
      <c r="A1278" s="452" t="s">
        <v>3845</v>
      </c>
      <c r="B1278" s="820" t="s">
        <v>3846</v>
      </c>
      <c r="C1278" s="452" t="s">
        <v>3847</v>
      </c>
      <c r="D1278" s="781" t="s">
        <v>35</v>
      </c>
    </row>
    <row r="1279" spans="1:4" hidden="1">
      <c r="A1279" s="452" t="s">
        <v>3848</v>
      </c>
      <c r="B1279" s="820" t="s">
        <v>3849</v>
      </c>
      <c r="C1279" s="452" t="s">
        <v>3850</v>
      </c>
      <c r="D1279" s="781" t="s">
        <v>7</v>
      </c>
    </row>
    <row r="1280" spans="1:4" hidden="1">
      <c r="A1280" s="452" t="s">
        <v>3851</v>
      </c>
      <c r="B1280" s="820" t="s">
        <v>3852</v>
      </c>
      <c r="C1280" s="452" t="s">
        <v>3853</v>
      </c>
      <c r="D1280" s="781" t="s">
        <v>39</v>
      </c>
    </row>
    <row r="1281" spans="1:4" hidden="1">
      <c r="A1281" s="452" t="s">
        <v>3854</v>
      </c>
      <c r="B1281" s="820" t="s">
        <v>3855</v>
      </c>
      <c r="C1281" s="452" t="s">
        <v>3856</v>
      </c>
      <c r="D1281" s="781" t="s">
        <v>43</v>
      </c>
    </row>
    <row r="1282" spans="1:4" hidden="1">
      <c r="A1282" s="452" t="s">
        <v>3857</v>
      </c>
      <c r="B1282" s="820" t="s">
        <v>3858</v>
      </c>
      <c r="C1282" s="452" t="s">
        <v>3859</v>
      </c>
      <c r="D1282" s="781" t="s">
        <v>47</v>
      </c>
    </row>
    <row r="1283" spans="1:4" hidden="1">
      <c r="A1283" s="452" t="s">
        <v>3860</v>
      </c>
      <c r="B1283" s="820" t="s">
        <v>3861</v>
      </c>
      <c r="C1283" s="452" t="s">
        <v>3862</v>
      </c>
      <c r="D1283" s="781" t="s">
        <v>11</v>
      </c>
    </row>
    <row r="1284" spans="1:4" hidden="1">
      <c r="A1284" s="452" t="s">
        <v>3863</v>
      </c>
      <c r="B1284" s="820" t="s">
        <v>3864</v>
      </c>
      <c r="C1284" s="452" t="s">
        <v>3865</v>
      </c>
      <c r="D1284" s="781" t="s">
        <v>54</v>
      </c>
    </row>
    <row r="1285" spans="1:4" hidden="1">
      <c r="A1285" s="452" t="s">
        <v>3866</v>
      </c>
      <c r="B1285" s="820" t="s">
        <v>3867</v>
      </c>
      <c r="C1285" s="452" t="s">
        <v>3868</v>
      </c>
      <c r="D1285" s="781" t="s">
        <v>15</v>
      </c>
    </row>
    <row r="1286" spans="1:4" hidden="1">
      <c r="A1286" s="452" t="s">
        <v>3869</v>
      </c>
      <c r="B1286" s="820" t="s">
        <v>3870</v>
      </c>
      <c r="C1286" s="452" t="s">
        <v>3871</v>
      </c>
      <c r="D1286" s="781" t="s">
        <v>19</v>
      </c>
    </row>
    <row r="1287" spans="1:4" hidden="1">
      <c r="A1287" s="452" t="s">
        <v>3872</v>
      </c>
      <c r="B1287" s="820" t="s">
        <v>3873</v>
      </c>
      <c r="C1287" s="452" t="s">
        <v>3874</v>
      </c>
      <c r="D1287" s="781" t="s">
        <v>23</v>
      </c>
    </row>
    <row r="1288" spans="1:4" hidden="1">
      <c r="A1288" s="452" t="s">
        <v>3875</v>
      </c>
      <c r="B1288" s="820" t="s">
        <v>3876</v>
      </c>
      <c r="C1288" s="452" t="s">
        <v>3877</v>
      </c>
      <c r="D1288" s="781" t="s">
        <v>27</v>
      </c>
    </row>
    <row r="1289" spans="1:4" hidden="1">
      <c r="A1289" s="452" t="s">
        <v>3878</v>
      </c>
      <c r="B1289" s="820" t="s">
        <v>3879</v>
      </c>
      <c r="C1289" s="452" t="s">
        <v>3880</v>
      </c>
      <c r="D1289" s="781" t="s">
        <v>31</v>
      </c>
    </row>
    <row r="1290" spans="1:4" hidden="1">
      <c r="A1290" s="452" t="s">
        <v>3881</v>
      </c>
      <c r="B1290" s="820" t="s">
        <v>3882</v>
      </c>
      <c r="C1290" s="452" t="s">
        <v>3883</v>
      </c>
      <c r="D1290" s="781" t="s">
        <v>931</v>
      </c>
    </row>
    <row r="1291" spans="1:4" hidden="1">
      <c r="A1291" s="452" t="s">
        <v>3884</v>
      </c>
      <c r="B1291" s="820" t="s">
        <v>3885</v>
      </c>
      <c r="C1291" s="452" t="s">
        <v>3886</v>
      </c>
      <c r="D1291" s="781" t="s">
        <v>35</v>
      </c>
    </row>
    <row r="1292" spans="1:4" hidden="1">
      <c r="A1292" s="452" t="s">
        <v>3887</v>
      </c>
      <c r="B1292" s="820" t="s">
        <v>3888</v>
      </c>
      <c r="C1292" s="452" t="s">
        <v>3889</v>
      </c>
      <c r="D1292" s="781" t="s">
        <v>7</v>
      </c>
    </row>
    <row r="1293" spans="1:4" hidden="1">
      <c r="A1293" s="452" t="s">
        <v>3890</v>
      </c>
      <c r="B1293" s="820" t="s">
        <v>3891</v>
      </c>
      <c r="C1293" s="452" t="s">
        <v>3892</v>
      </c>
      <c r="D1293" s="781" t="s">
        <v>39</v>
      </c>
    </row>
    <row r="1294" spans="1:4" hidden="1">
      <c r="A1294" s="452" t="s">
        <v>3893</v>
      </c>
      <c r="B1294" s="820" t="s">
        <v>3894</v>
      </c>
      <c r="C1294" s="452" t="s">
        <v>3895</v>
      </c>
      <c r="D1294" s="781" t="s">
        <v>43</v>
      </c>
    </row>
    <row r="1295" spans="1:4" hidden="1">
      <c r="A1295" s="452" t="s">
        <v>3896</v>
      </c>
      <c r="B1295" s="820" t="s">
        <v>3897</v>
      </c>
      <c r="C1295" s="452" t="s">
        <v>3898</v>
      </c>
      <c r="D1295" s="781" t="s">
        <v>47</v>
      </c>
    </row>
    <row r="1296" spans="1:4" hidden="1">
      <c r="A1296" s="452" t="s">
        <v>3899</v>
      </c>
      <c r="B1296" s="820" t="s">
        <v>3900</v>
      </c>
      <c r="C1296" s="452" t="s">
        <v>3901</v>
      </c>
      <c r="D1296" s="781" t="s">
        <v>11</v>
      </c>
    </row>
    <row r="1297" spans="1:4" hidden="1">
      <c r="A1297" s="452" t="s">
        <v>3902</v>
      </c>
      <c r="B1297" s="820" t="s">
        <v>3903</v>
      </c>
      <c r="C1297" s="452" t="s">
        <v>3904</v>
      </c>
      <c r="D1297" s="781" t="s">
        <v>54</v>
      </c>
    </row>
    <row r="1298" spans="1:4" hidden="1">
      <c r="A1298" s="452" t="s">
        <v>3905</v>
      </c>
      <c r="B1298" s="820" t="s">
        <v>3906</v>
      </c>
      <c r="C1298" s="452" t="s">
        <v>3907</v>
      </c>
      <c r="D1298" s="781" t="s">
        <v>15</v>
      </c>
    </row>
    <row r="1299" spans="1:4" hidden="1">
      <c r="A1299" s="452" t="s">
        <v>3908</v>
      </c>
      <c r="B1299" s="820" t="s">
        <v>3909</v>
      </c>
      <c r="C1299" s="452" t="s">
        <v>3910</v>
      </c>
      <c r="D1299" s="781" t="s">
        <v>19</v>
      </c>
    </row>
    <row r="1300" spans="1:4" hidden="1">
      <c r="A1300" s="452" t="s">
        <v>3911</v>
      </c>
      <c r="B1300" s="820" t="s">
        <v>3912</v>
      </c>
      <c r="C1300" s="452" t="s">
        <v>3913</v>
      </c>
      <c r="D1300" s="781" t="s">
        <v>23</v>
      </c>
    </row>
    <row r="1301" spans="1:4" hidden="1">
      <c r="A1301" s="452" t="s">
        <v>3914</v>
      </c>
      <c r="B1301" s="820" t="s">
        <v>3915</v>
      </c>
      <c r="C1301" s="452" t="s">
        <v>3916</v>
      </c>
      <c r="D1301" s="781" t="s">
        <v>27</v>
      </c>
    </row>
    <row r="1302" spans="1:4" hidden="1">
      <c r="A1302" s="452" t="s">
        <v>3917</v>
      </c>
      <c r="B1302" s="820" t="s">
        <v>3918</v>
      </c>
      <c r="C1302" s="452" t="s">
        <v>3919</v>
      </c>
      <c r="D1302" s="781" t="s">
        <v>31</v>
      </c>
    </row>
    <row r="1303" spans="1:4" hidden="1">
      <c r="A1303" s="452" t="s">
        <v>3920</v>
      </c>
      <c r="B1303" s="820" t="s">
        <v>3921</v>
      </c>
      <c r="C1303" s="452" t="s">
        <v>3922</v>
      </c>
      <c r="D1303" s="781" t="s">
        <v>931</v>
      </c>
    </row>
    <row r="1304" spans="1:4" hidden="1">
      <c r="A1304" s="452" t="s">
        <v>3923</v>
      </c>
      <c r="B1304" s="820" t="s">
        <v>3924</v>
      </c>
      <c r="C1304" s="452" t="s">
        <v>3925</v>
      </c>
      <c r="D1304" s="781" t="s">
        <v>35</v>
      </c>
    </row>
    <row r="1305" spans="1:4" hidden="1">
      <c r="A1305" s="452" t="s">
        <v>3926</v>
      </c>
      <c r="B1305" s="820" t="s">
        <v>3927</v>
      </c>
      <c r="C1305" s="452" t="s">
        <v>3928</v>
      </c>
      <c r="D1305" s="781" t="s">
        <v>7</v>
      </c>
    </row>
    <row r="1306" spans="1:4" hidden="1">
      <c r="A1306" s="452" t="s">
        <v>3929</v>
      </c>
      <c r="B1306" s="820" t="s">
        <v>3930</v>
      </c>
      <c r="C1306" s="452" t="s">
        <v>3931</v>
      </c>
      <c r="D1306" s="781" t="s">
        <v>39</v>
      </c>
    </row>
    <row r="1307" spans="1:4" hidden="1">
      <c r="A1307" s="452" t="s">
        <v>3932</v>
      </c>
      <c r="B1307" s="820" t="s">
        <v>3933</v>
      </c>
      <c r="C1307" s="452" t="s">
        <v>3934</v>
      </c>
      <c r="D1307" s="781" t="s">
        <v>43</v>
      </c>
    </row>
    <row r="1308" spans="1:4" hidden="1">
      <c r="A1308" s="452" t="s">
        <v>3935</v>
      </c>
      <c r="B1308" s="820" t="s">
        <v>3936</v>
      </c>
      <c r="C1308" s="452" t="s">
        <v>3937</v>
      </c>
      <c r="D1308" s="781" t="s">
        <v>47</v>
      </c>
    </row>
    <row r="1309" spans="1:4" hidden="1">
      <c r="A1309" s="452" t="s">
        <v>3938</v>
      </c>
      <c r="B1309" s="820" t="s">
        <v>3939</v>
      </c>
      <c r="C1309" s="452" t="s">
        <v>3940</v>
      </c>
      <c r="D1309" s="781" t="s">
        <v>11</v>
      </c>
    </row>
    <row r="1310" spans="1:4" hidden="1">
      <c r="A1310" s="452" t="s">
        <v>3941</v>
      </c>
      <c r="B1310" s="820" t="s">
        <v>3942</v>
      </c>
      <c r="C1310" s="452" t="s">
        <v>3943</v>
      </c>
      <c r="D1310" s="781" t="s">
        <v>54</v>
      </c>
    </row>
    <row r="1311" spans="1:4" hidden="1">
      <c r="A1311" s="452" t="s">
        <v>3944</v>
      </c>
      <c r="B1311" s="820" t="s">
        <v>3945</v>
      </c>
      <c r="C1311" s="452" t="s">
        <v>3946</v>
      </c>
      <c r="D1311" s="781" t="s">
        <v>15</v>
      </c>
    </row>
    <row r="1312" spans="1:4" hidden="1">
      <c r="A1312" s="452" t="s">
        <v>3947</v>
      </c>
      <c r="B1312" s="820" t="s">
        <v>3948</v>
      </c>
      <c r="C1312" s="452" t="s">
        <v>3949</v>
      </c>
      <c r="D1312" s="781" t="s">
        <v>19</v>
      </c>
    </row>
    <row r="1313" spans="1:4" hidden="1">
      <c r="A1313" s="452" t="s">
        <v>3950</v>
      </c>
      <c r="B1313" s="820" t="s">
        <v>3951</v>
      </c>
      <c r="C1313" s="452" t="s">
        <v>3952</v>
      </c>
      <c r="D1313" s="781" t="s">
        <v>23</v>
      </c>
    </row>
    <row r="1314" spans="1:4" hidden="1">
      <c r="A1314" s="452" t="s">
        <v>3953</v>
      </c>
      <c r="B1314" s="820" t="s">
        <v>3954</v>
      </c>
      <c r="C1314" s="452" t="s">
        <v>3955</v>
      </c>
      <c r="D1314" s="781" t="s">
        <v>27</v>
      </c>
    </row>
    <row r="1315" spans="1:4" hidden="1">
      <c r="A1315" s="452" t="s">
        <v>3956</v>
      </c>
      <c r="B1315" s="820" t="s">
        <v>3957</v>
      </c>
      <c r="C1315" s="452" t="s">
        <v>3958</v>
      </c>
      <c r="D1315" s="781" t="s">
        <v>31</v>
      </c>
    </row>
    <row r="1316" spans="1:4" hidden="1">
      <c r="A1316" s="452" t="s">
        <v>3959</v>
      </c>
      <c r="B1316" s="820" t="s">
        <v>3960</v>
      </c>
      <c r="C1316" s="452" t="s">
        <v>3961</v>
      </c>
      <c r="D1316" s="781" t="s">
        <v>931</v>
      </c>
    </row>
    <row r="1317" spans="1:4" hidden="1">
      <c r="A1317" s="452" t="s">
        <v>3962</v>
      </c>
      <c r="B1317" s="820" t="s">
        <v>3963</v>
      </c>
      <c r="C1317" s="452" t="s">
        <v>3964</v>
      </c>
      <c r="D1317" s="781" t="s">
        <v>35</v>
      </c>
    </row>
    <row r="1318" spans="1:4" hidden="1">
      <c r="A1318" s="452" t="s">
        <v>3965</v>
      </c>
      <c r="B1318" s="820" t="s">
        <v>3966</v>
      </c>
      <c r="C1318" s="452" t="s">
        <v>3967</v>
      </c>
      <c r="D1318" s="781" t="s">
        <v>7</v>
      </c>
    </row>
    <row r="1319" spans="1:4" hidden="1">
      <c r="A1319" s="452" t="s">
        <v>3968</v>
      </c>
      <c r="B1319" s="820" t="s">
        <v>3969</v>
      </c>
      <c r="C1319" s="452" t="s">
        <v>3970</v>
      </c>
      <c r="D1319" s="781" t="s">
        <v>39</v>
      </c>
    </row>
    <row r="1320" spans="1:4" hidden="1">
      <c r="A1320" s="452" t="s">
        <v>3971</v>
      </c>
      <c r="B1320" s="820" t="s">
        <v>3972</v>
      </c>
      <c r="C1320" s="452" t="s">
        <v>3973</v>
      </c>
      <c r="D1320" s="781" t="s">
        <v>43</v>
      </c>
    </row>
    <row r="1321" spans="1:4" hidden="1">
      <c r="A1321" s="452" t="s">
        <v>3974</v>
      </c>
      <c r="B1321" s="820" t="s">
        <v>3975</v>
      </c>
      <c r="C1321" s="452" t="s">
        <v>3976</v>
      </c>
      <c r="D1321" s="781" t="s">
        <v>47</v>
      </c>
    </row>
    <row r="1322" spans="1:4" hidden="1">
      <c r="A1322" s="452" t="s">
        <v>3977</v>
      </c>
      <c r="B1322" s="820" t="s">
        <v>3978</v>
      </c>
      <c r="C1322" s="452" t="s">
        <v>3979</v>
      </c>
      <c r="D1322" s="781" t="s">
        <v>11</v>
      </c>
    </row>
    <row r="1323" spans="1:4" hidden="1">
      <c r="A1323" s="452" t="s">
        <v>3980</v>
      </c>
      <c r="B1323" s="820" t="s">
        <v>3981</v>
      </c>
      <c r="C1323" s="452" t="s">
        <v>3982</v>
      </c>
      <c r="D1323" s="781" t="s">
        <v>54</v>
      </c>
    </row>
    <row r="1324" spans="1:4" hidden="1">
      <c r="A1324" s="452" t="s">
        <v>3983</v>
      </c>
      <c r="B1324" s="820" t="s">
        <v>3984</v>
      </c>
      <c r="C1324" s="452" t="s">
        <v>3985</v>
      </c>
      <c r="D1324" s="781" t="s">
        <v>15</v>
      </c>
    </row>
    <row r="1325" spans="1:4" hidden="1">
      <c r="A1325" s="452" t="s">
        <v>3986</v>
      </c>
      <c r="B1325" s="820" t="s">
        <v>3987</v>
      </c>
      <c r="C1325" s="452" t="s">
        <v>3988</v>
      </c>
      <c r="D1325" s="781" t="s">
        <v>19</v>
      </c>
    </row>
    <row r="1326" spans="1:4" hidden="1">
      <c r="A1326" s="452" t="s">
        <v>3989</v>
      </c>
      <c r="B1326" s="820" t="s">
        <v>3990</v>
      </c>
      <c r="C1326" s="452" t="s">
        <v>3991</v>
      </c>
      <c r="D1326" s="781" t="s">
        <v>23</v>
      </c>
    </row>
    <row r="1327" spans="1:4" hidden="1">
      <c r="A1327" s="452" t="s">
        <v>3992</v>
      </c>
      <c r="B1327" s="820" t="s">
        <v>3993</v>
      </c>
      <c r="C1327" s="452" t="s">
        <v>3994</v>
      </c>
      <c r="D1327" s="781" t="s">
        <v>27</v>
      </c>
    </row>
    <row r="1328" spans="1:4" hidden="1">
      <c r="A1328" s="452" t="s">
        <v>3995</v>
      </c>
      <c r="B1328" s="820" t="s">
        <v>3996</v>
      </c>
      <c r="C1328" s="452" t="s">
        <v>3997</v>
      </c>
      <c r="D1328" s="781" t="s">
        <v>31</v>
      </c>
    </row>
    <row r="1329" spans="1:4" hidden="1">
      <c r="A1329" s="452" t="s">
        <v>3998</v>
      </c>
      <c r="B1329" s="820" t="s">
        <v>3999</v>
      </c>
      <c r="C1329" s="452" t="s">
        <v>4000</v>
      </c>
      <c r="D1329" s="781" t="s">
        <v>931</v>
      </c>
    </row>
    <row r="1330" spans="1:4" hidden="1">
      <c r="A1330" s="452" t="s">
        <v>4001</v>
      </c>
      <c r="B1330" s="820" t="s">
        <v>4002</v>
      </c>
      <c r="C1330" s="452" t="s">
        <v>4003</v>
      </c>
      <c r="D1330" s="781" t="s">
        <v>35</v>
      </c>
    </row>
    <row r="1331" spans="1:4" hidden="1">
      <c r="A1331" s="452" t="s">
        <v>4004</v>
      </c>
      <c r="B1331" s="820" t="s">
        <v>4005</v>
      </c>
      <c r="C1331" s="452" t="s">
        <v>4006</v>
      </c>
      <c r="D1331" s="781" t="s">
        <v>7</v>
      </c>
    </row>
    <row r="1332" spans="1:4" hidden="1">
      <c r="A1332" s="452" t="s">
        <v>4007</v>
      </c>
      <c r="B1332" s="820" t="s">
        <v>4008</v>
      </c>
      <c r="C1332" s="452" t="s">
        <v>4009</v>
      </c>
      <c r="D1332" s="781" t="s">
        <v>39</v>
      </c>
    </row>
    <row r="1333" spans="1:4" hidden="1">
      <c r="A1333" s="452" t="s">
        <v>4010</v>
      </c>
      <c r="B1333" s="820" t="s">
        <v>4011</v>
      </c>
      <c r="C1333" s="452" t="s">
        <v>4012</v>
      </c>
      <c r="D1333" s="781" t="s">
        <v>43</v>
      </c>
    </row>
    <row r="1334" spans="1:4" hidden="1">
      <c r="A1334" s="452" t="s">
        <v>4013</v>
      </c>
      <c r="B1334" s="820" t="s">
        <v>4014</v>
      </c>
      <c r="C1334" s="452" t="s">
        <v>4015</v>
      </c>
      <c r="D1334" s="781" t="s">
        <v>47</v>
      </c>
    </row>
    <row r="1335" spans="1:4" hidden="1">
      <c r="A1335" s="452" t="s">
        <v>4016</v>
      </c>
      <c r="B1335" s="820" t="s">
        <v>4017</v>
      </c>
      <c r="C1335" s="452" t="s">
        <v>4018</v>
      </c>
      <c r="D1335" s="781" t="s">
        <v>11</v>
      </c>
    </row>
    <row r="1336" spans="1:4" hidden="1">
      <c r="A1336" s="452" t="s">
        <v>4019</v>
      </c>
      <c r="B1336" s="820" t="s">
        <v>4020</v>
      </c>
      <c r="C1336" s="452" t="s">
        <v>4021</v>
      </c>
      <c r="D1336" s="781" t="s">
        <v>54</v>
      </c>
    </row>
    <row r="1337" spans="1:4" hidden="1">
      <c r="A1337" s="452" t="s">
        <v>4022</v>
      </c>
      <c r="B1337" s="820" t="s">
        <v>4023</v>
      </c>
      <c r="C1337" s="452" t="s">
        <v>4024</v>
      </c>
      <c r="D1337" s="781" t="s">
        <v>15</v>
      </c>
    </row>
    <row r="1338" spans="1:4" hidden="1">
      <c r="A1338" s="452" t="s">
        <v>4025</v>
      </c>
      <c r="B1338" s="820" t="s">
        <v>4026</v>
      </c>
      <c r="C1338" s="452" t="s">
        <v>4027</v>
      </c>
      <c r="D1338" s="781" t="s">
        <v>19</v>
      </c>
    </row>
    <row r="1339" spans="1:4" hidden="1">
      <c r="A1339" s="452" t="s">
        <v>4028</v>
      </c>
      <c r="B1339" s="820" t="s">
        <v>4029</v>
      </c>
      <c r="C1339" s="452" t="s">
        <v>4030</v>
      </c>
      <c r="D1339" s="781" t="s">
        <v>23</v>
      </c>
    </row>
    <row r="1340" spans="1:4" hidden="1">
      <c r="A1340" s="452" t="s">
        <v>4031</v>
      </c>
      <c r="B1340" s="820" t="s">
        <v>4032</v>
      </c>
      <c r="C1340" s="452" t="s">
        <v>4033</v>
      </c>
      <c r="D1340" s="781" t="s">
        <v>27</v>
      </c>
    </row>
    <row r="1341" spans="1:4" hidden="1">
      <c r="A1341" s="452" t="s">
        <v>4034</v>
      </c>
      <c r="B1341" s="820" t="s">
        <v>4035</v>
      </c>
      <c r="C1341" s="452" t="s">
        <v>4036</v>
      </c>
      <c r="D1341" s="781" t="s">
        <v>31</v>
      </c>
    </row>
    <row r="1342" spans="1:4" hidden="1">
      <c r="A1342" s="452" t="s">
        <v>4037</v>
      </c>
      <c r="B1342" s="820" t="s">
        <v>4038</v>
      </c>
      <c r="C1342" s="452" t="s">
        <v>4039</v>
      </c>
      <c r="D1342" s="781" t="s">
        <v>931</v>
      </c>
    </row>
    <row r="1343" spans="1:4" hidden="1">
      <c r="A1343" s="452" t="s">
        <v>4040</v>
      </c>
      <c r="B1343" s="820" t="s">
        <v>4041</v>
      </c>
      <c r="C1343" s="452" t="s">
        <v>4042</v>
      </c>
      <c r="D1343" s="781" t="s">
        <v>35</v>
      </c>
    </row>
    <row r="1344" spans="1:4" hidden="1">
      <c r="A1344" s="452" t="s">
        <v>4043</v>
      </c>
      <c r="B1344" s="820" t="s">
        <v>4044</v>
      </c>
      <c r="C1344" s="452" t="s">
        <v>4045</v>
      </c>
      <c r="D1344" s="781" t="s">
        <v>7</v>
      </c>
    </row>
    <row r="1345" spans="1:4" hidden="1">
      <c r="A1345" s="452" t="s">
        <v>4046</v>
      </c>
      <c r="B1345" s="820" t="s">
        <v>4047</v>
      </c>
      <c r="C1345" s="452" t="s">
        <v>4048</v>
      </c>
      <c r="D1345" s="781" t="s">
        <v>39</v>
      </c>
    </row>
    <row r="1346" spans="1:4" hidden="1">
      <c r="A1346" s="452" t="s">
        <v>4049</v>
      </c>
      <c r="B1346" s="820" t="s">
        <v>4050</v>
      </c>
      <c r="C1346" s="452" t="s">
        <v>4051</v>
      </c>
      <c r="D1346" s="781" t="s">
        <v>43</v>
      </c>
    </row>
    <row r="1347" spans="1:4" hidden="1">
      <c r="A1347" s="452" t="s">
        <v>4052</v>
      </c>
      <c r="B1347" s="820" t="s">
        <v>4053</v>
      </c>
      <c r="C1347" s="452" t="s">
        <v>4054</v>
      </c>
      <c r="D1347" s="781" t="s">
        <v>47</v>
      </c>
    </row>
    <row r="1348" spans="1:4" hidden="1">
      <c r="A1348" s="452" t="s">
        <v>4055</v>
      </c>
      <c r="B1348" s="820" t="s">
        <v>4056</v>
      </c>
      <c r="C1348" s="452" t="s">
        <v>4057</v>
      </c>
      <c r="D1348" s="781" t="s">
        <v>11</v>
      </c>
    </row>
    <row r="1349" spans="1:4" hidden="1">
      <c r="A1349" s="452" t="s">
        <v>4058</v>
      </c>
      <c r="B1349" s="820" t="s">
        <v>4059</v>
      </c>
      <c r="C1349" s="452" t="s">
        <v>4060</v>
      </c>
      <c r="D1349" s="781" t="s">
        <v>54</v>
      </c>
    </row>
    <row r="1350" spans="1:4" hidden="1">
      <c r="A1350" s="452" t="s">
        <v>4061</v>
      </c>
      <c r="B1350" s="820" t="s">
        <v>4062</v>
      </c>
      <c r="C1350" s="452" t="s">
        <v>4063</v>
      </c>
      <c r="D1350" s="781" t="s">
        <v>15</v>
      </c>
    </row>
    <row r="1351" spans="1:4" hidden="1">
      <c r="A1351" s="452" t="s">
        <v>4064</v>
      </c>
      <c r="B1351" s="820" t="s">
        <v>4065</v>
      </c>
      <c r="C1351" s="452" t="s">
        <v>4066</v>
      </c>
      <c r="D1351" s="781" t="s">
        <v>19</v>
      </c>
    </row>
    <row r="1352" spans="1:4" hidden="1">
      <c r="A1352" s="452" t="s">
        <v>4067</v>
      </c>
      <c r="B1352" s="820" t="s">
        <v>4068</v>
      </c>
      <c r="C1352" s="452" t="s">
        <v>4069</v>
      </c>
      <c r="D1352" s="781" t="s">
        <v>23</v>
      </c>
    </row>
    <row r="1353" spans="1:4" hidden="1">
      <c r="A1353" s="452" t="s">
        <v>4070</v>
      </c>
      <c r="B1353" s="820" t="s">
        <v>4071</v>
      </c>
      <c r="C1353" s="452" t="s">
        <v>4072</v>
      </c>
      <c r="D1353" s="781" t="s">
        <v>27</v>
      </c>
    </row>
    <row r="1354" spans="1:4" hidden="1">
      <c r="A1354" s="452" t="s">
        <v>4073</v>
      </c>
      <c r="B1354" s="820" t="s">
        <v>4074</v>
      </c>
      <c r="C1354" s="452" t="s">
        <v>4075</v>
      </c>
      <c r="D1354" s="781" t="s">
        <v>31</v>
      </c>
    </row>
    <row r="1355" spans="1:4" hidden="1">
      <c r="A1355" s="452" t="s">
        <v>4076</v>
      </c>
      <c r="B1355" s="820" t="s">
        <v>4077</v>
      </c>
      <c r="C1355" s="452" t="s">
        <v>4078</v>
      </c>
      <c r="D1355" s="781" t="s">
        <v>931</v>
      </c>
    </row>
    <row r="1356" spans="1:4" hidden="1">
      <c r="A1356" s="452" t="s">
        <v>4079</v>
      </c>
      <c r="B1356" s="820" t="s">
        <v>4080</v>
      </c>
      <c r="C1356" s="452" t="s">
        <v>4081</v>
      </c>
      <c r="D1356" s="781" t="s">
        <v>35</v>
      </c>
    </row>
    <row r="1357" spans="1:4" hidden="1">
      <c r="A1357" s="452" t="s">
        <v>4082</v>
      </c>
      <c r="B1357" s="820" t="s">
        <v>4083</v>
      </c>
      <c r="C1357" s="452" t="s">
        <v>4084</v>
      </c>
      <c r="D1357" s="781" t="s">
        <v>7</v>
      </c>
    </row>
    <row r="1358" spans="1:4" hidden="1">
      <c r="A1358" s="452" t="s">
        <v>4085</v>
      </c>
      <c r="B1358" s="820" t="s">
        <v>4086</v>
      </c>
      <c r="C1358" s="452" t="s">
        <v>4087</v>
      </c>
      <c r="D1358" s="781" t="s">
        <v>39</v>
      </c>
    </row>
    <row r="1359" spans="1:4" hidden="1">
      <c r="A1359" s="452" t="s">
        <v>4088</v>
      </c>
      <c r="B1359" s="820" t="s">
        <v>4089</v>
      </c>
      <c r="C1359" s="452" t="s">
        <v>4090</v>
      </c>
      <c r="D1359" s="781" t="s">
        <v>43</v>
      </c>
    </row>
    <row r="1360" spans="1:4" hidden="1">
      <c r="A1360" s="452" t="s">
        <v>4091</v>
      </c>
      <c r="B1360" s="820" t="s">
        <v>4092</v>
      </c>
      <c r="C1360" s="452" t="s">
        <v>4093</v>
      </c>
      <c r="D1360" s="781" t="s">
        <v>47</v>
      </c>
    </row>
    <row r="1361" spans="1:4" hidden="1">
      <c r="A1361" s="452" t="s">
        <v>4094</v>
      </c>
      <c r="B1361" s="820" t="s">
        <v>4095</v>
      </c>
      <c r="C1361" s="452" t="s">
        <v>4096</v>
      </c>
      <c r="D1361" s="781" t="s">
        <v>11</v>
      </c>
    </row>
    <row r="1362" spans="1:4" hidden="1">
      <c r="A1362" s="452" t="s">
        <v>4097</v>
      </c>
      <c r="B1362" s="820" t="s">
        <v>4098</v>
      </c>
      <c r="C1362" s="452" t="s">
        <v>4099</v>
      </c>
      <c r="D1362" s="781" t="s">
        <v>54</v>
      </c>
    </row>
    <row r="1363" spans="1:4" hidden="1">
      <c r="A1363" s="452" t="s">
        <v>4100</v>
      </c>
      <c r="B1363" s="820" t="s">
        <v>4101</v>
      </c>
      <c r="C1363" s="452" t="s">
        <v>4102</v>
      </c>
      <c r="D1363" s="781" t="s">
        <v>15</v>
      </c>
    </row>
    <row r="1364" spans="1:4" hidden="1">
      <c r="A1364" s="452" t="s">
        <v>4103</v>
      </c>
      <c r="B1364" s="820" t="s">
        <v>4104</v>
      </c>
      <c r="C1364" s="452" t="s">
        <v>4105</v>
      </c>
      <c r="D1364" s="781" t="s">
        <v>19</v>
      </c>
    </row>
    <row r="1365" spans="1:4" hidden="1">
      <c r="A1365" s="452" t="s">
        <v>4106</v>
      </c>
      <c r="B1365" s="820" t="s">
        <v>4107</v>
      </c>
      <c r="C1365" s="452" t="s">
        <v>4108</v>
      </c>
      <c r="D1365" s="781" t="s">
        <v>23</v>
      </c>
    </row>
    <row r="1366" spans="1:4" hidden="1">
      <c r="A1366" s="452" t="s">
        <v>4109</v>
      </c>
      <c r="B1366" s="820" t="s">
        <v>4110</v>
      </c>
      <c r="C1366" s="452" t="s">
        <v>4111</v>
      </c>
      <c r="D1366" s="781" t="s">
        <v>27</v>
      </c>
    </row>
    <row r="1367" spans="1:4" hidden="1">
      <c r="A1367" s="452" t="s">
        <v>4112</v>
      </c>
      <c r="B1367" s="820" t="s">
        <v>4113</v>
      </c>
      <c r="C1367" s="452" t="s">
        <v>4114</v>
      </c>
      <c r="D1367" s="781" t="s">
        <v>31</v>
      </c>
    </row>
    <row r="1368" spans="1:4" hidden="1">
      <c r="A1368" s="452" t="s">
        <v>4115</v>
      </c>
      <c r="B1368" s="820" t="s">
        <v>4116</v>
      </c>
      <c r="C1368" s="452" t="s">
        <v>4117</v>
      </c>
      <c r="D1368" s="781" t="s">
        <v>931</v>
      </c>
    </row>
    <row r="1369" spans="1:4" hidden="1">
      <c r="A1369" s="452" t="s">
        <v>4118</v>
      </c>
      <c r="B1369" s="820" t="s">
        <v>4119</v>
      </c>
      <c r="C1369" s="452" t="s">
        <v>4120</v>
      </c>
      <c r="D1369" s="781" t="s">
        <v>35</v>
      </c>
    </row>
    <row r="1370" spans="1:4" hidden="1">
      <c r="A1370" s="452" t="s">
        <v>4121</v>
      </c>
      <c r="B1370" s="820" t="s">
        <v>4122</v>
      </c>
      <c r="C1370" s="452" t="s">
        <v>4123</v>
      </c>
      <c r="D1370" s="781" t="s">
        <v>7</v>
      </c>
    </row>
    <row r="1371" spans="1:4" hidden="1">
      <c r="A1371" s="452" t="s">
        <v>4124</v>
      </c>
      <c r="B1371" s="820" t="s">
        <v>4125</v>
      </c>
      <c r="C1371" s="452" t="s">
        <v>4126</v>
      </c>
      <c r="D1371" s="781" t="s">
        <v>39</v>
      </c>
    </row>
    <row r="1372" spans="1:4" hidden="1">
      <c r="A1372" s="452" t="s">
        <v>4127</v>
      </c>
      <c r="B1372" s="820" t="s">
        <v>4128</v>
      </c>
      <c r="C1372" s="452" t="s">
        <v>4129</v>
      </c>
      <c r="D1372" s="781" t="s">
        <v>43</v>
      </c>
    </row>
    <row r="1373" spans="1:4" hidden="1">
      <c r="A1373" s="452" t="s">
        <v>4130</v>
      </c>
      <c r="B1373" s="820" t="s">
        <v>4131</v>
      </c>
      <c r="C1373" s="452" t="s">
        <v>4132</v>
      </c>
      <c r="D1373" s="781" t="s">
        <v>47</v>
      </c>
    </row>
    <row r="1374" spans="1:4" hidden="1">
      <c r="A1374" s="452" t="s">
        <v>4133</v>
      </c>
      <c r="B1374" s="820" t="s">
        <v>4134</v>
      </c>
      <c r="C1374" s="452" t="s">
        <v>4135</v>
      </c>
      <c r="D1374" s="781" t="s">
        <v>11</v>
      </c>
    </row>
    <row r="1375" spans="1:4" hidden="1">
      <c r="A1375" s="452" t="s">
        <v>4136</v>
      </c>
      <c r="B1375" s="820" t="s">
        <v>4137</v>
      </c>
      <c r="C1375" s="452" t="s">
        <v>4138</v>
      </c>
      <c r="D1375" s="781" t="s">
        <v>54</v>
      </c>
    </row>
    <row r="1376" spans="1:4" hidden="1">
      <c r="A1376" s="452" t="s">
        <v>4139</v>
      </c>
      <c r="B1376" s="820" t="s">
        <v>4140</v>
      </c>
      <c r="C1376" s="452" t="s">
        <v>4141</v>
      </c>
      <c r="D1376" s="781" t="s">
        <v>15</v>
      </c>
    </row>
    <row r="1377" spans="1:4" hidden="1">
      <c r="A1377" s="452" t="s">
        <v>4142</v>
      </c>
      <c r="B1377" s="820" t="s">
        <v>4143</v>
      </c>
      <c r="C1377" s="452" t="s">
        <v>4144</v>
      </c>
      <c r="D1377" s="781" t="s">
        <v>19</v>
      </c>
    </row>
    <row r="1378" spans="1:4" hidden="1">
      <c r="A1378" s="452" t="s">
        <v>4145</v>
      </c>
      <c r="B1378" s="820" t="s">
        <v>4146</v>
      </c>
      <c r="C1378" s="452" t="s">
        <v>4147</v>
      </c>
      <c r="D1378" s="781" t="s">
        <v>23</v>
      </c>
    </row>
    <row r="1379" spans="1:4" hidden="1">
      <c r="A1379" s="452" t="s">
        <v>4148</v>
      </c>
      <c r="B1379" s="820" t="s">
        <v>4149</v>
      </c>
      <c r="C1379" s="452" t="s">
        <v>4150</v>
      </c>
      <c r="D1379" s="781" t="s">
        <v>27</v>
      </c>
    </row>
    <row r="1380" spans="1:4" hidden="1">
      <c r="A1380" s="452" t="s">
        <v>4151</v>
      </c>
      <c r="B1380" s="820" t="s">
        <v>4152</v>
      </c>
      <c r="C1380" s="452" t="s">
        <v>4153</v>
      </c>
      <c r="D1380" s="781" t="s">
        <v>31</v>
      </c>
    </row>
    <row r="1381" spans="1:4" hidden="1">
      <c r="A1381" s="452" t="s">
        <v>4154</v>
      </c>
      <c r="B1381" s="820" t="s">
        <v>4155</v>
      </c>
      <c r="C1381" s="452" t="s">
        <v>4156</v>
      </c>
      <c r="D1381" s="781" t="s">
        <v>931</v>
      </c>
    </row>
    <row r="1382" spans="1:4" hidden="1">
      <c r="A1382" s="452" t="s">
        <v>4157</v>
      </c>
      <c r="B1382" s="820" t="s">
        <v>4158</v>
      </c>
      <c r="C1382" s="452" t="s">
        <v>4159</v>
      </c>
      <c r="D1382" s="781" t="s">
        <v>35</v>
      </c>
    </row>
    <row r="1383" spans="1:4" hidden="1">
      <c r="A1383" s="452" t="s">
        <v>4160</v>
      </c>
      <c r="B1383" s="820" t="s">
        <v>4161</v>
      </c>
      <c r="C1383" s="452" t="s">
        <v>4162</v>
      </c>
      <c r="D1383" s="781" t="s">
        <v>7</v>
      </c>
    </row>
    <row r="1384" spans="1:4" hidden="1">
      <c r="A1384" s="452" t="s">
        <v>4163</v>
      </c>
      <c r="B1384" s="820" t="s">
        <v>4164</v>
      </c>
      <c r="C1384" s="452" t="s">
        <v>4165</v>
      </c>
      <c r="D1384" s="781" t="s">
        <v>39</v>
      </c>
    </row>
    <row r="1385" spans="1:4" hidden="1">
      <c r="A1385" s="452" t="s">
        <v>4166</v>
      </c>
      <c r="B1385" s="820" t="s">
        <v>4167</v>
      </c>
      <c r="C1385" s="452" t="s">
        <v>4168</v>
      </c>
      <c r="D1385" s="781" t="s">
        <v>43</v>
      </c>
    </row>
    <row r="1386" spans="1:4" hidden="1">
      <c r="A1386" s="452" t="s">
        <v>4169</v>
      </c>
      <c r="B1386" s="820" t="s">
        <v>4170</v>
      </c>
      <c r="C1386" s="452" t="s">
        <v>4171</v>
      </c>
      <c r="D1386" s="781" t="s">
        <v>47</v>
      </c>
    </row>
    <row r="1387" spans="1:4" hidden="1">
      <c r="A1387" s="452" t="s">
        <v>4172</v>
      </c>
      <c r="B1387" s="820" t="s">
        <v>4173</v>
      </c>
      <c r="C1387" s="452" t="s">
        <v>4174</v>
      </c>
      <c r="D1387" s="781" t="s">
        <v>11</v>
      </c>
    </row>
    <row r="1388" spans="1:4" hidden="1">
      <c r="A1388" s="452" t="s">
        <v>4175</v>
      </c>
      <c r="B1388" s="820" t="s">
        <v>4176</v>
      </c>
      <c r="C1388" s="452" t="s">
        <v>4177</v>
      </c>
      <c r="D1388" s="781" t="s">
        <v>54</v>
      </c>
    </row>
    <row r="1389" spans="1:4" hidden="1">
      <c r="A1389" s="452" t="s">
        <v>4178</v>
      </c>
      <c r="B1389" s="820" t="s">
        <v>4179</v>
      </c>
      <c r="C1389" s="452" t="s">
        <v>4180</v>
      </c>
      <c r="D1389" s="781" t="s">
        <v>15</v>
      </c>
    </row>
    <row r="1390" spans="1:4" hidden="1">
      <c r="A1390" s="452" t="s">
        <v>4181</v>
      </c>
      <c r="B1390" s="820" t="s">
        <v>4182</v>
      </c>
      <c r="C1390" s="452" t="s">
        <v>4183</v>
      </c>
      <c r="D1390" s="781" t="s">
        <v>19</v>
      </c>
    </row>
    <row r="1391" spans="1:4" hidden="1">
      <c r="A1391" s="452" t="s">
        <v>4184</v>
      </c>
      <c r="B1391" s="820" t="s">
        <v>4185</v>
      </c>
      <c r="C1391" s="452" t="s">
        <v>4186</v>
      </c>
      <c r="D1391" s="781" t="s">
        <v>23</v>
      </c>
    </row>
    <row r="1392" spans="1:4" hidden="1">
      <c r="A1392" s="452" t="s">
        <v>4187</v>
      </c>
      <c r="B1392" s="820" t="s">
        <v>4188</v>
      </c>
      <c r="C1392" s="452" t="s">
        <v>4189</v>
      </c>
      <c r="D1392" s="781" t="s">
        <v>27</v>
      </c>
    </row>
    <row r="1393" spans="1:4" hidden="1">
      <c r="A1393" s="452" t="s">
        <v>4190</v>
      </c>
      <c r="B1393" s="820" t="s">
        <v>4191</v>
      </c>
      <c r="C1393" s="452" t="s">
        <v>4192</v>
      </c>
      <c r="D1393" s="781" t="s">
        <v>31</v>
      </c>
    </row>
    <row r="1394" spans="1:4" hidden="1">
      <c r="A1394" s="452" t="s">
        <v>4193</v>
      </c>
      <c r="B1394" s="820" t="s">
        <v>4194</v>
      </c>
      <c r="C1394" s="452" t="s">
        <v>4195</v>
      </c>
      <c r="D1394" s="781" t="s">
        <v>931</v>
      </c>
    </row>
    <row r="1395" spans="1:4" hidden="1">
      <c r="A1395" s="452" t="s">
        <v>4196</v>
      </c>
      <c r="B1395" s="820" t="s">
        <v>4197</v>
      </c>
      <c r="C1395" s="452" t="s">
        <v>4198</v>
      </c>
      <c r="D1395" s="781" t="s">
        <v>35</v>
      </c>
    </row>
    <row r="1396" spans="1:4" hidden="1">
      <c r="A1396" s="452" t="s">
        <v>4199</v>
      </c>
      <c r="B1396" s="820" t="s">
        <v>4200</v>
      </c>
      <c r="C1396" s="452" t="s">
        <v>4201</v>
      </c>
      <c r="D1396" s="781" t="s">
        <v>7</v>
      </c>
    </row>
    <row r="1397" spans="1:4" hidden="1">
      <c r="A1397" s="452" t="s">
        <v>4202</v>
      </c>
      <c r="B1397" s="820" t="s">
        <v>4203</v>
      </c>
      <c r="C1397" s="452" t="s">
        <v>4204</v>
      </c>
      <c r="D1397" s="781" t="s">
        <v>39</v>
      </c>
    </row>
    <row r="1398" spans="1:4" hidden="1">
      <c r="A1398" s="452" t="s">
        <v>4205</v>
      </c>
      <c r="B1398" s="820" t="s">
        <v>4206</v>
      </c>
      <c r="C1398" s="452" t="s">
        <v>4207</v>
      </c>
      <c r="D1398" s="781" t="s">
        <v>43</v>
      </c>
    </row>
    <row r="1399" spans="1:4" hidden="1">
      <c r="A1399" s="452" t="s">
        <v>4208</v>
      </c>
      <c r="B1399" s="820" t="s">
        <v>4209</v>
      </c>
      <c r="C1399" s="452" t="s">
        <v>4210</v>
      </c>
      <c r="D1399" s="781" t="s">
        <v>47</v>
      </c>
    </row>
    <row r="1400" spans="1:4" hidden="1">
      <c r="A1400" s="452" t="s">
        <v>4211</v>
      </c>
      <c r="B1400" s="820" t="s">
        <v>4212</v>
      </c>
      <c r="C1400" s="452" t="s">
        <v>4213</v>
      </c>
      <c r="D1400" s="781" t="s">
        <v>11</v>
      </c>
    </row>
    <row r="1401" spans="1:4" hidden="1">
      <c r="A1401" s="452" t="s">
        <v>4214</v>
      </c>
      <c r="B1401" s="820" t="s">
        <v>4215</v>
      </c>
      <c r="C1401" s="452" t="s">
        <v>4216</v>
      </c>
      <c r="D1401" s="781" t="s">
        <v>54</v>
      </c>
    </row>
    <row r="1402" spans="1:4" hidden="1">
      <c r="A1402" s="452" t="s">
        <v>4217</v>
      </c>
      <c r="B1402" s="820" t="s">
        <v>4218</v>
      </c>
      <c r="C1402" s="452" t="s">
        <v>4219</v>
      </c>
      <c r="D1402" s="781" t="s">
        <v>15</v>
      </c>
    </row>
    <row r="1403" spans="1:4" hidden="1">
      <c r="A1403" s="452" t="s">
        <v>4220</v>
      </c>
      <c r="B1403" s="820" t="s">
        <v>4221</v>
      </c>
      <c r="C1403" s="452" t="s">
        <v>4222</v>
      </c>
      <c r="D1403" s="781" t="s">
        <v>19</v>
      </c>
    </row>
    <row r="1404" spans="1:4" hidden="1">
      <c r="A1404" s="452" t="s">
        <v>4223</v>
      </c>
      <c r="B1404" s="820" t="s">
        <v>4224</v>
      </c>
      <c r="C1404" s="452" t="s">
        <v>4225</v>
      </c>
      <c r="D1404" s="781" t="s">
        <v>23</v>
      </c>
    </row>
    <row r="1405" spans="1:4" hidden="1">
      <c r="A1405" s="452" t="s">
        <v>4226</v>
      </c>
      <c r="B1405" s="820" t="s">
        <v>4227</v>
      </c>
      <c r="C1405" s="452" t="s">
        <v>4228</v>
      </c>
      <c r="D1405" s="781" t="s">
        <v>27</v>
      </c>
    </row>
    <row r="1406" spans="1:4" hidden="1">
      <c r="A1406" s="452" t="s">
        <v>4229</v>
      </c>
      <c r="B1406" s="820" t="s">
        <v>4230</v>
      </c>
      <c r="C1406" s="452" t="s">
        <v>4231</v>
      </c>
      <c r="D1406" s="781" t="s">
        <v>31</v>
      </c>
    </row>
    <row r="1407" spans="1:4" hidden="1">
      <c r="A1407" s="452" t="s">
        <v>4232</v>
      </c>
      <c r="B1407" s="820" t="s">
        <v>4233</v>
      </c>
      <c r="C1407" s="452" t="s">
        <v>4234</v>
      </c>
      <c r="D1407" s="781" t="s">
        <v>931</v>
      </c>
    </row>
    <row r="1408" spans="1:4" hidden="1">
      <c r="A1408" s="452" t="s">
        <v>4235</v>
      </c>
      <c r="B1408" s="820" t="s">
        <v>4236</v>
      </c>
      <c r="C1408" s="452" t="s">
        <v>4237</v>
      </c>
      <c r="D1408" s="781" t="s">
        <v>35</v>
      </c>
    </row>
    <row r="1409" spans="1:4" hidden="1">
      <c r="A1409" s="452" t="s">
        <v>4238</v>
      </c>
      <c r="B1409" s="820" t="s">
        <v>4239</v>
      </c>
      <c r="C1409" s="452" t="s">
        <v>4240</v>
      </c>
      <c r="D1409" s="781" t="s">
        <v>7</v>
      </c>
    </row>
    <row r="1410" spans="1:4" hidden="1">
      <c r="A1410" s="452" t="s">
        <v>4241</v>
      </c>
      <c r="B1410" s="820" t="s">
        <v>4242</v>
      </c>
      <c r="C1410" s="452" t="s">
        <v>4243</v>
      </c>
      <c r="D1410" s="781" t="s">
        <v>39</v>
      </c>
    </row>
    <row r="1411" spans="1:4" hidden="1">
      <c r="A1411" s="452" t="s">
        <v>4244</v>
      </c>
      <c r="B1411" s="820" t="s">
        <v>4245</v>
      </c>
      <c r="C1411" s="452" t="s">
        <v>4246</v>
      </c>
      <c r="D1411" s="781" t="s">
        <v>43</v>
      </c>
    </row>
    <row r="1412" spans="1:4" hidden="1">
      <c r="A1412" s="452" t="s">
        <v>4247</v>
      </c>
      <c r="B1412" s="820" t="s">
        <v>4248</v>
      </c>
      <c r="C1412" s="452" t="s">
        <v>4249</v>
      </c>
      <c r="D1412" s="781" t="s">
        <v>47</v>
      </c>
    </row>
    <row r="1413" spans="1:4" hidden="1">
      <c r="A1413" s="452" t="s">
        <v>4250</v>
      </c>
      <c r="B1413" s="820" t="s">
        <v>4251</v>
      </c>
      <c r="C1413" s="452" t="s">
        <v>4252</v>
      </c>
      <c r="D1413" s="781" t="s">
        <v>11</v>
      </c>
    </row>
    <row r="1414" spans="1:4" hidden="1">
      <c r="A1414" s="452" t="s">
        <v>4253</v>
      </c>
      <c r="B1414" s="820" t="s">
        <v>4254</v>
      </c>
      <c r="C1414" s="452" t="s">
        <v>4255</v>
      </c>
      <c r="D1414" s="781" t="s">
        <v>54</v>
      </c>
    </row>
    <row r="1415" spans="1:4" hidden="1">
      <c r="A1415" s="452" t="s">
        <v>4256</v>
      </c>
      <c r="B1415" s="820" t="s">
        <v>4257</v>
      </c>
      <c r="C1415" s="452" t="s">
        <v>4258</v>
      </c>
      <c r="D1415" s="781" t="s">
        <v>15</v>
      </c>
    </row>
    <row r="1416" spans="1:4" hidden="1">
      <c r="A1416" s="452" t="s">
        <v>4259</v>
      </c>
      <c r="B1416" s="820" t="s">
        <v>4260</v>
      </c>
      <c r="C1416" s="452" t="s">
        <v>4261</v>
      </c>
      <c r="D1416" s="781" t="s">
        <v>19</v>
      </c>
    </row>
    <row r="1417" spans="1:4" hidden="1">
      <c r="A1417" s="452" t="s">
        <v>4262</v>
      </c>
      <c r="B1417" s="820" t="s">
        <v>4263</v>
      </c>
      <c r="C1417" s="452" t="s">
        <v>4264</v>
      </c>
      <c r="D1417" s="781" t="s">
        <v>23</v>
      </c>
    </row>
    <row r="1418" spans="1:4" hidden="1">
      <c r="A1418" s="452" t="s">
        <v>4265</v>
      </c>
      <c r="B1418" s="820" t="s">
        <v>4266</v>
      </c>
      <c r="C1418" s="452" t="s">
        <v>4267</v>
      </c>
      <c r="D1418" s="781" t="s">
        <v>27</v>
      </c>
    </row>
    <row r="1419" spans="1:4" hidden="1">
      <c r="A1419" s="452" t="s">
        <v>4268</v>
      </c>
      <c r="B1419" s="820" t="s">
        <v>4269</v>
      </c>
      <c r="C1419" s="452" t="s">
        <v>4270</v>
      </c>
      <c r="D1419" s="781" t="s">
        <v>31</v>
      </c>
    </row>
    <row r="1420" spans="1:4" hidden="1">
      <c r="A1420" s="452" t="s">
        <v>4271</v>
      </c>
      <c r="B1420" s="820" t="s">
        <v>4272</v>
      </c>
      <c r="C1420" s="452" t="s">
        <v>4273</v>
      </c>
      <c r="D1420" s="781" t="s">
        <v>931</v>
      </c>
    </row>
    <row r="1421" spans="1:4" hidden="1">
      <c r="A1421" s="452" t="s">
        <v>4274</v>
      </c>
      <c r="B1421" s="820" t="s">
        <v>4275</v>
      </c>
      <c r="C1421" s="452" t="s">
        <v>4276</v>
      </c>
      <c r="D1421" s="781" t="s">
        <v>35</v>
      </c>
    </row>
    <row r="1422" spans="1:4" hidden="1">
      <c r="A1422" s="452" t="s">
        <v>4277</v>
      </c>
      <c r="B1422" s="820" t="s">
        <v>4278</v>
      </c>
      <c r="C1422" s="452" t="s">
        <v>4279</v>
      </c>
      <c r="D1422" s="781" t="s">
        <v>7</v>
      </c>
    </row>
    <row r="1423" spans="1:4" hidden="1">
      <c r="A1423" s="452" t="s">
        <v>4280</v>
      </c>
      <c r="B1423" s="820" t="s">
        <v>4281</v>
      </c>
      <c r="C1423" s="452" t="s">
        <v>4282</v>
      </c>
      <c r="D1423" s="781" t="s">
        <v>39</v>
      </c>
    </row>
    <row r="1424" spans="1:4" hidden="1">
      <c r="A1424" s="452" t="s">
        <v>4283</v>
      </c>
      <c r="B1424" s="820" t="s">
        <v>4284</v>
      </c>
      <c r="C1424" s="452" t="s">
        <v>4285</v>
      </c>
      <c r="D1424" s="781" t="s">
        <v>43</v>
      </c>
    </row>
    <row r="1425" spans="1:4" hidden="1">
      <c r="A1425" s="452" t="s">
        <v>4286</v>
      </c>
      <c r="B1425" s="820" t="s">
        <v>4287</v>
      </c>
      <c r="C1425" s="452" t="s">
        <v>4288</v>
      </c>
      <c r="D1425" s="781" t="s">
        <v>47</v>
      </c>
    </row>
    <row r="1426" spans="1:4" hidden="1">
      <c r="A1426" s="452" t="s">
        <v>4289</v>
      </c>
      <c r="B1426" s="820" t="s">
        <v>4290</v>
      </c>
      <c r="C1426" s="452" t="s">
        <v>4291</v>
      </c>
      <c r="D1426" s="781" t="s">
        <v>11</v>
      </c>
    </row>
    <row r="1427" spans="1:4" hidden="1">
      <c r="A1427" s="452" t="s">
        <v>4292</v>
      </c>
      <c r="B1427" s="820" t="s">
        <v>4293</v>
      </c>
      <c r="C1427" s="452" t="s">
        <v>4294</v>
      </c>
      <c r="D1427" s="781" t="s">
        <v>54</v>
      </c>
    </row>
    <row r="1428" spans="1:4" hidden="1">
      <c r="A1428" s="452" t="s">
        <v>4295</v>
      </c>
      <c r="B1428" s="820" t="s">
        <v>4296</v>
      </c>
      <c r="C1428" s="452" t="s">
        <v>4297</v>
      </c>
      <c r="D1428" s="781" t="s">
        <v>15</v>
      </c>
    </row>
    <row r="1429" spans="1:4" hidden="1">
      <c r="A1429" s="452" t="s">
        <v>4298</v>
      </c>
      <c r="B1429" s="820" t="s">
        <v>4299</v>
      </c>
      <c r="C1429" s="452" t="s">
        <v>4300</v>
      </c>
      <c r="D1429" s="781" t="s">
        <v>19</v>
      </c>
    </row>
    <row r="1430" spans="1:4" hidden="1">
      <c r="A1430" s="452" t="s">
        <v>4301</v>
      </c>
      <c r="B1430" s="820" t="s">
        <v>4302</v>
      </c>
      <c r="C1430" s="452" t="s">
        <v>4303</v>
      </c>
      <c r="D1430" s="781" t="s">
        <v>23</v>
      </c>
    </row>
    <row r="1431" spans="1:4" hidden="1">
      <c r="A1431" s="452" t="s">
        <v>4304</v>
      </c>
      <c r="B1431" s="820" t="s">
        <v>4305</v>
      </c>
      <c r="C1431" s="452" t="s">
        <v>4306</v>
      </c>
      <c r="D1431" s="781" t="s">
        <v>27</v>
      </c>
    </row>
    <row r="1432" spans="1:4" hidden="1">
      <c r="A1432" s="452" t="s">
        <v>4307</v>
      </c>
      <c r="B1432" s="820" t="s">
        <v>4308</v>
      </c>
      <c r="C1432" s="452" t="s">
        <v>4309</v>
      </c>
      <c r="D1432" s="781" t="s">
        <v>31</v>
      </c>
    </row>
    <row r="1433" spans="1:4" hidden="1">
      <c r="A1433" s="452" t="s">
        <v>4310</v>
      </c>
      <c r="B1433" s="820" t="s">
        <v>4311</v>
      </c>
      <c r="C1433" s="452" t="s">
        <v>4312</v>
      </c>
      <c r="D1433" s="781" t="s">
        <v>931</v>
      </c>
    </row>
    <row r="1434" spans="1:4" hidden="1">
      <c r="A1434" s="452" t="s">
        <v>4313</v>
      </c>
      <c r="B1434" s="820" t="s">
        <v>4314</v>
      </c>
      <c r="C1434" s="452" t="s">
        <v>4315</v>
      </c>
      <c r="D1434" s="781" t="s">
        <v>35</v>
      </c>
    </row>
    <row r="1435" spans="1:4" hidden="1">
      <c r="A1435" s="452" t="s">
        <v>4316</v>
      </c>
      <c r="B1435" s="820" t="s">
        <v>4317</v>
      </c>
      <c r="C1435" s="452" t="s">
        <v>4318</v>
      </c>
      <c r="D1435" s="781" t="s">
        <v>7</v>
      </c>
    </row>
    <row r="1436" spans="1:4" hidden="1">
      <c r="A1436" s="452" t="s">
        <v>4319</v>
      </c>
      <c r="B1436" s="820" t="s">
        <v>4320</v>
      </c>
      <c r="C1436" s="452" t="s">
        <v>4321</v>
      </c>
      <c r="D1436" s="781" t="s">
        <v>39</v>
      </c>
    </row>
    <row r="1437" spans="1:4" hidden="1">
      <c r="A1437" s="452" t="s">
        <v>4322</v>
      </c>
      <c r="B1437" s="820" t="s">
        <v>4323</v>
      </c>
      <c r="C1437" s="452" t="s">
        <v>4324</v>
      </c>
      <c r="D1437" s="781" t="s">
        <v>43</v>
      </c>
    </row>
    <row r="1438" spans="1:4" hidden="1">
      <c r="A1438" s="452" t="s">
        <v>4325</v>
      </c>
      <c r="B1438" s="820" t="s">
        <v>4326</v>
      </c>
      <c r="C1438" s="452" t="s">
        <v>4327</v>
      </c>
      <c r="D1438" s="781" t="s">
        <v>47</v>
      </c>
    </row>
    <row r="1439" spans="1:4" hidden="1">
      <c r="A1439" s="452" t="s">
        <v>4328</v>
      </c>
      <c r="B1439" s="820" t="s">
        <v>4329</v>
      </c>
      <c r="C1439" s="452" t="s">
        <v>4330</v>
      </c>
      <c r="D1439" s="781" t="s">
        <v>11</v>
      </c>
    </row>
    <row r="1440" spans="1:4" hidden="1">
      <c r="A1440" s="452" t="s">
        <v>4331</v>
      </c>
      <c r="B1440" s="820" t="s">
        <v>4332</v>
      </c>
      <c r="C1440" s="452" t="s">
        <v>4333</v>
      </c>
      <c r="D1440" s="781" t="s">
        <v>54</v>
      </c>
    </row>
    <row r="1441" spans="1:4" hidden="1">
      <c r="A1441" s="452" t="s">
        <v>4334</v>
      </c>
      <c r="B1441" s="820" t="s">
        <v>4335</v>
      </c>
      <c r="C1441" s="452" t="s">
        <v>4336</v>
      </c>
      <c r="D1441" s="781" t="s">
        <v>15</v>
      </c>
    </row>
    <row r="1442" spans="1:4" hidden="1">
      <c r="A1442" s="452" t="s">
        <v>4337</v>
      </c>
      <c r="B1442" s="820" t="s">
        <v>4338</v>
      </c>
      <c r="C1442" s="452" t="s">
        <v>4339</v>
      </c>
      <c r="D1442" s="781" t="s">
        <v>19</v>
      </c>
    </row>
    <row r="1443" spans="1:4" hidden="1">
      <c r="A1443" s="452" t="s">
        <v>4340</v>
      </c>
      <c r="B1443" s="820" t="s">
        <v>4341</v>
      </c>
      <c r="C1443" s="452" t="s">
        <v>4342</v>
      </c>
      <c r="D1443" s="781" t="s">
        <v>23</v>
      </c>
    </row>
    <row r="1444" spans="1:4" hidden="1">
      <c r="A1444" s="452" t="s">
        <v>4343</v>
      </c>
      <c r="B1444" s="820" t="s">
        <v>4344</v>
      </c>
      <c r="C1444" s="452" t="s">
        <v>4345</v>
      </c>
      <c r="D1444" s="781" t="s">
        <v>27</v>
      </c>
    </row>
    <row r="1445" spans="1:4" hidden="1">
      <c r="A1445" s="452" t="s">
        <v>4346</v>
      </c>
      <c r="B1445" s="820" t="s">
        <v>4347</v>
      </c>
      <c r="C1445" s="452" t="s">
        <v>4348</v>
      </c>
      <c r="D1445" s="781" t="s">
        <v>31</v>
      </c>
    </row>
    <row r="1446" spans="1:4" hidden="1">
      <c r="A1446" s="452" t="s">
        <v>4349</v>
      </c>
      <c r="B1446" s="820" t="s">
        <v>4350</v>
      </c>
      <c r="C1446" s="452" t="s">
        <v>4351</v>
      </c>
      <c r="D1446" s="781" t="s">
        <v>931</v>
      </c>
    </row>
    <row r="1447" spans="1:4" hidden="1">
      <c r="A1447" s="452" t="s">
        <v>4352</v>
      </c>
      <c r="B1447" s="820" t="s">
        <v>4353</v>
      </c>
      <c r="C1447" s="452" t="s">
        <v>4354</v>
      </c>
      <c r="D1447" s="781" t="s">
        <v>35</v>
      </c>
    </row>
    <row r="1448" spans="1:4" hidden="1">
      <c r="A1448" s="452" t="s">
        <v>4355</v>
      </c>
      <c r="B1448" s="820" t="s">
        <v>4356</v>
      </c>
      <c r="C1448" s="452" t="s">
        <v>4357</v>
      </c>
      <c r="D1448" s="781" t="s">
        <v>7</v>
      </c>
    </row>
    <row r="1449" spans="1:4" hidden="1">
      <c r="A1449" s="452" t="s">
        <v>4358</v>
      </c>
      <c r="B1449" s="820" t="s">
        <v>4359</v>
      </c>
      <c r="C1449" s="452" t="s">
        <v>4360</v>
      </c>
      <c r="D1449" s="781" t="s">
        <v>39</v>
      </c>
    </row>
    <row r="1450" spans="1:4" hidden="1">
      <c r="A1450" s="452" t="s">
        <v>4361</v>
      </c>
      <c r="B1450" s="820" t="s">
        <v>4362</v>
      </c>
      <c r="C1450" s="452" t="s">
        <v>4363</v>
      </c>
      <c r="D1450" s="781" t="s">
        <v>43</v>
      </c>
    </row>
    <row r="1451" spans="1:4" hidden="1">
      <c r="A1451" s="452" t="s">
        <v>4364</v>
      </c>
      <c r="B1451" s="820" t="s">
        <v>4365</v>
      </c>
      <c r="C1451" s="452" t="s">
        <v>4366</v>
      </c>
      <c r="D1451" s="781" t="s">
        <v>47</v>
      </c>
    </row>
    <row r="1452" spans="1:4" hidden="1">
      <c r="A1452" s="452" t="s">
        <v>4367</v>
      </c>
      <c r="B1452" s="820" t="s">
        <v>4368</v>
      </c>
      <c r="C1452" s="452" t="s">
        <v>4369</v>
      </c>
      <c r="D1452" s="781" t="s">
        <v>11</v>
      </c>
    </row>
    <row r="1453" spans="1:4" hidden="1">
      <c r="A1453" s="452" t="s">
        <v>4370</v>
      </c>
      <c r="B1453" s="820" t="s">
        <v>4371</v>
      </c>
      <c r="C1453" s="452" t="s">
        <v>4372</v>
      </c>
      <c r="D1453" s="781" t="s">
        <v>54</v>
      </c>
    </row>
    <row r="1454" spans="1:4" hidden="1">
      <c r="A1454" s="452" t="s">
        <v>4373</v>
      </c>
      <c r="B1454" s="820" t="s">
        <v>4374</v>
      </c>
      <c r="C1454" s="452" t="s">
        <v>4375</v>
      </c>
      <c r="D1454" s="781" t="s">
        <v>15</v>
      </c>
    </row>
    <row r="1455" spans="1:4" hidden="1">
      <c r="A1455" s="452" t="s">
        <v>4376</v>
      </c>
      <c r="B1455" s="820" t="s">
        <v>4377</v>
      </c>
      <c r="C1455" s="452" t="s">
        <v>4378</v>
      </c>
      <c r="D1455" s="781" t="s">
        <v>19</v>
      </c>
    </row>
    <row r="1456" spans="1:4" hidden="1">
      <c r="A1456" s="452" t="s">
        <v>4379</v>
      </c>
      <c r="B1456" s="820" t="s">
        <v>4380</v>
      </c>
      <c r="C1456" s="452" t="s">
        <v>4381</v>
      </c>
      <c r="D1456" s="781" t="s">
        <v>23</v>
      </c>
    </row>
    <row r="1457" spans="1:4" hidden="1">
      <c r="A1457" s="452" t="s">
        <v>4382</v>
      </c>
      <c r="B1457" s="820" t="s">
        <v>4383</v>
      </c>
      <c r="C1457" s="452" t="s">
        <v>4384</v>
      </c>
      <c r="D1457" s="781" t="s">
        <v>27</v>
      </c>
    </row>
    <row r="1458" spans="1:4" hidden="1">
      <c r="A1458" s="452" t="s">
        <v>4385</v>
      </c>
      <c r="B1458" s="820" t="s">
        <v>4386</v>
      </c>
      <c r="C1458" s="452" t="s">
        <v>4387</v>
      </c>
      <c r="D1458" s="781" t="s">
        <v>31</v>
      </c>
    </row>
    <row r="1459" spans="1:4" hidden="1">
      <c r="A1459" s="452" t="s">
        <v>4388</v>
      </c>
      <c r="B1459" s="820" t="s">
        <v>4389</v>
      </c>
      <c r="C1459" s="452" t="s">
        <v>4390</v>
      </c>
      <c r="D1459" s="781" t="s">
        <v>931</v>
      </c>
    </row>
    <row r="1460" spans="1:4" hidden="1">
      <c r="A1460" s="452" t="s">
        <v>4391</v>
      </c>
      <c r="B1460" s="820" t="s">
        <v>4392</v>
      </c>
      <c r="C1460" s="452" t="s">
        <v>4393</v>
      </c>
      <c r="D1460" s="781" t="s">
        <v>35</v>
      </c>
    </row>
    <row r="1461" spans="1:4" hidden="1">
      <c r="A1461" s="452" t="s">
        <v>4394</v>
      </c>
      <c r="B1461" s="820" t="s">
        <v>4395</v>
      </c>
      <c r="C1461" s="452" t="s">
        <v>4396</v>
      </c>
      <c r="D1461" s="781" t="s">
        <v>7</v>
      </c>
    </row>
    <row r="1462" spans="1:4" hidden="1">
      <c r="A1462" s="452" t="s">
        <v>4397</v>
      </c>
      <c r="B1462" s="820" t="s">
        <v>4398</v>
      </c>
      <c r="C1462" s="452" t="s">
        <v>4399</v>
      </c>
      <c r="D1462" s="781" t="s">
        <v>39</v>
      </c>
    </row>
    <row r="1463" spans="1:4" hidden="1">
      <c r="A1463" s="452" t="s">
        <v>4400</v>
      </c>
      <c r="B1463" s="820" t="s">
        <v>4401</v>
      </c>
      <c r="C1463" s="452" t="s">
        <v>4402</v>
      </c>
      <c r="D1463" s="781" t="s">
        <v>43</v>
      </c>
    </row>
    <row r="1464" spans="1:4" hidden="1">
      <c r="A1464" s="452" t="s">
        <v>4403</v>
      </c>
      <c r="B1464" s="820" t="s">
        <v>4404</v>
      </c>
      <c r="C1464" s="452" t="s">
        <v>4405</v>
      </c>
      <c r="D1464" s="781" t="s">
        <v>47</v>
      </c>
    </row>
    <row r="1465" spans="1:4" hidden="1">
      <c r="A1465" s="452" t="s">
        <v>4406</v>
      </c>
      <c r="B1465" s="820" t="s">
        <v>4407</v>
      </c>
      <c r="C1465" s="452" t="s">
        <v>4408</v>
      </c>
      <c r="D1465" s="781" t="s">
        <v>11</v>
      </c>
    </row>
    <row r="1466" spans="1:4" hidden="1">
      <c r="A1466" s="452" t="s">
        <v>4409</v>
      </c>
      <c r="B1466" s="820" t="s">
        <v>4410</v>
      </c>
      <c r="C1466" s="452" t="s">
        <v>4411</v>
      </c>
      <c r="D1466" s="781" t="s">
        <v>54</v>
      </c>
    </row>
    <row r="1467" spans="1:4" hidden="1">
      <c r="A1467" s="452" t="s">
        <v>4412</v>
      </c>
      <c r="B1467" s="820" t="s">
        <v>4413</v>
      </c>
      <c r="C1467" s="452" t="s">
        <v>4414</v>
      </c>
      <c r="D1467" s="781" t="s">
        <v>15</v>
      </c>
    </row>
    <row r="1468" spans="1:4" hidden="1">
      <c r="A1468" s="452" t="s">
        <v>4415</v>
      </c>
      <c r="B1468" s="820" t="s">
        <v>4416</v>
      </c>
      <c r="C1468" s="452" t="s">
        <v>4417</v>
      </c>
      <c r="D1468" s="781" t="s">
        <v>19</v>
      </c>
    </row>
    <row r="1469" spans="1:4" hidden="1">
      <c r="A1469" s="452" t="s">
        <v>4418</v>
      </c>
      <c r="B1469" s="820" t="s">
        <v>4419</v>
      </c>
      <c r="C1469" s="452" t="s">
        <v>4420</v>
      </c>
      <c r="D1469" s="781" t="s">
        <v>23</v>
      </c>
    </row>
    <row r="1470" spans="1:4" hidden="1">
      <c r="A1470" s="452" t="s">
        <v>4421</v>
      </c>
      <c r="B1470" s="820" t="s">
        <v>4422</v>
      </c>
      <c r="C1470" s="452" t="s">
        <v>4423</v>
      </c>
      <c r="D1470" s="781" t="s">
        <v>27</v>
      </c>
    </row>
    <row r="1471" spans="1:4" hidden="1">
      <c r="A1471" s="452" t="s">
        <v>4424</v>
      </c>
      <c r="B1471" s="820" t="s">
        <v>4425</v>
      </c>
      <c r="C1471" s="452" t="s">
        <v>4426</v>
      </c>
      <c r="D1471" s="781" t="s">
        <v>31</v>
      </c>
    </row>
    <row r="1472" spans="1:4" hidden="1">
      <c r="A1472" s="452" t="s">
        <v>4427</v>
      </c>
      <c r="B1472" s="820" t="s">
        <v>4428</v>
      </c>
      <c r="C1472" s="452" t="s">
        <v>4429</v>
      </c>
      <c r="D1472" s="781" t="s">
        <v>931</v>
      </c>
    </row>
    <row r="1473" spans="1:4" hidden="1">
      <c r="A1473" s="452" t="s">
        <v>4430</v>
      </c>
      <c r="B1473" s="820" t="s">
        <v>4431</v>
      </c>
      <c r="C1473" s="452" t="s">
        <v>4432</v>
      </c>
      <c r="D1473" s="781" t="s">
        <v>35</v>
      </c>
    </row>
    <row r="1474" spans="1:4" hidden="1">
      <c r="A1474" s="452" t="s">
        <v>4433</v>
      </c>
      <c r="B1474" s="820" t="s">
        <v>4434</v>
      </c>
      <c r="C1474" s="452" t="s">
        <v>4435</v>
      </c>
      <c r="D1474" s="781" t="s">
        <v>7</v>
      </c>
    </row>
    <row r="1475" spans="1:4" hidden="1">
      <c r="A1475" s="452" t="s">
        <v>4436</v>
      </c>
      <c r="B1475" s="820" t="s">
        <v>4437</v>
      </c>
      <c r="C1475" s="452" t="s">
        <v>4438</v>
      </c>
      <c r="D1475" s="781" t="s">
        <v>39</v>
      </c>
    </row>
    <row r="1476" spans="1:4" hidden="1">
      <c r="A1476" s="452" t="s">
        <v>4439</v>
      </c>
      <c r="B1476" s="820" t="s">
        <v>4440</v>
      </c>
      <c r="C1476" s="452" t="s">
        <v>4441</v>
      </c>
      <c r="D1476" s="781" t="s">
        <v>43</v>
      </c>
    </row>
    <row r="1477" spans="1:4" hidden="1">
      <c r="A1477" s="452" t="s">
        <v>4442</v>
      </c>
      <c r="B1477" s="820" t="s">
        <v>4443</v>
      </c>
      <c r="C1477" s="452" t="s">
        <v>4444</v>
      </c>
      <c r="D1477" s="781" t="s">
        <v>47</v>
      </c>
    </row>
    <row r="1478" spans="1:4" hidden="1">
      <c r="A1478" s="452" t="s">
        <v>4445</v>
      </c>
      <c r="B1478" s="820" t="s">
        <v>4446</v>
      </c>
      <c r="C1478" s="452" t="s">
        <v>4447</v>
      </c>
      <c r="D1478" s="781" t="s">
        <v>11</v>
      </c>
    </row>
    <row r="1479" spans="1:4" hidden="1">
      <c r="A1479" s="452" t="s">
        <v>4448</v>
      </c>
      <c r="B1479" s="820" t="s">
        <v>4449</v>
      </c>
      <c r="C1479" s="452" t="s">
        <v>4450</v>
      </c>
      <c r="D1479" s="781" t="s">
        <v>54</v>
      </c>
    </row>
    <row r="1480" spans="1:4" hidden="1">
      <c r="A1480" s="452" t="s">
        <v>4451</v>
      </c>
      <c r="B1480" s="820" t="s">
        <v>4452</v>
      </c>
      <c r="C1480" s="452" t="s">
        <v>4453</v>
      </c>
      <c r="D1480" s="781" t="s">
        <v>15</v>
      </c>
    </row>
    <row r="1481" spans="1:4" hidden="1">
      <c r="A1481" s="452" t="s">
        <v>4454</v>
      </c>
      <c r="B1481" s="820" t="s">
        <v>4455</v>
      </c>
      <c r="C1481" s="452" t="s">
        <v>4456</v>
      </c>
      <c r="D1481" s="781" t="s">
        <v>19</v>
      </c>
    </row>
    <row r="1482" spans="1:4" hidden="1">
      <c r="A1482" s="452" t="s">
        <v>4457</v>
      </c>
      <c r="B1482" s="820" t="s">
        <v>4458</v>
      </c>
      <c r="C1482" s="452" t="s">
        <v>4459</v>
      </c>
      <c r="D1482" s="781" t="s">
        <v>23</v>
      </c>
    </row>
    <row r="1483" spans="1:4" hidden="1">
      <c r="A1483" s="452" t="s">
        <v>4460</v>
      </c>
      <c r="B1483" s="820" t="s">
        <v>4461</v>
      </c>
      <c r="C1483" s="452" t="s">
        <v>4462</v>
      </c>
      <c r="D1483" s="781" t="s">
        <v>27</v>
      </c>
    </row>
    <row r="1484" spans="1:4" hidden="1">
      <c r="A1484" s="452" t="s">
        <v>4463</v>
      </c>
      <c r="B1484" s="820" t="s">
        <v>4464</v>
      </c>
      <c r="C1484" s="452" t="s">
        <v>4465</v>
      </c>
      <c r="D1484" s="781" t="s">
        <v>31</v>
      </c>
    </row>
    <row r="1485" spans="1:4" hidden="1">
      <c r="A1485" s="452" t="s">
        <v>4466</v>
      </c>
      <c r="B1485" s="820" t="s">
        <v>4467</v>
      </c>
      <c r="C1485" s="452" t="s">
        <v>4468</v>
      </c>
      <c r="D1485" s="781" t="s">
        <v>931</v>
      </c>
    </row>
    <row r="1486" spans="1:4" hidden="1">
      <c r="A1486" s="452" t="s">
        <v>4469</v>
      </c>
      <c r="B1486" s="820" t="s">
        <v>4470</v>
      </c>
      <c r="C1486" s="452" t="s">
        <v>4471</v>
      </c>
      <c r="D1486" s="781" t="s">
        <v>35</v>
      </c>
    </row>
    <row r="1487" spans="1:4" hidden="1">
      <c r="A1487" s="452" t="s">
        <v>4472</v>
      </c>
      <c r="B1487" s="820" t="s">
        <v>4473</v>
      </c>
      <c r="C1487" s="452" t="s">
        <v>4474</v>
      </c>
      <c r="D1487" s="781" t="s">
        <v>7</v>
      </c>
    </row>
    <row r="1488" spans="1:4" hidden="1">
      <c r="A1488" s="452" t="s">
        <v>4475</v>
      </c>
      <c r="B1488" s="820" t="s">
        <v>4476</v>
      </c>
      <c r="C1488" s="452" t="s">
        <v>4477</v>
      </c>
      <c r="D1488" s="781" t="s">
        <v>39</v>
      </c>
    </row>
    <row r="1489" spans="1:4" hidden="1">
      <c r="A1489" s="452" t="s">
        <v>4478</v>
      </c>
      <c r="B1489" s="820" t="s">
        <v>4479</v>
      </c>
      <c r="C1489" s="452" t="s">
        <v>4480</v>
      </c>
      <c r="D1489" s="781" t="s">
        <v>43</v>
      </c>
    </row>
    <row r="1490" spans="1:4" hidden="1">
      <c r="A1490" s="452" t="s">
        <v>4481</v>
      </c>
      <c r="B1490" s="820" t="s">
        <v>4482</v>
      </c>
      <c r="C1490" s="452" t="s">
        <v>4483</v>
      </c>
      <c r="D1490" s="781" t="s">
        <v>47</v>
      </c>
    </row>
    <row r="1491" spans="1:4" hidden="1">
      <c r="A1491" s="452" t="s">
        <v>4484</v>
      </c>
      <c r="B1491" s="820" t="s">
        <v>4485</v>
      </c>
      <c r="C1491" s="452" t="s">
        <v>4486</v>
      </c>
      <c r="D1491" s="781" t="s">
        <v>11</v>
      </c>
    </row>
    <row r="1492" spans="1:4" hidden="1">
      <c r="A1492" s="452" t="s">
        <v>4487</v>
      </c>
      <c r="B1492" s="820" t="s">
        <v>4488</v>
      </c>
      <c r="C1492" s="452" t="s">
        <v>4489</v>
      </c>
      <c r="D1492" s="781" t="s">
        <v>54</v>
      </c>
    </row>
    <row r="1493" spans="1:4" hidden="1">
      <c r="A1493" s="452" t="s">
        <v>4490</v>
      </c>
      <c r="B1493" s="820" t="s">
        <v>4491</v>
      </c>
      <c r="C1493" s="452" t="s">
        <v>4492</v>
      </c>
      <c r="D1493" s="781" t="s">
        <v>15</v>
      </c>
    </row>
    <row r="1494" spans="1:4" hidden="1">
      <c r="A1494" s="452" t="s">
        <v>4493</v>
      </c>
      <c r="B1494" s="820" t="s">
        <v>4494</v>
      </c>
      <c r="C1494" s="452" t="s">
        <v>4495</v>
      </c>
      <c r="D1494" s="781" t="s">
        <v>19</v>
      </c>
    </row>
    <row r="1495" spans="1:4" hidden="1">
      <c r="A1495" s="452" t="s">
        <v>4496</v>
      </c>
      <c r="B1495" s="820" t="s">
        <v>4497</v>
      </c>
      <c r="C1495" s="452" t="s">
        <v>4498</v>
      </c>
      <c r="D1495" s="781" t="s">
        <v>23</v>
      </c>
    </row>
    <row r="1496" spans="1:4" hidden="1">
      <c r="A1496" s="452" t="s">
        <v>4499</v>
      </c>
      <c r="B1496" s="820" t="s">
        <v>4500</v>
      </c>
      <c r="C1496" s="452" t="s">
        <v>4501</v>
      </c>
      <c r="D1496" s="781" t="s">
        <v>27</v>
      </c>
    </row>
    <row r="1497" spans="1:4" hidden="1">
      <c r="A1497" s="452" t="s">
        <v>4502</v>
      </c>
      <c r="B1497" s="820" t="s">
        <v>4503</v>
      </c>
      <c r="C1497" s="452" t="s">
        <v>4504</v>
      </c>
      <c r="D1497" s="781" t="s">
        <v>31</v>
      </c>
    </row>
    <row r="1498" spans="1:4" hidden="1">
      <c r="A1498" s="452" t="s">
        <v>4505</v>
      </c>
      <c r="B1498" s="820" t="s">
        <v>4506</v>
      </c>
      <c r="C1498" s="452" t="s">
        <v>4507</v>
      </c>
      <c r="D1498" s="781" t="s">
        <v>931</v>
      </c>
    </row>
    <row r="1499" spans="1:4" hidden="1">
      <c r="A1499" s="452" t="s">
        <v>4508</v>
      </c>
      <c r="B1499" s="820" t="s">
        <v>4509</v>
      </c>
      <c r="C1499" s="452" t="s">
        <v>4510</v>
      </c>
      <c r="D1499" s="781" t="s">
        <v>35</v>
      </c>
    </row>
    <row r="1500" spans="1:4" hidden="1">
      <c r="A1500" s="452" t="s">
        <v>4511</v>
      </c>
      <c r="B1500" s="820" t="s">
        <v>4512</v>
      </c>
      <c r="C1500" s="452" t="s">
        <v>4513</v>
      </c>
      <c r="D1500" s="781" t="s">
        <v>7</v>
      </c>
    </row>
    <row r="1501" spans="1:4" hidden="1">
      <c r="A1501" s="452" t="s">
        <v>4514</v>
      </c>
      <c r="B1501" s="820" t="s">
        <v>4515</v>
      </c>
      <c r="C1501" s="452" t="s">
        <v>4516</v>
      </c>
      <c r="D1501" s="781" t="s">
        <v>39</v>
      </c>
    </row>
    <row r="1502" spans="1:4" hidden="1">
      <c r="A1502" s="452" t="s">
        <v>4517</v>
      </c>
      <c r="B1502" s="820" t="s">
        <v>4518</v>
      </c>
      <c r="C1502" s="452" t="s">
        <v>4519</v>
      </c>
      <c r="D1502" s="781" t="s">
        <v>43</v>
      </c>
    </row>
    <row r="1503" spans="1:4" hidden="1">
      <c r="A1503" s="452" t="s">
        <v>4520</v>
      </c>
      <c r="B1503" s="820" t="s">
        <v>4521</v>
      </c>
      <c r="C1503" s="452" t="s">
        <v>4522</v>
      </c>
      <c r="D1503" s="781" t="s">
        <v>47</v>
      </c>
    </row>
    <row r="1504" spans="1:4" hidden="1">
      <c r="A1504" s="452" t="s">
        <v>4523</v>
      </c>
      <c r="B1504" s="820" t="s">
        <v>4524</v>
      </c>
      <c r="C1504" s="452" t="s">
        <v>4525</v>
      </c>
      <c r="D1504" s="781" t="s">
        <v>11</v>
      </c>
    </row>
    <row r="1505" spans="1:4" hidden="1">
      <c r="A1505" s="452" t="s">
        <v>4526</v>
      </c>
      <c r="B1505" s="820" t="s">
        <v>4527</v>
      </c>
      <c r="C1505" s="452" t="s">
        <v>4528</v>
      </c>
      <c r="D1505" s="781" t="s">
        <v>54</v>
      </c>
    </row>
    <row r="1506" spans="1:4" hidden="1">
      <c r="A1506" s="452" t="s">
        <v>4529</v>
      </c>
      <c r="B1506" s="820" t="s">
        <v>4530</v>
      </c>
      <c r="C1506" s="452" t="s">
        <v>4531</v>
      </c>
      <c r="D1506" s="781" t="s">
        <v>15</v>
      </c>
    </row>
    <row r="1507" spans="1:4" hidden="1">
      <c r="A1507" s="452" t="s">
        <v>4532</v>
      </c>
      <c r="B1507" s="820" t="s">
        <v>4533</v>
      </c>
      <c r="C1507" s="452" t="s">
        <v>4534</v>
      </c>
      <c r="D1507" s="781" t="s">
        <v>19</v>
      </c>
    </row>
    <row r="1508" spans="1:4" hidden="1">
      <c r="A1508" s="452" t="s">
        <v>4535</v>
      </c>
      <c r="B1508" s="820" t="s">
        <v>4536</v>
      </c>
      <c r="C1508" s="452" t="s">
        <v>4537</v>
      </c>
      <c r="D1508" s="781" t="s">
        <v>23</v>
      </c>
    </row>
    <row r="1509" spans="1:4" hidden="1">
      <c r="A1509" s="452" t="s">
        <v>4538</v>
      </c>
      <c r="B1509" s="820" t="s">
        <v>4539</v>
      </c>
      <c r="C1509" s="452" t="s">
        <v>4540</v>
      </c>
      <c r="D1509" s="781" t="s">
        <v>27</v>
      </c>
    </row>
    <row r="1510" spans="1:4" hidden="1">
      <c r="A1510" s="452" t="s">
        <v>4541</v>
      </c>
      <c r="B1510" s="820" t="s">
        <v>4542</v>
      </c>
      <c r="C1510" s="452" t="s">
        <v>4543</v>
      </c>
      <c r="D1510" s="781" t="s">
        <v>31</v>
      </c>
    </row>
    <row r="1511" spans="1:4" hidden="1">
      <c r="A1511" s="452" t="s">
        <v>4544</v>
      </c>
      <c r="B1511" s="820" t="s">
        <v>4545</v>
      </c>
      <c r="C1511" s="452" t="s">
        <v>4546</v>
      </c>
      <c r="D1511" s="781" t="s">
        <v>931</v>
      </c>
    </row>
    <row r="1512" spans="1:4" hidden="1">
      <c r="A1512" s="452" t="s">
        <v>4547</v>
      </c>
      <c r="B1512" s="820" t="s">
        <v>4548</v>
      </c>
      <c r="C1512" s="452" t="s">
        <v>4549</v>
      </c>
      <c r="D1512" s="781" t="s">
        <v>35</v>
      </c>
    </row>
    <row r="1513" spans="1:4" hidden="1">
      <c r="A1513" s="452" t="s">
        <v>4550</v>
      </c>
      <c r="B1513" s="820" t="s">
        <v>4551</v>
      </c>
      <c r="C1513" s="452" t="s">
        <v>4552</v>
      </c>
      <c r="D1513" s="781" t="s">
        <v>7</v>
      </c>
    </row>
    <row r="1514" spans="1:4" hidden="1">
      <c r="A1514" s="452" t="s">
        <v>4553</v>
      </c>
      <c r="B1514" s="820" t="s">
        <v>4554</v>
      </c>
      <c r="C1514" s="452" t="s">
        <v>4555</v>
      </c>
      <c r="D1514" s="781" t="s">
        <v>39</v>
      </c>
    </row>
    <row r="1515" spans="1:4" hidden="1">
      <c r="A1515" s="452" t="s">
        <v>4556</v>
      </c>
      <c r="B1515" s="820" t="s">
        <v>4557</v>
      </c>
      <c r="C1515" s="452" t="s">
        <v>4558</v>
      </c>
      <c r="D1515" s="781" t="s">
        <v>43</v>
      </c>
    </row>
    <row r="1516" spans="1:4" hidden="1">
      <c r="A1516" s="452" t="s">
        <v>4559</v>
      </c>
      <c r="B1516" s="820" t="s">
        <v>4560</v>
      </c>
      <c r="C1516" s="452" t="s">
        <v>4561</v>
      </c>
      <c r="D1516" s="781" t="s">
        <v>47</v>
      </c>
    </row>
    <row r="1517" spans="1:4" hidden="1">
      <c r="A1517" s="452" t="s">
        <v>4562</v>
      </c>
      <c r="B1517" s="820" t="s">
        <v>4563</v>
      </c>
      <c r="C1517" s="452" t="s">
        <v>4564</v>
      </c>
      <c r="D1517" s="781" t="s">
        <v>11</v>
      </c>
    </row>
    <row r="1518" spans="1:4" hidden="1">
      <c r="A1518" s="452" t="s">
        <v>4565</v>
      </c>
      <c r="B1518" s="820" t="s">
        <v>4566</v>
      </c>
      <c r="C1518" s="452" t="s">
        <v>4567</v>
      </c>
      <c r="D1518" s="781" t="s">
        <v>54</v>
      </c>
    </row>
    <row r="1519" spans="1:4" hidden="1">
      <c r="A1519" s="452" t="s">
        <v>4568</v>
      </c>
      <c r="B1519" s="820" t="s">
        <v>4569</v>
      </c>
      <c r="C1519" s="452" t="s">
        <v>4570</v>
      </c>
      <c r="D1519" s="781" t="s">
        <v>15</v>
      </c>
    </row>
    <row r="1520" spans="1:4" hidden="1">
      <c r="A1520" s="452" t="s">
        <v>4571</v>
      </c>
      <c r="B1520" s="820" t="s">
        <v>4572</v>
      </c>
      <c r="C1520" s="452" t="s">
        <v>4573</v>
      </c>
      <c r="D1520" s="781" t="s">
        <v>19</v>
      </c>
    </row>
    <row r="1521" spans="1:4" hidden="1">
      <c r="A1521" s="452" t="s">
        <v>4574</v>
      </c>
      <c r="B1521" s="820" t="s">
        <v>4575</v>
      </c>
      <c r="C1521" s="452" t="s">
        <v>4576</v>
      </c>
      <c r="D1521" s="781" t="s">
        <v>23</v>
      </c>
    </row>
    <row r="1522" spans="1:4" hidden="1">
      <c r="A1522" s="452" t="s">
        <v>4577</v>
      </c>
      <c r="B1522" s="820" t="s">
        <v>4578</v>
      </c>
      <c r="C1522" s="452" t="s">
        <v>4579</v>
      </c>
      <c r="D1522" s="781" t="s">
        <v>27</v>
      </c>
    </row>
    <row r="1523" spans="1:4" hidden="1">
      <c r="A1523" s="452" t="s">
        <v>4580</v>
      </c>
      <c r="B1523" s="820" t="s">
        <v>4581</v>
      </c>
      <c r="C1523" s="452" t="s">
        <v>4582</v>
      </c>
      <c r="D1523" s="781" t="s">
        <v>31</v>
      </c>
    </row>
    <row r="1524" spans="1:4" hidden="1">
      <c r="A1524" s="452" t="s">
        <v>4583</v>
      </c>
      <c r="B1524" s="820" t="s">
        <v>4584</v>
      </c>
      <c r="C1524" s="452" t="s">
        <v>4585</v>
      </c>
      <c r="D1524" s="781" t="s">
        <v>35</v>
      </c>
    </row>
    <row r="1525" spans="1:4" hidden="1">
      <c r="A1525" s="452" t="s">
        <v>4586</v>
      </c>
      <c r="B1525" s="820" t="s">
        <v>4587</v>
      </c>
      <c r="C1525" s="452" t="s">
        <v>4588</v>
      </c>
      <c r="D1525" s="781" t="s">
        <v>39</v>
      </c>
    </row>
    <row r="1526" spans="1:4" hidden="1">
      <c r="A1526" s="452" t="s">
        <v>4589</v>
      </c>
      <c r="B1526" s="820" t="s">
        <v>4590</v>
      </c>
      <c r="C1526" s="452" t="s">
        <v>4591</v>
      </c>
      <c r="D1526" s="781" t="s">
        <v>43</v>
      </c>
    </row>
    <row r="1527" spans="1:4" hidden="1">
      <c r="A1527" s="452" t="s">
        <v>4592</v>
      </c>
      <c r="B1527" s="820" t="s">
        <v>4593</v>
      </c>
      <c r="C1527" s="452" t="s">
        <v>4594</v>
      </c>
      <c r="D1527" s="781" t="s">
        <v>47</v>
      </c>
    </row>
    <row r="1528" spans="1:4" hidden="1">
      <c r="A1528" s="452" t="s">
        <v>4595</v>
      </c>
      <c r="B1528" s="820" t="s">
        <v>4596</v>
      </c>
      <c r="C1528" s="452" t="s">
        <v>4597</v>
      </c>
      <c r="D1528" s="781" t="s">
        <v>11</v>
      </c>
    </row>
    <row r="1529" spans="1:4" hidden="1">
      <c r="A1529" s="452" t="s">
        <v>4598</v>
      </c>
      <c r="B1529" s="820" t="s">
        <v>4599</v>
      </c>
      <c r="C1529" s="452" t="s">
        <v>4600</v>
      </c>
      <c r="D1529" s="781" t="s">
        <v>54</v>
      </c>
    </row>
    <row r="1530" spans="1:4" hidden="1">
      <c r="A1530" s="452" t="s">
        <v>4601</v>
      </c>
      <c r="B1530" s="820" t="s">
        <v>4602</v>
      </c>
      <c r="C1530" s="452" t="s">
        <v>4603</v>
      </c>
      <c r="D1530" s="781" t="s">
        <v>15</v>
      </c>
    </row>
    <row r="1531" spans="1:4" hidden="1">
      <c r="A1531" s="452" t="s">
        <v>4604</v>
      </c>
      <c r="B1531" s="820" t="s">
        <v>4605</v>
      </c>
      <c r="C1531" s="452" t="s">
        <v>4606</v>
      </c>
      <c r="D1531" s="781" t="s">
        <v>19</v>
      </c>
    </row>
    <row r="1532" spans="1:4" hidden="1">
      <c r="A1532" s="452" t="s">
        <v>4607</v>
      </c>
      <c r="B1532" s="820" t="s">
        <v>4608</v>
      </c>
      <c r="C1532" s="452" t="s">
        <v>4609</v>
      </c>
      <c r="D1532" s="781" t="s">
        <v>23</v>
      </c>
    </row>
    <row r="1533" spans="1:4" hidden="1">
      <c r="A1533" s="452" t="s">
        <v>4610</v>
      </c>
      <c r="B1533" s="820" t="s">
        <v>4611</v>
      </c>
      <c r="C1533" s="452" t="s">
        <v>4612</v>
      </c>
      <c r="D1533" s="781" t="s">
        <v>27</v>
      </c>
    </row>
    <row r="1534" spans="1:4" hidden="1">
      <c r="A1534" s="452" t="s">
        <v>4613</v>
      </c>
      <c r="B1534" s="820" t="s">
        <v>4614</v>
      </c>
      <c r="C1534" s="452" t="s">
        <v>4615</v>
      </c>
      <c r="D1534" s="781" t="s">
        <v>31</v>
      </c>
    </row>
    <row r="1535" spans="1:4" hidden="1">
      <c r="A1535" s="452" t="s">
        <v>4616</v>
      </c>
      <c r="B1535" s="820" t="s">
        <v>4617</v>
      </c>
      <c r="C1535" s="452" t="s">
        <v>4618</v>
      </c>
      <c r="D1535" s="781" t="s">
        <v>931</v>
      </c>
    </row>
    <row r="1536" spans="1:4" hidden="1">
      <c r="A1536" s="452" t="s">
        <v>4619</v>
      </c>
      <c r="B1536" s="820" t="s">
        <v>4620</v>
      </c>
      <c r="C1536" s="452" t="s">
        <v>4621</v>
      </c>
      <c r="D1536" s="781" t="s">
        <v>35</v>
      </c>
    </row>
    <row r="1537" spans="1:4" hidden="1">
      <c r="A1537" s="452" t="s">
        <v>4622</v>
      </c>
      <c r="B1537" s="820" t="s">
        <v>4623</v>
      </c>
      <c r="C1537" s="452" t="s">
        <v>4624</v>
      </c>
      <c r="D1537" s="781" t="s">
        <v>7</v>
      </c>
    </row>
    <row r="1538" spans="1:4" hidden="1">
      <c r="A1538" s="452" t="s">
        <v>4625</v>
      </c>
      <c r="B1538" s="820" t="s">
        <v>4626</v>
      </c>
      <c r="C1538" s="452" t="s">
        <v>4627</v>
      </c>
      <c r="D1538" s="781" t="s">
        <v>39</v>
      </c>
    </row>
    <row r="1539" spans="1:4" hidden="1">
      <c r="A1539" s="452" t="s">
        <v>4628</v>
      </c>
      <c r="B1539" s="820" t="s">
        <v>4629</v>
      </c>
      <c r="C1539" s="452" t="s">
        <v>4630</v>
      </c>
      <c r="D1539" s="781" t="s">
        <v>43</v>
      </c>
    </row>
    <row r="1540" spans="1:4" hidden="1">
      <c r="A1540" s="452" t="s">
        <v>4631</v>
      </c>
      <c r="B1540" s="820" t="s">
        <v>4632</v>
      </c>
      <c r="C1540" s="452" t="s">
        <v>4633</v>
      </c>
      <c r="D1540" s="781" t="s">
        <v>47</v>
      </c>
    </row>
    <row r="1541" spans="1:4" hidden="1">
      <c r="A1541" s="452" t="s">
        <v>4634</v>
      </c>
      <c r="B1541" s="820" t="s">
        <v>4635</v>
      </c>
      <c r="C1541" s="452" t="s">
        <v>4636</v>
      </c>
      <c r="D1541" s="781" t="s">
        <v>11</v>
      </c>
    </row>
    <row r="1542" spans="1:4" hidden="1">
      <c r="A1542" s="452" t="s">
        <v>4637</v>
      </c>
      <c r="B1542" s="820" t="s">
        <v>4638</v>
      </c>
      <c r="C1542" s="452" t="s">
        <v>4639</v>
      </c>
      <c r="D1542" s="781" t="s">
        <v>54</v>
      </c>
    </row>
    <row r="1543" spans="1:4" hidden="1">
      <c r="A1543" s="452" t="s">
        <v>4640</v>
      </c>
      <c r="B1543" s="820" t="s">
        <v>4641</v>
      </c>
      <c r="C1543" s="452" t="s">
        <v>4642</v>
      </c>
      <c r="D1543" s="781" t="s">
        <v>15</v>
      </c>
    </row>
    <row r="1544" spans="1:4" hidden="1">
      <c r="A1544" s="452" t="s">
        <v>4643</v>
      </c>
      <c r="B1544" s="820" t="s">
        <v>4644</v>
      </c>
      <c r="C1544" s="452" t="s">
        <v>4645</v>
      </c>
      <c r="D1544" s="781" t="s">
        <v>19</v>
      </c>
    </row>
    <row r="1545" spans="1:4" hidden="1">
      <c r="A1545" s="452" t="s">
        <v>4646</v>
      </c>
      <c r="B1545" s="820" t="s">
        <v>4647</v>
      </c>
      <c r="C1545" s="452" t="s">
        <v>4648</v>
      </c>
      <c r="D1545" s="781" t="s">
        <v>23</v>
      </c>
    </row>
    <row r="1546" spans="1:4" hidden="1">
      <c r="A1546" s="452" t="s">
        <v>4649</v>
      </c>
      <c r="B1546" s="820" t="s">
        <v>4650</v>
      </c>
      <c r="C1546" s="452" t="s">
        <v>4651</v>
      </c>
      <c r="D1546" s="781" t="s">
        <v>27</v>
      </c>
    </row>
    <row r="1547" spans="1:4" hidden="1">
      <c r="A1547" s="452" t="s">
        <v>4652</v>
      </c>
      <c r="B1547" s="820" t="s">
        <v>4653</v>
      </c>
      <c r="C1547" s="452" t="s">
        <v>4654</v>
      </c>
      <c r="D1547" s="781" t="s">
        <v>31</v>
      </c>
    </row>
    <row r="1548" spans="1:4" hidden="1">
      <c r="A1548" s="452" t="s">
        <v>4655</v>
      </c>
      <c r="B1548" s="820" t="s">
        <v>4656</v>
      </c>
      <c r="C1548" s="452" t="s">
        <v>4657</v>
      </c>
      <c r="D1548" s="781" t="s">
        <v>35</v>
      </c>
    </row>
    <row r="1549" spans="1:4" hidden="1">
      <c r="A1549" s="452" t="s">
        <v>4658</v>
      </c>
      <c r="B1549" s="820" t="s">
        <v>4659</v>
      </c>
      <c r="C1549" s="452" t="s">
        <v>4660</v>
      </c>
      <c r="D1549" s="781" t="s">
        <v>39</v>
      </c>
    </row>
    <row r="1550" spans="1:4" hidden="1">
      <c r="A1550" s="452" t="s">
        <v>4661</v>
      </c>
      <c r="B1550" s="820" t="s">
        <v>4662</v>
      </c>
      <c r="C1550" s="452" t="s">
        <v>4663</v>
      </c>
      <c r="D1550" s="781" t="s">
        <v>43</v>
      </c>
    </row>
    <row r="1551" spans="1:4" hidden="1">
      <c r="A1551" s="452" t="s">
        <v>4664</v>
      </c>
      <c r="B1551" s="820" t="s">
        <v>4665</v>
      </c>
      <c r="C1551" s="452" t="s">
        <v>4666</v>
      </c>
      <c r="D1551" s="781" t="s">
        <v>47</v>
      </c>
    </row>
    <row r="1552" spans="1:4" hidden="1">
      <c r="A1552" s="452" t="s">
        <v>4667</v>
      </c>
      <c r="B1552" s="820" t="s">
        <v>4668</v>
      </c>
      <c r="C1552" s="452" t="s">
        <v>4669</v>
      </c>
      <c r="D1552" s="781" t="s">
        <v>11</v>
      </c>
    </row>
    <row r="1553" spans="1:4" hidden="1">
      <c r="A1553" s="452" t="s">
        <v>4670</v>
      </c>
      <c r="B1553" s="820" t="s">
        <v>4671</v>
      </c>
      <c r="C1553" s="452" t="s">
        <v>4672</v>
      </c>
      <c r="D1553" s="781" t="s">
        <v>54</v>
      </c>
    </row>
    <row r="1554" spans="1:4" hidden="1">
      <c r="A1554" s="452" t="s">
        <v>4673</v>
      </c>
      <c r="B1554" s="820" t="s">
        <v>4674</v>
      </c>
      <c r="C1554" s="452" t="s">
        <v>4675</v>
      </c>
      <c r="D1554" s="781" t="s">
        <v>15</v>
      </c>
    </row>
    <row r="1555" spans="1:4" hidden="1">
      <c r="A1555" s="452" t="s">
        <v>4676</v>
      </c>
      <c r="B1555" s="820" t="s">
        <v>4677</v>
      </c>
      <c r="C1555" s="452" t="s">
        <v>4678</v>
      </c>
      <c r="D1555" s="781" t="s">
        <v>19</v>
      </c>
    </row>
    <row r="1556" spans="1:4" hidden="1">
      <c r="A1556" s="452" t="s">
        <v>4679</v>
      </c>
      <c r="B1556" s="820" t="s">
        <v>4680</v>
      </c>
      <c r="C1556" s="452" t="s">
        <v>4681</v>
      </c>
      <c r="D1556" s="781" t="s">
        <v>23</v>
      </c>
    </row>
    <row r="1557" spans="1:4" hidden="1">
      <c r="A1557" s="452" t="s">
        <v>4682</v>
      </c>
      <c r="B1557" s="820" t="s">
        <v>4683</v>
      </c>
      <c r="C1557" s="452" t="s">
        <v>4684</v>
      </c>
      <c r="D1557" s="781" t="s">
        <v>27</v>
      </c>
    </row>
    <row r="1558" spans="1:4" hidden="1">
      <c r="A1558" s="452" t="s">
        <v>4685</v>
      </c>
      <c r="B1558" s="820" t="s">
        <v>4686</v>
      </c>
      <c r="C1558" s="452" t="s">
        <v>4687</v>
      </c>
      <c r="D1558" s="781" t="s">
        <v>31</v>
      </c>
    </row>
    <row r="1559" spans="1:4" hidden="1">
      <c r="A1559" s="452" t="s">
        <v>4688</v>
      </c>
      <c r="B1559" s="820" t="s">
        <v>4689</v>
      </c>
      <c r="C1559" s="452" t="s">
        <v>4690</v>
      </c>
      <c r="D1559" s="781" t="s">
        <v>35</v>
      </c>
    </row>
    <row r="1560" spans="1:4" hidden="1">
      <c r="A1560" s="452" t="s">
        <v>4691</v>
      </c>
      <c r="B1560" s="820" t="s">
        <v>4692</v>
      </c>
      <c r="C1560" s="452" t="s">
        <v>4693</v>
      </c>
      <c r="D1560" s="781" t="s">
        <v>39</v>
      </c>
    </row>
    <row r="1561" spans="1:4" hidden="1">
      <c r="A1561" s="452" t="s">
        <v>4694</v>
      </c>
      <c r="B1561" s="820" t="s">
        <v>4695</v>
      </c>
      <c r="C1561" s="452" t="s">
        <v>4696</v>
      </c>
      <c r="D1561" s="781" t="s">
        <v>43</v>
      </c>
    </row>
    <row r="1562" spans="1:4" hidden="1">
      <c r="A1562" s="452" t="s">
        <v>4697</v>
      </c>
      <c r="B1562" s="820" t="s">
        <v>4698</v>
      </c>
      <c r="C1562" s="452" t="s">
        <v>4699</v>
      </c>
      <c r="D1562" s="781" t="s">
        <v>47</v>
      </c>
    </row>
    <row r="1563" spans="1:4" hidden="1">
      <c r="A1563" s="452" t="s">
        <v>4700</v>
      </c>
      <c r="B1563" s="820" t="s">
        <v>4701</v>
      </c>
      <c r="C1563" s="452" t="s">
        <v>4702</v>
      </c>
      <c r="D1563" s="781" t="s">
        <v>11</v>
      </c>
    </row>
    <row r="1564" spans="1:4" hidden="1">
      <c r="A1564" s="452" t="s">
        <v>4703</v>
      </c>
      <c r="B1564" s="820" t="s">
        <v>4704</v>
      </c>
      <c r="C1564" s="452" t="s">
        <v>4705</v>
      </c>
      <c r="D1564" s="781" t="s">
        <v>54</v>
      </c>
    </row>
    <row r="1565" spans="1:4" hidden="1">
      <c r="A1565" s="452" t="s">
        <v>4706</v>
      </c>
      <c r="B1565" s="820" t="s">
        <v>4707</v>
      </c>
      <c r="C1565" s="452" t="s">
        <v>4708</v>
      </c>
      <c r="D1565" s="781" t="s">
        <v>15</v>
      </c>
    </row>
    <row r="1566" spans="1:4" hidden="1">
      <c r="A1566" s="452" t="s">
        <v>4709</v>
      </c>
      <c r="B1566" s="820" t="s">
        <v>4710</v>
      </c>
      <c r="C1566" s="452" t="s">
        <v>4711</v>
      </c>
      <c r="D1566" s="781" t="s">
        <v>19</v>
      </c>
    </row>
    <row r="1567" spans="1:4" hidden="1">
      <c r="A1567" s="452" t="s">
        <v>4712</v>
      </c>
      <c r="B1567" s="820" t="s">
        <v>4713</v>
      </c>
      <c r="C1567" s="452" t="s">
        <v>4714</v>
      </c>
      <c r="D1567" s="781" t="s">
        <v>23</v>
      </c>
    </row>
    <row r="1568" spans="1:4" hidden="1">
      <c r="A1568" s="452" t="s">
        <v>4715</v>
      </c>
      <c r="B1568" s="820" t="s">
        <v>4716</v>
      </c>
      <c r="C1568" s="452" t="s">
        <v>4717</v>
      </c>
      <c r="D1568" s="781" t="s">
        <v>27</v>
      </c>
    </row>
    <row r="1569" spans="1:4" hidden="1">
      <c r="A1569" s="452" t="s">
        <v>4718</v>
      </c>
      <c r="B1569" s="820" t="s">
        <v>4719</v>
      </c>
      <c r="C1569" s="452" t="s">
        <v>4720</v>
      </c>
      <c r="D1569" s="781" t="s">
        <v>31</v>
      </c>
    </row>
    <row r="1570" spans="1:4" hidden="1">
      <c r="A1570" s="452" t="s">
        <v>4721</v>
      </c>
      <c r="B1570" s="820" t="s">
        <v>4722</v>
      </c>
      <c r="C1570" s="452" t="s">
        <v>4723</v>
      </c>
      <c r="D1570" s="781" t="s">
        <v>35</v>
      </c>
    </row>
    <row r="1571" spans="1:4" hidden="1">
      <c r="A1571" s="452" t="s">
        <v>4724</v>
      </c>
      <c r="B1571" s="820" t="s">
        <v>4725</v>
      </c>
      <c r="C1571" s="452" t="s">
        <v>4726</v>
      </c>
      <c r="D1571" s="781" t="s">
        <v>39</v>
      </c>
    </row>
    <row r="1572" spans="1:4" hidden="1">
      <c r="A1572" s="452" t="s">
        <v>4727</v>
      </c>
      <c r="B1572" s="820" t="s">
        <v>4728</v>
      </c>
      <c r="C1572" s="452" t="s">
        <v>4729</v>
      </c>
      <c r="D1572" s="781" t="s">
        <v>43</v>
      </c>
    </row>
    <row r="1573" spans="1:4" hidden="1">
      <c r="A1573" s="452" t="s">
        <v>4730</v>
      </c>
      <c r="B1573" s="820" t="s">
        <v>4731</v>
      </c>
      <c r="C1573" s="452" t="s">
        <v>4732</v>
      </c>
      <c r="D1573" s="781" t="s">
        <v>47</v>
      </c>
    </row>
    <row r="1574" spans="1:4" hidden="1">
      <c r="A1574" s="452" t="s">
        <v>4733</v>
      </c>
      <c r="B1574" s="820" t="s">
        <v>4734</v>
      </c>
      <c r="C1574" s="452" t="s">
        <v>4735</v>
      </c>
      <c r="D1574" s="781" t="s">
        <v>11</v>
      </c>
    </row>
    <row r="1575" spans="1:4" hidden="1">
      <c r="A1575" s="452" t="s">
        <v>4736</v>
      </c>
      <c r="B1575" s="820" t="s">
        <v>4737</v>
      </c>
      <c r="C1575" s="452" t="s">
        <v>4738</v>
      </c>
      <c r="D1575" s="781" t="s">
        <v>54</v>
      </c>
    </row>
    <row r="1576" spans="1:4" hidden="1">
      <c r="A1576" s="452" t="s">
        <v>4739</v>
      </c>
      <c r="B1576" s="820" t="s">
        <v>4740</v>
      </c>
      <c r="C1576" s="452" t="s">
        <v>4741</v>
      </c>
      <c r="D1576" s="781" t="s">
        <v>15</v>
      </c>
    </row>
    <row r="1577" spans="1:4" hidden="1">
      <c r="A1577" s="452" t="s">
        <v>4742</v>
      </c>
      <c r="B1577" s="820" t="s">
        <v>4743</v>
      </c>
      <c r="C1577" s="452" t="s">
        <v>4744</v>
      </c>
      <c r="D1577" s="781" t="s">
        <v>19</v>
      </c>
    </row>
    <row r="1578" spans="1:4" hidden="1">
      <c r="A1578" s="452" t="s">
        <v>4745</v>
      </c>
      <c r="B1578" s="820" t="s">
        <v>4746</v>
      </c>
      <c r="C1578" s="452" t="s">
        <v>4747</v>
      </c>
      <c r="D1578" s="781" t="s">
        <v>23</v>
      </c>
    </row>
    <row r="1579" spans="1:4" hidden="1">
      <c r="A1579" s="452" t="s">
        <v>4748</v>
      </c>
      <c r="B1579" s="820" t="s">
        <v>4749</v>
      </c>
      <c r="C1579" s="452" t="s">
        <v>4750</v>
      </c>
      <c r="D1579" s="781" t="s">
        <v>27</v>
      </c>
    </row>
    <row r="1580" spans="1:4" hidden="1">
      <c r="A1580" s="452" t="s">
        <v>4751</v>
      </c>
      <c r="B1580" s="820" t="s">
        <v>4752</v>
      </c>
      <c r="C1580" s="452" t="s">
        <v>4753</v>
      </c>
      <c r="D1580" s="781" t="s">
        <v>31</v>
      </c>
    </row>
    <row r="1581" spans="1:4" hidden="1">
      <c r="A1581" s="452" t="s">
        <v>4754</v>
      </c>
      <c r="B1581" s="820" t="s">
        <v>4755</v>
      </c>
      <c r="C1581" s="452" t="s">
        <v>4756</v>
      </c>
      <c r="D1581" s="781" t="s">
        <v>931</v>
      </c>
    </row>
    <row r="1582" spans="1:4" hidden="1">
      <c r="A1582" s="452" t="s">
        <v>4757</v>
      </c>
      <c r="B1582" s="820" t="s">
        <v>4758</v>
      </c>
      <c r="C1582" s="452" t="s">
        <v>4759</v>
      </c>
      <c r="D1582" s="781" t="s">
        <v>35</v>
      </c>
    </row>
    <row r="1583" spans="1:4" hidden="1">
      <c r="A1583" s="452" t="s">
        <v>4760</v>
      </c>
      <c r="B1583" s="820" t="s">
        <v>4761</v>
      </c>
      <c r="C1583" s="452" t="s">
        <v>4762</v>
      </c>
      <c r="D1583" s="781" t="s">
        <v>7</v>
      </c>
    </row>
    <row r="1584" spans="1:4" hidden="1">
      <c r="A1584" s="452" t="s">
        <v>4763</v>
      </c>
      <c r="B1584" s="820" t="s">
        <v>4764</v>
      </c>
      <c r="C1584" s="452" t="s">
        <v>4765</v>
      </c>
      <c r="D1584" s="781" t="s">
        <v>39</v>
      </c>
    </row>
    <row r="1585" spans="1:4" hidden="1">
      <c r="A1585" s="452" t="s">
        <v>4766</v>
      </c>
      <c r="B1585" s="820" t="s">
        <v>4767</v>
      </c>
      <c r="C1585" s="452" t="s">
        <v>4768</v>
      </c>
      <c r="D1585" s="781" t="s">
        <v>43</v>
      </c>
    </row>
    <row r="1586" spans="1:4" hidden="1">
      <c r="A1586" s="452" t="s">
        <v>4769</v>
      </c>
      <c r="B1586" s="820" t="s">
        <v>4770</v>
      </c>
      <c r="C1586" s="452" t="s">
        <v>4771</v>
      </c>
      <c r="D1586" s="781" t="s">
        <v>47</v>
      </c>
    </row>
    <row r="1587" spans="1:4" hidden="1">
      <c r="A1587" s="452" t="s">
        <v>4772</v>
      </c>
      <c r="B1587" s="820" t="s">
        <v>4773</v>
      </c>
      <c r="C1587" s="452" t="s">
        <v>4774</v>
      </c>
      <c r="D1587" s="781" t="s">
        <v>11</v>
      </c>
    </row>
    <row r="1588" spans="1:4" hidden="1">
      <c r="A1588" s="452" t="s">
        <v>4775</v>
      </c>
      <c r="B1588" s="820" t="s">
        <v>4776</v>
      </c>
      <c r="C1588" s="452" t="s">
        <v>4777</v>
      </c>
      <c r="D1588" s="781" t="s">
        <v>54</v>
      </c>
    </row>
    <row r="1589" spans="1:4" hidden="1">
      <c r="A1589" s="452" t="s">
        <v>4778</v>
      </c>
      <c r="B1589" s="820" t="s">
        <v>4779</v>
      </c>
      <c r="C1589" s="452" t="s">
        <v>4780</v>
      </c>
      <c r="D1589" s="781" t="s">
        <v>15</v>
      </c>
    </row>
    <row r="1590" spans="1:4" hidden="1">
      <c r="A1590" s="452" t="s">
        <v>4781</v>
      </c>
      <c r="B1590" s="820" t="s">
        <v>4782</v>
      </c>
      <c r="C1590" s="452" t="s">
        <v>4783</v>
      </c>
      <c r="D1590" s="781" t="s">
        <v>19</v>
      </c>
    </row>
    <row r="1591" spans="1:4" hidden="1">
      <c r="A1591" s="452" t="s">
        <v>4784</v>
      </c>
      <c r="B1591" s="820" t="s">
        <v>4785</v>
      </c>
      <c r="C1591" s="452" t="s">
        <v>4786</v>
      </c>
      <c r="D1591" s="781" t="s">
        <v>23</v>
      </c>
    </row>
    <row r="1592" spans="1:4" hidden="1">
      <c r="A1592" s="452" t="s">
        <v>4787</v>
      </c>
      <c r="B1592" s="820" t="s">
        <v>4788</v>
      </c>
      <c r="C1592" s="452" t="s">
        <v>4789</v>
      </c>
      <c r="D1592" s="781" t="s">
        <v>27</v>
      </c>
    </row>
    <row r="1593" spans="1:4" hidden="1">
      <c r="A1593" s="452" t="s">
        <v>4790</v>
      </c>
      <c r="B1593" s="820" t="s">
        <v>4791</v>
      </c>
      <c r="C1593" s="452" t="s">
        <v>4792</v>
      </c>
      <c r="D1593" s="781" t="s">
        <v>31</v>
      </c>
    </row>
    <row r="1594" spans="1:4" hidden="1">
      <c r="A1594" s="452" t="s">
        <v>4793</v>
      </c>
      <c r="B1594" s="820" t="s">
        <v>4794</v>
      </c>
      <c r="C1594" s="452" t="s">
        <v>4795</v>
      </c>
      <c r="D1594" s="781" t="s">
        <v>931</v>
      </c>
    </row>
    <row r="1595" spans="1:4" hidden="1">
      <c r="A1595" s="452" t="s">
        <v>4796</v>
      </c>
      <c r="B1595" s="820" t="s">
        <v>4797</v>
      </c>
      <c r="C1595" s="452" t="s">
        <v>4798</v>
      </c>
      <c r="D1595" s="781" t="s">
        <v>35</v>
      </c>
    </row>
    <row r="1596" spans="1:4" hidden="1">
      <c r="A1596" s="452" t="s">
        <v>4799</v>
      </c>
      <c r="B1596" s="820" t="s">
        <v>4800</v>
      </c>
      <c r="C1596" s="452" t="s">
        <v>4801</v>
      </c>
      <c r="D1596" s="781" t="s">
        <v>7</v>
      </c>
    </row>
    <row r="1597" spans="1:4" hidden="1">
      <c r="A1597" s="452" t="s">
        <v>4802</v>
      </c>
      <c r="B1597" s="820" t="s">
        <v>4803</v>
      </c>
      <c r="C1597" s="452" t="s">
        <v>4804</v>
      </c>
      <c r="D1597" s="781" t="s">
        <v>39</v>
      </c>
    </row>
    <row r="1598" spans="1:4" hidden="1">
      <c r="A1598" s="452" t="s">
        <v>4805</v>
      </c>
      <c r="B1598" s="820" t="s">
        <v>4806</v>
      </c>
      <c r="C1598" s="452" t="s">
        <v>4807</v>
      </c>
      <c r="D1598" s="781" t="s">
        <v>43</v>
      </c>
    </row>
    <row r="1599" spans="1:4" hidden="1">
      <c r="A1599" s="452" t="s">
        <v>4808</v>
      </c>
      <c r="B1599" s="820" t="s">
        <v>4809</v>
      </c>
      <c r="C1599" s="452" t="s">
        <v>4810</v>
      </c>
      <c r="D1599" s="781" t="s">
        <v>47</v>
      </c>
    </row>
    <row r="1600" spans="1:4" hidden="1">
      <c r="A1600" s="452" t="s">
        <v>4811</v>
      </c>
      <c r="B1600" s="820" t="s">
        <v>4812</v>
      </c>
      <c r="C1600" s="452" t="s">
        <v>4813</v>
      </c>
      <c r="D1600" s="781" t="s">
        <v>11</v>
      </c>
    </row>
    <row r="1601" spans="1:4" hidden="1">
      <c r="A1601" s="452" t="s">
        <v>4814</v>
      </c>
      <c r="B1601" s="820" t="s">
        <v>4815</v>
      </c>
      <c r="C1601" s="452" t="s">
        <v>4816</v>
      </c>
      <c r="D1601" s="781" t="s">
        <v>54</v>
      </c>
    </row>
    <row r="1602" spans="1:4" hidden="1">
      <c r="A1602" s="452" t="s">
        <v>4817</v>
      </c>
      <c r="B1602" s="820" t="s">
        <v>4818</v>
      </c>
      <c r="C1602" s="452" t="s">
        <v>4819</v>
      </c>
      <c r="D1602" s="781" t="s">
        <v>15</v>
      </c>
    </row>
    <row r="1603" spans="1:4" hidden="1">
      <c r="A1603" s="452" t="s">
        <v>4820</v>
      </c>
      <c r="B1603" s="820" t="s">
        <v>4821</v>
      </c>
      <c r="C1603" s="452" t="s">
        <v>4822</v>
      </c>
      <c r="D1603" s="781" t="s">
        <v>19</v>
      </c>
    </row>
    <row r="1604" spans="1:4" hidden="1">
      <c r="A1604" s="452" t="s">
        <v>4823</v>
      </c>
      <c r="B1604" s="820" t="s">
        <v>4824</v>
      </c>
      <c r="C1604" s="452" t="s">
        <v>4825</v>
      </c>
      <c r="D1604" s="781" t="s">
        <v>23</v>
      </c>
    </row>
    <row r="1605" spans="1:4" hidden="1">
      <c r="A1605" s="452" t="s">
        <v>4826</v>
      </c>
      <c r="B1605" s="820" t="s">
        <v>4827</v>
      </c>
      <c r="C1605" s="452" t="s">
        <v>4828</v>
      </c>
      <c r="D1605" s="781" t="s">
        <v>27</v>
      </c>
    </row>
    <row r="1606" spans="1:4" hidden="1">
      <c r="A1606" s="452" t="s">
        <v>4829</v>
      </c>
      <c r="B1606" s="820" t="s">
        <v>4830</v>
      </c>
      <c r="C1606" s="452" t="s">
        <v>4831</v>
      </c>
      <c r="D1606" s="781" t="s">
        <v>31</v>
      </c>
    </row>
    <row r="1607" spans="1:4" hidden="1">
      <c r="A1607" s="452" t="s">
        <v>4832</v>
      </c>
      <c r="B1607" s="820" t="s">
        <v>4833</v>
      </c>
      <c r="C1607" s="452" t="s">
        <v>4834</v>
      </c>
      <c r="D1607" s="781" t="s">
        <v>931</v>
      </c>
    </row>
    <row r="1608" spans="1:4" hidden="1">
      <c r="A1608" s="452" t="s">
        <v>4835</v>
      </c>
      <c r="B1608" s="820" t="s">
        <v>4836</v>
      </c>
      <c r="C1608" s="452" t="s">
        <v>4837</v>
      </c>
      <c r="D1608" s="781" t="s">
        <v>35</v>
      </c>
    </row>
    <row r="1609" spans="1:4" hidden="1">
      <c r="A1609" s="452" t="s">
        <v>4838</v>
      </c>
      <c r="B1609" s="820" t="s">
        <v>4839</v>
      </c>
      <c r="C1609" s="452" t="s">
        <v>4840</v>
      </c>
      <c r="D1609" s="781" t="s">
        <v>7</v>
      </c>
    </row>
    <row r="1610" spans="1:4" hidden="1">
      <c r="A1610" s="452" t="s">
        <v>4841</v>
      </c>
      <c r="B1610" s="820" t="s">
        <v>4842</v>
      </c>
      <c r="C1610" s="452" t="s">
        <v>4843</v>
      </c>
      <c r="D1610" s="781" t="s">
        <v>39</v>
      </c>
    </row>
    <row r="1611" spans="1:4" hidden="1">
      <c r="A1611" s="452" t="s">
        <v>4844</v>
      </c>
      <c r="B1611" s="820" t="s">
        <v>4845</v>
      </c>
      <c r="C1611" s="452" t="s">
        <v>4846</v>
      </c>
      <c r="D1611" s="781" t="s">
        <v>43</v>
      </c>
    </row>
    <row r="1612" spans="1:4" hidden="1">
      <c r="A1612" s="452" t="s">
        <v>4847</v>
      </c>
      <c r="B1612" s="820" t="s">
        <v>4848</v>
      </c>
      <c r="C1612" s="452" t="s">
        <v>4849</v>
      </c>
      <c r="D1612" s="781" t="s">
        <v>47</v>
      </c>
    </row>
    <row r="1613" spans="1:4" hidden="1">
      <c r="A1613" s="452" t="s">
        <v>4850</v>
      </c>
      <c r="B1613" s="820" t="s">
        <v>4851</v>
      </c>
      <c r="C1613" s="452" t="s">
        <v>4852</v>
      </c>
      <c r="D1613" s="781" t="s">
        <v>11</v>
      </c>
    </row>
    <row r="1614" spans="1:4" hidden="1">
      <c r="A1614" s="452" t="s">
        <v>4853</v>
      </c>
      <c r="B1614" s="820" t="s">
        <v>4854</v>
      </c>
      <c r="C1614" s="452" t="s">
        <v>4855</v>
      </c>
      <c r="D1614" s="781" t="s">
        <v>54</v>
      </c>
    </row>
    <row r="1615" spans="1:4" hidden="1">
      <c r="A1615" s="452" t="s">
        <v>4856</v>
      </c>
      <c r="B1615" s="820" t="s">
        <v>4857</v>
      </c>
      <c r="C1615" s="452" t="s">
        <v>4858</v>
      </c>
      <c r="D1615" s="781" t="s">
        <v>15</v>
      </c>
    </row>
    <row r="1616" spans="1:4" hidden="1">
      <c r="A1616" s="452" t="s">
        <v>4859</v>
      </c>
      <c r="B1616" s="820" t="s">
        <v>4860</v>
      </c>
      <c r="C1616" s="452" t="s">
        <v>4861</v>
      </c>
      <c r="D1616" s="781" t="s">
        <v>19</v>
      </c>
    </row>
    <row r="1617" spans="1:4" hidden="1">
      <c r="A1617" s="452" t="s">
        <v>4862</v>
      </c>
      <c r="B1617" s="820" t="s">
        <v>4863</v>
      </c>
      <c r="C1617" s="452" t="s">
        <v>4864</v>
      </c>
      <c r="D1617" s="781" t="s">
        <v>23</v>
      </c>
    </row>
    <row r="1618" spans="1:4" hidden="1">
      <c r="A1618" s="452" t="s">
        <v>4865</v>
      </c>
      <c r="B1618" s="820" t="s">
        <v>4866</v>
      </c>
      <c r="C1618" s="452" t="s">
        <v>4867</v>
      </c>
      <c r="D1618" s="781" t="s">
        <v>27</v>
      </c>
    </row>
    <row r="1619" spans="1:4" hidden="1">
      <c r="A1619" s="452" t="s">
        <v>4868</v>
      </c>
      <c r="B1619" s="820" t="s">
        <v>4869</v>
      </c>
      <c r="C1619" s="452" t="s">
        <v>4870</v>
      </c>
      <c r="D1619" s="781" t="s">
        <v>31</v>
      </c>
    </row>
    <row r="1620" spans="1:4" hidden="1">
      <c r="A1620" s="452" t="s">
        <v>4871</v>
      </c>
      <c r="B1620" s="820" t="s">
        <v>4872</v>
      </c>
      <c r="C1620" s="452" t="s">
        <v>4873</v>
      </c>
      <c r="D1620" s="781" t="s">
        <v>931</v>
      </c>
    </row>
    <row r="1621" spans="1:4" hidden="1">
      <c r="A1621" s="452" t="s">
        <v>4874</v>
      </c>
      <c r="B1621" s="820" t="s">
        <v>4875</v>
      </c>
      <c r="C1621" s="452" t="s">
        <v>4876</v>
      </c>
      <c r="D1621" s="781" t="s">
        <v>35</v>
      </c>
    </row>
    <row r="1622" spans="1:4" hidden="1">
      <c r="A1622" s="452" t="s">
        <v>4877</v>
      </c>
      <c r="B1622" s="820" t="s">
        <v>4878</v>
      </c>
      <c r="C1622" s="452" t="s">
        <v>4879</v>
      </c>
      <c r="D1622" s="781" t="s">
        <v>7</v>
      </c>
    </row>
    <row r="1623" spans="1:4" hidden="1">
      <c r="A1623" s="452" t="s">
        <v>4880</v>
      </c>
      <c r="B1623" s="820" t="s">
        <v>4881</v>
      </c>
      <c r="C1623" s="452" t="s">
        <v>4882</v>
      </c>
      <c r="D1623" s="781" t="s">
        <v>39</v>
      </c>
    </row>
    <row r="1624" spans="1:4" hidden="1">
      <c r="A1624" s="452" t="s">
        <v>4883</v>
      </c>
      <c r="B1624" s="820" t="s">
        <v>4884</v>
      </c>
      <c r="C1624" s="452" t="s">
        <v>4885</v>
      </c>
      <c r="D1624" s="781" t="s">
        <v>43</v>
      </c>
    </row>
    <row r="1625" spans="1:4" hidden="1">
      <c r="A1625" s="452" t="s">
        <v>4886</v>
      </c>
      <c r="B1625" s="820" t="s">
        <v>4887</v>
      </c>
      <c r="C1625" s="452" t="s">
        <v>4888</v>
      </c>
      <c r="D1625" s="781" t="s">
        <v>47</v>
      </c>
    </row>
    <row r="1626" spans="1:4" hidden="1">
      <c r="A1626" s="452" t="s">
        <v>4889</v>
      </c>
      <c r="B1626" s="820" t="s">
        <v>4890</v>
      </c>
      <c r="C1626" s="452" t="s">
        <v>4891</v>
      </c>
      <c r="D1626" s="781" t="s">
        <v>11</v>
      </c>
    </row>
    <row r="1627" spans="1:4" hidden="1">
      <c r="A1627" s="452" t="s">
        <v>4892</v>
      </c>
      <c r="B1627" s="820" t="s">
        <v>4893</v>
      </c>
      <c r="C1627" s="452" t="s">
        <v>4894</v>
      </c>
      <c r="D1627" s="781" t="s">
        <v>54</v>
      </c>
    </row>
    <row r="1628" spans="1:4" hidden="1">
      <c r="A1628" s="452" t="s">
        <v>4895</v>
      </c>
      <c r="B1628" s="820" t="s">
        <v>4896</v>
      </c>
      <c r="C1628" s="452" t="s">
        <v>4897</v>
      </c>
      <c r="D1628" s="781" t="s">
        <v>15</v>
      </c>
    </row>
    <row r="1629" spans="1:4" hidden="1">
      <c r="A1629" s="452" t="s">
        <v>4898</v>
      </c>
      <c r="B1629" s="820" t="s">
        <v>4899</v>
      </c>
      <c r="C1629" s="452" t="s">
        <v>4900</v>
      </c>
      <c r="D1629" s="781" t="s">
        <v>19</v>
      </c>
    </row>
    <row r="1630" spans="1:4" hidden="1">
      <c r="A1630" s="452" t="s">
        <v>4901</v>
      </c>
      <c r="B1630" s="820" t="s">
        <v>4902</v>
      </c>
      <c r="C1630" s="452" t="s">
        <v>4903</v>
      </c>
      <c r="D1630" s="781" t="s">
        <v>23</v>
      </c>
    </row>
    <row r="1631" spans="1:4" hidden="1">
      <c r="A1631" s="452" t="s">
        <v>4904</v>
      </c>
      <c r="B1631" s="820" t="s">
        <v>4905</v>
      </c>
      <c r="C1631" s="452" t="s">
        <v>4906</v>
      </c>
      <c r="D1631" s="781" t="s">
        <v>27</v>
      </c>
    </row>
    <row r="1632" spans="1:4" hidden="1">
      <c r="A1632" s="452" t="s">
        <v>4907</v>
      </c>
      <c r="B1632" s="820" t="s">
        <v>4908</v>
      </c>
      <c r="C1632" s="452" t="s">
        <v>4909</v>
      </c>
      <c r="D1632" s="781" t="s">
        <v>31</v>
      </c>
    </row>
    <row r="1633" spans="1:4" hidden="1">
      <c r="A1633" s="452" t="s">
        <v>4910</v>
      </c>
      <c r="B1633" s="820" t="s">
        <v>4911</v>
      </c>
      <c r="C1633" s="452" t="s">
        <v>4912</v>
      </c>
      <c r="D1633" s="781" t="s">
        <v>931</v>
      </c>
    </row>
    <row r="1634" spans="1:4" hidden="1">
      <c r="A1634" s="452" t="s">
        <v>4913</v>
      </c>
      <c r="B1634" s="820" t="s">
        <v>4914</v>
      </c>
      <c r="C1634" s="452" t="s">
        <v>4915</v>
      </c>
      <c r="D1634" s="781" t="s">
        <v>35</v>
      </c>
    </row>
    <row r="1635" spans="1:4" hidden="1">
      <c r="A1635" s="452" t="s">
        <v>4916</v>
      </c>
      <c r="B1635" s="820" t="s">
        <v>4917</v>
      </c>
      <c r="C1635" s="452" t="s">
        <v>4918</v>
      </c>
      <c r="D1635" s="781" t="s">
        <v>7</v>
      </c>
    </row>
    <row r="1636" spans="1:4" hidden="1">
      <c r="A1636" s="452" t="s">
        <v>4919</v>
      </c>
      <c r="B1636" s="820" t="s">
        <v>4920</v>
      </c>
      <c r="C1636" s="452" t="s">
        <v>4921</v>
      </c>
      <c r="D1636" s="781" t="s">
        <v>39</v>
      </c>
    </row>
    <row r="1637" spans="1:4" hidden="1">
      <c r="A1637" s="452" t="s">
        <v>4922</v>
      </c>
      <c r="B1637" s="820" t="s">
        <v>4923</v>
      </c>
      <c r="C1637" s="452" t="s">
        <v>4924</v>
      </c>
      <c r="D1637" s="781" t="s">
        <v>43</v>
      </c>
    </row>
    <row r="1638" spans="1:4" hidden="1">
      <c r="A1638" s="452" t="s">
        <v>4925</v>
      </c>
      <c r="B1638" s="820" t="s">
        <v>4926</v>
      </c>
      <c r="C1638" s="452" t="s">
        <v>4927</v>
      </c>
      <c r="D1638" s="781" t="s">
        <v>47</v>
      </c>
    </row>
    <row r="1639" spans="1:4" hidden="1">
      <c r="A1639" s="452" t="s">
        <v>4928</v>
      </c>
      <c r="B1639" s="820" t="s">
        <v>4929</v>
      </c>
      <c r="C1639" s="452" t="s">
        <v>4930</v>
      </c>
      <c r="D1639" s="781" t="s">
        <v>11</v>
      </c>
    </row>
    <row r="1640" spans="1:4" hidden="1">
      <c r="A1640" s="452" t="s">
        <v>4931</v>
      </c>
      <c r="B1640" s="820" t="s">
        <v>4932</v>
      </c>
      <c r="C1640" s="452" t="s">
        <v>4933</v>
      </c>
      <c r="D1640" s="781" t="s">
        <v>54</v>
      </c>
    </row>
    <row r="1641" spans="1:4" hidden="1">
      <c r="A1641" s="452" t="s">
        <v>4934</v>
      </c>
      <c r="B1641" s="820" t="s">
        <v>4935</v>
      </c>
      <c r="C1641" s="452" t="s">
        <v>4936</v>
      </c>
      <c r="D1641" s="781" t="s">
        <v>15</v>
      </c>
    </row>
    <row r="1642" spans="1:4" hidden="1">
      <c r="A1642" s="452" t="s">
        <v>4937</v>
      </c>
      <c r="B1642" s="820" t="s">
        <v>4938</v>
      </c>
      <c r="C1642" s="452" t="s">
        <v>4939</v>
      </c>
      <c r="D1642" s="781" t="s">
        <v>19</v>
      </c>
    </row>
    <row r="1643" spans="1:4" hidden="1">
      <c r="A1643" s="452" t="s">
        <v>4940</v>
      </c>
      <c r="B1643" s="820" t="s">
        <v>4941</v>
      </c>
      <c r="C1643" s="452" t="s">
        <v>4942</v>
      </c>
      <c r="D1643" s="781" t="s">
        <v>23</v>
      </c>
    </row>
    <row r="1644" spans="1:4" hidden="1">
      <c r="A1644" s="452" t="s">
        <v>4943</v>
      </c>
      <c r="B1644" s="820" t="s">
        <v>4944</v>
      </c>
      <c r="C1644" s="452" t="s">
        <v>4945</v>
      </c>
      <c r="D1644" s="781" t="s">
        <v>27</v>
      </c>
    </row>
    <row r="1645" spans="1:4" hidden="1">
      <c r="A1645" s="452" t="s">
        <v>4946</v>
      </c>
      <c r="B1645" s="820" t="s">
        <v>4947</v>
      </c>
      <c r="C1645" s="452" t="s">
        <v>4948</v>
      </c>
      <c r="D1645" s="781" t="s">
        <v>31</v>
      </c>
    </row>
    <row r="1646" spans="1:4" hidden="1">
      <c r="A1646" s="452" t="s">
        <v>4949</v>
      </c>
      <c r="B1646" s="820" t="s">
        <v>4950</v>
      </c>
      <c r="C1646" s="452" t="s">
        <v>4951</v>
      </c>
      <c r="D1646" s="781" t="s">
        <v>931</v>
      </c>
    </row>
    <row r="1647" spans="1:4" hidden="1">
      <c r="A1647" s="452" t="s">
        <v>4952</v>
      </c>
      <c r="B1647" s="820" t="s">
        <v>4953</v>
      </c>
      <c r="C1647" s="452" t="s">
        <v>4954</v>
      </c>
      <c r="D1647" s="781" t="s">
        <v>35</v>
      </c>
    </row>
    <row r="1648" spans="1:4" hidden="1">
      <c r="A1648" s="452" t="s">
        <v>4955</v>
      </c>
      <c r="B1648" s="820" t="s">
        <v>4956</v>
      </c>
      <c r="C1648" s="452" t="s">
        <v>4957</v>
      </c>
      <c r="D1648" s="781" t="s">
        <v>7</v>
      </c>
    </row>
    <row r="1649" spans="1:4" hidden="1">
      <c r="A1649" s="452" t="s">
        <v>4958</v>
      </c>
      <c r="B1649" s="820" t="s">
        <v>4959</v>
      </c>
      <c r="C1649" s="452" t="s">
        <v>4960</v>
      </c>
      <c r="D1649" s="781" t="s">
        <v>39</v>
      </c>
    </row>
    <row r="1650" spans="1:4" hidden="1">
      <c r="A1650" s="452" t="s">
        <v>4961</v>
      </c>
      <c r="B1650" s="820" t="s">
        <v>4962</v>
      </c>
      <c r="C1650" s="452" t="s">
        <v>4963</v>
      </c>
      <c r="D1650" s="781" t="s">
        <v>43</v>
      </c>
    </row>
    <row r="1651" spans="1:4" hidden="1">
      <c r="A1651" s="452" t="s">
        <v>4964</v>
      </c>
      <c r="B1651" s="820" t="s">
        <v>4965</v>
      </c>
      <c r="C1651" s="452" t="s">
        <v>4966</v>
      </c>
      <c r="D1651" s="781" t="s">
        <v>47</v>
      </c>
    </row>
    <row r="1652" spans="1:4" hidden="1">
      <c r="A1652" s="452" t="s">
        <v>4967</v>
      </c>
      <c r="B1652" s="820" t="s">
        <v>4968</v>
      </c>
      <c r="C1652" s="452" t="s">
        <v>4969</v>
      </c>
      <c r="D1652" s="781" t="s">
        <v>11</v>
      </c>
    </row>
    <row r="1653" spans="1:4" hidden="1">
      <c r="A1653" s="452" t="s">
        <v>4970</v>
      </c>
      <c r="B1653" s="820" t="s">
        <v>4971</v>
      </c>
      <c r="C1653" s="452" t="s">
        <v>4972</v>
      </c>
      <c r="D1653" s="781" t="s">
        <v>54</v>
      </c>
    </row>
    <row r="1654" spans="1:4" hidden="1">
      <c r="A1654" s="452" t="s">
        <v>4973</v>
      </c>
      <c r="B1654" s="820" t="s">
        <v>4974</v>
      </c>
      <c r="C1654" s="452" t="s">
        <v>4975</v>
      </c>
      <c r="D1654" s="781" t="s">
        <v>15</v>
      </c>
    </row>
    <row r="1655" spans="1:4" hidden="1">
      <c r="A1655" s="452" t="s">
        <v>4976</v>
      </c>
      <c r="B1655" s="820" t="s">
        <v>4977</v>
      </c>
      <c r="C1655" s="452" t="s">
        <v>4978</v>
      </c>
      <c r="D1655" s="781" t="s">
        <v>19</v>
      </c>
    </row>
    <row r="1656" spans="1:4" hidden="1">
      <c r="A1656" s="452" t="s">
        <v>4979</v>
      </c>
      <c r="B1656" s="820" t="s">
        <v>4980</v>
      </c>
      <c r="C1656" s="452" t="s">
        <v>4981</v>
      </c>
      <c r="D1656" s="781" t="s">
        <v>23</v>
      </c>
    </row>
    <row r="1657" spans="1:4" hidden="1">
      <c r="A1657" s="452" t="s">
        <v>4982</v>
      </c>
      <c r="B1657" s="820" t="s">
        <v>4983</v>
      </c>
      <c r="C1657" s="452" t="s">
        <v>4984</v>
      </c>
      <c r="D1657" s="781" t="s">
        <v>27</v>
      </c>
    </row>
    <row r="1658" spans="1:4" hidden="1">
      <c r="A1658" s="452" t="s">
        <v>4985</v>
      </c>
      <c r="B1658" s="820" t="s">
        <v>4986</v>
      </c>
      <c r="C1658" s="452" t="s">
        <v>4987</v>
      </c>
      <c r="D1658" s="781" t="s">
        <v>31</v>
      </c>
    </row>
    <row r="1659" spans="1:4" hidden="1">
      <c r="A1659" s="452" t="s">
        <v>4988</v>
      </c>
      <c r="B1659" s="820" t="s">
        <v>4989</v>
      </c>
      <c r="C1659" s="452" t="s">
        <v>4990</v>
      </c>
      <c r="D1659" s="781" t="s">
        <v>931</v>
      </c>
    </row>
    <row r="1660" spans="1:4" hidden="1">
      <c r="A1660" s="452" t="s">
        <v>4991</v>
      </c>
      <c r="B1660" s="820" t="s">
        <v>4992</v>
      </c>
      <c r="C1660" s="452" t="s">
        <v>4993</v>
      </c>
      <c r="D1660" s="781" t="s">
        <v>35</v>
      </c>
    </row>
    <row r="1661" spans="1:4" hidden="1">
      <c r="A1661" s="452" t="s">
        <v>4994</v>
      </c>
      <c r="B1661" s="820" t="s">
        <v>4995</v>
      </c>
      <c r="C1661" s="452" t="s">
        <v>4996</v>
      </c>
      <c r="D1661" s="781" t="s">
        <v>7</v>
      </c>
    </row>
    <row r="1662" spans="1:4" hidden="1">
      <c r="A1662" s="452" t="s">
        <v>4997</v>
      </c>
      <c r="B1662" s="820" t="s">
        <v>4998</v>
      </c>
      <c r="C1662" s="452" t="s">
        <v>4999</v>
      </c>
      <c r="D1662" s="781" t="s">
        <v>39</v>
      </c>
    </row>
    <row r="1663" spans="1:4" hidden="1">
      <c r="A1663" s="452" t="s">
        <v>5000</v>
      </c>
      <c r="B1663" s="820" t="s">
        <v>5001</v>
      </c>
      <c r="C1663" s="452" t="s">
        <v>5002</v>
      </c>
      <c r="D1663" s="781" t="s">
        <v>43</v>
      </c>
    </row>
    <row r="1664" spans="1:4" hidden="1">
      <c r="A1664" s="452" t="s">
        <v>5003</v>
      </c>
      <c r="B1664" s="820" t="s">
        <v>5004</v>
      </c>
      <c r="C1664" s="452" t="s">
        <v>5005</v>
      </c>
      <c r="D1664" s="781" t="s">
        <v>47</v>
      </c>
    </row>
    <row r="1665" spans="1:4" hidden="1">
      <c r="A1665" s="452" t="s">
        <v>5006</v>
      </c>
      <c r="B1665" s="820" t="s">
        <v>5007</v>
      </c>
      <c r="C1665" s="452" t="s">
        <v>5008</v>
      </c>
      <c r="D1665" s="781" t="s">
        <v>11</v>
      </c>
    </row>
    <row r="1666" spans="1:4" hidden="1">
      <c r="A1666" s="452" t="s">
        <v>5009</v>
      </c>
      <c r="B1666" s="820" t="s">
        <v>5010</v>
      </c>
      <c r="C1666" s="452" t="s">
        <v>5011</v>
      </c>
      <c r="D1666" s="781" t="s">
        <v>54</v>
      </c>
    </row>
    <row r="1667" spans="1:4" hidden="1">
      <c r="A1667" s="452" t="s">
        <v>5012</v>
      </c>
      <c r="B1667" s="820" t="s">
        <v>5013</v>
      </c>
      <c r="C1667" s="452" t="s">
        <v>5014</v>
      </c>
      <c r="D1667" s="781" t="s">
        <v>15</v>
      </c>
    </row>
    <row r="1668" spans="1:4" hidden="1">
      <c r="A1668" s="452" t="s">
        <v>5015</v>
      </c>
      <c r="B1668" s="820" t="s">
        <v>5016</v>
      </c>
      <c r="C1668" s="452" t="s">
        <v>5017</v>
      </c>
      <c r="D1668" s="781" t="s">
        <v>19</v>
      </c>
    </row>
    <row r="1669" spans="1:4" hidden="1">
      <c r="A1669" s="452" t="s">
        <v>5018</v>
      </c>
      <c r="B1669" s="820" t="s">
        <v>5019</v>
      </c>
      <c r="C1669" s="452" t="s">
        <v>5020</v>
      </c>
      <c r="D1669" s="781" t="s">
        <v>23</v>
      </c>
    </row>
    <row r="1670" spans="1:4" hidden="1">
      <c r="A1670" s="452" t="s">
        <v>5021</v>
      </c>
      <c r="B1670" s="820" t="s">
        <v>5022</v>
      </c>
      <c r="C1670" s="452" t="s">
        <v>5023</v>
      </c>
      <c r="D1670" s="781" t="s">
        <v>27</v>
      </c>
    </row>
    <row r="1671" spans="1:4" hidden="1">
      <c r="A1671" s="452" t="s">
        <v>5024</v>
      </c>
      <c r="B1671" s="820" t="s">
        <v>5025</v>
      </c>
      <c r="C1671" s="452" t="s">
        <v>5026</v>
      </c>
      <c r="D1671" s="781" t="s">
        <v>31</v>
      </c>
    </row>
    <row r="1672" spans="1:4" hidden="1">
      <c r="A1672" s="452" t="s">
        <v>5027</v>
      </c>
      <c r="B1672" s="820" t="s">
        <v>5028</v>
      </c>
      <c r="C1672" s="452" t="s">
        <v>5029</v>
      </c>
      <c r="D1672" s="781" t="s">
        <v>931</v>
      </c>
    </row>
    <row r="1673" spans="1:4" hidden="1">
      <c r="A1673" s="452" t="s">
        <v>5030</v>
      </c>
      <c r="B1673" s="820" t="s">
        <v>5031</v>
      </c>
      <c r="C1673" s="452" t="s">
        <v>5032</v>
      </c>
      <c r="D1673" s="781" t="s">
        <v>35</v>
      </c>
    </row>
    <row r="1674" spans="1:4" hidden="1">
      <c r="A1674" s="452" t="s">
        <v>5033</v>
      </c>
      <c r="B1674" s="820" t="s">
        <v>5034</v>
      </c>
      <c r="C1674" s="452" t="s">
        <v>5035</v>
      </c>
      <c r="D1674" s="781" t="s">
        <v>7</v>
      </c>
    </row>
    <row r="1675" spans="1:4" hidden="1">
      <c r="A1675" s="452" t="s">
        <v>5036</v>
      </c>
      <c r="B1675" s="820" t="s">
        <v>5037</v>
      </c>
      <c r="C1675" s="452" t="s">
        <v>5038</v>
      </c>
      <c r="D1675" s="781" t="s">
        <v>39</v>
      </c>
    </row>
    <row r="1676" spans="1:4" hidden="1">
      <c r="A1676" s="452" t="s">
        <v>5039</v>
      </c>
      <c r="B1676" s="820" t="s">
        <v>5040</v>
      </c>
      <c r="C1676" s="452" t="s">
        <v>5041</v>
      </c>
      <c r="D1676" s="781" t="s">
        <v>43</v>
      </c>
    </row>
    <row r="1677" spans="1:4" hidden="1">
      <c r="A1677" s="452" t="s">
        <v>5042</v>
      </c>
      <c r="B1677" s="820" t="s">
        <v>5043</v>
      </c>
      <c r="C1677" s="452" t="s">
        <v>5044</v>
      </c>
      <c r="D1677" s="781" t="s">
        <v>47</v>
      </c>
    </row>
    <row r="1678" spans="1:4" hidden="1">
      <c r="A1678" s="452" t="s">
        <v>5045</v>
      </c>
      <c r="B1678" s="820" t="s">
        <v>5046</v>
      </c>
      <c r="C1678" s="452" t="s">
        <v>5047</v>
      </c>
      <c r="D1678" s="781" t="s">
        <v>11</v>
      </c>
    </row>
    <row r="1679" spans="1:4" hidden="1">
      <c r="A1679" s="452" t="s">
        <v>5048</v>
      </c>
      <c r="B1679" s="820" t="s">
        <v>5049</v>
      </c>
      <c r="C1679" s="452" t="s">
        <v>5050</v>
      </c>
      <c r="D1679" s="781" t="s">
        <v>54</v>
      </c>
    </row>
    <row r="1680" spans="1:4" hidden="1">
      <c r="A1680" s="452" t="s">
        <v>5051</v>
      </c>
      <c r="B1680" s="820" t="s">
        <v>5052</v>
      </c>
      <c r="C1680" s="452" t="s">
        <v>5053</v>
      </c>
      <c r="D1680" s="781" t="s">
        <v>15</v>
      </c>
    </row>
    <row r="1681" spans="1:4" hidden="1">
      <c r="A1681" s="452" t="s">
        <v>5054</v>
      </c>
      <c r="B1681" s="820" t="s">
        <v>5055</v>
      </c>
      <c r="C1681" s="452" t="s">
        <v>5056</v>
      </c>
      <c r="D1681" s="781" t="s">
        <v>19</v>
      </c>
    </row>
    <row r="1682" spans="1:4" hidden="1">
      <c r="A1682" s="452" t="s">
        <v>5057</v>
      </c>
      <c r="B1682" s="820" t="s">
        <v>5058</v>
      </c>
      <c r="C1682" s="452" t="s">
        <v>5059</v>
      </c>
      <c r="D1682" s="781" t="s">
        <v>23</v>
      </c>
    </row>
    <row r="1683" spans="1:4" hidden="1">
      <c r="A1683" s="452" t="s">
        <v>5060</v>
      </c>
      <c r="B1683" s="820" t="s">
        <v>5061</v>
      </c>
      <c r="C1683" s="452" t="s">
        <v>5062</v>
      </c>
      <c r="D1683" s="781" t="s">
        <v>27</v>
      </c>
    </row>
    <row r="1684" spans="1:4" hidden="1">
      <c r="A1684" s="452" t="s">
        <v>5063</v>
      </c>
      <c r="B1684" s="820" t="s">
        <v>5064</v>
      </c>
      <c r="C1684" s="452" t="s">
        <v>5065</v>
      </c>
      <c r="D1684" s="781" t="s">
        <v>31</v>
      </c>
    </row>
    <row r="1685" spans="1:4" hidden="1">
      <c r="A1685" s="452" t="s">
        <v>5066</v>
      </c>
      <c r="B1685" s="820" t="s">
        <v>5067</v>
      </c>
      <c r="C1685" s="452" t="s">
        <v>5068</v>
      </c>
      <c r="D1685" s="781" t="s">
        <v>931</v>
      </c>
    </row>
    <row r="1686" spans="1:4" hidden="1">
      <c r="A1686" s="452" t="s">
        <v>5069</v>
      </c>
      <c r="B1686" s="820" t="s">
        <v>5070</v>
      </c>
      <c r="C1686" s="452" t="s">
        <v>5071</v>
      </c>
      <c r="D1686" s="781" t="s">
        <v>35</v>
      </c>
    </row>
    <row r="1687" spans="1:4" hidden="1">
      <c r="A1687" s="452" t="s">
        <v>5072</v>
      </c>
      <c r="B1687" s="820" t="s">
        <v>5073</v>
      </c>
      <c r="C1687" s="452" t="s">
        <v>5074</v>
      </c>
      <c r="D1687" s="781" t="s">
        <v>7</v>
      </c>
    </row>
    <row r="1688" spans="1:4" hidden="1">
      <c r="A1688" s="452" t="s">
        <v>5075</v>
      </c>
      <c r="B1688" s="820" t="s">
        <v>5076</v>
      </c>
      <c r="C1688" s="452" t="s">
        <v>5077</v>
      </c>
      <c r="D1688" s="781" t="s">
        <v>39</v>
      </c>
    </row>
    <row r="1689" spans="1:4" hidden="1">
      <c r="A1689" s="452" t="s">
        <v>5078</v>
      </c>
      <c r="B1689" s="820" t="s">
        <v>5079</v>
      </c>
      <c r="C1689" s="452" t="s">
        <v>5080</v>
      </c>
      <c r="D1689" s="781" t="s">
        <v>43</v>
      </c>
    </row>
    <row r="1690" spans="1:4" hidden="1">
      <c r="A1690" s="452" t="s">
        <v>5081</v>
      </c>
      <c r="B1690" s="820" t="s">
        <v>5082</v>
      </c>
      <c r="C1690" s="452" t="s">
        <v>5083</v>
      </c>
      <c r="D1690" s="781" t="s">
        <v>47</v>
      </c>
    </row>
    <row r="1691" spans="1:4" hidden="1">
      <c r="A1691" s="452" t="s">
        <v>5084</v>
      </c>
      <c r="B1691" s="820" t="s">
        <v>5085</v>
      </c>
      <c r="C1691" s="452" t="s">
        <v>5086</v>
      </c>
      <c r="D1691" s="781" t="s">
        <v>11</v>
      </c>
    </row>
    <row r="1692" spans="1:4" hidden="1">
      <c r="A1692" s="452" t="s">
        <v>5087</v>
      </c>
      <c r="B1692" s="820" t="s">
        <v>5088</v>
      </c>
      <c r="C1692" s="452" t="s">
        <v>5089</v>
      </c>
      <c r="D1692" s="781" t="s">
        <v>54</v>
      </c>
    </row>
    <row r="1693" spans="1:4" hidden="1">
      <c r="A1693" s="452" t="s">
        <v>5090</v>
      </c>
      <c r="B1693" s="820" t="s">
        <v>5091</v>
      </c>
      <c r="C1693" s="452" t="s">
        <v>5092</v>
      </c>
      <c r="D1693" s="781" t="s">
        <v>15</v>
      </c>
    </row>
    <row r="1694" spans="1:4" hidden="1">
      <c r="A1694" s="452" t="s">
        <v>5093</v>
      </c>
      <c r="B1694" s="820" t="s">
        <v>5094</v>
      </c>
      <c r="C1694" s="452" t="s">
        <v>5095</v>
      </c>
      <c r="D1694" s="781" t="s">
        <v>19</v>
      </c>
    </row>
    <row r="1695" spans="1:4" hidden="1">
      <c r="A1695" s="452" t="s">
        <v>5096</v>
      </c>
      <c r="B1695" s="820" t="s">
        <v>5097</v>
      </c>
      <c r="C1695" s="452" t="s">
        <v>5098</v>
      </c>
      <c r="D1695" s="781" t="s">
        <v>23</v>
      </c>
    </row>
    <row r="1696" spans="1:4" hidden="1">
      <c r="A1696" s="452" t="s">
        <v>5099</v>
      </c>
      <c r="B1696" s="820" t="s">
        <v>5100</v>
      </c>
      <c r="C1696" s="452" t="s">
        <v>5101</v>
      </c>
      <c r="D1696" s="781" t="s">
        <v>27</v>
      </c>
    </row>
    <row r="1697" spans="1:4" hidden="1">
      <c r="A1697" s="452" t="s">
        <v>5102</v>
      </c>
      <c r="B1697" s="820" t="s">
        <v>5103</v>
      </c>
      <c r="C1697" s="452" t="s">
        <v>5104</v>
      </c>
      <c r="D1697" s="781" t="s">
        <v>31</v>
      </c>
    </row>
    <row r="1698" spans="1:4" hidden="1">
      <c r="A1698" s="452" t="s">
        <v>5105</v>
      </c>
      <c r="B1698" s="820" t="s">
        <v>5106</v>
      </c>
      <c r="C1698" s="452" t="s">
        <v>5107</v>
      </c>
      <c r="D1698" s="781" t="s">
        <v>931</v>
      </c>
    </row>
    <row r="1699" spans="1:4" hidden="1">
      <c r="A1699" s="452" t="s">
        <v>5108</v>
      </c>
      <c r="B1699" s="820" t="s">
        <v>5109</v>
      </c>
      <c r="C1699" s="452" t="s">
        <v>5110</v>
      </c>
      <c r="D1699" s="781" t="s">
        <v>35</v>
      </c>
    </row>
    <row r="1700" spans="1:4" hidden="1">
      <c r="A1700" s="452" t="s">
        <v>5111</v>
      </c>
      <c r="B1700" s="820" t="s">
        <v>5112</v>
      </c>
      <c r="C1700" s="452" t="s">
        <v>5113</v>
      </c>
      <c r="D1700" s="781" t="s">
        <v>7</v>
      </c>
    </row>
    <row r="1701" spans="1:4" hidden="1">
      <c r="A1701" s="452" t="s">
        <v>5114</v>
      </c>
      <c r="B1701" s="820" t="s">
        <v>5115</v>
      </c>
      <c r="C1701" s="452" t="s">
        <v>5116</v>
      </c>
      <c r="D1701" s="781" t="s">
        <v>39</v>
      </c>
    </row>
    <row r="1702" spans="1:4" hidden="1">
      <c r="A1702" s="452" t="s">
        <v>5117</v>
      </c>
      <c r="B1702" s="820" t="s">
        <v>5118</v>
      </c>
      <c r="C1702" s="452" t="s">
        <v>5119</v>
      </c>
      <c r="D1702" s="781" t="s">
        <v>43</v>
      </c>
    </row>
    <row r="1703" spans="1:4" hidden="1">
      <c r="A1703" s="452" t="s">
        <v>5120</v>
      </c>
      <c r="B1703" s="820" t="s">
        <v>5121</v>
      </c>
      <c r="C1703" s="452" t="s">
        <v>5122</v>
      </c>
      <c r="D1703" s="781" t="s">
        <v>47</v>
      </c>
    </row>
    <row r="1704" spans="1:4" hidden="1">
      <c r="A1704" s="452" t="s">
        <v>5123</v>
      </c>
      <c r="B1704" s="820" t="s">
        <v>5124</v>
      </c>
      <c r="C1704" s="452" t="s">
        <v>5125</v>
      </c>
      <c r="D1704" s="781" t="s">
        <v>11</v>
      </c>
    </row>
    <row r="1705" spans="1:4" hidden="1">
      <c r="A1705" s="452" t="s">
        <v>5126</v>
      </c>
      <c r="B1705" s="820" t="s">
        <v>5127</v>
      </c>
      <c r="C1705" s="452" t="s">
        <v>5128</v>
      </c>
      <c r="D1705" s="781" t="s">
        <v>54</v>
      </c>
    </row>
    <row r="1706" spans="1:4" hidden="1">
      <c r="A1706" s="452" t="s">
        <v>5129</v>
      </c>
      <c r="B1706" s="820" t="s">
        <v>5130</v>
      </c>
      <c r="C1706" s="452" t="s">
        <v>5131</v>
      </c>
      <c r="D1706" s="781" t="s">
        <v>15</v>
      </c>
    </row>
    <row r="1707" spans="1:4" hidden="1">
      <c r="A1707" s="452" t="s">
        <v>5132</v>
      </c>
      <c r="B1707" s="820" t="s">
        <v>5133</v>
      </c>
      <c r="C1707" s="452" t="s">
        <v>5134</v>
      </c>
      <c r="D1707" s="781" t="s">
        <v>19</v>
      </c>
    </row>
    <row r="1708" spans="1:4" hidden="1">
      <c r="A1708" s="452" t="s">
        <v>5135</v>
      </c>
      <c r="B1708" s="820" t="s">
        <v>5136</v>
      </c>
      <c r="C1708" s="452" t="s">
        <v>5137</v>
      </c>
      <c r="D1708" s="781" t="s">
        <v>23</v>
      </c>
    </row>
    <row r="1709" spans="1:4" hidden="1">
      <c r="A1709" s="452" t="s">
        <v>5138</v>
      </c>
      <c r="B1709" s="820" t="s">
        <v>5139</v>
      </c>
      <c r="C1709" s="452" t="s">
        <v>5140</v>
      </c>
      <c r="D1709" s="781" t="s">
        <v>27</v>
      </c>
    </row>
    <row r="1710" spans="1:4" hidden="1">
      <c r="A1710" s="452" t="s">
        <v>5141</v>
      </c>
      <c r="B1710" s="820" t="s">
        <v>5142</v>
      </c>
      <c r="C1710" s="452" t="s">
        <v>5143</v>
      </c>
      <c r="D1710" s="781" t="s">
        <v>31</v>
      </c>
    </row>
    <row r="1711" spans="1:4" hidden="1">
      <c r="A1711" s="452" t="s">
        <v>5144</v>
      </c>
      <c r="B1711" s="820" t="s">
        <v>5145</v>
      </c>
      <c r="C1711" s="452" t="s">
        <v>5146</v>
      </c>
      <c r="D1711" s="781" t="s">
        <v>931</v>
      </c>
    </row>
    <row r="1712" spans="1:4" hidden="1">
      <c r="A1712" s="452" t="s">
        <v>5147</v>
      </c>
      <c r="B1712" s="820" t="s">
        <v>5148</v>
      </c>
      <c r="C1712" s="452" t="s">
        <v>5149</v>
      </c>
      <c r="D1712" s="781" t="s">
        <v>35</v>
      </c>
    </row>
    <row r="1713" spans="1:4" hidden="1">
      <c r="A1713" s="452" t="s">
        <v>5150</v>
      </c>
      <c r="B1713" s="820" t="s">
        <v>5151</v>
      </c>
      <c r="C1713" s="452" t="s">
        <v>5152</v>
      </c>
      <c r="D1713" s="781" t="s">
        <v>7</v>
      </c>
    </row>
    <row r="1714" spans="1:4" hidden="1">
      <c r="A1714" s="452" t="s">
        <v>5153</v>
      </c>
      <c r="B1714" s="820" t="s">
        <v>5154</v>
      </c>
      <c r="C1714" s="452" t="s">
        <v>5155</v>
      </c>
      <c r="D1714" s="781" t="s">
        <v>39</v>
      </c>
    </row>
    <row r="1715" spans="1:4" hidden="1">
      <c r="A1715" s="452" t="s">
        <v>5156</v>
      </c>
      <c r="B1715" s="820" t="s">
        <v>5157</v>
      </c>
      <c r="C1715" s="452" t="s">
        <v>5158</v>
      </c>
      <c r="D1715" s="781" t="s">
        <v>43</v>
      </c>
    </row>
    <row r="1716" spans="1:4" hidden="1">
      <c r="A1716" s="452" t="s">
        <v>5159</v>
      </c>
      <c r="B1716" s="820" t="s">
        <v>5160</v>
      </c>
      <c r="C1716" s="452" t="s">
        <v>5161</v>
      </c>
      <c r="D1716" s="781" t="s">
        <v>47</v>
      </c>
    </row>
    <row r="1717" spans="1:4" hidden="1">
      <c r="A1717" s="452" t="s">
        <v>5162</v>
      </c>
      <c r="B1717" s="820" t="s">
        <v>5163</v>
      </c>
      <c r="C1717" s="452" t="s">
        <v>5164</v>
      </c>
      <c r="D1717" s="781" t="s">
        <v>11</v>
      </c>
    </row>
    <row r="1718" spans="1:4" hidden="1">
      <c r="A1718" s="452" t="s">
        <v>5165</v>
      </c>
      <c r="B1718" s="820" t="s">
        <v>5166</v>
      </c>
      <c r="C1718" s="452" t="s">
        <v>5167</v>
      </c>
      <c r="D1718" s="781" t="s">
        <v>54</v>
      </c>
    </row>
    <row r="1719" spans="1:4" hidden="1">
      <c r="A1719" s="452" t="s">
        <v>5168</v>
      </c>
      <c r="B1719" s="820" t="s">
        <v>5169</v>
      </c>
      <c r="C1719" s="452" t="s">
        <v>5170</v>
      </c>
      <c r="D1719" s="781" t="s">
        <v>15</v>
      </c>
    </row>
    <row r="1720" spans="1:4" hidden="1">
      <c r="A1720" s="452" t="s">
        <v>5171</v>
      </c>
      <c r="B1720" s="820" t="s">
        <v>5172</v>
      </c>
      <c r="C1720" s="452" t="s">
        <v>5173</v>
      </c>
      <c r="D1720" s="781" t="s">
        <v>19</v>
      </c>
    </row>
    <row r="1721" spans="1:4" hidden="1">
      <c r="A1721" s="452" t="s">
        <v>5174</v>
      </c>
      <c r="B1721" s="820" t="s">
        <v>5175</v>
      </c>
      <c r="C1721" s="452" t="s">
        <v>5176</v>
      </c>
      <c r="D1721" s="781" t="s">
        <v>23</v>
      </c>
    </row>
    <row r="1722" spans="1:4" hidden="1">
      <c r="A1722" s="452" t="s">
        <v>5177</v>
      </c>
      <c r="B1722" s="820" t="s">
        <v>5178</v>
      </c>
      <c r="C1722" s="452" t="s">
        <v>5179</v>
      </c>
      <c r="D1722" s="781" t="s">
        <v>27</v>
      </c>
    </row>
    <row r="1723" spans="1:4" hidden="1">
      <c r="A1723" s="452" t="s">
        <v>5180</v>
      </c>
      <c r="B1723" s="820" t="s">
        <v>5181</v>
      </c>
      <c r="C1723" s="452" t="s">
        <v>5182</v>
      </c>
      <c r="D1723" s="781" t="s">
        <v>31</v>
      </c>
    </row>
    <row r="1724" spans="1:4" hidden="1">
      <c r="A1724" s="452" t="s">
        <v>5183</v>
      </c>
      <c r="B1724" s="820" t="s">
        <v>5184</v>
      </c>
      <c r="C1724" s="452" t="s">
        <v>5185</v>
      </c>
      <c r="D1724" s="781" t="s">
        <v>931</v>
      </c>
    </row>
    <row r="1725" spans="1:4" hidden="1">
      <c r="A1725" s="452" t="s">
        <v>5186</v>
      </c>
      <c r="B1725" s="820" t="s">
        <v>5187</v>
      </c>
      <c r="C1725" s="452" t="s">
        <v>5188</v>
      </c>
      <c r="D1725" s="781" t="s">
        <v>35</v>
      </c>
    </row>
    <row r="1726" spans="1:4" hidden="1">
      <c r="A1726" s="452" t="s">
        <v>5189</v>
      </c>
      <c r="B1726" s="820" t="s">
        <v>5190</v>
      </c>
      <c r="C1726" s="452" t="s">
        <v>5191</v>
      </c>
      <c r="D1726" s="781" t="s">
        <v>7</v>
      </c>
    </row>
    <row r="1727" spans="1:4" hidden="1">
      <c r="A1727" s="452" t="s">
        <v>5192</v>
      </c>
      <c r="B1727" s="820" t="s">
        <v>5193</v>
      </c>
      <c r="C1727" s="452" t="s">
        <v>5194</v>
      </c>
      <c r="D1727" s="781" t="s">
        <v>39</v>
      </c>
    </row>
    <row r="1728" spans="1:4" hidden="1">
      <c r="A1728" s="452" t="s">
        <v>5195</v>
      </c>
      <c r="B1728" s="820" t="s">
        <v>5196</v>
      </c>
      <c r="C1728" s="452" t="s">
        <v>5197</v>
      </c>
      <c r="D1728" s="781" t="s">
        <v>43</v>
      </c>
    </row>
    <row r="1729" spans="1:4" hidden="1">
      <c r="A1729" s="452" t="s">
        <v>5198</v>
      </c>
      <c r="B1729" s="820" t="s">
        <v>5199</v>
      </c>
      <c r="C1729" s="452" t="s">
        <v>5200</v>
      </c>
      <c r="D1729" s="781" t="s">
        <v>47</v>
      </c>
    </row>
    <row r="1730" spans="1:4" hidden="1">
      <c r="A1730" s="452" t="s">
        <v>5201</v>
      </c>
      <c r="B1730" s="820" t="s">
        <v>5202</v>
      </c>
      <c r="C1730" s="452" t="s">
        <v>5203</v>
      </c>
      <c r="D1730" s="781" t="s">
        <v>11</v>
      </c>
    </row>
    <row r="1731" spans="1:4" hidden="1">
      <c r="A1731" s="452" t="s">
        <v>5204</v>
      </c>
      <c r="B1731" s="820" t="s">
        <v>5205</v>
      </c>
      <c r="C1731" s="452" t="s">
        <v>5206</v>
      </c>
      <c r="D1731" s="781" t="s">
        <v>54</v>
      </c>
    </row>
    <row r="1732" spans="1:4" hidden="1">
      <c r="A1732" s="452" t="s">
        <v>5207</v>
      </c>
      <c r="B1732" s="820" t="s">
        <v>5208</v>
      </c>
      <c r="C1732" s="452" t="s">
        <v>5209</v>
      </c>
      <c r="D1732" s="781" t="s">
        <v>15</v>
      </c>
    </row>
    <row r="1733" spans="1:4" hidden="1">
      <c r="A1733" s="452" t="s">
        <v>5210</v>
      </c>
      <c r="B1733" s="820" t="s">
        <v>5211</v>
      </c>
      <c r="C1733" s="452" t="s">
        <v>5212</v>
      </c>
      <c r="D1733" s="781" t="s">
        <v>19</v>
      </c>
    </row>
    <row r="1734" spans="1:4" hidden="1">
      <c r="A1734" s="452" t="s">
        <v>5213</v>
      </c>
      <c r="B1734" s="820" t="s">
        <v>5214</v>
      </c>
      <c r="C1734" s="452" t="s">
        <v>5215</v>
      </c>
      <c r="D1734" s="781" t="s">
        <v>23</v>
      </c>
    </row>
    <row r="1735" spans="1:4" hidden="1">
      <c r="A1735" s="452" t="s">
        <v>5216</v>
      </c>
      <c r="B1735" s="820" t="s">
        <v>5217</v>
      </c>
      <c r="C1735" s="452" t="s">
        <v>5218</v>
      </c>
      <c r="D1735" s="781" t="s">
        <v>27</v>
      </c>
    </row>
    <row r="1736" spans="1:4" hidden="1">
      <c r="A1736" s="452" t="s">
        <v>5219</v>
      </c>
      <c r="B1736" s="820" t="s">
        <v>5220</v>
      </c>
      <c r="C1736" s="452" t="s">
        <v>5221</v>
      </c>
      <c r="D1736" s="781" t="s">
        <v>31</v>
      </c>
    </row>
    <row r="1737" spans="1:4" hidden="1">
      <c r="A1737" s="452" t="s">
        <v>5222</v>
      </c>
      <c r="B1737" s="820" t="s">
        <v>5223</v>
      </c>
      <c r="C1737" s="452" t="s">
        <v>5224</v>
      </c>
      <c r="D1737" s="781" t="s">
        <v>931</v>
      </c>
    </row>
    <row r="1738" spans="1:4" hidden="1">
      <c r="A1738" s="452" t="s">
        <v>5225</v>
      </c>
      <c r="B1738" s="820" t="s">
        <v>5226</v>
      </c>
      <c r="C1738" s="452" t="s">
        <v>5227</v>
      </c>
      <c r="D1738" s="781" t="s">
        <v>35</v>
      </c>
    </row>
    <row r="1739" spans="1:4" hidden="1">
      <c r="A1739" s="452" t="s">
        <v>5228</v>
      </c>
      <c r="B1739" s="820" t="s">
        <v>5229</v>
      </c>
      <c r="C1739" s="452" t="s">
        <v>5230</v>
      </c>
      <c r="D1739" s="781" t="s">
        <v>7</v>
      </c>
    </row>
    <row r="1740" spans="1:4" hidden="1">
      <c r="A1740" s="452" t="s">
        <v>5231</v>
      </c>
      <c r="B1740" s="820" t="s">
        <v>5232</v>
      </c>
      <c r="C1740" s="452" t="s">
        <v>5233</v>
      </c>
      <c r="D1740" s="781" t="s">
        <v>39</v>
      </c>
    </row>
    <row r="1741" spans="1:4" hidden="1">
      <c r="A1741" s="452" t="s">
        <v>5234</v>
      </c>
      <c r="B1741" s="820" t="s">
        <v>5235</v>
      </c>
      <c r="C1741" s="452" t="s">
        <v>5236</v>
      </c>
      <c r="D1741" s="781" t="s">
        <v>43</v>
      </c>
    </row>
    <row r="1742" spans="1:4" hidden="1">
      <c r="A1742" s="452" t="s">
        <v>5237</v>
      </c>
      <c r="B1742" s="820" t="s">
        <v>5238</v>
      </c>
      <c r="C1742" s="452" t="s">
        <v>5239</v>
      </c>
      <c r="D1742" s="781" t="s">
        <v>47</v>
      </c>
    </row>
    <row r="1743" spans="1:4" hidden="1">
      <c r="A1743" s="452" t="s">
        <v>5240</v>
      </c>
      <c r="B1743" s="820" t="s">
        <v>5241</v>
      </c>
      <c r="C1743" s="452" t="s">
        <v>5242</v>
      </c>
      <c r="D1743" s="781" t="s">
        <v>11</v>
      </c>
    </row>
    <row r="1744" spans="1:4" hidden="1">
      <c r="A1744" s="452" t="s">
        <v>5243</v>
      </c>
      <c r="B1744" s="820" t="s">
        <v>5244</v>
      </c>
      <c r="C1744" s="452" t="s">
        <v>5245</v>
      </c>
      <c r="D1744" s="781" t="s">
        <v>54</v>
      </c>
    </row>
    <row r="1745" spans="1:4" hidden="1">
      <c r="A1745" s="452" t="s">
        <v>5246</v>
      </c>
      <c r="B1745" s="820" t="s">
        <v>5247</v>
      </c>
      <c r="C1745" s="452" t="s">
        <v>5248</v>
      </c>
      <c r="D1745" s="781" t="s">
        <v>15</v>
      </c>
    </row>
    <row r="1746" spans="1:4" hidden="1">
      <c r="A1746" s="452" t="s">
        <v>5249</v>
      </c>
      <c r="B1746" s="820" t="s">
        <v>5250</v>
      </c>
      <c r="C1746" s="452" t="s">
        <v>5251</v>
      </c>
      <c r="D1746" s="781" t="s">
        <v>19</v>
      </c>
    </row>
    <row r="1747" spans="1:4" hidden="1">
      <c r="A1747" s="452" t="s">
        <v>5252</v>
      </c>
      <c r="B1747" s="820" t="s">
        <v>5253</v>
      </c>
      <c r="C1747" s="452" t="s">
        <v>5254</v>
      </c>
      <c r="D1747" s="781" t="s">
        <v>23</v>
      </c>
    </row>
    <row r="1748" spans="1:4" hidden="1">
      <c r="A1748" s="452" t="s">
        <v>5255</v>
      </c>
      <c r="B1748" s="820" t="s">
        <v>5256</v>
      </c>
      <c r="C1748" s="452" t="s">
        <v>5257</v>
      </c>
      <c r="D1748" s="781" t="s">
        <v>27</v>
      </c>
    </row>
    <row r="1749" spans="1:4" hidden="1">
      <c r="A1749" s="452" t="s">
        <v>5258</v>
      </c>
      <c r="B1749" s="820" t="s">
        <v>5259</v>
      </c>
      <c r="C1749" s="452" t="s">
        <v>5260</v>
      </c>
      <c r="D1749" s="781" t="s">
        <v>31</v>
      </c>
    </row>
    <row r="1750" spans="1:4" hidden="1">
      <c r="A1750" s="452" t="s">
        <v>5261</v>
      </c>
      <c r="B1750" s="820" t="s">
        <v>5262</v>
      </c>
      <c r="C1750" s="452" t="s">
        <v>5263</v>
      </c>
      <c r="D1750" s="781" t="s">
        <v>931</v>
      </c>
    </row>
    <row r="1751" spans="1:4" hidden="1">
      <c r="A1751" s="452" t="s">
        <v>5264</v>
      </c>
      <c r="B1751" s="820" t="s">
        <v>5265</v>
      </c>
      <c r="C1751" s="452" t="s">
        <v>5266</v>
      </c>
      <c r="D1751" s="781" t="s">
        <v>35</v>
      </c>
    </row>
    <row r="1752" spans="1:4" hidden="1">
      <c r="A1752" s="452" t="s">
        <v>5267</v>
      </c>
      <c r="B1752" s="820" t="s">
        <v>5268</v>
      </c>
      <c r="C1752" s="452" t="s">
        <v>5269</v>
      </c>
      <c r="D1752" s="781" t="s">
        <v>7</v>
      </c>
    </row>
    <row r="1753" spans="1:4" hidden="1">
      <c r="A1753" s="452" t="s">
        <v>5270</v>
      </c>
      <c r="B1753" s="820" t="s">
        <v>5271</v>
      </c>
      <c r="C1753" s="452" t="s">
        <v>5272</v>
      </c>
      <c r="D1753" s="781" t="s">
        <v>39</v>
      </c>
    </row>
    <row r="1754" spans="1:4" hidden="1">
      <c r="A1754" s="452" t="s">
        <v>5273</v>
      </c>
      <c r="B1754" s="820" t="s">
        <v>5274</v>
      </c>
      <c r="C1754" s="452" t="s">
        <v>5275</v>
      </c>
      <c r="D1754" s="781" t="s">
        <v>43</v>
      </c>
    </row>
    <row r="1755" spans="1:4" hidden="1">
      <c r="A1755" s="452" t="s">
        <v>5276</v>
      </c>
      <c r="B1755" s="820" t="s">
        <v>5277</v>
      </c>
      <c r="C1755" s="452" t="s">
        <v>5278</v>
      </c>
      <c r="D1755" s="781" t="s">
        <v>47</v>
      </c>
    </row>
    <row r="1756" spans="1:4" hidden="1">
      <c r="A1756" s="452" t="s">
        <v>5279</v>
      </c>
      <c r="B1756" s="820" t="s">
        <v>5280</v>
      </c>
      <c r="C1756" s="452" t="s">
        <v>5281</v>
      </c>
      <c r="D1756" s="781" t="s">
        <v>11</v>
      </c>
    </row>
    <row r="1757" spans="1:4" hidden="1">
      <c r="A1757" s="452" t="s">
        <v>5282</v>
      </c>
      <c r="B1757" s="820" t="s">
        <v>5283</v>
      </c>
      <c r="C1757" s="452" t="s">
        <v>5284</v>
      </c>
      <c r="D1757" s="781" t="s">
        <v>54</v>
      </c>
    </row>
    <row r="1758" spans="1:4" hidden="1">
      <c r="A1758" s="452" t="s">
        <v>5285</v>
      </c>
      <c r="B1758" s="820" t="s">
        <v>5286</v>
      </c>
      <c r="C1758" s="452" t="s">
        <v>5287</v>
      </c>
      <c r="D1758" s="781" t="s">
        <v>15</v>
      </c>
    </row>
    <row r="1759" spans="1:4" hidden="1">
      <c r="A1759" s="452" t="s">
        <v>5288</v>
      </c>
      <c r="B1759" s="820" t="s">
        <v>5289</v>
      </c>
      <c r="C1759" s="452" t="s">
        <v>5290</v>
      </c>
      <c r="D1759" s="781" t="s">
        <v>19</v>
      </c>
    </row>
    <row r="1760" spans="1:4" hidden="1">
      <c r="A1760" s="452" t="s">
        <v>5291</v>
      </c>
      <c r="B1760" s="820" t="s">
        <v>5292</v>
      </c>
      <c r="C1760" s="452" t="s">
        <v>5293</v>
      </c>
      <c r="D1760" s="781" t="s">
        <v>23</v>
      </c>
    </row>
    <row r="1761" spans="1:4" hidden="1">
      <c r="A1761" s="452" t="s">
        <v>5294</v>
      </c>
      <c r="B1761" s="820" t="s">
        <v>5295</v>
      </c>
      <c r="C1761" s="452" t="s">
        <v>5296</v>
      </c>
      <c r="D1761" s="781" t="s">
        <v>27</v>
      </c>
    </row>
    <row r="1762" spans="1:4" hidden="1">
      <c r="A1762" s="452" t="s">
        <v>5297</v>
      </c>
      <c r="B1762" s="820" t="s">
        <v>5298</v>
      </c>
      <c r="C1762" s="452" t="s">
        <v>5299</v>
      </c>
      <c r="D1762" s="781" t="s">
        <v>31</v>
      </c>
    </row>
    <row r="1763" spans="1:4" hidden="1">
      <c r="A1763" s="452" t="s">
        <v>5300</v>
      </c>
      <c r="B1763" s="820" t="s">
        <v>5301</v>
      </c>
      <c r="C1763" s="452" t="s">
        <v>5302</v>
      </c>
      <c r="D1763" s="781" t="s">
        <v>931</v>
      </c>
    </row>
    <row r="1764" spans="1:4" hidden="1">
      <c r="A1764" s="452" t="s">
        <v>5303</v>
      </c>
      <c r="B1764" s="820" t="s">
        <v>5304</v>
      </c>
      <c r="C1764" s="452" t="s">
        <v>5305</v>
      </c>
      <c r="D1764" s="781" t="s">
        <v>35</v>
      </c>
    </row>
    <row r="1765" spans="1:4" hidden="1">
      <c r="A1765" s="452" t="s">
        <v>5306</v>
      </c>
      <c r="B1765" s="820" t="s">
        <v>5307</v>
      </c>
      <c r="C1765" s="452" t="s">
        <v>5308</v>
      </c>
      <c r="D1765" s="781" t="s">
        <v>7</v>
      </c>
    </row>
    <row r="1766" spans="1:4" hidden="1">
      <c r="A1766" s="452" t="s">
        <v>5309</v>
      </c>
      <c r="B1766" s="820" t="s">
        <v>5310</v>
      </c>
      <c r="C1766" s="452" t="s">
        <v>5311</v>
      </c>
      <c r="D1766" s="781" t="s">
        <v>39</v>
      </c>
    </row>
    <row r="1767" spans="1:4" hidden="1">
      <c r="A1767" s="452" t="s">
        <v>5312</v>
      </c>
      <c r="B1767" s="820" t="s">
        <v>5313</v>
      </c>
      <c r="C1767" s="452" t="s">
        <v>5314</v>
      </c>
      <c r="D1767" s="781" t="s">
        <v>43</v>
      </c>
    </row>
    <row r="1768" spans="1:4" hidden="1">
      <c r="A1768" s="452" t="s">
        <v>5315</v>
      </c>
      <c r="B1768" s="820" t="s">
        <v>5316</v>
      </c>
      <c r="C1768" s="452" t="s">
        <v>5317</v>
      </c>
      <c r="D1768" s="781" t="s">
        <v>47</v>
      </c>
    </row>
    <row r="1769" spans="1:4" hidden="1">
      <c r="A1769" s="452" t="s">
        <v>5318</v>
      </c>
      <c r="B1769" s="820" t="s">
        <v>5319</v>
      </c>
      <c r="C1769" s="452" t="s">
        <v>5320</v>
      </c>
      <c r="D1769" s="781" t="s">
        <v>11</v>
      </c>
    </row>
    <row r="1770" spans="1:4" hidden="1">
      <c r="A1770" s="452" t="s">
        <v>5321</v>
      </c>
      <c r="B1770" s="820" t="s">
        <v>5322</v>
      </c>
      <c r="C1770" s="452" t="s">
        <v>5323</v>
      </c>
      <c r="D1770" s="781" t="s">
        <v>54</v>
      </c>
    </row>
    <row r="1771" spans="1:4" hidden="1">
      <c r="A1771" s="452" t="s">
        <v>5324</v>
      </c>
      <c r="B1771" s="820" t="s">
        <v>5325</v>
      </c>
      <c r="C1771" s="452" t="s">
        <v>5326</v>
      </c>
      <c r="D1771" s="781" t="s">
        <v>15</v>
      </c>
    </row>
    <row r="1772" spans="1:4" hidden="1">
      <c r="A1772" s="452" t="s">
        <v>5327</v>
      </c>
      <c r="B1772" s="820" t="s">
        <v>5328</v>
      </c>
      <c r="C1772" s="452" t="s">
        <v>5329</v>
      </c>
      <c r="D1772" s="781" t="s">
        <v>19</v>
      </c>
    </row>
    <row r="1773" spans="1:4" hidden="1">
      <c r="A1773" s="452" t="s">
        <v>5330</v>
      </c>
      <c r="B1773" s="820" t="s">
        <v>5331</v>
      </c>
      <c r="C1773" s="452" t="s">
        <v>5332</v>
      </c>
      <c r="D1773" s="781" t="s">
        <v>23</v>
      </c>
    </row>
    <row r="1774" spans="1:4" hidden="1">
      <c r="A1774" s="452" t="s">
        <v>5333</v>
      </c>
      <c r="B1774" s="820" t="s">
        <v>5334</v>
      </c>
      <c r="C1774" s="452" t="s">
        <v>5335</v>
      </c>
      <c r="D1774" s="781" t="s">
        <v>27</v>
      </c>
    </row>
    <row r="1775" spans="1:4" hidden="1">
      <c r="A1775" s="452" t="s">
        <v>5336</v>
      </c>
      <c r="B1775" s="820" t="s">
        <v>5337</v>
      </c>
      <c r="C1775" s="452" t="s">
        <v>5338</v>
      </c>
      <c r="D1775" s="781" t="s">
        <v>31</v>
      </c>
    </row>
    <row r="1776" spans="1:4" hidden="1">
      <c r="A1776" s="452" t="s">
        <v>5339</v>
      </c>
      <c r="B1776" s="820" t="s">
        <v>5340</v>
      </c>
      <c r="C1776" s="452" t="s">
        <v>5341</v>
      </c>
      <c r="D1776" s="781" t="s">
        <v>931</v>
      </c>
    </row>
    <row r="1777" spans="1:4" hidden="1">
      <c r="A1777" s="452" t="s">
        <v>5342</v>
      </c>
      <c r="B1777" s="820" t="s">
        <v>5343</v>
      </c>
      <c r="C1777" s="452" t="s">
        <v>5344</v>
      </c>
      <c r="D1777" s="781" t="s">
        <v>35</v>
      </c>
    </row>
    <row r="1778" spans="1:4" hidden="1">
      <c r="A1778" s="452" t="s">
        <v>5345</v>
      </c>
      <c r="B1778" s="820" t="s">
        <v>5346</v>
      </c>
      <c r="C1778" s="452" t="s">
        <v>5347</v>
      </c>
      <c r="D1778" s="781" t="s">
        <v>7</v>
      </c>
    </row>
    <row r="1779" spans="1:4" hidden="1">
      <c r="A1779" s="452" t="s">
        <v>5348</v>
      </c>
      <c r="B1779" s="820" t="s">
        <v>5349</v>
      </c>
      <c r="C1779" s="452" t="s">
        <v>5350</v>
      </c>
      <c r="D1779" s="781" t="s">
        <v>39</v>
      </c>
    </row>
    <row r="1780" spans="1:4" hidden="1">
      <c r="A1780" s="452" t="s">
        <v>5351</v>
      </c>
      <c r="B1780" s="820" t="s">
        <v>5352</v>
      </c>
      <c r="C1780" s="452" t="s">
        <v>5353</v>
      </c>
      <c r="D1780" s="781" t="s">
        <v>43</v>
      </c>
    </row>
    <row r="1781" spans="1:4" hidden="1">
      <c r="A1781" s="452" t="s">
        <v>5354</v>
      </c>
      <c r="B1781" s="820" t="s">
        <v>5355</v>
      </c>
      <c r="C1781" s="452" t="s">
        <v>5356</v>
      </c>
      <c r="D1781" s="781" t="s">
        <v>47</v>
      </c>
    </row>
    <row r="1782" spans="1:4" hidden="1">
      <c r="A1782" s="452" t="s">
        <v>5357</v>
      </c>
      <c r="B1782" s="820" t="s">
        <v>5358</v>
      </c>
      <c r="C1782" s="452" t="s">
        <v>5359</v>
      </c>
      <c r="D1782" s="781" t="s">
        <v>11</v>
      </c>
    </row>
    <row r="1783" spans="1:4" hidden="1">
      <c r="A1783" s="452" t="s">
        <v>5360</v>
      </c>
      <c r="B1783" s="820" t="s">
        <v>5361</v>
      </c>
      <c r="C1783" s="452" t="s">
        <v>5362</v>
      </c>
      <c r="D1783" s="781" t="s">
        <v>54</v>
      </c>
    </row>
    <row r="1784" spans="1:4" hidden="1">
      <c r="A1784" s="452" t="s">
        <v>5363</v>
      </c>
      <c r="B1784" s="820" t="s">
        <v>5364</v>
      </c>
      <c r="C1784" s="452" t="s">
        <v>5365</v>
      </c>
      <c r="D1784" s="781" t="s">
        <v>15</v>
      </c>
    </row>
    <row r="1785" spans="1:4" hidden="1">
      <c r="A1785" s="452" t="s">
        <v>5366</v>
      </c>
      <c r="B1785" s="820" t="s">
        <v>5367</v>
      </c>
      <c r="C1785" s="452" t="s">
        <v>5368</v>
      </c>
      <c r="D1785" s="781" t="s">
        <v>19</v>
      </c>
    </row>
    <row r="1786" spans="1:4" hidden="1">
      <c r="A1786" s="452" t="s">
        <v>5369</v>
      </c>
      <c r="B1786" s="820" t="s">
        <v>5370</v>
      </c>
      <c r="C1786" s="452" t="s">
        <v>5371</v>
      </c>
      <c r="D1786" s="781" t="s">
        <v>23</v>
      </c>
    </row>
    <row r="1787" spans="1:4" hidden="1">
      <c r="A1787" s="452" t="s">
        <v>5372</v>
      </c>
      <c r="B1787" s="820" t="s">
        <v>5373</v>
      </c>
      <c r="C1787" s="452" t="s">
        <v>5374</v>
      </c>
      <c r="D1787" s="781" t="s">
        <v>27</v>
      </c>
    </row>
    <row r="1788" spans="1:4" hidden="1">
      <c r="A1788" s="452" t="s">
        <v>5375</v>
      </c>
      <c r="B1788" s="820" t="s">
        <v>5376</v>
      </c>
      <c r="C1788" s="452" t="s">
        <v>5377</v>
      </c>
      <c r="D1788" s="781" t="s">
        <v>31</v>
      </c>
    </row>
    <row r="1789" spans="1:4" hidden="1">
      <c r="A1789" s="452" t="s">
        <v>5378</v>
      </c>
      <c r="B1789" s="820" t="s">
        <v>5379</v>
      </c>
      <c r="C1789" s="452" t="s">
        <v>5380</v>
      </c>
      <c r="D1789" s="781" t="s">
        <v>931</v>
      </c>
    </row>
    <row r="1790" spans="1:4" hidden="1">
      <c r="A1790" s="452" t="s">
        <v>5381</v>
      </c>
      <c r="B1790" s="820" t="s">
        <v>5382</v>
      </c>
      <c r="C1790" s="452" t="s">
        <v>5383</v>
      </c>
      <c r="D1790" s="781" t="s">
        <v>35</v>
      </c>
    </row>
    <row r="1791" spans="1:4" hidden="1">
      <c r="A1791" s="452" t="s">
        <v>5384</v>
      </c>
      <c r="B1791" s="820" t="s">
        <v>5385</v>
      </c>
      <c r="C1791" s="452" t="s">
        <v>5386</v>
      </c>
      <c r="D1791" s="781" t="s">
        <v>7</v>
      </c>
    </row>
    <row r="1792" spans="1:4" hidden="1">
      <c r="A1792" s="452" t="s">
        <v>5387</v>
      </c>
      <c r="B1792" s="820" t="s">
        <v>5388</v>
      </c>
      <c r="C1792" s="452" t="s">
        <v>5389</v>
      </c>
      <c r="D1792" s="781" t="s">
        <v>39</v>
      </c>
    </row>
    <row r="1793" spans="1:4" hidden="1">
      <c r="A1793" s="452" t="s">
        <v>5390</v>
      </c>
      <c r="B1793" s="820" t="s">
        <v>5391</v>
      </c>
      <c r="C1793" s="452" t="s">
        <v>5392</v>
      </c>
      <c r="D1793" s="781" t="s">
        <v>43</v>
      </c>
    </row>
    <row r="1794" spans="1:4" hidden="1">
      <c r="A1794" s="452" t="s">
        <v>5393</v>
      </c>
      <c r="B1794" s="820" t="s">
        <v>5394</v>
      </c>
      <c r="C1794" s="452" t="s">
        <v>5395</v>
      </c>
      <c r="D1794" s="781" t="s">
        <v>47</v>
      </c>
    </row>
    <row r="1795" spans="1:4" hidden="1">
      <c r="A1795" s="452" t="s">
        <v>5396</v>
      </c>
      <c r="B1795" s="820" t="s">
        <v>5397</v>
      </c>
      <c r="C1795" s="452" t="s">
        <v>5398</v>
      </c>
      <c r="D1795" s="781" t="s">
        <v>11</v>
      </c>
    </row>
    <row r="1796" spans="1:4" hidden="1">
      <c r="A1796" s="452" t="s">
        <v>5399</v>
      </c>
      <c r="B1796" s="820" t="s">
        <v>5400</v>
      </c>
      <c r="C1796" s="452" t="s">
        <v>5401</v>
      </c>
      <c r="D1796" s="781" t="s">
        <v>54</v>
      </c>
    </row>
    <row r="1797" spans="1:4" hidden="1">
      <c r="A1797" s="452" t="s">
        <v>5402</v>
      </c>
      <c r="B1797" s="820" t="s">
        <v>5403</v>
      </c>
      <c r="C1797" s="452" t="s">
        <v>5404</v>
      </c>
      <c r="D1797" s="781" t="s">
        <v>15</v>
      </c>
    </row>
    <row r="1798" spans="1:4" hidden="1">
      <c r="A1798" s="452" t="s">
        <v>5405</v>
      </c>
      <c r="B1798" s="820" t="s">
        <v>5406</v>
      </c>
      <c r="C1798" s="452" t="s">
        <v>5407</v>
      </c>
      <c r="D1798" s="781" t="s">
        <v>19</v>
      </c>
    </row>
    <row r="1799" spans="1:4" hidden="1">
      <c r="A1799" s="452" t="s">
        <v>5408</v>
      </c>
      <c r="B1799" s="820" t="s">
        <v>5409</v>
      </c>
      <c r="C1799" s="452" t="s">
        <v>5410</v>
      </c>
      <c r="D1799" s="781" t="s">
        <v>23</v>
      </c>
    </row>
    <row r="1800" spans="1:4" hidden="1">
      <c r="A1800" s="452" t="s">
        <v>5411</v>
      </c>
      <c r="B1800" s="820" t="s">
        <v>5412</v>
      </c>
      <c r="C1800" s="452" t="s">
        <v>5413</v>
      </c>
      <c r="D1800" s="781" t="s">
        <v>27</v>
      </c>
    </row>
    <row r="1801" spans="1:4" hidden="1">
      <c r="A1801" s="452" t="s">
        <v>5414</v>
      </c>
      <c r="B1801" s="820" t="s">
        <v>5415</v>
      </c>
      <c r="C1801" s="452" t="s">
        <v>5416</v>
      </c>
      <c r="D1801" s="781" t="s">
        <v>31</v>
      </c>
    </row>
    <row r="1802" spans="1:4" hidden="1">
      <c r="A1802" s="452" t="s">
        <v>5417</v>
      </c>
      <c r="B1802" s="820" t="s">
        <v>5418</v>
      </c>
      <c r="C1802" s="452" t="s">
        <v>5419</v>
      </c>
      <c r="D1802" s="781" t="s">
        <v>931</v>
      </c>
    </row>
    <row r="1803" spans="1:4" hidden="1">
      <c r="A1803" s="452" t="s">
        <v>5420</v>
      </c>
      <c r="B1803" s="820" t="s">
        <v>5421</v>
      </c>
      <c r="C1803" s="452" t="s">
        <v>5422</v>
      </c>
      <c r="D1803" s="781" t="s">
        <v>35</v>
      </c>
    </row>
    <row r="1804" spans="1:4" hidden="1">
      <c r="A1804" s="452" t="s">
        <v>5423</v>
      </c>
      <c r="B1804" s="820" t="s">
        <v>5424</v>
      </c>
      <c r="C1804" s="452" t="s">
        <v>5425</v>
      </c>
      <c r="D1804" s="781" t="s">
        <v>7</v>
      </c>
    </row>
    <row r="1805" spans="1:4" hidden="1">
      <c r="A1805" s="452" t="s">
        <v>5426</v>
      </c>
      <c r="B1805" s="820" t="s">
        <v>5427</v>
      </c>
      <c r="C1805" s="452" t="s">
        <v>5428</v>
      </c>
      <c r="D1805" s="781" t="s">
        <v>39</v>
      </c>
    </row>
    <row r="1806" spans="1:4" hidden="1">
      <c r="A1806" s="452" t="s">
        <v>5429</v>
      </c>
      <c r="B1806" s="820" t="s">
        <v>5430</v>
      </c>
      <c r="C1806" s="452" t="s">
        <v>5431</v>
      </c>
      <c r="D1806" s="781" t="s">
        <v>43</v>
      </c>
    </row>
    <row r="1807" spans="1:4" hidden="1">
      <c r="A1807" s="452" t="s">
        <v>5432</v>
      </c>
      <c r="B1807" s="820" t="s">
        <v>5433</v>
      </c>
      <c r="C1807" s="452" t="s">
        <v>5434</v>
      </c>
      <c r="D1807" s="781" t="s">
        <v>47</v>
      </c>
    </row>
    <row r="1808" spans="1:4" hidden="1">
      <c r="A1808" s="452" t="s">
        <v>5435</v>
      </c>
      <c r="B1808" s="820" t="s">
        <v>5436</v>
      </c>
      <c r="C1808" s="452" t="s">
        <v>5437</v>
      </c>
      <c r="D1808" s="781" t="s">
        <v>11</v>
      </c>
    </row>
    <row r="1809" spans="1:4" hidden="1">
      <c r="A1809" s="452" t="s">
        <v>5438</v>
      </c>
      <c r="B1809" s="820" t="s">
        <v>5439</v>
      </c>
      <c r="C1809" s="452" t="s">
        <v>5440</v>
      </c>
      <c r="D1809" s="781" t="s">
        <v>54</v>
      </c>
    </row>
    <row r="1810" spans="1:4" hidden="1">
      <c r="A1810" s="452" t="s">
        <v>5441</v>
      </c>
      <c r="B1810" s="820" t="s">
        <v>5442</v>
      </c>
      <c r="C1810" s="452" t="s">
        <v>5443</v>
      </c>
      <c r="D1810" s="781" t="s">
        <v>15</v>
      </c>
    </row>
    <row r="1811" spans="1:4" hidden="1">
      <c r="A1811" s="452" t="s">
        <v>5444</v>
      </c>
      <c r="B1811" s="820" t="s">
        <v>5445</v>
      </c>
      <c r="C1811" s="452" t="s">
        <v>5446</v>
      </c>
      <c r="D1811" s="781" t="s">
        <v>19</v>
      </c>
    </row>
    <row r="1812" spans="1:4" hidden="1">
      <c r="A1812" s="452" t="s">
        <v>5447</v>
      </c>
      <c r="B1812" s="820" t="s">
        <v>5448</v>
      </c>
      <c r="C1812" s="452" t="s">
        <v>5449</v>
      </c>
      <c r="D1812" s="781" t="s">
        <v>23</v>
      </c>
    </row>
    <row r="1813" spans="1:4" hidden="1">
      <c r="A1813" s="452" t="s">
        <v>5450</v>
      </c>
      <c r="B1813" s="820" t="s">
        <v>5451</v>
      </c>
      <c r="C1813" s="452" t="s">
        <v>5452</v>
      </c>
      <c r="D1813" s="781" t="s">
        <v>27</v>
      </c>
    </row>
    <row r="1814" spans="1:4" hidden="1">
      <c r="A1814" s="452" t="s">
        <v>5453</v>
      </c>
      <c r="B1814" s="820" t="s">
        <v>5454</v>
      </c>
      <c r="C1814" s="452" t="s">
        <v>5455</v>
      </c>
      <c r="D1814" s="781" t="s">
        <v>31</v>
      </c>
    </row>
    <row r="1815" spans="1:4" hidden="1">
      <c r="A1815" s="452" t="s">
        <v>5456</v>
      </c>
      <c r="B1815" s="820" t="s">
        <v>5457</v>
      </c>
      <c r="C1815" s="452" t="s">
        <v>5458</v>
      </c>
      <c r="D1815" s="781" t="s">
        <v>931</v>
      </c>
    </row>
    <row r="1816" spans="1:4" hidden="1">
      <c r="A1816" s="452" t="s">
        <v>5459</v>
      </c>
      <c r="B1816" s="820" t="s">
        <v>5460</v>
      </c>
      <c r="C1816" s="452" t="s">
        <v>5461</v>
      </c>
      <c r="D1816" s="781" t="s">
        <v>35</v>
      </c>
    </row>
    <row r="1817" spans="1:4" hidden="1">
      <c r="A1817" s="452" t="s">
        <v>5462</v>
      </c>
      <c r="B1817" s="820" t="s">
        <v>5463</v>
      </c>
      <c r="C1817" s="452" t="s">
        <v>5464</v>
      </c>
      <c r="D1817" s="781" t="s">
        <v>7</v>
      </c>
    </row>
    <row r="1818" spans="1:4" hidden="1">
      <c r="A1818" s="452" t="s">
        <v>5465</v>
      </c>
      <c r="B1818" s="820" t="s">
        <v>5466</v>
      </c>
      <c r="C1818" s="452" t="s">
        <v>5467</v>
      </c>
      <c r="D1818" s="781" t="s">
        <v>39</v>
      </c>
    </row>
    <row r="1819" spans="1:4" hidden="1">
      <c r="A1819" s="452" t="s">
        <v>5468</v>
      </c>
      <c r="B1819" s="820" t="s">
        <v>5469</v>
      </c>
      <c r="C1819" s="452" t="s">
        <v>5470</v>
      </c>
      <c r="D1819" s="781" t="s">
        <v>43</v>
      </c>
    </row>
    <row r="1820" spans="1:4" hidden="1">
      <c r="A1820" s="452" t="s">
        <v>5471</v>
      </c>
      <c r="B1820" s="820" t="s">
        <v>5472</v>
      </c>
      <c r="C1820" s="452" t="s">
        <v>5473</v>
      </c>
      <c r="D1820" s="781" t="s">
        <v>47</v>
      </c>
    </row>
    <row r="1821" spans="1:4" hidden="1">
      <c r="A1821" s="452" t="s">
        <v>5474</v>
      </c>
      <c r="B1821" s="820" t="s">
        <v>5475</v>
      </c>
      <c r="C1821" s="452" t="s">
        <v>5476</v>
      </c>
      <c r="D1821" s="781" t="s">
        <v>11</v>
      </c>
    </row>
    <row r="1822" spans="1:4" hidden="1">
      <c r="A1822" s="452" t="s">
        <v>5477</v>
      </c>
      <c r="B1822" s="820" t="s">
        <v>5478</v>
      </c>
      <c r="C1822" s="452" t="s">
        <v>5479</v>
      </c>
      <c r="D1822" s="781" t="s">
        <v>54</v>
      </c>
    </row>
    <row r="1823" spans="1:4" hidden="1">
      <c r="A1823" s="452" t="s">
        <v>5480</v>
      </c>
      <c r="B1823" s="820" t="s">
        <v>5481</v>
      </c>
      <c r="C1823" s="452" t="s">
        <v>5482</v>
      </c>
      <c r="D1823" s="781" t="s">
        <v>15</v>
      </c>
    </row>
    <row r="1824" spans="1:4" hidden="1">
      <c r="A1824" s="452" t="s">
        <v>5483</v>
      </c>
      <c r="B1824" s="820" t="s">
        <v>5484</v>
      </c>
      <c r="C1824" s="452" t="s">
        <v>5485</v>
      </c>
      <c r="D1824" s="781" t="s">
        <v>19</v>
      </c>
    </row>
    <row r="1825" spans="1:4" hidden="1">
      <c r="A1825" s="452" t="s">
        <v>5486</v>
      </c>
      <c r="B1825" s="820" t="s">
        <v>5487</v>
      </c>
      <c r="C1825" s="452" t="s">
        <v>5488</v>
      </c>
      <c r="D1825" s="781" t="s">
        <v>23</v>
      </c>
    </row>
    <row r="1826" spans="1:4" hidden="1">
      <c r="A1826" s="452" t="s">
        <v>5489</v>
      </c>
      <c r="B1826" s="820" t="s">
        <v>5490</v>
      </c>
      <c r="C1826" s="452" t="s">
        <v>5491</v>
      </c>
      <c r="D1826" s="781" t="s">
        <v>27</v>
      </c>
    </row>
    <row r="1827" spans="1:4" hidden="1">
      <c r="A1827" s="452" t="s">
        <v>5492</v>
      </c>
      <c r="B1827" s="820" t="s">
        <v>5493</v>
      </c>
      <c r="C1827" s="452" t="s">
        <v>5494</v>
      </c>
      <c r="D1827" s="781" t="s">
        <v>31</v>
      </c>
    </row>
    <row r="1828" spans="1:4" hidden="1">
      <c r="A1828" s="452" t="s">
        <v>5495</v>
      </c>
      <c r="B1828" s="820" t="s">
        <v>5496</v>
      </c>
      <c r="C1828" s="452" t="s">
        <v>5497</v>
      </c>
      <c r="D1828" s="781" t="s">
        <v>931</v>
      </c>
    </row>
    <row r="1829" spans="1:4" hidden="1">
      <c r="A1829" s="452" t="s">
        <v>5498</v>
      </c>
      <c r="B1829" s="820" t="s">
        <v>5499</v>
      </c>
      <c r="C1829" s="452" t="s">
        <v>5500</v>
      </c>
      <c r="D1829" s="781" t="s">
        <v>35</v>
      </c>
    </row>
    <row r="1830" spans="1:4" hidden="1">
      <c r="A1830" s="452" t="s">
        <v>5501</v>
      </c>
      <c r="B1830" s="820" t="s">
        <v>5502</v>
      </c>
      <c r="C1830" s="452" t="s">
        <v>5503</v>
      </c>
      <c r="D1830" s="781" t="s">
        <v>7</v>
      </c>
    </row>
    <row r="1831" spans="1:4" hidden="1">
      <c r="A1831" s="452" t="s">
        <v>5504</v>
      </c>
      <c r="B1831" s="820" t="s">
        <v>5505</v>
      </c>
      <c r="C1831" s="452" t="s">
        <v>5506</v>
      </c>
      <c r="D1831" s="781" t="s">
        <v>39</v>
      </c>
    </row>
    <row r="1832" spans="1:4" hidden="1">
      <c r="A1832" s="452" t="s">
        <v>5507</v>
      </c>
      <c r="B1832" s="820" t="s">
        <v>5508</v>
      </c>
      <c r="C1832" s="452" t="s">
        <v>5509</v>
      </c>
      <c r="D1832" s="781" t="s">
        <v>43</v>
      </c>
    </row>
    <row r="1833" spans="1:4" hidden="1">
      <c r="A1833" s="452" t="s">
        <v>5510</v>
      </c>
      <c r="B1833" s="820" t="s">
        <v>5511</v>
      </c>
      <c r="C1833" s="452" t="s">
        <v>5512</v>
      </c>
      <c r="D1833" s="781" t="s">
        <v>47</v>
      </c>
    </row>
    <row r="1834" spans="1:4" hidden="1">
      <c r="A1834" s="452" t="s">
        <v>5513</v>
      </c>
      <c r="B1834" s="820" t="s">
        <v>5514</v>
      </c>
      <c r="C1834" s="452" t="s">
        <v>5515</v>
      </c>
      <c r="D1834" s="781" t="s">
        <v>11</v>
      </c>
    </row>
    <row r="1835" spans="1:4" hidden="1">
      <c r="A1835" s="452" t="s">
        <v>5516</v>
      </c>
      <c r="B1835" s="820" t="s">
        <v>5517</v>
      </c>
      <c r="C1835" s="452" t="s">
        <v>5518</v>
      </c>
      <c r="D1835" s="781" t="s">
        <v>54</v>
      </c>
    </row>
    <row r="1836" spans="1:4" hidden="1">
      <c r="A1836" s="452" t="s">
        <v>5519</v>
      </c>
      <c r="B1836" s="820" t="s">
        <v>5520</v>
      </c>
      <c r="C1836" s="452" t="s">
        <v>5521</v>
      </c>
      <c r="D1836" s="781" t="s">
        <v>15</v>
      </c>
    </row>
    <row r="1837" spans="1:4" hidden="1">
      <c r="A1837" s="452" t="s">
        <v>5522</v>
      </c>
      <c r="B1837" s="820" t="s">
        <v>5523</v>
      </c>
      <c r="C1837" s="452" t="s">
        <v>5524</v>
      </c>
      <c r="D1837" s="781" t="s">
        <v>19</v>
      </c>
    </row>
    <row r="1838" spans="1:4" hidden="1">
      <c r="A1838" s="452" t="s">
        <v>5525</v>
      </c>
      <c r="B1838" s="820" t="s">
        <v>5526</v>
      </c>
      <c r="C1838" s="452" t="s">
        <v>5527</v>
      </c>
      <c r="D1838" s="781" t="s">
        <v>23</v>
      </c>
    </row>
    <row r="1839" spans="1:4" hidden="1">
      <c r="A1839" s="452" t="s">
        <v>5528</v>
      </c>
      <c r="B1839" s="820" t="s">
        <v>5529</v>
      </c>
      <c r="C1839" s="452" t="s">
        <v>5530</v>
      </c>
      <c r="D1839" s="781" t="s">
        <v>27</v>
      </c>
    </row>
    <row r="1840" spans="1:4" hidden="1">
      <c r="A1840" s="452" t="s">
        <v>5531</v>
      </c>
      <c r="B1840" s="820" t="s">
        <v>5532</v>
      </c>
      <c r="C1840" s="452" t="s">
        <v>5533</v>
      </c>
      <c r="D1840" s="781" t="s">
        <v>31</v>
      </c>
    </row>
    <row r="1841" spans="1:4" hidden="1">
      <c r="A1841" s="452" t="s">
        <v>5534</v>
      </c>
      <c r="B1841" s="820" t="s">
        <v>5535</v>
      </c>
      <c r="C1841" s="452" t="s">
        <v>5536</v>
      </c>
      <c r="D1841" s="781" t="s">
        <v>931</v>
      </c>
    </row>
    <row r="1842" spans="1:4" hidden="1">
      <c r="A1842" s="452" t="s">
        <v>5537</v>
      </c>
      <c r="B1842" s="820" t="s">
        <v>5538</v>
      </c>
      <c r="C1842" s="452" t="s">
        <v>5539</v>
      </c>
      <c r="D1842" s="781" t="s">
        <v>35</v>
      </c>
    </row>
    <row r="1843" spans="1:4" hidden="1">
      <c r="A1843" s="452" t="s">
        <v>5540</v>
      </c>
      <c r="B1843" s="820" t="s">
        <v>5541</v>
      </c>
      <c r="C1843" s="452" t="s">
        <v>5542</v>
      </c>
      <c r="D1843" s="781" t="s">
        <v>7</v>
      </c>
    </row>
    <row r="1844" spans="1:4" hidden="1">
      <c r="A1844" s="452" t="s">
        <v>5543</v>
      </c>
      <c r="B1844" s="820" t="s">
        <v>5544</v>
      </c>
      <c r="C1844" s="452" t="s">
        <v>5545</v>
      </c>
      <c r="D1844" s="781" t="s">
        <v>39</v>
      </c>
    </row>
    <row r="1845" spans="1:4" hidden="1">
      <c r="A1845" s="452" t="s">
        <v>5546</v>
      </c>
      <c r="B1845" s="820" t="s">
        <v>5547</v>
      </c>
      <c r="C1845" s="452" t="s">
        <v>5548</v>
      </c>
      <c r="D1845" s="781" t="s">
        <v>43</v>
      </c>
    </row>
    <row r="1846" spans="1:4" hidden="1">
      <c r="A1846" s="452" t="s">
        <v>5549</v>
      </c>
      <c r="B1846" s="820" t="s">
        <v>5550</v>
      </c>
      <c r="C1846" s="452" t="s">
        <v>5551</v>
      </c>
      <c r="D1846" s="781" t="s">
        <v>47</v>
      </c>
    </row>
    <row r="1847" spans="1:4" hidden="1">
      <c r="A1847" s="452" t="s">
        <v>5552</v>
      </c>
      <c r="B1847" s="820" t="s">
        <v>5553</v>
      </c>
      <c r="C1847" s="452" t="s">
        <v>5554</v>
      </c>
      <c r="D1847" s="781" t="s">
        <v>11</v>
      </c>
    </row>
    <row r="1848" spans="1:4" hidden="1">
      <c r="A1848" s="452" t="s">
        <v>5555</v>
      </c>
      <c r="B1848" s="820" t="s">
        <v>5556</v>
      </c>
      <c r="C1848" s="452" t="s">
        <v>5557</v>
      </c>
      <c r="D1848" s="781" t="s">
        <v>54</v>
      </c>
    </row>
    <row r="1849" spans="1:4" hidden="1">
      <c r="A1849" s="452" t="s">
        <v>5558</v>
      </c>
      <c r="B1849" s="820" t="s">
        <v>5559</v>
      </c>
      <c r="C1849" s="452" t="s">
        <v>5560</v>
      </c>
      <c r="D1849" s="781" t="s">
        <v>15</v>
      </c>
    </row>
    <row r="1850" spans="1:4" hidden="1">
      <c r="A1850" s="452" t="s">
        <v>5561</v>
      </c>
      <c r="B1850" s="820" t="s">
        <v>5562</v>
      </c>
      <c r="C1850" s="452" t="s">
        <v>5563</v>
      </c>
      <c r="D1850" s="781" t="s">
        <v>19</v>
      </c>
    </row>
    <row r="1851" spans="1:4" hidden="1">
      <c r="A1851" s="452" t="s">
        <v>5564</v>
      </c>
      <c r="B1851" s="820" t="s">
        <v>5565</v>
      </c>
      <c r="C1851" s="452" t="s">
        <v>5566</v>
      </c>
      <c r="D1851" s="781" t="s">
        <v>23</v>
      </c>
    </row>
    <row r="1852" spans="1:4" hidden="1">
      <c r="A1852" s="452" t="s">
        <v>5567</v>
      </c>
      <c r="B1852" s="820" t="s">
        <v>5568</v>
      </c>
      <c r="C1852" s="452" t="s">
        <v>5569</v>
      </c>
      <c r="D1852" s="781" t="s">
        <v>27</v>
      </c>
    </row>
    <row r="1853" spans="1:4" hidden="1">
      <c r="A1853" s="452" t="s">
        <v>5570</v>
      </c>
      <c r="B1853" s="820" t="s">
        <v>5571</v>
      </c>
      <c r="C1853" s="452" t="s">
        <v>5572</v>
      </c>
      <c r="D1853" s="781" t="s">
        <v>31</v>
      </c>
    </row>
    <row r="1854" spans="1:4" hidden="1">
      <c r="A1854" s="452" t="s">
        <v>5573</v>
      </c>
      <c r="B1854" s="820" t="s">
        <v>5574</v>
      </c>
      <c r="C1854" s="452" t="s">
        <v>5575</v>
      </c>
      <c r="D1854" s="781" t="s">
        <v>931</v>
      </c>
    </row>
    <row r="1855" spans="1:4" hidden="1">
      <c r="A1855" s="452" t="s">
        <v>5576</v>
      </c>
      <c r="B1855" s="820" t="s">
        <v>5577</v>
      </c>
      <c r="C1855" s="452" t="s">
        <v>5578</v>
      </c>
      <c r="D1855" s="781" t="s">
        <v>35</v>
      </c>
    </row>
    <row r="1856" spans="1:4" hidden="1">
      <c r="A1856" s="452" t="s">
        <v>5579</v>
      </c>
      <c r="B1856" s="820" t="s">
        <v>5580</v>
      </c>
      <c r="C1856" s="452" t="s">
        <v>5581</v>
      </c>
      <c r="D1856" s="781" t="s">
        <v>7</v>
      </c>
    </row>
    <row r="1857" spans="1:4" hidden="1">
      <c r="A1857" s="452" t="s">
        <v>5582</v>
      </c>
      <c r="B1857" s="820" t="s">
        <v>5583</v>
      </c>
      <c r="C1857" s="452" t="s">
        <v>5584</v>
      </c>
      <c r="D1857" s="781" t="s">
        <v>39</v>
      </c>
    </row>
    <row r="1858" spans="1:4" hidden="1">
      <c r="A1858" s="452" t="s">
        <v>5585</v>
      </c>
      <c r="B1858" s="820" t="s">
        <v>5586</v>
      </c>
      <c r="C1858" s="452" t="s">
        <v>5587</v>
      </c>
      <c r="D1858" s="781" t="s">
        <v>43</v>
      </c>
    </row>
    <row r="1859" spans="1:4" hidden="1">
      <c r="A1859" s="452" t="s">
        <v>5588</v>
      </c>
      <c r="B1859" s="820" t="s">
        <v>5589</v>
      </c>
      <c r="C1859" s="452" t="s">
        <v>5590</v>
      </c>
      <c r="D1859" s="781" t="s">
        <v>47</v>
      </c>
    </row>
    <row r="1860" spans="1:4" hidden="1">
      <c r="A1860" s="452" t="s">
        <v>5591</v>
      </c>
      <c r="B1860" s="820" t="s">
        <v>5592</v>
      </c>
      <c r="C1860" s="452" t="s">
        <v>5593</v>
      </c>
      <c r="D1860" s="781" t="s">
        <v>11</v>
      </c>
    </row>
    <row r="1861" spans="1:4" hidden="1">
      <c r="A1861" s="452" t="s">
        <v>5594</v>
      </c>
      <c r="B1861" s="820" t="s">
        <v>5595</v>
      </c>
      <c r="C1861" s="452" t="s">
        <v>5596</v>
      </c>
      <c r="D1861" s="781" t="s">
        <v>54</v>
      </c>
    </row>
    <row r="1862" spans="1:4" hidden="1">
      <c r="A1862" s="452" t="s">
        <v>5597</v>
      </c>
      <c r="B1862" s="820" t="s">
        <v>5598</v>
      </c>
      <c r="C1862" s="452" t="s">
        <v>5599</v>
      </c>
      <c r="D1862" s="781" t="s">
        <v>15</v>
      </c>
    </row>
    <row r="1863" spans="1:4" hidden="1">
      <c r="A1863" s="452" t="s">
        <v>5600</v>
      </c>
      <c r="B1863" s="820" t="s">
        <v>5601</v>
      </c>
      <c r="C1863" s="452" t="s">
        <v>5602</v>
      </c>
      <c r="D1863" s="781" t="s">
        <v>19</v>
      </c>
    </row>
    <row r="1864" spans="1:4" hidden="1">
      <c r="A1864" s="452" t="s">
        <v>5603</v>
      </c>
      <c r="B1864" s="820" t="s">
        <v>5604</v>
      </c>
      <c r="C1864" s="452" t="s">
        <v>5605</v>
      </c>
      <c r="D1864" s="781" t="s">
        <v>23</v>
      </c>
    </row>
    <row r="1865" spans="1:4" hidden="1">
      <c r="A1865" s="452" t="s">
        <v>5606</v>
      </c>
      <c r="B1865" s="820" t="s">
        <v>5607</v>
      </c>
      <c r="C1865" s="452" t="s">
        <v>5608</v>
      </c>
      <c r="D1865" s="781" t="s">
        <v>27</v>
      </c>
    </row>
    <row r="1866" spans="1:4" hidden="1">
      <c r="A1866" s="452" t="s">
        <v>5609</v>
      </c>
      <c r="B1866" s="820" t="s">
        <v>5610</v>
      </c>
      <c r="C1866" s="452" t="s">
        <v>5611</v>
      </c>
      <c r="D1866" s="781" t="s">
        <v>31</v>
      </c>
    </row>
    <row r="1867" spans="1:4" hidden="1">
      <c r="A1867" s="452" t="s">
        <v>5612</v>
      </c>
      <c r="B1867" s="820" t="s">
        <v>5613</v>
      </c>
      <c r="C1867" s="452" t="s">
        <v>5614</v>
      </c>
      <c r="D1867" s="781" t="s">
        <v>931</v>
      </c>
    </row>
    <row r="1868" spans="1:4" hidden="1">
      <c r="A1868" s="452" t="s">
        <v>5615</v>
      </c>
      <c r="B1868" s="820" t="s">
        <v>5616</v>
      </c>
      <c r="C1868" s="452" t="s">
        <v>5617</v>
      </c>
      <c r="D1868" s="781" t="s">
        <v>35</v>
      </c>
    </row>
    <row r="1869" spans="1:4" hidden="1">
      <c r="A1869" s="452" t="s">
        <v>5618</v>
      </c>
      <c r="B1869" s="820" t="s">
        <v>5619</v>
      </c>
      <c r="C1869" s="452" t="s">
        <v>5620</v>
      </c>
      <c r="D1869" s="781" t="s">
        <v>7</v>
      </c>
    </row>
    <row r="1870" spans="1:4" hidden="1">
      <c r="A1870" s="452" t="s">
        <v>5621</v>
      </c>
      <c r="B1870" s="820" t="s">
        <v>5622</v>
      </c>
      <c r="C1870" s="452" t="s">
        <v>5623</v>
      </c>
      <c r="D1870" s="781" t="s">
        <v>39</v>
      </c>
    </row>
    <row r="1871" spans="1:4" hidden="1">
      <c r="A1871" s="452" t="s">
        <v>5624</v>
      </c>
      <c r="B1871" s="820" t="s">
        <v>5625</v>
      </c>
      <c r="C1871" s="452" t="s">
        <v>5626</v>
      </c>
      <c r="D1871" s="781" t="s">
        <v>43</v>
      </c>
    </row>
    <row r="1872" spans="1:4" hidden="1">
      <c r="A1872" s="452" t="s">
        <v>5627</v>
      </c>
      <c r="B1872" s="820" t="s">
        <v>5628</v>
      </c>
      <c r="C1872" s="452" t="s">
        <v>5629</v>
      </c>
      <c r="D1872" s="781" t="s">
        <v>47</v>
      </c>
    </row>
    <row r="1873" spans="1:4" hidden="1">
      <c r="A1873" s="452" t="s">
        <v>5630</v>
      </c>
      <c r="B1873" s="820" t="s">
        <v>5631</v>
      </c>
      <c r="C1873" s="452" t="s">
        <v>5632</v>
      </c>
      <c r="D1873" s="781" t="s">
        <v>11</v>
      </c>
    </row>
    <row r="1874" spans="1:4" hidden="1">
      <c r="A1874" s="452" t="s">
        <v>5633</v>
      </c>
      <c r="B1874" s="820" t="s">
        <v>5634</v>
      </c>
      <c r="C1874" s="452" t="s">
        <v>5635</v>
      </c>
      <c r="D1874" s="781" t="s">
        <v>54</v>
      </c>
    </row>
    <row r="1875" spans="1:4" hidden="1">
      <c r="A1875" s="452" t="s">
        <v>5636</v>
      </c>
      <c r="B1875" s="820" t="s">
        <v>5637</v>
      </c>
      <c r="C1875" s="452" t="s">
        <v>5638</v>
      </c>
      <c r="D1875" s="781" t="s">
        <v>15</v>
      </c>
    </row>
    <row r="1876" spans="1:4" hidden="1">
      <c r="A1876" s="452" t="s">
        <v>5639</v>
      </c>
      <c r="B1876" s="820" t="s">
        <v>5640</v>
      </c>
      <c r="C1876" s="452" t="s">
        <v>5641</v>
      </c>
      <c r="D1876" s="781" t="s">
        <v>19</v>
      </c>
    </row>
    <row r="1877" spans="1:4" hidden="1">
      <c r="A1877" s="452" t="s">
        <v>5642</v>
      </c>
      <c r="B1877" s="820" t="s">
        <v>5643</v>
      </c>
      <c r="C1877" s="452" t="s">
        <v>5644</v>
      </c>
      <c r="D1877" s="781" t="s">
        <v>23</v>
      </c>
    </row>
    <row r="1878" spans="1:4" hidden="1">
      <c r="A1878" s="452" t="s">
        <v>5645</v>
      </c>
      <c r="B1878" s="820" t="s">
        <v>5646</v>
      </c>
      <c r="C1878" s="452" t="s">
        <v>5647</v>
      </c>
      <c r="D1878" s="781" t="s">
        <v>27</v>
      </c>
    </row>
    <row r="1879" spans="1:4" hidden="1">
      <c r="A1879" s="452" t="s">
        <v>5648</v>
      </c>
      <c r="B1879" s="820" t="s">
        <v>5649</v>
      </c>
      <c r="C1879" s="452" t="s">
        <v>5650</v>
      </c>
      <c r="D1879" s="781" t="s">
        <v>31</v>
      </c>
    </row>
    <row r="1880" spans="1:4" hidden="1">
      <c r="A1880" s="452" t="s">
        <v>5651</v>
      </c>
      <c r="B1880" s="820" t="s">
        <v>5652</v>
      </c>
      <c r="C1880" s="452" t="s">
        <v>5653</v>
      </c>
      <c r="D1880" s="781" t="s">
        <v>931</v>
      </c>
    </row>
    <row r="1881" spans="1:4" hidden="1">
      <c r="A1881" s="452" t="s">
        <v>5654</v>
      </c>
      <c r="B1881" s="820" t="s">
        <v>5655</v>
      </c>
      <c r="C1881" s="452" t="s">
        <v>5656</v>
      </c>
      <c r="D1881" s="781" t="s">
        <v>35</v>
      </c>
    </row>
    <row r="1882" spans="1:4" hidden="1">
      <c r="A1882" s="452" t="s">
        <v>5657</v>
      </c>
      <c r="B1882" s="820" t="s">
        <v>5658</v>
      </c>
      <c r="C1882" s="452" t="s">
        <v>5659</v>
      </c>
      <c r="D1882" s="781" t="s">
        <v>7</v>
      </c>
    </row>
    <row r="1883" spans="1:4" hidden="1">
      <c r="A1883" s="452" t="s">
        <v>5660</v>
      </c>
      <c r="B1883" s="820" t="s">
        <v>5661</v>
      </c>
      <c r="C1883" s="452" t="s">
        <v>5662</v>
      </c>
      <c r="D1883" s="781" t="s">
        <v>39</v>
      </c>
    </row>
    <row r="1884" spans="1:4" hidden="1">
      <c r="A1884" s="452" t="s">
        <v>5663</v>
      </c>
      <c r="B1884" s="820" t="s">
        <v>5664</v>
      </c>
      <c r="C1884" s="452" t="s">
        <v>5665</v>
      </c>
      <c r="D1884" s="781" t="s">
        <v>43</v>
      </c>
    </row>
    <row r="1885" spans="1:4" hidden="1">
      <c r="A1885" s="452" t="s">
        <v>5666</v>
      </c>
      <c r="B1885" s="820" t="s">
        <v>5667</v>
      </c>
      <c r="C1885" s="452" t="s">
        <v>5668</v>
      </c>
      <c r="D1885" s="781" t="s">
        <v>47</v>
      </c>
    </row>
    <row r="1886" spans="1:4" hidden="1">
      <c r="A1886" s="452" t="s">
        <v>5669</v>
      </c>
      <c r="B1886" s="820" t="s">
        <v>5670</v>
      </c>
      <c r="C1886" s="452" t="s">
        <v>5671</v>
      </c>
      <c r="D1886" s="781" t="s">
        <v>11</v>
      </c>
    </row>
    <row r="1887" spans="1:4" hidden="1">
      <c r="A1887" s="452" t="s">
        <v>5672</v>
      </c>
      <c r="B1887" s="820" t="s">
        <v>5673</v>
      </c>
      <c r="C1887" s="452" t="s">
        <v>5674</v>
      </c>
      <c r="D1887" s="781" t="s">
        <v>54</v>
      </c>
    </row>
    <row r="1888" spans="1:4" hidden="1">
      <c r="A1888" s="452" t="s">
        <v>5675</v>
      </c>
      <c r="B1888" s="820" t="s">
        <v>5676</v>
      </c>
      <c r="C1888" s="452" t="s">
        <v>5677</v>
      </c>
      <c r="D1888" s="781" t="s">
        <v>15</v>
      </c>
    </row>
    <row r="1889" spans="1:4" hidden="1">
      <c r="A1889" s="452" t="s">
        <v>5678</v>
      </c>
      <c r="B1889" s="820" t="s">
        <v>5679</v>
      </c>
      <c r="C1889" s="452" t="s">
        <v>5680</v>
      </c>
      <c r="D1889" s="781" t="s">
        <v>19</v>
      </c>
    </row>
    <row r="1890" spans="1:4" hidden="1">
      <c r="A1890" s="452" t="s">
        <v>5681</v>
      </c>
      <c r="B1890" s="820" t="s">
        <v>5682</v>
      </c>
      <c r="C1890" s="452" t="s">
        <v>5683</v>
      </c>
      <c r="D1890" s="781" t="s">
        <v>23</v>
      </c>
    </row>
    <row r="1891" spans="1:4" hidden="1">
      <c r="A1891" s="452" t="s">
        <v>5684</v>
      </c>
      <c r="B1891" s="820" t="s">
        <v>5685</v>
      </c>
      <c r="C1891" s="452" t="s">
        <v>5686</v>
      </c>
      <c r="D1891" s="781" t="s">
        <v>27</v>
      </c>
    </row>
    <row r="1892" spans="1:4" hidden="1">
      <c r="A1892" s="452" t="s">
        <v>5687</v>
      </c>
      <c r="B1892" s="820" t="s">
        <v>5688</v>
      </c>
      <c r="C1892" s="452" t="s">
        <v>5689</v>
      </c>
      <c r="D1892" s="781" t="s">
        <v>31</v>
      </c>
    </row>
    <row r="1893" spans="1:4" hidden="1">
      <c r="A1893" s="452" t="s">
        <v>5690</v>
      </c>
      <c r="B1893" s="820" t="s">
        <v>5691</v>
      </c>
      <c r="C1893" s="452" t="s">
        <v>5692</v>
      </c>
      <c r="D1893" s="781" t="s">
        <v>931</v>
      </c>
    </row>
    <row r="1894" spans="1:4" hidden="1">
      <c r="A1894" s="452" t="s">
        <v>5693</v>
      </c>
      <c r="B1894" s="820" t="s">
        <v>5694</v>
      </c>
      <c r="C1894" s="452" t="s">
        <v>5695</v>
      </c>
      <c r="D1894" s="781" t="s">
        <v>35</v>
      </c>
    </row>
    <row r="1895" spans="1:4" hidden="1">
      <c r="A1895" s="452" t="s">
        <v>5696</v>
      </c>
      <c r="B1895" s="820" t="s">
        <v>5697</v>
      </c>
      <c r="C1895" s="452" t="s">
        <v>5698</v>
      </c>
      <c r="D1895" s="781" t="s">
        <v>7</v>
      </c>
    </row>
    <row r="1896" spans="1:4" hidden="1">
      <c r="A1896" s="452" t="s">
        <v>5699</v>
      </c>
      <c r="B1896" s="820" t="s">
        <v>5700</v>
      </c>
      <c r="C1896" s="452" t="s">
        <v>5701</v>
      </c>
      <c r="D1896" s="781" t="s">
        <v>39</v>
      </c>
    </row>
    <row r="1897" spans="1:4" hidden="1">
      <c r="A1897" s="452" t="s">
        <v>5702</v>
      </c>
      <c r="B1897" s="820" t="s">
        <v>5703</v>
      </c>
      <c r="C1897" s="452" t="s">
        <v>5704</v>
      </c>
      <c r="D1897" s="781" t="s">
        <v>43</v>
      </c>
    </row>
    <row r="1898" spans="1:4" hidden="1">
      <c r="A1898" s="452" t="s">
        <v>5705</v>
      </c>
      <c r="B1898" s="820" t="s">
        <v>5706</v>
      </c>
      <c r="C1898" s="452" t="s">
        <v>5707</v>
      </c>
      <c r="D1898" s="781" t="s">
        <v>47</v>
      </c>
    </row>
    <row r="1899" spans="1:4" hidden="1">
      <c r="A1899" s="452" t="s">
        <v>5708</v>
      </c>
      <c r="B1899" s="820" t="s">
        <v>5709</v>
      </c>
      <c r="C1899" s="452" t="s">
        <v>5710</v>
      </c>
      <c r="D1899" s="781" t="s">
        <v>11</v>
      </c>
    </row>
    <row r="1900" spans="1:4" hidden="1">
      <c r="A1900" s="452" t="s">
        <v>5711</v>
      </c>
      <c r="B1900" s="820" t="s">
        <v>5712</v>
      </c>
      <c r="C1900" s="452" t="s">
        <v>5713</v>
      </c>
      <c r="D1900" s="781" t="s">
        <v>54</v>
      </c>
    </row>
    <row r="1901" spans="1:4" hidden="1">
      <c r="A1901" s="452" t="s">
        <v>5714</v>
      </c>
      <c r="B1901" s="820" t="s">
        <v>5715</v>
      </c>
      <c r="C1901" s="452" t="s">
        <v>5716</v>
      </c>
      <c r="D1901" s="781" t="s">
        <v>15</v>
      </c>
    </row>
    <row r="1902" spans="1:4" hidden="1">
      <c r="A1902" s="452" t="s">
        <v>5717</v>
      </c>
      <c r="B1902" s="820" t="s">
        <v>5718</v>
      </c>
      <c r="C1902" s="452" t="s">
        <v>5719</v>
      </c>
      <c r="D1902" s="781" t="s">
        <v>19</v>
      </c>
    </row>
    <row r="1903" spans="1:4" hidden="1">
      <c r="A1903" s="452" t="s">
        <v>5720</v>
      </c>
      <c r="B1903" s="820" t="s">
        <v>5721</v>
      </c>
      <c r="C1903" s="452" t="s">
        <v>5722</v>
      </c>
      <c r="D1903" s="781" t="s">
        <v>23</v>
      </c>
    </row>
    <row r="1904" spans="1:4" hidden="1">
      <c r="A1904" s="452" t="s">
        <v>5723</v>
      </c>
      <c r="B1904" s="820" t="s">
        <v>5724</v>
      </c>
      <c r="C1904" s="452" t="s">
        <v>5725</v>
      </c>
      <c r="D1904" s="781" t="s">
        <v>27</v>
      </c>
    </row>
    <row r="1905" spans="1:4" hidden="1">
      <c r="A1905" s="452" t="s">
        <v>5726</v>
      </c>
      <c r="B1905" s="820" t="s">
        <v>5727</v>
      </c>
      <c r="C1905" s="452" t="s">
        <v>5728</v>
      </c>
      <c r="D1905" s="781" t="s">
        <v>31</v>
      </c>
    </row>
    <row r="1906" spans="1:4" hidden="1">
      <c r="A1906" s="452" t="s">
        <v>5729</v>
      </c>
      <c r="B1906" s="820" t="s">
        <v>5730</v>
      </c>
      <c r="C1906" s="452" t="s">
        <v>5731</v>
      </c>
      <c r="D1906" s="781" t="s">
        <v>931</v>
      </c>
    </row>
    <row r="1907" spans="1:4" hidden="1">
      <c r="A1907" s="452" t="s">
        <v>5732</v>
      </c>
      <c r="B1907" s="820" t="s">
        <v>5733</v>
      </c>
      <c r="C1907" s="452" t="s">
        <v>5734</v>
      </c>
      <c r="D1907" s="781" t="s">
        <v>35</v>
      </c>
    </row>
    <row r="1908" spans="1:4" hidden="1">
      <c r="A1908" s="452" t="s">
        <v>5735</v>
      </c>
      <c r="B1908" s="820" t="s">
        <v>5736</v>
      </c>
      <c r="C1908" s="452" t="s">
        <v>5737</v>
      </c>
      <c r="D1908" s="781" t="s">
        <v>7</v>
      </c>
    </row>
    <row r="1909" spans="1:4" hidden="1">
      <c r="A1909" s="452" t="s">
        <v>5738</v>
      </c>
      <c r="B1909" s="820" t="s">
        <v>5739</v>
      </c>
      <c r="C1909" s="452" t="s">
        <v>5740</v>
      </c>
      <c r="D1909" s="781" t="s">
        <v>39</v>
      </c>
    </row>
    <row r="1910" spans="1:4" hidden="1">
      <c r="A1910" s="452" t="s">
        <v>5741</v>
      </c>
      <c r="B1910" s="820" t="s">
        <v>5742</v>
      </c>
      <c r="C1910" s="452" t="s">
        <v>5743</v>
      </c>
      <c r="D1910" s="781" t="s">
        <v>43</v>
      </c>
    </row>
    <row r="1911" spans="1:4" hidden="1">
      <c r="A1911" s="452" t="s">
        <v>5744</v>
      </c>
      <c r="B1911" s="820" t="s">
        <v>5745</v>
      </c>
      <c r="C1911" s="452" t="s">
        <v>5746</v>
      </c>
      <c r="D1911" s="781" t="s">
        <v>47</v>
      </c>
    </row>
    <row r="1912" spans="1:4" hidden="1">
      <c r="A1912" s="452" t="s">
        <v>5747</v>
      </c>
      <c r="B1912" s="820" t="s">
        <v>5748</v>
      </c>
      <c r="C1912" s="452" t="s">
        <v>5749</v>
      </c>
      <c r="D1912" s="781" t="s">
        <v>11</v>
      </c>
    </row>
    <row r="1913" spans="1:4" hidden="1">
      <c r="A1913" s="452" t="s">
        <v>5750</v>
      </c>
      <c r="B1913" s="820" t="s">
        <v>5751</v>
      </c>
      <c r="C1913" s="452" t="s">
        <v>5752</v>
      </c>
      <c r="D1913" s="781" t="s">
        <v>54</v>
      </c>
    </row>
    <row r="1914" spans="1:4" hidden="1">
      <c r="A1914" s="452" t="s">
        <v>5753</v>
      </c>
      <c r="B1914" s="820" t="s">
        <v>5754</v>
      </c>
      <c r="C1914" s="452" t="s">
        <v>5755</v>
      </c>
      <c r="D1914" s="781" t="s">
        <v>15</v>
      </c>
    </row>
    <row r="1915" spans="1:4" hidden="1">
      <c r="A1915" s="452" t="s">
        <v>5756</v>
      </c>
      <c r="B1915" s="820" t="s">
        <v>5757</v>
      </c>
      <c r="C1915" s="452" t="s">
        <v>5758</v>
      </c>
      <c r="D1915" s="781" t="s">
        <v>19</v>
      </c>
    </row>
    <row r="1916" spans="1:4" hidden="1">
      <c r="A1916" s="452" t="s">
        <v>5759</v>
      </c>
      <c r="B1916" s="820" t="s">
        <v>5760</v>
      </c>
      <c r="C1916" s="452" t="s">
        <v>5761</v>
      </c>
      <c r="D1916" s="781" t="s">
        <v>23</v>
      </c>
    </row>
    <row r="1917" spans="1:4" hidden="1">
      <c r="A1917" s="452" t="s">
        <v>5762</v>
      </c>
      <c r="B1917" s="820" t="s">
        <v>5763</v>
      </c>
      <c r="C1917" s="452" t="s">
        <v>5764</v>
      </c>
      <c r="D1917" s="781" t="s">
        <v>27</v>
      </c>
    </row>
    <row r="1918" spans="1:4" hidden="1">
      <c r="A1918" s="452" t="s">
        <v>5765</v>
      </c>
      <c r="B1918" s="820" t="s">
        <v>5766</v>
      </c>
      <c r="C1918" s="452" t="s">
        <v>5767</v>
      </c>
      <c r="D1918" s="781" t="s">
        <v>31</v>
      </c>
    </row>
    <row r="1919" spans="1:4" hidden="1">
      <c r="A1919" s="452" t="s">
        <v>5768</v>
      </c>
      <c r="B1919" s="820" t="s">
        <v>5769</v>
      </c>
      <c r="C1919" s="452" t="s">
        <v>5770</v>
      </c>
      <c r="D1919" s="781" t="s">
        <v>931</v>
      </c>
    </row>
    <row r="1920" spans="1:4" hidden="1">
      <c r="A1920" s="452" t="s">
        <v>5771</v>
      </c>
      <c r="B1920" s="820" t="s">
        <v>5772</v>
      </c>
      <c r="C1920" s="452" t="s">
        <v>5773</v>
      </c>
      <c r="D1920" s="781" t="s">
        <v>35</v>
      </c>
    </row>
    <row r="1921" spans="1:4" hidden="1">
      <c r="A1921" s="452" t="s">
        <v>5774</v>
      </c>
      <c r="B1921" s="820" t="s">
        <v>5775</v>
      </c>
      <c r="C1921" s="452" t="s">
        <v>5776</v>
      </c>
      <c r="D1921" s="781" t="s">
        <v>7</v>
      </c>
    </row>
    <row r="1922" spans="1:4" hidden="1">
      <c r="A1922" s="452" t="s">
        <v>5777</v>
      </c>
      <c r="B1922" s="820" t="s">
        <v>5778</v>
      </c>
      <c r="C1922" s="452" t="s">
        <v>5779</v>
      </c>
      <c r="D1922" s="781" t="s">
        <v>39</v>
      </c>
    </row>
    <row r="1923" spans="1:4" hidden="1">
      <c r="A1923" s="452" t="s">
        <v>5780</v>
      </c>
      <c r="B1923" s="820" t="s">
        <v>5781</v>
      </c>
      <c r="C1923" s="452" t="s">
        <v>5782</v>
      </c>
      <c r="D1923" s="781" t="s">
        <v>43</v>
      </c>
    </row>
    <row r="1924" spans="1:4" hidden="1">
      <c r="A1924" s="452" t="s">
        <v>5783</v>
      </c>
      <c r="B1924" s="820" t="s">
        <v>5784</v>
      </c>
      <c r="C1924" s="452" t="s">
        <v>5785</v>
      </c>
      <c r="D1924" s="781" t="s">
        <v>47</v>
      </c>
    </row>
    <row r="1925" spans="1:4" hidden="1">
      <c r="A1925" s="452" t="s">
        <v>5786</v>
      </c>
      <c r="B1925" s="820" t="s">
        <v>5787</v>
      </c>
      <c r="C1925" s="452" t="s">
        <v>5788</v>
      </c>
      <c r="D1925" s="781" t="s">
        <v>11</v>
      </c>
    </row>
    <row r="1926" spans="1:4" hidden="1">
      <c r="A1926" s="452" t="s">
        <v>5789</v>
      </c>
      <c r="B1926" s="820" t="s">
        <v>5790</v>
      </c>
      <c r="C1926" s="452" t="s">
        <v>5791</v>
      </c>
      <c r="D1926" s="781" t="s">
        <v>54</v>
      </c>
    </row>
    <row r="1927" spans="1:4" hidden="1">
      <c r="A1927" s="452" t="s">
        <v>5792</v>
      </c>
      <c r="B1927" s="820" t="s">
        <v>5793</v>
      </c>
      <c r="C1927" s="452" t="s">
        <v>5794</v>
      </c>
      <c r="D1927" s="781" t="s">
        <v>15</v>
      </c>
    </row>
    <row r="1928" spans="1:4" hidden="1">
      <c r="A1928" s="452" t="s">
        <v>5795</v>
      </c>
      <c r="B1928" s="820" t="s">
        <v>5796</v>
      </c>
      <c r="C1928" s="452" t="s">
        <v>5797</v>
      </c>
      <c r="D1928" s="781" t="s">
        <v>19</v>
      </c>
    </row>
    <row r="1929" spans="1:4" hidden="1">
      <c r="A1929" s="452" t="s">
        <v>5798</v>
      </c>
      <c r="B1929" s="820" t="s">
        <v>5799</v>
      </c>
      <c r="C1929" s="452" t="s">
        <v>5800</v>
      </c>
      <c r="D1929" s="781" t="s">
        <v>23</v>
      </c>
    </row>
    <row r="1930" spans="1:4" hidden="1">
      <c r="A1930" s="452" t="s">
        <v>5801</v>
      </c>
      <c r="B1930" s="820" t="s">
        <v>5802</v>
      </c>
      <c r="C1930" s="452" t="s">
        <v>5803</v>
      </c>
      <c r="D1930" s="781" t="s">
        <v>27</v>
      </c>
    </row>
    <row r="1931" spans="1:4" hidden="1">
      <c r="A1931" s="452" t="s">
        <v>5804</v>
      </c>
      <c r="B1931" s="820" t="s">
        <v>5805</v>
      </c>
      <c r="C1931" s="452" t="s">
        <v>5806</v>
      </c>
      <c r="D1931" s="781" t="s">
        <v>31</v>
      </c>
    </row>
    <row r="1932" spans="1:4" hidden="1">
      <c r="A1932" s="452" t="s">
        <v>5807</v>
      </c>
      <c r="B1932" s="820" t="s">
        <v>5808</v>
      </c>
      <c r="C1932" s="452" t="s">
        <v>5809</v>
      </c>
      <c r="D1932" s="781" t="s">
        <v>931</v>
      </c>
    </row>
    <row r="1933" spans="1:4" hidden="1">
      <c r="A1933" s="452" t="s">
        <v>5810</v>
      </c>
      <c r="B1933" s="820" t="s">
        <v>5811</v>
      </c>
      <c r="C1933" s="452" t="s">
        <v>5812</v>
      </c>
      <c r="D1933" s="781" t="s">
        <v>35</v>
      </c>
    </row>
    <row r="1934" spans="1:4" hidden="1">
      <c r="A1934" s="452" t="s">
        <v>5813</v>
      </c>
      <c r="B1934" s="820" t="s">
        <v>5814</v>
      </c>
      <c r="C1934" s="452" t="s">
        <v>5815</v>
      </c>
      <c r="D1934" s="781" t="s">
        <v>7</v>
      </c>
    </row>
    <row r="1935" spans="1:4" hidden="1">
      <c r="A1935" s="452" t="s">
        <v>5816</v>
      </c>
      <c r="B1935" s="820" t="s">
        <v>5817</v>
      </c>
      <c r="C1935" s="452" t="s">
        <v>5818</v>
      </c>
      <c r="D1935" s="781" t="s">
        <v>39</v>
      </c>
    </row>
    <row r="1936" spans="1:4" hidden="1">
      <c r="A1936" s="452" t="s">
        <v>5819</v>
      </c>
      <c r="B1936" s="820" t="s">
        <v>5820</v>
      </c>
      <c r="C1936" s="452" t="s">
        <v>5821</v>
      </c>
      <c r="D1936" s="781" t="s">
        <v>43</v>
      </c>
    </row>
    <row r="1937" spans="1:4" hidden="1">
      <c r="A1937" s="452" t="s">
        <v>5822</v>
      </c>
      <c r="B1937" s="820" t="s">
        <v>5823</v>
      </c>
      <c r="C1937" s="452" t="s">
        <v>5824</v>
      </c>
      <c r="D1937" s="781" t="s">
        <v>47</v>
      </c>
    </row>
    <row r="1938" spans="1:4" hidden="1">
      <c r="A1938" s="452" t="s">
        <v>5825</v>
      </c>
      <c r="B1938" s="820" t="s">
        <v>5826</v>
      </c>
      <c r="C1938" s="452" t="s">
        <v>5827</v>
      </c>
      <c r="D1938" s="781" t="s">
        <v>11</v>
      </c>
    </row>
    <row r="1939" spans="1:4" hidden="1">
      <c r="A1939" s="452" t="s">
        <v>5828</v>
      </c>
      <c r="B1939" s="820" t="s">
        <v>5829</v>
      </c>
      <c r="C1939" s="452" t="s">
        <v>5830</v>
      </c>
      <c r="D1939" s="781" t="s">
        <v>54</v>
      </c>
    </row>
    <row r="1940" spans="1:4" hidden="1">
      <c r="A1940" s="452" t="s">
        <v>5831</v>
      </c>
      <c r="B1940" s="820" t="s">
        <v>5832</v>
      </c>
      <c r="C1940" s="452" t="s">
        <v>5833</v>
      </c>
      <c r="D1940" s="781" t="s">
        <v>15</v>
      </c>
    </row>
    <row r="1941" spans="1:4" hidden="1">
      <c r="A1941" s="452" t="s">
        <v>5834</v>
      </c>
      <c r="B1941" s="820" t="s">
        <v>5835</v>
      </c>
      <c r="C1941" s="452" t="s">
        <v>5836</v>
      </c>
      <c r="D1941" s="781" t="s">
        <v>19</v>
      </c>
    </row>
    <row r="1942" spans="1:4" hidden="1">
      <c r="A1942" s="452" t="s">
        <v>5837</v>
      </c>
      <c r="B1942" s="820" t="s">
        <v>5838</v>
      </c>
      <c r="C1942" s="452" t="s">
        <v>5839</v>
      </c>
      <c r="D1942" s="781" t="s">
        <v>23</v>
      </c>
    </row>
    <row r="1943" spans="1:4" hidden="1">
      <c r="A1943" s="452" t="s">
        <v>5840</v>
      </c>
      <c r="B1943" s="820" t="s">
        <v>5841</v>
      </c>
      <c r="C1943" s="452" t="s">
        <v>5842</v>
      </c>
      <c r="D1943" s="781" t="s">
        <v>27</v>
      </c>
    </row>
    <row r="1944" spans="1:4" hidden="1">
      <c r="A1944" s="452" t="s">
        <v>5843</v>
      </c>
      <c r="B1944" s="820" t="s">
        <v>5844</v>
      </c>
      <c r="C1944" s="452" t="s">
        <v>5845</v>
      </c>
      <c r="D1944" s="781" t="s">
        <v>31</v>
      </c>
    </row>
    <row r="1945" spans="1:4" hidden="1">
      <c r="A1945" s="452" t="s">
        <v>5846</v>
      </c>
      <c r="B1945" s="820" t="s">
        <v>5847</v>
      </c>
      <c r="C1945" s="452" t="s">
        <v>5848</v>
      </c>
      <c r="D1945" s="781" t="s">
        <v>931</v>
      </c>
    </row>
    <row r="1946" spans="1:4" hidden="1">
      <c r="A1946" s="452" t="s">
        <v>5849</v>
      </c>
      <c r="B1946" s="820" t="s">
        <v>5850</v>
      </c>
      <c r="C1946" s="452" t="s">
        <v>5851</v>
      </c>
      <c r="D1946" s="781" t="s">
        <v>35</v>
      </c>
    </row>
    <row r="1947" spans="1:4" hidden="1">
      <c r="A1947" s="452" t="s">
        <v>5852</v>
      </c>
      <c r="B1947" s="820" t="s">
        <v>5853</v>
      </c>
      <c r="C1947" s="452" t="s">
        <v>5854</v>
      </c>
      <c r="D1947" s="781" t="s">
        <v>7</v>
      </c>
    </row>
    <row r="1948" spans="1:4" hidden="1">
      <c r="A1948" s="452" t="s">
        <v>5855</v>
      </c>
      <c r="B1948" s="820" t="s">
        <v>5856</v>
      </c>
      <c r="C1948" s="452" t="s">
        <v>5857</v>
      </c>
      <c r="D1948" s="781" t="s">
        <v>39</v>
      </c>
    </row>
    <row r="1949" spans="1:4" hidden="1">
      <c r="A1949" s="452" t="s">
        <v>5858</v>
      </c>
      <c r="B1949" s="820" t="s">
        <v>5859</v>
      </c>
      <c r="C1949" s="452" t="s">
        <v>5860</v>
      </c>
      <c r="D1949" s="781" t="s">
        <v>43</v>
      </c>
    </row>
    <row r="1950" spans="1:4" hidden="1">
      <c r="A1950" s="452" t="s">
        <v>5861</v>
      </c>
      <c r="B1950" s="820" t="s">
        <v>5862</v>
      </c>
      <c r="C1950" s="452" t="s">
        <v>5863</v>
      </c>
      <c r="D1950" s="781" t="s">
        <v>47</v>
      </c>
    </row>
    <row r="1951" spans="1:4" hidden="1">
      <c r="A1951" s="452" t="s">
        <v>5864</v>
      </c>
      <c r="B1951" s="820" t="s">
        <v>5865</v>
      </c>
      <c r="C1951" s="452" t="s">
        <v>5866</v>
      </c>
      <c r="D1951" s="781" t="s">
        <v>11</v>
      </c>
    </row>
    <row r="1952" spans="1:4" hidden="1">
      <c r="A1952" s="452" t="s">
        <v>5867</v>
      </c>
      <c r="B1952" s="820" t="s">
        <v>5868</v>
      </c>
      <c r="C1952" s="452" t="s">
        <v>5869</v>
      </c>
      <c r="D1952" s="781" t="s">
        <v>54</v>
      </c>
    </row>
    <row r="1953" spans="1:4" hidden="1">
      <c r="A1953" s="452" t="s">
        <v>5870</v>
      </c>
      <c r="B1953" s="820" t="s">
        <v>5871</v>
      </c>
      <c r="C1953" s="452" t="s">
        <v>5872</v>
      </c>
      <c r="D1953" s="781" t="s">
        <v>15</v>
      </c>
    </row>
    <row r="1954" spans="1:4" hidden="1">
      <c r="A1954" s="452" t="s">
        <v>5873</v>
      </c>
      <c r="B1954" s="820" t="s">
        <v>5874</v>
      </c>
      <c r="C1954" s="452" t="s">
        <v>5875</v>
      </c>
      <c r="D1954" s="781" t="s">
        <v>19</v>
      </c>
    </row>
    <row r="1955" spans="1:4" hidden="1">
      <c r="A1955" s="452" t="s">
        <v>5876</v>
      </c>
      <c r="B1955" s="820" t="s">
        <v>5877</v>
      </c>
      <c r="C1955" s="452" t="s">
        <v>5878</v>
      </c>
      <c r="D1955" s="781" t="s">
        <v>23</v>
      </c>
    </row>
    <row r="1956" spans="1:4" hidden="1">
      <c r="A1956" s="452" t="s">
        <v>5879</v>
      </c>
      <c r="B1956" s="820" t="s">
        <v>5880</v>
      </c>
      <c r="C1956" s="452" t="s">
        <v>5881</v>
      </c>
      <c r="D1956" s="781" t="s">
        <v>27</v>
      </c>
    </row>
    <row r="1957" spans="1:4" hidden="1">
      <c r="A1957" s="452" t="s">
        <v>5882</v>
      </c>
      <c r="B1957" s="820" t="s">
        <v>5883</v>
      </c>
      <c r="C1957" s="452" t="s">
        <v>5884</v>
      </c>
      <c r="D1957" s="781" t="s">
        <v>31</v>
      </c>
    </row>
    <row r="1958" spans="1:4" hidden="1">
      <c r="A1958" s="452" t="s">
        <v>5885</v>
      </c>
      <c r="B1958" s="820" t="s">
        <v>5886</v>
      </c>
      <c r="C1958" s="452" t="s">
        <v>5887</v>
      </c>
      <c r="D1958" s="781" t="s">
        <v>931</v>
      </c>
    </row>
    <row r="1959" spans="1:4" hidden="1">
      <c r="A1959" s="452" t="s">
        <v>5888</v>
      </c>
      <c r="B1959" s="820" t="s">
        <v>5889</v>
      </c>
      <c r="C1959" s="452" t="s">
        <v>5890</v>
      </c>
      <c r="D1959" s="781" t="s">
        <v>35</v>
      </c>
    </row>
    <row r="1960" spans="1:4" hidden="1">
      <c r="A1960" s="452" t="s">
        <v>5891</v>
      </c>
      <c r="B1960" s="820" t="s">
        <v>5892</v>
      </c>
      <c r="C1960" s="452" t="s">
        <v>5893</v>
      </c>
      <c r="D1960" s="781" t="s">
        <v>7</v>
      </c>
    </row>
    <row r="1961" spans="1:4" hidden="1">
      <c r="A1961" s="452" t="s">
        <v>5894</v>
      </c>
      <c r="B1961" s="820" t="s">
        <v>5895</v>
      </c>
      <c r="C1961" s="452" t="s">
        <v>5896</v>
      </c>
      <c r="D1961" s="781" t="s">
        <v>39</v>
      </c>
    </row>
    <row r="1962" spans="1:4" hidden="1">
      <c r="A1962" s="452" t="s">
        <v>5897</v>
      </c>
      <c r="B1962" s="820" t="s">
        <v>5898</v>
      </c>
      <c r="C1962" s="452" t="s">
        <v>5899</v>
      </c>
      <c r="D1962" s="781" t="s">
        <v>43</v>
      </c>
    </row>
    <row r="1963" spans="1:4" hidden="1">
      <c r="A1963" s="452" t="s">
        <v>5900</v>
      </c>
      <c r="B1963" s="820" t="s">
        <v>5901</v>
      </c>
      <c r="C1963" s="452" t="s">
        <v>5902</v>
      </c>
      <c r="D1963" s="781" t="s">
        <v>47</v>
      </c>
    </row>
    <row r="1964" spans="1:4" hidden="1">
      <c r="A1964" s="452" t="s">
        <v>5903</v>
      </c>
      <c r="B1964" s="820" t="s">
        <v>5904</v>
      </c>
      <c r="C1964" s="452" t="s">
        <v>5905</v>
      </c>
      <c r="D1964" s="781" t="s">
        <v>11</v>
      </c>
    </row>
    <row r="1965" spans="1:4" hidden="1">
      <c r="A1965" s="452" t="s">
        <v>5906</v>
      </c>
      <c r="B1965" s="820" t="s">
        <v>5907</v>
      </c>
      <c r="C1965" s="452" t="s">
        <v>5908</v>
      </c>
      <c r="D1965" s="781" t="s">
        <v>54</v>
      </c>
    </row>
    <row r="1966" spans="1:4" hidden="1">
      <c r="A1966" s="452" t="s">
        <v>5909</v>
      </c>
      <c r="B1966" s="820" t="s">
        <v>5910</v>
      </c>
      <c r="C1966" s="452" t="s">
        <v>5911</v>
      </c>
      <c r="D1966" s="781" t="s">
        <v>15</v>
      </c>
    </row>
    <row r="1967" spans="1:4" hidden="1">
      <c r="A1967" s="452" t="s">
        <v>5912</v>
      </c>
      <c r="B1967" s="820" t="s">
        <v>5913</v>
      </c>
      <c r="C1967" s="452" t="s">
        <v>5914</v>
      </c>
      <c r="D1967" s="781" t="s">
        <v>19</v>
      </c>
    </row>
    <row r="1968" spans="1:4" hidden="1">
      <c r="A1968" s="452" t="s">
        <v>5915</v>
      </c>
      <c r="B1968" s="820" t="s">
        <v>5916</v>
      </c>
      <c r="C1968" s="452" t="s">
        <v>5917</v>
      </c>
      <c r="D1968" s="781" t="s">
        <v>23</v>
      </c>
    </row>
    <row r="1969" spans="1:4" hidden="1">
      <c r="A1969" s="452" t="s">
        <v>5918</v>
      </c>
      <c r="B1969" s="820" t="s">
        <v>5919</v>
      </c>
      <c r="C1969" s="452" t="s">
        <v>5920</v>
      </c>
      <c r="D1969" s="781" t="s">
        <v>27</v>
      </c>
    </row>
    <row r="1970" spans="1:4" hidden="1">
      <c r="A1970" s="452" t="s">
        <v>5921</v>
      </c>
      <c r="B1970" s="820" t="s">
        <v>5922</v>
      </c>
      <c r="C1970" s="452" t="s">
        <v>5923</v>
      </c>
      <c r="D1970" s="781" t="s">
        <v>31</v>
      </c>
    </row>
    <row r="1971" spans="1:4" hidden="1">
      <c r="A1971" s="452" t="s">
        <v>5924</v>
      </c>
      <c r="B1971" s="820" t="s">
        <v>5925</v>
      </c>
      <c r="C1971" s="452" t="s">
        <v>5926</v>
      </c>
      <c r="D1971" s="781" t="s">
        <v>931</v>
      </c>
    </row>
    <row r="1972" spans="1:4" hidden="1">
      <c r="A1972" s="452" t="s">
        <v>5927</v>
      </c>
      <c r="B1972" s="820" t="s">
        <v>5928</v>
      </c>
      <c r="C1972" s="452" t="s">
        <v>5929</v>
      </c>
      <c r="D1972" s="781" t="s">
        <v>35</v>
      </c>
    </row>
    <row r="1973" spans="1:4" hidden="1">
      <c r="A1973" s="452" t="s">
        <v>5930</v>
      </c>
      <c r="B1973" s="820" t="s">
        <v>5931</v>
      </c>
      <c r="C1973" s="452" t="s">
        <v>5932</v>
      </c>
      <c r="D1973" s="781" t="s">
        <v>7</v>
      </c>
    </row>
    <row r="1974" spans="1:4" hidden="1">
      <c r="A1974" s="452" t="s">
        <v>5933</v>
      </c>
      <c r="B1974" s="820" t="s">
        <v>5934</v>
      </c>
      <c r="C1974" s="452" t="s">
        <v>5935</v>
      </c>
      <c r="D1974" s="781" t="s">
        <v>39</v>
      </c>
    </row>
    <row r="1975" spans="1:4" hidden="1">
      <c r="A1975" s="452" t="s">
        <v>5936</v>
      </c>
      <c r="B1975" s="820" t="s">
        <v>5937</v>
      </c>
      <c r="C1975" s="452" t="s">
        <v>5938</v>
      </c>
      <c r="D1975" s="781" t="s">
        <v>43</v>
      </c>
    </row>
    <row r="1976" spans="1:4" hidden="1">
      <c r="A1976" s="452" t="s">
        <v>5939</v>
      </c>
      <c r="B1976" s="820" t="s">
        <v>5940</v>
      </c>
      <c r="C1976" s="452" t="s">
        <v>5941</v>
      </c>
      <c r="D1976" s="781" t="s">
        <v>47</v>
      </c>
    </row>
    <row r="1977" spans="1:4" hidden="1">
      <c r="A1977" s="452" t="s">
        <v>5942</v>
      </c>
      <c r="B1977" s="820" t="s">
        <v>5943</v>
      </c>
      <c r="C1977" s="452" t="s">
        <v>5944</v>
      </c>
      <c r="D1977" s="781" t="s">
        <v>11</v>
      </c>
    </row>
    <row r="1978" spans="1:4" hidden="1">
      <c r="A1978" s="452" t="s">
        <v>5945</v>
      </c>
      <c r="B1978" s="820" t="s">
        <v>5946</v>
      </c>
      <c r="C1978" s="452" t="s">
        <v>5947</v>
      </c>
      <c r="D1978" s="781" t="s">
        <v>54</v>
      </c>
    </row>
    <row r="1979" spans="1:4" hidden="1">
      <c r="A1979" s="452" t="s">
        <v>5948</v>
      </c>
      <c r="B1979" s="820" t="s">
        <v>5949</v>
      </c>
      <c r="C1979" s="452" t="s">
        <v>5950</v>
      </c>
      <c r="D1979" s="781" t="s">
        <v>15</v>
      </c>
    </row>
    <row r="1980" spans="1:4" hidden="1">
      <c r="A1980" s="452" t="s">
        <v>5951</v>
      </c>
      <c r="B1980" s="820" t="s">
        <v>5952</v>
      </c>
      <c r="C1980" s="452" t="s">
        <v>5953</v>
      </c>
      <c r="D1980" s="781" t="s">
        <v>19</v>
      </c>
    </row>
    <row r="1981" spans="1:4" hidden="1">
      <c r="A1981" s="452" t="s">
        <v>5954</v>
      </c>
      <c r="B1981" s="820" t="s">
        <v>5955</v>
      </c>
      <c r="C1981" s="452" t="s">
        <v>5956</v>
      </c>
      <c r="D1981" s="781" t="s">
        <v>23</v>
      </c>
    </row>
    <row r="1982" spans="1:4" hidden="1">
      <c r="A1982" s="452" t="s">
        <v>5957</v>
      </c>
      <c r="B1982" s="820" t="s">
        <v>5958</v>
      </c>
      <c r="C1982" s="452" t="s">
        <v>5959</v>
      </c>
      <c r="D1982" s="781" t="s">
        <v>27</v>
      </c>
    </row>
    <row r="1983" spans="1:4" hidden="1">
      <c r="A1983" s="452" t="s">
        <v>5960</v>
      </c>
      <c r="B1983" s="820" t="s">
        <v>5961</v>
      </c>
      <c r="C1983" s="452" t="s">
        <v>5962</v>
      </c>
      <c r="D1983" s="781" t="s">
        <v>31</v>
      </c>
    </row>
    <row r="1984" spans="1:4" hidden="1">
      <c r="A1984" s="452" t="s">
        <v>5963</v>
      </c>
      <c r="B1984" s="820" t="s">
        <v>5964</v>
      </c>
      <c r="C1984" s="452" t="s">
        <v>5965</v>
      </c>
      <c r="D1984" s="781" t="s">
        <v>931</v>
      </c>
    </row>
    <row r="1985" spans="1:4" hidden="1">
      <c r="A1985" s="452" t="s">
        <v>5966</v>
      </c>
      <c r="B1985" s="820" t="s">
        <v>5967</v>
      </c>
      <c r="C1985" s="452" t="s">
        <v>5968</v>
      </c>
      <c r="D1985" s="781" t="s">
        <v>35</v>
      </c>
    </row>
    <row r="1986" spans="1:4" hidden="1">
      <c r="A1986" s="452" t="s">
        <v>5969</v>
      </c>
      <c r="B1986" s="820" t="s">
        <v>5970</v>
      </c>
      <c r="C1986" s="452" t="s">
        <v>5971</v>
      </c>
      <c r="D1986" s="781" t="s">
        <v>7</v>
      </c>
    </row>
    <row r="1987" spans="1:4" hidden="1">
      <c r="A1987" s="452" t="s">
        <v>5972</v>
      </c>
      <c r="B1987" s="820" t="s">
        <v>5973</v>
      </c>
      <c r="C1987" s="452" t="s">
        <v>5974</v>
      </c>
      <c r="D1987" s="781" t="s">
        <v>39</v>
      </c>
    </row>
    <row r="1988" spans="1:4" hidden="1">
      <c r="A1988" s="452" t="s">
        <v>5975</v>
      </c>
      <c r="B1988" s="820" t="s">
        <v>5976</v>
      </c>
      <c r="C1988" s="452" t="s">
        <v>5977</v>
      </c>
      <c r="D1988" s="781" t="s">
        <v>43</v>
      </c>
    </row>
    <row r="1989" spans="1:4" hidden="1">
      <c r="A1989" s="452" t="s">
        <v>5978</v>
      </c>
      <c r="B1989" s="820" t="s">
        <v>5979</v>
      </c>
      <c r="C1989" s="452" t="s">
        <v>5980</v>
      </c>
      <c r="D1989" s="781" t="s">
        <v>47</v>
      </c>
    </row>
    <row r="1990" spans="1:4" hidden="1">
      <c r="A1990" s="452" t="s">
        <v>5981</v>
      </c>
      <c r="B1990" s="820" t="s">
        <v>5982</v>
      </c>
      <c r="C1990" s="452" t="s">
        <v>5983</v>
      </c>
      <c r="D1990" s="781" t="s">
        <v>11</v>
      </c>
    </row>
    <row r="1991" spans="1:4" hidden="1">
      <c r="A1991" s="452" t="s">
        <v>5984</v>
      </c>
      <c r="B1991" s="820" t="s">
        <v>5985</v>
      </c>
      <c r="C1991" s="452" t="s">
        <v>5986</v>
      </c>
      <c r="D1991" s="781" t="s">
        <v>54</v>
      </c>
    </row>
    <row r="1992" spans="1:4" hidden="1">
      <c r="A1992" s="452" t="s">
        <v>5987</v>
      </c>
      <c r="B1992" s="820" t="s">
        <v>5988</v>
      </c>
      <c r="C1992" s="452" t="s">
        <v>5989</v>
      </c>
      <c r="D1992" s="781" t="s">
        <v>15</v>
      </c>
    </row>
    <row r="1993" spans="1:4" hidden="1">
      <c r="A1993" s="452" t="s">
        <v>5990</v>
      </c>
      <c r="B1993" s="820" t="s">
        <v>5991</v>
      </c>
      <c r="C1993" s="452" t="s">
        <v>5992</v>
      </c>
      <c r="D1993" s="781" t="s">
        <v>19</v>
      </c>
    </row>
    <row r="1994" spans="1:4" hidden="1">
      <c r="A1994" s="452" t="s">
        <v>5993</v>
      </c>
      <c r="B1994" s="820" t="s">
        <v>5994</v>
      </c>
      <c r="C1994" s="452" t="s">
        <v>5995</v>
      </c>
      <c r="D1994" s="781" t="s">
        <v>23</v>
      </c>
    </row>
    <row r="1995" spans="1:4" hidden="1">
      <c r="A1995" s="452" t="s">
        <v>5996</v>
      </c>
      <c r="B1995" s="820" t="s">
        <v>5997</v>
      </c>
      <c r="C1995" s="452" t="s">
        <v>5998</v>
      </c>
      <c r="D1995" s="781" t="s">
        <v>27</v>
      </c>
    </row>
    <row r="1996" spans="1:4" hidden="1">
      <c r="A1996" s="452" t="s">
        <v>5999</v>
      </c>
      <c r="B1996" s="820" t="s">
        <v>6000</v>
      </c>
      <c r="C1996" s="452" t="s">
        <v>6001</v>
      </c>
      <c r="D1996" s="781" t="s">
        <v>31</v>
      </c>
    </row>
    <row r="1997" spans="1:4" hidden="1">
      <c r="A1997" s="452" t="s">
        <v>6002</v>
      </c>
      <c r="B1997" s="820" t="s">
        <v>6003</v>
      </c>
      <c r="C1997" s="452" t="s">
        <v>6004</v>
      </c>
      <c r="D1997" s="781" t="s">
        <v>931</v>
      </c>
    </row>
    <row r="1998" spans="1:4" hidden="1">
      <c r="A1998" s="452" t="s">
        <v>6005</v>
      </c>
      <c r="B1998" s="820" t="s">
        <v>6006</v>
      </c>
      <c r="C1998" s="452" t="s">
        <v>6007</v>
      </c>
      <c r="D1998" s="781" t="s">
        <v>35</v>
      </c>
    </row>
    <row r="1999" spans="1:4" hidden="1">
      <c r="A1999" s="452" t="s">
        <v>6008</v>
      </c>
      <c r="B1999" s="820" t="s">
        <v>6009</v>
      </c>
      <c r="C1999" s="452" t="s">
        <v>6010</v>
      </c>
      <c r="D1999" s="781" t="s">
        <v>7</v>
      </c>
    </row>
    <row r="2000" spans="1:4" hidden="1">
      <c r="A2000" s="452" t="s">
        <v>6011</v>
      </c>
      <c r="B2000" s="820" t="s">
        <v>6012</v>
      </c>
      <c r="C2000" s="452" t="s">
        <v>6013</v>
      </c>
      <c r="D2000" s="781" t="s">
        <v>39</v>
      </c>
    </row>
    <row r="2001" spans="1:4" hidden="1">
      <c r="A2001" s="452" t="s">
        <v>6014</v>
      </c>
      <c r="B2001" s="820" t="s">
        <v>6015</v>
      </c>
      <c r="C2001" s="452" t="s">
        <v>6016</v>
      </c>
      <c r="D2001" s="781" t="s">
        <v>43</v>
      </c>
    </row>
    <row r="2002" spans="1:4" hidden="1">
      <c r="A2002" s="452" t="s">
        <v>6017</v>
      </c>
      <c r="B2002" s="820" t="s">
        <v>6018</v>
      </c>
      <c r="C2002" s="452" t="s">
        <v>6019</v>
      </c>
      <c r="D2002" s="781" t="s">
        <v>47</v>
      </c>
    </row>
    <row r="2003" spans="1:4" hidden="1">
      <c r="A2003" s="452" t="s">
        <v>6020</v>
      </c>
      <c r="B2003" s="820" t="s">
        <v>6021</v>
      </c>
      <c r="C2003" s="452" t="s">
        <v>6022</v>
      </c>
      <c r="D2003" s="781" t="s">
        <v>11</v>
      </c>
    </row>
    <row r="2004" spans="1:4" hidden="1">
      <c r="A2004" s="452" t="s">
        <v>6023</v>
      </c>
      <c r="B2004" s="820" t="s">
        <v>6024</v>
      </c>
      <c r="C2004" s="452" t="s">
        <v>6025</v>
      </c>
      <c r="D2004" s="781" t="s">
        <v>54</v>
      </c>
    </row>
    <row r="2005" spans="1:4" hidden="1">
      <c r="A2005" s="452" t="s">
        <v>6026</v>
      </c>
      <c r="B2005" s="820" t="s">
        <v>6027</v>
      </c>
      <c r="C2005" s="452" t="s">
        <v>6028</v>
      </c>
      <c r="D2005" s="781" t="s">
        <v>15</v>
      </c>
    </row>
    <row r="2006" spans="1:4" hidden="1">
      <c r="A2006" s="452" t="s">
        <v>6029</v>
      </c>
      <c r="B2006" s="820" t="s">
        <v>6030</v>
      </c>
      <c r="C2006" s="452" t="s">
        <v>6031</v>
      </c>
      <c r="D2006" s="781" t="s">
        <v>19</v>
      </c>
    </row>
    <row r="2007" spans="1:4" hidden="1">
      <c r="A2007" s="452" t="s">
        <v>6032</v>
      </c>
      <c r="B2007" s="820" t="s">
        <v>6033</v>
      </c>
      <c r="C2007" s="452" t="s">
        <v>6034</v>
      </c>
      <c r="D2007" s="781" t="s">
        <v>23</v>
      </c>
    </row>
    <row r="2008" spans="1:4" hidden="1">
      <c r="A2008" s="452" t="s">
        <v>6035</v>
      </c>
      <c r="B2008" s="820" t="s">
        <v>6036</v>
      </c>
      <c r="C2008" s="452" t="s">
        <v>6037</v>
      </c>
      <c r="D2008" s="781" t="s">
        <v>27</v>
      </c>
    </row>
    <row r="2009" spans="1:4" hidden="1">
      <c r="A2009" s="452" t="s">
        <v>6038</v>
      </c>
      <c r="B2009" s="820" t="s">
        <v>6039</v>
      </c>
      <c r="C2009" s="452" t="s">
        <v>6040</v>
      </c>
      <c r="D2009" s="781" t="s">
        <v>31</v>
      </c>
    </row>
    <row r="2010" spans="1:4" hidden="1">
      <c r="A2010" s="452" t="s">
        <v>6041</v>
      </c>
      <c r="B2010" s="820" t="s">
        <v>6042</v>
      </c>
      <c r="C2010" s="452" t="s">
        <v>6043</v>
      </c>
      <c r="D2010" s="781" t="s">
        <v>931</v>
      </c>
    </row>
    <row r="2011" spans="1:4" hidden="1">
      <c r="A2011" s="452" t="s">
        <v>6044</v>
      </c>
      <c r="B2011" s="820" t="s">
        <v>6045</v>
      </c>
      <c r="C2011" s="452" t="s">
        <v>6046</v>
      </c>
      <c r="D2011" s="781" t="s">
        <v>35</v>
      </c>
    </row>
    <row r="2012" spans="1:4" hidden="1">
      <c r="A2012" s="452" t="s">
        <v>6047</v>
      </c>
      <c r="B2012" s="820" t="s">
        <v>6048</v>
      </c>
      <c r="C2012" s="452" t="s">
        <v>6049</v>
      </c>
      <c r="D2012" s="781" t="s">
        <v>7</v>
      </c>
    </row>
    <row r="2013" spans="1:4" hidden="1">
      <c r="A2013" s="452" t="s">
        <v>6050</v>
      </c>
      <c r="B2013" s="820" t="s">
        <v>6051</v>
      </c>
      <c r="C2013" s="452" t="s">
        <v>6052</v>
      </c>
      <c r="D2013" s="781" t="s">
        <v>39</v>
      </c>
    </row>
    <row r="2014" spans="1:4" hidden="1">
      <c r="A2014" s="452" t="s">
        <v>6053</v>
      </c>
      <c r="B2014" s="820" t="s">
        <v>6054</v>
      </c>
      <c r="C2014" s="452" t="s">
        <v>6055</v>
      </c>
      <c r="D2014" s="781" t="s">
        <v>43</v>
      </c>
    </row>
    <row r="2015" spans="1:4" hidden="1">
      <c r="A2015" s="452" t="s">
        <v>6056</v>
      </c>
      <c r="B2015" s="820" t="s">
        <v>6057</v>
      </c>
      <c r="C2015" s="452" t="s">
        <v>6058</v>
      </c>
      <c r="D2015" s="781" t="s">
        <v>47</v>
      </c>
    </row>
    <row r="2016" spans="1:4" hidden="1">
      <c r="A2016" s="452" t="s">
        <v>6059</v>
      </c>
      <c r="B2016" s="820" t="s">
        <v>6060</v>
      </c>
      <c r="C2016" s="452" t="s">
        <v>6061</v>
      </c>
      <c r="D2016" s="781" t="s">
        <v>11</v>
      </c>
    </row>
    <row r="2017" spans="1:4" hidden="1">
      <c r="A2017" s="452" t="s">
        <v>6062</v>
      </c>
      <c r="B2017" s="820" t="s">
        <v>6063</v>
      </c>
      <c r="C2017" s="452" t="s">
        <v>6064</v>
      </c>
      <c r="D2017" s="781" t="s">
        <v>54</v>
      </c>
    </row>
    <row r="2018" spans="1:4" hidden="1">
      <c r="A2018" s="452" t="s">
        <v>6065</v>
      </c>
      <c r="B2018" s="820" t="s">
        <v>6066</v>
      </c>
      <c r="C2018" s="452" t="s">
        <v>6067</v>
      </c>
      <c r="D2018" s="781" t="s">
        <v>15</v>
      </c>
    </row>
    <row r="2019" spans="1:4" hidden="1">
      <c r="A2019" s="452" t="s">
        <v>6068</v>
      </c>
      <c r="B2019" s="820" t="s">
        <v>6069</v>
      </c>
      <c r="C2019" s="452" t="s">
        <v>6070</v>
      </c>
      <c r="D2019" s="781" t="s">
        <v>19</v>
      </c>
    </row>
    <row r="2020" spans="1:4" hidden="1">
      <c r="A2020" s="452" t="s">
        <v>6071</v>
      </c>
      <c r="B2020" s="820" t="s">
        <v>6072</v>
      </c>
      <c r="C2020" s="452" t="s">
        <v>6073</v>
      </c>
      <c r="D2020" s="781" t="s">
        <v>23</v>
      </c>
    </row>
    <row r="2021" spans="1:4" hidden="1">
      <c r="A2021" s="452" t="s">
        <v>6074</v>
      </c>
      <c r="B2021" s="820" t="s">
        <v>6075</v>
      </c>
      <c r="C2021" s="452" t="s">
        <v>6076</v>
      </c>
      <c r="D2021" s="781" t="s">
        <v>27</v>
      </c>
    </row>
    <row r="2022" spans="1:4" hidden="1">
      <c r="A2022" s="452" t="s">
        <v>6077</v>
      </c>
      <c r="B2022" s="820" t="s">
        <v>6078</v>
      </c>
      <c r="C2022" s="452" t="s">
        <v>6079</v>
      </c>
      <c r="D2022" s="781" t="s">
        <v>31</v>
      </c>
    </row>
    <row r="2023" spans="1:4" hidden="1">
      <c r="A2023" s="452" t="s">
        <v>6080</v>
      </c>
      <c r="B2023" s="820" t="s">
        <v>6081</v>
      </c>
      <c r="C2023" s="452" t="s">
        <v>6082</v>
      </c>
      <c r="D2023" s="781" t="s">
        <v>931</v>
      </c>
    </row>
    <row r="2024" spans="1:4" hidden="1">
      <c r="A2024" s="452" t="s">
        <v>6083</v>
      </c>
      <c r="B2024" s="820" t="s">
        <v>6084</v>
      </c>
      <c r="C2024" s="452" t="s">
        <v>6085</v>
      </c>
      <c r="D2024" s="781" t="s">
        <v>35</v>
      </c>
    </row>
    <row r="2025" spans="1:4" hidden="1">
      <c r="A2025" s="452" t="s">
        <v>6086</v>
      </c>
      <c r="B2025" s="820" t="s">
        <v>6087</v>
      </c>
      <c r="C2025" s="452" t="s">
        <v>6088</v>
      </c>
      <c r="D2025" s="781" t="s">
        <v>7</v>
      </c>
    </row>
    <row r="2026" spans="1:4" hidden="1">
      <c r="A2026" s="452" t="s">
        <v>6089</v>
      </c>
      <c r="B2026" s="820" t="s">
        <v>6090</v>
      </c>
      <c r="C2026" s="452" t="s">
        <v>6091</v>
      </c>
      <c r="D2026" s="781" t="s">
        <v>39</v>
      </c>
    </row>
    <row r="2027" spans="1:4" hidden="1">
      <c r="A2027" s="452" t="s">
        <v>6092</v>
      </c>
      <c r="B2027" s="820" t="s">
        <v>6093</v>
      </c>
      <c r="C2027" s="452" t="s">
        <v>6094</v>
      </c>
      <c r="D2027" s="781" t="s">
        <v>43</v>
      </c>
    </row>
    <row r="2028" spans="1:4" hidden="1">
      <c r="A2028" s="452" t="s">
        <v>6095</v>
      </c>
      <c r="B2028" s="820" t="s">
        <v>6096</v>
      </c>
      <c r="C2028" s="452" t="s">
        <v>6097</v>
      </c>
      <c r="D2028" s="781" t="s">
        <v>47</v>
      </c>
    </row>
    <row r="2029" spans="1:4" hidden="1">
      <c r="A2029" s="452" t="s">
        <v>6098</v>
      </c>
      <c r="B2029" s="820" t="s">
        <v>6099</v>
      </c>
      <c r="C2029" s="452" t="s">
        <v>6100</v>
      </c>
      <c r="D2029" s="781" t="s">
        <v>11</v>
      </c>
    </row>
    <row r="2030" spans="1:4" hidden="1">
      <c r="A2030" s="452" t="s">
        <v>6101</v>
      </c>
      <c r="B2030" s="820" t="s">
        <v>6102</v>
      </c>
      <c r="C2030" s="452" t="s">
        <v>6103</v>
      </c>
      <c r="D2030" s="781" t="s">
        <v>54</v>
      </c>
    </row>
    <row r="2031" spans="1:4" hidden="1">
      <c r="A2031" s="452" t="s">
        <v>6104</v>
      </c>
      <c r="B2031" s="820" t="s">
        <v>6105</v>
      </c>
      <c r="C2031" s="452" t="s">
        <v>6106</v>
      </c>
      <c r="D2031" s="781" t="s">
        <v>15</v>
      </c>
    </row>
    <row r="2032" spans="1:4" hidden="1">
      <c r="A2032" s="452" t="s">
        <v>6107</v>
      </c>
      <c r="B2032" s="820" t="s">
        <v>6108</v>
      </c>
      <c r="C2032" s="452" t="s">
        <v>6109</v>
      </c>
      <c r="D2032" s="781" t="s">
        <v>19</v>
      </c>
    </row>
    <row r="2033" spans="1:4" hidden="1">
      <c r="A2033" s="452" t="s">
        <v>6110</v>
      </c>
      <c r="B2033" s="820" t="s">
        <v>6111</v>
      </c>
      <c r="C2033" s="452" t="s">
        <v>6112</v>
      </c>
      <c r="D2033" s="781" t="s">
        <v>23</v>
      </c>
    </row>
    <row r="2034" spans="1:4" hidden="1">
      <c r="A2034" s="452" t="s">
        <v>6113</v>
      </c>
      <c r="B2034" s="820" t="s">
        <v>6114</v>
      </c>
      <c r="C2034" s="452" t="s">
        <v>6115</v>
      </c>
      <c r="D2034" s="781" t="s">
        <v>27</v>
      </c>
    </row>
    <row r="2035" spans="1:4" hidden="1">
      <c r="A2035" s="452" t="s">
        <v>6116</v>
      </c>
      <c r="B2035" s="820" t="s">
        <v>6117</v>
      </c>
      <c r="C2035" s="452" t="s">
        <v>6118</v>
      </c>
      <c r="D2035" s="781" t="s">
        <v>31</v>
      </c>
    </row>
    <row r="2036" spans="1:4" hidden="1">
      <c r="A2036" s="452" t="s">
        <v>6119</v>
      </c>
      <c r="B2036" s="820" t="s">
        <v>6120</v>
      </c>
      <c r="C2036" s="452" t="s">
        <v>6121</v>
      </c>
      <c r="D2036" s="781" t="s">
        <v>931</v>
      </c>
    </row>
    <row r="2037" spans="1:4" hidden="1">
      <c r="A2037" s="452" t="s">
        <v>6122</v>
      </c>
      <c r="B2037" s="820" t="s">
        <v>6123</v>
      </c>
      <c r="C2037" s="452" t="s">
        <v>6124</v>
      </c>
      <c r="D2037" s="781" t="s">
        <v>35</v>
      </c>
    </row>
    <row r="2038" spans="1:4" hidden="1">
      <c r="A2038" s="452" t="s">
        <v>6125</v>
      </c>
      <c r="B2038" s="820" t="s">
        <v>6126</v>
      </c>
      <c r="C2038" s="452" t="s">
        <v>6127</v>
      </c>
      <c r="D2038" s="781" t="s">
        <v>7</v>
      </c>
    </row>
    <row r="2039" spans="1:4" hidden="1">
      <c r="A2039" s="452" t="s">
        <v>6128</v>
      </c>
      <c r="B2039" s="820" t="s">
        <v>6129</v>
      </c>
      <c r="C2039" s="452" t="s">
        <v>6130</v>
      </c>
      <c r="D2039" s="781" t="s">
        <v>39</v>
      </c>
    </row>
    <row r="2040" spans="1:4" hidden="1">
      <c r="A2040" s="452" t="s">
        <v>6131</v>
      </c>
      <c r="B2040" s="820" t="s">
        <v>6132</v>
      </c>
      <c r="C2040" s="452" t="s">
        <v>6133</v>
      </c>
      <c r="D2040" s="781" t="s">
        <v>43</v>
      </c>
    </row>
    <row r="2041" spans="1:4" hidden="1">
      <c r="A2041" s="452" t="s">
        <v>6134</v>
      </c>
      <c r="B2041" s="820" t="s">
        <v>6135</v>
      </c>
      <c r="C2041" s="452" t="s">
        <v>6136</v>
      </c>
      <c r="D2041" s="781" t="s">
        <v>47</v>
      </c>
    </row>
    <row r="2042" spans="1:4" hidden="1">
      <c r="A2042" s="452" t="s">
        <v>6137</v>
      </c>
      <c r="B2042" s="820" t="s">
        <v>6138</v>
      </c>
      <c r="C2042" s="452" t="s">
        <v>6139</v>
      </c>
      <c r="D2042" s="781" t="s">
        <v>11</v>
      </c>
    </row>
    <row r="2043" spans="1:4" hidden="1">
      <c r="A2043" s="452" t="s">
        <v>6140</v>
      </c>
      <c r="B2043" s="820" t="s">
        <v>6141</v>
      </c>
      <c r="C2043" s="452" t="s">
        <v>6142</v>
      </c>
      <c r="D2043" s="781" t="s">
        <v>54</v>
      </c>
    </row>
    <row r="2044" spans="1:4" hidden="1">
      <c r="A2044" s="452" t="s">
        <v>6143</v>
      </c>
      <c r="B2044" s="820" t="s">
        <v>6144</v>
      </c>
      <c r="C2044" s="452" t="s">
        <v>6145</v>
      </c>
      <c r="D2044" s="781" t="s">
        <v>15</v>
      </c>
    </row>
    <row r="2045" spans="1:4" hidden="1">
      <c r="A2045" s="452" t="s">
        <v>6146</v>
      </c>
      <c r="B2045" s="820" t="s">
        <v>6147</v>
      </c>
      <c r="C2045" s="452" t="s">
        <v>6148</v>
      </c>
      <c r="D2045" s="781" t="s">
        <v>19</v>
      </c>
    </row>
    <row r="2046" spans="1:4" hidden="1">
      <c r="A2046" s="452" t="s">
        <v>6149</v>
      </c>
      <c r="B2046" s="820" t="s">
        <v>6150</v>
      </c>
      <c r="C2046" s="452" t="s">
        <v>6151</v>
      </c>
      <c r="D2046" s="781" t="s">
        <v>23</v>
      </c>
    </row>
    <row r="2047" spans="1:4" hidden="1">
      <c r="A2047" s="452" t="s">
        <v>6152</v>
      </c>
      <c r="B2047" s="820" t="s">
        <v>6153</v>
      </c>
      <c r="C2047" s="452" t="s">
        <v>6154</v>
      </c>
      <c r="D2047" s="781" t="s">
        <v>27</v>
      </c>
    </row>
    <row r="2048" spans="1:4" hidden="1">
      <c r="A2048" s="452" t="s">
        <v>6155</v>
      </c>
      <c r="B2048" s="820" t="s">
        <v>6156</v>
      </c>
      <c r="C2048" s="452" t="s">
        <v>6157</v>
      </c>
      <c r="D2048" s="781" t="s">
        <v>31</v>
      </c>
    </row>
    <row r="2049" spans="1:4" hidden="1">
      <c r="A2049" s="452" t="s">
        <v>6158</v>
      </c>
      <c r="B2049" s="820" t="s">
        <v>6159</v>
      </c>
      <c r="C2049" s="452" t="s">
        <v>6160</v>
      </c>
      <c r="D2049" s="781" t="s">
        <v>931</v>
      </c>
    </row>
    <row r="2050" spans="1:4" hidden="1">
      <c r="A2050" s="452" t="s">
        <v>6161</v>
      </c>
      <c r="B2050" s="820" t="s">
        <v>6162</v>
      </c>
      <c r="C2050" s="452" t="s">
        <v>6163</v>
      </c>
      <c r="D2050" s="781" t="s">
        <v>35</v>
      </c>
    </row>
    <row r="2051" spans="1:4" hidden="1">
      <c r="A2051" s="452" t="s">
        <v>6164</v>
      </c>
      <c r="B2051" s="820" t="s">
        <v>6165</v>
      </c>
      <c r="C2051" s="452" t="s">
        <v>6166</v>
      </c>
      <c r="D2051" s="781" t="s">
        <v>7</v>
      </c>
    </row>
    <row r="2052" spans="1:4" hidden="1">
      <c r="A2052" s="452" t="s">
        <v>6167</v>
      </c>
      <c r="B2052" s="820" t="s">
        <v>6168</v>
      </c>
      <c r="C2052" s="452" t="s">
        <v>6169</v>
      </c>
      <c r="D2052" s="781" t="s">
        <v>39</v>
      </c>
    </row>
    <row r="2053" spans="1:4" hidden="1">
      <c r="A2053" s="452" t="s">
        <v>6170</v>
      </c>
      <c r="B2053" s="820" t="s">
        <v>6171</v>
      </c>
      <c r="C2053" s="452" t="s">
        <v>6172</v>
      </c>
      <c r="D2053" s="781" t="s">
        <v>43</v>
      </c>
    </row>
    <row r="2054" spans="1:4" hidden="1">
      <c r="A2054" s="452" t="s">
        <v>6173</v>
      </c>
      <c r="B2054" s="820" t="s">
        <v>6174</v>
      </c>
      <c r="C2054" s="452" t="s">
        <v>6175</v>
      </c>
      <c r="D2054" s="781" t="s">
        <v>47</v>
      </c>
    </row>
    <row r="2055" spans="1:4" hidden="1">
      <c r="A2055" s="452" t="s">
        <v>6176</v>
      </c>
      <c r="B2055" s="820" t="s">
        <v>6177</v>
      </c>
      <c r="C2055" s="452" t="s">
        <v>6178</v>
      </c>
      <c r="D2055" s="781" t="s">
        <v>11</v>
      </c>
    </row>
    <row r="2056" spans="1:4" hidden="1">
      <c r="A2056" s="452" t="s">
        <v>6179</v>
      </c>
      <c r="B2056" s="820" t="s">
        <v>6180</v>
      </c>
      <c r="C2056" s="452" t="s">
        <v>6181</v>
      </c>
      <c r="D2056" s="781" t="s">
        <v>54</v>
      </c>
    </row>
    <row r="2057" spans="1:4" hidden="1">
      <c r="A2057" s="452" t="s">
        <v>6182</v>
      </c>
      <c r="B2057" s="820" t="s">
        <v>6183</v>
      </c>
      <c r="C2057" s="452" t="s">
        <v>6184</v>
      </c>
      <c r="D2057" s="781" t="s">
        <v>15</v>
      </c>
    </row>
    <row r="2058" spans="1:4" hidden="1">
      <c r="A2058" s="452" t="s">
        <v>6185</v>
      </c>
      <c r="B2058" s="820" t="s">
        <v>6186</v>
      </c>
      <c r="C2058" s="452" t="s">
        <v>6187</v>
      </c>
      <c r="D2058" s="781" t="s">
        <v>19</v>
      </c>
    </row>
    <row r="2059" spans="1:4" hidden="1">
      <c r="A2059" s="452" t="s">
        <v>6188</v>
      </c>
      <c r="B2059" s="820" t="s">
        <v>6189</v>
      </c>
      <c r="C2059" s="452" t="s">
        <v>6190</v>
      </c>
      <c r="D2059" s="781" t="s">
        <v>15</v>
      </c>
    </row>
    <row r="2060" spans="1:4" hidden="1">
      <c r="A2060" s="452" t="s">
        <v>6191</v>
      </c>
      <c r="B2060" s="820" t="s">
        <v>6192</v>
      </c>
      <c r="C2060" s="452" t="s">
        <v>6193</v>
      </c>
      <c r="D2060" s="781" t="s">
        <v>19</v>
      </c>
    </row>
    <row r="2061" spans="1:4" hidden="1">
      <c r="A2061" s="452" t="s">
        <v>6194</v>
      </c>
      <c r="B2061" s="820" t="s">
        <v>6195</v>
      </c>
      <c r="C2061" s="452" t="s">
        <v>6196</v>
      </c>
      <c r="D2061" s="781" t="s">
        <v>23</v>
      </c>
    </row>
    <row r="2062" spans="1:4" hidden="1">
      <c r="A2062" s="452" t="s">
        <v>6197</v>
      </c>
      <c r="B2062" s="820" t="s">
        <v>6198</v>
      </c>
      <c r="C2062" s="452" t="s">
        <v>6199</v>
      </c>
      <c r="D2062" s="781" t="s">
        <v>27</v>
      </c>
    </row>
    <row r="2063" spans="1:4" hidden="1">
      <c r="A2063" s="452" t="s">
        <v>6200</v>
      </c>
      <c r="B2063" s="820" t="s">
        <v>6201</v>
      </c>
      <c r="C2063" s="452" t="s">
        <v>6202</v>
      </c>
      <c r="D2063" s="781" t="s">
        <v>31</v>
      </c>
    </row>
    <row r="2064" spans="1:4" hidden="1">
      <c r="A2064" s="452" t="s">
        <v>6203</v>
      </c>
      <c r="B2064" s="820" t="s">
        <v>6204</v>
      </c>
      <c r="C2064" s="452" t="s">
        <v>6205</v>
      </c>
      <c r="D2064" s="781" t="s">
        <v>931</v>
      </c>
    </row>
    <row r="2065" spans="1:4" hidden="1">
      <c r="A2065" s="452" t="s">
        <v>6206</v>
      </c>
      <c r="B2065" s="820" t="s">
        <v>6207</v>
      </c>
      <c r="C2065" s="452" t="s">
        <v>6208</v>
      </c>
      <c r="D2065" s="781" t="s">
        <v>35</v>
      </c>
    </row>
    <row r="2066" spans="1:4" hidden="1">
      <c r="A2066" s="452" t="s">
        <v>6209</v>
      </c>
      <c r="B2066" s="820" t="s">
        <v>6210</v>
      </c>
      <c r="C2066" s="452" t="s">
        <v>6211</v>
      </c>
      <c r="D2066" s="781" t="s">
        <v>7</v>
      </c>
    </row>
    <row r="2067" spans="1:4" hidden="1">
      <c r="A2067" s="452" t="s">
        <v>6212</v>
      </c>
      <c r="B2067" s="820" t="s">
        <v>6213</v>
      </c>
      <c r="C2067" s="452" t="s">
        <v>6214</v>
      </c>
      <c r="D2067" s="781" t="s">
        <v>39</v>
      </c>
    </row>
    <row r="2068" spans="1:4" hidden="1">
      <c r="A2068" s="452" t="s">
        <v>6215</v>
      </c>
      <c r="B2068" s="820" t="s">
        <v>6216</v>
      </c>
      <c r="C2068" s="452" t="s">
        <v>6217</v>
      </c>
      <c r="D2068" s="781" t="s">
        <v>43</v>
      </c>
    </row>
    <row r="2069" spans="1:4" hidden="1">
      <c r="A2069" s="452" t="s">
        <v>6218</v>
      </c>
      <c r="B2069" s="820" t="s">
        <v>6219</v>
      </c>
      <c r="C2069" s="452" t="s">
        <v>6220</v>
      </c>
      <c r="D2069" s="781" t="s">
        <v>47</v>
      </c>
    </row>
    <row r="2070" spans="1:4" hidden="1">
      <c r="A2070" s="452" t="s">
        <v>6221</v>
      </c>
      <c r="B2070" s="820" t="s">
        <v>6222</v>
      </c>
      <c r="C2070" s="452" t="s">
        <v>6223</v>
      </c>
      <c r="D2070" s="781" t="s">
        <v>11</v>
      </c>
    </row>
    <row r="2071" spans="1:4" hidden="1">
      <c r="A2071" s="452" t="s">
        <v>6224</v>
      </c>
      <c r="B2071" s="820" t="s">
        <v>6225</v>
      </c>
      <c r="C2071" s="452" t="s">
        <v>6226</v>
      </c>
      <c r="D2071" s="781" t="s">
        <v>54</v>
      </c>
    </row>
    <row r="2072" spans="1:4" hidden="1">
      <c r="A2072" s="452" t="s">
        <v>6227</v>
      </c>
      <c r="B2072" s="820" t="s">
        <v>6228</v>
      </c>
      <c r="C2072" s="452" t="s">
        <v>6229</v>
      </c>
      <c r="D2072" s="781" t="s">
        <v>23</v>
      </c>
    </row>
    <row r="2073" spans="1:4" hidden="1">
      <c r="A2073" s="452" t="s">
        <v>6230</v>
      </c>
      <c r="B2073" s="820" t="s">
        <v>6231</v>
      </c>
      <c r="C2073" s="452" t="s">
        <v>6232</v>
      </c>
      <c r="D2073" s="781" t="s">
        <v>27</v>
      </c>
    </row>
    <row r="2074" spans="1:4" hidden="1">
      <c r="A2074" s="452" t="s">
        <v>6233</v>
      </c>
      <c r="B2074" s="820" t="s">
        <v>6234</v>
      </c>
      <c r="C2074" s="452" t="s">
        <v>6235</v>
      </c>
      <c r="D2074" s="781" t="s">
        <v>31</v>
      </c>
    </row>
    <row r="2075" spans="1:4" hidden="1">
      <c r="A2075" s="452" t="s">
        <v>6236</v>
      </c>
      <c r="B2075" s="820" t="s">
        <v>6237</v>
      </c>
      <c r="C2075" s="452" t="s">
        <v>6238</v>
      </c>
      <c r="D2075" s="781" t="s">
        <v>931</v>
      </c>
    </row>
    <row r="2076" spans="1:4" hidden="1">
      <c r="A2076" s="452" t="s">
        <v>6239</v>
      </c>
      <c r="B2076" s="820" t="s">
        <v>6240</v>
      </c>
      <c r="C2076" s="452" t="s">
        <v>6241</v>
      </c>
      <c r="D2076" s="781" t="s">
        <v>35</v>
      </c>
    </row>
    <row r="2077" spans="1:4" hidden="1">
      <c r="A2077" s="452" t="s">
        <v>6242</v>
      </c>
      <c r="B2077" s="820" t="s">
        <v>6243</v>
      </c>
      <c r="C2077" s="452" t="s">
        <v>6244</v>
      </c>
      <c r="D2077" s="781" t="s">
        <v>7</v>
      </c>
    </row>
    <row r="2078" spans="1:4" hidden="1">
      <c r="A2078" s="452" t="s">
        <v>6245</v>
      </c>
      <c r="B2078" s="820" t="s">
        <v>6246</v>
      </c>
      <c r="C2078" s="452" t="s">
        <v>6247</v>
      </c>
      <c r="D2078" s="781" t="s">
        <v>39</v>
      </c>
    </row>
    <row r="2079" spans="1:4" hidden="1">
      <c r="A2079" s="452" t="s">
        <v>6248</v>
      </c>
      <c r="B2079" s="820" t="s">
        <v>6249</v>
      </c>
      <c r="C2079" s="452" t="s">
        <v>6250</v>
      </c>
      <c r="D2079" s="781" t="s">
        <v>43</v>
      </c>
    </row>
    <row r="2080" spans="1:4" hidden="1">
      <c r="A2080" s="452" t="s">
        <v>6251</v>
      </c>
      <c r="B2080" s="820" t="s">
        <v>6252</v>
      </c>
      <c r="C2080" s="452" t="s">
        <v>6253</v>
      </c>
      <c r="D2080" s="781" t="s">
        <v>47</v>
      </c>
    </row>
    <row r="2081" spans="1:4" hidden="1">
      <c r="A2081" s="452" t="s">
        <v>6254</v>
      </c>
      <c r="B2081" s="820" t="s">
        <v>6255</v>
      </c>
      <c r="C2081" s="452" t="s">
        <v>6256</v>
      </c>
      <c r="D2081" s="781" t="s">
        <v>11</v>
      </c>
    </row>
    <row r="2082" spans="1:4" hidden="1">
      <c r="A2082" s="452" t="s">
        <v>6257</v>
      </c>
      <c r="B2082" s="820" t="s">
        <v>6258</v>
      </c>
      <c r="C2082" s="452" t="s">
        <v>6259</v>
      </c>
      <c r="D2082" s="781" t="s">
        <v>54</v>
      </c>
    </row>
    <row r="2083" spans="1:4" hidden="1">
      <c r="A2083" s="452" t="s">
        <v>6260</v>
      </c>
      <c r="B2083" s="820" t="s">
        <v>6261</v>
      </c>
      <c r="C2083" s="452" t="s">
        <v>6262</v>
      </c>
      <c r="D2083" s="781" t="s">
        <v>15</v>
      </c>
    </row>
    <row r="2084" spans="1:4" hidden="1">
      <c r="A2084" s="452" t="s">
        <v>6263</v>
      </c>
      <c r="B2084" s="820" t="s">
        <v>6264</v>
      </c>
      <c r="C2084" s="452" t="s">
        <v>6265</v>
      </c>
      <c r="D2084" s="781" t="s">
        <v>19</v>
      </c>
    </row>
    <row r="2085" spans="1:4" hidden="1">
      <c r="A2085" s="452" t="s">
        <v>6266</v>
      </c>
      <c r="B2085" s="820" t="s">
        <v>6267</v>
      </c>
      <c r="C2085" s="452" t="s">
        <v>6268</v>
      </c>
      <c r="D2085" s="781" t="s">
        <v>15</v>
      </c>
    </row>
    <row r="2086" spans="1:4" hidden="1">
      <c r="A2086" s="452" t="s">
        <v>6269</v>
      </c>
      <c r="B2086" s="820" t="s">
        <v>6270</v>
      </c>
      <c r="C2086" s="452" t="s">
        <v>6271</v>
      </c>
      <c r="D2086" s="781" t="s">
        <v>19</v>
      </c>
    </row>
    <row r="2087" spans="1:4" hidden="1">
      <c r="A2087" s="452" t="s">
        <v>6272</v>
      </c>
      <c r="B2087" s="820" t="s">
        <v>6273</v>
      </c>
      <c r="C2087" s="452" t="s">
        <v>6274</v>
      </c>
      <c r="D2087" s="781" t="s">
        <v>23</v>
      </c>
    </row>
    <row r="2088" spans="1:4" hidden="1">
      <c r="A2088" s="452" t="s">
        <v>6275</v>
      </c>
      <c r="B2088" s="820" t="s">
        <v>6276</v>
      </c>
      <c r="C2088" s="452" t="s">
        <v>6277</v>
      </c>
      <c r="D2088" s="781" t="s">
        <v>27</v>
      </c>
    </row>
    <row r="2089" spans="1:4" hidden="1">
      <c r="A2089" s="452" t="s">
        <v>6278</v>
      </c>
      <c r="B2089" s="820" t="s">
        <v>6279</v>
      </c>
      <c r="C2089" s="452" t="s">
        <v>6280</v>
      </c>
      <c r="D2089" s="781" t="s">
        <v>31</v>
      </c>
    </row>
    <row r="2090" spans="1:4" hidden="1">
      <c r="A2090" s="452" t="s">
        <v>6281</v>
      </c>
      <c r="B2090" s="820" t="s">
        <v>6282</v>
      </c>
      <c r="C2090" s="452" t="s">
        <v>6283</v>
      </c>
      <c r="D2090" s="781" t="s">
        <v>931</v>
      </c>
    </row>
    <row r="2091" spans="1:4" hidden="1">
      <c r="A2091" s="452" t="s">
        <v>6284</v>
      </c>
      <c r="B2091" s="820" t="s">
        <v>6285</v>
      </c>
      <c r="C2091" s="452" t="s">
        <v>6286</v>
      </c>
      <c r="D2091" s="781" t="s">
        <v>35</v>
      </c>
    </row>
    <row r="2092" spans="1:4" hidden="1">
      <c r="A2092" s="452" t="s">
        <v>6287</v>
      </c>
      <c r="B2092" s="820" t="s">
        <v>6288</v>
      </c>
      <c r="C2092" s="452" t="s">
        <v>6289</v>
      </c>
      <c r="D2092" s="781" t="s">
        <v>7</v>
      </c>
    </row>
    <row r="2093" spans="1:4" hidden="1">
      <c r="A2093" s="452" t="s">
        <v>6290</v>
      </c>
      <c r="B2093" s="820" t="s">
        <v>6291</v>
      </c>
      <c r="C2093" s="452" t="s">
        <v>6292</v>
      </c>
      <c r="D2093" s="781" t="s">
        <v>39</v>
      </c>
    </row>
    <row r="2094" spans="1:4" hidden="1">
      <c r="A2094" s="452" t="s">
        <v>6293</v>
      </c>
      <c r="B2094" s="820" t="s">
        <v>6294</v>
      </c>
      <c r="C2094" s="452" t="s">
        <v>6295</v>
      </c>
      <c r="D2094" s="781" t="s">
        <v>43</v>
      </c>
    </row>
    <row r="2095" spans="1:4" hidden="1">
      <c r="A2095" s="452" t="s">
        <v>6296</v>
      </c>
      <c r="B2095" s="820" t="s">
        <v>6297</v>
      </c>
      <c r="C2095" s="452" t="s">
        <v>6298</v>
      </c>
      <c r="D2095" s="781" t="s">
        <v>47</v>
      </c>
    </row>
    <row r="2096" spans="1:4" hidden="1">
      <c r="A2096" s="452" t="s">
        <v>6299</v>
      </c>
      <c r="B2096" s="820" t="s">
        <v>6300</v>
      </c>
      <c r="C2096" s="452" t="s">
        <v>6301</v>
      </c>
      <c r="D2096" s="781" t="s">
        <v>11</v>
      </c>
    </row>
    <row r="2097" spans="1:4" hidden="1">
      <c r="A2097" s="452" t="s">
        <v>6302</v>
      </c>
      <c r="B2097" s="820" t="s">
        <v>6303</v>
      </c>
      <c r="C2097" s="452" t="s">
        <v>6304</v>
      </c>
      <c r="D2097" s="781" t="s">
        <v>54</v>
      </c>
    </row>
    <row r="2098" spans="1:4" hidden="1">
      <c r="A2098" s="452" t="s">
        <v>6305</v>
      </c>
      <c r="B2098" s="820" t="s">
        <v>6306</v>
      </c>
      <c r="C2098" s="452" t="s">
        <v>6307</v>
      </c>
      <c r="D2098" s="781" t="s">
        <v>23</v>
      </c>
    </row>
    <row r="2099" spans="1:4" hidden="1">
      <c r="A2099" s="452" t="s">
        <v>6308</v>
      </c>
      <c r="B2099" s="820" t="s">
        <v>6309</v>
      </c>
      <c r="C2099" s="452" t="s">
        <v>6310</v>
      </c>
      <c r="D2099" s="781" t="s">
        <v>27</v>
      </c>
    </row>
    <row r="2100" spans="1:4" hidden="1">
      <c r="A2100" s="452" t="s">
        <v>6311</v>
      </c>
      <c r="B2100" s="820" t="s">
        <v>6312</v>
      </c>
      <c r="C2100" s="452" t="s">
        <v>6313</v>
      </c>
      <c r="D2100" s="781" t="s">
        <v>31</v>
      </c>
    </row>
    <row r="2101" spans="1:4" hidden="1">
      <c r="A2101" s="452" t="s">
        <v>6314</v>
      </c>
      <c r="B2101" s="820" t="s">
        <v>6315</v>
      </c>
      <c r="C2101" s="452" t="s">
        <v>6316</v>
      </c>
      <c r="D2101" s="781" t="s">
        <v>931</v>
      </c>
    </row>
    <row r="2102" spans="1:4" hidden="1">
      <c r="A2102" s="452" t="s">
        <v>6317</v>
      </c>
      <c r="B2102" s="820" t="s">
        <v>6318</v>
      </c>
      <c r="C2102" s="452" t="s">
        <v>6319</v>
      </c>
      <c r="D2102" s="781" t="s">
        <v>35</v>
      </c>
    </row>
    <row r="2103" spans="1:4" hidden="1">
      <c r="A2103" s="452" t="s">
        <v>6320</v>
      </c>
      <c r="B2103" s="820" t="s">
        <v>6321</v>
      </c>
      <c r="C2103" s="452" t="s">
        <v>6322</v>
      </c>
      <c r="D2103" s="781" t="s">
        <v>7</v>
      </c>
    </row>
    <row r="2104" spans="1:4" hidden="1">
      <c r="A2104" s="452" t="s">
        <v>6323</v>
      </c>
      <c r="B2104" s="820" t="s">
        <v>6324</v>
      </c>
      <c r="C2104" s="452" t="s">
        <v>6325</v>
      </c>
      <c r="D2104" s="781" t="s">
        <v>39</v>
      </c>
    </row>
    <row r="2105" spans="1:4" hidden="1">
      <c r="A2105" s="452" t="s">
        <v>6326</v>
      </c>
      <c r="B2105" s="820" t="s">
        <v>6327</v>
      </c>
      <c r="C2105" s="452" t="s">
        <v>6328</v>
      </c>
      <c r="D2105" s="781" t="s">
        <v>43</v>
      </c>
    </row>
    <row r="2106" spans="1:4" hidden="1">
      <c r="A2106" s="452" t="s">
        <v>6329</v>
      </c>
      <c r="B2106" s="820" t="s">
        <v>6330</v>
      </c>
      <c r="C2106" s="452" t="s">
        <v>6331</v>
      </c>
      <c r="D2106" s="781" t="s">
        <v>47</v>
      </c>
    </row>
    <row r="2107" spans="1:4" hidden="1">
      <c r="A2107" s="452" t="s">
        <v>6332</v>
      </c>
      <c r="B2107" s="820" t="s">
        <v>6333</v>
      </c>
      <c r="C2107" s="452" t="s">
        <v>6334</v>
      </c>
      <c r="D2107" s="781" t="s">
        <v>11</v>
      </c>
    </row>
    <row r="2108" spans="1:4" hidden="1">
      <c r="A2108" s="452" t="s">
        <v>6335</v>
      </c>
      <c r="B2108" s="820" t="s">
        <v>6336</v>
      </c>
      <c r="C2108" s="452" t="s">
        <v>6337</v>
      </c>
      <c r="D2108" s="781" t="s">
        <v>54</v>
      </c>
    </row>
    <row r="2109" spans="1:4" hidden="1">
      <c r="A2109" s="452" t="s">
        <v>6338</v>
      </c>
      <c r="B2109" s="820" t="s">
        <v>6339</v>
      </c>
      <c r="C2109" s="452" t="s">
        <v>6340</v>
      </c>
      <c r="D2109" s="781" t="s">
        <v>15</v>
      </c>
    </row>
    <row r="2110" spans="1:4" hidden="1">
      <c r="A2110" s="452" t="s">
        <v>6341</v>
      </c>
      <c r="B2110" s="820" t="s">
        <v>6342</v>
      </c>
      <c r="C2110" s="452" t="s">
        <v>6343</v>
      </c>
      <c r="D2110" s="781" t="s">
        <v>19</v>
      </c>
    </row>
    <row r="2111" spans="1:4" hidden="1">
      <c r="A2111" s="452" t="s">
        <v>6344</v>
      </c>
      <c r="B2111" s="820" t="s">
        <v>6345</v>
      </c>
      <c r="C2111" s="452" t="s">
        <v>6346</v>
      </c>
      <c r="D2111" s="781" t="s">
        <v>15</v>
      </c>
    </row>
    <row r="2112" spans="1:4" hidden="1">
      <c r="A2112" s="452" t="s">
        <v>6347</v>
      </c>
      <c r="B2112" s="820" t="s">
        <v>6348</v>
      </c>
      <c r="C2112" s="452" t="s">
        <v>6349</v>
      </c>
      <c r="D2112" s="781" t="s">
        <v>19</v>
      </c>
    </row>
    <row r="2113" spans="1:4" hidden="1">
      <c r="A2113" s="452" t="s">
        <v>6350</v>
      </c>
      <c r="B2113" s="820" t="s">
        <v>6351</v>
      </c>
      <c r="C2113" s="452" t="s">
        <v>6352</v>
      </c>
      <c r="D2113" s="781" t="s">
        <v>23</v>
      </c>
    </row>
    <row r="2114" spans="1:4" hidden="1">
      <c r="A2114" s="452" t="s">
        <v>6353</v>
      </c>
      <c r="B2114" s="820" t="s">
        <v>6354</v>
      </c>
      <c r="C2114" s="452" t="s">
        <v>6355</v>
      </c>
      <c r="D2114" s="781" t="s">
        <v>27</v>
      </c>
    </row>
    <row r="2115" spans="1:4" hidden="1">
      <c r="A2115" s="452" t="s">
        <v>6356</v>
      </c>
      <c r="B2115" s="820" t="s">
        <v>6357</v>
      </c>
      <c r="C2115" s="452" t="s">
        <v>6358</v>
      </c>
      <c r="D2115" s="781" t="s">
        <v>31</v>
      </c>
    </row>
    <row r="2116" spans="1:4" hidden="1">
      <c r="A2116" s="452" t="s">
        <v>6359</v>
      </c>
      <c r="B2116" s="820" t="s">
        <v>6360</v>
      </c>
      <c r="C2116" s="452" t="s">
        <v>6361</v>
      </c>
      <c r="D2116" s="781" t="s">
        <v>931</v>
      </c>
    </row>
    <row r="2117" spans="1:4" hidden="1">
      <c r="A2117" s="452" t="s">
        <v>6362</v>
      </c>
      <c r="B2117" s="820" t="s">
        <v>6363</v>
      </c>
      <c r="C2117" s="452" t="s">
        <v>6364</v>
      </c>
      <c r="D2117" s="781" t="s">
        <v>35</v>
      </c>
    </row>
    <row r="2118" spans="1:4" hidden="1">
      <c r="A2118" s="452" t="s">
        <v>6365</v>
      </c>
      <c r="B2118" s="820" t="s">
        <v>6366</v>
      </c>
      <c r="C2118" s="452" t="s">
        <v>6367</v>
      </c>
      <c r="D2118" s="781" t="s">
        <v>7</v>
      </c>
    </row>
    <row r="2119" spans="1:4" hidden="1">
      <c r="A2119" s="452" t="s">
        <v>6368</v>
      </c>
      <c r="B2119" s="820" t="s">
        <v>6369</v>
      </c>
      <c r="C2119" s="452" t="s">
        <v>6370</v>
      </c>
      <c r="D2119" s="781" t="s">
        <v>39</v>
      </c>
    </row>
    <row r="2120" spans="1:4" hidden="1">
      <c r="A2120" s="452" t="s">
        <v>6371</v>
      </c>
      <c r="B2120" s="820" t="s">
        <v>6372</v>
      </c>
      <c r="C2120" s="452" t="s">
        <v>6373</v>
      </c>
      <c r="D2120" s="781" t="s">
        <v>43</v>
      </c>
    </row>
    <row r="2121" spans="1:4" hidden="1">
      <c r="A2121" s="452" t="s">
        <v>6374</v>
      </c>
      <c r="B2121" s="820" t="s">
        <v>6375</v>
      </c>
      <c r="C2121" s="452" t="s">
        <v>6376</v>
      </c>
      <c r="D2121" s="781" t="s">
        <v>47</v>
      </c>
    </row>
    <row r="2122" spans="1:4" hidden="1">
      <c r="A2122" s="452" t="s">
        <v>6377</v>
      </c>
      <c r="B2122" s="820" t="s">
        <v>6378</v>
      </c>
      <c r="C2122" s="452" t="s">
        <v>6379</v>
      </c>
      <c r="D2122" s="781" t="s">
        <v>11</v>
      </c>
    </row>
    <row r="2123" spans="1:4" hidden="1">
      <c r="A2123" s="452" t="s">
        <v>6380</v>
      </c>
      <c r="B2123" s="820" t="s">
        <v>6381</v>
      </c>
      <c r="C2123" s="452" t="s">
        <v>6382</v>
      </c>
      <c r="D2123" s="781" t="s">
        <v>54</v>
      </c>
    </row>
    <row r="2124" spans="1:4" hidden="1">
      <c r="A2124" s="452" t="s">
        <v>6383</v>
      </c>
      <c r="B2124" s="820" t="s">
        <v>6384</v>
      </c>
      <c r="C2124" s="452" t="s">
        <v>6385</v>
      </c>
      <c r="D2124" s="781" t="s">
        <v>23</v>
      </c>
    </row>
    <row r="2125" spans="1:4" hidden="1">
      <c r="A2125" s="452" t="s">
        <v>6386</v>
      </c>
      <c r="B2125" s="820" t="s">
        <v>6387</v>
      </c>
      <c r="C2125" s="452" t="s">
        <v>6388</v>
      </c>
      <c r="D2125" s="781" t="s">
        <v>27</v>
      </c>
    </row>
    <row r="2126" spans="1:4" hidden="1">
      <c r="A2126" s="452" t="s">
        <v>6389</v>
      </c>
      <c r="B2126" s="820" t="s">
        <v>6390</v>
      </c>
      <c r="C2126" s="452" t="s">
        <v>6391</v>
      </c>
      <c r="D2126" s="781" t="s">
        <v>31</v>
      </c>
    </row>
    <row r="2127" spans="1:4" hidden="1">
      <c r="A2127" s="452" t="s">
        <v>6392</v>
      </c>
      <c r="B2127" s="820" t="s">
        <v>6393</v>
      </c>
      <c r="C2127" s="452" t="s">
        <v>6394</v>
      </c>
      <c r="D2127" s="781" t="s">
        <v>931</v>
      </c>
    </row>
    <row r="2128" spans="1:4" hidden="1">
      <c r="A2128" s="452" t="s">
        <v>6395</v>
      </c>
      <c r="B2128" s="820" t="s">
        <v>6396</v>
      </c>
      <c r="C2128" s="452" t="s">
        <v>6397</v>
      </c>
      <c r="D2128" s="781" t="s">
        <v>35</v>
      </c>
    </row>
    <row r="2129" spans="1:4" hidden="1">
      <c r="A2129" s="452" t="s">
        <v>6398</v>
      </c>
      <c r="B2129" s="820" t="s">
        <v>6399</v>
      </c>
      <c r="C2129" s="452" t="s">
        <v>6400</v>
      </c>
      <c r="D2129" s="781" t="s">
        <v>7</v>
      </c>
    </row>
    <row r="2130" spans="1:4" hidden="1">
      <c r="A2130" s="452" t="s">
        <v>6401</v>
      </c>
      <c r="B2130" s="820" t="s">
        <v>6402</v>
      </c>
      <c r="C2130" s="452" t="s">
        <v>6403</v>
      </c>
      <c r="D2130" s="781" t="s">
        <v>39</v>
      </c>
    </row>
    <row r="2131" spans="1:4" hidden="1">
      <c r="A2131" s="452" t="s">
        <v>6404</v>
      </c>
      <c r="B2131" s="820" t="s">
        <v>6405</v>
      </c>
      <c r="C2131" s="452" t="s">
        <v>6406</v>
      </c>
      <c r="D2131" s="781" t="s">
        <v>43</v>
      </c>
    </row>
    <row r="2132" spans="1:4" hidden="1">
      <c r="A2132" s="452" t="s">
        <v>6407</v>
      </c>
      <c r="B2132" s="820" t="s">
        <v>6408</v>
      </c>
      <c r="C2132" s="452" t="s">
        <v>6409</v>
      </c>
      <c r="D2132" s="781" t="s">
        <v>47</v>
      </c>
    </row>
    <row r="2133" spans="1:4" hidden="1">
      <c r="A2133" s="452" t="s">
        <v>6410</v>
      </c>
      <c r="B2133" s="820" t="s">
        <v>6411</v>
      </c>
      <c r="C2133" s="452" t="s">
        <v>6412</v>
      </c>
      <c r="D2133" s="781" t="s">
        <v>11</v>
      </c>
    </row>
    <row r="2134" spans="1:4" hidden="1">
      <c r="A2134" s="452" t="s">
        <v>6413</v>
      </c>
      <c r="B2134" s="820" t="s">
        <v>6414</v>
      </c>
      <c r="C2134" s="452" t="s">
        <v>6415</v>
      </c>
      <c r="D2134" s="781" t="s">
        <v>54</v>
      </c>
    </row>
    <row r="2135" spans="1:4" hidden="1">
      <c r="A2135" s="452" t="s">
        <v>6416</v>
      </c>
      <c r="B2135" s="820" t="s">
        <v>6417</v>
      </c>
      <c r="C2135" s="452" t="s">
        <v>6418</v>
      </c>
      <c r="D2135" s="781" t="s">
        <v>15</v>
      </c>
    </row>
    <row r="2136" spans="1:4" hidden="1">
      <c r="A2136" s="452" t="s">
        <v>6419</v>
      </c>
      <c r="B2136" s="820" t="s">
        <v>6420</v>
      </c>
      <c r="C2136" s="452" t="s">
        <v>6421</v>
      </c>
      <c r="D2136" s="781" t="s">
        <v>19</v>
      </c>
    </row>
    <row r="2137" spans="1:4" hidden="1">
      <c r="A2137" s="452" t="s">
        <v>6422</v>
      </c>
      <c r="B2137" s="820" t="s">
        <v>6423</v>
      </c>
      <c r="C2137" s="452" t="s">
        <v>6424</v>
      </c>
      <c r="D2137" s="781" t="s">
        <v>15</v>
      </c>
    </row>
    <row r="2138" spans="1:4" hidden="1">
      <c r="A2138" s="452" t="s">
        <v>6425</v>
      </c>
      <c r="B2138" s="820" t="s">
        <v>6426</v>
      </c>
      <c r="C2138" s="452" t="s">
        <v>6427</v>
      </c>
      <c r="D2138" s="781" t="s">
        <v>19</v>
      </c>
    </row>
    <row r="2139" spans="1:4" hidden="1">
      <c r="A2139" s="452" t="s">
        <v>6428</v>
      </c>
      <c r="B2139" s="820" t="s">
        <v>6429</v>
      </c>
      <c r="C2139" s="452" t="s">
        <v>6430</v>
      </c>
      <c r="D2139" s="781" t="s">
        <v>23</v>
      </c>
    </row>
    <row r="2140" spans="1:4" hidden="1">
      <c r="A2140" s="452" t="s">
        <v>6431</v>
      </c>
      <c r="B2140" s="820" t="s">
        <v>6432</v>
      </c>
      <c r="C2140" s="452" t="s">
        <v>6433</v>
      </c>
      <c r="D2140" s="781" t="s">
        <v>27</v>
      </c>
    </row>
    <row r="2141" spans="1:4" hidden="1">
      <c r="A2141" s="452" t="s">
        <v>6434</v>
      </c>
      <c r="B2141" s="820" t="s">
        <v>6435</v>
      </c>
      <c r="C2141" s="452" t="s">
        <v>6436</v>
      </c>
      <c r="D2141" s="781" t="s">
        <v>31</v>
      </c>
    </row>
    <row r="2142" spans="1:4" hidden="1">
      <c r="A2142" s="452" t="s">
        <v>6437</v>
      </c>
      <c r="B2142" s="820" t="s">
        <v>6438</v>
      </c>
      <c r="C2142" s="452" t="s">
        <v>6439</v>
      </c>
      <c r="D2142" s="781" t="s">
        <v>931</v>
      </c>
    </row>
    <row r="2143" spans="1:4" hidden="1">
      <c r="A2143" s="452" t="s">
        <v>6440</v>
      </c>
      <c r="B2143" s="820" t="s">
        <v>6441</v>
      </c>
      <c r="C2143" s="452" t="s">
        <v>6442</v>
      </c>
      <c r="D2143" s="781" t="s">
        <v>35</v>
      </c>
    </row>
    <row r="2144" spans="1:4" hidden="1">
      <c r="A2144" s="452" t="s">
        <v>6443</v>
      </c>
      <c r="B2144" s="820" t="s">
        <v>6444</v>
      </c>
      <c r="C2144" s="452" t="s">
        <v>6445</v>
      </c>
      <c r="D2144" s="781" t="s">
        <v>7</v>
      </c>
    </row>
    <row r="2145" spans="1:4" hidden="1">
      <c r="A2145" s="452" t="s">
        <v>6446</v>
      </c>
      <c r="B2145" s="820" t="s">
        <v>6447</v>
      </c>
      <c r="C2145" s="452" t="s">
        <v>6448</v>
      </c>
      <c r="D2145" s="781" t="s">
        <v>39</v>
      </c>
    </row>
    <row r="2146" spans="1:4" hidden="1">
      <c r="A2146" s="452" t="s">
        <v>6449</v>
      </c>
      <c r="B2146" s="820" t="s">
        <v>6450</v>
      </c>
      <c r="C2146" s="452" t="s">
        <v>6451</v>
      </c>
      <c r="D2146" s="781" t="s">
        <v>43</v>
      </c>
    </row>
    <row r="2147" spans="1:4" hidden="1">
      <c r="A2147" s="452" t="s">
        <v>6452</v>
      </c>
      <c r="B2147" s="820" t="s">
        <v>6453</v>
      </c>
      <c r="C2147" s="452" t="s">
        <v>6454</v>
      </c>
      <c r="D2147" s="781" t="s">
        <v>47</v>
      </c>
    </row>
    <row r="2148" spans="1:4" hidden="1">
      <c r="A2148" s="452" t="s">
        <v>6455</v>
      </c>
      <c r="B2148" s="820" t="s">
        <v>6456</v>
      </c>
      <c r="C2148" s="452" t="s">
        <v>6457</v>
      </c>
      <c r="D2148" s="781" t="s">
        <v>11</v>
      </c>
    </row>
    <row r="2149" spans="1:4" hidden="1">
      <c r="A2149" s="452" t="s">
        <v>6458</v>
      </c>
      <c r="B2149" s="820" t="s">
        <v>6459</v>
      </c>
      <c r="C2149" s="452" t="s">
        <v>6460</v>
      </c>
      <c r="D2149" s="781" t="s">
        <v>54</v>
      </c>
    </row>
    <row r="2150" spans="1:4" hidden="1">
      <c r="A2150" s="452" t="s">
        <v>6461</v>
      </c>
      <c r="B2150" s="820" t="s">
        <v>6462</v>
      </c>
      <c r="C2150" s="452" t="s">
        <v>6463</v>
      </c>
      <c r="D2150" s="781" t="s">
        <v>23</v>
      </c>
    </row>
    <row r="2151" spans="1:4" hidden="1">
      <c r="A2151" s="452" t="s">
        <v>6464</v>
      </c>
      <c r="B2151" s="820" t="s">
        <v>6465</v>
      </c>
      <c r="C2151" s="452" t="s">
        <v>6466</v>
      </c>
      <c r="D2151" s="781" t="s">
        <v>27</v>
      </c>
    </row>
    <row r="2152" spans="1:4" hidden="1">
      <c r="A2152" s="452" t="s">
        <v>6467</v>
      </c>
      <c r="B2152" s="820" t="s">
        <v>6468</v>
      </c>
      <c r="C2152" s="452" t="s">
        <v>6469</v>
      </c>
      <c r="D2152" s="781" t="s">
        <v>31</v>
      </c>
    </row>
    <row r="2153" spans="1:4" hidden="1">
      <c r="A2153" s="452" t="s">
        <v>6470</v>
      </c>
      <c r="B2153" s="820" t="s">
        <v>6471</v>
      </c>
      <c r="C2153" s="452" t="s">
        <v>6472</v>
      </c>
      <c r="D2153" s="781" t="s">
        <v>931</v>
      </c>
    </row>
    <row r="2154" spans="1:4" hidden="1">
      <c r="A2154" s="452" t="s">
        <v>6473</v>
      </c>
      <c r="B2154" s="820" t="s">
        <v>6474</v>
      </c>
      <c r="C2154" s="452" t="s">
        <v>6475</v>
      </c>
      <c r="D2154" s="781" t="s">
        <v>35</v>
      </c>
    </row>
    <row r="2155" spans="1:4" hidden="1">
      <c r="A2155" s="452" t="s">
        <v>6476</v>
      </c>
      <c r="B2155" s="820" t="s">
        <v>6477</v>
      </c>
      <c r="C2155" s="452" t="s">
        <v>6478</v>
      </c>
      <c r="D2155" s="781" t="s">
        <v>7</v>
      </c>
    </row>
    <row r="2156" spans="1:4" hidden="1">
      <c r="A2156" s="452" t="s">
        <v>6479</v>
      </c>
      <c r="B2156" s="820" t="s">
        <v>6480</v>
      </c>
      <c r="C2156" s="452" t="s">
        <v>6481</v>
      </c>
      <c r="D2156" s="781" t="s">
        <v>39</v>
      </c>
    </row>
    <row r="2157" spans="1:4" hidden="1">
      <c r="A2157" s="452" t="s">
        <v>6482</v>
      </c>
      <c r="B2157" s="820" t="s">
        <v>6483</v>
      </c>
      <c r="C2157" s="452" t="s">
        <v>6484</v>
      </c>
      <c r="D2157" s="781" t="s">
        <v>43</v>
      </c>
    </row>
    <row r="2158" spans="1:4" hidden="1">
      <c r="A2158" s="452" t="s">
        <v>6485</v>
      </c>
      <c r="B2158" s="820" t="s">
        <v>6486</v>
      </c>
      <c r="C2158" s="452" t="s">
        <v>6487</v>
      </c>
      <c r="D2158" s="781" t="s">
        <v>47</v>
      </c>
    </row>
    <row r="2159" spans="1:4" hidden="1">
      <c r="A2159" s="452" t="s">
        <v>6488</v>
      </c>
      <c r="B2159" s="820" t="s">
        <v>6489</v>
      </c>
      <c r="C2159" s="452" t="s">
        <v>6490</v>
      </c>
      <c r="D2159" s="781" t="s">
        <v>11</v>
      </c>
    </row>
    <row r="2160" spans="1:4" hidden="1">
      <c r="A2160" s="452" t="s">
        <v>6491</v>
      </c>
      <c r="B2160" s="820" t="s">
        <v>6492</v>
      </c>
      <c r="C2160" s="452" t="s">
        <v>6493</v>
      </c>
      <c r="D2160" s="781" t="s">
        <v>54</v>
      </c>
    </row>
    <row r="2161" spans="1:4" hidden="1">
      <c r="A2161" s="452" t="s">
        <v>6494</v>
      </c>
      <c r="B2161" s="820" t="s">
        <v>6495</v>
      </c>
      <c r="C2161" s="452" t="s">
        <v>6496</v>
      </c>
      <c r="D2161" s="781" t="s">
        <v>15</v>
      </c>
    </row>
    <row r="2162" spans="1:4" hidden="1">
      <c r="A2162" s="452" t="s">
        <v>6497</v>
      </c>
      <c r="B2162" s="820" t="s">
        <v>6498</v>
      </c>
      <c r="C2162" s="452" t="s">
        <v>6499</v>
      </c>
      <c r="D2162" s="781" t="s">
        <v>19</v>
      </c>
    </row>
    <row r="2163" spans="1:4" hidden="1">
      <c r="A2163" s="452" t="s">
        <v>6500</v>
      </c>
      <c r="B2163" s="820" t="s">
        <v>6501</v>
      </c>
      <c r="C2163" s="452" t="s">
        <v>6502</v>
      </c>
      <c r="D2163" s="781" t="s">
        <v>15</v>
      </c>
    </row>
    <row r="2164" spans="1:4" hidden="1">
      <c r="A2164" s="452" t="s">
        <v>6503</v>
      </c>
      <c r="B2164" s="820" t="s">
        <v>6504</v>
      </c>
      <c r="C2164" s="452" t="s">
        <v>6505</v>
      </c>
      <c r="D2164" s="781" t="s">
        <v>19</v>
      </c>
    </row>
    <row r="2165" spans="1:4" hidden="1">
      <c r="A2165" s="452" t="s">
        <v>6506</v>
      </c>
      <c r="B2165" s="820" t="s">
        <v>6507</v>
      </c>
      <c r="C2165" s="452" t="s">
        <v>6508</v>
      </c>
      <c r="D2165" s="781" t="s">
        <v>23</v>
      </c>
    </row>
    <row r="2166" spans="1:4" hidden="1">
      <c r="A2166" s="452" t="s">
        <v>6509</v>
      </c>
      <c r="B2166" s="820" t="s">
        <v>6510</v>
      </c>
      <c r="C2166" s="452" t="s">
        <v>6511</v>
      </c>
      <c r="D2166" s="781" t="s">
        <v>27</v>
      </c>
    </row>
    <row r="2167" spans="1:4" hidden="1">
      <c r="A2167" s="452" t="s">
        <v>6512</v>
      </c>
      <c r="B2167" s="820" t="s">
        <v>6513</v>
      </c>
      <c r="C2167" s="452" t="s">
        <v>6514</v>
      </c>
      <c r="D2167" s="781" t="s">
        <v>31</v>
      </c>
    </row>
    <row r="2168" spans="1:4" hidden="1">
      <c r="A2168" s="452" t="s">
        <v>6515</v>
      </c>
      <c r="B2168" s="820" t="s">
        <v>6516</v>
      </c>
      <c r="C2168" s="452" t="s">
        <v>6517</v>
      </c>
      <c r="D2168" s="781" t="s">
        <v>931</v>
      </c>
    </row>
    <row r="2169" spans="1:4" hidden="1">
      <c r="A2169" s="452" t="s">
        <v>6518</v>
      </c>
      <c r="B2169" s="820" t="s">
        <v>6519</v>
      </c>
      <c r="C2169" s="452" t="s">
        <v>6520</v>
      </c>
      <c r="D2169" s="781" t="s">
        <v>35</v>
      </c>
    </row>
    <row r="2170" spans="1:4" hidden="1">
      <c r="A2170" s="452" t="s">
        <v>6521</v>
      </c>
      <c r="B2170" s="820" t="s">
        <v>6522</v>
      </c>
      <c r="C2170" s="452" t="s">
        <v>6523</v>
      </c>
      <c r="D2170" s="781" t="s">
        <v>7</v>
      </c>
    </row>
    <row r="2171" spans="1:4" hidden="1">
      <c r="A2171" s="452" t="s">
        <v>6524</v>
      </c>
      <c r="B2171" s="820" t="s">
        <v>6525</v>
      </c>
      <c r="C2171" s="452" t="s">
        <v>6526</v>
      </c>
      <c r="D2171" s="781" t="s">
        <v>39</v>
      </c>
    </row>
    <row r="2172" spans="1:4" hidden="1">
      <c r="A2172" s="452" t="s">
        <v>6527</v>
      </c>
      <c r="B2172" s="820" t="s">
        <v>6528</v>
      </c>
      <c r="C2172" s="452" t="s">
        <v>6529</v>
      </c>
      <c r="D2172" s="781" t="s">
        <v>43</v>
      </c>
    </row>
    <row r="2173" spans="1:4" hidden="1">
      <c r="A2173" s="452" t="s">
        <v>6530</v>
      </c>
      <c r="B2173" s="820" t="s">
        <v>6531</v>
      </c>
      <c r="C2173" s="452" t="s">
        <v>6532</v>
      </c>
      <c r="D2173" s="781" t="s">
        <v>47</v>
      </c>
    </row>
    <row r="2174" spans="1:4" hidden="1">
      <c r="A2174" s="452" t="s">
        <v>6533</v>
      </c>
      <c r="B2174" s="820" t="s">
        <v>6534</v>
      </c>
      <c r="C2174" s="452" t="s">
        <v>6535</v>
      </c>
      <c r="D2174" s="781" t="s">
        <v>11</v>
      </c>
    </row>
    <row r="2175" spans="1:4" hidden="1">
      <c r="A2175" s="452" t="s">
        <v>6536</v>
      </c>
      <c r="B2175" s="820" t="s">
        <v>6537</v>
      </c>
      <c r="C2175" s="452" t="s">
        <v>6538</v>
      </c>
      <c r="D2175" s="781" t="s">
        <v>54</v>
      </c>
    </row>
    <row r="2176" spans="1:4" hidden="1">
      <c r="A2176" s="452" t="s">
        <v>6539</v>
      </c>
      <c r="B2176" s="820" t="s">
        <v>6540</v>
      </c>
      <c r="C2176" s="452" t="s">
        <v>6541</v>
      </c>
      <c r="D2176" s="781" t="s">
        <v>23</v>
      </c>
    </row>
    <row r="2177" spans="1:4" hidden="1">
      <c r="A2177" s="452" t="s">
        <v>6542</v>
      </c>
      <c r="B2177" s="820" t="s">
        <v>6543</v>
      </c>
      <c r="C2177" s="452" t="s">
        <v>6544</v>
      </c>
      <c r="D2177" s="781" t="s">
        <v>27</v>
      </c>
    </row>
    <row r="2178" spans="1:4" hidden="1">
      <c r="A2178" s="452" t="s">
        <v>6545</v>
      </c>
      <c r="B2178" s="820" t="s">
        <v>6546</v>
      </c>
      <c r="C2178" s="452" t="s">
        <v>6547</v>
      </c>
      <c r="D2178" s="781" t="s">
        <v>31</v>
      </c>
    </row>
    <row r="2179" spans="1:4" hidden="1">
      <c r="A2179" s="452" t="s">
        <v>6548</v>
      </c>
      <c r="B2179" s="820" t="s">
        <v>6549</v>
      </c>
      <c r="C2179" s="452" t="s">
        <v>6550</v>
      </c>
      <c r="D2179" s="781" t="s">
        <v>931</v>
      </c>
    </row>
    <row r="2180" spans="1:4" hidden="1">
      <c r="A2180" s="452" t="s">
        <v>6551</v>
      </c>
      <c r="B2180" s="820" t="s">
        <v>6552</v>
      </c>
      <c r="C2180" s="452" t="s">
        <v>6553</v>
      </c>
      <c r="D2180" s="781" t="s">
        <v>35</v>
      </c>
    </row>
    <row r="2181" spans="1:4" hidden="1">
      <c r="A2181" s="452" t="s">
        <v>6554</v>
      </c>
      <c r="B2181" s="820" t="s">
        <v>6555</v>
      </c>
      <c r="C2181" s="452" t="s">
        <v>6556</v>
      </c>
      <c r="D2181" s="781" t="s">
        <v>7</v>
      </c>
    </row>
    <row r="2182" spans="1:4" hidden="1">
      <c r="A2182" s="452" t="s">
        <v>6557</v>
      </c>
      <c r="B2182" s="820" t="s">
        <v>6558</v>
      </c>
      <c r="C2182" s="452" t="s">
        <v>6559</v>
      </c>
      <c r="D2182" s="781" t="s">
        <v>39</v>
      </c>
    </row>
    <row r="2183" spans="1:4" hidden="1">
      <c r="A2183" s="452" t="s">
        <v>6560</v>
      </c>
      <c r="B2183" s="820" t="s">
        <v>6561</v>
      </c>
      <c r="C2183" s="452" t="s">
        <v>6562</v>
      </c>
      <c r="D2183" s="781" t="s">
        <v>43</v>
      </c>
    </row>
    <row r="2184" spans="1:4" hidden="1">
      <c r="A2184" s="452" t="s">
        <v>6563</v>
      </c>
      <c r="B2184" s="820" t="s">
        <v>6564</v>
      </c>
      <c r="C2184" s="452" t="s">
        <v>6565</v>
      </c>
      <c r="D2184" s="781" t="s">
        <v>47</v>
      </c>
    </row>
    <row r="2185" spans="1:4" hidden="1">
      <c r="A2185" s="452" t="s">
        <v>6566</v>
      </c>
      <c r="B2185" s="820" t="s">
        <v>6567</v>
      </c>
      <c r="C2185" s="452" t="s">
        <v>6568</v>
      </c>
      <c r="D2185" s="781" t="s">
        <v>11</v>
      </c>
    </row>
    <row r="2186" spans="1:4" hidden="1">
      <c r="A2186" s="452" t="s">
        <v>6569</v>
      </c>
      <c r="B2186" s="820" t="s">
        <v>6570</v>
      </c>
      <c r="C2186" s="452" t="s">
        <v>6571</v>
      </c>
      <c r="D2186" s="781" t="s">
        <v>54</v>
      </c>
    </row>
    <row r="2187" spans="1:4" hidden="1">
      <c r="A2187" s="452" t="s">
        <v>6572</v>
      </c>
      <c r="B2187" s="820" t="s">
        <v>6573</v>
      </c>
      <c r="C2187" s="452" t="s">
        <v>6574</v>
      </c>
      <c r="D2187" s="781" t="s">
        <v>15</v>
      </c>
    </row>
    <row r="2188" spans="1:4" hidden="1">
      <c r="A2188" s="452" t="s">
        <v>6575</v>
      </c>
      <c r="B2188" s="820" t="s">
        <v>6576</v>
      </c>
      <c r="C2188" s="452" t="s">
        <v>6577</v>
      </c>
      <c r="D2188" s="781" t="s">
        <v>19</v>
      </c>
    </row>
    <row r="2189" spans="1:4" hidden="1">
      <c r="A2189" s="452" t="s">
        <v>6578</v>
      </c>
      <c r="B2189" s="820" t="s">
        <v>6579</v>
      </c>
      <c r="C2189" s="452" t="s">
        <v>6580</v>
      </c>
      <c r="D2189" s="781" t="s">
        <v>23</v>
      </c>
    </row>
    <row r="2190" spans="1:4" hidden="1">
      <c r="A2190" s="452" t="s">
        <v>6581</v>
      </c>
      <c r="B2190" s="820" t="s">
        <v>6582</v>
      </c>
      <c r="C2190" s="452" t="s">
        <v>6583</v>
      </c>
      <c r="D2190" s="781" t="s">
        <v>27</v>
      </c>
    </row>
    <row r="2191" spans="1:4" hidden="1">
      <c r="A2191" s="452" t="s">
        <v>6584</v>
      </c>
      <c r="B2191" s="820" t="s">
        <v>6585</v>
      </c>
      <c r="C2191" s="452" t="s">
        <v>6586</v>
      </c>
      <c r="D2191" s="781" t="s">
        <v>31</v>
      </c>
    </row>
    <row r="2192" spans="1:4" hidden="1">
      <c r="A2192" s="452" t="s">
        <v>6587</v>
      </c>
      <c r="B2192" s="820" t="s">
        <v>6588</v>
      </c>
      <c r="C2192" s="452" t="s">
        <v>6589</v>
      </c>
      <c r="D2192" s="781" t="s">
        <v>931</v>
      </c>
    </row>
    <row r="2193" spans="1:4" hidden="1">
      <c r="A2193" s="452" t="s">
        <v>6590</v>
      </c>
      <c r="B2193" s="820" t="s">
        <v>6591</v>
      </c>
      <c r="C2193" s="452" t="s">
        <v>6592</v>
      </c>
      <c r="D2193" s="781" t="s">
        <v>35</v>
      </c>
    </row>
    <row r="2194" spans="1:4" hidden="1">
      <c r="A2194" s="452" t="s">
        <v>6593</v>
      </c>
      <c r="B2194" s="820" t="s">
        <v>6594</v>
      </c>
      <c r="C2194" s="452" t="s">
        <v>6595</v>
      </c>
      <c r="D2194" s="781" t="s">
        <v>7</v>
      </c>
    </row>
    <row r="2195" spans="1:4" hidden="1">
      <c r="A2195" s="452" t="s">
        <v>6596</v>
      </c>
      <c r="B2195" s="820" t="s">
        <v>6597</v>
      </c>
      <c r="C2195" s="452" t="s">
        <v>6598</v>
      </c>
      <c r="D2195" s="781" t="s">
        <v>39</v>
      </c>
    </row>
    <row r="2196" spans="1:4" hidden="1">
      <c r="A2196" s="452" t="s">
        <v>6599</v>
      </c>
      <c r="B2196" s="820" t="s">
        <v>6600</v>
      </c>
      <c r="C2196" s="452" t="s">
        <v>6601</v>
      </c>
      <c r="D2196" s="781" t="s">
        <v>43</v>
      </c>
    </row>
    <row r="2197" spans="1:4" hidden="1">
      <c r="A2197" s="452" t="s">
        <v>6602</v>
      </c>
      <c r="B2197" s="820" t="s">
        <v>6603</v>
      </c>
      <c r="C2197" s="452" t="s">
        <v>6604</v>
      </c>
      <c r="D2197" s="781" t="s">
        <v>47</v>
      </c>
    </row>
    <row r="2198" spans="1:4" hidden="1">
      <c r="A2198" s="452" t="s">
        <v>6605</v>
      </c>
      <c r="B2198" s="820" t="s">
        <v>6606</v>
      </c>
      <c r="C2198" s="452" t="s">
        <v>6607</v>
      </c>
      <c r="D2198" s="781" t="s">
        <v>11</v>
      </c>
    </row>
    <row r="2199" spans="1:4" hidden="1">
      <c r="A2199" s="452" t="s">
        <v>6608</v>
      </c>
      <c r="B2199" s="820" t="s">
        <v>6609</v>
      </c>
      <c r="C2199" s="452" t="s">
        <v>6610</v>
      </c>
      <c r="D2199" s="781" t="s">
        <v>54</v>
      </c>
    </row>
    <row r="2200" spans="1:4" hidden="1">
      <c r="A2200" s="452" t="s">
        <v>6611</v>
      </c>
      <c r="B2200" s="820" t="s">
        <v>6612</v>
      </c>
      <c r="C2200" s="452" t="s">
        <v>6613</v>
      </c>
      <c r="D2200" s="781" t="s">
        <v>15</v>
      </c>
    </row>
    <row r="2201" spans="1:4" hidden="1">
      <c r="A2201" s="452" t="s">
        <v>6614</v>
      </c>
      <c r="B2201" s="820" t="s">
        <v>6615</v>
      </c>
      <c r="C2201" s="452" t="s">
        <v>6616</v>
      </c>
      <c r="D2201" s="781" t="s">
        <v>19</v>
      </c>
    </row>
    <row r="2202" spans="1:4" hidden="1">
      <c r="A2202" s="452" t="s">
        <v>6617</v>
      </c>
      <c r="B2202" s="820" t="s">
        <v>6618</v>
      </c>
      <c r="C2202" s="452" t="s">
        <v>6619</v>
      </c>
      <c r="D2202" s="781" t="s">
        <v>23</v>
      </c>
    </row>
    <row r="2203" spans="1:4" hidden="1">
      <c r="A2203" s="452" t="s">
        <v>6620</v>
      </c>
      <c r="B2203" s="820" t="s">
        <v>6621</v>
      </c>
      <c r="C2203" s="452" t="s">
        <v>6622</v>
      </c>
      <c r="D2203" s="781" t="s">
        <v>27</v>
      </c>
    </row>
    <row r="2204" spans="1:4" hidden="1">
      <c r="A2204" s="452" t="s">
        <v>6623</v>
      </c>
      <c r="B2204" s="820" t="s">
        <v>6624</v>
      </c>
      <c r="C2204" s="452" t="s">
        <v>6625</v>
      </c>
      <c r="D2204" s="781" t="s">
        <v>31</v>
      </c>
    </row>
    <row r="2205" spans="1:4" hidden="1">
      <c r="A2205" s="452" t="s">
        <v>6626</v>
      </c>
      <c r="B2205" s="820" t="s">
        <v>6627</v>
      </c>
      <c r="C2205" s="452" t="s">
        <v>6628</v>
      </c>
      <c r="D2205" s="781" t="s">
        <v>931</v>
      </c>
    </row>
    <row r="2206" spans="1:4" hidden="1">
      <c r="A2206" s="452" t="s">
        <v>6629</v>
      </c>
      <c r="B2206" s="820" t="s">
        <v>6630</v>
      </c>
      <c r="C2206" s="452" t="s">
        <v>6631</v>
      </c>
      <c r="D2206" s="781" t="s">
        <v>35</v>
      </c>
    </row>
    <row r="2207" spans="1:4" hidden="1">
      <c r="A2207" s="452" t="s">
        <v>6632</v>
      </c>
      <c r="B2207" s="820" t="s">
        <v>6633</v>
      </c>
      <c r="C2207" s="452" t="s">
        <v>6634</v>
      </c>
      <c r="D2207" s="781" t="s">
        <v>7</v>
      </c>
    </row>
    <row r="2208" spans="1:4" hidden="1">
      <c r="A2208" s="452" t="s">
        <v>6635</v>
      </c>
      <c r="B2208" s="820" t="s">
        <v>6636</v>
      </c>
      <c r="C2208" s="452" t="s">
        <v>6637</v>
      </c>
      <c r="D2208" s="781" t="s">
        <v>39</v>
      </c>
    </row>
    <row r="2209" spans="1:4" hidden="1">
      <c r="A2209" s="452" t="s">
        <v>6638</v>
      </c>
      <c r="B2209" s="820" t="s">
        <v>6639</v>
      </c>
      <c r="C2209" s="452" t="s">
        <v>6640</v>
      </c>
      <c r="D2209" s="781" t="s">
        <v>43</v>
      </c>
    </row>
    <row r="2210" spans="1:4" hidden="1">
      <c r="A2210" s="452" t="s">
        <v>6641</v>
      </c>
      <c r="B2210" s="820" t="s">
        <v>6642</v>
      </c>
      <c r="C2210" s="452" t="s">
        <v>6643</v>
      </c>
      <c r="D2210" s="781" t="s">
        <v>47</v>
      </c>
    </row>
    <row r="2211" spans="1:4" hidden="1">
      <c r="A2211" s="452" t="s">
        <v>6644</v>
      </c>
      <c r="B2211" s="820" t="s">
        <v>6645</v>
      </c>
      <c r="C2211" s="452" t="s">
        <v>6646</v>
      </c>
      <c r="D2211" s="781" t="s">
        <v>11</v>
      </c>
    </row>
    <row r="2212" spans="1:4" hidden="1">
      <c r="A2212" s="452" t="s">
        <v>6647</v>
      </c>
      <c r="B2212" s="820" t="s">
        <v>6648</v>
      </c>
      <c r="C2212" s="452" t="s">
        <v>6649</v>
      </c>
      <c r="D2212" s="781" t="s">
        <v>54</v>
      </c>
    </row>
    <row r="2213" spans="1:4" hidden="1">
      <c r="A2213" s="452" t="s">
        <v>6650</v>
      </c>
      <c r="B2213" s="820" t="s">
        <v>6651</v>
      </c>
      <c r="C2213" s="452" t="s">
        <v>6652</v>
      </c>
      <c r="D2213" s="781" t="s">
        <v>15</v>
      </c>
    </row>
    <row r="2214" spans="1:4" hidden="1">
      <c r="A2214" s="452" t="s">
        <v>6653</v>
      </c>
      <c r="B2214" s="820" t="s">
        <v>6654</v>
      </c>
      <c r="C2214" s="452" t="s">
        <v>6655</v>
      </c>
      <c r="D2214" s="781" t="s">
        <v>19</v>
      </c>
    </row>
    <row r="2215" spans="1:4" hidden="1">
      <c r="A2215" s="452" t="s">
        <v>6656</v>
      </c>
      <c r="B2215" s="820" t="s">
        <v>6657</v>
      </c>
      <c r="C2215" s="452" t="s">
        <v>6658</v>
      </c>
      <c r="D2215" s="781" t="s">
        <v>23</v>
      </c>
    </row>
    <row r="2216" spans="1:4" hidden="1">
      <c r="A2216" s="452" t="s">
        <v>6659</v>
      </c>
      <c r="B2216" s="820" t="s">
        <v>6660</v>
      </c>
      <c r="C2216" s="452" t="s">
        <v>6661</v>
      </c>
      <c r="D2216" s="781" t="s">
        <v>27</v>
      </c>
    </row>
    <row r="2217" spans="1:4" hidden="1">
      <c r="A2217" s="452" t="s">
        <v>6662</v>
      </c>
      <c r="B2217" s="820" t="s">
        <v>6663</v>
      </c>
      <c r="C2217" s="452" t="s">
        <v>6664</v>
      </c>
      <c r="D2217" s="781" t="s">
        <v>31</v>
      </c>
    </row>
    <row r="2218" spans="1:4" hidden="1">
      <c r="A2218" s="452" t="s">
        <v>6665</v>
      </c>
      <c r="B2218" s="820" t="s">
        <v>6666</v>
      </c>
      <c r="C2218" s="452" t="s">
        <v>6667</v>
      </c>
      <c r="D2218" s="781" t="s">
        <v>931</v>
      </c>
    </row>
    <row r="2219" spans="1:4" hidden="1">
      <c r="A2219" s="452" t="s">
        <v>6668</v>
      </c>
      <c r="B2219" s="820" t="s">
        <v>6669</v>
      </c>
      <c r="C2219" s="452" t="s">
        <v>6670</v>
      </c>
      <c r="D2219" s="781" t="s">
        <v>35</v>
      </c>
    </row>
    <row r="2220" spans="1:4" hidden="1">
      <c r="A2220" s="452" t="s">
        <v>6671</v>
      </c>
      <c r="B2220" s="820" t="s">
        <v>6672</v>
      </c>
      <c r="C2220" s="452" t="s">
        <v>6673</v>
      </c>
      <c r="D2220" s="781" t="s">
        <v>7</v>
      </c>
    </row>
    <row r="2221" spans="1:4" hidden="1">
      <c r="A2221" s="452" t="s">
        <v>6674</v>
      </c>
      <c r="B2221" s="820" t="s">
        <v>6675</v>
      </c>
      <c r="C2221" s="452" t="s">
        <v>6676</v>
      </c>
      <c r="D2221" s="781" t="s">
        <v>39</v>
      </c>
    </row>
    <row r="2222" spans="1:4" hidden="1">
      <c r="A2222" s="452" t="s">
        <v>6677</v>
      </c>
      <c r="B2222" s="820" t="s">
        <v>6678</v>
      </c>
      <c r="C2222" s="452" t="s">
        <v>6679</v>
      </c>
      <c r="D2222" s="781" t="s">
        <v>43</v>
      </c>
    </row>
    <row r="2223" spans="1:4" hidden="1">
      <c r="A2223" s="452" t="s">
        <v>6680</v>
      </c>
      <c r="B2223" s="820" t="s">
        <v>6681</v>
      </c>
      <c r="C2223" s="452" t="s">
        <v>6682</v>
      </c>
      <c r="D2223" s="781" t="s">
        <v>47</v>
      </c>
    </row>
    <row r="2224" spans="1:4" hidden="1">
      <c r="A2224" s="452" t="s">
        <v>6683</v>
      </c>
      <c r="B2224" s="820" t="s">
        <v>6684</v>
      </c>
      <c r="C2224" s="452" t="s">
        <v>6685</v>
      </c>
      <c r="D2224" s="781" t="s">
        <v>11</v>
      </c>
    </row>
    <row r="2225" spans="1:4" hidden="1">
      <c r="A2225" s="452" t="s">
        <v>6686</v>
      </c>
      <c r="B2225" s="820" t="s">
        <v>6687</v>
      </c>
      <c r="C2225" s="452" t="s">
        <v>6688</v>
      </c>
      <c r="D2225" s="781" t="s">
        <v>54</v>
      </c>
    </row>
    <row r="2226" spans="1:4" hidden="1">
      <c r="A2226" s="452" t="s">
        <v>6689</v>
      </c>
      <c r="B2226" s="820" t="s">
        <v>6690</v>
      </c>
      <c r="C2226" s="452" t="s">
        <v>6691</v>
      </c>
      <c r="D2226" s="781" t="s">
        <v>15</v>
      </c>
    </row>
    <row r="2227" spans="1:4" hidden="1">
      <c r="A2227" s="452" t="s">
        <v>6692</v>
      </c>
      <c r="B2227" s="820" t="s">
        <v>6693</v>
      </c>
      <c r="C2227" s="452" t="s">
        <v>6694</v>
      </c>
      <c r="D2227" s="781" t="s">
        <v>19</v>
      </c>
    </row>
    <row r="2228" spans="1:4" hidden="1">
      <c r="A2228" s="452" t="s">
        <v>6695</v>
      </c>
      <c r="B2228" s="820" t="s">
        <v>6696</v>
      </c>
      <c r="C2228" s="452" t="s">
        <v>6697</v>
      </c>
      <c r="D2228" s="781" t="s">
        <v>23</v>
      </c>
    </row>
    <row r="2229" spans="1:4" hidden="1">
      <c r="A2229" s="452" t="s">
        <v>6698</v>
      </c>
      <c r="B2229" s="820" t="s">
        <v>6699</v>
      </c>
      <c r="C2229" s="452" t="s">
        <v>6700</v>
      </c>
      <c r="D2229" s="781" t="s">
        <v>27</v>
      </c>
    </row>
    <row r="2230" spans="1:4" hidden="1">
      <c r="A2230" s="452" t="s">
        <v>6701</v>
      </c>
      <c r="B2230" s="820" t="s">
        <v>6702</v>
      </c>
      <c r="C2230" s="452" t="s">
        <v>6703</v>
      </c>
      <c r="D2230" s="781" t="s">
        <v>31</v>
      </c>
    </row>
    <row r="2231" spans="1:4" hidden="1">
      <c r="A2231" s="452" t="s">
        <v>6704</v>
      </c>
      <c r="B2231" s="820" t="s">
        <v>6705</v>
      </c>
      <c r="C2231" s="452" t="s">
        <v>6706</v>
      </c>
      <c r="D2231" s="781" t="s">
        <v>931</v>
      </c>
    </row>
    <row r="2232" spans="1:4" hidden="1">
      <c r="A2232" s="452" t="s">
        <v>6707</v>
      </c>
      <c r="B2232" s="820" t="s">
        <v>6708</v>
      </c>
      <c r="C2232" s="452" t="s">
        <v>6709</v>
      </c>
      <c r="D2232" s="781" t="s">
        <v>35</v>
      </c>
    </row>
    <row r="2233" spans="1:4" hidden="1">
      <c r="A2233" s="452" t="s">
        <v>6710</v>
      </c>
      <c r="B2233" s="820" t="s">
        <v>6711</v>
      </c>
      <c r="C2233" s="452" t="s">
        <v>6712</v>
      </c>
      <c r="D2233" s="781" t="s">
        <v>7</v>
      </c>
    </row>
    <row r="2234" spans="1:4" hidden="1">
      <c r="A2234" s="452" t="s">
        <v>6713</v>
      </c>
      <c r="B2234" s="820" t="s">
        <v>6714</v>
      </c>
      <c r="C2234" s="452" t="s">
        <v>6715</v>
      </c>
      <c r="D2234" s="781" t="s">
        <v>39</v>
      </c>
    </row>
    <row r="2235" spans="1:4" hidden="1">
      <c r="A2235" s="452" t="s">
        <v>6716</v>
      </c>
      <c r="B2235" s="820" t="s">
        <v>6717</v>
      </c>
      <c r="C2235" s="452" t="s">
        <v>6718</v>
      </c>
      <c r="D2235" s="781" t="s">
        <v>43</v>
      </c>
    </row>
    <row r="2236" spans="1:4" hidden="1">
      <c r="A2236" s="452" t="s">
        <v>6719</v>
      </c>
      <c r="B2236" s="820" t="s">
        <v>6720</v>
      </c>
      <c r="C2236" s="452" t="s">
        <v>6721</v>
      </c>
      <c r="D2236" s="781" t="s">
        <v>47</v>
      </c>
    </row>
    <row r="2237" spans="1:4" hidden="1">
      <c r="A2237" s="452" t="s">
        <v>6722</v>
      </c>
      <c r="B2237" s="820" t="s">
        <v>6723</v>
      </c>
      <c r="C2237" s="452" t="s">
        <v>6724</v>
      </c>
      <c r="D2237" s="781" t="s">
        <v>11</v>
      </c>
    </row>
    <row r="2238" spans="1:4" hidden="1">
      <c r="A2238" s="452" t="s">
        <v>6725</v>
      </c>
      <c r="B2238" s="820" t="s">
        <v>6726</v>
      </c>
      <c r="C2238" s="452" t="s">
        <v>6727</v>
      </c>
      <c r="D2238" s="781" t="s">
        <v>54</v>
      </c>
    </row>
    <row r="2239" spans="1:4" hidden="1">
      <c r="A2239" s="452" t="s">
        <v>6728</v>
      </c>
      <c r="B2239" s="820" t="s">
        <v>6729</v>
      </c>
      <c r="C2239" s="452" t="s">
        <v>6730</v>
      </c>
      <c r="D2239" s="781" t="s">
        <v>15</v>
      </c>
    </row>
    <row r="2240" spans="1:4" hidden="1">
      <c r="A2240" s="452" t="s">
        <v>6731</v>
      </c>
      <c r="B2240" s="820" t="s">
        <v>6732</v>
      </c>
      <c r="C2240" s="452" t="s">
        <v>6733</v>
      </c>
      <c r="D2240" s="781" t="s">
        <v>19</v>
      </c>
    </row>
    <row r="2241" spans="1:4" hidden="1">
      <c r="A2241" s="452" t="s">
        <v>6734</v>
      </c>
      <c r="B2241" s="820" t="s">
        <v>6735</v>
      </c>
      <c r="C2241" s="452" t="s">
        <v>6736</v>
      </c>
      <c r="D2241" s="781" t="s">
        <v>23</v>
      </c>
    </row>
    <row r="2242" spans="1:4" hidden="1">
      <c r="A2242" s="452" t="s">
        <v>6737</v>
      </c>
      <c r="B2242" s="820" t="s">
        <v>6738</v>
      </c>
      <c r="C2242" s="452" t="s">
        <v>6739</v>
      </c>
      <c r="D2242" s="781" t="s">
        <v>27</v>
      </c>
    </row>
    <row r="2243" spans="1:4" hidden="1">
      <c r="A2243" s="452" t="s">
        <v>6740</v>
      </c>
      <c r="B2243" s="820" t="s">
        <v>6741</v>
      </c>
      <c r="C2243" s="452" t="s">
        <v>6742</v>
      </c>
      <c r="D2243" s="781" t="s">
        <v>31</v>
      </c>
    </row>
    <row r="2244" spans="1:4" hidden="1">
      <c r="A2244" s="452" t="s">
        <v>6743</v>
      </c>
      <c r="B2244" s="820" t="s">
        <v>6744</v>
      </c>
      <c r="C2244" s="452" t="s">
        <v>6745</v>
      </c>
      <c r="D2244" s="781" t="s">
        <v>931</v>
      </c>
    </row>
    <row r="2245" spans="1:4" hidden="1">
      <c r="A2245" s="452" t="s">
        <v>6746</v>
      </c>
      <c r="B2245" s="820" t="s">
        <v>6747</v>
      </c>
      <c r="C2245" s="452" t="s">
        <v>6748</v>
      </c>
      <c r="D2245" s="781" t="s">
        <v>35</v>
      </c>
    </row>
    <row r="2246" spans="1:4" hidden="1">
      <c r="A2246" s="452" t="s">
        <v>6749</v>
      </c>
      <c r="B2246" s="820" t="s">
        <v>6750</v>
      </c>
      <c r="C2246" s="452" t="s">
        <v>6751</v>
      </c>
      <c r="D2246" s="781" t="s">
        <v>7</v>
      </c>
    </row>
    <row r="2247" spans="1:4" hidden="1">
      <c r="A2247" s="452" t="s">
        <v>6752</v>
      </c>
      <c r="B2247" s="820" t="s">
        <v>6753</v>
      </c>
      <c r="C2247" s="452" t="s">
        <v>6754</v>
      </c>
      <c r="D2247" s="781" t="s">
        <v>39</v>
      </c>
    </row>
    <row r="2248" spans="1:4" hidden="1">
      <c r="A2248" s="452" t="s">
        <v>6755</v>
      </c>
      <c r="B2248" s="820" t="s">
        <v>6756</v>
      </c>
      <c r="C2248" s="452" t="s">
        <v>6757</v>
      </c>
      <c r="D2248" s="781" t="s">
        <v>43</v>
      </c>
    </row>
    <row r="2249" spans="1:4" hidden="1">
      <c r="A2249" s="452" t="s">
        <v>6758</v>
      </c>
      <c r="B2249" s="820" t="s">
        <v>6759</v>
      </c>
      <c r="C2249" s="452" t="s">
        <v>6760</v>
      </c>
      <c r="D2249" s="781" t="s">
        <v>47</v>
      </c>
    </row>
    <row r="2250" spans="1:4" hidden="1">
      <c r="A2250" s="452" t="s">
        <v>6761</v>
      </c>
      <c r="B2250" s="820" t="s">
        <v>6762</v>
      </c>
      <c r="C2250" s="452" t="s">
        <v>6763</v>
      </c>
      <c r="D2250" s="781" t="s">
        <v>11</v>
      </c>
    </row>
    <row r="2251" spans="1:4" hidden="1">
      <c r="A2251" s="452" t="s">
        <v>6764</v>
      </c>
      <c r="B2251" s="820" t="s">
        <v>6765</v>
      </c>
      <c r="C2251" s="452" t="s">
        <v>6766</v>
      </c>
      <c r="D2251" s="781" t="s">
        <v>54</v>
      </c>
    </row>
    <row r="2252" spans="1:4" hidden="1">
      <c r="A2252" s="452" t="s">
        <v>6767</v>
      </c>
      <c r="B2252" s="820" t="s">
        <v>6768</v>
      </c>
      <c r="C2252" s="452" t="s">
        <v>6769</v>
      </c>
      <c r="D2252" s="781" t="s">
        <v>15</v>
      </c>
    </row>
    <row r="2253" spans="1:4" hidden="1">
      <c r="A2253" s="452" t="s">
        <v>6770</v>
      </c>
      <c r="B2253" s="820" t="s">
        <v>6771</v>
      </c>
      <c r="C2253" s="452" t="s">
        <v>6772</v>
      </c>
      <c r="D2253" s="781" t="s">
        <v>19</v>
      </c>
    </row>
    <row r="2254" spans="1:4" hidden="1">
      <c r="A2254" s="452" t="s">
        <v>6773</v>
      </c>
      <c r="B2254" s="820" t="s">
        <v>6774</v>
      </c>
      <c r="C2254" s="452" t="s">
        <v>6775</v>
      </c>
      <c r="D2254" s="781" t="s">
        <v>23</v>
      </c>
    </row>
    <row r="2255" spans="1:4" hidden="1">
      <c r="A2255" s="452" t="s">
        <v>6776</v>
      </c>
      <c r="B2255" s="820" t="s">
        <v>6777</v>
      </c>
      <c r="C2255" s="452" t="s">
        <v>6778</v>
      </c>
      <c r="D2255" s="781" t="s">
        <v>27</v>
      </c>
    </row>
    <row r="2256" spans="1:4" hidden="1">
      <c r="A2256" s="452" t="s">
        <v>6779</v>
      </c>
      <c r="B2256" s="820" t="s">
        <v>6780</v>
      </c>
      <c r="C2256" s="452" t="s">
        <v>6781</v>
      </c>
      <c r="D2256" s="781" t="s">
        <v>31</v>
      </c>
    </row>
    <row r="2257" spans="1:4" hidden="1">
      <c r="A2257" s="452" t="s">
        <v>6782</v>
      </c>
      <c r="B2257" s="820" t="s">
        <v>6783</v>
      </c>
      <c r="C2257" s="452" t="s">
        <v>6784</v>
      </c>
      <c r="D2257" s="781" t="s">
        <v>931</v>
      </c>
    </row>
    <row r="2258" spans="1:4" hidden="1">
      <c r="A2258" s="452" t="s">
        <v>6785</v>
      </c>
      <c r="B2258" s="820" t="s">
        <v>6786</v>
      </c>
      <c r="C2258" s="452" t="s">
        <v>6787</v>
      </c>
      <c r="D2258" s="781" t="s">
        <v>35</v>
      </c>
    </row>
    <row r="2259" spans="1:4" hidden="1">
      <c r="A2259" s="452" t="s">
        <v>6788</v>
      </c>
      <c r="B2259" s="820" t="s">
        <v>6789</v>
      </c>
      <c r="C2259" s="452" t="s">
        <v>6790</v>
      </c>
      <c r="D2259" s="781" t="s">
        <v>7</v>
      </c>
    </row>
    <row r="2260" spans="1:4" hidden="1">
      <c r="A2260" s="452" t="s">
        <v>6791</v>
      </c>
      <c r="B2260" s="820" t="s">
        <v>6792</v>
      </c>
      <c r="C2260" s="452" t="s">
        <v>6793</v>
      </c>
      <c r="D2260" s="781" t="s">
        <v>39</v>
      </c>
    </row>
    <row r="2261" spans="1:4" hidden="1">
      <c r="A2261" s="452" t="s">
        <v>6794</v>
      </c>
      <c r="B2261" s="820" t="s">
        <v>6795</v>
      </c>
      <c r="C2261" s="452" t="s">
        <v>6796</v>
      </c>
      <c r="D2261" s="781" t="s">
        <v>43</v>
      </c>
    </row>
    <row r="2262" spans="1:4" hidden="1">
      <c r="A2262" s="452" t="s">
        <v>6797</v>
      </c>
      <c r="B2262" s="820" t="s">
        <v>6798</v>
      </c>
      <c r="C2262" s="452" t="s">
        <v>6799</v>
      </c>
      <c r="D2262" s="781" t="s">
        <v>47</v>
      </c>
    </row>
    <row r="2263" spans="1:4" hidden="1">
      <c r="A2263" s="452" t="s">
        <v>6800</v>
      </c>
      <c r="B2263" s="820" t="s">
        <v>6801</v>
      </c>
      <c r="C2263" s="452" t="s">
        <v>6802</v>
      </c>
      <c r="D2263" s="781" t="s">
        <v>11</v>
      </c>
    </row>
    <row r="2264" spans="1:4" hidden="1">
      <c r="A2264" s="452" t="s">
        <v>6803</v>
      </c>
      <c r="B2264" s="820" t="s">
        <v>6804</v>
      </c>
      <c r="C2264" s="452" t="s">
        <v>6805</v>
      </c>
      <c r="D2264" s="781" t="s">
        <v>54</v>
      </c>
    </row>
    <row r="2265" spans="1:4" hidden="1">
      <c r="A2265" s="452" t="s">
        <v>6806</v>
      </c>
      <c r="B2265" s="820" t="s">
        <v>6807</v>
      </c>
      <c r="C2265" s="452" t="s">
        <v>6808</v>
      </c>
      <c r="D2265" s="781" t="s">
        <v>15</v>
      </c>
    </row>
    <row r="2266" spans="1:4" hidden="1">
      <c r="A2266" s="452" t="s">
        <v>6809</v>
      </c>
      <c r="B2266" s="820" t="s">
        <v>6810</v>
      </c>
      <c r="C2266" s="452" t="s">
        <v>6811</v>
      </c>
      <c r="D2266" s="781" t="s">
        <v>19</v>
      </c>
    </row>
    <row r="2267" spans="1:4" hidden="1">
      <c r="A2267" s="452" t="s">
        <v>6812</v>
      </c>
      <c r="B2267" s="820" t="s">
        <v>6813</v>
      </c>
      <c r="C2267" s="452" t="s">
        <v>6814</v>
      </c>
      <c r="D2267" s="781" t="s">
        <v>23</v>
      </c>
    </row>
    <row r="2268" spans="1:4" hidden="1">
      <c r="A2268" s="452" t="s">
        <v>6815</v>
      </c>
      <c r="B2268" s="820" t="s">
        <v>6816</v>
      </c>
      <c r="C2268" s="452" t="s">
        <v>6817</v>
      </c>
      <c r="D2268" s="781" t="s">
        <v>27</v>
      </c>
    </row>
    <row r="2269" spans="1:4" hidden="1">
      <c r="A2269" s="452" t="s">
        <v>6818</v>
      </c>
      <c r="B2269" s="820" t="s">
        <v>6819</v>
      </c>
      <c r="C2269" s="452" t="s">
        <v>6820</v>
      </c>
      <c r="D2269" s="781" t="s">
        <v>31</v>
      </c>
    </row>
    <row r="2270" spans="1:4" hidden="1">
      <c r="A2270" s="452" t="s">
        <v>6821</v>
      </c>
      <c r="B2270" s="820" t="s">
        <v>6822</v>
      </c>
      <c r="C2270" s="452" t="s">
        <v>6823</v>
      </c>
      <c r="D2270" s="781" t="s">
        <v>931</v>
      </c>
    </row>
    <row r="2271" spans="1:4" hidden="1">
      <c r="A2271" s="452" t="s">
        <v>6824</v>
      </c>
      <c r="B2271" s="820" t="s">
        <v>6825</v>
      </c>
      <c r="C2271" s="452" t="s">
        <v>6826</v>
      </c>
      <c r="D2271" s="781" t="s">
        <v>35</v>
      </c>
    </row>
    <row r="2272" spans="1:4" hidden="1">
      <c r="A2272" s="452" t="s">
        <v>6827</v>
      </c>
      <c r="B2272" s="820" t="s">
        <v>6828</v>
      </c>
      <c r="C2272" s="452" t="s">
        <v>6829</v>
      </c>
      <c r="D2272" s="781" t="s">
        <v>7</v>
      </c>
    </row>
    <row r="2273" spans="1:4" hidden="1">
      <c r="A2273" s="452" t="s">
        <v>6830</v>
      </c>
      <c r="B2273" s="820" t="s">
        <v>6831</v>
      </c>
      <c r="C2273" s="452" t="s">
        <v>6832</v>
      </c>
      <c r="D2273" s="781" t="s">
        <v>39</v>
      </c>
    </row>
    <row r="2274" spans="1:4" hidden="1">
      <c r="A2274" s="452" t="s">
        <v>6833</v>
      </c>
      <c r="B2274" s="820" t="s">
        <v>6834</v>
      </c>
      <c r="C2274" s="452" t="s">
        <v>6835</v>
      </c>
      <c r="D2274" s="781" t="s">
        <v>43</v>
      </c>
    </row>
    <row r="2275" spans="1:4" hidden="1">
      <c r="A2275" s="452" t="s">
        <v>6836</v>
      </c>
      <c r="B2275" s="820" t="s">
        <v>6837</v>
      </c>
      <c r="C2275" s="452" t="s">
        <v>6838</v>
      </c>
      <c r="D2275" s="781" t="s">
        <v>47</v>
      </c>
    </row>
    <row r="2276" spans="1:4" hidden="1">
      <c r="A2276" s="452" t="s">
        <v>6839</v>
      </c>
      <c r="B2276" s="820" t="s">
        <v>6840</v>
      </c>
      <c r="C2276" s="452" t="s">
        <v>6841</v>
      </c>
      <c r="D2276" s="781" t="s">
        <v>11</v>
      </c>
    </row>
    <row r="2277" spans="1:4" hidden="1">
      <c r="A2277" s="452" t="s">
        <v>6842</v>
      </c>
      <c r="B2277" s="820" t="s">
        <v>6843</v>
      </c>
      <c r="C2277" s="452" t="s">
        <v>6844</v>
      </c>
      <c r="D2277" s="781" t="s">
        <v>54</v>
      </c>
    </row>
    <row r="2278" spans="1:4" hidden="1">
      <c r="A2278" s="452" t="s">
        <v>6845</v>
      </c>
      <c r="B2278" s="820" t="s">
        <v>6846</v>
      </c>
      <c r="C2278" s="452" t="s">
        <v>6847</v>
      </c>
      <c r="D2278" s="781" t="s">
        <v>15</v>
      </c>
    </row>
    <row r="2279" spans="1:4" hidden="1">
      <c r="A2279" s="452" t="s">
        <v>6848</v>
      </c>
      <c r="B2279" s="820" t="s">
        <v>6849</v>
      </c>
      <c r="C2279" s="452" t="s">
        <v>6850</v>
      </c>
      <c r="D2279" s="781" t="s">
        <v>19</v>
      </c>
    </row>
    <row r="2280" spans="1:4" hidden="1">
      <c r="A2280" s="452" t="s">
        <v>6851</v>
      </c>
      <c r="B2280" s="820" t="s">
        <v>6852</v>
      </c>
      <c r="C2280" s="452" t="s">
        <v>6853</v>
      </c>
      <c r="D2280" s="781" t="s">
        <v>23</v>
      </c>
    </row>
    <row r="2281" spans="1:4" hidden="1">
      <c r="A2281" s="452" t="s">
        <v>6854</v>
      </c>
      <c r="B2281" s="820" t="s">
        <v>6855</v>
      </c>
      <c r="C2281" s="452" t="s">
        <v>6856</v>
      </c>
      <c r="D2281" s="781" t="s">
        <v>27</v>
      </c>
    </row>
    <row r="2282" spans="1:4" hidden="1">
      <c r="A2282" s="452" t="s">
        <v>6857</v>
      </c>
      <c r="B2282" s="820" t="s">
        <v>6858</v>
      </c>
      <c r="C2282" s="452" t="s">
        <v>6859</v>
      </c>
      <c r="D2282" s="781" t="s">
        <v>31</v>
      </c>
    </row>
    <row r="2283" spans="1:4" hidden="1">
      <c r="A2283" s="452" t="s">
        <v>6860</v>
      </c>
      <c r="B2283" s="820" t="s">
        <v>6861</v>
      </c>
      <c r="C2283" s="452" t="s">
        <v>6862</v>
      </c>
      <c r="D2283" s="781" t="s">
        <v>931</v>
      </c>
    </row>
    <row r="2284" spans="1:4" hidden="1">
      <c r="A2284" s="452" t="s">
        <v>6863</v>
      </c>
      <c r="B2284" s="820" t="s">
        <v>6864</v>
      </c>
      <c r="C2284" s="452" t="s">
        <v>6865</v>
      </c>
      <c r="D2284" s="781" t="s">
        <v>35</v>
      </c>
    </row>
    <row r="2285" spans="1:4" hidden="1">
      <c r="A2285" s="452" t="s">
        <v>6866</v>
      </c>
      <c r="B2285" s="820" t="s">
        <v>6867</v>
      </c>
      <c r="C2285" s="452" t="s">
        <v>6868</v>
      </c>
      <c r="D2285" s="781" t="s">
        <v>7</v>
      </c>
    </row>
    <row r="2286" spans="1:4" hidden="1">
      <c r="A2286" s="452" t="s">
        <v>6869</v>
      </c>
      <c r="B2286" s="820" t="s">
        <v>6870</v>
      </c>
      <c r="C2286" s="452" t="s">
        <v>6871</v>
      </c>
      <c r="D2286" s="781" t="s">
        <v>39</v>
      </c>
    </row>
    <row r="2287" spans="1:4" hidden="1">
      <c r="A2287" s="452" t="s">
        <v>6872</v>
      </c>
      <c r="B2287" s="820" t="s">
        <v>6873</v>
      </c>
      <c r="C2287" s="452" t="s">
        <v>6874</v>
      </c>
      <c r="D2287" s="781" t="s">
        <v>43</v>
      </c>
    </row>
    <row r="2288" spans="1:4" hidden="1">
      <c r="A2288" s="452" t="s">
        <v>6875</v>
      </c>
      <c r="B2288" s="820" t="s">
        <v>6876</v>
      </c>
      <c r="C2288" s="452" t="s">
        <v>6877</v>
      </c>
      <c r="D2288" s="781" t="s">
        <v>47</v>
      </c>
    </row>
    <row r="2289" spans="1:4" hidden="1">
      <c r="A2289" s="452" t="s">
        <v>6878</v>
      </c>
      <c r="B2289" s="820" t="s">
        <v>6879</v>
      </c>
      <c r="C2289" s="452" t="s">
        <v>6880</v>
      </c>
      <c r="D2289" s="781" t="s">
        <v>11</v>
      </c>
    </row>
    <row r="2290" spans="1:4" hidden="1">
      <c r="A2290" s="452" t="s">
        <v>6881</v>
      </c>
      <c r="B2290" s="820" t="s">
        <v>6882</v>
      </c>
      <c r="C2290" s="452" t="s">
        <v>6883</v>
      </c>
      <c r="D2290" s="781" t="s">
        <v>54</v>
      </c>
    </row>
    <row r="2291" spans="1:4" hidden="1">
      <c r="A2291" s="452" t="s">
        <v>6884</v>
      </c>
      <c r="B2291" s="820" t="s">
        <v>6885</v>
      </c>
      <c r="C2291" s="452" t="s">
        <v>6886</v>
      </c>
      <c r="D2291" s="781" t="s">
        <v>15</v>
      </c>
    </row>
    <row r="2292" spans="1:4" hidden="1">
      <c r="A2292" s="452" t="s">
        <v>6887</v>
      </c>
      <c r="B2292" s="820" t="s">
        <v>6888</v>
      </c>
      <c r="C2292" s="452" t="s">
        <v>6889</v>
      </c>
      <c r="D2292" s="781" t="s">
        <v>19</v>
      </c>
    </row>
    <row r="2293" spans="1:4" hidden="1">
      <c r="A2293" s="452" t="s">
        <v>6890</v>
      </c>
      <c r="B2293" s="820" t="s">
        <v>6891</v>
      </c>
      <c r="C2293" s="452" t="s">
        <v>6892</v>
      </c>
      <c r="D2293" s="781" t="s">
        <v>23</v>
      </c>
    </row>
    <row r="2294" spans="1:4" hidden="1">
      <c r="A2294" s="452" t="s">
        <v>6893</v>
      </c>
      <c r="B2294" s="820" t="s">
        <v>6894</v>
      </c>
      <c r="C2294" s="452" t="s">
        <v>6895</v>
      </c>
      <c r="D2294" s="781" t="s">
        <v>27</v>
      </c>
    </row>
    <row r="2295" spans="1:4" hidden="1">
      <c r="A2295" s="452" t="s">
        <v>6896</v>
      </c>
      <c r="B2295" s="820" t="s">
        <v>6897</v>
      </c>
      <c r="C2295" s="452" t="s">
        <v>6898</v>
      </c>
      <c r="D2295" s="781" t="s">
        <v>31</v>
      </c>
    </row>
    <row r="2296" spans="1:4" hidden="1">
      <c r="A2296" s="452" t="s">
        <v>6899</v>
      </c>
      <c r="B2296" s="820" t="s">
        <v>6900</v>
      </c>
      <c r="C2296" s="452" t="s">
        <v>6901</v>
      </c>
      <c r="D2296" s="781" t="s">
        <v>931</v>
      </c>
    </row>
    <row r="2297" spans="1:4" hidden="1">
      <c r="A2297" s="452" t="s">
        <v>6902</v>
      </c>
      <c r="B2297" s="820" t="s">
        <v>6903</v>
      </c>
      <c r="C2297" s="452" t="s">
        <v>6904</v>
      </c>
      <c r="D2297" s="781" t="s">
        <v>35</v>
      </c>
    </row>
    <row r="2298" spans="1:4" hidden="1">
      <c r="A2298" s="452" t="s">
        <v>6905</v>
      </c>
      <c r="B2298" s="820" t="s">
        <v>6906</v>
      </c>
      <c r="C2298" s="452" t="s">
        <v>6907</v>
      </c>
      <c r="D2298" s="781" t="s">
        <v>7</v>
      </c>
    </row>
    <row r="2299" spans="1:4" hidden="1">
      <c r="A2299" s="452" t="s">
        <v>6908</v>
      </c>
      <c r="B2299" s="820" t="s">
        <v>6909</v>
      </c>
      <c r="C2299" s="452" t="s">
        <v>6910</v>
      </c>
      <c r="D2299" s="781" t="s">
        <v>39</v>
      </c>
    </row>
    <row r="2300" spans="1:4" hidden="1">
      <c r="A2300" s="452" t="s">
        <v>6911</v>
      </c>
      <c r="B2300" s="820" t="s">
        <v>6912</v>
      </c>
      <c r="C2300" s="452" t="s">
        <v>6913</v>
      </c>
      <c r="D2300" s="781" t="s">
        <v>43</v>
      </c>
    </row>
    <row r="2301" spans="1:4" hidden="1">
      <c r="A2301" s="452" t="s">
        <v>6914</v>
      </c>
      <c r="B2301" s="820" t="s">
        <v>6915</v>
      </c>
      <c r="C2301" s="452" t="s">
        <v>6916</v>
      </c>
      <c r="D2301" s="781" t="s">
        <v>47</v>
      </c>
    </row>
    <row r="2302" spans="1:4" hidden="1">
      <c r="A2302" s="452" t="s">
        <v>6917</v>
      </c>
      <c r="B2302" s="820" t="s">
        <v>6918</v>
      </c>
      <c r="C2302" s="452" t="s">
        <v>6919</v>
      </c>
      <c r="D2302" s="781" t="s">
        <v>11</v>
      </c>
    </row>
    <row r="2303" spans="1:4" hidden="1">
      <c r="A2303" s="452" t="s">
        <v>6920</v>
      </c>
      <c r="B2303" s="820" t="s">
        <v>6921</v>
      </c>
      <c r="C2303" s="452" t="s">
        <v>6922</v>
      </c>
      <c r="D2303" s="781" t="s">
        <v>54</v>
      </c>
    </row>
    <row r="2304" spans="1:4" hidden="1">
      <c r="A2304" s="452" t="s">
        <v>6923</v>
      </c>
      <c r="B2304" s="820" t="s">
        <v>6924</v>
      </c>
      <c r="C2304" s="452" t="s">
        <v>6925</v>
      </c>
      <c r="D2304" s="781" t="s">
        <v>15</v>
      </c>
    </row>
    <row r="2305" spans="1:4" hidden="1">
      <c r="A2305" s="452" t="s">
        <v>6926</v>
      </c>
      <c r="B2305" s="820" t="s">
        <v>6927</v>
      </c>
      <c r="C2305" s="452" t="s">
        <v>6928</v>
      </c>
      <c r="D2305" s="781" t="s">
        <v>19</v>
      </c>
    </row>
    <row r="2306" spans="1:4" hidden="1">
      <c r="A2306" s="452" t="s">
        <v>6929</v>
      </c>
      <c r="B2306" s="820" t="s">
        <v>6930</v>
      </c>
      <c r="C2306" s="452" t="s">
        <v>6931</v>
      </c>
      <c r="D2306" s="781" t="s">
        <v>23</v>
      </c>
    </row>
    <row r="2307" spans="1:4" hidden="1">
      <c r="A2307" s="452" t="s">
        <v>6932</v>
      </c>
      <c r="B2307" s="820" t="s">
        <v>6933</v>
      </c>
      <c r="C2307" s="452" t="s">
        <v>6934</v>
      </c>
      <c r="D2307" s="781" t="s">
        <v>27</v>
      </c>
    </row>
    <row r="2308" spans="1:4" hidden="1">
      <c r="A2308" s="452" t="s">
        <v>6935</v>
      </c>
      <c r="B2308" s="820" t="s">
        <v>6936</v>
      </c>
      <c r="C2308" s="452" t="s">
        <v>6937</v>
      </c>
      <c r="D2308" s="781" t="s">
        <v>31</v>
      </c>
    </row>
    <row r="2309" spans="1:4" hidden="1">
      <c r="A2309" s="452" t="s">
        <v>6938</v>
      </c>
      <c r="B2309" s="820" t="s">
        <v>6939</v>
      </c>
      <c r="C2309" s="452" t="s">
        <v>6940</v>
      </c>
      <c r="D2309" s="781" t="s">
        <v>931</v>
      </c>
    </row>
    <row r="2310" spans="1:4" hidden="1">
      <c r="A2310" s="452" t="s">
        <v>6941</v>
      </c>
      <c r="B2310" s="820" t="s">
        <v>6942</v>
      </c>
      <c r="C2310" s="452" t="s">
        <v>6943</v>
      </c>
      <c r="D2310" s="781" t="s">
        <v>35</v>
      </c>
    </row>
    <row r="2311" spans="1:4" hidden="1">
      <c r="A2311" s="452" t="s">
        <v>6944</v>
      </c>
      <c r="B2311" s="820" t="s">
        <v>6945</v>
      </c>
      <c r="C2311" s="452" t="s">
        <v>6946</v>
      </c>
      <c r="D2311" s="781" t="s">
        <v>7</v>
      </c>
    </row>
    <row r="2312" spans="1:4" hidden="1">
      <c r="A2312" s="452" t="s">
        <v>6947</v>
      </c>
      <c r="B2312" s="820" t="s">
        <v>6948</v>
      </c>
      <c r="C2312" s="452" t="s">
        <v>6949</v>
      </c>
      <c r="D2312" s="781" t="s">
        <v>39</v>
      </c>
    </row>
    <row r="2313" spans="1:4" hidden="1">
      <c r="A2313" s="452" t="s">
        <v>6950</v>
      </c>
      <c r="B2313" s="820" t="s">
        <v>6951</v>
      </c>
      <c r="C2313" s="452" t="s">
        <v>6952</v>
      </c>
      <c r="D2313" s="781" t="s">
        <v>43</v>
      </c>
    </row>
    <row r="2314" spans="1:4" hidden="1">
      <c r="A2314" s="452" t="s">
        <v>6953</v>
      </c>
      <c r="B2314" s="820" t="s">
        <v>6954</v>
      </c>
      <c r="C2314" s="452" t="s">
        <v>6955</v>
      </c>
      <c r="D2314" s="781" t="s">
        <v>47</v>
      </c>
    </row>
    <row r="2315" spans="1:4" hidden="1">
      <c r="A2315" s="452" t="s">
        <v>6956</v>
      </c>
      <c r="B2315" s="820" t="s">
        <v>6957</v>
      </c>
      <c r="C2315" s="452" t="s">
        <v>6958</v>
      </c>
      <c r="D2315" s="781" t="s">
        <v>11</v>
      </c>
    </row>
    <row r="2316" spans="1:4" hidden="1">
      <c r="A2316" s="452" t="s">
        <v>6959</v>
      </c>
      <c r="B2316" s="820" t="s">
        <v>6960</v>
      </c>
      <c r="C2316" s="452" t="s">
        <v>6961</v>
      </c>
      <c r="D2316" s="781" t="s">
        <v>54</v>
      </c>
    </row>
    <row r="2317" spans="1:4" hidden="1">
      <c r="A2317" s="452" t="s">
        <v>6962</v>
      </c>
      <c r="B2317" s="820" t="s">
        <v>6963</v>
      </c>
      <c r="C2317" s="452" t="s">
        <v>6964</v>
      </c>
      <c r="D2317" s="781" t="s">
        <v>15</v>
      </c>
    </row>
    <row r="2318" spans="1:4" hidden="1">
      <c r="A2318" s="452" t="s">
        <v>6965</v>
      </c>
      <c r="B2318" s="820" t="s">
        <v>6966</v>
      </c>
      <c r="C2318" s="452" t="s">
        <v>6967</v>
      </c>
      <c r="D2318" s="781" t="s">
        <v>19</v>
      </c>
    </row>
    <row r="2319" spans="1:4" hidden="1">
      <c r="A2319" s="452" t="s">
        <v>6968</v>
      </c>
      <c r="B2319" s="820" t="s">
        <v>6969</v>
      </c>
      <c r="C2319" s="452" t="s">
        <v>6970</v>
      </c>
      <c r="D2319" s="781" t="s">
        <v>23</v>
      </c>
    </row>
    <row r="2320" spans="1:4" hidden="1">
      <c r="A2320" s="452" t="s">
        <v>6971</v>
      </c>
      <c r="B2320" s="820" t="s">
        <v>6972</v>
      </c>
      <c r="C2320" s="452" t="s">
        <v>6973</v>
      </c>
      <c r="D2320" s="781" t="s">
        <v>27</v>
      </c>
    </row>
    <row r="2321" spans="1:4" hidden="1">
      <c r="A2321" s="452" t="s">
        <v>6974</v>
      </c>
      <c r="B2321" s="820" t="s">
        <v>6975</v>
      </c>
      <c r="C2321" s="452" t="s">
        <v>6976</v>
      </c>
      <c r="D2321" s="781" t="s">
        <v>31</v>
      </c>
    </row>
    <row r="2322" spans="1:4" hidden="1">
      <c r="A2322" s="452" t="s">
        <v>6977</v>
      </c>
      <c r="B2322" s="820" t="s">
        <v>6978</v>
      </c>
      <c r="C2322" s="452" t="s">
        <v>6979</v>
      </c>
      <c r="D2322" s="781" t="s">
        <v>931</v>
      </c>
    </row>
    <row r="2323" spans="1:4" hidden="1">
      <c r="A2323" s="452" t="s">
        <v>6980</v>
      </c>
      <c r="B2323" s="820" t="s">
        <v>6981</v>
      </c>
      <c r="C2323" s="452" t="s">
        <v>6982</v>
      </c>
      <c r="D2323" s="781" t="s">
        <v>35</v>
      </c>
    </row>
    <row r="2324" spans="1:4" hidden="1">
      <c r="A2324" s="452" t="s">
        <v>6983</v>
      </c>
      <c r="B2324" s="820" t="s">
        <v>6984</v>
      </c>
      <c r="C2324" s="452" t="s">
        <v>6985</v>
      </c>
      <c r="D2324" s="781" t="s">
        <v>7</v>
      </c>
    </row>
    <row r="2325" spans="1:4" hidden="1">
      <c r="A2325" s="452" t="s">
        <v>6986</v>
      </c>
      <c r="B2325" s="820" t="s">
        <v>6987</v>
      </c>
      <c r="C2325" s="452" t="s">
        <v>6988</v>
      </c>
      <c r="D2325" s="781" t="s">
        <v>39</v>
      </c>
    </row>
    <row r="2326" spans="1:4" hidden="1">
      <c r="A2326" s="452" t="s">
        <v>6989</v>
      </c>
      <c r="B2326" s="820" t="s">
        <v>6990</v>
      </c>
      <c r="C2326" s="452" t="s">
        <v>6991</v>
      </c>
      <c r="D2326" s="781" t="s">
        <v>43</v>
      </c>
    </row>
    <row r="2327" spans="1:4" hidden="1">
      <c r="A2327" s="452" t="s">
        <v>6992</v>
      </c>
      <c r="B2327" s="820" t="s">
        <v>6993</v>
      </c>
      <c r="C2327" s="452" t="s">
        <v>6994</v>
      </c>
      <c r="D2327" s="781" t="s">
        <v>47</v>
      </c>
    </row>
    <row r="2328" spans="1:4" hidden="1">
      <c r="A2328" s="452" t="s">
        <v>6995</v>
      </c>
      <c r="B2328" s="820" t="s">
        <v>6996</v>
      </c>
      <c r="C2328" s="452" t="s">
        <v>6997</v>
      </c>
      <c r="D2328" s="781" t="s">
        <v>11</v>
      </c>
    </row>
    <row r="2329" spans="1:4" hidden="1">
      <c r="A2329" s="452" t="s">
        <v>6998</v>
      </c>
      <c r="B2329" s="820" t="s">
        <v>6999</v>
      </c>
      <c r="C2329" s="452" t="s">
        <v>7000</v>
      </c>
      <c r="D2329" s="781" t="s">
        <v>54</v>
      </c>
    </row>
    <row r="2330" spans="1:4" hidden="1">
      <c r="A2330" s="452" t="s">
        <v>7001</v>
      </c>
      <c r="B2330" s="820" t="s">
        <v>7002</v>
      </c>
      <c r="C2330" s="452" t="s">
        <v>7003</v>
      </c>
      <c r="D2330" s="781" t="s">
        <v>15</v>
      </c>
    </row>
    <row r="2331" spans="1:4" hidden="1">
      <c r="A2331" s="452" t="s">
        <v>7004</v>
      </c>
      <c r="B2331" s="820" t="s">
        <v>7005</v>
      </c>
      <c r="C2331" s="452" t="s">
        <v>7006</v>
      </c>
      <c r="D2331" s="781" t="s">
        <v>19</v>
      </c>
    </row>
    <row r="2332" spans="1:4" hidden="1">
      <c r="A2332" s="452" t="s">
        <v>7007</v>
      </c>
      <c r="B2332" s="820" t="s">
        <v>7008</v>
      </c>
      <c r="C2332" s="452" t="s">
        <v>7009</v>
      </c>
      <c r="D2332" s="781" t="s">
        <v>23</v>
      </c>
    </row>
    <row r="2333" spans="1:4" hidden="1">
      <c r="A2333" s="452" t="s">
        <v>7010</v>
      </c>
      <c r="B2333" s="820" t="s">
        <v>7011</v>
      </c>
      <c r="C2333" s="452" t="s">
        <v>7012</v>
      </c>
      <c r="D2333" s="781" t="s">
        <v>27</v>
      </c>
    </row>
    <row r="2334" spans="1:4" hidden="1">
      <c r="A2334" s="452" t="s">
        <v>7013</v>
      </c>
      <c r="B2334" s="820" t="s">
        <v>7014</v>
      </c>
      <c r="C2334" s="452" t="s">
        <v>7015</v>
      </c>
      <c r="D2334" s="781" t="s">
        <v>31</v>
      </c>
    </row>
    <row r="2335" spans="1:4" hidden="1">
      <c r="A2335" s="452" t="s">
        <v>7016</v>
      </c>
      <c r="B2335" s="820" t="s">
        <v>7017</v>
      </c>
      <c r="C2335" s="452" t="s">
        <v>7018</v>
      </c>
      <c r="D2335" s="781" t="s">
        <v>931</v>
      </c>
    </row>
    <row r="2336" spans="1:4" hidden="1">
      <c r="A2336" s="452" t="s">
        <v>7019</v>
      </c>
      <c r="B2336" s="820" t="s">
        <v>7020</v>
      </c>
      <c r="C2336" s="452" t="s">
        <v>7021</v>
      </c>
      <c r="D2336" s="781" t="s">
        <v>35</v>
      </c>
    </row>
    <row r="2337" spans="1:4" hidden="1">
      <c r="A2337" s="452" t="s">
        <v>7022</v>
      </c>
      <c r="B2337" s="820" t="s">
        <v>7023</v>
      </c>
      <c r="C2337" s="452" t="s">
        <v>7024</v>
      </c>
      <c r="D2337" s="781" t="s">
        <v>7</v>
      </c>
    </row>
    <row r="2338" spans="1:4" hidden="1">
      <c r="A2338" s="452" t="s">
        <v>7025</v>
      </c>
      <c r="B2338" s="820" t="s">
        <v>7026</v>
      </c>
      <c r="C2338" s="452" t="s">
        <v>7027</v>
      </c>
      <c r="D2338" s="781" t="s">
        <v>39</v>
      </c>
    </row>
    <row r="2339" spans="1:4" hidden="1">
      <c r="A2339" s="452" t="s">
        <v>7028</v>
      </c>
      <c r="B2339" s="820" t="s">
        <v>7029</v>
      </c>
      <c r="C2339" s="452" t="s">
        <v>7030</v>
      </c>
      <c r="D2339" s="781" t="s">
        <v>43</v>
      </c>
    </row>
    <row r="2340" spans="1:4" hidden="1">
      <c r="A2340" s="452" t="s">
        <v>7031</v>
      </c>
      <c r="B2340" s="820" t="s">
        <v>7032</v>
      </c>
      <c r="C2340" s="452" t="s">
        <v>7033</v>
      </c>
      <c r="D2340" s="781" t="s">
        <v>47</v>
      </c>
    </row>
    <row r="2341" spans="1:4" hidden="1">
      <c r="A2341" s="452" t="s">
        <v>7034</v>
      </c>
      <c r="B2341" s="820" t="s">
        <v>7035</v>
      </c>
      <c r="C2341" s="452" t="s">
        <v>7036</v>
      </c>
      <c r="D2341" s="781" t="s">
        <v>11</v>
      </c>
    </row>
    <row r="2342" spans="1:4" hidden="1">
      <c r="A2342" s="452" t="s">
        <v>7037</v>
      </c>
      <c r="B2342" s="820" t="s">
        <v>7038</v>
      </c>
      <c r="C2342" s="452" t="s">
        <v>7039</v>
      </c>
      <c r="D2342" s="781" t="s">
        <v>54</v>
      </c>
    </row>
    <row r="2343" spans="1:4" hidden="1">
      <c r="A2343" s="452" t="s">
        <v>7040</v>
      </c>
      <c r="B2343" s="820" t="s">
        <v>7041</v>
      </c>
      <c r="C2343" s="452" t="s">
        <v>7042</v>
      </c>
      <c r="D2343" s="781" t="s">
        <v>15</v>
      </c>
    </row>
    <row r="2344" spans="1:4" hidden="1">
      <c r="A2344" s="452" t="s">
        <v>7043</v>
      </c>
      <c r="B2344" s="820" t="s">
        <v>7044</v>
      </c>
      <c r="C2344" s="452" t="s">
        <v>7045</v>
      </c>
      <c r="D2344" s="781" t="s">
        <v>19</v>
      </c>
    </row>
    <row r="2345" spans="1:4" hidden="1">
      <c r="A2345" s="452" t="s">
        <v>7046</v>
      </c>
      <c r="B2345" s="820" t="s">
        <v>7047</v>
      </c>
      <c r="C2345" s="452" t="s">
        <v>7048</v>
      </c>
      <c r="D2345" s="781" t="s">
        <v>23</v>
      </c>
    </row>
    <row r="2346" spans="1:4" hidden="1">
      <c r="A2346" s="452" t="s">
        <v>7049</v>
      </c>
      <c r="B2346" s="820" t="s">
        <v>7050</v>
      </c>
      <c r="C2346" s="452" t="s">
        <v>7051</v>
      </c>
      <c r="D2346" s="781" t="s">
        <v>27</v>
      </c>
    </row>
    <row r="2347" spans="1:4" hidden="1">
      <c r="A2347" s="452" t="s">
        <v>7052</v>
      </c>
      <c r="B2347" s="820" t="s">
        <v>7053</v>
      </c>
      <c r="C2347" s="452" t="s">
        <v>7054</v>
      </c>
      <c r="D2347" s="781" t="s">
        <v>31</v>
      </c>
    </row>
    <row r="2348" spans="1:4" hidden="1">
      <c r="A2348" s="452" t="s">
        <v>7055</v>
      </c>
      <c r="B2348" s="820" t="s">
        <v>7056</v>
      </c>
      <c r="C2348" s="452" t="s">
        <v>7057</v>
      </c>
      <c r="D2348" s="781" t="s">
        <v>931</v>
      </c>
    </row>
    <row r="2349" spans="1:4" hidden="1">
      <c r="A2349" s="452" t="s">
        <v>7058</v>
      </c>
      <c r="B2349" s="820" t="s">
        <v>7059</v>
      </c>
      <c r="C2349" s="452" t="s">
        <v>7060</v>
      </c>
      <c r="D2349" s="781" t="s">
        <v>35</v>
      </c>
    </row>
    <row r="2350" spans="1:4" hidden="1">
      <c r="A2350" s="452" t="s">
        <v>7061</v>
      </c>
      <c r="B2350" s="820" t="s">
        <v>7062</v>
      </c>
      <c r="C2350" s="452" t="s">
        <v>7063</v>
      </c>
      <c r="D2350" s="781" t="s">
        <v>7</v>
      </c>
    </row>
    <row r="2351" spans="1:4" hidden="1">
      <c r="A2351" s="452" t="s">
        <v>7064</v>
      </c>
      <c r="B2351" s="820" t="s">
        <v>7065</v>
      </c>
      <c r="C2351" s="452" t="s">
        <v>7066</v>
      </c>
      <c r="D2351" s="781" t="s">
        <v>39</v>
      </c>
    </row>
    <row r="2352" spans="1:4" hidden="1">
      <c r="A2352" s="452" t="s">
        <v>7067</v>
      </c>
      <c r="B2352" s="820" t="s">
        <v>7068</v>
      </c>
      <c r="C2352" s="452" t="s">
        <v>7069</v>
      </c>
      <c r="D2352" s="781" t="s">
        <v>43</v>
      </c>
    </row>
    <row r="2353" spans="1:4" hidden="1">
      <c r="A2353" s="452" t="s">
        <v>7070</v>
      </c>
      <c r="B2353" s="820" t="s">
        <v>7071</v>
      </c>
      <c r="C2353" s="452" t="s">
        <v>7072</v>
      </c>
      <c r="D2353" s="781" t="s">
        <v>47</v>
      </c>
    </row>
    <row r="2354" spans="1:4" hidden="1">
      <c r="A2354" s="452" t="s">
        <v>7073</v>
      </c>
      <c r="B2354" s="820" t="s">
        <v>7074</v>
      </c>
      <c r="C2354" s="452" t="s">
        <v>7075</v>
      </c>
      <c r="D2354" s="781" t="s">
        <v>11</v>
      </c>
    </row>
    <row r="2355" spans="1:4" hidden="1">
      <c r="A2355" s="452" t="s">
        <v>7076</v>
      </c>
      <c r="B2355" s="820" t="s">
        <v>7077</v>
      </c>
      <c r="C2355" s="452" t="s">
        <v>7078</v>
      </c>
      <c r="D2355" s="781" t="s">
        <v>54</v>
      </c>
    </row>
    <row r="2356" spans="1:4" hidden="1">
      <c r="A2356" s="452" t="s">
        <v>7079</v>
      </c>
      <c r="B2356" s="820" t="s">
        <v>7080</v>
      </c>
      <c r="C2356" s="452" t="s">
        <v>7081</v>
      </c>
      <c r="D2356" s="781" t="s">
        <v>15</v>
      </c>
    </row>
    <row r="2357" spans="1:4" hidden="1">
      <c r="A2357" s="452" t="s">
        <v>7082</v>
      </c>
      <c r="B2357" s="820" t="s">
        <v>7083</v>
      </c>
      <c r="C2357" s="452" t="s">
        <v>7084</v>
      </c>
      <c r="D2357" s="781" t="s">
        <v>19</v>
      </c>
    </row>
    <row r="2358" spans="1:4" hidden="1">
      <c r="A2358" s="452" t="s">
        <v>7085</v>
      </c>
      <c r="B2358" s="820" t="s">
        <v>7086</v>
      </c>
      <c r="C2358" s="452" t="s">
        <v>7087</v>
      </c>
      <c r="D2358" s="781" t="s">
        <v>23</v>
      </c>
    </row>
    <row r="2359" spans="1:4" hidden="1">
      <c r="A2359" s="452" t="s">
        <v>7088</v>
      </c>
      <c r="B2359" s="820" t="s">
        <v>7089</v>
      </c>
      <c r="C2359" s="452" t="s">
        <v>7090</v>
      </c>
      <c r="D2359" s="781" t="s">
        <v>27</v>
      </c>
    </row>
    <row r="2360" spans="1:4" hidden="1">
      <c r="A2360" s="452" t="s">
        <v>7091</v>
      </c>
      <c r="B2360" s="820" t="s">
        <v>7092</v>
      </c>
      <c r="C2360" s="452" t="s">
        <v>7093</v>
      </c>
      <c r="D2360" s="781" t="s">
        <v>31</v>
      </c>
    </row>
    <row r="2361" spans="1:4" hidden="1">
      <c r="A2361" s="452" t="s">
        <v>7094</v>
      </c>
      <c r="B2361" s="820" t="s">
        <v>7095</v>
      </c>
      <c r="C2361" s="452" t="s">
        <v>7096</v>
      </c>
      <c r="D2361" s="781" t="s">
        <v>931</v>
      </c>
    </row>
    <row r="2362" spans="1:4" hidden="1">
      <c r="A2362" s="452" t="s">
        <v>7097</v>
      </c>
      <c r="B2362" s="820" t="s">
        <v>7098</v>
      </c>
      <c r="C2362" s="452" t="s">
        <v>7099</v>
      </c>
      <c r="D2362" s="781" t="s">
        <v>35</v>
      </c>
    </row>
    <row r="2363" spans="1:4" hidden="1">
      <c r="A2363" s="452" t="s">
        <v>7100</v>
      </c>
      <c r="B2363" s="820" t="s">
        <v>7101</v>
      </c>
      <c r="C2363" s="452" t="s">
        <v>7102</v>
      </c>
      <c r="D2363" s="781" t="s">
        <v>7</v>
      </c>
    </row>
    <row r="2364" spans="1:4" hidden="1">
      <c r="A2364" s="452" t="s">
        <v>7103</v>
      </c>
      <c r="B2364" s="820" t="s">
        <v>7104</v>
      </c>
      <c r="C2364" s="452" t="s">
        <v>7105</v>
      </c>
      <c r="D2364" s="781" t="s">
        <v>39</v>
      </c>
    </row>
    <row r="2365" spans="1:4" hidden="1">
      <c r="A2365" s="452" t="s">
        <v>7106</v>
      </c>
      <c r="B2365" s="820" t="s">
        <v>7107</v>
      </c>
      <c r="C2365" s="452" t="s">
        <v>7108</v>
      </c>
      <c r="D2365" s="781" t="s">
        <v>43</v>
      </c>
    </row>
    <row r="2366" spans="1:4" hidden="1">
      <c r="A2366" s="452" t="s">
        <v>7109</v>
      </c>
      <c r="B2366" s="820" t="s">
        <v>7110</v>
      </c>
      <c r="C2366" s="452" t="s">
        <v>7111</v>
      </c>
      <c r="D2366" s="781" t="s">
        <v>47</v>
      </c>
    </row>
    <row r="2367" spans="1:4" hidden="1">
      <c r="A2367" s="452" t="s">
        <v>7112</v>
      </c>
      <c r="B2367" s="820" t="s">
        <v>7113</v>
      </c>
      <c r="C2367" s="452" t="s">
        <v>7114</v>
      </c>
      <c r="D2367" s="781" t="s">
        <v>11</v>
      </c>
    </row>
    <row r="2368" spans="1:4" hidden="1">
      <c r="A2368" s="452" t="s">
        <v>7115</v>
      </c>
      <c r="B2368" s="820" t="s">
        <v>7116</v>
      </c>
      <c r="C2368" s="452" t="s">
        <v>7117</v>
      </c>
      <c r="D2368" s="781" t="s">
        <v>54</v>
      </c>
    </row>
    <row r="2369" spans="1:4" hidden="1">
      <c r="A2369" s="452" t="s">
        <v>7118</v>
      </c>
      <c r="B2369" s="820" t="s">
        <v>7119</v>
      </c>
      <c r="C2369" s="452" t="s">
        <v>7120</v>
      </c>
      <c r="D2369" s="781" t="s">
        <v>15</v>
      </c>
    </row>
    <row r="2370" spans="1:4" hidden="1">
      <c r="A2370" s="452" t="s">
        <v>7121</v>
      </c>
      <c r="B2370" s="820" t="s">
        <v>7122</v>
      </c>
      <c r="C2370" s="452" t="s">
        <v>7123</v>
      </c>
      <c r="D2370" s="781" t="s">
        <v>19</v>
      </c>
    </row>
    <row r="2371" spans="1:4" hidden="1">
      <c r="A2371" s="452" t="s">
        <v>7124</v>
      </c>
      <c r="B2371" s="820" t="s">
        <v>7125</v>
      </c>
      <c r="C2371" s="452" t="s">
        <v>7126</v>
      </c>
      <c r="D2371" s="781" t="s">
        <v>23</v>
      </c>
    </row>
    <row r="2372" spans="1:4" hidden="1">
      <c r="A2372" s="452" t="s">
        <v>7127</v>
      </c>
      <c r="B2372" s="820" t="s">
        <v>7128</v>
      </c>
      <c r="C2372" s="452" t="s">
        <v>7129</v>
      </c>
      <c r="D2372" s="781" t="s">
        <v>27</v>
      </c>
    </row>
    <row r="2373" spans="1:4" hidden="1">
      <c r="A2373" s="452" t="s">
        <v>7130</v>
      </c>
      <c r="B2373" s="820" t="s">
        <v>7131</v>
      </c>
      <c r="C2373" s="452" t="s">
        <v>7132</v>
      </c>
      <c r="D2373" s="781" t="s">
        <v>31</v>
      </c>
    </row>
    <row r="2374" spans="1:4" hidden="1">
      <c r="A2374" s="452" t="s">
        <v>7133</v>
      </c>
      <c r="B2374" s="820" t="s">
        <v>7134</v>
      </c>
      <c r="C2374" s="452" t="s">
        <v>7135</v>
      </c>
      <c r="D2374" s="781" t="s">
        <v>931</v>
      </c>
    </row>
    <row r="2375" spans="1:4" hidden="1">
      <c r="A2375" s="452" t="s">
        <v>7136</v>
      </c>
      <c r="B2375" s="820" t="s">
        <v>7137</v>
      </c>
      <c r="C2375" s="452" t="s">
        <v>7138</v>
      </c>
      <c r="D2375" s="781" t="s">
        <v>35</v>
      </c>
    </row>
    <row r="2376" spans="1:4" hidden="1">
      <c r="A2376" s="452" t="s">
        <v>7139</v>
      </c>
      <c r="B2376" s="820" t="s">
        <v>7140</v>
      </c>
      <c r="C2376" s="452" t="s">
        <v>7141</v>
      </c>
      <c r="D2376" s="781" t="s">
        <v>7</v>
      </c>
    </row>
    <row r="2377" spans="1:4" hidden="1">
      <c r="A2377" s="452" t="s">
        <v>7142</v>
      </c>
      <c r="B2377" s="820" t="s">
        <v>7143</v>
      </c>
      <c r="C2377" s="452" t="s">
        <v>7144</v>
      </c>
      <c r="D2377" s="781" t="s">
        <v>39</v>
      </c>
    </row>
    <row r="2378" spans="1:4" hidden="1">
      <c r="A2378" s="452" t="s">
        <v>7145</v>
      </c>
      <c r="B2378" s="820" t="s">
        <v>7146</v>
      </c>
      <c r="C2378" s="452" t="s">
        <v>7147</v>
      </c>
      <c r="D2378" s="781" t="s">
        <v>43</v>
      </c>
    </row>
    <row r="2379" spans="1:4" hidden="1">
      <c r="A2379" s="452" t="s">
        <v>7148</v>
      </c>
      <c r="B2379" s="820" t="s">
        <v>7149</v>
      </c>
      <c r="C2379" s="452" t="s">
        <v>7150</v>
      </c>
      <c r="D2379" s="781" t="s">
        <v>47</v>
      </c>
    </row>
    <row r="2380" spans="1:4" hidden="1">
      <c r="A2380" s="452" t="s">
        <v>7151</v>
      </c>
      <c r="B2380" s="820" t="s">
        <v>7152</v>
      </c>
      <c r="C2380" s="452" t="s">
        <v>7153</v>
      </c>
      <c r="D2380" s="781" t="s">
        <v>11</v>
      </c>
    </row>
    <row r="2381" spans="1:4" hidden="1">
      <c r="A2381" s="452" t="s">
        <v>7154</v>
      </c>
      <c r="B2381" s="820" t="s">
        <v>7155</v>
      </c>
      <c r="C2381" s="452" t="s">
        <v>7156</v>
      </c>
      <c r="D2381" s="781" t="s">
        <v>54</v>
      </c>
    </row>
    <row r="2382" spans="1:4" hidden="1">
      <c r="A2382" s="452" t="s">
        <v>7157</v>
      </c>
      <c r="B2382" s="820" t="s">
        <v>7158</v>
      </c>
      <c r="C2382" s="452" t="s">
        <v>7159</v>
      </c>
      <c r="D2382" s="781" t="s">
        <v>15</v>
      </c>
    </row>
    <row r="2383" spans="1:4" hidden="1">
      <c r="A2383" s="452" t="s">
        <v>7160</v>
      </c>
      <c r="B2383" s="820" t="s">
        <v>7161</v>
      </c>
      <c r="C2383" s="452" t="s">
        <v>7162</v>
      </c>
      <c r="D2383" s="781" t="s">
        <v>19</v>
      </c>
    </row>
    <row r="2384" spans="1:4" hidden="1">
      <c r="A2384" s="452" t="s">
        <v>7163</v>
      </c>
      <c r="B2384" s="820" t="s">
        <v>7164</v>
      </c>
      <c r="C2384" s="452" t="s">
        <v>7165</v>
      </c>
      <c r="D2384" s="781" t="s">
        <v>23</v>
      </c>
    </row>
    <row r="2385" spans="1:4" hidden="1">
      <c r="A2385" s="452" t="s">
        <v>7166</v>
      </c>
      <c r="B2385" s="820" t="s">
        <v>7167</v>
      </c>
      <c r="C2385" s="452" t="s">
        <v>7168</v>
      </c>
      <c r="D2385" s="781" t="s">
        <v>27</v>
      </c>
    </row>
    <row r="2386" spans="1:4" hidden="1">
      <c r="A2386" s="452" t="s">
        <v>7169</v>
      </c>
      <c r="B2386" s="820" t="s">
        <v>7170</v>
      </c>
      <c r="C2386" s="452" t="s">
        <v>7171</v>
      </c>
      <c r="D2386" s="781" t="s">
        <v>31</v>
      </c>
    </row>
    <row r="2387" spans="1:4" hidden="1">
      <c r="A2387" s="452" t="s">
        <v>7172</v>
      </c>
      <c r="B2387" s="820" t="s">
        <v>7173</v>
      </c>
      <c r="C2387" s="452" t="s">
        <v>7174</v>
      </c>
      <c r="D2387" s="781" t="s">
        <v>931</v>
      </c>
    </row>
    <row r="2388" spans="1:4" hidden="1">
      <c r="A2388" s="452" t="s">
        <v>7175</v>
      </c>
      <c r="B2388" s="820" t="s">
        <v>7176</v>
      </c>
      <c r="C2388" s="452" t="s">
        <v>7177</v>
      </c>
      <c r="D2388" s="781" t="s">
        <v>35</v>
      </c>
    </row>
    <row r="2389" spans="1:4" hidden="1">
      <c r="A2389" s="452" t="s">
        <v>7178</v>
      </c>
      <c r="B2389" s="820" t="s">
        <v>7179</v>
      </c>
      <c r="C2389" s="452" t="s">
        <v>7180</v>
      </c>
      <c r="D2389" s="781" t="s">
        <v>7</v>
      </c>
    </row>
    <row r="2390" spans="1:4" hidden="1">
      <c r="A2390" s="452" t="s">
        <v>7181</v>
      </c>
      <c r="B2390" s="820" t="s">
        <v>7182</v>
      </c>
      <c r="C2390" s="452" t="s">
        <v>7183</v>
      </c>
      <c r="D2390" s="781" t="s">
        <v>39</v>
      </c>
    </row>
    <row r="2391" spans="1:4" hidden="1">
      <c r="A2391" s="452" t="s">
        <v>7184</v>
      </c>
      <c r="B2391" s="820" t="s">
        <v>7185</v>
      </c>
      <c r="C2391" s="452" t="s">
        <v>7186</v>
      </c>
      <c r="D2391" s="781" t="s">
        <v>43</v>
      </c>
    </row>
    <row r="2392" spans="1:4" hidden="1">
      <c r="A2392" s="452" t="s">
        <v>7187</v>
      </c>
      <c r="B2392" s="820" t="s">
        <v>7188</v>
      </c>
      <c r="C2392" s="452" t="s">
        <v>7189</v>
      </c>
      <c r="D2392" s="781" t="s">
        <v>47</v>
      </c>
    </row>
    <row r="2393" spans="1:4" hidden="1">
      <c r="A2393" s="452" t="s">
        <v>7190</v>
      </c>
      <c r="B2393" s="820" t="s">
        <v>7191</v>
      </c>
      <c r="C2393" s="452" t="s">
        <v>7192</v>
      </c>
      <c r="D2393" s="781" t="s">
        <v>11</v>
      </c>
    </row>
    <row r="2394" spans="1:4" hidden="1">
      <c r="A2394" s="452" t="s">
        <v>7193</v>
      </c>
      <c r="B2394" s="820" t="s">
        <v>7194</v>
      </c>
      <c r="C2394" s="452" t="s">
        <v>7195</v>
      </c>
      <c r="D2394" s="781" t="s">
        <v>54</v>
      </c>
    </row>
    <row r="2395" spans="1:4" hidden="1">
      <c r="A2395" s="452" t="s">
        <v>7196</v>
      </c>
      <c r="B2395" s="820" t="s">
        <v>7197</v>
      </c>
      <c r="C2395" s="452" t="s">
        <v>7198</v>
      </c>
      <c r="D2395" s="781" t="s">
        <v>15</v>
      </c>
    </row>
    <row r="2396" spans="1:4" hidden="1">
      <c r="A2396" s="452" t="s">
        <v>7199</v>
      </c>
      <c r="B2396" s="820" t="s">
        <v>7200</v>
      </c>
      <c r="C2396" s="452" t="s">
        <v>7201</v>
      </c>
      <c r="D2396" s="781" t="s">
        <v>19</v>
      </c>
    </row>
    <row r="2397" spans="1:4" hidden="1">
      <c r="A2397" s="452" t="s">
        <v>7202</v>
      </c>
      <c r="B2397" s="820" t="s">
        <v>7203</v>
      </c>
      <c r="C2397" s="452" t="s">
        <v>7204</v>
      </c>
      <c r="D2397" s="781" t="s">
        <v>23</v>
      </c>
    </row>
    <row r="2398" spans="1:4" hidden="1">
      <c r="A2398" s="452" t="s">
        <v>7205</v>
      </c>
      <c r="B2398" s="820" t="s">
        <v>7206</v>
      </c>
      <c r="C2398" s="452" t="s">
        <v>7207</v>
      </c>
      <c r="D2398" s="781" t="s">
        <v>27</v>
      </c>
    </row>
    <row r="2399" spans="1:4" hidden="1">
      <c r="A2399" s="452" t="s">
        <v>7208</v>
      </c>
      <c r="B2399" s="820" t="s">
        <v>7209</v>
      </c>
      <c r="C2399" s="452" t="s">
        <v>7210</v>
      </c>
      <c r="D2399" s="781" t="s">
        <v>31</v>
      </c>
    </row>
    <row r="2400" spans="1:4" hidden="1">
      <c r="A2400" s="452" t="s">
        <v>7211</v>
      </c>
      <c r="B2400" s="820" t="s">
        <v>7212</v>
      </c>
      <c r="C2400" s="452" t="s">
        <v>7213</v>
      </c>
      <c r="D2400" s="781" t="s">
        <v>931</v>
      </c>
    </row>
    <row r="2401" spans="1:4" hidden="1">
      <c r="A2401" s="452" t="s">
        <v>7214</v>
      </c>
      <c r="B2401" s="820" t="s">
        <v>7215</v>
      </c>
      <c r="C2401" s="452" t="s">
        <v>7216</v>
      </c>
      <c r="D2401" s="781" t="s">
        <v>35</v>
      </c>
    </row>
    <row r="2402" spans="1:4" hidden="1">
      <c r="A2402" s="452" t="s">
        <v>7217</v>
      </c>
      <c r="B2402" s="820" t="s">
        <v>7218</v>
      </c>
      <c r="C2402" s="452" t="s">
        <v>7219</v>
      </c>
      <c r="D2402" s="781" t="s">
        <v>7</v>
      </c>
    </row>
    <row r="2403" spans="1:4" hidden="1">
      <c r="A2403" s="452" t="s">
        <v>7220</v>
      </c>
      <c r="B2403" s="820" t="s">
        <v>7221</v>
      </c>
      <c r="C2403" s="452" t="s">
        <v>7222</v>
      </c>
      <c r="D2403" s="781" t="s">
        <v>39</v>
      </c>
    </row>
    <row r="2404" spans="1:4" hidden="1">
      <c r="A2404" s="452" t="s">
        <v>7223</v>
      </c>
      <c r="B2404" s="820" t="s">
        <v>7224</v>
      </c>
      <c r="C2404" s="452" t="s">
        <v>7225</v>
      </c>
      <c r="D2404" s="781" t="s">
        <v>43</v>
      </c>
    </row>
    <row r="2405" spans="1:4" hidden="1">
      <c r="A2405" s="452" t="s">
        <v>7226</v>
      </c>
      <c r="B2405" s="820" t="s">
        <v>7227</v>
      </c>
      <c r="C2405" s="452" t="s">
        <v>7228</v>
      </c>
      <c r="D2405" s="781" t="s">
        <v>47</v>
      </c>
    </row>
    <row r="2406" spans="1:4" hidden="1">
      <c r="A2406" s="452" t="s">
        <v>7229</v>
      </c>
      <c r="B2406" s="820" t="s">
        <v>7230</v>
      </c>
      <c r="C2406" s="452" t="s">
        <v>7231</v>
      </c>
      <c r="D2406" s="781" t="s">
        <v>11</v>
      </c>
    </row>
    <row r="2407" spans="1:4" hidden="1">
      <c r="A2407" s="452" t="s">
        <v>7232</v>
      </c>
      <c r="B2407" s="820" t="s">
        <v>7233</v>
      </c>
      <c r="C2407" s="452" t="s">
        <v>7234</v>
      </c>
      <c r="D2407" s="781" t="s">
        <v>54</v>
      </c>
    </row>
    <row r="2408" spans="1:4" hidden="1">
      <c r="A2408" s="452" t="s">
        <v>7235</v>
      </c>
      <c r="B2408" s="820" t="s">
        <v>7236</v>
      </c>
      <c r="C2408" s="452" t="s">
        <v>7237</v>
      </c>
      <c r="D2408" s="781" t="s">
        <v>15</v>
      </c>
    </row>
    <row r="2409" spans="1:4" hidden="1">
      <c r="A2409" s="452" t="s">
        <v>7238</v>
      </c>
      <c r="B2409" s="820" t="s">
        <v>7239</v>
      </c>
      <c r="C2409" s="452" t="s">
        <v>7240</v>
      </c>
      <c r="D2409" s="781" t="s">
        <v>19</v>
      </c>
    </row>
    <row r="2410" spans="1:4" hidden="1">
      <c r="A2410" s="452" t="s">
        <v>7241</v>
      </c>
      <c r="B2410" s="820" t="s">
        <v>7242</v>
      </c>
      <c r="C2410" s="452" t="s">
        <v>7243</v>
      </c>
      <c r="D2410" s="781" t="s">
        <v>23</v>
      </c>
    </row>
    <row r="2411" spans="1:4" hidden="1">
      <c r="A2411" s="452" t="s">
        <v>7244</v>
      </c>
      <c r="B2411" s="820" t="s">
        <v>7245</v>
      </c>
      <c r="C2411" s="452" t="s">
        <v>7246</v>
      </c>
      <c r="D2411" s="781" t="s">
        <v>27</v>
      </c>
    </row>
    <row r="2412" spans="1:4" hidden="1">
      <c r="A2412" s="452" t="s">
        <v>7247</v>
      </c>
      <c r="B2412" s="820" t="s">
        <v>7248</v>
      </c>
      <c r="C2412" s="452" t="s">
        <v>7249</v>
      </c>
      <c r="D2412" s="781" t="s">
        <v>31</v>
      </c>
    </row>
    <row r="2413" spans="1:4" hidden="1">
      <c r="A2413" s="452" t="s">
        <v>7250</v>
      </c>
      <c r="B2413" s="820" t="s">
        <v>7251</v>
      </c>
      <c r="C2413" s="452" t="s">
        <v>7252</v>
      </c>
      <c r="D2413" s="781" t="s">
        <v>931</v>
      </c>
    </row>
    <row r="2414" spans="1:4" hidden="1">
      <c r="A2414" s="452" t="s">
        <v>7253</v>
      </c>
      <c r="B2414" s="820" t="s">
        <v>7254</v>
      </c>
      <c r="C2414" s="452" t="s">
        <v>7255</v>
      </c>
      <c r="D2414" s="781" t="s">
        <v>35</v>
      </c>
    </row>
    <row r="2415" spans="1:4" hidden="1">
      <c r="A2415" s="452" t="s">
        <v>7256</v>
      </c>
      <c r="B2415" s="820" t="s">
        <v>7257</v>
      </c>
      <c r="C2415" s="452" t="s">
        <v>7258</v>
      </c>
      <c r="D2415" s="781" t="s">
        <v>7</v>
      </c>
    </row>
    <row r="2416" spans="1:4" hidden="1">
      <c r="A2416" s="452" t="s">
        <v>7259</v>
      </c>
      <c r="B2416" s="820" t="s">
        <v>7260</v>
      </c>
      <c r="C2416" s="452" t="s">
        <v>7261</v>
      </c>
      <c r="D2416" s="781" t="s">
        <v>39</v>
      </c>
    </row>
    <row r="2417" spans="1:4" hidden="1">
      <c r="A2417" s="452" t="s">
        <v>7262</v>
      </c>
      <c r="B2417" s="820" t="s">
        <v>7263</v>
      </c>
      <c r="C2417" s="452" t="s">
        <v>7264</v>
      </c>
      <c r="D2417" s="781" t="s">
        <v>43</v>
      </c>
    </row>
    <row r="2418" spans="1:4" hidden="1">
      <c r="A2418" s="452" t="s">
        <v>7265</v>
      </c>
      <c r="B2418" s="820" t="s">
        <v>7266</v>
      </c>
      <c r="C2418" s="452" t="s">
        <v>7267</v>
      </c>
      <c r="D2418" s="781" t="s">
        <v>47</v>
      </c>
    </row>
    <row r="2419" spans="1:4" hidden="1">
      <c r="A2419" s="452" t="s">
        <v>7268</v>
      </c>
      <c r="B2419" s="820" t="s">
        <v>7269</v>
      </c>
      <c r="C2419" s="452" t="s">
        <v>7270</v>
      </c>
      <c r="D2419" s="781" t="s">
        <v>11</v>
      </c>
    </row>
    <row r="2420" spans="1:4" hidden="1">
      <c r="A2420" s="452" t="s">
        <v>7271</v>
      </c>
      <c r="B2420" s="820" t="s">
        <v>7272</v>
      </c>
      <c r="C2420" s="452" t="s">
        <v>7273</v>
      </c>
      <c r="D2420" s="781" t="s">
        <v>54</v>
      </c>
    </row>
    <row r="2421" spans="1:4">
      <c r="A2421" s="452" t="s">
        <v>7274</v>
      </c>
      <c r="B2421" s="820" t="s">
        <v>7275</v>
      </c>
      <c r="C2421" s="452" t="s">
        <v>7276</v>
      </c>
      <c r="D2421" s="781" t="s">
        <v>15</v>
      </c>
    </row>
    <row r="2422" spans="1:4">
      <c r="A2422" s="452" t="s">
        <v>7277</v>
      </c>
      <c r="B2422" s="820" t="s">
        <v>7278</v>
      </c>
      <c r="C2422" s="452" t="s">
        <v>7279</v>
      </c>
      <c r="D2422" s="781" t="s">
        <v>19</v>
      </c>
    </row>
    <row r="2423" spans="1:4">
      <c r="A2423" s="452" t="s">
        <v>7280</v>
      </c>
      <c r="B2423" s="820" t="s">
        <v>7281</v>
      </c>
      <c r="C2423" s="452" t="s">
        <v>7282</v>
      </c>
      <c r="D2423" s="781" t="s">
        <v>23</v>
      </c>
    </row>
    <row r="2424" spans="1:4">
      <c r="A2424" s="452" t="s">
        <v>7283</v>
      </c>
      <c r="B2424" s="820" t="s">
        <v>7284</v>
      </c>
      <c r="C2424" s="452" t="s">
        <v>7285</v>
      </c>
      <c r="D2424" s="781" t="s">
        <v>27</v>
      </c>
    </row>
    <row r="2425" spans="1:4">
      <c r="A2425" s="452" t="s">
        <v>7286</v>
      </c>
      <c r="B2425" s="820" t="s">
        <v>7287</v>
      </c>
      <c r="C2425" s="452" t="s">
        <v>7288</v>
      </c>
      <c r="D2425" s="781" t="s">
        <v>31</v>
      </c>
    </row>
    <row r="2426" spans="1:4">
      <c r="A2426" s="452" t="s">
        <v>7289</v>
      </c>
      <c r="B2426" s="820" t="s">
        <v>7290</v>
      </c>
      <c r="C2426" s="452" t="s">
        <v>7291</v>
      </c>
      <c r="D2426" s="781" t="s">
        <v>931</v>
      </c>
    </row>
    <row r="2427" spans="1:4">
      <c r="A2427" s="452" t="s">
        <v>7292</v>
      </c>
      <c r="B2427" s="820" t="s">
        <v>7293</v>
      </c>
      <c r="C2427" s="452" t="s">
        <v>7294</v>
      </c>
      <c r="D2427" s="781" t="s">
        <v>35</v>
      </c>
    </row>
    <row r="2428" spans="1:4">
      <c r="A2428" s="452" t="s">
        <v>7295</v>
      </c>
      <c r="B2428" s="820" t="s">
        <v>7296</v>
      </c>
      <c r="C2428" s="452" t="s">
        <v>7297</v>
      </c>
      <c r="D2428" s="781" t="s">
        <v>7</v>
      </c>
    </row>
    <row r="2429" spans="1:4">
      <c r="A2429" s="452" t="s">
        <v>7298</v>
      </c>
      <c r="B2429" s="820" t="s">
        <v>7299</v>
      </c>
      <c r="C2429" s="452" t="s">
        <v>7300</v>
      </c>
      <c r="D2429" s="781" t="s">
        <v>39</v>
      </c>
    </row>
    <row r="2430" spans="1:4">
      <c r="A2430" s="452" t="s">
        <v>7301</v>
      </c>
      <c r="B2430" s="820" t="s">
        <v>7302</v>
      </c>
      <c r="C2430" s="452" t="s">
        <v>7303</v>
      </c>
      <c r="D2430" s="781" t="s">
        <v>43</v>
      </c>
    </row>
    <row r="2431" spans="1:4">
      <c r="A2431" s="452" t="s">
        <v>7304</v>
      </c>
      <c r="B2431" s="820" t="s">
        <v>7305</v>
      </c>
      <c r="C2431" s="452" t="s">
        <v>7306</v>
      </c>
      <c r="D2431" s="781" t="s">
        <v>47</v>
      </c>
    </row>
    <row r="2432" spans="1:4">
      <c r="A2432" s="452" t="s">
        <v>7307</v>
      </c>
      <c r="B2432" s="820" t="s">
        <v>7308</v>
      </c>
      <c r="C2432" s="452" t="s">
        <v>7309</v>
      </c>
      <c r="D2432" s="781" t="s">
        <v>11</v>
      </c>
    </row>
    <row r="2433" spans="1:4">
      <c r="A2433" s="452" t="s">
        <v>7310</v>
      </c>
      <c r="B2433" s="820" t="s">
        <v>7311</v>
      </c>
      <c r="C2433" s="452" t="s">
        <v>7312</v>
      </c>
      <c r="D2433" s="781" t="s">
        <v>54</v>
      </c>
    </row>
    <row r="2434" spans="1:4">
      <c r="A2434" s="452" t="s">
        <v>7313</v>
      </c>
      <c r="B2434" s="820" t="s">
        <v>7314</v>
      </c>
      <c r="C2434" s="452" t="s">
        <v>7315</v>
      </c>
      <c r="D2434" s="781" t="s">
        <v>15</v>
      </c>
    </row>
    <row r="2435" spans="1:4">
      <c r="A2435" s="452" t="s">
        <v>7316</v>
      </c>
      <c r="B2435" s="820" t="s">
        <v>7317</v>
      </c>
      <c r="C2435" s="452" t="s">
        <v>7318</v>
      </c>
      <c r="D2435" s="781" t="s">
        <v>19</v>
      </c>
    </row>
    <row r="2436" spans="1:4">
      <c r="A2436" s="452" t="s">
        <v>7319</v>
      </c>
      <c r="B2436" s="820" t="s">
        <v>7320</v>
      </c>
      <c r="C2436" s="452" t="s">
        <v>7321</v>
      </c>
      <c r="D2436" s="781" t="s">
        <v>23</v>
      </c>
    </row>
    <row r="2437" spans="1:4">
      <c r="A2437" s="452" t="s">
        <v>7322</v>
      </c>
      <c r="B2437" s="820" t="s">
        <v>7323</v>
      </c>
      <c r="C2437" s="452" t="s">
        <v>7324</v>
      </c>
      <c r="D2437" s="781" t="s">
        <v>27</v>
      </c>
    </row>
    <row r="2438" spans="1:4">
      <c r="A2438" s="452" t="s">
        <v>7325</v>
      </c>
      <c r="B2438" s="820" t="s">
        <v>7326</v>
      </c>
      <c r="C2438" s="452" t="s">
        <v>7327</v>
      </c>
      <c r="D2438" s="781" t="s">
        <v>31</v>
      </c>
    </row>
    <row r="2439" spans="1:4">
      <c r="A2439" s="452" t="s">
        <v>7328</v>
      </c>
      <c r="B2439" s="820" t="s">
        <v>7329</v>
      </c>
      <c r="C2439" s="452" t="s">
        <v>7330</v>
      </c>
      <c r="D2439" s="781" t="s">
        <v>931</v>
      </c>
    </row>
    <row r="2440" spans="1:4">
      <c r="A2440" s="452" t="s">
        <v>7331</v>
      </c>
      <c r="B2440" s="820" t="s">
        <v>7332</v>
      </c>
      <c r="C2440" s="452" t="s">
        <v>7333</v>
      </c>
      <c r="D2440" s="781" t="s">
        <v>35</v>
      </c>
    </row>
    <row r="2441" spans="1:4">
      <c r="A2441" s="452" t="s">
        <v>7334</v>
      </c>
      <c r="B2441" s="820" t="s">
        <v>7335</v>
      </c>
      <c r="C2441" s="452" t="s">
        <v>7336</v>
      </c>
      <c r="D2441" s="781" t="s">
        <v>7</v>
      </c>
    </row>
    <row r="2442" spans="1:4">
      <c r="A2442" s="452" t="s">
        <v>7337</v>
      </c>
      <c r="B2442" s="820" t="s">
        <v>7338</v>
      </c>
      <c r="C2442" s="452" t="s">
        <v>7339</v>
      </c>
      <c r="D2442" s="781" t="s">
        <v>39</v>
      </c>
    </row>
    <row r="2443" spans="1:4">
      <c r="A2443" s="452" t="s">
        <v>7340</v>
      </c>
      <c r="B2443" s="820" t="s">
        <v>7341</v>
      </c>
      <c r="C2443" s="452" t="s">
        <v>7342</v>
      </c>
      <c r="D2443" s="781" t="s">
        <v>43</v>
      </c>
    </row>
    <row r="2444" spans="1:4">
      <c r="A2444" s="452" t="s">
        <v>7343</v>
      </c>
      <c r="B2444" s="820" t="s">
        <v>7344</v>
      </c>
      <c r="C2444" s="452" t="s">
        <v>7345</v>
      </c>
      <c r="D2444" s="781" t="s">
        <v>47</v>
      </c>
    </row>
    <row r="2445" spans="1:4">
      <c r="A2445" s="452" t="s">
        <v>7346</v>
      </c>
      <c r="B2445" s="820" t="s">
        <v>7347</v>
      </c>
      <c r="C2445" s="452" t="s">
        <v>7348</v>
      </c>
      <c r="D2445" s="781" t="s">
        <v>11</v>
      </c>
    </row>
    <row r="2446" spans="1:4">
      <c r="A2446" s="452" t="s">
        <v>7349</v>
      </c>
      <c r="B2446" s="820" t="s">
        <v>7350</v>
      </c>
      <c r="C2446" s="452" t="s">
        <v>7351</v>
      </c>
      <c r="D2446" s="781" t="s">
        <v>54</v>
      </c>
    </row>
    <row r="2447" spans="1:4">
      <c r="A2447" s="452" t="s">
        <v>7352</v>
      </c>
      <c r="B2447" s="820" t="s">
        <v>7353</v>
      </c>
      <c r="C2447" s="452" t="s">
        <v>7354</v>
      </c>
      <c r="D2447" s="781" t="s">
        <v>15</v>
      </c>
    </row>
    <row r="2448" spans="1:4">
      <c r="A2448" s="452" t="s">
        <v>7355</v>
      </c>
      <c r="B2448" s="820" t="s">
        <v>7356</v>
      </c>
      <c r="C2448" s="452" t="s">
        <v>7357</v>
      </c>
      <c r="D2448" s="781" t="s">
        <v>19</v>
      </c>
    </row>
    <row r="2449" spans="1:4">
      <c r="A2449" s="452" t="s">
        <v>7358</v>
      </c>
      <c r="B2449" s="820" t="s">
        <v>7359</v>
      </c>
      <c r="C2449" s="452" t="s">
        <v>7360</v>
      </c>
      <c r="D2449" s="781" t="s">
        <v>23</v>
      </c>
    </row>
    <row r="2450" spans="1:4">
      <c r="A2450" s="452" t="s">
        <v>7361</v>
      </c>
      <c r="B2450" s="820" t="s">
        <v>7362</v>
      </c>
      <c r="C2450" s="452" t="s">
        <v>7363</v>
      </c>
      <c r="D2450" s="781" t="s">
        <v>27</v>
      </c>
    </row>
    <row r="2451" spans="1:4">
      <c r="A2451" s="452" t="s">
        <v>7364</v>
      </c>
      <c r="B2451" s="820" t="s">
        <v>7365</v>
      </c>
      <c r="C2451" s="452" t="s">
        <v>7366</v>
      </c>
      <c r="D2451" s="781" t="s">
        <v>31</v>
      </c>
    </row>
    <row r="2452" spans="1:4">
      <c r="A2452" s="452" t="s">
        <v>7367</v>
      </c>
      <c r="B2452" s="820" t="s">
        <v>7368</v>
      </c>
      <c r="C2452" s="452" t="s">
        <v>7369</v>
      </c>
      <c r="D2452" s="781" t="s">
        <v>931</v>
      </c>
    </row>
    <row r="2453" spans="1:4">
      <c r="A2453" s="452" t="s">
        <v>7370</v>
      </c>
      <c r="B2453" s="820" t="s">
        <v>7371</v>
      </c>
      <c r="C2453" s="452" t="s">
        <v>7372</v>
      </c>
      <c r="D2453" s="781" t="s">
        <v>35</v>
      </c>
    </row>
    <row r="2454" spans="1:4">
      <c r="A2454" s="452" t="s">
        <v>7373</v>
      </c>
      <c r="B2454" s="820" t="s">
        <v>7374</v>
      </c>
      <c r="C2454" s="452" t="s">
        <v>7375</v>
      </c>
      <c r="D2454" s="781" t="s">
        <v>7</v>
      </c>
    </row>
    <row r="2455" spans="1:4">
      <c r="A2455" s="452" t="s">
        <v>7376</v>
      </c>
      <c r="B2455" s="820" t="s">
        <v>7377</v>
      </c>
      <c r="C2455" s="452" t="s">
        <v>7378</v>
      </c>
      <c r="D2455" s="781" t="s">
        <v>39</v>
      </c>
    </row>
    <row r="2456" spans="1:4">
      <c r="A2456" s="452" t="s">
        <v>7379</v>
      </c>
      <c r="B2456" s="820" t="s">
        <v>7380</v>
      </c>
      <c r="C2456" s="452" t="s">
        <v>7381</v>
      </c>
      <c r="D2456" s="781" t="s">
        <v>43</v>
      </c>
    </row>
    <row r="2457" spans="1:4">
      <c r="A2457" s="452" t="s">
        <v>7382</v>
      </c>
      <c r="B2457" s="820" t="s">
        <v>7383</v>
      </c>
      <c r="C2457" s="452" t="s">
        <v>7384</v>
      </c>
      <c r="D2457" s="781" t="s">
        <v>47</v>
      </c>
    </row>
    <row r="2458" spans="1:4">
      <c r="A2458" s="452" t="s">
        <v>7385</v>
      </c>
      <c r="B2458" s="820" t="s">
        <v>7386</v>
      </c>
      <c r="C2458" s="452" t="s">
        <v>7387</v>
      </c>
      <c r="D2458" s="781" t="s">
        <v>11</v>
      </c>
    </row>
    <row r="2459" spans="1:4">
      <c r="A2459" s="452" t="s">
        <v>7388</v>
      </c>
      <c r="B2459" s="820" t="s">
        <v>7389</v>
      </c>
      <c r="C2459" s="452" t="s">
        <v>7390</v>
      </c>
      <c r="D2459" s="781" t="s">
        <v>54</v>
      </c>
    </row>
    <row r="2460" spans="1:4">
      <c r="A2460" s="452" t="s">
        <v>7391</v>
      </c>
      <c r="B2460" s="820" t="s">
        <v>7392</v>
      </c>
      <c r="C2460" s="452" t="s">
        <v>7393</v>
      </c>
      <c r="D2460" s="781" t="s">
        <v>15</v>
      </c>
    </row>
    <row r="2461" spans="1:4">
      <c r="A2461" s="452" t="s">
        <v>7394</v>
      </c>
      <c r="B2461" s="820" t="s">
        <v>7395</v>
      </c>
      <c r="C2461" s="452" t="s">
        <v>7396</v>
      </c>
      <c r="D2461" s="781" t="s">
        <v>19</v>
      </c>
    </row>
    <row r="2462" spans="1:4">
      <c r="A2462" s="452" t="s">
        <v>7397</v>
      </c>
      <c r="B2462" s="820" t="s">
        <v>7398</v>
      </c>
      <c r="C2462" s="452" t="s">
        <v>7399</v>
      </c>
      <c r="D2462" s="781" t="s">
        <v>23</v>
      </c>
    </row>
    <row r="2463" spans="1:4">
      <c r="A2463" s="452" t="s">
        <v>7400</v>
      </c>
      <c r="B2463" s="820" t="s">
        <v>7401</v>
      </c>
      <c r="C2463" s="452" t="s">
        <v>7402</v>
      </c>
      <c r="D2463" s="781" t="s">
        <v>27</v>
      </c>
    </row>
    <row r="2464" spans="1:4">
      <c r="A2464" s="452" t="s">
        <v>7403</v>
      </c>
      <c r="B2464" s="820" t="s">
        <v>7404</v>
      </c>
      <c r="C2464" s="452" t="s">
        <v>7405</v>
      </c>
      <c r="D2464" s="781" t="s">
        <v>31</v>
      </c>
    </row>
    <row r="2465" spans="1:4">
      <c r="A2465" s="452" t="s">
        <v>7406</v>
      </c>
      <c r="B2465" s="820" t="s">
        <v>7407</v>
      </c>
      <c r="C2465" s="452" t="s">
        <v>7408</v>
      </c>
      <c r="D2465" s="781" t="s">
        <v>931</v>
      </c>
    </row>
    <row r="2466" spans="1:4">
      <c r="A2466" s="452" t="s">
        <v>7409</v>
      </c>
      <c r="B2466" s="820" t="s">
        <v>7410</v>
      </c>
      <c r="C2466" s="452" t="s">
        <v>7411</v>
      </c>
      <c r="D2466" s="781" t="s">
        <v>35</v>
      </c>
    </row>
    <row r="2467" spans="1:4">
      <c r="A2467" s="452" t="s">
        <v>7412</v>
      </c>
      <c r="B2467" s="820" t="s">
        <v>7413</v>
      </c>
      <c r="C2467" s="452" t="s">
        <v>7414</v>
      </c>
      <c r="D2467" s="781" t="s">
        <v>7</v>
      </c>
    </row>
    <row r="2468" spans="1:4">
      <c r="A2468" s="452" t="s">
        <v>7415</v>
      </c>
      <c r="B2468" s="820" t="s">
        <v>7416</v>
      </c>
      <c r="C2468" s="452" t="s">
        <v>7417</v>
      </c>
      <c r="D2468" s="781" t="s">
        <v>39</v>
      </c>
    </row>
    <row r="2469" spans="1:4">
      <c r="A2469" s="452" t="s">
        <v>7418</v>
      </c>
      <c r="B2469" s="820" t="s">
        <v>7419</v>
      </c>
      <c r="C2469" s="452" t="s">
        <v>7420</v>
      </c>
      <c r="D2469" s="781" t="s">
        <v>43</v>
      </c>
    </row>
    <row r="2470" spans="1:4">
      <c r="A2470" s="452" t="s">
        <v>7421</v>
      </c>
      <c r="B2470" s="820" t="s">
        <v>7422</v>
      </c>
      <c r="C2470" s="452" t="s">
        <v>7423</v>
      </c>
      <c r="D2470" s="781" t="s">
        <v>47</v>
      </c>
    </row>
    <row r="2471" spans="1:4">
      <c r="A2471" s="452" t="s">
        <v>7424</v>
      </c>
      <c r="B2471" s="820" t="s">
        <v>7425</v>
      </c>
      <c r="C2471" s="452" t="s">
        <v>7426</v>
      </c>
      <c r="D2471" s="781" t="s">
        <v>11</v>
      </c>
    </row>
    <row r="2472" spans="1:4">
      <c r="A2472" s="452" t="s">
        <v>7427</v>
      </c>
      <c r="B2472" s="820" t="s">
        <v>7428</v>
      </c>
      <c r="C2472" s="452" t="s">
        <v>7429</v>
      </c>
      <c r="D2472" s="781" t="s">
        <v>54</v>
      </c>
    </row>
    <row r="2473" spans="1:4">
      <c r="A2473" s="452" t="s">
        <v>7430</v>
      </c>
      <c r="B2473" s="820" t="s">
        <v>7431</v>
      </c>
      <c r="C2473" s="452" t="s">
        <v>7432</v>
      </c>
      <c r="D2473" s="781" t="s">
        <v>15</v>
      </c>
    </row>
    <row r="2474" spans="1:4">
      <c r="A2474" s="452" t="s">
        <v>7433</v>
      </c>
      <c r="B2474" s="820" t="s">
        <v>7434</v>
      </c>
      <c r="C2474" s="452" t="s">
        <v>7435</v>
      </c>
      <c r="D2474" s="781" t="s">
        <v>19</v>
      </c>
    </row>
    <row r="2475" spans="1:4">
      <c r="A2475" s="452" t="s">
        <v>7436</v>
      </c>
      <c r="B2475" s="820" t="s">
        <v>7437</v>
      </c>
      <c r="C2475" s="452" t="s">
        <v>7438</v>
      </c>
      <c r="D2475" s="781" t="s">
        <v>23</v>
      </c>
    </row>
    <row r="2476" spans="1:4">
      <c r="A2476" s="452" t="s">
        <v>7439</v>
      </c>
      <c r="B2476" s="820" t="s">
        <v>7440</v>
      </c>
      <c r="C2476" s="452" t="s">
        <v>7441</v>
      </c>
      <c r="D2476" s="781" t="s">
        <v>27</v>
      </c>
    </row>
    <row r="2477" spans="1:4">
      <c r="A2477" s="452" t="s">
        <v>7442</v>
      </c>
      <c r="B2477" s="820" t="s">
        <v>7443</v>
      </c>
      <c r="C2477" s="452" t="s">
        <v>7444</v>
      </c>
      <c r="D2477" s="781" t="s">
        <v>31</v>
      </c>
    </row>
    <row r="2478" spans="1:4">
      <c r="A2478" s="452" t="s">
        <v>7445</v>
      </c>
      <c r="B2478" s="820" t="s">
        <v>7446</v>
      </c>
      <c r="C2478" s="452" t="s">
        <v>7447</v>
      </c>
      <c r="D2478" s="781" t="s">
        <v>931</v>
      </c>
    </row>
    <row r="2479" spans="1:4">
      <c r="A2479" s="452" t="s">
        <v>7448</v>
      </c>
      <c r="B2479" s="820" t="s">
        <v>7449</v>
      </c>
      <c r="C2479" s="452" t="s">
        <v>7450</v>
      </c>
      <c r="D2479" s="781" t="s">
        <v>35</v>
      </c>
    </row>
    <row r="2480" spans="1:4">
      <c r="A2480" s="452" t="s">
        <v>7451</v>
      </c>
      <c r="B2480" s="820" t="s">
        <v>7452</v>
      </c>
      <c r="C2480" s="452" t="s">
        <v>7453</v>
      </c>
      <c r="D2480" s="781" t="s">
        <v>7</v>
      </c>
    </row>
    <row r="2481" spans="1:4">
      <c r="A2481" s="452" t="s">
        <v>7454</v>
      </c>
      <c r="B2481" s="820" t="s">
        <v>7455</v>
      </c>
      <c r="C2481" s="452" t="s">
        <v>7456</v>
      </c>
      <c r="D2481" s="781" t="s">
        <v>39</v>
      </c>
    </row>
    <row r="2482" spans="1:4">
      <c r="A2482" s="452" t="s">
        <v>7457</v>
      </c>
      <c r="B2482" s="820" t="s">
        <v>7458</v>
      </c>
      <c r="C2482" s="452" t="s">
        <v>7459</v>
      </c>
      <c r="D2482" s="781" t="s">
        <v>43</v>
      </c>
    </row>
    <row r="2483" spans="1:4">
      <c r="A2483" s="452" t="s">
        <v>7460</v>
      </c>
      <c r="B2483" s="820" t="s">
        <v>7461</v>
      </c>
      <c r="C2483" s="452" t="s">
        <v>7462</v>
      </c>
      <c r="D2483" s="781" t="s">
        <v>47</v>
      </c>
    </row>
    <row r="2484" spans="1:4">
      <c r="A2484" s="452" t="s">
        <v>7463</v>
      </c>
      <c r="B2484" s="820" t="s">
        <v>7464</v>
      </c>
      <c r="C2484" s="452" t="s">
        <v>7465</v>
      </c>
      <c r="D2484" s="781" t="s">
        <v>11</v>
      </c>
    </row>
    <row r="2485" spans="1:4">
      <c r="A2485" s="452" t="s">
        <v>7466</v>
      </c>
      <c r="B2485" s="820" t="s">
        <v>7467</v>
      </c>
      <c r="C2485" s="452" t="s">
        <v>7468</v>
      </c>
      <c r="D2485" s="781" t="s">
        <v>54</v>
      </c>
    </row>
    <row r="2486" spans="1:4" hidden="1">
      <c r="A2486" s="452" t="s">
        <v>7469</v>
      </c>
      <c r="B2486" s="820" t="s">
        <v>7470</v>
      </c>
      <c r="C2486" s="452" t="s">
        <v>7471</v>
      </c>
      <c r="D2486" s="781" t="s">
        <v>15</v>
      </c>
    </row>
    <row r="2487" spans="1:4" hidden="1">
      <c r="A2487" s="452" t="s">
        <v>7472</v>
      </c>
      <c r="B2487" s="820" t="s">
        <v>7473</v>
      </c>
      <c r="C2487" s="452" t="s">
        <v>7474</v>
      </c>
      <c r="D2487" s="781" t="s">
        <v>19</v>
      </c>
    </row>
    <row r="2488" spans="1:4">
      <c r="A2488" s="452" t="s">
        <v>7475</v>
      </c>
      <c r="B2488" s="820" t="s">
        <v>7476</v>
      </c>
      <c r="C2488" s="452" t="s">
        <v>7477</v>
      </c>
      <c r="D2488" s="781" t="s">
        <v>15</v>
      </c>
    </row>
    <row r="2489" spans="1:4">
      <c r="A2489" s="452" t="s">
        <v>7478</v>
      </c>
      <c r="B2489" s="820" t="s">
        <v>7479</v>
      </c>
      <c r="C2489" s="452" t="s">
        <v>7480</v>
      </c>
      <c r="D2489" s="781" t="s">
        <v>19</v>
      </c>
    </row>
    <row r="2490" spans="1:4">
      <c r="A2490" s="452" t="s">
        <v>7481</v>
      </c>
      <c r="B2490" s="820" t="s">
        <v>7482</v>
      </c>
      <c r="C2490" s="452" t="s">
        <v>7483</v>
      </c>
      <c r="D2490" s="781" t="s">
        <v>23</v>
      </c>
    </row>
    <row r="2491" spans="1:4">
      <c r="A2491" s="452" t="s">
        <v>7484</v>
      </c>
      <c r="B2491" s="820" t="s">
        <v>7485</v>
      </c>
      <c r="C2491" s="452" t="s">
        <v>7486</v>
      </c>
      <c r="D2491" s="781" t="s">
        <v>27</v>
      </c>
    </row>
    <row r="2492" spans="1:4">
      <c r="A2492" s="452" t="s">
        <v>7487</v>
      </c>
      <c r="B2492" s="820" t="s">
        <v>7488</v>
      </c>
      <c r="C2492" s="452" t="s">
        <v>7489</v>
      </c>
      <c r="D2492" s="781" t="s">
        <v>31</v>
      </c>
    </row>
    <row r="2493" spans="1:4">
      <c r="A2493" s="452" t="s">
        <v>7490</v>
      </c>
      <c r="B2493" s="820" t="s">
        <v>7491</v>
      </c>
      <c r="C2493" s="452" t="s">
        <v>7492</v>
      </c>
      <c r="D2493" s="781" t="s">
        <v>931</v>
      </c>
    </row>
    <row r="2494" spans="1:4">
      <c r="A2494" s="452" t="s">
        <v>7493</v>
      </c>
      <c r="B2494" s="820" t="s">
        <v>7494</v>
      </c>
      <c r="C2494" s="452" t="s">
        <v>7495</v>
      </c>
      <c r="D2494" s="781" t="s">
        <v>35</v>
      </c>
    </row>
    <row r="2495" spans="1:4">
      <c r="A2495" s="452" t="s">
        <v>7496</v>
      </c>
      <c r="B2495" s="820" t="s">
        <v>7497</v>
      </c>
      <c r="C2495" s="452" t="s">
        <v>7498</v>
      </c>
      <c r="D2495" s="781" t="s">
        <v>7</v>
      </c>
    </row>
    <row r="2496" spans="1:4">
      <c r="A2496" s="452" t="s">
        <v>7499</v>
      </c>
      <c r="B2496" s="820" t="s">
        <v>7500</v>
      </c>
      <c r="C2496" s="452" t="s">
        <v>7501</v>
      </c>
      <c r="D2496" s="781" t="s">
        <v>39</v>
      </c>
    </row>
    <row r="2497" spans="1:4">
      <c r="A2497" s="452" t="s">
        <v>7502</v>
      </c>
      <c r="B2497" s="820" t="s">
        <v>7503</v>
      </c>
      <c r="C2497" s="452" t="s">
        <v>7504</v>
      </c>
      <c r="D2497" s="781" t="s">
        <v>43</v>
      </c>
    </row>
    <row r="2498" spans="1:4">
      <c r="A2498" s="452" t="s">
        <v>7505</v>
      </c>
      <c r="B2498" s="820" t="s">
        <v>7506</v>
      </c>
      <c r="C2498" s="452" t="s">
        <v>7507</v>
      </c>
      <c r="D2498" s="781" t="s">
        <v>47</v>
      </c>
    </row>
    <row r="2499" spans="1:4">
      <c r="A2499" s="452" t="s">
        <v>7508</v>
      </c>
      <c r="B2499" s="820" t="s">
        <v>7509</v>
      </c>
      <c r="C2499" s="452" t="s">
        <v>7510</v>
      </c>
      <c r="D2499" s="781" t="s">
        <v>11</v>
      </c>
    </row>
    <row r="2500" spans="1:4">
      <c r="A2500" s="452" t="s">
        <v>7511</v>
      </c>
      <c r="B2500" s="820" t="s">
        <v>7512</v>
      </c>
      <c r="C2500" s="452" t="s">
        <v>7513</v>
      </c>
      <c r="D2500" s="781" t="s">
        <v>54</v>
      </c>
    </row>
    <row r="2501" spans="1:4" hidden="1">
      <c r="A2501" s="452" t="s">
        <v>7514</v>
      </c>
      <c r="B2501" s="820" t="s">
        <v>7515</v>
      </c>
      <c r="C2501" s="452" t="s">
        <v>7516</v>
      </c>
      <c r="D2501" s="781" t="s">
        <v>23</v>
      </c>
    </row>
    <row r="2502" spans="1:4" hidden="1">
      <c r="A2502" s="452" t="s">
        <v>7517</v>
      </c>
      <c r="B2502" s="820" t="s">
        <v>7518</v>
      </c>
      <c r="C2502" s="452" t="s">
        <v>7519</v>
      </c>
      <c r="D2502" s="781" t="s">
        <v>27</v>
      </c>
    </row>
    <row r="2503" spans="1:4" hidden="1">
      <c r="A2503" s="452" t="s">
        <v>7520</v>
      </c>
      <c r="B2503" s="820" t="s">
        <v>7521</v>
      </c>
      <c r="C2503" s="452" t="s">
        <v>7522</v>
      </c>
      <c r="D2503" s="781" t="s">
        <v>31</v>
      </c>
    </row>
    <row r="2504" spans="1:4" hidden="1">
      <c r="A2504" s="452" t="s">
        <v>7523</v>
      </c>
      <c r="B2504" s="820" t="s">
        <v>7524</v>
      </c>
      <c r="C2504" s="452" t="s">
        <v>7525</v>
      </c>
      <c r="D2504" s="781" t="s">
        <v>931</v>
      </c>
    </row>
    <row r="2505" spans="1:4" hidden="1">
      <c r="A2505" s="452" t="s">
        <v>7526</v>
      </c>
      <c r="B2505" s="820" t="s">
        <v>7527</v>
      </c>
      <c r="C2505" s="452" t="s">
        <v>7528</v>
      </c>
      <c r="D2505" s="781" t="s">
        <v>35</v>
      </c>
    </row>
    <row r="2506" spans="1:4" hidden="1">
      <c r="A2506" s="452" t="s">
        <v>7529</v>
      </c>
      <c r="B2506" s="820" t="s">
        <v>7530</v>
      </c>
      <c r="C2506" s="452" t="s">
        <v>7531</v>
      </c>
      <c r="D2506" s="781" t="s">
        <v>7</v>
      </c>
    </row>
    <row r="2507" spans="1:4" hidden="1">
      <c r="A2507" s="452" t="s">
        <v>7532</v>
      </c>
      <c r="B2507" s="820" t="s">
        <v>7533</v>
      </c>
      <c r="C2507" s="452" t="s">
        <v>7534</v>
      </c>
      <c r="D2507" s="781" t="s">
        <v>39</v>
      </c>
    </row>
    <row r="2508" spans="1:4" hidden="1">
      <c r="A2508" s="452" t="s">
        <v>7535</v>
      </c>
      <c r="B2508" s="820" t="s">
        <v>7536</v>
      </c>
      <c r="C2508" s="452" t="s">
        <v>7537</v>
      </c>
      <c r="D2508" s="781" t="s">
        <v>43</v>
      </c>
    </row>
    <row r="2509" spans="1:4" hidden="1">
      <c r="A2509" s="452" t="s">
        <v>7538</v>
      </c>
      <c r="B2509" s="820" t="s">
        <v>7539</v>
      </c>
      <c r="C2509" s="452" t="s">
        <v>7540</v>
      </c>
      <c r="D2509" s="781" t="s">
        <v>47</v>
      </c>
    </row>
    <row r="2510" spans="1:4" hidden="1">
      <c r="A2510" s="452" t="s">
        <v>7541</v>
      </c>
      <c r="B2510" s="820" t="s">
        <v>7542</v>
      </c>
      <c r="C2510" s="452" t="s">
        <v>7543</v>
      </c>
      <c r="D2510" s="781" t="s">
        <v>11</v>
      </c>
    </row>
    <row r="2511" spans="1:4" hidden="1">
      <c r="A2511" s="452" t="s">
        <v>7544</v>
      </c>
      <c r="B2511" s="820" t="s">
        <v>7545</v>
      </c>
      <c r="C2511" s="452" t="s">
        <v>7546</v>
      </c>
      <c r="D2511" s="781" t="s">
        <v>54</v>
      </c>
    </row>
    <row r="2512" spans="1:4">
      <c r="A2512" s="452" t="s">
        <v>7547</v>
      </c>
      <c r="B2512" s="820" t="s">
        <v>7548</v>
      </c>
      <c r="C2512" s="452" t="s">
        <v>7549</v>
      </c>
      <c r="D2512" s="781" t="s">
        <v>15</v>
      </c>
    </row>
    <row r="2513" spans="1:4">
      <c r="A2513" s="452" t="s">
        <v>7550</v>
      </c>
      <c r="B2513" s="820" t="s">
        <v>7551</v>
      </c>
      <c r="C2513" s="452" t="s">
        <v>7552</v>
      </c>
      <c r="D2513" s="781" t="s">
        <v>19</v>
      </c>
    </row>
    <row r="2514" spans="1:4">
      <c r="A2514" s="452" t="s">
        <v>7553</v>
      </c>
      <c r="B2514" s="820" t="s">
        <v>7554</v>
      </c>
      <c r="C2514" s="452" t="s">
        <v>7555</v>
      </c>
      <c r="D2514" s="781" t="s">
        <v>23</v>
      </c>
    </row>
    <row r="2515" spans="1:4">
      <c r="A2515" s="452" t="s">
        <v>7556</v>
      </c>
      <c r="B2515" s="820" t="s">
        <v>7557</v>
      </c>
      <c r="C2515" s="452" t="s">
        <v>7558</v>
      </c>
      <c r="D2515" s="781" t="s">
        <v>27</v>
      </c>
    </row>
    <row r="2516" spans="1:4">
      <c r="A2516" s="452" t="s">
        <v>7559</v>
      </c>
      <c r="B2516" s="820" t="s">
        <v>7560</v>
      </c>
      <c r="C2516" s="452" t="s">
        <v>7561</v>
      </c>
      <c r="D2516" s="781" t="s">
        <v>31</v>
      </c>
    </row>
    <row r="2517" spans="1:4">
      <c r="A2517" s="452" t="s">
        <v>7562</v>
      </c>
      <c r="B2517" s="820" t="s">
        <v>7563</v>
      </c>
      <c r="C2517" s="452" t="s">
        <v>7564</v>
      </c>
      <c r="D2517" s="781" t="s">
        <v>931</v>
      </c>
    </row>
    <row r="2518" spans="1:4">
      <c r="A2518" s="452" t="s">
        <v>7565</v>
      </c>
      <c r="B2518" s="820" t="s">
        <v>7566</v>
      </c>
      <c r="C2518" s="452" t="s">
        <v>7567</v>
      </c>
      <c r="D2518" s="781" t="s">
        <v>35</v>
      </c>
    </row>
    <row r="2519" spans="1:4">
      <c r="A2519" s="452" t="s">
        <v>7568</v>
      </c>
      <c r="B2519" s="820" t="s">
        <v>7569</v>
      </c>
      <c r="C2519" s="452" t="s">
        <v>7570</v>
      </c>
      <c r="D2519" s="781" t="s">
        <v>7</v>
      </c>
    </row>
    <row r="2520" spans="1:4">
      <c r="A2520" s="452" t="s">
        <v>7571</v>
      </c>
      <c r="B2520" s="820" t="s">
        <v>7572</v>
      </c>
      <c r="C2520" s="452" t="s">
        <v>7573</v>
      </c>
      <c r="D2520" s="781" t="s">
        <v>39</v>
      </c>
    </row>
    <row r="2521" spans="1:4">
      <c r="A2521" s="452" t="s">
        <v>7574</v>
      </c>
      <c r="B2521" s="820" t="s">
        <v>7575</v>
      </c>
      <c r="C2521" s="452" t="s">
        <v>7576</v>
      </c>
      <c r="D2521" s="781" t="s">
        <v>43</v>
      </c>
    </row>
    <row r="2522" spans="1:4">
      <c r="A2522" s="452" t="s">
        <v>7577</v>
      </c>
      <c r="B2522" s="820" t="s">
        <v>7578</v>
      </c>
      <c r="C2522" s="452" t="s">
        <v>7579</v>
      </c>
      <c r="D2522" s="781" t="s">
        <v>47</v>
      </c>
    </row>
    <row r="2523" spans="1:4">
      <c r="A2523" s="452" t="s">
        <v>7580</v>
      </c>
      <c r="B2523" s="820" t="s">
        <v>7581</v>
      </c>
      <c r="C2523" s="452" t="s">
        <v>7582</v>
      </c>
      <c r="D2523" s="781" t="s">
        <v>11</v>
      </c>
    </row>
    <row r="2524" spans="1:4">
      <c r="A2524" s="452" t="s">
        <v>7583</v>
      </c>
      <c r="B2524" s="820" t="s">
        <v>7584</v>
      </c>
      <c r="C2524" s="452" t="s">
        <v>7585</v>
      </c>
      <c r="D2524" s="781" t="s">
        <v>54</v>
      </c>
    </row>
    <row r="2525" spans="1:4">
      <c r="A2525" s="452" t="s">
        <v>7586</v>
      </c>
      <c r="B2525" s="820" t="s">
        <v>7587</v>
      </c>
      <c r="C2525" s="452" t="s">
        <v>7588</v>
      </c>
      <c r="D2525" s="781" t="s">
        <v>15</v>
      </c>
    </row>
    <row r="2526" spans="1:4">
      <c r="A2526" s="452" t="s">
        <v>7589</v>
      </c>
      <c r="B2526" s="820" t="s">
        <v>7590</v>
      </c>
      <c r="C2526" s="452" t="s">
        <v>7591</v>
      </c>
      <c r="D2526" s="781" t="s">
        <v>19</v>
      </c>
    </row>
    <row r="2527" spans="1:4">
      <c r="A2527" s="452" t="s">
        <v>7592</v>
      </c>
      <c r="B2527" s="820" t="s">
        <v>7593</v>
      </c>
      <c r="C2527" s="452" t="s">
        <v>7594</v>
      </c>
      <c r="D2527" s="781" t="s">
        <v>23</v>
      </c>
    </row>
    <row r="2528" spans="1:4">
      <c r="A2528" s="452" t="s">
        <v>7595</v>
      </c>
      <c r="B2528" s="820" t="s">
        <v>7596</v>
      </c>
      <c r="C2528" s="452" t="s">
        <v>7597</v>
      </c>
      <c r="D2528" s="781" t="s">
        <v>27</v>
      </c>
    </row>
    <row r="2529" spans="1:4">
      <c r="A2529" s="452" t="s">
        <v>7598</v>
      </c>
      <c r="B2529" s="820" t="s">
        <v>7599</v>
      </c>
      <c r="C2529" s="452" t="s">
        <v>7600</v>
      </c>
      <c r="D2529" s="781" t="s">
        <v>31</v>
      </c>
    </row>
    <row r="2530" spans="1:4">
      <c r="A2530" s="452" t="s">
        <v>7601</v>
      </c>
      <c r="B2530" s="820" t="s">
        <v>7602</v>
      </c>
      <c r="C2530" s="452" t="s">
        <v>7603</v>
      </c>
      <c r="D2530" s="781" t="s">
        <v>931</v>
      </c>
    </row>
    <row r="2531" spans="1:4">
      <c r="A2531" s="452" t="s">
        <v>7604</v>
      </c>
      <c r="B2531" s="820" t="s">
        <v>7605</v>
      </c>
      <c r="C2531" s="452" t="s">
        <v>7606</v>
      </c>
      <c r="D2531" s="781" t="s">
        <v>35</v>
      </c>
    </row>
    <row r="2532" spans="1:4">
      <c r="A2532" s="452" t="s">
        <v>7607</v>
      </c>
      <c r="B2532" s="820" t="s">
        <v>7608</v>
      </c>
      <c r="C2532" s="452" t="s">
        <v>7609</v>
      </c>
      <c r="D2532" s="781" t="s">
        <v>7</v>
      </c>
    </row>
    <row r="2533" spans="1:4">
      <c r="A2533" s="452" t="s">
        <v>7610</v>
      </c>
      <c r="B2533" s="820" t="s">
        <v>7611</v>
      </c>
      <c r="C2533" s="452" t="s">
        <v>7612</v>
      </c>
      <c r="D2533" s="781" t="s">
        <v>39</v>
      </c>
    </row>
    <row r="2534" spans="1:4">
      <c r="A2534" s="452" t="s">
        <v>7613</v>
      </c>
      <c r="B2534" s="820" t="s">
        <v>7614</v>
      </c>
      <c r="C2534" s="452" t="s">
        <v>7615</v>
      </c>
      <c r="D2534" s="781" t="s">
        <v>43</v>
      </c>
    </row>
    <row r="2535" spans="1:4">
      <c r="A2535" s="452" t="s">
        <v>7616</v>
      </c>
      <c r="B2535" s="820" t="s">
        <v>7617</v>
      </c>
      <c r="C2535" s="452" t="s">
        <v>7618</v>
      </c>
      <c r="D2535" s="781" t="s">
        <v>47</v>
      </c>
    </row>
    <row r="2536" spans="1:4">
      <c r="A2536" s="452" t="s">
        <v>7619</v>
      </c>
      <c r="B2536" s="820" t="s">
        <v>7620</v>
      </c>
      <c r="C2536" s="452" t="s">
        <v>7621</v>
      </c>
      <c r="D2536" s="781" t="s">
        <v>11</v>
      </c>
    </row>
    <row r="2537" spans="1:4">
      <c r="A2537" s="452" t="s">
        <v>7622</v>
      </c>
      <c r="B2537" s="820" t="s">
        <v>7623</v>
      </c>
      <c r="C2537" s="452" t="s">
        <v>7624</v>
      </c>
      <c r="D2537" s="781" t="s">
        <v>54</v>
      </c>
    </row>
    <row r="2538" spans="1:4">
      <c r="A2538" s="452" t="s">
        <v>7625</v>
      </c>
      <c r="B2538" s="820" t="s">
        <v>7626</v>
      </c>
      <c r="C2538" s="452" t="s">
        <v>7627</v>
      </c>
      <c r="D2538" s="781" t="s">
        <v>15</v>
      </c>
    </row>
    <row r="2539" spans="1:4">
      <c r="A2539" s="452" t="s">
        <v>7628</v>
      </c>
      <c r="B2539" s="820" t="s">
        <v>7629</v>
      </c>
      <c r="C2539" s="452" t="s">
        <v>7630</v>
      </c>
      <c r="D2539" s="781" t="s">
        <v>19</v>
      </c>
    </row>
    <row r="2540" spans="1:4">
      <c r="A2540" s="452" t="s">
        <v>7631</v>
      </c>
      <c r="B2540" s="820" t="s">
        <v>7632</v>
      </c>
      <c r="C2540" s="452" t="s">
        <v>7633</v>
      </c>
      <c r="D2540" s="781" t="s">
        <v>23</v>
      </c>
    </row>
    <row r="2541" spans="1:4">
      <c r="A2541" s="452" t="s">
        <v>7634</v>
      </c>
      <c r="B2541" s="820" t="s">
        <v>7635</v>
      </c>
      <c r="C2541" s="452" t="s">
        <v>7636</v>
      </c>
      <c r="D2541" s="781" t="s">
        <v>27</v>
      </c>
    </row>
    <row r="2542" spans="1:4">
      <c r="A2542" s="452" t="s">
        <v>7637</v>
      </c>
      <c r="B2542" s="820" t="s">
        <v>7638</v>
      </c>
      <c r="C2542" s="452" t="s">
        <v>7639</v>
      </c>
      <c r="D2542" s="781" t="s">
        <v>31</v>
      </c>
    </row>
    <row r="2543" spans="1:4">
      <c r="A2543" s="452" t="s">
        <v>7640</v>
      </c>
      <c r="B2543" s="820" t="s">
        <v>7641</v>
      </c>
      <c r="C2543" s="452" t="s">
        <v>7642</v>
      </c>
      <c r="D2543" s="781" t="s">
        <v>931</v>
      </c>
    </row>
    <row r="2544" spans="1:4">
      <c r="A2544" s="452" t="s">
        <v>7643</v>
      </c>
      <c r="B2544" s="820" t="s">
        <v>7644</v>
      </c>
      <c r="C2544" s="452" t="s">
        <v>7645</v>
      </c>
      <c r="D2544" s="781" t="s">
        <v>35</v>
      </c>
    </row>
    <row r="2545" spans="1:4">
      <c r="A2545" s="452" t="s">
        <v>7646</v>
      </c>
      <c r="B2545" s="820" t="s">
        <v>7647</v>
      </c>
      <c r="C2545" s="452" t="s">
        <v>7648</v>
      </c>
      <c r="D2545" s="781" t="s">
        <v>7</v>
      </c>
    </row>
    <row r="2546" spans="1:4">
      <c r="A2546" s="452" t="s">
        <v>7649</v>
      </c>
      <c r="B2546" s="820" t="s">
        <v>7650</v>
      </c>
      <c r="C2546" s="452" t="s">
        <v>7651</v>
      </c>
      <c r="D2546" s="781" t="s">
        <v>39</v>
      </c>
    </row>
    <row r="2547" spans="1:4">
      <c r="A2547" s="452" t="s">
        <v>7652</v>
      </c>
      <c r="B2547" s="820" t="s">
        <v>7653</v>
      </c>
      <c r="C2547" s="452" t="s">
        <v>7654</v>
      </c>
      <c r="D2547" s="781" t="s">
        <v>43</v>
      </c>
    </row>
    <row r="2548" spans="1:4">
      <c r="A2548" s="452" t="s">
        <v>7655</v>
      </c>
      <c r="B2548" s="820" t="s">
        <v>7656</v>
      </c>
      <c r="C2548" s="452" t="s">
        <v>7657</v>
      </c>
      <c r="D2548" s="781" t="s">
        <v>47</v>
      </c>
    </row>
    <row r="2549" spans="1:4">
      <c r="A2549" s="452" t="s">
        <v>7658</v>
      </c>
      <c r="B2549" s="820" t="s">
        <v>7659</v>
      </c>
      <c r="C2549" s="452" t="s">
        <v>7660</v>
      </c>
      <c r="D2549" s="781" t="s">
        <v>11</v>
      </c>
    </row>
    <row r="2550" spans="1:4">
      <c r="A2550" s="452" t="s">
        <v>7661</v>
      </c>
      <c r="B2550" s="820" t="s">
        <v>7662</v>
      </c>
      <c r="C2550" s="452" t="s">
        <v>7663</v>
      </c>
      <c r="D2550" s="781" t="s">
        <v>54</v>
      </c>
    </row>
    <row r="2551" spans="1:4">
      <c r="A2551" s="452" t="s">
        <v>7664</v>
      </c>
      <c r="B2551" s="820" t="s">
        <v>7665</v>
      </c>
      <c r="C2551" s="452" t="s">
        <v>7666</v>
      </c>
      <c r="D2551" s="781" t="s">
        <v>15</v>
      </c>
    </row>
    <row r="2552" spans="1:4">
      <c r="A2552" s="452" t="s">
        <v>7667</v>
      </c>
      <c r="B2552" s="820" t="s">
        <v>7668</v>
      </c>
      <c r="C2552" s="452" t="s">
        <v>7669</v>
      </c>
      <c r="D2552" s="781" t="s">
        <v>19</v>
      </c>
    </row>
    <row r="2553" spans="1:4">
      <c r="A2553" s="452" t="s">
        <v>7670</v>
      </c>
      <c r="B2553" s="820" t="s">
        <v>7671</v>
      </c>
      <c r="C2553" s="452" t="s">
        <v>7672</v>
      </c>
      <c r="D2553" s="781" t="s">
        <v>23</v>
      </c>
    </row>
    <row r="2554" spans="1:4">
      <c r="A2554" s="452" t="s">
        <v>7673</v>
      </c>
      <c r="B2554" s="820" t="s">
        <v>7674</v>
      </c>
      <c r="C2554" s="452" t="s">
        <v>7675</v>
      </c>
      <c r="D2554" s="781" t="s">
        <v>27</v>
      </c>
    </row>
    <row r="2555" spans="1:4">
      <c r="A2555" s="452" t="s">
        <v>7676</v>
      </c>
      <c r="B2555" s="820" t="s">
        <v>7677</v>
      </c>
      <c r="C2555" s="452" t="s">
        <v>7678</v>
      </c>
      <c r="D2555" s="781" t="s">
        <v>31</v>
      </c>
    </row>
    <row r="2556" spans="1:4">
      <c r="A2556" s="452" t="s">
        <v>7679</v>
      </c>
      <c r="B2556" s="820" t="s">
        <v>7680</v>
      </c>
      <c r="C2556" s="452" t="s">
        <v>7681</v>
      </c>
      <c r="D2556" s="781" t="s">
        <v>931</v>
      </c>
    </row>
    <row r="2557" spans="1:4">
      <c r="A2557" s="452" t="s">
        <v>7682</v>
      </c>
      <c r="B2557" s="820" t="s">
        <v>7683</v>
      </c>
      <c r="C2557" s="452" t="s">
        <v>7684</v>
      </c>
      <c r="D2557" s="781" t="s">
        <v>35</v>
      </c>
    </row>
    <row r="2558" spans="1:4">
      <c r="A2558" s="452" t="s">
        <v>7685</v>
      </c>
      <c r="B2558" s="820" t="s">
        <v>7686</v>
      </c>
      <c r="C2558" s="452" t="s">
        <v>7687</v>
      </c>
      <c r="D2558" s="781" t="s">
        <v>7</v>
      </c>
    </row>
    <row r="2559" spans="1:4">
      <c r="A2559" s="452" t="s">
        <v>7688</v>
      </c>
      <c r="B2559" s="820" t="s">
        <v>7689</v>
      </c>
      <c r="C2559" s="452" t="s">
        <v>7690</v>
      </c>
      <c r="D2559" s="781" t="s">
        <v>39</v>
      </c>
    </row>
    <row r="2560" spans="1:4">
      <c r="A2560" s="452" t="s">
        <v>7691</v>
      </c>
      <c r="B2560" s="820" t="s">
        <v>7692</v>
      </c>
      <c r="C2560" s="452" t="s">
        <v>7693</v>
      </c>
      <c r="D2560" s="781" t="s">
        <v>43</v>
      </c>
    </row>
    <row r="2561" spans="1:4">
      <c r="A2561" s="452" t="s">
        <v>7694</v>
      </c>
      <c r="B2561" s="820" t="s">
        <v>7695</v>
      </c>
      <c r="C2561" s="452" t="s">
        <v>7696</v>
      </c>
      <c r="D2561" s="781" t="s">
        <v>47</v>
      </c>
    </row>
    <row r="2562" spans="1:4">
      <c r="A2562" s="452" t="s">
        <v>7697</v>
      </c>
      <c r="B2562" s="820" t="s">
        <v>7698</v>
      </c>
      <c r="C2562" s="452" t="s">
        <v>7699</v>
      </c>
      <c r="D2562" s="781" t="s">
        <v>11</v>
      </c>
    </row>
    <row r="2563" spans="1:4">
      <c r="A2563" s="452" t="s">
        <v>7700</v>
      </c>
      <c r="B2563" s="820" t="s">
        <v>7701</v>
      </c>
      <c r="C2563" s="452" t="s">
        <v>7702</v>
      </c>
      <c r="D2563" s="781" t="s">
        <v>54</v>
      </c>
    </row>
    <row r="2564" spans="1:4" hidden="1">
      <c r="A2564" s="452" t="s">
        <v>7703</v>
      </c>
      <c r="B2564" s="820" t="s">
        <v>7704</v>
      </c>
      <c r="C2564" s="452" t="s">
        <v>7705</v>
      </c>
      <c r="D2564" s="781" t="s">
        <v>15</v>
      </c>
    </row>
    <row r="2565" spans="1:4" hidden="1">
      <c r="A2565" s="452" t="s">
        <v>7706</v>
      </c>
      <c r="B2565" s="820" t="s">
        <v>7707</v>
      </c>
      <c r="C2565" s="452" t="s">
        <v>7708</v>
      </c>
      <c r="D2565" s="781" t="s">
        <v>19</v>
      </c>
    </row>
    <row r="2566" spans="1:4" hidden="1">
      <c r="A2566" s="452" t="s">
        <v>7709</v>
      </c>
      <c r="B2566" s="820" t="s">
        <v>7710</v>
      </c>
      <c r="C2566" s="452" t="s">
        <v>7711</v>
      </c>
      <c r="D2566" s="781" t="s">
        <v>23</v>
      </c>
    </row>
    <row r="2567" spans="1:4" hidden="1">
      <c r="A2567" s="452" t="s">
        <v>7712</v>
      </c>
      <c r="B2567" s="820" t="s">
        <v>7713</v>
      </c>
      <c r="C2567" s="452" t="s">
        <v>7714</v>
      </c>
      <c r="D2567" s="781" t="s">
        <v>27</v>
      </c>
    </row>
    <row r="2568" spans="1:4" hidden="1">
      <c r="A2568" s="452" t="s">
        <v>7715</v>
      </c>
      <c r="B2568" s="820" t="s">
        <v>7716</v>
      </c>
      <c r="C2568" s="452" t="s">
        <v>7717</v>
      </c>
      <c r="D2568" s="781" t="s">
        <v>31</v>
      </c>
    </row>
    <row r="2569" spans="1:4" hidden="1">
      <c r="A2569" s="452" t="s">
        <v>7718</v>
      </c>
      <c r="B2569" s="820" t="s">
        <v>7719</v>
      </c>
      <c r="C2569" s="452" t="s">
        <v>7720</v>
      </c>
      <c r="D2569" s="781" t="s">
        <v>931</v>
      </c>
    </row>
    <row r="2570" spans="1:4" hidden="1">
      <c r="A2570" s="452" t="s">
        <v>7721</v>
      </c>
      <c r="B2570" s="820" t="s">
        <v>7722</v>
      </c>
      <c r="C2570" s="452" t="s">
        <v>7723</v>
      </c>
      <c r="D2570" s="781" t="s">
        <v>35</v>
      </c>
    </row>
    <row r="2571" spans="1:4" hidden="1">
      <c r="A2571" s="452" t="s">
        <v>7724</v>
      </c>
      <c r="B2571" s="820" t="s">
        <v>7725</v>
      </c>
      <c r="C2571" s="452" t="s">
        <v>7726</v>
      </c>
      <c r="D2571" s="781" t="s">
        <v>7</v>
      </c>
    </row>
    <row r="2572" spans="1:4" hidden="1">
      <c r="A2572" s="452" t="s">
        <v>7727</v>
      </c>
      <c r="B2572" s="820" t="s">
        <v>7728</v>
      </c>
      <c r="C2572" s="452" t="s">
        <v>7729</v>
      </c>
      <c r="D2572" s="781" t="s">
        <v>39</v>
      </c>
    </row>
    <row r="2573" spans="1:4" hidden="1">
      <c r="A2573" s="452" t="s">
        <v>7730</v>
      </c>
      <c r="B2573" s="820" t="s">
        <v>7731</v>
      </c>
      <c r="C2573" s="452" t="s">
        <v>7732</v>
      </c>
      <c r="D2573" s="781" t="s">
        <v>43</v>
      </c>
    </row>
    <row r="2574" spans="1:4" hidden="1">
      <c r="A2574" s="452" t="s">
        <v>7733</v>
      </c>
      <c r="B2574" s="820" t="s">
        <v>7734</v>
      </c>
      <c r="C2574" s="452" t="s">
        <v>7735</v>
      </c>
      <c r="D2574" s="781" t="s">
        <v>47</v>
      </c>
    </row>
    <row r="2575" spans="1:4" hidden="1">
      <c r="A2575" s="452" t="s">
        <v>7736</v>
      </c>
      <c r="B2575" s="820" t="s">
        <v>7737</v>
      </c>
      <c r="C2575" s="452" t="s">
        <v>7738</v>
      </c>
      <c r="D2575" s="781" t="s">
        <v>11</v>
      </c>
    </row>
    <row r="2576" spans="1:4" hidden="1">
      <c r="A2576" s="452" t="s">
        <v>7739</v>
      </c>
      <c r="B2576" s="820" t="s">
        <v>7740</v>
      </c>
      <c r="C2576" s="452" t="s">
        <v>7741</v>
      </c>
      <c r="D2576" s="781" t="s">
        <v>54</v>
      </c>
    </row>
    <row r="2577" spans="1:4" hidden="1">
      <c r="A2577" s="452" t="s">
        <v>7742</v>
      </c>
      <c r="B2577" s="820" t="s">
        <v>7743</v>
      </c>
      <c r="C2577" s="452" t="s">
        <v>7744</v>
      </c>
      <c r="D2577" s="781" t="s">
        <v>15</v>
      </c>
    </row>
    <row r="2578" spans="1:4" hidden="1">
      <c r="A2578" s="452" t="s">
        <v>7745</v>
      </c>
      <c r="B2578" s="820" t="s">
        <v>7746</v>
      </c>
      <c r="C2578" s="452" t="s">
        <v>7747</v>
      </c>
      <c r="D2578" s="781" t="s">
        <v>19</v>
      </c>
    </row>
    <row r="2579" spans="1:4" hidden="1">
      <c r="A2579" s="452" t="s">
        <v>7748</v>
      </c>
      <c r="B2579" s="820" t="s">
        <v>7749</v>
      </c>
      <c r="C2579" s="452" t="s">
        <v>7750</v>
      </c>
      <c r="D2579" s="781" t="s">
        <v>23</v>
      </c>
    </row>
    <row r="2580" spans="1:4" hidden="1">
      <c r="A2580" s="452" t="s">
        <v>7751</v>
      </c>
      <c r="B2580" s="820" t="s">
        <v>7752</v>
      </c>
      <c r="C2580" s="452" t="s">
        <v>7753</v>
      </c>
      <c r="D2580" s="781" t="s">
        <v>27</v>
      </c>
    </row>
    <row r="2581" spans="1:4" hidden="1">
      <c r="A2581" s="452" t="s">
        <v>7754</v>
      </c>
      <c r="B2581" s="820" t="s">
        <v>7755</v>
      </c>
      <c r="C2581" s="452" t="s">
        <v>7756</v>
      </c>
      <c r="D2581" s="781" t="s">
        <v>31</v>
      </c>
    </row>
    <row r="2582" spans="1:4" hidden="1">
      <c r="A2582" s="452" t="s">
        <v>7757</v>
      </c>
      <c r="B2582" s="820" t="s">
        <v>7758</v>
      </c>
      <c r="C2582" s="452" t="s">
        <v>7759</v>
      </c>
      <c r="D2582" s="781" t="s">
        <v>931</v>
      </c>
    </row>
    <row r="2583" spans="1:4" hidden="1">
      <c r="A2583" s="452" t="s">
        <v>7760</v>
      </c>
      <c r="B2583" s="820" t="s">
        <v>7761</v>
      </c>
      <c r="C2583" s="452" t="s">
        <v>7762</v>
      </c>
      <c r="D2583" s="781" t="s">
        <v>35</v>
      </c>
    </row>
    <row r="2584" spans="1:4" hidden="1">
      <c r="A2584" s="452" t="s">
        <v>7763</v>
      </c>
      <c r="B2584" s="820" t="s">
        <v>7764</v>
      </c>
      <c r="C2584" s="452" t="s">
        <v>7765</v>
      </c>
      <c r="D2584" s="781" t="s">
        <v>7</v>
      </c>
    </row>
    <row r="2585" spans="1:4" hidden="1">
      <c r="A2585" s="452" t="s">
        <v>7766</v>
      </c>
      <c r="B2585" s="820" t="s">
        <v>7767</v>
      </c>
      <c r="C2585" s="452" t="s">
        <v>7768</v>
      </c>
      <c r="D2585" s="781" t="s">
        <v>39</v>
      </c>
    </row>
    <row r="2586" spans="1:4" hidden="1">
      <c r="A2586" s="452" t="s">
        <v>7769</v>
      </c>
      <c r="B2586" s="820" t="s">
        <v>7770</v>
      </c>
      <c r="C2586" s="452" t="s">
        <v>7771</v>
      </c>
      <c r="D2586" s="781" t="s">
        <v>43</v>
      </c>
    </row>
    <row r="2587" spans="1:4" hidden="1">
      <c r="A2587" s="452" t="s">
        <v>7772</v>
      </c>
      <c r="B2587" s="820" t="s">
        <v>7773</v>
      </c>
      <c r="C2587" s="452" t="s">
        <v>7774</v>
      </c>
      <c r="D2587" s="781" t="s">
        <v>47</v>
      </c>
    </row>
    <row r="2588" spans="1:4" hidden="1">
      <c r="A2588" s="452" t="s">
        <v>7775</v>
      </c>
      <c r="B2588" s="820" t="s">
        <v>7776</v>
      </c>
      <c r="C2588" s="452" t="s">
        <v>7777</v>
      </c>
      <c r="D2588" s="781" t="s">
        <v>11</v>
      </c>
    </row>
    <row r="2589" spans="1:4" hidden="1">
      <c r="A2589" s="452" t="s">
        <v>7778</v>
      </c>
      <c r="B2589" s="820" t="s">
        <v>7779</v>
      </c>
      <c r="C2589" s="452" t="s">
        <v>7780</v>
      </c>
      <c r="D2589" s="781" t="s">
        <v>54</v>
      </c>
    </row>
    <row r="2590" spans="1:4" hidden="1">
      <c r="A2590" s="452" t="s">
        <v>7781</v>
      </c>
      <c r="B2590" s="820" t="s">
        <v>7782</v>
      </c>
      <c r="C2590" s="452" t="s">
        <v>7783</v>
      </c>
      <c r="D2590" s="781" t="s">
        <v>15</v>
      </c>
    </row>
    <row r="2591" spans="1:4" hidden="1">
      <c r="A2591" s="452" t="s">
        <v>7784</v>
      </c>
      <c r="B2591" s="820" t="s">
        <v>7785</v>
      </c>
      <c r="C2591" s="452" t="s">
        <v>7786</v>
      </c>
      <c r="D2591" s="781" t="s">
        <v>19</v>
      </c>
    </row>
    <row r="2592" spans="1:4" hidden="1">
      <c r="A2592" s="452" t="s">
        <v>7787</v>
      </c>
      <c r="B2592" s="820" t="s">
        <v>7788</v>
      </c>
      <c r="C2592" s="452" t="s">
        <v>7789</v>
      </c>
      <c r="D2592" s="781" t="s">
        <v>23</v>
      </c>
    </row>
    <row r="2593" spans="1:4" hidden="1">
      <c r="A2593" s="452" t="s">
        <v>7790</v>
      </c>
      <c r="B2593" s="820" t="s">
        <v>7791</v>
      </c>
      <c r="C2593" s="452" t="s">
        <v>7792</v>
      </c>
      <c r="D2593" s="781" t="s">
        <v>27</v>
      </c>
    </row>
    <row r="2594" spans="1:4" hidden="1">
      <c r="A2594" s="452" t="s">
        <v>7793</v>
      </c>
      <c r="B2594" s="820" t="s">
        <v>7794</v>
      </c>
      <c r="C2594" s="452" t="s">
        <v>7795</v>
      </c>
      <c r="D2594" s="781" t="s">
        <v>31</v>
      </c>
    </row>
    <row r="2595" spans="1:4" hidden="1">
      <c r="A2595" s="452" t="s">
        <v>7796</v>
      </c>
      <c r="B2595" s="820" t="s">
        <v>7797</v>
      </c>
      <c r="C2595" s="452" t="s">
        <v>7798</v>
      </c>
      <c r="D2595" s="781" t="s">
        <v>931</v>
      </c>
    </row>
    <row r="2596" spans="1:4" hidden="1">
      <c r="A2596" s="452" t="s">
        <v>7799</v>
      </c>
      <c r="B2596" s="820" t="s">
        <v>7800</v>
      </c>
      <c r="C2596" s="452" t="s">
        <v>7801</v>
      </c>
      <c r="D2596" s="781" t="s">
        <v>35</v>
      </c>
    </row>
    <row r="2597" spans="1:4" hidden="1">
      <c r="A2597" s="452" t="s">
        <v>7802</v>
      </c>
      <c r="B2597" s="820" t="s">
        <v>7803</v>
      </c>
      <c r="C2597" s="452" t="s">
        <v>7804</v>
      </c>
      <c r="D2597" s="781" t="s">
        <v>7</v>
      </c>
    </row>
    <row r="2598" spans="1:4" hidden="1">
      <c r="A2598" s="452" t="s">
        <v>7805</v>
      </c>
      <c r="B2598" s="820" t="s">
        <v>7806</v>
      </c>
      <c r="C2598" s="452" t="s">
        <v>7807</v>
      </c>
      <c r="D2598" s="781" t="s">
        <v>39</v>
      </c>
    </row>
    <row r="2599" spans="1:4" hidden="1">
      <c r="A2599" s="452" t="s">
        <v>7808</v>
      </c>
      <c r="B2599" s="820" t="s">
        <v>7809</v>
      </c>
      <c r="C2599" s="452" t="s">
        <v>7810</v>
      </c>
      <c r="D2599" s="781" t="s">
        <v>43</v>
      </c>
    </row>
    <row r="2600" spans="1:4" hidden="1">
      <c r="A2600" s="452" t="s">
        <v>7811</v>
      </c>
      <c r="B2600" s="820" t="s">
        <v>7812</v>
      </c>
      <c r="C2600" s="452" t="s">
        <v>7813</v>
      </c>
      <c r="D2600" s="781" t="s">
        <v>47</v>
      </c>
    </row>
    <row r="2601" spans="1:4" hidden="1">
      <c r="A2601" s="452" t="s">
        <v>7814</v>
      </c>
      <c r="B2601" s="820" t="s">
        <v>7815</v>
      </c>
      <c r="C2601" s="452" t="s">
        <v>7816</v>
      </c>
      <c r="D2601" s="781" t="s">
        <v>11</v>
      </c>
    </row>
    <row r="2602" spans="1:4" hidden="1">
      <c r="A2602" s="452" t="s">
        <v>7817</v>
      </c>
      <c r="B2602" s="820" t="s">
        <v>7818</v>
      </c>
      <c r="C2602" s="452" t="s">
        <v>7819</v>
      </c>
      <c r="D2602" s="781" t="s">
        <v>54</v>
      </c>
    </row>
    <row r="2603" spans="1:4" hidden="1">
      <c r="A2603" s="452" t="s">
        <v>7820</v>
      </c>
      <c r="B2603" s="820" t="s">
        <v>7821</v>
      </c>
      <c r="C2603" s="452" t="s">
        <v>7822</v>
      </c>
      <c r="D2603" s="781" t="s">
        <v>15</v>
      </c>
    </row>
    <row r="2604" spans="1:4" hidden="1">
      <c r="A2604" s="452" t="s">
        <v>7823</v>
      </c>
      <c r="B2604" s="820" t="s">
        <v>7824</v>
      </c>
      <c r="C2604" s="452" t="s">
        <v>7825</v>
      </c>
      <c r="D2604" s="781" t="s">
        <v>19</v>
      </c>
    </row>
    <row r="2605" spans="1:4" hidden="1">
      <c r="A2605" s="452" t="s">
        <v>7826</v>
      </c>
      <c r="B2605" s="820" t="s">
        <v>7827</v>
      </c>
      <c r="C2605" s="452" t="s">
        <v>7828</v>
      </c>
      <c r="D2605" s="781" t="s">
        <v>23</v>
      </c>
    </row>
    <row r="2606" spans="1:4" hidden="1">
      <c r="A2606" s="452" t="s">
        <v>7829</v>
      </c>
      <c r="B2606" s="820" t="s">
        <v>7830</v>
      </c>
      <c r="C2606" s="452" t="s">
        <v>7831</v>
      </c>
      <c r="D2606" s="781" t="s">
        <v>27</v>
      </c>
    </row>
    <row r="2607" spans="1:4" hidden="1">
      <c r="A2607" s="452" t="s">
        <v>7832</v>
      </c>
      <c r="B2607" s="820" t="s">
        <v>7833</v>
      </c>
      <c r="C2607" s="452" t="s">
        <v>7834</v>
      </c>
      <c r="D2607" s="781" t="s">
        <v>31</v>
      </c>
    </row>
    <row r="2608" spans="1:4" hidden="1">
      <c r="A2608" s="452" t="s">
        <v>7835</v>
      </c>
      <c r="B2608" s="820" t="s">
        <v>7836</v>
      </c>
      <c r="C2608" s="452" t="s">
        <v>7837</v>
      </c>
      <c r="D2608" s="781" t="s">
        <v>931</v>
      </c>
    </row>
    <row r="2609" spans="1:4" hidden="1">
      <c r="A2609" s="452" t="s">
        <v>7838</v>
      </c>
      <c r="B2609" s="820" t="s">
        <v>7839</v>
      </c>
      <c r="C2609" s="452" t="s">
        <v>7840</v>
      </c>
      <c r="D2609" s="781" t="s">
        <v>35</v>
      </c>
    </row>
    <row r="2610" spans="1:4" hidden="1">
      <c r="A2610" s="452" t="s">
        <v>7841</v>
      </c>
      <c r="B2610" s="820" t="s">
        <v>7842</v>
      </c>
      <c r="C2610" s="452" t="s">
        <v>7843</v>
      </c>
      <c r="D2610" s="781" t="s">
        <v>7</v>
      </c>
    </row>
    <row r="2611" spans="1:4" hidden="1">
      <c r="A2611" s="452" t="s">
        <v>7844</v>
      </c>
      <c r="B2611" s="820" t="s">
        <v>7845</v>
      </c>
      <c r="C2611" s="452" t="s">
        <v>7846</v>
      </c>
      <c r="D2611" s="781" t="s">
        <v>39</v>
      </c>
    </row>
    <row r="2612" spans="1:4" hidden="1">
      <c r="A2612" s="452" t="s">
        <v>7847</v>
      </c>
      <c r="B2612" s="820" t="s">
        <v>7848</v>
      </c>
      <c r="C2612" s="452" t="s">
        <v>7849</v>
      </c>
      <c r="D2612" s="781" t="s">
        <v>43</v>
      </c>
    </row>
    <row r="2613" spans="1:4" hidden="1">
      <c r="A2613" s="452" t="s">
        <v>7850</v>
      </c>
      <c r="B2613" s="820" t="s">
        <v>7851</v>
      </c>
      <c r="C2613" s="452" t="s">
        <v>7852</v>
      </c>
      <c r="D2613" s="781" t="s">
        <v>47</v>
      </c>
    </row>
    <row r="2614" spans="1:4" hidden="1">
      <c r="A2614" s="452" t="s">
        <v>7853</v>
      </c>
      <c r="B2614" s="820" t="s">
        <v>7854</v>
      </c>
      <c r="C2614" s="452" t="s">
        <v>7855</v>
      </c>
      <c r="D2614" s="781" t="s">
        <v>11</v>
      </c>
    </row>
    <row r="2615" spans="1:4" hidden="1">
      <c r="A2615" s="452" t="s">
        <v>7856</v>
      </c>
      <c r="B2615" s="820" t="s">
        <v>7857</v>
      </c>
      <c r="C2615" s="452" t="s">
        <v>7858</v>
      </c>
      <c r="D2615" s="781" t="s">
        <v>54</v>
      </c>
    </row>
    <row r="2616" spans="1:4" hidden="1">
      <c r="A2616" s="452" t="s">
        <v>7859</v>
      </c>
      <c r="B2616" s="820" t="s">
        <v>7860</v>
      </c>
      <c r="C2616" s="452" t="s">
        <v>7861</v>
      </c>
      <c r="D2616" s="781" t="s">
        <v>15</v>
      </c>
    </row>
    <row r="2617" spans="1:4" hidden="1">
      <c r="A2617" s="452" t="s">
        <v>7862</v>
      </c>
      <c r="B2617" s="820" t="s">
        <v>7863</v>
      </c>
      <c r="C2617" s="452" t="s">
        <v>7864</v>
      </c>
      <c r="D2617" s="781" t="s">
        <v>19</v>
      </c>
    </row>
    <row r="2618" spans="1:4" hidden="1">
      <c r="A2618" s="452" t="s">
        <v>7865</v>
      </c>
      <c r="B2618" s="820" t="s">
        <v>7866</v>
      </c>
      <c r="C2618" s="452" t="s">
        <v>7867</v>
      </c>
      <c r="D2618" s="781" t="s">
        <v>23</v>
      </c>
    </row>
    <row r="2619" spans="1:4" hidden="1">
      <c r="A2619" s="452" t="s">
        <v>7868</v>
      </c>
      <c r="B2619" s="820" t="s">
        <v>7869</v>
      </c>
      <c r="C2619" s="452" t="s">
        <v>7870</v>
      </c>
      <c r="D2619" s="781" t="s">
        <v>27</v>
      </c>
    </row>
    <row r="2620" spans="1:4" hidden="1">
      <c r="A2620" s="452" t="s">
        <v>7871</v>
      </c>
      <c r="B2620" s="820" t="s">
        <v>7872</v>
      </c>
      <c r="C2620" s="452" t="s">
        <v>7873</v>
      </c>
      <c r="D2620" s="781" t="s">
        <v>31</v>
      </c>
    </row>
    <row r="2621" spans="1:4" hidden="1">
      <c r="A2621" s="452" t="s">
        <v>7874</v>
      </c>
      <c r="B2621" s="820" t="s">
        <v>7875</v>
      </c>
      <c r="C2621" s="452" t="s">
        <v>7876</v>
      </c>
      <c r="D2621" s="781" t="s">
        <v>931</v>
      </c>
    </row>
    <row r="2622" spans="1:4" hidden="1">
      <c r="A2622" s="452" t="s">
        <v>7877</v>
      </c>
      <c r="B2622" s="820" t="s">
        <v>7878</v>
      </c>
      <c r="C2622" s="452" t="s">
        <v>7879</v>
      </c>
      <c r="D2622" s="781" t="s">
        <v>35</v>
      </c>
    </row>
    <row r="2623" spans="1:4" hidden="1">
      <c r="A2623" s="452" t="s">
        <v>7880</v>
      </c>
      <c r="B2623" s="820" t="s">
        <v>7881</v>
      </c>
      <c r="C2623" s="452" t="s">
        <v>7882</v>
      </c>
      <c r="D2623" s="781" t="s">
        <v>7</v>
      </c>
    </row>
    <row r="2624" spans="1:4" hidden="1">
      <c r="A2624" s="452" t="s">
        <v>7883</v>
      </c>
      <c r="B2624" s="820" t="s">
        <v>7884</v>
      </c>
      <c r="C2624" s="452" t="s">
        <v>7885</v>
      </c>
      <c r="D2624" s="781" t="s">
        <v>39</v>
      </c>
    </row>
    <row r="2625" spans="1:4" hidden="1">
      <c r="A2625" s="452" t="s">
        <v>7886</v>
      </c>
      <c r="B2625" s="820" t="s">
        <v>7887</v>
      </c>
      <c r="C2625" s="452" t="s">
        <v>7888</v>
      </c>
      <c r="D2625" s="781" t="s">
        <v>43</v>
      </c>
    </row>
    <row r="2626" spans="1:4" hidden="1">
      <c r="A2626" s="452" t="s">
        <v>7889</v>
      </c>
      <c r="B2626" s="820" t="s">
        <v>7890</v>
      </c>
      <c r="C2626" s="452" t="s">
        <v>7891</v>
      </c>
      <c r="D2626" s="781" t="s">
        <v>47</v>
      </c>
    </row>
    <row r="2627" spans="1:4" hidden="1">
      <c r="A2627" s="452" t="s">
        <v>7892</v>
      </c>
      <c r="B2627" s="820" t="s">
        <v>7893</v>
      </c>
      <c r="C2627" s="452" t="s">
        <v>7894</v>
      </c>
      <c r="D2627" s="781" t="s">
        <v>11</v>
      </c>
    </row>
    <row r="2628" spans="1:4" hidden="1">
      <c r="A2628" s="452" t="s">
        <v>7895</v>
      </c>
      <c r="B2628" s="820" t="s">
        <v>7896</v>
      </c>
      <c r="C2628" s="452" t="s">
        <v>7897</v>
      </c>
      <c r="D2628" s="781" t="s">
        <v>54</v>
      </c>
    </row>
    <row r="2629" spans="1:4" hidden="1">
      <c r="A2629" s="452" t="s">
        <v>7898</v>
      </c>
      <c r="B2629" s="820" t="s">
        <v>7899</v>
      </c>
      <c r="C2629" s="452" t="s">
        <v>7900</v>
      </c>
      <c r="D2629" s="781" t="s">
        <v>15</v>
      </c>
    </row>
    <row r="2630" spans="1:4" hidden="1">
      <c r="A2630" s="452" t="s">
        <v>7901</v>
      </c>
      <c r="B2630" s="820" t="s">
        <v>7902</v>
      </c>
      <c r="C2630" s="452" t="s">
        <v>7903</v>
      </c>
      <c r="D2630" s="781" t="s">
        <v>19</v>
      </c>
    </row>
    <row r="2631" spans="1:4" hidden="1">
      <c r="A2631" s="452" t="s">
        <v>7904</v>
      </c>
      <c r="B2631" s="820" t="s">
        <v>7905</v>
      </c>
      <c r="C2631" s="452" t="s">
        <v>7906</v>
      </c>
      <c r="D2631" s="781" t="s">
        <v>23</v>
      </c>
    </row>
    <row r="2632" spans="1:4" hidden="1">
      <c r="A2632" s="452" t="s">
        <v>7907</v>
      </c>
      <c r="B2632" s="820" t="s">
        <v>7908</v>
      </c>
      <c r="C2632" s="452" t="s">
        <v>7909</v>
      </c>
      <c r="D2632" s="781" t="s">
        <v>27</v>
      </c>
    </row>
    <row r="2633" spans="1:4" hidden="1">
      <c r="A2633" s="452" t="s">
        <v>7910</v>
      </c>
      <c r="B2633" s="820" t="s">
        <v>7911</v>
      </c>
      <c r="C2633" s="452" t="s">
        <v>7912</v>
      </c>
      <c r="D2633" s="781" t="s">
        <v>31</v>
      </c>
    </row>
    <row r="2634" spans="1:4" hidden="1">
      <c r="A2634" s="452" t="s">
        <v>7913</v>
      </c>
      <c r="B2634" s="820" t="s">
        <v>7914</v>
      </c>
      <c r="C2634" s="452" t="s">
        <v>7915</v>
      </c>
      <c r="D2634" s="781" t="s">
        <v>931</v>
      </c>
    </row>
    <row r="2635" spans="1:4" hidden="1">
      <c r="A2635" s="452" t="s">
        <v>7916</v>
      </c>
      <c r="B2635" s="820" t="s">
        <v>7917</v>
      </c>
      <c r="C2635" s="452" t="s">
        <v>7918</v>
      </c>
      <c r="D2635" s="781" t="s">
        <v>35</v>
      </c>
    </row>
    <row r="2636" spans="1:4" hidden="1">
      <c r="A2636" s="452" t="s">
        <v>7919</v>
      </c>
      <c r="B2636" s="820" t="s">
        <v>7920</v>
      </c>
      <c r="C2636" s="452" t="s">
        <v>7921</v>
      </c>
      <c r="D2636" s="781" t="s">
        <v>7</v>
      </c>
    </row>
    <row r="2637" spans="1:4" hidden="1">
      <c r="A2637" s="452" t="s">
        <v>7922</v>
      </c>
      <c r="B2637" s="820" t="s">
        <v>7923</v>
      </c>
      <c r="C2637" s="452" t="s">
        <v>7924</v>
      </c>
      <c r="D2637" s="781" t="s">
        <v>39</v>
      </c>
    </row>
    <row r="2638" spans="1:4" hidden="1">
      <c r="A2638" s="452" t="s">
        <v>7925</v>
      </c>
      <c r="B2638" s="820" t="s">
        <v>7926</v>
      </c>
      <c r="C2638" s="452" t="s">
        <v>7927</v>
      </c>
      <c r="D2638" s="781" t="s">
        <v>43</v>
      </c>
    </row>
    <row r="2639" spans="1:4" hidden="1">
      <c r="A2639" s="452" t="s">
        <v>7928</v>
      </c>
      <c r="B2639" s="820" t="s">
        <v>7929</v>
      </c>
      <c r="C2639" s="452" t="s">
        <v>7930</v>
      </c>
      <c r="D2639" s="781" t="s">
        <v>47</v>
      </c>
    </row>
    <row r="2640" spans="1:4" hidden="1">
      <c r="A2640" s="452" t="s">
        <v>7931</v>
      </c>
      <c r="B2640" s="820" t="s">
        <v>7932</v>
      </c>
      <c r="C2640" s="452" t="s">
        <v>7933</v>
      </c>
      <c r="D2640" s="781" t="s">
        <v>11</v>
      </c>
    </row>
    <row r="2641" spans="1:4" hidden="1">
      <c r="A2641" s="452" t="s">
        <v>7934</v>
      </c>
      <c r="B2641" s="820" t="s">
        <v>7935</v>
      </c>
      <c r="C2641" s="452" t="s">
        <v>7936</v>
      </c>
      <c r="D2641" s="781" t="s">
        <v>54</v>
      </c>
    </row>
    <row r="2642" spans="1:4" hidden="1">
      <c r="A2642" s="452" t="s">
        <v>7937</v>
      </c>
      <c r="B2642" s="820" t="s">
        <v>7938</v>
      </c>
      <c r="C2642" s="452" t="s">
        <v>7939</v>
      </c>
      <c r="D2642" s="781" t="s">
        <v>15</v>
      </c>
    </row>
    <row r="2643" spans="1:4" hidden="1">
      <c r="A2643" s="452" t="s">
        <v>7940</v>
      </c>
      <c r="B2643" s="820" t="s">
        <v>7941</v>
      </c>
      <c r="C2643" s="452" t="s">
        <v>7942</v>
      </c>
      <c r="D2643" s="781" t="s">
        <v>19</v>
      </c>
    </row>
    <row r="2644" spans="1:4" hidden="1">
      <c r="A2644" s="452" t="s">
        <v>7943</v>
      </c>
      <c r="B2644" s="820" t="s">
        <v>7944</v>
      </c>
      <c r="C2644" s="452" t="s">
        <v>7945</v>
      </c>
      <c r="D2644" s="781" t="s">
        <v>23</v>
      </c>
    </row>
    <row r="2645" spans="1:4" hidden="1">
      <c r="A2645" s="452" t="s">
        <v>7946</v>
      </c>
      <c r="B2645" s="820" t="s">
        <v>7947</v>
      </c>
      <c r="C2645" s="452" t="s">
        <v>7948</v>
      </c>
      <c r="D2645" s="781" t="s">
        <v>27</v>
      </c>
    </row>
    <row r="2646" spans="1:4" hidden="1">
      <c r="A2646" s="452" t="s">
        <v>7949</v>
      </c>
      <c r="B2646" s="820" t="s">
        <v>7950</v>
      </c>
      <c r="C2646" s="452" t="s">
        <v>7951</v>
      </c>
      <c r="D2646" s="781" t="s">
        <v>31</v>
      </c>
    </row>
    <row r="2647" spans="1:4" hidden="1">
      <c r="A2647" s="452" t="s">
        <v>7952</v>
      </c>
      <c r="B2647" s="820" t="s">
        <v>7953</v>
      </c>
      <c r="C2647" s="452" t="s">
        <v>7954</v>
      </c>
      <c r="D2647" s="781" t="s">
        <v>931</v>
      </c>
    </row>
    <row r="2648" spans="1:4" hidden="1">
      <c r="A2648" s="452" t="s">
        <v>7955</v>
      </c>
      <c r="B2648" s="820" t="s">
        <v>7956</v>
      </c>
      <c r="C2648" s="452" t="s">
        <v>7957</v>
      </c>
      <c r="D2648" s="781" t="s">
        <v>35</v>
      </c>
    </row>
    <row r="2649" spans="1:4" hidden="1">
      <c r="A2649" s="452" t="s">
        <v>7958</v>
      </c>
      <c r="B2649" s="820" t="s">
        <v>7959</v>
      </c>
      <c r="C2649" s="452" t="s">
        <v>7960</v>
      </c>
      <c r="D2649" s="781" t="s">
        <v>7</v>
      </c>
    </row>
    <row r="2650" spans="1:4" hidden="1">
      <c r="A2650" s="452" t="s">
        <v>7961</v>
      </c>
      <c r="B2650" s="820" t="s">
        <v>7962</v>
      </c>
      <c r="C2650" s="452" t="s">
        <v>7963</v>
      </c>
      <c r="D2650" s="781" t="s">
        <v>39</v>
      </c>
    </row>
    <row r="2651" spans="1:4" hidden="1">
      <c r="A2651" s="452" t="s">
        <v>7964</v>
      </c>
      <c r="B2651" s="820" t="s">
        <v>7965</v>
      </c>
      <c r="C2651" s="452" t="s">
        <v>7966</v>
      </c>
      <c r="D2651" s="781" t="s">
        <v>43</v>
      </c>
    </row>
    <row r="2652" spans="1:4" hidden="1">
      <c r="A2652" s="452" t="s">
        <v>7967</v>
      </c>
      <c r="B2652" s="820" t="s">
        <v>7968</v>
      </c>
      <c r="C2652" s="452" t="s">
        <v>7969</v>
      </c>
      <c r="D2652" s="781" t="s">
        <v>47</v>
      </c>
    </row>
    <row r="2653" spans="1:4" hidden="1">
      <c r="A2653" s="452" t="s">
        <v>7970</v>
      </c>
      <c r="B2653" s="820" t="s">
        <v>7971</v>
      </c>
      <c r="C2653" s="452" t="s">
        <v>7972</v>
      </c>
      <c r="D2653" s="781" t="s">
        <v>11</v>
      </c>
    </row>
    <row r="2654" spans="1:4" hidden="1">
      <c r="A2654" s="452" t="s">
        <v>7973</v>
      </c>
      <c r="B2654" s="820" t="s">
        <v>7974</v>
      </c>
      <c r="C2654" s="452" t="s">
        <v>7975</v>
      </c>
      <c r="D2654" s="781" t="s">
        <v>54</v>
      </c>
    </row>
    <row r="2655" spans="1:4" hidden="1">
      <c r="A2655" s="452" t="s">
        <v>7976</v>
      </c>
      <c r="B2655" s="820" t="s">
        <v>7977</v>
      </c>
      <c r="C2655" s="452" t="s">
        <v>7978</v>
      </c>
      <c r="D2655" s="781" t="s">
        <v>15</v>
      </c>
    </row>
    <row r="2656" spans="1:4" hidden="1">
      <c r="A2656" s="452" t="s">
        <v>7979</v>
      </c>
      <c r="B2656" s="820" t="s">
        <v>7980</v>
      </c>
      <c r="C2656" s="452" t="s">
        <v>7981</v>
      </c>
      <c r="D2656" s="781" t="s">
        <v>19</v>
      </c>
    </row>
    <row r="2657" spans="1:4" hidden="1">
      <c r="A2657" s="452" t="s">
        <v>7982</v>
      </c>
      <c r="B2657" s="820" t="s">
        <v>7983</v>
      </c>
      <c r="C2657" s="452" t="s">
        <v>7984</v>
      </c>
      <c r="D2657" s="781" t="s">
        <v>23</v>
      </c>
    </row>
    <row r="2658" spans="1:4" hidden="1">
      <c r="A2658" s="452" t="s">
        <v>7985</v>
      </c>
      <c r="B2658" s="820" t="s">
        <v>7986</v>
      </c>
      <c r="C2658" s="452" t="s">
        <v>7987</v>
      </c>
      <c r="D2658" s="781" t="s">
        <v>27</v>
      </c>
    </row>
    <row r="2659" spans="1:4" hidden="1">
      <c r="A2659" s="452" t="s">
        <v>7988</v>
      </c>
      <c r="B2659" s="820" t="s">
        <v>7989</v>
      </c>
      <c r="C2659" s="452" t="s">
        <v>7990</v>
      </c>
      <c r="D2659" s="781" t="s">
        <v>31</v>
      </c>
    </row>
    <row r="2660" spans="1:4" hidden="1">
      <c r="A2660" s="452" t="s">
        <v>7991</v>
      </c>
      <c r="B2660" s="820" t="s">
        <v>7992</v>
      </c>
      <c r="C2660" s="452" t="s">
        <v>7993</v>
      </c>
      <c r="D2660" s="781" t="s">
        <v>931</v>
      </c>
    </row>
    <row r="2661" spans="1:4" hidden="1">
      <c r="A2661" s="452" t="s">
        <v>7994</v>
      </c>
      <c r="B2661" s="820" t="s">
        <v>7995</v>
      </c>
      <c r="C2661" s="452" t="s">
        <v>7996</v>
      </c>
      <c r="D2661" s="781" t="s">
        <v>35</v>
      </c>
    </row>
    <row r="2662" spans="1:4" hidden="1">
      <c r="A2662" s="452" t="s">
        <v>7997</v>
      </c>
      <c r="B2662" s="820" t="s">
        <v>7998</v>
      </c>
      <c r="C2662" s="452" t="s">
        <v>7999</v>
      </c>
      <c r="D2662" s="781" t="s">
        <v>7</v>
      </c>
    </row>
    <row r="2663" spans="1:4" hidden="1">
      <c r="A2663" s="452" t="s">
        <v>8000</v>
      </c>
      <c r="B2663" s="820" t="s">
        <v>8001</v>
      </c>
      <c r="C2663" s="452" t="s">
        <v>8002</v>
      </c>
      <c r="D2663" s="781" t="s">
        <v>39</v>
      </c>
    </row>
    <row r="2664" spans="1:4" hidden="1">
      <c r="A2664" s="452" t="s">
        <v>8003</v>
      </c>
      <c r="B2664" s="820" t="s">
        <v>8004</v>
      </c>
      <c r="C2664" s="452" t="s">
        <v>8005</v>
      </c>
      <c r="D2664" s="781" t="s">
        <v>43</v>
      </c>
    </row>
    <row r="2665" spans="1:4" hidden="1">
      <c r="A2665" s="452" t="s">
        <v>8006</v>
      </c>
      <c r="B2665" s="820" t="s">
        <v>8007</v>
      </c>
      <c r="C2665" s="452" t="s">
        <v>8008</v>
      </c>
      <c r="D2665" s="781" t="s">
        <v>47</v>
      </c>
    </row>
    <row r="2666" spans="1:4" hidden="1">
      <c r="A2666" s="452" t="s">
        <v>8009</v>
      </c>
      <c r="B2666" s="820" t="s">
        <v>8010</v>
      </c>
      <c r="C2666" s="452" t="s">
        <v>8011</v>
      </c>
      <c r="D2666" s="781" t="s">
        <v>11</v>
      </c>
    </row>
    <row r="2667" spans="1:4" hidden="1">
      <c r="A2667" s="452" t="s">
        <v>8012</v>
      </c>
      <c r="B2667" s="820" t="s">
        <v>8013</v>
      </c>
      <c r="C2667" s="452" t="s">
        <v>8014</v>
      </c>
      <c r="D2667" s="781" t="s">
        <v>54</v>
      </c>
    </row>
    <row r="2668" spans="1:4" hidden="1">
      <c r="A2668" s="452" t="s">
        <v>8015</v>
      </c>
      <c r="B2668" s="820" t="s">
        <v>8016</v>
      </c>
      <c r="C2668" s="452" t="s">
        <v>8017</v>
      </c>
      <c r="D2668" s="781" t="s">
        <v>15</v>
      </c>
    </row>
    <row r="2669" spans="1:4" hidden="1">
      <c r="A2669" s="452" t="s">
        <v>8018</v>
      </c>
      <c r="B2669" s="820" t="s">
        <v>8019</v>
      </c>
      <c r="C2669" s="452" t="s">
        <v>8020</v>
      </c>
      <c r="D2669" s="781" t="s">
        <v>19</v>
      </c>
    </row>
    <row r="2670" spans="1:4" hidden="1">
      <c r="A2670" s="452" t="s">
        <v>8021</v>
      </c>
      <c r="B2670" s="820" t="s">
        <v>8022</v>
      </c>
      <c r="C2670" s="452" t="s">
        <v>8023</v>
      </c>
      <c r="D2670" s="781" t="s">
        <v>23</v>
      </c>
    </row>
    <row r="2671" spans="1:4" hidden="1">
      <c r="A2671" s="452" t="s">
        <v>8024</v>
      </c>
      <c r="B2671" s="820" t="s">
        <v>8025</v>
      </c>
      <c r="C2671" s="452" t="s">
        <v>8026</v>
      </c>
      <c r="D2671" s="781" t="s">
        <v>27</v>
      </c>
    </row>
    <row r="2672" spans="1:4" hidden="1">
      <c r="A2672" s="452" t="s">
        <v>8027</v>
      </c>
      <c r="B2672" s="820" t="s">
        <v>8028</v>
      </c>
      <c r="C2672" s="452" t="s">
        <v>8029</v>
      </c>
      <c r="D2672" s="781" t="s">
        <v>31</v>
      </c>
    </row>
    <row r="2673" spans="1:4" hidden="1">
      <c r="A2673" s="452" t="s">
        <v>8030</v>
      </c>
      <c r="B2673" s="820" t="s">
        <v>8031</v>
      </c>
      <c r="C2673" s="452" t="s">
        <v>8032</v>
      </c>
      <c r="D2673" s="781" t="s">
        <v>931</v>
      </c>
    </row>
    <row r="2674" spans="1:4" hidden="1">
      <c r="A2674" s="452" t="s">
        <v>8033</v>
      </c>
      <c r="B2674" s="820" t="s">
        <v>8034</v>
      </c>
      <c r="C2674" s="452" t="s">
        <v>8035</v>
      </c>
      <c r="D2674" s="781" t="s">
        <v>35</v>
      </c>
    </row>
    <row r="2675" spans="1:4" hidden="1">
      <c r="A2675" s="452" t="s">
        <v>8036</v>
      </c>
      <c r="B2675" s="820" t="s">
        <v>8037</v>
      </c>
      <c r="C2675" s="452" t="s">
        <v>8038</v>
      </c>
      <c r="D2675" s="781" t="s">
        <v>7</v>
      </c>
    </row>
    <row r="2676" spans="1:4" hidden="1">
      <c r="A2676" s="452" t="s">
        <v>8039</v>
      </c>
      <c r="B2676" s="820" t="s">
        <v>8040</v>
      </c>
      <c r="C2676" s="452" t="s">
        <v>8041</v>
      </c>
      <c r="D2676" s="781" t="s">
        <v>39</v>
      </c>
    </row>
    <row r="2677" spans="1:4" hidden="1">
      <c r="A2677" s="452" t="s">
        <v>8042</v>
      </c>
      <c r="B2677" s="820" t="s">
        <v>8043</v>
      </c>
      <c r="C2677" s="452" t="s">
        <v>8044</v>
      </c>
      <c r="D2677" s="781" t="s">
        <v>43</v>
      </c>
    </row>
    <row r="2678" spans="1:4" hidden="1">
      <c r="A2678" s="452" t="s">
        <v>8045</v>
      </c>
      <c r="B2678" s="820" t="s">
        <v>8046</v>
      </c>
      <c r="C2678" s="452" t="s">
        <v>8047</v>
      </c>
      <c r="D2678" s="781" t="s">
        <v>47</v>
      </c>
    </row>
    <row r="2679" spans="1:4" hidden="1">
      <c r="A2679" s="452" t="s">
        <v>8048</v>
      </c>
      <c r="B2679" s="820" t="s">
        <v>8049</v>
      </c>
      <c r="C2679" s="452" t="s">
        <v>8050</v>
      </c>
      <c r="D2679" s="781" t="s">
        <v>11</v>
      </c>
    </row>
    <row r="2680" spans="1:4" hidden="1">
      <c r="A2680" s="452" t="s">
        <v>8051</v>
      </c>
      <c r="B2680" s="820" t="s">
        <v>8052</v>
      </c>
      <c r="C2680" s="452" t="s">
        <v>8053</v>
      </c>
      <c r="D2680" s="781" t="s">
        <v>54</v>
      </c>
    </row>
    <row r="2681" spans="1:4" hidden="1">
      <c r="A2681" s="452" t="s">
        <v>8054</v>
      </c>
      <c r="B2681" s="820" t="s">
        <v>8055</v>
      </c>
      <c r="C2681" s="452" t="s">
        <v>8056</v>
      </c>
      <c r="D2681" s="781" t="s">
        <v>15</v>
      </c>
    </row>
    <row r="2682" spans="1:4" hidden="1">
      <c r="A2682" s="452" t="s">
        <v>8057</v>
      </c>
      <c r="B2682" s="820" t="s">
        <v>8058</v>
      </c>
      <c r="C2682" s="452" t="s">
        <v>8059</v>
      </c>
      <c r="D2682" s="781" t="s">
        <v>19</v>
      </c>
    </row>
    <row r="2683" spans="1:4" hidden="1">
      <c r="A2683" s="452" t="s">
        <v>8060</v>
      </c>
      <c r="B2683" s="820" t="s">
        <v>8061</v>
      </c>
      <c r="C2683" s="452" t="s">
        <v>8062</v>
      </c>
      <c r="D2683" s="781" t="s">
        <v>23</v>
      </c>
    </row>
    <row r="2684" spans="1:4" hidden="1">
      <c r="A2684" s="452" t="s">
        <v>8063</v>
      </c>
      <c r="B2684" s="820" t="s">
        <v>8064</v>
      </c>
      <c r="C2684" s="452" t="s">
        <v>8065</v>
      </c>
      <c r="D2684" s="781" t="s">
        <v>27</v>
      </c>
    </row>
    <row r="2685" spans="1:4" hidden="1">
      <c r="A2685" s="452" t="s">
        <v>8066</v>
      </c>
      <c r="B2685" s="820" t="s">
        <v>8067</v>
      </c>
      <c r="C2685" s="452" t="s">
        <v>8068</v>
      </c>
      <c r="D2685" s="781" t="s">
        <v>31</v>
      </c>
    </row>
    <row r="2686" spans="1:4" hidden="1">
      <c r="A2686" s="452" t="s">
        <v>8069</v>
      </c>
      <c r="B2686" s="820" t="s">
        <v>8070</v>
      </c>
      <c r="C2686" s="452" t="s">
        <v>8071</v>
      </c>
      <c r="D2686" s="781" t="s">
        <v>931</v>
      </c>
    </row>
    <row r="2687" spans="1:4" hidden="1">
      <c r="A2687" s="452" t="s">
        <v>8072</v>
      </c>
      <c r="B2687" s="820" t="s">
        <v>8073</v>
      </c>
      <c r="C2687" s="452" t="s">
        <v>8074</v>
      </c>
      <c r="D2687" s="781" t="s">
        <v>35</v>
      </c>
    </row>
    <row r="2688" spans="1:4" hidden="1">
      <c r="A2688" s="452" t="s">
        <v>8075</v>
      </c>
      <c r="B2688" s="820" t="s">
        <v>8076</v>
      </c>
      <c r="C2688" s="452" t="s">
        <v>8077</v>
      </c>
      <c r="D2688" s="781" t="s">
        <v>7</v>
      </c>
    </row>
    <row r="2689" spans="1:4" hidden="1">
      <c r="A2689" s="452" t="s">
        <v>8078</v>
      </c>
      <c r="B2689" s="820" t="s">
        <v>8079</v>
      </c>
      <c r="C2689" s="452" t="s">
        <v>8080</v>
      </c>
      <c r="D2689" s="781" t="s">
        <v>39</v>
      </c>
    </row>
    <row r="2690" spans="1:4" hidden="1">
      <c r="A2690" s="452" t="s">
        <v>8081</v>
      </c>
      <c r="B2690" s="820" t="s">
        <v>8082</v>
      </c>
      <c r="C2690" s="452" t="s">
        <v>8083</v>
      </c>
      <c r="D2690" s="781" t="s">
        <v>43</v>
      </c>
    </row>
    <row r="2691" spans="1:4" hidden="1">
      <c r="A2691" s="452" t="s">
        <v>8084</v>
      </c>
      <c r="B2691" s="820" t="s">
        <v>8085</v>
      </c>
      <c r="C2691" s="452" t="s">
        <v>8086</v>
      </c>
      <c r="D2691" s="781" t="s">
        <v>47</v>
      </c>
    </row>
    <row r="2692" spans="1:4" hidden="1">
      <c r="A2692" s="452" t="s">
        <v>8087</v>
      </c>
      <c r="B2692" s="820" t="s">
        <v>8088</v>
      </c>
      <c r="C2692" s="452" t="s">
        <v>8089</v>
      </c>
      <c r="D2692" s="781" t="s">
        <v>11</v>
      </c>
    </row>
    <row r="2693" spans="1:4" hidden="1">
      <c r="A2693" s="452" t="s">
        <v>8090</v>
      </c>
      <c r="B2693" s="820" t="s">
        <v>8091</v>
      </c>
      <c r="C2693" s="452" t="s">
        <v>8092</v>
      </c>
      <c r="D2693" s="781" t="s">
        <v>54</v>
      </c>
    </row>
    <row r="2694" spans="1:4" hidden="1">
      <c r="A2694" s="452" t="s">
        <v>8093</v>
      </c>
      <c r="B2694" s="820" t="s">
        <v>8094</v>
      </c>
      <c r="C2694" s="452" t="s">
        <v>8095</v>
      </c>
      <c r="D2694" s="781" t="s">
        <v>15</v>
      </c>
    </row>
    <row r="2695" spans="1:4" hidden="1">
      <c r="A2695" s="452" t="s">
        <v>8096</v>
      </c>
      <c r="B2695" s="820" t="s">
        <v>8097</v>
      </c>
      <c r="C2695" s="452" t="s">
        <v>8098</v>
      </c>
      <c r="D2695" s="781" t="s">
        <v>19</v>
      </c>
    </row>
    <row r="2696" spans="1:4" hidden="1">
      <c r="A2696" s="452" t="s">
        <v>8099</v>
      </c>
      <c r="B2696" s="820" t="s">
        <v>8100</v>
      </c>
      <c r="C2696" s="452" t="s">
        <v>8101</v>
      </c>
      <c r="D2696" s="781" t="s">
        <v>23</v>
      </c>
    </row>
    <row r="2697" spans="1:4" hidden="1">
      <c r="A2697" s="452" t="s">
        <v>8102</v>
      </c>
      <c r="B2697" s="820" t="s">
        <v>8103</v>
      </c>
      <c r="C2697" s="452" t="s">
        <v>8104</v>
      </c>
      <c r="D2697" s="781" t="s">
        <v>27</v>
      </c>
    </row>
    <row r="2698" spans="1:4" hidden="1">
      <c r="A2698" s="452" t="s">
        <v>8105</v>
      </c>
      <c r="B2698" s="820" t="s">
        <v>8106</v>
      </c>
      <c r="C2698" s="452" t="s">
        <v>8107</v>
      </c>
      <c r="D2698" s="781" t="s">
        <v>31</v>
      </c>
    </row>
    <row r="2699" spans="1:4" hidden="1">
      <c r="A2699" s="452" t="s">
        <v>8108</v>
      </c>
      <c r="B2699" s="820" t="s">
        <v>8109</v>
      </c>
      <c r="C2699" s="452" t="s">
        <v>8110</v>
      </c>
      <c r="D2699" s="781" t="s">
        <v>931</v>
      </c>
    </row>
    <row r="2700" spans="1:4" hidden="1">
      <c r="A2700" s="452" t="s">
        <v>8111</v>
      </c>
      <c r="B2700" s="820" t="s">
        <v>8112</v>
      </c>
      <c r="C2700" s="452" t="s">
        <v>8113</v>
      </c>
      <c r="D2700" s="781" t="s">
        <v>35</v>
      </c>
    </row>
    <row r="2701" spans="1:4" hidden="1">
      <c r="A2701" s="452" t="s">
        <v>8114</v>
      </c>
      <c r="B2701" s="820" t="s">
        <v>8115</v>
      </c>
      <c r="C2701" s="452" t="s">
        <v>8116</v>
      </c>
      <c r="D2701" s="781" t="s">
        <v>7</v>
      </c>
    </row>
    <row r="2702" spans="1:4" hidden="1">
      <c r="A2702" s="452" t="s">
        <v>8117</v>
      </c>
      <c r="B2702" s="820" t="s">
        <v>8118</v>
      </c>
      <c r="C2702" s="452" t="s">
        <v>8119</v>
      </c>
      <c r="D2702" s="781" t="s">
        <v>39</v>
      </c>
    </row>
    <row r="2703" spans="1:4" hidden="1">
      <c r="A2703" s="452" t="s">
        <v>8120</v>
      </c>
      <c r="B2703" s="820" t="s">
        <v>8121</v>
      </c>
      <c r="C2703" s="452" t="s">
        <v>8122</v>
      </c>
      <c r="D2703" s="781" t="s">
        <v>43</v>
      </c>
    </row>
    <row r="2704" spans="1:4" hidden="1">
      <c r="A2704" s="452" t="s">
        <v>8123</v>
      </c>
      <c r="B2704" s="820" t="s">
        <v>8124</v>
      </c>
      <c r="C2704" s="452" t="s">
        <v>8125</v>
      </c>
      <c r="D2704" s="781" t="s">
        <v>47</v>
      </c>
    </row>
    <row r="2705" spans="1:4" hidden="1">
      <c r="A2705" s="452" t="s">
        <v>8126</v>
      </c>
      <c r="B2705" s="820" t="s">
        <v>8127</v>
      </c>
      <c r="C2705" s="452" t="s">
        <v>8128</v>
      </c>
      <c r="D2705" s="781" t="s">
        <v>11</v>
      </c>
    </row>
    <row r="2706" spans="1:4" hidden="1">
      <c r="A2706" s="452" t="s">
        <v>8129</v>
      </c>
      <c r="B2706" s="820" t="s">
        <v>8130</v>
      </c>
      <c r="C2706" s="452" t="s">
        <v>8131</v>
      </c>
      <c r="D2706" s="781" t="s">
        <v>54</v>
      </c>
    </row>
    <row r="2707" spans="1:4" hidden="1">
      <c r="A2707" s="452" t="s">
        <v>8132</v>
      </c>
      <c r="B2707" s="820" t="s">
        <v>8133</v>
      </c>
      <c r="C2707" s="452" t="s">
        <v>8134</v>
      </c>
      <c r="D2707" s="781" t="s">
        <v>15</v>
      </c>
    </row>
    <row r="2708" spans="1:4" hidden="1">
      <c r="A2708" s="452" t="s">
        <v>8135</v>
      </c>
      <c r="B2708" s="820" t="s">
        <v>8136</v>
      </c>
      <c r="C2708" s="452" t="s">
        <v>8137</v>
      </c>
      <c r="D2708" s="781" t="s">
        <v>19</v>
      </c>
    </row>
    <row r="2709" spans="1:4" hidden="1">
      <c r="A2709" s="452" t="s">
        <v>8138</v>
      </c>
      <c r="B2709" s="820" t="s">
        <v>8139</v>
      </c>
      <c r="C2709" s="452" t="s">
        <v>8140</v>
      </c>
      <c r="D2709" s="781" t="s">
        <v>23</v>
      </c>
    </row>
    <row r="2710" spans="1:4" hidden="1">
      <c r="A2710" s="452" t="s">
        <v>8141</v>
      </c>
      <c r="B2710" s="820" t="s">
        <v>8142</v>
      </c>
      <c r="C2710" s="452" t="s">
        <v>8143</v>
      </c>
      <c r="D2710" s="781" t="s">
        <v>27</v>
      </c>
    </row>
    <row r="2711" spans="1:4" hidden="1">
      <c r="A2711" s="452" t="s">
        <v>8144</v>
      </c>
      <c r="B2711" s="820" t="s">
        <v>8145</v>
      </c>
      <c r="C2711" s="452" t="s">
        <v>8146</v>
      </c>
      <c r="D2711" s="781" t="s">
        <v>31</v>
      </c>
    </row>
    <row r="2712" spans="1:4" hidden="1">
      <c r="A2712" s="452" t="s">
        <v>8147</v>
      </c>
      <c r="B2712" s="820" t="s">
        <v>8148</v>
      </c>
      <c r="C2712" s="452" t="s">
        <v>8149</v>
      </c>
      <c r="D2712" s="781" t="s">
        <v>931</v>
      </c>
    </row>
    <row r="2713" spans="1:4" hidden="1">
      <c r="A2713" s="452" t="s">
        <v>8150</v>
      </c>
      <c r="B2713" s="820" t="s">
        <v>8151</v>
      </c>
      <c r="C2713" s="452" t="s">
        <v>8152</v>
      </c>
      <c r="D2713" s="781" t="s">
        <v>35</v>
      </c>
    </row>
    <row r="2714" spans="1:4" hidden="1">
      <c r="A2714" s="452" t="s">
        <v>8153</v>
      </c>
      <c r="B2714" s="820" t="s">
        <v>8154</v>
      </c>
      <c r="C2714" s="452" t="s">
        <v>8155</v>
      </c>
      <c r="D2714" s="781" t="s">
        <v>7</v>
      </c>
    </row>
    <row r="2715" spans="1:4" hidden="1">
      <c r="A2715" s="452" t="s">
        <v>8156</v>
      </c>
      <c r="B2715" s="820" t="s">
        <v>8157</v>
      </c>
      <c r="C2715" s="452" t="s">
        <v>8158</v>
      </c>
      <c r="D2715" s="781" t="s">
        <v>39</v>
      </c>
    </row>
    <row r="2716" spans="1:4" hidden="1">
      <c r="A2716" s="452" t="s">
        <v>8159</v>
      </c>
      <c r="B2716" s="820" t="s">
        <v>8160</v>
      </c>
      <c r="C2716" s="452" t="s">
        <v>8161</v>
      </c>
      <c r="D2716" s="781" t="s">
        <v>43</v>
      </c>
    </row>
    <row r="2717" spans="1:4" hidden="1">
      <c r="A2717" s="452" t="s">
        <v>8162</v>
      </c>
      <c r="B2717" s="820" t="s">
        <v>8163</v>
      </c>
      <c r="C2717" s="452" t="s">
        <v>8164</v>
      </c>
      <c r="D2717" s="781" t="s">
        <v>47</v>
      </c>
    </row>
    <row r="2718" spans="1:4" hidden="1">
      <c r="A2718" s="452" t="s">
        <v>8165</v>
      </c>
      <c r="B2718" s="820" t="s">
        <v>8166</v>
      </c>
      <c r="C2718" s="452" t="s">
        <v>8167</v>
      </c>
      <c r="D2718" s="781" t="s">
        <v>11</v>
      </c>
    </row>
    <row r="2719" spans="1:4" hidden="1">
      <c r="A2719" s="452" t="s">
        <v>8168</v>
      </c>
      <c r="B2719" s="820" t="s">
        <v>8169</v>
      </c>
      <c r="C2719" s="452" t="s">
        <v>8170</v>
      </c>
      <c r="D2719" s="781" t="s">
        <v>54</v>
      </c>
    </row>
    <row r="2720" spans="1:4" hidden="1">
      <c r="A2720" s="452" t="s">
        <v>8171</v>
      </c>
      <c r="B2720" s="820" t="s">
        <v>8172</v>
      </c>
      <c r="C2720" s="452" t="s">
        <v>8173</v>
      </c>
      <c r="D2720" s="781" t="s">
        <v>15</v>
      </c>
    </row>
    <row r="2721" spans="1:4" hidden="1">
      <c r="A2721" s="452" t="s">
        <v>8174</v>
      </c>
      <c r="B2721" s="820" t="s">
        <v>8175</v>
      </c>
      <c r="C2721" s="452" t="s">
        <v>8176</v>
      </c>
      <c r="D2721" s="781" t="s">
        <v>19</v>
      </c>
    </row>
    <row r="2722" spans="1:4" hidden="1">
      <c r="A2722" s="452" t="s">
        <v>8177</v>
      </c>
      <c r="B2722" s="820" t="s">
        <v>8178</v>
      </c>
      <c r="C2722" s="452" t="s">
        <v>8179</v>
      </c>
      <c r="D2722" s="781" t="s">
        <v>23</v>
      </c>
    </row>
    <row r="2723" spans="1:4" hidden="1">
      <c r="A2723" s="452" t="s">
        <v>8180</v>
      </c>
      <c r="B2723" s="820" t="s">
        <v>8181</v>
      </c>
      <c r="C2723" s="452" t="s">
        <v>8182</v>
      </c>
      <c r="D2723" s="781" t="s">
        <v>27</v>
      </c>
    </row>
    <row r="2724" spans="1:4" hidden="1">
      <c r="A2724" s="452" t="s">
        <v>8183</v>
      </c>
      <c r="B2724" s="820" t="s">
        <v>8184</v>
      </c>
      <c r="C2724" s="452" t="s">
        <v>8185</v>
      </c>
      <c r="D2724" s="781" t="s">
        <v>31</v>
      </c>
    </row>
    <row r="2725" spans="1:4" hidden="1">
      <c r="A2725" s="452" t="s">
        <v>8186</v>
      </c>
      <c r="B2725" s="820" t="s">
        <v>8187</v>
      </c>
      <c r="C2725" s="452" t="s">
        <v>8188</v>
      </c>
      <c r="D2725" s="781" t="s">
        <v>931</v>
      </c>
    </row>
    <row r="2726" spans="1:4" hidden="1">
      <c r="A2726" s="452" t="s">
        <v>8189</v>
      </c>
      <c r="B2726" s="820" t="s">
        <v>8190</v>
      </c>
      <c r="C2726" s="452" t="s">
        <v>8191</v>
      </c>
      <c r="D2726" s="781" t="s">
        <v>35</v>
      </c>
    </row>
    <row r="2727" spans="1:4" hidden="1">
      <c r="A2727" s="452" t="s">
        <v>8192</v>
      </c>
      <c r="B2727" s="820" t="s">
        <v>8193</v>
      </c>
      <c r="C2727" s="452" t="s">
        <v>8194</v>
      </c>
      <c r="D2727" s="781" t="s">
        <v>7</v>
      </c>
    </row>
    <row r="2728" spans="1:4" hidden="1">
      <c r="A2728" s="452" t="s">
        <v>8195</v>
      </c>
      <c r="B2728" s="820" t="s">
        <v>8196</v>
      </c>
      <c r="C2728" s="452" t="s">
        <v>8197</v>
      </c>
      <c r="D2728" s="781" t="s">
        <v>39</v>
      </c>
    </row>
    <row r="2729" spans="1:4" hidden="1">
      <c r="A2729" s="452" t="s">
        <v>8198</v>
      </c>
      <c r="B2729" s="820" t="s">
        <v>8199</v>
      </c>
      <c r="C2729" s="452" t="s">
        <v>8200</v>
      </c>
      <c r="D2729" s="781" t="s">
        <v>43</v>
      </c>
    </row>
    <row r="2730" spans="1:4" hidden="1">
      <c r="A2730" s="452" t="s">
        <v>8201</v>
      </c>
      <c r="B2730" s="820" t="s">
        <v>8202</v>
      </c>
      <c r="C2730" s="452" t="s">
        <v>8203</v>
      </c>
      <c r="D2730" s="781" t="s">
        <v>47</v>
      </c>
    </row>
    <row r="2731" spans="1:4" hidden="1">
      <c r="A2731" s="452" t="s">
        <v>8204</v>
      </c>
      <c r="B2731" s="820" t="s">
        <v>8205</v>
      </c>
      <c r="C2731" s="452" t="s">
        <v>8206</v>
      </c>
      <c r="D2731" s="781" t="s">
        <v>11</v>
      </c>
    </row>
    <row r="2732" spans="1:4" hidden="1">
      <c r="A2732" s="452" t="s">
        <v>8207</v>
      </c>
      <c r="B2732" s="820" t="s">
        <v>8208</v>
      </c>
      <c r="C2732" s="452" t="s">
        <v>8209</v>
      </c>
      <c r="D2732" s="781" t="s">
        <v>54</v>
      </c>
    </row>
    <row r="2733" spans="1:4" hidden="1">
      <c r="A2733" s="452" t="s">
        <v>8210</v>
      </c>
      <c r="B2733" s="820" t="s">
        <v>8211</v>
      </c>
      <c r="C2733" s="452" t="s">
        <v>8212</v>
      </c>
      <c r="D2733" s="781" t="s">
        <v>15</v>
      </c>
    </row>
    <row r="2734" spans="1:4" hidden="1">
      <c r="A2734" s="452" t="s">
        <v>8213</v>
      </c>
      <c r="B2734" s="820" t="s">
        <v>8214</v>
      </c>
      <c r="C2734" s="452" t="s">
        <v>8215</v>
      </c>
      <c r="D2734" s="781" t="s">
        <v>19</v>
      </c>
    </row>
    <row r="2735" spans="1:4" hidden="1">
      <c r="A2735" s="452" t="s">
        <v>8216</v>
      </c>
      <c r="B2735" s="820" t="s">
        <v>8217</v>
      </c>
      <c r="C2735" s="452" t="s">
        <v>8218</v>
      </c>
      <c r="D2735" s="781" t="s">
        <v>23</v>
      </c>
    </row>
    <row r="2736" spans="1:4" hidden="1">
      <c r="A2736" s="452" t="s">
        <v>8219</v>
      </c>
      <c r="B2736" s="820" t="s">
        <v>8220</v>
      </c>
      <c r="C2736" s="452" t="s">
        <v>8221</v>
      </c>
      <c r="D2736" s="781" t="s">
        <v>27</v>
      </c>
    </row>
    <row r="2737" spans="1:4" hidden="1">
      <c r="A2737" s="452" t="s">
        <v>8222</v>
      </c>
      <c r="B2737" s="820" t="s">
        <v>8223</v>
      </c>
      <c r="C2737" s="452" t="s">
        <v>8224</v>
      </c>
      <c r="D2737" s="781" t="s">
        <v>31</v>
      </c>
    </row>
    <row r="2738" spans="1:4" hidden="1">
      <c r="A2738" s="452" t="s">
        <v>8225</v>
      </c>
      <c r="B2738" s="820" t="s">
        <v>8226</v>
      </c>
      <c r="C2738" s="452" t="s">
        <v>8227</v>
      </c>
      <c r="D2738" s="781" t="s">
        <v>931</v>
      </c>
    </row>
    <row r="2739" spans="1:4" hidden="1">
      <c r="A2739" s="452" t="s">
        <v>8228</v>
      </c>
      <c r="B2739" s="820" t="s">
        <v>8229</v>
      </c>
      <c r="C2739" s="452" t="s">
        <v>8230</v>
      </c>
      <c r="D2739" s="781" t="s">
        <v>35</v>
      </c>
    </row>
    <row r="2740" spans="1:4" hidden="1">
      <c r="A2740" s="452" t="s">
        <v>8231</v>
      </c>
      <c r="B2740" s="820" t="s">
        <v>8232</v>
      </c>
      <c r="C2740" s="452" t="s">
        <v>8233</v>
      </c>
      <c r="D2740" s="781" t="s">
        <v>7</v>
      </c>
    </row>
    <row r="2741" spans="1:4" hidden="1">
      <c r="A2741" s="452" t="s">
        <v>8234</v>
      </c>
      <c r="B2741" s="820" t="s">
        <v>8235</v>
      </c>
      <c r="C2741" s="452" t="s">
        <v>8236</v>
      </c>
      <c r="D2741" s="781" t="s">
        <v>39</v>
      </c>
    </row>
    <row r="2742" spans="1:4" hidden="1">
      <c r="A2742" s="452" t="s">
        <v>8237</v>
      </c>
      <c r="B2742" s="820" t="s">
        <v>8238</v>
      </c>
      <c r="C2742" s="452" t="s">
        <v>8239</v>
      </c>
      <c r="D2742" s="781" t="s">
        <v>43</v>
      </c>
    </row>
    <row r="2743" spans="1:4" hidden="1">
      <c r="A2743" s="452" t="s">
        <v>8240</v>
      </c>
      <c r="B2743" s="820" t="s">
        <v>8241</v>
      </c>
      <c r="C2743" s="452" t="s">
        <v>8242</v>
      </c>
      <c r="D2743" s="781" t="s">
        <v>47</v>
      </c>
    </row>
    <row r="2744" spans="1:4" hidden="1">
      <c r="A2744" s="452" t="s">
        <v>8243</v>
      </c>
      <c r="B2744" s="820" t="s">
        <v>8244</v>
      </c>
      <c r="C2744" s="452" t="s">
        <v>8245</v>
      </c>
      <c r="D2744" s="781" t="s">
        <v>11</v>
      </c>
    </row>
    <row r="2745" spans="1:4" hidden="1">
      <c r="A2745" s="452" t="s">
        <v>8246</v>
      </c>
      <c r="B2745" s="820" t="s">
        <v>8247</v>
      </c>
      <c r="C2745" s="452" t="s">
        <v>8248</v>
      </c>
      <c r="D2745" s="781" t="s">
        <v>54</v>
      </c>
    </row>
    <row r="2746" spans="1:4" hidden="1">
      <c r="A2746" s="452" t="s">
        <v>8249</v>
      </c>
      <c r="B2746" s="820" t="s">
        <v>8250</v>
      </c>
      <c r="C2746" s="452" t="s">
        <v>8251</v>
      </c>
      <c r="D2746" s="781" t="s">
        <v>15</v>
      </c>
    </row>
    <row r="2747" spans="1:4" hidden="1">
      <c r="A2747" s="452" t="s">
        <v>8252</v>
      </c>
      <c r="B2747" s="820" t="s">
        <v>8253</v>
      </c>
      <c r="C2747" s="452" t="s">
        <v>8254</v>
      </c>
      <c r="D2747" s="781" t="s">
        <v>19</v>
      </c>
    </row>
    <row r="2748" spans="1:4" hidden="1">
      <c r="A2748" s="452" t="s">
        <v>8255</v>
      </c>
      <c r="B2748" s="820" t="s">
        <v>8256</v>
      </c>
      <c r="C2748" s="452" t="s">
        <v>8257</v>
      </c>
      <c r="D2748" s="781" t="s">
        <v>23</v>
      </c>
    </row>
    <row r="2749" spans="1:4" hidden="1">
      <c r="A2749" s="452" t="s">
        <v>8258</v>
      </c>
      <c r="B2749" s="820" t="s">
        <v>8259</v>
      </c>
      <c r="C2749" s="452" t="s">
        <v>8260</v>
      </c>
      <c r="D2749" s="781" t="s">
        <v>27</v>
      </c>
    </row>
    <row r="2750" spans="1:4" hidden="1">
      <c r="A2750" s="452" t="s">
        <v>8261</v>
      </c>
      <c r="B2750" s="820" t="s">
        <v>8262</v>
      </c>
      <c r="C2750" s="452" t="s">
        <v>8263</v>
      </c>
      <c r="D2750" s="781" t="s">
        <v>31</v>
      </c>
    </row>
    <row r="2751" spans="1:4" hidden="1">
      <c r="A2751" s="452" t="s">
        <v>8264</v>
      </c>
      <c r="B2751" s="820" t="s">
        <v>8265</v>
      </c>
      <c r="C2751" s="452" t="s">
        <v>8266</v>
      </c>
      <c r="D2751" s="781" t="s">
        <v>931</v>
      </c>
    </row>
    <row r="2752" spans="1:4" hidden="1">
      <c r="A2752" s="452" t="s">
        <v>8267</v>
      </c>
      <c r="B2752" s="820" t="s">
        <v>8268</v>
      </c>
      <c r="C2752" s="452" t="s">
        <v>8269</v>
      </c>
      <c r="D2752" s="781" t="s">
        <v>35</v>
      </c>
    </row>
    <row r="2753" spans="1:4" hidden="1">
      <c r="A2753" s="452" t="s">
        <v>8270</v>
      </c>
      <c r="B2753" s="820" t="s">
        <v>8271</v>
      </c>
      <c r="C2753" s="452" t="s">
        <v>8272</v>
      </c>
      <c r="D2753" s="781" t="s">
        <v>7</v>
      </c>
    </row>
    <row r="2754" spans="1:4" hidden="1">
      <c r="A2754" s="452" t="s">
        <v>8273</v>
      </c>
      <c r="B2754" s="820" t="s">
        <v>8274</v>
      </c>
      <c r="C2754" s="452" t="s">
        <v>8275</v>
      </c>
      <c r="D2754" s="781" t="s">
        <v>39</v>
      </c>
    </row>
    <row r="2755" spans="1:4" hidden="1">
      <c r="A2755" s="452" t="s">
        <v>8276</v>
      </c>
      <c r="B2755" s="820" t="s">
        <v>8277</v>
      </c>
      <c r="C2755" s="452" t="s">
        <v>8278</v>
      </c>
      <c r="D2755" s="781" t="s">
        <v>43</v>
      </c>
    </row>
    <row r="2756" spans="1:4" hidden="1">
      <c r="A2756" s="452" t="s">
        <v>8279</v>
      </c>
      <c r="B2756" s="820" t="s">
        <v>8280</v>
      </c>
      <c r="C2756" s="452" t="s">
        <v>8281</v>
      </c>
      <c r="D2756" s="781" t="s">
        <v>47</v>
      </c>
    </row>
    <row r="2757" spans="1:4" hidden="1">
      <c r="A2757" s="452" t="s">
        <v>8282</v>
      </c>
      <c r="B2757" s="820" t="s">
        <v>8283</v>
      </c>
      <c r="C2757" s="452" t="s">
        <v>8284</v>
      </c>
      <c r="D2757" s="781" t="s">
        <v>11</v>
      </c>
    </row>
    <row r="2758" spans="1:4" hidden="1">
      <c r="A2758" s="452" t="s">
        <v>8285</v>
      </c>
      <c r="B2758" s="820" t="s">
        <v>8286</v>
      </c>
      <c r="C2758" s="452" t="s">
        <v>8287</v>
      </c>
      <c r="D2758" s="781" t="s">
        <v>54</v>
      </c>
    </row>
    <row r="2759" spans="1:4" hidden="1">
      <c r="A2759" s="452" t="s">
        <v>8288</v>
      </c>
      <c r="B2759" s="820" t="s">
        <v>8289</v>
      </c>
      <c r="C2759" s="452" t="s">
        <v>8290</v>
      </c>
      <c r="D2759" s="781" t="s">
        <v>15</v>
      </c>
    </row>
    <row r="2760" spans="1:4" hidden="1">
      <c r="A2760" s="452" t="s">
        <v>8291</v>
      </c>
      <c r="B2760" s="820" t="s">
        <v>8292</v>
      </c>
      <c r="C2760" s="452" t="s">
        <v>8293</v>
      </c>
      <c r="D2760" s="781" t="s">
        <v>19</v>
      </c>
    </row>
    <row r="2761" spans="1:4" hidden="1">
      <c r="A2761" s="452" t="s">
        <v>8294</v>
      </c>
      <c r="B2761" s="820" t="s">
        <v>8295</v>
      </c>
      <c r="C2761" s="452" t="s">
        <v>8296</v>
      </c>
      <c r="D2761" s="781" t="s">
        <v>23</v>
      </c>
    </row>
    <row r="2762" spans="1:4" hidden="1">
      <c r="A2762" s="452" t="s">
        <v>8297</v>
      </c>
      <c r="B2762" s="820" t="s">
        <v>8298</v>
      </c>
      <c r="C2762" s="452" t="s">
        <v>8299</v>
      </c>
      <c r="D2762" s="781" t="s">
        <v>27</v>
      </c>
    </row>
    <row r="2763" spans="1:4" hidden="1">
      <c r="A2763" s="452" t="s">
        <v>8300</v>
      </c>
      <c r="B2763" s="820" t="s">
        <v>8301</v>
      </c>
      <c r="C2763" s="452" t="s">
        <v>8302</v>
      </c>
      <c r="D2763" s="781" t="s">
        <v>31</v>
      </c>
    </row>
    <row r="2764" spans="1:4" hidden="1">
      <c r="A2764" s="452" t="s">
        <v>8303</v>
      </c>
      <c r="B2764" s="820" t="s">
        <v>8304</v>
      </c>
      <c r="C2764" s="452" t="s">
        <v>8305</v>
      </c>
      <c r="D2764" s="781" t="s">
        <v>931</v>
      </c>
    </row>
    <row r="2765" spans="1:4" hidden="1">
      <c r="A2765" s="452" t="s">
        <v>8306</v>
      </c>
      <c r="B2765" s="820" t="s">
        <v>8307</v>
      </c>
      <c r="C2765" s="452" t="s">
        <v>8308</v>
      </c>
      <c r="D2765" s="781" t="s">
        <v>35</v>
      </c>
    </row>
    <row r="2766" spans="1:4" hidden="1">
      <c r="A2766" s="452" t="s">
        <v>8309</v>
      </c>
      <c r="B2766" s="820" t="s">
        <v>8310</v>
      </c>
      <c r="C2766" s="452" t="s">
        <v>8311</v>
      </c>
      <c r="D2766" s="781" t="s">
        <v>7</v>
      </c>
    </row>
    <row r="2767" spans="1:4" hidden="1">
      <c r="A2767" s="452" t="s">
        <v>8312</v>
      </c>
      <c r="B2767" s="820" t="s">
        <v>8313</v>
      </c>
      <c r="C2767" s="452" t="s">
        <v>8314</v>
      </c>
      <c r="D2767" s="781" t="s">
        <v>39</v>
      </c>
    </row>
    <row r="2768" spans="1:4" hidden="1">
      <c r="A2768" s="452" t="s">
        <v>8315</v>
      </c>
      <c r="B2768" s="820" t="s">
        <v>8316</v>
      </c>
      <c r="C2768" s="452" t="s">
        <v>8317</v>
      </c>
      <c r="D2768" s="781" t="s">
        <v>43</v>
      </c>
    </row>
    <row r="2769" spans="1:4" hidden="1">
      <c r="A2769" s="452" t="s">
        <v>8318</v>
      </c>
      <c r="B2769" s="820" t="s">
        <v>8319</v>
      </c>
      <c r="C2769" s="452" t="s">
        <v>8320</v>
      </c>
      <c r="D2769" s="781" t="s">
        <v>47</v>
      </c>
    </row>
    <row r="2770" spans="1:4" hidden="1">
      <c r="A2770" s="452" t="s">
        <v>8321</v>
      </c>
      <c r="B2770" s="820" t="s">
        <v>8322</v>
      </c>
      <c r="C2770" s="452" t="s">
        <v>8323</v>
      </c>
      <c r="D2770" s="781" t="s">
        <v>11</v>
      </c>
    </row>
    <row r="2771" spans="1:4" hidden="1">
      <c r="A2771" s="452" t="s">
        <v>8324</v>
      </c>
      <c r="B2771" s="820" t="s">
        <v>8325</v>
      </c>
      <c r="C2771" s="452" t="s">
        <v>8326</v>
      </c>
      <c r="D2771" s="781" t="s">
        <v>54</v>
      </c>
    </row>
    <row r="2772" spans="1:4" hidden="1">
      <c r="A2772" s="452" t="s">
        <v>8327</v>
      </c>
      <c r="B2772" s="820" t="s">
        <v>8328</v>
      </c>
      <c r="C2772" s="452" t="s">
        <v>8329</v>
      </c>
      <c r="D2772" s="781" t="s">
        <v>15</v>
      </c>
    </row>
    <row r="2773" spans="1:4" hidden="1">
      <c r="A2773" s="452" t="s">
        <v>8330</v>
      </c>
      <c r="B2773" s="820" t="s">
        <v>8331</v>
      </c>
      <c r="C2773" s="452" t="s">
        <v>8332</v>
      </c>
      <c r="D2773" s="781" t="s">
        <v>19</v>
      </c>
    </row>
    <row r="2774" spans="1:4" hidden="1">
      <c r="A2774" s="452" t="s">
        <v>8333</v>
      </c>
      <c r="B2774" s="820" t="s">
        <v>8334</v>
      </c>
      <c r="C2774" s="452" t="s">
        <v>8335</v>
      </c>
      <c r="D2774" s="781" t="s">
        <v>23</v>
      </c>
    </row>
    <row r="2775" spans="1:4" hidden="1">
      <c r="A2775" s="452" t="s">
        <v>8336</v>
      </c>
      <c r="B2775" s="820" t="s">
        <v>8337</v>
      </c>
      <c r="C2775" s="452" t="s">
        <v>8338</v>
      </c>
      <c r="D2775" s="781" t="s">
        <v>27</v>
      </c>
    </row>
    <row r="2776" spans="1:4" hidden="1">
      <c r="A2776" s="452" t="s">
        <v>8339</v>
      </c>
      <c r="B2776" s="820" t="s">
        <v>8340</v>
      </c>
      <c r="C2776" s="452" t="s">
        <v>8341</v>
      </c>
      <c r="D2776" s="781" t="s">
        <v>31</v>
      </c>
    </row>
    <row r="2777" spans="1:4" hidden="1">
      <c r="A2777" s="452" t="s">
        <v>8342</v>
      </c>
      <c r="B2777" s="820" t="s">
        <v>8343</v>
      </c>
      <c r="C2777" s="452" t="s">
        <v>8344</v>
      </c>
      <c r="D2777" s="781" t="s">
        <v>931</v>
      </c>
    </row>
    <row r="2778" spans="1:4" hidden="1">
      <c r="A2778" s="452" t="s">
        <v>8345</v>
      </c>
      <c r="B2778" s="820" t="s">
        <v>8346</v>
      </c>
      <c r="C2778" s="452" t="s">
        <v>8347</v>
      </c>
      <c r="D2778" s="781" t="s">
        <v>35</v>
      </c>
    </row>
    <row r="2779" spans="1:4" hidden="1">
      <c r="A2779" s="452" t="s">
        <v>8348</v>
      </c>
      <c r="B2779" s="820" t="s">
        <v>8349</v>
      </c>
      <c r="C2779" s="452" t="s">
        <v>8350</v>
      </c>
      <c r="D2779" s="781" t="s">
        <v>7</v>
      </c>
    </row>
    <row r="2780" spans="1:4" hidden="1">
      <c r="A2780" s="452" t="s">
        <v>8351</v>
      </c>
      <c r="B2780" s="820" t="s">
        <v>8352</v>
      </c>
      <c r="C2780" s="452" t="s">
        <v>8353</v>
      </c>
      <c r="D2780" s="781" t="s">
        <v>39</v>
      </c>
    </row>
    <row r="2781" spans="1:4" hidden="1">
      <c r="A2781" s="452" t="s">
        <v>8354</v>
      </c>
      <c r="B2781" s="820" t="s">
        <v>8355</v>
      </c>
      <c r="C2781" s="452" t="s">
        <v>8356</v>
      </c>
      <c r="D2781" s="781" t="s">
        <v>43</v>
      </c>
    </row>
    <row r="2782" spans="1:4" hidden="1">
      <c r="A2782" s="452" t="s">
        <v>8357</v>
      </c>
      <c r="B2782" s="820" t="s">
        <v>8358</v>
      </c>
      <c r="C2782" s="452" t="s">
        <v>8359</v>
      </c>
      <c r="D2782" s="781" t="s">
        <v>47</v>
      </c>
    </row>
    <row r="2783" spans="1:4" hidden="1">
      <c r="A2783" s="452" t="s">
        <v>8360</v>
      </c>
      <c r="B2783" s="820" t="s">
        <v>8361</v>
      </c>
      <c r="C2783" s="452" t="s">
        <v>8362</v>
      </c>
      <c r="D2783" s="781" t="s">
        <v>11</v>
      </c>
    </row>
    <row r="2784" spans="1:4" hidden="1">
      <c r="A2784" s="452" t="s">
        <v>8363</v>
      </c>
      <c r="B2784" s="820" t="s">
        <v>8364</v>
      </c>
      <c r="C2784" s="452" t="s">
        <v>8365</v>
      </c>
      <c r="D2784" s="781" t="s">
        <v>54</v>
      </c>
    </row>
    <row r="2785" spans="1:4" hidden="1">
      <c r="A2785" s="452" t="s">
        <v>8366</v>
      </c>
      <c r="B2785" s="820" t="s">
        <v>8367</v>
      </c>
      <c r="C2785" s="452" t="s">
        <v>8368</v>
      </c>
      <c r="D2785" s="781" t="s">
        <v>15</v>
      </c>
    </row>
    <row r="2786" spans="1:4" hidden="1">
      <c r="A2786" s="452" t="s">
        <v>8369</v>
      </c>
      <c r="B2786" s="820" t="s">
        <v>8370</v>
      </c>
      <c r="C2786" s="452" t="s">
        <v>8371</v>
      </c>
      <c r="D2786" s="781" t="s">
        <v>19</v>
      </c>
    </row>
    <row r="2787" spans="1:4" hidden="1">
      <c r="A2787" s="452" t="s">
        <v>8372</v>
      </c>
      <c r="B2787" s="820" t="s">
        <v>8373</v>
      </c>
      <c r="C2787" s="452" t="s">
        <v>8374</v>
      </c>
      <c r="D2787" s="781" t="s">
        <v>23</v>
      </c>
    </row>
    <row r="2788" spans="1:4" hidden="1">
      <c r="A2788" s="452" t="s">
        <v>8375</v>
      </c>
      <c r="B2788" s="820" t="s">
        <v>8376</v>
      </c>
      <c r="C2788" s="452" t="s">
        <v>8377</v>
      </c>
      <c r="D2788" s="781" t="s">
        <v>27</v>
      </c>
    </row>
    <row r="2789" spans="1:4" hidden="1">
      <c r="A2789" s="452" t="s">
        <v>8378</v>
      </c>
      <c r="B2789" s="820" t="s">
        <v>8379</v>
      </c>
      <c r="C2789" s="452" t="s">
        <v>8380</v>
      </c>
      <c r="D2789" s="781" t="s">
        <v>31</v>
      </c>
    </row>
    <row r="2790" spans="1:4" hidden="1">
      <c r="A2790" s="452" t="s">
        <v>8381</v>
      </c>
      <c r="B2790" s="820" t="s">
        <v>8382</v>
      </c>
      <c r="C2790" s="452" t="s">
        <v>8383</v>
      </c>
      <c r="D2790" s="781" t="s">
        <v>931</v>
      </c>
    </row>
    <row r="2791" spans="1:4" hidden="1">
      <c r="A2791" s="452" t="s">
        <v>8384</v>
      </c>
      <c r="B2791" s="820" t="s">
        <v>8385</v>
      </c>
      <c r="C2791" s="452" t="s">
        <v>8386</v>
      </c>
      <c r="D2791" s="781" t="s">
        <v>35</v>
      </c>
    </row>
    <row r="2792" spans="1:4" hidden="1">
      <c r="A2792" s="452" t="s">
        <v>8387</v>
      </c>
      <c r="B2792" s="820" t="s">
        <v>8388</v>
      </c>
      <c r="C2792" s="452" t="s">
        <v>8389</v>
      </c>
      <c r="D2792" s="781" t="s">
        <v>7</v>
      </c>
    </row>
    <row r="2793" spans="1:4" hidden="1">
      <c r="A2793" s="452" t="s">
        <v>8390</v>
      </c>
      <c r="B2793" s="820" t="s">
        <v>8391</v>
      </c>
      <c r="C2793" s="452" t="s">
        <v>8392</v>
      </c>
      <c r="D2793" s="781" t="s">
        <v>39</v>
      </c>
    </row>
    <row r="2794" spans="1:4" hidden="1">
      <c r="A2794" s="452" t="s">
        <v>8393</v>
      </c>
      <c r="B2794" s="820" t="s">
        <v>8394</v>
      </c>
      <c r="C2794" s="452" t="s">
        <v>8395</v>
      </c>
      <c r="D2794" s="781" t="s">
        <v>43</v>
      </c>
    </row>
    <row r="2795" spans="1:4" hidden="1">
      <c r="A2795" s="452" t="s">
        <v>8396</v>
      </c>
      <c r="B2795" s="820" t="s">
        <v>8397</v>
      </c>
      <c r="C2795" s="452" t="s">
        <v>8398</v>
      </c>
      <c r="D2795" s="781" t="s">
        <v>47</v>
      </c>
    </row>
    <row r="2796" spans="1:4" hidden="1">
      <c r="A2796" s="452" t="s">
        <v>8399</v>
      </c>
      <c r="B2796" s="820" t="s">
        <v>8400</v>
      </c>
      <c r="C2796" s="452" t="s">
        <v>8401</v>
      </c>
      <c r="D2796" s="781" t="s">
        <v>11</v>
      </c>
    </row>
    <row r="2797" spans="1:4" hidden="1">
      <c r="A2797" s="452" t="s">
        <v>8402</v>
      </c>
      <c r="B2797" s="820" t="s">
        <v>8403</v>
      </c>
      <c r="C2797" s="452" t="s">
        <v>8404</v>
      </c>
      <c r="D2797" s="781" t="s">
        <v>54</v>
      </c>
    </row>
    <row r="2798" spans="1:4" hidden="1">
      <c r="A2798" s="452" t="s">
        <v>8405</v>
      </c>
      <c r="B2798" s="820" t="s">
        <v>8406</v>
      </c>
      <c r="C2798" s="452" t="s">
        <v>8407</v>
      </c>
      <c r="D2798" s="781" t="s">
        <v>15</v>
      </c>
    </row>
    <row r="2799" spans="1:4" hidden="1">
      <c r="A2799" s="452" t="s">
        <v>8408</v>
      </c>
      <c r="B2799" s="820" t="s">
        <v>8409</v>
      </c>
      <c r="C2799" s="452" t="s">
        <v>8410</v>
      </c>
      <c r="D2799" s="781" t="s">
        <v>19</v>
      </c>
    </row>
    <row r="2800" spans="1:4" hidden="1">
      <c r="A2800" s="452" t="s">
        <v>8411</v>
      </c>
      <c r="B2800" s="820" t="s">
        <v>8412</v>
      </c>
      <c r="C2800" s="452" t="s">
        <v>8413</v>
      </c>
      <c r="D2800" s="781" t="s">
        <v>23</v>
      </c>
    </row>
    <row r="2801" spans="1:4" hidden="1">
      <c r="A2801" s="452" t="s">
        <v>8414</v>
      </c>
      <c r="B2801" s="820" t="s">
        <v>8415</v>
      </c>
      <c r="C2801" s="452" t="s">
        <v>8416</v>
      </c>
      <c r="D2801" s="781" t="s">
        <v>27</v>
      </c>
    </row>
    <row r="2802" spans="1:4" hidden="1">
      <c r="A2802" s="452" t="s">
        <v>8417</v>
      </c>
      <c r="B2802" s="820" t="s">
        <v>8418</v>
      </c>
      <c r="C2802" s="452" t="s">
        <v>8419</v>
      </c>
      <c r="D2802" s="781" t="s">
        <v>31</v>
      </c>
    </row>
    <row r="2803" spans="1:4" hidden="1">
      <c r="A2803" s="452" t="s">
        <v>8420</v>
      </c>
      <c r="B2803" s="820" t="s">
        <v>8421</v>
      </c>
      <c r="C2803" s="452" t="s">
        <v>8422</v>
      </c>
      <c r="D2803" s="781" t="s">
        <v>931</v>
      </c>
    </row>
    <row r="2804" spans="1:4" hidden="1">
      <c r="A2804" s="452" t="s">
        <v>8423</v>
      </c>
      <c r="B2804" s="820" t="s">
        <v>8424</v>
      </c>
      <c r="C2804" s="452" t="s">
        <v>8425</v>
      </c>
      <c r="D2804" s="781" t="s">
        <v>35</v>
      </c>
    </row>
    <row r="2805" spans="1:4" hidden="1">
      <c r="A2805" s="452" t="s">
        <v>8426</v>
      </c>
      <c r="B2805" s="820" t="s">
        <v>8427</v>
      </c>
      <c r="C2805" s="452" t="s">
        <v>8428</v>
      </c>
      <c r="D2805" s="781" t="s">
        <v>7</v>
      </c>
    </row>
    <row r="2806" spans="1:4" hidden="1">
      <c r="A2806" s="452" t="s">
        <v>8429</v>
      </c>
      <c r="B2806" s="820" t="s">
        <v>8430</v>
      </c>
      <c r="C2806" s="452" t="s">
        <v>8431</v>
      </c>
      <c r="D2806" s="781" t="s">
        <v>39</v>
      </c>
    </row>
    <row r="2807" spans="1:4" hidden="1">
      <c r="A2807" s="452" t="s">
        <v>8432</v>
      </c>
      <c r="B2807" s="820" t="s">
        <v>8433</v>
      </c>
      <c r="C2807" s="452" t="s">
        <v>8434</v>
      </c>
      <c r="D2807" s="781" t="s">
        <v>43</v>
      </c>
    </row>
    <row r="2808" spans="1:4" hidden="1">
      <c r="A2808" s="452" t="s">
        <v>8435</v>
      </c>
      <c r="B2808" s="820" t="s">
        <v>8436</v>
      </c>
      <c r="C2808" s="452" t="s">
        <v>8437</v>
      </c>
      <c r="D2808" s="781" t="s">
        <v>47</v>
      </c>
    </row>
    <row r="2809" spans="1:4" hidden="1">
      <c r="A2809" s="452" t="s">
        <v>8438</v>
      </c>
      <c r="B2809" s="820" t="s">
        <v>8439</v>
      </c>
      <c r="C2809" s="452" t="s">
        <v>8440</v>
      </c>
      <c r="D2809" s="781" t="s">
        <v>11</v>
      </c>
    </row>
    <row r="2810" spans="1:4" hidden="1">
      <c r="A2810" s="452" t="s">
        <v>8441</v>
      </c>
      <c r="B2810" s="820" t="s">
        <v>8442</v>
      </c>
      <c r="C2810" s="452" t="s">
        <v>8443</v>
      </c>
      <c r="D2810" s="781" t="s">
        <v>54</v>
      </c>
    </row>
    <row r="2811" spans="1:4" hidden="1">
      <c r="A2811" s="452" t="s">
        <v>8444</v>
      </c>
      <c r="B2811" s="820" t="s">
        <v>8445</v>
      </c>
      <c r="C2811" s="452" t="s">
        <v>8446</v>
      </c>
      <c r="D2811" s="781" t="s">
        <v>15</v>
      </c>
    </row>
    <row r="2812" spans="1:4" hidden="1">
      <c r="A2812" s="452" t="s">
        <v>8447</v>
      </c>
      <c r="B2812" s="820" t="s">
        <v>8448</v>
      </c>
      <c r="C2812" s="452" t="s">
        <v>8449</v>
      </c>
      <c r="D2812" s="781" t="s">
        <v>19</v>
      </c>
    </row>
    <row r="2813" spans="1:4" hidden="1">
      <c r="A2813" s="452" t="s">
        <v>8450</v>
      </c>
      <c r="B2813" s="820" t="s">
        <v>8451</v>
      </c>
      <c r="C2813" s="452" t="s">
        <v>8452</v>
      </c>
      <c r="D2813" s="781" t="s">
        <v>23</v>
      </c>
    </row>
    <row r="2814" spans="1:4" hidden="1">
      <c r="A2814" s="452" t="s">
        <v>8453</v>
      </c>
      <c r="B2814" s="820" t="s">
        <v>8454</v>
      </c>
      <c r="C2814" s="452" t="s">
        <v>8455</v>
      </c>
      <c r="D2814" s="781" t="s">
        <v>27</v>
      </c>
    </row>
    <row r="2815" spans="1:4" hidden="1">
      <c r="A2815" s="452" t="s">
        <v>8456</v>
      </c>
      <c r="B2815" s="820" t="s">
        <v>8457</v>
      </c>
      <c r="C2815" s="452" t="s">
        <v>8458</v>
      </c>
      <c r="D2815" s="781" t="s">
        <v>31</v>
      </c>
    </row>
    <row r="2816" spans="1:4" hidden="1">
      <c r="A2816" s="452" t="s">
        <v>8459</v>
      </c>
      <c r="B2816" s="820" t="s">
        <v>8460</v>
      </c>
      <c r="C2816" s="452" t="s">
        <v>8461</v>
      </c>
      <c r="D2816" s="781" t="s">
        <v>931</v>
      </c>
    </row>
    <row r="2817" spans="1:4" hidden="1">
      <c r="A2817" s="452" t="s">
        <v>8462</v>
      </c>
      <c r="B2817" s="820" t="s">
        <v>8463</v>
      </c>
      <c r="C2817" s="452" t="s">
        <v>8464</v>
      </c>
      <c r="D2817" s="781" t="s">
        <v>35</v>
      </c>
    </row>
    <row r="2818" spans="1:4" hidden="1">
      <c r="A2818" s="452" t="s">
        <v>8465</v>
      </c>
      <c r="B2818" s="820" t="s">
        <v>8466</v>
      </c>
      <c r="C2818" s="452" t="s">
        <v>8467</v>
      </c>
      <c r="D2818" s="781" t="s">
        <v>7</v>
      </c>
    </row>
    <row r="2819" spans="1:4" hidden="1">
      <c r="A2819" s="452" t="s">
        <v>8468</v>
      </c>
      <c r="B2819" s="820" t="s">
        <v>8469</v>
      </c>
      <c r="C2819" s="452" t="s">
        <v>8470</v>
      </c>
      <c r="D2819" s="781" t="s">
        <v>39</v>
      </c>
    </row>
    <row r="2820" spans="1:4" hidden="1">
      <c r="A2820" s="452" t="s">
        <v>8471</v>
      </c>
      <c r="B2820" s="820" t="s">
        <v>8472</v>
      </c>
      <c r="C2820" s="452" t="s">
        <v>8473</v>
      </c>
      <c r="D2820" s="781" t="s">
        <v>43</v>
      </c>
    </row>
    <row r="2821" spans="1:4" hidden="1">
      <c r="A2821" s="452" t="s">
        <v>8474</v>
      </c>
      <c r="B2821" s="820" t="s">
        <v>8475</v>
      </c>
      <c r="C2821" s="452" t="s">
        <v>8476</v>
      </c>
      <c r="D2821" s="781" t="s">
        <v>47</v>
      </c>
    </row>
    <row r="2822" spans="1:4" hidden="1">
      <c r="A2822" s="452" t="s">
        <v>8477</v>
      </c>
      <c r="B2822" s="820" t="s">
        <v>8478</v>
      </c>
      <c r="C2822" s="452" t="s">
        <v>8479</v>
      </c>
      <c r="D2822" s="781" t="s">
        <v>11</v>
      </c>
    </row>
    <row r="2823" spans="1:4" hidden="1">
      <c r="A2823" s="452" t="s">
        <v>8480</v>
      </c>
      <c r="B2823" s="820" t="s">
        <v>8481</v>
      </c>
      <c r="C2823" s="452" t="s">
        <v>8482</v>
      </c>
      <c r="D2823" s="781" t="s">
        <v>54</v>
      </c>
    </row>
    <row r="2824" spans="1:4" hidden="1">
      <c r="A2824" s="452" t="s">
        <v>8483</v>
      </c>
      <c r="B2824" s="820" t="s">
        <v>8484</v>
      </c>
      <c r="C2824" s="452" t="s">
        <v>8485</v>
      </c>
      <c r="D2824" s="781" t="s">
        <v>15</v>
      </c>
    </row>
    <row r="2825" spans="1:4" hidden="1">
      <c r="A2825" s="452" t="s">
        <v>8486</v>
      </c>
      <c r="B2825" s="820" t="s">
        <v>8487</v>
      </c>
      <c r="C2825" s="452" t="s">
        <v>8488</v>
      </c>
      <c r="D2825" s="781" t="s">
        <v>19</v>
      </c>
    </row>
    <row r="2826" spans="1:4" hidden="1">
      <c r="A2826" s="452" t="s">
        <v>8489</v>
      </c>
      <c r="B2826" s="820" t="s">
        <v>8490</v>
      </c>
      <c r="C2826" s="452" t="s">
        <v>8491</v>
      </c>
      <c r="D2826" s="781" t="s">
        <v>23</v>
      </c>
    </row>
    <row r="2827" spans="1:4" hidden="1">
      <c r="A2827" s="452" t="s">
        <v>8492</v>
      </c>
      <c r="B2827" s="820" t="s">
        <v>8493</v>
      </c>
      <c r="C2827" s="452" t="s">
        <v>8494</v>
      </c>
      <c r="D2827" s="781" t="s">
        <v>27</v>
      </c>
    </row>
    <row r="2828" spans="1:4" hidden="1">
      <c r="A2828" s="452" t="s">
        <v>8495</v>
      </c>
      <c r="B2828" s="820" t="s">
        <v>8496</v>
      </c>
      <c r="C2828" s="452" t="s">
        <v>8497</v>
      </c>
      <c r="D2828" s="781" t="s">
        <v>31</v>
      </c>
    </row>
    <row r="2829" spans="1:4" hidden="1">
      <c r="A2829" s="452" t="s">
        <v>8498</v>
      </c>
      <c r="B2829" s="820" t="s">
        <v>8499</v>
      </c>
      <c r="C2829" s="452" t="s">
        <v>8500</v>
      </c>
      <c r="D2829" s="781" t="s">
        <v>931</v>
      </c>
    </row>
    <row r="2830" spans="1:4" hidden="1">
      <c r="A2830" s="452" t="s">
        <v>8501</v>
      </c>
      <c r="B2830" s="820" t="s">
        <v>8502</v>
      </c>
      <c r="C2830" s="452" t="s">
        <v>8503</v>
      </c>
      <c r="D2830" s="781" t="s">
        <v>35</v>
      </c>
    </row>
    <row r="2831" spans="1:4" hidden="1">
      <c r="A2831" s="452" t="s">
        <v>8504</v>
      </c>
      <c r="B2831" s="820" t="s">
        <v>8505</v>
      </c>
      <c r="C2831" s="452" t="s">
        <v>8506</v>
      </c>
      <c r="D2831" s="781" t="s">
        <v>7</v>
      </c>
    </row>
    <row r="2832" spans="1:4" hidden="1">
      <c r="A2832" s="452" t="s">
        <v>8507</v>
      </c>
      <c r="B2832" s="820" t="s">
        <v>8508</v>
      </c>
      <c r="C2832" s="452" t="s">
        <v>8509</v>
      </c>
      <c r="D2832" s="781" t="s">
        <v>39</v>
      </c>
    </row>
    <row r="2833" spans="1:4" hidden="1">
      <c r="A2833" s="452" t="s">
        <v>8510</v>
      </c>
      <c r="B2833" s="820" t="s">
        <v>8511</v>
      </c>
      <c r="C2833" s="452" t="s">
        <v>8512</v>
      </c>
      <c r="D2833" s="781" t="s">
        <v>43</v>
      </c>
    </row>
    <row r="2834" spans="1:4" hidden="1">
      <c r="A2834" s="452" t="s">
        <v>8513</v>
      </c>
      <c r="B2834" s="820" t="s">
        <v>8514</v>
      </c>
      <c r="C2834" s="452" t="s">
        <v>8515</v>
      </c>
      <c r="D2834" s="781" t="s">
        <v>47</v>
      </c>
    </row>
    <row r="2835" spans="1:4" hidden="1">
      <c r="A2835" s="452" t="s">
        <v>8516</v>
      </c>
      <c r="B2835" s="820" t="s">
        <v>8517</v>
      </c>
      <c r="C2835" s="452" t="s">
        <v>8518</v>
      </c>
      <c r="D2835" s="781" t="s">
        <v>11</v>
      </c>
    </row>
    <row r="2836" spans="1:4" hidden="1">
      <c r="A2836" s="452" t="s">
        <v>8519</v>
      </c>
      <c r="B2836" s="820" t="s">
        <v>8520</v>
      </c>
      <c r="C2836" s="452" t="s">
        <v>8521</v>
      </c>
      <c r="D2836" s="781" t="s">
        <v>54</v>
      </c>
    </row>
    <row r="2837" spans="1:4" hidden="1">
      <c r="A2837" s="452" t="s">
        <v>8522</v>
      </c>
      <c r="B2837" s="820" t="s">
        <v>8523</v>
      </c>
      <c r="C2837" s="452" t="s">
        <v>8524</v>
      </c>
      <c r="D2837" s="781" t="s">
        <v>15</v>
      </c>
    </row>
    <row r="2838" spans="1:4" hidden="1">
      <c r="A2838" s="452" t="s">
        <v>8525</v>
      </c>
      <c r="B2838" s="820" t="s">
        <v>8526</v>
      </c>
      <c r="C2838" s="452" t="s">
        <v>8527</v>
      </c>
      <c r="D2838" s="781" t="s">
        <v>19</v>
      </c>
    </row>
    <row r="2839" spans="1:4" hidden="1">
      <c r="A2839" s="452" t="s">
        <v>8528</v>
      </c>
      <c r="B2839" s="820" t="s">
        <v>8529</v>
      </c>
      <c r="C2839" s="452" t="s">
        <v>8530</v>
      </c>
      <c r="D2839" s="781" t="s">
        <v>23</v>
      </c>
    </row>
    <row r="2840" spans="1:4" hidden="1">
      <c r="A2840" s="452" t="s">
        <v>8531</v>
      </c>
      <c r="B2840" s="820" t="s">
        <v>8532</v>
      </c>
      <c r="C2840" s="452" t="s">
        <v>8533</v>
      </c>
      <c r="D2840" s="781" t="s">
        <v>27</v>
      </c>
    </row>
    <row r="2841" spans="1:4" hidden="1">
      <c r="A2841" s="452" t="s">
        <v>8534</v>
      </c>
      <c r="B2841" s="820" t="s">
        <v>8535</v>
      </c>
      <c r="C2841" s="452" t="s">
        <v>8536</v>
      </c>
      <c r="D2841" s="781" t="s">
        <v>31</v>
      </c>
    </row>
    <row r="2842" spans="1:4" hidden="1">
      <c r="A2842" s="452" t="s">
        <v>8537</v>
      </c>
      <c r="B2842" s="820" t="s">
        <v>8538</v>
      </c>
      <c r="C2842" s="452" t="s">
        <v>8539</v>
      </c>
      <c r="D2842" s="781" t="s">
        <v>931</v>
      </c>
    </row>
    <row r="2843" spans="1:4" hidden="1">
      <c r="A2843" s="452" t="s">
        <v>8540</v>
      </c>
      <c r="B2843" s="820" t="s">
        <v>8541</v>
      </c>
      <c r="C2843" s="452" t="s">
        <v>8542</v>
      </c>
      <c r="D2843" s="781" t="s">
        <v>35</v>
      </c>
    </row>
    <row r="2844" spans="1:4" hidden="1">
      <c r="A2844" s="452" t="s">
        <v>8543</v>
      </c>
      <c r="B2844" s="820" t="s">
        <v>8544</v>
      </c>
      <c r="C2844" s="452" t="s">
        <v>8545</v>
      </c>
      <c r="D2844" s="781" t="s">
        <v>7</v>
      </c>
    </row>
    <row r="2845" spans="1:4" hidden="1">
      <c r="A2845" s="452" t="s">
        <v>8546</v>
      </c>
      <c r="B2845" s="820" t="s">
        <v>8547</v>
      </c>
      <c r="C2845" s="452" t="s">
        <v>8548</v>
      </c>
      <c r="D2845" s="781" t="s">
        <v>39</v>
      </c>
    </row>
    <row r="2846" spans="1:4" hidden="1">
      <c r="A2846" s="452" t="s">
        <v>8549</v>
      </c>
      <c r="B2846" s="820" t="s">
        <v>8550</v>
      </c>
      <c r="C2846" s="452" t="s">
        <v>8551</v>
      </c>
      <c r="D2846" s="781" t="s">
        <v>43</v>
      </c>
    </row>
    <row r="2847" spans="1:4" hidden="1">
      <c r="A2847" s="452" t="s">
        <v>8552</v>
      </c>
      <c r="B2847" s="820" t="s">
        <v>8553</v>
      </c>
      <c r="C2847" s="452" t="s">
        <v>8554</v>
      </c>
      <c r="D2847" s="781" t="s">
        <v>47</v>
      </c>
    </row>
    <row r="2848" spans="1:4" hidden="1">
      <c r="A2848" s="452" t="s">
        <v>8555</v>
      </c>
      <c r="B2848" s="820" t="s">
        <v>8556</v>
      </c>
      <c r="C2848" s="452" t="s">
        <v>8557</v>
      </c>
      <c r="D2848" s="781" t="s">
        <v>11</v>
      </c>
    </row>
    <row r="2849" spans="1:4" hidden="1">
      <c r="A2849" s="452" t="s">
        <v>8558</v>
      </c>
      <c r="B2849" s="820" t="s">
        <v>8559</v>
      </c>
      <c r="C2849" s="452" t="s">
        <v>8560</v>
      </c>
      <c r="D2849" s="781" t="s">
        <v>54</v>
      </c>
    </row>
    <row r="2850" spans="1:4" hidden="1">
      <c r="A2850" s="452" t="s">
        <v>8561</v>
      </c>
      <c r="B2850" s="820" t="s">
        <v>8562</v>
      </c>
      <c r="C2850" s="452" t="s">
        <v>8563</v>
      </c>
      <c r="D2850" s="781" t="s">
        <v>15</v>
      </c>
    </row>
    <row r="2851" spans="1:4" hidden="1">
      <c r="A2851" s="452" t="s">
        <v>8564</v>
      </c>
      <c r="B2851" s="820" t="s">
        <v>8565</v>
      </c>
      <c r="C2851" s="452" t="s">
        <v>8566</v>
      </c>
      <c r="D2851" s="781" t="s">
        <v>19</v>
      </c>
    </row>
    <row r="2852" spans="1:4" hidden="1">
      <c r="A2852" s="452" t="s">
        <v>8567</v>
      </c>
      <c r="B2852" s="820" t="s">
        <v>8568</v>
      </c>
      <c r="C2852" s="452" t="s">
        <v>8569</v>
      </c>
      <c r="D2852" s="781" t="s">
        <v>23</v>
      </c>
    </row>
    <row r="2853" spans="1:4" hidden="1">
      <c r="A2853" s="452" t="s">
        <v>8570</v>
      </c>
      <c r="B2853" s="820" t="s">
        <v>8571</v>
      </c>
      <c r="C2853" s="452" t="s">
        <v>8572</v>
      </c>
      <c r="D2853" s="781" t="s">
        <v>27</v>
      </c>
    </row>
    <row r="2854" spans="1:4" hidden="1">
      <c r="A2854" s="452" t="s">
        <v>8573</v>
      </c>
      <c r="B2854" s="820" t="s">
        <v>8574</v>
      </c>
      <c r="C2854" s="452" t="s">
        <v>8575</v>
      </c>
      <c r="D2854" s="781" t="s">
        <v>31</v>
      </c>
    </row>
    <row r="2855" spans="1:4" hidden="1">
      <c r="A2855" s="452" t="s">
        <v>8576</v>
      </c>
      <c r="B2855" s="820" t="s">
        <v>8577</v>
      </c>
      <c r="C2855" s="452" t="s">
        <v>8578</v>
      </c>
      <c r="D2855" s="781" t="s">
        <v>931</v>
      </c>
    </row>
    <row r="2856" spans="1:4" hidden="1">
      <c r="A2856" s="452" t="s">
        <v>8579</v>
      </c>
      <c r="B2856" s="820" t="s">
        <v>8580</v>
      </c>
      <c r="C2856" s="452" t="s">
        <v>8581</v>
      </c>
      <c r="D2856" s="781" t="s">
        <v>35</v>
      </c>
    </row>
    <row r="2857" spans="1:4" hidden="1">
      <c r="A2857" s="452" t="s">
        <v>8582</v>
      </c>
      <c r="B2857" s="820" t="s">
        <v>8583</v>
      </c>
      <c r="C2857" s="452" t="s">
        <v>8584</v>
      </c>
      <c r="D2857" s="781" t="s">
        <v>7</v>
      </c>
    </row>
    <row r="2858" spans="1:4" hidden="1">
      <c r="A2858" s="452" t="s">
        <v>8585</v>
      </c>
      <c r="B2858" s="820" t="s">
        <v>8586</v>
      </c>
      <c r="C2858" s="452" t="s">
        <v>8587</v>
      </c>
      <c r="D2858" s="781" t="s">
        <v>39</v>
      </c>
    </row>
    <row r="2859" spans="1:4" hidden="1">
      <c r="A2859" s="452" t="s">
        <v>8588</v>
      </c>
      <c r="B2859" s="820" t="s">
        <v>8589</v>
      </c>
      <c r="C2859" s="452" t="s">
        <v>8590</v>
      </c>
      <c r="D2859" s="781" t="s">
        <v>43</v>
      </c>
    </row>
    <row r="2860" spans="1:4" hidden="1">
      <c r="A2860" s="452" t="s">
        <v>8591</v>
      </c>
      <c r="B2860" s="820" t="s">
        <v>8592</v>
      </c>
      <c r="C2860" s="452" t="s">
        <v>8593</v>
      </c>
      <c r="D2860" s="781" t="s">
        <v>47</v>
      </c>
    </row>
    <row r="2861" spans="1:4" hidden="1">
      <c r="A2861" s="452" t="s">
        <v>8594</v>
      </c>
      <c r="B2861" s="820" t="s">
        <v>8595</v>
      </c>
      <c r="C2861" s="452" t="s">
        <v>8596</v>
      </c>
      <c r="D2861" s="781" t="s">
        <v>11</v>
      </c>
    </row>
    <row r="2862" spans="1:4" hidden="1">
      <c r="A2862" s="452" t="s">
        <v>8597</v>
      </c>
      <c r="B2862" s="820" t="s">
        <v>8598</v>
      </c>
      <c r="C2862" s="452" t="s">
        <v>8599</v>
      </c>
      <c r="D2862" s="781" t="s">
        <v>54</v>
      </c>
    </row>
    <row r="2863" spans="1:4" hidden="1">
      <c r="A2863" s="452" t="s">
        <v>8600</v>
      </c>
      <c r="B2863" s="820" t="s">
        <v>8601</v>
      </c>
      <c r="C2863" s="452" t="s">
        <v>8602</v>
      </c>
      <c r="D2863" s="781" t="s">
        <v>15</v>
      </c>
    </row>
    <row r="2864" spans="1:4" hidden="1">
      <c r="A2864" s="452" t="s">
        <v>8603</v>
      </c>
      <c r="B2864" s="820" t="s">
        <v>8604</v>
      </c>
      <c r="C2864" s="452" t="s">
        <v>8605</v>
      </c>
      <c r="D2864" s="781" t="s">
        <v>19</v>
      </c>
    </row>
    <row r="2865" spans="1:4" hidden="1">
      <c r="A2865" s="452" t="s">
        <v>8606</v>
      </c>
      <c r="B2865" s="820" t="s">
        <v>8607</v>
      </c>
      <c r="C2865" s="452" t="s">
        <v>8608</v>
      </c>
      <c r="D2865" s="781" t="s">
        <v>23</v>
      </c>
    </row>
    <row r="2866" spans="1:4" hidden="1">
      <c r="A2866" s="452" t="s">
        <v>8609</v>
      </c>
      <c r="B2866" s="820" t="s">
        <v>8610</v>
      </c>
      <c r="C2866" s="452" t="s">
        <v>8611</v>
      </c>
      <c r="D2866" s="781" t="s">
        <v>27</v>
      </c>
    </row>
    <row r="2867" spans="1:4" hidden="1">
      <c r="A2867" s="452" t="s">
        <v>8612</v>
      </c>
      <c r="B2867" s="820" t="s">
        <v>8613</v>
      </c>
      <c r="C2867" s="452" t="s">
        <v>8614</v>
      </c>
      <c r="D2867" s="781" t="s">
        <v>31</v>
      </c>
    </row>
    <row r="2868" spans="1:4" hidden="1">
      <c r="A2868" s="452" t="s">
        <v>8615</v>
      </c>
      <c r="B2868" s="820" t="s">
        <v>8616</v>
      </c>
      <c r="C2868" s="452" t="s">
        <v>8617</v>
      </c>
      <c r="D2868" s="781" t="s">
        <v>931</v>
      </c>
    </row>
    <row r="2869" spans="1:4" hidden="1">
      <c r="A2869" s="452" t="s">
        <v>8618</v>
      </c>
      <c r="B2869" s="820" t="s">
        <v>8619</v>
      </c>
      <c r="C2869" s="452" t="s">
        <v>8620</v>
      </c>
      <c r="D2869" s="781" t="s">
        <v>35</v>
      </c>
    </row>
    <row r="2870" spans="1:4" hidden="1">
      <c r="A2870" s="452" t="s">
        <v>8621</v>
      </c>
      <c r="B2870" s="820" t="s">
        <v>8622</v>
      </c>
      <c r="C2870" s="452" t="s">
        <v>8623</v>
      </c>
      <c r="D2870" s="781" t="s">
        <v>7</v>
      </c>
    </row>
    <row r="2871" spans="1:4" hidden="1">
      <c r="A2871" s="452" t="s">
        <v>8624</v>
      </c>
      <c r="B2871" s="820" t="s">
        <v>8625</v>
      </c>
      <c r="C2871" s="452" t="s">
        <v>8626</v>
      </c>
      <c r="D2871" s="781" t="s">
        <v>39</v>
      </c>
    </row>
    <row r="2872" spans="1:4" hidden="1">
      <c r="A2872" s="452" t="s">
        <v>8627</v>
      </c>
      <c r="B2872" s="820" t="s">
        <v>8628</v>
      </c>
      <c r="C2872" s="452" t="s">
        <v>8629</v>
      </c>
      <c r="D2872" s="781" t="s">
        <v>43</v>
      </c>
    </row>
    <row r="2873" spans="1:4" hidden="1">
      <c r="A2873" s="452" t="s">
        <v>8630</v>
      </c>
      <c r="B2873" s="820" t="s">
        <v>8631</v>
      </c>
      <c r="C2873" s="452" t="s">
        <v>8632</v>
      </c>
      <c r="D2873" s="781" t="s">
        <v>47</v>
      </c>
    </row>
    <row r="2874" spans="1:4" hidden="1">
      <c r="A2874" s="452" t="s">
        <v>8633</v>
      </c>
      <c r="B2874" s="820" t="s">
        <v>8634</v>
      </c>
      <c r="C2874" s="452" t="s">
        <v>8635</v>
      </c>
      <c r="D2874" s="781" t="s">
        <v>11</v>
      </c>
    </row>
    <row r="2875" spans="1:4" hidden="1">
      <c r="A2875" s="452" t="s">
        <v>8636</v>
      </c>
      <c r="B2875" s="820" t="s">
        <v>8637</v>
      </c>
      <c r="C2875" s="452" t="s">
        <v>8638</v>
      </c>
      <c r="D2875" s="781" t="s">
        <v>54</v>
      </c>
    </row>
    <row r="2876" spans="1:4" hidden="1">
      <c r="A2876" s="452" t="s">
        <v>8639</v>
      </c>
      <c r="B2876" s="820" t="s">
        <v>8640</v>
      </c>
      <c r="C2876" s="452" t="s">
        <v>8641</v>
      </c>
      <c r="D2876" s="781" t="s">
        <v>15</v>
      </c>
    </row>
    <row r="2877" spans="1:4" hidden="1">
      <c r="A2877" s="452" t="s">
        <v>8642</v>
      </c>
      <c r="B2877" s="820" t="s">
        <v>8643</v>
      </c>
      <c r="C2877" s="452" t="s">
        <v>8644</v>
      </c>
      <c r="D2877" s="781" t="s">
        <v>19</v>
      </c>
    </row>
    <row r="2878" spans="1:4" hidden="1">
      <c r="A2878" s="452" t="s">
        <v>8645</v>
      </c>
      <c r="B2878" s="820" t="s">
        <v>8646</v>
      </c>
      <c r="C2878" s="452" t="s">
        <v>8647</v>
      </c>
      <c r="D2878" s="781" t="s">
        <v>23</v>
      </c>
    </row>
    <row r="2879" spans="1:4" hidden="1">
      <c r="A2879" s="452" t="s">
        <v>8648</v>
      </c>
      <c r="B2879" s="820" t="s">
        <v>8649</v>
      </c>
      <c r="C2879" s="452" t="s">
        <v>8650</v>
      </c>
      <c r="D2879" s="781" t="s">
        <v>27</v>
      </c>
    </row>
    <row r="2880" spans="1:4" hidden="1">
      <c r="A2880" s="452" t="s">
        <v>8651</v>
      </c>
      <c r="B2880" s="820" t="s">
        <v>8652</v>
      </c>
      <c r="C2880" s="452" t="s">
        <v>8653</v>
      </c>
      <c r="D2880" s="781" t="s">
        <v>31</v>
      </c>
    </row>
    <row r="2881" spans="1:4" hidden="1">
      <c r="A2881" s="452" t="s">
        <v>8654</v>
      </c>
      <c r="B2881" s="820" t="s">
        <v>8655</v>
      </c>
      <c r="C2881" s="452" t="s">
        <v>8656</v>
      </c>
      <c r="D2881" s="781" t="s">
        <v>931</v>
      </c>
    </row>
    <row r="2882" spans="1:4" hidden="1">
      <c r="A2882" s="452" t="s">
        <v>8657</v>
      </c>
      <c r="B2882" s="820" t="s">
        <v>8658</v>
      </c>
      <c r="C2882" s="452" t="s">
        <v>8659</v>
      </c>
      <c r="D2882" s="781" t="s">
        <v>35</v>
      </c>
    </row>
    <row r="2883" spans="1:4" hidden="1">
      <c r="A2883" s="452" t="s">
        <v>8660</v>
      </c>
      <c r="B2883" s="820" t="s">
        <v>8661</v>
      </c>
      <c r="C2883" s="452" t="s">
        <v>8662</v>
      </c>
      <c r="D2883" s="781" t="s">
        <v>7</v>
      </c>
    </row>
    <row r="2884" spans="1:4" hidden="1">
      <c r="A2884" s="452" t="s">
        <v>8663</v>
      </c>
      <c r="B2884" s="820" t="s">
        <v>8664</v>
      </c>
      <c r="C2884" s="452" t="s">
        <v>8665</v>
      </c>
      <c r="D2884" s="781" t="s">
        <v>39</v>
      </c>
    </row>
    <row r="2885" spans="1:4" hidden="1">
      <c r="A2885" s="452" t="s">
        <v>8666</v>
      </c>
      <c r="B2885" s="820" t="s">
        <v>8667</v>
      </c>
      <c r="C2885" s="452" t="s">
        <v>8668</v>
      </c>
      <c r="D2885" s="781" t="s">
        <v>43</v>
      </c>
    </row>
    <row r="2886" spans="1:4" hidden="1">
      <c r="A2886" s="452" t="s">
        <v>8669</v>
      </c>
      <c r="B2886" s="820" t="s">
        <v>8670</v>
      </c>
      <c r="C2886" s="452" t="s">
        <v>8671</v>
      </c>
      <c r="D2886" s="781" t="s">
        <v>47</v>
      </c>
    </row>
    <row r="2887" spans="1:4" hidden="1">
      <c r="A2887" s="452" t="s">
        <v>8672</v>
      </c>
      <c r="B2887" s="820" t="s">
        <v>8673</v>
      </c>
      <c r="C2887" s="452" t="s">
        <v>8674</v>
      </c>
      <c r="D2887" s="781" t="s">
        <v>11</v>
      </c>
    </row>
    <row r="2888" spans="1:4" hidden="1">
      <c r="A2888" s="452" t="s">
        <v>8675</v>
      </c>
      <c r="B2888" s="820" t="s">
        <v>8676</v>
      </c>
      <c r="C2888" s="452" t="s">
        <v>8677</v>
      </c>
      <c r="D2888" s="781" t="s">
        <v>54</v>
      </c>
    </row>
    <row r="2889" spans="1:4" hidden="1">
      <c r="A2889" s="452" t="s">
        <v>8678</v>
      </c>
      <c r="B2889" s="820" t="s">
        <v>8679</v>
      </c>
      <c r="C2889" s="452" t="s">
        <v>8680</v>
      </c>
      <c r="D2889" s="781" t="s">
        <v>15</v>
      </c>
    </row>
    <row r="2890" spans="1:4" hidden="1">
      <c r="A2890" s="452" t="s">
        <v>8681</v>
      </c>
      <c r="B2890" s="820" t="s">
        <v>8682</v>
      </c>
      <c r="C2890" s="452" t="s">
        <v>8683</v>
      </c>
      <c r="D2890" s="781" t="s">
        <v>19</v>
      </c>
    </row>
    <row r="2891" spans="1:4" hidden="1">
      <c r="A2891" s="452" t="s">
        <v>8684</v>
      </c>
      <c r="B2891" s="820" t="s">
        <v>8685</v>
      </c>
      <c r="C2891" s="452" t="s">
        <v>8686</v>
      </c>
      <c r="D2891" s="781" t="s">
        <v>23</v>
      </c>
    </row>
    <row r="2892" spans="1:4" hidden="1">
      <c r="A2892" s="452" t="s">
        <v>8687</v>
      </c>
      <c r="B2892" s="820" t="s">
        <v>8688</v>
      </c>
      <c r="C2892" s="452" t="s">
        <v>8689</v>
      </c>
      <c r="D2892" s="781" t="s">
        <v>27</v>
      </c>
    </row>
    <row r="2893" spans="1:4" hidden="1">
      <c r="A2893" s="452" t="s">
        <v>8690</v>
      </c>
      <c r="B2893" s="820" t="s">
        <v>8691</v>
      </c>
      <c r="C2893" s="452" t="s">
        <v>8692</v>
      </c>
      <c r="D2893" s="781" t="s">
        <v>31</v>
      </c>
    </row>
    <row r="2894" spans="1:4" hidden="1">
      <c r="A2894" s="452" t="s">
        <v>8693</v>
      </c>
      <c r="B2894" s="820" t="s">
        <v>8694</v>
      </c>
      <c r="C2894" s="452" t="s">
        <v>8695</v>
      </c>
      <c r="D2894" s="781" t="s">
        <v>931</v>
      </c>
    </row>
    <row r="2895" spans="1:4" hidden="1">
      <c r="A2895" s="452" t="s">
        <v>8696</v>
      </c>
      <c r="B2895" s="820" t="s">
        <v>8697</v>
      </c>
      <c r="C2895" s="452" t="s">
        <v>8698</v>
      </c>
      <c r="D2895" s="781" t="s">
        <v>35</v>
      </c>
    </row>
    <row r="2896" spans="1:4" hidden="1">
      <c r="A2896" s="452" t="s">
        <v>8699</v>
      </c>
      <c r="B2896" s="820" t="s">
        <v>8700</v>
      </c>
      <c r="C2896" s="452" t="s">
        <v>8701</v>
      </c>
      <c r="D2896" s="781" t="s">
        <v>7</v>
      </c>
    </row>
    <row r="2897" spans="1:4" hidden="1">
      <c r="A2897" s="452" t="s">
        <v>8702</v>
      </c>
      <c r="B2897" s="820" t="s">
        <v>8703</v>
      </c>
      <c r="C2897" s="452" t="s">
        <v>8704</v>
      </c>
      <c r="D2897" s="781" t="s">
        <v>39</v>
      </c>
    </row>
    <row r="2898" spans="1:4" hidden="1">
      <c r="A2898" s="452" t="s">
        <v>8705</v>
      </c>
      <c r="B2898" s="820" t="s">
        <v>8706</v>
      </c>
      <c r="C2898" s="452" t="s">
        <v>8707</v>
      </c>
      <c r="D2898" s="781" t="s">
        <v>43</v>
      </c>
    </row>
    <row r="2899" spans="1:4" hidden="1">
      <c r="A2899" s="452" t="s">
        <v>8708</v>
      </c>
      <c r="B2899" s="820" t="s">
        <v>8709</v>
      </c>
      <c r="C2899" s="452" t="s">
        <v>8710</v>
      </c>
      <c r="D2899" s="781" t="s">
        <v>47</v>
      </c>
    </row>
    <row r="2900" spans="1:4" hidden="1">
      <c r="A2900" s="452" t="s">
        <v>8711</v>
      </c>
      <c r="B2900" s="820" t="s">
        <v>8712</v>
      </c>
      <c r="C2900" s="452" t="s">
        <v>8713</v>
      </c>
      <c r="D2900" s="781" t="s">
        <v>11</v>
      </c>
    </row>
    <row r="2901" spans="1:4" hidden="1">
      <c r="A2901" s="452" t="s">
        <v>8714</v>
      </c>
      <c r="B2901" s="820" t="s">
        <v>8715</v>
      </c>
      <c r="C2901" s="452" t="s">
        <v>8716</v>
      </c>
      <c r="D2901" s="781" t="s">
        <v>54</v>
      </c>
    </row>
    <row r="2902" spans="1:4" hidden="1">
      <c r="A2902" s="452" t="s">
        <v>8717</v>
      </c>
      <c r="B2902" s="820" t="s">
        <v>8718</v>
      </c>
      <c r="C2902" s="452" t="s">
        <v>8719</v>
      </c>
      <c r="D2902" s="781" t="s">
        <v>15</v>
      </c>
    </row>
    <row r="2903" spans="1:4" hidden="1">
      <c r="A2903" s="452" t="s">
        <v>8720</v>
      </c>
      <c r="B2903" s="820" t="s">
        <v>8721</v>
      </c>
      <c r="C2903" s="452" t="s">
        <v>8722</v>
      </c>
      <c r="D2903" s="781" t="s">
        <v>19</v>
      </c>
    </row>
    <row r="2904" spans="1:4" hidden="1">
      <c r="A2904" s="452" t="s">
        <v>8723</v>
      </c>
      <c r="B2904" s="820" t="s">
        <v>8724</v>
      </c>
      <c r="C2904" s="452" t="s">
        <v>8725</v>
      </c>
      <c r="D2904" s="781" t="s">
        <v>23</v>
      </c>
    </row>
    <row r="2905" spans="1:4" hidden="1">
      <c r="A2905" s="452" t="s">
        <v>8726</v>
      </c>
      <c r="B2905" s="820" t="s">
        <v>8727</v>
      </c>
      <c r="C2905" s="452" t="s">
        <v>8728</v>
      </c>
      <c r="D2905" s="781" t="s">
        <v>27</v>
      </c>
    </row>
    <row r="2906" spans="1:4" hidden="1">
      <c r="A2906" s="452" t="s">
        <v>8729</v>
      </c>
      <c r="B2906" s="820" t="s">
        <v>8730</v>
      </c>
      <c r="C2906" s="452" t="s">
        <v>8731</v>
      </c>
      <c r="D2906" s="781" t="s">
        <v>31</v>
      </c>
    </row>
    <row r="2907" spans="1:4" hidden="1">
      <c r="A2907" s="452" t="s">
        <v>8732</v>
      </c>
      <c r="B2907" s="820" t="s">
        <v>8733</v>
      </c>
      <c r="C2907" s="452" t="s">
        <v>8734</v>
      </c>
      <c r="D2907" s="781" t="s">
        <v>931</v>
      </c>
    </row>
    <row r="2908" spans="1:4" hidden="1">
      <c r="A2908" s="452" t="s">
        <v>8735</v>
      </c>
      <c r="B2908" s="820" t="s">
        <v>8736</v>
      </c>
      <c r="C2908" s="452" t="s">
        <v>8737</v>
      </c>
      <c r="D2908" s="781" t="s">
        <v>35</v>
      </c>
    </row>
    <row r="2909" spans="1:4" hidden="1">
      <c r="A2909" s="452" t="s">
        <v>8738</v>
      </c>
      <c r="B2909" s="820" t="s">
        <v>8739</v>
      </c>
      <c r="C2909" s="452" t="s">
        <v>8740</v>
      </c>
      <c r="D2909" s="781" t="s">
        <v>7</v>
      </c>
    </row>
    <row r="2910" spans="1:4" hidden="1">
      <c r="A2910" s="452" t="s">
        <v>8741</v>
      </c>
      <c r="B2910" s="820" t="s">
        <v>8742</v>
      </c>
      <c r="C2910" s="452" t="s">
        <v>8743</v>
      </c>
      <c r="D2910" s="781" t="s">
        <v>39</v>
      </c>
    </row>
    <row r="2911" spans="1:4" hidden="1">
      <c r="A2911" s="452" t="s">
        <v>8744</v>
      </c>
      <c r="B2911" s="820" t="s">
        <v>8745</v>
      </c>
      <c r="C2911" s="452" t="s">
        <v>8746</v>
      </c>
      <c r="D2911" s="781" t="s">
        <v>43</v>
      </c>
    </row>
    <row r="2912" spans="1:4" hidden="1">
      <c r="A2912" s="452" t="s">
        <v>8747</v>
      </c>
      <c r="B2912" s="820" t="s">
        <v>8748</v>
      </c>
      <c r="C2912" s="452" t="s">
        <v>8749</v>
      </c>
      <c r="D2912" s="781" t="s">
        <v>47</v>
      </c>
    </row>
    <row r="2913" spans="1:4" hidden="1">
      <c r="A2913" s="452" t="s">
        <v>8750</v>
      </c>
      <c r="B2913" s="820" t="s">
        <v>8751</v>
      </c>
      <c r="C2913" s="452" t="s">
        <v>8752</v>
      </c>
      <c r="D2913" s="781" t="s">
        <v>11</v>
      </c>
    </row>
    <row r="2914" spans="1:4" hidden="1">
      <c r="A2914" s="452" t="s">
        <v>8753</v>
      </c>
      <c r="B2914" s="820" t="s">
        <v>8754</v>
      </c>
      <c r="C2914" s="452" t="s">
        <v>8755</v>
      </c>
      <c r="D2914" s="781" t="s">
        <v>54</v>
      </c>
    </row>
    <row r="2915" spans="1:4" hidden="1">
      <c r="A2915" s="452" t="s">
        <v>8756</v>
      </c>
      <c r="B2915" s="820" t="s">
        <v>8757</v>
      </c>
      <c r="C2915" s="452" t="s">
        <v>8758</v>
      </c>
      <c r="D2915" s="781" t="s">
        <v>15</v>
      </c>
    </row>
    <row r="2916" spans="1:4" hidden="1">
      <c r="A2916" s="452" t="s">
        <v>8759</v>
      </c>
      <c r="B2916" s="820" t="s">
        <v>8760</v>
      </c>
      <c r="C2916" s="452" t="s">
        <v>8761</v>
      </c>
      <c r="D2916" s="781" t="s">
        <v>19</v>
      </c>
    </row>
    <row r="2917" spans="1:4" hidden="1">
      <c r="A2917" s="452" t="s">
        <v>8762</v>
      </c>
      <c r="B2917" s="820" t="s">
        <v>8763</v>
      </c>
      <c r="C2917" s="452" t="s">
        <v>8764</v>
      </c>
      <c r="D2917" s="781" t="s">
        <v>23</v>
      </c>
    </row>
    <row r="2918" spans="1:4" hidden="1">
      <c r="A2918" s="452" t="s">
        <v>8765</v>
      </c>
      <c r="B2918" s="820" t="s">
        <v>8766</v>
      </c>
      <c r="C2918" s="452" t="s">
        <v>8767</v>
      </c>
      <c r="D2918" s="781" t="s">
        <v>27</v>
      </c>
    </row>
    <row r="2919" spans="1:4" hidden="1">
      <c r="A2919" s="452" t="s">
        <v>8768</v>
      </c>
      <c r="B2919" s="820" t="s">
        <v>8769</v>
      </c>
      <c r="C2919" s="452" t="s">
        <v>8770</v>
      </c>
      <c r="D2919" s="781" t="s">
        <v>31</v>
      </c>
    </row>
    <row r="2920" spans="1:4" hidden="1">
      <c r="A2920" s="452" t="s">
        <v>8771</v>
      </c>
      <c r="B2920" s="820" t="s">
        <v>8772</v>
      </c>
      <c r="C2920" s="452" t="s">
        <v>8773</v>
      </c>
      <c r="D2920" s="781" t="s">
        <v>931</v>
      </c>
    </row>
    <row r="2921" spans="1:4" hidden="1">
      <c r="A2921" s="452" t="s">
        <v>8774</v>
      </c>
      <c r="B2921" s="820" t="s">
        <v>8775</v>
      </c>
      <c r="C2921" s="452" t="s">
        <v>8776</v>
      </c>
      <c r="D2921" s="781" t="s">
        <v>35</v>
      </c>
    </row>
    <row r="2922" spans="1:4" hidden="1">
      <c r="A2922" s="452" t="s">
        <v>8777</v>
      </c>
      <c r="B2922" s="820" t="s">
        <v>8778</v>
      </c>
      <c r="C2922" s="452" t="s">
        <v>8779</v>
      </c>
      <c r="D2922" s="781" t="s">
        <v>7</v>
      </c>
    </row>
    <row r="2923" spans="1:4" hidden="1">
      <c r="A2923" s="452" t="s">
        <v>8780</v>
      </c>
      <c r="B2923" s="820" t="s">
        <v>8781</v>
      </c>
      <c r="C2923" s="452" t="s">
        <v>8782</v>
      </c>
      <c r="D2923" s="781" t="s">
        <v>39</v>
      </c>
    </row>
    <row r="2924" spans="1:4" hidden="1">
      <c r="A2924" s="452" t="s">
        <v>8783</v>
      </c>
      <c r="B2924" s="820" t="s">
        <v>8784</v>
      </c>
      <c r="C2924" s="452" t="s">
        <v>8785</v>
      </c>
      <c r="D2924" s="781" t="s">
        <v>43</v>
      </c>
    </row>
    <row r="2925" spans="1:4" hidden="1">
      <c r="A2925" s="452" t="s">
        <v>8786</v>
      </c>
      <c r="B2925" s="820" t="s">
        <v>8787</v>
      </c>
      <c r="C2925" s="452" t="s">
        <v>8788</v>
      </c>
      <c r="D2925" s="781" t="s">
        <v>47</v>
      </c>
    </row>
    <row r="2926" spans="1:4" hidden="1">
      <c r="A2926" s="452" t="s">
        <v>8789</v>
      </c>
      <c r="B2926" s="820" t="s">
        <v>8790</v>
      </c>
      <c r="C2926" s="452" t="s">
        <v>8791</v>
      </c>
      <c r="D2926" s="781" t="s">
        <v>11</v>
      </c>
    </row>
    <row r="2927" spans="1:4" hidden="1">
      <c r="A2927" s="452" t="s">
        <v>8792</v>
      </c>
      <c r="B2927" s="820" t="s">
        <v>8793</v>
      </c>
      <c r="C2927" s="452" t="s">
        <v>8794</v>
      </c>
      <c r="D2927" s="781" t="s">
        <v>54</v>
      </c>
    </row>
    <row r="2928" spans="1:4" hidden="1">
      <c r="A2928" s="452" t="s">
        <v>8795</v>
      </c>
      <c r="B2928" s="820" t="s">
        <v>8796</v>
      </c>
      <c r="C2928" s="452" t="s">
        <v>8797</v>
      </c>
      <c r="D2928" s="781" t="s">
        <v>15</v>
      </c>
    </row>
    <row r="2929" spans="1:4" hidden="1">
      <c r="A2929" s="452" t="s">
        <v>8798</v>
      </c>
      <c r="B2929" s="820" t="s">
        <v>8799</v>
      </c>
      <c r="C2929" s="452" t="s">
        <v>8800</v>
      </c>
      <c r="D2929" s="781" t="s">
        <v>19</v>
      </c>
    </row>
    <row r="2930" spans="1:4" hidden="1">
      <c r="A2930" s="452" t="s">
        <v>8801</v>
      </c>
      <c r="B2930" s="820" t="s">
        <v>8802</v>
      </c>
      <c r="C2930" s="452" t="s">
        <v>8803</v>
      </c>
      <c r="D2930" s="781" t="s">
        <v>23</v>
      </c>
    </row>
    <row r="2931" spans="1:4" hidden="1">
      <c r="A2931" s="452" t="s">
        <v>8804</v>
      </c>
      <c r="B2931" s="820" t="s">
        <v>8805</v>
      </c>
      <c r="C2931" s="452" t="s">
        <v>8806</v>
      </c>
      <c r="D2931" s="781" t="s">
        <v>27</v>
      </c>
    </row>
    <row r="2932" spans="1:4" hidden="1">
      <c r="A2932" s="452" t="s">
        <v>8807</v>
      </c>
      <c r="B2932" s="820" t="s">
        <v>8808</v>
      </c>
      <c r="C2932" s="452" t="s">
        <v>8809</v>
      </c>
      <c r="D2932" s="781" t="s">
        <v>31</v>
      </c>
    </row>
    <row r="2933" spans="1:4" hidden="1">
      <c r="A2933" s="452" t="s">
        <v>8810</v>
      </c>
      <c r="B2933" s="820" t="s">
        <v>8811</v>
      </c>
      <c r="C2933" s="452" t="s">
        <v>8812</v>
      </c>
      <c r="D2933" s="781" t="s">
        <v>931</v>
      </c>
    </row>
    <row r="2934" spans="1:4" hidden="1">
      <c r="A2934" s="452" t="s">
        <v>8813</v>
      </c>
      <c r="B2934" s="820" t="s">
        <v>8814</v>
      </c>
      <c r="C2934" s="452" t="s">
        <v>8815</v>
      </c>
      <c r="D2934" s="781" t="s">
        <v>35</v>
      </c>
    </row>
    <row r="2935" spans="1:4" hidden="1">
      <c r="A2935" s="452" t="s">
        <v>8816</v>
      </c>
      <c r="B2935" s="820" t="s">
        <v>8817</v>
      </c>
      <c r="C2935" s="452" t="s">
        <v>8818</v>
      </c>
      <c r="D2935" s="781" t="s">
        <v>7</v>
      </c>
    </row>
    <row r="2936" spans="1:4" hidden="1">
      <c r="A2936" s="452" t="s">
        <v>8819</v>
      </c>
      <c r="B2936" s="820" t="s">
        <v>8820</v>
      </c>
      <c r="C2936" s="452" t="s">
        <v>8821</v>
      </c>
      <c r="D2936" s="781" t="s">
        <v>39</v>
      </c>
    </row>
    <row r="2937" spans="1:4" hidden="1">
      <c r="A2937" s="452" t="s">
        <v>8822</v>
      </c>
      <c r="B2937" s="820" t="s">
        <v>8823</v>
      </c>
      <c r="C2937" s="452" t="s">
        <v>8824</v>
      </c>
      <c r="D2937" s="781" t="s">
        <v>43</v>
      </c>
    </row>
    <row r="2938" spans="1:4" hidden="1">
      <c r="A2938" s="452" t="s">
        <v>8825</v>
      </c>
      <c r="B2938" s="820" t="s">
        <v>8826</v>
      </c>
      <c r="C2938" s="452" t="s">
        <v>8827</v>
      </c>
      <c r="D2938" s="781" t="s">
        <v>47</v>
      </c>
    </row>
    <row r="2939" spans="1:4" hidden="1">
      <c r="A2939" s="452" t="s">
        <v>8828</v>
      </c>
      <c r="B2939" s="820" t="s">
        <v>8829</v>
      </c>
      <c r="C2939" s="452" t="s">
        <v>8830</v>
      </c>
      <c r="D2939" s="781" t="s">
        <v>11</v>
      </c>
    </row>
    <row r="2940" spans="1:4" hidden="1">
      <c r="A2940" s="452" t="s">
        <v>8831</v>
      </c>
      <c r="B2940" s="820" t="s">
        <v>8832</v>
      </c>
      <c r="C2940" s="452" t="s">
        <v>8833</v>
      </c>
      <c r="D2940" s="781" t="s">
        <v>54</v>
      </c>
    </row>
    <row r="2941" spans="1:4" hidden="1">
      <c r="A2941" s="452" t="s">
        <v>8834</v>
      </c>
      <c r="B2941" s="820" t="s">
        <v>8835</v>
      </c>
      <c r="C2941" s="452" t="s">
        <v>8836</v>
      </c>
      <c r="D2941" s="781" t="s">
        <v>15</v>
      </c>
    </row>
    <row r="2942" spans="1:4" hidden="1">
      <c r="A2942" s="452" t="s">
        <v>8837</v>
      </c>
      <c r="B2942" s="820" t="s">
        <v>8838</v>
      </c>
      <c r="C2942" s="452" t="s">
        <v>8839</v>
      </c>
      <c r="D2942" s="781" t="s">
        <v>19</v>
      </c>
    </row>
    <row r="2943" spans="1:4" hidden="1">
      <c r="A2943" s="452" t="s">
        <v>8840</v>
      </c>
      <c r="B2943" s="820" t="s">
        <v>8841</v>
      </c>
      <c r="C2943" s="452" t="s">
        <v>8842</v>
      </c>
      <c r="D2943" s="781" t="s">
        <v>23</v>
      </c>
    </row>
    <row r="2944" spans="1:4" hidden="1">
      <c r="A2944" s="452" t="s">
        <v>8843</v>
      </c>
      <c r="B2944" s="820" t="s">
        <v>8844</v>
      </c>
      <c r="C2944" s="452" t="s">
        <v>8845</v>
      </c>
      <c r="D2944" s="781" t="s">
        <v>27</v>
      </c>
    </row>
    <row r="2945" spans="1:4" hidden="1">
      <c r="A2945" s="452" t="s">
        <v>8846</v>
      </c>
      <c r="B2945" s="820" t="s">
        <v>8847</v>
      </c>
      <c r="C2945" s="452" t="s">
        <v>8848</v>
      </c>
      <c r="D2945" s="781" t="s">
        <v>31</v>
      </c>
    </row>
    <row r="2946" spans="1:4" hidden="1">
      <c r="A2946" s="452" t="s">
        <v>8849</v>
      </c>
      <c r="B2946" s="820" t="s">
        <v>8850</v>
      </c>
      <c r="C2946" s="452" t="s">
        <v>8851</v>
      </c>
      <c r="D2946" s="781" t="s">
        <v>931</v>
      </c>
    </row>
    <row r="2947" spans="1:4" hidden="1">
      <c r="A2947" s="452" t="s">
        <v>8852</v>
      </c>
      <c r="B2947" s="820" t="s">
        <v>8853</v>
      </c>
      <c r="C2947" s="452" t="s">
        <v>8854</v>
      </c>
      <c r="D2947" s="781" t="s">
        <v>35</v>
      </c>
    </row>
    <row r="2948" spans="1:4" hidden="1">
      <c r="A2948" s="452" t="s">
        <v>8855</v>
      </c>
      <c r="B2948" s="820" t="s">
        <v>8856</v>
      </c>
      <c r="C2948" s="452" t="s">
        <v>8857</v>
      </c>
      <c r="D2948" s="781" t="s">
        <v>7</v>
      </c>
    </row>
    <row r="2949" spans="1:4" hidden="1">
      <c r="A2949" s="452" t="s">
        <v>8858</v>
      </c>
      <c r="B2949" s="820" t="s">
        <v>8859</v>
      </c>
      <c r="C2949" s="452" t="s">
        <v>8860</v>
      </c>
      <c r="D2949" s="781" t="s">
        <v>39</v>
      </c>
    </row>
    <row r="2950" spans="1:4" hidden="1">
      <c r="A2950" s="452" t="s">
        <v>8861</v>
      </c>
      <c r="B2950" s="820" t="s">
        <v>8862</v>
      </c>
      <c r="C2950" s="452" t="s">
        <v>8863</v>
      </c>
      <c r="D2950" s="781" t="s">
        <v>43</v>
      </c>
    </row>
    <row r="2951" spans="1:4" hidden="1">
      <c r="A2951" s="452" t="s">
        <v>8864</v>
      </c>
      <c r="B2951" s="820" t="s">
        <v>8865</v>
      </c>
      <c r="C2951" s="452" t="s">
        <v>8866</v>
      </c>
      <c r="D2951" s="781" t="s">
        <v>47</v>
      </c>
    </row>
    <row r="2952" spans="1:4" hidden="1">
      <c r="A2952" s="452" t="s">
        <v>8867</v>
      </c>
      <c r="B2952" s="820" t="s">
        <v>8868</v>
      </c>
      <c r="C2952" s="452" t="s">
        <v>8869</v>
      </c>
      <c r="D2952" s="781" t="s">
        <v>11</v>
      </c>
    </row>
    <row r="2953" spans="1:4" hidden="1">
      <c r="A2953" s="452" t="s">
        <v>8870</v>
      </c>
      <c r="B2953" s="820" t="s">
        <v>8871</v>
      </c>
      <c r="C2953" s="452" t="s">
        <v>8872</v>
      </c>
      <c r="D2953" s="781" t="s">
        <v>54</v>
      </c>
    </row>
    <row r="2954" spans="1:4" hidden="1">
      <c r="A2954" s="452" t="s">
        <v>8873</v>
      </c>
      <c r="B2954" s="820" t="s">
        <v>8874</v>
      </c>
      <c r="C2954" s="452" t="s">
        <v>8875</v>
      </c>
      <c r="D2954" s="781" t="s">
        <v>15</v>
      </c>
    </row>
    <row r="2955" spans="1:4" hidden="1">
      <c r="A2955" s="452" t="s">
        <v>8876</v>
      </c>
      <c r="B2955" s="820" t="s">
        <v>8877</v>
      </c>
      <c r="C2955" s="452" t="s">
        <v>8878</v>
      </c>
      <c r="D2955" s="781" t="s">
        <v>19</v>
      </c>
    </row>
    <row r="2956" spans="1:4" hidden="1">
      <c r="A2956" s="452" t="s">
        <v>8879</v>
      </c>
      <c r="B2956" s="820" t="s">
        <v>8880</v>
      </c>
      <c r="C2956" s="452" t="s">
        <v>8881</v>
      </c>
      <c r="D2956" s="781" t="s">
        <v>23</v>
      </c>
    </row>
    <row r="2957" spans="1:4" hidden="1">
      <c r="A2957" s="452" t="s">
        <v>8882</v>
      </c>
      <c r="B2957" s="820" t="s">
        <v>8883</v>
      </c>
      <c r="C2957" s="452" t="s">
        <v>8884</v>
      </c>
      <c r="D2957" s="781" t="s">
        <v>27</v>
      </c>
    </row>
    <row r="2958" spans="1:4" hidden="1">
      <c r="A2958" s="452" t="s">
        <v>8885</v>
      </c>
      <c r="B2958" s="820" t="s">
        <v>8886</v>
      </c>
      <c r="C2958" s="452" t="s">
        <v>8887</v>
      </c>
      <c r="D2958" s="781" t="s">
        <v>31</v>
      </c>
    </row>
    <row r="2959" spans="1:4" hidden="1">
      <c r="A2959" s="452" t="s">
        <v>8888</v>
      </c>
      <c r="B2959" s="820" t="s">
        <v>8889</v>
      </c>
      <c r="C2959" s="452" t="s">
        <v>8890</v>
      </c>
      <c r="D2959" s="781" t="s">
        <v>931</v>
      </c>
    </row>
    <row r="2960" spans="1:4" hidden="1">
      <c r="A2960" s="452" t="s">
        <v>8891</v>
      </c>
      <c r="B2960" s="820" t="s">
        <v>8892</v>
      </c>
      <c r="C2960" s="452" t="s">
        <v>8893</v>
      </c>
      <c r="D2960" s="781" t="s">
        <v>35</v>
      </c>
    </row>
    <row r="2961" spans="1:4" hidden="1">
      <c r="A2961" s="452" t="s">
        <v>8894</v>
      </c>
      <c r="B2961" s="820" t="s">
        <v>8895</v>
      </c>
      <c r="C2961" s="452" t="s">
        <v>8896</v>
      </c>
      <c r="D2961" s="781" t="s">
        <v>7</v>
      </c>
    </row>
    <row r="2962" spans="1:4" hidden="1">
      <c r="A2962" s="452" t="s">
        <v>8897</v>
      </c>
      <c r="B2962" s="820" t="s">
        <v>8898</v>
      </c>
      <c r="C2962" s="452" t="s">
        <v>8899</v>
      </c>
      <c r="D2962" s="781" t="s">
        <v>39</v>
      </c>
    </row>
    <row r="2963" spans="1:4" hidden="1">
      <c r="A2963" s="452" t="s">
        <v>8900</v>
      </c>
      <c r="B2963" s="820" t="s">
        <v>8901</v>
      </c>
      <c r="C2963" s="452" t="s">
        <v>8902</v>
      </c>
      <c r="D2963" s="781" t="s">
        <v>43</v>
      </c>
    </row>
    <row r="2964" spans="1:4" hidden="1">
      <c r="A2964" s="452" t="s">
        <v>8903</v>
      </c>
      <c r="B2964" s="820" t="s">
        <v>8904</v>
      </c>
      <c r="C2964" s="452" t="s">
        <v>8905</v>
      </c>
      <c r="D2964" s="781" t="s">
        <v>47</v>
      </c>
    </row>
    <row r="2965" spans="1:4" hidden="1">
      <c r="A2965" s="452" t="s">
        <v>8906</v>
      </c>
      <c r="B2965" s="820" t="s">
        <v>8907</v>
      </c>
      <c r="C2965" s="452" t="s">
        <v>8908</v>
      </c>
      <c r="D2965" s="781" t="s">
        <v>11</v>
      </c>
    </row>
    <row r="2966" spans="1:4" hidden="1">
      <c r="A2966" s="452" t="s">
        <v>8909</v>
      </c>
      <c r="B2966" s="820" t="s">
        <v>8910</v>
      </c>
      <c r="C2966" s="452" t="s">
        <v>8911</v>
      </c>
      <c r="D2966" s="781" t="s">
        <v>54</v>
      </c>
    </row>
    <row r="2967" spans="1:4" hidden="1">
      <c r="A2967" s="452" t="s">
        <v>8912</v>
      </c>
      <c r="B2967" s="820" t="s">
        <v>8913</v>
      </c>
      <c r="C2967" s="452" t="s">
        <v>8914</v>
      </c>
      <c r="D2967" s="781" t="s">
        <v>15</v>
      </c>
    </row>
    <row r="2968" spans="1:4" hidden="1">
      <c r="A2968" s="452" t="s">
        <v>8915</v>
      </c>
      <c r="B2968" s="820" t="s">
        <v>8916</v>
      </c>
      <c r="C2968" s="452" t="s">
        <v>8917</v>
      </c>
      <c r="D2968" s="781" t="s">
        <v>19</v>
      </c>
    </row>
    <row r="2969" spans="1:4" hidden="1">
      <c r="A2969" s="452" t="s">
        <v>8918</v>
      </c>
      <c r="B2969" s="820" t="s">
        <v>8919</v>
      </c>
      <c r="C2969" s="452" t="s">
        <v>8920</v>
      </c>
      <c r="D2969" s="781" t="s">
        <v>23</v>
      </c>
    </row>
    <row r="2970" spans="1:4" hidden="1">
      <c r="A2970" s="452" t="s">
        <v>8921</v>
      </c>
      <c r="B2970" s="820" t="s">
        <v>8922</v>
      </c>
      <c r="C2970" s="452" t="s">
        <v>8923</v>
      </c>
      <c r="D2970" s="781" t="s">
        <v>27</v>
      </c>
    </row>
    <row r="2971" spans="1:4" hidden="1">
      <c r="A2971" s="452" t="s">
        <v>8924</v>
      </c>
      <c r="B2971" s="820" t="s">
        <v>8925</v>
      </c>
      <c r="C2971" s="452" t="s">
        <v>8926</v>
      </c>
      <c r="D2971" s="781" t="s">
        <v>31</v>
      </c>
    </row>
    <row r="2972" spans="1:4" hidden="1">
      <c r="A2972" s="452" t="s">
        <v>8927</v>
      </c>
      <c r="B2972" s="820" t="s">
        <v>8928</v>
      </c>
      <c r="C2972" s="452" t="s">
        <v>8929</v>
      </c>
      <c r="D2972" s="781" t="s">
        <v>931</v>
      </c>
    </row>
    <row r="2973" spans="1:4" hidden="1">
      <c r="A2973" s="452" t="s">
        <v>8930</v>
      </c>
      <c r="B2973" s="820" t="s">
        <v>8931</v>
      </c>
      <c r="C2973" s="452" t="s">
        <v>8932</v>
      </c>
      <c r="D2973" s="781" t="s">
        <v>35</v>
      </c>
    </row>
    <row r="2974" spans="1:4" hidden="1">
      <c r="A2974" s="452" t="s">
        <v>8933</v>
      </c>
      <c r="B2974" s="820" t="s">
        <v>8934</v>
      </c>
      <c r="C2974" s="452" t="s">
        <v>8935</v>
      </c>
      <c r="D2974" s="781" t="s">
        <v>7</v>
      </c>
    </row>
    <row r="2975" spans="1:4" hidden="1">
      <c r="A2975" s="452" t="s">
        <v>8936</v>
      </c>
      <c r="B2975" s="820" t="s">
        <v>8937</v>
      </c>
      <c r="C2975" s="452" t="s">
        <v>8938</v>
      </c>
      <c r="D2975" s="781" t="s">
        <v>39</v>
      </c>
    </row>
    <row r="2976" spans="1:4" hidden="1">
      <c r="A2976" s="452" t="s">
        <v>8939</v>
      </c>
      <c r="B2976" s="820" t="s">
        <v>8940</v>
      </c>
      <c r="C2976" s="452" t="s">
        <v>8941</v>
      </c>
      <c r="D2976" s="781" t="s">
        <v>43</v>
      </c>
    </row>
    <row r="2977" spans="1:4" hidden="1">
      <c r="A2977" s="452" t="s">
        <v>8942</v>
      </c>
      <c r="B2977" s="820" t="s">
        <v>8943</v>
      </c>
      <c r="C2977" s="452" t="s">
        <v>8944</v>
      </c>
      <c r="D2977" s="781" t="s">
        <v>47</v>
      </c>
    </row>
    <row r="2978" spans="1:4" hidden="1">
      <c r="A2978" s="452" t="s">
        <v>8945</v>
      </c>
      <c r="B2978" s="820" t="s">
        <v>8946</v>
      </c>
      <c r="C2978" s="452" t="s">
        <v>8947</v>
      </c>
      <c r="D2978" s="781" t="s">
        <v>11</v>
      </c>
    </row>
    <row r="2979" spans="1:4" hidden="1">
      <c r="A2979" s="452" t="s">
        <v>8948</v>
      </c>
      <c r="B2979" s="820" t="s">
        <v>8949</v>
      </c>
      <c r="C2979" s="452" t="s">
        <v>8950</v>
      </c>
      <c r="D2979" s="781" t="s">
        <v>54</v>
      </c>
    </row>
    <row r="2980" spans="1:4" hidden="1">
      <c r="A2980" s="452" t="s">
        <v>8951</v>
      </c>
      <c r="B2980" s="820" t="s">
        <v>8952</v>
      </c>
      <c r="C2980" s="452" t="s">
        <v>8953</v>
      </c>
      <c r="D2980" s="781" t="s">
        <v>15</v>
      </c>
    </row>
    <row r="2981" spans="1:4" hidden="1">
      <c r="A2981" s="452" t="s">
        <v>8954</v>
      </c>
      <c r="B2981" s="820" t="s">
        <v>8955</v>
      </c>
      <c r="C2981" s="452" t="s">
        <v>8956</v>
      </c>
      <c r="D2981" s="781" t="s">
        <v>19</v>
      </c>
    </row>
    <row r="2982" spans="1:4" hidden="1">
      <c r="A2982" s="452" t="s">
        <v>8957</v>
      </c>
      <c r="B2982" s="820" t="s">
        <v>8958</v>
      </c>
      <c r="C2982" s="452" t="s">
        <v>8959</v>
      </c>
      <c r="D2982" s="781" t="s">
        <v>23</v>
      </c>
    </row>
    <row r="2983" spans="1:4" hidden="1">
      <c r="A2983" s="452" t="s">
        <v>8960</v>
      </c>
      <c r="B2983" s="820" t="s">
        <v>8961</v>
      </c>
      <c r="C2983" s="452" t="s">
        <v>8962</v>
      </c>
      <c r="D2983" s="781" t="s">
        <v>27</v>
      </c>
    </row>
    <row r="2984" spans="1:4" hidden="1">
      <c r="A2984" s="452" t="s">
        <v>8963</v>
      </c>
      <c r="B2984" s="820" t="s">
        <v>8964</v>
      </c>
      <c r="C2984" s="452" t="s">
        <v>8965</v>
      </c>
      <c r="D2984" s="781" t="s">
        <v>31</v>
      </c>
    </row>
    <row r="2985" spans="1:4" hidden="1">
      <c r="A2985" s="452" t="s">
        <v>8966</v>
      </c>
      <c r="B2985" s="820" t="s">
        <v>8967</v>
      </c>
      <c r="C2985" s="452" t="s">
        <v>8968</v>
      </c>
      <c r="D2985" s="781" t="s">
        <v>931</v>
      </c>
    </row>
    <row r="2986" spans="1:4" hidden="1">
      <c r="A2986" s="452" t="s">
        <v>8969</v>
      </c>
      <c r="B2986" s="820" t="s">
        <v>8970</v>
      </c>
      <c r="C2986" s="452" t="s">
        <v>8971</v>
      </c>
      <c r="D2986" s="781" t="s">
        <v>35</v>
      </c>
    </row>
    <row r="2987" spans="1:4" hidden="1">
      <c r="A2987" s="452" t="s">
        <v>8972</v>
      </c>
      <c r="B2987" s="820" t="s">
        <v>8973</v>
      </c>
      <c r="C2987" s="452" t="s">
        <v>8974</v>
      </c>
      <c r="D2987" s="781" t="s">
        <v>7</v>
      </c>
    </row>
    <row r="2988" spans="1:4" hidden="1">
      <c r="A2988" s="452" t="s">
        <v>8975</v>
      </c>
      <c r="B2988" s="820" t="s">
        <v>8976</v>
      </c>
      <c r="C2988" s="452" t="s">
        <v>8977</v>
      </c>
      <c r="D2988" s="781" t="s">
        <v>39</v>
      </c>
    </row>
    <row r="2989" spans="1:4" hidden="1">
      <c r="A2989" s="452" t="s">
        <v>8978</v>
      </c>
      <c r="B2989" s="820" t="s">
        <v>8979</v>
      </c>
      <c r="C2989" s="452" t="s">
        <v>8980</v>
      </c>
      <c r="D2989" s="781" t="s">
        <v>43</v>
      </c>
    </row>
    <row r="2990" spans="1:4" hidden="1">
      <c r="A2990" s="452" t="s">
        <v>8981</v>
      </c>
      <c r="B2990" s="820" t="s">
        <v>8982</v>
      </c>
      <c r="C2990" s="452" t="s">
        <v>8983</v>
      </c>
      <c r="D2990" s="781" t="s">
        <v>47</v>
      </c>
    </row>
    <row r="2991" spans="1:4" hidden="1">
      <c r="A2991" s="452" t="s">
        <v>8984</v>
      </c>
      <c r="B2991" s="820" t="s">
        <v>8985</v>
      </c>
      <c r="C2991" s="452" t="s">
        <v>8986</v>
      </c>
      <c r="D2991" s="781" t="s">
        <v>11</v>
      </c>
    </row>
    <row r="2992" spans="1:4" hidden="1">
      <c r="A2992" s="452" t="s">
        <v>8987</v>
      </c>
      <c r="B2992" s="820" t="s">
        <v>8988</v>
      </c>
      <c r="C2992" s="452" t="s">
        <v>8989</v>
      </c>
      <c r="D2992" s="781" t="s">
        <v>54</v>
      </c>
    </row>
    <row r="2993" spans="1:4" hidden="1">
      <c r="A2993" s="452" t="s">
        <v>8990</v>
      </c>
      <c r="B2993" s="820" t="s">
        <v>8991</v>
      </c>
      <c r="C2993" s="452" t="s">
        <v>8992</v>
      </c>
      <c r="D2993" s="781" t="s">
        <v>15</v>
      </c>
    </row>
    <row r="2994" spans="1:4" hidden="1">
      <c r="A2994" s="452" t="s">
        <v>8993</v>
      </c>
      <c r="B2994" s="820" t="s">
        <v>8994</v>
      </c>
      <c r="C2994" s="452" t="s">
        <v>8995</v>
      </c>
      <c r="D2994" s="781" t="s">
        <v>19</v>
      </c>
    </row>
    <row r="2995" spans="1:4" hidden="1">
      <c r="A2995" s="452" t="s">
        <v>8996</v>
      </c>
      <c r="B2995" s="820" t="s">
        <v>8997</v>
      </c>
      <c r="C2995" s="452" t="s">
        <v>8998</v>
      </c>
      <c r="D2995" s="781" t="s">
        <v>23</v>
      </c>
    </row>
    <row r="2996" spans="1:4" hidden="1">
      <c r="A2996" s="452" t="s">
        <v>8999</v>
      </c>
      <c r="B2996" s="820" t="s">
        <v>9000</v>
      </c>
      <c r="C2996" s="452" t="s">
        <v>9001</v>
      </c>
      <c r="D2996" s="781" t="s">
        <v>27</v>
      </c>
    </row>
    <row r="2997" spans="1:4" hidden="1">
      <c r="A2997" s="452" t="s">
        <v>9002</v>
      </c>
      <c r="B2997" s="820" t="s">
        <v>9003</v>
      </c>
      <c r="C2997" s="452" t="s">
        <v>9004</v>
      </c>
      <c r="D2997" s="781" t="s">
        <v>31</v>
      </c>
    </row>
    <row r="2998" spans="1:4" hidden="1">
      <c r="A2998" s="452" t="s">
        <v>9005</v>
      </c>
      <c r="B2998" s="820" t="s">
        <v>9006</v>
      </c>
      <c r="C2998" s="452" t="s">
        <v>9007</v>
      </c>
      <c r="D2998" s="781" t="s">
        <v>931</v>
      </c>
    </row>
    <row r="2999" spans="1:4" hidden="1">
      <c r="A2999" s="452" t="s">
        <v>9008</v>
      </c>
      <c r="B2999" s="820" t="s">
        <v>9009</v>
      </c>
      <c r="C2999" s="452" t="s">
        <v>9010</v>
      </c>
      <c r="D2999" s="781" t="s">
        <v>35</v>
      </c>
    </row>
    <row r="3000" spans="1:4" hidden="1">
      <c r="A3000" s="452" t="s">
        <v>9011</v>
      </c>
      <c r="B3000" s="820" t="s">
        <v>9012</v>
      </c>
      <c r="C3000" s="452" t="s">
        <v>9013</v>
      </c>
      <c r="D3000" s="781" t="s">
        <v>7</v>
      </c>
    </row>
    <row r="3001" spans="1:4" hidden="1">
      <c r="A3001" s="452" t="s">
        <v>9014</v>
      </c>
      <c r="B3001" s="820" t="s">
        <v>9015</v>
      </c>
      <c r="C3001" s="452" t="s">
        <v>9016</v>
      </c>
      <c r="D3001" s="781" t="s">
        <v>39</v>
      </c>
    </row>
    <row r="3002" spans="1:4" hidden="1">
      <c r="A3002" s="452" t="s">
        <v>9017</v>
      </c>
      <c r="B3002" s="820" t="s">
        <v>9018</v>
      </c>
      <c r="C3002" s="452" t="s">
        <v>9019</v>
      </c>
      <c r="D3002" s="781" t="s">
        <v>43</v>
      </c>
    </row>
    <row r="3003" spans="1:4" hidden="1">
      <c r="A3003" s="452" t="s">
        <v>9020</v>
      </c>
      <c r="B3003" s="820" t="s">
        <v>9021</v>
      </c>
      <c r="C3003" s="452" t="s">
        <v>9022</v>
      </c>
      <c r="D3003" s="781" t="s">
        <v>47</v>
      </c>
    </row>
    <row r="3004" spans="1:4" hidden="1">
      <c r="A3004" s="452" t="s">
        <v>9023</v>
      </c>
      <c r="B3004" s="820" t="s">
        <v>9024</v>
      </c>
      <c r="C3004" s="452" t="s">
        <v>9025</v>
      </c>
      <c r="D3004" s="781" t="s">
        <v>11</v>
      </c>
    </row>
    <row r="3005" spans="1:4" hidden="1">
      <c r="A3005" s="452" t="s">
        <v>9026</v>
      </c>
      <c r="B3005" s="820" t="s">
        <v>9027</v>
      </c>
      <c r="C3005" s="452" t="s">
        <v>9028</v>
      </c>
      <c r="D3005" s="781" t="s">
        <v>54</v>
      </c>
    </row>
    <row r="3006" spans="1:4" hidden="1">
      <c r="A3006" s="452" t="s">
        <v>9029</v>
      </c>
      <c r="B3006" s="820" t="s">
        <v>9030</v>
      </c>
      <c r="C3006" s="452" t="s">
        <v>9031</v>
      </c>
      <c r="D3006" s="781" t="s">
        <v>15</v>
      </c>
    </row>
    <row r="3007" spans="1:4" hidden="1">
      <c r="A3007" s="452" t="s">
        <v>9032</v>
      </c>
      <c r="B3007" s="820" t="s">
        <v>9033</v>
      </c>
      <c r="C3007" s="452" t="s">
        <v>9034</v>
      </c>
      <c r="D3007" s="781" t="s">
        <v>19</v>
      </c>
    </row>
    <row r="3008" spans="1:4" hidden="1">
      <c r="A3008" s="452" t="s">
        <v>9035</v>
      </c>
      <c r="B3008" s="820" t="s">
        <v>9036</v>
      </c>
      <c r="C3008" s="452" t="s">
        <v>9037</v>
      </c>
      <c r="D3008" s="781" t="s">
        <v>23</v>
      </c>
    </row>
    <row r="3009" spans="1:4" hidden="1">
      <c r="A3009" s="452" t="s">
        <v>9038</v>
      </c>
      <c r="B3009" s="820" t="s">
        <v>9039</v>
      </c>
      <c r="C3009" s="452" t="s">
        <v>9040</v>
      </c>
      <c r="D3009" s="781" t="s">
        <v>27</v>
      </c>
    </row>
    <row r="3010" spans="1:4" hidden="1">
      <c r="A3010" s="452" t="s">
        <v>9041</v>
      </c>
      <c r="B3010" s="820" t="s">
        <v>9042</v>
      </c>
      <c r="C3010" s="452" t="s">
        <v>9043</v>
      </c>
      <c r="D3010" s="781" t="s">
        <v>31</v>
      </c>
    </row>
    <row r="3011" spans="1:4" hidden="1">
      <c r="A3011" s="452" t="s">
        <v>9044</v>
      </c>
      <c r="B3011" s="820" t="s">
        <v>9045</v>
      </c>
      <c r="C3011" s="452" t="s">
        <v>9046</v>
      </c>
      <c r="D3011" s="781" t="s">
        <v>931</v>
      </c>
    </row>
    <row r="3012" spans="1:4" hidden="1">
      <c r="A3012" s="452" t="s">
        <v>9047</v>
      </c>
      <c r="B3012" s="820" t="s">
        <v>9048</v>
      </c>
      <c r="C3012" s="452" t="s">
        <v>9049</v>
      </c>
      <c r="D3012" s="781" t="s">
        <v>35</v>
      </c>
    </row>
    <row r="3013" spans="1:4" hidden="1">
      <c r="A3013" s="452" t="s">
        <v>9050</v>
      </c>
      <c r="B3013" s="820" t="s">
        <v>9051</v>
      </c>
      <c r="C3013" s="452" t="s">
        <v>9052</v>
      </c>
      <c r="D3013" s="781" t="s">
        <v>7</v>
      </c>
    </row>
    <row r="3014" spans="1:4" hidden="1">
      <c r="A3014" s="452" t="s">
        <v>9053</v>
      </c>
      <c r="B3014" s="820" t="s">
        <v>9054</v>
      </c>
      <c r="C3014" s="452" t="s">
        <v>9055</v>
      </c>
      <c r="D3014" s="781" t="s">
        <v>39</v>
      </c>
    </row>
    <row r="3015" spans="1:4" hidden="1">
      <c r="A3015" s="452" t="s">
        <v>9056</v>
      </c>
      <c r="B3015" s="820" t="s">
        <v>9057</v>
      </c>
      <c r="C3015" s="452" t="s">
        <v>9058</v>
      </c>
      <c r="D3015" s="781" t="s">
        <v>43</v>
      </c>
    </row>
    <row r="3016" spans="1:4" hidden="1">
      <c r="A3016" s="452" t="s">
        <v>9059</v>
      </c>
      <c r="B3016" s="820" t="s">
        <v>9060</v>
      </c>
      <c r="C3016" s="452" t="s">
        <v>9061</v>
      </c>
      <c r="D3016" s="781" t="s">
        <v>47</v>
      </c>
    </row>
    <row r="3017" spans="1:4" hidden="1">
      <c r="A3017" s="452" t="s">
        <v>9062</v>
      </c>
      <c r="B3017" s="820" t="s">
        <v>9063</v>
      </c>
      <c r="C3017" s="452" t="s">
        <v>9064</v>
      </c>
      <c r="D3017" s="781" t="s">
        <v>11</v>
      </c>
    </row>
    <row r="3018" spans="1:4" hidden="1">
      <c r="A3018" s="452" t="s">
        <v>9065</v>
      </c>
      <c r="B3018" s="820" t="s">
        <v>9066</v>
      </c>
      <c r="C3018" s="452" t="s">
        <v>9067</v>
      </c>
      <c r="D3018" s="781" t="s">
        <v>54</v>
      </c>
    </row>
    <row r="3019" spans="1:4" hidden="1">
      <c r="A3019" s="452" t="s">
        <v>9068</v>
      </c>
      <c r="B3019" s="820" t="s">
        <v>9069</v>
      </c>
      <c r="C3019" s="452" t="s">
        <v>9070</v>
      </c>
      <c r="D3019" s="781" t="s">
        <v>15</v>
      </c>
    </row>
    <row r="3020" spans="1:4" hidden="1">
      <c r="A3020" s="452" t="s">
        <v>9071</v>
      </c>
      <c r="B3020" s="820" t="s">
        <v>9072</v>
      </c>
      <c r="C3020" s="452" t="s">
        <v>9073</v>
      </c>
      <c r="D3020" s="781" t="s">
        <v>19</v>
      </c>
    </row>
    <row r="3021" spans="1:4" hidden="1">
      <c r="A3021" s="452" t="s">
        <v>9074</v>
      </c>
      <c r="B3021" s="820" t="s">
        <v>9075</v>
      </c>
      <c r="C3021" s="452" t="s">
        <v>9076</v>
      </c>
      <c r="D3021" s="781" t="s">
        <v>23</v>
      </c>
    </row>
    <row r="3022" spans="1:4" hidden="1">
      <c r="A3022" s="452" t="s">
        <v>9077</v>
      </c>
      <c r="B3022" s="820" t="s">
        <v>9078</v>
      </c>
      <c r="C3022" s="452" t="s">
        <v>9079</v>
      </c>
      <c r="D3022" s="781" t="s">
        <v>27</v>
      </c>
    </row>
    <row r="3023" spans="1:4" hidden="1">
      <c r="A3023" s="452" t="s">
        <v>9080</v>
      </c>
      <c r="B3023" s="820" t="s">
        <v>9081</v>
      </c>
      <c r="C3023" s="452" t="s">
        <v>9082</v>
      </c>
      <c r="D3023" s="781" t="s">
        <v>31</v>
      </c>
    </row>
    <row r="3024" spans="1:4" hidden="1">
      <c r="A3024" s="452" t="s">
        <v>9083</v>
      </c>
      <c r="B3024" s="820" t="s">
        <v>9084</v>
      </c>
      <c r="C3024" s="452" t="s">
        <v>9085</v>
      </c>
      <c r="D3024" s="781" t="s">
        <v>931</v>
      </c>
    </row>
    <row r="3025" spans="1:4" hidden="1">
      <c r="A3025" s="452" t="s">
        <v>9086</v>
      </c>
      <c r="B3025" s="820" t="s">
        <v>9087</v>
      </c>
      <c r="C3025" s="452" t="s">
        <v>9088</v>
      </c>
      <c r="D3025" s="781" t="s">
        <v>35</v>
      </c>
    </row>
    <row r="3026" spans="1:4" hidden="1">
      <c r="A3026" s="452" t="s">
        <v>9089</v>
      </c>
      <c r="B3026" s="820" t="s">
        <v>9090</v>
      </c>
      <c r="C3026" s="452" t="s">
        <v>9091</v>
      </c>
      <c r="D3026" s="781" t="s">
        <v>7</v>
      </c>
    </row>
    <row r="3027" spans="1:4" hidden="1">
      <c r="A3027" s="452" t="s">
        <v>9092</v>
      </c>
      <c r="B3027" s="820" t="s">
        <v>9093</v>
      </c>
      <c r="C3027" s="452" t="s">
        <v>9094</v>
      </c>
      <c r="D3027" s="781" t="s">
        <v>39</v>
      </c>
    </row>
    <row r="3028" spans="1:4" hidden="1">
      <c r="A3028" s="452" t="s">
        <v>9095</v>
      </c>
      <c r="B3028" s="820" t="s">
        <v>9096</v>
      </c>
      <c r="C3028" s="452" t="s">
        <v>9097</v>
      </c>
      <c r="D3028" s="781" t="s">
        <v>43</v>
      </c>
    </row>
    <row r="3029" spans="1:4" hidden="1">
      <c r="A3029" s="452" t="s">
        <v>9098</v>
      </c>
      <c r="B3029" s="820" t="s">
        <v>9099</v>
      </c>
      <c r="C3029" s="452" t="s">
        <v>9100</v>
      </c>
      <c r="D3029" s="781" t="s">
        <v>47</v>
      </c>
    </row>
    <row r="3030" spans="1:4" hidden="1">
      <c r="A3030" s="452" t="s">
        <v>9101</v>
      </c>
      <c r="B3030" s="820" t="s">
        <v>9102</v>
      </c>
      <c r="C3030" s="452" t="s">
        <v>9103</v>
      </c>
      <c r="D3030" s="781" t="s">
        <v>11</v>
      </c>
    </row>
    <row r="3031" spans="1:4" hidden="1">
      <c r="A3031" s="452" t="s">
        <v>9104</v>
      </c>
      <c r="B3031" s="820" t="s">
        <v>9105</v>
      </c>
      <c r="C3031" s="452" t="s">
        <v>9106</v>
      </c>
      <c r="D3031" s="781" t="s">
        <v>54</v>
      </c>
    </row>
    <row r="3032" spans="1:4" hidden="1">
      <c r="A3032" s="452" t="s">
        <v>9107</v>
      </c>
      <c r="B3032" s="820" t="s">
        <v>9108</v>
      </c>
      <c r="C3032" s="452" t="s">
        <v>9109</v>
      </c>
      <c r="D3032" s="781" t="s">
        <v>15</v>
      </c>
    </row>
    <row r="3033" spans="1:4" hidden="1">
      <c r="A3033" s="452" t="s">
        <v>9110</v>
      </c>
      <c r="B3033" s="820" t="s">
        <v>9111</v>
      </c>
      <c r="C3033" s="452" t="s">
        <v>9112</v>
      </c>
      <c r="D3033" s="781" t="s">
        <v>19</v>
      </c>
    </row>
    <row r="3034" spans="1:4" hidden="1">
      <c r="A3034" s="452" t="s">
        <v>9113</v>
      </c>
      <c r="B3034" s="820" t="s">
        <v>9114</v>
      </c>
      <c r="C3034" s="452" t="s">
        <v>9115</v>
      </c>
      <c r="D3034" s="781" t="s">
        <v>23</v>
      </c>
    </row>
    <row r="3035" spans="1:4" hidden="1">
      <c r="A3035" s="452" t="s">
        <v>9116</v>
      </c>
      <c r="B3035" s="820" t="s">
        <v>9117</v>
      </c>
      <c r="C3035" s="452" t="s">
        <v>9118</v>
      </c>
      <c r="D3035" s="781" t="s">
        <v>27</v>
      </c>
    </row>
    <row r="3036" spans="1:4" hidden="1">
      <c r="A3036" s="452" t="s">
        <v>9119</v>
      </c>
      <c r="B3036" s="820" t="s">
        <v>9120</v>
      </c>
      <c r="C3036" s="452" t="s">
        <v>9121</v>
      </c>
      <c r="D3036" s="781" t="s">
        <v>31</v>
      </c>
    </row>
    <row r="3037" spans="1:4" hidden="1">
      <c r="A3037" s="452" t="s">
        <v>9122</v>
      </c>
      <c r="B3037" s="820" t="s">
        <v>9123</v>
      </c>
      <c r="C3037" s="452" t="s">
        <v>9124</v>
      </c>
      <c r="D3037" s="781" t="s">
        <v>931</v>
      </c>
    </row>
    <row r="3038" spans="1:4" hidden="1">
      <c r="A3038" s="452" t="s">
        <v>9125</v>
      </c>
      <c r="B3038" s="820" t="s">
        <v>9126</v>
      </c>
      <c r="C3038" s="452" t="s">
        <v>9127</v>
      </c>
      <c r="D3038" s="781" t="s">
        <v>35</v>
      </c>
    </row>
    <row r="3039" spans="1:4" hidden="1">
      <c r="A3039" s="452" t="s">
        <v>9128</v>
      </c>
      <c r="B3039" s="820" t="s">
        <v>9129</v>
      </c>
      <c r="C3039" s="452" t="s">
        <v>9130</v>
      </c>
      <c r="D3039" s="781" t="s">
        <v>7</v>
      </c>
    </row>
    <row r="3040" spans="1:4" hidden="1">
      <c r="A3040" s="452" t="s">
        <v>9131</v>
      </c>
      <c r="B3040" s="820" t="s">
        <v>9132</v>
      </c>
      <c r="C3040" s="452" t="s">
        <v>9133</v>
      </c>
      <c r="D3040" s="781" t="s">
        <v>39</v>
      </c>
    </row>
    <row r="3041" spans="1:4" hidden="1">
      <c r="A3041" s="452" t="s">
        <v>9134</v>
      </c>
      <c r="B3041" s="820" t="s">
        <v>9135</v>
      </c>
      <c r="C3041" s="452" t="s">
        <v>9136</v>
      </c>
      <c r="D3041" s="781" t="s">
        <v>43</v>
      </c>
    </row>
    <row r="3042" spans="1:4" hidden="1">
      <c r="A3042" s="452" t="s">
        <v>9137</v>
      </c>
      <c r="B3042" s="820" t="s">
        <v>9138</v>
      </c>
      <c r="C3042" s="452" t="s">
        <v>9139</v>
      </c>
      <c r="D3042" s="781" t="s">
        <v>47</v>
      </c>
    </row>
    <row r="3043" spans="1:4" hidden="1">
      <c r="A3043" s="452" t="s">
        <v>9140</v>
      </c>
      <c r="B3043" s="820" t="s">
        <v>9141</v>
      </c>
      <c r="C3043" s="452" t="s">
        <v>9142</v>
      </c>
      <c r="D3043" s="781" t="s">
        <v>11</v>
      </c>
    </row>
    <row r="3044" spans="1:4" hidden="1">
      <c r="A3044" s="452" t="s">
        <v>9143</v>
      </c>
      <c r="B3044" s="820" t="s">
        <v>9144</v>
      </c>
      <c r="C3044" s="452" t="s">
        <v>9145</v>
      </c>
      <c r="D3044" s="781" t="s">
        <v>54</v>
      </c>
    </row>
    <row r="3045" spans="1:4" hidden="1">
      <c r="A3045" s="452" t="s">
        <v>9146</v>
      </c>
      <c r="B3045" s="820" t="s">
        <v>9147</v>
      </c>
      <c r="C3045" s="452" t="s">
        <v>9148</v>
      </c>
      <c r="D3045" s="781" t="s">
        <v>15</v>
      </c>
    </row>
    <row r="3046" spans="1:4" hidden="1">
      <c r="A3046" s="452" t="s">
        <v>9149</v>
      </c>
      <c r="B3046" s="820" t="s">
        <v>9150</v>
      </c>
      <c r="C3046" s="452" t="s">
        <v>9151</v>
      </c>
      <c r="D3046" s="781" t="s">
        <v>19</v>
      </c>
    </row>
    <row r="3047" spans="1:4" hidden="1">
      <c r="A3047" s="452" t="s">
        <v>9152</v>
      </c>
      <c r="B3047" s="820" t="s">
        <v>9153</v>
      </c>
      <c r="C3047" s="452" t="s">
        <v>9154</v>
      </c>
      <c r="D3047" s="781" t="s">
        <v>23</v>
      </c>
    </row>
    <row r="3048" spans="1:4" hidden="1">
      <c r="A3048" s="452" t="s">
        <v>9155</v>
      </c>
      <c r="B3048" s="820" t="s">
        <v>9156</v>
      </c>
      <c r="C3048" s="452" t="s">
        <v>9157</v>
      </c>
      <c r="D3048" s="781" t="s">
        <v>27</v>
      </c>
    </row>
    <row r="3049" spans="1:4" hidden="1">
      <c r="A3049" s="452" t="s">
        <v>9158</v>
      </c>
      <c r="B3049" s="820" t="s">
        <v>9159</v>
      </c>
      <c r="C3049" s="452" t="s">
        <v>9160</v>
      </c>
      <c r="D3049" s="781" t="s">
        <v>31</v>
      </c>
    </row>
    <row r="3050" spans="1:4" hidden="1">
      <c r="A3050" s="452" t="s">
        <v>9161</v>
      </c>
      <c r="B3050" s="820" t="s">
        <v>9162</v>
      </c>
      <c r="C3050" s="452" t="s">
        <v>9163</v>
      </c>
      <c r="D3050" s="781" t="s">
        <v>931</v>
      </c>
    </row>
    <row r="3051" spans="1:4" hidden="1">
      <c r="A3051" s="452" t="s">
        <v>9164</v>
      </c>
      <c r="B3051" s="820" t="s">
        <v>9165</v>
      </c>
      <c r="C3051" s="452" t="s">
        <v>9166</v>
      </c>
      <c r="D3051" s="781" t="s">
        <v>35</v>
      </c>
    </row>
    <row r="3052" spans="1:4" hidden="1">
      <c r="A3052" s="452" t="s">
        <v>9167</v>
      </c>
      <c r="B3052" s="820" t="s">
        <v>9168</v>
      </c>
      <c r="C3052" s="452" t="s">
        <v>9169</v>
      </c>
      <c r="D3052" s="781" t="s">
        <v>7</v>
      </c>
    </row>
    <row r="3053" spans="1:4" hidden="1">
      <c r="A3053" s="452" t="s">
        <v>9170</v>
      </c>
      <c r="B3053" s="820" t="s">
        <v>9171</v>
      </c>
      <c r="C3053" s="452" t="s">
        <v>9172</v>
      </c>
      <c r="D3053" s="781" t="s">
        <v>39</v>
      </c>
    </row>
    <row r="3054" spans="1:4" hidden="1">
      <c r="A3054" s="452" t="s">
        <v>9173</v>
      </c>
      <c r="B3054" s="820" t="s">
        <v>9174</v>
      </c>
      <c r="C3054" s="452" t="s">
        <v>9175</v>
      </c>
      <c r="D3054" s="781" t="s">
        <v>43</v>
      </c>
    </row>
    <row r="3055" spans="1:4" hidden="1">
      <c r="A3055" s="452" t="s">
        <v>9176</v>
      </c>
      <c r="B3055" s="820" t="s">
        <v>9177</v>
      </c>
      <c r="C3055" s="452" t="s">
        <v>9178</v>
      </c>
      <c r="D3055" s="781" t="s">
        <v>47</v>
      </c>
    </row>
    <row r="3056" spans="1:4" hidden="1">
      <c r="A3056" s="452" t="s">
        <v>9179</v>
      </c>
      <c r="B3056" s="820" t="s">
        <v>9180</v>
      </c>
      <c r="C3056" s="452" t="s">
        <v>9181</v>
      </c>
      <c r="D3056" s="781" t="s">
        <v>11</v>
      </c>
    </row>
    <row r="3057" spans="1:4" hidden="1">
      <c r="A3057" s="452" t="s">
        <v>9182</v>
      </c>
      <c r="B3057" s="820" t="s">
        <v>9183</v>
      </c>
      <c r="C3057" s="452" t="s">
        <v>9184</v>
      </c>
      <c r="D3057" s="781" t="s">
        <v>54</v>
      </c>
    </row>
    <row r="3058" spans="1:4" hidden="1">
      <c r="A3058" s="452" t="s">
        <v>9185</v>
      </c>
      <c r="B3058" s="820" t="s">
        <v>9186</v>
      </c>
      <c r="C3058" s="452" t="s">
        <v>9187</v>
      </c>
      <c r="D3058" s="781" t="s">
        <v>15</v>
      </c>
    </row>
    <row r="3059" spans="1:4" hidden="1">
      <c r="A3059" s="452" t="s">
        <v>9188</v>
      </c>
      <c r="B3059" s="820" t="s">
        <v>9189</v>
      </c>
      <c r="C3059" s="452" t="s">
        <v>9190</v>
      </c>
      <c r="D3059" s="781" t="s">
        <v>19</v>
      </c>
    </row>
    <row r="3060" spans="1:4" hidden="1">
      <c r="A3060" s="452" t="s">
        <v>9191</v>
      </c>
      <c r="B3060" s="820" t="s">
        <v>9192</v>
      </c>
      <c r="C3060" s="452" t="s">
        <v>9193</v>
      </c>
      <c r="D3060" s="781" t="s">
        <v>23</v>
      </c>
    </row>
    <row r="3061" spans="1:4" hidden="1">
      <c r="A3061" s="452" t="s">
        <v>9194</v>
      </c>
      <c r="B3061" s="820" t="s">
        <v>9195</v>
      </c>
      <c r="C3061" s="452" t="s">
        <v>9196</v>
      </c>
      <c r="D3061" s="781" t="s">
        <v>27</v>
      </c>
    </row>
    <row r="3062" spans="1:4" hidden="1">
      <c r="A3062" s="452" t="s">
        <v>9197</v>
      </c>
      <c r="B3062" s="820" t="s">
        <v>9198</v>
      </c>
      <c r="C3062" s="452" t="s">
        <v>9199</v>
      </c>
      <c r="D3062" s="781" t="s">
        <v>31</v>
      </c>
    </row>
    <row r="3063" spans="1:4" hidden="1">
      <c r="A3063" s="452" t="s">
        <v>9200</v>
      </c>
      <c r="B3063" s="820" t="s">
        <v>9201</v>
      </c>
      <c r="C3063" s="452" t="s">
        <v>9202</v>
      </c>
      <c r="D3063" s="781" t="s">
        <v>931</v>
      </c>
    </row>
    <row r="3064" spans="1:4" hidden="1">
      <c r="A3064" s="452" t="s">
        <v>9203</v>
      </c>
      <c r="B3064" s="820" t="s">
        <v>9204</v>
      </c>
      <c r="C3064" s="452" t="s">
        <v>9205</v>
      </c>
      <c r="D3064" s="781" t="s">
        <v>35</v>
      </c>
    </row>
    <row r="3065" spans="1:4" hidden="1">
      <c r="A3065" s="452" t="s">
        <v>9206</v>
      </c>
      <c r="B3065" s="820" t="s">
        <v>9207</v>
      </c>
      <c r="C3065" s="452" t="s">
        <v>9208</v>
      </c>
      <c r="D3065" s="781" t="s">
        <v>7</v>
      </c>
    </row>
    <row r="3066" spans="1:4" hidden="1">
      <c r="A3066" s="452" t="s">
        <v>9209</v>
      </c>
      <c r="B3066" s="820" t="s">
        <v>9210</v>
      </c>
      <c r="C3066" s="452" t="s">
        <v>9211</v>
      </c>
      <c r="D3066" s="781" t="s">
        <v>39</v>
      </c>
    </row>
    <row r="3067" spans="1:4" hidden="1">
      <c r="A3067" s="452" t="s">
        <v>9212</v>
      </c>
      <c r="B3067" s="820" t="s">
        <v>9213</v>
      </c>
      <c r="C3067" s="452" t="s">
        <v>9214</v>
      </c>
      <c r="D3067" s="781" t="s">
        <v>43</v>
      </c>
    </row>
    <row r="3068" spans="1:4" hidden="1">
      <c r="A3068" s="452" t="s">
        <v>9215</v>
      </c>
      <c r="B3068" s="820" t="s">
        <v>9216</v>
      </c>
      <c r="C3068" s="452" t="s">
        <v>9217</v>
      </c>
      <c r="D3068" s="781" t="s">
        <v>47</v>
      </c>
    </row>
    <row r="3069" spans="1:4" hidden="1">
      <c r="A3069" s="452" t="s">
        <v>9218</v>
      </c>
      <c r="B3069" s="820" t="s">
        <v>9219</v>
      </c>
      <c r="C3069" s="452" t="s">
        <v>9220</v>
      </c>
      <c r="D3069" s="781" t="s">
        <v>11</v>
      </c>
    </row>
    <row r="3070" spans="1:4" hidden="1">
      <c r="A3070" s="452" t="s">
        <v>9221</v>
      </c>
      <c r="B3070" s="820" t="s">
        <v>9222</v>
      </c>
      <c r="C3070" s="452" t="s">
        <v>9223</v>
      </c>
      <c r="D3070" s="781" t="s">
        <v>54</v>
      </c>
    </row>
    <row r="3071" spans="1:4" hidden="1">
      <c r="A3071" s="452" t="s">
        <v>9224</v>
      </c>
      <c r="B3071" s="820" t="s">
        <v>9225</v>
      </c>
      <c r="C3071" s="452" t="s">
        <v>9226</v>
      </c>
      <c r="D3071" s="781" t="s">
        <v>15</v>
      </c>
    </row>
    <row r="3072" spans="1:4" hidden="1">
      <c r="A3072" s="452" t="s">
        <v>9227</v>
      </c>
      <c r="B3072" s="820" t="s">
        <v>9228</v>
      </c>
      <c r="C3072" s="452" t="s">
        <v>9229</v>
      </c>
      <c r="D3072" s="781" t="s">
        <v>19</v>
      </c>
    </row>
    <row r="3073" spans="1:4" hidden="1">
      <c r="A3073" s="452" t="s">
        <v>9230</v>
      </c>
      <c r="B3073" s="820" t="s">
        <v>9231</v>
      </c>
      <c r="C3073" s="452" t="s">
        <v>9232</v>
      </c>
      <c r="D3073" s="781" t="s">
        <v>23</v>
      </c>
    </row>
    <row r="3074" spans="1:4" hidden="1">
      <c r="A3074" s="452" t="s">
        <v>9233</v>
      </c>
      <c r="B3074" s="820" t="s">
        <v>9234</v>
      </c>
      <c r="C3074" s="452" t="s">
        <v>9235</v>
      </c>
      <c r="D3074" s="781" t="s">
        <v>27</v>
      </c>
    </row>
    <row r="3075" spans="1:4" hidden="1">
      <c r="A3075" s="452" t="s">
        <v>9236</v>
      </c>
      <c r="B3075" s="820" t="s">
        <v>9237</v>
      </c>
      <c r="C3075" s="452" t="s">
        <v>9238</v>
      </c>
      <c r="D3075" s="781" t="s">
        <v>31</v>
      </c>
    </row>
    <row r="3076" spans="1:4" hidden="1">
      <c r="A3076" s="452" t="s">
        <v>9239</v>
      </c>
      <c r="B3076" s="820" t="s">
        <v>9240</v>
      </c>
      <c r="C3076" s="452" t="s">
        <v>9241</v>
      </c>
      <c r="D3076" s="781" t="s">
        <v>931</v>
      </c>
    </row>
    <row r="3077" spans="1:4" hidden="1">
      <c r="A3077" s="452" t="s">
        <v>9242</v>
      </c>
      <c r="B3077" s="820" t="s">
        <v>9243</v>
      </c>
      <c r="C3077" s="452" t="s">
        <v>9244</v>
      </c>
      <c r="D3077" s="781" t="s">
        <v>35</v>
      </c>
    </row>
    <row r="3078" spans="1:4" hidden="1">
      <c r="A3078" s="452" t="s">
        <v>9245</v>
      </c>
      <c r="B3078" s="820" t="s">
        <v>9246</v>
      </c>
      <c r="C3078" s="452" t="s">
        <v>9247</v>
      </c>
      <c r="D3078" s="781" t="s">
        <v>7</v>
      </c>
    </row>
    <row r="3079" spans="1:4" hidden="1">
      <c r="A3079" s="452" t="s">
        <v>9248</v>
      </c>
      <c r="B3079" s="820" t="s">
        <v>9249</v>
      </c>
      <c r="C3079" s="452" t="s">
        <v>9250</v>
      </c>
      <c r="D3079" s="781" t="s">
        <v>39</v>
      </c>
    </row>
    <row r="3080" spans="1:4" hidden="1">
      <c r="A3080" s="452" t="s">
        <v>9251</v>
      </c>
      <c r="B3080" s="820" t="s">
        <v>9252</v>
      </c>
      <c r="C3080" s="452" t="s">
        <v>9253</v>
      </c>
      <c r="D3080" s="781" t="s">
        <v>43</v>
      </c>
    </row>
    <row r="3081" spans="1:4" hidden="1">
      <c r="A3081" s="452" t="s">
        <v>9254</v>
      </c>
      <c r="B3081" s="820" t="s">
        <v>9255</v>
      </c>
      <c r="C3081" s="452" t="s">
        <v>9256</v>
      </c>
      <c r="D3081" s="781" t="s">
        <v>47</v>
      </c>
    </row>
    <row r="3082" spans="1:4" hidden="1">
      <c r="A3082" s="452" t="s">
        <v>9257</v>
      </c>
      <c r="B3082" s="820" t="s">
        <v>9258</v>
      </c>
      <c r="C3082" s="452" t="s">
        <v>9259</v>
      </c>
      <c r="D3082" s="781" t="s">
        <v>11</v>
      </c>
    </row>
    <row r="3083" spans="1:4" hidden="1">
      <c r="A3083" s="452" t="s">
        <v>9260</v>
      </c>
      <c r="B3083" s="820" t="s">
        <v>9261</v>
      </c>
      <c r="C3083" s="452" t="s">
        <v>9262</v>
      </c>
      <c r="D3083" s="781" t="s">
        <v>54</v>
      </c>
    </row>
    <row r="3084" spans="1:4" hidden="1">
      <c r="A3084" s="452" t="s">
        <v>9263</v>
      </c>
      <c r="B3084" s="820" t="s">
        <v>9264</v>
      </c>
      <c r="C3084" s="452" t="s">
        <v>9265</v>
      </c>
      <c r="D3084" s="781" t="s">
        <v>15</v>
      </c>
    </row>
    <row r="3085" spans="1:4" hidden="1">
      <c r="A3085" s="452" t="s">
        <v>9266</v>
      </c>
      <c r="B3085" s="820" t="s">
        <v>9267</v>
      </c>
      <c r="C3085" s="452" t="s">
        <v>9268</v>
      </c>
      <c r="D3085" s="781" t="s">
        <v>19</v>
      </c>
    </row>
    <row r="3086" spans="1:4" hidden="1">
      <c r="A3086" s="452" t="s">
        <v>9269</v>
      </c>
      <c r="B3086" s="820" t="s">
        <v>9270</v>
      </c>
      <c r="C3086" s="452" t="s">
        <v>9271</v>
      </c>
      <c r="D3086" s="781" t="s">
        <v>23</v>
      </c>
    </row>
    <row r="3087" spans="1:4" hidden="1">
      <c r="A3087" s="452" t="s">
        <v>9272</v>
      </c>
      <c r="B3087" s="820" t="s">
        <v>9273</v>
      </c>
      <c r="C3087" s="452" t="s">
        <v>9274</v>
      </c>
      <c r="D3087" s="781" t="s">
        <v>27</v>
      </c>
    </row>
    <row r="3088" spans="1:4" hidden="1">
      <c r="A3088" s="452" t="s">
        <v>9275</v>
      </c>
      <c r="B3088" s="820" t="s">
        <v>9276</v>
      </c>
      <c r="C3088" s="452" t="s">
        <v>9277</v>
      </c>
      <c r="D3088" s="781" t="s">
        <v>31</v>
      </c>
    </row>
    <row r="3089" spans="1:4" hidden="1">
      <c r="A3089" s="452" t="s">
        <v>9278</v>
      </c>
      <c r="B3089" s="820" t="s">
        <v>9279</v>
      </c>
      <c r="C3089" s="452" t="s">
        <v>9280</v>
      </c>
      <c r="D3089" s="781" t="s">
        <v>931</v>
      </c>
    </row>
    <row r="3090" spans="1:4" hidden="1">
      <c r="A3090" s="452" t="s">
        <v>9281</v>
      </c>
      <c r="B3090" s="820" t="s">
        <v>9282</v>
      </c>
      <c r="C3090" s="452" t="s">
        <v>9283</v>
      </c>
      <c r="D3090" s="781" t="s">
        <v>35</v>
      </c>
    </row>
    <row r="3091" spans="1:4" hidden="1">
      <c r="A3091" s="452" t="s">
        <v>9284</v>
      </c>
      <c r="B3091" s="820" t="s">
        <v>9285</v>
      </c>
      <c r="C3091" s="452" t="s">
        <v>9286</v>
      </c>
      <c r="D3091" s="781" t="s">
        <v>7</v>
      </c>
    </row>
    <row r="3092" spans="1:4" hidden="1">
      <c r="A3092" s="452" t="s">
        <v>9287</v>
      </c>
      <c r="B3092" s="820" t="s">
        <v>9288</v>
      </c>
      <c r="C3092" s="452" t="s">
        <v>9289</v>
      </c>
      <c r="D3092" s="781" t="s">
        <v>39</v>
      </c>
    </row>
    <row r="3093" spans="1:4" hidden="1">
      <c r="A3093" s="452" t="s">
        <v>9290</v>
      </c>
      <c r="B3093" s="820" t="s">
        <v>9291</v>
      </c>
      <c r="C3093" s="452" t="s">
        <v>9292</v>
      </c>
      <c r="D3093" s="781" t="s">
        <v>43</v>
      </c>
    </row>
    <row r="3094" spans="1:4" hidden="1">
      <c r="A3094" s="452" t="s">
        <v>9293</v>
      </c>
      <c r="B3094" s="820" t="s">
        <v>9294</v>
      </c>
      <c r="C3094" s="452" t="s">
        <v>9295</v>
      </c>
      <c r="D3094" s="781" t="s">
        <v>47</v>
      </c>
    </row>
    <row r="3095" spans="1:4" hidden="1">
      <c r="A3095" s="452" t="s">
        <v>9296</v>
      </c>
      <c r="B3095" s="820" t="s">
        <v>9297</v>
      </c>
      <c r="C3095" s="452" t="s">
        <v>9298</v>
      </c>
      <c r="D3095" s="781" t="s">
        <v>11</v>
      </c>
    </row>
    <row r="3096" spans="1:4" hidden="1">
      <c r="A3096" s="452" t="s">
        <v>9299</v>
      </c>
      <c r="B3096" s="820" t="s">
        <v>9300</v>
      </c>
      <c r="C3096" s="452" t="s">
        <v>9301</v>
      </c>
      <c r="D3096" s="781" t="s">
        <v>54</v>
      </c>
    </row>
    <row r="3097" spans="1:4" hidden="1">
      <c r="A3097" s="452" t="s">
        <v>9302</v>
      </c>
      <c r="B3097" s="820" t="s">
        <v>9303</v>
      </c>
      <c r="C3097" s="452" t="s">
        <v>9304</v>
      </c>
      <c r="D3097" s="781" t="s">
        <v>15</v>
      </c>
    </row>
    <row r="3098" spans="1:4" hidden="1">
      <c r="A3098" s="452" t="s">
        <v>9305</v>
      </c>
      <c r="B3098" s="820" t="s">
        <v>9306</v>
      </c>
      <c r="C3098" s="452" t="s">
        <v>9307</v>
      </c>
      <c r="D3098" s="781" t="s">
        <v>19</v>
      </c>
    </row>
    <row r="3099" spans="1:4" hidden="1">
      <c r="A3099" s="452" t="s">
        <v>9308</v>
      </c>
      <c r="B3099" s="820" t="s">
        <v>9309</v>
      </c>
      <c r="C3099" s="452" t="s">
        <v>9310</v>
      </c>
      <c r="D3099" s="781" t="s">
        <v>23</v>
      </c>
    </row>
    <row r="3100" spans="1:4" hidden="1">
      <c r="A3100" s="452" t="s">
        <v>9311</v>
      </c>
      <c r="B3100" s="820" t="s">
        <v>9312</v>
      </c>
      <c r="C3100" s="452" t="s">
        <v>9313</v>
      </c>
      <c r="D3100" s="781" t="s">
        <v>27</v>
      </c>
    </row>
    <row r="3101" spans="1:4" hidden="1">
      <c r="A3101" s="452" t="s">
        <v>9314</v>
      </c>
      <c r="B3101" s="820" t="s">
        <v>9315</v>
      </c>
      <c r="C3101" s="452" t="s">
        <v>9316</v>
      </c>
      <c r="D3101" s="781" t="s">
        <v>31</v>
      </c>
    </row>
    <row r="3102" spans="1:4" hidden="1">
      <c r="A3102" s="452" t="s">
        <v>9317</v>
      </c>
      <c r="B3102" s="820" t="s">
        <v>9318</v>
      </c>
      <c r="C3102" s="452" t="s">
        <v>9319</v>
      </c>
      <c r="D3102" s="781" t="s">
        <v>931</v>
      </c>
    </row>
    <row r="3103" spans="1:4" hidden="1">
      <c r="A3103" s="452" t="s">
        <v>9320</v>
      </c>
      <c r="B3103" s="820" t="s">
        <v>9321</v>
      </c>
      <c r="C3103" s="452" t="s">
        <v>9322</v>
      </c>
      <c r="D3103" s="781" t="s">
        <v>35</v>
      </c>
    </row>
    <row r="3104" spans="1:4" hidden="1">
      <c r="A3104" s="452" t="s">
        <v>9323</v>
      </c>
      <c r="B3104" s="820" t="s">
        <v>9324</v>
      </c>
      <c r="C3104" s="452" t="s">
        <v>9325</v>
      </c>
      <c r="D3104" s="781" t="s">
        <v>7</v>
      </c>
    </row>
    <row r="3105" spans="1:4" hidden="1">
      <c r="A3105" s="452" t="s">
        <v>9326</v>
      </c>
      <c r="B3105" s="820" t="s">
        <v>9327</v>
      </c>
      <c r="C3105" s="452" t="s">
        <v>9328</v>
      </c>
      <c r="D3105" s="781" t="s">
        <v>39</v>
      </c>
    </row>
    <row r="3106" spans="1:4" hidden="1">
      <c r="A3106" s="452" t="s">
        <v>9329</v>
      </c>
      <c r="B3106" s="820" t="s">
        <v>9330</v>
      </c>
      <c r="C3106" s="452" t="s">
        <v>9331</v>
      </c>
      <c r="D3106" s="781" t="s">
        <v>43</v>
      </c>
    </row>
    <row r="3107" spans="1:4" hidden="1">
      <c r="A3107" s="452" t="s">
        <v>9332</v>
      </c>
      <c r="B3107" s="820" t="s">
        <v>9333</v>
      </c>
      <c r="C3107" s="452" t="s">
        <v>9334</v>
      </c>
      <c r="D3107" s="781" t="s">
        <v>47</v>
      </c>
    </row>
    <row r="3108" spans="1:4" hidden="1">
      <c r="A3108" s="452" t="s">
        <v>9335</v>
      </c>
      <c r="B3108" s="820" t="s">
        <v>9336</v>
      </c>
      <c r="C3108" s="452" t="s">
        <v>9337</v>
      </c>
      <c r="D3108" s="781" t="s">
        <v>11</v>
      </c>
    </row>
    <row r="3109" spans="1:4" hidden="1">
      <c r="A3109" s="452" t="s">
        <v>9338</v>
      </c>
      <c r="B3109" s="820" t="s">
        <v>9339</v>
      </c>
      <c r="C3109" s="452" t="s">
        <v>9340</v>
      </c>
      <c r="D3109" s="781" t="s">
        <v>54</v>
      </c>
    </row>
    <row r="3110" spans="1:4" hidden="1">
      <c r="A3110" s="452" t="s">
        <v>9341</v>
      </c>
      <c r="B3110" s="820" t="s">
        <v>9342</v>
      </c>
      <c r="C3110" s="452" t="s">
        <v>9343</v>
      </c>
      <c r="D3110" s="781" t="s">
        <v>15</v>
      </c>
    </row>
    <row r="3111" spans="1:4" hidden="1">
      <c r="A3111" s="452" t="s">
        <v>9344</v>
      </c>
      <c r="B3111" s="820" t="s">
        <v>9345</v>
      </c>
      <c r="C3111" s="452" t="s">
        <v>9346</v>
      </c>
      <c r="D3111" s="781" t="s">
        <v>19</v>
      </c>
    </row>
    <row r="3112" spans="1:4" hidden="1">
      <c r="A3112" s="452" t="s">
        <v>9347</v>
      </c>
      <c r="B3112" s="820" t="s">
        <v>9348</v>
      </c>
      <c r="C3112" s="452" t="s">
        <v>9349</v>
      </c>
      <c r="D3112" s="781" t="s">
        <v>23</v>
      </c>
    </row>
    <row r="3113" spans="1:4" hidden="1">
      <c r="A3113" s="452" t="s">
        <v>9350</v>
      </c>
      <c r="B3113" s="820" t="s">
        <v>9351</v>
      </c>
      <c r="C3113" s="452" t="s">
        <v>9352</v>
      </c>
      <c r="D3113" s="781" t="s">
        <v>27</v>
      </c>
    </row>
    <row r="3114" spans="1:4" hidden="1">
      <c r="A3114" s="452" t="s">
        <v>9353</v>
      </c>
      <c r="B3114" s="820" t="s">
        <v>9354</v>
      </c>
      <c r="C3114" s="452" t="s">
        <v>9355</v>
      </c>
      <c r="D3114" s="781" t="s">
        <v>31</v>
      </c>
    </row>
    <row r="3115" spans="1:4" hidden="1">
      <c r="A3115" s="452" t="s">
        <v>9356</v>
      </c>
      <c r="B3115" s="820" t="s">
        <v>9357</v>
      </c>
      <c r="C3115" s="452" t="s">
        <v>9358</v>
      </c>
      <c r="D3115" s="781" t="s">
        <v>931</v>
      </c>
    </row>
    <row r="3116" spans="1:4" hidden="1">
      <c r="A3116" s="452" t="s">
        <v>9359</v>
      </c>
      <c r="B3116" s="820" t="s">
        <v>9360</v>
      </c>
      <c r="C3116" s="452" t="s">
        <v>9361</v>
      </c>
      <c r="D3116" s="781" t="s">
        <v>35</v>
      </c>
    </row>
    <row r="3117" spans="1:4" hidden="1">
      <c r="A3117" s="452" t="s">
        <v>9362</v>
      </c>
      <c r="B3117" s="820" t="s">
        <v>9363</v>
      </c>
      <c r="C3117" s="452" t="s">
        <v>9364</v>
      </c>
      <c r="D3117" s="781" t="s">
        <v>7</v>
      </c>
    </row>
    <row r="3118" spans="1:4" hidden="1">
      <c r="A3118" s="452" t="s">
        <v>9365</v>
      </c>
      <c r="B3118" s="820" t="s">
        <v>9366</v>
      </c>
      <c r="C3118" s="452" t="s">
        <v>9367</v>
      </c>
      <c r="D3118" s="781" t="s">
        <v>39</v>
      </c>
    </row>
    <row r="3119" spans="1:4" hidden="1">
      <c r="A3119" s="452" t="s">
        <v>9368</v>
      </c>
      <c r="B3119" s="820" t="s">
        <v>9369</v>
      </c>
      <c r="C3119" s="452" t="s">
        <v>9370</v>
      </c>
      <c r="D3119" s="781" t="s">
        <v>43</v>
      </c>
    </row>
    <row r="3120" spans="1:4" hidden="1">
      <c r="A3120" s="452" t="s">
        <v>9371</v>
      </c>
      <c r="B3120" s="820" t="s">
        <v>9372</v>
      </c>
      <c r="C3120" s="452" t="s">
        <v>9373</v>
      </c>
      <c r="D3120" s="781" t="s">
        <v>47</v>
      </c>
    </row>
    <row r="3121" spans="1:4" hidden="1">
      <c r="A3121" s="452" t="s">
        <v>9374</v>
      </c>
      <c r="B3121" s="820" t="s">
        <v>9375</v>
      </c>
      <c r="C3121" s="452" t="s">
        <v>9376</v>
      </c>
      <c r="D3121" s="781" t="s">
        <v>11</v>
      </c>
    </row>
    <row r="3122" spans="1:4" hidden="1">
      <c r="A3122" s="452" t="s">
        <v>9377</v>
      </c>
      <c r="B3122" s="820" t="s">
        <v>9378</v>
      </c>
      <c r="C3122" s="452" t="s">
        <v>9379</v>
      </c>
      <c r="D3122" s="781" t="s">
        <v>54</v>
      </c>
    </row>
    <row r="3123" spans="1:4" hidden="1">
      <c r="A3123" s="452" t="s">
        <v>9380</v>
      </c>
      <c r="B3123" s="820" t="s">
        <v>9381</v>
      </c>
      <c r="C3123" s="452" t="s">
        <v>9382</v>
      </c>
      <c r="D3123" s="781" t="s">
        <v>15</v>
      </c>
    </row>
    <row r="3124" spans="1:4" hidden="1">
      <c r="A3124" s="452" t="s">
        <v>9383</v>
      </c>
      <c r="B3124" s="820" t="s">
        <v>9384</v>
      </c>
      <c r="C3124" s="452" t="s">
        <v>9385</v>
      </c>
      <c r="D3124" s="781" t="s">
        <v>19</v>
      </c>
    </row>
    <row r="3125" spans="1:4" hidden="1">
      <c r="A3125" s="452" t="s">
        <v>9386</v>
      </c>
      <c r="B3125" s="820" t="s">
        <v>9387</v>
      </c>
      <c r="C3125" s="452" t="s">
        <v>9388</v>
      </c>
      <c r="D3125" s="781" t="s">
        <v>23</v>
      </c>
    </row>
    <row r="3126" spans="1:4" hidden="1">
      <c r="A3126" s="452" t="s">
        <v>9389</v>
      </c>
      <c r="B3126" s="820" t="s">
        <v>9390</v>
      </c>
      <c r="C3126" s="452" t="s">
        <v>9391</v>
      </c>
      <c r="D3126" s="781" t="s">
        <v>27</v>
      </c>
    </row>
    <row r="3127" spans="1:4" hidden="1">
      <c r="A3127" s="452" t="s">
        <v>9392</v>
      </c>
      <c r="B3127" s="820" t="s">
        <v>9393</v>
      </c>
      <c r="C3127" s="452" t="s">
        <v>9394</v>
      </c>
      <c r="D3127" s="781" t="s">
        <v>31</v>
      </c>
    </row>
    <row r="3128" spans="1:4" hidden="1">
      <c r="A3128" s="452" t="s">
        <v>9395</v>
      </c>
      <c r="B3128" s="820" t="s">
        <v>9396</v>
      </c>
      <c r="C3128" s="452" t="s">
        <v>9397</v>
      </c>
      <c r="D3128" s="781" t="s">
        <v>931</v>
      </c>
    </row>
    <row r="3129" spans="1:4" hidden="1">
      <c r="A3129" s="452" t="s">
        <v>9398</v>
      </c>
      <c r="B3129" s="820" t="s">
        <v>9399</v>
      </c>
      <c r="C3129" s="452" t="s">
        <v>9400</v>
      </c>
      <c r="D3129" s="781" t="s">
        <v>35</v>
      </c>
    </row>
    <row r="3130" spans="1:4" hidden="1">
      <c r="A3130" s="452" t="s">
        <v>9401</v>
      </c>
      <c r="B3130" s="820" t="s">
        <v>9402</v>
      </c>
      <c r="C3130" s="452" t="s">
        <v>9403</v>
      </c>
      <c r="D3130" s="781" t="s">
        <v>7</v>
      </c>
    </row>
    <row r="3131" spans="1:4" hidden="1">
      <c r="A3131" s="452" t="s">
        <v>9404</v>
      </c>
      <c r="B3131" s="820" t="s">
        <v>9405</v>
      </c>
      <c r="C3131" s="452" t="s">
        <v>9406</v>
      </c>
      <c r="D3131" s="781" t="s">
        <v>39</v>
      </c>
    </row>
    <row r="3132" spans="1:4" hidden="1">
      <c r="A3132" s="452" t="s">
        <v>9407</v>
      </c>
      <c r="B3132" s="820" t="s">
        <v>9408</v>
      </c>
      <c r="C3132" s="452" t="s">
        <v>9409</v>
      </c>
      <c r="D3132" s="781" t="s">
        <v>43</v>
      </c>
    </row>
    <row r="3133" spans="1:4" hidden="1">
      <c r="A3133" s="452" t="s">
        <v>9410</v>
      </c>
      <c r="B3133" s="820" t="s">
        <v>9411</v>
      </c>
      <c r="C3133" s="452" t="s">
        <v>9412</v>
      </c>
      <c r="D3133" s="781" t="s">
        <v>47</v>
      </c>
    </row>
    <row r="3134" spans="1:4" hidden="1">
      <c r="A3134" s="452" t="s">
        <v>9413</v>
      </c>
      <c r="B3134" s="820" t="s">
        <v>9414</v>
      </c>
      <c r="C3134" s="452" t="s">
        <v>9415</v>
      </c>
      <c r="D3134" s="781" t="s">
        <v>11</v>
      </c>
    </row>
    <row r="3135" spans="1:4" hidden="1">
      <c r="A3135" s="452" t="s">
        <v>9416</v>
      </c>
      <c r="B3135" s="820" t="s">
        <v>9417</v>
      </c>
      <c r="C3135" s="452" t="s">
        <v>9418</v>
      </c>
      <c r="D3135" s="781" t="s">
        <v>54</v>
      </c>
    </row>
    <row r="3136" spans="1:4" hidden="1">
      <c r="A3136" s="452" t="s">
        <v>9419</v>
      </c>
      <c r="B3136" s="820" t="s">
        <v>9420</v>
      </c>
      <c r="C3136" s="452" t="s">
        <v>9421</v>
      </c>
      <c r="D3136" s="781" t="s">
        <v>15</v>
      </c>
    </row>
    <row r="3137" spans="1:4" hidden="1">
      <c r="A3137" s="452" t="s">
        <v>9422</v>
      </c>
      <c r="B3137" s="820" t="s">
        <v>9423</v>
      </c>
      <c r="C3137" s="452" t="s">
        <v>9424</v>
      </c>
      <c r="D3137" s="781" t="s">
        <v>19</v>
      </c>
    </row>
    <row r="3138" spans="1:4" hidden="1">
      <c r="A3138" s="452" t="s">
        <v>9425</v>
      </c>
      <c r="B3138" s="820" t="s">
        <v>9426</v>
      </c>
      <c r="C3138" s="452" t="s">
        <v>9427</v>
      </c>
      <c r="D3138" s="781" t="s">
        <v>23</v>
      </c>
    </row>
    <row r="3139" spans="1:4" hidden="1">
      <c r="A3139" s="452" t="s">
        <v>9428</v>
      </c>
      <c r="B3139" s="820" t="s">
        <v>9429</v>
      </c>
      <c r="C3139" s="452" t="s">
        <v>9430</v>
      </c>
      <c r="D3139" s="781" t="s">
        <v>27</v>
      </c>
    </row>
    <row r="3140" spans="1:4" hidden="1">
      <c r="A3140" s="452" t="s">
        <v>9431</v>
      </c>
      <c r="B3140" s="820" t="s">
        <v>9432</v>
      </c>
      <c r="C3140" s="452" t="s">
        <v>9433</v>
      </c>
      <c r="D3140" s="781" t="s">
        <v>31</v>
      </c>
    </row>
    <row r="3141" spans="1:4" hidden="1">
      <c r="A3141" s="452" t="s">
        <v>9434</v>
      </c>
      <c r="B3141" s="820" t="s">
        <v>9435</v>
      </c>
      <c r="C3141" s="452" t="s">
        <v>9436</v>
      </c>
      <c r="D3141" s="781" t="s">
        <v>931</v>
      </c>
    </row>
    <row r="3142" spans="1:4" hidden="1">
      <c r="A3142" s="452" t="s">
        <v>9437</v>
      </c>
      <c r="B3142" s="820" t="s">
        <v>9438</v>
      </c>
      <c r="C3142" s="452" t="s">
        <v>9439</v>
      </c>
      <c r="D3142" s="781" t="s">
        <v>35</v>
      </c>
    </row>
    <row r="3143" spans="1:4" hidden="1">
      <c r="A3143" s="452" t="s">
        <v>9440</v>
      </c>
      <c r="B3143" s="820" t="s">
        <v>9441</v>
      </c>
      <c r="C3143" s="452" t="s">
        <v>9442</v>
      </c>
      <c r="D3143" s="781" t="s">
        <v>7</v>
      </c>
    </row>
    <row r="3144" spans="1:4" hidden="1">
      <c r="A3144" s="452" t="s">
        <v>9443</v>
      </c>
      <c r="B3144" s="820" t="s">
        <v>9444</v>
      </c>
      <c r="C3144" s="452" t="s">
        <v>9445</v>
      </c>
      <c r="D3144" s="781" t="s">
        <v>39</v>
      </c>
    </row>
    <row r="3145" spans="1:4" hidden="1">
      <c r="A3145" s="452" t="s">
        <v>9446</v>
      </c>
      <c r="B3145" s="820" t="s">
        <v>9447</v>
      </c>
      <c r="C3145" s="452" t="s">
        <v>9448</v>
      </c>
      <c r="D3145" s="781" t="s">
        <v>43</v>
      </c>
    </row>
    <row r="3146" spans="1:4" hidden="1">
      <c r="A3146" s="452" t="s">
        <v>9449</v>
      </c>
      <c r="B3146" s="820" t="s">
        <v>9450</v>
      </c>
      <c r="C3146" s="452" t="s">
        <v>9451</v>
      </c>
      <c r="D3146" s="781" t="s">
        <v>47</v>
      </c>
    </row>
    <row r="3147" spans="1:4" hidden="1">
      <c r="A3147" s="452" t="s">
        <v>9452</v>
      </c>
      <c r="B3147" s="820" t="s">
        <v>9453</v>
      </c>
      <c r="C3147" s="452" t="s">
        <v>9454</v>
      </c>
      <c r="D3147" s="781" t="s">
        <v>11</v>
      </c>
    </row>
    <row r="3148" spans="1:4" hidden="1">
      <c r="A3148" s="452" t="s">
        <v>9455</v>
      </c>
      <c r="B3148" s="820" t="s">
        <v>9456</v>
      </c>
      <c r="C3148" s="452" t="s">
        <v>9457</v>
      </c>
      <c r="D3148" s="781" t="s">
        <v>54</v>
      </c>
    </row>
    <row r="3149" spans="1:4" hidden="1">
      <c r="A3149" s="452" t="s">
        <v>9458</v>
      </c>
      <c r="B3149" s="820" t="s">
        <v>9459</v>
      </c>
      <c r="C3149" s="452" t="s">
        <v>9460</v>
      </c>
      <c r="D3149" s="781" t="s">
        <v>15</v>
      </c>
    </row>
    <row r="3150" spans="1:4" hidden="1">
      <c r="A3150" s="452" t="s">
        <v>9461</v>
      </c>
      <c r="B3150" s="820" t="s">
        <v>9462</v>
      </c>
      <c r="C3150" s="452" t="s">
        <v>9463</v>
      </c>
      <c r="D3150" s="781" t="s">
        <v>19</v>
      </c>
    </row>
    <row r="3151" spans="1:4" hidden="1">
      <c r="A3151" s="452" t="s">
        <v>9464</v>
      </c>
      <c r="B3151" s="820" t="s">
        <v>9465</v>
      </c>
      <c r="C3151" s="452" t="s">
        <v>9466</v>
      </c>
      <c r="D3151" s="781" t="s">
        <v>23</v>
      </c>
    </row>
    <row r="3152" spans="1:4" hidden="1">
      <c r="A3152" s="452" t="s">
        <v>9467</v>
      </c>
      <c r="B3152" s="820" t="s">
        <v>9468</v>
      </c>
      <c r="C3152" s="452" t="s">
        <v>9469</v>
      </c>
      <c r="D3152" s="781" t="s">
        <v>27</v>
      </c>
    </row>
    <row r="3153" spans="1:4" hidden="1">
      <c r="A3153" s="452" t="s">
        <v>9470</v>
      </c>
      <c r="B3153" s="820" t="s">
        <v>9471</v>
      </c>
      <c r="C3153" s="452" t="s">
        <v>9472</v>
      </c>
      <c r="D3153" s="781" t="s">
        <v>31</v>
      </c>
    </row>
    <row r="3154" spans="1:4" hidden="1">
      <c r="A3154" s="452" t="s">
        <v>9473</v>
      </c>
      <c r="B3154" s="820" t="s">
        <v>9474</v>
      </c>
      <c r="C3154" s="452" t="s">
        <v>9475</v>
      </c>
      <c r="D3154" s="781" t="s">
        <v>931</v>
      </c>
    </row>
    <row r="3155" spans="1:4" hidden="1">
      <c r="A3155" s="452" t="s">
        <v>9476</v>
      </c>
      <c r="B3155" s="820" t="s">
        <v>9477</v>
      </c>
      <c r="C3155" s="452" t="s">
        <v>9478</v>
      </c>
      <c r="D3155" s="781" t="s">
        <v>35</v>
      </c>
    </row>
    <row r="3156" spans="1:4" hidden="1">
      <c r="A3156" s="452" t="s">
        <v>9479</v>
      </c>
      <c r="B3156" s="820" t="s">
        <v>9480</v>
      </c>
      <c r="C3156" s="452" t="s">
        <v>9481</v>
      </c>
      <c r="D3156" s="781" t="s">
        <v>7</v>
      </c>
    </row>
    <row r="3157" spans="1:4" hidden="1">
      <c r="A3157" s="452" t="s">
        <v>9482</v>
      </c>
      <c r="B3157" s="820" t="s">
        <v>9483</v>
      </c>
      <c r="C3157" s="452" t="s">
        <v>9484</v>
      </c>
      <c r="D3157" s="781" t="s">
        <v>39</v>
      </c>
    </row>
    <row r="3158" spans="1:4" hidden="1">
      <c r="A3158" s="452" t="s">
        <v>9485</v>
      </c>
      <c r="B3158" s="820" t="s">
        <v>9486</v>
      </c>
      <c r="C3158" s="452" t="s">
        <v>9487</v>
      </c>
      <c r="D3158" s="781" t="s">
        <v>43</v>
      </c>
    </row>
    <row r="3159" spans="1:4" hidden="1">
      <c r="A3159" s="452" t="s">
        <v>9488</v>
      </c>
      <c r="B3159" s="820" t="s">
        <v>9489</v>
      </c>
      <c r="C3159" s="452" t="s">
        <v>9490</v>
      </c>
      <c r="D3159" s="781" t="s">
        <v>47</v>
      </c>
    </row>
    <row r="3160" spans="1:4" hidden="1">
      <c r="A3160" s="452" t="s">
        <v>9491</v>
      </c>
      <c r="B3160" s="820" t="s">
        <v>9492</v>
      </c>
      <c r="C3160" s="452" t="s">
        <v>9493</v>
      </c>
      <c r="D3160" s="781" t="s">
        <v>11</v>
      </c>
    </row>
    <row r="3161" spans="1:4" hidden="1">
      <c r="A3161" s="452" t="s">
        <v>9494</v>
      </c>
      <c r="B3161" s="820" t="s">
        <v>9495</v>
      </c>
      <c r="C3161" s="452" t="s">
        <v>9496</v>
      </c>
      <c r="D3161" s="781" t="s">
        <v>54</v>
      </c>
    </row>
    <row r="3162" spans="1:4" hidden="1">
      <c r="A3162" s="452" t="s">
        <v>9497</v>
      </c>
      <c r="B3162" s="820" t="s">
        <v>9498</v>
      </c>
      <c r="C3162" s="452" t="s">
        <v>9499</v>
      </c>
      <c r="D3162" s="781" t="s">
        <v>15</v>
      </c>
    </row>
    <row r="3163" spans="1:4" hidden="1">
      <c r="A3163" s="452" t="s">
        <v>9500</v>
      </c>
      <c r="B3163" s="820" t="s">
        <v>9501</v>
      </c>
      <c r="C3163" s="452" t="s">
        <v>9502</v>
      </c>
      <c r="D3163" s="781" t="s">
        <v>19</v>
      </c>
    </row>
    <row r="3164" spans="1:4" hidden="1">
      <c r="A3164" s="452" t="s">
        <v>9503</v>
      </c>
      <c r="B3164" s="820" t="s">
        <v>9504</v>
      </c>
      <c r="C3164" s="452" t="s">
        <v>9505</v>
      </c>
      <c r="D3164" s="781" t="s">
        <v>23</v>
      </c>
    </row>
    <row r="3165" spans="1:4" hidden="1">
      <c r="A3165" s="452" t="s">
        <v>9506</v>
      </c>
      <c r="B3165" s="820" t="s">
        <v>9507</v>
      </c>
      <c r="C3165" s="452" t="s">
        <v>9508</v>
      </c>
      <c r="D3165" s="781" t="s">
        <v>27</v>
      </c>
    </row>
    <row r="3166" spans="1:4" hidden="1">
      <c r="A3166" s="452" t="s">
        <v>9509</v>
      </c>
      <c r="B3166" s="820" t="s">
        <v>9510</v>
      </c>
      <c r="C3166" s="452" t="s">
        <v>9511</v>
      </c>
      <c r="D3166" s="781" t="s">
        <v>31</v>
      </c>
    </row>
    <row r="3167" spans="1:4" hidden="1">
      <c r="A3167" s="452" t="s">
        <v>9512</v>
      </c>
      <c r="B3167" s="820" t="s">
        <v>9513</v>
      </c>
      <c r="C3167" s="452" t="s">
        <v>9514</v>
      </c>
      <c r="D3167" s="781" t="s">
        <v>931</v>
      </c>
    </row>
    <row r="3168" spans="1:4" hidden="1">
      <c r="A3168" s="452" t="s">
        <v>9515</v>
      </c>
      <c r="B3168" s="820" t="s">
        <v>9516</v>
      </c>
      <c r="C3168" s="452" t="s">
        <v>9517</v>
      </c>
      <c r="D3168" s="781" t="s">
        <v>35</v>
      </c>
    </row>
    <row r="3169" spans="1:4" hidden="1">
      <c r="A3169" s="452" t="s">
        <v>9518</v>
      </c>
      <c r="B3169" s="820" t="s">
        <v>9519</v>
      </c>
      <c r="C3169" s="452" t="s">
        <v>9520</v>
      </c>
      <c r="D3169" s="781" t="s">
        <v>7</v>
      </c>
    </row>
    <row r="3170" spans="1:4" hidden="1">
      <c r="A3170" s="452" t="s">
        <v>9521</v>
      </c>
      <c r="B3170" s="820" t="s">
        <v>9522</v>
      </c>
      <c r="C3170" s="452" t="s">
        <v>9523</v>
      </c>
      <c r="D3170" s="781" t="s">
        <v>39</v>
      </c>
    </row>
    <row r="3171" spans="1:4" hidden="1">
      <c r="A3171" s="452" t="s">
        <v>9524</v>
      </c>
      <c r="B3171" s="820" t="s">
        <v>9525</v>
      </c>
      <c r="C3171" s="452" t="s">
        <v>9526</v>
      </c>
      <c r="D3171" s="781" t="s">
        <v>43</v>
      </c>
    </row>
    <row r="3172" spans="1:4" hidden="1">
      <c r="A3172" s="452" t="s">
        <v>9527</v>
      </c>
      <c r="B3172" s="820" t="s">
        <v>9528</v>
      </c>
      <c r="C3172" s="452" t="s">
        <v>9529</v>
      </c>
      <c r="D3172" s="781" t="s">
        <v>47</v>
      </c>
    </row>
    <row r="3173" spans="1:4" hidden="1">
      <c r="A3173" s="452" t="s">
        <v>9530</v>
      </c>
      <c r="B3173" s="820" t="s">
        <v>9531</v>
      </c>
      <c r="C3173" s="452" t="s">
        <v>9532</v>
      </c>
      <c r="D3173" s="781" t="s">
        <v>11</v>
      </c>
    </row>
    <row r="3174" spans="1:4" hidden="1">
      <c r="A3174" s="452" t="s">
        <v>9533</v>
      </c>
      <c r="B3174" s="820" t="s">
        <v>9534</v>
      </c>
      <c r="C3174" s="452" t="s">
        <v>9535</v>
      </c>
      <c r="D3174" s="781" t="s">
        <v>54</v>
      </c>
    </row>
    <row r="3175" spans="1:4" hidden="1">
      <c r="A3175" s="452" t="s">
        <v>9536</v>
      </c>
      <c r="B3175" s="820" t="s">
        <v>9537</v>
      </c>
      <c r="C3175" s="452" t="s">
        <v>9538</v>
      </c>
      <c r="D3175" s="781" t="s">
        <v>15</v>
      </c>
    </row>
    <row r="3176" spans="1:4" hidden="1">
      <c r="A3176" s="452" t="s">
        <v>9539</v>
      </c>
      <c r="B3176" s="820" t="s">
        <v>9540</v>
      </c>
      <c r="C3176" s="452" t="s">
        <v>9541</v>
      </c>
      <c r="D3176" s="781" t="s">
        <v>19</v>
      </c>
    </row>
    <row r="3177" spans="1:4" hidden="1">
      <c r="A3177" s="452" t="s">
        <v>9542</v>
      </c>
      <c r="B3177" s="820" t="s">
        <v>9543</v>
      </c>
      <c r="C3177" s="452" t="s">
        <v>9544</v>
      </c>
      <c r="D3177" s="781" t="s">
        <v>23</v>
      </c>
    </row>
    <row r="3178" spans="1:4" hidden="1">
      <c r="A3178" s="452" t="s">
        <v>9545</v>
      </c>
      <c r="B3178" s="820" t="s">
        <v>9546</v>
      </c>
      <c r="C3178" s="452" t="s">
        <v>9547</v>
      </c>
      <c r="D3178" s="781" t="s">
        <v>27</v>
      </c>
    </row>
    <row r="3179" spans="1:4" hidden="1">
      <c r="A3179" s="452" t="s">
        <v>9548</v>
      </c>
      <c r="B3179" s="820" t="s">
        <v>9549</v>
      </c>
      <c r="C3179" s="452" t="s">
        <v>9550</v>
      </c>
      <c r="D3179" s="781" t="s">
        <v>31</v>
      </c>
    </row>
    <row r="3180" spans="1:4" hidden="1">
      <c r="A3180" s="452" t="s">
        <v>9551</v>
      </c>
      <c r="B3180" s="820" t="s">
        <v>9552</v>
      </c>
      <c r="C3180" s="452" t="s">
        <v>9553</v>
      </c>
      <c r="D3180" s="781" t="s">
        <v>931</v>
      </c>
    </row>
    <row r="3181" spans="1:4" hidden="1">
      <c r="A3181" s="452" t="s">
        <v>9554</v>
      </c>
      <c r="B3181" s="820" t="s">
        <v>9555</v>
      </c>
      <c r="C3181" s="452" t="s">
        <v>9556</v>
      </c>
      <c r="D3181" s="781" t="s">
        <v>35</v>
      </c>
    </row>
    <row r="3182" spans="1:4" hidden="1">
      <c r="A3182" s="452" t="s">
        <v>9557</v>
      </c>
      <c r="B3182" s="820" t="s">
        <v>9558</v>
      </c>
      <c r="C3182" s="452" t="s">
        <v>9559</v>
      </c>
      <c r="D3182" s="781" t="s">
        <v>7</v>
      </c>
    </row>
    <row r="3183" spans="1:4" hidden="1">
      <c r="A3183" s="452" t="s">
        <v>9560</v>
      </c>
      <c r="B3183" s="820" t="s">
        <v>9561</v>
      </c>
      <c r="C3183" s="452" t="s">
        <v>9562</v>
      </c>
      <c r="D3183" s="781" t="s">
        <v>39</v>
      </c>
    </row>
    <row r="3184" spans="1:4" hidden="1">
      <c r="A3184" s="452" t="s">
        <v>9563</v>
      </c>
      <c r="B3184" s="820" t="s">
        <v>9564</v>
      </c>
      <c r="C3184" s="452" t="s">
        <v>9565</v>
      </c>
      <c r="D3184" s="781" t="s">
        <v>43</v>
      </c>
    </row>
    <row r="3185" spans="1:4" hidden="1">
      <c r="A3185" s="452" t="s">
        <v>9566</v>
      </c>
      <c r="B3185" s="820" t="s">
        <v>9567</v>
      </c>
      <c r="C3185" s="452" t="s">
        <v>9568</v>
      </c>
      <c r="D3185" s="781" t="s">
        <v>47</v>
      </c>
    </row>
    <row r="3186" spans="1:4" hidden="1">
      <c r="A3186" s="452" t="s">
        <v>9569</v>
      </c>
      <c r="B3186" s="820" t="s">
        <v>9570</v>
      </c>
      <c r="C3186" s="452" t="s">
        <v>9571</v>
      </c>
      <c r="D3186" s="781" t="s">
        <v>11</v>
      </c>
    </row>
    <row r="3187" spans="1:4" hidden="1">
      <c r="A3187" s="452" t="s">
        <v>9572</v>
      </c>
      <c r="B3187" s="820" t="s">
        <v>9573</v>
      </c>
      <c r="C3187" s="452" t="s">
        <v>9574</v>
      </c>
      <c r="D3187" s="781" t="s">
        <v>54</v>
      </c>
    </row>
    <row r="3188" spans="1:4" hidden="1">
      <c r="A3188" s="452" t="s">
        <v>9575</v>
      </c>
      <c r="B3188" s="820" t="s">
        <v>9576</v>
      </c>
      <c r="C3188" s="452" t="s">
        <v>9577</v>
      </c>
      <c r="D3188" s="781" t="s">
        <v>15</v>
      </c>
    </row>
    <row r="3189" spans="1:4" hidden="1">
      <c r="A3189" s="452" t="s">
        <v>9578</v>
      </c>
      <c r="B3189" s="820" t="s">
        <v>9579</v>
      </c>
      <c r="C3189" s="452" t="s">
        <v>9580</v>
      </c>
      <c r="D3189" s="781" t="s">
        <v>19</v>
      </c>
    </row>
    <row r="3190" spans="1:4" hidden="1">
      <c r="A3190" s="452" t="s">
        <v>9581</v>
      </c>
      <c r="B3190" s="820" t="s">
        <v>9582</v>
      </c>
      <c r="C3190" s="452" t="s">
        <v>9583</v>
      </c>
      <c r="D3190" s="781" t="s">
        <v>23</v>
      </c>
    </row>
    <row r="3191" spans="1:4" hidden="1">
      <c r="A3191" s="452" t="s">
        <v>9584</v>
      </c>
      <c r="B3191" s="820" t="s">
        <v>9585</v>
      </c>
      <c r="C3191" s="452" t="s">
        <v>9586</v>
      </c>
      <c r="D3191" s="781" t="s">
        <v>27</v>
      </c>
    </row>
    <row r="3192" spans="1:4" hidden="1">
      <c r="A3192" s="452" t="s">
        <v>9587</v>
      </c>
      <c r="B3192" s="820" t="s">
        <v>9588</v>
      </c>
      <c r="C3192" s="452" t="s">
        <v>9589</v>
      </c>
      <c r="D3192" s="781" t="s">
        <v>31</v>
      </c>
    </row>
    <row r="3193" spans="1:4" hidden="1">
      <c r="A3193" s="452" t="s">
        <v>9590</v>
      </c>
      <c r="B3193" s="820" t="s">
        <v>9591</v>
      </c>
      <c r="C3193" s="452" t="s">
        <v>9592</v>
      </c>
      <c r="D3193" s="781" t="s">
        <v>931</v>
      </c>
    </row>
    <row r="3194" spans="1:4" hidden="1">
      <c r="A3194" s="452" t="s">
        <v>9593</v>
      </c>
      <c r="B3194" s="820" t="s">
        <v>9594</v>
      </c>
      <c r="C3194" s="452" t="s">
        <v>9595</v>
      </c>
      <c r="D3194" s="781" t="s">
        <v>35</v>
      </c>
    </row>
    <row r="3195" spans="1:4" hidden="1">
      <c r="A3195" s="452" t="s">
        <v>9596</v>
      </c>
      <c r="B3195" s="820" t="s">
        <v>9597</v>
      </c>
      <c r="C3195" s="452" t="s">
        <v>9598</v>
      </c>
      <c r="D3195" s="781" t="s">
        <v>7</v>
      </c>
    </row>
    <row r="3196" spans="1:4" hidden="1">
      <c r="A3196" s="452" t="s">
        <v>9599</v>
      </c>
      <c r="B3196" s="820" t="s">
        <v>9600</v>
      </c>
      <c r="C3196" s="452" t="s">
        <v>9601</v>
      </c>
      <c r="D3196" s="781" t="s">
        <v>39</v>
      </c>
    </row>
    <row r="3197" spans="1:4" hidden="1">
      <c r="A3197" s="452" t="s">
        <v>9602</v>
      </c>
      <c r="B3197" s="820" t="s">
        <v>9603</v>
      </c>
      <c r="C3197" s="452" t="s">
        <v>9604</v>
      </c>
      <c r="D3197" s="781" t="s">
        <v>43</v>
      </c>
    </row>
    <row r="3198" spans="1:4" hidden="1">
      <c r="A3198" s="452" t="s">
        <v>9605</v>
      </c>
      <c r="B3198" s="820" t="s">
        <v>9606</v>
      </c>
      <c r="C3198" s="452" t="s">
        <v>9607</v>
      </c>
      <c r="D3198" s="781" t="s">
        <v>47</v>
      </c>
    </row>
    <row r="3199" spans="1:4" hidden="1">
      <c r="A3199" s="452" t="s">
        <v>9608</v>
      </c>
      <c r="B3199" s="820" t="s">
        <v>9609</v>
      </c>
      <c r="C3199" s="452" t="s">
        <v>9610</v>
      </c>
      <c r="D3199" s="781" t="s">
        <v>11</v>
      </c>
    </row>
    <row r="3200" spans="1:4" hidden="1">
      <c r="A3200" s="452" t="s">
        <v>9611</v>
      </c>
      <c r="B3200" s="820" t="s">
        <v>9612</v>
      </c>
      <c r="C3200" s="452" t="s">
        <v>9613</v>
      </c>
      <c r="D3200" s="781" t="s">
        <v>54</v>
      </c>
    </row>
    <row r="3201" spans="1:4" hidden="1">
      <c r="A3201" s="452" t="s">
        <v>9614</v>
      </c>
      <c r="B3201" s="820" t="s">
        <v>9615</v>
      </c>
      <c r="C3201" s="452" t="s">
        <v>9616</v>
      </c>
      <c r="D3201" s="781" t="s">
        <v>15</v>
      </c>
    </row>
    <row r="3202" spans="1:4" hidden="1">
      <c r="A3202" s="452" t="s">
        <v>9617</v>
      </c>
      <c r="B3202" s="820" t="s">
        <v>9618</v>
      </c>
      <c r="C3202" s="452" t="s">
        <v>9619</v>
      </c>
      <c r="D3202" s="781" t="s">
        <v>19</v>
      </c>
    </row>
    <row r="3203" spans="1:4" hidden="1">
      <c r="A3203" s="452" t="s">
        <v>9620</v>
      </c>
      <c r="B3203" s="820" t="s">
        <v>9621</v>
      </c>
      <c r="C3203" s="452" t="s">
        <v>9622</v>
      </c>
      <c r="D3203" s="781" t="s">
        <v>23</v>
      </c>
    </row>
    <row r="3204" spans="1:4" hidden="1">
      <c r="A3204" s="452" t="s">
        <v>9623</v>
      </c>
      <c r="B3204" s="820" t="s">
        <v>9624</v>
      </c>
      <c r="C3204" s="452" t="s">
        <v>9625</v>
      </c>
      <c r="D3204" s="781" t="s">
        <v>27</v>
      </c>
    </row>
    <row r="3205" spans="1:4" hidden="1">
      <c r="A3205" s="452" t="s">
        <v>9626</v>
      </c>
      <c r="B3205" s="820" t="s">
        <v>9627</v>
      </c>
      <c r="C3205" s="452" t="s">
        <v>9628</v>
      </c>
      <c r="D3205" s="781" t="s">
        <v>31</v>
      </c>
    </row>
    <row r="3206" spans="1:4" hidden="1">
      <c r="A3206" s="452" t="s">
        <v>9629</v>
      </c>
      <c r="B3206" s="820" t="s">
        <v>9630</v>
      </c>
      <c r="C3206" s="452" t="s">
        <v>9631</v>
      </c>
      <c r="D3206" s="781" t="s">
        <v>931</v>
      </c>
    </row>
    <row r="3207" spans="1:4" hidden="1">
      <c r="A3207" s="452" t="s">
        <v>9632</v>
      </c>
      <c r="B3207" s="820" t="s">
        <v>9633</v>
      </c>
      <c r="C3207" s="452" t="s">
        <v>9634</v>
      </c>
      <c r="D3207" s="781" t="s">
        <v>35</v>
      </c>
    </row>
    <row r="3208" spans="1:4" hidden="1">
      <c r="A3208" s="452" t="s">
        <v>9635</v>
      </c>
      <c r="B3208" s="820" t="s">
        <v>9636</v>
      </c>
      <c r="C3208" s="452" t="s">
        <v>9637</v>
      </c>
      <c r="D3208" s="781" t="s">
        <v>7</v>
      </c>
    </row>
    <row r="3209" spans="1:4" hidden="1">
      <c r="A3209" s="452" t="s">
        <v>9638</v>
      </c>
      <c r="B3209" s="820" t="s">
        <v>9639</v>
      </c>
      <c r="C3209" s="452" t="s">
        <v>9640</v>
      </c>
      <c r="D3209" s="781" t="s">
        <v>39</v>
      </c>
    </row>
    <row r="3210" spans="1:4" hidden="1">
      <c r="A3210" s="452" t="s">
        <v>9641</v>
      </c>
      <c r="B3210" s="820" t="s">
        <v>9642</v>
      </c>
      <c r="C3210" s="452" t="s">
        <v>9643</v>
      </c>
      <c r="D3210" s="781" t="s">
        <v>43</v>
      </c>
    </row>
    <row r="3211" spans="1:4" hidden="1">
      <c r="A3211" s="452" t="s">
        <v>9644</v>
      </c>
      <c r="B3211" s="820" t="s">
        <v>9645</v>
      </c>
      <c r="C3211" s="452" t="s">
        <v>9646</v>
      </c>
      <c r="D3211" s="781" t="s">
        <v>47</v>
      </c>
    </row>
    <row r="3212" spans="1:4" hidden="1">
      <c r="A3212" s="452" t="s">
        <v>9647</v>
      </c>
      <c r="B3212" s="820" t="s">
        <v>9648</v>
      </c>
      <c r="C3212" s="452" t="s">
        <v>9649</v>
      </c>
      <c r="D3212" s="781" t="s">
        <v>11</v>
      </c>
    </row>
    <row r="3213" spans="1:4" hidden="1">
      <c r="A3213" s="452" t="s">
        <v>9650</v>
      </c>
      <c r="B3213" s="820" t="s">
        <v>9651</v>
      </c>
      <c r="C3213" s="452" t="s">
        <v>9652</v>
      </c>
      <c r="D3213" s="781" t="s">
        <v>54</v>
      </c>
    </row>
    <row r="3214" spans="1:4" hidden="1">
      <c r="A3214" s="452" t="s">
        <v>9653</v>
      </c>
      <c r="B3214" s="820" t="s">
        <v>9654</v>
      </c>
      <c r="C3214" s="452" t="s">
        <v>9655</v>
      </c>
      <c r="D3214" s="781" t="s">
        <v>15</v>
      </c>
    </row>
    <row r="3215" spans="1:4" hidden="1">
      <c r="A3215" s="452" t="s">
        <v>9656</v>
      </c>
      <c r="B3215" s="820" t="s">
        <v>9657</v>
      </c>
      <c r="C3215" s="452" t="s">
        <v>9658</v>
      </c>
      <c r="D3215" s="781" t="s">
        <v>19</v>
      </c>
    </row>
    <row r="3216" spans="1:4" hidden="1">
      <c r="A3216" s="452" t="s">
        <v>9659</v>
      </c>
      <c r="B3216" s="820" t="s">
        <v>9660</v>
      </c>
      <c r="C3216" s="452" t="s">
        <v>9661</v>
      </c>
      <c r="D3216" s="781" t="s">
        <v>23</v>
      </c>
    </row>
    <row r="3217" spans="1:4" hidden="1">
      <c r="A3217" s="452" t="s">
        <v>9662</v>
      </c>
      <c r="B3217" s="820" t="s">
        <v>9663</v>
      </c>
      <c r="C3217" s="452" t="s">
        <v>9664</v>
      </c>
      <c r="D3217" s="781" t="s">
        <v>27</v>
      </c>
    </row>
    <row r="3218" spans="1:4" hidden="1">
      <c r="A3218" s="452" t="s">
        <v>9665</v>
      </c>
      <c r="B3218" s="820" t="s">
        <v>9666</v>
      </c>
      <c r="C3218" s="452" t="s">
        <v>9667</v>
      </c>
      <c r="D3218" s="781" t="s">
        <v>31</v>
      </c>
    </row>
    <row r="3219" spans="1:4" hidden="1">
      <c r="A3219" s="452" t="s">
        <v>9668</v>
      </c>
      <c r="B3219" s="820" t="s">
        <v>9669</v>
      </c>
      <c r="C3219" s="452" t="s">
        <v>9670</v>
      </c>
      <c r="D3219" s="781" t="s">
        <v>931</v>
      </c>
    </row>
    <row r="3220" spans="1:4" hidden="1">
      <c r="A3220" s="452" t="s">
        <v>9671</v>
      </c>
      <c r="B3220" s="820" t="s">
        <v>9672</v>
      </c>
      <c r="C3220" s="452" t="s">
        <v>9673</v>
      </c>
      <c r="D3220" s="781" t="s">
        <v>35</v>
      </c>
    </row>
    <row r="3221" spans="1:4" hidden="1">
      <c r="A3221" s="452" t="s">
        <v>9674</v>
      </c>
      <c r="B3221" s="820" t="s">
        <v>9675</v>
      </c>
      <c r="C3221" s="452" t="s">
        <v>9676</v>
      </c>
      <c r="D3221" s="781" t="s">
        <v>7</v>
      </c>
    </row>
    <row r="3222" spans="1:4" hidden="1">
      <c r="A3222" s="452" t="s">
        <v>9677</v>
      </c>
      <c r="B3222" s="820" t="s">
        <v>9678</v>
      </c>
      <c r="C3222" s="452" t="s">
        <v>9679</v>
      </c>
      <c r="D3222" s="781" t="s">
        <v>39</v>
      </c>
    </row>
    <row r="3223" spans="1:4" hidden="1">
      <c r="A3223" s="452" t="s">
        <v>9680</v>
      </c>
      <c r="B3223" s="820" t="s">
        <v>9681</v>
      </c>
      <c r="C3223" s="452" t="s">
        <v>9682</v>
      </c>
      <c r="D3223" s="781" t="s">
        <v>43</v>
      </c>
    </row>
    <row r="3224" spans="1:4" hidden="1">
      <c r="A3224" s="452" t="s">
        <v>9683</v>
      </c>
      <c r="B3224" s="820" t="s">
        <v>9684</v>
      </c>
      <c r="C3224" s="452" t="s">
        <v>9685</v>
      </c>
      <c r="D3224" s="781" t="s">
        <v>47</v>
      </c>
    </row>
    <row r="3225" spans="1:4" hidden="1">
      <c r="A3225" s="452" t="s">
        <v>9686</v>
      </c>
      <c r="B3225" s="820" t="s">
        <v>9687</v>
      </c>
      <c r="C3225" s="452" t="s">
        <v>9688</v>
      </c>
      <c r="D3225" s="781" t="s">
        <v>11</v>
      </c>
    </row>
    <row r="3226" spans="1:4" hidden="1">
      <c r="A3226" s="452" t="s">
        <v>9689</v>
      </c>
      <c r="B3226" s="820" t="s">
        <v>9690</v>
      </c>
      <c r="C3226" s="452" t="s">
        <v>9691</v>
      </c>
      <c r="D3226" s="781" t="s">
        <v>54</v>
      </c>
    </row>
    <row r="3227" spans="1:4" hidden="1">
      <c r="A3227" s="452" t="s">
        <v>9692</v>
      </c>
      <c r="B3227" s="820" t="s">
        <v>9693</v>
      </c>
      <c r="C3227" s="452" t="s">
        <v>9694</v>
      </c>
      <c r="D3227" s="781" t="s">
        <v>15</v>
      </c>
    </row>
    <row r="3228" spans="1:4" hidden="1">
      <c r="A3228" s="452" t="s">
        <v>9695</v>
      </c>
      <c r="B3228" s="820" t="s">
        <v>9696</v>
      </c>
      <c r="C3228" s="452" t="s">
        <v>9697</v>
      </c>
      <c r="D3228" s="781" t="s">
        <v>19</v>
      </c>
    </row>
    <row r="3229" spans="1:4" hidden="1">
      <c r="A3229" s="452" t="s">
        <v>9698</v>
      </c>
      <c r="B3229" s="820" t="s">
        <v>9699</v>
      </c>
      <c r="C3229" s="452" t="s">
        <v>9700</v>
      </c>
      <c r="D3229" s="781" t="s">
        <v>23</v>
      </c>
    </row>
    <row r="3230" spans="1:4" hidden="1">
      <c r="A3230" s="452" t="s">
        <v>9701</v>
      </c>
      <c r="B3230" s="820" t="s">
        <v>9702</v>
      </c>
      <c r="C3230" s="452" t="s">
        <v>9703</v>
      </c>
      <c r="D3230" s="781" t="s">
        <v>27</v>
      </c>
    </row>
    <row r="3231" spans="1:4" hidden="1">
      <c r="A3231" s="452" t="s">
        <v>9704</v>
      </c>
      <c r="B3231" s="820" t="s">
        <v>9705</v>
      </c>
      <c r="C3231" s="452" t="s">
        <v>9706</v>
      </c>
      <c r="D3231" s="781" t="s">
        <v>31</v>
      </c>
    </row>
    <row r="3232" spans="1:4" hidden="1">
      <c r="A3232" s="452" t="s">
        <v>9707</v>
      </c>
      <c r="B3232" s="820" t="s">
        <v>9708</v>
      </c>
      <c r="C3232" s="452" t="s">
        <v>9709</v>
      </c>
      <c r="D3232" s="781" t="s">
        <v>931</v>
      </c>
    </row>
    <row r="3233" spans="1:4" hidden="1">
      <c r="A3233" s="452" t="s">
        <v>9710</v>
      </c>
      <c r="B3233" s="820" t="s">
        <v>9711</v>
      </c>
      <c r="C3233" s="452" t="s">
        <v>9712</v>
      </c>
      <c r="D3233" s="781" t="s">
        <v>35</v>
      </c>
    </row>
    <row r="3234" spans="1:4" hidden="1">
      <c r="A3234" s="452" t="s">
        <v>9713</v>
      </c>
      <c r="B3234" s="820" t="s">
        <v>9714</v>
      </c>
      <c r="C3234" s="452" t="s">
        <v>9715</v>
      </c>
      <c r="D3234" s="781" t="s">
        <v>7</v>
      </c>
    </row>
    <row r="3235" spans="1:4" hidden="1">
      <c r="A3235" s="452" t="s">
        <v>9716</v>
      </c>
      <c r="B3235" s="820" t="s">
        <v>9717</v>
      </c>
      <c r="C3235" s="452" t="s">
        <v>9718</v>
      </c>
      <c r="D3235" s="781" t="s">
        <v>39</v>
      </c>
    </row>
    <row r="3236" spans="1:4" hidden="1">
      <c r="A3236" s="452" t="s">
        <v>9719</v>
      </c>
      <c r="B3236" s="820" t="s">
        <v>9720</v>
      </c>
      <c r="C3236" s="452" t="s">
        <v>9721</v>
      </c>
      <c r="D3236" s="781" t="s">
        <v>43</v>
      </c>
    </row>
    <row r="3237" spans="1:4" hidden="1">
      <c r="A3237" s="452" t="s">
        <v>9722</v>
      </c>
      <c r="B3237" s="820" t="s">
        <v>9723</v>
      </c>
      <c r="C3237" s="452" t="s">
        <v>9724</v>
      </c>
      <c r="D3237" s="781" t="s">
        <v>47</v>
      </c>
    </row>
    <row r="3238" spans="1:4" hidden="1">
      <c r="A3238" s="452" t="s">
        <v>9725</v>
      </c>
      <c r="B3238" s="820" t="s">
        <v>9726</v>
      </c>
      <c r="C3238" s="452" t="s">
        <v>9727</v>
      </c>
      <c r="D3238" s="781" t="s">
        <v>11</v>
      </c>
    </row>
    <row r="3239" spans="1:4" hidden="1">
      <c r="A3239" s="452" t="s">
        <v>9728</v>
      </c>
      <c r="B3239" s="820" t="s">
        <v>9729</v>
      </c>
      <c r="C3239" s="452" t="s">
        <v>9730</v>
      </c>
      <c r="D3239" s="781" t="s">
        <v>54</v>
      </c>
    </row>
    <row r="3240" spans="1:4" hidden="1">
      <c r="A3240" s="452" t="s">
        <v>9731</v>
      </c>
      <c r="B3240" s="820" t="s">
        <v>9732</v>
      </c>
      <c r="C3240" s="452" t="s">
        <v>9733</v>
      </c>
      <c r="D3240" s="781" t="s">
        <v>15</v>
      </c>
    </row>
    <row r="3241" spans="1:4" hidden="1">
      <c r="A3241" s="452" t="s">
        <v>9734</v>
      </c>
      <c r="B3241" s="820" t="s">
        <v>9735</v>
      </c>
      <c r="C3241" s="452" t="s">
        <v>9736</v>
      </c>
      <c r="D3241" s="781" t="s">
        <v>19</v>
      </c>
    </row>
    <row r="3242" spans="1:4" hidden="1">
      <c r="A3242" s="452" t="s">
        <v>9737</v>
      </c>
      <c r="B3242" s="820" t="s">
        <v>9738</v>
      </c>
      <c r="C3242" s="452" t="s">
        <v>9739</v>
      </c>
      <c r="D3242" s="781" t="s">
        <v>23</v>
      </c>
    </row>
    <row r="3243" spans="1:4" hidden="1">
      <c r="A3243" s="452" t="s">
        <v>9740</v>
      </c>
      <c r="B3243" s="820" t="s">
        <v>9741</v>
      </c>
      <c r="C3243" s="452" t="s">
        <v>9742</v>
      </c>
      <c r="D3243" s="781" t="s">
        <v>27</v>
      </c>
    </row>
    <row r="3244" spans="1:4" hidden="1">
      <c r="A3244" s="452" t="s">
        <v>9743</v>
      </c>
      <c r="B3244" s="820" t="s">
        <v>9744</v>
      </c>
      <c r="C3244" s="452" t="s">
        <v>9745</v>
      </c>
      <c r="D3244" s="781" t="s">
        <v>31</v>
      </c>
    </row>
    <row r="3245" spans="1:4" hidden="1">
      <c r="A3245" s="452" t="s">
        <v>9746</v>
      </c>
      <c r="B3245" s="820" t="s">
        <v>9747</v>
      </c>
      <c r="C3245" s="452" t="s">
        <v>9748</v>
      </c>
      <c r="D3245" s="781" t="s">
        <v>931</v>
      </c>
    </row>
    <row r="3246" spans="1:4" hidden="1">
      <c r="A3246" s="452" t="s">
        <v>9749</v>
      </c>
      <c r="B3246" s="820" t="s">
        <v>9750</v>
      </c>
      <c r="C3246" s="452" t="s">
        <v>9751</v>
      </c>
      <c r="D3246" s="781" t="s">
        <v>35</v>
      </c>
    </row>
    <row r="3247" spans="1:4" hidden="1">
      <c r="A3247" s="452" t="s">
        <v>9752</v>
      </c>
      <c r="B3247" s="820" t="s">
        <v>9753</v>
      </c>
      <c r="C3247" s="452" t="s">
        <v>9754</v>
      </c>
      <c r="D3247" s="781" t="s">
        <v>7</v>
      </c>
    </row>
    <row r="3248" spans="1:4" hidden="1">
      <c r="A3248" s="452" t="s">
        <v>9755</v>
      </c>
      <c r="B3248" s="820" t="s">
        <v>9756</v>
      </c>
      <c r="C3248" s="452" t="s">
        <v>9757</v>
      </c>
      <c r="D3248" s="781" t="s">
        <v>39</v>
      </c>
    </row>
    <row r="3249" spans="1:4" hidden="1">
      <c r="A3249" s="452" t="s">
        <v>9758</v>
      </c>
      <c r="B3249" s="820" t="s">
        <v>9759</v>
      </c>
      <c r="C3249" s="452" t="s">
        <v>9760</v>
      </c>
      <c r="D3249" s="781" t="s">
        <v>43</v>
      </c>
    </row>
    <row r="3250" spans="1:4" hidden="1">
      <c r="A3250" s="452" t="s">
        <v>9761</v>
      </c>
      <c r="B3250" s="820" t="s">
        <v>9762</v>
      </c>
      <c r="C3250" s="452" t="s">
        <v>9763</v>
      </c>
      <c r="D3250" s="781" t="s">
        <v>47</v>
      </c>
    </row>
    <row r="3251" spans="1:4" hidden="1">
      <c r="A3251" s="452" t="s">
        <v>9764</v>
      </c>
      <c r="B3251" s="820" t="s">
        <v>9765</v>
      </c>
      <c r="C3251" s="452" t="s">
        <v>9766</v>
      </c>
      <c r="D3251" s="781" t="s">
        <v>11</v>
      </c>
    </row>
    <row r="3252" spans="1:4" hidden="1">
      <c r="A3252" s="452" t="s">
        <v>9767</v>
      </c>
      <c r="B3252" s="820" t="s">
        <v>9768</v>
      </c>
      <c r="C3252" s="452" t="s">
        <v>9769</v>
      </c>
      <c r="D3252" s="781" t="s">
        <v>54</v>
      </c>
    </row>
    <row r="3253" spans="1:4" hidden="1">
      <c r="A3253" s="452" t="s">
        <v>9770</v>
      </c>
      <c r="B3253" s="820" t="s">
        <v>9771</v>
      </c>
      <c r="C3253" s="452" t="s">
        <v>9772</v>
      </c>
      <c r="D3253" s="781" t="s">
        <v>15</v>
      </c>
    </row>
    <row r="3254" spans="1:4" hidden="1">
      <c r="A3254" s="452" t="s">
        <v>9773</v>
      </c>
      <c r="B3254" s="820" t="s">
        <v>9774</v>
      </c>
      <c r="C3254" s="452" t="s">
        <v>9775</v>
      </c>
      <c r="D3254" s="781" t="s">
        <v>19</v>
      </c>
    </row>
    <row r="3255" spans="1:4" hidden="1">
      <c r="A3255" s="452" t="s">
        <v>9776</v>
      </c>
      <c r="B3255" s="820" t="s">
        <v>9777</v>
      </c>
      <c r="C3255" s="452" t="s">
        <v>9778</v>
      </c>
      <c r="D3255" s="781" t="s">
        <v>23</v>
      </c>
    </row>
    <row r="3256" spans="1:4" hidden="1">
      <c r="A3256" s="452" t="s">
        <v>9779</v>
      </c>
      <c r="B3256" s="820" t="s">
        <v>9780</v>
      </c>
      <c r="C3256" s="452" t="s">
        <v>9781</v>
      </c>
      <c r="D3256" s="781" t="s">
        <v>27</v>
      </c>
    </row>
    <row r="3257" spans="1:4" hidden="1">
      <c r="A3257" s="452" t="s">
        <v>9782</v>
      </c>
      <c r="B3257" s="820" t="s">
        <v>9783</v>
      </c>
      <c r="C3257" s="452" t="s">
        <v>9784</v>
      </c>
      <c r="D3257" s="781" t="s">
        <v>31</v>
      </c>
    </row>
    <row r="3258" spans="1:4" hidden="1">
      <c r="A3258" s="452" t="s">
        <v>9785</v>
      </c>
      <c r="B3258" s="820" t="s">
        <v>9786</v>
      </c>
      <c r="C3258" s="452" t="s">
        <v>9787</v>
      </c>
      <c r="D3258" s="781" t="s">
        <v>931</v>
      </c>
    </row>
    <row r="3259" spans="1:4" hidden="1">
      <c r="A3259" s="452" t="s">
        <v>9788</v>
      </c>
      <c r="B3259" s="820" t="s">
        <v>9789</v>
      </c>
      <c r="C3259" s="452" t="s">
        <v>9790</v>
      </c>
      <c r="D3259" s="781" t="s">
        <v>35</v>
      </c>
    </row>
    <row r="3260" spans="1:4" hidden="1">
      <c r="A3260" s="452" t="s">
        <v>9791</v>
      </c>
      <c r="B3260" s="820" t="s">
        <v>9792</v>
      </c>
      <c r="C3260" s="452" t="s">
        <v>9793</v>
      </c>
      <c r="D3260" s="781" t="s">
        <v>7</v>
      </c>
    </row>
    <row r="3261" spans="1:4" hidden="1">
      <c r="A3261" s="452" t="s">
        <v>9794</v>
      </c>
      <c r="B3261" s="820" t="s">
        <v>9795</v>
      </c>
      <c r="C3261" s="452" t="s">
        <v>9796</v>
      </c>
      <c r="D3261" s="781" t="s">
        <v>39</v>
      </c>
    </row>
    <row r="3262" spans="1:4" hidden="1">
      <c r="A3262" s="452" t="s">
        <v>9797</v>
      </c>
      <c r="B3262" s="820" t="s">
        <v>9798</v>
      </c>
      <c r="C3262" s="452" t="s">
        <v>9799</v>
      </c>
      <c r="D3262" s="781" t="s">
        <v>43</v>
      </c>
    </row>
    <row r="3263" spans="1:4" hidden="1">
      <c r="A3263" s="452" t="s">
        <v>9800</v>
      </c>
      <c r="B3263" s="820" t="s">
        <v>9801</v>
      </c>
      <c r="C3263" s="452" t="s">
        <v>9802</v>
      </c>
      <c r="D3263" s="781" t="s">
        <v>47</v>
      </c>
    </row>
    <row r="3264" spans="1:4" hidden="1">
      <c r="A3264" s="452" t="s">
        <v>9803</v>
      </c>
      <c r="B3264" s="820" t="s">
        <v>9804</v>
      </c>
      <c r="C3264" s="452" t="s">
        <v>9805</v>
      </c>
      <c r="D3264" s="781" t="s">
        <v>11</v>
      </c>
    </row>
    <row r="3265" spans="1:4" hidden="1">
      <c r="A3265" s="452" t="s">
        <v>9806</v>
      </c>
      <c r="B3265" s="820" t="s">
        <v>9807</v>
      </c>
      <c r="C3265" s="452" t="s">
        <v>9808</v>
      </c>
      <c r="D3265" s="781" t="s">
        <v>54</v>
      </c>
    </row>
    <row r="3266" spans="1:4" hidden="1">
      <c r="A3266" s="452" t="s">
        <v>9809</v>
      </c>
      <c r="B3266" s="820" t="s">
        <v>9810</v>
      </c>
      <c r="C3266" s="452" t="s">
        <v>9811</v>
      </c>
      <c r="D3266" s="781" t="s">
        <v>15</v>
      </c>
    </row>
    <row r="3267" spans="1:4" hidden="1">
      <c r="A3267" s="452" t="s">
        <v>9812</v>
      </c>
      <c r="B3267" s="820" t="s">
        <v>9813</v>
      </c>
      <c r="C3267" s="452" t="s">
        <v>9814</v>
      </c>
      <c r="D3267" s="781" t="s">
        <v>19</v>
      </c>
    </row>
    <row r="3268" spans="1:4" hidden="1">
      <c r="A3268" s="452" t="s">
        <v>9815</v>
      </c>
      <c r="B3268" s="820" t="s">
        <v>9816</v>
      </c>
      <c r="C3268" s="452" t="s">
        <v>9817</v>
      </c>
      <c r="D3268" s="781" t="s">
        <v>23</v>
      </c>
    </row>
    <row r="3269" spans="1:4" hidden="1">
      <c r="A3269" s="452" t="s">
        <v>9818</v>
      </c>
      <c r="B3269" s="820" t="s">
        <v>9819</v>
      </c>
      <c r="C3269" s="452" t="s">
        <v>9820</v>
      </c>
      <c r="D3269" s="781" t="s">
        <v>27</v>
      </c>
    </row>
    <row r="3270" spans="1:4" hidden="1">
      <c r="A3270" s="452" t="s">
        <v>9821</v>
      </c>
      <c r="B3270" s="820" t="s">
        <v>9822</v>
      </c>
      <c r="C3270" s="452" t="s">
        <v>9823</v>
      </c>
      <c r="D3270" s="781" t="s">
        <v>31</v>
      </c>
    </row>
    <row r="3271" spans="1:4" hidden="1">
      <c r="A3271" s="452" t="s">
        <v>9824</v>
      </c>
      <c r="B3271" s="820" t="s">
        <v>9825</v>
      </c>
      <c r="C3271" s="452" t="s">
        <v>9826</v>
      </c>
      <c r="D3271" s="781" t="s">
        <v>931</v>
      </c>
    </row>
    <row r="3272" spans="1:4" hidden="1">
      <c r="A3272" s="452" t="s">
        <v>9827</v>
      </c>
      <c r="B3272" s="820" t="s">
        <v>9828</v>
      </c>
      <c r="C3272" s="452" t="s">
        <v>9829</v>
      </c>
      <c r="D3272" s="781" t="s">
        <v>35</v>
      </c>
    </row>
    <row r="3273" spans="1:4" hidden="1">
      <c r="A3273" s="452" t="s">
        <v>9830</v>
      </c>
      <c r="B3273" s="820" t="s">
        <v>9831</v>
      </c>
      <c r="C3273" s="452" t="s">
        <v>9832</v>
      </c>
      <c r="D3273" s="781" t="s">
        <v>7</v>
      </c>
    </row>
    <row r="3274" spans="1:4" hidden="1">
      <c r="A3274" s="452" t="s">
        <v>9833</v>
      </c>
      <c r="B3274" s="820" t="s">
        <v>9834</v>
      </c>
      <c r="C3274" s="452" t="s">
        <v>9835</v>
      </c>
      <c r="D3274" s="781" t="s">
        <v>39</v>
      </c>
    </row>
    <row r="3275" spans="1:4" hidden="1">
      <c r="A3275" s="452" t="s">
        <v>9836</v>
      </c>
      <c r="B3275" s="820" t="s">
        <v>9837</v>
      </c>
      <c r="C3275" s="452" t="s">
        <v>9838</v>
      </c>
      <c r="D3275" s="781" t="s">
        <v>43</v>
      </c>
    </row>
    <row r="3276" spans="1:4" hidden="1">
      <c r="A3276" s="452" t="s">
        <v>9839</v>
      </c>
      <c r="B3276" s="820" t="s">
        <v>9840</v>
      </c>
      <c r="C3276" s="452" t="s">
        <v>9841</v>
      </c>
      <c r="D3276" s="781" t="s">
        <v>47</v>
      </c>
    </row>
    <row r="3277" spans="1:4" hidden="1">
      <c r="A3277" s="452" t="s">
        <v>9842</v>
      </c>
      <c r="B3277" s="820" t="s">
        <v>9843</v>
      </c>
      <c r="C3277" s="452" t="s">
        <v>9844</v>
      </c>
      <c r="D3277" s="781" t="s">
        <v>11</v>
      </c>
    </row>
    <row r="3278" spans="1:4" hidden="1">
      <c r="A3278" s="452" t="s">
        <v>9845</v>
      </c>
      <c r="B3278" s="820" t="s">
        <v>9846</v>
      </c>
      <c r="C3278" s="452" t="s">
        <v>9847</v>
      </c>
      <c r="D3278" s="781" t="s">
        <v>54</v>
      </c>
    </row>
    <row r="3279" spans="1:4" hidden="1">
      <c r="A3279" s="452" t="s">
        <v>9848</v>
      </c>
      <c r="B3279" s="820" t="s">
        <v>9849</v>
      </c>
      <c r="C3279" s="452" t="s">
        <v>9850</v>
      </c>
      <c r="D3279" s="781" t="s">
        <v>15</v>
      </c>
    </row>
    <row r="3280" spans="1:4" hidden="1">
      <c r="A3280" s="452" t="s">
        <v>9851</v>
      </c>
      <c r="B3280" s="820" t="s">
        <v>9852</v>
      </c>
      <c r="C3280" s="452" t="s">
        <v>9853</v>
      </c>
      <c r="D3280" s="781" t="s">
        <v>19</v>
      </c>
    </row>
    <row r="3281" spans="1:4" hidden="1">
      <c r="A3281" s="452" t="s">
        <v>9854</v>
      </c>
      <c r="B3281" s="820" t="s">
        <v>9855</v>
      </c>
      <c r="C3281" s="452" t="s">
        <v>9856</v>
      </c>
      <c r="D3281" s="781" t="s">
        <v>23</v>
      </c>
    </row>
    <row r="3282" spans="1:4" hidden="1">
      <c r="A3282" s="452" t="s">
        <v>9857</v>
      </c>
      <c r="B3282" s="820" t="s">
        <v>9858</v>
      </c>
      <c r="C3282" s="452" t="s">
        <v>9859</v>
      </c>
      <c r="D3282" s="781" t="s">
        <v>27</v>
      </c>
    </row>
    <row r="3283" spans="1:4" hidden="1">
      <c r="A3283" s="452" t="s">
        <v>9860</v>
      </c>
      <c r="B3283" s="820" t="s">
        <v>9861</v>
      </c>
      <c r="C3283" s="452" t="s">
        <v>9862</v>
      </c>
      <c r="D3283" s="781" t="s">
        <v>31</v>
      </c>
    </row>
    <row r="3284" spans="1:4" hidden="1">
      <c r="A3284" s="452" t="s">
        <v>9863</v>
      </c>
      <c r="B3284" s="820" t="s">
        <v>9864</v>
      </c>
      <c r="C3284" s="452" t="s">
        <v>9865</v>
      </c>
      <c r="D3284" s="781" t="s">
        <v>931</v>
      </c>
    </row>
    <row r="3285" spans="1:4" hidden="1">
      <c r="A3285" s="452" t="s">
        <v>9866</v>
      </c>
      <c r="B3285" s="820" t="s">
        <v>9867</v>
      </c>
      <c r="C3285" s="452" t="s">
        <v>9868</v>
      </c>
      <c r="D3285" s="781" t="s">
        <v>35</v>
      </c>
    </row>
    <row r="3286" spans="1:4" hidden="1">
      <c r="A3286" s="452" t="s">
        <v>9869</v>
      </c>
      <c r="B3286" s="820" t="s">
        <v>9870</v>
      </c>
      <c r="C3286" s="452" t="s">
        <v>9871</v>
      </c>
      <c r="D3286" s="781" t="s">
        <v>7</v>
      </c>
    </row>
    <row r="3287" spans="1:4" hidden="1">
      <c r="A3287" s="452" t="s">
        <v>9872</v>
      </c>
      <c r="B3287" s="820" t="s">
        <v>9873</v>
      </c>
      <c r="C3287" s="452" t="s">
        <v>9874</v>
      </c>
      <c r="D3287" s="781" t="s">
        <v>39</v>
      </c>
    </row>
    <row r="3288" spans="1:4" hidden="1">
      <c r="A3288" s="452" t="s">
        <v>9875</v>
      </c>
      <c r="B3288" s="820" t="s">
        <v>9876</v>
      </c>
      <c r="C3288" s="452" t="s">
        <v>9877</v>
      </c>
      <c r="D3288" s="781" t="s">
        <v>43</v>
      </c>
    </row>
    <row r="3289" spans="1:4" hidden="1">
      <c r="A3289" s="452" t="s">
        <v>9878</v>
      </c>
      <c r="B3289" s="820" t="s">
        <v>9879</v>
      </c>
      <c r="C3289" s="452" t="s">
        <v>9880</v>
      </c>
      <c r="D3289" s="781" t="s">
        <v>47</v>
      </c>
    </row>
    <row r="3290" spans="1:4" hidden="1">
      <c r="A3290" s="452" t="s">
        <v>9881</v>
      </c>
      <c r="B3290" s="820" t="s">
        <v>9882</v>
      </c>
      <c r="C3290" s="452" t="s">
        <v>9883</v>
      </c>
      <c r="D3290" s="781" t="s">
        <v>11</v>
      </c>
    </row>
    <row r="3291" spans="1:4" hidden="1">
      <c r="A3291" s="452" t="s">
        <v>9884</v>
      </c>
      <c r="B3291" s="820" t="s">
        <v>9885</v>
      </c>
      <c r="C3291" s="452" t="s">
        <v>9886</v>
      </c>
      <c r="D3291" s="781" t="s">
        <v>54</v>
      </c>
    </row>
    <row r="3292" spans="1:4" hidden="1">
      <c r="A3292" s="452" t="s">
        <v>9887</v>
      </c>
      <c r="B3292" s="820" t="s">
        <v>9888</v>
      </c>
      <c r="C3292" s="452" t="s">
        <v>9889</v>
      </c>
      <c r="D3292" s="781" t="s">
        <v>15</v>
      </c>
    </row>
    <row r="3293" spans="1:4" hidden="1">
      <c r="A3293" s="452" t="s">
        <v>9890</v>
      </c>
      <c r="B3293" s="820" t="s">
        <v>9891</v>
      </c>
      <c r="C3293" s="452" t="s">
        <v>9892</v>
      </c>
      <c r="D3293" s="781" t="s">
        <v>19</v>
      </c>
    </row>
    <row r="3294" spans="1:4" hidden="1">
      <c r="A3294" s="452" t="s">
        <v>9893</v>
      </c>
      <c r="B3294" s="820" t="s">
        <v>9894</v>
      </c>
      <c r="C3294" s="452" t="s">
        <v>9895</v>
      </c>
      <c r="D3294" s="781" t="s">
        <v>23</v>
      </c>
    </row>
    <row r="3295" spans="1:4" hidden="1">
      <c r="A3295" s="452" t="s">
        <v>9896</v>
      </c>
      <c r="B3295" s="820" t="s">
        <v>9897</v>
      </c>
      <c r="C3295" s="452" t="s">
        <v>9898</v>
      </c>
      <c r="D3295" s="781" t="s">
        <v>27</v>
      </c>
    </row>
    <row r="3296" spans="1:4" hidden="1">
      <c r="A3296" s="452" t="s">
        <v>9899</v>
      </c>
      <c r="B3296" s="820" t="s">
        <v>9900</v>
      </c>
      <c r="C3296" s="452" t="s">
        <v>9901</v>
      </c>
      <c r="D3296" s="781" t="s">
        <v>31</v>
      </c>
    </row>
    <row r="3297" spans="1:4" hidden="1">
      <c r="A3297" s="452" t="s">
        <v>9902</v>
      </c>
      <c r="B3297" s="820" t="s">
        <v>9903</v>
      </c>
      <c r="C3297" s="452" t="s">
        <v>9904</v>
      </c>
      <c r="D3297" s="781" t="s">
        <v>931</v>
      </c>
    </row>
    <row r="3298" spans="1:4" hidden="1">
      <c r="A3298" s="452" t="s">
        <v>9905</v>
      </c>
      <c r="B3298" s="820" t="s">
        <v>9906</v>
      </c>
      <c r="C3298" s="452" t="s">
        <v>9907</v>
      </c>
      <c r="D3298" s="781" t="s">
        <v>35</v>
      </c>
    </row>
    <row r="3299" spans="1:4" hidden="1">
      <c r="A3299" s="452" t="s">
        <v>9908</v>
      </c>
      <c r="B3299" s="820" t="s">
        <v>9909</v>
      </c>
      <c r="C3299" s="452" t="s">
        <v>9910</v>
      </c>
      <c r="D3299" s="781" t="s">
        <v>7</v>
      </c>
    </row>
    <row r="3300" spans="1:4" hidden="1">
      <c r="A3300" s="452" t="s">
        <v>9911</v>
      </c>
      <c r="B3300" s="820" t="s">
        <v>9912</v>
      </c>
      <c r="C3300" s="452" t="s">
        <v>9913</v>
      </c>
      <c r="D3300" s="781" t="s">
        <v>39</v>
      </c>
    </row>
    <row r="3301" spans="1:4" hidden="1">
      <c r="A3301" s="452" t="s">
        <v>9914</v>
      </c>
      <c r="B3301" s="820" t="s">
        <v>9915</v>
      </c>
      <c r="C3301" s="452" t="s">
        <v>9916</v>
      </c>
      <c r="D3301" s="781" t="s">
        <v>43</v>
      </c>
    </row>
    <row r="3302" spans="1:4" hidden="1">
      <c r="A3302" s="452" t="s">
        <v>9917</v>
      </c>
      <c r="B3302" s="820" t="s">
        <v>9918</v>
      </c>
      <c r="C3302" s="452" t="s">
        <v>9919</v>
      </c>
      <c r="D3302" s="781" t="s">
        <v>47</v>
      </c>
    </row>
    <row r="3303" spans="1:4" hidden="1">
      <c r="A3303" s="452" t="s">
        <v>9920</v>
      </c>
      <c r="B3303" s="820" t="s">
        <v>9921</v>
      </c>
      <c r="C3303" s="452" t="s">
        <v>9922</v>
      </c>
      <c r="D3303" s="781" t="s">
        <v>11</v>
      </c>
    </row>
    <row r="3304" spans="1:4" hidden="1">
      <c r="A3304" s="452" t="s">
        <v>9923</v>
      </c>
      <c r="B3304" s="820" t="s">
        <v>9924</v>
      </c>
      <c r="C3304" s="452" t="s">
        <v>9925</v>
      </c>
      <c r="D3304" s="781" t="s">
        <v>54</v>
      </c>
    </row>
    <row r="3305" spans="1:4" hidden="1">
      <c r="A3305" s="452" t="s">
        <v>9926</v>
      </c>
      <c r="B3305" s="820" t="s">
        <v>9927</v>
      </c>
      <c r="C3305" s="452" t="s">
        <v>9928</v>
      </c>
      <c r="D3305" s="781" t="s">
        <v>15</v>
      </c>
    </row>
    <row r="3306" spans="1:4" hidden="1">
      <c r="A3306" s="452" t="s">
        <v>9929</v>
      </c>
      <c r="B3306" s="820" t="s">
        <v>9930</v>
      </c>
      <c r="C3306" s="452" t="s">
        <v>9931</v>
      </c>
      <c r="D3306" s="781" t="s">
        <v>19</v>
      </c>
    </row>
    <row r="3307" spans="1:4" hidden="1">
      <c r="A3307" s="452" t="s">
        <v>9932</v>
      </c>
      <c r="B3307" s="820" t="s">
        <v>9933</v>
      </c>
      <c r="C3307" s="452" t="s">
        <v>9934</v>
      </c>
      <c r="D3307" s="781" t="s">
        <v>23</v>
      </c>
    </row>
    <row r="3308" spans="1:4" hidden="1">
      <c r="A3308" s="452" t="s">
        <v>9935</v>
      </c>
      <c r="B3308" s="820" t="s">
        <v>9936</v>
      </c>
      <c r="C3308" s="452" t="s">
        <v>9937</v>
      </c>
      <c r="D3308" s="781" t="s">
        <v>27</v>
      </c>
    </row>
    <row r="3309" spans="1:4" hidden="1">
      <c r="A3309" s="452" t="s">
        <v>9938</v>
      </c>
      <c r="B3309" s="820" t="s">
        <v>9939</v>
      </c>
      <c r="C3309" s="452" t="s">
        <v>9940</v>
      </c>
      <c r="D3309" s="781" t="s">
        <v>31</v>
      </c>
    </row>
    <row r="3310" spans="1:4" hidden="1">
      <c r="A3310" s="452" t="s">
        <v>9941</v>
      </c>
      <c r="B3310" s="820" t="s">
        <v>9942</v>
      </c>
      <c r="C3310" s="452" t="s">
        <v>9943</v>
      </c>
      <c r="D3310" s="781" t="s">
        <v>931</v>
      </c>
    </row>
    <row r="3311" spans="1:4" hidden="1">
      <c r="A3311" s="452" t="s">
        <v>9944</v>
      </c>
      <c r="B3311" s="820" t="s">
        <v>9945</v>
      </c>
      <c r="C3311" s="452" t="s">
        <v>9946</v>
      </c>
      <c r="D3311" s="781" t="s">
        <v>35</v>
      </c>
    </row>
    <row r="3312" spans="1:4" hidden="1">
      <c r="A3312" s="452" t="s">
        <v>9947</v>
      </c>
      <c r="B3312" s="820" t="s">
        <v>9948</v>
      </c>
      <c r="C3312" s="452" t="s">
        <v>9949</v>
      </c>
      <c r="D3312" s="781" t="s">
        <v>7</v>
      </c>
    </row>
    <row r="3313" spans="1:4" hidden="1">
      <c r="A3313" s="452" t="s">
        <v>9950</v>
      </c>
      <c r="B3313" s="820" t="s">
        <v>9951</v>
      </c>
      <c r="C3313" s="452" t="s">
        <v>9952</v>
      </c>
      <c r="D3313" s="781" t="s">
        <v>39</v>
      </c>
    </row>
    <row r="3314" spans="1:4" hidden="1">
      <c r="A3314" s="452" t="s">
        <v>9953</v>
      </c>
      <c r="B3314" s="820" t="s">
        <v>9954</v>
      </c>
      <c r="C3314" s="452" t="s">
        <v>9955</v>
      </c>
      <c r="D3314" s="781" t="s">
        <v>43</v>
      </c>
    </row>
    <row r="3315" spans="1:4" hidden="1">
      <c r="A3315" s="452" t="s">
        <v>9956</v>
      </c>
      <c r="B3315" s="820" t="s">
        <v>9957</v>
      </c>
      <c r="C3315" s="452" t="s">
        <v>9958</v>
      </c>
      <c r="D3315" s="781" t="s">
        <v>47</v>
      </c>
    </row>
    <row r="3316" spans="1:4" hidden="1">
      <c r="A3316" s="452" t="s">
        <v>9959</v>
      </c>
      <c r="B3316" s="820" t="s">
        <v>9960</v>
      </c>
      <c r="C3316" s="452" t="s">
        <v>9961</v>
      </c>
      <c r="D3316" s="781" t="s">
        <v>11</v>
      </c>
    </row>
    <row r="3317" spans="1:4" hidden="1">
      <c r="A3317" s="452" t="s">
        <v>9962</v>
      </c>
      <c r="B3317" s="820" t="s">
        <v>9963</v>
      </c>
      <c r="C3317" s="452" t="s">
        <v>9964</v>
      </c>
      <c r="D3317" s="781" t="s">
        <v>54</v>
      </c>
    </row>
    <row r="3318" spans="1:4" hidden="1">
      <c r="A3318" s="452" t="s">
        <v>9965</v>
      </c>
      <c r="B3318" s="820" t="s">
        <v>9966</v>
      </c>
      <c r="C3318" s="452" t="s">
        <v>9967</v>
      </c>
      <c r="D3318" s="781" t="s">
        <v>15</v>
      </c>
    </row>
    <row r="3319" spans="1:4" hidden="1">
      <c r="A3319" s="452" t="s">
        <v>9968</v>
      </c>
      <c r="B3319" s="820" t="s">
        <v>9969</v>
      </c>
      <c r="C3319" s="452" t="s">
        <v>9970</v>
      </c>
      <c r="D3319" s="781" t="s">
        <v>19</v>
      </c>
    </row>
    <row r="3320" spans="1:4" hidden="1">
      <c r="A3320" s="452" t="s">
        <v>9971</v>
      </c>
      <c r="B3320" s="820" t="s">
        <v>9972</v>
      </c>
      <c r="C3320" s="452" t="s">
        <v>9973</v>
      </c>
      <c r="D3320" s="781" t="s">
        <v>23</v>
      </c>
    </row>
    <row r="3321" spans="1:4" hidden="1">
      <c r="A3321" s="452" t="s">
        <v>9974</v>
      </c>
      <c r="B3321" s="820" t="s">
        <v>9975</v>
      </c>
      <c r="C3321" s="452" t="s">
        <v>9976</v>
      </c>
      <c r="D3321" s="781" t="s">
        <v>27</v>
      </c>
    </row>
    <row r="3322" spans="1:4" hidden="1">
      <c r="A3322" s="452" t="s">
        <v>9977</v>
      </c>
      <c r="B3322" s="820" t="s">
        <v>9978</v>
      </c>
      <c r="C3322" s="452" t="s">
        <v>9979</v>
      </c>
      <c r="D3322" s="781" t="s">
        <v>31</v>
      </c>
    </row>
    <row r="3323" spans="1:4" hidden="1">
      <c r="A3323" s="452" t="s">
        <v>9980</v>
      </c>
      <c r="B3323" s="820" t="s">
        <v>9981</v>
      </c>
      <c r="C3323" s="452" t="s">
        <v>9982</v>
      </c>
      <c r="D3323" s="781" t="s">
        <v>931</v>
      </c>
    </row>
    <row r="3324" spans="1:4" hidden="1">
      <c r="A3324" s="452" t="s">
        <v>9983</v>
      </c>
      <c r="B3324" s="820" t="s">
        <v>9984</v>
      </c>
      <c r="C3324" s="452" t="s">
        <v>9985</v>
      </c>
      <c r="D3324" s="781" t="s">
        <v>35</v>
      </c>
    </row>
    <row r="3325" spans="1:4" hidden="1">
      <c r="A3325" s="452" t="s">
        <v>9986</v>
      </c>
      <c r="B3325" s="820" t="s">
        <v>9987</v>
      </c>
      <c r="C3325" s="452" t="s">
        <v>9988</v>
      </c>
      <c r="D3325" s="781" t="s">
        <v>7</v>
      </c>
    </row>
    <row r="3326" spans="1:4" hidden="1">
      <c r="A3326" s="452" t="s">
        <v>9989</v>
      </c>
      <c r="B3326" s="820" t="s">
        <v>9990</v>
      </c>
      <c r="C3326" s="452" t="s">
        <v>9991</v>
      </c>
      <c r="D3326" s="781" t="s">
        <v>39</v>
      </c>
    </row>
    <row r="3327" spans="1:4" hidden="1">
      <c r="A3327" s="452" t="s">
        <v>9992</v>
      </c>
      <c r="B3327" s="820" t="s">
        <v>9993</v>
      </c>
      <c r="C3327" s="452" t="s">
        <v>9994</v>
      </c>
      <c r="D3327" s="781" t="s">
        <v>43</v>
      </c>
    </row>
    <row r="3328" spans="1:4" hidden="1">
      <c r="A3328" s="452" t="s">
        <v>9995</v>
      </c>
      <c r="B3328" s="820" t="s">
        <v>9996</v>
      </c>
      <c r="C3328" s="452" t="s">
        <v>9997</v>
      </c>
      <c r="D3328" s="781" t="s">
        <v>47</v>
      </c>
    </row>
    <row r="3329" spans="1:4" hidden="1">
      <c r="A3329" s="452" t="s">
        <v>9998</v>
      </c>
      <c r="B3329" s="820" t="s">
        <v>9999</v>
      </c>
      <c r="C3329" s="452" t="s">
        <v>10000</v>
      </c>
      <c r="D3329" s="781" t="s">
        <v>11</v>
      </c>
    </row>
    <row r="3330" spans="1:4" hidden="1">
      <c r="A3330" s="452" t="s">
        <v>10001</v>
      </c>
      <c r="B3330" s="820" t="s">
        <v>10002</v>
      </c>
      <c r="C3330" s="452" t="s">
        <v>10003</v>
      </c>
      <c r="D3330" s="781" t="s">
        <v>54</v>
      </c>
    </row>
    <row r="3331" spans="1:4" hidden="1">
      <c r="A3331" s="452" t="s">
        <v>10004</v>
      </c>
      <c r="B3331" s="820" t="s">
        <v>10005</v>
      </c>
      <c r="C3331" s="452" t="s">
        <v>10006</v>
      </c>
      <c r="D3331" s="781" t="s">
        <v>15</v>
      </c>
    </row>
    <row r="3332" spans="1:4" hidden="1">
      <c r="A3332" s="452" t="s">
        <v>10007</v>
      </c>
      <c r="B3332" s="820" t="s">
        <v>10008</v>
      </c>
      <c r="C3332" s="452" t="s">
        <v>10009</v>
      </c>
      <c r="D3332" s="781" t="s">
        <v>19</v>
      </c>
    </row>
    <row r="3333" spans="1:4" hidden="1">
      <c r="A3333" s="452" t="s">
        <v>10010</v>
      </c>
      <c r="B3333" s="820" t="s">
        <v>10011</v>
      </c>
      <c r="C3333" s="452" t="s">
        <v>10012</v>
      </c>
      <c r="D3333" s="781" t="s">
        <v>23</v>
      </c>
    </row>
    <row r="3334" spans="1:4" hidden="1">
      <c r="A3334" s="452" t="s">
        <v>10013</v>
      </c>
      <c r="B3334" s="820" t="s">
        <v>10014</v>
      </c>
      <c r="C3334" s="452" t="s">
        <v>10015</v>
      </c>
      <c r="D3334" s="781" t="s">
        <v>27</v>
      </c>
    </row>
    <row r="3335" spans="1:4" hidden="1">
      <c r="A3335" s="452" t="s">
        <v>10016</v>
      </c>
      <c r="B3335" s="820" t="s">
        <v>10017</v>
      </c>
      <c r="C3335" s="452" t="s">
        <v>10018</v>
      </c>
      <c r="D3335" s="781" t="s">
        <v>31</v>
      </c>
    </row>
    <row r="3336" spans="1:4" hidden="1">
      <c r="A3336" s="452" t="s">
        <v>10019</v>
      </c>
      <c r="B3336" s="820" t="s">
        <v>10020</v>
      </c>
      <c r="C3336" s="452" t="s">
        <v>10021</v>
      </c>
      <c r="D3336" s="781" t="s">
        <v>931</v>
      </c>
    </row>
    <row r="3337" spans="1:4" hidden="1">
      <c r="A3337" s="452" t="s">
        <v>10022</v>
      </c>
      <c r="B3337" s="820" t="s">
        <v>10023</v>
      </c>
      <c r="C3337" s="452" t="s">
        <v>10024</v>
      </c>
      <c r="D3337" s="781" t="s">
        <v>35</v>
      </c>
    </row>
    <row r="3338" spans="1:4" hidden="1">
      <c r="A3338" s="452" t="s">
        <v>10025</v>
      </c>
      <c r="B3338" s="820" t="s">
        <v>10026</v>
      </c>
      <c r="C3338" s="452" t="s">
        <v>10027</v>
      </c>
      <c r="D3338" s="781" t="s">
        <v>7</v>
      </c>
    </row>
    <row r="3339" spans="1:4" hidden="1">
      <c r="A3339" s="452" t="s">
        <v>10028</v>
      </c>
      <c r="B3339" s="820" t="s">
        <v>10029</v>
      </c>
      <c r="C3339" s="452" t="s">
        <v>10030</v>
      </c>
      <c r="D3339" s="781" t="s">
        <v>39</v>
      </c>
    </row>
    <row r="3340" spans="1:4" hidden="1">
      <c r="A3340" s="452" t="s">
        <v>10031</v>
      </c>
      <c r="B3340" s="820" t="s">
        <v>10032</v>
      </c>
      <c r="C3340" s="452" t="s">
        <v>10033</v>
      </c>
      <c r="D3340" s="781" t="s">
        <v>43</v>
      </c>
    </row>
    <row r="3341" spans="1:4" hidden="1">
      <c r="A3341" s="452" t="s">
        <v>10034</v>
      </c>
      <c r="B3341" s="820" t="s">
        <v>10035</v>
      </c>
      <c r="C3341" s="452" t="s">
        <v>10036</v>
      </c>
      <c r="D3341" s="781" t="s">
        <v>47</v>
      </c>
    </row>
    <row r="3342" spans="1:4" hidden="1">
      <c r="A3342" s="452" t="s">
        <v>10037</v>
      </c>
      <c r="B3342" s="820" t="s">
        <v>10038</v>
      </c>
      <c r="C3342" s="452" t="s">
        <v>10039</v>
      </c>
      <c r="D3342" s="781" t="s">
        <v>11</v>
      </c>
    </row>
    <row r="3343" spans="1:4" hidden="1">
      <c r="A3343" s="452" t="s">
        <v>10040</v>
      </c>
      <c r="B3343" s="820" t="s">
        <v>10041</v>
      </c>
      <c r="C3343" s="452" t="s">
        <v>10042</v>
      </c>
      <c r="D3343" s="781" t="s">
        <v>54</v>
      </c>
    </row>
    <row r="3344" spans="1:4" hidden="1">
      <c r="A3344" s="452" t="s">
        <v>10043</v>
      </c>
      <c r="B3344" s="820" t="s">
        <v>10044</v>
      </c>
      <c r="C3344" s="452" t="s">
        <v>10045</v>
      </c>
      <c r="D3344" s="781" t="s">
        <v>15</v>
      </c>
    </row>
    <row r="3345" spans="1:4" hidden="1">
      <c r="A3345" s="452" t="s">
        <v>10046</v>
      </c>
      <c r="B3345" s="820" t="s">
        <v>10047</v>
      </c>
      <c r="C3345" s="452" t="s">
        <v>10048</v>
      </c>
      <c r="D3345" s="781" t="s">
        <v>19</v>
      </c>
    </row>
    <row r="3346" spans="1:4" hidden="1">
      <c r="A3346" s="452" t="s">
        <v>10049</v>
      </c>
      <c r="B3346" s="820" t="s">
        <v>10050</v>
      </c>
      <c r="C3346" s="452" t="s">
        <v>10051</v>
      </c>
      <c r="D3346" s="781" t="s">
        <v>23</v>
      </c>
    </row>
    <row r="3347" spans="1:4" hidden="1">
      <c r="A3347" s="452" t="s">
        <v>10052</v>
      </c>
      <c r="B3347" s="820" t="s">
        <v>10053</v>
      </c>
      <c r="C3347" s="452" t="s">
        <v>10054</v>
      </c>
      <c r="D3347" s="781" t="s">
        <v>27</v>
      </c>
    </row>
    <row r="3348" spans="1:4" hidden="1">
      <c r="A3348" s="452" t="s">
        <v>10055</v>
      </c>
      <c r="B3348" s="820" t="s">
        <v>10056</v>
      </c>
      <c r="C3348" s="452" t="s">
        <v>10057</v>
      </c>
      <c r="D3348" s="781" t="s">
        <v>31</v>
      </c>
    </row>
    <row r="3349" spans="1:4" hidden="1">
      <c r="A3349" s="452" t="s">
        <v>10058</v>
      </c>
      <c r="B3349" s="820" t="s">
        <v>10059</v>
      </c>
      <c r="C3349" s="452" t="s">
        <v>10060</v>
      </c>
      <c r="D3349" s="781" t="s">
        <v>931</v>
      </c>
    </row>
    <row r="3350" spans="1:4" hidden="1">
      <c r="A3350" s="452" t="s">
        <v>10061</v>
      </c>
      <c r="B3350" s="820" t="s">
        <v>10062</v>
      </c>
      <c r="C3350" s="452" t="s">
        <v>10063</v>
      </c>
      <c r="D3350" s="781" t="s">
        <v>35</v>
      </c>
    </row>
    <row r="3351" spans="1:4" hidden="1">
      <c r="A3351" s="452" t="s">
        <v>10064</v>
      </c>
      <c r="B3351" s="820" t="s">
        <v>10065</v>
      </c>
      <c r="C3351" s="452" t="s">
        <v>10066</v>
      </c>
      <c r="D3351" s="781" t="s">
        <v>7</v>
      </c>
    </row>
    <row r="3352" spans="1:4" hidden="1">
      <c r="A3352" s="452" t="s">
        <v>10067</v>
      </c>
      <c r="B3352" s="820" t="s">
        <v>10068</v>
      </c>
      <c r="C3352" s="452" t="s">
        <v>10069</v>
      </c>
      <c r="D3352" s="781" t="s">
        <v>39</v>
      </c>
    </row>
    <row r="3353" spans="1:4" hidden="1">
      <c r="A3353" s="452" t="s">
        <v>10070</v>
      </c>
      <c r="B3353" s="820" t="s">
        <v>10071</v>
      </c>
      <c r="C3353" s="452" t="s">
        <v>10072</v>
      </c>
      <c r="D3353" s="781" t="s">
        <v>43</v>
      </c>
    </row>
    <row r="3354" spans="1:4" hidden="1">
      <c r="A3354" s="452" t="s">
        <v>10073</v>
      </c>
      <c r="B3354" s="820" t="s">
        <v>10074</v>
      </c>
      <c r="C3354" s="452" t="s">
        <v>10075</v>
      </c>
      <c r="D3354" s="781" t="s">
        <v>47</v>
      </c>
    </row>
    <row r="3355" spans="1:4" hidden="1">
      <c r="A3355" s="452" t="s">
        <v>10076</v>
      </c>
      <c r="B3355" s="820" t="s">
        <v>10077</v>
      </c>
      <c r="C3355" s="452" t="s">
        <v>10078</v>
      </c>
      <c r="D3355" s="781" t="s">
        <v>11</v>
      </c>
    </row>
    <row r="3356" spans="1:4" hidden="1">
      <c r="A3356" s="452" t="s">
        <v>10079</v>
      </c>
      <c r="B3356" s="820" t="s">
        <v>10080</v>
      </c>
      <c r="C3356" s="452" t="s">
        <v>10081</v>
      </c>
      <c r="D3356" s="781" t="s">
        <v>54</v>
      </c>
    </row>
    <row r="3357" spans="1:4" hidden="1">
      <c r="A3357" s="452" t="s">
        <v>10082</v>
      </c>
      <c r="B3357" s="820" t="s">
        <v>10083</v>
      </c>
      <c r="C3357" s="452" t="s">
        <v>10084</v>
      </c>
      <c r="D3357" s="781" t="s">
        <v>15</v>
      </c>
    </row>
    <row r="3358" spans="1:4" hidden="1">
      <c r="A3358" s="452" t="s">
        <v>10085</v>
      </c>
      <c r="B3358" s="820" t="s">
        <v>10086</v>
      </c>
      <c r="C3358" s="452" t="s">
        <v>10087</v>
      </c>
      <c r="D3358" s="781" t="s">
        <v>19</v>
      </c>
    </row>
    <row r="3359" spans="1:4" hidden="1">
      <c r="A3359" s="452" t="s">
        <v>10088</v>
      </c>
      <c r="B3359" s="820" t="s">
        <v>10089</v>
      </c>
      <c r="C3359" s="452" t="s">
        <v>10090</v>
      </c>
      <c r="D3359" s="781" t="s">
        <v>23</v>
      </c>
    </row>
    <row r="3360" spans="1:4" hidden="1">
      <c r="A3360" s="452" t="s">
        <v>10091</v>
      </c>
      <c r="B3360" s="820" t="s">
        <v>10092</v>
      </c>
      <c r="C3360" s="452" t="s">
        <v>10093</v>
      </c>
      <c r="D3360" s="781" t="s">
        <v>27</v>
      </c>
    </row>
    <row r="3361" spans="1:4" hidden="1">
      <c r="A3361" s="452" t="s">
        <v>10094</v>
      </c>
      <c r="B3361" s="820" t="s">
        <v>10095</v>
      </c>
      <c r="C3361" s="452" t="s">
        <v>10096</v>
      </c>
      <c r="D3361" s="781" t="s">
        <v>31</v>
      </c>
    </row>
    <row r="3362" spans="1:4" hidden="1">
      <c r="A3362" s="452" t="s">
        <v>10097</v>
      </c>
      <c r="B3362" s="820" t="s">
        <v>10098</v>
      </c>
      <c r="C3362" s="452" t="s">
        <v>10099</v>
      </c>
      <c r="D3362" s="781" t="s">
        <v>931</v>
      </c>
    </row>
    <row r="3363" spans="1:4" hidden="1">
      <c r="A3363" s="452" t="s">
        <v>10100</v>
      </c>
      <c r="B3363" s="820" t="s">
        <v>10101</v>
      </c>
      <c r="C3363" s="452" t="s">
        <v>10102</v>
      </c>
      <c r="D3363" s="781" t="s">
        <v>35</v>
      </c>
    </row>
    <row r="3364" spans="1:4" hidden="1">
      <c r="A3364" s="452" t="s">
        <v>10103</v>
      </c>
      <c r="B3364" s="820" t="s">
        <v>10104</v>
      </c>
      <c r="C3364" s="452" t="s">
        <v>10105</v>
      </c>
      <c r="D3364" s="781" t="s">
        <v>7</v>
      </c>
    </row>
    <row r="3365" spans="1:4" hidden="1">
      <c r="A3365" s="452" t="s">
        <v>10106</v>
      </c>
      <c r="B3365" s="820" t="s">
        <v>10107</v>
      </c>
      <c r="C3365" s="452" t="s">
        <v>10108</v>
      </c>
      <c r="D3365" s="781" t="s">
        <v>39</v>
      </c>
    </row>
    <row r="3366" spans="1:4" hidden="1">
      <c r="A3366" s="452" t="s">
        <v>10109</v>
      </c>
      <c r="B3366" s="820" t="s">
        <v>10110</v>
      </c>
      <c r="C3366" s="452" t="s">
        <v>10111</v>
      </c>
      <c r="D3366" s="781" t="s">
        <v>43</v>
      </c>
    </row>
    <row r="3367" spans="1:4" hidden="1">
      <c r="A3367" s="452" t="s">
        <v>10112</v>
      </c>
      <c r="B3367" s="820" t="s">
        <v>10113</v>
      </c>
      <c r="C3367" s="452" t="s">
        <v>10114</v>
      </c>
      <c r="D3367" s="781" t="s">
        <v>47</v>
      </c>
    </row>
    <row r="3368" spans="1:4" hidden="1">
      <c r="A3368" s="452" t="s">
        <v>10115</v>
      </c>
      <c r="B3368" s="820" t="s">
        <v>10116</v>
      </c>
      <c r="C3368" s="452" t="s">
        <v>10117</v>
      </c>
      <c r="D3368" s="781" t="s">
        <v>11</v>
      </c>
    </row>
    <row r="3369" spans="1:4" hidden="1">
      <c r="A3369" s="452" t="s">
        <v>10118</v>
      </c>
      <c r="B3369" s="820" t="s">
        <v>10119</v>
      </c>
      <c r="C3369" s="452" t="s">
        <v>10120</v>
      </c>
      <c r="D3369" s="781" t="s">
        <v>54</v>
      </c>
    </row>
    <row r="3370" spans="1:4" hidden="1">
      <c r="A3370" s="452" t="s">
        <v>10121</v>
      </c>
      <c r="B3370" s="820" t="s">
        <v>10122</v>
      </c>
      <c r="C3370" s="452" t="s">
        <v>10123</v>
      </c>
      <c r="D3370" s="781" t="s">
        <v>15</v>
      </c>
    </row>
    <row r="3371" spans="1:4" hidden="1">
      <c r="A3371" s="452" t="s">
        <v>10124</v>
      </c>
      <c r="B3371" s="820" t="s">
        <v>10125</v>
      </c>
      <c r="C3371" s="452" t="s">
        <v>10126</v>
      </c>
      <c r="D3371" s="781" t="s">
        <v>19</v>
      </c>
    </row>
    <row r="3372" spans="1:4" hidden="1">
      <c r="A3372" s="452" t="s">
        <v>10127</v>
      </c>
      <c r="B3372" s="820" t="s">
        <v>10128</v>
      </c>
      <c r="C3372" s="452" t="s">
        <v>10129</v>
      </c>
      <c r="D3372" s="781" t="s">
        <v>23</v>
      </c>
    </row>
    <row r="3373" spans="1:4" hidden="1">
      <c r="A3373" s="452" t="s">
        <v>10130</v>
      </c>
      <c r="B3373" s="820" t="s">
        <v>10131</v>
      </c>
      <c r="C3373" s="452" t="s">
        <v>10132</v>
      </c>
      <c r="D3373" s="781" t="s">
        <v>27</v>
      </c>
    </row>
    <row r="3374" spans="1:4" hidden="1">
      <c r="A3374" s="452" t="s">
        <v>10133</v>
      </c>
      <c r="B3374" s="820" t="s">
        <v>10134</v>
      </c>
      <c r="C3374" s="452" t="s">
        <v>10135</v>
      </c>
      <c r="D3374" s="781" t="s">
        <v>31</v>
      </c>
    </row>
    <row r="3375" spans="1:4" hidden="1">
      <c r="A3375" s="452" t="s">
        <v>10136</v>
      </c>
      <c r="B3375" s="820" t="s">
        <v>10137</v>
      </c>
      <c r="C3375" s="452" t="s">
        <v>10138</v>
      </c>
      <c r="D3375" s="781" t="s">
        <v>931</v>
      </c>
    </row>
    <row r="3376" spans="1:4" hidden="1">
      <c r="A3376" s="452" t="s">
        <v>10139</v>
      </c>
      <c r="B3376" s="820" t="s">
        <v>10140</v>
      </c>
      <c r="C3376" s="452" t="s">
        <v>10141</v>
      </c>
      <c r="D3376" s="781" t="s">
        <v>35</v>
      </c>
    </row>
    <row r="3377" spans="1:4" hidden="1">
      <c r="A3377" s="452" t="s">
        <v>10142</v>
      </c>
      <c r="B3377" s="820" t="s">
        <v>10143</v>
      </c>
      <c r="C3377" s="452" t="s">
        <v>10144</v>
      </c>
      <c r="D3377" s="781" t="s">
        <v>7</v>
      </c>
    </row>
    <row r="3378" spans="1:4" hidden="1">
      <c r="A3378" s="452" t="s">
        <v>10145</v>
      </c>
      <c r="B3378" s="820" t="s">
        <v>10146</v>
      </c>
      <c r="C3378" s="452" t="s">
        <v>10147</v>
      </c>
      <c r="D3378" s="781" t="s">
        <v>39</v>
      </c>
    </row>
    <row r="3379" spans="1:4" hidden="1">
      <c r="A3379" s="452" t="s">
        <v>10148</v>
      </c>
      <c r="B3379" s="820" t="s">
        <v>10149</v>
      </c>
      <c r="C3379" s="452" t="s">
        <v>10150</v>
      </c>
      <c r="D3379" s="781" t="s">
        <v>43</v>
      </c>
    </row>
    <row r="3380" spans="1:4" hidden="1">
      <c r="A3380" s="452" t="s">
        <v>10151</v>
      </c>
      <c r="B3380" s="820" t="s">
        <v>10152</v>
      </c>
      <c r="C3380" s="452" t="s">
        <v>10153</v>
      </c>
      <c r="D3380" s="781" t="s">
        <v>47</v>
      </c>
    </row>
    <row r="3381" spans="1:4" hidden="1">
      <c r="A3381" s="452" t="s">
        <v>10154</v>
      </c>
      <c r="B3381" s="820" t="s">
        <v>10155</v>
      </c>
      <c r="C3381" s="452" t="s">
        <v>10156</v>
      </c>
      <c r="D3381" s="781" t="s">
        <v>11</v>
      </c>
    </row>
    <row r="3382" spans="1:4" hidden="1">
      <c r="A3382" s="452" t="s">
        <v>10157</v>
      </c>
      <c r="B3382" s="820" t="s">
        <v>10158</v>
      </c>
      <c r="C3382" s="452" t="s">
        <v>10159</v>
      </c>
      <c r="D3382" s="781" t="s">
        <v>54</v>
      </c>
    </row>
    <row r="3383" spans="1:4" hidden="1">
      <c r="A3383" s="452" t="s">
        <v>10160</v>
      </c>
      <c r="B3383" s="820" t="s">
        <v>10161</v>
      </c>
      <c r="C3383" s="452" t="s">
        <v>10162</v>
      </c>
      <c r="D3383" s="781" t="s">
        <v>15</v>
      </c>
    </row>
    <row r="3384" spans="1:4" hidden="1">
      <c r="A3384" s="452" t="s">
        <v>10163</v>
      </c>
      <c r="B3384" s="820" t="s">
        <v>10164</v>
      </c>
      <c r="C3384" s="452" t="s">
        <v>10165</v>
      </c>
      <c r="D3384" s="781" t="s">
        <v>19</v>
      </c>
    </row>
    <row r="3385" spans="1:4" hidden="1">
      <c r="A3385" s="452" t="s">
        <v>10166</v>
      </c>
      <c r="B3385" s="820" t="s">
        <v>10167</v>
      </c>
      <c r="C3385" s="452" t="s">
        <v>10168</v>
      </c>
      <c r="D3385" s="781" t="s">
        <v>23</v>
      </c>
    </row>
    <row r="3386" spans="1:4" hidden="1">
      <c r="A3386" s="452" t="s">
        <v>10169</v>
      </c>
      <c r="B3386" s="820" t="s">
        <v>10170</v>
      </c>
      <c r="C3386" s="452" t="s">
        <v>10171</v>
      </c>
      <c r="D3386" s="781" t="s">
        <v>27</v>
      </c>
    </row>
    <row r="3387" spans="1:4" hidden="1">
      <c r="A3387" s="452" t="s">
        <v>10172</v>
      </c>
      <c r="B3387" s="820" t="s">
        <v>10173</v>
      </c>
      <c r="C3387" s="452" t="s">
        <v>10174</v>
      </c>
      <c r="D3387" s="781" t="s">
        <v>31</v>
      </c>
    </row>
    <row r="3388" spans="1:4" hidden="1">
      <c r="A3388" s="452" t="s">
        <v>10175</v>
      </c>
      <c r="B3388" s="820" t="s">
        <v>10176</v>
      </c>
      <c r="C3388" s="452" t="s">
        <v>10177</v>
      </c>
      <c r="D3388" s="781" t="s">
        <v>931</v>
      </c>
    </row>
    <row r="3389" spans="1:4" hidden="1">
      <c r="A3389" s="452" t="s">
        <v>10178</v>
      </c>
      <c r="B3389" s="820" t="s">
        <v>10179</v>
      </c>
      <c r="C3389" s="452" t="s">
        <v>10180</v>
      </c>
      <c r="D3389" s="781" t="s">
        <v>35</v>
      </c>
    </row>
    <row r="3390" spans="1:4" hidden="1">
      <c r="A3390" s="452" t="s">
        <v>10181</v>
      </c>
      <c r="B3390" s="820" t="s">
        <v>10182</v>
      </c>
      <c r="C3390" s="452" t="s">
        <v>10183</v>
      </c>
      <c r="D3390" s="781" t="s">
        <v>7</v>
      </c>
    </row>
    <row r="3391" spans="1:4" hidden="1">
      <c r="A3391" s="452" t="s">
        <v>10184</v>
      </c>
      <c r="B3391" s="820" t="s">
        <v>10185</v>
      </c>
      <c r="C3391" s="452" t="s">
        <v>10186</v>
      </c>
      <c r="D3391" s="781" t="s">
        <v>39</v>
      </c>
    </row>
    <row r="3392" spans="1:4" hidden="1">
      <c r="A3392" s="452" t="s">
        <v>10187</v>
      </c>
      <c r="B3392" s="820" t="s">
        <v>10188</v>
      </c>
      <c r="C3392" s="452" t="s">
        <v>10189</v>
      </c>
      <c r="D3392" s="781" t="s">
        <v>43</v>
      </c>
    </row>
    <row r="3393" spans="1:4" hidden="1">
      <c r="A3393" s="452" t="s">
        <v>10190</v>
      </c>
      <c r="B3393" s="820" t="s">
        <v>10191</v>
      </c>
      <c r="C3393" s="452" t="s">
        <v>10192</v>
      </c>
      <c r="D3393" s="781" t="s">
        <v>47</v>
      </c>
    </row>
    <row r="3394" spans="1:4" hidden="1">
      <c r="A3394" s="452" t="s">
        <v>10193</v>
      </c>
      <c r="B3394" s="820" t="s">
        <v>10194</v>
      </c>
      <c r="C3394" s="452" t="s">
        <v>10195</v>
      </c>
      <c r="D3394" s="781" t="s">
        <v>11</v>
      </c>
    </row>
    <row r="3395" spans="1:4" hidden="1">
      <c r="A3395" s="452" t="s">
        <v>10196</v>
      </c>
      <c r="B3395" s="820" t="s">
        <v>10197</v>
      </c>
      <c r="C3395" s="452" t="s">
        <v>10198</v>
      </c>
      <c r="D3395" s="781" t="s">
        <v>54</v>
      </c>
    </row>
    <row r="3396" spans="1:4" hidden="1">
      <c r="A3396" s="452" t="s">
        <v>10199</v>
      </c>
      <c r="B3396" s="820" t="s">
        <v>10200</v>
      </c>
      <c r="C3396" s="452" t="s">
        <v>10201</v>
      </c>
      <c r="D3396" s="781" t="s">
        <v>15</v>
      </c>
    </row>
    <row r="3397" spans="1:4" hidden="1">
      <c r="A3397" s="452" t="s">
        <v>10202</v>
      </c>
      <c r="B3397" s="820" t="s">
        <v>10203</v>
      </c>
      <c r="C3397" s="452" t="s">
        <v>10204</v>
      </c>
      <c r="D3397" s="781" t="s">
        <v>19</v>
      </c>
    </row>
    <row r="3398" spans="1:4" hidden="1">
      <c r="A3398" s="452" t="s">
        <v>10205</v>
      </c>
      <c r="B3398" s="820" t="s">
        <v>10206</v>
      </c>
      <c r="C3398" s="452" t="s">
        <v>10207</v>
      </c>
      <c r="D3398" s="781" t="s">
        <v>23</v>
      </c>
    </row>
    <row r="3399" spans="1:4" hidden="1">
      <c r="A3399" s="452" t="s">
        <v>10208</v>
      </c>
      <c r="B3399" s="820" t="s">
        <v>10209</v>
      </c>
      <c r="C3399" s="452" t="s">
        <v>10210</v>
      </c>
      <c r="D3399" s="781" t="s">
        <v>27</v>
      </c>
    </row>
    <row r="3400" spans="1:4" hidden="1">
      <c r="A3400" s="452" t="s">
        <v>10211</v>
      </c>
      <c r="B3400" s="820" t="s">
        <v>10212</v>
      </c>
      <c r="C3400" s="452" t="s">
        <v>10213</v>
      </c>
      <c r="D3400" s="781" t="s">
        <v>31</v>
      </c>
    </row>
    <row r="3401" spans="1:4" hidden="1">
      <c r="A3401" s="452" t="s">
        <v>10214</v>
      </c>
      <c r="B3401" s="820" t="s">
        <v>10215</v>
      </c>
      <c r="C3401" s="452" t="s">
        <v>10216</v>
      </c>
      <c r="D3401" s="781" t="s">
        <v>931</v>
      </c>
    </row>
    <row r="3402" spans="1:4" hidden="1">
      <c r="A3402" s="452" t="s">
        <v>10217</v>
      </c>
      <c r="B3402" s="820" t="s">
        <v>10218</v>
      </c>
      <c r="C3402" s="452" t="s">
        <v>10219</v>
      </c>
      <c r="D3402" s="781" t="s">
        <v>35</v>
      </c>
    </row>
    <row r="3403" spans="1:4" hidden="1">
      <c r="A3403" s="452" t="s">
        <v>10220</v>
      </c>
      <c r="B3403" s="820" t="s">
        <v>10221</v>
      </c>
      <c r="C3403" s="452" t="s">
        <v>10222</v>
      </c>
      <c r="D3403" s="781" t="s">
        <v>7</v>
      </c>
    </row>
    <row r="3404" spans="1:4" hidden="1">
      <c r="A3404" s="452" t="s">
        <v>10223</v>
      </c>
      <c r="B3404" s="820" t="s">
        <v>10224</v>
      </c>
      <c r="C3404" s="452" t="s">
        <v>10225</v>
      </c>
      <c r="D3404" s="781" t="s">
        <v>39</v>
      </c>
    </row>
    <row r="3405" spans="1:4" hidden="1">
      <c r="A3405" s="452" t="s">
        <v>10226</v>
      </c>
      <c r="B3405" s="820" t="s">
        <v>10227</v>
      </c>
      <c r="C3405" s="452" t="s">
        <v>10228</v>
      </c>
      <c r="D3405" s="781" t="s">
        <v>43</v>
      </c>
    </row>
    <row r="3406" spans="1:4" hidden="1">
      <c r="A3406" s="452" t="s">
        <v>10229</v>
      </c>
      <c r="B3406" s="820" t="s">
        <v>10230</v>
      </c>
      <c r="C3406" s="452" t="s">
        <v>10231</v>
      </c>
      <c r="D3406" s="781" t="s">
        <v>47</v>
      </c>
    </row>
    <row r="3407" spans="1:4" hidden="1">
      <c r="A3407" s="452" t="s">
        <v>10232</v>
      </c>
      <c r="B3407" s="820" t="s">
        <v>10233</v>
      </c>
      <c r="C3407" s="452" t="s">
        <v>10234</v>
      </c>
      <c r="D3407" s="781" t="s">
        <v>11</v>
      </c>
    </row>
    <row r="3408" spans="1:4" hidden="1">
      <c r="A3408" s="452" t="s">
        <v>10235</v>
      </c>
      <c r="B3408" s="820" t="s">
        <v>10236</v>
      </c>
      <c r="C3408" s="452" t="s">
        <v>10237</v>
      </c>
      <c r="D3408" s="781" t="s">
        <v>54</v>
      </c>
    </row>
    <row r="3409" spans="1:4" hidden="1">
      <c r="A3409" s="452" t="s">
        <v>10238</v>
      </c>
      <c r="B3409" s="820" t="s">
        <v>10239</v>
      </c>
      <c r="C3409" s="452" t="s">
        <v>10240</v>
      </c>
      <c r="D3409" s="781" t="s">
        <v>15</v>
      </c>
    </row>
    <row r="3410" spans="1:4" hidden="1">
      <c r="A3410" s="452" t="s">
        <v>10241</v>
      </c>
      <c r="B3410" s="820" t="s">
        <v>10242</v>
      </c>
      <c r="C3410" s="452" t="s">
        <v>10243</v>
      </c>
      <c r="D3410" s="781" t="s">
        <v>19</v>
      </c>
    </row>
    <row r="3411" spans="1:4" hidden="1">
      <c r="A3411" s="452" t="s">
        <v>10244</v>
      </c>
      <c r="B3411" s="820" t="s">
        <v>10245</v>
      </c>
      <c r="C3411" s="452" t="s">
        <v>10246</v>
      </c>
      <c r="D3411" s="781" t="s">
        <v>23</v>
      </c>
    </row>
    <row r="3412" spans="1:4" hidden="1">
      <c r="A3412" s="452" t="s">
        <v>10247</v>
      </c>
      <c r="B3412" s="820" t="s">
        <v>10248</v>
      </c>
      <c r="C3412" s="452" t="s">
        <v>10249</v>
      </c>
      <c r="D3412" s="781" t="s">
        <v>27</v>
      </c>
    </row>
    <row r="3413" spans="1:4" hidden="1">
      <c r="A3413" s="452" t="s">
        <v>10250</v>
      </c>
      <c r="B3413" s="820" t="s">
        <v>10251</v>
      </c>
      <c r="C3413" s="452" t="s">
        <v>10252</v>
      </c>
      <c r="D3413" s="781" t="s">
        <v>31</v>
      </c>
    </row>
    <row r="3414" spans="1:4" hidden="1">
      <c r="A3414" s="452" t="s">
        <v>10253</v>
      </c>
      <c r="B3414" s="820" t="s">
        <v>10254</v>
      </c>
      <c r="C3414" s="452" t="s">
        <v>10255</v>
      </c>
      <c r="D3414" s="781" t="s">
        <v>931</v>
      </c>
    </row>
    <row r="3415" spans="1:4" hidden="1">
      <c r="A3415" s="452" t="s">
        <v>10256</v>
      </c>
      <c r="B3415" s="820" t="s">
        <v>10257</v>
      </c>
      <c r="C3415" s="452" t="s">
        <v>10258</v>
      </c>
      <c r="D3415" s="781" t="s">
        <v>35</v>
      </c>
    </row>
    <row r="3416" spans="1:4" hidden="1">
      <c r="A3416" s="452" t="s">
        <v>10259</v>
      </c>
      <c r="B3416" s="820" t="s">
        <v>10260</v>
      </c>
      <c r="C3416" s="452" t="s">
        <v>10261</v>
      </c>
      <c r="D3416" s="781" t="s">
        <v>7</v>
      </c>
    </row>
    <row r="3417" spans="1:4" hidden="1">
      <c r="A3417" s="452" t="s">
        <v>10262</v>
      </c>
      <c r="B3417" s="820" t="s">
        <v>10263</v>
      </c>
      <c r="C3417" s="452" t="s">
        <v>10264</v>
      </c>
      <c r="D3417" s="781" t="s">
        <v>39</v>
      </c>
    </row>
    <row r="3418" spans="1:4" hidden="1">
      <c r="A3418" s="452" t="s">
        <v>10265</v>
      </c>
      <c r="B3418" s="820" t="s">
        <v>10266</v>
      </c>
      <c r="C3418" s="452" t="s">
        <v>10267</v>
      </c>
      <c r="D3418" s="781" t="s">
        <v>43</v>
      </c>
    </row>
    <row r="3419" spans="1:4" hidden="1">
      <c r="A3419" s="452" t="s">
        <v>10268</v>
      </c>
      <c r="B3419" s="820" t="s">
        <v>10269</v>
      </c>
      <c r="C3419" s="452" t="s">
        <v>10270</v>
      </c>
      <c r="D3419" s="781" t="s">
        <v>47</v>
      </c>
    </row>
    <row r="3420" spans="1:4" hidden="1">
      <c r="A3420" s="452" t="s">
        <v>10271</v>
      </c>
      <c r="B3420" s="820" t="s">
        <v>10272</v>
      </c>
      <c r="C3420" s="452" t="s">
        <v>10273</v>
      </c>
      <c r="D3420" s="781" t="s">
        <v>11</v>
      </c>
    </row>
    <row r="3421" spans="1:4" hidden="1">
      <c r="A3421" s="452" t="s">
        <v>10274</v>
      </c>
      <c r="B3421" s="820" t="s">
        <v>10275</v>
      </c>
      <c r="C3421" s="452" t="s">
        <v>10276</v>
      </c>
      <c r="D3421" s="781" t="s">
        <v>54</v>
      </c>
    </row>
    <row r="3422" spans="1:4" hidden="1">
      <c r="A3422" s="452" t="s">
        <v>10277</v>
      </c>
      <c r="B3422" s="820" t="s">
        <v>10278</v>
      </c>
      <c r="C3422" s="452" t="s">
        <v>10279</v>
      </c>
      <c r="D3422" s="781" t="s">
        <v>15</v>
      </c>
    </row>
    <row r="3423" spans="1:4" hidden="1">
      <c r="A3423" s="452" t="s">
        <v>10280</v>
      </c>
      <c r="B3423" s="820" t="s">
        <v>10281</v>
      </c>
      <c r="C3423" s="452" t="s">
        <v>10282</v>
      </c>
      <c r="D3423" s="781" t="s">
        <v>19</v>
      </c>
    </row>
    <row r="3424" spans="1:4" hidden="1">
      <c r="A3424" s="452" t="s">
        <v>10283</v>
      </c>
      <c r="B3424" s="820" t="s">
        <v>10284</v>
      </c>
      <c r="C3424" s="452" t="s">
        <v>10285</v>
      </c>
      <c r="D3424" s="781" t="s">
        <v>23</v>
      </c>
    </row>
    <row r="3425" spans="1:4" hidden="1">
      <c r="A3425" s="452" t="s">
        <v>10286</v>
      </c>
      <c r="B3425" s="820" t="s">
        <v>10287</v>
      </c>
      <c r="C3425" s="452" t="s">
        <v>10288</v>
      </c>
      <c r="D3425" s="781" t="s">
        <v>27</v>
      </c>
    </row>
    <row r="3426" spans="1:4" hidden="1">
      <c r="A3426" s="452" t="s">
        <v>10289</v>
      </c>
      <c r="B3426" s="820" t="s">
        <v>10290</v>
      </c>
      <c r="C3426" s="452" t="s">
        <v>10291</v>
      </c>
      <c r="D3426" s="781" t="s">
        <v>31</v>
      </c>
    </row>
    <row r="3427" spans="1:4" hidden="1">
      <c r="A3427" s="452" t="s">
        <v>10292</v>
      </c>
      <c r="B3427" s="820" t="s">
        <v>10293</v>
      </c>
      <c r="C3427" s="452" t="s">
        <v>10294</v>
      </c>
      <c r="D3427" s="781" t="s">
        <v>931</v>
      </c>
    </row>
    <row r="3428" spans="1:4" hidden="1">
      <c r="A3428" s="452" t="s">
        <v>10295</v>
      </c>
      <c r="B3428" s="820" t="s">
        <v>10296</v>
      </c>
      <c r="C3428" s="452" t="s">
        <v>10297</v>
      </c>
      <c r="D3428" s="781" t="s">
        <v>35</v>
      </c>
    </row>
    <row r="3429" spans="1:4" hidden="1">
      <c r="A3429" s="452" t="s">
        <v>10298</v>
      </c>
      <c r="B3429" s="820" t="s">
        <v>10299</v>
      </c>
      <c r="C3429" s="452" t="s">
        <v>10300</v>
      </c>
      <c r="D3429" s="781" t="s">
        <v>7</v>
      </c>
    </row>
    <row r="3430" spans="1:4" hidden="1">
      <c r="A3430" s="452" t="s">
        <v>10301</v>
      </c>
      <c r="B3430" s="820" t="s">
        <v>10302</v>
      </c>
      <c r="C3430" s="452" t="s">
        <v>10303</v>
      </c>
      <c r="D3430" s="781" t="s">
        <v>39</v>
      </c>
    </row>
    <row r="3431" spans="1:4" hidden="1">
      <c r="A3431" s="452" t="s">
        <v>10304</v>
      </c>
      <c r="B3431" s="820" t="s">
        <v>10305</v>
      </c>
      <c r="C3431" s="452" t="s">
        <v>10306</v>
      </c>
      <c r="D3431" s="781" t="s">
        <v>43</v>
      </c>
    </row>
    <row r="3432" spans="1:4" hidden="1">
      <c r="A3432" s="452" t="s">
        <v>10307</v>
      </c>
      <c r="B3432" s="820" t="s">
        <v>10308</v>
      </c>
      <c r="C3432" s="452" t="s">
        <v>10309</v>
      </c>
      <c r="D3432" s="781" t="s">
        <v>47</v>
      </c>
    </row>
    <row r="3433" spans="1:4" hidden="1">
      <c r="A3433" s="452" t="s">
        <v>10310</v>
      </c>
      <c r="B3433" s="820" t="s">
        <v>10311</v>
      </c>
      <c r="C3433" s="452" t="s">
        <v>10312</v>
      </c>
      <c r="D3433" s="781" t="s">
        <v>11</v>
      </c>
    </row>
    <row r="3434" spans="1:4" hidden="1">
      <c r="A3434" s="452" t="s">
        <v>10313</v>
      </c>
      <c r="B3434" s="820" t="s">
        <v>10314</v>
      </c>
      <c r="C3434" s="452" t="s">
        <v>10315</v>
      </c>
      <c r="D3434" s="781" t="s">
        <v>54</v>
      </c>
    </row>
    <row r="3435" spans="1:4" hidden="1">
      <c r="A3435" s="452" t="s">
        <v>10316</v>
      </c>
      <c r="B3435" s="820" t="s">
        <v>10317</v>
      </c>
      <c r="C3435" s="452" t="s">
        <v>10318</v>
      </c>
      <c r="D3435" s="781" t="s">
        <v>15</v>
      </c>
    </row>
    <row r="3436" spans="1:4" hidden="1">
      <c r="A3436" s="452" t="s">
        <v>10319</v>
      </c>
      <c r="B3436" s="820" t="s">
        <v>10320</v>
      </c>
      <c r="C3436" s="452" t="s">
        <v>10321</v>
      </c>
      <c r="D3436" s="781" t="s">
        <v>19</v>
      </c>
    </row>
    <row r="3437" spans="1:4" hidden="1">
      <c r="A3437" s="452" t="s">
        <v>10322</v>
      </c>
      <c r="B3437" s="820" t="s">
        <v>10323</v>
      </c>
      <c r="C3437" s="452" t="s">
        <v>10324</v>
      </c>
      <c r="D3437" s="781" t="s">
        <v>23</v>
      </c>
    </row>
    <row r="3438" spans="1:4" hidden="1">
      <c r="A3438" s="452" t="s">
        <v>10325</v>
      </c>
      <c r="B3438" s="820" t="s">
        <v>10326</v>
      </c>
      <c r="C3438" s="452" t="s">
        <v>10327</v>
      </c>
      <c r="D3438" s="781" t="s">
        <v>27</v>
      </c>
    </row>
    <row r="3439" spans="1:4" hidden="1">
      <c r="A3439" s="452" t="s">
        <v>10328</v>
      </c>
      <c r="B3439" s="820" t="s">
        <v>10329</v>
      </c>
      <c r="C3439" s="452" t="s">
        <v>10330</v>
      </c>
      <c r="D3439" s="781" t="s">
        <v>31</v>
      </c>
    </row>
    <row r="3440" spans="1:4" hidden="1">
      <c r="A3440" s="452" t="s">
        <v>10331</v>
      </c>
      <c r="B3440" s="820" t="s">
        <v>10332</v>
      </c>
      <c r="C3440" s="452" t="s">
        <v>10333</v>
      </c>
      <c r="D3440" s="781" t="s">
        <v>931</v>
      </c>
    </row>
    <row r="3441" spans="1:4" hidden="1">
      <c r="A3441" s="452" t="s">
        <v>10334</v>
      </c>
      <c r="B3441" s="820" t="s">
        <v>10335</v>
      </c>
      <c r="C3441" s="452" t="s">
        <v>10336</v>
      </c>
      <c r="D3441" s="781" t="s">
        <v>35</v>
      </c>
    </row>
    <row r="3442" spans="1:4" hidden="1">
      <c r="A3442" s="452" t="s">
        <v>10337</v>
      </c>
      <c r="B3442" s="820" t="s">
        <v>10338</v>
      </c>
      <c r="C3442" s="452" t="s">
        <v>10339</v>
      </c>
      <c r="D3442" s="781" t="s">
        <v>7</v>
      </c>
    </row>
    <row r="3443" spans="1:4" hidden="1">
      <c r="A3443" s="452" t="s">
        <v>10340</v>
      </c>
      <c r="B3443" s="820" t="s">
        <v>10341</v>
      </c>
      <c r="C3443" s="452" t="s">
        <v>10342</v>
      </c>
      <c r="D3443" s="781" t="s">
        <v>39</v>
      </c>
    </row>
    <row r="3444" spans="1:4" hidden="1">
      <c r="A3444" s="452" t="s">
        <v>10343</v>
      </c>
      <c r="B3444" s="820" t="s">
        <v>10344</v>
      </c>
      <c r="C3444" s="452" t="s">
        <v>10345</v>
      </c>
      <c r="D3444" s="781" t="s">
        <v>43</v>
      </c>
    </row>
    <row r="3445" spans="1:4" hidden="1">
      <c r="A3445" s="452" t="s">
        <v>10346</v>
      </c>
      <c r="B3445" s="820" t="s">
        <v>10347</v>
      </c>
      <c r="C3445" s="452" t="s">
        <v>10348</v>
      </c>
      <c r="D3445" s="781" t="s">
        <v>47</v>
      </c>
    </row>
    <row r="3446" spans="1:4" hidden="1">
      <c r="A3446" s="452" t="s">
        <v>10349</v>
      </c>
      <c r="B3446" s="820" t="s">
        <v>10350</v>
      </c>
      <c r="C3446" s="452" t="s">
        <v>10351</v>
      </c>
      <c r="D3446" s="781" t="s">
        <v>11</v>
      </c>
    </row>
    <row r="3447" spans="1:4" hidden="1">
      <c r="A3447" s="452" t="s">
        <v>10352</v>
      </c>
      <c r="B3447" s="820" t="s">
        <v>10353</v>
      </c>
      <c r="C3447" s="452" t="s">
        <v>10354</v>
      </c>
      <c r="D3447" s="781" t="s">
        <v>54</v>
      </c>
    </row>
    <row r="3448" spans="1:4" hidden="1">
      <c r="A3448" s="452" t="s">
        <v>10355</v>
      </c>
      <c r="B3448" s="820" t="s">
        <v>10356</v>
      </c>
      <c r="C3448" s="452" t="s">
        <v>10357</v>
      </c>
      <c r="D3448" s="781" t="s">
        <v>15</v>
      </c>
    </row>
    <row r="3449" spans="1:4" hidden="1">
      <c r="A3449" s="452" t="s">
        <v>10358</v>
      </c>
      <c r="B3449" s="820" t="s">
        <v>10359</v>
      </c>
      <c r="C3449" s="452" t="s">
        <v>10360</v>
      </c>
      <c r="D3449" s="781" t="s">
        <v>19</v>
      </c>
    </row>
    <row r="3450" spans="1:4" hidden="1">
      <c r="A3450" s="452" t="s">
        <v>10361</v>
      </c>
      <c r="B3450" s="820" t="s">
        <v>10362</v>
      </c>
      <c r="C3450" s="452" t="s">
        <v>10363</v>
      </c>
      <c r="D3450" s="781" t="s">
        <v>23</v>
      </c>
    </row>
    <row r="3451" spans="1:4" hidden="1">
      <c r="A3451" s="452" t="s">
        <v>10364</v>
      </c>
      <c r="B3451" s="820" t="s">
        <v>10365</v>
      </c>
      <c r="C3451" s="452" t="s">
        <v>10366</v>
      </c>
      <c r="D3451" s="781" t="s">
        <v>27</v>
      </c>
    </row>
    <row r="3452" spans="1:4" hidden="1">
      <c r="A3452" s="452" t="s">
        <v>10367</v>
      </c>
      <c r="B3452" s="820" t="s">
        <v>10368</v>
      </c>
      <c r="C3452" s="452" t="s">
        <v>10369</v>
      </c>
      <c r="D3452" s="781" t="s">
        <v>31</v>
      </c>
    </row>
    <row r="3453" spans="1:4" hidden="1">
      <c r="A3453" s="452" t="s">
        <v>10370</v>
      </c>
      <c r="B3453" s="820" t="s">
        <v>10371</v>
      </c>
      <c r="C3453" s="452" t="s">
        <v>10372</v>
      </c>
      <c r="D3453" s="781" t="s">
        <v>931</v>
      </c>
    </row>
    <row r="3454" spans="1:4" hidden="1">
      <c r="A3454" s="452" t="s">
        <v>10373</v>
      </c>
      <c r="B3454" s="820" t="s">
        <v>10374</v>
      </c>
      <c r="C3454" s="452" t="s">
        <v>10375</v>
      </c>
      <c r="D3454" s="781" t="s">
        <v>35</v>
      </c>
    </row>
    <row r="3455" spans="1:4" hidden="1">
      <c r="A3455" s="452" t="s">
        <v>10376</v>
      </c>
      <c r="B3455" s="820" t="s">
        <v>10377</v>
      </c>
      <c r="C3455" s="452" t="s">
        <v>10378</v>
      </c>
      <c r="D3455" s="781" t="s">
        <v>7</v>
      </c>
    </row>
    <row r="3456" spans="1:4" hidden="1">
      <c r="A3456" s="452" t="s">
        <v>10379</v>
      </c>
      <c r="B3456" s="820" t="s">
        <v>10380</v>
      </c>
      <c r="C3456" s="452" t="s">
        <v>10381</v>
      </c>
      <c r="D3456" s="781" t="s">
        <v>39</v>
      </c>
    </row>
    <row r="3457" spans="1:4" hidden="1">
      <c r="A3457" s="452" t="s">
        <v>10382</v>
      </c>
      <c r="B3457" s="820" t="s">
        <v>10383</v>
      </c>
      <c r="C3457" s="452" t="s">
        <v>10384</v>
      </c>
      <c r="D3457" s="781" t="s">
        <v>43</v>
      </c>
    </row>
    <row r="3458" spans="1:4" hidden="1">
      <c r="A3458" s="452" t="s">
        <v>10385</v>
      </c>
      <c r="B3458" s="820" t="s">
        <v>10386</v>
      </c>
      <c r="C3458" s="452" t="s">
        <v>10387</v>
      </c>
      <c r="D3458" s="781" t="s">
        <v>47</v>
      </c>
    </row>
    <row r="3459" spans="1:4" hidden="1">
      <c r="A3459" s="452" t="s">
        <v>10388</v>
      </c>
      <c r="B3459" s="820" t="s">
        <v>10389</v>
      </c>
      <c r="C3459" s="452" t="s">
        <v>10390</v>
      </c>
      <c r="D3459" s="781" t="s">
        <v>11</v>
      </c>
    </row>
    <row r="3460" spans="1:4" hidden="1">
      <c r="A3460" s="452" t="s">
        <v>10391</v>
      </c>
      <c r="B3460" s="820" t="s">
        <v>10392</v>
      </c>
      <c r="C3460" s="452" t="s">
        <v>10393</v>
      </c>
      <c r="D3460" s="781" t="s">
        <v>54</v>
      </c>
    </row>
    <row r="3461" spans="1:4" hidden="1">
      <c r="A3461" s="452" t="s">
        <v>10394</v>
      </c>
      <c r="B3461" s="820" t="s">
        <v>10395</v>
      </c>
      <c r="C3461" s="452" t="s">
        <v>10396</v>
      </c>
      <c r="D3461" s="781" t="s">
        <v>15</v>
      </c>
    </row>
    <row r="3462" spans="1:4" hidden="1">
      <c r="A3462" s="452" t="s">
        <v>10397</v>
      </c>
      <c r="B3462" s="820" t="s">
        <v>10398</v>
      </c>
      <c r="C3462" s="452" t="s">
        <v>10399</v>
      </c>
      <c r="D3462" s="781" t="s">
        <v>19</v>
      </c>
    </row>
    <row r="3463" spans="1:4" hidden="1">
      <c r="A3463" s="452" t="s">
        <v>10400</v>
      </c>
      <c r="B3463" s="820" t="s">
        <v>10401</v>
      </c>
      <c r="C3463" s="452" t="s">
        <v>10402</v>
      </c>
      <c r="D3463" s="781" t="s">
        <v>23</v>
      </c>
    </row>
    <row r="3464" spans="1:4" hidden="1">
      <c r="A3464" s="452" t="s">
        <v>10403</v>
      </c>
      <c r="B3464" s="820" t="s">
        <v>10404</v>
      </c>
      <c r="C3464" s="452" t="s">
        <v>10405</v>
      </c>
      <c r="D3464" s="781" t="s">
        <v>27</v>
      </c>
    </row>
    <row r="3465" spans="1:4" hidden="1">
      <c r="A3465" s="452" t="s">
        <v>10406</v>
      </c>
      <c r="B3465" s="820" t="s">
        <v>10407</v>
      </c>
      <c r="C3465" s="452" t="s">
        <v>10408</v>
      </c>
      <c r="D3465" s="781" t="s">
        <v>31</v>
      </c>
    </row>
    <row r="3466" spans="1:4" hidden="1">
      <c r="A3466" s="452" t="s">
        <v>10409</v>
      </c>
      <c r="B3466" s="820" t="s">
        <v>10410</v>
      </c>
      <c r="C3466" s="452" t="s">
        <v>10411</v>
      </c>
      <c r="D3466" s="781" t="s">
        <v>931</v>
      </c>
    </row>
    <row r="3467" spans="1:4" hidden="1">
      <c r="A3467" s="452" t="s">
        <v>10412</v>
      </c>
      <c r="B3467" s="820" t="s">
        <v>10413</v>
      </c>
      <c r="C3467" s="452" t="s">
        <v>10414</v>
      </c>
      <c r="D3467" s="781" t="s">
        <v>35</v>
      </c>
    </row>
    <row r="3468" spans="1:4" hidden="1">
      <c r="A3468" s="452" t="s">
        <v>10415</v>
      </c>
      <c r="B3468" s="820" t="s">
        <v>10416</v>
      </c>
      <c r="C3468" s="452" t="s">
        <v>10417</v>
      </c>
      <c r="D3468" s="781" t="s">
        <v>7</v>
      </c>
    </row>
    <row r="3469" spans="1:4" hidden="1">
      <c r="A3469" s="452" t="s">
        <v>10418</v>
      </c>
      <c r="B3469" s="820" t="s">
        <v>10419</v>
      </c>
      <c r="C3469" s="452" t="s">
        <v>10420</v>
      </c>
      <c r="D3469" s="781" t="s">
        <v>39</v>
      </c>
    </row>
    <row r="3470" spans="1:4" hidden="1">
      <c r="A3470" s="452" t="s">
        <v>10421</v>
      </c>
      <c r="B3470" s="820" t="s">
        <v>10422</v>
      </c>
      <c r="C3470" s="452" t="s">
        <v>10423</v>
      </c>
      <c r="D3470" s="781" t="s">
        <v>43</v>
      </c>
    </row>
    <row r="3471" spans="1:4" hidden="1">
      <c r="A3471" s="452" t="s">
        <v>10424</v>
      </c>
      <c r="B3471" s="820" t="s">
        <v>10425</v>
      </c>
      <c r="C3471" s="452" t="s">
        <v>10426</v>
      </c>
      <c r="D3471" s="781" t="s">
        <v>47</v>
      </c>
    </row>
    <row r="3472" spans="1:4" hidden="1">
      <c r="A3472" s="452" t="s">
        <v>10427</v>
      </c>
      <c r="B3472" s="820" t="s">
        <v>10428</v>
      </c>
      <c r="C3472" s="452" t="s">
        <v>10429</v>
      </c>
      <c r="D3472" s="781" t="s">
        <v>11</v>
      </c>
    </row>
    <row r="3473" spans="1:4" hidden="1">
      <c r="A3473" s="452" t="s">
        <v>10430</v>
      </c>
      <c r="B3473" s="820" t="s">
        <v>10431</v>
      </c>
      <c r="C3473" s="452" t="s">
        <v>10432</v>
      </c>
      <c r="D3473" s="781" t="s">
        <v>54</v>
      </c>
    </row>
    <row r="3474" spans="1:4" hidden="1">
      <c r="A3474" s="452" t="s">
        <v>10433</v>
      </c>
      <c r="B3474" s="820" t="s">
        <v>10434</v>
      </c>
      <c r="C3474" s="452" t="s">
        <v>10435</v>
      </c>
      <c r="D3474" s="781" t="s">
        <v>15</v>
      </c>
    </row>
    <row r="3475" spans="1:4" hidden="1">
      <c r="A3475" s="452" t="s">
        <v>10436</v>
      </c>
      <c r="B3475" s="820" t="s">
        <v>10437</v>
      </c>
      <c r="C3475" s="452" t="s">
        <v>10438</v>
      </c>
      <c r="D3475" s="781" t="s">
        <v>19</v>
      </c>
    </row>
    <row r="3476" spans="1:4" hidden="1">
      <c r="A3476" s="452" t="s">
        <v>10439</v>
      </c>
      <c r="B3476" s="820" t="s">
        <v>10440</v>
      </c>
      <c r="C3476" s="452" t="s">
        <v>10441</v>
      </c>
      <c r="D3476" s="781" t="s">
        <v>23</v>
      </c>
    </row>
    <row r="3477" spans="1:4" hidden="1">
      <c r="A3477" s="452" t="s">
        <v>10442</v>
      </c>
      <c r="B3477" s="820" t="s">
        <v>10443</v>
      </c>
      <c r="C3477" s="452" t="s">
        <v>10444</v>
      </c>
      <c r="D3477" s="781" t="s">
        <v>27</v>
      </c>
    </row>
    <row r="3478" spans="1:4" hidden="1">
      <c r="A3478" s="452" t="s">
        <v>10445</v>
      </c>
      <c r="B3478" s="820" t="s">
        <v>10446</v>
      </c>
      <c r="C3478" s="452" t="s">
        <v>10447</v>
      </c>
      <c r="D3478" s="781" t="s">
        <v>31</v>
      </c>
    </row>
    <row r="3479" spans="1:4" hidden="1">
      <c r="A3479" s="452" t="s">
        <v>10448</v>
      </c>
      <c r="B3479" s="820" t="s">
        <v>10449</v>
      </c>
      <c r="C3479" s="452" t="s">
        <v>10450</v>
      </c>
      <c r="D3479" s="781" t="s">
        <v>931</v>
      </c>
    </row>
    <row r="3480" spans="1:4" hidden="1">
      <c r="A3480" s="452" t="s">
        <v>10451</v>
      </c>
      <c r="B3480" s="820" t="s">
        <v>10452</v>
      </c>
      <c r="C3480" s="452" t="s">
        <v>10453</v>
      </c>
      <c r="D3480" s="781" t="s">
        <v>35</v>
      </c>
    </row>
    <row r="3481" spans="1:4" hidden="1">
      <c r="A3481" s="452" t="s">
        <v>10454</v>
      </c>
      <c r="B3481" s="820" t="s">
        <v>10455</v>
      </c>
      <c r="C3481" s="452" t="s">
        <v>10456</v>
      </c>
      <c r="D3481" s="781" t="s">
        <v>7</v>
      </c>
    </row>
    <row r="3482" spans="1:4" hidden="1">
      <c r="A3482" s="452" t="s">
        <v>10457</v>
      </c>
      <c r="B3482" s="820" t="s">
        <v>10458</v>
      </c>
      <c r="C3482" s="452" t="s">
        <v>10459</v>
      </c>
      <c r="D3482" s="781" t="s">
        <v>39</v>
      </c>
    </row>
    <row r="3483" spans="1:4" hidden="1">
      <c r="A3483" s="452" t="s">
        <v>10460</v>
      </c>
      <c r="B3483" s="820" t="s">
        <v>10461</v>
      </c>
      <c r="C3483" s="452" t="s">
        <v>10462</v>
      </c>
      <c r="D3483" s="781" t="s">
        <v>43</v>
      </c>
    </row>
    <row r="3484" spans="1:4" hidden="1">
      <c r="A3484" s="452" t="s">
        <v>10463</v>
      </c>
      <c r="B3484" s="820" t="s">
        <v>10464</v>
      </c>
      <c r="C3484" s="452" t="s">
        <v>10465</v>
      </c>
      <c r="D3484" s="781" t="s">
        <v>47</v>
      </c>
    </row>
    <row r="3485" spans="1:4" hidden="1">
      <c r="A3485" s="452" t="s">
        <v>10466</v>
      </c>
      <c r="B3485" s="820" t="s">
        <v>10467</v>
      </c>
      <c r="C3485" s="452" t="s">
        <v>10468</v>
      </c>
      <c r="D3485" s="781" t="s">
        <v>11</v>
      </c>
    </row>
    <row r="3486" spans="1:4" hidden="1">
      <c r="A3486" s="452" t="s">
        <v>10469</v>
      </c>
      <c r="B3486" s="820" t="s">
        <v>10470</v>
      </c>
      <c r="C3486" s="452" t="s">
        <v>10471</v>
      </c>
      <c r="D3486" s="781" t="s">
        <v>54</v>
      </c>
    </row>
    <row r="3487" spans="1:4" hidden="1">
      <c r="A3487" s="452" t="s">
        <v>10472</v>
      </c>
      <c r="B3487" s="820" t="s">
        <v>10473</v>
      </c>
      <c r="C3487" s="452" t="s">
        <v>10474</v>
      </c>
      <c r="D3487" s="781" t="s">
        <v>15</v>
      </c>
    </row>
    <row r="3488" spans="1:4" hidden="1">
      <c r="A3488" s="452" t="s">
        <v>10475</v>
      </c>
      <c r="B3488" s="820" t="s">
        <v>10476</v>
      </c>
      <c r="C3488" s="452" t="s">
        <v>10477</v>
      </c>
      <c r="D3488" s="781" t="s">
        <v>19</v>
      </c>
    </row>
    <row r="3489" spans="1:4" hidden="1">
      <c r="A3489" s="452" t="s">
        <v>10478</v>
      </c>
      <c r="B3489" s="820" t="s">
        <v>10479</v>
      </c>
      <c r="C3489" s="452" t="s">
        <v>10480</v>
      </c>
      <c r="D3489" s="781" t="s">
        <v>23</v>
      </c>
    </row>
    <row r="3490" spans="1:4" hidden="1">
      <c r="A3490" s="452" t="s">
        <v>10481</v>
      </c>
      <c r="B3490" s="820" t="s">
        <v>10482</v>
      </c>
      <c r="C3490" s="452" t="s">
        <v>10483</v>
      </c>
      <c r="D3490" s="781" t="s">
        <v>27</v>
      </c>
    </row>
    <row r="3491" spans="1:4" hidden="1">
      <c r="A3491" s="452" t="s">
        <v>10484</v>
      </c>
      <c r="B3491" s="820" t="s">
        <v>10485</v>
      </c>
      <c r="C3491" s="452" t="s">
        <v>10486</v>
      </c>
      <c r="D3491" s="781" t="s">
        <v>31</v>
      </c>
    </row>
    <row r="3492" spans="1:4" hidden="1">
      <c r="A3492" s="452" t="s">
        <v>10487</v>
      </c>
      <c r="B3492" s="820" t="s">
        <v>10488</v>
      </c>
      <c r="C3492" s="452" t="s">
        <v>10489</v>
      </c>
      <c r="D3492" s="781" t="s">
        <v>931</v>
      </c>
    </row>
    <row r="3493" spans="1:4" hidden="1">
      <c r="A3493" s="452" t="s">
        <v>10490</v>
      </c>
      <c r="B3493" s="820" t="s">
        <v>10491</v>
      </c>
      <c r="C3493" s="452" t="s">
        <v>10492</v>
      </c>
      <c r="D3493" s="781" t="s">
        <v>35</v>
      </c>
    </row>
    <row r="3494" spans="1:4" hidden="1">
      <c r="A3494" s="452" t="s">
        <v>10493</v>
      </c>
      <c r="B3494" s="820" t="s">
        <v>10494</v>
      </c>
      <c r="C3494" s="452" t="s">
        <v>10495</v>
      </c>
      <c r="D3494" s="781" t="s">
        <v>7</v>
      </c>
    </row>
    <row r="3495" spans="1:4" hidden="1">
      <c r="A3495" s="452" t="s">
        <v>10496</v>
      </c>
      <c r="B3495" s="820" t="s">
        <v>10497</v>
      </c>
      <c r="C3495" s="452" t="s">
        <v>10498</v>
      </c>
      <c r="D3495" s="781" t="s">
        <v>39</v>
      </c>
    </row>
    <row r="3496" spans="1:4" hidden="1">
      <c r="A3496" s="452" t="s">
        <v>10499</v>
      </c>
      <c r="B3496" s="820" t="s">
        <v>10500</v>
      </c>
      <c r="C3496" s="452" t="s">
        <v>10501</v>
      </c>
      <c r="D3496" s="781" t="s">
        <v>43</v>
      </c>
    </row>
    <row r="3497" spans="1:4" hidden="1">
      <c r="A3497" s="452" t="s">
        <v>10502</v>
      </c>
      <c r="B3497" s="820" t="s">
        <v>10503</v>
      </c>
      <c r="C3497" s="452" t="s">
        <v>10504</v>
      </c>
      <c r="D3497" s="781" t="s">
        <v>47</v>
      </c>
    </row>
    <row r="3498" spans="1:4" hidden="1">
      <c r="A3498" s="452" t="s">
        <v>10505</v>
      </c>
      <c r="B3498" s="820" t="s">
        <v>10506</v>
      </c>
      <c r="C3498" s="452" t="s">
        <v>10507</v>
      </c>
      <c r="D3498" s="781" t="s">
        <v>11</v>
      </c>
    </row>
    <row r="3499" spans="1:4" hidden="1">
      <c r="A3499" s="452" t="s">
        <v>10508</v>
      </c>
      <c r="B3499" s="820" t="s">
        <v>10509</v>
      </c>
      <c r="C3499" s="452" t="s">
        <v>10510</v>
      </c>
      <c r="D3499" s="781" t="s">
        <v>54</v>
      </c>
    </row>
    <row r="3500" spans="1:4" hidden="1">
      <c r="A3500" s="452" t="s">
        <v>10511</v>
      </c>
      <c r="B3500" s="820" t="s">
        <v>10512</v>
      </c>
      <c r="C3500" s="452" t="s">
        <v>10513</v>
      </c>
      <c r="D3500" s="781" t="s">
        <v>15</v>
      </c>
    </row>
    <row r="3501" spans="1:4" hidden="1">
      <c r="A3501" s="452" t="s">
        <v>10514</v>
      </c>
      <c r="B3501" s="820" t="s">
        <v>10515</v>
      </c>
      <c r="C3501" s="452" t="s">
        <v>10516</v>
      </c>
      <c r="D3501" s="781" t="s">
        <v>19</v>
      </c>
    </row>
    <row r="3502" spans="1:4" hidden="1">
      <c r="A3502" s="452" t="s">
        <v>10517</v>
      </c>
      <c r="B3502" s="820" t="s">
        <v>10518</v>
      </c>
      <c r="C3502" s="452" t="s">
        <v>10519</v>
      </c>
      <c r="D3502" s="781" t="s">
        <v>23</v>
      </c>
    </row>
    <row r="3503" spans="1:4" hidden="1">
      <c r="A3503" s="452" t="s">
        <v>10520</v>
      </c>
      <c r="B3503" s="820" t="s">
        <v>10521</v>
      </c>
      <c r="C3503" s="452" t="s">
        <v>10522</v>
      </c>
      <c r="D3503" s="781" t="s">
        <v>27</v>
      </c>
    </row>
    <row r="3504" spans="1:4" hidden="1">
      <c r="A3504" s="452" t="s">
        <v>10523</v>
      </c>
      <c r="B3504" s="820" t="s">
        <v>10524</v>
      </c>
      <c r="C3504" s="452" t="s">
        <v>10525</v>
      </c>
      <c r="D3504" s="781" t="s">
        <v>31</v>
      </c>
    </row>
    <row r="3505" spans="1:4" hidden="1">
      <c r="A3505" s="452" t="s">
        <v>10526</v>
      </c>
      <c r="B3505" s="820" t="s">
        <v>10527</v>
      </c>
      <c r="C3505" s="452" t="s">
        <v>10528</v>
      </c>
      <c r="D3505" s="781" t="s">
        <v>931</v>
      </c>
    </row>
    <row r="3506" spans="1:4" hidden="1">
      <c r="A3506" s="452" t="s">
        <v>10529</v>
      </c>
      <c r="B3506" s="820" t="s">
        <v>10530</v>
      </c>
      <c r="C3506" s="452" t="s">
        <v>10531</v>
      </c>
      <c r="D3506" s="781" t="s">
        <v>35</v>
      </c>
    </row>
    <row r="3507" spans="1:4" hidden="1">
      <c r="A3507" s="452" t="s">
        <v>10532</v>
      </c>
      <c r="B3507" s="820" t="s">
        <v>10533</v>
      </c>
      <c r="C3507" s="452" t="s">
        <v>10534</v>
      </c>
      <c r="D3507" s="781" t="s">
        <v>7</v>
      </c>
    </row>
    <row r="3508" spans="1:4" hidden="1">
      <c r="A3508" s="452" t="s">
        <v>10535</v>
      </c>
      <c r="B3508" s="820" t="s">
        <v>10536</v>
      </c>
      <c r="C3508" s="452" t="s">
        <v>10537</v>
      </c>
      <c r="D3508" s="781" t="s">
        <v>39</v>
      </c>
    </row>
    <row r="3509" spans="1:4" hidden="1">
      <c r="A3509" s="452" t="s">
        <v>10538</v>
      </c>
      <c r="B3509" s="820" t="s">
        <v>10539</v>
      </c>
      <c r="C3509" s="452" t="s">
        <v>10540</v>
      </c>
      <c r="D3509" s="781" t="s">
        <v>43</v>
      </c>
    </row>
    <row r="3510" spans="1:4" hidden="1">
      <c r="A3510" s="452" t="s">
        <v>10541</v>
      </c>
      <c r="B3510" s="820" t="s">
        <v>10542</v>
      </c>
      <c r="C3510" s="452" t="s">
        <v>10543</v>
      </c>
      <c r="D3510" s="781" t="s">
        <v>47</v>
      </c>
    </row>
    <row r="3511" spans="1:4" hidden="1">
      <c r="A3511" s="452" t="s">
        <v>10544</v>
      </c>
      <c r="B3511" s="820" t="s">
        <v>10545</v>
      </c>
      <c r="C3511" s="452" t="s">
        <v>10546</v>
      </c>
      <c r="D3511" s="781" t="s">
        <v>11</v>
      </c>
    </row>
    <row r="3512" spans="1:4" hidden="1">
      <c r="A3512" s="452" t="s">
        <v>10547</v>
      </c>
      <c r="B3512" s="820" t="s">
        <v>10548</v>
      </c>
      <c r="C3512" s="452" t="s">
        <v>10549</v>
      </c>
      <c r="D3512" s="781" t="s">
        <v>54</v>
      </c>
    </row>
    <row r="3513" spans="1:4" hidden="1">
      <c r="A3513" s="452" t="s">
        <v>10550</v>
      </c>
      <c r="B3513" s="820" t="s">
        <v>10551</v>
      </c>
      <c r="C3513" s="452" t="s">
        <v>10552</v>
      </c>
      <c r="D3513" s="781" t="s">
        <v>15</v>
      </c>
    </row>
    <row r="3514" spans="1:4" hidden="1">
      <c r="A3514" s="452" t="s">
        <v>10553</v>
      </c>
      <c r="B3514" s="820" t="s">
        <v>10554</v>
      </c>
      <c r="C3514" s="452" t="s">
        <v>10555</v>
      </c>
      <c r="D3514" s="781" t="s">
        <v>19</v>
      </c>
    </row>
    <row r="3515" spans="1:4" hidden="1">
      <c r="A3515" s="452" t="s">
        <v>10556</v>
      </c>
      <c r="B3515" s="820" t="s">
        <v>10557</v>
      </c>
      <c r="C3515" s="452" t="s">
        <v>10558</v>
      </c>
      <c r="D3515" s="781" t="s">
        <v>23</v>
      </c>
    </row>
    <row r="3516" spans="1:4" hidden="1">
      <c r="A3516" s="452" t="s">
        <v>10559</v>
      </c>
      <c r="B3516" s="820" t="s">
        <v>10560</v>
      </c>
      <c r="C3516" s="452" t="s">
        <v>10561</v>
      </c>
      <c r="D3516" s="781" t="s">
        <v>27</v>
      </c>
    </row>
    <row r="3517" spans="1:4" hidden="1">
      <c r="A3517" s="452" t="s">
        <v>10562</v>
      </c>
      <c r="B3517" s="820" t="s">
        <v>10563</v>
      </c>
      <c r="C3517" s="452" t="s">
        <v>10564</v>
      </c>
      <c r="D3517" s="781" t="s">
        <v>31</v>
      </c>
    </row>
    <row r="3518" spans="1:4" hidden="1">
      <c r="A3518" s="452" t="s">
        <v>10565</v>
      </c>
      <c r="B3518" s="820" t="s">
        <v>10566</v>
      </c>
      <c r="C3518" s="452" t="s">
        <v>10567</v>
      </c>
      <c r="D3518" s="781" t="s">
        <v>931</v>
      </c>
    </row>
    <row r="3519" spans="1:4" hidden="1">
      <c r="A3519" s="452" t="s">
        <v>10568</v>
      </c>
      <c r="B3519" s="820" t="s">
        <v>10569</v>
      </c>
      <c r="C3519" s="452" t="s">
        <v>10570</v>
      </c>
      <c r="D3519" s="781" t="s">
        <v>35</v>
      </c>
    </row>
    <row r="3520" spans="1:4" hidden="1">
      <c r="A3520" s="452" t="s">
        <v>10571</v>
      </c>
      <c r="B3520" s="820" t="s">
        <v>10572</v>
      </c>
      <c r="C3520" s="452" t="s">
        <v>10573</v>
      </c>
      <c r="D3520" s="781" t="s">
        <v>7</v>
      </c>
    </row>
    <row r="3521" spans="1:4" hidden="1">
      <c r="A3521" s="452" t="s">
        <v>10574</v>
      </c>
      <c r="B3521" s="820" t="s">
        <v>10575</v>
      </c>
      <c r="C3521" s="452" t="s">
        <v>10576</v>
      </c>
      <c r="D3521" s="781" t="s">
        <v>39</v>
      </c>
    </row>
    <row r="3522" spans="1:4" hidden="1">
      <c r="A3522" s="452" t="s">
        <v>10577</v>
      </c>
      <c r="B3522" s="820" t="s">
        <v>10578</v>
      </c>
      <c r="C3522" s="452" t="s">
        <v>10579</v>
      </c>
      <c r="D3522" s="781" t="s">
        <v>43</v>
      </c>
    </row>
    <row r="3523" spans="1:4" hidden="1">
      <c r="A3523" s="452" t="s">
        <v>10580</v>
      </c>
      <c r="B3523" s="820" t="s">
        <v>10581</v>
      </c>
      <c r="C3523" s="452" t="s">
        <v>10582</v>
      </c>
      <c r="D3523" s="781" t="s">
        <v>47</v>
      </c>
    </row>
    <row r="3524" spans="1:4" hidden="1">
      <c r="A3524" s="452" t="s">
        <v>10583</v>
      </c>
      <c r="B3524" s="820" t="s">
        <v>10584</v>
      </c>
      <c r="C3524" s="452" t="s">
        <v>10585</v>
      </c>
      <c r="D3524" s="781" t="s">
        <v>11</v>
      </c>
    </row>
    <row r="3525" spans="1:4" hidden="1">
      <c r="A3525" s="452" t="s">
        <v>10586</v>
      </c>
      <c r="B3525" s="820" t="s">
        <v>10587</v>
      </c>
      <c r="C3525" s="452" t="s">
        <v>10588</v>
      </c>
      <c r="D3525" s="781" t="s">
        <v>54</v>
      </c>
    </row>
    <row r="3526" spans="1:4" hidden="1">
      <c r="A3526" s="452" t="s">
        <v>10589</v>
      </c>
      <c r="B3526" s="820" t="s">
        <v>10590</v>
      </c>
      <c r="C3526" s="452" t="s">
        <v>10591</v>
      </c>
      <c r="D3526" s="781" t="s">
        <v>15</v>
      </c>
    </row>
    <row r="3527" spans="1:4" hidden="1">
      <c r="A3527" s="452" t="s">
        <v>10592</v>
      </c>
      <c r="B3527" s="820" t="s">
        <v>10593</v>
      </c>
      <c r="C3527" s="452" t="s">
        <v>10594</v>
      </c>
      <c r="D3527" s="781" t="s">
        <v>19</v>
      </c>
    </row>
    <row r="3528" spans="1:4" hidden="1">
      <c r="A3528" s="452" t="s">
        <v>10595</v>
      </c>
      <c r="B3528" s="820" t="s">
        <v>10596</v>
      </c>
      <c r="C3528" s="452" t="s">
        <v>10597</v>
      </c>
      <c r="D3528" s="781" t="s">
        <v>23</v>
      </c>
    </row>
    <row r="3529" spans="1:4" hidden="1">
      <c r="A3529" s="452" t="s">
        <v>10598</v>
      </c>
      <c r="B3529" s="820" t="s">
        <v>10599</v>
      </c>
      <c r="C3529" s="452" t="s">
        <v>10600</v>
      </c>
      <c r="D3529" s="781" t="s">
        <v>27</v>
      </c>
    </row>
    <row r="3530" spans="1:4" hidden="1">
      <c r="A3530" s="452" t="s">
        <v>10601</v>
      </c>
      <c r="B3530" s="820" t="s">
        <v>10602</v>
      </c>
      <c r="C3530" s="452" t="s">
        <v>10603</v>
      </c>
      <c r="D3530" s="781" t="s">
        <v>31</v>
      </c>
    </row>
    <row r="3531" spans="1:4" hidden="1">
      <c r="A3531" s="452" t="s">
        <v>10604</v>
      </c>
      <c r="B3531" s="820" t="s">
        <v>10605</v>
      </c>
      <c r="C3531" s="452" t="s">
        <v>10606</v>
      </c>
      <c r="D3531" s="781" t="s">
        <v>931</v>
      </c>
    </row>
    <row r="3532" spans="1:4" hidden="1">
      <c r="A3532" s="452" t="s">
        <v>10607</v>
      </c>
      <c r="B3532" s="820" t="s">
        <v>10608</v>
      </c>
      <c r="C3532" s="452" t="s">
        <v>10609</v>
      </c>
      <c r="D3532" s="781" t="s">
        <v>35</v>
      </c>
    </row>
    <row r="3533" spans="1:4" hidden="1">
      <c r="A3533" s="452" t="s">
        <v>10610</v>
      </c>
      <c r="B3533" s="820" t="s">
        <v>10611</v>
      </c>
      <c r="C3533" s="452" t="s">
        <v>10612</v>
      </c>
      <c r="D3533" s="781" t="s">
        <v>7</v>
      </c>
    </row>
    <row r="3534" spans="1:4" hidden="1">
      <c r="A3534" s="452" t="s">
        <v>10613</v>
      </c>
      <c r="B3534" s="820" t="s">
        <v>10614</v>
      </c>
      <c r="C3534" s="452" t="s">
        <v>10615</v>
      </c>
      <c r="D3534" s="781" t="s">
        <v>39</v>
      </c>
    </row>
    <row r="3535" spans="1:4" hidden="1">
      <c r="A3535" s="452" t="s">
        <v>10616</v>
      </c>
      <c r="B3535" s="820" t="s">
        <v>10617</v>
      </c>
      <c r="C3535" s="452" t="s">
        <v>10618</v>
      </c>
      <c r="D3535" s="781" t="s">
        <v>43</v>
      </c>
    </row>
    <row r="3536" spans="1:4" hidden="1">
      <c r="A3536" s="452" t="s">
        <v>10619</v>
      </c>
      <c r="B3536" s="820" t="s">
        <v>10620</v>
      </c>
      <c r="C3536" s="452" t="s">
        <v>10621</v>
      </c>
      <c r="D3536" s="781" t="s">
        <v>47</v>
      </c>
    </row>
    <row r="3537" spans="1:4" hidden="1">
      <c r="A3537" s="452" t="s">
        <v>10622</v>
      </c>
      <c r="B3537" s="820" t="s">
        <v>10623</v>
      </c>
      <c r="C3537" s="452" t="s">
        <v>10624</v>
      </c>
      <c r="D3537" s="781" t="s">
        <v>11</v>
      </c>
    </row>
    <row r="3538" spans="1:4" hidden="1">
      <c r="A3538" s="452" t="s">
        <v>10625</v>
      </c>
      <c r="B3538" s="820" t="s">
        <v>10626</v>
      </c>
      <c r="C3538" s="452" t="s">
        <v>10627</v>
      </c>
      <c r="D3538" s="781" t="s">
        <v>54</v>
      </c>
    </row>
    <row r="3539" spans="1:4" hidden="1">
      <c r="A3539" s="452" t="s">
        <v>10628</v>
      </c>
      <c r="B3539" s="820" t="s">
        <v>10629</v>
      </c>
      <c r="C3539" s="452" t="s">
        <v>10630</v>
      </c>
      <c r="D3539" s="781" t="s">
        <v>15</v>
      </c>
    </row>
    <row r="3540" spans="1:4" hidden="1">
      <c r="A3540" s="452" t="s">
        <v>10631</v>
      </c>
      <c r="B3540" s="820" t="s">
        <v>10632</v>
      </c>
      <c r="C3540" s="452" t="s">
        <v>10633</v>
      </c>
      <c r="D3540" s="781" t="s">
        <v>19</v>
      </c>
    </row>
    <row r="3541" spans="1:4" hidden="1">
      <c r="A3541" s="452" t="s">
        <v>10634</v>
      </c>
      <c r="B3541" s="820" t="s">
        <v>10635</v>
      </c>
      <c r="C3541" s="452" t="s">
        <v>10636</v>
      </c>
      <c r="D3541" s="781" t="s">
        <v>23</v>
      </c>
    </row>
    <row r="3542" spans="1:4" hidden="1">
      <c r="A3542" s="452" t="s">
        <v>10637</v>
      </c>
      <c r="B3542" s="820" t="s">
        <v>10638</v>
      </c>
      <c r="C3542" s="452" t="s">
        <v>10639</v>
      </c>
      <c r="D3542" s="781" t="s">
        <v>27</v>
      </c>
    </row>
    <row r="3543" spans="1:4" hidden="1">
      <c r="A3543" s="452" t="s">
        <v>10640</v>
      </c>
      <c r="B3543" s="820" t="s">
        <v>10641</v>
      </c>
      <c r="C3543" s="452" t="s">
        <v>10642</v>
      </c>
      <c r="D3543" s="781" t="s">
        <v>31</v>
      </c>
    </row>
    <row r="3544" spans="1:4" hidden="1">
      <c r="A3544" s="452" t="s">
        <v>10643</v>
      </c>
      <c r="B3544" s="820" t="s">
        <v>10644</v>
      </c>
      <c r="C3544" s="452" t="s">
        <v>10645</v>
      </c>
      <c r="D3544" s="781" t="s">
        <v>931</v>
      </c>
    </row>
    <row r="3545" spans="1:4" hidden="1">
      <c r="A3545" s="452" t="s">
        <v>10646</v>
      </c>
      <c r="B3545" s="820" t="s">
        <v>10647</v>
      </c>
      <c r="C3545" s="452" t="s">
        <v>10648</v>
      </c>
      <c r="D3545" s="781" t="s">
        <v>35</v>
      </c>
    </row>
    <row r="3546" spans="1:4" hidden="1">
      <c r="A3546" s="452" t="s">
        <v>10649</v>
      </c>
      <c r="B3546" s="820" t="s">
        <v>10650</v>
      </c>
      <c r="C3546" s="452" t="s">
        <v>10651</v>
      </c>
      <c r="D3546" s="781" t="s">
        <v>7</v>
      </c>
    </row>
    <row r="3547" spans="1:4" hidden="1">
      <c r="A3547" s="452" t="s">
        <v>10652</v>
      </c>
      <c r="B3547" s="820" t="s">
        <v>10653</v>
      </c>
      <c r="C3547" s="452" t="s">
        <v>10654</v>
      </c>
      <c r="D3547" s="781" t="s">
        <v>39</v>
      </c>
    </row>
    <row r="3548" spans="1:4" hidden="1">
      <c r="A3548" s="452" t="s">
        <v>10655</v>
      </c>
      <c r="B3548" s="820" t="s">
        <v>10656</v>
      </c>
      <c r="C3548" s="452" t="s">
        <v>10657</v>
      </c>
      <c r="D3548" s="781" t="s">
        <v>43</v>
      </c>
    </row>
    <row r="3549" spans="1:4" hidden="1">
      <c r="A3549" s="452" t="s">
        <v>10658</v>
      </c>
      <c r="B3549" s="820" t="s">
        <v>10659</v>
      </c>
      <c r="C3549" s="452" t="s">
        <v>10660</v>
      </c>
      <c r="D3549" s="781" t="s">
        <v>47</v>
      </c>
    </row>
    <row r="3550" spans="1:4" hidden="1">
      <c r="A3550" s="452" t="s">
        <v>10661</v>
      </c>
      <c r="B3550" s="820" t="s">
        <v>10662</v>
      </c>
      <c r="C3550" s="452" t="s">
        <v>10663</v>
      </c>
      <c r="D3550" s="781" t="s">
        <v>11</v>
      </c>
    </row>
    <row r="3551" spans="1:4" hidden="1">
      <c r="A3551" s="452" t="s">
        <v>10664</v>
      </c>
      <c r="B3551" s="820" t="s">
        <v>10665</v>
      </c>
      <c r="C3551" s="452" t="s">
        <v>10666</v>
      </c>
      <c r="D3551" s="781" t="s">
        <v>54</v>
      </c>
    </row>
    <row r="3552" spans="1:4" hidden="1">
      <c r="A3552" s="452" t="s">
        <v>10667</v>
      </c>
      <c r="B3552" s="820" t="s">
        <v>10668</v>
      </c>
      <c r="C3552" s="452" t="s">
        <v>10669</v>
      </c>
      <c r="D3552" s="781" t="s">
        <v>15</v>
      </c>
    </row>
    <row r="3553" spans="1:4" hidden="1">
      <c r="A3553" s="452" t="s">
        <v>10670</v>
      </c>
      <c r="B3553" s="820" t="s">
        <v>10671</v>
      </c>
      <c r="C3553" s="452" t="s">
        <v>10672</v>
      </c>
      <c r="D3553" s="781" t="s">
        <v>19</v>
      </c>
    </row>
    <row r="3554" spans="1:4" hidden="1">
      <c r="A3554" s="452" t="s">
        <v>10673</v>
      </c>
      <c r="B3554" s="820" t="s">
        <v>10674</v>
      </c>
      <c r="C3554" s="452" t="s">
        <v>10675</v>
      </c>
      <c r="D3554" s="781" t="s">
        <v>23</v>
      </c>
    </row>
    <row r="3555" spans="1:4" hidden="1">
      <c r="A3555" s="452" t="s">
        <v>10676</v>
      </c>
      <c r="B3555" s="820" t="s">
        <v>10677</v>
      </c>
      <c r="C3555" s="452" t="s">
        <v>10678</v>
      </c>
      <c r="D3555" s="781" t="s">
        <v>27</v>
      </c>
    </row>
    <row r="3556" spans="1:4" hidden="1">
      <c r="A3556" s="452" t="s">
        <v>10679</v>
      </c>
      <c r="B3556" s="820" t="s">
        <v>10680</v>
      </c>
      <c r="C3556" s="452" t="s">
        <v>10681</v>
      </c>
      <c r="D3556" s="781" t="s">
        <v>31</v>
      </c>
    </row>
    <row r="3557" spans="1:4" hidden="1">
      <c r="A3557" s="452" t="s">
        <v>10682</v>
      </c>
      <c r="B3557" s="820" t="s">
        <v>10683</v>
      </c>
      <c r="C3557" s="452" t="s">
        <v>10684</v>
      </c>
      <c r="D3557" s="781" t="s">
        <v>931</v>
      </c>
    </row>
    <row r="3558" spans="1:4" hidden="1">
      <c r="A3558" s="452" t="s">
        <v>10685</v>
      </c>
      <c r="B3558" s="820" t="s">
        <v>10686</v>
      </c>
      <c r="C3558" s="452" t="s">
        <v>10687</v>
      </c>
      <c r="D3558" s="781" t="s">
        <v>35</v>
      </c>
    </row>
    <row r="3559" spans="1:4" hidden="1">
      <c r="A3559" s="452" t="s">
        <v>10688</v>
      </c>
      <c r="B3559" s="820" t="s">
        <v>10689</v>
      </c>
      <c r="C3559" s="452" t="s">
        <v>10690</v>
      </c>
      <c r="D3559" s="781" t="s">
        <v>7</v>
      </c>
    </row>
    <row r="3560" spans="1:4" hidden="1">
      <c r="A3560" s="452" t="s">
        <v>10691</v>
      </c>
      <c r="B3560" s="820" t="s">
        <v>10692</v>
      </c>
      <c r="C3560" s="452" t="s">
        <v>10693</v>
      </c>
      <c r="D3560" s="781" t="s">
        <v>39</v>
      </c>
    </row>
    <row r="3561" spans="1:4" hidden="1">
      <c r="A3561" s="452" t="s">
        <v>10694</v>
      </c>
      <c r="B3561" s="820" t="s">
        <v>10695</v>
      </c>
      <c r="C3561" s="452" t="s">
        <v>10696</v>
      </c>
      <c r="D3561" s="781" t="s">
        <v>43</v>
      </c>
    </row>
    <row r="3562" spans="1:4" hidden="1">
      <c r="A3562" s="452" t="s">
        <v>10697</v>
      </c>
      <c r="B3562" s="820" t="s">
        <v>10698</v>
      </c>
      <c r="C3562" s="452" t="s">
        <v>10699</v>
      </c>
      <c r="D3562" s="781" t="s">
        <v>47</v>
      </c>
    </row>
    <row r="3563" spans="1:4" hidden="1">
      <c r="A3563" s="452" t="s">
        <v>10700</v>
      </c>
      <c r="B3563" s="820" t="s">
        <v>10701</v>
      </c>
      <c r="C3563" s="452" t="s">
        <v>10702</v>
      </c>
      <c r="D3563" s="781" t="s">
        <v>11</v>
      </c>
    </row>
    <row r="3564" spans="1:4" hidden="1">
      <c r="A3564" s="452" t="s">
        <v>10703</v>
      </c>
      <c r="B3564" s="820" t="s">
        <v>10704</v>
      </c>
      <c r="C3564" s="452" t="s">
        <v>10705</v>
      </c>
      <c r="D3564" s="781" t="s">
        <v>54</v>
      </c>
    </row>
    <row r="3565" spans="1:4" hidden="1">
      <c r="A3565" s="452" t="s">
        <v>10706</v>
      </c>
      <c r="B3565" s="820" t="s">
        <v>10707</v>
      </c>
      <c r="C3565" s="452" t="s">
        <v>10708</v>
      </c>
      <c r="D3565" s="781" t="s">
        <v>15</v>
      </c>
    </row>
    <row r="3566" spans="1:4" hidden="1">
      <c r="A3566" s="452" t="s">
        <v>10709</v>
      </c>
      <c r="B3566" s="820" t="s">
        <v>10710</v>
      </c>
      <c r="C3566" s="452" t="s">
        <v>10711</v>
      </c>
      <c r="D3566" s="781" t="s">
        <v>19</v>
      </c>
    </row>
    <row r="3567" spans="1:4" hidden="1">
      <c r="A3567" s="452" t="s">
        <v>10712</v>
      </c>
      <c r="B3567" s="820" t="s">
        <v>10713</v>
      </c>
      <c r="C3567" s="452" t="s">
        <v>10714</v>
      </c>
      <c r="D3567" s="781" t="s">
        <v>23</v>
      </c>
    </row>
    <row r="3568" spans="1:4" hidden="1">
      <c r="A3568" s="452" t="s">
        <v>10715</v>
      </c>
      <c r="B3568" s="820" t="s">
        <v>10716</v>
      </c>
      <c r="C3568" s="452" t="s">
        <v>10717</v>
      </c>
      <c r="D3568" s="781" t="s">
        <v>27</v>
      </c>
    </row>
    <row r="3569" spans="1:4" hidden="1">
      <c r="A3569" s="452" t="s">
        <v>10718</v>
      </c>
      <c r="B3569" s="820" t="s">
        <v>10719</v>
      </c>
      <c r="C3569" s="452" t="s">
        <v>10720</v>
      </c>
      <c r="D3569" s="781" t="s">
        <v>31</v>
      </c>
    </row>
    <row r="3570" spans="1:4" hidden="1">
      <c r="A3570" s="452" t="s">
        <v>10721</v>
      </c>
      <c r="B3570" s="820" t="s">
        <v>10722</v>
      </c>
      <c r="C3570" s="452" t="s">
        <v>10723</v>
      </c>
      <c r="D3570" s="781" t="s">
        <v>931</v>
      </c>
    </row>
    <row r="3571" spans="1:4" hidden="1">
      <c r="A3571" s="452" t="s">
        <v>10724</v>
      </c>
      <c r="B3571" s="820" t="s">
        <v>10725</v>
      </c>
      <c r="C3571" s="452" t="s">
        <v>10726</v>
      </c>
      <c r="D3571" s="781" t="s">
        <v>35</v>
      </c>
    </row>
    <row r="3572" spans="1:4" hidden="1">
      <c r="A3572" s="452" t="s">
        <v>10727</v>
      </c>
      <c r="B3572" s="820" t="s">
        <v>10728</v>
      </c>
      <c r="C3572" s="452" t="s">
        <v>10729</v>
      </c>
      <c r="D3572" s="781" t="s">
        <v>7</v>
      </c>
    </row>
    <row r="3573" spans="1:4" hidden="1">
      <c r="A3573" s="452" t="s">
        <v>10730</v>
      </c>
      <c r="B3573" s="820" t="s">
        <v>10731</v>
      </c>
      <c r="C3573" s="452" t="s">
        <v>10732</v>
      </c>
      <c r="D3573" s="781" t="s">
        <v>39</v>
      </c>
    </row>
    <row r="3574" spans="1:4" hidden="1">
      <c r="A3574" s="452" t="s">
        <v>10733</v>
      </c>
      <c r="B3574" s="820" t="s">
        <v>10734</v>
      </c>
      <c r="C3574" s="452" t="s">
        <v>10735</v>
      </c>
      <c r="D3574" s="781" t="s">
        <v>43</v>
      </c>
    </row>
    <row r="3575" spans="1:4" hidden="1">
      <c r="A3575" s="452" t="s">
        <v>10736</v>
      </c>
      <c r="B3575" s="820" t="s">
        <v>10737</v>
      </c>
      <c r="C3575" s="452" t="s">
        <v>10738</v>
      </c>
      <c r="D3575" s="781" t="s">
        <v>47</v>
      </c>
    </row>
    <row r="3576" spans="1:4" hidden="1">
      <c r="A3576" s="452" t="s">
        <v>10739</v>
      </c>
      <c r="B3576" s="820" t="s">
        <v>10740</v>
      </c>
      <c r="C3576" s="452" t="s">
        <v>10741</v>
      </c>
      <c r="D3576" s="781" t="s">
        <v>11</v>
      </c>
    </row>
    <row r="3577" spans="1:4" hidden="1">
      <c r="A3577" s="452" t="s">
        <v>10742</v>
      </c>
      <c r="B3577" s="820" t="s">
        <v>10743</v>
      </c>
      <c r="C3577" s="452" t="s">
        <v>10744</v>
      </c>
      <c r="D3577" s="781" t="s">
        <v>54</v>
      </c>
    </row>
    <row r="3578" spans="1:4" hidden="1">
      <c r="A3578" s="452" t="s">
        <v>10745</v>
      </c>
      <c r="B3578" s="820" t="s">
        <v>10746</v>
      </c>
      <c r="C3578" s="452" t="s">
        <v>10747</v>
      </c>
      <c r="D3578" s="781" t="s">
        <v>15</v>
      </c>
    </row>
    <row r="3579" spans="1:4" hidden="1">
      <c r="A3579" s="452" t="s">
        <v>10748</v>
      </c>
      <c r="B3579" s="820" t="s">
        <v>10749</v>
      </c>
      <c r="C3579" s="452" t="s">
        <v>10750</v>
      </c>
      <c r="D3579" s="781" t="s">
        <v>19</v>
      </c>
    </row>
    <row r="3580" spans="1:4" hidden="1">
      <c r="A3580" s="452" t="s">
        <v>10751</v>
      </c>
      <c r="B3580" s="820" t="s">
        <v>10752</v>
      </c>
      <c r="C3580" s="452" t="s">
        <v>10753</v>
      </c>
      <c r="D3580" s="781" t="s">
        <v>23</v>
      </c>
    </row>
    <row r="3581" spans="1:4" hidden="1">
      <c r="A3581" s="452" t="s">
        <v>10754</v>
      </c>
      <c r="B3581" s="820" t="s">
        <v>10755</v>
      </c>
      <c r="C3581" s="452" t="s">
        <v>10756</v>
      </c>
      <c r="D3581" s="781" t="s">
        <v>27</v>
      </c>
    </row>
    <row r="3582" spans="1:4" hidden="1">
      <c r="A3582" s="452" t="s">
        <v>10757</v>
      </c>
      <c r="B3582" s="820" t="s">
        <v>10758</v>
      </c>
      <c r="C3582" s="452" t="s">
        <v>10759</v>
      </c>
      <c r="D3582" s="781" t="s">
        <v>31</v>
      </c>
    </row>
    <row r="3583" spans="1:4" hidden="1">
      <c r="A3583" s="452" t="s">
        <v>10760</v>
      </c>
      <c r="B3583" s="820" t="s">
        <v>10761</v>
      </c>
      <c r="C3583" s="452" t="s">
        <v>10762</v>
      </c>
      <c r="D3583" s="781" t="s">
        <v>931</v>
      </c>
    </row>
    <row r="3584" spans="1:4" hidden="1">
      <c r="A3584" s="452" t="s">
        <v>10763</v>
      </c>
      <c r="B3584" s="820" t="s">
        <v>10764</v>
      </c>
      <c r="C3584" s="452" t="s">
        <v>10765</v>
      </c>
      <c r="D3584" s="781" t="s">
        <v>35</v>
      </c>
    </row>
    <row r="3585" spans="1:4" hidden="1">
      <c r="A3585" s="452" t="s">
        <v>10766</v>
      </c>
      <c r="B3585" s="820" t="s">
        <v>10767</v>
      </c>
      <c r="C3585" s="452" t="s">
        <v>10768</v>
      </c>
      <c r="D3585" s="781" t="s">
        <v>7</v>
      </c>
    </row>
    <row r="3586" spans="1:4" hidden="1">
      <c r="A3586" s="452" t="s">
        <v>10769</v>
      </c>
      <c r="B3586" s="820" t="s">
        <v>10770</v>
      </c>
      <c r="C3586" s="452" t="s">
        <v>10771</v>
      </c>
      <c r="D3586" s="781" t="s">
        <v>39</v>
      </c>
    </row>
    <row r="3587" spans="1:4" hidden="1">
      <c r="A3587" s="452" t="s">
        <v>10772</v>
      </c>
      <c r="B3587" s="820" t="s">
        <v>10773</v>
      </c>
      <c r="C3587" s="452" t="s">
        <v>10774</v>
      </c>
      <c r="D3587" s="781" t="s">
        <v>43</v>
      </c>
    </row>
    <row r="3588" spans="1:4" hidden="1">
      <c r="A3588" s="452" t="s">
        <v>10775</v>
      </c>
      <c r="B3588" s="820" t="s">
        <v>10776</v>
      </c>
      <c r="C3588" s="452" t="s">
        <v>10777</v>
      </c>
      <c r="D3588" s="781" t="s">
        <v>47</v>
      </c>
    </row>
    <row r="3589" spans="1:4" hidden="1">
      <c r="A3589" s="452" t="s">
        <v>10778</v>
      </c>
      <c r="B3589" s="820" t="s">
        <v>10779</v>
      </c>
      <c r="C3589" s="452" t="s">
        <v>10780</v>
      </c>
      <c r="D3589" s="781" t="s">
        <v>11</v>
      </c>
    </row>
    <row r="3590" spans="1:4" hidden="1">
      <c r="A3590" s="452" t="s">
        <v>10781</v>
      </c>
      <c r="B3590" s="820" t="s">
        <v>10782</v>
      </c>
      <c r="C3590" s="452" t="s">
        <v>10783</v>
      </c>
      <c r="D3590" s="781" t="s">
        <v>54</v>
      </c>
    </row>
    <row r="3591" spans="1:4" hidden="1">
      <c r="A3591" s="452" t="s">
        <v>10784</v>
      </c>
      <c r="B3591" s="820" t="s">
        <v>10785</v>
      </c>
      <c r="C3591" s="452" t="s">
        <v>10786</v>
      </c>
      <c r="D3591" s="781" t="s">
        <v>15</v>
      </c>
    </row>
    <row r="3592" spans="1:4" hidden="1">
      <c r="A3592" s="452" t="s">
        <v>10787</v>
      </c>
      <c r="B3592" s="820" t="s">
        <v>10788</v>
      </c>
      <c r="C3592" s="452" t="s">
        <v>10789</v>
      </c>
      <c r="D3592" s="781" t="s">
        <v>19</v>
      </c>
    </row>
    <row r="3593" spans="1:4" hidden="1">
      <c r="A3593" s="452" t="s">
        <v>10790</v>
      </c>
      <c r="B3593" s="820" t="s">
        <v>10791</v>
      </c>
      <c r="C3593" s="452" t="s">
        <v>10792</v>
      </c>
      <c r="D3593" s="781" t="s">
        <v>23</v>
      </c>
    </row>
    <row r="3594" spans="1:4" hidden="1">
      <c r="A3594" s="452" t="s">
        <v>10793</v>
      </c>
      <c r="B3594" s="820" t="s">
        <v>10794</v>
      </c>
      <c r="C3594" s="452" t="s">
        <v>10795</v>
      </c>
      <c r="D3594" s="781" t="s">
        <v>27</v>
      </c>
    </row>
    <row r="3595" spans="1:4" hidden="1">
      <c r="A3595" s="452" t="s">
        <v>10796</v>
      </c>
      <c r="B3595" s="820" t="s">
        <v>10797</v>
      </c>
      <c r="C3595" s="452" t="s">
        <v>10798</v>
      </c>
      <c r="D3595" s="781" t="s">
        <v>31</v>
      </c>
    </row>
    <row r="3596" spans="1:4" hidden="1">
      <c r="A3596" s="452" t="s">
        <v>10799</v>
      </c>
      <c r="B3596" s="820" t="s">
        <v>10800</v>
      </c>
      <c r="C3596" s="452" t="s">
        <v>10801</v>
      </c>
      <c r="D3596" s="781" t="s">
        <v>931</v>
      </c>
    </row>
    <row r="3597" spans="1:4" hidden="1">
      <c r="A3597" s="452" t="s">
        <v>10802</v>
      </c>
      <c r="B3597" s="820" t="s">
        <v>10803</v>
      </c>
      <c r="C3597" s="452" t="s">
        <v>10804</v>
      </c>
      <c r="D3597" s="781" t="s">
        <v>35</v>
      </c>
    </row>
    <row r="3598" spans="1:4" hidden="1">
      <c r="A3598" s="452" t="s">
        <v>10805</v>
      </c>
      <c r="B3598" s="820" t="s">
        <v>10806</v>
      </c>
      <c r="C3598" s="452" t="s">
        <v>10807</v>
      </c>
      <c r="D3598" s="781" t="s">
        <v>7</v>
      </c>
    </row>
    <row r="3599" spans="1:4" hidden="1">
      <c r="A3599" s="452" t="s">
        <v>10808</v>
      </c>
      <c r="B3599" s="820" t="s">
        <v>10809</v>
      </c>
      <c r="C3599" s="452" t="s">
        <v>10810</v>
      </c>
      <c r="D3599" s="781" t="s">
        <v>39</v>
      </c>
    </row>
    <row r="3600" spans="1:4" hidden="1">
      <c r="A3600" s="452" t="s">
        <v>10811</v>
      </c>
      <c r="B3600" s="820" t="s">
        <v>10812</v>
      </c>
      <c r="C3600" s="452" t="s">
        <v>10813</v>
      </c>
      <c r="D3600" s="781" t="s">
        <v>43</v>
      </c>
    </row>
    <row r="3601" spans="1:4" hidden="1">
      <c r="A3601" s="452" t="s">
        <v>10814</v>
      </c>
      <c r="B3601" s="820" t="s">
        <v>10815</v>
      </c>
      <c r="C3601" s="452" t="s">
        <v>10816</v>
      </c>
      <c r="D3601" s="781" t="s">
        <v>47</v>
      </c>
    </row>
    <row r="3602" spans="1:4" hidden="1">
      <c r="A3602" s="452" t="s">
        <v>10817</v>
      </c>
      <c r="B3602" s="820" t="s">
        <v>10818</v>
      </c>
      <c r="C3602" s="452" t="s">
        <v>10819</v>
      </c>
      <c r="D3602" s="781" t="s">
        <v>11</v>
      </c>
    </row>
    <row r="3603" spans="1:4" hidden="1">
      <c r="A3603" s="452" t="s">
        <v>10820</v>
      </c>
      <c r="B3603" s="820" t="s">
        <v>10821</v>
      </c>
      <c r="C3603" s="452" t="s">
        <v>10822</v>
      </c>
      <c r="D3603" s="781" t="s">
        <v>54</v>
      </c>
    </row>
    <row r="3604" spans="1:4" hidden="1">
      <c r="A3604" s="452" t="s">
        <v>10823</v>
      </c>
      <c r="B3604" s="820" t="s">
        <v>10824</v>
      </c>
      <c r="C3604" s="452" t="s">
        <v>10825</v>
      </c>
      <c r="D3604" s="781" t="s">
        <v>15</v>
      </c>
    </row>
    <row r="3605" spans="1:4" hidden="1">
      <c r="A3605" s="452" t="s">
        <v>10826</v>
      </c>
      <c r="B3605" s="820" t="s">
        <v>10827</v>
      </c>
      <c r="C3605" s="452" t="s">
        <v>10828</v>
      </c>
      <c r="D3605" s="781" t="s">
        <v>19</v>
      </c>
    </row>
    <row r="3606" spans="1:4" hidden="1">
      <c r="A3606" s="452" t="s">
        <v>10829</v>
      </c>
      <c r="B3606" s="820" t="s">
        <v>10830</v>
      </c>
      <c r="C3606" s="452" t="s">
        <v>10831</v>
      </c>
      <c r="D3606" s="781" t="s">
        <v>23</v>
      </c>
    </row>
    <row r="3607" spans="1:4" hidden="1">
      <c r="A3607" s="452" t="s">
        <v>10832</v>
      </c>
      <c r="B3607" s="820" t="s">
        <v>10833</v>
      </c>
      <c r="C3607" s="452" t="s">
        <v>10834</v>
      </c>
      <c r="D3607" s="781" t="s">
        <v>27</v>
      </c>
    </row>
    <row r="3608" spans="1:4" hidden="1">
      <c r="A3608" s="452" t="s">
        <v>10835</v>
      </c>
      <c r="B3608" s="820" t="s">
        <v>10836</v>
      </c>
      <c r="C3608" s="452" t="s">
        <v>10837</v>
      </c>
      <c r="D3608" s="781" t="s">
        <v>31</v>
      </c>
    </row>
    <row r="3609" spans="1:4" hidden="1">
      <c r="A3609" s="452" t="s">
        <v>10838</v>
      </c>
      <c r="B3609" s="820" t="s">
        <v>10839</v>
      </c>
      <c r="C3609" s="452" t="s">
        <v>10840</v>
      </c>
      <c r="D3609" s="781" t="s">
        <v>931</v>
      </c>
    </row>
    <row r="3610" spans="1:4" hidden="1">
      <c r="A3610" s="452" t="s">
        <v>10841</v>
      </c>
      <c r="B3610" s="820" t="s">
        <v>10842</v>
      </c>
      <c r="C3610" s="452" t="s">
        <v>10843</v>
      </c>
      <c r="D3610" s="781" t="s">
        <v>35</v>
      </c>
    </row>
    <row r="3611" spans="1:4" hidden="1">
      <c r="A3611" s="452" t="s">
        <v>10844</v>
      </c>
      <c r="B3611" s="820" t="s">
        <v>10845</v>
      </c>
      <c r="C3611" s="452" t="s">
        <v>10846</v>
      </c>
      <c r="D3611" s="781" t="s">
        <v>7</v>
      </c>
    </row>
    <row r="3612" spans="1:4" hidden="1">
      <c r="A3612" s="452" t="s">
        <v>10847</v>
      </c>
      <c r="B3612" s="820" t="s">
        <v>10848</v>
      </c>
      <c r="C3612" s="452" t="s">
        <v>10849</v>
      </c>
      <c r="D3612" s="781" t="s">
        <v>39</v>
      </c>
    </row>
    <row r="3613" spans="1:4" hidden="1">
      <c r="A3613" s="452" t="s">
        <v>10850</v>
      </c>
      <c r="B3613" s="820" t="s">
        <v>10851</v>
      </c>
      <c r="C3613" s="452" t="s">
        <v>10852</v>
      </c>
      <c r="D3613" s="781" t="s">
        <v>43</v>
      </c>
    </row>
    <row r="3614" spans="1:4" hidden="1">
      <c r="A3614" s="452" t="s">
        <v>10853</v>
      </c>
      <c r="B3614" s="820" t="s">
        <v>10854</v>
      </c>
      <c r="C3614" s="452" t="s">
        <v>10855</v>
      </c>
      <c r="D3614" s="781" t="s">
        <v>47</v>
      </c>
    </row>
    <row r="3615" spans="1:4" hidden="1">
      <c r="A3615" s="452" t="s">
        <v>10856</v>
      </c>
      <c r="B3615" s="820" t="s">
        <v>10857</v>
      </c>
      <c r="C3615" s="452" t="s">
        <v>10858</v>
      </c>
      <c r="D3615" s="781" t="s">
        <v>11</v>
      </c>
    </row>
    <row r="3616" spans="1:4" hidden="1">
      <c r="A3616" s="452" t="s">
        <v>10859</v>
      </c>
      <c r="B3616" s="820" t="s">
        <v>10860</v>
      </c>
      <c r="C3616" s="452" t="s">
        <v>10861</v>
      </c>
      <c r="D3616" s="781" t="s">
        <v>54</v>
      </c>
    </row>
    <row r="3617" spans="1:4" hidden="1">
      <c r="A3617" s="452" t="s">
        <v>10862</v>
      </c>
      <c r="B3617" s="820" t="s">
        <v>10863</v>
      </c>
      <c r="C3617" s="452" t="s">
        <v>10864</v>
      </c>
      <c r="D3617" s="781" t="s">
        <v>15</v>
      </c>
    </row>
    <row r="3618" spans="1:4" hidden="1">
      <c r="A3618" s="452" t="s">
        <v>10865</v>
      </c>
      <c r="B3618" s="820" t="s">
        <v>10866</v>
      </c>
      <c r="C3618" s="452" t="s">
        <v>10867</v>
      </c>
      <c r="D3618" s="781" t="s">
        <v>19</v>
      </c>
    </row>
    <row r="3619" spans="1:4" hidden="1">
      <c r="A3619" s="452" t="s">
        <v>10868</v>
      </c>
      <c r="B3619" s="820" t="s">
        <v>10869</v>
      </c>
      <c r="C3619" s="452" t="s">
        <v>10870</v>
      </c>
      <c r="D3619" s="781" t="s">
        <v>23</v>
      </c>
    </row>
    <row r="3620" spans="1:4" hidden="1">
      <c r="A3620" s="452" t="s">
        <v>10871</v>
      </c>
      <c r="B3620" s="820" t="s">
        <v>10872</v>
      </c>
      <c r="C3620" s="452" t="s">
        <v>10873</v>
      </c>
      <c r="D3620" s="781" t="s">
        <v>27</v>
      </c>
    </row>
    <row r="3621" spans="1:4" hidden="1">
      <c r="A3621" s="452" t="s">
        <v>10874</v>
      </c>
      <c r="B3621" s="820" t="s">
        <v>10875</v>
      </c>
      <c r="C3621" s="452" t="s">
        <v>10876</v>
      </c>
      <c r="D3621" s="781" t="s">
        <v>31</v>
      </c>
    </row>
    <row r="3622" spans="1:4" hidden="1">
      <c r="A3622" s="452" t="s">
        <v>10877</v>
      </c>
      <c r="B3622" s="820" t="s">
        <v>10878</v>
      </c>
      <c r="C3622" s="452" t="s">
        <v>10879</v>
      </c>
      <c r="D3622" s="781" t="s">
        <v>931</v>
      </c>
    </row>
    <row r="3623" spans="1:4" hidden="1">
      <c r="A3623" s="452" t="s">
        <v>10880</v>
      </c>
      <c r="B3623" s="820" t="s">
        <v>10881</v>
      </c>
      <c r="C3623" s="452" t="s">
        <v>10882</v>
      </c>
      <c r="D3623" s="781" t="s">
        <v>35</v>
      </c>
    </row>
    <row r="3624" spans="1:4" hidden="1">
      <c r="A3624" s="452" t="s">
        <v>10883</v>
      </c>
      <c r="B3624" s="820" t="s">
        <v>10884</v>
      </c>
      <c r="C3624" s="452" t="s">
        <v>10885</v>
      </c>
      <c r="D3624" s="781" t="s">
        <v>7</v>
      </c>
    </row>
    <row r="3625" spans="1:4" hidden="1">
      <c r="A3625" s="452" t="s">
        <v>10886</v>
      </c>
      <c r="B3625" s="820" t="s">
        <v>10887</v>
      </c>
      <c r="C3625" s="452" t="s">
        <v>10888</v>
      </c>
      <c r="D3625" s="781" t="s">
        <v>39</v>
      </c>
    </row>
    <row r="3626" spans="1:4" hidden="1">
      <c r="A3626" s="452" t="s">
        <v>10889</v>
      </c>
      <c r="B3626" s="820" t="s">
        <v>10890</v>
      </c>
      <c r="C3626" s="452" t="s">
        <v>10891</v>
      </c>
      <c r="D3626" s="781" t="s">
        <v>43</v>
      </c>
    </row>
    <row r="3627" spans="1:4" hidden="1">
      <c r="A3627" s="452" t="s">
        <v>10892</v>
      </c>
      <c r="B3627" s="820" t="s">
        <v>10893</v>
      </c>
      <c r="C3627" s="452" t="s">
        <v>10894</v>
      </c>
      <c r="D3627" s="781" t="s">
        <v>47</v>
      </c>
    </row>
    <row r="3628" spans="1:4" hidden="1">
      <c r="A3628" s="452" t="s">
        <v>10895</v>
      </c>
      <c r="B3628" s="820" t="s">
        <v>10896</v>
      </c>
      <c r="C3628" s="452" t="s">
        <v>10897</v>
      </c>
      <c r="D3628" s="781" t="s">
        <v>11</v>
      </c>
    </row>
    <row r="3629" spans="1:4" hidden="1">
      <c r="A3629" s="452" t="s">
        <v>10898</v>
      </c>
      <c r="B3629" s="820" t="s">
        <v>10899</v>
      </c>
      <c r="C3629" s="452" t="s">
        <v>10900</v>
      </c>
      <c r="D3629" s="781" t="s">
        <v>54</v>
      </c>
    </row>
    <row r="3630" spans="1:4" hidden="1">
      <c r="A3630" s="452" t="s">
        <v>10901</v>
      </c>
      <c r="B3630" s="820" t="s">
        <v>10902</v>
      </c>
      <c r="C3630" s="452" t="s">
        <v>10903</v>
      </c>
      <c r="D3630" s="781" t="s">
        <v>15</v>
      </c>
    </row>
    <row r="3631" spans="1:4" hidden="1">
      <c r="A3631" s="452" t="s">
        <v>10904</v>
      </c>
      <c r="B3631" s="820" t="s">
        <v>10905</v>
      </c>
      <c r="C3631" s="452" t="s">
        <v>10906</v>
      </c>
      <c r="D3631" s="781" t="s">
        <v>19</v>
      </c>
    </row>
    <row r="3632" spans="1:4" hidden="1">
      <c r="A3632" s="452" t="s">
        <v>10907</v>
      </c>
      <c r="B3632" s="820" t="s">
        <v>10908</v>
      </c>
      <c r="C3632" s="452" t="s">
        <v>10909</v>
      </c>
      <c r="D3632" s="781" t="s">
        <v>23</v>
      </c>
    </row>
    <row r="3633" spans="1:4" hidden="1">
      <c r="A3633" s="452" t="s">
        <v>10910</v>
      </c>
      <c r="B3633" s="820" t="s">
        <v>10911</v>
      </c>
      <c r="C3633" s="452" t="s">
        <v>10912</v>
      </c>
      <c r="D3633" s="781" t="s">
        <v>27</v>
      </c>
    </row>
    <row r="3634" spans="1:4" hidden="1">
      <c r="A3634" s="452" t="s">
        <v>10913</v>
      </c>
      <c r="B3634" s="820" t="s">
        <v>10914</v>
      </c>
      <c r="C3634" s="452" t="s">
        <v>10915</v>
      </c>
      <c r="D3634" s="781" t="s">
        <v>31</v>
      </c>
    </row>
    <row r="3635" spans="1:4" hidden="1">
      <c r="A3635" s="452" t="s">
        <v>10916</v>
      </c>
      <c r="B3635" s="820" t="s">
        <v>10917</v>
      </c>
      <c r="C3635" s="452" t="s">
        <v>10918</v>
      </c>
      <c r="D3635" s="781" t="s">
        <v>931</v>
      </c>
    </row>
    <row r="3636" spans="1:4" hidden="1">
      <c r="A3636" s="452" t="s">
        <v>10919</v>
      </c>
      <c r="B3636" s="820" t="s">
        <v>10920</v>
      </c>
      <c r="C3636" s="452" t="s">
        <v>10921</v>
      </c>
      <c r="D3636" s="781" t="s">
        <v>35</v>
      </c>
    </row>
    <row r="3637" spans="1:4" hidden="1">
      <c r="A3637" s="452" t="s">
        <v>10922</v>
      </c>
      <c r="B3637" s="820" t="s">
        <v>10923</v>
      </c>
      <c r="C3637" s="452" t="s">
        <v>10924</v>
      </c>
      <c r="D3637" s="781" t="s">
        <v>7</v>
      </c>
    </row>
    <row r="3638" spans="1:4" hidden="1">
      <c r="A3638" s="452" t="s">
        <v>10925</v>
      </c>
      <c r="B3638" s="820" t="s">
        <v>10926</v>
      </c>
      <c r="C3638" s="452" t="s">
        <v>10927</v>
      </c>
      <c r="D3638" s="781" t="s">
        <v>39</v>
      </c>
    </row>
    <row r="3639" spans="1:4" hidden="1">
      <c r="A3639" s="452" t="s">
        <v>10928</v>
      </c>
      <c r="B3639" s="820" t="s">
        <v>10929</v>
      </c>
      <c r="C3639" s="452" t="s">
        <v>10930</v>
      </c>
      <c r="D3639" s="781" t="s">
        <v>43</v>
      </c>
    </row>
    <row r="3640" spans="1:4" hidden="1">
      <c r="A3640" s="452" t="s">
        <v>10931</v>
      </c>
      <c r="B3640" s="820" t="s">
        <v>10932</v>
      </c>
      <c r="C3640" s="452" t="s">
        <v>10933</v>
      </c>
      <c r="D3640" s="781" t="s">
        <v>47</v>
      </c>
    </row>
    <row r="3641" spans="1:4" hidden="1">
      <c r="A3641" s="452" t="s">
        <v>10934</v>
      </c>
      <c r="B3641" s="820" t="s">
        <v>10935</v>
      </c>
      <c r="C3641" s="452" t="s">
        <v>10936</v>
      </c>
      <c r="D3641" s="781" t="s">
        <v>11</v>
      </c>
    </row>
    <row r="3642" spans="1:4" hidden="1">
      <c r="A3642" s="452" t="s">
        <v>10937</v>
      </c>
      <c r="B3642" s="820" t="s">
        <v>10938</v>
      </c>
      <c r="C3642" s="452" t="s">
        <v>10939</v>
      </c>
      <c r="D3642" s="781" t="s">
        <v>54</v>
      </c>
    </row>
    <row r="3643" spans="1:4" hidden="1">
      <c r="A3643" s="452" t="s">
        <v>10940</v>
      </c>
      <c r="B3643" s="820" t="s">
        <v>10941</v>
      </c>
      <c r="C3643" s="452" t="s">
        <v>10942</v>
      </c>
      <c r="D3643" s="781" t="s">
        <v>15</v>
      </c>
    </row>
    <row r="3644" spans="1:4" hidden="1">
      <c r="A3644" s="452" t="s">
        <v>10943</v>
      </c>
      <c r="B3644" s="820" t="s">
        <v>10944</v>
      </c>
      <c r="C3644" s="452" t="s">
        <v>10945</v>
      </c>
      <c r="D3644" s="781" t="s">
        <v>19</v>
      </c>
    </row>
    <row r="3645" spans="1:4" hidden="1">
      <c r="A3645" s="452" t="s">
        <v>10946</v>
      </c>
      <c r="B3645" s="820" t="s">
        <v>10947</v>
      </c>
      <c r="C3645" s="452" t="s">
        <v>10948</v>
      </c>
      <c r="D3645" s="781" t="s">
        <v>23</v>
      </c>
    </row>
    <row r="3646" spans="1:4" hidden="1">
      <c r="A3646" s="452" t="s">
        <v>10949</v>
      </c>
      <c r="B3646" s="820" t="s">
        <v>10950</v>
      </c>
      <c r="C3646" s="452" t="s">
        <v>10951</v>
      </c>
      <c r="D3646" s="781" t="s">
        <v>27</v>
      </c>
    </row>
    <row r="3647" spans="1:4" hidden="1">
      <c r="A3647" s="452" t="s">
        <v>10952</v>
      </c>
      <c r="B3647" s="820" t="s">
        <v>10953</v>
      </c>
      <c r="C3647" s="452" t="s">
        <v>10954</v>
      </c>
      <c r="D3647" s="781" t="s">
        <v>31</v>
      </c>
    </row>
    <row r="3648" spans="1:4" hidden="1">
      <c r="A3648" s="452" t="s">
        <v>10955</v>
      </c>
      <c r="B3648" s="820" t="s">
        <v>10956</v>
      </c>
      <c r="C3648" s="452" t="s">
        <v>10957</v>
      </c>
      <c r="D3648" s="781" t="s">
        <v>931</v>
      </c>
    </row>
    <row r="3649" spans="1:4" hidden="1">
      <c r="A3649" s="452" t="s">
        <v>10958</v>
      </c>
      <c r="B3649" s="820" t="s">
        <v>10959</v>
      </c>
      <c r="C3649" s="452" t="s">
        <v>10960</v>
      </c>
      <c r="D3649" s="781" t="s">
        <v>35</v>
      </c>
    </row>
    <row r="3650" spans="1:4" hidden="1">
      <c r="A3650" s="452" t="s">
        <v>10961</v>
      </c>
      <c r="B3650" s="820" t="s">
        <v>10962</v>
      </c>
      <c r="C3650" s="452" t="s">
        <v>10963</v>
      </c>
      <c r="D3650" s="781" t="s">
        <v>7</v>
      </c>
    </row>
    <row r="3651" spans="1:4" hidden="1">
      <c r="A3651" s="452" t="s">
        <v>10964</v>
      </c>
      <c r="B3651" s="820" t="s">
        <v>10965</v>
      </c>
      <c r="C3651" s="452" t="s">
        <v>10966</v>
      </c>
      <c r="D3651" s="781" t="s">
        <v>39</v>
      </c>
    </row>
    <row r="3652" spans="1:4" hidden="1">
      <c r="A3652" s="452" t="s">
        <v>10967</v>
      </c>
      <c r="B3652" s="820" t="s">
        <v>10968</v>
      </c>
      <c r="C3652" s="452" t="s">
        <v>10969</v>
      </c>
      <c r="D3652" s="781" t="s">
        <v>43</v>
      </c>
    </row>
    <row r="3653" spans="1:4" hidden="1">
      <c r="A3653" s="452" t="s">
        <v>10970</v>
      </c>
      <c r="B3653" s="820" t="s">
        <v>10971</v>
      </c>
      <c r="C3653" s="452" t="s">
        <v>10972</v>
      </c>
      <c r="D3653" s="781" t="s">
        <v>47</v>
      </c>
    </row>
    <row r="3654" spans="1:4" hidden="1">
      <c r="A3654" s="452" t="s">
        <v>10973</v>
      </c>
      <c r="B3654" s="820" t="s">
        <v>10974</v>
      </c>
      <c r="C3654" s="452" t="s">
        <v>10975</v>
      </c>
      <c r="D3654" s="781" t="s">
        <v>11</v>
      </c>
    </row>
    <row r="3655" spans="1:4" hidden="1">
      <c r="A3655" s="452" t="s">
        <v>10976</v>
      </c>
      <c r="B3655" s="820" t="s">
        <v>10977</v>
      </c>
      <c r="C3655" s="452" t="s">
        <v>10978</v>
      </c>
      <c r="D3655" s="781" t="s">
        <v>54</v>
      </c>
    </row>
    <row r="3656" spans="1:4" hidden="1">
      <c r="A3656" s="452" t="s">
        <v>10979</v>
      </c>
      <c r="B3656" s="820" t="s">
        <v>10980</v>
      </c>
      <c r="C3656" s="452" t="s">
        <v>10981</v>
      </c>
      <c r="D3656" s="781" t="s">
        <v>15</v>
      </c>
    </row>
    <row r="3657" spans="1:4" hidden="1">
      <c r="A3657" s="452" t="s">
        <v>10982</v>
      </c>
      <c r="B3657" s="820" t="s">
        <v>10983</v>
      </c>
      <c r="C3657" s="452" t="s">
        <v>10984</v>
      </c>
      <c r="D3657" s="781" t="s">
        <v>19</v>
      </c>
    </row>
    <row r="3658" spans="1:4" hidden="1">
      <c r="A3658" s="452" t="s">
        <v>10985</v>
      </c>
      <c r="B3658" s="820" t="s">
        <v>10986</v>
      </c>
      <c r="C3658" s="452" t="s">
        <v>10987</v>
      </c>
      <c r="D3658" s="781" t="s">
        <v>23</v>
      </c>
    </row>
    <row r="3659" spans="1:4" hidden="1">
      <c r="A3659" s="452" t="s">
        <v>10988</v>
      </c>
      <c r="B3659" s="820" t="s">
        <v>10989</v>
      </c>
      <c r="C3659" s="452" t="s">
        <v>10990</v>
      </c>
      <c r="D3659" s="781" t="s">
        <v>27</v>
      </c>
    </row>
    <row r="3660" spans="1:4" hidden="1">
      <c r="A3660" s="452" t="s">
        <v>10991</v>
      </c>
      <c r="B3660" s="820" t="s">
        <v>10992</v>
      </c>
      <c r="C3660" s="452" t="s">
        <v>10993</v>
      </c>
      <c r="D3660" s="781" t="s">
        <v>31</v>
      </c>
    </row>
    <row r="3661" spans="1:4" hidden="1">
      <c r="A3661" s="452" t="s">
        <v>10994</v>
      </c>
      <c r="B3661" s="820" t="s">
        <v>10995</v>
      </c>
      <c r="C3661" s="452" t="s">
        <v>10996</v>
      </c>
      <c r="D3661" s="781" t="s">
        <v>931</v>
      </c>
    </row>
    <row r="3662" spans="1:4" hidden="1">
      <c r="A3662" s="452" t="s">
        <v>10997</v>
      </c>
      <c r="B3662" s="820" t="s">
        <v>10998</v>
      </c>
      <c r="C3662" s="452" t="s">
        <v>10999</v>
      </c>
      <c r="D3662" s="781" t="s">
        <v>35</v>
      </c>
    </row>
    <row r="3663" spans="1:4" hidden="1">
      <c r="A3663" s="452" t="s">
        <v>11000</v>
      </c>
      <c r="B3663" s="820" t="s">
        <v>11001</v>
      </c>
      <c r="C3663" s="452" t="s">
        <v>11002</v>
      </c>
      <c r="D3663" s="781" t="s">
        <v>7</v>
      </c>
    </row>
    <row r="3664" spans="1:4" hidden="1">
      <c r="A3664" s="452" t="s">
        <v>11003</v>
      </c>
      <c r="B3664" s="820" t="s">
        <v>11004</v>
      </c>
      <c r="C3664" s="452" t="s">
        <v>11005</v>
      </c>
      <c r="D3664" s="781" t="s">
        <v>39</v>
      </c>
    </row>
    <row r="3665" spans="1:4" hidden="1">
      <c r="A3665" s="452" t="s">
        <v>11006</v>
      </c>
      <c r="B3665" s="820" t="s">
        <v>11007</v>
      </c>
      <c r="C3665" s="452" t="s">
        <v>11008</v>
      </c>
      <c r="D3665" s="781" t="s">
        <v>43</v>
      </c>
    </row>
    <row r="3666" spans="1:4" hidden="1">
      <c r="A3666" s="452" t="s">
        <v>11009</v>
      </c>
      <c r="B3666" s="820" t="s">
        <v>11010</v>
      </c>
      <c r="C3666" s="452" t="s">
        <v>11011</v>
      </c>
      <c r="D3666" s="781" t="s">
        <v>47</v>
      </c>
    </row>
    <row r="3667" spans="1:4" hidden="1">
      <c r="A3667" s="452" t="s">
        <v>11012</v>
      </c>
      <c r="B3667" s="820" t="s">
        <v>11013</v>
      </c>
      <c r="C3667" s="452" t="s">
        <v>11014</v>
      </c>
      <c r="D3667" s="781" t="s">
        <v>11</v>
      </c>
    </row>
    <row r="3668" spans="1:4" hidden="1">
      <c r="A3668" s="452" t="s">
        <v>11015</v>
      </c>
      <c r="B3668" s="820" t="s">
        <v>11016</v>
      </c>
      <c r="C3668" s="452" t="s">
        <v>11017</v>
      </c>
      <c r="D3668" s="781" t="s">
        <v>54</v>
      </c>
    </row>
    <row r="3669" spans="1:4" hidden="1">
      <c r="A3669" s="452" t="s">
        <v>11018</v>
      </c>
      <c r="B3669" s="820" t="s">
        <v>11019</v>
      </c>
      <c r="C3669" s="452" t="s">
        <v>11020</v>
      </c>
      <c r="D3669" s="781" t="s">
        <v>15</v>
      </c>
    </row>
    <row r="3670" spans="1:4" hidden="1">
      <c r="A3670" s="452" t="s">
        <v>11021</v>
      </c>
      <c r="B3670" s="820" t="s">
        <v>11022</v>
      </c>
      <c r="C3670" s="452" t="s">
        <v>11023</v>
      </c>
      <c r="D3670" s="781" t="s">
        <v>19</v>
      </c>
    </row>
    <row r="3671" spans="1:4" hidden="1">
      <c r="A3671" s="452" t="s">
        <v>11024</v>
      </c>
      <c r="B3671" s="820" t="s">
        <v>11025</v>
      </c>
      <c r="C3671" s="452" t="s">
        <v>11026</v>
      </c>
      <c r="D3671" s="781" t="s">
        <v>23</v>
      </c>
    </row>
    <row r="3672" spans="1:4" hidden="1">
      <c r="A3672" s="452" t="s">
        <v>11027</v>
      </c>
      <c r="B3672" s="820" t="s">
        <v>11028</v>
      </c>
      <c r="C3672" s="452" t="s">
        <v>11029</v>
      </c>
      <c r="D3672" s="781" t="s">
        <v>27</v>
      </c>
    </row>
    <row r="3673" spans="1:4" hidden="1">
      <c r="A3673" s="452" t="s">
        <v>11030</v>
      </c>
      <c r="B3673" s="820" t="s">
        <v>11031</v>
      </c>
      <c r="C3673" s="452" t="s">
        <v>11032</v>
      </c>
      <c r="D3673" s="781" t="s">
        <v>31</v>
      </c>
    </row>
    <row r="3674" spans="1:4" hidden="1">
      <c r="A3674" s="452" t="s">
        <v>11033</v>
      </c>
      <c r="B3674" s="820" t="s">
        <v>11034</v>
      </c>
      <c r="C3674" s="452" t="s">
        <v>11035</v>
      </c>
      <c r="D3674" s="781" t="s">
        <v>931</v>
      </c>
    </row>
    <row r="3675" spans="1:4" hidden="1">
      <c r="A3675" s="452" t="s">
        <v>11036</v>
      </c>
      <c r="B3675" s="820" t="s">
        <v>11037</v>
      </c>
      <c r="C3675" s="452" t="s">
        <v>11038</v>
      </c>
      <c r="D3675" s="781" t="s">
        <v>35</v>
      </c>
    </row>
    <row r="3676" spans="1:4" hidden="1">
      <c r="A3676" s="452" t="s">
        <v>11039</v>
      </c>
      <c r="B3676" s="820" t="s">
        <v>11040</v>
      </c>
      <c r="C3676" s="452" t="s">
        <v>11041</v>
      </c>
      <c r="D3676" s="781" t="s">
        <v>7</v>
      </c>
    </row>
    <row r="3677" spans="1:4" hidden="1">
      <c r="A3677" s="452" t="s">
        <v>11042</v>
      </c>
      <c r="B3677" s="820" t="s">
        <v>11043</v>
      </c>
      <c r="C3677" s="452" t="s">
        <v>11044</v>
      </c>
      <c r="D3677" s="781" t="s">
        <v>39</v>
      </c>
    </row>
    <row r="3678" spans="1:4" hidden="1">
      <c r="A3678" s="452" t="s">
        <v>11045</v>
      </c>
      <c r="B3678" s="820" t="s">
        <v>11046</v>
      </c>
      <c r="C3678" s="452" t="s">
        <v>11047</v>
      </c>
      <c r="D3678" s="781" t="s">
        <v>43</v>
      </c>
    </row>
    <row r="3679" spans="1:4" hidden="1">
      <c r="A3679" s="452" t="s">
        <v>11048</v>
      </c>
      <c r="B3679" s="820" t="s">
        <v>11049</v>
      </c>
      <c r="C3679" s="452" t="s">
        <v>11050</v>
      </c>
      <c r="D3679" s="781" t="s">
        <v>47</v>
      </c>
    </row>
    <row r="3680" spans="1:4" hidden="1">
      <c r="A3680" s="452" t="s">
        <v>11051</v>
      </c>
      <c r="B3680" s="820" t="s">
        <v>11052</v>
      </c>
      <c r="C3680" s="452" t="s">
        <v>11053</v>
      </c>
      <c r="D3680" s="781" t="s">
        <v>11</v>
      </c>
    </row>
    <row r="3681" spans="1:4" hidden="1">
      <c r="A3681" s="452" t="s">
        <v>11054</v>
      </c>
      <c r="B3681" s="820" t="s">
        <v>11055</v>
      </c>
      <c r="C3681" s="452" t="s">
        <v>11056</v>
      </c>
      <c r="D3681" s="781" t="s">
        <v>54</v>
      </c>
    </row>
    <row r="3682" spans="1:4" hidden="1">
      <c r="A3682" s="452" t="s">
        <v>11057</v>
      </c>
      <c r="B3682" s="820" t="s">
        <v>11058</v>
      </c>
      <c r="C3682" s="452" t="s">
        <v>11059</v>
      </c>
      <c r="D3682" s="781" t="s">
        <v>15</v>
      </c>
    </row>
    <row r="3683" spans="1:4" hidden="1">
      <c r="A3683" s="452" t="s">
        <v>11060</v>
      </c>
      <c r="B3683" s="820" t="s">
        <v>11061</v>
      </c>
      <c r="C3683" s="452" t="s">
        <v>11062</v>
      </c>
      <c r="D3683" s="781" t="s">
        <v>19</v>
      </c>
    </row>
    <row r="3684" spans="1:4" hidden="1">
      <c r="A3684" s="452" t="s">
        <v>11063</v>
      </c>
      <c r="B3684" s="820" t="s">
        <v>11064</v>
      </c>
      <c r="C3684" s="452" t="s">
        <v>11065</v>
      </c>
      <c r="D3684" s="781" t="s">
        <v>23</v>
      </c>
    </row>
    <row r="3685" spans="1:4" hidden="1">
      <c r="A3685" s="452" t="s">
        <v>11066</v>
      </c>
      <c r="B3685" s="820" t="s">
        <v>11067</v>
      </c>
      <c r="C3685" s="452" t="s">
        <v>11068</v>
      </c>
      <c r="D3685" s="781" t="s">
        <v>27</v>
      </c>
    </row>
    <row r="3686" spans="1:4" hidden="1">
      <c r="A3686" s="452" t="s">
        <v>11069</v>
      </c>
      <c r="B3686" s="820" t="s">
        <v>11070</v>
      </c>
      <c r="C3686" s="452" t="s">
        <v>11071</v>
      </c>
      <c r="D3686" s="781" t="s">
        <v>31</v>
      </c>
    </row>
    <row r="3687" spans="1:4" hidden="1">
      <c r="A3687" s="452" t="s">
        <v>11072</v>
      </c>
      <c r="B3687" s="820" t="s">
        <v>11073</v>
      </c>
      <c r="C3687" s="452" t="s">
        <v>11074</v>
      </c>
      <c r="D3687" s="781" t="s">
        <v>931</v>
      </c>
    </row>
    <row r="3688" spans="1:4" hidden="1">
      <c r="A3688" s="452" t="s">
        <v>11075</v>
      </c>
      <c r="B3688" s="820" t="s">
        <v>11076</v>
      </c>
      <c r="C3688" s="452" t="s">
        <v>11077</v>
      </c>
      <c r="D3688" s="781" t="s">
        <v>35</v>
      </c>
    </row>
    <row r="3689" spans="1:4" hidden="1">
      <c r="A3689" s="452" t="s">
        <v>11078</v>
      </c>
      <c r="B3689" s="820" t="s">
        <v>11079</v>
      </c>
      <c r="C3689" s="452" t="s">
        <v>11080</v>
      </c>
      <c r="D3689" s="781" t="s">
        <v>7</v>
      </c>
    </row>
    <row r="3690" spans="1:4" hidden="1">
      <c r="A3690" s="452" t="s">
        <v>11081</v>
      </c>
      <c r="B3690" s="820" t="s">
        <v>11082</v>
      </c>
      <c r="C3690" s="452" t="s">
        <v>11083</v>
      </c>
      <c r="D3690" s="781" t="s">
        <v>39</v>
      </c>
    </row>
    <row r="3691" spans="1:4" hidden="1">
      <c r="A3691" s="452" t="s">
        <v>11084</v>
      </c>
      <c r="B3691" s="820" t="s">
        <v>11085</v>
      </c>
      <c r="C3691" s="452" t="s">
        <v>11086</v>
      </c>
      <c r="D3691" s="781" t="s">
        <v>43</v>
      </c>
    </row>
    <row r="3692" spans="1:4" hidden="1">
      <c r="A3692" s="452" t="s">
        <v>11087</v>
      </c>
      <c r="B3692" s="820" t="s">
        <v>11088</v>
      </c>
      <c r="C3692" s="452" t="s">
        <v>11089</v>
      </c>
      <c r="D3692" s="781" t="s">
        <v>47</v>
      </c>
    </row>
    <row r="3693" spans="1:4" hidden="1">
      <c r="A3693" s="452" t="s">
        <v>11090</v>
      </c>
      <c r="B3693" s="820" t="s">
        <v>11091</v>
      </c>
      <c r="C3693" s="452" t="s">
        <v>11092</v>
      </c>
      <c r="D3693" s="781" t="s">
        <v>11</v>
      </c>
    </row>
    <row r="3694" spans="1:4" hidden="1">
      <c r="A3694" s="452" t="s">
        <v>11093</v>
      </c>
      <c r="B3694" s="820" t="s">
        <v>11094</v>
      </c>
      <c r="C3694" s="452" t="s">
        <v>11095</v>
      </c>
      <c r="D3694" s="781" t="s">
        <v>54</v>
      </c>
    </row>
    <row r="3695" spans="1:4" hidden="1">
      <c r="A3695" s="452" t="s">
        <v>11096</v>
      </c>
      <c r="B3695" s="820" t="s">
        <v>11097</v>
      </c>
      <c r="C3695" s="452" t="s">
        <v>11098</v>
      </c>
      <c r="D3695" s="781" t="s">
        <v>15</v>
      </c>
    </row>
    <row r="3696" spans="1:4" hidden="1">
      <c r="A3696" s="452" t="s">
        <v>11099</v>
      </c>
      <c r="B3696" s="820" t="s">
        <v>11100</v>
      </c>
      <c r="C3696" s="452" t="s">
        <v>11101</v>
      </c>
      <c r="D3696" s="781" t="s">
        <v>19</v>
      </c>
    </row>
    <row r="3697" spans="1:4" hidden="1">
      <c r="A3697" s="452" t="s">
        <v>11102</v>
      </c>
      <c r="B3697" s="820" t="s">
        <v>11103</v>
      </c>
      <c r="C3697" s="452" t="s">
        <v>11104</v>
      </c>
      <c r="D3697" s="781" t="s">
        <v>23</v>
      </c>
    </row>
    <row r="3698" spans="1:4" hidden="1">
      <c r="A3698" s="452" t="s">
        <v>11105</v>
      </c>
      <c r="B3698" s="820" t="s">
        <v>11106</v>
      </c>
      <c r="C3698" s="452" t="s">
        <v>11107</v>
      </c>
      <c r="D3698" s="781" t="s">
        <v>27</v>
      </c>
    </row>
    <row r="3699" spans="1:4" hidden="1">
      <c r="A3699" s="452" t="s">
        <v>11108</v>
      </c>
      <c r="B3699" s="820" t="s">
        <v>11109</v>
      </c>
      <c r="C3699" s="452" t="s">
        <v>11110</v>
      </c>
      <c r="D3699" s="781" t="s">
        <v>31</v>
      </c>
    </row>
    <row r="3700" spans="1:4" hidden="1">
      <c r="A3700" s="452" t="s">
        <v>11111</v>
      </c>
      <c r="B3700" s="820" t="s">
        <v>11112</v>
      </c>
      <c r="C3700" s="452" t="s">
        <v>11113</v>
      </c>
      <c r="D3700" s="781" t="s">
        <v>931</v>
      </c>
    </row>
    <row r="3701" spans="1:4" hidden="1">
      <c r="A3701" s="452" t="s">
        <v>11114</v>
      </c>
      <c r="B3701" s="820" t="s">
        <v>11115</v>
      </c>
      <c r="C3701" s="452" t="s">
        <v>11116</v>
      </c>
      <c r="D3701" s="781" t="s">
        <v>35</v>
      </c>
    </row>
    <row r="3702" spans="1:4" hidden="1">
      <c r="A3702" s="452" t="s">
        <v>11117</v>
      </c>
      <c r="B3702" s="820" t="s">
        <v>11118</v>
      </c>
      <c r="C3702" s="452" t="s">
        <v>11119</v>
      </c>
      <c r="D3702" s="781" t="s">
        <v>7</v>
      </c>
    </row>
    <row r="3703" spans="1:4" hidden="1">
      <c r="A3703" s="452" t="s">
        <v>11120</v>
      </c>
      <c r="B3703" s="820" t="s">
        <v>11121</v>
      </c>
      <c r="C3703" s="452" t="s">
        <v>11122</v>
      </c>
      <c r="D3703" s="781" t="s">
        <v>39</v>
      </c>
    </row>
    <row r="3704" spans="1:4" hidden="1">
      <c r="A3704" s="452" t="s">
        <v>11123</v>
      </c>
      <c r="B3704" s="820" t="s">
        <v>11124</v>
      </c>
      <c r="C3704" s="452" t="s">
        <v>11125</v>
      </c>
      <c r="D3704" s="781" t="s">
        <v>43</v>
      </c>
    </row>
    <row r="3705" spans="1:4" hidden="1">
      <c r="A3705" s="452" t="s">
        <v>11126</v>
      </c>
      <c r="B3705" s="820" t="s">
        <v>11127</v>
      </c>
      <c r="C3705" s="452" t="s">
        <v>11128</v>
      </c>
      <c r="D3705" s="781" t="s">
        <v>47</v>
      </c>
    </row>
    <row r="3706" spans="1:4" hidden="1">
      <c r="A3706" s="452" t="s">
        <v>11129</v>
      </c>
      <c r="B3706" s="820" t="s">
        <v>11130</v>
      </c>
      <c r="C3706" s="452" t="s">
        <v>11131</v>
      </c>
      <c r="D3706" s="781" t="s">
        <v>11</v>
      </c>
    </row>
    <row r="3707" spans="1:4" hidden="1">
      <c r="A3707" s="452" t="s">
        <v>11132</v>
      </c>
      <c r="B3707" s="820" t="s">
        <v>11133</v>
      </c>
      <c r="C3707" s="452" t="s">
        <v>11134</v>
      </c>
      <c r="D3707" s="781" t="s">
        <v>54</v>
      </c>
    </row>
    <row r="3708" spans="1:4" hidden="1">
      <c r="A3708" s="452" t="s">
        <v>11135</v>
      </c>
      <c r="B3708" s="820" t="s">
        <v>11136</v>
      </c>
      <c r="C3708" s="452" t="s">
        <v>11137</v>
      </c>
      <c r="D3708" s="781" t="s">
        <v>15</v>
      </c>
    </row>
    <row r="3709" spans="1:4" hidden="1">
      <c r="A3709" s="452" t="s">
        <v>11138</v>
      </c>
      <c r="B3709" s="820" t="s">
        <v>11139</v>
      </c>
      <c r="C3709" s="452" t="s">
        <v>11140</v>
      </c>
      <c r="D3709" s="781" t="s">
        <v>19</v>
      </c>
    </row>
    <row r="3710" spans="1:4" hidden="1">
      <c r="A3710" s="452" t="s">
        <v>11141</v>
      </c>
      <c r="B3710" s="820" t="s">
        <v>11142</v>
      </c>
      <c r="C3710" s="452" t="s">
        <v>11143</v>
      </c>
      <c r="D3710" s="781" t="s">
        <v>23</v>
      </c>
    </row>
    <row r="3711" spans="1:4" hidden="1">
      <c r="A3711" s="452" t="s">
        <v>11144</v>
      </c>
      <c r="B3711" s="820" t="s">
        <v>11145</v>
      </c>
      <c r="C3711" s="452" t="s">
        <v>11146</v>
      </c>
      <c r="D3711" s="781" t="s">
        <v>27</v>
      </c>
    </row>
    <row r="3712" spans="1:4" hidden="1">
      <c r="A3712" s="452" t="s">
        <v>11147</v>
      </c>
      <c r="B3712" s="820" t="s">
        <v>11148</v>
      </c>
      <c r="C3712" s="452" t="s">
        <v>11149</v>
      </c>
      <c r="D3712" s="781" t="s">
        <v>31</v>
      </c>
    </row>
    <row r="3713" spans="1:4" hidden="1">
      <c r="A3713" s="452" t="s">
        <v>11150</v>
      </c>
      <c r="B3713" s="820" t="s">
        <v>11151</v>
      </c>
      <c r="C3713" s="452" t="s">
        <v>11152</v>
      </c>
      <c r="D3713" s="781" t="s">
        <v>931</v>
      </c>
    </row>
    <row r="3714" spans="1:4" hidden="1">
      <c r="A3714" s="452" t="s">
        <v>11153</v>
      </c>
      <c r="B3714" s="820" t="s">
        <v>11154</v>
      </c>
      <c r="C3714" s="452" t="s">
        <v>11155</v>
      </c>
      <c r="D3714" s="781" t="s">
        <v>35</v>
      </c>
    </row>
    <row r="3715" spans="1:4" hidden="1">
      <c r="A3715" s="452" t="s">
        <v>11156</v>
      </c>
      <c r="B3715" s="820" t="s">
        <v>11157</v>
      </c>
      <c r="C3715" s="452" t="s">
        <v>11158</v>
      </c>
      <c r="D3715" s="781" t="s">
        <v>7</v>
      </c>
    </row>
    <row r="3716" spans="1:4" hidden="1">
      <c r="A3716" s="452" t="s">
        <v>11159</v>
      </c>
      <c r="B3716" s="820" t="s">
        <v>11160</v>
      </c>
      <c r="C3716" s="452" t="s">
        <v>11161</v>
      </c>
      <c r="D3716" s="781" t="s">
        <v>39</v>
      </c>
    </row>
    <row r="3717" spans="1:4" hidden="1">
      <c r="A3717" s="452" t="s">
        <v>11162</v>
      </c>
      <c r="B3717" s="820" t="s">
        <v>11163</v>
      </c>
      <c r="C3717" s="452" t="s">
        <v>11164</v>
      </c>
      <c r="D3717" s="781" t="s">
        <v>43</v>
      </c>
    </row>
    <row r="3718" spans="1:4" hidden="1">
      <c r="A3718" s="452" t="s">
        <v>11165</v>
      </c>
      <c r="B3718" s="820" t="s">
        <v>11166</v>
      </c>
      <c r="C3718" s="452" t="s">
        <v>11167</v>
      </c>
      <c r="D3718" s="781" t="s">
        <v>47</v>
      </c>
    </row>
    <row r="3719" spans="1:4" hidden="1">
      <c r="A3719" s="452" t="s">
        <v>11168</v>
      </c>
      <c r="B3719" s="820" t="s">
        <v>11169</v>
      </c>
      <c r="C3719" s="452" t="s">
        <v>11170</v>
      </c>
      <c r="D3719" s="781" t="s">
        <v>11</v>
      </c>
    </row>
    <row r="3720" spans="1:4" hidden="1">
      <c r="A3720" s="452" t="s">
        <v>11171</v>
      </c>
      <c r="B3720" s="820" t="s">
        <v>11172</v>
      </c>
      <c r="C3720" s="452" t="s">
        <v>11173</v>
      </c>
      <c r="D3720" s="781" t="s">
        <v>54</v>
      </c>
    </row>
    <row r="3721" spans="1:4" hidden="1">
      <c r="A3721" s="452" t="s">
        <v>11174</v>
      </c>
      <c r="B3721" s="820" t="s">
        <v>11175</v>
      </c>
      <c r="C3721" s="452" t="s">
        <v>11176</v>
      </c>
      <c r="D3721" s="781" t="s">
        <v>15</v>
      </c>
    </row>
    <row r="3722" spans="1:4" hidden="1">
      <c r="A3722" s="452" t="s">
        <v>11177</v>
      </c>
      <c r="B3722" s="820" t="s">
        <v>11178</v>
      </c>
      <c r="C3722" s="452" t="s">
        <v>11179</v>
      </c>
      <c r="D3722" s="781" t="s">
        <v>19</v>
      </c>
    </row>
    <row r="3723" spans="1:4" hidden="1">
      <c r="A3723" s="452" t="s">
        <v>11180</v>
      </c>
      <c r="B3723" s="820" t="s">
        <v>11181</v>
      </c>
      <c r="C3723" s="452" t="s">
        <v>11182</v>
      </c>
      <c r="D3723" s="781" t="s">
        <v>23</v>
      </c>
    </row>
    <row r="3724" spans="1:4" hidden="1">
      <c r="A3724" s="452" t="s">
        <v>11183</v>
      </c>
      <c r="B3724" s="820" t="s">
        <v>11184</v>
      </c>
      <c r="C3724" s="452" t="s">
        <v>11185</v>
      </c>
      <c r="D3724" s="781" t="s">
        <v>27</v>
      </c>
    </row>
    <row r="3725" spans="1:4" hidden="1">
      <c r="A3725" s="452" t="s">
        <v>11186</v>
      </c>
      <c r="B3725" s="820" t="s">
        <v>11187</v>
      </c>
      <c r="C3725" s="452" t="s">
        <v>11188</v>
      </c>
      <c r="D3725" s="781" t="s">
        <v>31</v>
      </c>
    </row>
    <row r="3726" spans="1:4" hidden="1">
      <c r="A3726" s="452" t="s">
        <v>11189</v>
      </c>
      <c r="B3726" s="820" t="s">
        <v>11190</v>
      </c>
      <c r="C3726" s="452" t="s">
        <v>11191</v>
      </c>
      <c r="D3726" s="781" t="s">
        <v>931</v>
      </c>
    </row>
    <row r="3727" spans="1:4" hidden="1">
      <c r="A3727" s="452" t="s">
        <v>11192</v>
      </c>
      <c r="B3727" s="820" t="s">
        <v>11193</v>
      </c>
      <c r="C3727" s="452" t="s">
        <v>11194</v>
      </c>
      <c r="D3727" s="781" t="s">
        <v>35</v>
      </c>
    </row>
    <row r="3728" spans="1:4" hidden="1">
      <c r="A3728" s="452" t="s">
        <v>11195</v>
      </c>
      <c r="B3728" s="820" t="s">
        <v>11196</v>
      </c>
      <c r="C3728" s="452" t="s">
        <v>11197</v>
      </c>
      <c r="D3728" s="781" t="s">
        <v>7</v>
      </c>
    </row>
    <row r="3729" spans="1:4" hidden="1">
      <c r="A3729" s="452" t="s">
        <v>11198</v>
      </c>
      <c r="B3729" s="820" t="s">
        <v>11199</v>
      </c>
      <c r="C3729" s="452" t="s">
        <v>11200</v>
      </c>
      <c r="D3729" s="781" t="s">
        <v>39</v>
      </c>
    </row>
    <row r="3730" spans="1:4" hidden="1">
      <c r="A3730" s="452" t="s">
        <v>11201</v>
      </c>
      <c r="B3730" s="820" t="s">
        <v>11202</v>
      </c>
      <c r="C3730" s="452" t="s">
        <v>11203</v>
      </c>
      <c r="D3730" s="781" t="s">
        <v>43</v>
      </c>
    </row>
    <row r="3731" spans="1:4" hidden="1">
      <c r="A3731" s="452" t="s">
        <v>11204</v>
      </c>
      <c r="B3731" s="820" t="s">
        <v>11205</v>
      </c>
      <c r="C3731" s="452" t="s">
        <v>11206</v>
      </c>
      <c r="D3731" s="781" t="s">
        <v>47</v>
      </c>
    </row>
    <row r="3732" spans="1:4" hidden="1">
      <c r="A3732" s="452" t="s">
        <v>11207</v>
      </c>
      <c r="B3732" s="820" t="s">
        <v>11208</v>
      </c>
      <c r="C3732" s="452" t="s">
        <v>11209</v>
      </c>
      <c r="D3732" s="781" t="s">
        <v>11</v>
      </c>
    </row>
    <row r="3733" spans="1:4" hidden="1">
      <c r="A3733" s="452" t="s">
        <v>11210</v>
      </c>
      <c r="B3733" s="820" t="s">
        <v>11211</v>
      </c>
      <c r="C3733" s="452" t="s">
        <v>11212</v>
      </c>
      <c r="D3733" s="781" t="s">
        <v>54</v>
      </c>
    </row>
    <row r="3734" spans="1:4" hidden="1">
      <c r="A3734" s="452" t="s">
        <v>11213</v>
      </c>
      <c r="B3734" s="820" t="s">
        <v>11214</v>
      </c>
      <c r="C3734" s="452" t="s">
        <v>11215</v>
      </c>
      <c r="D3734" s="781" t="s">
        <v>15</v>
      </c>
    </row>
    <row r="3735" spans="1:4" hidden="1">
      <c r="A3735" s="452" t="s">
        <v>11216</v>
      </c>
      <c r="B3735" s="820" t="s">
        <v>11217</v>
      </c>
      <c r="C3735" s="452" t="s">
        <v>11218</v>
      </c>
      <c r="D3735" s="781" t="s">
        <v>19</v>
      </c>
    </row>
    <row r="3736" spans="1:4" hidden="1">
      <c r="A3736" s="452" t="s">
        <v>11219</v>
      </c>
      <c r="B3736" s="820" t="s">
        <v>11220</v>
      </c>
      <c r="C3736" s="452" t="s">
        <v>11221</v>
      </c>
      <c r="D3736" s="781" t="s">
        <v>23</v>
      </c>
    </row>
    <row r="3737" spans="1:4" hidden="1">
      <c r="A3737" s="452" t="s">
        <v>11222</v>
      </c>
      <c r="B3737" s="820" t="s">
        <v>11223</v>
      </c>
      <c r="C3737" s="452" t="s">
        <v>11224</v>
      </c>
      <c r="D3737" s="781" t="s">
        <v>27</v>
      </c>
    </row>
    <row r="3738" spans="1:4" hidden="1">
      <c r="A3738" s="452" t="s">
        <v>11225</v>
      </c>
      <c r="B3738" s="820" t="s">
        <v>11226</v>
      </c>
      <c r="C3738" s="452" t="s">
        <v>11227</v>
      </c>
      <c r="D3738" s="781" t="s">
        <v>31</v>
      </c>
    </row>
    <row r="3739" spans="1:4" hidden="1">
      <c r="A3739" s="452" t="s">
        <v>11228</v>
      </c>
      <c r="B3739" s="820" t="s">
        <v>11229</v>
      </c>
      <c r="C3739" s="452" t="s">
        <v>11230</v>
      </c>
      <c r="D3739" s="781" t="s">
        <v>931</v>
      </c>
    </row>
    <row r="3740" spans="1:4" hidden="1">
      <c r="A3740" s="452" t="s">
        <v>11231</v>
      </c>
      <c r="B3740" s="820" t="s">
        <v>11232</v>
      </c>
      <c r="C3740" s="452" t="s">
        <v>11233</v>
      </c>
      <c r="D3740" s="781" t="s">
        <v>35</v>
      </c>
    </row>
    <row r="3741" spans="1:4" hidden="1">
      <c r="A3741" s="452" t="s">
        <v>11234</v>
      </c>
      <c r="B3741" s="820" t="s">
        <v>11235</v>
      </c>
      <c r="C3741" s="452" t="s">
        <v>11236</v>
      </c>
      <c r="D3741" s="781" t="s">
        <v>7</v>
      </c>
    </row>
    <row r="3742" spans="1:4" hidden="1">
      <c r="A3742" s="452" t="s">
        <v>11237</v>
      </c>
      <c r="B3742" s="820" t="s">
        <v>11238</v>
      </c>
      <c r="C3742" s="452" t="s">
        <v>11239</v>
      </c>
      <c r="D3742" s="781" t="s">
        <v>39</v>
      </c>
    </row>
    <row r="3743" spans="1:4" hidden="1">
      <c r="A3743" s="452" t="s">
        <v>11240</v>
      </c>
      <c r="B3743" s="820" t="s">
        <v>11241</v>
      </c>
      <c r="C3743" s="452" t="s">
        <v>11242</v>
      </c>
      <c r="D3743" s="781" t="s">
        <v>43</v>
      </c>
    </row>
    <row r="3744" spans="1:4" hidden="1">
      <c r="A3744" s="452" t="s">
        <v>11243</v>
      </c>
      <c r="B3744" s="820" t="s">
        <v>11244</v>
      </c>
      <c r="C3744" s="452" t="s">
        <v>11245</v>
      </c>
      <c r="D3744" s="781" t="s">
        <v>47</v>
      </c>
    </row>
    <row r="3745" spans="1:4" hidden="1">
      <c r="A3745" s="452" t="s">
        <v>11246</v>
      </c>
      <c r="B3745" s="820" t="s">
        <v>11247</v>
      </c>
      <c r="C3745" s="452" t="s">
        <v>11248</v>
      </c>
      <c r="D3745" s="781" t="s">
        <v>11</v>
      </c>
    </row>
    <row r="3746" spans="1:4" hidden="1">
      <c r="A3746" s="452" t="s">
        <v>11249</v>
      </c>
      <c r="B3746" s="820" t="s">
        <v>11250</v>
      </c>
      <c r="C3746" s="452" t="s">
        <v>11251</v>
      </c>
      <c r="D3746" s="781" t="s">
        <v>54</v>
      </c>
    </row>
    <row r="3747" spans="1:4" hidden="1">
      <c r="A3747" s="452" t="s">
        <v>11252</v>
      </c>
      <c r="B3747" s="820" t="s">
        <v>11253</v>
      </c>
      <c r="C3747" s="452" t="s">
        <v>11254</v>
      </c>
      <c r="D3747" s="781" t="s">
        <v>15</v>
      </c>
    </row>
    <row r="3748" spans="1:4" hidden="1">
      <c r="A3748" s="452" t="s">
        <v>11255</v>
      </c>
      <c r="B3748" s="820" t="s">
        <v>11256</v>
      </c>
      <c r="C3748" s="452" t="s">
        <v>11257</v>
      </c>
      <c r="D3748" s="781" t="s">
        <v>19</v>
      </c>
    </row>
    <row r="3749" spans="1:4" hidden="1">
      <c r="A3749" s="452" t="s">
        <v>11258</v>
      </c>
      <c r="B3749" s="820" t="s">
        <v>11259</v>
      </c>
      <c r="C3749" s="452" t="s">
        <v>11260</v>
      </c>
      <c r="D3749" s="781" t="s">
        <v>23</v>
      </c>
    </row>
    <row r="3750" spans="1:4" hidden="1">
      <c r="A3750" s="452" t="s">
        <v>11261</v>
      </c>
      <c r="B3750" s="820" t="s">
        <v>11262</v>
      </c>
      <c r="C3750" s="452" t="s">
        <v>11263</v>
      </c>
      <c r="D3750" s="781" t="s">
        <v>27</v>
      </c>
    </row>
    <row r="3751" spans="1:4" hidden="1">
      <c r="A3751" s="452" t="s">
        <v>11264</v>
      </c>
      <c r="B3751" s="820" t="s">
        <v>11265</v>
      </c>
      <c r="C3751" s="452" t="s">
        <v>11266</v>
      </c>
      <c r="D3751" s="781" t="s">
        <v>31</v>
      </c>
    </row>
    <row r="3752" spans="1:4" hidden="1">
      <c r="A3752" s="452" t="s">
        <v>11267</v>
      </c>
      <c r="B3752" s="820" t="s">
        <v>11268</v>
      </c>
      <c r="C3752" s="452" t="s">
        <v>11269</v>
      </c>
      <c r="D3752" s="781" t="s">
        <v>931</v>
      </c>
    </row>
    <row r="3753" spans="1:4" hidden="1">
      <c r="A3753" s="452" t="s">
        <v>11270</v>
      </c>
      <c r="B3753" s="820" t="s">
        <v>11271</v>
      </c>
      <c r="C3753" s="452" t="s">
        <v>11272</v>
      </c>
      <c r="D3753" s="781" t="s">
        <v>35</v>
      </c>
    </row>
    <row r="3754" spans="1:4" hidden="1">
      <c r="A3754" s="452" t="s">
        <v>11273</v>
      </c>
      <c r="B3754" s="820" t="s">
        <v>11274</v>
      </c>
      <c r="C3754" s="452" t="s">
        <v>11275</v>
      </c>
      <c r="D3754" s="781" t="s">
        <v>7</v>
      </c>
    </row>
    <row r="3755" spans="1:4" hidden="1">
      <c r="A3755" s="452" t="s">
        <v>11276</v>
      </c>
      <c r="B3755" s="820" t="s">
        <v>11277</v>
      </c>
      <c r="C3755" s="452" t="s">
        <v>11278</v>
      </c>
      <c r="D3755" s="781" t="s">
        <v>39</v>
      </c>
    </row>
    <row r="3756" spans="1:4" hidden="1">
      <c r="A3756" s="452" t="s">
        <v>11279</v>
      </c>
      <c r="B3756" s="820" t="s">
        <v>11280</v>
      </c>
      <c r="C3756" s="452" t="s">
        <v>11281</v>
      </c>
      <c r="D3756" s="781" t="s">
        <v>43</v>
      </c>
    </row>
    <row r="3757" spans="1:4" hidden="1">
      <c r="A3757" s="452" t="s">
        <v>11282</v>
      </c>
      <c r="B3757" s="820" t="s">
        <v>11283</v>
      </c>
      <c r="C3757" s="452" t="s">
        <v>11284</v>
      </c>
      <c r="D3757" s="781" t="s">
        <v>47</v>
      </c>
    </row>
    <row r="3758" spans="1:4" hidden="1">
      <c r="A3758" s="452" t="s">
        <v>11285</v>
      </c>
      <c r="B3758" s="820" t="s">
        <v>11286</v>
      </c>
      <c r="C3758" s="452" t="s">
        <v>11287</v>
      </c>
      <c r="D3758" s="781" t="s">
        <v>11</v>
      </c>
    </row>
    <row r="3759" spans="1:4" hidden="1">
      <c r="A3759" s="452" t="s">
        <v>11288</v>
      </c>
      <c r="B3759" s="820" t="s">
        <v>11289</v>
      </c>
      <c r="C3759" s="452" t="s">
        <v>11290</v>
      </c>
      <c r="D3759" s="781" t="s">
        <v>54</v>
      </c>
    </row>
    <row r="3760" spans="1:4" hidden="1">
      <c r="A3760" s="452" t="s">
        <v>11291</v>
      </c>
      <c r="B3760" s="820" t="s">
        <v>11292</v>
      </c>
      <c r="C3760" s="452" t="s">
        <v>11293</v>
      </c>
      <c r="D3760" s="781" t="s">
        <v>15</v>
      </c>
    </row>
    <row r="3761" spans="1:4" hidden="1">
      <c r="A3761" s="452" t="s">
        <v>11294</v>
      </c>
      <c r="B3761" s="820" t="s">
        <v>11295</v>
      </c>
      <c r="C3761" s="452" t="s">
        <v>11296</v>
      </c>
      <c r="D3761" s="781" t="s">
        <v>19</v>
      </c>
    </row>
    <row r="3762" spans="1:4" hidden="1">
      <c r="A3762" s="452" t="s">
        <v>11297</v>
      </c>
      <c r="B3762" s="820" t="s">
        <v>11298</v>
      </c>
      <c r="C3762" s="452" t="s">
        <v>11299</v>
      </c>
      <c r="D3762" s="781" t="s">
        <v>23</v>
      </c>
    </row>
    <row r="3763" spans="1:4" hidden="1">
      <c r="A3763" s="452" t="s">
        <v>11300</v>
      </c>
      <c r="B3763" s="820" t="s">
        <v>11301</v>
      </c>
      <c r="C3763" s="452" t="s">
        <v>11302</v>
      </c>
      <c r="D3763" s="781" t="s">
        <v>27</v>
      </c>
    </row>
    <row r="3764" spans="1:4" hidden="1">
      <c r="A3764" s="452" t="s">
        <v>11303</v>
      </c>
      <c r="B3764" s="820" t="s">
        <v>11304</v>
      </c>
      <c r="C3764" s="452" t="s">
        <v>11305</v>
      </c>
      <c r="D3764" s="781" t="s">
        <v>31</v>
      </c>
    </row>
    <row r="3765" spans="1:4" hidden="1">
      <c r="A3765" s="452" t="s">
        <v>11306</v>
      </c>
      <c r="B3765" s="820" t="s">
        <v>11307</v>
      </c>
      <c r="C3765" s="452" t="s">
        <v>11308</v>
      </c>
      <c r="D3765" s="781" t="s">
        <v>931</v>
      </c>
    </row>
    <row r="3766" spans="1:4" hidden="1">
      <c r="A3766" s="452" t="s">
        <v>11309</v>
      </c>
      <c r="B3766" s="820" t="s">
        <v>11310</v>
      </c>
      <c r="C3766" s="452" t="s">
        <v>11311</v>
      </c>
      <c r="D3766" s="781" t="s">
        <v>35</v>
      </c>
    </row>
    <row r="3767" spans="1:4" hidden="1">
      <c r="A3767" s="452" t="s">
        <v>11312</v>
      </c>
      <c r="B3767" s="820" t="s">
        <v>11313</v>
      </c>
      <c r="C3767" s="452" t="s">
        <v>11314</v>
      </c>
      <c r="D3767" s="781" t="s">
        <v>7</v>
      </c>
    </row>
    <row r="3768" spans="1:4" hidden="1">
      <c r="A3768" s="452" t="s">
        <v>11315</v>
      </c>
      <c r="B3768" s="820" t="s">
        <v>11316</v>
      </c>
      <c r="C3768" s="452" t="s">
        <v>11317</v>
      </c>
      <c r="D3768" s="781" t="s">
        <v>39</v>
      </c>
    </row>
    <row r="3769" spans="1:4" hidden="1">
      <c r="A3769" s="452" t="s">
        <v>11318</v>
      </c>
      <c r="B3769" s="820" t="s">
        <v>11319</v>
      </c>
      <c r="C3769" s="452" t="s">
        <v>11320</v>
      </c>
      <c r="D3769" s="781" t="s">
        <v>43</v>
      </c>
    </row>
    <row r="3770" spans="1:4" hidden="1">
      <c r="A3770" s="452" t="s">
        <v>11321</v>
      </c>
      <c r="B3770" s="820" t="s">
        <v>11322</v>
      </c>
      <c r="C3770" s="452" t="s">
        <v>11323</v>
      </c>
      <c r="D3770" s="781" t="s">
        <v>47</v>
      </c>
    </row>
    <row r="3771" spans="1:4" hidden="1">
      <c r="A3771" s="452" t="s">
        <v>11324</v>
      </c>
      <c r="B3771" s="820" t="s">
        <v>11325</v>
      </c>
      <c r="C3771" s="452" t="s">
        <v>11326</v>
      </c>
      <c r="D3771" s="781" t="s">
        <v>11</v>
      </c>
    </row>
    <row r="3772" spans="1:4" hidden="1">
      <c r="A3772" s="452" t="s">
        <v>11327</v>
      </c>
      <c r="B3772" s="820" t="s">
        <v>11328</v>
      </c>
      <c r="C3772" s="452" t="s">
        <v>11329</v>
      </c>
      <c r="D3772" s="781" t="s">
        <v>54</v>
      </c>
    </row>
    <row r="3773" spans="1:4" hidden="1">
      <c r="A3773" s="452" t="s">
        <v>11330</v>
      </c>
      <c r="B3773" s="820" t="s">
        <v>11331</v>
      </c>
      <c r="C3773" s="452" t="s">
        <v>11332</v>
      </c>
      <c r="D3773" s="781" t="s">
        <v>15</v>
      </c>
    </row>
    <row r="3774" spans="1:4" hidden="1">
      <c r="A3774" s="452" t="s">
        <v>11333</v>
      </c>
      <c r="B3774" s="820" t="s">
        <v>11334</v>
      </c>
      <c r="C3774" s="452" t="s">
        <v>11335</v>
      </c>
      <c r="D3774" s="781" t="s">
        <v>19</v>
      </c>
    </row>
    <row r="3775" spans="1:4" hidden="1">
      <c r="A3775" s="452" t="s">
        <v>11336</v>
      </c>
      <c r="B3775" s="820" t="s">
        <v>11337</v>
      </c>
      <c r="C3775" s="452" t="s">
        <v>11338</v>
      </c>
      <c r="D3775" s="781" t="s">
        <v>23</v>
      </c>
    </row>
    <row r="3776" spans="1:4" hidden="1">
      <c r="A3776" s="452" t="s">
        <v>11339</v>
      </c>
      <c r="B3776" s="820" t="s">
        <v>11340</v>
      </c>
      <c r="C3776" s="452" t="s">
        <v>11341</v>
      </c>
      <c r="D3776" s="781" t="s">
        <v>27</v>
      </c>
    </row>
    <row r="3777" spans="1:4" hidden="1">
      <c r="A3777" s="452" t="s">
        <v>11342</v>
      </c>
      <c r="B3777" s="820" t="s">
        <v>11343</v>
      </c>
      <c r="C3777" s="452" t="s">
        <v>11344</v>
      </c>
      <c r="D3777" s="781" t="s">
        <v>31</v>
      </c>
    </row>
    <row r="3778" spans="1:4" hidden="1">
      <c r="A3778" s="452" t="s">
        <v>11345</v>
      </c>
      <c r="B3778" s="820" t="s">
        <v>11346</v>
      </c>
      <c r="C3778" s="452" t="s">
        <v>11347</v>
      </c>
      <c r="D3778" s="781" t="s">
        <v>931</v>
      </c>
    </row>
    <row r="3779" spans="1:4" hidden="1">
      <c r="A3779" s="452" t="s">
        <v>11348</v>
      </c>
      <c r="B3779" s="820" t="s">
        <v>11349</v>
      </c>
      <c r="C3779" s="452" t="s">
        <v>11350</v>
      </c>
      <c r="D3779" s="781" t="s">
        <v>35</v>
      </c>
    </row>
    <row r="3780" spans="1:4" hidden="1">
      <c r="A3780" s="452" t="s">
        <v>11351</v>
      </c>
      <c r="B3780" s="820" t="s">
        <v>11352</v>
      </c>
      <c r="C3780" s="452" t="s">
        <v>11353</v>
      </c>
      <c r="D3780" s="781" t="s">
        <v>7</v>
      </c>
    </row>
    <row r="3781" spans="1:4" hidden="1">
      <c r="A3781" s="452" t="s">
        <v>11354</v>
      </c>
      <c r="B3781" s="820" t="s">
        <v>11355</v>
      </c>
      <c r="C3781" s="452" t="s">
        <v>11356</v>
      </c>
      <c r="D3781" s="781" t="s">
        <v>39</v>
      </c>
    </row>
    <row r="3782" spans="1:4" hidden="1">
      <c r="A3782" s="452" t="s">
        <v>11357</v>
      </c>
      <c r="B3782" s="820" t="s">
        <v>11358</v>
      </c>
      <c r="C3782" s="452" t="s">
        <v>11359</v>
      </c>
      <c r="D3782" s="781" t="s">
        <v>43</v>
      </c>
    </row>
    <row r="3783" spans="1:4" hidden="1">
      <c r="A3783" s="452" t="s">
        <v>11360</v>
      </c>
      <c r="B3783" s="820" t="s">
        <v>11361</v>
      </c>
      <c r="C3783" s="452" t="s">
        <v>11362</v>
      </c>
      <c r="D3783" s="781" t="s">
        <v>47</v>
      </c>
    </row>
    <row r="3784" spans="1:4" hidden="1">
      <c r="A3784" s="452" t="s">
        <v>11363</v>
      </c>
      <c r="B3784" s="820" t="s">
        <v>11364</v>
      </c>
      <c r="C3784" s="452" t="s">
        <v>11365</v>
      </c>
      <c r="D3784" s="781" t="s">
        <v>11</v>
      </c>
    </row>
    <row r="3785" spans="1:4" hidden="1">
      <c r="A3785" s="452" t="s">
        <v>11366</v>
      </c>
      <c r="B3785" s="820" t="s">
        <v>11367</v>
      </c>
      <c r="C3785" s="452" t="s">
        <v>11368</v>
      </c>
      <c r="D3785" s="781" t="s">
        <v>54</v>
      </c>
    </row>
    <row r="3786" spans="1:4" hidden="1">
      <c r="A3786" s="452" t="s">
        <v>11369</v>
      </c>
      <c r="B3786" s="820" t="s">
        <v>11370</v>
      </c>
      <c r="C3786" s="452" t="s">
        <v>11371</v>
      </c>
      <c r="D3786" s="781" t="s">
        <v>15</v>
      </c>
    </row>
    <row r="3787" spans="1:4" hidden="1">
      <c r="A3787" s="452" t="s">
        <v>11372</v>
      </c>
      <c r="B3787" s="820" t="s">
        <v>11373</v>
      </c>
      <c r="C3787" s="452" t="s">
        <v>11374</v>
      </c>
      <c r="D3787" s="781" t="s">
        <v>19</v>
      </c>
    </row>
    <row r="3788" spans="1:4" hidden="1">
      <c r="A3788" s="452" t="s">
        <v>11375</v>
      </c>
      <c r="B3788" s="820" t="s">
        <v>11376</v>
      </c>
      <c r="C3788" s="452" t="s">
        <v>11377</v>
      </c>
      <c r="D3788" s="781" t="s">
        <v>23</v>
      </c>
    </row>
    <row r="3789" spans="1:4" hidden="1">
      <c r="A3789" s="452" t="s">
        <v>11378</v>
      </c>
      <c r="B3789" s="820" t="s">
        <v>11379</v>
      </c>
      <c r="C3789" s="452" t="s">
        <v>11380</v>
      </c>
      <c r="D3789" s="781" t="s">
        <v>27</v>
      </c>
    </row>
    <row r="3790" spans="1:4" hidden="1">
      <c r="A3790" s="452" t="s">
        <v>11381</v>
      </c>
      <c r="B3790" s="820" t="s">
        <v>11382</v>
      </c>
      <c r="C3790" s="452" t="s">
        <v>11383</v>
      </c>
      <c r="D3790" s="781" t="s">
        <v>31</v>
      </c>
    </row>
    <row r="3791" spans="1:4" hidden="1">
      <c r="A3791" s="452" t="s">
        <v>11384</v>
      </c>
      <c r="B3791" s="820" t="s">
        <v>11385</v>
      </c>
      <c r="C3791" s="452" t="s">
        <v>11386</v>
      </c>
      <c r="D3791" s="781" t="s">
        <v>931</v>
      </c>
    </row>
    <row r="3792" spans="1:4" hidden="1">
      <c r="A3792" s="452" t="s">
        <v>11387</v>
      </c>
      <c r="B3792" s="820" t="s">
        <v>11388</v>
      </c>
      <c r="C3792" s="452" t="s">
        <v>11389</v>
      </c>
      <c r="D3792" s="781" t="s">
        <v>35</v>
      </c>
    </row>
    <row r="3793" spans="1:4" hidden="1">
      <c r="A3793" s="452" t="s">
        <v>11390</v>
      </c>
      <c r="B3793" s="820" t="s">
        <v>11391</v>
      </c>
      <c r="C3793" s="452" t="s">
        <v>11392</v>
      </c>
      <c r="D3793" s="781" t="s">
        <v>7</v>
      </c>
    </row>
    <row r="3794" spans="1:4" hidden="1">
      <c r="A3794" s="452" t="s">
        <v>11393</v>
      </c>
      <c r="B3794" s="820" t="s">
        <v>11394</v>
      </c>
      <c r="C3794" s="452" t="s">
        <v>11395</v>
      </c>
      <c r="D3794" s="781" t="s">
        <v>39</v>
      </c>
    </row>
    <row r="3795" spans="1:4" hidden="1">
      <c r="A3795" s="452" t="s">
        <v>11396</v>
      </c>
      <c r="B3795" s="820" t="s">
        <v>11397</v>
      </c>
      <c r="C3795" s="452" t="s">
        <v>11398</v>
      </c>
      <c r="D3795" s="781" t="s">
        <v>43</v>
      </c>
    </row>
    <row r="3796" spans="1:4" hidden="1">
      <c r="A3796" s="452" t="s">
        <v>11399</v>
      </c>
      <c r="B3796" s="820" t="s">
        <v>11400</v>
      </c>
      <c r="C3796" s="452" t="s">
        <v>11401</v>
      </c>
      <c r="D3796" s="781" t="s">
        <v>47</v>
      </c>
    </row>
    <row r="3797" spans="1:4" hidden="1">
      <c r="A3797" s="452" t="s">
        <v>11402</v>
      </c>
      <c r="B3797" s="820" t="s">
        <v>11403</v>
      </c>
      <c r="C3797" s="452" t="s">
        <v>11404</v>
      </c>
      <c r="D3797" s="781" t="s">
        <v>11</v>
      </c>
    </row>
    <row r="3798" spans="1:4" hidden="1">
      <c r="A3798" s="452" t="s">
        <v>11405</v>
      </c>
      <c r="B3798" s="820" t="s">
        <v>11406</v>
      </c>
      <c r="C3798" s="452" t="s">
        <v>11407</v>
      </c>
      <c r="D3798" s="781" t="s">
        <v>54</v>
      </c>
    </row>
    <row r="3799" spans="1:4" hidden="1">
      <c r="A3799" s="452" t="s">
        <v>11408</v>
      </c>
      <c r="B3799" s="820" t="s">
        <v>11409</v>
      </c>
      <c r="C3799" s="452" t="s">
        <v>11410</v>
      </c>
      <c r="D3799" s="781" t="s">
        <v>15</v>
      </c>
    </row>
    <row r="3800" spans="1:4" hidden="1">
      <c r="A3800" s="452" t="s">
        <v>11411</v>
      </c>
      <c r="B3800" s="820" t="s">
        <v>11412</v>
      </c>
      <c r="C3800" s="452" t="s">
        <v>11413</v>
      </c>
      <c r="D3800" s="781" t="s">
        <v>19</v>
      </c>
    </row>
    <row r="3801" spans="1:4" hidden="1">
      <c r="A3801" s="452" t="s">
        <v>11414</v>
      </c>
      <c r="B3801" s="820" t="s">
        <v>11415</v>
      </c>
      <c r="C3801" s="452" t="s">
        <v>11416</v>
      </c>
      <c r="D3801" s="781" t="s">
        <v>23</v>
      </c>
    </row>
    <row r="3802" spans="1:4" hidden="1">
      <c r="A3802" s="452" t="s">
        <v>11417</v>
      </c>
      <c r="B3802" s="820" t="s">
        <v>11418</v>
      </c>
      <c r="C3802" s="452" t="s">
        <v>11419</v>
      </c>
      <c r="D3802" s="781" t="s">
        <v>27</v>
      </c>
    </row>
    <row r="3803" spans="1:4" hidden="1">
      <c r="A3803" s="452" t="s">
        <v>11420</v>
      </c>
      <c r="B3803" s="820" t="s">
        <v>11421</v>
      </c>
      <c r="C3803" s="452" t="s">
        <v>11422</v>
      </c>
      <c r="D3803" s="781" t="s">
        <v>31</v>
      </c>
    </row>
    <row r="3804" spans="1:4" hidden="1">
      <c r="A3804" s="452" t="s">
        <v>11423</v>
      </c>
      <c r="B3804" s="820" t="s">
        <v>11424</v>
      </c>
      <c r="C3804" s="452" t="s">
        <v>11425</v>
      </c>
      <c r="D3804" s="781" t="s">
        <v>931</v>
      </c>
    </row>
    <row r="3805" spans="1:4" hidden="1">
      <c r="A3805" s="452" t="s">
        <v>11426</v>
      </c>
      <c r="B3805" s="820" t="s">
        <v>11427</v>
      </c>
      <c r="C3805" s="452" t="s">
        <v>11428</v>
      </c>
      <c r="D3805" s="781" t="s">
        <v>35</v>
      </c>
    </row>
    <row r="3806" spans="1:4" hidden="1">
      <c r="A3806" s="452" t="s">
        <v>11429</v>
      </c>
      <c r="B3806" s="820" t="s">
        <v>11430</v>
      </c>
      <c r="C3806" s="452" t="s">
        <v>11431</v>
      </c>
      <c r="D3806" s="781" t="s">
        <v>7</v>
      </c>
    </row>
    <row r="3807" spans="1:4" hidden="1">
      <c r="A3807" s="452" t="s">
        <v>11432</v>
      </c>
      <c r="B3807" s="820" t="s">
        <v>11433</v>
      </c>
      <c r="C3807" s="452" t="s">
        <v>11434</v>
      </c>
      <c r="D3807" s="781" t="s">
        <v>39</v>
      </c>
    </row>
    <row r="3808" spans="1:4" hidden="1">
      <c r="A3808" s="452" t="s">
        <v>11435</v>
      </c>
      <c r="B3808" s="820" t="s">
        <v>11436</v>
      </c>
      <c r="C3808" s="452" t="s">
        <v>11437</v>
      </c>
      <c r="D3808" s="781" t="s">
        <v>43</v>
      </c>
    </row>
    <row r="3809" spans="1:4" hidden="1">
      <c r="A3809" s="452" t="s">
        <v>11438</v>
      </c>
      <c r="B3809" s="820" t="s">
        <v>11439</v>
      </c>
      <c r="C3809" s="452" t="s">
        <v>11440</v>
      </c>
      <c r="D3809" s="781" t="s">
        <v>47</v>
      </c>
    </row>
    <row r="3810" spans="1:4" hidden="1">
      <c r="A3810" s="452" t="s">
        <v>11441</v>
      </c>
      <c r="B3810" s="820" t="s">
        <v>11442</v>
      </c>
      <c r="C3810" s="452" t="s">
        <v>11443</v>
      </c>
      <c r="D3810" s="781" t="s">
        <v>11</v>
      </c>
    </row>
    <row r="3811" spans="1:4" hidden="1">
      <c r="A3811" s="452" t="s">
        <v>11444</v>
      </c>
      <c r="B3811" s="820" t="s">
        <v>11445</v>
      </c>
      <c r="C3811" s="452" t="s">
        <v>11446</v>
      </c>
      <c r="D3811" s="781" t="s">
        <v>54</v>
      </c>
    </row>
    <row r="3812" spans="1:4" hidden="1">
      <c r="A3812" s="452" t="s">
        <v>11447</v>
      </c>
      <c r="B3812" s="820" t="s">
        <v>11448</v>
      </c>
      <c r="C3812" s="452" t="s">
        <v>11449</v>
      </c>
      <c r="D3812" s="781" t="s">
        <v>15</v>
      </c>
    </row>
    <row r="3813" spans="1:4" hidden="1">
      <c r="A3813" s="452" t="s">
        <v>11450</v>
      </c>
      <c r="B3813" s="820" t="s">
        <v>11451</v>
      </c>
      <c r="C3813" s="452" t="s">
        <v>11452</v>
      </c>
      <c r="D3813" s="781" t="s">
        <v>19</v>
      </c>
    </row>
    <row r="3814" spans="1:4" hidden="1">
      <c r="A3814" s="452" t="s">
        <v>11453</v>
      </c>
      <c r="B3814" s="820" t="s">
        <v>11454</v>
      </c>
      <c r="C3814" s="452" t="s">
        <v>11455</v>
      </c>
      <c r="D3814" s="781" t="s">
        <v>23</v>
      </c>
    </row>
    <row r="3815" spans="1:4" hidden="1">
      <c r="A3815" s="452" t="s">
        <v>11456</v>
      </c>
      <c r="B3815" s="820" t="s">
        <v>11457</v>
      </c>
      <c r="C3815" s="452" t="s">
        <v>11458</v>
      </c>
      <c r="D3815" s="781" t="s">
        <v>27</v>
      </c>
    </row>
    <row r="3816" spans="1:4" hidden="1">
      <c r="A3816" s="452" t="s">
        <v>11459</v>
      </c>
      <c r="B3816" s="820" t="s">
        <v>11460</v>
      </c>
      <c r="C3816" s="452" t="s">
        <v>11461</v>
      </c>
      <c r="D3816" s="781" t="s">
        <v>31</v>
      </c>
    </row>
    <row r="3817" spans="1:4" hidden="1">
      <c r="A3817" s="452" t="s">
        <v>11462</v>
      </c>
      <c r="B3817" s="820" t="s">
        <v>11463</v>
      </c>
      <c r="C3817" s="452" t="s">
        <v>11464</v>
      </c>
      <c r="D3817" s="781" t="s">
        <v>931</v>
      </c>
    </row>
    <row r="3818" spans="1:4" hidden="1">
      <c r="A3818" s="452" t="s">
        <v>11465</v>
      </c>
      <c r="B3818" s="820" t="s">
        <v>11466</v>
      </c>
      <c r="C3818" s="452" t="s">
        <v>11467</v>
      </c>
      <c r="D3818" s="781" t="s">
        <v>35</v>
      </c>
    </row>
    <row r="3819" spans="1:4" hidden="1">
      <c r="A3819" s="452" t="s">
        <v>11468</v>
      </c>
      <c r="B3819" s="820" t="s">
        <v>11469</v>
      </c>
      <c r="C3819" s="452" t="s">
        <v>11470</v>
      </c>
      <c r="D3819" s="781" t="s">
        <v>7</v>
      </c>
    </row>
    <row r="3820" spans="1:4" hidden="1">
      <c r="A3820" s="452" t="s">
        <v>11471</v>
      </c>
      <c r="B3820" s="820" t="s">
        <v>11472</v>
      </c>
      <c r="C3820" s="452" t="s">
        <v>11473</v>
      </c>
      <c r="D3820" s="781" t="s">
        <v>39</v>
      </c>
    </row>
    <row r="3821" spans="1:4" hidden="1">
      <c r="A3821" s="452" t="s">
        <v>11474</v>
      </c>
      <c r="B3821" s="820" t="s">
        <v>11475</v>
      </c>
      <c r="C3821" s="452" t="s">
        <v>11476</v>
      </c>
      <c r="D3821" s="781" t="s">
        <v>43</v>
      </c>
    </row>
    <row r="3822" spans="1:4" hidden="1">
      <c r="A3822" s="452" t="s">
        <v>11477</v>
      </c>
      <c r="B3822" s="820" t="s">
        <v>11478</v>
      </c>
      <c r="C3822" s="452" t="s">
        <v>11479</v>
      </c>
      <c r="D3822" s="781" t="s">
        <v>47</v>
      </c>
    </row>
    <row r="3823" spans="1:4" hidden="1">
      <c r="A3823" s="452" t="s">
        <v>11480</v>
      </c>
      <c r="B3823" s="820" t="s">
        <v>11481</v>
      </c>
      <c r="C3823" s="452" t="s">
        <v>11482</v>
      </c>
      <c r="D3823" s="781" t="s">
        <v>11</v>
      </c>
    </row>
    <row r="3824" spans="1:4" hidden="1">
      <c r="A3824" s="452" t="s">
        <v>11483</v>
      </c>
      <c r="B3824" s="820" t="s">
        <v>11484</v>
      </c>
      <c r="C3824" s="452" t="s">
        <v>11485</v>
      </c>
      <c r="D3824" s="781" t="s">
        <v>54</v>
      </c>
    </row>
    <row r="3825" spans="1:4" hidden="1">
      <c r="A3825" s="452" t="s">
        <v>11486</v>
      </c>
      <c r="B3825" s="820" t="s">
        <v>11487</v>
      </c>
      <c r="C3825" s="452" t="s">
        <v>11488</v>
      </c>
      <c r="D3825" s="781" t="s">
        <v>15</v>
      </c>
    </row>
    <row r="3826" spans="1:4" hidden="1">
      <c r="A3826" s="452" t="s">
        <v>11489</v>
      </c>
      <c r="B3826" s="820" t="s">
        <v>11490</v>
      </c>
      <c r="C3826" s="452" t="s">
        <v>11491</v>
      </c>
      <c r="D3826" s="781" t="s">
        <v>19</v>
      </c>
    </row>
    <row r="3827" spans="1:4" hidden="1">
      <c r="A3827" s="452" t="s">
        <v>11492</v>
      </c>
      <c r="B3827" s="820" t="s">
        <v>11493</v>
      </c>
      <c r="C3827" s="452" t="s">
        <v>11494</v>
      </c>
      <c r="D3827" s="781" t="s">
        <v>23</v>
      </c>
    </row>
    <row r="3828" spans="1:4" hidden="1">
      <c r="A3828" s="452" t="s">
        <v>11495</v>
      </c>
      <c r="B3828" s="820" t="s">
        <v>11496</v>
      </c>
      <c r="C3828" s="452" t="s">
        <v>11497</v>
      </c>
      <c r="D3828" s="781" t="s">
        <v>27</v>
      </c>
    </row>
    <row r="3829" spans="1:4" hidden="1">
      <c r="A3829" s="452" t="s">
        <v>11498</v>
      </c>
      <c r="B3829" s="820" t="s">
        <v>11499</v>
      </c>
      <c r="C3829" s="452" t="s">
        <v>11500</v>
      </c>
      <c r="D3829" s="781" t="s">
        <v>31</v>
      </c>
    </row>
    <row r="3830" spans="1:4" hidden="1">
      <c r="A3830" s="452" t="s">
        <v>11501</v>
      </c>
      <c r="B3830" s="820" t="s">
        <v>11502</v>
      </c>
      <c r="C3830" s="452" t="s">
        <v>11503</v>
      </c>
      <c r="D3830" s="781" t="s">
        <v>931</v>
      </c>
    </row>
    <row r="3831" spans="1:4" hidden="1">
      <c r="A3831" s="452" t="s">
        <v>11504</v>
      </c>
      <c r="B3831" s="820" t="s">
        <v>11505</v>
      </c>
      <c r="C3831" s="452" t="s">
        <v>11506</v>
      </c>
      <c r="D3831" s="781" t="s">
        <v>35</v>
      </c>
    </row>
    <row r="3832" spans="1:4" hidden="1">
      <c r="A3832" s="452" t="s">
        <v>11507</v>
      </c>
      <c r="B3832" s="820" t="s">
        <v>11508</v>
      </c>
      <c r="C3832" s="452" t="s">
        <v>11509</v>
      </c>
      <c r="D3832" s="781" t="s">
        <v>7</v>
      </c>
    </row>
    <row r="3833" spans="1:4" hidden="1">
      <c r="A3833" s="452" t="s">
        <v>11510</v>
      </c>
      <c r="B3833" s="820" t="s">
        <v>11511</v>
      </c>
      <c r="C3833" s="452" t="s">
        <v>11512</v>
      </c>
      <c r="D3833" s="781" t="s">
        <v>39</v>
      </c>
    </row>
    <row r="3834" spans="1:4" hidden="1">
      <c r="A3834" s="452" t="s">
        <v>11513</v>
      </c>
      <c r="B3834" s="820" t="s">
        <v>11514</v>
      </c>
      <c r="C3834" s="452" t="s">
        <v>11515</v>
      </c>
      <c r="D3834" s="781" t="s">
        <v>43</v>
      </c>
    </row>
    <row r="3835" spans="1:4" hidden="1">
      <c r="A3835" s="452" t="s">
        <v>11516</v>
      </c>
      <c r="B3835" s="820" t="s">
        <v>11517</v>
      </c>
      <c r="C3835" s="452" t="s">
        <v>11518</v>
      </c>
      <c r="D3835" s="781" t="s">
        <v>47</v>
      </c>
    </row>
    <row r="3836" spans="1:4" hidden="1">
      <c r="A3836" s="452" t="s">
        <v>11519</v>
      </c>
      <c r="B3836" s="820" t="s">
        <v>11520</v>
      </c>
      <c r="C3836" s="452" t="s">
        <v>11521</v>
      </c>
      <c r="D3836" s="781" t="s">
        <v>11</v>
      </c>
    </row>
    <row r="3837" spans="1:4" hidden="1">
      <c r="A3837" s="452" t="s">
        <v>11522</v>
      </c>
      <c r="B3837" s="820" t="s">
        <v>11523</v>
      </c>
      <c r="C3837" s="452" t="s">
        <v>11524</v>
      </c>
      <c r="D3837" s="781" t="s">
        <v>54</v>
      </c>
    </row>
    <row r="3838" spans="1:4" hidden="1">
      <c r="A3838" s="452" t="s">
        <v>11525</v>
      </c>
      <c r="B3838" s="820" t="s">
        <v>11526</v>
      </c>
      <c r="C3838" s="452" t="s">
        <v>11527</v>
      </c>
      <c r="D3838" s="781" t="s">
        <v>15</v>
      </c>
    </row>
    <row r="3839" spans="1:4" hidden="1">
      <c r="A3839" s="452" t="s">
        <v>11528</v>
      </c>
      <c r="B3839" s="820" t="s">
        <v>11529</v>
      </c>
      <c r="C3839" s="452" t="s">
        <v>11530</v>
      </c>
      <c r="D3839" s="781" t="s">
        <v>19</v>
      </c>
    </row>
    <row r="3840" spans="1:4" hidden="1">
      <c r="A3840" s="452" t="s">
        <v>11531</v>
      </c>
      <c r="B3840" s="820" t="s">
        <v>11532</v>
      </c>
      <c r="C3840" s="452" t="s">
        <v>11533</v>
      </c>
      <c r="D3840" s="781" t="s">
        <v>23</v>
      </c>
    </row>
    <row r="3841" spans="1:4" hidden="1">
      <c r="A3841" s="452" t="s">
        <v>11534</v>
      </c>
      <c r="B3841" s="820" t="s">
        <v>11535</v>
      </c>
      <c r="C3841" s="452" t="s">
        <v>11536</v>
      </c>
      <c r="D3841" s="781" t="s">
        <v>27</v>
      </c>
    </row>
    <row r="3842" spans="1:4" hidden="1">
      <c r="A3842" s="452" t="s">
        <v>11537</v>
      </c>
      <c r="B3842" s="820" t="s">
        <v>11538</v>
      </c>
      <c r="C3842" s="452" t="s">
        <v>11539</v>
      </c>
      <c r="D3842" s="781" t="s">
        <v>31</v>
      </c>
    </row>
    <row r="3843" spans="1:4" hidden="1">
      <c r="A3843" s="452" t="s">
        <v>11540</v>
      </c>
      <c r="B3843" s="820" t="s">
        <v>11541</v>
      </c>
      <c r="C3843" s="452" t="s">
        <v>11542</v>
      </c>
      <c r="D3843" s="781" t="s">
        <v>931</v>
      </c>
    </row>
    <row r="3844" spans="1:4" hidden="1">
      <c r="A3844" s="452" t="s">
        <v>11543</v>
      </c>
      <c r="B3844" s="820" t="s">
        <v>11544</v>
      </c>
      <c r="C3844" s="452" t="s">
        <v>11545</v>
      </c>
      <c r="D3844" s="781" t="s">
        <v>35</v>
      </c>
    </row>
    <row r="3845" spans="1:4" hidden="1">
      <c r="A3845" s="452" t="s">
        <v>11546</v>
      </c>
      <c r="B3845" s="820" t="s">
        <v>11547</v>
      </c>
      <c r="C3845" s="452" t="s">
        <v>11548</v>
      </c>
      <c r="D3845" s="781" t="s">
        <v>7</v>
      </c>
    </row>
    <row r="3846" spans="1:4" hidden="1">
      <c r="A3846" s="452" t="s">
        <v>11549</v>
      </c>
      <c r="B3846" s="820" t="s">
        <v>11550</v>
      </c>
      <c r="C3846" s="452" t="s">
        <v>11551</v>
      </c>
      <c r="D3846" s="781" t="s">
        <v>39</v>
      </c>
    </row>
    <row r="3847" spans="1:4" hidden="1">
      <c r="A3847" s="452" t="s">
        <v>11552</v>
      </c>
      <c r="B3847" s="820" t="s">
        <v>11553</v>
      </c>
      <c r="C3847" s="452" t="s">
        <v>11554</v>
      </c>
      <c r="D3847" s="781" t="s">
        <v>43</v>
      </c>
    </row>
    <row r="3848" spans="1:4" hidden="1">
      <c r="A3848" s="452" t="s">
        <v>11555</v>
      </c>
      <c r="B3848" s="820" t="s">
        <v>11556</v>
      </c>
      <c r="C3848" s="452" t="s">
        <v>11557</v>
      </c>
      <c r="D3848" s="781" t="s">
        <v>47</v>
      </c>
    </row>
    <row r="3849" spans="1:4" hidden="1">
      <c r="A3849" s="452" t="s">
        <v>11558</v>
      </c>
      <c r="B3849" s="820" t="s">
        <v>11559</v>
      </c>
      <c r="C3849" s="452" t="s">
        <v>11560</v>
      </c>
      <c r="D3849" s="781" t="s">
        <v>11</v>
      </c>
    </row>
    <row r="3850" spans="1:4" hidden="1">
      <c r="A3850" s="452" t="s">
        <v>11561</v>
      </c>
      <c r="B3850" s="820" t="s">
        <v>11562</v>
      </c>
      <c r="C3850" s="452" t="s">
        <v>11563</v>
      </c>
      <c r="D3850" s="781" t="s">
        <v>54</v>
      </c>
    </row>
    <row r="3851" spans="1:4" hidden="1">
      <c r="A3851" s="452" t="s">
        <v>11564</v>
      </c>
      <c r="B3851" s="820" t="s">
        <v>11565</v>
      </c>
      <c r="C3851" s="452" t="s">
        <v>11566</v>
      </c>
      <c r="D3851" s="781" t="s">
        <v>15</v>
      </c>
    </row>
    <row r="3852" spans="1:4" hidden="1">
      <c r="A3852" s="452" t="s">
        <v>11567</v>
      </c>
      <c r="B3852" s="820" t="s">
        <v>11568</v>
      </c>
      <c r="C3852" s="452" t="s">
        <v>11569</v>
      </c>
      <c r="D3852" s="781" t="s">
        <v>19</v>
      </c>
    </row>
    <row r="3853" spans="1:4" hidden="1">
      <c r="A3853" s="452" t="s">
        <v>11570</v>
      </c>
      <c r="B3853" s="820" t="s">
        <v>11571</v>
      </c>
      <c r="C3853" s="452" t="s">
        <v>11572</v>
      </c>
      <c r="D3853" s="781" t="s">
        <v>23</v>
      </c>
    </row>
    <row r="3854" spans="1:4" hidden="1">
      <c r="A3854" s="452" t="s">
        <v>11573</v>
      </c>
      <c r="B3854" s="820" t="s">
        <v>11574</v>
      </c>
      <c r="C3854" s="452" t="s">
        <v>11575</v>
      </c>
      <c r="D3854" s="781" t="s">
        <v>27</v>
      </c>
    </row>
    <row r="3855" spans="1:4" hidden="1">
      <c r="A3855" s="452" t="s">
        <v>11576</v>
      </c>
      <c r="B3855" s="820" t="s">
        <v>11577</v>
      </c>
      <c r="C3855" s="452" t="s">
        <v>11578</v>
      </c>
      <c r="D3855" s="781" t="s">
        <v>31</v>
      </c>
    </row>
    <row r="3856" spans="1:4" hidden="1">
      <c r="A3856" s="452" t="s">
        <v>11579</v>
      </c>
      <c r="B3856" s="820" t="s">
        <v>11580</v>
      </c>
      <c r="C3856" s="452" t="s">
        <v>11581</v>
      </c>
      <c r="D3856" s="781" t="s">
        <v>931</v>
      </c>
    </row>
    <row r="3857" spans="1:4" hidden="1">
      <c r="A3857" s="452" t="s">
        <v>11582</v>
      </c>
      <c r="B3857" s="820" t="s">
        <v>11583</v>
      </c>
      <c r="C3857" s="452" t="s">
        <v>11584</v>
      </c>
      <c r="D3857" s="781" t="s">
        <v>35</v>
      </c>
    </row>
    <row r="3858" spans="1:4" hidden="1">
      <c r="A3858" s="452" t="s">
        <v>11585</v>
      </c>
      <c r="B3858" s="820" t="s">
        <v>11586</v>
      </c>
      <c r="C3858" s="452" t="s">
        <v>11587</v>
      </c>
      <c r="D3858" s="781" t="s">
        <v>7</v>
      </c>
    </row>
    <row r="3859" spans="1:4" hidden="1">
      <c r="A3859" s="452" t="s">
        <v>11588</v>
      </c>
      <c r="B3859" s="820" t="s">
        <v>11589</v>
      </c>
      <c r="C3859" s="452" t="s">
        <v>11590</v>
      </c>
      <c r="D3859" s="781" t="s">
        <v>39</v>
      </c>
    </row>
    <row r="3860" spans="1:4" hidden="1">
      <c r="A3860" s="452" t="s">
        <v>11591</v>
      </c>
      <c r="B3860" s="820" t="s">
        <v>11592</v>
      </c>
      <c r="C3860" s="452" t="s">
        <v>11593</v>
      </c>
      <c r="D3860" s="781" t="s">
        <v>43</v>
      </c>
    </row>
    <row r="3861" spans="1:4" hidden="1">
      <c r="A3861" s="452" t="s">
        <v>11594</v>
      </c>
      <c r="B3861" s="820" t="s">
        <v>11595</v>
      </c>
      <c r="C3861" s="452" t="s">
        <v>11596</v>
      </c>
      <c r="D3861" s="781" t="s">
        <v>47</v>
      </c>
    </row>
    <row r="3862" spans="1:4" hidden="1">
      <c r="A3862" s="452" t="s">
        <v>11597</v>
      </c>
      <c r="B3862" s="820" t="s">
        <v>11598</v>
      </c>
      <c r="C3862" s="452" t="s">
        <v>11599</v>
      </c>
      <c r="D3862" s="781" t="s">
        <v>11</v>
      </c>
    </row>
    <row r="3863" spans="1:4" hidden="1">
      <c r="A3863" s="452" t="s">
        <v>11600</v>
      </c>
      <c r="B3863" s="820" t="s">
        <v>11601</v>
      </c>
      <c r="C3863" s="452" t="s">
        <v>11602</v>
      </c>
      <c r="D3863" s="781" t="s">
        <v>54</v>
      </c>
    </row>
    <row r="3864" spans="1:4" hidden="1">
      <c r="A3864" s="452" t="s">
        <v>11603</v>
      </c>
      <c r="B3864" s="820" t="s">
        <v>11604</v>
      </c>
      <c r="C3864" s="452" t="s">
        <v>11605</v>
      </c>
      <c r="D3864" s="781" t="s">
        <v>15</v>
      </c>
    </row>
    <row r="3865" spans="1:4" hidden="1">
      <c r="A3865" s="452" t="s">
        <v>11606</v>
      </c>
      <c r="B3865" s="820" t="s">
        <v>11607</v>
      </c>
      <c r="C3865" s="452" t="s">
        <v>11608</v>
      </c>
      <c r="D3865" s="781" t="s">
        <v>19</v>
      </c>
    </row>
    <row r="3866" spans="1:4" hidden="1">
      <c r="A3866" s="452" t="s">
        <v>11609</v>
      </c>
      <c r="B3866" s="820" t="s">
        <v>11610</v>
      </c>
      <c r="C3866" s="452" t="s">
        <v>11611</v>
      </c>
      <c r="D3866" s="781" t="s">
        <v>23</v>
      </c>
    </row>
    <row r="3867" spans="1:4" hidden="1">
      <c r="A3867" s="452" t="s">
        <v>11612</v>
      </c>
      <c r="B3867" s="820" t="s">
        <v>11613</v>
      </c>
      <c r="C3867" s="452" t="s">
        <v>11614</v>
      </c>
      <c r="D3867" s="781" t="s">
        <v>27</v>
      </c>
    </row>
    <row r="3868" spans="1:4" hidden="1">
      <c r="A3868" s="452" t="s">
        <v>11615</v>
      </c>
      <c r="B3868" s="820" t="s">
        <v>11616</v>
      </c>
      <c r="C3868" s="452" t="s">
        <v>11617</v>
      </c>
      <c r="D3868" s="781" t="s">
        <v>31</v>
      </c>
    </row>
    <row r="3869" spans="1:4" hidden="1">
      <c r="A3869" s="452" t="s">
        <v>11618</v>
      </c>
      <c r="B3869" s="820" t="s">
        <v>11619</v>
      </c>
      <c r="C3869" s="452" t="s">
        <v>11620</v>
      </c>
      <c r="D3869" s="781" t="s">
        <v>931</v>
      </c>
    </row>
    <row r="3870" spans="1:4" hidden="1">
      <c r="A3870" s="452" t="s">
        <v>11621</v>
      </c>
      <c r="B3870" s="820" t="s">
        <v>11622</v>
      </c>
      <c r="C3870" s="452" t="s">
        <v>11623</v>
      </c>
      <c r="D3870" s="781" t="s">
        <v>35</v>
      </c>
    </row>
    <row r="3871" spans="1:4" hidden="1">
      <c r="A3871" s="452" t="s">
        <v>11624</v>
      </c>
      <c r="B3871" s="820" t="s">
        <v>11625</v>
      </c>
      <c r="C3871" s="452" t="s">
        <v>11626</v>
      </c>
      <c r="D3871" s="781" t="s">
        <v>7</v>
      </c>
    </row>
    <row r="3872" spans="1:4" hidden="1">
      <c r="A3872" s="452" t="s">
        <v>11627</v>
      </c>
      <c r="B3872" s="820" t="s">
        <v>11628</v>
      </c>
      <c r="C3872" s="452" t="s">
        <v>11629</v>
      </c>
      <c r="D3872" s="781" t="s">
        <v>39</v>
      </c>
    </row>
    <row r="3873" spans="1:4" hidden="1">
      <c r="A3873" s="452" t="s">
        <v>11630</v>
      </c>
      <c r="B3873" s="820" t="s">
        <v>11631</v>
      </c>
      <c r="C3873" s="452" t="s">
        <v>11632</v>
      </c>
      <c r="D3873" s="781" t="s">
        <v>43</v>
      </c>
    </row>
    <row r="3874" spans="1:4" hidden="1">
      <c r="A3874" s="452" t="s">
        <v>11633</v>
      </c>
      <c r="B3874" s="820" t="s">
        <v>11634</v>
      </c>
      <c r="C3874" s="452" t="s">
        <v>11635</v>
      </c>
      <c r="D3874" s="781" t="s">
        <v>47</v>
      </c>
    </row>
    <row r="3875" spans="1:4" hidden="1">
      <c r="A3875" s="452" t="s">
        <v>11636</v>
      </c>
      <c r="B3875" s="820" t="s">
        <v>11637</v>
      </c>
      <c r="C3875" s="452" t="s">
        <v>11638</v>
      </c>
      <c r="D3875" s="781" t="s">
        <v>11</v>
      </c>
    </row>
    <row r="3876" spans="1:4" hidden="1">
      <c r="A3876" s="452" t="s">
        <v>11639</v>
      </c>
      <c r="B3876" s="820" t="s">
        <v>11640</v>
      </c>
      <c r="C3876" s="452" t="s">
        <v>11641</v>
      </c>
      <c r="D3876" s="781" t="s">
        <v>54</v>
      </c>
    </row>
    <row r="3877" spans="1:4" hidden="1">
      <c r="A3877" s="452" t="s">
        <v>11642</v>
      </c>
      <c r="B3877" s="820" t="s">
        <v>11643</v>
      </c>
      <c r="C3877" s="452" t="s">
        <v>11644</v>
      </c>
      <c r="D3877" s="781" t="s">
        <v>15</v>
      </c>
    </row>
    <row r="3878" spans="1:4" hidden="1">
      <c r="A3878" s="452" t="s">
        <v>11645</v>
      </c>
      <c r="B3878" s="820" t="s">
        <v>11646</v>
      </c>
      <c r="C3878" s="452" t="s">
        <v>11647</v>
      </c>
      <c r="D3878" s="781" t="s">
        <v>19</v>
      </c>
    </row>
    <row r="3879" spans="1:4" hidden="1">
      <c r="A3879" s="452" t="s">
        <v>11648</v>
      </c>
      <c r="B3879" s="820" t="s">
        <v>11649</v>
      </c>
      <c r="C3879" s="452" t="s">
        <v>11650</v>
      </c>
      <c r="D3879" s="781" t="s">
        <v>23</v>
      </c>
    </row>
    <row r="3880" spans="1:4" hidden="1">
      <c r="A3880" s="452" t="s">
        <v>11651</v>
      </c>
      <c r="B3880" s="820" t="s">
        <v>11652</v>
      </c>
      <c r="C3880" s="452" t="s">
        <v>11653</v>
      </c>
      <c r="D3880" s="781" t="s">
        <v>27</v>
      </c>
    </row>
    <row r="3881" spans="1:4" hidden="1">
      <c r="A3881" s="452" t="s">
        <v>11654</v>
      </c>
      <c r="B3881" s="820" t="s">
        <v>11655</v>
      </c>
      <c r="C3881" s="452" t="s">
        <v>11656</v>
      </c>
      <c r="D3881" s="781" t="s">
        <v>31</v>
      </c>
    </row>
    <row r="3882" spans="1:4" hidden="1">
      <c r="A3882" s="452" t="s">
        <v>11657</v>
      </c>
      <c r="B3882" s="820" t="s">
        <v>11658</v>
      </c>
      <c r="C3882" s="452" t="s">
        <v>11659</v>
      </c>
      <c r="D3882" s="781" t="s">
        <v>931</v>
      </c>
    </row>
    <row r="3883" spans="1:4" hidden="1">
      <c r="A3883" s="452" t="s">
        <v>11660</v>
      </c>
      <c r="B3883" s="820" t="s">
        <v>11661</v>
      </c>
      <c r="C3883" s="452" t="s">
        <v>11662</v>
      </c>
      <c r="D3883" s="781" t="s">
        <v>35</v>
      </c>
    </row>
    <row r="3884" spans="1:4" hidden="1">
      <c r="A3884" s="452" t="s">
        <v>11663</v>
      </c>
      <c r="B3884" s="820" t="s">
        <v>11664</v>
      </c>
      <c r="C3884" s="452" t="s">
        <v>11665</v>
      </c>
      <c r="D3884" s="781" t="s">
        <v>7</v>
      </c>
    </row>
    <row r="3885" spans="1:4" hidden="1">
      <c r="A3885" s="452" t="s">
        <v>11666</v>
      </c>
      <c r="B3885" s="820" t="s">
        <v>11667</v>
      </c>
      <c r="C3885" s="452" t="s">
        <v>11668</v>
      </c>
      <c r="D3885" s="781" t="s">
        <v>39</v>
      </c>
    </row>
    <row r="3886" spans="1:4" hidden="1">
      <c r="A3886" s="452" t="s">
        <v>11669</v>
      </c>
      <c r="B3886" s="820" t="s">
        <v>11670</v>
      </c>
      <c r="C3886" s="452" t="s">
        <v>11671</v>
      </c>
      <c r="D3886" s="781" t="s">
        <v>43</v>
      </c>
    </row>
    <row r="3887" spans="1:4" hidden="1">
      <c r="A3887" s="452" t="s">
        <v>11672</v>
      </c>
      <c r="B3887" s="820" t="s">
        <v>11673</v>
      </c>
      <c r="C3887" s="452" t="s">
        <v>11674</v>
      </c>
      <c r="D3887" s="781" t="s">
        <v>47</v>
      </c>
    </row>
    <row r="3888" spans="1:4" hidden="1">
      <c r="A3888" s="452" t="s">
        <v>11675</v>
      </c>
      <c r="B3888" s="820" t="s">
        <v>11676</v>
      </c>
      <c r="C3888" s="452" t="s">
        <v>11677</v>
      </c>
      <c r="D3888" s="781" t="s">
        <v>11</v>
      </c>
    </row>
    <row r="3889" spans="1:4" hidden="1">
      <c r="A3889" s="452" t="s">
        <v>11678</v>
      </c>
      <c r="B3889" s="820" t="s">
        <v>11679</v>
      </c>
      <c r="C3889" s="452" t="s">
        <v>11680</v>
      </c>
      <c r="D3889" s="781" t="s">
        <v>54</v>
      </c>
    </row>
    <row r="3890" spans="1:4" hidden="1">
      <c r="A3890" s="452" t="s">
        <v>11681</v>
      </c>
      <c r="B3890" s="820" t="s">
        <v>11682</v>
      </c>
      <c r="C3890" s="452" t="s">
        <v>11683</v>
      </c>
      <c r="D3890" s="781" t="s">
        <v>15</v>
      </c>
    </row>
    <row r="3891" spans="1:4" hidden="1">
      <c r="A3891" s="452" t="s">
        <v>11684</v>
      </c>
      <c r="B3891" s="820" t="s">
        <v>11685</v>
      </c>
      <c r="C3891" s="452" t="s">
        <v>11686</v>
      </c>
      <c r="D3891" s="781" t="s">
        <v>19</v>
      </c>
    </row>
    <row r="3892" spans="1:4" hidden="1">
      <c r="A3892" s="452" t="s">
        <v>11687</v>
      </c>
      <c r="B3892" s="820" t="s">
        <v>11688</v>
      </c>
      <c r="C3892" s="452" t="s">
        <v>11689</v>
      </c>
      <c r="D3892" s="781" t="s">
        <v>23</v>
      </c>
    </row>
    <row r="3893" spans="1:4" hidden="1">
      <c r="A3893" s="452" t="s">
        <v>11690</v>
      </c>
      <c r="B3893" s="820" t="s">
        <v>11691</v>
      </c>
      <c r="C3893" s="452" t="s">
        <v>11692</v>
      </c>
      <c r="D3893" s="781" t="s">
        <v>27</v>
      </c>
    </row>
    <row r="3894" spans="1:4" hidden="1">
      <c r="A3894" s="452" t="s">
        <v>11693</v>
      </c>
      <c r="B3894" s="820" t="s">
        <v>11694</v>
      </c>
      <c r="C3894" s="452" t="s">
        <v>11695</v>
      </c>
      <c r="D3894" s="781" t="s">
        <v>31</v>
      </c>
    </row>
    <row r="3895" spans="1:4" hidden="1">
      <c r="A3895" s="452" t="s">
        <v>11696</v>
      </c>
      <c r="B3895" s="820" t="s">
        <v>11697</v>
      </c>
      <c r="C3895" s="452" t="s">
        <v>11698</v>
      </c>
      <c r="D3895" s="781" t="s">
        <v>931</v>
      </c>
    </row>
    <row r="3896" spans="1:4" hidden="1">
      <c r="A3896" s="452" t="s">
        <v>11699</v>
      </c>
      <c r="B3896" s="820" t="s">
        <v>11700</v>
      </c>
      <c r="C3896" s="452" t="s">
        <v>11701</v>
      </c>
      <c r="D3896" s="781" t="s">
        <v>35</v>
      </c>
    </row>
    <row r="3897" spans="1:4" hidden="1">
      <c r="A3897" s="452" t="s">
        <v>11702</v>
      </c>
      <c r="B3897" s="820" t="s">
        <v>11703</v>
      </c>
      <c r="C3897" s="452" t="s">
        <v>11704</v>
      </c>
      <c r="D3897" s="781" t="s">
        <v>7</v>
      </c>
    </row>
    <row r="3898" spans="1:4" hidden="1">
      <c r="A3898" s="452" t="s">
        <v>11705</v>
      </c>
      <c r="B3898" s="820" t="s">
        <v>11706</v>
      </c>
      <c r="C3898" s="452" t="s">
        <v>11707</v>
      </c>
      <c r="D3898" s="781" t="s">
        <v>39</v>
      </c>
    </row>
    <row r="3899" spans="1:4" hidden="1">
      <c r="A3899" s="452" t="s">
        <v>11708</v>
      </c>
      <c r="B3899" s="820" t="s">
        <v>11709</v>
      </c>
      <c r="C3899" s="452" t="s">
        <v>11710</v>
      </c>
      <c r="D3899" s="781" t="s">
        <v>43</v>
      </c>
    </row>
    <row r="3900" spans="1:4" hidden="1">
      <c r="A3900" s="452" t="s">
        <v>11711</v>
      </c>
      <c r="B3900" s="820" t="s">
        <v>11712</v>
      </c>
      <c r="C3900" s="452" t="s">
        <v>11713</v>
      </c>
      <c r="D3900" s="781" t="s">
        <v>47</v>
      </c>
    </row>
    <row r="3901" spans="1:4" hidden="1">
      <c r="A3901" s="452" t="s">
        <v>11714</v>
      </c>
      <c r="B3901" s="820" t="s">
        <v>11715</v>
      </c>
      <c r="C3901" s="452" t="s">
        <v>11716</v>
      </c>
      <c r="D3901" s="781" t="s">
        <v>11</v>
      </c>
    </row>
    <row r="3902" spans="1:4" hidden="1">
      <c r="A3902" s="452" t="s">
        <v>11717</v>
      </c>
      <c r="B3902" s="820" t="s">
        <v>11718</v>
      </c>
      <c r="C3902" s="452" t="s">
        <v>11719</v>
      </c>
      <c r="D3902" s="781" t="s">
        <v>54</v>
      </c>
    </row>
    <row r="3903" spans="1:4" hidden="1">
      <c r="A3903" s="452" t="s">
        <v>11720</v>
      </c>
      <c r="B3903" s="820" t="s">
        <v>11721</v>
      </c>
      <c r="C3903" s="452" t="s">
        <v>11722</v>
      </c>
      <c r="D3903" s="781" t="s">
        <v>15</v>
      </c>
    </row>
    <row r="3904" spans="1:4" hidden="1">
      <c r="A3904" s="452" t="s">
        <v>11723</v>
      </c>
      <c r="B3904" s="820" t="s">
        <v>11724</v>
      </c>
      <c r="C3904" s="452" t="s">
        <v>11725</v>
      </c>
      <c r="D3904" s="781" t="s">
        <v>19</v>
      </c>
    </row>
    <row r="3905" spans="1:4" hidden="1">
      <c r="A3905" s="452" t="s">
        <v>11726</v>
      </c>
      <c r="B3905" s="820" t="s">
        <v>11727</v>
      </c>
      <c r="C3905" s="452" t="s">
        <v>11728</v>
      </c>
      <c r="D3905" s="781" t="s">
        <v>23</v>
      </c>
    </row>
    <row r="3906" spans="1:4" hidden="1">
      <c r="A3906" s="452" t="s">
        <v>11729</v>
      </c>
      <c r="B3906" s="820" t="s">
        <v>11730</v>
      </c>
      <c r="C3906" s="452" t="s">
        <v>11731</v>
      </c>
      <c r="D3906" s="781" t="s">
        <v>27</v>
      </c>
    </row>
    <row r="3907" spans="1:4" hidden="1">
      <c r="A3907" s="452" t="s">
        <v>11732</v>
      </c>
      <c r="B3907" s="820" t="s">
        <v>11733</v>
      </c>
      <c r="C3907" s="452" t="s">
        <v>11734</v>
      </c>
      <c r="D3907" s="781" t="s">
        <v>31</v>
      </c>
    </row>
    <row r="3908" spans="1:4" hidden="1">
      <c r="A3908" s="452" t="s">
        <v>11735</v>
      </c>
      <c r="B3908" s="820" t="s">
        <v>11736</v>
      </c>
      <c r="C3908" s="452" t="s">
        <v>11737</v>
      </c>
      <c r="D3908" s="781" t="s">
        <v>931</v>
      </c>
    </row>
    <row r="3909" spans="1:4" hidden="1">
      <c r="A3909" s="452" t="s">
        <v>11738</v>
      </c>
      <c r="B3909" s="820" t="s">
        <v>11739</v>
      </c>
      <c r="C3909" s="452" t="s">
        <v>11740</v>
      </c>
      <c r="D3909" s="781" t="s">
        <v>35</v>
      </c>
    </row>
    <row r="3910" spans="1:4" hidden="1">
      <c r="A3910" s="452" t="s">
        <v>11741</v>
      </c>
      <c r="B3910" s="820" t="s">
        <v>11742</v>
      </c>
      <c r="C3910" s="452" t="s">
        <v>11743</v>
      </c>
      <c r="D3910" s="781" t="s">
        <v>7</v>
      </c>
    </row>
    <row r="3911" spans="1:4" hidden="1">
      <c r="A3911" s="452" t="s">
        <v>11744</v>
      </c>
      <c r="B3911" s="820" t="s">
        <v>11745</v>
      </c>
      <c r="C3911" s="452" t="s">
        <v>11746</v>
      </c>
      <c r="D3911" s="781" t="s">
        <v>39</v>
      </c>
    </row>
    <row r="3912" spans="1:4" hidden="1">
      <c r="A3912" s="452" t="s">
        <v>11747</v>
      </c>
      <c r="B3912" s="820" t="s">
        <v>11748</v>
      </c>
      <c r="C3912" s="452" t="s">
        <v>11749</v>
      </c>
      <c r="D3912" s="781" t="s">
        <v>43</v>
      </c>
    </row>
    <row r="3913" spans="1:4" hidden="1">
      <c r="A3913" s="452" t="s">
        <v>11750</v>
      </c>
      <c r="B3913" s="820" t="s">
        <v>11751</v>
      </c>
      <c r="C3913" s="452" t="s">
        <v>11752</v>
      </c>
      <c r="D3913" s="781" t="s">
        <v>47</v>
      </c>
    </row>
    <row r="3914" spans="1:4" hidden="1">
      <c r="A3914" s="452" t="s">
        <v>11753</v>
      </c>
      <c r="B3914" s="820" t="s">
        <v>11754</v>
      </c>
      <c r="C3914" s="452" t="s">
        <v>11755</v>
      </c>
      <c r="D3914" s="781" t="s">
        <v>11</v>
      </c>
    </row>
    <row r="3915" spans="1:4" hidden="1">
      <c r="A3915" s="452" t="s">
        <v>11756</v>
      </c>
      <c r="B3915" s="820" t="s">
        <v>11757</v>
      </c>
      <c r="C3915" s="452" t="s">
        <v>11758</v>
      </c>
      <c r="D3915" s="781" t="s">
        <v>54</v>
      </c>
    </row>
    <row r="3916" spans="1:4" hidden="1">
      <c r="A3916" s="452" t="s">
        <v>11759</v>
      </c>
      <c r="B3916" s="820" t="s">
        <v>11760</v>
      </c>
      <c r="C3916" s="452" t="s">
        <v>11761</v>
      </c>
      <c r="D3916" s="781" t="s">
        <v>15</v>
      </c>
    </row>
    <row r="3917" spans="1:4" hidden="1">
      <c r="A3917" s="452" t="s">
        <v>11762</v>
      </c>
      <c r="B3917" s="820" t="s">
        <v>11763</v>
      </c>
      <c r="C3917" s="452" t="s">
        <v>11764</v>
      </c>
      <c r="D3917" s="781" t="s">
        <v>19</v>
      </c>
    </row>
    <row r="3918" spans="1:4" hidden="1">
      <c r="A3918" s="452" t="s">
        <v>11765</v>
      </c>
      <c r="B3918" s="820" t="s">
        <v>11766</v>
      </c>
      <c r="C3918" s="452" t="s">
        <v>11767</v>
      </c>
      <c r="D3918" s="781" t="s">
        <v>23</v>
      </c>
    </row>
    <row r="3919" spans="1:4" hidden="1">
      <c r="A3919" s="452" t="s">
        <v>11768</v>
      </c>
      <c r="B3919" s="820" t="s">
        <v>11769</v>
      </c>
      <c r="C3919" s="452" t="s">
        <v>11770</v>
      </c>
      <c r="D3919" s="781" t="s">
        <v>27</v>
      </c>
    </row>
    <row r="3920" spans="1:4" hidden="1">
      <c r="A3920" s="452" t="s">
        <v>11771</v>
      </c>
      <c r="B3920" s="820" t="s">
        <v>11772</v>
      </c>
      <c r="C3920" s="452" t="s">
        <v>11773</v>
      </c>
      <c r="D3920" s="781" t="s">
        <v>31</v>
      </c>
    </row>
    <row r="3921" spans="1:4" hidden="1">
      <c r="A3921" s="452" t="s">
        <v>11774</v>
      </c>
      <c r="B3921" s="820" t="s">
        <v>11775</v>
      </c>
      <c r="C3921" s="452" t="s">
        <v>11776</v>
      </c>
      <c r="D3921" s="781" t="s">
        <v>931</v>
      </c>
    </row>
    <row r="3922" spans="1:4" hidden="1">
      <c r="A3922" s="452" t="s">
        <v>11777</v>
      </c>
      <c r="B3922" s="820" t="s">
        <v>11778</v>
      </c>
      <c r="C3922" s="452" t="s">
        <v>11779</v>
      </c>
      <c r="D3922" s="781" t="s">
        <v>35</v>
      </c>
    </row>
    <row r="3923" spans="1:4" hidden="1">
      <c r="A3923" s="452" t="s">
        <v>11780</v>
      </c>
      <c r="B3923" s="820" t="s">
        <v>11781</v>
      </c>
      <c r="C3923" s="452" t="s">
        <v>11782</v>
      </c>
      <c r="D3923" s="781" t="s">
        <v>7</v>
      </c>
    </row>
    <row r="3924" spans="1:4" hidden="1">
      <c r="A3924" s="452" t="s">
        <v>11783</v>
      </c>
      <c r="B3924" s="820" t="s">
        <v>11784</v>
      </c>
      <c r="C3924" s="452" t="s">
        <v>11785</v>
      </c>
      <c r="D3924" s="781" t="s">
        <v>39</v>
      </c>
    </row>
    <row r="3925" spans="1:4" hidden="1">
      <c r="A3925" s="452" t="s">
        <v>11786</v>
      </c>
      <c r="B3925" s="820" t="s">
        <v>11787</v>
      </c>
      <c r="C3925" s="452" t="s">
        <v>11788</v>
      </c>
      <c r="D3925" s="781" t="s">
        <v>43</v>
      </c>
    </row>
    <row r="3926" spans="1:4" hidden="1">
      <c r="A3926" s="452" t="s">
        <v>11789</v>
      </c>
      <c r="B3926" s="820" t="s">
        <v>11790</v>
      </c>
      <c r="C3926" s="452" t="s">
        <v>11791</v>
      </c>
      <c r="D3926" s="781" t="s">
        <v>47</v>
      </c>
    </row>
    <row r="3927" spans="1:4" hidden="1">
      <c r="A3927" s="452" t="s">
        <v>11792</v>
      </c>
      <c r="B3927" s="820" t="s">
        <v>11793</v>
      </c>
      <c r="C3927" s="452" t="s">
        <v>11794</v>
      </c>
      <c r="D3927" s="781" t="s">
        <v>11</v>
      </c>
    </row>
    <row r="3928" spans="1:4" hidden="1">
      <c r="A3928" s="452" t="s">
        <v>11795</v>
      </c>
      <c r="B3928" s="820" t="s">
        <v>11796</v>
      </c>
      <c r="C3928" s="452" t="s">
        <v>11797</v>
      </c>
      <c r="D3928" s="781" t="s">
        <v>54</v>
      </c>
    </row>
    <row r="3929" spans="1:4" hidden="1">
      <c r="A3929" s="452" t="s">
        <v>11798</v>
      </c>
      <c r="B3929" s="820" t="s">
        <v>11799</v>
      </c>
      <c r="C3929" s="452" t="s">
        <v>11800</v>
      </c>
      <c r="D3929" s="781" t="s">
        <v>15</v>
      </c>
    </row>
    <row r="3930" spans="1:4" hidden="1">
      <c r="A3930" s="452" t="s">
        <v>11801</v>
      </c>
      <c r="B3930" s="820" t="s">
        <v>11802</v>
      </c>
      <c r="C3930" s="452" t="s">
        <v>11803</v>
      </c>
      <c r="D3930" s="781" t="s">
        <v>19</v>
      </c>
    </row>
    <row r="3931" spans="1:4" hidden="1">
      <c r="A3931" s="452" t="s">
        <v>11804</v>
      </c>
      <c r="B3931" s="820" t="s">
        <v>11805</v>
      </c>
      <c r="C3931" s="452" t="s">
        <v>11806</v>
      </c>
      <c r="D3931" s="781" t="s">
        <v>23</v>
      </c>
    </row>
    <row r="3932" spans="1:4" hidden="1">
      <c r="A3932" s="452" t="s">
        <v>11807</v>
      </c>
      <c r="B3932" s="820" t="s">
        <v>11808</v>
      </c>
      <c r="C3932" s="452" t="s">
        <v>11809</v>
      </c>
      <c r="D3932" s="781" t="s">
        <v>27</v>
      </c>
    </row>
    <row r="3933" spans="1:4" hidden="1">
      <c r="A3933" s="452" t="s">
        <v>11810</v>
      </c>
      <c r="B3933" s="820" t="s">
        <v>11811</v>
      </c>
      <c r="C3933" s="452" t="s">
        <v>11812</v>
      </c>
      <c r="D3933" s="781" t="s">
        <v>31</v>
      </c>
    </row>
    <row r="3934" spans="1:4" hidden="1">
      <c r="A3934" s="452" t="s">
        <v>11813</v>
      </c>
      <c r="B3934" s="820" t="s">
        <v>11775</v>
      </c>
      <c r="C3934" s="452" t="s">
        <v>11814</v>
      </c>
      <c r="D3934" s="781" t="s">
        <v>931</v>
      </c>
    </row>
    <row r="3935" spans="1:4" hidden="1">
      <c r="A3935" s="452" t="s">
        <v>11815</v>
      </c>
      <c r="B3935" s="820" t="s">
        <v>11816</v>
      </c>
      <c r="C3935" s="452" t="s">
        <v>11817</v>
      </c>
      <c r="D3935" s="781" t="s">
        <v>35</v>
      </c>
    </row>
    <row r="3936" spans="1:4" hidden="1">
      <c r="A3936" s="452" t="s">
        <v>11818</v>
      </c>
      <c r="B3936" s="820" t="s">
        <v>11819</v>
      </c>
      <c r="C3936" s="452" t="s">
        <v>11820</v>
      </c>
      <c r="D3936" s="781" t="s">
        <v>7</v>
      </c>
    </row>
    <row r="3937" spans="1:4" hidden="1">
      <c r="A3937" s="452" t="s">
        <v>11821</v>
      </c>
      <c r="B3937" s="820" t="s">
        <v>11822</v>
      </c>
      <c r="C3937" s="452" t="s">
        <v>11823</v>
      </c>
      <c r="D3937" s="781" t="s">
        <v>39</v>
      </c>
    </row>
    <row r="3938" spans="1:4" hidden="1">
      <c r="A3938" s="452" t="s">
        <v>11824</v>
      </c>
      <c r="B3938" s="820" t="s">
        <v>11825</v>
      </c>
      <c r="C3938" s="452" t="s">
        <v>11826</v>
      </c>
      <c r="D3938" s="781" t="s">
        <v>43</v>
      </c>
    </row>
    <row r="3939" spans="1:4" hidden="1">
      <c r="A3939" s="452" t="s">
        <v>11827</v>
      </c>
      <c r="B3939" s="820" t="s">
        <v>11828</v>
      </c>
      <c r="C3939" s="452" t="s">
        <v>11829</v>
      </c>
      <c r="D3939" s="781" t="s">
        <v>47</v>
      </c>
    </row>
    <row r="3940" spans="1:4" hidden="1">
      <c r="A3940" s="452" t="s">
        <v>11830</v>
      </c>
      <c r="B3940" s="820" t="s">
        <v>11831</v>
      </c>
      <c r="C3940" s="452" t="s">
        <v>11832</v>
      </c>
      <c r="D3940" s="781" t="s">
        <v>11</v>
      </c>
    </row>
    <row r="3941" spans="1:4" hidden="1">
      <c r="A3941" s="452" t="s">
        <v>11833</v>
      </c>
      <c r="B3941" s="820" t="s">
        <v>11834</v>
      </c>
      <c r="C3941" s="452" t="s">
        <v>11835</v>
      </c>
      <c r="D3941" s="781" t="s">
        <v>54</v>
      </c>
    </row>
    <row r="3942" spans="1:4" hidden="1">
      <c r="A3942" s="452" t="s">
        <v>11836</v>
      </c>
      <c r="B3942" s="820" t="s">
        <v>11837</v>
      </c>
      <c r="C3942" s="452" t="s">
        <v>11838</v>
      </c>
      <c r="D3942" s="781" t="s">
        <v>15</v>
      </c>
    </row>
    <row r="3943" spans="1:4" hidden="1">
      <c r="A3943" s="452" t="s">
        <v>11839</v>
      </c>
      <c r="B3943" s="820" t="s">
        <v>11840</v>
      </c>
      <c r="C3943" s="452" t="s">
        <v>11841</v>
      </c>
      <c r="D3943" s="781" t="s">
        <v>19</v>
      </c>
    </row>
    <row r="3944" spans="1:4" hidden="1">
      <c r="A3944" s="452" t="s">
        <v>11842</v>
      </c>
      <c r="B3944" s="820" t="s">
        <v>11843</v>
      </c>
      <c r="C3944" s="452" t="s">
        <v>11844</v>
      </c>
      <c r="D3944" s="781" t="s">
        <v>23</v>
      </c>
    </row>
    <row r="3945" spans="1:4" hidden="1">
      <c r="A3945" s="452" t="s">
        <v>11845</v>
      </c>
      <c r="B3945" s="820" t="s">
        <v>11846</v>
      </c>
      <c r="C3945" s="452" t="s">
        <v>11847</v>
      </c>
      <c r="D3945" s="781" t="s">
        <v>27</v>
      </c>
    </row>
    <row r="3946" spans="1:4" hidden="1">
      <c r="A3946" s="452" t="s">
        <v>11848</v>
      </c>
      <c r="B3946" s="820" t="s">
        <v>11849</v>
      </c>
      <c r="C3946" s="452" t="s">
        <v>11850</v>
      </c>
      <c r="D3946" s="781" t="s">
        <v>31</v>
      </c>
    </row>
    <row r="3947" spans="1:4" hidden="1">
      <c r="A3947" s="452" t="s">
        <v>11851</v>
      </c>
      <c r="B3947" s="820" t="s">
        <v>11852</v>
      </c>
      <c r="C3947" s="452" t="s">
        <v>11853</v>
      </c>
      <c r="D3947" s="781" t="s">
        <v>931</v>
      </c>
    </row>
    <row r="3948" spans="1:4" hidden="1">
      <c r="A3948" s="452" t="s">
        <v>11854</v>
      </c>
      <c r="B3948" s="820" t="s">
        <v>11855</v>
      </c>
      <c r="C3948" s="452" t="s">
        <v>11856</v>
      </c>
      <c r="D3948" s="781" t="s">
        <v>35</v>
      </c>
    </row>
    <row r="3949" spans="1:4" hidden="1">
      <c r="A3949" s="452" t="s">
        <v>11857</v>
      </c>
      <c r="B3949" s="820" t="s">
        <v>11858</v>
      </c>
      <c r="C3949" s="452" t="s">
        <v>11859</v>
      </c>
      <c r="D3949" s="781" t="s">
        <v>7</v>
      </c>
    </row>
    <row r="3950" spans="1:4" hidden="1">
      <c r="A3950" s="452" t="s">
        <v>11860</v>
      </c>
      <c r="B3950" s="820" t="s">
        <v>11861</v>
      </c>
      <c r="C3950" s="452" t="s">
        <v>11862</v>
      </c>
      <c r="D3950" s="781" t="s">
        <v>39</v>
      </c>
    </row>
    <row r="3951" spans="1:4" hidden="1">
      <c r="A3951" s="452" t="s">
        <v>11863</v>
      </c>
      <c r="B3951" s="820" t="s">
        <v>11864</v>
      </c>
      <c r="C3951" s="452" t="s">
        <v>11865</v>
      </c>
      <c r="D3951" s="781" t="s">
        <v>43</v>
      </c>
    </row>
    <row r="3952" spans="1:4" hidden="1">
      <c r="A3952" s="452" t="s">
        <v>11866</v>
      </c>
      <c r="B3952" s="820" t="s">
        <v>11867</v>
      </c>
      <c r="C3952" s="452" t="s">
        <v>11868</v>
      </c>
      <c r="D3952" s="781" t="s">
        <v>47</v>
      </c>
    </row>
    <row r="3953" spans="1:4" hidden="1">
      <c r="A3953" s="452" t="s">
        <v>11869</v>
      </c>
      <c r="B3953" s="820" t="s">
        <v>11870</v>
      </c>
      <c r="C3953" s="452" t="s">
        <v>11871</v>
      </c>
      <c r="D3953" s="781" t="s">
        <v>11</v>
      </c>
    </row>
    <row r="3954" spans="1:4" hidden="1">
      <c r="A3954" s="452" t="s">
        <v>11872</v>
      </c>
      <c r="B3954" s="820" t="s">
        <v>11873</v>
      </c>
      <c r="C3954" s="452" t="s">
        <v>11874</v>
      </c>
      <c r="D3954" s="781" t="s">
        <v>54</v>
      </c>
    </row>
    <row r="3955" spans="1:4" hidden="1">
      <c r="A3955" s="452" t="s">
        <v>11875</v>
      </c>
      <c r="B3955" s="820" t="s">
        <v>11876</v>
      </c>
      <c r="C3955" s="452" t="s">
        <v>11877</v>
      </c>
      <c r="D3955" s="781" t="s">
        <v>15</v>
      </c>
    </row>
    <row r="3956" spans="1:4" hidden="1">
      <c r="A3956" s="452" t="s">
        <v>11878</v>
      </c>
      <c r="B3956" s="820" t="s">
        <v>11879</v>
      </c>
      <c r="C3956" s="452" t="s">
        <v>11880</v>
      </c>
      <c r="D3956" s="781" t="s">
        <v>19</v>
      </c>
    </row>
    <row r="3957" spans="1:4" hidden="1">
      <c r="A3957" s="452" t="s">
        <v>11881</v>
      </c>
      <c r="B3957" s="820" t="s">
        <v>11882</v>
      </c>
      <c r="C3957" s="452" t="s">
        <v>11883</v>
      </c>
      <c r="D3957" s="781" t="s">
        <v>23</v>
      </c>
    </row>
    <row r="3958" spans="1:4" hidden="1">
      <c r="A3958" s="452" t="s">
        <v>11884</v>
      </c>
      <c r="B3958" s="820" t="s">
        <v>11885</v>
      </c>
      <c r="C3958" s="452" t="s">
        <v>11886</v>
      </c>
      <c r="D3958" s="781" t="s">
        <v>27</v>
      </c>
    </row>
    <row r="3959" spans="1:4" hidden="1">
      <c r="A3959" s="452" t="s">
        <v>11887</v>
      </c>
      <c r="B3959" s="820" t="s">
        <v>11888</v>
      </c>
      <c r="C3959" s="452" t="s">
        <v>11889</v>
      </c>
      <c r="D3959" s="781" t="s">
        <v>31</v>
      </c>
    </row>
    <row r="3960" spans="1:4" hidden="1">
      <c r="A3960" s="452" t="s">
        <v>11890</v>
      </c>
      <c r="B3960" s="820" t="s">
        <v>11891</v>
      </c>
      <c r="C3960" s="452" t="s">
        <v>11892</v>
      </c>
      <c r="D3960" s="781" t="s">
        <v>931</v>
      </c>
    </row>
    <row r="3961" spans="1:4" hidden="1">
      <c r="A3961" s="452" t="s">
        <v>11893</v>
      </c>
      <c r="B3961" s="820" t="s">
        <v>11894</v>
      </c>
      <c r="C3961" s="452" t="s">
        <v>11895</v>
      </c>
      <c r="D3961" s="781" t="s">
        <v>35</v>
      </c>
    </row>
    <row r="3962" spans="1:4" hidden="1">
      <c r="A3962" s="452" t="s">
        <v>11896</v>
      </c>
      <c r="B3962" s="820" t="s">
        <v>11897</v>
      </c>
      <c r="C3962" s="452" t="s">
        <v>11898</v>
      </c>
      <c r="D3962" s="781" t="s">
        <v>7</v>
      </c>
    </row>
    <row r="3963" spans="1:4" hidden="1">
      <c r="A3963" s="452" t="s">
        <v>11899</v>
      </c>
      <c r="B3963" s="820" t="s">
        <v>11900</v>
      </c>
      <c r="C3963" s="452" t="s">
        <v>11901</v>
      </c>
      <c r="D3963" s="781" t="s">
        <v>39</v>
      </c>
    </row>
    <row r="3964" spans="1:4" hidden="1">
      <c r="A3964" s="452" t="s">
        <v>11902</v>
      </c>
      <c r="B3964" s="820" t="s">
        <v>11903</v>
      </c>
      <c r="C3964" s="452" t="s">
        <v>11904</v>
      </c>
      <c r="D3964" s="781" t="s">
        <v>43</v>
      </c>
    </row>
    <row r="3965" spans="1:4" hidden="1">
      <c r="A3965" s="452" t="s">
        <v>11905</v>
      </c>
      <c r="B3965" s="820" t="s">
        <v>11906</v>
      </c>
      <c r="C3965" s="452" t="s">
        <v>11907</v>
      </c>
      <c r="D3965" s="781" t="s">
        <v>47</v>
      </c>
    </row>
    <row r="3966" spans="1:4" hidden="1">
      <c r="A3966" s="452" t="s">
        <v>11908</v>
      </c>
      <c r="B3966" s="820" t="s">
        <v>11909</v>
      </c>
      <c r="C3966" s="452" t="s">
        <v>11910</v>
      </c>
      <c r="D3966" s="781" t="s">
        <v>11</v>
      </c>
    </row>
    <row r="3967" spans="1:4" hidden="1">
      <c r="A3967" s="452" t="s">
        <v>11911</v>
      </c>
      <c r="B3967" s="820" t="s">
        <v>11912</v>
      </c>
      <c r="C3967" s="452" t="s">
        <v>11913</v>
      </c>
      <c r="D3967" s="781" t="s">
        <v>54</v>
      </c>
    </row>
    <row r="3968" spans="1:4" hidden="1">
      <c r="A3968" s="452" t="s">
        <v>11914</v>
      </c>
      <c r="B3968" s="820" t="s">
        <v>11915</v>
      </c>
      <c r="C3968" s="452" t="s">
        <v>11916</v>
      </c>
      <c r="D3968" s="781" t="s">
        <v>15</v>
      </c>
    </row>
    <row r="3969" spans="1:4" hidden="1">
      <c r="A3969" s="452" t="s">
        <v>11917</v>
      </c>
      <c r="B3969" s="820" t="s">
        <v>11918</v>
      </c>
      <c r="C3969" s="452" t="s">
        <v>11919</v>
      </c>
      <c r="D3969" s="781" t="s">
        <v>19</v>
      </c>
    </row>
    <row r="3970" spans="1:4" hidden="1">
      <c r="A3970" s="452" t="s">
        <v>11920</v>
      </c>
      <c r="B3970" s="820" t="s">
        <v>11921</v>
      </c>
      <c r="C3970" s="452" t="s">
        <v>11922</v>
      </c>
      <c r="D3970" s="781" t="s">
        <v>23</v>
      </c>
    </row>
    <row r="3971" spans="1:4" hidden="1">
      <c r="A3971" s="452" t="s">
        <v>11923</v>
      </c>
      <c r="B3971" s="820" t="s">
        <v>11924</v>
      </c>
      <c r="C3971" s="452" t="s">
        <v>11925</v>
      </c>
      <c r="D3971" s="781" t="s">
        <v>27</v>
      </c>
    </row>
    <row r="3972" spans="1:4" hidden="1">
      <c r="A3972" s="452" t="s">
        <v>11926</v>
      </c>
      <c r="B3972" s="820" t="s">
        <v>11927</v>
      </c>
      <c r="C3972" s="452" t="s">
        <v>11928</v>
      </c>
      <c r="D3972" s="781" t="s">
        <v>31</v>
      </c>
    </row>
    <row r="3973" spans="1:4" hidden="1">
      <c r="A3973" s="452" t="s">
        <v>11929</v>
      </c>
      <c r="B3973" s="820" t="s">
        <v>11930</v>
      </c>
      <c r="C3973" s="452" t="s">
        <v>11931</v>
      </c>
      <c r="D3973" s="781" t="s">
        <v>931</v>
      </c>
    </row>
    <row r="3974" spans="1:4" hidden="1">
      <c r="A3974" s="452" t="s">
        <v>11932</v>
      </c>
      <c r="B3974" s="820" t="s">
        <v>11933</v>
      </c>
      <c r="C3974" s="452" t="s">
        <v>11934</v>
      </c>
      <c r="D3974" s="781" t="s">
        <v>35</v>
      </c>
    </row>
    <row r="3975" spans="1:4" hidden="1">
      <c r="A3975" s="452" t="s">
        <v>11935</v>
      </c>
      <c r="B3975" s="820" t="s">
        <v>11936</v>
      </c>
      <c r="C3975" s="452" t="s">
        <v>11937</v>
      </c>
      <c r="D3975" s="781" t="s">
        <v>7</v>
      </c>
    </row>
    <row r="3976" spans="1:4" hidden="1">
      <c r="A3976" s="452" t="s">
        <v>11938</v>
      </c>
      <c r="B3976" s="820" t="s">
        <v>11939</v>
      </c>
      <c r="C3976" s="452" t="s">
        <v>11940</v>
      </c>
      <c r="D3976" s="781" t="s">
        <v>39</v>
      </c>
    </row>
    <row r="3977" spans="1:4" hidden="1">
      <c r="A3977" s="452" t="s">
        <v>11941</v>
      </c>
      <c r="B3977" s="820" t="s">
        <v>11942</v>
      </c>
      <c r="C3977" s="452" t="s">
        <v>11943</v>
      </c>
      <c r="D3977" s="781" t="s">
        <v>43</v>
      </c>
    </row>
    <row r="3978" spans="1:4" hidden="1">
      <c r="A3978" s="452" t="s">
        <v>11944</v>
      </c>
      <c r="B3978" s="820" t="s">
        <v>11945</v>
      </c>
      <c r="C3978" s="452" t="s">
        <v>11946</v>
      </c>
      <c r="D3978" s="781" t="s">
        <v>47</v>
      </c>
    </row>
    <row r="3979" spans="1:4" hidden="1">
      <c r="A3979" s="452" t="s">
        <v>11947</v>
      </c>
      <c r="B3979" s="820" t="s">
        <v>11948</v>
      </c>
      <c r="C3979" s="452" t="s">
        <v>11949</v>
      </c>
      <c r="D3979" s="781" t="s">
        <v>11</v>
      </c>
    </row>
    <row r="3980" spans="1:4" hidden="1">
      <c r="A3980" s="452" t="s">
        <v>11950</v>
      </c>
      <c r="B3980" s="820" t="s">
        <v>11951</v>
      </c>
      <c r="C3980" s="452" t="s">
        <v>11952</v>
      </c>
      <c r="D3980" s="781" t="s">
        <v>54</v>
      </c>
    </row>
    <row r="3981" spans="1:4" hidden="1">
      <c r="A3981" s="452" t="s">
        <v>11953</v>
      </c>
      <c r="B3981" s="820" t="s">
        <v>11954</v>
      </c>
      <c r="C3981" s="452" t="s">
        <v>11955</v>
      </c>
      <c r="D3981" s="781" t="s">
        <v>15</v>
      </c>
    </row>
    <row r="3982" spans="1:4" hidden="1">
      <c r="A3982" s="452" t="s">
        <v>11956</v>
      </c>
      <c r="B3982" s="820" t="s">
        <v>11957</v>
      </c>
      <c r="C3982" s="452" t="s">
        <v>11958</v>
      </c>
      <c r="D3982" s="781" t="s">
        <v>19</v>
      </c>
    </row>
    <row r="3983" spans="1:4" hidden="1">
      <c r="A3983" s="452" t="s">
        <v>11959</v>
      </c>
      <c r="B3983" s="820" t="s">
        <v>11960</v>
      </c>
      <c r="C3983" s="452" t="s">
        <v>11961</v>
      </c>
      <c r="D3983" s="781" t="s">
        <v>23</v>
      </c>
    </row>
    <row r="3984" spans="1:4" hidden="1">
      <c r="A3984" s="452" t="s">
        <v>11962</v>
      </c>
      <c r="B3984" s="820" t="s">
        <v>11963</v>
      </c>
      <c r="C3984" s="452" t="s">
        <v>11964</v>
      </c>
      <c r="D3984" s="781" t="s">
        <v>27</v>
      </c>
    </row>
    <row r="3985" spans="1:4" hidden="1">
      <c r="A3985" s="452" t="s">
        <v>11965</v>
      </c>
      <c r="B3985" s="820" t="s">
        <v>11966</v>
      </c>
      <c r="C3985" s="452" t="s">
        <v>11967</v>
      </c>
      <c r="D3985" s="781" t="s">
        <v>31</v>
      </c>
    </row>
    <row r="3986" spans="1:4" hidden="1">
      <c r="A3986" s="452" t="s">
        <v>11968</v>
      </c>
      <c r="B3986" s="820" t="s">
        <v>11969</v>
      </c>
      <c r="C3986" s="452" t="s">
        <v>11970</v>
      </c>
      <c r="D3986" s="781" t="s">
        <v>931</v>
      </c>
    </row>
    <row r="3987" spans="1:4" hidden="1">
      <c r="A3987" s="452" t="s">
        <v>11971</v>
      </c>
      <c r="B3987" s="820" t="s">
        <v>11972</v>
      </c>
      <c r="C3987" s="452" t="s">
        <v>11973</v>
      </c>
      <c r="D3987" s="781" t="s">
        <v>35</v>
      </c>
    </row>
    <row r="3988" spans="1:4" hidden="1">
      <c r="A3988" s="452" t="s">
        <v>11974</v>
      </c>
      <c r="B3988" s="820" t="s">
        <v>11975</v>
      </c>
      <c r="C3988" s="452" t="s">
        <v>11976</v>
      </c>
      <c r="D3988" s="781" t="s">
        <v>7</v>
      </c>
    </row>
    <row r="3989" spans="1:4" hidden="1">
      <c r="A3989" s="452" t="s">
        <v>11977</v>
      </c>
      <c r="B3989" s="820" t="s">
        <v>11978</v>
      </c>
      <c r="C3989" s="452" t="s">
        <v>11979</v>
      </c>
      <c r="D3989" s="781" t="s">
        <v>39</v>
      </c>
    </row>
    <row r="3990" spans="1:4" hidden="1">
      <c r="A3990" s="452" t="s">
        <v>11980</v>
      </c>
      <c r="B3990" s="820" t="s">
        <v>11981</v>
      </c>
      <c r="C3990" s="452" t="s">
        <v>11982</v>
      </c>
      <c r="D3990" s="781" t="s">
        <v>43</v>
      </c>
    </row>
    <row r="3991" spans="1:4" hidden="1">
      <c r="A3991" s="452" t="s">
        <v>11983</v>
      </c>
      <c r="B3991" s="820" t="s">
        <v>11984</v>
      </c>
      <c r="C3991" s="452" t="s">
        <v>11985</v>
      </c>
      <c r="D3991" s="781" t="s">
        <v>47</v>
      </c>
    </row>
    <row r="3992" spans="1:4" hidden="1">
      <c r="A3992" s="452" t="s">
        <v>11986</v>
      </c>
      <c r="B3992" s="820" t="s">
        <v>11987</v>
      </c>
      <c r="C3992" s="452" t="s">
        <v>11988</v>
      </c>
      <c r="D3992" s="781" t="s">
        <v>11</v>
      </c>
    </row>
    <row r="3993" spans="1:4" hidden="1">
      <c r="A3993" s="452" t="s">
        <v>11989</v>
      </c>
      <c r="B3993" s="820" t="s">
        <v>11990</v>
      </c>
      <c r="C3993" s="452" t="s">
        <v>11991</v>
      </c>
      <c r="D3993" s="781" t="s">
        <v>54</v>
      </c>
    </row>
    <row r="3994" spans="1:4" hidden="1">
      <c r="A3994" s="452" t="s">
        <v>11992</v>
      </c>
      <c r="B3994" s="820" t="s">
        <v>11993</v>
      </c>
      <c r="C3994" s="452" t="s">
        <v>11994</v>
      </c>
      <c r="D3994" s="781" t="s">
        <v>15</v>
      </c>
    </row>
    <row r="3995" spans="1:4" hidden="1">
      <c r="A3995" s="452" t="s">
        <v>11995</v>
      </c>
      <c r="B3995" s="820" t="s">
        <v>11996</v>
      </c>
      <c r="C3995" s="452" t="s">
        <v>11997</v>
      </c>
      <c r="D3995" s="781" t="s">
        <v>19</v>
      </c>
    </row>
    <row r="3996" spans="1:4" hidden="1">
      <c r="A3996" s="452" t="s">
        <v>11998</v>
      </c>
      <c r="B3996" s="820" t="s">
        <v>11999</v>
      </c>
      <c r="C3996" s="452" t="s">
        <v>12000</v>
      </c>
      <c r="D3996" s="781" t="s">
        <v>23</v>
      </c>
    </row>
    <row r="3997" spans="1:4" hidden="1">
      <c r="A3997" s="452" t="s">
        <v>12001</v>
      </c>
      <c r="B3997" s="820" t="s">
        <v>12002</v>
      </c>
      <c r="C3997" s="452" t="s">
        <v>12003</v>
      </c>
      <c r="D3997" s="781" t="s">
        <v>27</v>
      </c>
    </row>
    <row r="3998" spans="1:4" hidden="1">
      <c r="A3998" s="452" t="s">
        <v>12004</v>
      </c>
      <c r="B3998" s="820" t="s">
        <v>12005</v>
      </c>
      <c r="C3998" s="452" t="s">
        <v>12006</v>
      </c>
      <c r="D3998" s="781" t="s">
        <v>31</v>
      </c>
    </row>
    <row r="3999" spans="1:4" hidden="1">
      <c r="A3999" s="452" t="s">
        <v>12007</v>
      </c>
      <c r="B3999" s="820" t="s">
        <v>12008</v>
      </c>
      <c r="C3999" s="452" t="s">
        <v>12009</v>
      </c>
      <c r="D3999" s="781" t="s">
        <v>931</v>
      </c>
    </row>
    <row r="4000" spans="1:4" hidden="1">
      <c r="A4000" s="452" t="s">
        <v>12010</v>
      </c>
      <c r="B4000" s="820" t="s">
        <v>12011</v>
      </c>
      <c r="C4000" s="452" t="s">
        <v>12012</v>
      </c>
      <c r="D4000" s="781" t="s">
        <v>35</v>
      </c>
    </row>
    <row r="4001" spans="1:4" hidden="1">
      <c r="A4001" s="452" t="s">
        <v>12013</v>
      </c>
      <c r="B4001" s="820" t="s">
        <v>12014</v>
      </c>
      <c r="C4001" s="452" t="s">
        <v>12015</v>
      </c>
      <c r="D4001" s="781" t="s">
        <v>7</v>
      </c>
    </row>
    <row r="4002" spans="1:4" hidden="1">
      <c r="A4002" s="452" t="s">
        <v>12016</v>
      </c>
      <c r="B4002" s="820" t="s">
        <v>12017</v>
      </c>
      <c r="C4002" s="452" t="s">
        <v>12018</v>
      </c>
      <c r="D4002" s="781" t="s">
        <v>39</v>
      </c>
    </row>
    <row r="4003" spans="1:4" hidden="1">
      <c r="A4003" s="452" t="s">
        <v>12019</v>
      </c>
      <c r="B4003" s="820" t="s">
        <v>12020</v>
      </c>
      <c r="C4003" s="452" t="s">
        <v>12021</v>
      </c>
      <c r="D4003" s="781" t="s">
        <v>43</v>
      </c>
    </row>
    <row r="4004" spans="1:4" hidden="1">
      <c r="A4004" s="452" t="s">
        <v>12022</v>
      </c>
      <c r="B4004" s="820" t="s">
        <v>12023</v>
      </c>
      <c r="C4004" s="452" t="s">
        <v>12024</v>
      </c>
      <c r="D4004" s="781" t="s">
        <v>47</v>
      </c>
    </row>
    <row r="4005" spans="1:4" hidden="1">
      <c r="A4005" s="452" t="s">
        <v>12025</v>
      </c>
      <c r="B4005" s="820" t="s">
        <v>12026</v>
      </c>
      <c r="C4005" s="452" t="s">
        <v>12027</v>
      </c>
      <c r="D4005" s="781" t="s">
        <v>11</v>
      </c>
    </row>
    <row r="4006" spans="1:4" hidden="1">
      <c r="A4006" s="452" t="s">
        <v>12028</v>
      </c>
      <c r="B4006" s="820" t="s">
        <v>12029</v>
      </c>
      <c r="C4006" s="452" t="s">
        <v>12030</v>
      </c>
      <c r="D4006" s="781" t="s">
        <v>54</v>
      </c>
    </row>
    <row r="4007" spans="1:4" hidden="1">
      <c r="A4007" s="452" t="s">
        <v>12031</v>
      </c>
      <c r="B4007" s="820" t="s">
        <v>12032</v>
      </c>
      <c r="C4007" s="452" t="s">
        <v>12033</v>
      </c>
      <c r="D4007" s="781" t="s">
        <v>15</v>
      </c>
    </row>
    <row r="4008" spans="1:4" hidden="1">
      <c r="A4008" s="452" t="s">
        <v>12034</v>
      </c>
      <c r="B4008" s="820" t="s">
        <v>12035</v>
      </c>
      <c r="C4008" s="452" t="s">
        <v>12036</v>
      </c>
      <c r="D4008" s="781" t="s">
        <v>19</v>
      </c>
    </row>
    <row r="4009" spans="1:4" hidden="1">
      <c r="A4009" s="452" t="s">
        <v>12037</v>
      </c>
      <c r="B4009" s="820" t="s">
        <v>12038</v>
      </c>
      <c r="C4009" s="452" t="s">
        <v>12039</v>
      </c>
      <c r="D4009" s="781" t="s">
        <v>23</v>
      </c>
    </row>
    <row r="4010" spans="1:4" hidden="1">
      <c r="A4010" s="452" t="s">
        <v>12040</v>
      </c>
      <c r="B4010" s="820" t="s">
        <v>12041</v>
      </c>
      <c r="C4010" s="452" t="s">
        <v>12042</v>
      </c>
      <c r="D4010" s="781" t="s">
        <v>27</v>
      </c>
    </row>
    <row r="4011" spans="1:4" hidden="1">
      <c r="A4011" s="452" t="s">
        <v>12043</v>
      </c>
      <c r="B4011" s="820" t="s">
        <v>12044</v>
      </c>
      <c r="C4011" s="452" t="s">
        <v>12045</v>
      </c>
      <c r="D4011" s="781" t="s">
        <v>31</v>
      </c>
    </row>
    <row r="4012" spans="1:4" hidden="1">
      <c r="A4012" s="452" t="s">
        <v>12046</v>
      </c>
      <c r="B4012" s="820" t="s">
        <v>12047</v>
      </c>
      <c r="C4012" s="452" t="s">
        <v>12048</v>
      </c>
      <c r="D4012" s="781" t="s">
        <v>931</v>
      </c>
    </row>
    <row r="4013" spans="1:4" hidden="1">
      <c r="A4013" s="452" t="s">
        <v>12049</v>
      </c>
      <c r="B4013" s="820" t="s">
        <v>12050</v>
      </c>
      <c r="C4013" s="452" t="s">
        <v>12051</v>
      </c>
      <c r="D4013" s="781" t="s">
        <v>35</v>
      </c>
    </row>
    <row r="4014" spans="1:4" hidden="1">
      <c r="A4014" s="452" t="s">
        <v>12052</v>
      </c>
      <c r="B4014" s="820" t="s">
        <v>12053</v>
      </c>
      <c r="C4014" s="452" t="s">
        <v>12054</v>
      </c>
      <c r="D4014" s="781" t="s">
        <v>7</v>
      </c>
    </row>
    <row r="4015" spans="1:4" hidden="1">
      <c r="A4015" s="452" t="s">
        <v>12055</v>
      </c>
      <c r="B4015" s="820" t="s">
        <v>12056</v>
      </c>
      <c r="C4015" s="452" t="s">
        <v>12057</v>
      </c>
      <c r="D4015" s="781" t="s">
        <v>39</v>
      </c>
    </row>
    <row r="4016" spans="1:4" hidden="1">
      <c r="A4016" s="452" t="s">
        <v>12058</v>
      </c>
      <c r="B4016" s="820" t="s">
        <v>12059</v>
      </c>
      <c r="C4016" s="452" t="s">
        <v>12060</v>
      </c>
      <c r="D4016" s="781" t="s">
        <v>43</v>
      </c>
    </row>
    <row r="4017" spans="1:4" hidden="1">
      <c r="A4017" s="452" t="s">
        <v>12061</v>
      </c>
      <c r="B4017" s="820" t="s">
        <v>12062</v>
      </c>
      <c r="C4017" s="452" t="s">
        <v>12063</v>
      </c>
      <c r="D4017" s="781" t="s">
        <v>47</v>
      </c>
    </row>
    <row r="4018" spans="1:4" hidden="1">
      <c r="A4018" s="452" t="s">
        <v>12064</v>
      </c>
      <c r="B4018" s="820" t="s">
        <v>12065</v>
      </c>
      <c r="C4018" s="452" t="s">
        <v>12066</v>
      </c>
      <c r="D4018" s="781" t="s">
        <v>11</v>
      </c>
    </row>
    <row r="4019" spans="1:4" hidden="1">
      <c r="A4019" s="452" t="s">
        <v>12067</v>
      </c>
      <c r="B4019" s="820" t="s">
        <v>12068</v>
      </c>
      <c r="C4019" s="452" t="s">
        <v>12069</v>
      </c>
      <c r="D4019" s="781" t="s">
        <v>54</v>
      </c>
    </row>
    <row r="4020" spans="1:4" hidden="1">
      <c r="A4020" s="452" t="s">
        <v>12070</v>
      </c>
      <c r="B4020" s="820" t="s">
        <v>12071</v>
      </c>
      <c r="C4020" s="452" t="s">
        <v>12072</v>
      </c>
      <c r="D4020" s="781" t="s">
        <v>15</v>
      </c>
    </row>
    <row r="4021" spans="1:4" hidden="1">
      <c r="A4021" s="452" t="s">
        <v>12073</v>
      </c>
      <c r="B4021" s="820" t="s">
        <v>12074</v>
      </c>
      <c r="C4021" s="452" t="s">
        <v>12075</v>
      </c>
      <c r="D4021" s="781" t="s">
        <v>19</v>
      </c>
    </row>
    <row r="4022" spans="1:4" hidden="1">
      <c r="A4022" s="452" t="s">
        <v>12076</v>
      </c>
      <c r="B4022" s="820" t="s">
        <v>12077</v>
      </c>
      <c r="C4022" s="452" t="s">
        <v>12078</v>
      </c>
      <c r="D4022" s="781" t="s">
        <v>23</v>
      </c>
    </row>
    <row r="4023" spans="1:4" hidden="1">
      <c r="A4023" s="452" t="s">
        <v>12079</v>
      </c>
      <c r="B4023" s="820" t="s">
        <v>12080</v>
      </c>
      <c r="C4023" s="452" t="s">
        <v>12081</v>
      </c>
      <c r="D4023" s="781" t="s">
        <v>27</v>
      </c>
    </row>
    <row r="4024" spans="1:4" hidden="1">
      <c r="A4024" s="452" t="s">
        <v>12082</v>
      </c>
      <c r="B4024" s="820" t="s">
        <v>12083</v>
      </c>
      <c r="C4024" s="452" t="s">
        <v>12084</v>
      </c>
      <c r="D4024" s="781" t="s">
        <v>31</v>
      </c>
    </row>
    <row r="4025" spans="1:4" hidden="1">
      <c r="A4025" s="452" t="s">
        <v>12085</v>
      </c>
      <c r="B4025" s="820" t="s">
        <v>12086</v>
      </c>
      <c r="C4025" s="452" t="s">
        <v>12087</v>
      </c>
      <c r="D4025" s="781" t="s">
        <v>931</v>
      </c>
    </row>
    <row r="4026" spans="1:4" hidden="1">
      <c r="A4026" s="452" t="s">
        <v>12088</v>
      </c>
      <c r="B4026" s="820" t="s">
        <v>12089</v>
      </c>
      <c r="C4026" s="452" t="s">
        <v>12090</v>
      </c>
      <c r="D4026" s="781" t="s">
        <v>35</v>
      </c>
    </row>
    <row r="4027" spans="1:4" hidden="1">
      <c r="A4027" s="452" t="s">
        <v>12091</v>
      </c>
      <c r="B4027" s="820" t="s">
        <v>12092</v>
      </c>
      <c r="C4027" s="452" t="s">
        <v>12093</v>
      </c>
      <c r="D4027" s="781" t="s">
        <v>7</v>
      </c>
    </row>
    <row r="4028" spans="1:4" hidden="1">
      <c r="A4028" s="452" t="s">
        <v>12094</v>
      </c>
      <c r="B4028" s="820" t="s">
        <v>12095</v>
      </c>
      <c r="C4028" s="452" t="s">
        <v>12096</v>
      </c>
      <c r="D4028" s="781" t="s">
        <v>39</v>
      </c>
    </row>
    <row r="4029" spans="1:4" hidden="1">
      <c r="A4029" s="452" t="s">
        <v>12097</v>
      </c>
      <c r="B4029" s="820" t="s">
        <v>12098</v>
      </c>
      <c r="C4029" s="452" t="s">
        <v>12099</v>
      </c>
      <c r="D4029" s="781" t="s">
        <v>43</v>
      </c>
    </row>
    <row r="4030" spans="1:4" hidden="1">
      <c r="A4030" s="452" t="s">
        <v>12100</v>
      </c>
      <c r="B4030" s="820" t="s">
        <v>12101</v>
      </c>
      <c r="C4030" s="452" t="s">
        <v>12102</v>
      </c>
      <c r="D4030" s="781" t="s">
        <v>47</v>
      </c>
    </row>
    <row r="4031" spans="1:4" hidden="1">
      <c r="A4031" s="452" t="s">
        <v>12103</v>
      </c>
      <c r="B4031" s="820" t="s">
        <v>12104</v>
      </c>
      <c r="C4031" s="452" t="s">
        <v>12105</v>
      </c>
      <c r="D4031" s="781" t="s">
        <v>11</v>
      </c>
    </row>
    <row r="4032" spans="1:4" hidden="1">
      <c r="A4032" s="452" t="s">
        <v>12106</v>
      </c>
      <c r="B4032" s="820" t="s">
        <v>12107</v>
      </c>
      <c r="C4032" s="452" t="s">
        <v>12108</v>
      </c>
      <c r="D4032" s="781" t="s">
        <v>54</v>
      </c>
    </row>
    <row r="4033" spans="1:4" hidden="1">
      <c r="A4033" s="452" t="s">
        <v>12109</v>
      </c>
      <c r="B4033" s="820" t="s">
        <v>12110</v>
      </c>
      <c r="C4033" s="452" t="s">
        <v>12111</v>
      </c>
      <c r="D4033" s="781" t="s">
        <v>15</v>
      </c>
    </row>
    <row r="4034" spans="1:4" hidden="1">
      <c r="A4034" s="452" t="s">
        <v>12112</v>
      </c>
      <c r="B4034" s="820" t="s">
        <v>12113</v>
      </c>
      <c r="C4034" s="452" t="s">
        <v>12114</v>
      </c>
      <c r="D4034" s="781" t="s">
        <v>19</v>
      </c>
    </row>
    <row r="4035" spans="1:4" hidden="1">
      <c r="A4035" s="452" t="s">
        <v>12115</v>
      </c>
      <c r="B4035" s="820" t="s">
        <v>12116</v>
      </c>
      <c r="C4035" s="452" t="s">
        <v>12117</v>
      </c>
      <c r="D4035" s="781" t="s">
        <v>23</v>
      </c>
    </row>
    <row r="4036" spans="1:4" hidden="1">
      <c r="A4036" s="452" t="s">
        <v>12118</v>
      </c>
      <c r="B4036" s="820" t="s">
        <v>12119</v>
      </c>
      <c r="C4036" s="452" t="s">
        <v>12120</v>
      </c>
      <c r="D4036" s="781" t="s">
        <v>27</v>
      </c>
    </row>
    <row r="4037" spans="1:4" hidden="1">
      <c r="A4037" s="452" t="s">
        <v>12121</v>
      </c>
      <c r="B4037" s="820" t="s">
        <v>12122</v>
      </c>
      <c r="C4037" s="452" t="s">
        <v>12123</v>
      </c>
      <c r="D4037" s="781" t="s">
        <v>31</v>
      </c>
    </row>
    <row r="4038" spans="1:4" hidden="1">
      <c r="A4038" s="452" t="s">
        <v>12124</v>
      </c>
      <c r="B4038" s="820" t="s">
        <v>12125</v>
      </c>
      <c r="C4038" s="452" t="s">
        <v>12126</v>
      </c>
      <c r="D4038" s="781" t="s">
        <v>931</v>
      </c>
    </row>
    <row r="4039" spans="1:4" hidden="1">
      <c r="A4039" s="452" t="s">
        <v>12127</v>
      </c>
      <c r="B4039" s="820" t="s">
        <v>12128</v>
      </c>
      <c r="C4039" s="452" t="s">
        <v>12129</v>
      </c>
      <c r="D4039" s="781" t="s">
        <v>35</v>
      </c>
    </row>
    <row r="4040" spans="1:4" hidden="1">
      <c r="A4040" s="452" t="s">
        <v>12130</v>
      </c>
      <c r="B4040" s="820" t="s">
        <v>12131</v>
      </c>
      <c r="C4040" s="452" t="s">
        <v>12132</v>
      </c>
      <c r="D4040" s="781" t="s">
        <v>7</v>
      </c>
    </row>
    <row r="4041" spans="1:4" hidden="1">
      <c r="A4041" s="452" t="s">
        <v>12133</v>
      </c>
      <c r="B4041" s="820" t="s">
        <v>12134</v>
      </c>
      <c r="C4041" s="452" t="s">
        <v>12135</v>
      </c>
      <c r="D4041" s="781" t="s">
        <v>39</v>
      </c>
    </row>
    <row r="4042" spans="1:4" hidden="1">
      <c r="A4042" s="452" t="s">
        <v>12136</v>
      </c>
      <c r="B4042" s="820" t="s">
        <v>12137</v>
      </c>
      <c r="C4042" s="452" t="s">
        <v>12138</v>
      </c>
      <c r="D4042" s="781" t="s">
        <v>43</v>
      </c>
    </row>
    <row r="4043" spans="1:4" hidden="1">
      <c r="A4043" s="452" t="s">
        <v>12139</v>
      </c>
      <c r="B4043" s="820" t="s">
        <v>12140</v>
      </c>
      <c r="C4043" s="452" t="s">
        <v>12141</v>
      </c>
      <c r="D4043" s="781" t="s">
        <v>47</v>
      </c>
    </row>
    <row r="4044" spans="1:4" hidden="1">
      <c r="A4044" s="452" t="s">
        <v>12142</v>
      </c>
      <c r="B4044" s="820" t="s">
        <v>12143</v>
      </c>
      <c r="C4044" s="452" t="s">
        <v>12144</v>
      </c>
      <c r="D4044" s="781" t="s">
        <v>11</v>
      </c>
    </row>
    <row r="4045" spans="1:4" hidden="1">
      <c r="A4045" s="452" t="s">
        <v>12145</v>
      </c>
      <c r="B4045" s="820" t="s">
        <v>12146</v>
      </c>
      <c r="C4045" s="452" t="s">
        <v>12147</v>
      </c>
      <c r="D4045" s="781" t="s">
        <v>54</v>
      </c>
    </row>
    <row r="4046" spans="1:4" hidden="1">
      <c r="A4046" s="452" t="s">
        <v>12148</v>
      </c>
      <c r="B4046" s="820" t="s">
        <v>12149</v>
      </c>
      <c r="C4046" s="452" t="s">
        <v>12150</v>
      </c>
      <c r="D4046" s="781" t="s">
        <v>15</v>
      </c>
    </row>
    <row r="4047" spans="1:4" hidden="1">
      <c r="A4047" s="452" t="s">
        <v>12151</v>
      </c>
      <c r="B4047" s="820" t="s">
        <v>12152</v>
      </c>
      <c r="C4047" s="452" t="s">
        <v>12153</v>
      </c>
      <c r="D4047" s="781" t="s">
        <v>19</v>
      </c>
    </row>
    <row r="4048" spans="1:4" hidden="1">
      <c r="A4048" s="452" t="s">
        <v>12154</v>
      </c>
      <c r="B4048" s="820" t="s">
        <v>12155</v>
      </c>
      <c r="C4048" s="452" t="s">
        <v>12156</v>
      </c>
      <c r="D4048" s="781" t="s">
        <v>23</v>
      </c>
    </row>
    <row r="4049" spans="1:4" hidden="1">
      <c r="A4049" s="452" t="s">
        <v>12157</v>
      </c>
      <c r="B4049" s="820" t="s">
        <v>12158</v>
      </c>
      <c r="C4049" s="452" t="s">
        <v>12159</v>
      </c>
      <c r="D4049" s="781" t="s">
        <v>27</v>
      </c>
    </row>
    <row r="4050" spans="1:4" hidden="1">
      <c r="A4050" s="452" t="s">
        <v>12160</v>
      </c>
      <c r="B4050" s="820" t="s">
        <v>12161</v>
      </c>
      <c r="C4050" s="452" t="s">
        <v>12162</v>
      </c>
      <c r="D4050" s="781" t="s">
        <v>31</v>
      </c>
    </row>
    <row r="4051" spans="1:4" hidden="1">
      <c r="A4051" s="452" t="s">
        <v>12163</v>
      </c>
      <c r="B4051" s="820" t="s">
        <v>12164</v>
      </c>
      <c r="C4051" s="452" t="s">
        <v>12165</v>
      </c>
      <c r="D4051" s="781" t="s">
        <v>931</v>
      </c>
    </row>
    <row r="4052" spans="1:4" hidden="1">
      <c r="A4052" s="452" t="s">
        <v>12166</v>
      </c>
      <c r="B4052" s="820" t="s">
        <v>12167</v>
      </c>
      <c r="C4052" s="452" t="s">
        <v>12168</v>
      </c>
      <c r="D4052" s="781" t="s">
        <v>35</v>
      </c>
    </row>
    <row r="4053" spans="1:4" hidden="1">
      <c r="A4053" s="452" t="s">
        <v>12169</v>
      </c>
      <c r="B4053" s="820" t="s">
        <v>12170</v>
      </c>
      <c r="C4053" s="452" t="s">
        <v>12171</v>
      </c>
      <c r="D4053" s="781" t="s">
        <v>7</v>
      </c>
    </row>
    <row r="4054" spans="1:4" hidden="1">
      <c r="A4054" s="452" t="s">
        <v>12172</v>
      </c>
      <c r="B4054" s="820" t="s">
        <v>12173</v>
      </c>
      <c r="C4054" s="452" t="s">
        <v>12174</v>
      </c>
      <c r="D4054" s="781" t="s">
        <v>39</v>
      </c>
    </row>
    <row r="4055" spans="1:4" hidden="1">
      <c r="A4055" s="452" t="s">
        <v>12175</v>
      </c>
      <c r="B4055" s="820" t="s">
        <v>12176</v>
      </c>
      <c r="C4055" s="452" t="s">
        <v>12177</v>
      </c>
      <c r="D4055" s="781" t="s">
        <v>43</v>
      </c>
    </row>
    <row r="4056" spans="1:4" hidden="1">
      <c r="A4056" s="452" t="s">
        <v>12178</v>
      </c>
      <c r="B4056" s="820" t="s">
        <v>12179</v>
      </c>
      <c r="C4056" s="452" t="s">
        <v>12180</v>
      </c>
      <c r="D4056" s="781" t="s">
        <v>47</v>
      </c>
    </row>
    <row r="4057" spans="1:4" hidden="1">
      <c r="A4057" s="452" t="s">
        <v>12181</v>
      </c>
      <c r="B4057" s="820" t="s">
        <v>12182</v>
      </c>
      <c r="C4057" s="452" t="s">
        <v>12183</v>
      </c>
      <c r="D4057" s="781" t="s">
        <v>11</v>
      </c>
    </row>
    <row r="4058" spans="1:4" hidden="1">
      <c r="A4058" s="452" t="s">
        <v>12184</v>
      </c>
      <c r="B4058" s="820" t="s">
        <v>12185</v>
      </c>
      <c r="C4058" s="452" t="s">
        <v>12186</v>
      </c>
      <c r="D4058" s="781" t="s">
        <v>54</v>
      </c>
    </row>
    <row r="4059" spans="1:4" hidden="1">
      <c r="A4059" s="452" t="s">
        <v>12187</v>
      </c>
      <c r="B4059" s="820" t="s">
        <v>12188</v>
      </c>
      <c r="C4059" s="452" t="s">
        <v>12189</v>
      </c>
      <c r="D4059" s="781" t="s">
        <v>15</v>
      </c>
    </row>
    <row r="4060" spans="1:4" hidden="1">
      <c r="A4060" s="452" t="s">
        <v>12190</v>
      </c>
      <c r="B4060" s="820" t="s">
        <v>12191</v>
      </c>
      <c r="C4060" s="452" t="s">
        <v>12192</v>
      </c>
      <c r="D4060" s="781" t="s">
        <v>19</v>
      </c>
    </row>
    <row r="4061" spans="1:4" hidden="1">
      <c r="A4061" s="452" t="s">
        <v>12193</v>
      </c>
      <c r="B4061" s="820" t="s">
        <v>12194</v>
      </c>
      <c r="C4061" s="452" t="s">
        <v>12195</v>
      </c>
      <c r="D4061" s="781" t="s">
        <v>23</v>
      </c>
    </row>
    <row r="4062" spans="1:4" hidden="1">
      <c r="A4062" s="452" t="s">
        <v>12196</v>
      </c>
      <c r="B4062" s="820" t="s">
        <v>12197</v>
      </c>
      <c r="C4062" s="452" t="s">
        <v>12198</v>
      </c>
      <c r="D4062" s="781" t="s">
        <v>27</v>
      </c>
    </row>
    <row r="4063" spans="1:4" hidden="1">
      <c r="A4063" s="452" t="s">
        <v>12199</v>
      </c>
      <c r="B4063" s="820" t="s">
        <v>12200</v>
      </c>
      <c r="C4063" s="452" t="s">
        <v>12201</v>
      </c>
      <c r="D4063" s="781" t="s">
        <v>31</v>
      </c>
    </row>
    <row r="4064" spans="1:4" hidden="1">
      <c r="A4064" s="452" t="s">
        <v>12202</v>
      </c>
      <c r="B4064" s="820" t="s">
        <v>12203</v>
      </c>
      <c r="C4064" s="452" t="s">
        <v>12204</v>
      </c>
      <c r="D4064" s="781" t="s">
        <v>931</v>
      </c>
    </row>
    <row r="4065" spans="1:4" hidden="1">
      <c r="A4065" s="452" t="s">
        <v>12205</v>
      </c>
      <c r="B4065" s="820" t="s">
        <v>12206</v>
      </c>
      <c r="C4065" s="452" t="s">
        <v>12207</v>
      </c>
      <c r="D4065" s="781" t="s">
        <v>35</v>
      </c>
    </row>
    <row r="4066" spans="1:4" hidden="1">
      <c r="A4066" s="452" t="s">
        <v>12208</v>
      </c>
      <c r="B4066" s="820" t="s">
        <v>12209</v>
      </c>
      <c r="C4066" s="452" t="s">
        <v>12210</v>
      </c>
      <c r="D4066" s="781" t="s">
        <v>7</v>
      </c>
    </row>
    <row r="4067" spans="1:4" hidden="1">
      <c r="A4067" s="452" t="s">
        <v>12211</v>
      </c>
      <c r="B4067" s="820" t="s">
        <v>12212</v>
      </c>
      <c r="C4067" s="452" t="s">
        <v>12213</v>
      </c>
      <c r="D4067" s="781" t="s">
        <v>39</v>
      </c>
    </row>
    <row r="4068" spans="1:4" hidden="1">
      <c r="A4068" s="452" t="s">
        <v>12214</v>
      </c>
      <c r="B4068" s="820" t="s">
        <v>12215</v>
      </c>
      <c r="C4068" s="452" t="s">
        <v>12216</v>
      </c>
      <c r="D4068" s="781" t="s">
        <v>43</v>
      </c>
    </row>
    <row r="4069" spans="1:4" hidden="1">
      <c r="A4069" s="452" t="s">
        <v>12217</v>
      </c>
      <c r="B4069" s="820" t="s">
        <v>12218</v>
      </c>
      <c r="C4069" s="452" t="s">
        <v>12219</v>
      </c>
      <c r="D4069" s="781" t="s">
        <v>47</v>
      </c>
    </row>
    <row r="4070" spans="1:4" hidden="1">
      <c r="A4070" s="452" t="s">
        <v>12220</v>
      </c>
      <c r="B4070" s="820" t="s">
        <v>12221</v>
      </c>
      <c r="C4070" s="452" t="s">
        <v>12222</v>
      </c>
      <c r="D4070" s="781" t="s">
        <v>11</v>
      </c>
    </row>
    <row r="4071" spans="1:4" hidden="1">
      <c r="A4071" s="452" t="s">
        <v>12223</v>
      </c>
      <c r="B4071" s="820" t="s">
        <v>12224</v>
      </c>
      <c r="C4071" s="452" t="s">
        <v>12225</v>
      </c>
      <c r="D4071" s="781" t="s">
        <v>54</v>
      </c>
    </row>
    <row r="4072" spans="1:4" hidden="1">
      <c r="A4072" s="452" t="s">
        <v>12226</v>
      </c>
      <c r="B4072" s="820" t="s">
        <v>12227</v>
      </c>
      <c r="C4072" s="452" t="s">
        <v>12228</v>
      </c>
      <c r="D4072" s="781" t="s">
        <v>15</v>
      </c>
    </row>
    <row r="4073" spans="1:4" hidden="1">
      <c r="A4073" s="452" t="s">
        <v>12229</v>
      </c>
      <c r="B4073" s="820" t="s">
        <v>12230</v>
      </c>
      <c r="C4073" s="452" t="s">
        <v>12231</v>
      </c>
      <c r="D4073" s="781" t="s">
        <v>19</v>
      </c>
    </row>
    <row r="4074" spans="1:4" hidden="1">
      <c r="A4074" s="452" t="s">
        <v>12232</v>
      </c>
      <c r="B4074" s="820" t="s">
        <v>12233</v>
      </c>
      <c r="C4074" s="452" t="s">
        <v>12234</v>
      </c>
      <c r="D4074" s="781" t="s">
        <v>23</v>
      </c>
    </row>
    <row r="4075" spans="1:4" hidden="1">
      <c r="A4075" s="452" t="s">
        <v>12235</v>
      </c>
      <c r="B4075" s="820" t="s">
        <v>12236</v>
      </c>
      <c r="C4075" s="452" t="s">
        <v>12237</v>
      </c>
      <c r="D4075" s="781" t="s">
        <v>27</v>
      </c>
    </row>
    <row r="4076" spans="1:4" hidden="1">
      <c r="A4076" s="452" t="s">
        <v>12238</v>
      </c>
      <c r="B4076" s="820" t="s">
        <v>12239</v>
      </c>
      <c r="C4076" s="452" t="s">
        <v>12240</v>
      </c>
      <c r="D4076" s="781" t="s">
        <v>31</v>
      </c>
    </row>
    <row r="4077" spans="1:4" hidden="1">
      <c r="A4077" s="452" t="s">
        <v>12241</v>
      </c>
      <c r="B4077" s="820" t="s">
        <v>12242</v>
      </c>
      <c r="C4077" s="452" t="s">
        <v>12243</v>
      </c>
      <c r="D4077" s="781" t="s">
        <v>931</v>
      </c>
    </row>
    <row r="4078" spans="1:4" hidden="1">
      <c r="A4078" s="452" t="s">
        <v>12244</v>
      </c>
      <c r="B4078" s="820" t="s">
        <v>12245</v>
      </c>
      <c r="C4078" s="452" t="s">
        <v>12246</v>
      </c>
      <c r="D4078" s="781" t="s">
        <v>35</v>
      </c>
    </row>
    <row r="4079" spans="1:4" hidden="1">
      <c r="A4079" s="452" t="s">
        <v>12247</v>
      </c>
      <c r="B4079" s="820" t="s">
        <v>12248</v>
      </c>
      <c r="C4079" s="452" t="s">
        <v>12249</v>
      </c>
      <c r="D4079" s="781" t="s">
        <v>7</v>
      </c>
    </row>
    <row r="4080" spans="1:4" hidden="1">
      <c r="A4080" s="452" t="s">
        <v>12250</v>
      </c>
      <c r="B4080" s="820" t="s">
        <v>12251</v>
      </c>
      <c r="C4080" s="452" t="s">
        <v>12252</v>
      </c>
      <c r="D4080" s="781" t="s">
        <v>39</v>
      </c>
    </row>
    <row r="4081" spans="1:4" hidden="1">
      <c r="A4081" s="452" t="s">
        <v>12253</v>
      </c>
      <c r="B4081" s="820" t="s">
        <v>12254</v>
      </c>
      <c r="C4081" s="452" t="s">
        <v>12255</v>
      </c>
      <c r="D4081" s="781" t="s">
        <v>43</v>
      </c>
    </row>
    <row r="4082" spans="1:4" hidden="1">
      <c r="A4082" s="452" t="s">
        <v>12256</v>
      </c>
      <c r="B4082" s="820" t="s">
        <v>12257</v>
      </c>
      <c r="C4082" s="452" t="s">
        <v>12258</v>
      </c>
      <c r="D4082" s="781" t="s">
        <v>47</v>
      </c>
    </row>
    <row r="4083" spans="1:4" hidden="1">
      <c r="A4083" s="452" t="s">
        <v>12259</v>
      </c>
      <c r="B4083" s="820" t="s">
        <v>12260</v>
      </c>
      <c r="C4083" s="452" t="s">
        <v>12261</v>
      </c>
      <c r="D4083" s="781" t="s">
        <v>11</v>
      </c>
    </row>
    <row r="4084" spans="1:4" hidden="1">
      <c r="A4084" s="452" t="s">
        <v>12262</v>
      </c>
      <c r="B4084" s="820" t="s">
        <v>12263</v>
      </c>
      <c r="C4084" s="452" t="s">
        <v>12264</v>
      </c>
      <c r="D4084" s="781" t="s">
        <v>54</v>
      </c>
    </row>
    <row r="4085" spans="1:4" hidden="1">
      <c r="A4085" s="452" t="s">
        <v>12265</v>
      </c>
      <c r="B4085" s="820" t="s">
        <v>12266</v>
      </c>
      <c r="C4085" s="452" t="s">
        <v>12267</v>
      </c>
      <c r="D4085" s="781" t="s">
        <v>15</v>
      </c>
    </row>
    <row r="4086" spans="1:4" hidden="1">
      <c r="A4086" s="452" t="s">
        <v>12268</v>
      </c>
      <c r="B4086" s="820" t="s">
        <v>12269</v>
      </c>
      <c r="C4086" s="452" t="s">
        <v>12270</v>
      </c>
      <c r="D4086" s="781" t="s">
        <v>19</v>
      </c>
    </row>
    <row r="4087" spans="1:4" hidden="1">
      <c r="A4087" s="452" t="s">
        <v>12271</v>
      </c>
      <c r="B4087" s="820" t="s">
        <v>12272</v>
      </c>
      <c r="C4087" s="452" t="s">
        <v>12273</v>
      </c>
      <c r="D4087" s="781" t="s">
        <v>23</v>
      </c>
    </row>
    <row r="4088" spans="1:4" hidden="1">
      <c r="A4088" s="452" t="s">
        <v>12274</v>
      </c>
      <c r="B4088" s="820" t="s">
        <v>12275</v>
      </c>
      <c r="C4088" s="452" t="s">
        <v>12276</v>
      </c>
      <c r="D4088" s="781" t="s">
        <v>27</v>
      </c>
    </row>
    <row r="4089" spans="1:4" hidden="1">
      <c r="A4089" s="452" t="s">
        <v>12277</v>
      </c>
      <c r="B4089" s="820" t="s">
        <v>12278</v>
      </c>
      <c r="C4089" s="452" t="s">
        <v>12279</v>
      </c>
      <c r="D4089" s="781" t="s">
        <v>31</v>
      </c>
    </row>
    <row r="4090" spans="1:4" hidden="1">
      <c r="A4090" s="452" t="s">
        <v>12280</v>
      </c>
      <c r="B4090" s="820" t="s">
        <v>12281</v>
      </c>
      <c r="C4090" s="452" t="s">
        <v>12282</v>
      </c>
      <c r="D4090" s="781" t="s">
        <v>931</v>
      </c>
    </row>
    <row r="4091" spans="1:4" hidden="1">
      <c r="A4091" s="452" t="s">
        <v>12283</v>
      </c>
      <c r="B4091" s="820" t="s">
        <v>12284</v>
      </c>
      <c r="C4091" s="452" t="s">
        <v>12285</v>
      </c>
      <c r="D4091" s="781" t="s">
        <v>35</v>
      </c>
    </row>
    <row r="4092" spans="1:4" hidden="1">
      <c r="A4092" s="452" t="s">
        <v>12286</v>
      </c>
      <c r="B4092" s="820" t="s">
        <v>12287</v>
      </c>
      <c r="C4092" s="452" t="s">
        <v>12288</v>
      </c>
      <c r="D4092" s="781" t="s">
        <v>7</v>
      </c>
    </row>
    <row r="4093" spans="1:4" hidden="1">
      <c r="A4093" s="452" t="s">
        <v>12289</v>
      </c>
      <c r="B4093" s="820" t="s">
        <v>12290</v>
      </c>
      <c r="C4093" s="452" t="s">
        <v>12291</v>
      </c>
      <c r="D4093" s="781" t="s">
        <v>39</v>
      </c>
    </row>
    <row r="4094" spans="1:4" hidden="1">
      <c r="A4094" s="452" t="s">
        <v>12292</v>
      </c>
      <c r="B4094" s="820" t="s">
        <v>12293</v>
      </c>
      <c r="C4094" s="452" t="s">
        <v>12294</v>
      </c>
      <c r="D4094" s="781" t="s">
        <v>43</v>
      </c>
    </row>
    <row r="4095" spans="1:4" hidden="1">
      <c r="A4095" s="452" t="s">
        <v>12295</v>
      </c>
      <c r="B4095" s="820" t="s">
        <v>12296</v>
      </c>
      <c r="C4095" s="452" t="s">
        <v>12297</v>
      </c>
      <c r="D4095" s="781" t="s">
        <v>47</v>
      </c>
    </row>
    <row r="4096" spans="1:4" hidden="1">
      <c r="A4096" s="452" t="s">
        <v>12298</v>
      </c>
      <c r="B4096" s="820" t="s">
        <v>12299</v>
      </c>
      <c r="C4096" s="452" t="s">
        <v>12300</v>
      </c>
      <c r="D4096" s="781" t="s">
        <v>11</v>
      </c>
    </row>
    <row r="4097" spans="1:4" hidden="1">
      <c r="A4097" s="452" t="s">
        <v>12301</v>
      </c>
      <c r="B4097" s="820" t="s">
        <v>12302</v>
      </c>
      <c r="C4097" s="452" t="s">
        <v>12303</v>
      </c>
      <c r="D4097" s="781" t="s">
        <v>54</v>
      </c>
    </row>
    <row r="4098" spans="1:4" hidden="1">
      <c r="A4098" s="452" t="s">
        <v>12304</v>
      </c>
      <c r="B4098" s="820" t="s">
        <v>12305</v>
      </c>
      <c r="C4098" s="452" t="s">
        <v>12306</v>
      </c>
      <c r="D4098" s="781" t="s">
        <v>15</v>
      </c>
    </row>
    <row r="4099" spans="1:4" hidden="1">
      <c r="A4099" s="452" t="s">
        <v>12307</v>
      </c>
      <c r="B4099" s="820" t="s">
        <v>12308</v>
      </c>
      <c r="C4099" s="452" t="s">
        <v>12309</v>
      </c>
      <c r="D4099" s="781" t="s">
        <v>19</v>
      </c>
    </row>
    <row r="4100" spans="1:4" hidden="1">
      <c r="A4100" s="452" t="s">
        <v>12310</v>
      </c>
      <c r="B4100" s="820" t="s">
        <v>12311</v>
      </c>
      <c r="C4100" s="452" t="s">
        <v>12312</v>
      </c>
      <c r="D4100" s="781" t="s">
        <v>23</v>
      </c>
    </row>
    <row r="4101" spans="1:4" hidden="1">
      <c r="A4101" s="452" t="s">
        <v>12313</v>
      </c>
      <c r="B4101" s="820" t="s">
        <v>12314</v>
      </c>
      <c r="C4101" s="452" t="s">
        <v>12315</v>
      </c>
      <c r="D4101" s="781" t="s">
        <v>27</v>
      </c>
    </row>
    <row r="4102" spans="1:4" hidden="1">
      <c r="A4102" s="452" t="s">
        <v>12316</v>
      </c>
      <c r="B4102" s="820" t="s">
        <v>12317</v>
      </c>
      <c r="C4102" s="452" t="s">
        <v>12318</v>
      </c>
      <c r="D4102" s="781" t="s">
        <v>31</v>
      </c>
    </row>
    <row r="4103" spans="1:4" hidden="1">
      <c r="A4103" s="452" t="s">
        <v>12319</v>
      </c>
      <c r="B4103" s="820" t="s">
        <v>12320</v>
      </c>
      <c r="C4103" s="452" t="s">
        <v>12321</v>
      </c>
      <c r="D4103" s="781" t="s">
        <v>931</v>
      </c>
    </row>
    <row r="4104" spans="1:4" hidden="1">
      <c r="A4104" s="452" t="s">
        <v>12322</v>
      </c>
      <c r="B4104" s="820" t="s">
        <v>12323</v>
      </c>
      <c r="C4104" s="452" t="s">
        <v>12324</v>
      </c>
      <c r="D4104" s="781" t="s">
        <v>35</v>
      </c>
    </row>
    <row r="4105" spans="1:4" hidden="1">
      <c r="A4105" s="452" t="s">
        <v>12325</v>
      </c>
      <c r="B4105" s="820" t="s">
        <v>12326</v>
      </c>
      <c r="C4105" s="452" t="s">
        <v>12327</v>
      </c>
      <c r="D4105" s="781" t="s">
        <v>7</v>
      </c>
    </row>
    <row r="4106" spans="1:4" hidden="1">
      <c r="A4106" s="452" t="s">
        <v>12328</v>
      </c>
      <c r="B4106" s="820" t="s">
        <v>12329</v>
      </c>
      <c r="C4106" s="452" t="s">
        <v>12330</v>
      </c>
      <c r="D4106" s="781" t="s">
        <v>39</v>
      </c>
    </row>
    <row r="4107" spans="1:4" hidden="1">
      <c r="A4107" s="452" t="s">
        <v>12331</v>
      </c>
      <c r="B4107" s="820" t="s">
        <v>12332</v>
      </c>
      <c r="C4107" s="452" t="s">
        <v>12333</v>
      </c>
      <c r="D4107" s="781" t="s">
        <v>43</v>
      </c>
    </row>
    <row r="4108" spans="1:4" hidden="1">
      <c r="A4108" s="452" t="s">
        <v>12334</v>
      </c>
      <c r="B4108" s="820" t="s">
        <v>12335</v>
      </c>
      <c r="C4108" s="452" t="s">
        <v>12336</v>
      </c>
      <c r="D4108" s="781" t="s">
        <v>47</v>
      </c>
    </row>
    <row r="4109" spans="1:4" hidden="1">
      <c r="A4109" s="452" t="s">
        <v>12337</v>
      </c>
      <c r="B4109" s="820" t="s">
        <v>12338</v>
      </c>
      <c r="C4109" s="452" t="s">
        <v>12339</v>
      </c>
      <c r="D4109" s="781" t="s">
        <v>11</v>
      </c>
    </row>
    <row r="4110" spans="1:4" hidden="1">
      <c r="A4110" s="452" t="s">
        <v>12340</v>
      </c>
      <c r="B4110" s="820" t="s">
        <v>12341</v>
      </c>
      <c r="C4110" s="452" t="s">
        <v>12342</v>
      </c>
      <c r="D4110" s="781" t="s">
        <v>54</v>
      </c>
    </row>
    <row r="4111" spans="1:4" hidden="1">
      <c r="A4111" s="452" t="s">
        <v>12343</v>
      </c>
      <c r="B4111" s="820" t="s">
        <v>12344</v>
      </c>
      <c r="C4111" s="452" t="s">
        <v>12345</v>
      </c>
      <c r="D4111" s="781" t="s">
        <v>15</v>
      </c>
    </row>
    <row r="4112" spans="1:4" hidden="1">
      <c r="A4112" s="452" t="s">
        <v>12346</v>
      </c>
      <c r="B4112" s="820" t="s">
        <v>12347</v>
      </c>
      <c r="C4112" s="452" t="s">
        <v>12348</v>
      </c>
      <c r="D4112" s="781" t="s">
        <v>19</v>
      </c>
    </row>
    <row r="4113" spans="1:4" hidden="1">
      <c r="A4113" s="452" t="s">
        <v>12349</v>
      </c>
      <c r="B4113" s="820" t="s">
        <v>12350</v>
      </c>
      <c r="C4113" s="452" t="s">
        <v>12351</v>
      </c>
      <c r="D4113" s="781" t="s">
        <v>23</v>
      </c>
    </row>
    <row r="4114" spans="1:4" hidden="1">
      <c r="A4114" s="452" t="s">
        <v>12352</v>
      </c>
      <c r="B4114" s="820" t="s">
        <v>12353</v>
      </c>
      <c r="C4114" s="452" t="s">
        <v>12354</v>
      </c>
      <c r="D4114" s="781" t="s">
        <v>27</v>
      </c>
    </row>
    <row r="4115" spans="1:4" hidden="1">
      <c r="A4115" s="452" t="s">
        <v>12355</v>
      </c>
      <c r="B4115" s="820" t="s">
        <v>12356</v>
      </c>
      <c r="C4115" s="452" t="s">
        <v>12357</v>
      </c>
      <c r="D4115" s="781" t="s">
        <v>31</v>
      </c>
    </row>
    <row r="4116" spans="1:4" hidden="1">
      <c r="A4116" s="452" t="s">
        <v>12358</v>
      </c>
      <c r="B4116" s="820" t="s">
        <v>12359</v>
      </c>
      <c r="C4116" s="452" t="s">
        <v>12360</v>
      </c>
      <c r="D4116" s="781" t="s">
        <v>931</v>
      </c>
    </row>
    <row r="4117" spans="1:4" hidden="1">
      <c r="A4117" s="452" t="s">
        <v>12361</v>
      </c>
      <c r="B4117" s="820" t="s">
        <v>12362</v>
      </c>
      <c r="C4117" s="452" t="s">
        <v>12363</v>
      </c>
      <c r="D4117" s="781" t="s">
        <v>35</v>
      </c>
    </row>
    <row r="4118" spans="1:4" hidden="1">
      <c r="A4118" s="452" t="s">
        <v>12364</v>
      </c>
      <c r="B4118" s="820" t="s">
        <v>12365</v>
      </c>
      <c r="C4118" s="452" t="s">
        <v>12366</v>
      </c>
      <c r="D4118" s="781" t="s">
        <v>7</v>
      </c>
    </row>
    <row r="4119" spans="1:4" hidden="1">
      <c r="A4119" s="452" t="s">
        <v>12367</v>
      </c>
      <c r="B4119" s="820" t="s">
        <v>12368</v>
      </c>
      <c r="C4119" s="452" t="s">
        <v>12369</v>
      </c>
      <c r="D4119" s="781" t="s">
        <v>39</v>
      </c>
    </row>
    <row r="4120" spans="1:4" hidden="1">
      <c r="A4120" s="452" t="s">
        <v>12370</v>
      </c>
      <c r="B4120" s="820" t="s">
        <v>12371</v>
      </c>
      <c r="C4120" s="452" t="s">
        <v>12372</v>
      </c>
      <c r="D4120" s="781" t="s">
        <v>43</v>
      </c>
    </row>
    <row r="4121" spans="1:4" hidden="1">
      <c r="A4121" s="452" t="s">
        <v>12373</v>
      </c>
      <c r="B4121" s="820" t="s">
        <v>12374</v>
      </c>
      <c r="C4121" s="452" t="s">
        <v>12375</v>
      </c>
      <c r="D4121" s="781" t="s">
        <v>47</v>
      </c>
    </row>
    <row r="4122" spans="1:4" hidden="1">
      <c r="A4122" s="452" t="s">
        <v>12376</v>
      </c>
      <c r="B4122" s="820" t="s">
        <v>12377</v>
      </c>
      <c r="C4122" s="452" t="s">
        <v>12378</v>
      </c>
      <c r="D4122" s="781" t="s">
        <v>11</v>
      </c>
    </row>
    <row r="4123" spans="1:4" hidden="1">
      <c r="A4123" s="452" t="s">
        <v>12379</v>
      </c>
      <c r="B4123" s="820" t="s">
        <v>12380</v>
      </c>
      <c r="C4123" s="452" t="s">
        <v>12381</v>
      </c>
      <c r="D4123" s="781" t="s">
        <v>54</v>
      </c>
    </row>
    <row r="4124" spans="1:4" hidden="1">
      <c r="A4124" s="452" t="s">
        <v>12382</v>
      </c>
      <c r="B4124" s="820" t="s">
        <v>12383</v>
      </c>
      <c r="C4124" s="452" t="s">
        <v>12384</v>
      </c>
      <c r="D4124" s="781" t="s">
        <v>15</v>
      </c>
    </row>
    <row r="4125" spans="1:4" hidden="1">
      <c r="A4125" s="452" t="s">
        <v>12385</v>
      </c>
      <c r="B4125" s="820" t="s">
        <v>12386</v>
      </c>
      <c r="C4125" s="452" t="s">
        <v>12387</v>
      </c>
      <c r="D4125" s="781" t="s">
        <v>19</v>
      </c>
    </row>
    <row r="4126" spans="1:4" hidden="1">
      <c r="A4126" s="452" t="s">
        <v>12388</v>
      </c>
      <c r="B4126" s="820" t="s">
        <v>12389</v>
      </c>
      <c r="C4126" s="452" t="s">
        <v>12390</v>
      </c>
      <c r="D4126" s="781" t="s">
        <v>23</v>
      </c>
    </row>
    <row r="4127" spans="1:4" hidden="1">
      <c r="A4127" s="452" t="s">
        <v>12391</v>
      </c>
      <c r="B4127" s="820" t="s">
        <v>12392</v>
      </c>
      <c r="C4127" s="452" t="s">
        <v>12393</v>
      </c>
      <c r="D4127" s="781" t="s">
        <v>27</v>
      </c>
    </row>
    <row r="4128" spans="1:4" hidden="1">
      <c r="A4128" s="452" t="s">
        <v>12394</v>
      </c>
      <c r="B4128" s="820" t="s">
        <v>12395</v>
      </c>
      <c r="C4128" s="452" t="s">
        <v>12396</v>
      </c>
      <c r="D4128" s="781" t="s">
        <v>31</v>
      </c>
    </row>
    <row r="4129" spans="1:4" hidden="1">
      <c r="A4129" s="452" t="s">
        <v>12397</v>
      </c>
      <c r="B4129" s="820" t="s">
        <v>12398</v>
      </c>
      <c r="C4129" s="452" t="s">
        <v>12399</v>
      </c>
      <c r="D4129" s="781" t="s">
        <v>931</v>
      </c>
    </row>
    <row r="4130" spans="1:4" hidden="1">
      <c r="A4130" s="452" t="s">
        <v>12400</v>
      </c>
      <c r="B4130" s="820" t="s">
        <v>12401</v>
      </c>
      <c r="C4130" s="452" t="s">
        <v>12402</v>
      </c>
      <c r="D4130" s="781" t="s">
        <v>35</v>
      </c>
    </row>
    <row r="4131" spans="1:4" hidden="1">
      <c r="A4131" s="452" t="s">
        <v>12403</v>
      </c>
      <c r="B4131" s="820" t="s">
        <v>12404</v>
      </c>
      <c r="C4131" s="452" t="s">
        <v>12405</v>
      </c>
      <c r="D4131" s="781" t="s">
        <v>7</v>
      </c>
    </row>
    <row r="4132" spans="1:4" hidden="1">
      <c r="A4132" s="452" t="s">
        <v>12406</v>
      </c>
      <c r="B4132" s="820" t="s">
        <v>12407</v>
      </c>
      <c r="C4132" s="452" t="s">
        <v>12408</v>
      </c>
      <c r="D4132" s="781" t="s">
        <v>39</v>
      </c>
    </row>
    <row r="4133" spans="1:4" hidden="1">
      <c r="A4133" s="452" t="s">
        <v>12409</v>
      </c>
      <c r="B4133" s="820" t="s">
        <v>12410</v>
      </c>
      <c r="C4133" s="452" t="s">
        <v>12411</v>
      </c>
      <c r="D4133" s="781" t="s">
        <v>43</v>
      </c>
    </row>
    <row r="4134" spans="1:4" hidden="1">
      <c r="A4134" s="452" t="s">
        <v>12412</v>
      </c>
      <c r="B4134" s="820" t="s">
        <v>12413</v>
      </c>
      <c r="C4134" s="452" t="s">
        <v>12414</v>
      </c>
      <c r="D4134" s="781" t="s">
        <v>47</v>
      </c>
    </row>
    <row r="4135" spans="1:4" hidden="1">
      <c r="A4135" s="452" t="s">
        <v>12415</v>
      </c>
      <c r="B4135" s="820" t="s">
        <v>12416</v>
      </c>
      <c r="C4135" s="452" t="s">
        <v>12417</v>
      </c>
      <c r="D4135" s="781" t="s">
        <v>11</v>
      </c>
    </row>
    <row r="4136" spans="1:4" hidden="1">
      <c r="A4136" s="452" t="s">
        <v>12418</v>
      </c>
      <c r="B4136" s="820" t="s">
        <v>12419</v>
      </c>
      <c r="C4136" s="452" t="s">
        <v>12420</v>
      </c>
      <c r="D4136" s="781" t="s">
        <v>54</v>
      </c>
    </row>
    <row r="4137" spans="1:4" hidden="1">
      <c r="A4137" s="452" t="s">
        <v>12421</v>
      </c>
      <c r="B4137" s="820" t="s">
        <v>12422</v>
      </c>
      <c r="C4137" s="452" t="s">
        <v>12423</v>
      </c>
      <c r="D4137" s="781" t="s">
        <v>15</v>
      </c>
    </row>
    <row r="4138" spans="1:4" hidden="1">
      <c r="A4138" s="452" t="s">
        <v>12424</v>
      </c>
      <c r="B4138" s="820" t="s">
        <v>12425</v>
      </c>
      <c r="C4138" s="452" t="s">
        <v>12426</v>
      </c>
      <c r="D4138" s="781" t="s">
        <v>19</v>
      </c>
    </row>
    <row r="4139" spans="1:4" hidden="1">
      <c r="A4139" s="452" t="s">
        <v>12427</v>
      </c>
      <c r="B4139" s="820" t="s">
        <v>12428</v>
      </c>
      <c r="C4139" s="452" t="s">
        <v>12429</v>
      </c>
      <c r="D4139" s="781" t="s">
        <v>23</v>
      </c>
    </row>
    <row r="4140" spans="1:4" hidden="1">
      <c r="A4140" s="452" t="s">
        <v>12430</v>
      </c>
      <c r="B4140" s="820" t="s">
        <v>12431</v>
      </c>
      <c r="C4140" s="452" t="s">
        <v>12432</v>
      </c>
      <c r="D4140" s="781" t="s">
        <v>27</v>
      </c>
    </row>
    <row r="4141" spans="1:4" hidden="1">
      <c r="A4141" s="452" t="s">
        <v>12433</v>
      </c>
      <c r="B4141" s="820" t="s">
        <v>12434</v>
      </c>
      <c r="C4141" s="452" t="s">
        <v>12435</v>
      </c>
      <c r="D4141" s="781" t="s">
        <v>31</v>
      </c>
    </row>
    <row r="4142" spans="1:4" hidden="1">
      <c r="A4142" s="452" t="s">
        <v>12436</v>
      </c>
      <c r="B4142" s="820" t="s">
        <v>12437</v>
      </c>
      <c r="C4142" s="452" t="s">
        <v>12438</v>
      </c>
      <c r="D4142" s="781" t="s">
        <v>35</v>
      </c>
    </row>
    <row r="4143" spans="1:4" hidden="1">
      <c r="A4143" s="452" t="s">
        <v>12439</v>
      </c>
      <c r="B4143" s="820" t="s">
        <v>12440</v>
      </c>
      <c r="C4143" s="452" t="s">
        <v>12441</v>
      </c>
      <c r="D4143" s="781" t="s">
        <v>39</v>
      </c>
    </row>
    <row r="4144" spans="1:4" hidden="1">
      <c r="A4144" s="452" t="s">
        <v>12442</v>
      </c>
      <c r="B4144" s="820" t="s">
        <v>12443</v>
      </c>
      <c r="C4144" s="452" t="s">
        <v>12444</v>
      </c>
      <c r="D4144" s="781" t="s">
        <v>43</v>
      </c>
    </row>
    <row r="4145" spans="1:4" hidden="1">
      <c r="A4145" s="452" t="s">
        <v>12445</v>
      </c>
      <c r="B4145" s="820" t="s">
        <v>12446</v>
      </c>
      <c r="C4145" s="452" t="s">
        <v>12447</v>
      </c>
      <c r="D4145" s="781" t="s">
        <v>47</v>
      </c>
    </row>
    <row r="4146" spans="1:4" hidden="1">
      <c r="A4146" s="452" t="s">
        <v>12448</v>
      </c>
      <c r="B4146" s="820" t="s">
        <v>12449</v>
      </c>
      <c r="C4146" s="452" t="s">
        <v>12450</v>
      </c>
      <c r="D4146" s="781" t="s">
        <v>11</v>
      </c>
    </row>
    <row r="4147" spans="1:4" hidden="1">
      <c r="A4147" s="452" t="s">
        <v>12451</v>
      </c>
      <c r="B4147" s="820" t="s">
        <v>12452</v>
      </c>
      <c r="C4147" s="452" t="s">
        <v>12453</v>
      </c>
      <c r="D4147" s="781" t="s">
        <v>54</v>
      </c>
    </row>
    <row r="4148" spans="1:4" hidden="1">
      <c r="A4148" s="452" t="s">
        <v>12454</v>
      </c>
      <c r="B4148" s="820" t="s">
        <v>12455</v>
      </c>
      <c r="C4148" s="452" t="s">
        <v>12456</v>
      </c>
      <c r="D4148" s="781" t="s">
        <v>15</v>
      </c>
    </row>
    <row r="4149" spans="1:4" hidden="1">
      <c r="A4149" s="452" t="s">
        <v>12457</v>
      </c>
      <c r="B4149" s="820" t="s">
        <v>12458</v>
      </c>
      <c r="C4149" s="452" t="s">
        <v>12459</v>
      </c>
      <c r="D4149" s="781" t="s">
        <v>19</v>
      </c>
    </row>
    <row r="4150" spans="1:4" hidden="1">
      <c r="A4150" s="452" t="s">
        <v>12460</v>
      </c>
      <c r="B4150" s="820" t="s">
        <v>12461</v>
      </c>
      <c r="C4150" s="452" t="s">
        <v>12462</v>
      </c>
      <c r="D4150" s="781" t="s">
        <v>23</v>
      </c>
    </row>
    <row r="4151" spans="1:4" hidden="1">
      <c r="A4151" s="452" t="s">
        <v>12463</v>
      </c>
      <c r="B4151" s="820" t="s">
        <v>12464</v>
      </c>
      <c r="C4151" s="452" t="s">
        <v>12465</v>
      </c>
      <c r="D4151" s="781" t="s">
        <v>27</v>
      </c>
    </row>
    <row r="4152" spans="1:4" hidden="1">
      <c r="A4152" s="452" t="s">
        <v>12466</v>
      </c>
      <c r="B4152" s="820" t="s">
        <v>12467</v>
      </c>
      <c r="C4152" s="452" t="s">
        <v>12468</v>
      </c>
      <c r="D4152" s="781" t="s">
        <v>31</v>
      </c>
    </row>
    <row r="4153" spans="1:4" hidden="1">
      <c r="A4153" s="452" t="s">
        <v>12469</v>
      </c>
      <c r="B4153" s="820" t="s">
        <v>12470</v>
      </c>
      <c r="C4153" s="452" t="s">
        <v>12471</v>
      </c>
      <c r="D4153" s="781" t="s">
        <v>35</v>
      </c>
    </row>
    <row r="4154" spans="1:4" hidden="1">
      <c r="A4154" s="452" t="s">
        <v>12472</v>
      </c>
      <c r="B4154" s="820" t="s">
        <v>12473</v>
      </c>
      <c r="C4154" s="452" t="s">
        <v>12474</v>
      </c>
      <c r="D4154" s="781" t="s">
        <v>39</v>
      </c>
    </row>
    <row r="4155" spans="1:4" hidden="1">
      <c r="A4155" s="452" t="s">
        <v>12475</v>
      </c>
      <c r="B4155" s="820" t="s">
        <v>12476</v>
      </c>
      <c r="C4155" s="452" t="s">
        <v>12477</v>
      </c>
      <c r="D4155" s="781" t="s">
        <v>43</v>
      </c>
    </row>
    <row r="4156" spans="1:4" hidden="1">
      <c r="A4156" s="452" t="s">
        <v>12478</v>
      </c>
      <c r="B4156" s="820" t="s">
        <v>12479</v>
      </c>
      <c r="C4156" s="452" t="s">
        <v>12480</v>
      </c>
      <c r="D4156" s="781" t="s">
        <v>47</v>
      </c>
    </row>
    <row r="4157" spans="1:4" hidden="1">
      <c r="A4157" s="452" t="s">
        <v>12481</v>
      </c>
      <c r="B4157" s="820" t="s">
        <v>12482</v>
      </c>
      <c r="C4157" s="452" t="s">
        <v>12483</v>
      </c>
      <c r="D4157" s="781" t="s">
        <v>11</v>
      </c>
    </row>
    <row r="4158" spans="1:4" hidden="1">
      <c r="A4158" s="452" t="s">
        <v>12484</v>
      </c>
      <c r="B4158" s="820" t="s">
        <v>12485</v>
      </c>
      <c r="C4158" s="452" t="s">
        <v>12486</v>
      </c>
      <c r="D4158" s="781" t="s">
        <v>54</v>
      </c>
    </row>
    <row r="4159" spans="1:4" hidden="1">
      <c r="A4159" s="452" t="s">
        <v>12487</v>
      </c>
      <c r="B4159" s="820" t="s">
        <v>12488</v>
      </c>
      <c r="C4159" s="452" t="s">
        <v>12489</v>
      </c>
      <c r="D4159" s="781" t="s">
        <v>15</v>
      </c>
    </row>
    <row r="4160" spans="1:4" hidden="1">
      <c r="A4160" s="452" t="s">
        <v>12490</v>
      </c>
      <c r="B4160" s="820" t="s">
        <v>12491</v>
      </c>
      <c r="C4160" s="452" t="s">
        <v>12492</v>
      </c>
      <c r="D4160" s="781" t="s">
        <v>19</v>
      </c>
    </row>
    <row r="4161" spans="1:4" hidden="1">
      <c r="A4161" s="452" t="s">
        <v>12493</v>
      </c>
      <c r="B4161" s="820" t="s">
        <v>12494</v>
      </c>
      <c r="C4161" s="452" t="s">
        <v>12495</v>
      </c>
      <c r="D4161" s="781" t="s">
        <v>23</v>
      </c>
    </row>
    <row r="4162" spans="1:4" hidden="1">
      <c r="A4162" s="452" t="s">
        <v>12496</v>
      </c>
      <c r="B4162" s="820" t="s">
        <v>12497</v>
      </c>
      <c r="C4162" s="452" t="s">
        <v>12498</v>
      </c>
      <c r="D4162" s="781" t="s">
        <v>27</v>
      </c>
    </row>
    <row r="4163" spans="1:4" hidden="1">
      <c r="A4163" s="452" t="s">
        <v>12499</v>
      </c>
      <c r="B4163" s="820" t="s">
        <v>12500</v>
      </c>
      <c r="C4163" s="452" t="s">
        <v>12501</v>
      </c>
      <c r="D4163" s="781" t="s">
        <v>31</v>
      </c>
    </row>
    <row r="4164" spans="1:4" hidden="1">
      <c r="A4164" s="452" t="s">
        <v>12502</v>
      </c>
      <c r="B4164" s="820" t="s">
        <v>12503</v>
      </c>
      <c r="C4164" s="452" t="s">
        <v>12504</v>
      </c>
      <c r="D4164" s="781" t="s">
        <v>35</v>
      </c>
    </row>
    <row r="4165" spans="1:4" hidden="1">
      <c r="A4165" s="452" t="s">
        <v>12505</v>
      </c>
      <c r="B4165" s="820" t="s">
        <v>12506</v>
      </c>
      <c r="C4165" s="452" t="s">
        <v>12507</v>
      </c>
      <c r="D4165" s="781" t="s">
        <v>39</v>
      </c>
    </row>
    <row r="4166" spans="1:4" hidden="1">
      <c r="A4166" s="452" t="s">
        <v>12508</v>
      </c>
      <c r="B4166" s="820" t="s">
        <v>12509</v>
      </c>
      <c r="C4166" s="452" t="s">
        <v>12510</v>
      </c>
      <c r="D4166" s="781" t="s">
        <v>43</v>
      </c>
    </row>
    <row r="4167" spans="1:4" hidden="1">
      <c r="A4167" s="452" t="s">
        <v>12511</v>
      </c>
      <c r="B4167" s="820" t="s">
        <v>12512</v>
      </c>
      <c r="C4167" s="452" t="s">
        <v>12513</v>
      </c>
      <c r="D4167" s="781" t="s">
        <v>47</v>
      </c>
    </row>
    <row r="4168" spans="1:4" hidden="1">
      <c r="A4168" s="452" t="s">
        <v>12514</v>
      </c>
      <c r="B4168" s="820" t="s">
        <v>12515</v>
      </c>
      <c r="C4168" s="452" t="s">
        <v>12516</v>
      </c>
      <c r="D4168" s="781" t="s">
        <v>11</v>
      </c>
    </row>
    <row r="4169" spans="1:4" hidden="1">
      <c r="A4169" s="452" t="s">
        <v>12517</v>
      </c>
      <c r="B4169" s="820" t="s">
        <v>12518</v>
      </c>
      <c r="C4169" s="452" t="s">
        <v>12519</v>
      </c>
      <c r="D4169" s="781" t="s">
        <v>54</v>
      </c>
    </row>
    <row r="4170" spans="1:4" hidden="1">
      <c r="A4170" s="452" t="s">
        <v>12520</v>
      </c>
      <c r="B4170" s="820" t="s">
        <v>12521</v>
      </c>
      <c r="C4170" s="452" t="s">
        <v>12522</v>
      </c>
      <c r="D4170" s="781" t="s">
        <v>15</v>
      </c>
    </row>
    <row r="4171" spans="1:4" hidden="1">
      <c r="A4171" s="452" t="s">
        <v>12523</v>
      </c>
      <c r="B4171" s="820" t="s">
        <v>12524</v>
      </c>
      <c r="C4171" s="452" t="s">
        <v>12525</v>
      </c>
      <c r="D4171" s="781" t="s">
        <v>19</v>
      </c>
    </row>
    <row r="4172" spans="1:4" hidden="1">
      <c r="A4172" s="452" t="s">
        <v>12526</v>
      </c>
      <c r="B4172" s="820" t="s">
        <v>12527</v>
      </c>
      <c r="C4172" s="452" t="s">
        <v>12528</v>
      </c>
      <c r="D4172" s="781" t="s">
        <v>23</v>
      </c>
    </row>
    <row r="4173" spans="1:4" hidden="1">
      <c r="A4173" s="452" t="s">
        <v>12529</v>
      </c>
      <c r="B4173" s="820" t="s">
        <v>12530</v>
      </c>
      <c r="C4173" s="452" t="s">
        <v>12531</v>
      </c>
      <c r="D4173" s="781" t="s">
        <v>27</v>
      </c>
    </row>
    <row r="4174" spans="1:4" hidden="1">
      <c r="A4174" s="452" t="s">
        <v>12532</v>
      </c>
      <c r="B4174" s="820" t="s">
        <v>12533</v>
      </c>
      <c r="C4174" s="452" t="s">
        <v>12534</v>
      </c>
      <c r="D4174" s="781" t="s">
        <v>31</v>
      </c>
    </row>
    <row r="4175" spans="1:4" hidden="1">
      <c r="A4175" s="452" t="s">
        <v>12535</v>
      </c>
      <c r="B4175" s="820" t="s">
        <v>12536</v>
      </c>
      <c r="C4175" s="452" t="s">
        <v>12537</v>
      </c>
      <c r="D4175" s="781" t="s">
        <v>35</v>
      </c>
    </row>
    <row r="4176" spans="1:4" hidden="1">
      <c r="A4176" s="452" t="s">
        <v>12538</v>
      </c>
      <c r="B4176" s="820" t="s">
        <v>12539</v>
      </c>
      <c r="C4176" s="452" t="s">
        <v>12540</v>
      </c>
      <c r="D4176" s="781" t="s">
        <v>39</v>
      </c>
    </row>
    <row r="4177" spans="1:4" hidden="1">
      <c r="A4177" s="452" t="s">
        <v>12541</v>
      </c>
      <c r="B4177" s="820" t="s">
        <v>12542</v>
      </c>
      <c r="C4177" s="452" t="s">
        <v>12543</v>
      </c>
      <c r="D4177" s="781" t="s">
        <v>43</v>
      </c>
    </row>
    <row r="4178" spans="1:4" hidden="1">
      <c r="A4178" s="452" t="s">
        <v>12544</v>
      </c>
      <c r="B4178" s="820" t="s">
        <v>12545</v>
      </c>
      <c r="C4178" s="452" t="s">
        <v>12546</v>
      </c>
      <c r="D4178" s="781" t="s">
        <v>47</v>
      </c>
    </row>
    <row r="4179" spans="1:4" hidden="1">
      <c r="A4179" s="452" t="s">
        <v>12547</v>
      </c>
      <c r="B4179" s="820" t="s">
        <v>12548</v>
      </c>
      <c r="C4179" s="452" t="s">
        <v>12549</v>
      </c>
      <c r="D4179" s="781" t="s">
        <v>11</v>
      </c>
    </row>
    <row r="4180" spans="1:4" hidden="1">
      <c r="A4180" s="452" t="s">
        <v>12550</v>
      </c>
      <c r="B4180" s="820" t="s">
        <v>12551</v>
      </c>
      <c r="C4180" s="452" t="s">
        <v>12552</v>
      </c>
      <c r="D4180" s="781" t="s">
        <v>54</v>
      </c>
    </row>
    <row r="4181" spans="1:4" hidden="1">
      <c r="A4181" s="452" t="s">
        <v>12553</v>
      </c>
      <c r="B4181" s="820" t="s">
        <v>12554</v>
      </c>
      <c r="C4181" s="452" t="s">
        <v>12555</v>
      </c>
      <c r="D4181" s="781" t="s">
        <v>15</v>
      </c>
    </row>
    <row r="4182" spans="1:4" hidden="1">
      <c r="A4182" s="452" t="s">
        <v>12556</v>
      </c>
      <c r="B4182" s="820" t="s">
        <v>12557</v>
      </c>
      <c r="C4182" s="452" t="s">
        <v>12558</v>
      </c>
      <c r="D4182" s="781" t="s">
        <v>19</v>
      </c>
    </row>
    <row r="4183" spans="1:4" hidden="1">
      <c r="A4183" s="452" t="s">
        <v>12559</v>
      </c>
      <c r="B4183" s="820" t="s">
        <v>12560</v>
      </c>
      <c r="C4183" s="452" t="s">
        <v>12561</v>
      </c>
      <c r="D4183" s="781" t="s">
        <v>23</v>
      </c>
    </row>
    <row r="4184" spans="1:4" hidden="1">
      <c r="A4184" s="452" t="s">
        <v>12562</v>
      </c>
      <c r="B4184" s="820" t="s">
        <v>12563</v>
      </c>
      <c r="C4184" s="452" t="s">
        <v>12564</v>
      </c>
      <c r="D4184" s="781" t="s">
        <v>27</v>
      </c>
    </row>
    <row r="4185" spans="1:4" hidden="1">
      <c r="A4185" s="452" t="s">
        <v>12565</v>
      </c>
      <c r="B4185" s="820" t="s">
        <v>12566</v>
      </c>
      <c r="C4185" s="452" t="s">
        <v>12567</v>
      </c>
      <c r="D4185" s="781" t="s">
        <v>31</v>
      </c>
    </row>
    <row r="4186" spans="1:4" hidden="1">
      <c r="A4186" s="452" t="s">
        <v>12568</v>
      </c>
      <c r="B4186" s="820" t="s">
        <v>12569</v>
      </c>
      <c r="C4186" s="452" t="s">
        <v>12570</v>
      </c>
      <c r="D4186" s="781" t="s">
        <v>35</v>
      </c>
    </row>
    <row r="4187" spans="1:4" hidden="1">
      <c r="A4187" s="452" t="s">
        <v>12571</v>
      </c>
      <c r="B4187" s="820" t="s">
        <v>12572</v>
      </c>
      <c r="C4187" s="452" t="s">
        <v>12573</v>
      </c>
      <c r="D4187" s="781" t="s">
        <v>39</v>
      </c>
    </row>
    <row r="4188" spans="1:4" hidden="1">
      <c r="A4188" s="452" t="s">
        <v>12574</v>
      </c>
      <c r="B4188" s="820" t="s">
        <v>12575</v>
      </c>
      <c r="C4188" s="452" t="s">
        <v>12576</v>
      </c>
      <c r="D4188" s="781" t="s">
        <v>43</v>
      </c>
    </row>
    <row r="4189" spans="1:4" hidden="1">
      <c r="A4189" s="452" t="s">
        <v>12577</v>
      </c>
      <c r="B4189" s="820" t="s">
        <v>12578</v>
      </c>
      <c r="C4189" s="452" t="s">
        <v>12579</v>
      </c>
      <c r="D4189" s="781" t="s">
        <v>47</v>
      </c>
    </row>
    <row r="4190" spans="1:4" hidden="1">
      <c r="A4190" s="452" t="s">
        <v>12580</v>
      </c>
      <c r="B4190" s="820" t="s">
        <v>12581</v>
      </c>
      <c r="C4190" s="452" t="s">
        <v>12582</v>
      </c>
      <c r="D4190" s="781" t="s">
        <v>11</v>
      </c>
    </row>
    <row r="4191" spans="1:4" hidden="1">
      <c r="A4191" s="452" t="s">
        <v>12583</v>
      </c>
      <c r="B4191" s="820" t="s">
        <v>12584</v>
      </c>
      <c r="C4191" s="452" t="s">
        <v>12585</v>
      </c>
      <c r="D4191" s="781" t="s">
        <v>54</v>
      </c>
    </row>
    <row r="4192" spans="1:4" hidden="1">
      <c r="A4192" s="452" t="s">
        <v>12586</v>
      </c>
      <c r="B4192" s="820" t="s">
        <v>12587</v>
      </c>
      <c r="C4192" s="452" t="s">
        <v>12588</v>
      </c>
      <c r="D4192" s="781" t="s">
        <v>15</v>
      </c>
    </row>
    <row r="4193" spans="1:4" hidden="1">
      <c r="A4193" s="452" t="s">
        <v>12589</v>
      </c>
      <c r="B4193" s="820" t="s">
        <v>12590</v>
      </c>
      <c r="C4193" s="452" t="s">
        <v>12591</v>
      </c>
      <c r="D4193" s="781" t="s">
        <v>19</v>
      </c>
    </row>
    <row r="4194" spans="1:4" hidden="1">
      <c r="A4194" s="452" t="s">
        <v>12592</v>
      </c>
      <c r="B4194" s="820" t="s">
        <v>12593</v>
      </c>
      <c r="C4194" s="452" t="s">
        <v>12594</v>
      </c>
      <c r="D4194" s="781" t="s">
        <v>23</v>
      </c>
    </row>
    <row r="4195" spans="1:4" hidden="1">
      <c r="A4195" s="452" t="s">
        <v>12595</v>
      </c>
      <c r="B4195" s="820" t="s">
        <v>12596</v>
      </c>
      <c r="C4195" s="452" t="s">
        <v>12597</v>
      </c>
      <c r="D4195" s="781" t="s">
        <v>27</v>
      </c>
    </row>
    <row r="4196" spans="1:4" hidden="1">
      <c r="A4196" s="452" t="s">
        <v>12598</v>
      </c>
      <c r="B4196" s="820" t="s">
        <v>12599</v>
      </c>
      <c r="C4196" s="452" t="s">
        <v>12600</v>
      </c>
      <c r="D4196" s="781" t="s">
        <v>31</v>
      </c>
    </row>
    <row r="4197" spans="1:4" hidden="1">
      <c r="A4197" s="452" t="s">
        <v>12601</v>
      </c>
      <c r="B4197" s="820" t="s">
        <v>12602</v>
      </c>
      <c r="C4197" s="452" t="s">
        <v>12603</v>
      </c>
      <c r="D4197" s="781" t="s">
        <v>35</v>
      </c>
    </row>
    <row r="4198" spans="1:4" hidden="1">
      <c r="A4198" s="452" t="s">
        <v>12604</v>
      </c>
      <c r="B4198" s="820" t="s">
        <v>12605</v>
      </c>
      <c r="C4198" s="452" t="s">
        <v>12606</v>
      </c>
      <c r="D4198" s="781" t="s">
        <v>39</v>
      </c>
    </row>
    <row r="4199" spans="1:4" hidden="1">
      <c r="A4199" s="452" t="s">
        <v>12607</v>
      </c>
      <c r="B4199" s="820" t="s">
        <v>12608</v>
      </c>
      <c r="C4199" s="452" t="s">
        <v>12609</v>
      </c>
      <c r="D4199" s="781" t="s">
        <v>43</v>
      </c>
    </row>
    <row r="4200" spans="1:4" hidden="1">
      <c r="A4200" s="452" t="s">
        <v>12610</v>
      </c>
      <c r="B4200" s="820" t="s">
        <v>12611</v>
      </c>
      <c r="C4200" s="452" t="s">
        <v>12612</v>
      </c>
      <c r="D4200" s="781" t="s">
        <v>47</v>
      </c>
    </row>
    <row r="4201" spans="1:4" hidden="1">
      <c r="A4201" s="452" t="s">
        <v>12613</v>
      </c>
      <c r="B4201" s="820" t="s">
        <v>12614</v>
      </c>
      <c r="C4201" s="452" t="s">
        <v>12615</v>
      </c>
      <c r="D4201" s="781" t="s">
        <v>11</v>
      </c>
    </row>
    <row r="4202" spans="1:4" hidden="1">
      <c r="A4202" s="452" t="s">
        <v>12616</v>
      </c>
      <c r="B4202" s="820" t="s">
        <v>12617</v>
      </c>
      <c r="C4202" s="452" t="s">
        <v>12618</v>
      </c>
      <c r="D4202" s="781" t="s">
        <v>54</v>
      </c>
    </row>
    <row r="4203" spans="1:4" hidden="1">
      <c r="A4203" s="452" t="s">
        <v>12619</v>
      </c>
      <c r="B4203" s="820" t="s">
        <v>12620</v>
      </c>
      <c r="C4203" s="452" t="s">
        <v>12621</v>
      </c>
      <c r="D4203" s="781" t="s">
        <v>15</v>
      </c>
    </row>
    <row r="4204" spans="1:4" hidden="1">
      <c r="A4204" s="452" t="s">
        <v>12622</v>
      </c>
      <c r="B4204" s="820" t="s">
        <v>12623</v>
      </c>
      <c r="C4204" s="452" t="s">
        <v>12624</v>
      </c>
      <c r="D4204" s="781" t="s">
        <v>19</v>
      </c>
    </row>
    <row r="4205" spans="1:4" hidden="1">
      <c r="A4205" s="452" t="s">
        <v>12625</v>
      </c>
      <c r="B4205" s="820" t="s">
        <v>12626</v>
      </c>
      <c r="C4205" s="452" t="s">
        <v>12627</v>
      </c>
      <c r="D4205" s="781" t="s">
        <v>23</v>
      </c>
    </row>
    <row r="4206" spans="1:4" hidden="1">
      <c r="A4206" s="452" t="s">
        <v>12628</v>
      </c>
      <c r="B4206" s="820" t="s">
        <v>12629</v>
      </c>
      <c r="C4206" s="452" t="s">
        <v>12630</v>
      </c>
      <c r="D4206" s="781" t="s">
        <v>27</v>
      </c>
    </row>
    <row r="4207" spans="1:4" hidden="1">
      <c r="A4207" s="452" t="s">
        <v>12631</v>
      </c>
      <c r="B4207" s="820" t="s">
        <v>12632</v>
      </c>
      <c r="C4207" s="452" t="s">
        <v>12633</v>
      </c>
      <c r="D4207" s="781" t="s">
        <v>31</v>
      </c>
    </row>
    <row r="4208" spans="1:4" hidden="1">
      <c r="A4208" s="452" t="s">
        <v>12634</v>
      </c>
      <c r="B4208" s="820" t="s">
        <v>12635</v>
      </c>
      <c r="C4208" s="452" t="s">
        <v>12636</v>
      </c>
      <c r="D4208" s="781" t="s">
        <v>35</v>
      </c>
    </row>
    <row r="4209" spans="1:4" hidden="1">
      <c r="A4209" s="452" t="s">
        <v>12637</v>
      </c>
      <c r="B4209" s="820" t="s">
        <v>12638</v>
      </c>
      <c r="C4209" s="452" t="s">
        <v>12639</v>
      </c>
      <c r="D4209" s="781" t="s">
        <v>39</v>
      </c>
    </row>
    <row r="4210" spans="1:4" hidden="1">
      <c r="A4210" s="452" t="s">
        <v>12640</v>
      </c>
      <c r="B4210" s="820" t="s">
        <v>12641</v>
      </c>
      <c r="C4210" s="452" t="s">
        <v>12642</v>
      </c>
      <c r="D4210" s="781" t="s">
        <v>43</v>
      </c>
    </row>
    <row r="4211" spans="1:4" hidden="1">
      <c r="A4211" s="452" t="s">
        <v>12643</v>
      </c>
      <c r="B4211" s="820" t="s">
        <v>12644</v>
      </c>
      <c r="C4211" s="452" t="s">
        <v>12645</v>
      </c>
      <c r="D4211" s="781" t="s">
        <v>47</v>
      </c>
    </row>
    <row r="4212" spans="1:4" hidden="1">
      <c r="A4212" s="452" t="s">
        <v>12646</v>
      </c>
      <c r="B4212" s="820" t="s">
        <v>12647</v>
      </c>
      <c r="C4212" s="452" t="s">
        <v>12648</v>
      </c>
      <c r="D4212" s="781" t="s">
        <v>11</v>
      </c>
    </row>
    <row r="4213" spans="1:4" hidden="1">
      <c r="A4213" s="452" t="s">
        <v>12649</v>
      </c>
      <c r="B4213" s="820" t="s">
        <v>12650</v>
      </c>
      <c r="C4213" s="452" t="s">
        <v>12651</v>
      </c>
      <c r="D4213" s="781" t="s">
        <v>54</v>
      </c>
    </row>
    <row r="4214" spans="1:4" hidden="1">
      <c r="A4214" s="452" t="s">
        <v>12652</v>
      </c>
      <c r="B4214" s="820" t="s">
        <v>12653</v>
      </c>
      <c r="C4214" s="452" t="s">
        <v>12654</v>
      </c>
      <c r="D4214" s="781" t="s">
        <v>15</v>
      </c>
    </row>
    <row r="4215" spans="1:4" hidden="1">
      <c r="A4215" s="452" t="s">
        <v>12655</v>
      </c>
      <c r="B4215" s="820" t="s">
        <v>12656</v>
      </c>
      <c r="C4215" s="452" t="s">
        <v>12657</v>
      </c>
      <c r="D4215" s="781" t="s">
        <v>19</v>
      </c>
    </row>
    <row r="4216" spans="1:4" hidden="1">
      <c r="A4216" s="452" t="s">
        <v>12658</v>
      </c>
      <c r="B4216" s="820" t="s">
        <v>12659</v>
      </c>
      <c r="C4216" s="452" t="s">
        <v>12660</v>
      </c>
      <c r="D4216" s="781" t="s">
        <v>23</v>
      </c>
    </row>
    <row r="4217" spans="1:4" hidden="1">
      <c r="A4217" s="452" t="s">
        <v>12661</v>
      </c>
      <c r="B4217" s="820" t="s">
        <v>12662</v>
      </c>
      <c r="C4217" s="452" t="s">
        <v>12663</v>
      </c>
      <c r="D4217" s="781" t="s">
        <v>27</v>
      </c>
    </row>
    <row r="4218" spans="1:4" hidden="1">
      <c r="A4218" s="452" t="s">
        <v>12664</v>
      </c>
      <c r="B4218" s="820" t="s">
        <v>12665</v>
      </c>
      <c r="C4218" s="452" t="s">
        <v>12666</v>
      </c>
      <c r="D4218" s="781" t="s">
        <v>31</v>
      </c>
    </row>
    <row r="4219" spans="1:4" hidden="1">
      <c r="A4219" s="452" t="s">
        <v>12667</v>
      </c>
      <c r="B4219" s="820" t="s">
        <v>12668</v>
      </c>
      <c r="C4219" s="452" t="s">
        <v>12669</v>
      </c>
      <c r="D4219" s="781" t="s">
        <v>35</v>
      </c>
    </row>
    <row r="4220" spans="1:4" hidden="1">
      <c r="A4220" s="452" t="s">
        <v>12670</v>
      </c>
      <c r="B4220" s="820" t="s">
        <v>12671</v>
      </c>
      <c r="C4220" s="452" t="s">
        <v>12672</v>
      </c>
      <c r="D4220" s="781" t="s">
        <v>39</v>
      </c>
    </row>
    <row r="4221" spans="1:4" hidden="1">
      <c r="A4221" s="452" t="s">
        <v>12673</v>
      </c>
      <c r="B4221" s="820" t="s">
        <v>12674</v>
      </c>
      <c r="C4221" s="452" t="s">
        <v>12675</v>
      </c>
      <c r="D4221" s="781" t="s">
        <v>43</v>
      </c>
    </row>
    <row r="4222" spans="1:4" hidden="1">
      <c r="A4222" s="452" t="s">
        <v>12676</v>
      </c>
      <c r="B4222" s="820" t="s">
        <v>12677</v>
      </c>
      <c r="C4222" s="452" t="s">
        <v>12678</v>
      </c>
      <c r="D4222" s="781" t="s">
        <v>47</v>
      </c>
    </row>
    <row r="4223" spans="1:4" hidden="1">
      <c r="A4223" s="452" t="s">
        <v>12679</v>
      </c>
      <c r="B4223" s="820" t="s">
        <v>12680</v>
      </c>
      <c r="C4223" s="452" t="s">
        <v>12681</v>
      </c>
      <c r="D4223" s="781" t="s">
        <v>11</v>
      </c>
    </row>
    <row r="4224" spans="1:4" hidden="1">
      <c r="A4224" s="452" t="s">
        <v>12682</v>
      </c>
      <c r="B4224" s="820" t="s">
        <v>12683</v>
      </c>
      <c r="C4224" s="452" t="s">
        <v>12684</v>
      </c>
      <c r="D4224" s="781" t="s">
        <v>54</v>
      </c>
    </row>
    <row r="4225" spans="1:4" hidden="1">
      <c r="A4225" s="452" t="s">
        <v>12685</v>
      </c>
      <c r="B4225" s="820" t="s">
        <v>12686</v>
      </c>
      <c r="C4225" s="452" t="s">
        <v>12687</v>
      </c>
      <c r="D4225" s="781" t="s">
        <v>15</v>
      </c>
    </row>
    <row r="4226" spans="1:4" hidden="1">
      <c r="A4226" s="452" t="s">
        <v>12688</v>
      </c>
      <c r="B4226" s="820" t="s">
        <v>12689</v>
      </c>
      <c r="C4226" s="452" t="s">
        <v>12690</v>
      </c>
      <c r="D4226" s="781" t="s">
        <v>19</v>
      </c>
    </row>
    <row r="4227" spans="1:4" hidden="1">
      <c r="A4227" s="452" t="s">
        <v>12691</v>
      </c>
      <c r="B4227" s="820" t="s">
        <v>12692</v>
      </c>
      <c r="C4227" s="452" t="s">
        <v>12693</v>
      </c>
      <c r="D4227" s="781" t="s">
        <v>23</v>
      </c>
    </row>
    <row r="4228" spans="1:4" hidden="1">
      <c r="A4228" s="452" t="s">
        <v>12694</v>
      </c>
      <c r="B4228" s="820" t="s">
        <v>12695</v>
      </c>
      <c r="C4228" s="452" t="s">
        <v>12696</v>
      </c>
      <c r="D4228" s="781" t="s">
        <v>27</v>
      </c>
    </row>
    <row r="4229" spans="1:4" hidden="1">
      <c r="A4229" s="452" t="s">
        <v>12697</v>
      </c>
      <c r="B4229" s="820" t="s">
        <v>12698</v>
      </c>
      <c r="C4229" s="452" t="s">
        <v>12699</v>
      </c>
      <c r="D4229" s="781" t="s">
        <v>31</v>
      </c>
    </row>
    <row r="4230" spans="1:4" hidden="1">
      <c r="A4230" s="452" t="s">
        <v>12700</v>
      </c>
      <c r="B4230" s="820" t="s">
        <v>12701</v>
      </c>
      <c r="C4230" s="452" t="s">
        <v>12702</v>
      </c>
      <c r="D4230" s="781" t="s">
        <v>35</v>
      </c>
    </row>
    <row r="4231" spans="1:4" hidden="1">
      <c r="A4231" s="452" t="s">
        <v>12703</v>
      </c>
      <c r="B4231" s="820" t="s">
        <v>12704</v>
      </c>
      <c r="C4231" s="452" t="s">
        <v>12705</v>
      </c>
      <c r="D4231" s="781" t="s">
        <v>39</v>
      </c>
    </row>
    <row r="4232" spans="1:4" hidden="1">
      <c r="A4232" s="452" t="s">
        <v>12706</v>
      </c>
      <c r="B4232" s="820" t="s">
        <v>12707</v>
      </c>
      <c r="C4232" s="452" t="s">
        <v>12708</v>
      </c>
      <c r="D4232" s="781" t="s">
        <v>43</v>
      </c>
    </row>
    <row r="4233" spans="1:4" hidden="1">
      <c r="A4233" s="452" t="s">
        <v>12709</v>
      </c>
      <c r="B4233" s="820" t="s">
        <v>12710</v>
      </c>
      <c r="C4233" s="452" t="s">
        <v>12711</v>
      </c>
      <c r="D4233" s="781" t="s">
        <v>47</v>
      </c>
    </row>
    <row r="4234" spans="1:4" hidden="1">
      <c r="A4234" s="452" t="s">
        <v>12712</v>
      </c>
      <c r="B4234" s="820" t="s">
        <v>12713</v>
      </c>
      <c r="C4234" s="452" t="s">
        <v>12714</v>
      </c>
      <c r="D4234" s="781" t="s">
        <v>11</v>
      </c>
    </row>
    <row r="4235" spans="1:4" hidden="1">
      <c r="A4235" s="452" t="s">
        <v>12715</v>
      </c>
      <c r="B4235" s="820" t="s">
        <v>12716</v>
      </c>
      <c r="C4235" s="452" t="s">
        <v>12717</v>
      </c>
      <c r="D4235" s="781" t="s">
        <v>54</v>
      </c>
    </row>
    <row r="4236" spans="1:4" hidden="1">
      <c r="A4236" s="452" t="s">
        <v>12718</v>
      </c>
      <c r="B4236" s="820" t="s">
        <v>12719</v>
      </c>
      <c r="C4236" s="452" t="s">
        <v>12720</v>
      </c>
      <c r="D4236" s="781" t="s">
        <v>15</v>
      </c>
    </row>
    <row r="4237" spans="1:4" hidden="1">
      <c r="A4237" s="452" t="s">
        <v>12721</v>
      </c>
      <c r="B4237" s="820" t="s">
        <v>12722</v>
      </c>
      <c r="C4237" s="452" t="s">
        <v>12723</v>
      </c>
      <c r="D4237" s="781" t="s">
        <v>19</v>
      </c>
    </row>
    <row r="4238" spans="1:4" hidden="1">
      <c r="A4238" s="452" t="s">
        <v>12724</v>
      </c>
      <c r="B4238" s="820" t="s">
        <v>12725</v>
      </c>
      <c r="C4238" s="452" t="s">
        <v>12726</v>
      </c>
      <c r="D4238" s="781" t="s">
        <v>23</v>
      </c>
    </row>
    <row r="4239" spans="1:4" hidden="1">
      <c r="A4239" s="452" t="s">
        <v>12727</v>
      </c>
      <c r="B4239" s="820" t="s">
        <v>12728</v>
      </c>
      <c r="C4239" s="452" t="s">
        <v>12729</v>
      </c>
      <c r="D4239" s="781" t="s">
        <v>27</v>
      </c>
    </row>
    <row r="4240" spans="1:4" hidden="1">
      <c r="A4240" s="452" t="s">
        <v>12730</v>
      </c>
      <c r="B4240" s="820" t="s">
        <v>12731</v>
      </c>
      <c r="C4240" s="452" t="s">
        <v>12732</v>
      </c>
      <c r="D4240" s="781" t="s">
        <v>31</v>
      </c>
    </row>
    <row r="4241" spans="1:4" hidden="1">
      <c r="A4241" s="452" t="s">
        <v>12733</v>
      </c>
      <c r="B4241" s="820" t="s">
        <v>12734</v>
      </c>
      <c r="C4241" s="452" t="s">
        <v>12735</v>
      </c>
      <c r="D4241" s="781" t="s">
        <v>35</v>
      </c>
    </row>
    <row r="4242" spans="1:4" hidden="1">
      <c r="A4242" s="452" t="s">
        <v>12736</v>
      </c>
      <c r="B4242" s="820" t="s">
        <v>12737</v>
      </c>
      <c r="C4242" s="452" t="s">
        <v>12738</v>
      </c>
      <c r="D4242" s="781" t="s">
        <v>39</v>
      </c>
    </row>
    <row r="4243" spans="1:4" hidden="1">
      <c r="A4243" s="452" t="s">
        <v>12739</v>
      </c>
      <c r="B4243" s="820" t="s">
        <v>12740</v>
      </c>
      <c r="C4243" s="452" t="s">
        <v>12741</v>
      </c>
      <c r="D4243" s="781" t="s">
        <v>43</v>
      </c>
    </row>
    <row r="4244" spans="1:4" hidden="1">
      <c r="A4244" s="452" t="s">
        <v>12742</v>
      </c>
      <c r="B4244" s="820" t="s">
        <v>12743</v>
      </c>
      <c r="C4244" s="452" t="s">
        <v>12744</v>
      </c>
      <c r="D4244" s="781" t="s">
        <v>47</v>
      </c>
    </row>
    <row r="4245" spans="1:4" hidden="1">
      <c r="A4245" s="452" t="s">
        <v>12745</v>
      </c>
      <c r="B4245" s="820" t="s">
        <v>12746</v>
      </c>
      <c r="C4245" s="452" t="s">
        <v>12747</v>
      </c>
      <c r="D4245" s="781" t="s">
        <v>11</v>
      </c>
    </row>
    <row r="4246" spans="1:4" hidden="1">
      <c r="A4246" s="452" t="s">
        <v>12748</v>
      </c>
      <c r="B4246" s="820" t="s">
        <v>12749</v>
      </c>
      <c r="C4246" s="452" t="s">
        <v>12750</v>
      </c>
      <c r="D4246" s="781" t="s">
        <v>54</v>
      </c>
    </row>
    <row r="4247" spans="1:4" hidden="1">
      <c r="A4247" s="452" t="s">
        <v>12751</v>
      </c>
      <c r="B4247" s="820" t="s">
        <v>12752</v>
      </c>
      <c r="C4247" s="452" t="s">
        <v>12753</v>
      </c>
      <c r="D4247" s="781" t="s">
        <v>15</v>
      </c>
    </row>
    <row r="4248" spans="1:4" hidden="1">
      <c r="A4248" s="452" t="s">
        <v>12754</v>
      </c>
      <c r="B4248" s="820" t="s">
        <v>12755</v>
      </c>
      <c r="C4248" s="452" t="s">
        <v>12756</v>
      </c>
      <c r="D4248" s="781" t="s">
        <v>19</v>
      </c>
    </row>
    <row r="4249" spans="1:4" hidden="1">
      <c r="A4249" s="452" t="s">
        <v>12757</v>
      </c>
      <c r="B4249" s="820" t="s">
        <v>12758</v>
      </c>
      <c r="C4249" s="452" t="s">
        <v>12759</v>
      </c>
      <c r="D4249" s="781" t="s">
        <v>23</v>
      </c>
    </row>
    <row r="4250" spans="1:4" hidden="1">
      <c r="A4250" s="452" t="s">
        <v>12760</v>
      </c>
      <c r="B4250" s="820" t="s">
        <v>12761</v>
      </c>
      <c r="C4250" s="452" t="s">
        <v>12762</v>
      </c>
      <c r="D4250" s="781" t="s">
        <v>27</v>
      </c>
    </row>
    <row r="4251" spans="1:4" hidden="1">
      <c r="A4251" s="452" t="s">
        <v>12763</v>
      </c>
      <c r="B4251" s="820" t="s">
        <v>12764</v>
      </c>
      <c r="C4251" s="452" t="s">
        <v>12765</v>
      </c>
      <c r="D4251" s="781" t="s">
        <v>31</v>
      </c>
    </row>
    <row r="4252" spans="1:4" hidden="1">
      <c r="A4252" s="452" t="s">
        <v>12766</v>
      </c>
      <c r="B4252" s="820" t="s">
        <v>12767</v>
      </c>
      <c r="C4252" s="452" t="s">
        <v>12768</v>
      </c>
      <c r="D4252" s="781" t="s">
        <v>35</v>
      </c>
    </row>
    <row r="4253" spans="1:4" hidden="1">
      <c r="A4253" s="452" t="s">
        <v>12769</v>
      </c>
      <c r="B4253" s="820" t="s">
        <v>12770</v>
      </c>
      <c r="C4253" s="452" t="s">
        <v>12771</v>
      </c>
      <c r="D4253" s="781" t="s">
        <v>39</v>
      </c>
    </row>
    <row r="4254" spans="1:4" hidden="1">
      <c r="A4254" s="452" t="s">
        <v>12772</v>
      </c>
      <c r="B4254" s="820" t="s">
        <v>12773</v>
      </c>
      <c r="C4254" s="452" t="s">
        <v>12774</v>
      </c>
      <c r="D4254" s="781" t="s">
        <v>43</v>
      </c>
    </row>
    <row r="4255" spans="1:4" hidden="1">
      <c r="A4255" s="452" t="s">
        <v>12775</v>
      </c>
      <c r="B4255" s="820" t="s">
        <v>12776</v>
      </c>
      <c r="C4255" s="452" t="s">
        <v>12777</v>
      </c>
      <c r="D4255" s="781" t="s">
        <v>47</v>
      </c>
    </row>
    <row r="4256" spans="1:4" hidden="1">
      <c r="A4256" s="452" t="s">
        <v>12778</v>
      </c>
      <c r="B4256" s="820" t="s">
        <v>12779</v>
      </c>
      <c r="C4256" s="452" t="s">
        <v>12780</v>
      </c>
      <c r="D4256" s="781" t="s">
        <v>11</v>
      </c>
    </row>
    <row r="4257" spans="1:4" hidden="1">
      <c r="A4257" s="452" t="s">
        <v>12781</v>
      </c>
      <c r="B4257" s="820" t="s">
        <v>12782</v>
      </c>
      <c r="C4257" s="452" t="s">
        <v>12783</v>
      </c>
      <c r="D4257" s="781" t="s">
        <v>54</v>
      </c>
    </row>
    <row r="4258" spans="1:4" hidden="1">
      <c r="A4258" s="452" t="s">
        <v>12784</v>
      </c>
      <c r="B4258" s="820" t="s">
        <v>12785</v>
      </c>
      <c r="C4258" s="452" t="s">
        <v>12786</v>
      </c>
      <c r="D4258" s="781" t="s">
        <v>15</v>
      </c>
    </row>
    <row r="4259" spans="1:4" hidden="1">
      <c r="A4259" s="452" t="s">
        <v>12787</v>
      </c>
      <c r="B4259" s="820" t="s">
        <v>12788</v>
      </c>
      <c r="C4259" s="452" t="s">
        <v>12789</v>
      </c>
      <c r="D4259" s="781" t="s">
        <v>19</v>
      </c>
    </row>
    <row r="4260" spans="1:4" hidden="1">
      <c r="A4260" s="452" t="s">
        <v>12790</v>
      </c>
      <c r="B4260" s="820" t="s">
        <v>12791</v>
      </c>
      <c r="C4260" s="452" t="s">
        <v>12792</v>
      </c>
      <c r="D4260" s="781" t="s">
        <v>23</v>
      </c>
    </row>
    <row r="4261" spans="1:4" hidden="1">
      <c r="A4261" s="452" t="s">
        <v>12793</v>
      </c>
      <c r="B4261" s="820" t="s">
        <v>12794</v>
      </c>
      <c r="C4261" s="452" t="s">
        <v>12795</v>
      </c>
      <c r="D4261" s="781" t="s">
        <v>27</v>
      </c>
    </row>
    <row r="4262" spans="1:4" hidden="1">
      <c r="A4262" s="452" t="s">
        <v>12796</v>
      </c>
      <c r="B4262" s="820" t="s">
        <v>12797</v>
      </c>
      <c r="C4262" s="452" t="s">
        <v>12798</v>
      </c>
      <c r="D4262" s="781" t="s">
        <v>31</v>
      </c>
    </row>
    <row r="4263" spans="1:4" hidden="1">
      <c r="A4263" s="452" t="s">
        <v>12799</v>
      </c>
      <c r="B4263" s="820" t="s">
        <v>12800</v>
      </c>
      <c r="C4263" s="452" t="s">
        <v>12801</v>
      </c>
      <c r="D4263" s="781" t="s">
        <v>35</v>
      </c>
    </row>
    <row r="4264" spans="1:4" hidden="1">
      <c r="A4264" s="452" t="s">
        <v>12802</v>
      </c>
      <c r="B4264" s="820" t="s">
        <v>12803</v>
      </c>
      <c r="C4264" s="452" t="s">
        <v>12804</v>
      </c>
      <c r="D4264" s="781" t="s">
        <v>39</v>
      </c>
    </row>
    <row r="4265" spans="1:4" hidden="1">
      <c r="A4265" s="452" t="s">
        <v>12805</v>
      </c>
      <c r="B4265" s="820" t="s">
        <v>12806</v>
      </c>
      <c r="C4265" s="452" t="s">
        <v>12807</v>
      </c>
      <c r="D4265" s="781" t="s">
        <v>43</v>
      </c>
    </row>
    <row r="4266" spans="1:4" hidden="1">
      <c r="A4266" s="452" t="s">
        <v>12808</v>
      </c>
      <c r="B4266" s="820" t="s">
        <v>12809</v>
      </c>
      <c r="C4266" s="452" t="s">
        <v>12810</v>
      </c>
      <c r="D4266" s="781" t="s">
        <v>47</v>
      </c>
    </row>
    <row r="4267" spans="1:4" hidden="1">
      <c r="A4267" s="452" t="s">
        <v>12811</v>
      </c>
      <c r="B4267" s="820" t="s">
        <v>12812</v>
      </c>
      <c r="C4267" s="452" t="s">
        <v>12813</v>
      </c>
      <c r="D4267" s="781" t="s">
        <v>11</v>
      </c>
    </row>
    <row r="4268" spans="1:4" hidden="1">
      <c r="A4268" s="452" t="s">
        <v>12814</v>
      </c>
      <c r="B4268" s="820" t="s">
        <v>12815</v>
      </c>
      <c r="C4268" s="452" t="s">
        <v>12816</v>
      </c>
      <c r="D4268" s="781" t="s">
        <v>54</v>
      </c>
    </row>
    <row r="4269" spans="1:4" hidden="1">
      <c r="A4269" s="452" t="s">
        <v>12817</v>
      </c>
      <c r="B4269" s="820" t="s">
        <v>12818</v>
      </c>
      <c r="C4269" s="452" t="s">
        <v>12819</v>
      </c>
      <c r="D4269" s="781" t="s">
        <v>15</v>
      </c>
    </row>
    <row r="4270" spans="1:4" hidden="1">
      <c r="A4270" s="452" t="s">
        <v>12820</v>
      </c>
      <c r="B4270" s="820" t="s">
        <v>12821</v>
      </c>
      <c r="C4270" s="452" t="s">
        <v>12822</v>
      </c>
      <c r="D4270" s="781" t="s">
        <v>19</v>
      </c>
    </row>
    <row r="4271" spans="1:4" hidden="1">
      <c r="A4271" s="452" t="s">
        <v>12823</v>
      </c>
      <c r="B4271" s="820" t="s">
        <v>12824</v>
      </c>
      <c r="C4271" s="452" t="s">
        <v>12825</v>
      </c>
      <c r="D4271" s="781" t="s">
        <v>23</v>
      </c>
    </row>
    <row r="4272" spans="1:4" hidden="1">
      <c r="A4272" s="452" t="s">
        <v>12826</v>
      </c>
      <c r="B4272" s="820" t="s">
        <v>12827</v>
      </c>
      <c r="C4272" s="452" t="s">
        <v>12828</v>
      </c>
      <c r="D4272" s="781" t="s">
        <v>27</v>
      </c>
    </row>
    <row r="4273" spans="1:4" hidden="1">
      <c r="A4273" s="452" t="s">
        <v>12829</v>
      </c>
      <c r="B4273" s="820" t="s">
        <v>12830</v>
      </c>
      <c r="C4273" s="452" t="s">
        <v>12831</v>
      </c>
      <c r="D4273" s="781" t="s">
        <v>31</v>
      </c>
    </row>
    <row r="4274" spans="1:4" hidden="1">
      <c r="A4274" s="452" t="s">
        <v>12832</v>
      </c>
      <c r="B4274" s="820" t="s">
        <v>12833</v>
      </c>
      <c r="C4274" s="452" t="s">
        <v>12834</v>
      </c>
      <c r="D4274" s="781" t="s">
        <v>35</v>
      </c>
    </row>
    <row r="4275" spans="1:4" hidden="1">
      <c r="A4275" s="452" t="s">
        <v>12835</v>
      </c>
      <c r="B4275" s="820" t="s">
        <v>12836</v>
      </c>
      <c r="C4275" s="452" t="s">
        <v>12837</v>
      </c>
      <c r="D4275" s="781" t="s">
        <v>39</v>
      </c>
    </row>
    <row r="4276" spans="1:4" hidden="1">
      <c r="A4276" s="452" t="s">
        <v>12838</v>
      </c>
      <c r="B4276" s="820" t="s">
        <v>12839</v>
      </c>
      <c r="C4276" s="452" t="s">
        <v>12840</v>
      </c>
      <c r="D4276" s="781" t="s">
        <v>43</v>
      </c>
    </row>
    <row r="4277" spans="1:4" hidden="1">
      <c r="A4277" s="452" t="s">
        <v>12841</v>
      </c>
      <c r="B4277" s="820" t="s">
        <v>12842</v>
      </c>
      <c r="C4277" s="452" t="s">
        <v>12843</v>
      </c>
      <c r="D4277" s="781" t="s">
        <v>47</v>
      </c>
    </row>
    <row r="4278" spans="1:4" hidden="1">
      <c r="A4278" s="452" t="s">
        <v>12844</v>
      </c>
      <c r="B4278" s="820" t="s">
        <v>12845</v>
      </c>
      <c r="C4278" s="452" t="s">
        <v>12846</v>
      </c>
      <c r="D4278" s="781" t="s">
        <v>11</v>
      </c>
    </row>
    <row r="4279" spans="1:4" hidden="1">
      <c r="A4279" s="452" t="s">
        <v>12847</v>
      </c>
      <c r="B4279" s="820" t="s">
        <v>12848</v>
      </c>
      <c r="C4279" s="452" t="s">
        <v>12849</v>
      </c>
      <c r="D4279" s="781" t="s">
        <v>54</v>
      </c>
    </row>
    <row r="4280" spans="1:4" hidden="1">
      <c r="A4280" s="452" t="s">
        <v>12850</v>
      </c>
      <c r="B4280" s="820" t="s">
        <v>12851</v>
      </c>
      <c r="C4280" s="452" t="s">
        <v>12852</v>
      </c>
      <c r="D4280" s="781" t="s">
        <v>15</v>
      </c>
    </row>
    <row r="4281" spans="1:4" hidden="1">
      <c r="A4281" s="452" t="s">
        <v>12853</v>
      </c>
      <c r="B4281" s="820" t="s">
        <v>12854</v>
      </c>
      <c r="C4281" s="452" t="s">
        <v>12855</v>
      </c>
      <c r="D4281" s="781" t="s">
        <v>19</v>
      </c>
    </row>
    <row r="4282" spans="1:4" hidden="1">
      <c r="A4282" s="452" t="s">
        <v>12856</v>
      </c>
      <c r="B4282" s="820" t="s">
        <v>12857</v>
      </c>
      <c r="C4282" s="452" t="s">
        <v>12858</v>
      </c>
      <c r="D4282" s="781" t="s">
        <v>23</v>
      </c>
    </row>
    <row r="4283" spans="1:4" hidden="1">
      <c r="A4283" s="452" t="s">
        <v>12859</v>
      </c>
      <c r="B4283" s="820" t="s">
        <v>12860</v>
      </c>
      <c r="C4283" s="452" t="s">
        <v>12861</v>
      </c>
      <c r="D4283" s="781" t="s">
        <v>27</v>
      </c>
    </row>
    <row r="4284" spans="1:4" hidden="1">
      <c r="A4284" s="452" t="s">
        <v>12862</v>
      </c>
      <c r="B4284" s="820" t="s">
        <v>12863</v>
      </c>
      <c r="C4284" s="452" t="s">
        <v>12864</v>
      </c>
      <c r="D4284" s="781" t="s">
        <v>31</v>
      </c>
    </row>
    <row r="4285" spans="1:4" hidden="1">
      <c r="A4285" s="452" t="s">
        <v>12865</v>
      </c>
      <c r="B4285" s="820" t="s">
        <v>12866</v>
      </c>
      <c r="C4285" s="452" t="s">
        <v>12867</v>
      </c>
      <c r="D4285" s="781" t="s">
        <v>35</v>
      </c>
    </row>
    <row r="4286" spans="1:4" hidden="1">
      <c r="A4286" s="452" t="s">
        <v>12868</v>
      </c>
      <c r="B4286" s="820" t="s">
        <v>12869</v>
      </c>
      <c r="C4286" s="452" t="s">
        <v>12870</v>
      </c>
      <c r="D4286" s="781" t="s">
        <v>39</v>
      </c>
    </row>
    <row r="4287" spans="1:4" hidden="1">
      <c r="A4287" s="452" t="s">
        <v>12871</v>
      </c>
      <c r="B4287" s="820" t="s">
        <v>12872</v>
      </c>
      <c r="C4287" s="452" t="s">
        <v>12873</v>
      </c>
      <c r="D4287" s="781" t="s">
        <v>43</v>
      </c>
    </row>
    <row r="4288" spans="1:4" hidden="1">
      <c r="A4288" s="452" t="s">
        <v>12874</v>
      </c>
      <c r="B4288" s="820" t="s">
        <v>12875</v>
      </c>
      <c r="C4288" s="452" t="s">
        <v>12876</v>
      </c>
      <c r="D4288" s="781" t="s">
        <v>47</v>
      </c>
    </row>
    <row r="4289" spans="1:4" hidden="1">
      <c r="A4289" s="452" t="s">
        <v>12877</v>
      </c>
      <c r="B4289" s="820" t="s">
        <v>12878</v>
      </c>
      <c r="C4289" s="452" t="s">
        <v>12879</v>
      </c>
      <c r="D4289" s="781" t="s">
        <v>11</v>
      </c>
    </row>
    <row r="4290" spans="1:4" hidden="1">
      <c r="A4290" s="452" t="s">
        <v>12880</v>
      </c>
      <c r="B4290" s="820" t="s">
        <v>12881</v>
      </c>
      <c r="C4290" s="452" t="s">
        <v>12882</v>
      </c>
      <c r="D4290" s="781" t="s">
        <v>54</v>
      </c>
    </row>
    <row r="4291" spans="1:4" hidden="1">
      <c r="A4291" s="452" t="s">
        <v>12883</v>
      </c>
      <c r="B4291" s="820" t="s">
        <v>12884</v>
      </c>
      <c r="C4291" s="452" t="s">
        <v>12885</v>
      </c>
      <c r="D4291" s="781" t="s">
        <v>15</v>
      </c>
    </row>
    <row r="4292" spans="1:4" hidden="1">
      <c r="A4292" s="452" t="s">
        <v>12886</v>
      </c>
      <c r="B4292" s="820" t="s">
        <v>12887</v>
      </c>
      <c r="C4292" s="452" t="s">
        <v>12888</v>
      </c>
      <c r="D4292" s="781" t="s">
        <v>19</v>
      </c>
    </row>
    <row r="4293" spans="1:4" hidden="1">
      <c r="A4293" s="452" t="s">
        <v>12889</v>
      </c>
      <c r="B4293" s="820" t="s">
        <v>12890</v>
      </c>
      <c r="C4293" s="452" t="s">
        <v>12891</v>
      </c>
      <c r="D4293" s="781" t="s">
        <v>23</v>
      </c>
    </row>
    <row r="4294" spans="1:4" hidden="1">
      <c r="A4294" s="452" t="s">
        <v>12892</v>
      </c>
      <c r="B4294" s="820" t="s">
        <v>12893</v>
      </c>
      <c r="C4294" s="452" t="s">
        <v>12894</v>
      </c>
      <c r="D4294" s="781" t="s">
        <v>27</v>
      </c>
    </row>
    <row r="4295" spans="1:4" hidden="1">
      <c r="A4295" s="452" t="s">
        <v>12895</v>
      </c>
      <c r="B4295" s="820" t="s">
        <v>12896</v>
      </c>
      <c r="C4295" s="452" t="s">
        <v>12897</v>
      </c>
      <c r="D4295" s="781" t="s">
        <v>31</v>
      </c>
    </row>
    <row r="4296" spans="1:4" hidden="1">
      <c r="A4296" s="452" t="s">
        <v>12898</v>
      </c>
      <c r="B4296" s="820" t="s">
        <v>12899</v>
      </c>
      <c r="C4296" s="452" t="s">
        <v>12900</v>
      </c>
      <c r="D4296" s="781" t="s">
        <v>35</v>
      </c>
    </row>
    <row r="4297" spans="1:4" hidden="1">
      <c r="A4297" s="452" t="s">
        <v>12901</v>
      </c>
      <c r="B4297" s="820" t="s">
        <v>12902</v>
      </c>
      <c r="C4297" s="452" t="s">
        <v>12903</v>
      </c>
      <c r="D4297" s="781" t="s">
        <v>39</v>
      </c>
    </row>
    <row r="4298" spans="1:4" hidden="1">
      <c r="A4298" s="452" t="s">
        <v>12904</v>
      </c>
      <c r="B4298" s="820" t="s">
        <v>12905</v>
      </c>
      <c r="C4298" s="452" t="s">
        <v>12906</v>
      </c>
      <c r="D4298" s="781" t="s">
        <v>43</v>
      </c>
    </row>
    <row r="4299" spans="1:4" hidden="1">
      <c r="A4299" s="452" t="s">
        <v>12907</v>
      </c>
      <c r="B4299" s="820" t="s">
        <v>12908</v>
      </c>
      <c r="C4299" s="452" t="s">
        <v>12909</v>
      </c>
      <c r="D4299" s="781" t="s">
        <v>47</v>
      </c>
    </row>
    <row r="4300" spans="1:4" hidden="1">
      <c r="A4300" s="452" t="s">
        <v>12910</v>
      </c>
      <c r="B4300" s="820" t="s">
        <v>12911</v>
      </c>
      <c r="C4300" s="452" t="s">
        <v>12912</v>
      </c>
      <c r="D4300" s="781" t="s">
        <v>11</v>
      </c>
    </row>
    <row r="4301" spans="1:4" hidden="1">
      <c r="A4301" s="452" t="s">
        <v>12913</v>
      </c>
      <c r="B4301" s="820" t="s">
        <v>12914</v>
      </c>
      <c r="C4301" s="452" t="s">
        <v>12915</v>
      </c>
      <c r="D4301" s="781" t="s">
        <v>54</v>
      </c>
    </row>
    <row r="4302" spans="1:4" hidden="1">
      <c r="A4302" s="452" t="s">
        <v>12916</v>
      </c>
      <c r="B4302" s="820" t="s">
        <v>12917</v>
      </c>
      <c r="C4302" s="452" t="s">
        <v>12918</v>
      </c>
      <c r="D4302" s="781" t="s">
        <v>15</v>
      </c>
    </row>
    <row r="4303" spans="1:4" hidden="1">
      <c r="A4303" s="452" t="s">
        <v>12919</v>
      </c>
      <c r="B4303" s="820" t="s">
        <v>12920</v>
      </c>
      <c r="C4303" s="452" t="s">
        <v>12921</v>
      </c>
      <c r="D4303" s="781" t="s">
        <v>19</v>
      </c>
    </row>
    <row r="4304" spans="1:4" hidden="1">
      <c r="A4304" s="452" t="s">
        <v>12922</v>
      </c>
      <c r="B4304" s="820" t="s">
        <v>12923</v>
      </c>
      <c r="C4304" s="452" t="s">
        <v>12924</v>
      </c>
      <c r="D4304" s="781" t="s">
        <v>23</v>
      </c>
    </row>
    <row r="4305" spans="1:4" hidden="1">
      <c r="A4305" s="452" t="s">
        <v>12925</v>
      </c>
      <c r="B4305" s="820" t="s">
        <v>12926</v>
      </c>
      <c r="C4305" s="452" t="s">
        <v>12927</v>
      </c>
      <c r="D4305" s="781" t="s">
        <v>27</v>
      </c>
    </row>
    <row r="4306" spans="1:4" hidden="1">
      <c r="A4306" s="452" t="s">
        <v>12928</v>
      </c>
      <c r="B4306" s="820" t="s">
        <v>12929</v>
      </c>
      <c r="C4306" s="452" t="s">
        <v>12930</v>
      </c>
      <c r="D4306" s="781" t="s">
        <v>31</v>
      </c>
    </row>
    <row r="4307" spans="1:4" hidden="1">
      <c r="A4307" s="452" t="s">
        <v>12931</v>
      </c>
      <c r="B4307" s="820" t="s">
        <v>12932</v>
      </c>
      <c r="C4307" s="452" t="s">
        <v>12933</v>
      </c>
      <c r="D4307" s="781" t="s">
        <v>35</v>
      </c>
    </row>
    <row r="4308" spans="1:4" hidden="1">
      <c r="A4308" s="452" t="s">
        <v>12934</v>
      </c>
      <c r="B4308" s="820" t="s">
        <v>12935</v>
      </c>
      <c r="C4308" s="452" t="s">
        <v>12936</v>
      </c>
      <c r="D4308" s="781" t="s">
        <v>39</v>
      </c>
    </row>
    <row r="4309" spans="1:4" hidden="1">
      <c r="A4309" s="452" t="s">
        <v>12937</v>
      </c>
      <c r="B4309" s="820" t="s">
        <v>12938</v>
      </c>
      <c r="C4309" s="452" t="s">
        <v>12939</v>
      </c>
      <c r="D4309" s="781" t="s">
        <v>43</v>
      </c>
    </row>
    <row r="4310" spans="1:4" hidden="1">
      <c r="A4310" s="452" t="s">
        <v>12940</v>
      </c>
      <c r="B4310" s="820" t="s">
        <v>12941</v>
      </c>
      <c r="C4310" s="452" t="s">
        <v>12942</v>
      </c>
      <c r="D4310" s="781" t="s">
        <v>47</v>
      </c>
    </row>
    <row r="4311" spans="1:4" hidden="1">
      <c r="A4311" s="452" t="s">
        <v>12943</v>
      </c>
      <c r="B4311" s="820" t="s">
        <v>12944</v>
      </c>
      <c r="C4311" s="452" t="s">
        <v>12945</v>
      </c>
      <c r="D4311" s="781" t="s">
        <v>11</v>
      </c>
    </row>
    <row r="4312" spans="1:4" hidden="1">
      <c r="A4312" s="452" t="s">
        <v>12946</v>
      </c>
      <c r="B4312" s="820" t="s">
        <v>12947</v>
      </c>
      <c r="C4312" s="452" t="s">
        <v>12948</v>
      </c>
      <c r="D4312" s="781" t="s">
        <v>54</v>
      </c>
    </row>
    <row r="4313" spans="1:4" hidden="1">
      <c r="A4313" s="452" t="s">
        <v>12949</v>
      </c>
      <c r="B4313" s="820" t="s">
        <v>12950</v>
      </c>
      <c r="C4313" s="452" t="s">
        <v>12951</v>
      </c>
      <c r="D4313" s="781" t="s">
        <v>15</v>
      </c>
    </row>
    <row r="4314" spans="1:4" hidden="1">
      <c r="A4314" s="452" t="s">
        <v>12952</v>
      </c>
      <c r="B4314" s="820" t="s">
        <v>12953</v>
      </c>
      <c r="C4314" s="452" t="s">
        <v>12954</v>
      </c>
      <c r="D4314" s="781" t="s">
        <v>19</v>
      </c>
    </row>
    <row r="4315" spans="1:4" hidden="1">
      <c r="A4315" s="452" t="s">
        <v>12955</v>
      </c>
      <c r="B4315" s="820" t="s">
        <v>12956</v>
      </c>
      <c r="C4315" s="452" t="s">
        <v>12957</v>
      </c>
      <c r="D4315" s="781" t="s">
        <v>23</v>
      </c>
    </row>
    <row r="4316" spans="1:4" hidden="1">
      <c r="A4316" s="452" t="s">
        <v>12958</v>
      </c>
      <c r="B4316" s="820" t="s">
        <v>12959</v>
      </c>
      <c r="C4316" s="452" t="s">
        <v>12960</v>
      </c>
      <c r="D4316" s="781" t="s">
        <v>27</v>
      </c>
    </row>
    <row r="4317" spans="1:4" hidden="1">
      <c r="A4317" s="452" t="s">
        <v>12961</v>
      </c>
      <c r="B4317" s="820" t="s">
        <v>12962</v>
      </c>
      <c r="C4317" s="452" t="s">
        <v>12963</v>
      </c>
      <c r="D4317" s="781" t="s">
        <v>31</v>
      </c>
    </row>
    <row r="4318" spans="1:4" hidden="1">
      <c r="A4318" s="452" t="s">
        <v>12964</v>
      </c>
      <c r="B4318" s="820" t="s">
        <v>12965</v>
      </c>
      <c r="C4318" s="452" t="s">
        <v>12966</v>
      </c>
      <c r="D4318" s="781" t="s">
        <v>35</v>
      </c>
    </row>
    <row r="4319" spans="1:4" hidden="1">
      <c r="A4319" s="452" t="s">
        <v>12967</v>
      </c>
      <c r="B4319" s="820" t="s">
        <v>12968</v>
      </c>
      <c r="C4319" s="452" t="s">
        <v>12969</v>
      </c>
      <c r="D4319" s="781" t="s">
        <v>39</v>
      </c>
    </row>
    <row r="4320" spans="1:4" hidden="1">
      <c r="A4320" s="452" t="s">
        <v>12970</v>
      </c>
      <c r="B4320" s="820" t="s">
        <v>12971</v>
      </c>
      <c r="C4320" s="452" t="s">
        <v>12972</v>
      </c>
      <c r="D4320" s="781" t="s">
        <v>43</v>
      </c>
    </row>
    <row r="4321" spans="1:4" hidden="1">
      <c r="A4321" s="452" t="s">
        <v>12973</v>
      </c>
      <c r="B4321" s="820" t="s">
        <v>12974</v>
      </c>
      <c r="C4321" s="452" t="s">
        <v>12975</v>
      </c>
      <c r="D4321" s="781" t="s">
        <v>47</v>
      </c>
    </row>
    <row r="4322" spans="1:4" hidden="1">
      <c r="A4322" s="452" t="s">
        <v>12976</v>
      </c>
      <c r="B4322" s="820" t="s">
        <v>12977</v>
      </c>
      <c r="C4322" s="452" t="s">
        <v>12978</v>
      </c>
      <c r="D4322" s="781" t="s">
        <v>11</v>
      </c>
    </row>
    <row r="4323" spans="1:4" hidden="1">
      <c r="A4323" s="452" t="s">
        <v>12979</v>
      </c>
      <c r="B4323" s="820" t="s">
        <v>12980</v>
      </c>
      <c r="C4323" s="452" t="s">
        <v>12981</v>
      </c>
      <c r="D4323" s="781" t="s">
        <v>54</v>
      </c>
    </row>
    <row r="4324" spans="1:4" hidden="1">
      <c r="A4324" s="452" t="s">
        <v>12982</v>
      </c>
      <c r="B4324" s="820" t="s">
        <v>12983</v>
      </c>
      <c r="C4324" s="452" t="s">
        <v>12984</v>
      </c>
      <c r="D4324" s="781" t="s">
        <v>15</v>
      </c>
    </row>
    <row r="4325" spans="1:4" hidden="1">
      <c r="A4325" s="452" t="s">
        <v>12985</v>
      </c>
      <c r="B4325" s="820" t="s">
        <v>12986</v>
      </c>
      <c r="C4325" s="452" t="s">
        <v>12987</v>
      </c>
      <c r="D4325" s="781" t="s">
        <v>19</v>
      </c>
    </row>
    <row r="4326" spans="1:4" hidden="1">
      <c r="A4326" s="452" t="s">
        <v>12988</v>
      </c>
      <c r="B4326" s="820" t="s">
        <v>12989</v>
      </c>
      <c r="C4326" s="452" t="s">
        <v>12990</v>
      </c>
      <c r="D4326" s="781" t="s">
        <v>23</v>
      </c>
    </row>
    <row r="4327" spans="1:4" hidden="1">
      <c r="A4327" s="452" t="s">
        <v>12991</v>
      </c>
      <c r="B4327" s="820" t="s">
        <v>12992</v>
      </c>
      <c r="C4327" s="452" t="s">
        <v>12993</v>
      </c>
      <c r="D4327" s="781" t="s">
        <v>27</v>
      </c>
    </row>
    <row r="4328" spans="1:4" hidden="1">
      <c r="A4328" s="452" t="s">
        <v>12994</v>
      </c>
      <c r="B4328" s="820" t="s">
        <v>12995</v>
      </c>
      <c r="C4328" s="452" t="s">
        <v>12996</v>
      </c>
      <c r="D4328" s="781" t="s">
        <v>31</v>
      </c>
    </row>
    <row r="4329" spans="1:4" hidden="1">
      <c r="A4329" s="452" t="s">
        <v>12997</v>
      </c>
      <c r="B4329" s="820" t="s">
        <v>12998</v>
      </c>
      <c r="C4329" s="452" t="s">
        <v>12999</v>
      </c>
      <c r="D4329" s="781" t="s">
        <v>35</v>
      </c>
    </row>
    <row r="4330" spans="1:4" hidden="1">
      <c r="A4330" s="452" t="s">
        <v>13000</v>
      </c>
      <c r="B4330" s="820" t="s">
        <v>13001</v>
      </c>
      <c r="C4330" s="452" t="s">
        <v>13002</v>
      </c>
      <c r="D4330" s="781" t="s">
        <v>39</v>
      </c>
    </row>
    <row r="4331" spans="1:4" hidden="1">
      <c r="A4331" s="452" t="s">
        <v>13003</v>
      </c>
      <c r="B4331" s="820" t="s">
        <v>13004</v>
      </c>
      <c r="C4331" s="452" t="s">
        <v>13005</v>
      </c>
      <c r="D4331" s="781" t="s">
        <v>43</v>
      </c>
    </row>
    <row r="4332" spans="1:4" hidden="1">
      <c r="A4332" s="452" t="s">
        <v>13006</v>
      </c>
      <c r="B4332" s="820" t="s">
        <v>13007</v>
      </c>
      <c r="C4332" s="452" t="s">
        <v>13008</v>
      </c>
      <c r="D4332" s="781" t="s">
        <v>47</v>
      </c>
    </row>
    <row r="4333" spans="1:4" hidden="1">
      <c r="A4333" s="452" t="s">
        <v>13009</v>
      </c>
      <c r="B4333" s="820" t="s">
        <v>13010</v>
      </c>
      <c r="C4333" s="452" t="s">
        <v>13011</v>
      </c>
      <c r="D4333" s="781" t="s">
        <v>11</v>
      </c>
    </row>
    <row r="4334" spans="1:4" hidden="1">
      <c r="A4334" s="452" t="s">
        <v>13012</v>
      </c>
      <c r="B4334" s="820" t="s">
        <v>13013</v>
      </c>
      <c r="C4334" s="452" t="s">
        <v>13014</v>
      </c>
      <c r="D4334" s="781" t="s">
        <v>54</v>
      </c>
    </row>
    <row r="4335" spans="1:4" hidden="1">
      <c r="A4335" s="452" t="s">
        <v>13015</v>
      </c>
      <c r="B4335" s="820" t="s">
        <v>13016</v>
      </c>
      <c r="C4335" s="452" t="s">
        <v>13017</v>
      </c>
      <c r="D4335" s="781" t="s">
        <v>15</v>
      </c>
    </row>
    <row r="4336" spans="1:4" hidden="1">
      <c r="A4336" s="452" t="s">
        <v>13018</v>
      </c>
      <c r="B4336" s="820" t="s">
        <v>13019</v>
      </c>
      <c r="C4336" s="452" t="s">
        <v>13020</v>
      </c>
      <c r="D4336" s="781" t="s">
        <v>19</v>
      </c>
    </row>
    <row r="4337" spans="1:4" hidden="1">
      <c r="A4337" s="452" t="s">
        <v>13021</v>
      </c>
      <c r="B4337" s="820" t="s">
        <v>13022</v>
      </c>
      <c r="C4337" s="452" t="s">
        <v>13023</v>
      </c>
      <c r="D4337" s="781" t="s">
        <v>23</v>
      </c>
    </row>
    <row r="4338" spans="1:4" hidden="1">
      <c r="A4338" s="452" t="s">
        <v>13024</v>
      </c>
      <c r="B4338" s="820" t="s">
        <v>13025</v>
      </c>
      <c r="C4338" s="452" t="s">
        <v>13026</v>
      </c>
      <c r="D4338" s="781" t="s">
        <v>27</v>
      </c>
    </row>
    <row r="4339" spans="1:4" hidden="1">
      <c r="A4339" s="452" t="s">
        <v>13027</v>
      </c>
      <c r="B4339" s="820" t="s">
        <v>13028</v>
      </c>
      <c r="C4339" s="452" t="s">
        <v>13029</v>
      </c>
      <c r="D4339" s="781" t="s">
        <v>31</v>
      </c>
    </row>
    <row r="4340" spans="1:4" hidden="1">
      <c r="A4340" s="452" t="s">
        <v>13030</v>
      </c>
      <c r="B4340" s="820" t="s">
        <v>13031</v>
      </c>
      <c r="C4340" s="452" t="s">
        <v>13032</v>
      </c>
      <c r="D4340" s="781" t="s">
        <v>35</v>
      </c>
    </row>
    <row r="4341" spans="1:4" hidden="1">
      <c r="A4341" s="452" t="s">
        <v>13033</v>
      </c>
      <c r="B4341" s="820" t="s">
        <v>13034</v>
      </c>
      <c r="C4341" s="452" t="s">
        <v>13035</v>
      </c>
      <c r="D4341" s="781" t="s">
        <v>39</v>
      </c>
    </row>
    <row r="4342" spans="1:4" hidden="1">
      <c r="A4342" s="452" t="s">
        <v>13036</v>
      </c>
      <c r="B4342" s="820" t="s">
        <v>13037</v>
      </c>
      <c r="C4342" s="452" t="s">
        <v>13038</v>
      </c>
      <c r="D4342" s="781" t="s">
        <v>43</v>
      </c>
    </row>
    <row r="4343" spans="1:4" hidden="1">
      <c r="A4343" s="452" t="s">
        <v>13039</v>
      </c>
      <c r="B4343" s="820" t="s">
        <v>13040</v>
      </c>
      <c r="C4343" s="452" t="s">
        <v>13041</v>
      </c>
      <c r="D4343" s="781" t="s">
        <v>47</v>
      </c>
    </row>
    <row r="4344" spans="1:4" hidden="1">
      <c r="A4344" s="452" t="s">
        <v>13042</v>
      </c>
      <c r="B4344" s="820" t="s">
        <v>13043</v>
      </c>
      <c r="C4344" s="452" t="s">
        <v>13044</v>
      </c>
      <c r="D4344" s="781" t="s">
        <v>11</v>
      </c>
    </row>
    <row r="4345" spans="1:4" hidden="1">
      <c r="A4345" s="452" t="s">
        <v>13045</v>
      </c>
      <c r="B4345" s="820" t="s">
        <v>13046</v>
      </c>
      <c r="C4345" s="452" t="s">
        <v>13047</v>
      </c>
      <c r="D4345" s="781" t="s">
        <v>54</v>
      </c>
    </row>
    <row r="4346" spans="1:4" hidden="1">
      <c r="A4346" s="452" t="s">
        <v>13048</v>
      </c>
      <c r="B4346" s="820" t="s">
        <v>13049</v>
      </c>
      <c r="C4346" s="452" t="s">
        <v>13050</v>
      </c>
      <c r="D4346" s="781" t="s">
        <v>15</v>
      </c>
    </row>
    <row r="4347" spans="1:4" hidden="1">
      <c r="A4347" s="452" t="s">
        <v>13051</v>
      </c>
      <c r="B4347" s="820" t="s">
        <v>13052</v>
      </c>
      <c r="C4347" s="452" t="s">
        <v>13053</v>
      </c>
      <c r="D4347" s="781" t="s">
        <v>19</v>
      </c>
    </row>
    <row r="4348" spans="1:4" hidden="1">
      <c r="A4348" s="452" t="s">
        <v>13054</v>
      </c>
      <c r="B4348" s="820" t="s">
        <v>13055</v>
      </c>
      <c r="C4348" s="452" t="s">
        <v>13056</v>
      </c>
      <c r="D4348" s="781" t="s">
        <v>23</v>
      </c>
    </row>
    <row r="4349" spans="1:4" hidden="1">
      <c r="A4349" s="452" t="s">
        <v>13057</v>
      </c>
      <c r="B4349" s="820" t="s">
        <v>13058</v>
      </c>
      <c r="C4349" s="452" t="s">
        <v>13059</v>
      </c>
      <c r="D4349" s="781" t="s">
        <v>27</v>
      </c>
    </row>
    <row r="4350" spans="1:4" hidden="1">
      <c r="A4350" s="452" t="s">
        <v>13060</v>
      </c>
      <c r="B4350" s="820" t="s">
        <v>13061</v>
      </c>
      <c r="C4350" s="452" t="s">
        <v>13062</v>
      </c>
      <c r="D4350" s="781" t="s">
        <v>31</v>
      </c>
    </row>
    <row r="4351" spans="1:4" hidden="1">
      <c r="A4351" s="452" t="s">
        <v>13063</v>
      </c>
      <c r="B4351" s="820" t="s">
        <v>13064</v>
      </c>
      <c r="C4351" s="452" t="s">
        <v>13065</v>
      </c>
      <c r="D4351" s="781" t="s">
        <v>35</v>
      </c>
    </row>
    <row r="4352" spans="1:4" hidden="1">
      <c r="A4352" s="452" t="s">
        <v>13066</v>
      </c>
      <c r="B4352" s="820" t="s">
        <v>13067</v>
      </c>
      <c r="C4352" s="452" t="s">
        <v>13068</v>
      </c>
      <c r="D4352" s="781" t="s">
        <v>39</v>
      </c>
    </row>
    <row r="4353" spans="1:4" hidden="1">
      <c r="A4353" s="452" t="s">
        <v>13069</v>
      </c>
      <c r="B4353" s="820" t="s">
        <v>13070</v>
      </c>
      <c r="C4353" s="452" t="s">
        <v>13071</v>
      </c>
      <c r="D4353" s="781" t="s">
        <v>43</v>
      </c>
    </row>
    <row r="4354" spans="1:4" hidden="1">
      <c r="A4354" s="452" t="s">
        <v>13072</v>
      </c>
      <c r="B4354" s="820" t="s">
        <v>13073</v>
      </c>
      <c r="C4354" s="452" t="s">
        <v>13074</v>
      </c>
      <c r="D4354" s="781" t="s">
        <v>47</v>
      </c>
    </row>
    <row r="4355" spans="1:4" hidden="1">
      <c r="A4355" s="452" t="s">
        <v>13075</v>
      </c>
      <c r="B4355" s="820" t="s">
        <v>13076</v>
      </c>
      <c r="C4355" s="452" t="s">
        <v>13077</v>
      </c>
      <c r="D4355" s="781" t="s">
        <v>11</v>
      </c>
    </row>
    <row r="4356" spans="1:4" hidden="1">
      <c r="A4356" s="452" t="s">
        <v>13078</v>
      </c>
      <c r="B4356" s="820" t="s">
        <v>13079</v>
      </c>
      <c r="C4356" s="452" t="s">
        <v>13080</v>
      </c>
      <c r="D4356" s="781" t="s">
        <v>54</v>
      </c>
    </row>
    <row r="4357" spans="1:4" hidden="1">
      <c r="A4357" s="452" t="s">
        <v>13081</v>
      </c>
      <c r="B4357" s="820" t="s">
        <v>13082</v>
      </c>
      <c r="C4357" s="452" t="s">
        <v>13083</v>
      </c>
      <c r="D4357" s="781" t="s">
        <v>15</v>
      </c>
    </row>
    <row r="4358" spans="1:4" hidden="1">
      <c r="A4358" s="452" t="s">
        <v>13084</v>
      </c>
      <c r="B4358" s="820" t="s">
        <v>13085</v>
      </c>
      <c r="C4358" s="452" t="s">
        <v>13086</v>
      </c>
      <c r="D4358" s="781" t="s">
        <v>19</v>
      </c>
    </row>
    <row r="4359" spans="1:4" hidden="1">
      <c r="A4359" s="452" t="s">
        <v>13087</v>
      </c>
      <c r="B4359" s="820" t="s">
        <v>13088</v>
      </c>
      <c r="C4359" s="452" t="s">
        <v>13089</v>
      </c>
      <c r="D4359" s="781" t="s">
        <v>23</v>
      </c>
    </row>
    <row r="4360" spans="1:4" hidden="1">
      <c r="A4360" s="452" t="s">
        <v>13090</v>
      </c>
      <c r="B4360" s="820" t="s">
        <v>13091</v>
      </c>
      <c r="C4360" s="452" t="s">
        <v>13092</v>
      </c>
      <c r="D4360" s="781" t="s">
        <v>27</v>
      </c>
    </row>
    <row r="4361" spans="1:4" hidden="1">
      <c r="A4361" s="452" t="s">
        <v>13093</v>
      </c>
      <c r="B4361" s="820" t="s">
        <v>13094</v>
      </c>
      <c r="C4361" s="452" t="s">
        <v>13095</v>
      </c>
      <c r="D4361" s="781" t="s">
        <v>31</v>
      </c>
    </row>
    <row r="4362" spans="1:4" hidden="1">
      <c r="A4362" s="452" t="s">
        <v>13096</v>
      </c>
      <c r="B4362" s="820" t="s">
        <v>13097</v>
      </c>
      <c r="C4362" s="452" t="s">
        <v>13098</v>
      </c>
      <c r="D4362" s="781" t="s">
        <v>35</v>
      </c>
    </row>
    <row r="4363" spans="1:4" hidden="1">
      <c r="A4363" s="452" t="s">
        <v>13099</v>
      </c>
      <c r="B4363" s="820" t="s">
        <v>13100</v>
      </c>
      <c r="C4363" s="452" t="s">
        <v>13101</v>
      </c>
      <c r="D4363" s="781" t="s">
        <v>39</v>
      </c>
    </row>
    <row r="4364" spans="1:4" hidden="1">
      <c r="A4364" s="452" t="s">
        <v>13102</v>
      </c>
      <c r="B4364" s="820" t="s">
        <v>13103</v>
      </c>
      <c r="C4364" s="452" t="s">
        <v>13104</v>
      </c>
      <c r="D4364" s="781" t="s">
        <v>43</v>
      </c>
    </row>
    <row r="4365" spans="1:4" hidden="1">
      <c r="A4365" s="452" t="s">
        <v>13105</v>
      </c>
      <c r="B4365" s="820" t="s">
        <v>13106</v>
      </c>
      <c r="C4365" s="452" t="s">
        <v>13107</v>
      </c>
      <c r="D4365" s="781" t="s">
        <v>47</v>
      </c>
    </row>
    <row r="4366" spans="1:4" hidden="1">
      <c r="A4366" s="452" t="s">
        <v>13108</v>
      </c>
      <c r="B4366" s="820" t="s">
        <v>13109</v>
      </c>
      <c r="C4366" s="452" t="s">
        <v>13110</v>
      </c>
      <c r="D4366" s="781" t="s">
        <v>11</v>
      </c>
    </row>
    <row r="4367" spans="1:4" hidden="1">
      <c r="A4367" s="452" t="s">
        <v>13111</v>
      </c>
      <c r="B4367" s="820" t="s">
        <v>13112</v>
      </c>
      <c r="C4367" s="452" t="s">
        <v>13113</v>
      </c>
      <c r="D4367" s="781" t="s">
        <v>54</v>
      </c>
    </row>
    <row r="4368" spans="1:4" hidden="1">
      <c r="A4368" s="452" t="s">
        <v>13114</v>
      </c>
      <c r="B4368" s="820" t="s">
        <v>13115</v>
      </c>
      <c r="C4368" s="452" t="s">
        <v>13116</v>
      </c>
      <c r="D4368" s="781" t="s">
        <v>15</v>
      </c>
    </row>
    <row r="4369" spans="1:4" hidden="1">
      <c r="A4369" s="452" t="s">
        <v>13117</v>
      </c>
      <c r="B4369" s="820" t="s">
        <v>13118</v>
      </c>
      <c r="C4369" s="452" t="s">
        <v>13119</v>
      </c>
      <c r="D4369" s="781" t="s">
        <v>19</v>
      </c>
    </row>
    <row r="4370" spans="1:4" hidden="1">
      <c r="A4370" s="452" t="s">
        <v>13120</v>
      </c>
      <c r="B4370" s="820" t="s">
        <v>13121</v>
      </c>
      <c r="C4370" s="452" t="s">
        <v>13122</v>
      </c>
      <c r="D4370" s="781" t="s">
        <v>23</v>
      </c>
    </row>
    <row r="4371" spans="1:4" hidden="1">
      <c r="A4371" s="452" t="s">
        <v>13123</v>
      </c>
      <c r="B4371" s="820" t="s">
        <v>13124</v>
      </c>
      <c r="C4371" s="452" t="s">
        <v>13125</v>
      </c>
      <c r="D4371" s="781" t="s">
        <v>27</v>
      </c>
    </row>
    <row r="4372" spans="1:4" hidden="1">
      <c r="A4372" s="452" t="s">
        <v>13126</v>
      </c>
      <c r="B4372" s="820" t="s">
        <v>13127</v>
      </c>
      <c r="C4372" s="452" t="s">
        <v>13128</v>
      </c>
      <c r="D4372" s="781" t="s">
        <v>31</v>
      </c>
    </row>
    <row r="4373" spans="1:4" hidden="1">
      <c r="A4373" s="452" t="s">
        <v>13129</v>
      </c>
      <c r="B4373" s="820" t="s">
        <v>13130</v>
      </c>
      <c r="C4373" s="452" t="s">
        <v>13131</v>
      </c>
      <c r="D4373" s="781" t="s">
        <v>35</v>
      </c>
    </row>
    <row r="4374" spans="1:4" hidden="1">
      <c r="A4374" s="452" t="s">
        <v>13132</v>
      </c>
      <c r="B4374" s="820" t="s">
        <v>13133</v>
      </c>
      <c r="C4374" s="452" t="s">
        <v>13134</v>
      </c>
      <c r="D4374" s="781" t="s">
        <v>39</v>
      </c>
    </row>
    <row r="4375" spans="1:4" hidden="1">
      <c r="A4375" s="452" t="s">
        <v>13135</v>
      </c>
      <c r="B4375" s="820" t="s">
        <v>13136</v>
      </c>
      <c r="C4375" s="452" t="s">
        <v>13137</v>
      </c>
      <c r="D4375" s="781" t="s">
        <v>43</v>
      </c>
    </row>
    <row r="4376" spans="1:4" hidden="1">
      <c r="A4376" s="452" t="s">
        <v>13138</v>
      </c>
      <c r="B4376" s="820" t="s">
        <v>13139</v>
      </c>
      <c r="C4376" s="452" t="s">
        <v>13140</v>
      </c>
      <c r="D4376" s="781" t="s">
        <v>47</v>
      </c>
    </row>
    <row r="4377" spans="1:4" hidden="1">
      <c r="A4377" s="452" t="s">
        <v>13141</v>
      </c>
      <c r="B4377" s="820" t="s">
        <v>13142</v>
      </c>
      <c r="C4377" s="452" t="s">
        <v>13143</v>
      </c>
      <c r="D4377" s="781" t="s">
        <v>11</v>
      </c>
    </row>
    <row r="4378" spans="1:4" hidden="1">
      <c r="A4378" s="452" t="s">
        <v>13144</v>
      </c>
      <c r="B4378" s="820" t="s">
        <v>13145</v>
      </c>
      <c r="C4378" s="452" t="s">
        <v>13146</v>
      </c>
      <c r="D4378" s="781" t="s">
        <v>54</v>
      </c>
    </row>
    <row r="4379" spans="1:4" hidden="1">
      <c r="A4379" s="452" t="s">
        <v>13147</v>
      </c>
      <c r="B4379" s="820" t="s">
        <v>13148</v>
      </c>
      <c r="C4379" s="452" t="s">
        <v>13149</v>
      </c>
      <c r="D4379" s="781" t="s">
        <v>15</v>
      </c>
    </row>
    <row r="4380" spans="1:4" hidden="1">
      <c r="A4380" s="452" t="s">
        <v>13150</v>
      </c>
      <c r="B4380" s="820" t="s">
        <v>13151</v>
      </c>
      <c r="C4380" s="452" t="s">
        <v>13152</v>
      </c>
      <c r="D4380" s="781" t="s">
        <v>19</v>
      </c>
    </row>
    <row r="4381" spans="1:4" hidden="1">
      <c r="A4381" s="452" t="s">
        <v>13153</v>
      </c>
      <c r="B4381" s="820" t="s">
        <v>13154</v>
      </c>
      <c r="C4381" s="452" t="s">
        <v>13155</v>
      </c>
      <c r="D4381" s="781" t="s">
        <v>23</v>
      </c>
    </row>
    <row r="4382" spans="1:4" hidden="1">
      <c r="A4382" s="452" t="s">
        <v>13156</v>
      </c>
      <c r="B4382" s="820" t="s">
        <v>13157</v>
      </c>
      <c r="C4382" s="452" t="s">
        <v>13158</v>
      </c>
      <c r="D4382" s="781" t="s">
        <v>27</v>
      </c>
    </row>
    <row r="4383" spans="1:4" hidden="1">
      <c r="A4383" s="452" t="s">
        <v>13159</v>
      </c>
      <c r="B4383" s="820" t="s">
        <v>13160</v>
      </c>
      <c r="C4383" s="452" t="s">
        <v>13161</v>
      </c>
      <c r="D4383" s="781" t="s">
        <v>31</v>
      </c>
    </row>
    <row r="4384" spans="1:4" hidden="1">
      <c r="A4384" s="452" t="s">
        <v>13162</v>
      </c>
      <c r="B4384" s="820" t="s">
        <v>13163</v>
      </c>
      <c r="C4384" s="452" t="s">
        <v>13164</v>
      </c>
      <c r="D4384" s="781" t="s">
        <v>35</v>
      </c>
    </row>
    <row r="4385" spans="1:4" hidden="1">
      <c r="A4385" s="452" t="s">
        <v>13165</v>
      </c>
      <c r="B4385" s="820" t="s">
        <v>13166</v>
      </c>
      <c r="C4385" s="452" t="s">
        <v>13167</v>
      </c>
      <c r="D4385" s="781" t="s">
        <v>39</v>
      </c>
    </row>
    <row r="4386" spans="1:4" hidden="1">
      <c r="A4386" s="452" t="s">
        <v>13168</v>
      </c>
      <c r="B4386" s="820" t="s">
        <v>13169</v>
      </c>
      <c r="C4386" s="452" t="s">
        <v>13170</v>
      </c>
      <c r="D4386" s="781" t="s">
        <v>43</v>
      </c>
    </row>
    <row r="4387" spans="1:4" hidden="1">
      <c r="A4387" s="452" t="s">
        <v>13171</v>
      </c>
      <c r="B4387" s="820" t="s">
        <v>13172</v>
      </c>
      <c r="C4387" s="452" t="s">
        <v>13173</v>
      </c>
      <c r="D4387" s="781" t="s">
        <v>47</v>
      </c>
    </row>
    <row r="4388" spans="1:4" hidden="1">
      <c r="A4388" s="452" t="s">
        <v>13174</v>
      </c>
      <c r="B4388" s="820" t="s">
        <v>13175</v>
      </c>
      <c r="C4388" s="452" t="s">
        <v>13176</v>
      </c>
      <c r="D4388" s="781" t="s">
        <v>11</v>
      </c>
    </row>
    <row r="4389" spans="1:4" hidden="1">
      <c r="A4389" s="452" t="s">
        <v>13177</v>
      </c>
      <c r="B4389" s="820" t="s">
        <v>13178</v>
      </c>
      <c r="C4389" s="452" t="s">
        <v>13179</v>
      </c>
      <c r="D4389" s="781" t="s">
        <v>54</v>
      </c>
    </row>
    <row r="4390" spans="1:4" hidden="1">
      <c r="A4390" s="452" t="s">
        <v>13180</v>
      </c>
      <c r="B4390" s="820" t="s">
        <v>13181</v>
      </c>
      <c r="C4390" s="452" t="s">
        <v>13182</v>
      </c>
      <c r="D4390" s="781" t="s">
        <v>15</v>
      </c>
    </row>
    <row r="4391" spans="1:4" hidden="1">
      <c r="A4391" s="452" t="s">
        <v>13183</v>
      </c>
      <c r="B4391" s="820" t="s">
        <v>13184</v>
      </c>
      <c r="C4391" s="452" t="s">
        <v>13185</v>
      </c>
      <c r="D4391" s="781" t="s">
        <v>19</v>
      </c>
    </row>
    <row r="4392" spans="1:4" hidden="1">
      <c r="A4392" s="452" t="s">
        <v>13186</v>
      </c>
      <c r="B4392" s="820" t="s">
        <v>13187</v>
      </c>
      <c r="C4392" s="452" t="s">
        <v>13188</v>
      </c>
      <c r="D4392" s="781" t="s">
        <v>23</v>
      </c>
    </row>
    <row r="4393" spans="1:4" hidden="1">
      <c r="A4393" s="452" t="s">
        <v>13189</v>
      </c>
      <c r="B4393" s="820" t="s">
        <v>13190</v>
      </c>
      <c r="C4393" s="452" t="s">
        <v>13191</v>
      </c>
      <c r="D4393" s="781" t="s">
        <v>27</v>
      </c>
    </row>
    <row r="4394" spans="1:4" hidden="1">
      <c r="A4394" s="452" t="s">
        <v>13192</v>
      </c>
      <c r="B4394" s="820" t="s">
        <v>13193</v>
      </c>
      <c r="C4394" s="452" t="s">
        <v>13194</v>
      </c>
      <c r="D4394" s="781" t="s">
        <v>31</v>
      </c>
    </row>
    <row r="4395" spans="1:4" hidden="1">
      <c r="A4395" s="452" t="s">
        <v>13195</v>
      </c>
      <c r="B4395" s="820" t="s">
        <v>13196</v>
      </c>
      <c r="C4395" s="452" t="s">
        <v>13197</v>
      </c>
      <c r="D4395" s="781" t="s">
        <v>35</v>
      </c>
    </row>
    <row r="4396" spans="1:4" hidden="1">
      <c r="A4396" s="452" t="s">
        <v>13198</v>
      </c>
      <c r="B4396" s="820" t="s">
        <v>13199</v>
      </c>
      <c r="C4396" s="452" t="s">
        <v>13200</v>
      </c>
      <c r="D4396" s="781" t="s">
        <v>39</v>
      </c>
    </row>
    <row r="4397" spans="1:4" hidden="1">
      <c r="A4397" s="452" t="s">
        <v>13201</v>
      </c>
      <c r="B4397" s="820" t="s">
        <v>13202</v>
      </c>
      <c r="C4397" s="452" t="s">
        <v>13203</v>
      </c>
      <c r="D4397" s="781" t="s">
        <v>43</v>
      </c>
    </row>
    <row r="4398" spans="1:4" hidden="1">
      <c r="A4398" s="452" t="s">
        <v>13204</v>
      </c>
      <c r="B4398" s="820" t="s">
        <v>13205</v>
      </c>
      <c r="C4398" s="452" t="s">
        <v>13206</v>
      </c>
      <c r="D4398" s="781" t="s">
        <v>47</v>
      </c>
    </row>
    <row r="4399" spans="1:4" hidden="1">
      <c r="A4399" s="452" t="s">
        <v>13207</v>
      </c>
      <c r="B4399" s="820" t="s">
        <v>13208</v>
      </c>
      <c r="C4399" s="452" t="s">
        <v>13209</v>
      </c>
      <c r="D4399" s="781" t="s">
        <v>11</v>
      </c>
    </row>
    <row r="4400" spans="1:4" hidden="1">
      <c r="A4400" s="452" t="s">
        <v>13210</v>
      </c>
      <c r="B4400" s="820" t="s">
        <v>13211</v>
      </c>
      <c r="C4400" s="452" t="s">
        <v>13212</v>
      </c>
      <c r="D4400" s="781" t="s">
        <v>54</v>
      </c>
    </row>
    <row r="4401" spans="1:4" hidden="1">
      <c r="A4401" s="452" t="s">
        <v>13213</v>
      </c>
      <c r="B4401" s="820" t="s">
        <v>13214</v>
      </c>
      <c r="C4401" s="452" t="s">
        <v>13215</v>
      </c>
      <c r="D4401" s="781" t="s">
        <v>15</v>
      </c>
    </row>
    <row r="4402" spans="1:4" hidden="1">
      <c r="A4402" s="452" t="s">
        <v>13216</v>
      </c>
      <c r="B4402" s="820" t="s">
        <v>13217</v>
      </c>
      <c r="C4402" s="452" t="s">
        <v>13218</v>
      </c>
      <c r="D4402" s="781" t="s">
        <v>19</v>
      </c>
    </row>
    <row r="4403" spans="1:4" hidden="1">
      <c r="A4403" s="452" t="s">
        <v>13219</v>
      </c>
      <c r="B4403" s="820" t="s">
        <v>13220</v>
      </c>
      <c r="C4403" s="452" t="s">
        <v>13221</v>
      </c>
      <c r="D4403" s="781" t="s">
        <v>23</v>
      </c>
    </row>
    <row r="4404" spans="1:4" hidden="1">
      <c r="A4404" s="452" t="s">
        <v>13222</v>
      </c>
      <c r="B4404" s="820" t="s">
        <v>13223</v>
      </c>
      <c r="C4404" s="452" t="s">
        <v>13224</v>
      </c>
      <c r="D4404" s="781" t="s">
        <v>27</v>
      </c>
    </row>
    <row r="4405" spans="1:4" hidden="1">
      <c r="A4405" s="452" t="s">
        <v>13225</v>
      </c>
      <c r="B4405" s="820" t="s">
        <v>13226</v>
      </c>
      <c r="C4405" s="452" t="s">
        <v>13227</v>
      </c>
      <c r="D4405" s="781" t="s">
        <v>31</v>
      </c>
    </row>
    <row r="4406" spans="1:4" hidden="1">
      <c r="A4406" s="452" t="s">
        <v>13228</v>
      </c>
      <c r="B4406" s="820" t="s">
        <v>13229</v>
      </c>
      <c r="C4406" s="452" t="s">
        <v>13230</v>
      </c>
      <c r="D4406" s="781" t="s">
        <v>35</v>
      </c>
    </row>
    <row r="4407" spans="1:4" hidden="1">
      <c r="A4407" s="452" t="s">
        <v>13231</v>
      </c>
      <c r="B4407" s="820" t="s">
        <v>13232</v>
      </c>
      <c r="C4407" s="452" t="s">
        <v>13233</v>
      </c>
      <c r="D4407" s="781" t="s">
        <v>39</v>
      </c>
    </row>
    <row r="4408" spans="1:4" hidden="1">
      <c r="A4408" s="452" t="s">
        <v>13234</v>
      </c>
      <c r="B4408" s="820" t="s">
        <v>13235</v>
      </c>
      <c r="C4408" s="452" t="s">
        <v>13236</v>
      </c>
      <c r="D4408" s="781" t="s">
        <v>43</v>
      </c>
    </row>
    <row r="4409" spans="1:4" hidden="1">
      <c r="A4409" s="452" t="s">
        <v>13237</v>
      </c>
      <c r="B4409" s="820" t="s">
        <v>13238</v>
      </c>
      <c r="C4409" s="452" t="s">
        <v>13239</v>
      </c>
      <c r="D4409" s="781" t="s">
        <v>47</v>
      </c>
    </row>
    <row r="4410" spans="1:4" hidden="1">
      <c r="A4410" s="452" t="s">
        <v>13240</v>
      </c>
      <c r="B4410" s="820" t="s">
        <v>13241</v>
      </c>
      <c r="C4410" s="452" t="s">
        <v>13242</v>
      </c>
      <c r="D4410" s="781" t="s">
        <v>11</v>
      </c>
    </row>
    <row r="4411" spans="1:4" hidden="1">
      <c r="A4411" s="452" t="s">
        <v>13243</v>
      </c>
      <c r="B4411" s="820" t="s">
        <v>13244</v>
      </c>
      <c r="C4411" s="452" t="s">
        <v>13245</v>
      </c>
      <c r="D4411" s="781" t="s">
        <v>54</v>
      </c>
    </row>
    <row r="4412" spans="1:4" hidden="1">
      <c r="A4412" s="452" t="s">
        <v>13246</v>
      </c>
      <c r="B4412" s="820" t="s">
        <v>13247</v>
      </c>
      <c r="C4412" s="452" t="s">
        <v>13248</v>
      </c>
      <c r="D4412" s="781" t="s">
        <v>15</v>
      </c>
    </row>
    <row r="4413" spans="1:4" hidden="1">
      <c r="A4413" s="452" t="s">
        <v>13249</v>
      </c>
      <c r="B4413" s="820" t="s">
        <v>13250</v>
      </c>
      <c r="C4413" s="452" t="s">
        <v>13251</v>
      </c>
      <c r="D4413" s="781" t="s">
        <v>19</v>
      </c>
    </row>
    <row r="4414" spans="1:4" hidden="1">
      <c r="A4414" s="452" t="s">
        <v>13252</v>
      </c>
      <c r="B4414" s="820" t="s">
        <v>13253</v>
      </c>
      <c r="C4414" s="452" t="s">
        <v>13254</v>
      </c>
      <c r="D4414" s="781" t="s">
        <v>23</v>
      </c>
    </row>
    <row r="4415" spans="1:4" hidden="1">
      <c r="A4415" s="452" t="s">
        <v>13255</v>
      </c>
      <c r="B4415" s="820" t="s">
        <v>13256</v>
      </c>
      <c r="C4415" s="452" t="s">
        <v>13257</v>
      </c>
      <c r="D4415" s="781" t="s">
        <v>27</v>
      </c>
    </row>
    <row r="4416" spans="1:4" hidden="1">
      <c r="A4416" s="452" t="s">
        <v>13258</v>
      </c>
      <c r="B4416" s="820" t="s">
        <v>13259</v>
      </c>
      <c r="C4416" s="452" t="s">
        <v>13260</v>
      </c>
      <c r="D4416" s="781" t="s">
        <v>31</v>
      </c>
    </row>
    <row r="4417" spans="1:4" hidden="1">
      <c r="A4417" s="452" t="s">
        <v>13261</v>
      </c>
      <c r="B4417" s="820" t="s">
        <v>13262</v>
      </c>
      <c r="C4417" s="452" t="s">
        <v>13263</v>
      </c>
      <c r="D4417" s="781" t="s">
        <v>35</v>
      </c>
    </row>
    <row r="4418" spans="1:4" hidden="1">
      <c r="A4418" s="452" t="s">
        <v>13264</v>
      </c>
      <c r="B4418" s="820" t="s">
        <v>13265</v>
      </c>
      <c r="C4418" s="452" t="s">
        <v>13266</v>
      </c>
      <c r="D4418" s="781" t="s">
        <v>39</v>
      </c>
    </row>
    <row r="4419" spans="1:4" hidden="1">
      <c r="A4419" s="452" t="s">
        <v>13267</v>
      </c>
      <c r="B4419" s="820" t="s">
        <v>13268</v>
      </c>
      <c r="C4419" s="452" t="s">
        <v>13269</v>
      </c>
      <c r="D4419" s="781" t="s">
        <v>43</v>
      </c>
    </row>
    <row r="4420" spans="1:4" hidden="1">
      <c r="A4420" s="452" t="s">
        <v>13270</v>
      </c>
      <c r="B4420" s="820" t="s">
        <v>13271</v>
      </c>
      <c r="C4420" s="452" t="s">
        <v>13272</v>
      </c>
      <c r="D4420" s="781" t="s">
        <v>47</v>
      </c>
    </row>
    <row r="4421" spans="1:4" hidden="1">
      <c r="A4421" s="452" t="s">
        <v>13273</v>
      </c>
      <c r="B4421" s="820" t="s">
        <v>13274</v>
      </c>
      <c r="C4421" s="452" t="s">
        <v>13275</v>
      </c>
      <c r="D4421" s="781" t="s">
        <v>11</v>
      </c>
    </row>
    <row r="4422" spans="1:4" hidden="1">
      <c r="A4422" s="452" t="s">
        <v>13276</v>
      </c>
      <c r="B4422" s="820" t="s">
        <v>13277</v>
      </c>
      <c r="C4422" s="452" t="s">
        <v>13278</v>
      </c>
      <c r="D4422" s="781" t="s">
        <v>54</v>
      </c>
    </row>
    <row r="4423" spans="1:4" hidden="1">
      <c r="A4423" s="452" t="s">
        <v>13279</v>
      </c>
      <c r="B4423" s="820" t="s">
        <v>13280</v>
      </c>
      <c r="C4423" s="452" t="s">
        <v>13281</v>
      </c>
      <c r="D4423" s="781" t="s">
        <v>15</v>
      </c>
    </row>
    <row r="4424" spans="1:4" hidden="1">
      <c r="A4424" s="452" t="s">
        <v>13282</v>
      </c>
      <c r="B4424" s="820" t="s">
        <v>13283</v>
      </c>
      <c r="C4424" s="452" t="s">
        <v>13284</v>
      </c>
      <c r="D4424" s="781" t="s">
        <v>19</v>
      </c>
    </row>
    <row r="4425" spans="1:4" hidden="1">
      <c r="A4425" s="452" t="s">
        <v>13285</v>
      </c>
      <c r="B4425" s="820" t="s">
        <v>13286</v>
      </c>
      <c r="C4425" s="452" t="s">
        <v>13287</v>
      </c>
      <c r="D4425" s="781" t="s">
        <v>23</v>
      </c>
    </row>
    <row r="4426" spans="1:4" hidden="1">
      <c r="A4426" s="452" t="s">
        <v>13288</v>
      </c>
      <c r="B4426" s="820" t="s">
        <v>13289</v>
      </c>
      <c r="C4426" s="452" t="s">
        <v>13290</v>
      </c>
      <c r="D4426" s="781" t="s">
        <v>27</v>
      </c>
    </row>
    <row r="4427" spans="1:4" hidden="1">
      <c r="A4427" s="452" t="s">
        <v>13291</v>
      </c>
      <c r="B4427" s="820" t="s">
        <v>13292</v>
      </c>
      <c r="C4427" s="452" t="s">
        <v>13293</v>
      </c>
      <c r="D4427" s="781" t="s">
        <v>31</v>
      </c>
    </row>
    <row r="4428" spans="1:4" hidden="1">
      <c r="A4428" s="452" t="s">
        <v>13294</v>
      </c>
      <c r="B4428" s="820" t="s">
        <v>13295</v>
      </c>
      <c r="C4428" s="452" t="s">
        <v>13296</v>
      </c>
      <c r="D4428" s="781" t="s">
        <v>35</v>
      </c>
    </row>
    <row r="4429" spans="1:4" hidden="1">
      <c r="A4429" s="452" t="s">
        <v>13297</v>
      </c>
      <c r="B4429" s="820" t="s">
        <v>13298</v>
      </c>
      <c r="C4429" s="452" t="s">
        <v>13299</v>
      </c>
      <c r="D4429" s="781" t="s">
        <v>39</v>
      </c>
    </row>
    <row r="4430" spans="1:4" hidden="1">
      <c r="A4430" s="452" t="s">
        <v>13300</v>
      </c>
      <c r="B4430" s="820" t="s">
        <v>13301</v>
      </c>
      <c r="C4430" s="452" t="s">
        <v>13302</v>
      </c>
      <c r="D4430" s="781" t="s">
        <v>43</v>
      </c>
    </row>
    <row r="4431" spans="1:4" hidden="1">
      <c r="A4431" s="452" t="s">
        <v>13303</v>
      </c>
      <c r="B4431" s="820" t="s">
        <v>13304</v>
      </c>
      <c r="C4431" s="452" t="s">
        <v>13305</v>
      </c>
      <c r="D4431" s="781" t="s">
        <v>47</v>
      </c>
    </row>
    <row r="4432" spans="1:4" hidden="1">
      <c r="A4432" s="452" t="s">
        <v>13306</v>
      </c>
      <c r="B4432" s="820" t="s">
        <v>13307</v>
      </c>
      <c r="C4432" s="452" t="s">
        <v>13308</v>
      </c>
      <c r="D4432" s="781" t="s">
        <v>11</v>
      </c>
    </row>
    <row r="4433" spans="1:4" hidden="1">
      <c r="A4433" s="452" t="s">
        <v>13309</v>
      </c>
      <c r="B4433" s="820" t="s">
        <v>13310</v>
      </c>
      <c r="C4433" s="452" t="s">
        <v>13311</v>
      </c>
      <c r="D4433" s="781" t="s">
        <v>54</v>
      </c>
    </row>
    <row r="4434" spans="1:4" hidden="1">
      <c r="A4434" s="452" t="s">
        <v>13312</v>
      </c>
      <c r="B4434" s="820" t="s">
        <v>13313</v>
      </c>
      <c r="C4434" s="452" t="s">
        <v>13314</v>
      </c>
      <c r="D4434" s="781" t="s">
        <v>15</v>
      </c>
    </row>
    <row r="4435" spans="1:4" hidden="1">
      <c r="A4435" s="452" t="s">
        <v>13315</v>
      </c>
      <c r="B4435" s="820" t="s">
        <v>13316</v>
      </c>
      <c r="C4435" s="452" t="s">
        <v>13317</v>
      </c>
      <c r="D4435" s="781" t="s">
        <v>19</v>
      </c>
    </row>
    <row r="4436" spans="1:4" hidden="1">
      <c r="A4436" s="452" t="s">
        <v>13318</v>
      </c>
      <c r="B4436" s="820" t="s">
        <v>13319</v>
      </c>
      <c r="C4436" s="452" t="s">
        <v>13320</v>
      </c>
      <c r="D4436" s="781" t="s">
        <v>23</v>
      </c>
    </row>
    <row r="4437" spans="1:4" hidden="1">
      <c r="A4437" s="452" t="s">
        <v>13321</v>
      </c>
      <c r="B4437" s="820" t="s">
        <v>13322</v>
      </c>
      <c r="C4437" s="452" t="s">
        <v>13323</v>
      </c>
      <c r="D4437" s="781" t="s">
        <v>27</v>
      </c>
    </row>
    <row r="4438" spans="1:4" hidden="1">
      <c r="A4438" s="452" t="s">
        <v>13324</v>
      </c>
      <c r="B4438" s="820" t="s">
        <v>13325</v>
      </c>
      <c r="C4438" s="452" t="s">
        <v>13326</v>
      </c>
      <c r="D4438" s="781" t="s">
        <v>31</v>
      </c>
    </row>
    <row r="4439" spans="1:4" hidden="1">
      <c r="A4439" s="452" t="s">
        <v>13327</v>
      </c>
      <c r="B4439" s="820" t="s">
        <v>13328</v>
      </c>
      <c r="C4439" s="452" t="s">
        <v>13329</v>
      </c>
      <c r="D4439" s="781" t="s">
        <v>35</v>
      </c>
    </row>
    <row r="4440" spans="1:4" hidden="1">
      <c r="A4440" s="452" t="s">
        <v>13330</v>
      </c>
      <c r="B4440" s="820" t="s">
        <v>13331</v>
      </c>
      <c r="C4440" s="452" t="s">
        <v>13332</v>
      </c>
      <c r="D4440" s="781" t="s">
        <v>39</v>
      </c>
    </row>
    <row r="4441" spans="1:4" hidden="1">
      <c r="A4441" s="452" t="s">
        <v>13333</v>
      </c>
      <c r="B4441" s="820" t="s">
        <v>13334</v>
      </c>
      <c r="C4441" s="452" t="s">
        <v>13335</v>
      </c>
      <c r="D4441" s="781" t="s">
        <v>43</v>
      </c>
    </row>
    <row r="4442" spans="1:4" hidden="1">
      <c r="A4442" s="452" t="s">
        <v>13336</v>
      </c>
      <c r="B4442" s="820" t="s">
        <v>13337</v>
      </c>
      <c r="C4442" s="452" t="s">
        <v>13338</v>
      </c>
      <c r="D4442" s="781" t="s">
        <v>47</v>
      </c>
    </row>
    <row r="4443" spans="1:4" hidden="1">
      <c r="A4443" s="452" t="s">
        <v>13339</v>
      </c>
      <c r="B4443" s="820" t="s">
        <v>13340</v>
      </c>
      <c r="C4443" s="452" t="s">
        <v>13341</v>
      </c>
      <c r="D4443" s="781" t="s">
        <v>11</v>
      </c>
    </row>
    <row r="4444" spans="1:4" hidden="1">
      <c r="A4444" s="452" t="s">
        <v>13342</v>
      </c>
      <c r="B4444" s="820" t="s">
        <v>13343</v>
      </c>
      <c r="C4444" s="452" t="s">
        <v>13344</v>
      </c>
      <c r="D4444" s="781" t="s">
        <v>54</v>
      </c>
    </row>
    <row r="4445" spans="1:4" hidden="1">
      <c r="A4445" s="452" t="s">
        <v>13345</v>
      </c>
      <c r="B4445" s="820" t="s">
        <v>13346</v>
      </c>
      <c r="C4445" s="452" t="s">
        <v>13347</v>
      </c>
      <c r="D4445" s="781" t="s">
        <v>15</v>
      </c>
    </row>
    <row r="4446" spans="1:4" hidden="1">
      <c r="A4446" s="452" t="s">
        <v>13348</v>
      </c>
      <c r="B4446" s="820" t="s">
        <v>13349</v>
      </c>
      <c r="C4446" s="452" t="s">
        <v>13350</v>
      </c>
      <c r="D4446" s="781" t="s">
        <v>19</v>
      </c>
    </row>
    <row r="4447" spans="1:4" hidden="1">
      <c r="A4447" s="452" t="s">
        <v>13351</v>
      </c>
      <c r="B4447" s="820" t="s">
        <v>13352</v>
      </c>
      <c r="C4447" s="452" t="s">
        <v>13353</v>
      </c>
      <c r="D4447" s="781" t="s">
        <v>23</v>
      </c>
    </row>
    <row r="4448" spans="1:4" hidden="1">
      <c r="A4448" s="452" t="s">
        <v>13354</v>
      </c>
      <c r="B4448" s="820" t="s">
        <v>13355</v>
      </c>
      <c r="C4448" s="452" t="s">
        <v>13356</v>
      </c>
      <c r="D4448" s="781" t="s">
        <v>27</v>
      </c>
    </row>
    <row r="4449" spans="1:4" hidden="1">
      <c r="A4449" s="452" t="s">
        <v>13357</v>
      </c>
      <c r="B4449" s="820" t="s">
        <v>13358</v>
      </c>
      <c r="C4449" s="452" t="s">
        <v>13359</v>
      </c>
      <c r="D4449" s="781" t="s">
        <v>31</v>
      </c>
    </row>
    <row r="4450" spans="1:4" hidden="1">
      <c r="A4450" s="452" t="s">
        <v>13360</v>
      </c>
      <c r="B4450" s="820" t="s">
        <v>13361</v>
      </c>
      <c r="C4450" s="452" t="s">
        <v>13362</v>
      </c>
      <c r="D4450" s="781" t="s">
        <v>35</v>
      </c>
    </row>
    <row r="4451" spans="1:4" hidden="1">
      <c r="A4451" s="452" t="s">
        <v>13363</v>
      </c>
      <c r="B4451" s="820" t="s">
        <v>13364</v>
      </c>
      <c r="C4451" s="452" t="s">
        <v>13365</v>
      </c>
      <c r="D4451" s="781" t="s">
        <v>39</v>
      </c>
    </row>
    <row r="4452" spans="1:4" hidden="1">
      <c r="A4452" s="452" t="s">
        <v>13366</v>
      </c>
      <c r="B4452" s="820" t="s">
        <v>13367</v>
      </c>
      <c r="C4452" s="452" t="s">
        <v>13368</v>
      </c>
      <c r="D4452" s="781" t="s">
        <v>43</v>
      </c>
    </row>
    <row r="4453" spans="1:4" hidden="1">
      <c r="A4453" s="452" t="s">
        <v>13369</v>
      </c>
      <c r="B4453" s="820" t="s">
        <v>13370</v>
      </c>
      <c r="C4453" s="452" t="s">
        <v>13371</v>
      </c>
      <c r="D4453" s="781" t="s">
        <v>47</v>
      </c>
    </row>
    <row r="4454" spans="1:4" hidden="1">
      <c r="A4454" s="452" t="s">
        <v>13372</v>
      </c>
      <c r="B4454" s="820" t="s">
        <v>13373</v>
      </c>
      <c r="C4454" s="452" t="s">
        <v>13374</v>
      </c>
      <c r="D4454" s="781" t="s">
        <v>11</v>
      </c>
    </row>
    <row r="4455" spans="1:4" hidden="1">
      <c r="A4455" s="452" t="s">
        <v>13375</v>
      </c>
      <c r="B4455" s="820" t="s">
        <v>13376</v>
      </c>
      <c r="C4455" s="452" t="s">
        <v>13377</v>
      </c>
      <c r="D4455" s="781" t="s">
        <v>54</v>
      </c>
    </row>
    <row r="4456" spans="1:4" hidden="1">
      <c r="A4456" s="452" t="s">
        <v>13378</v>
      </c>
      <c r="B4456" s="820" t="s">
        <v>13379</v>
      </c>
      <c r="C4456" s="452" t="s">
        <v>13380</v>
      </c>
      <c r="D4456" s="781" t="s">
        <v>15</v>
      </c>
    </row>
    <row r="4457" spans="1:4" hidden="1">
      <c r="A4457" s="452" t="s">
        <v>13381</v>
      </c>
      <c r="B4457" s="820" t="s">
        <v>13382</v>
      </c>
      <c r="C4457" s="452" t="s">
        <v>13383</v>
      </c>
      <c r="D4457" s="781" t="s">
        <v>19</v>
      </c>
    </row>
    <row r="4458" spans="1:4" hidden="1">
      <c r="A4458" s="452" t="s">
        <v>13384</v>
      </c>
      <c r="B4458" s="820" t="s">
        <v>13385</v>
      </c>
      <c r="C4458" s="452" t="s">
        <v>13386</v>
      </c>
      <c r="D4458" s="781" t="s">
        <v>23</v>
      </c>
    </row>
    <row r="4459" spans="1:4" hidden="1">
      <c r="A4459" s="452" t="s">
        <v>13387</v>
      </c>
      <c r="B4459" s="820" t="s">
        <v>13388</v>
      </c>
      <c r="C4459" s="452" t="s">
        <v>13389</v>
      </c>
      <c r="D4459" s="781" t="s">
        <v>27</v>
      </c>
    </row>
    <row r="4460" spans="1:4" hidden="1">
      <c r="A4460" s="452" t="s">
        <v>13390</v>
      </c>
      <c r="B4460" s="820" t="s">
        <v>13391</v>
      </c>
      <c r="C4460" s="452" t="s">
        <v>13392</v>
      </c>
      <c r="D4460" s="781" t="s">
        <v>31</v>
      </c>
    </row>
    <row r="4461" spans="1:4" hidden="1">
      <c r="A4461" s="452" t="s">
        <v>13393</v>
      </c>
      <c r="B4461" s="820" t="s">
        <v>13394</v>
      </c>
      <c r="C4461" s="452" t="s">
        <v>13395</v>
      </c>
      <c r="D4461" s="781" t="s">
        <v>35</v>
      </c>
    </row>
    <row r="4462" spans="1:4" hidden="1">
      <c r="A4462" s="452" t="s">
        <v>13396</v>
      </c>
      <c r="B4462" s="820" t="s">
        <v>13397</v>
      </c>
      <c r="C4462" s="452" t="s">
        <v>13398</v>
      </c>
      <c r="D4462" s="781" t="s">
        <v>39</v>
      </c>
    </row>
    <row r="4463" spans="1:4" hidden="1">
      <c r="A4463" s="452" t="s">
        <v>13399</v>
      </c>
      <c r="B4463" s="820" t="s">
        <v>13400</v>
      </c>
      <c r="C4463" s="452" t="s">
        <v>13401</v>
      </c>
      <c r="D4463" s="781" t="s">
        <v>43</v>
      </c>
    </row>
    <row r="4464" spans="1:4" hidden="1">
      <c r="A4464" s="452" t="s">
        <v>13402</v>
      </c>
      <c r="B4464" s="820" t="s">
        <v>13403</v>
      </c>
      <c r="C4464" s="452" t="s">
        <v>13404</v>
      </c>
      <c r="D4464" s="781" t="s">
        <v>47</v>
      </c>
    </row>
    <row r="4465" spans="1:4" hidden="1">
      <c r="A4465" s="452" t="s">
        <v>13405</v>
      </c>
      <c r="B4465" s="820" t="s">
        <v>13406</v>
      </c>
      <c r="C4465" s="452" t="s">
        <v>13407</v>
      </c>
      <c r="D4465" s="781" t="s">
        <v>11</v>
      </c>
    </row>
    <row r="4466" spans="1:4" hidden="1">
      <c r="A4466" s="452" t="s">
        <v>13408</v>
      </c>
      <c r="B4466" s="820" t="s">
        <v>13409</v>
      </c>
      <c r="C4466" s="452" t="s">
        <v>13410</v>
      </c>
      <c r="D4466" s="781" t="s">
        <v>54</v>
      </c>
    </row>
    <row r="4467" spans="1:4" hidden="1">
      <c r="A4467" s="452" t="s">
        <v>13411</v>
      </c>
      <c r="B4467" s="820" t="s">
        <v>13412</v>
      </c>
      <c r="C4467" s="452" t="s">
        <v>13413</v>
      </c>
      <c r="D4467" s="781" t="s">
        <v>15</v>
      </c>
    </row>
    <row r="4468" spans="1:4" hidden="1">
      <c r="A4468" s="452" t="s">
        <v>13414</v>
      </c>
      <c r="B4468" s="820" t="s">
        <v>13415</v>
      </c>
      <c r="C4468" s="452" t="s">
        <v>13416</v>
      </c>
      <c r="D4468" s="781" t="s">
        <v>19</v>
      </c>
    </row>
    <row r="4469" spans="1:4" hidden="1">
      <c r="A4469" s="452" t="s">
        <v>13417</v>
      </c>
      <c r="B4469" s="820" t="s">
        <v>13418</v>
      </c>
      <c r="C4469" s="452" t="s">
        <v>13419</v>
      </c>
      <c r="D4469" s="781" t="s">
        <v>23</v>
      </c>
    </row>
    <row r="4470" spans="1:4" hidden="1">
      <c r="A4470" s="452" t="s">
        <v>13420</v>
      </c>
      <c r="B4470" s="820" t="s">
        <v>13421</v>
      </c>
      <c r="C4470" s="452" t="s">
        <v>13422</v>
      </c>
      <c r="D4470" s="781" t="s">
        <v>27</v>
      </c>
    </row>
    <row r="4471" spans="1:4" hidden="1">
      <c r="A4471" s="452" t="s">
        <v>13423</v>
      </c>
      <c r="B4471" s="820" t="s">
        <v>13424</v>
      </c>
      <c r="C4471" s="452" t="s">
        <v>13425</v>
      </c>
      <c r="D4471" s="781" t="s">
        <v>31</v>
      </c>
    </row>
    <row r="4472" spans="1:4" hidden="1">
      <c r="A4472" s="452" t="s">
        <v>13426</v>
      </c>
      <c r="B4472" s="820" t="s">
        <v>13427</v>
      </c>
      <c r="C4472" s="452" t="s">
        <v>13428</v>
      </c>
      <c r="D4472" s="781" t="s">
        <v>35</v>
      </c>
    </row>
    <row r="4473" spans="1:4" hidden="1">
      <c r="A4473" s="452" t="s">
        <v>13429</v>
      </c>
      <c r="B4473" s="820" t="s">
        <v>13430</v>
      </c>
      <c r="C4473" s="452" t="s">
        <v>13431</v>
      </c>
      <c r="D4473" s="781" t="s">
        <v>39</v>
      </c>
    </row>
    <row r="4474" spans="1:4" hidden="1">
      <c r="A4474" s="452" t="s">
        <v>13432</v>
      </c>
      <c r="B4474" s="820" t="s">
        <v>13433</v>
      </c>
      <c r="C4474" s="452" t="s">
        <v>13434</v>
      </c>
      <c r="D4474" s="781" t="s">
        <v>43</v>
      </c>
    </row>
    <row r="4475" spans="1:4" hidden="1">
      <c r="A4475" s="452" t="s">
        <v>13435</v>
      </c>
      <c r="B4475" s="820" t="s">
        <v>13436</v>
      </c>
      <c r="C4475" s="452" t="s">
        <v>13437</v>
      </c>
      <c r="D4475" s="781" t="s">
        <v>47</v>
      </c>
    </row>
    <row r="4476" spans="1:4" hidden="1">
      <c r="A4476" s="452" t="s">
        <v>13438</v>
      </c>
      <c r="B4476" s="820" t="s">
        <v>13439</v>
      </c>
      <c r="C4476" s="452" t="s">
        <v>13440</v>
      </c>
      <c r="D4476" s="781" t="s">
        <v>11</v>
      </c>
    </row>
    <row r="4477" spans="1:4" hidden="1">
      <c r="A4477" s="452" t="s">
        <v>13441</v>
      </c>
      <c r="B4477" s="820" t="s">
        <v>13442</v>
      </c>
      <c r="C4477" s="452" t="s">
        <v>13443</v>
      </c>
      <c r="D4477" s="781" t="s">
        <v>54</v>
      </c>
    </row>
    <row r="4478" spans="1:4" hidden="1">
      <c r="A4478" s="452" t="s">
        <v>13444</v>
      </c>
      <c r="B4478" s="820" t="s">
        <v>13445</v>
      </c>
      <c r="C4478" s="452" t="s">
        <v>13446</v>
      </c>
      <c r="D4478" s="781" t="s">
        <v>15</v>
      </c>
    </row>
    <row r="4479" spans="1:4" hidden="1">
      <c r="A4479" s="452" t="s">
        <v>13447</v>
      </c>
      <c r="B4479" s="820" t="s">
        <v>13448</v>
      </c>
      <c r="C4479" s="452" t="s">
        <v>13449</v>
      </c>
      <c r="D4479" s="781" t="s">
        <v>19</v>
      </c>
    </row>
    <row r="4480" spans="1:4" hidden="1">
      <c r="A4480" s="452" t="s">
        <v>13450</v>
      </c>
      <c r="B4480" s="820" t="s">
        <v>13451</v>
      </c>
      <c r="C4480" s="452" t="s">
        <v>13452</v>
      </c>
      <c r="D4480" s="781" t="s">
        <v>23</v>
      </c>
    </row>
    <row r="4481" spans="1:4" hidden="1">
      <c r="A4481" s="452" t="s">
        <v>13453</v>
      </c>
      <c r="B4481" s="820" t="s">
        <v>13454</v>
      </c>
      <c r="C4481" s="452" t="s">
        <v>13455</v>
      </c>
      <c r="D4481" s="781" t="s">
        <v>27</v>
      </c>
    </row>
    <row r="4482" spans="1:4" hidden="1">
      <c r="A4482" s="452" t="s">
        <v>13456</v>
      </c>
      <c r="B4482" s="820" t="s">
        <v>13457</v>
      </c>
      <c r="C4482" s="452" t="s">
        <v>13458</v>
      </c>
      <c r="D4482" s="781" t="s">
        <v>31</v>
      </c>
    </row>
    <row r="4483" spans="1:4" hidden="1">
      <c r="A4483" s="452" t="s">
        <v>13459</v>
      </c>
      <c r="B4483" s="820" t="s">
        <v>13460</v>
      </c>
      <c r="C4483" s="452" t="s">
        <v>13461</v>
      </c>
      <c r="D4483" s="781" t="s">
        <v>35</v>
      </c>
    </row>
    <row r="4484" spans="1:4" hidden="1">
      <c r="A4484" s="452" t="s">
        <v>13462</v>
      </c>
      <c r="B4484" s="820" t="s">
        <v>13463</v>
      </c>
      <c r="C4484" s="452" t="s">
        <v>13464</v>
      </c>
      <c r="D4484" s="781" t="s">
        <v>39</v>
      </c>
    </row>
    <row r="4485" spans="1:4" hidden="1">
      <c r="A4485" s="452" t="s">
        <v>13465</v>
      </c>
      <c r="B4485" s="820" t="s">
        <v>13466</v>
      </c>
      <c r="C4485" s="452" t="s">
        <v>13467</v>
      </c>
      <c r="D4485" s="781" t="s">
        <v>43</v>
      </c>
    </row>
    <row r="4486" spans="1:4" hidden="1">
      <c r="A4486" s="452" t="s">
        <v>13468</v>
      </c>
      <c r="B4486" s="820" t="s">
        <v>13469</v>
      </c>
      <c r="C4486" s="452" t="s">
        <v>13470</v>
      </c>
      <c r="D4486" s="781" t="s">
        <v>47</v>
      </c>
    </row>
    <row r="4487" spans="1:4" hidden="1">
      <c r="A4487" s="452" t="s">
        <v>13471</v>
      </c>
      <c r="B4487" s="820" t="s">
        <v>13472</v>
      </c>
      <c r="C4487" s="452" t="s">
        <v>13473</v>
      </c>
      <c r="D4487" s="781" t="s">
        <v>11</v>
      </c>
    </row>
    <row r="4488" spans="1:4" hidden="1">
      <c r="A4488" s="452" t="s">
        <v>13474</v>
      </c>
      <c r="B4488" s="820" t="s">
        <v>13475</v>
      </c>
      <c r="C4488" s="452" t="s">
        <v>13476</v>
      </c>
      <c r="D4488" s="781" t="s">
        <v>54</v>
      </c>
    </row>
    <row r="4489" spans="1:4" hidden="1">
      <c r="A4489" s="452" t="s">
        <v>13477</v>
      </c>
      <c r="B4489" s="820" t="s">
        <v>13478</v>
      </c>
      <c r="C4489" s="452" t="s">
        <v>13479</v>
      </c>
      <c r="D4489" s="781" t="s">
        <v>15</v>
      </c>
    </row>
    <row r="4490" spans="1:4" hidden="1">
      <c r="A4490" s="452" t="s">
        <v>13480</v>
      </c>
      <c r="B4490" s="820" t="s">
        <v>13481</v>
      </c>
      <c r="C4490" s="452" t="s">
        <v>13482</v>
      </c>
      <c r="D4490" s="781" t="s">
        <v>19</v>
      </c>
    </row>
    <row r="4491" spans="1:4" hidden="1">
      <c r="A4491" s="452" t="s">
        <v>13483</v>
      </c>
      <c r="B4491" s="820" t="s">
        <v>13484</v>
      </c>
      <c r="C4491" s="452" t="s">
        <v>13485</v>
      </c>
      <c r="D4491" s="781" t="s">
        <v>23</v>
      </c>
    </row>
    <row r="4492" spans="1:4" hidden="1">
      <c r="A4492" s="452" t="s">
        <v>13486</v>
      </c>
      <c r="B4492" s="820" t="s">
        <v>13487</v>
      </c>
      <c r="C4492" s="452" t="s">
        <v>13488</v>
      </c>
      <c r="D4492" s="781" t="s">
        <v>27</v>
      </c>
    </row>
    <row r="4493" spans="1:4" hidden="1">
      <c r="A4493" s="452" t="s">
        <v>13489</v>
      </c>
      <c r="B4493" s="820" t="s">
        <v>13490</v>
      </c>
      <c r="C4493" s="452" t="s">
        <v>13491</v>
      </c>
      <c r="D4493" s="781" t="s">
        <v>31</v>
      </c>
    </row>
    <row r="4494" spans="1:4" hidden="1">
      <c r="A4494" s="452" t="s">
        <v>13492</v>
      </c>
      <c r="B4494" s="820" t="s">
        <v>13493</v>
      </c>
      <c r="C4494" s="452" t="s">
        <v>13494</v>
      </c>
      <c r="D4494" s="781" t="s">
        <v>35</v>
      </c>
    </row>
    <row r="4495" spans="1:4" hidden="1">
      <c r="A4495" s="452" t="s">
        <v>13495</v>
      </c>
      <c r="B4495" s="820" t="s">
        <v>13496</v>
      </c>
      <c r="C4495" s="452" t="s">
        <v>13497</v>
      </c>
      <c r="D4495" s="781" t="s">
        <v>39</v>
      </c>
    </row>
    <row r="4496" spans="1:4" hidden="1">
      <c r="A4496" s="452" t="s">
        <v>13498</v>
      </c>
      <c r="B4496" s="820" t="s">
        <v>13499</v>
      </c>
      <c r="C4496" s="452" t="s">
        <v>13500</v>
      </c>
      <c r="D4496" s="781" t="s">
        <v>43</v>
      </c>
    </row>
    <row r="4497" spans="1:4" hidden="1">
      <c r="A4497" s="452" t="s">
        <v>13501</v>
      </c>
      <c r="B4497" s="820" t="s">
        <v>13502</v>
      </c>
      <c r="C4497" s="452" t="s">
        <v>13503</v>
      </c>
      <c r="D4497" s="781" t="s">
        <v>47</v>
      </c>
    </row>
    <row r="4498" spans="1:4" hidden="1">
      <c r="A4498" s="452" t="s">
        <v>13504</v>
      </c>
      <c r="B4498" s="820" t="s">
        <v>13505</v>
      </c>
      <c r="C4498" s="452" t="s">
        <v>13506</v>
      </c>
      <c r="D4498" s="781" t="s">
        <v>11</v>
      </c>
    </row>
    <row r="4499" spans="1:4" hidden="1">
      <c r="A4499" s="452" t="s">
        <v>13507</v>
      </c>
      <c r="B4499" s="820" t="s">
        <v>13508</v>
      </c>
      <c r="C4499" s="452" t="s">
        <v>13509</v>
      </c>
      <c r="D4499" s="781" t="s">
        <v>54</v>
      </c>
    </row>
    <row r="4500" spans="1:4" hidden="1">
      <c r="A4500" s="452" t="s">
        <v>13510</v>
      </c>
      <c r="B4500" s="820" t="s">
        <v>13511</v>
      </c>
      <c r="C4500" s="452" t="s">
        <v>13512</v>
      </c>
      <c r="D4500" s="781" t="s">
        <v>15</v>
      </c>
    </row>
    <row r="4501" spans="1:4" hidden="1">
      <c r="A4501" s="452" t="s">
        <v>13513</v>
      </c>
      <c r="B4501" s="820" t="s">
        <v>13514</v>
      </c>
      <c r="C4501" s="452" t="s">
        <v>13515</v>
      </c>
      <c r="D4501" s="781" t="s">
        <v>19</v>
      </c>
    </row>
    <row r="4502" spans="1:4" hidden="1">
      <c r="A4502" s="452" t="s">
        <v>13516</v>
      </c>
      <c r="B4502" s="820" t="s">
        <v>13517</v>
      </c>
      <c r="C4502" s="452" t="s">
        <v>13518</v>
      </c>
      <c r="D4502" s="781" t="s">
        <v>23</v>
      </c>
    </row>
    <row r="4503" spans="1:4" hidden="1">
      <c r="A4503" s="452" t="s">
        <v>13519</v>
      </c>
      <c r="B4503" s="820" t="s">
        <v>13520</v>
      </c>
      <c r="C4503" s="452" t="s">
        <v>13521</v>
      </c>
      <c r="D4503" s="781" t="s">
        <v>27</v>
      </c>
    </row>
    <row r="4504" spans="1:4" hidden="1">
      <c r="A4504" s="452" t="s">
        <v>13522</v>
      </c>
      <c r="B4504" s="820" t="s">
        <v>13523</v>
      </c>
      <c r="C4504" s="452" t="s">
        <v>13524</v>
      </c>
      <c r="D4504" s="781" t="s">
        <v>31</v>
      </c>
    </row>
    <row r="4505" spans="1:4" hidden="1">
      <c r="A4505" s="452" t="s">
        <v>13525</v>
      </c>
      <c r="B4505" s="820" t="s">
        <v>13526</v>
      </c>
      <c r="C4505" s="452" t="s">
        <v>13527</v>
      </c>
      <c r="D4505" s="781" t="s">
        <v>35</v>
      </c>
    </row>
    <row r="4506" spans="1:4" hidden="1">
      <c r="A4506" s="452" t="s">
        <v>13528</v>
      </c>
      <c r="B4506" s="820" t="s">
        <v>13529</v>
      </c>
      <c r="C4506" s="452" t="s">
        <v>13530</v>
      </c>
      <c r="D4506" s="781" t="s">
        <v>39</v>
      </c>
    </row>
    <row r="4507" spans="1:4" hidden="1">
      <c r="A4507" s="452" t="s">
        <v>13531</v>
      </c>
      <c r="B4507" s="820" t="s">
        <v>13532</v>
      </c>
      <c r="C4507" s="452" t="s">
        <v>13533</v>
      </c>
      <c r="D4507" s="781" t="s">
        <v>43</v>
      </c>
    </row>
    <row r="4508" spans="1:4" hidden="1">
      <c r="A4508" s="452" t="s">
        <v>13534</v>
      </c>
      <c r="B4508" s="820" t="s">
        <v>13535</v>
      </c>
      <c r="C4508" s="452" t="s">
        <v>13536</v>
      </c>
      <c r="D4508" s="781" t="s">
        <v>47</v>
      </c>
    </row>
    <row r="4509" spans="1:4" hidden="1">
      <c r="A4509" s="452" t="s">
        <v>13537</v>
      </c>
      <c r="B4509" s="820" t="s">
        <v>13538</v>
      </c>
      <c r="C4509" s="452" t="s">
        <v>13539</v>
      </c>
      <c r="D4509" s="781" t="s">
        <v>11</v>
      </c>
    </row>
    <row r="4510" spans="1:4" hidden="1">
      <c r="A4510" s="452" t="s">
        <v>13540</v>
      </c>
      <c r="B4510" s="820" t="s">
        <v>13541</v>
      </c>
      <c r="C4510" s="452" t="s">
        <v>13542</v>
      </c>
      <c r="D4510" s="781" t="s">
        <v>54</v>
      </c>
    </row>
    <row r="4511" spans="1:4" hidden="1">
      <c r="A4511" s="452" t="s">
        <v>13543</v>
      </c>
      <c r="B4511" s="820" t="s">
        <v>13544</v>
      </c>
      <c r="C4511" s="452" t="s">
        <v>13545</v>
      </c>
      <c r="D4511" s="781" t="s">
        <v>15</v>
      </c>
    </row>
    <row r="4512" spans="1:4" hidden="1">
      <c r="A4512" s="452" t="s">
        <v>13546</v>
      </c>
      <c r="B4512" s="820" t="s">
        <v>13547</v>
      </c>
      <c r="C4512" s="452" t="s">
        <v>13548</v>
      </c>
      <c r="D4512" s="781" t="s">
        <v>19</v>
      </c>
    </row>
    <row r="4513" spans="1:4" hidden="1">
      <c r="A4513" s="452" t="s">
        <v>13549</v>
      </c>
      <c r="B4513" s="820" t="s">
        <v>13550</v>
      </c>
      <c r="C4513" s="452" t="s">
        <v>13551</v>
      </c>
      <c r="D4513" s="781" t="s">
        <v>23</v>
      </c>
    </row>
    <row r="4514" spans="1:4" hidden="1">
      <c r="A4514" s="452" t="s">
        <v>13552</v>
      </c>
      <c r="B4514" s="820" t="s">
        <v>13553</v>
      </c>
      <c r="C4514" s="452" t="s">
        <v>13554</v>
      </c>
      <c r="D4514" s="781" t="s">
        <v>27</v>
      </c>
    </row>
    <row r="4515" spans="1:4" hidden="1">
      <c r="A4515" s="452" t="s">
        <v>13555</v>
      </c>
      <c r="B4515" s="820" t="s">
        <v>13556</v>
      </c>
      <c r="C4515" s="452" t="s">
        <v>13557</v>
      </c>
      <c r="D4515" s="781" t="s">
        <v>31</v>
      </c>
    </row>
    <row r="4516" spans="1:4" hidden="1">
      <c r="A4516" s="452" t="s">
        <v>13558</v>
      </c>
      <c r="B4516" s="820" t="s">
        <v>13559</v>
      </c>
      <c r="C4516" s="452" t="s">
        <v>13560</v>
      </c>
      <c r="D4516" s="781" t="s">
        <v>35</v>
      </c>
    </row>
    <row r="4517" spans="1:4" hidden="1">
      <c r="A4517" s="452" t="s">
        <v>13561</v>
      </c>
      <c r="B4517" s="820" t="s">
        <v>13562</v>
      </c>
      <c r="C4517" s="452" t="s">
        <v>13563</v>
      </c>
      <c r="D4517" s="781" t="s">
        <v>39</v>
      </c>
    </row>
    <row r="4518" spans="1:4" hidden="1">
      <c r="A4518" s="452" t="s">
        <v>13564</v>
      </c>
      <c r="B4518" s="820" t="s">
        <v>13565</v>
      </c>
      <c r="C4518" s="452" t="s">
        <v>13566</v>
      </c>
      <c r="D4518" s="781" t="s">
        <v>43</v>
      </c>
    </row>
    <row r="4519" spans="1:4" hidden="1">
      <c r="A4519" s="452" t="s">
        <v>13567</v>
      </c>
      <c r="B4519" s="820" t="s">
        <v>13568</v>
      </c>
      <c r="C4519" s="452" t="s">
        <v>13569</v>
      </c>
      <c r="D4519" s="781" t="s">
        <v>47</v>
      </c>
    </row>
    <row r="4520" spans="1:4" hidden="1">
      <c r="A4520" s="452" t="s">
        <v>13570</v>
      </c>
      <c r="B4520" s="820" t="s">
        <v>13571</v>
      </c>
      <c r="C4520" s="452" t="s">
        <v>13572</v>
      </c>
      <c r="D4520" s="781" t="s">
        <v>11</v>
      </c>
    </row>
    <row r="4521" spans="1:4" hidden="1">
      <c r="A4521" s="452" t="s">
        <v>13573</v>
      </c>
      <c r="B4521" s="820" t="s">
        <v>13574</v>
      </c>
      <c r="C4521" s="452" t="s">
        <v>13575</v>
      </c>
      <c r="D4521" s="781" t="s">
        <v>54</v>
      </c>
    </row>
    <row r="4522" spans="1:4" hidden="1">
      <c r="A4522" s="452" t="s">
        <v>13576</v>
      </c>
      <c r="B4522" s="820" t="s">
        <v>13577</v>
      </c>
      <c r="C4522" s="452" t="s">
        <v>13578</v>
      </c>
      <c r="D4522" s="781" t="s">
        <v>15</v>
      </c>
    </row>
    <row r="4523" spans="1:4" hidden="1">
      <c r="A4523" s="452" t="s">
        <v>13579</v>
      </c>
      <c r="B4523" s="820" t="s">
        <v>13580</v>
      </c>
      <c r="C4523" s="452" t="s">
        <v>13581</v>
      </c>
      <c r="D4523" s="781" t="s">
        <v>19</v>
      </c>
    </row>
    <row r="4524" spans="1:4" hidden="1">
      <c r="A4524" s="452" t="s">
        <v>13582</v>
      </c>
      <c r="B4524" s="820" t="s">
        <v>13583</v>
      </c>
      <c r="C4524" s="452" t="s">
        <v>13584</v>
      </c>
      <c r="D4524" s="781" t="s">
        <v>23</v>
      </c>
    </row>
    <row r="4525" spans="1:4" hidden="1">
      <c r="A4525" s="452" t="s">
        <v>13585</v>
      </c>
      <c r="B4525" s="820" t="s">
        <v>13586</v>
      </c>
      <c r="C4525" s="452" t="s">
        <v>13587</v>
      </c>
      <c r="D4525" s="781" t="s">
        <v>27</v>
      </c>
    </row>
    <row r="4526" spans="1:4" hidden="1">
      <c r="A4526" s="452" t="s">
        <v>13588</v>
      </c>
      <c r="B4526" s="820" t="s">
        <v>13589</v>
      </c>
      <c r="C4526" s="452" t="s">
        <v>13590</v>
      </c>
      <c r="D4526" s="781" t="s">
        <v>31</v>
      </c>
    </row>
    <row r="4527" spans="1:4" hidden="1">
      <c r="A4527" s="452" t="s">
        <v>13591</v>
      </c>
      <c r="B4527" s="820" t="s">
        <v>13592</v>
      </c>
      <c r="C4527" s="452" t="s">
        <v>13593</v>
      </c>
      <c r="D4527" s="781" t="s">
        <v>35</v>
      </c>
    </row>
    <row r="4528" spans="1:4" hidden="1">
      <c r="A4528" s="452" t="s">
        <v>13594</v>
      </c>
      <c r="B4528" s="820" t="s">
        <v>13595</v>
      </c>
      <c r="C4528" s="452" t="s">
        <v>13596</v>
      </c>
      <c r="D4528" s="781" t="s">
        <v>39</v>
      </c>
    </row>
    <row r="4529" spans="1:4" hidden="1">
      <c r="A4529" s="452" t="s">
        <v>13597</v>
      </c>
      <c r="B4529" s="820" t="s">
        <v>13598</v>
      </c>
      <c r="C4529" s="452" t="s">
        <v>13599</v>
      </c>
      <c r="D4529" s="781" t="s">
        <v>43</v>
      </c>
    </row>
    <row r="4530" spans="1:4" hidden="1">
      <c r="A4530" s="452" t="s">
        <v>13600</v>
      </c>
      <c r="B4530" s="820" t="s">
        <v>13601</v>
      </c>
      <c r="C4530" s="452" t="s">
        <v>13602</v>
      </c>
      <c r="D4530" s="781" t="s">
        <v>47</v>
      </c>
    </row>
    <row r="4531" spans="1:4" hidden="1">
      <c r="A4531" s="452" t="s">
        <v>13603</v>
      </c>
      <c r="B4531" s="820" t="s">
        <v>13604</v>
      </c>
      <c r="C4531" s="452" t="s">
        <v>13605</v>
      </c>
      <c r="D4531" s="781" t="s">
        <v>11</v>
      </c>
    </row>
    <row r="4532" spans="1:4" hidden="1">
      <c r="A4532" s="452" t="s">
        <v>13606</v>
      </c>
      <c r="B4532" s="820" t="s">
        <v>13607</v>
      </c>
      <c r="C4532" s="452" t="s">
        <v>13608</v>
      </c>
      <c r="D4532" s="781" t="s">
        <v>54</v>
      </c>
    </row>
    <row r="4533" spans="1:4" hidden="1">
      <c r="A4533" s="452" t="s">
        <v>13609</v>
      </c>
      <c r="B4533" s="820" t="s">
        <v>13610</v>
      </c>
      <c r="C4533" s="452" t="s">
        <v>13611</v>
      </c>
      <c r="D4533" s="781" t="s">
        <v>15</v>
      </c>
    </row>
    <row r="4534" spans="1:4" hidden="1">
      <c r="A4534" s="452" t="s">
        <v>13612</v>
      </c>
      <c r="B4534" s="820" t="s">
        <v>13613</v>
      </c>
      <c r="C4534" s="452" t="s">
        <v>13614</v>
      </c>
      <c r="D4534" s="781" t="s">
        <v>19</v>
      </c>
    </row>
    <row r="4535" spans="1:4" hidden="1">
      <c r="A4535" s="452" t="s">
        <v>13615</v>
      </c>
      <c r="B4535" s="820" t="s">
        <v>13616</v>
      </c>
      <c r="C4535" s="452" t="s">
        <v>13617</v>
      </c>
      <c r="D4535" s="781" t="s">
        <v>23</v>
      </c>
    </row>
    <row r="4536" spans="1:4" hidden="1">
      <c r="A4536" s="452" t="s">
        <v>13618</v>
      </c>
      <c r="B4536" s="820" t="s">
        <v>13619</v>
      </c>
      <c r="C4536" s="452" t="s">
        <v>13620</v>
      </c>
      <c r="D4536" s="781" t="s">
        <v>27</v>
      </c>
    </row>
    <row r="4537" spans="1:4" hidden="1">
      <c r="A4537" s="452" t="s">
        <v>13621</v>
      </c>
      <c r="B4537" s="820" t="s">
        <v>13622</v>
      </c>
      <c r="C4537" s="452" t="s">
        <v>13623</v>
      </c>
      <c r="D4537" s="781" t="s">
        <v>31</v>
      </c>
    </row>
    <row r="4538" spans="1:4" hidden="1">
      <c r="A4538" s="452" t="s">
        <v>13624</v>
      </c>
      <c r="B4538" s="820" t="s">
        <v>13625</v>
      </c>
      <c r="C4538" s="452" t="s">
        <v>13626</v>
      </c>
      <c r="D4538" s="781" t="s">
        <v>35</v>
      </c>
    </row>
    <row r="4539" spans="1:4" hidden="1">
      <c r="A4539" s="452" t="s">
        <v>13627</v>
      </c>
      <c r="B4539" s="820" t="s">
        <v>13628</v>
      </c>
      <c r="C4539" s="452" t="s">
        <v>13629</v>
      </c>
      <c r="D4539" s="781" t="s">
        <v>39</v>
      </c>
    </row>
    <row r="4540" spans="1:4" hidden="1">
      <c r="A4540" s="452" t="s">
        <v>13630</v>
      </c>
      <c r="B4540" s="820" t="s">
        <v>13631</v>
      </c>
      <c r="C4540" s="452" t="s">
        <v>13632</v>
      </c>
      <c r="D4540" s="781" t="s">
        <v>43</v>
      </c>
    </row>
    <row r="4541" spans="1:4" hidden="1">
      <c r="A4541" s="452" t="s">
        <v>13633</v>
      </c>
      <c r="B4541" s="820" t="s">
        <v>13634</v>
      </c>
      <c r="C4541" s="452" t="s">
        <v>13635</v>
      </c>
      <c r="D4541" s="781" t="s">
        <v>47</v>
      </c>
    </row>
    <row r="4542" spans="1:4" hidden="1">
      <c r="A4542" s="452" t="s">
        <v>13636</v>
      </c>
      <c r="B4542" s="820" t="s">
        <v>13637</v>
      </c>
      <c r="C4542" s="452" t="s">
        <v>13638</v>
      </c>
      <c r="D4542" s="781" t="s">
        <v>11</v>
      </c>
    </row>
    <row r="4543" spans="1:4" hidden="1">
      <c r="A4543" s="452" t="s">
        <v>13639</v>
      </c>
      <c r="B4543" s="820" t="s">
        <v>13640</v>
      </c>
      <c r="C4543" s="452" t="s">
        <v>13641</v>
      </c>
      <c r="D4543" s="781" t="s">
        <v>54</v>
      </c>
    </row>
    <row r="4544" spans="1:4" hidden="1">
      <c r="A4544" s="452" t="s">
        <v>13642</v>
      </c>
      <c r="B4544" s="820" t="s">
        <v>13643</v>
      </c>
      <c r="C4544" s="452" t="s">
        <v>13644</v>
      </c>
      <c r="D4544" s="781" t="s">
        <v>15</v>
      </c>
    </row>
    <row r="4545" spans="1:4" hidden="1">
      <c r="A4545" s="452" t="s">
        <v>13645</v>
      </c>
      <c r="B4545" s="820" t="s">
        <v>13646</v>
      </c>
      <c r="C4545" s="452" t="s">
        <v>13647</v>
      </c>
      <c r="D4545" s="781" t="s">
        <v>19</v>
      </c>
    </row>
    <row r="4546" spans="1:4" hidden="1">
      <c r="A4546" s="452" t="s">
        <v>13648</v>
      </c>
      <c r="B4546" s="820" t="s">
        <v>13649</v>
      </c>
      <c r="C4546" s="452" t="s">
        <v>13650</v>
      </c>
      <c r="D4546" s="781" t="s">
        <v>23</v>
      </c>
    </row>
    <row r="4547" spans="1:4" hidden="1">
      <c r="A4547" s="452" t="s">
        <v>13651</v>
      </c>
      <c r="B4547" s="820" t="s">
        <v>13652</v>
      </c>
      <c r="C4547" s="452" t="s">
        <v>13653</v>
      </c>
      <c r="D4547" s="781" t="s">
        <v>27</v>
      </c>
    </row>
    <row r="4548" spans="1:4" hidden="1">
      <c r="A4548" s="452" t="s">
        <v>13654</v>
      </c>
      <c r="B4548" s="820" t="s">
        <v>13655</v>
      </c>
      <c r="C4548" s="452" t="s">
        <v>13656</v>
      </c>
      <c r="D4548" s="781" t="s">
        <v>31</v>
      </c>
    </row>
    <row r="4549" spans="1:4" hidden="1">
      <c r="A4549" s="452" t="s">
        <v>13657</v>
      </c>
      <c r="B4549" s="820" t="s">
        <v>13658</v>
      </c>
      <c r="C4549" s="452" t="s">
        <v>13659</v>
      </c>
      <c r="D4549" s="781" t="s">
        <v>35</v>
      </c>
    </row>
    <row r="4550" spans="1:4" hidden="1">
      <c r="A4550" s="452" t="s">
        <v>13660</v>
      </c>
      <c r="B4550" s="820" t="s">
        <v>13661</v>
      </c>
      <c r="C4550" s="452" t="s">
        <v>13662</v>
      </c>
      <c r="D4550" s="781" t="s">
        <v>39</v>
      </c>
    </row>
    <row r="4551" spans="1:4" hidden="1">
      <c r="A4551" s="452" t="s">
        <v>13663</v>
      </c>
      <c r="B4551" s="820" t="s">
        <v>13664</v>
      </c>
      <c r="C4551" s="452" t="s">
        <v>13665</v>
      </c>
      <c r="D4551" s="781" t="s">
        <v>43</v>
      </c>
    </row>
    <row r="4552" spans="1:4" hidden="1">
      <c r="A4552" s="452" t="s">
        <v>13666</v>
      </c>
      <c r="B4552" s="820" t="s">
        <v>13667</v>
      </c>
      <c r="C4552" s="452" t="s">
        <v>13668</v>
      </c>
      <c r="D4552" s="781" t="s">
        <v>47</v>
      </c>
    </row>
    <row r="4553" spans="1:4" hidden="1">
      <c r="A4553" s="452" t="s">
        <v>13669</v>
      </c>
      <c r="B4553" s="820" t="s">
        <v>13670</v>
      </c>
      <c r="C4553" s="452" t="s">
        <v>13671</v>
      </c>
      <c r="D4553" s="781" t="s">
        <v>11</v>
      </c>
    </row>
    <row r="4554" spans="1:4" hidden="1">
      <c r="A4554" s="452" t="s">
        <v>13672</v>
      </c>
      <c r="B4554" s="820" t="s">
        <v>13673</v>
      </c>
      <c r="C4554" s="452" t="s">
        <v>13674</v>
      </c>
      <c r="D4554" s="781" t="s">
        <v>54</v>
      </c>
    </row>
    <row r="4555" spans="1:4" hidden="1">
      <c r="A4555" s="452" t="s">
        <v>13675</v>
      </c>
      <c r="B4555" s="820" t="s">
        <v>13676</v>
      </c>
      <c r="C4555" s="452" t="s">
        <v>13677</v>
      </c>
      <c r="D4555" s="781" t="s">
        <v>15</v>
      </c>
    </row>
    <row r="4556" spans="1:4" hidden="1">
      <c r="A4556" s="452" t="s">
        <v>13678</v>
      </c>
      <c r="B4556" s="820" t="s">
        <v>13679</v>
      </c>
      <c r="C4556" s="452" t="s">
        <v>13680</v>
      </c>
      <c r="D4556" s="781" t="s">
        <v>19</v>
      </c>
    </row>
    <row r="4557" spans="1:4" hidden="1">
      <c r="A4557" s="452" t="s">
        <v>13681</v>
      </c>
      <c r="B4557" s="820" t="s">
        <v>13682</v>
      </c>
      <c r="C4557" s="452" t="s">
        <v>13683</v>
      </c>
      <c r="D4557" s="781" t="s">
        <v>23</v>
      </c>
    </row>
    <row r="4558" spans="1:4" hidden="1">
      <c r="A4558" s="452" t="s">
        <v>13684</v>
      </c>
      <c r="B4558" s="820" t="s">
        <v>13685</v>
      </c>
      <c r="C4558" s="452" t="s">
        <v>13686</v>
      </c>
      <c r="D4558" s="781" t="s">
        <v>27</v>
      </c>
    </row>
    <row r="4559" spans="1:4" hidden="1">
      <c r="A4559" s="452" t="s">
        <v>13687</v>
      </c>
      <c r="B4559" s="820" t="s">
        <v>13688</v>
      </c>
      <c r="C4559" s="452" t="s">
        <v>13689</v>
      </c>
      <c r="D4559" s="781" t="s">
        <v>31</v>
      </c>
    </row>
    <row r="4560" spans="1:4" hidden="1">
      <c r="A4560" s="452" t="s">
        <v>13690</v>
      </c>
      <c r="B4560" s="820" t="s">
        <v>13691</v>
      </c>
      <c r="C4560" s="452" t="s">
        <v>13692</v>
      </c>
      <c r="D4560" s="781" t="s">
        <v>35</v>
      </c>
    </row>
    <row r="4561" spans="1:4" hidden="1">
      <c r="A4561" s="452" t="s">
        <v>13693</v>
      </c>
      <c r="B4561" s="820" t="s">
        <v>13694</v>
      </c>
      <c r="C4561" s="452" t="s">
        <v>13695</v>
      </c>
      <c r="D4561" s="781" t="s">
        <v>39</v>
      </c>
    </row>
    <row r="4562" spans="1:4" hidden="1">
      <c r="A4562" s="452" t="s">
        <v>13696</v>
      </c>
      <c r="B4562" s="820" t="s">
        <v>13697</v>
      </c>
      <c r="C4562" s="452" t="s">
        <v>13698</v>
      </c>
      <c r="D4562" s="781" t="s">
        <v>43</v>
      </c>
    </row>
    <row r="4563" spans="1:4" hidden="1">
      <c r="A4563" s="452" t="s">
        <v>13699</v>
      </c>
      <c r="B4563" s="820" t="s">
        <v>13700</v>
      </c>
      <c r="C4563" s="452" t="s">
        <v>13701</v>
      </c>
      <c r="D4563" s="781" t="s">
        <v>47</v>
      </c>
    </row>
    <row r="4564" spans="1:4" hidden="1">
      <c r="A4564" s="452" t="s">
        <v>13702</v>
      </c>
      <c r="B4564" s="820" t="s">
        <v>13703</v>
      </c>
      <c r="C4564" s="452" t="s">
        <v>13704</v>
      </c>
      <c r="D4564" s="781" t="s">
        <v>11</v>
      </c>
    </row>
    <row r="4565" spans="1:4" hidden="1">
      <c r="A4565" s="452" t="s">
        <v>13705</v>
      </c>
      <c r="B4565" s="820" t="s">
        <v>13706</v>
      </c>
      <c r="C4565" s="452" t="s">
        <v>13707</v>
      </c>
      <c r="D4565" s="781" t="s">
        <v>54</v>
      </c>
    </row>
    <row r="4566" spans="1:4" hidden="1">
      <c r="A4566" s="452" t="s">
        <v>13708</v>
      </c>
      <c r="B4566" s="820" t="s">
        <v>13709</v>
      </c>
      <c r="C4566" s="452" t="s">
        <v>13710</v>
      </c>
      <c r="D4566" s="781" t="s">
        <v>15</v>
      </c>
    </row>
    <row r="4567" spans="1:4" hidden="1">
      <c r="A4567" s="452" t="s">
        <v>13711</v>
      </c>
      <c r="B4567" s="820" t="s">
        <v>13712</v>
      </c>
      <c r="C4567" s="452" t="s">
        <v>13713</v>
      </c>
      <c r="D4567" s="781" t="s">
        <v>19</v>
      </c>
    </row>
    <row r="4568" spans="1:4" hidden="1">
      <c r="A4568" s="452" t="s">
        <v>13714</v>
      </c>
      <c r="B4568" s="820" t="s">
        <v>13715</v>
      </c>
      <c r="C4568" s="452" t="s">
        <v>13716</v>
      </c>
      <c r="D4568" s="781" t="s">
        <v>23</v>
      </c>
    </row>
    <row r="4569" spans="1:4" hidden="1">
      <c r="A4569" s="452" t="s">
        <v>13717</v>
      </c>
      <c r="B4569" s="820" t="s">
        <v>13718</v>
      </c>
      <c r="C4569" s="452" t="s">
        <v>13719</v>
      </c>
      <c r="D4569" s="781" t="s">
        <v>27</v>
      </c>
    </row>
    <row r="4570" spans="1:4" hidden="1">
      <c r="A4570" s="452" t="s">
        <v>13720</v>
      </c>
      <c r="B4570" s="820" t="s">
        <v>13721</v>
      </c>
      <c r="C4570" s="452" t="s">
        <v>13722</v>
      </c>
      <c r="D4570" s="781" t="s">
        <v>31</v>
      </c>
    </row>
    <row r="4571" spans="1:4" hidden="1">
      <c r="A4571" s="452" t="s">
        <v>13723</v>
      </c>
      <c r="B4571" s="820" t="s">
        <v>13724</v>
      </c>
      <c r="C4571" s="452" t="s">
        <v>13725</v>
      </c>
      <c r="D4571" s="781" t="s">
        <v>35</v>
      </c>
    </row>
    <row r="4572" spans="1:4" hidden="1">
      <c r="A4572" s="452" t="s">
        <v>13726</v>
      </c>
      <c r="B4572" s="820" t="s">
        <v>13727</v>
      </c>
      <c r="C4572" s="452" t="s">
        <v>13728</v>
      </c>
      <c r="D4572" s="781" t="s">
        <v>39</v>
      </c>
    </row>
    <row r="4573" spans="1:4" hidden="1">
      <c r="A4573" s="452" t="s">
        <v>13729</v>
      </c>
      <c r="B4573" s="820" t="s">
        <v>13730</v>
      </c>
      <c r="C4573" s="452" t="s">
        <v>13731</v>
      </c>
      <c r="D4573" s="781" t="s">
        <v>43</v>
      </c>
    </row>
    <row r="4574" spans="1:4" hidden="1">
      <c r="A4574" s="452" t="s">
        <v>13732</v>
      </c>
      <c r="B4574" s="820" t="s">
        <v>13733</v>
      </c>
      <c r="C4574" s="452" t="s">
        <v>13734</v>
      </c>
      <c r="D4574" s="781" t="s">
        <v>47</v>
      </c>
    </row>
    <row r="4575" spans="1:4" hidden="1">
      <c r="A4575" s="452" t="s">
        <v>13735</v>
      </c>
      <c r="B4575" s="820" t="s">
        <v>13736</v>
      </c>
      <c r="C4575" s="452" t="s">
        <v>13737</v>
      </c>
      <c r="D4575" s="781" t="s">
        <v>11</v>
      </c>
    </row>
    <row r="4576" spans="1:4" hidden="1">
      <c r="A4576" s="452" t="s">
        <v>13738</v>
      </c>
      <c r="B4576" s="820" t="s">
        <v>13739</v>
      </c>
      <c r="C4576" s="452" t="s">
        <v>13740</v>
      </c>
      <c r="D4576" s="781" t="s">
        <v>54</v>
      </c>
    </row>
    <row r="4577" spans="1:4" hidden="1">
      <c r="A4577" s="452" t="s">
        <v>13741</v>
      </c>
      <c r="B4577" s="820" t="s">
        <v>13742</v>
      </c>
      <c r="C4577" s="452" t="s">
        <v>13743</v>
      </c>
      <c r="D4577" s="781" t="s">
        <v>15</v>
      </c>
    </row>
    <row r="4578" spans="1:4" hidden="1">
      <c r="A4578" s="452" t="s">
        <v>13744</v>
      </c>
      <c r="B4578" s="820" t="s">
        <v>13745</v>
      </c>
      <c r="C4578" s="452" t="s">
        <v>13746</v>
      </c>
      <c r="D4578" s="781" t="s">
        <v>19</v>
      </c>
    </row>
    <row r="4579" spans="1:4" hidden="1">
      <c r="A4579" s="452" t="s">
        <v>13747</v>
      </c>
      <c r="B4579" s="820" t="s">
        <v>13748</v>
      </c>
      <c r="C4579" s="452" t="s">
        <v>13749</v>
      </c>
      <c r="D4579" s="781" t="s">
        <v>23</v>
      </c>
    </row>
    <row r="4580" spans="1:4" hidden="1">
      <c r="A4580" s="452" t="s">
        <v>13750</v>
      </c>
      <c r="B4580" s="820" t="s">
        <v>13751</v>
      </c>
      <c r="C4580" s="452" t="s">
        <v>13752</v>
      </c>
      <c r="D4580" s="781" t="s">
        <v>27</v>
      </c>
    </row>
    <row r="4581" spans="1:4" hidden="1">
      <c r="A4581" s="452" t="s">
        <v>13753</v>
      </c>
      <c r="B4581" s="820" t="s">
        <v>13754</v>
      </c>
      <c r="C4581" s="452" t="s">
        <v>13755</v>
      </c>
      <c r="D4581" s="781" t="s">
        <v>31</v>
      </c>
    </row>
    <row r="4582" spans="1:4" hidden="1">
      <c r="A4582" s="452" t="s">
        <v>13756</v>
      </c>
      <c r="B4582" s="820" t="s">
        <v>13757</v>
      </c>
      <c r="C4582" s="452" t="s">
        <v>13758</v>
      </c>
      <c r="D4582" s="781" t="s">
        <v>35</v>
      </c>
    </row>
    <row r="4583" spans="1:4" hidden="1">
      <c r="A4583" s="452" t="s">
        <v>13759</v>
      </c>
      <c r="B4583" s="820" t="s">
        <v>13760</v>
      </c>
      <c r="C4583" s="452" t="s">
        <v>13761</v>
      </c>
      <c r="D4583" s="781" t="s">
        <v>39</v>
      </c>
    </row>
    <row r="4584" spans="1:4" hidden="1">
      <c r="A4584" s="452" t="s">
        <v>13762</v>
      </c>
      <c r="B4584" s="820" t="s">
        <v>13763</v>
      </c>
      <c r="C4584" s="452" t="s">
        <v>13764</v>
      </c>
      <c r="D4584" s="781" t="s">
        <v>43</v>
      </c>
    </row>
    <row r="4585" spans="1:4" hidden="1">
      <c r="A4585" s="452" t="s">
        <v>13765</v>
      </c>
      <c r="B4585" s="820" t="s">
        <v>13766</v>
      </c>
      <c r="C4585" s="452" t="s">
        <v>13767</v>
      </c>
      <c r="D4585" s="781" t="s">
        <v>47</v>
      </c>
    </row>
    <row r="4586" spans="1:4" hidden="1">
      <c r="A4586" s="452" t="s">
        <v>13768</v>
      </c>
      <c r="B4586" s="820" t="s">
        <v>13769</v>
      </c>
      <c r="C4586" s="452" t="s">
        <v>13770</v>
      </c>
      <c r="D4586" s="781" t="s">
        <v>11</v>
      </c>
    </row>
    <row r="4587" spans="1:4" hidden="1">
      <c r="A4587" s="452" t="s">
        <v>13771</v>
      </c>
      <c r="B4587" s="820" t="s">
        <v>13772</v>
      </c>
      <c r="C4587" s="452" t="s">
        <v>13773</v>
      </c>
      <c r="D4587" s="781" t="s">
        <v>54</v>
      </c>
    </row>
    <row r="4588" spans="1:4" hidden="1">
      <c r="A4588" s="452" t="s">
        <v>13774</v>
      </c>
      <c r="B4588" s="820" t="s">
        <v>13775</v>
      </c>
      <c r="C4588" s="452" t="s">
        <v>13776</v>
      </c>
      <c r="D4588" s="781" t="s">
        <v>15</v>
      </c>
    </row>
    <row r="4589" spans="1:4" hidden="1">
      <c r="A4589" s="452" t="s">
        <v>13777</v>
      </c>
      <c r="B4589" s="820" t="s">
        <v>13778</v>
      </c>
      <c r="C4589" s="452" t="s">
        <v>13779</v>
      </c>
      <c r="D4589" s="781" t="s">
        <v>19</v>
      </c>
    </row>
    <row r="4590" spans="1:4" hidden="1">
      <c r="A4590" s="452" t="s">
        <v>13780</v>
      </c>
      <c r="B4590" s="820" t="s">
        <v>13781</v>
      </c>
      <c r="C4590" s="452" t="s">
        <v>13782</v>
      </c>
      <c r="D4590" s="781" t="s">
        <v>23</v>
      </c>
    </row>
    <row r="4591" spans="1:4" hidden="1">
      <c r="A4591" s="452" t="s">
        <v>13783</v>
      </c>
      <c r="B4591" s="820" t="s">
        <v>13784</v>
      </c>
      <c r="C4591" s="452" t="s">
        <v>13785</v>
      </c>
      <c r="D4591" s="781" t="s">
        <v>27</v>
      </c>
    </row>
    <row r="4592" spans="1:4" hidden="1">
      <c r="A4592" s="452" t="s">
        <v>13786</v>
      </c>
      <c r="B4592" s="820" t="s">
        <v>13787</v>
      </c>
      <c r="C4592" s="452" t="s">
        <v>13788</v>
      </c>
      <c r="D4592" s="781" t="s">
        <v>31</v>
      </c>
    </row>
    <row r="4593" spans="1:4" hidden="1">
      <c r="A4593" s="452" t="s">
        <v>13789</v>
      </c>
      <c r="B4593" s="820" t="s">
        <v>13790</v>
      </c>
      <c r="C4593" s="452" t="s">
        <v>13791</v>
      </c>
      <c r="D4593" s="781" t="s">
        <v>35</v>
      </c>
    </row>
    <row r="4594" spans="1:4" hidden="1">
      <c r="A4594" s="452" t="s">
        <v>13792</v>
      </c>
      <c r="B4594" s="820" t="s">
        <v>13793</v>
      </c>
      <c r="C4594" s="452" t="s">
        <v>13794</v>
      </c>
      <c r="D4594" s="781" t="s">
        <v>39</v>
      </c>
    </row>
    <row r="4595" spans="1:4" hidden="1">
      <c r="A4595" s="452" t="s">
        <v>13795</v>
      </c>
      <c r="B4595" s="820" t="s">
        <v>13796</v>
      </c>
      <c r="C4595" s="452" t="s">
        <v>13797</v>
      </c>
      <c r="D4595" s="781" t="s">
        <v>43</v>
      </c>
    </row>
    <row r="4596" spans="1:4" hidden="1">
      <c r="A4596" s="452" t="s">
        <v>13798</v>
      </c>
      <c r="B4596" s="820" t="s">
        <v>13799</v>
      </c>
      <c r="C4596" s="452" t="s">
        <v>13800</v>
      </c>
      <c r="D4596" s="781" t="s">
        <v>47</v>
      </c>
    </row>
    <row r="4597" spans="1:4" hidden="1">
      <c r="A4597" s="452" t="s">
        <v>13801</v>
      </c>
      <c r="B4597" s="820" t="s">
        <v>13802</v>
      </c>
      <c r="C4597" s="452" t="s">
        <v>13803</v>
      </c>
      <c r="D4597" s="781" t="s">
        <v>11</v>
      </c>
    </row>
    <row r="4598" spans="1:4" hidden="1">
      <c r="A4598" s="452" t="s">
        <v>13804</v>
      </c>
      <c r="B4598" s="820" t="s">
        <v>13805</v>
      </c>
      <c r="C4598" s="452" t="s">
        <v>13806</v>
      </c>
      <c r="D4598" s="781" t="s">
        <v>54</v>
      </c>
    </row>
    <row r="4599" spans="1:4" hidden="1">
      <c r="A4599" s="452" t="s">
        <v>13807</v>
      </c>
      <c r="B4599" s="820" t="s">
        <v>13808</v>
      </c>
      <c r="C4599" s="452" t="s">
        <v>13809</v>
      </c>
      <c r="D4599" s="781" t="s">
        <v>15</v>
      </c>
    </row>
    <row r="4600" spans="1:4" hidden="1">
      <c r="A4600" s="452" t="s">
        <v>13810</v>
      </c>
      <c r="B4600" s="820" t="s">
        <v>13811</v>
      </c>
      <c r="C4600" s="452" t="s">
        <v>13812</v>
      </c>
      <c r="D4600" s="781" t="s">
        <v>19</v>
      </c>
    </row>
    <row r="4601" spans="1:4" hidden="1">
      <c r="A4601" s="452" t="s">
        <v>13813</v>
      </c>
      <c r="B4601" s="820" t="s">
        <v>13814</v>
      </c>
      <c r="C4601" s="452" t="s">
        <v>13815</v>
      </c>
      <c r="D4601" s="781" t="s">
        <v>23</v>
      </c>
    </row>
    <row r="4602" spans="1:4" hidden="1">
      <c r="A4602" s="452" t="s">
        <v>13816</v>
      </c>
      <c r="B4602" s="820" t="s">
        <v>13817</v>
      </c>
      <c r="C4602" s="452" t="s">
        <v>13818</v>
      </c>
      <c r="D4602" s="781" t="s">
        <v>27</v>
      </c>
    </row>
    <row r="4603" spans="1:4" hidden="1">
      <c r="A4603" s="452" t="s">
        <v>13819</v>
      </c>
      <c r="B4603" s="820" t="s">
        <v>13820</v>
      </c>
      <c r="C4603" s="452" t="s">
        <v>13821</v>
      </c>
      <c r="D4603" s="781" t="s">
        <v>31</v>
      </c>
    </row>
    <row r="4604" spans="1:4" hidden="1">
      <c r="A4604" s="452" t="s">
        <v>13822</v>
      </c>
      <c r="B4604" s="820" t="s">
        <v>13823</v>
      </c>
      <c r="C4604" s="452" t="s">
        <v>13824</v>
      </c>
      <c r="D4604" s="781" t="s">
        <v>35</v>
      </c>
    </row>
    <row r="4605" spans="1:4" hidden="1">
      <c r="A4605" s="452" t="s">
        <v>13825</v>
      </c>
      <c r="B4605" s="820" t="s">
        <v>13826</v>
      </c>
      <c r="C4605" s="452" t="s">
        <v>13827</v>
      </c>
      <c r="D4605" s="781" t="s">
        <v>39</v>
      </c>
    </row>
    <row r="4606" spans="1:4" hidden="1">
      <c r="A4606" s="452" t="s">
        <v>13828</v>
      </c>
      <c r="B4606" s="820" t="s">
        <v>13829</v>
      </c>
      <c r="C4606" s="452" t="s">
        <v>13830</v>
      </c>
      <c r="D4606" s="781" t="s">
        <v>43</v>
      </c>
    </row>
    <row r="4607" spans="1:4" hidden="1">
      <c r="A4607" s="452" t="s">
        <v>13831</v>
      </c>
      <c r="B4607" s="820" t="s">
        <v>13832</v>
      </c>
      <c r="C4607" s="452" t="s">
        <v>13833</v>
      </c>
      <c r="D4607" s="781" t="s">
        <v>47</v>
      </c>
    </row>
    <row r="4608" spans="1:4" hidden="1">
      <c r="A4608" s="452" t="s">
        <v>13834</v>
      </c>
      <c r="B4608" s="820" t="s">
        <v>13835</v>
      </c>
      <c r="C4608" s="452" t="s">
        <v>13836</v>
      </c>
      <c r="D4608" s="781" t="s">
        <v>11</v>
      </c>
    </row>
    <row r="4609" spans="1:4" hidden="1">
      <c r="A4609" s="452" t="s">
        <v>13837</v>
      </c>
      <c r="B4609" s="820" t="s">
        <v>13838</v>
      </c>
      <c r="C4609" s="452" t="s">
        <v>13839</v>
      </c>
      <c r="D4609" s="781" t="s">
        <v>54</v>
      </c>
    </row>
    <row r="4610" spans="1:4" hidden="1">
      <c r="A4610" s="452" t="s">
        <v>13840</v>
      </c>
      <c r="B4610" s="820" t="s">
        <v>13841</v>
      </c>
      <c r="C4610" s="452" t="s">
        <v>13842</v>
      </c>
      <c r="D4610" s="781" t="s">
        <v>15</v>
      </c>
    </row>
    <row r="4611" spans="1:4" hidden="1">
      <c r="A4611" s="452" t="s">
        <v>13843</v>
      </c>
      <c r="B4611" s="820" t="s">
        <v>13844</v>
      </c>
      <c r="C4611" s="452" t="s">
        <v>13845</v>
      </c>
      <c r="D4611" s="781" t="s">
        <v>19</v>
      </c>
    </row>
    <row r="4612" spans="1:4" hidden="1">
      <c r="A4612" s="452" t="s">
        <v>13846</v>
      </c>
      <c r="B4612" s="820" t="s">
        <v>13847</v>
      </c>
      <c r="C4612" s="452" t="s">
        <v>13848</v>
      </c>
      <c r="D4612" s="781" t="s">
        <v>23</v>
      </c>
    </row>
    <row r="4613" spans="1:4" hidden="1">
      <c r="A4613" s="452" t="s">
        <v>13849</v>
      </c>
      <c r="B4613" s="820" t="s">
        <v>13850</v>
      </c>
      <c r="C4613" s="452" t="s">
        <v>13851</v>
      </c>
      <c r="D4613" s="781" t="s">
        <v>27</v>
      </c>
    </row>
    <row r="4614" spans="1:4" hidden="1">
      <c r="A4614" s="452" t="s">
        <v>13852</v>
      </c>
      <c r="B4614" s="820" t="s">
        <v>13853</v>
      </c>
      <c r="C4614" s="452" t="s">
        <v>13854</v>
      </c>
      <c r="D4614" s="781" t="s">
        <v>31</v>
      </c>
    </row>
    <row r="4615" spans="1:4" hidden="1">
      <c r="A4615" s="452" t="s">
        <v>13855</v>
      </c>
      <c r="B4615" s="820" t="s">
        <v>13856</v>
      </c>
      <c r="C4615" s="452" t="s">
        <v>13857</v>
      </c>
      <c r="D4615" s="781" t="s">
        <v>35</v>
      </c>
    </row>
    <row r="4616" spans="1:4" hidden="1">
      <c r="A4616" s="452" t="s">
        <v>13858</v>
      </c>
      <c r="B4616" s="820" t="s">
        <v>13859</v>
      </c>
      <c r="C4616" s="452" t="s">
        <v>13860</v>
      </c>
      <c r="D4616" s="781" t="s">
        <v>39</v>
      </c>
    </row>
    <row r="4617" spans="1:4" hidden="1">
      <c r="A4617" s="452" t="s">
        <v>13861</v>
      </c>
      <c r="B4617" s="820" t="s">
        <v>13862</v>
      </c>
      <c r="C4617" s="452" t="s">
        <v>13863</v>
      </c>
      <c r="D4617" s="781" t="s">
        <v>43</v>
      </c>
    </row>
    <row r="4618" spans="1:4" hidden="1">
      <c r="A4618" s="452" t="s">
        <v>13864</v>
      </c>
      <c r="B4618" s="820" t="s">
        <v>13865</v>
      </c>
      <c r="C4618" s="452" t="s">
        <v>13866</v>
      </c>
      <c r="D4618" s="781" t="s">
        <v>47</v>
      </c>
    </row>
    <row r="4619" spans="1:4" hidden="1">
      <c r="A4619" s="452" t="s">
        <v>13867</v>
      </c>
      <c r="B4619" s="820" t="s">
        <v>13868</v>
      </c>
      <c r="C4619" s="452" t="s">
        <v>13869</v>
      </c>
      <c r="D4619" s="781" t="s">
        <v>11</v>
      </c>
    </row>
    <row r="4620" spans="1:4" hidden="1">
      <c r="A4620" s="452" t="s">
        <v>13870</v>
      </c>
      <c r="B4620" s="820" t="s">
        <v>13871</v>
      </c>
      <c r="C4620" s="452" t="s">
        <v>13872</v>
      </c>
      <c r="D4620" s="781" t="s">
        <v>54</v>
      </c>
    </row>
    <row r="4621" spans="1:4" hidden="1">
      <c r="A4621" s="452" t="s">
        <v>13873</v>
      </c>
      <c r="B4621" s="820" t="s">
        <v>13874</v>
      </c>
      <c r="C4621" s="452" t="s">
        <v>13875</v>
      </c>
      <c r="D4621" s="781" t="s">
        <v>15</v>
      </c>
    </row>
    <row r="4622" spans="1:4" hidden="1">
      <c r="A4622" s="452" t="s">
        <v>13876</v>
      </c>
      <c r="B4622" s="820" t="s">
        <v>13877</v>
      </c>
      <c r="C4622" s="452" t="s">
        <v>13878</v>
      </c>
      <c r="D4622" s="781" t="s">
        <v>19</v>
      </c>
    </row>
    <row r="4623" spans="1:4" hidden="1">
      <c r="A4623" s="452" t="s">
        <v>13879</v>
      </c>
      <c r="B4623" s="820" t="s">
        <v>13880</v>
      </c>
      <c r="C4623" s="452" t="s">
        <v>13881</v>
      </c>
      <c r="D4623" s="781" t="s">
        <v>23</v>
      </c>
    </row>
    <row r="4624" spans="1:4" hidden="1">
      <c r="A4624" s="452" t="s">
        <v>13882</v>
      </c>
      <c r="B4624" s="820" t="s">
        <v>13883</v>
      </c>
      <c r="C4624" s="452" t="s">
        <v>13884</v>
      </c>
      <c r="D4624" s="781" t="s">
        <v>27</v>
      </c>
    </row>
    <row r="4625" spans="1:4" hidden="1">
      <c r="A4625" s="452" t="s">
        <v>13885</v>
      </c>
      <c r="B4625" s="820" t="s">
        <v>13886</v>
      </c>
      <c r="C4625" s="452" t="s">
        <v>13887</v>
      </c>
      <c r="D4625" s="781" t="s">
        <v>31</v>
      </c>
    </row>
    <row r="4626" spans="1:4" hidden="1">
      <c r="A4626" s="452" t="s">
        <v>13888</v>
      </c>
      <c r="B4626" s="820" t="s">
        <v>13889</v>
      </c>
      <c r="C4626" s="452" t="s">
        <v>13890</v>
      </c>
      <c r="D4626" s="781" t="s">
        <v>35</v>
      </c>
    </row>
    <row r="4627" spans="1:4" hidden="1">
      <c r="A4627" s="452" t="s">
        <v>13891</v>
      </c>
      <c r="B4627" s="820" t="s">
        <v>13892</v>
      </c>
      <c r="C4627" s="452" t="s">
        <v>13893</v>
      </c>
      <c r="D4627" s="781" t="s">
        <v>39</v>
      </c>
    </row>
    <row r="4628" spans="1:4" hidden="1">
      <c r="A4628" s="452" t="s">
        <v>13894</v>
      </c>
      <c r="B4628" s="820" t="s">
        <v>13895</v>
      </c>
      <c r="C4628" s="452" t="s">
        <v>13896</v>
      </c>
      <c r="D4628" s="781" t="s">
        <v>43</v>
      </c>
    </row>
    <row r="4629" spans="1:4" hidden="1">
      <c r="A4629" s="452" t="s">
        <v>13897</v>
      </c>
      <c r="B4629" s="820" t="s">
        <v>13898</v>
      </c>
      <c r="C4629" s="452" t="s">
        <v>13899</v>
      </c>
      <c r="D4629" s="781" t="s">
        <v>47</v>
      </c>
    </row>
    <row r="4630" spans="1:4" hidden="1">
      <c r="A4630" s="452" t="s">
        <v>13900</v>
      </c>
      <c r="B4630" s="820" t="s">
        <v>13901</v>
      </c>
      <c r="C4630" s="452" t="s">
        <v>13902</v>
      </c>
      <c r="D4630" s="781" t="s">
        <v>11</v>
      </c>
    </row>
    <row r="4631" spans="1:4" hidden="1">
      <c r="A4631" s="452" t="s">
        <v>13903</v>
      </c>
      <c r="B4631" s="820" t="s">
        <v>13904</v>
      </c>
      <c r="C4631" s="452" t="s">
        <v>13905</v>
      </c>
      <c r="D4631" s="781" t="s">
        <v>54</v>
      </c>
    </row>
    <row r="4632" spans="1:4" hidden="1">
      <c r="A4632" s="452" t="s">
        <v>13906</v>
      </c>
      <c r="B4632" s="820" t="s">
        <v>13907</v>
      </c>
      <c r="C4632" s="452" t="s">
        <v>13908</v>
      </c>
      <c r="D4632" s="781" t="s">
        <v>15</v>
      </c>
    </row>
    <row r="4633" spans="1:4" hidden="1">
      <c r="A4633" s="452" t="s">
        <v>13909</v>
      </c>
      <c r="B4633" s="820" t="s">
        <v>13910</v>
      </c>
      <c r="C4633" s="452" t="s">
        <v>13911</v>
      </c>
      <c r="D4633" s="781" t="s">
        <v>19</v>
      </c>
    </row>
    <row r="4634" spans="1:4" hidden="1">
      <c r="A4634" s="452" t="s">
        <v>13912</v>
      </c>
      <c r="B4634" s="820" t="s">
        <v>13913</v>
      </c>
      <c r="C4634" s="452" t="s">
        <v>13914</v>
      </c>
      <c r="D4634" s="781" t="s">
        <v>23</v>
      </c>
    </row>
    <row r="4635" spans="1:4" hidden="1">
      <c r="A4635" s="452" t="s">
        <v>13915</v>
      </c>
      <c r="B4635" s="820" t="s">
        <v>13916</v>
      </c>
      <c r="C4635" s="452" t="s">
        <v>13917</v>
      </c>
      <c r="D4635" s="781" t="s">
        <v>27</v>
      </c>
    </row>
    <row r="4636" spans="1:4" hidden="1">
      <c r="A4636" s="452" t="s">
        <v>13918</v>
      </c>
      <c r="B4636" s="820" t="s">
        <v>13919</v>
      </c>
      <c r="C4636" s="452" t="s">
        <v>13920</v>
      </c>
      <c r="D4636" s="781" t="s">
        <v>31</v>
      </c>
    </row>
    <row r="4637" spans="1:4" hidden="1">
      <c r="A4637" s="452" t="s">
        <v>13921</v>
      </c>
      <c r="B4637" s="820" t="s">
        <v>13922</v>
      </c>
      <c r="C4637" s="452" t="s">
        <v>13923</v>
      </c>
      <c r="D4637" s="781" t="s">
        <v>35</v>
      </c>
    </row>
    <row r="4638" spans="1:4" hidden="1">
      <c r="A4638" s="452" t="s">
        <v>13924</v>
      </c>
      <c r="B4638" s="820" t="s">
        <v>13925</v>
      </c>
      <c r="C4638" s="452" t="s">
        <v>13926</v>
      </c>
      <c r="D4638" s="781" t="s">
        <v>39</v>
      </c>
    </row>
    <row r="4639" spans="1:4" hidden="1">
      <c r="A4639" s="452" t="s">
        <v>13927</v>
      </c>
      <c r="B4639" s="820" t="s">
        <v>13928</v>
      </c>
      <c r="C4639" s="452" t="s">
        <v>13929</v>
      </c>
      <c r="D4639" s="781" t="s">
        <v>43</v>
      </c>
    </row>
    <row r="4640" spans="1:4" hidden="1">
      <c r="A4640" s="452" t="s">
        <v>13930</v>
      </c>
      <c r="B4640" s="820" t="s">
        <v>13931</v>
      </c>
      <c r="C4640" s="452" t="s">
        <v>13932</v>
      </c>
      <c r="D4640" s="781" t="s">
        <v>47</v>
      </c>
    </row>
    <row r="4641" spans="1:4" hidden="1">
      <c r="A4641" s="452" t="s">
        <v>13933</v>
      </c>
      <c r="B4641" s="820" t="s">
        <v>13934</v>
      </c>
      <c r="C4641" s="452" t="s">
        <v>13935</v>
      </c>
      <c r="D4641" s="781" t="s">
        <v>11</v>
      </c>
    </row>
    <row r="4642" spans="1:4" hidden="1">
      <c r="A4642" s="452" t="s">
        <v>13936</v>
      </c>
      <c r="B4642" s="820" t="s">
        <v>13937</v>
      </c>
      <c r="C4642" s="452" t="s">
        <v>13938</v>
      </c>
      <c r="D4642" s="781" t="s">
        <v>54</v>
      </c>
    </row>
    <row r="4643" spans="1:4" hidden="1">
      <c r="A4643" s="452" t="s">
        <v>13939</v>
      </c>
      <c r="B4643" s="820" t="s">
        <v>13940</v>
      </c>
      <c r="C4643" s="452" t="s">
        <v>13941</v>
      </c>
      <c r="D4643" s="781" t="s">
        <v>15</v>
      </c>
    </row>
    <row r="4644" spans="1:4" hidden="1">
      <c r="A4644" s="452" t="s">
        <v>13942</v>
      </c>
      <c r="B4644" s="820" t="s">
        <v>13943</v>
      </c>
      <c r="C4644" s="452" t="s">
        <v>13944</v>
      </c>
      <c r="D4644" s="781" t="s">
        <v>19</v>
      </c>
    </row>
    <row r="4645" spans="1:4" hidden="1">
      <c r="A4645" s="452" t="s">
        <v>13945</v>
      </c>
      <c r="B4645" s="820" t="s">
        <v>13946</v>
      </c>
      <c r="C4645" s="452" t="s">
        <v>13947</v>
      </c>
      <c r="D4645" s="781" t="s">
        <v>23</v>
      </c>
    </row>
    <row r="4646" spans="1:4" hidden="1">
      <c r="A4646" s="452" t="s">
        <v>13948</v>
      </c>
      <c r="B4646" s="820" t="s">
        <v>13949</v>
      </c>
      <c r="C4646" s="452" t="s">
        <v>13950</v>
      </c>
      <c r="D4646" s="781" t="s">
        <v>27</v>
      </c>
    </row>
    <row r="4647" spans="1:4" hidden="1">
      <c r="A4647" s="452" t="s">
        <v>13951</v>
      </c>
      <c r="B4647" s="820" t="s">
        <v>13952</v>
      </c>
      <c r="C4647" s="452" t="s">
        <v>13953</v>
      </c>
      <c r="D4647" s="781" t="s">
        <v>31</v>
      </c>
    </row>
    <row r="4648" spans="1:4" hidden="1">
      <c r="A4648" s="452" t="s">
        <v>13954</v>
      </c>
      <c r="B4648" s="820" t="s">
        <v>13955</v>
      </c>
      <c r="C4648" s="452" t="s">
        <v>13956</v>
      </c>
      <c r="D4648" s="781" t="s">
        <v>35</v>
      </c>
    </row>
    <row r="4649" spans="1:4" hidden="1">
      <c r="A4649" s="452" t="s">
        <v>13957</v>
      </c>
      <c r="B4649" s="820" t="s">
        <v>13958</v>
      </c>
      <c r="C4649" s="452" t="s">
        <v>13959</v>
      </c>
      <c r="D4649" s="781" t="s">
        <v>39</v>
      </c>
    </row>
    <row r="4650" spans="1:4" hidden="1">
      <c r="A4650" s="452" t="s">
        <v>13960</v>
      </c>
      <c r="B4650" s="820" t="s">
        <v>13961</v>
      </c>
      <c r="C4650" s="452" t="s">
        <v>13962</v>
      </c>
      <c r="D4650" s="781" t="s">
        <v>43</v>
      </c>
    </row>
    <row r="4651" spans="1:4" hidden="1">
      <c r="A4651" s="452" t="s">
        <v>13963</v>
      </c>
      <c r="B4651" s="820" t="s">
        <v>13964</v>
      </c>
      <c r="C4651" s="452" t="s">
        <v>13965</v>
      </c>
      <c r="D4651" s="781" t="s">
        <v>47</v>
      </c>
    </row>
    <row r="4652" spans="1:4" hidden="1">
      <c r="A4652" s="452" t="s">
        <v>13966</v>
      </c>
      <c r="B4652" s="820" t="s">
        <v>13967</v>
      </c>
      <c r="C4652" s="452" t="s">
        <v>13968</v>
      </c>
      <c r="D4652" s="781" t="s">
        <v>11</v>
      </c>
    </row>
    <row r="4653" spans="1:4" hidden="1">
      <c r="A4653" s="452" t="s">
        <v>13969</v>
      </c>
      <c r="B4653" s="820" t="s">
        <v>13970</v>
      </c>
      <c r="C4653" s="452" t="s">
        <v>13971</v>
      </c>
      <c r="D4653" s="781" t="s">
        <v>54</v>
      </c>
    </row>
    <row r="4654" spans="1:4" hidden="1">
      <c r="A4654" s="452" t="s">
        <v>13972</v>
      </c>
      <c r="B4654" s="820" t="s">
        <v>13973</v>
      </c>
      <c r="C4654" s="452" t="s">
        <v>13974</v>
      </c>
      <c r="D4654" s="781" t="s">
        <v>15</v>
      </c>
    </row>
    <row r="4655" spans="1:4" hidden="1">
      <c r="A4655" s="452" t="s">
        <v>13975</v>
      </c>
      <c r="B4655" s="820" t="s">
        <v>13976</v>
      </c>
      <c r="C4655" s="452" t="s">
        <v>13977</v>
      </c>
      <c r="D4655" s="781" t="s">
        <v>19</v>
      </c>
    </row>
    <row r="4656" spans="1:4" hidden="1">
      <c r="A4656" s="452" t="s">
        <v>13978</v>
      </c>
      <c r="B4656" s="820" t="s">
        <v>13979</v>
      </c>
      <c r="C4656" s="452" t="s">
        <v>13980</v>
      </c>
      <c r="D4656" s="781" t="s">
        <v>23</v>
      </c>
    </row>
    <row r="4657" spans="1:4" hidden="1">
      <c r="A4657" s="452" t="s">
        <v>13981</v>
      </c>
      <c r="B4657" s="820" t="s">
        <v>13982</v>
      </c>
      <c r="C4657" s="452" t="s">
        <v>13983</v>
      </c>
      <c r="D4657" s="781" t="s">
        <v>27</v>
      </c>
    </row>
    <row r="4658" spans="1:4" hidden="1">
      <c r="A4658" s="452" t="s">
        <v>13984</v>
      </c>
      <c r="B4658" s="820" t="s">
        <v>13985</v>
      </c>
      <c r="C4658" s="452" t="s">
        <v>13986</v>
      </c>
      <c r="D4658" s="781" t="s">
        <v>31</v>
      </c>
    </row>
    <row r="4659" spans="1:4" hidden="1">
      <c r="A4659" s="452" t="s">
        <v>13987</v>
      </c>
      <c r="B4659" s="820" t="s">
        <v>13988</v>
      </c>
      <c r="C4659" s="452" t="s">
        <v>13989</v>
      </c>
      <c r="D4659" s="781" t="s">
        <v>35</v>
      </c>
    </row>
    <row r="4660" spans="1:4" hidden="1">
      <c r="A4660" s="452" t="s">
        <v>13990</v>
      </c>
      <c r="B4660" s="820" t="s">
        <v>13991</v>
      </c>
      <c r="C4660" s="452" t="s">
        <v>13992</v>
      </c>
      <c r="D4660" s="781" t="s">
        <v>39</v>
      </c>
    </row>
    <row r="4661" spans="1:4" hidden="1">
      <c r="A4661" s="452" t="s">
        <v>13993</v>
      </c>
      <c r="B4661" s="820" t="s">
        <v>13994</v>
      </c>
      <c r="C4661" s="452" t="s">
        <v>13995</v>
      </c>
      <c r="D4661" s="781" t="s">
        <v>43</v>
      </c>
    </row>
    <row r="4662" spans="1:4" hidden="1">
      <c r="A4662" s="452" t="s">
        <v>13996</v>
      </c>
      <c r="B4662" s="820" t="s">
        <v>13997</v>
      </c>
      <c r="C4662" s="452" t="s">
        <v>13998</v>
      </c>
      <c r="D4662" s="781" t="s">
        <v>47</v>
      </c>
    </row>
    <row r="4663" spans="1:4" hidden="1">
      <c r="A4663" s="452" t="s">
        <v>13999</v>
      </c>
      <c r="B4663" s="820" t="s">
        <v>14000</v>
      </c>
      <c r="C4663" s="452" t="s">
        <v>14001</v>
      </c>
      <c r="D4663" s="781" t="s">
        <v>11</v>
      </c>
    </row>
    <row r="4664" spans="1:4" hidden="1">
      <c r="A4664" s="452" t="s">
        <v>14002</v>
      </c>
      <c r="B4664" s="820" t="s">
        <v>14003</v>
      </c>
      <c r="C4664" s="452" t="s">
        <v>14004</v>
      </c>
      <c r="D4664" s="781" t="s">
        <v>54</v>
      </c>
    </row>
    <row r="4665" spans="1:4" hidden="1">
      <c r="A4665" s="452" t="s">
        <v>14005</v>
      </c>
      <c r="B4665" s="820" t="s">
        <v>14006</v>
      </c>
      <c r="C4665" s="452" t="s">
        <v>14007</v>
      </c>
      <c r="D4665" s="781" t="s">
        <v>15</v>
      </c>
    </row>
    <row r="4666" spans="1:4" hidden="1">
      <c r="A4666" s="452" t="s">
        <v>14008</v>
      </c>
      <c r="B4666" s="820" t="s">
        <v>14009</v>
      </c>
      <c r="C4666" s="452" t="s">
        <v>14010</v>
      </c>
      <c r="D4666" s="781" t="s">
        <v>19</v>
      </c>
    </row>
    <row r="4667" spans="1:4" hidden="1">
      <c r="A4667" s="452" t="s">
        <v>14011</v>
      </c>
      <c r="B4667" s="820" t="s">
        <v>14012</v>
      </c>
      <c r="C4667" s="452" t="s">
        <v>14013</v>
      </c>
      <c r="D4667" s="781" t="s">
        <v>23</v>
      </c>
    </row>
    <row r="4668" spans="1:4" hidden="1">
      <c r="A4668" s="452" t="s">
        <v>14014</v>
      </c>
      <c r="B4668" s="820" t="s">
        <v>14015</v>
      </c>
      <c r="C4668" s="452" t="s">
        <v>14016</v>
      </c>
      <c r="D4668" s="781" t="s">
        <v>27</v>
      </c>
    </row>
    <row r="4669" spans="1:4" hidden="1">
      <c r="A4669" s="452" t="s">
        <v>14017</v>
      </c>
      <c r="B4669" s="820" t="s">
        <v>14018</v>
      </c>
      <c r="C4669" s="452" t="s">
        <v>14019</v>
      </c>
      <c r="D4669" s="781" t="s">
        <v>31</v>
      </c>
    </row>
    <row r="4670" spans="1:4" hidden="1">
      <c r="A4670" s="452" t="s">
        <v>14020</v>
      </c>
      <c r="B4670" s="820" t="s">
        <v>14021</v>
      </c>
      <c r="C4670" s="452" t="s">
        <v>14022</v>
      </c>
      <c r="D4670" s="781" t="s">
        <v>35</v>
      </c>
    </row>
    <row r="4671" spans="1:4" hidden="1">
      <c r="A4671" s="452" t="s">
        <v>14023</v>
      </c>
      <c r="B4671" s="820" t="s">
        <v>14024</v>
      </c>
      <c r="C4671" s="452" t="s">
        <v>14025</v>
      </c>
      <c r="D4671" s="781" t="s">
        <v>39</v>
      </c>
    </row>
    <row r="4672" spans="1:4" hidden="1">
      <c r="A4672" s="452" t="s">
        <v>14026</v>
      </c>
      <c r="B4672" s="820" t="s">
        <v>14027</v>
      </c>
      <c r="C4672" s="452" t="s">
        <v>14028</v>
      </c>
      <c r="D4672" s="781" t="s">
        <v>43</v>
      </c>
    </row>
    <row r="4673" spans="1:4" hidden="1">
      <c r="A4673" s="452" t="s">
        <v>14029</v>
      </c>
      <c r="B4673" s="820" t="s">
        <v>14030</v>
      </c>
      <c r="C4673" s="452" t="s">
        <v>14031</v>
      </c>
      <c r="D4673" s="781" t="s">
        <v>47</v>
      </c>
    </row>
    <row r="4674" spans="1:4" hidden="1">
      <c r="A4674" s="452" t="s">
        <v>14032</v>
      </c>
      <c r="B4674" s="820" t="s">
        <v>14033</v>
      </c>
      <c r="C4674" s="452" t="s">
        <v>14034</v>
      </c>
      <c r="D4674" s="781" t="s">
        <v>11</v>
      </c>
    </row>
    <row r="4675" spans="1:4" hidden="1">
      <c r="A4675" s="452" t="s">
        <v>14035</v>
      </c>
      <c r="B4675" s="820" t="s">
        <v>14036</v>
      </c>
      <c r="C4675" s="452" t="s">
        <v>14037</v>
      </c>
      <c r="D4675" s="781" t="s">
        <v>54</v>
      </c>
    </row>
    <row r="4676" spans="1:4" hidden="1">
      <c r="A4676" s="452" t="s">
        <v>14038</v>
      </c>
      <c r="B4676" s="820" t="s">
        <v>14039</v>
      </c>
      <c r="C4676" s="452" t="s">
        <v>14040</v>
      </c>
      <c r="D4676" s="781" t="s">
        <v>15</v>
      </c>
    </row>
    <row r="4677" spans="1:4" hidden="1">
      <c r="A4677" s="452" t="s">
        <v>14041</v>
      </c>
      <c r="B4677" s="820" t="s">
        <v>14042</v>
      </c>
      <c r="C4677" s="452" t="s">
        <v>14043</v>
      </c>
      <c r="D4677" s="781" t="s">
        <v>19</v>
      </c>
    </row>
    <row r="4678" spans="1:4" hidden="1">
      <c r="A4678" s="452" t="s">
        <v>14044</v>
      </c>
      <c r="B4678" s="820" t="s">
        <v>14045</v>
      </c>
      <c r="C4678" s="452" t="s">
        <v>14046</v>
      </c>
      <c r="D4678" s="781" t="s">
        <v>23</v>
      </c>
    </row>
    <row r="4679" spans="1:4" hidden="1">
      <c r="A4679" s="452" t="s">
        <v>14047</v>
      </c>
      <c r="B4679" s="820" t="s">
        <v>14048</v>
      </c>
      <c r="C4679" s="452" t="s">
        <v>14049</v>
      </c>
      <c r="D4679" s="781" t="s">
        <v>27</v>
      </c>
    </row>
    <row r="4680" spans="1:4" hidden="1">
      <c r="A4680" s="452" t="s">
        <v>14050</v>
      </c>
      <c r="B4680" s="820" t="s">
        <v>14051</v>
      </c>
      <c r="C4680" s="452" t="s">
        <v>14052</v>
      </c>
      <c r="D4680" s="781" t="s">
        <v>31</v>
      </c>
    </row>
    <row r="4681" spans="1:4" hidden="1">
      <c r="A4681" s="452" t="s">
        <v>14053</v>
      </c>
      <c r="B4681" s="820" t="s">
        <v>14054</v>
      </c>
      <c r="C4681" s="452" t="s">
        <v>14055</v>
      </c>
      <c r="D4681" s="781" t="s">
        <v>35</v>
      </c>
    </row>
    <row r="4682" spans="1:4" hidden="1">
      <c r="A4682" s="452" t="s">
        <v>14056</v>
      </c>
      <c r="B4682" s="820" t="s">
        <v>14057</v>
      </c>
      <c r="C4682" s="452" t="s">
        <v>14058</v>
      </c>
      <c r="D4682" s="781" t="s">
        <v>39</v>
      </c>
    </row>
    <row r="4683" spans="1:4" hidden="1">
      <c r="A4683" s="452" t="s">
        <v>14059</v>
      </c>
      <c r="B4683" s="820" t="s">
        <v>14060</v>
      </c>
      <c r="C4683" s="452" t="s">
        <v>14061</v>
      </c>
      <c r="D4683" s="781" t="s">
        <v>43</v>
      </c>
    </row>
    <row r="4684" spans="1:4" hidden="1">
      <c r="A4684" s="452" t="s">
        <v>14062</v>
      </c>
      <c r="B4684" s="820" t="s">
        <v>14063</v>
      </c>
      <c r="C4684" s="452" t="s">
        <v>14064</v>
      </c>
      <c r="D4684" s="781" t="s">
        <v>47</v>
      </c>
    </row>
    <row r="4685" spans="1:4" hidden="1">
      <c r="A4685" s="452" t="s">
        <v>14065</v>
      </c>
      <c r="B4685" s="820" t="s">
        <v>14066</v>
      </c>
      <c r="C4685" s="452" t="s">
        <v>14067</v>
      </c>
      <c r="D4685" s="781" t="s">
        <v>11</v>
      </c>
    </row>
    <row r="4686" spans="1:4" hidden="1">
      <c r="A4686" s="452" t="s">
        <v>14068</v>
      </c>
      <c r="B4686" s="820" t="s">
        <v>14069</v>
      </c>
      <c r="C4686" s="452" t="s">
        <v>14070</v>
      </c>
      <c r="D4686" s="781" t="s">
        <v>54</v>
      </c>
    </row>
    <row r="4687" spans="1:4" hidden="1">
      <c r="A4687" s="452" t="s">
        <v>14071</v>
      </c>
      <c r="B4687" s="820" t="s">
        <v>14072</v>
      </c>
      <c r="C4687" s="452" t="s">
        <v>14073</v>
      </c>
      <c r="D4687" s="781" t="s">
        <v>15</v>
      </c>
    </row>
    <row r="4688" spans="1:4" hidden="1">
      <c r="A4688" s="452" t="s">
        <v>14074</v>
      </c>
      <c r="B4688" s="820" t="s">
        <v>14075</v>
      </c>
      <c r="C4688" s="452" t="s">
        <v>14076</v>
      </c>
      <c r="D4688" s="781" t="s">
        <v>19</v>
      </c>
    </row>
    <row r="4689" spans="1:4" hidden="1">
      <c r="A4689" s="452" t="s">
        <v>14077</v>
      </c>
      <c r="B4689" s="820" t="s">
        <v>14078</v>
      </c>
      <c r="C4689" s="452" t="s">
        <v>14079</v>
      </c>
      <c r="D4689" s="781" t="s">
        <v>23</v>
      </c>
    </row>
    <row r="4690" spans="1:4" hidden="1">
      <c r="A4690" s="452" t="s">
        <v>14080</v>
      </c>
      <c r="B4690" s="820" t="s">
        <v>14081</v>
      </c>
      <c r="C4690" s="452" t="s">
        <v>14082</v>
      </c>
      <c r="D4690" s="781" t="s">
        <v>27</v>
      </c>
    </row>
    <row r="4691" spans="1:4" hidden="1">
      <c r="A4691" s="452" t="s">
        <v>14083</v>
      </c>
      <c r="B4691" s="820" t="s">
        <v>14084</v>
      </c>
      <c r="C4691" s="452" t="s">
        <v>14085</v>
      </c>
      <c r="D4691" s="781" t="s">
        <v>31</v>
      </c>
    </row>
    <row r="4692" spans="1:4" hidden="1">
      <c r="A4692" s="452" t="s">
        <v>14086</v>
      </c>
      <c r="B4692" s="820" t="s">
        <v>14087</v>
      </c>
      <c r="C4692" s="452" t="s">
        <v>14088</v>
      </c>
      <c r="D4692" s="781" t="s">
        <v>35</v>
      </c>
    </row>
    <row r="4693" spans="1:4" hidden="1">
      <c r="A4693" s="452" t="s">
        <v>14089</v>
      </c>
      <c r="B4693" s="820" t="s">
        <v>14090</v>
      </c>
      <c r="C4693" s="452" t="s">
        <v>14091</v>
      </c>
      <c r="D4693" s="781" t="s">
        <v>39</v>
      </c>
    </row>
    <row r="4694" spans="1:4" hidden="1">
      <c r="A4694" s="452" t="s">
        <v>14092</v>
      </c>
      <c r="B4694" s="820" t="s">
        <v>14093</v>
      </c>
      <c r="C4694" s="452" t="s">
        <v>14094</v>
      </c>
      <c r="D4694" s="781" t="s">
        <v>43</v>
      </c>
    </row>
    <row r="4695" spans="1:4" hidden="1">
      <c r="A4695" s="452" t="s">
        <v>14095</v>
      </c>
      <c r="B4695" s="820" t="s">
        <v>14096</v>
      </c>
      <c r="C4695" s="452" t="s">
        <v>14097</v>
      </c>
      <c r="D4695" s="781" t="s">
        <v>47</v>
      </c>
    </row>
    <row r="4696" spans="1:4" hidden="1">
      <c r="A4696" s="452" t="s">
        <v>14098</v>
      </c>
      <c r="B4696" s="820" t="s">
        <v>14099</v>
      </c>
      <c r="C4696" s="452" t="s">
        <v>14100</v>
      </c>
      <c r="D4696" s="781" t="s">
        <v>11</v>
      </c>
    </row>
    <row r="4697" spans="1:4" hidden="1">
      <c r="A4697" s="452" t="s">
        <v>14101</v>
      </c>
      <c r="B4697" s="820" t="s">
        <v>14102</v>
      </c>
      <c r="C4697" s="452" t="s">
        <v>14103</v>
      </c>
      <c r="D4697" s="781" t="s">
        <v>54</v>
      </c>
    </row>
    <row r="4698" spans="1:4" hidden="1">
      <c r="A4698" s="452" t="s">
        <v>14104</v>
      </c>
      <c r="B4698" s="820" t="s">
        <v>14105</v>
      </c>
      <c r="C4698" s="452" t="s">
        <v>14106</v>
      </c>
      <c r="D4698" s="781" t="s">
        <v>15</v>
      </c>
    </row>
    <row r="4699" spans="1:4" hidden="1">
      <c r="A4699" s="452" t="s">
        <v>14107</v>
      </c>
      <c r="B4699" s="820" t="s">
        <v>14108</v>
      </c>
      <c r="C4699" s="452" t="s">
        <v>14109</v>
      </c>
      <c r="D4699" s="781" t="s">
        <v>19</v>
      </c>
    </row>
    <row r="4700" spans="1:4" hidden="1">
      <c r="A4700" s="452" t="s">
        <v>14110</v>
      </c>
      <c r="B4700" s="820" t="s">
        <v>14111</v>
      </c>
      <c r="C4700" s="452" t="s">
        <v>14112</v>
      </c>
      <c r="D4700" s="781" t="s">
        <v>23</v>
      </c>
    </row>
    <row r="4701" spans="1:4" hidden="1">
      <c r="A4701" s="452" t="s">
        <v>14113</v>
      </c>
      <c r="B4701" s="820" t="s">
        <v>14114</v>
      </c>
      <c r="C4701" s="452" t="s">
        <v>14115</v>
      </c>
      <c r="D4701" s="781" t="s">
        <v>27</v>
      </c>
    </row>
    <row r="4702" spans="1:4" hidden="1">
      <c r="A4702" s="452" t="s">
        <v>14116</v>
      </c>
      <c r="B4702" s="820" t="s">
        <v>14117</v>
      </c>
      <c r="C4702" s="452" t="s">
        <v>14118</v>
      </c>
      <c r="D4702" s="781" t="s">
        <v>31</v>
      </c>
    </row>
    <row r="4703" spans="1:4" hidden="1">
      <c r="A4703" s="452" t="s">
        <v>14119</v>
      </c>
      <c r="B4703" s="820" t="s">
        <v>14120</v>
      </c>
      <c r="C4703" s="452" t="s">
        <v>14121</v>
      </c>
      <c r="D4703" s="781" t="s">
        <v>35</v>
      </c>
    </row>
    <row r="4704" spans="1:4" hidden="1">
      <c r="A4704" s="452" t="s">
        <v>14122</v>
      </c>
      <c r="B4704" s="820" t="s">
        <v>14123</v>
      </c>
      <c r="C4704" s="452" t="s">
        <v>14124</v>
      </c>
      <c r="D4704" s="781" t="s">
        <v>39</v>
      </c>
    </row>
    <row r="4705" spans="1:4" hidden="1">
      <c r="A4705" s="452" t="s">
        <v>14125</v>
      </c>
      <c r="B4705" s="820" t="s">
        <v>14126</v>
      </c>
      <c r="C4705" s="452" t="s">
        <v>14127</v>
      </c>
      <c r="D4705" s="781" t="s">
        <v>43</v>
      </c>
    </row>
    <row r="4706" spans="1:4" hidden="1">
      <c r="A4706" s="452" t="s">
        <v>14128</v>
      </c>
      <c r="B4706" s="820" t="s">
        <v>14129</v>
      </c>
      <c r="C4706" s="452" t="s">
        <v>14130</v>
      </c>
      <c r="D4706" s="781" t="s">
        <v>47</v>
      </c>
    </row>
    <row r="4707" spans="1:4" hidden="1">
      <c r="A4707" s="452" t="s">
        <v>14131</v>
      </c>
      <c r="B4707" s="820" t="s">
        <v>14132</v>
      </c>
      <c r="C4707" s="452" t="s">
        <v>14133</v>
      </c>
      <c r="D4707" s="781" t="s">
        <v>11</v>
      </c>
    </row>
    <row r="4708" spans="1:4" hidden="1">
      <c r="A4708" s="452" t="s">
        <v>14134</v>
      </c>
      <c r="B4708" s="820" t="s">
        <v>14135</v>
      </c>
      <c r="C4708" s="452" t="s">
        <v>14136</v>
      </c>
      <c r="D4708" s="781" t="s">
        <v>54</v>
      </c>
    </row>
    <row r="4709" spans="1:4" hidden="1">
      <c r="A4709" s="452" t="s">
        <v>14137</v>
      </c>
      <c r="B4709" s="820" t="s">
        <v>14138</v>
      </c>
      <c r="C4709" s="452" t="s">
        <v>14139</v>
      </c>
      <c r="D4709" s="781" t="s">
        <v>15</v>
      </c>
    </row>
    <row r="4710" spans="1:4" hidden="1">
      <c r="A4710" s="452" t="s">
        <v>14140</v>
      </c>
      <c r="B4710" s="820" t="s">
        <v>14141</v>
      </c>
      <c r="C4710" s="452" t="s">
        <v>14142</v>
      </c>
      <c r="D4710" s="781" t="s">
        <v>19</v>
      </c>
    </row>
    <row r="4711" spans="1:4" hidden="1">
      <c r="A4711" s="452" t="s">
        <v>14143</v>
      </c>
      <c r="B4711" s="820" t="s">
        <v>14144</v>
      </c>
      <c r="C4711" s="452" t="s">
        <v>14145</v>
      </c>
      <c r="D4711" s="781" t="s">
        <v>23</v>
      </c>
    </row>
    <row r="4712" spans="1:4" hidden="1">
      <c r="A4712" s="452" t="s">
        <v>14146</v>
      </c>
      <c r="B4712" s="820" t="s">
        <v>14147</v>
      </c>
      <c r="C4712" s="452" t="s">
        <v>14148</v>
      </c>
      <c r="D4712" s="781" t="s">
        <v>27</v>
      </c>
    </row>
    <row r="4713" spans="1:4" hidden="1">
      <c r="A4713" s="452" t="s">
        <v>14149</v>
      </c>
      <c r="B4713" s="820" t="s">
        <v>14150</v>
      </c>
      <c r="C4713" s="452" t="s">
        <v>14151</v>
      </c>
      <c r="D4713" s="781" t="s">
        <v>31</v>
      </c>
    </row>
    <row r="4714" spans="1:4" hidden="1">
      <c r="A4714" s="452" t="s">
        <v>14152</v>
      </c>
      <c r="B4714" s="820" t="s">
        <v>14153</v>
      </c>
      <c r="C4714" s="452" t="s">
        <v>14154</v>
      </c>
      <c r="D4714" s="781" t="s">
        <v>35</v>
      </c>
    </row>
    <row r="4715" spans="1:4" hidden="1">
      <c r="A4715" s="452" t="s">
        <v>14155</v>
      </c>
      <c r="B4715" s="820" t="s">
        <v>14156</v>
      </c>
      <c r="C4715" s="452" t="s">
        <v>14157</v>
      </c>
      <c r="D4715" s="781" t="s">
        <v>39</v>
      </c>
    </row>
    <row r="4716" spans="1:4" hidden="1">
      <c r="A4716" s="452" t="s">
        <v>14158</v>
      </c>
      <c r="B4716" s="820" t="s">
        <v>14159</v>
      </c>
      <c r="C4716" s="452" t="s">
        <v>14160</v>
      </c>
      <c r="D4716" s="781" t="s">
        <v>43</v>
      </c>
    </row>
    <row r="4717" spans="1:4" hidden="1">
      <c r="A4717" s="452" t="s">
        <v>14161</v>
      </c>
      <c r="B4717" s="820" t="s">
        <v>14162</v>
      </c>
      <c r="C4717" s="452" t="s">
        <v>14163</v>
      </c>
      <c r="D4717" s="781" t="s">
        <v>47</v>
      </c>
    </row>
    <row r="4718" spans="1:4" hidden="1">
      <c r="A4718" s="452" t="s">
        <v>14164</v>
      </c>
      <c r="B4718" s="820" t="s">
        <v>14165</v>
      </c>
      <c r="C4718" s="452" t="s">
        <v>14166</v>
      </c>
      <c r="D4718" s="781" t="s">
        <v>11</v>
      </c>
    </row>
    <row r="4719" spans="1:4" hidden="1">
      <c r="A4719" s="452" t="s">
        <v>14167</v>
      </c>
      <c r="B4719" s="820" t="s">
        <v>14168</v>
      </c>
      <c r="C4719" s="452" t="s">
        <v>14169</v>
      </c>
      <c r="D4719" s="781" t="s">
        <v>54</v>
      </c>
    </row>
    <row r="4720" spans="1:4" hidden="1">
      <c r="A4720" s="452" t="s">
        <v>14170</v>
      </c>
      <c r="B4720" s="820" t="s">
        <v>14171</v>
      </c>
      <c r="C4720" s="452" t="s">
        <v>14172</v>
      </c>
      <c r="D4720" s="781" t="s">
        <v>15</v>
      </c>
    </row>
    <row r="4721" spans="1:4" hidden="1">
      <c r="A4721" s="452" t="s">
        <v>14173</v>
      </c>
      <c r="B4721" s="820" t="s">
        <v>14174</v>
      </c>
      <c r="C4721" s="452" t="s">
        <v>14175</v>
      </c>
      <c r="D4721" s="781" t="s">
        <v>19</v>
      </c>
    </row>
    <row r="4722" spans="1:4" hidden="1">
      <c r="A4722" s="452" t="s">
        <v>14176</v>
      </c>
      <c r="B4722" s="820" t="s">
        <v>14177</v>
      </c>
      <c r="C4722" s="452" t="s">
        <v>14178</v>
      </c>
      <c r="D4722" s="781" t="s">
        <v>23</v>
      </c>
    </row>
    <row r="4723" spans="1:4" hidden="1">
      <c r="A4723" s="452" t="s">
        <v>14179</v>
      </c>
      <c r="B4723" s="820" t="s">
        <v>14180</v>
      </c>
      <c r="C4723" s="452" t="s">
        <v>14181</v>
      </c>
      <c r="D4723" s="781" t="s">
        <v>27</v>
      </c>
    </row>
    <row r="4724" spans="1:4" hidden="1">
      <c r="A4724" s="452" t="s">
        <v>14182</v>
      </c>
      <c r="B4724" s="820" t="s">
        <v>14183</v>
      </c>
      <c r="C4724" s="452" t="s">
        <v>14184</v>
      </c>
      <c r="D4724" s="781" t="s">
        <v>31</v>
      </c>
    </row>
    <row r="4725" spans="1:4" hidden="1">
      <c r="A4725" s="452" t="s">
        <v>14185</v>
      </c>
      <c r="B4725" s="820" t="s">
        <v>14186</v>
      </c>
      <c r="C4725" s="452" t="s">
        <v>14187</v>
      </c>
      <c r="D4725" s="781" t="s">
        <v>35</v>
      </c>
    </row>
    <row r="4726" spans="1:4" hidden="1">
      <c r="A4726" s="452" t="s">
        <v>14188</v>
      </c>
      <c r="B4726" s="820" t="s">
        <v>14189</v>
      </c>
      <c r="C4726" s="452" t="s">
        <v>14190</v>
      </c>
      <c r="D4726" s="781" t="s">
        <v>39</v>
      </c>
    </row>
    <row r="4727" spans="1:4" hidden="1">
      <c r="A4727" s="452" t="s">
        <v>14191</v>
      </c>
      <c r="B4727" s="820" t="s">
        <v>14192</v>
      </c>
      <c r="C4727" s="452" t="s">
        <v>14193</v>
      </c>
      <c r="D4727" s="781" t="s">
        <v>43</v>
      </c>
    </row>
    <row r="4728" spans="1:4" hidden="1">
      <c r="A4728" s="452" t="s">
        <v>14194</v>
      </c>
      <c r="B4728" s="820" t="s">
        <v>14195</v>
      </c>
      <c r="C4728" s="452" t="s">
        <v>14196</v>
      </c>
      <c r="D4728" s="781" t="s">
        <v>47</v>
      </c>
    </row>
    <row r="4729" spans="1:4" hidden="1">
      <c r="A4729" s="452" t="s">
        <v>14197</v>
      </c>
      <c r="B4729" s="820" t="s">
        <v>14198</v>
      </c>
      <c r="C4729" s="452" t="s">
        <v>14199</v>
      </c>
      <c r="D4729" s="781" t="s">
        <v>11</v>
      </c>
    </row>
    <row r="4730" spans="1:4" hidden="1">
      <c r="A4730" s="452" t="s">
        <v>14200</v>
      </c>
      <c r="B4730" s="820" t="s">
        <v>14201</v>
      </c>
      <c r="C4730" s="452" t="s">
        <v>14202</v>
      </c>
      <c r="D4730" s="781" t="s">
        <v>54</v>
      </c>
    </row>
    <row r="4731" spans="1:4" hidden="1">
      <c r="A4731" s="452" t="s">
        <v>14203</v>
      </c>
      <c r="B4731" s="820" t="s">
        <v>14204</v>
      </c>
      <c r="C4731" s="452" t="s">
        <v>14205</v>
      </c>
      <c r="D4731" s="781" t="s">
        <v>15</v>
      </c>
    </row>
    <row r="4732" spans="1:4" hidden="1">
      <c r="A4732" s="452" t="s">
        <v>14206</v>
      </c>
      <c r="B4732" s="820" t="s">
        <v>14207</v>
      </c>
      <c r="C4732" s="452" t="s">
        <v>14208</v>
      </c>
      <c r="D4732" s="781" t="s">
        <v>19</v>
      </c>
    </row>
    <row r="4733" spans="1:4" hidden="1">
      <c r="A4733" s="452" t="s">
        <v>14209</v>
      </c>
      <c r="B4733" s="820" t="s">
        <v>14210</v>
      </c>
      <c r="C4733" s="452" t="s">
        <v>14211</v>
      </c>
      <c r="D4733" s="781" t="s">
        <v>23</v>
      </c>
    </row>
    <row r="4734" spans="1:4" hidden="1">
      <c r="A4734" s="452" t="s">
        <v>14212</v>
      </c>
      <c r="B4734" s="820" t="s">
        <v>14213</v>
      </c>
      <c r="C4734" s="452" t="s">
        <v>14214</v>
      </c>
      <c r="D4734" s="781" t="s">
        <v>27</v>
      </c>
    </row>
    <row r="4735" spans="1:4" hidden="1">
      <c r="A4735" s="452" t="s">
        <v>14215</v>
      </c>
      <c r="B4735" s="820" t="s">
        <v>14216</v>
      </c>
      <c r="C4735" s="452" t="s">
        <v>14217</v>
      </c>
      <c r="D4735" s="781" t="s">
        <v>31</v>
      </c>
    </row>
    <row r="4736" spans="1:4" hidden="1">
      <c r="A4736" s="452" t="s">
        <v>14218</v>
      </c>
      <c r="B4736" s="820" t="s">
        <v>14219</v>
      </c>
      <c r="C4736" s="452" t="s">
        <v>14220</v>
      </c>
      <c r="D4736" s="781" t="s">
        <v>35</v>
      </c>
    </row>
    <row r="4737" spans="1:4" hidden="1">
      <c r="A4737" s="452" t="s">
        <v>14221</v>
      </c>
      <c r="B4737" s="820" t="s">
        <v>14222</v>
      </c>
      <c r="C4737" s="452" t="s">
        <v>14223</v>
      </c>
      <c r="D4737" s="781" t="s">
        <v>39</v>
      </c>
    </row>
    <row r="4738" spans="1:4" hidden="1">
      <c r="A4738" s="452" t="s">
        <v>14224</v>
      </c>
      <c r="B4738" s="820" t="s">
        <v>14225</v>
      </c>
      <c r="C4738" s="452" t="s">
        <v>14226</v>
      </c>
      <c r="D4738" s="781" t="s">
        <v>43</v>
      </c>
    </row>
    <row r="4739" spans="1:4" hidden="1">
      <c r="A4739" s="452" t="s">
        <v>14227</v>
      </c>
      <c r="B4739" s="820" t="s">
        <v>14228</v>
      </c>
      <c r="C4739" s="452" t="s">
        <v>14229</v>
      </c>
      <c r="D4739" s="781" t="s">
        <v>47</v>
      </c>
    </row>
    <row r="4740" spans="1:4" hidden="1">
      <c r="A4740" s="452" t="s">
        <v>14230</v>
      </c>
      <c r="B4740" s="820" t="s">
        <v>14231</v>
      </c>
      <c r="C4740" s="452" t="s">
        <v>14232</v>
      </c>
      <c r="D4740" s="781" t="s">
        <v>11</v>
      </c>
    </row>
    <row r="4741" spans="1:4" hidden="1">
      <c r="A4741" s="452" t="s">
        <v>14233</v>
      </c>
      <c r="B4741" s="820" t="s">
        <v>14234</v>
      </c>
      <c r="C4741" s="452" t="s">
        <v>14235</v>
      </c>
      <c r="D4741" s="781" t="s">
        <v>54</v>
      </c>
    </row>
    <row r="4742" spans="1:4" hidden="1">
      <c r="A4742" s="452" t="s">
        <v>14236</v>
      </c>
      <c r="B4742" s="820" t="s">
        <v>14237</v>
      </c>
      <c r="C4742" s="452" t="s">
        <v>14238</v>
      </c>
      <c r="D4742" s="781" t="s">
        <v>15</v>
      </c>
    </row>
    <row r="4743" spans="1:4" hidden="1">
      <c r="A4743" s="452" t="s">
        <v>14239</v>
      </c>
      <c r="B4743" s="820" t="s">
        <v>14240</v>
      </c>
      <c r="C4743" s="452" t="s">
        <v>14241</v>
      </c>
      <c r="D4743" s="781" t="s">
        <v>19</v>
      </c>
    </row>
    <row r="4744" spans="1:4" hidden="1">
      <c r="A4744" s="452" t="s">
        <v>14242</v>
      </c>
      <c r="B4744" s="820" t="s">
        <v>14243</v>
      </c>
      <c r="C4744" s="452" t="s">
        <v>14244</v>
      </c>
      <c r="D4744" s="781" t="s">
        <v>23</v>
      </c>
    </row>
    <row r="4745" spans="1:4" hidden="1">
      <c r="A4745" s="452" t="s">
        <v>14245</v>
      </c>
      <c r="B4745" s="820" t="s">
        <v>14246</v>
      </c>
      <c r="C4745" s="452" t="s">
        <v>14247</v>
      </c>
      <c r="D4745" s="781" t="s">
        <v>27</v>
      </c>
    </row>
    <row r="4746" spans="1:4" hidden="1">
      <c r="A4746" s="452" t="s">
        <v>14248</v>
      </c>
      <c r="B4746" s="820" t="s">
        <v>14249</v>
      </c>
      <c r="C4746" s="452" t="s">
        <v>14250</v>
      </c>
      <c r="D4746" s="781" t="s">
        <v>31</v>
      </c>
    </row>
    <row r="4747" spans="1:4" hidden="1">
      <c r="A4747" s="452" t="s">
        <v>14251</v>
      </c>
      <c r="B4747" s="820" t="s">
        <v>14252</v>
      </c>
      <c r="C4747" s="452" t="s">
        <v>14253</v>
      </c>
      <c r="D4747" s="781" t="s">
        <v>35</v>
      </c>
    </row>
    <row r="4748" spans="1:4" hidden="1">
      <c r="A4748" s="452" t="s">
        <v>14254</v>
      </c>
      <c r="B4748" s="820" t="s">
        <v>14255</v>
      </c>
      <c r="C4748" s="452" t="s">
        <v>14256</v>
      </c>
      <c r="D4748" s="781" t="s">
        <v>39</v>
      </c>
    </row>
    <row r="4749" spans="1:4" hidden="1">
      <c r="A4749" s="452" t="s">
        <v>14257</v>
      </c>
      <c r="B4749" s="820" t="s">
        <v>14258</v>
      </c>
      <c r="C4749" s="452" t="s">
        <v>14259</v>
      </c>
      <c r="D4749" s="781" t="s">
        <v>43</v>
      </c>
    </row>
    <row r="4750" spans="1:4" hidden="1">
      <c r="A4750" s="452" t="s">
        <v>14260</v>
      </c>
      <c r="B4750" s="820" t="s">
        <v>14261</v>
      </c>
      <c r="C4750" s="452" t="s">
        <v>14262</v>
      </c>
      <c r="D4750" s="781" t="s">
        <v>47</v>
      </c>
    </row>
    <row r="4751" spans="1:4" hidden="1">
      <c r="A4751" s="452" t="s">
        <v>14263</v>
      </c>
      <c r="B4751" s="820" t="s">
        <v>14264</v>
      </c>
      <c r="C4751" s="452" t="s">
        <v>14265</v>
      </c>
      <c r="D4751" s="781" t="s">
        <v>11</v>
      </c>
    </row>
    <row r="4752" spans="1:4" hidden="1">
      <c r="A4752" s="452" t="s">
        <v>14266</v>
      </c>
      <c r="B4752" s="820" t="s">
        <v>14267</v>
      </c>
      <c r="C4752" s="452" t="s">
        <v>14268</v>
      </c>
      <c r="D4752" s="781" t="s">
        <v>54</v>
      </c>
    </row>
    <row r="4753" spans="1:4" hidden="1">
      <c r="A4753" s="452" t="s">
        <v>14269</v>
      </c>
      <c r="B4753" s="820" t="s">
        <v>14270</v>
      </c>
      <c r="C4753" s="452" t="s">
        <v>14271</v>
      </c>
      <c r="D4753" s="781" t="s">
        <v>15</v>
      </c>
    </row>
    <row r="4754" spans="1:4" hidden="1">
      <c r="A4754" s="452" t="s">
        <v>14272</v>
      </c>
      <c r="B4754" s="820" t="s">
        <v>14273</v>
      </c>
      <c r="C4754" s="452" t="s">
        <v>14274</v>
      </c>
      <c r="D4754" s="781" t="s">
        <v>19</v>
      </c>
    </row>
    <row r="4755" spans="1:4" hidden="1">
      <c r="A4755" s="452" t="s">
        <v>14275</v>
      </c>
      <c r="B4755" s="820" t="s">
        <v>14276</v>
      </c>
      <c r="C4755" s="452" t="s">
        <v>14277</v>
      </c>
      <c r="D4755" s="781" t="s">
        <v>23</v>
      </c>
    </row>
    <row r="4756" spans="1:4" hidden="1">
      <c r="A4756" s="452" t="s">
        <v>14278</v>
      </c>
      <c r="B4756" s="820" t="s">
        <v>14279</v>
      </c>
      <c r="C4756" s="452" t="s">
        <v>14280</v>
      </c>
      <c r="D4756" s="781" t="s">
        <v>27</v>
      </c>
    </row>
    <row r="4757" spans="1:4" hidden="1">
      <c r="A4757" s="452" t="s">
        <v>14281</v>
      </c>
      <c r="B4757" s="820" t="s">
        <v>14282</v>
      </c>
      <c r="C4757" s="452" t="s">
        <v>14283</v>
      </c>
      <c r="D4757" s="781" t="s">
        <v>31</v>
      </c>
    </row>
    <row r="4758" spans="1:4" hidden="1">
      <c r="A4758" s="452" t="s">
        <v>14284</v>
      </c>
      <c r="B4758" s="820" t="s">
        <v>14285</v>
      </c>
      <c r="C4758" s="452" t="s">
        <v>14286</v>
      </c>
      <c r="D4758" s="781" t="s">
        <v>35</v>
      </c>
    </row>
    <row r="4759" spans="1:4" hidden="1">
      <c r="A4759" s="452" t="s">
        <v>14287</v>
      </c>
      <c r="B4759" s="820" t="s">
        <v>14288</v>
      </c>
      <c r="C4759" s="452" t="s">
        <v>14289</v>
      </c>
      <c r="D4759" s="781" t="s">
        <v>39</v>
      </c>
    </row>
    <row r="4760" spans="1:4" hidden="1">
      <c r="A4760" s="452" t="s">
        <v>14290</v>
      </c>
      <c r="B4760" s="820" t="s">
        <v>14291</v>
      </c>
      <c r="C4760" s="452" t="s">
        <v>14292</v>
      </c>
      <c r="D4760" s="781" t="s">
        <v>43</v>
      </c>
    </row>
    <row r="4761" spans="1:4" hidden="1">
      <c r="A4761" s="452" t="s">
        <v>14293</v>
      </c>
      <c r="B4761" s="820" t="s">
        <v>14294</v>
      </c>
      <c r="C4761" s="452" t="s">
        <v>14295</v>
      </c>
      <c r="D4761" s="781" t="s">
        <v>47</v>
      </c>
    </row>
    <row r="4762" spans="1:4" hidden="1">
      <c r="A4762" s="452" t="s">
        <v>14296</v>
      </c>
      <c r="B4762" s="820" t="s">
        <v>14297</v>
      </c>
      <c r="C4762" s="452" t="s">
        <v>14298</v>
      </c>
      <c r="D4762" s="781" t="s">
        <v>11</v>
      </c>
    </row>
    <row r="4763" spans="1:4" hidden="1">
      <c r="A4763" s="452" t="s">
        <v>14299</v>
      </c>
      <c r="B4763" s="820" t="s">
        <v>14300</v>
      </c>
      <c r="C4763" s="452" t="s">
        <v>14301</v>
      </c>
      <c r="D4763" s="781" t="s">
        <v>54</v>
      </c>
    </row>
    <row r="4764" spans="1:4" hidden="1">
      <c r="A4764" s="452" t="s">
        <v>14302</v>
      </c>
      <c r="B4764" s="820" t="s">
        <v>14303</v>
      </c>
      <c r="C4764" s="452" t="s">
        <v>14304</v>
      </c>
      <c r="D4764" s="781" t="s">
        <v>15</v>
      </c>
    </row>
    <row r="4765" spans="1:4" hidden="1">
      <c r="A4765" s="452" t="s">
        <v>14305</v>
      </c>
      <c r="B4765" s="820" t="s">
        <v>14306</v>
      </c>
      <c r="C4765" s="452" t="s">
        <v>14307</v>
      </c>
      <c r="D4765" s="781" t="s">
        <v>19</v>
      </c>
    </row>
    <row r="4766" spans="1:4" hidden="1">
      <c r="A4766" s="452" t="s">
        <v>14308</v>
      </c>
      <c r="B4766" s="820" t="s">
        <v>14309</v>
      </c>
      <c r="C4766" s="452" t="s">
        <v>14310</v>
      </c>
      <c r="D4766" s="781" t="s">
        <v>23</v>
      </c>
    </row>
    <row r="4767" spans="1:4" hidden="1">
      <c r="A4767" s="452" t="s">
        <v>14311</v>
      </c>
      <c r="B4767" s="820" t="s">
        <v>14312</v>
      </c>
      <c r="C4767" s="452" t="s">
        <v>14313</v>
      </c>
      <c r="D4767" s="781" t="s">
        <v>27</v>
      </c>
    </row>
    <row r="4768" spans="1:4" hidden="1">
      <c r="A4768" s="452" t="s">
        <v>14314</v>
      </c>
      <c r="B4768" s="820" t="s">
        <v>14315</v>
      </c>
      <c r="C4768" s="452" t="s">
        <v>14316</v>
      </c>
      <c r="D4768" s="781" t="s">
        <v>31</v>
      </c>
    </row>
    <row r="4769" spans="1:4" hidden="1">
      <c r="A4769" s="452" t="s">
        <v>14317</v>
      </c>
      <c r="B4769" s="820" t="s">
        <v>14318</v>
      </c>
      <c r="C4769" s="452" t="s">
        <v>14319</v>
      </c>
      <c r="D4769" s="781" t="s">
        <v>35</v>
      </c>
    </row>
    <row r="4770" spans="1:4" hidden="1">
      <c r="A4770" s="452" t="s">
        <v>14320</v>
      </c>
      <c r="B4770" s="820" t="s">
        <v>14321</v>
      </c>
      <c r="C4770" s="452" t="s">
        <v>14322</v>
      </c>
      <c r="D4770" s="781" t="s">
        <v>39</v>
      </c>
    </row>
    <row r="4771" spans="1:4" hidden="1">
      <c r="A4771" s="452" t="s">
        <v>14323</v>
      </c>
      <c r="B4771" s="820" t="s">
        <v>14324</v>
      </c>
      <c r="C4771" s="452" t="s">
        <v>14325</v>
      </c>
      <c r="D4771" s="781" t="s">
        <v>43</v>
      </c>
    </row>
    <row r="4772" spans="1:4" hidden="1">
      <c r="A4772" s="452" t="s">
        <v>14326</v>
      </c>
      <c r="B4772" s="820" t="s">
        <v>14327</v>
      </c>
      <c r="C4772" s="452" t="s">
        <v>14328</v>
      </c>
      <c r="D4772" s="781" t="s">
        <v>47</v>
      </c>
    </row>
    <row r="4773" spans="1:4" hidden="1">
      <c r="A4773" s="452" t="s">
        <v>14329</v>
      </c>
      <c r="B4773" s="820" t="s">
        <v>14330</v>
      </c>
      <c r="C4773" s="452" t="s">
        <v>14331</v>
      </c>
      <c r="D4773" s="781" t="s">
        <v>11</v>
      </c>
    </row>
    <row r="4774" spans="1:4" hidden="1">
      <c r="A4774" s="452" t="s">
        <v>14332</v>
      </c>
      <c r="B4774" s="820" t="s">
        <v>14333</v>
      </c>
      <c r="C4774" s="452" t="s">
        <v>14334</v>
      </c>
      <c r="D4774" s="781" t="s">
        <v>54</v>
      </c>
    </row>
    <row r="4775" spans="1:4" hidden="1">
      <c r="A4775" s="452" t="s">
        <v>14335</v>
      </c>
      <c r="B4775" s="820" t="s">
        <v>14336</v>
      </c>
      <c r="C4775" s="452" t="s">
        <v>14337</v>
      </c>
      <c r="D4775" s="781" t="s">
        <v>15</v>
      </c>
    </row>
    <row r="4776" spans="1:4" hidden="1">
      <c r="A4776" s="452" t="s">
        <v>14338</v>
      </c>
      <c r="B4776" s="820" t="s">
        <v>14339</v>
      </c>
      <c r="C4776" s="452" t="s">
        <v>14340</v>
      </c>
      <c r="D4776" s="781" t="s">
        <v>19</v>
      </c>
    </row>
    <row r="4777" spans="1:4" hidden="1">
      <c r="A4777" s="452" t="s">
        <v>14341</v>
      </c>
      <c r="B4777" s="820" t="s">
        <v>14342</v>
      </c>
      <c r="C4777" s="452" t="s">
        <v>14343</v>
      </c>
      <c r="D4777" s="781" t="s">
        <v>23</v>
      </c>
    </row>
    <row r="4778" spans="1:4" hidden="1">
      <c r="A4778" s="452" t="s">
        <v>14344</v>
      </c>
      <c r="B4778" s="820" t="s">
        <v>14345</v>
      </c>
      <c r="C4778" s="452" t="s">
        <v>14346</v>
      </c>
      <c r="D4778" s="781" t="s">
        <v>27</v>
      </c>
    </row>
    <row r="4779" spans="1:4" hidden="1">
      <c r="A4779" s="452" t="s">
        <v>14347</v>
      </c>
      <c r="B4779" s="820" t="s">
        <v>14348</v>
      </c>
      <c r="C4779" s="452" t="s">
        <v>14349</v>
      </c>
      <c r="D4779" s="781" t="s">
        <v>31</v>
      </c>
    </row>
    <row r="4780" spans="1:4" hidden="1">
      <c r="A4780" s="452" t="s">
        <v>14350</v>
      </c>
      <c r="B4780" s="820" t="s">
        <v>14351</v>
      </c>
      <c r="C4780" s="452" t="s">
        <v>14352</v>
      </c>
      <c r="D4780" s="781" t="s">
        <v>35</v>
      </c>
    </row>
    <row r="4781" spans="1:4" hidden="1">
      <c r="A4781" s="452" t="s">
        <v>14353</v>
      </c>
      <c r="B4781" s="820" t="s">
        <v>14354</v>
      </c>
      <c r="C4781" s="452" t="s">
        <v>14355</v>
      </c>
      <c r="D4781" s="781" t="s">
        <v>39</v>
      </c>
    </row>
    <row r="4782" spans="1:4" hidden="1">
      <c r="A4782" s="452" t="s">
        <v>14356</v>
      </c>
      <c r="B4782" s="820" t="s">
        <v>14357</v>
      </c>
      <c r="C4782" s="452" t="s">
        <v>14358</v>
      </c>
      <c r="D4782" s="781" t="s">
        <v>43</v>
      </c>
    </row>
    <row r="4783" spans="1:4" hidden="1">
      <c r="A4783" s="452" t="s">
        <v>14359</v>
      </c>
      <c r="B4783" s="820" t="s">
        <v>14360</v>
      </c>
      <c r="C4783" s="452" t="s">
        <v>14361</v>
      </c>
      <c r="D4783" s="781" t="s">
        <v>47</v>
      </c>
    </row>
    <row r="4784" spans="1:4" hidden="1">
      <c r="A4784" s="452" t="s">
        <v>14362</v>
      </c>
      <c r="B4784" s="820" t="s">
        <v>14363</v>
      </c>
      <c r="C4784" s="452" t="s">
        <v>14364</v>
      </c>
      <c r="D4784" s="781" t="s">
        <v>11</v>
      </c>
    </row>
    <row r="4785" spans="1:4" hidden="1">
      <c r="A4785" s="452" t="s">
        <v>14365</v>
      </c>
      <c r="B4785" s="820" t="s">
        <v>14366</v>
      </c>
      <c r="C4785" s="452" t="s">
        <v>14367</v>
      </c>
      <c r="D4785" s="781" t="s">
        <v>54</v>
      </c>
    </row>
    <row r="4786" spans="1:4" hidden="1">
      <c r="A4786" s="452" t="s">
        <v>14368</v>
      </c>
      <c r="B4786" s="820" t="s">
        <v>14369</v>
      </c>
      <c r="C4786" s="452" t="s">
        <v>14370</v>
      </c>
      <c r="D4786" s="781" t="s">
        <v>15</v>
      </c>
    </row>
    <row r="4787" spans="1:4" hidden="1">
      <c r="A4787" s="452" t="s">
        <v>14371</v>
      </c>
      <c r="B4787" s="820" t="s">
        <v>14372</v>
      </c>
      <c r="C4787" s="452" t="s">
        <v>14373</v>
      </c>
      <c r="D4787" s="781" t="s">
        <v>19</v>
      </c>
    </row>
    <row r="4788" spans="1:4" hidden="1">
      <c r="A4788" s="452" t="s">
        <v>14374</v>
      </c>
      <c r="B4788" s="820" t="s">
        <v>14375</v>
      </c>
      <c r="C4788" s="452" t="s">
        <v>14376</v>
      </c>
      <c r="D4788" s="781" t="s">
        <v>23</v>
      </c>
    </row>
    <row r="4789" spans="1:4" hidden="1">
      <c r="A4789" s="452" t="s">
        <v>14377</v>
      </c>
      <c r="B4789" s="820" t="s">
        <v>14378</v>
      </c>
      <c r="C4789" s="452" t="s">
        <v>14379</v>
      </c>
      <c r="D4789" s="781" t="s">
        <v>27</v>
      </c>
    </row>
    <row r="4790" spans="1:4" hidden="1">
      <c r="A4790" s="452" t="s">
        <v>14380</v>
      </c>
      <c r="B4790" s="820" t="s">
        <v>14381</v>
      </c>
      <c r="C4790" s="452" t="s">
        <v>14382</v>
      </c>
      <c r="D4790" s="781" t="s">
        <v>31</v>
      </c>
    </row>
    <row r="4791" spans="1:4" hidden="1">
      <c r="A4791" s="452" t="s">
        <v>14383</v>
      </c>
      <c r="B4791" s="820" t="s">
        <v>14384</v>
      </c>
      <c r="C4791" s="452" t="s">
        <v>14385</v>
      </c>
      <c r="D4791" s="781" t="s">
        <v>35</v>
      </c>
    </row>
    <row r="4792" spans="1:4" hidden="1">
      <c r="A4792" s="452" t="s">
        <v>14386</v>
      </c>
      <c r="B4792" s="820" t="s">
        <v>14387</v>
      </c>
      <c r="C4792" s="452" t="s">
        <v>14388</v>
      </c>
      <c r="D4792" s="781" t="s">
        <v>39</v>
      </c>
    </row>
    <row r="4793" spans="1:4" hidden="1">
      <c r="A4793" s="452" t="s">
        <v>14389</v>
      </c>
      <c r="B4793" s="820" t="s">
        <v>14390</v>
      </c>
      <c r="C4793" s="452" t="s">
        <v>14391</v>
      </c>
      <c r="D4793" s="781" t="s">
        <v>43</v>
      </c>
    </row>
    <row r="4794" spans="1:4" hidden="1">
      <c r="A4794" s="452" t="s">
        <v>14392</v>
      </c>
      <c r="B4794" s="820" t="s">
        <v>14393</v>
      </c>
      <c r="C4794" s="452" t="s">
        <v>14394</v>
      </c>
      <c r="D4794" s="781" t="s">
        <v>47</v>
      </c>
    </row>
    <row r="4795" spans="1:4" hidden="1">
      <c r="A4795" s="452" t="s">
        <v>14395</v>
      </c>
      <c r="B4795" s="820" t="s">
        <v>14396</v>
      </c>
      <c r="C4795" s="452" t="s">
        <v>14397</v>
      </c>
      <c r="D4795" s="781" t="s">
        <v>11</v>
      </c>
    </row>
    <row r="4796" spans="1:4" hidden="1">
      <c r="A4796" s="452" t="s">
        <v>14398</v>
      </c>
      <c r="B4796" s="820" t="s">
        <v>14399</v>
      </c>
      <c r="C4796" s="452" t="s">
        <v>14400</v>
      </c>
      <c r="D4796" s="781" t="s">
        <v>54</v>
      </c>
    </row>
    <row r="4797" spans="1:4" hidden="1">
      <c r="A4797" s="452" t="s">
        <v>14401</v>
      </c>
      <c r="B4797" s="820" t="s">
        <v>14402</v>
      </c>
      <c r="C4797" s="452" t="s">
        <v>14403</v>
      </c>
      <c r="D4797" s="781" t="s">
        <v>15</v>
      </c>
    </row>
    <row r="4798" spans="1:4" hidden="1">
      <c r="A4798" s="452" t="s">
        <v>14404</v>
      </c>
      <c r="B4798" s="820" t="s">
        <v>14405</v>
      </c>
      <c r="C4798" s="452" t="s">
        <v>14406</v>
      </c>
      <c r="D4798" s="781" t="s">
        <v>19</v>
      </c>
    </row>
    <row r="4799" spans="1:4" hidden="1">
      <c r="A4799" s="452" t="s">
        <v>14407</v>
      </c>
      <c r="B4799" s="820" t="s">
        <v>14408</v>
      </c>
      <c r="C4799" s="452" t="s">
        <v>14409</v>
      </c>
      <c r="D4799" s="781" t="s">
        <v>23</v>
      </c>
    </row>
    <row r="4800" spans="1:4" hidden="1">
      <c r="A4800" s="452" t="s">
        <v>14410</v>
      </c>
      <c r="B4800" s="820" t="s">
        <v>14411</v>
      </c>
      <c r="C4800" s="452" t="s">
        <v>14412</v>
      </c>
      <c r="D4800" s="781" t="s">
        <v>27</v>
      </c>
    </row>
    <row r="4801" spans="1:4" hidden="1">
      <c r="A4801" s="452" t="s">
        <v>14413</v>
      </c>
      <c r="B4801" s="820" t="s">
        <v>14414</v>
      </c>
      <c r="C4801" s="452" t="s">
        <v>14415</v>
      </c>
      <c r="D4801" s="781" t="s">
        <v>31</v>
      </c>
    </row>
    <row r="4802" spans="1:4" hidden="1">
      <c r="A4802" s="452" t="s">
        <v>14416</v>
      </c>
      <c r="B4802" s="820" t="s">
        <v>14417</v>
      </c>
      <c r="C4802" s="452" t="s">
        <v>14418</v>
      </c>
      <c r="D4802" s="781" t="s">
        <v>35</v>
      </c>
    </row>
    <row r="4803" spans="1:4" hidden="1">
      <c r="A4803" s="452" t="s">
        <v>14419</v>
      </c>
      <c r="B4803" s="820" t="s">
        <v>14420</v>
      </c>
      <c r="C4803" s="452" t="s">
        <v>14421</v>
      </c>
      <c r="D4803" s="781" t="s">
        <v>39</v>
      </c>
    </row>
    <row r="4804" spans="1:4" hidden="1">
      <c r="A4804" s="452" t="s">
        <v>14422</v>
      </c>
      <c r="B4804" s="820" t="s">
        <v>14423</v>
      </c>
      <c r="C4804" s="452" t="s">
        <v>14424</v>
      </c>
      <c r="D4804" s="781" t="s">
        <v>43</v>
      </c>
    </row>
    <row r="4805" spans="1:4" hidden="1">
      <c r="A4805" s="452" t="s">
        <v>14425</v>
      </c>
      <c r="B4805" s="820" t="s">
        <v>14426</v>
      </c>
      <c r="C4805" s="452" t="s">
        <v>14427</v>
      </c>
      <c r="D4805" s="781" t="s">
        <v>47</v>
      </c>
    </row>
    <row r="4806" spans="1:4" hidden="1">
      <c r="A4806" s="452" t="s">
        <v>14428</v>
      </c>
      <c r="B4806" s="820" t="s">
        <v>14429</v>
      </c>
      <c r="C4806" s="452" t="s">
        <v>14430</v>
      </c>
      <c r="D4806" s="781" t="s">
        <v>11</v>
      </c>
    </row>
    <row r="4807" spans="1:4" hidden="1">
      <c r="A4807" s="452" t="s">
        <v>14431</v>
      </c>
      <c r="B4807" s="820" t="s">
        <v>14432</v>
      </c>
      <c r="C4807" s="452" t="s">
        <v>14433</v>
      </c>
      <c r="D4807" s="781" t="s">
        <v>54</v>
      </c>
    </row>
    <row r="4808" spans="1:4" hidden="1">
      <c r="A4808" s="452" t="s">
        <v>14434</v>
      </c>
      <c r="B4808" s="820" t="s">
        <v>14435</v>
      </c>
      <c r="C4808" s="452" t="s">
        <v>14436</v>
      </c>
      <c r="D4808" s="781" t="s">
        <v>15</v>
      </c>
    </row>
    <row r="4809" spans="1:4" hidden="1">
      <c r="A4809" s="452" t="s">
        <v>14437</v>
      </c>
      <c r="B4809" s="820" t="s">
        <v>14438</v>
      </c>
      <c r="C4809" s="452" t="s">
        <v>14439</v>
      </c>
      <c r="D4809" s="781" t="s">
        <v>19</v>
      </c>
    </row>
    <row r="4810" spans="1:4" hidden="1">
      <c r="A4810" s="452" t="s">
        <v>14440</v>
      </c>
      <c r="B4810" s="820" t="s">
        <v>14441</v>
      </c>
      <c r="C4810" s="452" t="s">
        <v>14442</v>
      </c>
      <c r="D4810" s="781" t="s">
        <v>23</v>
      </c>
    </row>
    <row r="4811" spans="1:4" hidden="1">
      <c r="A4811" s="452" t="s">
        <v>14443</v>
      </c>
      <c r="B4811" s="820" t="s">
        <v>14444</v>
      </c>
      <c r="C4811" s="452" t="s">
        <v>14445</v>
      </c>
      <c r="D4811" s="781" t="s">
        <v>27</v>
      </c>
    </row>
    <row r="4812" spans="1:4" hidden="1">
      <c r="A4812" s="452" t="s">
        <v>14446</v>
      </c>
      <c r="B4812" s="820" t="s">
        <v>14447</v>
      </c>
      <c r="C4812" s="452" t="s">
        <v>14448</v>
      </c>
      <c r="D4812" s="781" t="s">
        <v>31</v>
      </c>
    </row>
    <row r="4813" spans="1:4" hidden="1">
      <c r="A4813" s="452" t="s">
        <v>14449</v>
      </c>
      <c r="B4813" s="820" t="s">
        <v>14450</v>
      </c>
      <c r="C4813" s="452" t="s">
        <v>14451</v>
      </c>
      <c r="D4813" s="781" t="s">
        <v>35</v>
      </c>
    </row>
    <row r="4814" spans="1:4" hidden="1">
      <c r="A4814" s="452" t="s">
        <v>14452</v>
      </c>
      <c r="B4814" s="820" t="s">
        <v>14453</v>
      </c>
      <c r="C4814" s="452" t="s">
        <v>14454</v>
      </c>
      <c r="D4814" s="781" t="s">
        <v>39</v>
      </c>
    </row>
    <row r="4815" spans="1:4" hidden="1">
      <c r="A4815" s="452" t="s">
        <v>14455</v>
      </c>
      <c r="B4815" s="820" t="s">
        <v>14456</v>
      </c>
      <c r="C4815" s="452" t="s">
        <v>14457</v>
      </c>
      <c r="D4815" s="781" t="s">
        <v>43</v>
      </c>
    </row>
    <row r="4816" spans="1:4" hidden="1">
      <c r="A4816" s="452" t="s">
        <v>14458</v>
      </c>
      <c r="B4816" s="820" t="s">
        <v>14459</v>
      </c>
      <c r="C4816" s="452" t="s">
        <v>14460</v>
      </c>
      <c r="D4816" s="781" t="s">
        <v>47</v>
      </c>
    </row>
    <row r="4817" spans="1:4" hidden="1">
      <c r="A4817" s="452" t="s">
        <v>14461</v>
      </c>
      <c r="B4817" s="820" t="s">
        <v>14462</v>
      </c>
      <c r="C4817" s="452" t="s">
        <v>14463</v>
      </c>
      <c r="D4817" s="781" t="s">
        <v>11</v>
      </c>
    </row>
    <row r="4818" spans="1:4" hidden="1">
      <c r="A4818" s="452" t="s">
        <v>14464</v>
      </c>
      <c r="B4818" s="820" t="s">
        <v>14465</v>
      </c>
      <c r="C4818" s="452" t="s">
        <v>14466</v>
      </c>
      <c r="D4818" s="781" t="s">
        <v>54</v>
      </c>
    </row>
    <row r="4819" spans="1:4" hidden="1">
      <c r="A4819" s="452" t="s">
        <v>14467</v>
      </c>
      <c r="B4819" s="820" t="s">
        <v>14468</v>
      </c>
      <c r="C4819" s="452" t="s">
        <v>14469</v>
      </c>
      <c r="D4819" s="781" t="s">
        <v>15</v>
      </c>
    </row>
    <row r="4820" spans="1:4" hidden="1">
      <c r="A4820" s="452" t="s">
        <v>14470</v>
      </c>
      <c r="B4820" s="820" t="s">
        <v>14471</v>
      </c>
      <c r="C4820" s="452" t="s">
        <v>14472</v>
      </c>
      <c r="D4820" s="781" t="s">
        <v>19</v>
      </c>
    </row>
    <row r="4821" spans="1:4" hidden="1">
      <c r="A4821" s="452" t="s">
        <v>14473</v>
      </c>
      <c r="B4821" s="820" t="s">
        <v>14474</v>
      </c>
      <c r="C4821" s="452" t="s">
        <v>14475</v>
      </c>
      <c r="D4821" s="781" t="s">
        <v>23</v>
      </c>
    </row>
    <row r="4822" spans="1:4" hidden="1">
      <c r="A4822" s="452" t="s">
        <v>14476</v>
      </c>
      <c r="B4822" s="820" t="s">
        <v>14477</v>
      </c>
      <c r="C4822" s="452" t="s">
        <v>14478</v>
      </c>
      <c r="D4822" s="781" t="s">
        <v>27</v>
      </c>
    </row>
    <row r="4823" spans="1:4" hidden="1">
      <c r="A4823" s="452" t="s">
        <v>14479</v>
      </c>
      <c r="B4823" s="820" t="s">
        <v>14480</v>
      </c>
      <c r="C4823" s="452" t="s">
        <v>14481</v>
      </c>
      <c r="D4823" s="781" t="s">
        <v>31</v>
      </c>
    </row>
    <row r="4824" spans="1:4" hidden="1">
      <c r="A4824" s="452" t="s">
        <v>14482</v>
      </c>
      <c r="B4824" s="820" t="s">
        <v>14483</v>
      </c>
      <c r="C4824" s="452" t="s">
        <v>14484</v>
      </c>
      <c r="D4824" s="781" t="s">
        <v>35</v>
      </c>
    </row>
    <row r="4825" spans="1:4" hidden="1">
      <c r="A4825" s="452" t="s">
        <v>14485</v>
      </c>
      <c r="B4825" s="820" t="s">
        <v>14486</v>
      </c>
      <c r="C4825" s="452" t="s">
        <v>14487</v>
      </c>
      <c r="D4825" s="781" t="s">
        <v>39</v>
      </c>
    </row>
    <row r="4826" spans="1:4" hidden="1">
      <c r="A4826" s="452" t="s">
        <v>14488</v>
      </c>
      <c r="B4826" s="820" t="s">
        <v>14489</v>
      </c>
      <c r="C4826" s="452" t="s">
        <v>14490</v>
      </c>
      <c r="D4826" s="781" t="s">
        <v>43</v>
      </c>
    </row>
    <row r="4827" spans="1:4" hidden="1">
      <c r="A4827" s="452" t="s">
        <v>14491</v>
      </c>
      <c r="B4827" s="820" t="s">
        <v>14492</v>
      </c>
      <c r="C4827" s="452" t="s">
        <v>14493</v>
      </c>
      <c r="D4827" s="781" t="s">
        <v>47</v>
      </c>
    </row>
    <row r="4828" spans="1:4" hidden="1">
      <c r="A4828" s="452" t="s">
        <v>14494</v>
      </c>
      <c r="B4828" s="820" t="s">
        <v>14495</v>
      </c>
      <c r="C4828" s="452" t="s">
        <v>14496</v>
      </c>
      <c r="D4828" s="781" t="s">
        <v>11</v>
      </c>
    </row>
    <row r="4829" spans="1:4" hidden="1">
      <c r="A4829" s="452" t="s">
        <v>14497</v>
      </c>
      <c r="B4829" s="820" t="s">
        <v>14498</v>
      </c>
      <c r="C4829" s="452" t="s">
        <v>14499</v>
      </c>
      <c r="D4829" s="781" t="s">
        <v>54</v>
      </c>
    </row>
    <row r="4830" spans="1:4" hidden="1">
      <c r="A4830" s="452" t="s">
        <v>14500</v>
      </c>
      <c r="B4830" s="820" t="s">
        <v>14501</v>
      </c>
      <c r="C4830" s="452" t="s">
        <v>14502</v>
      </c>
      <c r="D4830" s="781" t="s">
        <v>15</v>
      </c>
    </row>
    <row r="4831" spans="1:4" hidden="1">
      <c r="A4831" s="452" t="s">
        <v>14503</v>
      </c>
      <c r="B4831" s="820" t="s">
        <v>14504</v>
      </c>
      <c r="C4831" s="452" t="s">
        <v>14505</v>
      </c>
      <c r="D4831" s="781" t="s">
        <v>19</v>
      </c>
    </row>
    <row r="4832" spans="1:4" hidden="1">
      <c r="A4832" s="452" t="s">
        <v>14506</v>
      </c>
      <c r="B4832" s="820" t="s">
        <v>14507</v>
      </c>
      <c r="C4832" s="452" t="s">
        <v>14508</v>
      </c>
      <c r="D4832" s="781" t="s">
        <v>23</v>
      </c>
    </row>
    <row r="4833" spans="1:4" hidden="1">
      <c r="A4833" s="452" t="s">
        <v>14509</v>
      </c>
      <c r="B4833" s="820" t="s">
        <v>14510</v>
      </c>
      <c r="C4833" s="452" t="s">
        <v>14511</v>
      </c>
      <c r="D4833" s="781" t="s">
        <v>27</v>
      </c>
    </row>
    <row r="4834" spans="1:4" hidden="1">
      <c r="A4834" s="452" t="s">
        <v>14512</v>
      </c>
      <c r="B4834" s="820" t="s">
        <v>14513</v>
      </c>
      <c r="C4834" s="452" t="s">
        <v>14514</v>
      </c>
      <c r="D4834" s="781" t="s">
        <v>31</v>
      </c>
    </row>
    <row r="4835" spans="1:4" hidden="1">
      <c r="A4835" s="452" t="s">
        <v>14515</v>
      </c>
      <c r="B4835" s="820" t="s">
        <v>14516</v>
      </c>
      <c r="C4835" s="452" t="s">
        <v>14517</v>
      </c>
      <c r="D4835" s="781" t="s">
        <v>35</v>
      </c>
    </row>
    <row r="4836" spans="1:4" hidden="1">
      <c r="A4836" s="452" t="s">
        <v>14518</v>
      </c>
      <c r="B4836" s="820" t="s">
        <v>14519</v>
      </c>
      <c r="C4836" s="452" t="s">
        <v>14520</v>
      </c>
      <c r="D4836" s="781" t="s">
        <v>39</v>
      </c>
    </row>
    <row r="4837" spans="1:4" hidden="1">
      <c r="A4837" s="452" t="s">
        <v>14521</v>
      </c>
      <c r="B4837" s="820" t="s">
        <v>14522</v>
      </c>
      <c r="C4837" s="452" t="s">
        <v>14523</v>
      </c>
      <c r="D4837" s="781" t="s">
        <v>43</v>
      </c>
    </row>
    <row r="4838" spans="1:4" hidden="1">
      <c r="A4838" s="452" t="s">
        <v>14524</v>
      </c>
      <c r="B4838" s="820" t="s">
        <v>14525</v>
      </c>
      <c r="C4838" s="452" t="s">
        <v>14526</v>
      </c>
      <c r="D4838" s="781" t="s">
        <v>47</v>
      </c>
    </row>
    <row r="4839" spans="1:4" hidden="1">
      <c r="A4839" s="452" t="s">
        <v>14527</v>
      </c>
      <c r="B4839" s="820" t="s">
        <v>14528</v>
      </c>
      <c r="C4839" s="452" t="s">
        <v>14529</v>
      </c>
      <c r="D4839" s="781" t="s">
        <v>11</v>
      </c>
    </row>
    <row r="4840" spans="1:4" hidden="1">
      <c r="A4840" s="452" t="s">
        <v>14530</v>
      </c>
      <c r="B4840" s="820" t="s">
        <v>14531</v>
      </c>
      <c r="C4840" s="452" t="s">
        <v>14532</v>
      </c>
      <c r="D4840" s="781" t="s">
        <v>54</v>
      </c>
    </row>
    <row r="4841" spans="1:4" hidden="1">
      <c r="A4841" s="452" t="s">
        <v>14533</v>
      </c>
      <c r="B4841" s="820" t="s">
        <v>14534</v>
      </c>
      <c r="C4841" s="452" t="s">
        <v>14535</v>
      </c>
      <c r="D4841" s="781" t="s">
        <v>15</v>
      </c>
    </row>
    <row r="4842" spans="1:4" hidden="1">
      <c r="A4842" s="452" t="s">
        <v>14536</v>
      </c>
      <c r="B4842" s="820" t="s">
        <v>14537</v>
      </c>
      <c r="C4842" s="452" t="s">
        <v>14538</v>
      </c>
      <c r="D4842" s="781" t="s">
        <v>19</v>
      </c>
    </row>
    <row r="4843" spans="1:4" hidden="1">
      <c r="A4843" s="452" t="s">
        <v>14539</v>
      </c>
      <c r="B4843" s="820" t="s">
        <v>14540</v>
      </c>
      <c r="C4843" s="452" t="s">
        <v>14541</v>
      </c>
      <c r="D4843" s="781" t="s">
        <v>23</v>
      </c>
    </row>
    <row r="4844" spans="1:4" hidden="1">
      <c r="A4844" s="452" t="s">
        <v>14542</v>
      </c>
      <c r="B4844" s="820" t="s">
        <v>14543</v>
      </c>
      <c r="C4844" s="452" t="s">
        <v>14544</v>
      </c>
      <c r="D4844" s="781" t="s">
        <v>27</v>
      </c>
    </row>
    <row r="4845" spans="1:4" hidden="1">
      <c r="A4845" s="452" t="s">
        <v>14545</v>
      </c>
      <c r="B4845" s="820" t="s">
        <v>14546</v>
      </c>
      <c r="C4845" s="452" t="s">
        <v>14547</v>
      </c>
      <c r="D4845" s="781" t="s">
        <v>31</v>
      </c>
    </row>
    <row r="4846" spans="1:4" hidden="1">
      <c r="A4846" s="452" t="s">
        <v>14548</v>
      </c>
      <c r="B4846" s="820" t="s">
        <v>14549</v>
      </c>
      <c r="C4846" s="452" t="s">
        <v>14550</v>
      </c>
      <c r="D4846" s="781" t="s">
        <v>35</v>
      </c>
    </row>
    <row r="4847" spans="1:4" hidden="1">
      <c r="A4847" s="452" t="s">
        <v>14551</v>
      </c>
      <c r="B4847" s="820" t="s">
        <v>14552</v>
      </c>
      <c r="C4847" s="452" t="s">
        <v>14553</v>
      </c>
      <c r="D4847" s="781" t="s">
        <v>39</v>
      </c>
    </row>
    <row r="4848" spans="1:4" hidden="1">
      <c r="A4848" s="452" t="s">
        <v>14554</v>
      </c>
      <c r="B4848" s="820" t="s">
        <v>14555</v>
      </c>
      <c r="C4848" s="452" t="s">
        <v>14556</v>
      </c>
      <c r="D4848" s="781" t="s">
        <v>43</v>
      </c>
    </row>
    <row r="4849" spans="1:4" hidden="1">
      <c r="A4849" s="452" t="s">
        <v>14557</v>
      </c>
      <c r="B4849" s="820" t="s">
        <v>14558</v>
      </c>
      <c r="C4849" s="452" t="s">
        <v>14559</v>
      </c>
      <c r="D4849" s="781" t="s">
        <v>47</v>
      </c>
    </row>
    <row r="4850" spans="1:4" hidden="1">
      <c r="A4850" s="452" t="s">
        <v>14560</v>
      </c>
      <c r="B4850" s="820" t="s">
        <v>14561</v>
      </c>
      <c r="C4850" s="452" t="s">
        <v>14562</v>
      </c>
      <c r="D4850" s="781" t="s">
        <v>11</v>
      </c>
    </row>
    <row r="4851" spans="1:4" hidden="1">
      <c r="A4851" s="452" t="s">
        <v>14563</v>
      </c>
      <c r="B4851" s="820" t="s">
        <v>14564</v>
      </c>
      <c r="C4851" s="452" t="s">
        <v>14565</v>
      </c>
      <c r="D4851" s="781" t="s">
        <v>54</v>
      </c>
    </row>
    <row r="4852" spans="1:4" hidden="1">
      <c r="A4852" s="452" t="s">
        <v>14566</v>
      </c>
      <c r="B4852" s="820" t="s">
        <v>14567</v>
      </c>
      <c r="C4852" s="452" t="s">
        <v>14568</v>
      </c>
      <c r="D4852" s="781" t="s">
        <v>15</v>
      </c>
    </row>
    <row r="4853" spans="1:4" hidden="1">
      <c r="A4853" s="452" t="s">
        <v>14569</v>
      </c>
      <c r="B4853" s="820" t="s">
        <v>14570</v>
      </c>
      <c r="C4853" s="452" t="s">
        <v>14571</v>
      </c>
      <c r="D4853" s="781" t="s">
        <v>19</v>
      </c>
    </row>
    <row r="4854" spans="1:4" hidden="1">
      <c r="A4854" s="452" t="s">
        <v>14572</v>
      </c>
      <c r="B4854" s="820" t="s">
        <v>14573</v>
      </c>
      <c r="C4854" s="452" t="s">
        <v>14574</v>
      </c>
      <c r="D4854" s="781" t="s">
        <v>23</v>
      </c>
    </row>
    <row r="4855" spans="1:4" hidden="1">
      <c r="A4855" s="452" t="s">
        <v>14575</v>
      </c>
      <c r="B4855" s="820" t="s">
        <v>14576</v>
      </c>
      <c r="C4855" s="452" t="s">
        <v>14577</v>
      </c>
      <c r="D4855" s="781" t="s">
        <v>27</v>
      </c>
    </row>
    <row r="4856" spans="1:4" hidden="1">
      <c r="A4856" s="452" t="s">
        <v>14578</v>
      </c>
      <c r="B4856" s="820" t="s">
        <v>14579</v>
      </c>
      <c r="C4856" s="452" t="s">
        <v>14580</v>
      </c>
      <c r="D4856" s="781" t="s">
        <v>31</v>
      </c>
    </row>
    <row r="4857" spans="1:4" hidden="1">
      <c r="A4857" s="452" t="s">
        <v>14581</v>
      </c>
      <c r="B4857" s="820" t="s">
        <v>14582</v>
      </c>
      <c r="C4857" s="452" t="s">
        <v>14583</v>
      </c>
      <c r="D4857" s="781" t="s">
        <v>35</v>
      </c>
    </row>
    <row r="4858" spans="1:4" hidden="1">
      <c r="A4858" s="452" t="s">
        <v>14584</v>
      </c>
      <c r="B4858" s="820" t="s">
        <v>14585</v>
      </c>
      <c r="C4858" s="452" t="s">
        <v>14586</v>
      </c>
      <c r="D4858" s="781" t="s">
        <v>39</v>
      </c>
    </row>
    <row r="4859" spans="1:4" hidden="1">
      <c r="A4859" s="452" t="s">
        <v>14587</v>
      </c>
      <c r="B4859" s="820" t="s">
        <v>14588</v>
      </c>
      <c r="C4859" s="452" t="s">
        <v>14589</v>
      </c>
      <c r="D4859" s="781" t="s">
        <v>43</v>
      </c>
    </row>
    <row r="4860" spans="1:4" hidden="1">
      <c r="A4860" s="452" t="s">
        <v>14590</v>
      </c>
      <c r="B4860" s="820" t="s">
        <v>14591</v>
      </c>
      <c r="C4860" s="452" t="s">
        <v>14592</v>
      </c>
      <c r="D4860" s="781" t="s">
        <v>47</v>
      </c>
    </row>
    <row r="4861" spans="1:4" hidden="1">
      <c r="A4861" s="452" t="s">
        <v>14593</v>
      </c>
      <c r="B4861" s="820" t="s">
        <v>14594</v>
      </c>
      <c r="C4861" s="452" t="s">
        <v>14595</v>
      </c>
      <c r="D4861" s="781" t="s">
        <v>11</v>
      </c>
    </row>
    <row r="4862" spans="1:4" hidden="1">
      <c r="A4862" s="452" t="s">
        <v>14596</v>
      </c>
      <c r="B4862" s="820" t="s">
        <v>14597</v>
      </c>
      <c r="C4862" s="452" t="s">
        <v>14598</v>
      </c>
      <c r="D4862" s="781" t="s">
        <v>54</v>
      </c>
    </row>
    <row r="4863" spans="1:4" hidden="1">
      <c r="A4863" s="452" t="s">
        <v>14599</v>
      </c>
      <c r="B4863" s="820" t="s">
        <v>14600</v>
      </c>
      <c r="C4863" s="452" t="s">
        <v>14601</v>
      </c>
      <c r="D4863" s="781" t="s">
        <v>15</v>
      </c>
    </row>
    <row r="4864" spans="1:4" hidden="1">
      <c r="A4864" s="452" t="s">
        <v>14602</v>
      </c>
      <c r="B4864" s="820" t="s">
        <v>14603</v>
      </c>
      <c r="C4864" s="452" t="s">
        <v>14604</v>
      </c>
      <c r="D4864" s="781" t="s">
        <v>19</v>
      </c>
    </row>
    <row r="4865" spans="1:4" hidden="1">
      <c r="A4865" s="452" t="s">
        <v>14605</v>
      </c>
      <c r="B4865" s="820" t="s">
        <v>14606</v>
      </c>
      <c r="C4865" s="452" t="s">
        <v>14607</v>
      </c>
      <c r="D4865" s="781" t="s">
        <v>23</v>
      </c>
    </row>
    <row r="4866" spans="1:4" hidden="1">
      <c r="A4866" s="452" t="s">
        <v>14608</v>
      </c>
      <c r="B4866" s="820" t="s">
        <v>14609</v>
      </c>
      <c r="C4866" s="452" t="s">
        <v>14610</v>
      </c>
      <c r="D4866" s="781" t="s">
        <v>27</v>
      </c>
    </row>
    <row r="4867" spans="1:4" hidden="1">
      <c r="A4867" s="452" t="s">
        <v>14611</v>
      </c>
      <c r="B4867" s="820" t="s">
        <v>14612</v>
      </c>
      <c r="C4867" s="452" t="s">
        <v>14613</v>
      </c>
      <c r="D4867" s="781" t="s">
        <v>31</v>
      </c>
    </row>
    <row r="4868" spans="1:4" hidden="1">
      <c r="A4868" s="452" t="s">
        <v>14614</v>
      </c>
      <c r="B4868" s="820" t="s">
        <v>14615</v>
      </c>
      <c r="C4868" s="452" t="s">
        <v>14616</v>
      </c>
      <c r="D4868" s="781" t="s">
        <v>35</v>
      </c>
    </row>
    <row r="4869" spans="1:4" hidden="1">
      <c r="A4869" s="452" t="s">
        <v>14617</v>
      </c>
      <c r="B4869" s="820" t="s">
        <v>14618</v>
      </c>
      <c r="C4869" s="452" t="s">
        <v>14619</v>
      </c>
      <c r="D4869" s="781" t="s">
        <v>39</v>
      </c>
    </row>
    <row r="4870" spans="1:4" hidden="1">
      <c r="A4870" s="452" t="s">
        <v>14620</v>
      </c>
      <c r="B4870" s="820" t="s">
        <v>14621</v>
      </c>
      <c r="C4870" s="452" t="s">
        <v>14622</v>
      </c>
      <c r="D4870" s="781" t="s">
        <v>43</v>
      </c>
    </row>
    <row r="4871" spans="1:4" hidden="1">
      <c r="A4871" s="452" t="s">
        <v>14623</v>
      </c>
      <c r="B4871" s="820" t="s">
        <v>14624</v>
      </c>
      <c r="C4871" s="452" t="s">
        <v>14625</v>
      </c>
      <c r="D4871" s="781" t="s">
        <v>47</v>
      </c>
    </row>
    <row r="4872" spans="1:4" hidden="1">
      <c r="A4872" s="452" t="s">
        <v>14626</v>
      </c>
      <c r="B4872" s="820" t="s">
        <v>14627</v>
      </c>
      <c r="C4872" s="452" t="s">
        <v>14628</v>
      </c>
      <c r="D4872" s="781" t="s">
        <v>11</v>
      </c>
    </row>
    <row r="4873" spans="1:4" hidden="1">
      <c r="A4873" s="452" t="s">
        <v>14629</v>
      </c>
      <c r="B4873" s="820" t="s">
        <v>14630</v>
      </c>
      <c r="C4873" s="452" t="s">
        <v>14631</v>
      </c>
      <c r="D4873" s="781" t="s">
        <v>54</v>
      </c>
    </row>
    <row r="4874" spans="1:4" hidden="1">
      <c r="A4874" s="452" t="s">
        <v>14632</v>
      </c>
      <c r="B4874" s="820" t="s">
        <v>14633</v>
      </c>
      <c r="C4874" s="784" t="s">
        <v>14634</v>
      </c>
      <c r="D4874" s="781"/>
    </row>
    <row r="4875" spans="1:4" hidden="1">
      <c r="A4875" s="452" t="s">
        <v>14635</v>
      </c>
      <c r="B4875" s="820" t="s">
        <v>14636</v>
      </c>
      <c r="C4875" s="784" t="s">
        <v>14637</v>
      </c>
      <c r="D4875" s="781"/>
    </row>
    <row r="4876" spans="1:4" hidden="1">
      <c r="A4876" s="452" t="s">
        <v>14638</v>
      </c>
      <c r="B4876" s="820" t="s">
        <v>14639</v>
      </c>
      <c r="C4876" s="784" t="s">
        <v>14640</v>
      </c>
      <c r="D4876" s="781"/>
    </row>
    <row r="4877" spans="1:4" hidden="1">
      <c r="A4877" s="452" t="s">
        <v>14641</v>
      </c>
      <c r="B4877" s="820" t="s">
        <v>14642</v>
      </c>
      <c r="C4877" s="784" t="s">
        <v>14643</v>
      </c>
      <c r="D4877" s="781"/>
    </row>
    <row r="4878" spans="1:4" hidden="1">
      <c r="A4878" s="452" t="s">
        <v>14644</v>
      </c>
      <c r="B4878" s="820" t="s">
        <v>14645</v>
      </c>
      <c r="C4878" s="452" t="s">
        <v>14646</v>
      </c>
      <c r="D4878" s="781" t="s">
        <v>15</v>
      </c>
    </row>
    <row r="4879" spans="1:4" hidden="1">
      <c r="A4879" s="452" t="s">
        <v>14647</v>
      </c>
      <c r="B4879" s="820" t="s">
        <v>14648</v>
      </c>
      <c r="C4879" s="452" t="s">
        <v>14649</v>
      </c>
      <c r="D4879" s="781" t="s">
        <v>19</v>
      </c>
    </row>
    <row r="4880" spans="1:4" hidden="1">
      <c r="A4880" s="452" t="s">
        <v>14650</v>
      </c>
      <c r="B4880" s="820" t="s">
        <v>14651</v>
      </c>
      <c r="C4880" s="452" t="s">
        <v>14652</v>
      </c>
      <c r="D4880" s="781" t="s">
        <v>23</v>
      </c>
    </row>
    <row r="4881" spans="1:4" hidden="1">
      <c r="A4881" s="452" t="s">
        <v>14653</v>
      </c>
      <c r="B4881" s="820" t="s">
        <v>14654</v>
      </c>
      <c r="C4881" s="452" t="s">
        <v>14655</v>
      </c>
      <c r="D4881" s="781" t="s">
        <v>27</v>
      </c>
    </row>
    <row r="4882" spans="1:4" hidden="1">
      <c r="A4882" s="452" t="s">
        <v>14656</v>
      </c>
      <c r="B4882" s="820" t="s">
        <v>14657</v>
      </c>
      <c r="C4882" s="452" t="s">
        <v>14658</v>
      </c>
      <c r="D4882" s="781" t="s">
        <v>31</v>
      </c>
    </row>
    <row r="4883" spans="1:4" hidden="1">
      <c r="A4883" s="452" t="s">
        <v>14659</v>
      </c>
      <c r="B4883" s="820" t="s">
        <v>14660</v>
      </c>
      <c r="C4883" s="452" t="s">
        <v>14661</v>
      </c>
      <c r="D4883" s="781" t="s">
        <v>931</v>
      </c>
    </row>
    <row r="4884" spans="1:4" hidden="1">
      <c r="A4884" s="452" t="s">
        <v>14662</v>
      </c>
      <c r="B4884" s="820" t="s">
        <v>14663</v>
      </c>
      <c r="C4884" s="452" t="s">
        <v>14664</v>
      </c>
      <c r="D4884" s="781" t="s">
        <v>35</v>
      </c>
    </row>
    <row r="4885" spans="1:4" hidden="1">
      <c r="A4885" s="452" t="s">
        <v>14665</v>
      </c>
      <c r="B4885" s="820" t="s">
        <v>14666</v>
      </c>
      <c r="C4885" s="452" t="s">
        <v>14667</v>
      </c>
      <c r="D4885" s="781" t="s">
        <v>7</v>
      </c>
    </row>
    <row r="4886" spans="1:4" hidden="1">
      <c r="A4886" s="452" t="s">
        <v>14668</v>
      </c>
      <c r="B4886" s="820" t="s">
        <v>14669</v>
      </c>
      <c r="C4886" s="452" t="s">
        <v>14670</v>
      </c>
      <c r="D4886" s="781" t="s">
        <v>39</v>
      </c>
    </row>
    <row r="4887" spans="1:4" hidden="1">
      <c r="A4887" s="452" t="s">
        <v>14671</v>
      </c>
      <c r="B4887" s="820" t="s">
        <v>14672</v>
      </c>
      <c r="C4887" s="452" t="s">
        <v>14673</v>
      </c>
      <c r="D4887" s="781" t="s">
        <v>43</v>
      </c>
    </row>
    <row r="4888" spans="1:4" hidden="1">
      <c r="A4888" s="452" t="s">
        <v>14674</v>
      </c>
      <c r="B4888" s="820" t="s">
        <v>14675</v>
      </c>
      <c r="C4888" s="452" t="s">
        <v>14676</v>
      </c>
      <c r="D4888" s="781" t="s">
        <v>47</v>
      </c>
    </row>
    <row r="4889" spans="1:4" hidden="1">
      <c r="A4889" s="452" t="s">
        <v>14677</v>
      </c>
      <c r="B4889" s="820" t="s">
        <v>14678</v>
      </c>
      <c r="C4889" s="452" t="s">
        <v>14679</v>
      </c>
      <c r="D4889" s="781" t="s">
        <v>11</v>
      </c>
    </row>
    <row r="4890" spans="1:4" hidden="1">
      <c r="A4890" s="452" t="s">
        <v>14680</v>
      </c>
      <c r="B4890" s="820" t="s">
        <v>14681</v>
      </c>
      <c r="C4890" s="452" t="s">
        <v>14682</v>
      </c>
      <c r="D4890" s="781" t="s">
        <v>54</v>
      </c>
    </row>
    <row r="4891" spans="1:4" hidden="1">
      <c r="A4891" s="452" t="s">
        <v>14683</v>
      </c>
      <c r="B4891" s="820" t="s">
        <v>14684</v>
      </c>
      <c r="C4891" s="452" t="s">
        <v>14685</v>
      </c>
      <c r="D4891" s="781" t="s">
        <v>15</v>
      </c>
    </row>
    <row r="4892" spans="1:4" hidden="1">
      <c r="A4892" s="452" t="s">
        <v>14686</v>
      </c>
      <c r="B4892" s="820" t="s">
        <v>14687</v>
      </c>
      <c r="C4892" s="452" t="s">
        <v>14688</v>
      </c>
      <c r="D4892" s="781" t="s">
        <v>19</v>
      </c>
    </row>
    <row r="4893" spans="1:4" hidden="1">
      <c r="A4893" s="452" t="s">
        <v>14689</v>
      </c>
      <c r="B4893" s="820" t="s">
        <v>14690</v>
      </c>
      <c r="C4893" s="452" t="s">
        <v>14691</v>
      </c>
      <c r="D4893" s="781" t="s">
        <v>23</v>
      </c>
    </row>
    <row r="4894" spans="1:4" hidden="1">
      <c r="A4894" s="452" t="s">
        <v>14692</v>
      </c>
      <c r="B4894" s="820" t="s">
        <v>14693</v>
      </c>
      <c r="C4894" s="452" t="s">
        <v>14694</v>
      </c>
      <c r="D4894" s="781" t="s">
        <v>27</v>
      </c>
    </row>
    <row r="4895" spans="1:4" hidden="1">
      <c r="A4895" s="452" t="s">
        <v>14695</v>
      </c>
      <c r="B4895" s="820" t="s">
        <v>14696</v>
      </c>
      <c r="C4895" s="452" t="s">
        <v>14697</v>
      </c>
      <c r="D4895" s="781" t="s">
        <v>31</v>
      </c>
    </row>
    <row r="4896" spans="1:4" hidden="1">
      <c r="A4896" s="452" t="s">
        <v>14698</v>
      </c>
      <c r="B4896" s="820" t="s">
        <v>14699</v>
      </c>
      <c r="C4896" s="452" t="s">
        <v>14700</v>
      </c>
      <c r="D4896" s="781" t="s">
        <v>931</v>
      </c>
    </row>
    <row r="4897" spans="1:4" hidden="1">
      <c r="A4897" s="452" t="s">
        <v>14701</v>
      </c>
      <c r="B4897" s="820" t="s">
        <v>14702</v>
      </c>
      <c r="C4897" s="452" t="s">
        <v>14703</v>
      </c>
      <c r="D4897" s="781" t="s">
        <v>35</v>
      </c>
    </row>
    <row r="4898" spans="1:4" hidden="1">
      <c r="A4898" s="452" t="s">
        <v>14704</v>
      </c>
      <c r="B4898" s="820" t="s">
        <v>14705</v>
      </c>
      <c r="C4898" s="452" t="s">
        <v>14706</v>
      </c>
      <c r="D4898" s="781" t="s">
        <v>7</v>
      </c>
    </row>
    <row r="4899" spans="1:4" hidden="1">
      <c r="A4899" s="452" t="s">
        <v>14707</v>
      </c>
      <c r="B4899" s="820" t="s">
        <v>14708</v>
      </c>
      <c r="C4899" s="452" t="s">
        <v>14709</v>
      </c>
      <c r="D4899" s="781" t="s">
        <v>39</v>
      </c>
    </row>
    <row r="4900" spans="1:4" hidden="1">
      <c r="A4900" s="452" t="s">
        <v>14710</v>
      </c>
      <c r="B4900" s="820" t="s">
        <v>14711</v>
      </c>
      <c r="C4900" s="452" t="s">
        <v>14712</v>
      </c>
      <c r="D4900" s="781" t="s">
        <v>43</v>
      </c>
    </row>
    <row r="4901" spans="1:4" hidden="1">
      <c r="A4901" s="452" t="s">
        <v>14713</v>
      </c>
      <c r="B4901" s="820" t="s">
        <v>14714</v>
      </c>
      <c r="C4901" s="452" t="s">
        <v>14715</v>
      </c>
      <c r="D4901" s="781" t="s">
        <v>47</v>
      </c>
    </row>
    <row r="4902" spans="1:4" hidden="1">
      <c r="A4902" s="452" t="s">
        <v>14716</v>
      </c>
      <c r="B4902" s="820" t="s">
        <v>14717</v>
      </c>
      <c r="C4902" s="452" t="s">
        <v>14718</v>
      </c>
      <c r="D4902" s="781" t="s">
        <v>11</v>
      </c>
    </row>
    <row r="4903" spans="1:4" hidden="1">
      <c r="A4903" s="452" t="s">
        <v>14719</v>
      </c>
      <c r="B4903" s="820" t="s">
        <v>14720</v>
      </c>
      <c r="C4903" s="452" t="s">
        <v>14721</v>
      </c>
      <c r="D4903" s="781" t="s">
        <v>54</v>
      </c>
    </row>
    <row r="4904" spans="1:4" hidden="1">
      <c r="A4904" s="452" t="s">
        <v>14722</v>
      </c>
      <c r="B4904" s="820" t="s">
        <v>14723</v>
      </c>
      <c r="C4904" s="452" t="s">
        <v>14724</v>
      </c>
      <c r="D4904" s="781" t="s">
        <v>15</v>
      </c>
    </row>
    <row r="4905" spans="1:4" hidden="1">
      <c r="A4905" s="452" t="s">
        <v>14725</v>
      </c>
      <c r="B4905" s="820" t="s">
        <v>14726</v>
      </c>
      <c r="C4905" s="452" t="s">
        <v>14727</v>
      </c>
      <c r="D4905" s="781" t="s">
        <v>19</v>
      </c>
    </row>
    <row r="4906" spans="1:4" hidden="1">
      <c r="A4906" s="452" t="s">
        <v>14728</v>
      </c>
      <c r="B4906" s="820" t="s">
        <v>14729</v>
      </c>
      <c r="C4906" s="452" t="s">
        <v>14730</v>
      </c>
      <c r="D4906" s="781" t="s">
        <v>23</v>
      </c>
    </row>
    <row r="4907" spans="1:4" hidden="1">
      <c r="A4907" s="452" t="s">
        <v>14731</v>
      </c>
      <c r="B4907" s="820" t="s">
        <v>14732</v>
      </c>
      <c r="C4907" s="452" t="s">
        <v>14733</v>
      </c>
      <c r="D4907" s="781" t="s">
        <v>27</v>
      </c>
    </row>
    <row r="4908" spans="1:4" hidden="1">
      <c r="A4908" s="452" t="s">
        <v>14734</v>
      </c>
      <c r="B4908" s="820" t="s">
        <v>14735</v>
      </c>
      <c r="C4908" s="452" t="s">
        <v>14736</v>
      </c>
      <c r="D4908" s="781" t="s">
        <v>31</v>
      </c>
    </row>
    <row r="4909" spans="1:4" hidden="1">
      <c r="A4909" s="452" t="s">
        <v>14737</v>
      </c>
      <c r="B4909" s="820" t="s">
        <v>14738</v>
      </c>
      <c r="C4909" s="452" t="s">
        <v>14739</v>
      </c>
      <c r="D4909" s="781" t="s">
        <v>931</v>
      </c>
    </row>
    <row r="4910" spans="1:4" hidden="1">
      <c r="A4910" s="452" t="s">
        <v>14740</v>
      </c>
      <c r="B4910" s="820" t="s">
        <v>14741</v>
      </c>
      <c r="C4910" s="452" t="s">
        <v>14742</v>
      </c>
      <c r="D4910" s="781" t="s">
        <v>35</v>
      </c>
    </row>
    <row r="4911" spans="1:4" hidden="1">
      <c r="A4911" s="452" t="s">
        <v>14743</v>
      </c>
      <c r="B4911" s="820" t="s">
        <v>14744</v>
      </c>
      <c r="C4911" s="452" t="s">
        <v>14745</v>
      </c>
      <c r="D4911" s="781" t="s">
        <v>7</v>
      </c>
    </row>
    <row r="4912" spans="1:4" hidden="1">
      <c r="A4912" s="452" t="s">
        <v>14746</v>
      </c>
      <c r="B4912" s="820" t="s">
        <v>14747</v>
      </c>
      <c r="C4912" s="452" t="s">
        <v>14748</v>
      </c>
      <c r="D4912" s="781" t="s">
        <v>39</v>
      </c>
    </row>
    <row r="4913" spans="1:4" hidden="1">
      <c r="A4913" s="452" t="s">
        <v>14749</v>
      </c>
      <c r="B4913" s="820" t="s">
        <v>14750</v>
      </c>
      <c r="C4913" s="452" t="s">
        <v>14751</v>
      </c>
      <c r="D4913" s="781" t="s">
        <v>43</v>
      </c>
    </row>
    <row r="4914" spans="1:4" hidden="1">
      <c r="A4914" s="452" t="s">
        <v>14752</v>
      </c>
      <c r="B4914" s="820" t="s">
        <v>14753</v>
      </c>
      <c r="C4914" s="452" t="s">
        <v>14754</v>
      </c>
      <c r="D4914" s="781" t="s">
        <v>47</v>
      </c>
    </row>
    <row r="4915" spans="1:4" hidden="1">
      <c r="A4915" s="452" t="s">
        <v>14755</v>
      </c>
      <c r="B4915" s="820" t="s">
        <v>14756</v>
      </c>
      <c r="C4915" s="452" t="s">
        <v>14757</v>
      </c>
      <c r="D4915" s="781" t="s">
        <v>11</v>
      </c>
    </row>
    <row r="4916" spans="1:4" hidden="1">
      <c r="A4916" s="452" t="s">
        <v>14758</v>
      </c>
      <c r="B4916" s="820" t="s">
        <v>14759</v>
      </c>
      <c r="C4916" s="452" t="s">
        <v>14760</v>
      </c>
      <c r="D4916" s="781" t="s">
        <v>54</v>
      </c>
    </row>
    <row r="4917" spans="1:4" hidden="1">
      <c r="A4917" s="452" t="s">
        <v>14761</v>
      </c>
      <c r="B4917" s="820" t="s">
        <v>14762</v>
      </c>
      <c r="C4917" s="452" t="s">
        <v>14763</v>
      </c>
      <c r="D4917" s="781" t="s">
        <v>15</v>
      </c>
    </row>
    <row r="4918" spans="1:4" hidden="1">
      <c r="A4918" s="452" t="s">
        <v>14764</v>
      </c>
      <c r="B4918" s="820" t="s">
        <v>14765</v>
      </c>
      <c r="C4918" s="452" t="s">
        <v>14766</v>
      </c>
      <c r="D4918" s="781" t="s">
        <v>19</v>
      </c>
    </row>
    <row r="4919" spans="1:4" hidden="1">
      <c r="A4919" s="452" t="s">
        <v>14767</v>
      </c>
      <c r="B4919" s="820" t="s">
        <v>14768</v>
      </c>
      <c r="C4919" s="452" t="s">
        <v>14769</v>
      </c>
      <c r="D4919" s="781" t="s">
        <v>23</v>
      </c>
    </row>
    <row r="4920" spans="1:4" hidden="1">
      <c r="A4920" s="452" t="s">
        <v>14770</v>
      </c>
      <c r="B4920" s="820" t="s">
        <v>14771</v>
      </c>
      <c r="C4920" s="452" t="s">
        <v>14772</v>
      </c>
      <c r="D4920" s="781" t="s">
        <v>27</v>
      </c>
    </row>
    <row r="4921" spans="1:4" hidden="1">
      <c r="A4921" s="452" t="s">
        <v>14773</v>
      </c>
      <c r="B4921" s="820" t="s">
        <v>14774</v>
      </c>
      <c r="C4921" s="452" t="s">
        <v>14775</v>
      </c>
      <c r="D4921" s="781" t="s">
        <v>31</v>
      </c>
    </row>
    <row r="4922" spans="1:4" hidden="1">
      <c r="A4922" s="452" t="s">
        <v>14776</v>
      </c>
      <c r="B4922" s="820" t="s">
        <v>14777</v>
      </c>
      <c r="C4922" s="452" t="s">
        <v>14778</v>
      </c>
      <c r="D4922" s="781" t="s">
        <v>931</v>
      </c>
    </row>
    <row r="4923" spans="1:4" hidden="1">
      <c r="A4923" s="452" t="s">
        <v>14779</v>
      </c>
      <c r="B4923" s="820" t="s">
        <v>14780</v>
      </c>
      <c r="C4923" s="452" t="s">
        <v>14781</v>
      </c>
      <c r="D4923" s="781" t="s">
        <v>35</v>
      </c>
    </row>
    <row r="4924" spans="1:4" hidden="1">
      <c r="A4924" s="452" t="s">
        <v>14782</v>
      </c>
      <c r="B4924" s="820" t="s">
        <v>14783</v>
      </c>
      <c r="C4924" s="452" t="s">
        <v>14784</v>
      </c>
      <c r="D4924" s="781" t="s">
        <v>7</v>
      </c>
    </row>
    <row r="4925" spans="1:4" hidden="1">
      <c r="A4925" s="452" t="s">
        <v>14785</v>
      </c>
      <c r="B4925" s="820" t="s">
        <v>14786</v>
      </c>
      <c r="C4925" s="452" t="s">
        <v>14787</v>
      </c>
      <c r="D4925" s="781" t="s">
        <v>39</v>
      </c>
    </row>
    <row r="4926" spans="1:4" hidden="1">
      <c r="A4926" s="452" t="s">
        <v>14788</v>
      </c>
      <c r="B4926" s="820" t="s">
        <v>14789</v>
      </c>
      <c r="C4926" s="452" t="s">
        <v>14790</v>
      </c>
      <c r="D4926" s="781" t="s">
        <v>43</v>
      </c>
    </row>
    <row r="4927" spans="1:4" hidden="1">
      <c r="A4927" s="452" t="s">
        <v>14791</v>
      </c>
      <c r="B4927" s="820" t="s">
        <v>14792</v>
      </c>
      <c r="C4927" s="452" t="s">
        <v>14793</v>
      </c>
      <c r="D4927" s="781" t="s">
        <v>47</v>
      </c>
    </row>
    <row r="4928" spans="1:4" hidden="1">
      <c r="A4928" s="452" t="s">
        <v>14794</v>
      </c>
      <c r="B4928" s="820" t="s">
        <v>14795</v>
      </c>
      <c r="C4928" s="452" t="s">
        <v>14796</v>
      </c>
      <c r="D4928" s="781" t="s">
        <v>11</v>
      </c>
    </row>
    <row r="4929" spans="1:4" hidden="1">
      <c r="A4929" s="452" t="s">
        <v>14797</v>
      </c>
      <c r="B4929" s="820" t="s">
        <v>14798</v>
      </c>
      <c r="C4929" s="452" t="s">
        <v>14799</v>
      </c>
      <c r="D4929" s="781" t="s">
        <v>54</v>
      </c>
    </row>
    <row r="4930" spans="1:4" hidden="1">
      <c r="A4930" s="452" t="s">
        <v>14800</v>
      </c>
      <c r="B4930" s="820" t="s">
        <v>14801</v>
      </c>
      <c r="C4930" s="452" t="s">
        <v>14802</v>
      </c>
      <c r="D4930" s="781" t="s">
        <v>15</v>
      </c>
    </row>
    <row r="4931" spans="1:4" hidden="1">
      <c r="A4931" s="452" t="s">
        <v>14803</v>
      </c>
      <c r="B4931" s="820" t="s">
        <v>14804</v>
      </c>
      <c r="C4931" s="452" t="s">
        <v>14805</v>
      </c>
      <c r="D4931" s="781" t="s">
        <v>19</v>
      </c>
    </row>
    <row r="4932" spans="1:4" hidden="1">
      <c r="A4932" s="452" t="s">
        <v>14806</v>
      </c>
      <c r="B4932" s="820" t="s">
        <v>14807</v>
      </c>
      <c r="C4932" s="452" t="s">
        <v>14808</v>
      </c>
      <c r="D4932" s="781" t="s">
        <v>23</v>
      </c>
    </row>
    <row r="4933" spans="1:4" hidden="1">
      <c r="A4933" s="452" t="s">
        <v>14809</v>
      </c>
      <c r="B4933" s="820" t="s">
        <v>14810</v>
      </c>
      <c r="C4933" s="452" t="s">
        <v>14811</v>
      </c>
      <c r="D4933" s="781" t="s">
        <v>27</v>
      </c>
    </row>
    <row r="4934" spans="1:4" hidden="1">
      <c r="A4934" s="452" t="s">
        <v>14812</v>
      </c>
      <c r="B4934" s="820" t="s">
        <v>14813</v>
      </c>
      <c r="C4934" s="452" t="s">
        <v>14814</v>
      </c>
      <c r="D4934" s="781" t="s">
        <v>31</v>
      </c>
    </row>
    <row r="4935" spans="1:4" hidden="1">
      <c r="A4935" s="452" t="s">
        <v>14815</v>
      </c>
      <c r="B4935" s="820" t="s">
        <v>14816</v>
      </c>
      <c r="C4935" s="452" t="s">
        <v>14817</v>
      </c>
      <c r="D4935" s="781" t="s">
        <v>931</v>
      </c>
    </row>
    <row r="4936" spans="1:4" hidden="1">
      <c r="A4936" s="452" t="s">
        <v>14818</v>
      </c>
      <c r="B4936" s="820" t="s">
        <v>14819</v>
      </c>
      <c r="C4936" s="452" t="s">
        <v>14820</v>
      </c>
      <c r="D4936" s="781" t="s">
        <v>35</v>
      </c>
    </row>
    <row r="4937" spans="1:4" hidden="1">
      <c r="A4937" s="452" t="s">
        <v>14821</v>
      </c>
      <c r="B4937" s="820" t="s">
        <v>14822</v>
      </c>
      <c r="C4937" s="452" t="s">
        <v>14823</v>
      </c>
      <c r="D4937" s="781" t="s">
        <v>7</v>
      </c>
    </row>
    <row r="4938" spans="1:4" hidden="1">
      <c r="A4938" s="452" t="s">
        <v>14824</v>
      </c>
      <c r="B4938" s="820" t="s">
        <v>14825</v>
      </c>
      <c r="C4938" s="452" t="s">
        <v>14826</v>
      </c>
      <c r="D4938" s="781" t="s">
        <v>39</v>
      </c>
    </row>
    <row r="4939" spans="1:4" hidden="1">
      <c r="A4939" s="452" t="s">
        <v>14827</v>
      </c>
      <c r="B4939" s="820" t="s">
        <v>14828</v>
      </c>
      <c r="C4939" s="452" t="s">
        <v>14829</v>
      </c>
      <c r="D4939" s="781" t="s">
        <v>43</v>
      </c>
    </row>
    <row r="4940" spans="1:4" hidden="1">
      <c r="A4940" s="452" t="s">
        <v>14830</v>
      </c>
      <c r="B4940" s="820" t="s">
        <v>14831</v>
      </c>
      <c r="C4940" s="452" t="s">
        <v>14832</v>
      </c>
      <c r="D4940" s="781" t="s">
        <v>47</v>
      </c>
    </row>
    <row r="4941" spans="1:4" hidden="1">
      <c r="A4941" s="452" t="s">
        <v>14833</v>
      </c>
      <c r="B4941" s="820" t="s">
        <v>14834</v>
      </c>
      <c r="C4941" s="452" t="s">
        <v>14835</v>
      </c>
      <c r="D4941" s="781" t="s">
        <v>11</v>
      </c>
    </row>
    <row r="4942" spans="1:4" hidden="1">
      <c r="A4942" s="452" t="s">
        <v>14836</v>
      </c>
      <c r="B4942" s="820" t="s">
        <v>14837</v>
      </c>
      <c r="C4942" s="452" t="s">
        <v>14838</v>
      </c>
      <c r="D4942" s="781" t="s">
        <v>54</v>
      </c>
    </row>
    <row r="4943" spans="1:4" hidden="1">
      <c r="A4943" s="452" t="s">
        <v>14839</v>
      </c>
      <c r="B4943" s="820" t="s">
        <v>14840</v>
      </c>
      <c r="C4943" s="452" t="s">
        <v>14841</v>
      </c>
      <c r="D4943" s="781" t="s">
        <v>15</v>
      </c>
    </row>
    <row r="4944" spans="1:4" hidden="1">
      <c r="A4944" s="452" t="s">
        <v>14842</v>
      </c>
      <c r="B4944" s="820" t="s">
        <v>14843</v>
      </c>
      <c r="C4944" s="452" t="s">
        <v>14844</v>
      </c>
      <c r="D4944" s="781" t="s">
        <v>19</v>
      </c>
    </row>
    <row r="4945" spans="1:4" hidden="1">
      <c r="A4945" s="452" t="s">
        <v>14845</v>
      </c>
      <c r="B4945" s="820" t="s">
        <v>14846</v>
      </c>
      <c r="C4945" s="452" t="s">
        <v>14847</v>
      </c>
      <c r="D4945" s="781" t="s">
        <v>23</v>
      </c>
    </row>
    <row r="4946" spans="1:4" hidden="1">
      <c r="A4946" s="452" t="s">
        <v>14848</v>
      </c>
      <c r="B4946" s="820" t="s">
        <v>14849</v>
      </c>
      <c r="C4946" s="452" t="s">
        <v>14850</v>
      </c>
      <c r="D4946" s="781" t="s">
        <v>27</v>
      </c>
    </row>
    <row r="4947" spans="1:4" hidden="1">
      <c r="A4947" s="452" t="s">
        <v>14851</v>
      </c>
      <c r="B4947" s="820" t="s">
        <v>14852</v>
      </c>
      <c r="C4947" s="452" t="s">
        <v>14853</v>
      </c>
      <c r="D4947" s="781" t="s">
        <v>31</v>
      </c>
    </row>
    <row r="4948" spans="1:4" hidden="1">
      <c r="A4948" s="452" t="s">
        <v>14854</v>
      </c>
      <c r="B4948" s="820" t="s">
        <v>14855</v>
      </c>
      <c r="C4948" s="452" t="s">
        <v>14856</v>
      </c>
      <c r="D4948" s="781" t="s">
        <v>931</v>
      </c>
    </row>
    <row r="4949" spans="1:4" hidden="1">
      <c r="A4949" s="452" t="s">
        <v>14857</v>
      </c>
      <c r="B4949" s="820" t="s">
        <v>14858</v>
      </c>
      <c r="C4949" s="452" t="s">
        <v>14859</v>
      </c>
      <c r="D4949" s="781" t="s">
        <v>35</v>
      </c>
    </row>
    <row r="4950" spans="1:4" hidden="1">
      <c r="A4950" s="452" t="s">
        <v>14860</v>
      </c>
      <c r="B4950" s="820" t="s">
        <v>14861</v>
      </c>
      <c r="C4950" s="452" t="s">
        <v>14862</v>
      </c>
      <c r="D4950" s="781" t="s">
        <v>7</v>
      </c>
    </row>
    <row r="4951" spans="1:4" hidden="1">
      <c r="A4951" s="452" t="s">
        <v>14863</v>
      </c>
      <c r="B4951" s="820" t="s">
        <v>14864</v>
      </c>
      <c r="C4951" s="452" t="s">
        <v>14865</v>
      </c>
      <c r="D4951" s="781" t="s">
        <v>39</v>
      </c>
    </row>
    <row r="4952" spans="1:4" hidden="1">
      <c r="A4952" s="452" t="s">
        <v>14866</v>
      </c>
      <c r="B4952" s="820" t="s">
        <v>14867</v>
      </c>
      <c r="C4952" s="452" t="s">
        <v>14868</v>
      </c>
      <c r="D4952" s="781" t="s">
        <v>43</v>
      </c>
    </row>
    <row r="4953" spans="1:4" hidden="1">
      <c r="A4953" s="452" t="s">
        <v>14869</v>
      </c>
      <c r="B4953" s="820" t="s">
        <v>14870</v>
      </c>
      <c r="C4953" s="452" t="s">
        <v>14871</v>
      </c>
      <c r="D4953" s="781" t="s">
        <v>47</v>
      </c>
    </row>
    <row r="4954" spans="1:4" hidden="1">
      <c r="A4954" s="452" t="s">
        <v>14872</v>
      </c>
      <c r="B4954" s="820" t="s">
        <v>14873</v>
      </c>
      <c r="C4954" s="452" t="s">
        <v>14874</v>
      </c>
      <c r="D4954" s="781" t="s">
        <v>11</v>
      </c>
    </row>
    <row r="4955" spans="1:4" hidden="1">
      <c r="A4955" s="452" t="s">
        <v>14875</v>
      </c>
      <c r="B4955" s="820" t="s">
        <v>14876</v>
      </c>
      <c r="C4955" s="452" t="s">
        <v>14877</v>
      </c>
      <c r="D4955" s="781" t="s">
        <v>54</v>
      </c>
    </row>
    <row r="4956" spans="1:4" hidden="1">
      <c r="A4956" s="452" t="s">
        <v>14878</v>
      </c>
      <c r="B4956" s="820" t="s">
        <v>14879</v>
      </c>
      <c r="C4956" s="452" t="s">
        <v>14880</v>
      </c>
      <c r="D4956" s="781" t="s">
        <v>15</v>
      </c>
    </row>
    <row r="4957" spans="1:4" hidden="1">
      <c r="A4957" s="452" t="s">
        <v>14881</v>
      </c>
      <c r="B4957" s="820" t="s">
        <v>14882</v>
      </c>
      <c r="C4957" s="452" t="s">
        <v>14883</v>
      </c>
      <c r="D4957" s="781" t="s">
        <v>19</v>
      </c>
    </row>
    <row r="4958" spans="1:4" hidden="1">
      <c r="A4958" s="452" t="s">
        <v>14884</v>
      </c>
      <c r="B4958" s="820" t="s">
        <v>14885</v>
      </c>
      <c r="C4958" s="452" t="s">
        <v>14886</v>
      </c>
      <c r="D4958" s="781" t="s">
        <v>23</v>
      </c>
    </row>
    <row r="4959" spans="1:4" hidden="1">
      <c r="A4959" s="452" t="s">
        <v>14887</v>
      </c>
      <c r="B4959" s="820" t="s">
        <v>14888</v>
      </c>
      <c r="C4959" s="452" t="s">
        <v>14889</v>
      </c>
      <c r="D4959" s="781" t="s">
        <v>27</v>
      </c>
    </row>
    <row r="4960" spans="1:4" hidden="1">
      <c r="A4960" s="452" t="s">
        <v>14890</v>
      </c>
      <c r="B4960" s="820" t="s">
        <v>14891</v>
      </c>
      <c r="C4960" s="452" t="s">
        <v>14892</v>
      </c>
      <c r="D4960" s="781" t="s">
        <v>31</v>
      </c>
    </row>
    <row r="4961" spans="1:4" hidden="1">
      <c r="A4961" s="452" t="s">
        <v>14893</v>
      </c>
      <c r="B4961" s="820" t="s">
        <v>14894</v>
      </c>
      <c r="C4961" s="452" t="s">
        <v>14895</v>
      </c>
      <c r="D4961" s="781" t="s">
        <v>931</v>
      </c>
    </row>
    <row r="4962" spans="1:4" hidden="1">
      <c r="A4962" s="452" t="s">
        <v>14896</v>
      </c>
      <c r="B4962" s="820" t="s">
        <v>14897</v>
      </c>
      <c r="C4962" s="452" t="s">
        <v>14898</v>
      </c>
      <c r="D4962" s="781" t="s">
        <v>35</v>
      </c>
    </row>
    <row r="4963" spans="1:4" hidden="1">
      <c r="A4963" s="452" t="s">
        <v>14899</v>
      </c>
      <c r="B4963" s="820" t="s">
        <v>14900</v>
      </c>
      <c r="C4963" s="452" t="s">
        <v>14901</v>
      </c>
      <c r="D4963" s="781" t="s">
        <v>7</v>
      </c>
    </row>
    <row r="4964" spans="1:4" hidden="1">
      <c r="A4964" s="452" t="s">
        <v>14902</v>
      </c>
      <c r="B4964" s="820" t="s">
        <v>14903</v>
      </c>
      <c r="C4964" s="452" t="s">
        <v>14904</v>
      </c>
      <c r="D4964" s="781" t="s">
        <v>39</v>
      </c>
    </row>
    <row r="4965" spans="1:4" hidden="1">
      <c r="A4965" s="452" t="s">
        <v>14905</v>
      </c>
      <c r="B4965" s="820" t="s">
        <v>14906</v>
      </c>
      <c r="C4965" s="452" t="s">
        <v>14907</v>
      </c>
      <c r="D4965" s="781" t="s">
        <v>43</v>
      </c>
    </row>
    <row r="4966" spans="1:4" hidden="1">
      <c r="A4966" s="452" t="s">
        <v>14908</v>
      </c>
      <c r="B4966" s="820" t="s">
        <v>14909</v>
      </c>
      <c r="C4966" s="452" t="s">
        <v>14910</v>
      </c>
      <c r="D4966" s="781" t="s">
        <v>47</v>
      </c>
    </row>
    <row r="4967" spans="1:4" hidden="1">
      <c r="A4967" s="452" t="s">
        <v>14911</v>
      </c>
      <c r="B4967" s="820" t="s">
        <v>14912</v>
      </c>
      <c r="C4967" s="452" t="s">
        <v>14913</v>
      </c>
      <c r="D4967" s="781" t="s">
        <v>11</v>
      </c>
    </row>
    <row r="4968" spans="1:4" hidden="1">
      <c r="A4968" s="452" t="s">
        <v>14914</v>
      </c>
      <c r="B4968" s="820" t="s">
        <v>14915</v>
      </c>
      <c r="C4968" s="452" t="s">
        <v>14916</v>
      </c>
      <c r="D4968" s="781" t="s">
        <v>54</v>
      </c>
    </row>
    <row r="4969" spans="1:4" hidden="1">
      <c r="A4969" s="452" t="s">
        <v>14917</v>
      </c>
      <c r="B4969" s="820" t="s">
        <v>14918</v>
      </c>
      <c r="C4969" s="452" t="s">
        <v>14919</v>
      </c>
      <c r="D4969" s="781" t="s">
        <v>15</v>
      </c>
    </row>
    <row r="4970" spans="1:4" hidden="1">
      <c r="A4970" s="452" t="s">
        <v>14920</v>
      </c>
      <c r="B4970" s="820" t="s">
        <v>14921</v>
      </c>
      <c r="C4970" s="452" t="s">
        <v>14922</v>
      </c>
      <c r="D4970" s="781" t="s">
        <v>19</v>
      </c>
    </row>
    <row r="4971" spans="1:4" hidden="1">
      <c r="A4971" s="452" t="s">
        <v>14923</v>
      </c>
      <c r="B4971" s="820" t="s">
        <v>14924</v>
      </c>
      <c r="C4971" s="452" t="s">
        <v>14925</v>
      </c>
      <c r="D4971" s="781" t="s">
        <v>23</v>
      </c>
    </row>
    <row r="4972" spans="1:4" hidden="1">
      <c r="A4972" s="452" t="s">
        <v>14926</v>
      </c>
      <c r="B4972" s="820" t="s">
        <v>14927</v>
      </c>
      <c r="C4972" s="452" t="s">
        <v>14928</v>
      </c>
      <c r="D4972" s="781" t="s">
        <v>27</v>
      </c>
    </row>
    <row r="4973" spans="1:4" hidden="1">
      <c r="A4973" s="452" t="s">
        <v>14929</v>
      </c>
      <c r="B4973" s="820" t="s">
        <v>14930</v>
      </c>
      <c r="C4973" s="452" t="s">
        <v>14931</v>
      </c>
      <c r="D4973" s="781" t="s">
        <v>31</v>
      </c>
    </row>
    <row r="4974" spans="1:4" hidden="1">
      <c r="A4974" s="452" t="s">
        <v>14932</v>
      </c>
      <c r="B4974" s="820" t="s">
        <v>14933</v>
      </c>
      <c r="C4974" s="452" t="s">
        <v>14934</v>
      </c>
      <c r="D4974" s="781" t="s">
        <v>931</v>
      </c>
    </row>
    <row r="4975" spans="1:4" hidden="1">
      <c r="A4975" s="452" t="s">
        <v>14935</v>
      </c>
      <c r="B4975" s="820" t="s">
        <v>14936</v>
      </c>
      <c r="C4975" s="452" t="s">
        <v>14937</v>
      </c>
      <c r="D4975" s="781" t="s">
        <v>35</v>
      </c>
    </row>
    <row r="4976" spans="1:4" hidden="1">
      <c r="A4976" s="452" t="s">
        <v>14938</v>
      </c>
      <c r="B4976" s="820" t="s">
        <v>14939</v>
      </c>
      <c r="C4976" s="452" t="s">
        <v>14940</v>
      </c>
      <c r="D4976" s="781" t="s">
        <v>7</v>
      </c>
    </row>
    <row r="4977" spans="1:4" hidden="1">
      <c r="A4977" s="452" t="s">
        <v>14941</v>
      </c>
      <c r="B4977" s="820" t="s">
        <v>14942</v>
      </c>
      <c r="C4977" s="452" t="s">
        <v>14943</v>
      </c>
      <c r="D4977" s="781" t="s">
        <v>39</v>
      </c>
    </row>
    <row r="4978" spans="1:4" hidden="1">
      <c r="A4978" s="452" t="s">
        <v>14944</v>
      </c>
      <c r="B4978" s="820" t="s">
        <v>14945</v>
      </c>
      <c r="C4978" s="452" t="s">
        <v>14946</v>
      </c>
      <c r="D4978" s="781" t="s">
        <v>43</v>
      </c>
    </row>
    <row r="4979" spans="1:4" hidden="1">
      <c r="A4979" s="452" t="s">
        <v>14947</v>
      </c>
      <c r="B4979" s="820" t="s">
        <v>14948</v>
      </c>
      <c r="C4979" s="452" t="s">
        <v>14949</v>
      </c>
      <c r="D4979" s="781" t="s">
        <v>47</v>
      </c>
    </row>
    <row r="4980" spans="1:4" hidden="1">
      <c r="A4980" s="452" t="s">
        <v>14950</v>
      </c>
      <c r="B4980" s="820" t="s">
        <v>14951</v>
      </c>
      <c r="C4980" s="452" t="s">
        <v>14952</v>
      </c>
      <c r="D4980" s="781" t="s">
        <v>11</v>
      </c>
    </row>
    <row r="4981" spans="1:4" hidden="1">
      <c r="A4981" s="452" t="s">
        <v>14953</v>
      </c>
      <c r="B4981" s="820" t="s">
        <v>14954</v>
      </c>
      <c r="C4981" s="452" t="s">
        <v>14955</v>
      </c>
      <c r="D4981" s="781" t="s">
        <v>54</v>
      </c>
    </row>
    <row r="4982" spans="1:4" hidden="1">
      <c r="A4982" s="452" t="s">
        <v>14956</v>
      </c>
      <c r="B4982" s="820" t="s">
        <v>14957</v>
      </c>
      <c r="C4982" s="452" t="s">
        <v>14958</v>
      </c>
      <c r="D4982" s="781" t="s">
        <v>15</v>
      </c>
    </row>
    <row r="4983" spans="1:4" hidden="1">
      <c r="A4983" s="452" t="s">
        <v>14959</v>
      </c>
      <c r="B4983" s="820" t="s">
        <v>14960</v>
      </c>
      <c r="C4983" s="452" t="s">
        <v>14961</v>
      </c>
      <c r="D4983" s="781" t="s">
        <v>19</v>
      </c>
    </row>
    <row r="4984" spans="1:4" hidden="1">
      <c r="A4984" s="452" t="s">
        <v>14962</v>
      </c>
      <c r="B4984" s="820" t="s">
        <v>14963</v>
      </c>
      <c r="C4984" s="452" t="s">
        <v>14964</v>
      </c>
      <c r="D4984" s="781" t="s">
        <v>23</v>
      </c>
    </row>
    <row r="4985" spans="1:4" hidden="1">
      <c r="A4985" s="452" t="s">
        <v>14965</v>
      </c>
      <c r="B4985" s="820" t="s">
        <v>14966</v>
      </c>
      <c r="C4985" s="452" t="s">
        <v>14967</v>
      </c>
      <c r="D4985" s="781" t="s">
        <v>27</v>
      </c>
    </row>
    <row r="4986" spans="1:4" hidden="1">
      <c r="A4986" s="452" t="s">
        <v>14968</v>
      </c>
      <c r="B4986" s="820" t="s">
        <v>14969</v>
      </c>
      <c r="C4986" s="452" t="s">
        <v>14970</v>
      </c>
      <c r="D4986" s="781" t="s">
        <v>31</v>
      </c>
    </row>
    <row r="4987" spans="1:4" hidden="1">
      <c r="A4987" s="452" t="s">
        <v>14971</v>
      </c>
      <c r="B4987" s="820" t="s">
        <v>14972</v>
      </c>
      <c r="C4987" s="452" t="s">
        <v>14973</v>
      </c>
      <c r="D4987" s="781" t="s">
        <v>931</v>
      </c>
    </row>
    <row r="4988" spans="1:4" hidden="1">
      <c r="A4988" s="452" t="s">
        <v>14974</v>
      </c>
      <c r="B4988" s="820" t="s">
        <v>14975</v>
      </c>
      <c r="C4988" s="452" t="s">
        <v>14976</v>
      </c>
      <c r="D4988" s="781" t="s">
        <v>35</v>
      </c>
    </row>
    <row r="4989" spans="1:4" hidden="1">
      <c r="A4989" s="452" t="s">
        <v>14977</v>
      </c>
      <c r="B4989" s="820" t="s">
        <v>14978</v>
      </c>
      <c r="C4989" s="452" t="s">
        <v>14979</v>
      </c>
      <c r="D4989" s="781" t="s">
        <v>7</v>
      </c>
    </row>
    <row r="4990" spans="1:4" hidden="1">
      <c r="A4990" s="452" t="s">
        <v>14980</v>
      </c>
      <c r="B4990" s="820" t="s">
        <v>14981</v>
      </c>
      <c r="C4990" s="452" t="s">
        <v>14982</v>
      </c>
      <c r="D4990" s="781" t="s">
        <v>39</v>
      </c>
    </row>
    <row r="4991" spans="1:4" hidden="1">
      <c r="A4991" s="452" t="s">
        <v>14983</v>
      </c>
      <c r="B4991" s="820" t="s">
        <v>14984</v>
      </c>
      <c r="C4991" s="452" t="s">
        <v>14985</v>
      </c>
      <c r="D4991" s="781" t="s">
        <v>43</v>
      </c>
    </row>
    <row r="4992" spans="1:4" hidden="1">
      <c r="A4992" s="452" t="s">
        <v>14986</v>
      </c>
      <c r="B4992" s="820" t="s">
        <v>14987</v>
      </c>
      <c r="C4992" s="452" t="s">
        <v>14988</v>
      </c>
      <c r="D4992" s="781" t="s">
        <v>47</v>
      </c>
    </row>
    <row r="4993" spans="1:4" hidden="1">
      <c r="A4993" s="452" t="s">
        <v>14989</v>
      </c>
      <c r="B4993" s="820" t="s">
        <v>14990</v>
      </c>
      <c r="C4993" s="452" t="s">
        <v>14991</v>
      </c>
      <c r="D4993" s="781" t="s">
        <v>11</v>
      </c>
    </row>
    <row r="4994" spans="1:4" hidden="1">
      <c r="A4994" s="452" t="s">
        <v>14992</v>
      </c>
      <c r="B4994" s="820" t="s">
        <v>14993</v>
      </c>
      <c r="C4994" s="452" t="s">
        <v>14994</v>
      </c>
      <c r="D4994" s="781" t="s">
        <v>54</v>
      </c>
    </row>
    <row r="4995" spans="1:4" hidden="1">
      <c r="A4995" s="452" t="s">
        <v>14995</v>
      </c>
      <c r="B4995" s="820" t="s">
        <v>14996</v>
      </c>
      <c r="C4995" s="452" t="s">
        <v>14997</v>
      </c>
      <c r="D4995" s="781" t="s">
        <v>15</v>
      </c>
    </row>
    <row r="4996" spans="1:4" hidden="1">
      <c r="A4996" s="452" t="s">
        <v>14998</v>
      </c>
      <c r="B4996" s="820" t="s">
        <v>14999</v>
      </c>
      <c r="C4996" s="452" t="s">
        <v>15000</v>
      </c>
      <c r="D4996" s="781" t="s">
        <v>19</v>
      </c>
    </row>
    <row r="4997" spans="1:4" hidden="1">
      <c r="A4997" s="452" t="s">
        <v>15001</v>
      </c>
      <c r="B4997" s="820" t="s">
        <v>15002</v>
      </c>
      <c r="C4997" s="452" t="s">
        <v>15003</v>
      </c>
      <c r="D4997" s="781" t="s">
        <v>23</v>
      </c>
    </row>
    <row r="4998" spans="1:4" hidden="1">
      <c r="A4998" s="452" t="s">
        <v>15004</v>
      </c>
      <c r="B4998" s="820" t="s">
        <v>15005</v>
      </c>
      <c r="C4998" s="452" t="s">
        <v>15006</v>
      </c>
      <c r="D4998" s="781" t="s">
        <v>27</v>
      </c>
    </row>
    <row r="4999" spans="1:4" hidden="1">
      <c r="A4999" s="452" t="s">
        <v>15007</v>
      </c>
      <c r="B4999" s="820" t="s">
        <v>15008</v>
      </c>
      <c r="C4999" s="452" t="s">
        <v>15009</v>
      </c>
      <c r="D4999" s="781" t="s">
        <v>31</v>
      </c>
    </row>
    <row r="5000" spans="1:4" hidden="1">
      <c r="A5000" s="452" t="s">
        <v>15010</v>
      </c>
      <c r="B5000" s="820" t="s">
        <v>15011</v>
      </c>
      <c r="C5000" s="452" t="s">
        <v>15012</v>
      </c>
      <c r="D5000" s="781" t="s">
        <v>931</v>
      </c>
    </row>
    <row r="5001" spans="1:4" hidden="1">
      <c r="A5001" s="452" t="s">
        <v>15013</v>
      </c>
      <c r="B5001" s="820" t="s">
        <v>15014</v>
      </c>
      <c r="C5001" s="452" t="s">
        <v>15015</v>
      </c>
      <c r="D5001" s="781" t="s">
        <v>35</v>
      </c>
    </row>
    <row r="5002" spans="1:4" hidden="1">
      <c r="A5002" s="452" t="s">
        <v>15016</v>
      </c>
      <c r="B5002" s="820" t="s">
        <v>15017</v>
      </c>
      <c r="C5002" s="452" t="s">
        <v>15018</v>
      </c>
      <c r="D5002" s="781" t="s">
        <v>7</v>
      </c>
    </row>
    <row r="5003" spans="1:4" hidden="1">
      <c r="A5003" s="452" t="s">
        <v>15019</v>
      </c>
      <c r="B5003" s="820" t="s">
        <v>15020</v>
      </c>
      <c r="C5003" s="452" t="s">
        <v>15021</v>
      </c>
      <c r="D5003" s="781" t="s">
        <v>39</v>
      </c>
    </row>
    <row r="5004" spans="1:4" hidden="1">
      <c r="A5004" s="452" t="s">
        <v>15022</v>
      </c>
      <c r="B5004" s="820" t="s">
        <v>15023</v>
      </c>
      <c r="C5004" s="452" t="s">
        <v>15024</v>
      </c>
      <c r="D5004" s="781" t="s">
        <v>43</v>
      </c>
    </row>
    <row r="5005" spans="1:4" hidden="1">
      <c r="A5005" s="452" t="s">
        <v>15025</v>
      </c>
      <c r="B5005" s="820" t="s">
        <v>15026</v>
      </c>
      <c r="C5005" s="452" t="s">
        <v>15027</v>
      </c>
      <c r="D5005" s="781" t="s">
        <v>47</v>
      </c>
    </row>
    <row r="5006" spans="1:4" hidden="1">
      <c r="A5006" s="452" t="s">
        <v>15028</v>
      </c>
      <c r="B5006" s="820" t="s">
        <v>15029</v>
      </c>
      <c r="C5006" s="452" t="s">
        <v>15030</v>
      </c>
      <c r="D5006" s="781" t="s">
        <v>11</v>
      </c>
    </row>
    <row r="5007" spans="1:4" hidden="1">
      <c r="A5007" s="452" t="s">
        <v>15031</v>
      </c>
      <c r="B5007" s="820" t="s">
        <v>15032</v>
      </c>
      <c r="C5007" s="452" t="s">
        <v>15033</v>
      </c>
      <c r="D5007" s="781" t="s">
        <v>54</v>
      </c>
    </row>
    <row r="5008" spans="1:4" hidden="1">
      <c r="A5008" s="452" t="s">
        <v>15034</v>
      </c>
      <c r="B5008" s="820" t="s">
        <v>15035</v>
      </c>
      <c r="C5008" s="452" t="s">
        <v>15036</v>
      </c>
      <c r="D5008" s="781" t="s">
        <v>15</v>
      </c>
    </row>
    <row r="5009" spans="1:4" hidden="1">
      <c r="A5009" s="452" t="s">
        <v>15037</v>
      </c>
      <c r="B5009" s="820" t="s">
        <v>15038</v>
      </c>
      <c r="C5009" s="452" t="s">
        <v>15039</v>
      </c>
      <c r="D5009" s="781" t="s">
        <v>19</v>
      </c>
    </row>
    <row r="5010" spans="1:4" hidden="1">
      <c r="A5010" s="452" t="s">
        <v>15040</v>
      </c>
      <c r="B5010" s="820" t="s">
        <v>15041</v>
      </c>
      <c r="C5010" s="452" t="s">
        <v>15042</v>
      </c>
      <c r="D5010" s="781" t="s">
        <v>23</v>
      </c>
    </row>
    <row r="5011" spans="1:4" hidden="1">
      <c r="A5011" s="452" t="s">
        <v>15043</v>
      </c>
      <c r="B5011" s="820" t="s">
        <v>15044</v>
      </c>
      <c r="C5011" s="452" t="s">
        <v>15045</v>
      </c>
      <c r="D5011" s="781" t="s">
        <v>27</v>
      </c>
    </row>
    <row r="5012" spans="1:4" hidden="1">
      <c r="A5012" s="452" t="s">
        <v>15046</v>
      </c>
      <c r="B5012" s="820" t="s">
        <v>15047</v>
      </c>
      <c r="C5012" s="452" t="s">
        <v>15048</v>
      </c>
      <c r="D5012" s="781" t="s">
        <v>31</v>
      </c>
    </row>
    <row r="5013" spans="1:4" hidden="1">
      <c r="A5013" s="452" t="s">
        <v>15049</v>
      </c>
      <c r="B5013" s="820" t="s">
        <v>15050</v>
      </c>
      <c r="C5013" s="452" t="s">
        <v>15051</v>
      </c>
      <c r="D5013" s="781" t="s">
        <v>931</v>
      </c>
    </row>
    <row r="5014" spans="1:4" hidden="1">
      <c r="A5014" s="452" t="s">
        <v>15052</v>
      </c>
      <c r="B5014" s="820" t="s">
        <v>15053</v>
      </c>
      <c r="C5014" s="452" t="s">
        <v>15054</v>
      </c>
      <c r="D5014" s="781" t="s">
        <v>35</v>
      </c>
    </row>
    <row r="5015" spans="1:4" hidden="1">
      <c r="A5015" s="452" t="s">
        <v>15055</v>
      </c>
      <c r="B5015" s="820" t="s">
        <v>15056</v>
      </c>
      <c r="C5015" s="452" t="s">
        <v>15057</v>
      </c>
      <c r="D5015" s="781" t="s">
        <v>7</v>
      </c>
    </row>
    <row r="5016" spans="1:4" hidden="1">
      <c r="A5016" s="452" t="s">
        <v>15058</v>
      </c>
      <c r="B5016" s="820" t="s">
        <v>15059</v>
      </c>
      <c r="C5016" s="452" t="s">
        <v>15060</v>
      </c>
      <c r="D5016" s="781" t="s">
        <v>39</v>
      </c>
    </row>
    <row r="5017" spans="1:4" hidden="1">
      <c r="A5017" s="452" t="s">
        <v>15061</v>
      </c>
      <c r="B5017" s="820" t="s">
        <v>15062</v>
      </c>
      <c r="C5017" s="452" t="s">
        <v>15063</v>
      </c>
      <c r="D5017" s="781" t="s">
        <v>43</v>
      </c>
    </row>
    <row r="5018" spans="1:4" hidden="1">
      <c r="A5018" s="452" t="s">
        <v>15064</v>
      </c>
      <c r="B5018" s="820" t="s">
        <v>15065</v>
      </c>
      <c r="C5018" s="452" t="s">
        <v>15066</v>
      </c>
      <c r="D5018" s="781" t="s">
        <v>47</v>
      </c>
    </row>
    <row r="5019" spans="1:4" hidden="1">
      <c r="A5019" s="452" t="s">
        <v>15067</v>
      </c>
      <c r="B5019" s="820" t="s">
        <v>15068</v>
      </c>
      <c r="C5019" s="452" t="s">
        <v>15069</v>
      </c>
      <c r="D5019" s="781" t="s">
        <v>11</v>
      </c>
    </row>
    <row r="5020" spans="1:4" hidden="1">
      <c r="A5020" s="452" t="s">
        <v>15070</v>
      </c>
      <c r="B5020" s="820" t="s">
        <v>15071</v>
      </c>
      <c r="C5020" s="452" t="s">
        <v>15072</v>
      </c>
      <c r="D5020" s="781" t="s">
        <v>54</v>
      </c>
    </row>
    <row r="5021" spans="1:4" hidden="1">
      <c r="A5021" s="452" t="s">
        <v>15073</v>
      </c>
      <c r="B5021" s="820" t="s">
        <v>15074</v>
      </c>
      <c r="C5021" s="452" t="s">
        <v>15075</v>
      </c>
      <c r="D5021" s="781" t="s">
        <v>15</v>
      </c>
    </row>
    <row r="5022" spans="1:4" hidden="1">
      <c r="A5022" s="452" t="s">
        <v>15076</v>
      </c>
      <c r="B5022" s="820" t="s">
        <v>15077</v>
      </c>
      <c r="C5022" s="452" t="s">
        <v>15078</v>
      </c>
      <c r="D5022" s="781" t="s">
        <v>19</v>
      </c>
    </row>
    <row r="5023" spans="1:4" hidden="1">
      <c r="A5023" s="452" t="s">
        <v>15079</v>
      </c>
      <c r="B5023" s="820" t="s">
        <v>15080</v>
      </c>
      <c r="C5023" s="452" t="s">
        <v>15081</v>
      </c>
      <c r="D5023" s="781" t="s">
        <v>23</v>
      </c>
    </row>
    <row r="5024" spans="1:4" hidden="1">
      <c r="A5024" s="452" t="s">
        <v>15082</v>
      </c>
      <c r="B5024" s="820" t="s">
        <v>15083</v>
      </c>
      <c r="C5024" s="452" t="s">
        <v>15084</v>
      </c>
      <c r="D5024" s="781" t="s">
        <v>27</v>
      </c>
    </row>
    <row r="5025" spans="1:4" hidden="1">
      <c r="A5025" s="452" t="s">
        <v>15085</v>
      </c>
      <c r="B5025" s="820" t="s">
        <v>15086</v>
      </c>
      <c r="C5025" s="452" t="s">
        <v>15087</v>
      </c>
      <c r="D5025" s="781" t="s">
        <v>31</v>
      </c>
    </row>
    <row r="5026" spans="1:4" hidden="1">
      <c r="A5026" s="452" t="s">
        <v>15088</v>
      </c>
      <c r="B5026" s="820" t="s">
        <v>15089</v>
      </c>
      <c r="C5026" s="452" t="s">
        <v>15090</v>
      </c>
      <c r="D5026" s="781" t="s">
        <v>931</v>
      </c>
    </row>
    <row r="5027" spans="1:4" hidden="1">
      <c r="A5027" s="452" t="s">
        <v>15091</v>
      </c>
      <c r="B5027" s="820" t="s">
        <v>15092</v>
      </c>
      <c r="C5027" s="452" t="s">
        <v>15093</v>
      </c>
      <c r="D5027" s="781" t="s">
        <v>35</v>
      </c>
    </row>
    <row r="5028" spans="1:4" hidden="1">
      <c r="A5028" s="452" t="s">
        <v>15094</v>
      </c>
      <c r="B5028" s="820" t="s">
        <v>15095</v>
      </c>
      <c r="C5028" s="452" t="s">
        <v>15096</v>
      </c>
      <c r="D5028" s="781" t="s">
        <v>7</v>
      </c>
    </row>
    <row r="5029" spans="1:4" hidden="1">
      <c r="A5029" s="452" t="s">
        <v>15097</v>
      </c>
      <c r="B5029" s="820" t="s">
        <v>15098</v>
      </c>
      <c r="C5029" s="452" t="s">
        <v>15099</v>
      </c>
      <c r="D5029" s="781" t="s">
        <v>39</v>
      </c>
    </row>
    <row r="5030" spans="1:4" hidden="1">
      <c r="A5030" s="452" t="s">
        <v>15100</v>
      </c>
      <c r="B5030" s="820" t="s">
        <v>15101</v>
      </c>
      <c r="C5030" s="452" t="s">
        <v>15102</v>
      </c>
      <c r="D5030" s="781" t="s">
        <v>43</v>
      </c>
    </row>
    <row r="5031" spans="1:4" hidden="1">
      <c r="A5031" s="452" t="s">
        <v>15103</v>
      </c>
      <c r="B5031" s="820" t="s">
        <v>15104</v>
      </c>
      <c r="C5031" s="452" t="s">
        <v>15105</v>
      </c>
      <c r="D5031" s="781" t="s">
        <v>47</v>
      </c>
    </row>
    <row r="5032" spans="1:4" hidden="1">
      <c r="A5032" s="452" t="s">
        <v>15106</v>
      </c>
      <c r="B5032" s="820" t="s">
        <v>15107</v>
      </c>
      <c r="C5032" s="452" t="s">
        <v>15108</v>
      </c>
      <c r="D5032" s="781" t="s">
        <v>11</v>
      </c>
    </row>
    <row r="5033" spans="1:4" hidden="1">
      <c r="A5033" s="452" t="s">
        <v>15109</v>
      </c>
      <c r="B5033" s="820" t="s">
        <v>15110</v>
      </c>
      <c r="C5033" s="452" t="s">
        <v>15111</v>
      </c>
      <c r="D5033" s="781" t="s">
        <v>54</v>
      </c>
    </row>
    <row r="5034" spans="1:4" hidden="1">
      <c r="A5034" s="452" t="s">
        <v>15112</v>
      </c>
      <c r="B5034" s="820" t="s">
        <v>15113</v>
      </c>
      <c r="C5034" s="452" t="s">
        <v>15114</v>
      </c>
      <c r="D5034" s="781" t="s">
        <v>15</v>
      </c>
    </row>
    <row r="5035" spans="1:4" hidden="1">
      <c r="A5035" s="452" t="s">
        <v>15115</v>
      </c>
      <c r="B5035" s="820" t="s">
        <v>15116</v>
      </c>
      <c r="C5035" s="452" t="s">
        <v>15117</v>
      </c>
      <c r="D5035" s="781" t="s">
        <v>19</v>
      </c>
    </row>
    <row r="5036" spans="1:4" hidden="1">
      <c r="A5036" s="452" t="s">
        <v>15118</v>
      </c>
      <c r="B5036" s="820" t="s">
        <v>15119</v>
      </c>
      <c r="C5036" s="452" t="s">
        <v>15120</v>
      </c>
      <c r="D5036" s="781" t="s">
        <v>23</v>
      </c>
    </row>
    <row r="5037" spans="1:4" hidden="1">
      <c r="A5037" s="452" t="s">
        <v>15121</v>
      </c>
      <c r="B5037" s="820" t="s">
        <v>15122</v>
      </c>
      <c r="C5037" s="452" t="s">
        <v>15123</v>
      </c>
      <c r="D5037" s="781" t="s">
        <v>27</v>
      </c>
    </row>
    <row r="5038" spans="1:4" hidden="1">
      <c r="A5038" s="452" t="s">
        <v>15124</v>
      </c>
      <c r="B5038" s="820" t="s">
        <v>15125</v>
      </c>
      <c r="C5038" s="452" t="s">
        <v>15126</v>
      </c>
      <c r="D5038" s="781" t="s">
        <v>31</v>
      </c>
    </row>
    <row r="5039" spans="1:4" hidden="1">
      <c r="A5039" s="452" t="s">
        <v>15127</v>
      </c>
      <c r="B5039" s="820" t="s">
        <v>15128</v>
      </c>
      <c r="C5039" s="452" t="s">
        <v>15129</v>
      </c>
      <c r="D5039" s="781" t="s">
        <v>931</v>
      </c>
    </row>
    <row r="5040" spans="1:4" hidden="1">
      <c r="A5040" s="452" t="s">
        <v>15130</v>
      </c>
      <c r="B5040" s="820" t="s">
        <v>15131</v>
      </c>
      <c r="C5040" s="452" t="s">
        <v>15132</v>
      </c>
      <c r="D5040" s="781" t="s">
        <v>35</v>
      </c>
    </row>
    <row r="5041" spans="1:4" hidden="1">
      <c r="A5041" s="452" t="s">
        <v>15133</v>
      </c>
      <c r="B5041" s="820" t="s">
        <v>15134</v>
      </c>
      <c r="C5041" s="452" t="s">
        <v>15135</v>
      </c>
      <c r="D5041" s="781" t="s">
        <v>7</v>
      </c>
    </row>
    <row r="5042" spans="1:4" hidden="1">
      <c r="A5042" s="452" t="s">
        <v>15136</v>
      </c>
      <c r="B5042" s="820" t="s">
        <v>15137</v>
      </c>
      <c r="C5042" s="452" t="s">
        <v>15138</v>
      </c>
      <c r="D5042" s="781" t="s">
        <v>39</v>
      </c>
    </row>
    <row r="5043" spans="1:4" hidden="1">
      <c r="A5043" s="452" t="s">
        <v>15139</v>
      </c>
      <c r="B5043" s="820" t="s">
        <v>15140</v>
      </c>
      <c r="C5043" s="452" t="s">
        <v>15141</v>
      </c>
      <c r="D5043" s="781" t="s">
        <v>43</v>
      </c>
    </row>
    <row r="5044" spans="1:4" hidden="1">
      <c r="A5044" s="452" t="s">
        <v>15142</v>
      </c>
      <c r="B5044" s="820" t="s">
        <v>15143</v>
      </c>
      <c r="C5044" s="452" t="s">
        <v>15144</v>
      </c>
      <c r="D5044" s="781" t="s">
        <v>47</v>
      </c>
    </row>
    <row r="5045" spans="1:4" hidden="1">
      <c r="A5045" s="452" t="s">
        <v>15145</v>
      </c>
      <c r="B5045" s="820" t="s">
        <v>15146</v>
      </c>
      <c r="C5045" s="452" t="s">
        <v>15147</v>
      </c>
      <c r="D5045" s="781" t="s">
        <v>11</v>
      </c>
    </row>
    <row r="5046" spans="1:4" hidden="1">
      <c r="A5046" s="452" t="s">
        <v>15148</v>
      </c>
      <c r="B5046" s="820" t="s">
        <v>15149</v>
      </c>
      <c r="C5046" s="452" t="s">
        <v>15150</v>
      </c>
      <c r="D5046" s="781" t="s">
        <v>54</v>
      </c>
    </row>
    <row r="5047" spans="1:4" hidden="1">
      <c r="A5047" s="452" t="s">
        <v>15151</v>
      </c>
      <c r="B5047" s="820" t="s">
        <v>15152</v>
      </c>
      <c r="C5047" s="452" t="s">
        <v>15153</v>
      </c>
      <c r="D5047" s="781" t="s">
        <v>15</v>
      </c>
    </row>
    <row r="5048" spans="1:4" hidden="1">
      <c r="A5048" s="452" t="s">
        <v>15154</v>
      </c>
      <c r="B5048" s="820" t="s">
        <v>15155</v>
      </c>
      <c r="C5048" s="452" t="s">
        <v>15156</v>
      </c>
      <c r="D5048" s="781" t="s">
        <v>19</v>
      </c>
    </row>
    <row r="5049" spans="1:4" hidden="1">
      <c r="A5049" s="452" t="s">
        <v>15157</v>
      </c>
      <c r="B5049" s="820" t="s">
        <v>15158</v>
      </c>
      <c r="C5049" s="452" t="s">
        <v>15159</v>
      </c>
      <c r="D5049" s="781" t="s">
        <v>23</v>
      </c>
    </row>
    <row r="5050" spans="1:4" hidden="1">
      <c r="A5050" s="452" t="s">
        <v>15160</v>
      </c>
      <c r="B5050" s="820" t="s">
        <v>15161</v>
      </c>
      <c r="C5050" s="452" t="s">
        <v>15162</v>
      </c>
      <c r="D5050" s="781" t="s">
        <v>27</v>
      </c>
    </row>
    <row r="5051" spans="1:4" hidden="1">
      <c r="A5051" s="452" t="s">
        <v>15163</v>
      </c>
      <c r="B5051" s="820" t="s">
        <v>15164</v>
      </c>
      <c r="C5051" s="452" t="s">
        <v>15165</v>
      </c>
      <c r="D5051" s="781" t="s">
        <v>31</v>
      </c>
    </row>
    <row r="5052" spans="1:4" hidden="1">
      <c r="A5052" s="452" t="s">
        <v>15166</v>
      </c>
      <c r="B5052" s="820" t="s">
        <v>15167</v>
      </c>
      <c r="C5052" s="452" t="s">
        <v>15168</v>
      </c>
      <c r="D5052" s="781" t="s">
        <v>931</v>
      </c>
    </row>
    <row r="5053" spans="1:4" hidden="1">
      <c r="A5053" s="452" t="s">
        <v>15169</v>
      </c>
      <c r="B5053" s="820" t="s">
        <v>15170</v>
      </c>
      <c r="C5053" s="452" t="s">
        <v>15171</v>
      </c>
      <c r="D5053" s="781" t="s">
        <v>35</v>
      </c>
    </row>
    <row r="5054" spans="1:4" hidden="1">
      <c r="A5054" s="452" t="s">
        <v>15172</v>
      </c>
      <c r="B5054" s="820" t="s">
        <v>15173</v>
      </c>
      <c r="C5054" s="452" t="s">
        <v>15174</v>
      </c>
      <c r="D5054" s="781" t="s">
        <v>7</v>
      </c>
    </row>
    <row r="5055" spans="1:4" hidden="1">
      <c r="A5055" s="452" t="s">
        <v>15175</v>
      </c>
      <c r="B5055" s="820" t="s">
        <v>15176</v>
      </c>
      <c r="C5055" s="452" t="s">
        <v>15177</v>
      </c>
      <c r="D5055" s="781" t="s">
        <v>39</v>
      </c>
    </row>
    <row r="5056" spans="1:4" hidden="1">
      <c r="A5056" s="452" t="s">
        <v>15178</v>
      </c>
      <c r="B5056" s="820" t="s">
        <v>15179</v>
      </c>
      <c r="C5056" s="452" t="s">
        <v>15180</v>
      </c>
      <c r="D5056" s="781" t="s">
        <v>43</v>
      </c>
    </row>
    <row r="5057" spans="1:4" hidden="1">
      <c r="A5057" s="452" t="s">
        <v>15181</v>
      </c>
      <c r="B5057" s="820" t="s">
        <v>15182</v>
      </c>
      <c r="C5057" s="452" t="s">
        <v>15183</v>
      </c>
      <c r="D5057" s="781" t="s">
        <v>47</v>
      </c>
    </row>
    <row r="5058" spans="1:4" hidden="1">
      <c r="A5058" s="452" t="s">
        <v>15184</v>
      </c>
      <c r="B5058" s="820" t="s">
        <v>15185</v>
      </c>
      <c r="C5058" s="452" t="s">
        <v>15186</v>
      </c>
      <c r="D5058" s="781" t="s">
        <v>11</v>
      </c>
    </row>
    <row r="5059" spans="1:4" hidden="1">
      <c r="A5059" s="452" t="s">
        <v>15187</v>
      </c>
      <c r="B5059" s="820" t="s">
        <v>15188</v>
      </c>
      <c r="C5059" s="452" t="s">
        <v>15189</v>
      </c>
      <c r="D5059" s="781" t="s">
        <v>54</v>
      </c>
    </row>
    <row r="5060" spans="1:4" hidden="1">
      <c r="A5060" s="452" t="s">
        <v>15190</v>
      </c>
      <c r="B5060" s="820" t="s">
        <v>15191</v>
      </c>
      <c r="C5060" s="452" t="s">
        <v>15192</v>
      </c>
      <c r="D5060" s="781" t="s">
        <v>15</v>
      </c>
    </row>
    <row r="5061" spans="1:4" hidden="1">
      <c r="A5061" s="452" t="s">
        <v>15193</v>
      </c>
      <c r="B5061" s="820" t="s">
        <v>15194</v>
      </c>
      <c r="C5061" s="452" t="s">
        <v>15195</v>
      </c>
      <c r="D5061" s="781" t="s">
        <v>19</v>
      </c>
    </row>
    <row r="5062" spans="1:4" hidden="1">
      <c r="A5062" s="452" t="s">
        <v>15196</v>
      </c>
      <c r="B5062" s="820" t="s">
        <v>15197</v>
      </c>
      <c r="C5062" s="452" t="s">
        <v>15198</v>
      </c>
      <c r="D5062" s="781" t="s">
        <v>23</v>
      </c>
    </row>
    <row r="5063" spans="1:4" hidden="1">
      <c r="A5063" s="452" t="s">
        <v>15199</v>
      </c>
      <c r="B5063" s="820" t="s">
        <v>15200</v>
      </c>
      <c r="C5063" s="452" t="s">
        <v>15201</v>
      </c>
      <c r="D5063" s="781" t="s">
        <v>27</v>
      </c>
    </row>
    <row r="5064" spans="1:4" hidden="1">
      <c r="A5064" s="452" t="s">
        <v>15202</v>
      </c>
      <c r="B5064" s="820" t="s">
        <v>15203</v>
      </c>
      <c r="C5064" s="452" t="s">
        <v>15204</v>
      </c>
      <c r="D5064" s="781" t="s">
        <v>31</v>
      </c>
    </row>
    <row r="5065" spans="1:4" hidden="1">
      <c r="A5065" s="452" t="s">
        <v>15205</v>
      </c>
      <c r="B5065" s="820" t="s">
        <v>15206</v>
      </c>
      <c r="C5065" s="452" t="s">
        <v>15207</v>
      </c>
      <c r="D5065" s="781" t="s">
        <v>931</v>
      </c>
    </row>
    <row r="5066" spans="1:4" hidden="1">
      <c r="A5066" s="452" t="s">
        <v>15208</v>
      </c>
      <c r="B5066" s="820" t="s">
        <v>15209</v>
      </c>
      <c r="C5066" s="452" t="s">
        <v>15210</v>
      </c>
      <c r="D5066" s="781" t="s">
        <v>35</v>
      </c>
    </row>
    <row r="5067" spans="1:4" hidden="1">
      <c r="A5067" s="452" t="s">
        <v>15211</v>
      </c>
      <c r="B5067" s="820" t="s">
        <v>15212</v>
      </c>
      <c r="C5067" s="452" t="s">
        <v>15213</v>
      </c>
      <c r="D5067" s="781" t="s">
        <v>7</v>
      </c>
    </row>
    <row r="5068" spans="1:4" hidden="1">
      <c r="A5068" s="452" t="s">
        <v>15214</v>
      </c>
      <c r="B5068" s="820" t="s">
        <v>15215</v>
      </c>
      <c r="C5068" s="452" t="s">
        <v>15216</v>
      </c>
      <c r="D5068" s="781" t="s">
        <v>39</v>
      </c>
    </row>
    <row r="5069" spans="1:4" hidden="1">
      <c r="A5069" s="452" t="s">
        <v>15217</v>
      </c>
      <c r="B5069" s="820" t="s">
        <v>15218</v>
      </c>
      <c r="C5069" s="452" t="s">
        <v>15219</v>
      </c>
      <c r="D5069" s="781" t="s">
        <v>43</v>
      </c>
    </row>
    <row r="5070" spans="1:4" hidden="1">
      <c r="A5070" s="452" t="s">
        <v>15220</v>
      </c>
      <c r="B5070" s="820" t="s">
        <v>15221</v>
      </c>
      <c r="C5070" s="452" t="s">
        <v>15222</v>
      </c>
      <c r="D5070" s="781" t="s">
        <v>47</v>
      </c>
    </row>
    <row r="5071" spans="1:4" hidden="1">
      <c r="A5071" s="452" t="s">
        <v>15223</v>
      </c>
      <c r="B5071" s="820" t="s">
        <v>15224</v>
      </c>
      <c r="C5071" s="452" t="s">
        <v>15225</v>
      </c>
      <c r="D5071" s="781" t="s">
        <v>11</v>
      </c>
    </row>
    <row r="5072" spans="1:4" hidden="1">
      <c r="A5072" s="452" t="s">
        <v>15226</v>
      </c>
      <c r="B5072" s="820" t="s">
        <v>15227</v>
      </c>
      <c r="C5072" s="452" t="s">
        <v>15228</v>
      </c>
      <c r="D5072" s="781" t="s">
        <v>54</v>
      </c>
    </row>
    <row r="5073" spans="1:4" hidden="1">
      <c r="A5073" s="452" t="s">
        <v>15229</v>
      </c>
      <c r="B5073" s="820" t="s">
        <v>15230</v>
      </c>
      <c r="C5073" s="452" t="s">
        <v>15231</v>
      </c>
      <c r="D5073" s="781" t="s">
        <v>15</v>
      </c>
    </row>
    <row r="5074" spans="1:4" hidden="1">
      <c r="A5074" s="452" t="s">
        <v>15232</v>
      </c>
      <c r="B5074" s="820" t="s">
        <v>15233</v>
      </c>
      <c r="C5074" s="452" t="s">
        <v>15234</v>
      </c>
      <c r="D5074" s="781" t="s">
        <v>19</v>
      </c>
    </row>
    <row r="5075" spans="1:4" hidden="1">
      <c r="A5075" s="452" t="s">
        <v>15235</v>
      </c>
      <c r="B5075" s="820" t="s">
        <v>15236</v>
      </c>
      <c r="C5075" s="452" t="s">
        <v>15237</v>
      </c>
      <c r="D5075" s="781" t="s">
        <v>23</v>
      </c>
    </row>
    <row r="5076" spans="1:4" hidden="1">
      <c r="A5076" s="452" t="s">
        <v>15238</v>
      </c>
      <c r="B5076" s="820" t="s">
        <v>15239</v>
      </c>
      <c r="C5076" s="452" t="s">
        <v>15240</v>
      </c>
      <c r="D5076" s="781" t="s">
        <v>27</v>
      </c>
    </row>
    <row r="5077" spans="1:4" hidden="1">
      <c r="A5077" s="452" t="s">
        <v>15241</v>
      </c>
      <c r="B5077" s="820" t="s">
        <v>15242</v>
      </c>
      <c r="C5077" s="452" t="s">
        <v>15243</v>
      </c>
      <c r="D5077" s="781" t="s">
        <v>31</v>
      </c>
    </row>
    <row r="5078" spans="1:4" hidden="1">
      <c r="A5078" s="452" t="s">
        <v>15244</v>
      </c>
      <c r="B5078" s="820" t="s">
        <v>15245</v>
      </c>
      <c r="C5078" s="452" t="s">
        <v>15246</v>
      </c>
      <c r="D5078" s="781" t="s">
        <v>931</v>
      </c>
    </row>
    <row r="5079" spans="1:4" hidden="1">
      <c r="A5079" s="452" t="s">
        <v>15247</v>
      </c>
      <c r="B5079" s="820" t="s">
        <v>15248</v>
      </c>
      <c r="C5079" s="452" t="s">
        <v>15249</v>
      </c>
      <c r="D5079" s="781" t="s">
        <v>35</v>
      </c>
    </row>
    <row r="5080" spans="1:4" hidden="1">
      <c r="A5080" s="452" t="s">
        <v>15250</v>
      </c>
      <c r="B5080" s="820" t="s">
        <v>15251</v>
      </c>
      <c r="C5080" s="452" t="s">
        <v>15252</v>
      </c>
      <c r="D5080" s="781" t="s">
        <v>7</v>
      </c>
    </row>
    <row r="5081" spans="1:4" hidden="1">
      <c r="A5081" s="452" t="s">
        <v>15253</v>
      </c>
      <c r="B5081" s="820" t="s">
        <v>15254</v>
      </c>
      <c r="C5081" s="452" t="s">
        <v>15255</v>
      </c>
      <c r="D5081" s="781" t="s">
        <v>39</v>
      </c>
    </row>
    <row r="5082" spans="1:4" hidden="1">
      <c r="A5082" s="452" t="s">
        <v>15256</v>
      </c>
      <c r="B5082" s="820" t="s">
        <v>15257</v>
      </c>
      <c r="C5082" s="452" t="s">
        <v>15258</v>
      </c>
      <c r="D5082" s="781" t="s">
        <v>43</v>
      </c>
    </row>
    <row r="5083" spans="1:4" hidden="1">
      <c r="A5083" s="452" t="s">
        <v>15259</v>
      </c>
      <c r="B5083" s="820" t="s">
        <v>15260</v>
      </c>
      <c r="C5083" s="452" t="s">
        <v>15261</v>
      </c>
      <c r="D5083" s="781" t="s">
        <v>47</v>
      </c>
    </row>
    <row r="5084" spans="1:4" hidden="1">
      <c r="A5084" s="452" t="s">
        <v>15262</v>
      </c>
      <c r="B5084" s="820" t="s">
        <v>15263</v>
      </c>
      <c r="C5084" s="452" t="s">
        <v>15264</v>
      </c>
      <c r="D5084" s="781" t="s">
        <v>11</v>
      </c>
    </row>
    <row r="5085" spans="1:4" hidden="1">
      <c r="A5085" s="452" t="s">
        <v>15265</v>
      </c>
      <c r="B5085" s="820" t="s">
        <v>15266</v>
      </c>
      <c r="C5085" s="452" t="s">
        <v>15267</v>
      </c>
      <c r="D5085" s="781" t="s">
        <v>54</v>
      </c>
    </row>
    <row r="5086" spans="1:4" hidden="1">
      <c r="A5086" s="452" t="s">
        <v>15268</v>
      </c>
      <c r="B5086" s="820" t="s">
        <v>15269</v>
      </c>
      <c r="C5086" s="452" t="s">
        <v>15270</v>
      </c>
      <c r="D5086" s="781" t="s">
        <v>15</v>
      </c>
    </row>
    <row r="5087" spans="1:4" hidden="1">
      <c r="A5087" s="452" t="s">
        <v>15271</v>
      </c>
      <c r="B5087" s="820" t="s">
        <v>15272</v>
      </c>
      <c r="C5087" s="452" t="s">
        <v>15273</v>
      </c>
      <c r="D5087" s="781" t="s">
        <v>19</v>
      </c>
    </row>
    <row r="5088" spans="1:4" hidden="1">
      <c r="A5088" s="452" t="s">
        <v>15274</v>
      </c>
      <c r="B5088" s="820" t="s">
        <v>15275</v>
      </c>
      <c r="C5088" s="452" t="s">
        <v>15276</v>
      </c>
      <c r="D5088" s="781" t="s">
        <v>23</v>
      </c>
    </row>
    <row r="5089" spans="1:4" hidden="1">
      <c r="A5089" s="452" t="s">
        <v>15277</v>
      </c>
      <c r="B5089" s="820" t="s">
        <v>15278</v>
      </c>
      <c r="C5089" s="452" t="s">
        <v>15279</v>
      </c>
      <c r="D5089" s="781" t="s">
        <v>27</v>
      </c>
    </row>
    <row r="5090" spans="1:4" hidden="1">
      <c r="A5090" s="452" t="s">
        <v>15280</v>
      </c>
      <c r="B5090" s="820" t="s">
        <v>15281</v>
      </c>
      <c r="C5090" s="452" t="s">
        <v>15282</v>
      </c>
      <c r="D5090" s="781" t="s">
        <v>31</v>
      </c>
    </row>
    <row r="5091" spans="1:4" hidden="1">
      <c r="A5091" s="452" t="s">
        <v>15283</v>
      </c>
      <c r="B5091" s="820" t="s">
        <v>15284</v>
      </c>
      <c r="C5091" s="452" t="s">
        <v>15285</v>
      </c>
      <c r="D5091" s="781" t="s">
        <v>931</v>
      </c>
    </row>
    <row r="5092" spans="1:4" hidden="1">
      <c r="A5092" s="452" t="s">
        <v>15286</v>
      </c>
      <c r="B5092" s="820" t="s">
        <v>15287</v>
      </c>
      <c r="C5092" s="452" t="s">
        <v>15288</v>
      </c>
      <c r="D5092" s="781" t="s">
        <v>35</v>
      </c>
    </row>
    <row r="5093" spans="1:4" hidden="1">
      <c r="A5093" s="452" t="s">
        <v>15289</v>
      </c>
      <c r="B5093" s="820" t="s">
        <v>15290</v>
      </c>
      <c r="C5093" s="452" t="s">
        <v>15291</v>
      </c>
      <c r="D5093" s="781" t="s">
        <v>7</v>
      </c>
    </row>
    <row r="5094" spans="1:4" hidden="1">
      <c r="A5094" s="452" t="s">
        <v>15292</v>
      </c>
      <c r="B5094" s="820" t="s">
        <v>15293</v>
      </c>
      <c r="C5094" s="452" t="s">
        <v>15294</v>
      </c>
      <c r="D5094" s="781" t="s">
        <v>39</v>
      </c>
    </row>
    <row r="5095" spans="1:4" hidden="1">
      <c r="A5095" s="452" t="s">
        <v>15295</v>
      </c>
      <c r="B5095" s="820" t="s">
        <v>15296</v>
      </c>
      <c r="C5095" s="452" t="s">
        <v>15297</v>
      </c>
      <c r="D5095" s="781" t="s">
        <v>43</v>
      </c>
    </row>
    <row r="5096" spans="1:4" hidden="1">
      <c r="A5096" s="452" t="s">
        <v>15298</v>
      </c>
      <c r="B5096" s="820" t="s">
        <v>15299</v>
      </c>
      <c r="C5096" s="452" t="s">
        <v>15300</v>
      </c>
      <c r="D5096" s="781" t="s">
        <v>47</v>
      </c>
    </row>
    <row r="5097" spans="1:4" hidden="1">
      <c r="A5097" s="452" t="s">
        <v>15301</v>
      </c>
      <c r="B5097" s="820" t="s">
        <v>15302</v>
      </c>
      <c r="C5097" s="452" t="s">
        <v>15303</v>
      </c>
      <c r="D5097" s="781" t="s">
        <v>11</v>
      </c>
    </row>
    <row r="5098" spans="1:4" hidden="1">
      <c r="A5098" s="452" t="s">
        <v>15304</v>
      </c>
      <c r="B5098" s="820" t="s">
        <v>15305</v>
      </c>
      <c r="C5098" s="452" t="s">
        <v>15306</v>
      </c>
      <c r="D5098" s="781" t="s">
        <v>54</v>
      </c>
    </row>
    <row r="5099" spans="1:4" hidden="1">
      <c r="A5099" s="452" t="s">
        <v>15307</v>
      </c>
      <c r="B5099" s="820" t="s">
        <v>15308</v>
      </c>
      <c r="C5099" s="452" t="s">
        <v>15309</v>
      </c>
      <c r="D5099" s="781" t="s">
        <v>15</v>
      </c>
    </row>
    <row r="5100" spans="1:4" hidden="1">
      <c r="A5100" s="452" t="s">
        <v>15310</v>
      </c>
      <c r="B5100" s="820" t="s">
        <v>15311</v>
      </c>
      <c r="C5100" s="452" t="s">
        <v>15312</v>
      </c>
      <c r="D5100" s="781" t="s">
        <v>19</v>
      </c>
    </row>
    <row r="5101" spans="1:4" hidden="1">
      <c r="A5101" s="452" t="s">
        <v>15313</v>
      </c>
      <c r="B5101" s="820" t="s">
        <v>15314</v>
      </c>
      <c r="C5101" s="452" t="s">
        <v>15315</v>
      </c>
      <c r="D5101" s="781" t="s">
        <v>23</v>
      </c>
    </row>
    <row r="5102" spans="1:4" hidden="1">
      <c r="A5102" s="452" t="s">
        <v>15316</v>
      </c>
      <c r="B5102" s="820" t="s">
        <v>15317</v>
      </c>
      <c r="C5102" s="452" t="s">
        <v>15318</v>
      </c>
      <c r="D5102" s="781" t="s">
        <v>27</v>
      </c>
    </row>
    <row r="5103" spans="1:4" hidden="1">
      <c r="A5103" s="452" t="s">
        <v>15319</v>
      </c>
      <c r="B5103" s="820" t="s">
        <v>15320</v>
      </c>
      <c r="C5103" s="452" t="s">
        <v>15321</v>
      </c>
      <c r="D5103" s="781" t="s">
        <v>31</v>
      </c>
    </row>
    <row r="5104" spans="1:4" hidden="1">
      <c r="A5104" s="452" t="s">
        <v>15322</v>
      </c>
      <c r="B5104" s="820" t="s">
        <v>15323</v>
      </c>
      <c r="C5104" s="452" t="s">
        <v>15324</v>
      </c>
      <c r="D5104" s="781" t="s">
        <v>931</v>
      </c>
    </row>
    <row r="5105" spans="1:4" hidden="1">
      <c r="A5105" s="452" t="s">
        <v>15325</v>
      </c>
      <c r="B5105" s="820" t="s">
        <v>15326</v>
      </c>
      <c r="C5105" s="452" t="s">
        <v>15327</v>
      </c>
      <c r="D5105" s="781" t="s">
        <v>35</v>
      </c>
    </row>
    <row r="5106" spans="1:4" hidden="1">
      <c r="A5106" s="452" t="s">
        <v>15328</v>
      </c>
      <c r="B5106" s="820" t="s">
        <v>15329</v>
      </c>
      <c r="C5106" s="452" t="s">
        <v>15330</v>
      </c>
      <c r="D5106" s="781" t="s">
        <v>7</v>
      </c>
    </row>
    <row r="5107" spans="1:4" hidden="1">
      <c r="A5107" s="452" t="s">
        <v>15331</v>
      </c>
      <c r="B5107" s="820" t="s">
        <v>15332</v>
      </c>
      <c r="C5107" s="452" t="s">
        <v>15333</v>
      </c>
      <c r="D5107" s="781" t="s">
        <v>39</v>
      </c>
    </row>
    <row r="5108" spans="1:4" hidden="1">
      <c r="A5108" s="452" t="s">
        <v>15334</v>
      </c>
      <c r="B5108" s="820" t="s">
        <v>15335</v>
      </c>
      <c r="C5108" s="452" t="s">
        <v>15336</v>
      </c>
      <c r="D5108" s="781" t="s">
        <v>43</v>
      </c>
    </row>
    <row r="5109" spans="1:4" hidden="1">
      <c r="A5109" s="452" t="s">
        <v>15337</v>
      </c>
      <c r="B5109" s="820" t="s">
        <v>15338</v>
      </c>
      <c r="C5109" s="452" t="s">
        <v>15339</v>
      </c>
      <c r="D5109" s="781" t="s">
        <v>47</v>
      </c>
    </row>
    <row r="5110" spans="1:4" hidden="1">
      <c r="A5110" s="452" t="s">
        <v>15340</v>
      </c>
      <c r="B5110" s="820" t="s">
        <v>15341</v>
      </c>
      <c r="C5110" s="452" t="s">
        <v>15342</v>
      </c>
      <c r="D5110" s="781" t="s">
        <v>11</v>
      </c>
    </row>
    <row r="5111" spans="1:4" hidden="1">
      <c r="A5111" s="452" t="s">
        <v>15343</v>
      </c>
      <c r="B5111" s="820" t="s">
        <v>15344</v>
      </c>
      <c r="C5111" s="452" t="s">
        <v>15345</v>
      </c>
      <c r="D5111" s="781" t="s">
        <v>54</v>
      </c>
    </row>
    <row r="5112" spans="1:4" hidden="1">
      <c r="A5112" s="452" t="s">
        <v>15346</v>
      </c>
      <c r="B5112" s="820" t="s">
        <v>15347</v>
      </c>
      <c r="C5112" s="452" t="s">
        <v>15348</v>
      </c>
      <c r="D5112" s="781" t="s">
        <v>15</v>
      </c>
    </row>
    <row r="5113" spans="1:4" hidden="1">
      <c r="A5113" s="452" t="s">
        <v>15349</v>
      </c>
      <c r="B5113" s="820" t="s">
        <v>15350</v>
      </c>
      <c r="C5113" s="452" t="s">
        <v>15351</v>
      </c>
      <c r="D5113" s="781" t="s">
        <v>19</v>
      </c>
    </row>
    <row r="5114" spans="1:4" hidden="1">
      <c r="A5114" s="452" t="s">
        <v>15352</v>
      </c>
      <c r="B5114" s="820" t="s">
        <v>15353</v>
      </c>
      <c r="C5114" s="452" t="s">
        <v>15354</v>
      </c>
      <c r="D5114" s="781" t="s">
        <v>23</v>
      </c>
    </row>
    <row r="5115" spans="1:4" hidden="1">
      <c r="A5115" s="452" t="s">
        <v>15355</v>
      </c>
      <c r="B5115" s="820" t="s">
        <v>15356</v>
      </c>
      <c r="C5115" s="452" t="s">
        <v>15357</v>
      </c>
      <c r="D5115" s="781" t="s">
        <v>27</v>
      </c>
    </row>
    <row r="5116" spans="1:4" hidden="1">
      <c r="A5116" s="452" t="s">
        <v>15358</v>
      </c>
      <c r="B5116" s="820" t="s">
        <v>15359</v>
      </c>
      <c r="C5116" s="452" t="s">
        <v>15360</v>
      </c>
      <c r="D5116" s="781" t="s">
        <v>31</v>
      </c>
    </row>
    <row r="5117" spans="1:4" hidden="1">
      <c r="A5117" s="452" t="s">
        <v>15361</v>
      </c>
      <c r="B5117" s="820" t="s">
        <v>15362</v>
      </c>
      <c r="C5117" s="452" t="s">
        <v>15363</v>
      </c>
      <c r="D5117" s="781" t="s">
        <v>931</v>
      </c>
    </row>
    <row r="5118" spans="1:4" hidden="1">
      <c r="A5118" s="452" t="s">
        <v>15364</v>
      </c>
      <c r="B5118" s="820" t="s">
        <v>15365</v>
      </c>
      <c r="C5118" s="452" t="s">
        <v>15366</v>
      </c>
      <c r="D5118" s="781" t="s">
        <v>35</v>
      </c>
    </row>
    <row r="5119" spans="1:4" hidden="1">
      <c r="A5119" s="452" t="s">
        <v>15367</v>
      </c>
      <c r="B5119" s="820" t="s">
        <v>15368</v>
      </c>
      <c r="C5119" s="452" t="s">
        <v>15369</v>
      </c>
      <c r="D5119" s="781" t="s">
        <v>7</v>
      </c>
    </row>
    <row r="5120" spans="1:4" hidden="1">
      <c r="A5120" s="452" t="s">
        <v>15370</v>
      </c>
      <c r="B5120" s="820" t="s">
        <v>15371</v>
      </c>
      <c r="C5120" s="452" t="s">
        <v>15372</v>
      </c>
      <c r="D5120" s="781" t="s">
        <v>39</v>
      </c>
    </row>
    <row r="5121" spans="1:4" hidden="1">
      <c r="A5121" s="452" t="s">
        <v>15373</v>
      </c>
      <c r="B5121" s="820" t="s">
        <v>15374</v>
      </c>
      <c r="C5121" s="452" t="s">
        <v>15375</v>
      </c>
      <c r="D5121" s="781" t="s">
        <v>43</v>
      </c>
    </row>
    <row r="5122" spans="1:4" hidden="1">
      <c r="A5122" s="452" t="s">
        <v>15376</v>
      </c>
      <c r="B5122" s="820" t="s">
        <v>15377</v>
      </c>
      <c r="C5122" s="452" t="s">
        <v>15378</v>
      </c>
      <c r="D5122" s="781" t="s">
        <v>47</v>
      </c>
    </row>
    <row r="5123" spans="1:4" hidden="1">
      <c r="A5123" s="452" t="s">
        <v>15379</v>
      </c>
      <c r="B5123" s="820" t="s">
        <v>15380</v>
      </c>
      <c r="C5123" s="452" t="s">
        <v>15381</v>
      </c>
      <c r="D5123" s="781" t="s">
        <v>11</v>
      </c>
    </row>
    <row r="5124" spans="1:4" hidden="1">
      <c r="A5124" s="452" t="s">
        <v>15382</v>
      </c>
      <c r="B5124" s="820" t="s">
        <v>15383</v>
      </c>
      <c r="C5124" s="452" t="s">
        <v>15384</v>
      </c>
      <c r="D5124" s="781" t="s">
        <v>54</v>
      </c>
    </row>
    <row r="5125" spans="1:4" hidden="1">
      <c r="A5125" s="452" t="s">
        <v>15385</v>
      </c>
      <c r="B5125" s="820" t="s">
        <v>15386</v>
      </c>
      <c r="C5125" s="452" t="s">
        <v>15387</v>
      </c>
      <c r="D5125" s="781" t="s">
        <v>15</v>
      </c>
    </row>
    <row r="5126" spans="1:4" hidden="1">
      <c r="A5126" s="452" t="s">
        <v>15388</v>
      </c>
      <c r="B5126" s="820" t="s">
        <v>15389</v>
      </c>
      <c r="C5126" s="452" t="s">
        <v>15390</v>
      </c>
      <c r="D5126" s="781" t="s">
        <v>19</v>
      </c>
    </row>
    <row r="5127" spans="1:4" hidden="1">
      <c r="A5127" s="452" t="s">
        <v>15391</v>
      </c>
      <c r="B5127" s="820" t="s">
        <v>15392</v>
      </c>
      <c r="C5127" s="452" t="s">
        <v>15393</v>
      </c>
      <c r="D5127" s="781" t="s">
        <v>23</v>
      </c>
    </row>
    <row r="5128" spans="1:4" hidden="1">
      <c r="A5128" s="452" t="s">
        <v>15394</v>
      </c>
      <c r="B5128" s="820" t="s">
        <v>15395</v>
      </c>
      <c r="C5128" s="452" t="s">
        <v>15396</v>
      </c>
      <c r="D5128" s="781" t="s">
        <v>27</v>
      </c>
    </row>
    <row r="5129" spans="1:4" hidden="1">
      <c r="A5129" s="452" t="s">
        <v>15397</v>
      </c>
      <c r="B5129" s="820" t="s">
        <v>15398</v>
      </c>
      <c r="C5129" s="452" t="s">
        <v>15399</v>
      </c>
      <c r="D5129" s="781" t="s">
        <v>31</v>
      </c>
    </row>
    <row r="5130" spans="1:4" hidden="1">
      <c r="A5130" s="452" t="s">
        <v>15400</v>
      </c>
      <c r="B5130" s="820" t="s">
        <v>15401</v>
      </c>
      <c r="C5130" s="452" t="s">
        <v>15402</v>
      </c>
      <c r="D5130" s="781" t="s">
        <v>931</v>
      </c>
    </row>
    <row r="5131" spans="1:4" hidden="1">
      <c r="A5131" s="452" t="s">
        <v>15403</v>
      </c>
      <c r="B5131" s="820" t="s">
        <v>15404</v>
      </c>
      <c r="C5131" s="452" t="s">
        <v>15405</v>
      </c>
      <c r="D5131" s="781" t="s">
        <v>35</v>
      </c>
    </row>
    <row r="5132" spans="1:4" hidden="1">
      <c r="A5132" s="452" t="s">
        <v>15406</v>
      </c>
      <c r="B5132" s="820" t="s">
        <v>15407</v>
      </c>
      <c r="C5132" s="452" t="s">
        <v>15408</v>
      </c>
      <c r="D5132" s="781" t="s">
        <v>7</v>
      </c>
    </row>
    <row r="5133" spans="1:4" hidden="1">
      <c r="A5133" s="452" t="s">
        <v>15409</v>
      </c>
      <c r="B5133" s="820" t="s">
        <v>15410</v>
      </c>
      <c r="C5133" s="452" t="s">
        <v>15411</v>
      </c>
      <c r="D5133" s="781" t="s">
        <v>39</v>
      </c>
    </row>
    <row r="5134" spans="1:4" hidden="1">
      <c r="A5134" s="452" t="s">
        <v>15412</v>
      </c>
      <c r="B5134" s="820" t="s">
        <v>15413</v>
      </c>
      <c r="C5134" s="452" t="s">
        <v>15414</v>
      </c>
      <c r="D5134" s="781" t="s">
        <v>43</v>
      </c>
    </row>
    <row r="5135" spans="1:4" hidden="1">
      <c r="A5135" s="452" t="s">
        <v>15415</v>
      </c>
      <c r="B5135" s="820" t="s">
        <v>15416</v>
      </c>
      <c r="C5135" s="452" t="s">
        <v>15417</v>
      </c>
      <c r="D5135" s="781" t="s">
        <v>47</v>
      </c>
    </row>
    <row r="5136" spans="1:4" hidden="1">
      <c r="A5136" s="452" t="s">
        <v>15418</v>
      </c>
      <c r="B5136" s="820" t="s">
        <v>15419</v>
      </c>
      <c r="C5136" s="452" t="s">
        <v>15420</v>
      </c>
      <c r="D5136" s="781" t="s">
        <v>11</v>
      </c>
    </row>
    <row r="5137" spans="1:4" hidden="1">
      <c r="A5137" s="452" t="s">
        <v>15421</v>
      </c>
      <c r="B5137" s="820" t="s">
        <v>15422</v>
      </c>
      <c r="C5137" s="452" t="s">
        <v>15423</v>
      </c>
      <c r="D5137" s="781" t="s">
        <v>54</v>
      </c>
    </row>
    <row r="5138" spans="1:4" hidden="1">
      <c r="A5138" s="452" t="s">
        <v>15424</v>
      </c>
      <c r="B5138" s="820" t="s">
        <v>15425</v>
      </c>
      <c r="C5138" s="452" t="s">
        <v>15426</v>
      </c>
      <c r="D5138" s="781" t="s">
        <v>15</v>
      </c>
    </row>
    <row r="5139" spans="1:4" hidden="1">
      <c r="A5139" s="452" t="s">
        <v>15427</v>
      </c>
      <c r="B5139" s="820" t="s">
        <v>15428</v>
      </c>
      <c r="C5139" s="452" t="s">
        <v>15429</v>
      </c>
      <c r="D5139" s="781" t="s">
        <v>19</v>
      </c>
    </row>
    <row r="5140" spans="1:4" hidden="1">
      <c r="A5140" s="452" t="s">
        <v>15430</v>
      </c>
      <c r="B5140" s="820" t="s">
        <v>15431</v>
      </c>
      <c r="C5140" s="452" t="s">
        <v>15432</v>
      </c>
      <c r="D5140" s="781" t="s">
        <v>23</v>
      </c>
    </row>
    <row r="5141" spans="1:4" hidden="1">
      <c r="A5141" s="452" t="s">
        <v>15433</v>
      </c>
      <c r="B5141" s="820" t="s">
        <v>15434</v>
      </c>
      <c r="C5141" s="452" t="s">
        <v>15435</v>
      </c>
      <c r="D5141" s="781" t="s">
        <v>27</v>
      </c>
    </row>
    <row r="5142" spans="1:4" hidden="1">
      <c r="A5142" s="452" t="s">
        <v>15436</v>
      </c>
      <c r="B5142" s="820" t="s">
        <v>15437</v>
      </c>
      <c r="C5142" s="452" t="s">
        <v>15438</v>
      </c>
      <c r="D5142" s="781" t="s">
        <v>31</v>
      </c>
    </row>
    <row r="5143" spans="1:4" hidden="1">
      <c r="A5143" s="452" t="s">
        <v>15439</v>
      </c>
      <c r="B5143" s="820" t="s">
        <v>15440</v>
      </c>
      <c r="C5143" s="452" t="s">
        <v>15441</v>
      </c>
      <c r="D5143" s="781" t="s">
        <v>931</v>
      </c>
    </row>
    <row r="5144" spans="1:4" hidden="1">
      <c r="A5144" s="452" t="s">
        <v>15442</v>
      </c>
      <c r="B5144" s="820" t="s">
        <v>15443</v>
      </c>
      <c r="C5144" s="452" t="s">
        <v>15444</v>
      </c>
      <c r="D5144" s="781" t="s">
        <v>35</v>
      </c>
    </row>
    <row r="5145" spans="1:4" hidden="1">
      <c r="A5145" s="452" t="s">
        <v>15445</v>
      </c>
      <c r="B5145" s="820" t="s">
        <v>15446</v>
      </c>
      <c r="C5145" s="452" t="s">
        <v>15447</v>
      </c>
      <c r="D5145" s="781" t="s">
        <v>7</v>
      </c>
    </row>
    <row r="5146" spans="1:4" hidden="1">
      <c r="A5146" s="452" t="s">
        <v>15448</v>
      </c>
      <c r="B5146" s="820" t="s">
        <v>15449</v>
      </c>
      <c r="C5146" s="452" t="s">
        <v>15450</v>
      </c>
      <c r="D5146" s="781" t="s">
        <v>39</v>
      </c>
    </row>
    <row r="5147" spans="1:4" hidden="1">
      <c r="A5147" s="452" t="s">
        <v>15451</v>
      </c>
      <c r="B5147" s="820" t="s">
        <v>15452</v>
      </c>
      <c r="C5147" s="452" t="s">
        <v>15453</v>
      </c>
      <c r="D5147" s="781" t="s">
        <v>43</v>
      </c>
    </row>
    <row r="5148" spans="1:4" hidden="1">
      <c r="A5148" s="452" t="s">
        <v>15454</v>
      </c>
      <c r="B5148" s="820" t="s">
        <v>15455</v>
      </c>
      <c r="C5148" s="452" t="s">
        <v>15456</v>
      </c>
      <c r="D5148" s="781" t="s">
        <v>47</v>
      </c>
    </row>
    <row r="5149" spans="1:4" hidden="1">
      <c r="A5149" s="452" t="s">
        <v>15457</v>
      </c>
      <c r="B5149" s="820" t="s">
        <v>15458</v>
      </c>
      <c r="C5149" s="452" t="s">
        <v>15459</v>
      </c>
      <c r="D5149" s="781" t="s">
        <v>11</v>
      </c>
    </row>
    <row r="5150" spans="1:4" hidden="1">
      <c r="A5150" s="452" t="s">
        <v>15460</v>
      </c>
      <c r="B5150" s="820" t="s">
        <v>15461</v>
      </c>
      <c r="C5150" s="452" t="s">
        <v>15462</v>
      </c>
      <c r="D5150" s="781" t="s">
        <v>54</v>
      </c>
    </row>
    <row r="5151" spans="1:4" hidden="1">
      <c r="A5151" s="452" t="s">
        <v>15463</v>
      </c>
      <c r="B5151" s="820" t="s">
        <v>15464</v>
      </c>
      <c r="C5151" s="452" t="s">
        <v>15465</v>
      </c>
      <c r="D5151" s="781" t="s">
        <v>15</v>
      </c>
    </row>
    <row r="5152" spans="1:4" hidden="1">
      <c r="A5152" s="452" t="s">
        <v>15466</v>
      </c>
      <c r="B5152" s="820" t="s">
        <v>15467</v>
      </c>
      <c r="C5152" s="452" t="s">
        <v>15468</v>
      </c>
      <c r="D5152" s="781" t="s">
        <v>19</v>
      </c>
    </row>
    <row r="5153" spans="1:4" hidden="1">
      <c r="A5153" s="452" t="s">
        <v>15469</v>
      </c>
      <c r="B5153" s="820" t="s">
        <v>15470</v>
      </c>
      <c r="C5153" s="452" t="s">
        <v>15471</v>
      </c>
      <c r="D5153" s="781" t="s">
        <v>23</v>
      </c>
    </row>
    <row r="5154" spans="1:4" hidden="1">
      <c r="A5154" s="452" t="s">
        <v>15472</v>
      </c>
      <c r="B5154" s="820" t="s">
        <v>15473</v>
      </c>
      <c r="C5154" s="452" t="s">
        <v>15474</v>
      </c>
      <c r="D5154" s="781" t="s">
        <v>27</v>
      </c>
    </row>
    <row r="5155" spans="1:4" hidden="1">
      <c r="A5155" s="452" t="s">
        <v>15475</v>
      </c>
      <c r="B5155" s="820" t="s">
        <v>15476</v>
      </c>
      <c r="C5155" s="452" t="s">
        <v>15477</v>
      </c>
      <c r="D5155" s="781" t="s">
        <v>31</v>
      </c>
    </row>
    <row r="5156" spans="1:4" hidden="1">
      <c r="A5156" s="452" t="s">
        <v>15478</v>
      </c>
      <c r="B5156" s="820" t="s">
        <v>15479</v>
      </c>
      <c r="C5156" s="452" t="s">
        <v>15480</v>
      </c>
      <c r="D5156" s="781" t="s">
        <v>931</v>
      </c>
    </row>
    <row r="5157" spans="1:4" hidden="1">
      <c r="A5157" s="452" t="s">
        <v>15481</v>
      </c>
      <c r="B5157" s="820" t="s">
        <v>15482</v>
      </c>
      <c r="C5157" s="452" t="s">
        <v>15483</v>
      </c>
      <c r="D5157" s="781" t="s">
        <v>35</v>
      </c>
    </row>
    <row r="5158" spans="1:4" hidden="1">
      <c r="A5158" s="452" t="s">
        <v>15484</v>
      </c>
      <c r="B5158" s="820" t="s">
        <v>15485</v>
      </c>
      <c r="C5158" s="452" t="s">
        <v>15486</v>
      </c>
      <c r="D5158" s="781" t="s">
        <v>7</v>
      </c>
    </row>
    <row r="5159" spans="1:4" hidden="1">
      <c r="A5159" s="452" t="s">
        <v>15487</v>
      </c>
      <c r="B5159" s="820" t="s">
        <v>15488</v>
      </c>
      <c r="C5159" s="452" t="s">
        <v>15489</v>
      </c>
      <c r="D5159" s="781" t="s">
        <v>39</v>
      </c>
    </row>
    <row r="5160" spans="1:4" hidden="1">
      <c r="A5160" s="452" t="s">
        <v>15490</v>
      </c>
      <c r="B5160" s="820" t="s">
        <v>15491</v>
      </c>
      <c r="C5160" s="452" t="s">
        <v>15492</v>
      </c>
      <c r="D5160" s="781" t="s">
        <v>43</v>
      </c>
    </row>
    <row r="5161" spans="1:4" hidden="1">
      <c r="A5161" s="452" t="s">
        <v>15493</v>
      </c>
      <c r="B5161" s="820" t="s">
        <v>15494</v>
      </c>
      <c r="C5161" s="452" t="s">
        <v>15495</v>
      </c>
      <c r="D5161" s="781" t="s">
        <v>47</v>
      </c>
    </row>
    <row r="5162" spans="1:4" hidden="1">
      <c r="A5162" s="452" t="s">
        <v>15496</v>
      </c>
      <c r="B5162" s="820" t="s">
        <v>15497</v>
      </c>
      <c r="C5162" s="452" t="s">
        <v>15498</v>
      </c>
      <c r="D5162" s="781" t="s">
        <v>11</v>
      </c>
    </row>
    <row r="5163" spans="1:4" hidden="1">
      <c r="A5163" s="452" t="s">
        <v>15499</v>
      </c>
      <c r="B5163" s="820" t="s">
        <v>15500</v>
      </c>
      <c r="C5163" s="452" t="s">
        <v>15501</v>
      </c>
      <c r="D5163" s="781" t="s">
        <v>54</v>
      </c>
    </row>
    <row r="5164" spans="1:4" hidden="1">
      <c r="A5164" s="452" t="s">
        <v>15502</v>
      </c>
      <c r="B5164" s="820" t="s">
        <v>15503</v>
      </c>
      <c r="C5164" s="452" t="s">
        <v>15504</v>
      </c>
      <c r="D5164" s="781" t="s">
        <v>15</v>
      </c>
    </row>
    <row r="5165" spans="1:4" hidden="1">
      <c r="A5165" s="452" t="s">
        <v>15505</v>
      </c>
      <c r="B5165" s="820" t="s">
        <v>15506</v>
      </c>
      <c r="C5165" s="452" t="s">
        <v>15507</v>
      </c>
      <c r="D5165" s="781" t="s">
        <v>19</v>
      </c>
    </row>
    <row r="5166" spans="1:4" hidden="1">
      <c r="A5166" s="452" t="s">
        <v>15508</v>
      </c>
      <c r="B5166" s="820" t="s">
        <v>15509</v>
      </c>
      <c r="C5166" s="452" t="s">
        <v>15510</v>
      </c>
      <c r="D5166" s="781" t="s">
        <v>23</v>
      </c>
    </row>
    <row r="5167" spans="1:4" hidden="1">
      <c r="A5167" s="452" t="s">
        <v>15511</v>
      </c>
      <c r="B5167" s="820" t="s">
        <v>15512</v>
      </c>
      <c r="C5167" s="452" t="s">
        <v>15513</v>
      </c>
      <c r="D5167" s="781" t="s">
        <v>27</v>
      </c>
    </row>
    <row r="5168" spans="1:4" hidden="1">
      <c r="A5168" s="452" t="s">
        <v>15514</v>
      </c>
      <c r="B5168" s="820" t="s">
        <v>15515</v>
      </c>
      <c r="C5168" s="452" t="s">
        <v>15516</v>
      </c>
      <c r="D5168" s="781" t="s">
        <v>31</v>
      </c>
    </row>
    <row r="5169" spans="1:4" hidden="1">
      <c r="A5169" s="452" t="s">
        <v>15517</v>
      </c>
      <c r="B5169" s="820" t="s">
        <v>15518</v>
      </c>
      <c r="C5169" s="452" t="s">
        <v>15519</v>
      </c>
      <c r="D5169" s="781" t="s">
        <v>931</v>
      </c>
    </row>
    <row r="5170" spans="1:4" hidden="1">
      <c r="A5170" s="452" t="s">
        <v>15520</v>
      </c>
      <c r="B5170" s="820" t="s">
        <v>15521</v>
      </c>
      <c r="C5170" s="452" t="s">
        <v>15522</v>
      </c>
      <c r="D5170" s="781" t="s">
        <v>35</v>
      </c>
    </row>
    <row r="5171" spans="1:4" hidden="1">
      <c r="A5171" s="452" t="s">
        <v>15523</v>
      </c>
      <c r="B5171" s="820" t="s">
        <v>15524</v>
      </c>
      <c r="C5171" s="452" t="s">
        <v>15525</v>
      </c>
      <c r="D5171" s="781" t="s">
        <v>7</v>
      </c>
    </row>
    <row r="5172" spans="1:4" hidden="1">
      <c r="A5172" s="452" t="s">
        <v>15526</v>
      </c>
      <c r="B5172" s="820" t="s">
        <v>15527</v>
      </c>
      <c r="C5172" s="452" t="s">
        <v>15528</v>
      </c>
      <c r="D5172" s="781" t="s">
        <v>39</v>
      </c>
    </row>
    <row r="5173" spans="1:4" hidden="1">
      <c r="A5173" s="452" t="s">
        <v>15529</v>
      </c>
      <c r="B5173" s="820" t="s">
        <v>15530</v>
      </c>
      <c r="C5173" s="452" t="s">
        <v>15531</v>
      </c>
      <c r="D5173" s="781" t="s">
        <v>43</v>
      </c>
    </row>
    <row r="5174" spans="1:4" hidden="1">
      <c r="A5174" s="452" t="s">
        <v>15532</v>
      </c>
      <c r="B5174" s="820" t="s">
        <v>15533</v>
      </c>
      <c r="C5174" s="452" t="s">
        <v>15534</v>
      </c>
      <c r="D5174" s="781" t="s">
        <v>47</v>
      </c>
    </row>
    <row r="5175" spans="1:4" hidden="1">
      <c r="A5175" s="452" t="s">
        <v>15535</v>
      </c>
      <c r="B5175" s="820" t="s">
        <v>15536</v>
      </c>
      <c r="C5175" s="452" t="s">
        <v>15537</v>
      </c>
      <c r="D5175" s="781" t="s">
        <v>11</v>
      </c>
    </row>
    <row r="5176" spans="1:4" hidden="1">
      <c r="A5176" s="452" t="s">
        <v>15538</v>
      </c>
      <c r="B5176" s="820" t="s">
        <v>15539</v>
      </c>
      <c r="C5176" s="452" t="s">
        <v>15540</v>
      </c>
      <c r="D5176" s="781" t="s">
        <v>54</v>
      </c>
    </row>
    <row r="5177" spans="1:4" hidden="1">
      <c r="A5177" s="452" t="s">
        <v>15541</v>
      </c>
      <c r="B5177" s="820" t="s">
        <v>15542</v>
      </c>
      <c r="C5177" s="452" t="s">
        <v>15543</v>
      </c>
      <c r="D5177" s="781" t="s">
        <v>15</v>
      </c>
    </row>
    <row r="5178" spans="1:4" hidden="1">
      <c r="A5178" s="452" t="s">
        <v>15544</v>
      </c>
      <c r="B5178" s="820" t="s">
        <v>15545</v>
      </c>
      <c r="C5178" s="452" t="s">
        <v>15546</v>
      </c>
      <c r="D5178" s="781" t="s">
        <v>19</v>
      </c>
    </row>
    <row r="5179" spans="1:4" hidden="1">
      <c r="A5179" s="452" t="s">
        <v>15547</v>
      </c>
      <c r="B5179" s="820" t="s">
        <v>15548</v>
      </c>
      <c r="C5179" s="452" t="s">
        <v>15549</v>
      </c>
      <c r="D5179" s="781" t="s">
        <v>23</v>
      </c>
    </row>
    <row r="5180" spans="1:4" hidden="1">
      <c r="A5180" s="452" t="s">
        <v>15550</v>
      </c>
      <c r="B5180" s="820" t="s">
        <v>15551</v>
      </c>
      <c r="C5180" s="452" t="s">
        <v>15552</v>
      </c>
      <c r="D5180" s="781" t="s">
        <v>27</v>
      </c>
    </row>
    <row r="5181" spans="1:4" hidden="1">
      <c r="A5181" s="452" t="s">
        <v>15553</v>
      </c>
      <c r="B5181" s="820" t="s">
        <v>15554</v>
      </c>
      <c r="C5181" s="452" t="s">
        <v>15555</v>
      </c>
      <c r="D5181" s="781" t="s">
        <v>31</v>
      </c>
    </row>
    <row r="5182" spans="1:4" hidden="1">
      <c r="A5182" s="452" t="s">
        <v>15556</v>
      </c>
      <c r="B5182" s="820" t="s">
        <v>15557</v>
      </c>
      <c r="C5182" s="452" t="s">
        <v>15558</v>
      </c>
      <c r="D5182" s="781" t="s">
        <v>931</v>
      </c>
    </row>
    <row r="5183" spans="1:4" hidden="1">
      <c r="A5183" s="452" t="s">
        <v>15559</v>
      </c>
      <c r="B5183" s="820" t="s">
        <v>15560</v>
      </c>
      <c r="C5183" s="452" t="s">
        <v>15561</v>
      </c>
      <c r="D5183" s="781" t="s">
        <v>35</v>
      </c>
    </row>
    <row r="5184" spans="1:4" hidden="1">
      <c r="A5184" s="452" t="s">
        <v>15562</v>
      </c>
      <c r="B5184" s="820" t="s">
        <v>15563</v>
      </c>
      <c r="C5184" s="452" t="s">
        <v>15564</v>
      </c>
      <c r="D5184" s="781" t="s">
        <v>7</v>
      </c>
    </row>
    <row r="5185" spans="1:4" hidden="1">
      <c r="A5185" s="452" t="s">
        <v>15565</v>
      </c>
      <c r="B5185" s="820" t="s">
        <v>15566</v>
      </c>
      <c r="C5185" s="452" t="s">
        <v>15567</v>
      </c>
      <c r="D5185" s="781" t="s">
        <v>39</v>
      </c>
    </row>
    <row r="5186" spans="1:4" hidden="1">
      <c r="A5186" s="452" t="s">
        <v>15568</v>
      </c>
      <c r="B5186" s="820" t="s">
        <v>15569</v>
      </c>
      <c r="C5186" s="452" t="s">
        <v>15570</v>
      </c>
      <c r="D5186" s="781" t="s">
        <v>43</v>
      </c>
    </row>
    <row r="5187" spans="1:4" hidden="1">
      <c r="A5187" s="452" t="s">
        <v>15571</v>
      </c>
      <c r="B5187" s="820" t="s">
        <v>15572</v>
      </c>
      <c r="C5187" s="452" t="s">
        <v>15573</v>
      </c>
      <c r="D5187" s="781" t="s">
        <v>47</v>
      </c>
    </row>
    <row r="5188" spans="1:4" hidden="1">
      <c r="A5188" s="452" t="s">
        <v>15574</v>
      </c>
      <c r="B5188" s="820" t="s">
        <v>15575</v>
      </c>
      <c r="C5188" s="452" t="s">
        <v>15576</v>
      </c>
      <c r="D5188" s="781" t="s">
        <v>11</v>
      </c>
    </row>
    <row r="5189" spans="1:4" hidden="1">
      <c r="A5189" s="452" t="s">
        <v>15577</v>
      </c>
      <c r="B5189" s="820" t="s">
        <v>15578</v>
      </c>
      <c r="C5189" s="452" t="s">
        <v>15579</v>
      </c>
      <c r="D5189" s="781" t="s">
        <v>54</v>
      </c>
    </row>
    <row r="5190" spans="1:4" hidden="1">
      <c r="A5190" s="452" t="s">
        <v>15580</v>
      </c>
      <c r="B5190" s="820" t="s">
        <v>15581</v>
      </c>
      <c r="C5190" s="452" t="s">
        <v>15582</v>
      </c>
      <c r="D5190" s="781" t="s">
        <v>15</v>
      </c>
    </row>
    <row r="5191" spans="1:4" hidden="1">
      <c r="A5191" s="452" t="s">
        <v>15583</v>
      </c>
      <c r="B5191" s="820" t="s">
        <v>15584</v>
      </c>
      <c r="C5191" s="452" t="s">
        <v>15585</v>
      </c>
      <c r="D5191" s="781" t="s">
        <v>19</v>
      </c>
    </row>
    <row r="5192" spans="1:4" hidden="1">
      <c r="A5192" s="452" t="s">
        <v>15586</v>
      </c>
      <c r="B5192" s="820" t="s">
        <v>15587</v>
      </c>
      <c r="C5192" s="452" t="s">
        <v>15588</v>
      </c>
      <c r="D5192" s="781" t="s">
        <v>23</v>
      </c>
    </row>
    <row r="5193" spans="1:4" hidden="1">
      <c r="A5193" s="452" t="s">
        <v>15589</v>
      </c>
      <c r="B5193" s="820" t="s">
        <v>15590</v>
      </c>
      <c r="C5193" s="452" t="s">
        <v>15591</v>
      </c>
      <c r="D5193" s="781" t="s">
        <v>27</v>
      </c>
    </row>
    <row r="5194" spans="1:4" hidden="1">
      <c r="A5194" s="452" t="s">
        <v>15592</v>
      </c>
      <c r="B5194" s="820" t="s">
        <v>15593</v>
      </c>
      <c r="C5194" s="452" t="s">
        <v>15594</v>
      </c>
      <c r="D5194" s="781" t="s">
        <v>31</v>
      </c>
    </row>
    <row r="5195" spans="1:4" hidden="1">
      <c r="A5195" s="452" t="s">
        <v>15595</v>
      </c>
      <c r="B5195" s="820" t="s">
        <v>15596</v>
      </c>
      <c r="C5195" s="452" t="s">
        <v>15597</v>
      </c>
      <c r="D5195" s="781" t="s">
        <v>931</v>
      </c>
    </row>
    <row r="5196" spans="1:4" hidden="1">
      <c r="A5196" s="452" t="s">
        <v>15598</v>
      </c>
      <c r="B5196" s="820" t="s">
        <v>15599</v>
      </c>
      <c r="C5196" s="452" t="s">
        <v>15600</v>
      </c>
      <c r="D5196" s="781" t="s">
        <v>35</v>
      </c>
    </row>
    <row r="5197" spans="1:4" hidden="1">
      <c r="A5197" s="452" t="s">
        <v>15601</v>
      </c>
      <c r="B5197" s="820" t="s">
        <v>15602</v>
      </c>
      <c r="C5197" s="452" t="s">
        <v>15603</v>
      </c>
      <c r="D5197" s="781" t="s">
        <v>7</v>
      </c>
    </row>
    <row r="5198" spans="1:4" hidden="1">
      <c r="A5198" s="452" t="s">
        <v>15604</v>
      </c>
      <c r="B5198" s="820" t="s">
        <v>15605</v>
      </c>
      <c r="C5198" s="452" t="s">
        <v>15606</v>
      </c>
      <c r="D5198" s="781" t="s">
        <v>39</v>
      </c>
    </row>
    <row r="5199" spans="1:4" hidden="1">
      <c r="A5199" s="452" t="s">
        <v>15607</v>
      </c>
      <c r="B5199" s="820" t="s">
        <v>15608</v>
      </c>
      <c r="C5199" s="452" t="s">
        <v>15609</v>
      </c>
      <c r="D5199" s="781" t="s">
        <v>43</v>
      </c>
    </row>
    <row r="5200" spans="1:4" hidden="1">
      <c r="A5200" s="452" t="s">
        <v>15610</v>
      </c>
      <c r="B5200" s="820" t="s">
        <v>15611</v>
      </c>
      <c r="C5200" s="452" t="s">
        <v>15612</v>
      </c>
      <c r="D5200" s="781" t="s">
        <v>47</v>
      </c>
    </row>
    <row r="5201" spans="1:4" hidden="1">
      <c r="A5201" s="452" t="s">
        <v>15613</v>
      </c>
      <c r="B5201" s="820" t="s">
        <v>15614</v>
      </c>
      <c r="C5201" s="452" t="s">
        <v>15615</v>
      </c>
      <c r="D5201" s="781" t="s">
        <v>11</v>
      </c>
    </row>
    <row r="5202" spans="1:4" hidden="1">
      <c r="A5202" s="452" t="s">
        <v>15616</v>
      </c>
      <c r="B5202" s="820" t="s">
        <v>15617</v>
      </c>
      <c r="C5202" s="452" t="s">
        <v>15618</v>
      </c>
      <c r="D5202" s="781" t="s">
        <v>54</v>
      </c>
    </row>
    <row r="5203" spans="1:4" hidden="1">
      <c r="A5203" s="452" t="s">
        <v>15619</v>
      </c>
      <c r="B5203" s="820" t="s">
        <v>15620</v>
      </c>
      <c r="C5203" s="452" t="s">
        <v>15621</v>
      </c>
      <c r="D5203" s="781" t="s">
        <v>15</v>
      </c>
    </row>
    <row r="5204" spans="1:4" hidden="1">
      <c r="A5204" s="452" t="s">
        <v>15622</v>
      </c>
      <c r="B5204" s="820" t="s">
        <v>15623</v>
      </c>
      <c r="C5204" s="452" t="s">
        <v>15624</v>
      </c>
      <c r="D5204" s="781" t="s">
        <v>19</v>
      </c>
    </row>
    <row r="5205" spans="1:4" hidden="1">
      <c r="A5205" s="452" t="s">
        <v>15625</v>
      </c>
      <c r="B5205" s="820" t="s">
        <v>15626</v>
      </c>
      <c r="C5205" s="452" t="s">
        <v>15627</v>
      </c>
      <c r="D5205" s="781" t="s">
        <v>23</v>
      </c>
    </row>
    <row r="5206" spans="1:4" hidden="1">
      <c r="A5206" s="452" t="s">
        <v>15628</v>
      </c>
      <c r="B5206" s="820" t="s">
        <v>15629</v>
      </c>
      <c r="C5206" s="452" t="s">
        <v>15630</v>
      </c>
      <c r="D5206" s="781" t="s">
        <v>27</v>
      </c>
    </row>
    <row r="5207" spans="1:4" hidden="1">
      <c r="A5207" s="452" t="s">
        <v>15631</v>
      </c>
      <c r="B5207" s="820" t="s">
        <v>15632</v>
      </c>
      <c r="C5207" s="452" t="s">
        <v>15633</v>
      </c>
      <c r="D5207" s="781" t="s">
        <v>31</v>
      </c>
    </row>
    <row r="5208" spans="1:4" hidden="1">
      <c r="A5208" s="452" t="s">
        <v>15634</v>
      </c>
      <c r="B5208" s="820" t="s">
        <v>15635</v>
      </c>
      <c r="C5208" s="452" t="s">
        <v>15636</v>
      </c>
      <c r="D5208" s="781" t="s">
        <v>931</v>
      </c>
    </row>
    <row r="5209" spans="1:4" hidden="1">
      <c r="A5209" s="452" t="s">
        <v>15637</v>
      </c>
      <c r="B5209" s="820" t="s">
        <v>15638</v>
      </c>
      <c r="C5209" s="452" t="s">
        <v>15639</v>
      </c>
      <c r="D5209" s="781" t="s">
        <v>35</v>
      </c>
    </row>
    <row r="5210" spans="1:4" hidden="1">
      <c r="A5210" s="452" t="s">
        <v>15640</v>
      </c>
      <c r="B5210" s="820" t="s">
        <v>15641</v>
      </c>
      <c r="C5210" s="452" t="s">
        <v>15642</v>
      </c>
      <c r="D5210" s="781" t="s">
        <v>7</v>
      </c>
    </row>
    <row r="5211" spans="1:4" hidden="1">
      <c r="A5211" s="452" t="s">
        <v>15643</v>
      </c>
      <c r="B5211" s="820" t="s">
        <v>15644</v>
      </c>
      <c r="C5211" s="452" t="s">
        <v>15645</v>
      </c>
      <c r="D5211" s="781" t="s">
        <v>39</v>
      </c>
    </row>
    <row r="5212" spans="1:4" hidden="1">
      <c r="A5212" s="452" t="s">
        <v>15646</v>
      </c>
      <c r="B5212" s="820" t="s">
        <v>15647</v>
      </c>
      <c r="C5212" s="452" t="s">
        <v>15648</v>
      </c>
      <c r="D5212" s="781" t="s">
        <v>43</v>
      </c>
    </row>
    <row r="5213" spans="1:4" hidden="1">
      <c r="A5213" s="452" t="s">
        <v>15649</v>
      </c>
      <c r="B5213" s="820" t="s">
        <v>15650</v>
      </c>
      <c r="C5213" s="452" t="s">
        <v>15651</v>
      </c>
      <c r="D5213" s="781" t="s">
        <v>47</v>
      </c>
    </row>
    <row r="5214" spans="1:4" hidden="1">
      <c r="A5214" s="452" t="s">
        <v>15652</v>
      </c>
      <c r="B5214" s="820" t="s">
        <v>15653</v>
      </c>
      <c r="C5214" s="452" t="s">
        <v>15654</v>
      </c>
      <c r="D5214" s="781" t="s">
        <v>11</v>
      </c>
    </row>
    <row r="5215" spans="1:4" hidden="1">
      <c r="A5215" s="452" t="s">
        <v>15655</v>
      </c>
      <c r="B5215" s="820" t="s">
        <v>15656</v>
      </c>
      <c r="C5215" s="452" t="s">
        <v>15657</v>
      </c>
      <c r="D5215" s="781" t="s">
        <v>54</v>
      </c>
    </row>
    <row r="5216" spans="1:4" hidden="1">
      <c r="A5216" s="452" t="s">
        <v>15658</v>
      </c>
      <c r="B5216" s="820" t="s">
        <v>15659</v>
      </c>
      <c r="C5216" s="452" t="s">
        <v>15660</v>
      </c>
      <c r="D5216" s="781" t="s">
        <v>15</v>
      </c>
    </row>
    <row r="5217" spans="1:4" hidden="1">
      <c r="A5217" s="452" t="s">
        <v>15661</v>
      </c>
      <c r="B5217" s="820" t="s">
        <v>15662</v>
      </c>
      <c r="C5217" s="452" t="s">
        <v>15663</v>
      </c>
      <c r="D5217" s="781" t="s">
        <v>19</v>
      </c>
    </row>
    <row r="5218" spans="1:4" hidden="1">
      <c r="A5218" s="452" t="s">
        <v>15664</v>
      </c>
      <c r="B5218" s="820" t="s">
        <v>15665</v>
      </c>
      <c r="C5218" s="452" t="s">
        <v>15666</v>
      </c>
      <c r="D5218" s="781" t="s">
        <v>23</v>
      </c>
    </row>
    <row r="5219" spans="1:4" hidden="1">
      <c r="A5219" s="452" t="s">
        <v>15667</v>
      </c>
      <c r="B5219" s="820" t="s">
        <v>15668</v>
      </c>
      <c r="C5219" s="452" t="s">
        <v>15669</v>
      </c>
      <c r="D5219" s="781" t="s">
        <v>27</v>
      </c>
    </row>
    <row r="5220" spans="1:4" hidden="1">
      <c r="A5220" s="452" t="s">
        <v>15670</v>
      </c>
      <c r="B5220" s="820" t="s">
        <v>15671</v>
      </c>
      <c r="C5220" s="452" t="s">
        <v>15672</v>
      </c>
      <c r="D5220" s="781" t="s">
        <v>31</v>
      </c>
    </row>
    <row r="5221" spans="1:4" hidden="1">
      <c r="A5221" s="452" t="s">
        <v>15673</v>
      </c>
      <c r="B5221" s="820" t="s">
        <v>15674</v>
      </c>
      <c r="C5221" s="452" t="s">
        <v>15675</v>
      </c>
      <c r="D5221" s="781" t="s">
        <v>931</v>
      </c>
    </row>
    <row r="5222" spans="1:4" hidden="1">
      <c r="A5222" s="452" t="s">
        <v>15676</v>
      </c>
      <c r="B5222" s="820" t="s">
        <v>15677</v>
      </c>
      <c r="C5222" s="452" t="s">
        <v>15678</v>
      </c>
      <c r="D5222" s="781" t="s">
        <v>35</v>
      </c>
    </row>
    <row r="5223" spans="1:4" hidden="1">
      <c r="A5223" s="452" t="s">
        <v>15679</v>
      </c>
      <c r="B5223" s="820" t="s">
        <v>15680</v>
      </c>
      <c r="C5223" s="452" t="s">
        <v>15681</v>
      </c>
      <c r="D5223" s="781" t="s">
        <v>7</v>
      </c>
    </row>
    <row r="5224" spans="1:4" hidden="1">
      <c r="A5224" s="452" t="s">
        <v>15682</v>
      </c>
      <c r="B5224" s="820" t="s">
        <v>15683</v>
      </c>
      <c r="C5224" s="452" t="s">
        <v>15684</v>
      </c>
      <c r="D5224" s="781" t="s">
        <v>39</v>
      </c>
    </row>
    <row r="5225" spans="1:4" hidden="1">
      <c r="A5225" s="452" t="s">
        <v>15685</v>
      </c>
      <c r="B5225" s="820" t="s">
        <v>15686</v>
      </c>
      <c r="C5225" s="452" t="s">
        <v>15687</v>
      </c>
      <c r="D5225" s="781" t="s">
        <v>43</v>
      </c>
    </row>
    <row r="5226" spans="1:4" hidden="1">
      <c r="A5226" s="452" t="s">
        <v>15688</v>
      </c>
      <c r="B5226" s="820" t="s">
        <v>15689</v>
      </c>
      <c r="C5226" s="452" t="s">
        <v>15690</v>
      </c>
      <c r="D5226" s="781" t="s">
        <v>47</v>
      </c>
    </row>
    <row r="5227" spans="1:4" hidden="1">
      <c r="A5227" s="452" t="s">
        <v>15691</v>
      </c>
      <c r="B5227" s="820" t="s">
        <v>15692</v>
      </c>
      <c r="C5227" s="452" t="s">
        <v>15693</v>
      </c>
      <c r="D5227" s="781" t="s">
        <v>11</v>
      </c>
    </row>
    <row r="5228" spans="1:4" hidden="1">
      <c r="A5228" s="452" t="s">
        <v>15694</v>
      </c>
      <c r="B5228" s="820" t="s">
        <v>15695</v>
      </c>
      <c r="C5228" s="452" t="s">
        <v>15696</v>
      </c>
      <c r="D5228" s="781" t="s">
        <v>54</v>
      </c>
    </row>
    <row r="5229" spans="1:4" hidden="1">
      <c r="A5229" s="452" t="s">
        <v>15697</v>
      </c>
      <c r="B5229" s="820" t="s">
        <v>15698</v>
      </c>
      <c r="C5229" s="452" t="s">
        <v>15699</v>
      </c>
      <c r="D5229" s="781" t="s">
        <v>15</v>
      </c>
    </row>
    <row r="5230" spans="1:4" hidden="1">
      <c r="A5230" s="452" t="s">
        <v>15700</v>
      </c>
      <c r="B5230" s="820" t="s">
        <v>15701</v>
      </c>
      <c r="C5230" s="452" t="s">
        <v>15702</v>
      </c>
      <c r="D5230" s="781" t="s">
        <v>19</v>
      </c>
    </row>
    <row r="5231" spans="1:4" hidden="1">
      <c r="A5231" s="452" t="s">
        <v>15703</v>
      </c>
      <c r="B5231" s="820" t="s">
        <v>15704</v>
      </c>
      <c r="C5231" s="452" t="s">
        <v>15705</v>
      </c>
      <c r="D5231" s="781" t="s">
        <v>23</v>
      </c>
    </row>
    <row r="5232" spans="1:4" hidden="1">
      <c r="A5232" s="452" t="s">
        <v>15706</v>
      </c>
      <c r="B5232" s="820" t="s">
        <v>15707</v>
      </c>
      <c r="C5232" s="452" t="s">
        <v>15708</v>
      </c>
      <c r="D5232" s="781" t="s">
        <v>27</v>
      </c>
    </row>
    <row r="5233" spans="1:4" hidden="1">
      <c r="A5233" s="452" t="s">
        <v>15709</v>
      </c>
      <c r="B5233" s="820" t="s">
        <v>15710</v>
      </c>
      <c r="C5233" s="452" t="s">
        <v>15711</v>
      </c>
      <c r="D5233" s="781" t="s">
        <v>31</v>
      </c>
    </row>
    <row r="5234" spans="1:4" hidden="1">
      <c r="A5234" s="452" t="s">
        <v>15712</v>
      </c>
      <c r="B5234" s="820" t="s">
        <v>15713</v>
      </c>
      <c r="C5234" s="452" t="s">
        <v>15714</v>
      </c>
      <c r="D5234" s="781" t="s">
        <v>931</v>
      </c>
    </row>
    <row r="5235" spans="1:4" hidden="1">
      <c r="A5235" s="452" t="s">
        <v>15715</v>
      </c>
      <c r="B5235" s="820" t="s">
        <v>15716</v>
      </c>
      <c r="C5235" s="452" t="s">
        <v>15717</v>
      </c>
      <c r="D5235" s="781" t="s">
        <v>35</v>
      </c>
    </row>
    <row r="5236" spans="1:4" hidden="1">
      <c r="A5236" s="452" t="s">
        <v>15718</v>
      </c>
      <c r="B5236" s="820" t="s">
        <v>15719</v>
      </c>
      <c r="C5236" s="452" t="s">
        <v>15720</v>
      </c>
      <c r="D5236" s="781" t="s">
        <v>7</v>
      </c>
    </row>
    <row r="5237" spans="1:4" hidden="1">
      <c r="A5237" s="452" t="s">
        <v>15721</v>
      </c>
      <c r="B5237" s="820" t="s">
        <v>15722</v>
      </c>
      <c r="C5237" s="452" t="s">
        <v>15723</v>
      </c>
      <c r="D5237" s="781" t="s">
        <v>39</v>
      </c>
    </row>
    <row r="5238" spans="1:4" hidden="1">
      <c r="A5238" s="452" t="s">
        <v>15724</v>
      </c>
      <c r="B5238" s="820" t="s">
        <v>15725</v>
      </c>
      <c r="C5238" s="452" t="s">
        <v>15726</v>
      </c>
      <c r="D5238" s="781" t="s">
        <v>43</v>
      </c>
    </row>
    <row r="5239" spans="1:4" hidden="1">
      <c r="A5239" s="452" t="s">
        <v>15727</v>
      </c>
      <c r="B5239" s="820" t="s">
        <v>15728</v>
      </c>
      <c r="C5239" s="452" t="s">
        <v>15729</v>
      </c>
      <c r="D5239" s="781" t="s">
        <v>47</v>
      </c>
    </row>
    <row r="5240" spans="1:4" hidden="1">
      <c r="A5240" s="452" t="s">
        <v>15730</v>
      </c>
      <c r="B5240" s="820" t="s">
        <v>15731</v>
      </c>
      <c r="C5240" s="452" t="s">
        <v>15732</v>
      </c>
      <c r="D5240" s="781" t="s">
        <v>11</v>
      </c>
    </row>
    <row r="5241" spans="1:4" hidden="1">
      <c r="A5241" s="452" t="s">
        <v>15733</v>
      </c>
      <c r="B5241" s="820" t="s">
        <v>15734</v>
      </c>
      <c r="C5241" s="452" t="s">
        <v>15735</v>
      </c>
      <c r="D5241" s="781" t="s">
        <v>54</v>
      </c>
    </row>
    <row r="5242" spans="1:4" hidden="1">
      <c r="A5242" s="452" t="s">
        <v>15736</v>
      </c>
      <c r="B5242" s="820" t="s">
        <v>15737</v>
      </c>
      <c r="C5242" s="452" t="s">
        <v>15738</v>
      </c>
      <c r="D5242" s="781" t="s">
        <v>15</v>
      </c>
    </row>
    <row r="5243" spans="1:4" hidden="1">
      <c r="A5243" s="452" t="s">
        <v>15739</v>
      </c>
      <c r="B5243" s="820" t="s">
        <v>15740</v>
      </c>
      <c r="C5243" s="452" t="s">
        <v>15741</v>
      </c>
      <c r="D5243" s="781" t="s">
        <v>19</v>
      </c>
    </row>
    <row r="5244" spans="1:4" hidden="1">
      <c r="A5244" s="452" t="s">
        <v>15742</v>
      </c>
      <c r="B5244" s="820" t="s">
        <v>15743</v>
      </c>
      <c r="C5244" s="452" t="s">
        <v>15744</v>
      </c>
      <c r="D5244" s="781" t="s">
        <v>23</v>
      </c>
    </row>
    <row r="5245" spans="1:4" hidden="1">
      <c r="A5245" s="452" t="s">
        <v>15745</v>
      </c>
      <c r="B5245" s="820" t="s">
        <v>15746</v>
      </c>
      <c r="C5245" s="452" t="s">
        <v>15747</v>
      </c>
      <c r="D5245" s="781" t="s">
        <v>27</v>
      </c>
    </row>
    <row r="5246" spans="1:4" hidden="1">
      <c r="A5246" s="452" t="s">
        <v>15748</v>
      </c>
      <c r="B5246" s="820" t="s">
        <v>15749</v>
      </c>
      <c r="C5246" s="452" t="s">
        <v>15750</v>
      </c>
      <c r="D5246" s="781" t="s">
        <v>31</v>
      </c>
    </row>
    <row r="5247" spans="1:4" hidden="1">
      <c r="A5247" s="452" t="s">
        <v>15751</v>
      </c>
      <c r="B5247" s="820" t="s">
        <v>15752</v>
      </c>
      <c r="C5247" s="452" t="s">
        <v>15753</v>
      </c>
      <c r="D5247" s="781" t="s">
        <v>931</v>
      </c>
    </row>
    <row r="5248" spans="1:4" hidden="1">
      <c r="A5248" s="452" t="s">
        <v>15754</v>
      </c>
      <c r="B5248" s="820" t="s">
        <v>15755</v>
      </c>
      <c r="C5248" s="452" t="s">
        <v>15756</v>
      </c>
      <c r="D5248" s="781" t="s">
        <v>35</v>
      </c>
    </row>
    <row r="5249" spans="1:4" hidden="1">
      <c r="A5249" s="452" t="s">
        <v>15757</v>
      </c>
      <c r="B5249" s="820" t="s">
        <v>15758</v>
      </c>
      <c r="C5249" s="452" t="s">
        <v>15759</v>
      </c>
      <c r="D5249" s="781" t="s">
        <v>7</v>
      </c>
    </row>
    <row r="5250" spans="1:4" hidden="1">
      <c r="A5250" s="452" t="s">
        <v>15760</v>
      </c>
      <c r="B5250" s="820" t="s">
        <v>15761</v>
      </c>
      <c r="C5250" s="452" t="s">
        <v>15762</v>
      </c>
      <c r="D5250" s="781" t="s">
        <v>39</v>
      </c>
    </row>
    <row r="5251" spans="1:4" hidden="1">
      <c r="A5251" s="452" t="s">
        <v>15763</v>
      </c>
      <c r="B5251" s="820" t="s">
        <v>15764</v>
      </c>
      <c r="C5251" s="452" t="s">
        <v>15765</v>
      </c>
      <c r="D5251" s="781" t="s">
        <v>43</v>
      </c>
    </row>
    <row r="5252" spans="1:4" hidden="1">
      <c r="A5252" s="452" t="s">
        <v>15766</v>
      </c>
      <c r="B5252" s="820" t="s">
        <v>15767</v>
      </c>
      <c r="C5252" s="452" t="s">
        <v>15768</v>
      </c>
      <c r="D5252" s="781" t="s">
        <v>47</v>
      </c>
    </row>
    <row r="5253" spans="1:4" hidden="1">
      <c r="A5253" s="452" t="s">
        <v>15769</v>
      </c>
      <c r="B5253" s="820" t="s">
        <v>15770</v>
      </c>
      <c r="C5253" s="452" t="s">
        <v>15771</v>
      </c>
      <c r="D5253" s="781" t="s">
        <v>11</v>
      </c>
    </row>
    <row r="5254" spans="1:4" hidden="1">
      <c r="A5254" s="452" t="s">
        <v>15772</v>
      </c>
      <c r="B5254" s="820" t="s">
        <v>15773</v>
      </c>
      <c r="C5254" s="452" t="s">
        <v>15774</v>
      </c>
      <c r="D5254" s="781" t="s">
        <v>54</v>
      </c>
    </row>
    <row r="5255" spans="1:4" hidden="1">
      <c r="A5255" s="452" t="s">
        <v>15775</v>
      </c>
      <c r="B5255" s="820" t="s">
        <v>15776</v>
      </c>
      <c r="C5255" s="452" t="s">
        <v>15777</v>
      </c>
      <c r="D5255" s="781" t="s">
        <v>15</v>
      </c>
    </row>
    <row r="5256" spans="1:4" hidden="1">
      <c r="A5256" s="452" t="s">
        <v>15778</v>
      </c>
      <c r="B5256" s="820" t="s">
        <v>15779</v>
      </c>
      <c r="C5256" s="452" t="s">
        <v>15780</v>
      </c>
      <c r="D5256" s="781" t="s">
        <v>19</v>
      </c>
    </row>
    <row r="5257" spans="1:4" hidden="1">
      <c r="A5257" s="452" t="s">
        <v>15781</v>
      </c>
      <c r="B5257" s="820" t="s">
        <v>15782</v>
      </c>
      <c r="C5257" s="452" t="s">
        <v>15783</v>
      </c>
      <c r="D5257" s="781" t="s">
        <v>23</v>
      </c>
    </row>
    <row r="5258" spans="1:4" hidden="1">
      <c r="A5258" s="452" t="s">
        <v>15784</v>
      </c>
      <c r="B5258" s="820" t="s">
        <v>15785</v>
      </c>
      <c r="C5258" s="452" t="s">
        <v>15786</v>
      </c>
      <c r="D5258" s="781" t="s">
        <v>27</v>
      </c>
    </row>
    <row r="5259" spans="1:4" hidden="1">
      <c r="A5259" s="452" t="s">
        <v>15787</v>
      </c>
      <c r="B5259" s="820" t="s">
        <v>15788</v>
      </c>
      <c r="C5259" s="452" t="s">
        <v>15789</v>
      </c>
      <c r="D5259" s="781" t="s">
        <v>31</v>
      </c>
    </row>
    <row r="5260" spans="1:4" hidden="1">
      <c r="A5260" s="452" t="s">
        <v>15790</v>
      </c>
      <c r="B5260" s="820" t="s">
        <v>15791</v>
      </c>
      <c r="C5260" s="452" t="s">
        <v>15792</v>
      </c>
      <c r="D5260" s="781" t="s">
        <v>931</v>
      </c>
    </row>
    <row r="5261" spans="1:4" hidden="1">
      <c r="A5261" s="452" t="s">
        <v>15793</v>
      </c>
      <c r="B5261" s="820" t="s">
        <v>15794</v>
      </c>
      <c r="C5261" s="452" t="s">
        <v>15795</v>
      </c>
      <c r="D5261" s="781" t="s">
        <v>35</v>
      </c>
    </row>
    <row r="5262" spans="1:4" hidden="1">
      <c r="A5262" s="452" t="s">
        <v>15796</v>
      </c>
      <c r="B5262" s="820" t="s">
        <v>15797</v>
      </c>
      <c r="C5262" s="452" t="s">
        <v>15798</v>
      </c>
      <c r="D5262" s="781" t="s">
        <v>7</v>
      </c>
    </row>
    <row r="5263" spans="1:4" hidden="1">
      <c r="A5263" s="452" t="s">
        <v>15799</v>
      </c>
      <c r="B5263" s="820" t="s">
        <v>15800</v>
      </c>
      <c r="C5263" s="452" t="s">
        <v>15801</v>
      </c>
      <c r="D5263" s="781" t="s">
        <v>39</v>
      </c>
    </row>
    <row r="5264" spans="1:4" hidden="1">
      <c r="A5264" s="452" t="s">
        <v>15802</v>
      </c>
      <c r="B5264" s="820" t="s">
        <v>15803</v>
      </c>
      <c r="C5264" s="452" t="s">
        <v>15804</v>
      </c>
      <c r="D5264" s="781" t="s">
        <v>43</v>
      </c>
    </row>
    <row r="5265" spans="1:4" hidden="1">
      <c r="A5265" s="452" t="s">
        <v>15805</v>
      </c>
      <c r="B5265" s="820" t="s">
        <v>15806</v>
      </c>
      <c r="C5265" s="452" t="s">
        <v>15807</v>
      </c>
      <c r="D5265" s="781" t="s">
        <v>47</v>
      </c>
    </row>
    <row r="5266" spans="1:4" hidden="1">
      <c r="A5266" s="452" t="s">
        <v>15808</v>
      </c>
      <c r="B5266" s="820" t="s">
        <v>15809</v>
      </c>
      <c r="C5266" s="452" t="s">
        <v>15810</v>
      </c>
      <c r="D5266" s="781" t="s">
        <v>11</v>
      </c>
    </row>
    <row r="5267" spans="1:4" hidden="1">
      <c r="A5267" s="452" t="s">
        <v>15811</v>
      </c>
      <c r="B5267" s="820" t="s">
        <v>15812</v>
      </c>
      <c r="C5267" s="452" t="s">
        <v>15813</v>
      </c>
      <c r="D5267" s="781" t="s">
        <v>54</v>
      </c>
    </row>
    <row r="5268" spans="1:4" hidden="1">
      <c r="A5268" s="452" t="s">
        <v>15814</v>
      </c>
      <c r="B5268" s="820" t="s">
        <v>15815</v>
      </c>
      <c r="C5268" s="452" t="s">
        <v>15816</v>
      </c>
      <c r="D5268" s="781" t="s">
        <v>15</v>
      </c>
    </row>
    <row r="5269" spans="1:4" hidden="1">
      <c r="A5269" s="452" t="s">
        <v>15817</v>
      </c>
      <c r="B5269" s="820" t="s">
        <v>15818</v>
      </c>
      <c r="C5269" s="452" t="s">
        <v>15819</v>
      </c>
      <c r="D5269" s="781" t="s">
        <v>19</v>
      </c>
    </row>
    <row r="5270" spans="1:4" hidden="1">
      <c r="A5270" s="452" t="s">
        <v>15820</v>
      </c>
      <c r="B5270" s="820" t="s">
        <v>15821</v>
      </c>
      <c r="C5270" s="452" t="s">
        <v>15822</v>
      </c>
      <c r="D5270" s="781" t="s">
        <v>23</v>
      </c>
    </row>
    <row r="5271" spans="1:4" hidden="1">
      <c r="A5271" s="452" t="s">
        <v>15823</v>
      </c>
      <c r="B5271" s="820" t="s">
        <v>15824</v>
      </c>
      <c r="C5271" s="452" t="s">
        <v>15825</v>
      </c>
      <c r="D5271" s="781" t="s">
        <v>27</v>
      </c>
    </row>
    <row r="5272" spans="1:4" hidden="1">
      <c r="A5272" s="452" t="s">
        <v>15826</v>
      </c>
      <c r="B5272" s="820" t="s">
        <v>15827</v>
      </c>
      <c r="C5272" s="452" t="s">
        <v>15828</v>
      </c>
      <c r="D5272" s="781" t="s">
        <v>31</v>
      </c>
    </row>
    <row r="5273" spans="1:4" hidden="1">
      <c r="A5273" s="452" t="s">
        <v>15829</v>
      </c>
      <c r="B5273" s="820" t="s">
        <v>15830</v>
      </c>
      <c r="C5273" s="452" t="s">
        <v>15831</v>
      </c>
      <c r="D5273" s="781" t="s">
        <v>931</v>
      </c>
    </row>
    <row r="5274" spans="1:4" hidden="1">
      <c r="A5274" s="452" t="s">
        <v>15832</v>
      </c>
      <c r="B5274" s="820" t="s">
        <v>15833</v>
      </c>
      <c r="C5274" s="452" t="s">
        <v>15834</v>
      </c>
      <c r="D5274" s="781" t="s">
        <v>35</v>
      </c>
    </row>
    <row r="5275" spans="1:4" hidden="1">
      <c r="A5275" s="452" t="s">
        <v>15835</v>
      </c>
      <c r="B5275" s="820" t="s">
        <v>15836</v>
      </c>
      <c r="C5275" s="452" t="s">
        <v>15837</v>
      </c>
      <c r="D5275" s="781" t="s">
        <v>7</v>
      </c>
    </row>
    <row r="5276" spans="1:4" hidden="1">
      <c r="A5276" s="452" t="s">
        <v>15838</v>
      </c>
      <c r="B5276" s="820" t="s">
        <v>15839</v>
      </c>
      <c r="C5276" s="452" t="s">
        <v>15840</v>
      </c>
      <c r="D5276" s="781" t="s">
        <v>39</v>
      </c>
    </row>
    <row r="5277" spans="1:4" hidden="1">
      <c r="A5277" s="452" t="s">
        <v>15841</v>
      </c>
      <c r="B5277" s="820" t="s">
        <v>15842</v>
      </c>
      <c r="C5277" s="452" t="s">
        <v>15843</v>
      </c>
      <c r="D5277" s="781" t="s">
        <v>43</v>
      </c>
    </row>
    <row r="5278" spans="1:4" hidden="1">
      <c r="A5278" s="452" t="s">
        <v>15844</v>
      </c>
      <c r="B5278" s="820" t="s">
        <v>15845</v>
      </c>
      <c r="C5278" s="452" t="s">
        <v>15846</v>
      </c>
      <c r="D5278" s="781" t="s">
        <v>47</v>
      </c>
    </row>
    <row r="5279" spans="1:4" hidden="1">
      <c r="A5279" s="452" t="s">
        <v>15847</v>
      </c>
      <c r="B5279" s="820" t="s">
        <v>15848</v>
      </c>
      <c r="C5279" s="452" t="s">
        <v>15849</v>
      </c>
      <c r="D5279" s="781" t="s">
        <v>11</v>
      </c>
    </row>
    <row r="5280" spans="1:4" hidden="1">
      <c r="A5280" s="452" t="s">
        <v>15850</v>
      </c>
      <c r="B5280" s="820" t="s">
        <v>15851</v>
      </c>
      <c r="C5280" s="452" t="s">
        <v>15852</v>
      </c>
      <c r="D5280" s="781" t="s">
        <v>54</v>
      </c>
    </row>
    <row r="5281" spans="1:4" hidden="1">
      <c r="A5281" s="452" t="s">
        <v>15853</v>
      </c>
      <c r="B5281" s="820" t="s">
        <v>15854</v>
      </c>
      <c r="C5281" s="452" t="s">
        <v>15855</v>
      </c>
      <c r="D5281" s="781" t="s">
        <v>15</v>
      </c>
    </row>
    <row r="5282" spans="1:4" hidden="1">
      <c r="A5282" s="452" t="s">
        <v>15856</v>
      </c>
      <c r="B5282" s="820" t="s">
        <v>15857</v>
      </c>
      <c r="C5282" s="452" t="s">
        <v>15858</v>
      </c>
      <c r="D5282" s="781" t="s">
        <v>19</v>
      </c>
    </row>
    <row r="5283" spans="1:4" hidden="1">
      <c r="A5283" s="452" t="s">
        <v>15859</v>
      </c>
      <c r="B5283" s="820" t="s">
        <v>15860</v>
      </c>
      <c r="C5283" s="452" t="s">
        <v>15861</v>
      </c>
      <c r="D5283" s="781" t="s">
        <v>23</v>
      </c>
    </row>
    <row r="5284" spans="1:4" hidden="1">
      <c r="A5284" s="452" t="s">
        <v>15862</v>
      </c>
      <c r="B5284" s="820" t="s">
        <v>15863</v>
      </c>
      <c r="C5284" s="452" t="s">
        <v>15864</v>
      </c>
      <c r="D5284" s="781" t="s">
        <v>27</v>
      </c>
    </row>
    <row r="5285" spans="1:4" hidden="1">
      <c r="A5285" s="452" t="s">
        <v>15865</v>
      </c>
      <c r="B5285" s="820" t="s">
        <v>15866</v>
      </c>
      <c r="C5285" s="452" t="s">
        <v>15867</v>
      </c>
      <c r="D5285" s="781" t="s">
        <v>31</v>
      </c>
    </row>
    <row r="5286" spans="1:4" hidden="1">
      <c r="A5286" s="452" t="s">
        <v>15868</v>
      </c>
      <c r="B5286" s="820" t="s">
        <v>15869</v>
      </c>
      <c r="C5286" s="452" t="s">
        <v>15870</v>
      </c>
      <c r="D5286" s="781" t="s">
        <v>931</v>
      </c>
    </row>
    <row r="5287" spans="1:4" hidden="1">
      <c r="A5287" s="452" t="s">
        <v>15871</v>
      </c>
      <c r="B5287" s="820" t="s">
        <v>15872</v>
      </c>
      <c r="C5287" s="452" t="s">
        <v>15873</v>
      </c>
      <c r="D5287" s="781" t="s">
        <v>35</v>
      </c>
    </row>
    <row r="5288" spans="1:4" hidden="1">
      <c r="A5288" s="452" t="s">
        <v>15874</v>
      </c>
      <c r="B5288" s="820" t="s">
        <v>15875</v>
      </c>
      <c r="C5288" s="452" t="s">
        <v>15876</v>
      </c>
      <c r="D5288" s="781" t="s">
        <v>7</v>
      </c>
    </row>
    <row r="5289" spans="1:4" hidden="1">
      <c r="A5289" s="452" t="s">
        <v>15877</v>
      </c>
      <c r="B5289" s="820" t="s">
        <v>15878</v>
      </c>
      <c r="C5289" s="452" t="s">
        <v>15879</v>
      </c>
      <c r="D5289" s="781" t="s">
        <v>39</v>
      </c>
    </row>
    <row r="5290" spans="1:4" hidden="1">
      <c r="A5290" s="452" t="s">
        <v>15880</v>
      </c>
      <c r="B5290" s="820" t="s">
        <v>15881</v>
      </c>
      <c r="C5290" s="452" t="s">
        <v>15882</v>
      </c>
      <c r="D5290" s="781" t="s">
        <v>43</v>
      </c>
    </row>
    <row r="5291" spans="1:4" hidden="1">
      <c r="A5291" s="452" t="s">
        <v>15883</v>
      </c>
      <c r="B5291" s="820" t="s">
        <v>15884</v>
      </c>
      <c r="C5291" s="452" t="s">
        <v>15885</v>
      </c>
      <c r="D5291" s="781" t="s">
        <v>47</v>
      </c>
    </row>
    <row r="5292" spans="1:4" hidden="1">
      <c r="A5292" s="452" t="s">
        <v>15886</v>
      </c>
      <c r="B5292" s="820" t="s">
        <v>15887</v>
      </c>
      <c r="C5292" s="452" t="s">
        <v>15888</v>
      </c>
      <c r="D5292" s="781" t="s">
        <v>11</v>
      </c>
    </row>
    <row r="5293" spans="1:4" hidden="1">
      <c r="A5293" s="452" t="s">
        <v>15889</v>
      </c>
      <c r="B5293" s="820" t="s">
        <v>15890</v>
      </c>
      <c r="C5293" s="452" t="s">
        <v>15891</v>
      </c>
      <c r="D5293" s="781" t="s">
        <v>54</v>
      </c>
    </row>
    <row r="5294" spans="1:4" hidden="1">
      <c r="A5294" s="452" t="s">
        <v>15892</v>
      </c>
      <c r="B5294" s="820" t="s">
        <v>15893</v>
      </c>
      <c r="C5294" s="452" t="s">
        <v>15894</v>
      </c>
      <c r="D5294" s="781" t="s">
        <v>15</v>
      </c>
    </row>
    <row r="5295" spans="1:4" hidden="1">
      <c r="A5295" s="452" t="s">
        <v>15895</v>
      </c>
      <c r="B5295" s="820" t="s">
        <v>15896</v>
      </c>
      <c r="C5295" s="452" t="s">
        <v>15897</v>
      </c>
      <c r="D5295" s="781" t="s">
        <v>19</v>
      </c>
    </row>
    <row r="5296" spans="1:4" hidden="1">
      <c r="A5296" s="452" t="s">
        <v>15898</v>
      </c>
      <c r="B5296" s="820" t="s">
        <v>15899</v>
      </c>
      <c r="C5296" s="452" t="s">
        <v>15900</v>
      </c>
      <c r="D5296" s="781" t="s">
        <v>23</v>
      </c>
    </row>
    <row r="5297" spans="1:4" hidden="1">
      <c r="A5297" s="452" t="s">
        <v>15901</v>
      </c>
      <c r="B5297" s="820" t="s">
        <v>15902</v>
      </c>
      <c r="C5297" s="452" t="s">
        <v>15903</v>
      </c>
      <c r="D5297" s="781" t="s">
        <v>27</v>
      </c>
    </row>
    <row r="5298" spans="1:4" hidden="1">
      <c r="A5298" s="452" t="s">
        <v>15904</v>
      </c>
      <c r="B5298" s="820" t="s">
        <v>15905</v>
      </c>
      <c r="C5298" s="452" t="s">
        <v>15906</v>
      </c>
      <c r="D5298" s="781" t="s">
        <v>31</v>
      </c>
    </row>
    <row r="5299" spans="1:4" hidden="1">
      <c r="A5299" s="452" t="s">
        <v>15907</v>
      </c>
      <c r="B5299" s="820" t="s">
        <v>15908</v>
      </c>
      <c r="C5299" s="452" t="s">
        <v>15909</v>
      </c>
      <c r="D5299" s="781" t="s">
        <v>931</v>
      </c>
    </row>
    <row r="5300" spans="1:4" hidden="1">
      <c r="A5300" s="452" t="s">
        <v>15910</v>
      </c>
      <c r="B5300" s="820" t="s">
        <v>15911</v>
      </c>
      <c r="C5300" s="452" t="s">
        <v>15912</v>
      </c>
      <c r="D5300" s="781" t="s">
        <v>35</v>
      </c>
    </row>
    <row r="5301" spans="1:4" hidden="1">
      <c r="A5301" s="452" t="s">
        <v>15913</v>
      </c>
      <c r="B5301" s="820" t="s">
        <v>15914</v>
      </c>
      <c r="C5301" s="452" t="s">
        <v>15915</v>
      </c>
      <c r="D5301" s="781" t="s">
        <v>7</v>
      </c>
    </row>
    <row r="5302" spans="1:4" hidden="1">
      <c r="A5302" s="452" t="s">
        <v>15916</v>
      </c>
      <c r="B5302" s="820" t="s">
        <v>15917</v>
      </c>
      <c r="C5302" s="452" t="s">
        <v>15918</v>
      </c>
      <c r="D5302" s="781" t="s">
        <v>39</v>
      </c>
    </row>
    <row r="5303" spans="1:4" hidden="1">
      <c r="A5303" s="452" t="s">
        <v>15919</v>
      </c>
      <c r="B5303" s="820" t="s">
        <v>15920</v>
      </c>
      <c r="C5303" s="452" t="s">
        <v>15921</v>
      </c>
      <c r="D5303" s="781" t="s">
        <v>43</v>
      </c>
    </row>
    <row r="5304" spans="1:4" hidden="1">
      <c r="A5304" s="452" t="s">
        <v>15922</v>
      </c>
      <c r="B5304" s="820" t="s">
        <v>15923</v>
      </c>
      <c r="C5304" s="452" t="s">
        <v>15924</v>
      </c>
      <c r="D5304" s="781" t="s">
        <v>47</v>
      </c>
    </row>
    <row r="5305" spans="1:4" hidden="1">
      <c r="A5305" s="452" t="s">
        <v>15925</v>
      </c>
      <c r="B5305" s="820" t="s">
        <v>15926</v>
      </c>
      <c r="C5305" s="452" t="s">
        <v>15927</v>
      </c>
      <c r="D5305" s="781" t="s">
        <v>11</v>
      </c>
    </row>
    <row r="5306" spans="1:4" hidden="1">
      <c r="A5306" s="452" t="s">
        <v>15928</v>
      </c>
      <c r="B5306" s="820" t="s">
        <v>15929</v>
      </c>
      <c r="C5306" s="452" t="s">
        <v>15930</v>
      </c>
      <c r="D5306" s="781" t="s">
        <v>54</v>
      </c>
    </row>
    <row r="5307" spans="1:4" hidden="1">
      <c r="A5307" s="452" t="s">
        <v>15931</v>
      </c>
      <c r="B5307" s="820" t="s">
        <v>15932</v>
      </c>
      <c r="C5307" s="452" t="s">
        <v>15933</v>
      </c>
      <c r="D5307" s="781" t="s">
        <v>15</v>
      </c>
    </row>
    <row r="5308" spans="1:4" hidden="1">
      <c r="A5308" s="452" t="s">
        <v>15934</v>
      </c>
      <c r="B5308" s="820" t="s">
        <v>15935</v>
      </c>
      <c r="C5308" s="452" t="s">
        <v>15936</v>
      </c>
      <c r="D5308" s="781" t="s">
        <v>19</v>
      </c>
    </row>
    <row r="5309" spans="1:4" hidden="1">
      <c r="A5309" s="452" t="s">
        <v>15937</v>
      </c>
      <c r="B5309" s="820" t="s">
        <v>15938</v>
      </c>
      <c r="C5309" s="452" t="s">
        <v>15939</v>
      </c>
      <c r="D5309" s="781" t="s">
        <v>23</v>
      </c>
    </row>
    <row r="5310" spans="1:4" hidden="1">
      <c r="A5310" s="452" t="s">
        <v>15940</v>
      </c>
      <c r="B5310" s="820" t="s">
        <v>15941</v>
      </c>
      <c r="C5310" s="452" t="s">
        <v>15942</v>
      </c>
      <c r="D5310" s="781" t="s">
        <v>27</v>
      </c>
    </row>
    <row r="5311" spans="1:4" hidden="1">
      <c r="A5311" s="452" t="s">
        <v>15943</v>
      </c>
      <c r="B5311" s="820" t="s">
        <v>15944</v>
      </c>
      <c r="C5311" s="452" t="s">
        <v>15945</v>
      </c>
      <c r="D5311" s="781" t="s">
        <v>31</v>
      </c>
    </row>
    <row r="5312" spans="1:4" hidden="1">
      <c r="A5312" s="452" t="s">
        <v>15946</v>
      </c>
      <c r="B5312" s="820" t="s">
        <v>15947</v>
      </c>
      <c r="C5312" s="452" t="s">
        <v>15948</v>
      </c>
      <c r="D5312" s="781" t="s">
        <v>931</v>
      </c>
    </row>
    <row r="5313" spans="1:4" hidden="1">
      <c r="A5313" s="452" t="s">
        <v>15949</v>
      </c>
      <c r="B5313" s="820" t="s">
        <v>15950</v>
      </c>
      <c r="C5313" s="452" t="s">
        <v>15951</v>
      </c>
      <c r="D5313" s="781" t="s">
        <v>35</v>
      </c>
    </row>
    <row r="5314" spans="1:4" hidden="1">
      <c r="A5314" s="452" t="s">
        <v>15952</v>
      </c>
      <c r="B5314" s="820" t="s">
        <v>15953</v>
      </c>
      <c r="C5314" s="452" t="s">
        <v>15954</v>
      </c>
      <c r="D5314" s="781" t="s">
        <v>7</v>
      </c>
    </row>
    <row r="5315" spans="1:4" hidden="1">
      <c r="A5315" s="452" t="s">
        <v>15955</v>
      </c>
      <c r="B5315" s="820" t="s">
        <v>15956</v>
      </c>
      <c r="C5315" s="452" t="s">
        <v>15957</v>
      </c>
      <c r="D5315" s="781" t="s">
        <v>39</v>
      </c>
    </row>
    <row r="5316" spans="1:4" hidden="1">
      <c r="A5316" s="452" t="s">
        <v>15958</v>
      </c>
      <c r="B5316" s="820" t="s">
        <v>15959</v>
      </c>
      <c r="C5316" s="452" t="s">
        <v>15960</v>
      </c>
      <c r="D5316" s="781" t="s">
        <v>43</v>
      </c>
    </row>
    <row r="5317" spans="1:4" hidden="1">
      <c r="A5317" s="452" t="s">
        <v>15961</v>
      </c>
      <c r="B5317" s="820" t="s">
        <v>15962</v>
      </c>
      <c r="C5317" s="452" t="s">
        <v>15963</v>
      </c>
      <c r="D5317" s="781" t="s">
        <v>47</v>
      </c>
    </row>
    <row r="5318" spans="1:4" hidden="1">
      <c r="A5318" s="452" t="s">
        <v>15964</v>
      </c>
      <c r="B5318" s="820" t="s">
        <v>15965</v>
      </c>
      <c r="C5318" s="452" t="s">
        <v>15966</v>
      </c>
      <c r="D5318" s="781" t="s">
        <v>11</v>
      </c>
    </row>
    <row r="5319" spans="1:4" hidden="1">
      <c r="A5319" s="452" t="s">
        <v>15967</v>
      </c>
      <c r="B5319" s="820" t="s">
        <v>15968</v>
      </c>
      <c r="C5319" s="452" t="s">
        <v>15969</v>
      </c>
      <c r="D5319" s="781" t="s">
        <v>54</v>
      </c>
    </row>
    <row r="5320" spans="1:4" hidden="1">
      <c r="A5320" s="452" t="s">
        <v>15970</v>
      </c>
      <c r="B5320" s="820" t="s">
        <v>15971</v>
      </c>
      <c r="C5320" s="452" t="s">
        <v>15972</v>
      </c>
      <c r="D5320" s="781" t="s">
        <v>15</v>
      </c>
    </row>
    <row r="5321" spans="1:4" hidden="1">
      <c r="A5321" s="452" t="s">
        <v>15973</v>
      </c>
      <c r="B5321" s="820" t="s">
        <v>15974</v>
      </c>
      <c r="C5321" s="452" t="s">
        <v>15975</v>
      </c>
      <c r="D5321" s="781" t="s">
        <v>19</v>
      </c>
    </row>
    <row r="5322" spans="1:4" hidden="1">
      <c r="A5322" s="452" t="s">
        <v>15976</v>
      </c>
      <c r="B5322" s="820" t="s">
        <v>15977</v>
      </c>
      <c r="C5322" s="452" t="s">
        <v>15978</v>
      </c>
      <c r="D5322" s="781" t="s">
        <v>23</v>
      </c>
    </row>
    <row r="5323" spans="1:4" hidden="1">
      <c r="A5323" s="452" t="s">
        <v>15979</v>
      </c>
      <c r="B5323" s="820" t="s">
        <v>15980</v>
      </c>
      <c r="C5323" s="452" t="s">
        <v>15981</v>
      </c>
      <c r="D5323" s="781" t="s">
        <v>27</v>
      </c>
    </row>
    <row r="5324" spans="1:4" hidden="1">
      <c r="A5324" s="452" t="s">
        <v>15982</v>
      </c>
      <c r="B5324" s="820" t="s">
        <v>15983</v>
      </c>
      <c r="C5324" s="452" t="s">
        <v>15984</v>
      </c>
      <c r="D5324" s="781" t="s">
        <v>31</v>
      </c>
    </row>
    <row r="5325" spans="1:4" hidden="1">
      <c r="A5325" s="452" t="s">
        <v>15985</v>
      </c>
      <c r="B5325" s="820" t="s">
        <v>15986</v>
      </c>
      <c r="C5325" s="452" t="s">
        <v>15987</v>
      </c>
      <c r="D5325" s="781" t="s">
        <v>931</v>
      </c>
    </row>
    <row r="5326" spans="1:4" hidden="1">
      <c r="A5326" s="452" t="s">
        <v>15988</v>
      </c>
      <c r="B5326" s="820" t="s">
        <v>15989</v>
      </c>
      <c r="C5326" s="452" t="s">
        <v>15990</v>
      </c>
      <c r="D5326" s="781" t="s">
        <v>35</v>
      </c>
    </row>
    <row r="5327" spans="1:4" hidden="1">
      <c r="A5327" s="452" t="s">
        <v>15991</v>
      </c>
      <c r="B5327" s="820" t="s">
        <v>15992</v>
      </c>
      <c r="C5327" s="452" t="s">
        <v>15993</v>
      </c>
      <c r="D5327" s="781" t="s">
        <v>7</v>
      </c>
    </row>
    <row r="5328" spans="1:4" hidden="1">
      <c r="A5328" s="452" t="s">
        <v>15994</v>
      </c>
      <c r="B5328" s="820" t="s">
        <v>15995</v>
      </c>
      <c r="C5328" s="452" t="s">
        <v>15996</v>
      </c>
      <c r="D5328" s="781" t="s">
        <v>39</v>
      </c>
    </row>
    <row r="5329" spans="1:4" hidden="1">
      <c r="A5329" s="452" t="s">
        <v>15997</v>
      </c>
      <c r="B5329" s="820" t="s">
        <v>15998</v>
      </c>
      <c r="C5329" s="452" t="s">
        <v>15999</v>
      </c>
      <c r="D5329" s="781" t="s">
        <v>43</v>
      </c>
    </row>
    <row r="5330" spans="1:4" hidden="1">
      <c r="A5330" s="452" t="s">
        <v>16000</v>
      </c>
      <c r="B5330" s="820" t="s">
        <v>16001</v>
      </c>
      <c r="C5330" s="452" t="s">
        <v>16002</v>
      </c>
      <c r="D5330" s="781" t="s">
        <v>47</v>
      </c>
    </row>
    <row r="5331" spans="1:4" hidden="1">
      <c r="A5331" s="452" t="s">
        <v>16003</v>
      </c>
      <c r="B5331" s="820" t="s">
        <v>16004</v>
      </c>
      <c r="C5331" s="452" t="s">
        <v>16005</v>
      </c>
      <c r="D5331" s="781" t="s">
        <v>11</v>
      </c>
    </row>
    <row r="5332" spans="1:4" hidden="1">
      <c r="A5332" s="452" t="s">
        <v>16006</v>
      </c>
      <c r="B5332" s="820" t="s">
        <v>16007</v>
      </c>
      <c r="C5332" s="452" t="s">
        <v>16008</v>
      </c>
      <c r="D5332" s="781" t="s">
        <v>54</v>
      </c>
    </row>
    <row r="5333" spans="1:4" hidden="1">
      <c r="A5333" s="452" t="s">
        <v>16009</v>
      </c>
      <c r="B5333" s="820" t="s">
        <v>16010</v>
      </c>
      <c r="C5333" s="452" t="s">
        <v>16011</v>
      </c>
      <c r="D5333" s="781" t="s">
        <v>15</v>
      </c>
    </row>
    <row r="5334" spans="1:4" hidden="1">
      <c r="A5334" s="452" t="s">
        <v>16012</v>
      </c>
      <c r="B5334" s="820" t="s">
        <v>16013</v>
      </c>
      <c r="C5334" s="452" t="s">
        <v>16014</v>
      </c>
      <c r="D5334" s="781" t="s">
        <v>19</v>
      </c>
    </row>
    <row r="5335" spans="1:4" hidden="1">
      <c r="A5335" s="452" t="s">
        <v>16015</v>
      </c>
      <c r="B5335" s="820" t="s">
        <v>16016</v>
      </c>
      <c r="C5335" s="452" t="s">
        <v>16017</v>
      </c>
      <c r="D5335" s="781" t="s">
        <v>23</v>
      </c>
    </row>
    <row r="5336" spans="1:4" hidden="1">
      <c r="A5336" s="452" t="s">
        <v>16018</v>
      </c>
      <c r="B5336" s="820" t="s">
        <v>16019</v>
      </c>
      <c r="C5336" s="452" t="s">
        <v>16020</v>
      </c>
      <c r="D5336" s="781" t="s">
        <v>27</v>
      </c>
    </row>
    <row r="5337" spans="1:4" hidden="1">
      <c r="A5337" s="452" t="s">
        <v>16021</v>
      </c>
      <c r="B5337" s="820" t="s">
        <v>16022</v>
      </c>
      <c r="C5337" s="452" t="s">
        <v>16023</v>
      </c>
      <c r="D5337" s="781" t="s">
        <v>31</v>
      </c>
    </row>
    <row r="5338" spans="1:4" hidden="1">
      <c r="A5338" s="452" t="s">
        <v>16024</v>
      </c>
      <c r="B5338" s="820" t="s">
        <v>16025</v>
      </c>
      <c r="C5338" s="452" t="s">
        <v>16026</v>
      </c>
      <c r="D5338" s="781" t="s">
        <v>931</v>
      </c>
    </row>
    <row r="5339" spans="1:4" hidden="1">
      <c r="A5339" s="452" t="s">
        <v>16027</v>
      </c>
      <c r="B5339" s="820" t="s">
        <v>16028</v>
      </c>
      <c r="C5339" s="452" t="s">
        <v>16029</v>
      </c>
      <c r="D5339" s="781" t="s">
        <v>35</v>
      </c>
    </row>
    <row r="5340" spans="1:4" hidden="1">
      <c r="A5340" s="452" t="s">
        <v>16030</v>
      </c>
      <c r="B5340" s="820" t="s">
        <v>16031</v>
      </c>
      <c r="C5340" s="452" t="s">
        <v>16032</v>
      </c>
      <c r="D5340" s="781" t="s">
        <v>7</v>
      </c>
    </row>
    <row r="5341" spans="1:4" hidden="1">
      <c r="A5341" s="452" t="s">
        <v>16033</v>
      </c>
      <c r="B5341" s="820" t="s">
        <v>16034</v>
      </c>
      <c r="C5341" s="452" t="s">
        <v>16035</v>
      </c>
      <c r="D5341" s="781" t="s">
        <v>39</v>
      </c>
    </row>
    <row r="5342" spans="1:4" hidden="1">
      <c r="A5342" s="452" t="s">
        <v>16036</v>
      </c>
      <c r="B5342" s="820" t="s">
        <v>16037</v>
      </c>
      <c r="C5342" s="452" t="s">
        <v>16038</v>
      </c>
      <c r="D5342" s="781" t="s">
        <v>43</v>
      </c>
    </row>
    <row r="5343" spans="1:4" hidden="1">
      <c r="A5343" s="452" t="s">
        <v>16039</v>
      </c>
      <c r="B5343" s="820" t="s">
        <v>16040</v>
      </c>
      <c r="C5343" s="452" t="s">
        <v>16041</v>
      </c>
      <c r="D5343" s="781" t="s">
        <v>47</v>
      </c>
    </row>
    <row r="5344" spans="1:4" hidden="1">
      <c r="A5344" s="452" t="s">
        <v>16042</v>
      </c>
      <c r="B5344" s="820" t="s">
        <v>16043</v>
      </c>
      <c r="C5344" s="452" t="s">
        <v>16044</v>
      </c>
      <c r="D5344" s="781" t="s">
        <v>11</v>
      </c>
    </row>
    <row r="5345" spans="1:4" hidden="1">
      <c r="A5345" s="452" t="s">
        <v>16045</v>
      </c>
      <c r="B5345" s="820" t="s">
        <v>16046</v>
      </c>
      <c r="C5345" s="452" t="s">
        <v>16047</v>
      </c>
      <c r="D5345" s="781" t="s">
        <v>54</v>
      </c>
    </row>
    <row r="5346" spans="1:4" hidden="1">
      <c r="A5346" s="452" t="s">
        <v>16048</v>
      </c>
      <c r="B5346" s="820" t="s">
        <v>16049</v>
      </c>
      <c r="C5346" s="452" t="s">
        <v>16050</v>
      </c>
      <c r="D5346" s="781" t="s">
        <v>15</v>
      </c>
    </row>
    <row r="5347" spans="1:4" hidden="1">
      <c r="A5347" s="452" t="s">
        <v>16051</v>
      </c>
      <c r="B5347" s="820" t="s">
        <v>16052</v>
      </c>
      <c r="C5347" s="452" t="s">
        <v>16053</v>
      </c>
      <c r="D5347" s="781" t="s">
        <v>19</v>
      </c>
    </row>
    <row r="5348" spans="1:4" hidden="1">
      <c r="A5348" s="452" t="s">
        <v>16054</v>
      </c>
      <c r="B5348" s="820" t="s">
        <v>16055</v>
      </c>
      <c r="C5348" s="452" t="s">
        <v>16056</v>
      </c>
      <c r="D5348" s="781" t="s">
        <v>23</v>
      </c>
    </row>
    <row r="5349" spans="1:4" hidden="1">
      <c r="A5349" s="452" t="s">
        <v>16057</v>
      </c>
      <c r="B5349" s="820" t="s">
        <v>16058</v>
      </c>
      <c r="C5349" s="452" t="s">
        <v>16059</v>
      </c>
      <c r="D5349" s="781" t="s">
        <v>27</v>
      </c>
    </row>
    <row r="5350" spans="1:4" hidden="1">
      <c r="A5350" s="452" t="s">
        <v>16060</v>
      </c>
      <c r="B5350" s="820" t="s">
        <v>16061</v>
      </c>
      <c r="C5350" s="452" t="s">
        <v>16062</v>
      </c>
      <c r="D5350" s="781" t="s">
        <v>31</v>
      </c>
    </row>
    <row r="5351" spans="1:4" hidden="1">
      <c r="A5351" s="452" t="s">
        <v>16063</v>
      </c>
      <c r="B5351" s="820" t="s">
        <v>16064</v>
      </c>
      <c r="C5351" s="452" t="s">
        <v>16065</v>
      </c>
      <c r="D5351" s="781" t="s">
        <v>931</v>
      </c>
    </row>
    <row r="5352" spans="1:4" hidden="1">
      <c r="A5352" s="452" t="s">
        <v>16066</v>
      </c>
      <c r="B5352" s="820" t="s">
        <v>16067</v>
      </c>
      <c r="C5352" s="452" t="s">
        <v>16068</v>
      </c>
      <c r="D5352" s="781" t="s">
        <v>35</v>
      </c>
    </row>
    <row r="5353" spans="1:4" hidden="1">
      <c r="A5353" s="452" t="s">
        <v>16069</v>
      </c>
      <c r="B5353" s="820" t="s">
        <v>16070</v>
      </c>
      <c r="C5353" s="452" t="s">
        <v>16071</v>
      </c>
      <c r="D5353" s="781" t="s">
        <v>7</v>
      </c>
    </row>
    <row r="5354" spans="1:4" hidden="1">
      <c r="A5354" s="452" t="s">
        <v>16072</v>
      </c>
      <c r="B5354" s="820" t="s">
        <v>16073</v>
      </c>
      <c r="C5354" s="452" t="s">
        <v>16074</v>
      </c>
      <c r="D5354" s="781" t="s">
        <v>39</v>
      </c>
    </row>
    <row r="5355" spans="1:4" hidden="1">
      <c r="A5355" s="452" t="s">
        <v>16075</v>
      </c>
      <c r="B5355" s="820" t="s">
        <v>16076</v>
      </c>
      <c r="C5355" s="452" t="s">
        <v>16077</v>
      </c>
      <c r="D5355" s="781" t="s">
        <v>43</v>
      </c>
    </row>
    <row r="5356" spans="1:4" hidden="1">
      <c r="A5356" s="452" t="s">
        <v>16078</v>
      </c>
      <c r="B5356" s="820" t="s">
        <v>16079</v>
      </c>
      <c r="C5356" s="452" t="s">
        <v>16080</v>
      </c>
      <c r="D5356" s="781" t="s">
        <v>47</v>
      </c>
    </row>
    <row r="5357" spans="1:4" hidden="1">
      <c r="A5357" s="452" t="s">
        <v>16081</v>
      </c>
      <c r="B5357" s="820" t="s">
        <v>16082</v>
      </c>
      <c r="C5357" s="452" t="s">
        <v>16083</v>
      </c>
      <c r="D5357" s="781" t="s">
        <v>11</v>
      </c>
    </row>
    <row r="5358" spans="1:4" hidden="1">
      <c r="A5358" s="452" t="s">
        <v>16084</v>
      </c>
      <c r="B5358" s="820" t="s">
        <v>16085</v>
      </c>
      <c r="C5358" s="452" t="s">
        <v>16086</v>
      </c>
      <c r="D5358" s="781" t="s">
        <v>54</v>
      </c>
    </row>
    <row r="5359" spans="1:4" hidden="1">
      <c r="A5359" s="452" t="s">
        <v>16087</v>
      </c>
      <c r="B5359" s="820" t="s">
        <v>16088</v>
      </c>
      <c r="C5359" s="452" t="s">
        <v>16089</v>
      </c>
      <c r="D5359" s="781" t="s">
        <v>15</v>
      </c>
    </row>
    <row r="5360" spans="1:4" hidden="1">
      <c r="A5360" s="452" t="s">
        <v>16090</v>
      </c>
      <c r="B5360" s="820" t="s">
        <v>16091</v>
      </c>
      <c r="C5360" s="452" t="s">
        <v>16092</v>
      </c>
      <c r="D5360" s="781" t="s">
        <v>19</v>
      </c>
    </row>
    <row r="5361" spans="1:4" hidden="1">
      <c r="A5361" s="452" t="s">
        <v>16093</v>
      </c>
      <c r="B5361" s="820" t="s">
        <v>16094</v>
      </c>
      <c r="C5361" s="452" t="s">
        <v>16095</v>
      </c>
      <c r="D5361" s="781" t="s">
        <v>23</v>
      </c>
    </row>
    <row r="5362" spans="1:4" hidden="1">
      <c r="A5362" s="452" t="s">
        <v>16096</v>
      </c>
      <c r="B5362" s="820" t="s">
        <v>16097</v>
      </c>
      <c r="C5362" s="452" t="s">
        <v>16098</v>
      </c>
      <c r="D5362" s="781" t="s">
        <v>27</v>
      </c>
    </row>
    <row r="5363" spans="1:4" hidden="1">
      <c r="A5363" s="452" t="s">
        <v>16099</v>
      </c>
      <c r="B5363" s="820" t="s">
        <v>16100</v>
      </c>
      <c r="C5363" s="452" t="s">
        <v>16101</v>
      </c>
      <c r="D5363" s="781" t="s">
        <v>31</v>
      </c>
    </row>
    <row r="5364" spans="1:4" hidden="1">
      <c r="A5364" s="452" t="s">
        <v>16102</v>
      </c>
      <c r="B5364" s="820" t="s">
        <v>16103</v>
      </c>
      <c r="C5364" s="452" t="s">
        <v>16104</v>
      </c>
      <c r="D5364" s="781" t="s">
        <v>931</v>
      </c>
    </row>
    <row r="5365" spans="1:4" hidden="1">
      <c r="A5365" s="452" t="s">
        <v>16105</v>
      </c>
      <c r="B5365" s="820" t="s">
        <v>16106</v>
      </c>
      <c r="C5365" s="452" t="s">
        <v>16107</v>
      </c>
      <c r="D5365" s="781" t="s">
        <v>35</v>
      </c>
    </row>
    <row r="5366" spans="1:4" hidden="1">
      <c r="A5366" s="452" t="s">
        <v>16108</v>
      </c>
      <c r="B5366" s="820" t="s">
        <v>16109</v>
      </c>
      <c r="C5366" s="452" t="s">
        <v>16110</v>
      </c>
      <c r="D5366" s="781" t="s">
        <v>7</v>
      </c>
    </row>
    <row r="5367" spans="1:4" hidden="1">
      <c r="A5367" s="452" t="s">
        <v>16111</v>
      </c>
      <c r="B5367" s="820" t="s">
        <v>16112</v>
      </c>
      <c r="C5367" s="452" t="s">
        <v>16113</v>
      </c>
      <c r="D5367" s="781" t="s">
        <v>39</v>
      </c>
    </row>
    <row r="5368" spans="1:4" hidden="1">
      <c r="A5368" s="452" t="s">
        <v>16114</v>
      </c>
      <c r="B5368" s="820" t="s">
        <v>16115</v>
      </c>
      <c r="C5368" s="452" t="s">
        <v>16116</v>
      </c>
      <c r="D5368" s="781" t="s">
        <v>43</v>
      </c>
    </row>
    <row r="5369" spans="1:4" hidden="1">
      <c r="A5369" s="452" t="s">
        <v>16117</v>
      </c>
      <c r="B5369" s="820" t="s">
        <v>16118</v>
      </c>
      <c r="C5369" s="452" t="s">
        <v>16119</v>
      </c>
      <c r="D5369" s="781" t="s">
        <v>47</v>
      </c>
    </row>
    <row r="5370" spans="1:4" hidden="1">
      <c r="A5370" s="452" t="s">
        <v>16120</v>
      </c>
      <c r="B5370" s="820" t="s">
        <v>16121</v>
      </c>
      <c r="C5370" s="452" t="s">
        <v>16122</v>
      </c>
      <c r="D5370" s="781" t="s">
        <v>11</v>
      </c>
    </row>
    <row r="5371" spans="1:4" hidden="1">
      <c r="A5371" s="452" t="s">
        <v>16123</v>
      </c>
      <c r="B5371" s="820" t="s">
        <v>16124</v>
      </c>
      <c r="C5371" s="452" t="s">
        <v>16125</v>
      </c>
      <c r="D5371" s="781" t="s">
        <v>54</v>
      </c>
    </row>
    <row r="5372" spans="1:4" hidden="1">
      <c r="A5372" s="452" t="s">
        <v>16126</v>
      </c>
      <c r="B5372" s="820" t="s">
        <v>16127</v>
      </c>
      <c r="C5372" s="452" t="s">
        <v>16128</v>
      </c>
      <c r="D5372" s="781" t="s">
        <v>15</v>
      </c>
    </row>
    <row r="5373" spans="1:4" hidden="1">
      <c r="A5373" s="452" t="s">
        <v>16129</v>
      </c>
      <c r="B5373" s="820" t="s">
        <v>16130</v>
      </c>
      <c r="C5373" s="452" t="s">
        <v>16131</v>
      </c>
      <c r="D5373" s="781" t="s">
        <v>19</v>
      </c>
    </row>
    <row r="5374" spans="1:4" hidden="1">
      <c r="A5374" s="452" t="s">
        <v>16132</v>
      </c>
      <c r="B5374" s="820" t="s">
        <v>16133</v>
      </c>
      <c r="C5374" s="452" t="s">
        <v>16134</v>
      </c>
      <c r="D5374" s="781" t="s">
        <v>23</v>
      </c>
    </row>
    <row r="5375" spans="1:4" hidden="1">
      <c r="A5375" s="452" t="s">
        <v>16135</v>
      </c>
      <c r="B5375" s="820" t="s">
        <v>16136</v>
      </c>
      <c r="C5375" s="452" t="s">
        <v>16137</v>
      </c>
      <c r="D5375" s="781" t="s">
        <v>27</v>
      </c>
    </row>
    <row r="5376" spans="1:4" hidden="1">
      <c r="A5376" s="452" t="s">
        <v>16138</v>
      </c>
      <c r="B5376" s="820" t="s">
        <v>16139</v>
      </c>
      <c r="C5376" s="452" t="s">
        <v>16140</v>
      </c>
      <c r="D5376" s="781" t="s">
        <v>31</v>
      </c>
    </row>
    <row r="5377" spans="1:4" hidden="1">
      <c r="A5377" s="452" t="s">
        <v>16141</v>
      </c>
      <c r="B5377" s="820" t="s">
        <v>16142</v>
      </c>
      <c r="C5377" s="452" t="s">
        <v>16143</v>
      </c>
      <c r="D5377" s="781" t="s">
        <v>931</v>
      </c>
    </row>
    <row r="5378" spans="1:4" hidden="1">
      <c r="A5378" s="452" t="s">
        <v>16144</v>
      </c>
      <c r="B5378" s="820" t="s">
        <v>16145</v>
      </c>
      <c r="C5378" s="452" t="s">
        <v>16146</v>
      </c>
      <c r="D5378" s="781" t="s">
        <v>35</v>
      </c>
    </row>
    <row r="5379" spans="1:4" hidden="1">
      <c r="A5379" s="452" t="s">
        <v>16147</v>
      </c>
      <c r="B5379" s="820" t="s">
        <v>16148</v>
      </c>
      <c r="C5379" s="452" t="s">
        <v>16149</v>
      </c>
      <c r="D5379" s="781" t="s">
        <v>7</v>
      </c>
    </row>
    <row r="5380" spans="1:4" hidden="1">
      <c r="A5380" s="452" t="s">
        <v>16150</v>
      </c>
      <c r="B5380" s="820" t="s">
        <v>16151</v>
      </c>
      <c r="C5380" s="452" t="s">
        <v>16152</v>
      </c>
      <c r="D5380" s="781" t="s">
        <v>39</v>
      </c>
    </row>
    <row r="5381" spans="1:4" hidden="1">
      <c r="A5381" s="452" t="s">
        <v>16153</v>
      </c>
      <c r="B5381" s="820" t="s">
        <v>16154</v>
      </c>
      <c r="C5381" s="452" t="s">
        <v>16155</v>
      </c>
      <c r="D5381" s="781" t="s">
        <v>43</v>
      </c>
    </row>
    <row r="5382" spans="1:4" hidden="1">
      <c r="A5382" s="452" t="s">
        <v>16156</v>
      </c>
      <c r="B5382" s="820" t="s">
        <v>16157</v>
      </c>
      <c r="C5382" s="452" t="s">
        <v>16158</v>
      </c>
      <c r="D5382" s="781" t="s">
        <v>47</v>
      </c>
    </row>
    <row r="5383" spans="1:4" hidden="1">
      <c r="A5383" s="452" t="s">
        <v>16159</v>
      </c>
      <c r="B5383" s="820" t="s">
        <v>16160</v>
      </c>
      <c r="C5383" s="452" t="s">
        <v>16161</v>
      </c>
      <c r="D5383" s="781" t="s">
        <v>11</v>
      </c>
    </row>
    <row r="5384" spans="1:4" hidden="1">
      <c r="A5384" s="452" t="s">
        <v>16162</v>
      </c>
      <c r="B5384" s="820" t="s">
        <v>16163</v>
      </c>
      <c r="C5384" s="452" t="s">
        <v>16164</v>
      </c>
      <c r="D5384" s="781" t="s">
        <v>54</v>
      </c>
    </row>
    <row r="5385" spans="1:4" hidden="1">
      <c r="A5385" s="452" t="s">
        <v>16165</v>
      </c>
      <c r="B5385" s="820" t="s">
        <v>16166</v>
      </c>
      <c r="C5385" s="452" t="s">
        <v>16167</v>
      </c>
      <c r="D5385" s="781" t="s">
        <v>15</v>
      </c>
    </row>
    <row r="5386" spans="1:4" hidden="1">
      <c r="A5386" s="452" t="s">
        <v>16168</v>
      </c>
      <c r="B5386" s="820" t="s">
        <v>16169</v>
      </c>
      <c r="C5386" s="452" t="s">
        <v>16170</v>
      </c>
      <c r="D5386" s="781" t="s">
        <v>19</v>
      </c>
    </row>
    <row r="5387" spans="1:4" hidden="1">
      <c r="A5387" s="452" t="s">
        <v>16171</v>
      </c>
      <c r="B5387" s="820" t="s">
        <v>16172</v>
      </c>
      <c r="C5387" s="452" t="s">
        <v>16173</v>
      </c>
      <c r="D5387" s="781" t="s">
        <v>23</v>
      </c>
    </row>
    <row r="5388" spans="1:4" hidden="1">
      <c r="A5388" s="452" t="s">
        <v>16174</v>
      </c>
      <c r="B5388" s="820" t="s">
        <v>16175</v>
      </c>
      <c r="C5388" s="452" t="s">
        <v>16176</v>
      </c>
      <c r="D5388" s="781" t="s">
        <v>27</v>
      </c>
    </row>
    <row r="5389" spans="1:4" hidden="1">
      <c r="A5389" s="452" t="s">
        <v>16177</v>
      </c>
      <c r="B5389" s="820" t="s">
        <v>16178</v>
      </c>
      <c r="C5389" s="452" t="s">
        <v>16179</v>
      </c>
      <c r="D5389" s="781" t="s">
        <v>31</v>
      </c>
    </row>
    <row r="5390" spans="1:4" hidden="1">
      <c r="A5390" s="452" t="s">
        <v>16180</v>
      </c>
      <c r="B5390" s="820" t="s">
        <v>16181</v>
      </c>
      <c r="C5390" s="452" t="s">
        <v>16182</v>
      </c>
      <c r="D5390" s="781" t="s">
        <v>931</v>
      </c>
    </row>
    <row r="5391" spans="1:4" hidden="1">
      <c r="A5391" s="452" t="s">
        <v>16183</v>
      </c>
      <c r="B5391" s="820" t="s">
        <v>16184</v>
      </c>
      <c r="C5391" s="452" t="s">
        <v>16185</v>
      </c>
      <c r="D5391" s="781" t="s">
        <v>35</v>
      </c>
    </row>
    <row r="5392" spans="1:4" hidden="1">
      <c r="A5392" s="452" t="s">
        <v>16186</v>
      </c>
      <c r="B5392" s="820" t="s">
        <v>16187</v>
      </c>
      <c r="C5392" s="452" t="s">
        <v>16188</v>
      </c>
      <c r="D5392" s="781" t="s">
        <v>7</v>
      </c>
    </row>
    <row r="5393" spans="1:4" hidden="1">
      <c r="A5393" s="452" t="s">
        <v>16189</v>
      </c>
      <c r="B5393" s="820" t="s">
        <v>16190</v>
      </c>
      <c r="C5393" s="452" t="s">
        <v>16191</v>
      </c>
      <c r="D5393" s="781" t="s">
        <v>39</v>
      </c>
    </row>
    <row r="5394" spans="1:4" hidden="1">
      <c r="A5394" s="452" t="s">
        <v>16192</v>
      </c>
      <c r="B5394" s="820" t="s">
        <v>16193</v>
      </c>
      <c r="C5394" s="452" t="s">
        <v>16194</v>
      </c>
      <c r="D5394" s="781" t="s">
        <v>43</v>
      </c>
    </row>
    <row r="5395" spans="1:4" hidden="1">
      <c r="A5395" s="452" t="s">
        <v>16195</v>
      </c>
      <c r="B5395" s="820" t="s">
        <v>16196</v>
      </c>
      <c r="C5395" s="452" t="s">
        <v>16197</v>
      </c>
      <c r="D5395" s="781" t="s">
        <v>47</v>
      </c>
    </row>
    <row r="5396" spans="1:4" hidden="1">
      <c r="A5396" s="452" t="s">
        <v>16198</v>
      </c>
      <c r="B5396" s="820" t="s">
        <v>16199</v>
      </c>
      <c r="C5396" s="452" t="s">
        <v>16200</v>
      </c>
      <c r="D5396" s="781" t="s">
        <v>11</v>
      </c>
    </row>
    <row r="5397" spans="1:4" hidden="1">
      <c r="A5397" s="452" t="s">
        <v>16201</v>
      </c>
      <c r="B5397" s="820" t="s">
        <v>16202</v>
      </c>
      <c r="C5397" s="452" t="s">
        <v>16203</v>
      </c>
      <c r="D5397" s="781" t="s">
        <v>54</v>
      </c>
    </row>
    <row r="5398" spans="1:4" hidden="1">
      <c r="A5398" s="452" t="s">
        <v>16204</v>
      </c>
      <c r="B5398" s="820" t="s">
        <v>16205</v>
      </c>
      <c r="C5398" s="452" t="s">
        <v>16206</v>
      </c>
      <c r="D5398" s="781" t="s">
        <v>15</v>
      </c>
    </row>
    <row r="5399" spans="1:4" hidden="1">
      <c r="A5399" s="452" t="s">
        <v>16207</v>
      </c>
      <c r="B5399" s="820" t="s">
        <v>16208</v>
      </c>
      <c r="C5399" s="452" t="s">
        <v>16209</v>
      </c>
      <c r="D5399" s="781" t="s">
        <v>19</v>
      </c>
    </row>
    <row r="5400" spans="1:4" hidden="1">
      <c r="A5400" s="452" t="s">
        <v>16210</v>
      </c>
      <c r="B5400" s="820" t="s">
        <v>16211</v>
      </c>
      <c r="C5400" s="452" t="s">
        <v>16212</v>
      </c>
      <c r="D5400" s="781" t="s">
        <v>23</v>
      </c>
    </row>
    <row r="5401" spans="1:4" hidden="1">
      <c r="A5401" s="452" t="s">
        <v>16213</v>
      </c>
      <c r="B5401" s="820" t="s">
        <v>16214</v>
      </c>
      <c r="C5401" s="452" t="s">
        <v>16215</v>
      </c>
      <c r="D5401" s="781" t="s">
        <v>27</v>
      </c>
    </row>
    <row r="5402" spans="1:4" hidden="1">
      <c r="A5402" s="452" t="s">
        <v>16216</v>
      </c>
      <c r="B5402" s="820" t="s">
        <v>16217</v>
      </c>
      <c r="C5402" s="452" t="s">
        <v>16218</v>
      </c>
      <c r="D5402" s="781" t="s">
        <v>31</v>
      </c>
    </row>
    <row r="5403" spans="1:4" hidden="1">
      <c r="A5403" s="452" t="s">
        <v>16219</v>
      </c>
      <c r="B5403" s="820" t="s">
        <v>16220</v>
      </c>
      <c r="C5403" s="452" t="s">
        <v>16221</v>
      </c>
      <c r="D5403" s="781" t="s">
        <v>931</v>
      </c>
    </row>
    <row r="5404" spans="1:4" hidden="1">
      <c r="A5404" s="452" t="s">
        <v>16222</v>
      </c>
      <c r="B5404" s="820" t="s">
        <v>16223</v>
      </c>
      <c r="C5404" s="452" t="s">
        <v>16224</v>
      </c>
      <c r="D5404" s="781" t="s">
        <v>35</v>
      </c>
    </row>
    <row r="5405" spans="1:4" hidden="1">
      <c r="A5405" s="452" t="s">
        <v>16225</v>
      </c>
      <c r="B5405" s="820" t="s">
        <v>16226</v>
      </c>
      <c r="C5405" s="452" t="s">
        <v>16227</v>
      </c>
      <c r="D5405" s="781" t="s">
        <v>7</v>
      </c>
    </row>
    <row r="5406" spans="1:4" hidden="1">
      <c r="A5406" s="452" t="s">
        <v>16228</v>
      </c>
      <c r="B5406" s="820" t="s">
        <v>16229</v>
      </c>
      <c r="C5406" s="452" t="s">
        <v>16230</v>
      </c>
      <c r="D5406" s="781" t="s">
        <v>39</v>
      </c>
    </row>
    <row r="5407" spans="1:4" hidden="1">
      <c r="A5407" s="452" t="s">
        <v>16231</v>
      </c>
      <c r="B5407" s="820" t="s">
        <v>16232</v>
      </c>
      <c r="C5407" s="452" t="s">
        <v>16233</v>
      </c>
      <c r="D5407" s="781" t="s">
        <v>43</v>
      </c>
    </row>
    <row r="5408" spans="1:4" hidden="1">
      <c r="A5408" s="452" t="s">
        <v>16234</v>
      </c>
      <c r="B5408" s="820" t="s">
        <v>16235</v>
      </c>
      <c r="C5408" s="452" t="s">
        <v>16236</v>
      </c>
      <c r="D5408" s="781" t="s">
        <v>47</v>
      </c>
    </row>
    <row r="5409" spans="1:4" hidden="1">
      <c r="A5409" s="452" t="s">
        <v>16237</v>
      </c>
      <c r="B5409" s="820" t="s">
        <v>16238</v>
      </c>
      <c r="C5409" s="452" t="s">
        <v>16239</v>
      </c>
      <c r="D5409" s="781" t="s">
        <v>11</v>
      </c>
    </row>
    <row r="5410" spans="1:4" hidden="1">
      <c r="A5410" s="452" t="s">
        <v>16240</v>
      </c>
      <c r="B5410" s="820" t="s">
        <v>16241</v>
      </c>
      <c r="C5410" s="452" t="s">
        <v>16242</v>
      </c>
      <c r="D5410" s="781" t="s">
        <v>54</v>
      </c>
    </row>
    <row r="5411" spans="1:4" hidden="1">
      <c r="A5411" s="452" t="s">
        <v>16243</v>
      </c>
      <c r="B5411" s="820" t="s">
        <v>16244</v>
      </c>
      <c r="C5411" s="452" t="s">
        <v>16245</v>
      </c>
      <c r="D5411" s="781" t="s">
        <v>15</v>
      </c>
    </row>
    <row r="5412" spans="1:4" hidden="1">
      <c r="A5412" s="452" t="s">
        <v>16246</v>
      </c>
      <c r="B5412" s="820" t="s">
        <v>16247</v>
      </c>
      <c r="C5412" s="452" t="s">
        <v>16248</v>
      </c>
      <c r="D5412" s="781" t="s">
        <v>19</v>
      </c>
    </row>
    <row r="5413" spans="1:4" hidden="1">
      <c r="A5413" s="452" t="s">
        <v>16249</v>
      </c>
      <c r="B5413" s="820" t="s">
        <v>16250</v>
      </c>
      <c r="C5413" s="452" t="s">
        <v>16251</v>
      </c>
      <c r="D5413" s="781" t="s">
        <v>23</v>
      </c>
    </row>
    <row r="5414" spans="1:4" hidden="1">
      <c r="A5414" s="452" t="s">
        <v>16252</v>
      </c>
      <c r="B5414" s="820" t="s">
        <v>16253</v>
      </c>
      <c r="C5414" s="452" t="s">
        <v>16254</v>
      </c>
      <c r="D5414" s="781" t="s">
        <v>27</v>
      </c>
    </row>
    <row r="5415" spans="1:4" hidden="1">
      <c r="A5415" s="452" t="s">
        <v>16255</v>
      </c>
      <c r="B5415" s="820" t="s">
        <v>16256</v>
      </c>
      <c r="C5415" s="452" t="s">
        <v>16257</v>
      </c>
      <c r="D5415" s="781" t="s">
        <v>31</v>
      </c>
    </row>
    <row r="5416" spans="1:4" hidden="1">
      <c r="A5416" s="452" t="s">
        <v>16258</v>
      </c>
      <c r="B5416" s="820" t="s">
        <v>16259</v>
      </c>
      <c r="C5416" s="452" t="s">
        <v>16260</v>
      </c>
      <c r="D5416" s="781" t="s">
        <v>931</v>
      </c>
    </row>
    <row r="5417" spans="1:4" hidden="1">
      <c r="A5417" s="452" t="s">
        <v>16261</v>
      </c>
      <c r="B5417" s="820" t="s">
        <v>16262</v>
      </c>
      <c r="C5417" s="452" t="s">
        <v>16263</v>
      </c>
      <c r="D5417" s="781" t="s">
        <v>35</v>
      </c>
    </row>
    <row r="5418" spans="1:4" hidden="1">
      <c r="A5418" s="452" t="s">
        <v>16264</v>
      </c>
      <c r="B5418" s="820" t="s">
        <v>16265</v>
      </c>
      <c r="C5418" s="452" t="s">
        <v>16266</v>
      </c>
      <c r="D5418" s="781" t="s">
        <v>7</v>
      </c>
    </row>
    <row r="5419" spans="1:4" hidden="1">
      <c r="A5419" s="452" t="s">
        <v>16267</v>
      </c>
      <c r="B5419" s="820" t="s">
        <v>16268</v>
      </c>
      <c r="C5419" s="452" t="s">
        <v>16269</v>
      </c>
      <c r="D5419" s="781" t="s">
        <v>39</v>
      </c>
    </row>
    <row r="5420" spans="1:4" hidden="1">
      <c r="A5420" s="452" t="s">
        <v>16270</v>
      </c>
      <c r="B5420" s="820" t="s">
        <v>16271</v>
      </c>
      <c r="C5420" s="452" t="s">
        <v>16272</v>
      </c>
      <c r="D5420" s="781" t="s">
        <v>43</v>
      </c>
    </row>
    <row r="5421" spans="1:4" hidden="1">
      <c r="A5421" s="452" t="s">
        <v>16273</v>
      </c>
      <c r="B5421" s="820" t="s">
        <v>16274</v>
      </c>
      <c r="C5421" s="452" t="s">
        <v>16275</v>
      </c>
      <c r="D5421" s="781" t="s">
        <v>47</v>
      </c>
    </row>
    <row r="5422" spans="1:4" hidden="1">
      <c r="A5422" s="452" t="s">
        <v>16276</v>
      </c>
      <c r="B5422" s="820" t="s">
        <v>16277</v>
      </c>
      <c r="C5422" s="452" t="s">
        <v>16278</v>
      </c>
      <c r="D5422" s="781" t="s">
        <v>11</v>
      </c>
    </row>
    <row r="5423" spans="1:4" hidden="1">
      <c r="A5423" s="452" t="s">
        <v>16279</v>
      </c>
      <c r="B5423" s="820" t="s">
        <v>16280</v>
      </c>
      <c r="C5423" s="452" t="s">
        <v>16281</v>
      </c>
      <c r="D5423" s="781" t="s">
        <v>54</v>
      </c>
    </row>
    <row r="5424" spans="1:4" hidden="1">
      <c r="A5424" s="452" t="s">
        <v>16282</v>
      </c>
      <c r="B5424" s="820" t="s">
        <v>16283</v>
      </c>
      <c r="C5424" s="452" t="s">
        <v>16284</v>
      </c>
      <c r="D5424" s="781" t="s">
        <v>15</v>
      </c>
    </row>
    <row r="5425" spans="1:4" hidden="1">
      <c r="A5425" s="452" t="s">
        <v>16285</v>
      </c>
      <c r="B5425" s="820" t="s">
        <v>16286</v>
      </c>
      <c r="C5425" s="452" t="s">
        <v>16287</v>
      </c>
      <c r="D5425" s="781" t="s">
        <v>19</v>
      </c>
    </row>
    <row r="5426" spans="1:4" hidden="1">
      <c r="A5426" s="452" t="s">
        <v>16288</v>
      </c>
      <c r="B5426" s="820" t="s">
        <v>16289</v>
      </c>
      <c r="C5426" s="452" t="s">
        <v>16290</v>
      </c>
      <c r="D5426" s="781" t="s">
        <v>23</v>
      </c>
    </row>
    <row r="5427" spans="1:4" hidden="1">
      <c r="A5427" s="452" t="s">
        <v>16291</v>
      </c>
      <c r="B5427" s="820" t="s">
        <v>16292</v>
      </c>
      <c r="C5427" s="452" t="s">
        <v>16293</v>
      </c>
      <c r="D5427" s="781" t="s">
        <v>27</v>
      </c>
    </row>
    <row r="5428" spans="1:4" hidden="1">
      <c r="A5428" s="452" t="s">
        <v>16294</v>
      </c>
      <c r="B5428" s="820" t="s">
        <v>16295</v>
      </c>
      <c r="C5428" s="452" t="s">
        <v>16296</v>
      </c>
      <c r="D5428" s="781" t="s">
        <v>31</v>
      </c>
    </row>
    <row r="5429" spans="1:4" hidden="1">
      <c r="A5429" s="452" t="s">
        <v>16297</v>
      </c>
      <c r="B5429" s="820" t="s">
        <v>16298</v>
      </c>
      <c r="C5429" s="452" t="s">
        <v>16299</v>
      </c>
      <c r="D5429" s="781" t="s">
        <v>931</v>
      </c>
    </row>
    <row r="5430" spans="1:4" hidden="1">
      <c r="A5430" s="452" t="s">
        <v>16300</v>
      </c>
      <c r="B5430" s="820" t="s">
        <v>16301</v>
      </c>
      <c r="C5430" s="452" t="s">
        <v>16302</v>
      </c>
      <c r="D5430" s="781" t="s">
        <v>35</v>
      </c>
    </row>
    <row r="5431" spans="1:4" hidden="1">
      <c r="A5431" s="452" t="s">
        <v>16303</v>
      </c>
      <c r="B5431" s="820" t="s">
        <v>16304</v>
      </c>
      <c r="C5431" s="452" t="s">
        <v>16305</v>
      </c>
      <c r="D5431" s="781" t="s">
        <v>7</v>
      </c>
    </row>
    <row r="5432" spans="1:4" hidden="1">
      <c r="A5432" s="452" t="s">
        <v>16306</v>
      </c>
      <c r="B5432" s="820" t="s">
        <v>16307</v>
      </c>
      <c r="C5432" s="452" t="s">
        <v>16308</v>
      </c>
      <c r="D5432" s="781" t="s">
        <v>39</v>
      </c>
    </row>
    <row r="5433" spans="1:4" hidden="1">
      <c r="A5433" s="452" t="s">
        <v>16309</v>
      </c>
      <c r="B5433" s="820" t="s">
        <v>16310</v>
      </c>
      <c r="C5433" s="452" t="s">
        <v>16311</v>
      </c>
      <c r="D5433" s="781" t="s">
        <v>43</v>
      </c>
    </row>
    <row r="5434" spans="1:4" hidden="1">
      <c r="A5434" s="452" t="s">
        <v>16312</v>
      </c>
      <c r="B5434" s="820" t="s">
        <v>16313</v>
      </c>
      <c r="C5434" s="452" t="s">
        <v>16314</v>
      </c>
      <c r="D5434" s="781" t="s">
        <v>47</v>
      </c>
    </row>
    <row r="5435" spans="1:4" hidden="1">
      <c r="A5435" s="452" t="s">
        <v>16315</v>
      </c>
      <c r="B5435" s="820" t="s">
        <v>16316</v>
      </c>
      <c r="C5435" s="452" t="s">
        <v>16317</v>
      </c>
      <c r="D5435" s="781" t="s">
        <v>11</v>
      </c>
    </row>
    <row r="5436" spans="1:4" hidden="1">
      <c r="A5436" s="452" t="s">
        <v>16318</v>
      </c>
      <c r="B5436" s="820" t="s">
        <v>16319</v>
      </c>
      <c r="C5436" s="452" t="s">
        <v>16320</v>
      </c>
      <c r="D5436" s="781" t="s">
        <v>54</v>
      </c>
    </row>
    <row r="5437" spans="1:4" hidden="1">
      <c r="A5437" s="452" t="s">
        <v>16321</v>
      </c>
      <c r="B5437" s="820" t="s">
        <v>16322</v>
      </c>
      <c r="C5437" s="452" t="s">
        <v>16323</v>
      </c>
      <c r="D5437" s="781" t="s">
        <v>15</v>
      </c>
    </row>
    <row r="5438" spans="1:4" hidden="1">
      <c r="A5438" s="452" t="s">
        <v>16324</v>
      </c>
      <c r="B5438" s="820" t="s">
        <v>16325</v>
      </c>
      <c r="C5438" s="452" t="s">
        <v>16326</v>
      </c>
      <c r="D5438" s="781" t="s">
        <v>19</v>
      </c>
    </row>
    <row r="5439" spans="1:4" hidden="1">
      <c r="A5439" s="452" t="s">
        <v>16327</v>
      </c>
      <c r="B5439" s="820" t="s">
        <v>16328</v>
      </c>
      <c r="C5439" s="452" t="s">
        <v>16329</v>
      </c>
      <c r="D5439" s="781" t="s">
        <v>23</v>
      </c>
    </row>
    <row r="5440" spans="1:4" hidden="1">
      <c r="A5440" s="452" t="s">
        <v>16330</v>
      </c>
      <c r="B5440" s="820" t="s">
        <v>16331</v>
      </c>
      <c r="C5440" s="452" t="s">
        <v>16332</v>
      </c>
      <c r="D5440" s="781" t="s">
        <v>27</v>
      </c>
    </row>
    <row r="5441" spans="1:4" hidden="1">
      <c r="A5441" s="452" t="s">
        <v>16333</v>
      </c>
      <c r="B5441" s="820" t="s">
        <v>16334</v>
      </c>
      <c r="C5441" s="452" t="s">
        <v>16335</v>
      </c>
      <c r="D5441" s="781" t="s">
        <v>31</v>
      </c>
    </row>
    <row r="5442" spans="1:4" hidden="1">
      <c r="A5442" s="452" t="s">
        <v>16336</v>
      </c>
      <c r="B5442" s="820" t="s">
        <v>16337</v>
      </c>
      <c r="C5442" s="452" t="s">
        <v>16338</v>
      </c>
      <c r="D5442" s="781" t="s">
        <v>931</v>
      </c>
    </row>
    <row r="5443" spans="1:4" hidden="1">
      <c r="A5443" s="452" t="s">
        <v>16339</v>
      </c>
      <c r="B5443" s="820" t="s">
        <v>16340</v>
      </c>
      <c r="C5443" s="452" t="s">
        <v>16341</v>
      </c>
      <c r="D5443" s="781" t="s">
        <v>35</v>
      </c>
    </row>
    <row r="5444" spans="1:4" hidden="1">
      <c r="A5444" s="452" t="s">
        <v>16342</v>
      </c>
      <c r="B5444" s="820" t="s">
        <v>16343</v>
      </c>
      <c r="C5444" s="452" t="s">
        <v>16344</v>
      </c>
      <c r="D5444" s="781" t="s">
        <v>7</v>
      </c>
    </row>
    <row r="5445" spans="1:4" hidden="1">
      <c r="A5445" s="452" t="s">
        <v>16345</v>
      </c>
      <c r="B5445" s="820" t="s">
        <v>16346</v>
      </c>
      <c r="C5445" s="452" t="s">
        <v>16347</v>
      </c>
      <c r="D5445" s="781" t="s">
        <v>39</v>
      </c>
    </row>
    <row r="5446" spans="1:4" hidden="1">
      <c r="A5446" s="452" t="s">
        <v>16348</v>
      </c>
      <c r="B5446" s="820" t="s">
        <v>16349</v>
      </c>
      <c r="C5446" s="452" t="s">
        <v>16350</v>
      </c>
      <c r="D5446" s="781" t="s">
        <v>43</v>
      </c>
    </row>
    <row r="5447" spans="1:4" hidden="1">
      <c r="A5447" s="452" t="s">
        <v>16351</v>
      </c>
      <c r="B5447" s="820" t="s">
        <v>16352</v>
      </c>
      <c r="C5447" s="452" t="s">
        <v>16353</v>
      </c>
      <c r="D5447" s="781" t="s">
        <v>47</v>
      </c>
    </row>
    <row r="5448" spans="1:4" hidden="1">
      <c r="A5448" s="452" t="s">
        <v>16354</v>
      </c>
      <c r="B5448" s="820" t="s">
        <v>16355</v>
      </c>
      <c r="C5448" s="452" t="s">
        <v>16356</v>
      </c>
      <c r="D5448" s="781" t="s">
        <v>11</v>
      </c>
    </row>
    <row r="5449" spans="1:4" hidden="1">
      <c r="A5449" s="452" t="s">
        <v>16357</v>
      </c>
      <c r="B5449" s="820" t="s">
        <v>16358</v>
      </c>
      <c r="C5449" s="452" t="s">
        <v>16359</v>
      </c>
      <c r="D5449" s="781" t="s">
        <v>54</v>
      </c>
    </row>
    <row r="5450" spans="1:4" hidden="1">
      <c r="A5450" s="452" t="s">
        <v>16360</v>
      </c>
      <c r="B5450" s="820" t="s">
        <v>16361</v>
      </c>
      <c r="C5450" s="452" t="s">
        <v>16362</v>
      </c>
      <c r="D5450" s="781" t="s">
        <v>15</v>
      </c>
    </row>
    <row r="5451" spans="1:4" hidden="1">
      <c r="A5451" s="452" t="s">
        <v>16363</v>
      </c>
      <c r="B5451" s="820" t="s">
        <v>16364</v>
      </c>
      <c r="C5451" s="452" t="s">
        <v>16365</v>
      </c>
      <c r="D5451" s="781" t="s">
        <v>19</v>
      </c>
    </row>
    <row r="5452" spans="1:4" hidden="1">
      <c r="A5452" s="452" t="s">
        <v>16366</v>
      </c>
      <c r="B5452" s="820" t="s">
        <v>16367</v>
      </c>
      <c r="C5452" s="452" t="s">
        <v>16368</v>
      </c>
      <c r="D5452" s="781" t="s">
        <v>23</v>
      </c>
    </row>
    <row r="5453" spans="1:4" hidden="1">
      <c r="A5453" s="452" t="s">
        <v>16369</v>
      </c>
      <c r="B5453" s="820" t="s">
        <v>16370</v>
      </c>
      <c r="C5453" s="452" t="s">
        <v>16371</v>
      </c>
      <c r="D5453" s="781" t="s">
        <v>27</v>
      </c>
    </row>
    <row r="5454" spans="1:4" hidden="1">
      <c r="A5454" s="452" t="s">
        <v>16372</v>
      </c>
      <c r="B5454" s="820" t="s">
        <v>16373</v>
      </c>
      <c r="C5454" s="452" t="s">
        <v>16374</v>
      </c>
      <c r="D5454" s="781" t="s">
        <v>31</v>
      </c>
    </row>
    <row r="5455" spans="1:4" hidden="1">
      <c r="A5455" s="452" t="s">
        <v>16375</v>
      </c>
      <c r="B5455" s="820" t="s">
        <v>16376</v>
      </c>
      <c r="C5455" s="452" t="s">
        <v>16377</v>
      </c>
      <c r="D5455" s="781" t="s">
        <v>931</v>
      </c>
    </row>
    <row r="5456" spans="1:4" hidden="1">
      <c r="A5456" s="452" t="s">
        <v>16378</v>
      </c>
      <c r="B5456" s="820" t="s">
        <v>16379</v>
      </c>
      <c r="C5456" s="452" t="s">
        <v>16380</v>
      </c>
      <c r="D5456" s="781" t="s">
        <v>35</v>
      </c>
    </row>
    <row r="5457" spans="1:4" hidden="1">
      <c r="A5457" s="452" t="s">
        <v>16381</v>
      </c>
      <c r="B5457" s="820" t="s">
        <v>16382</v>
      </c>
      <c r="C5457" s="452" t="s">
        <v>16383</v>
      </c>
      <c r="D5457" s="781" t="s">
        <v>7</v>
      </c>
    </row>
    <row r="5458" spans="1:4" hidden="1">
      <c r="A5458" s="452" t="s">
        <v>16384</v>
      </c>
      <c r="B5458" s="820" t="s">
        <v>16385</v>
      </c>
      <c r="C5458" s="452" t="s">
        <v>16386</v>
      </c>
      <c r="D5458" s="781" t="s">
        <v>39</v>
      </c>
    </row>
    <row r="5459" spans="1:4" hidden="1">
      <c r="A5459" s="452" t="s">
        <v>16387</v>
      </c>
      <c r="B5459" s="820" t="s">
        <v>16388</v>
      </c>
      <c r="C5459" s="452" t="s">
        <v>16389</v>
      </c>
      <c r="D5459" s="781" t="s">
        <v>43</v>
      </c>
    </row>
    <row r="5460" spans="1:4" hidden="1">
      <c r="A5460" s="452" t="s">
        <v>16390</v>
      </c>
      <c r="B5460" s="820" t="s">
        <v>16391</v>
      </c>
      <c r="C5460" s="452" t="s">
        <v>16392</v>
      </c>
      <c r="D5460" s="781" t="s">
        <v>47</v>
      </c>
    </row>
    <row r="5461" spans="1:4" hidden="1">
      <c r="A5461" s="452" t="s">
        <v>16393</v>
      </c>
      <c r="B5461" s="820" t="s">
        <v>16394</v>
      </c>
      <c r="C5461" s="452" t="s">
        <v>16395</v>
      </c>
      <c r="D5461" s="781" t="s">
        <v>11</v>
      </c>
    </row>
    <row r="5462" spans="1:4" hidden="1">
      <c r="A5462" s="452" t="s">
        <v>16396</v>
      </c>
      <c r="B5462" s="820" t="s">
        <v>16397</v>
      </c>
      <c r="C5462" s="452" t="s">
        <v>16398</v>
      </c>
      <c r="D5462" s="781" t="s">
        <v>54</v>
      </c>
    </row>
    <row r="5463" spans="1:4" hidden="1">
      <c r="A5463" s="452" t="s">
        <v>16399</v>
      </c>
      <c r="B5463" s="820" t="s">
        <v>16400</v>
      </c>
      <c r="C5463" s="452" t="s">
        <v>16401</v>
      </c>
      <c r="D5463" s="781" t="s">
        <v>15</v>
      </c>
    </row>
    <row r="5464" spans="1:4" hidden="1">
      <c r="A5464" s="452" t="s">
        <v>16402</v>
      </c>
      <c r="B5464" s="820" t="s">
        <v>16403</v>
      </c>
      <c r="C5464" s="452" t="s">
        <v>16404</v>
      </c>
      <c r="D5464" s="781" t="s">
        <v>19</v>
      </c>
    </row>
    <row r="5465" spans="1:4" hidden="1">
      <c r="A5465" s="452" t="s">
        <v>16405</v>
      </c>
      <c r="B5465" s="820" t="s">
        <v>16406</v>
      </c>
      <c r="C5465" s="452" t="s">
        <v>16407</v>
      </c>
      <c r="D5465" s="781" t="s">
        <v>23</v>
      </c>
    </row>
    <row r="5466" spans="1:4" hidden="1">
      <c r="A5466" s="452" t="s">
        <v>16408</v>
      </c>
      <c r="B5466" s="820" t="s">
        <v>16409</v>
      </c>
      <c r="C5466" s="452" t="s">
        <v>16410</v>
      </c>
      <c r="D5466" s="781" t="s">
        <v>27</v>
      </c>
    </row>
    <row r="5467" spans="1:4" hidden="1">
      <c r="A5467" s="452" t="s">
        <v>16411</v>
      </c>
      <c r="B5467" s="820" t="s">
        <v>16412</v>
      </c>
      <c r="C5467" s="452" t="s">
        <v>16413</v>
      </c>
      <c r="D5467" s="781" t="s">
        <v>31</v>
      </c>
    </row>
    <row r="5468" spans="1:4" hidden="1">
      <c r="A5468" s="452" t="s">
        <v>16414</v>
      </c>
      <c r="B5468" s="820" t="s">
        <v>16415</v>
      </c>
      <c r="C5468" s="452" t="s">
        <v>16416</v>
      </c>
      <c r="D5468" s="781" t="s">
        <v>931</v>
      </c>
    </row>
    <row r="5469" spans="1:4" hidden="1">
      <c r="A5469" s="452" t="s">
        <v>16417</v>
      </c>
      <c r="B5469" s="820" t="s">
        <v>16418</v>
      </c>
      <c r="C5469" s="452" t="s">
        <v>16419</v>
      </c>
      <c r="D5469" s="781" t="s">
        <v>35</v>
      </c>
    </row>
    <row r="5470" spans="1:4" hidden="1">
      <c r="A5470" s="452" t="s">
        <v>16420</v>
      </c>
      <c r="B5470" s="820" t="s">
        <v>16421</v>
      </c>
      <c r="C5470" s="452" t="s">
        <v>16422</v>
      </c>
      <c r="D5470" s="781" t="s">
        <v>7</v>
      </c>
    </row>
    <row r="5471" spans="1:4" hidden="1">
      <c r="A5471" s="452" t="s">
        <v>16423</v>
      </c>
      <c r="B5471" s="820" t="s">
        <v>16424</v>
      </c>
      <c r="C5471" s="452" t="s">
        <v>16425</v>
      </c>
      <c r="D5471" s="781" t="s">
        <v>39</v>
      </c>
    </row>
    <row r="5472" spans="1:4" hidden="1">
      <c r="A5472" s="452" t="s">
        <v>16426</v>
      </c>
      <c r="B5472" s="820" t="s">
        <v>16427</v>
      </c>
      <c r="C5472" s="452" t="s">
        <v>16428</v>
      </c>
      <c r="D5472" s="781" t="s">
        <v>43</v>
      </c>
    </row>
    <row r="5473" spans="1:4" hidden="1">
      <c r="A5473" s="452" t="s">
        <v>16429</v>
      </c>
      <c r="B5473" s="820" t="s">
        <v>16430</v>
      </c>
      <c r="C5473" s="452" t="s">
        <v>16431</v>
      </c>
      <c r="D5473" s="781" t="s">
        <v>47</v>
      </c>
    </row>
    <row r="5474" spans="1:4" hidden="1">
      <c r="A5474" s="452" t="s">
        <v>16432</v>
      </c>
      <c r="B5474" s="820" t="s">
        <v>16433</v>
      </c>
      <c r="C5474" s="452" t="s">
        <v>16434</v>
      </c>
      <c r="D5474" s="781" t="s">
        <v>11</v>
      </c>
    </row>
    <row r="5475" spans="1:4" hidden="1">
      <c r="A5475" s="452" t="s">
        <v>16435</v>
      </c>
      <c r="B5475" s="820" t="s">
        <v>16436</v>
      </c>
      <c r="C5475" s="452" t="s">
        <v>16437</v>
      </c>
      <c r="D5475" s="781" t="s">
        <v>54</v>
      </c>
    </row>
    <row r="5476" spans="1:4" hidden="1">
      <c r="A5476" s="452" t="s">
        <v>16438</v>
      </c>
      <c r="B5476" s="820" t="s">
        <v>16439</v>
      </c>
      <c r="C5476" s="452" t="s">
        <v>16440</v>
      </c>
      <c r="D5476" s="781" t="s">
        <v>15</v>
      </c>
    </row>
    <row r="5477" spans="1:4" hidden="1">
      <c r="A5477" s="452" t="s">
        <v>16441</v>
      </c>
      <c r="B5477" s="820" t="s">
        <v>16442</v>
      </c>
      <c r="C5477" s="452" t="s">
        <v>16443</v>
      </c>
      <c r="D5477" s="781" t="s">
        <v>19</v>
      </c>
    </row>
    <row r="5478" spans="1:4" hidden="1">
      <c r="A5478" s="452" t="s">
        <v>16444</v>
      </c>
      <c r="B5478" s="820" t="s">
        <v>16445</v>
      </c>
      <c r="C5478" s="452" t="s">
        <v>16446</v>
      </c>
      <c r="D5478" s="781" t="s">
        <v>23</v>
      </c>
    </row>
    <row r="5479" spans="1:4" hidden="1">
      <c r="A5479" s="452" t="s">
        <v>16447</v>
      </c>
      <c r="B5479" s="820" t="s">
        <v>16448</v>
      </c>
      <c r="C5479" s="452" t="s">
        <v>16449</v>
      </c>
      <c r="D5479" s="781" t="s">
        <v>27</v>
      </c>
    </row>
    <row r="5480" spans="1:4" hidden="1">
      <c r="A5480" s="452" t="s">
        <v>16450</v>
      </c>
      <c r="B5480" s="820" t="s">
        <v>16451</v>
      </c>
      <c r="C5480" s="452" t="s">
        <v>16452</v>
      </c>
      <c r="D5480" s="781" t="s">
        <v>31</v>
      </c>
    </row>
    <row r="5481" spans="1:4" hidden="1">
      <c r="A5481" s="452" t="s">
        <v>16453</v>
      </c>
      <c r="B5481" s="820" t="s">
        <v>16454</v>
      </c>
      <c r="C5481" s="452" t="s">
        <v>16455</v>
      </c>
      <c r="D5481" s="781" t="s">
        <v>931</v>
      </c>
    </row>
    <row r="5482" spans="1:4" hidden="1">
      <c r="A5482" s="452" t="s">
        <v>16456</v>
      </c>
      <c r="B5482" s="820" t="s">
        <v>16457</v>
      </c>
      <c r="C5482" s="452" t="s">
        <v>16458</v>
      </c>
      <c r="D5482" s="781" t="s">
        <v>35</v>
      </c>
    </row>
    <row r="5483" spans="1:4" hidden="1">
      <c r="A5483" s="452" t="s">
        <v>16459</v>
      </c>
      <c r="B5483" s="820" t="s">
        <v>16460</v>
      </c>
      <c r="C5483" s="452" t="s">
        <v>16461</v>
      </c>
      <c r="D5483" s="781" t="s">
        <v>7</v>
      </c>
    </row>
    <row r="5484" spans="1:4" hidden="1">
      <c r="A5484" s="452" t="s">
        <v>16462</v>
      </c>
      <c r="B5484" s="820" t="s">
        <v>16463</v>
      </c>
      <c r="C5484" s="452" t="s">
        <v>16464</v>
      </c>
      <c r="D5484" s="781" t="s">
        <v>39</v>
      </c>
    </row>
    <row r="5485" spans="1:4" hidden="1">
      <c r="A5485" s="452" t="s">
        <v>16465</v>
      </c>
      <c r="B5485" s="820" t="s">
        <v>16466</v>
      </c>
      <c r="C5485" s="452" t="s">
        <v>16467</v>
      </c>
      <c r="D5485" s="781" t="s">
        <v>43</v>
      </c>
    </row>
    <row r="5486" spans="1:4" hidden="1">
      <c r="A5486" s="452" t="s">
        <v>16468</v>
      </c>
      <c r="B5486" s="820" t="s">
        <v>16469</v>
      </c>
      <c r="C5486" s="452" t="s">
        <v>16470</v>
      </c>
      <c r="D5486" s="781" t="s">
        <v>47</v>
      </c>
    </row>
    <row r="5487" spans="1:4" hidden="1">
      <c r="A5487" s="452" t="s">
        <v>16471</v>
      </c>
      <c r="B5487" s="820" t="s">
        <v>16472</v>
      </c>
      <c r="C5487" s="452" t="s">
        <v>16473</v>
      </c>
      <c r="D5487" s="781" t="s">
        <v>11</v>
      </c>
    </row>
    <row r="5488" spans="1:4" hidden="1">
      <c r="A5488" s="452" t="s">
        <v>16474</v>
      </c>
      <c r="B5488" s="820" t="s">
        <v>16475</v>
      </c>
      <c r="C5488" s="452" t="s">
        <v>16476</v>
      </c>
      <c r="D5488" s="781" t="s">
        <v>54</v>
      </c>
    </row>
    <row r="5489" spans="1:4" hidden="1">
      <c r="A5489" s="452" t="s">
        <v>16477</v>
      </c>
      <c r="B5489" s="820" t="s">
        <v>16478</v>
      </c>
      <c r="C5489" s="452" t="s">
        <v>16479</v>
      </c>
      <c r="D5489" s="781" t="s">
        <v>15</v>
      </c>
    </row>
    <row r="5490" spans="1:4" hidden="1">
      <c r="A5490" s="452" t="s">
        <v>16480</v>
      </c>
      <c r="B5490" s="820" t="s">
        <v>16481</v>
      </c>
      <c r="C5490" s="452" t="s">
        <v>16482</v>
      </c>
      <c r="D5490" s="781" t="s">
        <v>19</v>
      </c>
    </row>
    <row r="5491" spans="1:4" hidden="1">
      <c r="A5491" s="452" t="s">
        <v>16483</v>
      </c>
      <c r="B5491" s="820" t="s">
        <v>16484</v>
      </c>
      <c r="C5491" s="452" t="s">
        <v>16485</v>
      </c>
      <c r="D5491" s="781" t="s">
        <v>23</v>
      </c>
    </row>
    <row r="5492" spans="1:4" hidden="1">
      <c r="A5492" s="452" t="s">
        <v>16486</v>
      </c>
      <c r="B5492" s="820" t="s">
        <v>16487</v>
      </c>
      <c r="C5492" s="452" t="s">
        <v>16488</v>
      </c>
      <c r="D5492" s="781" t="s">
        <v>27</v>
      </c>
    </row>
    <row r="5493" spans="1:4" hidden="1">
      <c r="A5493" s="452" t="s">
        <v>16489</v>
      </c>
      <c r="B5493" s="820" t="s">
        <v>16490</v>
      </c>
      <c r="C5493" s="452" t="s">
        <v>16491</v>
      </c>
      <c r="D5493" s="781" t="s">
        <v>31</v>
      </c>
    </row>
    <row r="5494" spans="1:4" hidden="1">
      <c r="A5494" s="452" t="s">
        <v>16492</v>
      </c>
      <c r="B5494" s="820" t="s">
        <v>16493</v>
      </c>
      <c r="C5494" s="452" t="s">
        <v>16494</v>
      </c>
      <c r="D5494" s="781" t="s">
        <v>931</v>
      </c>
    </row>
    <row r="5495" spans="1:4" hidden="1">
      <c r="A5495" s="452" t="s">
        <v>16495</v>
      </c>
      <c r="B5495" s="820" t="s">
        <v>16496</v>
      </c>
      <c r="C5495" s="452" t="s">
        <v>16497</v>
      </c>
      <c r="D5495" s="781" t="s">
        <v>35</v>
      </c>
    </row>
    <row r="5496" spans="1:4" hidden="1">
      <c r="A5496" s="452" t="s">
        <v>16498</v>
      </c>
      <c r="B5496" s="820" t="s">
        <v>16499</v>
      </c>
      <c r="C5496" s="452" t="s">
        <v>16500</v>
      </c>
      <c r="D5496" s="781" t="s">
        <v>7</v>
      </c>
    </row>
    <row r="5497" spans="1:4" hidden="1">
      <c r="A5497" s="452" t="s">
        <v>16501</v>
      </c>
      <c r="B5497" s="820" t="s">
        <v>16502</v>
      </c>
      <c r="C5497" s="452" t="s">
        <v>16503</v>
      </c>
      <c r="D5497" s="781" t="s">
        <v>39</v>
      </c>
    </row>
    <row r="5498" spans="1:4" hidden="1">
      <c r="A5498" s="452" t="s">
        <v>16504</v>
      </c>
      <c r="B5498" s="820" t="s">
        <v>16505</v>
      </c>
      <c r="C5498" s="452" t="s">
        <v>16506</v>
      </c>
      <c r="D5498" s="781" t="s">
        <v>43</v>
      </c>
    </row>
    <row r="5499" spans="1:4" hidden="1">
      <c r="A5499" s="452" t="s">
        <v>16507</v>
      </c>
      <c r="B5499" s="820" t="s">
        <v>16508</v>
      </c>
      <c r="C5499" s="452" t="s">
        <v>16509</v>
      </c>
      <c r="D5499" s="781" t="s">
        <v>47</v>
      </c>
    </row>
    <row r="5500" spans="1:4" hidden="1">
      <c r="A5500" s="452" t="s">
        <v>16510</v>
      </c>
      <c r="B5500" s="820" t="s">
        <v>16511</v>
      </c>
      <c r="C5500" s="452" t="s">
        <v>16512</v>
      </c>
      <c r="D5500" s="781" t="s">
        <v>11</v>
      </c>
    </row>
    <row r="5501" spans="1:4" hidden="1">
      <c r="A5501" s="452" t="s">
        <v>16513</v>
      </c>
      <c r="B5501" s="820" t="s">
        <v>16514</v>
      </c>
      <c r="C5501" s="452" t="s">
        <v>16515</v>
      </c>
      <c r="D5501" s="781" t="s">
        <v>54</v>
      </c>
    </row>
    <row r="5502" spans="1:4" hidden="1">
      <c r="A5502" s="452" t="s">
        <v>16516</v>
      </c>
      <c r="B5502" s="820" t="s">
        <v>16517</v>
      </c>
      <c r="C5502" s="452" t="s">
        <v>16518</v>
      </c>
      <c r="D5502" s="781" t="s">
        <v>15</v>
      </c>
    </row>
    <row r="5503" spans="1:4" hidden="1">
      <c r="A5503" s="452" t="s">
        <v>16519</v>
      </c>
      <c r="B5503" s="820" t="s">
        <v>16520</v>
      </c>
      <c r="C5503" s="452" t="s">
        <v>16521</v>
      </c>
      <c r="D5503" s="781" t="s">
        <v>19</v>
      </c>
    </row>
    <row r="5504" spans="1:4" hidden="1">
      <c r="A5504" s="452" t="s">
        <v>16522</v>
      </c>
      <c r="B5504" s="820" t="s">
        <v>16523</v>
      </c>
      <c r="C5504" s="452" t="s">
        <v>16524</v>
      </c>
      <c r="D5504" s="781" t="s">
        <v>23</v>
      </c>
    </row>
    <row r="5505" spans="1:4" hidden="1">
      <c r="A5505" s="452" t="s">
        <v>16525</v>
      </c>
      <c r="B5505" s="820" t="s">
        <v>16526</v>
      </c>
      <c r="C5505" s="452" t="s">
        <v>16527</v>
      </c>
      <c r="D5505" s="781" t="s">
        <v>27</v>
      </c>
    </row>
    <row r="5506" spans="1:4" hidden="1">
      <c r="A5506" s="452" t="s">
        <v>16528</v>
      </c>
      <c r="B5506" s="820" t="s">
        <v>16529</v>
      </c>
      <c r="C5506" s="452" t="s">
        <v>16530</v>
      </c>
      <c r="D5506" s="781" t="s">
        <v>31</v>
      </c>
    </row>
    <row r="5507" spans="1:4" hidden="1">
      <c r="A5507" s="452" t="s">
        <v>16531</v>
      </c>
      <c r="B5507" s="820" t="s">
        <v>16532</v>
      </c>
      <c r="C5507" s="452" t="s">
        <v>16533</v>
      </c>
      <c r="D5507" s="781" t="s">
        <v>931</v>
      </c>
    </row>
    <row r="5508" spans="1:4" hidden="1">
      <c r="A5508" s="452" t="s">
        <v>16534</v>
      </c>
      <c r="B5508" s="820" t="s">
        <v>16535</v>
      </c>
      <c r="C5508" s="452" t="s">
        <v>16536</v>
      </c>
      <c r="D5508" s="781" t="s">
        <v>35</v>
      </c>
    </row>
    <row r="5509" spans="1:4" hidden="1">
      <c r="A5509" s="452" t="s">
        <v>16537</v>
      </c>
      <c r="B5509" s="820" t="s">
        <v>16538</v>
      </c>
      <c r="C5509" s="452" t="s">
        <v>16539</v>
      </c>
      <c r="D5509" s="781" t="s">
        <v>7</v>
      </c>
    </row>
    <row r="5510" spans="1:4" hidden="1">
      <c r="A5510" s="452" t="s">
        <v>16540</v>
      </c>
      <c r="B5510" s="820" t="s">
        <v>16541</v>
      </c>
      <c r="C5510" s="452" t="s">
        <v>16542</v>
      </c>
      <c r="D5510" s="781" t="s">
        <v>39</v>
      </c>
    </row>
    <row r="5511" spans="1:4" hidden="1">
      <c r="A5511" s="452" t="s">
        <v>16543</v>
      </c>
      <c r="B5511" s="820" t="s">
        <v>16544</v>
      </c>
      <c r="C5511" s="452" t="s">
        <v>16545</v>
      </c>
      <c r="D5511" s="781" t="s">
        <v>43</v>
      </c>
    </row>
    <row r="5512" spans="1:4" hidden="1">
      <c r="A5512" s="452" t="s">
        <v>16546</v>
      </c>
      <c r="B5512" s="820" t="s">
        <v>16547</v>
      </c>
      <c r="C5512" s="452" t="s">
        <v>16548</v>
      </c>
      <c r="D5512" s="781" t="s">
        <v>47</v>
      </c>
    </row>
    <row r="5513" spans="1:4" hidden="1">
      <c r="A5513" s="452" t="s">
        <v>16549</v>
      </c>
      <c r="B5513" s="820" t="s">
        <v>16550</v>
      </c>
      <c r="C5513" s="452" t="s">
        <v>16551</v>
      </c>
      <c r="D5513" s="781" t="s">
        <v>11</v>
      </c>
    </row>
    <row r="5514" spans="1:4" hidden="1">
      <c r="A5514" s="452" t="s">
        <v>16552</v>
      </c>
      <c r="B5514" s="820" t="s">
        <v>16553</v>
      </c>
      <c r="C5514" s="452" t="s">
        <v>16554</v>
      </c>
      <c r="D5514" s="781" t="s">
        <v>54</v>
      </c>
    </row>
    <row r="5515" spans="1:4" hidden="1">
      <c r="A5515" s="452" t="s">
        <v>16555</v>
      </c>
      <c r="B5515" s="820" t="s">
        <v>16556</v>
      </c>
      <c r="C5515" s="452" t="s">
        <v>16557</v>
      </c>
      <c r="D5515" s="781" t="s">
        <v>15</v>
      </c>
    </row>
    <row r="5516" spans="1:4" hidden="1">
      <c r="A5516" s="452" t="s">
        <v>16558</v>
      </c>
      <c r="B5516" s="820" t="s">
        <v>16559</v>
      </c>
      <c r="C5516" s="452" t="s">
        <v>16560</v>
      </c>
      <c r="D5516" s="781" t="s">
        <v>19</v>
      </c>
    </row>
    <row r="5517" spans="1:4" hidden="1">
      <c r="A5517" s="452" t="s">
        <v>16561</v>
      </c>
      <c r="B5517" s="820" t="s">
        <v>16562</v>
      </c>
      <c r="C5517" s="452" t="s">
        <v>16563</v>
      </c>
      <c r="D5517" s="781" t="s">
        <v>23</v>
      </c>
    </row>
    <row r="5518" spans="1:4" hidden="1">
      <c r="A5518" s="452" t="s">
        <v>16564</v>
      </c>
      <c r="B5518" s="820" t="s">
        <v>16565</v>
      </c>
      <c r="C5518" s="452" t="s">
        <v>16566</v>
      </c>
      <c r="D5518" s="781" t="s">
        <v>27</v>
      </c>
    </row>
    <row r="5519" spans="1:4" hidden="1">
      <c r="A5519" s="452" t="s">
        <v>16567</v>
      </c>
      <c r="B5519" s="820" t="s">
        <v>16568</v>
      </c>
      <c r="C5519" s="452" t="s">
        <v>16569</v>
      </c>
      <c r="D5519" s="781" t="s">
        <v>31</v>
      </c>
    </row>
    <row r="5520" spans="1:4" hidden="1">
      <c r="A5520" s="452" t="s">
        <v>16570</v>
      </c>
      <c r="B5520" s="820" t="s">
        <v>16571</v>
      </c>
      <c r="C5520" s="452" t="s">
        <v>16572</v>
      </c>
      <c r="D5520" s="781" t="s">
        <v>931</v>
      </c>
    </row>
    <row r="5521" spans="1:4" hidden="1">
      <c r="A5521" s="452" t="s">
        <v>16573</v>
      </c>
      <c r="B5521" s="820" t="s">
        <v>16574</v>
      </c>
      <c r="C5521" s="452" t="s">
        <v>16575</v>
      </c>
      <c r="D5521" s="781" t="s">
        <v>35</v>
      </c>
    </row>
    <row r="5522" spans="1:4" hidden="1">
      <c r="A5522" s="452" t="s">
        <v>16576</v>
      </c>
      <c r="B5522" s="820" t="s">
        <v>16577</v>
      </c>
      <c r="C5522" s="452" t="s">
        <v>16578</v>
      </c>
      <c r="D5522" s="781" t="s">
        <v>7</v>
      </c>
    </row>
    <row r="5523" spans="1:4" hidden="1">
      <c r="A5523" s="452" t="s">
        <v>16579</v>
      </c>
      <c r="B5523" s="820" t="s">
        <v>16580</v>
      </c>
      <c r="C5523" s="452" t="s">
        <v>16581</v>
      </c>
      <c r="D5523" s="781" t="s">
        <v>39</v>
      </c>
    </row>
    <row r="5524" spans="1:4" hidden="1">
      <c r="A5524" s="452" t="s">
        <v>16582</v>
      </c>
      <c r="B5524" s="820" t="s">
        <v>16583</v>
      </c>
      <c r="C5524" s="452" t="s">
        <v>16584</v>
      </c>
      <c r="D5524" s="781" t="s">
        <v>43</v>
      </c>
    </row>
    <row r="5525" spans="1:4" hidden="1">
      <c r="A5525" s="452" t="s">
        <v>16585</v>
      </c>
      <c r="B5525" s="820" t="s">
        <v>16586</v>
      </c>
      <c r="C5525" s="452" t="s">
        <v>16587</v>
      </c>
      <c r="D5525" s="781" t="s">
        <v>47</v>
      </c>
    </row>
    <row r="5526" spans="1:4" hidden="1">
      <c r="A5526" s="452" t="s">
        <v>16588</v>
      </c>
      <c r="B5526" s="820" t="s">
        <v>16589</v>
      </c>
      <c r="C5526" s="452" t="s">
        <v>16590</v>
      </c>
      <c r="D5526" s="781" t="s">
        <v>11</v>
      </c>
    </row>
    <row r="5527" spans="1:4" hidden="1">
      <c r="A5527" s="452" t="s">
        <v>16591</v>
      </c>
      <c r="B5527" s="820" t="s">
        <v>16592</v>
      </c>
      <c r="C5527" s="452" t="s">
        <v>16593</v>
      </c>
      <c r="D5527" s="781" t="s">
        <v>54</v>
      </c>
    </row>
    <row r="5528" spans="1:4" hidden="1">
      <c r="A5528" s="452" t="s">
        <v>16594</v>
      </c>
      <c r="B5528" s="820" t="s">
        <v>16595</v>
      </c>
      <c r="C5528" s="452" t="s">
        <v>16596</v>
      </c>
      <c r="D5528" s="781" t="s">
        <v>15</v>
      </c>
    </row>
    <row r="5529" spans="1:4" hidden="1">
      <c r="A5529" s="452" t="s">
        <v>16597</v>
      </c>
      <c r="B5529" s="820" t="s">
        <v>16598</v>
      </c>
      <c r="C5529" s="452" t="s">
        <v>16599</v>
      </c>
      <c r="D5529" s="781" t="s">
        <v>19</v>
      </c>
    </row>
    <row r="5530" spans="1:4" hidden="1">
      <c r="A5530" s="452" t="s">
        <v>16600</v>
      </c>
      <c r="B5530" s="820" t="s">
        <v>16601</v>
      </c>
      <c r="C5530" s="452" t="s">
        <v>16602</v>
      </c>
      <c r="D5530" s="781" t="s">
        <v>23</v>
      </c>
    </row>
    <row r="5531" spans="1:4" hidden="1">
      <c r="A5531" s="452" t="s">
        <v>16603</v>
      </c>
      <c r="B5531" s="820" t="s">
        <v>16604</v>
      </c>
      <c r="C5531" s="452" t="s">
        <v>16605</v>
      </c>
      <c r="D5531" s="781" t="s">
        <v>27</v>
      </c>
    </row>
    <row r="5532" spans="1:4" hidden="1">
      <c r="A5532" s="452" t="s">
        <v>16606</v>
      </c>
      <c r="B5532" s="820" t="s">
        <v>16607</v>
      </c>
      <c r="C5532" s="452" t="s">
        <v>16608</v>
      </c>
      <c r="D5532" s="781" t="s">
        <v>31</v>
      </c>
    </row>
    <row r="5533" spans="1:4" hidden="1">
      <c r="A5533" s="452" t="s">
        <v>16609</v>
      </c>
      <c r="B5533" s="820" t="s">
        <v>16610</v>
      </c>
      <c r="C5533" s="452" t="s">
        <v>16611</v>
      </c>
      <c r="D5533" s="781" t="s">
        <v>931</v>
      </c>
    </row>
    <row r="5534" spans="1:4" hidden="1">
      <c r="A5534" s="452" t="s">
        <v>16612</v>
      </c>
      <c r="B5534" s="820" t="s">
        <v>16613</v>
      </c>
      <c r="C5534" s="452" t="s">
        <v>16614</v>
      </c>
      <c r="D5534" s="781" t="s">
        <v>35</v>
      </c>
    </row>
    <row r="5535" spans="1:4" hidden="1">
      <c r="A5535" s="452" t="s">
        <v>16615</v>
      </c>
      <c r="B5535" s="820" t="s">
        <v>16616</v>
      </c>
      <c r="C5535" s="452" t="s">
        <v>16617</v>
      </c>
      <c r="D5535" s="781" t="s">
        <v>7</v>
      </c>
    </row>
    <row r="5536" spans="1:4" hidden="1">
      <c r="A5536" s="452" t="s">
        <v>16618</v>
      </c>
      <c r="B5536" s="820" t="s">
        <v>16619</v>
      </c>
      <c r="C5536" s="452" t="s">
        <v>16620</v>
      </c>
      <c r="D5536" s="781" t="s">
        <v>39</v>
      </c>
    </row>
    <row r="5537" spans="1:4" hidden="1">
      <c r="A5537" s="452" t="s">
        <v>16621</v>
      </c>
      <c r="B5537" s="820" t="s">
        <v>16622</v>
      </c>
      <c r="C5537" s="452" t="s">
        <v>16623</v>
      </c>
      <c r="D5537" s="781" t="s">
        <v>43</v>
      </c>
    </row>
    <row r="5538" spans="1:4" hidden="1">
      <c r="A5538" s="452" t="s">
        <v>16624</v>
      </c>
      <c r="B5538" s="820" t="s">
        <v>16625</v>
      </c>
      <c r="C5538" s="452" t="s">
        <v>16626</v>
      </c>
      <c r="D5538" s="781" t="s">
        <v>47</v>
      </c>
    </row>
    <row r="5539" spans="1:4" hidden="1">
      <c r="A5539" s="452" t="s">
        <v>16627</v>
      </c>
      <c r="B5539" s="820" t="s">
        <v>16628</v>
      </c>
      <c r="C5539" s="452" t="s">
        <v>16629</v>
      </c>
      <c r="D5539" s="781" t="s">
        <v>11</v>
      </c>
    </row>
    <row r="5540" spans="1:4" hidden="1">
      <c r="A5540" s="452" t="s">
        <v>16630</v>
      </c>
      <c r="B5540" s="820" t="s">
        <v>16631</v>
      </c>
      <c r="C5540" s="452" t="s">
        <v>16632</v>
      </c>
      <c r="D5540" s="781" t="s">
        <v>54</v>
      </c>
    </row>
    <row r="5541" spans="1:4" hidden="1">
      <c r="A5541" s="452" t="s">
        <v>16633</v>
      </c>
      <c r="B5541" s="820" t="s">
        <v>16634</v>
      </c>
      <c r="C5541" s="784" t="s">
        <v>16635</v>
      </c>
      <c r="D5541" s="781"/>
    </row>
    <row r="5542" spans="1:4" hidden="1">
      <c r="A5542" s="452" t="s">
        <v>16636</v>
      </c>
      <c r="B5542" s="820" t="s">
        <v>16637</v>
      </c>
      <c r="C5542" s="784" t="s">
        <v>16638</v>
      </c>
      <c r="D5542" s="781"/>
    </row>
    <row r="5543" spans="1:4" hidden="1">
      <c r="A5543" s="452" t="s">
        <v>16639</v>
      </c>
      <c r="B5543" s="820" t="s">
        <v>16640</v>
      </c>
      <c r="C5543" s="452" t="s">
        <v>16641</v>
      </c>
      <c r="D5543" s="781" t="s">
        <v>15</v>
      </c>
    </row>
    <row r="5544" spans="1:4" hidden="1">
      <c r="A5544" s="452" t="s">
        <v>16642</v>
      </c>
      <c r="B5544" s="820" t="s">
        <v>16643</v>
      </c>
      <c r="C5544" s="452" t="s">
        <v>16644</v>
      </c>
      <c r="D5544" s="781" t="s">
        <v>19</v>
      </c>
    </row>
    <row r="5545" spans="1:4" hidden="1">
      <c r="A5545" s="452" t="s">
        <v>16645</v>
      </c>
      <c r="B5545" s="820" t="s">
        <v>16646</v>
      </c>
      <c r="C5545" s="452" t="s">
        <v>16647</v>
      </c>
      <c r="D5545" s="781" t="s">
        <v>23</v>
      </c>
    </row>
    <row r="5546" spans="1:4" hidden="1">
      <c r="A5546" s="452" t="s">
        <v>16648</v>
      </c>
      <c r="B5546" s="820" t="s">
        <v>16649</v>
      </c>
      <c r="C5546" s="452" t="s">
        <v>16650</v>
      </c>
      <c r="D5546" s="781" t="s">
        <v>27</v>
      </c>
    </row>
    <row r="5547" spans="1:4" hidden="1">
      <c r="A5547" s="452" t="s">
        <v>16651</v>
      </c>
      <c r="B5547" s="820" t="s">
        <v>16652</v>
      </c>
      <c r="C5547" s="452" t="s">
        <v>16653</v>
      </c>
      <c r="D5547" s="781" t="s">
        <v>31</v>
      </c>
    </row>
    <row r="5548" spans="1:4" hidden="1">
      <c r="A5548" s="452" t="s">
        <v>16654</v>
      </c>
      <c r="B5548" s="820" t="s">
        <v>16655</v>
      </c>
      <c r="C5548" s="452" t="s">
        <v>16656</v>
      </c>
      <c r="D5548" s="781" t="s">
        <v>931</v>
      </c>
    </row>
    <row r="5549" spans="1:4" hidden="1">
      <c r="A5549" s="452" t="s">
        <v>16657</v>
      </c>
      <c r="B5549" s="820" t="s">
        <v>16658</v>
      </c>
      <c r="C5549" s="452" t="s">
        <v>16659</v>
      </c>
      <c r="D5549" s="781" t="s">
        <v>35</v>
      </c>
    </row>
    <row r="5550" spans="1:4" hidden="1">
      <c r="A5550" s="452" t="s">
        <v>16660</v>
      </c>
      <c r="B5550" s="820" t="s">
        <v>16661</v>
      </c>
      <c r="C5550" s="452" t="s">
        <v>16662</v>
      </c>
      <c r="D5550" s="781" t="s">
        <v>7</v>
      </c>
    </row>
    <row r="5551" spans="1:4" hidden="1">
      <c r="A5551" s="452" t="s">
        <v>16663</v>
      </c>
      <c r="B5551" s="820" t="s">
        <v>16664</v>
      </c>
      <c r="C5551" s="452" t="s">
        <v>16665</v>
      </c>
      <c r="D5551" s="781" t="s">
        <v>39</v>
      </c>
    </row>
    <row r="5552" spans="1:4" hidden="1">
      <c r="A5552" s="452" t="s">
        <v>16666</v>
      </c>
      <c r="B5552" s="820" t="s">
        <v>16667</v>
      </c>
      <c r="C5552" s="452" t="s">
        <v>16668</v>
      </c>
      <c r="D5552" s="781" t="s">
        <v>43</v>
      </c>
    </row>
    <row r="5553" spans="1:4" hidden="1">
      <c r="A5553" s="452" t="s">
        <v>16669</v>
      </c>
      <c r="B5553" s="820" t="s">
        <v>16670</v>
      </c>
      <c r="C5553" s="452" t="s">
        <v>16671</v>
      </c>
      <c r="D5553" s="781" t="s">
        <v>47</v>
      </c>
    </row>
    <row r="5554" spans="1:4" hidden="1">
      <c r="A5554" s="452" t="s">
        <v>16672</v>
      </c>
      <c r="B5554" s="820" t="s">
        <v>16673</v>
      </c>
      <c r="C5554" s="452" t="s">
        <v>16674</v>
      </c>
      <c r="D5554" s="781" t="s">
        <v>11</v>
      </c>
    </row>
    <row r="5555" spans="1:4" hidden="1">
      <c r="A5555" s="452" t="s">
        <v>16675</v>
      </c>
      <c r="B5555" s="820" t="s">
        <v>16676</v>
      </c>
      <c r="C5555" s="452" t="s">
        <v>16677</v>
      </c>
      <c r="D5555" s="781" t="s">
        <v>54</v>
      </c>
    </row>
    <row r="5556" spans="1:4" hidden="1">
      <c r="A5556" s="452" t="s">
        <v>16678</v>
      </c>
      <c r="B5556" s="820" t="s">
        <v>16679</v>
      </c>
      <c r="C5556" s="452" t="s">
        <v>16680</v>
      </c>
      <c r="D5556" s="781" t="s">
        <v>15</v>
      </c>
    </row>
    <row r="5557" spans="1:4" hidden="1">
      <c r="A5557" s="452" t="s">
        <v>16681</v>
      </c>
      <c r="B5557" s="820" t="s">
        <v>16682</v>
      </c>
      <c r="C5557" s="452" t="s">
        <v>16683</v>
      </c>
      <c r="D5557" s="781" t="s">
        <v>19</v>
      </c>
    </row>
    <row r="5558" spans="1:4" hidden="1">
      <c r="A5558" s="452" t="s">
        <v>16684</v>
      </c>
      <c r="B5558" s="820" t="s">
        <v>16685</v>
      </c>
      <c r="C5558" s="452" t="s">
        <v>16686</v>
      </c>
      <c r="D5558" s="781" t="s">
        <v>23</v>
      </c>
    </row>
    <row r="5559" spans="1:4" hidden="1">
      <c r="A5559" s="452" t="s">
        <v>16687</v>
      </c>
      <c r="B5559" s="820" t="s">
        <v>16688</v>
      </c>
      <c r="C5559" s="452" t="s">
        <v>16689</v>
      </c>
      <c r="D5559" s="781" t="s">
        <v>27</v>
      </c>
    </row>
    <row r="5560" spans="1:4" hidden="1">
      <c r="A5560" s="452" t="s">
        <v>16690</v>
      </c>
      <c r="B5560" s="820" t="s">
        <v>16691</v>
      </c>
      <c r="C5560" s="452" t="s">
        <v>16692</v>
      </c>
      <c r="D5560" s="781" t="s">
        <v>31</v>
      </c>
    </row>
    <row r="5561" spans="1:4" hidden="1">
      <c r="A5561" s="452" t="s">
        <v>16693</v>
      </c>
      <c r="B5561" s="820" t="s">
        <v>16694</v>
      </c>
      <c r="C5561" s="452" t="s">
        <v>16695</v>
      </c>
      <c r="D5561" s="781" t="s">
        <v>931</v>
      </c>
    </row>
    <row r="5562" spans="1:4" hidden="1">
      <c r="A5562" s="452" t="s">
        <v>16696</v>
      </c>
      <c r="B5562" s="820" t="s">
        <v>16697</v>
      </c>
      <c r="C5562" s="452" t="s">
        <v>16698</v>
      </c>
      <c r="D5562" s="781" t="s">
        <v>35</v>
      </c>
    </row>
    <row r="5563" spans="1:4" hidden="1">
      <c r="A5563" s="452" t="s">
        <v>16699</v>
      </c>
      <c r="B5563" s="820" t="s">
        <v>16700</v>
      </c>
      <c r="C5563" s="452" t="s">
        <v>16701</v>
      </c>
      <c r="D5563" s="781" t="s">
        <v>7</v>
      </c>
    </row>
    <row r="5564" spans="1:4" hidden="1">
      <c r="A5564" s="452" t="s">
        <v>16702</v>
      </c>
      <c r="B5564" s="820" t="s">
        <v>16703</v>
      </c>
      <c r="C5564" s="452" t="s">
        <v>16704</v>
      </c>
      <c r="D5564" s="781" t="s">
        <v>39</v>
      </c>
    </row>
    <row r="5565" spans="1:4" hidden="1">
      <c r="A5565" s="452" t="s">
        <v>16705</v>
      </c>
      <c r="B5565" s="820" t="s">
        <v>16706</v>
      </c>
      <c r="C5565" s="452" t="s">
        <v>16707</v>
      </c>
      <c r="D5565" s="781" t="s">
        <v>43</v>
      </c>
    </row>
    <row r="5566" spans="1:4" hidden="1">
      <c r="A5566" s="452" t="s">
        <v>16708</v>
      </c>
      <c r="B5566" s="820" t="s">
        <v>16709</v>
      </c>
      <c r="C5566" s="452" t="s">
        <v>16710</v>
      </c>
      <c r="D5566" s="781" t="s">
        <v>47</v>
      </c>
    </row>
    <row r="5567" spans="1:4" hidden="1">
      <c r="A5567" s="452" t="s">
        <v>16711</v>
      </c>
      <c r="B5567" s="820" t="s">
        <v>16712</v>
      </c>
      <c r="C5567" s="452" t="s">
        <v>16713</v>
      </c>
      <c r="D5567" s="781" t="s">
        <v>11</v>
      </c>
    </row>
    <row r="5568" spans="1:4" hidden="1">
      <c r="A5568" s="452" t="s">
        <v>16714</v>
      </c>
      <c r="B5568" s="820" t="s">
        <v>16715</v>
      </c>
      <c r="C5568" s="452" t="s">
        <v>16716</v>
      </c>
      <c r="D5568" s="781" t="s">
        <v>54</v>
      </c>
    </row>
    <row r="5569" spans="1:4" hidden="1">
      <c r="A5569" s="452" t="s">
        <v>16717</v>
      </c>
      <c r="B5569" s="820" t="s">
        <v>16718</v>
      </c>
      <c r="C5569" s="784" t="s">
        <v>16719</v>
      </c>
      <c r="D5569" s="781"/>
    </row>
    <row r="5570" spans="1:4" hidden="1">
      <c r="A5570" s="452" t="s">
        <v>16720</v>
      </c>
      <c r="B5570" s="820" t="s">
        <v>16721</v>
      </c>
      <c r="C5570" s="452" t="s">
        <v>16722</v>
      </c>
      <c r="D5570" s="781" t="s">
        <v>15</v>
      </c>
    </row>
    <row r="5571" spans="1:4" hidden="1">
      <c r="A5571" s="452" t="s">
        <v>16723</v>
      </c>
      <c r="B5571" s="820" t="s">
        <v>16724</v>
      </c>
      <c r="C5571" s="452" t="s">
        <v>16725</v>
      </c>
      <c r="D5571" s="781" t="s">
        <v>19</v>
      </c>
    </row>
    <row r="5572" spans="1:4" hidden="1">
      <c r="A5572" s="452" t="s">
        <v>16726</v>
      </c>
      <c r="B5572" s="820" t="s">
        <v>16727</v>
      </c>
      <c r="C5572" s="452" t="s">
        <v>16728</v>
      </c>
      <c r="D5572" s="781" t="s">
        <v>23</v>
      </c>
    </row>
    <row r="5573" spans="1:4" hidden="1">
      <c r="A5573" s="452" t="s">
        <v>16729</v>
      </c>
      <c r="B5573" s="820" t="s">
        <v>16730</v>
      </c>
      <c r="C5573" s="452" t="s">
        <v>16731</v>
      </c>
      <c r="D5573" s="781" t="s">
        <v>27</v>
      </c>
    </row>
    <row r="5574" spans="1:4" hidden="1">
      <c r="A5574" s="452" t="s">
        <v>16732</v>
      </c>
      <c r="B5574" s="820" t="s">
        <v>16733</v>
      </c>
      <c r="C5574" s="452" t="s">
        <v>16734</v>
      </c>
      <c r="D5574" s="781" t="s">
        <v>31</v>
      </c>
    </row>
    <row r="5575" spans="1:4" hidden="1">
      <c r="A5575" s="452" t="s">
        <v>16735</v>
      </c>
      <c r="B5575" s="820" t="s">
        <v>16736</v>
      </c>
      <c r="C5575" s="452" t="s">
        <v>16737</v>
      </c>
      <c r="D5575" s="781" t="s">
        <v>931</v>
      </c>
    </row>
    <row r="5576" spans="1:4" hidden="1">
      <c r="A5576" s="452" t="s">
        <v>16738</v>
      </c>
      <c r="B5576" s="820" t="s">
        <v>16739</v>
      </c>
      <c r="C5576" s="452" t="s">
        <v>16740</v>
      </c>
      <c r="D5576" s="781" t="s">
        <v>35</v>
      </c>
    </row>
    <row r="5577" spans="1:4" hidden="1">
      <c r="A5577" s="452" t="s">
        <v>16741</v>
      </c>
      <c r="B5577" s="820" t="s">
        <v>16742</v>
      </c>
      <c r="C5577" s="452" t="s">
        <v>16743</v>
      </c>
      <c r="D5577" s="781" t="s">
        <v>7</v>
      </c>
    </row>
    <row r="5578" spans="1:4" hidden="1">
      <c r="A5578" s="452" t="s">
        <v>16744</v>
      </c>
      <c r="B5578" s="820" t="s">
        <v>16745</v>
      </c>
      <c r="C5578" s="452" t="s">
        <v>16746</v>
      </c>
      <c r="D5578" s="781" t="s">
        <v>39</v>
      </c>
    </row>
    <row r="5579" spans="1:4" hidden="1">
      <c r="A5579" s="452" t="s">
        <v>16747</v>
      </c>
      <c r="B5579" s="820" t="s">
        <v>16748</v>
      </c>
      <c r="C5579" s="452" t="s">
        <v>16749</v>
      </c>
      <c r="D5579" s="781" t="s">
        <v>43</v>
      </c>
    </row>
    <row r="5580" spans="1:4" hidden="1">
      <c r="A5580" s="452" t="s">
        <v>16750</v>
      </c>
      <c r="B5580" s="820" t="s">
        <v>16751</v>
      </c>
      <c r="C5580" s="452" t="s">
        <v>16752</v>
      </c>
      <c r="D5580" s="781" t="s">
        <v>47</v>
      </c>
    </row>
    <row r="5581" spans="1:4" hidden="1">
      <c r="A5581" s="452" t="s">
        <v>16753</v>
      </c>
      <c r="B5581" s="820" t="s">
        <v>16754</v>
      </c>
      <c r="C5581" s="452" t="s">
        <v>16755</v>
      </c>
      <c r="D5581" s="781" t="s">
        <v>11</v>
      </c>
    </row>
    <row r="5582" spans="1:4" hidden="1">
      <c r="A5582" s="452" t="s">
        <v>16756</v>
      </c>
      <c r="B5582" s="820" t="s">
        <v>16757</v>
      </c>
      <c r="C5582" s="452" t="s">
        <v>16758</v>
      </c>
      <c r="D5582" s="781" t="s">
        <v>54</v>
      </c>
    </row>
    <row r="5583" spans="1:4" hidden="1">
      <c r="A5583" s="452" t="s">
        <v>16759</v>
      </c>
      <c r="B5583" s="820" t="s">
        <v>16760</v>
      </c>
      <c r="C5583" s="452" t="s">
        <v>16761</v>
      </c>
      <c r="D5583" s="781" t="s">
        <v>15</v>
      </c>
    </row>
    <row r="5584" spans="1:4" hidden="1">
      <c r="A5584" s="452" t="s">
        <v>16762</v>
      </c>
      <c r="B5584" s="820" t="s">
        <v>16763</v>
      </c>
      <c r="C5584" s="452" t="s">
        <v>16764</v>
      </c>
      <c r="D5584" s="781" t="s">
        <v>19</v>
      </c>
    </row>
    <row r="5585" spans="1:4" hidden="1">
      <c r="A5585" s="452" t="s">
        <v>16765</v>
      </c>
      <c r="B5585" s="820" t="s">
        <v>16766</v>
      </c>
      <c r="C5585" s="452" t="s">
        <v>16767</v>
      </c>
      <c r="D5585" s="781" t="s">
        <v>23</v>
      </c>
    </row>
    <row r="5586" spans="1:4" hidden="1">
      <c r="A5586" s="452" t="s">
        <v>16768</v>
      </c>
      <c r="B5586" s="820" t="s">
        <v>16769</v>
      </c>
      <c r="C5586" s="452" t="s">
        <v>16770</v>
      </c>
      <c r="D5586" s="781" t="s">
        <v>27</v>
      </c>
    </row>
    <row r="5587" spans="1:4" hidden="1">
      <c r="A5587" s="452" t="s">
        <v>16771</v>
      </c>
      <c r="B5587" s="820" t="s">
        <v>16772</v>
      </c>
      <c r="C5587" s="452" t="s">
        <v>16773</v>
      </c>
      <c r="D5587" s="781" t="s">
        <v>31</v>
      </c>
    </row>
    <row r="5588" spans="1:4" hidden="1">
      <c r="A5588" s="452" t="s">
        <v>16774</v>
      </c>
      <c r="B5588" s="820" t="s">
        <v>16775</v>
      </c>
      <c r="C5588" s="452" t="s">
        <v>16776</v>
      </c>
      <c r="D5588" s="781" t="s">
        <v>931</v>
      </c>
    </row>
    <row r="5589" spans="1:4" hidden="1">
      <c r="A5589" s="452" t="s">
        <v>16777</v>
      </c>
      <c r="B5589" s="820" t="s">
        <v>16778</v>
      </c>
      <c r="C5589" s="452" t="s">
        <v>16779</v>
      </c>
      <c r="D5589" s="781" t="s">
        <v>35</v>
      </c>
    </row>
    <row r="5590" spans="1:4" hidden="1">
      <c r="A5590" s="452" t="s">
        <v>16780</v>
      </c>
      <c r="B5590" s="820" t="s">
        <v>16781</v>
      </c>
      <c r="C5590" s="452" t="s">
        <v>16782</v>
      </c>
      <c r="D5590" s="781" t="s">
        <v>7</v>
      </c>
    </row>
    <row r="5591" spans="1:4" hidden="1">
      <c r="A5591" s="452" t="s">
        <v>16783</v>
      </c>
      <c r="B5591" s="820" t="s">
        <v>16784</v>
      </c>
      <c r="C5591" s="452" t="s">
        <v>16785</v>
      </c>
      <c r="D5591" s="781" t="s">
        <v>39</v>
      </c>
    </row>
    <row r="5592" spans="1:4" hidden="1">
      <c r="A5592" s="452" t="s">
        <v>16786</v>
      </c>
      <c r="B5592" s="820" t="s">
        <v>16787</v>
      </c>
      <c r="C5592" s="452" t="s">
        <v>16788</v>
      </c>
      <c r="D5592" s="781" t="s">
        <v>43</v>
      </c>
    </row>
    <row r="5593" spans="1:4" hidden="1">
      <c r="A5593" s="452" t="s">
        <v>16789</v>
      </c>
      <c r="B5593" s="820" t="s">
        <v>16790</v>
      </c>
      <c r="C5593" s="452" t="s">
        <v>16791</v>
      </c>
      <c r="D5593" s="781" t="s">
        <v>47</v>
      </c>
    </row>
    <row r="5594" spans="1:4" hidden="1">
      <c r="A5594" s="452" t="s">
        <v>16792</v>
      </c>
      <c r="B5594" s="820" t="s">
        <v>16793</v>
      </c>
      <c r="C5594" s="452" t="s">
        <v>16794</v>
      </c>
      <c r="D5594" s="781" t="s">
        <v>11</v>
      </c>
    </row>
    <row r="5595" spans="1:4" hidden="1">
      <c r="A5595" s="452" t="s">
        <v>16795</v>
      </c>
      <c r="B5595" s="820" t="s">
        <v>16796</v>
      </c>
      <c r="C5595" s="452" t="s">
        <v>16797</v>
      </c>
      <c r="D5595" s="781" t="s">
        <v>54</v>
      </c>
    </row>
    <row r="5596" spans="1:4" hidden="1">
      <c r="A5596" s="452" t="s">
        <v>16798</v>
      </c>
      <c r="B5596" s="820" t="s">
        <v>16799</v>
      </c>
      <c r="C5596" s="452" t="s">
        <v>16800</v>
      </c>
      <c r="D5596" s="781" t="s">
        <v>15</v>
      </c>
    </row>
    <row r="5597" spans="1:4" hidden="1">
      <c r="A5597" s="452" t="s">
        <v>16801</v>
      </c>
      <c r="B5597" s="820" t="s">
        <v>16802</v>
      </c>
      <c r="C5597" s="452" t="s">
        <v>16803</v>
      </c>
      <c r="D5597" s="781" t="s">
        <v>19</v>
      </c>
    </row>
    <row r="5598" spans="1:4" hidden="1">
      <c r="A5598" s="452" t="s">
        <v>16804</v>
      </c>
      <c r="B5598" s="820" t="s">
        <v>16805</v>
      </c>
      <c r="C5598" s="452" t="s">
        <v>16806</v>
      </c>
      <c r="D5598" s="781" t="s">
        <v>23</v>
      </c>
    </row>
    <row r="5599" spans="1:4" hidden="1">
      <c r="A5599" s="452" t="s">
        <v>16807</v>
      </c>
      <c r="B5599" s="820" t="s">
        <v>16808</v>
      </c>
      <c r="C5599" s="452" t="s">
        <v>16809</v>
      </c>
      <c r="D5599" s="781" t="s">
        <v>27</v>
      </c>
    </row>
    <row r="5600" spans="1:4" hidden="1">
      <c r="A5600" s="452" t="s">
        <v>16810</v>
      </c>
      <c r="B5600" s="820" t="s">
        <v>16811</v>
      </c>
      <c r="C5600" s="452" t="s">
        <v>16812</v>
      </c>
      <c r="D5600" s="781" t="s">
        <v>31</v>
      </c>
    </row>
    <row r="5601" spans="1:4" hidden="1">
      <c r="A5601" s="452" t="s">
        <v>16813</v>
      </c>
      <c r="B5601" s="820" t="s">
        <v>16814</v>
      </c>
      <c r="C5601" s="452" t="s">
        <v>16815</v>
      </c>
      <c r="D5601" s="781" t="s">
        <v>931</v>
      </c>
    </row>
    <row r="5602" spans="1:4" hidden="1">
      <c r="A5602" s="452" t="s">
        <v>16816</v>
      </c>
      <c r="B5602" s="820" t="s">
        <v>16817</v>
      </c>
      <c r="C5602" s="452" t="s">
        <v>16818</v>
      </c>
      <c r="D5602" s="781" t="s">
        <v>35</v>
      </c>
    </row>
    <row r="5603" spans="1:4" hidden="1">
      <c r="A5603" s="452" t="s">
        <v>16819</v>
      </c>
      <c r="B5603" s="820" t="s">
        <v>16820</v>
      </c>
      <c r="C5603" s="452" t="s">
        <v>16821</v>
      </c>
      <c r="D5603" s="781" t="s">
        <v>7</v>
      </c>
    </row>
    <row r="5604" spans="1:4" hidden="1">
      <c r="A5604" s="452" t="s">
        <v>16822</v>
      </c>
      <c r="B5604" s="820" t="s">
        <v>16823</v>
      </c>
      <c r="C5604" s="452" t="s">
        <v>16824</v>
      </c>
      <c r="D5604" s="781" t="s">
        <v>39</v>
      </c>
    </row>
    <row r="5605" spans="1:4" hidden="1">
      <c r="A5605" s="452" t="s">
        <v>16825</v>
      </c>
      <c r="B5605" s="820" t="s">
        <v>16826</v>
      </c>
      <c r="C5605" s="452" t="s">
        <v>16827</v>
      </c>
      <c r="D5605" s="781" t="s">
        <v>43</v>
      </c>
    </row>
    <row r="5606" spans="1:4" hidden="1">
      <c r="A5606" s="452" t="s">
        <v>16828</v>
      </c>
      <c r="B5606" s="820" t="s">
        <v>16829</v>
      </c>
      <c r="C5606" s="452" t="s">
        <v>16830</v>
      </c>
      <c r="D5606" s="781" t="s">
        <v>47</v>
      </c>
    </row>
    <row r="5607" spans="1:4" hidden="1">
      <c r="A5607" s="452" t="s">
        <v>16831</v>
      </c>
      <c r="B5607" s="820" t="s">
        <v>16832</v>
      </c>
      <c r="C5607" s="452" t="s">
        <v>16833</v>
      </c>
      <c r="D5607" s="781" t="s">
        <v>11</v>
      </c>
    </row>
    <row r="5608" spans="1:4" hidden="1">
      <c r="A5608" s="452" t="s">
        <v>16834</v>
      </c>
      <c r="B5608" s="820" t="s">
        <v>16835</v>
      </c>
      <c r="C5608" s="452" t="s">
        <v>16836</v>
      </c>
      <c r="D5608" s="781" t="s">
        <v>54</v>
      </c>
    </row>
    <row r="5609" spans="1:4" hidden="1">
      <c r="A5609" s="452" t="s">
        <v>16837</v>
      </c>
      <c r="B5609" s="820" t="s">
        <v>16838</v>
      </c>
      <c r="C5609" s="452" t="s">
        <v>16839</v>
      </c>
      <c r="D5609" s="781" t="s">
        <v>15</v>
      </c>
    </row>
    <row r="5610" spans="1:4" hidden="1">
      <c r="A5610" s="452" t="s">
        <v>16840</v>
      </c>
      <c r="B5610" s="820" t="s">
        <v>16841</v>
      </c>
      <c r="C5610" s="452" t="s">
        <v>16842</v>
      </c>
      <c r="D5610" s="781" t="s">
        <v>19</v>
      </c>
    </row>
    <row r="5611" spans="1:4" hidden="1">
      <c r="A5611" s="452" t="s">
        <v>16843</v>
      </c>
      <c r="B5611" s="820" t="s">
        <v>16844</v>
      </c>
      <c r="C5611" s="452" t="s">
        <v>16845</v>
      </c>
      <c r="D5611" s="781" t="s">
        <v>23</v>
      </c>
    </row>
    <row r="5612" spans="1:4" hidden="1">
      <c r="A5612" s="452" t="s">
        <v>16846</v>
      </c>
      <c r="B5612" s="820" t="s">
        <v>16847</v>
      </c>
      <c r="C5612" s="452" t="s">
        <v>16848</v>
      </c>
      <c r="D5612" s="781" t="s">
        <v>27</v>
      </c>
    </row>
    <row r="5613" spans="1:4" hidden="1">
      <c r="A5613" s="452" t="s">
        <v>16849</v>
      </c>
      <c r="B5613" s="820" t="s">
        <v>16850</v>
      </c>
      <c r="C5613" s="452" t="s">
        <v>16851</v>
      </c>
      <c r="D5613" s="781" t="s">
        <v>31</v>
      </c>
    </row>
    <row r="5614" spans="1:4" hidden="1">
      <c r="A5614" s="452" t="s">
        <v>16852</v>
      </c>
      <c r="B5614" s="820" t="s">
        <v>16853</v>
      </c>
      <c r="C5614" s="452" t="s">
        <v>16854</v>
      </c>
      <c r="D5614" s="781" t="s">
        <v>931</v>
      </c>
    </row>
    <row r="5615" spans="1:4" hidden="1">
      <c r="A5615" s="452" t="s">
        <v>16855</v>
      </c>
      <c r="B5615" s="820" t="s">
        <v>16856</v>
      </c>
      <c r="C5615" s="452" t="s">
        <v>16857</v>
      </c>
      <c r="D5615" s="781" t="s">
        <v>35</v>
      </c>
    </row>
    <row r="5616" spans="1:4" hidden="1">
      <c r="A5616" s="452" t="s">
        <v>16858</v>
      </c>
      <c r="B5616" s="820" t="s">
        <v>16859</v>
      </c>
      <c r="C5616" s="452" t="s">
        <v>16860</v>
      </c>
      <c r="D5616" s="781" t="s">
        <v>7</v>
      </c>
    </row>
    <row r="5617" spans="1:4" hidden="1">
      <c r="A5617" s="452" t="s">
        <v>16861</v>
      </c>
      <c r="B5617" s="820" t="s">
        <v>16862</v>
      </c>
      <c r="C5617" s="452" t="s">
        <v>16863</v>
      </c>
      <c r="D5617" s="781" t="s">
        <v>39</v>
      </c>
    </row>
    <row r="5618" spans="1:4" hidden="1">
      <c r="A5618" s="452" t="s">
        <v>16864</v>
      </c>
      <c r="B5618" s="820" t="s">
        <v>16865</v>
      </c>
      <c r="C5618" s="452" t="s">
        <v>16866</v>
      </c>
      <c r="D5618" s="781" t="s">
        <v>43</v>
      </c>
    </row>
    <row r="5619" spans="1:4" hidden="1">
      <c r="A5619" s="452" t="s">
        <v>16867</v>
      </c>
      <c r="B5619" s="820" t="s">
        <v>16868</v>
      </c>
      <c r="C5619" s="452" t="s">
        <v>16869</v>
      </c>
      <c r="D5619" s="781" t="s">
        <v>47</v>
      </c>
    </row>
    <row r="5620" spans="1:4" hidden="1">
      <c r="A5620" s="452" t="s">
        <v>16870</v>
      </c>
      <c r="B5620" s="820" t="s">
        <v>16871</v>
      </c>
      <c r="C5620" s="452" t="s">
        <v>16872</v>
      </c>
      <c r="D5620" s="781" t="s">
        <v>11</v>
      </c>
    </row>
    <row r="5621" spans="1:4" hidden="1">
      <c r="A5621" s="452" t="s">
        <v>16873</v>
      </c>
      <c r="B5621" s="820" t="s">
        <v>16874</v>
      </c>
      <c r="C5621" s="452" t="s">
        <v>16875</v>
      </c>
      <c r="D5621" s="781" t="s">
        <v>54</v>
      </c>
    </row>
    <row r="5622" spans="1:4" hidden="1">
      <c r="A5622" s="452" t="s">
        <v>16876</v>
      </c>
      <c r="B5622" s="820" t="s">
        <v>16877</v>
      </c>
      <c r="C5622" s="452" t="s">
        <v>16878</v>
      </c>
      <c r="D5622" s="781" t="s">
        <v>15</v>
      </c>
    </row>
    <row r="5623" spans="1:4" hidden="1">
      <c r="A5623" s="452" t="s">
        <v>16879</v>
      </c>
      <c r="B5623" s="820" t="s">
        <v>16880</v>
      </c>
      <c r="C5623" s="452" t="s">
        <v>16881</v>
      </c>
      <c r="D5623" s="781" t="s">
        <v>19</v>
      </c>
    </row>
    <row r="5624" spans="1:4" hidden="1">
      <c r="A5624" s="452" t="s">
        <v>16882</v>
      </c>
      <c r="B5624" s="820" t="s">
        <v>16883</v>
      </c>
      <c r="C5624" s="452" t="s">
        <v>16884</v>
      </c>
      <c r="D5624" s="781" t="s">
        <v>23</v>
      </c>
    </row>
    <row r="5625" spans="1:4" hidden="1">
      <c r="A5625" s="452" t="s">
        <v>16885</v>
      </c>
      <c r="B5625" s="820" t="s">
        <v>16886</v>
      </c>
      <c r="C5625" s="452" t="s">
        <v>16887</v>
      </c>
      <c r="D5625" s="781" t="s">
        <v>27</v>
      </c>
    </row>
    <row r="5626" spans="1:4" hidden="1">
      <c r="A5626" s="452" t="s">
        <v>16888</v>
      </c>
      <c r="B5626" s="820" t="s">
        <v>16889</v>
      </c>
      <c r="C5626" s="452" t="s">
        <v>16890</v>
      </c>
      <c r="D5626" s="781" t="s">
        <v>31</v>
      </c>
    </row>
    <row r="5627" spans="1:4" hidden="1">
      <c r="A5627" s="452" t="s">
        <v>16891</v>
      </c>
      <c r="B5627" s="820" t="s">
        <v>16892</v>
      </c>
      <c r="C5627" s="452" t="s">
        <v>16893</v>
      </c>
      <c r="D5627" s="781" t="s">
        <v>931</v>
      </c>
    </row>
    <row r="5628" spans="1:4" hidden="1">
      <c r="A5628" s="452" t="s">
        <v>16894</v>
      </c>
      <c r="B5628" s="820" t="s">
        <v>16895</v>
      </c>
      <c r="C5628" s="452" t="s">
        <v>16896</v>
      </c>
      <c r="D5628" s="781" t="s">
        <v>35</v>
      </c>
    </row>
    <row r="5629" spans="1:4" hidden="1">
      <c r="A5629" s="452" t="s">
        <v>16897</v>
      </c>
      <c r="B5629" s="820" t="s">
        <v>16898</v>
      </c>
      <c r="C5629" s="452" t="s">
        <v>16899</v>
      </c>
      <c r="D5629" s="781" t="s">
        <v>7</v>
      </c>
    </row>
    <row r="5630" spans="1:4" hidden="1">
      <c r="A5630" s="452" t="s">
        <v>16900</v>
      </c>
      <c r="B5630" s="820" t="s">
        <v>16901</v>
      </c>
      <c r="C5630" s="452" t="s">
        <v>16902</v>
      </c>
      <c r="D5630" s="781" t="s">
        <v>39</v>
      </c>
    </row>
    <row r="5631" spans="1:4" hidden="1">
      <c r="A5631" s="452" t="s">
        <v>16903</v>
      </c>
      <c r="B5631" s="820" t="s">
        <v>16904</v>
      </c>
      <c r="C5631" s="452" t="s">
        <v>16905</v>
      </c>
      <c r="D5631" s="781" t="s">
        <v>43</v>
      </c>
    </row>
    <row r="5632" spans="1:4" hidden="1">
      <c r="A5632" s="452" t="s">
        <v>16906</v>
      </c>
      <c r="B5632" s="820" t="s">
        <v>16907</v>
      </c>
      <c r="C5632" s="452" t="s">
        <v>16908</v>
      </c>
      <c r="D5632" s="781" t="s">
        <v>47</v>
      </c>
    </row>
    <row r="5633" spans="1:4" hidden="1">
      <c r="A5633" s="452" t="s">
        <v>16909</v>
      </c>
      <c r="B5633" s="820" t="s">
        <v>16910</v>
      </c>
      <c r="C5633" s="452" t="s">
        <v>16911</v>
      </c>
      <c r="D5633" s="781" t="s">
        <v>11</v>
      </c>
    </row>
    <row r="5634" spans="1:4" hidden="1">
      <c r="A5634" s="452" t="s">
        <v>16912</v>
      </c>
      <c r="B5634" s="820" t="s">
        <v>16913</v>
      </c>
      <c r="C5634" s="452" t="s">
        <v>16914</v>
      </c>
      <c r="D5634" s="781" t="s">
        <v>54</v>
      </c>
    </row>
    <row r="5635" spans="1:4" hidden="1">
      <c r="A5635" s="452" t="s">
        <v>16915</v>
      </c>
      <c r="B5635" s="820" t="s">
        <v>16916</v>
      </c>
      <c r="C5635" s="784" t="s">
        <v>16917</v>
      </c>
      <c r="D5635" s="781"/>
    </row>
    <row r="5636" spans="1:4" hidden="1">
      <c r="A5636" s="452" t="s">
        <v>16918</v>
      </c>
      <c r="B5636" s="820" t="s">
        <v>16919</v>
      </c>
      <c r="C5636" s="784" t="s">
        <v>16920</v>
      </c>
      <c r="D5636" s="781"/>
    </row>
    <row r="5637" spans="1:4" hidden="1">
      <c r="A5637" s="452" t="s">
        <v>16921</v>
      </c>
      <c r="B5637" s="820" t="s">
        <v>16922</v>
      </c>
      <c r="C5637" s="784" t="s">
        <v>16923</v>
      </c>
      <c r="D5637" s="781"/>
    </row>
    <row r="5638" spans="1:4" hidden="1">
      <c r="A5638" s="452" t="s">
        <v>16924</v>
      </c>
      <c r="B5638" s="820" t="s">
        <v>16925</v>
      </c>
      <c r="C5638" s="784" t="s">
        <v>16926</v>
      </c>
      <c r="D5638" s="781"/>
    </row>
    <row r="5639" spans="1:4">
      <c r="A5639" s="452" t="s">
        <v>16927</v>
      </c>
      <c r="B5639" s="820" t="s">
        <v>16928</v>
      </c>
      <c r="C5639" s="784" t="s">
        <v>16929</v>
      </c>
      <c r="D5639" s="781"/>
    </row>
    <row r="5640" spans="1:4">
      <c r="A5640" s="452" t="s">
        <v>16930</v>
      </c>
      <c r="B5640" s="820" t="s">
        <v>16931</v>
      </c>
      <c r="C5640" s="784" t="s">
        <v>16932</v>
      </c>
      <c r="D5640" s="781"/>
    </row>
    <row r="5641" spans="1:4" hidden="1">
      <c r="A5641" s="452" t="s">
        <v>16933</v>
      </c>
      <c r="B5641" s="820" t="s">
        <v>16934</v>
      </c>
      <c r="C5641" s="784" t="s">
        <v>16935</v>
      </c>
      <c r="D5641" s="781"/>
    </row>
    <row r="5642" spans="1:4" hidden="1">
      <c r="A5642" s="452" t="s">
        <v>16936</v>
      </c>
      <c r="B5642" s="820" t="s">
        <v>16937</v>
      </c>
      <c r="C5642" s="452" t="s">
        <v>16938</v>
      </c>
      <c r="D5642" s="781" t="s">
        <v>15</v>
      </c>
    </row>
    <row r="5643" spans="1:4" hidden="1">
      <c r="A5643" s="452" t="s">
        <v>16939</v>
      </c>
      <c r="B5643" s="820" t="s">
        <v>16940</v>
      </c>
      <c r="C5643" s="452" t="s">
        <v>16941</v>
      </c>
      <c r="D5643" s="781" t="s">
        <v>19</v>
      </c>
    </row>
    <row r="5644" spans="1:4" hidden="1">
      <c r="A5644" s="452" t="s">
        <v>16942</v>
      </c>
      <c r="B5644" s="820" t="s">
        <v>16943</v>
      </c>
      <c r="C5644" s="452" t="s">
        <v>16944</v>
      </c>
      <c r="D5644" s="781" t="s">
        <v>23</v>
      </c>
    </row>
    <row r="5645" spans="1:4" hidden="1">
      <c r="A5645" s="452" t="s">
        <v>16945</v>
      </c>
      <c r="B5645" s="820" t="s">
        <v>16946</v>
      </c>
      <c r="C5645" s="452" t="s">
        <v>16947</v>
      </c>
      <c r="D5645" s="781" t="s">
        <v>27</v>
      </c>
    </row>
    <row r="5646" spans="1:4" hidden="1">
      <c r="A5646" s="452" t="s">
        <v>16948</v>
      </c>
      <c r="B5646" s="820" t="s">
        <v>16949</v>
      </c>
      <c r="C5646" s="452" t="s">
        <v>16950</v>
      </c>
      <c r="D5646" s="781" t="s">
        <v>31</v>
      </c>
    </row>
    <row r="5647" spans="1:4" hidden="1">
      <c r="A5647" s="452" t="s">
        <v>16951</v>
      </c>
      <c r="B5647" s="820" t="s">
        <v>16952</v>
      </c>
      <c r="C5647" s="452" t="s">
        <v>16953</v>
      </c>
      <c r="D5647" s="781" t="s">
        <v>35</v>
      </c>
    </row>
    <row r="5648" spans="1:4" hidden="1">
      <c r="A5648" s="452" t="s">
        <v>16954</v>
      </c>
      <c r="B5648" s="820" t="s">
        <v>16955</v>
      </c>
      <c r="C5648" s="452" t="s">
        <v>16956</v>
      </c>
      <c r="D5648" s="781" t="s">
        <v>39</v>
      </c>
    </row>
    <row r="5649" spans="1:4" hidden="1">
      <c r="A5649" s="452" t="s">
        <v>16957</v>
      </c>
      <c r="B5649" s="820" t="s">
        <v>16958</v>
      </c>
      <c r="C5649" s="452" t="s">
        <v>16959</v>
      </c>
      <c r="D5649" s="781" t="s">
        <v>43</v>
      </c>
    </row>
    <row r="5650" spans="1:4" hidden="1">
      <c r="A5650" s="452" t="s">
        <v>16960</v>
      </c>
      <c r="B5650" s="820" t="s">
        <v>16961</v>
      </c>
      <c r="C5650" s="452" t="s">
        <v>16962</v>
      </c>
      <c r="D5650" s="781" t="s">
        <v>47</v>
      </c>
    </row>
    <row r="5651" spans="1:4" hidden="1">
      <c r="A5651" s="452" t="s">
        <v>16963</v>
      </c>
      <c r="B5651" s="820" t="s">
        <v>16964</v>
      </c>
      <c r="C5651" s="452" t="s">
        <v>16965</v>
      </c>
      <c r="D5651" s="781" t="s">
        <v>11</v>
      </c>
    </row>
    <row r="5652" spans="1:4" hidden="1">
      <c r="A5652" s="452" t="s">
        <v>16966</v>
      </c>
      <c r="B5652" s="820" t="s">
        <v>16967</v>
      </c>
      <c r="C5652" s="452" t="s">
        <v>16968</v>
      </c>
      <c r="D5652" s="781" t="s">
        <v>54</v>
      </c>
    </row>
    <row r="5653" spans="1:4" hidden="1">
      <c r="A5653" s="452" t="s">
        <v>16969</v>
      </c>
      <c r="B5653" s="820" t="s">
        <v>16970</v>
      </c>
      <c r="C5653" s="452" t="s">
        <v>16971</v>
      </c>
      <c r="D5653" s="781" t="s">
        <v>15</v>
      </c>
    </row>
    <row r="5654" spans="1:4" hidden="1">
      <c r="A5654" s="452" t="s">
        <v>16972</v>
      </c>
      <c r="B5654" s="820" t="s">
        <v>16973</v>
      </c>
      <c r="C5654" s="452" t="s">
        <v>16974</v>
      </c>
      <c r="D5654" s="781" t="s">
        <v>19</v>
      </c>
    </row>
    <row r="5655" spans="1:4" hidden="1">
      <c r="A5655" s="452" t="s">
        <v>16975</v>
      </c>
      <c r="B5655" s="820" t="s">
        <v>16976</v>
      </c>
      <c r="C5655" s="452" t="s">
        <v>16977</v>
      </c>
      <c r="D5655" s="781" t="s">
        <v>23</v>
      </c>
    </row>
    <row r="5656" spans="1:4" hidden="1">
      <c r="A5656" s="452" t="s">
        <v>16978</v>
      </c>
      <c r="B5656" s="820" t="s">
        <v>16979</v>
      </c>
      <c r="C5656" s="452" t="s">
        <v>16980</v>
      </c>
      <c r="D5656" s="781" t="s">
        <v>27</v>
      </c>
    </row>
    <row r="5657" spans="1:4" hidden="1">
      <c r="A5657" s="452" t="s">
        <v>16981</v>
      </c>
      <c r="B5657" s="820" t="s">
        <v>16982</v>
      </c>
      <c r="C5657" s="452" t="s">
        <v>16983</v>
      </c>
      <c r="D5657" s="781" t="s">
        <v>31</v>
      </c>
    </row>
    <row r="5658" spans="1:4" hidden="1">
      <c r="A5658" s="452" t="s">
        <v>16984</v>
      </c>
      <c r="B5658" s="820" t="s">
        <v>16985</v>
      </c>
      <c r="C5658" s="452" t="s">
        <v>16986</v>
      </c>
      <c r="D5658" s="781" t="s">
        <v>35</v>
      </c>
    </row>
    <row r="5659" spans="1:4" hidden="1">
      <c r="A5659" s="452" t="s">
        <v>16987</v>
      </c>
      <c r="B5659" s="820" t="s">
        <v>16988</v>
      </c>
      <c r="C5659" s="452" t="s">
        <v>16989</v>
      </c>
      <c r="D5659" s="781" t="s">
        <v>39</v>
      </c>
    </row>
    <row r="5660" spans="1:4" hidden="1">
      <c r="A5660" s="452" t="s">
        <v>16990</v>
      </c>
      <c r="B5660" s="820" t="s">
        <v>16991</v>
      </c>
      <c r="C5660" s="452" t="s">
        <v>16992</v>
      </c>
      <c r="D5660" s="781" t="s">
        <v>43</v>
      </c>
    </row>
    <row r="5661" spans="1:4" hidden="1">
      <c r="A5661" s="452" t="s">
        <v>16993</v>
      </c>
      <c r="B5661" s="820" t="s">
        <v>16994</v>
      </c>
      <c r="C5661" s="452" t="s">
        <v>16995</v>
      </c>
      <c r="D5661" s="781" t="s">
        <v>47</v>
      </c>
    </row>
    <row r="5662" spans="1:4" hidden="1">
      <c r="A5662" s="452" t="s">
        <v>16996</v>
      </c>
      <c r="B5662" s="820" t="s">
        <v>16997</v>
      </c>
      <c r="C5662" s="452" t="s">
        <v>16998</v>
      </c>
      <c r="D5662" s="781" t="s">
        <v>11</v>
      </c>
    </row>
    <row r="5663" spans="1:4" hidden="1">
      <c r="A5663" s="452" t="s">
        <v>16999</v>
      </c>
      <c r="B5663" s="820" t="s">
        <v>17000</v>
      </c>
      <c r="C5663" s="452" t="s">
        <v>17001</v>
      </c>
      <c r="D5663" s="781" t="s">
        <v>54</v>
      </c>
    </row>
    <row r="5664" spans="1:4" hidden="1">
      <c r="A5664" s="452" t="s">
        <v>17002</v>
      </c>
      <c r="B5664" s="820" t="s">
        <v>17003</v>
      </c>
      <c r="C5664" s="452" t="s">
        <v>17004</v>
      </c>
      <c r="D5664" s="781" t="s">
        <v>15</v>
      </c>
    </row>
    <row r="5665" spans="1:4" hidden="1">
      <c r="A5665" s="452" t="s">
        <v>17005</v>
      </c>
      <c r="B5665" s="820" t="s">
        <v>17006</v>
      </c>
      <c r="C5665" s="452" t="s">
        <v>17007</v>
      </c>
      <c r="D5665" s="781" t="s">
        <v>19</v>
      </c>
    </row>
    <row r="5666" spans="1:4" hidden="1">
      <c r="A5666" s="452" t="s">
        <v>17008</v>
      </c>
      <c r="B5666" s="820" t="s">
        <v>17009</v>
      </c>
      <c r="C5666" s="452" t="s">
        <v>17010</v>
      </c>
      <c r="D5666" s="781" t="s">
        <v>23</v>
      </c>
    </row>
    <row r="5667" spans="1:4" hidden="1">
      <c r="A5667" s="452" t="s">
        <v>17011</v>
      </c>
      <c r="B5667" s="820" t="s">
        <v>17012</v>
      </c>
      <c r="C5667" s="452" t="s">
        <v>17013</v>
      </c>
      <c r="D5667" s="781" t="s">
        <v>27</v>
      </c>
    </row>
    <row r="5668" spans="1:4" hidden="1">
      <c r="A5668" s="452" t="s">
        <v>17014</v>
      </c>
      <c r="B5668" s="820" t="s">
        <v>17015</v>
      </c>
      <c r="C5668" s="452" t="s">
        <v>17016</v>
      </c>
      <c r="D5668" s="781" t="s">
        <v>31</v>
      </c>
    </row>
    <row r="5669" spans="1:4" hidden="1">
      <c r="A5669" s="452" t="s">
        <v>17017</v>
      </c>
      <c r="B5669" s="820" t="s">
        <v>17018</v>
      </c>
      <c r="C5669" s="452" t="s">
        <v>17019</v>
      </c>
      <c r="D5669" s="781" t="s">
        <v>35</v>
      </c>
    </row>
    <row r="5670" spans="1:4" hidden="1">
      <c r="A5670" s="452" t="s">
        <v>17020</v>
      </c>
      <c r="B5670" s="820" t="s">
        <v>17021</v>
      </c>
      <c r="C5670" s="452" t="s">
        <v>17022</v>
      </c>
      <c r="D5670" s="781" t="s">
        <v>39</v>
      </c>
    </row>
    <row r="5671" spans="1:4" hidden="1">
      <c r="A5671" s="452" t="s">
        <v>17023</v>
      </c>
      <c r="B5671" s="820" t="s">
        <v>17024</v>
      </c>
      <c r="C5671" s="452" t="s">
        <v>17025</v>
      </c>
      <c r="D5671" s="781" t="s">
        <v>43</v>
      </c>
    </row>
    <row r="5672" spans="1:4" hidden="1">
      <c r="A5672" s="452" t="s">
        <v>17026</v>
      </c>
      <c r="B5672" s="820" t="s">
        <v>17027</v>
      </c>
      <c r="C5672" s="452" t="s">
        <v>17028</v>
      </c>
      <c r="D5672" s="781" t="s">
        <v>47</v>
      </c>
    </row>
    <row r="5673" spans="1:4" hidden="1">
      <c r="A5673" s="452" t="s">
        <v>17029</v>
      </c>
      <c r="B5673" s="820" t="s">
        <v>17030</v>
      </c>
      <c r="C5673" s="452" t="s">
        <v>17031</v>
      </c>
      <c r="D5673" s="781" t="s">
        <v>11</v>
      </c>
    </row>
    <row r="5674" spans="1:4" hidden="1">
      <c r="A5674" s="452" t="s">
        <v>17032</v>
      </c>
      <c r="B5674" s="820" t="s">
        <v>17033</v>
      </c>
      <c r="C5674" s="452" t="s">
        <v>17034</v>
      </c>
      <c r="D5674" s="781" t="s">
        <v>54</v>
      </c>
    </row>
    <row r="5675" spans="1:4" hidden="1">
      <c r="A5675" s="452" t="s">
        <v>17035</v>
      </c>
      <c r="B5675" s="820" t="s">
        <v>17036</v>
      </c>
      <c r="C5675" s="452" t="s">
        <v>17037</v>
      </c>
      <c r="D5675" s="781" t="s">
        <v>15</v>
      </c>
    </row>
    <row r="5676" spans="1:4" hidden="1">
      <c r="A5676" s="452" t="s">
        <v>17038</v>
      </c>
      <c r="B5676" s="820" t="s">
        <v>17039</v>
      </c>
      <c r="C5676" s="452" t="s">
        <v>17040</v>
      </c>
      <c r="D5676" s="781" t="s">
        <v>19</v>
      </c>
    </row>
    <row r="5677" spans="1:4" hidden="1">
      <c r="A5677" s="452" t="s">
        <v>17041</v>
      </c>
      <c r="B5677" s="820" t="s">
        <v>17042</v>
      </c>
      <c r="C5677" s="452" t="s">
        <v>17043</v>
      </c>
      <c r="D5677" s="781" t="s">
        <v>23</v>
      </c>
    </row>
    <row r="5678" spans="1:4" hidden="1">
      <c r="A5678" s="452" t="s">
        <v>17044</v>
      </c>
      <c r="B5678" s="820" t="s">
        <v>17045</v>
      </c>
      <c r="C5678" s="452" t="s">
        <v>17046</v>
      </c>
      <c r="D5678" s="781" t="s">
        <v>27</v>
      </c>
    </row>
    <row r="5679" spans="1:4" hidden="1">
      <c r="A5679" s="452" t="s">
        <v>17047</v>
      </c>
      <c r="B5679" s="820" t="s">
        <v>17048</v>
      </c>
      <c r="C5679" s="452" t="s">
        <v>17049</v>
      </c>
      <c r="D5679" s="781" t="s">
        <v>31</v>
      </c>
    </row>
    <row r="5680" spans="1:4" hidden="1">
      <c r="A5680" s="452" t="s">
        <v>17050</v>
      </c>
      <c r="B5680" s="820" t="s">
        <v>17051</v>
      </c>
      <c r="C5680" s="452" t="s">
        <v>17052</v>
      </c>
      <c r="D5680" s="781" t="s">
        <v>35</v>
      </c>
    </row>
    <row r="5681" spans="1:4" hidden="1">
      <c r="A5681" s="452" t="s">
        <v>17053</v>
      </c>
      <c r="B5681" s="820" t="s">
        <v>17054</v>
      </c>
      <c r="C5681" s="452" t="s">
        <v>17055</v>
      </c>
      <c r="D5681" s="781" t="s">
        <v>39</v>
      </c>
    </row>
    <row r="5682" spans="1:4" hidden="1">
      <c r="A5682" s="452" t="s">
        <v>17056</v>
      </c>
      <c r="B5682" s="820" t="s">
        <v>17057</v>
      </c>
      <c r="C5682" s="452" t="s">
        <v>17058</v>
      </c>
      <c r="D5682" s="781" t="s">
        <v>43</v>
      </c>
    </row>
    <row r="5683" spans="1:4" hidden="1">
      <c r="A5683" s="452" t="s">
        <v>17059</v>
      </c>
      <c r="B5683" s="820" t="s">
        <v>17060</v>
      </c>
      <c r="C5683" s="452" t="s">
        <v>17061</v>
      </c>
      <c r="D5683" s="781" t="s">
        <v>47</v>
      </c>
    </row>
    <row r="5684" spans="1:4" hidden="1">
      <c r="A5684" s="452" t="s">
        <v>17062</v>
      </c>
      <c r="B5684" s="820" t="s">
        <v>17063</v>
      </c>
      <c r="C5684" s="452" t="s">
        <v>17064</v>
      </c>
      <c r="D5684" s="781" t="s">
        <v>11</v>
      </c>
    </row>
    <row r="5685" spans="1:4" hidden="1">
      <c r="A5685" s="452" t="s">
        <v>17065</v>
      </c>
      <c r="B5685" s="820" t="s">
        <v>17066</v>
      </c>
      <c r="C5685" s="452" t="s">
        <v>17067</v>
      </c>
      <c r="D5685" s="781" t="s">
        <v>54</v>
      </c>
    </row>
    <row r="5686" spans="1:4" hidden="1">
      <c r="A5686" s="452" t="s">
        <v>17068</v>
      </c>
      <c r="B5686" s="820" t="s">
        <v>17069</v>
      </c>
      <c r="C5686" s="452" t="s">
        <v>17070</v>
      </c>
      <c r="D5686" s="781" t="s">
        <v>15</v>
      </c>
    </row>
    <row r="5687" spans="1:4" hidden="1">
      <c r="A5687" s="452" t="s">
        <v>17071</v>
      </c>
      <c r="B5687" s="820" t="s">
        <v>17072</v>
      </c>
      <c r="C5687" s="452" t="s">
        <v>17073</v>
      </c>
      <c r="D5687" s="781" t="s">
        <v>19</v>
      </c>
    </row>
    <row r="5688" spans="1:4" hidden="1">
      <c r="A5688" s="452" t="s">
        <v>17074</v>
      </c>
      <c r="B5688" s="820" t="s">
        <v>17075</v>
      </c>
      <c r="C5688" s="452" t="s">
        <v>17076</v>
      </c>
      <c r="D5688" s="781" t="s">
        <v>23</v>
      </c>
    </row>
    <row r="5689" spans="1:4" hidden="1">
      <c r="A5689" s="452" t="s">
        <v>17077</v>
      </c>
      <c r="B5689" s="820" t="s">
        <v>17078</v>
      </c>
      <c r="C5689" s="452" t="s">
        <v>17079</v>
      </c>
      <c r="D5689" s="781" t="s">
        <v>27</v>
      </c>
    </row>
    <row r="5690" spans="1:4" hidden="1">
      <c r="A5690" s="452" t="s">
        <v>17080</v>
      </c>
      <c r="B5690" s="820" t="s">
        <v>17081</v>
      </c>
      <c r="C5690" s="452" t="s">
        <v>17082</v>
      </c>
      <c r="D5690" s="781" t="s">
        <v>31</v>
      </c>
    </row>
    <row r="5691" spans="1:4" hidden="1">
      <c r="A5691" s="452" t="s">
        <v>17083</v>
      </c>
      <c r="B5691" s="820" t="s">
        <v>17084</v>
      </c>
      <c r="C5691" s="452" t="s">
        <v>17085</v>
      </c>
      <c r="D5691" s="781" t="s">
        <v>35</v>
      </c>
    </row>
    <row r="5692" spans="1:4" hidden="1">
      <c r="A5692" s="452" t="s">
        <v>17086</v>
      </c>
      <c r="B5692" s="820" t="s">
        <v>17087</v>
      </c>
      <c r="C5692" s="452" t="s">
        <v>17088</v>
      </c>
      <c r="D5692" s="781" t="s">
        <v>39</v>
      </c>
    </row>
    <row r="5693" spans="1:4" hidden="1">
      <c r="A5693" s="452" t="s">
        <v>17089</v>
      </c>
      <c r="B5693" s="820" t="s">
        <v>17090</v>
      </c>
      <c r="C5693" s="452" t="s">
        <v>17091</v>
      </c>
      <c r="D5693" s="781" t="s">
        <v>43</v>
      </c>
    </row>
    <row r="5694" spans="1:4" hidden="1">
      <c r="A5694" s="452" t="s">
        <v>17092</v>
      </c>
      <c r="B5694" s="820" t="s">
        <v>17093</v>
      </c>
      <c r="C5694" s="452" t="s">
        <v>17094</v>
      </c>
      <c r="D5694" s="781" t="s">
        <v>47</v>
      </c>
    </row>
    <row r="5695" spans="1:4" hidden="1">
      <c r="A5695" s="452" t="s">
        <v>17095</v>
      </c>
      <c r="B5695" s="820" t="s">
        <v>17096</v>
      </c>
      <c r="C5695" s="452" t="s">
        <v>17097</v>
      </c>
      <c r="D5695" s="781" t="s">
        <v>11</v>
      </c>
    </row>
    <row r="5696" spans="1:4" hidden="1">
      <c r="A5696" s="452" t="s">
        <v>17098</v>
      </c>
      <c r="B5696" s="820" t="s">
        <v>17099</v>
      </c>
      <c r="C5696" s="452" t="s">
        <v>17100</v>
      </c>
      <c r="D5696" s="781" t="s">
        <v>54</v>
      </c>
    </row>
    <row r="5697" spans="1:4" hidden="1">
      <c r="A5697" s="452" t="s">
        <v>17101</v>
      </c>
      <c r="B5697" s="820" t="s">
        <v>17102</v>
      </c>
      <c r="C5697" s="452" t="s">
        <v>17103</v>
      </c>
      <c r="D5697" s="781" t="s">
        <v>15</v>
      </c>
    </row>
    <row r="5698" spans="1:4" hidden="1">
      <c r="A5698" s="452" t="s">
        <v>17104</v>
      </c>
      <c r="B5698" s="820" t="s">
        <v>17105</v>
      </c>
      <c r="C5698" s="452" t="s">
        <v>17106</v>
      </c>
      <c r="D5698" s="781" t="s">
        <v>19</v>
      </c>
    </row>
    <row r="5699" spans="1:4" hidden="1">
      <c r="A5699" s="452" t="s">
        <v>17107</v>
      </c>
      <c r="B5699" s="820" t="s">
        <v>17108</v>
      </c>
      <c r="C5699" s="452" t="s">
        <v>17109</v>
      </c>
      <c r="D5699" s="781" t="s">
        <v>23</v>
      </c>
    </row>
    <row r="5700" spans="1:4" hidden="1">
      <c r="A5700" s="452" t="s">
        <v>17110</v>
      </c>
      <c r="B5700" s="820" t="s">
        <v>17111</v>
      </c>
      <c r="C5700" s="452" t="s">
        <v>17112</v>
      </c>
      <c r="D5700" s="781" t="s">
        <v>27</v>
      </c>
    </row>
    <row r="5701" spans="1:4" hidden="1">
      <c r="A5701" s="452" t="s">
        <v>17113</v>
      </c>
      <c r="B5701" s="820" t="s">
        <v>17114</v>
      </c>
      <c r="C5701" s="452" t="s">
        <v>17115</v>
      </c>
      <c r="D5701" s="781" t="s">
        <v>31</v>
      </c>
    </row>
    <row r="5702" spans="1:4" hidden="1">
      <c r="A5702" s="452" t="s">
        <v>17116</v>
      </c>
      <c r="B5702" s="820" t="s">
        <v>17117</v>
      </c>
      <c r="C5702" s="452" t="s">
        <v>17118</v>
      </c>
      <c r="D5702" s="781" t="s">
        <v>35</v>
      </c>
    </row>
    <row r="5703" spans="1:4" hidden="1">
      <c r="A5703" s="452" t="s">
        <v>17119</v>
      </c>
      <c r="B5703" s="820" t="s">
        <v>17120</v>
      </c>
      <c r="C5703" s="452" t="s">
        <v>17121</v>
      </c>
      <c r="D5703" s="781" t="s">
        <v>39</v>
      </c>
    </row>
    <row r="5704" spans="1:4" hidden="1">
      <c r="A5704" s="452" t="s">
        <v>17122</v>
      </c>
      <c r="B5704" s="820" t="s">
        <v>17123</v>
      </c>
      <c r="C5704" s="452" t="s">
        <v>17124</v>
      </c>
      <c r="D5704" s="781" t="s">
        <v>43</v>
      </c>
    </row>
    <row r="5705" spans="1:4" hidden="1">
      <c r="A5705" s="452" t="s">
        <v>17125</v>
      </c>
      <c r="B5705" s="820" t="s">
        <v>17126</v>
      </c>
      <c r="C5705" s="452" t="s">
        <v>17127</v>
      </c>
      <c r="D5705" s="781" t="s">
        <v>47</v>
      </c>
    </row>
    <row r="5706" spans="1:4" hidden="1">
      <c r="A5706" s="452" t="s">
        <v>17128</v>
      </c>
      <c r="B5706" s="820" t="s">
        <v>17129</v>
      </c>
      <c r="C5706" s="452" t="s">
        <v>17130</v>
      </c>
      <c r="D5706" s="781" t="s">
        <v>11</v>
      </c>
    </row>
    <row r="5707" spans="1:4" hidden="1">
      <c r="A5707" s="452" t="s">
        <v>17131</v>
      </c>
      <c r="B5707" s="820" t="s">
        <v>17132</v>
      </c>
      <c r="C5707" s="452" t="s">
        <v>17133</v>
      </c>
      <c r="D5707" s="781" t="s">
        <v>54</v>
      </c>
    </row>
    <row r="5708" spans="1:4" hidden="1">
      <c r="A5708" s="452" t="s">
        <v>17134</v>
      </c>
      <c r="B5708" s="820" t="s">
        <v>17135</v>
      </c>
      <c r="C5708" s="452" t="s">
        <v>17136</v>
      </c>
      <c r="D5708" s="781" t="s">
        <v>15</v>
      </c>
    </row>
    <row r="5709" spans="1:4" hidden="1">
      <c r="A5709" s="452" t="s">
        <v>17137</v>
      </c>
      <c r="B5709" s="820" t="s">
        <v>17138</v>
      </c>
      <c r="C5709" s="452" t="s">
        <v>17139</v>
      </c>
      <c r="D5709" s="781" t="s">
        <v>19</v>
      </c>
    </row>
    <row r="5710" spans="1:4" hidden="1">
      <c r="A5710" s="452" t="s">
        <v>17140</v>
      </c>
      <c r="B5710" s="820" t="s">
        <v>17141</v>
      </c>
      <c r="C5710" s="452" t="s">
        <v>17142</v>
      </c>
      <c r="D5710" s="781" t="s">
        <v>23</v>
      </c>
    </row>
    <row r="5711" spans="1:4" hidden="1">
      <c r="A5711" s="452" t="s">
        <v>17143</v>
      </c>
      <c r="B5711" s="820" t="s">
        <v>17144</v>
      </c>
      <c r="C5711" s="452" t="s">
        <v>17145</v>
      </c>
      <c r="D5711" s="781" t="s">
        <v>27</v>
      </c>
    </row>
    <row r="5712" spans="1:4" hidden="1">
      <c r="A5712" s="452" t="s">
        <v>17146</v>
      </c>
      <c r="B5712" s="820" t="s">
        <v>17147</v>
      </c>
      <c r="C5712" s="452" t="s">
        <v>17148</v>
      </c>
      <c r="D5712" s="781" t="s">
        <v>31</v>
      </c>
    </row>
    <row r="5713" spans="1:4" hidden="1">
      <c r="A5713" s="452" t="s">
        <v>17149</v>
      </c>
      <c r="B5713" s="820" t="s">
        <v>17150</v>
      </c>
      <c r="C5713" s="452" t="s">
        <v>17151</v>
      </c>
      <c r="D5713" s="781" t="s">
        <v>35</v>
      </c>
    </row>
    <row r="5714" spans="1:4" hidden="1">
      <c r="A5714" s="452" t="s">
        <v>17152</v>
      </c>
      <c r="B5714" s="820" t="s">
        <v>17153</v>
      </c>
      <c r="C5714" s="452" t="s">
        <v>17154</v>
      </c>
      <c r="D5714" s="781" t="s">
        <v>39</v>
      </c>
    </row>
    <row r="5715" spans="1:4" hidden="1">
      <c r="A5715" s="452" t="s">
        <v>17155</v>
      </c>
      <c r="B5715" s="820" t="s">
        <v>17156</v>
      </c>
      <c r="C5715" s="452" t="s">
        <v>17157</v>
      </c>
      <c r="D5715" s="781" t="s">
        <v>43</v>
      </c>
    </row>
    <row r="5716" spans="1:4" hidden="1">
      <c r="A5716" s="452" t="s">
        <v>17158</v>
      </c>
      <c r="B5716" s="820" t="s">
        <v>17159</v>
      </c>
      <c r="C5716" s="452" t="s">
        <v>17160</v>
      </c>
      <c r="D5716" s="781" t="s">
        <v>47</v>
      </c>
    </row>
    <row r="5717" spans="1:4" hidden="1">
      <c r="A5717" s="452" t="s">
        <v>17161</v>
      </c>
      <c r="B5717" s="820" t="s">
        <v>17162</v>
      </c>
      <c r="C5717" s="452" t="s">
        <v>17163</v>
      </c>
      <c r="D5717" s="781" t="s">
        <v>11</v>
      </c>
    </row>
    <row r="5718" spans="1:4" hidden="1">
      <c r="A5718" s="452" t="s">
        <v>17164</v>
      </c>
      <c r="B5718" s="820" t="s">
        <v>17165</v>
      </c>
      <c r="C5718" s="452" t="s">
        <v>17166</v>
      </c>
      <c r="D5718" s="781" t="s">
        <v>54</v>
      </c>
    </row>
    <row r="5719" spans="1:4" hidden="1">
      <c r="A5719" s="452" t="s">
        <v>17167</v>
      </c>
      <c r="B5719" s="820" t="s">
        <v>17168</v>
      </c>
      <c r="C5719" s="452" t="s">
        <v>17169</v>
      </c>
      <c r="D5719" s="781" t="s">
        <v>15</v>
      </c>
    </row>
    <row r="5720" spans="1:4" hidden="1">
      <c r="A5720" s="452" t="s">
        <v>17170</v>
      </c>
      <c r="B5720" s="820" t="s">
        <v>17171</v>
      </c>
      <c r="C5720" s="452" t="s">
        <v>17172</v>
      </c>
      <c r="D5720" s="781" t="s">
        <v>19</v>
      </c>
    </row>
    <row r="5721" spans="1:4" hidden="1">
      <c r="A5721" s="452" t="s">
        <v>17173</v>
      </c>
      <c r="B5721" s="820" t="s">
        <v>17174</v>
      </c>
      <c r="C5721" s="452" t="s">
        <v>17175</v>
      </c>
      <c r="D5721" s="781" t="s">
        <v>23</v>
      </c>
    </row>
    <row r="5722" spans="1:4" hidden="1">
      <c r="A5722" s="452" t="s">
        <v>17176</v>
      </c>
      <c r="B5722" s="820" t="s">
        <v>17177</v>
      </c>
      <c r="C5722" s="452" t="s">
        <v>17178</v>
      </c>
      <c r="D5722" s="781" t="s">
        <v>27</v>
      </c>
    </row>
    <row r="5723" spans="1:4" hidden="1">
      <c r="A5723" s="452" t="s">
        <v>17179</v>
      </c>
      <c r="B5723" s="820" t="s">
        <v>17180</v>
      </c>
      <c r="C5723" s="452" t="s">
        <v>17181</v>
      </c>
      <c r="D5723" s="781" t="s">
        <v>31</v>
      </c>
    </row>
    <row r="5724" spans="1:4" hidden="1">
      <c r="A5724" s="452" t="s">
        <v>17182</v>
      </c>
      <c r="B5724" s="820" t="s">
        <v>17183</v>
      </c>
      <c r="C5724" s="452" t="s">
        <v>17184</v>
      </c>
      <c r="D5724" s="781" t="s">
        <v>35</v>
      </c>
    </row>
    <row r="5725" spans="1:4" hidden="1">
      <c r="A5725" s="452" t="s">
        <v>17185</v>
      </c>
      <c r="B5725" s="820" t="s">
        <v>17186</v>
      </c>
      <c r="C5725" s="452" t="s">
        <v>17187</v>
      </c>
      <c r="D5725" s="781" t="s">
        <v>39</v>
      </c>
    </row>
    <row r="5726" spans="1:4" hidden="1">
      <c r="A5726" s="452" t="s">
        <v>17188</v>
      </c>
      <c r="B5726" s="820" t="s">
        <v>17189</v>
      </c>
      <c r="C5726" s="452" t="s">
        <v>17190</v>
      </c>
      <c r="D5726" s="781" t="s">
        <v>43</v>
      </c>
    </row>
    <row r="5727" spans="1:4" hidden="1">
      <c r="A5727" s="452" t="s">
        <v>17191</v>
      </c>
      <c r="B5727" s="820" t="s">
        <v>17192</v>
      </c>
      <c r="C5727" s="452" t="s">
        <v>17193</v>
      </c>
      <c r="D5727" s="781" t="s">
        <v>47</v>
      </c>
    </row>
    <row r="5728" spans="1:4" hidden="1">
      <c r="A5728" s="452" t="s">
        <v>17194</v>
      </c>
      <c r="B5728" s="820" t="s">
        <v>17195</v>
      </c>
      <c r="C5728" s="452" t="s">
        <v>17196</v>
      </c>
      <c r="D5728" s="781" t="s">
        <v>11</v>
      </c>
    </row>
    <row r="5729" spans="1:4" hidden="1">
      <c r="A5729" s="452" t="s">
        <v>17197</v>
      </c>
      <c r="B5729" s="820" t="s">
        <v>17198</v>
      </c>
      <c r="C5729" s="452" t="s">
        <v>17199</v>
      </c>
      <c r="D5729" s="781" t="s">
        <v>54</v>
      </c>
    </row>
    <row r="5730" spans="1:4" hidden="1">
      <c r="A5730" s="452" t="s">
        <v>17200</v>
      </c>
      <c r="B5730" s="820" t="s">
        <v>17201</v>
      </c>
      <c r="C5730" s="452" t="s">
        <v>17202</v>
      </c>
      <c r="D5730" s="781" t="s">
        <v>15</v>
      </c>
    </row>
    <row r="5731" spans="1:4" hidden="1">
      <c r="A5731" s="452" t="s">
        <v>17203</v>
      </c>
      <c r="B5731" s="820" t="s">
        <v>17204</v>
      </c>
      <c r="C5731" s="452" t="s">
        <v>17205</v>
      </c>
      <c r="D5731" s="781" t="s">
        <v>19</v>
      </c>
    </row>
    <row r="5732" spans="1:4" hidden="1">
      <c r="A5732" s="452" t="s">
        <v>17206</v>
      </c>
      <c r="B5732" s="820" t="s">
        <v>17207</v>
      </c>
      <c r="C5732" s="452" t="s">
        <v>17208</v>
      </c>
      <c r="D5732" s="781" t="s">
        <v>23</v>
      </c>
    </row>
    <row r="5733" spans="1:4" hidden="1">
      <c r="A5733" s="452" t="s">
        <v>17209</v>
      </c>
      <c r="B5733" s="820" t="s">
        <v>17210</v>
      </c>
      <c r="C5733" s="452" t="s">
        <v>17211</v>
      </c>
      <c r="D5733" s="781" t="s">
        <v>27</v>
      </c>
    </row>
    <row r="5734" spans="1:4" hidden="1">
      <c r="A5734" s="452" t="s">
        <v>17212</v>
      </c>
      <c r="B5734" s="820" t="s">
        <v>17213</v>
      </c>
      <c r="C5734" s="452" t="s">
        <v>17214</v>
      </c>
      <c r="D5734" s="781" t="s">
        <v>31</v>
      </c>
    </row>
    <row r="5735" spans="1:4" hidden="1">
      <c r="A5735" s="452" t="s">
        <v>17215</v>
      </c>
      <c r="B5735" s="820" t="s">
        <v>17216</v>
      </c>
      <c r="C5735" s="452" t="s">
        <v>17217</v>
      </c>
      <c r="D5735" s="781" t="s">
        <v>35</v>
      </c>
    </row>
    <row r="5736" spans="1:4" hidden="1">
      <c r="A5736" s="452" t="s">
        <v>17218</v>
      </c>
      <c r="B5736" s="820" t="s">
        <v>17219</v>
      </c>
      <c r="C5736" s="452" t="s">
        <v>17220</v>
      </c>
      <c r="D5736" s="781" t="s">
        <v>39</v>
      </c>
    </row>
    <row r="5737" spans="1:4" hidden="1">
      <c r="A5737" s="452" t="s">
        <v>17221</v>
      </c>
      <c r="B5737" s="820" t="s">
        <v>17222</v>
      </c>
      <c r="C5737" s="452" t="s">
        <v>17223</v>
      </c>
      <c r="D5737" s="781" t="s">
        <v>43</v>
      </c>
    </row>
    <row r="5738" spans="1:4" hidden="1">
      <c r="A5738" s="452" t="s">
        <v>17224</v>
      </c>
      <c r="B5738" s="820" t="s">
        <v>17225</v>
      </c>
      <c r="C5738" s="452" t="s">
        <v>17226</v>
      </c>
      <c r="D5738" s="781" t="s">
        <v>47</v>
      </c>
    </row>
    <row r="5739" spans="1:4" hidden="1">
      <c r="A5739" s="452" t="s">
        <v>17227</v>
      </c>
      <c r="B5739" s="820" t="s">
        <v>17228</v>
      </c>
      <c r="C5739" s="452" t="s">
        <v>17229</v>
      </c>
      <c r="D5739" s="781" t="s">
        <v>11</v>
      </c>
    </row>
    <row r="5740" spans="1:4" hidden="1">
      <c r="A5740" s="452" t="s">
        <v>17230</v>
      </c>
      <c r="B5740" s="820" t="s">
        <v>17231</v>
      </c>
      <c r="C5740" s="452" t="s">
        <v>17232</v>
      </c>
      <c r="D5740" s="781" t="s">
        <v>54</v>
      </c>
    </row>
    <row r="5741" spans="1:4" hidden="1">
      <c r="A5741" s="452" t="s">
        <v>17233</v>
      </c>
      <c r="B5741" s="820" t="s">
        <v>17234</v>
      </c>
      <c r="C5741" s="452" t="s">
        <v>17235</v>
      </c>
      <c r="D5741" s="781" t="s">
        <v>15</v>
      </c>
    </row>
    <row r="5742" spans="1:4" hidden="1">
      <c r="A5742" s="452" t="s">
        <v>17236</v>
      </c>
      <c r="B5742" s="820" t="s">
        <v>17237</v>
      </c>
      <c r="C5742" s="452" t="s">
        <v>17238</v>
      </c>
      <c r="D5742" s="781" t="s">
        <v>19</v>
      </c>
    </row>
    <row r="5743" spans="1:4" hidden="1">
      <c r="A5743" s="452" t="s">
        <v>17239</v>
      </c>
      <c r="B5743" s="820" t="s">
        <v>17240</v>
      </c>
      <c r="C5743" s="452" t="s">
        <v>17241</v>
      </c>
      <c r="D5743" s="781" t="s">
        <v>23</v>
      </c>
    </row>
    <row r="5744" spans="1:4" hidden="1">
      <c r="A5744" s="452" t="s">
        <v>17242</v>
      </c>
      <c r="B5744" s="820" t="s">
        <v>17243</v>
      </c>
      <c r="C5744" s="452" t="s">
        <v>17244</v>
      </c>
      <c r="D5744" s="781" t="s">
        <v>27</v>
      </c>
    </row>
    <row r="5745" spans="1:4" hidden="1">
      <c r="A5745" s="452" t="s">
        <v>17245</v>
      </c>
      <c r="B5745" s="820" t="s">
        <v>17246</v>
      </c>
      <c r="C5745" s="452" t="s">
        <v>17247</v>
      </c>
      <c r="D5745" s="781" t="s">
        <v>31</v>
      </c>
    </row>
    <row r="5746" spans="1:4" hidden="1">
      <c r="A5746" s="452" t="s">
        <v>17248</v>
      </c>
      <c r="B5746" s="820" t="s">
        <v>17249</v>
      </c>
      <c r="C5746" s="452" t="s">
        <v>17250</v>
      </c>
      <c r="D5746" s="781" t="s">
        <v>35</v>
      </c>
    </row>
    <row r="5747" spans="1:4" hidden="1">
      <c r="A5747" s="452" t="s">
        <v>17251</v>
      </c>
      <c r="B5747" s="820" t="s">
        <v>17252</v>
      </c>
      <c r="C5747" s="452" t="s">
        <v>17253</v>
      </c>
      <c r="D5747" s="781" t="s">
        <v>39</v>
      </c>
    </row>
    <row r="5748" spans="1:4" hidden="1">
      <c r="A5748" s="452" t="s">
        <v>17254</v>
      </c>
      <c r="B5748" s="820" t="s">
        <v>17255</v>
      </c>
      <c r="C5748" s="452" t="s">
        <v>17256</v>
      </c>
      <c r="D5748" s="781" t="s">
        <v>43</v>
      </c>
    </row>
    <row r="5749" spans="1:4" hidden="1">
      <c r="A5749" s="452" t="s">
        <v>17257</v>
      </c>
      <c r="B5749" s="820" t="s">
        <v>17258</v>
      </c>
      <c r="C5749" s="452" t="s">
        <v>17259</v>
      </c>
      <c r="D5749" s="781" t="s">
        <v>47</v>
      </c>
    </row>
    <row r="5750" spans="1:4" hidden="1">
      <c r="A5750" s="452" t="s">
        <v>17260</v>
      </c>
      <c r="B5750" s="820" t="s">
        <v>17261</v>
      </c>
      <c r="C5750" s="452" t="s">
        <v>17262</v>
      </c>
      <c r="D5750" s="781" t="s">
        <v>11</v>
      </c>
    </row>
    <row r="5751" spans="1:4" hidden="1">
      <c r="A5751" s="452" t="s">
        <v>17263</v>
      </c>
      <c r="B5751" s="820" t="s">
        <v>17264</v>
      </c>
      <c r="C5751" s="452" t="s">
        <v>17265</v>
      </c>
      <c r="D5751" s="781" t="s">
        <v>54</v>
      </c>
    </row>
    <row r="5752" spans="1:4" hidden="1">
      <c r="A5752" s="452" t="s">
        <v>17266</v>
      </c>
      <c r="B5752" s="820" t="s">
        <v>17267</v>
      </c>
      <c r="C5752" s="452" t="s">
        <v>17268</v>
      </c>
      <c r="D5752" s="781" t="s">
        <v>15</v>
      </c>
    </row>
    <row r="5753" spans="1:4" hidden="1">
      <c r="A5753" s="452" t="s">
        <v>17269</v>
      </c>
      <c r="B5753" s="820" t="s">
        <v>17270</v>
      </c>
      <c r="C5753" s="452" t="s">
        <v>17271</v>
      </c>
      <c r="D5753" s="781" t="s">
        <v>19</v>
      </c>
    </row>
    <row r="5754" spans="1:4" hidden="1">
      <c r="A5754" s="452" t="s">
        <v>17272</v>
      </c>
      <c r="B5754" s="820" t="s">
        <v>17273</v>
      </c>
      <c r="C5754" s="452" t="s">
        <v>17274</v>
      </c>
      <c r="D5754" s="781" t="s">
        <v>23</v>
      </c>
    </row>
    <row r="5755" spans="1:4" hidden="1">
      <c r="A5755" s="452" t="s">
        <v>17275</v>
      </c>
      <c r="B5755" s="820" t="s">
        <v>17276</v>
      </c>
      <c r="C5755" s="452" t="s">
        <v>17277</v>
      </c>
      <c r="D5755" s="781" t="s">
        <v>27</v>
      </c>
    </row>
    <row r="5756" spans="1:4" hidden="1">
      <c r="A5756" s="452" t="s">
        <v>17278</v>
      </c>
      <c r="B5756" s="820" t="s">
        <v>17279</v>
      </c>
      <c r="C5756" s="452" t="s">
        <v>17280</v>
      </c>
      <c r="D5756" s="781" t="s">
        <v>31</v>
      </c>
    </row>
    <row r="5757" spans="1:4" hidden="1">
      <c r="A5757" s="452" t="s">
        <v>17281</v>
      </c>
      <c r="B5757" s="820" t="s">
        <v>17282</v>
      </c>
      <c r="C5757" s="452" t="s">
        <v>17283</v>
      </c>
      <c r="D5757" s="781" t="s">
        <v>35</v>
      </c>
    </row>
    <row r="5758" spans="1:4" hidden="1">
      <c r="A5758" s="452" t="s">
        <v>17284</v>
      </c>
      <c r="B5758" s="820" t="s">
        <v>17285</v>
      </c>
      <c r="C5758" s="452" t="s">
        <v>17286</v>
      </c>
      <c r="D5758" s="781" t="s">
        <v>39</v>
      </c>
    </row>
    <row r="5759" spans="1:4" hidden="1">
      <c r="A5759" s="452" t="s">
        <v>17287</v>
      </c>
      <c r="B5759" s="820" t="s">
        <v>17288</v>
      </c>
      <c r="C5759" s="452" t="s">
        <v>17289</v>
      </c>
      <c r="D5759" s="781" t="s">
        <v>43</v>
      </c>
    </row>
    <row r="5760" spans="1:4" hidden="1">
      <c r="A5760" s="452" t="s">
        <v>17290</v>
      </c>
      <c r="B5760" s="820" t="s">
        <v>17291</v>
      </c>
      <c r="C5760" s="452" t="s">
        <v>17292</v>
      </c>
      <c r="D5760" s="781" t="s">
        <v>47</v>
      </c>
    </row>
    <row r="5761" spans="1:4" hidden="1">
      <c r="A5761" s="452" t="s">
        <v>17293</v>
      </c>
      <c r="B5761" s="820" t="s">
        <v>17294</v>
      </c>
      <c r="C5761" s="452" t="s">
        <v>17295</v>
      </c>
      <c r="D5761" s="781" t="s">
        <v>11</v>
      </c>
    </row>
    <row r="5762" spans="1:4" hidden="1">
      <c r="A5762" s="452" t="s">
        <v>17296</v>
      </c>
      <c r="B5762" s="820" t="s">
        <v>17297</v>
      </c>
      <c r="C5762" s="452" t="s">
        <v>17298</v>
      </c>
      <c r="D5762" s="781" t="s">
        <v>54</v>
      </c>
    </row>
    <row r="5763" spans="1:4" hidden="1">
      <c r="A5763" s="452" t="s">
        <v>17299</v>
      </c>
      <c r="B5763" s="820" t="s">
        <v>17300</v>
      </c>
      <c r="C5763" s="452" t="s">
        <v>17301</v>
      </c>
      <c r="D5763" s="781" t="s">
        <v>15</v>
      </c>
    </row>
    <row r="5764" spans="1:4" hidden="1">
      <c r="A5764" s="452" t="s">
        <v>17302</v>
      </c>
      <c r="B5764" s="820" t="s">
        <v>17303</v>
      </c>
      <c r="C5764" s="452" t="s">
        <v>17304</v>
      </c>
      <c r="D5764" s="781" t="s">
        <v>19</v>
      </c>
    </row>
    <row r="5765" spans="1:4" hidden="1">
      <c r="A5765" s="452" t="s">
        <v>17305</v>
      </c>
      <c r="B5765" s="820" t="s">
        <v>17306</v>
      </c>
      <c r="C5765" s="452" t="s">
        <v>17307</v>
      </c>
      <c r="D5765" s="781" t="s">
        <v>23</v>
      </c>
    </row>
    <row r="5766" spans="1:4" hidden="1">
      <c r="A5766" s="452" t="s">
        <v>17308</v>
      </c>
      <c r="B5766" s="820" t="s">
        <v>17309</v>
      </c>
      <c r="C5766" s="452" t="s">
        <v>17310</v>
      </c>
      <c r="D5766" s="781" t="s">
        <v>27</v>
      </c>
    </row>
    <row r="5767" spans="1:4" hidden="1">
      <c r="A5767" s="452" t="s">
        <v>17311</v>
      </c>
      <c r="B5767" s="820" t="s">
        <v>17312</v>
      </c>
      <c r="C5767" s="452" t="s">
        <v>17313</v>
      </c>
      <c r="D5767" s="781" t="s">
        <v>31</v>
      </c>
    </row>
    <row r="5768" spans="1:4" hidden="1">
      <c r="A5768" s="452" t="s">
        <v>17314</v>
      </c>
      <c r="B5768" s="820" t="s">
        <v>17315</v>
      </c>
      <c r="C5768" s="452" t="s">
        <v>17316</v>
      </c>
      <c r="D5768" s="781" t="s">
        <v>35</v>
      </c>
    </row>
    <row r="5769" spans="1:4" hidden="1">
      <c r="A5769" s="452" t="s">
        <v>17317</v>
      </c>
      <c r="B5769" s="820" t="s">
        <v>17318</v>
      </c>
      <c r="C5769" s="452" t="s">
        <v>17319</v>
      </c>
      <c r="D5769" s="781" t="s">
        <v>39</v>
      </c>
    </row>
    <row r="5770" spans="1:4" hidden="1">
      <c r="A5770" s="452" t="s">
        <v>17320</v>
      </c>
      <c r="B5770" s="820" t="s">
        <v>17321</v>
      </c>
      <c r="C5770" s="452" t="s">
        <v>17322</v>
      </c>
      <c r="D5770" s="781" t="s">
        <v>43</v>
      </c>
    </row>
    <row r="5771" spans="1:4" hidden="1">
      <c r="A5771" s="452" t="s">
        <v>17323</v>
      </c>
      <c r="B5771" s="820" t="s">
        <v>17324</v>
      </c>
      <c r="C5771" s="452" t="s">
        <v>17325</v>
      </c>
      <c r="D5771" s="781" t="s">
        <v>47</v>
      </c>
    </row>
    <row r="5772" spans="1:4" hidden="1">
      <c r="A5772" s="452" t="s">
        <v>17326</v>
      </c>
      <c r="B5772" s="820" t="s">
        <v>17327</v>
      </c>
      <c r="C5772" s="452" t="s">
        <v>17328</v>
      </c>
      <c r="D5772" s="781" t="s">
        <v>11</v>
      </c>
    </row>
    <row r="5773" spans="1:4" hidden="1">
      <c r="A5773" s="452" t="s">
        <v>17329</v>
      </c>
      <c r="B5773" s="820" t="s">
        <v>17330</v>
      </c>
      <c r="C5773" s="452" t="s">
        <v>17331</v>
      </c>
      <c r="D5773" s="781" t="s">
        <v>54</v>
      </c>
    </row>
    <row r="5774" spans="1:4" hidden="1">
      <c r="A5774" s="452" t="s">
        <v>17332</v>
      </c>
      <c r="B5774" s="820" t="s">
        <v>17333</v>
      </c>
      <c r="C5774" s="452" t="s">
        <v>17334</v>
      </c>
      <c r="D5774" s="781" t="s">
        <v>15</v>
      </c>
    </row>
    <row r="5775" spans="1:4" hidden="1">
      <c r="A5775" s="452" t="s">
        <v>17335</v>
      </c>
      <c r="B5775" s="820" t="s">
        <v>17336</v>
      </c>
      <c r="C5775" s="452" t="s">
        <v>17337</v>
      </c>
      <c r="D5775" s="781" t="s">
        <v>19</v>
      </c>
    </row>
    <row r="5776" spans="1:4" hidden="1">
      <c r="A5776" s="452" t="s">
        <v>17338</v>
      </c>
      <c r="B5776" s="820" t="s">
        <v>17339</v>
      </c>
      <c r="C5776" s="452" t="s">
        <v>17340</v>
      </c>
      <c r="D5776" s="781" t="s">
        <v>23</v>
      </c>
    </row>
    <row r="5777" spans="1:4" hidden="1">
      <c r="A5777" s="452" t="s">
        <v>17341</v>
      </c>
      <c r="B5777" s="820" t="s">
        <v>17342</v>
      </c>
      <c r="C5777" s="452" t="s">
        <v>17343</v>
      </c>
      <c r="D5777" s="781" t="s">
        <v>27</v>
      </c>
    </row>
    <row r="5778" spans="1:4" hidden="1">
      <c r="A5778" s="452" t="s">
        <v>17344</v>
      </c>
      <c r="B5778" s="820" t="s">
        <v>17345</v>
      </c>
      <c r="C5778" s="452" t="s">
        <v>17346</v>
      </c>
      <c r="D5778" s="781" t="s">
        <v>31</v>
      </c>
    </row>
    <row r="5779" spans="1:4" hidden="1">
      <c r="A5779" s="452" t="s">
        <v>17347</v>
      </c>
      <c r="B5779" s="820" t="s">
        <v>17348</v>
      </c>
      <c r="C5779" s="452" t="s">
        <v>17349</v>
      </c>
      <c r="D5779" s="781" t="s">
        <v>35</v>
      </c>
    </row>
    <row r="5780" spans="1:4" hidden="1">
      <c r="A5780" s="452" t="s">
        <v>17350</v>
      </c>
      <c r="B5780" s="820" t="s">
        <v>17351</v>
      </c>
      <c r="C5780" s="452" t="s">
        <v>17352</v>
      </c>
      <c r="D5780" s="781" t="s">
        <v>39</v>
      </c>
    </row>
    <row r="5781" spans="1:4" hidden="1">
      <c r="A5781" s="452" t="s">
        <v>17353</v>
      </c>
      <c r="B5781" s="820" t="s">
        <v>17354</v>
      </c>
      <c r="C5781" s="452" t="s">
        <v>17355</v>
      </c>
      <c r="D5781" s="781" t="s">
        <v>43</v>
      </c>
    </row>
    <row r="5782" spans="1:4" hidden="1">
      <c r="A5782" s="452" t="s">
        <v>17356</v>
      </c>
      <c r="B5782" s="820" t="s">
        <v>17357</v>
      </c>
      <c r="C5782" s="452" t="s">
        <v>17358</v>
      </c>
      <c r="D5782" s="781" t="s">
        <v>47</v>
      </c>
    </row>
    <row r="5783" spans="1:4" hidden="1">
      <c r="A5783" s="452" t="s">
        <v>17359</v>
      </c>
      <c r="B5783" s="820" t="s">
        <v>17360</v>
      </c>
      <c r="C5783" s="452" t="s">
        <v>17361</v>
      </c>
      <c r="D5783" s="781" t="s">
        <v>11</v>
      </c>
    </row>
    <row r="5784" spans="1:4" hidden="1">
      <c r="A5784" s="452" t="s">
        <v>17362</v>
      </c>
      <c r="B5784" s="820" t="s">
        <v>17363</v>
      </c>
      <c r="C5784" s="452" t="s">
        <v>17364</v>
      </c>
      <c r="D5784" s="781" t="s">
        <v>54</v>
      </c>
    </row>
    <row r="5785" spans="1:4" hidden="1">
      <c r="A5785" s="452" t="s">
        <v>17365</v>
      </c>
      <c r="B5785" s="820" t="s">
        <v>17366</v>
      </c>
      <c r="C5785" s="452" t="s">
        <v>17367</v>
      </c>
      <c r="D5785" s="781" t="s">
        <v>15</v>
      </c>
    </row>
    <row r="5786" spans="1:4" hidden="1">
      <c r="A5786" s="452" t="s">
        <v>17368</v>
      </c>
      <c r="B5786" s="820" t="s">
        <v>17369</v>
      </c>
      <c r="C5786" s="452" t="s">
        <v>17370</v>
      </c>
      <c r="D5786" s="781" t="s">
        <v>19</v>
      </c>
    </row>
    <row r="5787" spans="1:4" hidden="1">
      <c r="A5787" s="452" t="s">
        <v>17371</v>
      </c>
      <c r="B5787" s="820" t="s">
        <v>17372</v>
      </c>
      <c r="C5787" s="452" t="s">
        <v>17373</v>
      </c>
      <c r="D5787" s="781" t="s">
        <v>23</v>
      </c>
    </row>
    <row r="5788" spans="1:4" hidden="1">
      <c r="A5788" s="452" t="s">
        <v>17374</v>
      </c>
      <c r="B5788" s="820" t="s">
        <v>17375</v>
      </c>
      <c r="C5788" s="452" t="s">
        <v>17376</v>
      </c>
      <c r="D5788" s="781" t="s">
        <v>27</v>
      </c>
    </row>
    <row r="5789" spans="1:4" hidden="1">
      <c r="A5789" s="452" t="s">
        <v>17377</v>
      </c>
      <c r="B5789" s="820" t="s">
        <v>17378</v>
      </c>
      <c r="C5789" s="452" t="s">
        <v>17379</v>
      </c>
      <c r="D5789" s="781" t="s">
        <v>31</v>
      </c>
    </row>
    <row r="5790" spans="1:4" hidden="1">
      <c r="A5790" s="452" t="s">
        <v>17380</v>
      </c>
      <c r="B5790" s="820" t="s">
        <v>17381</v>
      </c>
      <c r="C5790" s="452" t="s">
        <v>17382</v>
      </c>
      <c r="D5790" s="781" t="s">
        <v>35</v>
      </c>
    </row>
    <row r="5791" spans="1:4" hidden="1">
      <c r="A5791" s="452" t="s">
        <v>17383</v>
      </c>
      <c r="B5791" s="820" t="s">
        <v>17384</v>
      </c>
      <c r="C5791" s="452" t="s">
        <v>17385</v>
      </c>
      <c r="D5791" s="781" t="s">
        <v>39</v>
      </c>
    </row>
    <row r="5792" spans="1:4" hidden="1">
      <c r="A5792" s="452" t="s">
        <v>17386</v>
      </c>
      <c r="B5792" s="820" t="s">
        <v>17387</v>
      </c>
      <c r="C5792" s="452" t="s">
        <v>17388</v>
      </c>
      <c r="D5792" s="781" t="s">
        <v>43</v>
      </c>
    </row>
    <row r="5793" spans="1:4" hidden="1">
      <c r="A5793" s="452" t="s">
        <v>17389</v>
      </c>
      <c r="B5793" s="820" t="s">
        <v>17390</v>
      </c>
      <c r="C5793" s="452" t="s">
        <v>17391</v>
      </c>
      <c r="D5793" s="781" t="s">
        <v>47</v>
      </c>
    </row>
    <row r="5794" spans="1:4" hidden="1">
      <c r="A5794" s="452" t="s">
        <v>17392</v>
      </c>
      <c r="B5794" s="820" t="s">
        <v>17393</v>
      </c>
      <c r="C5794" s="452" t="s">
        <v>17394</v>
      </c>
      <c r="D5794" s="781" t="s">
        <v>11</v>
      </c>
    </row>
    <row r="5795" spans="1:4" hidden="1">
      <c r="A5795" s="452" t="s">
        <v>17395</v>
      </c>
      <c r="B5795" s="820" t="s">
        <v>17396</v>
      </c>
      <c r="C5795" s="452" t="s">
        <v>17397</v>
      </c>
      <c r="D5795" s="781" t="s">
        <v>54</v>
      </c>
    </row>
    <row r="5796" spans="1:4" hidden="1">
      <c r="A5796" s="452" t="s">
        <v>17398</v>
      </c>
      <c r="B5796" s="820" t="s">
        <v>17399</v>
      </c>
      <c r="C5796" s="452" t="s">
        <v>17400</v>
      </c>
      <c r="D5796" s="781" t="s">
        <v>15</v>
      </c>
    </row>
    <row r="5797" spans="1:4" hidden="1">
      <c r="A5797" s="452" t="s">
        <v>17401</v>
      </c>
      <c r="B5797" s="820" t="s">
        <v>17402</v>
      </c>
      <c r="C5797" s="452" t="s">
        <v>17403</v>
      </c>
      <c r="D5797" s="781" t="s">
        <v>19</v>
      </c>
    </row>
    <row r="5798" spans="1:4" hidden="1">
      <c r="A5798" s="452" t="s">
        <v>17404</v>
      </c>
      <c r="B5798" s="820" t="s">
        <v>17405</v>
      </c>
      <c r="C5798" s="452" t="s">
        <v>17406</v>
      </c>
      <c r="D5798" s="781" t="s">
        <v>23</v>
      </c>
    </row>
    <row r="5799" spans="1:4" hidden="1">
      <c r="A5799" s="452" t="s">
        <v>17407</v>
      </c>
      <c r="B5799" s="820" t="s">
        <v>17408</v>
      </c>
      <c r="C5799" s="452" t="s">
        <v>17409</v>
      </c>
      <c r="D5799" s="781" t="s">
        <v>27</v>
      </c>
    </row>
    <row r="5800" spans="1:4" hidden="1">
      <c r="A5800" s="452" t="s">
        <v>17410</v>
      </c>
      <c r="B5800" s="820" t="s">
        <v>17411</v>
      </c>
      <c r="C5800" s="452" t="s">
        <v>17412</v>
      </c>
      <c r="D5800" s="781" t="s">
        <v>31</v>
      </c>
    </row>
    <row r="5801" spans="1:4" hidden="1">
      <c r="A5801" s="452" t="s">
        <v>17413</v>
      </c>
      <c r="B5801" s="820" t="s">
        <v>17414</v>
      </c>
      <c r="C5801" s="452" t="s">
        <v>17415</v>
      </c>
      <c r="D5801" s="781" t="s">
        <v>35</v>
      </c>
    </row>
    <row r="5802" spans="1:4" hidden="1">
      <c r="A5802" s="452" t="s">
        <v>17416</v>
      </c>
      <c r="B5802" s="820" t="s">
        <v>17417</v>
      </c>
      <c r="C5802" s="452" t="s">
        <v>17418</v>
      </c>
      <c r="D5802" s="781" t="s">
        <v>39</v>
      </c>
    </row>
    <row r="5803" spans="1:4" hidden="1">
      <c r="A5803" s="452" t="s">
        <v>17419</v>
      </c>
      <c r="B5803" s="820" t="s">
        <v>17420</v>
      </c>
      <c r="C5803" s="452" t="s">
        <v>17421</v>
      </c>
      <c r="D5803" s="781" t="s">
        <v>43</v>
      </c>
    </row>
    <row r="5804" spans="1:4" hidden="1">
      <c r="A5804" s="452" t="s">
        <v>17422</v>
      </c>
      <c r="B5804" s="820" t="s">
        <v>17423</v>
      </c>
      <c r="C5804" s="452" t="s">
        <v>17424</v>
      </c>
      <c r="D5804" s="781" t="s">
        <v>47</v>
      </c>
    </row>
    <row r="5805" spans="1:4" hidden="1">
      <c r="A5805" s="452" t="s">
        <v>17425</v>
      </c>
      <c r="B5805" s="820" t="s">
        <v>17426</v>
      </c>
      <c r="C5805" s="452" t="s">
        <v>17427</v>
      </c>
      <c r="D5805" s="781" t="s">
        <v>11</v>
      </c>
    </row>
    <row r="5806" spans="1:4" hidden="1">
      <c r="A5806" s="452" t="s">
        <v>17428</v>
      </c>
      <c r="B5806" s="820" t="s">
        <v>17429</v>
      </c>
      <c r="C5806" s="452" t="s">
        <v>17430</v>
      </c>
      <c r="D5806" s="781" t="s">
        <v>54</v>
      </c>
    </row>
    <row r="5807" spans="1:4" hidden="1">
      <c r="A5807" s="452" t="s">
        <v>17431</v>
      </c>
      <c r="B5807" s="820" t="s">
        <v>17432</v>
      </c>
      <c r="C5807" s="452" t="s">
        <v>17433</v>
      </c>
      <c r="D5807" s="781" t="s">
        <v>15</v>
      </c>
    </row>
    <row r="5808" spans="1:4" hidden="1">
      <c r="A5808" s="452" t="s">
        <v>17434</v>
      </c>
      <c r="B5808" s="820" t="s">
        <v>17435</v>
      </c>
      <c r="C5808" s="452" t="s">
        <v>17436</v>
      </c>
      <c r="D5808" s="781" t="s">
        <v>19</v>
      </c>
    </row>
    <row r="5809" spans="1:4" hidden="1">
      <c r="A5809" s="452" t="s">
        <v>17437</v>
      </c>
      <c r="B5809" s="820" t="s">
        <v>17438</v>
      </c>
      <c r="C5809" s="452" t="s">
        <v>17439</v>
      </c>
      <c r="D5809" s="781" t="s">
        <v>23</v>
      </c>
    </row>
    <row r="5810" spans="1:4" hidden="1">
      <c r="A5810" s="452" t="s">
        <v>17440</v>
      </c>
      <c r="B5810" s="820" t="s">
        <v>17441</v>
      </c>
      <c r="C5810" s="452" t="s">
        <v>17442</v>
      </c>
      <c r="D5810" s="781" t="s">
        <v>27</v>
      </c>
    </row>
    <row r="5811" spans="1:4" hidden="1">
      <c r="A5811" s="452" t="s">
        <v>17443</v>
      </c>
      <c r="B5811" s="820" t="s">
        <v>17444</v>
      </c>
      <c r="C5811" s="452" t="s">
        <v>17445</v>
      </c>
      <c r="D5811" s="781" t="s">
        <v>31</v>
      </c>
    </row>
    <row r="5812" spans="1:4" hidden="1">
      <c r="A5812" s="452" t="s">
        <v>17446</v>
      </c>
      <c r="B5812" s="820" t="s">
        <v>17447</v>
      </c>
      <c r="C5812" s="452" t="s">
        <v>17448</v>
      </c>
      <c r="D5812" s="781" t="s">
        <v>931</v>
      </c>
    </row>
    <row r="5813" spans="1:4" hidden="1">
      <c r="A5813" s="452" t="s">
        <v>17449</v>
      </c>
      <c r="B5813" s="820" t="s">
        <v>17450</v>
      </c>
      <c r="C5813" s="452" t="s">
        <v>17451</v>
      </c>
      <c r="D5813" s="781" t="s">
        <v>35</v>
      </c>
    </row>
    <row r="5814" spans="1:4" hidden="1">
      <c r="A5814" s="452" t="s">
        <v>17452</v>
      </c>
      <c r="B5814" s="820" t="s">
        <v>17453</v>
      </c>
      <c r="C5814" s="452" t="s">
        <v>17454</v>
      </c>
      <c r="D5814" s="781" t="s">
        <v>7</v>
      </c>
    </row>
    <row r="5815" spans="1:4" hidden="1">
      <c r="A5815" s="452" t="s">
        <v>17455</v>
      </c>
      <c r="B5815" s="820" t="s">
        <v>17456</v>
      </c>
      <c r="C5815" s="452" t="s">
        <v>17457</v>
      </c>
      <c r="D5815" s="781" t="s">
        <v>39</v>
      </c>
    </row>
    <row r="5816" spans="1:4" hidden="1">
      <c r="A5816" s="452" t="s">
        <v>17458</v>
      </c>
      <c r="B5816" s="820" t="s">
        <v>17459</v>
      </c>
      <c r="C5816" s="452" t="s">
        <v>17460</v>
      </c>
      <c r="D5816" s="781" t="s">
        <v>43</v>
      </c>
    </row>
    <row r="5817" spans="1:4" hidden="1">
      <c r="A5817" s="452" t="s">
        <v>17461</v>
      </c>
      <c r="B5817" s="820" t="s">
        <v>17462</v>
      </c>
      <c r="C5817" s="452" t="s">
        <v>17463</v>
      </c>
      <c r="D5817" s="781" t="s">
        <v>47</v>
      </c>
    </row>
    <row r="5818" spans="1:4" hidden="1">
      <c r="A5818" s="452" t="s">
        <v>17464</v>
      </c>
      <c r="B5818" s="820" t="s">
        <v>17465</v>
      </c>
      <c r="C5818" s="452" t="s">
        <v>17466</v>
      </c>
      <c r="D5818" s="781" t="s">
        <v>11</v>
      </c>
    </row>
    <row r="5819" spans="1:4" hidden="1">
      <c r="A5819" s="452" t="s">
        <v>17467</v>
      </c>
      <c r="B5819" s="820" t="s">
        <v>17468</v>
      </c>
      <c r="C5819" s="452" t="s">
        <v>17469</v>
      </c>
      <c r="D5819" s="781" t="s">
        <v>54</v>
      </c>
    </row>
    <row r="5820" spans="1:4" hidden="1">
      <c r="A5820" s="452" t="s">
        <v>17470</v>
      </c>
      <c r="B5820" s="820" t="s">
        <v>17471</v>
      </c>
      <c r="C5820" s="452" t="s">
        <v>17472</v>
      </c>
      <c r="D5820" s="781" t="s">
        <v>15</v>
      </c>
    </row>
    <row r="5821" spans="1:4" hidden="1">
      <c r="A5821" s="452" t="s">
        <v>17473</v>
      </c>
      <c r="B5821" s="820" t="s">
        <v>17474</v>
      </c>
      <c r="C5821" s="452" t="s">
        <v>17475</v>
      </c>
      <c r="D5821" s="781" t="s">
        <v>19</v>
      </c>
    </row>
    <row r="5822" spans="1:4" hidden="1">
      <c r="A5822" s="452" t="s">
        <v>17476</v>
      </c>
      <c r="B5822" s="820" t="s">
        <v>17477</v>
      </c>
      <c r="C5822" s="452" t="s">
        <v>17478</v>
      </c>
      <c r="D5822" s="781" t="s">
        <v>23</v>
      </c>
    </row>
    <row r="5823" spans="1:4" hidden="1">
      <c r="A5823" s="452" t="s">
        <v>17479</v>
      </c>
      <c r="B5823" s="820" t="s">
        <v>17480</v>
      </c>
      <c r="C5823" s="452" t="s">
        <v>17481</v>
      </c>
      <c r="D5823" s="781" t="s">
        <v>27</v>
      </c>
    </row>
    <row r="5824" spans="1:4" hidden="1">
      <c r="A5824" s="452" t="s">
        <v>17482</v>
      </c>
      <c r="B5824" s="820" t="s">
        <v>17483</v>
      </c>
      <c r="C5824" s="452" t="s">
        <v>17484</v>
      </c>
      <c r="D5824" s="781" t="s">
        <v>31</v>
      </c>
    </row>
    <row r="5825" spans="1:4" hidden="1">
      <c r="A5825" s="452" t="s">
        <v>17485</v>
      </c>
      <c r="B5825" s="820" t="s">
        <v>17486</v>
      </c>
      <c r="C5825" s="452" t="s">
        <v>17487</v>
      </c>
      <c r="D5825" s="781" t="s">
        <v>931</v>
      </c>
    </row>
    <row r="5826" spans="1:4" hidden="1">
      <c r="A5826" s="452" t="s">
        <v>17488</v>
      </c>
      <c r="B5826" s="820" t="s">
        <v>17489</v>
      </c>
      <c r="C5826" s="452" t="s">
        <v>17490</v>
      </c>
      <c r="D5826" s="781" t="s">
        <v>35</v>
      </c>
    </row>
    <row r="5827" spans="1:4" hidden="1">
      <c r="A5827" s="452" t="s">
        <v>17491</v>
      </c>
      <c r="B5827" s="820" t="s">
        <v>17492</v>
      </c>
      <c r="C5827" s="452" t="s">
        <v>17493</v>
      </c>
      <c r="D5827" s="781" t="s">
        <v>7</v>
      </c>
    </row>
    <row r="5828" spans="1:4" hidden="1">
      <c r="A5828" s="452" t="s">
        <v>17494</v>
      </c>
      <c r="B5828" s="820" t="s">
        <v>17495</v>
      </c>
      <c r="C5828" s="452" t="s">
        <v>17496</v>
      </c>
      <c r="D5828" s="781" t="s">
        <v>39</v>
      </c>
    </row>
    <row r="5829" spans="1:4" hidden="1">
      <c r="A5829" s="452" t="s">
        <v>17497</v>
      </c>
      <c r="B5829" s="820" t="s">
        <v>17498</v>
      </c>
      <c r="C5829" s="452" t="s">
        <v>17499</v>
      </c>
      <c r="D5829" s="781" t="s">
        <v>43</v>
      </c>
    </row>
    <row r="5830" spans="1:4" hidden="1">
      <c r="A5830" s="452" t="s">
        <v>17500</v>
      </c>
      <c r="B5830" s="820" t="s">
        <v>17501</v>
      </c>
      <c r="C5830" s="452" t="s">
        <v>17502</v>
      </c>
      <c r="D5830" s="781" t="s">
        <v>47</v>
      </c>
    </row>
    <row r="5831" spans="1:4" hidden="1">
      <c r="A5831" s="452" t="s">
        <v>17503</v>
      </c>
      <c r="B5831" s="820" t="s">
        <v>17504</v>
      </c>
      <c r="C5831" s="452" t="s">
        <v>17505</v>
      </c>
      <c r="D5831" s="781" t="s">
        <v>11</v>
      </c>
    </row>
    <row r="5832" spans="1:4" hidden="1">
      <c r="A5832" s="452" t="s">
        <v>17506</v>
      </c>
      <c r="B5832" s="820" t="s">
        <v>17507</v>
      </c>
      <c r="C5832" s="452" t="s">
        <v>17508</v>
      </c>
      <c r="D5832" s="781" t="s">
        <v>54</v>
      </c>
    </row>
    <row r="5833" spans="1:4" hidden="1">
      <c r="A5833" s="452" t="s">
        <v>17509</v>
      </c>
      <c r="B5833" s="820" t="s">
        <v>17510</v>
      </c>
      <c r="C5833" s="452" t="s">
        <v>17511</v>
      </c>
      <c r="D5833" s="781" t="s">
        <v>15</v>
      </c>
    </row>
    <row r="5834" spans="1:4" hidden="1">
      <c r="A5834" s="452" t="s">
        <v>17512</v>
      </c>
      <c r="B5834" s="820" t="s">
        <v>17513</v>
      </c>
      <c r="C5834" s="452" t="s">
        <v>17514</v>
      </c>
      <c r="D5834" s="781" t="s">
        <v>19</v>
      </c>
    </row>
    <row r="5835" spans="1:4" hidden="1">
      <c r="A5835" s="452" t="s">
        <v>17515</v>
      </c>
      <c r="B5835" s="820" t="s">
        <v>17516</v>
      </c>
      <c r="C5835" s="452" t="s">
        <v>17517</v>
      </c>
      <c r="D5835" s="781" t="s">
        <v>23</v>
      </c>
    </row>
    <row r="5836" spans="1:4" hidden="1">
      <c r="A5836" s="452" t="s">
        <v>17518</v>
      </c>
      <c r="B5836" s="820" t="s">
        <v>17519</v>
      </c>
      <c r="C5836" s="452" t="s">
        <v>17520</v>
      </c>
      <c r="D5836" s="781" t="s">
        <v>27</v>
      </c>
    </row>
    <row r="5837" spans="1:4" hidden="1">
      <c r="A5837" s="452" t="s">
        <v>17521</v>
      </c>
      <c r="B5837" s="820" t="s">
        <v>17522</v>
      </c>
      <c r="C5837" s="452" t="s">
        <v>17523</v>
      </c>
      <c r="D5837" s="781" t="s">
        <v>31</v>
      </c>
    </row>
    <row r="5838" spans="1:4" hidden="1">
      <c r="A5838" s="452" t="s">
        <v>17524</v>
      </c>
      <c r="B5838" s="820" t="s">
        <v>17525</v>
      </c>
      <c r="C5838" s="452" t="s">
        <v>17526</v>
      </c>
      <c r="D5838" s="781" t="s">
        <v>931</v>
      </c>
    </row>
    <row r="5839" spans="1:4" hidden="1">
      <c r="A5839" s="452" t="s">
        <v>17527</v>
      </c>
      <c r="B5839" s="820" t="s">
        <v>17528</v>
      </c>
      <c r="C5839" s="452" t="s">
        <v>17529</v>
      </c>
      <c r="D5839" s="781" t="s">
        <v>35</v>
      </c>
    </row>
    <row r="5840" spans="1:4" hidden="1">
      <c r="A5840" s="452" t="s">
        <v>17530</v>
      </c>
      <c r="B5840" s="820" t="s">
        <v>17531</v>
      </c>
      <c r="C5840" s="452" t="s">
        <v>17532</v>
      </c>
      <c r="D5840" s="781" t="s">
        <v>7</v>
      </c>
    </row>
    <row r="5841" spans="1:4" hidden="1">
      <c r="A5841" s="452" t="s">
        <v>17533</v>
      </c>
      <c r="B5841" s="820" t="s">
        <v>17534</v>
      </c>
      <c r="C5841" s="452" t="s">
        <v>17535</v>
      </c>
      <c r="D5841" s="781" t="s">
        <v>39</v>
      </c>
    </row>
    <row r="5842" spans="1:4" hidden="1">
      <c r="A5842" s="452" t="s">
        <v>17536</v>
      </c>
      <c r="B5842" s="820" t="s">
        <v>17537</v>
      </c>
      <c r="C5842" s="452" t="s">
        <v>17538</v>
      </c>
      <c r="D5842" s="781" t="s">
        <v>43</v>
      </c>
    </row>
    <row r="5843" spans="1:4" hidden="1">
      <c r="A5843" s="452" t="s">
        <v>17539</v>
      </c>
      <c r="B5843" s="820" t="s">
        <v>17540</v>
      </c>
      <c r="C5843" s="452" t="s">
        <v>17541</v>
      </c>
      <c r="D5843" s="781" t="s">
        <v>47</v>
      </c>
    </row>
    <row r="5844" spans="1:4" hidden="1">
      <c r="A5844" s="452" t="s">
        <v>17542</v>
      </c>
      <c r="B5844" s="820" t="s">
        <v>17543</v>
      </c>
      <c r="C5844" s="452" t="s">
        <v>17544</v>
      </c>
      <c r="D5844" s="781" t="s">
        <v>11</v>
      </c>
    </row>
    <row r="5845" spans="1:4" hidden="1">
      <c r="A5845" s="452" t="s">
        <v>17545</v>
      </c>
      <c r="B5845" s="820" t="s">
        <v>17546</v>
      </c>
      <c r="C5845" s="452" t="s">
        <v>17547</v>
      </c>
      <c r="D5845" s="781" t="s">
        <v>54</v>
      </c>
    </row>
    <row r="5846" spans="1:4" hidden="1">
      <c r="A5846" s="452" t="s">
        <v>17548</v>
      </c>
      <c r="B5846" s="820" t="s">
        <v>17549</v>
      </c>
      <c r="C5846" s="452" t="s">
        <v>17550</v>
      </c>
      <c r="D5846" s="781" t="s">
        <v>15</v>
      </c>
    </row>
    <row r="5847" spans="1:4" hidden="1">
      <c r="A5847" s="452" t="s">
        <v>17551</v>
      </c>
      <c r="B5847" s="820" t="s">
        <v>17552</v>
      </c>
      <c r="C5847" s="452" t="s">
        <v>17553</v>
      </c>
      <c r="D5847" s="781" t="s">
        <v>19</v>
      </c>
    </row>
    <row r="5848" spans="1:4" hidden="1">
      <c r="A5848" s="452" t="s">
        <v>17554</v>
      </c>
      <c r="B5848" s="820" t="s">
        <v>17555</v>
      </c>
      <c r="C5848" s="452" t="s">
        <v>17556</v>
      </c>
      <c r="D5848" s="781" t="s">
        <v>23</v>
      </c>
    </row>
    <row r="5849" spans="1:4" hidden="1">
      <c r="A5849" s="452" t="s">
        <v>17557</v>
      </c>
      <c r="B5849" s="820" t="s">
        <v>17558</v>
      </c>
      <c r="C5849" s="452" t="s">
        <v>17559</v>
      </c>
      <c r="D5849" s="781" t="s">
        <v>27</v>
      </c>
    </row>
    <row r="5850" spans="1:4" hidden="1">
      <c r="A5850" s="452" t="s">
        <v>17560</v>
      </c>
      <c r="B5850" s="820" t="s">
        <v>17561</v>
      </c>
      <c r="C5850" s="452" t="s">
        <v>17562</v>
      </c>
      <c r="D5850" s="781" t="s">
        <v>31</v>
      </c>
    </row>
    <row r="5851" spans="1:4" hidden="1">
      <c r="A5851" s="452" t="s">
        <v>17563</v>
      </c>
      <c r="B5851" s="820" t="s">
        <v>17564</v>
      </c>
      <c r="C5851" s="452" t="s">
        <v>17565</v>
      </c>
      <c r="D5851" s="781" t="s">
        <v>931</v>
      </c>
    </row>
    <row r="5852" spans="1:4" hidden="1">
      <c r="A5852" s="452" t="s">
        <v>17566</v>
      </c>
      <c r="B5852" s="820" t="s">
        <v>17567</v>
      </c>
      <c r="C5852" s="452" t="s">
        <v>17568</v>
      </c>
      <c r="D5852" s="781" t="s">
        <v>35</v>
      </c>
    </row>
    <row r="5853" spans="1:4" hidden="1">
      <c r="A5853" s="452" t="s">
        <v>17569</v>
      </c>
      <c r="B5853" s="820" t="s">
        <v>17570</v>
      </c>
      <c r="C5853" s="452" t="s">
        <v>17571</v>
      </c>
      <c r="D5853" s="781" t="s">
        <v>7</v>
      </c>
    </row>
    <row r="5854" spans="1:4" hidden="1">
      <c r="A5854" s="452" t="s">
        <v>17572</v>
      </c>
      <c r="B5854" s="820" t="s">
        <v>17573</v>
      </c>
      <c r="C5854" s="452" t="s">
        <v>17574</v>
      </c>
      <c r="D5854" s="781" t="s">
        <v>39</v>
      </c>
    </row>
    <row r="5855" spans="1:4" hidden="1">
      <c r="A5855" s="452" t="s">
        <v>17575</v>
      </c>
      <c r="B5855" s="820" t="s">
        <v>17576</v>
      </c>
      <c r="C5855" s="452" t="s">
        <v>17577</v>
      </c>
      <c r="D5855" s="781" t="s">
        <v>43</v>
      </c>
    </row>
    <row r="5856" spans="1:4" hidden="1">
      <c r="A5856" s="452" t="s">
        <v>17578</v>
      </c>
      <c r="B5856" s="820" t="s">
        <v>17579</v>
      </c>
      <c r="C5856" s="452" t="s">
        <v>17580</v>
      </c>
      <c r="D5856" s="781" t="s">
        <v>47</v>
      </c>
    </row>
    <row r="5857" spans="1:4" hidden="1">
      <c r="A5857" s="452" t="s">
        <v>17581</v>
      </c>
      <c r="B5857" s="820" t="s">
        <v>17582</v>
      </c>
      <c r="C5857" s="452" t="s">
        <v>17583</v>
      </c>
      <c r="D5857" s="781" t="s">
        <v>11</v>
      </c>
    </row>
    <row r="5858" spans="1:4" hidden="1">
      <c r="A5858" s="452" t="s">
        <v>17584</v>
      </c>
      <c r="B5858" s="820" t="s">
        <v>17585</v>
      </c>
      <c r="C5858" s="452" t="s">
        <v>17586</v>
      </c>
      <c r="D5858" s="781" t="s">
        <v>54</v>
      </c>
    </row>
    <row r="5859" spans="1:4" hidden="1">
      <c r="A5859" s="452" t="s">
        <v>17587</v>
      </c>
      <c r="B5859" s="820" t="s">
        <v>17588</v>
      </c>
      <c r="C5859" s="452" t="s">
        <v>17589</v>
      </c>
      <c r="D5859" s="781" t="s">
        <v>15</v>
      </c>
    </row>
    <row r="5860" spans="1:4" hidden="1">
      <c r="A5860" s="452" t="s">
        <v>17590</v>
      </c>
      <c r="B5860" s="820" t="s">
        <v>17591</v>
      </c>
      <c r="C5860" s="452" t="s">
        <v>17592</v>
      </c>
      <c r="D5860" s="781" t="s">
        <v>19</v>
      </c>
    </row>
    <row r="5861" spans="1:4" hidden="1">
      <c r="A5861" s="452" t="s">
        <v>17593</v>
      </c>
      <c r="B5861" s="820" t="s">
        <v>17594</v>
      </c>
      <c r="C5861" s="452" t="s">
        <v>17595</v>
      </c>
      <c r="D5861" s="781" t="s">
        <v>23</v>
      </c>
    </row>
    <row r="5862" spans="1:4" hidden="1">
      <c r="A5862" s="452" t="s">
        <v>17596</v>
      </c>
      <c r="B5862" s="820" t="s">
        <v>17597</v>
      </c>
      <c r="C5862" s="452" t="s">
        <v>17598</v>
      </c>
      <c r="D5862" s="781" t="s">
        <v>27</v>
      </c>
    </row>
    <row r="5863" spans="1:4" hidden="1">
      <c r="A5863" s="452" t="s">
        <v>17599</v>
      </c>
      <c r="B5863" s="820" t="s">
        <v>17600</v>
      </c>
      <c r="C5863" s="452" t="s">
        <v>17601</v>
      </c>
      <c r="D5863" s="781" t="s">
        <v>31</v>
      </c>
    </row>
    <row r="5864" spans="1:4" hidden="1">
      <c r="A5864" s="452" t="s">
        <v>17602</v>
      </c>
      <c r="B5864" s="820" t="s">
        <v>17603</v>
      </c>
      <c r="C5864" s="452" t="s">
        <v>17604</v>
      </c>
      <c r="D5864" s="781" t="s">
        <v>931</v>
      </c>
    </row>
    <row r="5865" spans="1:4" hidden="1">
      <c r="A5865" s="452" t="s">
        <v>17605</v>
      </c>
      <c r="B5865" s="820" t="s">
        <v>17606</v>
      </c>
      <c r="C5865" s="452" t="s">
        <v>17607</v>
      </c>
      <c r="D5865" s="781" t="s">
        <v>35</v>
      </c>
    </row>
    <row r="5866" spans="1:4" hidden="1">
      <c r="A5866" s="452" t="s">
        <v>17608</v>
      </c>
      <c r="B5866" s="820" t="s">
        <v>17609</v>
      </c>
      <c r="C5866" s="452" t="s">
        <v>17610</v>
      </c>
      <c r="D5866" s="781" t="s">
        <v>7</v>
      </c>
    </row>
    <row r="5867" spans="1:4" hidden="1">
      <c r="A5867" s="452" t="s">
        <v>17611</v>
      </c>
      <c r="B5867" s="820" t="s">
        <v>17612</v>
      </c>
      <c r="C5867" s="452" t="s">
        <v>17613</v>
      </c>
      <c r="D5867" s="781" t="s">
        <v>39</v>
      </c>
    </row>
    <row r="5868" spans="1:4" hidden="1">
      <c r="A5868" s="452" t="s">
        <v>17614</v>
      </c>
      <c r="B5868" s="820" t="s">
        <v>17615</v>
      </c>
      <c r="C5868" s="452" t="s">
        <v>17616</v>
      </c>
      <c r="D5868" s="781" t="s">
        <v>43</v>
      </c>
    </row>
    <row r="5869" spans="1:4" hidden="1">
      <c r="A5869" s="452" t="s">
        <v>17617</v>
      </c>
      <c r="B5869" s="820" t="s">
        <v>17618</v>
      </c>
      <c r="C5869" s="452" t="s">
        <v>17619</v>
      </c>
      <c r="D5869" s="781" t="s">
        <v>47</v>
      </c>
    </row>
    <row r="5870" spans="1:4" hidden="1">
      <c r="A5870" s="452" t="s">
        <v>17620</v>
      </c>
      <c r="B5870" s="820" t="s">
        <v>17621</v>
      </c>
      <c r="C5870" s="452" t="s">
        <v>17622</v>
      </c>
      <c r="D5870" s="781" t="s">
        <v>11</v>
      </c>
    </row>
    <row r="5871" spans="1:4" hidden="1">
      <c r="A5871" s="452" t="s">
        <v>17623</v>
      </c>
      <c r="B5871" s="820" t="s">
        <v>17624</v>
      </c>
      <c r="C5871" s="452" t="s">
        <v>17625</v>
      </c>
      <c r="D5871" s="781" t="s">
        <v>54</v>
      </c>
    </row>
    <row r="5872" spans="1:4" hidden="1">
      <c r="A5872" s="452" t="s">
        <v>17626</v>
      </c>
      <c r="B5872" s="820" t="s">
        <v>17627</v>
      </c>
      <c r="C5872" s="452" t="s">
        <v>17628</v>
      </c>
      <c r="D5872" s="781" t="s">
        <v>15</v>
      </c>
    </row>
    <row r="5873" spans="1:4" hidden="1">
      <c r="A5873" s="452" t="s">
        <v>17629</v>
      </c>
      <c r="B5873" s="820" t="s">
        <v>17630</v>
      </c>
      <c r="C5873" s="452" t="s">
        <v>17631</v>
      </c>
      <c r="D5873" s="781" t="s">
        <v>19</v>
      </c>
    </row>
    <row r="5874" spans="1:4" hidden="1">
      <c r="A5874" s="452" t="s">
        <v>17632</v>
      </c>
      <c r="B5874" s="820" t="s">
        <v>17633</v>
      </c>
      <c r="C5874" s="452" t="s">
        <v>17634</v>
      </c>
      <c r="D5874" s="781" t="s">
        <v>23</v>
      </c>
    </row>
    <row r="5875" spans="1:4" hidden="1">
      <c r="A5875" s="452" t="s">
        <v>17635</v>
      </c>
      <c r="B5875" s="820" t="s">
        <v>17636</v>
      </c>
      <c r="C5875" s="452" t="s">
        <v>17637</v>
      </c>
      <c r="D5875" s="781" t="s">
        <v>27</v>
      </c>
    </row>
    <row r="5876" spans="1:4" hidden="1">
      <c r="A5876" s="452" t="s">
        <v>17638</v>
      </c>
      <c r="B5876" s="820" t="s">
        <v>17639</v>
      </c>
      <c r="C5876" s="452" t="s">
        <v>17640</v>
      </c>
      <c r="D5876" s="781" t="s">
        <v>31</v>
      </c>
    </row>
    <row r="5877" spans="1:4" hidden="1">
      <c r="A5877" s="452" t="s">
        <v>17641</v>
      </c>
      <c r="B5877" s="820" t="s">
        <v>17642</v>
      </c>
      <c r="C5877" s="452" t="s">
        <v>17643</v>
      </c>
      <c r="D5877" s="781" t="s">
        <v>931</v>
      </c>
    </row>
    <row r="5878" spans="1:4" hidden="1">
      <c r="A5878" s="452" t="s">
        <v>17644</v>
      </c>
      <c r="B5878" s="820" t="s">
        <v>17645</v>
      </c>
      <c r="C5878" s="452" t="s">
        <v>17646</v>
      </c>
      <c r="D5878" s="781" t="s">
        <v>35</v>
      </c>
    </row>
    <row r="5879" spans="1:4" hidden="1">
      <c r="A5879" s="452" t="s">
        <v>17647</v>
      </c>
      <c r="B5879" s="820" t="s">
        <v>17648</v>
      </c>
      <c r="C5879" s="452" t="s">
        <v>17649</v>
      </c>
      <c r="D5879" s="781" t="s">
        <v>7</v>
      </c>
    </row>
    <row r="5880" spans="1:4" hidden="1">
      <c r="A5880" s="452" t="s">
        <v>17650</v>
      </c>
      <c r="B5880" s="820" t="s">
        <v>17651</v>
      </c>
      <c r="C5880" s="452" t="s">
        <v>17652</v>
      </c>
      <c r="D5880" s="781" t="s">
        <v>39</v>
      </c>
    </row>
    <row r="5881" spans="1:4" hidden="1">
      <c r="A5881" s="452" t="s">
        <v>17653</v>
      </c>
      <c r="B5881" s="820" t="s">
        <v>17654</v>
      </c>
      <c r="C5881" s="452" t="s">
        <v>17655</v>
      </c>
      <c r="D5881" s="781" t="s">
        <v>43</v>
      </c>
    </row>
    <row r="5882" spans="1:4" hidden="1">
      <c r="A5882" s="452" t="s">
        <v>17656</v>
      </c>
      <c r="B5882" s="820" t="s">
        <v>17657</v>
      </c>
      <c r="C5882" s="452" t="s">
        <v>17658</v>
      </c>
      <c r="D5882" s="781" t="s">
        <v>47</v>
      </c>
    </row>
    <row r="5883" spans="1:4" hidden="1">
      <c r="A5883" s="452" t="s">
        <v>17659</v>
      </c>
      <c r="B5883" s="820" t="s">
        <v>17660</v>
      </c>
      <c r="C5883" s="452" t="s">
        <v>17661</v>
      </c>
      <c r="D5883" s="781" t="s">
        <v>11</v>
      </c>
    </row>
    <row r="5884" spans="1:4" hidden="1">
      <c r="A5884" s="452" t="s">
        <v>17662</v>
      </c>
      <c r="B5884" s="820" t="s">
        <v>17663</v>
      </c>
      <c r="C5884" s="452" t="s">
        <v>17664</v>
      </c>
      <c r="D5884" s="781" t="s">
        <v>54</v>
      </c>
    </row>
    <row r="5885" spans="1:4" hidden="1">
      <c r="A5885" s="452" t="s">
        <v>17665</v>
      </c>
      <c r="B5885" s="820" t="s">
        <v>17666</v>
      </c>
      <c r="C5885" s="452" t="s">
        <v>17667</v>
      </c>
      <c r="D5885" s="781" t="s">
        <v>15</v>
      </c>
    </row>
    <row r="5886" spans="1:4" hidden="1">
      <c r="A5886" s="452" t="s">
        <v>17668</v>
      </c>
      <c r="B5886" s="820" t="s">
        <v>17669</v>
      </c>
      <c r="C5886" s="452" t="s">
        <v>17670</v>
      </c>
      <c r="D5886" s="781" t="s">
        <v>19</v>
      </c>
    </row>
    <row r="5887" spans="1:4" hidden="1">
      <c r="A5887" s="452" t="s">
        <v>17671</v>
      </c>
      <c r="B5887" s="820" t="s">
        <v>17672</v>
      </c>
      <c r="C5887" s="452" t="s">
        <v>17673</v>
      </c>
      <c r="D5887" s="781" t="s">
        <v>23</v>
      </c>
    </row>
    <row r="5888" spans="1:4" hidden="1">
      <c r="A5888" s="452" t="s">
        <v>17674</v>
      </c>
      <c r="B5888" s="820" t="s">
        <v>17675</v>
      </c>
      <c r="C5888" s="452" t="s">
        <v>17676</v>
      </c>
      <c r="D5888" s="781" t="s">
        <v>27</v>
      </c>
    </row>
    <row r="5889" spans="1:4" hidden="1">
      <c r="A5889" s="452" t="s">
        <v>17677</v>
      </c>
      <c r="B5889" s="820" t="s">
        <v>17678</v>
      </c>
      <c r="C5889" s="452" t="s">
        <v>17679</v>
      </c>
      <c r="D5889" s="781" t="s">
        <v>31</v>
      </c>
    </row>
    <row r="5890" spans="1:4" hidden="1">
      <c r="A5890" s="452" t="s">
        <v>17680</v>
      </c>
      <c r="B5890" s="820" t="s">
        <v>17681</v>
      </c>
      <c r="C5890" s="452" t="s">
        <v>17682</v>
      </c>
      <c r="D5890" s="781" t="s">
        <v>931</v>
      </c>
    </row>
    <row r="5891" spans="1:4" hidden="1">
      <c r="A5891" s="452" t="s">
        <v>17683</v>
      </c>
      <c r="B5891" s="820" t="s">
        <v>17684</v>
      </c>
      <c r="C5891" s="452" t="s">
        <v>17685</v>
      </c>
      <c r="D5891" s="781" t="s">
        <v>35</v>
      </c>
    </row>
    <row r="5892" spans="1:4" hidden="1">
      <c r="A5892" s="452" t="s">
        <v>17686</v>
      </c>
      <c r="B5892" s="820" t="s">
        <v>17687</v>
      </c>
      <c r="C5892" s="452" t="s">
        <v>17688</v>
      </c>
      <c r="D5892" s="781" t="s">
        <v>7</v>
      </c>
    </row>
    <row r="5893" spans="1:4" hidden="1">
      <c r="A5893" s="452" t="s">
        <v>17689</v>
      </c>
      <c r="B5893" s="820" t="s">
        <v>17690</v>
      </c>
      <c r="C5893" s="452" t="s">
        <v>17691</v>
      </c>
      <c r="D5893" s="781" t="s">
        <v>39</v>
      </c>
    </row>
    <row r="5894" spans="1:4" hidden="1">
      <c r="A5894" s="452" t="s">
        <v>17692</v>
      </c>
      <c r="B5894" s="820" t="s">
        <v>17693</v>
      </c>
      <c r="C5894" s="452" t="s">
        <v>17694</v>
      </c>
      <c r="D5894" s="781" t="s">
        <v>43</v>
      </c>
    </row>
    <row r="5895" spans="1:4" hidden="1">
      <c r="A5895" s="452" t="s">
        <v>17695</v>
      </c>
      <c r="B5895" s="820" t="s">
        <v>17696</v>
      </c>
      <c r="C5895" s="452" t="s">
        <v>17697</v>
      </c>
      <c r="D5895" s="781" t="s">
        <v>47</v>
      </c>
    </row>
    <row r="5896" spans="1:4" hidden="1">
      <c r="A5896" s="452" t="s">
        <v>17698</v>
      </c>
      <c r="B5896" s="820" t="s">
        <v>17699</v>
      </c>
      <c r="C5896" s="452" t="s">
        <v>17700</v>
      </c>
      <c r="D5896" s="781" t="s">
        <v>11</v>
      </c>
    </row>
    <row r="5897" spans="1:4" hidden="1">
      <c r="A5897" s="452" t="s">
        <v>17701</v>
      </c>
      <c r="B5897" s="820" t="s">
        <v>17702</v>
      </c>
      <c r="C5897" s="452" t="s">
        <v>17703</v>
      </c>
      <c r="D5897" s="781" t="s">
        <v>54</v>
      </c>
    </row>
    <row r="5898" spans="1:4" hidden="1">
      <c r="A5898" s="452" t="s">
        <v>17704</v>
      </c>
      <c r="B5898" s="820" t="s">
        <v>17705</v>
      </c>
      <c r="C5898" s="452" t="s">
        <v>17706</v>
      </c>
      <c r="D5898" s="781" t="s">
        <v>15</v>
      </c>
    </row>
    <row r="5899" spans="1:4" hidden="1">
      <c r="A5899" s="452" t="s">
        <v>17707</v>
      </c>
      <c r="B5899" s="820" t="s">
        <v>17708</v>
      </c>
      <c r="C5899" s="452" t="s">
        <v>17709</v>
      </c>
      <c r="D5899" s="781" t="s">
        <v>19</v>
      </c>
    </row>
    <row r="5900" spans="1:4" hidden="1">
      <c r="A5900" s="452" t="s">
        <v>17710</v>
      </c>
      <c r="B5900" s="820" t="s">
        <v>17711</v>
      </c>
      <c r="C5900" s="452" t="s">
        <v>17712</v>
      </c>
      <c r="D5900" s="781" t="s">
        <v>23</v>
      </c>
    </row>
    <row r="5901" spans="1:4" hidden="1">
      <c r="A5901" s="452" t="s">
        <v>17713</v>
      </c>
      <c r="B5901" s="820" t="s">
        <v>17714</v>
      </c>
      <c r="C5901" s="452" t="s">
        <v>17715</v>
      </c>
      <c r="D5901" s="781" t="s">
        <v>27</v>
      </c>
    </row>
    <row r="5902" spans="1:4" hidden="1">
      <c r="A5902" s="452" t="s">
        <v>17716</v>
      </c>
      <c r="B5902" s="820" t="s">
        <v>17717</v>
      </c>
      <c r="C5902" s="452" t="s">
        <v>17718</v>
      </c>
      <c r="D5902" s="781" t="s">
        <v>31</v>
      </c>
    </row>
    <row r="5903" spans="1:4" hidden="1">
      <c r="A5903" s="452" t="s">
        <v>17719</v>
      </c>
      <c r="B5903" s="820" t="s">
        <v>17720</v>
      </c>
      <c r="C5903" s="452" t="s">
        <v>17721</v>
      </c>
      <c r="D5903" s="781" t="s">
        <v>931</v>
      </c>
    </row>
    <row r="5904" spans="1:4" hidden="1">
      <c r="A5904" s="452" t="s">
        <v>17722</v>
      </c>
      <c r="B5904" s="820" t="s">
        <v>17723</v>
      </c>
      <c r="C5904" s="452" t="s">
        <v>17724</v>
      </c>
      <c r="D5904" s="781" t="s">
        <v>35</v>
      </c>
    </row>
    <row r="5905" spans="1:4" hidden="1">
      <c r="A5905" s="452" t="s">
        <v>17725</v>
      </c>
      <c r="B5905" s="820" t="s">
        <v>17726</v>
      </c>
      <c r="C5905" s="452" t="s">
        <v>17727</v>
      </c>
      <c r="D5905" s="781" t="s">
        <v>7</v>
      </c>
    </row>
    <row r="5906" spans="1:4" hidden="1">
      <c r="A5906" s="452" t="s">
        <v>17728</v>
      </c>
      <c r="B5906" s="820" t="s">
        <v>17729</v>
      </c>
      <c r="C5906" s="452" t="s">
        <v>17730</v>
      </c>
      <c r="D5906" s="781" t="s">
        <v>39</v>
      </c>
    </row>
    <row r="5907" spans="1:4" hidden="1">
      <c r="A5907" s="452" t="s">
        <v>17731</v>
      </c>
      <c r="B5907" s="820" t="s">
        <v>17732</v>
      </c>
      <c r="C5907" s="452" t="s">
        <v>17733</v>
      </c>
      <c r="D5907" s="781" t="s">
        <v>43</v>
      </c>
    </row>
    <row r="5908" spans="1:4" hidden="1">
      <c r="A5908" s="452" t="s">
        <v>17734</v>
      </c>
      <c r="B5908" s="820" t="s">
        <v>17735</v>
      </c>
      <c r="C5908" s="452" t="s">
        <v>17736</v>
      </c>
      <c r="D5908" s="781" t="s">
        <v>47</v>
      </c>
    </row>
    <row r="5909" spans="1:4" hidden="1">
      <c r="A5909" s="452" t="s">
        <v>17737</v>
      </c>
      <c r="B5909" s="820" t="s">
        <v>17738</v>
      </c>
      <c r="C5909" s="452" t="s">
        <v>17739</v>
      </c>
      <c r="D5909" s="781" t="s">
        <v>11</v>
      </c>
    </row>
    <row r="5910" spans="1:4" hidden="1">
      <c r="A5910" s="452" t="s">
        <v>17740</v>
      </c>
      <c r="B5910" s="820" t="s">
        <v>17741</v>
      </c>
      <c r="C5910" s="452" t="s">
        <v>17742</v>
      </c>
      <c r="D5910" s="781" t="s">
        <v>54</v>
      </c>
    </row>
    <row r="5911" spans="1:4" hidden="1">
      <c r="A5911" s="452" t="s">
        <v>17743</v>
      </c>
      <c r="B5911" s="820" t="s">
        <v>17744</v>
      </c>
      <c r="C5911" s="452" t="s">
        <v>17745</v>
      </c>
      <c r="D5911" s="781" t="s">
        <v>15</v>
      </c>
    </row>
    <row r="5912" spans="1:4" hidden="1">
      <c r="A5912" s="452" t="s">
        <v>17746</v>
      </c>
      <c r="B5912" s="820" t="s">
        <v>17747</v>
      </c>
      <c r="C5912" s="452" t="s">
        <v>17748</v>
      </c>
      <c r="D5912" s="781" t="s">
        <v>19</v>
      </c>
    </row>
    <row r="5913" spans="1:4" hidden="1">
      <c r="A5913" s="452" t="s">
        <v>17749</v>
      </c>
      <c r="B5913" s="820" t="s">
        <v>17750</v>
      </c>
      <c r="C5913" s="452" t="s">
        <v>17751</v>
      </c>
      <c r="D5913" s="781" t="s">
        <v>23</v>
      </c>
    </row>
    <row r="5914" spans="1:4" hidden="1">
      <c r="A5914" s="452" t="s">
        <v>17752</v>
      </c>
      <c r="B5914" s="820" t="s">
        <v>17753</v>
      </c>
      <c r="C5914" s="452" t="s">
        <v>17754</v>
      </c>
      <c r="D5914" s="781" t="s">
        <v>27</v>
      </c>
    </row>
    <row r="5915" spans="1:4" hidden="1">
      <c r="A5915" s="452" t="s">
        <v>17755</v>
      </c>
      <c r="B5915" s="820" t="s">
        <v>17756</v>
      </c>
      <c r="C5915" s="452" t="s">
        <v>17757</v>
      </c>
      <c r="D5915" s="781" t="s">
        <v>31</v>
      </c>
    </row>
    <row r="5916" spans="1:4" hidden="1">
      <c r="A5916" s="452" t="s">
        <v>17758</v>
      </c>
      <c r="B5916" s="820" t="s">
        <v>17759</v>
      </c>
      <c r="C5916" s="452" t="s">
        <v>17760</v>
      </c>
      <c r="D5916" s="781" t="s">
        <v>931</v>
      </c>
    </row>
    <row r="5917" spans="1:4" hidden="1">
      <c r="A5917" s="452" t="s">
        <v>17761</v>
      </c>
      <c r="B5917" s="820" t="s">
        <v>17762</v>
      </c>
      <c r="C5917" s="452" t="s">
        <v>17763</v>
      </c>
      <c r="D5917" s="781" t="s">
        <v>35</v>
      </c>
    </row>
    <row r="5918" spans="1:4" hidden="1">
      <c r="A5918" s="452" t="s">
        <v>17764</v>
      </c>
      <c r="B5918" s="820" t="s">
        <v>17765</v>
      </c>
      <c r="C5918" s="452" t="s">
        <v>17766</v>
      </c>
      <c r="D5918" s="781" t="s">
        <v>7</v>
      </c>
    </row>
    <row r="5919" spans="1:4" hidden="1">
      <c r="A5919" s="452" t="s">
        <v>17767</v>
      </c>
      <c r="B5919" s="820" t="s">
        <v>17768</v>
      </c>
      <c r="C5919" s="452" t="s">
        <v>17769</v>
      </c>
      <c r="D5919" s="781" t="s">
        <v>39</v>
      </c>
    </row>
    <row r="5920" spans="1:4" hidden="1">
      <c r="A5920" s="452" t="s">
        <v>17770</v>
      </c>
      <c r="B5920" s="820" t="s">
        <v>17771</v>
      </c>
      <c r="C5920" s="452" t="s">
        <v>17772</v>
      </c>
      <c r="D5920" s="781" t="s">
        <v>43</v>
      </c>
    </row>
    <row r="5921" spans="1:4" hidden="1">
      <c r="A5921" s="452" t="s">
        <v>17773</v>
      </c>
      <c r="B5921" s="820" t="s">
        <v>17774</v>
      </c>
      <c r="C5921" s="452" t="s">
        <v>17775</v>
      </c>
      <c r="D5921" s="781" t="s">
        <v>47</v>
      </c>
    </row>
    <row r="5922" spans="1:4" hidden="1">
      <c r="A5922" s="452" t="s">
        <v>17776</v>
      </c>
      <c r="B5922" s="820" t="s">
        <v>17777</v>
      </c>
      <c r="C5922" s="452" t="s">
        <v>17778</v>
      </c>
      <c r="D5922" s="781" t="s">
        <v>11</v>
      </c>
    </row>
    <row r="5923" spans="1:4" hidden="1">
      <c r="A5923" s="452" t="s">
        <v>17779</v>
      </c>
      <c r="B5923" s="820" t="s">
        <v>17780</v>
      </c>
      <c r="C5923" s="452" t="s">
        <v>17781</v>
      </c>
      <c r="D5923" s="781" t="s">
        <v>54</v>
      </c>
    </row>
    <row r="5924" spans="1:4" hidden="1">
      <c r="A5924" s="452" t="s">
        <v>17782</v>
      </c>
      <c r="B5924" s="820" t="s">
        <v>17783</v>
      </c>
      <c r="C5924" s="452" t="s">
        <v>17784</v>
      </c>
      <c r="D5924" s="781" t="s">
        <v>15</v>
      </c>
    </row>
    <row r="5925" spans="1:4" hidden="1">
      <c r="A5925" s="452" t="s">
        <v>17785</v>
      </c>
      <c r="B5925" s="820" t="s">
        <v>17786</v>
      </c>
      <c r="C5925" s="452" t="s">
        <v>17787</v>
      </c>
      <c r="D5925" s="781" t="s">
        <v>19</v>
      </c>
    </row>
    <row r="5926" spans="1:4" hidden="1">
      <c r="A5926" s="452" t="s">
        <v>17788</v>
      </c>
      <c r="B5926" s="820" t="s">
        <v>17789</v>
      </c>
      <c r="C5926" s="452" t="s">
        <v>17790</v>
      </c>
      <c r="D5926" s="781" t="s">
        <v>23</v>
      </c>
    </row>
    <row r="5927" spans="1:4" hidden="1">
      <c r="A5927" s="452" t="s">
        <v>17791</v>
      </c>
      <c r="B5927" s="820" t="s">
        <v>17792</v>
      </c>
      <c r="C5927" s="452" t="s">
        <v>17793</v>
      </c>
      <c r="D5927" s="781" t="s">
        <v>27</v>
      </c>
    </row>
    <row r="5928" spans="1:4" hidden="1">
      <c r="A5928" s="452" t="s">
        <v>17794</v>
      </c>
      <c r="B5928" s="820" t="s">
        <v>17795</v>
      </c>
      <c r="C5928" s="452" t="s">
        <v>17796</v>
      </c>
      <c r="D5928" s="781" t="s">
        <v>31</v>
      </c>
    </row>
    <row r="5929" spans="1:4" hidden="1">
      <c r="A5929" s="452" t="s">
        <v>17797</v>
      </c>
      <c r="B5929" s="820" t="s">
        <v>17798</v>
      </c>
      <c r="C5929" s="452" t="s">
        <v>17799</v>
      </c>
      <c r="D5929" s="781" t="s">
        <v>931</v>
      </c>
    </row>
    <row r="5930" spans="1:4" hidden="1">
      <c r="A5930" s="452" t="s">
        <v>17800</v>
      </c>
      <c r="B5930" s="820" t="s">
        <v>17801</v>
      </c>
      <c r="C5930" s="452" t="s">
        <v>17802</v>
      </c>
      <c r="D5930" s="781" t="s">
        <v>35</v>
      </c>
    </row>
    <row r="5931" spans="1:4" hidden="1">
      <c r="A5931" s="452" t="s">
        <v>17803</v>
      </c>
      <c r="B5931" s="820" t="s">
        <v>17804</v>
      </c>
      <c r="C5931" s="452" t="s">
        <v>17805</v>
      </c>
      <c r="D5931" s="781" t="s">
        <v>7</v>
      </c>
    </row>
    <row r="5932" spans="1:4" hidden="1">
      <c r="A5932" s="452" t="s">
        <v>17806</v>
      </c>
      <c r="B5932" s="820" t="s">
        <v>17807</v>
      </c>
      <c r="C5932" s="452" t="s">
        <v>17808</v>
      </c>
      <c r="D5932" s="781" t="s">
        <v>39</v>
      </c>
    </row>
    <row r="5933" spans="1:4" hidden="1">
      <c r="A5933" s="452" t="s">
        <v>17809</v>
      </c>
      <c r="B5933" s="820" t="s">
        <v>17810</v>
      </c>
      <c r="C5933" s="452" t="s">
        <v>17811</v>
      </c>
      <c r="D5933" s="781" t="s">
        <v>43</v>
      </c>
    </row>
    <row r="5934" spans="1:4" hidden="1">
      <c r="A5934" s="452" t="s">
        <v>17812</v>
      </c>
      <c r="B5934" s="820" t="s">
        <v>17813</v>
      </c>
      <c r="C5934" s="452" t="s">
        <v>17814</v>
      </c>
      <c r="D5934" s="781" t="s">
        <v>47</v>
      </c>
    </row>
    <row r="5935" spans="1:4" hidden="1">
      <c r="A5935" s="452" t="s">
        <v>17815</v>
      </c>
      <c r="B5935" s="820" t="s">
        <v>17816</v>
      </c>
      <c r="C5935" s="452" t="s">
        <v>17817</v>
      </c>
      <c r="D5935" s="781" t="s">
        <v>11</v>
      </c>
    </row>
    <row r="5936" spans="1:4" hidden="1">
      <c r="A5936" s="452" t="s">
        <v>17818</v>
      </c>
      <c r="B5936" s="820" t="s">
        <v>17819</v>
      </c>
      <c r="C5936" s="452" t="s">
        <v>17820</v>
      </c>
      <c r="D5936" s="781" t="s">
        <v>54</v>
      </c>
    </row>
    <row r="5937" spans="1:4" hidden="1">
      <c r="A5937" s="452" t="s">
        <v>17821</v>
      </c>
      <c r="B5937" s="820" t="s">
        <v>17822</v>
      </c>
      <c r="C5937" s="452" t="s">
        <v>17823</v>
      </c>
      <c r="D5937" s="781" t="s">
        <v>15</v>
      </c>
    </row>
    <row r="5938" spans="1:4" hidden="1">
      <c r="A5938" s="452" t="s">
        <v>17824</v>
      </c>
      <c r="B5938" s="820" t="s">
        <v>17825</v>
      </c>
      <c r="C5938" s="452" t="s">
        <v>17826</v>
      </c>
      <c r="D5938" s="781" t="s">
        <v>19</v>
      </c>
    </row>
    <row r="5939" spans="1:4" hidden="1">
      <c r="A5939" s="452" t="s">
        <v>17827</v>
      </c>
      <c r="B5939" s="820" t="s">
        <v>17828</v>
      </c>
      <c r="C5939" s="452" t="s">
        <v>17829</v>
      </c>
      <c r="D5939" s="781" t="s">
        <v>23</v>
      </c>
    </row>
    <row r="5940" spans="1:4" hidden="1">
      <c r="A5940" s="452" t="s">
        <v>17830</v>
      </c>
      <c r="B5940" s="820" t="s">
        <v>17831</v>
      </c>
      <c r="C5940" s="452" t="s">
        <v>17832</v>
      </c>
      <c r="D5940" s="781" t="s">
        <v>27</v>
      </c>
    </row>
    <row r="5941" spans="1:4" hidden="1">
      <c r="A5941" s="452" t="s">
        <v>17833</v>
      </c>
      <c r="B5941" s="820" t="s">
        <v>17834</v>
      </c>
      <c r="C5941" s="452" t="s">
        <v>17835</v>
      </c>
      <c r="D5941" s="781" t="s">
        <v>31</v>
      </c>
    </row>
    <row r="5942" spans="1:4" hidden="1">
      <c r="A5942" s="452" t="s">
        <v>17836</v>
      </c>
      <c r="B5942" s="820" t="s">
        <v>17837</v>
      </c>
      <c r="C5942" s="452" t="s">
        <v>17838</v>
      </c>
      <c r="D5942" s="781" t="s">
        <v>931</v>
      </c>
    </row>
    <row r="5943" spans="1:4" hidden="1">
      <c r="A5943" s="452" t="s">
        <v>17839</v>
      </c>
      <c r="B5943" s="820" t="s">
        <v>17840</v>
      </c>
      <c r="C5943" s="452" t="s">
        <v>17841</v>
      </c>
      <c r="D5943" s="781" t="s">
        <v>35</v>
      </c>
    </row>
    <row r="5944" spans="1:4" hidden="1">
      <c r="A5944" s="452" t="s">
        <v>17842</v>
      </c>
      <c r="B5944" s="820" t="s">
        <v>17843</v>
      </c>
      <c r="C5944" s="452" t="s">
        <v>17844</v>
      </c>
      <c r="D5944" s="781" t="s">
        <v>7</v>
      </c>
    </row>
    <row r="5945" spans="1:4" hidden="1">
      <c r="A5945" s="452" t="s">
        <v>17845</v>
      </c>
      <c r="B5945" s="820" t="s">
        <v>17846</v>
      </c>
      <c r="C5945" s="452" t="s">
        <v>17847</v>
      </c>
      <c r="D5945" s="781" t="s">
        <v>39</v>
      </c>
    </row>
    <row r="5946" spans="1:4" hidden="1">
      <c r="A5946" s="452" t="s">
        <v>17848</v>
      </c>
      <c r="B5946" s="820" t="s">
        <v>17849</v>
      </c>
      <c r="C5946" s="452" t="s">
        <v>17850</v>
      </c>
      <c r="D5946" s="781" t="s">
        <v>43</v>
      </c>
    </row>
    <row r="5947" spans="1:4" hidden="1">
      <c r="A5947" s="452" t="s">
        <v>17851</v>
      </c>
      <c r="B5947" s="820" t="s">
        <v>17852</v>
      </c>
      <c r="C5947" s="452" t="s">
        <v>17853</v>
      </c>
      <c r="D5947" s="781" t="s">
        <v>47</v>
      </c>
    </row>
    <row r="5948" spans="1:4" hidden="1">
      <c r="A5948" s="452" t="s">
        <v>17854</v>
      </c>
      <c r="B5948" s="820" t="s">
        <v>17855</v>
      </c>
      <c r="C5948" s="452" t="s">
        <v>17856</v>
      </c>
      <c r="D5948" s="781" t="s">
        <v>11</v>
      </c>
    </row>
    <row r="5949" spans="1:4" hidden="1">
      <c r="A5949" s="452" t="s">
        <v>17857</v>
      </c>
      <c r="B5949" s="820" t="s">
        <v>17858</v>
      </c>
      <c r="C5949" s="452" t="s">
        <v>17859</v>
      </c>
      <c r="D5949" s="781" t="s">
        <v>54</v>
      </c>
    </row>
    <row r="5950" spans="1:4" hidden="1">
      <c r="A5950" s="452" t="s">
        <v>17860</v>
      </c>
      <c r="B5950" s="820" t="s">
        <v>17861</v>
      </c>
      <c r="C5950" s="452" t="s">
        <v>17862</v>
      </c>
      <c r="D5950" s="781" t="s">
        <v>15</v>
      </c>
    </row>
    <row r="5951" spans="1:4" hidden="1">
      <c r="A5951" s="452" t="s">
        <v>17863</v>
      </c>
      <c r="B5951" s="820" t="s">
        <v>17864</v>
      </c>
      <c r="C5951" s="452" t="s">
        <v>17865</v>
      </c>
      <c r="D5951" s="781" t="s">
        <v>19</v>
      </c>
    </row>
    <row r="5952" spans="1:4" hidden="1">
      <c r="A5952" s="452" t="s">
        <v>17866</v>
      </c>
      <c r="B5952" s="820" t="s">
        <v>17867</v>
      </c>
      <c r="C5952" s="452" t="s">
        <v>17868</v>
      </c>
      <c r="D5952" s="781" t="s">
        <v>23</v>
      </c>
    </row>
    <row r="5953" spans="1:4" hidden="1">
      <c r="A5953" s="452" t="s">
        <v>17869</v>
      </c>
      <c r="B5953" s="820" t="s">
        <v>17870</v>
      </c>
      <c r="C5953" s="452" t="s">
        <v>17871</v>
      </c>
      <c r="D5953" s="781" t="s">
        <v>27</v>
      </c>
    </row>
    <row r="5954" spans="1:4" hidden="1">
      <c r="A5954" s="452" t="s">
        <v>17872</v>
      </c>
      <c r="B5954" s="820" t="s">
        <v>17873</v>
      </c>
      <c r="C5954" s="452" t="s">
        <v>17874</v>
      </c>
      <c r="D5954" s="781" t="s">
        <v>31</v>
      </c>
    </row>
    <row r="5955" spans="1:4" hidden="1">
      <c r="A5955" s="452" t="s">
        <v>17875</v>
      </c>
      <c r="B5955" s="820" t="s">
        <v>17876</v>
      </c>
      <c r="C5955" s="452" t="s">
        <v>17877</v>
      </c>
      <c r="D5955" s="781" t="s">
        <v>931</v>
      </c>
    </row>
    <row r="5956" spans="1:4" hidden="1">
      <c r="A5956" s="452" t="s">
        <v>17878</v>
      </c>
      <c r="B5956" s="820" t="s">
        <v>17879</v>
      </c>
      <c r="C5956" s="452" t="s">
        <v>17880</v>
      </c>
      <c r="D5956" s="781" t="s">
        <v>35</v>
      </c>
    </row>
    <row r="5957" spans="1:4" hidden="1">
      <c r="A5957" s="452" t="s">
        <v>17881</v>
      </c>
      <c r="B5957" s="820" t="s">
        <v>17882</v>
      </c>
      <c r="C5957" s="452" t="s">
        <v>17883</v>
      </c>
      <c r="D5957" s="781" t="s">
        <v>7</v>
      </c>
    </row>
    <row r="5958" spans="1:4" hidden="1">
      <c r="A5958" s="452" t="s">
        <v>17884</v>
      </c>
      <c r="B5958" s="820" t="s">
        <v>17885</v>
      </c>
      <c r="C5958" s="452" t="s">
        <v>17886</v>
      </c>
      <c r="D5958" s="781" t="s">
        <v>39</v>
      </c>
    </row>
    <row r="5959" spans="1:4" hidden="1">
      <c r="A5959" s="452" t="s">
        <v>17887</v>
      </c>
      <c r="B5959" s="820" t="s">
        <v>17888</v>
      </c>
      <c r="C5959" s="452" t="s">
        <v>17889</v>
      </c>
      <c r="D5959" s="781" t="s">
        <v>43</v>
      </c>
    </row>
    <row r="5960" spans="1:4" hidden="1">
      <c r="A5960" s="452" t="s">
        <v>17890</v>
      </c>
      <c r="B5960" s="820" t="s">
        <v>17891</v>
      </c>
      <c r="C5960" s="452" t="s">
        <v>17892</v>
      </c>
      <c r="D5960" s="781" t="s">
        <v>47</v>
      </c>
    </row>
    <row r="5961" spans="1:4" hidden="1">
      <c r="A5961" s="452" t="s">
        <v>17893</v>
      </c>
      <c r="B5961" s="820" t="s">
        <v>17894</v>
      </c>
      <c r="C5961" s="452" t="s">
        <v>17895</v>
      </c>
      <c r="D5961" s="781" t="s">
        <v>11</v>
      </c>
    </row>
    <row r="5962" spans="1:4" hidden="1">
      <c r="A5962" s="452" t="s">
        <v>17896</v>
      </c>
      <c r="B5962" s="820" t="s">
        <v>17897</v>
      </c>
      <c r="C5962" s="452" t="s">
        <v>17898</v>
      </c>
      <c r="D5962" s="781" t="s">
        <v>54</v>
      </c>
    </row>
    <row r="5963" spans="1:4" hidden="1">
      <c r="A5963" s="452" t="s">
        <v>17899</v>
      </c>
      <c r="B5963" s="820" t="s">
        <v>17900</v>
      </c>
      <c r="C5963" s="784" t="s">
        <v>17901</v>
      </c>
      <c r="D5963" s="781"/>
    </row>
    <row r="5964" spans="1:4" hidden="1">
      <c r="A5964" s="452" t="s">
        <v>17902</v>
      </c>
      <c r="B5964" s="820" t="s">
        <v>17903</v>
      </c>
      <c r="C5964" s="784" t="s">
        <v>17904</v>
      </c>
      <c r="D5964" s="781"/>
    </row>
    <row r="5965" spans="1:4" hidden="1">
      <c r="A5965" s="452" t="s">
        <v>17905</v>
      </c>
      <c r="B5965" s="820" t="s">
        <v>5</v>
      </c>
      <c r="C5965" s="452" t="s">
        <v>6</v>
      </c>
      <c r="D5965" s="781" t="s">
        <v>7</v>
      </c>
    </row>
    <row r="5966" spans="1:4" hidden="1">
      <c r="A5966" s="452" t="s">
        <v>17906</v>
      </c>
      <c r="B5966" s="820" t="s">
        <v>9</v>
      </c>
      <c r="C5966" s="452" t="s">
        <v>10</v>
      </c>
      <c r="D5966" s="781" t="s">
        <v>11</v>
      </c>
    </row>
    <row r="5967" spans="1:4" hidden="1">
      <c r="A5967" s="452" t="s">
        <v>17907</v>
      </c>
      <c r="B5967" s="820" t="s">
        <v>17908</v>
      </c>
      <c r="C5967" s="452" t="s">
        <v>17909</v>
      </c>
      <c r="D5967" s="781" t="s">
        <v>15</v>
      </c>
    </row>
    <row r="5968" spans="1:4" hidden="1">
      <c r="A5968" s="452" t="s">
        <v>17910</v>
      </c>
      <c r="B5968" s="820" t="s">
        <v>17911</v>
      </c>
      <c r="C5968" s="452" t="s">
        <v>17912</v>
      </c>
      <c r="D5968" s="781" t="s">
        <v>19</v>
      </c>
    </row>
    <row r="5969" spans="1:4" hidden="1">
      <c r="A5969" s="452" t="s">
        <v>17913</v>
      </c>
      <c r="B5969" s="820" t="s">
        <v>17914</v>
      </c>
      <c r="C5969" s="452" t="s">
        <v>17915</v>
      </c>
      <c r="D5969" s="781" t="s">
        <v>23</v>
      </c>
    </row>
    <row r="5970" spans="1:4" hidden="1">
      <c r="A5970" s="452" t="s">
        <v>17916</v>
      </c>
      <c r="B5970" s="820" t="s">
        <v>17917</v>
      </c>
      <c r="C5970" s="452" t="s">
        <v>17918</v>
      </c>
      <c r="D5970" s="781" t="s">
        <v>27</v>
      </c>
    </row>
    <row r="5971" spans="1:4" hidden="1">
      <c r="A5971" s="452" t="s">
        <v>17919</v>
      </c>
      <c r="B5971" s="820" t="s">
        <v>17920</v>
      </c>
      <c r="C5971" s="452" t="s">
        <v>17921</v>
      </c>
      <c r="D5971" s="781" t="s">
        <v>31</v>
      </c>
    </row>
    <row r="5972" spans="1:4" hidden="1">
      <c r="A5972" s="452" t="s">
        <v>17922</v>
      </c>
      <c r="B5972" s="820" t="s">
        <v>17923</v>
      </c>
      <c r="C5972" s="452" t="s">
        <v>17924</v>
      </c>
      <c r="D5972" s="781" t="s">
        <v>931</v>
      </c>
    </row>
    <row r="5973" spans="1:4" hidden="1">
      <c r="A5973" s="452" t="s">
        <v>17925</v>
      </c>
      <c r="B5973" s="820" t="s">
        <v>17926</v>
      </c>
      <c r="C5973" s="452" t="s">
        <v>17927</v>
      </c>
      <c r="D5973" s="781" t="s">
        <v>35</v>
      </c>
    </row>
    <row r="5974" spans="1:4" hidden="1">
      <c r="A5974" s="452" t="s">
        <v>17928</v>
      </c>
      <c r="B5974" s="820" t="s">
        <v>17929</v>
      </c>
      <c r="C5974" s="452" t="s">
        <v>17930</v>
      </c>
      <c r="D5974" s="781" t="s">
        <v>7</v>
      </c>
    </row>
    <row r="5975" spans="1:4" hidden="1">
      <c r="A5975" s="452" t="s">
        <v>17931</v>
      </c>
      <c r="B5975" s="820" t="s">
        <v>17932</v>
      </c>
      <c r="C5975" s="452" t="s">
        <v>17933</v>
      </c>
      <c r="D5975" s="781" t="s">
        <v>39</v>
      </c>
    </row>
    <row r="5976" spans="1:4" hidden="1">
      <c r="A5976" s="452" t="s">
        <v>17934</v>
      </c>
      <c r="B5976" s="820" t="s">
        <v>17935</v>
      </c>
      <c r="C5976" s="452" t="s">
        <v>17936</v>
      </c>
      <c r="D5976" s="781" t="s">
        <v>43</v>
      </c>
    </row>
    <row r="5977" spans="1:4" hidden="1">
      <c r="A5977" s="452" t="s">
        <v>17937</v>
      </c>
      <c r="B5977" s="820" t="s">
        <v>17938</v>
      </c>
      <c r="C5977" s="452" t="s">
        <v>17939</v>
      </c>
      <c r="D5977" s="781" t="s">
        <v>47</v>
      </c>
    </row>
    <row r="5978" spans="1:4" hidden="1">
      <c r="A5978" s="452" t="s">
        <v>17940</v>
      </c>
      <c r="B5978" s="820" t="s">
        <v>17941</v>
      </c>
      <c r="C5978" s="452" t="s">
        <v>17942</v>
      </c>
      <c r="D5978" s="781" t="s">
        <v>11</v>
      </c>
    </row>
    <row r="5979" spans="1:4" hidden="1">
      <c r="A5979" s="452" t="s">
        <v>17943</v>
      </c>
      <c r="B5979" s="820" t="s">
        <v>17944</v>
      </c>
      <c r="C5979" s="452" t="s">
        <v>17945</v>
      </c>
      <c r="D5979" s="781" t="s">
        <v>54</v>
      </c>
    </row>
    <row r="5980" spans="1:4" hidden="1">
      <c r="A5980" s="452" t="s">
        <v>17946</v>
      </c>
      <c r="B5980" s="820" t="s">
        <v>17947</v>
      </c>
      <c r="C5980" s="452" t="s">
        <v>17948</v>
      </c>
      <c r="D5980" s="781" t="s">
        <v>17949</v>
      </c>
    </row>
    <row r="5981" spans="1:4" hidden="1">
      <c r="A5981" s="452" t="s">
        <v>17950</v>
      </c>
      <c r="B5981" s="820" t="s">
        <v>17951</v>
      </c>
      <c r="C5981" s="452" t="s">
        <v>17952</v>
      </c>
      <c r="D5981" s="781" t="s">
        <v>17953</v>
      </c>
    </row>
    <row r="5982" spans="1:4" hidden="1">
      <c r="A5982" s="452" t="s">
        <v>17954</v>
      </c>
      <c r="B5982" s="820" t="s">
        <v>17955</v>
      </c>
      <c r="C5982" s="452" t="s">
        <v>17956</v>
      </c>
      <c r="D5982" s="781" t="s">
        <v>17957</v>
      </c>
    </row>
    <row r="5983" spans="1:4" hidden="1">
      <c r="A5983" s="452" t="s">
        <v>17958</v>
      </c>
      <c r="B5983" s="820" t="s">
        <v>17959</v>
      </c>
      <c r="C5983" s="452" t="s">
        <v>17960</v>
      </c>
      <c r="D5983" s="781" t="s">
        <v>17961</v>
      </c>
    </row>
    <row r="5984" spans="1:4" hidden="1">
      <c r="A5984" s="452" t="s">
        <v>17962</v>
      </c>
      <c r="B5984" s="820" t="s">
        <v>17963</v>
      </c>
      <c r="C5984" s="452" t="s">
        <v>17964</v>
      </c>
      <c r="D5984" s="781" t="s">
        <v>17965</v>
      </c>
    </row>
    <row r="5985" spans="1:4" hidden="1">
      <c r="A5985" s="452" t="s">
        <v>17966</v>
      </c>
      <c r="B5985" s="820" t="s">
        <v>17967</v>
      </c>
      <c r="C5985" s="452" t="s">
        <v>17968</v>
      </c>
      <c r="D5985" s="781" t="s">
        <v>17969</v>
      </c>
    </row>
    <row r="5986" spans="1:4" hidden="1">
      <c r="A5986" s="452" t="s">
        <v>17970</v>
      </c>
      <c r="B5986" s="820" t="s">
        <v>17971</v>
      </c>
      <c r="C5986" s="452" t="s">
        <v>17972</v>
      </c>
      <c r="D5986" s="781" t="s">
        <v>17973</v>
      </c>
    </row>
    <row r="5987" spans="1:4" hidden="1">
      <c r="A5987" s="452" t="s">
        <v>17974</v>
      </c>
      <c r="B5987" s="820" t="s">
        <v>17975</v>
      </c>
      <c r="C5987" s="452" t="s">
        <v>17976</v>
      </c>
      <c r="D5987" s="781" t="s">
        <v>17977</v>
      </c>
    </row>
    <row r="5988" spans="1:4" hidden="1">
      <c r="A5988" s="452" t="s">
        <v>17978</v>
      </c>
      <c r="B5988" s="820" t="s">
        <v>17979</v>
      </c>
      <c r="C5988" s="452" t="s">
        <v>17980</v>
      </c>
      <c r="D5988" s="781" t="s">
        <v>17981</v>
      </c>
    </row>
    <row r="5989" spans="1:4" hidden="1">
      <c r="A5989" s="452" t="s">
        <v>17982</v>
      </c>
      <c r="B5989" s="820" t="s">
        <v>17983</v>
      </c>
      <c r="C5989" s="452" t="s">
        <v>17984</v>
      </c>
      <c r="D5989" s="781" t="s">
        <v>17985</v>
      </c>
    </row>
    <row r="5990" spans="1:4" hidden="1">
      <c r="A5990" s="452" t="s">
        <v>17986</v>
      </c>
      <c r="B5990" s="820" t="s">
        <v>17987</v>
      </c>
      <c r="C5990" s="452" t="s">
        <v>17988</v>
      </c>
      <c r="D5990" s="781" t="s">
        <v>17989</v>
      </c>
    </row>
    <row r="5991" spans="1:4" hidden="1">
      <c r="A5991" s="452" t="s">
        <v>17990</v>
      </c>
      <c r="B5991" s="820" t="s">
        <v>17991</v>
      </c>
      <c r="C5991" s="452" t="s">
        <v>17992</v>
      </c>
      <c r="D5991" s="781" t="s">
        <v>17993</v>
      </c>
    </row>
    <row r="5992" spans="1:4" hidden="1">
      <c r="A5992" s="452" t="s">
        <v>17994</v>
      </c>
      <c r="B5992" s="820" t="s">
        <v>17995</v>
      </c>
      <c r="C5992" s="452" t="s">
        <v>17996</v>
      </c>
      <c r="D5992" s="781" t="s">
        <v>17997</v>
      </c>
    </row>
    <row r="5993" spans="1:4" hidden="1">
      <c r="A5993" s="452" t="s">
        <v>17998</v>
      </c>
      <c r="B5993" s="820" t="s">
        <v>17999</v>
      </c>
      <c r="C5993" s="452" t="s">
        <v>18000</v>
      </c>
      <c r="D5993" s="781" t="s">
        <v>17949</v>
      </c>
    </row>
    <row r="5994" spans="1:4" hidden="1">
      <c r="A5994" s="452" t="s">
        <v>18001</v>
      </c>
      <c r="B5994" s="820" t="s">
        <v>18002</v>
      </c>
      <c r="C5994" s="452" t="s">
        <v>18003</v>
      </c>
      <c r="D5994" s="781" t="s">
        <v>17953</v>
      </c>
    </row>
    <row r="5995" spans="1:4" hidden="1">
      <c r="A5995" s="452" t="s">
        <v>18004</v>
      </c>
      <c r="B5995" s="820" t="s">
        <v>18005</v>
      </c>
      <c r="C5995" s="452" t="s">
        <v>18006</v>
      </c>
      <c r="D5995" s="781" t="s">
        <v>17957</v>
      </c>
    </row>
    <row r="5996" spans="1:4" hidden="1">
      <c r="A5996" s="452" t="s">
        <v>18007</v>
      </c>
      <c r="B5996" s="820" t="s">
        <v>18008</v>
      </c>
      <c r="C5996" s="452" t="s">
        <v>18009</v>
      </c>
      <c r="D5996" s="781" t="s">
        <v>17961</v>
      </c>
    </row>
    <row r="5997" spans="1:4" hidden="1">
      <c r="A5997" s="452" t="s">
        <v>18010</v>
      </c>
      <c r="B5997" s="820" t="s">
        <v>18011</v>
      </c>
      <c r="C5997" s="452" t="s">
        <v>18012</v>
      </c>
      <c r="D5997" s="781" t="s">
        <v>17965</v>
      </c>
    </row>
    <row r="5998" spans="1:4" hidden="1">
      <c r="A5998" s="452" t="s">
        <v>18013</v>
      </c>
      <c r="B5998" s="820" t="s">
        <v>18014</v>
      </c>
      <c r="C5998" s="452" t="s">
        <v>18015</v>
      </c>
      <c r="D5998" s="781" t="s">
        <v>18016</v>
      </c>
    </row>
    <row r="5999" spans="1:4" hidden="1">
      <c r="A5999" s="452" t="s">
        <v>18017</v>
      </c>
      <c r="B5999" s="820" t="s">
        <v>18018</v>
      </c>
      <c r="C5999" s="452" t="s">
        <v>18019</v>
      </c>
      <c r="D5999" s="781" t="s">
        <v>17973</v>
      </c>
    </row>
    <row r="6000" spans="1:4" hidden="1">
      <c r="A6000" s="452" t="s">
        <v>18020</v>
      </c>
      <c r="B6000" s="820" t="s">
        <v>18021</v>
      </c>
      <c r="C6000" s="452" t="s">
        <v>18022</v>
      </c>
      <c r="D6000" s="781" t="s">
        <v>17977</v>
      </c>
    </row>
    <row r="6001" spans="1:4" hidden="1">
      <c r="A6001" s="452" t="s">
        <v>18023</v>
      </c>
      <c r="B6001" s="820" t="s">
        <v>18024</v>
      </c>
      <c r="C6001" s="452" t="s">
        <v>18025</v>
      </c>
      <c r="D6001" s="781" t="s">
        <v>17981</v>
      </c>
    </row>
    <row r="6002" spans="1:4" hidden="1">
      <c r="A6002" s="452" t="s">
        <v>18026</v>
      </c>
      <c r="B6002" s="820" t="s">
        <v>18027</v>
      </c>
      <c r="C6002" s="452" t="s">
        <v>18028</v>
      </c>
      <c r="D6002" s="781" t="s">
        <v>17985</v>
      </c>
    </row>
    <row r="6003" spans="1:4" hidden="1">
      <c r="A6003" s="452" t="s">
        <v>18029</v>
      </c>
      <c r="B6003" s="820" t="s">
        <v>18030</v>
      </c>
      <c r="C6003" s="452" t="s">
        <v>18031</v>
      </c>
      <c r="D6003" s="781" t="s">
        <v>17989</v>
      </c>
    </row>
    <row r="6004" spans="1:4" hidden="1">
      <c r="A6004" s="452" t="s">
        <v>18032</v>
      </c>
      <c r="B6004" s="820" t="s">
        <v>18033</v>
      </c>
      <c r="C6004" s="452" t="s">
        <v>18034</v>
      </c>
      <c r="D6004" s="781" t="s">
        <v>17993</v>
      </c>
    </row>
    <row r="6005" spans="1:4" hidden="1">
      <c r="A6005" s="452" t="s">
        <v>18035</v>
      </c>
      <c r="B6005" s="820" t="s">
        <v>18036</v>
      </c>
      <c r="C6005" s="452" t="s">
        <v>18037</v>
      </c>
      <c r="D6005" s="781" t="s">
        <v>17997</v>
      </c>
    </row>
    <row r="6006" spans="1:4" hidden="1">
      <c r="A6006" s="452" t="s">
        <v>18038</v>
      </c>
      <c r="B6006" s="820" t="s">
        <v>18039</v>
      </c>
      <c r="C6006" s="452" t="s">
        <v>18040</v>
      </c>
      <c r="D6006" s="781" t="s">
        <v>17949</v>
      </c>
    </row>
    <row r="6007" spans="1:4" hidden="1">
      <c r="A6007" s="452" t="s">
        <v>18041</v>
      </c>
      <c r="B6007" s="820" t="s">
        <v>18042</v>
      </c>
      <c r="C6007" s="452" t="s">
        <v>18043</v>
      </c>
      <c r="D6007" s="781" t="s">
        <v>17953</v>
      </c>
    </row>
    <row r="6008" spans="1:4" hidden="1">
      <c r="A6008" s="452" t="s">
        <v>18044</v>
      </c>
      <c r="B6008" s="820" t="s">
        <v>18045</v>
      </c>
      <c r="C6008" s="452" t="s">
        <v>18046</v>
      </c>
      <c r="D6008" s="781" t="s">
        <v>17957</v>
      </c>
    </row>
    <row r="6009" spans="1:4" hidden="1">
      <c r="A6009" s="452" t="s">
        <v>18047</v>
      </c>
      <c r="B6009" s="820" t="s">
        <v>18048</v>
      </c>
      <c r="C6009" s="452" t="s">
        <v>18049</v>
      </c>
      <c r="D6009" s="781" t="s">
        <v>17961</v>
      </c>
    </row>
    <row r="6010" spans="1:4" hidden="1">
      <c r="A6010" s="452" t="s">
        <v>18050</v>
      </c>
      <c r="B6010" s="820" t="s">
        <v>18051</v>
      </c>
      <c r="C6010" s="452" t="s">
        <v>18052</v>
      </c>
      <c r="D6010" s="781" t="s">
        <v>17965</v>
      </c>
    </row>
    <row r="6011" spans="1:4" hidden="1">
      <c r="A6011" s="452" t="s">
        <v>18053</v>
      </c>
      <c r="B6011" s="820" t="s">
        <v>18054</v>
      </c>
      <c r="C6011" s="452" t="s">
        <v>18055</v>
      </c>
      <c r="D6011" s="781" t="s">
        <v>17969</v>
      </c>
    </row>
    <row r="6012" spans="1:4" hidden="1">
      <c r="A6012" s="452" t="s">
        <v>18056</v>
      </c>
      <c r="B6012" s="820" t="s">
        <v>18057</v>
      </c>
      <c r="C6012" s="452" t="s">
        <v>18058</v>
      </c>
      <c r="D6012" s="781" t="s">
        <v>17973</v>
      </c>
    </row>
    <row r="6013" spans="1:4" hidden="1">
      <c r="A6013" s="452" t="s">
        <v>18059</v>
      </c>
      <c r="B6013" s="820" t="s">
        <v>18060</v>
      </c>
      <c r="C6013" s="452" t="s">
        <v>18061</v>
      </c>
      <c r="D6013" s="781" t="s">
        <v>17977</v>
      </c>
    </row>
    <row r="6014" spans="1:4" hidden="1">
      <c r="A6014" s="452" t="s">
        <v>18062</v>
      </c>
      <c r="B6014" s="820" t="s">
        <v>18063</v>
      </c>
      <c r="C6014" s="452" t="s">
        <v>18064</v>
      </c>
      <c r="D6014" s="781" t="s">
        <v>17981</v>
      </c>
    </row>
    <row r="6015" spans="1:4" hidden="1">
      <c r="A6015" s="452" t="s">
        <v>18065</v>
      </c>
      <c r="B6015" s="820" t="s">
        <v>18066</v>
      </c>
      <c r="C6015" s="452" t="s">
        <v>18067</v>
      </c>
      <c r="D6015" s="781" t="s">
        <v>17985</v>
      </c>
    </row>
    <row r="6016" spans="1:4" hidden="1">
      <c r="A6016" s="452" t="s">
        <v>18068</v>
      </c>
      <c r="B6016" s="820" t="s">
        <v>18069</v>
      </c>
      <c r="C6016" s="452" t="s">
        <v>18070</v>
      </c>
      <c r="D6016" s="781" t="s">
        <v>17989</v>
      </c>
    </row>
    <row r="6017" spans="1:4" hidden="1">
      <c r="A6017" s="452" t="s">
        <v>18071</v>
      </c>
      <c r="B6017" s="820" t="s">
        <v>18072</v>
      </c>
      <c r="C6017" s="452" t="s">
        <v>18073</v>
      </c>
      <c r="D6017" s="781" t="s">
        <v>17993</v>
      </c>
    </row>
    <row r="6018" spans="1:4" hidden="1">
      <c r="A6018" s="452" t="s">
        <v>18074</v>
      </c>
      <c r="B6018" s="820" t="s">
        <v>18075</v>
      </c>
      <c r="C6018" s="452" t="s">
        <v>18076</v>
      </c>
      <c r="D6018" s="781" t="s">
        <v>17997</v>
      </c>
    </row>
    <row r="6019" spans="1:4" hidden="1">
      <c r="A6019" s="452" t="s">
        <v>18077</v>
      </c>
      <c r="B6019" s="820" t="s">
        <v>18078</v>
      </c>
      <c r="C6019" s="452" t="s">
        <v>18079</v>
      </c>
      <c r="D6019" s="781" t="s">
        <v>17949</v>
      </c>
    </row>
    <row r="6020" spans="1:4" hidden="1">
      <c r="A6020" s="452" t="s">
        <v>18080</v>
      </c>
      <c r="B6020" s="820" t="s">
        <v>18081</v>
      </c>
      <c r="C6020" s="452" t="s">
        <v>18082</v>
      </c>
      <c r="D6020" s="781" t="s">
        <v>17953</v>
      </c>
    </row>
    <row r="6021" spans="1:4" hidden="1">
      <c r="A6021" s="452" t="s">
        <v>18083</v>
      </c>
      <c r="B6021" s="820" t="s">
        <v>18084</v>
      </c>
      <c r="C6021" s="452" t="s">
        <v>18085</v>
      </c>
      <c r="D6021" s="781" t="s">
        <v>17957</v>
      </c>
    </row>
    <row r="6022" spans="1:4" hidden="1">
      <c r="A6022" s="452" t="s">
        <v>18086</v>
      </c>
      <c r="B6022" s="820" t="s">
        <v>18087</v>
      </c>
      <c r="C6022" s="452" t="s">
        <v>18088</v>
      </c>
      <c r="D6022" s="781" t="s">
        <v>17961</v>
      </c>
    </row>
    <row r="6023" spans="1:4" hidden="1">
      <c r="A6023" s="452" t="s">
        <v>18089</v>
      </c>
      <c r="B6023" s="820" t="s">
        <v>18090</v>
      </c>
      <c r="C6023" s="452" t="s">
        <v>18091</v>
      </c>
      <c r="D6023" s="781" t="s">
        <v>17965</v>
      </c>
    </row>
    <row r="6024" spans="1:4" hidden="1">
      <c r="A6024" s="452" t="s">
        <v>18092</v>
      </c>
      <c r="B6024" s="820" t="s">
        <v>18093</v>
      </c>
      <c r="C6024" s="452" t="s">
        <v>18094</v>
      </c>
      <c r="D6024" s="781" t="s">
        <v>17969</v>
      </c>
    </row>
    <row r="6025" spans="1:4" hidden="1">
      <c r="A6025" s="452" t="s">
        <v>18095</v>
      </c>
      <c r="B6025" s="820" t="s">
        <v>18096</v>
      </c>
      <c r="C6025" s="452" t="s">
        <v>18097</v>
      </c>
      <c r="D6025" s="781" t="s">
        <v>17973</v>
      </c>
    </row>
    <row r="6026" spans="1:4" hidden="1">
      <c r="A6026" s="452" t="s">
        <v>18098</v>
      </c>
      <c r="B6026" s="820" t="s">
        <v>18099</v>
      </c>
      <c r="C6026" s="452" t="s">
        <v>18100</v>
      </c>
      <c r="D6026" s="781" t="s">
        <v>17977</v>
      </c>
    </row>
    <row r="6027" spans="1:4" hidden="1">
      <c r="A6027" s="452" t="s">
        <v>18101</v>
      </c>
      <c r="B6027" s="820" t="s">
        <v>18102</v>
      </c>
      <c r="C6027" s="452" t="s">
        <v>18103</v>
      </c>
      <c r="D6027" s="781" t="s">
        <v>17981</v>
      </c>
    </row>
    <row r="6028" spans="1:4" hidden="1">
      <c r="A6028" s="452" t="s">
        <v>18104</v>
      </c>
      <c r="B6028" s="820" t="s">
        <v>18105</v>
      </c>
      <c r="C6028" s="452" t="s">
        <v>18106</v>
      </c>
      <c r="D6028" s="781" t="s">
        <v>17985</v>
      </c>
    </row>
    <row r="6029" spans="1:4" hidden="1">
      <c r="A6029" s="452" t="s">
        <v>18107</v>
      </c>
      <c r="B6029" s="820" t="s">
        <v>18108</v>
      </c>
      <c r="C6029" s="452" t="s">
        <v>18109</v>
      </c>
      <c r="D6029" s="781" t="s">
        <v>17989</v>
      </c>
    </row>
    <row r="6030" spans="1:4" hidden="1">
      <c r="A6030" s="452" t="s">
        <v>18110</v>
      </c>
      <c r="B6030" s="820" t="s">
        <v>18111</v>
      </c>
      <c r="C6030" s="452" t="s">
        <v>18112</v>
      </c>
      <c r="D6030" s="781" t="s">
        <v>17993</v>
      </c>
    </row>
    <row r="6031" spans="1:4" hidden="1">
      <c r="A6031" s="452" t="s">
        <v>18113</v>
      </c>
      <c r="B6031" s="820" t="s">
        <v>18114</v>
      </c>
      <c r="C6031" s="452" t="s">
        <v>18115</v>
      </c>
      <c r="D6031" s="781" t="s">
        <v>17997</v>
      </c>
    </row>
    <row r="6032" spans="1:4" hidden="1">
      <c r="A6032" s="452" t="s">
        <v>18116</v>
      </c>
      <c r="B6032" s="820" t="s">
        <v>18117</v>
      </c>
      <c r="C6032" s="452" t="s">
        <v>18118</v>
      </c>
      <c r="D6032" s="781" t="s">
        <v>17949</v>
      </c>
    </row>
    <row r="6033" spans="1:4" hidden="1">
      <c r="A6033" s="452" t="s">
        <v>18119</v>
      </c>
      <c r="B6033" s="820" t="s">
        <v>18120</v>
      </c>
      <c r="C6033" s="452" t="s">
        <v>18121</v>
      </c>
      <c r="D6033" s="781" t="s">
        <v>17953</v>
      </c>
    </row>
    <row r="6034" spans="1:4" hidden="1">
      <c r="A6034" s="452" t="s">
        <v>18122</v>
      </c>
      <c r="B6034" s="820" t="s">
        <v>18123</v>
      </c>
      <c r="C6034" s="452" t="s">
        <v>18124</v>
      </c>
      <c r="D6034" s="781" t="s">
        <v>17957</v>
      </c>
    </row>
    <row r="6035" spans="1:4" hidden="1">
      <c r="A6035" s="452" t="s">
        <v>18125</v>
      </c>
      <c r="B6035" s="820" t="s">
        <v>18126</v>
      </c>
      <c r="C6035" s="452" t="s">
        <v>18127</v>
      </c>
      <c r="D6035" s="781" t="s">
        <v>17961</v>
      </c>
    </row>
    <row r="6036" spans="1:4" hidden="1">
      <c r="A6036" s="452" t="s">
        <v>18128</v>
      </c>
      <c r="B6036" s="820" t="s">
        <v>18129</v>
      </c>
      <c r="C6036" s="452" t="s">
        <v>18130</v>
      </c>
      <c r="D6036" s="781" t="s">
        <v>17965</v>
      </c>
    </row>
    <row r="6037" spans="1:4" hidden="1">
      <c r="A6037" s="452" t="s">
        <v>18131</v>
      </c>
      <c r="B6037" s="820" t="s">
        <v>18132</v>
      </c>
      <c r="C6037" s="452" t="s">
        <v>18133</v>
      </c>
      <c r="D6037" s="781" t="s">
        <v>17969</v>
      </c>
    </row>
    <row r="6038" spans="1:4" hidden="1">
      <c r="A6038" s="452" t="s">
        <v>18134</v>
      </c>
      <c r="B6038" s="820" t="s">
        <v>18135</v>
      </c>
      <c r="C6038" s="452" t="s">
        <v>18136</v>
      </c>
      <c r="D6038" s="781" t="s">
        <v>17973</v>
      </c>
    </row>
    <row r="6039" spans="1:4" hidden="1">
      <c r="A6039" s="452" t="s">
        <v>18137</v>
      </c>
      <c r="B6039" s="820" t="s">
        <v>18138</v>
      </c>
      <c r="C6039" s="452" t="s">
        <v>18139</v>
      </c>
      <c r="D6039" s="781" t="s">
        <v>17977</v>
      </c>
    </row>
    <row r="6040" spans="1:4" hidden="1">
      <c r="A6040" s="452" t="s">
        <v>18140</v>
      </c>
      <c r="B6040" s="820" t="s">
        <v>18141</v>
      </c>
      <c r="C6040" s="452" t="s">
        <v>18142</v>
      </c>
      <c r="D6040" s="781" t="s">
        <v>17981</v>
      </c>
    </row>
    <row r="6041" spans="1:4" hidden="1">
      <c r="A6041" s="452" t="s">
        <v>18143</v>
      </c>
      <c r="B6041" s="820" t="s">
        <v>18144</v>
      </c>
      <c r="C6041" s="452" t="s">
        <v>18145</v>
      </c>
      <c r="D6041" s="781" t="s">
        <v>17985</v>
      </c>
    </row>
    <row r="6042" spans="1:4" hidden="1">
      <c r="A6042" s="452" t="s">
        <v>18146</v>
      </c>
      <c r="B6042" s="820" t="s">
        <v>18147</v>
      </c>
      <c r="C6042" s="452" t="s">
        <v>18148</v>
      </c>
      <c r="D6042" s="781" t="s">
        <v>17989</v>
      </c>
    </row>
    <row r="6043" spans="1:4" hidden="1">
      <c r="A6043" s="452" t="s">
        <v>18149</v>
      </c>
      <c r="B6043" s="820" t="s">
        <v>18150</v>
      </c>
      <c r="C6043" s="452" t="s">
        <v>18151</v>
      </c>
      <c r="D6043" s="781" t="s">
        <v>17993</v>
      </c>
    </row>
    <row r="6044" spans="1:4" hidden="1">
      <c r="A6044" s="452" t="s">
        <v>18152</v>
      </c>
      <c r="B6044" s="820" t="s">
        <v>18153</v>
      </c>
      <c r="C6044" s="452" t="s">
        <v>18154</v>
      </c>
      <c r="D6044" s="781" t="s">
        <v>17997</v>
      </c>
    </row>
    <row r="6045" spans="1:4" hidden="1">
      <c r="A6045" s="452" t="s">
        <v>18155</v>
      </c>
      <c r="B6045" s="820" t="s">
        <v>18156</v>
      </c>
      <c r="C6045" s="452" t="s">
        <v>18157</v>
      </c>
      <c r="D6045" s="781" t="s">
        <v>17949</v>
      </c>
    </row>
    <row r="6046" spans="1:4" hidden="1">
      <c r="A6046" s="452" t="s">
        <v>18158</v>
      </c>
      <c r="B6046" s="820" t="s">
        <v>18159</v>
      </c>
      <c r="C6046" s="452" t="s">
        <v>18160</v>
      </c>
      <c r="D6046" s="781" t="s">
        <v>17953</v>
      </c>
    </row>
    <row r="6047" spans="1:4" hidden="1">
      <c r="A6047" s="452" t="s">
        <v>18161</v>
      </c>
      <c r="B6047" s="820" t="s">
        <v>18162</v>
      </c>
      <c r="C6047" s="452" t="s">
        <v>18163</v>
      </c>
      <c r="D6047" s="781" t="s">
        <v>17957</v>
      </c>
    </row>
    <row r="6048" spans="1:4" hidden="1">
      <c r="A6048" s="452" t="s">
        <v>18164</v>
      </c>
      <c r="B6048" s="820" t="s">
        <v>18165</v>
      </c>
      <c r="C6048" s="452" t="s">
        <v>18166</v>
      </c>
      <c r="D6048" s="781" t="s">
        <v>17961</v>
      </c>
    </row>
    <row r="6049" spans="1:4" hidden="1">
      <c r="A6049" s="452" t="s">
        <v>18167</v>
      </c>
      <c r="B6049" s="820" t="s">
        <v>18168</v>
      </c>
      <c r="C6049" s="452" t="s">
        <v>18169</v>
      </c>
      <c r="D6049" s="781" t="s">
        <v>17965</v>
      </c>
    </row>
    <row r="6050" spans="1:4" hidden="1">
      <c r="A6050" s="452" t="s">
        <v>18170</v>
      </c>
      <c r="B6050" s="820" t="s">
        <v>18171</v>
      </c>
      <c r="C6050" s="452" t="s">
        <v>18172</v>
      </c>
      <c r="D6050" s="781" t="s">
        <v>17969</v>
      </c>
    </row>
    <row r="6051" spans="1:4" hidden="1">
      <c r="A6051" s="452" t="s">
        <v>18173</v>
      </c>
      <c r="B6051" s="820" t="s">
        <v>18174</v>
      </c>
      <c r="C6051" s="452" t="s">
        <v>18175</v>
      </c>
      <c r="D6051" s="781" t="s">
        <v>17973</v>
      </c>
    </row>
    <row r="6052" spans="1:4" hidden="1">
      <c r="A6052" s="452" t="s">
        <v>18176</v>
      </c>
      <c r="B6052" s="820" t="s">
        <v>18177</v>
      </c>
      <c r="C6052" s="452" t="s">
        <v>18178</v>
      </c>
      <c r="D6052" s="781" t="s">
        <v>17977</v>
      </c>
    </row>
    <row r="6053" spans="1:4" hidden="1">
      <c r="A6053" s="452" t="s">
        <v>18179</v>
      </c>
      <c r="B6053" s="820" t="s">
        <v>18180</v>
      </c>
      <c r="C6053" s="452" t="s">
        <v>18181</v>
      </c>
      <c r="D6053" s="781" t="s">
        <v>17981</v>
      </c>
    </row>
    <row r="6054" spans="1:4" hidden="1">
      <c r="A6054" s="452" t="s">
        <v>18182</v>
      </c>
      <c r="B6054" s="820" t="s">
        <v>18183</v>
      </c>
      <c r="C6054" s="452" t="s">
        <v>18184</v>
      </c>
      <c r="D6054" s="781" t="s">
        <v>17985</v>
      </c>
    </row>
    <row r="6055" spans="1:4" hidden="1">
      <c r="A6055" s="452" t="s">
        <v>18185</v>
      </c>
      <c r="B6055" s="820" t="s">
        <v>18186</v>
      </c>
      <c r="C6055" s="452" t="s">
        <v>18187</v>
      </c>
      <c r="D6055" s="781" t="s">
        <v>17989</v>
      </c>
    </row>
    <row r="6056" spans="1:4" hidden="1">
      <c r="A6056" s="452" t="s">
        <v>18188</v>
      </c>
      <c r="B6056" s="820" t="s">
        <v>18189</v>
      </c>
      <c r="C6056" s="452" t="s">
        <v>18190</v>
      </c>
      <c r="D6056" s="781" t="s">
        <v>17993</v>
      </c>
    </row>
    <row r="6057" spans="1:4" hidden="1">
      <c r="A6057" s="452" t="s">
        <v>18191</v>
      </c>
      <c r="B6057" s="820" t="s">
        <v>18192</v>
      </c>
      <c r="C6057" s="452" t="s">
        <v>18193</v>
      </c>
      <c r="D6057" s="781" t="s">
        <v>17997</v>
      </c>
    </row>
    <row r="6058" spans="1:4" hidden="1">
      <c r="A6058" s="452" t="s">
        <v>18194</v>
      </c>
      <c r="B6058" s="820" t="s">
        <v>18195</v>
      </c>
      <c r="C6058" s="452" t="s">
        <v>18196</v>
      </c>
      <c r="D6058" s="781" t="s">
        <v>17949</v>
      </c>
    </row>
    <row r="6059" spans="1:4" hidden="1">
      <c r="A6059" s="452" t="s">
        <v>18197</v>
      </c>
      <c r="B6059" s="820" t="s">
        <v>18198</v>
      </c>
      <c r="C6059" s="452" t="s">
        <v>18199</v>
      </c>
      <c r="D6059" s="781" t="s">
        <v>17953</v>
      </c>
    </row>
    <row r="6060" spans="1:4" hidden="1">
      <c r="A6060" s="452" t="s">
        <v>18200</v>
      </c>
      <c r="B6060" s="820" t="s">
        <v>18201</v>
      </c>
      <c r="C6060" s="452" t="s">
        <v>18202</v>
      </c>
      <c r="D6060" s="781" t="s">
        <v>17957</v>
      </c>
    </row>
    <row r="6061" spans="1:4" hidden="1">
      <c r="A6061" s="452" t="s">
        <v>18203</v>
      </c>
      <c r="B6061" s="820" t="s">
        <v>18204</v>
      </c>
      <c r="C6061" s="452" t="s">
        <v>18205</v>
      </c>
      <c r="D6061" s="781" t="s">
        <v>17961</v>
      </c>
    </row>
    <row r="6062" spans="1:4" hidden="1">
      <c r="A6062" s="452" t="s">
        <v>18206</v>
      </c>
      <c r="B6062" s="820" t="s">
        <v>18207</v>
      </c>
      <c r="C6062" s="452" t="s">
        <v>18208</v>
      </c>
      <c r="D6062" s="781" t="s">
        <v>17965</v>
      </c>
    </row>
    <row r="6063" spans="1:4" hidden="1">
      <c r="A6063" s="452" t="s">
        <v>18209</v>
      </c>
      <c r="B6063" s="820" t="s">
        <v>18210</v>
      </c>
      <c r="C6063" s="452" t="s">
        <v>18211</v>
      </c>
      <c r="D6063" s="781" t="s">
        <v>17969</v>
      </c>
    </row>
    <row r="6064" spans="1:4" hidden="1">
      <c r="A6064" s="452" t="s">
        <v>18212</v>
      </c>
      <c r="B6064" s="820" t="s">
        <v>18213</v>
      </c>
      <c r="C6064" s="452" t="s">
        <v>18214</v>
      </c>
      <c r="D6064" s="781" t="s">
        <v>17973</v>
      </c>
    </row>
    <row r="6065" spans="1:4" hidden="1">
      <c r="A6065" s="452" t="s">
        <v>18215</v>
      </c>
      <c r="B6065" s="820" t="s">
        <v>18216</v>
      </c>
      <c r="C6065" s="452" t="s">
        <v>18217</v>
      </c>
      <c r="D6065" s="781" t="s">
        <v>17977</v>
      </c>
    </row>
    <row r="6066" spans="1:4" hidden="1">
      <c r="A6066" s="452" t="s">
        <v>18218</v>
      </c>
      <c r="B6066" s="820" t="s">
        <v>18219</v>
      </c>
      <c r="C6066" s="452" t="s">
        <v>18220</v>
      </c>
      <c r="D6066" s="781" t="s">
        <v>17981</v>
      </c>
    </row>
    <row r="6067" spans="1:4" hidden="1">
      <c r="A6067" s="452" t="s">
        <v>18221</v>
      </c>
      <c r="B6067" s="820" t="s">
        <v>18222</v>
      </c>
      <c r="C6067" s="452" t="s">
        <v>18223</v>
      </c>
      <c r="D6067" s="781" t="s">
        <v>17985</v>
      </c>
    </row>
    <row r="6068" spans="1:4" hidden="1">
      <c r="A6068" s="452" t="s">
        <v>18224</v>
      </c>
      <c r="B6068" s="820" t="s">
        <v>18225</v>
      </c>
      <c r="C6068" s="452" t="s">
        <v>18226</v>
      </c>
      <c r="D6068" s="781" t="s">
        <v>17989</v>
      </c>
    </row>
    <row r="6069" spans="1:4" hidden="1">
      <c r="A6069" s="452" t="s">
        <v>18227</v>
      </c>
      <c r="B6069" s="820" t="s">
        <v>18228</v>
      </c>
      <c r="C6069" s="452" t="s">
        <v>18229</v>
      </c>
      <c r="D6069" s="781" t="s">
        <v>17993</v>
      </c>
    </row>
    <row r="6070" spans="1:4" hidden="1">
      <c r="A6070" s="452" t="s">
        <v>18230</v>
      </c>
      <c r="B6070" s="820" t="s">
        <v>18231</v>
      </c>
      <c r="C6070" s="452" t="s">
        <v>18232</v>
      </c>
      <c r="D6070" s="781" t="s">
        <v>17997</v>
      </c>
    </row>
    <row r="6071" spans="1:4" hidden="1">
      <c r="A6071" s="452" t="s">
        <v>18233</v>
      </c>
      <c r="B6071" s="820" t="s">
        <v>18234</v>
      </c>
      <c r="C6071" s="452" t="s">
        <v>18235</v>
      </c>
      <c r="D6071" s="781" t="s">
        <v>17949</v>
      </c>
    </row>
    <row r="6072" spans="1:4" hidden="1">
      <c r="A6072" s="452" t="s">
        <v>18236</v>
      </c>
      <c r="B6072" s="820" t="s">
        <v>18237</v>
      </c>
      <c r="C6072" s="452" t="s">
        <v>18238</v>
      </c>
      <c r="D6072" s="781" t="s">
        <v>17953</v>
      </c>
    </row>
    <row r="6073" spans="1:4" hidden="1">
      <c r="A6073" s="452" t="s">
        <v>18239</v>
      </c>
      <c r="B6073" s="820" t="s">
        <v>18240</v>
      </c>
      <c r="C6073" s="452" t="s">
        <v>18241</v>
      </c>
      <c r="D6073" s="781" t="s">
        <v>17957</v>
      </c>
    </row>
    <row r="6074" spans="1:4" hidden="1">
      <c r="A6074" s="452" t="s">
        <v>18242</v>
      </c>
      <c r="B6074" s="820" t="s">
        <v>18243</v>
      </c>
      <c r="C6074" s="452" t="s">
        <v>18244</v>
      </c>
      <c r="D6074" s="781" t="s">
        <v>17961</v>
      </c>
    </row>
    <row r="6075" spans="1:4" hidden="1">
      <c r="A6075" s="452" t="s">
        <v>18245</v>
      </c>
      <c r="B6075" s="820" t="s">
        <v>18246</v>
      </c>
      <c r="C6075" s="452" t="s">
        <v>18247</v>
      </c>
      <c r="D6075" s="781" t="s">
        <v>17965</v>
      </c>
    </row>
    <row r="6076" spans="1:4" hidden="1">
      <c r="A6076" s="452" t="s">
        <v>18248</v>
      </c>
      <c r="B6076" s="820" t="s">
        <v>18249</v>
      </c>
      <c r="C6076" s="452" t="s">
        <v>18250</v>
      </c>
      <c r="D6076" s="781" t="s">
        <v>17969</v>
      </c>
    </row>
    <row r="6077" spans="1:4" hidden="1">
      <c r="A6077" s="452" t="s">
        <v>18251</v>
      </c>
      <c r="B6077" s="820" t="s">
        <v>18252</v>
      </c>
      <c r="C6077" s="452" t="s">
        <v>18253</v>
      </c>
      <c r="D6077" s="781" t="s">
        <v>17973</v>
      </c>
    </row>
    <row r="6078" spans="1:4" hidden="1">
      <c r="A6078" s="452" t="s">
        <v>18254</v>
      </c>
      <c r="B6078" s="820" t="s">
        <v>18255</v>
      </c>
      <c r="C6078" s="452" t="s">
        <v>18256</v>
      </c>
      <c r="D6078" s="781" t="s">
        <v>17977</v>
      </c>
    </row>
    <row r="6079" spans="1:4" hidden="1">
      <c r="A6079" s="452" t="s">
        <v>18257</v>
      </c>
      <c r="B6079" s="820" t="s">
        <v>18258</v>
      </c>
      <c r="C6079" s="452" t="s">
        <v>18259</v>
      </c>
      <c r="D6079" s="781" t="s">
        <v>17981</v>
      </c>
    </row>
    <row r="6080" spans="1:4" hidden="1">
      <c r="A6080" s="452" t="s">
        <v>18260</v>
      </c>
      <c r="B6080" s="820" t="s">
        <v>18261</v>
      </c>
      <c r="C6080" s="452" t="s">
        <v>18262</v>
      </c>
      <c r="D6080" s="781" t="s">
        <v>17985</v>
      </c>
    </row>
    <row r="6081" spans="1:4" hidden="1">
      <c r="A6081" s="452" t="s">
        <v>18263</v>
      </c>
      <c r="B6081" s="820" t="s">
        <v>18264</v>
      </c>
      <c r="C6081" s="452" t="s">
        <v>18265</v>
      </c>
      <c r="D6081" s="781" t="s">
        <v>17989</v>
      </c>
    </row>
    <row r="6082" spans="1:4" hidden="1">
      <c r="A6082" s="452" t="s">
        <v>18266</v>
      </c>
      <c r="B6082" s="820" t="s">
        <v>18267</v>
      </c>
      <c r="C6082" s="452" t="s">
        <v>18268</v>
      </c>
      <c r="D6082" s="781" t="s">
        <v>17993</v>
      </c>
    </row>
    <row r="6083" spans="1:4" hidden="1">
      <c r="A6083" s="452" t="s">
        <v>18269</v>
      </c>
      <c r="B6083" s="820" t="s">
        <v>18270</v>
      </c>
      <c r="C6083" s="452" t="s">
        <v>18271</v>
      </c>
      <c r="D6083" s="781" t="s">
        <v>17997</v>
      </c>
    </row>
    <row r="6084" spans="1:4" hidden="1">
      <c r="A6084" s="452" t="s">
        <v>18272</v>
      </c>
      <c r="B6084" s="820" t="s">
        <v>18273</v>
      </c>
      <c r="C6084" s="452" t="s">
        <v>18274</v>
      </c>
      <c r="D6084" s="781" t="s">
        <v>17949</v>
      </c>
    </row>
    <row r="6085" spans="1:4" hidden="1">
      <c r="A6085" s="452" t="s">
        <v>18275</v>
      </c>
      <c r="B6085" s="820" t="s">
        <v>18276</v>
      </c>
      <c r="C6085" s="452" t="s">
        <v>18277</v>
      </c>
      <c r="D6085" s="781" t="s">
        <v>17953</v>
      </c>
    </row>
    <row r="6086" spans="1:4" hidden="1">
      <c r="A6086" s="452" t="s">
        <v>18278</v>
      </c>
      <c r="B6086" s="820" t="s">
        <v>18279</v>
      </c>
      <c r="C6086" s="452" t="s">
        <v>18280</v>
      </c>
      <c r="D6086" s="781" t="s">
        <v>17957</v>
      </c>
    </row>
    <row r="6087" spans="1:4" hidden="1">
      <c r="A6087" s="452" t="s">
        <v>18281</v>
      </c>
      <c r="B6087" s="820" t="s">
        <v>18282</v>
      </c>
      <c r="C6087" s="452" t="s">
        <v>18283</v>
      </c>
      <c r="D6087" s="781" t="s">
        <v>17961</v>
      </c>
    </row>
    <row r="6088" spans="1:4" hidden="1">
      <c r="A6088" s="452" t="s">
        <v>18284</v>
      </c>
      <c r="B6088" s="820" t="s">
        <v>18285</v>
      </c>
      <c r="C6088" s="452" t="s">
        <v>18286</v>
      </c>
      <c r="D6088" s="781" t="s">
        <v>17965</v>
      </c>
    </row>
    <row r="6089" spans="1:4" hidden="1">
      <c r="A6089" s="452" t="s">
        <v>18287</v>
      </c>
      <c r="B6089" s="820" t="s">
        <v>18288</v>
      </c>
      <c r="C6089" s="452" t="s">
        <v>18289</v>
      </c>
      <c r="D6089" s="781" t="s">
        <v>17969</v>
      </c>
    </row>
    <row r="6090" spans="1:4" hidden="1">
      <c r="A6090" s="452" t="s">
        <v>18290</v>
      </c>
      <c r="B6090" s="820" t="s">
        <v>18291</v>
      </c>
      <c r="C6090" s="452" t="s">
        <v>18292</v>
      </c>
      <c r="D6090" s="781" t="s">
        <v>17973</v>
      </c>
    </row>
    <row r="6091" spans="1:4" hidden="1">
      <c r="A6091" s="452" t="s">
        <v>18293</v>
      </c>
      <c r="B6091" s="820" t="s">
        <v>18294</v>
      </c>
      <c r="C6091" s="452" t="s">
        <v>18295</v>
      </c>
      <c r="D6091" s="781" t="s">
        <v>17977</v>
      </c>
    </row>
    <row r="6092" spans="1:4" hidden="1">
      <c r="A6092" s="452" t="s">
        <v>18296</v>
      </c>
      <c r="B6092" s="820" t="s">
        <v>18297</v>
      </c>
      <c r="C6092" s="452" t="s">
        <v>18298</v>
      </c>
      <c r="D6092" s="781" t="s">
        <v>17981</v>
      </c>
    </row>
    <row r="6093" spans="1:4" hidden="1">
      <c r="A6093" s="452" t="s">
        <v>18299</v>
      </c>
      <c r="B6093" s="820" t="s">
        <v>18300</v>
      </c>
      <c r="C6093" s="452" t="s">
        <v>18301</v>
      </c>
      <c r="D6093" s="781" t="s">
        <v>17985</v>
      </c>
    </row>
    <row r="6094" spans="1:4" hidden="1">
      <c r="A6094" s="452" t="s">
        <v>18302</v>
      </c>
      <c r="B6094" s="820" t="s">
        <v>18303</v>
      </c>
      <c r="C6094" s="452" t="s">
        <v>18304</v>
      </c>
      <c r="D6094" s="781" t="s">
        <v>17989</v>
      </c>
    </row>
    <row r="6095" spans="1:4" hidden="1">
      <c r="A6095" s="452" t="s">
        <v>18305</v>
      </c>
      <c r="B6095" s="820" t="s">
        <v>18306</v>
      </c>
      <c r="C6095" s="452" t="s">
        <v>18307</v>
      </c>
      <c r="D6095" s="781" t="s">
        <v>17993</v>
      </c>
    </row>
    <row r="6096" spans="1:4" hidden="1">
      <c r="A6096" s="452" t="s">
        <v>18308</v>
      </c>
      <c r="B6096" s="820" t="s">
        <v>18309</v>
      </c>
      <c r="C6096" s="452" t="s">
        <v>18310</v>
      </c>
      <c r="D6096" s="781" t="s">
        <v>17997</v>
      </c>
    </row>
    <row r="6097" spans="1:4" hidden="1">
      <c r="A6097" s="452" t="s">
        <v>18311</v>
      </c>
      <c r="B6097" s="820" t="s">
        <v>18312</v>
      </c>
      <c r="C6097" s="452" t="s">
        <v>18313</v>
      </c>
      <c r="D6097" s="781" t="s">
        <v>17949</v>
      </c>
    </row>
    <row r="6098" spans="1:4" hidden="1">
      <c r="A6098" s="452" t="s">
        <v>18314</v>
      </c>
      <c r="B6098" s="820" t="s">
        <v>18315</v>
      </c>
      <c r="C6098" s="452" t="s">
        <v>18316</v>
      </c>
      <c r="D6098" s="781" t="s">
        <v>17953</v>
      </c>
    </row>
    <row r="6099" spans="1:4" hidden="1">
      <c r="A6099" s="452" t="s">
        <v>18317</v>
      </c>
      <c r="B6099" s="820" t="s">
        <v>18318</v>
      </c>
      <c r="C6099" s="452" t="s">
        <v>18319</v>
      </c>
      <c r="D6099" s="781" t="s">
        <v>17957</v>
      </c>
    </row>
    <row r="6100" spans="1:4" hidden="1">
      <c r="A6100" s="452" t="s">
        <v>18320</v>
      </c>
      <c r="B6100" s="820" t="s">
        <v>18321</v>
      </c>
      <c r="C6100" s="452" t="s">
        <v>18322</v>
      </c>
      <c r="D6100" s="781" t="s">
        <v>17961</v>
      </c>
    </row>
    <row r="6101" spans="1:4" hidden="1">
      <c r="A6101" s="452" t="s">
        <v>18323</v>
      </c>
      <c r="B6101" s="820" t="s">
        <v>18324</v>
      </c>
      <c r="C6101" s="452" t="s">
        <v>18325</v>
      </c>
      <c r="D6101" s="781" t="s">
        <v>17965</v>
      </c>
    </row>
    <row r="6102" spans="1:4" hidden="1">
      <c r="A6102" s="452" t="s">
        <v>18326</v>
      </c>
      <c r="B6102" s="820" t="s">
        <v>18327</v>
      </c>
      <c r="C6102" s="452" t="s">
        <v>18328</v>
      </c>
      <c r="D6102" s="781" t="s">
        <v>17969</v>
      </c>
    </row>
    <row r="6103" spans="1:4" hidden="1">
      <c r="A6103" s="452" t="s">
        <v>18329</v>
      </c>
      <c r="B6103" s="820" t="s">
        <v>18330</v>
      </c>
      <c r="C6103" s="452" t="s">
        <v>18331</v>
      </c>
      <c r="D6103" s="781" t="s">
        <v>17973</v>
      </c>
    </row>
    <row r="6104" spans="1:4" hidden="1">
      <c r="A6104" s="452" t="s">
        <v>18332</v>
      </c>
      <c r="B6104" s="820" t="s">
        <v>18333</v>
      </c>
      <c r="C6104" s="452" t="s">
        <v>18334</v>
      </c>
      <c r="D6104" s="781" t="s">
        <v>17977</v>
      </c>
    </row>
    <row r="6105" spans="1:4" hidden="1">
      <c r="A6105" s="452" t="s">
        <v>18335</v>
      </c>
      <c r="B6105" s="820" t="s">
        <v>18336</v>
      </c>
      <c r="C6105" s="452" t="s">
        <v>18337</v>
      </c>
      <c r="D6105" s="781" t="s">
        <v>17981</v>
      </c>
    </row>
    <row r="6106" spans="1:4" hidden="1">
      <c r="A6106" s="452" t="s">
        <v>18338</v>
      </c>
      <c r="B6106" s="820" t="s">
        <v>18339</v>
      </c>
      <c r="C6106" s="452" t="s">
        <v>18340</v>
      </c>
      <c r="D6106" s="781" t="s">
        <v>17985</v>
      </c>
    </row>
    <row r="6107" spans="1:4" hidden="1">
      <c r="A6107" s="452" t="s">
        <v>18341</v>
      </c>
      <c r="B6107" s="820" t="s">
        <v>18342</v>
      </c>
      <c r="C6107" s="452" t="s">
        <v>18343</v>
      </c>
      <c r="D6107" s="781" t="s">
        <v>17989</v>
      </c>
    </row>
    <row r="6108" spans="1:4" hidden="1">
      <c r="A6108" s="452" t="s">
        <v>18344</v>
      </c>
      <c r="B6108" s="820" t="s">
        <v>18345</v>
      </c>
      <c r="C6108" s="452" t="s">
        <v>18346</v>
      </c>
      <c r="D6108" s="781" t="s">
        <v>17993</v>
      </c>
    </row>
    <row r="6109" spans="1:4" hidden="1">
      <c r="A6109" s="452" t="s">
        <v>18347</v>
      </c>
      <c r="B6109" s="820" t="s">
        <v>18348</v>
      </c>
      <c r="C6109" s="452" t="s">
        <v>18349</v>
      </c>
      <c r="D6109" s="781" t="s">
        <v>17997</v>
      </c>
    </row>
    <row r="6110" spans="1:4" hidden="1">
      <c r="A6110" s="452" t="s">
        <v>18350</v>
      </c>
      <c r="B6110" s="820" t="s">
        <v>18351</v>
      </c>
      <c r="C6110" s="452" t="s">
        <v>18352</v>
      </c>
      <c r="D6110" s="781" t="s">
        <v>17949</v>
      </c>
    </row>
    <row r="6111" spans="1:4" hidden="1">
      <c r="A6111" s="452" t="s">
        <v>18353</v>
      </c>
      <c r="B6111" s="820" t="s">
        <v>18354</v>
      </c>
      <c r="C6111" s="452" t="s">
        <v>18355</v>
      </c>
      <c r="D6111" s="781" t="s">
        <v>17953</v>
      </c>
    </row>
    <row r="6112" spans="1:4" hidden="1">
      <c r="A6112" s="452" t="s">
        <v>18356</v>
      </c>
      <c r="B6112" s="820" t="s">
        <v>18357</v>
      </c>
      <c r="C6112" s="452" t="s">
        <v>18358</v>
      </c>
      <c r="D6112" s="781" t="s">
        <v>17957</v>
      </c>
    </row>
    <row r="6113" spans="1:4" hidden="1">
      <c r="A6113" s="452" t="s">
        <v>18359</v>
      </c>
      <c r="B6113" s="820" t="s">
        <v>18360</v>
      </c>
      <c r="C6113" s="452" t="s">
        <v>18361</v>
      </c>
      <c r="D6113" s="781" t="s">
        <v>17961</v>
      </c>
    </row>
    <row r="6114" spans="1:4" hidden="1">
      <c r="A6114" s="452" t="s">
        <v>18362</v>
      </c>
      <c r="B6114" s="820" t="s">
        <v>18363</v>
      </c>
      <c r="C6114" s="452" t="s">
        <v>18364</v>
      </c>
      <c r="D6114" s="781" t="s">
        <v>17965</v>
      </c>
    </row>
    <row r="6115" spans="1:4" hidden="1">
      <c r="A6115" s="452" t="s">
        <v>18365</v>
      </c>
      <c r="B6115" s="820" t="s">
        <v>18366</v>
      </c>
      <c r="C6115" s="452" t="s">
        <v>18367</v>
      </c>
      <c r="D6115" s="781" t="s">
        <v>17969</v>
      </c>
    </row>
    <row r="6116" spans="1:4" hidden="1">
      <c r="A6116" s="452" t="s">
        <v>18368</v>
      </c>
      <c r="B6116" s="820" t="s">
        <v>18369</v>
      </c>
      <c r="C6116" s="452" t="s">
        <v>18370</v>
      </c>
      <c r="D6116" s="781" t="s">
        <v>17973</v>
      </c>
    </row>
    <row r="6117" spans="1:4" hidden="1">
      <c r="A6117" s="452" t="s">
        <v>18371</v>
      </c>
      <c r="B6117" s="820" t="s">
        <v>18372</v>
      </c>
      <c r="C6117" s="452" t="s">
        <v>18373</v>
      </c>
      <c r="D6117" s="781" t="s">
        <v>17977</v>
      </c>
    </row>
    <row r="6118" spans="1:4" hidden="1">
      <c r="A6118" s="452" t="s">
        <v>18374</v>
      </c>
      <c r="B6118" s="820" t="s">
        <v>18375</v>
      </c>
      <c r="C6118" s="452" t="s">
        <v>18376</v>
      </c>
      <c r="D6118" s="781" t="s">
        <v>17981</v>
      </c>
    </row>
    <row r="6119" spans="1:4" hidden="1">
      <c r="A6119" s="452" t="s">
        <v>18377</v>
      </c>
      <c r="B6119" s="820" t="s">
        <v>18378</v>
      </c>
      <c r="C6119" s="452" t="s">
        <v>18379</v>
      </c>
      <c r="D6119" s="781" t="s">
        <v>17985</v>
      </c>
    </row>
    <row r="6120" spans="1:4" hidden="1">
      <c r="A6120" s="452" t="s">
        <v>18380</v>
      </c>
      <c r="B6120" s="820" t="s">
        <v>18381</v>
      </c>
      <c r="C6120" s="452" t="s">
        <v>18382</v>
      </c>
      <c r="D6120" s="781" t="s">
        <v>17989</v>
      </c>
    </row>
    <row r="6121" spans="1:4" hidden="1">
      <c r="A6121" s="452" t="s">
        <v>18383</v>
      </c>
      <c r="B6121" s="820" t="s">
        <v>18384</v>
      </c>
      <c r="C6121" s="452" t="s">
        <v>18385</v>
      </c>
      <c r="D6121" s="781" t="s">
        <v>17993</v>
      </c>
    </row>
    <row r="6122" spans="1:4" hidden="1">
      <c r="A6122" s="452" t="s">
        <v>18386</v>
      </c>
      <c r="B6122" s="820" t="s">
        <v>18387</v>
      </c>
      <c r="C6122" s="452" t="s">
        <v>18388</v>
      </c>
      <c r="D6122" s="781" t="s">
        <v>17997</v>
      </c>
    </row>
    <row r="6123" spans="1:4" hidden="1">
      <c r="A6123" s="452" t="s">
        <v>18389</v>
      </c>
      <c r="B6123" s="820" t="s">
        <v>18390</v>
      </c>
      <c r="C6123" s="452" t="s">
        <v>18391</v>
      </c>
      <c r="D6123" s="781" t="s">
        <v>17949</v>
      </c>
    </row>
    <row r="6124" spans="1:4" hidden="1">
      <c r="A6124" s="452" t="s">
        <v>18392</v>
      </c>
      <c r="B6124" s="820" t="s">
        <v>18393</v>
      </c>
      <c r="C6124" s="452" t="s">
        <v>18394</v>
      </c>
      <c r="D6124" s="781" t="s">
        <v>17953</v>
      </c>
    </row>
    <row r="6125" spans="1:4" hidden="1">
      <c r="A6125" s="452" t="s">
        <v>18395</v>
      </c>
      <c r="B6125" s="820" t="s">
        <v>18396</v>
      </c>
      <c r="C6125" s="452" t="s">
        <v>18397</v>
      </c>
      <c r="D6125" s="781" t="s">
        <v>17957</v>
      </c>
    </row>
    <row r="6126" spans="1:4" hidden="1">
      <c r="A6126" s="452" t="s">
        <v>18398</v>
      </c>
      <c r="B6126" s="820" t="s">
        <v>18399</v>
      </c>
      <c r="C6126" s="452" t="s">
        <v>18400</v>
      </c>
      <c r="D6126" s="781" t="s">
        <v>17961</v>
      </c>
    </row>
    <row r="6127" spans="1:4" hidden="1">
      <c r="A6127" s="452" t="s">
        <v>18401</v>
      </c>
      <c r="B6127" s="820" t="s">
        <v>18402</v>
      </c>
      <c r="C6127" s="452" t="s">
        <v>18403</v>
      </c>
      <c r="D6127" s="781" t="s">
        <v>17965</v>
      </c>
    </row>
    <row r="6128" spans="1:4" hidden="1">
      <c r="A6128" s="452" t="s">
        <v>18404</v>
      </c>
      <c r="B6128" s="820" t="s">
        <v>18405</v>
      </c>
      <c r="C6128" s="452" t="s">
        <v>18406</v>
      </c>
      <c r="D6128" s="781" t="s">
        <v>17969</v>
      </c>
    </row>
    <row r="6129" spans="1:4" hidden="1">
      <c r="A6129" s="452" t="s">
        <v>18407</v>
      </c>
      <c r="B6129" s="820" t="s">
        <v>18408</v>
      </c>
      <c r="C6129" s="452" t="s">
        <v>18409</v>
      </c>
      <c r="D6129" s="781" t="s">
        <v>17973</v>
      </c>
    </row>
    <row r="6130" spans="1:4" hidden="1">
      <c r="A6130" s="452" t="s">
        <v>18410</v>
      </c>
      <c r="B6130" s="820" t="s">
        <v>18411</v>
      </c>
      <c r="C6130" s="452" t="s">
        <v>18412</v>
      </c>
      <c r="D6130" s="781" t="s">
        <v>17977</v>
      </c>
    </row>
    <row r="6131" spans="1:4" hidden="1">
      <c r="A6131" s="452" t="s">
        <v>18413</v>
      </c>
      <c r="B6131" s="820" t="s">
        <v>18414</v>
      </c>
      <c r="C6131" s="452" t="s">
        <v>18415</v>
      </c>
      <c r="D6131" s="781" t="s">
        <v>17981</v>
      </c>
    </row>
    <row r="6132" spans="1:4" hidden="1">
      <c r="A6132" s="452" t="s">
        <v>18416</v>
      </c>
      <c r="B6132" s="820" t="s">
        <v>18417</v>
      </c>
      <c r="C6132" s="452" t="s">
        <v>18418</v>
      </c>
      <c r="D6132" s="781" t="s">
        <v>17985</v>
      </c>
    </row>
    <row r="6133" spans="1:4" hidden="1">
      <c r="A6133" s="452" t="s">
        <v>18419</v>
      </c>
      <c r="B6133" s="820" t="s">
        <v>18420</v>
      </c>
      <c r="C6133" s="452" t="s">
        <v>18421</v>
      </c>
      <c r="D6133" s="781" t="s">
        <v>17989</v>
      </c>
    </row>
    <row r="6134" spans="1:4" hidden="1">
      <c r="A6134" s="452" t="s">
        <v>18422</v>
      </c>
      <c r="B6134" s="820" t="s">
        <v>18423</v>
      </c>
      <c r="C6134" s="452" t="s">
        <v>18424</v>
      </c>
      <c r="D6134" s="781" t="s">
        <v>17993</v>
      </c>
    </row>
    <row r="6135" spans="1:4" hidden="1">
      <c r="A6135" s="452" t="s">
        <v>18425</v>
      </c>
      <c r="B6135" s="820" t="s">
        <v>18426</v>
      </c>
      <c r="C6135" s="452" t="s">
        <v>18427</v>
      </c>
      <c r="D6135" s="781" t="s">
        <v>17997</v>
      </c>
    </row>
    <row r="6136" spans="1:4" hidden="1">
      <c r="A6136" s="452" t="s">
        <v>18428</v>
      </c>
      <c r="B6136" s="820" t="s">
        <v>18429</v>
      </c>
      <c r="C6136" s="452" t="s">
        <v>18430</v>
      </c>
      <c r="D6136" s="781" t="s">
        <v>17949</v>
      </c>
    </row>
    <row r="6137" spans="1:4" hidden="1">
      <c r="A6137" s="452" t="s">
        <v>18431</v>
      </c>
      <c r="B6137" s="820" t="s">
        <v>18432</v>
      </c>
      <c r="C6137" s="452" t="s">
        <v>18433</v>
      </c>
      <c r="D6137" s="781" t="s">
        <v>17953</v>
      </c>
    </row>
    <row r="6138" spans="1:4" hidden="1">
      <c r="A6138" s="452" t="s">
        <v>18434</v>
      </c>
      <c r="B6138" s="820" t="s">
        <v>18435</v>
      </c>
      <c r="C6138" s="452" t="s">
        <v>18436</v>
      </c>
      <c r="D6138" s="781" t="s">
        <v>17957</v>
      </c>
    </row>
    <row r="6139" spans="1:4" hidden="1">
      <c r="A6139" s="452" t="s">
        <v>18437</v>
      </c>
      <c r="B6139" s="820" t="s">
        <v>18438</v>
      </c>
      <c r="C6139" s="452" t="s">
        <v>18439</v>
      </c>
      <c r="D6139" s="781" t="s">
        <v>17961</v>
      </c>
    </row>
    <row r="6140" spans="1:4" hidden="1">
      <c r="A6140" s="452" t="s">
        <v>18440</v>
      </c>
      <c r="B6140" s="820" t="s">
        <v>18441</v>
      </c>
      <c r="C6140" s="452" t="s">
        <v>18442</v>
      </c>
      <c r="D6140" s="781" t="s">
        <v>17965</v>
      </c>
    </row>
    <row r="6141" spans="1:4" hidden="1">
      <c r="A6141" s="452" t="s">
        <v>18443</v>
      </c>
      <c r="B6141" s="820" t="s">
        <v>18444</v>
      </c>
      <c r="C6141" s="452" t="s">
        <v>18445</v>
      </c>
      <c r="D6141" s="781" t="s">
        <v>17969</v>
      </c>
    </row>
    <row r="6142" spans="1:4" hidden="1">
      <c r="A6142" s="452" t="s">
        <v>18446</v>
      </c>
      <c r="B6142" s="820" t="s">
        <v>18447</v>
      </c>
      <c r="C6142" s="452" t="s">
        <v>18448</v>
      </c>
      <c r="D6142" s="781" t="s">
        <v>17973</v>
      </c>
    </row>
    <row r="6143" spans="1:4" hidden="1">
      <c r="A6143" s="452" t="s">
        <v>18449</v>
      </c>
      <c r="B6143" s="820" t="s">
        <v>18450</v>
      </c>
      <c r="C6143" s="452" t="s">
        <v>18451</v>
      </c>
      <c r="D6143" s="781" t="s">
        <v>17977</v>
      </c>
    </row>
    <row r="6144" spans="1:4" hidden="1">
      <c r="A6144" s="452" t="s">
        <v>18452</v>
      </c>
      <c r="B6144" s="820" t="s">
        <v>18453</v>
      </c>
      <c r="C6144" s="452" t="s">
        <v>18454</v>
      </c>
      <c r="D6144" s="781" t="s">
        <v>17981</v>
      </c>
    </row>
    <row r="6145" spans="1:4" hidden="1">
      <c r="A6145" s="452" t="s">
        <v>18455</v>
      </c>
      <c r="B6145" s="820" t="s">
        <v>18456</v>
      </c>
      <c r="C6145" s="452" t="s">
        <v>18457</v>
      </c>
      <c r="D6145" s="781" t="s">
        <v>17985</v>
      </c>
    </row>
    <row r="6146" spans="1:4" hidden="1">
      <c r="A6146" s="452" t="s">
        <v>18458</v>
      </c>
      <c r="B6146" s="820" t="s">
        <v>18459</v>
      </c>
      <c r="C6146" s="452" t="s">
        <v>18460</v>
      </c>
      <c r="D6146" s="781" t="s">
        <v>17989</v>
      </c>
    </row>
    <row r="6147" spans="1:4" hidden="1">
      <c r="A6147" s="452" t="s">
        <v>18461</v>
      </c>
      <c r="B6147" s="820" t="s">
        <v>18462</v>
      </c>
      <c r="C6147" s="452" t="s">
        <v>18463</v>
      </c>
      <c r="D6147" s="781" t="s">
        <v>17993</v>
      </c>
    </row>
    <row r="6148" spans="1:4" hidden="1">
      <c r="A6148" s="452" t="s">
        <v>18464</v>
      </c>
      <c r="B6148" s="820" t="s">
        <v>18465</v>
      </c>
      <c r="C6148" s="452" t="s">
        <v>18466</v>
      </c>
      <c r="D6148" s="781" t="s">
        <v>17997</v>
      </c>
    </row>
    <row r="6149" spans="1:4" hidden="1">
      <c r="A6149" s="452" t="s">
        <v>18467</v>
      </c>
      <c r="B6149" s="820" t="s">
        <v>18468</v>
      </c>
      <c r="C6149" s="452" t="s">
        <v>18469</v>
      </c>
      <c r="D6149" s="781" t="s">
        <v>17949</v>
      </c>
    </row>
    <row r="6150" spans="1:4" hidden="1">
      <c r="A6150" s="452" t="s">
        <v>18470</v>
      </c>
      <c r="B6150" s="820" t="s">
        <v>18471</v>
      </c>
      <c r="C6150" s="452" t="s">
        <v>18472</v>
      </c>
      <c r="D6150" s="781" t="s">
        <v>17953</v>
      </c>
    </row>
    <row r="6151" spans="1:4" hidden="1">
      <c r="A6151" s="452" t="s">
        <v>18473</v>
      </c>
      <c r="B6151" s="820" t="s">
        <v>18474</v>
      </c>
      <c r="C6151" s="452" t="s">
        <v>18475</v>
      </c>
      <c r="D6151" s="781" t="s">
        <v>17957</v>
      </c>
    </row>
    <row r="6152" spans="1:4" hidden="1">
      <c r="A6152" s="452" t="s">
        <v>18476</v>
      </c>
      <c r="B6152" s="820" t="s">
        <v>18477</v>
      </c>
      <c r="C6152" s="452" t="s">
        <v>18478</v>
      </c>
      <c r="D6152" s="781" t="s">
        <v>17961</v>
      </c>
    </row>
    <row r="6153" spans="1:4" hidden="1">
      <c r="A6153" s="452" t="s">
        <v>18479</v>
      </c>
      <c r="B6153" s="820" t="s">
        <v>18480</v>
      </c>
      <c r="C6153" s="452" t="s">
        <v>18481</v>
      </c>
      <c r="D6153" s="781" t="s">
        <v>17965</v>
      </c>
    </row>
    <row r="6154" spans="1:4" hidden="1">
      <c r="A6154" s="452" t="s">
        <v>18482</v>
      </c>
      <c r="B6154" s="820" t="s">
        <v>18483</v>
      </c>
      <c r="C6154" s="452" t="s">
        <v>18484</v>
      </c>
      <c r="D6154" s="781" t="s">
        <v>17969</v>
      </c>
    </row>
    <row r="6155" spans="1:4" hidden="1">
      <c r="A6155" s="452" t="s">
        <v>18485</v>
      </c>
      <c r="B6155" s="820" t="s">
        <v>18486</v>
      </c>
      <c r="C6155" s="452" t="s">
        <v>18487</v>
      </c>
      <c r="D6155" s="781" t="s">
        <v>17973</v>
      </c>
    </row>
    <row r="6156" spans="1:4" hidden="1">
      <c r="A6156" s="452" t="s">
        <v>18488</v>
      </c>
      <c r="B6156" s="820" t="s">
        <v>18489</v>
      </c>
      <c r="C6156" s="452" t="s">
        <v>18490</v>
      </c>
      <c r="D6156" s="781" t="s">
        <v>17977</v>
      </c>
    </row>
    <row r="6157" spans="1:4" hidden="1">
      <c r="A6157" s="452" t="s">
        <v>18491</v>
      </c>
      <c r="B6157" s="820" t="s">
        <v>18492</v>
      </c>
      <c r="C6157" s="452" t="s">
        <v>18493</v>
      </c>
      <c r="D6157" s="781" t="s">
        <v>17981</v>
      </c>
    </row>
    <row r="6158" spans="1:4" hidden="1">
      <c r="A6158" s="452" t="s">
        <v>18494</v>
      </c>
      <c r="B6158" s="820" t="s">
        <v>18495</v>
      </c>
      <c r="C6158" s="452" t="s">
        <v>18496</v>
      </c>
      <c r="D6158" s="781" t="s">
        <v>17985</v>
      </c>
    </row>
    <row r="6159" spans="1:4" hidden="1">
      <c r="A6159" s="452" t="s">
        <v>18497</v>
      </c>
      <c r="B6159" s="820" t="s">
        <v>18498</v>
      </c>
      <c r="C6159" s="452" t="s">
        <v>18499</v>
      </c>
      <c r="D6159" s="781" t="s">
        <v>17989</v>
      </c>
    </row>
    <row r="6160" spans="1:4" hidden="1">
      <c r="A6160" s="452" t="s">
        <v>18500</v>
      </c>
      <c r="B6160" s="820" t="s">
        <v>18501</v>
      </c>
      <c r="C6160" s="452" t="s">
        <v>18502</v>
      </c>
      <c r="D6160" s="781" t="s">
        <v>17993</v>
      </c>
    </row>
    <row r="6161" spans="1:4" hidden="1">
      <c r="A6161" s="452" t="s">
        <v>18503</v>
      </c>
      <c r="B6161" s="820" t="s">
        <v>18504</v>
      </c>
      <c r="C6161" s="452" t="s">
        <v>18505</v>
      </c>
      <c r="D6161" s="781" t="s">
        <v>17997</v>
      </c>
    </row>
    <row r="6162" spans="1:4" hidden="1">
      <c r="A6162" s="452" t="s">
        <v>18506</v>
      </c>
      <c r="B6162" s="820" t="s">
        <v>18507</v>
      </c>
      <c r="C6162" s="452" t="s">
        <v>18508</v>
      </c>
      <c r="D6162" s="781" t="s">
        <v>17949</v>
      </c>
    </row>
    <row r="6163" spans="1:4" hidden="1">
      <c r="A6163" s="452" t="s">
        <v>18509</v>
      </c>
      <c r="B6163" s="820" t="s">
        <v>18510</v>
      </c>
      <c r="C6163" s="452" t="s">
        <v>18511</v>
      </c>
      <c r="D6163" s="781" t="s">
        <v>17953</v>
      </c>
    </row>
    <row r="6164" spans="1:4" hidden="1">
      <c r="A6164" s="452" t="s">
        <v>18512</v>
      </c>
      <c r="B6164" s="820" t="s">
        <v>18513</v>
      </c>
      <c r="C6164" s="452" t="s">
        <v>18514</v>
      </c>
      <c r="D6164" s="781" t="s">
        <v>17957</v>
      </c>
    </row>
    <row r="6165" spans="1:4" hidden="1">
      <c r="A6165" s="452" t="s">
        <v>18515</v>
      </c>
      <c r="B6165" s="820" t="s">
        <v>18516</v>
      </c>
      <c r="C6165" s="452" t="s">
        <v>18517</v>
      </c>
      <c r="D6165" s="781" t="s">
        <v>17961</v>
      </c>
    </row>
    <row r="6166" spans="1:4" hidden="1">
      <c r="A6166" s="452" t="s">
        <v>18518</v>
      </c>
      <c r="B6166" s="820" t="s">
        <v>18519</v>
      </c>
      <c r="C6166" s="452" t="s">
        <v>18520</v>
      </c>
      <c r="D6166" s="781" t="s">
        <v>17965</v>
      </c>
    </row>
    <row r="6167" spans="1:4" hidden="1">
      <c r="A6167" s="452" t="s">
        <v>18521</v>
      </c>
      <c r="B6167" s="820" t="s">
        <v>18522</v>
      </c>
      <c r="C6167" s="452" t="s">
        <v>18523</v>
      </c>
      <c r="D6167" s="781" t="s">
        <v>17969</v>
      </c>
    </row>
    <row r="6168" spans="1:4" hidden="1">
      <c r="A6168" s="452" t="s">
        <v>18524</v>
      </c>
      <c r="B6168" s="820" t="s">
        <v>18525</v>
      </c>
      <c r="C6168" s="452" t="s">
        <v>18526</v>
      </c>
      <c r="D6168" s="781" t="s">
        <v>17973</v>
      </c>
    </row>
    <row r="6169" spans="1:4" hidden="1">
      <c r="A6169" s="452" t="s">
        <v>18527</v>
      </c>
      <c r="B6169" s="820" t="s">
        <v>18528</v>
      </c>
      <c r="C6169" s="452" t="s">
        <v>18529</v>
      </c>
      <c r="D6169" s="781" t="s">
        <v>17977</v>
      </c>
    </row>
    <row r="6170" spans="1:4" hidden="1">
      <c r="A6170" s="452" t="s">
        <v>18530</v>
      </c>
      <c r="B6170" s="820" t="s">
        <v>18531</v>
      </c>
      <c r="C6170" s="452" t="s">
        <v>18532</v>
      </c>
      <c r="D6170" s="781" t="s">
        <v>17981</v>
      </c>
    </row>
    <row r="6171" spans="1:4" hidden="1">
      <c r="A6171" s="452" t="s">
        <v>18533</v>
      </c>
      <c r="B6171" s="820" t="s">
        <v>18534</v>
      </c>
      <c r="C6171" s="452" t="s">
        <v>18535</v>
      </c>
      <c r="D6171" s="781" t="s">
        <v>17985</v>
      </c>
    </row>
    <row r="6172" spans="1:4" hidden="1">
      <c r="A6172" s="452" t="s">
        <v>18536</v>
      </c>
      <c r="B6172" s="820" t="s">
        <v>18537</v>
      </c>
      <c r="C6172" s="452" t="s">
        <v>18538</v>
      </c>
      <c r="D6172" s="781" t="s">
        <v>17989</v>
      </c>
    </row>
    <row r="6173" spans="1:4" hidden="1">
      <c r="A6173" s="452" t="s">
        <v>18539</v>
      </c>
      <c r="B6173" s="820" t="s">
        <v>18540</v>
      </c>
      <c r="C6173" s="452" t="s">
        <v>18541</v>
      </c>
      <c r="D6173" s="781" t="s">
        <v>17993</v>
      </c>
    </row>
    <row r="6174" spans="1:4" hidden="1">
      <c r="A6174" s="452" t="s">
        <v>18542</v>
      </c>
      <c r="B6174" s="820" t="s">
        <v>18543</v>
      </c>
      <c r="C6174" s="452" t="s">
        <v>18544</v>
      </c>
      <c r="D6174" s="781" t="s">
        <v>17997</v>
      </c>
    </row>
    <row r="6175" spans="1:4" hidden="1">
      <c r="A6175" s="452" t="s">
        <v>18545</v>
      </c>
      <c r="B6175" s="820" t="s">
        <v>18546</v>
      </c>
      <c r="C6175" s="452" t="s">
        <v>18547</v>
      </c>
      <c r="D6175" s="781" t="s">
        <v>17949</v>
      </c>
    </row>
    <row r="6176" spans="1:4" hidden="1">
      <c r="A6176" s="452" t="s">
        <v>18548</v>
      </c>
      <c r="B6176" s="820" t="s">
        <v>18549</v>
      </c>
      <c r="C6176" s="452" t="s">
        <v>18550</v>
      </c>
      <c r="D6176" s="781" t="s">
        <v>17953</v>
      </c>
    </row>
    <row r="6177" spans="1:4" hidden="1">
      <c r="A6177" s="452" t="s">
        <v>18551</v>
      </c>
      <c r="B6177" s="820" t="s">
        <v>18552</v>
      </c>
      <c r="C6177" s="452" t="s">
        <v>18553</v>
      </c>
      <c r="D6177" s="781" t="s">
        <v>17957</v>
      </c>
    </row>
    <row r="6178" spans="1:4" hidden="1">
      <c r="A6178" s="452" t="s">
        <v>18554</v>
      </c>
      <c r="B6178" s="820" t="s">
        <v>18555</v>
      </c>
      <c r="C6178" s="452" t="s">
        <v>18556</v>
      </c>
      <c r="D6178" s="781" t="s">
        <v>17961</v>
      </c>
    </row>
    <row r="6179" spans="1:4" hidden="1">
      <c r="A6179" s="452" t="s">
        <v>18557</v>
      </c>
      <c r="B6179" s="820" t="s">
        <v>18558</v>
      </c>
      <c r="C6179" s="452" t="s">
        <v>18559</v>
      </c>
      <c r="D6179" s="781" t="s">
        <v>17965</v>
      </c>
    </row>
    <row r="6180" spans="1:4" hidden="1">
      <c r="A6180" s="452" t="s">
        <v>18560</v>
      </c>
      <c r="B6180" s="820" t="s">
        <v>18561</v>
      </c>
      <c r="C6180" s="452" t="s">
        <v>18562</v>
      </c>
      <c r="D6180" s="781" t="s">
        <v>17969</v>
      </c>
    </row>
    <row r="6181" spans="1:4" hidden="1">
      <c r="A6181" s="452" t="s">
        <v>18563</v>
      </c>
      <c r="B6181" s="820" t="s">
        <v>18564</v>
      </c>
      <c r="C6181" s="452" t="s">
        <v>18565</v>
      </c>
      <c r="D6181" s="781" t="s">
        <v>17973</v>
      </c>
    </row>
    <row r="6182" spans="1:4" hidden="1">
      <c r="A6182" s="452" t="s">
        <v>18566</v>
      </c>
      <c r="B6182" s="820" t="s">
        <v>18567</v>
      </c>
      <c r="C6182" s="452" t="s">
        <v>18568</v>
      </c>
      <c r="D6182" s="781" t="s">
        <v>17977</v>
      </c>
    </row>
    <row r="6183" spans="1:4" hidden="1">
      <c r="A6183" s="452" t="s">
        <v>18569</v>
      </c>
      <c r="B6183" s="820" t="s">
        <v>18570</v>
      </c>
      <c r="C6183" s="452" t="s">
        <v>18571</v>
      </c>
      <c r="D6183" s="781" t="s">
        <v>17981</v>
      </c>
    </row>
    <row r="6184" spans="1:4" hidden="1">
      <c r="A6184" s="452" t="s">
        <v>18572</v>
      </c>
      <c r="B6184" s="820" t="s">
        <v>18573</v>
      </c>
      <c r="C6184" s="452" t="s">
        <v>18574</v>
      </c>
      <c r="D6184" s="781" t="s">
        <v>17985</v>
      </c>
    </row>
    <row r="6185" spans="1:4" hidden="1">
      <c r="A6185" s="452" t="s">
        <v>18575</v>
      </c>
      <c r="B6185" s="820" t="s">
        <v>18576</v>
      </c>
      <c r="C6185" s="452" t="s">
        <v>18577</v>
      </c>
      <c r="D6185" s="781" t="s">
        <v>17989</v>
      </c>
    </row>
    <row r="6186" spans="1:4" hidden="1">
      <c r="A6186" s="452" t="s">
        <v>18578</v>
      </c>
      <c r="B6186" s="820" t="s">
        <v>18579</v>
      </c>
      <c r="C6186" s="452" t="s">
        <v>18580</v>
      </c>
      <c r="D6186" s="781" t="s">
        <v>17993</v>
      </c>
    </row>
    <row r="6187" spans="1:4" hidden="1">
      <c r="A6187" s="452" t="s">
        <v>18581</v>
      </c>
      <c r="B6187" s="820" t="s">
        <v>18582</v>
      </c>
      <c r="C6187" s="452" t="s">
        <v>18583</v>
      </c>
      <c r="D6187" s="781" t="s">
        <v>17997</v>
      </c>
    </row>
    <row r="6188" spans="1:4" hidden="1">
      <c r="A6188" s="452" t="s">
        <v>18584</v>
      </c>
      <c r="B6188" s="820" t="s">
        <v>18585</v>
      </c>
      <c r="C6188" s="452" t="s">
        <v>18586</v>
      </c>
      <c r="D6188" s="781" t="s">
        <v>17949</v>
      </c>
    </row>
    <row r="6189" spans="1:4" hidden="1">
      <c r="A6189" s="452" t="s">
        <v>18587</v>
      </c>
      <c r="B6189" s="820" t="s">
        <v>18588</v>
      </c>
      <c r="C6189" s="452" t="s">
        <v>18589</v>
      </c>
      <c r="D6189" s="781" t="s">
        <v>17953</v>
      </c>
    </row>
    <row r="6190" spans="1:4" hidden="1">
      <c r="A6190" s="452" t="s">
        <v>18590</v>
      </c>
      <c r="B6190" s="820" t="s">
        <v>18591</v>
      </c>
      <c r="C6190" s="452" t="s">
        <v>18592</v>
      </c>
      <c r="D6190" s="781" t="s">
        <v>17957</v>
      </c>
    </row>
    <row r="6191" spans="1:4" hidden="1">
      <c r="A6191" s="452" t="s">
        <v>18593</v>
      </c>
      <c r="B6191" s="820" t="s">
        <v>18594</v>
      </c>
      <c r="C6191" s="452" t="s">
        <v>18595</v>
      </c>
      <c r="D6191" s="781" t="s">
        <v>17961</v>
      </c>
    </row>
    <row r="6192" spans="1:4" hidden="1">
      <c r="A6192" s="452" t="s">
        <v>18596</v>
      </c>
      <c r="B6192" s="820" t="s">
        <v>18597</v>
      </c>
      <c r="C6192" s="452" t="s">
        <v>18598</v>
      </c>
      <c r="D6192" s="781" t="s">
        <v>17965</v>
      </c>
    </row>
    <row r="6193" spans="1:9" hidden="1">
      <c r="A6193" s="452" t="s">
        <v>18599</v>
      </c>
      <c r="B6193" s="820" t="s">
        <v>18600</v>
      </c>
      <c r="C6193" s="452" t="s">
        <v>18601</v>
      </c>
      <c r="D6193" s="781" t="s">
        <v>17969</v>
      </c>
    </row>
    <row r="6194" spans="1:9" hidden="1">
      <c r="A6194" s="452" t="s">
        <v>18602</v>
      </c>
      <c r="B6194" s="820" t="s">
        <v>18603</v>
      </c>
      <c r="C6194" s="452" t="s">
        <v>18604</v>
      </c>
      <c r="D6194" s="781" t="s">
        <v>17973</v>
      </c>
    </row>
    <row r="6195" spans="1:9" hidden="1">
      <c r="A6195" s="452" t="s">
        <v>18605</v>
      </c>
      <c r="B6195" s="820" t="s">
        <v>18606</v>
      </c>
      <c r="C6195" s="452" t="s">
        <v>18607</v>
      </c>
      <c r="D6195" s="781" t="s">
        <v>17977</v>
      </c>
    </row>
    <row r="6196" spans="1:9" hidden="1">
      <c r="A6196" s="452" t="s">
        <v>18608</v>
      </c>
      <c r="B6196" s="820" t="s">
        <v>18609</v>
      </c>
      <c r="C6196" s="452" t="s">
        <v>18610</v>
      </c>
      <c r="D6196" s="781" t="s">
        <v>17981</v>
      </c>
    </row>
    <row r="6197" spans="1:9" hidden="1">
      <c r="A6197" s="452" t="s">
        <v>18611</v>
      </c>
      <c r="B6197" s="820" t="s">
        <v>18612</v>
      </c>
      <c r="C6197" s="452" t="s">
        <v>18613</v>
      </c>
      <c r="D6197" s="781" t="s">
        <v>17985</v>
      </c>
    </row>
    <row r="6198" spans="1:9" hidden="1">
      <c r="A6198" s="452" t="s">
        <v>18614</v>
      </c>
      <c r="B6198" s="820" t="s">
        <v>18615</v>
      </c>
      <c r="C6198" s="452" t="s">
        <v>18616</v>
      </c>
      <c r="D6198" s="781" t="s">
        <v>17989</v>
      </c>
    </row>
    <row r="6199" spans="1:9" hidden="1">
      <c r="A6199" s="452" t="s">
        <v>18617</v>
      </c>
      <c r="B6199" s="820" t="s">
        <v>18618</v>
      </c>
      <c r="C6199" s="452" t="s">
        <v>18619</v>
      </c>
      <c r="D6199" s="781" t="s">
        <v>17993</v>
      </c>
    </row>
    <row r="6200" spans="1:9" hidden="1">
      <c r="A6200" s="452" t="s">
        <v>18620</v>
      </c>
      <c r="B6200" s="820" t="s">
        <v>18621</v>
      </c>
      <c r="C6200" s="452" t="s">
        <v>18622</v>
      </c>
      <c r="D6200" s="781" t="s">
        <v>17997</v>
      </c>
    </row>
    <row r="6201" spans="1:9" hidden="1">
      <c r="A6201" s="452" t="s">
        <v>18623</v>
      </c>
      <c r="B6201" s="820" t="s">
        <v>18624</v>
      </c>
      <c r="C6201" s="2" t="s">
        <v>18625</v>
      </c>
      <c r="D6201" s="452"/>
    </row>
    <row r="6202" spans="1:9" hidden="1">
      <c r="A6202" s="452" t="s">
        <v>18626</v>
      </c>
      <c r="B6202" s="820" t="s">
        <v>18627</v>
      </c>
      <c r="C6202" s="784" t="s">
        <v>18628</v>
      </c>
      <c r="D6202" s="452"/>
    </row>
    <row r="6203" spans="1:9" hidden="1">
      <c r="A6203" s="452" t="s">
        <v>18629</v>
      </c>
      <c r="B6203" s="820" t="s">
        <v>18630</v>
      </c>
      <c r="C6203" s="784" t="s">
        <v>18631</v>
      </c>
      <c r="D6203" s="452"/>
    </row>
    <row r="6204" spans="1:9" customFormat="1" hidden="1">
      <c r="A6204" s="452" t="s">
        <v>18632</v>
      </c>
      <c r="B6204" s="820" t="s">
        <v>18633</v>
      </c>
      <c r="C6204" s="452" t="s">
        <v>18634</v>
      </c>
      <c r="D6204" s="781"/>
      <c r="I6204" s="2"/>
    </row>
    <row r="6205" spans="1:9" customFormat="1" hidden="1">
      <c r="A6205" s="452" t="s">
        <v>18635</v>
      </c>
      <c r="B6205" s="820" t="s">
        <v>18636</v>
      </c>
      <c r="C6205" s="452" t="s">
        <v>18637</v>
      </c>
      <c r="D6205" s="781"/>
      <c r="I6205" s="2"/>
    </row>
    <row r="6206" spans="1:9" customFormat="1" hidden="1">
      <c r="A6206" s="452" t="s">
        <v>18638</v>
      </c>
      <c r="B6206" s="820" t="s">
        <v>18639</v>
      </c>
      <c r="C6206" s="452" t="s">
        <v>18640</v>
      </c>
      <c r="D6206" s="781"/>
      <c r="I6206" s="2"/>
    </row>
    <row r="6207" spans="1:9" customFormat="1" hidden="1">
      <c r="A6207" s="452" t="s">
        <v>18641</v>
      </c>
      <c r="B6207" s="820" t="s">
        <v>18642</v>
      </c>
      <c r="C6207" s="452" t="s">
        <v>18643</v>
      </c>
      <c r="D6207" s="781"/>
      <c r="I6207" s="2"/>
    </row>
    <row r="6208" spans="1:9" customFormat="1" hidden="1">
      <c r="A6208" s="452" t="s">
        <v>18644</v>
      </c>
      <c r="B6208" s="820" t="s">
        <v>18645</v>
      </c>
      <c r="C6208" s="452" t="s">
        <v>18646</v>
      </c>
      <c r="D6208" s="781" t="s">
        <v>15</v>
      </c>
    </row>
    <row r="6209" spans="1:4" customFormat="1" hidden="1">
      <c r="A6209" s="452" t="s">
        <v>18647</v>
      </c>
      <c r="B6209" s="820" t="s">
        <v>18648</v>
      </c>
      <c r="C6209" s="2" t="s">
        <v>18649</v>
      </c>
      <c r="D6209" s="452" t="s">
        <v>19</v>
      </c>
    </row>
    <row r="6210" spans="1:4" customFormat="1" hidden="1">
      <c r="A6210" s="452" t="s">
        <v>18650</v>
      </c>
      <c r="B6210" s="820" t="s">
        <v>18651</v>
      </c>
      <c r="C6210" s="784" t="s">
        <v>18652</v>
      </c>
      <c r="D6210" s="452" t="s">
        <v>23</v>
      </c>
    </row>
    <row r="6211" spans="1:4" customFormat="1" hidden="1">
      <c r="A6211" s="452" t="s">
        <v>18653</v>
      </c>
      <c r="B6211" s="820" t="s">
        <v>18654</v>
      </c>
      <c r="C6211" s="452" t="s">
        <v>18655</v>
      </c>
      <c r="D6211" s="781" t="s">
        <v>27</v>
      </c>
    </row>
    <row r="6212" spans="1:4" customFormat="1" hidden="1">
      <c r="A6212" s="452" t="s">
        <v>18656</v>
      </c>
      <c r="B6212" s="820" t="s">
        <v>18657</v>
      </c>
      <c r="C6212" s="2" t="s">
        <v>18658</v>
      </c>
      <c r="D6212" s="452" t="s">
        <v>31</v>
      </c>
    </row>
    <row r="6213" spans="1:4" customFormat="1" hidden="1">
      <c r="A6213" s="452" t="s">
        <v>18659</v>
      </c>
      <c r="B6213" s="820" t="s">
        <v>18660</v>
      </c>
      <c r="C6213" s="784" t="s">
        <v>18661</v>
      </c>
      <c r="D6213" s="452" t="s">
        <v>35</v>
      </c>
    </row>
    <row r="6214" spans="1:4" customFormat="1" hidden="1">
      <c r="A6214" s="452" t="s">
        <v>18662</v>
      </c>
      <c r="B6214" s="820" t="s">
        <v>18663</v>
      </c>
      <c r="C6214" s="452" t="s">
        <v>18664</v>
      </c>
      <c r="D6214" s="781" t="s">
        <v>43</v>
      </c>
    </row>
    <row r="6215" spans="1:4" customFormat="1" hidden="1">
      <c r="A6215" s="452" t="s">
        <v>18665</v>
      </c>
      <c r="B6215" s="820" t="s">
        <v>18666</v>
      </c>
      <c r="C6215" s="2" t="s">
        <v>18667</v>
      </c>
      <c r="D6215" s="452" t="s">
        <v>47</v>
      </c>
    </row>
    <row r="6216" spans="1:4" customFormat="1" hidden="1">
      <c r="A6216" s="452" t="s">
        <v>18668</v>
      </c>
      <c r="B6216" s="820" t="s">
        <v>18669</v>
      </c>
      <c r="C6216" s="784" t="s">
        <v>18670</v>
      </c>
      <c r="D6216" s="452" t="s">
        <v>11</v>
      </c>
    </row>
    <row r="6217" spans="1:4" customFormat="1" hidden="1">
      <c r="A6217" s="452" t="s">
        <v>18671</v>
      </c>
      <c r="B6217" s="820" t="s">
        <v>18672</v>
      </c>
      <c r="C6217" s="452" t="s">
        <v>18673</v>
      </c>
      <c r="D6217" s="781" t="s">
        <v>54</v>
      </c>
    </row>
    <row r="6218" spans="1:4" customFormat="1" hidden="1">
      <c r="A6218" s="452" t="s">
        <v>18674</v>
      </c>
      <c r="B6218" s="820" t="s">
        <v>18675</v>
      </c>
      <c r="C6218" s="2" t="s">
        <v>18676</v>
      </c>
      <c r="D6218" s="452" t="s">
        <v>39</v>
      </c>
    </row>
    <row r="6219" spans="1:4" customFormat="1" hidden="1">
      <c r="A6219" s="452" t="s">
        <v>18677</v>
      </c>
      <c r="B6219" s="820" t="s">
        <v>18678</v>
      </c>
      <c r="C6219" s="784" t="s">
        <v>18679</v>
      </c>
      <c r="D6219" s="452" t="s">
        <v>15</v>
      </c>
    </row>
    <row r="6220" spans="1:4" customFormat="1" hidden="1">
      <c r="A6220" s="452" t="s">
        <v>18680</v>
      </c>
      <c r="B6220" s="820" t="s">
        <v>18681</v>
      </c>
      <c r="C6220" s="452" t="s">
        <v>18682</v>
      </c>
      <c r="D6220" s="781" t="s">
        <v>19</v>
      </c>
    </row>
    <row r="6221" spans="1:4" customFormat="1" hidden="1">
      <c r="A6221" s="452" t="s">
        <v>18683</v>
      </c>
      <c r="B6221" s="820" t="s">
        <v>18684</v>
      </c>
      <c r="C6221" s="2" t="s">
        <v>18685</v>
      </c>
      <c r="D6221" s="452" t="s">
        <v>23</v>
      </c>
    </row>
    <row r="6222" spans="1:4" customFormat="1" hidden="1">
      <c r="A6222" s="452" t="s">
        <v>18686</v>
      </c>
      <c r="B6222" s="820" t="s">
        <v>18687</v>
      </c>
      <c r="C6222" s="784" t="s">
        <v>18688</v>
      </c>
      <c r="D6222" s="452" t="s">
        <v>27</v>
      </c>
    </row>
    <row r="6223" spans="1:4" customFormat="1" hidden="1">
      <c r="A6223" s="452" t="s">
        <v>18689</v>
      </c>
      <c r="B6223" s="820" t="s">
        <v>18690</v>
      </c>
      <c r="C6223" s="452" t="s">
        <v>18691</v>
      </c>
      <c r="D6223" s="781" t="s">
        <v>31</v>
      </c>
    </row>
    <row r="6224" spans="1:4" customFormat="1" hidden="1">
      <c r="A6224" s="452" t="s">
        <v>18692</v>
      </c>
      <c r="B6224" s="820" t="s">
        <v>18693</v>
      </c>
      <c r="C6224" s="2" t="s">
        <v>18694</v>
      </c>
      <c r="D6224" s="452" t="s">
        <v>35</v>
      </c>
    </row>
    <row r="6225" spans="1:4" customFormat="1" hidden="1">
      <c r="A6225" s="452" t="s">
        <v>18695</v>
      </c>
      <c r="B6225" s="820" t="s">
        <v>18696</v>
      </c>
      <c r="C6225" s="784" t="s">
        <v>18697</v>
      </c>
      <c r="D6225" s="452" t="s">
        <v>43</v>
      </c>
    </row>
    <row r="6226" spans="1:4" customFormat="1" hidden="1">
      <c r="A6226" s="452" t="s">
        <v>18698</v>
      </c>
      <c r="B6226" s="820" t="s">
        <v>18699</v>
      </c>
      <c r="C6226" s="452" t="s">
        <v>18700</v>
      </c>
      <c r="D6226" s="781" t="s">
        <v>47</v>
      </c>
    </row>
    <row r="6227" spans="1:4" customFormat="1" hidden="1">
      <c r="A6227" s="452" t="s">
        <v>18701</v>
      </c>
      <c r="B6227" s="820" t="s">
        <v>18702</v>
      </c>
      <c r="C6227" s="2" t="s">
        <v>18703</v>
      </c>
      <c r="D6227" s="452" t="s">
        <v>11</v>
      </c>
    </row>
    <row r="6228" spans="1:4" customFormat="1" hidden="1">
      <c r="A6228" s="452" t="s">
        <v>18704</v>
      </c>
      <c r="B6228" s="820" t="s">
        <v>18705</v>
      </c>
      <c r="C6228" s="784" t="s">
        <v>18706</v>
      </c>
      <c r="D6228" s="452" t="s">
        <v>54</v>
      </c>
    </row>
    <row r="6229" spans="1:4" customFormat="1" hidden="1">
      <c r="A6229" s="452" t="s">
        <v>18707</v>
      </c>
      <c r="B6229" s="820" t="s">
        <v>18708</v>
      </c>
      <c r="C6229" s="452" t="s">
        <v>18709</v>
      </c>
      <c r="D6229" s="781" t="s">
        <v>39</v>
      </c>
    </row>
    <row r="6230" spans="1:4" customFormat="1" hidden="1">
      <c r="A6230" s="452" t="s">
        <v>18710</v>
      </c>
      <c r="B6230" s="820" t="s">
        <v>18711</v>
      </c>
      <c r="C6230" s="2" t="s">
        <v>18712</v>
      </c>
      <c r="D6230" s="452" t="s">
        <v>15</v>
      </c>
    </row>
    <row r="6231" spans="1:4" customFormat="1" hidden="1">
      <c r="A6231" s="452" t="s">
        <v>18713</v>
      </c>
      <c r="B6231" s="820" t="s">
        <v>18714</v>
      </c>
      <c r="C6231" s="784" t="s">
        <v>18715</v>
      </c>
      <c r="D6231" s="452" t="s">
        <v>19</v>
      </c>
    </row>
    <row r="6232" spans="1:4" customFormat="1" hidden="1">
      <c r="A6232" s="452" t="s">
        <v>18716</v>
      </c>
      <c r="B6232" s="820" t="s">
        <v>18717</v>
      </c>
      <c r="C6232" s="452" t="s">
        <v>18718</v>
      </c>
      <c r="D6232" s="781" t="s">
        <v>23</v>
      </c>
    </row>
    <row r="6233" spans="1:4" customFormat="1" hidden="1">
      <c r="A6233" s="452" t="s">
        <v>18719</v>
      </c>
      <c r="B6233" s="820" t="s">
        <v>18720</v>
      </c>
      <c r="C6233" s="2" t="s">
        <v>18721</v>
      </c>
      <c r="D6233" s="452" t="s">
        <v>27</v>
      </c>
    </row>
    <row r="6234" spans="1:4" customFormat="1" hidden="1">
      <c r="A6234" s="452" t="s">
        <v>18722</v>
      </c>
      <c r="B6234" s="820" t="s">
        <v>18723</v>
      </c>
      <c r="C6234" s="784" t="s">
        <v>18724</v>
      </c>
      <c r="D6234" s="452" t="s">
        <v>31</v>
      </c>
    </row>
    <row r="6235" spans="1:4" customFormat="1" hidden="1">
      <c r="A6235" s="452" t="s">
        <v>18725</v>
      </c>
      <c r="B6235" s="820" t="s">
        <v>18726</v>
      </c>
      <c r="C6235" s="452" t="s">
        <v>18727</v>
      </c>
      <c r="D6235" s="781" t="s">
        <v>35</v>
      </c>
    </row>
    <row r="6236" spans="1:4" customFormat="1" hidden="1">
      <c r="A6236" s="452" t="s">
        <v>18728</v>
      </c>
      <c r="B6236" s="820" t="s">
        <v>18729</v>
      </c>
      <c r="C6236" s="2" t="s">
        <v>18730</v>
      </c>
      <c r="D6236" s="452" t="s">
        <v>43</v>
      </c>
    </row>
    <row r="6237" spans="1:4" customFormat="1" hidden="1">
      <c r="A6237" s="452" t="s">
        <v>18731</v>
      </c>
      <c r="B6237" s="820" t="s">
        <v>18732</v>
      </c>
      <c r="C6237" s="784" t="s">
        <v>18733</v>
      </c>
      <c r="D6237" s="452" t="s">
        <v>47</v>
      </c>
    </row>
    <row r="6238" spans="1:4" customFormat="1" hidden="1">
      <c r="A6238" s="452" t="s">
        <v>18734</v>
      </c>
      <c r="B6238" s="820" t="s">
        <v>18735</v>
      </c>
      <c r="C6238" s="452" t="s">
        <v>18736</v>
      </c>
      <c r="D6238" s="781" t="s">
        <v>11</v>
      </c>
    </row>
    <row r="6239" spans="1:4" customFormat="1" hidden="1">
      <c r="A6239" s="452" t="s">
        <v>18737</v>
      </c>
      <c r="B6239" s="820" t="s">
        <v>18738</v>
      </c>
      <c r="C6239" s="2" t="s">
        <v>18739</v>
      </c>
      <c r="D6239" s="452" t="s">
        <v>54</v>
      </c>
    </row>
    <row r="6240" spans="1:4" customFormat="1" hidden="1">
      <c r="A6240" s="452" t="s">
        <v>18740</v>
      </c>
      <c r="B6240" s="820" t="s">
        <v>18741</v>
      </c>
      <c r="C6240" s="784" t="s">
        <v>18742</v>
      </c>
      <c r="D6240" s="452" t="s">
        <v>39</v>
      </c>
    </row>
    <row r="6241" spans="1:4" customFormat="1" hidden="1">
      <c r="A6241" s="452" t="s">
        <v>18743</v>
      </c>
      <c r="B6241" s="820" t="s">
        <v>18744</v>
      </c>
      <c r="C6241" s="452" t="s">
        <v>18745</v>
      </c>
      <c r="D6241" s="781" t="s">
        <v>15</v>
      </c>
    </row>
    <row r="6242" spans="1:4" customFormat="1" hidden="1">
      <c r="A6242" s="452" t="s">
        <v>18746</v>
      </c>
      <c r="B6242" s="820" t="s">
        <v>18747</v>
      </c>
      <c r="C6242" s="2" t="s">
        <v>18748</v>
      </c>
      <c r="D6242" s="452" t="s">
        <v>19</v>
      </c>
    </row>
    <row r="6243" spans="1:4" customFormat="1" hidden="1">
      <c r="A6243" s="452" t="s">
        <v>18749</v>
      </c>
      <c r="B6243" s="820" t="s">
        <v>18750</v>
      </c>
      <c r="C6243" s="784" t="s">
        <v>18751</v>
      </c>
      <c r="D6243" s="452" t="s">
        <v>23</v>
      </c>
    </row>
    <row r="6244" spans="1:4" customFormat="1" hidden="1">
      <c r="A6244" s="452" t="s">
        <v>18752</v>
      </c>
      <c r="B6244" s="820" t="s">
        <v>18753</v>
      </c>
      <c r="C6244" s="452" t="s">
        <v>18754</v>
      </c>
      <c r="D6244" s="781" t="s">
        <v>27</v>
      </c>
    </row>
    <row r="6245" spans="1:4" customFormat="1" hidden="1">
      <c r="A6245" s="452" t="s">
        <v>18755</v>
      </c>
      <c r="B6245" s="820" t="s">
        <v>18756</v>
      </c>
      <c r="C6245" s="2" t="s">
        <v>18757</v>
      </c>
      <c r="D6245" s="452" t="s">
        <v>31</v>
      </c>
    </row>
    <row r="6246" spans="1:4" customFormat="1" hidden="1">
      <c r="A6246" s="452" t="s">
        <v>18758</v>
      </c>
      <c r="B6246" s="820" t="s">
        <v>18759</v>
      </c>
      <c r="C6246" s="784" t="s">
        <v>18760</v>
      </c>
      <c r="D6246" s="452" t="s">
        <v>35</v>
      </c>
    </row>
    <row r="6247" spans="1:4" customFormat="1" hidden="1">
      <c r="A6247" s="452" t="s">
        <v>18761</v>
      </c>
      <c r="B6247" s="820" t="s">
        <v>18762</v>
      </c>
      <c r="C6247" s="452" t="s">
        <v>18763</v>
      </c>
      <c r="D6247" s="781" t="s">
        <v>43</v>
      </c>
    </row>
    <row r="6248" spans="1:4" customFormat="1" hidden="1">
      <c r="A6248" s="452" t="s">
        <v>18764</v>
      </c>
      <c r="B6248" s="820" t="s">
        <v>18765</v>
      </c>
      <c r="C6248" s="2" t="s">
        <v>18766</v>
      </c>
      <c r="D6248" s="452" t="s">
        <v>47</v>
      </c>
    </row>
    <row r="6249" spans="1:4" customFormat="1" hidden="1">
      <c r="A6249" s="452" t="s">
        <v>18767</v>
      </c>
      <c r="B6249" s="820" t="s">
        <v>18768</v>
      </c>
      <c r="C6249" s="784" t="s">
        <v>18769</v>
      </c>
      <c r="D6249" s="452" t="s">
        <v>11</v>
      </c>
    </row>
    <row r="6250" spans="1:4" customFormat="1" hidden="1">
      <c r="A6250" s="452" t="s">
        <v>18770</v>
      </c>
      <c r="B6250" s="820" t="s">
        <v>18771</v>
      </c>
      <c r="C6250" s="452" t="s">
        <v>18772</v>
      </c>
      <c r="D6250" s="781" t="s">
        <v>54</v>
      </c>
    </row>
    <row r="6251" spans="1:4" customFormat="1" hidden="1">
      <c r="A6251" s="452" t="s">
        <v>18773</v>
      </c>
      <c r="B6251" s="820" t="s">
        <v>18774</v>
      </c>
      <c r="C6251" s="2" t="s">
        <v>18775</v>
      </c>
      <c r="D6251" s="452" t="s">
        <v>39</v>
      </c>
    </row>
    <row r="6252" spans="1:4" customFormat="1" hidden="1">
      <c r="A6252" s="452" t="s">
        <v>18776</v>
      </c>
      <c r="B6252" s="820" t="s">
        <v>18777</v>
      </c>
      <c r="C6252" s="784" t="s">
        <v>18778</v>
      </c>
      <c r="D6252" s="452" t="s">
        <v>15</v>
      </c>
    </row>
    <row r="6253" spans="1:4" customFormat="1" hidden="1">
      <c r="A6253" s="452" t="s">
        <v>18779</v>
      </c>
      <c r="B6253" s="820" t="s">
        <v>18780</v>
      </c>
      <c r="C6253" s="452" t="s">
        <v>18781</v>
      </c>
      <c r="D6253" s="781" t="s">
        <v>19</v>
      </c>
    </row>
    <row r="6254" spans="1:4" customFormat="1" hidden="1">
      <c r="A6254" s="452" t="s">
        <v>18782</v>
      </c>
      <c r="B6254" s="820" t="s">
        <v>18783</v>
      </c>
      <c r="C6254" s="2" t="s">
        <v>18784</v>
      </c>
      <c r="D6254" s="452" t="s">
        <v>23</v>
      </c>
    </row>
    <row r="6255" spans="1:4" customFormat="1" hidden="1">
      <c r="A6255" s="452" t="s">
        <v>18785</v>
      </c>
      <c r="B6255" s="820" t="s">
        <v>18786</v>
      </c>
      <c r="C6255" s="784" t="s">
        <v>18787</v>
      </c>
      <c r="D6255" s="452" t="s">
        <v>27</v>
      </c>
    </row>
    <row r="6256" spans="1:4" customFormat="1" hidden="1">
      <c r="A6256" s="452" t="s">
        <v>18788</v>
      </c>
      <c r="B6256" s="820" t="s">
        <v>18789</v>
      </c>
      <c r="C6256" s="452" t="s">
        <v>18790</v>
      </c>
      <c r="D6256" s="781" t="s">
        <v>31</v>
      </c>
    </row>
    <row r="6257" spans="1:4" customFormat="1" hidden="1">
      <c r="A6257" s="452" t="s">
        <v>18791</v>
      </c>
      <c r="B6257" s="820" t="s">
        <v>18792</v>
      </c>
      <c r="C6257" s="2" t="s">
        <v>18793</v>
      </c>
      <c r="D6257" s="452" t="s">
        <v>35</v>
      </c>
    </row>
    <row r="6258" spans="1:4" customFormat="1" hidden="1">
      <c r="A6258" s="452" t="s">
        <v>18794</v>
      </c>
      <c r="B6258" s="820" t="s">
        <v>18795</v>
      </c>
      <c r="C6258" s="784" t="s">
        <v>18796</v>
      </c>
      <c r="D6258" s="452" t="s">
        <v>43</v>
      </c>
    </row>
    <row r="6259" spans="1:4" customFormat="1" hidden="1">
      <c r="A6259" s="452" t="s">
        <v>18797</v>
      </c>
      <c r="B6259" s="820" t="s">
        <v>18798</v>
      </c>
      <c r="C6259" s="452" t="s">
        <v>18799</v>
      </c>
      <c r="D6259" s="781" t="s">
        <v>47</v>
      </c>
    </row>
    <row r="6260" spans="1:4" customFormat="1" hidden="1">
      <c r="A6260" s="452" t="s">
        <v>18800</v>
      </c>
      <c r="B6260" s="820" t="s">
        <v>18801</v>
      </c>
      <c r="C6260" s="2" t="s">
        <v>18802</v>
      </c>
      <c r="D6260" s="452" t="s">
        <v>11</v>
      </c>
    </row>
    <row r="6261" spans="1:4" customFormat="1" hidden="1">
      <c r="A6261" s="452" t="s">
        <v>18803</v>
      </c>
      <c r="B6261" s="820" t="s">
        <v>18804</v>
      </c>
      <c r="C6261" s="784" t="s">
        <v>18805</v>
      </c>
      <c r="D6261" s="452" t="s">
        <v>54</v>
      </c>
    </row>
    <row r="6262" spans="1:4" customFormat="1" hidden="1">
      <c r="A6262" s="452" t="s">
        <v>18806</v>
      </c>
      <c r="B6262" s="820" t="s">
        <v>18807</v>
      </c>
      <c r="C6262" s="452" t="s">
        <v>18808</v>
      </c>
      <c r="D6262" s="781" t="s">
        <v>39</v>
      </c>
    </row>
    <row r="6263" spans="1:4" customFormat="1" hidden="1">
      <c r="A6263" s="452" t="s">
        <v>18809</v>
      </c>
      <c r="B6263" s="820" t="s">
        <v>18810</v>
      </c>
      <c r="C6263" s="2" t="s">
        <v>18811</v>
      </c>
      <c r="D6263" s="452" t="s">
        <v>15</v>
      </c>
    </row>
    <row r="6264" spans="1:4" customFormat="1" hidden="1">
      <c r="A6264" s="452" t="s">
        <v>18812</v>
      </c>
      <c r="B6264" s="820" t="s">
        <v>18813</v>
      </c>
      <c r="C6264" s="784" t="s">
        <v>18814</v>
      </c>
      <c r="D6264" s="452" t="s">
        <v>19</v>
      </c>
    </row>
    <row r="6265" spans="1:4" customFormat="1" hidden="1">
      <c r="A6265" s="452" t="s">
        <v>18815</v>
      </c>
      <c r="B6265" s="820" t="s">
        <v>18816</v>
      </c>
      <c r="C6265" s="452" t="s">
        <v>18817</v>
      </c>
      <c r="D6265" s="781" t="s">
        <v>23</v>
      </c>
    </row>
    <row r="6266" spans="1:4" customFormat="1" hidden="1">
      <c r="A6266" s="452" t="s">
        <v>18818</v>
      </c>
      <c r="B6266" s="820" t="s">
        <v>18819</v>
      </c>
      <c r="C6266" s="2" t="s">
        <v>18820</v>
      </c>
      <c r="D6266" s="452" t="s">
        <v>27</v>
      </c>
    </row>
    <row r="6267" spans="1:4" customFormat="1" hidden="1">
      <c r="A6267" s="452" t="s">
        <v>18821</v>
      </c>
      <c r="B6267" s="820" t="s">
        <v>18822</v>
      </c>
      <c r="C6267" s="784" t="s">
        <v>18823</v>
      </c>
      <c r="D6267" s="452" t="s">
        <v>31</v>
      </c>
    </row>
    <row r="6268" spans="1:4" customFormat="1" hidden="1">
      <c r="A6268" s="452" t="s">
        <v>18824</v>
      </c>
      <c r="B6268" s="820" t="s">
        <v>18825</v>
      </c>
      <c r="C6268" s="452" t="s">
        <v>18826</v>
      </c>
      <c r="D6268" s="781" t="s">
        <v>35</v>
      </c>
    </row>
    <row r="6269" spans="1:4" customFormat="1" hidden="1">
      <c r="A6269" s="452" t="s">
        <v>18827</v>
      </c>
      <c r="B6269" s="820" t="s">
        <v>18828</v>
      </c>
      <c r="C6269" s="2" t="s">
        <v>18829</v>
      </c>
      <c r="D6269" s="452" t="s">
        <v>43</v>
      </c>
    </row>
    <row r="6270" spans="1:4" customFormat="1" hidden="1">
      <c r="A6270" s="452" t="s">
        <v>18830</v>
      </c>
      <c r="B6270" s="820" t="s">
        <v>18831</v>
      </c>
      <c r="C6270" s="784" t="s">
        <v>18832</v>
      </c>
      <c r="D6270" s="452" t="s">
        <v>47</v>
      </c>
    </row>
    <row r="6271" spans="1:4" customFormat="1" hidden="1">
      <c r="A6271" s="452" t="s">
        <v>18833</v>
      </c>
      <c r="B6271" s="820" t="s">
        <v>18834</v>
      </c>
      <c r="C6271" s="452" t="s">
        <v>18835</v>
      </c>
      <c r="D6271" s="781" t="s">
        <v>11</v>
      </c>
    </row>
    <row r="6272" spans="1:4" customFormat="1" hidden="1">
      <c r="A6272" s="452" t="s">
        <v>18836</v>
      </c>
      <c r="B6272" s="820" t="s">
        <v>18837</v>
      </c>
      <c r="C6272" s="2" t="s">
        <v>18838</v>
      </c>
      <c r="D6272" s="452" t="s">
        <v>54</v>
      </c>
    </row>
    <row r="6273" spans="1:4" customFormat="1" hidden="1">
      <c r="A6273" s="452" t="s">
        <v>18839</v>
      </c>
      <c r="B6273" s="820" t="s">
        <v>18840</v>
      </c>
      <c r="C6273" s="784" t="s">
        <v>18841</v>
      </c>
      <c r="D6273" s="452" t="s">
        <v>39</v>
      </c>
    </row>
    <row r="6274" spans="1:4" customFormat="1" hidden="1">
      <c r="A6274" s="452" t="s">
        <v>18842</v>
      </c>
      <c r="B6274" s="820" t="s">
        <v>18843</v>
      </c>
      <c r="C6274" s="452" t="s">
        <v>18844</v>
      </c>
      <c r="D6274" s="781" t="s">
        <v>15</v>
      </c>
    </row>
    <row r="6275" spans="1:4" customFormat="1" hidden="1">
      <c r="A6275" s="452" t="s">
        <v>18845</v>
      </c>
      <c r="B6275" s="820" t="s">
        <v>18846</v>
      </c>
      <c r="C6275" s="2" t="s">
        <v>18847</v>
      </c>
      <c r="D6275" s="452" t="s">
        <v>19</v>
      </c>
    </row>
    <row r="6276" spans="1:4" customFormat="1" hidden="1">
      <c r="A6276" s="452" t="s">
        <v>18848</v>
      </c>
      <c r="B6276" s="820" t="s">
        <v>18849</v>
      </c>
      <c r="C6276" s="784" t="s">
        <v>18850</v>
      </c>
      <c r="D6276" s="452" t="s">
        <v>23</v>
      </c>
    </row>
    <row r="6277" spans="1:4" customFormat="1" hidden="1">
      <c r="A6277" s="452" t="s">
        <v>18851</v>
      </c>
      <c r="B6277" s="820" t="s">
        <v>18852</v>
      </c>
      <c r="C6277" s="452" t="s">
        <v>18853</v>
      </c>
      <c r="D6277" s="781" t="s">
        <v>27</v>
      </c>
    </row>
    <row r="6278" spans="1:4" customFormat="1" hidden="1">
      <c r="A6278" s="452" t="s">
        <v>18854</v>
      </c>
      <c r="B6278" s="820" t="s">
        <v>18855</v>
      </c>
      <c r="C6278" s="2" t="s">
        <v>18856</v>
      </c>
      <c r="D6278" s="452" t="s">
        <v>31</v>
      </c>
    </row>
    <row r="6279" spans="1:4" customFormat="1" hidden="1">
      <c r="A6279" s="452" t="s">
        <v>18857</v>
      </c>
      <c r="B6279" s="820" t="s">
        <v>18858</v>
      </c>
      <c r="C6279" s="784" t="s">
        <v>18859</v>
      </c>
      <c r="D6279" s="452" t="s">
        <v>35</v>
      </c>
    </row>
    <row r="6280" spans="1:4" customFormat="1" hidden="1">
      <c r="A6280" s="452" t="s">
        <v>18860</v>
      </c>
      <c r="B6280" s="820" t="s">
        <v>18861</v>
      </c>
      <c r="C6280" s="452" t="s">
        <v>18862</v>
      </c>
      <c r="D6280" s="781" t="s">
        <v>43</v>
      </c>
    </row>
    <row r="6281" spans="1:4" customFormat="1" hidden="1">
      <c r="A6281" s="452" t="s">
        <v>18863</v>
      </c>
      <c r="B6281" s="820" t="s">
        <v>18864</v>
      </c>
      <c r="C6281" s="2" t="s">
        <v>18865</v>
      </c>
      <c r="D6281" s="452" t="s">
        <v>47</v>
      </c>
    </row>
    <row r="6282" spans="1:4" customFormat="1" hidden="1">
      <c r="A6282" s="452" t="s">
        <v>18866</v>
      </c>
      <c r="B6282" s="820" t="s">
        <v>18867</v>
      </c>
      <c r="C6282" s="784" t="s">
        <v>18868</v>
      </c>
      <c r="D6282" s="452" t="s">
        <v>11</v>
      </c>
    </row>
    <row r="6283" spans="1:4" customFormat="1" hidden="1">
      <c r="A6283" s="452" t="s">
        <v>18869</v>
      </c>
      <c r="B6283" s="820" t="s">
        <v>18870</v>
      </c>
      <c r="C6283" s="452" t="s">
        <v>18871</v>
      </c>
      <c r="D6283" s="781" t="s">
        <v>54</v>
      </c>
    </row>
    <row r="6284" spans="1:4" customFormat="1" hidden="1">
      <c r="A6284" s="452" t="s">
        <v>18872</v>
      </c>
      <c r="B6284" s="820" t="s">
        <v>18873</v>
      </c>
      <c r="C6284" s="2" t="s">
        <v>18874</v>
      </c>
      <c r="D6284" s="452" t="s">
        <v>39</v>
      </c>
    </row>
    <row r="6285" spans="1:4" customFormat="1" hidden="1">
      <c r="A6285" s="452" t="s">
        <v>18875</v>
      </c>
      <c r="B6285" s="820" t="s">
        <v>18876</v>
      </c>
      <c r="C6285" s="784" t="s">
        <v>18877</v>
      </c>
      <c r="D6285" s="452" t="s">
        <v>15</v>
      </c>
    </row>
    <row r="6286" spans="1:4" customFormat="1" hidden="1">
      <c r="A6286" s="452" t="s">
        <v>18878</v>
      </c>
      <c r="B6286" s="820" t="s">
        <v>18879</v>
      </c>
      <c r="C6286" s="452" t="s">
        <v>18880</v>
      </c>
      <c r="D6286" s="781" t="s">
        <v>19</v>
      </c>
    </row>
    <row r="6287" spans="1:4" customFormat="1" hidden="1">
      <c r="A6287" s="452" t="s">
        <v>18881</v>
      </c>
      <c r="B6287" s="820" t="s">
        <v>18882</v>
      </c>
      <c r="C6287" s="2" t="s">
        <v>18883</v>
      </c>
      <c r="D6287" s="452" t="s">
        <v>23</v>
      </c>
    </row>
    <row r="6288" spans="1:4" customFormat="1" hidden="1">
      <c r="A6288" s="452" t="s">
        <v>18884</v>
      </c>
      <c r="B6288" s="820" t="s">
        <v>18885</v>
      </c>
      <c r="C6288" s="784" t="s">
        <v>18886</v>
      </c>
      <c r="D6288" s="452" t="s">
        <v>27</v>
      </c>
    </row>
    <row r="6289" spans="1:4" customFormat="1" hidden="1">
      <c r="A6289" s="452" t="s">
        <v>18887</v>
      </c>
      <c r="B6289" s="820" t="s">
        <v>18888</v>
      </c>
      <c r="C6289" s="452" t="s">
        <v>18889</v>
      </c>
      <c r="D6289" s="781" t="s">
        <v>31</v>
      </c>
    </row>
    <row r="6290" spans="1:4" customFormat="1" hidden="1">
      <c r="A6290" s="452" t="s">
        <v>18890</v>
      </c>
      <c r="B6290" s="820" t="s">
        <v>18891</v>
      </c>
      <c r="C6290" s="2" t="s">
        <v>18892</v>
      </c>
      <c r="D6290" s="452" t="s">
        <v>35</v>
      </c>
    </row>
    <row r="6291" spans="1:4" customFormat="1" hidden="1">
      <c r="A6291" s="452" t="s">
        <v>18893</v>
      </c>
      <c r="B6291" s="820" t="s">
        <v>18894</v>
      </c>
      <c r="C6291" s="784" t="s">
        <v>18895</v>
      </c>
      <c r="D6291" s="452" t="s">
        <v>43</v>
      </c>
    </row>
    <row r="6292" spans="1:4" customFormat="1" hidden="1">
      <c r="A6292" s="452" t="s">
        <v>18896</v>
      </c>
      <c r="B6292" s="820" t="s">
        <v>18897</v>
      </c>
      <c r="C6292" s="452" t="s">
        <v>18898</v>
      </c>
      <c r="D6292" s="781" t="s">
        <v>47</v>
      </c>
    </row>
    <row r="6293" spans="1:4" customFormat="1" hidden="1">
      <c r="A6293" s="452" t="s">
        <v>18899</v>
      </c>
      <c r="B6293" s="820" t="s">
        <v>18900</v>
      </c>
      <c r="C6293" s="2" t="s">
        <v>18901</v>
      </c>
      <c r="D6293" s="452" t="s">
        <v>11</v>
      </c>
    </row>
    <row r="6294" spans="1:4" customFormat="1" hidden="1">
      <c r="A6294" s="452" t="s">
        <v>18902</v>
      </c>
      <c r="B6294" s="820" t="s">
        <v>18903</v>
      </c>
      <c r="C6294" s="784" t="s">
        <v>18904</v>
      </c>
      <c r="D6294" s="452" t="s">
        <v>54</v>
      </c>
    </row>
    <row r="6295" spans="1:4" customFormat="1" hidden="1">
      <c r="A6295" s="452" t="s">
        <v>18905</v>
      </c>
      <c r="B6295" s="820" t="s">
        <v>18906</v>
      </c>
      <c r="C6295" s="452" t="s">
        <v>18907</v>
      </c>
      <c r="D6295" s="781" t="s">
        <v>39</v>
      </c>
    </row>
    <row r="6296" spans="1:4" customFormat="1" hidden="1">
      <c r="A6296" s="452" t="s">
        <v>18908</v>
      </c>
      <c r="B6296" s="820" t="s">
        <v>18909</v>
      </c>
      <c r="C6296" s="2" t="s">
        <v>18910</v>
      </c>
      <c r="D6296" s="452" t="s">
        <v>15</v>
      </c>
    </row>
    <row r="6297" spans="1:4" customFormat="1" hidden="1">
      <c r="A6297" s="452" t="s">
        <v>18911</v>
      </c>
      <c r="B6297" s="820" t="s">
        <v>18912</v>
      </c>
      <c r="C6297" s="784" t="s">
        <v>18913</v>
      </c>
      <c r="D6297" s="452" t="s">
        <v>19</v>
      </c>
    </row>
    <row r="6298" spans="1:4" customFormat="1" hidden="1">
      <c r="A6298" s="452" t="s">
        <v>18914</v>
      </c>
      <c r="B6298" s="820" t="s">
        <v>18915</v>
      </c>
      <c r="C6298" s="452" t="s">
        <v>18916</v>
      </c>
      <c r="D6298" s="781" t="s">
        <v>23</v>
      </c>
    </row>
    <row r="6299" spans="1:4" customFormat="1" hidden="1">
      <c r="A6299" s="452" t="s">
        <v>18917</v>
      </c>
      <c r="B6299" s="820" t="s">
        <v>18918</v>
      </c>
      <c r="C6299" s="2" t="s">
        <v>18919</v>
      </c>
      <c r="D6299" s="452" t="s">
        <v>27</v>
      </c>
    </row>
    <row r="6300" spans="1:4" customFormat="1" hidden="1">
      <c r="A6300" s="452" t="s">
        <v>18920</v>
      </c>
      <c r="B6300" s="820" t="s">
        <v>18921</v>
      </c>
      <c r="C6300" s="784" t="s">
        <v>18922</v>
      </c>
      <c r="D6300" s="452" t="s">
        <v>31</v>
      </c>
    </row>
    <row r="6301" spans="1:4" customFormat="1" hidden="1">
      <c r="A6301" s="452" t="s">
        <v>18923</v>
      </c>
      <c r="B6301" s="820" t="s">
        <v>18924</v>
      </c>
      <c r="C6301" s="452" t="s">
        <v>18925</v>
      </c>
      <c r="D6301" s="781" t="s">
        <v>35</v>
      </c>
    </row>
    <row r="6302" spans="1:4" customFormat="1" hidden="1">
      <c r="A6302" s="452" t="s">
        <v>18926</v>
      </c>
      <c r="B6302" s="820" t="s">
        <v>18927</v>
      </c>
      <c r="C6302" s="2" t="s">
        <v>18928</v>
      </c>
      <c r="D6302" s="452" t="s">
        <v>43</v>
      </c>
    </row>
    <row r="6303" spans="1:4" customFormat="1" hidden="1">
      <c r="A6303" s="452" t="s">
        <v>18929</v>
      </c>
      <c r="B6303" s="820" t="s">
        <v>18930</v>
      </c>
      <c r="C6303" s="784" t="s">
        <v>18931</v>
      </c>
      <c r="D6303" s="452" t="s">
        <v>47</v>
      </c>
    </row>
    <row r="6304" spans="1:4" customFormat="1" hidden="1">
      <c r="A6304" s="452" t="s">
        <v>18932</v>
      </c>
      <c r="B6304" s="820" t="s">
        <v>18933</v>
      </c>
      <c r="C6304" s="452" t="s">
        <v>18934</v>
      </c>
      <c r="D6304" s="781" t="s">
        <v>11</v>
      </c>
    </row>
    <row r="6305" spans="1:4" customFormat="1" hidden="1">
      <c r="A6305" s="452" t="s">
        <v>18935</v>
      </c>
      <c r="B6305" s="820" t="s">
        <v>18936</v>
      </c>
      <c r="C6305" s="2" t="s">
        <v>18937</v>
      </c>
      <c r="D6305" s="452" t="s">
        <v>54</v>
      </c>
    </row>
    <row r="6306" spans="1:4" customFormat="1" hidden="1">
      <c r="A6306" s="452" t="s">
        <v>18938</v>
      </c>
      <c r="B6306" s="820" t="s">
        <v>18939</v>
      </c>
      <c r="C6306" s="784" t="s">
        <v>18940</v>
      </c>
      <c r="D6306" s="452" t="s">
        <v>39</v>
      </c>
    </row>
    <row r="6307" spans="1:4" customFormat="1" hidden="1">
      <c r="A6307" s="452" t="s">
        <v>18941</v>
      </c>
      <c r="B6307" s="820" t="s">
        <v>18942</v>
      </c>
      <c r="C6307" s="452" t="s">
        <v>18943</v>
      </c>
      <c r="D6307" s="781" t="s">
        <v>15</v>
      </c>
    </row>
    <row r="6308" spans="1:4" customFormat="1" hidden="1">
      <c r="A6308" s="452" t="s">
        <v>18944</v>
      </c>
      <c r="B6308" s="820" t="s">
        <v>18945</v>
      </c>
      <c r="C6308" s="2" t="s">
        <v>18946</v>
      </c>
      <c r="D6308" s="452" t="s">
        <v>19</v>
      </c>
    </row>
    <row r="6309" spans="1:4" customFormat="1" hidden="1">
      <c r="A6309" s="452" t="s">
        <v>18947</v>
      </c>
      <c r="B6309" s="820" t="s">
        <v>18948</v>
      </c>
      <c r="C6309" s="784" t="s">
        <v>18949</v>
      </c>
      <c r="D6309" s="452" t="s">
        <v>23</v>
      </c>
    </row>
    <row r="6310" spans="1:4" customFormat="1" hidden="1">
      <c r="A6310" s="452" t="s">
        <v>18950</v>
      </c>
      <c r="B6310" s="820" t="s">
        <v>18951</v>
      </c>
      <c r="C6310" s="452" t="s">
        <v>18952</v>
      </c>
      <c r="D6310" s="781" t="s">
        <v>27</v>
      </c>
    </row>
    <row r="6311" spans="1:4" customFormat="1" hidden="1">
      <c r="A6311" s="452" t="s">
        <v>18953</v>
      </c>
      <c r="B6311" s="820" t="s">
        <v>18954</v>
      </c>
      <c r="C6311" s="2" t="s">
        <v>18955</v>
      </c>
      <c r="D6311" s="452" t="s">
        <v>31</v>
      </c>
    </row>
    <row r="6312" spans="1:4" customFormat="1" hidden="1">
      <c r="A6312" s="452" t="s">
        <v>18956</v>
      </c>
      <c r="B6312" s="820" t="s">
        <v>18957</v>
      </c>
      <c r="C6312" s="784" t="s">
        <v>18958</v>
      </c>
      <c r="D6312" s="452" t="s">
        <v>35</v>
      </c>
    </row>
    <row r="6313" spans="1:4" customFormat="1" hidden="1">
      <c r="A6313" s="452" t="s">
        <v>18959</v>
      </c>
      <c r="B6313" s="820" t="s">
        <v>18960</v>
      </c>
      <c r="C6313" s="452" t="s">
        <v>18961</v>
      </c>
      <c r="D6313" s="781" t="s">
        <v>43</v>
      </c>
    </row>
    <row r="6314" spans="1:4" customFormat="1" hidden="1">
      <c r="A6314" s="452" t="s">
        <v>18962</v>
      </c>
      <c r="B6314" s="820" t="s">
        <v>18963</v>
      </c>
      <c r="C6314" s="2" t="s">
        <v>18964</v>
      </c>
      <c r="D6314" s="452" t="s">
        <v>47</v>
      </c>
    </row>
    <row r="6315" spans="1:4" customFormat="1" hidden="1">
      <c r="A6315" s="452" t="s">
        <v>18965</v>
      </c>
      <c r="B6315" s="820" t="s">
        <v>18966</v>
      </c>
      <c r="C6315" s="784" t="s">
        <v>18967</v>
      </c>
      <c r="D6315" s="452" t="s">
        <v>11</v>
      </c>
    </row>
    <row r="6316" spans="1:4" customFormat="1" hidden="1">
      <c r="A6316" s="452" t="s">
        <v>18968</v>
      </c>
      <c r="B6316" s="820" t="s">
        <v>18969</v>
      </c>
      <c r="C6316" s="452" t="s">
        <v>18970</v>
      </c>
      <c r="D6316" s="781" t="s">
        <v>54</v>
      </c>
    </row>
    <row r="6317" spans="1:4" customFormat="1" hidden="1">
      <c r="A6317" s="452" t="s">
        <v>18971</v>
      </c>
      <c r="B6317" s="820" t="s">
        <v>18972</v>
      </c>
      <c r="C6317" s="2" t="s">
        <v>18973</v>
      </c>
      <c r="D6317" s="452" t="s">
        <v>39</v>
      </c>
    </row>
    <row r="6318" spans="1:4" customFormat="1" hidden="1">
      <c r="A6318" s="452" t="s">
        <v>18974</v>
      </c>
      <c r="B6318" s="820" t="s">
        <v>18975</v>
      </c>
      <c r="C6318" s="784" t="s">
        <v>18976</v>
      </c>
      <c r="D6318" s="452" t="s">
        <v>15</v>
      </c>
    </row>
    <row r="6319" spans="1:4" customFormat="1" hidden="1">
      <c r="A6319" s="452" t="s">
        <v>18977</v>
      </c>
      <c r="B6319" s="820" t="s">
        <v>18978</v>
      </c>
      <c r="C6319" s="452" t="s">
        <v>18979</v>
      </c>
      <c r="D6319" s="781" t="s">
        <v>19</v>
      </c>
    </row>
    <row r="6320" spans="1:4" customFormat="1" hidden="1">
      <c r="A6320" s="452" t="s">
        <v>18980</v>
      </c>
      <c r="B6320" s="820" t="s">
        <v>18981</v>
      </c>
      <c r="C6320" s="2" t="s">
        <v>18982</v>
      </c>
      <c r="D6320" s="452" t="s">
        <v>23</v>
      </c>
    </row>
    <row r="6321" spans="1:4" customFormat="1" hidden="1">
      <c r="A6321" s="452" t="s">
        <v>18983</v>
      </c>
      <c r="B6321" s="820" t="s">
        <v>18984</v>
      </c>
      <c r="C6321" s="784" t="s">
        <v>18985</v>
      </c>
      <c r="D6321" s="452" t="s">
        <v>27</v>
      </c>
    </row>
    <row r="6322" spans="1:4" customFormat="1" hidden="1">
      <c r="A6322" s="452" t="s">
        <v>18986</v>
      </c>
      <c r="B6322" s="820" t="s">
        <v>18987</v>
      </c>
      <c r="C6322" s="452" t="s">
        <v>18988</v>
      </c>
      <c r="D6322" s="781" t="s">
        <v>31</v>
      </c>
    </row>
    <row r="6323" spans="1:4" customFormat="1" hidden="1">
      <c r="A6323" s="452" t="s">
        <v>18989</v>
      </c>
      <c r="B6323" s="820" t="s">
        <v>18990</v>
      </c>
      <c r="C6323" s="2" t="s">
        <v>18991</v>
      </c>
      <c r="D6323" s="452" t="s">
        <v>35</v>
      </c>
    </row>
    <row r="6324" spans="1:4" customFormat="1" hidden="1">
      <c r="A6324" s="452" t="s">
        <v>18992</v>
      </c>
      <c r="B6324" s="820" t="s">
        <v>18993</v>
      </c>
      <c r="C6324" s="784" t="s">
        <v>18994</v>
      </c>
      <c r="D6324" s="452" t="s">
        <v>43</v>
      </c>
    </row>
    <row r="6325" spans="1:4" customFormat="1" hidden="1">
      <c r="A6325" s="452" t="s">
        <v>18995</v>
      </c>
      <c r="B6325" s="820" t="s">
        <v>18996</v>
      </c>
      <c r="C6325" s="452" t="s">
        <v>18997</v>
      </c>
      <c r="D6325" s="781" t="s">
        <v>47</v>
      </c>
    </row>
    <row r="6326" spans="1:4" customFormat="1" hidden="1">
      <c r="A6326" s="452" t="s">
        <v>18998</v>
      </c>
      <c r="B6326" s="820" t="s">
        <v>18999</v>
      </c>
      <c r="C6326" s="2" t="s">
        <v>19000</v>
      </c>
      <c r="D6326" s="452" t="s">
        <v>11</v>
      </c>
    </row>
    <row r="6327" spans="1:4" customFormat="1" hidden="1">
      <c r="A6327" s="452" t="s">
        <v>19001</v>
      </c>
      <c r="B6327" s="820" t="s">
        <v>19002</v>
      </c>
      <c r="C6327" s="784" t="s">
        <v>19003</v>
      </c>
      <c r="D6327" s="452" t="s">
        <v>54</v>
      </c>
    </row>
    <row r="6328" spans="1:4" customFormat="1" hidden="1">
      <c r="A6328" s="452" t="s">
        <v>19004</v>
      </c>
      <c r="B6328" s="820" t="s">
        <v>19005</v>
      </c>
      <c r="C6328" s="452" t="s">
        <v>19006</v>
      </c>
      <c r="D6328" s="781" t="s">
        <v>39</v>
      </c>
    </row>
    <row r="6329" spans="1:4" customFormat="1" hidden="1">
      <c r="A6329" s="452" t="s">
        <v>19007</v>
      </c>
      <c r="B6329" s="820" t="s">
        <v>19008</v>
      </c>
      <c r="C6329" s="2" t="s">
        <v>19009</v>
      </c>
      <c r="D6329" s="452" t="s">
        <v>15</v>
      </c>
    </row>
    <row r="6330" spans="1:4" customFormat="1" hidden="1">
      <c r="A6330" s="452" t="s">
        <v>19010</v>
      </c>
      <c r="B6330" s="820" t="s">
        <v>19011</v>
      </c>
      <c r="C6330" s="784" t="s">
        <v>19012</v>
      </c>
      <c r="D6330" s="452" t="s">
        <v>19</v>
      </c>
    </row>
    <row r="6331" spans="1:4" customFormat="1" hidden="1">
      <c r="A6331" s="452" t="s">
        <v>19013</v>
      </c>
      <c r="B6331" s="820" t="s">
        <v>19014</v>
      </c>
      <c r="C6331" s="452" t="s">
        <v>19015</v>
      </c>
      <c r="D6331" s="781" t="s">
        <v>23</v>
      </c>
    </row>
    <row r="6332" spans="1:4" customFormat="1" hidden="1">
      <c r="A6332" s="452" t="s">
        <v>19016</v>
      </c>
      <c r="B6332" s="820" t="s">
        <v>19017</v>
      </c>
      <c r="C6332" s="2" t="s">
        <v>19018</v>
      </c>
      <c r="D6332" s="452" t="s">
        <v>27</v>
      </c>
    </row>
    <row r="6333" spans="1:4" customFormat="1" hidden="1">
      <c r="A6333" s="452" t="s">
        <v>19019</v>
      </c>
      <c r="B6333" s="820" t="s">
        <v>19020</v>
      </c>
      <c r="C6333" s="784" t="s">
        <v>19021</v>
      </c>
      <c r="D6333" s="452" t="s">
        <v>31</v>
      </c>
    </row>
    <row r="6334" spans="1:4" customFormat="1" hidden="1">
      <c r="A6334" s="452" t="s">
        <v>19022</v>
      </c>
      <c r="B6334" s="820" t="s">
        <v>19023</v>
      </c>
      <c r="C6334" s="452" t="s">
        <v>19024</v>
      </c>
      <c r="D6334" s="781" t="s">
        <v>35</v>
      </c>
    </row>
    <row r="6335" spans="1:4" customFormat="1" hidden="1">
      <c r="A6335" s="452" t="s">
        <v>19025</v>
      </c>
      <c r="B6335" s="820" t="s">
        <v>19026</v>
      </c>
      <c r="C6335" s="2" t="s">
        <v>19027</v>
      </c>
      <c r="D6335" s="452" t="s">
        <v>43</v>
      </c>
    </row>
    <row r="6336" spans="1:4" customFormat="1" hidden="1">
      <c r="A6336" s="452" t="s">
        <v>19028</v>
      </c>
      <c r="B6336" s="820" t="s">
        <v>19029</v>
      </c>
      <c r="C6336" s="784" t="s">
        <v>19030</v>
      </c>
      <c r="D6336" s="452" t="s">
        <v>47</v>
      </c>
    </row>
    <row r="6337" spans="1:4" customFormat="1" hidden="1">
      <c r="A6337" s="452" t="s">
        <v>19031</v>
      </c>
      <c r="B6337" s="820" t="s">
        <v>19032</v>
      </c>
      <c r="C6337" s="452" t="s">
        <v>19033</v>
      </c>
      <c r="D6337" s="781" t="s">
        <v>11</v>
      </c>
    </row>
    <row r="6338" spans="1:4" customFormat="1" hidden="1">
      <c r="A6338" s="452" t="s">
        <v>19034</v>
      </c>
      <c r="B6338" s="820" t="s">
        <v>19035</v>
      </c>
      <c r="C6338" s="2" t="s">
        <v>19036</v>
      </c>
      <c r="D6338" s="452" t="s">
        <v>54</v>
      </c>
    </row>
    <row r="6339" spans="1:4" customFormat="1" hidden="1">
      <c r="A6339" s="452" t="s">
        <v>19037</v>
      </c>
      <c r="B6339" s="820" t="s">
        <v>19038</v>
      </c>
      <c r="C6339" s="784" t="s">
        <v>19039</v>
      </c>
      <c r="D6339" s="452" t="s">
        <v>39</v>
      </c>
    </row>
    <row r="6340" spans="1:4" customFormat="1" hidden="1">
      <c r="A6340" s="452" t="s">
        <v>19040</v>
      </c>
      <c r="B6340" s="820" t="s">
        <v>19041</v>
      </c>
      <c r="C6340" s="452" t="s">
        <v>19042</v>
      </c>
      <c r="D6340" s="781" t="s">
        <v>15</v>
      </c>
    </row>
    <row r="6341" spans="1:4" customFormat="1" hidden="1">
      <c r="A6341" s="452" t="s">
        <v>19043</v>
      </c>
      <c r="B6341" s="820" t="s">
        <v>19044</v>
      </c>
      <c r="C6341" s="2" t="s">
        <v>19045</v>
      </c>
      <c r="D6341" s="452" t="s">
        <v>19</v>
      </c>
    </row>
    <row r="6342" spans="1:4" customFormat="1" hidden="1">
      <c r="A6342" s="452" t="s">
        <v>19046</v>
      </c>
      <c r="B6342" s="820" t="s">
        <v>19047</v>
      </c>
      <c r="C6342" s="784" t="s">
        <v>19048</v>
      </c>
      <c r="D6342" s="452" t="s">
        <v>23</v>
      </c>
    </row>
    <row r="6343" spans="1:4" customFormat="1" hidden="1">
      <c r="A6343" s="452" t="s">
        <v>19049</v>
      </c>
      <c r="B6343" s="820" t="s">
        <v>19050</v>
      </c>
      <c r="C6343" s="452" t="s">
        <v>19051</v>
      </c>
      <c r="D6343" s="781" t="s">
        <v>27</v>
      </c>
    </row>
    <row r="6344" spans="1:4" customFormat="1" hidden="1">
      <c r="A6344" s="452" t="s">
        <v>19052</v>
      </c>
      <c r="B6344" s="820" t="s">
        <v>19053</v>
      </c>
      <c r="C6344" s="2" t="s">
        <v>19054</v>
      </c>
      <c r="D6344" s="452" t="s">
        <v>31</v>
      </c>
    </row>
    <row r="6345" spans="1:4" customFormat="1" hidden="1">
      <c r="A6345" s="452" t="s">
        <v>19055</v>
      </c>
      <c r="B6345" s="820" t="s">
        <v>19056</v>
      </c>
      <c r="C6345" s="784" t="s">
        <v>19057</v>
      </c>
      <c r="D6345" s="452" t="s">
        <v>35</v>
      </c>
    </row>
    <row r="6346" spans="1:4" customFormat="1" hidden="1">
      <c r="A6346" s="452" t="s">
        <v>19058</v>
      </c>
      <c r="B6346" s="820" t="s">
        <v>19059</v>
      </c>
      <c r="C6346" s="452" t="s">
        <v>19060</v>
      </c>
      <c r="D6346" s="781" t="s">
        <v>43</v>
      </c>
    </row>
    <row r="6347" spans="1:4" customFormat="1" hidden="1">
      <c r="A6347" s="452" t="s">
        <v>19061</v>
      </c>
      <c r="B6347" s="820" t="s">
        <v>19062</v>
      </c>
      <c r="C6347" s="2" t="s">
        <v>19063</v>
      </c>
      <c r="D6347" s="452" t="s">
        <v>47</v>
      </c>
    </row>
    <row r="6348" spans="1:4" customFormat="1" hidden="1">
      <c r="A6348" s="452" t="s">
        <v>19064</v>
      </c>
      <c r="B6348" s="820" t="s">
        <v>19065</v>
      </c>
      <c r="C6348" s="784" t="s">
        <v>19066</v>
      </c>
      <c r="D6348" s="452" t="s">
        <v>11</v>
      </c>
    </row>
    <row r="6349" spans="1:4" customFormat="1" hidden="1">
      <c r="A6349" s="452" t="s">
        <v>19067</v>
      </c>
      <c r="B6349" s="820" t="s">
        <v>19068</v>
      </c>
      <c r="C6349" s="452" t="s">
        <v>19069</v>
      </c>
      <c r="D6349" s="781" t="s">
        <v>54</v>
      </c>
    </row>
    <row r="6350" spans="1:4" customFormat="1" hidden="1">
      <c r="A6350" s="452" t="s">
        <v>19070</v>
      </c>
      <c r="B6350" s="820" t="s">
        <v>19071</v>
      </c>
      <c r="C6350" s="2" t="s">
        <v>19072</v>
      </c>
      <c r="D6350" s="452" t="s">
        <v>39</v>
      </c>
    </row>
    <row r="6351" spans="1:4" customFormat="1" hidden="1">
      <c r="A6351" s="452" t="s">
        <v>19073</v>
      </c>
      <c r="B6351" s="820" t="s">
        <v>19074</v>
      </c>
      <c r="C6351" s="784" t="s">
        <v>19075</v>
      </c>
      <c r="D6351" s="452" t="s">
        <v>15</v>
      </c>
    </row>
    <row r="6352" spans="1:4" customFormat="1" hidden="1">
      <c r="A6352" s="452" t="s">
        <v>19076</v>
      </c>
      <c r="B6352" s="820" t="s">
        <v>19077</v>
      </c>
      <c r="C6352" s="452" t="s">
        <v>19078</v>
      </c>
      <c r="D6352" s="781" t="s">
        <v>19</v>
      </c>
    </row>
    <row r="6353" spans="1:4" customFormat="1" hidden="1">
      <c r="A6353" s="452" t="s">
        <v>19079</v>
      </c>
      <c r="B6353" s="820" t="s">
        <v>19080</v>
      </c>
      <c r="C6353" s="2" t="s">
        <v>19081</v>
      </c>
      <c r="D6353" s="452" t="s">
        <v>23</v>
      </c>
    </row>
    <row r="6354" spans="1:4" customFormat="1" hidden="1">
      <c r="A6354" s="452" t="s">
        <v>19082</v>
      </c>
      <c r="B6354" s="820" t="s">
        <v>19083</v>
      </c>
      <c r="C6354" s="784" t="s">
        <v>19084</v>
      </c>
      <c r="D6354" s="452" t="s">
        <v>27</v>
      </c>
    </row>
    <row r="6355" spans="1:4" customFormat="1" hidden="1">
      <c r="A6355" s="452" t="s">
        <v>19085</v>
      </c>
      <c r="B6355" s="820" t="s">
        <v>19086</v>
      </c>
      <c r="C6355" s="452" t="s">
        <v>19087</v>
      </c>
      <c r="D6355" s="781" t="s">
        <v>31</v>
      </c>
    </row>
    <row r="6356" spans="1:4" customFormat="1" hidden="1">
      <c r="A6356" s="452" t="s">
        <v>19088</v>
      </c>
      <c r="B6356" s="820" t="s">
        <v>19089</v>
      </c>
      <c r="C6356" s="2" t="s">
        <v>19090</v>
      </c>
      <c r="D6356" s="452" t="s">
        <v>35</v>
      </c>
    </row>
    <row r="6357" spans="1:4" customFormat="1" hidden="1">
      <c r="A6357" s="452" t="s">
        <v>19091</v>
      </c>
      <c r="B6357" s="820" t="s">
        <v>19092</v>
      </c>
      <c r="C6357" s="784" t="s">
        <v>19093</v>
      </c>
      <c r="D6357" s="452" t="s">
        <v>43</v>
      </c>
    </row>
    <row r="6358" spans="1:4" customFormat="1" hidden="1">
      <c r="A6358" s="452" t="s">
        <v>19094</v>
      </c>
      <c r="B6358" s="820" t="s">
        <v>19095</v>
      </c>
      <c r="C6358" s="452" t="s">
        <v>19096</v>
      </c>
      <c r="D6358" s="781" t="s">
        <v>47</v>
      </c>
    </row>
    <row r="6359" spans="1:4" customFormat="1" hidden="1">
      <c r="A6359" s="452" t="s">
        <v>19097</v>
      </c>
      <c r="B6359" s="820" t="s">
        <v>19098</v>
      </c>
      <c r="C6359" s="2" t="s">
        <v>19099</v>
      </c>
      <c r="D6359" s="452" t="s">
        <v>11</v>
      </c>
    </row>
    <row r="6360" spans="1:4" customFormat="1" hidden="1">
      <c r="A6360" s="452" t="s">
        <v>19100</v>
      </c>
      <c r="B6360" s="820" t="s">
        <v>19101</v>
      </c>
      <c r="C6360" s="784" t="s">
        <v>19102</v>
      </c>
      <c r="D6360" s="452" t="s">
        <v>54</v>
      </c>
    </row>
    <row r="6361" spans="1:4" customFormat="1" hidden="1">
      <c r="A6361" s="452" t="s">
        <v>19103</v>
      </c>
      <c r="B6361" s="820" t="s">
        <v>19104</v>
      </c>
      <c r="C6361" s="452" t="s">
        <v>19105</v>
      </c>
      <c r="D6361" s="781" t="s">
        <v>39</v>
      </c>
    </row>
    <row r="6362" spans="1:4" customFormat="1" hidden="1">
      <c r="A6362" s="452" t="s">
        <v>19106</v>
      </c>
      <c r="B6362" s="820" t="s">
        <v>19107</v>
      </c>
      <c r="C6362" s="2" t="s">
        <v>19108</v>
      </c>
      <c r="D6362" s="452" t="s">
        <v>15</v>
      </c>
    </row>
    <row r="6363" spans="1:4" customFormat="1" hidden="1">
      <c r="A6363" s="452" t="s">
        <v>19109</v>
      </c>
      <c r="B6363" s="820" t="s">
        <v>19110</v>
      </c>
      <c r="C6363" s="784" t="s">
        <v>19111</v>
      </c>
      <c r="D6363" s="452" t="s">
        <v>19</v>
      </c>
    </row>
    <row r="6364" spans="1:4" customFormat="1" hidden="1">
      <c r="A6364" s="452" t="s">
        <v>19112</v>
      </c>
      <c r="B6364" s="820" t="s">
        <v>19113</v>
      </c>
      <c r="C6364" s="452" t="s">
        <v>19114</v>
      </c>
      <c r="D6364" s="781" t="s">
        <v>23</v>
      </c>
    </row>
    <row r="6365" spans="1:4" customFormat="1" hidden="1">
      <c r="A6365" s="452" t="s">
        <v>19115</v>
      </c>
      <c r="B6365" s="820" t="s">
        <v>19116</v>
      </c>
      <c r="C6365" s="2" t="s">
        <v>19117</v>
      </c>
      <c r="D6365" s="452" t="s">
        <v>27</v>
      </c>
    </row>
    <row r="6366" spans="1:4" customFormat="1" hidden="1">
      <c r="A6366" s="452" t="s">
        <v>19118</v>
      </c>
      <c r="B6366" s="820" t="s">
        <v>19119</v>
      </c>
      <c r="C6366" s="784" t="s">
        <v>19120</v>
      </c>
      <c r="D6366" s="452" t="s">
        <v>31</v>
      </c>
    </row>
    <row r="6367" spans="1:4" customFormat="1" hidden="1">
      <c r="A6367" s="452" t="s">
        <v>19121</v>
      </c>
      <c r="B6367" s="820" t="s">
        <v>19122</v>
      </c>
      <c r="C6367" s="452" t="s">
        <v>19123</v>
      </c>
      <c r="D6367" s="781" t="s">
        <v>35</v>
      </c>
    </row>
    <row r="6368" spans="1:4" customFormat="1" hidden="1">
      <c r="A6368" s="452" t="s">
        <v>19124</v>
      </c>
      <c r="B6368" s="820" t="s">
        <v>19125</v>
      </c>
      <c r="C6368" s="2" t="s">
        <v>19126</v>
      </c>
      <c r="D6368" s="452" t="s">
        <v>43</v>
      </c>
    </row>
    <row r="6369" spans="1:4" customFormat="1" hidden="1">
      <c r="A6369" s="452" t="s">
        <v>19127</v>
      </c>
      <c r="B6369" s="820" t="s">
        <v>19128</v>
      </c>
      <c r="C6369" s="784" t="s">
        <v>19129</v>
      </c>
      <c r="D6369" s="452" t="s">
        <v>47</v>
      </c>
    </row>
    <row r="6370" spans="1:4" customFormat="1" hidden="1">
      <c r="A6370" s="452" t="s">
        <v>19130</v>
      </c>
      <c r="B6370" s="820" t="s">
        <v>19131</v>
      </c>
      <c r="C6370" s="452" t="s">
        <v>19132</v>
      </c>
      <c r="D6370" s="781" t="s">
        <v>11</v>
      </c>
    </row>
    <row r="6371" spans="1:4" customFormat="1" hidden="1">
      <c r="A6371" s="452" t="s">
        <v>19133</v>
      </c>
      <c r="B6371" s="820" t="s">
        <v>19134</v>
      </c>
      <c r="C6371" s="2" t="s">
        <v>19135</v>
      </c>
      <c r="D6371" s="452" t="s">
        <v>54</v>
      </c>
    </row>
    <row r="6372" spans="1:4" customFormat="1" hidden="1">
      <c r="A6372" s="452" t="s">
        <v>19136</v>
      </c>
      <c r="B6372" s="820" t="s">
        <v>19137</v>
      </c>
      <c r="C6372" s="784" t="s">
        <v>19138</v>
      </c>
      <c r="D6372" s="452" t="s">
        <v>39</v>
      </c>
    </row>
    <row r="6373" spans="1:4" customFormat="1" hidden="1">
      <c r="A6373" s="452" t="s">
        <v>19139</v>
      </c>
      <c r="B6373" s="820" t="s">
        <v>19140</v>
      </c>
      <c r="C6373" s="452" t="s">
        <v>19141</v>
      </c>
      <c r="D6373" s="781" t="s">
        <v>15</v>
      </c>
    </row>
    <row r="6374" spans="1:4" customFormat="1" hidden="1">
      <c r="A6374" s="452" t="s">
        <v>19142</v>
      </c>
      <c r="B6374" s="820" t="s">
        <v>19143</v>
      </c>
      <c r="C6374" s="2" t="s">
        <v>19144</v>
      </c>
      <c r="D6374" s="452" t="s">
        <v>19</v>
      </c>
    </row>
    <row r="6375" spans="1:4" customFormat="1" hidden="1">
      <c r="A6375" s="452" t="s">
        <v>19145</v>
      </c>
      <c r="B6375" s="820" t="s">
        <v>19146</v>
      </c>
      <c r="C6375" s="784" t="s">
        <v>19147</v>
      </c>
      <c r="D6375" s="452" t="s">
        <v>23</v>
      </c>
    </row>
    <row r="6376" spans="1:4" customFormat="1" hidden="1">
      <c r="A6376" s="452" t="s">
        <v>19148</v>
      </c>
      <c r="B6376" s="820" t="s">
        <v>19149</v>
      </c>
      <c r="C6376" s="452" t="s">
        <v>19150</v>
      </c>
      <c r="D6376" s="781" t="s">
        <v>27</v>
      </c>
    </row>
    <row r="6377" spans="1:4" customFormat="1" hidden="1">
      <c r="A6377" s="452" t="s">
        <v>19151</v>
      </c>
      <c r="B6377" s="820" t="s">
        <v>19152</v>
      </c>
      <c r="C6377" s="2" t="s">
        <v>19153</v>
      </c>
      <c r="D6377" s="452" t="s">
        <v>31</v>
      </c>
    </row>
    <row r="6378" spans="1:4" customFormat="1" hidden="1">
      <c r="A6378" s="452" t="s">
        <v>19154</v>
      </c>
      <c r="B6378" s="820" t="s">
        <v>19155</v>
      </c>
      <c r="C6378" s="784" t="s">
        <v>19156</v>
      </c>
      <c r="D6378" s="452" t="s">
        <v>35</v>
      </c>
    </row>
    <row r="6379" spans="1:4" customFormat="1" hidden="1">
      <c r="A6379" s="452" t="s">
        <v>19157</v>
      </c>
      <c r="B6379" s="820" t="s">
        <v>19158</v>
      </c>
      <c r="C6379" s="452" t="s">
        <v>19159</v>
      </c>
      <c r="D6379" s="781" t="s">
        <v>43</v>
      </c>
    </row>
    <row r="6380" spans="1:4" customFormat="1" hidden="1">
      <c r="A6380" s="452" t="s">
        <v>19160</v>
      </c>
      <c r="B6380" s="820" t="s">
        <v>19161</v>
      </c>
      <c r="C6380" s="2" t="s">
        <v>19162</v>
      </c>
      <c r="D6380" s="452" t="s">
        <v>47</v>
      </c>
    </row>
    <row r="6381" spans="1:4" customFormat="1" hidden="1">
      <c r="A6381" s="452" t="s">
        <v>19163</v>
      </c>
      <c r="B6381" s="820" t="s">
        <v>19164</v>
      </c>
      <c r="C6381" s="784" t="s">
        <v>19165</v>
      </c>
      <c r="D6381" s="452" t="s">
        <v>11</v>
      </c>
    </row>
    <row r="6382" spans="1:4" customFormat="1" hidden="1">
      <c r="A6382" s="452" t="s">
        <v>19166</v>
      </c>
      <c r="B6382" s="820" t="s">
        <v>19167</v>
      </c>
      <c r="C6382" s="452" t="s">
        <v>19168</v>
      </c>
      <c r="D6382" s="781" t="s">
        <v>54</v>
      </c>
    </row>
    <row r="6383" spans="1:4" customFormat="1" hidden="1">
      <c r="A6383" s="452" t="s">
        <v>19169</v>
      </c>
      <c r="B6383" s="820" t="s">
        <v>19170</v>
      </c>
      <c r="C6383" s="2" t="s">
        <v>19171</v>
      </c>
      <c r="D6383" s="452" t="s">
        <v>39</v>
      </c>
    </row>
    <row r="6384" spans="1:4" customFormat="1" hidden="1">
      <c r="A6384" s="452" t="s">
        <v>19172</v>
      </c>
      <c r="B6384" s="820" t="s">
        <v>19173</v>
      </c>
      <c r="C6384" s="784" t="s">
        <v>19174</v>
      </c>
      <c r="D6384" s="452" t="s">
        <v>15</v>
      </c>
    </row>
    <row r="6385" spans="1:4" customFormat="1" hidden="1">
      <c r="A6385" s="452" t="s">
        <v>19175</v>
      </c>
      <c r="B6385" s="820" t="s">
        <v>19176</v>
      </c>
      <c r="C6385" s="452" t="s">
        <v>19177</v>
      </c>
      <c r="D6385" s="781" t="s">
        <v>19</v>
      </c>
    </row>
    <row r="6386" spans="1:4" customFormat="1" hidden="1">
      <c r="A6386" s="452" t="s">
        <v>19178</v>
      </c>
      <c r="B6386" s="820" t="s">
        <v>19179</v>
      </c>
      <c r="C6386" s="2" t="s">
        <v>19180</v>
      </c>
      <c r="D6386" s="452" t="s">
        <v>23</v>
      </c>
    </row>
    <row r="6387" spans="1:4" customFormat="1" hidden="1">
      <c r="A6387" s="452" t="s">
        <v>19181</v>
      </c>
      <c r="B6387" s="820" t="s">
        <v>19182</v>
      </c>
      <c r="C6387" s="784" t="s">
        <v>19183</v>
      </c>
      <c r="D6387" s="452" t="s">
        <v>27</v>
      </c>
    </row>
    <row r="6388" spans="1:4" customFormat="1" hidden="1">
      <c r="A6388" s="452" t="s">
        <v>19184</v>
      </c>
      <c r="B6388" s="820" t="s">
        <v>19185</v>
      </c>
      <c r="C6388" s="452" t="s">
        <v>19186</v>
      </c>
      <c r="D6388" s="781" t="s">
        <v>31</v>
      </c>
    </row>
    <row r="6389" spans="1:4" customFormat="1" hidden="1">
      <c r="A6389" s="452" t="s">
        <v>19187</v>
      </c>
      <c r="B6389" s="820" t="s">
        <v>19188</v>
      </c>
      <c r="C6389" s="2" t="s">
        <v>19189</v>
      </c>
      <c r="D6389" s="452" t="s">
        <v>35</v>
      </c>
    </row>
    <row r="6390" spans="1:4" customFormat="1" hidden="1">
      <c r="A6390" s="452" t="s">
        <v>19190</v>
      </c>
      <c r="B6390" s="820" t="s">
        <v>19191</v>
      </c>
      <c r="C6390" s="784" t="s">
        <v>19192</v>
      </c>
      <c r="D6390" s="452" t="s">
        <v>43</v>
      </c>
    </row>
    <row r="6391" spans="1:4" customFormat="1" hidden="1">
      <c r="A6391" s="452" t="s">
        <v>19193</v>
      </c>
      <c r="B6391" s="820" t="s">
        <v>19194</v>
      </c>
      <c r="C6391" s="452" t="s">
        <v>19195</v>
      </c>
      <c r="D6391" s="781" t="s">
        <v>47</v>
      </c>
    </row>
    <row r="6392" spans="1:4" customFormat="1" hidden="1">
      <c r="A6392" s="452" t="s">
        <v>19196</v>
      </c>
      <c r="B6392" s="820" t="s">
        <v>19197</v>
      </c>
      <c r="C6392" s="2" t="s">
        <v>19198</v>
      </c>
      <c r="D6392" s="452" t="s">
        <v>11</v>
      </c>
    </row>
    <row r="6393" spans="1:4" customFormat="1" hidden="1">
      <c r="A6393" s="452" t="s">
        <v>19199</v>
      </c>
      <c r="B6393" s="820" t="s">
        <v>19200</v>
      </c>
      <c r="C6393" s="784" t="s">
        <v>19201</v>
      </c>
      <c r="D6393" s="452" t="s">
        <v>54</v>
      </c>
    </row>
    <row r="6394" spans="1:4" customFormat="1" hidden="1">
      <c r="A6394" s="452" t="s">
        <v>19202</v>
      </c>
      <c r="B6394" s="820" t="s">
        <v>19203</v>
      </c>
      <c r="C6394" s="452" t="s">
        <v>19204</v>
      </c>
      <c r="D6394" s="781" t="s">
        <v>39</v>
      </c>
    </row>
    <row r="6395" spans="1:4" customFormat="1" hidden="1">
      <c r="A6395" s="452" t="s">
        <v>19205</v>
      </c>
      <c r="B6395" s="820" t="s">
        <v>19206</v>
      </c>
      <c r="C6395" s="2" t="s">
        <v>19207</v>
      </c>
      <c r="D6395" s="452" t="s">
        <v>15</v>
      </c>
    </row>
    <row r="6396" spans="1:4" customFormat="1" hidden="1">
      <c r="A6396" s="452" t="s">
        <v>19208</v>
      </c>
      <c r="B6396" s="820" t="s">
        <v>19209</v>
      </c>
      <c r="C6396" s="784" t="s">
        <v>19210</v>
      </c>
      <c r="D6396" s="452" t="s">
        <v>19</v>
      </c>
    </row>
    <row r="6397" spans="1:4" customFormat="1" hidden="1">
      <c r="A6397" s="452" t="s">
        <v>19211</v>
      </c>
      <c r="B6397" s="820" t="s">
        <v>19212</v>
      </c>
      <c r="C6397" s="452" t="s">
        <v>19213</v>
      </c>
      <c r="D6397" s="781" t="s">
        <v>23</v>
      </c>
    </row>
    <row r="6398" spans="1:4" customFormat="1" hidden="1">
      <c r="A6398" s="452" t="s">
        <v>19214</v>
      </c>
      <c r="B6398" s="820" t="s">
        <v>19215</v>
      </c>
      <c r="C6398" s="2" t="s">
        <v>19216</v>
      </c>
      <c r="D6398" s="452" t="s">
        <v>27</v>
      </c>
    </row>
    <row r="6399" spans="1:4" customFormat="1" hidden="1">
      <c r="A6399" s="452" t="s">
        <v>19217</v>
      </c>
      <c r="B6399" s="820" t="s">
        <v>19218</v>
      </c>
      <c r="C6399" s="784" t="s">
        <v>19219</v>
      </c>
      <c r="D6399" s="452" t="s">
        <v>31</v>
      </c>
    </row>
    <row r="6400" spans="1:4" customFormat="1" hidden="1">
      <c r="A6400" s="452" t="s">
        <v>19220</v>
      </c>
      <c r="B6400" s="820" t="s">
        <v>19221</v>
      </c>
      <c r="C6400" s="452" t="s">
        <v>19222</v>
      </c>
      <c r="D6400" s="781" t="s">
        <v>35</v>
      </c>
    </row>
    <row r="6401" spans="1:4" customFormat="1" hidden="1">
      <c r="A6401" s="452" t="s">
        <v>19223</v>
      </c>
      <c r="B6401" s="820" t="s">
        <v>19224</v>
      </c>
      <c r="C6401" s="2" t="s">
        <v>19225</v>
      </c>
      <c r="D6401" s="452" t="s">
        <v>43</v>
      </c>
    </row>
    <row r="6402" spans="1:4" customFormat="1" hidden="1">
      <c r="A6402" s="452" t="s">
        <v>19226</v>
      </c>
      <c r="B6402" s="820" t="s">
        <v>19227</v>
      </c>
      <c r="C6402" s="784" t="s">
        <v>19228</v>
      </c>
      <c r="D6402" s="452" t="s">
        <v>47</v>
      </c>
    </row>
    <row r="6403" spans="1:4" customFormat="1" hidden="1">
      <c r="A6403" s="452" t="s">
        <v>19229</v>
      </c>
      <c r="B6403" s="820" t="s">
        <v>19230</v>
      </c>
      <c r="C6403" s="452" t="s">
        <v>19231</v>
      </c>
      <c r="D6403" s="781" t="s">
        <v>11</v>
      </c>
    </row>
    <row r="6404" spans="1:4" customFormat="1" hidden="1">
      <c r="A6404" s="452" t="s">
        <v>19232</v>
      </c>
      <c r="B6404" s="820" t="s">
        <v>19233</v>
      </c>
      <c r="C6404" s="2" t="s">
        <v>19234</v>
      </c>
      <c r="D6404" s="452" t="s">
        <v>54</v>
      </c>
    </row>
    <row r="6405" spans="1:4" customFormat="1" hidden="1">
      <c r="A6405" s="452" t="s">
        <v>19235</v>
      </c>
      <c r="B6405" s="820" t="s">
        <v>19236</v>
      </c>
      <c r="C6405" s="784" t="s">
        <v>19237</v>
      </c>
      <c r="D6405" s="452" t="s">
        <v>39</v>
      </c>
    </row>
    <row r="6406" spans="1:4" customFormat="1" hidden="1">
      <c r="A6406" s="452" t="s">
        <v>19238</v>
      </c>
      <c r="B6406" s="820" t="s">
        <v>19239</v>
      </c>
      <c r="C6406" s="452" t="s">
        <v>19240</v>
      </c>
      <c r="D6406" s="781" t="s">
        <v>15</v>
      </c>
    </row>
    <row r="6407" spans="1:4" customFormat="1" hidden="1">
      <c r="A6407" s="452" t="s">
        <v>19241</v>
      </c>
      <c r="B6407" s="820" t="s">
        <v>19242</v>
      </c>
      <c r="C6407" s="2" t="s">
        <v>19243</v>
      </c>
      <c r="D6407" s="452" t="s">
        <v>19</v>
      </c>
    </row>
    <row r="6408" spans="1:4" customFormat="1" hidden="1">
      <c r="A6408" s="452" t="s">
        <v>19244</v>
      </c>
      <c r="B6408" s="820" t="s">
        <v>19245</v>
      </c>
      <c r="C6408" s="784" t="s">
        <v>19246</v>
      </c>
      <c r="D6408" s="452" t="s">
        <v>23</v>
      </c>
    </row>
    <row r="6409" spans="1:4" customFormat="1" hidden="1">
      <c r="A6409" s="452" t="s">
        <v>19247</v>
      </c>
      <c r="B6409" s="820" t="s">
        <v>19248</v>
      </c>
      <c r="C6409" s="452" t="s">
        <v>19249</v>
      </c>
      <c r="D6409" s="781" t="s">
        <v>27</v>
      </c>
    </row>
    <row r="6410" spans="1:4" customFormat="1" hidden="1">
      <c r="A6410" s="452" t="s">
        <v>19250</v>
      </c>
      <c r="B6410" s="820" t="s">
        <v>19251</v>
      </c>
      <c r="C6410" s="2" t="s">
        <v>19252</v>
      </c>
      <c r="D6410" s="452" t="s">
        <v>31</v>
      </c>
    </row>
    <row r="6411" spans="1:4" customFormat="1" hidden="1">
      <c r="A6411" s="452" t="s">
        <v>19253</v>
      </c>
      <c r="B6411" s="820" t="s">
        <v>19254</v>
      </c>
      <c r="C6411" s="784" t="s">
        <v>19255</v>
      </c>
      <c r="D6411" s="452" t="s">
        <v>35</v>
      </c>
    </row>
    <row r="6412" spans="1:4" customFormat="1" hidden="1">
      <c r="A6412" s="452" t="s">
        <v>19256</v>
      </c>
      <c r="B6412" s="820" t="s">
        <v>19257</v>
      </c>
      <c r="C6412" s="452" t="s">
        <v>19258</v>
      </c>
      <c r="D6412" s="781" t="s">
        <v>43</v>
      </c>
    </row>
    <row r="6413" spans="1:4" customFormat="1" hidden="1">
      <c r="A6413" s="452" t="s">
        <v>19259</v>
      </c>
      <c r="B6413" s="820" t="s">
        <v>19260</v>
      </c>
      <c r="C6413" s="2" t="s">
        <v>19261</v>
      </c>
      <c r="D6413" s="452" t="s">
        <v>47</v>
      </c>
    </row>
    <row r="6414" spans="1:4" customFormat="1" hidden="1">
      <c r="A6414" s="452" t="s">
        <v>19262</v>
      </c>
      <c r="B6414" s="820" t="s">
        <v>19263</v>
      </c>
      <c r="C6414" s="784" t="s">
        <v>19264</v>
      </c>
      <c r="D6414" s="452" t="s">
        <v>11</v>
      </c>
    </row>
    <row r="6415" spans="1:4" customFormat="1" hidden="1">
      <c r="A6415" s="452" t="s">
        <v>19265</v>
      </c>
      <c r="B6415" s="820" t="s">
        <v>19266</v>
      </c>
      <c r="C6415" s="452" t="s">
        <v>19267</v>
      </c>
      <c r="D6415" s="781" t="s">
        <v>54</v>
      </c>
    </row>
    <row r="6416" spans="1:4" customFormat="1" hidden="1">
      <c r="A6416" s="452" t="s">
        <v>19268</v>
      </c>
      <c r="B6416" s="820" t="s">
        <v>19269</v>
      </c>
      <c r="C6416" s="2" t="s">
        <v>19270</v>
      </c>
      <c r="D6416" s="452" t="s">
        <v>39</v>
      </c>
    </row>
    <row r="6417" spans="1:4" customFormat="1" hidden="1">
      <c r="A6417" s="452" t="s">
        <v>19271</v>
      </c>
      <c r="B6417" s="820" t="s">
        <v>19272</v>
      </c>
      <c r="C6417" s="784" t="s">
        <v>19273</v>
      </c>
      <c r="D6417" s="452" t="s">
        <v>15</v>
      </c>
    </row>
    <row r="6418" spans="1:4" customFormat="1" hidden="1">
      <c r="A6418" s="452" t="s">
        <v>19274</v>
      </c>
      <c r="B6418" s="820" t="s">
        <v>19275</v>
      </c>
      <c r="C6418" s="452" t="s">
        <v>19276</v>
      </c>
      <c r="D6418" s="781" t="s">
        <v>19</v>
      </c>
    </row>
    <row r="6419" spans="1:4" customFormat="1" hidden="1">
      <c r="A6419" s="452" t="s">
        <v>19277</v>
      </c>
      <c r="B6419" s="820" t="s">
        <v>19278</v>
      </c>
      <c r="C6419" s="2" t="s">
        <v>19279</v>
      </c>
      <c r="D6419" s="452" t="s">
        <v>23</v>
      </c>
    </row>
    <row r="6420" spans="1:4" customFormat="1" hidden="1">
      <c r="A6420" s="452" t="s">
        <v>19280</v>
      </c>
      <c r="B6420" s="820" t="s">
        <v>19281</v>
      </c>
      <c r="C6420" s="784" t="s">
        <v>19282</v>
      </c>
      <c r="D6420" s="452" t="s">
        <v>27</v>
      </c>
    </row>
    <row r="6421" spans="1:4" customFormat="1" hidden="1">
      <c r="A6421" s="452" t="s">
        <v>19283</v>
      </c>
      <c r="B6421" s="820" t="s">
        <v>19284</v>
      </c>
      <c r="C6421" s="452" t="s">
        <v>19285</v>
      </c>
      <c r="D6421" s="781" t="s">
        <v>31</v>
      </c>
    </row>
    <row r="6422" spans="1:4" customFormat="1" hidden="1">
      <c r="A6422" s="452" t="s">
        <v>19286</v>
      </c>
      <c r="B6422" s="820" t="s">
        <v>19287</v>
      </c>
      <c r="C6422" s="2" t="s">
        <v>19288</v>
      </c>
      <c r="D6422" s="452" t="s">
        <v>35</v>
      </c>
    </row>
    <row r="6423" spans="1:4" customFormat="1" hidden="1">
      <c r="A6423" s="452" t="s">
        <v>19289</v>
      </c>
      <c r="B6423" s="820" t="s">
        <v>19290</v>
      </c>
      <c r="C6423" s="784" t="s">
        <v>19291</v>
      </c>
      <c r="D6423" s="452" t="s">
        <v>43</v>
      </c>
    </row>
    <row r="6424" spans="1:4" customFormat="1" hidden="1">
      <c r="A6424" s="452" t="s">
        <v>19292</v>
      </c>
      <c r="B6424" s="820" t="s">
        <v>19293</v>
      </c>
      <c r="C6424" s="452" t="s">
        <v>19294</v>
      </c>
      <c r="D6424" s="781" t="s">
        <v>47</v>
      </c>
    </row>
    <row r="6425" spans="1:4" customFormat="1" hidden="1">
      <c r="A6425" s="452" t="s">
        <v>19295</v>
      </c>
      <c r="B6425" s="820" t="s">
        <v>19296</v>
      </c>
      <c r="C6425" s="2" t="s">
        <v>19297</v>
      </c>
      <c r="D6425" s="452" t="s">
        <v>11</v>
      </c>
    </row>
    <row r="6426" spans="1:4" customFormat="1" hidden="1">
      <c r="A6426" s="452" t="s">
        <v>19298</v>
      </c>
      <c r="B6426" s="820" t="s">
        <v>19299</v>
      </c>
      <c r="C6426" s="784" t="s">
        <v>19300</v>
      </c>
      <c r="D6426" s="452" t="s">
        <v>54</v>
      </c>
    </row>
    <row r="6427" spans="1:4" customFormat="1" hidden="1">
      <c r="A6427" s="452" t="s">
        <v>19301</v>
      </c>
      <c r="B6427" s="820" t="s">
        <v>19302</v>
      </c>
      <c r="C6427" s="452" t="s">
        <v>19303</v>
      </c>
      <c r="D6427" s="781" t="s">
        <v>39</v>
      </c>
    </row>
    <row r="6428" spans="1:4" customFormat="1" hidden="1">
      <c r="A6428" s="452" t="s">
        <v>19304</v>
      </c>
      <c r="B6428" s="820" t="s">
        <v>19305</v>
      </c>
      <c r="C6428" s="2" t="s">
        <v>19306</v>
      </c>
      <c r="D6428" s="452" t="s">
        <v>15</v>
      </c>
    </row>
    <row r="6429" spans="1:4" customFormat="1" hidden="1">
      <c r="A6429" s="452" t="s">
        <v>19307</v>
      </c>
      <c r="B6429" s="820" t="s">
        <v>19308</v>
      </c>
      <c r="C6429" s="784" t="s">
        <v>19309</v>
      </c>
      <c r="D6429" s="452" t="s">
        <v>19</v>
      </c>
    </row>
    <row r="6430" spans="1:4" customFormat="1" hidden="1">
      <c r="A6430" s="452" t="s">
        <v>19310</v>
      </c>
      <c r="B6430" s="820" t="s">
        <v>19311</v>
      </c>
      <c r="C6430" s="452" t="s">
        <v>19312</v>
      </c>
      <c r="D6430" s="781" t="s">
        <v>23</v>
      </c>
    </row>
    <row r="6431" spans="1:4" customFormat="1" hidden="1">
      <c r="A6431" s="452" t="s">
        <v>19313</v>
      </c>
      <c r="B6431" s="820" t="s">
        <v>19314</v>
      </c>
      <c r="C6431" s="2" t="s">
        <v>19315</v>
      </c>
      <c r="D6431" s="452" t="s">
        <v>27</v>
      </c>
    </row>
    <row r="6432" spans="1:4" customFormat="1" hidden="1">
      <c r="A6432" s="452" t="s">
        <v>19316</v>
      </c>
      <c r="B6432" s="820" t="s">
        <v>19317</v>
      </c>
      <c r="C6432" s="784" t="s">
        <v>19318</v>
      </c>
      <c r="D6432" s="452" t="s">
        <v>31</v>
      </c>
    </row>
    <row r="6433" spans="1:4" customFormat="1" hidden="1">
      <c r="A6433" s="452" t="s">
        <v>19319</v>
      </c>
      <c r="B6433" s="820" t="s">
        <v>19320</v>
      </c>
      <c r="C6433" s="452" t="s">
        <v>19321</v>
      </c>
      <c r="D6433" s="781" t="s">
        <v>35</v>
      </c>
    </row>
    <row r="6434" spans="1:4" customFormat="1" hidden="1">
      <c r="A6434" s="452" t="s">
        <v>19322</v>
      </c>
      <c r="B6434" s="820" t="s">
        <v>19323</v>
      </c>
      <c r="C6434" s="2" t="s">
        <v>19324</v>
      </c>
      <c r="D6434" s="452" t="s">
        <v>43</v>
      </c>
    </row>
    <row r="6435" spans="1:4" customFormat="1" hidden="1">
      <c r="A6435" s="452" t="s">
        <v>19325</v>
      </c>
      <c r="B6435" s="820" t="s">
        <v>19326</v>
      </c>
      <c r="C6435" s="784" t="s">
        <v>19327</v>
      </c>
      <c r="D6435" s="452" t="s">
        <v>47</v>
      </c>
    </row>
    <row r="6436" spans="1:4" customFormat="1" hidden="1">
      <c r="A6436" s="452" t="s">
        <v>19328</v>
      </c>
      <c r="B6436" s="820" t="s">
        <v>19329</v>
      </c>
      <c r="C6436" s="452" t="s">
        <v>19330</v>
      </c>
      <c r="D6436" s="781" t="s">
        <v>11</v>
      </c>
    </row>
    <row r="6437" spans="1:4" customFormat="1" hidden="1">
      <c r="A6437" s="452" t="s">
        <v>19331</v>
      </c>
      <c r="B6437" s="820" t="s">
        <v>19332</v>
      </c>
      <c r="C6437" s="2" t="s">
        <v>19333</v>
      </c>
      <c r="D6437" s="452" t="s">
        <v>54</v>
      </c>
    </row>
    <row r="6438" spans="1:4" customFormat="1" hidden="1">
      <c r="A6438" s="452" t="s">
        <v>19334</v>
      </c>
      <c r="B6438" s="820" t="s">
        <v>19335</v>
      </c>
      <c r="C6438" s="784" t="s">
        <v>19336</v>
      </c>
      <c r="D6438" s="452" t="s">
        <v>39</v>
      </c>
    </row>
    <row r="6439" spans="1:4" customFormat="1" hidden="1">
      <c r="A6439" s="452" t="s">
        <v>19337</v>
      </c>
      <c r="B6439" s="820" t="s">
        <v>19338</v>
      </c>
      <c r="C6439" s="452" t="s">
        <v>19339</v>
      </c>
      <c r="D6439" s="781" t="s">
        <v>15</v>
      </c>
    </row>
    <row r="6440" spans="1:4" customFormat="1" hidden="1">
      <c r="A6440" s="452" t="s">
        <v>19340</v>
      </c>
      <c r="B6440" s="820" t="s">
        <v>19341</v>
      </c>
      <c r="C6440" s="2" t="s">
        <v>19342</v>
      </c>
      <c r="D6440" s="452" t="s">
        <v>19</v>
      </c>
    </row>
    <row r="6441" spans="1:4" customFormat="1" hidden="1">
      <c r="A6441" s="452" t="s">
        <v>19343</v>
      </c>
      <c r="B6441" s="820" t="s">
        <v>19344</v>
      </c>
      <c r="C6441" s="784" t="s">
        <v>19345</v>
      </c>
      <c r="D6441" s="452" t="s">
        <v>23</v>
      </c>
    </row>
    <row r="6442" spans="1:4" customFormat="1" hidden="1">
      <c r="A6442" s="452" t="s">
        <v>19346</v>
      </c>
      <c r="B6442" s="820" t="s">
        <v>19347</v>
      </c>
      <c r="C6442" s="452" t="s">
        <v>19348</v>
      </c>
      <c r="D6442" s="781" t="s">
        <v>27</v>
      </c>
    </row>
    <row r="6443" spans="1:4" customFormat="1" hidden="1">
      <c r="A6443" s="452" t="s">
        <v>19349</v>
      </c>
      <c r="B6443" s="820" t="s">
        <v>19350</v>
      </c>
      <c r="C6443" s="2" t="s">
        <v>19351</v>
      </c>
      <c r="D6443" s="452" t="s">
        <v>31</v>
      </c>
    </row>
    <row r="6444" spans="1:4" customFormat="1" hidden="1">
      <c r="A6444" s="452" t="s">
        <v>19352</v>
      </c>
      <c r="B6444" s="820" t="s">
        <v>19353</v>
      </c>
      <c r="C6444" s="784" t="s">
        <v>19354</v>
      </c>
      <c r="D6444" s="452" t="s">
        <v>35</v>
      </c>
    </row>
    <row r="6445" spans="1:4" customFormat="1" hidden="1">
      <c r="A6445" s="452" t="s">
        <v>19355</v>
      </c>
      <c r="B6445" s="820" t="s">
        <v>19356</v>
      </c>
      <c r="C6445" s="452" t="s">
        <v>19357</v>
      </c>
      <c r="D6445" s="781" t="s">
        <v>43</v>
      </c>
    </row>
    <row r="6446" spans="1:4" customFormat="1" hidden="1">
      <c r="A6446" s="452" t="s">
        <v>19358</v>
      </c>
      <c r="B6446" s="820" t="s">
        <v>19359</v>
      </c>
      <c r="C6446" s="2" t="s">
        <v>19360</v>
      </c>
      <c r="D6446" s="452" t="s">
        <v>47</v>
      </c>
    </row>
    <row r="6447" spans="1:4" customFormat="1" hidden="1">
      <c r="A6447" s="452" t="s">
        <v>19361</v>
      </c>
      <c r="B6447" s="820" t="s">
        <v>19362</v>
      </c>
      <c r="C6447" s="784" t="s">
        <v>19363</v>
      </c>
      <c r="D6447" s="452" t="s">
        <v>11</v>
      </c>
    </row>
    <row r="6448" spans="1:4" customFormat="1" hidden="1">
      <c r="A6448" s="452" t="s">
        <v>19364</v>
      </c>
      <c r="B6448" s="820" t="s">
        <v>19365</v>
      </c>
      <c r="C6448" s="452" t="s">
        <v>19366</v>
      </c>
      <c r="D6448" s="781" t="s">
        <v>54</v>
      </c>
    </row>
    <row r="6449" spans="1:4" customFormat="1" hidden="1">
      <c r="A6449" s="452" t="s">
        <v>19367</v>
      </c>
      <c r="B6449" s="820" t="s">
        <v>19368</v>
      </c>
      <c r="C6449" s="2" t="s">
        <v>19369</v>
      </c>
      <c r="D6449" s="452" t="s">
        <v>39</v>
      </c>
    </row>
    <row r="6450" spans="1:4" customFormat="1" hidden="1">
      <c r="A6450" s="452" t="s">
        <v>19370</v>
      </c>
      <c r="B6450" s="820" t="s">
        <v>19371</v>
      </c>
      <c r="C6450" s="784" t="s">
        <v>19372</v>
      </c>
      <c r="D6450" s="452" t="s">
        <v>15</v>
      </c>
    </row>
    <row r="6451" spans="1:4" customFormat="1" hidden="1">
      <c r="A6451" s="452" t="s">
        <v>19373</v>
      </c>
      <c r="B6451" s="820" t="s">
        <v>19374</v>
      </c>
      <c r="C6451" s="452" t="s">
        <v>19375</v>
      </c>
      <c r="D6451" s="781" t="s">
        <v>19</v>
      </c>
    </row>
    <row r="6452" spans="1:4" customFormat="1" hidden="1">
      <c r="A6452" s="452" t="s">
        <v>19376</v>
      </c>
      <c r="B6452" s="820" t="s">
        <v>19377</v>
      </c>
      <c r="C6452" s="2" t="s">
        <v>19378</v>
      </c>
      <c r="D6452" s="452" t="s">
        <v>23</v>
      </c>
    </row>
    <row r="6453" spans="1:4" customFormat="1" hidden="1">
      <c r="A6453" s="452" t="s">
        <v>19379</v>
      </c>
      <c r="B6453" s="820" t="s">
        <v>19380</v>
      </c>
      <c r="C6453" s="784" t="s">
        <v>19381</v>
      </c>
      <c r="D6453" s="452" t="s">
        <v>27</v>
      </c>
    </row>
    <row r="6454" spans="1:4" customFormat="1" hidden="1">
      <c r="A6454" s="452" t="s">
        <v>19382</v>
      </c>
      <c r="B6454" s="820" t="s">
        <v>19383</v>
      </c>
      <c r="C6454" s="452" t="s">
        <v>19384</v>
      </c>
      <c r="D6454" s="781" t="s">
        <v>31</v>
      </c>
    </row>
    <row r="6455" spans="1:4" customFormat="1" hidden="1">
      <c r="A6455" s="452" t="s">
        <v>19385</v>
      </c>
      <c r="B6455" s="820" t="s">
        <v>19386</v>
      </c>
      <c r="C6455" s="2" t="s">
        <v>19387</v>
      </c>
      <c r="D6455" s="452" t="s">
        <v>35</v>
      </c>
    </row>
    <row r="6456" spans="1:4" customFormat="1" hidden="1">
      <c r="A6456" s="452" t="s">
        <v>19388</v>
      </c>
      <c r="B6456" s="820" t="s">
        <v>19389</v>
      </c>
      <c r="C6456" s="784" t="s">
        <v>19390</v>
      </c>
      <c r="D6456" s="452" t="s">
        <v>43</v>
      </c>
    </row>
    <row r="6457" spans="1:4" customFormat="1" hidden="1">
      <c r="A6457" s="452" t="s">
        <v>19391</v>
      </c>
      <c r="B6457" s="820" t="s">
        <v>19392</v>
      </c>
      <c r="C6457" s="452" t="s">
        <v>19393</v>
      </c>
      <c r="D6457" s="781" t="s">
        <v>47</v>
      </c>
    </row>
    <row r="6458" spans="1:4" customFormat="1" hidden="1">
      <c r="A6458" s="452" t="s">
        <v>19394</v>
      </c>
      <c r="B6458" s="820" t="s">
        <v>19395</v>
      </c>
      <c r="C6458" s="2" t="s">
        <v>19396</v>
      </c>
      <c r="D6458" s="452" t="s">
        <v>11</v>
      </c>
    </row>
    <row r="6459" spans="1:4" customFormat="1" hidden="1">
      <c r="A6459" s="452" t="s">
        <v>19397</v>
      </c>
      <c r="B6459" s="820" t="s">
        <v>19398</v>
      </c>
      <c r="C6459" s="784" t="s">
        <v>19399</v>
      </c>
      <c r="D6459" s="452" t="s">
        <v>54</v>
      </c>
    </row>
    <row r="6460" spans="1:4" customFormat="1" hidden="1">
      <c r="A6460" s="452" t="s">
        <v>19400</v>
      </c>
      <c r="B6460" s="820" t="s">
        <v>19401</v>
      </c>
      <c r="C6460" s="452" t="s">
        <v>19402</v>
      </c>
      <c r="D6460" s="781" t="s">
        <v>39</v>
      </c>
    </row>
    <row r="6461" spans="1:4" customFormat="1" hidden="1">
      <c r="A6461" s="452" t="s">
        <v>19403</v>
      </c>
      <c r="B6461" s="820" t="s">
        <v>19404</v>
      </c>
      <c r="C6461" s="2" t="s">
        <v>19405</v>
      </c>
      <c r="D6461" s="452" t="s">
        <v>15</v>
      </c>
    </row>
    <row r="6462" spans="1:4" customFormat="1" hidden="1">
      <c r="A6462" s="452" t="s">
        <v>19406</v>
      </c>
      <c r="B6462" s="820" t="s">
        <v>19407</v>
      </c>
      <c r="C6462" s="784" t="s">
        <v>19408</v>
      </c>
      <c r="D6462" s="452" t="s">
        <v>19</v>
      </c>
    </row>
    <row r="6463" spans="1:4" customFormat="1" hidden="1">
      <c r="A6463" s="452" t="s">
        <v>19409</v>
      </c>
      <c r="B6463" s="820" t="s">
        <v>19410</v>
      </c>
      <c r="C6463" s="452" t="s">
        <v>19411</v>
      </c>
      <c r="D6463" s="781" t="s">
        <v>23</v>
      </c>
    </row>
    <row r="6464" spans="1:4" customFormat="1" hidden="1">
      <c r="A6464" s="452" t="s">
        <v>19412</v>
      </c>
      <c r="B6464" s="820" t="s">
        <v>19413</v>
      </c>
      <c r="C6464" s="2" t="s">
        <v>19414</v>
      </c>
      <c r="D6464" s="452" t="s">
        <v>27</v>
      </c>
    </row>
    <row r="6465" spans="1:4" customFormat="1" hidden="1">
      <c r="A6465" s="452" t="s">
        <v>19415</v>
      </c>
      <c r="B6465" s="820" t="s">
        <v>19416</v>
      </c>
      <c r="C6465" s="784" t="s">
        <v>19417</v>
      </c>
      <c r="D6465" s="452" t="s">
        <v>31</v>
      </c>
    </row>
    <row r="6466" spans="1:4" customFormat="1" hidden="1">
      <c r="A6466" s="452" t="s">
        <v>19418</v>
      </c>
      <c r="B6466" s="820" t="s">
        <v>19419</v>
      </c>
      <c r="C6466" s="452" t="s">
        <v>19420</v>
      </c>
      <c r="D6466" s="781" t="s">
        <v>35</v>
      </c>
    </row>
    <row r="6467" spans="1:4" customFormat="1" hidden="1">
      <c r="A6467" s="452" t="s">
        <v>19421</v>
      </c>
      <c r="B6467" s="820" t="s">
        <v>19422</v>
      </c>
      <c r="C6467" s="2" t="s">
        <v>19423</v>
      </c>
      <c r="D6467" s="452" t="s">
        <v>43</v>
      </c>
    </row>
    <row r="6468" spans="1:4" customFormat="1" hidden="1">
      <c r="A6468" s="452" t="s">
        <v>19424</v>
      </c>
      <c r="B6468" s="820" t="s">
        <v>19425</v>
      </c>
      <c r="C6468" s="784" t="s">
        <v>19426</v>
      </c>
      <c r="D6468" s="452" t="s">
        <v>47</v>
      </c>
    </row>
    <row r="6469" spans="1:4" customFormat="1" hidden="1">
      <c r="A6469" s="452" t="s">
        <v>19427</v>
      </c>
      <c r="B6469" s="820" t="s">
        <v>19428</v>
      </c>
      <c r="C6469" s="452" t="s">
        <v>19429</v>
      </c>
      <c r="D6469" s="781" t="s">
        <v>11</v>
      </c>
    </row>
    <row r="6470" spans="1:4" customFormat="1" hidden="1">
      <c r="A6470" s="452" t="s">
        <v>19430</v>
      </c>
      <c r="B6470" s="820" t="s">
        <v>19431</v>
      </c>
      <c r="C6470" s="2" t="s">
        <v>19432</v>
      </c>
      <c r="D6470" s="452" t="s">
        <v>54</v>
      </c>
    </row>
    <row r="6471" spans="1:4" customFormat="1" hidden="1">
      <c r="A6471" s="452" t="s">
        <v>19433</v>
      </c>
      <c r="B6471" s="820" t="s">
        <v>19434</v>
      </c>
      <c r="C6471" s="784" t="s">
        <v>19435</v>
      </c>
      <c r="D6471" s="452" t="s">
        <v>39</v>
      </c>
    </row>
    <row r="6472" spans="1:4" customFormat="1" hidden="1">
      <c r="A6472" s="452" t="s">
        <v>19436</v>
      </c>
      <c r="B6472" s="820" t="s">
        <v>19437</v>
      </c>
      <c r="C6472" s="452" t="s">
        <v>19438</v>
      </c>
      <c r="D6472" s="781" t="s">
        <v>15</v>
      </c>
    </row>
    <row r="6473" spans="1:4" customFormat="1" hidden="1">
      <c r="A6473" s="452" t="s">
        <v>19439</v>
      </c>
      <c r="B6473" s="820" t="s">
        <v>19440</v>
      </c>
      <c r="C6473" s="2" t="s">
        <v>19441</v>
      </c>
      <c r="D6473" s="452" t="s">
        <v>19</v>
      </c>
    </row>
    <row r="6474" spans="1:4" customFormat="1" hidden="1">
      <c r="A6474" s="452" t="s">
        <v>19442</v>
      </c>
      <c r="B6474" s="820" t="s">
        <v>19443</v>
      </c>
      <c r="C6474" s="784" t="s">
        <v>19444</v>
      </c>
      <c r="D6474" s="452" t="s">
        <v>23</v>
      </c>
    </row>
    <row r="6475" spans="1:4" customFormat="1" hidden="1">
      <c r="A6475" s="452" t="s">
        <v>19445</v>
      </c>
      <c r="B6475" s="820" t="s">
        <v>19446</v>
      </c>
      <c r="C6475" s="452" t="s">
        <v>19447</v>
      </c>
      <c r="D6475" s="781" t="s">
        <v>27</v>
      </c>
    </row>
    <row r="6476" spans="1:4" customFormat="1" hidden="1">
      <c r="A6476" s="452" t="s">
        <v>19448</v>
      </c>
      <c r="B6476" s="820" t="s">
        <v>19449</v>
      </c>
      <c r="C6476" s="2" t="s">
        <v>19450</v>
      </c>
      <c r="D6476" s="452" t="s">
        <v>31</v>
      </c>
    </row>
    <row r="6477" spans="1:4" customFormat="1" hidden="1">
      <c r="A6477" s="452" t="s">
        <v>19451</v>
      </c>
      <c r="B6477" s="820" t="s">
        <v>19452</v>
      </c>
      <c r="C6477" s="784" t="s">
        <v>19453</v>
      </c>
      <c r="D6477" s="452" t="s">
        <v>35</v>
      </c>
    </row>
    <row r="6478" spans="1:4" customFormat="1" hidden="1">
      <c r="A6478" s="452" t="s">
        <v>19454</v>
      </c>
      <c r="B6478" s="820" t="s">
        <v>19455</v>
      </c>
      <c r="C6478" s="452" t="s">
        <v>19456</v>
      </c>
      <c r="D6478" s="781" t="s">
        <v>43</v>
      </c>
    </row>
    <row r="6479" spans="1:4" customFormat="1" hidden="1">
      <c r="A6479" s="452" t="s">
        <v>19457</v>
      </c>
      <c r="B6479" s="820" t="s">
        <v>19458</v>
      </c>
      <c r="C6479" s="2" t="s">
        <v>19459</v>
      </c>
      <c r="D6479" s="452" t="s">
        <v>47</v>
      </c>
    </row>
    <row r="6480" spans="1:4" customFormat="1" hidden="1">
      <c r="A6480" s="452" t="s">
        <v>19460</v>
      </c>
      <c r="B6480" s="820" t="s">
        <v>19461</v>
      </c>
      <c r="C6480" s="784" t="s">
        <v>19462</v>
      </c>
      <c r="D6480" s="452" t="s">
        <v>11</v>
      </c>
    </row>
    <row r="6481" spans="1:4" customFormat="1" hidden="1">
      <c r="A6481" s="452" t="s">
        <v>19463</v>
      </c>
      <c r="B6481" s="820" t="s">
        <v>19464</v>
      </c>
      <c r="C6481" s="452" t="s">
        <v>19465</v>
      </c>
      <c r="D6481" s="781" t="s">
        <v>54</v>
      </c>
    </row>
    <row r="6482" spans="1:4" customFormat="1" hidden="1">
      <c r="A6482" s="452" t="s">
        <v>19466</v>
      </c>
      <c r="B6482" s="820" t="s">
        <v>19467</v>
      </c>
      <c r="C6482" s="2" t="s">
        <v>19468</v>
      </c>
      <c r="D6482" s="452" t="s">
        <v>39</v>
      </c>
    </row>
    <row r="6483" spans="1:4" customFormat="1" hidden="1">
      <c r="A6483" s="452" t="s">
        <v>19469</v>
      </c>
      <c r="B6483" s="820" t="s">
        <v>19470</v>
      </c>
      <c r="C6483" s="784" t="s">
        <v>19471</v>
      </c>
      <c r="D6483" s="452" t="s">
        <v>15</v>
      </c>
    </row>
    <row r="6484" spans="1:4" customFormat="1" hidden="1">
      <c r="A6484" s="452" t="s">
        <v>19472</v>
      </c>
      <c r="B6484" s="820" t="s">
        <v>19473</v>
      </c>
      <c r="C6484" s="452" t="s">
        <v>19474</v>
      </c>
      <c r="D6484" s="781" t="s">
        <v>19</v>
      </c>
    </row>
    <row r="6485" spans="1:4" customFormat="1" hidden="1">
      <c r="A6485" s="452" t="s">
        <v>19475</v>
      </c>
      <c r="B6485" s="820" t="s">
        <v>19476</v>
      </c>
      <c r="C6485" s="2" t="s">
        <v>19477</v>
      </c>
      <c r="D6485" s="452" t="s">
        <v>23</v>
      </c>
    </row>
    <row r="6486" spans="1:4" customFormat="1" hidden="1">
      <c r="A6486" s="452" t="s">
        <v>19478</v>
      </c>
      <c r="B6486" s="820" t="s">
        <v>19479</v>
      </c>
      <c r="C6486" s="784" t="s">
        <v>19480</v>
      </c>
      <c r="D6486" s="452" t="s">
        <v>27</v>
      </c>
    </row>
    <row r="6487" spans="1:4" customFormat="1" hidden="1">
      <c r="A6487" s="452" t="s">
        <v>19481</v>
      </c>
      <c r="B6487" s="820" t="s">
        <v>19482</v>
      </c>
      <c r="C6487" s="452" t="s">
        <v>19483</v>
      </c>
      <c r="D6487" s="781" t="s">
        <v>31</v>
      </c>
    </row>
    <row r="6488" spans="1:4" customFormat="1" hidden="1">
      <c r="A6488" s="452" t="s">
        <v>19484</v>
      </c>
      <c r="B6488" s="820" t="s">
        <v>19485</v>
      </c>
      <c r="C6488" s="2" t="s">
        <v>19486</v>
      </c>
      <c r="D6488" s="452" t="s">
        <v>35</v>
      </c>
    </row>
    <row r="6489" spans="1:4" customFormat="1" hidden="1">
      <c r="A6489" s="452" t="s">
        <v>19487</v>
      </c>
      <c r="B6489" s="820" t="s">
        <v>19488</v>
      </c>
      <c r="C6489" s="784" t="s">
        <v>19489</v>
      </c>
      <c r="D6489" s="452" t="s">
        <v>43</v>
      </c>
    </row>
    <row r="6490" spans="1:4" customFormat="1" hidden="1">
      <c r="A6490" s="452" t="s">
        <v>19490</v>
      </c>
      <c r="B6490" s="820" t="s">
        <v>19491</v>
      </c>
      <c r="C6490" s="452" t="s">
        <v>19492</v>
      </c>
      <c r="D6490" s="781" t="s">
        <v>47</v>
      </c>
    </row>
    <row r="6491" spans="1:4" customFormat="1" hidden="1">
      <c r="A6491" s="452" t="s">
        <v>19493</v>
      </c>
      <c r="B6491" s="820" t="s">
        <v>19494</v>
      </c>
      <c r="C6491" s="2" t="s">
        <v>19495</v>
      </c>
      <c r="D6491" s="452" t="s">
        <v>11</v>
      </c>
    </row>
    <row r="6492" spans="1:4" customFormat="1" hidden="1">
      <c r="A6492" s="452" t="s">
        <v>19496</v>
      </c>
      <c r="B6492" s="820" t="s">
        <v>19497</v>
      </c>
      <c r="C6492" s="784" t="s">
        <v>19498</v>
      </c>
      <c r="D6492" s="452" t="s">
        <v>54</v>
      </c>
    </row>
    <row r="6493" spans="1:4" customFormat="1" hidden="1">
      <c r="A6493" s="452" t="s">
        <v>19499</v>
      </c>
      <c r="B6493" s="820" t="s">
        <v>19500</v>
      </c>
      <c r="C6493" s="452" t="s">
        <v>19501</v>
      </c>
      <c r="D6493" s="781" t="s">
        <v>39</v>
      </c>
    </row>
    <row r="6494" spans="1:4" customFormat="1" hidden="1">
      <c r="A6494" s="452" t="s">
        <v>19502</v>
      </c>
      <c r="B6494" s="820" t="s">
        <v>19503</v>
      </c>
      <c r="C6494" s="2" t="s">
        <v>19504</v>
      </c>
      <c r="D6494" s="452" t="s">
        <v>15</v>
      </c>
    </row>
    <row r="6495" spans="1:4" customFormat="1" hidden="1">
      <c r="A6495" s="452" t="s">
        <v>19505</v>
      </c>
      <c r="B6495" s="820" t="s">
        <v>19506</v>
      </c>
      <c r="C6495" s="784" t="s">
        <v>19507</v>
      </c>
      <c r="D6495" s="452" t="s">
        <v>19</v>
      </c>
    </row>
    <row r="6496" spans="1:4" customFormat="1" hidden="1">
      <c r="A6496" s="452" t="s">
        <v>19508</v>
      </c>
      <c r="B6496" s="820" t="s">
        <v>19509</v>
      </c>
      <c r="C6496" s="452" t="s">
        <v>19510</v>
      </c>
      <c r="D6496" s="781" t="s">
        <v>23</v>
      </c>
    </row>
    <row r="6497" spans="1:4" customFormat="1" hidden="1">
      <c r="A6497" s="452" t="s">
        <v>19511</v>
      </c>
      <c r="B6497" s="820" t="s">
        <v>19512</v>
      </c>
      <c r="C6497" s="2" t="s">
        <v>19513</v>
      </c>
      <c r="D6497" s="452" t="s">
        <v>27</v>
      </c>
    </row>
    <row r="6498" spans="1:4" customFormat="1" hidden="1">
      <c r="A6498" s="452" t="s">
        <v>19514</v>
      </c>
      <c r="B6498" s="820" t="s">
        <v>19515</v>
      </c>
      <c r="C6498" s="784" t="s">
        <v>19516</v>
      </c>
      <c r="D6498" s="452" t="s">
        <v>31</v>
      </c>
    </row>
    <row r="6499" spans="1:4" customFormat="1" hidden="1">
      <c r="A6499" s="452" t="s">
        <v>19517</v>
      </c>
      <c r="B6499" s="820" t="s">
        <v>19518</v>
      </c>
      <c r="C6499" s="452" t="s">
        <v>19519</v>
      </c>
      <c r="D6499" s="781" t="s">
        <v>35</v>
      </c>
    </row>
    <row r="6500" spans="1:4" customFormat="1" hidden="1">
      <c r="A6500" s="452" t="s">
        <v>19520</v>
      </c>
      <c r="B6500" s="820" t="s">
        <v>19521</v>
      </c>
      <c r="C6500" s="2" t="s">
        <v>19522</v>
      </c>
      <c r="D6500" s="452" t="s">
        <v>43</v>
      </c>
    </row>
    <row r="6501" spans="1:4" customFormat="1" hidden="1">
      <c r="A6501" s="452" t="s">
        <v>19523</v>
      </c>
      <c r="B6501" s="820" t="s">
        <v>19524</v>
      </c>
      <c r="C6501" s="784" t="s">
        <v>19525</v>
      </c>
      <c r="D6501" s="452" t="s">
        <v>47</v>
      </c>
    </row>
    <row r="6502" spans="1:4" customFormat="1" hidden="1">
      <c r="A6502" s="452" t="s">
        <v>19526</v>
      </c>
      <c r="B6502" s="820" t="s">
        <v>19527</v>
      </c>
      <c r="C6502" s="452" t="s">
        <v>19528</v>
      </c>
      <c r="D6502" s="781" t="s">
        <v>11</v>
      </c>
    </row>
    <row r="6503" spans="1:4" customFormat="1" hidden="1">
      <c r="A6503" s="452" t="s">
        <v>19529</v>
      </c>
      <c r="B6503" s="820" t="s">
        <v>19530</v>
      </c>
      <c r="C6503" s="2" t="s">
        <v>19531</v>
      </c>
      <c r="D6503" s="452" t="s">
        <v>54</v>
      </c>
    </row>
    <row r="6504" spans="1:4" customFormat="1" hidden="1">
      <c r="A6504" s="452" t="s">
        <v>19532</v>
      </c>
      <c r="B6504" s="820" t="s">
        <v>19533</v>
      </c>
      <c r="C6504" s="784" t="s">
        <v>19534</v>
      </c>
      <c r="D6504" s="452" t="s">
        <v>39</v>
      </c>
    </row>
    <row r="6505" spans="1:4" customFormat="1" hidden="1">
      <c r="A6505" s="452" t="s">
        <v>19535</v>
      </c>
      <c r="B6505" s="820" t="s">
        <v>19536</v>
      </c>
      <c r="C6505" s="452" t="s">
        <v>19537</v>
      </c>
      <c r="D6505" s="781" t="s">
        <v>15</v>
      </c>
    </row>
    <row r="6506" spans="1:4" customFormat="1" hidden="1">
      <c r="A6506" s="452" t="s">
        <v>19538</v>
      </c>
      <c r="B6506" s="820" t="s">
        <v>19539</v>
      </c>
      <c r="C6506" s="2" t="s">
        <v>19540</v>
      </c>
      <c r="D6506" s="452" t="s">
        <v>19</v>
      </c>
    </row>
    <row r="6507" spans="1:4" customFormat="1" hidden="1">
      <c r="A6507" s="452" t="s">
        <v>19541</v>
      </c>
      <c r="B6507" s="820" t="s">
        <v>19542</v>
      </c>
      <c r="C6507" s="784" t="s">
        <v>19543</v>
      </c>
      <c r="D6507" s="452" t="s">
        <v>23</v>
      </c>
    </row>
    <row r="6508" spans="1:4" customFormat="1" hidden="1">
      <c r="A6508" s="452" t="s">
        <v>19544</v>
      </c>
      <c r="B6508" s="820" t="s">
        <v>19545</v>
      </c>
      <c r="C6508" s="452" t="s">
        <v>19546</v>
      </c>
      <c r="D6508" s="781" t="s">
        <v>27</v>
      </c>
    </row>
    <row r="6509" spans="1:4" customFormat="1" hidden="1">
      <c r="A6509" s="452" t="s">
        <v>19547</v>
      </c>
      <c r="B6509" s="820" t="s">
        <v>19548</v>
      </c>
      <c r="C6509" s="2" t="s">
        <v>19549</v>
      </c>
      <c r="D6509" s="452" t="s">
        <v>31</v>
      </c>
    </row>
    <row r="6510" spans="1:4" customFormat="1" hidden="1">
      <c r="A6510" s="452" t="s">
        <v>19550</v>
      </c>
      <c r="B6510" s="820" t="s">
        <v>19551</v>
      </c>
      <c r="C6510" s="784" t="s">
        <v>19552</v>
      </c>
      <c r="D6510" s="452" t="s">
        <v>35</v>
      </c>
    </row>
    <row r="6511" spans="1:4" customFormat="1" hidden="1">
      <c r="A6511" s="452" t="s">
        <v>19553</v>
      </c>
      <c r="B6511" s="820" t="s">
        <v>19554</v>
      </c>
      <c r="C6511" s="452" t="s">
        <v>19555</v>
      </c>
      <c r="D6511" s="781" t="s">
        <v>43</v>
      </c>
    </row>
    <row r="6512" spans="1:4" customFormat="1" hidden="1">
      <c r="A6512" s="452" t="s">
        <v>19556</v>
      </c>
      <c r="B6512" s="820" t="s">
        <v>19557</v>
      </c>
      <c r="C6512" s="2" t="s">
        <v>19558</v>
      </c>
      <c r="D6512" s="452" t="s">
        <v>47</v>
      </c>
    </row>
    <row r="6513" spans="1:4" customFormat="1" hidden="1">
      <c r="A6513" s="452" t="s">
        <v>19559</v>
      </c>
      <c r="B6513" s="820" t="s">
        <v>19560</v>
      </c>
      <c r="C6513" s="784" t="s">
        <v>19561</v>
      </c>
      <c r="D6513" s="452" t="s">
        <v>11</v>
      </c>
    </row>
    <row r="6514" spans="1:4" customFormat="1" hidden="1">
      <c r="A6514" s="452" t="s">
        <v>19562</v>
      </c>
      <c r="B6514" s="820" t="s">
        <v>19563</v>
      </c>
      <c r="C6514" s="452" t="s">
        <v>19564</v>
      </c>
      <c r="D6514" s="781" t="s">
        <v>54</v>
      </c>
    </row>
    <row r="6515" spans="1:4" customFormat="1" hidden="1">
      <c r="A6515" s="452" t="s">
        <v>19565</v>
      </c>
      <c r="B6515" s="820" t="s">
        <v>19566</v>
      </c>
      <c r="C6515" s="2" t="s">
        <v>19567</v>
      </c>
      <c r="D6515" s="452" t="s">
        <v>39</v>
      </c>
    </row>
    <row r="6516" spans="1:4" customFormat="1" hidden="1">
      <c r="A6516" s="452" t="s">
        <v>19568</v>
      </c>
      <c r="B6516" s="820" t="s">
        <v>19569</v>
      </c>
      <c r="C6516" s="784" t="s">
        <v>19570</v>
      </c>
      <c r="D6516" s="452" t="s">
        <v>15</v>
      </c>
    </row>
    <row r="6517" spans="1:4" customFormat="1" hidden="1">
      <c r="A6517" s="452" t="s">
        <v>19571</v>
      </c>
      <c r="B6517" s="820" t="s">
        <v>19572</v>
      </c>
      <c r="C6517" s="452" t="s">
        <v>19573</v>
      </c>
      <c r="D6517" s="781" t="s">
        <v>19</v>
      </c>
    </row>
    <row r="6518" spans="1:4" customFormat="1" hidden="1">
      <c r="A6518" s="452" t="s">
        <v>19574</v>
      </c>
      <c r="B6518" s="820" t="s">
        <v>19575</v>
      </c>
      <c r="C6518" s="2" t="s">
        <v>19576</v>
      </c>
      <c r="D6518" s="452" t="s">
        <v>23</v>
      </c>
    </row>
    <row r="6519" spans="1:4" customFormat="1" hidden="1">
      <c r="A6519" s="452" t="s">
        <v>19577</v>
      </c>
      <c r="B6519" s="820" t="s">
        <v>19578</v>
      </c>
      <c r="C6519" s="784" t="s">
        <v>19579</v>
      </c>
      <c r="D6519" s="452" t="s">
        <v>27</v>
      </c>
    </row>
    <row r="6520" spans="1:4" customFormat="1" hidden="1">
      <c r="A6520" s="452" t="s">
        <v>19580</v>
      </c>
      <c r="B6520" s="820" t="s">
        <v>19581</v>
      </c>
      <c r="C6520" s="452" t="s">
        <v>19582</v>
      </c>
      <c r="D6520" s="781" t="s">
        <v>31</v>
      </c>
    </row>
    <row r="6521" spans="1:4" customFormat="1" hidden="1">
      <c r="A6521" s="452" t="s">
        <v>19583</v>
      </c>
      <c r="B6521" s="820" t="s">
        <v>19584</v>
      </c>
      <c r="C6521" s="2" t="s">
        <v>19585</v>
      </c>
      <c r="D6521" s="452" t="s">
        <v>35</v>
      </c>
    </row>
    <row r="6522" spans="1:4" customFormat="1" hidden="1">
      <c r="A6522" s="452" t="s">
        <v>19586</v>
      </c>
      <c r="B6522" s="820" t="s">
        <v>19587</v>
      </c>
      <c r="C6522" s="784" t="s">
        <v>19588</v>
      </c>
      <c r="D6522" s="452" t="s">
        <v>43</v>
      </c>
    </row>
    <row r="6523" spans="1:4" customFormat="1" hidden="1">
      <c r="A6523" s="452" t="s">
        <v>19589</v>
      </c>
      <c r="B6523" s="820" t="s">
        <v>19590</v>
      </c>
      <c r="C6523" s="452" t="s">
        <v>19591</v>
      </c>
      <c r="D6523" s="781" t="s">
        <v>47</v>
      </c>
    </row>
    <row r="6524" spans="1:4" customFormat="1" hidden="1">
      <c r="A6524" s="452" t="s">
        <v>19592</v>
      </c>
      <c r="B6524" s="820" t="s">
        <v>19593</v>
      </c>
      <c r="C6524" s="2" t="s">
        <v>19594</v>
      </c>
      <c r="D6524" s="452" t="s">
        <v>11</v>
      </c>
    </row>
    <row r="6525" spans="1:4" customFormat="1" hidden="1">
      <c r="A6525" s="452" t="s">
        <v>19595</v>
      </c>
      <c r="B6525" s="820" t="s">
        <v>19596</v>
      </c>
      <c r="C6525" s="784" t="s">
        <v>19597</v>
      </c>
      <c r="D6525" s="452" t="s">
        <v>54</v>
      </c>
    </row>
    <row r="6526" spans="1:4" customFormat="1" hidden="1">
      <c r="A6526" s="452" t="s">
        <v>19598</v>
      </c>
      <c r="B6526" s="820" t="s">
        <v>19599</v>
      </c>
      <c r="C6526" s="452" t="s">
        <v>19600</v>
      </c>
      <c r="D6526" s="781" t="s">
        <v>39</v>
      </c>
    </row>
    <row r="6527" spans="1:4" customFormat="1" hidden="1">
      <c r="A6527" s="452" t="s">
        <v>19601</v>
      </c>
      <c r="B6527" s="820" t="s">
        <v>19602</v>
      </c>
      <c r="C6527" s="2" t="s">
        <v>19603</v>
      </c>
      <c r="D6527" s="452" t="s">
        <v>15</v>
      </c>
    </row>
    <row r="6528" spans="1:4" customFormat="1" hidden="1">
      <c r="A6528" s="452" t="s">
        <v>19604</v>
      </c>
      <c r="B6528" s="820" t="s">
        <v>19605</v>
      </c>
      <c r="C6528" s="784" t="s">
        <v>19606</v>
      </c>
      <c r="D6528" s="452" t="s">
        <v>19</v>
      </c>
    </row>
    <row r="6529" spans="1:4" customFormat="1" hidden="1">
      <c r="A6529" s="452" t="s">
        <v>19607</v>
      </c>
      <c r="B6529" s="820" t="s">
        <v>19608</v>
      </c>
      <c r="C6529" s="452" t="s">
        <v>19609</v>
      </c>
      <c r="D6529" s="781" t="s">
        <v>23</v>
      </c>
    </row>
    <row r="6530" spans="1:4" customFormat="1" hidden="1">
      <c r="A6530" s="452" t="s">
        <v>19610</v>
      </c>
      <c r="B6530" s="820" t="s">
        <v>19611</v>
      </c>
      <c r="C6530" s="2" t="s">
        <v>19612</v>
      </c>
      <c r="D6530" s="452" t="s">
        <v>27</v>
      </c>
    </row>
    <row r="6531" spans="1:4" customFormat="1" hidden="1">
      <c r="A6531" s="452" t="s">
        <v>19613</v>
      </c>
      <c r="B6531" s="820" t="s">
        <v>19614</v>
      </c>
      <c r="C6531" s="784" t="s">
        <v>19615</v>
      </c>
      <c r="D6531" s="452" t="s">
        <v>31</v>
      </c>
    </row>
    <row r="6532" spans="1:4" customFormat="1" hidden="1">
      <c r="A6532" s="452" t="s">
        <v>19616</v>
      </c>
      <c r="B6532" s="820" t="s">
        <v>19617</v>
      </c>
      <c r="C6532" s="452" t="s">
        <v>19618</v>
      </c>
      <c r="D6532" s="781" t="s">
        <v>35</v>
      </c>
    </row>
    <row r="6533" spans="1:4" customFormat="1" hidden="1">
      <c r="A6533" s="452" t="s">
        <v>19619</v>
      </c>
      <c r="B6533" s="820" t="s">
        <v>19620</v>
      </c>
      <c r="C6533" s="2" t="s">
        <v>19621</v>
      </c>
      <c r="D6533" s="452" t="s">
        <v>43</v>
      </c>
    </row>
    <row r="6534" spans="1:4" customFormat="1" hidden="1">
      <c r="A6534" s="452" t="s">
        <v>19622</v>
      </c>
      <c r="B6534" s="820" t="s">
        <v>19623</v>
      </c>
      <c r="C6534" s="784" t="s">
        <v>19624</v>
      </c>
      <c r="D6534" s="452" t="s">
        <v>47</v>
      </c>
    </row>
    <row r="6535" spans="1:4" customFormat="1" hidden="1">
      <c r="A6535" s="452" t="s">
        <v>19625</v>
      </c>
      <c r="B6535" s="820" t="s">
        <v>19626</v>
      </c>
      <c r="C6535" s="452" t="s">
        <v>19627</v>
      </c>
      <c r="D6535" s="781" t="s">
        <v>11</v>
      </c>
    </row>
    <row r="6536" spans="1:4" customFormat="1" hidden="1">
      <c r="A6536" s="452" t="s">
        <v>19628</v>
      </c>
      <c r="B6536" s="820" t="s">
        <v>19629</v>
      </c>
      <c r="C6536" s="2" t="s">
        <v>19630</v>
      </c>
      <c r="D6536" s="452" t="s">
        <v>54</v>
      </c>
    </row>
    <row r="6537" spans="1:4" customFormat="1" hidden="1">
      <c r="A6537" s="452" t="s">
        <v>19631</v>
      </c>
      <c r="B6537" s="820" t="s">
        <v>19632</v>
      </c>
      <c r="C6537" s="784" t="s">
        <v>19633</v>
      </c>
      <c r="D6537" s="452" t="s">
        <v>39</v>
      </c>
    </row>
    <row r="6538" spans="1:4" customFormat="1" hidden="1">
      <c r="A6538" s="452" t="s">
        <v>19634</v>
      </c>
      <c r="B6538" s="820" t="s">
        <v>19635</v>
      </c>
      <c r="C6538" s="452" t="s">
        <v>19636</v>
      </c>
      <c r="D6538" s="781" t="s">
        <v>15</v>
      </c>
    </row>
    <row r="6539" spans="1:4" customFormat="1" hidden="1">
      <c r="A6539" s="452" t="s">
        <v>19637</v>
      </c>
      <c r="B6539" s="820" t="s">
        <v>19638</v>
      </c>
      <c r="C6539" s="2" t="s">
        <v>19639</v>
      </c>
      <c r="D6539" s="452" t="s">
        <v>19</v>
      </c>
    </row>
    <row r="6540" spans="1:4" customFormat="1" hidden="1">
      <c r="A6540" s="452" t="s">
        <v>19640</v>
      </c>
      <c r="B6540" s="820" t="s">
        <v>19641</v>
      </c>
      <c r="C6540" s="784" t="s">
        <v>19642</v>
      </c>
      <c r="D6540" s="452" t="s">
        <v>23</v>
      </c>
    </row>
    <row r="6541" spans="1:4" customFormat="1" hidden="1">
      <c r="A6541" s="452" t="s">
        <v>19643</v>
      </c>
      <c r="B6541" s="820" t="s">
        <v>19644</v>
      </c>
      <c r="C6541" s="452" t="s">
        <v>19645</v>
      </c>
      <c r="D6541" s="781" t="s">
        <v>27</v>
      </c>
    </row>
    <row r="6542" spans="1:4" customFormat="1" hidden="1">
      <c r="A6542" s="452" t="s">
        <v>19646</v>
      </c>
      <c r="B6542" s="820" t="s">
        <v>19647</v>
      </c>
      <c r="C6542" s="2" t="s">
        <v>19648</v>
      </c>
      <c r="D6542" s="452" t="s">
        <v>31</v>
      </c>
    </row>
    <row r="6543" spans="1:4" customFormat="1" hidden="1">
      <c r="A6543" s="452" t="s">
        <v>19649</v>
      </c>
      <c r="B6543" s="820" t="s">
        <v>19650</v>
      </c>
      <c r="C6543" s="784" t="s">
        <v>19651</v>
      </c>
      <c r="D6543" s="452" t="s">
        <v>35</v>
      </c>
    </row>
    <row r="6544" spans="1:4" customFormat="1" hidden="1">
      <c r="A6544" s="452" t="s">
        <v>19652</v>
      </c>
      <c r="B6544" s="820" t="s">
        <v>19653</v>
      </c>
      <c r="C6544" s="452" t="s">
        <v>19654</v>
      </c>
      <c r="D6544" s="781" t="s">
        <v>43</v>
      </c>
    </row>
    <row r="6545" spans="1:4" customFormat="1" hidden="1">
      <c r="A6545" s="452" t="s">
        <v>19655</v>
      </c>
      <c r="B6545" s="820" t="s">
        <v>19656</v>
      </c>
      <c r="C6545" s="2" t="s">
        <v>19657</v>
      </c>
      <c r="D6545" s="452" t="s">
        <v>47</v>
      </c>
    </row>
    <row r="6546" spans="1:4" customFormat="1" hidden="1">
      <c r="A6546" s="452" t="s">
        <v>19658</v>
      </c>
      <c r="B6546" s="820" t="s">
        <v>19659</v>
      </c>
      <c r="C6546" s="784" t="s">
        <v>19660</v>
      </c>
      <c r="D6546" s="452" t="s">
        <v>11</v>
      </c>
    </row>
    <row r="6547" spans="1:4" customFormat="1" hidden="1">
      <c r="A6547" s="452" t="s">
        <v>19661</v>
      </c>
      <c r="B6547" s="820" t="s">
        <v>19662</v>
      </c>
      <c r="C6547" s="452" t="s">
        <v>19663</v>
      </c>
      <c r="D6547" s="781" t="s">
        <v>54</v>
      </c>
    </row>
    <row r="6548" spans="1:4" customFormat="1" hidden="1">
      <c r="A6548" s="452" t="s">
        <v>19664</v>
      </c>
      <c r="B6548" s="820" t="s">
        <v>19665</v>
      </c>
      <c r="C6548" s="2" t="s">
        <v>19666</v>
      </c>
      <c r="D6548" s="452" t="s">
        <v>39</v>
      </c>
    </row>
    <row r="6549" spans="1:4" customFormat="1" hidden="1">
      <c r="A6549" s="452" t="s">
        <v>19667</v>
      </c>
      <c r="B6549" s="820" t="s">
        <v>19668</v>
      </c>
      <c r="C6549" s="784" t="s">
        <v>19669</v>
      </c>
      <c r="D6549" s="452" t="s">
        <v>15</v>
      </c>
    </row>
    <row r="6550" spans="1:4" customFormat="1" hidden="1">
      <c r="A6550" s="452" t="s">
        <v>19670</v>
      </c>
      <c r="B6550" s="820" t="s">
        <v>19671</v>
      </c>
      <c r="C6550" s="452" t="s">
        <v>19672</v>
      </c>
      <c r="D6550" s="781" t="s">
        <v>19</v>
      </c>
    </row>
    <row r="6551" spans="1:4" customFormat="1" hidden="1">
      <c r="A6551" s="452" t="s">
        <v>19673</v>
      </c>
      <c r="B6551" s="820" t="s">
        <v>19674</v>
      </c>
      <c r="C6551" s="2" t="s">
        <v>19675</v>
      </c>
      <c r="D6551" s="452" t="s">
        <v>23</v>
      </c>
    </row>
    <row r="6552" spans="1:4" customFormat="1" hidden="1">
      <c r="A6552" s="452" t="s">
        <v>19676</v>
      </c>
      <c r="B6552" s="820" t="s">
        <v>19677</v>
      </c>
      <c r="C6552" s="784" t="s">
        <v>19678</v>
      </c>
      <c r="D6552" s="452" t="s">
        <v>27</v>
      </c>
    </row>
    <row r="6553" spans="1:4" customFormat="1" hidden="1">
      <c r="A6553" s="452" t="s">
        <v>19679</v>
      </c>
      <c r="B6553" s="820" t="s">
        <v>19680</v>
      </c>
      <c r="C6553" s="452" t="s">
        <v>19681</v>
      </c>
      <c r="D6553" s="781" t="s">
        <v>31</v>
      </c>
    </row>
    <row r="6554" spans="1:4" customFormat="1" hidden="1">
      <c r="A6554" s="452" t="s">
        <v>19682</v>
      </c>
      <c r="B6554" s="820" t="s">
        <v>19683</v>
      </c>
      <c r="C6554" s="2" t="s">
        <v>19684</v>
      </c>
      <c r="D6554" s="452" t="s">
        <v>35</v>
      </c>
    </row>
    <row r="6555" spans="1:4" customFormat="1" hidden="1">
      <c r="A6555" s="452" t="s">
        <v>19685</v>
      </c>
      <c r="B6555" s="820" t="s">
        <v>19686</v>
      </c>
      <c r="C6555" s="784" t="s">
        <v>19687</v>
      </c>
      <c r="D6555" s="452" t="s">
        <v>43</v>
      </c>
    </row>
    <row r="6556" spans="1:4" customFormat="1" hidden="1">
      <c r="A6556" s="452" t="s">
        <v>19688</v>
      </c>
      <c r="B6556" s="820" t="s">
        <v>19689</v>
      </c>
      <c r="C6556" s="452" t="s">
        <v>19690</v>
      </c>
      <c r="D6556" s="781" t="s">
        <v>47</v>
      </c>
    </row>
    <row r="6557" spans="1:4" customFormat="1" hidden="1">
      <c r="A6557" s="452" t="s">
        <v>19691</v>
      </c>
      <c r="B6557" s="820" t="s">
        <v>19692</v>
      </c>
      <c r="C6557" s="2" t="s">
        <v>19693</v>
      </c>
      <c r="D6557" s="452" t="s">
        <v>11</v>
      </c>
    </row>
    <row r="6558" spans="1:4" customFormat="1" hidden="1">
      <c r="A6558" s="452" t="s">
        <v>19694</v>
      </c>
      <c r="B6558" s="820" t="s">
        <v>19695</v>
      </c>
      <c r="C6558" s="784" t="s">
        <v>19696</v>
      </c>
      <c r="D6558" s="452" t="s">
        <v>54</v>
      </c>
    </row>
    <row r="6559" spans="1:4" customFormat="1" hidden="1">
      <c r="A6559" s="452" t="s">
        <v>19697</v>
      </c>
      <c r="B6559" s="820" t="s">
        <v>19698</v>
      </c>
      <c r="C6559" s="452" t="s">
        <v>19699</v>
      </c>
      <c r="D6559" s="781" t="s">
        <v>39</v>
      </c>
    </row>
    <row r="6560" spans="1:4" customFormat="1" hidden="1">
      <c r="A6560" s="452" t="s">
        <v>19700</v>
      </c>
      <c r="B6560" s="820" t="s">
        <v>19701</v>
      </c>
      <c r="C6560" s="2" t="s">
        <v>19702</v>
      </c>
      <c r="D6560" s="452" t="s">
        <v>15</v>
      </c>
    </row>
    <row r="6561" spans="1:4" customFormat="1" hidden="1">
      <c r="A6561" s="452" t="s">
        <v>19703</v>
      </c>
      <c r="B6561" s="820" t="s">
        <v>19704</v>
      </c>
      <c r="C6561" s="784" t="s">
        <v>19705</v>
      </c>
      <c r="D6561" s="452" t="s">
        <v>19</v>
      </c>
    </row>
    <row r="6562" spans="1:4" customFormat="1" hidden="1">
      <c r="A6562" s="452" t="s">
        <v>19706</v>
      </c>
      <c r="B6562" s="820" t="s">
        <v>19707</v>
      </c>
      <c r="C6562" s="452" t="s">
        <v>19708</v>
      </c>
      <c r="D6562" s="781" t="s">
        <v>23</v>
      </c>
    </row>
    <row r="6563" spans="1:4" customFormat="1" hidden="1">
      <c r="A6563" s="452" t="s">
        <v>19709</v>
      </c>
      <c r="B6563" s="820" t="s">
        <v>19710</v>
      </c>
      <c r="C6563" s="2" t="s">
        <v>19711</v>
      </c>
      <c r="D6563" s="452" t="s">
        <v>27</v>
      </c>
    </row>
    <row r="6564" spans="1:4" customFormat="1" hidden="1">
      <c r="A6564" s="452" t="s">
        <v>19712</v>
      </c>
      <c r="B6564" s="820" t="s">
        <v>19713</v>
      </c>
      <c r="C6564" s="784" t="s">
        <v>19714</v>
      </c>
      <c r="D6564" s="452" t="s">
        <v>31</v>
      </c>
    </row>
    <row r="6565" spans="1:4" customFormat="1" hidden="1">
      <c r="A6565" s="452" t="s">
        <v>19715</v>
      </c>
      <c r="B6565" s="820" t="s">
        <v>19716</v>
      </c>
      <c r="C6565" s="452" t="s">
        <v>19717</v>
      </c>
      <c r="D6565" s="781" t="s">
        <v>35</v>
      </c>
    </row>
    <row r="6566" spans="1:4" customFormat="1" hidden="1">
      <c r="A6566" s="452" t="s">
        <v>19718</v>
      </c>
      <c r="B6566" s="820" t="s">
        <v>19719</v>
      </c>
      <c r="C6566" s="2" t="s">
        <v>19720</v>
      </c>
      <c r="D6566" s="452" t="s">
        <v>43</v>
      </c>
    </row>
    <row r="6567" spans="1:4" customFormat="1" hidden="1">
      <c r="A6567" s="452" t="s">
        <v>19721</v>
      </c>
      <c r="B6567" s="820" t="s">
        <v>19722</v>
      </c>
      <c r="C6567" s="784" t="s">
        <v>19723</v>
      </c>
      <c r="D6567" s="452" t="s">
        <v>47</v>
      </c>
    </row>
    <row r="6568" spans="1:4" customFormat="1" hidden="1">
      <c r="A6568" s="452" t="s">
        <v>19724</v>
      </c>
      <c r="B6568" s="820" t="s">
        <v>19725</v>
      </c>
      <c r="C6568" s="452" t="s">
        <v>19726</v>
      </c>
      <c r="D6568" s="781" t="s">
        <v>11</v>
      </c>
    </row>
    <row r="6569" spans="1:4" customFormat="1" hidden="1">
      <c r="A6569" s="452" t="s">
        <v>19727</v>
      </c>
      <c r="B6569" s="820" t="s">
        <v>19728</v>
      </c>
      <c r="C6569" s="2" t="s">
        <v>19729</v>
      </c>
      <c r="D6569" s="452" t="s">
        <v>54</v>
      </c>
    </row>
    <row r="6570" spans="1:4" customFormat="1" hidden="1">
      <c r="A6570" s="452" t="s">
        <v>19730</v>
      </c>
      <c r="B6570" s="820" t="s">
        <v>19731</v>
      </c>
      <c r="C6570" s="784" t="s">
        <v>19732</v>
      </c>
      <c r="D6570" s="452" t="s">
        <v>39</v>
      </c>
    </row>
    <row r="6571" spans="1:4" customFormat="1" hidden="1">
      <c r="A6571" s="452" t="s">
        <v>19733</v>
      </c>
      <c r="B6571" s="820" t="s">
        <v>19734</v>
      </c>
      <c r="C6571" s="452" t="s">
        <v>19735</v>
      </c>
      <c r="D6571" s="781" t="s">
        <v>15</v>
      </c>
    </row>
    <row r="6572" spans="1:4" customFormat="1" hidden="1">
      <c r="A6572" s="452" t="s">
        <v>19736</v>
      </c>
      <c r="B6572" s="820" t="s">
        <v>19737</v>
      </c>
      <c r="C6572" s="2" t="s">
        <v>19738</v>
      </c>
      <c r="D6572" s="452" t="s">
        <v>19</v>
      </c>
    </row>
    <row r="6573" spans="1:4" customFormat="1" hidden="1">
      <c r="A6573" s="452" t="s">
        <v>19739</v>
      </c>
      <c r="B6573" s="820" t="s">
        <v>19740</v>
      </c>
      <c r="C6573" s="784" t="s">
        <v>19741</v>
      </c>
      <c r="D6573" s="452" t="s">
        <v>23</v>
      </c>
    </row>
    <row r="6574" spans="1:4" customFormat="1" hidden="1">
      <c r="A6574" s="452" t="s">
        <v>19742</v>
      </c>
      <c r="B6574" s="820" t="s">
        <v>19743</v>
      </c>
      <c r="C6574" s="452" t="s">
        <v>19744</v>
      </c>
      <c r="D6574" s="781" t="s">
        <v>27</v>
      </c>
    </row>
    <row r="6575" spans="1:4" customFormat="1" hidden="1">
      <c r="A6575" s="452" t="s">
        <v>19745</v>
      </c>
      <c r="B6575" s="820" t="s">
        <v>19746</v>
      </c>
      <c r="C6575" s="2" t="s">
        <v>19747</v>
      </c>
      <c r="D6575" s="452" t="s">
        <v>31</v>
      </c>
    </row>
    <row r="6576" spans="1:4" customFormat="1" hidden="1">
      <c r="A6576" s="452" t="s">
        <v>19748</v>
      </c>
      <c r="B6576" s="820" t="s">
        <v>19749</v>
      </c>
      <c r="C6576" s="784" t="s">
        <v>19750</v>
      </c>
      <c r="D6576" s="452" t="s">
        <v>35</v>
      </c>
    </row>
    <row r="6577" spans="1:4" customFormat="1" hidden="1">
      <c r="A6577" s="452" t="s">
        <v>19751</v>
      </c>
      <c r="B6577" s="820" t="s">
        <v>19752</v>
      </c>
      <c r="C6577" s="452" t="s">
        <v>19753</v>
      </c>
      <c r="D6577" s="781" t="s">
        <v>43</v>
      </c>
    </row>
    <row r="6578" spans="1:4" customFormat="1" hidden="1">
      <c r="A6578" s="452" t="s">
        <v>19754</v>
      </c>
      <c r="B6578" s="820" t="s">
        <v>19755</v>
      </c>
      <c r="C6578" s="2" t="s">
        <v>19756</v>
      </c>
      <c r="D6578" s="452" t="s">
        <v>47</v>
      </c>
    </row>
    <row r="6579" spans="1:4" customFormat="1" hidden="1">
      <c r="A6579" s="452" t="s">
        <v>19757</v>
      </c>
      <c r="B6579" s="820" t="s">
        <v>19758</v>
      </c>
      <c r="C6579" s="784" t="s">
        <v>19759</v>
      </c>
      <c r="D6579" s="452" t="s">
        <v>11</v>
      </c>
    </row>
    <row r="6580" spans="1:4" customFormat="1" hidden="1">
      <c r="A6580" s="452" t="s">
        <v>19760</v>
      </c>
      <c r="B6580" s="820" t="s">
        <v>19761</v>
      </c>
      <c r="C6580" s="452" t="s">
        <v>19762</v>
      </c>
      <c r="D6580" s="781" t="s">
        <v>54</v>
      </c>
    </row>
    <row r="6581" spans="1:4" customFormat="1" hidden="1">
      <c r="A6581" s="452" t="s">
        <v>19763</v>
      </c>
      <c r="B6581" s="820" t="s">
        <v>19764</v>
      </c>
      <c r="C6581" s="2" t="s">
        <v>19765</v>
      </c>
      <c r="D6581" s="452" t="s">
        <v>39</v>
      </c>
    </row>
    <row r="6582" spans="1:4" customFormat="1" hidden="1">
      <c r="A6582" s="452" t="s">
        <v>19766</v>
      </c>
      <c r="B6582" s="820" t="s">
        <v>19767</v>
      </c>
      <c r="C6582" s="784" t="s">
        <v>19768</v>
      </c>
      <c r="D6582" s="452" t="s">
        <v>15</v>
      </c>
    </row>
    <row r="6583" spans="1:4" customFormat="1" hidden="1">
      <c r="A6583" s="452" t="s">
        <v>19769</v>
      </c>
      <c r="B6583" s="820" t="s">
        <v>19770</v>
      </c>
      <c r="C6583" s="452" t="s">
        <v>19771</v>
      </c>
      <c r="D6583" s="781" t="s">
        <v>19</v>
      </c>
    </row>
    <row r="6584" spans="1:4" customFormat="1" hidden="1">
      <c r="A6584" s="452" t="s">
        <v>19772</v>
      </c>
      <c r="B6584" s="820" t="s">
        <v>19773</v>
      </c>
      <c r="C6584" s="2" t="s">
        <v>19774</v>
      </c>
      <c r="D6584" s="452" t="s">
        <v>23</v>
      </c>
    </row>
    <row r="6585" spans="1:4" customFormat="1" hidden="1">
      <c r="A6585" s="452" t="s">
        <v>19775</v>
      </c>
      <c r="B6585" s="820" t="s">
        <v>19776</v>
      </c>
      <c r="C6585" s="784" t="s">
        <v>19777</v>
      </c>
      <c r="D6585" s="452" t="s">
        <v>27</v>
      </c>
    </row>
    <row r="6586" spans="1:4" customFormat="1" hidden="1">
      <c r="A6586" s="452" t="s">
        <v>19778</v>
      </c>
      <c r="B6586" s="820" t="s">
        <v>19779</v>
      </c>
      <c r="C6586" s="452" t="s">
        <v>19780</v>
      </c>
      <c r="D6586" s="781" t="s">
        <v>31</v>
      </c>
    </row>
    <row r="6587" spans="1:4" customFormat="1" hidden="1">
      <c r="A6587" s="452" t="s">
        <v>19781</v>
      </c>
      <c r="B6587" s="820" t="s">
        <v>19782</v>
      </c>
      <c r="C6587" s="2" t="s">
        <v>19783</v>
      </c>
      <c r="D6587" s="452" t="s">
        <v>35</v>
      </c>
    </row>
    <row r="6588" spans="1:4" customFormat="1" hidden="1">
      <c r="A6588" s="452" t="s">
        <v>19784</v>
      </c>
      <c r="B6588" s="820" t="s">
        <v>19785</v>
      </c>
      <c r="C6588" s="784" t="s">
        <v>19786</v>
      </c>
      <c r="D6588" s="452" t="s">
        <v>43</v>
      </c>
    </row>
    <row r="6589" spans="1:4" customFormat="1" hidden="1">
      <c r="A6589" s="452" t="s">
        <v>19787</v>
      </c>
      <c r="B6589" s="820" t="s">
        <v>19788</v>
      </c>
      <c r="C6589" s="452" t="s">
        <v>19789</v>
      </c>
      <c r="D6589" s="781" t="s">
        <v>47</v>
      </c>
    </row>
    <row r="6590" spans="1:4" customFormat="1" hidden="1">
      <c r="A6590" s="452" t="s">
        <v>19790</v>
      </c>
      <c r="B6590" s="820" t="s">
        <v>19791</v>
      </c>
      <c r="C6590" s="2" t="s">
        <v>19792</v>
      </c>
      <c r="D6590" s="452" t="s">
        <v>11</v>
      </c>
    </row>
    <row r="6591" spans="1:4" customFormat="1" hidden="1">
      <c r="A6591" s="452" t="s">
        <v>19793</v>
      </c>
      <c r="B6591" s="820" t="s">
        <v>19794</v>
      </c>
      <c r="C6591" s="784" t="s">
        <v>19795</v>
      </c>
      <c r="D6591" s="452" t="s">
        <v>54</v>
      </c>
    </row>
    <row r="6592" spans="1:4" customFormat="1" hidden="1">
      <c r="A6592" s="452" t="s">
        <v>19796</v>
      </c>
      <c r="B6592" s="820" t="s">
        <v>19797</v>
      </c>
      <c r="C6592" s="452" t="s">
        <v>19798</v>
      </c>
      <c r="D6592" s="781" t="s">
        <v>39</v>
      </c>
    </row>
    <row r="6593" spans="1:4" customFormat="1" hidden="1">
      <c r="A6593" s="452" t="s">
        <v>19799</v>
      </c>
      <c r="B6593" s="820" t="s">
        <v>19800</v>
      </c>
      <c r="C6593" s="2" t="s">
        <v>19801</v>
      </c>
      <c r="D6593" s="452" t="s">
        <v>15</v>
      </c>
    </row>
    <row r="6594" spans="1:4" customFormat="1" hidden="1">
      <c r="A6594" s="452" t="s">
        <v>19802</v>
      </c>
      <c r="B6594" s="820" t="s">
        <v>19803</v>
      </c>
      <c r="C6594" s="784" t="s">
        <v>19804</v>
      </c>
      <c r="D6594" s="452" t="s">
        <v>19</v>
      </c>
    </row>
    <row r="6595" spans="1:4" customFormat="1" hidden="1">
      <c r="A6595" s="452" t="s">
        <v>19805</v>
      </c>
      <c r="B6595" s="820" t="s">
        <v>19806</v>
      </c>
      <c r="C6595" s="452" t="s">
        <v>19807</v>
      </c>
      <c r="D6595" s="781" t="s">
        <v>23</v>
      </c>
    </row>
    <row r="6596" spans="1:4" customFormat="1" hidden="1">
      <c r="A6596" s="452" t="s">
        <v>19808</v>
      </c>
      <c r="B6596" s="820" t="s">
        <v>19809</v>
      </c>
      <c r="C6596" s="2" t="s">
        <v>19810</v>
      </c>
      <c r="D6596" s="452" t="s">
        <v>27</v>
      </c>
    </row>
    <row r="6597" spans="1:4" customFormat="1" hidden="1">
      <c r="A6597" s="452" t="s">
        <v>19811</v>
      </c>
      <c r="B6597" s="820" t="s">
        <v>19812</v>
      </c>
      <c r="C6597" s="784" t="s">
        <v>19813</v>
      </c>
      <c r="D6597" s="452" t="s">
        <v>31</v>
      </c>
    </row>
    <row r="6598" spans="1:4" customFormat="1" hidden="1">
      <c r="A6598" s="452" t="s">
        <v>19814</v>
      </c>
      <c r="B6598" s="820" t="s">
        <v>19815</v>
      </c>
      <c r="C6598" s="452" t="s">
        <v>19816</v>
      </c>
      <c r="D6598" s="781" t="s">
        <v>35</v>
      </c>
    </row>
    <row r="6599" spans="1:4" customFormat="1" hidden="1">
      <c r="A6599" s="452" t="s">
        <v>19817</v>
      </c>
      <c r="B6599" s="820" t="s">
        <v>19818</v>
      </c>
      <c r="C6599" s="2" t="s">
        <v>19819</v>
      </c>
      <c r="D6599" s="452" t="s">
        <v>43</v>
      </c>
    </row>
    <row r="6600" spans="1:4" customFormat="1" hidden="1">
      <c r="A6600" s="452" t="s">
        <v>19820</v>
      </c>
      <c r="B6600" s="820" t="s">
        <v>19821</v>
      </c>
      <c r="C6600" s="784" t="s">
        <v>19822</v>
      </c>
      <c r="D6600" s="452" t="s">
        <v>47</v>
      </c>
    </row>
    <row r="6601" spans="1:4" customFormat="1" hidden="1">
      <c r="A6601" s="452" t="s">
        <v>19823</v>
      </c>
      <c r="B6601" s="820" t="s">
        <v>19824</v>
      </c>
      <c r="C6601" s="452" t="s">
        <v>19825</v>
      </c>
      <c r="D6601" s="781" t="s">
        <v>11</v>
      </c>
    </row>
    <row r="6602" spans="1:4" customFormat="1" hidden="1">
      <c r="A6602" s="452" t="s">
        <v>19826</v>
      </c>
      <c r="B6602" s="820" t="s">
        <v>19827</v>
      </c>
      <c r="C6602" s="2" t="s">
        <v>19828</v>
      </c>
      <c r="D6602" s="452" t="s">
        <v>54</v>
      </c>
    </row>
    <row r="6603" spans="1:4" customFormat="1" hidden="1">
      <c r="A6603" s="452" t="s">
        <v>19829</v>
      </c>
      <c r="B6603" s="820" t="s">
        <v>19830</v>
      </c>
      <c r="C6603" s="784" t="s">
        <v>19831</v>
      </c>
      <c r="D6603" s="452" t="s">
        <v>39</v>
      </c>
    </row>
    <row r="6604" spans="1:4" customFormat="1" hidden="1">
      <c r="A6604" s="452" t="s">
        <v>19832</v>
      </c>
      <c r="B6604" s="820" t="s">
        <v>19833</v>
      </c>
      <c r="C6604" s="452" t="s">
        <v>19834</v>
      </c>
      <c r="D6604" s="781" t="s">
        <v>15</v>
      </c>
    </row>
    <row r="6605" spans="1:4" customFormat="1" hidden="1">
      <c r="A6605" s="452" t="s">
        <v>19835</v>
      </c>
      <c r="B6605" s="820" t="s">
        <v>19836</v>
      </c>
      <c r="C6605" s="2" t="s">
        <v>19837</v>
      </c>
      <c r="D6605" s="452" t="s">
        <v>19</v>
      </c>
    </row>
    <row r="6606" spans="1:4" customFormat="1" hidden="1">
      <c r="A6606" s="452" t="s">
        <v>19838</v>
      </c>
      <c r="B6606" s="820" t="s">
        <v>19839</v>
      </c>
      <c r="C6606" s="784" t="s">
        <v>19840</v>
      </c>
      <c r="D6606" s="452" t="s">
        <v>23</v>
      </c>
    </row>
    <row r="6607" spans="1:4" customFormat="1" hidden="1">
      <c r="A6607" s="452" t="s">
        <v>19841</v>
      </c>
      <c r="B6607" s="820" t="s">
        <v>19842</v>
      </c>
      <c r="C6607" s="452" t="s">
        <v>19843</v>
      </c>
      <c r="D6607" s="781" t="s">
        <v>27</v>
      </c>
    </row>
    <row r="6608" spans="1:4" customFormat="1" hidden="1">
      <c r="A6608" s="452" t="s">
        <v>19844</v>
      </c>
      <c r="B6608" s="820" t="s">
        <v>19845</v>
      </c>
      <c r="C6608" s="2" t="s">
        <v>19846</v>
      </c>
      <c r="D6608" s="452" t="s">
        <v>31</v>
      </c>
    </row>
    <row r="6609" spans="1:4" customFormat="1" hidden="1">
      <c r="A6609" s="452" t="s">
        <v>19847</v>
      </c>
      <c r="B6609" s="820" t="s">
        <v>19848</v>
      </c>
      <c r="C6609" s="784" t="s">
        <v>19849</v>
      </c>
      <c r="D6609" s="452" t="s">
        <v>35</v>
      </c>
    </row>
    <row r="6610" spans="1:4" customFormat="1" hidden="1">
      <c r="A6610" s="452" t="s">
        <v>19850</v>
      </c>
      <c r="B6610" s="820" t="s">
        <v>19851</v>
      </c>
      <c r="C6610" s="452" t="s">
        <v>19852</v>
      </c>
      <c r="D6610" s="781" t="s">
        <v>43</v>
      </c>
    </row>
    <row r="6611" spans="1:4" customFormat="1" hidden="1">
      <c r="A6611" s="452" t="s">
        <v>19853</v>
      </c>
      <c r="B6611" s="820" t="s">
        <v>19854</v>
      </c>
      <c r="C6611" s="2" t="s">
        <v>19855</v>
      </c>
      <c r="D6611" s="452" t="s">
        <v>47</v>
      </c>
    </row>
    <row r="6612" spans="1:4" customFormat="1" hidden="1">
      <c r="A6612" s="452" t="s">
        <v>19856</v>
      </c>
      <c r="B6612" s="820" t="s">
        <v>19857</v>
      </c>
      <c r="C6612" s="784" t="s">
        <v>19858</v>
      </c>
      <c r="D6612" s="452" t="s">
        <v>11</v>
      </c>
    </row>
    <row r="6613" spans="1:4" customFormat="1" hidden="1">
      <c r="A6613" s="452" t="s">
        <v>19859</v>
      </c>
      <c r="B6613" s="820" t="s">
        <v>19860</v>
      </c>
      <c r="C6613" s="452" t="s">
        <v>19861</v>
      </c>
      <c r="D6613" s="781" t="s">
        <v>54</v>
      </c>
    </row>
    <row r="6614" spans="1:4" customFormat="1" hidden="1">
      <c r="A6614" s="452" t="s">
        <v>19862</v>
      </c>
      <c r="B6614" s="820" t="s">
        <v>19863</v>
      </c>
      <c r="C6614" s="2" t="s">
        <v>19864</v>
      </c>
      <c r="D6614" s="452" t="s">
        <v>39</v>
      </c>
    </row>
    <row r="6615" spans="1:4" customFormat="1" hidden="1">
      <c r="A6615" s="452" t="s">
        <v>19865</v>
      </c>
      <c r="B6615" s="820" t="s">
        <v>19866</v>
      </c>
      <c r="C6615" s="784" t="s">
        <v>19867</v>
      </c>
      <c r="D6615" s="452" t="s">
        <v>15</v>
      </c>
    </row>
    <row r="6616" spans="1:4" customFormat="1" hidden="1">
      <c r="A6616" s="452" t="s">
        <v>19868</v>
      </c>
      <c r="B6616" s="820" t="s">
        <v>19869</v>
      </c>
      <c r="C6616" s="452" t="s">
        <v>19870</v>
      </c>
      <c r="D6616" s="781" t="s">
        <v>19</v>
      </c>
    </row>
    <row r="6617" spans="1:4" customFormat="1" hidden="1">
      <c r="A6617" s="452" t="s">
        <v>19871</v>
      </c>
      <c r="B6617" s="820" t="s">
        <v>19872</v>
      </c>
      <c r="C6617" s="2" t="s">
        <v>19873</v>
      </c>
      <c r="D6617" s="452" t="s">
        <v>23</v>
      </c>
    </row>
    <row r="6618" spans="1:4" customFormat="1" hidden="1">
      <c r="A6618" s="452" t="s">
        <v>19874</v>
      </c>
      <c r="B6618" s="820" t="s">
        <v>19875</v>
      </c>
      <c r="C6618" s="784" t="s">
        <v>19876</v>
      </c>
      <c r="D6618" s="452" t="s">
        <v>27</v>
      </c>
    </row>
    <row r="6619" spans="1:4" customFormat="1" hidden="1">
      <c r="A6619" s="452" t="s">
        <v>19877</v>
      </c>
      <c r="B6619" s="820" t="s">
        <v>19878</v>
      </c>
      <c r="C6619" s="452" t="s">
        <v>19879</v>
      </c>
      <c r="D6619" s="781" t="s">
        <v>31</v>
      </c>
    </row>
    <row r="6620" spans="1:4" customFormat="1" hidden="1">
      <c r="A6620" s="452" t="s">
        <v>19880</v>
      </c>
      <c r="B6620" s="820" t="s">
        <v>19881</v>
      </c>
      <c r="C6620" s="2" t="s">
        <v>19882</v>
      </c>
      <c r="D6620" s="452" t="s">
        <v>35</v>
      </c>
    </row>
    <row r="6621" spans="1:4" customFormat="1" hidden="1">
      <c r="A6621" s="452" t="s">
        <v>19883</v>
      </c>
      <c r="B6621" s="820" t="s">
        <v>19884</v>
      </c>
      <c r="C6621" s="784" t="s">
        <v>19885</v>
      </c>
      <c r="D6621" s="452" t="s">
        <v>43</v>
      </c>
    </row>
    <row r="6622" spans="1:4" customFormat="1" hidden="1">
      <c r="A6622" s="452" t="s">
        <v>19886</v>
      </c>
      <c r="B6622" s="820" t="s">
        <v>19887</v>
      </c>
      <c r="C6622" s="452" t="s">
        <v>19888</v>
      </c>
      <c r="D6622" s="781" t="s">
        <v>47</v>
      </c>
    </row>
    <row r="6623" spans="1:4" customFormat="1" hidden="1">
      <c r="A6623" s="452" t="s">
        <v>19889</v>
      </c>
      <c r="B6623" s="820" t="s">
        <v>19890</v>
      </c>
      <c r="C6623" s="2" t="s">
        <v>19891</v>
      </c>
      <c r="D6623" s="452" t="s">
        <v>11</v>
      </c>
    </row>
    <row r="6624" spans="1:4" customFormat="1" hidden="1">
      <c r="A6624" s="452" t="s">
        <v>19892</v>
      </c>
      <c r="B6624" s="820" t="s">
        <v>19893</v>
      </c>
      <c r="C6624" s="784" t="s">
        <v>19894</v>
      </c>
      <c r="D6624" s="452" t="s">
        <v>54</v>
      </c>
    </row>
    <row r="6625" spans="1:4" customFormat="1" hidden="1">
      <c r="A6625" s="452" t="s">
        <v>19895</v>
      </c>
      <c r="B6625" s="820" t="s">
        <v>19896</v>
      </c>
      <c r="C6625" s="452" t="s">
        <v>19897</v>
      </c>
      <c r="D6625" s="781" t="s">
        <v>39</v>
      </c>
    </row>
    <row r="6626" spans="1:4" customFormat="1" hidden="1">
      <c r="A6626" s="452" t="s">
        <v>19898</v>
      </c>
      <c r="B6626" s="820" t="s">
        <v>19899</v>
      </c>
      <c r="C6626" s="2" t="s">
        <v>19900</v>
      </c>
      <c r="D6626" s="452" t="s">
        <v>15</v>
      </c>
    </row>
    <row r="6627" spans="1:4" customFormat="1" hidden="1">
      <c r="A6627" s="452" t="s">
        <v>19901</v>
      </c>
      <c r="B6627" s="820" t="s">
        <v>19902</v>
      </c>
      <c r="C6627" s="784" t="s">
        <v>19903</v>
      </c>
      <c r="D6627" s="452" t="s">
        <v>19</v>
      </c>
    </row>
    <row r="6628" spans="1:4" customFormat="1" hidden="1">
      <c r="A6628" s="452" t="s">
        <v>19904</v>
      </c>
      <c r="B6628" s="820" t="s">
        <v>19905</v>
      </c>
      <c r="C6628" s="452" t="s">
        <v>19906</v>
      </c>
      <c r="D6628" s="781" t="s">
        <v>23</v>
      </c>
    </row>
    <row r="6629" spans="1:4" customFormat="1" hidden="1">
      <c r="A6629" s="452" t="s">
        <v>19907</v>
      </c>
      <c r="B6629" s="820" t="s">
        <v>19908</v>
      </c>
      <c r="C6629" s="2" t="s">
        <v>19909</v>
      </c>
      <c r="D6629" s="452" t="s">
        <v>27</v>
      </c>
    </row>
    <row r="6630" spans="1:4" customFormat="1" hidden="1">
      <c r="A6630" s="452" t="s">
        <v>19910</v>
      </c>
      <c r="B6630" s="820" t="s">
        <v>19911</v>
      </c>
      <c r="C6630" s="784" t="s">
        <v>19912</v>
      </c>
      <c r="D6630" s="452" t="s">
        <v>31</v>
      </c>
    </row>
    <row r="6631" spans="1:4" customFormat="1" hidden="1">
      <c r="A6631" s="452" t="s">
        <v>19913</v>
      </c>
      <c r="B6631" s="820" t="s">
        <v>19914</v>
      </c>
      <c r="C6631" s="452" t="s">
        <v>19915</v>
      </c>
      <c r="D6631" s="781" t="s">
        <v>35</v>
      </c>
    </row>
    <row r="6632" spans="1:4" customFormat="1" hidden="1">
      <c r="A6632" s="452" t="s">
        <v>19916</v>
      </c>
      <c r="B6632" s="820" t="s">
        <v>19917</v>
      </c>
      <c r="C6632" s="2" t="s">
        <v>19918</v>
      </c>
      <c r="D6632" s="452" t="s">
        <v>43</v>
      </c>
    </row>
    <row r="6633" spans="1:4" customFormat="1" hidden="1">
      <c r="A6633" s="452" t="s">
        <v>19919</v>
      </c>
      <c r="B6633" s="820" t="s">
        <v>19920</v>
      </c>
      <c r="C6633" s="784" t="s">
        <v>19921</v>
      </c>
      <c r="D6633" s="452" t="s">
        <v>47</v>
      </c>
    </row>
    <row r="6634" spans="1:4" customFormat="1" hidden="1">
      <c r="A6634" s="452" t="s">
        <v>19922</v>
      </c>
      <c r="B6634" s="820" t="s">
        <v>19923</v>
      </c>
      <c r="C6634" s="452" t="s">
        <v>19924</v>
      </c>
      <c r="D6634" s="781" t="s">
        <v>11</v>
      </c>
    </row>
    <row r="6635" spans="1:4" customFormat="1" hidden="1">
      <c r="A6635" s="452" t="s">
        <v>19925</v>
      </c>
      <c r="B6635" s="820" t="s">
        <v>19926</v>
      </c>
      <c r="C6635" s="2" t="s">
        <v>19927</v>
      </c>
      <c r="D6635" s="452" t="s">
        <v>54</v>
      </c>
    </row>
    <row r="6636" spans="1:4" customFormat="1" hidden="1">
      <c r="A6636" s="452" t="s">
        <v>19928</v>
      </c>
      <c r="B6636" s="820" t="s">
        <v>19929</v>
      </c>
      <c r="C6636" s="784" t="s">
        <v>19930</v>
      </c>
      <c r="D6636" s="452" t="s">
        <v>39</v>
      </c>
    </row>
    <row r="6637" spans="1:4" customFormat="1" hidden="1">
      <c r="A6637" s="452" t="s">
        <v>19931</v>
      </c>
      <c r="B6637" s="820" t="s">
        <v>19932</v>
      </c>
      <c r="C6637" s="452" t="s">
        <v>19933</v>
      </c>
      <c r="D6637" s="781" t="s">
        <v>15</v>
      </c>
    </row>
    <row r="6638" spans="1:4" customFormat="1" hidden="1">
      <c r="A6638" s="452" t="s">
        <v>19934</v>
      </c>
      <c r="B6638" s="820" t="s">
        <v>19935</v>
      </c>
      <c r="C6638" s="2" t="s">
        <v>19936</v>
      </c>
      <c r="D6638" s="452" t="s">
        <v>19</v>
      </c>
    </row>
    <row r="6639" spans="1:4" customFormat="1" hidden="1">
      <c r="A6639" s="452" t="s">
        <v>19937</v>
      </c>
      <c r="B6639" s="820" t="s">
        <v>19938</v>
      </c>
      <c r="C6639" s="784" t="s">
        <v>19939</v>
      </c>
      <c r="D6639" s="452" t="s">
        <v>23</v>
      </c>
    </row>
    <row r="6640" spans="1:4" customFormat="1" hidden="1">
      <c r="A6640" s="452" t="s">
        <v>19940</v>
      </c>
      <c r="B6640" s="820" t="s">
        <v>19941</v>
      </c>
      <c r="C6640" s="452" t="s">
        <v>19942</v>
      </c>
      <c r="D6640" s="781" t="s">
        <v>27</v>
      </c>
    </row>
    <row r="6641" spans="1:4" customFormat="1" hidden="1">
      <c r="A6641" s="452" t="s">
        <v>19943</v>
      </c>
      <c r="B6641" s="820" t="s">
        <v>19944</v>
      </c>
      <c r="C6641" s="2" t="s">
        <v>19945</v>
      </c>
      <c r="D6641" s="452" t="s">
        <v>31</v>
      </c>
    </row>
    <row r="6642" spans="1:4" customFormat="1" hidden="1">
      <c r="A6642" s="452" t="s">
        <v>19946</v>
      </c>
      <c r="B6642" s="820" t="s">
        <v>19947</v>
      </c>
      <c r="C6642" s="784" t="s">
        <v>19948</v>
      </c>
      <c r="D6642" s="452" t="s">
        <v>35</v>
      </c>
    </row>
    <row r="6643" spans="1:4" customFormat="1" hidden="1">
      <c r="A6643" s="452" t="s">
        <v>19949</v>
      </c>
      <c r="B6643" s="820" t="s">
        <v>19950</v>
      </c>
      <c r="C6643" s="452" t="s">
        <v>19951</v>
      </c>
      <c r="D6643" s="781" t="s">
        <v>43</v>
      </c>
    </row>
    <row r="6644" spans="1:4" customFormat="1" hidden="1">
      <c r="A6644" s="452" t="s">
        <v>19952</v>
      </c>
      <c r="B6644" s="820" t="s">
        <v>19953</v>
      </c>
      <c r="C6644" s="2" t="s">
        <v>19954</v>
      </c>
      <c r="D6644" s="452" t="s">
        <v>47</v>
      </c>
    </row>
    <row r="6645" spans="1:4" customFormat="1" hidden="1">
      <c r="A6645" s="452" t="s">
        <v>19955</v>
      </c>
      <c r="B6645" s="820" t="s">
        <v>19956</v>
      </c>
      <c r="C6645" s="784" t="s">
        <v>19957</v>
      </c>
      <c r="D6645" s="452" t="s">
        <v>11</v>
      </c>
    </row>
    <row r="6646" spans="1:4" customFormat="1" hidden="1">
      <c r="A6646" s="452" t="s">
        <v>19958</v>
      </c>
      <c r="B6646" s="820" t="s">
        <v>19959</v>
      </c>
      <c r="C6646" s="452" t="s">
        <v>19960</v>
      </c>
      <c r="D6646" s="781" t="s">
        <v>54</v>
      </c>
    </row>
    <row r="6647" spans="1:4" customFormat="1" hidden="1">
      <c r="A6647" s="452" t="s">
        <v>19961</v>
      </c>
      <c r="B6647" s="820" t="s">
        <v>19962</v>
      </c>
      <c r="C6647" s="2" t="s">
        <v>19963</v>
      </c>
      <c r="D6647" s="452" t="s">
        <v>39</v>
      </c>
    </row>
    <row r="6648" spans="1:4" customFormat="1" hidden="1">
      <c r="A6648" s="452" t="s">
        <v>19964</v>
      </c>
      <c r="B6648" s="820" t="s">
        <v>19965</v>
      </c>
      <c r="C6648" s="784" t="s">
        <v>19966</v>
      </c>
      <c r="D6648" s="452" t="s">
        <v>15</v>
      </c>
    </row>
    <row r="6649" spans="1:4" customFormat="1" hidden="1">
      <c r="A6649" s="452" t="s">
        <v>19967</v>
      </c>
      <c r="B6649" s="820" t="s">
        <v>19968</v>
      </c>
      <c r="C6649" s="452" t="s">
        <v>19969</v>
      </c>
      <c r="D6649" s="781" t="s">
        <v>19</v>
      </c>
    </row>
    <row r="6650" spans="1:4" customFormat="1" hidden="1">
      <c r="A6650" s="452" t="s">
        <v>19970</v>
      </c>
      <c r="B6650" s="820" t="s">
        <v>19971</v>
      </c>
      <c r="C6650" s="2" t="s">
        <v>19972</v>
      </c>
      <c r="D6650" s="452" t="s">
        <v>23</v>
      </c>
    </row>
    <row r="6651" spans="1:4" customFormat="1" hidden="1">
      <c r="A6651" s="452" t="s">
        <v>19973</v>
      </c>
      <c r="B6651" s="820" t="s">
        <v>19974</v>
      </c>
      <c r="C6651" s="784" t="s">
        <v>19975</v>
      </c>
      <c r="D6651" s="452" t="s">
        <v>27</v>
      </c>
    </row>
    <row r="6652" spans="1:4" customFormat="1" hidden="1">
      <c r="A6652" s="452" t="s">
        <v>19976</v>
      </c>
      <c r="B6652" s="820" t="s">
        <v>19977</v>
      </c>
      <c r="C6652" s="452" t="s">
        <v>19978</v>
      </c>
      <c r="D6652" s="781" t="s">
        <v>31</v>
      </c>
    </row>
    <row r="6653" spans="1:4" customFormat="1" hidden="1">
      <c r="A6653" s="452" t="s">
        <v>19979</v>
      </c>
      <c r="B6653" s="820" t="s">
        <v>19980</v>
      </c>
      <c r="C6653" s="2" t="s">
        <v>19981</v>
      </c>
      <c r="D6653" s="452" t="s">
        <v>35</v>
      </c>
    </row>
    <row r="6654" spans="1:4" customFormat="1" hidden="1">
      <c r="A6654" s="452" t="s">
        <v>19982</v>
      </c>
      <c r="B6654" s="820" t="s">
        <v>19983</v>
      </c>
      <c r="C6654" s="784" t="s">
        <v>19984</v>
      </c>
      <c r="D6654" s="452" t="s">
        <v>43</v>
      </c>
    </row>
    <row r="6655" spans="1:4" customFormat="1" hidden="1">
      <c r="A6655" s="452" t="s">
        <v>19985</v>
      </c>
      <c r="B6655" s="820" t="s">
        <v>19986</v>
      </c>
      <c r="C6655" s="452" t="s">
        <v>19987</v>
      </c>
      <c r="D6655" s="781" t="s">
        <v>47</v>
      </c>
    </row>
    <row r="6656" spans="1:4" customFormat="1" hidden="1">
      <c r="A6656" s="452" t="s">
        <v>19988</v>
      </c>
      <c r="B6656" s="820" t="s">
        <v>19989</v>
      </c>
      <c r="C6656" s="2" t="s">
        <v>19990</v>
      </c>
      <c r="D6656" s="452" t="s">
        <v>11</v>
      </c>
    </row>
    <row r="6657" spans="1:4" customFormat="1" hidden="1">
      <c r="A6657" s="452" t="s">
        <v>19991</v>
      </c>
      <c r="B6657" s="820" t="s">
        <v>19992</v>
      </c>
      <c r="C6657" s="784" t="s">
        <v>19993</v>
      </c>
      <c r="D6657" s="452" t="s">
        <v>54</v>
      </c>
    </row>
    <row r="6658" spans="1:4" customFormat="1" hidden="1">
      <c r="A6658" s="452" t="s">
        <v>19994</v>
      </c>
      <c r="B6658" s="820" t="s">
        <v>19995</v>
      </c>
      <c r="C6658" s="452" t="s">
        <v>19996</v>
      </c>
      <c r="D6658" s="781" t="s">
        <v>39</v>
      </c>
    </row>
    <row r="6659" spans="1:4" customFormat="1" hidden="1">
      <c r="A6659" s="452" t="s">
        <v>19997</v>
      </c>
      <c r="B6659" s="820" t="s">
        <v>19998</v>
      </c>
      <c r="C6659" s="2" t="s">
        <v>19999</v>
      </c>
      <c r="D6659" s="452" t="s">
        <v>15</v>
      </c>
    </row>
    <row r="6660" spans="1:4" customFormat="1" hidden="1">
      <c r="A6660" s="452" t="s">
        <v>20000</v>
      </c>
      <c r="B6660" s="820" t="s">
        <v>20001</v>
      </c>
      <c r="C6660" s="784" t="s">
        <v>20002</v>
      </c>
      <c r="D6660" s="452" t="s">
        <v>19</v>
      </c>
    </row>
    <row r="6661" spans="1:4" customFormat="1" hidden="1">
      <c r="A6661" s="452" t="s">
        <v>20003</v>
      </c>
      <c r="B6661" s="820" t="s">
        <v>20004</v>
      </c>
      <c r="C6661" s="452" t="s">
        <v>20005</v>
      </c>
      <c r="D6661" s="781" t="s">
        <v>23</v>
      </c>
    </row>
    <row r="6662" spans="1:4" customFormat="1" hidden="1">
      <c r="A6662" s="452" t="s">
        <v>20006</v>
      </c>
      <c r="B6662" s="820" t="s">
        <v>20007</v>
      </c>
      <c r="C6662" s="2" t="s">
        <v>20008</v>
      </c>
      <c r="D6662" s="452" t="s">
        <v>27</v>
      </c>
    </row>
    <row r="6663" spans="1:4" customFormat="1" hidden="1">
      <c r="A6663" s="452" t="s">
        <v>20009</v>
      </c>
      <c r="B6663" s="820" t="s">
        <v>20010</v>
      </c>
      <c r="C6663" s="784" t="s">
        <v>20011</v>
      </c>
      <c r="D6663" s="452" t="s">
        <v>31</v>
      </c>
    </row>
    <row r="6664" spans="1:4" customFormat="1" hidden="1">
      <c r="A6664" s="452" t="s">
        <v>20012</v>
      </c>
      <c r="B6664" s="820" t="s">
        <v>20013</v>
      </c>
      <c r="C6664" s="452" t="s">
        <v>20014</v>
      </c>
      <c r="D6664" s="781" t="s">
        <v>35</v>
      </c>
    </row>
    <row r="6665" spans="1:4" customFormat="1" hidden="1">
      <c r="A6665" s="452" t="s">
        <v>20015</v>
      </c>
      <c r="B6665" s="820" t="s">
        <v>20016</v>
      </c>
      <c r="C6665" s="2" t="s">
        <v>20017</v>
      </c>
      <c r="D6665" s="452" t="s">
        <v>43</v>
      </c>
    </row>
    <row r="6666" spans="1:4" customFormat="1" hidden="1">
      <c r="A6666" s="452" t="s">
        <v>20018</v>
      </c>
      <c r="B6666" s="820" t="s">
        <v>20019</v>
      </c>
      <c r="C6666" s="784" t="s">
        <v>20020</v>
      </c>
      <c r="D6666" s="452" t="s">
        <v>47</v>
      </c>
    </row>
    <row r="6667" spans="1:4" customFormat="1" hidden="1">
      <c r="A6667" s="452" t="s">
        <v>20021</v>
      </c>
      <c r="B6667" s="820" t="s">
        <v>20022</v>
      </c>
      <c r="C6667" s="452" t="s">
        <v>20023</v>
      </c>
      <c r="D6667" s="781" t="s">
        <v>11</v>
      </c>
    </row>
    <row r="6668" spans="1:4" customFormat="1" hidden="1">
      <c r="A6668" s="452" t="s">
        <v>20024</v>
      </c>
      <c r="B6668" s="820" t="s">
        <v>20025</v>
      </c>
      <c r="C6668" s="2" t="s">
        <v>20026</v>
      </c>
      <c r="D6668" s="452" t="s">
        <v>54</v>
      </c>
    </row>
    <row r="6669" spans="1:4" customFormat="1" hidden="1">
      <c r="A6669" s="452" t="s">
        <v>20027</v>
      </c>
      <c r="B6669" s="820" t="s">
        <v>20028</v>
      </c>
      <c r="C6669" s="784" t="s">
        <v>20029</v>
      </c>
      <c r="D6669" s="452" t="s">
        <v>39</v>
      </c>
    </row>
    <row r="6670" spans="1:4" customFormat="1" hidden="1">
      <c r="A6670" s="452" t="s">
        <v>20030</v>
      </c>
      <c r="B6670" s="820" t="s">
        <v>20031</v>
      </c>
      <c r="C6670" s="452" t="s">
        <v>20032</v>
      </c>
      <c r="D6670" s="781" t="s">
        <v>15</v>
      </c>
    </row>
    <row r="6671" spans="1:4" customFormat="1" hidden="1">
      <c r="A6671" s="452" t="s">
        <v>20033</v>
      </c>
      <c r="B6671" s="820" t="s">
        <v>20034</v>
      </c>
      <c r="C6671" s="2" t="s">
        <v>20035</v>
      </c>
      <c r="D6671" s="452" t="s">
        <v>19</v>
      </c>
    </row>
    <row r="6672" spans="1:4" customFormat="1" hidden="1">
      <c r="A6672" s="452" t="s">
        <v>20036</v>
      </c>
      <c r="B6672" s="820" t="s">
        <v>20037</v>
      </c>
      <c r="C6672" s="784" t="s">
        <v>20038</v>
      </c>
      <c r="D6672" s="452" t="s">
        <v>23</v>
      </c>
    </row>
    <row r="6673" spans="1:4" customFormat="1" hidden="1">
      <c r="A6673" s="452" t="s">
        <v>20039</v>
      </c>
      <c r="B6673" s="820" t="s">
        <v>20040</v>
      </c>
      <c r="C6673" s="452" t="s">
        <v>20041</v>
      </c>
      <c r="D6673" s="781" t="s">
        <v>27</v>
      </c>
    </row>
    <row r="6674" spans="1:4" customFormat="1" hidden="1">
      <c r="A6674" s="452" t="s">
        <v>20042</v>
      </c>
      <c r="B6674" s="820" t="s">
        <v>20043</v>
      </c>
      <c r="C6674" s="2" t="s">
        <v>20044</v>
      </c>
      <c r="D6674" s="452" t="s">
        <v>31</v>
      </c>
    </row>
    <row r="6675" spans="1:4" customFormat="1" hidden="1">
      <c r="A6675" s="452" t="s">
        <v>20045</v>
      </c>
      <c r="B6675" s="820" t="s">
        <v>20046</v>
      </c>
      <c r="C6675" s="784" t="s">
        <v>20047</v>
      </c>
      <c r="D6675" s="452" t="s">
        <v>35</v>
      </c>
    </row>
    <row r="6676" spans="1:4" customFormat="1" hidden="1">
      <c r="A6676" s="452" t="s">
        <v>20048</v>
      </c>
      <c r="B6676" s="820" t="s">
        <v>20049</v>
      </c>
      <c r="C6676" s="452" t="s">
        <v>20050</v>
      </c>
      <c r="D6676" s="781" t="s">
        <v>43</v>
      </c>
    </row>
    <row r="6677" spans="1:4" customFormat="1" hidden="1">
      <c r="A6677" s="452" t="s">
        <v>20051</v>
      </c>
      <c r="B6677" s="820" t="s">
        <v>20052</v>
      </c>
      <c r="C6677" s="2" t="s">
        <v>20053</v>
      </c>
      <c r="D6677" s="452" t="s">
        <v>47</v>
      </c>
    </row>
    <row r="6678" spans="1:4" customFormat="1" hidden="1">
      <c r="A6678" s="452" t="s">
        <v>20054</v>
      </c>
      <c r="B6678" s="820" t="s">
        <v>20055</v>
      </c>
      <c r="C6678" s="784" t="s">
        <v>20056</v>
      </c>
      <c r="D6678" s="452" t="s">
        <v>11</v>
      </c>
    </row>
    <row r="6679" spans="1:4" customFormat="1" hidden="1">
      <c r="A6679" s="452" t="s">
        <v>20057</v>
      </c>
      <c r="B6679" s="820" t="s">
        <v>20058</v>
      </c>
      <c r="C6679" s="452" t="s">
        <v>20059</v>
      </c>
      <c r="D6679" s="781" t="s">
        <v>54</v>
      </c>
    </row>
    <row r="6680" spans="1:4" customFormat="1" hidden="1">
      <c r="A6680" s="452" t="s">
        <v>20060</v>
      </c>
      <c r="B6680" s="820" t="s">
        <v>20061</v>
      </c>
      <c r="C6680" s="2" t="s">
        <v>20062</v>
      </c>
      <c r="D6680" s="452" t="s">
        <v>39</v>
      </c>
    </row>
    <row r="6681" spans="1:4" customFormat="1" hidden="1">
      <c r="A6681" s="452" t="s">
        <v>20063</v>
      </c>
      <c r="B6681" s="820" t="s">
        <v>20064</v>
      </c>
      <c r="C6681" s="784" t="s">
        <v>20065</v>
      </c>
      <c r="D6681" s="452" t="s">
        <v>15</v>
      </c>
    </row>
    <row r="6682" spans="1:4" customFormat="1" hidden="1">
      <c r="A6682" s="452" t="s">
        <v>20066</v>
      </c>
      <c r="B6682" s="820" t="s">
        <v>20067</v>
      </c>
      <c r="C6682" s="452" t="s">
        <v>20068</v>
      </c>
      <c r="D6682" s="781" t="s">
        <v>19</v>
      </c>
    </row>
    <row r="6683" spans="1:4" customFormat="1" hidden="1">
      <c r="A6683" s="452" t="s">
        <v>20069</v>
      </c>
      <c r="B6683" s="820" t="s">
        <v>20070</v>
      </c>
      <c r="C6683" s="2" t="s">
        <v>20071</v>
      </c>
      <c r="D6683" s="452" t="s">
        <v>23</v>
      </c>
    </row>
    <row r="6684" spans="1:4" customFormat="1" hidden="1">
      <c r="A6684" s="452" t="s">
        <v>20072</v>
      </c>
      <c r="B6684" s="820" t="s">
        <v>20073</v>
      </c>
      <c r="C6684" s="784" t="s">
        <v>20074</v>
      </c>
      <c r="D6684" s="452" t="s">
        <v>27</v>
      </c>
    </row>
    <row r="6685" spans="1:4" customFormat="1" hidden="1">
      <c r="A6685" s="452" t="s">
        <v>20075</v>
      </c>
      <c r="B6685" s="820" t="s">
        <v>20076</v>
      </c>
      <c r="C6685" s="452" t="s">
        <v>20077</v>
      </c>
      <c r="D6685" s="781" t="s">
        <v>31</v>
      </c>
    </row>
    <row r="6686" spans="1:4" customFormat="1" hidden="1">
      <c r="A6686" s="452" t="s">
        <v>20078</v>
      </c>
      <c r="B6686" s="820" t="s">
        <v>20079</v>
      </c>
      <c r="C6686" s="2" t="s">
        <v>20080</v>
      </c>
      <c r="D6686" s="452" t="s">
        <v>35</v>
      </c>
    </row>
    <row r="6687" spans="1:4" customFormat="1" hidden="1">
      <c r="A6687" s="452" t="s">
        <v>20081</v>
      </c>
      <c r="B6687" s="820" t="s">
        <v>20082</v>
      </c>
      <c r="C6687" s="784" t="s">
        <v>20083</v>
      </c>
      <c r="D6687" s="452" t="s">
        <v>43</v>
      </c>
    </row>
    <row r="6688" spans="1:4" customFormat="1" hidden="1">
      <c r="A6688" s="452" t="s">
        <v>20084</v>
      </c>
      <c r="B6688" s="820" t="s">
        <v>20085</v>
      </c>
      <c r="C6688" s="452" t="s">
        <v>20086</v>
      </c>
      <c r="D6688" s="781" t="s">
        <v>47</v>
      </c>
    </row>
    <row r="6689" spans="1:4" customFormat="1" hidden="1">
      <c r="A6689" s="452" t="s">
        <v>20087</v>
      </c>
      <c r="B6689" s="820" t="s">
        <v>20088</v>
      </c>
      <c r="C6689" s="2" t="s">
        <v>20089</v>
      </c>
      <c r="D6689" s="452" t="s">
        <v>11</v>
      </c>
    </row>
    <row r="6690" spans="1:4" customFormat="1" hidden="1">
      <c r="A6690" s="452" t="s">
        <v>20090</v>
      </c>
      <c r="B6690" s="820" t="s">
        <v>20091</v>
      </c>
      <c r="C6690" s="784" t="s">
        <v>20092</v>
      </c>
      <c r="D6690" s="452" t="s">
        <v>54</v>
      </c>
    </row>
    <row r="6691" spans="1:4" customFormat="1" hidden="1">
      <c r="A6691" s="452" t="s">
        <v>20093</v>
      </c>
      <c r="B6691" s="820" t="s">
        <v>20094</v>
      </c>
      <c r="C6691" s="452" t="s">
        <v>20095</v>
      </c>
      <c r="D6691" s="781" t="s">
        <v>39</v>
      </c>
    </row>
    <row r="6692" spans="1:4" customFormat="1" hidden="1">
      <c r="A6692" s="452" t="s">
        <v>20096</v>
      </c>
      <c r="B6692" s="820" t="s">
        <v>20097</v>
      </c>
      <c r="C6692" s="2" t="s">
        <v>20098</v>
      </c>
      <c r="D6692" s="452" t="s">
        <v>15</v>
      </c>
    </row>
    <row r="6693" spans="1:4" customFormat="1" hidden="1">
      <c r="A6693" s="452" t="s">
        <v>20099</v>
      </c>
      <c r="B6693" s="820" t="s">
        <v>20100</v>
      </c>
      <c r="C6693" s="784" t="s">
        <v>20101</v>
      </c>
      <c r="D6693" s="452" t="s">
        <v>19</v>
      </c>
    </row>
    <row r="6694" spans="1:4" customFormat="1" hidden="1">
      <c r="A6694" s="452" t="s">
        <v>20102</v>
      </c>
      <c r="B6694" s="820" t="s">
        <v>20103</v>
      </c>
      <c r="C6694" s="452" t="s">
        <v>20104</v>
      </c>
      <c r="D6694" s="781" t="s">
        <v>23</v>
      </c>
    </row>
    <row r="6695" spans="1:4" customFormat="1" hidden="1">
      <c r="A6695" s="452" t="s">
        <v>20105</v>
      </c>
      <c r="B6695" s="820" t="s">
        <v>20106</v>
      </c>
      <c r="C6695" s="2" t="s">
        <v>20107</v>
      </c>
      <c r="D6695" s="452" t="s">
        <v>27</v>
      </c>
    </row>
    <row r="6696" spans="1:4" customFormat="1" hidden="1">
      <c r="A6696" s="452" t="s">
        <v>20108</v>
      </c>
      <c r="B6696" s="820" t="s">
        <v>20109</v>
      </c>
      <c r="C6696" s="784" t="s">
        <v>20110</v>
      </c>
      <c r="D6696" s="452" t="s">
        <v>31</v>
      </c>
    </row>
    <row r="6697" spans="1:4" customFormat="1" hidden="1">
      <c r="A6697" s="452" t="s">
        <v>20111</v>
      </c>
      <c r="B6697" s="820" t="s">
        <v>20112</v>
      </c>
      <c r="C6697" s="452" t="s">
        <v>20113</v>
      </c>
      <c r="D6697" s="781" t="s">
        <v>35</v>
      </c>
    </row>
    <row r="6698" spans="1:4" customFormat="1" hidden="1">
      <c r="A6698" s="452" t="s">
        <v>20114</v>
      </c>
      <c r="B6698" s="820" t="s">
        <v>20115</v>
      </c>
      <c r="C6698" s="2" t="s">
        <v>20116</v>
      </c>
      <c r="D6698" s="452" t="s">
        <v>43</v>
      </c>
    </row>
    <row r="6699" spans="1:4" customFormat="1" hidden="1">
      <c r="A6699" s="452" t="s">
        <v>20117</v>
      </c>
      <c r="B6699" s="820" t="s">
        <v>20118</v>
      </c>
      <c r="C6699" s="784" t="s">
        <v>20119</v>
      </c>
      <c r="D6699" s="452" t="s">
        <v>47</v>
      </c>
    </row>
    <row r="6700" spans="1:4" customFormat="1" hidden="1">
      <c r="A6700" s="452" t="s">
        <v>20120</v>
      </c>
      <c r="B6700" s="820" t="s">
        <v>20121</v>
      </c>
      <c r="C6700" s="452" t="s">
        <v>20122</v>
      </c>
      <c r="D6700" s="781" t="s">
        <v>11</v>
      </c>
    </row>
    <row r="6701" spans="1:4" customFormat="1" hidden="1">
      <c r="A6701" s="452" t="s">
        <v>20123</v>
      </c>
      <c r="B6701" s="820" t="s">
        <v>20124</v>
      </c>
      <c r="C6701" s="2" t="s">
        <v>20125</v>
      </c>
      <c r="D6701" s="452" t="s">
        <v>54</v>
      </c>
    </row>
    <row r="6702" spans="1:4" customFormat="1" hidden="1">
      <c r="A6702" s="452" t="s">
        <v>20126</v>
      </c>
      <c r="B6702" s="820" t="s">
        <v>20127</v>
      </c>
      <c r="C6702" s="784" t="s">
        <v>20128</v>
      </c>
      <c r="D6702" s="452" t="s">
        <v>39</v>
      </c>
    </row>
    <row r="6703" spans="1:4" hidden="1">
      <c r="A6703" s="452" t="s">
        <v>20129</v>
      </c>
      <c r="B6703" s="820" t="s">
        <v>20130</v>
      </c>
      <c r="C6703" s="452" t="s">
        <v>20131</v>
      </c>
      <c r="D6703" s="781" t="s">
        <v>15</v>
      </c>
    </row>
    <row r="6704" spans="1:4" hidden="1">
      <c r="A6704" s="452" t="s">
        <v>20132</v>
      </c>
      <c r="B6704" s="820" t="s">
        <v>20133</v>
      </c>
      <c r="C6704" s="2" t="s">
        <v>20134</v>
      </c>
      <c r="D6704" s="452" t="s">
        <v>19</v>
      </c>
    </row>
    <row r="6705" spans="1:4" hidden="1">
      <c r="A6705" s="452" t="s">
        <v>20135</v>
      </c>
      <c r="B6705" s="820" t="s">
        <v>20136</v>
      </c>
      <c r="C6705" s="784" t="s">
        <v>20137</v>
      </c>
      <c r="D6705" s="452" t="s">
        <v>35</v>
      </c>
    </row>
    <row r="6706" spans="1:4" hidden="1">
      <c r="A6706" s="452" t="s">
        <v>20138</v>
      </c>
      <c r="B6706" s="820" t="s">
        <v>20139</v>
      </c>
      <c r="C6706" s="452" t="s">
        <v>20140</v>
      </c>
      <c r="D6706" s="781" t="s">
        <v>39</v>
      </c>
    </row>
    <row r="6707" spans="1:4" hidden="1">
      <c r="A6707" s="452" t="s">
        <v>20141</v>
      </c>
      <c r="B6707" s="820" t="s">
        <v>20142</v>
      </c>
      <c r="C6707" s="2" t="s">
        <v>20143</v>
      </c>
      <c r="D6707" s="452" t="s">
        <v>43</v>
      </c>
    </row>
    <row r="6708" spans="1:4" hidden="1">
      <c r="A6708" s="452" t="s">
        <v>20144</v>
      </c>
      <c r="B6708" s="820" t="s">
        <v>20145</v>
      </c>
      <c r="C6708" s="784" t="s">
        <v>20146</v>
      </c>
      <c r="D6708" s="452" t="s">
        <v>47</v>
      </c>
    </row>
    <row r="6709" spans="1:4" hidden="1">
      <c r="A6709" s="452" t="s">
        <v>20147</v>
      </c>
      <c r="B6709" s="820" t="s">
        <v>20148</v>
      </c>
      <c r="C6709" s="452" t="s">
        <v>20149</v>
      </c>
      <c r="D6709" s="781" t="s">
        <v>11</v>
      </c>
    </row>
    <row r="6710" spans="1:4" hidden="1">
      <c r="A6710" s="452" t="s">
        <v>20150</v>
      </c>
      <c r="B6710" s="820" t="s">
        <v>20151</v>
      </c>
      <c r="C6710" s="2" t="s">
        <v>20152</v>
      </c>
      <c r="D6710" s="452" t="s">
        <v>54</v>
      </c>
    </row>
    <row r="6711" spans="1:4" hidden="1">
      <c r="A6711" s="452" t="s">
        <v>20153</v>
      </c>
      <c r="B6711" s="820" t="s">
        <v>20154</v>
      </c>
      <c r="C6711" s="784" t="s">
        <v>20155</v>
      </c>
      <c r="D6711" s="452" t="s">
        <v>15</v>
      </c>
    </row>
    <row r="6712" spans="1:4" hidden="1">
      <c r="A6712" s="452" t="s">
        <v>20156</v>
      </c>
      <c r="B6712" s="820" t="s">
        <v>20157</v>
      </c>
      <c r="C6712" s="452" t="s">
        <v>20158</v>
      </c>
      <c r="D6712" s="781" t="s">
        <v>19</v>
      </c>
    </row>
    <row r="6713" spans="1:4" hidden="1">
      <c r="A6713" s="452" t="s">
        <v>20159</v>
      </c>
      <c r="B6713" s="820" t="s">
        <v>20160</v>
      </c>
      <c r="C6713" s="2" t="s">
        <v>20161</v>
      </c>
      <c r="D6713" s="452" t="s">
        <v>35</v>
      </c>
    </row>
    <row r="6714" spans="1:4" hidden="1">
      <c r="A6714" s="452" t="s">
        <v>20162</v>
      </c>
      <c r="B6714" s="820" t="s">
        <v>20163</v>
      </c>
      <c r="C6714" s="784" t="s">
        <v>20164</v>
      </c>
      <c r="D6714" s="452" t="s">
        <v>39</v>
      </c>
    </row>
    <row r="6715" spans="1:4" hidden="1">
      <c r="A6715" s="452" t="s">
        <v>20165</v>
      </c>
      <c r="B6715" s="820" t="s">
        <v>20166</v>
      </c>
      <c r="C6715" s="452" t="s">
        <v>20167</v>
      </c>
      <c r="D6715" s="781" t="s">
        <v>43</v>
      </c>
    </row>
    <row r="6716" spans="1:4" hidden="1">
      <c r="A6716" s="452" t="s">
        <v>20168</v>
      </c>
      <c r="B6716" s="820" t="s">
        <v>20169</v>
      </c>
      <c r="C6716" s="2" t="s">
        <v>20170</v>
      </c>
      <c r="D6716" s="452" t="s">
        <v>47</v>
      </c>
    </row>
    <row r="6717" spans="1:4" hidden="1">
      <c r="A6717" s="452" t="s">
        <v>20171</v>
      </c>
      <c r="B6717" s="820" t="s">
        <v>20172</v>
      </c>
      <c r="C6717" s="784" t="s">
        <v>20173</v>
      </c>
      <c r="D6717" s="452" t="s">
        <v>11</v>
      </c>
    </row>
    <row r="6718" spans="1:4" hidden="1">
      <c r="A6718" s="452" t="s">
        <v>20174</v>
      </c>
      <c r="B6718" s="820" t="s">
        <v>20175</v>
      </c>
      <c r="C6718" s="452" t="s">
        <v>20176</v>
      </c>
      <c r="D6718" s="781" t="s">
        <v>54</v>
      </c>
    </row>
    <row r="6719" spans="1:4" hidden="1">
      <c r="A6719" s="452" t="s">
        <v>20177</v>
      </c>
      <c r="B6719" s="820" t="s">
        <v>20178</v>
      </c>
      <c r="C6719" s="2" t="s">
        <v>20179</v>
      </c>
      <c r="D6719" s="452" t="s">
        <v>15</v>
      </c>
    </row>
    <row r="6720" spans="1:4" hidden="1">
      <c r="A6720" s="452" t="s">
        <v>20180</v>
      </c>
      <c r="B6720" s="820" t="s">
        <v>20181</v>
      </c>
      <c r="C6720" s="784" t="s">
        <v>20182</v>
      </c>
      <c r="D6720" s="452" t="s">
        <v>19</v>
      </c>
    </row>
    <row r="6721" spans="1:4" hidden="1">
      <c r="A6721" s="452" t="s">
        <v>20183</v>
      </c>
      <c r="B6721" s="820" t="s">
        <v>20184</v>
      </c>
      <c r="C6721" s="452" t="s">
        <v>20185</v>
      </c>
      <c r="D6721" s="781" t="s">
        <v>35</v>
      </c>
    </row>
    <row r="6722" spans="1:4" hidden="1">
      <c r="A6722" s="452" t="s">
        <v>20186</v>
      </c>
      <c r="B6722" s="820" t="s">
        <v>20187</v>
      </c>
      <c r="C6722" s="2" t="s">
        <v>20188</v>
      </c>
      <c r="D6722" s="452" t="s">
        <v>39</v>
      </c>
    </row>
    <row r="6723" spans="1:4" hidden="1">
      <c r="A6723" s="452" t="s">
        <v>20189</v>
      </c>
      <c r="B6723" s="820" t="s">
        <v>20190</v>
      </c>
      <c r="C6723" s="784" t="s">
        <v>20191</v>
      </c>
      <c r="D6723" s="452" t="s">
        <v>43</v>
      </c>
    </row>
    <row r="6724" spans="1:4" hidden="1">
      <c r="A6724" s="452" t="s">
        <v>20192</v>
      </c>
      <c r="B6724" s="820" t="s">
        <v>20193</v>
      </c>
      <c r="C6724" s="452" t="s">
        <v>20194</v>
      </c>
      <c r="D6724" s="781" t="s">
        <v>47</v>
      </c>
    </row>
    <row r="6725" spans="1:4" hidden="1">
      <c r="A6725" s="452" t="s">
        <v>20195</v>
      </c>
      <c r="B6725" s="820" t="s">
        <v>20196</v>
      </c>
      <c r="C6725" s="2" t="s">
        <v>20197</v>
      </c>
      <c r="D6725" s="452" t="s">
        <v>11</v>
      </c>
    </row>
    <row r="6726" spans="1:4" hidden="1">
      <c r="A6726" s="452" t="s">
        <v>20198</v>
      </c>
      <c r="B6726" s="820" t="s">
        <v>20199</v>
      </c>
      <c r="C6726" s="784" t="s">
        <v>20200</v>
      </c>
      <c r="D6726" s="452" t="s">
        <v>54</v>
      </c>
    </row>
    <row r="6727" spans="1:4" hidden="1">
      <c r="A6727" s="452" t="s">
        <v>20201</v>
      </c>
      <c r="B6727" s="820" t="s">
        <v>20202</v>
      </c>
      <c r="C6727" s="452" t="s">
        <v>20203</v>
      </c>
      <c r="D6727" s="781" t="s">
        <v>15</v>
      </c>
    </row>
    <row r="6728" spans="1:4" hidden="1">
      <c r="A6728" s="452" t="s">
        <v>20204</v>
      </c>
      <c r="B6728" s="820" t="s">
        <v>20205</v>
      </c>
      <c r="C6728" s="2" t="s">
        <v>20206</v>
      </c>
      <c r="D6728" s="452" t="s">
        <v>19</v>
      </c>
    </row>
    <row r="6729" spans="1:4" hidden="1">
      <c r="A6729" s="452" t="s">
        <v>20207</v>
      </c>
      <c r="B6729" s="820" t="s">
        <v>20208</v>
      </c>
      <c r="C6729" s="784" t="s">
        <v>20209</v>
      </c>
      <c r="D6729" s="452" t="s">
        <v>35</v>
      </c>
    </row>
    <row r="6730" spans="1:4" hidden="1">
      <c r="A6730" s="452" t="s">
        <v>20210</v>
      </c>
      <c r="B6730" s="820" t="s">
        <v>20211</v>
      </c>
      <c r="C6730" s="452" t="s">
        <v>20212</v>
      </c>
      <c r="D6730" s="781" t="s">
        <v>39</v>
      </c>
    </row>
    <row r="6731" spans="1:4" hidden="1">
      <c r="A6731" s="452" t="s">
        <v>20213</v>
      </c>
      <c r="B6731" s="820" t="s">
        <v>20214</v>
      </c>
      <c r="C6731" s="2" t="s">
        <v>20215</v>
      </c>
      <c r="D6731" s="452" t="s">
        <v>43</v>
      </c>
    </row>
    <row r="6732" spans="1:4" hidden="1">
      <c r="A6732" s="452" t="s">
        <v>20216</v>
      </c>
      <c r="B6732" s="820" t="s">
        <v>20217</v>
      </c>
      <c r="C6732" s="784" t="s">
        <v>20218</v>
      </c>
      <c r="D6732" s="452" t="s">
        <v>47</v>
      </c>
    </row>
    <row r="6733" spans="1:4" hidden="1">
      <c r="A6733" s="452" t="s">
        <v>20219</v>
      </c>
      <c r="B6733" s="820" t="s">
        <v>20220</v>
      </c>
      <c r="C6733" s="452" t="s">
        <v>20221</v>
      </c>
      <c r="D6733" s="781" t="s">
        <v>11</v>
      </c>
    </row>
    <row r="6734" spans="1:4" hidden="1">
      <c r="A6734" s="452" t="s">
        <v>20222</v>
      </c>
      <c r="B6734" s="820" t="s">
        <v>20223</v>
      </c>
      <c r="C6734" s="2" t="s">
        <v>20224</v>
      </c>
      <c r="D6734" s="452" t="s">
        <v>54</v>
      </c>
    </row>
    <row r="6735" spans="1:4" hidden="1">
      <c r="A6735" s="452" t="s">
        <v>20225</v>
      </c>
      <c r="B6735" s="820" t="s">
        <v>20226</v>
      </c>
      <c r="C6735" s="784" t="s">
        <v>20227</v>
      </c>
      <c r="D6735" s="452" t="s">
        <v>15</v>
      </c>
    </row>
    <row r="6736" spans="1:4" hidden="1">
      <c r="A6736" s="452" t="s">
        <v>20228</v>
      </c>
      <c r="B6736" s="820" t="s">
        <v>20229</v>
      </c>
      <c r="C6736" s="452" t="s">
        <v>20230</v>
      </c>
      <c r="D6736" s="781" t="s">
        <v>19</v>
      </c>
    </row>
    <row r="6737" spans="1:4" hidden="1">
      <c r="A6737" s="452" t="s">
        <v>20231</v>
      </c>
      <c r="B6737" s="820" t="s">
        <v>20232</v>
      </c>
      <c r="C6737" s="2" t="s">
        <v>20233</v>
      </c>
      <c r="D6737" s="452" t="s">
        <v>35</v>
      </c>
    </row>
    <row r="6738" spans="1:4" hidden="1">
      <c r="A6738" s="452" t="s">
        <v>20234</v>
      </c>
      <c r="B6738" s="820" t="s">
        <v>20235</v>
      </c>
      <c r="C6738" s="784" t="s">
        <v>20236</v>
      </c>
      <c r="D6738" s="452" t="s">
        <v>39</v>
      </c>
    </row>
    <row r="6739" spans="1:4" hidden="1">
      <c r="A6739" s="452" t="s">
        <v>20237</v>
      </c>
      <c r="B6739" s="820" t="s">
        <v>20238</v>
      </c>
      <c r="C6739" s="452" t="s">
        <v>20239</v>
      </c>
      <c r="D6739" s="781" t="s">
        <v>43</v>
      </c>
    </row>
    <row r="6740" spans="1:4" hidden="1">
      <c r="A6740" s="452" t="s">
        <v>20240</v>
      </c>
      <c r="B6740" s="820" t="s">
        <v>20241</v>
      </c>
      <c r="C6740" s="2" t="s">
        <v>20242</v>
      </c>
      <c r="D6740" s="452" t="s">
        <v>47</v>
      </c>
    </row>
    <row r="6741" spans="1:4" hidden="1">
      <c r="A6741" s="452" t="s">
        <v>20243</v>
      </c>
      <c r="B6741" s="820" t="s">
        <v>20244</v>
      </c>
      <c r="C6741" s="784" t="s">
        <v>20245</v>
      </c>
      <c r="D6741" s="452" t="s">
        <v>11</v>
      </c>
    </row>
    <row r="6742" spans="1:4" hidden="1">
      <c r="A6742" s="452" t="s">
        <v>20246</v>
      </c>
      <c r="B6742" s="820" t="s">
        <v>20247</v>
      </c>
      <c r="C6742" s="452" t="s">
        <v>20248</v>
      </c>
      <c r="D6742" s="781" t="s">
        <v>54</v>
      </c>
    </row>
    <row r="6743" spans="1:4" hidden="1">
      <c r="A6743" s="452" t="s">
        <v>20249</v>
      </c>
      <c r="B6743" s="820" t="s">
        <v>20250</v>
      </c>
      <c r="C6743" s="2" t="s">
        <v>20251</v>
      </c>
      <c r="D6743" s="452" t="s">
        <v>15</v>
      </c>
    </row>
    <row r="6744" spans="1:4" hidden="1">
      <c r="A6744" s="452" t="s">
        <v>20252</v>
      </c>
      <c r="B6744" s="820" t="s">
        <v>20253</v>
      </c>
      <c r="C6744" s="784" t="s">
        <v>20254</v>
      </c>
      <c r="D6744" s="452" t="s">
        <v>19</v>
      </c>
    </row>
    <row r="6745" spans="1:4" hidden="1">
      <c r="A6745" s="452" t="s">
        <v>20255</v>
      </c>
      <c r="B6745" s="820" t="s">
        <v>20256</v>
      </c>
      <c r="C6745" s="452" t="s">
        <v>20257</v>
      </c>
      <c r="D6745" s="781" t="s">
        <v>35</v>
      </c>
    </row>
    <row r="6746" spans="1:4" hidden="1">
      <c r="A6746" s="452" t="s">
        <v>20258</v>
      </c>
      <c r="B6746" s="820" t="s">
        <v>20259</v>
      </c>
      <c r="C6746" s="2" t="s">
        <v>20260</v>
      </c>
      <c r="D6746" s="452" t="s">
        <v>39</v>
      </c>
    </row>
    <row r="6747" spans="1:4" hidden="1">
      <c r="A6747" s="452" t="s">
        <v>20261</v>
      </c>
      <c r="B6747" s="820" t="s">
        <v>20262</v>
      </c>
      <c r="C6747" s="784" t="s">
        <v>20263</v>
      </c>
      <c r="D6747" s="452" t="s">
        <v>43</v>
      </c>
    </row>
    <row r="6748" spans="1:4" hidden="1">
      <c r="A6748" s="452" t="s">
        <v>20264</v>
      </c>
      <c r="B6748" s="820" t="s">
        <v>20265</v>
      </c>
      <c r="C6748" s="452" t="s">
        <v>20266</v>
      </c>
      <c r="D6748" s="781" t="s">
        <v>47</v>
      </c>
    </row>
    <row r="6749" spans="1:4" hidden="1">
      <c r="A6749" s="452" t="s">
        <v>20267</v>
      </c>
      <c r="B6749" s="820" t="s">
        <v>20268</v>
      </c>
      <c r="C6749" s="449" t="s">
        <v>20269</v>
      </c>
      <c r="D6749" s="452" t="s">
        <v>11</v>
      </c>
    </row>
    <row r="6750" spans="1:4" hidden="1">
      <c r="A6750" s="452" t="s">
        <v>20270</v>
      </c>
      <c r="B6750" s="820" t="s">
        <v>20271</v>
      </c>
      <c r="C6750" s="991" t="s">
        <v>20272</v>
      </c>
      <c r="D6750" s="452" t="s">
        <v>54</v>
      </c>
    </row>
    <row r="6751" spans="1:4" hidden="1">
      <c r="A6751" s="452" t="s">
        <v>20273</v>
      </c>
      <c r="B6751" s="820" t="s">
        <v>20274</v>
      </c>
      <c r="C6751" s="991" t="s">
        <v>20275</v>
      </c>
      <c r="D6751" s="452" t="s">
        <v>15</v>
      </c>
    </row>
    <row r="6752" spans="1:4" hidden="1">
      <c r="A6752" s="452" t="s">
        <v>20276</v>
      </c>
      <c r="B6752" s="820" t="s">
        <v>20277</v>
      </c>
      <c r="C6752" s="991" t="s">
        <v>20278</v>
      </c>
      <c r="D6752" s="452" t="s">
        <v>19</v>
      </c>
    </row>
    <row r="6753" spans="1:4" hidden="1">
      <c r="A6753" s="452" t="s">
        <v>20279</v>
      </c>
      <c r="B6753" s="820" t="s">
        <v>20280</v>
      </c>
      <c r="C6753" s="991" t="s">
        <v>20281</v>
      </c>
      <c r="D6753" s="452" t="s">
        <v>35</v>
      </c>
    </row>
    <row r="6754" spans="1:4" hidden="1">
      <c r="A6754" s="452" t="s">
        <v>20282</v>
      </c>
      <c r="B6754" s="820" t="s">
        <v>20283</v>
      </c>
      <c r="C6754" s="991" t="s">
        <v>20284</v>
      </c>
      <c r="D6754" s="452" t="s">
        <v>39</v>
      </c>
    </row>
    <row r="6755" spans="1:4" hidden="1">
      <c r="A6755" s="452" t="s">
        <v>20285</v>
      </c>
      <c r="B6755" s="820" t="s">
        <v>20286</v>
      </c>
      <c r="C6755" s="991" t="s">
        <v>20287</v>
      </c>
      <c r="D6755" s="452" t="s">
        <v>43</v>
      </c>
    </row>
    <row r="6756" spans="1:4" hidden="1">
      <c r="A6756" s="452" t="s">
        <v>20288</v>
      </c>
      <c r="B6756" s="820" t="s">
        <v>20289</v>
      </c>
      <c r="C6756" s="991" t="s">
        <v>20290</v>
      </c>
      <c r="D6756" s="452" t="s">
        <v>47</v>
      </c>
    </row>
    <row r="6757" spans="1:4" hidden="1">
      <c r="A6757" s="452" t="s">
        <v>20291</v>
      </c>
      <c r="B6757" s="820" t="s">
        <v>20292</v>
      </c>
      <c r="C6757" s="991" t="s">
        <v>20293</v>
      </c>
      <c r="D6757" s="452" t="s">
        <v>11</v>
      </c>
    </row>
    <row r="6758" spans="1:4" hidden="1">
      <c r="A6758" s="452" t="s">
        <v>20294</v>
      </c>
      <c r="B6758" s="820" t="s">
        <v>20295</v>
      </c>
      <c r="C6758" s="991" t="s">
        <v>20296</v>
      </c>
      <c r="D6758" s="452" t="s">
        <v>54</v>
      </c>
    </row>
    <row r="6759" spans="1:4" hidden="1">
      <c r="A6759" s="452" t="s">
        <v>20297</v>
      </c>
      <c r="B6759" s="820" t="s">
        <v>20298</v>
      </c>
      <c r="C6759" s="991" t="s">
        <v>20299</v>
      </c>
      <c r="D6759" s="452" t="s">
        <v>15</v>
      </c>
    </row>
    <row r="6760" spans="1:4" hidden="1">
      <c r="A6760" s="452" t="s">
        <v>20300</v>
      </c>
      <c r="B6760" s="820" t="s">
        <v>20301</v>
      </c>
      <c r="C6760" s="991" t="s">
        <v>20302</v>
      </c>
      <c r="D6760" s="452" t="s">
        <v>19</v>
      </c>
    </row>
    <row r="6761" spans="1:4" hidden="1">
      <c r="A6761" s="452" t="s">
        <v>20303</v>
      </c>
      <c r="B6761" s="820" t="s">
        <v>20304</v>
      </c>
      <c r="C6761" s="991" t="s">
        <v>20305</v>
      </c>
      <c r="D6761" s="452" t="s">
        <v>35</v>
      </c>
    </row>
    <row r="6762" spans="1:4" hidden="1">
      <c r="A6762" s="452" t="s">
        <v>20306</v>
      </c>
      <c r="B6762" s="820" t="s">
        <v>20307</v>
      </c>
      <c r="C6762" s="991" t="s">
        <v>20308</v>
      </c>
      <c r="D6762" s="452" t="s">
        <v>39</v>
      </c>
    </row>
    <row r="6763" spans="1:4" hidden="1">
      <c r="A6763" s="452" t="s">
        <v>20309</v>
      </c>
      <c r="B6763" s="820" t="s">
        <v>20310</v>
      </c>
      <c r="C6763" s="991" t="s">
        <v>20311</v>
      </c>
      <c r="D6763" s="452" t="s">
        <v>43</v>
      </c>
    </row>
    <row r="6764" spans="1:4" hidden="1">
      <c r="A6764" s="452" t="s">
        <v>20312</v>
      </c>
      <c r="B6764" s="820" t="s">
        <v>20313</v>
      </c>
      <c r="C6764" s="991" t="s">
        <v>20314</v>
      </c>
      <c r="D6764" s="452" t="s">
        <v>47</v>
      </c>
    </row>
    <row r="6765" spans="1:4" hidden="1">
      <c r="A6765" s="452" t="s">
        <v>20315</v>
      </c>
      <c r="B6765" s="820" t="s">
        <v>20316</v>
      </c>
      <c r="C6765" s="991" t="s">
        <v>20317</v>
      </c>
      <c r="D6765" s="452" t="s">
        <v>11</v>
      </c>
    </row>
    <row r="6766" spans="1:4" hidden="1">
      <c r="A6766" s="452" t="s">
        <v>20318</v>
      </c>
      <c r="B6766" s="820" t="s">
        <v>20319</v>
      </c>
      <c r="C6766" s="991" t="s">
        <v>20320</v>
      </c>
      <c r="D6766" s="452" t="s">
        <v>54</v>
      </c>
    </row>
    <row r="6767" spans="1:4" hidden="1">
      <c r="A6767" s="452" t="s">
        <v>20321</v>
      </c>
      <c r="B6767" s="820" t="s">
        <v>20322</v>
      </c>
      <c r="C6767" s="991" t="s">
        <v>20323</v>
      </c>
      <c r="D6767" s="452" t="s">
        <v>15</v>
      </c>
    </row>
    <row r="6768" spans="1:4" hidden="1">
      <c r="A6768" s="452" t="s">
        <v>20324</v>
      </c>
      <c r="B6768" s="820" t="s">
        <v>20325</v>
      </c>
      <c r="C6768" s="991" t="s">
        <v>20326</v>
      </c>
      <c r="D6768" s="452" t="s">
        <v>19</v>
      </c>
    </row>
    <row r="6769" spans="1:4" hidden="1">
      <c r="A6769" s="452" t="s">
        <v>20327</v>
      </c>
      <c r="B6769" s="820" t="s">
        <v>20328</v>
      </c>
      <c r="C6769" s="991" t="s">
        <v>20329</v>
      </c>
      <c r="D6769" s="452" t="s">
        <v>35</v>
      </c>
    </row>
    <row r="6770" spans="1:4" hidden="1">
      <c r="A6770" s="452" t="s">
        <v>20330</v>
      </c>
      <c r="B6770" s="820" t="s">
        <v>20331</v>
      </c>
      <c r="C6770" s="991" t="s">
        <v>20332</v>
      </c>
      <c r="D6770" s="452" t="s">
        <v>39</v>
      </c>
    </row>
    <row r="6771" spans="1:4" hidden="1">
      <c r="A6771" s="452" t="s">
        <v>20333</v>
      </c>
      <c r="B6771" s="820" t="s">
        <v>20334</v>
      </c>
      <c r="C6771" s="991" t="s">
        <v>20335</v>
      </c>
      <c r="D6771" s="452" t="s">
        <v>43</v>
      </c>
    </row>
    <row r="6772" spans="1:4" hidden="1">
      <c r="A6772" s="452" t="s">
        <v>20336</v>
      </c>
      <c r="B6772" s="820" t="s">
        <v>20337</v>
      </c>
      <c r="C6772" s="991" t="s">
        <v>20338</v>
      </c>
      <c r="D6772" s="452" t="s">
        <v>47</v>
      </c>
    </row>
    <row r="6773" spans="1:4" hidden="1">
      <c r="A6773" s="452" t="s">
        <v>20339</v>
      </c>
      <c r="B6773" s="820" t="s">
        <v>20340</v>
      </c>
      <c r="C6773" s="991" t="s">
        <v>20341</v>
      </c>
      <c r="D6773" s="452" t="s">
        <v>11</v>
      </c>
    </row>
    <row r="6774" spans="1:4" hidden="1">
      <c r="A6774" s="452" t="s">
        <v>20342</v>
      </c>
      <c r="B6774" s="820" t="s">
        <v>20343</v>
      </c>
      <c r="C6774" s="991" t="s">
        <v>20344</v>
      </c>
      <c r="D6774" s="452" t="s">
        <v>54</v>
      </c>
    </row>
    <row r="6775" spans="1:4" hidden="1">
      <c r="A6775" s="452" t="s">
        <v>20345</v>
      </c>
      <c r="B6775" s="820" t="s">
        <v>20346</v>
      </c>
      <c r="C6775" s="991" t="s">
        <v>20347</v>
      </c>
      <c r="D6775" s="452" t="s">
        <v>15</v>
      </c>
    </row>
    <row r="6776" spans="1:4" hidden="1">
      <c r="A6776" s="452" t="s">
        <v>20348</v>
      </c>
      <c r="B6776" s="820" t="s">
        <v>20349</v>
      </c>
      <c r="C6776" s="991" t="s">
        <v>20350</v>
      </c>
      <c r="D6776" s="452" t="s">
        <v>19</v>
      </c>
    </row>
    <row r="6777" spans="1:4" hidden="1">
      <c r="A6777" s="452" t="s">
        <v>20351</v>
      </c>
      <c r="B6777" s="820" t="s">
        <v>20352</v>
      </c>
      <c r="C6777" s="991" t="s">
        <v>20353</v>
      </c>
      <c r="D6777" s="452" t="s">
        <v>35</v>
      </c>
    </row>
    <row r="6778" spans="1:4" hidden="1">
      <c r="A6778" s="452" t="s">
        <v>20354</v>
      </c>
      <c r="B6778" s="820" t="s">
        <v>20355</v>
      </c>
      <c r="C6778" s="991" t="s">
        <v>20356</v>
      </c>
      <c r="D6778" s="452" t="s">
        <v>39</v>
      </c>
    </row>
    <row r="6779" spans="1:4" hidden="1">
      <c r="A6779" s="452" t="s">
        <v>20357</v>
      </c>
      <c r="B6779" s="820" t="s">
        <v>20358</v>
      </c>
      <c r="C6779" s="991" t="s">
        <v>20359</v>
      </c>
      <c r="D6779" s="452" t="s">
        <v>43</v>
      </c>
    </row>
    <row r="6780" spans="1:4" hidden="1">
      <c r="A6780" s="452" t="s">
        <v>20360</v>
      </c>
      <c r="B6780" s="820" t="s">
        <v>20361</v>
      </c>
      <c r="C6780" s="991" t="s">
        <v>20362</v>
      </c>
      <c r="D6780" s="452" t="s">
        <v>47</v>
      </c>
    </row>
    <row r="6781" spans="1:4" hidden="1">
      <c r="A6781" s="452" t="s">
        <v>20363</v>
      </c>
      <c r="B6781" s="820" t="s">
        <v>20364</v>
      </c>
      <c r="C6781" s="991" t="s">
        <v>20365</v>
      </c>
      <c r="D6781" s="452" t="s">
        <v>11</v>
      </c>
    </row>
    <row r="6782" spans="1:4" hidden="1">
      <c r="A6782" s="452" t="s">
        <v>20366</v>
      </c>
      <c r="B6782" s="820" t="s">
        <v>20367</v>
      </c>
      <c r="C6782" s="991" t="s">
        <v>20368</v>
      </c>
      <c r="D6782" s="452" t="s">
        <v>54</v>
      </c>
    </row>
    <row r="6783" spans="1:4" customFormat="1" hidden="1">
      <c r="A6783" s="452" t="s">
        <v>20369</v>
      </c>
      <c r="B6783" s="992" t="s">
        <v>20370</v>
      </c>
      <c r="C6783" s="991" t="s">
        <v>20371</v>
      </c>
      <c r="D6783" s="452" t="s">
        <v>15</v>
      </c>
    </row>
    <row r="6784" spans="1:4" customFormat="1" hidden="1">
      <c r="A6784" s="452" t="s">
        <v>20372</v>
      </c>
      <c r="B6784" s="992" t="s">
        <v>20373</v>
      </c>
      <c r="C6784" s="991" t="s">
        <v>20374</v>
      </c>
      <c r="D6784" s="452" t="s">
        <v>19</v>
      </c>
    </row>
    <row r="6785" spans="1:4" customFormat="1" hidden="1">
      <c r="A6785" s="452" t="s">
        <v>20375</v>
      </c>
      <c r="B6785" s="992" t="s">
        <v>20376</v>
      </c>
      <c r="C6785" s="991" t="s">
        <v>20377</v>
      </c>
      <c r="D6785" s="452" t="s">
        <v>23</v>
      </c>
    </row>
    <row r="6786" spans="1:4" customFormat="1" hidden="1">
      <c r="A6786" s="452" t="s">
        <v>20378</v>
      </c>
      <c r="B6786" s="992" t="s">
        <v>20379</v>
      </c>
      <c r="C6786" s="991" t="s">
        <v>20380</v>
      </c>
      <c r="D6786" s="452" t="s">
        <v>27</v>
      </c>
    </row>
    <row r="6787" spans="1:4" customFormat="1" hidden="1">
      <c r="A6787" s="452" t="s">
        <v>20381</v>
      </c>
      <c r="B6787" s="992" t="s">
        <v>20382</v>
      </c>
      <c r="C6787" s="991" t="s">
        <v>20383</v>
      </c>
      <c r="D6787" s="452" t="s">
        <v>31</v>
      </c>
    </row>
    <row r="6788" spans="1:4" customFormat="1" hidden="1">
      <c r="A6788" s="452" t="s">
        <v>20384</v>
      </c>
      <c r="B6788" s="992" t="s">
        <v>20385</v>
      </c>
      <c r="C6788" s="991" t="s">
        <v>20386</v>
      </c>
      <c r="D6788" s="452" t="s">
        <v>35</v>
      </c>
    </row>
    <row r="6789" spans="1:4" customFormat="1" hidden="1">
      <c r="A6789" s="452" t="s">
        <v>20387</v>
      </c>
      <c r="B6789" s="992" t="s">
        <v>20388</v>
      </c>
      <c r="C6789" s="991" t="s">
        <v>20389</v>
      </c>
      <c r="D6789" s="452" t="s">
        <v>43</v>
      </c>
    </row>
    <row r="6790" spans="1:4" customFormat="1" hidden="1">
      <c r="A6790" s="452" t="s">
        <v>20390</v>
      </c>
      <c r="B6790" s="992" t="s">
        <v>20391</v>
      </c>
      <c r="C6790" s="991" t="s">
        <v>20392</v>
      </c>
      <c r="D6790" s="452" t="s">
        <v>47</v>
      </c>
    </row>
    <row r="6791" spans="1:4" customFormat="1" hidden="1">
      <c r="A6791" s="452" t="s">
        <v>20393</v>
      </c>
      <c r="B6791" s="992" t="s">
        <v>20394</v>
      </c>
      <c r="C6791" s="991" t="s">
        <v>20395</v>
      </c>
      <c r="D6791" s="452" t="s">
        <v>11</v>
      </c>
    </row>
    <row r="6792" spans="1:4" customFormat="1" hidden="1">
      <c r="A6792" s="452" t="s">
        <v>20396</v>
      </c>
      <c r="B6792" s="992" t="s">
        <v>20397</v>
      </c>
      <c r="C6792" s="991" t="s">
        <v>20398</v>
      </c>
      <c r="D6792" s="452" t="s">
        <v>54</v>
      </c>
    </row>
    <row r="6793" spans="1:4" customFormat="1" hidden="1">
      <c r="A6793" s="452" t="s">
        <v>20399</v>
      </c>
      <c r="B6793" s="992" t="s">
        <v>20400</v>
      </c>
      <c r="C6793" s="991" t="s">
        <v>20401</v>
      </c>
      <c r="D6793" s="452" t="s">
        <v>39</v>
      </c>
    </row>
    <row r="6794" spans="1:4" customFormat="1" hidden="1">
      <c r="A6794" s="452" t="s">
        <v>20402</v>
      </c>
      <c r="B6794" s="992" t="s">
        <v>20403</v>
      </c>
      <c r="C6794" s="991" t="s">
        <v>20404</v>
      </c>
      <c r="D6794" s="452" t="s">
        <v>15</v>
      </c>
    </row>
    <row r="6795" spans="1:4" customFormat="1" hidden="1">
      <c r="A6795" s="452" t="s">
        <v>20405</v>
      </c>
      <c r="B6795" s="992" t="s">
        <v>20406</v>
      </c>
      <c r="C6795" s="991" t="s">
        <v>20407</v>
      </c>
      <c r="D6795" s="452" t="s">
        <v>19</v>
      </c>
    </row>
    <row r="6796" spans="1:4" customFormat="1" hidden="1">
      <c r="A6796" s="452" t="s">
        <v>20408</v>
      </c>
      <c r="B6796" s="992" t="s">
        <v>20409</v>
      </c>
      <c r="C6796" s="991" t="s">
        <v>20410</v>
      </c>
      <c r="D6796" s="452" t="s">
        <v>23</v>
      </c>
    </row>
    <row r="6797" spans="1:4" customFormat="1" hidden="1">
      <c r="A6797" s="452" t="s">
        <v>20411</v>
      </c>
      <c r="B6797" s="992" t="s">
        <v>20412</v>
      </c>
      <c r="C6797" s="991" t="s">
        <v>20413</v>
      </c>
      <c r="D6797" s="452" t="s">
        <v>27</v>
      </c>
    </row>
    <row r="6798" spans="1:4" customFormat="1" hidden="1">
      <c r="A6798" s="452" t="s">
        <v>20414</v>
      </c>
      <c r="B6798" s="992" t="s">
        <v>20415</v>
      </c>
      <c r="C6798" s="991" t="s">
        <v>20416</v>
      </c>
      <c r="D6798" s="452" t="s">
        <v>31</v>
      </c>
    </row>
    <row r="6799" spans="1:4" customFormat="1" hidden="1">
      <c r="A6799" s="452" t="s">
        <v>20417</v>
      </c>
      <c r="B6799" s="992" t="s">
        <v>20418</v>
      </c>
      <c r="C6799" s="991" t="s">
        <v>20419</v>
      </c>
      <c r="D6799" s="452" t="s">
        <v>35</v>
      </c>
    </row>
    <row r="6800" spans="1:4" customFormat="1" hidden="1">
      <c r="A6800" s="452" t="s">
        <v>20420</v>
      </c>
      <c r="B6800" s="992" t="s">
        <v>20421</v>
      </c>
      <c r="C6800" s="991" t="s">
        <v>20422</v>
      </c>
      <c r="D6800" s="452" t="s">
        <v>43</v>
      </c>
    </row>
    <row r="6801" spans="1:4" customFormat="1" hidden="1">
      <c r="A6801" s="452" t="s">
        <v>20423</v>
      </c>
      <c r="B6801" s="992" t="s">
        <v>20424</v>
      </c>
      <c r="C6801" s="991" t="s">
        <v>20425</v>
      </c>
      <c r="D6801" s="452" t="s">
        <v>47</v>
      </c>
    </row>
    <row r="6802" spans="1:4" customFormat="1" hidden="1">
      <c r="A6802" s="452" t="s">
        <v>20426</v>
      </c>
      <c r="B6802" s="992" t="s">
        <v>20427</v>
      </c>
      <c r="C6802" s="991" t="s">
        <v>20428</v>
      </c>
      <c r="D6802" s="452" t="s">
        <v>11</v>
      </c>
    </row>
    <row r="6803" spans="1:4" customFormat="1" hidden="1">
      <c r="A6803" s="452" t="s">
        <v>20429</v>
      </c>
      <c r="B6803" s="992" t="s">
        <v>20430</v>
      </c>
      <c r="C6803" s="991" t="s">
        <v>20431</v>
      </c>
      <c r="D6803" s="452" t="s">
        <v>54</v>
      </c>
    </row>
    <row r="6804" spans="1:4" customFormat="1" hidden="1">
      <c r="A6804" s="452" t="s">
        <v>20432</v>
      </c>
      <c r="B6804" s="992" t="s">
        <v>20433</v>
      </c>
      <c r="C6804" s="991" t="s">
        <v>20434</v>
      </c>
      <c r="D6804" s="452" t="s">
        <v>39</v>
      </c>
    </row>
    <row r="6805" spans="1:4" customFormat="1" hidden="1">
      <c r="A6805" s="452" t="s">
        <v>20435</v>
      </c>
      <c r="B6805" s="992" t="s">
        <v>20436</v>
      </c>
      <c r="C6805" s="991" t="s">
        <v>20437</v>
      </c>
      <c r="D6805" s="452" t="s">
        <v>15</v>
      </c>
    </row>
    <row r="6806" spans="1:4" customFormat="1" hidden="1">
      <c r="A6806" s="452" t="s">
        <v>20438</v>
      </c>
      <c r="B6806" s="992" t="s">
        <v>20439</v>
      </c>
      <c r="C6806" s="991" t="s">
        <v>20440</v>
      </c>
      <c r="D6806" s="452" t="s">
        <v>19</v>
      </c>
    </row>
    <row r="6807" spans="1:4" customFormat="1" hidden="1">
      <c r="A6807" s="452" t="s">
        <v>20441</v>
      </c>
      <c r="B6807" s="992" t="s">
        <v>20442</v>
      </c>
      <c r="C6807" s="991" t="s">
        <v>20443</v>
      </c>
      <c r="D6807" s="452" t="s">
        <v>23</v>
      </c>
    </row>
    <row r="6808" spans="1:4" customFormat="1" hidden="1">
      <c r="A6808" s="452" t="s">
        <v>20444</v>
      </c>
      <c r="B6808" s="992" t="s">
        <v>20445</v>
      </c>
      <c r="C6808" s="991" t="s">
        <v>20446</v>
      </c>
      <c r="D6808" s="452" t="s">
        <v>27</v>
      </c>
    </row>
    <row r="6809" spans="1:4" customFormat="1" hidden="1">
      <c r="A6809" s="452" t="s">
        <v>20447</v>
      </c>
      <c r="B6809" s="992" t="s">
        <v>20448</v>
      </c>
      <c r="C6809" s="991" t="s">
        <v>20449</v>
      </c>
      <c r="D6809" s="452" t="s">
        <v>31</v>
      </c>
    </row>
    <row r="6810" spans="1:4" customFormat="1" hidden="1">
      <c r="A6810" s="452" t="s">
        <v>20450</v>
      </c>
      <c r="B6810" s="992" t="s">
        <v>20451</v>
      </c>
      <c r="C6810" s="991" t="s">
        <v>20452</v>
      </c>
      <c r="D6810" s="452" t="s">
        <v>35</v>
      </c>
    </row>
    <row r="6811" spans="1:4" customFormat="1" hidden="1">
      <c r="A6811" s="452" t="s">
        <v>20453</v>
      </c>
      <c r="B6811" s="992" t="s">
        <v>20454</v>
      </c>
      <c r="C6811" s="991" t="s">
        <v>20455</v>
      </c>
      <c r="D6811" s="452" t="s">
        <v>43</v>
      </c>
    </row>
    <row r="6812" spans="1:4" customFormat="1" hidden="1">
      <c r="A6812" s="452" t="s">
        <v>20456</v>
      </c>
      <c r="B6812" s="992" t="s">
        <v>20457</v>
      </c>
      <c r="C6812" s="991" t="s">
        <v>20458</v>
      </c>
      <c r="D6812" s="452" t="s">
        <v>47</v>
      </c>
    </row>
    <row r="6813" spans="1:4" customFormat="1" hidden="1">
      <c r="A6813" s="452" t="s">
        <v>20459</v>
      </c>
      <c r="B6813" s="992" t="s">
        <v>20460</v>
      </c>
      <c r="C6813" s="991" t="s">
        <v>20461</v>
      </c>
      <c r="D6813" s="452" t="s">
        <v>11</v>
      </c>
    </row>
    <row r="6814" spans="1:4" customFormat="1" hidden="1">
      <c r="A6814" s="452" t="s">
        <v>20462</v>
      </c>
      <c r="B6814" s="992" t="s">
        <v>20463</v>
      </c>
      <c r="C6814" s="991" t="s">
        <v>20464</v>
      </c>
      <c r="D6814" s="452" t="s">
        <v>54</v>
      </c>
    </row>
    <row r="6815" spans="1:4" customFormat="1" hidden="1">
      <c r="A6815" s="452" t="s">
        <v>20465</v>
      </c>
      <c r="B6815" s="992" t="s">
        <v>20466</v>
      </c>
      <c r="C6815" s="991" t="s">
        <v>20467</v>
      </c>
      <c r="D6815" s="452" t="s">
        <v>39</v>
      </c>
    </row>
    <row r="6816" spans="1:4" customFormat="1" hidden="1">
      <c r="A6816" s="452" t="s">
        <v>20468</v>
      </c>
      <c r="B6816" s="992" t="s">
        <v>20469</v>
      </c>
      <c r="C6816" s="991" t="s">
        <v>20470</v>
      </c>
      <c r="D6816" s="452" t="s">
        <v>15</v>
      </c>
    </row>
    <row r="6817" spans="1:4" customFormat="1" hidden="1">
      <c r="A6817" s="452" t="s">
        <v>20471</v>
      </c>
      <c r="B6817" s="992" t="s">
        <v>20472</v>
      </c>
      <c r="C6817" s="991" t="s">
        <v>20473</v>
      </c>
      <c r="D6817" s="452" t="s">
        <v>19</v>
      </c>
    </row>
    <row r="6818" spans="1:4" customFormat="1" hidden="1">
      <c r="A6818" s="452" t="s">
        <v>20474</v>
      </c>
      <c r="B6818" s="992" t="s">
        <v>20475</v>
      </c>
      <c r="C6818" s="991" t="s">
        <v>20476</v>
      </c>
      <c r="D6818" s="452" t="s">
        <v>23</v>
      </c>
    </row>
    <row r="6819" spans="1:4" customFormat="1" hidden="1">
      <c r="A6819" s="452" t="s">
        <v>20477</v>
      </c>
      <c r="B6819" s="992" t="s">
        <v>20478</v>
      </c>
      <c r="C6819" s="991" t="s">
        <v>20479</v>
      </c>
      <c r="D6819" s="452" t="s">
        <v>27</v>
      </c>
    </row>
    <row r="6820" spans="1:4" customFormat="1" hidden="1">
      <c r="A6820" s="452" t="s">
        <v>20480</v>
      </c>
      <c r="B6820" s="992" t="s">
        <v>20481</v>
      </c>
      <c r="C6820" s="991" t="s">
        <v>20482</v>
      </c>
      <c r="D6820" s="452" t="s">
        <v>31</v>
      </c>
    </row>
    <row r="6821" spans="1:4" customFormat="1" hidden="1">
      <c r="A6821" s="452" t="s">
        <v>20483</v>
      </c>
      <c r="B6821" s="992" t="s">
        <v>20484</v>
      </c>
      <c r="C6821" s="991" t="s">
        <v>20485</v>
      </c>
      <c r="D6821" s="452" t="s">
        <v>35</v>
      </c>
    </row>
    <row r="6822" spans="1:4" customFormat="1" hidden="1">
      <c r="A6822" s="452" t="s">
        <v>20486</v>
      </c>
      <c r="B6822" s="992" t="s">
        <v>20487</v>
      </c>
      <c r="C6822" s="991" t="s">
        <v>20488</v>
      </c>
      <c r="D6822" s="452" t="s">
        <v>43</v>
      </c>
    </row>
    <row r="6823" spans="1:4" customFormat="1" hidden="1">
      <c r="A6823" s="452" t="s">
        <v>20489</v>
      </c>
      <c r="B6823" s="992" t="s">
        <v>20490</v>
      </c>
      <c r="C6823" s="991" t="s">
        <v>20491</v>
      </c>
      <c r="D6823" s="452" t="s">
        <v>47</v>
      </c>
    </row>
    <row r="6824" spans="1:4" customFormat="1" hidden="1">
      <c r="A6824" s="452" t="s">
        <v>20492</v>
      </c>
      <c r="B6824" s="992" t="s">
        <v>20493</v>
      </c>
      <c r="C6824" s="991" t="s">
        <v>20494</v>
      </c>
      <c r="D6824" s="452" t="s">
        <v>11</v>
      </c>
    </row>
    <row r="6825" spans="1:4" customFormat="1" hidden="1">
      <c r="A6825" s="452" t="s">
        <v>20495</v>
      </c>
      <c r="B6825" s="992" t="s">
        <v>20496</v>
      </c>
      <c r="C6825" s="991" t="s">
        <v>20497</v>
      </c>
      <c r="D6825" s="452" t="s">
        <v>54</v>
      </c>
    </row>
    <row r="6826" spans="1:4" customFormat="1" hidden="1">
      <c r="A6826" s="452" t="s">
        <v>20498</v>
      </c>
      <c r="B6826" s="992" t="s">
        <v>20499</v>
      </c>
      <c r="C6826" s="991" t="s">
        <v>20500</v>
      </c>
      <c r="D6826" s="452" t="s">
        <v>39</v>
      </c>
    </row>
    <row r="6827" spans="1:4" customFormat="1" hidden="1">
      <c r="A6827" s="452" t="s">
        <v>20501</v>
      </c>
      <c r="B6827" s="992" t="s">
        <v>20502</v>
      </c>
      <c r="C6827" s="991" t="s">
        <v>20503</v>
      </c>
      <c r="D6827" s="452" t="s">
        <v>15</v>
      </c>
    </row>
    <row r="6828" spans="1:4" customFormat="1" hidden="1">
      <c r="A6828" s="452" t="s">
        <v>20504</v>
      </c>
      <c r="B6828" s="992" t="s">
        <v>20505</v>
      </c>
      <c r="C6828" s="991" t="s">
        <v>20506</v>
      </c>
      <c r="D6828" s="452" t="s">
        <v>19</v>
      </c>
    </row>
    <row r="6829" spans="1:4" customFormat="1" hidden="1">
      <c r="A6829" s="452" t="s">
        <v>20507</v>
      </c>
      <c r="B6829" s="992" t="s">
        <v>20508</v>
      </c>
      <c r="C6829" s="991" t="s">
        <v>20509</v>
      </c>
      <c r="D6829" s="452" t="s">
        <v>23</v>
      </c>
    </row>
    <row r="6830" spans="1:4" customFormat="1" hidden="1">
      <c r="A6830" s="452" t="s">
        <v>20510</v>
      </c>
      <c r="B6830" s="992" t="s">
        <v>20511</v>
      </c>
      <c r="C6830" s="991" t="s">
        <v>20512</v>
      </c>
      <c r="D6830" s="452" t="s">
        <v>27</v>
      </c>
    </row>
    <row r="6831" spans="1:4" customFormat="1" hidden="1">
      <c r="A6831" s="452" t="s">
        <v>20513</v>
      </c>
      <c r="B6831" s="992" t="s">
        <v>20514</v>
      </c>
      <c r="C6831" s="991" t="s">
        <v>20515</v>
      </c>
      <c r="D6831" s="452" t="s">
        <v>31</v>
      </c>
    </row>
    <row r="6832" spans="1:4" customFormat="1" hidden="1">
      <c r="A6832" s="452" t="s">
        <v>20516</v>
      </c>
      <c r="B6832" s="992" t="s">
        <v>20517</v>
      </c>
      <c r="C6832" s="991" t="s">
        <v>20518</v>
      </c>
      <c r="D6832" s="452" t="s">
        <v>35</v>
      </c>
    </row>
    <row r="6833" spans="1:4" customFormat="1" hidden="1">
      <c r="A6833" s="452" t="s">
        <v>20519</v>
      </c>
      <c r="B6833" s="992" t="s">
        <v>20520</v>
      </c>
      <c r="C6833" s="991" t="s">
        <v>20521</v>
      </c>
      <c r="D6833" s="452" t="s">
        <v>43</v>
      </c>
    </row>
    <row r="6834" spans="1:4" customFormat="1" hidden="1">
      <c r="A6834" s="452" t="s">
        <v>20522</v>
      </c>
      <c r="B6834" s="992" t="s">
        <v>20523</v>
      </c>
      <c r="C6834" s="991" t="s">
        <v>20524</v>
      </c>
      <c r="D6834" s="452" t="s">
        <v>47</v>
      </c>
    </row>
    <row r="6835" spans="1:4" customFormat="1" hidden="1">
      <c r="A6835" s="452" t="s">
        <v>20525</v>
      </c>
      <c r="B6835" s="992" t="s">
        <v>20526</v>
      </c>
      <c r="C6835" s="991" t="s">
        <v>20527</v>
      </c>
      <c r="D6835" s="452" t="s">
        <v>11</v>
      </c>
    </row>
    <row r="6836" spans="1:4" customFormat="1" hidden="1">
      <c r="A6836" s="452" t="s">
        <v>20528</v>
      </c>
      <c r="B6836" s="992" t="s">
        <v>20529</v>
      </c>
      <c r="C6836" s="991" t="s">
        <v>20530</v>
      </c>
      <c r="D6836" s="452" t="s">
        <v>54</v>
      </c>
    </row>
    <row r="6837" spans="1:4" customFormat="1" hidden="1">
      <c r="A6837" s="452" t="s">
        <v>20531</v>
      </c>
      <c r="B6837" s="992" t="s">
        <v>20532</v>
      </c>
      <c r="C6837" s="991" t="s">
        <v>20533</v>
      </c>
      <c r="D6837" s="452" t="s">
        <v>39</v>
      </c>
    </row>
    <row r="6838" spans="1:4" customFormat="1" hidden="1">
      <c r="A6838" s="452" t="s">
        <v>20534</v>
      </c>
      <c r="B6838" s="820" t="s">
        <v>20535</v>
      </c>
      <c r="C6838" s="991">
        <v>3760231435701</v>
      </c>
      <c r="D6838" s="452" t="s">
        <v>31</v>
      </c>
    </row>
    <row r="6839" spans="1:4" customFormat="1" hidden="1">
      <c r="A6839" s="452" t="s">
        <v>20536</v>
      </c>
      <c r="B6839" s="820" t="s">
        <v>20537</v>
      </c>
      <c r="C6839" s="991">
        <v>3760231435718</v>
      </c>
      <c r="D6839" s="452" t="s">
        <v>31</v>
      </c>
    </row>
    <row r="6840" spans="1:4" customFormat="1" hidden="1">
      <c r="A6840" s="452" t="s">
        <v>20538</v>
      </c>
      <c r="B6840" s="820" t="s">
        <v>20539</v>
      </c>
      <c r="C6840" s="991">
        <v>3760231435725</v>
      </c>
      <c r="D6840" s="452" t="s">
        <v>31</v>
      </c>
    </row>
    <row r="6841" spans="1:4" customFormat="1" hidden="1">
      <c r="A6841" s="452" t="s">
        <v>20540</v>
      </c>
      <c r="B6841" s="820" t="s">
        <v>20541</v>
      </c>
      <c r="C6841" s="991">
        <v>3760231435732</v>
      </c>
      <c r="D6841" s="452" t="s">
        <v>31</v>
      </c>
    </row>
    <row r="6842" spans="1:4" customFormat="1" hidden="1">
      <c r="A6842" s="452" t="s">
        <v>20542</v>
      </c>
      <c r="B6842" s="820" t="s">
        <v>20543</v>
      </c>
      <c r="C6842" s="991">
        <v>3760231435749</v>
      </c>
      <c r="D6842" s="452" t="s">
        <v>31</v>
      </c>
    </row>
    <row r="6843" spans="1:4" customFormat="1" hidden="1">
      <c r="A6843" s="452" t="s">
        <v>20544</v>
      </c>
      <c r="B6843" s="820" t="s">
        <v>20545</v>
      </c>
      <c r="C6843" s="991">
        <v>3760231435756</v>
      </c>
      <c r="D6843" s="452" t="s">
        <v>31</v>
      </c>
    </row>
    <row r="6844" spans="1:4" customFormat="1" hidden="1">
      <c r="A6844" s="452" t="s">
        <v>20546</v>
      </c>
      <c r="B6844" s="820" t="s">
        <v>20547</v>
      </c>
      <c r="C6844" s="991">
        <v>3760231435763</v>
      </c>
      <c r="D6844" s="452" t="s">
        <v>31</v>
      </c>
    </row>
    <row r="6845" spans="1:4" customFormat="1" hidden="1">
      <c r="A6845" s="452" t="s">
        <v>20548</v>
      </c>
      <c r="B6845" s="820" t="s">
        <v>20549</v>
      </c>
      <c r="C6845" s="991">
        <v>3760231435770</v>
      </c>
      <c r="D6845" s="452" t="s">
        <v>31</v>
      </c>
    </row>
    <row r="6846" spans="1:4" customFormat="1" hidden="1">
      <c r="A6846" s="452" t="s">
        <v>20550</v>
      </c>
      <c r="B6846" s="820" t="s">
        <v>20551</v>
      </c>
      <c r="C6846" s="991">
        <v>3760231435787</v>
      </c>
      <c r="D6846" s="452" t="s">
        <v>31</v>
      </c>
    </row>
    <row r="6847" spans="1:4" customFormat="1" hidden="1">
      <c r="A6847" s="452" t="s">
        <v>20552</v>
      </c>
      <c r="B6847" s="820" t="s">
        <v>20553</v>
      </c>
      <c r="C6847" s="991">
        <v>3760231435794</v>
      </c>
      <c r="D6847" s="452" t="s">
        <v>31</v>
      </c>
    </row>
    <row r="6848" spans="1:4" customFormat="1" hidden="1">
      <c r="A6848" s="452" t="s">
        <v>20554</v>
      </c>
      <c r="B6848" s="820" t="s">
        <v>20555</v>
      </c>
      <c r="C6848" s="991">
        <v>3760231435800</v>
      </c>
      <c r="D6848" s="452" t="s">
        <v>27</v>
      </c>
    </row>
    <row r="6849" spans="1:4" customFormat="1" hidden="1">
      <c r="A6849" s="452" t="s">
        <v>20556</v>
      </c>
      <c r="B6849" s="820" t="s">
        <v>20557</v>
      </c>
      <c r="C6849" s="991">
        <v>3760231435817</v>
      </c>
      <c r="D6849" s="452" t="s">
        <v>27</v>
      </c>
    </row>
    <row r="6850" spans="1:4" customFormat="1" hidden="1">
      <c r="A6850" s="452" t="s">
        <v>20558</v>
      </c>
      <c r="B6850" s="820" t="s">
        <v>20559</v>
      </c>
      <c r="C6850" s="991">
        <v>3760231435824</v>
      </c>
      <c r="D6850" s="452" t="s">
        <v>27</v>
      </c>
    </row>
    <row r="6851" spans="1:4" customFormat="1" hidden="1">
      <c r="A6851" s="452" t="s">
        <v>20560</v>
      </c>
      <c r="B6851" s="820" t="s">
        <v>20561</v>
      </c>
      <c r="C6851" s="991">
        <v>3760231435831</v>
      </c>
      <c r="D6851" s="452" t="s">
        <v>27</v>
      </c>
    </row>
    <row r="6852" spans="1:4" customFormat="1" hidden="1">
      <c r="A6852" s="452" t="s">
        <v>20562</v>
      </c>
      <c r="B6852" s="820" t="s">
        <v>20563</v>
      </c>
      <c r="C6852" s="991">
        <v>3760231435848</v>
      </c>
      <c r="D6852" s="452" t="s">
        <v>27</v>
      </c>
    </row>
    <row r="6853" spans="1:4" customFormat="1" hidden="1">
      <c r="A6853" s="452" t="s">
        <v>20564</v>
      </c>
      <c r="B6853" s="820" t="s">
        <v>20565</v>
      </c>
      <c r="C6853" s="991">
        <v>3760231435855</v>
      </c>
      <c r="D6853" s="452" t="s">
        <v>27</v>
      </c>
    </row>
    <row r="6854" spans="1:4" customFormat="1" hidden="1">
      <c r="A6854" s="452" t="s">
        <v>20566</v>
      </c>
      <c r="B6854" s="820" t="s">
        <v>20567</v>
      </c>
      <c r="C6854" s="991">
        <v>3760231435862</v>
      </c>
      <c r="D6854" s="452" t="s">
        <v>27</v>
      </c>
    </row>
    <row r="6855" spans="1:4" customFormat="1" hidden="1">
      <c r="A6855" s="452" t="s">
        <v>20568</v>
      </c>
      <c r="B6855" s="820" t="s">
        <v>20569</v>
      </c>
      <c r="C6855" s="991">
        <v>3760231435879</v>
      </c>
      <c r="D6855" s="452" t="s">
        <v>27</v>
      </c>
    </row>
    <row r="6856" spans="1:4" customFormat="1" hidden="1">
      <c r="A6856" s="452" t="s">
        <v>20570</v>
      </c>
      <c r="B6856" s="820" t="s">
        <v>20571</v>
      </c>
      <c r="C6856" s="991">
        <v>3760231435886</v>
      </c>
      <c r="D6856" s="452" t="s">
        <v>27</v>
      </c>
    </row>
    <row r="6857" spans="1:4" customFormat="1" hidden="1">
      <c r="A6857" s="452" t="s">
        <v>20572</v>
      </c>
      <c r="B6857" s="820" t="s">
        <v>20573</v>
      </c>
      <c r="C6857" s="991">
        <v>3760231435893</v>
      </c>
      <c r="D6857" s="452" t="s">
        <v>27</v>
      </c>
    </row>
    <row r="6858" spans="1:4" customFormat="1" hidden="1">
      <c r="A6858" s="452" t="s">
        <v>20574</v>
      </c>
      <c r="B6858" s="820" t="s">
        <v>20575</v>
      </c>
      <c r="C6858" s="991">
        <v>3760231435909</v>
      </c>
      <c r="D6858" s="452" t="s">
        <v>23</v>
      </c>
    </row>
    <row r="6859" spans="1:4" customFormat="1" hidden="1">
      <c r="A6859" s="452" t="s">
        <v>20576</v>
      </c>
      <c r="B6859" s="820" t="s">
        <v>20577</v>
      </c>
      <c r="C6859" s="991">
        <v>3760231435916</v>
      </c>
      <c r="D6859" s="452" t="s">
        <v>23</v>
      </c>
    </row>
    <row r="6860" spans="1:4" customFormat="1" hidden="1">
      <c r="A6860" s="452" t="s">
        <v>20578</v>
      </c>
      <c r="B6860" s="820" t="s">
        <v>20579</v>
      </c>
      <c r="C6860" s="991">
        <v>3760231435923</v>
      </c>
      <c r="D6860" s="452" t="s">
        <v>23</v>
      </c>
    </row>
    <row r="6861" spans="1:4" customFormat="1" hidden="1">
      <c r="A6861" s="452" t="s">
        <v>20580</v>
      </c>
      <c r="B6861" s="820" t="s">
        <v>20581</v>
      </c>
      <c r="C6861" s="991">
        <v>3760231435930</v>
      </c>
      <c r="D6861" s="452" t="s">
        <v>23</v>
      </c>
    </row>
    <row r="6862" spans="1:4" customFormat="1" hidden="1">
      <c r="A6862" s="452" t="s">
        <v>20582</v>
      </c>
      <c r="B6862" s="820" t="s">
        <v>20583</v>
      </c>
      <c r="C6862" s="991">
        <v>3760231435947</v>
      </c>
      <c r="D6862" s="452" t="s">
        <v>23</v>
      </c>
    </row>
    <row r="6863" spans="1:4" customFormat="1" hidden="1">
      <c r="A6863" s="452" t="s">
        <v>20584</v>
      </c>
      <c r="B6863" s="820" t="s">
        <v>20585</v>
      </c>
      <c r="C6863" s="991">
        <v>3760231435954</v>
      </c>
      <c r="D6863" s="452" t="s">
        <v>23</v>
      </c>
    </row>
    <row r="6864" spans="1:4" customFormat="1" hidden="1">
      <c r="A6864" s="452" t="s">
        <v>20586</v>
      </c>
      <c r="B6864" s="820" t="s">
        <v>20587</v>
      </c>
      <c r="C6864" s="991">
        <v>3760231435961</v>
      </c>
      <c r="D6864" s="452" t="s">
        <v>23</v>
      </c>
    </row>
    <row r="6865" spans="1:4" customFormat="1" hidden="1">
      <c r="A6865" s="452" t="s">
        <v>20588</v>
      </c>
      <c r="B6865" s="820" t="s">
        <v>20589</v>
      </c>
      <c r="C6865" s="991">
        <v>3760231435978</v>
      </c>
      <c r="D6865" s="452" t="s">
        <v>23</v>
      </c>
    </row>
    <row r="6866" spans="1:4" customFormat="1" hidden="1">
      <c r="A6866" s="452" t="s">
        <v>20590</v>
      </c>
      <c r="B6866" s="820" t="s">
        <v>20591</v>
      </c>
      <c r="C6866" s="991">
        <v>3760231435985</v>
      </c>
      <c r="D6866" s="452" t="s">
        <v>23</v>
      </c>
    </row>
    <row r="6867" spans="1:4" customFormat="1" hidden="1">
      <c r="A6867" s="452" t="s">
        <v>20592</v>
      </c>
      <c r="B6867" s="820" t="s">
        <v>20593</v>
      </c>
      <c r="C6867" s="991">
        <v>3760231435992</v>
      </c>
      <c r="D6867" s="452" t="s">
        <v>23</v>
      </c>
    </row>
    <row r="6868" spans="1:4" hidden="1">
      <c r="A6868" s="452" t="s">
        <v>20594</v>
      </c>
      <c r="B6868" s="820" t="s">
        <v>20595</v>
      </c>
      <c r="C6868" s="452" t="s">
        <v>20596</v>
      </c>
      <c r="D6868" s="452" t="s">
        <v>15</v>
      </c>
    </row>
    <row r="6869" spans="1:4" hidden="1">
      <c r="A6869" s="452" t="s">
        <v>20597</v>
      </c>
      <c r="B6869" s="820" t="s">
        <v>20598</v>
      </c>
      <c r="C6869" s="452" t="s">
        <v>20599</v>
      </c>
      <c r="D6869" s="452" t="s">
        <v>19</v>
      </c>
    </row>
    <row r="6870" spans="1:4" hidden="1">
      <c r="A6870" s="452" t="s">
        <v>20600</v>
      </c>
      <c r="B6870" s="820" t="s">
        <v>20601</v>
      </c>
      <c r="C6870" s="452" t="s">
        <v>20602</v>
      </c>
      <c r="D6870" s="452" t="s">
        <v>35</v>
      </c>
    </row>
    <row r="6871" spans="1:4" hidden="1">
      <c r="A6871" s="452" t="s">
        <v>20603</v>
      </c>
      <c r="B6871" s="820" t="s">
        <v>20604</v>
      </c>
      <c r="C6871" s="452" t="s">
        <v>20605</v>
      </c>
      <c r="D6871" s="452" t="s">
        <v>39</v>
      </c>
    </row>
    <row r="6872" spans="1:4" hidden="1">
      <c r="A6872" s="452" t="s">
        <v>20606</v>
      </c>
      <c r="B6872" s="820" t="s">
        <v>20607</v>
      </c>
      <c r="C6872" s="452" t="s">
        <v>20608</v>
      </c>
      <c r="D6872" s="452" t="s">
        <v>43</v>
      </c>
    </row>
    <row r="6873" spans="1:4" hidden="1">
      <c r="A6873" s="452" t="s">
        <v>20609</v>
      </c>
      <c r="B6873" s="820" t="s">
        <v>20610</v>
      </c>
      <c r="C6873" s="452" t="s">
        <v>20611</v>
      </c>
      <c r="D6873" s="452" t="s">
        <v>47</v>
      </c>
    </row>
    <row r="6874" spans="1:4" hidden="1">
      <c r="A6874" s="452" t="s">
        <v>20612</v>
      </c>
      <c r="B6874" s="820" t="s">
        <v>20613</v>
      </c>
      <c r="C6874" s="452" t="s">
        <v>20614</v>
      </c>
      <c r="D6874" s="452" t="s">
        <v>11</v>
      </c>
    </row>
    <row r="6875" spans="1:4" hidden="1">
      <c r="A6875" s="452" t="s">
        <v>20615</v>
      </c>
      <c r="B6875" s="820" t="s">
        <v>20616</v>
      </c>
      <c r="C6875" s="452" t="s">
        <v>20617</v>
      </c>
      <c r="D6875" s="452" t="s">
        <v>54</v>
      </c>
    </row>
    <row r="6876" spans="1:4" hidden="1">
      <c r="A6876" s="452" t="s">
        <v>20618</v>
      </c>
      <c r="B6876" s="820" t="s">
        <v>20619</v>
      </c>
      <c r="C6876" s="452" t="s">
        <v>20620</v>
      </c>
      <c r="D6876" s="452" t="s">
        <v>15</v>
      </c>
    </row>
    <row r="6877" spans="1:4" hidden="1">
      <c r="A6877" s="452" t="s">
        <v>20621</v>
      </c>
      <c r="B6877" s="820" t="s">
        <v>20622</v>
      </c>
      <c r="C6877" s="452" t="s">
        <v>20623</v>
      </c>
      <c r="D6877" s="452" t="s">
        <v>19</v>
      </c>
    </row>
    <row r="6878" spans="1:4" hidden="1">
      <c r="A6878" s="452" t="s">
        <v>20624</v>
      </c>
      <c r="B6878" s="820" t="s">
        <v>20625</v>
      </c>
      <c r="C6878" s="452" t="s">
        <v>20626</v>
      </c>
      <c r="D6878" s="452" t="s">
        <v>35</v>
      </c>
    </row>
    <row r="6879" spans="1:4" hidden="1">
      <c r="A6879" s="452" t="s">
        <v>20627</v>
      </c>
      <c r="B6879" s="820" t="s">
        <v>20628</v>
      </c>
      <c r="C6879" s="452" t="s">
        <v>20629</v>
      </c>
      <c r="D6879" s="452" t="s">
        <v>39</v>
      </c>
    </row>
    <row r="6880" spans="1:4" hidden="1">
      <c r="A6880" s="452" t="s">
        <v>20630</v>
      </c>
      <c r="B6880" s="820" t="s">
        <v>20631</v>
      </c>
      <c r="C6880" s="452" t="s">
        <v>20632</v>
      </c>
      <c r="D6880" s="452" t="s">
        <v>43</v>
      </c>
    </row>
    <row r="6881" spans="1:4" hidden="1">
      <c r="A6881" s="452" t="s">
        <v>20633</v>
      </c>
      <c r="B6881" s="820" t="s">
        <v>20634</v>
      </c>
      <c r="C6881" s="452" t="s">
        <v>20635</v>
      </c>
      <c r="D6881" s="452" t="s">
        <v>47</v>
      </c>
    </row>
    <row r="6882" spans="1:4" hidden="1">
      <c r="A6882" s="452" t="s">
        <v>20636</v>
      </c>
      <c r="B6882" s="820" t="s">
        <v>20637</v>
      </c>
      <c r="C6882" s="452" t="s">
        <v>20638</v>
      </c>
      <c r="D6882" s="452" t="s">
        <v>11</v>
      </c>
    </row>
    <row r="6883" spans="1:4" hidden="1">
      <c r="A6883" s="452" t="s">
        <v>20639</v>
      </c>
      <c r="B6883" s="820" t="s">
        <v>20640</v>
      </c>
      <c r="C6883" s="452" t="s">
        <v>20641</v>
      </c>
      <c r="D6883" s="452" t="s">
        <v>54</v>
      </c>
    </row>
    <row r="6884" spans="1:4" hidden="1">
      <c r="A6884" s="452" t="s">
        <v>20642</v>
      </c>
      <c r="B6884" s="820" t="s">
        <v>20643</v>
      </c>
      <c r="C6884" s="452" t="s">
        <v>20644</v>
      </c>
      <c r="D6884" s="452" t="s">
        <v>15</v>
      </c>
    </row>
    <row r="6885" spans="1:4" hidden="1">
      <c r="A6885" s="452" t="s">
        <v>20645</v>
      </c>
      <c r="B6885" s="820" t="s">
        <v>20646</v>
      </c>
      <c r="C6885" s="452" t="s">
        <v>20647</v>
      </c>
      <c r="D6885" s="452" t="s">
        <v>19</v>
      </c>
    </row>
    <row r="6886" spans="1:4" hidden="1">
      <c r="A6886" s="452" t="s">
        <v>20648</v>
      </c>
      <c r="B6886" s="820" t="s">
        <v>20649</v>
      </c>
      <c r="C6886" s="452" t="s">
        <v>20650</v>
      </c>
      <c r="D6886" s="452" t="s">
        <v>35</v>
      </c>
    </row>
    <row r="6887" spans="1:4" hidden="1">
      <c r="A6887" s="452" t="s">
        <v>20651</v>
      </c>
      <c r="B6887" s="820" t="s">
        <v>20652</v>
      </c>
      <c r="C6887" s="452" t="s">
        <v>20653</v>
      </c>
      <c r="D6887" s="452" t="s">
        <v>39</v>
      </c>
    </row>
    <row r="6888" spans="1:4" hidden="1">
      <c r="A6888" s="452" t="s">
        <v>20654</v>
      </c>
      <c r="B6888" s="820" t="s">
        <v>20655</v>
      </c>
      <c r="C6888" s="452" t="s">
        <v>20656</v>
      </c>
      <c r="D6888" s="452" t="s">
        <v>43</v>
      </c>
    </row>
    <row r="6889" spans="1:4" hidden="1">
      <c r="A6889" s="452" t="s">
        <v>20657</v>
      </c>
      <c r="B6889" s="820" t="s">
        <v>20658</v>
      </c>
      <c r="C6889" s="452" t="s">
        <v>20659</v>
      </c>
      <c r="D6889" s="452" t="s">
        <v>47</v>
      </c>
    </row>
    <row r="6890" spans="1:4" hidden="1">
      <c r="A6890" s="452" t="s">
        <v>20660</v>
      </c>
      <c r="B6890" s="820" t="s">
        <v>20661</v>
      </c>
      <c r="C6890" s="452" t="s">
        <v>20662</v>
      </c>
      <c r="D6890" s="452" t="s">
        <v>11</v>
      </c>
    </row>
    <row r="6891" spans="1:4" hidden="1">
      <c r="A6891" s="452" t="s">
        <v>20663</v>
      </c>
      <c r="B6891" s="820" t="s">
        <v>20664</v>
      </c>
      <c r="C6891" s="452" t="s">
        <v>20665</v>
      </c>
      <c r="D6891" s="452" t="s">
        <v>54</v>
      </c>
    </row>
    <row r="6892" spans="1:4" hidden="1">
      <c r="A6892" s="452" t="s">
        <v>20666</v>
      </c>
      <c r="B6892" s="820" t="s">
        <v>20667</v>
      </c>
      <c r="C6892" s="452" t="s">
        <v>20668</v>
      </c>
      <c r="D6892" s="452" t="s">
        <v>15</v>
      </c>
    </row>
    <row r="6893" spans="1:4" hidden="1">
      <c r="A6893" s="452" t="s">
        <v>20669</v>
      </c>
      <c r="B6893" s="820" t="s">
        <v>20670</v>
      </c>
      <c r="C6893" s="452" t="s">
        <v>20671</v>
      </c>
      <c r="D6893" s="452" t="s">
        <v>19</v>
      </c>
    </row>
    <row r="6894" spans="1:4" hidden="1">
      <c r="A6894" s="452" t="s">
        <v>20672</v>
      </c>
      <c r="B6894" s="820" t="s">
        <v>20673</v>
      </c>
      <c r="C6894" s="452" t="s">
        <v>20674</v>
      </c>
      <c r="D6894" s="452" t="s">
        <v>35</v>
      </c>
    </row>
    <row r="6895" spans="1:4" hidden="1">
      <c r="A6895" s="452" t="s">
        <v>20675</v>
      </c>
      <c r="B6895" s="820" t="s">
        <v>20676</v>
      </c>
      <c r="C6895" s="452" t="s">
        <v>20677</v>
      </c>
      <c r="D6895" s="452" t="s">
        <v>39</v>
      </c>
    </row>
    <row r="6896" spans="1:4" hidden="1">
      <c r="A6896" s="452" t="s">
        <v>20678</v>
      </c>
      <c r="B6896" s="820" t="s">
        <v>20679</v>
      </c>
      <c r="C6896" s="452" t="s">
        <v>20680</v>
      </c>
      <c r="D6896" s="452" t="s">
        <v>43</v>
      </c>
    </row>
    <row r="6897" spans="1:4" hidden="1">
      <c r="A6897" s="452" t="s">
        <v>20681</v>
      </c>
      <c r="B6897" s="820" t="s">
        <v>20682</v>
      </c>
      <c r="C6897" s="452" t="s">
        <v>20683</v>
      </c>
      <c r="D6897" s="452" t="s">
        <v>47</v>
      </c>
    </row>
    <row r="6898" spans="1:4" hidden="1">
      <c r="A6898" s="452" t="s">
        <v>20684</v>
      </c>
      <c r="B6898" s="820" t="s">
        <v>20685</v>
      </c>
      <c r="C6898" s="452" t="s">
        <v>20686</v>
      </c>
      <c r="D6898" s="452" t="s">
        <v>11</v>
      </c>
    </row>
    <row r="6899" spans="1:4" hidden="1">
      <c r="A6899" s="452" t="s">
        <v>20687</v>
      </c>
      <c r="B6899" s="820" t="s">
        <v>20688</v>
      </c>
      <c r="C6899" s="452" t="s">
        <v>20689</v>
      </c>
      <c r="D6899" s="452" t="s">
        <v>54</v>
      </c>
    </row>
    <row r="6900" spans="1:4" hidden="1">
      <c r="A6900" s="452" t="s">
        <v>20690</v>
      </c>
      <c r="B6900" s="820" t="s">
        <v>20691</v>
      </c>
      <c r="C6900" s="452" t="s">
        <v>20692</v>
      </c>
      <c r="D6900" s="452" t="s">
        <v>15</v>
      </c>
    </row>
    <row r="6901" spans="1:4" hidden="1">
      <c r="A6901" s="452" t="s">
        <v>20693</v>
      </c>
      <c r="B6901" s="820" t="s">
        <v>20694</v>
      </c>
      <c r="C6901" s="452" t="s">
        <v>20695</v>
      </c>
      <c r="D6901" s="452" t="s">
        <v>19</v>
      </c>
    </row>
    <row r="6902" spans="1:4" hidden="1">
      <c r="A6902" s="452" t="s">
        <v>20696</v>
      </c>
      <c r="B6902" s="820" t="s">
        <v>20697</v>
      </c>
      <c r="C6902" s="452" t="s">
        <v>20698</v>
      </c>
      <c r="D6902" s="452" t="s">
        <v>35</v>
      </c>
    </row>
    <row r="6903" spans="1:4" hidden="1">
      <c r="A6903" s="452" t="s">
        <v>20699</v>
      </c>
      <c r="B6903" s="820" t="s">
        <v>20700</v>
      </c>
      <c r="C6903" s="452" t="s">
        <v>20701</v>
      </c>
      <c r="D6903" s="452" t="s">
        <v>39</v>
      </c>
    </row>
    <row r="6904" spans="1:4" hidden="1">
      <c r="A6904" s="452" t="s">
        <v>20702</v>
      </c>
      <c r="B6904" s="820" t="s">
        <v>20703</v>
      </c>
      <c r="C6904" s="452" t="s">
        <v>20704</v>
      </c>
      <c r="D6904" s="452" t="s">
        <v>43</v>
      </c>
    </row>
    <row r="6905" spans="1:4" hidden="1">
      <c r="A6905" s="452" t="s">
        <v>20705</v>
      </c>
      <c r="B6905" s="820" t="s">
        <v>20706</v>
      </c>
      <c r="C6905" s="452" t="s">
        <v>20707</v>
      </c>
      <c r="D6905" s="452" t="s">
        <v>47</v>
      </c>
    </row>
    <row r="6906" spans="1:4" hidden="1">
      <c r="A6906" s="452" t="s">
        <v>20708</v>
      </c>
      <c r="B6906" s="820" t="s">
        <v>20709</v>
      </c>
      <c r="C6906" s="452" t="s">
        <v>20710</v>
      </c>
      <c r="D6906" s="452" t="s">
        <v>11</v>
      </c>
    </row>
    <row r="6907" spans="1:4" hidden="1">
      <c r="A6907" s="452" t="s">
        <v>20711</v>
      </c>
      <c r="B6907" s="820" t="s">
        <v>20712</v>
      </c>
      <c r="C6907" s="452" t="s">
        <v>20713</v>
      </c>
      <c r="D6907" s="452" t="s">
        <v>54</v>
      </c>
    </row>
    <row r="6908" spans="1:4" hidden="1">
      <c r="A6908" s="452" t="s">
        <v>20714</v>
      </c>
      <c r="B6908" s="820" t="s">
        <v>20715</v>
      </c>
      <c r="C6908" s="452" t="s">
        <v>20716</v>
      </c>
      <c r="D6908" s="452" t="s">
        <v>15</v>
      </c>
    </row>
    <row r="6909" spans="1:4" hidden="1">
      <c r="A6909" s="452" t="s">
        <v>20717</v>
      </c>
      <c r="B6909" s="820" t="s">
        <v>20718</v>
      </c>
      <c r="C6909" s="452" t="s">
        <v>20719</v>
      </c>
      <c r="D6909" s="452" t="s">
        <v>19</v>
      </c>
    </row>
    <row r="6910" spans="1:4" hidden="1">
      <c r="A6910" s="452" t="s">
        <v>20720</v>
      </c>
      <c r="B6910" s="820" t="s">
        <v>20721</v>
      </c>
      <c r="C6910" s="452" t="s">
        <v>20722</v>
      </c>
      <c r="D6910" s="452" t="s">
        <v>35</v>
      </c>
    </row>
    <row r="6911" spans="1:4" hidden="1">
      <c r="A6911" s="452" t="s">
        <v>20723</v>
      </c>
      <c r="B6911" s="820" t="s">
        <v>20724</v>
      </c>
      <c r="C6911" s="452" t="s">
        <v>20725</v>
      </c>
      <c r="D6911" s="452" t="s">
        <v>39</v>
      </c>
    </row>
    <row r="6912" spans="1:4" hidden="1">
      <c r="A6912" s="452" t="s">
        <v>20726</v>
      </c>
      <c r="B6912" s="820" t="s">
        <v>20727</v>
      </c>
      <c r="C6912" s="452" t="s">
        <v>20728</v>
      </c>
      <c r="D6912" s="452" t="s">
        <v>43</v>
      </c>
    </row>
    <row r="6913" spans="1:4" hidden="1">
      <c r="A6913" s="452" t="s">
        <v>20729</v>
      </c>
      <c r="B6913" s="820" t="s">
        <v>20730</v>
      </c>
      <c r="C6913" s="452" t="s">
        <v>20731</v>
      </c>
      <c r="D6913" s="452" t="s">
        <v>47</v>
      </c>
    </row>
    <row r="6914" spans="1:4" hidden="1">
      <c r="A6914" s="452" t="s">
        <v>20732</v>
      </c>
      <c r="B6914" s="820" t="s">
        <v>20733</v>
      </c>
      <c r="C6914" s="452" t="s">
        <v>20734</v>
      </c>
      <c r="D6914" s="452" t="s">
        <v>11</v>
      </c>
    </row>
    <row r="6915" spans="1:4" hidden="1">
      <c r="A6915" s="452" t="s">
        <v>20735</v>
      </c>
      <c r="B6915" s="820" t="s">
        <v>20736</v>
      </c>
      <c r="C6915" s="452" t="s">
        <v>20737</v>
      </c>
      <c r="D6915" s="452" t="s">
        <v>54</v>
      </c>
    </row>
    <row r="6916" spans="1:4" hidden="1">
      <c r="A6916" s="452" t="s">
        <v>20738</v>
      </c>
      <c r="B6916" s="820" t="s">
        <v>20739</v>
      </c>
      <c r="C6916" s="452" t="s">
        <v>20740</v>
      </c>
      <c r="D6916" s="452" t="s">
        <v>15</v>
      </c>
    </row>
    <row r="6917" spans="1:4" hidden="1">
      <c r="A6917" s="452" t="s">
        <v>20741</v>
      </c>
      <c r="B6917" s="820" t="s">
        <v>20742</v>
      </c>
      <c r="C6917" s="452" t="s">
        <v>20743</v>
      </c>
      <c r="D6917" s="452" t="s">
        <v>19</v>
      </c>
    </row>
    <row r="6918" spans="1:4" hidden="1">
      <c r="A6918" s="452" t="s">
        <v>20744</v>
      </c>
      <c r="B6918" s="820" t="s">
        <v>20745</v>
      </c>
      <c r="C6918" s="452" t="s">
        <v>20746</v>
      </c>
      <c r="D6918" s="452" t="s">
        <v>35</v>
      </c>
    </row>
    <row r="6919" spans="1:4" hidden="1">
      <c r="A6919" s="452" t="s">
        <v>20747</v>
      </c>
      <c r="B6919" s="820" t="s">
        <v>20748</v>
      </c>
      <c r="C6919" s="452" t="s">
        <v>20749</v>
      </c>
      <c r="D6919" s="452" t="s">
        <v>39</v>
      </c>
    </row>
    <row r="6920" spans="1:4" hidden="1">
      <c r="A6920" s="452" t="s">
        <v>20750</v>
      </c>
      <c r="B6920" s="820" t="s">
        <v>20751</v>
      </c>
      <c r="C6920" s="452" t="s">
        <v>20752</v>
      </c>
      <c r="D6920" s="452" t="s">
        <v>43</v>
      </c>
    </row>
    <row r="6921" spans="1:4" hidden="1">
      <c r="A6921" s="452" t="s">
        <v>20753</v>
      </c>
      <c r="B6921" s="820" t="s">
        <v>20754</v>
      </c>
      <c r="C6921" s="452" t="s">
        <v>20755</v>
      </c>
      <c r="D6921" s="452" t="s">
        <v>47</v>
      </c>
    </row>
    <row r="6922" spans="1:4" hidden="1">
      <c r="A6922" s="452" t="s">
        <v>20756</v>
      </c>
      <c r="B6922" s="820" t="s">
        <v>20757</v>
      </c>
      <c r="C6922" s="452" t="s">
        <v>20758</v>
      </c>
      <c r="D6922" s="452" t="s">
        <v>11</v>
      </c>
    </row>
    <row r="6923" spans="1:4" hidden="1">
      <c r="A6923" s="452" t="s">
        <v>20759</v>
      </c>
      <c r="B6923" s="820" t="s">
        <v>20760</v>
      </c>
      <c r="C6923" s="452" t="s">
        <v>20761</v>
      </c>
      <c r="D6923" s="452" t="s">
        <v>54</v>
      </c>
    </row>
    <row r="6924" spans="1:4" hidden="1">
      <c r="A6924" s="452" t="s">
        <v>20762</v>
      </c>
      <c r="B6924" s="820" t="s">
        <v>20763</v>
      </c>
      <c r="C6924" s="452" t="s">
        <v>20764</v>
      </c>
      <c r="D6924" s="452" t="s">
        <v>15</v>
      </c>
    </row>
    <row r="6925" spans="1:4" hidden="1">
      <c r="A6925" s="452" t="s">
        <v>20765</v>
      </c>
      <c r="B6925" s="820" t="s">
        <v>20766</v>
      </c>
      <c r="C6925" s="452" t="s">
        <v>20767</v>
      </c>
      <c r="D6925" s="452" t="s">
        <v>19</v>
      </c>
    </row>
    <row r="6926" spans="1:4" hidden="1">
      <c r="A6926" s="452" t="s">
        <v>20768</v>
      </c>
      <c r="B6926" s="820" t="s">
        <v>20769</v>
      </c>
      <c r="C6926" s="452" t="s">
        <v>20770</v>
      </c>
      <c r="D6926" s="452" t="s">
        <v>35</v>
      </c>
    </row>
    <row r="6927" spans="1:4" hidden="1">
      <c r="A6927" s="452" t="s">
        <v>20771</v>
      </c>
      <c r="B6927" s="820" t="s">
        <v>20772</v>
      </c>
      <c r="C6927" s="452" t="s">
        <v>20773</v>
      </c>
      <c r="D6927" s="452" t="s">
        <v>39</v>
      </c>
    </row>
    <row r="6928" spans="1:4" hidden="1">
      <c r="A6928" s="452" t="s">
        <v>20774</v>
      </c>
      <c r="B6928" s="820" t="s">
        <v>20775</v>
      </c>
      <c r="C6928" s="452" t="s">
        <v>20776</v>
      </c>
      <c r="D6928" s="452" t="s">
        <v>43</v>
      </c>
    </row>
    <row r="6929" spans="1:4" hidden="1">
      <c r="A6929" s="452" t="s">
        <v>20777</v>
      </c>
      <c r="B6929" s="820" t="s">
        <v>20778</v>
      </c>
      <c r="C6929" s="452" t="s">
        <v>20779</v>
      </c>
      <c r="D6929" s="452" t="s">
        <v>47</v>
      </c>
    </row>
    <row r="6930" spans="1:4" hidden="1">
      <c r="A6930" s="452" t="s">
        <v>20780</v>
      </c>
      <c r="B6930" s="820" t="s">
        <v>20781</v>
      </c>
      <c r="C6930" s="452" t="s">
        <v>20782</v>
      </c>
      <c r="D6930" s="452" t="s">
        <v>11</v>
      </c>
    </row>
    <row r="6931" spans="1:4" hidden="1">
      <c r="A6931" s="452" t="s">
        <v>20783</v>
      </c>
      <c r="B6931" s="820" t="s">
        <v>20784</v>
      </c>
      <c r="C6931" s="452" t="s">
        <v>20785</v>
      </c>
      <c r="D6931" s="452" t="s">
        <v>54</v>
      </c>
    </row>
    <row r="6932" spans="1:4" hidden="1">
      <c r="A6932" s="452" t="s">
        <v>20786</v>
      </c>
      <c r="B6932" s="820" t="s">
        <v>20787</v>
      </c>
      <c r="C6932" s="452" t="s">
        <v>20788</v>
      </c>
      <c r="D6932" s="452" t="s">
        <v>15</v>
      </c>
    </row>
    <row r="6933" spans="1:4" hidden="1">
      <c r="A6933" s="452" t="s">
        <v>20789</v>
      </c>
      <c r="B6933" s="820" t="s">
        <v>20790</v>
      </c>
      <c r="C6933" s="452" t="s">
        <v>20791</v>
      </c>
      <c r="D6933" s="452" t="s">
        <v>19</v>
      </c>
    </row>
    <row r="6934" spans="1:4" hidden="1">
      <c r="A6934" s="452" t="s">
        <v>20792</v>
      </c>
      <c r="B6934" s="820" t="s">
        <v>20793</v>
      </c>
      <c r="C6934" s="452" t="s">
        <v>20794</v>
      </c>
      <c r="D6934" s="452" t="s">
        <v>35</v>
      </c>
    </row>
    <row r="6935" spans="1:4" hidden="1">
      <c r="A6935" s="452" t="s">
        <v>20795</v>
      </c>
      <c r="B6935" s="820" t="s">
        <v>20796</v>
      </c>
      <c r="C6935" s="452" t="s">
        <v>20797</v>
      </c>
      <c r="D6935" s="452" t="s">
        <v>39</v>
      </c>
    </row>
    <row r="6936" spans="1:4" hidden="1">
      <c r="A6936" s="452" t="s">
        <v>20798</v>
      </c>
      <c r="B6936" s="820" t="s">
        <v>20799</v>
      </c>
      <c r="C6936" s="452" t="s">
        <v>20800</v>
      </c>
      <c r="D6936" s="452" t="s">
        <v>43</v>
      </c>
    </row>
    <row r="6937" spans="1:4" hidden="1">
      <c r="A6937" s="452" t="s">
        <v>20801</v>
      </c>
      <c r="B6937" s="820" t="s">
        <v>20802</v>
      </c>
      <c r="C6937" s="452" t="s">
        <v>20803</v>
      </c>
      <c r="D6937" s="452" t="s">
        <v>47</v>
      </c>
    </row>
    <row r="6938" spans="1:4" hidden="1">
      <c r="A6938" s="452" t="s">
        <v>20804</v>
      </c>
      <c r="B6938" s="820" t="s">
        <v>20805</v>
      </c>
      <c r="C6938" s="452" t="s">
        <v>20806</v>
      </c>
      <c r="D6938" s="452" t="s">
        <v>11</v>
      </c>
    </row>
    <row r="6939" spans="1:4" hidden="1">
      <c r="A6939" s="452" t="s">
        <v>20807</v>
      </c>
      <c r="B6939" s="820" t="s">
        <v>20808</v>
      </c>
      <c r="C6939" s="452" t="s">
        <v>20809</v>
      </c>
      <c r="D6939" s="452" t="s">
        <v>54</v>
      </c>
    </row>
    <row r="6940" spans="1:4" hidden="1">
      <c r="A6940" s="452" t="s">
        <v>20810</v>
      </c>
      <c r="B6940" s="820" t="s">
        <v>20811</v>
      </c>
      <c r="C6940" s="452" t="s">
        <v>20812</v>
      </c>
      <c r="D6940" s="452" t="s">
        <v>15</v>
      </c>
    </row>
    <row r="6941" spans="1:4" hidden="1">
      <c r="A6941" s="452" t="s">
        <v>20813</v>
      </c>
      <c r="B6941" s="820" t="s">
        <v>20814</v>
      </c>
      <c r="C6941" s="452" t="s">
        <v>20815</v>
      </c>
      <c r="D6941" s="452" t="s">
        <v>19</v>
      </c>
    </row>
    <row r="6942" spans="1:4" hidden="1">
      <c r="A6942" s="452" t="s">
        <v>20816</v>
      </c>
      <c r="B6942" s="820" t="s">
        <v>20817</v>
      </c>
      <c r="C6942" s="452" t="s">
        <v>20818</v>
      </c>
      <c r="D6942" s="452" t="s">
        <v>35</v>
      </c>
    </row>
    <row r="6943" spans="1:4" hidden="1">
      <c r="A6943" s="452" t="s">
        <v>20819</v>
      </c>
      <c r="B6943" s="820" t="s">
        <v>20820</v>
      </c>
      <c r="C6943" s="452" t="s">
        <v>20821</v>
      </c>
      <c r="D6943" s="452" t="s">
        <v>39</v>
      </c>
    </row>
    <row r="6944" spans="1:4" hidden="1">
      <c r="A6944" s="452" t="s">
        <v>20822</v>
      </c>
      <c r="B6944" s="820" t="s">
        <v>20823</v>
      </c>
      <c r="C6944" s="452" t="s">
        <v>20824</v>
      </c>
      <c r="D6944" s="452" t="s">
        <v>43</v>
      </c>
    </row>
    <row r="6945" spans="1:4" hidden="1">
      <c r="A6945" s="452" t="s">
        <v>20825</v>
      </c>
      <c r="B6945" s="820" t="s">
        <v>20826</v>
      </c>
      <c r="C6945" s="452" t="s">
        <v>20827</v>
      </c>
      <c r="D6945" s="452" t="s">
        <v>47</v>
      </c>
    </row>
    <row r="6946" spans="1:4" hidden="1">
      <c r="A6946" s="452" t="s">
        <v>20828</v>
      </c>
      <c r="B6946" s="820" t="s">
        <v>20829</v>
      </c>
      <c r="C6946" s="452" t="s">
        <v>20830</v>
      </c>
      <c r="D6946" s="452" t="s">
        <v>11</v>
      </c>
    </row>
    <row r="6947" spans="1:4" hidden="1">
      <c r="A6947" s="452" t="s">
        <v>20831</v>
      </c>
      <c r="B6947" s="820" t="s">
        <v>20832</v>
      </c>
      <c r="C6947" s="452" t="s">
        <v>20833</v>
      </c>
      <c r="D6947" s="452" t="s">
        <v>54</v>
      </c>
    </row>
    <row r="6948" spans="1:4" hidden="1">
      <c r="A6948" s="452" t="s">
        <v>20834</v>
      </c>
      <c r="B6948" s="820" t="s">
        <v>20835</v>
      </c>
      <c r="C6948" s="452" t="s">
        <v>20836</v>
      </c>
      <c r="D6948" s="452" t="s">
        <v>15</v>
      </c>
    </row>
    <row r="6949" spans="1:4" hidden="1">
      <c r="A6949" s="452" t="s">
        <v>20837</v>
      </c>
      <c r="B6949" s="820" t="s">
        <v>20838</v>
      </c>
      <c r="C6949" s="452" t="s">
        <v>20839</v>
      </c>
      <c r="D6949" s="452" t="s">
        <v>19</v>
      </c>
    </row>
    <row r="6950" spans="1:4" hidden="1">
      <c r="A6950" s="452" t="s">
        <v>20840</v>
      </c>
      <c r="B6950" s="820" t="s">
        <v>20841</v>
      </c>
      <c r="C6950" s="452" t="s">
        <v>20842</v>
      </c>
      <c r="D6950" s="452" t="s">
        <v>35</v>
      </c>
    </row>
    <row r="6951" spans="1:4" hidden="1">
      <c r="A6951" s="452" t="s">
        <v>20843</v>
      </c>
      <c r="B6951" s="820" t="s">
        <v>20844</v>
      </c>
      <c r="C6951" s="452" t="s">
        <v>20845</v>
      </c>
      <c r="D6951" s="452" t="s">
        <v>39</v>
      </c>
    </row>
    <row r="6952" spans="1:4" hidden="1">
      <c r="A6952" s="452" t="s">
        <v>20846</v>
      </c>
      <c r="B6952" s="820" t="s">
        <v>20847</v>
      </c>
      <c r="C6952" s="452" t="s">
        <v>20848</v>
      </c>
      <c r="D6952" s="452" t="s">
        <v>43</v>
      </c>
    </row>
    <row r="6953" spans="1:4" hidden="1">
      <c r="A6953" s="452" t="s">
        <v>20849</v>
      </c>
      <c r="B6953" s="820" t="s">
        <v>20850</v>
      </c>
      <c r="C6953" s="452" t="s">
        <v>20851</v>
      </c>
      <c r="D6953" s="452" t="s">
        <v>47</v>
      </c>
    </row>
    <row r="6954" spans="1:4" hidden="1">
      <c r="A6954" s="452" t="s">
        <v>20852</v>
      </c>
      <c r="B6954" s="820" t="s">
        <v>20853</v>
      </c>
      <c r="C6954" s="452" t="s">
        <v>20854</v>
      </c>
      <c r="D6954" s="452" t="s">
        <v>11</v>
      </c>
    </row>
    <row r="6955" spans="1:4" hidden="1">
      <c r="A6955" s="452" t="s">
        <v>20855</v>
      </c>
      <c r="B6955" s="820" t="s">
        <v>20856</v>
      </c>
      <c r="C6955" s="452" t="s">
        <v>20857</v>
      </c>
      <c r="D6955" s="452" t="s">
        <v>54</v>
      </c>
    </row>
    <row r="6956" spans="1:4" hidden="1">
      <c r="A6956" s="452" t="s">
        <v>20858</v>
      </c>
      <c r="B6956" s="820" t="s">
        <v>20859</v>
      </c>
      <c r="C6956" s="452" t="s">
        <v>20860</v>
      </c>
      <c r="D6956" s="452" t="s">
        <v>15</v>
      </c>
    </row>
    <row r="6957" spans="1:4" hidden="1">
      <c r="A6957" s="452" t="s">
        <v>20861</v>
      </c>
      <c r="B6957" s="820" t="s">
        <v>20862</v>
      </c>
      <c r="C6957" s="452" t="s">
        <v>20863</v>
      </c>
      <c r="D6957" s="452" t="s">
        <v>19</v>
      </c>
    </row>
    <row r="6958" spans="1:4" hidden="1">
      <c r="A6958" s="452" t="s">
        <v>20864</v>
      </c>
      <c r="B6958" s="820" t="s">
        <v>20865</v>
      </c>
      <c r="C6958" s="452" t="s">
        <v>20866</v>
      </c>
      <c r="D6958" s="452" t="s">
        <v>35</v>
      </c>
    </row>
    <row r="6959" spans="1:4" hidden="1">
      <c r="A6959" s="452" t="s">
        <v>20867</v>
      </c>
      <c r="B6959" s="820" t="s">
        <v>20868</v>
      </c>
      <c r="C6959" s="452" t="s">
        <v>20869</v>
      </c>
      <c r="D6959" s="452" t="s">
        <v>39</v>
      </c>
    </row>
    <row r="6960" spans="1:4" hidden="1">
      <c r="A6960" s="452" t="s">
        <v>20870</v>
      </c>
      <c r="B6960" s="820" t="s">
        <v>20871</v>
      </c>
      <c r="C6960" s="452" t="s">
        <v>20872</v>
      </c>
      <c r="D6960" s="452" t="s">
        <v>43</v>
      </c>
    </row>
    <row r="6961" spans="1:4" hidden="1">
      <c r="A6961" s="452" t="s">
        <v>20873</v>
      </c>
      <c r="B6961" s="820" t="s">
        <v>20874</v>
      </c>
      <c r="C6961" s="452" t="s">
        <v>20875</v>
      </c>
      <c r="D6961" s="452" t="s">
        <v>47</v>
      </c>
    </row>
    <row r="6962" spans="1:4" hidden="1">
      <c r="A6962" s="452" t="s">
        <v>20876</v>
      </c>
      <c r="B6962" s="820" t="s">
        <v>20877</v>
      </c>
      <c r="C6962" s="452" t="s">
        <v>20878</v>
      </c>
      <c r="D6962" s="452" t="s">
        <v>11</v>
      </c>
    </row>
    <row r="6963" spans="1:4" hidden="1">
      <c r="A6963" s="452" t="s">
        <v>20879</v>
      </c>
      <c r="B6963" s="820" t="s">
        <v>20880</v>
      </c>
      <c r="C6963" s="452" t="s">
        <v>20881</v>
      </c>
      <c r="D6963" s="452" t="s">
        <v>54</v>
      </c>
    </row>
    <row r="6964" spans="1:4" hidden="1">
      <c r="A6964" s="452" t="s">
        <v>20882</v>
      </c>
      <c r="B6964" s="820" t="s">
        <v>20883</v>
      </c>
      <c r="C6964" s="452" t="s">
        <v>20884</v>
      </c>
      <c r="D6964" s="452" t="s">
        <v>15</v>
      </c>
    </row>
    <row r="6965" spans="1:4" hidden="1">
      <c r="A6965" s="452" t="s">
        <v>20885</v>
      </c>
      <c r="B6965" s="820" t="s">
        <v>20886</v>
      </c>
      <c r="C6965" s="452" t="s">
        <v>20887</v>
      </c>
      <c r="D6965" s="452" t="s">
        <v>19</v>
      </c>
    </row>
    <row r="6966" spans="1:4" hidden="1">
      <c r="A6966" s="452" t="s">
        <v>20888</v>
      </c>
      <c r="B6966" s="820" t="s">
        <v>20889</v>
      </c>
      <c r="C6966" s="452" t="s">
        <v>20890</v>
      </c>
      <c r="D6966" s="452" t="s">
        <v>35</v>
      </c>
    </row>
    <row r="6967" spans="1:4" hidden="1">
      <c r="A6967" s="452" t="s">
        <v>20891</v>
      </c>
      <c r="B6967" s="820" t="s">
        <v>20892</v>
      </c>
      <c r="C6967" s="452" t="s">
        <v>20893</v>
      </c>
      <c r="D6967" s="452" t="s">
        <v>39</v>
      </c>
    </row>
    <row r="6968" spans="1:4" hidden="1">
      <c r="A6968" s="452" t="s">
        <v>20894</v>
      </c>
      <c r="B6968" s="820" t="s">
        <v>20895</v>
      </c>
      <c r="C6968" s="452" t="s">
        <v>20896</v>
      </c>
      <c r="D6968" s="452" t="s">
        <v>43</v>
      </c>
    </row>
    <row r="6969" spans="1:4" hidden="1">
      <c r="A6969" s="452" t="s">
        <v>20897</v>
      </c>
      <c r="B6969" s="820" t="s">
        <v>20898</v>
      </c>
      <c r="C6969" s="452" t="s">
        <v>20899</v>
      </c>
      <c r="D6969" s="452" t="s">
        <v>47</v>
      </c>
    </row>
    <row r="6970" spans="1:4" hidden="1">
      <c r="A6970" s="452" t="s">
        <v>20900</v>
      </c>
      <c r="B6970" s="820" t="s">
        <v>20901</v>
      </c>
      <c r="C6970" s="452" t="s">
        <v>20902</v>
      </c>
      <c r="D6970" s="452" t="s">
        <v>11</v>
      </c>
    </row>
    <row r="6971" spans="1:4" hidden="1">
      <c r="A6971" s="452" t="s">
        <v>20903</v>
      </c>
      <c r="B6971" s="820" t="s">
        <v>20904</v>
      </c>
      <c r="C6971" s="452" t="s">
        <v>20905</v>
      </c>
      <c r="D6971" s="452" t="s">
        <v>54</v>
      </c>
    </row>
    <row r="6972" spans="1:4" hidden="1">
      <c r="A6972" s="452" t="s">
        <v>20906</v>
      </c>
      <c r="B6972" s="820" t="s">
        <v>20907</v>
      </c>
      <c r="C6972" s="452" t="s">
        <v>20908</v>
      </c>
      <c r="D6972" s="452" t="s">
        <v>15</v>
      </c>
    </row>
    <row r="6973" spans="1:4" hidden="1">
      <c r="A6973" s="452" t="s">
        <v>20909</v>
      </c>
      <c r="B6973" s="820" t="s">
        <v>20910</v>
      </c>
      <c r="C6973" s="452" t="s">
        <v>20911</v>
      </c>
      <c r="D6973" s="452" t="s">
        <v>19</v>
      </c>
    </row>
    <row r="6974" spans="1:4" hidden="1">
      <c r="A6974" s="452" t="s">
        <v>20912</v>
      </c>
      <c r="B6974" s="820" t="s">
        <v>20913</v>
      </c>
      <c r="C6974" s="452" t="s">
        <v>20914</v>
      </c>
      <c r="D6974" s="452" t="s">
        <v>35</v>
      </c>
    </row>
    <row r="6975" spans="1:4" hidden="1">
      <c r="A6975" s="452" t="s">
        <v>20915</v>
      </c>
      <c r="B6975" s="820" t="s">
        <v>20916</v>
      </c>
      <c r="C6975" s="452" t="s">
        <v>20917</v>
      </c>
      <c r="D6975" s="452" t="s">
        <v>39</v>
      </c>
    </row>
    <row r="6976" spans="1:4" hidden="1">
      <c r="A6976" s="452" t="s">
        <v>20918</v>
      </c>
      <c r="B6976" s="820" t="s">
        <v>20919</v>
      </c>
      <c r="C6976" s="452" t="s">
        <v>20920</v>
      </c>
      <c r="D6976" s="452" t="s">
        <v>43</v>
      </c>
    </row>
    <row r="6977" spans="1:4" hidden="1">
      <c r="A6977" s="452" t="s">
        <v>20921</v>
      </c>
      <c r="B6977" s="820" t="s">
        <v>20922</v>
      </c>
      <c r="C6977" s="452" t="s">
        <v>20923</v>
      </c>
      <c r="D6977" s="452" t="s">
        <v>47</v>
      </c>
    </row>
    <row r="6978" spans="1:4" hidden="1">
      <c r="A6978" s="452" t="s">
        <v>20924</v>
      </c>
      <c r="B6978" s="820" t="s">
        <v>20925</v>
      </c>
      <c r="C6978" s="452" t="s">
        <v>20926</v>
      </c>
      <c r="D6978" s="452" t="s">
        <v>11</v>
      </c>
    </row>
    <row r="6979" spans="1:4" hidden="1">
      <c r="A6979" s="452" t="s">
        <v>20927</v>
      </c>
      <c r="B6979" s="820" t="s">
        <v>20928</v>
      </c>
      <c r="C6979" s="452" t="s">
        <v>20929</v>
      </c>
      <c r="D6979" s="452" t="s">
        <v>54</v>
      </c>
    </row>
    <row r="6980" spans="1:4" hidden="1">
      <c r="A6980" s="452" t="s">
        <v>20930</v>
      </c>
      <c r="B6980" s="820" t="s">
        <v>20931</v>
      </c>
      <c r="C6980" s="452" t="s">
        <v>20932</v>
      </c>
      <c r="D6980" s="452" t="s">
        <v>15</v>
      </c>
    </row>
    <row r="6981" spans="1:4" hidden="1">
      <c r="A6981" s="452" t="s">
        <v>20933</v>
      </c>
      <c r="B6981" s="820" t="s">
        <v>20934</v>
      </c>
      <c r="C6981" s="452" t="s">
        <v>20935</v>
      </c>
      <c r="D6981" s="452" t="s">
        <v>19</v>
      </c>
    </row>
    <row r="6982" spans="1:4" hidden="1">
      <c r="A6982" s="452" t="s">
        <v>20936</v>
      </c>
      <c r="B6982" s="820" t="s">
        <v>20937</v>
      </c>
      <c r="C6982" s="452" t="s">
        <v>20938</v>
      </c>
      <c r="D6982" s="452" t="s">
        <v>35</v>
      </c>
    </row>
    <row r="6983" spans="1:4" hidden="1">
      <c r="A6983" s="452" t="s">
        <v>20939</v>
      </c>
      <c r="B6983" s="820" t="s">
        <v>20940</v>
      </c>
      <c r="C6983" s="452" t="s">
        <v>20941</v>
      </c>
      <c r="D6983" s="452" t="s">
        <v>39</v>
      </c>
    </row>
    <row r="6984" spans="1:4" hidden="1">
      <c r="A6984" s="452" t="s">
        <v>20942</v>
      </c>
      <c r="B6984" s="820" t="s">
        <v>20943</v>
      </c>
      <c r="C6984" s="452" t="s">
        <v>20944</v>
      </c>
      <c r="D6984" s="452" t="s">
        <v>43</v>
      </c>
    </row>
    <row r="6985" spans="1:4" hidden="1">
      <c r="A6985" s="452" t="s">
        <v>20945</v>
      </c>
      <c r="B6985" s="820" t="s">
        <v>20946</v>
      </c>
      <c r="C6985" s="452" t="s">
        <v>20947</v>
      </c>
      <c r="D6985" s="452" t="s">
        <v>47</v>
      </c>
    </row>
    <row r="6986" spans="1:4" hidden="1">
      <c r="A6986" s="452" t="s">
        <v>20948</v>
      </c>
      <c r="B6986" s="820" t="s">
        <v>20949</v>
      </c>
      <c r="C6986" s="452" t="s">
        <v>20950</v>
      </c>
      <c r="D6986" s="452" t="s">
        <v>11</v>
      </c>
    </row>
    <row r="6987" spans="1:4" hidden="1">
      <c r="A6987" s="452" t="s">
        <v>20951</v>
      </c>
      <c r="B6987" s="820" t="s">
        <v>20952</v>
      </c>
      <c r="C6987" s="452" t="s">
        <v>20953</v>
      </c>
      <c r="D6987" s="452" t="s">
        <v>54</v>
      </c>
    </row>
    <row r="6988" spans="1:4" hidden="1">
      <c r="A6988" s="452" t="s">
        <v>20954</v>
      </c>
      <c r="B6988" s="820" t="s">
        <v>20955</v>
      </c>
      <c r="C6988" s="452" t="s">
        <v>20956</v>
      </c>
      <c r="D6988" s="452" t="s">
        <v>15</v>
      </c>
    </row>
    <row r="6989" spans="1:4" hidden="1">
      <c r="A6989" s="452" t="s">
        <v>20957</v>
      </c>
      <c r="B6989" s="820" t="s">
        <v>20958</v>
      </c>
      <c r="C6989" s="452" t="s">
        <v>20959</v>
      </c>
      <c r="D6989" s="452" t="s">
        <v>19</v>
      </c>
    </row>
    <row r="6990" spans="1:4" hidden="1">
      <c r="A6990" s="452" t="s">
        <v>20960</v>
      </c>
      <c r="B6990" s="820" t="s">
        <v>20961</v>
      </c>
      <c r="C6990" s="452" t="s">
        <v>20962</v>
      </c>
      <c r="D6990" s="452" t="s">
        <v>35</v>
      </c>
    </row>
    <row r="6991" spans="1:4" hidden="1">
      <c r="A6991" s="452" t="s">
        <v>20963</v>
      </c>
      <c r="B6991" s="820" t="s">
        <v>20964</v>
      </c>
      <c r="C6991" s="452" t="s">
        <v>20965</v>
      </c>
      <c r="D6991" s="452" t="s">
        <v>39</v>
      </c>
    </row>
    <row r="6992" spans="1:4" hidden="1">
      <c r="A6992" s="452" t="s">
        <v>20966</v>
      </c>
      <c r="B6992" s="820" t="s">
        <v>20967</v>
      </c>
      <c r="C6992" s="452" t="s">
        <v>20968</v>
      </c>
      <c r="D6992" s="452" t="s">
        <v>43</v>
      </c>
    </row>
    <row r="6993" spans="1:4" hidden="1">
      <c r="A6993" s="452" t="s">
        <v>20969</v>
      </c>
      <c r="B6993" s="820" t="s">
        <v>20970</v>
      </c>
      <c r="C6993" s="452" t="s">
        <v>20971</v>
      </c>
      <c r="D6993" s="452" t="s">
        <v>47</v>
      </c>
    </row>
    <row r="6994" spans="1:4" hidden="1">
      <c r="A6994" s="452" t="s">
        <v>20972</v>
      </c>
      <c r="B6994" s="820" t="s">
        <v>20973</v>
      </c>
      <c r="C6994" s="452" t="s">
        <v>20974</v>
      </c>
      <c r="D6994" s="452" t="s">
        <v>11</v>
      </c>
    </row>
    <row r="6995" spans="1:4" hidden="1">
      <c r="A6995" s="452" t="s">
        <v>20975</v>
      </c>
      <c r="B6995" s="820" t="s">
        <v>20976</v>
      </c>
      <c r="C6995" s="452" t="s">
        <v>20977</v>
      </c>
      <c r="D6995" s="452" t="s">
        <v>54</v>
      </c>
    </row>
    <row r="6996" spans="1:4" hidden="1">
      <c r="A6996" s="452" t="s">
        <v>20978</v>
      </c>
      <c r="B6996" s="820" t="s">
        <v>20979</v>
      </c>
      <c r="C6996" s="452" t="s">
        <v>20980</v>
      </c>
      <c r="D6996" s="452" t="s">
        <v>15</v>
      </c>
    </row>
    <row r="6997" spans="1:4" hidden="1">
      <c r="A6997" s="452" t="s">
        <v>20981</v>
      </c>
      <c r="B6997" s="820" t="s">
        <v>20982</v>
      </c>
      <c r="C6997" s="452" t="s">
        <v>20983</v>
      </c>
      <c r="D6997" s="452" t="s">
        <v>19</v>
      </c>
    </row>
    <row r="6998" spans="1:4" hidden="1">
      <c r="A6998" s="452" t="s">
        <v>20984</v>
      </c>
      <c r="B6998" s="820" t="s">
        <v>20985</v>
      </c>
      <c r="C6998" s="452" t="s">
        <v>20986</v>
      </c>
      <c r="D6998" s="452" t="s">
        <v>35</v>
      </c>
    </row>
    <row r="6999" spans="1:4" hidden="1">
      <c r="A6999" s="452" t="s">
        <v>20987</v>
      </c>
      <c r="B6999" s="820" t="s">
        <v>20988</v>
      </c>
      <c r="C6999" s="452" t="s">
        <v>20989</v>
      </c>
      <c r="D6999" s="452" t="s">
        <v>39</v>
      </c>
    </row>
    <row r="7000" spans="1:4" hidden="1">
      <c r="A7000" s="452" t="s">
        <v>20990</v>
      </c>
      <c r="B7000" s="820" t="s">
        <v>20991</v>
      </c>
      <c r="C7000" s="452" t="s">
        <v>20992</v>
      </c>
      <c r="D7000" s="452" t="s">
        <v>43</v>
      </c>
    </row>
    <row r="7001" spans="1:4" hidden="1">
      <c r="A7001" s="452" t="s">
        <v>20993</v>
      </c>
      <c r="B7001" s="820" t="s">
        <v>20994</v>
      </c>
      <c r="C7001" s="452" t="s">
        <v>20995</v>
      </c>
      <c r="D7001" s="452" t="s">
        <v>47</v>
      </c>
    </row>
    <row r="7002" spans="1:4" hidden="1">
      <c r="A7002" s="452" t="s">
        <v>20996</v>
      </c>
      <c r="B7002" s="820" t="s">
        <v>20997</v>
      </c>
      <c r="C7002" s="452" t="s">
        <v>20998</v>
      </c>
      <c r="D7002" s="452" t="s">
        <v>11</v>
      </c>
    </row>
    <row r="7003" spans="1:4" hidden="1">
      <c r="A7003" s="452" t="s">
        <v>20999</v>
      </c>
      <c r="B7003" s="820" t="s">
        <v>21000</v>
      </c>
      <c r="C7003" s="452" t="s">
        <v>21001</v>
      </c>
      <c r="D7003" s="452" t="s">
        <v>54</v>
      </c>
    </row>
    <row r="7004" spans="1:4" hidden="1">
      <c r="A7004" s="452" t="s">
        <v>21002</v>
      </c>
      <c r="B7004" s="820" t="s">
        <v>21003</v>
      </c>
      <c r="C7004" s="452" t="s">
        <v>21004</v>
      </c>
      <c r="D7004" s="452" t="s">
        <v>15</v>
      </c>
    </row>
    <row r="7005" spans="1:4" hidden="1">
      <c r="A7005" s="452" t="s">
        <v>21005</v>
      </c>
      <c r="B7005" s="820" t="s">
        <v>21006</v>
      </c>
      <c r="C7005" s="452" t="s">
        <v>21007</v>
      </c>
      <c r="D7005" s="452" t="s">
        <v>19</v>
      </c>
    </row>
    <row r="7006" spans="1:4" hidden="1">
      <c r="A7006" s="452" t="s">
        <v>21008</v>
      </c>
      <c r="B7006" s="820" t="s">
        <v>21009</v>
      </c>
      <c r="C7006" s="452" t="s">
        <v>21010</v>
      </c>
      <c r="D7006" s="452" t="s">
        <v>35</v>
      </c>
    </row>
    <row r="7007" spans="1:4" hidden="1">
      <c r="A7007" s="452" t="s">
        <v>21011</v>
      </c>
      <c r="B7007" s="820" t="s">
        <v>21012</v>
      </c>
      <c r="C7007" s="452" t="s">
        <v>21013</v>
      </c>
      <c r="D7007" s="452" t="s">
        <v>39</v>
      </c>
    </row>
    <row r="7008" spans="1:4" hidden="1">
      <c r="A7008" s="452" t="s">
        <v>21014</v>
      </c>
      <c r="B7008" s="820" t="s">
        <v>21015</v>
      </c>
      <c r="C7008" s="452" t="s">
        <v>21016</v>
      </c>
      <c r="D7008" s="452" t="s">
        <v>43</v>
      </c>
    </row>
    <row r="7009" spans="1:4" hidden="1">
      <c r="A7009" s="452" t="s">
        <v>21017</v>
      </c>
      <c r="B7009" s="820" t="s">
        <v>21018</v>
      </c>
      <c r="C7009" s="452" t="s">
        <v>21019</v>
      </c>
      <c r="D7009" s="452" t="s">
        <v>47</v>
      </c>
    </row>
    <row r="7010" spans="1:4" hidden="1">
      <c r="A7010" s="452" t="s">
        <v>21020</v>
      </c>
      <c r="B7010" s="820" t="s">
        <v>21021</v>
      </c>
      <c r="C7010" s="452" t="s">
        <v>21022</v>
      </c>
      <c r="D7010" s="452" t="s">
        <v>11</v>
      </c>
    </row>
    <row r="7011" spans="1:4" hidden="1">
      <c r="A7011" s="452" t="s">
        <v>21023</v>
      </c>
      <c r="B7011" s="820" t="s">
        <v>21024</v>
      </c>
      <c r="C7011" s="452" t="s">
        <v>21025</v>
      </c>
      <c r="D7011" s="452" t="s">
        <v>54</v>
      </c>
    </row>
    <row r="7012" spans="1:4" hidden="1">
      <c r="A7012" s="452" t="s">
        <v>21026</v>
      </c>
      <c r="B7012" s="820" t="s">
        <v>21027</v>
      </c>
      <c r="C7012" s="452" t="s">
        <v>21028</v>
      </c>
      <c r="D7012" s="452" t="s">
        <v>15</v>
      </c>
    </row>
    <row r="7013" spans="1:4" hidden="1">
      <c r="A7013" s="452" t="s">
        <v>21029</v>
      </c>
      <c r="B7013" s="820" t="s">
        <v>21030</v>
      </c>
      <c r="C7013" s="452" t="s">
        <v>21031</v>
      </c>
      <c r="D7013" s="452" t="s">
        <v>19</v>
      </c>
    </row>
    <row r="7014" spans="1:4" hidden="1">
      <c r="A7014" s="452" t="s">
        <v>21032</v>
      </c>
      <c r="B7014" s="820" t="s">
        <v>21033</v>
      </c>
      <c r="C7014" s="452" t="s">
        <v>21034</v>
      </c>
      <c r="D7014" s="452" t="s">
        <v>35</v>
      </c>
    </row>
    <row r="7015" spans="1:4" hidden="1">
      <c r="A7015" s="452" t="s">
        <v>21035</v>
      </c>
      <c r="B7015" s="820" t="s">
        <v>21036</v>
      </c>
      <c r="C7015" s="452" t="s">
        <v>21037</v>
      </c>
      <c r="D7015" s="452" t="s">
        <v>39</v>
      </c>
    </row>
    <row r="7016" spans="1:4" hidden="1">
      <c r="A7016" s="452" t="s">
        <v>21038</v>
      </c>
      <c r="B7016" s="820" t="s">
        <v>21039</v>
      </c>
      <c r="C7016" s="452" t="s">
        <v>21040</v>
      </c>
      <c r="D7016" s="452" t="s">
        <v>43</v>
      </c>
    </row>
    <row r="7017" spans="1:4" hidden="1">
      <c r="A7017" s="452" t="s">
        <v>21041</v>
      </c>
      <c r="B7017" s="820" t="s">
        <v>21042</v>
      </c>
      <c r="C7017" s="452" t="s">
        <v>21043</v>
      </c>
      <c r="D7017" s="452" t="s">
        <v>47</v>
      </c>
    </row>
    <row r="7018" spans="1:4" hidden="1">
      <c r="A7018" s="452" t="s">
        <v>21044</v>
      </c>
      <c r="B7018" s="820" t="s">
        <v>21045</v>
      </c>
      <c r="C7018" s="452" t="s">
        <v>21046</v>
      </c>
      <c r="D7018" s="452" t="s">
        <v>11</v>
      </c>
    </row>
    <row r="7019" spans="1:4" hidden="1">
      <c r="A7019" s="452" t="s">
        <v>21047</v>
      </c>
      <c r="B7019" s="820" t="s">
        <v>21048</v>
      </c>
      <c r="C7019" s="452" t="s">
        <v>21049</v>
      </c>
      <c r="D7019" s="452" t="s">
        <v>54</v>
      </c>
    </row>
    <row r="7020" spans="1:4" hidden="1">
      <c r="A7020" s="452" t="s">
        <v>21050</v>
      </c>
      <c r="B7020" s="820" t="s">
        <v>21051</v>
      </c>
      <c r="C7020" s="452" t="s">
        <v>21052</v>
      </c>
      <c r="D7020" s="452" t="s">
        <v>15</v>
      </c>
    </row>
    <row r="7021" spans="1:4" hidden="1">
      <c r="A7021" s="452" t="s">
        <v>21053</v>
      </c>
      <c r="B7021" s="820" t="s">
        <v>21054</v>
      </c>
      <c r="C7021" s="452" t="s">
        <v>21055</v>
      </c>
      <c r="D7021" s="452" t="s">
        <v>19</v>
      </c>
    </row>
    <row r="7022" spans="1:4" hidden="1">
      <c r="A7022" s="452" t="s">
        <v>21056</v>
      </c>
      <c r="B7022" s="820" t="s">
        <v>21057</v>
      </c>
      <c r="C7022" s="452" t="s">
        <v>21058</v>
      </c>
      <c r="D7022" s="452" t="s">
        <v>35</v>
      </c>
    </row>
    <row r="7023" spans="1:4" hidden="1">
      <c r="A7023" s="452" t="s">
        <v>21059</v>
      </c>
      <c r="B7023" s="820" t="s">
        <v>21060</v>
      </c>
      <c r="C7023" s="452" t="s">
        <v>21061</v>
      </c>
      <c r="D7023" s="452" t="s">
        <v>39</v>
      </c>
    </row>
    <row r="7024" spans="1:4" hidden="1">
      <c r="A7024" s="452" t="s">
        <v>21062</v>
      </c>
      <c r="B7024" s="820" t="s">
        <v>21063</v>
      </c>
      <c r="C7024" s="452" t="s">
        <v>21064</v>
      </c>
      <c r="D7024" s="452" t="s">
        <v>43</v>
      </c>
    </row>
    <row r="7025" spans="1:4" hidden="1">
      <c r="A7025" s="452" t="s">
        <v>21065</v>
      </c>
      <c r="B7025" s="820" t="s">
        <v>21066</v>
      </c>
      <c r="C7025" s="452" t="s">
        <v>21067</v>
      </c>
      <c r="D7025" s="452" t="s">
        <v>47</v>
      </c>
    </row>
    <row r="7026" spans="1:4" hidden="1">
      <c r="A7026" s="452" t="s">
        <v>21068</v>
      </c>
      <c r="B7026" s="820" t="s">
        <v>21069</v>
      </c>
      <c r="C7026" s="452" t="s">
        <v>21070</v>
      </c>
      <c r="D7026" s="452" t="s">
        <v>11</v>
      </c>
    </row>
    <row r="7027" spans="1:4" hidden="1">
      <c r="A7027" s="452" t="s">
        <v>21071</v>
      </c>
      <c r="B7027" s="820" t="s">
        <v>21072</v>
      </c>
      <c r="C7027" s="452" t="s">
        <v>21073</v>
      </c>
      <c r="D7027" s="452" t="s">
        <v>54</v>
      </c>
    </row>
    <row r="7028" spans="1:4" hidden="1">
      <c r="A7028" s="452" t="s">
        <v>21074</v>
      </c>
      <c r="B7028" s="820" t="s">
        <v>21075</v>
      </c>
      <c r="C7028" s="452" t="s">
        <v>21076</v>
      </c>
      <c r="D7028" s="452" t="s">
        <v>15</v>
      </c>
    </row>
    <row r="7029" spans="1:4" hidden="1">
      <c r="A7029" s="452" t="s">
        <v>21077</v>
      </c>
      <c r="B7029" s="820" t="s">
        <v>21078</v>
      </c>
      <c r="C7029" s="452" t="s">
        <v>21079</v>
      </c>
      <c r="D7029" s="452" t="s">
        <v>19</v>
      </c>
    </row>
    <row r="7030" spans="1:4" hidden="1">
      <c r="A7030" s="452" t="s">
        <v>21080</v>
      </c>
      <c r="B7030" s="820" t="s">
        <v>21081</v>
      </c>
      <c r="C7030" s="452" t="s">
        <v>21082</v>
      </c>
      <c r="D7030" s="452" t="s">
        <v>35</v>
      </c>
    </row>
    <row r="7031" spans="1:4" hidden="1">
      <c r="A7031" s="452" t="s">
        <v>21083</v>
      </c>
      <c r="B7031" s="820" t="s">
        <v>21084</v>
      </c>
      <c r="C7031" s="452" t="s">
        <v>21085</v>
      </c>
      <c r="D7031" s="452" t="s">
        <v>39</v>
      </c>
    </row>
    <row r="7032" spans="1:4" hidden="1">
      <c r="A7032" s="452" t="s">
        <v>21086</v>
      </c>
      <c r="B7032" s="820" t="s">
        <v>21087</v>
      </c>
      <c r="C7032" s="452" t="s">
        <v>21088</v>
      </c>
      <c r="D7032" s="452" t="s">
        <v>43</v>
      </c>
    </row>
    <row r="7033" spans="1:4" hidden="1">
      <c r="A7033" s="452" t="s">
        <v>21089</v>
      </c>
      <c r="B7033" s="820" t="s">
        <v>21090</v>
      </c>
      <c r="C7033" s="452" t="s">
        <v>21091</v>
      </c>
      <c r="D7033" s="452" t="s">
        <v>47</v>
      </c>
    </row>
    <row r="7034" spans="1:4" hidden="1">
      <c r="A7034" s="452" t="s">
        <v>21092</v>
      </c>
      <c r="B7034" s="820" t="s">
        <v>21093</v>
      </c>
      <c r="C7034" s="452" t="s">
        <v>21094</v>
      </c>
      <c r="D7034" s="452" t="s">
        <v>11</v>
      </c>
    </row>
    <row r="7035" spans="1:4" hidden="1">
      <c r="A7035" s="452" t="s">
        <v>21095</v>
      </c>
      <c r="B7035" s="820" t="s">
        <v>21096</v>
      </c>
      <c r="C7035" s="452" t="s">
        <v>21097</v>
      </c>
      <c r="D7035" s="452" t="s">
        <v>54</v>
      </c>
    </row>
    <row r="7036" spans="1:4" hidden="1">
      <c r="A7036" s="452" t="s">
        <v>21098</v>
      </c>
      <c r="B7036" s="820" t="s">
        <v>21099</v>
      </c>
      <c r="C7036" s="452" t="s">
        <v>21100</v>
      </c>
      <c r="D7036" s="452" t="s">
        <v>15</v>
      </c>
    </row>
    <row r="7037" spans="1:4" hidden="1">
      <c r="A7037" s="452" t="s">
        <v>21101</v>
      </c>
      <c r="B7037" s="820" t="s">
        <v>21102</v>
      </c>
      <c r="C7037" s="452" t="s">
        <v>21103</v>
      </c>
      <c r="D7037" s="452" t="s">
        <v>19</v>
      </c>
    </row>
    <row r="7038" spans="1:4" hidden="1">
      <c r="A7038" s="452" t="s">
        <v>21104</v>
      </c>
      <c r="B7038" s="820" t="s">
        <v>21105</v>
      </c>
      <c r="C7038" s="452" t="s">
        <v>21106</v>
      </c>
      <c r="D7038" s="452" t="s">
        <v>35</v>
      </c>
    </row>
    <row r="7039" spans="1:4" hidden="1">
      <c r="A7039" s="452" t="s">
        <v>21107</v>
      </c>
      <c r="B7039" s="820" t="s">
        <v>21108</v>
      </c>
      <c r="C7039" s="452" t="s">
        <v>21109</v>
      </c>
      <c r="D7039" s="452" t="s">
        <v>39</v>
      </c>
    </row>
    <row r="7040" spans="1:4" hidden="1">
      <c r="A7040" s="452" t="s">
        <v>21110</v>
      </c>
      <c r="B7040" s="820" t="s">
        <v>21111</v>
      </c>
      <c r="C7040" s="452" t="s">
        <v>21112</v>
      </c>
      <c r="D7040" s="452" t="s">
        <v>43</v>
      </c>
    </row>
    <row r="7041" spans="1:4" hidden="1">
      <c r="A7041" s="452" t="s">
        <v>21113</v>
      </c>
      <c r="B7041" s="820" t="s">
        <v>21114</v>
      </c>
      <c r="C7041" s="452" t="s">
        <v>21115</v>
      </c>
      <c r="D7041" s="452" t="s">
        <v>47</v>
      </c>
    </row>
    <row r="7042" spans="1:4" hidden="1">
      <c r="A7042" s="452" t="s">
        <v>21116</v>
      </c>
      <c r="B7042" s="820" t="s">
        <v>21117</v>
      </c>
      <c r="C7042" s="452" t="s">
        <v>21118</v>
      </c>
      <c r="D7042" s="452" t="s">
        <v>11</v>
      </c>
    </row>
    <row r="7043" spans="1:4" hidden="1">
      <c r="A7043" s="452" t="s">
        <v>21119</v>
      </c>
      <c r="B7043" s="820" t="s">
        <v>21120</v>
      </c>
      <c r="C7043" s="452" t="s">
        <v>21121</v>
      </c>
      <c r="D7043" s="452" t="s">
        <v>54</v>
      </c>
    </row>
    <row r="7044" spans="1:4" hidden="1">
      <c r="A7044" s="452" t="s">
        <v>21122</v>
      </c>
      <c r="B7044" s="820" t="s">
        <v>21123</v>
      </c>
      <c r="C7044" s="452" t="s">
        <v>21124</v>
      </c>
      <c r="D7044" s="452" t="s">
        <v>15</v>
      </c>
    </row>
    <row r="7045" spans="1:4" hidden="1">
      <c r="A7045" s="452" t="s">
        <v>21125</v>
      </c>
      <c r="B7045" s="820" t="s">
        <v>21126</v>
      </c>
      <c r="C7045" s="452" t="s">
        <v>21127</v>
      </c>
      <c r="D7045" s="452" t="s">
        <v>19</v>
      </c>
    </row>
    <row r="7046" spans="1:4" hidden="1">
      <c r="A7046" s="452" t="s">
        <v>21128</v>
      </c>
      <c r="B7046" s="820" t="s">
        <v>21129</v>
      </c>
      <c r="C7046" s="452" t="s">
        <v>21130</v>
      </c>
      <c r="D7046" s="452" t="s">
        <v>35</v>
      </c>
    </row>
    <row r="7047" spans="1:4" hidden="1">
      <c r="A7047" s="452" t="s">
        <v>21131</v>
      </c>
      <c r="B7047" s="820" t="s">
        <v>21132</v>
      </c>
      <c r="C7047" s="452" t="s">
        <v>21133</v>
      </c>
      <c r="D7047" s="452" t="s">
        <v>39</v>
      </c>
    </row>
    <row r="7048" spans="1:4" hidden="1">
      <c r="A7048" s="452" t="s">
        <v>21134</v>
      </c>
      <c r="B7048" s="820" t="s">
        <v>21135</v>
      </c>
      <c r="C7048" s="452" t="s">
        <v>21136</v>
      </c>
      <c r="D7048" s="452" t="s">
        <v>43</v>
      </c>
    </row>
    <row r="7049" spans="1:4" hidden="1">
      <c r="A7049" s="452" t="s">
        <v>21137</v>
      </c>
      <c r="B7049" s="820" t="s">
        <v>21138</v>
      </c>
      <c r="C7049" s="452" t="s">
        <v>21139</v>
      </c>
      <c r="D7049" s="452" t="s">
        <v>47</v>
      </c>
    </row>
    <row r="7050" spans="1:4" hidden="1">
      <c r="A7050" s="452" t="s">
        <v>21140</v>
      </c>
      <c r="B7050" s="820" t="s">
        <v>21141</v>
      </c>
      <c r="C7050" s="452" t="s">
        <v>21142</v>
      </c>
      <c r="D7050" s="452" t="s">
        <v>11</v>
      </c>
    </row>
    <row r="7051" spans="1:4" hidden="1">
      <c r="A7051" s="452" t="s">
        <v>21143</v>
      </c>
      <c r="B7051" s="820" t="s">
        <v>21144</v>
      </c>
      <c r="C7051" s="452" t="s">
        <v>21145</v>
      </c>
      <c r="D7051" s="452" t="s">
        <v>54</v>
      </c>
    </row>
    <row r="7052" spans="1:4" hidden="1">
      <c r="A7052" s="452" t="s">
        <v>21146</v>
      </c>
      <c r="B7052" s="820" t="s">
        <v>21147</v>
      </c>
      <c r="C7052" s="452" t="s">
        <v>21148</v>
      </c>
      <c r="D7052" s="452" t="s">
        <v>15</v>
      </c>
    </row>
    <row r="7053" spans="1:4" hidden="1">
      <c r="A7053" s="452" t="s">
        <v>21149</v>
      </c>
      <c r="B7053" s="820" t="s">
        <v>21150</v>
      </c>
      <c r="C7053" s="452" t="s">
        <v>21151</v>
      </c>
      <c r="D7053" s="452" t="s">
        <v>19</v>
      </c>
    </row>
    <row r="7054" spans="1:4" hidden="1">
      <c r="A7054" s="452" t="s">
        <v>21152</v>
      </c>
      <c r="B7054" s="820" t="s">
        <v>21153</v>
      </c>
      <c r="C7054" s="452" t="s">
        <v>21154</v>
      </c>
      <c r="D7054" s="452" t="s">
        <v>35</v>
      </c>
    </row>
    <row r="7055" spans="1:4" hidden="1">
      <c r="A7055" s="452" t="s">
        <v>21155</v>
      </c>
      <c r="B7055" s="820" t="s">
        <v>21156</v>
      </c>
      <c r="C7055" s="452" t="s">
        <v>21157</v>
      </c>
      <c r="D7055" s="452" t="s">
        <v>39</v>
      </c>
    </row>
    <row r="7056" spans="1:4" hidden="1">
      <c r="A7056" s="452" t="s">
        <v>21158</v>
      </c>
      <c r="B7056" s="820" t="s">
        <v>21159</v>
      </c>
      <c r="C7056" s="452" t="s">
        <v>21160</v>
      </c>
      <c r="D7056" s="452" t="s">
        <v>43</v>
      </c>
    </row>
    <row r="7057" spans="1:4" hidden="1">
      <c r="A7057" s="452" t="s">
        <v>21161</v>
      </c>
      <c r="B7057" s="820" t="s">
        <v>21162</v>
      </c>
      <c r="C7057" s="452" t="s">
        <v>21163</v>
      </c>
      <c r="D7057" s="452" t="s">
        <v>47</v>
      </c>
    </row>
    <row r="7058" spans="1:4" hidden="1">
      <c r="A7058" s="452" t="s">
        <v>21164</v>
      </c>
      <c r="B7058" s="820" t="s">
        <v>21165</v>
      </c>
      <c r="C7058" s="452" t="s">
        <v>21166</v>
      </c>
      <c r="D7058" s="452" t="s">
        <v>11</v>
      </c>
    </row>
    <row r="7059" spans="1:4" hidden="1">
      <c r="A7059" s="452" t="s">
        <v>21167</v>
      </c>
      <c r="B7059" s="820" t="s">
        <v>21168</v>
      </c>
      <c r="C7059" s="452" t="s">
        <v>21169</v>
      </c>
      <c r="D7059" s="452" t="s">
        <v>54</v>
      </c>
    </row>
    <row r="7060" spans="1:4" hidden="1">
      <c r="A7060" s="452" t="s">
        <v>21170</v>
      </c>
      <c r="B7060" s="820" t="s">
        <v>21171</v>
      </c>
      <c r="C7060" s="452" t="s">
        <v>21172</v>
      </c>
      <c r="D7060" s="452" t="s">
        <v>15</v>
      </c>
    </row>
    <row r="7061" spans="1:4" hidden="1">
      <c r="A7061" s="452" t="s">
        <v>21173</v>
      </c>
      <c r="B7061" s="820" t="s">
        <v>21174</v>
      </c>
      <c r="C7061" s="452" t="s">
        <v>21175</v>
      </c>
      <c r="D7061" s="452" t="s">
        <v>19</v>
      </c>
    </row>
    <row r="7062" spans="1:4" hidden="1">
      <c r="A7062" s="452" t="s">
        <v>21176</v>
      </c>
      <c r="B7062" s="820" t="s">
        <v>21177</v>
      </c>
      <c r="C7062" s="452" t="s">
        <v>21178</v>
      </c>
      <c r="D7062" s="452" t="s">
        <v>35</v>
      </c>
    </row>
    <row r="7063" spans="1:4" hidden="1">
      <c r="A7063" s="452" t="s">
        <v>21179</v>
      </c>
      <c r="B7063" s="820" t="s">
        <v>21180</v>
      </c>
      <c r="C7063" s="452" t="s">
        <v>21181</v>
      </c>
      <c r="D7063" s="452" t="s">
        <v>39</v>
      </c>
    </row>
    <row r="7064" spans="1:4" hidden="1">
      <c r="A7064" s="452" t="s">
        <v>21182</v>
      </c>
      <c r="B7064" s="820" t="s">
        <v>21183</v>
      </c>
      <c r="C7064" s="452" t="s">
        <v>21184</v>
      </c>
      <c r="D7064" s="452" t="s">
        <v>43</v>
      </c>
    </row>
    <row r="7065" spans="1:4" hidden="1">
      <c r="A7065" s="452" t="s">
        <v>21185</v>
      </c>
      <c r="B7065" s="820" t="s">
        <v>21186</v>
      </c>
      <c r="C7065" s="452" t="s">
        <v>21187</v>
      </c>
      <c r="D7065" s="452" t="s">
        <v>47</v>
      </c>
    </row>
    <row r="7066" spans="1:4" hidden="1">
      <c r="A7066" s="452" t="s">
        <v>21188</v>
      </c>
      <c r="B7066" s="820" t="s">
        <v>21189</v>
      </c>
      <c r="C7066" s="452" t="s">
        <v>21190</v>
      </c>
      <c r="D7066" s="452" t="s">
        <v>11</v>
      </c>
    </row>
    <row r="7067" spans="1:4" hidden="1">
      <c r="A7067" s="452" t="s">
        <v>21191</v>
      </c>
      <c r="B7067" s="820" t="s">
        <v>21192</v>
      </c>
      <c r="C7067" s="452" t="s">
        <v>21193</v>
      </c>
      <c r="D7067" s="452" t="s">
        <v>54</v>
      </c>
    </row>
    <row r="7068" spans="1:4" hidden="1">
      <c r="A7068" s="452" t="s">
        <v>21194</v>
      </c>
      <c r="B7068" s="820" t="s">
        <v>21195</v>
      </c>
      <c r="C7068" s="452" t="s">
        <v>21196</v>
      </c>
      <c r="D7068" s="452" t="s">
        <v>15</v>
      </c>
    </row>
    <row r="7069" spans="1:4" hidden="1">
      <c r="A7069" s="452" t="s">
        <v>21197</v>
      </c>
      <c r="B7069" s="820" t="s">
        <v>21198</v>
      </c>
      <c r="C7069" s="452" t="s">
        <v>21199</v>
      </c>
      <c r="D7069" s="452" t="s">
        <v>19</v>
      </c>
    </row>
    <row r="7070" spans="1:4" hidden="1">
      <c r="A7070" s="452" t="s">
        <v>21200</v>
      </c>
      <c r="B7070" s="820" t="s">
        <v>21201</v>
      </c>
      <c r="C7070" s="452" t="s">
        <v>21202</v>
      </c>
      <c r="D7070" s="452" t="s">
        <v>35</v>
      </c>
    </row>
    <row r="7071" spans="1:4" hidden="1">
      <c r="A7071" s="452" t="s">
        <v>21203</v>
      </c>
      <c r="B7071" s="820" t="s">
        <v>21204</v>
      </c>
      <c r="C7071" s="452" t="s">
        <v>21205</v>
      </c>
      <c r="D7071" s="452" t="s">
        <v>39</v>
      </c>
    </row>
    <row r="7072" spans="1:4" hidden="1">
      <c r="A7072" s="452" t="s">
        <v>21206</v>
      </c>
      <c r="B7072" s="820" t="s">
        <v>21207</v>
      </c>
      <c r="C7072" s="452" t="s">
        <v>21208</v>
      </c>
      <c r="D7072" s="452" t="s">
        <v>43</v>
      </c>
    </row>
    <row r="7073" spans="1:4" hidden="1">
      <c r="A7073" s="452" t="s">
        <v>21209</v>
      </c>
      <c r="B7073" s="820" t="s">
        <v>21210</v>
      </c>
      <c r="C7073" s="452" t="s">
        <v>21211</v>
      </c>
      <c r="D7073" s="452" t="s">
        <v>47</v>
      </c>
    </row>
    <row r="7074" spans="1:4" hidden="1">
      <c r="A7074" s="452" t="s">
        <v>21212</v>
      </c>
      <c r="B7074" s="820" t="s">
        <v>21213</v>
      </c>
      <c r="C7074" s="452" t="s">
        <v>21214</v>
      </c>
      <c r="D7074" s="452" t="s">
        <v>11</v>
      </c>
    </row>
    <row r="7075" spans="1:4" hidden="1">
      <c r="A7075" s="452" t="s">
        <v>21215</v>
      </c>
      <c r="B7075" s="820" t="s">
        <v>21216</v>
      </c>
      <c r="C7075" s="452" t="s">
        <v>21217</v>
      </c>
      <c r="D7075" s="452" t="s">
        <v>54</v>
      </c>
    </row>
    <row r="7076" spans="1:4" hidden="1">
      <c r="A7076" s="452" t="s">
        <v>21218</v>
      </c>
      <c r="B7076" s="820" t="s">
        <v>21219</v>
      </c>
      <c r="C7076" s="452" t="s">
        <v>21220</v>
      </c>
      <c r="D7076" s="452" t="s">
        <v>15</v>
      </c>
    </row>
    <row r="7077" spans="1:4" hidden="1">
      <c r="A7077" s="452" t="s">
        <v>21221</v>
      </c>
      <c r="B7077" s="820" t="s">
        <v>21222</v>
      </c>
      <c r="C7077" s="452" t="s">
        <v>21223</v>
      </c>
      <c r="D7077" s="452" t="s">
        <v>19</v>
      </c>
    </row>
    <row r="7078" spans="1:4" hidden="1">
      <c r="A7078" s="452" t="s">
        <v>21224</v>
      </c>
      <c r="B7078" s="820" t="s">
        <v>21225</v>
      </c>
      <c r="C7078" s="452" t="s">
        <v>21226</v>
      </c>
      <c r="D7078" s="452" t="s">
        <v>35</v>
      </c>
    </row>
    <row r="7079" spans="1:4" hidden="1">
      <c r="A7079" s="452" t="s">
        <v>21227</v>
      </c>
      <c r="B7079" s="820" t="s">
        <v>21228</v>
      </c>
      <c r="C7079" s="452" t="s">
        <v>21229</v>
      </c>
      <c r="D7079" s="452" t="s">
        <v>39</v>
      </c>
    </row>
    <row r="7080" spans="1:4" hidden="1">
      <c r="A7080" s="452" t="s">
        <v>21230</v>
      </c>
      <c r="B7080" s="820" t="s">
        <v>21231</v>
      </c>
      <c r="C7080" s="452" t="s">
        <v>21232</v>
      </c>
      <c r="D7080" s="452" t="s">
        <v>43</v>
      </c>
    </row>
    <row r="7081" spans="1:4" hidden="1">
      <c r="A7081" s="452" t="s">
        <v>21233</v>
      </c>
      <c r="B7081" s="820" t="s">
        <v>21234</v>
      </c>
      <c r="C7081" s="452" t="s">
        <v>21235</v>
      </c>
      <c r="D7081" s="452" t="s">
        <v>47</v>
      </c>
    </row>
    <row r="7082" spans="1:4" hidden="1">
      <c r="A7082" s="452" t="s">
        <v>21236</v>
      </c>
      <c r="B7082" s="820" t="s">
        <v>21237</v>
      </c>
      <c r="C7082" s="452" t="s">
        <v>21238</v>
      </c>
      <c r="D7082" s="452" t="s">
        <v>11</v>
      </c>
    </row>
    <row r="7083" spans="1:4" hidden="1">
      <c r="A7083" s="452" t="s">
        <v>21239</v>
      </c>
      <c r="B7083" s="820" t="s">
        <v>21240</v>
      </c>
      <c r="C7083" s="452" t="s">
        <v>21241</v>
      </c>
      <c r="D7083" s="452" t="s">
        <v>54</v>
      </c>
    </row>
    <row r="7084" spans="1:4" hidden="1">
      <c r="A7084" s="452" t="s">
        <v>21242</v>
      </c>
      <c r="B7084" s="820" t="s">
        <v>21243</v>
      </c>
      <c r="C7084" s="452" t="s">
        <v>21244</v>
      </c>
      <c r="D7084" s="452" t="s">
        <v>15</v>
      </c>
    </row>
    <row r="7085" spans="1:4" hidden="1">
      <c r="A7085" s="452" t="s">
        <v>21245</v>
      </c>
      <c r="B7085" s="820" t="s">
        <v>21246</v>
      </c>
      <c r="C7085" s="452" t="s">
        <v>21247</v>
      </c>
      <c r="D7085" s="452" t="s">
        <v>19</v>
      </c>
    </row>
    <row r="7086" spans="1:4" hidden="1">
      <c r="A7086" s="452" t="s">
        <v>21248</v>
      </c>
      <c r="B7086" s="820" t="s">
        <v>21249</v>
      </c>
      <c r="C7086" s="452" t="s">
        <v>21250</v>
      </c>
      <c r="D7086" s="452" t="s">
        <v>35</v>
      </c>
    </row>
    <row r="7087" spans="1:4" hidden="1">
      <c r="A7087" s="452" t="s">
        <v>21251</v>
      </c>
      <c r="B7087" s="820" t="s">
        <v>21252</v>
      </c>
      <c r="C7087" s="452" t="s">
        <v>21253</v>
      </c>
      <c r="D7087" s="452" t="s">
        <v>39</v>
      </c>
    </row>
    <row r="7088" spans="1:4" hidden="1">
      <c r="A7088" s="452" t="s">
        <v>21254</v>
      </c>
      <c r="B7088" s="820" t="s">
        <v>21255</v>
      </c>
      <c r="C7088" s="452" t="s">
        <v>21256</v>
      </c>
      <c r="D7088" s="452" t="s">
        <v>43</v>
      </c>
    </row>
    <row r="7089" spans="1:4" hidden="1">
      <c r="A7089" s="452" t="s">
        <v>21257</v>
      </c>
      <c r="B7089" s="820" t="s">
        <v>21258</v>
      </c>
      <c r="C7089" s="452" t="s">
        <v>21259</v>
      </c>
      <c r="D7089" s="452" t="s">
        <v>47</v>
      </c>
    </row>
    <row r="7090" spans="1:4" hidden="1">
      <c r="A7090" s="452" t="s">
        <v>21260</v>
      </c>
      <c r="B7090" s="820" t="s">
        <v>21261</v>
      </c>
      <c r="C7090" s="452" t="s">
        <v>21262</v>
      </c>
      <c r="D7090" s="452" t="s">
        <v>11</v>
      </c>
    </row>
    <row r="7091" spans="1:4" hidden="1">
      <c r="A7091" s="452" t="s">
        <v>21263</v>
      </c>
      <c r="B7091" s="820" t="s">
        <v>21264</v>
      </c>
      <c r="C7091" s="452" t="s">
        <v>21265</v>
      </c>
      <c r="D7091" s="452" t="s">
        <v>54</v>
      </c>
    </row>
    <row r="7092" spans="1:4" hidden="1">
      <c r="A7092" s="452" t="s">
        <v>21266</v>
      </c>
      <c r="B7092" s="820" t="s">
        <v>21267</v>
      </c>
      <c r="C7092" s="452" t="s">
        <v>21268</v>
      </c>
      <c r="D7092" s="452" t="s">
        <v>15</v>
      </c>
    </row>
    <row r="7093" spans="1:4" hidden="1">
      <c r="A7093" s="452" t="s">
        <v>21269</v>
      </c>
      <c r="B7093" s="820" t="s">
        <v>21270</v>
      </c>
      <c r="C7093" s="452" t="s">
        <v>21271</v>
      </c>
      <c r="D7093" s="452" t="s">
        <v>19</v>
      </c>
    </row>
    <row r="7094" spans="1:4" hidden="1">
      <c r="A7094" s="452" t="s">
        <v>21272</v>
      </c>
      <c r="B7094" s="820" t="s">
        <v>21273</v>
      </c>
      <c r="C7094" s="452" t="s">
        <v>21274</v>
      </c>
      <c r="D7094" s="452" t="s">
        <v>35</v>
      </c>
    </row>
    <row r="7095" spans="1:4" hidden="1">
      <c r="A7095" s="452" t="s">
        <v>21275</v>
      </c>
      <c r="B7095" s="820" t="s">
        <v>21276</v>
      </c>
      <c r="C7095" s="452" t="s">
        <v>21277</v>
      </c>
      <c r="D7095" s="452" t="s">
        <v>39</v>
      </c>
    </row>
    <row r="7096" spans="1:4" hidden="1">
      <c r="A7096" s="452" t="s">
        <v>21278</v>
      </c>
      <c r="B7096" s="820" t="s">
        <v>21279</v>
      </c>
      <c r="C7096" s="452" t="s">
        <v>21280</v>
      </c>
      <c r="D7096" s="452" t="s">
        <v>43</v>
      </c>
    </row>
    <row r="7097" spans="1:4" hidden="1">
      <c r="A7097" s="452" t="s">
        <v>21281</v>
      </c>
      <c r="B7097" s="820" t="s">
        <v>21282</v>
      </c>
      <c r="C7097" s="452" t="s">
        <v>21283</v>
      </c>
      <c r="D7097" s="452" t="s">
        <v>47</v>
      </c>
    </row>
    <row r="7098" spans="1:4" hidden="1">
      <c r="A7098" s="452" t="s">
        <v>21284</v>
      </c>
      <c r="B7098" s="820" t="s">
        <v>21285</v>
      </c>
      <c r="C7098" s="452" t="s">
        <v>21286</v>
      </c>
      <c r="D7098" s="452" t="s">
        <v>11</v>
      </c>
    </row>
    <row r="7099" spans="1:4" hidden="1">
      <c r="A7099" s="452" t="s">
        <v>21287</v>
      </c>
      <c r="B7099" s="820" t="s">
        <v>21288</v>
      </c>
      <c r="C7099" s="452" t="s">
        <v>21289</v>
      </c>
      <c r="D7099" s="452" t="s">
        <v>54</v>
      </c>
    </row>
    <row r="7100" spans="1:4" hidden="1">
      <c r="A7100" s="452" t="s">
        <v>21290</v>
      </c>
      <c r="B7100" s="820" t="s">
        <v>21291</v>
      </c>
      <c r="C7100" s="452" t="s">
        <v>21292</v>
      </c>
      <c r="D7100" s="452" t="s">
        <v>15</v>
      </c>
    </row>
    <row r="7101" spans="1:4" hidden="1">
      <c r="A7101" s="452" t="s">
        <v>21293</v>
      </c>
      <c r="B7101" s="820" t="s">
        <v>21294</v>
      </c>
      <c r="C7101" s="452" t="s">
        <v>21295</v>
      </c>
      <c r="D7101" s="452" t="s">
        <v>19</v>
      </c>
    </row>
    <row r="7102" spans="1:4" hidden="1">
      <c r="A7102" s="452" t="s">
        <v>21296</v>
      </c>
      <c r="B7102" s="820" t="s">
        <v>21297</v>
      </c>
      <c r="C7102" s="452" t="s">
        <v>21298</v>
      </c>
      <c r="D7102" s="452" t="s">
        <v>35</v>
      </c>
    </row>
    <row r="7103" spans="1:4" hidden="1">
      <c r="A7103" s="452" t="s">
        <v>21299</v>
      </c>
      <c r="B7103" s="820" t="s">
        <v>21300</v>
      </c>
      <c r="C7103" s="452" t="s">
        <v>21301</v>
      </c>
      <c r="D7103" s="452" t="s">
        <v>39</v>
      </c>
    </row>
    <row r="7104" spans="1:4" hidden="1">
      <c r="A7104" s="452" t="s">
        <v>21302</v>
      </c>
      <c r="B7104" s="820" t="s">
        <v>21303</v>
      </c>
      <c r="C7104" s="452" t="s">
        <v>21304</v>
      </c>
      <c r="D7104" s="452" t="s">
        <v>43</v>
      </c>
    </row>
    <row r="7105" spans="1:4" hidden="1">
      <c r="A7105" s="452" t="s">
        <v>21305</v>
      </c>
      <c r="B7105" s="820" t="s">
        <v>21306</v>
      </c>
      <c r="C7105" s="452" t="s">
        <v>21307</v>
      </c>
      <c r="D7105" s="452" t="s">
        <v>47</v>
      </c>
    </row>
    <row r="7106" spans="1:4" hidden="1">
      <c r="A7106" s="452" t="s">
        <v>21308</v>
      </c>
      <c r="B7106" s="820" t="s">
        <v>21309</v>
      </c>
      <c r="C7106" s="452" t="s">
        <v>21310</v>
      </c>
      <c r="D7106" s="452" t="s">
        <v>11</v>
      </c>
    </row>
    <row r="7107" spans="1:4" hidden="1">
      <c r="A7107" s="452" t="s">
        <v>21311</v>
      </c>
      <c r="B7107" s="820" t="s">
        <v>21312</v>
      </c>
      <c r="C7107" s="452" t="s">
        <v>21313</v>
      </c>
      <c r="D7107" s="452" t="s">
        <v>54</v>
      </c>
    </row>
    <row r="7108" spans="1:4" hidden="1">
      <c r="A7108" s="452" t="s">
        <v>21314</v>
      </c>
      <c r="B7108" s="820" t="s">
        <v>21315</v>
      </c>
      <c r="C7108" s="452" t="s">
        <v>21316</v>
      </c>
      <c r="D7108" s="452" t="s">
        <v>15</v>
      </c>
    </row>
    <row r="7109" spans="1:4" hidden="1">
      <c r="A7109" s="452" t="s">
        <v>21317</v>
      </c>
      <c r="B7109" s="820" t="s">
        <v>21318</v>
      </c>
      <c r="C7109" s="452" t="s">
        <v>21319</v>
      </c>
      <c r="D7109" s="452" t="s">
        <v>19</v>
      </c>
    </row>
    <row r="7110" spans="1:4" hidden="1">
      <c r="A7110" s="452" t="s">
        <v>21320</v>
      </c>
      <c r="B7110" s="820" t="s">
        <v>21321</v>
      </c>
      <c r="C7110" s="452" t="s">
        <v>21322</v>
      </c>
      <c r="D7110" s="452" t="s">
        <v>35</v>
      </c>
    </row>
    <row r="7111" spans="1:4" hidden="1">
      <c r="A7111" s="452" t="s">
        <v>21323</v>
      </c>
      <c r="B7111" s="820" t="s">
        <v>21324</v>
      </c>
      <c r="C7111" s="452" t="s">
        <v>21325</v>
      </c>
      <c r="D7111" s="452" t="s">
        <v>7</v>
      </c>
    </row>
    <row r="7112" spans="1:4" hidden="1">
      <c r="A7112" s="452" t="s">
        <v>21326</v>
      </c>
      <c r="B7112" s="820" t="s">
        <v>21327</v>
      </c>
      <c r="C7112" s="452" t="s">
        <v>21328</v>
      </c>
      <c r="D7112" s="452" t="s">
        <v>39</v>
      </c>
    </row>
    <row r="7113" spans="1:4" hidden="1">
      <c r="A7113" s="452" t="s">
        <v>21329</v>
      </c>
      <c r="B7113" s="820" t="s">
        <v>21330</v>
      </c>
      <c r="C7113" s="452" t="s">
        <v>21331</v>
      </c>
      <c r="D7113" s="452" t="s">
        <v>43</v>
      </c>
    </row>
    <row r="7114" spans="1:4" hidden="1">
      <c r="A7114" s="452" t="s">
        <v>21332</v>
      </c>
      <c r="B7114" s="820" t="s">
        <v>21333</v>
      </c>
      <c r="C7114" s="452" t="s">
        <v>21334</v>
      </c>
      <c r="D7114" s="452" t="s">
        <v>47</v>
      </c>
    </row>
    <row r="7115" spans="1:4" hidden="1">
      <c r="A7115" s="452" t="s">
        <v>21335</v>
      </c>
      <c r="B7115" s="820" t="s">
        <v>21336</v>
      </c>
      <c r="C7115" s="452" t="s">
        <v>21337</v>
      </c>
      <c r="D7115" s="452" t="s">
        <v>11</v>
      </c>
    </row>
    <row r="7116" spans="1:4" hidden="1">
      <c r="A7116" s="452" t="s">
        <v>21338</v>
      </c>
      <c r="B7116" s="820" t="s">
        <v>21339</v>
      </c>
      <c r="C7116" s="452" t="s">
        <v>21340</v>
      </c>
      <c r="D7116" s="452" t="s">
        <v>54</v>
      </c>
    </row>
    <row r="7117" spans="1:4" hidden="1">
      <c r="A7117" s="452" t="s">
        <v>21341</v>
      </c>
      <c r="B7117" s="820" t="s">
        <v>21342</v>
      </c>
      <c r="C7117" s="452" t="s">
        <v>21343</v>
      </c>
      <c r="D7117" s="452" t="s">
        <v>15</v>
      </c>
    </row>
    <row r="7118" spans="1:4" hidden="1">
      <c r="A7118" s="452" t="s">
        <v>21344</v>
      </c>
      <c r="B7118" s="820" t="s">
        <v>21345</v>
      </c>
      <c r="C7118" s="452" t="s">
        <v>21346</v>
      </c>
      <c r="D7118" s="452" t="s">
        <v>19</v>
      </c>
    </row>
    <row r="7119" spans="1:4" hidden="1">
      <c r="A7119" s="452" t="s">
        <v>21347</v>
      </c>
      <c r="B7119" s="820" t="s">
        <v>21348</v>
      </c>
      <c r="C7119" s="452" t="s">
        <v>21349</v>
      </c>
      <c r="D7119" s="452" t="s">
        <v>35</v>
      </c>
    </row>
    <row r="7120" spans="1:4" hidden="1">
      <c r="A7120" s="452" t="s">
        <v>21350</v>
      </c>
      <c r="B7120" s="820" t="s">
        <v>21351</v>
      </c>
      <c r="C7120" s="452" t="s">
        <v>21352</v>
      </c>
      <c r="D7120" s="452" t="s">
        <v>7</v>
      </c>
    </row>
    <row r="7121" spans="1:4" hidden="1">
      <c r="A7121" s="452" t="s">
        <v>21353</v>
      </c>
      <c r="B7121" s="820" t="s">
        <v>21354</v>
      </c>
      <c r="C7121" s="452" t="s">
        <v>21355</v>
      </c>
      <c r="D7121" s="452" t="s">
        <v>39</v>
      </c>
    </row>
    <row r="7122" spans="1:4" hidden="1">
      <c r="A7122" s="452" t="s">
        <v>21356</v>
      </c>
      <c r="B7122" s="820" t="s">
        <v>21357</v>
      </c>
      <c r="C7122" s="452" t="s">
        <v>21358</v>
      </c>
      <c r="D7122" s="452" t="s">
        <v>43</v>
      </c>
    </row>
    <row r="7123" spans="1:4" hidden="1">
      <c r="A7123" s="452" t="s">
        <v>21359</v>
      </c>
      <c r="B7123" s="820" t="s">
        <v>21360</v>
      </c>
      <c r="C7123" s="452" t="s">
        <v>21361</v>
      </c>
      <c r="D7123" s="452" t="s">
        <v>47</v>
      </c>
    </row>
    <row r="7124" spans="1:4" hidden="1">
      <c r="A7124" s="452" t="s">
        <v>21362</v>
      </c>
      <c r="B7124" s="820" t="s">
        <v>21363</v>
      </c>
      <c r="C7124" s="452" t="s">
        <v>21364</v>
      </c>
      <c r="D7124" s="452" t="s">
        <v>11</v>
      </c>
    </row>
    <row r="7125" spans="1:4" hidden="1">
      <c r="A7125" s="452" t="s">
        <v>21365</v>
      </c>
      <c r="B7125" s="820" t="s">
        <v>21366</v>
      </c>
      <c r="C7125" s="452" t="s">
        <v>21367</v>
      </c>
      <c r="D7125" s="452" t="s">
        <v>54</v>
      </c>
    </row>
    <row r="7126" spans="1:4" hidden="1">
      <c r="A7126" s="452" t="s">
        <v>21368</v>
      </c>
      <c r="B7126" s="820" t="s">
        <v>21369</v>
      </c>
      <c r="C7126" s="452" t="s">
        <v>21370</v>
      </c>
      <c r="D7126" s="452" t="s">
        <v>15</v>
      </c>
    </row>
    <row r="7127" spans="1:4" hidden="1">
      <c r="A7127" s="452" t="s">
        <v>21371</v>
      </c>
      <c r="B7127" s="820" t="s">
        <v>21372</v>
      </c>
      <c r="C7127" s="452" t="s">
        <v>21373</v>
      </c>
      <c r="D7127" s="452" t="s">
        <v>19</v>
      </c>
    </row>
    <row r="7128" spans="1:4" hidden="1">
      <c r="A7128" s="452" t="s">
        <v>21374</v>
      </c>
      <c r="B7128" s="820" t="s">
        <v>21375</v>
      </c>
      <c r="C7128" s="452" t="s">
        <v>21376</v>
      </c>
      <c r="D7128" s="452" t="s">
        <v>35</v>
      </c>
    </row>
    <row r="7129" spans="1:4" hidden="1">
      <c r="A7129" s="452" t="s">
        <v>21377</v>
      </c>
      <c r="B7129" s="820" t="s">
        <v>21378</v>
      </c>
      <c r="C7129" s="452" t="s">
        <v>21379</v>
      </c>
      <c r="D7129" s="452" t="s">
        <v>7</v>
      </c>
    </row>
    <row r="7130" spans="1:4" hidden="1">
      <c r="A7130" s="452" t="s">
        <v>21380</v>
      </c>
      <c r="B7130" s="820" t="s">
        <v>21381</v>
      </c>
      <c r="C7130" s="452" t="s">
        <v>21382</v>
      </c>
      <c r="D7130" s="452" t="s">
        <v>39</v>
      </c>
    </row>
    <row r="7131" spans="1:4" hidden="1">
      <c r="A7131" s="452" t="s">
        <v>21383</v>
      </c>
      <c r="B7131" s="820" t="s">
        <v>21384</v>
      </c>
      <c r="C7131" s="452" t="s">
        <v>21385</v>
      </c>
      <c r="D7131" s="452" t="s">
        <v>43</v>
      </c>
    </row>
    <row r="7132" spans="1:4" hidden="1">
      <c r="A7132" s="452" t="s">
        <v>21386</v>
      </c>
      <c r="B7132" s="820" t="s">
        <v>21387</v>
      </c>
      <c r="C7132" s="452" t="s">
        <v>21388</v>
      </c>
      <c r="D7132" s="452" t="s">
        <v>47</v>
      </c>
    </row>
    <row r="7133" spans="1:4" hidden="1">
      <c r="A7133" s="452" t="s">
        <v>21389</v>
      </c>
      <c r="B7133" s="820" t="s">
        <v>21390</v>
      </c>
      <c r="C7133" s="452" t="s">
        <v>21391</v>
      </c>
      <c r="D7133" s="452" t="s">
        <v>11</v>
      </c>
    </row>
    <row r="7134" spans="1:4" hidden="1">
      <c r="A7134" s="452" t="s">
        <v>21392</v>
      </c>
      <c r="B7134" s="820" t="s">
        <v>21393</v>
      </c>
      <c r="C7134" s="452" t="s">
        <v>21394</v>
      </c>
      <c r="D7134" s="452" t="s">
        <v>54</v>
      </c>
    </row>
    <row r="7135" spans="1:4" hidden="1">
      <c r="A7135" s="452" t="s">
        <v>21395</v>
      </c>
      <c r="B7135" s="820" t="s">
        <v>21396</v>
      </c>
      <c r="C7135" s="452" t="s">
        <v>21397</v>
      </c>
      <c r="D7135" s="452" t="s">
        <v>15</v>
      </c>
    </row>
    <row r="7136" spans="1:4" hidden="1">
      <c r="A7136" s="452" t="s">
        <v>21398</v>
      </c>
      <c r="B7136" s="820" t="s">
        <v>21399</v>
      </c>
      <c r="C7136" s="452" t="s">
        <v>21400</v>
      </c>
      <c r="D7136" s="452" t="s">
        <v>19</v>
      </c>
    </row>
    <row r="7137" spans="1:4" hidden="1">
      <c r="A7137" s="452" t="s">
        <v>21401</v>
      </c>
      <c r="B7137" s="820" t="s">
        <v>21402</v>
      </c>
      <c r="C7137" s="452" t="s">
        <v>21403</v>
      </c>
      <c r="D7137" s="452" t="s">
        <v>35</v>
      </c>
    </row>
    <row r="7138" spans="1:4" hidden="1">
      <c r="A7138" s="452" t="s">
        <v>21404</v>
      </c>
      <c r="B7138" s="820" t="s">
        <v>21405</v>
      </c>
      <c r="C7138" s="452" t="s">
        <v>21406</v>
      </c>
      <c r="D7138" s="452" t="s">
        <v>7</v>
      </c>
    </row>
    <row r="7139" spans="1:4" hidden="1">
      <c r="A7139" s="452" t="s">
        <v>21407</v>
      </c>
      <c r="B7139" s="820" t="s">
        <v>21408</v>
      </c>
      <c r="C7139" s="452" t="s">
        <v>21409</v>
      </c>
      <c r="D7139" s="452" t="s">
        <v>39</v>
      </c>
    </row>
    <row r="7140" spans="1:4" hidden="1">
      <c r="A7140" s="452" t="s">
        <v>21410</v>
      </c>
      <c r="B7140" s="820" t="s">
        <v>21411</v>
      </c>
      <c r="C7140" s="452" t="s">
        <v>21412</v>
      </c>
      <c r="D7140" s="452" t="s">
        <v>43</v>
      </c>
    </row>
    <row r="7141" spans="1:4" hidden="1">
      <c r="A7141" s="452" t="s">
        <v>21413</v>
      </c>
      <c r="B7141" s="820" t="s">
        <v>21414</v>
      </c>
      <c r="C7141" s="452" t="s">
        <v>21415</v>
      </c>
      <c r="D7141" s="452" t="s">
        <v>47</v>
      </c>
    </row>
    <row r="7142" spans="1:4" hidden="1">
      <c r="A7142" s="452" t="s">
        <v>21416</v>
      </c>
      <c r="B7142" s="820" t="s">
        <v>21417</v>
      </c>
      <c r="C7142" s="452" t="s">
        <v>21418</v>
      </c>
      <c r="D7142" s="452" t="s">
        <v>11</v>
      </c>
    </row>
    <row r="7143" spans="1:4" hidden="1">
      <c r="A7143" s="452" t="s">
        <v>21419</v>
      </c>
      <c r="B7143" s="820" t="s">
        <v>21420</v>
      </c>
      <c r="C7143" s="452" t="s">
        <v>21421</v>
      </c>
      <c r="D7143" s="452" t="s">
        <v>54</v>
      </c>
    </row>
    <row r="7144" spans="1:4" hidden="1">
      <c r="A7144" s="452" t="s">
        <v>21422</v>
      </c>
      <c r="B7144" s="820" t="s">
        <v>21423</v>
      </c>
      <c r="C7144" s="452" t="s">
        <v>21424</v>
      </c>
      <c r="D7144" s="452" t="s">
        <v>15</v>
      </c>
    </row>
    <row r="7145" spans="1:4" hidden="1">
      <c r="A7145" s="452" t="s">
        <v>21425</v>
      </c>
      <c r="B7145" s="820" t="s">
        <v>21426</v>
      </c>
      <c r="C7145" s="452" t="s">
        <v>21427</v>
      </c>
      <c r="D7145" s="452" t="s">
        <v>19</v>
      </c>
    </row>
    <row r="7146" spans="1:4" hidden="1">
      <c r="A7146" s="452" t="s">
        <v>21428</v>
      </c>
      <c r="B7146" s="820" t="s">
        <v>21429</v>
      </c>
      <c r="C7146" s="452" t="s">
        <v>21430</v>
      </c>
      <c r="D7146" s="452" t="s">
        <v>35</v>
      </c>
    </row>
    <row r="7147" spans="1:4" hidden="1">
      <c r="A7147" s="452" t="s">
        <v>21431</v>
      </c>
      <c r="B7147" s="820" t="s">
        <v>21432</v>
      </c>
      <c r="C7147" s="452" t="s">
        <v>21433</v>
      </c>
      <c r="D7147" s="452" t="s">
        <v>7</v>
      </c>
    </row>
    <row r="7148" spans="1:4" hidden="1">
      <c r="A7148" s="452" t="s">
        <v>21434</v>
      </c>
      <c r="B7148" s="820" t="s">
        <v>21435</v>
      </c>
      <c r="C7148" s="452" t="s">
        <v>21436</v>
      </c>
      <c r="D7148" s="452" t="s">
        <v>39</v>
      </c>
    </row>
    <row r="7149" spans="1:4" hidden="1">
      <c r="A7149" s="452" t="s">
        <v>21437</v>
      </c>
      <c r="B7149" s="820" t="s">
        <v>21438</v>
      </c>
      <c r="C7149" s="452" t="s">
        <v>21439</v>
      </c>
      <c r="D7149" s="452" t="s">
        <v>43</v>
      </c>
    </row>
    <row r="7150" spans="1:4" hidden="1">
      <c r="A7150" s="452" t="s">
        <v>21440</v>
      </c>
      <c r="B7150" s="820" t="s">
        <v>21441</v>
      </c>
      <c r="C7150" s="452" t="s">
        <v>21442</v>
      </c>
      <c r="D7150" s="452" t="s">
        <v>47</v>
      </c>
    </row>
    <row r="7151" spans="1:4" hidden="1">
      <c r="A7151" s="452" t="s">
        <v>21443</v>
      </c>
      <c r="B7151" s="820" t="s">
        <v>21444</v>
      </c>
      <c r="C7151" s="452" t="s">
        <v>21445</v>
      </c>
      <c r="D7151" s="452" t="s">
        <v>11</v>
      </c>
    </row>
    <row r="7152" spans="1:4" hidden="1">
      <c r="A7152" s="452" t="s">
        <v>21446</v>
      </c>
      <c r="B7152" s="820" t="s">
        <v>21447</v>
      </c>
      <c r="C7152" s="452" t="s">
        <v>21448</v>
      </c>
      <c r="D7152" s="452" t="s">
        <v>54</v>
      </c>
    </row>
    <row r="7153" spans="1:4" hidden="1">
      <c r="A7153" s="452" t="s">
        <v>21449</v>
      </c>
      <c r="B7153" s="820" t="s">
        <v>21450</v>
      </c>
      <c r="C7153" s="452" t="s">
        <v>21451</v>
      </c>
      <c r="D7153" s="452" t="s">
        <v>15</v>
      </c>
    </row>
    <row r="7154" spans="1:4" hidden="1">
      <c r="A7154" s="452" t="s">
        <v>21452</v>
      </c>
      <c r="B7154" s="820" t="s">
        <v>21453</v>
      </c>
      <c r="C7154" s="452" t="s">
        <v>21454</v>
      </c>
      <c r="D7154" s="452" t="s">
        <v>19</v>
      </c>
    </row>
    <row r="7155" spans="1:4" hidden="1">
      <c r="A7155" s="452" t="s">
        <v>21455</v>
      </c>
      <c r="B7155" s="820" t="s">
        <v>21456</v>
      </c>
      <c r="C7155" s="452" t="s">
        <v>21457</v>
      </c>
      <c r="D7155" s="452" t="s">
        <v>35</v>
      </c>
    </row>
    <row r="7156" spans="1:4" hidden="1">
      <c r="A7156" s="452" t="s">
        <v>21458</v>
      </c>
      <c r="B7156" s="820" t="s">
        <v>21459</v>
      </c>
      <c r="C7156" s="452" t="s">
        <v>21460</v>
      </c>
      <c r="D7156" s="452" t="s">
        <v>7</v>
      </c>
    </row>
    <row r="7157" spans="1:4" hidden="1">
      <c r="A7157" s="452" t="s">
        <v>21461</v>
      </c>
      <c r="B7157" s="820" t="s">
        <v>21462</v>
      </c>
      <c r="C7157" s="452" t="s">
        <v>21463</v>
      </c>
      <c r="D7157" s="452" t="s">
        <v>39</v>
      </c>
    </row>
    <row r="7158" spans="1:4" hidden="1">
      <c r="A7158" s="452" t="s">
        <v>21464</v>
      </c>
      <c r="B7158" s="820" t="s">
        <v>21465</v>
      </c>
      <c r="C7158" s="452" t="s">
        <v>21466</v>
      </c>
      <c r="D7158" s="452" t="s">
        <v>43</v>
      </c>
    </row>
    <row r="7159" spans="1:4" hidden="1">
      <c r="A7159" s="452" t="s">
        <v>21467</v>
      </c>
      <c r="B7159" s="820" t="s">
        <v>21468</v>
      </c>
      <c r="C7159" s="452" t="s">
        <v>21469</v>
      </c>
      <c r="D7159" s="452" t="s">
        <v>47</v>
      </c>
    </row>
    <row r="7160" spans="1:4" hidden="1">
      <c r="A7160" s="452" t="s">
        <v>21470</v>
      </c>
      <c r="B7160" s="820" t="s">
        <v>21471</v>
      </c>
      <c r="C7160" s="452" t="s">
        <v>21472</v>
      </c>
      <c r="D7160" s="452" t="s">
        <v>11</v>
      </c>
    </row>
    <row r="7161" spans="1:4" hidden="1">
      <c r="A7161" s="452" t="s">
        <v>21473</v>
      </c>
      <c r="B7161" s="820" t="s">
        <v>21474</v>
      </c>
      <c r="C7161" s="452" t="s">
        <v>21475</v>
      </c>
      <c r="D7161" s="452" t="s">
        <v>54</v>
      </c>
    </row>
    <row r="7162" spans="1:4" hidden="1">
      <c r="A7162" s="452" t="s">
        <v>21476</v>
      </c>
      <c r="B7162" s="820" t="s">
        <v>21477</v>
      </c>
      <c r="C7162" s="452" t="s">
        <v>21478</v>
      </c>
      <c r="D7162" s="452" t="s">
        <v>15</v>
      </c>
    </row>
    <row r="7163" spans="1:4" hidden="1">
      <c r="A7163" s="452" t="s">
        <v>21479</v>
      </c>
      <c r="B7163" s="820" t="s">
        <v>21480</v>
      </c>
      <c r="C7163" s="452" t="s">
        <v>21481</v>
      </c>
      <c r="D7163" s="452" t="s">
        <v>19</v>
      </c>
    </row>
    <row r="7164" spans="1:4" hidden="1">
      <c r="A7164" s="452" t="s">
        <v>21482</v>
      </c>
      <c r="B7164" s="820" t="s">
        <v>21483</v>
      </c>
      <c r="C7164" s="452" t="s">
        <v>21484</v>
      </c>
      <c r="D7164" s="452" t="s">
        <v>23</v>
      </c>
    </row>
    <row r="7165" spans="1:4" hidden="1">
      <c r="A7165" s="452" t="s">
        <v>21485</v>
      </c>
      <c r="B7165" s="820" t="s">
        <v>21486</v>
      </c>
      <c r="C7165" s="452" t="s">
        <v>21487</v>
      </c>
      <c r="D7165" s="452" t="s">
        <v>27</v>
      </c>
    </row>
    <row r="7166" spans="1:4" hidden="1">
      <c r="A7166" s="452" t="s">
        <v>21488</v>
      </c>
      <c r="B7166" s="820" t="s">
        <v>21489</v>
      </c>
      <c r="C7166" s="452" t="s">
        <v>21490</v>
      </c>
      <c r="D7166" s="452" t="s">
        <v>31</v>
      </c>
    </row>
    <row r="7167" spans="1:4" hidden="1">
      <c r="A7167" s="452" t="s">
        <v>21491</v>
      </c>
      <c r="B7167" s="820" t="s">
        <v>21492</v>
      </c>
      <c r="C7167" s="452" t="s">
        <v>21493</v>
      </c>
      <c r="D7167" s="452" t="s">
        <v>35</v>
      </c>
    </row>
    <row r="7168" spans="1:4" hidden="1">
      <c r="A7168" s="452" t="s">
        <v>21494</v>
      </c>
      <c r="B7168" s="820" t="s">
        <v>21495</v>
      </c>
      <c r="C7168" s="452" t="s">
        <v>21496</v>
      </c>
      <c r="D7168" s="452" t="s">
        <v>39</v>
      </c>
    </row>
    <row r="7169" spans="1:4" hidden="1">
      <c r="A7169" s="452" t="s">
        <v>21497</v>
      </c>
      <c r="B7169" s="820" t="s">
        <v>21498</v>
      </c>
      <c r="C7169" s="452" t="s">
        <v>21499</v>
      </c>
      <c r="D7169" s="452" t="s">
        <v>43</v>
      </c>
    </row>
    <row r="7170" spans="1:4" hidden="1">
      <c r="A7170" s="452" t="s">
        <v>21500</v>
      </c>
      <c r="B7170" s="820" t="s">
        <v>21501</v>
      </c>
      <c r="C7170" s="452" t="s">
        <v>21502</v>
      </c>
      <c r="D7170" s="452" t="s">
        <v>47</v>
      </c>
    </row>
    <row r="7171" spans="1:4" hidden="1">
      <c r="A7171" s="452" t="s">
        <v>21503</v>
      </c>
      <c r="B7171" s="820" t="s">
        <v>21504</v>
      </c>
      <c r="C7171" s="452" t="s">
        <v>21505</v>
      </c>
      <c r="D7171" s="452" t="s">
        <v>11</v>
      </c>
    </row>
    <row r="7172" spans="1:4" hidden="1">
      <c r="A7172" s="452" t="s">
        <v>21506</v>
      </c>
      <c r="B7172" s="820" t="s">
        <v>21507</v>
      </c>
      <c r="C7172" s="452" t="s">
        <v>21508</v>
      </c>
      <c r="D7172" s="452" t="s">
        <v>54</v>
      </c>
    </row>
    <row r="7173" spans="1:4" hidden="1">
      <c r="A7173" s="452" t="s">
        <v>21509</v>
      </c>
      <c r="B7173" s="820" t="s">
        <v>21510</v>
      </c>
      <c r="C7173" s="452" t="s">
        <v>21511</v>
      </c>
      <c r="D7173" s="452" t="s">
        <v>15</v>
      </c>
    </row>
    <row r="7174" spans="1:4" hidden="1">
      <c r="A7174" s="452" t="s">
        <v>21512</v>
      </c>
      <c r="B7174" s="820" t="s">
        <v>21513</v>
      </c>
      <c r="C7174" s="452" t="s">
        <v>21514</v>
      </c>
      <c r="D7174" s="452" t="s">
        <v>19</v>
      </c>
    </row>
    <row r="7175" spans="1:4" hidden="1">
      <c r="A7175" s="452" t="s">
        <v>21515</v>
      </c>
      <c r="B7175" s="820" t="s">
        <v>21516</v>
      </c>
      <c r="C7175" s="452" t="s">
        <v>21517</v>
      </c>
      <c r="D7175" s="452" t="s">
        <v>23</v>
      </c>
    </row>
    <row r="7176" spans="1:4" hidden="1">
      <c r="A7176" s="452" t="s">
        <v>21518</v>
      </c>
      <c r="B7176" s="820" t="s">
        <v>21519</v>
      </c>
      <c r="C7176" s="452" t="s">
        <v>21520</v>
      </c>
      <c r="D7176" s="452" t="s">
        <v>27</v>
      </c>
    </row>
    <row r="7177" spans="1:4" hidden="1">
      <c r="A7177" s="452" t="s">
        <v>21521</v>
      </c>
      <c r="B7177" s="820" t="s">
        <v>21522</v>
      </c>
      <c r="C7177" s="452" t="s">
        <v>21523</v>
      </c>
      <c r="D7177" s="452" t="s">
        <v>31</v>
      </c>
    </row>
    <row r="7178" spans="1:4" hidden="1">
      <c r="A7178" s="452" t="s">
        <v>21524</v>
      </c>
      <c r="B7178" s="820" t="s">
        <v>21525</v>
      </c>
      <c r="C7178" s="452" t="s">
        <v>21526</v>
      </c>
      <c r="D7178" s="452" t="s">
        <v>35</v>
      </c>
    </row>
    <row r="7179" spans="1:4" hidden="1">
      <c r="A7179" s="452" t="s">
        <v>21527</v>
      </c>
      <c r="B7179" s="820" t="s">
        <v>21528</v>
      </c>
      <c r="C7179" s="452" t="s">
        <v>21529</v>
      </c>
      <c r="D7179" s="452" t="s">
        <v>39</v>
      </c>
    </row>
    <row r="7180" spans="1:4" hidden="1">
      <c r="A7180" s="452" t="s">
        <v>21530</v>
      </c>
      <c r="B7180" s="820" t="s">
        <v>21531</v>
      </c>
      <c r="C7180" s="452" t="s">
        <v>21532</v>
      </c>
      <c r="D7180" s="452" t="s">
        <v>43</v>
      </c>
    </row>
    <row r="7181" spans="1:4" hidden="1">
      <c r="A7181" s="452" t="s">
        <v>21533</v>
      </c>
      <c r="B7181" s="820" t="s">
        <v>21534</v>
      </c>
      <c r="C7181" s="452" t="s">
        <v>21535</v>
      </c>
      <c r="D7181" s="452" t="s">
        <v>47</v>
      </c>
    </row>
    <row r="7182" spans="1:4" hidden="1">
      <c r="A7182" s="452" t="s">
        <v>21536</v>
      </c>
      <c r="B7182" s="820" t="s">
        <v>21537</v>
      </c>
      <c r="C7182" s="452" t="s">
        <v>21538</v>
      </c>
      <c r="D7182" s="452" t="s">
        <v>11</v>
      </c>
    </row>
    <row r="7183" spans="1:4" hidden="1">
      <c r="A7183" s="452" t="s">
        <v>21539</v>
      </c>
      <c r="B7183" s="820" t="s">
        <v>21540</v>
      </c>
      <c r="C7183" s="452" t="s">
        <v>21541</v>
      </c>
      <c r="D7183" s="452" t="s">
        <v>54</v>
      </c>
    </row>
    <row r="7184" spans="1:4" hidden="1">
      <c r="A7184" s="452" t="s">
        <v>21542</v>
      </c>
      <c r="B7184" s="820" t="s">
        <v>21543</v>
      </c>
      <c r="C7184" s="452" t="s">
        <v>21544</v>
      </c>
      <c r="D7184" s="452" t="s">
        <v>15</v>
      </c>
    </row>
    <row r="7185" spans="1:4" hidden="1">
      <c r="A7185" s="452" t="s">
        <v>21545</v>
      </c>
      <c r="B7185" s="820" t="s">
        <v>21546</v>
      </c>
      <c r="C7185" s="452" t="s">
        <v>21547</v>
      </c>
      <c r="D7185" s="452" t="s">
        <v>19</v>
      </c>
    </row>
    <row r="7186" spans="1:4" hidden="1">
      <c r="A7186" s="452" t="s">
        <v>21548</v>
      </c>
      <c r="B7186" s="820" t="s">
        <v>21549</v>
      </c>
      <c r="C7186" s="452" t="s">
        <v>21550</v>
      </c>
      <c r="D7186" s="452" t="s">
        <v>23</v>
      </c>
    </row>
    <row r="7187" spans="1:4" hidden="1">
      <c r="A7187" s="452" t="s">
        <v>21551</v>
      </c>
      <c r="B7187" s="820" t="s">
        <v>21552</v>
      </c>
      <c r="C7187" s="452" t="s">
        <v>21553</v>
      </c>
      <c r="D7187" s="452" t="s">
        <v>27</v>
      </c>
    </row>
    <row r="7188" spans="1:4" hidden="1">
      <c r="A7188" s="452" t="s">
        <v>21554</v>
      </c>
      <c r="B7188" s="820" t="s">
        <v>21555</v>
      </c>
      <c r="C7188" s="452" t="s">
        <v>21556</v>
      </c>
      <c r="D7188" s="452" t="s">
        <v>31</v>
      </c>
    </row>
    <row r="7189" spans="1:4" hidden="1">
      <c r="A7189" s="452" t="s">
        <v>21557</v>
      </c>
      <c r="B7189" s="820" t="s">
        <v>21558</v>
      </c>
      <c r="C7189" s="452" t="s">
        <v>21559</v>
      </c>
      <c r="D7189" s="452" t="s">
        <v>35</v>
      </c>
    </row>
    <row r="7190" spans="1:4" hidden="1">
      <c r="A7190" s="452" t="s">
        <v>21560</v>
      </c>
      <c r="B7190" s="820" t="s">
        <v>21561</v>
      </c>
      <c r="C7190" s="452" t="s">
        <v>21562</v>
      </c>
      <c r="D7190" s="452" t="s">
        <v>39</v>
      </c>
    </row>
    <row r="7191" spans="1:4" hidden="1">
      <c r="A7191" s="452" t="s">
        <v>21563</v>
      </c>
      <c r="B7191" s="820" t="s">
        <v>21564</v>
      </c>
      <c r="C7191" s="452" t="s">
        <v>21565</v>
      </c>
      <c r="D7191" s="452" t="s">
        <v>43</v>
      </c>
    </row>
    <row r="7192" spans="1:4" hidden="1">
      <c r="A7192" s="452" t="s">
        <v>21566</v>
      </c>
      <c r="B7192" s="820" t="s">
        <v>21567</v>
      </c>
      <c r="C7192" s="452" t="s">
        <v>21568</v>
      </c>
      <c r="D7192" s="452" t="s">
        <v>47</v>
      </c>
    </row>
    <row r="7193" spans="1:4" hidden="1">
      <c r="A7193" s="452" t="s">
        <v>21569</v>
      </c>
      <c r="B7193" s="820" t="s">
        <v>21570</v>
      </c>
      <c r="C7193" s="452" t="s">
        <v>21571</v>
      </c>
      <c r="D7193" s="452" t="s">
        <v>11</v>
      </c>
    </row>
    <row r="7194" spans="1:4" hidden="1">
      <c r="A7194" s="452" t="s">
        <v>21572</v>
      </c>
      <c r="B7194" s="820" t="s">
        <v>21573</v>
      </c>
      <c r="C7194" s="452" t="s">
        <v>21574</v>
      </c>
      <c r="D7194" s="452" t="s">
        <v>54</v>
      </c>
    </row>
    <row r="7195" spans="1:4" hidden="1">
      <c r="A7195" s="452" t="s">
        <v>21575</v>
      </c>
      <c r="B7195" s="820" t="s">
        <v>21576</v>
      </c>
      <c r="C7195" s="452" t="s">
        <v>21577</v>
      </c>
      <c r="D7195" s="452" t="s">
        <v>15</v>
      </c>
    </row>
    <row r="7196" spans="1:4" hidden="1">
      <c r="A7196" s="452" t="s">
        <v>21578</v>
      </c>
      <c r="B7196" s="820" t="s">
        <v>21579</v>
      </c>
      <c r="C7196" s="452" t="s">
        <v>21580</v>
      </c>
      <c r="D7196" s="452" t="s">
        <v>19</v>
      </c>
    </row>
    <row r="7197" spans="1:4" hidden="1">
      <c r="A7197" s="452" t="s">
        <v>21581</v>
      </c>
      <c r="B7197" s="820" t="s">
        <v>21582</v>
      </c>
      <c r="C7197" s="452" t="s">
        <v>21583</v>
      </c>
      <c r="D7197" s="452" t="s">
        <v>23</v>
      </c>
    </row>
    <row r="7198" spans="1:4" hidden="1">
      <c r="A7198" s="452" t="s">
        <v>21584</v>
      </c>
      <c r="B7198" s="820" t="s">
        <v>21585</v>
      </c>
      <c r="C7198" s="452" t="s">
        <v>21586</v>
      </c>
      <c r="D7198" s="452" t="s">
        <v>27</v>
      </c>
    </row>
    <row r="7199" spans="1:4" hidden="1">
      <c r="A7199" s="452" t="s">
        <v>21587</v>
      </c>
      <c r="B7199" s="820" t="s">
        <v>21588</v>
      </c>
      <c r="C7199" s="452" t="s">
        <v>21589</v>
      </c>
      <c r="D7199" s="452" t="s">
        <v>31</v>
      </c>
    </row>
    <row r="7200" spans="1:4" hidden="1">
      <c r="A7200" s="452" t="s">
        <v>21590</v>
      </c>
      <c r="B7200" s="820" t="s">
        <v>21591</v>
      </c>
      <c r="C7200" s="452" t="s">
        <v>21592</v>
      </c>
      <c r="D7200" s="452" t="s">
        <v>35</v>
      </c>
    </row>
    <row r="7201" spans="1:4" hidden="1">
      <c r="A7201" s="452" t="s">
        <v>21593</v>
      </c>
      <c r="B7201" s="820" t="s">
        <v>21594</v>
      </c>
      <c r="C7201" s="452" t="s">
        <v>21595</v>
      </c>
      <c r="D7201" s="452" t="s">
        <v>39</v>
      </c>
    </row>
    <row r="7202" spans="1:4" hidden="1">
      <c r="A7202" s="452" t="s">
        <v>21596</v>
      </c>
      <c r="B7202" s="820" t="s">
        <v>21597</v>
      </c>
      <c r="C7202" s="452" t="s">
        <v>21598</v>
      </c>
      <c r="D7202" s="452" t="s">
        <v>43</v>
      </c>
    </row>
    <row r="7203" spans="1:4" hidden="1">
      <c r="A7203" s="452" t="s">
        <v>21599</v>
      </c>
      <c r="B7203" s="820" t="s">
        <v>21600</v>
      </c>
      <c r="C7203" s="452" t="s">
        <v>21601</v>
      </c>
      <c r="D7203" s="452" t="s">
        <v>47</v>
      </c>
    </row>
    <row r="7204" spans="1:4" hidden="1">
      <c r="A7204" s="452" t="s">
        <v>21602</v>
      </c>
      <c r="B7204" s="820" t="s">
        <v>21603</v>
      </c>
      <c r="C7204" s="452" t="s">
        <v>21604</v>
      </c>
      <c r="D7204" s="452" t="s">
        <v>11</v>
      </c>
    </row>
    <row r="7205" spans="1:4" hidden="1">
      <c r="A7205" s="452" t="s">
        <v>21605</v>
      </c>
      <c r="B7205" s="820" t="s">
        <v>21606</v>
      </c>
      <c r="C7205" s="452" t="s">
        <v>21607</v>
      </c>
      <c r="D7205" s="452" t="s">
        <v>54</v>
      </c>
    </row>
    <row r="7206" spans="1:4" hidden="1">
      <c r="A7206" s="452" t="s">
        <v>21608</v>
      </c>
      <c r="B7206" s="820" t="s">
        <v>21609</v>
      </c>
      <c r="C7206" s="452" t="s">
        <v>21610</v>
      </c>
      <c r="D7206" s="452" t="s">
        <v>15</v>
      </c>
    </row>
    <row r="7207" spans="1:4" hidden="1">
      <c r="A7207" s="452" t="s">
        <v>21611</v>
      </c>
      <c r="B7207" s="820" t="s">
        <v>21612</v>
      </c>
      <c r="C7207" s="452" t="s">
        <v>21613</v>
      </c>
      <c r="D7207" s="452" t="s">
        <v>19</v>
      </c>
    </row>
    <row r="7208" spans="1:4" hidden="1">
      <c r="A7208" s="452" t="s">
        <v>21614</v>
      </c>
      <c r="B7208" s="820" t="s">
        <v>21615</v>
      </c>
      <c r="C7208" s="452" t="s">
        <v>21616</v>
      </c>
      <c r="D7208" s="452" t="s">
        <v>23</v>
      </c>
    </row>
    <row r="7209" spans="1:4" hidden="1">
      <c r="A7209" s="452" t="s">
        <v>21617</v>
      </c>
      <c r="B7209" s="820" t="s">
        <v>21618</v>
      </c>
      <c r="C7209" s="452" t="s">
        <v>21619</v>
      </c>
      <c r="D7209" s="452" t="s">
        <v>27</v>
      </c>
    </row>
    <row r="7210" spans="1:4" hidden="1">
      <c r="A7210" s="452" t="s">
        <v>21620</v>
      </c>
      <c r="B7210" s="820" t="s">
        <v>21621</v>
      </c>
      <c r="C7210" s="452" t="s">
        <v>21622</v>
      </c>
      <c r="D7210" s="452" t="s">
        <v>31</v>
      </c>
    </row>
    <row r="7211" spans="1:4" hidden="1">
      <c r="A7211" s="452" t="s">
        <v>21623</v>
      </c>
      <c r="B7211" s="820" t="s">
        <v>21624</v>
      </c>
      <c r="C7211" s="452" t="s">
        <v>21625</v>
      </c>
      <c r="D7211" s="452" t="s">
        <v>35</v>
      </c>
    </row>
    <row r="7212" spans="1:4" hidden="1">
      <c r="A7212" s="452" t="s">
        <v>21626</v>
      </c>
      <c r="B7212" s="820" t="s">
        <v>21627</v>
      </c>
      <c r="C7212" s="452" t="s">
        <v>21628</v>
      </c>
      <c r="D7212" s="452" t="s">
        <v>39</v>
      </c>
    </row>
    <row r="7213" spans="1:4" hidden="1">
      <c r="A7213" s="452" t="s">
        <v>21629</v>
      </c>
      <c r="B7213" s="820" t="s">
        <v>21630</v>
      </c>
      <c r="C7213" s="452" t="s">
        <v>21631</v>
      </c>
      <c r="D7213" s="452" t="s">
        <v>43</v>
      </c>
    </row>
    <row r="7214" spans="1:4" hidden="1">
      <c r="A7214" s="452" t="s">
        <v>21632</v>
      </c>
      <c r="B7214" s="820" t="s">
        <v>21633</v>
      </c>
      <c r="C7214" s="452" t="s">
        <v>21634</v>
      </c>
      <c r="D7214" s="452" t="s">
        <v>47</v>
      </c>
    </row>
    <row r="7215" spans="1:4" hidden="1">
      <c r="A7215" s="452" t="s">
        <v>21635</v>
      </c>
      <c r="B7215" s="820" t="s">
        <v>21636</v>
      </c>
      <c r="C7215" s="452" t="s">
        <v>21637</v>
      </c>
      <c r="D7215" s="452" t="s">
        <v>11</v>
      </c>
    </row>
    <row r="7216" spans="1:4" hidden="1">
      <c r="A7216" s="452" t="s">
        <v>21638</v>
      </c>
      <c r="B7216" s="820" t="s">
        <v>21639</v>
      </c>
      <c r="C7216" s="452" t="s">
        <v>21640</v>
      </c>
      <c r="D7216" s="452" t="s">
        <v>54</v>
      </c>
    </row>
    <row r="7217" spans="1:4" hidden="1">
      <c r="A7217" s="452" t="s">
        <v>21641</v>
      </c>
      <c r="B7217" s="820" t="s">
        <v>21642</v>
      </c>
      <c r="C7217" s="452" t="s">
        <v>21643</v>
      </c>
      <c r="D7217" s="452" t="s">
        <v>15</v>
      </c>
    </row>
    <row r="7218" spans="1:4" hidden="1">
      <c r="A7218" s="452" t="s">
        <v>21644</v>
      </c>
      <c r="B7218" s="820" t="s">
        <v>21645</v>
      </c>
      <c r="C7218" s="452" t="s">
        <v>21646</v>
      </c>
      <c r="D7218" s="452" t="s">
        <v>19</v>
      </c>
    </row>
    <row r="7219" spans="1:4" hidden="1">
      <c r="A7219" s="452" t="s">
        <v>21647</v>
      </c>
      <c r="B7219" s="820" t="s">
        <v>21648</v>
      </c>
      <c r="C7219" s="452" t="s">
        <v>21649</v>
      </c>
      <c r="D7219" s="452" t="s">
        <v>23</v>
      </c>
    </row>
    <row r="7220" spans="1:4" hidden="1">
      <c r="A7220" s="452" t="s">
        <v>21650</v>
      </c>
      <c r="B7220" s="820" t="s">
        <v>21651</v>
      </c>
      <c r="C7220" s="452" t="s">
        <v>21652</v>
      </c>
      <c r="D7220" s="452" t="s">
        <v>27</v>
      </c>
    </row>
    <row r="7221" spans="1:4" hidden="1">
      <c r="A7221" s="452" t="s">
        <v>21653</v>
      </c>
      <c r="B7221" s="820" t="s">
        <v>21654</v>
      </c>
      <c r="C7221" s="452" t="s">
        <v>21655</v>
      </c>
      <c r="D7221" s="452" t="s">
        <v>31</v>
      </c>
    </row>
    <row r="7222" spans="1:4" hidden="1">
      <c r="A7222" s="452" t="s">
        <v>21656</v>
      </c>
      <c r="B7222" s="820" t="s">
        <v>21657</v>
      </c>
      <c r="C7222" s="452" t="s">
        <v>21658</v>
      </c>
      <c r="D7222" s="452" t="s">
        <v>35</v>
      </c>
    </row>
    <row r="7223" spans="1:4" hidden="1">
      <c r="A7223" s="452" t="s">
        <v>21659</v>
      </c>
      <c r="B7223" s="820" t="s">
        <v>21660</v>
      </c>
      <c r="C7223" s="452" t="s">
        <v>21661</v>
      </c>
      <c r="D7223" s="452" t="s">
        <v>39</v>
      </c>
    </row>
    <row r="7224" spans="1:4" hidden="1">
      <c r="A7224" s="452" t="s">
        <v>21662</v>
      </c>
      <c r="B7224" s="820" t="s">
        <v>21663</v>
      </c>
      <c r="C7224" s="452" t="s">
        <v>21664</v>
      </c>
      <c r="D7224" s="452" t="s">
        <v>43</v>
      </c>
    </row>
    <row r="7225" spans="1:4" hidden="1">
      <c r="A7225" s="452" t="s">
        <v>21665</v>
      </c>
      <c r="B7225" s="820" t="s">
        <v>21666</v>
      </c>
      <c r="C7225" s="452" t="s">
        <v>21667</v>
      </c>
      <c r="D7225" s="452" t="s">
        <v>47</v>
      </c>
    </row>
    <row r="7226" spans="1:4" hidden="1">
      <c r="A7226" s="452" t="s">
        <v>21668</v>
      </c>
      <c r="B7226" s="820" t="s">
        <v>21669</v>
      </c>
      <c r="C7226" s="452" t="s">
        <v>21670</v>
      </c>
      <c r="D7226" s="452" t="s">
        <v>11</v>
      </c>
    </row>
    <row r="7227" spans="1:4" hidden="1">
      <c r="A7227" s="452" t="s">
        <v>21671</v>
      </c>
      <c r="B7227" s="820" t="s">
        <v>21672</v>
      </c>
      <c r="C7227" s="452" t="s">
        <v>21673</v>
      </c>
      <c r="D7227" s="452" t="s">
        <v>54</v>
      </c>
    </row>
    <row r="7228" spans="1:4" hidden="1">
      <c r="A7228" s="452" t="s">
        <v>21674</v>
      </c>
      <c r="B7228" s="820" t="s">
        <v>21675</v>
      </c>
      <c r="C7228" s="452" t="s">
        <v>21676</v>
      </c>
      <c r="D7228" s="452" t="s">
        <v>15</v>
      </c>
    </row>
    <row r="7229" spans="1:4" hidden="1">
      <c r="A7229" s="452" t="s">
        <v>21677</v>
      </c>
      <c r="B7229" s="820" t="s">
        <v>21678</v>
      </c>
      <c r="C7229" s="452" t="s">
        <v>21679</v>
      </c>
      <c r="D7229" s="452" t="s">
        <v>19</v>
      </c>
    </row>
    <row r="7230" spans="1:4" hidden="1">
      <c r="A7230" s="452" t="s">
        <v>21680</v>
      </c>
      <c r="B7230" s="820" t="s">
        <v>21681</v>
      </c>
      <c r="C7230" s="452" t="s">
        <v>21682</v>
      </c>
      <c r="D7230" s="452" t="s">
        <v>23</v>
      </c>
    </row>
    <row r="7231" spans="1:4" hidden="1">
      <c r="A7231" s="452" t="s">
        <v>21683</v>
      </c>
      <c r="B7231" s="820" t="s">
        <v>21684</v>
      </c>
      <c r="C7231" s="452" t="s">
        <v>21685</v>
      </c>
      <c r="D7231" s="452" t="s">
        <v>27</v>
      </c>
    </row>
    <row r="7232" spans="1:4" hidden="1">
      <c r="A7232" s="452" t="s">
        <v>21686</v>
      </c>
      <c r="B7232" s="820" t="s">
        <v>21687</v>
      </c>
      <c r="C7232" s="452" t="s">
        <v>21688</v>
      </c>
      <c r="D7232" s="452" t="s">
        <v>31</v>
      </c>
    </row>
    <row r="7233" spans="1:4" hidden="1">
      <c r="A7233" s="452" t="s">
        <v>21689</v>
      </c>
      <c r="B7233" s="820" t="s">
        <v>21690</v>
      </c>
      <c r="C7233" s="452" t="s">
        <v>21691</v>
      </c>
      <c r="D7233" s="452" t="s">
        <v>35</v>
      </c>
    </row>
    <row r="7234" spans="1:4" hidden="1">
      <c r="A7234" s="452" t="s">
        <v>21692</v>
      </c>
      <c r="B7234" s="820" t="s">
        <v>21693</v>
      </c>
      <c r="C7234" s="452" t="s">
        <v>21694</v>
      </c>
      <c r="D7234" s="452" t="s">
        <v>39</v>
      </c>
    </row>
    <row r="7235" spans="1:4" hidden="1">
      <c r="A7235" s="452" t="s">
        <v>21695</v>
      </c>
      <c r="B7235" s="820" t="s">
        <v>21696</v>
      </c>
      <c r="C7235" s="452" t="s">
        <v>21697</v>
      </c>
      <c r="D7235" s="452" t="s">
        <v>43</v>
      </c>
    </row>
    <row r="7236" spans="1:4" hidden="1">
      <c r="A7236" s="452" t="s">
        <v>21698</v>
      </c>
      <c r="B7236" s="820" t="s">
        <v>21699</v>
      </c>
      <c r="C7236" s="452" t="s">
        <v>21700</v>
      </c>
      <c r="D7236" s="452" t="s">
        <v>47</v>
      </c>
    </row>
    <row r="7237" spans="1:4" hidden="1">
      <c r="A7237" s="452" t="s">
        <v>21701</v>
      </c>
      <c r="B7237" s="820" t="s">
        <v>21702</v>
      </c>
      <c r="C7237" s="452" t="s">
        <v>21703</v>
      </c>
      <c r="D7237" s="452" t="s">
        <v>11</v>
      </c>
    </row>
    <row r="7238" spans="1:4" hidden="1">
      <c r="A7238" s="452" t="s">
        <v>21704</v>
      </c>
      <c r="B7238" s="820" t="s">
        <v>21705</v>
      </c>
      <c r="C7238" s="452" t="s">
        <v>21706</v>
      </c>
      <c r="D7238" s="452" t="s">
        <v>54</v>
      </c>
    </row>
    <row r="7239" spans="1:4" hidden="1">
      <c r="A7239" s="452" t="s">
        <v>21707</v>
      </c>
      <c r="B7239" s="820" t="s">
        <v>21708</v>
      </c>
      <c r="C7239" s="452" t="s">
        <v>21709</v>
      </c>
      <c r="D7239" s="452" t="s">
        <v>15</v>
      </c>
    </row>
    <row r="7240" spans="1:4" hidden="1">
      <c r="A7240" s="452" t="s">
        <v>21710</v>
      </c>
      <c r="B7240" s="820" t="s">
        <v>21711</v>
      </c>
      <c r="C7240" s="452" t="s">
        <v>21712</v>
      </c>
      <c r="D7240" s="452" t="s">
        <v>19</v>
      </c>
    </row>
    <row r="7241" spans="1:4" hidden="1">
      <c r="A7241" s="452" t="s">
        <v>21713</v>
      </c>
      <c r="B7241" s="820" t="s">
        <v>21714</v>
      </c>
      <c r="C7241" s="452" t="s">
        <v>21715</v>
      </c>
      <c r="D7241" s="452" t="s">
        <v>23</v>
      </c>
    </row>
    <row r="7242" spans="1:4" hidden="1">
      <c r="A7242" s="452" t="s">
        <v>21716</v>
      </c>
      <c r="B7242" s="820" t="s">
        <v>21717</v>
      </c>
      <c r="C7242" s="452" t="s">
        <v>21718</v>
      </c>
      <c r="D7242" s="452" t="s">
        <v>27</v>
      </c>
    </row>
    <row r="7243" spans="1:4" hidden="1">
      <c r="A7243" s="452" t="s">
        <v>21719</v>
      </c>
      <c r="B7243" s="820" t="s">
        <v>21720</v>
      </c>
      <c r="C7243" s="452" t="s">
        <v>21721</v>
      </c>
      <c r="D7243" s="452" t="s">
        <v>31</v>
      </c>
    </row>
    <row r="7244" spans="1:4" hidden="1">
      <c r="A7244" s="452" t="s">
        <v>21722</v>
      </c>
      <c r="B7244" s="820" t="s">
        <v>21723</v>
      </c>
      <c r="C7244" s="452" t="s">
        <v>21724</v>
      </c>
      <c r="D7244" s="452" t="s">
        <v>35</v>
      </c>
    </row>
    <row r="7245" spans="1:4" hidden="1">
      <c r="A7245" s="452" t="s">
        <v>21725</v>
      </c>
      <c r="B7245" s="820" t="s">
        <v>21726</v>
      </c>
      <c r="C7245" s="452" t="s">
        <v>21727</v>
      </c>
      <c r="D7245" s="452" t="s">
        <v>39</v>
      </c>
    </row>
    <row r="7246" spans="1:4" hidden="1">
      <c r="A7246" s="452" t="s">
        <v>21728</v>
      </c>
      <c r="B7246" s="820" t="s">
        <v>21729</v>
      </c>
      <c r="C7246" s="452" t="s">
        <v>21730</v>
      </c>
      <c r="D7246" s="452" t="s">
        <v>43</v>
      </c>
    </row>
    <row r="7247" spans="1:4" hidden="1">
      <c r="A7247" s="452" t="s">
        <v>21731</v>
      </c>
      <c r="B7247" s="820" t="s">
        <v>21732</v>
      </c>
      <c r="C7247" s="452" t="s">
        <v>21733</v>
      </c>
      <c r="D7247" s="452" t="s">
        <v>47</v>
      </c>
    </row>
    <row r="7248" spans="1:4" hidden="1">
      <c r="A7248" s="452" t="s">
        <v>21734</v>
      </c>
      <c r="B7248" s="820" t="s">
        <v>21735</v>
      </c>
      <c r="C7248" s="452" t="s">
        <v>21736</v>
      </c>
      <c r="D7248" s="452" t="s">
        <v>11</v>
      </c>
    </row>
    <row r="7249" spans="1:4" hidden="1">
      <c r="A7249" s="452" t="s">
        <v>21737</v>
      </c>
      <c r="B7249" s="820" t="s">
        <v>21738</v>
      </c>
      <c r="C7249" s="452" t="s">
        <v>21739</v>
      </c>
      <c r="D7249" s="452" t="s">
        <v>54</v>
      </c>
    </row>
    <row r="7250" spans="1:4" hidden="1">
      <c r="A7250" s="452" t="s">
        <v>21740</v>
      </c>
      <c r="B7250" s="820" t="s">
        <v>21741</v>
      </c>
      <c r="C7250" s="452" t="s">
        <v>21742</v>
      </c>
      <c r="D7250" s="452" t="s">
        <v>15</v>
      </c>
    </row>
    <row r="7251" spans="1:4" hidden="1">
      <c r="A7251" s="452" t="s">
        <v>21743</v>
      </c>
      <c r="B7251" s="820" t="s">
        <v>21744</v>
      </c>
      <c r="C7251" s="452" t="s">
        <v>21745</v>
      </c>
      <c r="D7251" s="452" t="s">
        <v>19</v>
      </c>
    </row>
    <row r="7252" spans="1:4" hidden="1">
      <c r="A7252" s="452" t="s">
        <v>21746</v>
      </c>
      <c r="B7252" s="820" t="s">
        <v>21747</v>
      </c>
      <c r="C7252" s="452" t="s">
        <v>21748</v>
      </c>
      <c r="D7252" s="452" t="s">
        <v>23</v>
      </c>
    </row>
    <row r="7253" spans="1:4" hidden="1">
      <c r="A7253" s="452" t="s">
        <v>21749</v>
      </c>
      <c r="B7253" s="820" t="s">
        <v>21750</v>
      </c>
      <c r="C7253" s="452" t="s">
        <v>21751</v>
      </c>
      <c r="D7253" s="452" t="s">
        <v>27</v>
      </c>
    </row>
    <row r="7254" spans="1:4" hidden="1">
      <c r="A7254" s="452" t="s">
        <v>21752</v>
      </c>
      <c r="B7254" s="820" t="s">
        <v>21753</v>
      </c>
      <c r="C7254" s="452" t="s">
        <v>21754</v>
      </c>
      <c r="D7254" s="452" t="s">
        <v>31</v>
      </c>
    </row>
    <row r="7255" spans="1:4" hidden="1">
      <c r="A7255" s="452" t="s">
        <v>21755</v>
      </c>
      <c r="B7255" s="820" t="s">
        <v>21756</v>
      </c>
      <c r="C7255" s="452" t="s">
        <v>21757</v>
      </c>
      <c r="D7255" s="452" t="s">
        <v>35</v>
      </c>
    </row>
    <row r="7256" spans="1:4" hidden="1">
      <c r="A7256" s="452" t="s">
        <v>21758</v>
      </c>
      <c r="B7256" s="820" t="s">
        <v>21759</v>
      </c>
      <c r="C7256" s="452" t="s">
        <v>21760</v>
      </c>
      <c r="D7256" s="452" t="s">
        <v>39</v>
      </c>
    </row>
    <row r="7257" spans="1:4" hidden="1">
      <c r="A7257" s="452" t="s">
        <v>21761</v>
      </c>
      <c r="B7257" s="820" t="s">
        <v>21762</v>
      </c>
      <c r="C7257" s="452" t="s">
        <v>21763</v>
      </c>
      <c r="D7257" s="452" t="s">
        <v>43</v>
      </c>
    </row>
    <row r="7258" spans="1:4" hidden="1">
      <c r="A7258" s="452" t="s">
        <v>21764</v>
      </c>
      <c r="B7258" s="820" t="s">
        <v>21765</v>
      </c>
      <c r="C7258" s="452" t="s">
        <v>21766</v>
      </c>
      <c r="D7258" s="452" t="s">
        <v>47</v>
      </c>
    </row>
    <row r="7259" spans="1:4" hidden="1">
      <c r="A7259" s="452" t="s">
        <v>21767</v>
      </c>
      <c r="B7259" s="820" t="s">
        <v>21768</v>
      </c>
      <c r="C7259" s="452" t="s">
        <v>21769</v>
      </c>
      <c r="D7259" s="452" t="s">
        <v>11</v>
      </c>
    </row>
    <row r="7260" spans="1:4" hidden="1">
      <c r="A7260" s="452" t="s">
        <v>21770</v>
      </c>
      <c r="B7260" s="820" t="s">
        <v>21771</v>
      </c>
      <c r="C7260" s="452" t="s">
        <v>21772</v>
      </c>
      <c r="D7260" s="452" t="s">
        <v>54</v>
      </c>
    </row>
    <row r="7261" spans="1:4" customFormat="1" hidden="1">
      <c r="A7261" s="452" t="s">
        <v>21773</v>
      </c>
      <c r="B7261" s="820" t="s">
        <v>21774</v>
      </c>
      <c r="C7261" s="991">
        <v>3760231436005</v>
      </c>
      <c r="D7261" s="452" t="s">
        <v>27</v>
      </c>
    </row>
    <row r="7262" spans="1:4" customFormat="1" hidden="1">
      <c r="A7262" s="452" t="s">
        <v>21775</v>
      </c>
      <c r="B7262" s="820" t="s">
        <v>21776</v>
      </c>
      <c r="C7262" s="991">
        <v>3760231436012</v>
      </c>
      <c r="D7262" s="452" t="s">
        <v>27</v>
      </c>
    </row>
    <row r="7263" spans="1:4" customFormat="1" hidden="1">
      <c r="A7263" s="452" t="s">
        <v>21777</v>
      </c>
      <c r="B7263" s="820" t="s">
        <v>21778</v>
      </c>
      <c r="C7263" s="991">
        <v>3760231436029</v>
      </c>
      <c r="D7263" s="452" t="s">
        <v>27</v>
      </c>
    </row>
    <row r="7264" spans="1:4" customFormat="1" hidden="1">
      <c r="A7264" s="452" t="s">
        <v>21779</v>
      </c>
      <c r="B7264" s="820" t="s">
        <v>21780</v>
      </c>
      <c r="C7264" s="991">
        <v>3760231436036</v>
      </c>
      <c r="D7264" s="452" t="s">
        <v>27</v>
      </c>
    </row>
    <row r="7265" spans="1:4" customFormat="1" hidden="1">
      <c r="A7265" s="452" t="s">
        <v>21781</v>
      </c>
      <c r="B7265" s="820" t="s">
        <v>21782</v>
      </c>
      <c r="C7265" s="991">
        <v>3760231436043</v>
      </c>
      <c r="D7265" s="452" t="s">
        <v>27</v>
      </c>
    </row>
    <row r="7266" spans="1:4" customFormat="1" hidden="1">
      <c r="A7266" s="452" t="s">
        <v>21783</v>
      </c>
      <c r="B7266" s="820" t="s">
        <v>21784</v>
      </c>
      <c r="C7266" s="991">
        <v>3760231436050</v>
      </c>
      <c r="D7266" s="452" t="s">
        <v>27</v>
      </c>
    </row>
    <row r="7267" spans="1:4" customFormat="1" hidden="1">
      <c r="A7267" s="452" t="s">
        <v>21785</v>
      </c>
      <c r="B7267" s="820" t="s">
        <v>21786</v>
      </c>
      <c r="C7267" s="991">
        <v>3760231436067</v>
      </c>
      <c r="D7267" s="452" t="s">
        <v>27</v>
      </c>
    </row>
    <row r="7268" spans="1:4" customFormat="1" hidden="1">
      <c r="A7268" s="452" t="s">
        <v>21787</v>
      </c>
      <c r="B7268" s="820" t="s">
        <v>21788</v>
      </c>
      <c r="C7268" s="991">
        <v>3760231436074</v>
      </c>
      <c r="D7268" s="452" t="s">
        <v>27</v>
      </c>
    </row>
    <row r="7269" spans="1:4" customFormat="1" hidden="1">
      <c r="A7269" s="452" t="s">
        <v>21789</v>
      </c>
      <c r="B7269" s="820" t="s">
        <v>21790</v>
      </c>
      <c r="C7269" s="991">
        <v>3760231436081</v>
      </c>
      <c r="D7269" s="452" t="s">
        <v>27</v>
      </c>
    </row>
    <row r="7270" spans="1:4" customFormat="1" hidden="1">
      <c r="A7270" s="452" t="s">
        <v>21791</v>
      </c>
      <c r="B7270" s="820" t="s">
        <v>21792</v>
      </c>
      <c r="C7270" s="991">
        <v>3760231436098</v>
      </c>
      <c r="D7270" s="452" t="s">
        <v>27</v>
      </c>
    </row>
    <row r="7271" spans="1:4" customFormat="1" hidden="1">
      <c r="A7271" s="452" t="s">
        <v>21793</v>
      </c>
      <c r="B7271" s="820" t="s">
        <v>21794</v>
      </c>
      <c r="C7271" s="991">
        <v>3760231436104</v>
      </c>
      <c r="D7271" s="452" t="s">
        <v>27</v>
      </c>
    </row>
    <row r="7272" spans="1:4" customFormat="1" hidden="1">
      <c r="A7272" s="452" t="s">
        <v>21795</v>
      </c>
      <c r="B7272" s="820" t="s">
        <v>21796</v>
      </c>
      <c r="C7272" s="991">
        <v>3760231436111</v>
      </c>
      <c r="D7272" s="452" t="s">
        <v>27</v>
      </c>
    </row>
    <row r="7273" spans="1:4" customFormat="1" hidden="1">
      <c r="A7273" s="452" t="s">
        <v>21797</v>
      </c>
      <c r="B7273" s="820" t="s">
        <v>21798</v>
      </c>
      <c r="C7273" s="991">
        <v>3760231436128</v>
      </c>
      <c r="D7273" s="452" t="s">
        <v>27</v>
      </c>
    </row>
    <row r="7274" spans="1:4" customFormat="1" hidden="1">
      <c r="A7274" s="452" t="s">
        <v>21799</v>
      </c>
      <c r="B7274" s="820" t="s">
        <v>21800</v>
      </c>
      <c r="C7274" s="991">
        <v>3760231436135</v>
      </c>
      <c r="D7274" s="452" t="s">
        <v>27</v>
      </c>
    </row>
    <row r="7275" spans="1:4" customFormat="1" hidden="1">
      <c r="A7275" s="452" t="s">
        <v>21801</v>
      </c>
      <c r="B7275" s="820" t="s">
        <v>21802</v>
      </c>
      <c r="C7275" s="991">
        <v>3760231436142</v>
      </c>
      <c r="D7275" s="452" t="s">
        <v>27</v>
      </c>
    </row>
    <row r="7276" spans="1:4" customFormat="1" hidden="1">
      <c r="A7276" s="452" t="s">
        <v>21803</v>
      </c>
      <c r="B7276" s="820" t="s">
        <v>21804</v>
      </c>
      <c r="C7276" s="991">
        <v>3760231436159</v>
      </c>
      <c r="D7276" s="452" t="s">
        <v>27</v>
      </c>
    </row>
    <row r="7277" spans="1:4" customFormat="1" hidden="1">
      <c r="A7277" s="452" t="s">
        <v>21805</v>
      </c>
      <c r="B7277" s="820" t="s">
        <v>21806</v>
      </c>
      <c r="C7277" s="991">
        <v>3760231436166</v>
      </c>
      <c r="D7277" s="452" t="s">
        <v>27</v>
      </c>
    </row>
    <row r="7278" spans="1:4" customFormat="1" hidden="1">
      <c r="A7278" s="452" t="s">
        <v>21807</v>
      </c>
      <c r="B7278" s="820" t="s">
        <v>21808</v>
      </c>
      <c r="C7278" s="991">
        <v>3760231436173</v>
      </c>
      <c r="D7278" s="452" t="s">
        <v>27</v>
      </c>
    </row>
    <row r="7279" spans="1:4" customFormat="1" hidden="1">
      <c r="A7279" s="452" t="s">
        <v>21809</v>
      </c>
      <c r="B7279" s="820" t="s">
        <v>21810</v>
      </c>
      <c r="C7279" s="991">
        <v>3760231436180</v>
      </c>
      <c r="D7279" s="452" t="s">
        <v>27</v>
      </c>
    </row>
    <row r="7280" spans="1:4" customFormat="1" hidden="1">
      <c r="A7280" s="452" t="s">
        <v>21811</v>
      </c>
      <c r="B7280" s="820" t="s">
        <v>21812</v>
      </c>
      <c r="C7280" s="991">
        <v>3760231436197</v>
      </c>
      <c r="D7280" s="452" t="s">
        <v>27</v>
      </c>
    </row>
    <row r="7281" spans="1:4" customFormat="1" hidden="1">
      <c r="A7281" s="452" t="s">
        <v>21813</v>
      </c>
      <c r="B7281" s="820" t="s">
        <v>21814</v>
      </c>
      <c r="C7281" s="991">
        <v>3760231436203</v>
      </c>
      <c r="D7281" s="452" t="s">
        <v>27</v>
      </c>
    </row>
    <row r="7282" spans="1:4" customFormat="1" hidden="1">
      <c r="A7282" s="452" t="s">
        <v>21815</v>
      </c>
      <c r="B7282" s="820" t="s">
        <v>21816</v>
      </c>
      <c r="C7282" s="991">
        <v>3760231436210</v>
      </c>
      <c r="D7282" s="452" t="s">
        <v>27</v>
      </c>
    </row>
    <row r="7283" spans="1:4" customFormat="1" hidden="1">
      <c r="A7283" s="452" t="s">
        <v>21817</v>
      </c>
      <c r="B7283" s="820" t="s">
        <v>21818</v>
      </c>
      <c r="C7283" s="991">
        <v>3760231436227</v>
      </c>
      <c r="D7283" s="452" t="s">
        <v>27</v>
      </c>
    </row>
    <row r="7284" spans="1:4" customFormat="1" hidden="1">
      <c r="A7284" s="452" t="s">
        <v>21819</v>
      </c>
      <c r="B7284" s="820" t="s">
        <v>21820</v>
      </c>
      <c r="C7284" s="991">
        <v>3760231436234</v>
      </c>
      <c r="D7284" s="452" t="s">
        <v>27</v>
      </c>
    </row>
    <row r="7285" spans="1:4" customFormat="1" hidden="1">
      <c r="A7285" s="452" t="s">
        <v>21821</v>
      </c>
      <c r="B7285" s="820" t="s">
        <v>21822</v>
      </c>
      <c r="C7285" s="991">
        <v>3760231436241</v>
      </c>
      <c r="D7285" s="452" t="s">
        <v>27</v>
      </c>
    </row>
    <row r="7286" spans="1:4" customFormat="1" hidden="1">
      <c r="A7286" s="452" t="s">
        <v>21823</v>
      </c>
      <c r="B7286" s="820" t="s">
        <v>21824</v>
      </c>
      <c r="C7286" s="991">
        <v>3760231436258</v>
      </c>
      <c r="D7286" s="452" t="s">
        <v>27</v>
      </c>
    </row>
    <row r="7287" spans="1:4" customFormat="1" hidden="1">
      <c r="A7287" s="452" t="s">
        <v>21825</v>
      </c>
      <c r="B7287" s="820" t="s">
        <v>21826</v>
      </c>
      <c r="C7287" s="991">
        <v>3760231436265</v>
      </c>
      <c r="D7287" s="452" t="s">
        <v>27</v>
      </c>
    </row>
    <row r="7288" spans="1:4" customFormat="1" hidden="1">
      <c r="A7288" s="452" t="s">
        <v>21827</v>
      </c>
      <c r="B7288" s="820" t="s">
        <v>21828</v>
      </c>
      <c r="C7288" s="991">
        <v>3760231436272</v>
      </c>
      <c r="D7288" s="452" t="s">
        <v>27</v>
      </c>
    </row>
    <row r="7289" spans="1:4" customFormat="1" hidden="1">
      <c r="A7289" s="452" t="s">
        <v>21829</v>
      </c>
      <c r="B7289" s="820" t="s">
        <v>21830</v>
      </c>
      <c r="C7289" s="991">
        <v>3760231436289</v>
      </c>
      <c r="D7289" s="452" t="s">
        <v>27</v>
      </c>
    </row>
    <row r="7290" spans="1:4" customFormat="1" hidden="1">
      <c r="A7290" s="452" t="s">
        <v>21831</v>
      </c>
      <c r="B7290" s="820" t="s">
        <v>21832</v>
      </c>
      <c r="C7290" s="991">
        <v>3760231436296</v>
      </c>
      <c r="D7290" s="452" t="s">
        <v>27</v>
      </c>
    </row>
    <row r="7291" spans="1:4" customFormat="1" hidden="1">
      <c r="A7291" s="452" t="s">
        <v>21833</v>
      </c>
      <c r="B7291" s="820" t="s">
        <v>21834</v>
      </c>
      <c r="C7291" s="991">
        <v>3760231436302</v>
      </c>
      <c r="D7291" s="452" t="s">
        <v>27</v>
      </c>
    </row>
    <row r="7292" spans="1:4" customFormat="1" hidden="1">
      <c r="A7292" s="452" t="s">
        <v>21835</v>
      </c>
      <c r="B7292" s="820" t="s">
        <v>21836</v>
      </c>
      <c r="C7292" s="991">
        <v>3760231436319</v>
      </c>
      <c r="D7292" s="452" t="s">
        <v>27</v>
      </c>
    </row>
    <row r="7293" spans="1:4" customFormat="1" hidden="1">
      <c r="A7293" s="452" t="s">
        <v>21837</v>
      </c>
      <c r="B7293" s="820" t="s">
        <v>21838</v>
      </c>
      <c r="C7293" s="991">
        <v>3760231436326</v>
      </c>
      <c r="D7293" s="452" t="s">
        <v>27</v>
      </c>
    </row>
    <row r="7294" spans="1:4" customFormat="1" hidden="1">
      <c r="A7294" s="452" t="s">
        <v>21839</v>
      </c>
      <c r="B7294" s="820" t="s">
        <v>21840</v>
      </c>
      <c r="C7294" s="991">
        <v>3760231436333</v>
      </c>
      <c r="D7294" s="452" t="s">
        <v>27</v>
      </c>
    </row>
    <row r="7295" spans="1:4" customFormat="1" hidden="1">
      <c r="A7295" s="452" t="s">
        <v>21841</v>
      </c>
      <c r="B7295" s="820" t="s">
        <v>21842</v>
      </c>
      <c r="C7295" s="991">
        <v>3760231436340</v>
      </c>
      <c r="D7295" s="452" t="s">
        <v>27</v>
      </c>
    </row>
    <row r="7296" spans="1:4" customFormat="1" hidden="1">
      <c r="A7296" s="452" t="s">
        <v>21843</v>
      </c>
      <c r="B7296" s="820" t="s">
        <v>21844</v>
      </c>
      <c r="C7296" s="991">
        <v>3760231436357</v>
      </c>
      <c r="D7296" s="452" t="s">
        <v>27</v>
      </c>
    </row>
    <row r="7297" spans="1:4" customFormat="1" hidden="1">
      <c r="A7297" s="452" t="s">
        <v>21845</v>
      </c>
      <c r="B7297" s="820" t="s">
        <v>21846</v>
      </c>
      <c r="C7297" s="991">
        <v>3760231436364</v>
      </c>
      <c r="D7297" s="452" t="s">
        <v>27</v>
      </c>
    </row>
    <row r="7298" spans="1:4" customFormat="1" hidden="1">
      <c r="A7298" s="452" t="s">
        <v>21847</v>
      </c>
      <c r="B7298" s="820" t="s">
        <v>21848</v>
      </c>
      <c r="C7298" s="991">
        <v>3760231436371</v>
      </c>
      <c r="D7298" s="452" t="s">
        <v>27</v>
      </c>
    </row>
    <row r="7299" spans="1:4" customFormat="1" hidden="1">
      <c r="A7299" s="452" t="s">
        <v>21849</v>
      </c>
      <c r="B7299" s="820" t="s">
        <v>21850</v>
      </c>
      <c r="C7299" s="991">
        <v>3760231436388</v>
      </c>
      <c r="D7299" s="452" t="s">
        <v>27</v>
      </c>
    </row>
    <row r="7300" spans="1:4" customFormat="1" hidden="1">
      <c r="A7300" s="452" t="s">
        <v>21851</v>
      </c>
      <c r="B7300" s="820" t="s">
        <v>21852</v>
      </c>
      <c r="C7300" s="991">
        <v>3760231436395</v>
      </c>
      <c r="D7300" s="452" t="s">
        <v>27</v>
      </c>
    </row>
    <row r="7301" spans="1:4" customFormat="1" hidden="1">
      <c r="A7301" s="452" t="s">
        <v>21853</v>
      </c>
      <c r="B7301" s="820" t="s">
        <v>21854</v>
      </c>
      <c r="C7301" s="991">
        <v>3760231436401</v>
      </c>
      <c r="D7301" s="452" t="s">
        <v>27</v>
      </c>
    </row>
    <row r="7302" spans="1:4" customFormat="1" hidden="1">
      <c r="A7302" s="452" t="s">
        <v>21855</v>
      </c>
      <c r="B7302" s="820" t="s">
        <v>21856</v>
      </c>
      <c r="C7302" s="991">
        <v>3760231436418</v>
      </c>
      <c r="D7302" s="452" t="s">
        <v>27</v>
      </c>
    </row>
    <row r="7303" spans="1:4" customFormat="1" hidden="1">
      <c r="A7303" s="452" t="s">
        <v>21857</v>
      </c>
      <c r="B7303" s="820" t="s">
        <v>21858</v>
      </c>
      <c r="C7303" s="991">
        <v>3760231436425</v>
      </c>
      <c r="D7303" s="452" t="s">
        <v>23</v>
      </c>
    </row>
    <row r="7304" spans="1:4" customFormat="1" hidden="1">
      <c r="A7304" s="452" t="s">
        <v>21859</v>
      </c>
      <c r="B7304" s="820" t="s">
        <v>21860</v>
      </c>
      <c r="C7304" s="991">
        <v>3760231436432</v>
      </c>
      <c r="D7304" s="452" t="s">
        <v>23</v>
      </c>
    </row>
    <row r="7305" spans="1:4" customFormat="1" hidden="1">
      <c r="A7305" s="452" t="s">
        <v>21861</v>
      </c>
      <c r="B7305" s="820" t="s">
        <v>21862</v>
      </c>
      <c r="C7305" s="991">
        <v>3760231436449</v>
      </c>
      <c r="D7305" s="452" t="s">
        <v>23</v>
      </c>
    </row>
    <row r="7306" spans="1:4" customFormat="1" hidden="1">
      <c r="A7306" s="452" t="s">
        <v>21863</v>
      </c>
      <c r="B7306" s="820" t="s">
        <v>21864</v>
      </c>
      <c r="C7306" s="991">
        <v>3760231436456</v>
      </c>
      <c r="D7306" s="452" t="s">
        <v>23</v>
      </c>
    </row>
    <row r="7307" spans="1:4" customFormat="1" hidden="1">
      <c r="A7307" s="452" t="s">
        <v>21865</v>
      </c>
      <c r="B7307" s="820" t="s">
        <v>21866</v>
      </c>
      <c r="C7307" s="991">
        <v>3760231436463</v>
      </c>
      <c r="D7307" s="452" t="s">
        <v>23</v>
      </c>
    </row>
    <row r="7308" spans="1:4" customFormat="1" hidden="1">
      <c r="A7308" s="452" t="s">
        <v>21867</v>
      </c>
      <c r="B7308" s="820" t="s">
        <v>21868</v>
      </c>
      <c r="C7308" s="991">
        <v>3760231436470</v>
      </c>
      <c r="D7308" s="452" t="s">
        <v>23</v>
      </c>
    </row>
    <row r="7309" spans="1:4" customFormat="1" hidden="1">
      <c r="A7309" s="452" t="s">
        <v>21869</v>
      </c>
      <c r="B7309" s="820" t="s">
        <v>21870</v>
      </c>
      <c r="C7309" s="991">
        <v>3760231436487</v>
      </c>
      <c r="D7309" s="452" t="s">
        <v>23</v>
      </c>
    </row>
    <row r="7310" spans="1:4" customFormat="1" hidden="1">
      <c r="A7310" s="452" t="s">
        <v>21871</v>
      </c>
      <c r="B7310" s="820" t="s">
        <v>21872</v>
      </c>
      <c r="C7310" s="991">
        <v>3760231436494</v>
      </c>
      <c r="D7310" s="452" t="s">
        <v>23</v>
      </c>
    </row>
    <row r="7311" spans="1:4" customFormat="1" hidden="1">
      <c r="A7311" s="452" t="s">
        <v>21873</v>
      </c>
      <c r="B7311" s="820" t="s">
        <v>21874</v>
      </c>
      <c r="C7311" s="991">
        <v>3760231436500</v>
      </c>
      <c r="D7311" s="452" t="s">
        <v>23</v>
      </c>
    </row>
    <row r="7312" spans="1:4" customFormat="1" hidden="1">
      <c r="A7312" s="452" t="s">
        <v>21875</v>
      </c>
      <c r="B7312" s="820" t="s">
        <v>21876</v>
      </c>
      <c r="C7312" s="991">
        <v>3760231436517</v>
      </c>
      <c r="D7312" s="452" t="s">
        <v>23</v>
      </c>
    </row>
    <row r="7313" spans="1:4" customFormat="1" hidden="1">
      <c r="A7313" s="452" t="s">
        <v>21877</v>
      </c>
      <c r="B7313" s="820" t="s">
        <v>21878</v>
      </c>
      <c r="C7313" s="991">
        <v>3760231436524</v>
      </c>
      <c r="D7313" s="452" t="s">
        <v>23</v>
      </c>
    </row>
    <row r="7314" spans="1:4" customFormat="1" hidden="1">
      <c r="A7314" s="452" t="s">
        <v>21879</v>
      </c>
      <c r="B7314" s="820" t="s">
        <v>21880</v>
      </c>
      <c r="C7314" s="991">
        <v>3760231436531</v>
      </c>
      <c r="D7314" s="452" t="s">
        <v>23</v>
      </c>
    </row>
    <row r="7315" spans="1:4" customFormat="1" hidden="1">
      <c r="A7315" s="452" t="s">
        <v>21881</v>
      </c>
      <c r="B7315" s="820" t="s">
        <v>21882</v>
      </c>
      <c r="C7315" s="991">
        <v>3760231436548</v>
      </c>
      <c r="D7315" s="452" t="s">
        <v>23</v>
      </c>
    </row>
    <row r="7316" spans="1:4" customFormat="1" hidden="1">
      <c r="A7316" s="452" t="s">
        <v>21883</v>
      </c>
      <c r="B7316" s="820" t="s">
        <v>21884</v>
      </c>
      <c r="C7316" s="991">
        <v>3760231436555</v>
      </c>
      <c r="D7316" s="452" t="s">
        <v>23</v>
      </c>
    </row>
    <row r="7317" spans="1:4" customFormat="1" hidden="1">
      <c r="A7317" s="452" t="s">
        <v>21885</v>
      </c>
      <c r="B7317" s="820" t="s">
        <v>21886</v>
      </c>
      <c r="C7317" s="991">
        <v>3760231436562</v>
      </c>
      <c r="D7317" s="452" t="s">
        <v>23</v>
      </c>
    </row>
    <row r="7318" spans="1:4" customFormat="1" hidden="1">
      <c r="A7318" s="452" t="s">
        <v>21887</v>
      </c>
      <c r="B7318" s="820" t="s">
        <v>21888</v>
      </c>
      <c r="C7318" s="991">
        <v>3760231436579</v>
      </c>
      <c r="D7318" s="452" t="s">
        <v>23</v>
      </c>
    </row>
    <row r="7319" spans="1:4" customFormat="1" hidden="1">
      <c r="A7319" s="452" t="s">
        <v>21889</v>
      </c>
      <c r="B7319" s="820" t="s">
        <v>21890</v>
      </c>
      <c r="C7319" s="991">
        <v>3760231436586</v>
      </c>
      <c r="D7319" s="452" t="s">
        <v>23</v>
      </c>
    </row>
    <row r="7320" spans="1:4" customFormat="1" hidden="1">
      <c r="A7320" s="452" t="s">
        <v>21891</v>
      </c>
      <c r="B7320" s="820" t="s">
        <v>21892</v>
      </c>
      <c r="C7320" s="991">
        <v>3760231436593</v>
      </c>
      <c r="D7320" s="452" t="s">
        <v>23</v>
      </c>
    </row>
    <row r="7321" spans="1:4" customFormat="1" hidden="1">
      <c r="A7321" s="452" t="s">
        <v>21893</v>
      </c>
      <c r="B7321" s="820" t="s">
        <v>21894</v>
      </c>
      <c r="C7321" s="991">
        <v>3760231436609</v>
      </c>
      <c r="D7321" s="452" t="s">
        <v>23</v>
      </c>
    </row>
    <row r="7322" spans="1:4" customFormat="1" hidden="1">
      <c r="A7322" s="452" t="s">
        <v>21895</v>
      </c>
      <c r="B7322" s="820" t="s">
        <v>21896</v>
      </c>
      <c r="C7322" s="991">
        <v>3760231436616</v>
      </c>
      <c r="D7322" s="452" t="s">
        <v>23</v>
      </c>
    </row>
    <row r="7323" spans="1:4" customFormat="1" hidden="1">
      <c r="A7323" s="452" t="s">
        <v>21897</v>
      </c>
      <c r="B7323" s="820" t="s">
        <v>21898</v>
      </c>
      <c r="C7323" s="991">
        <v>3760231436623</v>
      </c>
      <c r="D7323" s="452" t="s">
        <v>23</v>
      </c>
    </row>
    <row r="7324" spans="1:4" customFormat="1" hidden="1">
      <c r="A7324" s="452" t="s">
        <v>21899</v>
      </c>
      <c r="B7324" s="820" t="s">
        <v>21900</v>
      </c>
      <c r="C7324" s="991">
        <v>3760231436630</v>
      </c>
      <c r="D7324" s="452" t="s">
        <v>23</v>
      </c>
    </row>
    <row r="7325" spans="1:4" customFormat="1" hidden="1">
      <c r="A7325" s="452" t="s">
        <v>21901</v>
      </c>
      <c r="B7325" s="820" t="s">
        <v>21902</v>
      </c>
      <c r="C7325" s="991">
        <v>3760231436647</v>
      </c>
      <c r="D7325" s="452" t="s">
        <v>23</v>
      </c>
    </row>
    <row r="7326" spans="1:4" customFormat="1" hidden="1">
      <c r="A7326" s="452" t="s">
        <v>21903</v>
      </c>
      <c r="B7326" s="820" t="s">
        <v>21904</v>
      </c>
      <c r="C7326" s="991">
        <v>3760231436654</v>
      </c>
      <c r="D7326" s="452" t="s">
        <v>23</v>
      </c>
    </row>
    <row r="7327" spans="1:4" customFormat="1" hidden="1">
      <c r="A7327" s="452" t="s">
        <v>21905</v>
      </c>
      <c r="B7327" s="820" t="s">
        <v>21906</v>
      </c>
      <c r="C7327" s="991">
        <v>3760231436661</v>
      </c>
      <c r="D7327" s="452" t="s">
        <v>23</v>
      </c>
    </row>
    <row r="7328" spans="1:4" customFormat="1" hidden="1">
      <c r="A7328" s="452" t="s">
        <v>21907</v>
      </c>
      <c r="B7328" s="820" t="s">
        <v>21908</v>
      </c>
      <c r="C7328" s="991">
        <v>3760231436678</v>
      </c>
      <c r="D7328" s="452" t="s">
        <v>23</v>
      </c>
    </row>
    <row r="7329" spans="1:4" customFormat="1" hidden="1">
      <c r="A7329" s="452" t="s">
        <v>21909</v>
      </c>
      <c r="B7329" s="820" t="s">
        <v>21910</v>
      </c>
      <c r="C7329" s="991">
        <v>3760231436685</v>
      </c>
      <c r="D7329" s="452" t="s">
        <v>23</v>
      </c>
    </row>
    <row r="7330" spans="1:4" customFormat="1" hidden="1">
      <c r="A7330" s="452" t="s">
        <v>21911</v>
      </c>
      <c r="B7330" s="820" t="s">
        <v>21912</v>
      </c>
      <c r="C7330" s="991">
        <v>3760231436692</v>
      </c>
      <c r="D7330" s="452" t="s">
        <v>23</v>
      </c>
    </row>
    <row r="7331" spans="1:4" customFormat="1" hidden="1">
      <c r="A7331" s="452" t="s">
        <v>21913</v>
      </c>
      <c r="B7331" s="820" t="s">
        <v>21914</v>
      </c>
      <c r="C7331" s="991">
        <v>3760231436708</v>
      </c>
      <c r="D7331" s="452" t="s">
        <v>23</v>
      </c>
    </row>
    <row r="7332" spans="1:4" customFormat="1" hidden="1">
      <c r="A7332" s="452" t="s">
        <v>21915</v>
      </c>
      <c r="B7332" s="820" t="s">
        <v>21916</v>
      </c>
      <c r="C7332" s="991">
        <v>3760231436715</v>
      </c>
      <c r="D7332" s="452" t="s">
        <v>23</v>
      </c>
    </row>
    <row r="7333" spans="1:4" customFormat="1" hidden="1">
      <c r="A7333" s="452" t="s">
        <v>21917</v>
      </c>
      <c r="B7333" s="820" t="s">
        <v>21918</v>
      </c>
      <c r="C7333" s="991">
        <v>3760231436722</v>
      </c>
      <c r="D7333" s="452" t="s">
        <v>23</v>
      </c>
    </row>
    <row r="7334" spans="1:4" customFormat="1" hidden="1">
      <c r="A7334" s="452" t="s">
        <v>21919</v>
      </c>
      <c r="B7334" s="820" t="s">
        <v>21920</v>
      </c>
      <c r="C7334" s="991">
        <v>3760231436739</v>
      </c>
      <c r="D7334" s="452" t="s">
        <v>23</v>
      </c>
    </row>
    <row r="7335" spans="1:4" customFormat="1" hidden="1">
      <c r="A7335" s="452" t="s">
        <v>21921</v>
      </c>
      <c r="B7335" s="820" t="s">
        <v>21922</v>
      </c>
      <c r="C7335" s="991">
        <v>3760231436746</v>
      </c>
      <c r="D7335" s="452" t="s">
        <v>23</v>
      </c>
    </row>
    <row r="7336" spans="1:4" customFormat="1" hidden="1">
      <c r="A7336" s="452" t="s">
        <v>21923</v>
      </c>
      <c r="B7336" s="820" t="s">
        <v>21924</v>
      </c>
      <c r="C7336" s="991">
        <v>3760231436753</v>
      </c>
      <c r="D7336" s="452" t="s">
        <v>23</v>
      </c>
    </row>
    <row r="7337" spans="1:4" customFormat="1" hidden="1">
      <c r="A7337" s="452" t="s">
        <v>21925</v>
      </c>
      <c r="B7337" s="820" t="s">
        <v>21926</v>
      </c>
      <c r="C7337" s="991">
        <v>3760231436760</v>
      </c>
      <c r="D7337" s="452" t="s">
        <v>23</v>
      </c>
    </row>
    <row r="7338" spans="1:4" customFormat="1" hidden="1">
      <c r="A7338" s="452" t="s">
        <v>21927</v>
      </c>
      <c r="B7338" s="820" t="s">
        <v>21928</v>
      </c>
      <c r="C7338" s="991">
        <v>3760231436777</v>
      </c>
      <c r="D7338" s="452" t="s">
        <v>23</v>
      </c>
    </row>
    <row r="7339" spans="1:4" customFormat="1" hidden="1">
      <c r="A7339" s="452" t="s">
        <v>21929</v>
      </c>
      <c r="B7339" s="820" t="s">
        <v>21930</v>
      </c>
      <c r="C7339" s="991">
        <v>3760231436784</v>
      </c>
      <c r="D7339" s="452" t="s">
        <v>23</v>
      </c>
    </row>
    <row r="7340" spans="1:4" customFormat="1" hidden="1">
      <c r="A7340" s="452" t="s">
        <v>21931</v>
      </c>
      <c r="B7340" s="820" t="s">
        <v>21932</v>
      </c>
      <c r="C7340" s="991">
        <v>3760231436791</v>
      </c>
      <c r="D7340" s="452" t="s">
        <v>23</v>
      </c>
    </row>
    <row r="7341" spans="1:4" customFormat="1" hidden="1">
      <c r="A7341" s="452" t="s">
        <v>21933</v>
      </c>
      <c r="B7341" s="820" t="s">
        <v>21934</v>
      </c>
      <c r="C7341" s="991">
        <v>3760231436807</v>
      </c>
      <c r="D7341" s="452" t="s">
        <v>23</v>
      </c>
    </row>
    <row r="7342" spans="1:4" customFormat="1" hidden="1">
      <c r="A7342" s="452" t="s">
        <v>21935</v>
      </c>
      <c r="B7342" s="820" t="s">
        <v>21936</v>
      </c>
      <c r="C7342" s="991">
        <v>3760231436814</v>
      </c>
      <c r="D7342" s="452" t="s">
        <v>23</v>
      </c>
    </row>
    <row r="7343" spans="1:4" customFormat="1" hidden="1">
      <c r="A7343" s="452" t="s">
        <v>21937</v>
      </c>
      <c r="B7343" s="820" t="s">
        <v>21938</v>
      </c>
      <c r="C7343" s="991">
        <v>3760231436821</v>
      </c>
      <c r="D7343" s="452" t="s">
        <v>23</v>
      </c>
    </row>
    <row r="7344" spans="1:4" customFormat="1" hidden="1">
      <c r="A7344" s="452" t="s">
        <v>21939</v>
      </c>
      <c r="B7344" s="820" t="s">
        <v>21940</v>
      </c>
      <c r="C7344" s="991">
        <v>3760231436838</v>
      </c>
      <c r="D7344" s="452" t="s">
        <v>23</v>
      </c>
    </row>
    <row r="7345" spans="1:4" customFormat="1" hidden="1">
      <c r="A7345" s="452" t="s">
        <v>21941</v>
      </c>
      <c r="B7345" s="820" t="s">
        <v>21942</v>
      </c>
      <c r="C7345" s="991">
        <v>3760231436845</v>
      </c>
      <c r="D7345" s="452" t="s">
        <v>31</v>
      </c>
    </row>
    <row r="7346" spans="1:4" customFormat="1" hidden="1">
      <c r="A7346" s="452" t="s">
        <v>21943</v>
      </c>
      <c r="B7346" s="820" t="s">
        <v>21944</v>
      </c>
      <c r="C7346" s="991">
        <v>3760231436852</v>
      </c>
      <c r="D7346" s="452" t="s">
        <v>31</v>
      </c>
    </row>
    <row r="7347" spans="1:4" customFormat="1" hidden="1">
      <c r="A7347" s="452" t="s">
        <v>21945</v>
      </c>
      <c r="B7347" s="820" t="s">
        <v>21946</v>
      </c>
      <c r="C7347" s="991">
        <v>3760231436869</v>
      </c>
      <c r="D7347" s="452" t="s">
        <v>31</v>
      </c>
    </row>
    <row r="7348" spans="1:4" customFormat="1" hidden="1">
      <c r="A7348" s="452" t="s">
        <v>21947</v>
      </c>
      <c r="B7348" s="820" t="s">
        <v>21948</v>
      </c>
      <c r="C7348" s="991">
        <v>3760231436876</v>
      </c>
      <c r="D7348" s="452" t="s">
        <v>31</v>
      </c>
    </row>
    <row r="7349" spans="1:4" customFormat="1" hidden="1">
      <c r="A7349" s="452" t="s">
        <v>21949</v>
      </c>
      <c r="B7349" s="820" t="s">
        <v>21950</v>
      </c>
      <c r="C7349" s="991">
        <v>3760231436883</v>
      </c>
      <c r="D7349" s="452" t="s">
        <v>31</v>
      </c>
    </row>
    <row r="7350" spans="1:4" customFormat="1" hidden="1">
      <c r="A7350" s="452" t="s">
        <v>21951</v>
      </c>
      <c r="B7350" s="820" t="s">
        <v>21952</v>
      </c>
      <c r="C7350" s="991">
        <v>3760231436890</v>
      </c>
      <c r="D7350" s="452" t="s">
        <v>31</v>
      </c>
    </row>
    <row r="7351" spans="1:4" customFormat="1" hidden="1">
      <c r="A7351" s="452" t="s">
        <v>21953</v>
      </c>
      <c r="B7351" s="820" t="s">
        <v>21954</v>
      </c>
      <c r="C7351" s="991">
        <v>3760231436906</v>
      </c>
      <c r="D7351" s="452" t="s">
        <v>31</v>
      </c>
    </row>
    <row r="7352" spans="1:4" customFormat="1" hidden="1">
      <c r="A7352" s="452" t="s">
        <v>21955</v>
      </c>
      <c r="B7352" s="820" t="s">
        <v>21956</v>
      </c>
      <c r="C7352" s="991">
        <v>3760231436913</v>
      </c>
      <c r="D7352" s="452" t="s">
        <v>31</v>
      </c>
    </row>
    <row r="7353" spans="1:4" customFormat="1" hidden="1">
      <c r="A7353" s="452" t="s">
        <v>21957</v>
      </c>
      <c r="B7353" s="820" t="s">
        <v>21958</v>
      </c>
      <c r="C7353" s="991">
        <v>3760231436920</v>
      </c>
      <c r="D7353" s="452" t="s">
        <v>31</v>
      </c>
    </row>
    <row r="7354" spans="1:4" customFormat="1" hidden="1">
      <c r="A7354" s="452" t="s">
        <v>21959</v>
      </c>
      <c r="B7354" s="820" t="s">
        <v>21960</v>
      </c>
      <c r="C7354" s="991">
        <v>3760231436937</v>
      </c>
      <c r="D7354" s="452" t="s">
        <v>31</v>
      </c>
    </row>
    <row r="7355" spans="1:4" customFormat="1" hidden="1">
      <c r="A7355" s="452" t="s">
        <v>21961</v>
      </c>
      <c r="B7355" s="820" t="s">
        <v>21962</v>
      </c>
      <c r="C7355" s="991">
        <v>3760231436944</v>
      </c>
      <c r="D7355" s="452" t="s">
        <v>31</v>
      </c>
    </row>
    <row r="7356" spans="1:4" customFormat="1" hidden="1">
      <c r="A7356" s="452" t="s">
        <v>21963</v>
      </c>
      <c r="B7356" s="820" t="s">
        <v>21964</v>
      </c>
      <c r="C7356" s="991">
        <v>3760231436951</v>
      </c>
      <c r="D7356" s="452" t="s">
        <v>31</v>
      </c>
    </row>
    <row r="7357" spans="1:4" customFormat="1" hidden="1">
      <c r="A7357" s="452" t="s">
        <v>21965</v>
      </c>
      <c r="B7357" s="820" t="s">
        <v>21966</v>
      </c>
      <c r="C7357" s="991">
        <v>3760231436968</v>
      </c>
      <c r="D7357" s="452" t="s">
        <v>31</v>
      </c>
    </row>
    <row r="7358" spans="1:4" customFormat="1" hidden="1">
      <c r="A7358" s="452" t="s">
        <v>21967</v>
      </c>
      <c r="B7358" s="820" t="s">
        <v>21968</v>
      </c>
      <c r="C7358" s="991">
        <v>3760231436975</v>
      </c>
      <c r="D7358" s="452" t="s">
        <v>31</v>
      </c>
    </row>
    <row r="7359" spans="1:4" customFormat="1" hidden="1">
      <c r="A7359" s="452" t="s">
        <v>21969</v>
      </c>
      <c r="B7359" s="820" t="s">
        <v>21970</v>
      </c>
      <c r="C7359" s="991">
        <v>3760231436982</v>
      </c>
      <c r="D7359" s="452" t="s">
        <v>31</v>
      </c>
    </row>
    <row r="7360" spans="1:4" customFormat="1" hidden="1">
      <c r="A7360" s="452" t="s">
        <v>21971</v>
      </c>
      <c r="B7360" s="820" t="s">
        <v>21972</v>
      </c>
      <c r="C7360" s="991">
        <v>3760231436999</v>
      </c>
      <c r="D7360" s="452" t="s">
        <v>31</v>
      </c>
    </row>
    <row r="7361" spans="1:4" customFormat="1" hidden="1">
      <c r="A7361" s="452" t="s">
        <v>21973</v>
      </c>
      <c r="B7361" s="820" t="s">
        <v>21974</v>
      </c>
      <c r="C7361" s="991">
        <v>3760231437002</v>
      </c>
      <c r="D7361" s="452" t="s">
        <v>31</v>
      </c>
    </row>
    <row r="7362" spans="1:4" customFormat="1" hidden="1">
      <c r="A7362" s="452" t="s">
        <v>21975</v>
      </c>
      <c r="B7362" s="820" t="s">
        <v>21976</v>
      </c>
      <c r="C7362" s="991">
        <v>3760231437019</v>
      </c>
      <c r="D7362" s="452" t="s">
        <v>31</v>
      </c>
    </row>
    <row r="7363" spans="1:4" customFormat="1" hidden="1">
      <c r="A7363" s="452" t="s">
        <v>21977</v>
      </c>
      <c r="B7363" s="820" t="s">
        <v>21978</v>
      </c>
      <c r="C7363" s="991">
        <v>3760231437026</v>
      </c>
      <c r="D7363" s="452" t="s">
        <v>31</v>
      </c>
    </row>
    <row r="7364" spans="1:4" customFormat="1" hidden="1">
      <c r="A7364" s="452" t="s">
        <v>21979</v>
      </c>
      <c r="B7364" s="820" t="s">
        <v>21980</v>
      </c>
      <c r="C7364" s="991">
        <v>3760231437033</v>
      </c>
      <c r="D7364" s="452" t="s">
        <v>31</v>
      </c>
    </row>
    <row r="7365" spans="1:4" customFormat="1" hidden="1">
      <c r="A7365" s="452" t="s">
        <v>21981</v>
      </c>
      <c r="B7365" s="820" t="s">
        <v>21982</v>
      </c>
      <c r="C7365" s="991">
        <v>3760231437040</v>
      </c>
      <c r="D7365" s="452" t="s">
        <v>31</v>
      </c>
    </row>
    <row r="7366" spans="1:4" customFormat="1" hidden="1">
      <c r="A7366" s="452" t="s">
        <v>21983</v>
      </c>
      <c r="B7366" s="820" t="s">
        <v>21984</v>
      </c>
      <c r="C7366" s="991">
        <v>3760231437057</v>
      </c>
      <c r="D7366" s="452" t="s">
        <v>31</v>
      </c>
    </row>
    <row r="7367" spans="1:4" customFormat="1" hidden="1">
      <c r="A7367" s="452" t="s">
        <v>21985</v>
      </c>
      <c r="B7367" s="820" t="s">
        <v>21986</v>
      </c>
      <c r="C7367" s="991">
        <v>3760231437064</v>
      </c>
      <c r="D7367" s="452" t="s">
        <v>31</v>
      </c>
    </row>
    <row r="7368" spans="1:4" customFormat="1" hidden="1">
      <c r="A7368" s="452" t="s">
        <v>21987</v>
      </c>
      <c r="B7368" s="820" t="s">
        <v>21988</v>
      </c>
      <c r="C7368" s="991">
        <v>3760231437071</v>
      </c>
      <c r="D7368" s="452" t="s">
        <v>31</v>
      </c>
    </row>
    <row r="7369" spans="1:4" customFormat="1" hidden="1">
      <c r="A7369" s="452" t="s">
        <v>21989</v>
      </c>
      <c r="B7369" s="820" t="s">
        <v>21990</v>
      </c>
      <c r="C7369" s="991">
        <v>3760231437088</v>
      </c>
      <c r="D7369" s="452" t="s">
        <v>31</v>
      </c>
    </row>
    <row r="7370" spans="1:4" customFormat="1" hidden="1">
      <c r="A7370" s="452" t="s">
        <v>21991</v>
      </c>
      <c r="B7370" s="820" t="s">
        <v>21992</v>
      </c>
      <c r="C7370" s="991">
        <v>3760231437095</v>
      </c>
      <c r="D7370" s="452" t="s">
        <v>31</v>
      </c>
    </row>
    <row r="7371" spans="1:4" customFormat="1" hidden="1">
      <c r="A7371" s="452" t="s">
        <v>21993</v>
      </c>
      <c r="B7371" s="820" t="s">
        <v>21994</v>
      </c>
      <c r="C7371" s="991">
        <v>3760231437101</v>
      </c>
      <c r="D7371" s="452" t="s">
        <v>31</v>
      </c>
    </row>
    <row r="7372" spans="1:4" customFormat="1" hidden="1">
      <c r="A7372" s="452" t="s">
        <v>21995</v>
      </c>
      <c r="B7372" s="820" t="s">
        <v>21996</v>
      </c>
      <c r="C7372" s="991">
        <v>3760231437118</v>
      </c>
      <c r="D7372" s="452" t="s">
        <v>31</v>
      </c>
    </row>
    <row r="7373" spans="1:4" customFormat="1" hidden="1">
      <c r="A7373" s="452" t="s">
        <v>21997</v>
      </c>
      <c r="B7373" s="820" t="s">
        <v>21998</v>
      </c>
      <c r="C7373" s="991">
        <v>3760231437125</v>
      </c>
      <c r="D7373" s="452" t="s">
        <v>31</v>
      </c>
    </row>
    <row r="7374" spans="1:4" customFormat="1" hidden="1">
      <c r="A7374" s="452" t="s">
        <v>21999</v>
      </c>
      <c r="B7374" s="820" t="s">
        <v>22000</v>
      </c>
      <c r="C7374" s="991">
        <v>3760231437132</v>
      </c>
      <c r="D7374" s="452" t="s">
        <v>31</v>
      </c>
    </row>
    <row r="7375" spans="1:4" customFormat="1" hidden="1">
      <c r="A7375" s="452" t="s">
        <v>22001</v>
      </c>
      <c r="B7375" s="820" t="s">
        <v>22002</v>
      </c>
      <c r="C7375" s="991">
        <v>3760231437149</v>
      </c>
      <c r="D7375" s="452" t="s">
        <v>31</v>
      </c>
    </row>
    <row r="7376" spans="1:4" customFormat="1" hidden="1">
      <c r="A7376" s="452" t="s">
        <v>22003</v>
      </c>
      <c r="B7376" s="820" t="s">
        <v>22004</v>
      </c>
      <c r="C7376" s="991">
        <v>3760231437156</v>
      </c>
      <c r="D7376" s="452" t="s">
        <v>31</v>
      </c>
    </row>
    <row r="7377" spans="1:4" customFormat="1" hidden="1">
      <c r="A7377" s="452" t="s">
        <v>22005</v>
      </c>
      <c r="B7377" s="820" t="s">
        <v>22006</v>
      </c>
      <c r="C7377" s="991">
        <v>3760231437163</v>
      </c>
      <c r="D7377" s="452" t="s">
        <v>31</v>
      </c>
    </row>
    <row r="7378" spans="1:4" customFormat="1" hidden="1">
      <c r="A7378" s="452" t="s">
        <v>22007</v>
      </c>
      <c r="B7378" s="820" t="s">
        <v>22008</v>
      </c>
      <c r="C7378" s="991">
        <v>3760231437170</v>
      </c>
      <c r="D7378" s="452" t="s">
        <v>31</v>
      </c>
    </row>
    <row r="7379" spans="1:4" customFormat="1" hidden="1">
      <c r="A7379" s="452" t="s">
        <v>22009</v>
      </c>
      <c r="B7379" s="820" t="s">
        <v>22010</v>
      </c>
      <c r="C7379" s="991">
        <v>3760231437187</v>
      </c>
      <c r="D7379" s="452" t="s">
        <v>31</v>
      </c>
    </row>
    <row r="7380" spans="1:4" customFormat="1" hidden="1">
      <c r="A7380" s="452" t="s">
        <v>22011</v>
      </c>
      <c r="B7380" s="820" t="s">
        <v>22012</v>
      </c>
      <c r="C7380" s="991">
        <v>3760231437194</v>
      </c>
      <c r="D7380" s="452" t="s">
        <v>31</v>
      </c>
    </row>
    <row r="7381" spans="1:4" customFormat="1" hidden="1">
      <c r="A7381" s="452" t="s">
        <v>22013</v>
      </c>
      <c r="B7381" s="820" t="s">
        <v>22014</v>
      </c>
      <c r="C7381" s="991">
        <v>3760231437200</v>
      </c>
      <c r="D7381" s="452" t="s">
        <v>31</v>
      </c>
    </row>
    <row r="7382" spans="1:4" customFormat="1" hidden="1">
      <c r="A7382" s="452" t="s">
        <v>22015</v>
      </c>
      <c r="B7382" s="820" t="s">
        <v>22016</v>
      </c>
      <c r="C7382" s="991">
        <v>3760231437217</v>
      </c>
      <c r="D7382" s="452" t="s">
        <v>31</v>
      </c>
    </row>
    <row r="7383" spans="1:4" customFormat="1" hidden="1">
      <c r="A7383" s="452" t="s">
        <v>22017</v>
      </c>
      <c r="B7383" s="820" t="s">
        <v>22018</v>
      </c>
      <c r="C7383" s="991">
        <v>3760231437224</v>
      </c>
      <c r="D7383" s="452" t="s">
        <v>31</v>
      </c>
    </row>
    <row r="7384" spans="1:4" customFormat="1" hidden="1">
      <c r="A7384" s="452" t="s">
        <v>22019</v>
      </c>
      <c r="B7384" s="820" t="s">
        <v>22020</v>
      </c>
      <c r="C7384" s="991">
        <v>3760231437231</v>
      </c>
      <c r="D7384" s="452" t="s">
        <v>31</v>
      </c>
    </row>
    <row r="7385" spans="1:4" customFormat="1" hidden="1">
      <c r="A7385" s="452" t="s">
        <v>22021</v>
      </c>
      <c r="B7385" s="820" t="s">
        <v>22022</v>
      </c>
      <c r="C7385" s="991">
        <v>3760231437248</v>
      </c>
      <c r="D7385" s="452" t="s">
        <v>31</v>
      </c>
    </row>
    <row r="7386" spans="1:4" customFormat="1" hidden="1">
      <c r="A7386" s="452" t="s">
        <v>22023</v>
      </c>
      <c r="B7386" s="820" t="s">
        <v>22024</v>
      </c>
      <c r="C7386" s="991">
        <v>3760231437255</v>
      </c>
      <c r="D7386" s="452" t="s">
        <v>31</v>
      </c>
    </row>
    <row r="7387" spans="1:4" hidden="1">
      <c r="A7387" s="452" t="s">
        <v>22025</v>
      </c>
      <c r="B7387" s="820" t="s">
        <v>22026</v>
      </c>
      <c r="C7387" s="452" t="s">
        <v>22027</v>
      </c>
      <c r="D7387" s="452" t="s">
        <v>15</v>
      </c>
    </row>
    <row r="7388" spans="1:4" hidden="1">
      <c r="A7388" s="452" t="s">
        <v>22028</v>
      </c>
      <c r="B7388" s="820" t="s">
        <v>22029</v>
      </c>
      <c r="C7388" s="452" t="s">
        <v>22030</v>
      </c>
      <c r="D7388" s="452" t="s">
        <v>19</v>
      </c>
    </row>
    <row r="7389" spans="1:4" hidden="1">
      <c r="A7389" s="452" t="s">
        <v>22031</v>
      </c>
      <c r="B7389" s="820" t="s">
        <v>22032</v>
      </c>
      <c r="C7389" s="452" t="s">
        <v>22033</v>
      </c>
      <c r="D7389" s="452" t="s">
        <v>35</v>
      </c>
    </row>
    <row r="7390" spans="1:4" hidden="1">
      <c r="A7390" s="452" t="s">
        <v>22034</v>
      </c>
      <c r="B7390" s="820" t="s">
        <v>22035</v>
      </c>
      <c r="C7390" s="452" t="s">
        <v>22036</v>
      </c>
      <c r="D7390" s="452" t="s">
        <v>7</v>
      </c>
    </row>
    <row r="7391" spans="1:4" hidden="1">
      <c r="A7391" s="452" t="s">
        <v>22037</v>
      </c>
      <c r="B7391" s="820" t="s">
        <v>22038</v>
      </c>
      <c r="C7391" s="452" t="s">
        <v>22039</v>
      </c>
      <c r="D7391" s="452" t="s">
        <v>39</v>
      </c>
    </row>
    <row r="7392" spans="1:4" hidden="1">
      <c r="A7392" s="452" t="s">
        <v>22040</v>
      </c>
      <c r="B7392" s="820" t="s">
        <v>22041</v>
      </c>
      <c r="C7392" s="452" t="s">
        <v>22042</v>
      </c>
      <c r="D7392" s="452" t="s">
        <v>27</v>
      </c>
    </row>
    <row r="7393" spans="1:4" hidden="1">
      <c r="A7393" s="452" t="s">
        <v>22043</v>
      </c>
      <c r="B7393" s="820" t="s">
        <v>22044</v>
      </c>
      <c r="C7393" s="452" t="s">
        <v>22045</v>
      </c>
      <c r="D7393" s="452" t="s">
        <v>43</v>
      </c>
    </row>
    <row r="7394" spans="1:4" hidden="1">
      <c r="A7394" s="452" t="s">
        <v>22046</v>
      </c>
      <c r="B7394" s="820" t="s">
        <v>22047</v>
      </c>
      <c r="C7394" s="452" t="s">
        <v>22048</v>
      </c>
      <c r="D7394" s="452" t="s">
        <v>11</v>
      </c>
    </row>
    <row r="7395" spans="1:4" hidden="1">
      <c r="A7395" s="452" t="s">
        <v>22049</v>
      </c>
      <c r="B7395" s="820" t="s">
        <v>22050</v>
      </c>
      <c r="C7395" s="452" t="s">
        <v>22051</v>
      </c>
      <c r="D7395" s="452" t="s">
        <v>54</v>
      </c>
    </row>
    <row r="7396" spans="1:4" hidden="1">
      <c r="A7396" s="452" t="s">
        <v>22052</v>
      </c>
      <c r="B7396" s="820" t="s">
        <v>22053</v>
      </c>
      <c r="C7396" s="452" t="s">
        <v>22054</v>
      </c>
      <c r="D7396" s="452" t="s">
        <v>15</v>
      </c>
    </row>
    <row r="7397" spans="1:4" hidden="1">
      <c r="A7397" s="452" t="s">
        <v>22055</v>
      </c>
      <c r="B7397" s="820" t="s">
        <v>22056</v>
      </c>
      <c r="C7397" s="452" t="s">
        <v>22057</v>
      </c>
      <c r="D7397" s="452" t="s">
        <v>19</v>
      </c>
    </row>
    <row r="7398" spans="1:4" hidden="1">
      <c r="A7398" s="452" t="s">
        <v>22058</v>
      </c>
      <c r="B7398" s="820" t="s">
        <v>22059</v>
      </c>
      <c r="C7398" s="452" t="s">
        <v>22060</v>
      </c>
      <c r="D7398" s="452" t="s">
        <v>35</v>
      </c>
    </row>
    <row r="7399" spans="1:4" hidden="1">
      <c r="A7399" s="452" t="s">
        <v>22061</v>
      </c>
      <c r="B7399" s="820" t="s">
        <v>22062</v>
      </c>
      <c r="C7399" s="452" t="s">
        <v>22063</v>
      </c>
      <c r="D7399" s="452" t="s">
        <v>7</v>
      </c>
    </row>
    <row r="7400" spans="1:4" hidden="1">
      <c r="A7400" s="452" t="s">
        <v>22064</v>
      </c>
      <c r="B7400" s="820" t="s">
        <v>22065</v>
      </c>
      <c r="C7400" s="452" t="s">
        <v>22066</v>
      </c>
      <c r="D7400" s="452" t="s">
        <v>39</v>
      </c>
    </row>
    <row r="7401" spans="1:4" hidden="1">
      <c r="A7401" s="452" t="s">
        <v>22067</v>
      </c>
      <c r="B7401" s="820" t="s">
        <v>22068</v>
      </c>
      <c r="C7401" s="452" t="s">
        <v>22069</v>
      </c>
      <c r="D7401" s="452" t="s">
        <v>27</v>
      </c>
    </row>
    <row r="7402" spans="1:4" hidden="1">
      <c r="A7402" s="452" t="s">
        <v>22070</v>
      </c>
      <c r="B7402" s="820" t="s">
        <v>22071</v>
      </c>
      <c r="C7402" s="452" t="s">
        <v>22072</v>
      </c>
      <c r="D7402" s="452" t="s">
        <v>43</v>
      </c>
    </row>
    <row r="7403" spans="1:4" hidden="1">
      <c r="A7403" s="452" t="s">
        <v>22073</v>
      </c>
      <c r="B7403" s="820" t="s">
        <v>22074</v>
      </c>
      <c r="C7403" s="452" t="s">
        <v>22075</v>
      </c>
      <c r="D7403" s="452" t="s">
        <v>11</v>
      </c>
    </row>
    <row r="7404" spans="1:4" hidden="1">
      <c r="A7404" s="452" t="s">
        <v>22076</v>
      </c>
      <c r="B7404" s="820" t="s">
        <v>22077</v>
      </c>
      <c r="C7404" s="452" t="s">
        <v>22078</v>
      </c>
      <c r="D7404" s="452" t="s">
        <v>54</v>
      </c>
    </row>
    <row r="7405" spans="1:4" hidden="1">
      <c r="A7405" s="452" t="s">
        <v>22079</v>
      </c>
      <c r="B7405" s="820" t="s">
        <v>22080</v>
      </c>
      <c r="C7405" s="452" t="s">
        <v>22081</v>
      </c>
      <c r="D7405" s="452" t="s">
        <v>15</v>
      </c>
    </row>
    <row r="7406" spans="1:4" hidden="1">
      <c r="A7406" s="452" t="s">
        <v>22082</v>
      </c>
      <c r="B7406" s="820" t="s">
        <v>22083</v>
      </c>
      <c r="C7406" s="452" t="s">
        <v>22084</v>
      </c>
      <c r="D7406" s="452" t="s">
        <v>19</v>
      </c>
    </row>
    <row r="7407" spans="1:4" hidden="1">
      <c r="A7407" s="452" t="s">
        <v>22085</v>
      </c>
      <c r="B7407" s="820" t="s">
        <v>22086</v>
      </c>
      <c r="C7407" s="452" t="s">
        <v>22087</v>
      </c>
      <c r="D7407" s="452" t="s">
        <v>35</v>
      </c>
    </row>
    <row r="7408" spans="1:4" hidden="1">
      <c r="A7408" s="452" t="s">
        <v>22088</v>
      </c>
      <c r="B7408" s="820" t="s">
        <v>22089</v>
      </c>
      <c r="C7408" s="452" t="s">
        <v>22090</v>
      </c>
      <c r="D7408" s="452" t="s">
        <v>7</v>
      </c>
    </row>
    <row r="7409" spans="1:4" hidden="1">
      <c r="A7409" s="452" t="s">
        <v>22091</v>
      </c>
      <c r="B7409" s="820" t="s">
        <v>22092</v>
      </c>
      <c r="C7409" s="452" t="s">
        <v>22093</v>
      </c>
      <c r="D7409" s="452" t="s">
        <v>39</v>
      </c>
    </row>
    <row r="7410" spans="1:4" hidden="1">
      <c r="A7410" s="452" t="s">
        <v>22094</v>
      </c>
      <c r="B7410" s="820" t="s">
        <v>22095</v>
      </c>
      <c r="C7410" s="452" t="s">
        <v>22096</v>
      </c>
      <c r="D7410" s="452" t="s">
        <v>27</v>
      </c>
    </row>
    <row r="7411" spans="1:4" hidden="1">
      <c r="A7411" s="452" t="s">
        <v>22097</v>
      </c>
      <c r="B7411" s="820" t="s">
        <v>22098</v>
      </c>
      <c r="C7411" s="452" t="s">
        <v>22099</v>
      </c>
      <c r="D7411" s="452" t="s">
        <v>43</v>
      </c>
    </row>
    <row r="7412" spans="1:4" hidden="1">
      <c r="A7412" s="452" t="s">
        <v>22100</v>
      </c>
      <c r="B7412" s="820" t="s">
        <v>22101</v>
      </c>
      <c r="C7412" s="452" t="s">
        <v>22102</v>
      </c>
      <c r="D7412" s="452" t="s">
        <v>11</v>
      </c>
    </row>
    <row r="7413" spans="1:4" hidden="1">
      <c r="A7413" s="452" t="s">
        <v>22103</v>
      </c>
      <c r="B7413" s="820" t="s">
        <v>22104</v>
      </c>
      <c r="C7413" s="452" t="s">
        <v>22105</v>
      </c>
      <c r="D7413" s="452" t="s">
        <v>54</v>
      </c>
    </row>
    <row r="7414" spans="1:4" hidden="1">
      <c r="A7414" s="452" t="s">
        <v>22106</v>
      </c>
      <c r="B7414" s="820" t="s">
        <v>22107</v>
      </c>
      <c r="C7414" s="452" t="s">
        <v>22108</v>
      </c>
      <c r="D7414" s="452" t="s">
        <v>15</v>
      </c>
    </row>
    <row r="7415" spans="1:4" hidden="1">
      <c r="A7415" s="452" t="s">
        <v>22109</v>
      </c>
      <c r="B7415" s="820" t="s">
        <v>22110</v>
      </c>
      <c r="C7415" s="452" t="s">
        <v>22111</v>
      </c>
      <c r="D7415" s="452" t="s">
        <v>19</v>
      </c>
    </row>
    <row r="7416" spans="1:4" hidden="1">
      <c r="A7416" s="452" t="s">
        <v>22112</v>
      </c>
      <c r="B7416" s="820" t="s">
        <v>22113</v>
      </c>
      <c r="C7416" s="452" t="s">
        <v>22114</v>
      </c>
      <c r="D7416" s="452" t="s">
        <v>35</v>
      </c>
    </row>
    <row r="7417" spans="1:4" hidden="1">
      <c r="A7417" s="452" t="s">
        <v>22115</v>
      </c>
      <c r="B7417" s="820" t="s">
        <v>22116</v>
      </c>
      <c r="C7417" s="452" t="s">
        <v>22117</v>
      </c>
      <c r="D7417" s="452" t="s">
        <v>7</v>
      </c>
    </row>
    <row r="7418" spans="1:4" hidden="1">
      <c r="A7418" s="452" t="s">
        <v>22118</v>
      </c>
      <c r="B7418" s="820" t="s">
        <v>22119</v>
      </c>
      <c r="C7418" s="452" t="s">
        <v>22120</v>
      </c>
      <c r="D7418" s="452" t="s">
        <v>39</v>
      </c>
    </row>
    <row r="7419" spans="1:4" hidden="1">
      <c r="A7419" s="452" t="s">
        <v>22121</v>
      </c>
      <c r="B7419" s="820" t="s">
        <v>22122</v>
      </c>
      <c r="C7419" s="452" t="s">
        <v>22123</v>
      </c>
      <c r="D7419" s="452" t="s">
        <v>27</v>
      </c>
    </row>
    <row r="7420" spans="1:4" hidden="1">
      <c r="A7420" s="452" t="s">
        <v>22124</v>
      </c>
      <c r="B7420" s="820" t="s">
        <v>22125</v>
      </c>
      <c r="C7420" s="452" t="s">
        <v>22126</v>
      </c>
      <c r="D7420" s="452" t="s">
        <v>43</v>
      </c>
    </row>
    <row r="7421" spans="1:4" hidden="1">
      <c r="A7421" s="452" t="s">
        <v>22127</v>
      </c>
      <c r="B7421" s="820" t="s">
        <v>22128</v>
      </c>
      <c r="C7421" s="452" t="s">
        <v>22129</v>
      </c>
      <c r="D7421" s="452" t="s">
        <v>11</v>
      </c>
    </row>
    <row r="7422" spans="1:4" hidden="1">
      <c r="A7422" s="452" t="s">
        <v>22130</v>
      </c>
      <c r="B7422" s="820" t="s">
        <v>22131</v>
      </c>
      <c r="C7422" s="452" t="s">
        <v>22132</v>
      </c>
      <c r="D7422" s="452" t="s">
        <v>54</v>
      </c>
    </row>
    <row r="7423" spans="1:4" hidden="1">
      <c r="A7423" s="452" t="s">
        <v>22133</v>
      </c>
      <c r="B7423" s="820" t="s">
        <v>22134</v>
      </c>
      <c r="C7423" s="452" t="s">
        <v>22135</v>
      </c>
      <c r="D7423" s="452" t="s">
        <v>15</v>
      </c>
    </row>
    <row r="7424" spans="1:4" hidden="1">
      <c r="A7424" s="452" t="s">
        <v>22136</v>
      </c>
      <c r="B7424" s="820" t="s">
        <v>22137</v>
      </c>
      <c r="C7424" s="452" t="s">
        <v>22138</v>
      </c>
      <c r="D7424" s="452" t="s">
        <v>19</v>
      </c>
    </row>
    <row r="7425" spans="1:4" hidden="1">
      <c r="A7425" s="452" t="s">
        <v>22139</v>
      </c>
      <c r="B7425" s="820" t="s">
        <v>22140</v>
      </c>
      <c r="C7425" s="452" t="s">
        <v>22141</v>
      </c>
      <c r="D7425" s="452" t="s">
        <v>35</v>
      </c>
    </row>
    <row r="7426" spans="1:4" hidden="1">
      <c r="A7426" s="452" t="s">
        <v>22142</v>
      </c>
      <c r="B7426" s="820" t="s">
        <v>22143</v>
      </c>
      <c r="C7426" s="452" t="s">
        <v>22144</v>
      </c>
      <c r="D7426" s="452" t="s">
        <v>7</v>
      </c>
    </row>
    <row r="7427" spans="1:4" hidden="1">
      <c r="A7427" s="452" t="s">
        <v>22145</v>
      </c>
      <c r="B7427" s="820" t="s">
        <v>22146</v>
      </c>
      <c r="C7427" s="452" t="s">
        <v>22147</v>
      </c>
      <c r="D7427" s="452" t="s">
        <v>39</v>
      </c>
    </row>
    <row r="7428" spans="1:4" hidden="1">
      <c r="A7428" s="452" t="s">
        <v>22148</v>
      </c>
      <c r="B7428" s="820" t="s">
        <v>22149</v>
      </c>
      <c r="C7428" s="452" t="s">
        <v>22150</v>
      </c>
      <c r="D7428" s="452" t="s">
        <v>27</v>
      </c>
    </row>
    <row r="7429" spans="1:4" hidden="1">
      <c r="A7429" s="452" t="s">
        <v>22151</v>
      </c>
      <c r="B7429" s="820" t="s">
        <v>22152</v>
      </c>
      <c r="C7429" s="452" t="s">
        <v>22153</v>
      </c>
      <c r="D7429" s="452" t="s">
        <v>43</v>
      </c>
    </row>
    <row r="7430" spans="1:4" hidden="1">
      <c r="A7430" s="452" t="s">
        <v>22154</v>
      </c>
      <c r="B7430" s="820" t="s">
        <v>22155</v>
      </c>
      <c r="C7430" s="452" t="s">
        <v>22156</v>
      </c>
      <c r="D7430" s="452" t="s">
        <v>11</v>
      </c>
    </row>
    <row r="7431" spans="1:4" hidden="1">
      <c r="A7431" s="452" t="s">
        <v>22157</v>
      </c>
      <c r="B7431" s="820" t="s">
        <v>22158</v>
      </c>
      <c r="C7431" s="452" t="s">
        <v>22159</v>
      </c>
      <c r="D7431" s="452" t="s">
        <v>54</v>
      </c>
    </row>
    <row r="7432" spans="1:4" hidden="1">
      <c r="A7432" s="452" t="s">
        <v>22160</v>
      </c>
      <c r="B7432" s="820" t="s">
        <v>22161</v>
      </c>
      <c r="C7432" s="452" t="s">
        <v>22162</v>
      </c>
      <c r="D7432" s="452" t="s">
        <v>15</v>
      </c>
    </row>
    <row r="7433" spans="1:4" hidden="1">
      <c r="A7433" s="452" t="s">
        <v>22163</v>
      </c>
      <c r="B7433" s="820" t="s">
        <v>22164</v>
      </c>
      <c r="C7433" s="452" t="s">
        <v>22165</v>
      </c>
      <c r="D7433" s="452" t="s">
        <v>19</v>
      </c>
    </row>
    <row r="7434" spans="1:4" hidden="1">
      <c r="A7434" s="452" t="s">
        <v>22166</v>
      </c>
      <c r="B7434" s="820" t="s">
        <v>22167</v>
      </c>
      <c r="C7434" s="452" t="s">
        <v>22168</v>
      </c>
      <c r="D7434" s="452" t="s">
        <v>35</v>
      </c>
    </row>
    <row r="7435" spans="1:4" hidden="1">
      <c r="A7435" s="452" t="s">
        <v>22169</v>
      </c>
      <c r="B7435" s="820" t="s">
        <v>22170</v>
      </c>
      <c r="C7435" s="452" t="s">
        <v>22171</v>
      </c>
      <c r="D7435" s="452" t="s">
        <v>7</v>
      </c>
    </row>
    <row r="7436" spans="1:4" hidden="1">
      <c r="A7436" s="452" t="s">
        <v>22172</v>
      </c>
      <c r="B7436" s="820" t="s">
        <v>22173</v>
      </c>
      <c r="C7436" s="452" t="s">
        <v>22174</v>
      </c>
      <c r="D7436" s="452" t="s">
        <v>39</v>
      </c>
    </row>
    <row r="7437" spans="1:4" hidden="1">
      <c r="A7437" s="452" t="s">
        <v>22175</v>
      </c>
      <c r="B7437" s="820" t="s">
        <v>22176</v>
      </c>
      <c r="C7437" s="452" t="s">
        <v>22177</v>
      </c>
      <c r="D7437" s="452" t="s">
        <v>27</v>
      </c>
    </row>
    <row r="7438" spans="1:4" hidden="1">
      <c r="A7438" s="452" t="s">
        <v>22178</v>
      </c>
      <c r="B7438" s="820" t="s">
        <v>22179</v>
      </c>
      <c r="C7438" s="452" t="s">
        <v>22180</v>
      </c>
      <c r="D7438" s="452" t="s">
        <v>43</v>
      </c>
    </row>
    <row r="7439" spans="1:4" hidden="1">
      <c r="A7439" s="452" t="s">
        <v>22181</v>
      </c>
      <c r="B7439" s="820" t="s">
        <v>22182</v>
      </c>
      <c r="C7439" s="452" t="s">
        <v>22183</v>
      </c>
      <c r="D7439" s="452" t="s">
        <v>11</v>
      </c>
    </row>
    <row r="7440" spans="1:4" hidden="1">
      <c r="A7440" s="452" t="s">
        <v>22184</v>
      </c>
      <c r="B7440" s="820" t="s">
        <v>22185</v>
      </c>
      <c r="C7440" s="452" t="s">
        <v>22186</v>
      </c>
      <c r="D7440" s="452" t="s">
        <v>54</v>
      </c>
    </row>
    <row r="7441" spans="1:4" hidden="1">
      <c r="A7441" s="452" t="s">
        <v>22187</v>
      </c>
      <c r="B7441" s="820" t="s">
        <v>22188</v>
      </c>
      <c r="C7441" s="452" t="s">
        <v>22189</v>
      </c>
      <c r="D7441" s="452" t="s">
        <v>15</v>
      </c>
    </row>
    <row r="7442" spans="1:4" hidden="1">
      <c r="A7442" s="452" t="s">
        <v>22190</v>
      </c>
      <c r="B7442" s="820" t="s">
        <v>22191</v>
      </c>
      <c r="C7442" s="452" t="s">
        <v>22192</v>
      </c>
      <c r="D7442" s="452" t="s">
        <v>19</v>
      </c>
    </row>
    <row r="7443" spans="1:4" hidden="1">
      <c r="A7443" s="452" t="s">
        <v>22193</v>
      </c>
      <c r="B7443" s="820" t="s">
        <v>22194</v>
      </c>
      <c r="C7443" s="452" t="s">
        <v>22195</v>
      </c>
      <c r="D7443" s="452" t="s">
        <v>35</v>
      </c>
    </row>
    <row r="7444" spans="1:4" hidden="1">
      <c r="A7444" s="452" t="s">
        <v>22196</v>
      </c>
      <c r="B7444" s="820" t="s">
        <v>22197</v>
      </c>
      <c r="C7444" s="452" t="s">
        <v>22198</v>
      </c>
      <c r="D7444" s="452" t="s">
        <v>7</v>
      </c>
    </row>
    <row r="7445" spans="1:4" hidden="1">
      <c r="A7445" s="452" t="s">
        <v>22199</v>
      </c>
      <c r="B7445" s="820" t="s">
        <v>22200</v>
      </c>
      <c r="C7445" s="452" t="s">
        <v>22201</v>
      </c>
      <c r="D7445" s="452" t="s">
        <v>39</v>
      </c>
    </row>
    <row r="7446" spans="1:4" hidden="1">
      <c r="A7446" s="452" t="s">
        <v>22202</v>
      </c>
      <c r="B7446" s="820" t="s">
        <v>22203</v>
      </c>
      <c r="C7446" s="452" t="s">
        <v>22204</v>
      </c>
      <c r="D7446" s="452" t="s">
        <v>27</v>
      </c>
    </row>
    <row r="7447" spans="1:4" hidden="1">
      <c r="A7447" s="452" t="s">
        <v>22205</v>
      </c>
      <c r="B7447" s="820" t="s">
        <v>22206</v>
      </c>
      <c r="C7447" s="452" t="s">
        <v>22207</v>
      </c>
      <c r="D7447" s="452" t="s">
        <v>43</v>
      </c>
    </row>
    <row r="7448" spans="1:4" hidden="1">
      <c r="A7448" s="452" t="s">
        <v>22208</v>
      </c>
      <c r="B7448" s="820" t="s">
        <v>22209</v>
      </c>
      <c r="C7448" s="452" t="s">
        <v>22210</v>
      </c>
      <c r="D7448" s="452" t="s">
        <v>11</v>
      </c>
    </row>
    <row r="7449" spans="1:4" hidden="1">
      <c r="A7449" s="452" t="s">
        <v>22211</v>
      </c>
      <c r="B7449" s="820" t="s">
        <v>22212</v>
      </c>
      <c r="C7449" s="452" t="s">
        <v>22213</v>
      </c>
      <c r="D7449" s="452" t="s">
        <v>54</v>
      </c>
    </row>
    <row r="7450" spans="1:4" hidden="1">
      <c r="A7450" s="452" t="s">
        <v>22214</v>
      </c>
      <c r="B7450" s="820" t="s">
        <v>22215</v>
      </c>
      <c r="C7450" s="452" t="s">
        <v>22216</v>
      </c>
      <c r="D7450" s="452" t="s">
        <v>15</v>
      </c>
    </row>
    <row r="7451" spans="1:4" hidden="1">
      <c r="A7451" s="452" t="s">
        <v>22217</v>
      </c>
      <c r="B7451" s="820" t="s">
        <v>22218</v>
      </c>
      <c r="C7451" s="452" t="s">
        <v>22219</v>
      </c>
      <c r="D7451" s="452" t="s">
        <v>19</v>
      </c>
    </row>
    <row r="7452" spans="1:4" hidden="1">
      <c r="A7452" s="452" t="s">
        <v>22220</v>
      </c>
      <c r="B7452" s="820" t="s">
        <v>22221</v>
      </c>
      <c r="C7452" s="452" t="s">
        <v>22222</v>
      </c>
      <c r="D7452" s="452" t="s">
        <v>35</v>
      </c>
    </row>
    <row r="7453" spans="1:4" hidden="1">
      <c r="A7453" s="452" t="s">
        <v>22223</v>
      </c>
      <c r="B7453" s="820" t="s">
        <v>22224</v>
      </c>
      <c r="C7453" s="452" t="s">
        <v>22225</v>
      </c>
      <c r="D7453" s="452" t="s">
        <v>7</v>
      </c>
    </row>
    <row r="7454" spans="1:4" hidden="1">
      <c r="A7454" s="452" t="s">
        <v>22226</v>
      </c>
      <c r="B7454" s="820" t="s">
        <v>22227</v>
      </c>
      <c r="C7454" s="452" t="s">
        <v>22228</v>
      </c>
      <c r="D7454" s="452" t="s">
        <v>39</v>
      </c>
    </row>
    <row r="7455" spans="1:4" hidden="1">
      <c r="A7455" s="452" t="s">
        <v>22229</v>
      </c>
      <c r="B7455" s="820" t="s">
        <v>22230</v>
      </c>
      <c r="C7455" s="452" t="s">
        <v>22231</v>
      </c>
      <c r="D7455" s="452" t="s">
        <v>27</v>
      </c>
    </row>
    <row r="7456" spans="1:4" hidden="1">
      <c r="A7456" s="452" t="s">
        <v>22232</v>
      </c>
      <c r="B7456" s="820" t="s">
        <v>22233</v>
      </c>
      <c r="C7456" s="452" t="s">
        <v>22234</v>
      </c>
      <c r="D7456" s="452" t="s">
        <v>43</v>
      </c>
    </row>
    <row r="7457" spans="1:4" hidden="1">
      <c r="A7457" s="452" t="s">
        <v>22235</v>
      </c>
      <c r="B7457" s="820" t="s">
        <v>22236</v>
      </c>
      <c r="C7457" s="452" t="s">
        <v>22237</v>
      </c>
      <c r="D7457" s="452" t="s">
        <v>11</v>
      </c>
    </row>
    <row r="7458" spans="1:4" hidden="1">
      <c r="A7458" s="452" t="s">
        <v>22238</v>
      </c>
      <c r="B7458" s="820" t="s">
        <v>22239</v>
      </c>
      <c r="C7458" s="452" t="s">
        <v>22240</v>
      </c>
      <c r="D7458" s="452" t="s">
        <v>54</v>
      </c>
    </row>
    <row r="7459" spans="1:4" hidden="1">
      <c r="A7459" s="452" t="s">
        <v>22241</v>
      </c>
      <c r="B7459" s="820" t="s">
        <v>22242</v>
      </c>
      <c r="C7459" s="452" t="s">
        <v>22243</v>
      </c>
      <c r="D7459" s="452" t="s">
        <v>15</v>
      </c>
    </row>
    <row r="7460" spans="1:4" hidden="1">
      <c r="A7460" s="452" t="s">
        <v>22244</v>
      </c>
      <c r="B7460" s="820" t="s">
        <v>22245</v>
      </c>
      <c r="C7460" s="452" t="s">
        <v>22246</v>
      </c>
      <c r="D7460" s="452" t="s">
        <v>19</v>
      </c>
    </row>
    <row r="7461" spans="1:4" hidden="1">
      <c r="A7461" s="452" t="s">
        <v>22247</v>
      </c>
      <c r="B7461" s="820" t="s">
        <v>22248</v>
      </c>
      <c r="C7461" s="452" t="s">
        <v>22249</v>
      </c>
      <c r="D7461" s="452" t="s">
        <v>35</v>
      </c>
    </row>
    <row r="7462" spans="1:4" hidden="1">
      <c r="A7462" s="452" t="s">
        <v>22250</v>
      </c>
      <c r="B7462" s="820" t="s">
        <v>22251</v>
      </c>
      <c r="C7462" s="452" t="s">
        <v>22252</v>
      </c>
      <c r="D7462" s="452" t="s">
        <v>7</v>
      </c>
    </row>
    <row r="7463" spans="1:4" hidden="1">
      <c r="A7463" s="452" t="s">
        <v>22253</v>
      </c>
      <c r="B7463" s="820" t="s">
        <v>22254</v>
      </c>
      <c r="C7463" s="452" t="s">
        <v>22255</v>
      </c>
      <c r="D7463" s="452" t="s">
        <v>39</v>
      </c>
    </row>
    <row r="7464" spans="1:4" hidden="1">
      <c r="A7464" s="452" t="s">
        <v>22256</v>
      </c>
      <c r="B7464" s="820" t="s">
        <v>22257</v>
      </c>
      <c r="C7464" s="452" t="s">
        <v>22258</v>
      </c>
      <c r="D7464" s="452" t="s">
        <v>27</v>
      </c>
    </row>
    <row r="7465" spans="1:4" hidden="1">
      <c r="A7465" s="452" t="s">
        <v>22259</v>
      </c>
      <c r="B7465" s="820" t="s">
        <v>22260</v>
      </c>
      <c r="C7465" s="452" t="s">
        <v>22261</v>
      </c>
      <c r="D7465" s="452" t="s">
        <v>43</v>
      </c>
    </row>
    <row r="7466" spans="1:4" hidden="1">
      <c r="A7466" s="452" t="s">
        <v>22262</v>
      </c>
      <c r="B7466" s="820" t="s">
        <v>22263</v>
      </c>
      <c r="C7466" s="452" t="s">
        <v>22264</v>
      </c>
      <c r="D7466" s="452" t="s">
        <v>11</v>
      </c>
    </row>
    <row r="7467" spans="1:4" hidden="1">
      <c r="A7467" s="452" t="s">
        <v>22265</v>
      </c>
      <c r="B7467" s="820" t="s">
        <v>22266</v>
      </c>
      <c r="C7467" s="452" t="s">
        <v>22267</v>
      </c>
      <c r="D7467" s="452" t="s">
        <v>54</v>
      </c>
    </row>
    <row r="7468" spans="1:4" hidden="1">
      <c r="A7468" s="452" t="s">
        <v>22268</v>
      </c>
      <c r="B7468" s="820" t="s">
        <v>22269</v>
      </c>
      <c r="C7468" s="452" t="s">
        <v>22270</v>
      </c>
      <c r="D7468" s="452" t="s">
        <v>15</v>
      </c>
    </row>
    <row r="7469" spans="1:4" hidden="1">
      <c r="A7469" s="452" t="s">
        <v>22271</v>
      </c>
      <c r="B7469" s="820" t="s">
        <v>22272</v>
      </c>
      <c r="C7469" s="452" t="s">
        <v>22273</v>
      </c>
      <c r="D7469" s="452" t="s">
        <v>19</v>
      </c>
    </row>
    <row r="7470" spans="1:4" hidden="1">
      <c r="A7470" s="452" t="s">
        <v>22274</v>
      </c>
      <c r="B7470" s="820" t="s">
        <v>22275</v>
      </c>
      <c r="C7470" s="452" t="s">
        <v>22276</v>
      </c>
      <c r="D7470" s="452" t="s">
        <v>35</v>
      </c>
    </row>
    <row r="7471" spans="1:4" hidden="1">
      <c r="A7471" s="452" t="s">
        <v>22277</v>
      </c>
      <c r="B7471" s="820" t="s">
        <v>22278</v>
      </c>
      <c r="C7471" s="452" t="s">
        <v>22279</v>
      </c>
      <c r="D7471" s="452" t="s">
        <v>7</v>
      </c>
    </row>
    <row r="7472" spans="1:4" hidden="1">
      <c r="A7472" s="452" t="s">
        <v>22280</v>
      </c>
      <c r="B7472" s="820" t="s">
        <v>22281</v>
      </c>
      <c r="C7472" s="452" t="s">
        <v>22282</v>
      </c>
      <c r="D7472" s="452" t="s">
        <v>39</v>
      </c>
    </row>
    <row r="7473" spans="1:4" hidden="1">
      <c r="A7473" s="452" t="s">
        <v>22283</v>
      </c>
      <c r="B7473" s="820" t="s">
        <v>22284</v>
      </c>
      <c r="C7473" s="452" t="s">
        <v>22285</v>
      </c>
      <c r="D7473" s="452" t="s">
        <v>27</v>
      </c>
    </row>
    <row r="7474" spans="1:4" hidden="1">
      <c r="A7474" s="452" t="s">
        <v>22286</v>
      </c>
      <c r="B7474" s="820" t="s">
        <v>22287</v>
      </c>
      <c r="C7474" s="452" t="s">
        <v>22288</v>
      </c>
      <c r="D7474" s="452" t="s">
        <v>43</v>
      </c>
    </row>
    <row r="7475" spans="1:4" hidden="1">
      <c r="A7475" s="452" t="s">
        <v>22289</v>
      </c>
      <c r="B7475" s="820" t="s">
        <v>22290</v>
      </c>
      <c r="C7475" s="452" t="s">
        <v>22291</v>
      </c>
      <c r="D7475" s="452" t="s">
        <v>11</v>
      </c>
    </row>
    <row r="7476" spans="1:4" hidden="1">
      <c r="A7476" s="452" t="s">
        <v>22292</v>
      </c>
      <c r="B7476" s="820" t="s">
        <v>22293</v>
      </c>
      <c r="C7476" s="452" t="s">
        <v>22294</v>
      </c>
      <c r="D7476" s="452" t="s">
        <v>54</v>
      </c>
    </row>
    <row r="7477" spans="1:4" hidden="1">
      <c r="A7477" s="452" t="s">
        <v>22295</v>
      </c>
      <c r="B7477" s="820" t="s">
        <v>22296</v>
      </c>
      <c r="C7477" s="452" t="s">
        <v>22297</v>
      </c>
      <c r="D7477" s="452" t="s">
        <v>15</v>
      </c>
    </row>
    <row r="7478" spans="1:4" hidden="1">
      <c r="A7478" s="452" t="s">
        <v>22298</v>
      </c>
      <c r="B7478" s="820" t="s">
        <v>22299</v>
      </c>
      <c r="C7478" s="452" t="s">
        <v>22300</v>
      </c>
      <c r="D7478" s="452" t="s">
        <v>19</v>
      </c>
    </row>
    <row r="7479" spans="1:4" hidden="1">
      <c r="A7479" s="452" t="s">
        <v>22301</v>
      </c>
      <c r="B7479" s="820" t="s">
        <v>22302</v>
      </c>
      <c r="C7479" s="452" t="s">
        <v>22303</v>
      </c>
      <c r="D7479" s="452" t="s">
        <v>35</v>
      </c>
    </row>
    <row r="7480" spans="1:4" hidden="1">
      <c r="A7480" s="452" t="s">
        <v>22304</v>
      </c>
      <c r="B7480" s="820" t="s">
        <v>22305</v>
      </c>
      <c r="C7480" s="452" t="s">
        <v>22306</v>
      </c>
      <c r="D7480" s="452" t="s">
        <v>7</v>
      </c>
    </row>
    <row r="7481" spans="1:4" hidden="1">
      <c r="A7481" s="452" t="s">
        <v>22307</v>
      </c>
      <c r="B7481" s="820" t="s">
        <v>22308</v>
      </c>
      <c r="C7481" s="452" t="s">
        <v>22309</v>
      </c>
      <c r="D7481" s="452" t="s">
        <v>39</v>
      </c>
    </row>
    <row r="7482" spans="1:4" hidden="1">
      <c r="A7482" s="452" t="s">
        <v>22310</v>
      </c>
      <c r="B7482" s="820" t="s">
        <v>22311</v>
      </c>
      <c r="C7482" s="452" t="s">
        <v>22312</v>
      </c>
      <c r="D7482" s="452" t="s">
        <v>27</v>
      </c>
    </row>
    <row r="7483" spans="1:4" hidden="1">
      <c r="A7483" s="452" t="s">
        <v>22313</v>
      </c>
      <c r="B7483" s="820" t="s">
        <v>22314</v>
      </c>
      <c r="C7483" s="452" t="s">
        <v>22315</v>
      </c>
      <c r="D7483" s="452" t="s">
        <v>43</v>
      </c>
    </row>
    <row r="7484" spans="1:4" hidden="1">
      <c r="A7484" s="452" t="s">
        <v>22316</v>
      </c>
      <c r="B7484" s="820" t="s">
        <v>22317</v>
      </c>
      <c r="C7484" s="452" t="s">
        <v>22318</v>
      </c>
      <c r="D7484" s="452" t="s">
        <v>11</v>
      </c>
    </row>
    <row r="7485" spans="1:4" hidden="1">
      <c r="A7485" s="452" t="s">
        <v>22319</v>
      </c>
      <c r="B7485" s="820" t="s">
        <v>22320</v>
      </c>
      <c r="C7485" s="452" t="s">
        <v>22321</v>
      </c>
      <c r="D7485" s="452" t="s">
        <v>54</v>
      </c>
    </row>
    <row r="7486" spans="1:4" hidden="1">
      <c r="A7486" s="452" t="s">
        <v>22322</v>
      </c>
      <c r="B7486" s="820" t="s">
        <v>22323</v>
      </c>
      <c r="C7486" s="452" t="s">
        <v>22324</v>
      </c>
      <c r="D7486" s="452" t="s">
        <v>15</v>
      </c>
    </row>
    <row r="7487" spans="1:4" hidden="1">
      <c r="A7487" s="452" t="s">
        <v>22325</v>
      </c>
      <c r="B7487" s="820" t="s">
        <v>22326</v>
      </c>
      <c r="C7487" s="452" t="s">
        <v>22327</v>
      </c>
      <c r="D7487" s="452" t="s">
        <v>19</v>
      </c>
    </row>
    <row r="7488" spans="1:4" hidden="1">
      <c r="A7488" s="452" t="s">
        <v>22328</v>
      </c>
      <c r="B7488" s="820" t="s">
        <v>22329</v>
      </c>
      <c r="C7488" s="452" t="s">
        <v>22330</v>
      </c>
      <c r="D7488" s="452" t="s">
        <v>35</v>
      </c>
    </row>
    <row r="7489" spans="1:4" hidden="1">
      <c r="A7489" s="452" t="s">
        <v>22331</v>
      </c>
      <c r="B7489" s="820" t="s">
        <v>22332</v>
      </c>
      <c r="C7489" s="452" t="s">
        <v>22333</v>
      </c>
      <c r="D7489" s="452" t="s">
        <v>7</v>
      </c>
    </row>
    <row r="7490" spans="1:4" hidden="1">
      <c r="A7490" s="452" t="s">
        <v>22334</v>
      </c>
      <c r="B7490" s="820" t="s">
        <v>22335</v>
      </c>
      <c r="C7490" s="452" t="s">
        <v>22336</v>
      </c>
      <c r="D7490" s="452" t="s">
        <v>39</v>
      </c>
    </row>
    <row r="7491" spans="1:4" hidden="1">
      <c r="A7491" s="452" t="s">
        <v>22337</v>
      </c>
      <c r="B7491" s="820" t="s">
        <v>22338</v>
      </c>
      <c r="C7491" s="452" t="s">
        <v>22339</v>
      </c>
      <c r="D7491" s="452" t="s">
        <v>27</v>
      </c>
    </row>
    <row r="7492" spans="1:4" hidden="1">
      <c r="A7492" s="452" t="s">
        <v>22340</v>
      </c>
      <c r="B7492" s="820" t="s">
        <v>22341</v>
      </c>
      <c r="C7492" s="452" t="s">
        <v>22342</v>
      </c>
      <c r="D7492" s="452" t="s">
        <v>43</v>
      </c>
    </row>
    <row r="7493" spans="1:4" hidden="1">
      <c r="A7493" s="452" t="s">
        <v>22343</v>
      </c>
      <c r="B7493" s="820" t="s">
        <v>22344</v>
      </c>
      <c r="C7493" s="452" t="s">
        <v>22345</v>
      </c>
      <c r="D7493" s="452" t="s">
        <v>11</v>
      </c>
    </row>
    <row r="7494" spans="1:4" hidden="1">
      <c r="A7494" s="452" t="s">
        <v>22346</v>
      </c>
      <c r="B7494" s="820" t="s">
        <v>22347</v>
      </c>
      <c r="C7494" s="452" t="s">
        <v>22348</v>
      </c>
      <c r="D7494" s="452" t="s">
        <v>54</v>
      </c>
    </row>
    <row r="7495" spans="1:4" hidden="1">
      <c r="A7495" s="452" t="s">
        <v>22349</v>
      </c>
      <c r="B7495" s="820" t="s">
        <v>22350</v>
      </c>
      <c r="C7495" s="452" t="s">
        <v>22351</v>
      </c>
      <c r="D7495" s="452" t="s">
        <v>15</v>
      </c>
    </row>
    <row r="7496" spans="1:4" hidden="1">
      <c r="A7496" s="452" t="s">
        <v>22352</v>
      </c>
      <c r="B7496" s="820" t="s">
        <v>22353</v>
      </c>
      <c r="C7496" s="452" t="s">
        <v>22354</v>
      </c>
      <c r="D7496" s="452" t="s">
        <v>19</v>
      </c>
    </row>
    <row r="7497" spans="1:4" hidden="1">
      <c r="A7497" s="452" t="s">
        <v>22355</v>
      </c>
      <c r="B7497" s="820" t="s">
        <v>22356</v>
      </c>
      <c r="C7497" s="452" t="s">
        <v>22357</v>
      </c>
      <c r="D7497" s="452" t="s">
        <v>35</v>
      </c>
    </row>
    <row r="7498" spans="1:4" hidden="1">
      <c r="A7498" s="452" t="s">
        <v>22358</v>
      </c>
      <c r="B7498" s="820" t="s">
        <v>22359</v>
      </c>
      <c r="C7498" s="452" t="s">
        <v>22360</v>
      </c>
      <c r="D7498" s="452" t="s">
        <v>7</v>
      </c>
    </row>
    <row r="7499" spans="1:4" hidden="1">
      <c r="A7499" s="452" t="s">
        <v>22361</v>
      </c>
      <c r="B7499" s="820" t="s">
        <v>22362</v>
      </c>
      <c r="C7499" s="452" t="s">
        <v>22363</v>
      </c>
      <c r="D7499" s="452" t="s">
        <v>39</v>
      </c>
    </row>
    <row r="7500" spans="1:4" hidden="1">
      <c r="A7500" s="452" t="s">
        <v>22364</v>
      </c>
      <c r="B7500" s="820" t="s">
        <v>22365</v>
      </c>
      <c r="C7500" s="452" t="s">
        <v>22366</v>
      </c>
      <c r="D7500" s="452" t="s">
        <v>27</v>
      </c>
    </row>
    <row r="7501" spans="1:4" hidden="1">
      <c r="A7501" s="452" t="s">
        <v>22367</v>
      </c>
      <c r="B7501" s="820" t="s">
        <v>22368</v>
      </c>
      <c r="C7501" s="452" t="s">
        <v>22369</v>
      </c>
      <c r="D7501" s="452" t="s">
        <v>43</v>
      </c>
    </row>
    <row r="7502" spans="1:4" hidden="1">
      <c r="A7502" s="452" t="s">
        <v>22370</v>
      </c>
      <c r="B7502" s="820" t="s">
        <v>22371</v>
      </c>
      <c r="C7502" s="452" t="s">
        <v>22372</v>
      </c>
      <c r="D7502" s="452" t="s">
        <v>11</v>
      </c>
    </row>
    <row r="7503" spans="1:4" hidden="1">
      <c r="A7503" s="452" t="s">
        <v>22373</v>
      </c>
      <c r="B7503" s="820" t="s">
        <v>22374</v>
      </c>
      <c r="C7503" s="452" t="s">
        <v>22375</v>
      </c>
      <c r="D7503" s="452" t="s">
        <v>54</v>
      </c>
    </row>
    <row r="7504" spans="1:4" hidden="1">
      <c r="A7504" s="452" t="s">
        <v>22376</v>
      </c>
      <c r="B7504" s="820" t="s">
        <v>22377</v>
      </c>
      <c r="C7504" s="452" t="s">
        <v>22378</v>
      </c>
      <c r="D7504" s="452" t="s">
        <v>15</v>
      </c>
    </row>
    <row r="7505" spans="1:4" hidden="1">
      <c r="A7505" s="452" t="s">
        <v>22379</v>
      </c>
      <c r="B7505" s="820" t="s">
        <v>22380</v>
      </c>
      <c r="C7505" s="452" t="s">
        <v>22381</v>
      </c>
      <c r="D7505" s="452" t="s">
        <v>19</v>
      </c>
    </row>
    <row r="7506" spans="1:4" hidden="1">
      <c r="A7506" s="452" t="s">
        <v>22382</v>
      </c>
      <c r="B7506" s="820" t="s">
        <v>22383</v>
      </c>
      <c r="C7506" s="452" t="s">
        <v>22384</v>
      </c>
      <c r="D7506" s="452" t="s">
        <v>35</v>
      </c>
    </row>
    <row r="7507" spans="1:4" hidden="1">
      <c r="A7507" s="452" t="s">
        <v>22385</v>
      </c>
      <c r="B7507" s="820" t="s">
        <v>22386</v>
      </c>
      <c r="C7507" s="452" t="s">
        <v>22387</v>
      </c>
      <c r="D7507" s="452" t="s">
        <v>7</v>
      </c>
    </row>
    <row r="7508" spans="1:4" hidden="1">
      <c r="A7508" s="452" t="s">
        <v>22388</v>
      </c>
      <c r="B7508" s="820" t="s">
        <v>22389</v>
      </c>
      <c r="C7508" s="452" t="s">
        <v>22390</v>
      </c>
      <c r="D7508" s="452" t="s">
        <v>39</v>
      </c>
    </row>
    <row r="7509" spans="1:4" hidden="1">
      <c r="A7509" s="452" t="s">
        <v>22391</v>
      </c>
      <c r="B7509" s="820" t="s">
        <v>22392</v>
      </c>
      <c r="C7509" s="452" t="s">
        <v>22393</v>
      </c>
      <c r="D7509" s="452" t="s">
        <v>27</v>
      </c>
    </row>
    <row r="7510" spans="1:4" hidden="1">
      <c r="A7510" s="452" t="s">
        <v>22394</v>
      </c>
      <c r="B7510" s="820" t="s">
        <v>22395</v>
      </c>
      <c r="C7510" s="452" t="s">
        <v>22396</v>
      </c>
      <c r="D7510" s="452" t="s">
        <v>43</v>
      </c>
    </row>
    <row r="7511" spans="1:4" hidden="1">
      <c r="A7511" s="452" t="s">
        <v>22397</v>
      </c>
      <c r="B7511" s="820" t="s">
        <v>22398</v>
      </c>
      <c r="C7511" s="452" t="s">
        <v>22399</v>
      </c>
      <c r="D7511" s="452" t="s">
        <v>11</v>
      </c>
    </row>
    <row r="7512" spans="1:4" hidden="1">
      <c r="A7512" s="452" t="s">
        <v>22400</v>
      </c>
      <c r="B7512" s="820" t="s">
        <v>22401</v>
      </c>
      <c r="C7512" s="452" t="s">
        <v>22402</v>
      </c>
      <c r="D7512" s="452" t="s">
        <v>54</v>
      </c>
    </row>
    <row r="7513" spans="1:4" hidden="1">
      <c r="A7513" s="452" t="s">
        <v>22403</v>
      </c>
      <c r="B7513" s="820" t="s">
        <v>22404</v>
      </c>
      <c r="C7513" s="452" t="s">
        <v>22405</v>
      </c>
      <c r="D7513" s="452" t="s">
        <v>15</v>
      </c>
    </row>
    <row r="7514" spans="1:4" hidden="1">
      <c r="A7514" s="452" t="s">
        <v>22406</v>
      </c>
      <c r="B7514" s="820" t="s">
        <v>22407</v>
      </c>
      <c r="C7514" s="452" t="s">
        <v>22408</v>
      </c>
      <c r="D7514" s="452" t="s">
        <v>19</v>
      </c>
    </row>
    <row r="7515" spans="1:4" hidden="1">
      <c r="A7515" s="452" t="s">
        <v>22409</v>
      </c>
      <c r="B7515" s="820" t="s">
        <v>22410</v>
      </c>
      <c r="C7515" s="452" t="s">
        <v>22411</v>
      </c>
      <c r="D7515" s="452" t="s">
        <v>35</v>
      </c>
    </row>
    <row r="7516" spans="1:4" hidden="1">
      <c r="A7516" s="452" t="s">
        <v>22412</v>
      </c>
      <c r="B7516" s="820" t="s">
        <v>22413</v>
      </c>
      <c r="C7516" s="452" t="s">
        <v>22414</v>
      </c>
      <c r="D7516" s="452" t="s">
        <v>7</v>
      </c>
    </row>
    <row r="7517" spans="1:4" hidden="1">
      <c r="A7517" s="452" t="s">
        <v>22415</v>
      </c>
      <c r="B7517" s="820" t="s">
        <v>22416</v>
      </c>
      <c r="C7517" s="452" t="s">
        <v>22417</v>
      </c>
      <c r="D7517" s="452" t="s">
        <v>39</v>
      </c>
    </row>
    <row r="7518" spans="1:4" hidden="1">
      <c r="A7518" s="452" t="s">
        <v>22418</v>
      </c>
      <c r="B7518" s="820" t="s">
        <v>22419</v>
      </c>
      <c r="C7518" s="452" t="s">
        <v>22420</v>
      </c>
      <c r="D7518" s="452" t="s">
        <v>27</v>
      </c>
    </row>
    <row r="7519" spans="1:4" hidden="1">
      <c r="A7519" s="452" t="s">
        <v>22421</v>
      </c>
      <c r="B7519" s="820" t="s">
        <v>22422</v>
      </c>
      <c r="C7519" s="452" t="s">
        <v>22423</v>
      </c>
      <c r="D7519" s="452" t="s">
        <v>43</v>
      </c>
    </row>
    <row r="7520" spans="1:4" hidden="1">
      <c r="A7520" s="452" t="s">
        <v>22424</v>
      </c>
      <c r="B7520" s="820" t="s">
        <v>22425</v>
      </c>
      <c r="C7520" s="452" t="s">
        <v>22426</v>
      </c>
      <c r="D7520" s="452" t="s">
        <v>11</v>
      </c>
    </row>
    <row r="7521" spans="1:4" hidden="1">
      <c r="A7521" s="452" t="s">
        <v>22427</v>
      </c>
      <c r="B7521" s="820" t="s">
        <v>22428</v>
      </c>
      <c r="C7521" s="452" t="s">
        <v>22429</v>
      </c>
      <c r="D7521" s="452" t="s">
        <v>54</v>
      </c>
    </row>
    <row r="7522" spans="1:4" hidden="1">
      <c r="A7522" s="452" t="s">
        <v>22430</v>
      </c>
      <c r="B7522" s="820" t="s">
        <v>22431</v>
      </c>
      <c r="C7522" s="452" t="s">
        <v>22432</v>
      </c>
      <c r="D7522" s="452" t="s">
        <v>15</v>
      </c>
    </row>
    <row r="7523" spans="1:4" hidden="1">
      <c r="A7523" s="452" t="s">
        <v>22433</v>
      </c>
      <c r="B7523" s="820" t="s">
        <v>22434</v>
      </c>
      <c r="C7523" s="452" t="s">
        <v>22435</v>
      </c>
      <c r="D7523" s="452" t="s">
        <v>19</v>
      </c>
    </row>
    <row r="7524" spans="1:4" hidden="1">
      <c r="A7524" s="452" t="s">
        <v>22436</v>
      </c>
      <c r="B7524" s="820" t="s">
        <v>22437</v>
      </c>
      <c r="C7524" s="452" t="s">
        <v>22438</v>
      </c>
      <c r="D7524" s="452" t="s">
        <v>35</v>
      </c>
    </row>
    <row r="7525" spans="1:4" hidden="1">
      <c r="A7525" s="452" t="s">
        <v>22439</v>
      </c>
      <c r="B7525" s="820" t="s">
        <v>22440</v>
      </c>
      <c r="C7525" s="452" t="s">
        <v>22441</v>
      </c>
      <c r="D7525" s="452" t="s">
        <v>7</v>
      </c>
    </row>
    <row r="7526" spans="1:4" hidden="1">
      <c r="A7526" s="452" t="s">
        <v>22442</v>
      </c>
      <c r="B7526" s="820" t="s">
        <v>22443</v>
      </c>
      <c r="C7526" s="452" t="s">
        <v>22444</v>
      </c>
      <c r="D7526" s="452" t="s">
        <v>39</v>
      </c>
    </row>
    <row r="7527" spans="1:4" hidden="1">
      <c r="A7527" s="452" t="s">
        <v>22445</v>
      </c>
      <c r="B7527" s="820" t="s">
        <v>22446</v>
      </c>
      <c r="C7527" s="452" t="s">
        <v>22447</v>
      </c>
      <c r="D7527" s="452" t="s">
        <v>27</v>
      </c>
    </row>
    <row r="7528" spans="1:4" hidden="1">
      <c r="A7528" s="452" t="s">
        <v>22448</v>
      </c>
      <c r="B7528" s="820" t="s">
        <v>22449</v>
      </c>
      <c r="C7528" s="452" t="s">
        <v>22450</v>
      </c>
      <c r="D7528" s="452" t="s">
        <v>43</v>
      </c>
    </row>
    <row r="7529" spans="1:4" hidden="1">
      <c r="A7529" s="452" t="s">
        <v>22451</v>
      </c>
      <c r="B7529" s="820" t="s">
        <v>22452</v>
      </c>
      <c r="C7529" s="452" t="s">
        <v>22453</v>
      </c>
      <c r="D7529" s="452" t="s">
        <v>11</v>
      </c>
    </row>
    <row r="7530" spans="1:4" hidden="1">
      <c r="A7530" s="452" t="s">
        <v>22454</v>
      </c>
      <c r="B7530" s="820" t="s">
        <v>22455</v>
      </c>
      <c r="C7530" s="452" t="s">
        <v>22456</v>
      </c>
      <c r="D7530" s="452" t="s">
        <v>54</v>
      </c>
    </row>
    <row r="7531" spans="1:4" hidden="1">
      <c r="A7531" s="452" t="s">
        <v>22457</v>
      </c>
      <c r="B7531" s="820" t="s">
        <v>22458</v>
      </c>
      <c r="C7531" s="452" t="s">
        <v>22459</v>
      </c>
      <c r="D7531" s="452" t="s">
        <v>15</v>
      </c>
    </row>
    <row r="7532" spans="1:4" hidden="1">
      <c r="A7532" s="452" t="s">
        <v>22460</v>
      </c>
      <c r="B7532" s="820" t="s">
        <v>22461</v>
      </c>
      <c r="C7532" s="452" t="s">
        <v>22462</v>
      </c>
      <c r="D7532" s="452" t="s">
        <v>19</v>
      </c>
    </row>
    <row r="7533" spans="1:4" hidden="1">
      <c r="A7533" s="452" t="s">
        <v>22463</v>
      </c>
      <c r="B7533" s="820" t="s">
        <v>22464</v>
      </c>
      <c r="C7533" s="452" t="s">
        <v>22465</v>
      </c>
      <c r="D7533" s="452" t="s">
        <v>35</v>
      </c>
    </row>
    <row r="7534" spans="1:4" hidden="1">
      <c r="A7534" s="452" t="s">
        <v>22466</v>
      </c>
      <c r="B7534" s="820" t="s">
        <v>22467</v>
      </c>
      <c r="C7534" s="452" t="s">
        <v>22468</v>
      </c>
      <c r="D7534" s="452" t="s">
        <v>7</v>
      </c>
    </row>
    <row r="7535" spans="1:4" hidden="1">
      <c r="A7535" s="452" t="s">
        <v>22469</v>
      </c>
      <c r="B7535" s="820" t="s">
        <v>22470</v>
      </c>
      <c r="C7535" s="452" t="s">
        <v>22471</v>
      </c>
      <c r="D7535" s="452" t="s">
        <v>39</v>
      </c>
    </row>
    <row r="7536" spans="1:4" hidden="1">
      <c r="A7536" s="452" t="s">
        <v>22472</v>
      </c>
      <c r="B7536" s="820" t="s">
        <v>22473</v>
      </c>
      <c r="C7536" s="452" t="s">
        <v>22474</v>
      </c>
      <c r="D7536" s="452" t="s">
        <v>27</v>
      </c>
    </row>
    <row r="7537" spans="1:4" hidden="1">
      <c r="A7537" s="452" t="s">
        <v>22475</v>
      </c>
      <c r="B7537" s="820" t="s">
        <v>22476</v>
      </c>
      <c r="C7537" s="452" t="s">
        <v>22477</v>
      </c>
      <c r="D7537" s="452" t="s">
        <v>43</v>
      </c>
    </row>
    <row r="7538" spans="1:4" hidden="1">
      <c r="A7538" s="452" t="s">
        <v>22478</v>
      </c>
      <c r="B7538" s="820" t="s">
        <v>22479</v>
      </c>
      <c r="C7538" s="452" t="s">
        <v>22480</v>
      </c>
      <c r="D7538" s="452" t="s">
        <v>11</v>
      </c>
    </row>
    <row r="7539" spans="1:4" hidden="1">
      <c r="A7539" s="452" t="s">
        <v>22481</v>
      </c>
      <c r="B7539" s="820" t="s">
        <v>22482</v>
      </c>
      <c r="C7539" s="452" t="s">
        <v>22483</v>
      </c>
      <c r="D7539" s="452" t="s">
        <v>54</v>
      </c>
    </row>
    <row r="7540" spans="1:4" hidden="1">
      <c r="A7540" s="452" t="s">
        <v>22484</v>
      </c>
      <c r="B7540" s="820" t="s">
        <v>22485</v>
      </c>
      <c r="C7540" s="452" t="s">
        <v>22486</v>
      </c>
      <c r="D7540" s="452" t="s">
        <v>15</v>
      </c>
    </row>
    <row r="7541" spans="1:4" hidden="1">
      <c r="A7541" s="452" t="s">
        <v>22487</v>
      </c>
      <c r="B7541" s="820" t="s">
        <v>22488</v>
      </c>
      <c r="C7541" s="452" t="s">
        <v>22489</v>
      </c>
      <c r="D7541" s="452" t="s">
        <v>19</v>
      </c>
    </row>
    <row r="7542" spans="1:4" hidden="1">
      <c r="A7542" s="452" t="s">
        <v>22490</v>
      </c>
      <c r="B7542" s="820" t="s">
        <v>22491</v>
      </c>
      <c r="C7542" s="452" t="s">
        <v>22492</v>
      </c>
      <c r="D7542" s="452" t="s">
        <v>35</v>
      </c>
    </row>
    <row r="7543" spans="1:4" hidden="1">
      <c r="A7543" s="452" t="s">
        <v>22493</v>
      </c>
      <c r="B7543" s="820" t="s">
        <v>22494</v>
      </c>
      <c r="C7543" s="452" t="s">
        <v>22495</v>
      </c>
      <c r="D7543" s="452" t="s">
        <v>7</v>
      </c>
    </row>
    <row r="7544" spans="1:4" hidden="1">
      <c r="A7544" s="452" t="s">
        <v>22496</v>
      </c>
      <c r="B7544" s="820" t="s">
        <v>22497</v>
      </c>
      <c r="C7544" s="452" t="s">
        <v>22498</v>
      </c>
      <c r="D7544" s="452" t="s">
        <v>39</v>
      </c>
    </row>
    <row r="7545" spans="1:4" hidden="1">
      <c r="A7545" s="452" t="s">
        <v>22499</v>
      </c>
      <c r="B7545" s="820" t="s">
        <v>22500</v>
      </c>
      <c r="C7545" s="452" t="s">
        <v>22501</v>
      </c>
      <c r="D7545" s="452" t="s">
        <v>27</v>
      </c>
    </row>
    <row r="7546" spans="1:4" hidden="1">
      <c r="A7546" s="452" t="s">
        <v>22502</v>
      </c>
      <c r="B7546" s="820" t="s">
        <v>22503</v>
      </c>
      <c r="C7546" s="452" t="s">
        <v>22504</v>
      </c>
      <c r="D7546" s="452" t="s">
        <v>43</v>
      </c>
    </row>
    <row r="7547" spans="1:4" hidden="1">
      <c r="A7547" s="452" t="s">
        <v>22505</v>
      </c>
      <c r="B7547" s="820" t="s">
        <v>22506</v>
      </c>
      <c r="C7547" s="452" t="s">
        <v>22507</v>
      </c>
      <c r="D7547" s="452" t="s">
        <v>11</v>
      </c>
    </row>
    <row r="7548" spans="1:4" hidden="1">
      <c r="A7548" s="452" t="s">
        <v>22508</v>
      </c>
      <c r="B7548" s="820" t="s">
        <v>22509</v>
      </c>
      <c r="C7548" s="452" t="s">
        <v>22510</v>
      </c>
      <c r="D7548" s="452" t="s">
        <v>54</v>
      </c>
    </row>
    <row r="7549" spans="1:4" hidden="1">
      <c r="A7549" s="452" t="s">
        <v>22511</v>
      </c>
      <c r="B7549" s="820" t="s">
        <v>22512</v>
      </c>
      <c r="C7549" s="452" t="s">
        <v>22513</v>
      </c>
      <c r="D7549" s="452" t="s">
        <v>15</v>
      </c>
    </row>
    <row r="7550" spans="1:4" hidden="1">
      <c r="A7550" s="452" t="s">
        <v>22514</v>
      </c>
      <c r="B7550" s="820" t="s">
        <v>22515</v>
      </c>
      <c r="C7550" s="452" t="s">
        <v>22516</v>
      </c>
      <c r="D7550" s="452" t="s">
        <v>19</v>
      </c>
    </row>
    <row r="7551" spans="1:4" hidden="1">
      <c r="A7551" s="452" t="s">
        <v>22517</v>
      </c>
      <c r="B7551" s="820" t="s">
        <v>22518</v>
      </c>
      <c r="C7551" s="452" t="s">
        <v>22519</v>
      </c>
      <c r="D7551" s="452" t="s">
        <v>35</v>
      </c>
    </row>
    <row r="7552" spans="1:4" hidden="1">
      <c r="A7552" s="452" t="s">
        <v>22520</v>
      </c>
      <c r="B7552" s="820" t="s">
        <v>22521</v>
      </c>
      <c r="C7552" s="452" t="s">
        <v>22522</v>
      </c>
      <c r="D7552" s="452" t="s">
        <v>7</v>
      </c>
    </row>
    <row r="7553" spans="1:4" hidden="1">
      <c r="A7553" s="452" t="s">
        <v>22523</v>
      </c>
      <c r="B7553" s="820" t="s">
        <v>22524</v>
      </c>
      <c r="C7553" s="452" t="s">
        <v>22525</v>
      </c>
      <c r="D7553" s="452" t="s">
        <v>39</v>
      </c>
    </row>
    <row r="7554" spans="1:4" hidden="1">
      <c r="A7554" s="452" t="s">
        <v>22526</v>
      </c>
      <c r="B7554" s="820" t="s">
        <v>22527</v>
      </c>
      <c r="C7554" s="452" t="s">
        <v>22528</v>
      </c>
      <c r="D7554" s="452" t="s">
        <v>27</v>
      </c>
    </row>
    <row r="7555" spans="1:4" hidden="1">
      <c r="A7555" s="452" t="s">
        <v>22529</v>
      </c>
      <c r="B7555" s="820" t="s">
        <v>22530</v>
      </c>
      <c r="C7555" s="452" t="s">
        <v>22531</v>
      </c>
      <c r="D7555" s="452" t="s">
        <v>43</v>
      </c>
    </row>
    <row r="7556" spans="1:4" hidden="1">
      <c r="A7556" s="452" t="s">
        <v>22532</v>
      </c>
      <c r="B7556" s="820" t="s">
        <v>22533</v>
      </c>
      <c r="C7556" s="452" t="s">
        <v>22534</v>
      </c>
      <c r="D7556" s="452" t="s">
        <v>11</v>
      </c>
    </row>
    <row r="7557" spans="1:4" hidden="1">
      <c r="A7557" s="452" t="s">
        <v>22535</v>
      </c>
      <c r="B7557" s="820" t="s">
        <v>22536</v>
      </c>
      <c r="C7557" s="452" t="s">
        <v>22537</v>
      </c>
      <c r="D7557" s="452" t="s">
        <v>54</v>
      </c>
    </row>
    <row r="7558" spans="1:4" hidden="1">
      <c r="A7558" s="452" t="s">
        <v>22538</v>
      </c>
      <c r="B7558" s="820" t="s">
        <v>22539</v>
      </c>
      <c r="C7558" s="452" t="s">
        <v>22540</v>
      </c>
      <c r="D7558" s="452" t="s">
        <v>15</v>
      </c>
    </row>
    <row r="7559" spans="1:4" hidden="1">
      <c r="A7559" s="452" t="s">
        <v>22541</v>
      </c>
      <c r="B7559" s="820" t="s">
        <v>22542</v>
      </c>
      <c r="C7559" s="452" t="s">
        <v>22543</v>
      </c>
      <c r="D7559" s="452" t="s">
        <v>19</v>
      </c>
    </row>
    <row r="7560" spans="1:4" hidden="1">
      <c r="A7560" s="452" t="s">
        <v>22544</v>
      </c>
      <c r="B7560" s="820" t="s">
        <v>22545</v>
      </c>
      <c r="C7560" s="452" t="s">
        <v>22546</v>
      </c>
      <c r="D7560" s="452" t="s">
        <v>35</v>
      </c>
    </row>
    <row r="7561" spans="1:4" hidden="1">
      <c r="A7561" s="452" t="s">
        <v>22547</v>
      </c>
      <c r="B7561" s="820" t="s">
        <v>22548</v>
      </c>
      <c r="C7561" s="452" t="s">
        <v>22549</v>
      </c>
      <c r="D7561" s="452" t="s">
        <v>7</v>
      </c>
    </row>
    <row r="7562" spans="1:4" hidden="1">
      <c r="A7562" s="452" t="s">
        <v>22550</v>
      </c>
      <c r="B7562" s="820" t="s">
        <v>22551</v>
      </c>
      <c r="C7562" s="452" t="s">
        <v>22552</v>
      </c>
      <c r="D7562" s="452" t="s">
        <v>39</v>
      </c>
    </row>
    <row r="7563" spans="1:4" hidden="1">
      <c r="A7563" s="452" t="s">
        <v>22553</v>
      </c>
      <c r="B7563" s="820" t="s">
        <v>22554</v>
      </c>
      <c r="C7563" s="452" t="s">
        <v>22555</v>
      </c>
      <c r="D7563" s="452" t="s">
        <v>27</v>
      </c>
    </row>
    <row r="7564" spans="1:4" hidden="1">
      <c r="A7564" s="452" t="s">
        <v>22556</v>
      </c>
      <c r="B7564" s="820" t="s">
        <v>22557</v>
      </c>
      <c r="C7564" s="452" t="s">
        <v>22558</v>
      </c>
      <c r="D7564" s="452" t="s">
        <v>43</v>
      </c>
    </row>
    <row r="7565" spans="1:4" hidden="1">
      <c r="A7565" s="452" t="s">
        <v>22559</v>
      </c>
      <c r="B7565" s="820" t="s">
        <v>22560</v>
      </c>
      <c r="C7565" s="452" t="s">
        <v>22561</v>
      </c>
      <c r="D7565" s="452" t="s">
        <v>11</v>
      </c>
    </row>
    <row r="7566" spans="1:4" hidden="1">
      <c r="A7566" s="452" t="s">
        <v>22562</v>
      </c>
      <c r="B7566" s="820" t="s">
        <v>22563</v>
      </c>
      <c r="C7566" s="452" t="s">
        <v>22564</v>
      </c>
      <c r="D7566" s="452" t="s">
        <v>54</v>
      </c>
    </row>
    <row r="7567" spans="1:4" hidden="1">
      <c r="A7567" s="452" t="s">
        <v>22565</v>
      </c>
      <c r="B7567" s="820" t="s">
        <v>22566</v>
      </c>
      <c r="C7567" s="452" t="s">
        <v>22567</v>
      </c>
      <c r="D7567" s="452" t="s">
        <v>15</v>
      </c>
    </row>
    <row r="7568" spans="1:4" hidden="1">
      <c r="A7568" s="452" t="s">
        <v>22568</v>
      </c>
      <c r="B7568" s="820" t="s">
        <v>22569</v>
      </c>
      <c r="C7568" s="452" t="s">
        <v>22570</v>
      </c>
      <c r="D7568" s="452" t="s">
        <v>19</v>
      </c>
    </row>
    <row r="7569" spans="1:4" hidden="1">
      <c r="A7569" s="452" t="s">
        <v>22571</v>
      </c>
      <c r="B7569" s="820" t="s">
        <v>22572</v>
      </c>
      <c r="C7569" s="452" t="s">
        <v>22573</v>
      </c>
      <c r="D7569" s="452" t="s">
        <v>35</v>
      </c>
    </row>
    <row r="7570" spans="1:4" hidden="1">
      <c r="A7570" s="452" t="s">
        <v>22574</v>
      </c>
      <c r="B7570" s="820" t="s">
        <v>22575</v>
      </c>
      <c r="C7570" s="452" t="s">
        <v>22576</v>
      </c>
      <c r="D7570" s="452" t="s">
        <v>7</v>
      </c>
    </row>
    <row r="7571" spans="1:4" hidden="1">
      <c r="A7571" s="452" t="s">
        <v>22577</v>
      </c>
      <c r="B7571" s="820" t="s">
        <v>22578</v>
      </c>
      <c r="C7571" s="452" t="s">
        <v>22579</v>
      </c>
      <c r="D7571" s="452" t="s">
        <v>39</v>
      </c>
    </row>
    <row r="7572" spans="1:4" hidden="1">
      <c r="A7572" s="452" t="s">
        <v>22580</v>
      </c>
      <c r="B7572" s="820" t="s">
        <v>22581</v>
      </c>
      <c r="C7572" s="452" t="s">
        <v>22582</v>
      </c>
      <c r="D7572" s="452" t="s">
        <v>27</v>
      </c>
    </row>
    <row r="7573" spans="1:4" hidden="1">
      <c r="A7573" s="452" t="s">
        <v>22583</v>
      </c>
      <c r="B7573" s="820" t="s">
        <v>22584</v>
      </c>
      <c r="C7573" s="452" t="s">
        <v>22585</v>
      </c>
      <c r="D7573" s="452" t="s">
        <v>43</v>
      </c>
    </row>
    <row r="7574" spans="1:4" hidden="1">
      <c r="A7574" s="452" t="s">
        <v>22586</v>
      </c>
      <c r="B7574" s="820" t="s">
        <v>22587</v>
      </c>
      <c r="C7574" s="452" t="s">
        <v>22588</v>
      </c>
      <c r="D7574" s="452" t="s">
        <v>11</v>
      </c>
    </row>
    <row r="7575" spans="1:4" hidden="1">
      <c r="A7575" s="452" t="s">
        <v>22589</v>
      </c>
      <c r="B7575" s="820" t="s">
        <v>22590</v>
      </c>
      <c r="C7575" s="452" t="s">
        <v>22591</v>
      </c>
      <c r="D7575" s="452" t="s">
        <v>54</v>
      </c>
    </row>
    <row r="7576" spans="1:4" hidden="1">
      <c r="A7576" s="452" t="s">
        <v>22592</v>
      </c>
      <c r="B7576" s="820" t="s">
        <v>22593</v>
      </c>
      <c r="C7576" s="452" t="s">
        <v>22594</v>
      </c>
      <c r="D7576" s="452" t="s">
        <v>15</v>
      </c>
    </row>
    <row r="7577" spans="1:4" hidden="1">
      <c r="A7577" s="452" t="s">
        <v>22595</v>
      </c>
      <c r="B7577" s="820" t="s">
        <v>22596</v>
      </c>
      <c r="C7577" s="452" t="s">
        <v>22597</v>
      </c>
      <c r="D7577" s="452" t="s">
        <v>19</v>
      </c>
    </row>
    <row r="7578" spans="1:4" hidden="1">
      <c r="A7578" s="452" t="s">
        <v>22598</v>
      </c>
      <c r="B7578" s="820" t="s">
        <v>22599</v>
      </c>
      <c r="C7578" s="452" t="s">
        <v>22600</v>
      </c>
      <c r="D7578" s="452" t="s">
        <v>35</v>
      </c>
    </row>
    <row r="7579" spans="1:4" hidden="1">
      <c r="A7579" s="452" t="s">
        <v>22601</v>
      </c>
      <c r="B7579" s="820" t="s">
        <v>22602</v>
      </c>
      <c r="C7579" s="452" t="s">
        <v>22603</v>
      </c>
      <c r="D7579" s="452" t="s">
        <v>7</v>
      </c>
    </row>
    <row r="7580" spans="1:4" hidden="1">
      <c r="A7580" s="452" t="s">
        <v>22604</v>
      </c>
      <c r="B7580" s="820" t="s">
        <v>22605</v>
      </c>
      <c r="C7580" s="452" t="s">
        <v>22606</v>
      </c>
      <c r="D7580" s="452" t="s">
        <v>39</v>
      </c>
    </row>
    <row r="7581" spans="1:4" hidden="1">
      <c r="A7581" s="452" t="s">
        <v>22607</v>
      </c>
      <c r="B7581" s="820" t="s">
        <v>22608</v>
      </c>
      <c r="C7581" s="452" t="s">
        <v>22609</v>
      </c>
      <c r="D7581" s="452" t="s">
        <v>27</v>
      </c>
    </row>
    <row r="7582" spans="1:4" hidden="1">
      <c r="A7582" s="452" t="s">
        <v>22610</v>
      </c>
      <c r="B7582" s="820" t="s">
        <v>22611</v>
      </c>
      <c r="C7582" s="452" t="s">
        <v>22612</v>
      </c>
      <c r="D7582" s="452" t="s">
        <v>43</v>
      </c>
    </row>
    <row r="7583" spans="1:4" hidden="1">
      <c r="A7583" s="452" t="s">
        <v>22613</v>
      </c>
      <c r="B7583" s="820" t="s">
        <v>22614</v>
      </c>
      <c r="C7583" s="452" t="s">
        <v>22615</v>
      </c>
      <c r="D7583" s="452" t="s">
        <v>11</v>
      </c>
    </row>
    <row r="7584" spans="1:4" hidden="1">
      <c r="A7584" s="452" t="s">
        <v>22616</v>
      </c>
      <c r="B7584" s="820" t="s">
        <v>22617</v>
      </c>
      <c r="C7584" s="452" t="s">
        <v>22618</v>
      </c>
      <c r="D7584" s="452" t="s">
        <v>54</v>
      </c>
    </row>
    <row r="7585" spans="1:4" hidden="1">
      <c r="A7585" s="452" t="s">
        <v>22619</v>
      </c>
      <c r="B7585" s="820" t="s">
        <v>22620</v>
      </c>
      <c r="C7585" s="452" t="s">
        <v>22621</v>
      </c>
      <c r="D7585" s="452" t="s">
        <v>15</v>
      </c>
    </row>
    <row r="7586" spans="1:4" hidden="1">
      <c r="A7586" s="452" t="s">
        <v>22622</v>
      </c>
      <c r="B7586" s="820" t="s">
        <v>22623</v>
      </c>
      <c r="C7586" s="452" t="s">
        <v>22624</v>
      </c>
      <c r="D7586" s="452" t="s">
        <v>19</v>
      </c>
    </row>
    <row r="7587" spans="1:4" hidden="1">
      <c r="A7587" s="452" t="s">
        <v>22625</v>
      </c>
      <c r="B7587" s="820" t="s">
        <v>22626</v>
      </c>
      <c r="C7587" s="452" t="s">
        <v>22627</v>
      </c>
      <c r="D7587" s="452" t="s">
        <v>35</v>
      </c>
    </row>
    <row r="7588" spans="1:4" hidden="1">
      <c r="A7588" s="452" t="s">
        <v>22628</v>
      </c>
      <c r="B7588" s="820" t="s">
        <v>22629</v>
      </c>
      <c r="C7588" s="452" t="s">
        <v>22630</v>
      </c>
      <c r="D7588" s="452" t="s">
        <v>7</v>
      </c>
    </row>
    <row r="7589" spans="1:4" hidden="1">
      <c r="A7589" s="452" t="s">
        <v>22631</v>
      </c>
      <c r="B7589" s="820" t="s">
        <v>22632</v>
      </c>
      <c r="C7589" s="452" t="s">
        <v>22633</v>
      </c>
      <c r="D7589" s="452" t="s">
        <v>39</v>
      </c>
    </row>
    <row r="7590" spans="1:4" hidden="1">
      <c r="A7590" s="452" t="s">
        <v>22634</v>
      </c>
      <c r="B7590" s="820" t="s">
        <v>22635</v>
      </c>
      <c r="C7590" s="452" t="s">
        <v>22636</v>
      </c>
      <c r="D7590" s="452" t="s">
        <v>27</v>
      </c>
    </row>
    <row r="7591" spans="1:4" hidden="1">
      <c r="A7591" s="452" t="s">
        <v>22637</v>
      </c>
      <c r="B7591" s="820" t="s">
        <v>22638</v>
      </c>
      <c r="C7591" s="452" t="s">
        <v>22639</v>
      </c>
      <c r="D7591" s="452" t="s">
        <v>43</v>
      </c>
    </row>
    <row r="7592" spans="1:4" hidden="1">
      <c r="A7592" s="452" t="s">
        <v>22640</v>
      </c>
      <c r="B7592" s="820" t="s">
        <v>22641</v>
      </c>
      <c r="C7592" s="452" t="s">
        <v>22642</v>
      </c>
      <c r="D7592" s="452" t="s">
        <v>11</v>
      </c>
    </row>
    <row r="7593" spans="1:4" hidden="1">
      <c r="A7593" s="452" t="s">
        <v>22643</v>
      </c>
      <c r="B7593" s="820" t="s">
        <v>22644</v>
      </c>
      <c r="C7593" s="452" t="s">
        <v>22645</v>
      </c>
      <c r="D7593" s="452" t="s">
        <v>54</v>
      </c>
    </row>
    <row r="7594" spans="1:4" hidden="1">
      <c r="A7594" s="452" t="s">
        <v>22646</v>
      </c>
      <c r="B7594" s="820" t="s">
        <v>22647</v>
      </c>
      <c r="C7594" s="452" t="s">
        <v>22648</v>
      </c>
      <c r="D7594" s="452" t="s">
        <v>15</v>
      </c>
    </row>
    <row r="7595" spans="1:4" hidden="1">
      <c r="A7595" s="452" t="s">
        <v>22649</v>
      </c>
      <c r="B7595" s="820" t="s">
        <v>22650</v>
      </c>
      <c r="C7595" s="452" t="s">
        <v>22651</v>
      </c>
      <c r="D7595" s="452" t="s">
        <v>19</v>
      </c>
    </row>
    <row r="7596" spans="1:4" hidden="1">
      <c r="A7596" s="452" t="s">
        <v>22652</v>
      </c>
      <c r="B7596" s="820" t="s">
        <v>22653</v>
      </c>
      <c r="C7596" s="452" t="s">
        <v>22654</v>
      </c>
      <c r="D7596" s="452" t="s">
        <v>35</v>
      </c>
    </row>
    <row r="7597" spans="1:4" hidden="1">
      <c r="A7597" s="452" t="s">
        <v>22655</v>
      </c>
      <c r="B7597" s="820" t="s">
        <v>22656</v>
      </c>
      <c r="C7597" s="452" t="s">
        <v>22657</v>
      </c>
      <c r="D7597" s="452" t="s">
        <v>7</v>
      </c>
    </row>
    <row r="7598" spans="1:4" hidden="1">
      <c r="A7598" s="452" t="s">
        <v>22658</v>
      </c>
      <c r="B7598" s="820" t="s">
        <v>22659</v>
      </c>
      <c r="C7598" s="452" t="s">
        <v>22660</v>
      </c>
      <c r="D7598" s="452" t="s">
        <v>39</v>
      </c>
    </row>
    <row r="7599" spans="1:4" hidden="1">
      <c r="A7599" s="452" t="s">
        <v>22661</v>
      </c>
      <c r="B7599" s="820" t="s">
        <v>22662</v>
      </c>
      <c r="C7599" s="452" t="s">
        <v>22663</v>
      </c>
      <c r="D7599" s="452" t="s">
        <v>27</v>
      </c>
    </row>
    <row r="7600" spans="1:4" hidden="1">
      <c r="A7600" s="452" t="s">
        <v>22664</v>
      </c>
      <c r="B7600" s="820" t="s">
        <v>22665</v>
      </c>
      <c r="C7600" s="452" t="s">
        <v>22666</v>
      </c>
      <c r="D7600" s="452" t="s">
        <v>43</v>
      </c>
    </row>
    <row r="7601" spans="1:4" hidden="1">
      <c r="A7601" s="452" t="s">
        <v>22667</v>
      </c>
      <c r="B7601" s="820" t="s">
        <v>22668</v>
      </c>
      <c r="C7601" s="452" t="s">
        <v>22669</v>
      </c>
      <c r="D7601" s="452" t="s">
        <v>11</v>
      </c>
    </row>
    <row r="7602" spans="1:4" hidden="1">
      <c r="A7602" s="452" t="s">
        <v>22670</v>
      </c>
      <c r="B7602" s="820" t="s">
        <v>22671</v>
      </c>
      <c r="C7602" s="452" t="s">
        <v>22672</v>
      </c>
      <c r="D7602" s="452" t="s">
        <v>54</v>
      </c>
    </row>
    <row r="7603" spans="1:4" hidden="1">
      <c r="A7603" s="452" t="s">
        <v>22673</v>
      </c>
      <c r="B7603" s="820" t="s">
        <v>22674</v>
      </c>
      <c r="C7603" s="452" t="s">
        <v>22675</v>
      </c>
      <c r="D7603" s="452" t="s">
        <v>15</v>
      </c>
    </row>
    <row r="7604" spans="1:4" hidden="1">
      <c r="A7604" s="452" t="s">
        <v>22676</v>
      </c>
      <c r="B7604" s="820" t="s">
        <v>22677</v>
      </c>
      <c r="C7604" s="452" t="s">
        <v>22678</v>
      </c>
      <c r="D7604" s="452" t="s">
        <v>19</v>
      </c>
    </row>
    <row r="7605" spans="1:4" hidden="1">
      <c r="A7605" s="452" t="s">
        <v>22679</v>
      </c>
      <c r="B7605" s="820" t="s">
        <v>22680</v>
      </c>
      <c r="C7605" s="452" t="s">
        <v>22681</v>
      </c>
      <c r="D7605" s="452" t="s">
        <v>35</v>
      </c>
    </row>
    <row r="7606" spans="1:4" hidden="1">
      <c r="A7606" s="452" t="s">
        <v>22682</v>
      </c>
      <c r="B7606" s="820" t="s">
        <v>22683</v>
      </c>
      <c r="C7606" s="452" t="s">
        <v>22684</v>
      </c>
      <c r="D7606" s="452" t="s">
        <v>7</v>
      </c>
    </row>
    <row r="7607" spans="1:4" hidden="1">
      <c r="A7607" s="452" t="s">
        <v>22685</v>
      </c>
      <c r="B7607" s="820" t="s">
        <v>22686</v>
      </c>
      <c r="C7607" s="452" t="s">
        <v>22687</v>
      </c>
      <c r="D7607" s="452" t="s">
        <v>39</v>
      </c>
    </row>
    <row r="7608" spans="1:4" hidden="1">
      <c r="A7608" s="452" t="s">
        <v>22688</v>
      </c>
      <c r="B7608" s="820" t="s">
        <v>22689</v>
      </c>
      <c r="C7608" s="452" t="s">
        <v>22690</v>
      </c>
      <c r="D7608" s="452" t="s">
        <v>27</v>
      </c>
    </row>
    <row r="7609" spans="1:4" hidden="1">
      <c r="A7609" s="452" t="s">
        <v>22691</v>
      </c>
      <c r="B7609" s="820" t="s">
        <v>22692</v>
      </c>
      <c r="C7609" s="452" t="s">
        <v>22693</v>
      </c>
      <c r="D7609" s="452" t="s">
        <v>43</v>
      </c>
    </row>
    <row r="7610" spans="1:4" hidden="1">
      <c r="A7610" s="452" t="s">
        <v>22694</v>
      </c>
      <c r="B7610" s="820" t="s">
        <v>22695</v>
      </c>
      <c r="C7610" s="452" t="s">
        <v>22696</v>
      </c>
      <c r="D7610" s="452" t="s">
        <v>11</v>
      </c>
    </row>
    <row r="7611" spans="1:4" hidden="1">
      <c r="A7611" s="452" t="s">
        <v>22697</v>
      </c>
      <c r="B7611" s="820" t="s">
        <v>22698</v>
      </c>
      <c r="C7611" s="452" t="s">
        <v>22699</v>
      </c>
      <c r="D7611" s="452" t="s">
        <v>54</v>
      </c>
    </row>
    <row r="7612" spans="1:4" hidden="1">
      <c r="A7612" s="452" t="s">
        <v>22700</v>
      </c>
      <c r="B7612" s="820" t="s">
        <v>22701</v>
      </c>
      <c r="C7612" s="452" t="s">
        <v>22702</v>
      </c>
      <c r="D7612" s="452" t="s">
        <v>15</v>
      </c>
    </row>
    <row r="7613" spans="1:4" hidden="1">
      <c r="A7613" s="452" t="s">
        <v>22703</v>
      </c>
      <c r="B7613" s="820" t="s">
        <v>22704</v>
      </c>
      <c r="C7613" s="452" t="s">
        <v>22705</v>
      </c>
      <c r="D7613" s="452" t="s">
        <v>19</v>
      </c>
    </row>
    <row r="7614" spans="1:4" hidden="1">
      <c r="A7614" s="452" t="s">
        <v>22706</v>
      </c>
      <c r="B7614" s="820" t="s">
        <v>22707</v>
      </c>
      <c r="C7614" s="452" t="s">
        <v>22708</v>
      </c>
      <c r="D7614" s="452" t="s">
        <v>35</v>
      </c>
    </row>
    <row r="7615" spans="1:4" hidden="1">
      <c r="A7615" s="452" t="s">
        <v>22709</v>
      </c>
      <c r="B7615" s="820" t="s">
        <v>22710</v>
      </c>
      <c r="C7615" s="452" t="s">
        <v>22711</v>
      </c>
      <c r="D7615" s="452" t="s">
        <v>7</v>
      </c>
    </row>
    <row r="7616" spans="1:4" hidden="1">
      <c r="A7616" s="452" t="s">
        <v>22712</v>
      </c>
      <c r="B7616" s="820" t="s">
        <v>22713</v>
      </c>
      <c r="C7616" s="452" t="s">
        <v>22714</v>
      </c>
      <c r="D7616" s="452" t="s">
        <v>39</v>
      </c>
    </row>
    <row r="7617" spans="1:4" hidden="1">
      <c r="A7617" s="452" t="s">
        <v>22715</v>
      </c>
      <c r="B7617" s="820" t="s">
        <v>22716</v>
      </c>
      <c r="C7617" s="452" t="s">
        <v>22717</v>
      </c>
      <c r="D7617" s="452" t="s">
        <v>27</v>
      </c>
    </row>
    <row r="7618" spans="1:4" hidden="1">
      <c r="A7618" s="452" t="s">
        <v>22718</v>
      </c>
      <c r="B7618" s="820" t="s">
        <v>22719</v>
      </c>
      <c r="C7618" s="452" t="s">
        <v>22720</v>
      </c>
      <c r="D7618" s="452" t="s">
        <v>43</v>
      </c>
    </row>
    <row r="7619" spans="1:4" hidden="1">
      <c r="A7619" s="452" t="s">
        <v>22721</v>
      </c>
      <c r="B7619" s="820" t="s">
        <v>22722</v>
      </c>
      <c r="C7619" s="452" t="s">
        <v>22723</v>
      </c>
      <c r="D7619" s="452" t="s">
        <v>11</v>
      </c>
    </row>
    <row r="7620" spans="1:4" hidden="1">
      <c r="A7620" s="452" t="s">
        <v>22724</v>
      </c>
      <c r="B7620" s="820" t="s">
        <v>22725</v>
      </c>
      <c r="C7620" s="452" t="s">
        <v>22726</v>
      </c>
      <c r="D7620" s="452" t="s">
        <v>54</v>
      </c>
    </row>
    <row r="7621" spans="1:4" hidden="1">
      <c r="A7621" s="452" t="s">
        <v>22727</v>
      </c>
      <c r="B7621" s="820" t="s">
        <v>22728</v>
      </c>
      <c r="C7621" s="452" t="s">
        <v>22729</v>
      </c>
      <c r="D7621" s="452" t="s">
        <v>15</v>
      </c>
    </row>
    <row r="7622" spans="1:4" hidden="1">
      <c r="A7622" s="452" t="s">
        <v>22730</v>
      </c>
      <c r="B7622" s="820" t="s">
        <v>22731</v>
      </c>
      <c r="C7622" s="452" t="s">
        <v>22732</v>
      </c>
      <c r="D7622" s="452" t="s">
        <v>19</v>
      </c>
    </row>
    <row r="7623" spans="1:4" hidden="1">
      <c r="A7623" s="452" t="s">
        <v>22733</v>
      </c>
      <c r="B7623" s="820" t="s">
        <v>22734</v>
      </c>
      <c r="C7623" s="452" t="s">
        <v>22735</v>
      </c>
      <c r="D7623" s="452" t="s">
        <v>35</v>
      </c>
    </row>
    <row r="7624" spans="1:4" hidden="1">
      <c r="A7624" s="452" t="s">
        <v>22736</v>
      </c>
      <c r="B7624" s="820" t="s">
        <v>22737</v>
      </c>
      <c r="C7624" s="452" t="s">
        <v>22738</v>
      </c>
      <c r="D7624" s="452" t="s">
        <v>7</v>
      </c>
    </row>
    <row r="7625" spans="1:4" hidden="1">
      <c r="A7625" s="452" t="s">
        <v>22739</v>
      </c>
      <c r="B7625" s="820" t="s">
        <v>22740</v>
      </c>
      <c r="C7625" s="452" t="s">
        <v>22741</v>
      </c>
      <c r="D7625" s="452" t="s">
        <v>39</v>
      </c>
    </row>
    <row r="7626" spans="1:4" hidden="1">
      <c r="A7626" s="452" t="s">
        <v>22742</v>
      </c>
      <c r="B7626" s="820" t="s">
        <v>22743</v>
      </c>
      <c r="C7626" s="452" t="s">
        <v>22744</v>
      </c>
      <c r="D7626" s="452" t="s">
        <v>27</v>
      </c>
    </row>
    <row r="7627" spans="1:4" hidden="1">
      <c r="A7627" s="452" t="s">
        <v>22745</v>
      </c>
      <c r="B7627" s="820" t="s">
        <v>22746</v>
      </c>
      <c r="C7627" s="452" t="s">
        <v>22747</v>
      </c>
      <c r="D7627" s="452" t="s">
        <v>43</v>
      </c>
    </row>
    <row r="7628" spans="1:4" hidden="1">
      <c r="A7628" s="452" t="s">
        <v>22748</v>
      </c>
      <c r="B7628" s="820" t="s">
        <v>22749</v>
      </c>
      <c r="C7628" s="452" t="s">
        <v>22750</v>
      </c>
      <c r="D7628" s="452" t="s">
        <v>11</v>
      </c>
    </row>
    <row r="7629" spans="1:4" hidden="1">
      <c r="A7629" s="452" t="s">
        <v>22751</v>
      </c>
      <c r="B7629" s="820" t="s">
        <v>22752</v>
      </c>
      <c r="C7629" s="452" t="s">
        <v>22753</v>
      </c>
      <c r="D7629" s="452" t="s">
        <v>54</v>
      </c>
    </row>
    <row r="7630" spans="1:4" hidden="1">
      <c r="A7630" s="452" t="s">
        <v>22754</v>
      </c>
      <c r="B7630" s="820" t="s">
        <v>22755</v>
      </c>
      <c r="C7630" s="452" t="s">
        <v>22756</v>
      </c>
      <c r="D7630" s="452" t="s">
        <v>15</v>
      </c>
    </row>
    <row r="7631" spans="1:4" hidden="1">
      <c r="A7631" s="452" t="s">
        <v>22757</v>
      </c>
      <c r="B7631" s="820" t="s">
        <v>22758</v>
      </c>
      <c r="C7631" s="452" t="s">
        <v>22759</v>
      </c>
      <c r="D7631" s="452" t="s">
        <v>19</v>
      </c>
    </row>
    <row r="7632" spans="1:4" hidden="1">
      <c r="A7632" s="452" t="s">
        <v>22760</v>
      </c>
      <c r="B7632" s="820" t="s">
        <v>22761</v>
      </c>
      <c r="C7632" s="452" t="s">
        <v>22762</v>
      </c>
      <c r="D7632" s="452" t="s">
        <v>35</v>
      </c>
    </row>
    <row r="7633" spans="1:4" hidden="1">
      <c r="A7633" s="452" t="s">
        <v>22763</v>
      </c>
      <c r="B7633" s="820" t="s">
        <v>22764</v>
      </c>
      <c r="C7633" s="452" t="s">
        <v>22765</v>
      </c>
      <c r="D7633" s="452" t="s">
        <v>7</v>
      </c>
    </row>
    <row r="7634" spans="1:4" hidden="1">
      <c r="A7634" s="452" t="s">
        <v>22766</v>
      </c>
      <c r="B7634" s="820" t="s">
        <v>22767</v>
      </c>
      <c r="C7634" s="452" t="s">
        <v>22768</v>
      </c>
      <c r="D7634" s="452" t="s">
        <v>39</v>
      </c>
    </row>
    <row r="7635" spans="1:4" hidden="1">
      <c r="A7635" s="452" t="s">
        <v>22769</v>
      </c>
      <c r="B7635" s="820" t="s">
        <v>22770</v>
      </c>
      <c r="C7635" s="452" t="s">
        <v>22771</v>
      </c>
      <c r="D7635" s="452" t="s">
        <v>27</v>
      </c>
    </row>
    <row r="7636" spans="1:4" hidden="1">
      <c r="A7636" s="452" t="s">
        <v>22772</v>
      </c>
      <c r="B7636" s="820" t="s">
        <v>22773</v>
      </c>
      <c r="C7636" s="452" t="s">
        <v>22774</v>
      </c>
      <c r="D7636" s="452" t="s">
        <v>43</v>
      </c>
    </row>
    <row r="7637" spans="1:4" hidden="1">
      <c r="A7637" s="452" t="s">
        <v>22775</v>
      </c>
      <c r="B7637" s="820" t="s">
        <v>22776</v>
      </c>
      <c r="C7637" s="452" t="s">
        <v>22777</v>
      </c>
      <c r="D7637" s="452" t="s">
        <v>11</v>
      </c>
    </row>
    <row r="7638" spans="1:4" hidden="1">
      <c r="A7638" s="452" t="s">
        <v>22778</v>
      </c>
      <c r="B7638" s="820" t="s">
        <v>22779</v>
      </c>
      <c r="C7638" s="452" t="s">
        <v>22780</v>
      </c>
      <c r="D7638" s="452" t="s">
        <v>54</v>
      </c>
    </row>
    <row r="7639" spans="1:4" hidden="1">
      <c r="A7639" s="452" t="s">
        <v>22781</v>
      </c>
      <c r="B7639" s="820" t="s">
        <v>22782</v>
      </c>
      <c r="C7639" s="452" t="s">
        <v>22783</v>
      </c>
      <c r="D7639" s="452" t="s">
        <v>15</v>
      </c>
    </row>
    <row r="7640" spans="1:4" hidden="1">
      <c r="A7640" s="452" t="s">
        <v>22784</v>
      </c>
      <c r="B7640" s="820" t="s">
        <v>22785</v>
      </c>
      <c r="C7640" s="452" t="s">
        <v>22786</v>
      </c>
      <c r="D7640" s="452" t="s">
        <v>19</v>
      </c>
    </row>
    <row r="7641" spans="1:4" hidden="1">
      <c r="A7641" s="452" t="s">
        <v>22787</v>
      </c>
      <c r="B7641" s="820" t="s">
        <v>22788</v>
      </c>
      <c r="C7641" s="452" t="s">
        <v>22789</v>
      </c>
      <c r="D7641" s="452" t="s">
        <v>35</v>
      </c>
    </row>
    <row r="7642" spans="1:4" hidden="1">
      <c r="A7642" s="452" t="s">
        <v>22790</v>
      </c>
      <c r="B7642" s="820" t="s">
        <v>22791</v>
      </c>
      <c r="C7642" s="452" t="s">
        <v>22792</v>
      </c>
      <c r="D7642" s="452" t="s">
        <v>7</v>
      </c>
    </row>
    <row r="7643" spans="1:4" hidden="1">
      <c r="A7643" s="452" t="s">
        <v>22793</v>
      </c>
      <c r="B7643" s="820" t="s">
        <v>22794</v>
      </c>
      <c r="C7643" s="452" t="s">
        <v>22795</v>
      </c>
      <c r="D7643" s="452" t="s">
        <v>39</v>
      </c>
    </row>
    <row r="7644" spans="1:4" hidden="1">
      <c r="A7644" s="452" t="s">
        <v>22796</v>
      </c>
      <c r="B7644" s="820" t="s">
        <v>22797</v>
      </c>
      <c r="C7644" s="452" t="s">
        <v>22798</v>
      </c>
      <c r="D7644" s="452" t="s">
        <v>27</v>
      </c>
    </row>
    <row r="7645" spans="1:4" hidden="1">
      <c r="A7645" s="452" t="s">
        <v>22799</v>
      </c>
      <c r="B7645" s="820" t="s">
        <v>22800</v>
      </c>
      <c r="C7645" s="452" t="s">
        <v>22801</v>
      </c>
      <c r="D7645" s="452" t="s">
        <v>43</v>
      </c>
    </row>
    <row r="7646" spans="1:4" hidden="1">
      <c r="A7646" s="452" t="s">
        <v>22802</v>
      </c>
      <c r="B7646" s="820" t="s">
        <v>22803</v>
      </c>
      <c r="C7646" s="452" t="s">
        <v>22804</v>
      </c>
      <c r="D7646" s="452" t="s">
        <v>11</v>
      </c>
    </row>
    <row r="7647" spans="1:4" hidden="1">
      <c r="A7647" s="452" t="s">
        <v>22805</v>
      </c>
      <c r="B7647" s="820" t="s">
        <v>22806</v>
      </c>
      <c r="C7647" s="452" t="s">
        <v>22807</v>
      </c>
      <c r="D7647" s="452" t="s">
        <v>54</v>
      </c>
    </row>
    <row r="7648" spans="1:4" hidden="1">
      <c r="A7648" s="452" t="s">
        <v>22808</v>
      </c>
      <c r="B7648" s="820" t="s">
        <v>22809</v>
      </c>
      <c r="C7648" s="452" t="s">
        <v>22810</v>
      </c>
      <c r="D7648" s="452" t="s">
        <v>15</v>
      </c>
    </row>
    <row r="7649" spans="1:4" hidden="1">
      <c r="A7649" s="452" t="s">
        <v>22811</v>
      </c>
      <c r="B7649" s="820" t="s">
        <v>22812</v>
      </c>
      <c r="C7649" s="452" t="s">
        <v>22813</v>
      </c>
      <c r="D7649" s="452" t="s">
        <v>19</v>
      </c>
    </row>
    <row r="7650" spans="1:4" hidden="1">
      <c r="A7650" s="452" t="s">
        <v>22814</v>
      </c>
      <c r="B7650" s="820" t="s">
        <v>22815</v>
      </c>
      <c r="C7650" s="452" t="s">
        <v>22816</v>
      </c>
      <c r="D7650" s="452" t="s">
        <v>35</v>
      </c>
    </row>
    <row r="7651" spans="1:4" hidden="1">
      <c r="A7651" s="452" t="s">
        <v>22817</v>
      </c>
      <c r="B7651" s="820" t="s">
        <v>22818</v>
      </c>
      <c r="C7651" s="452" t="s">
        <v>22819</v>
      </c>
      <c r="D7651" s="452" t="s">
        <v>7</v>
      </c>
    </row>
    <row r="7652" spans="1:4" hidden="1">
      <c r="A7652" s="452" t="s">
        <v>22820</v>
      </c>
      <c r="B7652" s="820" t="s">
        <v>22821</v>
      </c>
      <c r="C7652" s="452" t="s">
        <v>22822</v>
      </c>
      <c r="D7652" s="452" t="s">
        <v>39</v>
      </c>
    </row>
    <row r="7653" spans="1:4" hidden="1">
      <c r="A7653" s="452" t="s">
        <v>22823</v>
      </c>
      <c r="B7653" s="820" t="s">
        <v>22824</v>
      </c>
      <c r="C7653" s="452" t="s">
        <v>22825</v>
      </c>
      <c r="D7653" s="452" t="s">
        <v>27</v>
      </c>
    </row>
    <row r="7654" spans="1:4" hidden="1">
      <c r="A7654" s="452" t="s">
        <v>22826</v>
      </c>
      <c r="B7654" s="820" t="s">
        <v>22827</v>
      </c>
      <c r="C7654" s="452" t="s">
        <v>22828</v>
      </c>
      <c r="D7654" s="452" t="s">
        <v>43</v>
      </c>
    </row>
    <row r="7655" spans="1:4" hidden="1">
      <c r="A7655" s="452" t="s">
        <v>22829</v>
      </c>
      <c r="B7655" s="820" t="s">
        <v>22830</v>
      </c>
      <c r="C7655" s="452" t="s">
        <v>22831</v>
      </c>
      <c r="D7655" s="452" t="s">
        <v>11</v>
      </c>
    </row>
    <row r="7656" spans="1:4" hidden="1">
      <c r="A7656" s="452" t="s">
        <v>22832</v>
      </c>
      <c r="B7656" s="820" t="s">
        <v>22833</v>
      </c>
      <c r="C7656" s="452" t="s">
        <v>22834</v>
      </c>
      <c r="D7656" s="452" t="s">
        <v>54</v>
      </c>
    </row>
    <row r="7657" spans="1:4" hidden="1">
      <c r="A7657" s="452" t="s">
        <v>22835</v>
      </c>
      <c r="B7657" s="820" t="s">
        <v>22836</v>
      </c>
      <c r="C7657" s="452" t="s">
        <v>22837</v>
      </c>
      <c r="D7657" s="452" t="s">
        <v>15</v>
      </c>
    </row>
    <row r="7658" spans="1:4" hidden="1">
      <c r="A7658" s="452" t="s">
        <v>22838</v>
      </c>
      <c r="B7658" s="820" t="s">
        <v>22839</v>
      </c>
      <c r="C7658" s="452" t="s">
        <v>22840</v>
      </c>
      <c r="D7658" s="452" t="s">
        <v>19</v>
      </c>
    </row>
    <row r="7659" spans="1:4" hidden="1">
      <c r="A7659" s="452" t="s">
        <v>22841</v>
      </c>
      <c r="B7659" s="820" t="s">
        <v>22842</v>
      </c>
      <c r="C7659" s="452" t="s">
        <v>22843</v>
      </c>
      <c r="D7659" s="452" t="s">
        <v>35</v>
      </c>
    </row>
    <row r="7660" spans="1:4" hidden="1">
      <c r="A7660" s="452" t="s">
        <v>22844</v>
      </c>
      <c r="B7660" s="820" t="s">
        <v>22845</v>
      </c>
      <c r="C7660" s="452" t="s">
        <v>22846</v>
      </c>
      <c r="D7660" s="452" t="s">
        <v>7</v>
      </c>
    </row>
    <row r="7661" spans="1:4" hidden="1">
      <c r="A7661" s="452" t="s">
        <v>22847</v>
      </c>
      <c r="B7661" s="820" t="s">
        <v>22848</v>
      </c>
      <c r="C7661" s="452" t="s">
        <v>22849</v>
      </c>
      <c r="D7661" s="452" t="s">
        <v>39</v>
      </c>
    </row>
    <row r="7662" spans="1:4" hidden="1">
      <c r="A7662" s="452" t="s">
        <v>22850</v>
      </c>
      <c r="B7662" s="820" t="s">
        <v>22851</v>
      </c>
      <c r="C7662" s="452" t="s">
        <v>22852</v>
      </c>
      <c r="D7662" s="452" t="s">
        <v>27</v>
      </c>
    </row>
    <row r="7663" spans="1:4" hidden="1">
      <c r="A7663" s="452" t="s">
        <v>22853</v>
      </c>
      <c r="B7663" s="820" t="s">
        <v>22854</v>
      </c>
      <c r="C7663" s="452" t="s">
        <v>22855</v>
      </c>
      <c r="D7663" s="452" t="s">
        <v>43</v>
      </c>
    </row>
    <row r="7664" spans="1:4" hidden="1">
      <c r="A7664" s="452" t="s">
        <v>22856</v>
      </c>
      <c r="B7664" s="820" t="s">
        <v>22857</v>
      </c>
      <c r="C7664" s="452" t="s">
        <v>22858</v>
      </c>
      <c r="D7664" s="452" t="s">
        <v>11</v>
      </c>
    </row>
    <row r="7665" spans="1:4" hidden="1">
      <c r="A7665" s="452" t="s">
        <v>22859</v>
      </c>
      <c r="B7665" s="820" t="s">
        <v>22860</v>
      </c>
      <c r="C7665" s="452" t="s">
        <v>22861</v>
      </c>
      <c r="D7665" s="452" t="s">
        <v>54</v>
      </c>
    </row>
    <row r="7666" spans="1:4" hidden="1">
      <c r="A7666" s="452" t="s">
        <v>22862</v>
      </c>
      <c r="B7666" s="820" t="s">
        <v>22863</v>
      </c>
      <c r="C7666" s="452" t="s">
        <v>22864</v>
      </c>
      <c r="D7666" s="452" t="s">
        <v>15</v>
      </c>
    </row>
    <row r="7667" spans="1:4" hidden="1">
      <c r="A7667" s="452" t="s">
        <v>22865</v>
      </c>
      <c r="B7667" s="820" t="s">
        <v>22866</v>
      </c>
      <c r="C7667" s="452" t="s">
        <v>22867</v>
      </c>
      <c r="D7667" s="452" t="s">
        <v>19</v>
      </c>
    </row>
    <row r="7668" spans="1:4" hidden="1">
      <c r="A7668" s="452" t="s">
        <v>22868</v>
      </c>
      <c r="B7668" s="820" t="s">
        <v>22869</v>
      </c>
      <c r="C7668" s="452" t="s">
        <v>22870</v>
      </c>
      <c r="D7668" s="452" t="s">
        <v>35</v>
      </c>
    </row>
    <row r="7669" spans="1:4" hidden="1">
      <c r="A7669" s="452" t="s">
        <v>22871</v>
      </c>
      <c r="B7669" s="820" t="s">
        <v>22872</v>
      </c>
      <c r="C7669" s="452" t="s">
        <v>22873</v>
      </c>
      <c r="D7669" s="452" t="s">
        <v>7</v>
      </c>
    </row>
    <row r="7670" spans="1:4" hidden="1">
      <c r="A7670" s="452" t="s">
        <v>22874</v>
      </c>
      <c r="B7670" s="820" t="s">
        <v>22875</v>
      </c>
      <c r="C7670" s="452" t="s">
        <v>22876</v>
      </c>
      <c r="D7670" s="452" t="s">
        <v>39</v>
      </c>
    </row>
    <row r="7671" spans="1:4" hidden="1">
      <c r="A7671" s="452" t="s">
        <v>22877</v>
      </c>
      <c r="B7671" s="820" t="s">
        <v>22878</v>
      </c>
      <c r="C7671" s="452" t="s">
        <v>22879</v>
      </c>
      <c r="D7671" s="452" t="s">
        <v>27</v>
      </c>
    </row>
    <row r="7672" spans="1:4" hidden="1">
      <c r="A7672" s="452" t="s">
        <v>22880</v>
      </c>
      <c r="B7672" s="820" t="s">
        <v>22881</v>
      </c>
      <c r="C7672" s="452" t="s">
        <v>22882</v>
      </c>
      <c r="D7672" s="452" t="s">
        <v>43</v>
      </c>
    </row>
    <row r="7673" spans="1:4" hidden="1">
      <c r="A7673" s="452" t="s">
        <v>22883</v>
      </c>
      <c r="B7673" s="820" t="s">
        <v>22884</v>
      </c>
      <c r="C7673" s="452" t="s">
        <v>22885</v>
      </c>
      <c r="D7673" s="452" t="s">
        <v>11</v>
      </c>
    </row>
    <row r="7674" spans="1:4" hidden="1">
      <c r="A7674" s="452" t="s">
        <v>22886</v>
      </c>
      <c r="B7674" s="820" t="s">
        <v>22887</v>
      </c>
      <c r="C7674" s="452" t="s">
        <v>22888</v>
      </c>
      <c r="D7674" s="452" t="s">
        <v>54</v>
      </c>
    </row>
    <row r="7675" spans="1:4" hidden="1">
      <c r="A7675" s="452" t="s">
        <v>22889</v>
      </c>
      <c r="B7675" s="820" t="s">
        <v>22890</v>
      </c>
      <c r="C7675" s="452" t="s">
        <v>22891</v>
      </c>
      <c r="D7675" s="452" t="s">
        <v>15</v>
      </c>
    </row>
    <row r="7676" spans="1:4" hidden="1">
      <c r="A7676" s="452" t="s">
        <v>22892</v>
      </c>
      <c r="B7676" s="820" t="s">
        <v>22893</v>
      </c>
      <c r="C7676" s="452" t="s">
        <v>22894</v>
      </c>
      <c r="D7676" s="452" t="s">
        <v>19</v>
      </c>
    </row>
    <row r="7677" spans="1:4" hidden="1">
      <c r="A7677" s="452" t="s">
        <v>22895</v>
      </c>
      <c r="B7677" s="820" t="s">
        <v>22896</v>
      </c>
      <c r="C7677" s="452" t="s">
        <v>22897</v>
      </c>
      <c r="D7677" s="452" t="s">
        <v>35</v>
      </c>
    </row>
    <row r="7678" spans="1:4" hidden="1">
      <c r="A7678" s="452" t="s">
        <v>22898</v>
      </c>
      <c r="B7678" s="820" t="s">
        <v>22899</v>
      </c>
      <c r="C7678" s="452" t="s">
        <v>22900</v>
      </c>
      <c r="D7678" s="452" t="s">
        <v>7</v>
      </c>
    </row>
    <row r="7679" spans="1:4" hidden="1">
      <c r="A7679" s="452" t="s">
        <v>22901</v>
      </c>
      <c r="B7679" s="820" t="s">
        <v>22902</v>
      </c>
      <c r="C7679" s="452" t="s">
        <v>22903</v>
      </c>
      <c r="D7679" s="452" t="s">
        <v>39</v>
      </c>
    </row>
    <row r="7680" spans="1:4" hidden="1">
      <c r="A7680" s="452" t="s">
        <v>22904</v>
      </c>
      <c r="B7680" s="820" t="s">
        <v>22905</v>
      </c>
      <c r="C7680" s="452" t="s">
        <v>22906</v>
      </c>
      <c r="D7680" s="452" t="s">
        <v>27</v>
      </c>
    </row>
    <row r="7681" spans="1:4" hidden="1">
      <c r="A7681" s="452" t="s">
        <v>22907</v>
      </c>
      <c r="B7681" s="820" t="s">
        <v>22908</v>
      </c>
      <c r="C7681" s="452" t="s">
        <v>22909</v>
      </c>
      <c r="D7681" s="452" t="s">
        <v>43</v>
      </c>
    </row>
    <row r="7682" spans="1:4" hidden="1">
      <c r="A7682" s="452" t="s">
        <v>22910</v>
      </c>
      <c r="B7682" s="820" t="s">
        <v>22911</v>
      </c>
      <c r="C7682" s="452" t="s">
        <v>22912</v>
      </c>
      <c r="D7682" s="452" t="s">
        <v>11</v>
      </c>
    </row>
    <row r="7683" spans="1:4" hidden="1">
      <c r="A7683" s="452" t="s">
        <v>22913</v>
      </c>
      <c r="B7683" s="820" t="s">
        <v>22914</v>
      </c>
      <c r="C7683" s="452" t="s">
        <v>22915</v>
      </c>
      <c r="D7683" s="452" t="s">
        <v>54</v>
      </c>
    </row>
    <row r="7684" spans="1:4" hidden="1">
      <c r="A7684" s="452" t="s">
        <v>22916</v>
      </c>
      <c r="B7684" s="820" t="s">
        <v>22917</v>
      </c>
      <c r="C7684" s="452" t="s">
        <v>22918</v>
      </c>
      <c r="D7684" s="452" t="s">
        <v>15</v>
      </c>
    </row>
    <row r="7685" spans="1:4" hidden="1">
      <c r="A7685" s="452" t="s">
        <v>22919</v>
      </c>
      <c r="B7685" s="820" t="s">
        <v>22920</v>
      </c>
      <c r="C7685" s="452" t="s">
        <v>22921</v>
      </c>
      <c r="D7685" s="452" t="s">
        <v>19</v>
      </c>
    </row>
    <row r="7686" spans="1:4" hidden="1">
      <c r="A7686" s="452" t="s">
        <v>22922</v>
      </c>
      <c r="B7686" s="820" t="s">
        <v>22923</v>
      </c>
      <c r="C7686" s="452" t="s">
        <v>22924</v>
      </c>
      <c r="D7686" s="452" t="s">
        <v>35</v>
      </c>
    </row>
    <row r="7687" spans="1:4" hidden="1">
      <c r="A7687" s="452" t="s">
        <v>22925</v>
      </c>
      <c r="B7687" s="820" t="s">
        <v>22926</v>
      </c>
      <c r="C7687" s="452" t="s">
        <v>22927</v>
      </c>
      <c r="D7687" s="452" t="s">
        <v>7</v>
      </c>
    </row>
    <row r="7688" spans="1:4" hidden="1">
      <c r="A7688" s="452" t="s">
        <v>22928</v>
      </c>
      <c r="B7688" s="820" t="s">
        <v>22929</v>
      </c>
      <c r="C7688" s="452" t="s">
        <v>22930</v>
      </c>
      <c r="D7688" s="452" t="s">
        <v>39</v>
      </c>
    </row>
    <row r="7689" spans="1:4" hidden="1">
      <c r="A7689" s="452" t="s">
        <v>22931</v>
      </c>
      <c r="B7689" s="820" t="s">
        <v>22932</v>
      </c>
      <c r="C7689" s="452" t="s">
        <v>22933</v>
      </c>
      <c r="D7689" s="452" t="s">
        <v>27</v>
      </c>
    </row>
    <row r="7690" spans="1:4" hidden="1">
      <c r="A7690" s="452" t="s">
        <v>22934</v>
      </c>
      <c r="B7690" s="820" t="s">
        <v>22935</v>
      </c>
      <c r="C7690" s="452" t="s">
        <v>22936</v>
      </c>
      <c r="D7690" s="452" t="s">
        <v>43</v>
      </c>
    </row>
    <row r="7691" spans="1:4" hidden="1">
      <c r="A7691" s="452" t="s">
        <v>22937</v>
      </c>
      <c r="B7691" s="820" t="s">
        <v>22938</v>
      </c>
      <c r="C7691" s="452" t="s">
        <v>22939</v>
      </c>
      <c r="D7691" s="452" t="s">
        <v>11</v>
      </c>
    </row>
    <row r="7692" spans="1:4" hidden="1">
      <c r="A7692" s="452" t="s">
        <v>22940</v>
      </c>
      <c r="B7692" s="820" t="s">
        <v>22941</v>
      </c>
      <c r="C7692" s="452" t="s">
        <v>22942</v>
      </c>
      <c r="D7692" s="452" t="s">
        <v>54</v>
      </c>
    </row>
    <row r="7693" spans="1:4" hidden="1">
      <c r="A7693" s="452" t="s">
        <v>22943</v>
      </c>
      <c r="B7693" s="820" t="s">
        <v>22944</v>
      </c>
      <c r="C7693" s="452" t="s">
        <v>22945</v>
      </c>
      <c r="D7693" s="452" t="s">
        <v>15</v>
      </c>
    </row>
    <row r="7694" spans="1:4" hidden="1">
      <c r="A7694" s="452" t="s">
        <v>22946</v>
      </c>
      <c r="B7694" s="820" t="s">
        <v>22947</v>
      </c>
      <c r="C7694" s="452" t="s">
        <v>22948</v>
      </c>
      <c r="D7694" s="452" t="s">
        <v>19</v>
      </c>
    </row>
    <row r="7695" spans="1:4" hidden="1">
      <c r="A7695" s="452" t="s">
        <v>22949</v>
      </c>
      <c r="B7695" s="820" t="s">
        <v>22950</v>
      </c>
      <c r="C7695" s="452" t="s">
        <v>22951</v>
      </c>
      <c r="D7695" s="452" t="s">
        <v>35</v>
      </c>
    </row>
    <row r="7696" spans="1:4" hidden="1">
      <c r="A7696" s="452" t="s">
        <v>22952</v>
      </c>
      <c r="B7696" s="820" t="s">
        <v>22953</v>
      </c>
      <c r="C7696" s="452" t="s">
        <v>22954</v>
      </c>
      <c r="D7696" s="452" t="s">
        <v>7</v>
      </c>
    </row>
    <row r="7697" spans="1:4" hidden="1">
      <c r="A7697" s="452" t="s">
        <v>22955</v>
      </c>
      <c r="B7697" s="820" t="s">
        <v>22956</v>
      </c>
      <c r="C7697" s="452" t="s">
        <v>22957</v>
      </c>
      <c r="D7697" s="452" t="s">
        <v>39</v>
      </c>
    </row>
    <row r="7698" spans="1:4" hidden="1">
      <c r="A7698" s="452" t="s">
        <v>22958</v>
      </c>
      <c r="B7698" s="820" t="s">
        <v>22959</v>
      </c>
      <c r="C7698" s="452" t="s">
        <v>22960</v>
      </c>
      <c r="D7698" s="452" t="s">
        <v>27</v>
      </c>
    </row>
    <row r="7699" spans="1:4" hidden="1">
      <c r="A7699" s="452" t="s">
        <v>22961</v>
      </c>
      <c r="B7699" s="820" t="s">
        <v>22962</v>
      </c>
      <c r="C7699" s="452" t="s">
        <v>22963</v>
      </c>
      <c r="D7699" s="452" t="s">
        <v>43</v>
      </c>
    </row>
    <row r="7700" spans="1:4" hidden="1">
      <c r="A7700" s="452" t="s">
        <v>22964</v>
      </c>
      <c r="B7700" s="820" t="s">
        <v>22965</v>
      </c>
      <c r="C7700" s="452" t="s">
        <v>22966</v>
      </c>
      <c r="D7700" s="452" t="s">
        <v>11</v>
      </c>
    </row>
    <row r="7701" spans="1:4" hidden="1">
      <c r="A7701" s="452" t="s">
        <v>22967</v>
      </c>
      <c r="B7701" s="820" t="s">
        <v>22968</v>
      </c>
      <c r="C7701" s="452" t="s">
        <v>22969</v>
      </c>
      <c r="D7701" s="452" t="s">
        <v>54</v>
      </c>
    </row>
    <row r="7702" spans="1:4" hidden="1">
      <c r="A7702" s="452" t="s">
        <v>22970</v>
      </c>
      <c r="B7702" s="820" t="s">
        <v>22971</v>
      </c>
      <c r="C7702" s="452" t="s">
        <v>22972</v>
      </c>
      <c r="D7702" s="452" t="s">
        <v>15</v>
      </c>
    </row>
    <row r="7703" spans="1:4" hidden="1">
      <c r="A7703" s="452" t="s">
        <v>22973</v>
      </c>
      <c r="B7703" s="820" t="s">
        <v>22974</v>
      </c>
      <c r="C7703" s="452" t="s">
        <v>22975</v>
      </c>
      <c r="D7703" s="452" t="s">
        <v>19</v>
      </c>
    </row>
    <row r="7704" spans="1:4" hidden="1">
      <c r="A7704" s="452" t="s">
        <v>22976</v>
      </c>
      <c r="B7704" s="820" t="s">
        <v>22977</v>
      </c>
      <c r="C7704" s="452" t="s">
        <v>22978</v>
      </c>
      <c r="D7704" s="452" t="s">
        <v>35</v>
      </c>
    </row>
    <row r="7705" spans="1:4" hidden="1">
      <c r="A7705" s="452" t="s">
        <v>22979</v>
      </c>
      <c r="B7705" s="820" t="s">
        <v>22980</v>
      </c>
      <c r="C7705" s="452" t="s">
        <v>22981</v>
      </c>
      <c r="D7705" s="452" t="s">
        <v>7</v>
      </c>
    </row>
    <row r="7706" spans="1:4" hidden="1">
      <c r="A7706" s="452" t="s">
        <v>22982</v>
      </c>
      <c r="B7706" s="820" t="s">
        <v>22983</v>
      </c>
      <c r="C7706" s="452" t="s">
        <v>22984</v>
      </c>
      <c r="D7706" s="452" t="s">
        <v>39</v>
      </c>
    </row>
    <row r="7707" spans="1:4" hidden="1">
      <c r="A7707" s="452" t="s">
        <v>22985</v>
      </c>
      <c r="B7707" s="820" t="s">
        <v>22986</v>
      </c>
      <c r="C7707" s="452" t="s">
        <v>22987</v>
      </c>
      <c r="D7707" s="452" t="s">
        <v>27</v>
      </c>
    </row>
    <row r="7708" spans="1:4" hidden="1">
      <c r="A7708" s="452" t="s">
        <v>22988</v>
      </c>
      <c r="B7708" s="820" t="s">
        <v>22989</v>
      </c>
      <c r="C7708" s="452" t="s">
        <v>22990</v>
      </c>
      <c r="D7708" s="452" t="s">
        <v>43</v>
      </c>
    </row>
    <row r="7709" spans="1:4" hidden="1">
      <c r="A7709" s="452" t="s">
        <v>22991</v>
      </c>
      <c r="B7709" s="820" t="s">
        <v>22992</v>
      </c>
      <c r="C7709" s="452" t="s">
        <v>22993</v>
      </c>
      <c r="D7709" s="452" t="s">
        <v>11</v>
      </c>
    </row>
    <row r="7710" spans="1:4" hidden="1">
      <c r="A7710" s="452" t="s">
        <v>22994</v>
      </c>
      <c r="B7710" s="820" t="s">
        <v>22995</v>
      </c>
      <c r="C7710" s="452" t="s">
        <v>22996</v>
      </c>
      <c r="D7710" s="452" t="s">
        <v>54</v>
      </c>
    </row>
    <row r="7711" spans="1:4" hidden="1">
      <c r="A7711" s="452" t="s">
        <v>22997</v>
      </c>
      <c r="B7711" s="820" t="s">
        <v>22998</v>
      </c>
      <c r="C7711" s="452" t="s">
        <v>22999</v>
      </c>
      <c r="D7711" s="452" t="s">
        <v>15</v>
      </c>
    </row>
    <row r="7712" spans="1:4" hidden="1">
      <c r="A7712" s="452" t="s">
        <v>23000</v>
      </c>
      <c r="B7712" s="820" t="s">
        <v>23001</v>
      </c>
      <c r="C7712" s="452" t="s">
        <v>23002</v>
      </c>
      <c r="D7712" s="452" t="s">
        <v>19</v>
      </c>
    </row>
    <row r="7713" spans="1:4" hidden="1">
      <c r="A7713" s="452" t="s">
        <v>23003</v>
      </c>
      <c r="B7713" s="820" t="s">
        <v>23004</v>
      </c>
      <c r="C7713" s="452" t="s">
        <v>23005</v>
      </c>
      <c r="D7713" s="452" t="s">
        <v>35</v>
      </c>
    </row>
    <row r="7714" spans="1:4" hidden="1">
      <c r="A7714" s="452" t="s">
        <v>23006</v>
      </c>
      <c r="B7714" s="820" t="s">
        <v>23007</v>
      </c>
      <c r="C7714" s="452" t="s">
        <v>23008</v>
      </c>
      <c r="D7714" s="452" t="s">
        <v>7</v>
      </c>
    </row>
    <row r="7715" spans="1:4" hidden="1">
      <c r="A7715" s="452" t="s">
        <v>23009</v>
      </c>
      <c r="B7715" s="820" t="s">
        <v>23010</v>
      </c>
      <c r="C7715" s="452" t="s">
        <v>23011</v>
      </c>
      <c r="D7715" s="452" t="s">
        <v>39</v>
      </c>
    </row>
    <row r="7716" spans="1:4" hidden="1">
      <c r="A7716" s="452" t="s">
        <v>23012</v>
      </c>
      <c r="B7716" s="820" t="s">
        <v>23013</v>
      </c>
      <c r="C7716" s="452" t="s">
        <v>23014</v>
      </c>
      <c r="D7716" s="452" t="s">
        <v>27</v>
      </c>
    </row>
    <row r="7717" spans="1:4" hidden="1">
      <c r="A7717" s="452" t="s">
        <v>23015</v>
      </c>
      <c r="B7717" s="820" t="s">
        <v>23016</v>
      </c>
      <c r="C7717" s="452" t="s">
        <v>23017</v>
      </c>
      <c r="D7717" s="452" t="s">
        <v>43</v>
      </c>
    </row>
    <row r="7718" spans="1:4" hidden="1">
      <c r="A7718" s="452" t="s">
        <v>23018</v>
      </c>
      <c r="B7718" s="820" t="s">
        <v>23019</v>
      </c>
      <c r="C7718" s="452" t="s">
        <v>23020</v>
      </c>
      <c r="D7718" s="452" t="s">
        <v>11</v>
      </c>
    </row>
    <row r="7719" spans="1:4" hidden="1">
      <c r="A7719" s="452" t="s">
        <v>23021</v>
      </c>
      <c r="B7719" s="820" t="s">
        <v>23022</v>
      </c>
      <c r="C7719" s="452" t="s">
        <v>23023</v>
      </c>
      <c r="D7719" s="452" t="s">
        <v>54</v>
      </c>
    </row>
    <row r="7720" spans="1:4" hidden="1">
      <c r="A7720" s="452" t="s">
        <v>23024</v>
      </c>
      <c r="B7720" s="820" t="s">
        <v>23025</v>
      </c>
      <c r="C7720" s="452" t="s">
        <v>23026</v>
      </c>
      <c r="D7720" s="452" t="s">
        <v>15</v>
      </c>
    </row>
    <row r="7721" spans="1:4" hidden="1">
      <c r="A7721" s="452" t="s">
        <v>23027</v>
      </c>
      <c r="B7721" s="820" t="s">
        <v>23028</v>
      </c>
      <c r="C7721" s="452" t="s">
        <v>23029</v>
      </c>
      <c r="D7721" s="452" t="s">
        <v>19</v>
      </c>
    </row>
    <row r="7722" spans="1:4" hidden="1">
      <c r="A7722" s="452" t="s">
        <v>23030</v>
      </c>
      <c r="B7722" s="820" t="s">
        <v>23031</v>
      </c>
      <c r="C7722" s="452" t="s">
        <v>23032</v>
      </c>
      <c r="D7722" s="452" t="s">
        <v>35</v>
      </c>
    </row>
    <row r="7723" spans="1:4" hidden="1">
      <c r="A7723" s="452" t="s">
        <v>23033</v>
      </c>
      <c r="B7723" s="820" t="s">
        <v>23034</v>
      </c>
      <c r="C7723" s="452" t="s">
        <v>23035</v>
      </c>
      <c r="D7723" s="452" t="s">
        <v>7</v>
      </c>
    </row>
    <row r="7724" spans="1:4" hidden="1">
      <c r="A7724" s="452" t="s">
        <v>23036</v>
      </c>
      <c r="B7724" s="820" t="s">
        <v>23037</v>
      </c>
      <c r="C7724" s="452" t="s">
        <v>23038</v>
      </c>
      <c r="D7724" s="452" t="s">
        <v>39</v>
      </c>
    </row>
    <row r="7725" spans="1:4" hidden="1">
      <c r="A7725" s="452" t="s">
        <v>23039</v>
      </c>
      <c r="B7725" s="820" t="s">
        <v>23040</v>
      </c>
      <c r="C7725" s="452" t="s">
        <v>23041</v>
      </c>
      <c r="D7725" s="452" t="s">
        <v>27</v>
      </c>
    </row>
    <row r="7726" spans="1:4" hidden="1">
      <c r="A7726" s="452" t="s">
        <v>23042</v>
      </c>
      <c r="B7726" s="820" t="s">
        <v>23043</v>
      </c>
      <c r="C7726" s="452" t="s">
        <v>23044</v>
      </c>
      <c r="D7726" s="452" t="s">
        <v>43</v>
      </c>
    </row>
    <row r="7727" spans="1:4" hidden="1">
      <c r="A7727" s="452" t="s">
        <v>23045</v>
      </c>
      <c r="B7727" s="820" t="s">
        <v>23046</v>
      </c>
      <c r="C7727" s="452" t="s">
        <v>23047</v>
      </c>
      <c r="D7727" s="452" t="s">
        <v>11</v>
      </c>
    </row>
    <row r="7728" spans="1:4" hidden="1">
      <c r="A7728" s="452" t="s">
        <v>23048</v>
      </c>
      <c r="B7728" s="820" t="s">
        <v>23049</v>
      </c>
      <c r="C7728" s="452" t="s">
        <v>23050</v>
      </c>
      <c r="D7728" s="452" t="s">
        <v>54</v>
      </c>
    </row>
    <row r="7729" spans="1:4" hidden="1">
      <c r="A7729" s="452" t="s">
        <v>23051</v>
      </c>
      <c r="B7729" s="820" t="s">
        <v>23052</v>
      </c>
      <c r="C7729" s="452" t="s">
        <v>23053</v>
      </c>
      <c r="D7729" s="452" t="s">
        <v>15</v>
      </c>
    </row>
    <row r="7730" spans="1:4" hidden="1">
      <c r="A7730" s="452" t="s">
        <v>23054</v>
      </c>
      <c r="B7730" s="820" t="s">
        <v>23055</v>
      </c>
      <c r="C7730" s="452" t="s">
        <v>23056</v>
      </c>
      <c r="D7730" s="452" t="s">
        <v>19</v>
      </c>
    </row>
    <row r="7731" spans="1:4" hidden="1">
      <c r="A7731" s="452" t="s">
        <v>23057</v>
      </c>
      <c r="B7731" s="820" t="s">
        <v>23058</v>
      </c>
      <c r="C7731" s="452" t="s">
        <v>23059</v>
      </c>
      <c r="D7731" s="452" t="s">
        <v>35</v>
      </c>
    </row>
    <row r="7732" spans="1:4" hidden="1">
      <c r="A7732" s="452" t="s">
        <v>23060</v>
      </c>
      <c r="B7732" s="820" t="s">
        <v>23061</v>
      </c>
      <c r="C7732" s="452" t="s">
        <v>23062</v>
      </c>
      <c r="D7732" s="452" t="s">
        <v>7</v>
      </c>
    </row>
    <row r="7733" spans="1:4" hidden="1">
      <c r="A7733" s="452" t="s">
        <v>23063</v>
      </c>
      <c r="B7733" s="820" t="s">
        <v>23064</v>
      </c>
      <c r="C7733" s="452" t="s">
        <v>23065</v>
      </c>
      <c r="D7733" s="452" t="s">
        <v>39</v>
      </c>
    </row>
    <row r="7734" spans="1:4" hidden="1">
      <c r="A7734" s="452" t="s">
        <v>23066</v>
      </c>
      <c r="B7734" s="820" t="s">
        <v>23067</v>
      </c>
      <c r="C7734" s="452" t="s">
        <v>23068</v>
      </c>
      <c r="D7734" s="452" t="s">
        <v>27</v>
      </c>
    </row>
    <row r="7735" spans="1:4" hidden="1">
      <c r="A7735" s="452" t="s">
        <v>23069</v>
      </c>
      <c r="B7735" s="820" t="s">
        <v>23070</v>
      </c>
      <c r="C7735" s="452" t="s">
        <v>23071</v>
      </c>
      <c r="D7735" s="452" t="s">
        <v>43</v>
      </c>
    </row>
    <row r="7736" spans="1:4" hidden="1">
      <c r="A7736" s="452" t="s">
        <v>23072</v>
      </c>
      <c r="B7736" s="820" t="s">
        <v>23073</v>
      </c>
      <c r="C7736" s="452" t="s">
        <v>23074</v>
      </c>
      <c r="D7736" s="452" t="s">
        <v>11</v>
      </c>
    </row>
    <row r="7737" spans="1:4" hidden="1">
      <c r="A7737" s="452" t="s">
        <v>23075</v>
      </c>
      <c r="B7737" s="820" t="s">
        <v>23076</v>
      </c>
      <c r="C7737" s="452" t="s">
        <v>23077</v>
      </c>
      <c r="D7737" s="452" t="s">
        <v>54</v>
      </c>
    </row>
    <row r="7738" spans="1:4" hidden="1">
      <c r="A7738" s="452" t="s">
        <v>23078</v>
      </c>
      <c r="B7738" s="820" t="s">
        <v>23079</v>
      </c>
      <c r="C7738" s="452" t="s">
        <v>23080</v>
      </c>
      <c r="D7738" s="452" t="s">
        <v>15</v>
      </c>
    </row>
    <row r="7739" spans="1:4" hidden="1">
      <c r="A7739" s="452" t="s">
        <v>23081</v>
      </c>
      <c r="B7739" s="820" t="s">
        <v>23082</v>
      </c>
      <c r="C7739" s="452" t="s">
        <v>23083</v>
      </c>
      <c r="D7739" s="452" t="s">
        <v>19</v>
      </c>
    </row>
    <row r="7740" spans="1:4" hidden="1">
      <c r="A7740" s="452" t="s">
        <v>23084</v>
      </c>
      <c r="B7740" s="820" t="s">
        <v>23085</v>
      </c>
      <c r="C7740" s="452" t="s">
        <v>23086</v>
      </c>
      <c r="D7740" s="452" t="s">
        <v>35</v>
      </c>
    </row>
    <row r="7741" spans="1:4" hidden="1">
      <c r="A7741" s="452" t="s">
        <v>23087</v>
      </c>
      <c r="B7741" s="820" t="s">
        <v>23088</v>
      </c>
      <c r="C7741" s="452" t="s">
        <v>23089</v>
      </c>
      <c r="D7741" s="452" t="s">
        <v>7</v>
      </c>
    </row>
    <row r="7742" spans="1:4" hidden="1">
      <c r="A7742" s="452" t="s">
        <v>23090</v>
      </c>
      <c r="B7742" s="820" t="s">
        <v>23091</v>
      </c>
      <c r="C7742" s="452" t="s">
        <v>23092</v>
      </c>
      <c r="D7742" s="452" t="s">
        <v>39</v>
      </c>
    </row>
    <row r="7743" spans="1:4" hidden="1">
      <c r="A7743" s="452" t="s">
        <v>23093</v>
      </c>
      <c r="B7743" s="820" t="s">
        <v>23094</v>
      </c>
      <c r="C7743" s="452" t="s">
        <v>23095</v>
      </c>
      <c r="D7743" s="452" t="s">
        <v>27</v>
      </c>
    </row>
    <row r="7744" spans="1:4" hidden="1">
      <c r="A7744" s="452" t="s">
        <v>23096</v>
      </c>
      <c r="B7744" s="820" t="s">
        <v>23097</v>
      </c>
      <c r="C7744" s="452" t="s">
        <v>23098</v>
      </c>
      <c r="D7744" s="452" t="s">
        <v>43</v>
      </c>
    </row>
    <row r="7745" spans="1:4" hidden="1">
      <c r="A7745" s="452" t="s">
        <v>23099</v>
      </c>
      <c r="B7745" s="820" t="s">
        <v>23100</v>
      </c>
      <c r="C7745" s="452" t="s">
        <v>23101</v>
      </c>
      <c r="D7745" s="452" t="s">
        <v>11</v>
      </c>
    </row>
    <row r="7746" spans="1:4" hidden="1">
      <c r="A7746" s="452" t="s">
        <v>23102</v>
      </c>
      <c r="B7746" s="820" t="s">
        <v>23103</v>
      </c>
      <c r="C7746" s="452" t="s">
        <v>23104</v>
      </c>
      <c r="D7746" s="452" t="s">
        <v>54</v>
      </c>
    </row>
    <row r="7747" spans="1:4" hidden="1">
      <c r="A7747" s="452" t="s">
        <v>23105</v>
      </c>
      <c r="B7747" s="820" t="s">
        <v>23106</v>
      </c>
      <c r="C7747" s="784" t="s">
        <v>23107</v>
      </c>
      <c r="D7747" s="452"/>
    </row>
    <row r="7748" spans="1:4" hidden="1">
      <c r="A7748" s="452" t="s">
        <v>23108</v>
      </c>
      <c r="B7748" s="820" t="s">
        <v>23109</v>
      </c>
      <c r="C7748" s="784" t="s">
        <v>23110</v>
      </c>
      <c r="D7748" s="452"/>
    </row>
    <row r="7749" spans="1:4" hidden="1">
      <c r="A7749" s="452" t="s">
        <v>23111</v>
      </c>
      <c r="B7749" s="820" t="s">
        <v>23112</v>
      </c>
      <c r="C7749" s="784" t="s">
        <v>23113</v>
      </c>
      <c r="D7749" s="452"/>
    </row>
    <row r="7750" spans="1:4" hidden="1">
      <c r="A7750" s="452" t="s">
        <v>23114</v>
      </c>
      <c r="B7750" s="820" t="s">
        <v>23115</v>
      </c>
      <c r="C7750" s="784" t="s">
        <v>23116</v>
      </c>
      <c r="D7750" s="452"/>
    </row>
    <row r="7751" spans="1:4" hidden="1">
      <c r="A7751" s="452" t="s">
        <v>23117</v>
      </c>
      <c r="B7751" s="820" t="s">
        <v>23118</v>
      </c>
      <c r="C7751" s="784" t="s">
        <v>23119</v>
      </c>
      <c r="D7751" s="452"/>
    </row>
    <row r="7752" spans="1:4" hidden="1">
      <c r="A7752" s="452" t="s">
        <v>23120</v>
      </c>
      <c r="B7752" s="820" t="s">
        <v>23121</v>
      </c>
      <c r="C7752" s="452" t="s">
        <v>23122</v>
      </c>
      <c r="D7752" s="452" t="s">
        <v>15</v>
      </c>
    </row>
    <row r="7753" spans="1:4" hidden="1">
      <c r="A7753" s="452" t="s">
        <v>23123</v>
      </c>
      <c r="B7753" s="820" t="s">
        <v>23124</v>
      </c>
      <c r="C7753" s="452" t="s">
        <v>23125</v>
      </c>
      <c r="D7753" s="452" t="s">
        <v>19</v>
      </c>
    </row>
    <row r="7754" spans="1:4" hidden="1">
      <c r="A7754" s="452" t="s">
        <v>23126</v>
      </c>
      <c r="B7754" s="820" t="s">
        <v>23127</v>
      </c>
      <c r="C7754" s="452" t="s">
        <v>23128</v>
      </c>
      <c r="D7754" s="452" t="s">
        <v>35</v>
      </c>
    </row>
    <row r="7755" spans="1:4" hidden="1">
      <c r="A7755" s="452" t="s">
        <v>23129</v>
      </c>
      <c r="B7755" s="820" t="s">
        <v>23130</v>
      </c>
      <c r="C7755" s="452" t="s">
        <v>23131</v>
      </c>
      <c r="D7755" s="452" t="s">
        <v>39</v>
      </c>
    </row>
    <row r="7756" spans="1:4" hidden="1">
      <c r="A7756" s="452" t="s">
        <v>23132</v>
      </c>
      <c r="B7756" s="820" t="s">
        <v>23133</v>
      </c>
      <c r="C7756" s="452" t="s">
        <v>23134</v>
      </c>
      <c r="D7756" s="452" t="s">
        <v>43</v>
      </c>
    </row>
    <row r="7757" spans="1:4" hidden="1">
      <c r="A7757" s="452" t="s">
        <v>23135</v>
      </c>
      <c r="B7757" s="820" t="s">
        <v>23136</v>
      </c>
      <c r="C7757" s="452" t="s">
        <v>23137</v>
      </c>
      <c r="D7757" s="452" t="s">
        <v>47</v>
      </c>
    </row>
    <row r="7758" spans="1:4" hidden="1">
      <c r="A7758" s="452" t="s">
        <v>23138</v>
      </c>
      <c r="B7758" s="820" t="s">
        <v>23139</v>
      </c>
      <c r="C7758" s="452" t="s">
        <v>23140</v>
      </c>
      <c r="D7758" s="452" t="s">
        <v>11</v>
      </c>
    </row>
    <row r="7759" spans="1:4" hidden="1">
      <c r="A7759" s="452" t="s">
        <v>23141</v>
      </c>
      <c r="B7759" s="820" t="s">
        <v>23142</v>
      </c>
      <c r="C7759" s="452" t="s">
        <v>23143</v>
      </c>
      <c r="D7759" s="452" t="s">
        <v>54</v>
      </c>
    </row>
    <row r="7760" spans="1:4" hidden="1">
      <c r="A7760" s="452" t="s">
        <v>23144</v>
      </c>
      <c r="B7760" s="820" t="s">
        <v>23145</v>
      </c>
      <c r="C7760" s="452" t="s">
        <v>23146</v>
      </c>
      <c r="D7760" s="452" t="s">
        <v>15</v>
      </c>
    </row>
    <row r="7761" spans="1:4" hidden="1">
      <c r="A7761" s="452" t="s">
        <v>23147</v>
      </c>
      <c r="B7761" s="820" t="s">
        <v>23148</v>
      </c>
      <c r="C7761" s="452" t="s">
        <v>23149</v>
      </c>
      <c r="D7761" s="452" t="s">
        <v>19</v>
      </c>
    </row>
    <row r="7762" spans="1:4" hidden="1">
      <c r="A7762" s="452" t="s">
        <v>23150</v>
      </c>
      <c r="B7762" s="820" t="s">
        <v>23151</v>
      </c>
      <c r="C7762" s="452" t="s">
        <v>23152</v>
      </c>
      <c r="D7762" s="452" t="s">
        <v>35</v>
      </c>
    </row>
    <row r="7763" spans="1:4" hidden="1">
      <c r="A7763" s="452" t="s">
        <v>23153</v>
      </c>
      <c r="B7763" s="820" t="s">
        <v>23154</v>
      </c>
      <c r="C7763" s="452" t="s">
        <v>23155</v>
      </c>
      <c r="D7763" s="452" t="s">
        <v>39</v>
      </c>
    </row>
    <row r="7764" spans="1:4" hidden="1">
      <c r="A7764" s="452" t="s">
        <v>23156</v>
      </c>
      <c r="B7764" s="820" t="s">
        <v>23157</v>
      </c>
      <c r="C7764" s="452" t="s">
        <v>23158</v>
      </c>
      <c r="D7764" s="452" t="s">
        <v>43</v>
      </c>
    </row>
    <row r="7765" spans="1:4" hidden="1">
      <c r="A7765" s="452" t="s">
        <v>23159</v>
      </c>
      <c r="B7765" s="820" t="s">
        <v>23160</v>
      </c>
      <c r="C7765" s="452" t="s">
        <v>23161</v>
      </c>
      <c r="D7765" s="452" t="s">
        <v>47</v>
      </c>
    </row>
    <row r="7766" spans="1:4" hidden="1">
      <c r="A7766" s="452" t="s">
        <v>23162</v>
      </c>
      <c r="B7766" s="820" t="s">
        <v>23163</v>
      </c>
      <c r="C7766" s="452" t="s">
        <v>23164</v>
      </c>
      <c r="D7766" s="452" t="s">
        <v>11</v>
      </c>
    </row>
    <row r="7767" spans="1:4" hidden="1">
      <c r="A7767" s="452" t="s">
        <v>23165</v>
      </c>
      <c r="B7767" s="820" t="s">
        <v>23166</v>
      </c>
      <c r="C7767" s="452" t="s">
        <v>23167</v>
      </c>
      <c r="D7767" s="452" t="s">
        <v>54</v>
      </c>
    </row>
    <row r="7768" spans="1:4" hidden="1">
      <c r="A7768" s="452" t="s">
        <v>23168</v>
      </c>
      <c r="B7768" s="820" t="s">
        <v>23169</v>
      </c>
      <c r="C7768" s="452" t="s">
        <v>23170</v>
      </c>
      <c r="D7768" s="452" t="s">
        <v>15</v>
      </c>
    </row>
    <row r="7769" spans="1:4" hidden="1">
      <c r="A7769" s="452" t="s">
        <v>23171</v>
      </c>
      <c r="B7769" s="820" t="s">
        <v>23172</v>
      </c>
      <c r="C7769" s="452" t="s">
        <v>23173</v>
      </c>
      <c r="D7769" s="452" t="s">
        <v>19</v>
      </c>
    </row>
    <row r="7770" spans="1:4" hidden="1">
      <c r="A7770" s="452" t="s">
        <v>23174</v>
      </c>
      <c r="B7770" s="820" t="s">
        <v>23175</v>
      </c>
      <c r="C7770" s="452" t="s">
        <v>23176</v>
      </c>
      <c r="D7770" s="452" t="s">
        <v>35</v>
      </c>
    </row>
    <row r="7771" spans="1:4" hidden="1">
      <c r="A7771" s="452" t="s">
        <v>23177</v>
      </c>
      <c r="B7771" s="820" t="s">
        <v>23178</v>
      </c>
      <c r="C7771" s="452" t="s">
        <v>23179</v>
      </c>
      <c r="D7771" s="452" t="s">
        <v>39</v>
      </c>
    </row>
    <row r="7772" spans="1:4" hidden="1">
      <c r="A7772" s="452" t="s">
        <v>23180</v>
      </c>
      <c r="B7772" s="820" t="s">
        <v>23181</v>
      </c>
      <c r="C7772" s="452" t="s">
        <v>23182</v>
      </c>
      <c r="D7772" s="452" t="s">
        <v>43</v>
      </c>
    </row>
    <row r="7773" spans="1:4" hidden="1">
      <c r="A7773" s="452" t="s">
        <v>23183</v>
      </c>
      <c r="B7773" s="820" t="s">
        <v>23184</v>
      </c>
      <c r="C7773" s="452" t="s">
        <v>23185</v>
      </c>
      <c r="D7773" s="452" t="s">
        <v>47</v>
      </c>
    </row>
    <row r="7774" spans="1:4" hidden="1">
      <c r="A7774" s="452" t="s">
        <v>23186</v>
      </c>
      <c r="B7774" s="820" t="s">
        <v>23187</v>
      </c>
      <c r="C7774" s="452" t="s">
        <v>23188</v>
      </c>
      <c r="D7774" s="452" t="s">
        <v>11</v>
      </c>
    </row>
    <row r="7775" spans="1:4" hidden="1">
      <c r="A7775" s="452" t="s">
        <v>23189</v>
      </c>
      <c r="B7775" s="820" t="s">
        <v>23190</v>
      </c>
      <c r="C7775" s="452" t="s">
        <v>23191</v>
      </c>
      <c r="D7775" s="452" t="s">
        <v>54</v>
      </c>
    </row>
    <row r="7776" spans="1:4" hidden="1">
      <c r="A7776" s="452" t="s">
        <v>23192</v>
      </c>
      <c r="B7776" s="820" t="s">
        <v>23193</v>
      </c>
      <c r="C7776" s="452" t="s">
        <v>23194</v>
      </c>
      <c r="D7776" s="452" t="s">
        <v>15</v>
      </c>
    </row>
    <row r="7777" spans="1:4" hidden="1">
      <c r="A7777" s="452" t="s">
        <v>23195</v>
      </c>
      <c r="B7777" s="820" t="s">
        <v>23196</v>
      </c>
      <c r="C7777" s="452" t="s">
        <v>23197</v>
      </c>
      <c r="D7777" s="452" t="s">
        <v>19</v>
      </c>
    </row>
    <row r="7778" spans="1:4" hidden="1">
      <c r="A7778" s="452" t="s">
        <v>23198</v>
      </c>
      <c r="B7778" s="820" t="s">
        <v>23199</v>
      </c>
      <c r="C7778" s="452" t="s">
        <v>23200</v>
      </c>
      <c r="D7778" s="452" t="s">
        <v>35</v>
      </c>
    </row>
    <row r="7779" spans="1:4" hidden="1">
      <c r="A7779" s="452" t="s">
        <v>23201</v>
      </c>
      <c r="B7779" s="820" t="s">
        <v>23202</v>
      </c>
      <c r="C7779" s="452" t="s">
        <v>23203</v>
      </c>
      <c r="D7779" s="452" t="s">
        <v>39</v>
      </c>
    </row>
    <row r="7780" spans="1:4" hidden="1">
      <c r="A7780" s="452" t="s">
        <v>23204</v>
      </c>
      <c r="B7780" s="820" t="s">
        <v>23205</v>
      </c>
      <c r="C7780" s="452" t="s">
        <v>23206</v>
      </c>
      <c r="D7780" s="452" t="s">
        <v>43</v>
      </c>
    </row>
    <row r="7781" spans="1:4" hidden="1">
      <c r="A7781" s="452" t="s">
        <v>23207</v>
      </c>
      <c r="B7781" s="820" t="s">
        <v>23208</v>
      </c>
      <c r="C7781" s="452" t="s">
        <v>23209</v>
      </c>
      <c r="D7781" s="452" t="s">
        <v>47</v>
      </c>
    </row>
    <row r="7782" spans="1:4" hidden="1">
      <c r="A7782" s="452" t="s">
        <v>23210</v>
      </c>
      <c r="B7782" s="820" t="s">
        <v>23211</v>
      </c>
      <c r="C7782" s="452" t="s">
        <v>23212</v>
      </c>
      <c r="D7782" s="452" t="s">
        <v>11</v>
      </c>
    </row>
    <row r="7783" spans="1:4" hidden="1">
      <c r="A7783" s="452" t="s">
        <v>23213</v>
      </c>
      <c r="B7783" s="820" t="s">
        <v>23214</v>
      </c>
      <c r="C7783" s="452" t="s">
        <v>23215</v>
      </c>
      <c r="D7783" s="452" t="s">
        <v>54</v>
      </c>
    </row>
    <row r="7784" spans="1:4" hidden="1">
      <c r="A7784" s="452" t="s">
        <v>23216</v>
      </c>
      <c r="B7784" s="820" t="s">
        <v>23217</v>
      </c>
      <c r="C7784" s="452" t="s">
        <v>23218</v>
      </c>
      <c r="D7784" s="452" t="s">
        <v>15</v>
      </c>
    </row>
    <row r="7785" spans="1:4" hidden="1">
      <c r="A7785" s="452" t="s">
        <v>23219</v>
      </c>
      <c r="B7785" s="820" t="s">
        <v>23220</v>
      </c>
      <c r="C7785" s="452" t="s">
        <v>23221</v>
      </c>
      <c r="D7785" s="452" t="s">
        <v>19</v>
      </c>
    </row>
    <row r="7786" spans="1:4" hidden="1">
      <c r="A7786" s="452" t="s">
        <v>23222</v>
      </c>
      <c r="B7786" s="820" t="s">
        <v>23223</v>
      </c>
      <c r="C7786" s="452" t="s">
        <v>23224</v>
      </c>
      <c r="D7786" s="452" t="s">
        <v>35</v>
      </c>
    </row>
    <row r="7787" spans="1:4" hidden="1">
      <c r="A7787" s="452" t="s">
        <v>23225</v>
      </c>
      <c r="B7787" s="820" t="s">
        <v>23226</v>
      </c>
      <c r="C7787" s="452" t="s">
        <v>23227</v>
      </c>
      <c r="D7787" s="452" t="s">
        <v>39</v>
      </c>
    </row>
    <row r="7788" spans="1:4" hidden="1">
      <c r="A7788" s="452" t="s">
        <v>23228</v>
      </c>
      <c r="B7788" s="820" t="s">
        <v>23229</v>
      </c>
      <c r="C7788" s="452" t="s">
        <v>23230</v>
      </c>
      <c r="D7788" s="452" t="s">
        <v>43</v>
      </c>
    </row>
    <row r="7789" spans="1:4" hidden="1">
      <c r="A7789" s="452" t="s">
        <v>23231</v>
      </c>
      <c r="B7789" s="820" t="s">
        <v>23232</v>
      </c>
      <c r="C7789" s="452" t="s">
        <v>23233</v>
      </c>
      <c r="D7789" s="452" t="s">
        <v>47</v>
      </c>
    </row>
    <row r="7790" spans="1:4" hidden="1">
      <c r="A7790" s="452" t="s">
        <v>23234</v>
      </c>
      <c r="B7790" s="820" t="s">
        <v>23235</v>
      </c>
      <c r="C7790" s="452" t="s">
        <v>23236</v>
      </c>
      <c r="D7790" s="452" t="s">
        <v>11</v>
      </c>
    </row>
    <row r="7791" spans="1:4" hidden="1">
      <c r="A7791" s="452" t="s">
        <v>23237</v>
      </c>
      <c r="B7791" s="820" t="s">
        <v>23238</v>
      </c>
      <c r="C7791" s="452" t="s">
        <v>23239</v>
      </c>
      <c r="D7791" s="452" t="s">
        <v>54</v>
      </c>
    </row>
    <row r="7792" spans="1:4" hidden="1">
      <c r="A7792" s="452" t="s">
        <v>23240</v>
      </c>
      <c r="B7792" s="820" t="s">
        <v>23241</v>
      </c>
      <c r="C7792" s="452" t="s">
        <v>23242</v>
      </c>
      <c r="D7792" s="452" t="s">
        <v>15</v>
      </c>
    </row>
    <row r="7793" spans="1:4" hidden="1">
      <c r="A7793" s="452" t="s">
        <v>23243</v>
      </c>
      <c r="B7793" s="820" t="s">
        <v>23244</v>
      </c>
      <c r="C7793" s="452" t="s">
        <v>23245</v>
      </c>
      <c r="D7793" s="452" t="s">
        <v>19</v>
      </c>
    </row>
    <row r="7794" spans="1:4" hidden="1">
      <c r="A7794" s="452" t="s">
        <v>23246</v>
      </c>
      <c r="B7794" s="820" t="s">
        <v>23247</v>
      </c>
      <c r="C7794" s="452" t="s">
        <v>23248</v>
      </c>
      <c r="D7794" s="452" t="s">
        <v>35</v>
      </c>
    </row>
    <row r="7795" spans="1:4" hidden="1">
      <c r="A7795" s="452" t="s">
        <v>23249</v>
      </c>
      <c r="B7795" s="820" t="s">
        <v>23250</v>
      </c>
      <c r="C7795" s="452" t="s">
        <v>23251</v>
      </c>
      <c r="D7795" s="452" t="s">
        <v>39</v>
      </c>
    </row>
    <row r="7796" spans="1:4" hidden="1">
      <c r="A7796" s="452" t="s">
        <v>23252</v>
      </c>
      <c r="B7796" s="820" t="s">
        <v>23253</v>
      </c>
      <c r="C7796" s="452" t="s">
        <v>23254</v>
      </c>
      <c r="D7796" s="452" t="s">
        <v>43</v>
      </c>
    </row>
    <row r="7797" spans="1:4" hidden="1">
      <c r="A7797" s="452" t="s">
        <v>23255</v>
      </c>
      <c r="B7797" s="820" t="s">
        <v>23256</v>
      </c>
      <c r="C7797" s="452" t="s">
        <v>23257</v>
      </c>
      <c r="D7797" s="452" t="s">
        <v>47</v>
      </c>
    </row>
    <row r="7798" spans="1:4" hidden="1">
      <c r="A7798" s="452" t="s">
        <v>23258</v>
      </c>
      <c r="B7798" s="820" t="s">
        <v>23259</v>
      </c>
      <c r="C7798" s="452" t="s">
        <v>23260</v>
      </c>
      <c r="D7798" s="452" t="s">
        <v>11</v>
      </c>
    </row>
    <row r="7799" spans="1:4" hidden="1">
      <c r="A7799" s="452" t="s">
        <v>23261</v>
      </c>
      <c r="B7799" s="820" t="s">
        <v>23262</v>
      </c>
      <c r="C7799" s="452" t="s">
        <v>23263</v>
      </c>
      <c r="D7799" s="452" t="s">
        <v>54</v>
      </c>
    </row>
    <row r="7800" spans="1:4" hidden="1">
      <c r="A7800" s="452" t="s">
        <v>23264</v>
      </c>
      <c r="B7800" s="820" t="s">
        <v>23265</v>
      </c>
      <c r="C7800" s="452" t="s">
        <v>23266</v>
      </c>
      <c r="D7800" s="452" t="s">
        <v>15</v>
      </c>
    </row>
    <row r="7801" spans="1:4" hidden="1">
      <c r="A7801" s="452" t="s">
        <v>23267</v>
      </c>
      <c r="B7801" s="820" t="s">
        <v>23268</v>
      </c>
      <c r="C7801" s="452" t="s">
        <v>23269</v>
      </c>
      <c r="D7801" s="452" t="s">
        <v>19</v>
      </c>
    </row>
    <row r="7802" spans="1:4" hidden="1">
      <c r="A7802" s="452" t="s">
        <v>23270</v>
      </c>
      <c r="B7802" s="820" t="s">
        <v>23271</v>
      </c>
      <c r="C7802" s="452" t="s">
        <v>23272</v>
      </c>
      <c r="D7802" s="452" t="s">
        <v>35</v>
      </c>
    </row>
    <row r="7803" spans="1:4" hidden="1">
      <c r="A7803" s="452" t="s">
        <v>23273</v>
      </c>
      <c r="B7803" s="820" t="s">
        <v>23274</v>
      </c>
      <c r="C7803" s="452" t="s">
        <v>23275</v>
      </c>
      <c r="D7803" s="452" t="s">
        <v>39</v>
      </c>
    </row>
    <row r="7804" spans="1:4" hidden="1">
      <c r="A7804" s="452" t="s">
        <v>23276</v>
      </c>
      <c r="B7804" s="820" t="s">
        <v>23277</v>
      </c>
      <c r="C7804" s="452" t="s">
        <v>23278</v>
      </c>
      <c r="D7804" s="452" t="s">
        <v>43</v>
      </c>
    </row>
    <row r="7805" spans="1:4" hidden="1">
      <c r="A7805" s="452" t="s">
        <v>23279</v>
      </c>
      <c r="B7805" s="820" t="s">
        <v>23280</v>
      </c>
      <c r="C7805" s="452" t="s">
        <v>23281</v>
      </c>
      <c r="D7805" s="452" t="s">
        <v>47</v>
      </c>
    </row>
    <row r="7806" spans="1:4" hidden="1">
      <c r="A7806" s="452" t="s">
        <v>23282</v>
      </c>
      <c r="B7806" s="820" t="s">
        <v>23283</v>
      </c>
      <c r="C7806" s="452" t="s">
        <v>23284</v>
      </c>
      <c r="D7806" s="452" t="s">
        <v>11</v>
      </c>
    </row>
    <row r="7807" spans="1:4" hidden="1">
      <c r="A7807" s="452" t="s">
        <v>23285</v>
      </c>
      <c r="B7807" s="820" t="s">
        <v>23286</v>
      </c>
      <c r="C7807" s="452" t="s">
        <v>23287</v>
      </c>
      <c r="D7807" s="452" t="s">
        <v>54</v>
      </c>
    </row>
    <row r="7808" spans="1:4" hidden="1">
      <c r="A7808" s="452" t="s">
        <v>23288</v>
      </c>
      <c r="B7808" s="820" t="s">
        <v>23289</v>
      </c>
      <c r="C7808" s="452" t="s">
        <v>23290</v>
      </c>
      <c r="D7808" s="452" t="s">
        <v>15</v>
      </c>
    </row>
    <row r="7809" spans="1:4" hidden="1">
      <c r="A7809" s="452" t="s">
        <v>23291</v>
      </c>
      <c r="B7809" s="820" t="s">
        <v>23292</v>
      </c>
      <c r="C7809" s="452" t="s">
        <v>23293</v>
      </c>
      <c r="D7809" s="452" t="s">
        <v>19</v>
      </c>
    </row>
    <row r="7810" spans="1:4" hidden="1">
      <c r="A7810" s="452" t="s">
        <v>23294</v>
      </c>
      <c r="B7810" s="820" t="s">
        <v>23295</v>
      </c>
      <c r="C7810" s="452" t="s">
        <v>23296</v>
      </c>
      <c r="D7810" s="452" t="s">
        <v>35</v>
      </c>
    </row>
    <row r="7811" spans="1:4" hidden="1">
      <c r="A7811" s="452" t="s">
        <v>23297</v>
      </c>
      <c r="B7811" s="820" t="s">
        <v>23298</v>
      </c>
      <c r="C7811" s="452" t="s">
        <v>23299</v>
      </c>
      <c r="D7811" s="452" t="s">
        <v>39</v>
      </c>
    </row>
    <row r="7812" spans="1:4" hidden="1">
      <c r="A7812" s="452" t="s">
        <v>23300</v>
      </c>
      <c r="B7812" s="820" t="s">
        <v>23301</v>
      </c>
      <c r="C7812" s="452" t="s">
        <v>23302</v>
      </c>
      <c r="D7812" s="452" t="s">
        <v>43</v>
      </c>
    </row>
    <row r="7813" spans="1:4" hidden="1">
      <c r="A7813" s="452" t="s">
        <v>23303</v>
      </c>
      <c r="B7813" s="820" t="s">
        <v>23304</v>
      </c>
      <c r="C7813" s="452" t="s">
        <v>23305</v>
      </c>
      <c r="D7813" s="452" t="s">
        <v>47</v>
      </c>
    </row>
    <row r="7814" spans="1:4" hidden="1">
      <c r="A7814" s="452" t="s">
        <v>23306</v>
      </c>
      <c r="B7814" s="820" t="s">
        <v>23307</v>
      </c>
      <c r="C7814" s="452" t="s">
        <v>23308</v>
      </c>
      <c r="D7814" s="452" t="s">
        <v>11</v>
      </c>
    </row>
    <row r="7815" spans="1:4" hidden="1">
      <c r="A7815" s="452" t="s">
        <v>23309</v>
      </c>
      <c r="B7815" s="820" t="s">
        <v>23310</v>
      </c>
      <c r="C7815" s="452" t="s">
        <v>23311</v>
      </c>
      <c r="D7815" s="452" t="s">
        <v>54</v>
      </c>
    </row>
    <row r="7816" spans="1:4" hidden="1">
      <c r="A7816" s="452" t="s">
        <v>23312</v>
      </c>
      <c r="B7816" s="820" t="s">
        <v>23313</v>
      </c>
      <c r="C7816" s="452" t="s">
        <v>23314</v>
      </c>
      <c r="D7816" s="452" t="s">
        <v>15</v>
      </c>
    </row>
    <row r="7817" spans="1:4" hidden="1">
      <c r="A7817" s="452" t="s">
        <v>23315</v>
      </c>
      <c r="B7817" s="820" t="s">
        <v>23316</v>
      </c>
      <c r="C7817" s="452" t="s">
        <v>23317</v>
      </c>
      <c r="D7817" s="452" t="s">
        <v>19</v>
      </c>
    </row>
    <row r="7818" spans="1:4" hidden="1">
      <c r="A7818" s="452" t="s">
        <v>23318</v>
      </c>
      <c r="B7818" s="820" t="s">
        <v>23319</v>
      </c>
      <c r="C7818" s="452" t="s">
        <v>23320</v>
      </c>
      <c r="D7818" s="452" t="s">
        <v>35</v>
      </c>
    </row>
    <row r="7819" spans="1:4" hidden="1">
      <c r="A7819" s="452" t="s">
        <v>23321</v>
      </c>
      <c r="B7819" s="820" t="s">
        <v>23322</v>
      </c>
      <c r="C7819" s="452" t="s">
        <v>23323</v>
      </c>
      <c r="D7819" s="452" t="s">
        <v>39</v>
      </c>
    </row>
    <row r="7820" spans="1:4" hidden="1">
      <c r="A7820" s="452" t="s">
        <v>23324</v>
      </c>
      <c r="B7820" s="820" t="s">
        <v>23325</v>
      </c>
      <c r="C7820" s="452" t="s">
        <v>23326</v>
      </c>
      <c r="D7820" s="452" t="s">
        <v>43</v>
      </c>
    </row>
    <row r="7821" spans="1:4" hidden="1">
      <c r="A7821" s="452" t="s">
        <v>23327</v>
      </c>
      <c r="B7821" s="820" t="s">
        <v>23328</v>
      </c>
      <c r="C7821" s="452" t="s">
        <v>23329</v>
      </c>
      <c r="D7821" s="452" t="s">
        <v>47</v>
      </c>
    </row>
    <row r="7822" spans="1:4" hidden="1">
      <c r="A7822" s="452" t="s">
        <v>23330</v>
      </c>
      <c r="B7822" s="820" t="s">
        <v>23331</v>
      </c>
      <c r="C7822" s="452" t="s">
        <v>23332</v>
      </c>
      <c r="D7822" s="452" t="s">
        <v>11</v>
      </c>
    </row>
    <row r="7823" spans="1:4" hidden="1">
      <c r="A7823" s="452" t="s">
        <v>23333</v>
      </c>
      <c r="B7823" s="820" t="s">
        <v>23334</v>
      </c>
      <c r="C7823" s="452" t="s">
        <v>23335</v>
      </c>
      <c r="D7823" s="452" t="s">
        <v>54</v>
      </c>
    </row>
    <row r="7824" spans="1:4" hidden="1">
      <c r="A7824" s="452" t="s">
        <v>23336</v>
      </c>
      <c r="B7824" s="820" t="s">
        <v>23337</v>
      </c>
      <c r="C7824" s="452" t="s">
        <v>23338</v>
      </c>
      <c r="D7824" s="452" t="s">
        <v>15</v>
      </c>
    </row>
    <row r="7825" spans="1:4" hidden="1">
      <c r="A7825" s="452" t="s">
        <v>23339</v>
      </c>
      <c r="B7825" s="820" t="s">
        <v>23340</v>
      </c>
      <c r="C7825" s="452" t="s">
        <v>23341</v>
      </c>
      <c r="D7825" s="452" t="s">
        <v>19</v>
      </c>
    </row>
    <row r="7826" spans="1:4" hidden="1">
      <c r="A7826" s="452" t="s">
        <v>23342</v>
      </c>
      <c r="B7826" s="820" t="s">
        <v>23343</v>
      </c>
      <c r="C7826" s="452" t="s">
        <v>23344</v>
      </c>
      <c r="D7826" s="452" t="s">
        <v>35</v>
      </c>
    </row>
    <row r="7827" spans="1:4" hidden="1">
      <c r="A7827" s="452" t="s">
        <v>23345</v>
      </c>
      <c r="B7827" s="820" t="s">
        <v>23346</v>
      </c>
      <c r="C7827" s="452" t="s">
        <v>23347</v>
      </c>
      <c r="D7827" s="452" t="s">
        <v>39</v>
      </c>
    </row>
    <row r="7828" spans="1:4" hidden="1">
      <c r="A7828" s="452" t="s">
        <v>23348</v>
      </c>
      <c r="B7828" s="820" t="s">
        <v>23349</v>
      </c>
      <c r="C7828" s="452" t="s">
        <v>23350</v>
      </c>
      <c r="D7828" s="452" t="s">
        <v>43</v>
      </c>
    </row>
    <row r="7829" spans="1:4" hidden="1">
      <c r="A7829" s="452" t="s">
        <v>23351</v>
      </c>
      <c r="B7829" s="820" t="s">
        <v>23352</v>
      </c>
      <c r="C7829" s="452" t="s">
        <v>23353</v>
      </c>
      <c r="D7829" s="452" t="s">
        <v>47</v>
      </c>
    </row>
    <row r="7830" spans="1:4" hidden="1">
      <c r="A7830" s="452" t="s">
        <v>23354</v>
      </c>
      <c r="B7830" s="820" t="s">
        <v>23355</v>
      </c>
      <c r="C7830" s="452" t="s">
        <v>23356</v>
      </c>
      <c r="D7830" s="452" t="s">
        <v>11</v>
      </c>
    </row>
    <row r="7831" spans="1:4" hidden="1">
      <c r="A7831" s="452" t="s">
        <v>23357</v>
      </c>
      <c r="B7831" s="820" t="s">
        <v>23358</v>
      </c>
      <c r="C7831" s="452" t="s">
        <v>23359</v>
      </c>
      <c r="D7831" s="452" t="s">
        <v>54</v>
      </c>
    </row>
    <row r="7832" spans="1:4" hidden="1">
      <c r="A7832" s="452" t="s">
        <v>23360</v>
      </c>
      <c r="B7832" s="820" t="s">
        <v>23361</v>
      </c>
      <c r="C7832" s="452" t="s">
        <v>23362</v>
      </c>
      <c r="D7832" s="452" t="s">
        <v>15</v>
      </c>
    </row>
    <row r="7833" spans="1:4" hidden="1">
      <c r="A7833" s="452" t="s">
        <v>23363</v>
      </c>
      <c r="B7833" s="820" t="s">
        <v>23364</v>
      </c>
      <c r="C7833" s="452" t="s">
        <v>23365</v>
      </c>
      <c r="D7833" s="452" t="s">
        <v>19</v>
      </c>
    </row>
    <row r="7834" spans="1:4" hidden="1">
      <c r="A7834" s="452" t="s">
        <v>23366</v>
      </c>
      <c r="B7834" s="820" t="s">
        <v>23367</v>
      </c>
      <c r="C7834" s="452" t="s">
        <v>23368</v>
      </c>
      <c r="D7834" s="452" t="s">
        <v>35</v>
      </c>
    </row>
    <row r="7835" spans="1:4" hidden="1">
      <c r="A7835" s="452" t="s">
        <v>23369</v>
      </c>
      <c r="B7835" s="820" t="s">
        <v>23370</v>
      </c>
      <c r="C7835" s="452" t="s">
        <v>23371</v>
      </c>
      <c r="D7835" s="452" t="s">
        <v>39</v>
      </c>
    </row>
    <row r="7836" spans="1:4" hidden="1">
      <c r="A7836" s="452" t="s">
        <v>23372</v>
      </c>
      <c r="B7836" s="820" t="s">
        <v>23373</v>
      </c>
      <c r="C7836" s="452" t="s">
        <v>23374</v>
      </c>
      <c r="D7836" s="452" t="s">
        <v>43</v>
      </c>
    </row>
    <row r="7837" spans="1:4" hidden="1">
      <c r="A7837" s="452" t="s">
        <v>23375</v>
      </c>
      <c r="B7837" s="820" t="s">
        <v>23376</v>
      </c>
      <c r="C7837" s="452" t="s">
        <v>23377</v>
      </c>
      <c r="D7837" s="452" t="s">
        <v>47</v>
      </c>
    </row>
    <row r="7838" spans="1:4" hidden="1">
      <c r="A7838" s="452" t="s">
        <v>23378</v>
      </c>
      <c r="B7838" s="820" t="s">
        <v>23379</v>
      </c>
      <c r="C7838" s="452" t="s">
        <v>23380</v>
      </c>
      <c r="D7838" s="452" t="s">
        <v>11</v>
      </c>
    </row>
    <row r="7839" spans="1:4" hidden="1">
      <c r="A7839" s="452" t="s">
        <v>23381</v>
      </c>
      <c r="B7839" s="820" t="s">
        <v>23382</v>
      </c>
      <c r="C7839" s="452" t="s">
        <v>23383</v>
      </c>
      <c r="D7839" s="452" t="s">
        <v>54</v>
      </c>
    </row>
    <row r="7840" spans="1:4" hidden="1">
      <c r="A7840" s="452" t="s">
        <v>23384</v>
      </c>
      <c r="B7840" s="820" t="s">
        <v>23385</v>
      </c>
      <c r="C7840" s="452" t="s">
        <v>23386</v>
      </c>
      <c r="D7840" s="452" t="s">
        <v>15</v>
      </c>
    </row>
    <row r="7841" spans="1:4" hidden="1">
      <c r="A7841" s="452" t="s">
        <v>23387</v>
      </c>
      <c r="B7841" s="820" t="s">
        <v>23388</v>
      </c>
      <c r="C7841" s="452" t="s">
        <v>23389</v>
      </c>
      <c r="D7841" s="452" t="s">
        <v>19</v>
      </c>
    </row>
    <row r="7842" spans="1:4" hidden="1">
      <c r="A7842" s="452" t="s">
        <v>23390</v>
      </c>
      <c r="B7842" s="820" t="s">
        <v>23391</v>
      </c>
      <c r="C7842" s="452" t="s">
        <v>23392</v>
      </c>
      <c r="D7842" s="452" t="s">
        <v>35</v>
      </c>
    </row>
    <row r="7843" spans="1:4" hidden="1">
      <c r="A7843" s="452" t="s">
        <v>23393</v>
      </c>
      <c r="B7843" s="820" t="s">
        <v>23394</v>
      </c>
      <c r="C7843" s="452" t="s">
        <v>23395</v>
      </c>
      <c r="D7843" s="452" t="s">
        <v>39</v>
      </c>
    </row>
    <row r="7844" spans="1:4" hidden="1">
      <c r="A7844" s="452" t="s">
        <v>23396</v>
      </c>
      <c r="B7844" s="820" t="s">
        <v>23397</v>
      </c>
      <c r="C7844" s="452" t="s">
        <v>23398</v>
      </c>
      <c r="D7844" s="452" t="s">
        <v>43</v>
      </c>
    </row>
    <row r="7845" spans="1:4" hidden="1">
      <c r="A7845" s="452" t="s">
        <v>23399</v>
      </c>
      <c r="B7845" s="820" t="s">
        <v>23400</v>
      </c>
      <c r="C7845" s="452" t="s">
        <v>23401</v>
      </c>
      <c r="D7845" s="452" t="s">
        <v>47</v>
      </c>
    </row>
    <row r="7846" spans="1:4" hidden="1">
      <c r="A7846" s="452" t="s">
        <v>23402</v>
      </c>
      <c r="B7846" s="820" t="s">
        <v>23403</v>
      </c>
      <c r="C7846" s="452" t="s">
        <v>23404</v>
      </c>
      <c r="D7846" s="452" t="s">
        <v>11</v>
      </c>
    </row>
    <row r="7847" spans="1:4" hidden="1">
      <c r="A7847" s="452" t="s">
        <v>23405</v>
      </c>
      <c r="B7847" s="820" t="s">
        <v>23406</v>
      </c>
      <c r="C7847" s="452" t="s">
        <v>23407</v>
      </c>
      <c r="D7847" s="452" t="s">
        <v>54</v>
      </c>
    </row>
    <row r="7848" spans="1:4" hidden="1">
      <c r="A7848" s="452" t="s">
        <v>23408</v>
      </c>
      <c r="B7848" s="820" t="s">
        <v>23409</v>
      </c>
      <c r="C7848" s="452" t="s">
        <v>23410</v>
      </c>
      <c r="D7848" s="452" t="s">
        <v>15</v>
      </c>
    </row>
    <row r="7849" spans="1:4" hidden="1">
      <c r="A7849" s="452" t="s">
        <v>23411</v>
      </c>
      <c r="B7849" s="820" t="s">
        <v>23412</v>
      </c>
      <c r="C7849" s="452" t="s">
        <v>23413</v>
      </c>
      <c r="D7849" s="452" t="s">
        <v>19</v>
      </c>
    </row>
    <row r="7850" spans="1:4" hidden="1">
      <c r="A7850" s="452" t="s">
        <v>23414</v>
      </c>
      <c r="B7850" s="820" t="s">
        <v>23415</v>
      </c>
      <c r="C7850" s="452" t="s">
        <v>23416</v>
      </c>
      <c r="D7850" s="452" t="s">
        <v>35</v>
      </c>
    </row>
    <row r="7851" spans="1:4" hidden="1">
      <c r="A7851" s="452" t="s">
        <v>23417</v>
      </c>
      <c r="B7851" s="820" t="s">
        <v>23418</v>
      </c>
      <c r="C7851" s="452" t="s">
        <v>23419</v>
      </c>
      <c r="D7851" s="452" t="s">
        <v>39</v>
      </c>
    </row>
    <row r="7852" spans="1:4" hidden="1">
      <c r="A7852" s="452" t="s">
        <v>23420</v>
      </c>
      <c r="B7852" s="820" t="s">
        <v>23421</v>
      </c>
      <c r="C7852" s="452" t="s">
        <v>23422</v>
      </c>
      <c r="D7852" s="452" t="s">
        <v>43</v>
      </c>
    </row>
    <row r="7853" spans="1:4" hidden="1">
      <c r="A7853" s="452" t="s">
        <v>23423</v>
      </c>
      <c r="B7853" s="820" t="s">
        <v>23424</v>
      </c>
      <c r="C7853" s="452" t="s">
        <v>23425</v>
      </c>
      <c r="D7853" s="452" t="s">
        <v>47</v>
      </c>
    </row>
    <row r="7854" spans="1:4" hidden="1">
      <c r="A7854" s="452" t="s">
        <v>23426</v>
      </c>
      <c r="B7854" s="820" t="s">
        <v>23427</v>
      </c>
      <c r="C7854" s="452" t="s">
        <v>23428</v>
      </c>
      <c r="D7854" s="452" t="s">
        <v>11</v>
      </c>
    </row>
    <row r="7855" spans="1:4" hidden="1">
      <c r="A7855" s="452" t="s">
        <v>23429</v>
      </c>
      <c r="B7855" s="820" t="s">
        <v>23430</v>
      </c>
      <c r="C7855" s="452" t="s">
        <v>23431</v>
      </c>
      <c r="D7855" s="452" t="s">
        <v>54</v>
      </c>
    </row>
    <row r="7856" spans="1:4" hidden="1">
      <c r="A7856" s="452" t="s">
        <v>23432</v>
      </c>
      <c r="B7856" s="820" t="s">
        <v>23433</v>
      </c>
      <c r="C7856" s="452" t="s">
        <v>23434</v>
      </c>
      <c r="D7856" s="452" t="s">
        <v>15</v>
      </c>
    </row>
    <row r="7857" spans="1:4" hidden="1">
      <c r="A7857" s="452" t="s">
        <v>23435</v>
      </c>
      <c r="B7857" s="820" t="s">
        <v>23436</v>
      </c>
      <c r="C7857" s="452" t="s">
        <v>23437</v>
      </c>
      <c r="D7857" s="452" t="s">
        <v>19</v>
      </c>
    </row>
    <row r="7858" spans="1:4" hidden="1">
      <c r="A7858" s="452" t="s">
        <v>23438</v>
      </c>
      <c r="B7858" s="820" t="s">
        <v>23439</v>
      </c>
      <c r="C7858" s="452" t="s">
        <v>23440</v>
      </c>
      <c r="D7858" s="452" t="s">
        <v>35</v>
      </c>
    </row>
    <row r="7859" spans="1:4" hidden="1">
      <c r="A7859" s="452" t="s">
        <v>23441</v>
      </c>
      <c r="B7859" s="820" t="s">
        <v>23442</v>
      </c>
      <c r="C7859" s="452" t="s">
        <v>23443</v>
      </c>
      <c r="D7859" s="452" t="s">
        <v>39</v>
      </c>
    </row>
    <row r="7860" spans="1:4" hidden="1">
      <c r="A7860" s="452" t="s">
        <v>23444</v>
      </c>
      <c r="B7860" s="820" t="s">
        <v>23445</v>
      </c>
      <c r="C7860" s="452" t="s">
        <v>23446</v>
      </c>
      <c r="D7860" s="452" t="s">
        <v>43</v>
      </c>
    </row>
    <row r="7861" spans="1:4" hidden="1">
      <c r="A7861" s="452" t="s">
        <v>23447</v>
      </c>
      <c r="B7861" s="820" t="s">
        <v>23448</v>
      </c>
      <c r="C7861" s="452" t="s">
        <v>23449</v>
      </c>
      <c r="D7861" s="452" t="s">
        <v>47</v>
      </c>
    </row>
    <row r="7862" spans="1:4" hidden="1">
      <c r="A7862" s="452" t="s">
        <v>23450</v>
      </c>
      <c r="B7862" s="820" t="s">
        <v>23451</v>
      </c>
      <c r="C7862" s="452" t="s">
        <v>23452</v>
      </c>
      <c r="D7862" s="452" t="s">
        <v>11</v>
      </c>
    </row>
    <row r="7863" spans="1:4" hidden="1">
      <c r="A7863" s="452" t="s">
        <v>23453</v>
      </c>
      <c r="B7863" s="820" t="s">
        <v>23454</v>
      </c>
      <c r="C7863" s="452" t="s">
        <v>23455</v>
      </c>
      <c r="D7863" s="452" t="s">
        <v>54</v>
      </c>
    </row>
    <row r="7864" spans="1:4" hidden="1">
      <c r="A7864" s="452" t="s">
        <v>23456</v>
      </c>
      <c r="B7864" s="820" t="s">
        <v>23457</v>
      </c>
      <c r="C7864" s="452" t="s">
        <v>23458</v>
      </c>
      <c r="D7864" s="452" t="s">
        <v>15</v>
      </c>
    </row>
    <row r="7865" spans="1:4" hidden="1">
      <c r="A7865" s="452" t="s">
        <v>23459</v>
      </c>
      <c r="B7865" s="820" t="s">
        <v>23460</v>
      </c>
      <c r="C7865" s="452" t="s">
        <v>23461</v>
      </c>
      <c r="D7865" s="452" t="s">
        <v>19</v>
      </c>
    </row>
    <row r="7866" spans="1:4" hidden="1">
      <c r="A7866" s="452" t="s">
        <v>23462</v>
      </c>
      <c r="B7866" s="820" t="s">
        <v>23463</v>
      </c>
      <c r="C7866" s="452" t="s">
        <v>23464</v>
      </c>
      <c r="D7866" s="452" t="s">
        <v>35</v>
      </c>
    </row>
    <row r="7867" spans="1:4" hidden="1">
      <c r="A7867" s="452" t="s">
        <v>23465</v>
      </c>
      <c r="B7867" s="820" t="s">
        <v>23466</v>
      </c>
      <c r="C7867" s="452" t="s">
        <v>23467</v>
      </c>
      <c r="D7867" s="452" t="s">
        <v>39</v>
      </c>
    </row>
    <row r="7868" spans="1:4" hidden="1">
      <c r="A7868" s="452" t="s">
        <v>23468</v>
      </c>
      <c r="B7868" s="820" t="s">
        <v>23469</v>
      </c>
      <c r="C7868" s="452" t="s">
        <v>23470</v>
      </c>
      <c r="D7868" s="452" t="s">
        <v>43</v>
      </c>
    </row>
    <row r="7869" spans="1:4" hidden="1">
      <c r="A7869" s="452" t="s">
        <v>23471</v>
      </c>
      <c r="B7869" s="820" t="s">
        <v>23472</v>
      </c>
      <c r="C7869" s="452" t="s">
        <v>23473</v>
      </c>
      <c r="D7869" s="452" t="s">
        <v>47</v>
      </c>
    </row>
    <row r="7870" spans="1:4" hidden="1">
      <c r="A7870" s="452" t="s">
        <v>23474</v>
      </c>
      <c r="B7870" s="820" t="s">
        <v>23475</v>
      </c>
      <c r="C7870" s="452" t="s">
        <v>23476</v>
      </c>
      <c r="D7870" s="452" t="s">
        <v>11</v>
      </c>
    </row>
    <row r="7871" spans="1:4" hidden="1">
      <c r="A7871" s="452" t="s">
        <v>23477</v>
      </c>
      <c r="B7871" s="820" t="s">
        <v>23478</v>
      </c>
      <c r="C7871" s="452" t="s">
        <v>23479</v>
      </c>
      <c r="D7871" s="452" t="s">
        <v>54</v>
      </c>
    </row>
    <row r="7872" spans="1:4" hidden="1">
      <c r="A7872" s="452" t="s">
        <v>23480</v>
      </c>
      <c r="B7872" s="820" t="s">
        <v>23481</v>
      </c>
      <c r="C7872" s="452" t="s">
        <v>23482</v>
      </c>
      <c r="D7872" s="452" t="s">
        <v>15</v>
      </c>
    </row>
    <row r="7873" spans="1:4" hidden="1">
      <c r="A7873" s="452" t="s">
        <v>23483</v>
      </c>
      <c r="B7873" s="820" t="s">
        <v>23484</v>
      </c>
      <c r="C7873" s="452" t="s">
        <v>23485</v>
      </c>
      <c r="D7873" s="452" t="s">
        <v>19</v>
      </c>
    </row>
    <row r="7874" spans="1:4" hidden="1">
      <c r="A7874" s="452" t="s">
        <v>23486</v>
      </c>
      <c r="B7874" s="820" t="s">
        <v>23487</v>
      </c>
      <c r="C7874" s="452" t="s">
        <v>23488</v>
      </c>
      <c r="D7874" s="452" t="s">
        <v>35</v>
      </c>
    </row>
    <row r="7875" spans="1:4" hidden="1">
      <c r="A7875" s="452" t="s">
        <v>23489</v>
      </c>
      <c r="B7875" s="820" t="s">
        <v>23490</v>
      </c>
      <c r="C7875" s="452" t="s">
        <v>23491</v>
      </c>
      <c r="D7875" s="452" t="s">
        <v>39</v>
      </c>
    </row>
    <row r="7876" spans="1:4" hidden="1">
      <c r="A7876" s="452" t="s">
        <v>23492</v>
      </c>
      <c r="B7876" s="820" t="s">
        <v>23493</v>
      </c>
      <c r="C7876" s="452" t="s">
        <v>23494</v>
      </c>
      <c r="D7876" s="452" t="s">
        <v>43</v>
      </c>
    </row>
    <row r="7877" spans="1:4" hidden="1">
      <c r="A7877" s="452" t="s">
        <v>23495</v>
      </c>
      <c r="B7877" s="820" t="s">
        <v>23496</v>
      </c>
      <c r="C7877" s="452" t="s">
        <v>23497</v>
      </c>
      <c r="D7877" s="452" t="s">
        <v>47</v>
      </c>
    </row>
    <row r="7878" spans="1:4" hidden="1">
      <c r="A7878" s="452" t="s">
        <v>23498</v>
      </c>
      <c r="B7878" s="820" t="s">
        <v>23499</v>
      </c>
      <c r="C7878" s="452" t="s">
        <v>23500</v>
      </c>
      <c r="D7878" s="452" t="s">
        <v>11</v>
      </c>
    </row>
    <row r="7879" spans="1:4" hidden="1">
      <c r="A7879" s="452" t="s">
        <v>23501</v>
      </c>
      <c r="B7879" s="820" t="s">
        <v>23502</v>
      </c>
      <c r="C7879" s="452" t="s">
        <v>23503</v>
      </c>
      <c r="D7879" s="452" t="s">
        <v>54</v>
      </c>
    </row>
    <row r="7880" spans="1:4" hidden="1">
      <c r="A7880" s="452" t="s">
        <v>23504</v>
      </c>
      <c r="B7880" s="820" t="s">
        <v>23505</v>
      </c>
      <c r="C7880" s="452" t="s">
        <v>23506</v>
      </c>
      <c r="D7880" s="452" t="s">
        <v>15</v>
      </c>
    </row>
    <row r="7881" spans="1:4" hidden="1">
      <c r="A7881" s="452" t="s">
        <v>23507</v>
      </c>
      <c r="B7881" s="820" t="s">
        <v>23508</v>
      </c>
      <c r="C7881" s="452" t="s">
        <v>23509</v>
      </c>
      <c r="D7881" s="452" t="s">
        <v>19</v>
      </c>
    </row>
    <row r="7882" spans="1:4" hidden="1">
      <c r="A7882" s="452" t="s">
        <v>23510</v>
      </c>
      <c r="B7882" s="820" t="s">
        <v>23511</v>
      </c>
      <c r="C7882" s="452" t="s">
        <v>23512</v>
      </c>
      <c r="D7882" s="452" t="s">
        <v>35</v>
      </c>
    </row>
    <row r="7883" spans="1:4" hidden="1">
      <c r="A7883" s="452" t="s">
        <v>23513</v>
      </c>
      <c r="B7883" s="820" t="s">
        <v>23514</v>
      </c>
      <c r="C7883" s="452" t="s">
        <v>23515</v>
      </c>
      <c r="D7883" s="452" t="s">
        <v>39</v>
      </c>
    </row>
    <row r="7884" spans="1:4" hidden="1">
      <c r="A7884" s="452" t="s">
        <v>23516</v>
      </c>
      <c r="B7884" s="820" t="s">
        <v>23517</v>
      </c>
      <c r="C7884" s="452" t="s">
        <v>23518</v>
      </c>
      <c r="D7884" s="452" t="s">
        <v>43</v>
      </c>
    </row>
    <row r="7885" spans="1:4" hidden="1">
      <c r="A7885" s="452" t="s">
        <v>23519</v>
      </c>
      <c r="B7885" s="820" t="s">
        <v>23520</v>
      </c>
      <c r="C7885" s="452" t="s">
        <v>23521</v>
      </c>
      <c r="D7885" s="452" t="s">
        <v>47</v>
      </c>
    </row>
    <row r="7886" spans="1:4" hidden="1">
      <c r="A7886" s="452" t="s">
        <v>23522</v>
      </c>
      <c r="B7886" s="820" t="s">
        <v>23523</v>
      </c>
      <c r="C7886" s="452" t="s">
        <v>23524</v>
      </c>
      <c r="D7886" s="452" t="s">
        <v>11</v>
      </c>
    </row>
    <row r="7887" spans="1:4" hidden="1">
      <c r="A7887" s="452" t="s">
        <v>23525</v>
      </c>
      <c r="B7887" s="820" t="s">
        <v>23526</v>
      </c>
      <c r="C7887" s="452" t="s">
        <v>23527</v>
      </c>
      <c r="D7887" s="452" t="s">
        <v>54</v>
      </c>
    </row>
    <row r="7888" spans="1:4" hidden="1">
      <c r="A7888" s="452" t="s">
        <v>23528</v>
      </c>
      <c r="B7888" s="820" t="s">
        <v>23529</v>
      </c>
      <c r="C7888" s="452" t="s">
        <v>23530</v>
      </c>
      <c r="D7888" s="452" t="s">
        <v>15</v>
      </c>
    </row>
    <row r="7889" spans="1:4" hidden="1">
      <c r="A7889" s="452" t="s">
        <v>23531</v>
      </c>
      <c r="B7889" s="820" t="s">
        <v>23532</v>
      </c>
      <c r="C7889" s="452" t="s">
        <v>23533</v>
      </c>
      <c r="D7889" s="452" t="s">
        <v>19</v>
      </c>
    </row>
    <row r="7890" spans="1:4" hidden="1">
      <c r="A7890" s="452" t="s">
        <v>23534</v>
      </c>
      <c r="B7890" s="820" t="s">
        <v>23535</v>
      </c>
      <c r="C7890" s="452" t="s">
        <v>23536</v>
      </c>
      <c r="D7890" s="452" t="s">
        <v>35</v>
      </c>
    </row>
    <row r="7891" spans="1:4" hidden="1">
      <c r="A7891" s="452" t="s">
        <v>23537</v>
      </c>
      <c r="B7891" s="820" t="s">
        <v>23538</v>
      </c>
      <c r="C7891" s="452" t="s">
        <v>23539</v>
      </c>
      <c r="D7891" s="452" t="s">
        <v>39</v>
      </c>
    </row>
    <row r="7892" spans="1:4" hidden="1">
      <c r="A7892" s="452" t="s">
        <v>23540</v>
      </c>
      <c r="B7892" s="820" t="s">
        <v>23541</v>
      </c>
      <c r="C7892" s="452" t="s">
        <v>23542</v>
      </c>
      <c r="D7892" s="452" t="s">
        <v>43</v>
      </c>
    </row>
    <row r="7893" spans="1:4" hidden="1">
      <c r="A7893" s="452" t="s">
        <v>23543</v>
      </c>
      <c r="B7893" s="820" t="s">
        <v>23544</v>
      </c>
      <c r="C7893" s="452" t="s">
        <v>23545</v>
      </c>
      <c r="D7893" s="452" t="s">
        <v>47</v>
      </c>
    </row>
    <row r="7894" spans="1:4" hidden="1">
      <c r="A7894" s="452" t="s">
        <v>23546</v>
      </c>
      <c r="B7894" s="820" t="s">
        <v>23547</v>
      </c>
      <c r="C7894" s="452" t="s">
        <v>23548</v>
      </c>
      <c r="D7894" s="452" t="s">
        <v>11</v>
      </c>
    </row>
    <row r="7895" spans="1:4" hidden="1">
      <c r="A7895" s="452" t="s">
        <v>23549</v>
      </c>
      <c r="B7895" s="820" t="s">
        <v>23550</v>
      </c>
      <c r="C7895" s="452" t="s">
        <v>23551</v>
      </c>
      <c r="D7895" s="452" t="s">
        <v>54</v>
      </c>
    </row>
    <row r="7896" spans="1:4" hidden="1">
      <c r="A7896" s="452" t="s">
        <v>23552</v>
      </c>
      <c r="B7896" s="820" t="s">
        <v>23553</v>
      </c>
      <c r="C7896" s="452" t="s">
        <v>23554</v>
      </c>
      <c r="D7896" s="452" t="s">
        <v>15</v>
      </c>
    </row>
    <row r="7897" spans="1:4" hidden="1">
      <c r="A7897" s="452" t="s">
        <v>23555</v>
      </c>
      <c r="B7897" s="820" t="s">
        <v>23556</v>
      </c>
      <c r="C7897" s="452" t="s">
        <v>23557</v>
      </c>
      <c r="D7897" s="452" t="s">
        <v>19</v>
      </c>
    </row>
    <row r="7898" spans="1:4" hidden="1">
      <c r="A7898" s="452" t="s">
        <v>23558</v>
      </c>
      <c r="B7898" s="820" t="s">
        <v>23559</v>
      </c>
      <c r="C7898" s="452" t="s">
        <v>23560</v>
      </c>
      <c r="D7898" s="452" t="s">
        <v>35</v>
      </c>
    </row>
    <row r="7899" spans="1:4" hidden="1">
      <c r="A7899" s="452" t="s">
        <v>23561</v>
      </c>
      <c r="B7899" s="820" t="s">
        <v>23562</v>
      </c>
      <c r="C7899" s="452" t="s">
        <v>23563</v>
      </c>
      <c r="D7899" s="452" t="s">
        <v>39</v>
      </c>
    </row>
    <row r="7900" spans="1:4" hidden="1">
      <c r="A7900" s="452" t="s">
        <v>23564</v>
      </c>
      <c r="B7900" s="820" t="s">
        <v>23565</v>
      </c>
      <c r="C7900" s="452" t="s">
        <v>23566</v>
      </c>
      <c r="D7900" s="452" t="s">
        <v>43</v>
      </c>
    </row>
    <row r="7901" spans="1:4" hidden="1">
      <c r="A7901" s="452" t="s">
        <v>23567</v>
      </c>
      <c r="B7901" s="820" t="s">
        <v>23568</v>
      </c>
      <c r="C7901" s="452" t="s">
        <v>23569</v>
      </c>
      <c r="D7901" s="452" t="s">
        <v>47</v>
      </c>
    </row>
    <row r="7902" spans="1:4" hidden="1">
      <c r="A7902" s="452" t="s">
        <v>23570</v>
      </c>
      <c r="B7902" s="820" t="s">
        <v>23571</v>
      </c>
      <c r="C7902" s="452" t="s">
        <v>23572</v>
      </c>
      <c r="D7902" s="452" t="s">
        <v>11</v>
      </c>
    </row>
    <row r="7903" spans="1:4" hidden="1">
      <c r="A7903" s="452" t="s">
        <v>23573</v>
      </c>
      <c r="B7903" s="820" t="s">
        <v>23574</v>
      </c>
      <c r="C7903" s="452" t="s">
        <v>23575</v>
      </c>
      <c r="D7903" s="452" t="s">
        <v>54</v>
      </c>
    </row>
    <row r="7904" spans="1:4" hidden="1">
      <c r="A7904" s="452" t="s">
        <v>23576</v>
      </c>
      <c r="B7904" s="820" t="s">
        <v>23577</v>
      </c>
      <c r="C7904" s="452" t="s">
        <v>23578</v>
      </c>
      <c r="D7904" s="452" t="s">
        <v>15</v>
      </c>
    </row>
    <row r="7905" spans="1:4" hidden="1">
      <c r="A7905" s="452" t="s">
        <v>23579</v>
      </c>
      <c r="B7905" s="820" t="s">
        <v>23580</v>
      </c>
      <c r="C7905" s="452" t="s">
        <v>23581</v>
      </c>
      <c r="D7905" s="452" t="s">
        <v>19</v>
      </c>
    </row>
    <row r="7906" spans="1:4" hidden="1">
      <c r="A7906" s="452" t="s">
        <v>23582</v>
      </c>
      <c r="B7906" s="820" t="s">
        <v>23583</v>
      </c>
      <c r="C7906" s="452" t="s">
        <v>23584</v>
      </c>
      <c r="D7906" s="452" t="s">
        <v>35</v>
      </c>
    </row>
    <row r="7907" spans="1:4" hidden="1">
      <c r="A7907" s="452" t="s">
        <v>23585</v>
      </c>
      <c r="B7907" s="820" t="s">
        <v>23586</v>
      </c>
      <c r="C7907" s="452" t="s">
        <v>23587</v>
      </c>
      <c r="D7907" s="452" t="s">
        <v>39</v>
      </c>
    </row>
    <row r="7908" spans="1:4" hidden="1">
      <c r="A7908" s="452" t="s">
        <v>23588</v>
      </c>
      <c r="B7908" s="820" t="s">
        <v>23589</v>
      </c>
      <c r="C7908" s="452" t="s">
        <v>23590</v>
      </c>
      <c r="D7908" s="452" t="s">
        <v>43</v>
      </c>
    </row>
    <row r="7909" spans="1:4" hidden="1">
      <c r="A7909" s="452" t="s">
        <v>23591</v>
      </c>
      <c r="B7909" s="820" t="s">
        <v>23592</v>
      </c>
      <c r="C7909" s="452" t="s">
        <v>23593</v>
      </c>
      <c r="D7909" s="452" t="s">
        <v>47</v>
      </c>
    </row>
    <row r="7910" spans="1:4" hidden="1">
      <c r="A7910" s="452" t="s">
        <v>23594</v>
      </c>
      <c r="B7910" s="820" t="s">
        <v>23595</v>
      </c>
      <c r="C7910" s="452" t="s">
        <v>23596</v>
      </c>
      <c r="D7910" s="452" t="s">
        <v>11</v>
      </c>
    </row>
    <row r="7911" spans="1:4" hidden="1">
      <c r="A7911" s="452" t="s">
        <v>23597</v>
      </c>
      <c r="B7911" s="820" t="s">
        <v>23598</v>
      </c>
      <c r="C7911" s="452" t="s">
        <v>23599</v>
      </c>
      <c r="D7911" s="452" t="s">
        <v>54</v>
      </c>
    </row>
    <row r="7912" spans="1:4" hidden="1">
      <c r="A7912" s="452" t="s">
        <v>23600</v>
      </c>
      <c r="B7912" s="820" t="s">
        <v>23601</v>
      </c>
      <c r="C7912" s="452" t="s">
        <v>23602</v>
      </c>
      <c r="D7912" s="452" t="s">
        <v>15</v>
      </c>
    </row>
    <row r="7913" spans="1:4" hidden="1">
      <c r="A7913" s="452" t="s">
        <v>23603</v>
      </c>
      <c r="B7913" s="820" t="s">
        <v>23604</v>
      </c>
      <c r="C7913" s="452" t="s">
        <v>23605</v>
      </c>
      <c r="D7913" s="452" t="s">
        <v>19</v>
      </c>
    </row>
    <row r="7914" spans="1:4" hidden="1">
      <c r="A7914" s="452" t="s">
        <v>23606</v>
      </c>
      <c r="B7914" s="820" t="s">
        <v>23607</v>
      </c>
      <c r="C7914" s="452" t="s">
        <v>23608</v>
      </c>
      <c r="D7914" s="452" t="s">
        <v>35</v>
      </c>
    </row>
    <row r="7915" spans="1:4" hidden="1">
      <c r="A7915" s="452" t="s">
        <v>23609</v>
      </c>
      <c r="B7915" s="820" t="s">
        <v>23610</v>
      </c>
      <c r="C7915" s="452" t="s">
        <v>23611</v>
      </c>
      <c r="D7915" s="452" t="s">
        <v>39</v>
      </c>
    </row>
    <row r="7916" spans="1:4" hidden="1">
      <c r="A7916" s="452" t="s">
        <v>23612</v>
      </c>
      <c r="B7916" s="820" t="s">
        <v>23613</v>
      </c>
      <c r="C7916" s="452" t="s">
        <v>23614</v>
      </c>
      <c r="D7916" s="452" t="s">
        <v>43</v>
      </c>
    </row>
    <row r="7917" spans="1:4" hidden="1">
      <c r="A7917" s="452" t="s">
        <v>23615</v>
      </c>
      <c r="B7917" s="820" t="s">
        <v>23616</v>
      </c>
      <c r="C7917" s="452" t="s">
        <v>23617</v>
      </c>
      <c r="D7917" s="452" t="s">
        <v>47</v>
      </c>
    </row>
    <row r="7918" spans="1:4" hidden="1">
      <c r="A7918" s="452" t="s">
        <v>23618</v>
      </c>
      <c r="B7918" s="820" t="s">
        <v>23619</v>
      </c>
      <c r="C7918" s="452" t="s">
        <v>23620</v>
      </c>
      <c r="D7918" s="452" t="s">
        <v>11</v>
      </c>
    </row>
    <row r="7919" spans="1:4" hidden="1">
      <c r="A7919" s="452" t="s">
        <v>23621</v>
      </c>
      <c r="B7919" s="820" t="s">
        <v>23622</v>
      </c>
      <c r="C7919" s="452" t="s">
        <v>23623</v>
      </c>
      <c r="D7919" s="452" t="s">
        <v>54</v>
      </c>
    </row>
    <row r="7920" spans="1:4" hidden="1">
      <c r="A7920" s="452" t="s">
        <v>23624</v>
      </c>
      <c r="B7920" s="820" t="s">
        <v>23625</v>
      </c>
      <c r="C7920" s="452" t="s">
        <v>23626</v>
      </c>
      <c r="D7920" s="452" t="s">
        <v>15</v>
      </c>
    </row>
    <row r="7921" spans="1:4" hidden="1">
      <c r="A7921" s="452" t="s">
        <v>23627</v>
      </c>
      <c r="B7921" s="820" t="s">
        <v>23628</v>
      </c>
      <c r="C7921" s="452" t="s">
        <v>23629</v>
      </c>
      <c r="D7921" s="452" t="s">
        <v>19</v>
      </c>
    </row>
    <row r="7922" spans="1:4" hidden="1">
      <c r="A7922" s="452" t="s">
        <v>23630</v>
      </c>
      <c r="B7922" s="820" t="s">
        <v>23631</v>
      </c>
      <c r="C7922" s="452" t="s">
        <v>23632</v>
      </c>
      <c r="D7922" s="452" t="s">
        <v>35</v>
      </c>
    </row>
    <row r="7923" spans="1:4" hidden="1">
      <c r="A7923" s="452" t="s">
        <v>23633</v>
      </c>
      <c r="B7923" s="820" t="s">
        <v>23634</v>
      </c>
      <c r="C7923" s="452" t="s">
        <v>23635</v>
      </c>
      <c r="D7923" s="452" t="s">
        <v>39</v>
      </c>
    </row>
    <row r="7924" spans="1:4" hidden="1">
      <c r="A7924" s="452" t="s">
        <v>23636</v>
      </c>
      <c r="B7924" s="820" t="s">
        <v>23637</v>
      </c>
      <c r="C7924" s="452" t="s">
        <v>23638</v>
      </c>
      <c r="D7924" s="452" t="s">
        <v>43</v>
      </c>
    </row>
    <row r="7925" spans="1:4" hidden="1">
      <c r="A7925" s="452" t="s">
        <v>23639</v>
      </c>
      <c r="B7925" s="820" t="s">
        <v>23640</v>
      </c>
      <c r="C7925" s="452" t="s">
        <v>23641</v>
      </c>
      <c r="D7925" s="452" t="s">
        <v>47</v>
      </c>
    </row>
    <row r="7926" spans="1:4" hidden="1">
      <c r="A7926" s="452" t="s">
        <v>23642</v>
      </c>
      <c r="B7926" s="820" t="s">
        <v>23643</v>
      </c>
      <c r="C7926" s="452" t="s">
        <v>23644</v>
      </c>
      <c r="D7926" s="452" t="s">
        <v>11</v>
      </c>
    </row>
    <row r="7927" spans="1:4" hidden="1">
      <c r="A7927" s="452" t="s">
        <v>23645</v>
      </c>
      <c r="B7927" s="820" t="s">
        <v>23646</v>
      </c>
      <c r="C7927" s="452" t="s">
        <v>23647</v>
      </c>
      <c r="D7927" s="452" t="s">
        <v>54</v>
      </c>
    </row>
    <row r="7928" spans="1:4" hidden="1">
      <c r="A7928" s="452" t="s">
        <v>23648</v>
      </c>
      <c r="B7928" s="820" t="s">
        <v>23649</v>
      </c>
      <c r="C7928" s="452" t="s">
        <v>23650</v>
      </c>
      <c r="D7928" s="452" t="s">
        <v>15</v>
      </c>
    </row>
    <row r="7929" spans="1:4" hidden="1">
      <c r="A7929" s="452" t="s">
        <v>23651</v>
      </c>
      <c r="B7929" s="820" t="s">
        <v>23652</v>
      </c>
      <c r="C7929" s="452" t="s">
        <v>23653</v>
      </c>
      <c r="D7929" s="452" t="s">
        <v>19</v>
      </c>
    </row>
    <row r="7930" spans="1:4" hidden="1">
      <c r="A7930" s="452" t="s">
        <v>23654</v>
      </c>
      <c r="B7930" s="820" t="s">
        <v>23655</v>
      </c>
      <c r="C7930" s="452" t="s">
        <v>23656</v>
      </c>
      <c r="D7930" s="452" t="s">
        <v>35</v>
      </c>
    </row>
    <row r="7931" spans="1:4" hidden="1">
      <c r="A7931" s="452" t="s">
        <v>23657</v>
      </c>
      <c r="B7931" s="820" t="s">
        <v>23658</v>
      </c>
      <c r="C7931" s="452" t="s">
        <v>23659</v>
      </c>
      <c r="D7931" s="452" t="s">
        <v>39</v>
      </c>
    </row>
    <row r="7932" spans="1:4" hidden="1">
      <c r="A7932" s="452" t="s">
        <v>23660</v>
      </c>
      <c r="B7932" s="820" t="s">
        <v>23661</v>
      </c>
      <c r="C7932" s="452" t="s">
        <v>23662</v>
      </c>
      <c r="D7932" s="452" t="s">
        <v>43</v>
      </c>
    </row>
    <row r="7933" spans="1:4" hidden="1">
      <c r="A7933" s="452" t="s">
        <v>23663</v>
      </c>
      <c r="B7933" s="820" t="s">
        <v>23664</v>
      </c>
      <c r="C7933" s="452" t="s">
        <v>23665</v>
      </c>
      <c r="D7933" s="452" t="s">
        <v>47</v>
      </c>
    </row>
    <row r="7934" spans="1:4" hidden="1">
      <c r="A7934" s="452" t="s">
        <v>23666</v>
      </c>
      <c r="B7934" s="820" t="s">
        <v>23667</v>
      </c>
      <c r="C7934" s="452" t="s">
        <v>23668</v>
      </c>
      <c r="D7934" s="452" t="s">
        <v>11</v>
      </c>
    </row>
    <row r="7935" spans="1:4" hidden="1">
      <c r="A7935" s="452" t="s">
        <v>23669</v>
      </c>
      <c r="B7935" s="820" t="s">
        <v>23670</v>
      </c>
      <c r="C7935" s="452" t="s">
        <v>23671</v>
      </c>
      <c r="D7935" s="452" t="s">
        <v>54</v>
      </c>
    </row>
    <row r="7936" spans="1:4" hidden="1">
      <c r="A7936" s="452" t="s">
        <v>23672</v>
      </c>
      <c r="B7936" s="820" t="s">
        <v>23673</v>
      </c>
      <c r="C7936" s="452" t="s">
        <v>23674</v>
      </c>
      <c r="D7936" s="452" t="s">
        <v>15</v>
      </c>
    </row>
    <row r="7937" spans="1:4" hidden="1">
      <c r="A7937" s="452" t="s">
        <v>23675</v>
      </c>
      <c r="B7937" s="820" t="s">
        <v>23676</v>
      </c>
      <c r="C7937" s="452" t="s">
        <v>23677</v>
      </c>
      <c r="D7937" s="452" t="s">
        <v>19</v>
      </c>
    </row>
    <row r="7938" spans="1:4" hidden="1">
      <c r="A7938" s="452" t="s">
        <v>23678</v>
      </c>
      <c r="B7938" s="820" t="s">
        <v>23679</v>
      </c>
      <c r="C7938" s="452" t="s">
        <v>23680</v>
      </c>
      <c r="D7938" s="452" t="s">
        <v>35</v>
      </c>
    </row>
    <row r="7939" spans="1:4" hidden="1">
      <c r="A7939" s="452" t="s">
        <v>23681</v>
      </c>
      <c r="B7939" s="820" t="s">
        <v>23682</v>
      </c>
      <c r="C7939" s="452" t="s">
        <v>23683</v>
      </c>
      <c r="D7939" s="452" t="s">
        <v>39</v>
      </c>
    </row>
    <row r="7940" spans="1:4" hidden="1">
      <c r="A7940" s="452" t="s">
        <v>23684</v>
      </c>
      <c r="B7940" s="820" t="s">
        <v>23685</v>
      </c>
      <c r="C7940" s="452" t="s">
        <v>23686</v>
      </c>
      <c r="D7940" s="452" t="s">
        <v>43</v>
      </c>
    </row>
    <row r="7941" spans="1:4" hidden="1">
      <c r="A7941" s="452" t="s">
        <v>23687</v>
      </c>
      <c r="B7941" s="820" t="s">
        <v>23688</v>
      </c>
      <c r="C7941" s="452" t="s">
        <v>23689</v>
      </c>
      <c r="D7941" s="452" t="s">
        <v>47</v>
      </c>
    </row>
    <row r="7942" spans="1:4" hidden="1">
      <c r="A7942" s="452" t="s">
        <v>23690</v>
      </c>
      <c r="B7942" s="820" t="s">
        <v>23691</v>
      </c>
      <c r="C7942" s="452" t="s">
        <v>23692</v>
      </c>
      <c r="D7942" s="452" t="s">
        <v>11</v>
      </c>
    </row>
    <row r="7943" spans="1:4" hidden="1">
      <c r="A7943" s="452" t="s">
        <v>23693</v>
      </c>
      <c r="B7943" s="820" t="s">
        <v>23694</v>
      </c>
      <c r="C7943" s="452" t="s">
        <v>23695</v>
      </c>
      <c r="D7943" s="452" t="s">
        <v>54</v>
      </c>
    </row>
    <row r="7944" spans="1:4" hidden="1">
      <c r="A7944" s="452" t="s">
        <v>23696</v>
      </c>
      <c r="B7944" s="820" t="s">
        <v>23697</v>
      </c>
      <c r="C7944" s="452" t="s">
        <v>23698</v>
      </c>
      <c r="D7944" s="452" t="s">
        <v>15</v>
      </c>
    </row>
    <row r="7945" spans="1:4" hidden="1">
      <c r="A7945" s="452" t="s">
        <v>23699</v>
      </c>
      <c r="B7945" s="820" t="s">
        <v>23700</v>
      </c>
      <c r="C7945" s="452" t="s">
        <v>23701</v>
      </c>
      <c r="D7945" s="452" t="s">
        <v>19</v>
      </c>
    </row>
    <row r="7946" spans="1:4" hidden="1">
      <c r="A7946" s="452" t="s">
        <v>23702</v>
      </c>
      <c r="B7946" s="820" t="s">
        <v>23703</v>
      </c>
      <c r="C7946" s="452" t="s">
        <v>23704</v>
      </c>
      <c r="D7946" s="452" t="s">
        <v>35</v>
      </c>
    </row>
    <row r="7947" spans="1:4" hidden="1">
      <c r="A7947" s="452" t="s">
        <v>23705</v>
      </c>
      <c r="B7947" s="820" t="s">
        <v>23706</v>
      </c>
      <c r="C7947" s="452" t="s">
        <v>23707</v>
      </c>
      <c r="D7947" s="452" t="s">
        <v>39</v>
      </c>
    </row>
    <row r="7948" spans="1:4" hidden="1">
      <c r="A7948" s="452" t="s">
        <v>23708</v>
      </c>
      <c r="B7948" s="820" t="s">
        <v>23709</v>
      </c>
      <c r="C7948" s="452" t="s">
        <v>23710</v>
      </c>
      <c r="D7948" s="452" t="s">
        <v>43</v>
      </c>
    </row>
    <row r="7949" spans="1:4" hidden="1">
      <c r="A7949" s="452" t="s">
        <v>23711</v>
      </c>
      <c r="B7949" s="820" t="s">
        <v>23712</v>
      </c>
      <c r="C7949" s="452" t="s">
        <v>23713</v>
      </c>
      <c r="D7949" s="452" t="s">
        <v>47</v>
      </c>
    </row>
    <row r="7950" spans="1:4" hidden="1">
      <c r="A7950" s="452" t="s">
        <v>23714</v>
      </c>
      <c r="B7950" s="820" t="s">
        <v>23715</v>
      </c>
      <c r="C7950" s="452" t="s">
        <v>23716</v>
      </c>
      <c r="D7950" s="452" t="s">
        <v>11</v>
      </c>
    </row>
    <row r="7951" spans="1:4" hidden="1">
      <c r="A7951" s="452" t="s">
        <v>23717</v>
      </c>
      <c r="B7951" s="820" t="s">
        <v>23718</v>
      </c>
      <c r="C7951" s="452" t="s">
        <v>23719</v>
      </c>
      <c r="D7951" s="452" t="s">
        <v>54</v>
      </c>
    </row>
    <row r="7952" spans="1:4" hidden="1">
      <c r="A7952" s="452" t="s">
        <v>23720</v>
      </c>
      <c r="B7952" s="820" t="s">
        <v>23721</v>
      </c>
      <c r="C7952" s="452" t="s">
        <v>23722</v>
      </c>
      <c r="D7952" s="452" t="s">
        <v>15</v>
      </c>
    </row>
    <row r="7953" spans="1:4" hidden="1">
      <c r="A7953" s="452" t="s">
        <v>23723</v>
      </c>
      <c r="B7953" s="820" t="s">
        <v>23724</v>
      </c>
      <c r="C7953" s="452" t="s">
        <v>23725</v>
      </c>
      <c r="D7953" s="452" t="s">
        <v>19</v>
      </c>
    </row>
    <row r="7954" spans="1:4" hidden="1">
      <c r="A7954" s="452" t="s">
        <v>23726</v>
      </c>
      <c r="B7954" s="820" t="s">
        <v>23727</v>
      </c>
      <c r="C7954" s="452" t="s">
        <v>23728</v>
      </c>
      <c r="D7954" s="452" t="s">
        <v>35</v>
      </c>
    </row>
    <row r="7955" spans="1:4" hidden="1">
      <c r="A7955" s="452" t="s">
        <v>23729</v>
      </c>
      <c r="B7955" s="820" t="s">
        <v>23730</v>
      </c>
      <c r="C7955" s="452" t="s">
        <v>23731</v>
      </c>
      <c r="D7955" s="452" t="s">
        <v>39</v>
      </c>
    </row>
    <row r="7956" spans="1:4" hidden="1">
      <c r="A7956" s="452" t="s">
        <v>23732</v>
      </c>
      <c r="B7956" s="820" t="s">
        <v>23733</v>
      </c>
      <c r="C7956" s="452" t="s">
        <v>23734</v>
      </c>
      <c r="D7956" s="452" t="s">
        <v>43</v>
      </c>
    </row>
    <row r="7957" spans="1:4" hidden="1">
      <c r="A7957" s="452" t="s">
        <v>23735</v>
      </c>
      <c r="B7957" s="820" t="s">
        <v>23736</v>
      </c>
      <c r="C7957" s="452" t="s">
        <v>23737</v>
      </c>
      <c r="D7957" s="452" t="s">
        <v>47</v>
      </c>
    </row>
    <row r="7958" spans="1:4" hidden="1">
      <c r="A7958" s="452" t="s">
        <v>23738</v>
      </c>
      <c r="B7958" s="820" t="s">
        <v>23739</v>
      </c>
      <c r="C7958" s="452" t="s">
        <v>23740</v>
      </c>
      <c r="D7958" s="452" t="s">
        <v>11</v>
      </c>
    </row>
    <row r="7959" spans="1:4" hidden="1">
      <c r="A7959" s="452" t="s">
        <v>23741</v>
      </c>
      <c r="B7959" s="820" t="s">
        <v>23742</v>
      </c>
      <c r="C7959" s="452" t="s">
        <v>23743</v>
      </c>
      <c r="D7959" s="452" t="s">
        <v>54</v>
      </c>
    </row>
    <row r="7960" spans="1:4" hidden="1">
      <c r="A7960" s="452" t="s">
        <v>23744</v>
      </c>
      <c r="B7960" s="820" t="s">
        <v>23745</v>
      </c>
      <c r="C7960" s="452" t="s">
        <v>23746</v>
      </c>
      <c r="D7960" s="452" t="s">
        <v>15</v>
      </c>
    </row>
    <row r="7961" spans="1:4" hidden="1">
      <c r="A7961" s="452" t="s">
        <v>23747</v>
      </c>
      <c r="B7961" s="820" t="s">
        <v>23748</v>
      </c>
      <c r="C7961" s="452" t="s">
        <v>23749</v>
      </c>
      <c r="D7961" s="452" t="s">
        <v>19</v>
      </c>
    </row>
    <row r="7962" spans="1:4" hidden="1">
      <c r="A7962" s="452" t="s">
        <v>23750</v>
      </c>
      <c r="B7962" s="820" t="s">
        <v>23751</v>
      </c>
      <c r="C7962" s="452" t="s">
        <v>23752</v>
      </c>
      <c r="D7962" s="452" t="s">
        <v>35</v>
      </c>
    </row>
    <row r="7963" spans="1:4" hidden="1">
      <c r="A7963" s="452" t="s">
        <v>23753</v>
      </c>
      <c r="B7963" s="820" t="s">
        <v>23754</v>
      </c>
      <c r="C7963" s="452" t="s">
        <v>23755</v>
      </c>
      <c r="D7963" s="452" t="s">
        <v>39</v>
      </c>
    </row>
    <row r="7964" spans="1:4" hidden="1">
      <c r="A7964" s="452" t="s">
        <v>23756</v>
      </c>
      <c r="B7964" s="820" t="s">
        <v>23757</v>
      </c>
      <c r="C7964" s="452" t="s">
        <v>23758</v>
      </c>
      <c r="D7964" s="452" t="s">
        <v>43</v>
      </c>
    </row>
    <row r="7965" spans="1:4" hidden="1">
      <c r="A7965" s="452" t="s">
        <v>23759</v>
      </c>
      <c r="B7965" s="820" t="s">
        <v>23760</v>
      </c>
      <c r="C7965" s="452" t="s">
        <v>23761</v>
      </c>
      <c r="D7965" s="452" t="s">
        <v>47</v>
      </c>
    </row>
    <row r="7966" spans="1:4" hidden="1">
      <c r="A7966" s="452" t="s">
        <v>23762</v>
      </c>
      <c r="B7966" s="820" t="s">
        <v>23763</v>
      </c>
      <c r="C7966" s="452" t="s">
        <v>23764</v>
      </c>
      <c r="D7966" s="452" t="s">
        <v>11</v>
      </c>
    </row>
    <row r="7967" spans="1:4" hidden="1">
      <c r="A7967" s="452" t="s">
        <v>23765</v>
      </c>
      <c r="B7967" s="820" t="s">
        <v>23766</v>
      </c>
      <c r="C7967" s="452" t="s">
        <v>23767</v>
      </c>
      <c r="D7967" s="452" t="s">
        <v>54</v>
      </c>
    </row>
    <row r="7968" spans="1:4" hidden="1">
      <c r="A7968" s="452" t="s">
        <v>23768</v>
      </c>
      <c r="B7968" s="820" t="s">
        <v>23769</v>
      </c>
      <c r="C7968" s="452" t="s">
        <v>23770</v>
      </c>
      <c r="D7968" s="452" t="s">
        <v>15</v>
      </c>
    </row>
    <row r="7969" spans="1:4" hidden="1">
      <c r="A7969" s="452" t="s">
        <v>23771</v>
      </c>
      <c r="B7969" s="820" t="s">
        <v>23772</v>
      </c>
      <c r="C7969" s="452" t="s">
        <v>23773</v>
      </c>
      <c r="D7969" s="452" t="s">
        <v>19</v>
      </c>
    </row>
    <row r="7970" spans="1:4" hidden="1">
      <c r="A7970" s="452" t="s">
        <v>23774</v>
      </c>
      <c r="B7970" s="820" t="s">
        <v>23775</v>
      </c>
      <c r="C7970" s="452" t="s">
        <v>23776</v>
      </c>
      <c r="D7970" s="452" t="s">
        <v>35</v>
      </c>
    </row>
    <row r="7971" spans="1:4" hidden="1">
      <c r="A7971" s="452" t="s">
        <v>23777</v>
      </c>
      <c r="B7971" s="820" t="s">
        <v>23778</v>
      </c>
      <c r="C7971" s="452" t="s">
        <v>23779</v>
      </c>
      <c r="D7971" s="452" t="s">
        <v>39</v>
      </c>
    </row>
    <row r="7972" spans="1:4" hidden="1">
      <c r="A7972" s="452" t="s">
        <v>23780</v>
      </c>
      <c r="B7972" s="820" t="s">
        <v>23781</v>
      </c>
      <c r="C7972" s="452" t="s">
        <v>23782</v>
      </c>
      <c r="D7972" s="452" t="s">
        <v>43</v>
      </c>
    </row>
    <row r="7973" spans="1:4" hidden="1">
      <c r="A7973" s="452" t="s">
        <v>23783</v>
      </c>
      <c r="B7973" s="820" t="s">
        <v>23784</v>
      </c>
      <c r="C7973" s="452" t="s">
        <v>23785</v>
      </c>
      <c r="D7973" s="452" t="s">
        <v>47</v>
      </c>
    </row>
    <row r="7974" spans="1:4" hidden="1">
      <c r="A7974" s="452" t="s">
        <v>23786</v>
      </c>
      <c r="B7974" s="820" t="s">
        <v>23787</v>
      </c>
      <c r="C7974" s="452" t="s">
        <v>23788</v>
      </c>
      <c r="D7974" s="452" t="s">
        <v>11</v>
      </c>
    </row>
    <row r="7975" spans="1:4" hidden="1">
      <c r="A7975" s="452" t="s">
        <v>23789</v>
      </c>
      <c r="B7975" s="820" t="s">
        <v>23790</v>
      </c>
      <c r="C7975" s="452" t="s">
        <v>23791</v>
      </c>
      <c r="D7975" s="452" t="s">
        <v>54</v>
      </c>
    </row>
    <row r="7976" spans="1:4" hidden="1">
      <c r="A7976" s="452" t="s">
        <v>23792</v>
      </c>
      <c r="B7976" s="820" t="s">
        <v>23793</v>
      </c>
      <c r="C7976" s="452" t="s">
        <v>23794</v>
      </c>
      <c r="D7976" s="452" t="s">
        <v>15</v>
      </c>
    </row>
    <row r="7977" spans="1:4" hidden="1">
      <c r="A7977" s="452" t="s">
        <v>23795</v>
      </c>
      <c r="B7977" s="820" t="s">
        <v>23796</v>
      </c>
      <c r="C7977" s="452" t="s">
        <v>23797</v>
      </c>
      <c r="D7977" s="452" t="s">
        <v>19</v>
      </c>
    </row>
    <row r="7978" spans="1:4" hidden="1">
      <c r="A7978" s="452" t="s">
        <v>23798</v>
      </c>
      <c r="B7978" s="820" t="s">
        <v>23799</v>
      </c>
      <c r="C7978" s="452" t="s">
        <v>23800</v>
      </c>
      <c r="D7978" s="452" t="s">
        <v>35</v>
      </c>
    </row>
    <row r="7979" spans="1:4" hidden="1">
      <c r="A7979" s="452" t="s">
        <v>23801</v>
      </c>
      <c r="B7979" s="820" t="s">
        <v>23802</v>
      </c>
      <c r="C7979" s="452" t="s">
        <v>23803</v>
      </c>
      <c r="D7979" s="452" t="s">
        <v>39</v>
      </c>
    </row>
    <row r="7980" spans="1:4" hidden="1">
      <c r="A7980" s="452" t="s">
        <v>23804</v>
      </c>
      <c r="B7980" s="820" t="s">
        <v>23805</v>
      </c>
      <c r="C7980" s="452" t="s">
        <v>23806</v>
      </c>
      <c r="D7980" s="452" t="s">
        <v>43</v>
      </c>
    </row>
    <row r="7981" spans="1:4" hidden="1">
      <c r="A7981" s="452" t="s">
        <v>23807</v>
      </c>
      <c r="B7981" s="820" t="s">
        <v>23808</v>
      </c>
      <c r="C7981" s="452" t="s">
        <v>23809</v>
      </c>
      <c r="D7981" s="452" t="s">
        <v>47</v>
      </c>
    </row>
    <row r="7982" spans="1:4" hidden="1">
      <c r="A7982" s="452" t="s">
        <v>23810</v>
      </c>
      <c r="B7982" s="820" t="s">
        <v>23811</v>
      </c>
      <c r="C7982" s="452" t="s">
        <v>23812</v>
      </c>
      <c r="D7982" s="452" t="s">
        <v>11</v>
      </c>
    </row>
    <row r="7983" spans="1:4" hidden="1">
      <c r="A7983" s="452" t="s">
        <v>23813</v>
      </c>
      <c r="B7983" s="820" t="s">
        <v>23814</v>
      </c>
      <c r="C7983" s="452" t="s">
        <v>23815</v>
      </c>
      <c r="D7983" s="452" t="s">
        <v>54</v>
      </c>
    </row>
    <row r="7984" spans="1:4" hidden="1">
      <c r="A7984" s="452" t="s">
        <v>23816</v>
      </c>
      <c r="B7984" s="820" t="s">
        <v>23817</v>
      </c>
      <c r="C7984" s="452" t="s">
        <v>23818</v>
      </c>
      <c r="D7984" s="452" t="s">
        <v>15</v>
      </c>
    </row>
    <row r="7985" spans="1:4" hidden="1">
      <c r="A7985" s="452" t="s">
        <v>23819</v>
      </c>
      <c r="B7985" s="820" t="s">
        <v>23820</v>
      </c>
      <c r="C7985" s="452" t="s">
        <v>23821</v>
      </c>
      <c r="D7985" s="452" t="s">
        <v>19</v>
      </c>
    </row>
    <row r="7986" spans="1:4" hidden="1">
      <c r="A7986" s="452" t="s">
        <v>23822</v>
      </c>
      <c r="B7986" s="820" t="s">
        <v>23823</v>
      </c>
      <c r="C7986" s="452" t="s">
        <v>23824</v>
      </c>
      <c r="D7986" s="452" t="s">
        <v>35</v>
      </c>
    </row>
    <row r="7987" spans="1:4" hidden="1">
      <c r="A7987" s="452" t="s">
        <v>23825</v>
      </c>
      <c r="B7987" s="820" t="s">
        <v>23826</v>
      </c>
      <c r="C7987" s="452" t="s">
        <v>23827</v>
      </c>
      <c r="D7987" s="452" t="s">
        <v>39</v>
      </c>
    </row>
    <row r="7988" spans="1:4" hidden="1">
      <c r="A7988" s="452" t="s">
        <v>23828</v>
      </c>
      <c r="B7988" s="820" t="s">
        <v>23829</v>
      </c>
      <c r="C7988" s="452" t="s">
        <v>23830</v>
      </c>
      <c r="D7988" s="452" t="s">
        <v>43</v>
      </c>
    </row>
    <row r="7989" spans="1:4" hidden="1">
      <c r="A7989" s="452" t="s">
        <v>23831</v>
      </c>
      <c r="B7989" s="820" t="s">
        <v>23832</v>
      </c>
      <c r="C7989" s="452" t="s">
        <v>23833</v>
      </c>
      <c r="D7989" s="452" t="s">
        <v>47</v>
      </c>
    </row>
    <row r="7990" spans="1:4" hidden="1">
      <c r="A7990" s="452" t="s">
        <v>23834</v>
      </c>
      <c r="B7990" s="820" t="s">
        <v>23835</v>
      </c>
      <c r="C7990" s="452" t="s">
        <v>23836</v>
      </c>
      <c r="D7990" s="452" t="s">
        <v>11</v>
      </c>
    </row>
    <row r="7991" spans="1:4" hidden="1">
      <c r="A7991" s="452" t="s">
        <v>23837</v>
      </c>
      <c r="B7991" s="820" t="s">
        <v>23838</v>
      </c>
      <c r="C7991" s="452" t="s">
        <v>23839</v>
      </c>
      <c r="D7991" s="452" t="s">
        <v>54</v>
      </c>
    </row>
    <row r="7992" spans="1:4" hidden="1">
      <c r="A7992" s="452" t="s">
        <v>23840</v>
      </c>
      <c r="B7992" s="820" t="s">
        <v>23841</v>
      </c>
      <c r="C7992" s="452" t="s">
        <v>23842</v>
      </c>
      <c r="D7992" s="452" t="s">
        <v>15</v>
      </c>
    </row>
    <row r="7993" spans="1:4" hidden="1">
      <c r="A7993" s="452" t="s">
        <v>23843</v>
      </c>
      <c r="B7993" s="820" t="s">
        <v>23844</v>
      </c>
      <c r="C7993" s="452" t="s">
        <v>23845</v>
      </c>
      <c r="D7993" s="452" t="s">
        <v>19</v>
      </c>
    </row>
    <row r="7994" spans="1:4" hidden="1">
      <c r="A7994" s="452" t="s">
        <v>23846</v>
      </c>
      <c r="B7994" s="820" t="s">
        <v>23847</v>
      </c>
      <c r="C7994" s="452" t="s">
        <v>23848</v>
      </c>
      <c r="D7994" s="452" t="s">
        <v>35</v>
      </c>
    </row>
    <row r="7995" spans="1:4" hidden="1">
      <c r="A7995" s="452" t="s">
        <v>23849</v>
      </c>
      <c r="B7995" s="820" t="s">
        <v>23850</v>
      </c>
      <c r="C7995" s="452" t="s">
        <v>23851</v>
      </c>
      <c r="D7995" s="452" t="s">
        <v>7</v>
      </c>
    </row>
    <row r="7996" spans="1:4" hidden="1">
      <c r="A7996" s="452" t="s">
        <v>23852</v>
      </c>
      <c r="B7996" s="820" t="s">
        <v>23853</v>
      </c>
      <c r="C7996" s="452" t="s">
        <v>23854</v>
      </c>
      <c r="D7996" s="452" t="s">
        <v>39</v>
      </c>
    </row>
    <row r="7997" spans="1:4" hidden="1">
      <c r="A7997" s="452" t="s">
        <v>23855</v>
      </c>
      <c r="B7997" s="820" t="s">
        <v>23856</v>
      </c>
      <c r="C7997" s="452" t="s">
        <v>23857</v>
      </c>
      <c r="D7997" s="452" t="s">
        <v>43</v>
      </c>
    </row>
    <row r="7998" spans="1:4" hidden="1">
      <c r="A7998" s="452" t="s">
        <v>23858</v>
      </c>
      <c r="B7998" s="820" t="s">
        <v>23859</v>
      </c>
      <c r="C7998" s="452" t="s">
        <v>23860</v>
      </c>
      <c r="D7998" s="452" t="s">
        <v>47</v>
      </c>
    </row>
    <row r="7999" spans="1:4" hidden="1">
      <c r="A7999" s="452" t="s">
        <v>23861</v>
      </c>
      <c r="B7999" s="820" t="s">
        <v>23862</v>
      </c>
      <c r="C7999" s="452" t="s">
        <v>23863</v>
      </c>
      <c r="D7999" s="452" t="s">
        <v>11</v>
      </c>
    </row>
    <row r="8000" spans="1:4" hidden="1">
      <c r="A8000" s="452" t="s">
        <v>23864</v>
      </c>
      <c r="B8000" s="820" t="s">
        <v>23865</v>
      </c>
      <c r="C8000" s="452" t="s">
        <v>23866</v>
      </c>
      <c r="D8000" s="452" t="s">
        <v>54</v>
      </c>
    </row>
    <row r="8001" spans="1:4" hidden="1">
      <c r="A8001" s="452" t="s">
        <v>23867</v>
      </c>
      <c r="B8001" s="820" t="s">
        <v>23868</v>
      </c>
      <c r="C8001" s="452" t="s">
        <v>23869</v>
      </c>
      <c r="D8001" s="452" t="s">
        <v>15</v>
      </c>
    </row>
    <row r="8002" spans="1:4" hidden="1">
      <c r="A8002" s="452" t="s">
        <v>23870</v>
      </c>
      <c r="B8002" s="820" t="s">
        <v>23871</v>
      </c>
      <c r="C8002" s="452" t="s">
        <v>23872</v>
      </c>
      <c r="D8002" s="452" t="s">
        <v>19</v>
      </c>
    </row>
    <row r="8003" spans="1:4" hidden="1">
      <c r="A8003" s="452" t="s">
        <v>23873</v>
      </c>
      <c r="B8003" s="820" t="s">
        <v>23874</v>
      </c>
      <c r="C8003" s="452" t="s">
        <v>23875</v>
      </c>
      <c r="D8003" s="452" t="s">
        <v>35</v>
      </c>
    </row>
    <row r="8004" spans="1:4" hidden="1">
      <c r="A8004" s="452" t="s">
        <v>23876</v>
      </c>
      <c r="B8004" s="820" t="s">
        <v>23877</v>
      </c>
      <c r="C8004" s="452" t="s">
        <v>23878</v>
      </c>
      <c r="D8004" s="452" t="s">
        <v>7</v>
      </c>
    </row>
    <row r="8005" spans="1:4" hidden="1">
      <c r="A8005" s="452" t="s">
        <v>23879</v>
      </c>
      <c r="B8005" s="820" t="s">
        <v>23880</v>
      </c>
      <c r="C8005" s="452" t="s">
        <v>23881</v>
      </c>
      <c r="D8005" s="452" t="s">
        <v>39</v>
      </c>
    </row>
    <row r="8006" spans="1:4" hidden="1">
      <c r="A8006" s="452" t="s">
        <v>23882</v>
      </c>
      <c r="B8006" s="820" t="s">
        <v>23883</v>
      </c>
      <c r="C8006" s="452" t="s">
        <v>23884</v>
      </c>
      <c r="D8006" s="452" t="s">
        <v>43</v>
      </c>
    </row>
    <row r="8007" spans="1:4" hidden="1">
      <c r="A8007" s="452" t="s">
        <v>23885</v>
      </c>
      <c r="B8007" s="820" t="s">
        <v>23886</v>
      </c>
      <c r="C8007" s="452" t="s">
        <v>23887</v>
      </c>
      <c r="D8007" s="452" t="s">
        <v>47</v>
      </c>
    </row>
    <row r="8008" spans="1:4" hidden="1">
      <c r="A8008" s="452" t="s">
        <v>23888</v>
      </c>
      <c r="B8008" s="820" t="s">
        <v>23889</v>
      </c>
      <c r="C8008" s="452" t="s">
        <v>23890</v>
      </c>
      <c r="D8008" s="452" t="s">
        <v>11</v>
      </c>
    </row>
    <row r="8009" spans="1:4" hidden="1">
      <c r="A8009" s="452" t="s">
        <v>23891</v>
      </c>
      <c r="B8009" s="820" t="s">
        <v>23892</v>
      </c>
      <c r="C8009" s="452" t="s">
        <v>23893</v>
      </c>
      <c r="D8009" s="452" t="s">
        <v>54</v>
      </c>
    </row>
    <row r="8010" spans="1:4" hidden="1">
      <c r="A8010" s="452" t="s">
        <v>23894</v>
      </c>
      <c r="B8010" s="820" t="s">
        <v>23895</v>
      </c>
      <c r="C8010" s="452" t="s">
        <v>23896</v>
      </c>
      <c r="D8010" s="452" t="s">
        <v>15</v>
      </c>
    </row>
    <row r="8011" spans="1:4" hidden="1">
      <c r="A8011" s="452" t="s">
        <v>23897</v>
      </c>
      <c r="B8011" s="820" t="s">
        <v>23898</v>
      </c>
      <c r="C8011" s="452" t="s">
        <v>23899</v>
      </c>
      <c r="D8011" s="452" t="s">
        <v>19</v>
      </c>
    </row>
    <row r="8012" spans="1:4" hidden="1">
      <c r="A8012" s="452" t="s">
        <v>23900</v>
      </c>
      <c r="B8012" s="820" t="s">
        <v>23901</v>
      </c>
      <c r="C8012" s="452" t="s">
        <v>23902</v>
      </c>
      <c r="D8012" s="452" t="s">
        <v>35</v>
      </c>
    </row>
    <row r="8013" spans="1:4" hidden="1">
      <c r="A8013" s="452" t="s">
        <v>23903</v>
      </c>
      <c r="B8013" s="820" t="s">
        <v>23904</v>
      </c>
      <c r="C8013" s="452" t="s">
        <v>23905</v>
      </c>
      <c r="D8013" s="452" t="s">
        <v>7</v>
      </c>
    </row>
    <row r="8014" spans="1:4" hidden="1">
      <c r="A8014" s="452" t="s">
        <v>23906</v>
      </c>
      <c r="B8014" s="820" t="s">
        <v>23907</v>
      </c>
      <c r="C8014" s="452" t="s">
        <v>23908</v>
      </c>
      <c r="D8014" s="452" t="s">
        <v>39</v>
      </c>
    </row>
    <row r="8015" spans="1:4" hidden="1">
      <c r="A8015" s="452" t="s">
        <v>23909</v>
      </c>
      <c r="B8015" s="820" t="s">
        <v>23910</v>
      </c>
      <c r="C8015" s="452" t="s">
        <v>23911</v>
      </c>
      <c r="D8015" s="452" t="s">
        <v>43</v>
      </c>
    </row>
    <row r="8016" spans="1:4" hidden="1">
      <c r="A8016" s="452" t="s">
        <v>23912</v>
      </c>
      <c r="B8016" s="820" t="s">
        <v>23913</v>
      </c>
      <c r="C8016" s="452" t="s">
        <v>23914</v>
      </c>
      <c r="D8016" s="452" t="s">
        <v>47</v>
      </c>
    </row>
    <row r="8017" spans="1:4" hidden="1">
      <c r="A8017" s="452" t="s">
        <v>23915</v>
      </c>
      <c r="B8017" s="820" t="s">
        <v>23916</v>
      </c>
      <c r="C8017" s="452" t="s">
        <v>23917</v>
      </c>
      <c r="D8017" s="452" t="s">
        <v>11</v>
      </c>
    </row>
    <row r="8018" spans="1:4" hidden="1">
      <c r="A8018" s="452" t="s">
        <v>23918</v>
      </c>
      <c r="B8018" s="820" t="s">
        <v>23919</v>
      </c>
      <c r="C8018" s="452" t="s">
        <v>23920</v>
      </c>
      <c r="D8018" s="452" t="s">
        <v>54</v>
      </c>
    </row>
    <row r="8019" spans="1:4" hidden="1">
      <c r="A8019" s="452" t="s">
        <v>23921</v>
      </c>
      <c r="B8019" s="820" t="s">
        <v>23922</v>
      </c>
      <c r="C8019" s="452" t="s">
        <v>23923</v>
      </c>
      <c r="D8019" s="452" t="s">
        <v>15</v>
      </c>
    </row>
    <row r="8020" spans="1:4" hidden="1">
      <c r="A8020" s="452" t="s">
        <v>23924</v>
      </c>
      <c r="B8020" s="820" t="s">
        <v>23925</v>
      </c>
      <c r="C8020" s="452" t="s">
        <v>23926</v>
      </c>
      <c r="D8020" s="452" t="s">
        <v>19</v>
      </c>
    </row>
    <row r="8021" spans="1:4" hidden="1">
      <c r="A8021" s="452" t="s">
        <v>23927</v>
      </c>
      <c r="B8021" s="820" t="s">
        <v>23928</v>
      </c>
      <c r="C8021" s="452" t="s">
        <v>23929</v>
      </c>
      <c r="D8021" s="452" t="s">
        <v>35</v>
      </c>
    </row>
    <row r="8022" spans="1:4" hidden="1">
      <c r="A8022" s="452" t="s">
        <v>23930</v>
      </c>
      <c r="B8022" s="820" t="s">
        <v>23931</v>
      </c>
      <c r="C8022" s="452" t="s">
        <v>23932</v>
      </c>
      <c r="D8022" s="452" t="s">
        <v>7</v>
      </c>
    </row>
    <row r="8023" spans="1:4" hidden="1">
      <c r="A8023" s="452" t="s">
        <v>23933</v>
      </c>
      <c r="B8023" s="820" t="s">
        <v>23934</v>
      </c>
      <c r="C8023" s="452" t="s">
        <v>23935</v>
      </c>
      <c r="D8023" s="452" t="s">
        <v>39</v>
      </c>
    </row>
    <row r="8024" spans="1:4" hidden="1">
      <c r="A8024" s="452" t="s">
        <v>23936</v>
      </c>
      <c r="B8024" s="820" t="s">
        <v>23937</v>
      </c>
      <c r="C8024" s="452" t="s">
        <v>23938</v>
      </c>
      <c r="D8024" s="452" t="s">
        <v>43</v>
      </c>
    </row>
    <row r="8025" spans="1:4" hidden="1">
      <c r="A8025" s="452" t="s">
        <v>23939</v>
      </c>
      <c r="B8025" s="820" t="s">
        <v>23940</v>
      </c>
      <c r="C8025" s="452" t="s">
        <v>23941</v>
      </c>
      <c r="D8025" s="452" t="s">
        <v>47</v>
      </c>
    </row>
    <row r="8026" spans="1:4" hidden="1">
      <c r="A8026" s="452" t="s">
        <v>23942</v>
      </c>
      <c r="B8026" s="820" t="s">
        <v>23943</v>
      </c>
      <c r="C8026" s="452" t="s">
        <v>23944</v>
      </c>
      <c r="D8026" s="452" t="s">
        <v>11</v>
      </c>
    </row>
    <row r="8027" spans="1:4" hidden="1">
      <c r="A8027" s="452" t="s">
        <v>23945</v>
      </c>
      <c r="B8027" s="820" t="s">
        <v>23946</v>
      </c>
      <c r="C8027" s="452" t="s">
        <v>23947</v>
      </c>
      <c r="D8027" s="452" t="s">
        <v>54</v>
      </c>
    </row>
    <row r="8028" spans="1:4" hidden="1">
      <c r="A8028" s="452" t="s">
        <v>23948</v>
      </c>
      <c r="B8028" s="820" t="s">
        <v>23949</v>
      </c>
      <c r="C8028" s="452" t="s">
        <v>23950</v>
      </c>
      <c r="D8028" s="452" t="s">
        <v>15</v>
      </c>
    </row>
    <row r="8029" spans="1:4" hidden="1">
      <c r="A8029" s="452" t="s">
        <v>23951</v>
      </c>
      <c r="B8029" s="820" t="s">
        <v>23952</v>
      </c>
      <c r="C8029" s="452" t="s">
        <v>23953</v>
      </c>
      <c r="D8029" s="452" t="s">
        <v>19</v>
      </c>
    </row>
    <row r="8030" spans="1:4" hidden="1">
      <c r="A8030" s="452" t="s">
        <v>23954</v>
      </c>
      <c r="B8030" s="820" t="s">
        <v>23955</v>
      </c>
      <c r="C8030" s="452" t="s">
        <v>23956</v>
      </c>
      <c r="D8030" s="452" t="s">
        <v>35</v>
      </c>
    </row>
    <row r="8031" spans="1:4" hidden="1">
      <c r="A8031" s="452" t="s">
        <v>23957</v>
      </c>
      <c r="B8031" s="820" t="s">
        <v>23958</v>
      </c>
      <c r="C8031" s="452" t="s">
        <v>23959</v>
      </c>
      <c r="D8031" s="452" t="s">
        <v>7</v>
      </c>
    </row>
    <row r="8032" spans="1:4" hidden="1">
      <c r="A8032" s="452" t="s">
        <v>23960</v>
      </c>
      <c r="B8032" s="820" t="s">
        <v>23961</v>
      </c>
      <c r="C8032" s="452" t="s">
        <v>23962</v>
      </c>
      <c r="D8032" s="452" t="s">
        <v>39</v>
      </c>
    </row>
    <row r="8033" spans="1:4" hidden="1">
      <c r="A8033" s="452" t="s">
        <v>23963</v>
      </c>
      <c r="B8033" s="820" t="s">
        <v>23964</v>
      </c>
      <c r="C8033" s="452" t="s">
        <v>23965</v>
      </c>
      <c r="D8033" s="452" t="s">
        <v>43</v>
      </c>
    </row>
    <row r="8034" spans="1:4" hidden="1">
      <c r="A8034" s="452" t="s">
        <v>23966</v>
      </c>
      <c r="B8034" s="820" t="s">
        <v>23967</v>
      </c>
      <c r="C8034" s="452" t="s">
        <v>23968</v>
      </c>
      <c r="D8034" s="452" t="s">
        <v>47</v>
      </c>
    </row>
    <row r="8035" spans="1:4" hidden="1">
      <c r="A8035" s="452" t="s">
        <v>23969</v>
      </c>
      <c r="B8035" s="820" t="s">
        <v>23970</v>
      </c>
      <c r="C8035" s="452" t="s">
        <v>23971</v>
      </c>
      <c r="D8035" s="452" t="s">
        <v>11</v>
      </c>
    </row>
    <row r="8036" spans="1:4" hidden="1">
      <c r="A8036" s="452" t="s">
        <v>23972</v>
      </c>
      <c r="B8036" s="820" t="s">
        <v>23973</v>
      </c>
      <c r="C8036" s="452" t="s">
        <v>23974</v>
      </c>
      <c r="D8036" s="452" t="s">
        <v>54</v>
      </c>
    </row>
    <row r="8037" spans="1:4" hidden="1">
      <c r="A8037" s="452" t="s">
        <v>23975</v>
      </c>
      <c r="B8037" s="820" t="s">
        <v>23976</v>
      </c>
      <c r="C8037" s="452" t="s">
        <v>23977</v>
      </c>
      <c r="D8037" s="452" t="s">
        <v>15</v>
      </c>
    </row>
    <row r="8038" spans="1:4" hidden="1">
      <c r="A8038" s="452" t="s">
        <v>23978</v>
      </c>
      <c r="B8038" s="820" t="s">
        <v>23979</v>
      </c>
      <c r="C8038" s="452" t="s">
        <v>23980</v>
      </c>
      <c r="D8038" s="452" t="s">
        <v>19</v>
      </c>
    </row>
    <row r="8039" spans="1:4" hidden="1">
      <c r="A8039" s="452" t="s">
        <v>23981</v>
      </c>
      <c r="B8039" s="820" t="s">
        <v>23982</v>
      </c>
      <c r="C8039" s="452" t="s">
        <v>23983</v>
      </c>
      <c r="D8039" s="452" t="s">
        <v>35</v>
      </c>
    </row>
    <row r="8040" spans="1:4" hidden="1">
      <c r="A8040" s="452" t="s">
        <v>23984</v>
      </c>
      <c r="B8040" s="820" t="s">
        <v>23985</v>
      </c>
      <c r="C8040" s="452" t="s">
        <v>23986</v>
      </c>
      <c r="D8040" s="452" t="s">
        <v>7</v>
      </c>
    </row>
    <row r="8041" spans="1:4" hidden="1">
      <c r="A8041" s="452" t="s">
        <v>23987</v>
      </c>
      <c r="B8041" s="820" t="s">
        <v>23988</v>
      </c>
      <c r="C8041" s="452" t="s">
        <v>23989</v>
      </c>
      <c r="D8041" s="452" t="s">
        <v>39</v>
      </c>
    </row>
    <row r="8042" spans="1:4" hidden="1">
      <c r="A8042" s="452" t="s">
        <v>23990</v>
      </c>
      <c r="B8042" s="820" t="s">
        <v>23991</v>
      </c>
      <c r="C8042" s="452" t="s">
        <v>23992</v>
      </c>
      <c r="D8042" s="452" t="s">
        <v>43</v>
      </c>
    </row>
    <row r="8043" spans="1:4" hidden="1">
      <c r="A8043" s="452" t="s">
        <v>23993</v>
      </c>
      <c r="B8043" s="820" t="s">
        <v>23994</v>
      </c>
      <c r="C8043" s="452" t="s">
        <v>23995</v>
      </c>
      <c r="D8043" s="452" t="s">
        <v>47</v>
      </c>
    </row>
    <row r="8044" spans="1:4" hidden="1">
      <c r="A8044" s="452" t="s">
        <v>23996</v>
      </c>
      <c r="B8044" s="820" t="s">
        <v>23997</v>
      </c>
      <c r="C8044" s="452" t="s">
        <v>23998</v>
      </c>
      <c r="D8044" s="452" t="s">
        <v>11</v>
      </c>
    </row>
    <row r="8045" spans="1:4" hidden="1">
      <c r="A8045" s="452" t="s">
        <v>23999</v>
      </c>
      <c r="B8045" s="820" t="s">
        <v>24000</v>
      </c>
      <c r="C8045" s="452" t="s">
        <v>24001</v>
      </c>
      <c r="D8045" s="452" t="s">
        <v>54</v>
      </c>
    </row>
    <row r="8046" spans="1:4" hidden="1">
      <c r="A8046" s="452" t="s">
        <v>24002</v>
      </c>
      <c r="B8046" s="820" t="s">
        <v>24003</v>
      </c>
      <c r="C8046" s="784" t="s">
        <v>24004</v>
      </c>
      <c r="D8046" s="452"/>
    </row>
    <row r="8047" spans="1:4" hidden="1">
      <c r="A8047" s="452" t="s">
        <v>24005</v>
      </c>
      <c r="B8047" s="820" t="s">
        <v>24006</v>
      </c>
      <c r="C8047" s="784" t="s">
        <v>24007</v>
      </c>
      <c r="D8047" s="452"/>
    </row>
    <row r="8048" spans="1:4" hidden="1">
      <c r="A8048" s="452" t="s">
        <v>24008</v>
      </c>
      <c r="B8048" s="820" t="s">
        <v>24009</v>
      </c>
      <c r="C8048" s="784" t="s">
        <v>24010</v>
      </c>
      <c r="D8048" s="452"/>
    </row>
    <row r="8049" spans="1:4" hidden="1">
      <c r="A8049" s="452" t="s">
        <v>24011</v>
      </c>
      <c r="B8049" s="820" t="s">
        <v>24012</v>
      </c>
      <c r="C8049" s="452" t="s">
        <v>24013</v>
      </c>
      <c r="D8049" s="452" t="s">
        <v>15</v>
      </c>
    </row>
    <row r="8050" spans="1:4" hidden="1">
      <c r="A8050" s="452" t="s">
        <v>24014</v>
      </c>
      <c r="B8050" s="820" t="s">
        <v>24015</v>
      </c>
      <c r="C8050" s="452" t="s">
        <v>24016</v>
      </c>
      <c r="D8050" s="452" t="s">
        <v>19</v>
      </c>
    </row>
    <row r="8051" spans="1:4" hidden="1">
      <c r="A8051" s="452" t="s">
        <v>24017</v>
      </c>
      <c r="B8051" s="820" t="s">
        <v>24018</v>
      </c>
      <c r="C8051" s="452" t="s">
        <v>24019</v>
      </c>
      <c r="D8051" s="452" t="s">
        <v>35</v>
      </c>
    </row>
    <row r="8052" spans="1:4" hidden="1">
      <c r="A8052" s="452" t="s">
        <v>24020</v>
      </c>
      <c r="B8052" s="820" t="s">
        <v>24021</v>
      </c>
      <c r="C8052" s="452" t="s">
        <v>24022</v>
      </c>
      <c r="D8052" s="452" t="s">
        <v>7</v>
      </c>
    </row>
    <row r="8053" spans="1:4" hidden="1">
      <c r="A8053" s="452" t="s">
        <v>24023</v>
      </c>
      <c r="B8053" s="820" t="s">
        <v>24024</v>
      </c>
      <c r="C8053" s="452" t="s">
        <v>24025</v>
      </c>
      <c r="D8053" s="452" t="s">
        <v>39</v>
      </c>
    </row>
    <row r="8054" spans="1:4" hidden="1">
      <c r="A8054" s="452" t="s">
        <v>24026</v>
      </c>
      <c r="B8054" s="820" t="s">
        <v>24027</v>
      </c>
      <c r="C8054" s="452" t="s">
        <v>24028</v>
      </c>
      <c r="D8054" s="452" t="s">
        <v>43</v>
      </c>
    </row>
    <row r="8055" spans="1:4" hidden="1">
      <c r="A8055" s="452" t="s">
        <v>24029</v>
      </c>
      <c r="B8055" s="820" t="s">
        <v>24030</v>
      </c>
      <c r="C8055" s="452" t="s">
        <v>24031</v>
      </c>
      <c r="D8055" s="452" t="s">
        <v>47</v>
      </c>
    </row>
    <row r="8056" spans="1:4" hidden="1">
      <c r="A8056" s="452" t="s">
        <v>24032</v>
      </c>
      <c r="B8056" s="820" t="s">
        <v>24033</v>
      </c>
      <c r="C8056" s="452" t="s">
        <v>24034</v>
      </c>
      <c r="D8056" s="452" t="s">
        <v>11</v>
      </c>
    </row>
    <row r="8057" spans="1:4" hidden="1">
      <c r="A8057" s="452" t="s">
        <v>24035</v>
      </c>
      <c r="B8057" s="820" t="s">
        <v>24036</v>
      </c>
      <c r="C8057" s="452" t="s">
        <v>24037</v>
      </c>
      <c r="D8057" s="452" t="s">
        <v>54</v>
      </c>
    </row>
    <row r="8058" spans="1:4" hidden="1">
      <c r="A8058" s="452" t="s">
        <v>24038</v>
      </c>
      <c r="B8058" s="820" t="s">
        <v>24039</v>
      </c>
      <c r="C8058" s="452" t="s">
        <v>24040</v>
      </c>
      <c r="D8058" s="452" t="s">
        <v>15</v>
      </c>
    </row>
    <row r="8059" spans="1:4" hidden="1">
      <c r="A8059" s="452" t="s">
        <v>24041</v>
      </c>
      <c r="B8059" s="820" t="s">
        <v>24042</v>
      </c>
      <c r="C8059" s="452" t="s">
        <v>24043</v>
      </c>
      <c r="D8059" s="452" t="s">
        <v>19</v>
      </c>
    </row>
    <row r="8060" spans="1:4" hidden="1">
      <c r="A8060" s="452" t="s">
        <v>24044</v>
      </c>
      <c r="B8060" s="820" t="s">
        <v>24045</v>
      </c>
      <c r="C8060" s="452" t="s">
        <v>24046</v>
      </c>
      <c r="D8060" s="452" t="s">
        <v>35</v>
      </c>
    </row>
    <row r="8061" spans="1:4" hidden="1">
      <c r="A8061" s="452" t="s">
        <v>24047</v>
      </c>
      <c r="B8061" s="820" t="s">
        <v>24048</v>
      </c>
      <c r="C8061" s="452" t="s">
        <v>24049</v>
      </c>
      <c r="D8061" s="452" t="s">
        <v>7</v>
      </c>
    </row>
    <row r="8062" spans="1:4" hidden="1">
      <c r="A8062" s="452" t="s">
        <v>24050</v>
      </c>
      <c r="B8062" s="820" t="s">
        <v>24051</v>
      </c>
      <c r="C8062" s="452" t="s">
        <v>24052</v>
      </c>
      <c r="D8062" s="452" t="s">
        <v>39</v>
      </c>
    </row>
    <row r="8063" spans="1:4" hidden="1">
      <c r="A8063" s="452" t="s">
        <v>24053</v>
      </c>
      <c r="B8063" s="820" t="s">
        <v>24054</v>
      </c>
      <c r="C8063" s="452" t="s">
        <v>24055</v>
      </c>
      <c r="D8063" s="452" t="s">
        <v>43</v>
      </c>
    </row>
    <row r="8064" spans="1:4" hidden="1">
      <c r="A8064" s="452" t="s">
        <v>24056</v>
      </c>
      <c r="B8064" s="820" t="s">
        <v>24057</v>
      </c>
      <c r="C8064" s="452" t="s">
        <v>24058</v>
      </c>
      <c r="D8064" s="452" t="s">
        <v>47</v>
      </c>
    </row>
    <row r="8065" spans="1:4" hidden="1">
      <c r="A8065" s="452" t="s">
        <v>24059</v>
      </c>
      <c r="B8065" s="820" t="s">
        <v>24060</v>
      </c>
      <c r="C8065" s="452" t="s">
        <v>24061</v>
      </c>
      <c r="D8065" s="452" t="s">
        <v>11</v>
      </c>
    </row>
    <row r="8066" spans="1:4" hidden="1">
      <c r="A8066" s="452" t="s">
        <v>24062</v>
      </c>
      <c r="B8066" s="820" t="s">
        <v>24063</v>
      </c>
      <c r="C8066" s="452" t="s">
        <v>24064</v>
      </c>
      <c r="D8066" s="452" t="s">
        <v>54</v>
      </c>
    </row>
    <row r="8067" spans="1:4" hidden="1">
      <c r="A8067" s="452" t="s">
        <v>24065</v>
      </c>
      <c r="B8067" s="820" t="s">
        <v>24066</v>
      </c>
      <c r="C8067" s="452" t="s">
        <v>24067</v>
      </c>
      <c r="D8067" s="452" t="s">
        <v>15</v>
      </c>
    </row>
    <row r="8068" spans="1:4" hidden="1">
      <c r="A8068" s="452" t="s">
        <v>24068</v>
      </c>
      <c r="B8068" s="820" t="s">
        <v>24069</v>
      </c>
      <c r="C8068" s="452" t="s">
        <v>24070</v>
      </c>
      <c r="D8068" s="452" t="s">
        <v>19</v>
      </c>
    </row>
    <row r="8069" spans="1:4" hidden="1">
      <c r="A8069" s="452" t="s">
        <v>24071</v>
      </c>
      <c r="B8069" s="820" t="s">
        <v>24072</v>
      </c>
      <c r="C8069" s="452" t="s">
        <v>24073</v>
      </c>
      <c r="D8069" s="452" t="s">
        <v>35</v>
      </c>
    </row>
    <row r="8070" spans="1:4" hidden="1">
      <c r="A8070" s="452" t="s">
        <v>24074</v>
      </c>
      <c r="B8070" s="820" t="s">
        <v>24075</v>
      </c>
      <c r="C8070" s="452" t="s">
        <v>24076</v>
      </c>
      <c r="D8070" s="452" t="s">
        <v>7</v>
      </c>
    </row>
    <row r="8071" spans="1:4" hidden="1">
      <c r="A8071" s="452" t="s">
        <v>24077</v>
      </c>
      <c r="B8071" s="820" t="s">
        <v>24078</v>
      </c>
      <c r="C8071" s="452" t="s">
        <v>24079</v>
      </c>
      <c r="D8071" s="452" t="s">
        <v>39</v>
      </c>
    </row>
    <row r="8072" spans="1:4" hidden="1">
      <c r="A8072" s="452" t="s">
        <v>24080</v>
      </c>
      <c r="B8072" s="820" t="s">
        <v>24081</v>
      </c>
      <c r="C8072" s="452" t="s">
        <v>24082</v>
      </c>
      <c r="D8072" s="452" t="s">
        <v>43</v>
      </c>
    </row>
    <row r="8073" spans="1:4" hidden="1">
      <c r="A8073" s="452" t="s">
        <v>24083</v>
      </c>
      <c r="B8073" s="820" t="s">
        <v>24084</v>
      </c>
      <c r="C8073" s="452" t="s">
        <v>24085</v>
      </c>
      <c r="D8073" s="452" t="s">
        <v>47</v>
      </c>
    </row>
    <row r="8074" spans="1:4" hidden="1">
      <c r="A8074" s="452" t="s">
        <v>24086</v>
      </c>
      <c r="B8074" s="820" t="s">
        <v>24087</v>
      </c>
      <c r="C8074" s="452" t="s">
        <v>24088</v>
      </c>
      <c r="D8074" s="452" t="s">
        <v>11</v>
      </c>
    </row>
    <row r="8075" spans="1:4" hidden="1">
      <c r="A8075" s="452" t="s">
        <v>24089</v>
      </c>
      <c r="B8075" s="820" t="s">
        <v>24090</v>
      </c>
      <c r="C8075" s="452" t="s">
        <v>24091</v>
      </c>
      <c r="D8075" s="452" t="s">
        <v>54</v>
      </c>
    </row>
    <row r="8076" spans="1:4" hidden="1">
      <c r="A8076" s="452" t="s">
        <v>24092</v>
      </c>
      <c r="B8076" s="820" t="s">
        <v>24093</v>
      </c>
      <c r="C8076" s="452" t="s">
        <v>24094</v>
      </c>
      <c r="D8076" s="452" t="s">
        <v>15</v>
      </c>
    </row>
    <row r="8077" spans="1:4" hidden="1">
      <c r="A8077" s="452" t="s">
        <v>24095</v>
      </c>
      <c r="B8077" s="820" t="s">
        <v>24096</v>
      </c>
      <c r="C8077" s="452" t="s">
        <v>24097</v>
      </c>
      <c r="D8077" s="452" t="s">
        <v>19</v>
      </c>
    </row>
    <row r="8078" spans="1:4" hidden="1">
      <c r="A8078" s="452" t="s">
        <v>24098</v>
      </c>
      <c r="B8078" s="820" t="s">
        <v>24099</v>
      </c>
      <c r="C8078" s="452" t="s">
        <v>24100</v>
      </c>
      <c r="D8078" s="452" t="s">
        <v>35</v>
      </c>
    </row>
    <row r="8079" spans="1:4" hidden="1">
      <c r="A8079" s="452" t="s">
        <v>24101</v>
      </c>
      <c r="B8079" s="820" t="s">
        <v>24102</v>
      </c>
      <c r="C8079" s="452" t="s">
        <v>24103</v>
      </c>
      <c r="D8079" s="452" t="s">
        <v>7</v>
      </c>
    </row>
    <row r="8080" spans="1:4" hidden="1">
      <c r="A8080" s="452" t="s">
        <v>24104</v>
      </c>
      <c r="B8080" s="820" t="s">
        <v>24105</v>
      </c>
      <c r="C8080" s="452" t="s">
        <v>24106</v>
      </c>
      <c r="D8080" s="452" t="s">
        <v>39</v>
      </c>
    </row>
    <row r="8081" spans="1:4" hidden="1">
      <c r="A8081" s="452" t="s">
        <v>24107</v>
      </c>
      <c r="B8081" s="820" t="s">
        <v>24108</v>
      </c>
      <c r="C8081" s="452" t="s">
        <v>24109</v>
      </c>
      <c r="D8081" s="452" t="s">
        <v>43</v>
      </c>
    </row>
    <row r="8082" spans="1:4" hidden="1">
      <c r="A8082" s="452" t="s">
        <v>24110</v>
      </c>
      <c r="B8082" s="820" t="s">
        <v>24111</v>
      </c>
      <c r="C8082" s="452" t="s">
        <v>24112</v>
      </c>
      <c r="D8082" s="452" t="s">
        <v>47</v>
      </c>
    </row>
    <row r="8083" spans="1:4" hidden="1">
      <c r="A8083" s="452" t="s">
        <v>24113</v>
      </c>
      <c r="B8083" s="820" t="s">
        <v>24114</v>
      </c>
      <c r="C8083" s="452" t="s">
        <v>24115</v>
      </c>
      <c r="D8083" s="452" t="s">
        <v>11</v>
      </c>
    </row>
    <row r="8084" spans="1:4" hidden="1">
      <c r="A8084" s="452" t="s">
        <v>24116</v>
      </c>
      <c r="B8084" s="820" t="s">
        <v>24117</v>
      </c>
      <c r="C8084" s="452" t="s">
        <v>24118</v>
      </c>
      <c r="D8084" s="452" t="s">
        <v>54</v>
      </c>
    </row>
    <row r="8085" spans="1:4" hidden="1">
      <c r="A8085" s="452" t="s">
        <v>24119</v>
      </c>
      <c r="B8085" s="820" t="s">
        <v>24120</v>
      </c>
      <c r="C8085" s="452" t="s">
        <v>24121</v>
      </c>
      <c r="D8085" s="452" t="s">
        <v>15</v>
      </c>
    </row>
    <row r="8086" spans="1:4" hidden="1">
      <c r="A8086" s="452" t="s">
        <v>24122</v>
      </c>
      <c r="B8086" s="820" t="s">
        <v>24123</v>
      </c>
      <c r="C8086" s="452" t="s">
        <v>24124</v>
      </c>
      <c r="D8086" s="452" t="s">
        <v>19</v>
      </c>
    </row>
    <row r="8087" spans="1:4" hidden="1">
      <c r="A8087" s="452" t="s">
        <v>24125</v>
      </c>
      <c r="B8087" s="820" t="s">
        <v>24126</v>
      </c>
      <c r="C8087" s="452" t="s">
        <v>24127</v>
      </c>
      <c r="D8087" s="452" t="s">
        <v>35</v>
      </c>
    </row>
    <row r="8088" spans="1:4" hidden="1">
      <c r="A8088" s="452" t="s">
        <v>24128</v>
      </c>
      <c r="B8088" s="820" t="s">
        <v>24129</v>
      </c>
      <c r="C8088" s="452" t="s">
        <v>24130</v>
      </c>
      <c r="D8088" s="452" t="s">
        <v>7</v>
      </c>
    </row>
    <row r="8089" spans="1:4" hidden="1">
      <c r="A8089" s="452" t="s">
        <v>24131</v>
      </c>
      <c r="B8089" s="820" t="s">
        <v>24132</v>
      </c>
      <c r="C8089" s="452" t="s">
        <v>24133</v>
      </c>
      <c r="D8089" s="452" t="s">
        <v>39</v>
      </c>
    </row>
    <row r="8090" spans="1:4" hidden="1">
      <c r="A8090" s="452" t="s">
        <v>24134</v>
      </c>
      <c r="B8090" s="820" t="s">
        <v>24135</v>
      </c>
      <c r="C8090" s="452" t="s">
        <v>24136</v>
      </c>
      <c r="D8090" s="452" t="s">
        <v>43</v>
      </c>
    </row>
    <row r="8091" spans="1:4" hidden="1">
      <c r="A8091" s="452" t="s">
        <v>24137</v>
      </c>
      <c r="B8091" s="820" t="s">
        <v>24138</v>
      </c>
      <c r="C8091" s="452" t="s">
        <v>24139</v>
      </c>
      <c r="D8091" s="452" t="s">
        <v>47</v>
      </c>
    </row>
    <row r="8092" spans="1:4" hidden="1">
      <c r="A8092" s="452" t="s">
        <v>24140</v>
      </c>
      <c r="B8092" s="820" t="s">
        <v>24141</v>
      </c>
      <c r="C8092" s="452" t="s">
        <v>24142</v>
      </c>
      <c r="D8092" s="452" t="s">
        <v>11</v>
      </c>
    </row>
    <row r="8093" spans="1:4" hidden="1">
      <c r="A8093" s="452" t="s">
        <v>24143</v>
      </c>
      <c r="B8093" s="820" t="s">
        <v>24144</v>
      </c>
      <c r="C8093" s="452" t="s">
        <v>24145</v>
      </c>
      <c r="D8093" s="452" t="s">
        <v>54</v>
      </c>
    </row>
    <row r="8094" spans="1:4" hidden="1">
      <c r="A8094" s="452" t="s">
        <v>24146</v>
      </c>
      <c r="B8094" s="820" t="s">
        <v>24147</v>
      </c>
      <c r="C8094" s="452" t="s">
        <v>24148</v>
      </c>
      <c r="D8094" s="452" t="s">
        <v>15</v>
      </c>
    </row>
    <row r="8095" spans="1:4" hidden="1">
      <c r="A8095" s="452" t="s">
        <v>24149</v>
      </c>
      <c r="B8095" s="820" t="s">
        <v>24150</v>
      </c>
      <c r="C8095" s="452" t="s">
        <v>24151</v>
      </c>
      <c r="D8095" s="452" t="s">
        <v>19</v>
      </c>
    </row>
    <row r="8096" spans="1:4" hidden="1">
      <c r="A8096" s="452" t="s">
        <v>24152</v>
      </c>
      <c r="B8096" s="820" t="s">
        <v>24153</v>
      </c>
      <c r="C8096" s="452" t="s">
        <v>24154</v>
      </c>
      <c r="D8096" s="452" t="s">
        <v>35</v>
      </c>
    </row>
    <row r="8097" spans="1:4" hidden="1">
      <c r="A8097" s="452" t="s">
        <v>24155</v>
      </c>
      <c r="B8097" s="820" t="s">
        <v>24156</v>
      </c>
      <c r="C8097" s="452" t="s">
        <v>24157</v>
      </c>
      <c r="D8097" s="452" t="s">
        <v>7</v>
      </c>
    </row>
    <row r="8098" spans="1:4" hidden="1">
      <c r="A8098" s="452" t="s">
        <v>24158</v>
      </c>
      <c r="B8098" s="820" t="s">
        <v>24159</v>
      </c>
      <c r="C8098" s="452" t="s">
        <v>24160</v>
      </c>
      <c r="D8098" s="452" t="s">
        <v>39</v>
      </c>
    </row>
    <row r="8099" spans="1:4" hidden="1">
      <c r="A8099" s="452" t="s">
        <v>24161</v>
      </c>
      <c r="B8099" s="820" t="s">
        <v>24162</v>
      </c>
      <c r="C8099" s="452" t="s">
        <v>24163</v>
      </c>
      <c r="D8099" s="452" t="s">
        <v>43</v>
      </c>
    </row>
    <row r="8100" spans="1:4" hidden="1">
      <c r="A8100" s="452" t="s">
        <v>24164</v>
      </c>
      <c r="B8100" s="820" t="s">
        <v>24165</v>
      </c>
      <c r="C8100" s="452" t="s">
        <v>24166</v>
      </c>
      <c r="D8100" s="452" t="s">
        <v>47</v>
      </c>
    </row>
    <row r="8101" spans="1:4" hidden="1">
      <c r="A8101" s="452" t="s">
        <v>24167</v>
      </c>
      <c r="B8101" s="820" t="s">
        <v>24168</v>
      </c>
      <c r="C8101" s="452" t="s">
        <v>24169</v>
      </c>
      <c r="D8101" s="452" t="s">
        <v>11</v>
      </c>
    </row>
    <row r="8102" spans="1:4" hidden="1">
      <c r="A8102" s="452" t="s">
        <v>24170</v>
      </c>
      <c r="B8102" s="820" t="s">
        <v>24171</v>
      </c>
      <c r="C8102" s="452" t="s">
        <v>24172</v>
      </c>
      <c r="D8102" s="452" t="s">
        <v>54</v>
      </c>
    </row>
    <row r="8103" spans="1:4" hidden="1">
      <c r="A8103" s="452" t="s">
        <v>24173</v>
      </c>
      <c r="B8103" s="820" t="s">
        <v>24174</v>
      </c>
      <c r="C8103" s="452" t="s">
        <v>24175</v>
      </c>
      <c r="D8103" s="452" t="s">
        <v>15</v>
      </c>
    </row>
    <row r="8104" spans="1:4" hidden="1">
      <c r="A8104" s="452" t="s">
        <v>24176</v>
      </c>
      <c r="B8104" s="820" t="s">
        <v>24177</v>
      </c>
      <c r="C8104" s="452" t="s">
        <v>24178</v>
      </c>
      <c r="D8104" s="452" t="s">
        <v>19</v>
      </c>
    </row>
    <row r="8105" spans="1:4" hidden="1">
      <c r="A8105" s="452" t="s">
        <v>24179</v>
      </c>
      <c r="B8105" s="820" t="s">
        <v>24180</v>
      </c>
      <c r="C8105" s="452" t="s">
        <v>24181</v>
      </c>
      <c r="D8105" s="452" t="s">
        <v>35</v>
      </c>
    </row>
    <row r="8106" spans="1:4" hidden="1">
      <c r="A8106" s="452" t="s">
        <v>24182</v>
      </c>
      <c r="B8106" s="820" t="s">
        <v>24183</v>
      </c>
      <c r="C8106" s="452" t="s">
        <v>24184</v>
      </c>
      <c r="D8106" s="452" t="s">
        <v>7</v>
      </c>
    </row>
    <row r="8107" spans="1:4" hidden="1">
      <c r="A8107" s="452" t="s">
        <v>24185</v>
      </c>
      <c r="B8107" s="820" t="s">
        <v>24186</v>
      </c>
      <c r="C8107" s="452" t="s">
        <v>24187</v>
      </c>
      <c r="D8107" s="452" t="s">
        <v>39</v>
      </c>
    </row>
    <row r="8108" spans="1:4" hidden="1">
      <c r="A8108" s="452" t="s">
        <v>24188</v>
      </c>
      <c r="B8108" s="820" t="s">
        <v>24189</v>
      </c>
      <c r="C8108" s="452" t="s">
        <v>24190</v>
      </c>
      <c r="D8108" s="452" t="s">
        <v>43</v>
      </c>
    </row>
    <row r="8109" spans="1:4" hidden="1">
      <c r="A8109" s="452" t="s">
        <v>24191</v>
      </c>
      <c r="B8109" s="820" t="s">
        <v>24192</v>
      </c>
      <c r="C8109" s="452" t="s">
        <v>24193</v>
      </c>
      <c r="D8109" s="452" t="s">
        <v>47</v>
      </c>
    </row>
    <row r="8110" spans="1:4" hidden="1">
      <c r="A8110" s="452" t="s">
        <v>24194</v>
      </c>
      <c r="B8110" s="820" t="s">
        <v>24195</v>
      </c>
      <c r="C8110" s="452" t="s">
        <v>24196</v>
      </c>
      <c r="D8110" s="452" t="s">
        <v>11</v>
      </c>
    </row>
    <row r="8111" spans="1:4" hidden="1">
      <c r="A8111" s="452" t="s">
        <v>24197</v>
      </c>
      <c r="B8111" s="820" t="s">
        <v>24198</v>
      </c>
      <c r="C8111" s="452" t="s">
        <v>24199</v>
      </c>
      <c r="D8111" s="452" t="s">
        <v>54</v>
      </c>
    </row>
    <row r="8112" spans="1:4" hidden="1">
      <c r="A8112" s="452" t="s">
        <v>24200</v>
      </c>
      <c r="B8112" s="820" t="s">
        <v>24201</v>
      </c>
      <c r="C8112" s="452" t="s">
        <v>24202</v>
      </c>
      <c r="D8112" s="452" t="s">
        <v>15</v>
      </c>
    </row>
    <row r="8113" spans="1:4" hidden="1">
      <c r="A8113" s="452" t="s">
        <v>24203</v>
      </c>
      <c r="B8113" s="820" t="s">
        <v>24204</v>
      </c>
      <c r="C8113" s="452" t="s">
        <v>24205</v>
      </c>
      <c r="D8113" s="452" t="s">
        <v>19</v>
      </c>
    </row>
    <row r="8114" spans="1:4" hidden="1">
      <c r="A8114" s="452" t="s">
        <v>24206</v>
      </c>
      <c r="B8114" s="820" t="s">
        <v>24207</v>
      </c>
      <c r="C8114" s="452" t="s">
        <v>24208</v>
      </c>
      <c r="D8114" s="452" t="s">
        <v>35</v>
      </c>
    </row>
    <row r="8115" spans="1:4" hidden="1">
      <c r="A8115" s="452" t="s">
        <v>24209</v>
      </c>
      <c r="B8115" s="820" t="s">
        <v>24210</v>
      </c>
      <c r="C8115" s="452" t="s">
        <v>24211</v>
      </c>
      <c r="D8115" s="452" t="s">
        <v>7</v>
      </c>
    </row>
    <row r="8116" spans="1:4" hidden="1">
      <c r="A8116" s="452" t="s">
        <v>24212</v>
      </c>
      <c r="B8116" s="820" t="s">
        <v>24213</v>
      </c>
      <c r="C8116" s="452" t="s">
        <v>24214</v>
      </c>
      <c r="D8116" s="452" t="s">
        <v>39</v>
      </c>
    </row>
    <row r="8117" spans="1:4" hidden="1">
      <c r="A8117" s="452" t="s">
        <v>24215</v>
      </c>
      <c r="B8117" s="820" t="s">
        <v>24216</v>
      </c>
      <c r="C8117" s="452" t="s">
        <v>24217</v>
      </c>
      <c r="D8117" s="452" t="s">
        <v>43</v>
      </c>
    </row>
    <row r="8118" spans="1:4" hidden="1">
      <c r="A8118" s="452" t="s">
        <v>24218</v>
      </c>
      <c r="B8118" s="820" t="s">
        <v>24219</v>
      </c>
      <c r="C8118" s="452" t="s">
        <v>24220</v>
      </c>
      <c r="D8118" s="452" t="s">
        <v>47</v>
      </c>
    </row>
    <row r="8119" spans="1:4" hidden="1">
      <c r="A8119" s="452" t="s">
        <v>24221</v>
      </c>
      <c r="B8119" s="820" t="s">
        <v>24222</v>
      </c>
      <c r="C8119" s="452" t="s">
        <v>24223</v>
      </c>
      <c r="D8119" s="452" t="s">
        <v>11</v>
      </c>
    </row>
    <row r="8120" spans="1:4" hidden="1">
      <c r="A8120" s="452" t="s">
        <v>24224</v>
      </c>
      <c r="B8120" s="820" t="s">
        <v>24225</v>
      </c>
      <c r="C8120" s="452" t="s">
        <v>24226</v>
      </c>
      <c r="D8120" s="452" t="s">
        <v>54</v>
      </c>
    </row>
    <row r="8121" spans="1:4" hidden="1">
      <c r="A8121" s="452" t="s">
        <v>24227</v>
      </c>
      <c r="B8121" s="820" t="s">
        <v>24228</v>
      </c>
      <c r="C8121" s="452" t="s">
        <v>24229</v>
      </c>
      <c r="D8121" s="452" t="s">
        <v>15</v>
      </c>
    </row>
    <row r="8122" spans="1:4" hidden="1">
      <c r="A8122" s="452" t="s">
        <v>24230</v>
      </c>
      <c r="B8122" s="820" t="s">
        <v>24231</v>
      </c>
      <c r="C8122" s="452" t="s">
        <v>24232</v>
      </c>
      <c r="D8122" s="452" t="s">
        <v>19</v>
      </c>
    </row>
    <row r="8123" spans="1:4" hidden="1">
      <c r="A8123" s="452" t="s">
        <v>24233</v>
      </c>
      <c r="B8123" s="820" t="s">
        <v>24234</v>
      </c>
      <c r="C8123" s="452" t="s">
        <v>24235</v>
      </c>
      <c r="D8123" s="452" t="s">
        <v>35</v>
      </c>
    </row>
    <row r="8124" spans="1:4" hidden="1">
      <c r="A8124" s="452" t="s">
        <v>24236</v>
      </c>
      <c r="B8124" s="820" t="s">
        <v>24237</v>
      </c>
      <c r="C8124" s="452" t="s">
        <v>24238</v>
      </c>
      <c r="D8124" s="452" t="s">
        <v>7</v>
      </c>
    </row>
    <row r="8125" spans="1:4" hidden="1">
      <c r="A8125" s="452" t="s">
        <v>24239</v>
      </c>
      <c r="B8125" s="820" t="s">
        <v>24240</v>
      </c>
      <c r="C8125" s="452" t="s">
        <v>24241</v>
      </c>
      <c r="D8125" s="452" t="s">
        <v>39</v>
      </c>
    </row>
    <row r="8126" spans="1:4" hidden="1">
      <c r="A8126" s="452" t="s">
        <v>24242</v>
      </c>
      <c r="B8126" s="820" t="s">
        <v>24243</v>
      </c>
      <c r="C8126" s="452" t="s">
        <v>24244</v>
      </c>
      <c r="D8126" s="452" t="s">
        <v>43</v>
      </c>
    </row>
    <row r="8127" spans="1:4" hidden="1">
      <c r="A8127" s="452" t="s">
        <v>24245</v>
      </c>
      <c r="B8127" s="820" t="s">
        <v>24246</v>
      </c>
      <c r="C8127" s="452" t="s">
        <v>24247</v>
      </c>
      <c r="D8127" s="452" t="s">
        <v>47</v>
      </c>
    </row>
    <row r="8128" spans="1:4" hidden="1">
      <c r="A8128" s="452" t="s">
        <v>24248</v>
      </c>
      <c r="B8128" s="820" t="s">
        <v>24249</v>
      </c>
      <c r="C8128" s="452" t="s">
        <v>24250</v>
      </c>
      <c r="D8128" s="452" t="s">
        <v>11</v>
      </c>
    </row>
    <row r="8129" spans="1:4" hidden="1">
      <c r="A8129" s="452" t="s">
        <v>24251</v>
      </c>
      <c r="B8129" s="820" t="s">
        <v>24252</v>
      </c>
      <c r="C8129" s="452" t="s">
        <v>24253</v>
      </c>
      <c r="D8129" s="452" t="s">
        <v>54</v>
      </c>
    </row>
    <row r="8130" spans="1:4" hidden="1">
      <c r="A8130" s="452" t="s">
        <v>24254</v>
      </c>
      <c r="B8130" s="820" t="s">
        <v>24255</v>
      </c>
      <c r="C8130" s="452" t="s">
        <v>24256</v>
      </c>
      <c r="D8130" s="452" t="s">
        <v>15</v>
      </c>
    </row>
    <row r="8131" spans="1:4" hidden="1">
      <c r="A8131" s="452" t="s">
        <v>24257</v>
      </c>
      <c r="B8131" s="820" t="s">
        <v>24258</v>
      </c>
      <c r="C8131" s="452" t="s">
        <v>24259</v>
      </c>
      <c r="D8131" s="452" t="s">
        <v>19</v>
      </c>
    </row>
    <row r="8132" spans="1:4" hidden="1">
      <c r="A8132" s="452" t="s">
        <v>24260</v>
      </c>
      <c r="B8132" s="820" t="s">
        <v>24261</v>
      </c>
      <c r="C8132" s="452" t="s">
        <v>24262</v>
      </c>
      <c r="D8132" s="452" t="s">
        <v>35</v>
      </c>
    </row>
    <row r="8133" spans="1:4" hidden="1">
      <c r="A8133" s="452" t="s">
        <v>24263</v>
      </c>
      <c r="B8133" s="820" t="s">
        <v>24264</v>
      </c>
      <c r="C8133" s="452" t="s">
        <v>24265</v>
      </c>
      <c r="D8133" s="452" t="s">
        <v>7</v>
      </c>
    </row>
    <row r="8134" spans="1:4" hidden="1">
      <c r="A8134" s="452" t="s">
        <v>24266</v>
      </c>
      <c r="B8134" s="820" t="s">
        <v>24267</v>
      </c>
      <c r="C8134" s="452" t="s">
        <v>24268</v>
      </c>
      <c r="D8134" s="452" t="s">
        <v>39</v>
      </c>
    </row>
    <row r="8135" spans="1:4" hidden="1">
      <c r="A8135" s="452" t="s">
        <v>24269</v>
      </c>
      <c r="B8135" s="820" t="s">
        <v>24270</v>
      </c>
      <c r="C8135" s="452" t="s">
        <v>24271</v>
      </c>
      <c r="D8135" s="452" t="s">
        <v>43</v>
      </c>
    </row>
    <row r="8136" spans="1:4" hidden="1">
      <c r="A8136" s="452" t="s">
        <v>24272</v>
      </c>
      <c r="B8136" s="820" t="s">
        <v>24273</v>
      </c>
      <c r="C8136" s="452" t="s">
        <v>24274</v>
      </c>
      <c r="D8136" s="452" t="s">
        <v>47</v>
      </c>
    </row>
    <row r="8137" spans="1:4" hidden="1">
      <c r="A8137" s="452" t="s">
        <v>24275</v>
      </c>
      <c r="B8137" s="820" t="s">
        <v>24276</v>
      </c>
      <c r="C8137" s="452" t="s">
        <v>24277</v>
      </c>
      <c r="D8137" s="452" t="s">
        <v>11</v>
      </c>
    </row>
    <row r="8138" spans="1:4" hidden="1">
      <c r="A8138" s="452" t="s">
        <v>24278</v>
      </c>
      <c r="B8138" s="820" t="s">
        <v>24279</v>
      </c>
      <c r="C8138" s="452" t="s">
        <v>24280</v>
      </c>
      <c r="D8138" s="452" t="s">
        <v>54</v>
      </c>
    </row>
    <row r="8139" spans="1:4" hidden="1">
      <c r="A8139" s="452" t="s">
        <v>24281</v>
      </c>
      <c r="B8139" s="820" t="s">
        <v>24282</v>
      </c>
      <c r="C8139" s="452" t="s">
        <v>24283</v>
      </c>
      <c r="D8139" s="452" t="s">
        <v>15</v>
      </c>
    </row>
    <row r="8140" spans="1:4" hidden="1">
      <c r="A8140" s="452" t="s">
        <v>24284</v>
      </c>
      <c r="B8140" s="820" t="s">
        <v>24285</v>
      </c>
      <c r="C8140" s="452" t="s">
        <v>24286</v>
      </c>
      <c r="D8140" s="452" t="s">
        <v>19</v>
      </c>
    </row>
    <row r="8141" spans="1:4" hidden="1">
      <c r="A8141" s="452" t="s">
        <v>24287</v>
      </c>
      <c r="B8141" s="820" t="s">
        <v>24288</v>
      </c>
      <c r="C8141" s="452" t="s">
        <v>24289</v>
      </c>
      <c r="D8141" s="452" t="s">
        <v>35</v>
      </c>
    </row>
    <row r="8142" spans="1:4" hidden="1">
      <c r="A8142" s="452" t="s">
        <v>24290</v>
      </c>
      <c r="B8142" s="820" t="s">
        <v>24291</v>
      </c>
      <c r="C8142" s="452" t="s">
        <v>24292</v>
      </c>
      <c r="D8142" s="452" t="s">
        <v>7</v>
      </c>
    </row>
    <row r="8143" spans="1:4" hidden="1">
      <c r="A8143" s="452" t="s">
        <v>24293</v>
      </c>
      <c r="B8143" s="820" t="s">
        <v>24294</v>
      </c>
      <c r="C8143" s="452" t="s">
        <v>24295</v>
      </c>
      <c r="D8143" s="452" t="s">
        <v>39</v>
      </c>
    </row>
    <row r="8144" spans="1:4" hidden="1">
      <c r="A8144" s="452" t="s">
        <v>24296</v>
      </c>
      <c r="B8144" s="820" t="s">
        <v>24297</v>
      </c>
      <c r="C8144" s="452" t="s">
        <v>24298</v>
      </c>
      <c r="D8144" s="452" t="s">
        <v>43</v>
      </c>
    </row>
    <row r="8145" spans="1:4" hidden="1">
      <c r="A8145" s="452" t="s">
        <v>24299</v>
      </c>
      <c r="B8145" s="820" t="s">
        <v>24300</v>
      </c>
      <c r="C8145" s="452" t="s">
        <v>24301</v>
      </c>
      <c r="D8145" s="452" t="s">
        <v>47</v>
      </c>
    </row>
    <row r="8146" spans="1:4" hidden="1">
      <c r="A8146" s="452" t="s">
        <v>24302</v>
      </c>
      <c r="B8146" s="820" t="s">
        <v>24303</v>
      </c>
      <c r="C8146" s="452" t="s">
        <v>24304</v>
      </c>
      <c r="D8146" s="452" t="s">
        <v>11</v>
      </c>
    </row>
    <row r="8147" spans="1:4" hidden="1">
      <c r="A8147" s="452" t="s">
        <v>24305</v>
      </c>
      <c r="B8147" s="820" t="s">
        <v>24306</v>
      </c>
      <c r="C8147" s="452" t="s">
        <v>24307</v>
      </c>
      <c r="D8147" s="452" t="s">
        <v>54</v>
      </c>
    </row>
    <row r="8148" spans="1:4" hidden="1">
      <c r="A8148" s="452" t="s">
        <v>24308</v>
      </c>
      <c r="B8148" s="820" t="s">
        <v>24309</v>
      </c>
      <c r="C8148" s="452" t="s">
        <v>24310</v>
      </c>
      <c r="D8148" s="452" t="s">
        <v>15</v>
      </c>
    </row>
    <row r="8149" spans="1:4" hidden="1">
      <c r="A8149" s="452" t="s">
        <v>24311</v>
      </c>
      <c r="B8149" s="820" t="s">
        <v>24312</v>
      </c>
      <c r="C8149" s="452" t="s">
        <v>24313</v>
      </c>
      <c r="D8149" s="452" t="s">
        <v>19</v>
      </c>
    </row>
    <row r="8150" spans="1:4" hidden="1">
      <c r="A8150" s="452" t="s">
        <v>24314</v>
      </c>
      <c r="B8150" s="820" t="s">
        <v>24315</v>
      </c>
      <c r="C8150" s="452" t="s">
        <v>24316</v>
      </c>
      <c r="D8150" s="452" t="s">
        <v>35</v>
      </c>
    </row>
    <row r="8151" spans="1:4" hidden="1">
      <c r="A8151" s="452" t="s">
        <v>24317</v>
      </c>
      <c r="B8151" s="820" t="s">
        <v>24318</v>
      </c>
      <c r="C8151" s="452" t="s">
        <v>24319</v>
      </c>
      <c r="D8151" s="452" t="s">
        <v>7</v>
      </c>
    </row>
    <row r="8152" spans="1:4" hidden="1">
      <c r="A8152" s="452" t="s">
        <v>24320</v>
      </c>
      <c r="B8152" s="820" t="s">
        <v>24321</v>
      </c>
      <c r="C8152" s="452" t="s">
        <v>24322</v>
      </c>
      <c r="D8152" s="452" t="s">
        <v>39</v>
      </c>
    </row>
    <row r="8153" spans="1:4" hidden="1">
      <c r="A8153" s="452" t="s">
        <v>24323</v>
      </c>
      <c r="B8153" s="820" t="s">
        <v>24324</v>
      </c>
      <c r="C8153" s="452" t="s">
        <v>24325</v>
      </c>
      <c r="D8153" s="452" t="s">
        <v>43</v>
      </c>
    </row>
    <row r="8154" spans="1:4" hidden="1">
      <c r="A8154" s="452" t="s">
        <v>24326</v>
      </c>
      <c r="B8154" s="820" t="s">
        <v>24327</v>
      </c>
      <c r="C8154" s="452" t="s">
        <v>24328</v>
      </c>
      <c r="D8154" s="452" t="s">
        <v>47</v>
      </c>
    </row>
    <row r="8155" spans="1:4" hidden="1">
      <c r="A8155" s="452" t="s">
        <v>24329</v>
      </c>
      <c r="B8155" s="820" t="s">
        <v>24330</v>
      </c>
      <c r="C8155" s="452" t="s">
        <v>24331</v>
      </c>
      <c r="D8155" s="452" t="s">
        <v>11</v>
      </c>
    </row>
    <row r="8156" spans="1:4" hidden="1">
      <c r="A8156" s="452" t="s">
        <v>24332</v>
      </c>
      <c r="B8156" s="820" t="s">
        <v>24333</v>
      </c>
      <c r="C8156" s="452" t="s">
        <v>24334</v>
      </c>
      <c r="D8156" s="452" t="s">
        <v>54</v>
      </c>
    </row>
    <row r="8157" spans="1:4" hidden="1">
      <c r="A8157" s="452" t="s">
        <v>24335</v>
      </c>
      <c r="B8157" s="820" t="s">
        <v>24336</v>
      </c>
      <c r="C8157" s="452" t="s">
        <v>24337</v>
      </c>
      <c r="D8157" s="452" t="s">
        <v>15</v>
      </c>
    </row>
    <row r="8158" spans="1:4" hidden="1">
      <c r="A8158" s="452" t="s">
        <v>24338</v>
      </c>
      <c r="B8158" s="820" t="s">
        <v>24339</v>
      </c>
      <c r="C8158" s="452" t="s">
        <v>24340</v>
      </c>
      <c r="D8158" s="452" t="s">
        <v>19</v>
      </c>
    </row>
    <row r="8159" spans="1:4" hidden="1">
      <c r="A8159" s="452" t="s">
        <v>24341</v>
      </c>
      <c r="B8159" s="820" t="s">
        <v>24342</v>
      </c>
      <c r="C8159" s="452" t="s">
        <v>24343</v>
      </c>
      <c r="D8159" s="452" t="s">
        <v>35</v>
      </c>
    </row>
    <row r="8160" spans="1:4" hidden="1">
      <c r="A8160" s="452" t="s">
        <v>24344</v>
      </c>
      <c r="B8160" s="820" t="s">
        <v>24345</v>
      </c>
      <c r="C8160" s="452" t="s">
        <v>24346</v>
      </c>
      <c r="D8160" s="452" t="s">
        <v>7</v>
      </c>
    </row>
    <row r="8161" spans="1:4" hidden="1">
      <c r="A8161" s="452" t="s">
        <v>24347</v>
      </c>
      <c r="B8161" s="820" t="s">
        <v>24348</v>
      </c>
      <c r="C8161" s="452" t="s">
        <v>24349</v>
      </c>
      <c r="D8161" s="452" t="s">
        <v>39</v>
      </c>
    </row>
    <row r="8162" spans="1:4" hidden="1">
      <c r="A8162" s="452" t="s">
        <v>24350</v>
      </c>
      <c r="B8162" s="820" t="s">
        <v>24351</v>
      </c>
      <c r="C8162" s="452" t="s">
        <v>24352</v>
      </c>
      <c r="D8162" s="452" t="s">
        <v>43</v>
      </c>
    </row>
    <row r="8163" spans="1:4" hidden="1">
      <c r="A8163" s="452" t="s">
        <v>24353</v>
      </c>
      <c r="B8163" s="820" t="s">
        <v>24354</v>
      </c>
      <c r="C8163" s="452" t="s">
        <v>24355</v>
      </c>
      <c r="D8163" s="452" t="s">
        <v>47</v>
      </c>
    </row>
    <row r="8164" spans="1:4" hidden="1">
      <c r="A8164" s="452" t="s">
        <v>24356</v>
      </c>
      <c r="B8164" s="820" t="s">
        <v>24357</v>
      </c>
      <c r="C8164" s="452" t="s">
        <v>24358</v>
      </c>
      <c r="D8164" s="452" t="s">
        <v>11</v>
      </c>
    </row>
    <row r="8165" spans="1:4" hidden="1">
      <c r="A8165" s="452" t="s">
        <v>24359</v>
      </c>
      <c r="B8165" s="820" t="s">
        <v>24360</v>
      </c>
      <c r="C8165" s="452" t="s">
        <v>24361</v>
      </c>
      <c r="D8165" s="452" t="s">
        <v>54</v>
      </c>
    </row>
    <row r="8166" spans="1:4" hidden="1">
      <c r="A8166" s="452" t="s">
        <v>24362</v>
      </c>
      <c r="B8166" s="820" t="s">
        <v>24363</v>
      </c>
      <c r="C8166" s="452" t="s">
        <v>24364</v>
      </c>
      <c r="D8166" s="452" t="s">
        <v>15</v>
      </c>
    </row>
    <row r="8167" spans="1:4" hidden="1">
      <c r="A8167" s="452" t="s">
        <v>24365</v>
      </c>
      <c r="B8167" s="820" t="s">
        <v>24366</v>
      </c>
      <c r="C8167" s="452" t="s">
        <v>24367</v>
      </c>
      <c r="D8167" s="452" t="s">
        <v>19</v>
      </c>
    </row>
    <row r="8168" spans="1:4" hidden="1">
      <c r="A8168" s="452" t="s">
        <v>24368</v>
      </c>
      <c r="B8168" s="820" t="s">
        <v>24369</v>
      </c>
      <c r="C8168" s="452" t="s">
        <v>24370</v>
      </c>
      <c r="D8168" s="452" t="s">
        <v>35</v>
      </c>
    </row>
    <row r="8169" spans="1:4" hidden="1">
      <c r="A8169" s="452" t="s">
        <v>24371</v>
      </c>
      <c r="B8169" s="820" t="s">
        <v>24372</v>
      </c>
      <c r="C8169" s="452" t="s">
        <v>24373</v>
      </c>
      <c r="D8169" s="452" t="s">
        <v>7</v>
      </c>
    </row>
    <row r="8170" spans="1:4" hidden="1">
      <c r="A8170" s="452" t="s">
        <v>24374</v>
      </c>
      <c r="B8170" s="820" t="s">
        <v>24375</v>
      </c>
      <c r="C8170" s="452" t="s">
        <v>24376</v>
      </c>
      <c r="D8170" s="452" t="s">
        <v>39</v>
      </c>
    </row>
    <row r="8171" spans="1:4" hidden="1">
      <c r="A8171" s="452" t="s">
        <v>24377</v>
      </c>
      <c r="B8171" s="820" t="s">
        <v>24378</v>
      </c>
      <c r="C8171" s="452" t="s">
        <v>24379</v>
      </c>
      <c r="D8171" s="452" t="s">
        <v>43</v>
      </c>
    </row>
    <row r="8172" spans="1:4" hidden="1">
      <c r="A8172" s="452" t="s">
        <v>24380</v>
      </c>
      <c r="B8172" s="820" t="s">
        <v>24381</v>
      </c>
      <c r="C8172" s="452" t="s">
        <v>24382</v>
      </c>
      <c r="D8172" s="452" t="s">
        <v>47</v>
      </c>
    </row>
    <row r="8173" spans="1:4" hidden="1">
      <c r="A8173" s="452" t="s">
        <v>24383</v>
      </c>
      <c r="B8173" s="820" t="s">
        <v>24384</v>
      </c>
      <c r="C8173" s="452" t="s">
        <v>24385</v>
      </c>
      <c r="D8173" s="452" t="s">
        <v>11</v>
      </c>
    </row>
    <row r="8174" spans="1:4" hidden="1">
      <c r="A8174" s="452" t="s">
        <v>24386</v>
      </c>
      <c r="B8174" s="820" t="s">
        <v>24387</v>
      </c>
      <c r="C8174" s="452" t="s">
        <v>24388</v>
      </c>
      <c r="D8174" s="452" t="s">
        <v>54</v>
      </c>
    </row>
    <row r="8175" spans="1:4" hidden="1">
      <c r="A8175" s="452" t="s">
        <v>24389</v>
      </c>
      <c r="B8175" s="820" t="s">
        <v>24390</v>
      </c>
      <c r="C8175" s="452" t="s">
        <v>24391</v>
      </c>
      <c r="D8175" s="452" t="s">
        <v>15</v>
      </c>
    </row>
    <row r="8176" spans="1:4" hidden="1">
      <c r="A8176" s="452" t="s">
        <v>24392</v>
      </c>
      <c r="B8176" s="820" t="s">
        <v>24393</v>
      </c>
      <c r="C8176" s="452" t="s">
        <v>24394</v>
      </c>
      <c r="D8176" s="452" t="s">
        <v>19</v>
      </c>
    </row>
    <row r="8177" spans="1:4" hidden="1">
      <c r="A8177" s="452" t="s">
        <v>24395</v>
      </c>
      <c r="B8177" s="820" t="s">
        <v>24396</v>
      </c>
      <c r="C8177" s="452" t="s">
        <v>24397</v>
      </c>
      <c r="D8177" s="452" t="s">
        <v>35</v>
      </c>
    </row>
    <row r="8178" spans="1:4" hidden="1">
      <c r="A8178" s="452" t="s">
        <v>24398</v>
      </c>
      <c r="B8178" s="820" t="s">
        <v>24399</v>
      </c>
      <c r="C8178" s="452" t="s">
        <v>24400</v>
      </c>
      <c r="D8178" s="452" t="s">
        <v>7</v>
      </c>
    </row>
    <row r="8179" spans="1:4" hidden="1">
      <c r="A8179" s="452" t="s">
        <v>24401</v>
      </c>
      <c r="B8179" s="820" t="s">
        <v>24402</v>
      </c>
      <c r="C8179" s="452" t="s">
        <v>24403</v>
      </c>
      <c r="D8179" s="452" t="s">
        <v>39</v>
      </c>
    </row>
    <row r="8180" spans="1:4" hidden="1">
      <c r="A8180" s="452" t="s">
        <v>24404</v>
      </c>
      <c r="B8180" s="820" t="s">
        <v>24405</v>
      </c>
      <c r="C8180" s="452" t="s">
        <v>24406</v>
      </c>
      <c r="D8180" s="452" t="s">
        <v>43</v>
      </c>
    </row>
    <row r="8181" spans="1:4" hidden="1">
      <c r="A8181" s="452" t="s">
        <v>24407</v>
      </c>
      <c r="B8181" s="820" t="s">
        <v>24408</v>
      </c>
      <c r="C8181" s="452" t="s">
        <v>24409</v>
      </c>
      <c r="D8181" s="452" t="s">
        <v>47</v>
      </c>
    </row>
    <row r="8182" spans="1:4" hidden="1">
      <c r="A8182" s="452" t="s">
        <v>24410</v>
      </c>
      <c r="B8182" s="820" t="s">
        <v>24411</v>
      </c>
      <c r="C8182" s="452" t="s">
        <v>24412</v>
      </c>
      <c r="D8182" s="452" t="s">
        <v>11</v>
      </c>
    </row>
    <row r="8183" spans="1:4" hidden="1">
      <c r="A8183" s="452" t="s">
        <v>24413</v>
      </c>
      <c r="B8183" s="820" t="s">
        <v>24414</v>
      </c>
      <c r="C8183" s="452" t="s">
        <v>24415</v>
      </c>
      <c r="D8183" s="452" t="s">
        <v>54</v>
      </c>
    </row>
    <row r="8184" spans="1:4" hidden="1">
      <c r="A8184" s="452" t="s">
        <v>24416</v>
      </c>
      <c r="B8184" s="820" t="s">
        <v>24417</v>
      </c>
      <c r="C8184" s="452" t="s">
        <v>24418</v>
      </c>
      <c r="D8184" s="452" t="s">
        <v>15</v>
      </c>
    </row>
    <row r="8185" spans="1:4" hidden="1">
      <c r="A8185" s="452" t="s">
        <v>24419</v>
      </c>
      <c r="B8185" s="820" t="s">
        <v>24420</v>
      </c>
      <c r="C8185" s="452" t="s">
        <v>24421</v>
      </c>
      <c r="D8185" s="452" t="s">
        <v>19</v>
      </c>
    </row>
    <row r="8186" spans="1:4" hidden="1">
      <c r="A8186" s="452" t="s">
        <v>24422</v>
      </c>
      <c r="B8186" s="820" t="s">
        <v>24423</v>
      </c>
      <c r="C8186" s="452" t="s">
        <v>24424</v>
      </c>
      <c r="D8186" s="452" t="s">
        <v>35</v>
      </c>
    </row>
    <row r="8187" spans="1:4" hidden="1">
      <c r="A8187" s="452" t="s">
        <v>24425</v>
      </c>
      <c r="B8187" s="820" t="s">
        <v>24426</v>
      </c>
      <c r="C8187" s="452" t="s">
        <v>24427</v>
      </c>
      <c r="D8187" s="452" t="s">
        <v>7</v>
      </c>
    </row>
    <row r="8188" spans="1:4" hidden="1">
      <c r="A8188" s="452" t="s">
        <v>24428</v>
      </c>
      <c r="B8188" s="820" t="s">
        <v>24429</v>
      </c>
      <c r="C8188" s="452" t="s">
        <v>24430</v>
      </c>
      <c r="D8188" s="452" t="s">
        <v>39</v>
      </c>
    </row>
    <row r="8189" spans="1:4" hidden="1">
      <c r="A8189" s="452" t="s">
        <v>24431</v>
      </c>
      <c r="B8189" s="820" t="s">
        <v>24432</v>
      </c>
      <c r="C8189" s="452" t="s">
        <v>24433</v>
      </c>
      <c r="D8189" s="452" t="s">
        <v>43</v>
      </c>
    </row>
    <row r="8190" spans="1:4" hidden="1">
      <c r="A8190" s="452" t="s">
        <v>24434</v>
      </c>
      <c r="B8190" s="820" t="s">
        <v>24435</v>
      </c>
      <c r="C8190" s="452" t="s">
        <v>24436</v>
      </c>
      <c r="D8190" s="452" t="s">
        <v>47</v>
      </c>
    </row>
    <row r="8191" spans="1:4" hidden="1">
      <c r="A8191" s="452" t="s">
        <v>24437</v>
      </c>
      <c r="B8191" s="820" t="s">
        <v>24438</v>
      </c>
      <c r="C8191" s="452" t="s">
        <v>24439</v>
      </c>
      <c r="D8191" s="452" t="s">
        <v>11</v>
      </c>
    </row>
    <row r="8192" spans="1:4" hidden="1">
      <c r="A8192" s="452" t="s">
        <v>24440</v>
      </c>
      <c r="B8192" s="820" t="s">
        <v>24441</v>
      </c>
      <c r="C8192" s="452" t="s">
        <v>24442</v>
      </c>
      <c r="D8192" s="452" t="s">
        <v>54</v>
      </c>
    </row>
    <row r="8193" spans="1:4" hidden="1">
      <c r="A8193" s="452" t="s">
        <v>24443</v>
      </c>
      <c r="B8193" s="820" t="s">
        <v>24444</v>
      </c>
      <c r="C8193" s="452" t="s">
        <v>24445</v>
      </c>
      <c r="D8193" s="452" t="s">
        <v>15</v>
      </c>
    </row>
    <row r="8194" spans="1:4" hidden="1">
      <c r="A8194" s="452" t="s">
        <v>24446</v>
      </c>
      <c r="B8194" s="820" t="s">
        <v>24447</v>
      </c>
      <c r="C8194" s="452" t="s">
        <v>24448</v>
      </c>
      <c r="D8194" s="452" t="s">
        <v>19</v>
      </c>
    </row>
    <row r="8195" spans="1:4" hidden="1">
      <c r="A8195" s="452" t="s">
        <v>24449</v>
      </c>
      <c r="B8195" s="820" t="s">
        <v>24450</v>
      </c>
      <c r="C8195" s="452" t="s">
        <v>24451</v>
      </c>
      <c r="D8195" s="452" t="s">
        <v>35</v>
      </c>
    </row>
    <row r="8196" spans="1:4" hidden="1">
      <c r="A8196" s="452" t="s">
        <v>24452</v>
      </c>
      <c r="B8196" s="820" t="s">
        <v>24453</v>
      </c>
      <c r="C8196" s="452" t="s">
        <v>24454</v>
      </c>
      <c r="D8196" s="452" t="s">
        <v>7</v>
      </c>
    </row>
    <row r="8197" spans="1:4" hidden="1">
      <c r="A8197" s="452" t="s">
        <v>24455</v>
      </c>
      <c r="B8197" s="820" t="s">
        <v>24456</v>
      </c>
      <c r="C8197" s="452" t="s">
        <v>24457</v>
      </c>
      <c r="D8197" s="452" t="s">
        <v>24458</v>
      </c>
    </row>
    <row r="8198" spans="1:4" hidden="1">
      <c r="A8198" s="452" t="s">
        <v>24459</v>
      </c>
      <c r="B8198" s="820" t="s">
        <v>24460</v>
      </c>
      <c r="C8198" s="452" t="s">
        <v>24461</v>
      </c>
      <c r="D8198" s="452" t="s">
        <v>43</v>
      </c>
    </row>
    <row r="8199" spans="1:4" hidden="1">
      <c r="A8199" s="452" t="s">
        <v>24462</v>
      </c>
      <c r="B8199" s="820" t="s">
        <v>24463</v>
      </c>
      <c r="C8199" s="452" t="s">
        <v>24464</v>
      </c>
      <c r="D8199" s="452" t="s">
        <v>11</v>
      </c>
    </row>
    <row r="8200" spans="1:4" hidden="1">
      <c r="A8200" s="452" t="s">
        <v>24465</v>
      </c>
      <c r="B8200" s="820" t="s">
        <v>24466</v>
      </c>
      <c r="C8200" s="452" t="s">
        <v>24467</v>
      </c>
      <c r="D8200" s="452" t="s">
        <v>54</v>
      </c>
    </row>
    <row r="8201" spans="1:4" hidden="1">
      <c r="A8201" s="452" t="s">
        <v>24468</v>
      </c>
      <c r="B8201" s="820" t="s">
        <v>24469</v>
      </c>
      <c r="C8201" s="452" t="s">
        <v>24470</v>
      </c>
      <c r="D8201" s="452" t="s">
        <v>15</v>
      </c>
    </row>
    <row r="8202" spans="1:4" hidden="1">
      <c r="A8202" s="452" t="s">
        <v>24471</v>
      </c>
      <c r="B8202" s="820" t="s">
        <v>24472</v>
      </c>
      <c r="C8202" s="452" t="s">
        <v>24473</v>
      </c>
      <c r="D8202" s="452" t="s">
        <v>19</v>
      </c>
    </row>
    <row r="8203" spans="1:4" hidden="1">
      <c r="A8203" s="452" t="s">
        <v>24474</v>
      </c>
      <c r="B8203" s="820" t="s">
        <v>24475</v>
      </c>
      <c r="C8203" s="452" t="s">
        <v>24476</v>
      </c>
      <c r="D8203" s="452" t="s">
        <v>35</v>
      </c>
    </row>
    <row r="8204" spans="1:4" hidden="1">
      <c r="A8204" s="452" t="s">
        <v>24477</v>
      </c>
      <c r="B8204" s="820" t="s">
        <v>24478</v>
      </c>
      <c r="C8204" s="452" t="s">
        <v>24479</v>
      </c>
      <c r="D8204" s="452" t="s">
        <v>7</v>
      </c>
    </row>
    <row r="8205" spans="1:4" hidden="1">
      <c r="A8205" s="452" t="s">
        <v>24480</v>
      </c>
      <c r="B8205" s="820" t="s">
        <v>24481</v>
      </c>
      <c r="C8205" s="452" t="s">
        <v>24482</v>
      </c>
      <c r="D8205" s="452" t="s">
        <v>24458</v>
      </c>
    </row>
    <row r="8206" spans="1:4" hidden="1">
      <c r="A8206" s="452" t="s">
        <v>24483</v>
      </c>
      <c r="B8206" s="820" t="s">
        <v>24484</v>
      </c>
      <c r="C8206" s="452" t="s">
        <v>24485</v>
      </c>
      <c r="D8206" s="452" t="s">
        <v>43</v>
      </c>
    </row>
    <row r="8207" spans="1:4" hidden="1">
      <c r="A8207" s="452" t="s">
        <v>24486</v>
      </c>
      <c r="B8207" s="820" t="s">
        <v>24487</v>
      </c>
      <c r="C8207" s="452" t="s">
        <v>24488</v>
      </c>
      <c r="D8207" s="452" t="s">
        <v>11</v>
      </c>
    </row>
    <row r="8208" spans="1:4" hidden="1">
      <c r="A8208" s="452" t="s">
        <v>24489</v>
      </c>
      <c r="B8208" s="820" t="s">
        <v>24490</v>
      </c>
      <c r="C8208" s="452" t="s">
        <v>24491</v>
      </c>
      <c r="D8208" s="452" t="s">
        <v>54</v>
      </c>
    </row>
    <row r="8209" spans="1:4" hidden="1">
      <c r="A8209" s="452" t="s">
        <v>24492</v>
      </c>
      <c r="B8209" s="820" t="s">
        <v>24493</v>
      </c>
      <c r="C8209" s="452" t="s">
        <v>24494</v>
      </c>
      <c r="D8209" s="452" t="s">
        <v>15</v>
      </c>
    </row>
    <row r="8210" spans="1:4" hidden="1">
      <c r="A8210" s="452" t="s">
        <v>24495</v>
      </c>
      <c r="B8210" s="820" t="s">
        <v>24496</v>
      </c>
      <c r="C8210" s="452" t="s">
        <v>24497</v>
      </c>
      <c r="D8210" s="452" t="s">
        <v>19</v>
      </c>
    </row>
    <row r="8211" spans="1:4" hidden="1">
      <c r="A8211" s="452" t="s">
        <v>24498</v>
      </c>
      <c r="B8211" s="820" t="s">
        <v>24499</v>
      </c>
      <c r="C8211" s="452" t="s">
        <v>24500</v>
      </c>
      <c r="D8211" s="452" t="s">
        <v>35</v>
      </c>
    </row>
    <row r="8212" spans="1:4" hidden="1">
      <c r="A8212" s="452" t="s">
        <v>24501</v>
      </c>
      <c r="B8212" s="820" t="s">
        <v>24502</v>
      </c>
      <c r="C8212" s="452" t="s">
        <v>24503</v>
      </c>
      <c r="D8212" s="452" t="s">
        <v>7</v>
      </c>
    </row>
    <row r="8213" spans="1:4" hidden="1">
      <c r="A8213" s="452" t="s">
        <v>24504</v>
      </c>
      <c r="B8213" s="820" t="s">
        <v>24505</v>
      </c>
      <c r="C8213" s="452" t="s">
        <v>24506</v>
      </c>
      <c r="D8213" s="452" t="s">
        <v>24458</v>
      </c>
    </row>
    <row r="8214" spans="1:4" hidden="1">
      <c r="A8214" s="452" t="s">
        <v>24507</v>
      </c>
      <c r="B8214" s="820" t="s">
        <v>24508</v>
      </c>
      <c r="C8214" s="452" t="s">
        <v>24509</v>
      </c>
      <c r="D8214" s="452" t="s">
        <v>43</v>
      </c>
    </row>
    <row r="8215" spans="1:4" hidden="1">
      <c r="A8215" s="452" t="s">
        <v>24510</v>
      </c>
      <c r="B8215" s="820" t="s">
        <v>24511</v>
      </c>
      <c r="C8215" s="452" t="s">
        <v>24512</v>
      </c>
      <c r="D8215" s="452" t="s">
        <v>11</v>
      </c>
    </row>
    <row r="8216" spans="1:4" hidden="1">
      <c r="A8216" s="452" t="s">
        <v>24513</v>
      </c>
      <c r="B8216" s="820" t="s">
        <v>24514</v>
      </c>
      <c r="C8216" s="452" t="s">
        <v>24515</v>
      </c>
      <c r="D8216" s="452" t="s">
        <v>54</v>
      </c>
    </row>
    <row r="8217" spans="1:4" hidden="1">
      <c r="A8217" s="452" t="s">
        <v>24516</v>
      </c>
      <c r="B8217" s="820" t="s">
        <v>24517</v>
      </c>
      <c r="C8217" s="452" t="s">
        <v>24518</v>
      </c>
      <c r="D8217" s="452" t="s">
        <v>15</v>
      </c>
    </row>
    <row r="8218" spans="1:4" hidden="1">
      <c r="A8218" s="452" t="s">
        <v>24519</v>
      </c>
      <c r="B8218" s="820" t="s">
        <v>24520</v>
      </c>
      <c r="C8218" s="452" t="s">
        <v>24521</v>
      </c>
      <c r="D8218" s="452" t="s">
        <v>19</v>
      </c>
    </row>
    <row r="8219" spans="1:4" hidden="1">
      <c r="A8219" s="452" t="s">
        <v>24522</v>
      </c>
      <c r="B8219" s="820" t="s">
        <v>24523</v>
      </c>
      <c r="C8219" s="452" t="s">
        <v>24524</v>
      </c>
      <c r="D8219" s="452" t="s">
        <v>35</v>
      </c>
    </row>
    <row r="8220" spans="1:4" hidden="1">
      <c r="A8220" s="452" t="s">
        <v>24525</v>
      </c>
      <c r="B8220" s="820" t="s">
        <v>24526</v>
      </c>
      <c r="C8220" s="452" t="s">
        <v>24527</v>
      </c>
      <c r="D8220" s="452" t="s">
        <v>7</v>
      </c>
    </row>
    <row r="8221" spans="1:4" hidden="1">
      <c r="A8221" s="452" t="s">
        <v>24528</v>
      </c>
      <c r="B8221" s="820" t="s">
        <v>24529</v>
      </c>
      <c r="C8221" s="452" t="s">
        <v>24530</v>
      </c>
      <c r="D8221" s="452" t="s">
        <v>24458</v>
      </c>
    </row>
    <row r="8222" spans="1:4" hidden="1">
      <c r="A8222" s="452" t="s">
        <v>24531</v>
      </c>
      <c r="B8222" s="820" t="s">
        <v>24532</v>
      </c>
      <c r="C8222" s="452" t="s">
        <v>24533</v>
      </c>
      <c r="D8222" s="452" t="s">
        <v>43</v>
      </c>
    </row>
    <row r="8223" spans="1:4" hidden="1">
      <c r="A8223" s="452" t="s">
        <v>24534</v>
      </c>
      <c r="B8223" s="820" t="s">
        <v>24535</v>
      </c>
      <c r="C8223" s="452" t="s">
        <v>24536</v>
      </c>
      <c r="D8223" s="452" t="s">
        <v>11</v>
      </c>
    </row>
    <row r="8224" spans="1:4" hidden="1">
      <c r="A8224" s="452" t="s">
        <v>24537</v>
      </c>
      <c r="B8224" s="820" t="s">
        <v>24538</v>
      </c>
      <c r="C8224" s="452" t="s">
        <v>24539</v>
      </c>
      <c r="D8224" s="452" t="s">
        <v>54</v>
      </c>
    </row>
    <row r="8225" spans="1:4" hidden="1">
      <c r="A8225" s="452" t="s">
        <v>24540</v>
      </c>
      <c r="B8225" s="820" t="s">
        <v>24541</v>
      </c>
      <c r="C8225" s="452" t="s">
        <v>24542</v>
      </c>
      <c r="D8225" s="452" t="s">
        <v>15</v>
      </c>
    </row>
    <row r="8226" spans="1:4" hidden="1">
      <c r="A8226" s="452" t="s">
        <v>24543</v>
      </c>
      <c r="B8226" s="820" t="s">
        <v>24544</v>
      </c>
      <c r="C8226" s="452" t="s">
        <v>24545</v>
      </c>
      <c r="D8226" s="452" t="s">
        <v>19</v>
      </c>
    </row>
    <row r="8227" spans="1:4" hidden="1">
      <c r="A8227" s="452" t="s">
        <v>24546</v>
      </c>
      <c r="B8227" s="820" t="s">
        <v>24547</v>
      </c>
      <c r="C8227" s="452" t="s">
        <v>24548</v>
      </c>
      <c r="D8227" s="452" t="s">
        <v>35</v>
      </c>
    </row>
    <row r="8228" spans="1:4" hidden="1">
      <c r="A8228" s="452" t="s">
        <v>24549</v>
      </c>
      <c r="B8228" s="820" t="s">
        <v>24550</v>
      </c>
      <c r="C8228" s="452" t="s">
        <v>24551</v>
      </c>
      <c r="D8228" s="452" t="s">
        <v>7</v>
      </c>
    </row>
    <row r="8229" spans="1:4" hidden="1">
      <c r="A8229" s="452" t="s">
        <v>24552</v>
      </c>
      <c r="B8229" s="820" t="s">
        <v>24553</v>
      </c>
      <c r="C8229" s="452" t="s">
        <v>24554</v>
      </c>
      <c r="D8229" s="452" t="s">
        <v>24458</v>
      </c>
    </row>
    <row r="8230" spans="1:4" hidden="1">
      <c r="A8230" s="452" t="s">
        <v>24555</v>
      </c>
      <c r="B8230" s="820" t="s">
        <v>24556</v>
      </c>
      <c r="C8230" s="452" t="s">
        <v>24557</v>
      </c>
      <c r="D8230" s="452" t="s">
        <v>43</v>
      </c>
    </row>
    <row r="8231" spans="1:4" hidden="1">
      <c r="A8231" s="452" t="s">
        <v>24558</v>
      </c>
      <c r="B8231" s="820" t="s">
        <v>24559</v>
      </c>
      <c r="C8231" s="452" t="s">
        <v>24560</v>
      </c>
      <c r="D8231" s="452" t="s">
        <v>11</v>
      </c>
    </row>
    <row r="8232" spans="1:4" hidden="1">
      <c r="A8232" s="452" t="s">
        <v>24561</v>
      </c>
      <c r="B8232" s="820" t="s">
        <v>24562</v>
      </c>
      <c r="C8232" s="452" t="s">
        <v>24563</v>
      </c>
      <c r="D8232" s="452" t="s">
        <v>54</v>
      </c>
    </row>
    <row r="8233" spans="1:4" hidden="1">
      <c r="A8233" s="452" t="s">
        <v>24564</v>
      </c>
      <c r="B8233" s="820" t="s">
        <v>24565</v>
      </c>
      <c r="C8233" s="452" t="s">
        <v>24566</v>
      </c>
      <c r="D8233" s="452" t="s">
        <v>15</v>
      </c>
    </row>
    <row r="8234" spans="1:4" hidden="1">
      <c r="A8234" s="452" t="s">
        <v>24567</v>
      </c>
      <c r="B8234" s="820" t="s">
        <v>24568</v>
      </c>
      <c r="C8234" s="452" t="s">
        <v>24569</v>
      </c>
      <c r="D8234" s="452" t="s">
        <v>19</v>
      </c>
    </row>
    <row r="8235" spans="1:4" hidden="1">
      <c r="A8235" s="452" t="s">
        <v>24570</v>
      </c>
      <c r="B8235" s="820" t="s">
        <v>24571</v>
      </c>
      <c r="C8235" s="452" t="s">
        <v>24572</v>
      </c>
      <c r="D8235" s="452" t="s">
        <v>35</v>
      </c>
    </row>
    <row r="8236" spans="1:4" hidden="1">
      <c r="A8236" s="452" t="s">
        <v>24573</v>
      </c>
      <c r="B8236" s="820" t="s">
        <v>24574</v>
      </c>
      <c r="C8236" s="452" t="s">
        <v>24575</v>
      </c>
      <c r="D8236" s="452" t="s">
        <v>7</v>
      </c>
    </row>
    <row r="8237" spans="1:4" hidden="1">
      <c r="A8237" s="452" t="s">
        <v>24576</v>
      </c>
      <c r="B8237" s="820" t="s">
        <v>24577</v>
      </c>
      <c r="C8237" s="452" t="s">
        <v>24578</v>
      </c>
      <c r="D8237" s="452" t="s">
        <v>24458</v>
      </c>
    </row>
    <row r="8238" spans="1:4" hidden="1">
      <c r="A8238" s="452" t="s">
        <v>24579</v>
      </c>
      <c r="B8238" s="820" t="s">
        <v>24580</v>
      </c>
      <c r="C8238" s="452" t="s">
        <v>24581</v>
      </c>
      <c r="D8238" s="452" t="s">
        <v>43</v>
      </c>
    </row>
    <row r="8239" spans="1:4" hidden="1">
      <c r="A8239" s="452" t="s">
        <v>24582</v>
      </c>
      <c r="B8239" s="820" t="s">
        <v>24583</v>
      </c>
      <c r="C8239" s="452" t="s">
        <v>24584</v>
      </c>
      <c r="D8239" s="452" t="s">
        <v>11</v>
      </c>
    </row>
    <row r="8240" spans="1:4" hidden="1">
      <c r="A8240" s="452" t="s">
        <v>24585</v>
      </c>
      <c r="B8240" s="820" t="s">
        <v>24586</v>
      </c>
      <c r="C8240" s="452" t="s">
        <v>24587</v>
      </c>
      <c r="D8240" s="452" t="s">
        <v>54</v>
      </c>
    </row>
    <row r="8241" spans="1:4" hidden="1">
      <c r="A8241" s="452" t="s">
        <v>24588</v>
      </c>
      <c r="B8241" s="820" t="s">
        <v>24589</v>
      </c>
      <c r="C8241" s="452" t="s">
        <v>24590</v>
      </c>
      <c r="D8241" s="452" t="s">
        <v>15</v>
      </c>
    </row>
    <row r="8242" spans="1:4" hidden="1">
      <c r="A8242" s="452" t="s">
        <v>24591</v>
      </c>
      <c r="B8242" s="820" t="s">
        <v>24592</v>
      </c>
      <c r="C8242" s="452" t="s">
        <v>24593</v>
      </c>
      <c r="D8242" s="452" t="s">
        <v>19</v>
      </c>
    </row>
    <row r="8243" spans="1:4" hidden="1">
      <c r="A8243" s="452" t="s">
        <v>24594</v>
      </c>
      <c r="B8243" s="820" t="s">
        <v>24595</v>
      </c>
      <c r="C8243" s="452" t="s">
        <v>24596</v>
      </c>
      <c r="D8243" s="452" t="s">
        <v>35</v>
      </c>
    </row>
    <row r="8244" spans="1:4" hidden="1">
      <c r="A8244" s="452" t="s">
        <v>24597</v>
      </c>
      <c r="B8244" s="820" t="s">
        <v>24598</v>
      </c>
      <c r="C8244" s="452" t="s">
        <v>24599</v>
      </c>
      <c r="D8244" s="452" t="s">
        <v>7</v>
      </c>
    </row>
    <row r="8245" spans="1:4" hidden="1">
      <c r="A8245" s="452" t="s">
        <v>24600</v>
      </c>
      <c r="B8245" s="820" t="s">
        <v>24601</v>
      </c>
      <c r="C8245" s="452" t="s">
        <v>24602</v>
      </c>
      <c r="D8245" s="452" t="s">
        <v>24458</v>
      </c>
    </row>
    <row r="8246" spans="1:4" hidden="1">
      <c r="A8246" s="452" t="s">
        <v>24603</v>
      </c>
      <c r="B8246" s="820" t="s">
        <v>24604</v>
      </c>
      <c r="C8246" s="452" t="s">
        <v>24605</v>
      </c>
      <c r="D8246" s="452" t="s">
        <v>43</v>
      </c>
    </row>
    <row r="8247" spans="1:4" hidden="1">
      <c r="A8247" s="452" t="s">
        <v>24606</v>
      </c>
      <c r="B8247" s="820" t="s">
        <v>24607</v>
      </c>
      <c r="C8247" s="452" t="s">
        <v>24608</v>
      </c>
      <c r="D8247" s="452" t="s">
        <v>11</v>
      </c>
    </row>
    <row r="8248" spans="1:4" hidden="1">
      <c r="A8248" s="452" t="s">
        <v>24609</v>
      </c>
      <c r="B8248" s="820" t="s">
        <v>24610</v>
      </c>
      <c r="C8248" s="452" t="s">
        <v>24611</v>
      </c>
      <c r="D8248" s="452" t="s">
        <v>54</v>
      </c>
    </row>
    <row r="8249" spans="1:4" hidden="1">
      <c r="A8249" s="452" t="s">
        <v>24612</v>
      </c>
      <c r="B8249" s="820" t="s">
        <v>24613</v>
      </c>
      <c r="C8249" s="452" t="s">
        <v>24614</v>
      </c>
      <c r="D8249" s="452" t="s">
        <v>15</v>
      </c>
    </row>
    <row r="8250" spans="1:4" hidden="1">
      <c r="A8250" s="452" t="s">
        <v>24615</v>
      </c>
      <c r="B8250" s="820" t="s">
        <v>24616</v>
      </c>
      <c r="C8250" s="452" t="s">
        <v>24617</v>
      </c>
      <c r="D8250" s="452" t="s">
        <v>19</v>
      </c>
    </row>
    <row r="8251" spans="1:4" hidden="1">
      <c r="A8251" s="452" t="s">
        <v>24618</v>
      </c>
      <c r="B8251" s="820" t="s">
        <v>24619</v>
      </c>
      <c r="C8251" s="452" t="s">
        <v>24620</v>
      </c>
      <c r="D8251" s="452" t="s">
        <v>35</v>
      </c>
    </row>
    <row r="8252" spans="1:4" hidden="1">
      <c r="A8252" s="452" t="s">
        <v>24621</v>
      </c>
      <c r="B8252" s="820" t="s">
        <v>24622</v>
      </c>
      <c r="C8252" s="452" t="s">
        <v>24623</v>
      </c>
      <c r="D8252" s="452" t="s">
        <v>7</v>
      </c>
    </row>
    <row r="8253" spans="1:4" hidden="1">
      <c r="A8253" s="452" t="s">
        <v>24624</v>
      </c>
      <c r="B8253" s="820" t="s">
        <v>24625</v>
      </c>
      <c r="C8253" s="452" t="s">
        <v>24626</v>
      </c>
      <c r="D8253" s="452" t="s">
        <v>24458</v>
      </c>
    </row>
    <row r="8254" spans="1:4" hidden="1">
      <c r="A8254" s="452" t="s">
        <v>24627</v>
      </c>
      <c r="B8254" s="820" t="s">
        <v>24628</v>
      </c>
      <c r="C8254" s="452" t="s">
        <v>24629</v>
      </c>
      <c r="D8254" s="452" t="s">
        <v>43</v>
      </c>
    </row>
    <row r="8255" spans="1:4" hidden="1">
      <c r="A8255" s="452" t="s">
        <v>24630</v>
      </c>
      <c r="B8255" s="820" t="s">
        <v>24631</v>
      </c>
      <c r="C8255" s="452" t="s">
        <v>24632</v>
      </c>
      <c r="D8255" s="452" t="s">
        <v>11</v>
      </c>
    </row>
    <row r="8256" spans="1:4" hidden="1">
      <c r="A8256" s="452" t="s">
        <v>24633</v>
      </c>
      <c r="B8256" s="820" t="s">
        <v>24634</v>
      </c>
      <c r="C8256" s="452" t="s">
        <v>24635</v>
      </c>
      <c r="D8256" s="452" t="s">
        <v>54</v>
      </c>
    </row>
    <row r="8257" spans="1:4" hidden="1">
      <c r="A8257" s="452" t="s">
        <v>24636</v>
      </c>
      <c r="B8257" s="820" t="s">
        <v>24637</v>
      </c>
      <c r="C8257" s="452" t="s">
        <v>24638</v>
      </c>
      <c r="D8257" s="452" t="s">
        <v>15</v>
      </c>
    </row>
    <row r="8258" spans="1:4" hidden="1">
      <c r="A8258" s="452" t="s">
        <v>24639</v>
      </c>
      <c r="B8258" s="820" t="s">
        <v>24640</v>
      </c>
      <c r="C8258" s="452" t="s">
        <v>24641</v>
      </c>
      <c r="D8258" s="452" t="s">
        <v>19</v>
      </c>
    </row>
    <row r="8259" spans="1:4" hidden="1">
      <c r="A8259" s="452" t="s">
        <v>24642</v>
      </c>
      <c r="B8259" s="820" t="s">
        <v>24643</v>
      </c>
      <c r="C8259" s="452" t="s">
        <v>24644</v>
      </c>
      <c r="D8259" s="452" t="s">
        <v>35</v>
      </c>
    </row>
    <row r="8260" spans="1:4" hidden="1">
      <c r="A8260" s="452" t="s">
        <v>24645</v>
      </c>
      <c r="B8260" s="820" t="s">
        <v>24646</v>
      </c>
      <c r="C8260" s="452" t="s">
        <v>24647</v>
      </c>
      <c r="D8260" s="452" t="s">
        <v>7</v>
      </c>
    </row>
    <row r="8261" spans="1:4" hidden="1">
      <c r="A8261" s="452" t="s">
        <v>24648</v>
      </c>
      <c r="B8261" s="820" t="s">
        <v>24649</v>
      </c>
      <c r="C8261" s="452" t="s">
        <v>24650</v>
      </c>
      <c r="D8261" s="452" t="s">
        <v>24458</v>
      </c>
    </row>
    <row r="8262" spans="1:4" hidden="1">
      <c r="A8262" s="452" t="s">
        <v>24651</v>
      </c>
      <c r="B8262" s="820" t="s">
        <v>24652</v>
      </c>
      <c r="C8262" s="452" t="s">
        <v>24653</v>
      </c>
      <c r="D8262" s="452" t="s">
        <v>43</v>
      </c>
    </row>
    <row r="8263" spans="1:4" hidden="1">
      <c r="A8263" s="452" t="s">
        <v>24654</v>
      </c>
      <c r="B8263" s="820" t="s">
        <v>24655</v>
      </c>
      <c r="C8263" s="452" t="s">
        <v>24656</v>
      </c>
      <c r="D8263" s="452" t="s">
        <v>11</v>
      </c>
    </row>
    <row r="8264" spans="1:4" hidden="1">
      <c r="A8264" s="452" t="s">
        <v>24657</v>
      </c>
      <c r="B8264" s="820" t="s">
        <v>24658</v>
      </c>
      <c r="C8264" s="452" t="s">
        <v>24659</v>
      </c>
      <c r="D8264" s="452" t="s">
        <v>54</v>
      </c>
    </row>
    <row r="8265" spans="1:4" hidden="1">
      <c r="A8265" s="452" t="s">
        <v>24660</v>
      </c>
      <c r="B8265" s="820" t="s">
        <v>24661</v>
      </c>
      <c r="C8265" s="452" t="s">
        <v>24662</v>
      </c>
      <c r="D8265" s="452" t="s">
        <v>15</v>
      </c>
    </row>
    <row r="8266" spans="1:4" hidden="1">
      <c r="A8266" s="452" t="s">
        <v>24663</v>
      </c>
      <c r="B8266" s="820" t="s">
        <v>24664</v>
      </c>
      <c r="C8266" s="452" t="s">
        <v>24665</v>
      </c>
      <c r="D8266" s="452" t="s">
        <v>19</v>
      </c>
    </row>
    <row r="8267" spans="1:4" hidden="1">
      <c r="A8267" s="452" t="s">
        <v>24666</v>
      </c>
      <c r="B8267" s="820" t="s">
        <v>24667</v>
      </c>
      <c r="C8267" s="452" t="s">
        <v>24668</v>
      </c>
      <c r="D8267" s="452" t="s">
        <v>35</v>
      </c>
    </row>
    <row r="8268" spans="1:4" hidden="1">
      <c r="A8268" s="452" t="s">
        <v>24669</v>
      </c>
      <c r="B8268" s="820" t="s">
        <v>24670</v>
      </c>
      <c r="C8268" s="452" t="s">
        <v>24671</v>
      </c>
      <c r="D8268" s="452" t="s">
        <v>7</v>
      </c>
    </row>
    <row r="8269" spans="1:4" hidden="1">
      <c r="A8269" s="452" t="s">
        <v>24672</v>
      </c>
      <c r="B8269" s="820" t="s">
        <v>24673</v>
      </c>
      <c r="C8269" s="452" t="s">
        <v>24674</v>
      </c>
      <c r="D8269" s="452" t="s">
        <v>24458</v>
      </c>
    </row>
    <row r="8270" spans="1:4" hidden="1">
      <c r="A8270" s="452" t="s">
        <v>24675</v>
      </c>
      <c r="B8270" s="820" t="s">
        <v>24676</v>
      </c>
      <c r="C8270" s="452" t="s">
        <v>24677</v>
      </c>
      <c r="D8270" s="452" t="s">
        <v>43</v>
      </c>
    </row>
    <row r="8271" spans="1:4" hidden="1">
      <c r="A8271" s="452" t="s">
        <v>24678</v>
      </c>
      <c r="B8271" s="820" t="s">
        <v>24679</v>
      </c>
      <c r="C8271" s="452" t="s">
        <v>24680</v>
      </c>
      <c r="D8271" s="452" t="s">
        <v>11</v>
      </c>
    </row>
    <row r="8272" spans="1:4" hidden="1">
      <c r="A8272" s="452" t="s">
        <v>24681</v>
      </c>
      <c r="B8272" s="820" t="s">
        <v>24682</v>
      </c>
      <c r="C8272" s="452" t="s">
        <v>24683</v>
      </c>
      <c r="D8272" s="452" t="s">
        <v>54</v>
      </c>
    </row>
    <row r="8273" spans="1:4" hidden="1">
      <c r="A8273" s="452" t="s">
        <v>24684</v>
      </c>
      <c r="B8273" s="820" t="s">
        <v>24685</v>
      </c>
      <c r="C8273" s="452" t="s">
        <v>24686</v>
      </c>
      <c r="D8273" s="452" t="s">
        <v>15</v>
      </c>
    </row>
    <row r="8274" spans="1:4" hidden="1">
      <c r="A8274" s="452" t="s">
        <v>24687</v>
      </c>
      <c r="B8274" s="820" t="s">
        <v>24688</v>
      </c>
      <c r="C8274" s="452" t="s">
        <v>24689</v>
      </c>
      <c r="D8274" s="452" t="s">
        <v>19</v>
      </c>
    </row>
    <row r="8275" spans="1:4" hidden="1">
      <c r="A8275" s="452" t="s">
        <v>24690</v>
      </c>
      <c r="B8275" s="820" t="s">
        <v>24691</v>
      </c>
      <c r="C8275" s="452" t="s">
        <v>24692</v>
      </c>
      <c r="D8275" s="452" t="s">
        <v>35</v>
      </c>
    </row>
    <row r="8276" spans="1:4" hidden="1">
      <c r="A8276" s="452" t="s">
        <v>24693</v>
      </c>
      <c r="B8276" s="820" t="s">
        <v>24694</v>
      </c>
      <c r="C8276" s="452" t="s">
        <v>24695</v>
      </c>
      <c r="D8276" s="452" t="s">
        <v>7</v>
      </c>
    </row>
    <row r="8277" spans="1:4" hidden="1">
      <c r="A8277" s="452" t="s">
        <v>24696</v>
      </c>
      <c r="B8277" s="820" t="s">
        <v>24697</v>
      </c>
      <c r="C8277" s="452" t="s">
        <v>24698</v>
      </c>
      <c r="D8277" s="452" t="s">
        <v>24458</v>
      </c>
    </row>
    <row r="8278" spans="1:4" hidden="1">
      <c r="A8278" s="452" t="s">
        <v>24699</v>
      </c>
      <c r="B8278" s="820" t="s">
        <v>24700</v>
      </c>
      <c r="C8278" s="452" t="s">
        <v>24701</v>
      </c>
      <c r="D8278" s="452" t="s">
        <v>43</v>
      </c>
    </row>
    <row r="8279" spans="1:4" hidden="1">
      <c r="A8279" s="452" t="s">
        <v>24702</v>
      </c>
      <c r="B8279" s="820" t="s">
        <v>24703</v>
      </c>
      <c r="C8279" s="452" t="s">
        <v>24704</v>
      </c>
      <c r="D8279" s="452" t="s">
        <v>11</v>
      </c>
    </row>
    <row r="8280" spans="1:4" hidden="1">
      <c r="A8280" s="452" t="s">
        <v>24705</v>
      </c>
      <c r="B8280" s="820" t="s">
        <v>24706</v>
      </c>
      <c r="C8280" s="452" t="s">
        <v>24707</v>
      </c>
      <c r="D8280" s="452" t="s">
        <v>54</v>
      </c>
    </row>
    <row r="8281" spans="1:4" hidden="1">
      <c r="A8281" s="452" t="s">
        <v>24708</v>
      </c>
      <c r="B8281" s="820" t="s">
        <v>24709</v>
      </c>
      <c r="C8281" s="452" t="s">
        <v>24710</v>
      </c>
      <c r="D8281" s="452" t="s">
        <v>15</v>
      </c>
    </row>
    <row r="8282" spans="1:4" hidden="1">
      <c r="A8282" s="452" t="s">
        <v>24711</v>
      </c>
      <c r="B8282" s="820" t="s">
        <v>24712</v>
      </c>
      <c r="C8282" s="452" t="s">
        <v>24713</v>
      </c>
      <c r="D8282" s="452" t="s">
        <v>19</v>
      </c>
    </row>
    <row r="8283" spans="1:4" hidden="1">
      <c r="A8283" s="452" t="s">
        <v>24714</v>
      </c>
      <c r="B8283" s="820" t="s">
        <v>24715</v>
      </c>
      <c r="C8283" s="452" t="s">
        <v>24716</v>
      </c>
      <c r="D8283" s="452" t="s">
        <v>35</v>
      </c>
    </row>
    <row r="8284" spans="1:4" hidden="1">
      <c r="A8284" s="452" t="s">
        <v>24717</v>
      </c>
      <c r="B8284" s="820" t="s">
        <v>24718</v>
      </c>
      <c r="C8284" s="452" t="s">
        <v>24719</v>
      </c>
      <c r="D8284" s="452" t="s">
        <v>7</v>
      </c>
    </row>
    <row r="8285" spans="1:4" hidden="1">
      <c r="A8285" s="452" t="s">
        <v>24720</v>
      </c>
      <c r="B8285" s="820" t="s">
        <v>24721</v>
      </c>
      <c r="C8285" s="452" t="s">
        <v>24722</v>
      </c>
      <c r="D8285" s="452" t="s">
        <v>24458</v>
      </c>
    </row>
    <row r="8286" spans="1:4" hidden="1">
      <c r="A8286" s="452" t="s">
        <v>24723</v>
      </c>
      <c r="B8286" s="820" t="s">
        <v>24724</v>
      </c>
      <c r="C8286" s="452" t="s">
        <v>24725</v>
      </c>
      <c r="D8286" s="452" t="s">
        <v>43</v>
      </c>
    </row>
    <row r="8287" spans="1:4" hidden="1">
      <c r="A8287" s="452" t="s">
        <v>24726</v>
      </c>
      <c r="B8287" s="820" t="s">
        <v>24727</v>
      </c>
      <c r="C8287" s="452" t="s">
        <v>24728</v>
      </c>
      <c r="D8287" s="452" t="s">
        <v>11</v>
      </c>
    </row>
    <row r="8288" spans="1:4" hidden="1">
      <c r="A8288" s="452" t="s">
        <v>24729</v>
      </c>
      <c r="B8288" s="820" t="s">
        <v>24730</v>
      </c>
      <c r="C8288" s="452" t="s">
        <v>24731</v>
      </c>
      <c r="D8288" s="452" t="s">
        <v>54</v>
      </c>
    </row>
    <row r="8289" spans="1:4" hidden="1">
      <c r="A8289" s="452" t="s">
        <v>24732</v>
      </c>
      <c r="B8289" s="820" t="s">
        <v>24733</v>
      </c>
      <c r="C8289" s="452" t="s">
        <v>24734</v>
      </c>
      <c r="D8289" s="452" t="s">
        <v>15</v>
      </c>
    </row>
    <row r="8290" spans="1:4" hidden="1">
      <c r="A8290" s="452" t="s">
        <v>24735</v>
      </c>
      <c r="B8290" s="820" t="s">
        <v>24736</v>
      </c>
      <c r="C8290" s="452" t="s">
        <v>24737</v>
      </c>
      <c r="D8290" s="452" t="s">
        <v>19</v>
      </c>
    </row>
    <row r="8291" spans="1:4" hidden="1">
      <c r="A8291" s="452" t="s">
        <v>24738</v>
      </c>
      <c r="B8291" s="820" t="s">
        <v>24739</v>
      </c>
      <c r="C8291" s="452" t="s">
        <v>24740</v>
      </c>
      <c r="D8291" s="452" t="s">
        <v>35</v>
      </c>
    </row>
    <row r="8292" spans="1:4" hidden="1">
      <c r="A8292" s="452" t="s">
        <v>24741</v>
      </c>
      <c r="B8292" s="820" t="s">
        <v>24742</v>
      </c>
      <c r="C8292" s="452" t="s">
        <v>24743</v>
      </c>
      <c r="D8292" s="452" t="s">
        <v>7</v>
      </c>
    </row>
    <row r="8293" spans="1:4" hidden="1">
      <c r="A8293" s="452" t="s">
        <v>24744</v>
      </c>
      <c r="B8293" s="820" t="s">
        <v>24745</v>
      </c>
      <c r="C8293" s="452" t="s">
        <v>24746</v>
      </c>
      <c r="D8293" s="452" t="s">
        <v>24458</v>
      </c>
    </row>
    <row r="8294" spans="1:4" hidden="1">
      <c r="A8294" s="452" t="s">
        <v>24747</v>
      </c>
      <c r="B8294" s="820" t="s">
        <v>24748</v>
      </c>
      <c r="C8294" s="452" t="s">
        <v>24749</v>
      </c>
      <c r="D8294" s="452" t="s">
        <v>43</v>
      </c>
    </row>
    <row r="8295" spans="1:4" hidden="1">
      <c r="A8295" s="452" t="s">
        <v>24750</v>
      </c>
      <c r="B8295" s="820" t="s">
        <v>24751</v>
      </c>
      <c r="C8295" s="452" t="s">
        <v>24752</v>
      </c>
      <c r="D8295" s="452" t="s">
        <v>11</v>
      </c>
    </row>
    <row r="8296" spans="1:4" hidden="1">
      <c r="A8296" s="452" t="s">
        <v>24753</v>
      </c>
      <c r="B8296" s="820" t="s">
        <v>24754</v>
      </c>
      <c r="C8296" s="452" t="s">
        <v>24755</v>
      </c>
      <c r="D8296" s="452" t="s">
        <v>54</v>
      </c>
    </row>
    <row r="8297" spans="1:4" hidden="1">
      <c r="A8297" s="452" t="s">
        <v>24756</v>
      </c>
      <c r="B8297" s="820" t="s">
        <v>24757</v>
      </c>
      <c r="C8297" s="452" t="s">
        <v>24758</v>
      </c>
      <c r="D8297" s="452" t="s">
        <v>15</v>
      </c>
    </row>
    <row r="8298" spans="1:4" hidden="1">
      <c r="A8298" s="452" t="s">
        <v>24759</v>
      </c>
      <c r="B8298" s="820" t="s">
        <v>24760</v>
      </c>
      <c r="C8298" s="452" t="s">
        <v>24761</v>
      </c>
      <c r="D8298" s="452" t="s">
        <v>19</v>
      </c>
    </row>
    <row r="8299" spans="1:4" hidden="1">
      <c r="A8299" s="452" t="s">
        <v>24762</v>
      </c>
      <c r="B8299" s="820" t="s">
        <v>24763</v>
      </c>
      <c r="C8299" s="452" t="s">
        <v>24764</v>
      </c>
      <c r="D8299" s="452" t="s">
        <v>35</v>
      </c>
    </row>
    <row r="8300" spans="1:4" hidden="1">
      <c r="A8300" s="452" t="s">
        <v>24765</v>
      </c>
      <c r="B8300" s="820" t="s">
        <v>24766</v>
      </c>
      <c r="C8300" s="452" t="s">
        <v>24767</v>
      </c>
      <c r="D8300" s="452" t="s">
        <v>7</v>
      </c>
    </row>
    <row r="8301" spans="1:4" hidden="1">
      <c r="A8301" s="452" t="s">
        <v>24768</v>
      </c>
      <c r="B8301" s="820" t="s">
        <v>24769</v>
      </c>
      <c r="C8301" s="452" t="s">
        <v>24770</v>
      </c>
      <c r="D8301" s="452" t="s">
        <v>24458</v>
      </c>
    </row>
    <row r="8302" spans="1:4" hidden="1">
      <c r="A8302" s="452" t="s">
        <v>24771</v>
      </c>
      <c r="B8302" s="820" t="s">
        <v>24772</v>
      </c>
      <c r="C8302" s="452" t="s">
        <v>24773</v>
      </c>
      <c r="D8302" s="452" t="s">
        <v>43</v>
      </c>
    </row>
    <row r="8303" spans="1:4" hidden="1">
      <c r="A8303" s="452" t="s">
        <v>24774</v>
      </c>
      <c r="B8303" s="820" t="s">
        <v>24775</v>
      </c>
      <c r="C8303" s="452" t="s">
        <v>24776</v>
      </c>
      <c r="D8303" s="452" t="s">
        <v>11</v>
      </c>
    </row>
    <row r="8304" spans="1:4" hidden="1">
      <c r="A8304" s="452" t="s">
        <v>24777</v>
      </c>
      <c r="B8304" s="820" t="s">
        <v>24778</v>
      </c>
      <c r="C8304" s="452" t="s">
        <v>24779</v>
      </c>
      <c r="D8304" s="452" t="s">
        <v>54</v>
      </c>
    </row>
    <row r="8305" spans="1:4" hidden="1">
      <c r="A8305" s="452" t="s">
        <v>24780</v>
      </c>
      <c r="B8305" s="820" t="s">
        <v>24781</v>
      </c>
      <c r="C8305" s="452" t="s">
        <v>24782</v>
      </c>
      <c r="D8305" s="452" t="s">
        <v>15</v>
      </c>
    </row>
    <row r="8306" spans="1:4" hidden="1">
      <c r="A8306" s="452" t="s">
        <v>24783</v>
      </c>
      <c r="B8306" s="820" t="s">
        <v>24784</v>
      </c>
      <c r="C8306" s="452" t="s">
        <v>24785</v>
      </c>
      <c r="D8306" s="452" t="s">
        <v>19</v>
      </c>
    </row>
    <row r="8307" spans="1:4" hidden="1">
      <c r="A8307" s="452" t="s">
        <v>24786</v>
      </c>
      <c r="B8307" s="820" t="s">
        <v>24787</v>
      </c>
      <c r="C8307" s="452" t="s">
        <v>24788</v>
      </c>
      <c r="D8307" s="452" t="s">
        <v>35</v>
      </c>
    </row>
    <row r="8308" spans="1:4" hidden="1">
      <c r="A8308" s="452" t="s">
        <v>24789</v>
      </c>
      <c r="B8308" s="820" t="s">
        <v>24790</v>
      </c>
      <c r="C8308" s="452" t="s">
        <v>24791</v>
      </c>
      <c r="D8308" s="452" t="s">
        <v>7</v>
      </c>
    </row>
    <row r="8309" spans="1:4" hidden="1">
      <c r="A8309" s="452" t="s">
        <v>24792</v>
      </c>
      <c r="B8309" s="820" t="s">
        <v>24793</v>
      </c>
      <c r="C8309" s="452" t="s">
        <v>24794</v>
      </c>
      <c r="D8309" s="452" t="s">
        <v>24458</v>
      </c>
    </row>
    <row r="8310" spans="1:4" hidden="1">
      <c r="A8310" s="452" t="s">
        <v>24795</v>
      </c>
      <c r="B8310" s="820" t="s">
        <v>24796</v>
      </c>
      <c r="C8310" s="452" t="s">
        <v>24797</v>
      </c>
      <c r="D8310" s="452" t="s">
        <v>43</v>
      </c>
    </row>
    <row r="8311" spans="1:4" hidden="1">
      <c r="A8311" s="452" t="s">
        <v>24798</v>
      </c>
      <c r="B8311" s="820" t="s">
        <v>24799</v>
      </c>
      <c r="C8311" s="452" t="s">
        <v>24800</v>
      </c>
      <c r="D8311" s="452" t="s">
        <v>11</v>
      </c>
    </row>
    <row r="8312" spans="1:4" hidden="1">
      <c r="A8312" s="452" t="s">
        <v>24801</v>
      </c>
      <c r="B8312" s="820" t="s">
        <v>24802</v>
      </c>
      <c r="C8312" s="452" t="s">
        <v>24803</v>
      </c>
      <c r="D8312" s="452" t="s">
        <v>54</v>
      </c>
    </row>
    <row r="8313" spans="1:4" hidden="1">
      <c r="A8313" s="452" t="s">
        <v>24804</v>
      </c>
      <c r="B8313" s="820" t="s">
        <v>24805</v>
      </c>
      <c r="C8313" s="452" t="s">
        <v>24806</v>
      </c>
      <c r="D8313" s="452" t="s">
        <v>15</v>
      </c>
    </row>
    <row r="8314" spans="1:4" hidden="1">
      <c r="A8314" s="452" t="s">
        <v>24807</v>
      </c>
      <c r="B8314" s="820" t="s">
        <v>24808</v>
      </c>
      <c r="C8314" s="452" t="s">
        <v>24809</v>
      </c>
      <c r="D8314" s="452" t="s">
        <v>19</v>
      </c>
    </row>
    <row r="8315" spans="1:4" hidden="1">
      <c r="A8315" s="452" t="s">
        <v>24810</v>
      </c>
      <c r="B8315" s="820" t="s">
        <v>24811</v>
      </c>
      <c r="C8315" s="452" t="s">
        <v>24812</v>
      </c>
      <c r="D8315" s="452" t="s">
        <v>35</v>
      </c>
    </row>
    <row r="8316" spans="1:4" hidden="1">
      <c r="A8316" s="452" t="s">
        <v>24813</v>
      </c>
      <c r="B8316" s="820" t="s">
        <v>24814</v>
      </c>
      <c r="C8316" s="452" t="s">
        <v>24815</v>
      </c>
      <c r="D8316" s="452" t="s">
        <v>7</v>
      </c>
    </row>
    <row r="8317" spans="1:4" hidden="1">
      <c r="A8317" s="452" t="s">
        <v>24816</v>
      </c>
      <c r="B8317" s="820" t="s">
        <v>24817</v>
      </c>
      <c r="C8317" s="452" t="s">
        <v>24818</v>
      </c>
      <c r="D8317" s="452" t="s">
        <v>24458</v>
      </c>
    </row>
    <row r="8318" spans="1:4" hidden="1">
      <c r="A8318" s="452" t="s">
        <v>24819</v>
      </c>
      <c r="B8318" s="820" t="s">
        <v>24820</v>
      </c>
      <c r="C8318" s="452" t="s">
        <v>24821</v>
      </c>
      <c r="D8318" s="452" t="s">
        <v>43</v>
      </c>
    </row>
    <row r="8319" spans="1:4" hidden="1">
      <c r="A8319" s="452" t="s">
        <v>24822</v>
      </c>
      <c r="B8319" s="820" t="s">
        <v>24823</v>
      </c>
      <c r="C8319" s="452" t="s">
        <v>24824</v>
      </c>
      <c r="D8319" s="452" t="s">
        <v>11</v>
      </c>
    </row>
    <row r="8320" spans="1:4" hidden="1">
      <c r="A8320" s="452" t="s">
        <v>24825</v>
      </c>
      <c r="B8320" s="820" t="s">
        <v>24826</v>
      </c>
      <c r="C8320" s="452" t="s">
        <v>24827</v>
      </c>
      <c r="D8320" s="452" t="s">
        <v>54</v>
      </c>
    </row>
    <row r="8321" spans="1:4" hidden="1">
      <c r="A8321" s="452" t="s">
        <v>24828</v>
      </c>
      <c r="B8321" s="820" t="s">
        <v>24829</v>
      </c>
      <c r="C8321" s="452" t="s">
        <v>24830</v>
      </c>
      <c r="D8321" s="452" t="s">
        <v>15</v>
      </c>
    </row>
    <row r="8322" spans="1:4" hidden="1">
      <c r="A8322" s="452" t="s">
        <v>24831</v>
      </c>
      <c r="B8322" s="820" t="s">
        <v>24832</v>
      </c>
      <c r="C8322" s="452" t="s">
        <v>24833</v>
      </c>
      <c r="D8322" s="452" t="s">
        <v>19</v>
      </c>
    </row>
    <row r="8323" spans="1:4" hidden="1">
      <c r="A8323" s="452" t="s">
        <v>24834</v>
      </c>
      <c r="B8323" s="820" t="s">
        <v>24835</v>
      </c>
      <c r="C8323" s="452" t="s">
        <v>24836</v>
      </c>
      <c r="D8323" s="452" t="s">
        <v>35</v>
      </c>
    </row>
    <row r="8324" spans="1:4" hidden="1">
      <c r="A8324" s="452" t="s">
        <v>24837</v>
      </c>
      <c r="B8324" s="820" t="s">
        <v>24838</v>
      </c>
      <c r="C8324" s="452" t="s">
        <v>24839</v>
      </c>
      <c r="D8324" s="452" t="s">
        <v>7</v>
      </c>
    </row>
    <row r="8325" spans="1:4" hidden="1">
      <c r="A8325" s="452" t="s">
        <v>24840</v>
      </c>
      <c r="B8325" s="820" t="s">
        <v>24841</v>
      </c>
      <c r="C8325" s="452" t="s">
        <v>24842</v>
      </c>
      <c r="D8325" s="452" t="s">
        <v>24458</v>
      </c>
    </row>
    <row r="8326" spans="1:4" hidden="1">
      <c r="A8326" s="452" t="s">
        <v>24843</v>
      </c>
      <c r="B8326" s="820" t="s">
        <v>24844</v>
      </c>
      <c r="C8326" s="452" t="s">
        <v>24845</v>
      </c>
      <c r="D8326" s="452" t="s">
        <v>43</v>
      </c>
    </row>
    <row r="8327" spans="1:4" hidden="1">
      <c r="A8327" s="452" t="s">
        <v>24846</v>
      </c>
      <c r="B8327" s="820" t="s">
        <v>24847</v>
      </c>
      <c r="C8327" s="452" t="s">
        <v>24848</v>
      </c>
      <c r="D8327" s="452" t="s">
        <v>11</v>
      </c>
    </row>
    <row r="8328" spans="1:4" hidden="1">
      <c r="A8328" s="452" t="s">
        <v>24849</v>
      </c>
      <c r="B8328" s="820" t="s">
        <v>24850</v>
      </c>
      <c r="C8328" s="452" t="s">
        <v>24851</v>
      </c>
      <c r="D8328" s="452" t="s">
        <v>54</v>
      </c>
    </row>
    <row r="8329" spans="1:4" hidden="1">
      <c r="A8329" s="452" t="s">
        <v>24852</v>
      </c>
      <c r="B8329" s="820" t="s">
        <v>24853</v>
      </c>
      <c r="C8329" s="452" t="s">
        <v>24854</v>
      </c>
      <c r="D8329" s="452" t="s">
        <v>15</v>
      </c>
    </row>
    <row r="8330" spans="1:4" hidden="1">
      <c r="A8330" s="452" t="s">
        <v>24855</v>
      </c>
      <c r="B8330" s="820" t="s">
        <v>24856</v>
      </c>
      <c r="C8330" s="452" t="s">
        <v>24857</v>
      </c>
      <c r="D8330" s="452" t="s">
        <v>19</v>
      </c>
    </row>
    <row r="8331" spans="1:4" hidden="1">
      <c r="A8331" s="452" t="s">
        <v>24858</v>
      </c>
      <c r="B8331" s="820" t="s">
        <v>24859</v>
      </c>
      <c r="C8331" s="452" t="s">
        <v>24860</v>
      </c>
      <c r="D8331" s="452" t="s">
        <v>35</v>
      </c>
    </row>
    <row r="8332" spans="1:4" hidden="1">
      <c r="A8332" s="452" t="s">
        <v>24861</v>
      </c>
      <c r="B8332" s="820" t="s">
        <v>24862</v>
      </c>
      <c r="C8332" s="452" t="s">
        <v>24863</v>
      </c>
      <c r="D8332" s="452" t="s">
        <v>7</v>
      </c>
    </row>
    <row r="8333" spans="1:4" hidden="1">
      <c r="A8333" s="452" t="s">
        <v>24864</v>
      </c>
      <c r="B8333" s="820" t="s">
        <v>24865</v>
      </c>
      <c r="C8333" s="452" t="s">
        <v>24866</v>
      </c>
      <c r="D8333" s="452" t="s">
        <v>24458</v>
      </c>
    </row>
    <row r="8334" spans="1:4" hidden="1">
      <c r="A8334" s="452" t="s">
        <v>24867</v>
      </c>
      <c r="B8334" s="820" t="s">
        <v>24868</v>
      </c>
      <c r="C8334" s="452" t="s">
        <v>24869</v>
      </c>
      <c r="D8334" s="452" t="s">
        <v>43</v>
      </c>
    </row>
    <row r="8335" spans="1:4" hidden="1">
      <c r="A8335" s="452" t="s">
        <v>24870</v>
      </c>
      <c r="B8335" s="820" t="s">
        <v>24871</v>
      </c>
      <c r="C8335" s="452" t="s">
        <v>24872</v>
      </c>
      <c r="D8335" s="452" t="s">
        <v>11</v>
      </c>
    </row>
    <row r="8336" spans="1:4" hidden="1">
      <c r="A8336" s="452" t="s">
        <v>24873</v>
      </c>
      <c r="B8336" s="820" t="s">
        <v>24874</v>
      </c>
      <c r="C8336" s="452" t="s">
        <v>24875</v>
      </c>
      <c r="D8336" s="452" t="s">
        <v>54</v>
      </c>
    </row>
    <row r="8337" spans="1:4" hidden="1">
      <c r="A8337" s="452" t="s">
        <v>24876</v>
      </c>
      <c r="B8337" s="820" t="s">
        <v>24877</v>
      </c>
      <c r="C8337" s="452" t="s">
        <v>24878</v>
      </c>
      <c r="D8337" s="452" t="s">
        <v>15</v>
      </c>
    </row>
    <row r="8338" spans="1:4" hidden="1">
      <c r="A8338" s="452" t="s">
        <v>24879</v>
      </c>
      <c r="B8338" s="820" t="s">
        <v>24880</v>
      </c>
      <c r="C8338" s="452" t="s">
        <v>24881</v>
      </c>
      <c r="D8338" s="452" t="s">
        <v>19</v>
      </c>
    </row>
    <row r="8339" spans="1:4" hidden="1">
      <c r="A8339" s="452" t="s">
        <v>24882</v>
      </c>
      <c r="B8339" s="820" t="s">
        <v>24883</v>
      </c>
      <c r="C8339" s="452" t="s">
        <v>24884</v>
      </c>
      <c r="D8339" s="452" t="s">
        <v>35</v>
      </c>
    </row>
    <row r="8340" spans="1:4" hidden="1">
      <c r="A8340" s="452" t="s">
        <v>24885</v>
      </c>
      <c r="B8340" s="820" t="s">
        <v>24886</v>
      </c>
      <c r="C8340" s="452" t="s">
        <v>24887</v>
      </c>
      <c r="D8340" s="452" t="s">
        <v>7</v>
      </c>
    </row>
    <row r="8341" spans="1:4" hidden="1">
      <c r="A8341" s="452" t="s">
        <v>24888</v>
      </c>
      <c r="B8341" s="820" t="s">
        <v>24889</v>
      </c>
      <c r="C8341" s="452" t="s">
        <v>24890</v>
      </c>
      <c r="D8341" s="452" t="s">
        <v>24458</v>
      </c>
    </row>
    <row r="8342" spans="1:4" hidden="1">
      <c r="A8342" s="452" t="s">
        <v>24891</v>
      </c>
      <c r="B8342" s="820" t="s">
        <v>24892</v>
      </c>
      <c r="C8342" s="452" t="s">
        <v>24893</v>
      </c>
      <c r="D8342" s="452" t="s">
        <v>43</v>
      </c>
    </row>
    <row r="8343" spans="1:4" hidden="1">
      <c r="A8343" s="452" t="s">
        <v>24894</v>
      </c>
      <c r="B8343" s="820" t="s">
        <v>24895</v>
      </c>
      <c r="C8343" s="452" t="s">
        <v>24896</v>
      </c>
      <c r="D8343" s="452" t="s">
        <v>11</v>
      </c>
    </row>
    <row r="8344" spans="1:4" hidden="1">
      <c r="A8344" s="452" t="s">
        <v>24897</v>
      </c>
      <c r="B8344" s="820" t="s">
        <v>24898</v>
      </c>
      <c r="C8344" s="452" t="s">
        <v>24899</v>
      </c>
      <c r="D8344" s="452" t="s">
        <v>54</v>
      </c>
    </row>
    <row r="8345" spans="1:4" hidden="1">
      <c r="A8345" s="452" t="s">
        <v>24900</v>
      </c>
      <c r="B8345" s="820" t="s">
        <v>24901</v>
      </c>
      <c r="C8345" s="452" t="s">
        <v>24902</v>
      </c>
      <c r="D8345" s="452" t="s">
        <v>15</v>
      </c>
    </row>
    <row r="8346" spans="1:4" hidden="1">
      <c r="A8346" s="452" t="s">
        <v>24903</v>
      </c>
      <c r="B8346" s="820" t="s">
        <v>24904</v>
      </c>
      <c r="C8346" s="452" t="s">
        <v>24905</v>
      </c>
      <c r="D8346" s="452" t="s">
        <v>19</v>
      </c>
    </row>
    <row r="8347" spans="1:4" hidden="1">
      <c r="A8347" s="452" t="s">
        <v>24906</v>
      </c>
      <c r="B8347" s="820" t="s">
        <v>24907</v>
      </c>
      <c r="C8347" s="452" t="s">
        <v>24908</v>
      </c>
      <c r="D8347" s="452" t="s">
        <v>35</v>
      </c>
    </row>
    <row r="8348" spans="1:4" hidden="1">
      <c r="A8348" s="452" t="s">
        <v>24909</v>
      </c>
      <c r="B8348" s="820" t="s">
        <v>24910</v>
      </c>
      <c r="C8348" s="452" t="s">
        <v>24911</v>
      </c>
      <c r="D8348" s="452" t="s">
        <v>7</v>
      </c>
    </row>
    <row r="8349" spans="1:4" hidden="1">
      <c r="A8349" s="452" t="s">
        <v>24912</v>
      </c>
      <c r="B8349" s="820" t="s">
        <v>24913</v>
      </c>
      <c r="C8349" s="452" t="s">
        <v>24914</v>
      </c>
      <c r="D8349" s="452" t="s">
        <v>24458</v>
      </c>
    </row>
    <row r="8350" spans="1:4" hidden="1">
      <c r="A8350" s="452" t="s">
        <v>24915</v>
      </c>
      <c r="B8350" s="820" t="s">
        <v>24916</v>
      </c>
      <c r="C8350" s="452" t="s">
        <v>24917</v>
      </c>
      <c r="D8350" s="452" t="s">
        <v>43</v>
      </c>
    </row>
    <row r="8351" spans="1:4" hidden="1">
      <c r="A8351" s="452" t="s">
        <v>24918</v>
      </c>
      <c r="B8351" s="820" t="s">
        <v>24919</v>
      </c>
      <c r="C8351" s="452" t="s">
        <v>24920</v>
      </c>
      <c r="D8351" s="452" t="s">
        <v>11</v>
      </c>
    </row>
    <row r="8352" spans="1:4" hidden="1">
      <c r="A8352" s="452" t="s">
        <v>24921</v>
      </c>
      <c r="B8352" s="820" t="s">
        <v>24922</v>
      </c>
      <c r="C8352" s="452" t="s">
        <v>24923</v>
      </c>
      <c r="D8352" s="452" t="s">
        <v>54</v>
      </c>
    </row>
    <row r="8353" spans="1:4" hidden="1">
      <c r="A8353" s="452" t="s">
        <v>24924</v>
      </c>
      <c r="B8353" s="820" t="s">
        <v>24925</v>
      </c>
      <c r="C8353" s="452" t="s">
        <v>24926</v>
      </c>
      <c r="D8353" s="452" t="s">
        <v>15</v>
      </c>
    </row>
    <row r="8354" spans="1:4" hidden="1">
      <c r="A8354" s="452" t="s">
        <v>24927</v>
      </c>
      <c r="B8354" s="820" t="s">
        <v>24928</v>
      </c>
      <c r="C8354" s="452" t="s">
        <v>24929</v>
      </c>
      <c r="D8354" s="452" t="s">
        <v>19</v>
      </c>
    </row>
    <row r="8355" spans="1:4" hidden="1">
      <c r="A8355" s="452" t="s">
        <v>24930</v>
      </c>
      <c r="B8355" s="820" t="s">
        <v>24931</v>
      </c>
      <c r="C8355" s="452" t="s">
        <v>24932</v>
      </c>
      <c r="D8355" s="452" t="s">
        <v>35</v>
      </c>
    </row>
    <row r="8356" spans="1:4" hidden="1">
      <c r="A8356" s="452" t="s">
        <v>24933</v>
      </c>
      <c r="B8356" s="820" t="s">
        <v>24934</v>
      </c>
      <c r="C8356" s="452" t="s">
        <v>24935</v>
      </c>
      <c r="D8356" s="452" t="s">
        <v>7</v>
      </c>
    </row>
    <row r="8357" spans="1:4" hidden="1">
      <c r="A8357" s="452" t="s">
        <v>24936</v>
      </c>
      <c r="B8357" s="820" t="s">
        <v>24937</v>
      </c>
      <c r="C8357" s="452" t="s">
        <v>24938</v>
      </c>
      <c r="D8357" s="452" t="s">
        <v>24458</v>
      </c>
    </row>
    <row r="8358" spans="1:4" hidden="1">
      <c r="A8358" s="452" t="s">
        <v>24939</v>
      </c>
      <c r="B8358" s="820" t="s">
        <v>24940</v>
      </c>
      <c r="C8358" s="452" t="s">
        <v>24941</v>
      </c>
      <c r="D8358" s="452" t="s">
        <v>43</v>
      </c>
    </row>
    <row r="8359" spans="1:4" hidden="1">
      <c r="A8359" s="452" t="s">
        <v>24942</v>
      </c>
      <c r="B8359" s="820" t="s">
        <v>24943</v>
      </c>
      <c r="C8359" s="452" t="s">
        <v>24944</v>
      </c>
      <c r="D8359" s="452" t="s">
        <v>11</v>
      </c>
    </row>
    <row r="8360" spans="1:4" hidden="1">
      <c r="A8360" s="452" t="s">
        <v>24945</v>
      </c>
      <c r="B8360" s="820" t="s">
        <v>24946</v>
      </c>
      <c r="C8360" s="452" t="s">
        <v>24947</v>
      </c>
      <c r="D8360" s="452" t="s">
        <v>54</v>
      </c>
    </row>
    <row r="8361" spans="1:4" hidden="1">
      <c r="A8361" s="452" t="s">
        <v>24948</v>
      </c>
      <c r="B8361" s="820" t="s">
        <v>24949</v>
      </c>
      <c r="C8361" s="452" t="s">
        <v>24950</v>
      </c>
      <c r="D8361" s="452" t="s">
        <v>15</v>
      </c>
    </row>
    <row r="8362" spans="1:4" hidden="1">
      <c r="A8362" s="452" t="s">
        <v>24951</v>
      </c>
      <c r="B8362" s="820" t="s">
        <v>24952</v>
      </c>
      <c r="C8362" s="452" t="s">
        <v>24953</v>
      </c>
      <c r="D8362" s="452" t="s">
        <v>19</v>
      </c>
    </row>
    <row r="8363" spans="1:4" hidden="1">
      <c r="A8363" s="452" t="s">
        <v>24954</v>
      </c>
      <c r="B8363" s="820" t="s">
        <v>24955</v>
      </c>
      <c r="C8363" s="452" t="s">
        <v>24956</v>
      </c>
      <c r="D8363" s="452" t="s">
        <v>35</v>
      </c>
    </row>
    <row r="8364" spans="1:4" hidden="1">
      <c r="A8364" s="452" t="s">
        <v>24957</v>
      </c>
      <c r="B8364" s="820" t="s">
        <v>24958</v>
      </c>
      <c r="C8364" s="452" t="s">
        <v>24959</v>
      </c>
      <c r="D8364" s="452" t="s">
        <v>7</v>
      </c>
    </row>
    <row r="8365" spans="1:4" hidden="1">
      <c r="A8365" s="452" t="s">
        <v>24960</v>
      </c>
      <c r="B8365" s="820" t="s">
        <v>24961</v>
      </c>
      <c r="C8365" s="452" t="s">
        <v>24962</v>
      </c>
      <c r="D8365" s="452" t="s">
        <v>24458</v>
      </c>
    </row>
    <row r="8366" spans="1:4" hidden="1">
      <c r="A8366" s="452" t="s">
        <v>24963</v>
      </c>
      <c r="B8366" s="820" t="s">
        <v>24964</v>
      </c>
      <c r="C8366" s="452" t="s">
        <v>24965</v>
      </c>
      <c r="D8366" s="452" t="s">
        <v>43</v>
      </c>
    </row>
    <row r="8367" spans="1:4" hidden="1">
      <c r="A8367" s="452" t="s">
        <v>24966</v>
      </c>
      <c r="B8367" s="820" t="s">
        <v>24967</v>
      </c>
      <c r="C8367" s="452" t="s">
        <v>24968</v>
      </c>
      <c r="D8367" s="452" t="s">
        <v>11</v>
      </c>
    </row>
    <row r="8368" spans="1:4" hidden="1">
      <c r="A8368" s="452" t="s">
        <v>24969</v>
      </c>
      <c r="B8368" s="820" t="s">
        <v>24970</v>
      </c>
      <c r="C8368" s="452" t="s">
        <v>24971</v>
      </c>
      <c r="D8368" s="452" t="s">
        <v>54</v>
      </c>
    </row>
    <row r="8369" spans="1:4" hidden="1">
      <c r="A8369" s="452" t="s">
        <v>24972</v>
      </c>
      <c r="B8369" s="820" t="s">
        <v>24973</v>
      </c>
      <c r="C8369" s="452" t="s">
        <v>24974</v>
      </c>
      <c r="D8369" s="452" t="s">
        <v>15</v>
      </c>
    </row>
    <row r="8370" spans="1:4" hidden="1">
      <c r="A8370" s="452" t="s">
        <v>24975</v>
      </c>
      <c r="B8370" s="820" t="s">
        <v>24976</v>
      </c>
      <c r="C8370" s="452" t="s">
        <v>24977</v>
      </c>
      <c r="D8370" s="452" t="s">
        <v>19</v>
      </c>
    </row>
    <row r="8371" spans="1:4" hidden="1">
      <c r="A8371" s="452" t="s">
        <v>24978</v>
      </c>
      <c r="B8371" s="820" t="s">
        <v>24979</v>
      </c>
      <c r="C8371" s="452" t="s">
        <v>24980</v>
      </c>
      <c r="D8371" s="452" t="s">
        <v>35</v>
      </c>
    </row>
    <row r="8372" spans="1:4" hidden="1">
      <c r="A8372" s="452" t="s">
        <v>24981</v>
      </c>
      <c r="B8372" s="820" t="s">
        <v>24982</v>
      </c>
      <c r="C8372" s="452" t="s">
        <v>24983</v>
      </c>
      <c r="D8372" s="452" t="s">
        <v>7</v>
      </c>
    </row>
    <row r="8373" spans="1:4" hidden="1">
      <c r="A8373" s="452" t="s">
        <v>24984</v>
      </c>
      <c r="B8373" s="820" t="s">
        <v>24985</v>
      </c>
      <c r="C8373" s="452" t="s">
        <v>24986</v>
      </c>
      <c r="D8373" s="452" t="s">
        <v>24458</v>
      </c>
    </row>
    <row r="8374" spans="1:4" hidden="1">
      <c r="A8374" s="452" t="s">
        <v>24987</v>
      </c>
      <c r="B8374" s="820" t="s">
        <v>24988</v>
      </c>
      <c r="C8374" s="452" t="s">
        <v>24989</v>
      </c>
      <c r="D8374" s="452" t="s">
        <v>43</v>
      </c>
    </row>
    <row r="8375" spans="1:4" hidden="1">
      <c r="A8375" s="452" t="s">
        <v>24990</v>
      </c>
      <c r="B8375" s="820" t="s">
        <v>24991</v>
      </c>
      <c r="C8375" s="452" t="s">
        <v>24992</v>
      </c>
      <c r="D8375" s="452" t="s">
        <v>11</v>
      </c>
    </row>
    <row r="8376" spans="1:4" hidden="1">
      <c r="A8376" s="452" t="s">
        <v>24993</v>
      </c>
      <c r="B8376" s="820" t="s">
        <v>24994</v>
      </c>
      <c r="C8376" s="452" t="s">
        <v>24995</v>
      </c>
      <c r="D8376" s="452" t="s">
        <v>54</v>
      </c>
    </row>
    <row r="8377" spans="1:4" hidden="1">
      <c r="A8377" s="452" t="s">
        <v>24996</v>
      </c>
      <c r="B8377" s="820" t="s">
        <v>24997</v>
      </c>
      <c r="C8377" s="452" t="s">
        <v>24998</v>
      </c>
      <c r="D8377" s="452" t="s">
        <v>15</v>
      </c>
    </row>
    <row r="8378" spans="1:4" hidden="1">
      <c r="A8378" s="452" t="s">
        <v>24999</v>
      </c>
      <c r="B8378" s="820" t="s">
        <v>25000</v>
      </c>
      <c r="C8378" s="452" t="s">
        <v>25001</v>
      </c>
      <c r="D8378" s="452" t="s">
        <v>19</v>
      </c>
    </row>
    <row r="8379" spans="1:4" hidden="1">
      <c r="A8379" s="452" t="s">
        <v>25002</v>
      </c>
      <c r="B8379" s="820" t="s">
        <v>25003</v>
      </c>
      <c r="C8379" s="452" t="s">
        <v>25004</v>
      </c>
      <c r="D8379" s="452" t="s">
        <v>35</v>
      </c>
    </row>
    <row r="8380" spans="1:4" hidden="1">
      <c r="A8380" s="452" t="s">
        <v>25005</v>
      </c>
      <c r="B8380" s="820" t="s">
        <v>25006</v>
      </c>
      <c r="C8380" s="452" t="s">
        <v>25007</v>
      </c>
      <c r="D8380" s="452" t="s">
        <v>7</v>
      </c>
    </row>
    <row r="8381" spans="1:4" hidden="1">
      <c r="A8381" s="452" t="s">
        <v>25008</v>
      </c>
      <c r="B8381" s="820" t="s">
        <v>25009</v>
      </c>
      <c r="C8381" s="452" t="s">
        <v>25010</v>
      </c>
      <c r="D8381" s="452" t="s">
        <v>24458</v>
      </c>
    </row>
    <row r="8382" spans="1:4" hidden="1">
      <c r="A8382" s="452" t="s">
        <v>25011</v>
      </c>
      <c r="B8382" s="820" t="s">
        <v>25012</v>
      </c>
      <c r="C8382" s="452" t="s">
        <v>25013</v>
      </c>
      <c r="D8382" s="452" t="s">
        <v>43</v>
      </c>
    </row>
    <row r="8383" spans="1:4" hidden="1">
      <c r="A8383" s="452" t="s">
        <v>25014</v>
      </c>
      <c r="B8383" s="820" t="s">
        <v>25015</v>
      </c>
      <c r="C8383" s="452" t="s">
        <v>25016</v>
      </c>
      <c r="D8383" s="452" t="s">
        <v>11</v>
      </c>
    </row>
    <row r="8384" spans="1:4" hidden="1">
      <c r="A8384" s="452" t="s">
        <v>25017</v>
      </c>
      <c r="B8384" s="820" t="s">
        <v>25018</v>
      </c>
      <c r="C8384" s="452" t="s">
        <v>25019</v>
      </c>
      <c r="D8384" s="452" t="s">
        <v>54</v>
      </c>
    </row>
    <row r="8385" spans="1:4" hidden="1">
      <c r="A8385" s="452" t="s">
        <v>25020</v>
      </c>
      <c r="B8385" s="820" t="s">
        <v>25021</v>
      </c>
      <c r="C8385" s="452" t="s">
        <v>25022</v>
      </c>
      <c r="D8385" s="452" t="s">
        <v>15</v>
      </c>
    </row>
    <row r="8386" spans="1:4" hidden="1">
      <c r="A8386" s="452" t="s">
        <v>25023</v>
      </c>
      <c r="B8386" s="820" t="s">
        <v>25024</v>
      </c>
      <c r="C8386" s="452" t="s">
        <v>25025</v>
      </c>
      <c r="D8386" s="452" t="s">
        <v>19</v>
      </c>
    </row>
    <row r="8387" spans="1:4" hidden="1">
      <c r="A8387" s="452" t="s">
        <v>25026</v>
      </c>
      <c r="B8387" s="820" t="s">
        <v>25027</v>
      </c>
      <c r="C8387" s="452" t="s">
        <v>25028</v>
      </c>
      <c r="D8387" s="452" t="s">
        <v>35</v>
      </c>
    </row>
    <row r="8388" spans="1:4" hidden="1">
      <c r="A8388" s="452" t="s">
        <v>25029</v>
      </c>
      <c r="B8388" s="820" t="s">
        <v>25030</v>
      </c>
      <c r="C8388" s="452" t="s">
        <v>25031</v>
      </c>
      <c r="D8388" s="452" t="s">
        <v>7</v>
      </c>
    </row>
    <row r="8389" spans="1:4" hidden="1">
      <c r="A8389" s="452" t="s">
        <v>25032</v>
      </c>
      <c r="B8389" s="820" t="s">
        <v>25033</v>
      </c>
      <c r="C8389" s="452" t="s">
        <v>25034</v>
      </c>
      <c r="D8389" s="452" t="s">
        <v>24458</v>
      </c>
    </row>
    <row r="8390" spans="1:4" hidden="1">
      <c r="A8390" s="452" t="s">
        <v>25035</v>
      </c>
      <c r="B8390" s="820" t="s">
        <v>25036</v>
      </c>
      <c r="C8390" s="452" t="s">
        <v>25037</v>
      </c>
      <c r="D8390" s="452" t="s">
        <v>43</v>
      </c>
    </row>
    <row r="8391" spans="1:4" hidden="1">
      <c r="A8391" s="452" t="s">
        <v>25038</v>
      </c>
      <c r="B8391" s="820" t="s">
        <v>25039</v>
      </c>
      <c r="C8391" s="452" t="s">
        <v>25040</v>
      </c>
      <c r="D8391" s="452" t="s">
        <v>11</v>
      </c>
    </row>
    <row r="8392" spans="1:4" hidden="1">
      <c r="A8392" s="452" t="s">
        <v>25041</v>
      </c>
      <c r="B8392" s="820" t="s">
        <v>25042</v>
      </c>
      <c r="C8392" s="452" t="s">
        <v>25043</v>
      </c>
      <c r="D8392" s="452" t="s">
        <v>54</v>
      </c>
    </row>
    <row r="8393" spans="1:4" hidden="1">
      <c r="A8393" s="452" t="s">
        <v>25044</v>
      </c>
      <c r="B8393" s="820" t="s">
        <v>25045</v>
      </c>
      <c r="C8393" s="452" t="s">
        <v>25046</v>
      </c>
      <c r="D8393" s="452" t="s">
        <v>15</v>
      </c>
    </row>
    <row r="8394" spans="1:4" hidden="1">
      <c r="A8394" s="452" t="s">
        <v>25047</v>
      </c>
      <c r="B8394" s="820" t="s">
        <v>25048</v>
      </c>
      <c r="C8394" s="452" t="s">
        <v>25049</v>
      </c>
      <c r="D8394" s="452" t="s">
        <v>19</v>
      </c>
    </row>
    <row r="8395" spans="1:4" hidden="1">
      <c r="A8395" s="452" t="s">
        <v>25050</v>
      </c>
      <c r="B8395" s="820" t="s">
        <v>25051</v>
      </c>
      <c r="C8395" s="452" t="s">
        <v>25052</v>
      </c>
      <c r="D8395" s="452" t="s">
        <v>35</v>
      </c>
    </row>
    <row r="8396" spans="1:4" hidden="1">
      <c r="A8396" s="452" t="s">
        <v>25053</v>
      </c>
      <c r="B8396" s="820" t="s">
        <v>25054</v>
      </c>
      <c r="C8396" s="452" t="s">
        <v>25055</v>
      </c>
      <c r="D8396" s="452" t="s">
        <v>7</v>
      </c>
    </row>
    <row r="8397" spans="1:4" hidden="1">
      <c r="A8397" s="452" t="s">
        <v>25056</v>
      </c>
      <c r="B8397" s="820" t="s">
        <v>25057</v>
      </c>
      <c r="C8397" s="452" t="s">
        <v>25058</v>
      </c>
      <c r="D8397" s="452" t="s">
        <v>24458</v>
      </c>
    </row>
    <row r="8398" spans="1:4" hidden="1">
      <c r="A8398" s="452" t="s">
        <v>25059</v>
      </c>
      <c r="B8398" s="820" t="s">
        <v>25060</v>
      </c>
      <c r="C8398" s="452" t="s">
        <v>25061</v>
      </c>
      <c r="D8398" s="452" t="s">
        <v>43</v>
      </c>
    </row>
    <row r="8399" spans="1:4" hidden="1">
      <c r="A8399" s="452" t="s">
        <v>25062</v>
      </c>
      <c r="B8399" s="820" t="s">
        <v>25063</v>
      </c>
      <c r="C8399" s="452" t="s">
        <v>25064</v>
      </c>
      <c r="D8399" s="452" t="s">
        <v>11</v>
      </c>
    </row>
    <row r="8400" spans="1:4" hidden="1">
      <c r="A8400" s="452" t="s">
        <v>25065</v>
      </c>
      <c r="B8400" s="820" t="s">
        <v>25066</v>
      </c>
      <c r="C8400" s="452" t="s">
        <v>25067</v>
      </c>
      <c r="D8400" s="452" t="s">
        <v>54</v>
      </c>
    </row>
    <row r="8401" spans="1:4" hidden="1">
      <c r="A8401" s="452" t="s">
        <v>25068</v>
      </c>
      <c r="B8401" s="820" t="s">
        <v>25069</v>
      </c>
      <c r="C8401" s="452" t="s">
        <v>25070</v>
      </c>
      <c r="D8401" s="452" t="s">
        <v>15</v>
      </c>
    </row>
    <row r="8402" spans="1:4" hidden="1">
      <c r="A8402" s="452" t="s">
        <v>25071</v>
      </c>
      <c r="B8402" s="820" t="s">
        <v>25072</v>
      </c>
      <c r="C8402" s="452" t="s">
        <v>25073</v>
      </c>
      <c r="D8402" s="452" t="s">
        <v>19</v>
      </c>
    </row>
    <row r="8403" spans="1:4" hidden="1">
      <c r="A8403" s="452" t="s">
        <v>25074</v>
      </c>
      <c r="B8403" s="820" t="s">
        <v>25075</v>
      </c>
      <c r="C8403" s="452" t="s">
        <v>25076</v>
      </c>
      <c r="D8403" s="452" t="s">
        <v>35</v>
      </c>
    </row>
    <row r="8404" spans="1:4" hidden="1">
      <c r="A8404" s="452" t="s">
        <v>25077</v>
      </c>
      <c r="B8404" s="820" t="s">
        <v>25078</v>
      </c>
      <c r="C8404" s="452" t="s">
        <v>25079</v>
      </c>
      <c r="D8404" s="452" t="s">
        <v>7</v>
      </c>
    </row>
    <row r="8405" spans="1:4" hidden="1">
      <c r="A8405" s="452" t="s">
        <v>25080</v>
      </c>
      <c r="B8405" s="820" t="s">
        <v>25081</v>
      </c>
      <c r="C8405" s="452" t="s">
        <v>25082</v>
      </c>
      <c r="D8405" s="452" t="s">
        <v>24458</v>
      </c>
    </row>
    <row r="8406" spans="1:4" hidden="1">
      <c r="A8406" s="452" t="s">
        <v>25083</v>
      </c>
      <c r="B8406" s="820" t="s">
        <v>25084</v>
      </c>
      <c r="C8406" s="452" t="s">
        <v>25085</v>
      </c>
      <c r="D8406" s="452" t="s">
        <v>43</v>
      </c>
    </row>
    <row r="8407" spans="1:4" hidden="1">
      <c r="A8407" s="452" t="s">
        <v>25086</v>
      </c>
      <c r="B8407" s="820" t="s">
        <v>25087</v>
      </c>
      <c r="C8407" s="452" t="s">
        <v>25088</v>
      </c>
      <c r="D8407" s="452" t="s">
        <v>11</v>
      </c>
    </row>
    <row r="8408" spans="1:4" hidden="1">
      <c r="A8408" s="452" t="s">
        <v>25089</v>
      </c>
      <c r="B8408" s="820" t="s">
        <v>25090</v>
      </c>
      <c r="C8408" s="452" t="s">
        <v>25091</v>
      </c>
      <c r="D8408" s="452" t="s">
        <v>54</v>
      </c>
    </row>
    <row r="8409" spans="1:4" hidden="1">
      <c r="A8409" s="452" t="s">
        <v>25092</v>
      </c>
      <c r="B8409" s="820" t="s">
        <v>25093</v>
      </c>
      <c r="C8409" s="452" t="s">
        <v>25094</v>
      </c>
      <c r="D8409" s="452" t="s">
        <v>15</v>
      </c>
    </row>
    <row r="8410" spans="1:4" hidden="1">
      <c r="A8410" s="452" t="s">
        <v>25095</v>
      </c>
      <c r="B8410" s="820" t="s">
        <v>25096</v>
      </c>
      <c r="C8410" s="452" t="s">
        <v>25097</v>
      </c>
      <c r="D8410" s="452" t="s">
        <v>19</v>
      </c>
    </row>
    <row r="8411" spans="1:4" hidden="1">
      <c r="A8411" s="452" t="s">
        <v>25098</v>
      </c>
      <c r="B8411" s="820" t="s">
        <v>25099</v>
      </c>
      <c r="C8411" s="452" t="s">
        <v>25100</v>
      </c>
      <c r="D8411" s="452" t="s">
        <v>35</v>
      </c>
    </row>
    <row r="8412" spans="1:4" hidden="1">
      <c r="A8412" s="452" t="s">
        <v>25101</v>
      </c>
      <c r="B8412" s="820" t="s">
        <v>25102</v>
      </c>
      <c r="C8412" s="452" t="s">
        <v>25103</v>
      </c>
      <c r="D8412" s="452" t="s">
        <v>7</v>
      </c>
    </row>
    <row r="8413" spans="1:4" hidden="1">
      <c r="A8413" s="452" t="s">
        <v>25104</v>
      </c>
      <c r="B8413" s="820" t="s">
        <v>25105</v>
      </c>
      <c r="C8413" s="452" t="s">
        <v>25106</v>
      </c>
      <c r="D8413" s="452" t="s">
        <v>24458</v>
      </c>
    </row>
    <row r="8414" spans="1:4" hidden="1">
      <c r="A8414" s="452" t="s">
        <v>25107</v>
      </c>
      <c r="B8414" s="820" t="s">
        <v>25108</v>
      </c>
      <c r="C8414" s="452" t="s">
        <v>25109</v>
      </c>
      <c r="D8414" s="452" t="s">
        <v>43</v>
      </c>
    </row>
    <row r="8415" spans="1:4" hidden="1">
      <c r="A8415" s="452" t="s">
        <v>25110</v>
      </c>
      <c r="B8415" s="820" t="s">
        <v>25111</v>
      </c>
      <c r="C8415" s="452" t="s">
        <v>25112</v>
      </c>
      <c r="D8415" s="452" t="s">
        <v>11</v>
      </c>
    </row>
    <row r="8416" spans="1:4" hidden="1">
      <c r="A8416" s="452" t="s">
        <v>25113</v>
      </c>
      <c r="B8416" s="820" t="s">
        <v>25114</v>
      </c>
      <c r="C8416" s="452" t="s">
        <v>25115</v>
      </c>
      <c r="D8416" s="452" t="s">
        <v>54</v>
      </c>
    </row>
    <row r="8417" spans="1:4" hidden="1">
      <c r="A8417" s="452" t="s">
        <v>25116</v>
      </c>
      <c r="B8417" s="820" t="s">
        <v>25117</v>
      </c>
      <c r="C8417" s="452" t="s">
        <v>25118</v>
      </c>
      <c r="D8417" s="452" t="s">
        <v>15</v>
      </c>
    </row>
    <row r="8418" spans="1:4" hidden="1">
      <c r="A8418" s="452" t="s">
        <v>25119</v>
      </c>
      <c r="B8418" s="820" t="s">
        <v>25120</v>
      </c>
      <c r="C8418" s="452" t="s">
        <v>25121</v>
      </c>
      <c r="D8418" s="452" t="s">
        <v>19</v>
      </c>
    </row>
    <row r="8419" spans="1:4" hidden="1">
      <c r="A8419" s="452" t="s">
        <v>25122</v>
      </c>
      <c r="B8419" s="820" t="s">
        <v>25123</v>
      </c>
      <c r="C8419" s="452" t="s">
        <v>25124</v>
      </c>
      <c r="D8419" s="452" t="s">
        <v>35</v>
      </c>
    </row>
    <row r="8420" spans="1:4" hidden="1">
      <c r="A8420" s="452" t="s">
        <v>25125</v>
      </c>
      <c r="B8420" s="820" t="s">
        <v>25126</v>
      </c>
      <c r="C8420" s="452" t="s">
        <v>25127</v>
      </c>
      <c r="D8420" s="452" t="s">
        <v>7</v>
      </c>
    </row>
    <row r="8421" spans="1:4" hidden="1">
      <c r="A8421" s="452" t="s">
        <v>25128</v>
      </c>
      <c r="B8421" s="820" t="s">
        <v>25129</v>
      </c>
      <c r="C8421" s="452" t="s">
        <v>25130</v>
      </c>
      <c r="D8421" s="452" t="s">
        <v>24458</v>
      </c>
    </row>
    <row r="8422" spans="1:4" hidden="1">
      <c r="A8422" s="452" t="s">
        <v>25131</v>
      </c>
      <c r="B8422" s="820" t="s">
        <v>25132</v>
      </c>
      <c r="C8422" s="452" t="s">
        <v>25133</v>
      </c>
      <c r="D8422" s="452" t="s">
        <v>43</v>
      </c>
    </row>
    <row r="8423" spans="1:4" hidden="1">
      <c r="A8423" s="452" t="s">
        <v>25134</v>
      </c>
      <c r="B8423" s="820" t="s">
        <v>25135</v>
      </c>
      <c r="C8423" s="452" t="s">
        <v>25136</v>
      </c>
      <c r="D8423" s="452" t="s">
        <v>11</v>
      </c>
    </row>
    <row r="8424" spans="1:4" hidden="1">
      <c r="A8424" s="452" t="s">
        <v>25137</v>
      </c>
      <c r="B8424" s="820" t="s">
        <v>25138</v>
      </c>
      <c r="C8424" s="452" t="s">
        <v>25139</v>
      </c>
      <c r="D8424" s="452" t="s">
        <v>54</v>
      </c>
    </row>
    <row r="8425" spans="1:4" hidden="1">
      <c r="A8425" s="452" t="s">
        <v>25140</v>
      </c>
      <c r="B8425" s="820" t="s">
        <v>25141</v>
      </c>
      <c r="C8425" s="452" t="s">
        <v>25142</v>
      </c>
      <c r="D8425" s="452" t="s">
        <v>15</v>
      </c>
    </row>
    <row r="8426" spans="1:4" hidden="1">
      <c r="A8426" s="452" t="s">
        <v>25143</v>
      </c>
      <c r="B8426" s="820" t="s">
        <v>25144</v>
      </c>
      <c r="C8426" s="452" t="s">
        <v>25145</v>
      </c>
      <c r="D8426" s="452" t="s">
        <v>19</v>
      </c>
    </row>
    <row r="8427" spans="1:4" hidden="1">
      <c r="A8427" s="452" t="s">
        <v>25146</v>
      </c>
      <c r="B8427" s="820" t="s">
        <v>25147</v>
      </c>
      <c r="C8427" s="452" t="s">
        <v>25148</v>
      </c>
      <c r="D8427" s="452" t="s">
        <v>35</v>
      </c>
    </row>
    <row r="8428" spans="1:4" hidden="1">
      <c r="A8428" s="452" t="s">
        <v>25149</v>
      </c>
      <c r="B8428" s="820" t="s">
        <v>25150</v>
      </c>
      <c r="C8428" s="452" t="s">
        <v>25151</v>
      </c>
      <c r="D8428" s="452" t="s">
        <v>7</v>
      </c>
    </row>
    <row r="8429" spans="1:4" hidden="1">
      <c r="A8429" s="452" t="s">
        <v>25152</v>
      </c>
      <c r="B8429" s="820" t="s">
        <v>25153</v>
      </c>
      <c r="C8429" s="452" t="s">
        <v>25154</v>
      </c>
      <c r="D8429" s="452" t="s">
        <v>24458</v>
      </c>
    </row>
    <row r="8430" spans="1:4" hidden="1">
      <c r="A8430" s="452" t="s">
        <v>25155</v>
      </c>
      <c r="B8430" s="820" t="s">
        <v>25156</v>
      </c>
      <c r="C8430" s="452" t="s">
        <v>25157</v>
      </c>
      <c r="D8430" s="452" t="s">
        <v>43</v>
      </c>
    </row>
    <row r="8431" spans="1:4" hidden="1">
      <c r="A8431" s="452" t="s">
        <v>25158</v>
      </c>
      <c r="B8431" s="820" t="s">
        <v>25159</v>
      </c>
      <c r="C8431" s="452" t="s">
        <v>25160</v>
      </c>
      <c r="D8431" s="452" t="s">
        <v>11</v>
      </c>
    </row>
    <row r="8432" spans="1:4" hidden="1">
      <c r="A8432" s="452" t="s">
        <v>25161</v>
      </c>
      <c r="B8432" s="820" t="s">
        <v>25162</v>
      </c>
      <c r="C8432" s="452" t="s">
        <v>25163</v>
      </c>
      <c r="D8432" s="452" t="s">
        <v>54</v>
      </c>
    </row>
    <row r="8433" spans="1:4" hidden="1">
      <c r="A8433" s="452" t="s">
        <v>25164</v>
      </c>
      <c r="B8433" s="820" t="s">
        <v>25165</v>
      </c>
      <c r="C8433" s="452" t="s">
        <v>25166</v>
      </c>
      <c r="D8433" s="452" t="s">
        <v>15</v>
      </c>
    </row>
    <row r="8434" spans="1:4" hidden="1">
      <c r="A8434" s="452" t="s">
        <v>25167</v>
      </c>
      <c r="B8434" s="820" t="s">
        <v>25168</v>
      </c>
      <c r="C8434" s="452" t="s">
        <v>25169</v>
      </c>
      <c r="D8434" s="452" t="s">
        <v>19</v>
      </c>
    </row>
    <row r="8435" spans="1:4" hidden="1">
      <c r="A8435" s="452" t="s">
        <v>25170</v>
      </c>
      <c r="B8435" s="820" t="s">
        <v>25171</v>
      </c>
      <c r="C8435" s="452" t="s">
        <v>25172</v>
      </c>
      <c r="D8435" s="452" t="s">
        <v>35</v>
      </c>
    </row>
    <row r="8436" spans="1:4" hidden="1">
      <c r="A8436" s="452" t="s">
        <v>25173</v>
      </c>
      <c r="B8436" s="820" t="s">
        <v>25174</v>
      </c>
      <c r="C8436" s="452" t="s">
        <v>25175</v>
      </c>
      <c r="D8436" s="452" t="s">
        <v>7</v>
      </c>
    </row>
    <row r="8437" spans="1:4" hidden="1">
      <c r="A8437" s="452" t="s">
        <v>25176</v>
      </c>
      <c r="B8437" s="820" t="s">
        <v>25177</v>
      </c>
      <c r="C8437" s="452" t="s">
        <v>25178</v>
      </c>
      <c r="D8437" s="452" t="s">
        <v>24458</v>
      </c>
    </row>
    <row r="8438" spans="1:4" hidden="1">
      <c r="A8438" s="452" t="s">
        <v>25179</v>
      </c>
      <c r="B8438" s="820" t="s">
        <v>25180</v>
      </c>
      <c r="C8438" s="452" t="s">
        <v>25181</v>
      </c>
      <c r="D8438" s="452" t="s">
        <v>43</v>
      </c>
    </row>
    <row r="8439" spans="1:4" hidden="1">
      <c r="A8439" s="452" t="s">
        <v>25182</v>
      </c>
      <c r="B8439" s="820" t="s">
        <v>25183</v>
      </c>
      <c r="C8439" s="452" t="s">
        <v>25184</v>
      </c>
      <c r="D8439" s="452" t="s">
        <v>11</v>
      </c>
    </row>
    <row r="8440" spans="1:4" hidden="1">
      <c r="A8440" s="452" t="s">
        <v>25185</v>
      </c>
      <c r="B8440" s="820" t="s">
        <v>25186</v>
      </c>
      <c r="C8440" s="452" t="s">
        <v>25187</v>
      </c>
      <c r="D8440" s="452" t="s">
        <v>54</v>
      </c>
    </row>
    <row r="8441" spans="1:4" hidden="1">
      <c r="A8441" s="452" t="s">
        <v>25188</v>
      </c>
      <c r="B8441" s="820" t="s">
        <v>25189</v>
      </c>
      <c r="C8441" s="452" t="s">
        <v>25190</v>
      </c>
      <c r="D8441" s="452" t="s">
        <v>15</v>
      </c>
    </row>
    <row r="8442" spans="1:4" hidden="1">
      <c r="A8442" s="452" t="s">
        <v>25191</v>
      </c>
      <c r="B8442" s="820" t="s">
        <v>25192</v>
      </c>
      <c r="C8442" s="452" t="s">
        <v>25193</v>
      </c>
      <c r="D8442" s="452" t="s">
        <v>19</v>
      </c>
    </row>
    <row r="8443" spans="1:4" hidden="1">
      <c r="A8443" s="452" t="s">
        <v>25194</v>
      </c>
      <c r="B8443" s="820" t="s">
        <v>25195</v>
      </c>
      <c r="C8443" s="452" t="s">
        <v>25196</v>
      </c>
      <c r="D8443" s="452" t="s">
        <v>35</v>
      </c>
    </row>
    <row r="8444" spans="1:4" hidden="1">
      <c r="A8444" s="452" t="s">
        <v>25197</v>
      </c>
      <c r="B8444" s="820" t="s">
        <v>25198</v>
      </c>
      <c r="C8444" s="452" t="s">
        <v>25199</v>
      </c>
      <c r="D8444" s="452" t="s">
        <v>7</v>
      </c>
    </row>
    <row r="8445" spans="1:4" hidden="1">
      <c r="A8445" s="452" t="s">
        <v>25200</v>
      </c>
      <c r="B8445" s="820" t="s">
        <v>25201</v>
      </c>
      <c r="C8445" s="452" t="s">
        <v>25202</v>
      </c>
      <c r="D8445" s="452" t="s">
        <v>24458</v>
      </c>
    </row>
    <row r="8446" spans="1:4" hidden="1">
      <c r="A8446" s="452" t="s">
        <v>25203</v>
      </c>
      <c r="B8446" s="820" t="s">
        <v>25204</v>
      </c>
      <c r="C8446" s="452" t="s">
        <v>25205</v>
      </c>
      <c r="D8446" s="452" t="s">
        <v>43</v>
      </c>
    </row>
    <row r="8447" spans="1:4" hidden="1">
      <c r="A8447" s="452" t="s">
        <v>25206</v>
      </c>
      <c r="B8447" s="820" t="s">
        <v>25207</v>
      </c>
      <c r="C8447" s="452" t="s">
        <v>25208</v>
      </c>
      <c r="D8447" s="452" t="s">
        <v>11</v>
      </c>
    </row>
    <row r="8448" spans="1:4" hidden="1">
      <c r="A8448" s="452" t="s">
        <v>25209</v>
      </c>
      <c r="B8448" s="820" t="s">
        <v>25210</v>
      </c>
      <c r="C8448" s="452" t="s">
        <v>25211</v>
      </c>
      <c r="D8448" s="452" t="s">
        <v>54</v>
      </c>
    </row>
    <row r="8449" spans="1:4" hidden="1">
      <c r="A8449" s="452" t="s">
        <v>25212</v>
      </c>
      <c r="B8449" s="820" t="s">
        <v>25213</v>
      </c>
      <c r="C8449" s="452" t="s">
        <v>25214</v>
      </c>
      <c r="D8449" s="452" t="s">
        <v>15</v>
      </c>
    </row>
    <row r="8450" spans="1:4" hidden="1">
      <c r="A8450" s="452" t="s">
        <v>25215</v>
      </c>
      <c r="B8450" s="820" t="s">
        <v>25216</v>
      </c>
      <c r="C8450" s="452" t="s">
        <v>25217</v>
      </c>
      <c r="D8450" s="452" t="s">
        <v>19</v>
      </c>
    </row>
    <row r="8451" spans="1:4" hidden="1">
      <c r="A8451" s="452" t="s">
        <v>25218</v>
      </c>
      <c r="B8451" s="820" t="s">
        <v>25219</v>
      </c>
      <c r="C8451" s="452" t="s">
        <v>25220</v>
      </c>
      <c r="D8451" s="452" t="s">
        <v>35</v>
      </c>
    </row>
    <row r="8452" spans="1:4" hidden="1">
      <c r="A8452" s="452" t="s">
        <v>25221</v>
      </c>
      <c r="B8452" s="820" t="s">
        <v>25222</v>
      </c>
      <c r="C8452" s="452" t="s">
        <v>25223</v>
      </c>
      <c r="D8452" s="452" t="s">
        <v>7</v>
      </c>
    </row>
    <row r="8453" spans="1:4" hidden="1">
      <c r="A8453" s="452" t="s">
        <v>25224</v>
      </c>
      <c r="B8453" s="820" t="s">
        <v>25225</v>
      </c>
      <c r="C8453" s="452" t="s">
        <v>25226</v>
      </c>
      <c r="D8453" s="452" t="s">
        <v>24458</v>
      </c>
    </row>
    <row r="8454" spans="1:4" hidden="1">
      <c r="A8454" s="452" t="s">
        <v>25227</v>
      </c>
      <c r="B8454" s="820" t="s">
        <v>25228</v>
      </c>
      <c r="C8454" s="452" t="s">
        <v>25229</v>
      </c>
      <c r="D8454" s="452" t="s">
        <v>43</v>
      </c>
    </row>
    <row r="8455" spans="1:4" hidden="1">
      <c r="A8455" s="452" t="s">
        <v>25230</v>
      </c>
      <c r="B8455" s="820" t="s">
        <v>25231</v>
      </c>
      <c r="C8455" s="452" t="s">
        <v>25232</v>
      </c>
      <c r="D8455" s="452" t="s">
        <v>11</v>
      </c>
    </row>
    <row r="8456" spans="1:4" hidden="1">
      <c r="A8456" s="452" t="s">
        <v>25233</v>
      </c>
      <c r="B8456" s="820" t="s">
        <v>25234</v>
      </c>
      <c r="C8456" s="452" t="s">
        <v>25235</v>
      </c>
      <c r="D8456" s="452" t="s">
        <v>54</v>
      </c>
    </row>
    <row r="8457" spans="1:4" hidden="1">
      <c r="A8457" s="452" t="s">
        <v>25236</v>
      </c>
      <c r="B8457" s="820" t="s">
        <v>25237</v>
      </c>
      <c r="C8457" s="452" t="s">
        <v>25238</v>
      </c>
      <c r="D8457" s="452" t="s">
        <v>15</v>
      </c>
    </row>
    <row r="8458" spans="1:4" hidden="1">
      <c r="A8458" s="452" t="s">
        <v>25239</v>
      </c>
      <c r="B8458" s="820" t="s">
        <v>25240</v>
      </c>
      <c r="C8458" s="452" t="s">
        <v>25241</v>
      </c>
      <c r="D8458" s="452" t="s">
        <v>19</v>
      </c>
    </row>
    <row r="8459" spans="1:4" hidden="1">
      <c r="A8459" s="452" t="s">
        <v>25242</v>
      </c>
      <c r="B8459" s="820" t="s">
        <v>25243</v>
      </c>
      <c r="C8459" s="452" t="s">
        <v>25244</v>
      </c>
      <c r="D8459" s="452" t="s">
        <v>35</v>
      </c>
    </row>
    <row r="8460" spans="1:4" hidden="1">
      <c r="A8460" s="452" t="s">
        <v>25245</v>
      </c>
      <c r="B8460" s="820" t="s">
        <v>25246</v>
      </c>
      <c r="C8460" s="452" t="s">
        <v>25247</v>
      </c>
      <c r="D8460" s="452" t="s">
        <v>7</v>
      </c>
    </row>
    <row r="8461" spans="1:4" hidden="1">
      <c r="A8461" s="452" t="s">
        <v>25248</v>
      </c>
      <c r="B8461" s="820" t="s">
        <v>25249</v>
      </c>
      <c r="C8461" s="452" t="s">
        <v>25250</v>
      </c>
      <c r="D8461" s="452" t="s">
        <v>24458</v>
      </c>
    </row>
    <row r="8462" spans="1:4" hidden="1">
      <c r="A8462" s="452" t="s">
        <v>25251</v>
      </c>
      <c r="B8462" s="820" t="s">
        <v>25252</v>
      </c>
      <c r="C8462" s="452" t="s">
        <v>25253</v>
      </c>
      <c r="D8462" s="452" t="s">
        <v>43</v>
      </c>
    </row>
    <row r="8463" spans="1:4" hidden="1">
      <c r="A8463" s="452" t="s">
        <v>25254</v>
      </c>
      <c r="B8463" s="820" t="s">
        <v>25255</v>
      </c>
      <c r="C8463" s="452" t="s">
        <v>25256</v>
      </c>
      <c r="D8463" s="452" t="s">
        <v>11</v>
      </c>
    </row>
    <row r="8464" spans="1:4" hidden="1">
      <c r="A8464" s="452" t="s">
        <v>25257</v>
      </c>
      <c r="B8464" s="820" t="s">
        <v>25258</v>
      </c>
      <c r="C8464" s="452" t="s">
        <v>25259</v>
      </c>
      <c r="D8464" s="452" t="s">
        <v>54</v>
      </c>
    </row>
    <row r="8465" spans="1:4" hidden="1">
      <c r="A8465" s="452" t="s">
        <v>25260</v>
      </c>
      <c r="B8465" s="820" t="s">
        <v>25261</v>
      </c>
      <c r="C8465" s="452" t="s">
        <v>25262</v>
      </c>
      <c r="D8465" s="452" t="s">
        <v>15</v>
      </c>
    </row>
    <row r="8466" spans="1:4" hidden="1">
      <c r="A8466" s="452" t="s">
        <v>25263</v>
      </c>
      <c r="B8466" s="820" t="s">
        <v>25264</v>
      </c>
      <c r="C8466" s="452" t="s">
        <v>25265</v>
      </c>
      <c r="D8466" s="452" t="s">
        <v>19</v>
      </c>
    </row>
    <row r="8467" spans="1:4" hidden="1">
      <c r="A8467" s="452" t="s">
        <v>25266</v>
      </c>
      <c r="B8467" s="820" t="s">
        <v>25267</v>
      </c>
      <c r="C8467" s="452" t="s">
        <v>25268</v>
      </c>
      <c r="D8467" s="452" t="s">
        <v>35</v>
      </c>
    </row>
    <row r="8468" spans="1:4" hidden="1">
      <c r="A8468" s="452" t="s">
        <v>25269</v>
      </c>
      <c r="B8468" s="820" t="s">
        <v>25270</v>
      </c>
      <c r="C8468" s="452" t="s">
        <v>25271</v>
      </c>
      <c r="D8468" s="452" t="s">
        <v>7</v>
      </c>
    </row>
    <row r="8469" spans="1:4" hidden="1">
      <c r="A8469" s="452" t="s">
        <v>25272</v>
      </c>
      <c r="B8469" s="820" t="s">
        <v>25273</v>
      </c>
      <c r="C8469" s="452" t="s">
        <v>25274</v>
      </c>
      <c r="D8469" s="452" t="s">
        <v>24458</v>
      </c>
    </row>
    <row r="8470" spans="1:4" hidden="1">
      <c r="A8470" s="452" t="s">
        <v>25275</v>
      </c>
      <c r="B8470" s="820" t="s">
        <v>25276</v>
      </c>
      <c r="C8470" s="452" t="s">
        <v>25277</v>
      </c>
      <c r="D8470" s="452" t="s">
        <v>43</v>
      </c>
    </row>
    <row r="8471" spans="1:4" hidden="1">
      <c r="A8471" s="452" t="s">
        <v>25278</v>
      </c>
      <c r="B8471" s="820" t="s">
        <v>25279</v>
      </c>
      <c r="C8471" s="452" t="s">
        <v>25280</v>
      </c>
      <c r="D8471" s="452" t="s">
        <v>11</v>
      </c>
    </row>
    <row r="8472" spans="1:4" hidden="1">
      <c r="A8472" s="452" t="s">
        <v>25281</v>
      </c>
      <c r="B8472" s="820" t="s">
        <v>25282</v>
      </c>
      <c r="C8472" s="452" t="s">
        <v>25283</v>
      </c>
      <c r="D8472" s="452" t="s">
        <v>54</v>
      </c>
    </row>
    <row r="8473" spans="1:4" hidden="1">
      <c r="A8473" s="452" t="s">
        <v>25284</v>
      </c>
      <c r="B8473" s="820" t="s">
        <v>25285</v>
      </c>
      <c r="C8473" s="452" t="s">
        <v>25286</v>
      </c>
      <c r="D8473" s="452" t="s">
        <v>15</v>
      </c>
    </row>
    <row r="8474" spans="1:4" hidden="1">
      <c r="A8474" s="452" t="s">
        <v>25287</v>
      </c>
      <c r="B8474" s="820" t="s">
        <v>25288</v>
      </c>
      <c r="C8474" s="452" t="s">
        <v>25289</v>
      </c>
      <c r="D8474" s="452" t="s">
        <v>19</v>
      </c>
    </row>
    <row r="8475" spans="1:4" hidden="1">
      <c r="A8475" s="452" t="s">
        <v>25290</v>
      </c>
      <c r="B8475" s="820" t="s">
        <v>25291</v>
      </c>
      <c r="C8475" s="452" t="s">
        <v>25292</v>
      </c>
      <c r="D8475" s="452" t="s">
        <v>35</v>
      </c>
    </row>
    <row r="8476" spans="1:4" hidden="1">
      <c r="A8476" s="452" t="s">
        <v>25293</v>
      </c>
      <c r="B8476" s="820" t="s">
        <v>25294</v>
      </c>
      <c r="C8476" s="452" t="s">
        <v>25295</v>
      </c>
      <c r="D8476" s="452" t="s">
        <v>7</v>
      </c>
    </row>
    <row r="8477" spans="1:4" hidden="1">
      <c r="A8477" s="452" t="s">
        <v>25296</v>
      </c>
      <c r="B8477" s="820" t="s">
        <v>25297</v>
      </c>
      <c r="C8477" s="452" t="s">
        <v>25298</v>
      </c>
      <c r="D8477" s="452" t="s">
        <v>24458</v>
      </c>
    </row>
    <row r="8478" spans="1:4" hidden="1">
      <c r="A8478" s="452" t="s">
        <v>25299</v>
      </c>
      <c r="B8478" s="820" t="s">
        <v>25300</v>
      </c>
      <c r="C8478" s="452" t="s">
        <v>25301</v>
      </c>
      <c r="D8478" s="452" t="s">
        <v>43</v>
      </c>
    </row>
    <row r="8479" spans="1:4" hidden="1">
      <c r="A8479" s="452" t="s">
        <v>25302</v>
      </c>
      <c r="B8479" s="820" t="s">
        <v>25303</v>
      </c>
      <c r="C8479" s="452" t="s">
        <v>25304</v>
      </c>
      <c r="D8479" s="452" t="s">
        <v>11</v>
      </c>
    </row>
    <row r="8480" spans="1:4" hidden="1">
      <c r="A8480" s="452" t="s">
        <v>25305</v>
      </c>
      <c r="B8480" s="820" t="s">
        <v>25306</v>
      </c>
      <c r="C8480" s="452" t="s">
        <v>25307</v>
      </c>
      <c r="D8480" s="452" t="s">
        <v>54</v>
      </c>
    </row>
    <row r="8481" spans="1:4" hidden="1">
      <c r="A8481" s="452" t="s">
        <v>25308</v>
      </c>
      <c r="B8481" s="820" t="s">
        <v>25309</v>
      </c>
      <c r="C8481" s="452" t="s">
        <v>25310</v>
      </c>
      <c r="D8481" s="452" t="s">
        <v>15</v>
      </c>
    </row>
    <row r="8482" spans="1:4" hidden="1">
      <c r="A8482" s="452" t="s">
        <v>25311</v>
      </c>
      <c r="B8482" s="820" t="s">
        <v>25312</v>
      </c>
      <c r="C8482" s="452" t="s">
        <v>25313</v>
      </c>
      <c r="D8482" s="452" t="s">
        <v>19</v>
      </c>
    </row>
    <row r="8483" spans="1:4" hidden="1">
      <c r="A8483" s="452" t="s">
        <v>25314</v>
      </c>
      <c r="B8483" s="820" t="s">
        <v>25315</v>
      </c>
      <c r="C8483" s="452" t="s">
        <v>25316</v>
      </c>
      <c r="D8483" s="452" t="s">
        <v>35</v>
      </c>
    </row>
    <row r="8484" spans="1:4" hidden="1">
      <c r="A8484" s="452" t="s">
        <v>25317</v>
      </c>
      <c r="B8484" s="820" t="s">
        <v>25318</v>
      </c>
      <c r="C8484" s="452" t="s">
        <v>25319</v>
      </c>
      <c r="D8484" s="452" t="s">
        <v>7</v>
      </c>
    </row>
    <row r="8485" spans="1:4" hidden="1">
      <c r="A8485" s="452" t="s">
        <v>25320</v>
      </c>
      <c r="B8485" s="820" t="s">
        <v>25321</v>
      </c>
      <c r="C8485" s="452" t="s">
        <v>25322</v>
      </c>
      <c r="D8485" s="452" t="s">
        <v>24458</v>
      </c>
    </row>
    <row r="8486" spans="1:4" hidden="1">
      <c r="A8486" s="452" t="s">
        <v>25323</v>
      </c>
      <c r="B8486" s="820" t="s">
        <v>25324</v>
      </c>
      <c r="C8486" s="452" t="s">
        <v>25325</v>
      </c>
      <c r="D8486" s="452" t="s">
        <v>43</v>
      </c>
    </row>
    <row r="8487" spans="1:4" hidden="1">
      <c r="A8487" s="452" t="s">
        <v>25326</v>
      </c>
      <c r="B8487" s="820" t="s">
        <v>25327</v>
      </c>
      <c r="C8487" s="452" t="s">
        <v>25328</v>
      </c>
      <c r="D8487" s="452" t="s">
        <v>11</v>
      </c>
    </row>
    <row r="8488" spans="1:4" hidden="1">
      <c r="A8488" s="452" t="s">
        <v>25329</v>
      </c>
      <c r="B8488" s="820" t="s">
        <v>25330</v>
      </c>
      <c r="C8488" s="452" t="s">
        <v>25331</v>
      </c>
      <c r="D8488" s="452" t="s">
        <v>54</v>
      </c>
    </row>
    <row r="8489" spans="1:4" hidden="1">
      <c r="A8489" s="452" t="s">
        <v>25332</v>
      </c>
      <c r="B8489" s="820" t="s">
        <v>25333</v>
      </c>
      <c r="C8489" s="452" t="s">
        <v>25334</v>
      </c>
      <c r="D8489" s="452" t="s">
        <v>15</v>
      </c>
    </row>
    <row r="8490" spans="1:4" hidden="1">
      <c r="A8490" s="452" t="s">
        <v>25335</v>
      </c>
      <c r="B8490" s="820" t="s">
        <v>25336</v>
      </c>
      <c r="C8490" s="452" t="s">
        <v>25337</v>
      </c>
      <c r="D8490" s="452" t="s">
        <v>19</v>
      </c>
    </row>
    <row r="8491" spans="1:4" hidden="1">
      <c r="A8491" s="452" t="s">
        <v>25338</v>
      </c>
      <c r="B8491" s="820" t="s">
        <v>25339</v>
      </c>
      <c r="C8491" s="452" t="s">
        <v>25340</v>
      </c>
      <c r="D8491" s="452" t="s">
        <v>35</v>
      </c>
    </row>
    <row r="8492" spans="1:4" hidden="1">
      <c r="A8492" s="452" t="s">
        <v>25341</v>
      </c>
      <c r="B8492" s="820" t="s">
        <v>25342</v>
      </c>
      <c r="C8492" s="452" t="s">
        <v>25343</v>
      </c>
      <c r="D8492" s="452" t="s">
        <v>7</v>
      </c>
    </row>
    <row r="8493" spans="1:4" hidden="1">
      <c r="A8493" s="452" t="s">
        <v>25344</v>
      </c>
      <c r="B8493" s="820" t="s">
        <v>25345</v>
      </c>
      <c r="C8493" s="452" t="s">
        <v>25346</v>
      </c>
      <c r="D8493" s="452" t="s">
        <v>24458</v>
      </c>
    </row>
    <row r="8494" spans="1:4" hidden="1">
      <c r="A8494" s="452" t="s">
        <v>25347</v>
      </c>
      <c r="B8494" s="820" t="s">
        <v>25348</v>
      </c>
      <c r="C8494" s="452" t="s">
        <v>25349</v>
      </c>
      <c r="D8494" s="452" t="s">
        <v>43</v>
      </c>
    </row>
    <row r="8495" spans="1:4" hidden="1">
      <c r="A8495" s="452" t="s">
        <v>25350</v>
      </c>
      <c r="B8495" s="820" t="s">
        <v>25351</v>
      </c>
      <c r="C8495" s="452" t="s">
        <v>25352</v>
      </c>
      <c r="D8495" s="452" t="s">
        <v>11</v>
      </c>
    </row>
    <row r="8496" spans="1:4" hidden="1">
      <c r="A8496" s="452" t="s">
        <v>25353</v>
      </c>
      <c r="B8496" s="820" t="s">
        <v>25354</v>
      </c>
      <c r="C8496" s="452" t="s">
        <v>25355</v>
      </c>
      <c r="D8496" s="452" t="s">
        <v>54</v>
      </c>
    </row>
    <row r="8497" spans="1:4" hidden="1">
      <c r="A8497" s="452" t="s">
        <v>25356</v>
      </c>
      <c r="B8497" s="820" t="s">
        <v>25357</v>
      </c>
      <c r="C8497" s="452" t="s">
        <v>25358</v>
      </c>
      <c r="D8497" s="452" t="s">
        <v>15</v>
      </c>
    </row>
    <row r="8498" spans="1:4" hidden="1">
      <c r="A8498" s="452" t="s">
        <v>25359</v>
      </c>
      <c r="B8498" s="820" t="s">
        <v>25360</v>
      </c>
      <c r="C8498" s="452" t="s">
        <v>25361</v>
      </c>
      <c r="D8498" s="452" t="s">
        <v>19</v>
      </c>
    </row>
    <row r="8499" spans="1:4" hidden="1">
      <c r="A8499" s="452" t="s">
        <v>25362</v>
      </c>
      <c r="B8499" s="820" t="s">
        <v>25363</v>
      </c>
      <c r="C8499" s="452" t="s">
        <v>25364</v>
      </c>
      <c r="D8499" s="452" t="s">
        <v>35</v>
      </c>
    </row>
    <row r="8500" spans="1:4" hidden="1">
      <c r="A8500" s="452" t="s">
        <v>25365</v>
      </c>
      <c r="B8500" s="820" t="s">
        <v>25366</v>
      </c>
      <c r="C8500" s="452" t="s">
        <v>25367</v>
      </c>
      <c r="D8500" s="452" t="s">
        <v>7</v>
      </c>
    </row>
    <row r="8501" spans="1:4" hidden="1">
      <c r="A8501" s="452" t="s">
        <v>25368</v>
      </c>
      <c r="B8501" s="820" t="s">
        <v>25369</v>
      </c>
      <c r="C8501" s="452" t="s">
        <v>25370</v>
      </c>
      <c r="D8501" s="452" t="s">
        <v>24458</v>
      </c>
    </row>
    <row r="8502" spans="1:4" hidden="1">
      <c r="A8502" s="452" t="s">
        <v>25371</v>
      </c>
      <c r="B8502" s="820" t="s">
        <v>25372</v>
      </c>
      <c r="C8502" s="452" t="s">
        <v>25373</v>
      </c>
      <c r="D8502" s="452" t="s">
        <v>43</v>
      </c>
    </row>
    <row r="8503" spans="1:4" hidden="1">
      <c r="A8503" s="452" t="s">
        <v>25374</v>
      </c>
      <c r="B8503" s="820" t="s">
        <v>25375</v>
      </c>
      <c r="C8503" s="452" t="s">
        <v>25376</v>
      </c>
      <c r="D8503" s="452" t="s">
        <v>11</v>
      </c>
    </row>
    <row r="8504" spans="1:4" hidden="1">
      <c r="A8504" s="452" t="s">
        <v>25377</v>
      </c>
      <c r="B8504" s="820" t="s">
        <v>25378</v>
      </c>
      <c r="C8504" s="452" t="s">
        <v>25379</v>
      </c>
      <c r="D8504" s="452" t="s">
        <v>54</v>
      </c>
    </row>
    <row r="8505" spans="1:4" hidden="1">
      <c r="A8505" s="452" t="s">
        <v>25380</v>
      </c>
      <c r="B8505" s="820" t="s">
        <v>25381</v>
      </c>
      <c r="C8505" s="452" t="s">
        <v>25382</v>
      </c>
      <c r="D8505" s="452" t="s">
        <v>15</v>
      </c>
    </row>
    <row r="8506" spans="1:4" hidden="1">
      <c r="A8506" s="452" t="s">
        <v>25383</v>
      </c>
      <c r="B8506" s="820" t="s">
        <v>25384</v>
      </c>
      <c r="C8506" s="452" t="s">
        <v>25385</v>
      </c>
      <c r="D8506" s="452" t="s">
        <v>19</v>
      </c>
    </row>
    <row r="8507" spans="1:4" hidden="1">
      <c r="A8507" s="452" t="s">
        <v>25386</v>
      </c>
      <c r="B8507" s="820" t="s">
        <v>25387</v>
      </c>
      <c r="C8507" s="452" t="s">
        <v>25388</v>
      </c>
      <c r="D8507" s="452" t="s">
        <v>35</v>
      </c>
    </row>
    <row r="8508" spans="1:4" hidden="1">
      <c r="A8508" s="452" t="s">
        <v>25389</v>
      </c>
      <c r="B8508" s="820" t="s">
        <v>25390</v>
      </c>
      <c r="C8508" s="452" t="s">
        <v>25391</v>
      </c>
      <c r="D8508" s="452" t="s">
        <v>7</v>
      </c>
    </row>
    <row r="8509" spans="1:4" hidden="1">
      <c r="A8509" s="452" t="s">
        <v>25392</v>
      </c>
      <c r="B8509" s="820" t="s">
        <v>25393</v>
      </c>
      <c r="C8509" s="452" t="s">
        <v>25394</v>
      </c>
      <c r="D8509" s="452" t="s">
        <v>24458</v>
      </c>
    </row>
    <row r="8510" spans="1:4" hidden="1">
      <c r="A8510" s="452" t="s">
        <v>25395</v>
      </c>
      <c r="B8510" s="820" t="s">
        <v>25396</v>
      </c>
      <c r="C8510" s="452" t="s">
        <v>25397</v>
      </c>
      <c r="D8510" s="452" t="s">
        <v>43</v>
      </c>
    </row>
    <row r="8511" spans="1:4" hidden="1">
      <c r="A8511" s="452" t="s">
        <v>25398</v>
      </c>
      <c r="B8511" s="820" t="s">
        <v>25399</v>
      </c>
      <c r="C8511" s="452" t="s">
        <v>25400</v>
      </c>
      <c r="D8511" s="452" t="s">
        <v>11</v>
      </c>
    </row>
    <row r="8512" spans="1:4" hidden="1">
      <c r="A8512" s="452" t="s">
        <v>25401</v>
      </c>
      <c r="B8512" s="820" t="s">
        <v>25402</v>
      </c>
      <c r="C8512" s="452" t="s">
        <v>25403</v>
      </c>
      <c r="D8512" s="452" t="s">
        <v>54</v>
      </c>
    </row>
    <row r="8513" spans="1:4" hidden="1">
      <c r="A8513" s="452" t="s">
        <v>25404</v>
      </c>
      <c r="B8513" s="820" t="s">
        <v>25405</v>
      </c>
      <c r="C8513" s="452" t="s">
        <v>25406</v>
      </c>
      <c r="D8513" s="452" t="s">
        <v>15</v>
      </c>
    </row>
    <row r="8514" spans="1:4" hidden="1">
      <c r="A8514" s="452" t="s">
        <v>25407</v>
      </c>
      <c r="B8514" s="820" t="s">
        <v>25408</v>
      </c>
      <c r="C8514" s="452" t="s">
        <v>25409</v>
      </c>
      <c r="D8514" s="452" t="s">
        <v>19</v>
      </c>
    </row>
    <row r="8515" spans="1:4" hidden="1">
      <c r="A8515" s="452" t="s">
        <v>25410</v>
      </c>
      <c r="B8515" s="820" t="s">
        <v>25411</v>
      </c>
      <c r="C8515" s="452" t="s">
        <v>25412</v>
      </c>
      <c r="D8515" s="452" t="s">
        <v>35</v>
      </c>
    </row>
    <row r="8516" spans="1:4" hidden="1">
      <c r="A8516" s="452" t="s">
        <v>25413</v>
      </c>
      <c r="B8516" s="820" t="s">
        <v>25414</v>
      </c>
      <c r="C8516" s="452" t="s">
        <v>25415</v>
      </c>
      <c r="D8516" s="452" t="s">
        <v>7</v>
      </c>
    </row>
    <row r="8517" spans="1:4" hidden="1">
      <c r="A8517" s="452" t="s">
        <v>25416</v>
      </c>
      <c r="B8517" s="820" t="s">
        <v>25417</v>
      </c>
      <c r="C8517" s="452" t="s">
        <v>25418</v>
      </c>
      <c r="D8517" s="452" t="s">
        <v>24458</v>
      </c>
    </row>
    <row r="8518" spans="1:4" hidden="1">
      <c r="A8518" s="452" t="s">
        <v>25419</v>
      </c>
      <c r="B8518" s="820" t="s">
        <v>25420</v>
      </c>
      <c r="C8518" s="452" t="s">
        <v>25421</v>
      </c>
      <c r="D8518" s="452" t="s">
        <v>43</v>
      </c>
    </row>
    <row r="8519" spans="1:4" hidden="1">
      <c r="A8519" s="452" t="s">
        <v>25422</v>
      </c>
      <c r="B8519" s="820" t="s">
        <v>25423</v>
      </c>
      <c r="C8519" s="452" t="s">
        <v>25424</v>
      </c>
      <c r="D8519" s="452" t="s">
        <v>11</v>
      </c>
    </row>
    <row r="8520" spans="1:4" hidden="1">
      <c r="A8520" s="452" t="s">
        <v>25425</v>
      </c>
      <c r="B8520" s="820" t="s">
        <v>25426</v>
      </c>
      <c r="C8520" s="452" t="s">
        <v>25427</v>
      </c>
      <c r="D8520" s="452" t="s">
        <v>54</v>
      </c>
    </row>
    <row r="8521" spans="1:4" hidden="1">
      <c r="A8521" s="452" t="s">
        <v>25428</v>
      </c>
      <c r="B8521" s="820" t="s">
        <v>25429</v>
      </c>
      <c r="C8521" s="452" t="s">
        <v>25430</v>
      </c>
      <c r="D8521" s="452" t="s">
        <v>15</v>
      </c>
    </row>
    <row r="8522" spans="1:4" hidden="1">
      <c r="A8522" s="452" t="s">
        <v>25431</v>
      </c>
      <c r="B8522" s="820" t="s">
        <v>25432</v>
      </c>
      <c r="C8522" s="452" t="s">
        <v>25433</v>
      </c>
      <c r="D8522" s="452" t="s">
        <v>19</v>
      </c>
    </row>
    <row r="8523" spans="1:4" hidden="1">
      <c r="A8523" s="452" t="s">
        <v>25434</v>
      </c>
      <c r="B8523" s="820" t="s">
        <v>25435</v>
      </c>
      <c r="C8523" s="452" t="s">
        <v>25436</v>
      </c>
      <c r="D8523" s="452" t="s">
        <v>35</v>
      </c>
    </row>
    <row r="8524" spans="1:4" hidden="1">
      <c r="A8524" s="452" t="s">
        <v>25437</v>
      </c>
      <c r="B8524" s="820" t="s">
        <v>25438</v>
      </c>
      <c r="C8524" s="452" t="s">
        <v>25439</v>
      </c>
      <c r="D8524" s="452" t="s">
        <v>7</v>
      </c>
    </row>
    <row r="8525" spans="1:4" hidden="1">
      <c r="A8525" s="452" t="s">
        <v>25440</v>
      </c>
      <c r="B8525" s="820" t="s">
        <v>25441</v>
      </c>
      <c r="C8525" s="452" t="s">
        <v>25442</v>
      </c>
      <c r="D8525" s="452" t="s">
        <v>24458</v>
      </c>
    </row>
    <row r="8526" spans="1:4" hidden="1">
      <c r="A8526" s="452" t="s">
        <v>25443</v>
      </c>
      <c r="B8526" s="820" t="s">
        <v>25444</v>
      </c>
      <c r="C8526" s="452" t="s">
        <v>25445</v>
      </c>
      <c r="D8526" s="452" t="s">
        <v>43</v>
      </c>
    </row>
    <row r="8527" spans="1:4" hidden="1">
      <c r="A8527" s="452" t="s">
        <v>25446</v>
      </c>
      <c r="B8527" s="820" t="s">
        <v>25447</v>
      </c>
      <c r="C8527" s="452" t="s">
        <v>25448</v>
      </c>
      <c r="D8527" s="452" t="s">
        <v>11</v>
      </c>
    </row>
    <row r="8528" spans="1:4" hidden="1">
      <c r="A8528" s="452" t="s">
        <v>25449</v>
      </c>
      <c r="B8528" s="820" t="s">
        <v>25450</v>
      </c>
      <c r="C8528" s="452" t="s">
        <v>25451</v>
      </c>
      <c r="D8528" s="452" t="s">
        <v>54</v>
      </c>
    </row>
    <row r="8529" spans="1:4" hidden="1">
      <c r="A8529" s="452" t="s">
        <v>25452</v>
      </c>
      <c r="B8529" s="820" t="s">
        <v>25453</v>
      </c>
      <c r="C8529" s="452" t="s">
        <v>25454</v>
      </c>
      <c r="D8529" s="452" t="s">
        <v>15</v>
      </c>
    </row>
    <row r="8530" spans="1:4" hidden="1">
      <c r="A8530" s="452" t="s">
        <v>25455</v>
      </c>
      <c r="B8530" s="820" t="s">
        <v>25456</v>
      </c>
      <c r="C8530" s="452" t="s">
        <v>25457</v>
      </c>
      <c r="D8530" s="452" t="s">
        <v>19</v>
      </c>
    </row>
    <row r="8531" spans="1:4" hidden="1">
      <c r="A8531" s="452" t="s">
        <v>25458</v>
      </c>
      <c r="B8531" s="820" t="s">
        <v>25459</v>
      </c>
      <c r="C8531" s="452" t="s">
        <v>25460</v>
      </c>
      <c r="D8531" s="452" t="s">
        <v>35</v>
      </c>
    </row>
    <row r="8532" spans="1:4" hidden="1">
      <c r="A8532" s="452" t="s">
        <v>25461</v>
      </c>
      <c r="B8532" s="820" t="s">
        <v>25462</v>
      </c>
      <c r="C8532" s="452" t="s">
        <v>25463</v>
      </c>
      <c r="D8532" s="452" t="s">
        <v>7</v>
      </c>
    </row>
    <row r="8533" spans="1:4" hidden="1">
      <c r="A8533" s="452" t="s">
        <v>25464</v>
      </c>
      <c r="B8533" s="820" t="s">
        <v>25465</v>
      </c>
      <c r="C8533" s="452" t="s">
        <v>25466</v>
      </c>
      <c r="D8533" s="452" t="s">
        <v>24458</v>
      </c>
    </row>
    <row r="8534" spans="1:4" hidden="1">
      <c r="A8534" s="452" t="s">
        <v>25467</v>
      </c>
      <c r="B8534" s="820" t="s">
        <v>25468</v>
      </c>
      <c r="C8534" s="452" t="s">
        <v>25469</v>
      </c>
      <c r="D8534" s="452" t="s">
        <v>43</v>
      </c>
    </row>
    <row r="8535" spans="1:4" hidden="1">
      <c r="A8535" s="452" t="s">
        <v>25470</v>
      </c>
      <c r="B8535" s="820" t="s">
        <v>25471</v>
      </c>
      <c r="C8535" s="452" t="s">
        <v>25472</v>
      </c>
      <c r="D8535" s="452" t="s">
        <v>11</v>
      </c>
    </row>
    <row r="8536" spans="1:4" hidden="1">
      <c r="A8536" s="452" t="s">
        <v>25473</v>
      </c>
      <c r="B8536" s="820" t="s">
        <v>25474</v>
      </c>
      <c r="C8536" s="452" t="s">
        <v>25475</v>
      </c>
      <c r="D8536" s="452" t="s">
        <v>54</v>
      </c>
    </row>
    <row r="8537" spans="1:4" hidden="1">
      <c r="A8537" s="452" t="s">
        <v>25476</v>
      </c>
      <c r="B8537" s="820" t="s">
        <v>25477</v>
      </c>
      <c r="C8537" s="452" t="s">
        <v>25478</v>
      </c>
      <c r="D8537" s="452" t="s">
        <v>15</v>
      </c>
    </row>
    <row r="8538" spans="1:4" hidden="1">
      <c r="A8538" s="452" t="s">
        <v>25479</v>
      </c>
      <c r="B8538" s="820" t="s">
        <v>25480</v>
      </c>
      <c r="C8538" s="452" t="s">
        <v>25481</v>
      </c>
      <c r="D8538" s="452" t="s">
        <v>19</v>
      </c>
    </row>
    <row r="8539" spans="1:4" hidden="1">
      <c r="A8539" s="452" t="s">
        <v>25482</v>
      </c>
      <c r="B8539" s="820" t="s">
        <v>25483</v>
      </c>
      <c r="C8539" s="452" t="s">
        <v>25484</v>
      </c>
      <c r="D8539" s="452" t="s">
        <v>35</v>
      </c>
    </row>
    <row r="8540" spans="1:4" hidden="1">
      <c r="A8540" s="452" t="s">
        <v>25485</v>
      </c>
      <c r="B8540" s="820" t="s">
        <v>25486</v>
      </c>
      <c r="C8540" s="452" t="s">
        <v>25487</v>
      </c>
      <c r="D8540" s="452" t="s">
        <v>7</v>
      </c>
    </row>
    <row r="8541" spans="1:4" hidden="1">
      <c r="A8541" s="452" t="s">
        <v>25488</v>
      </c>
      <c r="B8541" s="820" t="s">
        <v>25489</v>
      </c>
      <c r="C8541" s="452" t="s">
        <v>25490</v>
      </c>
      <c r="D8541" s="452" t="s">
        <v>24458</v>
      </c>
    </row>
    <row r="8542" spans="1:4" hidden="1">
      <c r="A8542" s="452" t="s">
        <v>25491</v>
      </c>
      <c r="B8542" s="820" t="s">
        <v>25492</v>
      </c>
      <c r="C8542" s="452" t="s">
        <v>25493</v>
      </c>
      <c r="D8542" s="452" t="s">
        <v>43</v>
      </c>
    </row>
    <row r="8543" spans="1:4" hidden="1">
      <c r="A8543" s="452" t="s">
        <v>25494</v>
      </c>
      <c r="B8543" s="820" t="s">
        <v>25495</v>
      </c>
      <c r="C8543" s="452" t="s">
        <v>25496</v>
      </c>
      <c r="D8543" s="452" t="s">
        <v>11</v>
      </c>
    </row>
    <row r="8544" spans="1:4" hidden="1">
      <c r="A8544" s="452" t="s">
        <v>25497</v>
      </c>
      <c r="B8544" s="820" t="s">
        <v>25498</v>
      </c>
      <c r="C8544" s="452" t="s">
        <v>25499</v>
      </c>
      <c r="D8544" s="452" t="s">
        <v>54</v>
      </c>
    </row>
    <row r="8545" spans="1:4" hidden="1">
      <c r="A8545" s="452" t="s">
        <v>25500</v>
      </c>
      <c r="B8545" s="820" t="s">
        <v>25501</v>
      </c>
      <c r="C8545" s="452" t="s">
        <v>25502</v>
      </c>
      <c r="D8545" s="452" t="s">
        <v>15</v>
      </c>
    </row>
    <row r="8546" spans="1:4" hidden="1">
      <c r="A8546" s="452" t="s">
        <v>25503</v>
      </c>
      <c r="B8546" s="820" t="s">
        <v>25504</v>
      </c>
      <c r="C8546" s="452" t="s">
        <v>25505</v>
      </c>
      <c r="D8546" s="452" t="s">
        <v>19</v>
      </c>
    </row>
    <row r="8547" spans="1:4" hidden="1">
      <c r="A8547" s="452" t="s">
        <v>25506</v>
      </c>
      <c r="B8547" s="820" t="s">
        <v>25507</v>
      </c>
      <c r="C8547" s="452" t="s">
        <v>25508</v>
      </c>
      <c r="D8547" s="452" t="s">
        <v>35</v>
      </c>
    </row>
    <row r="8548" spans="1:4" hidden="1">
      <c r="A8548" s="452" t="s">
        <v>25509</v>
      </c>
      <c r="B8548" s="820" t="s">
        <v>25510</v>
      </c>
      <c r="C8548" s="452" t="s">
        <v>25511</v>
      </c>
      <c r="D8548" s="452" t="s">
        <v>7</v>
      </c>
    </row>
    <row r="8549" spans="1:4" hidden="1">
      <c r="A8549" s="452" t="s">
        <v>25512</v>
      </c>
      <c r="B8549" s="820" t="s">
        <v>25513</v>
      </c>
      <c r="C8549" s="452" t="s">
        <v>25514</v>
      </c>
      <c r="D8549" s="452" t="s">
        <v>24458</v>
      </c>
    </row>
    <row r="8550" spans="1:4" hidden="1">
      <c r="A8550" s="452" t="s">
        <v>25515</v>
      </c>
      <c r="B8550" s="820" t="s">
        <v>25516</v>
      </c>
      <c r="C8550" s="452" t="s">
        <v>25517</v>
      </c>
      <c r="D8550" s="452" t="s">
        <v>43</v>
      </c>
    </row>
    <row r="8551" spans="1:4" hidden="1">
      <c r="A8551" s="452" t="s">
        <v>25518</v>
      </c>
      <c r="B8551" s="820" t="s">
        <v>25519</v>
      </c>
      <c r="C8551" s="452" t="s">
        <v>25520</v>
      </c>
      <c r="D8551" s="452" t="s">
        <v>11</v>
      </c>
    </row>
    <row r="8552" spans="1:4" hidden="1">
      <c r="A8552" s="452" t="s">
        <v>25521</v>
      </c>
      <c r="B8552" s="820" t="s">
        <v>25522</v>
      </c>
      <c r="C8552" s="452" t="s">
        <v>25523</v>
      </c>
      <c r="D8552" s="452" t="s">
        <v>54</v>
      </c>
    </row>
    <row r="8553" spans="1:4" hidden="1">
      <c r="A8553" s="452" t="s">
        <v>25524</v>
      </c>
      <c r="B8553" s="820" t="s">
        <v>25525</v>
      </c>
      <c r="C8553" s="452" t="s">
        <v>25526</v>
      </c>
      <c r="D8553" s="452" t="s">
        <v>15</v>
      </c>
    </row>
    <row r="8554" spans="1:4" hidden="1">
      <c r="A8554" s="452" t="s">
        <v>25527</v>
      </c>
      <c r="B8554" s="820" t="s">
        <v>25528</v>
      </c>
      <c r="C8554" s="452" t="s">
        <v>25529</v>
      </c>
      <c r="D8554" s="452" t="s">
        <v>19</v>
      </c>
    </row>
    <row r="8555" spans="1:4" hidden="1">
      <c r="A8555" s="452" t="s">
        <v>25530</v>
      </c>
      <c r="B8555" s="820" t="s">
        <v>25531</v>
      </c>
      <c r="C8555" s="452" t="s">
        <v>25532</v>
      </c>
      <c r="D8555" s="452" t="s">
        <v>35</v>
      </c>
    </row>
    <row r="8556" spans="1:4" hidden="1">
      <c r="A8556" s="452" t="s">
        <v>25533</v>
      </c>
      <c r="B8556" s="820" t="s">
        <v>25534</v>
      </c>
      <c r="C8556" s="452" t="s">
        <v>25535</v>
      </c>
      <c r="D8556" s="452" t="s">
        <v>7</v>
      </c>
    </row>
    <row r="8557" spans="1:4" hidden="1">
      <c r="A8557" s="452" t="s">
        <v>25536</v>
      </c>
      <c r="B8557" s="820" t="s">
        <v>25537</v>
      </c>
      <c r="C8557" s="452" t="s">
        <v>25538</v>
      </c>
      <c r="D8557" s="452" t="s">
        <v>24458</v>
      </c>
    </row>
    <row r="8558" spans="1:4" hidden="1">
      <c r="A8558" s="452" t="s">
        <v>25539</v>
      </c>
      <c r="B8558" s="820" t="s">
        <v>25540</v>
      </c>
      <c r="C8558" s="452" t="s">
        <v>25541</v>
      </c>
      <c r="D8558" s="452" t="s">
        <v>43</v>
      </c>
    </row>
    <row r="8559" spans="1:4" hidden="1">
      <c r="A8559" s="452" t="s">
        <v>25542</v>
      </c>
      <c r="B8559" s="820" t="s">
        <v>25543</v>
      </c>
      <c r="C8559" s="452" t="s">
        <v>25544</v>
      </c>
      <c r="D8559" s="452" t="s">
        <v>11</v>
      </c>
    </row>
    <row r="8560" spans="1:4" hidden="1">
      <c r="A8560" s="452" t="s">
        <v>25545</v>
      </c>
      <c r="B8560" s="820" t="s">
        <v>25546</v>
      </c>
      <c r="C8560" s="452" t="s">
        <v>25547</v>
      </c>
      <c r="D8560" s="452" t="s">
        <v>54</v>
      </c>
    </row>
    <row r="8561" spans="1:4" hidden="1">
      <c r="A8561" s="452" t="s">
        <v>25548</v>
      </c>
      <c r="B8561" s="820" t="s">
        <v>25549</v>
      </c>
      <c r="C8561" s="452" t="s">
        <v>25550</v>
      </c>
      <c r="D8561" s="452" t="s">
        <v>15</v>
      </c>
    </row>
    <row r="8562" spans="1:4" hidden="1">
      <c r="A8562" s="452" t="s">
        <v>25551</v>
      </c>
      <c r="B8562" s="820" t="s">
        <v>25552</v>
      </c>
      <c r="C8562" s="452" t="s">
        <v>25553</v>
      </c>
      <c r="D8562" s="452" t="s">
        <v>19</v>
      </c>
    </row>
    <row r="8563" spans="1:4" hidden="1">
      <c r="A8563" s="452" t="s">
        <v>25554</v>
      </c>
      <c r="B8563" s="820" t="s">
        <v>25555</v>
      </c>
      <c r="C8563" s="452" t="s">
        <v>25556</v>
      </c>
      <c r="D8563" s="452" t="s">
        <v>35</v>
      </c>
    </row>
    <row r="8564" spans="1:4" hidden="1">
      <c r="A8564" s="452" t="s">
        <v>25557</v>
      </c>
      <c r="B8564" s="820" t="s">
        <v>25558</v>
      </c>
      <c r="C8564" s="452" t="s">
        <v>25559</v>
      </c>
      <c r="D8564" s="452" t="s">
        <v>7</v>
      </c>
    </row>
    <row r="8565" spans="1:4" hidden="1">
      <c r="A8565" s="452" t="s">
        <v>25560</v>
      </c>
      <c r="B8565" s="820" t="s">
        <v>25561</v>
      </c>
      <c r="C8565" s="452" t="s">
        <v>25562</v>
      </c>
      <c r="D8565" s="452" t="s">
        <v>24458</v>
      </c>
    </row>
    <row r="8566" spans="1:4" hidden="1">
      <c r="A8566" s="452" t="s">
        <v>25563</v>
      </c>
      <c r="B8566" s="820" t="s">
        <v>25564</v>
      </c>
      <c r="C8566" s="452" t="s">
        <v>25565</v>
      </c>
      <c r="D8566" s="452" t="s">
        <v>43</v>
      </c>
    </row>
    <row r="8567" spans="1:4" hidden="1">
      <c r="A8567" s="452" t="s">
        <v>25566</v>
      </c>
      <c r="B8567" s="820" t="s">
        <v>25567</v>
      </c>
      <c r="C8567" s="452" t="s">
        <v>25568</v>
      </c>
      <c r="D8567" s="452" t="s">
        <v>11</v>
      </c>
    </row>
    <row r="8568" spans="1:4" hidden="1">
      <c r="A8568" s="452" t="s">
        <v>25569</v>
      </c>
      <c r="B8568" s="820" t="s">
        <v>25570</v>
      </c>
      <c r="C8568" s="452" t="s">
        <v>25571</v>
      </c>
      <c r="D8568" s="452" t="s">
        <v>54</v>
      </c>
    </row>
    <row r="8569" spans="1:4" hidden="1">
      <c r="A8569" s="452" t="s">
        <v>25572</v>
      </c>
      <c r="B8569" s="820" t="s">
        <v>25573</v>
      </c>
      <c r="C8569" s="452" t="s">
        <v>25574</v>
      </c>
      <c r="D8569" s="452" t="s">
        <v>15</v>
      </c>
    </row>
    <row r="8570" spans="1:4" hidden="1">
      <c r="A8570" s="452" t="s">
        <v>25575</v>
      </c>
      <c r="B8570" s="820" t="s">
        <v>25576</v>
      </c>
      <c r="C8570" s="452" t="s">
        <v>25577</v>
      </c>
      <c r="D8570" s="452" t="s">
        <v>19</v>
      </c>
    </row>
    <row r="8571" spans="1:4" hidden="1">
      <c r="A8571" s="452" t="s">
        <v>25578</v>
      </c>
      <c r="B8571" s="820" t="s">
        <v>25579</v>
      </c>
      <c r="C8571" s="452" t="s">
        <v>25580</v>
      </c>
      <c r="D8571" s="452" t="s">
        <v>35</v>
      </c>
    </row>
    <row r="8572" spans="1:4" hidden="1">
      <c r="A8572" s="452" t="s">
        <v>25581</v>
      </c>
      <c r="B8572" s="820" t="s">
        <v>25582</v>
      </c>
      <c r="C8572" s="452" t="s">
        <v>25583</v>
      </c>
      <c r="D8572" s="452" t="s">
        <v>7</v>
      </c>
    </row>
    <row r="8573" spans="1:4" hidden="1">
      <c r="A8573" s="452" t="s">
        <v>25584</v>
      </c>
      <c r="B8573" s="820" t="s">
        <v>25585</v>
      </c>
      <c r="C8573" s="452" t="s">
        <v>25586</v>
      </c>
      <c r="D8573" s="452" t="s">
        <v>24458</v>
      </c>
    </row>
    <row r="8574" spans="1:4" hidden="1">
      <c r="A8574" s="452" t="s">
        <v>25587</v>
      </c>
      <c r="B8574" s="820" t="s">
        <v>25588</v>
      </c>
      <c r="C8574" s="452" t="s">
        <v>25589</v>
      </c>
      <c r="D8574" s="452" t="s">
        <v>43</v>
      </c>
    </row>
    <row r="8575" spans="1:4" hidden="1">
      <c r="A8575" s="452" t="s">
        <v>25590</v>
      </c>
      <c r="B8575" s="820" t="s">
        <v>25591</v>
      </c>
      <c r="C8575" s="452" t="s">
        <v>25592</v>
      </c>
      <c r="D8575" s="452" t="s">
        <v>11</v>
      </c>
    </row>
    <row r="8576" spans="1:4" hidden="1">
      <c r="A8576" s="452" t="s">
        <v>25593</v>
      </c>
      <c r="B8576" s="820" t="s">
        <v>25594</v>
      </c>
      <c r="C8576" s="452" t="s">
        <v>25595</v>
      </c>
      <c r="D8576" s="452" t="s">
        <v>54</v>
      </c>
    </row>
    <row r="8577" spans="1:4" hidden="1">
      <c r="A8577" s="452" t="s">
        <v>25596</v>
      </c>
      <c r="B8577" s="820" t="s">
        <v>25597</v>
      </c>
      <c r="C8577" s="452" t="s">
        <v>25598</v>
      </c>
      <c r="D8577" s="452" t="s">
        <v>15</v>
      </c>
    </row>
    <row r="8578" spans="1:4" hidden="1">
      <c r="A8578" s="452" t="s">
        <v>25599</v>
      </c>
      <c r="B8578" s="820" t="s">
        <v>25600</v>
      </c>
      <c r="C8578" s="452" t="s">
        <v>25601</v>
      </c>
      <c r="D8578" s="452" t="s">
        <v>19</v>
      </c>
    </row>
    <row r="8579" spans="1:4" hidden="1">
      <c r="A8579" s="452" t="s">
        <v>25602</v>
      </c>
      <c r="B8579" s="820" t="s">
        <v>25603</v>
      </c>
      <c r="C8579" s="452" t="s">
        <v>25604</v>
      </c>
      <c r="D8579" s="452" t="s">
        <v>35</v>
      </c>
    </row>
    <row r="8580" spans="1:4" hidden="1">
      <c r="A8580" s="452" t="s">
        <v>25605</v>
      </c>
      <c r="B8580" s="820" t="s">
        <v>25606</v>
      </c>
      <c r="C8580" s="452" t="s">
        <v>25607</v>
      </c>
      <c r="D8580" s="452" t="s">
        <v>7</v>
      </c>
    </row>
    <row r="8581" spans="1:4" hidden="1">
      <c r="A8581" s="452" t="s">
        <v>25608</v>
      </c>
      <c r="B8581" s="820" t="s">
        <v>25609</v>
      </c>
      <c r="C8581" s="452" t="s">
        <v>25610</v>
      </c>
      <c r="D8581" s="452" t="s">
        <v>24458</v>
      </c>
    </row>
    <row r="8582" spans="1:4" hidden="1">
      <c r="A8582" s="452" t="s">
        <v>25611</v>
      </c>
      <c r="B8582" s="820" t="s">
        <v>25612</v>
      </c>
      <c r="C8582" s="452" t="s">
        <v>25613</v>
      </c>
      <c r="D8582" s="452" t="s">
        <v>43</v>
      </c>
    </row>
    <row r="8583" spans="1:4" hidden="1">
      <c r="A8583" s="452" t="s">
        <v>25614</v>
      </c>
      <c r="B8583" s="820" t="s">
        <v>25615</v>
      </c>
      <c r="C8583" s="452" t="s">
        <v>25616</v>
      </c>
      <c r="D8583" s="452" t="s">
        <v>11</v>
      </c>
    </row>
    <row r="8584" spans="1:4" hidden="1">
      <c r="A8584" s="452" t="s">
        <v>25617</v>
      </c>
      <c r="B8584" s="820" t="s">
        <v>25618</v>
      </c>
      <c r="C8584" s="452" t="s">
        <v>25619</v>
      </c>
      <c r="D8584" s="452" t="s">
        <v>54</v>
      </c>
    </row>
    <row r="8585" spans="1:4" hidden="1">
      <c r="A8585" s="452" t="s">
        <v>25620</v>
      </c>
      <c r="B8585" s="820" t="s">
        <v>25621</v>
      </c>
      <c r="C8585" s="452" t="s">
        <v>25622</v>
      </c>
      <c r="D8585" s="452" t="s">
        <v>15</v>
      </c>
    </row>
    <row r="8586" spans="1:4" hidden="1">
      <c r="A8586" s="452" t="s">
        <v>25623</v>
      </c>
      <c r="B8586" s="820" t="s">
        <v>25624</v>
      </c>
      <c r="C8586" s="452" t="s">
        <v>25625</v>
      </c>
      <c r="D8586" s="452" t="s">
        <v>19</v>
      </c>
    </row>
    <row r="8587" spans="1:4" hidden="1">
      <c r="A8587" s="452" t="s">
        <v>25626</v>
      </c>
      <c r="B8587" s="820" t="s">
        <v>25627</v>
      </c>
      <c r="C8587" s="452" t="s">
        <v>25628</v>
      </c>
      <c r="D8587" s="452" t="s">
        <v>35</v>
      </c>
    </row>
    <row r="8588" spans="1:4" hidden="1">
      <c r="A8588" s="452" t="s">
        <v>25629</v>
      </c>
      <c r="B8588" s="820" t="s">
        <v>25630</v>
      </c>
      <c r="C8588" s="452" t="s">
        <v>25631</v>
      </c>
      <c r="D8588" s="452" t="s">
        <v>7</v>
      </c>
    </row>
    <row r="8589" spans="1:4" hidden="1">
      <c r="A8589" s="452" t="s">
        <v>25632</v>
      </c>
      <c r="B8589" s="820" t="s">
        <v>25633</v>
      </c>
      <c r="C8589" s="452" t="s">
        <v>25634</v>
      </c>
      <c r="D8589" s="452" t="s">
        <v>24458</v>
      </c>
    </row>
    <row r="8590" spans="1:4" hidden="1">
      <c r="A8590" s="452" t="s">
        <v>25635</v>
      </c>
      <c r="B8590" s="820" t="s">
        <v>25636</v>
      </c>
      <c r="C8590" s="452" t="s">
        <v>25637</v>
      </c>
      <c r="D8590" s="452" t="s">
        <v>43</v>
      </c>
    </row>
    <row r="8591" spans="1:4" hidden="1">
      <c r="A8591" s="452" t="s">
        <v>25638</v>
      </c>
      <c r="B8591" s="820" t="s">
        <v>25639</v>
      </c>
      <c r="C8591" s="452" t="s">
        <v>25640</v>
      </c>
      <c r="D8591" s="452" t="s">
        <v>11</v>
      </c>
    </row>
    <row r="8592" spans="1:4" hidden="1">
      <c r="A8592" s="452" t="s">
        <v>25641</v>
      </c>
      <c r="B8592" s="820" t="s">
        <v>25642</v>
      </c>
      <c r="C8592" s="452" t="s">
        <v>25643</v>
      </c>
      <c r="D8592" s="452" t="s">
        <v>54</v>
      </c>
    </row>
    <row r="8593" spans="1:4" hidden="1">
      <c r="A8593" s="452" t="s">
        <v>25644</v>
      </c>
      <c r="B8593" s="820" t="s">
        <v>25645</v>
      </c>
      <c r="C8593" s="452" t="s">
        <v>25646</v>
      </c>
      <c r="D8593" s="452" t="s">
        <v>15</v>
      </c>
    </row>
    <row r="8594" spans="1:4" hidden="1">
      <c r="A8594" s="452" t="s">
        <v>25647</v>
      </c>
      <c r="B8594" s="820" t="s">
        <v>25648</v>
      </c>
      <c r="C8594" s="452" t="s">
        <v>25649</v>
      </c>
      <c r="D8594" s="452" t="s">
        <v>19</v>
      </c>
    </row>
    <row r="8595" spans="1:4" hidden="1">
      <c r="A8595" s="452" t="s">
        <v>25650</v>
      </c>
      <c r="B8595" s="820" t="s">
        <v>25651</v>
      </c>
      <c r="C8595" s="452" t="s">
        <v>25652</v>
      </c>
      <c r="D8595" s="452" t="s">
        <v>35</v>
      </c>
    </row>
    <row r="8596" spans="1:4" hidden="1">
      <c r="A8596" s="452" t="s">
        <v>25653</v>
      </c>
      <c r="B8596" s="820" t="s">
        <v>25654</v>
      </c>
      <c r="C8596" s="452" t="s">
        <v>25655</v>
      </c>
      <c r="D8596" s="452" t="s">
        <v>7</v>
      </c>
    </row>
    <row r="8597" spans="1:4" hidden="1">
      <c r="A8597" s="452" t="s">
        <v>25656</v>
      </c>
      <c r="B8597" s="820" t="s">
        <v>25657</v>
      </c>
      <c r="C8597" s="452" t="s">
        <v>25658</v>
      </c>
      <c r="D8597" s="452" t="s">
        <v>39</v>
      </c>
    </row>
    <row r="8598" spans="1:4" hidden="1">
      <c r="A8598" s="452" t="s">
        <v>25659</v>
      </c>
      <c r="B8598" s="820" t="s">
        <v>25660</v>
      </c>
      <c r="C8598" s="452" t="s">
        <v>25661</v>
      </c>
      <c r="D8598" s="452" t="s">
        <v>43</v>
      </c>
    </row>
    <row r="8599" spans="1:4" hidden="1">
      <c r="A8599" s="452" t="s">
        <v>25662</v>
      </c>
      <c r="B8599" s="820" t="s">
        <v>25663</v>
      </c>
      <c r="C8599" s="452" t="s">
        <v>25664</v>
      </c>
      <c r="D8599" s="452" t="s">
        <v>47</v>
      </c>
    </row>
    <row r="8600" spans="1:4" hidden="1">
      <c r="A8600" s="452" t="s">
        <v>25665</v>
      </c>
      <c r="B8600" s="820" t="s">
        <v>25666</v>
      </c>
      <c r="C8600" s="452" t="s">
        <v>25667</v>
      </c>
      <c r="D8600" s="452" t="s">
        <v>11</v>
      </c>
    </row>
    <row r="8601" spans="1:4" hidden="1">
      <c r="A8601" s="452" t="s">
        <v>25668</v>
      </c>
      <c r="B8601" s="820" t="s">
        <v>25669</v>
      </c>
      <c r="C8601" s="452" t="s">
        <v>25670</v>
      </c>
      <c r="D8601" s="452" t="s">
        <v>54</v>
      </c>
    </row>
    <row r="8602" spans="1:4" hidden="1">
      <c r="A8602" s="452" t="s">
        <v>25671</v>
      </c>
      <c r="B8602" s="820" t="s">
        <v>25672</v>
      </c>
      <c r="C8602" s="452" t="s">
        <v>25673</v>
      </c>
      <c r="D8602" s="452" t="s">
        <v>15</v>
      </c>
    </row>
    <row r="8603" spans="1:4" hidden="1">
      <c r="A8603" s="452" t="s">
        <v>25674</v>
      </c>
      <c r="B8603" s="820" t="s">
        <v>25675</v>
      </c>
      <c r="C8603" s="452" t="s">
        <v>25676</v>
      </c>
      <c r="D8603" s="452" t="s">
        <v>19</v>
      </c>
    </row>
    <row r="8604" spans="1:4" hidden="1">
      <c r="A8604" s="452" t="s">
        <v>25677</v>
      </c>
      <c r="B8604" s="820" t="s">
        <v>25678</v>
      </c>
      <c r="C8604" s="452" t="s">
        <v>25679</v>
      </c>
      <c r="D8604" s="452" t="s">
        <v>35</v>
      </c>
    </row>
    <row r="8605" spans="1:4" hidden="1">
      <c r="A8605" s="452" t="s">
        <v>25680</v>
      </c>
      <c r="B8605" s="820" t="s">
        <v>25681</v>
      </c>
      <c r="C8605" s="452" t="s">
        <v>25682</v>
      </c>
      <c r="D8605" s="452" t="s">
        <v>7</v>
      </c>
    </row>
    <row r="8606" spans="1:4" hidden="1">
      <c r="A8606" s="452" t="s">
        <v>25683</v>
      </c>
      <c r="B8606" s="820" t="s">
        <v>25684</v>
      </c>
      <c r="C8606" s="452" t="s">
        <v>25685</v>
      </c>
      <c r="D8606" s="452" t="s">
        <v>39</v>
      </c>
    </row>
    <row r="8607" spans="1:4" hidden="1">
      <c r="A8607" s="452" t="s">
        <v>25686</v>
      </c>
      <c r="B8607" s="820" t="s">
        <v>25687</v>
      </c>
      <c r="C8607" s="452" t="s">
        <v>25688</v>
      </c>
      <c r="D8607" s="452" t="s">
        <v>43</v>
      </c>
    </row>
    <row r="8608" spans="1:4" hidden="1">
      <c r="A8608" s="452" t="s">
        <v>25689</v>
      </c>
      <c r="B8608" s="820" t="s">
        <v>25690</v>
      </c>
      <c r="C8608" s="452" t="s">
        <v>25691</v>
      </c>
      <c r="D8608" s="452" t="s">
        <v>47</v>
      </c>
    </row>
    <row r="8609" spans="1:4" hidden="1">
      <c r="A8609" s="452" t="s">
        <v>25692</v>
      </c>
      <c r="B8609" s="820" t="s">
        <v>25693</v>
      </c>
      <c r="C8609" s="452" t="s">
        <v>25694</v>
      </c>
      <c r="D8609" s="452" t="s">
        <v>11</v>
      </c>
    </row>
    <row r="8610" spans="1:4" hidden="1">
      <c r="A8610" s="452" t="s">
        <v>25695</v>
      </c>
      <c r="B8610" s="820" t="s">
        <v>25696</v>
      </c>
      <c r="C8610" s="452" t="s">
        <v>25697</v>
      </c>
      <c r="D8610" s="452" t="s">
        <v>54</v>
      </c>
    </row>
    <row r="8611" spans="1:4" hidden="1">
      <c r="A8611" s="452" t="s">
        <v>25698</v>
      </c>
      <c r="B8611" s="820" t="s">
        <v>25699</v>
      </c>
      <c r="C8611" s="452" t="s">
        <v>25700</v>
      </c>
      <c r="D8611" s="452" t="s">
        <v>15</v>
      </c>
    </row>
    <row r="8612" spans="1:4" hidden="1">
      <c r="A8612" s="452" t="s">
        <v>25701</v>
      </c>
      <c r="B8612" s="820" t="s">
        <v>25702</v>
      </c>
      <c r="C8612" s="452" t="s">
        <v>25703</v>
      </c>
      <c r="D8612" s="452" t="s">
        <v>19</v>
      </c>
    </row>
    <row r="8613" spans="1:4" hidden="1">
      <c r="A8613" s="452" t="s">
        <v>25704</v>
      </c>
      <c r="B8613" s="820" t="s">
        <v>25705</v>
      </c>
      <c r="C8613" s="452" t="s">
        <v>25706</v>
      </c>
      <c r="D8613" s="452" t="s">
        <v>35</v>
      </c>
    </row>
    <row r="8614" spans="1:4" hidden="1">
      <c r="A8614" s="452" t="s">
        <v>25707</v>
      </c>
      <c r="B8614" s="820" t="s">
        <v>25708</v>
      </c>
      <c r="C8614" s="452" t="s">
        <v>25709</v>
      </c>
      <c r="D8614" s="452" t="s">
        <v>7</v>
      </c>
    </row>
    <row r="8615" spans="1:4" hidden="1">
      <c r="A8615" s="452" t="s">
        <v>25710</v>
      </c>
      <c r="B8615" s="820" t="s">
        <v>25711</v>
      </c>
      <c r="C8615" s="452" t="s">
        <v>25712</v>
      </c>
      <c r="D8615" s="452" t="s">
        <v>39</v>
      </c>
    </row>
    <row r="8616" spans="1:4" hidden="1">
      <c r="A8616" s="452" t="s">
        <v>25713</v>
      </c>
      <c r="B8616" s="820" t="s">
        <v>25714</v>
      </c>
      <c r="C8616" s="452" t="s">
        <v>25715</v>
      </c>
      <c r="D8616" s="452" t="s">
        <v>43</v>
      </c>
    </row>
    <row r="8617" spans="1:4" hidden="1">
      <c r="A8617" s="452" t="s">
        <v>25716</v>
      </c>
      <c r="B8617" s="820" t="s">
        <v>25717</v>
      </c>
      <c r="C8617" s="452" t="s">
        <v>25718</v>
      </c>
      <c r="D8617" s="452" t="s">
        <v>47</v>
      </c>
    </row>
    <row r="8618" spans="1:4" hidden="1">
      <c r="A8618" s="452" t="s">
        <v>25719</v>
      </c>
      <c r="B8618" s="820" t="s">
        <v>25720</v>
      </c>
      <c r="C8618" s="452" t="s">
        <v>25721</v>
      </c>
      <c r="D8618" s="452" t="s">
        <v>11</v>
      </c>
    </row>
    <row r="8619" spans="1:4" hidden="1">
      <c r="A8619" s="452" t="s">
        <v>25722</v>
      </c>
      <c r="B8619" s="820" t="s">
        <v>25723</v>
      </c>
      <c r="C8619" s="452" t="s">
        <v>25724</v>
      </c>
      <c r="D8619" s="452" t="s">
        <v>54</v>
      </c>
    </row>
    <row r="8620" spans="1:4" hidden="1">
      <c r="A8620" s="452" t="s">
        <v>25725</v>
      </c>
      <c r="B8620" s="820" t="s">
        <v>25726</v>
      </c>
      <c r="C8620" s="452" t="s">
        <v>25727</v>
      </c>
      <c r="D8620" s="452" t="s">
        <v>15</v>
      </c>
    </row>
    <row r="8621" spans="1:4" hidden="1">
      <c r="A8621" s="452" t="s">
        <v>25728</v>
      </c>
      <c r="B8621" s="820" t="s">
        <v>25729</v>
      </c>
      <c r="C8621" s="452" t="s">
        <v>25730</v>
      </c>
      <c r="D8621" s="452" t="s">
        <v>19</v>
      </c>
    </row>
    <row r="8622" spans="1:4" hidden="1">
      <c r="A8622" s="452" t="s">
        <v>25731</v>
      </c>
      <c r="B8622" s="820" t="s">
        <v>25732</v>
      </c>
      <c r="C8622" s="452" t="s">
        <v>25733</v>
      </c>
      <c r="D8622" s="452" t="s">
        <v>35</v>
      </c>
    </row>
    <row r="8623" spans="1:4" hidden="1">
      <c r="A8623" s="452" t="s">
        <v>25734</v>
      </c>
      <c r="B8623" s="820" t="s">
        <v>25735</v>
      </c>
      <c r="C8623" s="452" t="s">
        <v>25736</v>
      </c>
      <c r="D8623" s="452" t="s">
        <v>7</v>
      </c>
    </row>
    <row r="8624" spans="1:4" hidden="1">
      <c r="A8624" s="452" t="s">
        <v>25737</v>
      </c>
      <c r="B8624" s="820" t="s">
        <v>25738</v>
      </c>
      <c r="C8624" s="452" t="s">
        <v>25739</v>
      </c>
      <c r="D8624" s="452" t="s">
        <v>39</v>
      </c>
    </row>
    <row r="8625" spans="1:4" hidden="1">
      <c r="A8625" s="452" t="s">
        <v>25740</v>
      </c>
      <c r="B8625" s="820" t="s">
        <v>25741</v>
      </c>
      <c r="C8625" s="452" t="s">
        <v>25742</v>
      </c>
      <c r="D8625" s="452" t="s">
        <v>43</v>
      </c>
    </row>
    <row r="8626" spans="1:4" hidden="1">
      <c r="A8626" s="452" t="s">
        <v>25743</v>
      </c>
      <c r="B8626" s="820" t="s">
        <v>25744</v>
      </c>
      <c r="C8626" s="452" t="s">
        <v>25745</v>
      </c>
      <c r="D8626" s="452" t="s">
        <v>47</v>
      </c>
    </row>
    <row r="8627" spans="1:4" hidden="1">
      <c r="A8627" s="452" t="s">
        <v>25746</v>
      </c>
      <c r="B8627" s="820" t="s">
        <v>25747</v>
      </c>
      <c r="C8627" s="452" t="s">
        <v>25748</v>
      </c>
      <c r="D8627" s="452" t="s">
        <v>11</v>
      </c>
    </row>
    <row r="8628" spans="1:4" hidden="1">
      <c r="A8628" s="452" t="s">
        <v>25749</v>
      </c>
      <c r="B8628" s="820" t="s">
        <v>25750</v>
      </c>
      <c r="C8628" s="452" t="s">
        <v>25751</v>
      </c>
      <c r="D8628" s="452" t="s">
        <v>54</v>
      </c>
    </row>
    <row r="8629" spans="1:4" hidden="1">
      <c r="A8629" s="452" t="s">
        <v>25752</v>
      </c>
      <c r="B8629" s="820" t="s">
        <v>25753</v>
      </c>
      <c r="C8629" s="452" t="s">
        <v>25754</v>
      </c>
      <c r="D8629" s="452" t="s">
        <v>15</v>
      </c>
    </row>
    <row r="8630" spans="1:4" hidden="1">
      <c r="A8630" s="452" t="s">
        <v>25755</v>
      </c>
      <c r="B8630" s="820" t="s">
        <v>25756</v>
      </c>
      <c r="C8630" s="452" t="s">
        <v>25757</v>
      </c>
      <c r="D8630" s="452" t="s">
        <v>19</v>
      </c>
    </row>
    <row r="8631" spans="1:4" hidden="1">
      <c r="A8631" s="452" t="s">
        <v>25758</v>
      </c>
      <c r="B8631" s="820" t="s">
        <v>25759</v>
      </c>
      <c r="C8631" s="452" t="s">
        <v>25760</v>
      </c>
      <c r="D8631" s="452" t="s">
        <v>35</v>
      </c>
    </row>
    <row r="8632" spans="1:4" hidden="1">
      <c r="A8632" s="452" t="s">
        <v>25761</v>
      </c>
      <c r="B8632" s="820" t="s">
        <v>25762</v>
      </c>
      <c r="C8632" s="452" t="s">
        <v>25763</v>
      </c>
      <c r="D8632" s="452" t="s">
        <v>7</v>
      </c>
    </row>
    <row r="8633" spans="1:4" hidden="1">
      <c r="A8633" s="452" t="s">
        <v>25764</v>
      </c>
      <c r="B8633" s="820" t="s">
        <v>25765</v>
      </c>
      <c r="C8633" s="452" t="s">
        <v>25766</v>
      </c>
      <c r="D8633" s="452" t="s">
        <v>39</v>
      </c>
    </row>
    <row r="8634" spans="1:4" hidden="1">
      <c r="A8634" s="452" t="s">
        <v>25767</v>
      </c>
      <c r="B8634" s="820" t="s">
        <v>25768</v>
      </c>
      <c r="C8634" s="452" t="s">
        <v>25769</v>
      </c>
      <c r="D8634" s="452" t="s">
        <v>43</v>
      </c>
    </row>
    <row r="8635" spans="1:4" hidden="1">
      <c r="A8635" s="452" t="s">
        <v>25770</v>
      </c>
      <c r="B8635" s="820" t="s">
        <v>25771</v>
      </c>
      <c r="C8635" s="452" t="s">
        <v>25772</v>
      </c>
      <c r="D8635" s="452" t="s">
        <v>47</v>
      </c>
    </row>
    <row r="8636" spans="1:4" hidden="1">
      <c r="A8636" s="452" t="s">
        <v>25773</v>
      </c>
      <c r="B8636" s="820" t="s">
        <v>25774</v>
      </c>
      <c r="C8636" s="452" t="s">
        <v>25775</v>
      </c>
      <c r="D8636" s="452" t="s">
        <v>11</v>
      </c>
    </row>
    <row r="8637" spans="1:4" hidden="1">
      <c r="A8637" s="452" t="s">
        <v>25776</v>
      </c>
      <c r="B8637" s="820" t="s">
        <v>25777</v>
      </c>
      <c r="C8637" s="452" t="s">
        <v>25778</v>
      </c>
      <c r="D8637" s="452" t="s">
        <v>54</v>
      </c>
    </row>
    <row r="8638" spans="1:4" hidden="1">
      <c r="A8638" s="452" t="s">
        <v>25779</v>
      </c>
      <c r="B8638" s="820" t="s">
        <v>25780</v>
      </c>
      <c r="C8638" s="452" t="s">
        <v>25781</v>
      </c>
      <c r="D8638" s="452" t="s">
        <v>15</v>
      </c>
    </row>
    <row r="8639" spans="1:4" hidden="1">
      <c r="A8639" s="452" t="s">
        <v>25782</v>
      </c>
      <c r="B8639" s="820" t="s">
        <v>25783</v>
      </c>
      <c r="C8639" s="452" t="s">
        <v>25784</v>
      </c>
      <c r="D8639" s="452" t="s">
        <v>19</v>
      </c>
    </row>
    <row r="8640" spans="1:4" hidden="1">
      <c r="A8640" s="452" t="s">
        <v>25785</v>
      </c>
      <c r="B8640" s="820" t="s">
        <v>25786</v>
      </c>
      <c r="C8640" s="452" t="s">
        <v>25787</v>
      </c>
      <c r="D8640" s="452" t="s">
        <v>35</v>
      </c>
    </row>
    <row r="8641" spans="1:4" hidden="1">
      <c r="A8641" s="452" t="s">
        <v>25788</v>
      </c>
      <c r="B8641" s="820" t="s">
        <v>25789</v>
      </c>
      <c r="C8641" s="452" t="s">
        <v>25790</v>
      </c>
      <c r="D8641" s="452" t="s">
        <v>7</v>
      </c>
    </row>
    <row r="8642" spans="1:4" hidden="1">
      <c r="A8642" s="452" t="s">
        <v>25791</v>
      </c>
      <c r="B8642" s="820" t="s">
        <v>25792</v>
      </c>
      <c r="C8642" s="452" t="s">
        <v>25793</v>
      </c>
      <c r="D8642" s="452" t="s">
        <v>39</v>
      </c>
    </row>
    <row r="8643" spans="1:4" hidden="1">
      <c r="A8643" s="452" t="s">
        <v>25794</v>
      </c>
      <c r="B8643" s="820" t="s">
        <v>25795</v>
      </c>
      <c r="C8643" s="452" t="s">
        <v>25796</v>
      </c>
      <c r="D8643" s="452" t="s">
        <v>43</v>
      </c>
    </row>
    <row r="8644" spans="1:4" hidden="1">
      <c r="A8644" s="452" t="s">
        <v>25797</v>
      </c>
      <c r="B8644" s="820" t="s">
        <v>25798</v>
      </c>
      <c r="C8644" s="452" t="s">
        <v>25799</v>
      </c>
      <c r="D8644" s="452" t="s">
        <v>47</v>
      </c>
    </row>
    <row r="8645" spans="1:4" hidden="1">
      <c r="A8645" s="452" t="s">
        <v>25800</v>
      </c>
      <c r="B8645" s="820" t="s">
        <v>25801</v>
      </c>
      <c r="C8645" s="452" t="s">
        <v>25802</v>
      </c>
      <c r="D8645" s="452" t="s">
        <v>11</v>
      </c>
    </row>
    <row r="8646" spans="1:4" hidden="1">
      <c r="A8646" s="452" t="s">
        <v>25803</v>
      </c>
      <c r="B8646" s="820" t="s">
        <v>25804</v>
      </c>
      <c r="C8646" s="452" t="s">
        <v>25805</v>
      </c>
      <c r="D8646" s="452" t="s">
        <v>54</v>
      </c>
    </row>
    <row r="8647" spans="1:4" hidden="1">
      <c r="A8647" s="452" t="s">
        <v>25806</v>
      </c>
      <c r="B8647" s="820" t="s">
        <v>25807</v>
      </c>
      <c r="C8647" s="452" t="s">
        <v>25808</v>
      </c>
      <c r="D8647" s="452" t="s">
        <v>15</v>
      </c>
    </row>
    <row r="8648" spans="1:4" hidden="1">
      <c r="A8648" s="452" t="s">
        <v>25809</v>
      </c>
      <c r="B8648" s="820" t="s">
        <v>25810</v>
      </c>
      <c r="C8648" s="452" t="s">
        <v>25811</v>
      </c>
      <c r="D8648" s="452" t="s">
        <v>19</v>
      </c>
    </row>
    <row r="8649" spans="1:4" hidden="1">
      <c r="A8649" s="452" t="s">
        <v>25812</v>
      </c>
      <c r="B8649" s="820" t="s">
        <v>25813</v>
      </c>
      <c r="C8649" s="452" t="s">
        <v>25814</v>
      </c>
      <c r="D8649" s="452" t="s">
        <v>35</v>
      </c>
    </row>
    <row r="8650" spans="1:4" hidden="1">
      <c r="A8650" s="452" t="s">
        <v>25815</v>
      </c>
      <c r="B8650" s="820" t="s">
        <v>25816</v>
      </c>
      <c r="C8650" s="452" t="s">
        <v>25817</v>
      </c>
      <c r="D8650" s="452" t="s">
        <v>7</v>
      </c>
    </row>
    <row r="8651" spans="1:4" hidden="1">
      <c r="A8651" s="452" t="s">
        <v>25818</v>
      </c>
      <c r="B8651" s="820" t="s">
        <v>25819</v>
      </c>
      <c r="C8651" s="452" t="s">
        <v>25820</v>
      </c>
      <c r="D8651" s="452" t="s">
        <v>39</v>
      </c>
    </row>
    <row r="8652" spans="1:4" hidden="1">
      <c r="A8652" s="452" t="s">
        <v>25821</v>
      </c>
      <c r="B8652" s="820" t="s">
        <v>25822</v>
      </c>
      <c r="C8652" s="452" t="s">
        <v>25823</v>
      </c>
      <c r="D8652" s="452" t="s">
        <v>43</v>
      </c>
    </row>
    <row r="8653" spans="1:4" hidden="1">
      <c r="A8653" s="452" t="s">
        <v>25824</v>
      </c>
      <c r="B8653" s="820" t="s">
        <v>25825</v>
      </c>
      <c r="C8653" s="452" t="s">
        <v>25826</v>
      </c>
      <c r="D8653" s="452" t="s">
        <v>47</v>
      </c>
    </row>
    <row r="8654" spans="1:4" hidden="1">
      <c r="A8654" s="452" t="s">
        <v>25827</v>
      </c>
      <c r="B8654" s="820" t="s">
        <v>25828</v>
      </c>
      <c r="C8654" s="452" t="s">
        <v>25829</v>
      </c>
      <c r="D8654" s="452" t="s">
        <v>11</v>
      </c>
    </row>
    <row r="8655" spans="1:4" hidden="1">
      <c r="A8655" s="452" t="s">
        <v>25830</v>
      </c>
      <c r="B8655" s="820" t="s">
        <v>25831</v>
      </c>
      <c r="C8655" s="452" t="s">
        <v>25832</v>
      </c>
      <c r="D8655" s="452" t="s">
        <v>54</v>
      </c>
    </row>
    <row r="8656" spans="1:4" hidden="1">
      <c r="A8656" s="452" t="s">
        <v>25833</v>
      </c>
      <c r="B8656" s="820" t="s">
        <v>25834</v>
      </c>
      <c r="C8656" s="452" t="s">
        <v>25835</v>
      </c>
      <c r="D8656" s="452" t="s">
        <v>15</v>
      </c>
    </row>
    <row r="8657" spans="1:4" hidden="1">
      <c r="A8657" s="452" t="s">
        <v>25836</v>
      </c>
      <c r="B8657" s="820" t="s">
        <v>25837</v>
      </c>
      <c r="C8657" s="452" t="s">
        <v>25838</v>
      </c>
      <c r="D8657" s="452" t="s">
        <v>19</v>
      </c>
    </row>
    <row r="8658" spans="1:4" hidden="1">
      <c r="A8658" s="452" t="s">
        <v>25839</v>
      </c>
      <c r="B8658" s="820" t="s">
        <v>25840</v>
      </c>
      <c r="C8658" s="452" t="s">
        <v>25841</v>
      </c>
      <c r="D8658" s="452" t="s">
        <v>35</v>
      </c>
    </row>
    <row r="8659" spans="1:4" hidden="1">
      <c r="A8659" s="452" t="s">
        <v>25842</v>
      </c>
      <c r="B8659" s="820" t="s">
        <v>25843</v>
      </c>
      <c r="C8659" s="452" t="s">
        <v>25844</v>
      </c>
      <c r="D8659" s="452" t="s">
        <v>7</v>
      </c>
    </row>
    <row r="8660" spans="1:4" hidden="1">
      <c r="A8660" s="452" t="s">
        <v>25845</v>
      </c>
      <c r="B8660" s="820" t="s">
        <v>25846</v>
      </c>
      <c r="C8660" s="452" t="s">
        <v>25847</v>
      </c>
      <c r="D8660" s="452" t="s">
        <v>39</v>
      </c>
    </row>
    <row r="8661" spans="1:4" hidden="1">
      <c r="A8661" s="452" t="s">
        <v>25848</v>
      </c>
      <c r="B8661" s="820" t="s">
        <v>25849</v>
      </c>
      <c r="C8661" s="452" t="s">
        <v>25850</v>
      </c>
      <c r="D8661" s="452" t="s">
        <v>43</v>
      </c>
    </row>
    <row r="8662" spans="1:4" hidden="1">
      <c r="A8662" s="452" t="s">
        <v>25851</v>
      </c>
      <c r="B8662" s="820" t="s">
        <v>25852</v>
      </c>
      <c r="C8662" s="452" t="s">
        <v>25853</v>
      </c>
      <c r="D8662" s="452" t="s">
        <v>47</v>
      </c>
    </row>
    <row r="8663" spans="1:4" hidden="1">
      <c r="A8663" s="452" t="s">
        <v>25854</v>
      </c>
      <c r="B8663" s="820" t="s">
        <v>25855</v>
      </c>
      <c r="C8663" s="452" t="s">
        <v>25856</v>
      </c>
      <c r="D8663" s="452" t="s">
        <v>11</v>
      </c>
    </row>
    <row r="8664" spans="1:4" hidden="1">
      <c r="A8664" s="452" t="s">
        <v>25857</v>
      </c>
      <c r="B8664" s="820" t="s">
        <v>25858</v>
      </c>
      <c r="C8664" s="452" t="s">
        <v>25859</v>
      </c>
      <c r="D8664" s="452" t="s">
        <v>54</v>
      </c>
    </row>
    <row r="8665" spans="1:4" hidden="1">
      <c r="A8665" s="452" t="s">
        <v>25860</v>
      </c>
      <c r="B8665" s="820" t="s">
        <v>25861</v>
      </c>
      <c r="C8665" s="452" t="s">
        <v>25862</v>
      </c>
      <c r="D8665" s="452" t="s">
        <v>15</v>
      </c>
    </row>
    <row r="8666" spans="1:4" hidden="1">
      <c r="A8666" s="452" t="s">
        <v>25863</v>
      </c>
      <c r="B8666" s="820" t="s">
        <v>25864</v>
      </c>
      <c r="C8666" s="452" t="s">
        <v>25865</v>
      </c>
      <c r="D8666" s="452" t="s">
        <v>19</v>
      </c>
    </row>
    <row r="8667" spans="1:4" hidden="1">
      <c r="A8667" s="452" t="s">
        <v>25866</v>
      </c>
      <c r="B8667" s="820" t="s">
        <v>25867</v>
      </c>
      <c r="C8667" s="452" t="s">
        <v>25868</v>
      </c>
      <c r="D8667" s="452" t="s">
        <v>35</v>
      </c>
    </row>
    <row r="8668" spans="1:4" hidden="1">
      <c r="A8668" s="452" t="s">
        <v>25869</v>
      </c>
      <c r="B8668" s="820" t="s">
        <v>25870</v>
      </c>
      <c r="C8668" s="452" t="s">
        <v>25871</v>
      </c>
      <c r="D8668" s="452" t="s">
        <v>7</v>
      </c>
    </row>
    <row r="8669" spans="1:4" hidden="1">
      <c r="A8669" s="452" t="s">
        <v>25872</v>
      </c>
      <c r="B8669" s="820" t="s">
        <v>25873</v>
      </c>
      <c r="C8669" s="452" t="s">
        <v>25874</v>
      </c>
      <c r="D8669" s="452" t="s">
        <v>39</v>
      </c>
    </row>
    <row r="8670" spans="1:4" hidden="1">
      <c r="A8670" s="452" t="s">
        <v>25875</v>
      </c>
      <c r="B8670" s="820" t="s">
        <v>25876</v>
      </c>
      <c r="C8670" s="452" t="s">
        <v>25877</v>
      </c>
      <c r="D8670" s="452" t="s">
        <v>43</v>
      </c>
    </row>
    <row r="8671" spans="1:4" hidden="1">
      <c r="A8671" s="452" t="s">
        <v>25878</v>
      </c>
      <c r="B8671" s="820" t="s">
        <v>25879</v>
      </c>
      <c r="C8671" s="452" t="s">
        <v>25880</v>
      </c>
      <c r="D8671" s="452" t="s">
        <v>47</v>
      </c>
    </row>
    <row r="8672" spans="1:4" hidden="1">
      <c r="A8672" s="452" t="s">
        <v>25881</v>
      </c>
      <c r="B8672" s="820" t="s">
        <v>25882</v>
      </c>
      <c r="C8672" s="452" t="s">
        <v>25883</v>
      </c>
      <c r="D8672" s="452" t="s">
        <v>11</v>
      </c>
    </row>
    <row r="8673" spans="1:4" hidden="1">
      <c r="A8673" s="452" t="s">
        <v>25884</v>
      </c>
      <c r="B8673" s="820" t="s">
        <v>25885</v>
      </c>
      <c r="C8673" s="452" t="s">
        <v>25886</v>
      </c>
      <c r="D8673" s="452" t="s">
        <v>54</v>
      </c>
    </row>
    <row r="8674" spans="1:4" hidden="1">
      <c r="A8674" s="452" t="s">
        <v>25887</v>
      </c>
      <c r="B8674" s="820" t="s">
        <v>25888</v>
      </c>
      <c r="C8674" s="452" t="s">
        <v>25889</v>
      </c>
      <c r="D8674" s="452" t="s">
        <v>15</v>
      </c>
    </row>
    <row r="8675" spans="1:4" hidden="1">
      <c r="A8675" s="452" t="s">
        <v>25890</v>
      </c>
      <c r="B8675" s="820" t="s">
        <v>25891</v>
      </c>
      <c r="C8675" s="452" t="s">
        <v>25892</v>
      </c>
      <c r="D8675" s="452" t="s">
        <v>19</v>
      </c>
    </row>
    <row r="8676" spans="1:4" hidden="1">
      <c r="A8676" s="452" t="s">
        <v>25893</v>
      </c>
      <c r="B8676" s="820" t="s">
        <v>25894</v>
      </c>
      <c r="C8676" s="452" t="s">
        <v>25895</v>
      </c>
      <c r="D8676" s="452" t="s">
        <v>35</v>
      </c>
    </row>
    <row r="8677" spans="1:4" hidden="1">
      <c r="A8677" s="452" t="s">
        <v>25896</v>
      </c>
      <c r="B8677" s="820" t="s">
        <v>25897</v>
      </c>
      <c r="C8677" s="452" t="s">
        <v>25898</v>
      </c>
      <c r="D8677" s="452" t="s">
        <v>7</v>
      </c>
    </row>
    <row r="8678" spans="1:4" hidden="1">
      <c r="A8678" s="452" t="s">
        <v>25899</v>
      </c>
      <c r="B8678" s="820" t="s">
        <v>25900</v>
      </c>
      <c r="C8678" s="452" t="s">
        <v>25901</v>
      </c>
      <c r="D8678" s="452" t="s">
        <v>39</v>
      </c>
    </row>
    <row r="8679" spans="1:4" hidden="1">
      <c r="A8679" s="452" t="s">
        <v>25902</v>
      </c>
      <c r="B8679" s="820" t="s">
        <v>25903</v>
      </c>
      <c r="C8679" s="452" t="s">
        <v>25904</v>
      </c>
      <c r="D8679" s="452" t="s">
        <v>43</v>
      </c>
    </row>
    <row r="8680" spans="1:4" hidden="1">
      <c r="A8680" s="452" t="s">
        <v>25905</v>
      </c>
      <c r="B8680" s="820" t="s">
        <v>25906</v>
      </c>
      <c r="C8680" s="452" t="s">
        <v>25907</v>
      </c>
      <c r="D8680" s="452" t="s">
        <v>47</v>
      </c>
    </row>
    <row r="8681" spans="1:4" hidden="1">
      <c r="A8681" s="452" t="s">
        <v>25908</v>
      </c>
      <c r="B8681" s="820" t="s">
        <v>25909</v>
      </c>
      <c r="C8681" s="452" t="s">
        <v>25910</v>
      </c>
      <c r="D8681" s="452" t="s">
        <v>11</v>
      </c>
    </row>
    <row r="8682" spans="1:4" hidden="1">
      <c r="A8682" s="452" t="s">
        <v>25911</v>
      </c>
      <c r="B8682" s="820" t="s">
        <v>25912</v>
      </c>
      <c r="C8682" s="452" t="s">
        <v>25913</v>
      </c>
      <c r="D8682" s="452" t="s">
        <v>54</v>
      </c>
    </row>
    <row r="8683" spans="1:4" hidden="1">
      <c r="A8683" s="452" t="s">
        <v>25914</v>
      </c>
      <c r="B8683" s="820" t="s">
        <v>25915</v>
      </c>
      <c r="C8683" s="452" t="s">
        <v>25916</v>
      </c>
      <c r="D8683" s="452" t="s">
        <v>15</v>
      </c>
    </row>
    <row r="8684" spans="1:4" hidden="1">
      <c r="A8684" s="452" t="s">
        <v>25917</v>
      </c>
      <c r="B8684" s="820" t="s">
        <v>25918</v>
      </c>
      <c r="C8684" s="452" t="s">
        <v>25919</v>
      </c>
      <c r="D8684" s="452" t="s">
        <v>19</v>
      </c>
    </row>
    <row r="8685" spans="1:4" hidden="1">
      <c r="A8685" s="452" t="s">
        <v>25920</v>
      </c>
      <c r="B8685" s="820" t="s">
        <v>25921</v>
      </c>
      <c r="C8685" s="452" t="s">
        <v>25922</v>
      </c>
      <c r="D8685" s="452" t="s">
        <v>35</v>
      </c>
    </row>
    <row r="8686" spans="1:4" hidden="1">
      <c r="A8686" s="452" t="s">
        <v>25923</v>
      </c>
      <c r="B8686" s="820" t="s">
        <v>25924</v>
      </c>
      <c r="C8686" s="452" t="s">
        <v>25925</v>
      </c>
      <c r="D8686" s="452" t="s">
        <v>7</v>
      </c>
    </row>
    <row r="8687" spans="1:4" hidden="1">
      <c r="A8687" s="452" t="s">
        <v>25926</v>
      </c>
      <c r="B8687" s="820" t="s">
        <v>25927</v>
      </c>
      <c r="C8687" s="452" t="s">
        <v>25928</v>
      </c>
      <c r="D8687" s="452" t="s">
        <v>39</v>
      </c>
    </row>
    <row r="8688" spans="1:4" hidden="1">
      <c r="A8688" s="452" t="s">
        <v>25929</v>
      </c>
      <c r="B8688" s="820" t="s">
        <v>25930</v>
      </c>
      <c r="C8688" s="452" t="s">
        <v>25931</v>
      </c>
      <c r="D8688" s="452" t="s">
        <v>43</v>
      </c>
    </row>
    <row r="8689" spans="1:4" hidden="1">
      <c r="A8689" s="452" t="s">
        <v>25932</v>
      </c>
      <c r="B8689" s="820" t="s">
        <v>25933</v>
      </c>
      <c r="C8689" s="452" t="s">
        <v>25934</v>
      </c>
      <c r="D8689" s="452" t="s">
        <v>47</v>
      </c>
    </row>
    <row r="8690" spans="1:4" hidden="1">
      <c r="A8690" s="452" t="s">
        <v>25935</v>
      </c>
      <c r="B8690" s="820" t="s">
        <v>25936</v>
      </c>
      <c r="C8690" s="452" t="s">
        <v>25937</v>
      </c>
      <c r="D8690" s="452" t="s">
        <v>11</v>
      </c>
    </row>
    <row r="8691" spans="1:4" hidden="1">
      <c r="A8691" s="452" t="s">
        <v>25938</v>
      </c>
      <c r="B8691" s="820" t="s">
        <v>25939</v>
      </c>
      <c r="C8691" s="452" t="s">
        <v>25940</v>
      </c>
      <c r="D8691" s="452" t="s">
        <v>54</v>
      </c>
    </row>
    <row r="8692" spans="1:4" hidden="1">
      <c r="A8692" s="452" t="s">
        <v>25941</v>
      </c>
      <c r="B8692" s="820" t="s">
        <v>25942</v>
      </c>
      <c r="C8692" s="452" t="s">
        <v>25943</v>
      </c>
      <c r="D8692" s="452" t="s">
        <v>15</v>
      </c>
    </row>
    <row r="8693" spans="1:4" hidden="1">
      <c r="A8693" s="452" t="s">
        <v>25944</v>
      </c>
      <c r="B8693" s="820" t="s">
        <v>25945</v>
      </c>
      <c r="C8693" s="452" t="s">
        <v>25946</v>
      </c>
      <c r="D8693" s="452" t="s">
        <v>19</v>
      </c>
    </row>
    <row r="8694" spans="1:4" hidden="1">
      <c r="A8694" s="452" t="s">
        <v>25947</v>
      </c>
      <c r="B8694" s="820" t="s">
        <v>25948</v>
      </c>
      <c r="C8694" s="452" t="s">
        <v>25949</v>
      </c>
      <c r="D8694" s="452" t="s">
        <v>35</v>
      </c>
    </row>
    <row r="8695" spans="1:4" hidden="1">
      <c r="A8695" s="452" t="s">
        <v>25950</v>
      </c>
      <c r="B8695" s="820" t="s">
        <v>25951</v>
      </c>
      <c r="C8695" s="452" t="s">
        <v>25952</v>
      </c>
      <c r="D8695" s="452" t="s">
        <v>7</v>
      </c>
    </row>
    <row r="8696" spans="1:4" hidden="1">
      <c r="A8696" s="452" t="s">
        <v>25953</v>
      </c>
      <c r="B8696" s="820" t="s">
        <v>25954</v>
      </c>
      <c r="C8696" s="452" t="s">
        <v>25955</v>
      </c>
      <c r="D8696" s="452" t="s">
        <v>39</v>
      </c>
    </row>
    <row r="8697" spans="1:4" hidden="1">
      <c r="A8697" s="452" t="s">
        <v>25956</v>
      </c>
      <c r="B8697" s="820" t="s">
        <v>25957</v>
      </c>
      <c r="C8697" s="452" t="s">
        <v>25958</v>
      </c>
      <c r="D8697" s="452" t="s">
        <v>43</v>
      </c>
    </row>
    <row r="8698" spans="1:4" hidden="1">
      <c r="A8698" s="452" t="s">
        <v>25959</v>
      </c>
      <c r="B8698" s="820" t="s">
        <v>25960</v>
      </c>
      <c r="C8698" s="452" t="s">
        <v>25961</v>
      </c>
      <c r="D8698" s="452" t="s">
        <v>47</v>
      </c>
    </row>
    <row r="8699" spans="1:4" hidden="1">
      <c r="A8699" s="452" t="s">
        <v>25962</v>
      </c>
      <c r="B8699" s="820" t="s">
        <v>25963</v>
      </c>
      <c r="C8699" s="452" t="s">
        <v>25964</v>
      </c>
      <c r="D8699" s="452" t="s">
        <v>11</v>
      </c>
    </row>
    <row r="8700" spans="1:4" hidden="1">
      <c r="A8700" s="452" t="s">
        <v>25965</v>
      </c>
      <c r="B8700" s="820" t="s">
        <v>25966</v>
      </c>
      <c r="C8700" s="452" t="s">
        <v>25967</v>
      </c>
      <c r="D8700" s="452" t="s">
        <v>54</v>
      </c>
    </row>
    <row r="8701" spans="1:4" hidden="1">
      <c r="A8701" s="452" t="s">
        <v>25968</v>
      </c>
      <c r="B8701" s="820" t="s">
        <v>25969</v>
      </c>
      <c r="C8701" s="452" t="s">
        <v>25970</v>
      </c>
      <c r="D8701" s="452" t="s">
        <v>15</v>
      </c>
    </row>
    <row r="8702" spans="1:4" hidden="1">
      <c r="A8702" s="452" t="s">
        <v>25971</v>
      </c>
      <c r="B8702" s="820" t="s">
        <v>25972</v>
      </c>
      <c r="C8702" s="452" t="s">
        <v>25973</v>
      </c>
      <c r="D8702" s="452" t="s">
        <v>19</v>
      </c>
    </row>
    <row r="8703" spans="1:4" hidden="1">
      <c r="A8703" s="452" t="s">
        <v>25974</v>
      </c>
      <c r="B8703" s="820" t="s">
        <v>25975</v>
      </c>
      <c r="C8703" s="452" t="s">
        <v>25976</v>
      </c>
      <c r="D8703" s="452" t="s">
        <v>35</v>
      </c>
    </row>
    <row r="8704" spans="1:4" hidden="1">
      <c r="A8704" s="452" t="s">
        <v>25977</v>
      </c>
      <c r="B8704" s="820" t="s">
        <v>25978</v>
      </c>
      <c r="C8704" s="452" t="s">
        <v>25979</v>
      </c>
      <c r="D8704" s="452" t="s">
        <v>7</v>
      </c>
    </row>
    <row r="8705" spans="1:4" hidden="1">
      <c r="A8705" s="452" t="s">
        <v>25980</v>
      </c>
      <c r="B8705" s="820" t="s">
        <v>25981</v>
      </c>
      <c r="C8705" s="452" t="s">
        <v>25982</v>
      </c>
      <c r="D8705" s="452" t="s">
        <v>39</v>
      </c>
    </row>
    <row r="8706" spans="1:4" hidden="1">
      <c r="A8706" s="452" t="s">
        <v>25983</v>
      </c>
      <c r="B8706" s="820" t="s">
        <v>25984</v>
      </c>
      <c r="C8706" s="452" t="s">
        <v>25985</v>
      </c>
      <c r="D8706" s="452" t="s">
        <v>43</v>
      </c>
    </row>
    <row r="8707" spans="1:4" hidden="1">
      <c r="A8707" s="452" t="s">
        <v>25986</v>
      </c>
      <c r="B8707" s="820" t="s">
        <v>25987</v>
      </c>
      <c r="C8707" s="452" t="s">
        <v>25988</v>
      </c>
      <c r="D8707" s="452" t="s">
        <v>47</v>
      </c>
    </row>
    <row r="8708" spans="1:4" hidden="1">
      <c r="A8708" s="452" t="s">
        <v>25989</v>
      </c>
      <c r="B8708" s="820" t="s">
        <v>25990</v>
      </c>
      <c r="C8708" s="452" t="s">
        <v>25991</v>
      </c>
      <c r="D8708" s="452" t="s">
        <v>11</v>
      </c>
    </row>
    <row r="8709" spans="1:4" hidden="1">
      <c r="A8709" s="452" t="s">
        <v>25992</v>
      </c>
      <c r="B8709" s="820" t="s">
        <v>25993</v>
      </c>
      <c r="C8709" s="452" t="s">
        <v>25994</v>
      </c>
      <c r="D8709" s="452" t="s">
        <v>54</v>
      </c>
    </row>
    <row r="8710" spans="1:4" hidden="1">
      <c r="A8710" s="452" t="s">
        <v>25995</v>
      </c>
      <c r="B8710" s="820" t="s">
        <v>25996</v>
      </c>
      <c r="C8710" s="452" t="s">
        <v>25997</v>
      </c>
      <c r="D8710" s="452" t="s">
        <v>15</v>
      </c>
    </row>
    <row r="8711" spans="1:4" hidden="1">
      <c r="A8711" s="452" t="s">
        <v>25998</v>
      </c>
      <c r="B8711" s="820" t="s">
        <v>25999</v>
      </c>
      <c r="C8711" s="452" t="s">
        <v>26000</v>
      </c>
      <c r="D8711" s="452" t="s">
        <v>19</v>
      </c>
    </row>
    <row r="8712" spans="1:4" hidden="1">
      <c r="A8712" s="452" t="s">
        <v>26001</v>
      </c>
      <c r="B8712" s="820" t="s">
        <v>26002</v>
      </c>
      <c r="C8712" s="452" t="s">
        <v>26003</v>
      </c>
      <c r="D8712" s="452" t="s">
        <v>35</v>
      </c>
    </row>
    <row r="8713" spans="1:4" hidden="1">
      <c r="A8713" s="452" t="s">
        <v>26004</v>
      </c>
      <c r="B8713" s="820" t="s">
        <v>26005</v>
      </c>
      <c r="C8713" s="452" t="s">
        <v>26006</v>
      </c>
      <c r="D8713" s="452" t="s">
        <v>7</v>
      </c>
    </row>
    <row r="8714" spans="1:4" hidden="1">
      <c r="A8714" s="452" t="s">
        <v>26007</v>
      </c>
      <c r="B8714" s="820" t="s">
        <v>26008</v>
      </c>
      <c r="C8714" s="452" t="s">
        <v>26009</v>
      </c>
      <c r="D8714" s="452" t="s">
        <v>39</v>
      </c>
    </row>
    <row r="8715" spans="1:4" hidden="1">
      <c r="A8715" s="452" t="s">
        <v>26010</v>
      </c>
      <c r="B8715" s="820" t="s">
        <v>26011</v>
      </c>
      <c r="C8715" s="452" t="s">
        <v>26012</v>
      </c>
      <c r="D8715" s="452" t="s">
        <v>43</v>
      </c>
    </row>
    <row r="8716" spans="1:4" hidden="1">
      <c r="A8716" s="452" t="s">
        <v>26013</v>
      </c>
      <c r="B8716" s="820" t="s">
        <v>26014</v>
      </c>
      <c r="C8716" s="452" t="s">
        <v>26015</v>
      </c>
      <c r="D8716" s="452" t="s">
        <v>47</v>
      </c>
    </row>
    <row r="8717" spans="1:4" hidden="1">
      <c r="A8717" s="452" t="s">
        <v>26016</v>
      </c>
      <c r="B8717" s="820" t="s">
        <v>26017</v>
      </c>
      <c r="C8717" s="452" t="s">
        <v>26018</v>
      </c>
      <c r="D8717" s="452" t="s">
        <v>11</v>
      </c>
    </row>
    <row r="8718" spans="1:4" hidden="1">
      <c r="A8718" s="452" t="s">
        <v>26019</v>
      </c>
      <c r="B8718" s="820" t="s">
        <v>26020</v>
      </c>
      <c r="C8718" s="452" t="s">
        <v>26021</v>
      </c>
      <c r="D8718" s="452" t="s">
        <v>54</v>
      </c>
    </row>
    <row r="8719" spans="1:4" hidden="1">
      <c r="A8719" s="452" t="s">
        <v>26022</v>
      </c>
      <c r="B8719" s="820" t="s">
        <v>26023</v>
      </c>
      <c r="C8719" s="452" t="s">
        <v>26024</v>
      </c>
      <c r="D8719" s="452" t="s">
        <v>15</v>
      </c>
    </row>
    <row r="8720" spans="1:4" hidden="1">
      <c r="A8720" s="452" t="s">
        <v>26025</v>
      </c>
      <c r="B8720" s="820" t="s">
        <v>26026</v>
      </c>
      <c r="C8720" s="452" t="s">
        <v>26027</v>
      </c>
      <c r="D8720" s="452" t="s">
        <v>19</v>
      </c>
    </row>
    <row r="8721" spans="1:4" hidden="1">
      <c r="A8721" s="452" t="s">
        <v>26028</v>
      </c>
      <c r="B8721" s="820" t="s">
        <v>26029</v>
      </c>
      <c r="C8721" s="452" t="s">
        <v>26030</v>
      </c>
      <c r="D8721" s="452" t="s">
        <v>35</v>
      </c>
    </row>
    <row r="8722" spans="1:4" hidden="1">
      <c r="A8722" s="452" t="s">
        <v>26031</v>
      </c>
      <c r="B8722" s="820" t="s">
        <v>26032</v>
      </c>
      <c r="C8722" s="452" t="s">
        <v>26033</v>
      </c>
      <c r="D8722" s="452" t="s">
        <v>7</v>
      </c>
    </row>
    <row r="8723" spans="1:4" hidden="1">
      <c r="A8723" s="452" t="s">
        <v>26034</v>
      </c>
      <c r="B8723" s="820" t="s">
        <v>26035</v>
      </c>
      <c r="C8723" s="452" t="s">
        <v>26036</v>
      </c>
      <c r="D8723" s="452" t="s">
        <v>39</v>
      </c>
    </row>
    <row r="8724" spans="1:4" hidden="1">
      <c r="A8724" s="452" t="s">
        <v>26037</v>
      </c>
      <c r="B8724" s="820" t="s">
        <v>26038</v>
      </c>
      <c r="C8724" s="452" t="s">
        <v>26039</v>
      </c>
      <c r="D8724" s="452" t="s">
        <v>43</v>
      </c>
    </row>
    <row r="8725" spans="1:4" hidden="1">
      <c r="A8725" s="452" t="s">
        <v>26040</v>
      </c>
      <c r="B8725" s="820" t="s">
        <v>26041</v>
      </c>
      <c r="C8725" s="452" t="s">
        <v>26042</v>
      </c>
      <c r="D8725" s="452" t="s">
        <v>47</v>
      </c>
    </row>
    <row r="8726" spans="1:4" hidden="1">
      <c r="A8726" s="452" t="s">
        <v>26043</v>
      </c>
      <c r="B8726" s="820" t="s">
        <v>26044</v>
      </c>
      <c r="C8726" s="452" t="s">
        <v>26045</v>
      </c>
      <c r="D8726" s="452" t="s">
        <v>11</v>
      </c>
    </row>
    <row r="8727" spans="1:4" hidden="1">
      <c r="A8727" s="452" t="s">
        <v>26046</v>
      </c>
      <c r="B8727" s="820" t="s">
        <v>26047</v>
      </c>
      <c r="C8727" s="452" t="s">
        <v>26048</v>
      </c>
      <c r="D8727" s="452" t="s">
        <v>54</v>
      </c>
    </row>
    <row r="8728" spans="1:4" hidden="1">
      <c r="A8728" s="452" t="s">
        <v>26049</v>
      </c>
      <c r="B8728" s="820" t="s">
        <v>26050</v>
      </c>
      <c r="C8728" s="452" t="s">
        <v>26051</v>
      </c>
      <c r="D8728" s="452" t="s">
        <v>15</v>
      </c>
    </row>
    <row r="8729" spans="1:4" hidden="1">
      <c r="A8729" s="452" t="s">
        <v>26052</v>
      </c>
      <c r="B8729" s="820" t="s">
        <v>26053</v>
      </c>
      <c r="C8729" s="452" t="s">
        <v>26054</v>
      </c>
      <c r="D8729" s="452" t="s">
        <v>19</v>
      </c>
    </row>
    <row r="8730" spans="1:4" hidden="1">
      <c r="A8730" s="452" t="s">
        <v>26055</v>
      </c>
      <c r="B8730" s="820" t="s">
        <v>26056</v>
      </c>
      <c r="C8730" s="452" t="s">
        <v>26057</v>
      </c>
      <c r="D8730" s="452" t="s">
        <v>35</v>
      </c>
    </row>
    <row r="8731" spans="1:4" hidden="1">
      <c r="A8731" s="452" t="s">
        <v>26058</v>
      </c>
      <c r="B8731" s="820" t="s">
        <v>26059</v>
      </c>
      <c r="C8731" s="452" t="s">
        <v>26060</v>
      </c>
      <c r="D8731" s="452" t="s">
        <v>7</v>
      </c>
    </row>
    <row r="8732" spans="1:4" hidden="1">
      <c r="A8732" s="452" t="s">
        <v>26061</v>
      </c>
      <c r="B8732" s="820" t="s">
        <v>26062</v>
      </c>
      <c r="C8732" s="452" t="s">
        <v>26063</v>
      </c>
      <c r="D8732" s="452" t="s">
        <v>39</v>
      </c>
    </row>
    <row r="8733" spans="1:4" hidden="1">
      <c r="A8733" s="452" t="s">
        <v>26064</v>
      </c>
      <c r="B8733" s="820" t="s">
        <v>26065</v>
      </c>
      <c r="C8733" s="452" t="s">
        <v>26066</v>
      </c>
      <c r="D8733" s="452" t="s">
        <v>43</v>
      </c>
    </row>
    <row r="8734" spans="1:4" hidden="1">
      <c r="A8734" s="452" t="s">
        <v>26067</v>
      </c>
      <c r="B8734" s="820" t="s">
        <v>26068</v>
      </c>
      <c r="C8734" s="452" t="s">
        <v>26069</v>
      </c>
      <c r="D8734" s="452" t="s">
        <v>47</v>
      </c>
    </row>
    <row r="8735" spans="1:4" hidden="1">
      <c r="A8735" s="452" t="s">
        <v>26070</v>
      </c>
      <c r="B8735" s="820" t="s">
        <v>26071</v>
      </c>
      <c r="C8735" s="452" t="s">
        <v>26072</v>
      </c>
      <c r="D8735" s="452" t="s">
        <v>11</v>
      </c>
    </row>
    <row r="8736" spans="1:4" hidden="1">
      <c r="A8736" s="452" t="s">
        <v>26073</v>
      </c>
      <c r="B8736" s="820" t="s">
        <v>26074</v>
      </c>
      <c r="C8736" s="452" t="s">
        <v>26075</v>
      </c>
      <c r="D8736" s="452" t="s">
        <v>54</v>
      </c>
    </row>
    <row r="8737" spans="1:4" hidden="1">
      <c r="A8737" s="452" t="s">
        <v>26076</v>
      </c>
      <c r="B8737" s="820" t="s">
        <v>26077</v>
      </c>
      <c r="C8737" s="452" t="s">
        <v>26078</v>
      </c>
      <c r="D8737" s="452" t="s">
        <v>15</v>
      </c>
    </row>
    <row r="8738" spans="1:4" hidden="1">
      <c r="A8738" s="452" t="s">
        <v>26079</v>
      </c>
      <c r="B8738" s="820" t="s">
        <v>26080</v>
      </c>
      <c r="C8738" s="452" t="s">
        <v>26081</v>
      </c>
      <c r="D8738" s="452" t="s">
        <v>19</v>
      </c>
    </row>
    <row r="8739" spans="1:4" hidden="1">
      <c r="A8739" s="452" t="s">
        <v>26082</v>
      </c>
      <c r="B8739" s="820" t="s">
        <v>26083</v>
      </c>
      <c r="C8739" s="452" t="s">
        <v>26084</v>
      </c>
      <c r="D8739" s="452" t="s">
        <v>35</v>
      </c>
    </row>
    <row r="8740" spans="1:4" hidden="1">
      <c r="A8740" s="452" t="s">
        <v>26085</v>
      </c>
      <c r="B8740" s="820" t="s">
        <v>26086</v>
      </c>
      <c r="C8740" s="452" t="s">
        <v>26087</v>
      </c>
      <c r="D8740" s="452" t="s">
        <v>7</v>
      </c>
    </row>
    <row r="8741" spans="1:4" hidden="1">
      <c r="A8741" s="452" t="s">
        <v>26088</v>
      </c>
      <c r="B8741" s="820" t="s">
        <v>26089</v>
      </c>
      <c r="C8741" s="452" t="s">
        <v>26090</v>
      </c>
      <c r="D8741" s="452" t="s">
        <v>39</v>
      </c>
    </row>
    <row r="8742" spans="1:4" hidden="1">
      <c r="A8742" s="452" t="s">
        <v>26091</v>
      </c>
      <c r="B8742" s="820" t="s">
        <v>26092</v>
      </c>
      <c r="C8742" s="452" t="s">
        <v>26093</v>
      </c>
      <c r="D8742" s="452" t="s">
        <v>43</v>
      </c>
    </row>
    <row r="8743" spans="1:4" hidden="1">
      <c r="A8743" s="452" t="s">
        <v>26094</v>
      </c>
      <c r="B8743" s="820" t="s">
        <v>26095</v>
      </c>
      <c r="C8743" s="452" t="s">
        <v>26096</v>
      </c>
      <c r="D8743" s="452" t="s">
        <v>47</v>
      </c>
    </row>
    <row r="8744" spans="1:4" hidden="1">
      <c r="A8744" s="452" t="s">
        <v>26097</v>
      </c>
      <c r="B8744" s="820" t="s">
        <v>26098</v>
      </c>
      <c r="C8744" s="452" t="s">
        <v>26099</v>
      </c>
      <c r="D8744" s="452" t="s">
        <v>11</v>
      </c>
    </row>
    <row r="8745" spans="1:4" hidden="1">
      <c r="A8745" s="452" t="s">
        <v>26100</v>
      </c>
      <c r="B8745" s="820" t="s">
        <v>26101</v>
      </c>
      <c r="C8745" s="452" t="s">
        <v>26102</v>
      </c>
      <c r="D8745" s="452" t="s">
        <v>54</v>
      </c>
    </row>
    <row r="8746" spans="1:4" hidden="1">
      <c r="A8746" s="452" t="s">
        <v>26103</v>
      </c>
      <c r="B8746" s="820" t="s">
        <v>26104</v>
      </c>
      <c r="C8746" s="452" t="s">
        <v>26105</v>
      </c>
      <c r="D8746" s="452" t="s">
        <v>15</v>
      </c>
    </row>
    <row r="8747" spans="1:4" hidden="1">
      <c r="A8747" s="452" t="s">
        <v>26106</v>
      </c>
      <c r="B8747" s="820" t="s">
        <v>26107</v>
      </c>
      <c r="C8747" s="452" t="s">
        <v>26108</v>
      </c>
      <c r="D8747" s="452" t="s">
        <v>19</v>
      </c>
    </row>
    <row r="8748" spans="1:4" hidden="1">
      <c r="A8748" s="452" t="s">
        <v>26109</v>
      </c>
      <c r="B8748" s="820" t="s">
        <v>26110</v>
      </c>
      <c r="C8748" s="452" t="s">
        <v>26111</v>
      </c>
      <c r="D8748" s="452" t="s">
        <v>35</v>
      </c>
    </row>
    <row r="8749" spans="1:4" hidden="1">
      <c r="A8749" s="452" t="s">
        <v>26112</v>
      </c>
      <c r="B8749" s="820" t="s">
        <v>26113</v>
      </c>
      <c r="C8749" s="452" t="s">
        <v>26114</v>
      </c>
      <c r="D8749" s="452" t="s">
        <v>7</v>
      </c>
    </row>
    <row r="8750" spans="1:4" hidden="1">
      <c r="A8750" s="452" t="s">
        <v>26115</v>
      </c>
      <c r="B8750" s="820" t="s">
        <v>26116</v>
      </c>
      <c r="C8750" s="452" t="s">
        <v>26117</v>
      </c>
      <c r="D8750" s="452" t="s">
        <v>39</v>
      </c>
    </row>
    <row r="8751" spans="1:4" hidden="1">
      <c r="A8751" s="452" t="s">
        <v>26118</v>
      </c>
      <c r="B8751" s="820" t="s">
        <v>26119</v>
      </c>
      <c r="C8751" s="452" t="s">
        <v>26120</v>
      </c>
      <c r="D8751" s="452" t="s">
        <v>43</v>
      </c>
    </row>
    <row r="8752" spans="1:4" hidden="1">
      <c r="A8752" s="452" t="s">
        <v>26121</v>
      </c>
      <c r="B8752" s="820" t="s">
        <v>26122</v>
      </c>
      <c r="C8752" s="452" t="s">
        <v>26123</v>
      </c>
      <c r="D8752" s="452" t="s">
        <v>47</v>
      </c>
    </row>
    <row r="8753" spans="1:4" hidden="1">
      <c r="A8753" s="452" t="s">
        <v>26124</v>
      </c>
      <c r="B8753" s="820" t="s">
        <v>26125</v>
      </c>
      <c r="C8753" s="452" t="s">
        <v>26126</v>
      </c>
      <c r="D8753" s="452" t="s">
        <v>11</v>
      </c>
    </row>
    <row r="8754" spans="1:4" hidden="1">
      <c r="A8754" s="452" t="s">
        <v>26127</v>
      </c>
      <c r="B8754" s="820" t="s">
        <v>26128</v>
      </c>
      <c r="C8754" s="452" t="s">
        <v>26129</v>
      </c>
      <c r="D8754" s="452" t="s">
        <v>54</v>
      </c>
    </row>
    <row r="8755" spans="1:4" hidden="1">
      <c r="A8755" s="452" t="s">
        <v>26130</v>
      </c>
      <c r="B8755" s="820" t="s">
        <v>26131</v>
      </c>
      <c r="C8755" s="452" t="s">
        <v>26132</v>
      </c>
      <c r="D8755" s="452" t="s">
        <v>15</v>
      </c>
    </row>
    <row r="8756" spans="1:4" hidden="1">
      <c r="A8756" s="452" t="s">
        <v>26133</v>
      </c>
      <c r="B8756" s="820" t="s">
        <v>26134</v>
      </c>
      <c r="C8756" s="452" t="s">
        <v>26135</v>
      </c>
      <c r="D8756" s="452" t="s">
        <v>19</v>
      </c>
    </row>
    <row r="8757" spans="1:4" hidden="1">
      <c r="A8757" s="452" t="s">
        <v>26136</v>
      </c>
      <c r="B8757" s="820" t="s">
        <v>26137</v>
      </c>
      <c r="C8757" s="452" t="s">
        <v>26138</v>
      </c>
      <c r="D8757" s="452" t="s">
        <v>35</v>
      </c>
    </row>
    <row r="8758" spans="1:4" hidden="1">
      <c r="A8758" s="452" t="s">
        <v>26139</v>
      </c>
      <c r="B8758" s="820" t="s">
        <v>26140</v>
      </c>
      <c r="C8758" s="452" t="s">
        <v>26141</v>
      </c>
      <c r="D8758" s="452" t="s">
        <v>7</v>
      </c>
    </row>
    <row r="8759" spans="1:4" hidden="1">
      <c r="A8759" s="452" t="s">
        <v>26142</v>
      </c>
      <c r="B8759" s="820" t="s">
        <v>26143</v>
      </c>
      <c r="C8759" s="452" t="s">
        <v>26144</v>
      </c>
      <c r="D8759" s="452" t="s">
        <v>39</v>
      </c>
    </row>
    <row r="8760" spans="1:4" hidden="1">
      <c r="A8760" s="452" t="s">
        <v>26145</v>
      </c>
      <c r="B8760" s="820" t="s">
        <v>26146</v>
      </c>
      <c r="C8760" s="452" t="s">
        <v>26147</v>
      </c>
      <c r="D8760" s="452" t="s">
        <v>43</v>
      </c>
    </row>
    <row r="8761" spans="1:4" hidden="1">
      <c r="A8761" s="452" t="s">
        <v>26148</v>
      </c>
      <c r="B8761" s="820" t="s">
        <v>26149</v>
      </c>
      <c r="C8761" s="452" t="s">
        <v>26150</v>
      </c>
      <c r="D8761" s="452" t="s">
        <v>47</v>
      </c>
    </row>
    <row r="8762" spans="1:4" hidden="1">
      <c r="A8762" s="452" t="s">
        <v>26151</v>
      </c>
      <c r="B8762" s="820" t="s">
        <v>26152</v>
      </c>
      <c r="C8762" s="452" t="s">
        <v>26153</v>
      </c>
      <c r="D8762" s="452" t="s">
        <v>11</v>
      </c>
    </row>
    <row r="8763" spans="1:4" hidden="1">
      <c r="A8763" s="452" t="s">
        <v>26154</v>
      </c>
      <c r="B8763" s="820" t="s">
        <v>26155</v>
      </c>
      <c r="C8763" s="452" t="s">
        <v>26156</v>
      </c>
      <c r="D8763" s="452" t="s">
        <v>54</v>
      </c>
    </row>
    <row r="8764" spans="1:4" hidden="1">
      <c r="A8764" s="452" t="s">
        <v>26157</v>
      </c>
      <c r="B8764" s="820" t="s">
        <v>26158</v>
      </c>
      <c r="C8764" s="452" t="s">
        <v>26159</v>
      </c>
      <c r="D8764" s="452" t="s">
        <v>15</v>
      </c>
    </row>
    <row r="8765" spans="1:4" hidden="1">
      <c r="A8765" s="452" t="s">
        <v>26160</v>
      </c>
      <c r="B8765" s="820" t="s">
        <v>26161</v>
      </c>
      <c r="C8765" s="452" t="s">
        <v>26162</v>
      </c>
      <c r="D8765" s="452" t="s">
        <v>19</v>
      </c>
    </row>
    <row r="8766" spans="1:4" hidden="1">
      <c r="A8766" s="452" t="s">
        <v>26163</v>
      </c>
      <c r="B8766" s="820" t="s">
        <v>26164</v>
      </c>
      <c r="C8766" s="452" t="s">
        <v>26165</v>
      </c>
      <c r="D8766" s="452" t="s">
        <v>35</v>
      </c>
    </row>
    <row r="8767" spans="1:4" hidden="1">
      <c r="A8767" s="452" t="s">
        <v>26166</v>
      </c>
      <c r="B8767" s="820" t="s">
        <v>26167</v>
      </c>
      <c r="C8767" s="452" t="s">
        <v>26168</v>
      </c>
      <c r="D8767" s="452" t="s">
        <v>7</v>
      </c>
    </row>
    <row r="8768" spans="1:4" hidden="1">
      <c r="A8768" s="452" t="s">
        <v>26169</v>
      </c>
      <c r="B8768" s="820" t="s">
        <v>26170</v>
      </c>
      <c r="C8768" s="452" t="s">
        <v>26171</v>
      </c>
      <c r="D8768" s="452" t="s">
        <v>39</v>
      </c>
    </row>
    <row r="8769" spans="1:4" hidden="1">
      <c r="A8769" s="452" t="s">
        <v>26172</v>
      </c>
      <c r="B8769" s="820" t="s">
        <v>26173</v>
      </c>
      <c r="C8769" s="452" t="s">
        <v>26174</v>
      </c>
      <c r="D8769" s="452" t="s">
        <v>43</v>
      </c>
    </row>
    <row r="8770" spans="1:4" hidden="1">
      <c r="A8770" s="452" t="s">
        <v>26175</v>
      </c>
      <c r="B8770" s="820" t="s">
        <v>26176</v>
      </c>
      <c r="C8770" s="452" t="s">
        <v>26177</v>
      </c>
      <c r="D8770" s="452" t="s">
        <v>47</v>
      </c>
    </row>
    <row r="8771" spans="1:4" hidden="1">
      <c r="A8771" s="452" t="s">
        <v>26178</v>
      </c>
      <c r="B8771" s="820" t="s">
        <v>26179</v>
      </c>
      <c r="C8771" s="452" t="s">
        <v>26180</v>
      </c>
      <c r="D8771" s="452" t="s">
        <v>11</v>
      </c>
    </row>
    <row r="8772" spans="1:4" hidden="1">
      <c r="A8772" s="452" t="s">
        <v>26181</v>
      </c>
      <c r="B8772" s="820" t="s">
        <v>26182</v>
      </c>
      <c r="C8772" s="452" t="s">
        <v>26183</v>
      </c>
      <c r="D8772" s="452" t="s">
        <v>54</v>
      </c>
    </row>
    <row r="8773" spans="1:4" hidden="1">
      <c r="A8773" s="452" t="s">
        <v>26184</v>
      </c>
      <c r="B8773" s="820" t="s">
        <v>26185</v>
      </c>
      <c r="C8773" s="452" t="s">
        <v>26186</v>
      </c>
      <c r="D8773" s="452" t="s">
        <v>15</v>
      </c>
    </row>
    <row r="8774" spans="1:4" hidden="1">
      <c r="A8774" s="452" t="s">
        <v>26187</v>
      </c>
      <c r="B8774" s="820" t="s">
        <v>26188</v>
      </c>
      <c r="C8774" s="452" t="s">
        <v>26189</v>
      </c>
      <c r="D8774" s="452" t="s">
        <v>19</v>
      </c>
    </row>
    <row r="8775" spans="1:4" hidden="1">
      <c r="A8775" s="452" t="s">
        <v>26190</v>
      </c>
      <c r="B8775" s="820" t="s">
        <v>26191</v>
      </c>
      <c r="C8775" s="452" t="s">
        <v>26192</v>
      </c>
      <c r="D8775" s="452" t="s">
        <v>35</v>
      </c>
    </row>
    <row r="8776" spans="1:4" hidden="1">
      <c r="A8776" s="452" t="s">
        <v>26193</v>
      </c>
      <c r="B8776" s="820" t="s">
        <v>26194</v>
      </c>
      <c r="C8776" s="452" t="s">
        <v>26195</v>
      </c>
      <c r="D8776" s="452" t="s">
        <v>7</v>
      </c>
    </row>
    <row r="8777" spans="1:4" hidden="1">
      <c r="A8777" s="452" t="s">
        <v>26196</v>
      </c>
      <c r="B8777" s="820" t="s">
        <v>26197</v>
      </c>
      <c r="C8777" s="452" t="s">
        <v>26198</v>
      </c>
      <c r="D8777" s="452" t="s">
        <v>39</v>
      </c>
    </row>
    <row r="8778" spans="1:4" hidden="1">
      <c r="A8778" s="452" t="s">
        <v>26199</v>
      </c>
      <c r="B8778" s="820" t="s">
        <v>26200</v>
      </c>
      <c r="C8778" s="452" t="s">
        <v>26201</v>
      </c>
      <c r="D8778" s="452" t="s">
        <v>43</v>
      </c>
    </row>
    <row r="8779" spans="1:4" hidden="1">
      <c r="A8779" s="452" t="s">
        <v>26202</v>
      </c>
      <c r="B8779" s="820" t="s">
        <v>26203</v>
      </c>
      <c r="C8779" s="452" t="s">
        <v>26204</v>
      </c>
      <c r="D8779" s="452" t="s">
        <v>47</v>
      </c>
    </row>
    <row r="8780" spans="1:4" hidden="1">
      <c r="A8780" s="452" t="s">
        <v>26205</v>
      </c>
      <c r="B8780" s="820" t="s">
        <v>26206</v>
      </c>
      <c r="C8780" s="452" t="s">
        <v>26207</v>
      </c>
      <c r="D8780" s="452" t="s">
        <v>11</v>
      </c>
    </row>
    <row r="8781" spans="1:4" hidden="1">
      <c r="A8781" s="452" t="s">
        <v>26208</v>
      </c>
      <c r="B8781" s="820" t="s">
        <v>26209</v>
      </c>
      <c r="C8781" s="452" t="s">
        <v>26210</v>
      </c>
      <c r="D8781" s="452" t="s">
        <v>54</v>
      </c>
    </row>
    <row r="8782" spans="1:4" hidden="1">
      <c r="A8782" s="452" t="s">
        <v>26211</v>
      </c>
      <c r="B8782" s="820" t="s">
        <v>26212</v>
      </c>
      <c r="C8782" s="452" t="s">
        <v>26213</v>
      </c>
      <c r="D8782" s="452" t="s">
        <v>15</v>
      </c>
    </row>
    <row r="8783" spans="1:4" hidden="1">
      <c r="A8783" s="452" t="s">
        <v>26214</v>
      </c>
      <c r="B8783" s="820" t="s">
        <v>26215</v>
      </c>
      <c r="C8783" s="452" t="s">
        <v>26216</v>
      </c>
      <c r="D8783" s="452" t="s">
        <v>19</v>
      </c>
    </row>
    <row r="8784" spans="1:4" hidden="1">
      <c r="A8784" s="452" t="s">
        <v>26217</v>
      </c>
      <c r="B8784" s="820" t="s">
        <v>26218</v>
      </c>
      <c r="C8784" s="452" t="s">
        <v>26219</v>
      </c>
      <c r="D8784" s="452" t="s">
        <v>35</v>
      </c>
    </row>
    <row r="8785" spans="1:4" hidden="1">
      <c r="A8785" s="452" t="s">
        <v>26220</v>
      </c>
      <c r="B8785" s="820" t="s">
        <v>26221</v>
      </c>
      <c r="C8785" s="452" t="s">
        <v>26222</v>
      </c>
      <c r="D8785" s="452" t="s">
        <v>7</v>
      </c>
    </row>
    <row r="8786" spans="1:4" hidden="1">
      <c r="A8786" s="452" t="s">
        <v>26223</v>
      </c>
      <c r="B8786" s="820" t="s">
        <v>26224</v>
      </c>
      <c r="C8786" s="452" t="s">
        <v>26225</v>
      </c>
      <c r="D8786" s="452" t="s">
        <v>39</v>
      </c>
    </row>
    <row r="8787" spans="1:4" hidden="1">
      <c r="A8787" s="452" t="s">
        <v>26226</v>
      </c>
      <c r="B8787" s="820" t="s">
        <v>26227</v>
      </c>
      <c r="C8787" s="452" t="s">
        <v>26228</v>
      </c>
      <c r="D8787" s="452" t="s">
        <v>43</v>
      </c>
    </row>
    <row r="8788" spans="1:4" hidden="1">
      <c r="A8788" s="452" t="s">
        <v>26229</v>
      </c>
      <c r="B8788" s="820" t="s">
        <v>26230</v>
      </c>
      <c r="C8788" s="452" t="s">
        <v>26231</v>
      </c>
      <c r="D8788" s="452" t="s">
        <v>47</v>
      </c>
    </row>
    <row r="8789" spans="1:4" hidden="1">
      <c r="A8789" s="452" t="s">
        <v>26232</v>
      </c>
      <c r="B8789" s="820" t="s">
        <v>26233</v>
      </c>
      <c r="C8789" s="452" t="s">
        <v>26234</v>
      </c>
      <c r="D8789" s="452" t="s">
        <v>11</v>
      </c>
    </row>
    <row r="8790" spans="1:4" hidden="1">
      <c r="A8790" s="452" t="s">
        <v>26235</v>
      </c>
      <c r="B8790" s="820" t="s">
        <v>26236</v>
      </c>
      <c r="C8790" s="452" t="s">
        <v>26237</v>
      </c>
      <c r="D8790" s="452" t="s">
        <v>54</v>
      </c>
    </row>
    <row r="8791" spans="1:4" hidden="1">
      <c r="A8791" s="452" t="s">
        <v>26238</v>
      </c>
      <c r="B8791" s="820" t="s">
        <v>26239</v>
      </c>
      <c r="C8791" s="452" t="s">
        <v>26240</v>
      </c>
      <c r="D8791" s="452" t="s">
        <v>15</v>
      </c>
    </row>
    <row r="8792" spans="1:4" hidden="1">
      <c r="A8792" s="452" t="s">
        <v>26241</v>
      </c>
      <c r="B8792" s="820" t="s">
        <v>26242</v>
      </c>
      <c r="C8792" s="452" t="s">
        <v>26243</v>
      </c>
      <c r="D8792" s="452" t="s">
        <v>19</v>
      </c>
    </row>
    <row r="8793" spans="1:4" hidden="1">
      <c r="A8793" s="452" t="s">
        <v>26244</v>
      </c>
      <c r="B8793" s="820" t="s">
        <v>26245</v>
      </c>
      <c r="C8793" s="452" t="s">
        <v>26246</v>
      </c>
      <c r="D8793" s="452" t="s">
        <v>35</v>
      </c>
    </row>
    <row r="8794" spans="1:4" hidden="1">
      <c r="A8794" s="452" t="s">
        <v>26247</v>
      </c>
      <c r="B8794" s="820" t="s">
        <v>26248</v>
      </c>
      <c r="C8794" s="452" t="s">
        <v>26249</v>
      </c>
      <c r="D8794" s="452" t="s">
        <v>7</v>
      </c>
    </row>
    <row r="8795" spans="1:4" hidden="1">
      <c r="A8795" s="452" t="s">
        <v>26250</v>
      </c>
      <c r="B8795" s="820" t="s">
        <v>26251</v>
      </c>
      <c r="C8795" s="452" t="s">
        <v>26252</v>
      </c>
      <c r="D8795" s="452" t="s">
        <v>15</v>
      </c>
    </row>
    <row r="8796" spans="1:4" hidden="1">
      <c r="A8796" s="452" t="s">
        <v>26253</v>
      </c>
      <c r="B8796" s="820" t="s">
        <v>26254</v>
      </c>
      <c r="C8796" s="452" t="s">
        <v>26255</v>
      </c>
      <c r="D8796" s="452" t="s">
        <v>19</v>
      </c>
    </row>
    <row r="8797" spans="1:4" hidden="1">
      <c r="A8797" s="452" t="s">
        <v>26256</v>
      </c>
      <c r="B8797" s="820" t="s">
        <v>26257</v>
      </c>
      <c r="C8797" s="452" t="s">
        <v>26258</v>
      </c>
      <c r="D8797" s="452" t="s">
        <v>24458</v>
      </c>
    </row>
    <row r="8798" spans="1:4" hidden="1">
      <c r="A8798" s="452" t="s">
        <v>26259</v>
      </c>
      <c r="B8798" s="820" t="s">
        <v>26260</v>
      </c>
      <c r="C8798" s="452" t="s">
        <v>26261</v>
      </c>
      <c r="D8798" s="452" t="s">
        <v>43</v>
      </c>
    </row>
    <row r="8799" spans="1:4" hidden="1">
      <c r="A8799" s="452" t="s">
        <v>26262</v>
      </c>
      <c r="B8799" s="820" t="s">
        <v>26263</v>
      </c>
      <c r="C8799" s="452" t="s">
        <v>26264</v>
      </c>
      <c r="D8799" s="452" t="s">
        <v>11</v>
      </c>
    </row>
    <row r="8800" spans="1:4" hidden="1">
      <c r="A8800" s="452" t="s">
        <v>26265</v>
      </c>
      <c r="B8800" s="820" t="s">
        <v>26266</v>
      </c>
      <c r="C8800" s="452" t="s">
        <v>26267</v>
      </c>
      <c r="D8800" s="452" t="s">
        <v>54</v>
      </c>
    </row>
    <row r="8801" spans="1:4" hidden="1">
      <c r="A8801" s="452" t="s">
        <v>26268</v>
      </c>
      <c r="B8801" s="820" t="s">
        <v>26269</v>
      </c>
      <c r="C8801" s="452" t="s">
        <v>26270</v>
      </c>
      <c r="D8801" s="452" t="s">
        <v>35</v>
      </c>
    </row>
    <row r="8802" spans="1:4" hidden="1">
      <c r="A8802" s="452" t="s">
        <v>26271</v>
      </c>
      <c r="B8802" s="820" t="s">
        <v>26272</v>
      </c>
      <c r="C8802" s="452" t="s">
        <v>26273</v>
      </c>
      <c r="D8802" s="452" t="s">
        <v>7</v>
      </c>
    </row>
    <row r="8803" spans="1:4" hidden="1">
      <c r="A8803" s="452" t="s">
        <v>26274</v>
      </c>
      <c r="B8803" s="820" t="s">
        <v>26275</v>
      </c>
      <c r="C8803" s="452" t="s">
        <v>26276</v>
      </c>
      <c r="D8803" s="452" t="s">
        <v>24458</v>
      </c>
    </row>
    <row r="8804" spans="1:4" hidden="1">
      <c r="A8804" s="452" t="s">
        <v>26277</v>
      </c>
      <c r="B8804" s="820" t="s">
        <v>26278</v>
      </c>
      <c r="C8804" s="452" t="s">
        <v>26279</v>
      </c>
      <c r="D8804" s="452" t="s">
        <v>43</v>
      </c>
    </row>
    <row r="8805" spans="1:4" hidden="1">
      <c r="A8805" s="452" t="s">
        <v>26280</v>
      </c>
      <c r="B8805" s="820" t="s">
        <v>26281</v>
      </c>
      <c r="C8805" s="452" t="s">
        <v>26282</v>
      </c>
      <c r="D8805" s="452" t="s">
        <v>11</v>
      </c>
    </row>
    <row r="8806" spans="1:4" hidden="1">
      <c r="A8806" s="452" t="s">
        <v>26283</v>
      </c>
      <c r="B8806" s="820" t="s">
        <v>26284</v>
      </c>
      <c r="C8806" s="452" t="s">
        <v>26285</v>
      </c>
      <c r="D8806" s="452" t="s">
        <v>54</v>
      </c>
    </row>
    <row r="8807" spans="1:4" hidden="1">
      <c r="A8807" s="452" t="s">
        <v>26286</v>
      </c>
      <c r="B8807" s="820" t="s">
        <v>26287</v>
      </c>
      <c r="C8807" s="452" t="s">
        <v>26288</v>
      </c>
      <c r="D8807" s="452" t="s">
        <v>15</v>
      </c>
    </row>
    <row r="8808" spans="1:4" hidden="1">
      <c r="A8808" s="452" t="s">
        <v>26289</v>
      </c>
      <c r="B8808" s="820" t="s">
        <v>26290</v>
      </c>
      <c r="C8808" s="452" t="s">
        <v>26291</v>
      </c>
      <c r="D8808" s="452" t="s">
        <v>19</v>
      </c>
    </row>
    <row r="8809" spans="1:4" hidden="1">
      <c r="A8809" s="452" t="s">
        <v>26292</v>
      </c>
      <c r="B8809" s="820" t="s">
        <v>26293</v>
      </c>
      <c r="C8809" s="452" t="s">
        <v>26294</v>
      </c>
      <c r="D8809" s="452" t="s">
        <v>35</v>
      </c>
    </row>
    <row r="8810" spans="1:4" hidden="1">
      <c r="A8810" s="452" t="s">
        <v>26295</v>
      </c>
      <c r="B8810" s="820" t="s">
        <v>26296</v>
      </c>
      <c r="C8810" s="452" t="s">
        <v>26297</v>
      </c>
      <c r="D8810" s="452" t="s">
        <v>7</v>
      </c>
    </row>
    <row r="8811" spans="1:4" hidden="1">
      <c r="A8811" s="452" t="s">
        <v>26298</v>
      </c>
      <c r="B8811" s="820" t="s">
        <v>26299</v>
      </c>
      <c r="C8811" s="452" t="s">
        <v>26300</v>
      </c>
      <c r="D8811" s="452" t="s">
        <v>24458</v>
      </c>
    </row>
    <row r="8812" spans="1:4" hidden="1">
      <c r="A8812" s="452" t="s">
        <v>26301</v>
      </c>
      <c r="B8812" s="820" t="s">
        <v>26302</v>
      </c>
      <c r="C8812" s="452" t="s">
        <v>26303</v>
      </c>
      <c r="D8812" s="452" t="s">
        <v>43</v>
      </c>
    </row>
    <row r="8813" spans="1:4" hidden="1">
      <c r="A8813" s="452" t="s">
        <v>26304</v>
      </c>
      <c r="B8813" s="820" t="s">
        <v>26305</v>
      </c>
      <c r="C8813" s="452" t="s">
        <v>26306</v>
      </c>
      <c r="D8813" s="452" t="s">
        <v>11</v>
      </c>
    </row>
    <row r="8814" spans="1:4" hidden="1">
      <c r="A8814" s="452" t="s">
        <v>26307</v>
      </c>
      <c r="B8814" s="820" t="s">
        <v>26308</v>
      </c>
      <c r="C8814" s="452" t="s">
        <v>26309</v>
      </c>
      <c r="D8814" s="452" t="s">
        <v>54</v>
      </c>
    </row>
    <row r="8815" spans="1:4" hidden="1">
      <c r="A8815" s="452" t="s">
        <v>26310</v>
      </c>
      <c r="B8815" s="820" t="s">
        <v>26311</v>
      </c>
      <c r="C8815" s="452" t="s">
        <v>26312</v>
      </c>
      <c r="D8815" s="452" t="s">
        <v>15</v>
      </c>
    </row>
    <row r="8816" spans="1:4" hidden="1">
      <c r="A8816" s="452" t="s">
        <v>26313</v>
      </c>
      <c r="B8816" s="820" t="s">
        <v>26314</v>
      </c>
      <c r="C8816" s="452" t="s">
        <v>26315</v>
      </c>
      <c r="D8816" s="452" t="s">
        <v>19</v>
      </c>
    </row>
    <row r="8817" spans="1:4" hidden="1">
      <c r="A8817" s="452" t="s">
        <v>26316</v>
      </c>
      <c r="B8817" s="820" t="s">
        <v>26317</v>
      </c>
      <c r="C8817" s="452" t="s">
        <v>26318</v>
      </c>
      <c r="D8817" s="452" t="s">
        <v>35</v>
      </c>
    </row>
    <row r="8818" spans="1:4" hidden="1">
      <c r="A8818" s="452" t="s">
        <v>26319</v>
      </c>
      <c r="B8818" s="820" t="s">
        <v>26320</v>
      </c>
      <c r="C8818" s="452" t="s">
        <v>26321</v>
      </c>
      <c r="D8818" s="452" t="s">
        <v>7</v>
      </c>
    </row>
    <row r="8819" spans="1:4" hidden="1">
      <c r="A8819" s="452" t="s">
        <v>26322</v>
      </c>
      <c r="B8819" s="820" t="s">
        <v>26323</v>
      </c>
      <c r="C8819" s="452" t="s">
        <v>26324</v>
      </c>
      <c r="D8819" s="452" t="s">
        <v>15</v>
      </c>
    </row>
    <row r="8820" spans="1:4" hidden="1">
      <c r="A8820" s="452" t="s">
        <v>26325</v>
      </c>
      <c r="B8820" s="820" t="s">
        <v>26326</v>
      </c>
      <c r="C8820" s="452" t="s">
        <v>26327</v>
      </c>
      <c r="D8820" s="452" t="s">
        <v>19</v>
      </c>
    </row>
    <row r="8821" spans="1:4" hidden="1">
      <c r="A8821" s="452" t="s">
        <v>26328</v>
      </c>
      <c r="B8821" s="820" t="s">
        <v>26329</v>
      </c>
      <c r="C8821" s="452" t="s">
        <v>26330</v>
      </c>
      <c r="D8821" s="452" t="s">
        <v>24458</v>
      </c>
    </row>
    <row r="8822" spans="1:4" hidden="1">
      <c r="A8822" s="452" t="s">
        <v>26331</v>
      </c>
      <c r="B8822" s="820" t="s">
        <v>26332</v>
      </c>
      <c r="C8822" s="452" t="s">
        <v>26333</v>
      </c>
      <c r="D8822" s="452" t="s">
        <v>43</v>
      </c>
    </row>
    <row r="8823" spans="1:4" hidden="1">
      <c r="A8823" s="452" t="s">
        <v>26334</v>
      </c>
      <c r="B8823" s="820" t="s">
        <v>26335</v>
      </c>
      <c r="C8823" s="452" t="s">
        <v>26336</v>
      </c>
      <c r="D8823" s="452" t="s">
        <v>11</v>
      </c>
    </row>
    <row r="8824" spans="1:4" hidden="1">
      <c r="A8824" s="452" t="s">
        <v>26337</v>
      </c>
      <c r="B8824" s="820" t="s">
        <v>26338</v>
      </c>
      <c r="C8824" s="452" t="s">
        <v>26339</v>
      </c>
      <c r="D8824" s="452" t="s">
        <v>54</v>
      </c>
    </row>
    <row r="8825" spans="1:4" hidden="1">
      <c r="A8825" s="452" t="s">
        <v>26340</v>
      </c>
      <c r="B8825" s="820" t="s">
        <v>26341</v>
      </c>
      <c r="C8825" s="452" t="s">
        <v>26342</v>
      </c>
      <c r="D8825" s="452" t="s">
        <v>35</v>
      </c>
    </row>
    <row r="8826" spans="1:4" hidden="1">
      <c r="A8826" s="452" t="s">
        <v>26343</v>
      </c>
      <c r="B8826" s="820" t="s">
        <v>26344</v>
      </c>
      <c r="C8826" s="452" t="s">
        <v>26345</v>
      </c>
      <c r="D8826" s="452" t="s">
        <v>7</v>
      </c>
    </row>
    <row r="8827" spans="1:4" hidden="1">
      <c r="A8827" s="452" t="s">
        <v>26346</v>
      </c>
      <c r="B8827" s="820" t="s">
        <v>26347</v>
      </c>
      <c r="C8827" s="452" t="s">
        <v>26348</v>
      </c>
      <c r="D8827" s="452" t="s">
        <v>24458</v>
      </c>
    </row>
    <row r="8828" spans="1:4" hidden="1">
      <c r="A8828" s="452" t="s">
        <v>26349</v>
      </c>
      <c r="B8828" s="820" t="s">
        <v>26350</v>
      </c>
      <c r="C8828" s="452" t="s">
        <v>26351</v>
      </c>
      <c r="D8828" s="452" t="s">
        <v>43</v>
      </c>
    </row>
    <row r="8829" spans="1:4" hidden="1">
      <c r="A8829" s="452" t="s">
        <v>26352</v>
      </c>
      <c r="B8829" s="820" t="s">
        <v>26353</v>
      </c>
      <c r="C8829" s="452" t="s">
        <v>26354</v>
      </c>
      <c r="D8829" s="452" t="s">
        <v>11</v>
      </c>
    </row>
    <row r="8830" spans="1:4" hidden="1">
      <c r="A8830" s="452" t="s">
        <v>26355</v>
      </c>
      <c r="B8830" s="820" t="s">
        <v>26356</v>
      </c>
      <c r="C8830" s="452" t="s">
        <v>26357</v>
      </c>
      <c r="D8830" s="452" t="s">
        <v>54</v>
      </c>
    </row>
    <row r="8831" spans="1:4" hidden="1">
      <c r="A8831" s="452" t="s">
        <v>26358</v>
      </c>
      <c r="B8831" s="820" t="s">
        <v>26359</v>
      </c>
      <c r="C8831" s="452" t="s">
        <v>26360</v>
      </c>
      <c r="D8831" s="452" t="s">
        <v>15</v>
      </c>
    </row>
    <row r="8832" spans="1:4" hidden="1">
      <c r="A8832" s="452" t="s">
        <v>26361</v>
      </c>
      <c r="B8832" s="820" t="s">
        <v>26362</v>
      </c>
      <c r="C8832" s="452" t="s">
        <v>26363</v>
      </c>
      <c r="D8832" s="452" t="s">
        <v>19</v>
      </c>
    </row>
    <row r="8833" spans="1:4" hidden="1">
      <c r="A8833" s="452" t="s">
        <v>26364</v>
      </c>
      <c r="B8833" s="820" t="s">
        <v>26365</v>
      </c>
      <c r="C8833" s="452" t="s">
        <v>26366</v>
      </c>
      <c r="D8833" s="452" t="s">
        <v>35</v>
      </c>
    </row>
    <row r="8834" spans="1:4" hidden="1">
      <c r="A8834" s="452" t="s">
        <v>26367</v>
      </c>
      <c r="B8834" s="820" t="s">
        <v>26368</v>
      </c>
      <c r="C8834" s="452" t="s">
        <v>26369</v>
      </c>
      <c r="D8834" s="452" t="s">
        <v>7</v>
      </c>
    </row>
    <row r="8835" spans="1:4" hidden="1">
      <c r="A8835" s="452" t="s">
        <v>26370</v>
      </c>
      <c r="B8835" s="820" t="s">
        <v>26371</v>
      </c>
      <c r="C8835" s="452" t="s">
        <v>26372</v>
      </c>
      <c r="D8835" s="452" t="s">
        <v>24458</v>
      </c>
    </row>
    <row r="8836" spans="1:4" hidden="1">
      <c r="A8836" s="452" t="s">
        <v>26373</v>
      </c>
      <c r="B8836" s="820" t="s">
        <v>26374</v>
      </c>
      <c r="C8836" s="452" t="s">
        <v>26375</v>
      </c>
      <c r="D8836" s="452" t="s">
        <v>43</v>
      </c>
    </row>
    <row r="8837" spans="1:4" hidden="1">
      <c r="A8837" s="452" t="s">
        <v>26376</v>
      </c>
      <c r="B8837" s="820" t="s">
        <v>26377</v>
      </c>
      <c r="C8837" s="452" t="s">
        <v>26378</v>
      </c>
      <c r="D8837" s="452" t="s">
        <v>11</v>
      </c>
    </row>
    <row r="8838" spans="1:4" hidden="1">
      <c r="A8838" s="452" t="s">
        <v>26379</v>
      </c>
      <c r="B8838" s="820" t="s">
        <v>26380</v>
      </c>
      <c r="C8838" s="452" t="s">
        <v>26381</v>
      </c>
      <c r="D8838" s="452" t="s">
        <v>54</v>
      </c>
    </row>
    <row r="8839" spans="1:4" hidden="1">
      <c r="A8839" s="452" t="s">
        <v>26382</v>
      </c>
      <c r="B8839" s="820" t="s">
        <v>26383</v>
      </c>
      <c r="C8839" s="452" t="s">
        <v>26384</v>
      </c>
      <c r="D8839" s="452" t="s">
        <v>15</v>
      </c>
    </row>
    <row r="8840" spans="1:4" hidden="1">
      <c r="A8840" s="452" t="s">
        <v>26385</v>
      </c>
      <c r="B8840" s="820" t="s">
        <v>26386</v>
      </c>
      <c r="C8840" s="452" t="s">
        <v>26387</v>
      </c>
      <c r="D8840" s="452" t="s">
        <v>19</v>
      </c>
    </row>
    <row r="8841" spans="1:4" hidden="1">
      <c r="A8841" s="452" t="s">
        <v>26388</v>
      </c>
      <c r="B8841" s="820" t="s">
        <v>26389</v>
      </c>
      <c r="C8841" s="452" t="s">
        <v>26390</v>
      </c>
      <c r="D8841" s="452" t="s">
        <v>35</v>
      </c>
    </row>
    <row r="8842" spans="1:4" hidden="1">
      <c r="A8842" s="452" t="s">
        <v>26391</v>
      </c>
      <c r="B8842" s="820" t="s">
        <v>26392</v>
      </c>
      <c r="C8842" s="452" t="s">
        <v>26393</v>
      </c>
      <c r="D8842" s="452" t="s">
        <v>7</v>
      </c>
    </row>
    <row r="8843" spans="1:4" hidden="1">
      <c r="A8843" s="452" t="s">
        <v>26394</v>
      </c>
      <c r="B8843" s="820" t="s">
        <v>26395</v>
      </c>
      <c r="C8843" s="452" t="s">
        <v>26396</v>
      </c>
      <c r="D8843" s="452" t="s">
        <v>15</v>
      </c>
    </row>
    <row r="8844" spans="1:4" hidden="1">
      <c r="A8844" s="452" t="s">
        <v>26397</v>
      </c>
      <c r="B8844" s="820" t="s">
        <v>26398</v>
      </c>
      <c r="C8844" s="452" t="s">
        <v>26399</v>
      </c>
      <c r="D8844" s="452" t="s">
        <v>19</v>
      </c>
    </row>
    <row r="8845" spans="1:4" hidden="1">
      <c r="A8845" s="452" t="s">
        <v>26400</v>
      </c>
      <c r="B8845" s="820" t="s">
        <v>26401</v>
      </c>
      <c r="C8845" s="452" t="s">
        <v>26402</v>
      </c>
      <c r="D8845" s="452" t="s">
        <v>24458</v>
      </c>
    </row>
    <row r="8846" spans="1:4" hidden="1">
      <c r="A8846" s="452" t="s">
        <v>26403</v>
      </c>
      <c r="B8846" s="820" t="s">
        <v>26404</v>
      </c>
      <c r="C8846" s="452" t="s">
        <v>26405</v>
      </c>
      <c r="D8846" s="452" t="s">
        <v>43</v>
      </c>
    </row>
    <row r="8847" spans="1:4" hidden="1">
      <c r="A8847" s="452" t="s">
        <v>26406</v>
      </c>
      <c r="B8847" s="820" t="s">
        <v>26407</v>
      </c>
      <c r="C8847" s="452" t="s">
        <v>26408</v>
      </c>
      <c r="D8847" s="452" t="s">
        <v>11</v>
      </c>
    </row>
    <row r="8848" spans="1:4" hidden="1">
      <c r="A8848" s="452" t="s">
        <v>26409</v>
      </c>
      <c r="B8848" s="820" t="s">
        <v>26410</v>
      </c>
      <c r="C8848" s="452" t="s">
        <v>26411</v>
      </c>
      <c r="D8848" s="452" t="s">
        <v>54</v>
      </c>
    </row>
    <row r="8849" spans="1:4" hidden="1">
      <c r="A8849" s="452" t="s">
        <v>26412</v>
      </c>
      <c r="B8849" s="820" t="s">
        <v>26413</v>
      </c>
      <c r="C8849" s="452" t="s">
        <v>26414</v>
      </c>
      <c r="D8849" s="452" t="s">
        <v>35</v>
      </c>
    </row>
    <row r="8850" spans="1:4" hidden="1">
      <c r="A8850" s="452" t="s">
        <v>26415</v>
      </c>
      <c r="B8850" s="820" t="s">
        <v>26416</v>
      </c>
      <c r="C8850" s="452" t="s">
        <v>26417</v>
      </c>
      <c r="D8850" s="452" t="s">
        <v>7</v>
      </c>
    </row>
    <row r="8851" spans="1:4" hidden="1">
      <c r="A8851" s="452" t="s">
        <v>26418</v>
      </c>
      <c r="B8851" s="820" t="s">
        <v>26419</v>
      </c>
      <c r="C8851" s="452" t="s">
        <v>26420</v>
      </c>
      <c r="D8851" s="452" t="s">
        <v>24458</v>
      </c>
    </row>
    <row r="8852" spans="1:4" hidden="1">
      <c r="A8852" s="452" t="s">
        <v>26421</v>
      </c>
      <c r="B8852" s="820" t="s">
        <v>26422</v>
      </c>
      <c r="C8852" s="452" t="s">
        <v>26423</v>
      </c>
      <c r="D8852" s="452" t="s">
        <v>43</v>
      </c>
    </row>
    <row r="8853" spans="1:4" hidden="1">
      <c r="A8853" s="452" t="s">
        <v>26424</v>
      </c>
      <c r="B8853" s="820" t="s">
        <v>26425</v>
      </c>
      <c r="C8853" s="452" t="s">
        <v>26426</v>
      </c>
      <c r="D8853" s="452" t="s">
        <v>11</v>
      </c>
    </row>
    <row r="8854" spans="1:4" hidden="1">
      <c r="A8854" s="452" t="s">
        <v>26427</v>
      </c>
      <c r="B8854" s="820" t="s">
        <v>26428</v>
      </c>
      <c r="C8854" s="452" t="s">
        <v>26429</v>
      </c>
      <c r="D8854" s="452" t="s">
        <v>54</v>
      </c>
    </row>
    <row r="8855" spans="1:4" hidden="1">
      <c r="A8855" s="452" t="s">
        <v>26430</v>
      </c>
      <c r="B8855" s="820" t="s">
        <v>26431</v>
      </c>
      <c r="C8855" s="452" t="s">
        <v>26432</v>
      </c>
      <c r="D8855" s="452" t="s">
        <v>15</v>
      </c>
    </row>
    <row r="8856" spans="1:4" hidden="1">
      <c r="A8856" s="452" t="s">
        <v>26433</v>
      </c>
      <c r="B8856" s="820" t="s">
        <v>26434</v>
      </c>
      <c r="C8856" s="452" t="s">
        <v>26435</v>
      </c>
      <c r="D8856" s="452" t="s">
        <v>19</v>
      </c>
    </row>
    <row r="8857" spans="1:4" hidden="1">
      <c r="A8857" s="452" t="s">
        <v>26436</v>
      </c>
      <c r="B8857" s="820" t="s">
        <v>26437</v>
      </c>
      <c r="C8857" s="452" t="s">
        <v>26438</v>
      </c>
      <c r="D8857" s="452" t="s">
        <v>35</v>
      </c>
    </row>
    <row r="8858" spans="1:4" hidden="1">
      <c r="A8858" s="452" t="s">
        <v>26439</v>
      </c>
      <c r="B8858" s="820" t="s">
        <v>26440</v>
      </c>
      <c r="C8858" s="452" t="s">
        <v>26441</v>
      </c>
      <c r="D8858" s="452" t="s">
        <v>7</v>
      </c>
    </row>
    <row r="8859" spans="1:4" hidden="1">
      <c r="A8859" s="452" t="s">
        <v>26442</v>
      </c>
      <c r="B8859" s="820" t="s">
        <v>26443</v>
      </c>
      <c r="C8859" s="452" t="s">
        <v>26444</v>
      </c>
      <c r="D8859" s="452" t="s">
        <v>24458</v>
      </c>
    </row>
    <row r="8860" spans="1:4" hidden="1">
      <c r="A8860" s="452" t="s">
        <v>26445</v>
      </c>
      <c r="B8860" s="820" t="s">
        <v>26446</v>
      </c>
      <c r="C8860" s="452" t="s">
        <v>26447</v>
      </c>
      <c r="D8860" s="452" t="s">
        <v>43</v>
      </c>
    </row>
    <row r="8861" spans="1:4" hidden="1">
      <c r="A8861" s="452" t="s">
        <v>26448</v>
      </c>
      <c r="B8861" s="820" t="s">
        <v>26449</v>
      </c>
      <c r="C8861" s="452" t="s">
        <v>26450</v>
      </c>
      <c r="D8861" s="452" t="s">
        <v>11</v>
      </c>
    </row>
    <row r="8862" spans="1:4" hidden="1">
      <c r="A8862" s="452" t="s">
        <v>26451</v>
      </c>
      <c r="B8862" s="820" t="s">
        <v>26452</v>
      </c>
      <c r="C8862" s="452" t="s">
        <v>26453</v>
      </c>
      <c r="D8862" s="452" t="s">
        <v>54</v>
      </c>
    </row>
    <row r="8863" spans="1:4" hidden="1">
      <c r="A8863" s="452" t="s">
        <v>26454</v>
      </c>
      <c r="B8863" s="820" t="s">
        <v>26455</v>
      </c>
      <c r="C8863" s="452" t="s">
        <v>26456</v>
      </c>
      <c r="D8863" s="452" t="s">
        <v>15</v>
      </c>
    </row>
    <row r="8864" spans="1:4" hidden="1">
      <c r="A8864" s="452" t="s">
        <v>26457</v>
      </c>
      <c r="B8864" s="820" t="s">
        <v>26458</v>
      </c>
      <c r="C8864" s="452" t="s">
        <v>26459</v>
      </c>
      <c r="D8864" s="452" t="s">
        <v>19</v>
      </c>
    </row>
    <row r="8865" spans="1:4" hidden="1">
      <c r="A8865" s="452" t="s">
        <v>26460</v>
      </c>
      <c r="B8865" s="820" t="s">
        <v>26461</v>
      </c>
      <c r="C8865" s="452" t="s">
        <v>26462</v>
      </c>
      <c r="D8865" s="452" t="s">
        <v>35</v>
      </c>
    </row>
    <row r="8866" spans="1:4" hidden="1">
      <c r="A8866" s="452" t="s">
        <v>26463</v>
      </c>
      <c r="B8866" s="820" t="s">
        <v>26464</v>
      </c>
      <c r="C8866" s="452" t="s">
        <v>26465</v>
      </c>
      <c r="D8866" s="452" t="s">
        <v>7</v>
      </c>
    </row>
    <row r="8867" spans="1:4" hidden="1">
      <c r="A8867" s="452" t="s">
        <v>26466</v>
      </c>
      <c r="B8867" s="820" t="s">
        <v>26467</v>
      </c>
      <c r="C8867" s="452" t="s">
        <v>26468</v>
      </c>
      <c r="D8867" s="452" t="s">
        <v>24458</v>
      </c>
    </row>
    <row r="8868" spans="1:4" hidden="1">
      <c r="A8868" s="452" t="s">
        <v>26469</v>
      </c>
      <c r="B8868" s="820" t="s">
        <v>26470</v>
      </c>
      <c r="C8868" s="452" t="s">
        <v>26471</v>
      </c>
      <c r="D8868" s="452" t="s">
        <v>43</v>
      </c>
    </row>
    <row r="8869" spans="1:4" hidden="1">
      <c r="A8869" s="452" t="s">
        <v>26472</v>
      </c>
      <c r="B8869" s="820" t="s">
        <v>26473</v>
      </c>
      <c r="C8869" s="452" t="s">
        <v>26474</v>
      </c>
      <c r="D8869" s="452" t="s">
        <v>11</v>
      </c>
    </row>
    <row r="8870" spans="1:4" hidden="1">
      <c r="A8870" s="452" t="s">
        <v>26475</v>
      </c>
      <c r="B8870" s="820" t="s">
        <v>26476</v>
      </c>
      <c r="C8870" s="452" t="s">
        <v>26477</v>
      </c>
      <c r="D8870" s="452" t="s">
        <v>54</v>
      </c>
    </row>
    <row r="8871" spans="1:4" hidden="1">
      <c r="A8871" s="452" t="s">
        <v>26478</v>
      </c>
      <c r="B8871" s="820" t="s">
        <v>26479</v>
      </c>
      <c r="C8871" s="452" t="s">
        <v>26480</v>
      </c>
      <c r="D8871" s="452" t="s">
        <v>15</v>
      </c>
    </row>
    <row r="8872" spans="1:4" hidden="1">
      <c r="A8872" s="452" t="s">
        <v>26481</v>
      </c>
      <c r="B8872" s="820" t="s">
        <v>26482</v>
      </c>
      <c r="C8872" s="452" t="s">
        <v>26483</v>
      </c>
      <c r="D8872" s="452" t="s">
        <v>19</v>
      </c>
    </row>
    <row r="8873" spans="1:4" hidden="1">
      <c r="A8873" s="452" t="s">
        <v>26484</v>
      </c>
      <c r="B8873" s="820" t="s">
        <v>26485</v>
      </c>
      <c r="C8873" s="452" t="s">
        <v>26486</v>
      </c>
      <c r="D8873" s="452" t="s">
        <v>35</v>
      </c>
    </row>
    <row r="8874" spans="1:4" hidden="1">
      <c r="A8874" s="452" t="s">
        <v>26487</v>
      </c>
      <c r="B8874" s="820" t="s">
        <v>26488</v>
      </c>
      <c r="C8874" s="452" t="s">
        <v>26489</v>
      </c>
      <c r="D8874" s="452" t="s">
        <v>7</v>
      </c>
    </row>
    <row r="8875" spans="1:4" hidden="1">
      <c r="A8875" s="452" t="s">
        <v>26490</v>
      </c>
      <c r="B8875" s="820" t="s">
        <v>26491</v>
      </c>
      <c r="C8875" s="452" t="s">
        <v>26492</v>
      </c>
      <c r="D8875" s="452" t="s">
        <v>24458</v>
      </c>
    </row>
    <row r="8876" spans="1:4" hidden="1">
      <c r="A8876" s="452" t="s">
        <v>26493</v>
      </c>
      <c r="B8876" s="820" t="s">
        <v>26494</v>
      </c>
      <c r="C8876" s="452" t="s">
        <v>26495</v>
      </c>
      <c r="D8876" s="452" t="s">
        <v>43</v>
      </c>
    </row>
    <row r="8877" spans="1:4" hidden="1">
      <c r="A8877" s="452" t="s">
        <v>26496</v>
      </c>
      <c r="B8877" s="820" t="s">
        <v>26497</v>
      </c>
      <c r="C8877" s="452" t="s">
        <v>26498</v>
      </c>
      <c r="D8877" s="452" t="s">
        <v>11</v>
      </c>
    </row>
    <row r="8878" spans="1:4" hidden="1">
      <c r="A8878" s="452" t="s">
        <v>26499</v>
      </c>
      <c r="B8878" s="820" t="s">
        <v>26500</v>
      </c>
      <c r="C8878" s="452" t="s">
        <v>26501</v>
      </c>
      <c r="D8878" s="452" t="s">
        <v>54</v>
      </c>
    </row>
    <row r="8879" spans="1:4" hidden="1">
      <c r="A8879" s="452" t="s">
        <v>26502</v>
      </c>
      <c r="B8879" s="820" t="s">
        <v>26503</v>
      </c>
      <c r="C8879" s="452" t="s">
        <v>26504</v>
      </c>
      <c r="D8879" s="452" t="s">
        <v>15</v>
      </c>
    </row>
    <row r="8880" spans="1:4" hidden="1">
      <c r="A8880" s="452" t="s">
        <v>26505</v>
      </c>
      <c r="B8880" s="820" t="s">
        <v>26506</v>
      </c>
      <c r="C8880" s="452" t="s">
        <v>26507</v>
      </c>
      <c r="D8880" s="452" t="s">
        <v>19</v>
      </c>
    </row>
    <row r="8881" spans="1:4" hidden="1">
      <c r="A8881" s="452" t="s">
        <v>26508</v>
      </c>
      <c r="B8881" s="820" t="s">
        <v>26509</v>
      </c>
      <c r="C8881" s="452" t="s">
        <v>26510</v>
      </c>
      <c r="D8881" s="452" t="s">
        <v>35</v>
      </c>
    </row>
    <row r="8882" spans="1:4" hidden="1">
      <c r="A8882" s="452" t="s">
        <v>26511</v>
      </c>
      <c r="B8882" s="820" t="s">
        <v>26512</v>
      </c>
      <c r="C8882" s="452" t="s">
        <v>26513</v>
      </c>
      <c r="D8882" s="452" t="s">
        <v>7</v>
      </c>
    </row>
    <row r="8883" spans="1:4" hidden="1">
      <c r="A8883" s="452" t="s">
        <v>26514</v>
      </c>
      <c r="B8883" s="820" t="s">
        <v>26515</v>
      </c>
      <c r="C8883" s="452" t="s">
        <v>26516</v>
      </c>
      <c r="D8883" s="452" t="s">
        <v>24458</v>
      </c>
    </row>
    <row r="8884" spans="1:4" hidden="1">
      <c r="A8884" s="452" t="s">
        <v>26517</v>
      </c>
      <c r="B8884" s="820" t="s">
        <v>26518</v>
      </c>
      <c r="C8884" s="452" t="s">
        <v>26519</v>
      </c>
      <c r="D8884" s="452" t="s">
        <v>43</v>
      </c>
    </row>
    <row r="8885" spans="1:4" hidden="1">
      <c r="A8885" s="452" t="s">
        <v>26520</v>
      </c>
      <c r="B8885" s="820" t="s">
        <v>26521</v>
      </c>
      <c r="C8885" s="452" t="s">
        <v>26522</v>
      </c>
      <c r="D8885" s="452" t="s">
        <v>11</v>
      </c>
    </row>
    <row r="8886" spans="1:4" hidden="1">
      <c r="A8886" s="452" t="s">
        <v>26523</v>
      </c>
      <c r="B8886" s="820" t="s">
        <v>26524</v>
      </c>
      <c r="C8886" s="452" t="s">
        <v>26525</v>
      </c>
      <c r="D8886" s="452" t="s">
        <v>54</v>
      </c>
    </row>
    <row r="8887" spans="1:4" hidden="1">
      <c r="A8887" s="452" t="s">
        <v>26526</v>
      </c>
      <c r="B8887" s="820" t="s">
        <v>26527</v>
      </c>
      <c r="C8887" s="452" t="s">
        <v>26528</v>
      </c>
      <c r="D8887" s="452" t="s">
        <v>15</v>
      </c>
    </row>
    <row r="8888" spans="1:4" hidden="1">
      <c r="A8888" s="452" t="s">
        <v>26529</v>
      </c>
      <c r="B8888" s="820" t="s">
        <v>26530</v>
      </c>
      <c r="C8888" s="452" t="s">
        <v>26531</v>
      </c>
      <c r="D8888" s="452" t="s">
        <v>19</v>
      </c>
    </row>
    <row r="8889" spans="1:4" hidden="1">
      <c r="A8889" s="452" t="s">
        <v>26532</v>
      </c>
      <c r="B8889" s="820" t="s">
        <v>26533</v>
      </c>
      <c r="C8889" s="452" t="s">
        <v>26534</v>
      </c>
      <c r="D8889" s="452" t="s">
        <v>35</v>
      </c>
    </row>
    <row r="8890" spans="1:4" hidden="1">
      <c r="A8890" s="452" t="s">
        <v>26535</v>
      </c>
      <c r="B8890" s="820" t="s">
        <v>26536</v>
      </c>
      <c r="C8890" s="452" t="s">
        <v>26537</v>
      </c>
      <c r="D8890" s="452" t="s">
        <v>7</v>
      </c>
    </row>
    <row r="8891" spans="1:4" hidden="1">
      <c r="A8891" s="452" t="s">
        <v>26538</v>
      </c>
      <c r="B8891" s="820" t="s">
        <v>26539</v>
      </c>
      <c r="C8891" s="452" t="s">
        <v>26540</v>
      </c>
      <c r="D8891" s="452" t="s">
        <v>15</v>
      </c>
    </row>
    <row r="8892" spans="1:4" hidden="1">
      <c r="A8892" s="452" t="s">
        <v>26541</v>
      </c>
      <c r="B8892" s="820" t="s">
        <v>26542</v>
      </c>
      <c r="C8892" s="452" t="s">
        <v>26543</v>
      </c>
      <c r="D8892" s="452" t="s">
        <v>19</v>
      </c>
    </row>
    <row r="8893" spans="1:4" hidden="1">
      <c r="A8893" s="452" t="s">
        <v>26544</v>
      </c>
      <c r="B8893" s="820" t="s">
        <v>26545</v>
      </c>
      <c r="C8893" s="452" t="s">
        <v>26546</v>
      </c>
      <c r="D8893" s="452" t="s">
        <v>24458</v>
      </c>
    </row>
    <row r="8894" spans="1:4" hidden="1">
      <c r="A8894" s="452" t="s">
        <v>26547</v>
      </c>
      <c r="B8894" s="820" t="s">
        <v>26548</v>
      </c>
      <c r="C8894" s="452" t="s">
        <v>26549</v>
      </c>
      <c r="D8894" s="452" t="s">
        <v>43</v>
      </c>
    </row>
    <row r="8895" spans="1:4" hidden="1">
      <c r="A8895" s="452" t="s">
        <v>26550</v>
      </c>
      <c r="B8895" s="820" t="s">
        <v>26551</v>
      </c>
      <c r="C8895" s="452" t="s">
        <v>26552</v>
      </c>
      <c r="D8895" s="452" t="s">
        <v>11</v>
      </c>
    </row>
    <row r="8896" spans="1:4" hidden="1">
      <c r="A8896" s="452" t="s">
        <v>26553</v>
      </c>
      <c r="B8896" s="820" t="s">
        <v>26554</v>
      </c>
      <c r="C8896" s="452" t="s">
        <v>26555</v>
      </c>
      <c r="D8896" s="452" t="s">
        <v>54</v>
      </c>
    </row>
    <row r="8897" spans="1:4" hidden="1">
      <c r="A8897" s="452" t="s">
        <v>26556</v>
      </c>
      <c r="B8897" s="820" t="s">
        <v>26557</v>
      </c>
      <c r="C8897" s="452" t="s">
        <v>26558</v>
      </c>
      <c r="D8897" s="452" t="s">
        <v>35</v>
      </c>
    </row>
    <row r="8898" spans="1:4" hidden="1">
      <c r="A8898" s="452" t="s">
        <v>26559</v>
      </c>
      <c r="B8898" s="820" t="s">
        <v>26560</v>
      </c>
      <c r="C8898" s="452" t="s">
        <v>26561</v>
      </c>
      <c r="D8898" s="452" t="s">
        <v>7</v>
      </c>
    </row>
    <row r="8899" spans="1:4" hidden="1">
      <c r="A8899" s="452" t="s">
        <v>26562</v>
      </c>
      <c r="B8899" s="820" t="s">
        <v>26563</v>
      </c>
      <c r="C8899" s="452" t="s">
        <v>26564</v>
      </c>
      <c r="D8899" s="452" t="s">
        <v>24458</v>
      </c>
    </row>
    <row r="8900" spans="1:4" hidden="1">
      <c r="A8900" s="452" t="s">
        <v>26565</v>
      </c>
      <c r="B8900" s="820" t="s">
        <v>26566</v>
      </c>
      <c r="C8900" s="452" t="s">
        <v>26567</v>
      </c>
      <c r="D8900" s="452" t="s">
        <v>43</v>
      </c>
    </row>
    <row r="8901" spans="1:4" hidden="1">
      <c r="A8901" s="452" t="s">
        <v>26568</v>
      </c>
      <c r="B8901" s="820" t="s">
        <v>26569</v>
      </c>
      <c r="C8901" s="452" t="s">
        <v>26570</v>
      </c>
      <c r="D8901" s="452" t="s">
        <v>11</v>
      </c>
    </row>
    <row r="8902" spans="1:4" hidden="1">
      <c r="A8902" s="452" t="s">
        <v>26571</v>
      </c>
      <c r="B8902" s="820" t="s">
        <v>26572</v>
      </c>
      <c r="C8902" s="452" t="s">
        <v>26573</v>
      </c>
      <c r="D8902" s="452" t="s">
        <v>54</v>
      </c>
    </row>
    <row r="8903" spans="1:4" hidden="1">
      <c r="A8903" s="452" t="s">
        <v>26574</v>
      </c>
      <c r="B8903" s="820" t="s">
        <v>26575</v>
      </c>
      <c r="C8903" s="452" t="s">
        <v>26576</v>
      </c>
      <c r="D8903" s="452" t="s">
        <v>15</v>
      </c>
    </row>
    <row r="8904" spans="1:4" hidden="1">
      <c r="A8904" s="452" t="s">
        <v>26577</v>
      </c>
      <c r="B8904" s="820" t="s">
        <v>26578</v>
      </c>
      <c r="C8904" s="452" t="s">
        <v>26579</v>
      </c>
      <c r="D8904" s="452" t="s">
        <v>19</v>
      </c>
    </row>
    <row r="8905" spans="1:4" hidden="1">
      <c r="A8905" s="452" t="s">
        <v>26580</v>
      </c>
      <c r="B8905" s="820" t="s">
        <v>26581</v>
      </c>
      <c r="C8905" s="452" t="s">
        <v>26582</v>
      </c>
      <c r="D8905" s="452" t="s">
        <v>35</v>
      </c>
    </row>
    <row r="8906" spans="1:4" hidden="1">
      <c r="A8906" s="452" t="s">
        <v>26583</v>
      </c>
      <c r="B8906" s="820" t="s">
        <v>26584</v>
      </c>
      <c r="C8906" s="452" t="s">
        <v>26585</v>
      </c>
      <c r="D8906" s="452" t="s">
        <v>7</v>
      </c>
    </row>
    <row r="8907" spans="1:4" hidden="1">
      <c r="A8907" s="452" t="s">
        <v>26586</v>
      </c>
      <c r="B8907" s="820" t="s">
        <v>26587</v>
      </c>
      <c r="C8907" s="452" t="s">
        <v>26588</v>
      </c>
      <c r="D8907" s="452" t="s">
        <v>24458</v>
      </c>
    </row>
    <row r="8908" spans="1:4" hidden="1">
      <c r="A8908" s="452" t="s">
        <v>26589</v>
      </c>
      <c r="B8908" s="820" t="s">
        <v>26590</v>
      </c>
      <c r="C8908" s="452" t="s">
        <v>26591</v>
      </c>
      <c r="D8908" s="452" t="s">
        <v>43</v>
      </c>
    </row>
    <row r="8909" spans="1:4" hidden="1">
      <c r="A8909" s="452" t="s">
        <v>26592</v>
      </c>
      <c r="B8909" s="820" t="s">
        <v>26593</v>
      </c>
      <c r="C8909" s="452" t="s">
        <v>26594</v>
      </c>
      <c r="D8909" s="452" t="s">
        <v>11</v>
      </c>
    </row>
    <row r="8910" spans="1:4" hidden="1">
      <c r="A8910" s="452" t="s">
        <v>26595</v>
      </c>
      <c r="B8910" s="820" t="s">
        <v>26596</v>
      </c>
      <c r="C8910" s="452" t="s">
        <v>26597</v>
      </c>
      <c r="D8910" s="452" t="s">
        <v>54</v>
      </c>
    </row>
    <row r="8911" spans="1:4" hidden="1">
      <c r="A8911" s="452" t="s">
        <v>26598</v>
      </c>
      <c r="B8911" s="820" t="s">
        <v>26599</v>
      </c>
      <c r="C8911" s="452" t="s">
        <v>26600</v>
      </c>
      <c r="D8911" s="452" t="s">
        <v>15</v>
      </c>
    </row>
    <row r="8912" spans="1:4" hidden="1">
      <c r="A8912" s="452" t="s">
        <v>26601</v>
      </c>
      <c r="B8912" s="820" t="s">
        <v>26602</v>
      </c>
      <c r="C8912" s="452" t="s">
        <v>26603</v>
      </c>
      <c r="D8912" s="452" t="s">
        <v>19</v>
      </c>
    </row>
    <row r="8913" spans="1:4" hidden="1">
      <c r="A8913" s="452" t="s">
        <v>26604</v>
      </c>
      <c r="B8913" s="820" t="s">
        <v>26605</v>
      </c>
      <c r="C8913" s="452" t="s">
        <v>26606</v>
      </c>
      <c r="D8913" s="452" t="s">
        <v>35</v>
      </c>
    </row>
    <row r="8914" spans="1:4" hidden="1">
      <c r="A8914" s="452" t="s">
        <v>26607</v>
      </c>
      <c r="B8914" s="820" t="s">
        <v>26608</v>
      </c>
      <c r="C8914" s="452" t="s">
        <v>26609</v>
      </c>
      <c r="D8914" s="452" t="s">
        <v>7</v>
      </c>
    </row>
    <row r="8915" spans="1:4" hidden="1">
      <c r="A8915" s="452" t="s">
        <v>26610</v>
      </c>
      <c r="B8915" s="820" t="s">
        <v>26611</v>
      </c>
      <c r="C8915" s="452" t="s">
        <v>26612</v>
      </c>
      <c r="D8915" s="452" t="s">
        <v>15</v>
      </c>
    </row>
    <row r="8916" spans="1:4" hidden="1">
      <c r="A8916" s="452" t="s">
        <v>26613</v>
      </c>
      <c r="B8916" s="820" t="s">
        <v>26614</v>
      </c>
      <c r="C8916" s="452" t="s">
        <v>26615</v>
      </c>
      <c r="D8916" s="452" t="s">
        <v>19</v>
      </c>
    </row>
    <row r="8917" spans="1:4" hidden="1">
      <c r="A8917" s="452" t="s">
        <v>26616</v>
      </c>
      <c r="B8917" s="820" t="s">
        <v>26617</v>
      </c>
      <c r="C8917" s="452" t="s">
        <v>26618</v>
      </c>
      <c r="D8917" s="452" t="s">
        <v>24458</v>
      </c>
    </row>
    <row r="8918" spans="1:4" hidden="1">
      <c r="A8918" s="452" t="s">
        <v>26619</v>
      </c>
      <c r="B8918" s="820" t="s">
        <v>26620</v>
      </c>
      <c r="C8918" s="452" t="s">
        <v>26621</v>
      </c>
      <c r="D8918" s="452" t="s">
        <v>43</v>
      </c>
    </row>
    <row r="8919" spans="1:4" hidden="1">
      <c r="A8919" s="452" t="s">
        <v>26622</v>
      </c>
      <c r="B8919" s="820" t="s">
        <v>26623</v>
      </c>
      <c r="C8919" s="452" t="s">
        <v>26624</v>
      </c>
      <c r="D8919" s="452" t="s">
        <v>11</v>
      </c>
    </row>
    <row r="8920" spans="1:4" hidden="1">
      <c r="A8920" s="452" t="s">
        <v>26625</v>
      </c>
      <c r="B8920" s="820" t="s">
        <v>26626</v>
      </c>
      <c r="C8920" s="452" t="s">
        <v>26627</v>
      </c>
      <c r="D8920" s="452" t="s">
        <v>54</v>
      </c>
    </row>
    <row r="8921" spans="1:4" hidden="1">
      <c r="A8921" s="452" t="s">
        <v>26628</v>
      </c>
      <c r="B8921" s="820" t="s">
        <v>26629</v>
      </c>
      <c r="C8921" s="452" t="s">
        <v>26630</v>
      </c>
      <c r="D8921" s="452" t="s">
        <v>35</v>
      </c>
    </row>
    <row r="8922" spans="1:4" hidden="1">
      <c r="A8922" s="452" t="s">
        <v>26631</v>
      </c>
      <c r="B8922" s="820" t="s">
        <v>26632</v>
      </c>
      <c r="C8922" s="452" t="s">
        <v>26633</v>
      </c>
      <c r="D8922" s="452" t="s">
        <v>7</v>
      </c>
    </row>
    <row r="8923" spans="1:4" hidden="1">
      <c r="A8923" s="452" t="s">
        <v>26634</v>
      </c>
      <c r="B8923" s="820" t="s">
        <v>26635</v>
      </c>
      <c r="C8923" s="452" t="s">
        <v>26636</v>
      </c>
      <c r="D8923" s="452" t="s">
        <v>24458</v>
      </c>
    </row>
    <row r="8924" spans="1:4" hidden="1">
      <c r="A8924" s="452" t="s">
        <v>26637</v>
      </c>
      <c r="B8924" s="820" t="s">
        <v>26638</v>
      </c>
      <c r="C8924" s="452" t="s">
        <v>26639</v>
      </c>
      <c r="D8924" s="452" t="s">
        <v>43</v>
      </c>
    </row>
    <row r="8925" spans="1:4" hidden="1">
      <c r="A8925" s="452" t="s">
        <v>26640</v>
      </c>
      <c r="B8925" s="820" t="s">
        <v>26641</v>
      </c>
      <c r="C8925" s="452" t="s">
        <v>26642</v>
      </c>
      <c r="D8925" s="452" t="s">
        <v>11</v>
      </c>
    </row>
    <row r="8926" spans="1:4" hidden="1">
      <c r="A8926" s="452" t="s">
        <v>26643</v>
      </c>
      <c r="B8926" s="820" t="s">
        <v>26644</v>
      </c>
      <c r="C8926" s="452" t="s">
        <v>26645</v>
      </c>
      <c r="D8926" s="452" t="s">
        <v>54</v>
      </c>
    </row>
    <row r="8927" spans="1:4" hidden="1">
      <c r="A8927" s="452" t="s">
        <v>26646</v>
      </c>
      <c r="B8927" s="820" t="s">
        <v>26647</v>
      </c>
      <c r="C8927" s="452" t="s">
        <v>26648</v>
      </c>
      <c r="D8927" s="452" t="s">
        <v>15</v>
      </c>
    </row>
    <row r="8928" spans="1:4" hidden="1">
      <c r="A8928" s="452" t="s">
        <v>26649</v>
      </c>
      <c r="B8928" s="820" t="s">
        <v>26650</v>
      </c>
      <c r="C8928" s="452" t="s">
        <v>26651</v>
      </c>
      <c r="D8928" s="452" t="s">
        <v>19</v>
      </c>
    </row>
    <row r="8929" spans="1:4" hidden="1">
      <c r="A8929" s="452" t="s">
        <v>26652</v>
      </c>
      <c r="B8929" s="820" t="s">
        <v>26653</v>
      </c>
      <c r="C8929" s="452" t="s">
        <v>26654</v>
      </c>
      <c r="D8929" s="452" t="s">
        <v>35</v>
      </c>
    </row>
    <row r="8930" spans="1:4" hidden="1">
      <c r="A8930" s="452" t="s">
        <v>26655</v>
      </c>
      <c r="B8930" s="820" t="s">
        <v>26656</v>
      </c>
      <c r="C8930" s="452" t="s">
        <v>26657</v>
      </c>
      <c r="D8930" s="452" t="s">
        <v>7</v>
      </c>
    </row>
    <row r="8931" spans="1:4" hidden="1">
      <c r="A8931" s="452" t="s">
        <v>26658</v>
      </c>
      <c r="B8931" s="820" t="s">
        <v>26659</v>
      </c>
      <c r="C8931" s="452" t="s">
        <v>26660</v>
      </c>
      <c r="D8931" s="452" t="s">
        <v>24458</v>
      </c>
    </row>
    <row r="8932" spans="1:4" hidden="1">
      <c r="A8932" s="452" t="s">
        <v>26661</v>
      </c>
      <c r="B8932" s="820" t="s">
        <v>26662</v>
      </c>
      <c r="C8932" s="452" t="s">
        <v>26663</v>
      </c>
      <c r="D8932" s="452" t="s">
        <v>43</v>
      </c>
    </row>
    <row r="8933" spans="1:4" hidden="1">
      <c r="A8933" s="452" t="s">
        <v>26664</v>
      </c>
      <c r="B8933" s="820" t="s">
        <v>26665</v>
      </c>
      <c r="C8933" s="452" t="s">
        <v>26666</v>
      </c>
      <c r="D8933" s="452" t="s">
        <v>11</v>
      </c>
    </row>
    <row r="8934" spans="1:4" hidden="1">
      <c r="A8934" s="452" t="s">
        <v>26667</v>
      </c>
      <c r="B8934" s="820" t="s">
        <v>26668</v>
      </c>
      <c r="C8934" s="452" t="s">
        <v>26669</v>
      </c>
      <c r="D8934" s="452" t="s">
        <v>54</v>
      </c>
    </row>
    <row r="8935" spans="1:4" hidden="1">
      <c r="A8935" s="452" t="s">
        <v>26670</v>
      </c>
      <c r="B8935" s="820" t="s">
        <v>26671</v>
      </c>
      <c r="C8935" s="452" t="s">
        <v>26672</v>
      </c>
      <c r="D8935" s="452" t="s">
        <v>15</v>
      </c>
    </row>
    <row r="8936" spans="1:4" hidden="1">
      <c r="A8936" s="452" t="s">
        <v>26673</v>
      </c>
      <c r="B8936" s="820" t="s">
        <v>26674</v>
      </c>
      <c r="C8936" s="452" t="s">
        <v>26675</v>
      </c>
      <c r="D8936" s="452" t="s">
        <v>19</v>
      </c>
    </row>
    <row r="8937" spans="1:4" hidden="1">
      <c r="A8937" s="452" t="s">
        <v>26676</v>
      </c>
      <c r="B8937" s="820" t="s">
        <v>26677</v>
      </c>
      <c r="C8937" s="452" t="s">
        <v>26678</v>
      </c>
      <c r="D8937" s="452" t="s">
        <v>35</v>
      </c>
    </row>
    <row r="8938" spans="1:4" hidden="1">
      <c r="A8938" s="452" t="s">
        <v>26679</v>
      </c>
      <c r="B8938" s="820" t="s">
        <v>26680</v>
      </c>
      <c r="C8938" s="452" t="s">
        <v>26681</v>
      </c>
      <c r="D8938" s="452" t="s">
        <v>7</v>
      </c>
    </row>
    <row r="8939" spans="1:4" hidden="1">
      <c r="A8939" s="452" t="s">
        <v>26682</v>
      </c>
      <c r="B8939" s="820" t="s">
        <v>26683</v>
      </c>
      <c r="C8939" s="452" t="s">
        <v>26684</v>
      </c>
      <c r="D8939" s="452" t="s">
        <v>15</v>
      </c>
    </row>
    <row r="8940" spans="1:4" hidden="1">
      <c r="A8940" s="452" t="s">
        <v>26685</v>
      </c>
      <c r="B8940" s="820" t="s">
        <v>26686</v>
      </c>
      <c r="C8940" s="452" t="s">
        <v>26687</v>
      </c>
      <c r="D8940" s="452" t="s">
        <v>19</v>
      </c>
    </row>
    <row r="8941" spans="1:4" hidden="1">
      <c r="A8941" s="452" t="s">
        <v>26688</v>
      </c>
      <c r="B8941" s="820" t="s">
        <v>26689</v>
      </c>
      <c r="C8941" s="452" t="s">
        <v>26690</v>
      </c>
      <c r="D8941" s="452" t="s">
        <v>24458</v>
      </c>
    </row>
    <row r="8942" spans="1:4" hidden="1">
      <c r="A8942" s="452" t="s">
        <v>26691</v>
      </c>
      <c r="B8942" s="820" t="s">
        <v>26692</v>
      </c>
      <c r="C8942" s="452" t="s">
        <v>26693</v>
      </c>
      <c r="D8942" s="452" t="s">
        <v>43</v>
      </c>
    </row>
    <row r="8943" spans="1:4" hidden="1">
      <c r="A8943" s="452" t="s">
        <v>26694</v>
      </c>
      <c r="B8943" s="820" t="s">
        <v>26695</v>
      </c>
      <c r="C8943" s="452" t="s">
        <v>26696</v>
      </c>
      <c r="D8943" s="452" t="s">
        <v>11</v>
      </c>
    </row>
    <row r="8944" spans="1:4" hidden="1">
      <c r="A8944" s="452" t="s">
        <v>26697</v>
      </c>
      <c r="B8944" s="820" t="s">
        <v>26698</v>
      </c>
      <c r="C8944" s="452" t="s">
        <v>26699</v>
      </c>
      <c r="D8944" s="452" t="s">
        <v>54</v>
      </c>
    </row>
    <row r="8945" spans="1:4" hidden="1">
      <c r="A8945" s="452" t="s">
        <v>26700</v>
      </c>
      <c r="B8945" s="820" t="s">
        <v>26701</v>
      </c>
      <c r="C8945" s="452" t="s">
        <v>26702</v>
      </c>
      <c r="D8945" s="452" t="s">
        <v>35</v>
      </c>
    </row>
    <row r="8946" spans="1:4" hidden="1">
      <c r="A8946" s="452" t="s">
        <v>26703</v>
      </c>
      <c r="B8946" s="820" t="s">
        <v>26704</v>
      </c>
      <c r="C8946" s="452" t="s">
        <v>26705</v>
      </c>
      <c r="D8946" s="452" t="s">
        <v>7</v>
      </c>
    </row>
    <row r="8947" spans="1:4" hidden="1">
      <c r="A8947" s="452" t="s">
        <v>26706</v>
      </c>
      <c r="B8947" s="820" t="s">
        <v>26707</v>
      </c>
      <c r="C8947" s="452" t="s">
        <v>26708</v>
      </c>
      <c r="D8947" s="452" t="s">
        <v>24458</v>
      </c>
    </row>
    <row r="8948" spans="1:4" hidden="1">
      <c r="A8948" s="452" t="s">
        <v>26709</v>
      </c>
      <c r="B8948" s="820" t="s">
        <v>26710</v>
      </c>
      <c r="C8948" s="452" t="s">
        <v>26711</v>
      </c>
      <c r="D8948" s="452" t="s">
        <v>43</v>
      </c>
    </row>
    <row r="8949" spans="1:4" hidden="1">
      <c r="A8949" s="452" t="s">
        <v>26712</v>
      </c>
      <c r="B8949" s="820" t="s">
        <v>26713</v>
      </c>
      <c r="C8949" s="452" t="s">
        <v>26714</v>
      </c>
      <c r="D8949" s="452" t="s">
        <v>11</v>
      </c>
    </row>
    <row r="8950" spans="1:4" hidden="1">
      <c r="A8950" s="452" t="s">
        <v>26715</v>
      </c>
      <c r="B8950" s="820" t="s">
        <v>26716</v>
      </c>
      <c r="C8950" s="452" t="s">
        <v>26717</v>
      </c>
      <c r="D8950" s="452" t="s">
        <v>54</v>
      </c>
    </row>
    <row r="8951" spans="1:4" hidden="1">
      <c r="A8951" s="452" t="s">
        <v>26718</v>
      </c>
      <c r="B8951" s="820" t="s">
        <v>26719</v>
      </c>
      <c r="C8951" s="452" t="s">
        <v>26720</v>
      </c>
      <c r="D8951" s="452" t="s">
        <v>15</v>
      </c>
    </row>
    <row r="8952" spans="1:4" hidden="1">
      <c r="A8952" s="452" t="s">
        <v>26721</v>
      </c>
      <c r="B8952" s="820" t="s">
        <v>26722</v>
      </c>
      <c r="C8952" s="452" t="s">
        <v>26723</v>
      </c>
      <c r="D8952" s="452" t="s">
        <v>19</v>
      </c>
    </row>
    <row r="8953" spans="1:4" hidden="1">
      <c r="A8953" s="452" t="s">
        <v>26724</v>
      </c>
      <c r="B8953" s="820" t="s">
        <v>26725</v>
      </c>
      <c r="C8953" s="452" t="s">
        <v>26726</v>
      </c>
      <c r="D8953" s="452" t="s">
        <v>35</v>
      </c>
    </row>
    <row r="8954" spans="1:4" hidden="1">
      <c r="A8954" s="452" t="s">
        <v>26727</v>
      </c>
      <c r="B8954" s="820" t="s">
        <v>26728</v>
      </c>
      <c r="C8954" s="452" t="s">
        <v>26729</v>
      </c>
      <c r="D8954" s="452" t="s">
        <v>7</v>
      </c>
    </row>
    <row r="8955" spans="1:4" hidden="1">
      <c r="A8955" s="452" t="s">
        <v>26730</v>
      </c>
      <c r="B8955" s="820" t="s">
        <v>26731</v>
      </c>
      <c r="C8955" s="452" t="s">
        <v>26732</v>
      </c>
      <c r="D8955" s="452" t="s">
        <v>24458</v>
      </c>
    </row>
    <row r="8956" spans="1:4" hidden="1">
      <c r="A8956" s="452" t="s">
        <v>26733</v>
      </c>
      <c r="B8956" s="820" t="s">
        <v>26734</v>
      </c>
      <c r="C8956" s="452" t="s">
        <v>26735</v>
      </c>
      <c r="D8956" s="452" t="s">
        <v>43</v>
      </c>
    </row>
    <row r="8957" spans="1:4" hidden="1">
      <c r="A8957" s="452" t="s">
        <v>26736</v>
      </c>
      <c r="B8957" s="820" t="s">
        <v>26737</v>
      </c>
      <c r="C8957" s="452" t="s">
        <v>26738</v>
      </c>
      <c r="D8957" s="452" t="s">
        <v>11</v>
      </c>
    </row>
    <row r="8958" spans="1:4" hidden="1">
      <c r="A8958" s="452" t="s">
        <v>26739</v>
      </c>
      <c r="B8958" s="820" t="s">
        <v>26740</v>
      </c>
      <c r="C8958" s="452" t="s">
        <v>26741</v>
      </c>
      <c r="D8958" s="452" t="s">
        <v>54</v>
      </c>
    </row>
    <row r="8959" spans="1:4" hidden="1">
      <c r="A8959" s="452" t="s">
        <v>26742</v>
      </c>
      <c r="B8959" s="820" t="s">
        <v>26743</v>
      </c>
      <c r="C8959" s="452" t="s">
        <v>26744</v>
      </c>
      <c r="D8959" s="452" t="s">
        <v>15</v>
      </c>
    </row>
    <row r="8960" spans="1:4" hidden="1">
      <c r="A8960" s="452" t="s">
        <v>26745</v>
      </c>
      <c r="B8960" s="820" t="s">
        <v>26746</v>
      </c>
      <c r="C8960" s="452" t="s">
        <v>26747</v>
      </c>
      <c r="D8960" s="452" t="s">
        <v>19</v>
      </c>
    </row>
    <row r="8961" spans="1:4" hidden="1">
      <c r="A8961" s="452" t="s">
        <v>26748</v>
      </c>
      <c r="B8961" s="820" t="s">
        <v>26749</v>
      </c>
      <c r="C8961" s="452" t="s">
        <v>26750</v>
      </c>
      <c r="D8961" s="452" t="s">
        <v>35</v>
      </c>
    </row>
    <row r="8962" spans="1:4" hidden="1">
      <c r="A8962" s="452" t="s">
        <v>26751</v>
      </c>
      <c r="B8962" s="820" t="s">
        <v>26752</v>
      </c>
      <c r="C8962" s="452" t="s">
        <v>26753</v>
      </c>
      <c r="D8962" s="452" t="s">
        <v>7</v>
      </c>
    </row>
    <row r="8963" spans="1:4" hidden="1">
      <c r="A8963" s="452" t="s">
        <v>26754</v>
      </c>
      <c r="B8963" s="820" t="s">
        <v>26755</v>
      </c>
      <c r="C8963" s="452" t="s">
        <v>26756</v>
      </c>
      <c r="D8963" s="452" t="s">
        <v>24458</v>
      </c>
    </row>
    <row r="8964" spans="1:4" hidden="1">
      <c r="A8964" s="452" t="s">
        <v>26757</v>
      </c>
      <c r="B8964" s="820" t="s">
        <v>26758</v>
      </c>
      <c r="C8964" s="452" t="s">
        <v>26759</v>
      </c>
      <c r="D8964" s="452" t="s">
        <v>43</v>
      </c>
    </row>
    <row r="8965" spans="1:4" hidden="1">
      <c r="A8965" s="452" t="s">
        <v>26760</v>
      </c>
      <c r="B8965" s="820" t="s">
        <v>26761</v>
      </c>
      <c r="C8965" s="452" t="s">
        <v>26762</v>
      </c>
      <c r="D8965" s="452" t="s">
        <v>11</v>
      </c>
    </row>
    <row r="8966" spans="1:4" hidden="1">
      <c r="A8966" s="452" t="s">
        <v>26763</v>
      </c>
      <c r="B8966" s="820" t="s">
        <v>26764</v>
      </c>
      <c r="C8966" s="452" t="s">
        <v>26765</v>
      </c>
      <c r="D8966" s="452" t="s">
        <v>54</v>
      </c>
    </row>
    <row r="8967" spans="1:4" hidden="1">
      <c r="A8967" s="452" t="s">
        <v>26766</v>
      </c>
      <c r="B8967" s="820" t="s">
        <v>26767</v>
      </c>
      <c r="C8967" s="452" t="s">
        <v>26768</v>
      </c>
      <c r="D8967" s="452" t="s">
        <v>15</v>
      </c>
    </row>
    <row r="8968" spans="1:4" hidden="1">
      <c r="A8968" s="452" t="s">
        <v>26769</v>
      </c>
      <c r="B8968" s="820" t="s">
        <v>26770</v>
      </c>
      <c r="C8968" s="452" t="s">
        <v>26771</v>
      </c>
      <c r="D8968" s="452" t="s">
        <v>19</v>
      </c>
    </row>
    <row r="8969" spans="1:4" hidden="1">
      <c r="A8969" s="452" t="s">
        <v>26772</v>
      </c>
      <c r="B8969" s="820" t="s">
        <v>26773</v>
      </c>
      <c r="C8969" s="452" t="s">
        <v>26774</v>
      </c>
      <c r="D8969" s="452" t="s">
        <v>35</v>
      </c>
    </row>
    <row r="8970" spans="1:4" hidden="1">
      <c r="A8970" s="452" t="s">
        <v>26775</v>
      </c>
      <c r="B8970" s="820" t="s">
        <v>26776</v>
      </c>
      <c r="C8970" s="452" t="s">
        <v>26777</v>
      </c>
      <c r="D8970" s="452" t="s">
        <v>7</v>
      </c>
    </row>
    <row r="8971" spans="1:4" hidden="1">
      <c r="A8971" s="452" t="s">
        <v>26778</v>
      </c>
      <c r="B8971" s="820" t="s">
        <v>26779</v>
      </c>
      <c r="C8971" s="452" t="s">
        <v>26780</v>
      </c>
      <c r="D8971" s="452" t="s">
        <v>24458</v>
      </c>
    </row>
    <row r="8972" spans="1:4" hidden="1">
      <c r="A8972" s="452" t="s">
        <v>26781</v>
      </c>
      <c r="B8972" s="820" t="s">
        <v>26782</v>
      </c>
      <c r="C8972" s="452" t="s">
        <v>26783</v>
      </c>
      <c r="D8972" s="452" t="s">
        <v>43</v>
      </c>
    </row>
    <row r="8973" spans="1:4" hidden="1">
      <c r="A8973" s="452" t="s">
        <v>26784</v>
      </c>
      <c r="B8973" s="820" t="s">
        <v>26785</v>
      </c>
      <c r="C8973" s="452" t="s">
        <v>26786</v>
      </c>
      <c r="D8973" s="452" t="s">
        <v>11</v>
      </c>
    </row>
    <row r="8974" spans="1:4" hidden="1">
      <c r="A8974" s="452" t="s">
        <v>26787</v>
      </c>
      <c r="B8974" s="820" t="s">
        <v>26788</v>
      </c>
      <c r="C8974" s="452" t="s">
        <v>26789</v>
      </c>
      <c r="D8974" s="452" t="s">
        <v>54</v>
      </c>
    </row>
    <row r="8975" spans="1:4" hidden="1">
      <c r="A8975" s="452" t="s">
        <v>26790</v>
      </c>
      <c r="B8975" s="820" t="s">
        <v>26791</v>
      </c>
      <c r="C8975" s="452" t="s">
        <v>26792</v>
      </c>
      <c r="D8975" s="452" t="s">
        <v>15</v>
      </c>
    </row>
    <row r="8976" spans="1:4" hidden="1">
      <c r="A8976" s="452" t="s">
        <v>26793</v>
      </c>
      <c r="B8976" s="820" t="s">
        <v>26794</v>
      </c>
      <c r="C8976" s="452" t="s">
        <v>26795</v>
      </c>
      <c r="D8976" s="452" t="s">
        <v>19</v>
      </c>
    </row>
    <row r="8977" spans="1:4" hidden="1">
      <c r="A8977" s="452" t="s">
        <v>26796</v>
      </c>
      <c r="B8977" s="820" t="s">
        <v>26797</v>
      </c>
      <c r="C8977" s="452" t="s">
        <v>26798</v>
      </c>
      <c r="D8977" s="452" t="s">
        <v>35</v>
      </c>
    </row>
    <row r="8978" spans="1:4" hidden="1">
      <c r="A8978" s="452" t="s">
        <v>26799</v>
      </c>
      <c r="B8978" s="820" t="s">
        <v>26800</v>
      </c>
      <c r="C8978" s="452" t="s">
        <v>26801</v>
      </c>
      <c r="D8978" s="452" t="s">
        <v>7</v>
      </c>
    </row>
    <row r="8979" spans="1:4" hidden="1">
      <c r="A8979" s="452" t="s">
        <v>26802</v>
      </c>
      <c r="B8979" s="820" t="s">
        <v>26803</v>
      </c>
      <c r="C8979" s="452" t="s">
        <v>26804</v>
      </c>
      <c r="D8979" s="452" t="s">
        <v>24458</v>
      </c>
    </row>
    <row r="8980" spans="1:4" hidden="1">
      <c r="A8980" s="452" t="s">
        <v>26805</v>
      </c>
      <c r="B8980" s="820" t="s">
        <v>26806</v>
      </c>
      <c r="C8980" s="452" t="s">
        <v>26807</v>
      </c>
      <c r="D8980" s="452" t="s">
        <v>43</v>
      </c>
    </row>
    <row r="8981" spans="1:4" hidden="1">
      <c r="A8981" s="452" t="s">
        <v>26808</v>
      </c>
      <c r="B8981" s="820" t="s">
        <v>26809</v>
      </c>
      <c r="C8981" s="452" t="s">
        <v>26810</v>
      </c>
      <c r="D8981" s="452" t="s">
        <v>11</v>
      </c>
    </row>
    <row r="8982" spans="1:4" hidden="1">
      <c r="A8982" s="452" t="s">
        <v>26811</v>
      </c>
      <c r="B8982" s="820" t="s">
        <v>26812</v>
      </c>
      <c r="C8982" s="452" t="s">
        <v>26813</v>
      </c>
      <c r="D8982" s="452" t="s">
        <v>54</v>
      </c>
    </row>
    <row r="8983" spans="1:4" hidden="1">
      <c r="A8983" s="452" t="s">
        <v>26814</v>
      </c>
      <c r="B8983" s="820" t="s">
        <v>26815</v>
      </c>
      <c r="C8983" s="452" t="s">
        <v>26816</v>
      </c>
      <c r="D8983" s="452" t="s">
        <v>15</v>
      </c>
    </row>
    <row r="8984" spans="1:4" hidden="1">
      <c r="A8984" s="452" t="s">
        <v>26817</v>
      </c>
      <c r="B8984" s="820" t="s">
        <v>26818</v>
      </c>
      <c r="C8984" s="452" t="s">
        <v>26819</v>
      </c>
      <c r="D8984" s="452" t="s">
        <v>19</v>
      </c>
    </row>
    <row r="8985" spans="1:4" hidden="1">
      <c r="A8985" s="452" t="s">
        <v>26820</v>
      </c>
      <c r="B8985" s="820" t="s">
        <v>26821</v>
      </c>
      <c r="C8985" s="452" t="s">
        <v>26822</v>
      </c>
      <c r="D8985" s="452" t="s">
        <v>35</v>
      </c>
    </row>
    <row r="8986" spans="1:4" hidden="1">
      <c r="A8986" s="452" t="s">
        <v>26823</v>
      </c>
      <c r="B8986" s="820" t="s">
        <v>26824</v>
      </c>
      <c r="C8986" s="452" t="s">
        <v>26825</v>
      </c>
      <c r="D8986" s="452" t="s">
        <v>7</v>
      </c>
    </row>
    <row r="8987" spans="1:4" hidden="1">
      <c r="A8987" s="452" t="s">
        <v>26826</v>
      </c>
      <c r="B8987" s="820" t="s">
        <v>26827</v>
      </c>
      <c r="C8987" s="452" t="s">
        <v>26828</v>
      </c>
      <c r="D8987" s="452" t="s">
        <v>24458</v>
      </c>
    </row>
    <row r="8988" spans="1:4" hidden="1">
      <c r="A8988" s="452" t="s">
        <v>26829</v>
      </c>
      <c r="B8988" s="820" t="s">
        <v>26830</v>
      </c>
      <c r="C8988" s="452" t="s">
        <v>26831</v>
      </c>
      <c r="D8988" s="452" t="s">
        <v>43</v>
      </c>
    </row>
    <row r="8989" spans="1:4" hidden="1">
      <c r="A8989" s="452" t="s">
        <v>26832</v>
      </c>
      <c r="B8989" s="820" t="s">
        <v>26833</v>
      </c>
      <c r="C8989" s="452" t="s">
        <v>26834</v>
      </c>
      <c r="D8989" s="452" t="s">
        <v>11</v>
      </c>
    </row>
    <row r="8990" spans="1:4" hidden="1">
      <c r="A8990" s="452" t="s">
        <v>26835</v>
      </c>
      <c r="B8990" s="820" t="s">
        <v>26836</v>
      </c>
      <c r="C8990" s="452" t="s">
        <v>26837</v>
      </c>
      <c r="D8990" s="452" t="s">
        <v>54</v>
      </c>
    </row>
    <row r="8991" spans="1:4" hidden="1">
      <c r="A8991" s="452" t="s">
        <v>26838</v>
      </c>
      <c r="B8991" s="820" t="s">
        <v>26839</v>
      </c>
      <c r="C8991" s="452" t="s">
        <v>26840</v>
      </c>
      <c r="D8991" s="452" t="s">
        <v>15</v>
      </c>
    </row>
    <row r="8992" spans="1:4" hidden="1">
      <c r="A8992" s="452" t="s">
        <v>26841</v>
      </c>
      <c r="B8992" s="820" t="s">
        <v>26842</v>
      </c>
      <c r="C8992" s="452" t="s">
        <v>26843</v>
      </c>
      <c r="D8992" s="452" t="s">
        <v>19</v>
      </c>
    </row>
    <row r="8993" spans="1:4" hidden="1">
      <c r="A8993" s="452" t="s">
        <v>26844</v>
      </c>
      <c r="B8993" s="820" t="s">
        <v>26845</v>
      </c>
      <c r="C8993" s="452" t="s">
        <v>26846</v>
      </c>
      <c r="D8993" s="452" t="s">
        <v>35</v>
      </c>
    </row>
    <row r="8994" spans="1:4" hidden="1">
      <c r="A8994" s="452" t="s">
        <v>26847</v>
      </c>
      <c r="B8994" s="820" t="s">
        <v>26848</v>
      </c>
      <c r="C8994" s="452" t="s">
        <v>26849</v>
      </c>
      <c r="D8994" s="452" t="s">
        <v>7</v>
      </c>
    </row>
    <row r="8995" spans="1:4" hidden="1">
      <c r="A8995" s="452" t="s">
        <v>26850</v>
      </c>
      <c r="B8995" s="820" t="s">
        <v>26851</v>
      </c>
      <c r="C8995" s="452" t="s">
        <v>26852</v>
      </c>
      <c r="D8995" s="452" t="s">
        <v>24458</v>
      </c>
    </row>
    <row r="8996" spans="1:4" hidden="1">
      <c r="A8996" s="452" t="s">
        <v>26853</v>
      </c>
      <c r="B8996" s="820" t="s">
        <v>26854</v>
      </c>
      <c r="C8996" s="452" t="s">
        <v>26855</v>
      </c>
      <c r="D8996" s="452" t="s">
        <v>43</v>
      </c>
    </row>
    <row r="8997" spans="1:4" hidden="1">
      <c r="A8997" s="452" t="s">
        <v>26856</v>
      </c>
      <c r="B8997" s="820" t="s">
        <v>26857</v>
      </c>
      <c r="C8997" s="452" t="s">
        <v>26858</v>
      </c>
      <c r="D8997" s="452" t="s">
        <v>11</v>
      </c>
    </row>
    <row r="8998" spans="1:4" hidden="1">
      <c r="A8998" s="452" t="s">
        <v>26859</v>
      </c>
      <c r="B8998" s="820" t="s">
        <v>26860</v>
      </c>
      <c r="C8998" s="452" t="s">
        <v>26861</v>
      </c>
      <c r="D8998" s="452" t="s">
        <v>54</v>
      </c>
    </row>
    <row r="8999" spans="1:4" hidden="1">
      <c r="A8999" s="452" t="s">
        <v>26862</v>
      </c>
      <c r="B8999" s="820" t="s">
        <v>26863</v>
      </c>
      <c r="C8999" s="452" t="s">
        <v>26864</v>
      </c>
      <c r="D8999" s="452" t="s">
        <v>15</v>
      </c>
    </row>
    <row r="9000" spans="1:4" hidden="1">
      <c r="A9000" s="452" t="s">
        <v>26865</v>
      </c>
      <c r="B9000" s="820" t="s">
        <v>26866</v>
      </c>
      <c r="C9000" s="452" t="s">
        <v>26867</v>
      </c>
      <c r="D9000" s="452" t="s">
        <v>19</v>
      </c>
    </row>
    <row r="9001" spans="1:4" hidden="1">
      <c r="A9001" s="452" t="s">
        <v>26868</v>
      </c>
      <c r="B9001" s="820" t="s">
        <v>26869</v>
      </c>
      <c r="C9001" s="452" t="s">
        <v>26870</v>
      </c>
      <c r="D9001" s="452" t="s">
        <v>35</v>
      </c>
    </row>
    <row r="9002" spans="1:4" hidden="1">
      <c r="A9002" s="452" t="s">
        <v>26871</v>
      </c>
      <c r="B9002" s="820" t="s">
        <v>26872</v>
      </c>
      <c r="C9002" s="452" t="s">
        <v>26873</v>
      </c>
      <c r="D9002" s="452" t="s">
        <v>7</v>
      </c>
    </row>
    <row r="9003" spans="1:4" hidden="1">
      <c r="A9003" s="452" t="s">
        <v>26874</v>
      </c>
      <c r="B9003" s="820" t="s">
        <v>26875</v>
      </c>
      <c r="C9003" s="452" t="s">
        <v>26876</v>
      </c>
      <c r="D9003" s="452" t="s">
        <v>24458</v>
      </c>
    </row>
    <row r="9004" spans="1:4" hidden="1">
      <c r="A9004" s="452" t="s">
        <v>26877</v>
      </c>
      <c r="B9004" s="820" t="s">
        <v>26878</v>
      </c>
      <c r="C9004" s="452" t="s">
        <v>26879</v>
      </c>
      <c r="D9004" s="452" t="s">
        <v>43</v>
      </c>
    </row>
    <row r="9005" spans="1:4" hidden="1">
      <c r="A9005" s="452" t="s">
        <v>26880</v>
      </c>
      <c r="B9005" s="820" t="s">
        <v>26881</v>
      </c>
      <c r="C9005" s="452" t="s">
        <v>26882</v>
      </c>
      <c r="D9005" s="452" t="s">
        <v>11</v>
      </c>
    </row>
    <row r="9006" spans="1:4" hidden="1">
      <c r="A9006" s="452" t="s">
        <v>26883</v>
      </c>
      <c r="B9006" s="820" t="s">
        <v>26884</v>
      </c>
      <c r="C9006" s="452" t="s">
        <v>26885</v>
      </c>
      <c r="D9006" s="452" t="s">
        <v>54</v>
      </c>
    </row>
    <row r="9007" spans="1:4" hidden="1">
      <c r="A9007" s="452" t="s">
        <v>26886</v>
      </c>
      <c r="B9007" s="820" t="s">
        <v>26887</v>
      </c>
      <c r="C9007" s="452" t="s">
        <v>26888</v>
      </c>
      <c r="D9007" s="452" t="s">
        <v>15</v>
      </c>
    </row>
    <row r="9008" spans="1:4" hidden="1">
      <c r="A9008" s="452" t="s">
        <v>26889</v>
      </c>
      <c r="B9008" s="820" t="s">
        <v>26890</v>
      </c>
      <c r="C9008" s="452" t="s">
        <v>26891</v>
      </c>
      <c r="D9008" s="452" t="s">
        <v>19</v>
      </c>
    </row>
    <row r="9009" spans="1:4" hidden="1">
      <c r="A9009" s="452" t="s">
        <v>26892</v>
      </c>
      <c r="B9009" s="820" t="s">
        <v>26893</v>
      </c>
      <c r="C9009" s="452" t="s">
        <v>26894</v>
      </c>
      <c r="D9009" s="452" t="s">
        <v>35</v>
      </c>
    </row>
    <row r="9010" spans="1:4" hidden="1">
      <c r="A9010" s="452" t="s">
        <v>26895</v>
      </c>
      <c r="B9010" s="820" t="s">
        <v>26896</v>
      </c>
      <c r="C9010" s="452" t="s">
        <v>26897</v>
      </c>
      <c r="D9010" s="452" t="s">
        <v>7</v>
      </c>
    </row>
    <row r="9011" spans="1:4" hidden="1">
      <c r="A9011" s="452" t="s">
        <v>26898</v>
      </c>
      <c r="B9011" s="820" t="s">
        <v>26899</v>
      </c>
      <c r="C9011" s="452" t="s">
        <v>26900</v>
      </c>
      <c r="D9011" s="452" t="s">
        <v>24458</v>
      </c>
    </row>
    <row r="9012" spans="1:4" hidden="1">
      <c r="A9012" s="452" t="s">
        <v>26901</v>
      </c>
      <c r="B9012" s="820" t="s">
        <v>26902</v>
      </c>
      <c r="C9012" s="452" t="s">
        <v>26903</v>
      </c>
      <c r="D9012" s="452" t="s">
        <v>43</v>
      </c>
    </row>
    <row r="9013" spans="1:4" hidden="1">
      <c r="A9013" s="452" t="s">
        <v>26904</v>
      </c>
      <c r="B9013" s="820" t="s">
        <v>26905</v>
      </c>
      <c r="C9013" s="452" t="s">
        <v>26906</v>
      </c>
      <c r="D9013" s="452" t="s">
        <v>11</v>
      </c>
    </row>
    <row r="9014" spans="1:4" hidden="1">
      <c r="A9014" s="452" t="s">
        <v>26907</v>
      </c>
      <c r="B9014" s="820" t="s">
        <v>26908</v>
      </c>
      <c r="C9014" s="452" t="s">
        <v>26909</v>
      </c>
      <c r="D9014" s="452" t="s">
        <v>54</v>
      </c>
    </row>
    <row r="9015" spans="1:4" hidden="1">
      <c r="A9015" s="452" t="s">
        <v>26910</v>
      </c>
      <c r="B9015" s="820" t="s">
        <v>26911</v>
      </c>
      <c r="C9015" s="452" t="s">
        <v>26912</v>
      </c>
      <c r="D9015" s="452" t="s">
        <v>15</v>
      </c>
    </row>
    <row r="9016" spans="1:4" hidden="1">
      <c r="A9016" s="452" t="s">
        <v>26913</v>
      </c>
      <c r="B9016" s="820" t="s">
        <v>26914</v>
      </c>
      <c r="C9016" s="452" t="s">
        <v>26915</v>
      </c>
      <c r="D9016" s="452" t="s">
        <v>19</v>
      </c>
    </row>
    <row r="9017" spans="1:4" hidden="1">
      <c r="A9017" s="452" t="s">
        <v>26916</v>
      </c>
      <c r="B9017" s="820" t="s">
        <v>26917</v>
      </c>
      <c r="C9017" s="452" t="s">
        <v>26918</v>
      </c>
      <c r="D9017" s="452" t="s">
        <v>35</v>
      </c>
    </row>
    <row r="9018" spans="1:4" hidden="1">
      <c r="A9018" s="452" t="s">
        <v>26919</v>
      </c>
      <c r="B9018" s="820" t="s">
        <v>26920</v>
      </c>
      <c r="C9018" s="452" t="s">
        <v>26921</v>
      </c>
      <c r="D9018" s="452" t="s">
        <v>7</v>
      </c>
    </row>
    <row r="9019" spans="1:4" hidden="1">
      <c r="A9019" s="452" t="s">
        <v>26922</v>
      </c>
      <c r="B9019" s="820" t="s">
        <v>26923</v>
      </c>
      <c r="C9019" s="452" t="s">
        <v>26924</v>
      </c>
      <c r="D9019" s="452" t="s">
        <v>24458</v>
      </c>
    </row>
    <row r="9020" spans="1:4" hidden="1">
      <c r="A9020" s="452" t="s">
        <v>26925</v>
      </c>
      <c r="B9020" s="820" t="s">
        <v>26926</v>
      </c>
      <c r="C9020" s="452" t="s">
        <v>26927</v>
      </c>
      <c r="D9020" s="452" t="s">
        <v>43</v>
      </c>
    </row>
    <row r="9021" spans="1:4" hidden="1">
      <c r="A9021" s="452" t="s">
        <v>26928</v>
      </c>
      <c r="B9021" s="820" t="s">
        <v>26929</v>
      </c>
      <c r="C9021" s="452" t="s">
        <v>26930</v>
      </c>
      <c r="D9021" s="452" t="s">
        <v>11</v>
      </c>
    </row>
    <row r="9022" spans="1:4" hidden="1">
      <c r="A9022" s="452" t="s">
        <v>26931</v>
      </c>
      <c r="B9022" s="820" t="s">
        <v>26932</v>
      </c>
      <c r="C9022" s="452" t="s">
        <v>26933</v>
      </c>
      <c r="D9022" s="452" t="s">
        <v>54</v>
      </c>
    </row>
    <row r="9023" spans="1:4" hidden="1">
      <c r="A9023" s="452" t="s">
        <v>26934</v>
      </c>
      <c r="B9023" s="820" t="s">
        <v>26935</v>
      </c>
      <c r="C9023" s="452" t="s">
        <v>26936</v>
      </c>
      <c r="D9023" s="452" t="s">
        <v>15</v>
      </c>
    </row>
    <row r="9024" spans="1:4" hidden="1">
      <c r="A9024" s="452" t="s">
        <v>26937</v>
      </c>
      <c r="B9024" s="820" t="s">
        <v>26938</v>
      </c>
      <c r="C9024" s="452" t="s">
        <v>26939</v>
      </c>
      <c r="D9024" s="452" t="s">
        <v>19</v>
      </c>
    </row>
    <row r="9025" spans="1:4" hidden="1">
      <c r="A9025" s="452" t="s">
        <v>26940</v>
      </c>
      <c r="B9025" s="820" t="s">
        <v>26941</v>
      </c>
      <c r="C9025" s="452" t="s">
        <v>26942</v>
      </c>
      <c r="D9025" s="452" t="s">
        <v>35</v>
      </c>
    </row>
    <row r="9026" spans="1:4" hidden="1">
      <c r="A9026" s="452" t="s">
        <v>26943</v>
      </c>
      <c r="B9026" s="820" t="s">
        <v>26944</v>
      </c>
      <c r="C9026" s="452" t="s">
        <v>26945</v>
      </c>
      <c r="D9026" s="452" t="s">
        <v>7</v>
      </c>
    </row>
    <row r="9027" spans="1:4" hidden="1">
      <c r="A9027" s="452" t="s">
        <v>26946</v>
      </c>
      <c r="B9027" s="820" t="s">
        <v>26947</v>
      </c>
      <c r="C9027" s="452" t="s">
        <v>26948</v>
      </c>
      <c r="D9027" s="452" t="s">
        <v>24458</v>
      </c>
    </row>
    <row r="9028" spans="1:4" hidden="1">
      <c r="A9028" s="452" t="s">
        <v>26949</v>
      </c>
      <c r="B9028" s="820" t="s">
        <v>26950</v>
      </c>
      <c r="C9028" s="452" t="s">
        <v>26951</v>
      </c>
      <c r="D9028" s="452" t="s">
        <v>43</v>
      </c>
    </row>
    <row r="9029" spans="1:4" hidden="1">
      <c r="A9029" s="452" t="s">
        <v>26952</v>
      </c>
      <c r="B9029" s="820" t="s">
        <v>26953</v>
      </c>
      <c r="C9029" s="452" t="s">
        <v>26954</v>
      </c>
      <c r="D9029" s="452" t="s">
        <v>11</v>
      </c>
    </row>
    <row r="9030" spans="1:4" hidden="1">
      <c r="A9030" s="452" t="s">
        <v>26955</v>
      </c>
      <c r="B9030" s="820" t="s">
        <v>26956</v>
      </c>
      <c r="C9030" s="452" t="s">
        <v>26957</v>
      </c>
      <c r="D9030" s="452" t="s">
        <v>54</v>
      </c>
    </row>
    <row r="9031" spans="1:4" hidden="1">
      <c r="A9031" s="452" t="s">
        <v>26958</v>
      </c>
      <c r="B9031" s="820" t="s">
        <v>26959</v>
      </c>
      <c r="C9031" s="452" t="s">
        <v>26960</v>
      </c>
      <c r="D9031" s="452" t="s">
        <v>15</v>
      </c>
    </row>
    <row r="9032" spans="1:4" hidden="1">
      <c r="A9032" s="452" t="s">
        <v>26961</v>
      </c>
      <c r="B9032" s="820" t="s">
        <v>26962</v>
      </c>
      <c r="C9032" s="452" t="s">
        <v>26963</v>
      </c>
      <c r="D9032" s="452" t="s">
        <v>19</v>
      </c>
    </row>
    <row r="9033" spans="1:4" hidden="1">
      <c r="A9033" s="452" t="s">
        <v>26964</v>
      </c>
      <c r="B9033" s="820" t="s">
        <v>26965</v>
      </c>
      <c r="C9033" s="452" t="s">
        <v>26966</v>
      </c>
      <c r="D9033" s="452" t="s">
        <v>35</v>
      </c>
    </row>
    <row r="9034" spans="1:4" hidden="1">
      <c r="A9034" s="452" t="s">
        <v>26967</v>
      </c>
      <c r="B9034" s="820" t="s">
        <v>26968</v>
      </c>
      <c r="C9034" s="452" t="s">
        <v>26969</v>
      </c>
      <c r="D9034" s="452" t="s">
        <v>7</v>
      </c>
    </row>
    <row r="9035" spans="1:4" hidden="1">
      <c r="A9035" s="452" t="s">
        <v>26970</v>
      </c>
      <c r="B9035" s="820" t="s">
        <v>26971</v>
      </c>
      <c r="C9035" s="452" t="s">
        <v>26972</v>
      </c>
      <c r="D9035" s="452" t="s">
        <v>24458</v>
      </c>
    </row>
    <row r="9036" spans="1:4" hidden="1">
      <c r="A9036" s="452" t="s">
        <v>26973</v>
      </c>
      <c r="B9036" s="820" t="s">
        <v>26974</v>
      </c>
      <c r="C9036" s="452" t="s">
        <v>26975</v>
      </c>
      <c r="D9036" s="452" t="s">
        <v>43</v>
      </c>
    </row>
    <row r="9037" spans="1:4" hidden="1">
      <c r="A9037" s="452" t="s">
        <v>26976</v>
      </c>
      <c r="B9037" s="820" t="s">
        <v>26977</v>
      </c>
      <c r="C9037" s="452" t="s">
        <v>26978</v>
      </c>
      <c r="D9037" s="452" t="s">
        <v>11</v>
      </c>
    </row>
    <row r="9038" spans="1:4" hidden="1">
      <c r="A9038" s="452" t="s">
        <v>26979</v>
      </c>
      <c r="B9038" s="820" t="s">
        <v>26980</v>
      </c>
      <c r="C9038" s="452" t="s">
        <v>26981</v>
      </c>
      <c r="D9038" s="452" t="s">
        <v>54</v>
      </c>
    </row>
    <row r="9039" spans="1:4" hidden="1">
      <c r="A9039" s="452" t="s">
        <v>26982</v>
      </c>
      <c r="B9039" s="820" t="s">
        <v>26983</v>
      </c>
      <c r="C9039" s="452" t="s">
        <v>26984</v>
      </c>
      <c r="D9039" s="452" t="s">
        <v>15</v>
      </c>
    </row>
    <row r="9040" spans="1:4" hidden="1">
      <c r="A9040" s="452" t="s">
        <v>26985</v>
      </c>
      <c r="B9040" s="820" t="s">
        <v>26986</v>
      </c>
      <c r="C9040" s="452" t="s">
        <v>26987</v>
      </c>
      <c r="D9040" s="452" t="s">
        <v>19</v>
      </c>
    </row>
    <row r="9041" spans="1:4" hidden="1">
      <c r="A9041" s="452" t="s">
        <v>26988</v>
      </c>
      <c r="B9041" s="820" t="s">
        <v>26989</v>
      </c>
      <c r="C9041" s="452" t="s">
        <v>26990</v>
      </c>
      <c r="D9041" s="452" t="s">
        <v>35</v>
      </c>
    </row>
    <row r="9042" spans="1:4" hidden="1">
      <c r="A9042" s="452" t="s">
        <v>26991</v>
      </c>
      <c r="B9042" s="820" t="s">
        <v>26992</v>
      </c>
      <c r="C9042" s="452" t="s">
        <v>26993</v>
      </c>
      <c r="D9042" s="452" t="s">
        <v>7</v>
      </c>
    </row>
    <row r="9043" spans="1:4" hidden="1">
      <c r="A9043" s="452" t="s">
        <v>26994</v>
      </c>
      <c r="B9043" s="820" t="s">
        <v>26995</v>
      </c>
      <c r="C9043" s="452" t="s">
        <v>26996</v>
      </c>
      <c r="D9043" s="452" t="s">
        <v>24458</v>
      </c>
    </row>
    <row r="9044" spans="1:4" hidden="1">
      <c r="A9044" s="452" t="s">
        <v>26997</v>
      </c>
      <c r="B9044" s="820" t="s">
        <v>26998</v>
      </c>
      <c r="C9044" s="452" t="s">
        <v>26999</v>
      </c>
      <c r="D9044" s="452" t="s">
        <v>43</v>
      </c>
    </row>
    <row r="9045" spans="1:4" hidden="1">
      <c r="A9045" s="452" t="s">
        <v>27000</v>
      </c>
      <c r="B9045" s="820" t="s">
        <v>27001</v>
      </c>
      <c r="C9045" s="452" t="s">
        <v>27002</v>
      </c>
      <c r="D9045" s="452" t="s">
        <v>11</v>
      </c>
    </row>
    <row r="9046" spans="1:4" hidden="1">
      <c r="A9046" s="452" t="s">
        <v>27003</v>
      </c>
      <c r="B9046" s="820" t="s">
        <v>27004</v>
      </c>
      <c r="C9046" s="452" t="s">
        <v>27005</v>
      </c>
      <c r="D9046" s="452" t="s">
        <v>54</v>
      </c>
    </row>
    <row r="9047" spans="1:4" hidden="1">
      <c r="A9047" s="452" t="s">
        <v>27006</v>
      </c>
      <c r="B9047" s="820" t="s">
        <v>27007</v>
      </c>
      <c r="C9047" s="452" t="s">
        <v>27008</v>
      </c>
      <c r="D9047" s="452" t="s">
        <v>15</v>
      </c>
    </row>
    <row r="9048" spans="1:4" hidden="1">
      <c r="A9048" s="452" t="s">
        <v>27009</v>
      </c>
      <c r="B9048" s="820" t="s">
        <v>27010</v>
      </c>
      <c r="C9048" s="452" t="s">
        <v>27011</v>
      </c>
      <c r="D9048" s="452" t="s">
        <v>19</v>
      </c>
    </row>
    <row r="9049" spans="1:4" hidden="1">
      <c r="A9049" s="452" t="s">
        <v>27012</v>
      </c>
      <c r="B9049" s="820" t="s">
        <v>27013</v>
      </c>
      <c r="C9049" s="452" t="s">
        <v>27014</v>
      </c>
      <c r="D9049" s="452" t="s">
        <v>35</v>
      </c>
    </row>
    <row r="9050" spans="1:4" hidden="1">
      <c r="A9050" s="452" t="s">
        <v>27015</v>
      </c>
      <c r="B9050" s="820" t="s">
        <v>27016</v>
      </c>
      <c r="C9050" s="452" t="s">
        <v>27017</v>
      </c>
      <c r="D9050" s="452" t="s">
        <v>7</v>
      </c>
    </row>
    <row r="9051" spans="1:4" hidden="1">
      <c r="A9051" s="452" t="s">
        <v>27018</v>
      </c>
      <c r="B9051" s="820" t="s">
        <v>27019</v>
      </c>
      <c r="C9051" s="452" t="s">
        <v>27020</v>
      </c>
      <c r="D9051" s="452" t="s">
        <v>24458</v>
      </c>
    </row>
    <row r="9052" spans="1:4" hidden="1">
      <c r="A9052" s="452" t="s">
        <v>27021</v>
      </c>
      <c r="B9052" s="820" t="s">
        <v>27022</v>
      </c>
      <c r="C9052" s="452" t="s">
        <v>27023</v>
      </c>
      <c r="D9052" s="452" t="s">
        <v>43</v>
      </c>
    </row>
    <row r="9053" spans="1:4" hidden="1">
      <c r="A9053" s="452" t="s">
        <v>27024</v>
      </c>
      <c r="B9053" s="820" t="s">
        <v>27025</v>
      </c>
      <c r="C9053" s="452" t="s">
        <v>27026</v>
      </c>
      <c r="D9053" s="452" t="s">
        <v>11</v>
      </c>
    </row>
    <row r="9054" spans="1:4" hidden="1">
      <c r="A9054" s="452" t="s">
        <v>27027</v>
      </c>
      <c r="B9054" s="820" t="s">
        <v>27028</v>
      </c>
      <c r="C9054" s="452" t="s">
        <v>27029</v>
      </c>
      <c r="D9054" s="452" t="s">
        <v>54</v>
      </c>
    </row>
    <row r="9055" spans="1:4" hidden="1">
      <c r="A9055" s="452" t="s">
        <v>27030</v>
      </c>
      <c r="B9055" s="820" t="s">
        <v>27031</v>
      </c>
      <c r="C9055" s="452" t="s">
        <v>27032</v>
      </c>
      <c r="D9055" s="452" t="s">
        <v>15</v>
      </c>
    </row>
    <row r="9056" spans="1:4" hidden="1">
      <c r="A9056" s="452" t="s">
        <v>27033</v>
      </c>
      <c r="B9056" s="820" t="s">
        <v>27034</v>
      </c>
      <c r="C9056" s="452" t="s">
        <v>27035</v>
      </c>
      <c r="D9056" s="452" t="s">
        <v>19</v>
      </c>
    </row>
    <row r="9057" spans="1:4" hidden="1">
      <c r="A9057" s="452" t="s">
        <v>27036</v>
      </c>
      <c r="B9057" s="820" t="s">
        <v>27037</v>
      </c>
      <c r="C9057" s="452" t="s">
        <v>27038</v>
      </c>
      <c r="D9057" s="452" t="s">
        <v>35</v>
      </c>
    </row>
    <row r="9058" spans="1:4" hidden="1">
      <c r="A9058" s="452" t="s">
        <v>27039</v>
      </c>
      <c r="B9058" s="820" t="s">
        <v>27040</v>
      </c>
      <c r="C9058" s="452" t="s">
        <v>27041</v>
      </c>
      <c r="D9058" s="452" t="s">
        <v>7</v>
      </c>
    </row>
    <row r="9059" spans="1:4" hidden="1">
      <c r="A9059" s="452" t="s">
        <v>27042</v>
      </c>
      <c r="B9059" s="820" t="s">
        <v>27043</v>
      </c>
      <c r="C9059" s="452" t="s">
        <v>27044</v>
      </c>
      <c r="D9059" s="452" t="s">
        <v>24458</v>
      </c>
    </row>
    <row r="9060" spans="1:4" hidden="1">
      <c r="A9060" s="452" t="s">
        <v>27045</v>
      </c>
      <c r="B9060" s="820" t="s">
        <v>27046</v>
      </c>
      <c r="C9060" s="452" t="s">
        <v>27047</v>
      </c>
      <c r="D9060" s="452" t="s">
        <v>43</v>
      </c>
    </row>
    <row r="9061" spans="1:4" hidden="1">
      <c r="A9061" s="452" t="s">
        <v>27048</v>
      </c>
      <c r="B9061" s="820" t="s">
        <v>27049</v>
      </c>
      <c r="C9061" s="452" t="s">
        <v>27050</v>
      </c>
      <c r="D9061" s="452" t="s">
        <v>11</v>
      </c>
    </row>
    <row r="9062" spans="1:4" hidden="1">
      <c r="A9062" s="452" t="s">
        <v>27051</v>
      </c>
      <c r="B9062" s="820" t="s">
        <v>27052</v>
      </c>
      <c r="C9062" s="452" t="s">
        <v>27053</v>
      </c>
      <c r="D9062" s="452" t="s">
        <v>54</v>
      </c>
    </row>
    <row r="9063" spans="1:4" hidden="1">
      <c r="A9063" s="452" t="s">
        <v>27054</v>
      </c>
      <c r="B9063" s="820" t="s">
        <v>27055</v>
      </c>
      <c r="C9063" s="452" t="s">
        <v>27056</v>
      </c>
      <c r="D9063" s="452" t="s">
        <v>15</v>
      </c>
    </row>
    <row r="9064" spans="1:4" hidden="1">
      <c r="A9064" s="452" t="s">
        <v>27057</v>
      </c>
      <c r="B9064" s="820" t="s">
        <v>27058</v>
      </c>
      <c r="C9064" s="452" t="s">
        <v>27059</v>
      </c>
      <c r="D9064" s="452" t="s">
        <v>19</v>
      </c>
    </row>
    <row r="9065" spans="1:4" hidden="1">
      <c r="A9065" s="452" t="s">
        <v>27060</v>
      </c>
      <c r="B9065" s="820" t="s">
        <v>27061</v>
      </c>
      <c r="C9065" s="452" t="s">
        <v>27062</v>
      </c>
      <c r="D9065" s="452" t="s">
        <v>35</v>
      </c>
    </row>
    <row r="9066" spans="1:4" hidden="1">
      <c r="A9066" s="452" t="s">
        <v>27063</v>
      </c>
      <c r="B9066" s="820" t="s">
        <v>27064</v>
      </c>
      <c r="C9066" s="452" t="s">
        <v>27065</v>
      </c>
      <c r="D9066" s="452" t="s">
        <v>7</v>
      </c>
    </row>
    <row r="9067" spans="1:4" hidden="1">
      <c r="A9067" s="452" t="s">
        <v>27066</v>
      </c>
      <c r="B9067" s="820" t="s">
        <v>27067</v>
      </c>
      <c r="C9067" s="452" t="s">
        <v>27068</v>
      </c>
      <c r="D9067" s="452" t="s">
        <v>24458</v>
      </c>
    </row>
    <row r="9068" spans="1:4" hidden="1">
      <c r="A9068" s="452" t="s">
        <v>27069</v>
      </c>
      <c r="B9068" s="820" t="s">
        <v>27070</v>
      </c>
      <c r="C9068" s="452" t="s">
        <v>27071</v>
      </c>
      <c r="D9068" s="452" t="s">
        <v>43</v>
      </c>
    </row>
    <row r="9069" spans="1:4" hidden="1">
      <c r="A9069" s="452" t="s">
        <v>27072</v>
      </c>
      <c r="B9069" s="820" t="s">
        <v>27073</v>
      </c>
      <c r="C9069" s="452" t="s">
        <v>27074</v>
      </c>
      <c r="D9069" s="452" t="s">
        <v>11</v>
      </c>
    </row>
    <row r="9070" spans="1:4" hidden="1">
      <c r="A9070" s="452" t="s">
        <v>27075</v>
      </c>
      <c r="B9070" s="820" t="s">
        <v>27076</v>
      </c>
      <c r="C9070" s="452" t="s">
        <v>27077</v>
      </c>
      <c r="D9070" s="452" t="s">
        <v>54</v>
      </c>
    </row>
    <row r="9071" spans="1:4" hidden="1">
      <c r="A9071" s="452" t="s">
        <v>27078</v>
      </c>
      <c r="B9071" s="820" t="s">
        <v>27079</v>
      </c>
      <c r="C9071" s="452" t="s">
        <v>27080</v>
      </c>
      <c r="D9071" s="452" t="s">
        <v>15</v>
      </c>
    </row>
    <row r="9072" spans="1:4" hidden="1">
      <c r="A9072" s="452" t="s">
        <v>27081</v>
      </c>
      <c r="B9072" s="820" t="s">
        <v>27082</v>
      </c>
      <c r="C9072" s="452" t="s">
        <v>27083</v>
      </c>
      <c r="D9072" s="452" t="s">
        <v>19</v>
      </c>
    </row>
    <row r="9073" spans="1:4" hidden="1">
      <c r="A9073" s="452" t="s">
        <v>27084</v>
      </c>
      <c r="B9073" s="820" t="s">
        <v>27085</v>
      </c>
      <c r="C9073" s="452" t="s">
        <v>27086</v>
      </c>
      <c r="D9073" s="452" t="s">
        <v>35</v>
      </c>
    </row>
    <row r="9074" spans="1:4" hidden="1">
      <c r="A9074" s="452" t="s">
        <v>27087</v>
      </c>
      <c r="B9074" s="820" t="s">
        <v>27088</v>
      </c>
      <c r="C9074" s="452" t="s">
        <v>27089</v>
      </c>
      <c r="D9074" s="452" t="s">
        <v>7</v>
      </c>
    </row>
    <row r="9075" spans="1:4" hidden="1">
      <c r="A9075" s="452" t="s">
        <v>27090</v>
      </c>
      <c r="B9075" s="820" t="s">
        <v>27091</v>
      </c>
      <c r="C9075" s="452" t="s">
        <v>27092</v>
      </c>
      <c r="D9075" s="452" t="s">
        <v>24458</v>
      </c>
    </row>
    <row r="9076" spans="1:4" hidden="1">
      <c r="A9076" s="452" t="s">
        <v>27093</v>
      </c>
      <c r="B9076" s="820" t="s">
        <v>27094</v>
      </c>
      <c r="C9076" s="452" t="s">
        <v>27095</v>
      </c>
      <c r="D9076" s="452" t="s">
        <v>43</v>
      </c>
    </row>
    <row r="9077" spans="1:4" hidden="1">
      <c r="A9077" s="452" t="s">
        <v>27096</v>
      </c>
      <c r="B9077" s="820" t="s">
        <v>27097</v>
      </c>
      <c r="C9077" s="452" t="s">
        <v>27098</v>
      </c>
      <c r="D9077" s="452" t="s">
        <v>11</v>
      </c>
    </row>
    <row r="9078" spans="1:4" hidden="1">
      <c r="A9078" s="452" t="s">
        <v>27099</v>
      </c>
      <c r="B9078" s="820" t="s">
        <v>27100</v>
      </c>
      <c r="C9078" s="452" t="s">
        <v>27101</v>
      </c>
      <c r="D9078" s="452" t="s">
        <v>54</v>
      </c>
    </row>
    <row r="9079" spans="1:4" hidden="1">
      <c r="A9079" s="452" t="s">
        <v>27102</v>
      </c>
      <c r="B9079" s="820" t="s">
        <v>27103</v>
      </c>
      <c r="C9079" s="452" t="s">
        <v>27104</v>
      </c>
      <c r="D9079" s="452" t="s">
        <v>15</v>
      </c>
    </row>
    <row r="9080" spans="1:4" hidden="1">
      <c r="A9080" s="452" t="s">
        <v>27105</v>
      </c>
      <c r="B9080" s="820" t="s">
        <v>27106</v>
      </c>
      <c r="C9080" s="452" t="s">
        <v>27107</v>
      </c>
      <c r="D9080" s="452" t="s">
        <v>19</v>
      </c>
    </row>
    <row r="9081" spans="1:4" hidden="1">
      <c r="A9081" s="452" t="s">
        <v>27108</v>
      </c>
      <c r="B9081" s="820" t="s">
        <v>27109</v>
      </c>
      <c r="C9081" s="452" t="s">
        <v>27110</v>
      </c>
      <c r="D9081" s="452" t="s">
        <v>35</v>
      </c>
    </row>
    <row r="9082" spans="1:4" hidden="1">
      <c r="A9082" s="452" t="s">
        <v>27111</v>
      </c>
      <c r="B9082" s="820" t="s">
        <v>27112</v>
      </c>
      <c r="C9082" s="452" t="s">
        <v>27113</v>
      </c>
      <c r="D9082" s="452" t="s">
        <v>7</v>
      </c>
    </row>
    <row r="9083" spans="1:4" hidden="1">
      <c r="A9083" s="452" t="s">
        <v>27114</v>
      </c>
      <c r="B9083" s="820" t="s">
        <v>27115</v>
      </c>
      <c r="C9083" s="452" t="s">
        <v>27116</v>
      </c>
      <c r="D9083" s="452" t="s">
        <v>24458</v>
      </c>
    </row>
    <row r="9084" spans="1:4" hidden="1">
      <c r="A9084" s="452" t="s">
        <v>27117</v>
      </c>
      <c r="B9084" s="820" t="s">
        <v>27118</v>
      </c>
      <c r="C9084" s="452" t="s">
        <v>27119</v>
      </c>
      <c r="D9084" s="452" t="s">
        <v>43</v>
      </c>
    </row>
    <row r="9085" spans="1:4" hidden="1">
      <c r="A9085" s="452" t="s">
        <v>27120</v>
      </c>
      <c r="B9085" s="820" t="s">
        <v>27121</v>
      </c>
      <c r="C9085" s="452" t="s">
        <v>27122</v>
      </c>
      <c r="D9085" s="452" t="s">
        <v>11</v>
      </c>
    </row>
    <row r="9086" spans="1:4" hidden="1">
      <c r="A9086" s="452" t="s">
        <v>27123</v>
      </c>
      <c r="B9086" s="820" t="s">
        <v>27124</v>
      </c>
      <c r="C9086" s="452" t="s">
        <v>27125</v>
      </c>
      <c r="D9086" s="452" t="s">
        <v>54</v>
      </c>
    </row>
    <row r="9087" spans="1:4" hidden="1">
      <c r="A9087" s="452" t="s">
        <v>27126</v>
      </c>
      <c r="B9087" s="820" t="s">
        <v>27127</v>
      </c>
      <c r="C9087" s="452" t="s">
        <v>27128</v>
      </c>
      <c r="D9087" s="452" t="s">
        <v>15</v>
      </c>
    </row>
    <row r="9088" spans="1:4" hidden="1">
      <c r="A9088" s="452" t="s">
        <v>27129</v>
      </c>
      <c r="B9088" s="820" t="s">
        <v>27130</v>
      </c>
      <c r="C9088" s="452" t="s">
        <v>27131</v>
      </c>
      <c r="D9088" s="452" t="s">
        <v>19</v>
      </c>
    </row>
    <row r="9089" spans="1:4" hidden="1">
      <c r="A9089" s="452" t="s">
        <v>27132</v>
      </c>
      <c r="B9089" s="820" t="s">
        <v>27133</v>
      </c>
      <c r="C9089" s="452" t="s">
        <v>27134</v>
      </c>
      <c r="D9089" s="452" t="s">
        <v>35</v>
      </c>
    </row>
    <row r="9090" spans="1:4" hidden="1">
      <c r="A9090" s="452" t="s">
        <v>27135</v>
      </c>
      <c r="B9090" s="820" t="s">
        <v>27136</v>
      </c>
      <c r="C9090" s="452" t="s">
        <v>27137</v>
      </c>
      <c r="D9090" s="452" t="s">
        <v>7</v>
      </c>
    </row>
    <row r="9091" spans="1:4" hidden="1">
      <c r="A9091" s="452" t="s">
        <v>27138</v>
      </c>
      <c r="B9091" s="820" t="s">
        <v>27139</v>
      </c>
      <c r="C9091" s="452" t="s">
        <v>27140</v>
      </c>
      <c r="D9091" s="452" t="s">
        <v>24458</v>
      </c>
    </row>
    <row r="9092" spans="1:4" hidden="1">
      <c r="A9092" s="452" t="s">
        <v>27141</v>
      </c>
      <c r="B9092" s="820" t="s">
        <v>27142</v>
      </c>
      <c r="C9092" s="452" t="s">
        <v>27143</v>
      </c>
      <c r="D9092" s="452" t="s">
        <v>43</v>
      </c>
    </row>
    <row r="9093" spans="1:4" hidden="1">
      <c r="A9093" s="452" t="s">
        <v>27144</v>
      </c>
      <c r="B9093" s="820" t="s">
        <v>27145</v>
      </c>
      <c r="C9093" s="452" t="s">
        <v>27146</v>
      </c>
      <c r="D9093" s="452" t="s">
        <v>11</v>
      </c>
    </row>
    <row r="9094" spans="1:4" hidden="1">
      <c r="A9094" s="452" t="s">
        <v>27147</v>
      </c>
      <c r="B9094" s="820" t="s">
        <v>27148</v>
      </c>
      <c r="C9094" s="452" t="s">
        <v>27149</v>
      </c>
      <c r="D9094" s="452" t="s">
        <v>54</v>
      </c>
    </row>
    <row r="9095" spans="1:4" hidden="1">
      <c r="A9095" s="452" t="s">
        <v>27150</v>
      </c>
      <c r="B9095" s="820" t="s">
        <v>27151</v>
      </c>
      <c r="C9095" s="452" t="s">
        <v>27152</v>
      </c>
      <c r="D9095" s="452" t="s">
        <v>15</v>
      </c>
    </row>
    <row r="9096" spans="1:4" hidden="1">
      <c r="A9096" s="452" t="s">
        <v>27153</v>
      </c>
      <c r="B9096" s="820" t="s">
        <v>27154</v>
      </c>
      <c r="C9096" s="452" t="s">
        <v>27155</v>
      </c>
      <c r="D9096" s="452" t="s">
        <v>19</v>
      </c>
    </row>
    <row r="9097" spans="1:4" hidden="1">
      <c r="A9097" s="452" t="s">
        <v>27156</v>
      </c>
      <c r="B9097" s="820" t="s">
        <v>27157</v>
      </c>
      <c r="C9097" s="452" t="s">
        <v>27158</v>
      </c>
      <c r="D9097" s="452" t="s">
        <v>35</v>
      </c>
    </row>
    <row r="9098" spans="1:4" hidden="1">
      <c r="A9098" s="452" t="s">
        <v>27159</v>
      </c>
      <c r="B9098" s="820" t="s">
        <v>27160</v>
      </c>
      <c r="C9098" s="452" t="s">
        <v>27161</v>
      </c>
      <c r="D9098" s="452" t="s">
        <v>7</v>
      </c>
    </row>
    <row r="9099" spans="1:4" hidden="1">
      <c r="A9099" s="452" t="s">
        <v>27162</v>
      </c>
      <c r="B9099" s="820" t="s">
        <v>27163</v>
      </c>
      <c r="C9099" s="452" t="s">
        <v>27164</v>
      </c>
      <c r="D9099" s="452" t="s">
        <v>24458</v>
      </c>
    </row>
    <row r="9100" spans="1:4" hidden="1">
      <c r="A9100" s="452" t="s">
        <v>27165</v>
      </c>
      <c r="B9100" s="820" t="s">
        <v>27166</v>
      </c>
      <c r="C9100" s="452" t="s">
        <v>27167</v>
      </c>
      <c r="D9100" s="452" t="s">
        <v>43</v>
      </c>
    </row>
    <row r="9101" spans="1:4" hidden="1">
      <c r="A9101" s="452" t="s">
        <v>27168</v>
      </c>
      <c r="B9101" s="820" t="s">
        <v>27169</v>
      </c>
      <c r="C9101" s="452" t="s">
        <v>27170</v>
      </c>
      <c r="D9101" s="452" t="s">
        <v>11</v>
      </c>
    </row>
    <row r="9102" spans="1:4" hidden="1">
      <c r="A9102" s="452" t="s">
        <v>27171</v>
      </c>
      <c r="B9102" s="820" t="s">
        <v>27172</v>
      </c>
      <c r="C9102" s="452" t="s">
        <v>27173</v>
      </c>
      <c r="D9102" s="452" t="s">
        <v>54</v>
      </c>
    </row>
    <row r="9103" spans="1:4" hidden="1">
      <c r="A9103" s="452" t="s">
        <v>27174</v>
      </c>
      <c r="B9103" s="820" t="s">
        <v>27175</v>
      </c>
      <c r="C9103" s="452" t="s">
        <v>27176</v>
      </c>
      <c r="D9103" s="452" t="s">
        <v>15</v>
      </c>
    </row>
    <row r="9104" spans="1:4" hidden="1">
      <c r="A9104" s="452" t="s">
        <v>27177</v>
      </c>
      <c r="B9104" s="820" t="s">
        <v>27178</v>
      </c>
      <c r="C9104" s="452" t="s">
        <v>27179</v>
      </c>
      <c r="D9104" s="452" t="s">
        <v>19</v>
      </c>
    </row>
    <row r="9105" spans="1:4" hidden="1">
      <c r="A9105" s="452" t="s">
        <v>27180</v>
      </c>
      <c r="B9105" s="820" t="s">
        <v>27181</v>
      </c>
      <c r="C9105" s="452" t="s">
        <v>27182</v>
      </c>
      <c r="D9105" s="452" t="s">
        <v>35</v>
      </c>
    </row>
    <row r="9106" spans="1:4" hidden="1">
      <c r="A9106" s="452" t="s">
        <v>27183</v>
      </c>
      <c r="B9106" s="820" t="s">
        <v>27184</v>
      </c>
      <c r="C9106" s="452" t="s">
        <v>27185</v>
      </c>
      <c r="D9106" s="452" t="s">
        <v>7</v>
      </c>
    </row>
    <row r="9107" spans="1:4" hidden="1">
      <c r="A9107" s="452" t="s">
        <v>27186</v>
      </c>
      <c r="B9107" s="820" t="s">
        <v>27187</v>
      </c>
      <c r="C9107" s="452" t="s">
        <v>27188</v>
      </c>
      <c r="D9107" s="452" t="s">
        <v>24458</v>
      </c>
    </row>
    <row r="9108" spans="1:4" hidden="1">
      <c r="A9108" s="452" t="s">
        <v>27189</v>
      </c>
      <c r="B9108" s="820" t="s">
        <v>27190</v>
      </c>
      <c r="C9108" s="452" t="s">
        <v>27191</v>
      </c>
      <c r="D9108" s="452" t="s">
        <v>43</v>
      </c>
    </row>
    <row r="9109" spans="1:4" hidden="1">
      <c r="A9109" s="452" t="s">
        <v>27192</v>
      </c>
      <c r="B9109" s="820" t="s">
        <v>27193</v>
      </c>
      <c r="C9109" s="452" t="s">
        <v>27194</v>
      </c>
      <c r="D9109" s="452" t="s">
        <v>11</v>
      </c>
    </row>
    <row r="9110" spans="1:4" hidden="1">
      <c r="A9110" s="452" t="s">
        <v>27195</v>
      </c>
      <c r="B9110" s="820" t="s">
        <v>27196</v>
      </c>
      <c r="C9110" s="452" t="s">
        <v>27197</v>
      </c>
      <c r="D9110" s="452" t="s">
        <v>54</v>
      </c>
    </row>
    <row r="9111" spans="1:4" hidden="1">
      <c r="A9111" s="452" t="s">
        <v>27198</v>
      </c>
      <c r="B9111" s="820" t="s">
        <v>27199</v>
      </c>
      <c r="C9111" s="452" t="s">
        <v>27200</v>
      </c>
      <c r="D9111" s="452" t="s">
        <v>15</v>
      </c>
    </row>
    <row r="9112" spans="1:4" hidden="1">
      <c r="A9112" s="452" t="s">
        <v>27201</v>
      </c>
      <c r="B9112" s="820" t="s">
        <v>27202</v>
      </c>
      <c r="C9112" s="452" t="s">
        <v>27203</v>
      </c>
      <c r="D9112" s="452" t="s">
        <v>19</v>
      </c>
    </row>
    <row r="9113" spans="1:4" hidden="1">
      <c r="A9113" s="452" t="s">
        <v>27204</v>
      </c>
      <c r="B9113" s="820" t="s">
        <v>27205</v>
      </c>
      <c r="C9113" s="452" t="s">
        <v>27206</v>
      </c>
      <c r="D9113" s="452" t="s">
        <v>35</v>
      </c>
    </row>
    <row r="9114" spans="1:4" hidden="1">
      <c r="A9114" s="452" t="s">
        <v>27207</v>
      </c>
      <c r="B9114" s="820" t="s">
        <v>27208</v>
      </c>
      <c r="C9114" s="452" t="s">
        <v>27209</v>
      </c>
      <c r="D9114" s="452" t="s">
        <v>7</v>
      </c>
    </row>
    <row r="9115" spans="1:4" hidden="1">
      <c r="A9115" s="452" t="s">
        <v>27210</v>
      </c>
      <c r="B9115" s="820" t="s">
        <v>27211</v>
      </c>
      <c r="C9115" s="452" t="s">
        <v>27212</v>
      </c>
      <c r="D9115" s="452" t="s">
        <v>24458</v>
      </c>
    </row>
    <row r="9116" spans="1:4" hidden="1">
      <c r="A9116" s="452" t="s">
        <v>27213</v>
      </c>
      <c r="B9116" s="820" t="s">
        <v>27214</v>
      </c>
      <c r="C9116" s="452" t="s">
        <v>27215</v>
      </c>
      <c r="D9116" s="452" t="s">
        <v>43</v>
      </c>
    </row>
    <row r="9117" spans="1:4" hidden="1">
      <c r="A9117" s="452" t="s">
        <v>27216</v>
      </c>
      <c r="B9117" s="820" t="s">
        <v>27217</v>
      </c>
      <c r="C9117" s="452" t="s">
        <v>27218</v>
      </c>
      <c r="D9117" s="452" t="s">
        <v>11</v>
      </c>
    </row>
    <row r="9118" spans="1:4" hidden="1">
      <c r="A9118" s="452" t="s">
        <v>27219</v>
      </c>
      <c r="B9118" s="820" t="s">
        <v>27220</v>
      </c>
      <c r="C9118" s="452" t="s">
        <v>27221</v>
      </c>
      <c r="D9118" s="452" t="s">
        <v>54</v>
      </c>
    </row>
    <row r="9119" spans="1:4" hidden="1">
      <c r="A9119" s="452" t="s">
        <v>27222</v>
      </c>
      <c r="B9119" s="820" t="s">
        <v>27223</v>
      </c>
      <c r="C9119" s="452" t="s">
        <v>27224</v>
      </c>
      <c r="D9119" s="452" t="s">
        <v>15</v>
      </c>
    </row>
    <row r="9120" spans="1:4" hidden="1">
      <c r="A9120" s="452" t="s">
        <v>27225</v>
      </c>
      <c r="B9120" s="820" t="s">
        <v>27226</v>
      </c>
      <c r="C9120" s="452" t="s">
        <v>27227</v>
      </c>
      <c r="D9120" s="452" t="s">
        <v>19</v>
      </c>
    </row>
    <row r="9121" spans="1:4" hidden="1">
      <c r="A9121" s="452" t="s">
        <v>27228</v>
      </c>
      <c r="B9121" s="820" t="s">
        <v>27229</v>
      </c>
      <c r="C9121" s="452" t="s">
        <v>27230</v>
      </c>
      <c r="D9121" s="452" t="s">
        <v>35</v>
      </c>
    </row>
    <row r="9122" spans="1:4" hidden="1">
      <c r="A9122" s="452" t="s">
        <v>27231</v>
      </c>
      <c r="B9122" s="820" t="s">
        <v>27232</v>
      </c>
      <c r="C9122" s="452" t="s">
        <v>27233</v>
      </c>
      <c r="D9122" s="452" t="s">
        <v>7</v>
      </c>
    </row>
    <row r="9123" spans="1:4" hidden="1">
      <c r="A9123" s="452" t="s">
        <v>27234</v>
      </c>
      <c r="B9123" s="820" t="s">
        <v>27235</v>
      </c>
      <c r="C9123" s="452" t="s">
        <v>27236</v>
      </c>
      <c r="D9123" s="452" t="s">
        <v>39</v>
      </c>
    </row>
    <row r="9124" spans="1:4" hidden="1">
      <c r="A9124" s="452" t="s">
        <v>27237</v>
      </c>
      <c r="B9124" s="820" t="s">
        <v>27238</v>
      </c>
      <c r="C9124" s="452" t="s">
        <v>27239</v>
      </c>
      <c r="D9124" s="452" t="s">
        <v>43</v>
      </c>
    </row>
    <row r="9125" spans="1:4" hidden="1">
      <c r="A9125" s="452" t="s">
        <v>27240</v>
      </c>
      <c r="B9125" s="820" t="s">
        <v>27241</v>
      </c>
      <c r="C9125" s="452" t="s">
        <v>27242</v>
      </c>
      <c r="D9125" s="452" t="s">
        <v>47</v>
      </c>
    </row>
    <row r="9126" spans="1:4" hidden="1">
      <c r="A9126" s="452" t="s">
        <v>27243</v>
      </c>
      <c r="B9126" s="820" t="s">
        <v>27244</v>
      </c>
      <c r="C9126" s="452" t="s">
        <v>27245</v>
      </c>
      <c r="D9126" s="452" t="s">
        <v>11</v>
      </c>
    </row>
    <row r="9127" spans="1:4" hidden="1">
      <c r="A9127" s="452" t="s">
        <v>27246</v>
      </c>
      <c r="B9127" s="820" t="s">
        <v>27247</v>
      </c>
      <c r="C9127" s="452" t="s">
        <v>27248</v>
      </c>
      <c r="D9127" s="452" t="s">
        <v>54</v>
      </c>
    </row>
    <row r="9128" spans="1:4" hidden="1">
      <c r="A9128" s="452" t="s">
        <v>27249</v>
      </c>
      <c r="B9128" s="820" t="s">
        <v>27250</v>
      </c>
      <c r="C9128" s="452" t="s">
        <v>27251</v>
      </c>
      <c r="D9128" s="452" t="s">
        <v>15</v>
      </c>
    </row>
    <row r="9129" spans="1:4" hidden="1">
      <c r="A9129" s="452" t="s">
        <v>27252</v>
      </c>
      <c r="B9129" s="820" t="s">
        <v>27253</v>
      </c>
      <c r="C9129" s="452" t="s">
        <v>27254</v>
      </c>
      <c r="D9129" s="452" t="s">
        <v>19</v>
      </c>
    </row>
    <row r="9130" spans="1:4" hidden="1">
      <c r="A9130" s="452" t="s">
        <v>27255</v>
      </c>
      <c r="B9130" s="820" t="s">
        <v>27256</v>
      </c>
      <c r="C9130" s="452" t="s">
        <v>27257</v>
      </c>
      <c r="D9130" s="452" t="s">
        <v>35</v>
      </c>
    </row>
    <row r="9131" spans="1:4" hidden="1">
      <c r="A9131" s="452" t="s">
        <v>27258</v>
      </c>
      <c r="B9131" s="820" t="s">
        <v>27259</v>
      </c>
      <c r="C9131" s="452" t="s">
        <v>27260</v>
      </c>
      <c r="D9131" s="452" t="s">
        <v>7</v>
      </c>
    </row>
    <row r="9132" spans="1:4" hidden="1">
      <c r="A9132" s="452" t="s">
        <v>27261</v>
      </c>
      <c r="B9132" s="820" t="s">
        <v>27262</v>
      </c>
      <c r="C9132" s="452" t="s">
        <v>27263</v>
      </c>
      <c r="D9132" s="452" t="s">
        <v>39</v>
      </c>
    </row>
    <row r="9133" spans="1:4" hidden="1">
      <c r="A9133" s="452" t="s">
        <v>27264</v>
      </c>
      <c r="B9133" s="820" t="s">
        <v>27265</v>
      </c>
      <c r="C9133" s="452" t="s">
        <v>27266</v>
      </c>
      <c r="D9133" s="452" t="s">
        <v>43</v>
      </c>
    </row>
    <row r="9134" spans="1:4" hidden="1">
      <c r="A9134" s="452" t="s">
        <v>27267</v>
      </c>
      <c r="B9134" s="820" t="s">
        <v>27268</v>
      </c>
      <c r="C9134" s="452" t="s">
        <v>27269</v>
      </c>
      <c r="D9134" s="452" t="s">
        <v>47</v>
      </c>
    </row>
    <row r="9135" spans="1:4" hidden="1">
      <c r="A9135" s="452" t="s">
        <v>27270</v>
      </c>
      <c r="B9135" s="820" t="s">
        <v>27271</v>
      </c>
      <c r="C9135" s="452" t="s">
        <v>27272</v>
      </c>
      <c r="D9135" s="452" t="s">
        <v>11</v>
      </c>
    </row>
    <row r="9136" spans="1:4" hidden="1">
      <c r="A9136" s="452" t="s">
        <v>27273</v>
      </c>
      <c r="B9136" s="820" t="s">
        <v>27274</v>
      </c>
      <c r="C9136" s="452" t="s">
        <v>27275</v>
      </c>
      <c r="D9136" s="452" t="s">
        <v>54</v>
      </c>
    </row>
    <row r="9137" spans="1:4" hidden="1">
      <c r="A9137" s="452" t="s">
        <v>27276</v>
      </c>
      <c r="B9137" s="820" t="s">
        <v>27277</v>
      </c>
      <c r="C9137" s="452" t="s">
        <v>27278</v>
      </c>
      <c r="D9137" s="452" t="s">
        <v>15</v>
      </c>
    </row>
    <row r="9138" spans="1:4" hidden="1">
      <c r="A9138" s="452" t="s">
        <v>27279</v>
      </c>
      <c r="B9138" s="820" t="s">
        <v>27280</v>
      </c>
      <c r="C9138" s="452" t="s">
        <v>27281</v>
      </c>
      <c r="D9138" s="452" t="s">
        <v>19</v>
      </c>
    </row>
    <row r="9139" spans="1:4" hidden="1">
      <c r="A9139" s="452" t="s">
        <v>27282</v>
      </c>
      <c r="B9139" s="820" t="s">
        <v>27283</v>
      </c>
      <c r="C9139" s="452" t="s">
        <v>27284</v>
      </c>
      <c r="D9139" s="452" t="s">
        <v>35</v>
      </c>
    </row>
    <row r="9140" spans="1:4" hidden="1">
      <c r="A9140" s="452" t="s">
        <v>27285</v>
      </c>
      <c r="B9140" s="820" t="s">
        <v>27286</v>
      </c>
      <c r="C9140" s="452" t="s">
        <v>27287</v>
      </c>
      <c r="D9140" s="452" t="s">
        <v>7</v>
      </c>
    </row>
    <row r="9141" spans="1:4" hidden="1">
      <c r="A9141" s="452" t="s">
        <v>27288</v>
      </c>
      <c r="B9141" s="820" t="s">
        <v>27289</v>
      </c>
      <c r="C9141" s="452" t="s">
        <v>27290</v>
      </c>
      <c r="D9141" s="452" t="s">
        <v>39</v>
      </c>
    </row>
    <row r="9142" spans="1:4" hidden="1">
      <c r="A9142" s="452" t="s">
        <v>27291</v>
      </c>
      <c r="B9142" s="820" t="s">
        <v>27292</v>
      </c>
      <c r="C9142" s="452" t="s">
        <v>27293</v>
      </c>
      <c r="D9142" s="452" t="s">
        <v>43</v>
      </c>
    </row>
    <row r="9143" spans="1:4" hidden="1">
      <c r="A9143" s="452" t="s">
        <v>27294</v>
      </c>
      <c r="B9143" s="820" t="s">
        <v>27295</v>
      </c>
      <c r="C9143" s="452" t="s">
        <v>27296</v>
      </c>
      <c r="D9143" s="452" t="s">
        <v>47</v>
      </c>
    </row>
    <row r="9144" spans="1:4" hidden="1">
      <c r="A9144" s="452" t="s">
        <v>27297</v>
      </c>
      <c r="B9144" s="820" t="s">
        <v>27298</v>
      </c>
      <c r="C9144" s="452" t="s">
        <v>27299</v>
      </c>
      <c r="D9144" s="452" t="s">
        <v>11</v>
      </c>
    </row>
    <row r="9145" spans="1:4" hidden="1">
      <c r="A9145" s="452" t="s">
        <v>27300</v>
      </c>
      <c r="B9145" s="820" t="s">
        <v>27301</v>
      </c>
      <c r="C9145" s="452" t="s">
        <v>27302</v>
      </c>
      <c r="D9145" s="452" t="s">
        <v>54</v>
      </c>
    </row>
    <row r="9146" spans="1:4" hidden="1">
      <c r="A9146" s="452" t="s">
        <v>27303</v>
      </c>
      <c r="B9146" s="820" t="s">
        <v>27304</v>
      </c>
      <c r="C9146" s="452" t="s">
        <v>27305</v>
      </c>
      <c r="D9146" s="452" t="s">
        <v>15</v>
      </c>
    </row>
    <row r="9147" spans="1:4" hidden="1">
      <c r="A9147" s="452" t="s">
        <v>27306</v>
      </c>
      <c r="B9147" s="820" t="s">
        <v>27307</v>
      </c>
      <c r="C9147" s="452" t="s">
        <v>27308</v>
      </c>
      <c r="D9147" s="452" t="s">
        <v>19</v>
      </c>
    </row>
    <row r="9148" spans="1:4" hidden="1">
      <c r="A9148" s="452" t="s">
        <v>27309</v>
      </c>
      <c r="B9148" s="820" t="s">
        <v>27310</v>
      </c>
      <c r="C9148" s="452" t="s">
        <v>27311</v>
      </c>
      <c r="D9148" s="452" t="s">
        <v>35</v>
      </c>
    </row>
    <row r="9149" spans="1:4" hidden="1">
      <c r="A9149" s="452" t="s">
        <v>27312</v>
      </c>
      <c r="B9149" s="820" t="s">
        <v>27313</v>
      </c>
      <c r="C9149" s="452" t="s">
        <v>27314</v>
      </c>
      <c r="D9149" s="452" t="s">
        <v>7</v>
      </c>
    </row>
    <row r="9150" spans="1:4" hidden="1">
      <c r="A9150" s="452" t="s">
        <v>27315</v>
      </c>
      <c r="B9150" s="820" t="s">
        <v>27316</v>
      </c>
      <c r="C9150" s="452" t="s">
        <v>27317</v>
      </c>
      <c r="D9150" s="452" t="s">
        <v>39</v>
      </c>
    </row>
    <row r="9151" spans="1:4" hidden="1">
      <c r="A9151" s="452" t="s">
        <v>27318</v>
      </c>
      <c r="B9151" s="820" t="s">
        <v>27319</v>
      </c>
      <c r="C9151" s="452" t="s">
        <v>27320</v>
      </c>
      <c r="D9151" s="452" t="s">
        <v>43</v>
      </c>
    </row>
    <row r="9152" spans="1:4" hidden="1">
      <c r="A9152" s="452" t="s">
        <v>27321</v>
      </c>
      <c r="B9152" s="820" t="s">
        <v>27322</v>
      </c>
      <c r="C9152" s="452" t="s">
        <v>27323</v>
      </c>
      <c r="D9152" s="452" t="s">
        <v>47</v>
      </c>
    </row>
    <row r="9153" spans="1:4" hidden="1">
      <c r="A9153" s="452" t="s">
        <v>27324</v>
      </c>
      <c r="B9153" s="820" t="s">
        <v>27325</v>
      </c>
      <c r="C9153" s="452" t="s">
        <v>27326</v>
      </c>
      <c r="D9153" s="452" t="s">
        <v>11</v>
      </c>
    </row>
    <row r="9154" spans="1:4" hidden="1">
      <c r="A9154" s="452" t="s">
        <v>27327</v>
      </c>
      <c r="B9154" s="820" t="s">
        <v>27328</v>
      </c>
      <c r="C9154" s="452" t="s">
        <v>27329</v>
      </c>
      <c r="D9154" s="452" t="s">
        <v>54</v>
      </c>
    </row>
    <row r="9155" spans="1:4" hidden="1">
      <c r="A9155" s="452" t="s">
        <v>27330</v>
      </c>
      <c r="B9155" s="820" t="s">
        <v>27331</v>
      </c>
      <c r="C9155" s="452" t="s">
        <v>27332</v>
      </c>
      <c r="D9155" s="452" t="s">
        <v>15</v>
      </c>
    </row>
    <row r="9156" spans="1:4" hidden="1">
      <c r="A9156" s="452" t="s">
        <v>27333</v>
      </c>
      <c r="B9156" s="820" t="s">
        <v>27334</v>
      </c>
      <c r="C9156" s="452" t="s">
        <v>27335</v>
      </c>
      <c r="D9156" s="452" t="s">
        <v>19</v>
      </c>
    </row>
    <row r="9157" spans="1:4" hidden="1">
      <c r="A9157" s="452" t="s">
        <v>27336</v>
      </c>
      <c r="B9157" s="820" t="s">
        <v>27337</v>
      </c>
      <c r="C9157" s="452" t="s">
        <v>27338</v>
      </c>
      <c r="D9157" s="452" t="s">
        <v>35</v>
      </c>
    </row>
    <row r="9158" spans="1:4" hidden="1">
      <c r="A9158" s="452" t="s">
        <v>27339</v>
      </c>
      <c r="B9158" s="820" t="s">
        <v>27340</v>
      </c>
      <c r="C9158" s="452" t="s">
        <v>27341</v>
      </c>
      <c r="D9158" s="452" t="s">
        <v>7</v>
      </c>
    </row>
    <row r="9159" spans="1:4" hidden="1">
      <c r="A9159" s="452" t="s">
        <v>27342</v>
      </c>
      <c r="B9159" s="820" t="s">
        <v>27343</v>
      </c>
      <c r="C9159" s="452" t="s">
        <v>27344</v>
      </c>
      <c r="D9159" s="452" t="s">
        <v>39</v>
      </c>
    </row>
    <row r="9160" spans="1:4" hidden="1">
      <c r="A9160" s="452" t="s">
        <v>27345</v>
      </c>
      <c r="B9160" s="820" t="s">
        <v>27346</v>
      </c>
      <c r="C9160" s="452" t="s">
        <v>27347</v>
      </c>
      <c r="D9160" s="452" t="s">
        <v>43</v>
      </c>
    </row>
    <row r="9161" spans="1:4" hidden="1">
      <c r="A9161" s="452" t="s">
        <v>27348</v>
      </c>
      <c r="B9161" s="820" t="s">
        <v>27349</v>
      </c>
      <c r="C9161" s="452" t="s">
        <v>27350</v>
      </c>
      <c r="D9161" s="452" t="s">
        <v>47</v>
      </c>
    </row>
    <row r="9162" spans="1:4" hidden="1">
      <c r="A9162" s="452" t="s">
        <v>27351</v>
      </c>
      <c r="B9162" s="820" t="s">
        <v>27352</v>
      </c>
      <c r="C9162" s="452" t="s">
        <v>27353</v>
      </c>
      <c r="D9162" s="452" t="s">
        <v>11</v>
      </c>
    </row>
    <row r="9163" spans="1:4" hidden="1">
      <c r="A9163" s="452" t="s">
        <v>27354</v>
      </c>
      <c r="B9163" s="820" t="s">
        <v>27355</v>
      </c>
      <c r="C9163" s="452" t="s">
        <v>27356</v>
      </c>
      <c r="D9163" s="452" t="s">
        <v>54</v>
      </c>
    </row>
    <row r="9164" spans="1:4" hidden="1">
      <c r="A9164" s="452" t="s">
        <v>27357</v>
      </c>
      <c r="B9164" s="820" t="s">
        <v>27358</v>
      </c>
      <c r="C9164" s="452" t="s">
        <v>27359</v>
      </c>
      <c r="D9164" s="452" t="s">
        <v>15</v>
      </c>
    </row>
    <row r="9165" spans="1:4" hidden="1">
      <c r="A9165" s="452" t="s">
        <v>27360</v>
      </c>
      <c r="B9165" s="820" t="s">
        <v>27361</v>
      </c>
      <c r="C9165" s="452" t="s">
        <v>27362</v>
      </c>
      <c r="D9165" s="452" t="s">
        <v>19</v>
      </c>
    </row>
    <row r="9166" spans="1:4" hidden="1">
      <c r="A9166" s="452" t="s">
        <v>27363</v>
      </c>
      <c r="B9166" s="820" t="s">
        <v>27364</v>
      </c>
      <c r="C9166" s="452" t="s">
        <v>27365</v>
      </c>
      <c r="D9166" s="452" t="s">
        <v>35</v>
      </c>
    </row>
    <row r="9167" spans="1:4" hidden="1">
      <c r="A9167" s="452" t="s">
        <v>27366</v>
      </c>
      <c r="B9167" s="820" t="s">
        <v>27367</v>
      </c>
      <c r="C9167" s="452" t="s">
        <v>27368</v>
      </c>
      <c r="D9167" s="452" t="s">
        <v>7</v>
      </c>
    </row>
    <row r="9168" spans="1:4" hidden="1">
      <c r="A9168" s="452" t="s">
        <v>27369</v>
      </c>
      <c r="B9168" s="820" t="s">
        <v>27370</v>
      </c>
      <c r="C9168" s="452" t="s">
        <v>27371</v>
      </c>
      <c r="D9168" s="452" t="s">
        <v>39</v>
      </c>
    </row>
    <row r="9169" spans="1:4" hidden="1">
      <c r="A9169" s="452" t="s">
        <v>27372</v>
      </c>
      <c r="B9169" s="820" t="s">
        <v>27373</v>
      </c>
      <c r="C9169" s="452" t="s">
        <v>27374</v>
      </c>
      <c r="D9169" s="452" t="s">
        <v>43</v>
      </c>
    </row>
    <row r="9170" spans="1:4" hidden="1">
      <c r="A9170" s="452" t="s">
        <v>27375</v>
      </c>
      <c r="B9170" s="820" t="s">
        <v>27376</v>
      </c>
      <c r="C9170" s="452" t="s">
        <v>27377</v>
      </c>
      <c r="D9170" s="452" t="s">
        <v>47</v>
      </c>
    </row>
    <row r="9171" spans="1:4" hidden="1">
      <c r="A9171" s="452" t="s">
        <v>27378</v>
      </c>
      <c r="B9171" s="820" t="s">
        <v>27379</v>
      </c>
      <c r="C9171" s="452" t="s">
        <v>27380</v>
      </c>
      <c r="D9171" s="452" t="s">
        <v>11</v>
      </c>
    </row>
    <row r="9172" spans="1:4" hidden="1">
      <c r="A9172" s="452" t="s">
        <v>27381</v>
      </c>
      <c r="B9172" s="820" t="s">
        <v>27382</v>
      </c>
      <c r="C9172" s="452" t="s">
        <v>27383</v>
      </c>
      <c r="D9172" s="452" t="s">
        <v>54</v>
      </c>
    </row>
    <row r="9173" spans="1:4" hidden="1">
      <c r="A9173" s="452" t="s">
        <v>27384</v>
      </c>
      <c r="B9173" s="820" t="s">
        <v>27385</v>
      </c>
      <c r="C9173" s="452" t="s">
        <v>27386</v>
      </c>
      <c r="D9173" s="452" t="s">
        <v>15</v>
      </c>
    </row>
    <row r="9174" spans="1:4" hidden="1">
      <c r="A9174" s="452" t="s">
        <v>27387</v>
      </c>
      <c r="B9174" s="820" t="s">
        <v>27388</v>
      </c>
      <c r="C9174" s="452" t="s">
        <v>27389</v>
      </c>
      <c r="D9174" s="452" t="s">
        <v>19</v>
      </c>
    </row>
    <row r="9175" spans="1:4" hidden="1">
      <c r="A9175" s="452" t="s">
        <v>27390</v>
      </c>
      <c r="B9175" s="820" t="s">
        <v>27391</v>
      </c>
      <c r="C9175" s="452" t="s">
        <v>27392</v>
      </c>
      <c r="D9175" s="452" t="s">
        <v>35</v>
      </c>
    </row>
    <row r="9176" spans="1:4" hidden="1">
      <c r="A9176" s="452" t="s">
        <v>27393</v>
      </c>
      <c r="B9176" s="820" t="s">
        <v>27394</v>
      </c>
      <c r="C9176" s="452" t="s">
        <v>27395</v>
      </c>
      <c r="D9176" s="452" t="s">
        <v>7</v>
      </c>
    </row>
    <row r="9177" spans="1:4" hidden="1">
      <c r="A9177" s="452" t="s">
        <v>27396</v>
      </c>
      <c r="B9177" s="820" t="s">
        <v>27397</v>
      </c>
      <c r="C9177" s="452" t="s">
        <v>27398</v>
      </c>
      <c r="D9177" s="452" t="s">
        <v>39</v>
      </c>
    </row>
    <row r="9178" spans="1:4" hidden="1">
      <c r="A9178" s="452" t="s">
        <v>27399</v>
      </c>
      <c r="B9178" s="820" t="s">
        <v>27400</v>
      </c>
      <c r="C9178" s="452" t="s">
        <v>27401</v>
      </c>
      <c r="D9178" s="452" t="s">
        <v>43</v>
      </c>
    </row>
    <row r="9179" spans="1:4" hidden="1">
      <c r="A9179" s="452" t="s">
        <v>27402</v>
      </c>
      <c r="B9179" s="820" t="s">
        <v>27403</v>
      </c>
      <c r="C9179" s="452" t="s">
        <v>27404</v>
      </c>
      <c r="D9179" s="452" t="s">
        <v>47</v>
      </c>
    </row>
    <row r="9180" spans="1:4" hidden="1">
      <c r="A9180" s="452" t="s">
        <v>27405</v>
      </c>
      <c r="B9180" s="820" t="s">
        <v>27406</v>
      </c>
      <c r="C9180" s="452" t="s">
        <v>27407</v>
      </c>
      <c r="D9180" s="452" t="s">
        <v>11</v>
      </c>
    </row>
    <row r="9181" spans="1:4" hidden="1">
      <c r="A9181" s="452" t="s">
        <v>27408</v>
      </c>
      <c r="B9181" s="820" t="s">
        <v>27409</v>
      </c>
      <c r="C9181" s="452" t="s">
        <v>27410</v>
      </c>
      <c r="D9181" s="452" t="s">
        <v>54</v>
      </c>
    </row>
    <row r="9182" spans="1:4" hidden="1">
      <c r="A9182" s="452" t="s">
        <v>27411</v>
      </c>
      <c r="B9182" s="820" t="s">
        <v>27412</v>
      </c>
      <c r="C9182" s="452" t="s">
        <v>27413</v>
      </c>
      <c r="D9182" s="452" t="s">
        <v>15</v>
      </c>
    </row>
    <row r="9183" spans="1:4" hidden="1">
      <c r="A9183" s="452" t="s">
        <v>27414</v>
      </c>
      <c r="B9183" s="820" t="s">
        <v>27415</v>
      </c>
      <c r="C9183" s="452" t="s">
        <v>27416</v>
      </c>
      <c r="D9183" s="452" t="s">
        <v>19</v>
      </c>
    </row>
    <row r="9184" spans="1:4" hidden="1">
      <c r="A9184" s="452" t="s">
        <v>27417</v>
      </c>
      <c r="B9184" s="820" t="s">
        <v>27418</v>
      </c>
      <c r="C9184" s="452" t="s">
        <v>27419</v>
      </c>
      <c r="D9184" s="452" t="s">
        <v>35</v>
      </c>
    </row>
    <row r="9185" spans="1:4" hidden="1">
      <c r="A9185" s="452" t="s">
        <v>27420</v>
      </c>
      <c r="B9185" s="820" t="s">
        <v>27421</v>
      </c>
      <c r="C9185" s="452" t="s">
        <v>27422</v>
      </c>
      <c r="D9185" s="452" t="s">
        <v>7</v>
      </c>
    </row>
    <row r="9186" spans="1:4" hidden="1">
      <c r="A9186" s="452" t="s">
        <v>27423</v>
      </c>
      <c r="B9186" s="820" t="s">
        <v>27424</v>
      </c>
      <c r="C9186" s="452" t="s">
        <v>27425</v>
      </c>
      <c r="D9186" s="452" t="s">
        <v>39</v>
      </c>
    </row>
    <row r="9187" spans="1:4" hidden="1">
      <c r="A9187" s="452" t="s">
        <v>27426</v>
      </c>
      <c r="B9187" s="820" t="s">
        <v>27427</v>
      </c>
      <c r="C9187" s="452" t="s">
        <v>27428</v>
      </c>
      <c r="D9187" s="452" t="s">
        <v>43</v>
      </c>
    </row>
    <row r="9188" spans="1:4" hidden="1">
      <c r="A9188" s="452" t="s">
        <v>27429</v>
      </c>
      <c r="B9188" s="820" t="s">
        <v>27430</v>
      </c>
      <c r="C9188" s="452" t="s">
        <v>27431</v>
      </c>
      <c r="D9188" s="452" t="s">
        <v>47</v>
      </c>
    </row>
    <row r="9189" spans="1:4" hidden="1">
      <c r="A9189" s="452" t="s">
        <v>27432</v>
      </c>
      <c r="B9189" s="820" t="s">
        <v>27433</v>
      </c>
      <c r="C9189" s="452" t="s">
        <v>27434</v>
      </c>
      <c r="D9189" s="452" t="s">
        <v>11</v>
      </c>
    </row>
    <row r="9190" spans="1:4" hidden="1">
      <c r="A9190" s="452" t="s">
        <v>27435</v>
      </c>
      <c r="B9190" s="820" t="s">
        <v>27436</v>
      </c>
      <c r="C9190" s="452" t="s">
        <v>27437</v>
      </c>
      <c r="D9190" s="452" t="s">
        <v>54</v>
      </c>
    </row>
    <row r="9191" spans="1:4" hidden="1">
      <c r="A9191" s="452" t="s">
        <v>27438</v>
      </c>
      <c r="B9191" s="820" t="s">
        <v>27439</v>
      </c>
      <c r="C9191" s="452" t="s">
        <v>27440</v>
      </c>
      <c r="D9191" s="452" t="s">
        <v>15</v>
      </c>
    </row>
    <row r="9192" spans="1:4" hidden="1">
      <c r="A9192" s="452" t="s">
        <v>27441</v>
      </c>
      <c r="B9192" s="820" t="s">
        <v>27442</v>
      </c>
      <c r="C9192" s="452" t="s">
        <v>27443</v>
      </c>
      <c r="D9192" s="452" t="s">
        <v>19</v>
      </c>
    </row>
    <row r="9193" spans="1:4" hidden="1">
      <c r="A9193" s="452" t="s">
        <v>27444</v>
      </c>
      <c r="B9193" s="820" t="s">
        <v>27445</v>
      </c>
      <c r="C9193" s="452" t="s">
        <v>27446</v>
      </c>
      <c r="D9193" s="452" t="s">
        <v>35</v>
      </c>
    </row>
    <row r="9194" spans="1:4" hidden="1">
      <c r="A9194" s="452" t="s">
        <v>27447</v>
      </c>
      <c r="B9194" s="820" t="s">
        <v>27448</v>
      </c>
      <c r="C9194" s="452" t="s">
        <v>27449</v>
      </c>
      <c r="D9194" s="452" t="s">
        <v>7</v>
      </c>
    </row>
    <row r="9195" spans="1:4" hidden="1">
      <c r="A9195" s="452" t="s">
        <v>27450</v>
      </c>
      <c r="B9195" s="820" t="s">
        <v>27451</v>
      </c>
      <c r="C9195" s="452" t="s">
        <v>27452</v>
      </c>
      <c r="D9195" s="452" t="s">
        <v>39</v>
      </c>
    </row>
    <row r="9196" spans="1:4" hidden="1">
      <c r="A9196" s="452" t="s">
        <v>27453</v>
      </c>
      <c r="B9196" s="820" t="s">
        <v>27454</v>
      </c>
      <c r="C9196" s="452" t="s">
        <v>27455</v>
      </c>
      <c r="D9196" s="452" t="s">
        <v>43</v>
      </c>
    </row>
    <row r="9197" spans="1:4" hidden="1">
      <c r="A9197" s="452" t="s">
        <v>27456</v>
      </c>
      <c r="B9197" s="820" t="s">
        <v>27457</v>
      </c>
      <c r="C9197" s="452" t="s">
        <v>27458</v>
      </c>
      <c r="D9197" s="452" t="s">
        <v>47</v>
      </c>
    </row>
    <row r="9198" spans="1:4" hidden="1">
      <c r="A9198" s="452" t="s">
        <v>27459</v>
      </c>
      <c r="B9198" s="820" t="s">
        <v>27460</v>
      </c>
      <c r="C9198" s="452" t="s">
        <v>27461</v>
      </c>
      <c r="D9198" s="452" t="s">
        <v>11</v>
      </c>
    </row>
    <row r="9199" spans="1:4" hidden="1">
      <c r="A9199" s="452" t="s">
        <v>27462</v>
      </c>
      <c r="B9199" s="820" t="s">
        <v>27463</v>
      </c>
      <c r="C9199" s="452" t="s">
        <v>27464</v>
      </c>
      <c r="D9199" s="452" t="s">
        <v>54</v>
      </c>
    </row>
    <row r="9200" spans="1:4" hidden="1">
      <c r="A9200" s="452" t="s">
        <v>27465</v>
      </c>
      <c r="B9200" s="820" t="s">
        <v>27466</v>
      </c>
      <c r="C9200" s="452" t="s">
        <v>27467</v>
      </c>
      <c r="D9200" s="452" t="s">
        <v>15</v>
      </c>
    </row>
    <row r="9201" spans="1:4" hidden="1">
      <c r="A9201" s="452" t="s">
        <v>27468</v>
      </c>
      <c r="B9201" s="820" t="s">
        <v>27469</v>
      </c>
      <c r="C9201" s="452" t="s">
        <v>27470</v>
      </c>
      <c r="D9201" s="452" t="s">
        <v>19</v>
      </c>
    </row>
    <row r="9202" spans="1:4" hidden="1">
      <c r="A9202" s="452" t="s">
        <v>27471</v>
      </c>
      <c r="B9202" s="820" t="s">
        <v>27472</v>
      </c>
      <c r="C9202" s="452" t="s">
        <v>27473</v>
      </c>
      <c r="D9202" s="452" t="s">
        <v>35</v>
      </c>
    </row>
    <row r="9203" spans="1:4" hidden="1">
      <c r="A9203" s="452" t="s">
        <v>27474</v>
      </c>
      <c r="B9203" s="820" t="s">
        <v>27475</v>
      </c>
      <c r="C9203" s="452" t="s">
        <v>27476</v>
      </c>
      <c r="D9203" s="452" t="s">
        <v>7</v>
      </c>
    </row>
    <row r="9204" spans="1:4" hidden="1">
      <c r="A9204" s="452" t="s">
        <v>27477</v>
      </c>
      <c r="B9204" s="820" t="s">
        <v>27478</v>
      </c>
      <c r="C9204" s="452" t="s">
        <v>27479</v>
      </c>
      <c r="D9204" s="452" t="s">
        <v>39</v>
      </c>
    </row>
    <row r="9205" spans="1:4" hidden="1">
      <c r="A9205" s="452" t="s">
        <v>27480</v>
      </c>
      <c r="B9205" s="820" t="s">
        <v>27481</v>
      </c>
      <c r="C9205" s="452" t="s">
        <v>27482</v>
      </c>
      <c r="D9205" s="452" t="s">
        <v>43</v>
      </c>
    </row>
    <row r="9206" spans="1:4" hidden="1">
      <c r="A9206" s="452" t="s">
        <v>27483</v>
      </c>
      <c r="B9206" s="820" t="s">
        <v>27484</v>
      </c>
      <c r="C9206" s="452" t="s">
        <v>27485</v>
      </c>
      <c r="D9206" s="452" t="s">
        <v>47</v>
      </c>
    </row>
    <row r="9207" spans="1:4" hidden="1">
      <c r="A9207" s="452" t="s">
        <v>27486</v>
      </c>
      <c r="B9207" s="820" t="s">
        <v>27487</v>
      </c>
      <c r="C9207" s="452" t="s">
        <v>27488</v>
      </c>
      <c r="D9207" s="452" t="s">
        <v>11</v>
      </c>
    </row>
    <row r="9208" spans="1:4" hidden="1">
      <c r="A9208" s="452" t="s">
        <v>27489</v>
      </c>
      <c r="B9208" s="820" t="s">
        <v>27490</v>
      </c>
      <c r="C9208" s="452" t="s">
        <v>27491</v>
      </c>
      <c r="D9208" s="452" t="s">
        <v>54</v>
      </c>
    </row>
    <row r="9209" spans="1:4" hidden="1">
      <c r="A9209" s="452" t="s">
        <v>27492</v>
      </c>
      <c r="B9209" s="820" t="s">
        <v>27493</v>
      </c>
      <c r="C9209" s="452" t="s">
        <v>27494</v>
      </c>
      <c r="D9209" s="452" t="s">
        <v>15</v>
      </c>
    </row>
    <row r="9210" spans="1:4" hidden="1">
      <c r="A9210" s="452" t="s">
        <v>27495</v>
      </c>
      <c r="B9210" s="820" t="s">
        <v>27496</v>
      </c>
      <c r="C9210" s="452" t="s">
        <v>27497</v>
      </c>
      <c r="D9210" s="452" t="s">
        <v>19</v>
      </c>
    </row>
    <row r="9211" spans="1:4" hidden="1">
      <c r="A9211" s="452" t="s">
        <v>27498</v>
      </c>
      <c r="B9211" s="820" t="s">
        <v>27499</v>
      </c>
      <c r="C9211" s="452" t="s">
        <v>27500</v>
      </c>
      <c r="D9211" s="452" t="s">
        <v>35</v>
      </c>
    </row>
    <row r="9212" spans="1:4" hidden="1">
      <c r="A9212" s="452" t="s">
        <v>27501</v>
      </c>
      <c r="B9212" s="820" t="s">
        <v>27502</v>
      </c>
      <c r="C9212" s="452" t="s">
        <v>27503</v>
      </c>
      <c r="D9212" s="452" t="s">
        <v>7</v>
      </c>
    </row>
    <row r="9213" spans="1:4" hidden="1">
      <c r="A9213" s="452" t="s">
        <v>27504</v>
      </c>
      <c r="B9213" s="820" t="s">
        <v>27505</v>
      </c>
      <c r="C9213" s="452" t="s">
        <v>27506</v>
      </c>
      <c r="D9213" s="452" t="s">
        <v>39</v>
      </c>
    </row>
    <row r="9214" spans="1:4" hidden="1">
      <c r="A9214" s="452" t="s">
        <v>27507</v>
      </c>
      <c r="B9214" s="820" t="s">
        <v>27508</v>
      </c>
      <c r="C9214" s="452" t="s">
        <v>27509</v>
      </c>
      <c r="D9214" s="452" t="s">
        <v>43</v>
      </c>
    </row>
    <row r="9215" spans="1:4" hidden="1">
      <c r="A9215" s="452" t="s">
        <v>27510</v>
      </c>
      <c r="B9215" s="820" t="s">
        <v>27511</v>
      </c>
      <c r="C9215" s="452" t="s">
        <v>27512</v>
      </c>
      <c r="D9215" s="452" t="s">
        <v>47</v>
      </c>
    </row>
    <row r="9216" spans="1:4" hidden="1">
      <c r="A9216" s="452" t="s">
        <v>27513</v>
      </c>
      <c r="B9216" s="820" t="s">
        <v>27514</v>
      </c>
      <c r="C9216" s="452" t="s">
        <v>27515</v>
      </c>
      <c r="D9216" s="452" t="s">
        <v>11</v>
      </c>
    </row>
    <row r="9217" spans="1:4" hidden="1">
      <c r="A9217" s="452" t="s">
        <v>27516</v>
      </c>
      <c r="B9217" s="820" t="s">
        <v>27517</v>
      </c>
      <c r="C9217" s="452" t="s">
        <v>27518</v>
      </c>
      <c r="D9217" s="452" t="s">
        <v>54</v>
      </c>
    </row>
    <row r="9218" spans="1:4" hidden="1">
      <c r="A9218" s="452" t="s">
        <v>27519</v>
      </c>
      <c r="B9218" s="820" t="s">
        <v>27520</v>
      </c>
      <c r="C9218" s="452" t="s">
        <v>27521</v>
      </c>
      <c r="D9218" s="452" t="s">
        <v>15</v>
      </c>
    </row>
    <row r="9219" spans="1:4" hidden="1">
      <c r="A9219" s="452" t="s">
        <v>27522</v>
      </c>
      <c r="B9219" s="820" t="s">
        <v>27523</v>
      </c>
      <c r="C9219" s="452" t="s">
        <v>27524</v>
      </c>
      <c r="D9219" s="452" t="s">
        <v>19</v>
      </c>
    </row>
    <row r="9220" spans="1:4" hidden="1">
      <c r="A9220" s="452" t="s">
        <v>27525</v>
      </c>
      <c r="B9220" s="820" t="s">
        <v>27526</v>
      </c>
      <c r="C9220" s="452" t="s">
        <v>27527</v>
      </c>
      <c r="D9220" s="452" t="s">
        <v>35</v>
      </c>
    </row>
    <row r="9221" spans="1:4" hidden="1">
      <c r="A9221" s="452" t="s">
        <v>27528</v>
      </c>
      <c r="B9221" s="820" t="s">
        <v>27529</v>
      </c>
      <c r="C9221" s="452" t="s">
        <v>27530</v>
      </c>
      <c r="D9221" s="452" t="s">
        <v>7</v>
      </c>
    </row>
    <row r="9222" spans="1:4" hidden="1">
      <c r="A9222" s="452" t="s">
        <v>27531</v>
      </c>
      <c r="B9222" s="820" t="s">
        <v>27532</v>
      </c>
      <c r="C9222" s="452" t="s">
        <v>27533</v>
      </c>
      <c r="D9222" s="452" t="s">
        <v>39</v>
      </c>
    </row>
    <row r="9223" spans="1:4" hidden="1">
      <c r="A9223" s="452" t="s">
        <v>27534</v>
      </c>
      <c r="B9223" s="820" t="s">
        <v>27535</v>
      </c>
      <c r="C9223" s="452" t="s">
        <v>27536</v>
      </c>
      <c r="D9223" s="452" t="s">
        <v>43</v>
      </c>
    </row>
    <row r="9224" spans="1:4" hidden="1">
      <c r="A9224" s="452" t="s">
        <v>27537</v>
      </c>
      <c r="B9224" s="820" t="s">
        <v>27538</v>
      </c>
      <c r="C9224" s="452" t="s">
        <v>27539</v>
      </c>
      <c r="D9224" s="452" t="s">
        <v>47</v>
      </c>
    </row>
    <row r="9225" spans="1:4" hidden="1">
      <c r="A9225" s="452" t="s">
        <v>27540</v>
      </c>
      <c r="B9225" s="820" t="s">
        <v>27541</v>
      </c>
      <c r="C9225" s="452" t="s">
        <v>27542</v>
      </c>
      <c r="D9225" s="452" t="s">
        <v>11</v>
      </c>
    </row>
    <row r="9226" spans="1:4" hidden="1">
      <c r="A9226" s="452" t="s">
        <v>27543</v>
      </c>
      <c r="B9226" s="820" t="s">
        <v>27544</v>
      </c>
      <c r="C9226" s="452" t="s">
        <v>27545</v>
      </c>
      <c r="D9226" s="452" t="s">
        <v>54</v>
      </c>
    </row>
    <row r="9227" spans="1:4" hidden="1">
      <c r="A9227" s="452" t="s">
        <v>27546</v>
      </c>
      <c r="B9227" s="820" t="s">
        <v>27547</v>
      </c>
      <c r="C9227" s="452" t="s">
        <v>27548</v>
      </c>
      <c r="D9227" s="452" t="s">
        <v>15</v>
      </c>
    </row>
    <row r="9228" spans="1:4" hidden="1">
      <c r="A9228" s="452" t="s">
        <v>27549</v>
      </c>
      <c r="B9228" s="820" t="s">
        <v>27550</v>
      </c>
      <c r="C9228" s="452" t="s">
        <v>27551</v>
      </c>
      <c r="D9228" s="452" t="s">
        <v>19</v>
      </c>
    </row>
    <row r="9229" spans="1:4" hidden="1">
      <c r="A9229" s="452" t="s">
        <v>27552</v>
      </c>
      <c r="B9229" s="820" t="s">
        <v>27553</v>
      </c>
      <c r="C9229" s="452" t="s">
        <v>27554</v>
      </c>
      <c r="D9229" s="452" t="s">
        <v>35</v>
      </c>
    </row>
    <row r="9230" spans="1:4" hidden="1">
      <c r="A9230" s="452" t="s">
        <v>27555</v>
      </c>
      <c r="B9230" s="820" t="s">
        <v>27556</v>
      </c>
      <c r="C9230" s="452" t="s">
        <v>27557</v>
      </c>
      <c r="D9230" s="452" t="s">
        <v>7</v>
      </c>
    </row>
    <row r="9231" spans="1:4" hidden="1">
      <c r="A9231" s="452" t="s">
        <v>27558</v>
      </c>
      <c r="B9231" s="820" t="s">
        <v>27559</v>
      </c>
      <c r="C9231" s="452" t="s">
        <v>27560</v>
      </c>
      <c r="D9231" s="452" t="s">
        <v>39</v>
      </c>
    </row>
    <row r="9232" spans="1:4" hidden="1">
      <c r="A9232" s="452" t="s">
        <v>27561</v>
      </c>
      <c r="B9232" s="820" t="s">
        <v>27562</v>
      </c>
      <c r="C9232" s="452" t="s">
        <v>27563</v>
      </c>
      <c r="D9232" s="452" t="s">
        <v>43</v>
      </c>
    </row>
    <row r="9233" spans="1:4" hidden="1">
      <c r="A9233" s="452" t="s">
        <v>27564</v>
      </c>
      <c r="B9233" s="820" t="s">
        <v>27565</v>
      </c>
      <c r="C9233" s="452" t="s">
        <v>27566</v>
      </c>
      <c r="D9233" s="452" t="s">
        <v>47</v>
      </c>
    </row>
    <row r="9234" spans="1:4" hidden="1">
      <c r="A9234" s="452" t="s">
        <v>27567</v>
      </c>
      <c r="B9234" s="820" t="s">
        <v>27568</v>
      </c>
      <c r="C9234" s="452" t="s">
        <v>27569</v>
      </c>
      <c r="D9234" s="452" t="s">
        <v>11</v>
      </c>
    </row>
    <row r="9235" spans="1:4" hidden="1">
      <c r="A9235" s="452" t="s">
        <v>27570</v>
      </c>
      <c r="B9235" s="820" t="s">
        <v>27571</v>
      </c>
      <c r="C9235" s="452" t="s">
        <v>27572</v>
      </c>
      <c r="D9235" s="452" t="s">
        <v>54</v>
      </c>
    </row>
    <row r="9236" spans="1:4" hidden="1">
      <c r="A9236" s="452" t="s">
        <v>27573</v>
      </c>
      <c r="B9236" s="820" t="s">
        <v>27574</v>
      </c>
      <c r="C9236" s="452" t="s">
        <v>27575</v>
      </c>
      <c r="D9236" s="452" t="s">
        <v>15</v>
      </c>
    </row>
    <row r="9237" spans="1:4" hidden="1">
      <c r="A9237" s="452" t="s">
        <v>27576</v>
      </c>
      <c r="B9237" s="820" t="s">
        <v>27577</v>
      </c>
      <c r="C9237" s="452" t="s">
        <v>27578</v>
      </c>
      <c r="D9237" s="452" t="s">
        <v>19</v>
      </c>
    </row>
    <row r="9238" spans="1:4" hidden="1">
      <c r="A9238" s="452" t="s">
        <v>27579</v>
      </c>
      <c r="B9238" s="820" t="s">
        <v>27580</v>
      </c>
      <c r="C9238" s="452" t="s">
        <v>27581</v>
      </c>
      <c r="D9238" s="452" t="s">
        <v>35</v>
      </c>
    </row>
    <row r="9239" spans="1:4" hidden="1">
      <c r="A9239" s="452" t="s">
        <v>27582</v>
      </c>
      <c r="B9239" s="820" t="s">
        <v>27583</v>
      </c>
      <c r="C9239" s="452" t="s">
        <v>27584</v>
      </c>
      <c r="D9239" s="452" t="s">
        <v>7</v>
      </c>
    </row>
    <row r="9240" spans="1:4" hidden="1">
      <c r="A9240" s="452" t="s">
        <v>27585</v>
      </c>
      <c r="B9240" s="820" t="s">
        <v>27586</v>
      </c>
      <c r="C9240" s="452" t="s">
        <v>27587</v>
      </c>
      <c r="D9240" s="452" t="s">
        <v>39</v>
      </c>
    </row>
    <row r="9241" spans="1:4" hidden="1">
      <c r="A9241" s="452" t="s">
        <v>27588</v>
      </c>
      <c r="B9241" s="820" t="s">
        <v>27589</v>
      </c>
      <c r="C9241" s="452" t="s">
        <v>27590</v>
      </c>
      <c r="D9241" s="452" t="s">
        <v>43</v>
      </c>
    </row>
    <row r="9242" spans="1:4" hidden="1">
      <c r="A9242" s="452" t="s">
        <v>27591</v>
      </c>
      <c r="B9242" s="820" t="s">
        <v>27592</v>
      </c>
      <c r="C9242" s="452" t="s">
        <v>27593</v>
      </c>
      <c r="D9242" s="452" t="s">
        <v>47</v>
      </c>
    </row>
    <row r="9243" spans="1:4" hidden="1">
      <c r="A9243" s="452" t="s">
        <v>27594</v>
      </c>
      <c r="B9243" s="820" t="s">
        <v>27595</v>
      </c>
      <c r="C9243" s="452" t="s">
        <v>27596</v>
      </c>
      <c r="D9243" s="452" t="s">
        <v>11</v>
      </c>
    </row>
    <row r="9244" spans="1:4" hidden="1">
      <c r="A9244" s="452" t="s">
        <v>27597</v>
      </c>
      <c r="B9244" s="820" t="s">
        <v>27598</v>
      </c>
      <c r="C9244" s="452" t="s">
        <v>27599</v>
      </c>
      <c r="D9244" s="452" t="s">
        <v>54</v>
      </c>
    </row>
    <row r="9245" spans="1:4" hidden="1">
      <c r="A9245" s="452" t="s">
        <v>27600</v>
      </c>
      <c r="B9245" s="820" t="s">
        <v>27601</v>
      </c>
      <c r="C9245" s="452" t="s">
        <v>27602</v>
      </c>
      <c r="D9245" s="452" t="s">
        <v>15</v>
      </c>
    </row>
    <row r="9246" spans="1:4" hidden="1">
      <c r="A9246" s="452" t="s">
        <v>27603</v>
      </c>
      <c r="B9246" s="820" t="s">
        <v>27604</v>
      </c>
      <c r="C9246" s="452" t="s">
        <v>27605</v>
      </c>
      <c r="D9246" s="452" t="s">
        <v>19</v>
      </c>
    </row>
    <row r="9247" spans="1:4" hidden="1">
      <c r="A9247" s="452" t="s">
        <v>27606</v>
      </c>
      <c r="B9247" s="820" t="s">
        <v>27607</v>
      </c>
      <c r="C9247" s="452" t="s">
        <v>27608</v>
      </c>
      <c r="D9247" s="452" t="s">
        <v>35</v>
      </c>
    </row>
    <row r="9248" spans="1:4" hidden="1">
      <c r="A9248" s="452" t="s">
        <v>27609</v>
      </c>
      <c r="B9248" s="820" t="s">
        <v>27610</v>
      </c>
      <c r="C9248" s="452" t="s">
        <v>27611</v>
      </c>
      <c r="D9248" s="452" t="s">
        <v>7</v>
      </c>
    </row>
    <row r="9249" spans="1:4" hidden="1">
      <c r="A9249" s="452" t="s">
        <v>27612</v>
      </c>
      <c r="B9249" s="820" t="s">
        <v>27613</v>
      </c>
      <c r="C9249" s="452" t="s">
        <v>27614</v>
      </c>
      <c r="D9249" s="452" t="s">
        <v>39</v>
      </c>
    </row>
    <row r="9250" spans="1:4" hidden="1">
      <c r="A9250" s="452" t="s">
        <v>27615</v>
      </c>
      <c r="B9250" s="820" t="s">
        <v>27616</v>
      </c>
      <c r="C9250" s="452" t="s">
        <v>27617</v>
      </c>
      <c r="D9250" s="452" t="s">
        <v>43</v>
      </c>
    </row>
    <row r="9251" spans="1:4" hidden="1">
      <c r="A9251" s="452" t="s">
        <v>27618</v>
      </c>
      <c r="B9251" s="820" t="s">
        <v>27619</v>
      </c>
      <c r="C9251" s="452" t="s">
        <v>27620</v>
      </c>
      <c r="D9251" s="452" t="s">
        <v>47</v>
      </c>
    </row>
    <row r="9252" spans="1:4" hidden="1">
      <c r="A9252" s="452" t="s">
        <v>27621</v>
      </c>
      <c r="B9252" s="820" t="s">
        <v>27622</v>
      </c>
      <c r="C9252" s="452" t="s">
        <v>27623</v>
      </c>
      <c r="D9252" s="452" t="s">
        <v>11</v>
      </c>
    </row>
    <row r="9253" spans="1:4" hidden="1">
      <c r="A9253" s="452" t="s">
        <v>27624</v>
      </c>
      <c r="B9253" s="820" t="s">
        <v>27625</v>
      </c>
      <c r="C9253" s="452" t="s">
        <v>27626</v>
      </c>
      <c r="D9253" s="452" t="s">
        <v>54</v>
      </c>
    </row>
    <row r="9254" spans="1:4" hidden="1">
      <c r="A9254" s="452" t="s">
        <v>27627</v>
      </c>
      <c r="B9254" s="820" t="s">
        <v>27628</v>
      </c>
      <c r="C9254" s="452" t="s">
        <v>27629</v>
      </c>
      <c r="D9254" s="452" t="s">
        <v>15</v>
      </c>
    </row>
    <row r="9255" spans="1:4" hidden="1">
      <c r="A9255" s="452" t="s">
        <v>27630</v>
      </c>
      <c r="B9255" s="820" t="s">
        <v>27631</v>
      </c>
      <c r="C9255" s="452" t="s">
        <v>27632</v>
      </c>
      <c r="D9255" s="452" t="s">
        <v>19</v>
      </c>
    </row>
    <row r="9256" spans="1:4" hidden="1">
      <c r="A9256" s="452" t="s">
        <v>27633</v>
      </c>
      <c r="B9256" s="820" t="s">
        <v>27634</v>
      </c>
      <c r="C9256" s="452" t="s">
        <v>27635</v>
      </c>
      <c r="D9256" s="452" t="s">
        <v>35</v>
      </c>
    </row>
    <row r="9257" spans="1:4" hidden="1">
      <c r="A9257" s="452" t="s">
        <v>27636</v>
      </c>
      <c r="B9257" s="820" t="s">
        <v>27637</v>
      </c>
      <c r="C9257" s="452" t="s">
        <v>27638</v>
      </c>
      <c r="D9257" s="452" t="s">
        <v>7</v>
      </c>
    </row>
    <row r="9258" spans="1:4" hidden="1">
      <c r="A9258" s="452" t="s">
        <v>27639</v>
      </c>
      <c r="B9258" s="820" t="s">
        <v>27640</v>
      </c>
      <c r="C9258" s="452" t="s">
        <v>27641</v>
      </c>
      <c r="D9258" s="452" t="s">
        <v>39</v>
      </c>
    </row>
    <row r="9259" spans="1:4" hidden="1">
      <c r="A9259" s="452" t="s">
        <v>27642</v>
      </c>
      <c r="B9259" s="820" t="s">
        <v>27643</v>
      </c>
      <c r="C9259" s="452" t="s">
        <v>27644</v>
      </c>
      <c r="D9259" s="452" t="s">
        <v>43</v>
      </c>
    </row>
    <row r="9260" spans="1:4" hidden="1">
      <c r="A9260" s="452" t="s">
        <v>27645</v>
      </c>
      <c r="B9260" s="820" t="s">
        <v>27646</v>
      </c>
      <c r="C9260" s="452" t="s">
        <v>27647</v>
      </c>
      <c r="D9260" s="452" t="s">
        <v>47</v>
      </c>
    </row>
    <row r="9261" spans="1:4" hidden="1">
      <c r="A9261" s="452" t="s">
        <v>27648</v>
      </c>
      <c r="B9261" s="820" t="s">
        <v>27649</v>
      </c>
      <c r="C9261" s="452" t="s">
        <v>27650</v>
      </c>
      <c r="D9261" s="452" t="s">
        <v>11</v>
      </c>
    </row>
    <row r="9262" spans="1:4" hidden="1">
      <c r="A9262" s="452" t="s">
        <v>27651</v>
      </c>
      <c r="B9262" s="820" t="s">
        <v>27652</v>
      </c>
      <c r="C9262" s="452" t="s">
        <v>27653</v>
      </c>
      <c r="D9262" s="452" t="s">
        <v>54</v>
      </c>
    </row>
    <row r="9263" spans="1:4" hidden="1">
      <c r="A9263" s="452" t="s">
        <v>27654</v>
      </c>
      <c r="B9263" s="820" t="s">
        <v>27655</v>
      </c>
      <c r="C9263" s="452" t="s">
        <v>27656</v>
      </c>
      <c r="D9263" s="452" t="s">
        <v>15</v>
      </c>
    </row>
    <row r="9264" spans="1:4" hidden="1">
      <c r="A9264" s="452" t="s">
        <v>27657</v>
      </c>
      <c r="B9264" s="820" t="s">
        <v>27658</v>
      </c>
      <c r="C9264" s="452" t="s">
        <v>27659</v>
      </c>
      <c r="D9264" s="452" t="s">
        <v>19</v>
      </c>
    </row>
    <row r="9265" spans="1:4" hidden="1">
      <c r="A9265" s="452" t="s">
        <v>27660</v>
      </c>
      <c r="B9265" s="820" t="s">
        <v>27661</v>
      </c>
      <c r="C9265" s="452" t="s">
        <v>27662</v>
      </c>
      <c r="D9265" s="452" t="s">
        <v>35</v>
      </c>
    </row>
    <row r="9266" spans="1:4" hidden="1">
      <c r="A9266" s="452" t="s">
        <v>27663</v>
      </c>
      <c r="B9266" s="820" t="s">
        <v>27664</v>
      </c>
      <c r="C9266" s="452" t="s">
        <v>27665</v>
      </c>
      <c r="D9266" s="452" t="s">
        <v>7</v>
      </c>
    </row>
    <row r="9267" spans="1:4" hidden="1">
      <c r="A9267" s="452" t="s">
        <v>27666</v>
      </c>
      <c r="B9267" s="820" t="s">
        <v>27667</v>
      </c>
      <c r="C9267" s="452" t="s">
        <v>27668</v>
      </c>
      <c r="D9267" s="452" t="s">
        <v>39</v>
      </c>
    </row>
    <row r="9268" spans="1:4" hidden="1">
      <c r="A9268" s="452" t="s">
        <v>27669</v>
      </c>
      <c r="B9268" s="820" t="s">
        <v>27670</v>
      </c>
      <c r="C9268" s="452" t="s">
        <v>27671</v>
      </c>
      <c r="D9268" s="452" t="s">
        <v>43</v>
      </c>
    </row>
    <row r="9269" spans="1:4" hidden="1">
      <c r="A9269" s="452" t="s">
        <v>27672</v>
      </c>
      <c r="B9269" s="820" t="s">
        <v>27673</v>
      </c>
      <c r="C9269" s="452" t="s">
        <v>27674</v>
      </c>
      <c r="D9269" s="452" t="s">
        <v>47</v>
      </c>
    </row>
    <row r="9270" spans="1:4" hidden="1">
      <c r="A9270" s="452" t="s">
        <v>27675</v>
      </c>
      <c r="B9270" s="820" t="s">
        <v>27676</v>
      </c>
      <c r="C9270" s="452" t="s">
        <v>27677</v>
      </c>
      <c r="D9270" s="452" t="s">
        <v>11</v>
      </c>
    </row>
    <row r="9271" spans="1:4" hidden="1">
      <c r="A9271" s="452" t="s">
        <v>27678</v>
      </c>
      <c r="B9271" s="820" t="s">
        <v>27679</v>
      </c>
      <c r="C9271" s="452" t="s">
        <v>27680</v>
      </c>
      <c r="D9271" s="452" t="s">
        <v>54</v>
      </c>
    </row>
    <row r="9272" spans="1:4" hidden="1">
      <c r="A9272" s="452" t="s">
        <v>27681</v>
      </c>
      <c r="B9272" s="820" t="s">
        <v>27682</v>
      </c>
      <c r="C9272" s="452" t="s">
        <v>27683</v>
      </c>
      <c r="D9272" s="452" t="s">
        <v>15</v>
      </c>
    </row>
    <row r="9273" spans="1:4" hidden="1">
      <c r="A9273" s="452" t="s">
        <v>27684</v>
      </c>
      <c r="B9273" s="820" t="s">
        <v>27685</v>
      </c>
      <c r="C9273" s="452" t="s">
        <v>27686</v>
      </c>
      <c r="D9273" s="452" t="s">
        <v>19</v>
      </c>
    </row>
    <row r="9274" spans="1:4" hidden="1">
      <c r="A9274" s="452" t="s">
        <v>27687</v>
      </c>
      <c r="B9274" s="820" t="s">
        <v>27688</v>
      </c>
      <c r="C9274" s="452" t="s">
        <v>27689</v>
      </c>
      <c r="D9274" s="452" t="s">
        <v>35</v>
      </c>
    </row>
    <row r="9275" spans="1:4" hidden="1">
      <c r="A9275" s="452" t="s">
        <v>27690</v>
      </c>
      <c r="B9275" s="820" t="s">
        <v>27691</v>
      </c>
      <c r="C9275" s="452" t="s">
        <v>27692</v>
      </c>
      <c r="D9275" s="452" t="s">
        <v>7</v>
      </c>
    </row>
    <row r="9276" spans="1:4" hidden="1">
      <c r="A9276" s="452" t="s">
        <v>27693</v>
      </c>
      <c r="B9276" s="820" t="s">
        <v>27694</v>
      </c>
      <c r="C9276" s="452" t="s">
        <v>27695</v>
      </c>
      <c r="D9276" s="452" t="s">
        <v>39</v>
      </c>
    </row>
    <row r="9277" spans="1:4" hidden="1">
      <c r="A9277" s="452" t="s">
        <v>27696</v>
      </c>
      <c r="B9277" s="820" t="s">
        <v>27697</v>
      </c>
      <c r="C9277" s="452" t="s">
        <v>27698</v>
      </c>
      <c r="D9277" s="452" t="s">
        <v>43</v>
      </c>
    </row>
    <row r="9278" spans="1:4" hidden="1">
      <c r="A9278" s="452" t="s">
        <v>27699</v>
      </c>
      <c r="B9278" s="820" t="s">
        <v>27700</v>
      </c>
      <c r="C9278" s="452" t="s">
        <v>27701</v>
      </c>
      <c r="D9278" s="452" t="s">
        <v>47</v>
      </c>
    </row>
    <row r="9279" spans="1:4" hidden="1">
      <c r="A9279" s="452" t="s">
        <v>27702</v>
      </c>
      <c r="B9279" s="820" t="s">
        <v>27703</v>
      </c>
      <c r="C9279" s="452" t="s">
        <v>27704</v>
      </c>
      <c r="D9279" s="452" t="s">
        <v>11</v>
      </c>
    </row>
    <row r="9280" spans="1:4" hidden="1">
      <c r="A9280" s="452" t="s">
        <v>27705</v>
      </c>
      <c r="B9280" s="820" t="s">
        <v>27706</v>
      </c>
      <c r="C9280" s="452" t="s">
        <v>27707</v>
      </c>
      <c r="D9280" s="452" t="s">
        <v>54</v>
      </c>
    </row>
    <row r="9281" spans="1:4" hidden="1">
      <c r="A9281" s="452" t="s">
        <v>27708</v>
      </c>
      <c r="B9281" s="820" t="s">
        <v>27709</v>
      </c>
      <c r="C9281" s="452" t="s">
        <v>27710</v>
      </c>
      <c r="D9281" s="452" t="s">
        <v>15</v>
      </c>
    </row>
    <row r="9282" spans="1:4" hidden="1">
      <c r="A9282" s="452" t="s">
        <v>27711</v>
      </c>
      <c r="B9282" s="820" t="s">
        <v>27712</v>
      </c>
      <c r="C9282" s="452" t="s">
        <v>27713</v>
      </c>
      <c r="D9282" s="452" t="s">
        <v>19</v>
      </c>
    </row>
    <row r="9283" spans="1:4" hidden="1">
      <c r="A9283" s="452" t="s">
        <v>27714</v>
      </c>
      <c r="B9283" s="820" t="s">
        <v>27715</v>
      </c>
      <c r="C9283" s="452" t="s">
        <v>27716</v>
      </c>
      <c r="D9283" s="452" t="s">
        <v>35</v>
      </c>
    </row>
    <row r="9284" spans="1:4" hidden="1">
      <c r="A9284" s="452" t="s">
        <v>27717</v>
      </c>
      <c r="B9284" s="820" t="s">
        <v>27718</v>
      </c>
      <c r="C9284" s="452" t="s">
        <v>27719</v>
      </c>
      <c r="D9284" s="452" t="s">
        <v>7</v>
      </c>
    </row>
    <row r="9285" spans="1:4" hidden="1">
      <c r="A9285" s="452" t="s">
        <v>27720</v>
      </c>
      <c r="B9285" s="820" t="s">
        <v>27721</v>
      </c>
      <c r="C9285" s="452" t="s">
        <v>27722</v>
      </c>
      <c r="D9285" s="452" t="s">
        <v>39</v>
      </c>
    </row>
    <row r="9286" spans="1:4" hidden="1">
      <c r="A9286" s="452" t="s">
        <v>27723</v>
      </c>
      <c r="B9286" s="820" t="s">
        <v>27724</v>
      </c>
      <c r="C9286" s="452" t="s">
        <v>27725</v>
      </c>
      <c r="D9286" s="452" t="s">
        <v>43</v>
      </c>
    </row>
    <row r="9287" spans="1:4" hidden="1">
      <c r="A9287" s="452" t="s">
        <v>27726</v>
      </c>
      <c r="B9287" s="820" t="s">
        <v>27727</v>
      </c>
      <c r="C9287" s="452" t="s">
        <v>27728</v>
      </c>
      <c r="D9287" s="452" t="s">
        <v>47</v>
      </c>
    </row>
    <row r="9288" spans="1:4" hidden="1">
      <c r="A9288" s="452" t="s">
        <v>27729</v>
      </c>
      <c r="B9288" s="820" t="s">
        <v>27730</v>
      </c>
      <c r="C9288" s="452" t="s">
        <v>27731</v>
      </c>
      <c r="D9288" s="452" t="s">
        <v>11</v>
      </c>
    </row>
    <row r="9289" spans="1:4" hidden="1">
      <c r="A9289" s="452" t="s">
        <v>27732</v>
      </c>
      <c r="B9289" s="820" t="s">
        <v>27733</v>
      </c>
      <c r="C9289" s="452" t="s">
        <v>27734</v>
      </c>
      <c r="D9289" s="452" t="s">
        <v>54</v>
      </c>
    </row>
    <row r="9290" spans="1:4" hidden="1">
      <c r="A9290" s="452" t="s">
        <v>27735</v>
      </c>
      <c r="B9290" s="820" t="s">
        <v>27736</v>
      </c>
      <c r="C9290" s="452" t="s">
        <v>27737</v>
      </c>
      <c r="D9290" s="452" t="s">
        <v>15</v>
      </c>
    </row>
    <row r="9291" spans="1:4" hidden="1">
      <c r="A9291" s="452" t="s">
        <v>27738</v>
      </c>
      <c r="B9291" s="820" t="s">
        <v>27739</v>
      </c>
      <c r="C9291" s="452" t="s">
        <v>27740</v>
      </c>
      <c r="D9291" s="452" t="s">
        <v>19</v>
      </c>
    </row>
    <row r="9292" spans="1:4" hidden="1">
      <c r="A9292" s="452" t="s">
        <v>27741</v>
      </c>
      <c r="B9292" s="820" t="s">
        <v>27742</v>
      </c>
      <c r="C9292" s="452" t="s">
        <v>27743</v>
      </c>
      <c r="D9292" s="452" t="s">
        <v>35</v>
      </c>
    </row>
    <row r="9293" spans="1:4" hidden="1">
      <c r="A9293" s="452" t="s">
        <v>27744</v>
      </c>
      <c r="B9293" s="820" t="s">
        <v>27745</v>
      </c>
      <c r="C9293" s="452" t="s">
        <v>27746</v>
      </c>
      <c r="D9293" s="452" t="s">
        <v>7</v>
      </c>
    </row>
    <row r="9294" spans="1:4" hidden="1">
      <c r="A9294" s="452" t="s">
        <v>27747</v>
      </c>
      <c r="B9294" s="820" t="s">
        <v>27748</v>
      </c>
      <c r="C9294" s="452" t="s">
        <v>27749</v>
      </c>
      <c r="D9294" s="452" t="s">
        <v>39</v>
      </c>
    </row>
    <row r="9295" spans="1:4" hidden="1">
      <c r="A9295" s="452" t="s">
        <v>27750</v>
      </c>
      <c r="B9295" s="820" t="s">
        <v>27751</v>
      </c>
      <c r="C9295" s="452" t="s">
        <v>27752</v>
      </c>
      <c r="D9295" s="452" t="s">
        <v>43</v>
      </c>
    </row>
    <row r="9296" spans="1:4" hidden="1">
      <c r="A9296" s="452" t="s">
        <v>27753</v>
      </c>
      <c r="B9296" s="820" t="s">
        <v>27754</v>
      </c>
      <c r="C9296" s="452" t="s">
        <v>27755</v>
      </c>
      <c r="D9296" s="452" t="s">
        <v>47</v>
      </c>
    </row>
    <row r="9297" spans="1:4" hidden="1">
      <c r="A9297" s="452" t="s">
        <v>27756</v>
      </c>
      <c r="B9297" s="820" t="s">
        <v>27757</v>
      </c>
      <c r="C9297" s="452" t="s">
        <v>27758</v>
      </c>
      <c r="D9297" s="452" t="s">
        <v>11</v>
      </c>
    </row>
    <row r="9298" spans="1:4" hidden="1">
      <c r="A9298" s="452" t="s">
        <v>27759</v>
      </c>
      <c r="B9298" s="820" t="s">
        <v>27760</v>
      </c>
      <c r="C9298" s="452" t="s">
        <v>27761</v>
      </c>
      <c r="D9298" s="452" t="s">
        <v>54</v>
      </c>
    </row>
    <row r="9299" spans="1:4" hidden="1">
      <c r="A9299" s="452" t="s">
        <v>27762</v>
      </c>
      <c r="B9299" s="820" t="s">
        <v>27763</v>
      </c>
      <c r="C9299" s="452" t="s">
        <v>27764</v>
      </c>
      <c r="D9299" s="452" t="s">
        <v>15</v>
      </c>
    </row>
    <row r="9300" spans="1:4" hidden="1">
      <c r="A9300" s="452" t="s">
        <v>27765</v>
      </c>
      <c r="B9300" s="820" t="s">
        <v>27766</v>
      </c>
      <c r="C9300" s="452" t="s">
        <v>27767</v>
      </c>
      <c r="D9300" s="452" t="s">
        <v>19</v>
      </c>
    </row>
    <row r="9301" spans="1:4" hidden="1">
      <c r="A9301" s="452" t="s">
        <v>27768</v>
      </c>
      <c r="B9301" s="820" t="s">
        <v>27769</v>
      </c>
      <c r="C9301" s="452" t="s">
        <v>27770</v>
      </c>
      <c r="D9301" s="452" t="s">
        <v>35</v>
      </c>
    </row>
    <row r="9302" spans="1:4" hidden="1">
      <c r="A9302" s="452" t="s">
        <v>27771</v>
      </c>
      <c r="B9302" s="820" t="s">
        <v>27772</v>
      </c>
      <c r="C9302" s="452" t="s">
        <v>27773</v>
      </c>
      <c r="D9302" s="452" t="s">
        <v>7</v>
      </c>
    </row>
    <row r="9303" spans="1:4" hidden="1">
      <c r="A9303" s="452" t="s">
        <v>27774</v>
      </c>
      <c r="B9303" s="820" t="s">
        <v>27775</v>
      </c>
      <c r="C9303" s="452" t="s">
        <v>27776</v>
      </c>
      <c r="D9303" s="452" t="s">
        <v>39</v>
      </c>
    </row>
    <row r="9304" spans="1:4" hidden="1">
      <c r="A9304" s="452" t="s">
        <v>27777</v>
      </c>
      <c r="B9304" s="820" t="s">
        <v>27778</v>
      </c>
      <c r="C9304" s="452" t="s">
        <v>27779</v>
      </c>
      <c r="D9304" s="452" t="s">
        <v>43</v>
      </c>
    </row>
    <row r="9305" spans="1:4" hidden="1">
      <c r="A9305" s="452" t="s">
        <v>27780</v>
      </c>
      <c r="B9305" s="820" t="s">
        <v>27781</v>
      </c>
      <c r="C9305" s="452" t="s">
        <v>27782</v>
      </c>
      <c r="D9305" s="452" t="s">
        <v>47</v>
      </c>
    </row>
    <row r="9306" spans="1:4" hidden="1">
      <c r="A9306" s="452" t="s">
        <v>27783</v>
      </c>
      <c r="B9306" s="820" t="s">
        <v>27784</v>
      </c>
      <c r="C9306" s="452" t="s">
        <v>27785</v>
      </c>
      <c r="D9306" s="452" t="s">
        <v>11</v>
      </c>
    </row>
    <row r="9307" spans="1:4" hidden="1">
      <c r="A9307" s="452" t="s">
        <v>27786</v>
      </c>
      <c r="B9307" s="820" t="s">
        <v>27787</v>
      </c>
      <c r="C9307" s="452" t="s">
        <v>27788</v>
      </c>
      <c r="D9307" s="452" t="s">
        <v>54</v>
      </c>
    </row>
    <row r="9308" spans="1:4" hidden="1">
      <c r="A9308" s="452" t="s">
        <v>27789</v>
      </c>
      <c r="B9308" s="820" t="s">
        <v>27790</v>
      </c>
      <c r="C9308" s="452" t="s">
        <v>27791</v>
      </c>
      <c r="D9308" s="452" t="s">
        <v>15</v>
      </c>
    </row>
    <row r="9309" spans="1:4" hidden="1">
      <c r="A9309" s="452" t="s">
        <v>27792</v>
      </c>
      <c r="B9309" s="820" t="s">
        <v>27793</v>
      </c>
      <c r="C9309" s="452" t="s">
        <v>27794</v>
      </c>
      <c r="D9309" s="452" t="s">
        <v>19</v>
      </c>
    </row>
    <row r="9310" spans="1:4" hidden="1">
      <c r="A9310" s="452" t="s">
        <v>27795</v>
      </c>
      <c r="B9310" s="820" t="s">
        <v>27796</v>
      </c>
      <c r="C9310" s="452" t="s">
        <v>27797</v>
      </c>
      <c r="D9310" s="452" t="s">
        <v>35</v>
      </c>
    </row>
    <row r="9311" spans="1:4" hidden="1">
      <c r="A9311" s="452" t="s">
        <v>27798</v>
      </c>
      <c r="B9311" s="820" t="s">
        <v>27799</v>
      </c>
      <c r="C9311" s="452" t="s">
        <v>27800</v>
      </c>
      <c r="D9311" s="452" t="s">
        <v>7</v>
      </c>
    </row>
    <row r="9312" spans="1:4" hidden="1">
      <c r="A9312" s="452" t="s">
        <v>27801</v>
      </c>
      <c r="B9312" s="820" t="s">
        <v>27802</v>
      </c>
      <c r="C9312" s="452" t="s">
        <v>27803</v>
      </c>
      <c r="D9312" s="452" t="s">
        <v>39</v>
      </c>
    </row>
    <row r="9313" spans="1:4" hidden="1">
      <c r="A9313" s="452" t="s">
        <v>27804</v>
      </c>
      <c r="B9313" s="820" t="s">
        <v>27805</v>
      </c>
      <c r="C9313" s="452" t="s">
        <v>27806</v>
      </c>
      <c r="D9313" s="452" t="s">
        <v>43</v>
      </c>
    </row>
    <row r="9314" spans="1:4" hidden="1">
      <c r="A9314" s="452" t="s">
        <v>27807</v>
      </c>
      <c r="B9314" s="820" t="s">
        <v>27808</v>
      </c>
      <c r="C9314" s="452" t="s">
        <v>27809</v>
      </c>
      <c r="D9314" s="452" t="s">
        <v>47</v>
      </c>
    </row>
    <row r="9315" spans="1:4" hidden="1">
      <c r="A9315" s="452" t="s">
        <v>27810</v>
      </c>
      <c r="B9315" s="820" t="s">
        <v>27811</v>
      </c>
      <c r="C9315" s="452" t="s">
        <v>27812</v>
      </c>
      <c r="D9315" s="452" t="s">
        <v>11</v>
      </c>
    </row>
    <row r="9316" spans="1:4" hidden="1">
      <c r="A9316" s="452" t="s">
        <v>27813</v>
      </c>
      <c r="B9316" s="820" t="s">
        <v>27814</v>
      </c>
      <c r="C9316" s="452" t="s">
        <v>27815</v>
      </c>
      <c r="D9316" s="452" t="s">
        <v>54</v>
      </c>
    </row>
  </sheetData>
  <sheetProtection algorithmName="SHA-512" hashValue="DDbacY3jektl+033hIFExH3B5lZBOoiZUmq5t1Q647owJuKb71kQuJ8R1kYjq1Rk0dorDY4zVikXntrOqmJPwQ==" saltValue="8mjT+Yuhfi0b1QmW5cLNEQ==" spinCount="100000" sheet="1" autoFilter="0"/>
  <autoFilter ref="A1:D9316" xr:uid="{00000000-0009-0000-0000-000000000000}">
    <filterColumn colId="1">
      <filters>
        <filter val="EXPRESSION - Pure - Tripod Mini Volume - Whole Range - PE - XXL - 5 -"/>
        <filter val="EXPRESSION - Pure - Tripod Mini Volume - Whole Range - PU - XXL - 5 -"/>
        <filter val="EXPRESSION - Pure - Tripod Mini Volume 1 - PE - XXL - 1 - Black"/>
        <filter val="EXPRESSION - Pure - Tripod Mini Volume 1 - PE - XXL - 1 - Blue"/>
        <filter val="EXPRESSION - Pure - Tripod Mini Volume 1 - PE - XXL - 1 - Fluo Green"/>
        <filter val="EXPRESSION - Pure - Tripod Mini Volume 1 - PE - XXL - 1 - Fluo Orange"/>
        <filter val="EXPRESSION - Pure - Tripod Mini Volume 1 - PE - XXL - 1 - Fluo Pink"/>
        <filter val="EXPRESSION - Pure - Tripod Mini Volume 1 - PE - XXL - 1 - Fluo Yellow"/>
        <filter val="EXPRESSION - Pure - Tripod Mini Volume 1 - PE - XXL - 1 - Green"/>
        <filter val="EXPRESSION - Pure - Tripod Mini Volume 1 - PE - XXL - 1 - Grey"/>
        <filter val="EXPRESSION - Pure - Tripod Mini Volume 1 - PE - XXL - 1 - Mint"/>
        <filter val="EXPRESSION - Pure - Tripod Mini Volume 1 - PE - XXL - 1 - Red"/>
        <filter val="EXPRESSION - Pure - Tripod Mini Volume 1 - PE - XXL - 1 - Violet"/>
        <filter val="EXPRESSION - Pure - Tripod Mini Volume 1 - PE - XXL - 1 - White"/>
        <filter val="EXPRESSION - Pure - Tripod Mini Volume 1 - PE - XXL - 1 - Yellow"/>
        <filter val="EXPRESSION - Pure - Tripod Mini Volume 1 - PU - 3XL - 1 - Black"/>
        <filter val="EXPRESSION - Pure - Tripod Mini Volume 1 - PU - 3XL - 1 - Blue"/>
        <filter val="EXPRESSION - Pure - Tripod Mini Volume 1 - PU - 3XL - 1 - Fluo Green"/>
        <filter val="EXPRESSION - Pure - Tripod Mini Volume 1 - PU - 3XL - 1 - Fluo Orange"/>
        <filter val="EXPRESSION - Pure - Tripod Mini Volume 1 - PU - 3XL - 1 - Fluo Pink"/>
        <filter val="EXPRESSION - Pure - Tripod Mini Volume 1 - PU - 3XL - 1 - Fluo Yellow"/>
        <filter val="EXPRESSION - Pure - Tripod Mini Volume 1 - PU - 3XL - 1 - Green"/>
        <filter val="EXPRESSION - Pure - Tripod Mini Volume 1 - PU - 3XL - 1 - Grey"/>
        <filter val="EXPRESSION - Pure - Tripod Mini Volume 1 - PU - 3XL - 1 - Mint"/>
        <filter val="EXPRESSION - Pure - Tripod Mini Volume 1 - PU - 3XL - 1 - Red"/>
        <filter val="EXPRESSION - Pure - Tripod Mini Volume 1 - PU - 3XL - 1 - Violet"/>
        <filter val="EXPRESSION - Pure - Tripod Mini Volume 1 - PU - 3XL - 1 - White"/>
        <filter val="EXPRESSION - Pure - Tripod Mini Volume 1 - PU - 3XL - 1 - Yellow"/>
        <filter val="EXPRESSION - Pure - Tripod Mini Volume 2 - PE - XXL - 1 - Black"/>
        <filter val="EXPRESSION - Pure - Tripod Mini Volume 2 - PE - XXL - 1 - Blue"/>
        <filter val="EXPRESSION - Pure - Tripod Mini Volume 2 - PE - XXL - 1 - Fluo Green"/>
        <filter val="EXPRESSION - Pure - Tripod Mini Volume 2 - PE - XXL - 1 - Fluo Orange"/>
        <filter val="EXPRESSION - Pure - Tripod Mini Volume 2 - PE - XXL - 1 - Fluo Pink"/>
        <filter val="EXPRESSION - Pure - Tripod Mini Volume 2 - PE - XXL - 1 - Fluo Yellow"/>
        <filter val="EXPRESSION - Pure - Tripod Mini Volume 2 - PE - XXL - 1 - Green"/>
        <filter val="EXPRESSION - Pure - Tripod Mini Volume 2 - PE - XXL - 1 - Grey"/>
        <filter val="EXPRESSION - Pure - Tripod Mini Volume 2 - PE - XXL - 1 - Mint"/>
        <filter val="EXPRESSION - Pure - Tripod Mini Volume 2 - PE - XXL - 1 - Red"/>
        <filter val="EXPRESSION - Pure - Tripod Mini Volume 2 - PE - XXL - 1 - Violet"/>
        <filter val="EXPRESSION - Pure - Tripod Mini Volume 2 - PE - XXL - 1 - White"/>
        <filter val="EXPRESSION - Pure - Tripod Mini Volume 2 - PE - XXL - 1 - Yellow"/>
        <filter val="EXPRESSION - Pure - Tripod Mini Volume 2 - PU - 3XL - 1 - Black"/>
        <filter val="EXPRESSION - Pure - Tripod Mini Volume 2 - PU - 3XL - 1 - Blue"/>
        <filter val="EXPRESSION - Pure - Tripod Mini Volume 2 - PU - 3XL - 1 - Fluo Green"/>
        <filter val="EXPRESSION - Pure - Tripod Mini Volume 2 - PU - 3XL - 1 - Fluo Orange"/>
        <filter val="EXPRESSION - Pure - Tripod Mini Volume 2 - PU - 3XL - 1 - Fluo Pink"/>
        <filter val="EXPRESSION - Pure - Tripod Mini Volume 2 - PU - 3XL - 1 - Fluo Yellow"/>
        <filter val="EXPRESSION - Pure - Tripod Mini Volume 2 - PU - 3XL - 1 - Green"/>
        <filter val="EXPRESSION - Pure - Tripod Mini Volume 2 - PU - 3XL - 1 - Grey"/>
        <filter val="EXPRESSION - Pure - Tripod Mini Volume 2 - PU - 3XL - 1 - Mint"/>
        <filter val="EXPRESSION - Pure - Tripod Mini Volume 2 - PU - 3XL - 1 - Red"/>
        <filter val="EXPRESSION - Pure - Tripod Mini Volume 2 - PU - 3XL - 1 - Violet"/>
        <filter val="EXPRESSION - Pure - Tripod Mini Volume 2 - PU - 3XL - 1 - White"/>
        <filter val="EXPRESSION - Pure - Tripod Mini Volume 2 - PU - 3XL - 1 - Yellow"/>
        <filter val="EXPRESSION - Pure - Tripod Mini Volume 3 - PE - XXL - 1 - Black"/>
        <filter val="EXPRESSION - Pure - Tripod Mini Volume 3 - PE - XXL - 1 - Blue"/>
        <filter val="EXPRESSION - Pure - Tripod Mini Volume 3 - PE - XXL - 1 - Fluo Green"/>
        <filter val="EXPRESSION - Pure - Tripod Mini Volume 3 - PE - XXL - 1 - Fluo Orange"/>
        <filter val="EXPRESSION - Pure - Tripod Mini Volume 3 - PE - XXL - 1 - Fluo Pink"/>
        <filter val="EXPRESSION - Pure - Tripod Mini Volume 3 - PE - XXL - 1 - Fluo Yellow"/>
        <filter val="EXPRESSION - Pure - Tripod Mini Volume 3 - PE - XXL - 1 - Green"/>
        <filter val="EXPRESSION - Pure - Tripod Mini Volume 3 - PE - XXL - 1 - Grey"/>
        <filter val="EXPRESSION - Pure - Tripod Mini Volume 3 - PE - XXL - 1 - Mint"/>
        <filter val="EXPRESSION - Pure - Tripod Mini Volume 3 - PE - XXL - 1 - Red"/>
        <filter val="EXPRESSION - Pure - Tripod Mini Volume 3 - PE - XXL - 1 - Violet"/>
        <filter val="EXPRESSION - Pure - Tripod Mini Volume 3 - PE - XXL - 1 - White"/>
        <filter val="EXPRESSION - Pure - Tripod Mini Volume 3 - PE - XXL - 1 - Yellow"/>
        <filter val="EXPRESSION - Pure - Tripod Mini Volume 3 - PU - 3XL - 1 - Black"/>
        <filter val="EXPRESSION - Pure - Tripod Mini Volume 3 - PU - 3XL - 1 - Blue"/>
        <filter val="EXPRESSION - Pure - Tripod Mini Volume 3 - PU - 3XL - 1 - Fluo Green"/>
        <filter val="EXPRESSION - Pure - Tripod Mini Volume 3 - PU - 3XL - 1 - Fluo Orange"/>
        <filter val="EXPRESSION - Pure - Tripod Mini Volume 3 - PU - 3XL - 1 - Fluo Pink"/>
        <filter val="EXPRESSION - Pure - Tripod Mini Volume 3 - PU - 3XL - 1 - Fluo Yellow"/>
        <filter val="EXPRESSION - Pure - Tripod Mini Volume 3 - PU - 3XL - 1 - Green"/>
        <filter val="EXPRESSION - Pure - Tripod Mini Volume 3 - PU - 3XL - 1 - Grey"/>
        <filter val="EXPRESSION - Pure - Tripod Mini Volume 3 - PU - 3XL - 1 - Mint"/>
        <filter val="EXPRESSION - Pure - Tripod Mini Volume 3 - PU - 3XL - 1 - Red"/>
        <filter val="EXPRESSION - Pure - Tripod Mini Volume 3 - PU - 3XL - 1 - Violet"/>
        <filter val="EXPRESSION - Pure - Tripod Mini Volume 3 - PU - 3XL - 1 - White"/>
        <filter val="EXPRESSION - Pure - Tripod Mini Volume 3 - PU - 3XL - 1 - Yellow"/>
        <filter val="EXPRESSION - Pure - Tripod Mini Volume 4 - PE - XXL - 1 - Black"/>
        <filter val="EXPRESSION - Pure - Tripod Mini Volume 4 - PE - XXL - 1 - Blue"/>
        <filter val="EXPRESSION - Pure - Tripod Mini Volume 4 - PE - XXL - 1 - Fluo Green"/>
        <filter val="EXPRESSION - Pure - Tripod Mini Volume 4 - PE - XXL - 1 - Fluo Orange"/>
        <filter val="EXPRESSION - Pure - Tripod Mini Volume 4 - PE - XXL - 1 - Fluo Pink"/>
        <filter val="EXPRESSION - Pure - Tripod Mini Volume 4 - PE - XXL - 1 - Fluo Yellow"/>
        <filter val="EXPRESSION - Pure - Tripod Mini Volume 4 - PE - XXL - 1 - Green"/>
        <filter val="EXPRESSION - Pure - Tripod Mini Volume 4 - PE - XXL - 1 - Grey"/>
        <filter val="EXPRESSION - Pure - Tripod Mini Volume 4 - PE - XXL - 1 - Mint"/>
        <filter val="EXPRESSION - Pure - Tripod Mini Volume 4 - PE - XXL - 1 - Red"/>
        <filter val="EXPRESSION - Pure - Tripod Mini Volume 4 - PE - XXL - 1 - Violet"/>
        <filter val="EXPRESSION - Pure - Tripod Mini Volume 4 - PE - XXL - 1 - White"/>
        <filter val="EXPRESSION - Pure - Tripod Mini Volume 4 - PE - XXL - 1 - Yellow"/>
        <filter val="EXPRESSION - Pure - Tripod Mini Volume 4 - PU - 3XL - 1 - Black"/>
        <filter val="EXPRESSION - Pure - Tripod Mini Volume 4 - PU - 3XL - 1 - Blue"/>
        <filter val="EXPRESSION - Pure - Tripod Mini Volume 4 - PU - 3XL - 1 - Fluo Green"/>
        <filter val="EXPRESSION - Pure - Tripod Mini Volume 4 - PU - 3XL - 1 - Fluo Orange"/>
        <filter val="EXPRESSION - Pure - Tripod Mini Volume 4 - PU - 3XL - 1 - Fluo Pink"/>
        <filter val="EXPRESSION - Pure - Tripod Mini Volume 4 - PU - 3XL - 1 - Fluo Yellow"/>
        <filter val="EXPRESSION - Pure - Tripod Mini Volume 4 - PU - 3XL - 1 - Green"/>
        <filter val="EXPRESSION - Pure - Tripod Mini Volume 4 - PU - 3XL - 1 - Grey"/>
        <filter val="EXPRESSION - Pure - Tripod Mini Volume 4 - PU - 3XL - 1 - Mint"/>
        <filter val="EXPRESSION - Pure - Tripod Mini Volume 4 - PU - 3XL - 1 - Red"/>
        <filter val="EXPRESSION - Pure - Tripod Mini Volume 4 - PU - 3XL - 1 - Violet"/>
        <filter val="EXPRESSION - Pure - Tripod Mini Volume 4 - PU - 3XL - 1 - White"/>
        <filter val="EXPRESSION - Pure - Tripod Mini Volume 4 - PU - 3XL - 1 - Yellow"/>
        <filter val="EXPRESSION - Pure - Tripod Mini Volume 5 - PE - XXL - 1 - Black"/>
        <filter val="EXPRESSION - Pure - Tripod Mini Volume 5 - PE - XXL - 1 - Blue"/>
        <filter val="EXPRESSION - Pure - Tripod Mini Volume 5 - PE - XXL - 1 - Fluo Green"/>
        <filter val="EXPRESSION - Pure - Tripod Mini Volume 5 - PE - XXL - 1 - Fluo Orange"/>
        <filter val="EXPRESSION - Pure - Tripod Mini Volume 5 - PE - XXL - 1 - Fluo Pink"/>
        <filter val="EXPRESSION - Pure - Tripod Mini Volume 5 - PE - XXL - 1 - Fluo Yellow"/>
        <filter val="EXPRESSION - Pure - Tripod Mini Volume 5 - PE - XXL - 1 - Green"/>
        <filter val="EXPRESSION - Pure - Tripod Mini Volume 5 - PE - XXL - 1 - Grey"/>
        <filter val="EXPRESSION - Pure - Tripod Mini Volume 5 - PE - XXL - 1 - Mint"/>
        <filter val="EXPRESSION - Pure - Tripod Mini Volume 5 - PE - XXL - 1 - Red"/>
        <filter val="EXPRESSION - Pure - Tripod Mini Volume 5 - PE - XXL - 1 - Violet"/>
        <filter val="EXPRESSION - Pure - Tripod Mini Volume 5 - PE - XXL - 1 - White"/>
        <filter val="EXPRESSION - Pure - Tripod Mini Volume 5 - PE - XXL - 1 - Yellow"/>
        <filter val="EXPRESSION - Pure - Tripod Mini Volume 5 - PU - 3XL - 1 - Black"/>
        <filter val="EXPRESSION - Pure - Tripod Mini Volume 5 - PU - 3XL - 1 - Blue"/>
        <filter val="EXPRESSION - Pure - Tripod Mini Volume 5 - PU - 3XL - 1 - Fluo Green"/>
        <filter val="EXPRESSION - Pure - Tripod Mini Volume 5 - PU - 3XL - 1 - Fluo Orange"/>
        <filter val="EXPRESSION - Pure - Tripod Mini Volume 5 - PU - 3XL - 1 - Fluo Pink"/>
        <filter val="EXPRESSION - Pure - Tripod Mini Volume 5 - PU - 3XL - 1 - Fluo Yellow"/>
        <filter val="EXPRESSION - Pure - Tripod Mini Volume 5 - PU - 3XL - 1 - Green"/>
        <filter val="EXPRESSION - Pure - Tripod Mini Volume 5 - PU - 3XL - 1 - Grey"/>
        <filter val="EXPRESSION - Pure - Tripod Mini Volume 5 - PU - 3XL - 1 - Mint"/>
        <filter val="EXPRESSION - Pure - Tripod Mini Volume 5 - PU - 3XL - 1 - Red"/>
        <filter val="EXPRESSION - Pure - Tripod Mini Volume 5 - PU - 3XL - 1 - Violet"/>
        <filter val="EXPRESSION - Pure - Tripod Mini Volume 5 - PU - 3XL - 1 - White"/>
        <filter val="EXPRESSION - Pure - Tripod Mini Volume 5 - PU - 3XL - 1 - Yellow"/>
      </filters>
    </filterColumn>
  </autoFilter>
  <pageMargins left="0.5" right="0.5" top="0.5" bottom="0.5" header="0.3" footer="0.3"/>
  <pageSetup paperSize="9" orientation="portrait" errors="blank"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8">
    <tabColor theme="8" tint="0.39997558519241921"/>
  </sheetPr>
  <dimension ref="A1:N178"/>
  <sheetViews>
    <sheetView zoomScaleNormal="100" workbookViewId="0">
      <pane ySplit="6" topLeftCell="A7" activePane="bottomLeft" state="frozen"/>
      <selection pane="bottomLeft" activeCell="E8" sqref="E8"/>
    </sheetView>
  </sheetViews>
  <sheetFormatPr defaultColWidth="10.5546875" defaultRowHeight="14.4"/>
  <cols>
    <col min="1" max="1" width="17" customWidth="1"/>
    <col min="2" max="2" width="16.44140625" bestFit="1" customWidth="1"/>
    <col min="4" max="4" width="10.5546875" style="2"/>
  </cols>
  <sheetData>
    <row r="1" spans="1:13" ht="162.75" customHeight="1">
      <c r="A1" s="516"/>
      <c r="B1" s="516"/>
      <c r="C1" s="516"/>
      <c r="D1" s="968"/>
      <c r="E1" s="517"/>
      <c r="F1" s="517"/>
      <c r="G1" s="517"/>
      <c r="H1" s="517"/>
      <c r="I1" s="517"/>
      <c r="J1" s="517"/>
      <c r="K1" s="516">
        <v>5</v>
      </c>
      <c r="L1" s="516"/>
      <c r="M1" s="516"/>
    </row>
    <row r="2" spans="1:13" ht="15" thickBot="1">
      <c r="A2" s="516"/>
      <c r="B2" s="516"/>
      <c r="C2" s="516"/>
      <c r="D2" s="1276" t="s">
        <v>29702</v>
      </c>
      <c r="E2" s="1276"/>
      <c r="F2" s="1276"/>
      <c r="G2" s="518" t="s">
        <v>31811</v>
      </c>
      <c r="H2" s="518"/>
      <c r="I2" s="518"/>
      <c r="J2" s="518"/>
      <c r="K2" s="516"/>
      <c r="L2" s="516"/>
      <c r="M2" s="516"/>
    </row>
    <row r="3" spans="1:13" ht="15" thickBot="1">
      <c r="A3" s="1277" t="s">
        <v>31812</v>
      </c>
      <c r="B3" s="1278"/>
      <c r="C3" s="970">
        <f>SUM(D7:D181)</f>
        <v>0</v>
      </c>
      <c r="D3" s="1100"/>
      <c r="E3" s="1100"/>
      <c r="F3" s="1100"/>
      <c r="G3" s="518"/>
      <c r="H3" s="518"/>
      <c r="I3" s="518"/>
      <c r="J3" s="518"/>
      <c r="K3" s="516"/>
      <c r="L3" s="516"/>
      <c r="M3" s="516"/>
    </row>
    <row r="4" spans="1:13">
      <c r="A4" s="1100"/>
      <c r="B4" s="1100"/>
      <c r="C4" s="1100"/>
      <c r="D4" s="969"/>
      <c r="E4" s="516"/>
      <c r="F4" s="516"/>
      <c r="G4" s="516"/>
      <c r="H4" s="516"/>
      <c r="I4" s="516"/>
      <c r="J4" s="516"/>
      <c r="K4" s="516"/>
      <c r="L4" s="516"/>
      <c r="M4" s="516"/>
    </row>
    <row r="5" spans="1:13">
      <c r="A5" s="516"/>
      <c r="B5" s="516"/>
      <c r="C5" s="516"/>
      <c r="D5" s="519" t="s">
        <v>29704</v>
      </c>
      <c r="E5" s="519">
        <f>SUM(E7:E181)</f>
        <v>0</v>
      </c>
      <c r="F5" s="519">
        <f t="shared" ref="F5:M5" si="0">SUM(F7:F181)</f>
        <v>0</v>
      </c>
      <c r="G5" s="519">
        <f t="shared" si="0"/>
        <v>0</v>
      </c>
      <c r="H5" s="519">
        <f t="shared" si="0"/>
        <v>0</v>
      </c>
      <c r="I5" s="519">
        <f t="shared" si="0"/>
        <v>0</v>
      </c>
      <c r="J5" s="519">
        <f t="shared" si="0"/>
        <v>0</v>
      </c>
      <c r="K5" s="519">
        <f t="shared" si="0"/>
        <v>0</v>
      </c>
      <c r="L5" s="519">
        <f t="shared" si="0"/>
        <v>0</v>
      </c>
      <c r="M5" s="519">
        <f t="shared" si="0"/>
        <v>0</v>
      </c>
    </row>
    <row r="6" spans="1:13" ht="20.399999999999999">
      <c r="A6" s="520" t="s">
        <v>31813</v>
      </c>
      <c r="B6" s="521" t="s">
        <v>31814</v>
      </c>
      <c r="C6" s="522" t="s">
        <v>31815</v>
      </c>
      <c r="D6" s="522" t="s">
        <v>28841</v>
      </c>
      <c r="E6" s="523" t="s">
        <v>28813</v>
      </c>
      <c r="F6" s="524" t="s">
        <v>31816</v>
      </c>
      <c r="G6" s="524" t="s">
        <v>28748</v>
      </c>
      <c r="H6" s="524" t="s">
        <v>28756</v>
      </c>
      <c r="I6" s="524" t="s">
        <v>28749</v>
      </c>
      <c r="J6" s="524" t="s">
        <v>28816</v>
      </c>
      <c r="K6" s="524" t="s">
        <v>28855</v>
      </c>
      <c r="L6" s="524" t="s">
        <v>28818</v>
      </c>
      <c r="M6" s="524" t="s">
        <v>28751</v>
      </c>
    </row>
    <row r="7" spans="1:13">
      <c r="A7" s="525" t="s">
        <v>31817</v>
      </c>
      <c r="B7" s="526" t="s">
        <v>31817</v>
      </c>
      <c r="C7" s="527">
        <v>1</v>
      </c>
      <c r="D7" s="967">
        <f>SUM(Tabela1[[#This Row],[Yellow 
RAL 1018]:[Black 
RAL 9005]])</f>
        <v>0</v>
      </c>
      <c r="E7" s="528"/>
      <c r="F7" s="529"/>
      <c r="G7" s="530"/>
      <c r="H7" s="531"/>
      <c r="I7" s="532"/>
      <c r="J7" s="533"/>
      <c r="K7" s="534"/>
      <c r="L7" s="535"/>
      <c r="M7" s="536"/>
    </row>
    <row r="8" spans="1:13">
      <c r="A8" s="525" t="s">
        <v>31818</v>
      </c>
      <c r="B8" s="526" t="s">
        <v>31818</v>
      </c>
      <c r="C8" s="537">
        <v>1</v>
      </c>
      <c r="D8" s="967">
        <f>SUM(Tabela1[[#This Row],[Yellow 
RAL 1018]:[Black 
RAL 9005]])</f>
        <v>0</v>
      </c>
      <c r="E8" s="528"/>
      <c r="F8" s="529"/>
      <c r="G8" s="530"/>
      <c r="H8" s="531"/>
      <c r="I8" s="532"/>
      <c r="J8" s="533"/>
      <c r="K8" s="534"/>
      <c r="L8" s="535"/>
      <c r="M8" s="536"/>
    </row>
    <row r="9" spans="1:13">
      <c r="A9" s="525" t="s">
        <v>31819</v>
      </c>
      <c r="B9" s="526" t="s">
        <v>31819</v>
      </c>
      <c r="C9" s="527">
        <v>1</v>
      </c>
      <c r="D9" s="967">
        <f>SUM(Tabela1[[#This Row],[Yellow 
RAL 1018]:[Black 
RAL 9005]])</f>
        <v>0</v>
      </c>
      <c r="E9" s="528"/>
      <c r="F9" s="529"/>
      <c r="G9" s="530"/>
      <c r="H9" s="531"/>
      <c r="I9" s="532"/>
      <c r="J9" s="533"/>
      <c r="K9" s="534"/>
      <c r="L9" s="535"/>
      <c r="M9" s="536"/>
    </row>
    <row r="10" spans="1:13">
      <c r="A10" s="525" t="s">
        <v>31820</v>
      </c>
      <c r="B10" s="526" t="s">
        <v>31820</v>
      </c>
      <c r="C10" s="537">
        <v>1</v>
      </c>
      <c r="D10" s="967">
        <f>SUM(Tabela1[[#This Row],[Yellow 
RAL 1018]:[Black 
RAL 9005]])</f>
        <v>0</v>
      </c>
      <c r="E10" s="528"/>
      <c r="F10" s="529"/>
      <c r="G10" s="530"/>
      <c r="H10" s="531"/>
      <c r="I10" s="532"/>
      <c r="J10" s="533"/>
      <c r="K10" s="534"/>
      <c r="L10" s="535"/>
      <c r="M10" s="536"/>
    </row>
    <row r="11" spans="1:13">
      <c r="A11" s="525" t="s">
        <v>31821</v>
      </c>
      <c r="B11" s="526" t="s">
        <v>31821</v>
      </c>
      <c r="C11" s="527">
        <v>1</v>
      </c>
      <c r="D11" s="967">
        <f>SUM(Tabela1[[#This Row],[Yellow 
RAL 1018]:[Black 
RAL 9005]])</f>
        <v>0</v>
      </c>
      <c r="E11" s="528"/>
      <c r="F11" s="529"/>
      <c r="G11" s="530"/>
      <c r="H11" s="531"/>
      <c r="I11" s="532"/>
      <c r="J11" s="533"/>
      <c r="K11" s="534"/>
      <c r="L11" s="535"/>
      <c r="M11" s="536"/>
    </row>
    <row r="12" spans="1:13">
      <c r="A12" s="525" t="s">
        <v>31822</v>
      </c>
      <c r="B12" s="526" t="s">
        <v>31822</v>
      </c>
      <c r="C12" s="537">
        <v>1</v>
      </c>
      <c r="D12" s="967">
        <f>SUM(Tabela1[[#This Row],[Yellow 
RAL 1018]:[Black 
RAL 9005]])</f>
        <v>0</v>
      </c>
      <c r="E12" s="528"/>
      <c r="F12" s="529"/>
      <c r="G12" s="530"/>
      <c r="H12" s="531"/>
      <c r="I12" s="532"/>
      <c r="J12" s="533"/>
      <c r="K12" s="534"/>
      <c r="L12" s="535"/>
      <c r="M12" s="536"/>
    </row>
    <row r="13" spans="1:13">
      <c r="A13" s="525"/>
      <c r="B13" s="526"/>
      <c r="C13" s="527"/>
      <c r="D13" s="967"/>
      <c r="E13" s="52"/>
      <c r="F13" s="52"/>
      <c r="G13" s="52"/>
      <c r="H13" s="52"/>
      <c r="I13" s="52"/>
      <c r="J13" s="52"/>
      <c r="K13" s="52"/>
      <c r="L13" s="52"/>
      <c r="M13" s="52"/>
    </row>
    <row r="14" spans="1:13">
      <c r="A14" s="525" t="s">
        <v>31823</v>
      </c>
      <c r="B14" s="526" t="s">
        <v>31823</v>
      </c>
      <c r="C14" s="527">
        <v>1</v>
      </c>
      <c r="D14" s="967">
        <f>SUM(Tabela1[[#This Row],[Yellow 
RAL 1018]:[Black 
RAL 9005]])</f>
        <v>0</v>
      </c>
      <c r="E14" s="528"/>
      <c r="F14" s="529"/>
      <c r="G14" s="530"/>
      <c r="H14" s="531"/>
      <c r="I14" s="532"/>
      <c r="J14" s="533"/>
      <c r="K14" s="534"/>
      <c r="L14" s="535"/>
      <c r="M14" s="536"/>
    </row>
    <row r="15" spans="1:13">
      <c r="A15" s="525" t="s">
        <v>31824</v>
      </c>
      <c r="B15" s="526" t="s">
        <v>31824</v>
      </c>
      <c r="C15" s="537">
        <v>1</v>
      </c>
      <c r="D15" s="967">
        <f>SUM(Tabela1[[#This Row],[Yellow 
RAL 1018]:[Black 
RAL 9005]])</f>
        <v>0</v>
      </c>
      <c r="E15" s="528"/>
      <c r="F15" s="529"/>
      <c r="G15" s="530"/>
      <c r="H15" s="531"/>
      <c r="I15" s="532"/>
      <c r="J15" s="533"/>
      <c r="K15" s="534"/>
      <c r="L15" s="535"/>
      <c r="M15" s="536"/>
    </row>
    <row r="16" spans="1:13">
      <c r="A16" s="525" t="s">
        <v>31825</v>
      </c>
      <c r="B16" s="526" t="s">
        <v>31825</v>
      </c>
      <c r="C16" s="527">
        <v>1</v>
      </c>
      <c r="D16" s="967">
        <f>SUM(Tabela1[[#This Row],[Yellow 
RAL 1018]:[Black 
RAL 9005]])</f>
        <v>0</v>
      </c>
      <c r="E16" s="528"/>
      <c r="F16" s="529"/>
      <c r="G16" s="530"/>
      <c r="H16" s="531"/>
      <c r="I16" s="532"/>
      <c r="J16" s="533"/>
      <c r="K16" s="534"/>
      <c r="L16" s="535"/>
      <c r="M16" s="536"/>
    </row>
    <row r="17" spans="1:13">
      <c r="A17" s="525" t="s">
        <v>31826</v>
      </c>
      <c r="B17" s="526" t="s">
        <v>31826</v>
      </c>
      <c r="C17" s="537">
        <v>1</v>
      </c>
      <c r="D17" s="967">
        <f>SUM(Tabela1[[#This Row],[Yellow 
RAL 1018]:[Black 
RAL 9005]])</f>
        <v>0</v>
      </c>
      <c r="E17" s="528"/>
      <c r="F17" s="529"/>
      <c r="G17" s="530"/>
      <c r="H17" s="531"/>
      <c r="I17" s="532"/>
      <c r="J17" s="533"/>
      <c r="K17" s="534"/>
      <c r="L17" s="535"/>
      <c r="M17" s="536"/>
    </row>
    <row r="18" spans="1:13">
      <c r="A18" s="525" t="s">
        <v>31827</v>
      </c>
      <c r="B18" s="526" t="s">
        <v>31827</v>
      </c>
      <c r="C18" s="527">
        <v>1</v>
      </c>
      <c r="D18" s="967">
        <f>SUM(Tabela1[[#This Row],[Yellow 
RAL 1018]:[Black 
RAL 9005]])</f>
        <v>0</v>
      </c>
      <c r="E18" s="528"/>
      <c r="F18" s="529"/>
      <c r="G18" s="530"/>
      <c r="H18" s="531"/>
      <c r="I18" s="532"/>
      <c r="J18" s="533"/>
      <c r="K18" s="534"/>
      <c r="L18" s="535"/>
      <c r="M18" s="536"/>
    </row>
    <row r="19" spans="1:13">
      <c r="A19" s="525" t="s">
        <v>31828</v>
      </c>
      <c r="B19" s="526" t="s">
        <v>31828</v>
      </c>
      <c r="C19" s="537">
        <v>1</v>
      </c>
      <c r="D19" s="967">
        <f>SUM(Tabela1[[#This Row],[Yellow 
RAL 1018]:[Black 
RAL 9005]])</f>
        <v>0</v>
      </c>
      <c r="E19" s="528"/>
      <c r="F19" s="529"/>
      <c r="G19" s="530"/>
      <c r="H19" s="531"/>
      <c r="I19" s="532"/>
      <c r="J19" s="533"/>
      <c r="K19" s="534"/>
      <c r="L19" s="535"/>
      <c r="M19" s="536"/>
    </row>
    <row r="20" spans="1:13">
      <c r="A20" s="525" t="s">
        <v>31829</v>
      </c>
      <c r="B20" s="526" t="s">
        <v>31829</v>
      </c>
      <c r="C20" s="527">
        <v>1</v>
      </c>
      <c r="D20" s="967">
        <f>SUM(Tabela1[[#This Row],[Yellow 
RAL 1018]:[Black 
RAL 9005]])</f>
        <v>0</v>
      </c>
      <c r="E20" s="528"/>
      <c r="F20" s="529"/>
      <c r="G20" s="530"/>
      <c r="H20" s="531"/>
      <c r="I20" s="532"/>
      <c r="J20" s="533"/>
      <c r="K20" s="534"/>
      <c r="L20" s="535"/>
      <c r="M20" s="536"/>
    </row>
    <row r="21" spans="1:13">
      <c r="A21" s="525" t="s">
        <v>31830</v>
      </c>
      <c r="B21" s="526" t="s">
        <v>31830</v>
      </c>
      <c r="C21" s="537">
        <v>1</v>
      </c>
      <c r="D21" s="967">
        <f>SUM(Tabela1[[#This Row],[Yellow 
RAL 1018]:[Black 
RAL 9005]])</f>
        <v>0</v>
      </c>
      <c r="E21" s="528"/>
      <c r="F21" s="529"/>
      <c r="G21" s="530"/>
      <c r="H21" s="531"/>
      <c r="I21" s="532"/>
      <c r="J21" s="533"/>
      <c r="K21" s="534"/>
      <c r="L21" s="535"/>
      <c r="M21" s="536"/>
    </row>
    <row r="22" spans="1:13">
      <c r="A22" s="525" t="s">
        <v>31831</v>
      </c>
      <c r="B22" s="526" t="s">
        <v>31831</v>
      </c>
      <c r="C22" s="527">
        <v>1</v>
      </c>
      <c r="D22" s="967">
        <f>SUM(Tabela1[[#This Row],[Yellow 
RAL 1018]:[Black 
RAL 9005]])</f>
        <v>0</v>
      </c>
      <c r="E22" s="528"/>
      <c r="F22" s="529"/>
      <c r="G22" s="530"/>
      <c r="H22" s="531"/>
      <c r="I22" s="532"/>
      <c r="J22" s="533"/>
      <c r="K22" s="534"/>
      <c r="L22" s="535"/>
      <c r="M22" s="536"/>
    </row>
    <row r="23" spans="1:13">
      <c r="A23" s="525" t="s">
        <v>31832</v>
      </c>
      <c r="B23" s="526" t="s">
        <v>31832</v>
      </c>
      <c r="C23" s="537">
        <v>1</v>
      </c>
      <c r="D23" s="967">
        <f>SUM(Tabela1[[#This Row],[Yellow 
RAL 1018]:[Black 
RAL 9005]])</f>
        <v>0</v>
      </c>
      <c r="E23" s="528"/>
      <c r="F23" s="529"/>
      <c r="G23" s="530"/>
      <c r="H23" s="531"/>
      <c r="I23" s="532"/>
      <c r="J23" s="533"/>
      <c r="K23" s="534"/>
      <c r="L23" s="535"/>
      <c r="M23" s="536"/>
    </row>
    <row r="24" spans="1:13">
      <c r="A24" s="525" t="s">
        <v>31833</v>
      </c>
      <c r="B24" s="526" t="s">
        <v>31833</v>
      </c>
      <c r="C24" s="527">
        <v>1</v>
      </c>
      <c r="D24" s="967">
        <f>SUM(Tabela1[[#This Row],[Yellow 
RAL 1018]:[Black 
RAL 9005]])</f>
        <v>0</v>
      </c>
      <c r="E24" s="528"/>
      <c r="F24" s="529"/>
      <c r="G24" s="530"/>
      <c r="H24" s="531"/>
      <c r="I24" s="532"/>
      <c r="J24" s="533"/>
      <c r="K24" s="534"/>
      <c r="L24" s="535"/>
      <c r="M24" s="536"/>
    </row>
    <row r="25" spans="1:13">
      <c r="A25" s="525" t="s">
        <v>31834</v>
      </c>
      <c r="B25" s="526" t="s">
        <v>31834</v>
      </c>
      <c r="C25" s="537">
        <v>1</v>
      </c>
      <c r="D25" s="967">
        <f>SUM(Tabela1[[#This Row],[Yellow 
RAL 1018]:[Black 
RAL 9005]])</f>
        <v>0</v>
      </c>
      <c r="E25" s="528"/>
      <c r="F25" s="529"/>
      <c r="G25" s="530"/>
      <c r="H25" s="531"/>
      <c r="I25" s="532"/>
      <c r="J25" s="533"/>
      <c r="K25" s="534"/>
      <c r="L25" s="535"/>
      <c r="M25" s="536"/>
    </row>
    <row r="26" spans="1:13">
      <c r="A26" s="525" t="s">
        <v>31835</v>
      </c>
      <c r="B26" s="526" t="s">
        <v>31835</v>
      </c>
      <c r="C26" s="527">
        <v>1</v>
      </c>
      <c r="D26" s="967">
        <f>SUM(Tabela1[[#This Row],[Yellow 
RAL 1018]:[Black 
RAL 9005]])</f>
        <v>0</v>
      </c>
      <c r="E26" s="528"/>
      <c r="F26" s="529"/>
      <c r="G26" s="530"/>
      <c r="H26" s="531"/>
      <c r="I26" s="532"/>
      <c r="J26" s="533"/>
      <c r="K26" s="534"/>
      <c r="L26" s="535"/>
      <c r="M26" s="536"/>
    </row>
    <row r="27" spans="1:13">
      <c r="A27" s="525" t="s">
        <v>31836</v>
      </c>
      <c r="B27" s="526" t="s">
        <v>31836</v>
      </c>
      <c r="C27" s="537">
        <v>1</v>
      </c>
      <c r="D27" s="967">
        <f>SUM(Tabela1[[#This Row],[Yellow 
RAL 1018]:[Black 
RAL 9005]])</f>
        <v>0</v>
      </c>
      <c r="E27" s="528"/>
      <c r="F27" s="529"/>
      <c r="G27" s="530"/>
      <c r="H27" s="531"/>
      <c r="I27" s="532"/>
      <c r="J27" s="533"/>
      <c r="K27" s="534"/>
      <c r="L27" s="535"/>
      <c r="M27" s="536"/>
    </row>
    <row r="28" spans="1:13">
      <c r="A28" s="525" t="s">
        <v>31837</v>
      </c>
      <c r="B28" s="526" t="s">
        <v>31837</v>
      </c>
      <c r="C28" s="527">
        <v>1</v>
      </c>
      <c r="D28" s="967">
        <f>SUM(Tabela1[[#This Row],[Yellow 
RAL 1018]:[Black 
RAL 9005]])</f>
        <v>0</v>
      </c>
      <c r="E28" s="528"/>
      <c r="F28" s="529"/>
      <c r="G28" s="530"/>
      <c r="H28" s="531"/>
      <c r="I28" s="532"/>
      <c r="J28" s="533"/>
      <c r="K28" s="534"/>
      <c r="L28" s="535"/>
      <c r="M28" s="536"/>
    </row>
    <row r="29" spans="1:13">
      <c r="A29" s="525"/>
      <c r="B29" s="526"/>
      <c r="C29" s="527"/>
      <c r="D29" s="967"/>
      <c r="E29" s="52"/>
      <c r="F29" s="52"/>
      <c r="G29" s="52"/>
      <c r="H29" s="52"/>
      <c r="I29" s="52"/>
      <c r="J29" s="52"/>
      <c r="K29" s="52"/>
      <c r="L29" s="52"/>
      <c r="M29" s="52"/>
    </row>
    <row r="30" spans="1:13">
      <c r="A30" s="525" t="s">
        <v>31838</v>
      </c>
      <c r="B30" s="526" t="s">
        <v>31838</v>
      </c>
      <c r="C30" s="537">
        <v>1</v>
      </c>
      <c r="D30" s="967">
        <f>SUM(Tabela1[[#This Row],[Yellow 
RAL 1018]:[Black 
RAL 9005]])</f>
        <v>0</v>
      </c>
      <c r="E30" s="528"/>
      <c r="F30" s="529"/>
      <c r="G30" s="530"/>
      <c r="H30" s="531"/>
      <c r="I30" s="532"/>
      <c r="J30" s="533"/>
      <c r="K30" s="534"/>
      <c r="L30" s="535"/>
      <c r="M30" s="536"/>
    </row>
    <row r="31" spans="1:13">
      <c r="A31" s="525" t="s">
        <v>31839</v>
      </c>
      <c r="B31" s="526" t="s">
        <v>31839</v>
      </c>
      <c r="C31" s="527">
        <v>1</v>
      </c>
      <c r="D31" s="967">
        <f>SUM(Tabela1[[#This Row],[Yellow 
RAL 1018]:[Black 
RAL 9005]])</f>
        <v>0</v>
      </c>
      <c r="E31" s="528"/>
      <c r="F31" s="529"/>
      <c r="G31" s="530"/>
      <c r="H31" s="531"/>
      <c r="I31" s="532"/>
      <c r="J31" s="533"/>
      <c r="K31" s="534"/>
      <c r="L31" s="535"/>
      <c r="M31" s="536"/>
    </row>
    <row r="32" spans="1:13">
      <c r="A32" s="525" t="s">
        <v>31840</v>
      </c>
      <c r="B32" s="526" t="s">
        <v>31840</v>
      </c>
      <c r="C32" s="537">
        <v>1</v>
      </c>
      <c r="D32" s="967">
        <f>SUM(Tabela1[[#This Row],[Yellow 
RAL 1018]:[Black 
RAL 9005]])</f>
        <v>0</v>
      </c>
      <c r="E32" s="528"/>
      <c r="F32" s="529"/>
      <c r="G32" s="530"/>
      <c r="H32" s="531"/>
      <c r="I32" s="532"/>
      <c r="J32" s="533"/>
      <c r="K32" s="534"/>
      <c r="L32" s="535"/>
      <c r="M32" s="536"/>
    </row>
    <row r="33" spans="1:13">
      <c r="A33" s="525"/>
      <c r="B33" s="526"/>
      <c r="C33" s="527"/>
      <c r="D33" s="967"/>
      <c r="E33" s="52"/>
      <c r="F33" s="52"/>
      <c r="G33" s="52"/>
      <c r="H33" s="52"/>
      <c r="I33" s="52"/>
      <c r="J33" s="52"/>
      <c r="K33" s="52"/>
      <c r="L33" s="52"/>
      <c r="M33" s="52"/>
    </row>
    <row r="34" spans="1:13">
      <c r="A34" s="525" t="s">
        <v>31841</v>
      </c>
      <c r="B34" s="526" t="s">
        <v>31841</v>
      </c>
      <c r="C34" s="527">
        <v>1</v>
      </c>
      <c r="D34" s="967">
        <f>SUM(Tabela1[[#This Row],[Yellow 
RAL 1018]:[Black 
RAL 9005]])</f>
        <v>0</v>
      </c>
      <c r="E34" s="528"/>
      <c r="F34" s="529"/>
      <c r="G34" s="530"/>
      <c r="H34" s="531"/>
      <c r="I34" s="532"/>
      <c r="J34" s="533"/>
      <c r="K34" s="534"/>
      <c r="L34" s="535"/>
      <c r="M34" s="536"/>
    </row>
    <row r="35" spans="1:13">
      <c r="A35" s="525" t="s">
        <v>31842</v>
      </c>
      <c r="B35" s="526" t="s">
        <v>31842</v>
      </c>
      <c r="C35" s="537">
        <v>1</v>
      </c>
      <c r="D35" s="967">
        <f>SUM(Tabela1[[#This Row],[Yellow 
RAL 1018]:[Black 
RAL 9005]])</f>
        <v>0</v>
      </c>
      <c r="E35" s="528"/>
      <c r="F35" s="529"/>
      <c r="G35" s="530"/>
      <c r="H35" s="531"/>
      <c r="I35" s="532"/>
      <c r="J35" s="533"/>
      <c r="K35" s="534"/>
      <c r="L35" s="535"/>
      <c r="M35" s="536"/>
    </row>
    <row r="36" spans="1:13">
      <c r="A36" s="525" t="s">
        <v>31843</v>
      </c>
      <c r="B36" s="526" t="s">
        <v>31843</v>
      </c>
      <c r="C36" s="527">
        <v>1</v>
      </c>
      <c r="D36" s="967">
        <f>SUM(Tabela1[[#This Row],[Yellow 
RAL 1018]:[Black 
RAL 9005]])</f>
        <v>0</v>
      </c>
      <c r="E36" s="528"/>
      <c r="F36" s="529"/>
      <c r="G36" s="530"/>
      <c r="H36" s="531"/>
      <c r="I36" s="532"/>
      <c r="J36" s="533"/>
      <c r="K36" s="534"/>
      <c r="L36" s="535"/>
      <c r="M36" s="536"/>
    </row>
    <row r="37" spans="1:13">
      <c r="A37" s="525" t="s">
        <v>31844</v>
      </c>
      <c r="B37" s="526" t="s">
        <v>31844</v>
      </c>
      <c r="C37" s="537">
        <v>1</v>
      </c>
      <c r="D37" s="967">
        <f>SUM(Tabela1[[#This Row],[Yellow 
RAL 1018]:[Black 
RAL 9005]])</f>
        <v>0</v>
      </c>
      <c r="E37" s="528"/>
      <c r="F37" s="529"/>
      <c r="G37" s="530"/>
      <c r="H37" s="531"/>
      <c r="I37" s="532"/>
      <c r="J37" s="533"/>
      <c r="K37" s="534"/>
      <c r="L37" s="535"/>
      <c r="M37" s="536"/>
    </row>
    <row r="38" spans="1:13">
      <c r="A38" s="525" t="s">
        <v>31845</v>
      </c>
      <c r="B38" s="526" t="s">
        <v>31845</v>
      </c>
      <c r="C38" s="527">
        <v>1</v>
      </c>
      <c r="D38" s="967">
        <f>SUM(Tabela1[[#This Row],[Yellow 
RAL 1018]:[Black 
RAL 9005]])</f>
        <v>0</v>
      </c>
      <c r="E38" s="528"/>
      <c r="F38" s="529"/>
      <c r="G38" s="530"/>
      <c r="H38" s="531"/>
      <c r="I38" s="532"/>
      <c r="J38" s="533"/>
      <c r="K38" s="534"/>
      <c r="L38" s="535"/>
      <c r="M38" s="536"/>
    </row>
    <row r="39" spans="1:13">
      <c r="A39" s="525" t="s">
        <v>31846</v>
      </c>
      <c r="B39" s="526" t="s">
        <v>31846</v>
      </c>
      <c r="C39" s="537">
        <v>1</v>
      </c>
      <c r="D39" s="967">
        <f>SUM(Tabela1[[#This Row],[Yellow 
RAL 1018]:[Black 
RAL 9005]])</f>
        <v>0</v>
      </c>
      <c r="E39" s="528"/>
      <c r="F39" s="529"/>
      <c r="G39" s="530"/>
      <c r="H39" s="531"/>
      <c r="I39" s="532"/>
      <c r="J39" s="533"/>
      <c r="K39" s="534"/>
      <c r="L39" s="535"/>
      <c r="M39" s="536"/>
    </row>
    <row r="40" spans="1:13">
      <c r="A40" s="525"/>
      <c r="B40" s="526"/>
      <c r="C40" s="527"/>
      <c r="D40" s="967"/>
      <c r="E40" s="52"/>
      <c r="F40" s="52"/>
      <c r="G40" s="52"/>
      <c r="H40" s="52"/>
      <c r="I40" s="52"/>
      <c r="J40" s="52"/>
      <c r="K40" s="52"/>
      <c r="L40" s="52"/>
      <c r="M40" s="52"/>
    </row>
    <row r="41" spans="1:13">
      <c r="A41" s="525" t="s">
        <v>31847</v>
      </c>
      <c r="B41" s="526" t="s">
        <v>31848</v>
      </c>
      <c r="C41" s="527">
        <v>1</v>
      </c>
      <c r="D41" s="967">
        <f>SUM(Tabela1[[#This Row],[Yellow 
RAL 1018]:[Black 
RAL 9005]])</f>
        <v>0</v>
      </c>
      <c r="E41" s="528" t="str">
        <f>IF('Wooden Volumes'!K125=0,"",'Wooden Volumes'!K125)</f>
        <v/>
      </c>
      <c r="F41" s="529" t="str">
        <f>IF('Wooden Volumes'!L125=0,"",'Wooden Volumes'!L125)</f>
        <v/>
      </c>
      <c r="G41" s="530" t="str">
        <f>IF('Wooden Volumes'!M125=0,"",'Wooden Volumes'!M125)</f>
        <v/>
      </c>
      <c r="H41" s="531" t="str">
        <f>IF('Wooden Volumes'!N125=0,"",'Wooden Volumes'!N125)</f>
        <v/>
      </c>
      <c r="I41" s="532" t="str">
        <f>IF('Wooden Volumes'!O125=0,"",'Wooden Volumes'!O125)</f>
        <v/>
      </c>
      <c r="J41" s="533" t="str">
        <f>IF('Wooden Volumes'!P125=0,"",'Wooden Volumes'!P125)</f>
        <v/>
      </c>
      <c r="K41" s="534" t="str">
        <f>IF('Wooden Volumes'!Q125=0,"",'Wooden Volumes'!Q125)</f>
        <v/>
      </c>
      <c r="L41" s="535" t="str">
        <f>IF('Wooden Volumes'!R125=0,"",'Wooden Volumes'!R125)</f>
        <v/>
      </c>
      <c r="M41" s="536" t="str">
        <f>IF('Wooden Volumes'!S125=0,"",'Wooden Volumes'!S125)</f>
        <v/>
      </c>
    </row>
    <row r="42" spans="1:13">
      <c r="A42" s="538" t="s">
        <v>31849</v>
      </c>
      <c r="B42" s="526" t="s">
        <v>31850</v>
      </c>
      <c r="C42" s="537">
        <v>1</v>
      </c>
      <c r="D42" s="967">
        <f>SUM(Tabela1[[#This Row],[Yellow 
RAL 1018]:[Black 
RAL 9005]])</f>
        <v>0</v>
      </c>
      <c r="E42" s="528" t="str">
        <f>IF('Wooden Volumes'!K126=0,"",'Wooden Volumes'!K126)</f>
        <v/>
      </c>
      <c r="F42" s="529" t="str">
        <f>IF('Wooden Volumes'!L126=0,"",'Wooden Volumes'!L126)</f>
        <v/>
      </c>
      <c r="G42" s="530" t="str">
        <f>IF('Wooden Volumes'!M126=0,"",'Wooden Volumes'!M126)</f>
        <v/>
      </c>
      <c r="H42" s="531" t="str">
        <f>IF('Wooden Volumes'!N126=0,"",'Wooden Volumes'!N126)</f>
        <v/>
      </c>
      <c r="I42" s="532" t="str">
        <f>IF('Wooden Volumes'!O126=0,"",'Wooden Volumes'!O126)</f>
        <v/>
      </c>
      <c r="J42" s="533" t="str">
        <f>IF('Wooden Volumes'!P126=0,"",'Wooden Volumes'!P126)</f>
        <v/>
      </c>
      <c r="K42" s="534" t="str">
        <f>IF('Wooden Volumes'!Q126=0,"",'Wooden Volumes'!Q126)</f>
        <v/>
      </c>
      <c r="L42" s="535" t="str">
        <f>IF('Wooden Volumes'!R126=0,"",'Wooden Volumes'!R126)</f>
        <v/>
      </c>
      <c r="M42" s="536" t="str">
        <f>IF('Wooden Volumes'!S126=0,"",'Wooden Volumes'!S126)</f>
        <v/>
      </c>
    </row>
    <row r="43" spans="1:13">
      <c r="A43" s="525" t="s">
        <v>31851</v>
      </c>
      <c r="B43" s="526" t="s">
        <v>31852</v>
      </c>
      <c r="C43" s="527">
        <v>1</v>
      </c>
      <c r="D43" s="967">
        <f>SUM(Tabela1[[#This Row],[Yellow 
RAL 1018]:[Black 
RAL 9005]])</f>
        <v>0</v>
      </c>
      <c r="E43" s="528" t="str">
        <f>IF('Wooden Volumes'!K127=0,"",'Wooden Volumes'!K127)</f>
        <v/>
      </c>
      <c r="F43" s="529" t="str">
        <f>IF('Wooden Volumes'!L127=0,"",'Wooden Volumes'!L127)</f>
        <v/>
      </c>
      <c r="G43" s="530" t="str">
        <f>IF('Wooden Volumes'!M127=0,"",'Wooden Volumes'!M127)</f>
        <v/>
      </c>
      <c r="H43" s="531" t="str">
        <f>IF('Wooden Volumes'!N127=0,"",'Wooden Volumes'!N127)</f>
        <v/>
      </c>
      <c r="I43" s="532" t="str">
        <f>IF('Wooden Volumes'!O127=0,"",'Wooden Volumes'!O127)</f>
        <v/>
      </c>
      <c r="J43" s="533" t="str">
        <f>IF('Wooden Volumes'!P127=0,"",'Wooden Volumes'!P127)</f>
        <v/>
      </c>
      <c r="K43" s="534" t="str">
        <f>IF('Wooden Volumes'!Q127=0,"",'Wooden Volumes'!Q127)</f>
        <v/>
      </c>
      <c r="L43" s="535" t="str">
        <f>IF('Wooden Volumes'!R127=0,"",'Wooden Volumes'!R127)</f>
        <v/>
      </c>
      <c r="M43" s="536" t="str">
        <f>IF('Wooden Volumes'!S127=0,"",'Wooden Volumes'!S127)</f>
        <v/>
      </c>
    </row>
    <row r="44" spans="1:13">
      <c r="A44" s="538" t="s">
        <v>31853</v>
      </c>
      <c r="B44" s="526" t="s">
        <v>31854</v>
      </c>
      <c r="C44" s="537">
        <v>1</v>
      </c>
      <c r="D44" s="967">
        <f>SUM(Tabela1[[#This Row],[Yellow 
RAL 1018]:[Black 
RAL 9005]])</f>
        <v>0</v>
      </c>
      <c r="E44" s="528" t="str">
        <f>IF('Wooden Volumes'!K128=0,"",'Wooden Volumes'!K128)</f>
        <v/>
      </c>
      <c r="F44" s="529" t="str">
        <f>IF('Wooden Volumes'!L128=0,"",'Wooden Volumes'!L128)</f>
        <v/>
      </c>
      <c r="G44" s="530" t="str">
        <f>IF('Wooden Volumes'!M128=0,"",'Wooden Volumes'!M128)</f>
        <v/>
      </c>
      <c r="H44" s="531" t="str">
        <f>IF('Wooden Volumes'!N128=0,"",'Wooden Volumes'!N128)</f>
        <v/>
      </c>
      <c r="I44" s="532" t="str">
        <f>IF('Wooden Volumes'!O128=0,"",'Wooden Volumes'!O128)</f>
        <v/>
      </c>
      <c r="J44" s="533" t="str">
        <f>IF('Wooden Volumes'!P128=0,"",'Wooden Volumes'!P128)</f>
        <v/>
      </c>
      <c r="K44" s="534" t="str">
        <f>IF('Wooden Volumes'!Q128=0,"",'Wooden Volumes'!Q128)</f>
        <v/>
      </c>
      <c r="L44" s="535" t="str">
        <f>IF('Wooden Volumes'!R128=0,"",'Wooden Volumes'!R128)</f>
        <v/>
      </c>
      <c r="M44" s="536" t="str">
        <f>IF('Wooden Volumes'!S128=0,"",'Wooden Volumes'!S128)</f>
        <v/>
      </c>
    </row>
    <row r="45" spans="1:13">
      <c r="A45" s="525" t="s">
        <v>31855</v>
      </c>
      <c r="B45" s="526" t="s">
        <v>31856</v>
      </c>
      <c r="C45" s="527">
        <v>1</v>
      </c>
      <c r="D45" s="967">
        <f>SUM(Tabela1[[#This Row],[Yellow 
RAL 1018]:[Black 
RAL 9005]])</f>
        <v>0</v>
      </c>
      <c r="E45" s="528" t="str">
        <f>IF('Wooden Volumes'!K129=0,"",'Wooden Volumes'!K129)</f>
        <v/>
      </c>
      <c r="F45" s="529" t="str">
        <f>IF('Wooden Volumes'!L129=0,"",'Wooden Volumes'!L129)</f>
        <v/>
      </c>
      <c r="G45" s="530" t="str">
        <f>IF('Wooden Volumes'!M129=0,"",'Wooden Volumes'!M129)</f>
        <v/>
      </c>
      <c r="H45" s="531" t="str">
        <f>IF('Wooden Volumes'!N129=0,"",'Wooden Volumes'!N129)</f>
        <v/>
      </c>
      <c r="I45" s="532" t="str">
        <f>IF('Wooden Volumes'!O129=0,"",'Wooden Volumes'!O129)</f>
        <v/>
      </c>
      <c r="J45" s="533" t="str">
        <f>IF('Wooden Volumes'!P129=0,"",'Wooden Volumes'!P129)</f>
        <v/>
      </c>
      <c r="K45" s="534" t="str">
        <f>IF('Wooden Volumes'!Q129=0,"",'Wooden Volumes'!Q129)</f>
        <v/>
      </c>
      <c r="L45" s="535" t="str">
        <f>IF('Wooden Volumes'!R129=0,"",'Wooden Volumes'!R129)</f>
        <v/>
      </c>
      <c r="M45" s="536" t="str">
        <f>IF('Wooden Volumes'!S129=0,"",'Wooden Volumes'!S129)</f>
        <v/>
      </c>
    </row>
    <row r="46" spans="1:13">
      <c r="A46" s="538" t="s">
        <v>31857</v>
      </c>
      <c r="B46" s="526" t="s">
        <v>31858</v>
      </c>
      <c r="C46" s="537">
        <v>1</v>
      </c>
      <c r="D46" s="967">
        <f>SUM(Tabela1[[#This Row],[Yellow 
RAL 1018]:[Black 
RAL 9005]])</f>
        <v>0</v>
      </c>
      <c r="E46" s="528" t="str">
        <f>IF('Wooden Volumes'!K130=0,"",'Wooden Volumes'!K130)</f>
        <v/>
      </c>
      <c r="F46" s="529" t="str">
        <f>IF('Wooden Volumes'!L130=0,"",'Wooden Volumes'!L130)</f>
        <v/>
      </c>
      <c r="G46" s="530" t="str">
        <f>IF('Wooden Volumes'!M130=0,"",'Wooden Volumes'!M130)</f>
        <v/>
      </c>
      <c r="H46" s="531" t="str">
        <f>IF('Wooden Volumes'!N130=0,"",'Wooden Volumes'!N130)</f>
        <v/>
      </c>
      <c r="I46" s="532" t="str">
        <f>IF('Wooden Volumes'!O130=0,"",'Wooden Volumes'!O130)</f>
        <v/>
      </c>
      <c r="J46" s="533" t="str">
        <f>IF('Wooden Volumes'!P130=0,"",'Wooden Volumes'!P130)</f>
        <v/>
      </c>
      <c r="K46" s="534" t="str">
        <f>IF('Wooden Volumes'!Q130=0,"",'Wooden Volumes'!Q130)</f>
        <v/>
      </c>
      <c r="L46" s="535" t="str">
        <f>IF('Wooden Volumes'!R130=0,"",'Wooden Volumes'!R130)</f>
        <v/>
      </c>
      <c r="M46" s="536" t="str">
        <f>IF('Wooden Volumes'!S130=0,"",'Wooden Volumes'!S130)</f>
        <v/>
      </c>
    </row>
    <row r="47" spans="1:13">
      <c r="A47" s="525" t="s">
        <v>31859</v>
      </c>
      <c r="B47" s="526" t="s">
        <v>31860</v>
      </c>
      <c r="C47" s="527">
        <v>1</v>
      </c>
      <c r="D47" s="967">
        <f>SUM(Tabela1[[#This Row],[Yellow 
RAL 1018]:[Black 
RAL 9005]])</f>
        <v>0</v>
      </c>
      <c r="E47" s="528" t="str">
        <f>IF('Wooden Volumes'!K131=0,"",'Wooden Volumes'!K131)</f>
        <v/>
      </c>
      <c r="F47" s="529" t="str">
        <f>IF('Wooden Volumes'!L131=0,"",'Wooden Volumes'!L131)</f>
        <v/>
      </c>
      <c r="G47" s="530" t="str">
        <f>IF('Wooden Volumes'!M131=0,"",'Wooden Volumes'!M131)</f>
        <v/>
      </c>
      <c r="H47" s="531" t="str">
        <f>IF('Wooden Volumes'!N131=0,"",'Wooden Volumes'!N131)</f>
        <v/>
      </c>
      <c r="I47" s="532" t="str">
        <f>IF('Wooden Volumes'!O131=0,"",'Wooden Volumes'!O131)</f>
        <v/>
      </c>
      <c r="J47" s="533" t="str">
        <f>IF('Wooden Volumes'!P131=0,"",'Wooden Volumes'!P131)</f>
        <v/>
      </c>
      <c r="K47" s="534" t="str">
        <f>IF('Wooden Volumes'!Q131=0,"",'Wooden Volumes'!Q131)</f>
        <v/>
      </c>
      <c r="L47" s="535" t="str">
        <f>IF('Wooden Volumes'!R131=0,"",'Wooden Volumes'!R131)</f>
        <v/>
      </c>
      <c r="M47" s="536" t="str">
        <f>IF('Wooden Volumes'!S131=0,"",'Wooden Volumes'!S131)</f>
        <v/>
      </c>
    </row>
    <row r="48" spans="1:13">
      <c r="A48" s="538" t="s">
        <v>31861</v>
      </c>
      <c r="B48" s="526" t="s">
        <v>31862</v>
      </c>
      <c r="C48" s="537">
        <v>1</v>
      </c>
      <c r="D48" s="967">
        <f>SUM(Tabela1[[#This Row],[Yellow 
RAL 1018]:[Black 
RAL 9005]])</f>
        <v>0</v>
      </c>
      <c r="E48" s="528" t="str">
        <f>IF('Wooden Volumes'!K132=0,"",'Wooden Volumes'!K132)</f>
        <v/>
      </c>
      <c r="F48" s="529" t="str">
        <f>IF('Wooden Volumes'!L132=0,"",'Wooden Volumes'!L132)</f>
        <v/>
      </c>
      <c r="G48" s="530" t="str">
        <f>IF('Wooden Volumes'!M132=0,"",'Wooden Volumes'!M132)</f>
        <v/>
      </c>
      <c r="H48" s="531" t="str">
        <f>IF('Wooden Volumes'!N132=0,"",'Wooden Volumes'!N132)</f>
        <v/>
      </c>
      <c r="I48" s="532" t="str">
        <f>IF('Wooden Volumes'!O132=0,"",'Wooden Volumes'!O132)</f>
        <v/>
      </c>
      <c r="J48" s="533" t="str">
        <f>IF('Wooden Volumes'!P132=0,"",'Wooden Volumes'!P132)</f>
        <v/>
      </c>
      <c r="K48" s="534" t="str">
        <f>IF('Wooden Volumes'!Q132=0,"",'Wooden Volumes'!Q132)</f>
        <v/>
      </c>
      <c r="L48" s="535" t="str">
        <f>IF('Wooden Volumes'!R132=0,"",'Wooden Volumes'!R132)</f>
        <v/>
      </c>
      <c r="M48" s="536" t="str">
        <f>IF('Wooden Volumes'!S132=0,"",'Wooden Volumes'!S132)</f>
        <v/>
      </c>
    </row>
    <row r="49" spans="1:13">
      <c r="A49" s="525" t="s">
        <v>31863</v>
      </c>
      <c r="B49" s="526" t="s">
        <v>31864</v>
      </c>
      <c r="C49" s="527">
        <v>1</v>
      </c>
      <c r="D49" s="967">
        <f>SUM(Tabela1[[#This Row],[Yellow 
RAL 1018]:[Black 
RAL 9005]])</f>
        <v>0</v>
      </c>
      <c r="E49" s="528" t="str">
        <f>IF('Wooden Volumes'!K133=0,"",'Wooden Volumes'!K133)</f>
        <v/>
      </c>
      <c r="F49" s="529" t="str">
        <f>IF('Wooden Volumes'!L133=0,"",'Wooden Volumes'!L133)</f>
        <v/>
      </c>
      <c r="G49" s="530" t="str">
        <f>IF('Wooden Volumes'!M133=0,"",'Wooden Volumes'!M133)</f>
        <v/>
      </c>
      <c r="H49" s="531" t="str">
        <f>IF('Wooden Volumes'!N133=0,"",'Wooden Volumes'!N133)</f>
        <v/>
      </c>
      <c r="I49" s="532" t="str">
        <f>IF('Wooden Volumes'!O133=0,"",'Wooden Volumes'!O133)</f>
        <v/>
      </c>
      <c r="J49" s="533" t="str">
        <f>IF('Wooden Volumes'!P133=0,"",'Wooden Volumes'!P133)</f>
        <v/>
      </c>
      <c r="K49" s="534" t="str">
        <f>IF('Wooden Volumes'!Q133=0,"",'Wooden Volumes'!Q133)</f>
        <v/>
      </c>
      <c r="L49" s="535" t="str">
        <f>IF('Wooden Volumes'!R133=0,"",'Wooden Volumes'!R133)</f>
        <v/>
      </c>
      <c r="M49" s="536" t="str">
        <f>IF('Wooden Volumes'!S133=0,"",'Wooden Volumes'!S133)</f>
        <v/>
      </c>
    </row>
    <row r="50" spans="1:13">
      <c r="A50" s="538" t="s">
        <v>31379</v>
      </c>
      <c r="B50" s="526" t="s">
        <v>31865</v>
      </c>
      <c r="C50" s="537">
        <v>1</v>
      </c>
      <c r="D50" s="967">
        <f>SUM(Tabela1[[#This Row],[Yellow 
RAL 1018]:[Black 
RAL 9005]])</f>
        <v>0</v>
      </c>
      <c r="E50" s="528" t="str">
        <f>IF('Wooden Volumes'!K134=0,"",'Wooden Volumes'!K134)</f>
        <v/>
      </c>
      <c r="F50" s="529" t="str">
        <f>IF('Wooden Volumes'!L134=0,"",'Wooden Volumes'!L134)</f>
        <v/>
      </c>
      <c r="G50" s="530" t="str">
        <f>IF('Wooden Volumes'!M134=0,"",'Wooden Volumes'!M134)</f>
        <v/>
      </c>
      <c r="H50" s="531" t="str">
        <f>IF('Wooden Volumes'!N134=0,"",'Wooden Volumes'!N134)</f>
        <v/>
      </c>
      <c r="I50" s="532" t="str">
        <f>IF('Wooden Volumes'!O134=0,"",'Wooden Volumes'!O134)</f>
        <v/>
      </c>
      <c r="J50" s="533" t="str">
        <f>IF('Wooden Volumes'!P134=0,"",'Wooden Volumes'!P134)</f>
        <v/>
      </c>
      <c r="K50" s="534" t="str">
        <f>IF('Wooden Volumes'!Q134=0,"",'Wooden Volumes'!Q134)</f>
        <v/>
      </c>
      <c r="L50" s="535" t="str">
        <f>IF('Wooden Volumes'!R134=0,"",'Wooden Volumes'!R134)</f>
        <v/>
      </c>
      <c r="M50" s="536" t="str">
        <f>IF('Wooden Volumes'!S134=0,"",'Wooden Volumes'!S134)</f>
        <v/>
      </c>
    </row>
    <row r="51" spans="1:13">
      <c r="A51" s="525" t="s">
        <v>31381</v>
      </c>
      <c r="B51" s="526" t="s">
        <v>31866</v>
      </c>
      <c r="C51" s="527">
        <v>1</v>
      </c>
      <c r="D51" s="967">
        <f>SUM(Tabela1[[#This Row],[Yellow 
RAL 1018]:[Black 
RAL 9005]])</f>
        <v>0</v>
      </c>
      <c r="E51" s="528" t="str">
        <f>IF('Wooden Volumes'!K135=0,"",'Wooden Volumes'!K135)</f>
        <v/>
      </c>
      <c r="F51" s="529" t="str">
        <f>IF('Wooden Volumes'!L135=0,"",'Wooden Volumes'!L135)</f>
        <v/>
      </c>
      <c r="G51" s="530" t="str">
        <f>IF('Wooden Volumes'!M135=0,"",'Wooden Volumes'!M135)</f>
        <v/>
      </c>
      <c r="H51" s="531" t="str">
        <f>IF('Wooden Volumes'!N135=0,"",'Wooden Volumes'!N135)</f>
        <v/>
      </c>
      <c r="I51" s="532" t="str">
        <f>IF('Wooden Volumes'!O135=0,"",'Wooden Volumes'!O135)</f>
        <v/>
      </c>
      <c r="J51" s="533" t="str">
        <f>IF('Wooden Volumes'!P135=0,"",'Wooden Volumes'!P135)</f>
        <v/>
      </c>
      <c r="K51" s="534" t="str">
        <f>IF('Wooden Volumes'!Q135=0,"",'Wooden Volumes'!Q135)</f>
        <v/>
      </c>
      <c r="L51" s="535" t="str">
        <f>IF('Wooden Volumes'!R135=0,"",'Wooden Volumes'!R135)</f>
        <v/>
      </c>
      <c r="M51" s="536" t="str">
        <f>IF('Wooden Volumes'!S135=0,"",'Wooden Volumes'!S135)</f>
        <v/>
      </c>
    </row>
    <row r="52" spans="1:13">
      <c r="A52" s="538" t="s">
        <v>31383</v>
      </c>
      <c r="B52" s="526" t="s">
        <v>31867</v>
      </c>
      <c r="C52" s="537">
        <v>1</v>
      </c>
      <c r="D52" s="967">
        <f>SUM(Tabela1[[#This Row],[Yellow 
RAL 1018]:[Black 
RAL 9005]])</f>
        <v>0</v>
      </c>
      <c r="E52" s="528" t="str">
        <f>IF('Wooden Volumes'!K136=0,"",'Wooden Volumes'!K136)</f>
        <v/>
      </c>
      <c r="F52" s="529" t="str">
        <f>IF('Wooden Volumes'!L136=0,"",'Wooden Volumes'!L136)</f>
        <v/>
      </c>
      <c r="G52" s="530" t="str">
        <f>IF('Wooden Volumes'!M136=0,"",'Wooden Volumes'!M136)</f>
        <v/>
      </c>
      <c r="H52" s="531" t="str">
        <f>IF('Wooden Volumes'!N136=0,"",'Wooden Volumes'!N136)</f>
        <v/>
      </c>
      <c r="I52" s="532" t="str">
        <f>IF('Wooden Volumes'!O136=0,"",'Wooden Volumes'!O136)</f>
        <v/>
      </c>
      <c r="J52" s="533" t="str">
        <f>IF('Wooden Volumes'!P136=0,"",'Wooden Volumes'!P136)</f>
        <v/>
      </c>
      <c r="K52" s="534" t="str">
        <f>IF('Wooden Volumes'!Q136=0,"",'Wooden Volumes'!Q136)</f>
        <v/>
      </c>
      <c r="L52" s="535" t="str">
        <f>IF('Wooden Volumes'!R136=0,"",'Wooden Volumes'!R136)</f>
        <v/>
      </c>
      <c r="M52" s="536" t="str">
        <f>IF('Wooden Volumes'!S136=0,"",'Wooden Volumes'!S136)</f>
        <v/>
      </c>
    </row>
    <row r="53" spans="1:13">
      <c r="A53" s="525" t="s">
        <v>31385</v>
      </c>
      <c r="B53" s="526" t="s">
        <v>31868</v>
      </c>
      <c r="C53" s="527">
        <v>1</v>
      </c>
      <c r="D53" s="967">
        <f>SUM(Tabela1[[#This Row],[Yellow 
RAL 1018]:[Black 
RAL 9005]])</f>
        <v>0</v>
      </c>
      <c r="E53" s="528" t="str">
        <f>IF('Wooden Volumes'!K137=0,"",'Wooden Volumes'!K137)</f>
        <v/>
      </c>
      <c r="F53" s="529" t="str">
        <f>IF('Wooden Volumes'!L137=0,"",'Wooden Volumes'!L137)</f>
        <v/>
      </c>
      <c r="G53" s="530" t="str">
        <f>IF('Wooden Volumes'!M137=0,"",'Wooden Volumes'!M137)</f>
        <v/>
      </c>
      <c r="H53" s="531" t="str">
        <f>IF('Wooden Volumes'!N137=0,"",'Wooden Volumes'!N137)</f>
        <v/>
      </c>
      <c r="I53" s="532" t="str">
        <f>IF('Wooden Volumes'!O137=0,"",'Wooden Volumes'!O137)</f>
        <v/>
      </c>
      <c r="J53" s="533" t="str">
        <f>IF('Wooden Volumes'!P137=0,"",'Wooden Volumes'!P137)</f>
        <v/>
      </c>
      <c r="K53" s="534" t="str">
        <f>IF('Wooden Volumes'!Q137=0,"",'Wooden Volumes'!Q137)</f>
        <v/>
      </c>
      <c r="L53" s="535" t="str">
        <f>IF('Wooden Volumes'!R137=0,"",'Wooden Volumes'!R137)</f>
        <v/>
      </c>
      <c r="M53" s="536" t="str">
        <f>IF('Wooden Volumes'!S137=0,"",'Wooden Volumes'!S137)</f>
        <v/>
      </c>
    </row>
    <row r="54" spans="1:13">
      <c r="A54" s="538" t="s">
        <v>31387</v>
      </c>
      <c r="B54" s="526" t="s">
        <v>31869</v>
      </c>
      <c r="C54" s="537">
        <v>1</v>
      </c>
      <c r="D54" s="967">
        <f>SUM(Tabela1[[#This Row],[Yellow 
RAL 1018]:[Black 
RAL 9005]])</f>
        <v>0</v>
      </c>
      <c r="E54" s="528" t="str">
        <f>IF('Wooden Volumes'!K138=0,"",'Wooden Volumes'!K138)</f>
        <v/>
      </c>
      <c r="F54" s="529" t="str">
        <f>IF('Wooden Volumes'!L138=0,"",'Wooden Volumes'!L138)</f>
        <v/>
      </c>
      <c r="G54" s="530" t="str">
        <f>IF('Wooden Volumes'!M138=0,"",'Wooden Volumes'!M138)</f>
        <v/>
      </c>
      <c r="H54" s="531" t="str">
        <f>IF('Wooden Volumes'!N138=0,"",'Wooden Volumes'!N138)</f>
        <v/>
      </c>
      <c r="I54" s="532" t="str">
        <f>IF('Wooden Volumes'!O138=0,"",'Wooden Volumes'!O138)</f>
        <v/>
      </c>
      <c r="J54" s="533" t="str">
        <f>IF('Wooden Volumes'!P138=0,"",'Wooden Volumes'!P138)</f>
        <v/>
      </c>
      <c r="K54" s="534" t="str">
        <f>IF('Wooden Volumes'!Q138=0,"",'Wooden Volumes'!Q138)</f>
        <v/>
      </c>
      <c r="L54" s="535" t="str">
        <f>IF('Wooden Volumes'!R138=0,"",'Wooden Volumes'!R138)</f>
        <v/>
      </c>
      <c r="M54" s="536" t="str">
        <f>IF('Wooden Volumes'!S138=0,"",'Wooden Volumes'!S138)</f>
        <v/>
      </c>
    </row>
    <row r="55" spans="1:13">
      <c r="A55" s="1101" t="s">
        <v>31870</v>
      </c>
      <c r="B55" s="1101" t="s">
        <v>31871</v>
      </c>
      <c r="C55" s="1102">
        <v>1</v>
      </c>
      <c r="D55" s="1102">
        <f>SUM(Tabela1[[#This Row],[Yellow 
RAL 1018]:[Black 
RAL 9005]])</f>
        <v>0</v>
      </c>
      <c r="E55" s="1101"/>
      <c r="F55" s="1101"/>
      <c r="G55" s="1101"/>
      <c r="H55" s="1101"/>
      <c r="I55" s="1101"/>
      <c r="J55" s="1101"/>
      <c r="K55" s="1101"/>
      <c r="L55" s="1101"/>
      <c r="M55" s="1101"/>
    </row>
    <row r="56" spans="1:13">
      <c r="A56" s="525"/>
      <c r="B56" s="526"/>
      <c r="C56" s="527"/>
      <c r="D56" s="967">
        <f>SUM(Tabela1[[#This Row],[Yellow 
RAL 1018]:[Black 
RAL 9005]])</f>
        <v>0</v>
      </c>
      <c r="E56" s="52"/>
      <c r="F56" s="52"/>
      <c r="G56" s="52"/>
      <c r="H56" s="52"/>
      <c r="I56" s="52"/>
      <c r="J56" s="52"/>
      <c r="K56" s="52"/>
      <c r="L56" s="52"/>
      <c r="M56" s="52"/>
    </row>
    <row r="57" spans="1:13">
      <c r="A57" s="538" t="s">
        <v>31872</v>
      </c>
      <c r="B57" s="526" t="s">
        <v>31873</v>
      </c>
      <c r="C57" s="537">
        <v>1</v>
      </c>
      <c r="D57" s="967">
        <f>SUM(Tabela1[[#This Row],[Yellow 
RAL 1018]:[Black 
RAL 9005]])</f>
        <v>0</v>
      </c>
      <c r="E57" s="528" t="str">
        <f>IF('Wooden Volumes'!K109=0,"",'Wooden Volumes'!K109)</f>
        <v/>
      </c>
      <c r="F57" s="529" t="str">
        <f>IF('Wooden Volumes'!L109=0,"",'Wooden Volumes'!L109)</f>
        <v/>
      </c>
      <c r="G57" s="530" t="str">
        <f>IF('Wooden Volumes'!M109=0,"",'Wooden Volumes'!M109)</f>
        <v/>
      </c>
      <c r="H57" s="531" t="str">
        <f>IF('Wooden Volumes'!N109=0,"",'Wooden Volumes'!N109)</f>
        <v/>
      </c>
      <c r="I57" s="532" t="str">
        <f>IF('Wooden Volumes'!O109=0,"",'Wooden Volumes'!O109)</f>
        <v/>
      </c>
      <c r="J57" s="533" t="str">
        <f>IF('Wooden Volumes'!P109=0,"",'Wooden Volumes'!P109)</f>
        <v/>
      </c>
      <c r="K57" s="534" t="str">
        <f>IF('Wooden Volumes'!Q109=0,"",'Wooden Volumes'!Q109)</f>
        <v/>
      </c>
      <c r="L57" s="535" t="str">
        <f>IF('Wooden Volumes'!R109=0,"",'Wooden Volumes'!R109)</f>
        <v/>
      </c>
      <c r="M57" s="536" t="str">
        <f>IF('Wooden Volumes'!S109=0,"",'Wooden Volumes'!S109)</f>
        <v/>
      </c>
    </row>
    <row r="58" spans="1:13">
      <c r="A58" s="525" t="s">
        <v>31717</v>
      </c>
      <c r="B58" s="526" t="s">
        <v>31874</v>
      </c>
      <c r="C58" s="527">
        <v>1</v>
      </c>
      <c r="D58" s="967">
        <f>SUM(Tabela1[[#This Row],[Yellow 
RAL 1018]:[Black 
RAL 9005]])</f>
        <v>0</v>
      </c>
      <c r="E58" s="528" t="str">
        <f>IF('Wooden Volumes'!K110=0,"",'Wooden Volumes'!K110)</f>
        <v/>
      </c>
      <c r="F58" s="529" t="str">
        <f>IF('Wooden Volumes'!L110=0,"",'Wooden Volumes'!L110)</f>
        <v/>
      </c>
      <c r="G58" s="530" t="str">
        <f>IF('Wooden Volumes'!M110=0,"",'Wooden Volumes'!M110)</f>
        <v/>
      </c>
      <c r="H58" s="531" t="str">
        <f>IF('Wooden Volumes'!N110=0,"",'Wooden Volumes'!N110)</f>
        <v/>
      </c>
      <c r="I58" s="532" t="str">
        <f>IF('Wooden Volumes'!O110=0,"",'Wooden Volumes'!O110)</f>
        <v/>
      </c>
      <c r="J58" s="533" t="str">
        <f>IF('Wooden Volumes'!P110=0,"",'Wooden Volumes'!P110)</f>
        <v/>
      </c>
      <c r="K58" s="534" t="str">
        <f>IF('Wooden Volumes'!Q110=0,"",'Wooden Volumes'!Q110)</f>
        <v/>
      </c>
      <c r="L58" s="535" t="str">
        <f>IF('Wooden Volumes'!R110=0,"",'Wooden Volumes'!R110)</f>
        <v/>
      </c>
      <c r="M58" s="536" t="str">
        <f>IF('Wooden Volumes'!S110=0,"",'Wooden Volumes'!S110)</f>
        <v/>
      </c>
    </row>
    <row r="59" spans="1:13">
      <c r="A59" s="538" t="s">
        <v>31720</v>
      </c>
      <c r="B59" s="526" t="s">
        <v>31875</v>
      </c>
      <c r="C59" s="537">
        <v>1</v>
      </c>
      <c r="D59" s="967">
        <f>SUM(Tabela1[[#This Row],[Yellow 
RAL 1018]:[Black 
RAL 9005]])</f>
        <v>0</v>
      </c>
      <c r="E59" s="528" t="str">
        <f>IF('Wooden Volumes'!K111=0,"",'Wooden Volumes'!K111)</f>
        <v/>
      </c>
      <c r="F59" s="529" t="str">
        <f>IF('Wooden Volumes'!L111=0,"",'Wooden Volumes'!L111)</f>
        <v/>
      </c>
      <c r="G59" s="530" t="str">
        <f>IF('Wooden Volumes'!M111=0,"",'Wooden Volumes'!M111)</f>
        <v/>
      </c>
      <c r="H59" s="531" t="str">
        <f>IF('Wooden Volumes'!N111=0,"",'Wooden Volumes'!N111)</f>
        <v/>
      </c>
      <c r="I59" s="532" t="str">
        <f>IF('Wooden Volumes'!O111=0,"",'Wooden Volumes'!O111)</f>
        <v/>
      </c>
      <c r="J59" s="533" t="str">
        <f>IF('Wooden Volumes'!P111=0,"",'Wooden Volumes'!P111)</f>
        <v/>
      </c>
      <c r="K59" s="534" t="str">
        <f>IF('Wooden Volumes'!Q111=0,"",'Wooden Volumes'!Q111)</f>
        <v/>
      </c>
      <c r="L59" s="535" t="str">
        <f>IF('Wooden Volumes'!R111=0,"",'Wooden Volumes'!R111)</f>
        <v/>
      </c>
      <c r="M59" s="536" t="str">
        <f>IF('Wooden Volumes'!S111=0,"",'Wooden Volumes'!S111)</f>
        <v/>
      </c>
    </row>
    <row r="60" spans="1:13">
      <c r="A60" s="525" t="s">
        <v>31723</v>
      </c>
      <c r="B60" s="526" t="s">
        <v>31876</v>
      </c>
      <c r="C60" s="527">
        <v>1</v>
      </c>
      <c r="D60" s="967">
        <f>SUM(Tabela1[[#This Row],[Yellow 
RAL 1018]:[Black 
RAL 9005]])</f>
        <v>0</v>
      </c>
      <c r="E60" s="528" t="str">
        <f>IF('Wooden Volumes'!K112=0,"",'Wooden Volumes'!K112)</f>
        <v/>
      </c>
      <c r="F60" s="529" t="str">
        <f>IF('Wooden Volumes'!L112=0,"",'Wooden Volumes'!L112)</f>
        <v/>
      </c>
      <c r="G60" s="530" t="str">
        <f>IF('Wooden Volumes'!M112=0,"",'Wooden Volumes'!M112)</f>
        <v/>
      </c>
      <c r="H60" s="531" t="str">
        <f>IF('Wooden Volumes'!N112=0,"",'Wooden Volumes'!N112)</f>
        <v/>
      </c>
      <c r="I60" s="532" t="str">
        <f>IF('Wooden Volumes'!O112=0,"",'Wooden Volumes'!O112)</f>
        <v/>
      </c>
      <c r="J60" s="533" t="str">
        <f>IF('Wooden Volumes'!P112=0,"",'Wooden Volumes'!P112)</f>
        <v/>
      </c>
      <c r="K60" s="534" t="str">
        <f>IF('Wooden Volumes'!Q112=0,"",'Wooden Volumes'!Q112)</f>
        <v/>
      </c>
      <c r="L60" s="535" t="str">
        <f>IF('Wooden Volumes'!R112=0,"",'Wooden Volumes'!R112)</f>
        <v/>
      </c>
      <c r="M60" s="536" t="str">
        <f>IF('Wooden Volumes'!S112=0,"",'Wooden Volumes'!S112)</f>
        <v/>
      </c>
    </row>
    <row r="61" spans="1:13">
      <c r="A61" s="538" t="s">
        <v>31877</v>
      </c>
      <c r="B61" s="526" t="s">
        <v>31878</v>
      </c>
      <c r="C61" s="537">
        <v>1</v>
      </c>
      <c r="D61" s="967">
        <f>SUM(Tabela1[[#This Row],[Yellow 
RAL 1018]:[Black 
RAL 9005]])</f>
        <v>0</v>
      </c>
      <c r="E61" s="528" t="str">
        <f>IF('Wooden Volumes'!K113=0,"",'Wooden Volumes'!K113)</f>
        <v/>
      </c>
      <c r="F61" s="529" t="str">
        <f>IF('Wooden Volumes'!L113=0,"",'Wooden Volumes'!L113)</f>
        <v/>
      </c>
      <c r="G61" s="530" t="str">
        <f>IF('Wooden Volumes'!M113=0,"",'Wooden Volumes'!M113)</f>
        <v/>
      </c>
      <c r="H61" s="531" t="str">
        <f>IF('Wooden Volumes'!N113=0,"",'Wooden Volumes'!N113)</f>
        <v/>
      </c>
      <c r="I61" s="532" t="str">
        <f>IF('Wooden Volumes'!O113=0,"",'Wooden Volumes'!O113)</f>
        <v/>
      </c>
      <c r="J61" s="533" t="str">
        <f>IF('Wooden Volumes'!P113=0,"",'Wooden Volumes'!P113)</f>
        <v/>
      </c>
      <c r="K61" s="534" t="str">
        <f>IF('Wooden Volumes'!Q113=0,"",'Wooden Volumes'!Q113)</f>
        <v/>
      </c>
      <c r="L61" s="535" t="str">
        <f>IF('Wooden Volumes'!R113=0,"",'Wooden Volumes'!R113)</f>
        <v/>
      </c>
      <c r="M61" s="536" t="str">
        <f>IF('Wooden Volumes'!S113=0,"",'Wooden Volumes'!S113)</f>
        <v/>
      </c>
    </row>
    <row r="62" spans="1:13">
      <c r="A62" s="525" t="s">
        <v>31729</v>
      </c>
      <c r="B62" s="526" t="s">
        <v>31879</v>
      </c>
      <c r="C62" s="527">
        <v>1</v>
      </c>
      <c r="D62" s="967">
        <f>SUM(Tabela1[[#This Row],[Yellow 
RAL 1018]:[Black 
RAL 9005]])</f>
        <v>0</v>
      </c>
      <c r="E62" s="528" t="str">
        <f>IF('Wooden Volumes'!K114=0,"",'Wooden Volumes'!K114)</f>
        <v/>
      </c>
      <c r="F62" s="529" t="str">
        <f>IF('Wooden Volumes'!L114=0,"",'Wooden Volumes'!L114)</f>
        <v/>
      </c>
      <c r="G62" s="530" t="str">
        <f>IF('Wooden Volumes'!M114=0,"",'Wooden Volumes'!M114)</f>
        <v/>
      </c>
      <c r="H62" s="531" t="str">
        <f>IF('Wooden Volumes'!N114=0,"",'Wooden Volumes'!N114)</f>
        <v/>
      </c>
      <c r="I62" s="532" t="str">
        <f>IF('Wooden Volumes'!O114=0,"",'Wooden Volumes'!O114)</f>
        <v/>
      </c>
      <c r="J62" s="533" t="str">
        <f>IF('Wooden Volumes'!P114=0,"",'Wooden Volumes'!P114)</f>
        <v/>
      </c>
      <c r="K62" s="534" t="str">
        <f>IF('Wooden Volumes'!Q114=0,"",'Wooden Volumes'!Q114)</f>
        <v/>
      </c>
      <c r="L62" s="535" t="str">
        <f>IF('Wooden Volumes'!R114=0,"",'Wooden Volumes'!R114)</f>
        <v/>
      </c>
      <c r="M62" s="536" t="str">
        <f>IF('Wooden Volumes'!S114=0,"",'Wooden Volumes'!S114)</f>
        <v/>
      </c>
    </row>
    <row r="63" spans="1:13">
      <c r="A63" s="538" t="s">
        <v>31732</v>
      </c>
      <c r="B63" s="526" t="s">
        <v>31880</v>
      </c>
      <c r="C63" s="537">
        <v>1</v>
      </c>
      <c r="D63" s="967">
        <f>SUM(Tabela1[[#This Row],[Yellow 
RAL 1018]:[Black 
RAL 9005]])</f>
        <v>0</v>
      </c>
      <c r="E63" s="528" t="str">
        <f>IF('Wooden Volumes'!K115=0,"",'Wooden Volumes'!K115)</f>
        <v/>
      </c>
      <c r="F63" s="529" t="str">
        <f>IF('Wooden Volumes'!L115=0,"",'Wooden Volumes'!L115)</f>
        <v/>
      </c>
      <c r="G63" s="530" t="str">
        <f>IF('Wooden Volumes'!M115=0,"",'Wooden Volumes'!M115)</f>
        <v/>
      </c>
      <c r="H63" s="531" t="str">
        <f>IF('Wooden Volumes'!N115=0,"",'Wooden Volumes'!N115)</f>
        <v/>
      </c>
      <c r="I63" s="532" t="str">
        <f>IF('Wooden Volumes'!O115=0,"",'Wooden Volumes'!O115)</f>
        <v/>
      </c>
      <c r="J63" s="533" t="str">
        <f>IF('Wooden Volumes'!P115=0,"",'Wooden Volumes'!P115)</f>
        <v/>
      </c>
      <c r="K63" s="534" t="str">
        <f>IF('Wooden Volumes'!Q115=0,"",'Wooden Volumes'!Q115)</f>
        <v/>
      </c>
      <c r="L63" s="535" t="str">
        <f>IF('Wooden Volumes'!R115=0,"",'Wooden Volumes'!R115)</f>
        <v/>
      </c>
      <c r="M63" s="536" t="str">
        <f>IF('Wooden Volumes'!S115=0,"",'Wooden Volumes'!S115)</f>
        <v/>
      </c>
    </row>
    <row r="64" spans="1:13">
      <c r="A64" s="525" t="s">
        <v>31735</v>
      </c>
      <c r="B64" s="526" t="s">
        <v>31881</v>
      </c>
      <c r="C64" s="527">
        <v>1</v>
      </c>
      <c r="D64" s="967">
        <f>SUM(Tabela1[[#This Row],[Yellow 
RAL 1018]:[Black 
RAL 9005]])</f>
        <v>0</v>
      </c>
      <c r="E64" s="528" t="str">
        <f>IF('Wooden Volumes'!K116=0,"",'Wooden Volumes'!K116)</f>
        <v/>
      </c>
      <c r="F64" s="529" t="str">
        <f>IF('Wooden Volumes'!L116=0,"",'Wooden Volumes'!L116)</f>
        <v/>
      </c>
      <c r="G64" s="530" t="str">
        <f>IF('Wooden Volumes'!M116=0,"",'Wooden Volumes'!M116)</f>
        <v/>
      </c>
      <c r="H64" s="531" t="str">
        <f>IF('Wooden Volumes'!N116=0,"",'Wooden Volumes'!N116)</f>
        <v/>
      </c>
      <c r="I64" s="532" t="str">
        <f>IF('Wooden Volumes'!O116=0,"",'Wooden Volumes'!O116)</f>
        <v/>
      </c>
      <c r="J64" s="533" t="str">
        <f>IF('Wooden Volumes'!P116=0,"",'Wooden Volumes'!P116)</f>
        <v/>
      </c>
      <c r="K64" s="534" t="str">
        <f>IF('Wooden Volumes'!Q116=0,"",'Wooden Volumes'!Q116)</f>
        <v/>
      </c>
      <c r="L64" s="535" t="str">
        <f>IF('Wooden Volumes'!R116=0,"",'Wooden Volumes'!R116)</f>
        <v/>
      </c>
      <c r="M64" s="536" t="str">
        <f>IF('Wooden Volumes'!S116=0,"",'Wooden Volumes'!S116)</f>
        <v/>
      </c>
    </row>
    <row r="65" spans="1:13">
      <c r="A65" s="538" t="s">
        <v>31738</v>
      </c>
      <c r="B65" s="526" t="s">
        <v>31882</v>
      </c>
      <c r="C65" s="537">
        <v>1</v>
      </c>
      <c r="D65" s="967">
        <f>SUM(Tabela1[[#This Row],[Yellow 
RAL 1018]:[Black 
RAL 9005]])</f>
        <v>0</v>
      </c>
      <c r="E65" s="528" t="str">
        <f>IF('Wooden Volumes'!K117=0,"",'Wooden Volumes'!K117)</f>
        <v/>
      </c>
      <c r="F65" s="529" t="str">
        <f>IF('Wooden Volumes'!L117=0,"",'Wooden Volumes'!L117)</f>
        <v/>
      </c>
      <c r="G65" s="530" t="str">
        <f>IF('Wooden Volumes'!M117=0,"",'Wooden Volumes'!M117)</f>
        <v/>
      </c>
      <c r="H65" s="531" t="str">
        <f>IF('Wooden Volumes'!N117=0,"",'Wooden Volumes'!N117)</f>
        <v/>
      </c>
      <c r="I65" s="532" t="str">
        <f>IF('Wooden Volumes'!O117=0,"",'Wooden Volumes'!O117)</f>
        <v/>
      </c>
      <c r="J65" s="533" t="str">
        <f>IF('Wooden Volumes'!P117=0,"",'Wooden Volumes'!P117)</f>
        <v/>
      </c>
      <c r="K65" s="534" t="str">
        <f>IF('Wooden Volumes'!Q117=0,"",'Wooden Volumes'!Q117)</f>
        <v/>
      </c>
      <c r="L65" s="535" t="str">
        <f>IF('Wooden Volumes'!R117=0,"",'Wooden Volumes'!R117)</f>
        <v/>
      </c>
      <c r="M65" s="536" t="str">
        <f>IF('Wooden Volumes'!S117=0,"",'Wooden Volumes'!S117)</f>
        <v/>
      </c>
    </row>
    <row r="66" spans="1:13">
      <c r="A66" s="525" t="s">
        <v>31741</v>
      </c>
      <c r="B66" s="526" t="s">
        <v>31883</v>
      </c>
      <c r="C66" s="527">
        <v>1</v>
      </c>
      <c r="D66" s="967">
        <f>SUM(Tabela1[[#This Row],[Yellow 
RAL 1018]:[Black 
RAL 9005]])</f>
        <v>0</v>
      </c>
      <c r="E66" s="528" t="str">
        <f>IF('Wooden Volumes'!K118=0,"",'Wooden Volumes'!K118)</f>
        <v/>
      </c>
      <c r="F66" s="529" t="str">
        <f>IF('Wooden Volumes'!L118=0,"",'Wooden Volumes'!L118)</f>
        <v/>
      </c>
      <c r="G66" s="530" t="str">
        <f>IF('Wooden Volumes'!M118=0,"",'Wooden Volumes'!M118)</f>
        <v/>
      </c>
      <c r="H66" s="531" t="str">
        <f>IF('Wooden Volumes'!N118=0,"",'Wooden Volumes'!N118)</f>
        <v/>
      </c>
      <c r="I66" s="532" t="str">
        <f>IF('Wooden Volumes'!O118=0,"",'Wooden Volumes'!O118)</f>
        <v/>
      </c>
      <c r="J66" s="533" t="str">
        <f>IF('Wooden Volumes'!P118=0,"",'Wooden Volumes'!P118)</f>
        <v/>
      </c>
      <c r="K66" s="534" t="str">
        <f>IF('Wooden Volumes'!Q118=0,"",'Wooden Volumes'!Q118)</f>
        <v/>
      </c>
      <c r="L66" s="535" t="str">
        <f>IF('Wooden Volumes'!R118=0,"",'Wooden Volumes'!R118)</f>
        <v/>
      </c>
      <c r="M66" s="536" t="str">
        <f>IF('Wooden Volumes'!S118=0,"",'Wooden Volumes'!S118)</f>
        <v/>
      </c>
    </row>
    <row r="67" spans="1:13">
      <c r="A67" s="538" t="s">
        <v>31744</v>
      </c>
      <c r="B67" s="526" t="s">
        <v>31884</v>
      </c>
      <c r="C67" s="537">
        <v>1</v>
      </c>
      <c r="D67" s="967">
        <f>SUM(Tabela1[[#This Row],[Yellow 
RAL 1018]:[Black 
RAL 9005]])</f>
        <v>0</v>
      </c>
      <c r="E67" s="528" t="str">
        <f>IF('Wooden Volumes'!K119=0,"",'Wooden Volumes'!K119)</f>
        <v/>
      </c>
      <c r="F67" s="529" t="str">
        <f>IF('Wooden Volumes'!L119=0,"",'Wooden Volumes'!L119)</f>
        <v/>
      </c>
      <c r="G67" s="530" t="str">
        <f>IF('Wooden Volumes'!M119=0,"",'Wooden Volumes'!M119)</f>
        <v/>
      </c>
      <c r="H67" s="531" t="str">
        <f>IF('Wooden Volumes'!N119=0,"",'Wooden Volumes'!N119)</f>
        <v/>
      </c>
      <c r="I67" s="532" t="str">
        <f>IF('Wooden Volumes'!O119=0,"",'Wooden Volumes'!O119)</f>
        <v/>
      </c>
      <c r="J67" s="533" t="str">
        <f>IF('Wooden Volumes'!P119=0,"",'Wooden Volumes'!P119)</f>
        <v/>
      </c>
      <c r="K67" s="534" t="str">
        <f>IF('Wooden Volumes'!Q119=0,"",'Wooden Volumes'!Q119)</f>
        <v/>
      </c>
      <c r="L67" s="535" t="str">
        <f>IF('Wooden Volumes'!R119=0,"",'Wooden Volumes'!R119)</f>
        <v/>
      </c>
      <c r="M67" s="536" t="str">
        <f>IF('Wooden Volumes'!S119=0,"",'Wooden Volumes'!S119)</f>
        <v/>
      </c>
    </row>
    <row r="68" spans="1:13">
      <c r="A68" s="525" t="s">
        <v>31747</v>
      </c>
      <c r="B68" s="526" t="s">
        <v>31885</v>
      </c>
      <c r="C68" s="527">
        <v>1</v>
      </c>
      <c r="D68" s="967">
        <f>SUM(Tabela1[[#This Row],[Yellow 
RAL 1018]:[Black 
RAL 9005]])</f>
        <v>0</v>
      </c>
      <c r="E68" s="528" t="str">
        <f>IF('Wooden Volumes'!K120=0,"",'Wooden Volumes'!K120)</f>
        <v/>
      </c>
      <c r="F68" s="529" t="str">
        <f>IF('Wooden Volumes'!L120=0,"",'Wooden Volumes'!L120)</f>
        <v/>
      </c>
      <c r="G68" s="530" t="str">
        <f>IF('Wooden Volumes'!M120=0,"",'Wooden Volumes'!M120)</f>
        <v/>
      </c>
      <c r="H68" s="531" t="str">
        <f>IF('Wooden Volumes'!N120=0,"",'Wooden Volumes'!N120)</f>
        <v/>
      </c>
      <c r="I68" s="532" t="str">
        <f>IF('Wooden Volumes'!O120=0,"",'Wooden Volumes'!O120)</f>
        <v/>
      </c>
      <c r="J68" s="533" t="str">
        <f>IF('Wooden Volumes'!P120=0,"",'Wooden Volumes'!P120)</f>
        <v/>
      </c>
      <c r="K68" s="534" t="str">
        <f>IF('Wooden Volumes'!Q120=0,"",'Wooden Volumes'!Q120)</f>
        <v/>
      </c>
      <c r="L68" s="535" t="str">
        <f>IF('Wooden Volumes'!R120=0,"",'Wooden Volumes'!R120)</f>
        <v/>
      </c>
      <c r="M68" s="536" t="str">
        <f>IF('Wooden Volumes'!S120=0,"",'Wooden Volumes'!S120)</f>
        <v/>
      </c>
    </row>
    <row r="69" spans="1:13">
      <c r="A69" s="538" t="s">
        <v>31750</v>
      </c>
      <c r="B69" s="526" t="s">
        <v>31886</v>
      </c>
      <c r="C69" s="537">
        <v>1</v>
      </c>
      <c r="D69" s="967">
        <f>SUM(Tabela1[[#This Row],[Yellow 
RAL 1018]:[Black 
RAL 9005]])</f>
        <v>0</v>
      </c>
      <c r="E69" s="528" t="str">
        <f>IF('Wooden Volumes'!K121=0,"",'Wooden Volumes'!K121)</f>
        <v/>
      </c>
      <c r="F69" s="529" t="str">
        <f>IF('Wooden Volumes'!L121=0,"",'Wooden Volumes'!L121)</f>
        <v/>
      </c>
      <c r="G69" s="530" t="str">
        <f>IF('Wooden Volumes'!M121=0,"",'Wooden Volumes'!M121)</f>
        <v/>
      </c>
      <c r="H69" s="531" t="str">
        <f>IF('Wooden Volumes'!N121=0,"",'Wooden Volumes'!N121)</f>
        <v/>
      </c>
      <c r="I69" s="532" t="str">
        <f>IF('Wooden Volumes'!O121=0,"",'Wooden Volumes'!O121)</f>
        <v/>
      </c>
      <c r="J69" s="533" t="str">
        <f>IF('Wooden Volumes'!P121=0,"",'Wooden Volumes'!P121)</f>
        <v/>
      </c>
      <c r="K69" s="534" t="str">
        <f>IF('Wooden Volumes'!Q121=0,"",'Wooden Volumes'!Q121)</f>
        <v/>
      </c>
      <c r="L69" s="535" t="str">
        <f>IF('Wooden Volumes'!R121=0,"",'Wooden Volumes'!R121)</f>
        <v/>
      </c>
      <c r="M69" s="536" t="str">
        <f>IF('Wooden Volumes'!S121=0,"",'Wooden Volumes'!S121)</f>
        <v/>
      </c>
    </row>
    <row r="70" spans="1:13">
      <c r="A70" s="525" t="s">
        <v>31753</v>
      </c>
      <c r="B70" s="526" t="s">
        <v>31887</v>
      </c>
      <c r="C70" s="527">
        <v>1</v>
      </c>
      <c r="D70" s="967">
        <f>SUM(Tabela1[[#This Row],[Yellow 
RAL 1018]:[Black 
RAL 9005]])</f>
        <v>0</v>
      </c>
      <c r="E70" s="528" t="str">
        <f>IF('Wooden Volumes'!K122=0,"",'Wooden Volumes'!K122)</f>
        <v/>
      </c>
      <c r="F70" s="529" t="str">
        <f>IF('Wooden Volumes'!L122=0,"",'Wooden Volumes'!L122)</f>
        <v/>
      </c>
      <c r="G70" s="530" t="str">
        <f>IF('Wooden Volumes'!M122=0,"",'Wooden Volumes'!M122)</f>
        <v/>
      </c>
      <c r="H70" s="531" t="str">
        <f>IF('Wooden Volumes'!N122=0,"",'Wooden Volumes'!N122)</f>
        <v/>
      </c>
      <c r="I70" s="532" t="str">
        <f>IF('Wooden Volumes'!O122=0,"",'Wooden Volumes'!O122)</f>
        <v/>
      </c>
      <c r="J70" s="533" t="str">
        <f>IF('Wooden Volumes'!P122=0,"",'Wooden Volumes'!P122)</f>
        <v/>
      </c>
      <c r="K70" s="534" t="str">
        <f>IF('Wooden Volumes'!Q122=0,"",'Wooden Volumes'!Q122)</f>
        <v/>
      </c>
      <c r="L70" s="535" t="str">
        <f>IF('Wooden Volumes'!R122=0,"",'Wooden Volumes'!R122)</f>
        <v/>
      </c>
      <c r="M70" s="536" t="str">
        <f>IF('Wooden Volumes'!S122=0,"",'Wooden Volumes'!S122)</f>
        <v/>
      </c>
    </row>
    <row r="71" spans="1:13">
      <c r="A71" s="538" t="s">
        <v>31756</v>
      </c>
      <c r="B71" s="526" t="s">
        <v>31888</v>
      </c>
      <c r="C71" s="537">
        <v>1</v>
      </c>
      <c r="D71" s="967">
        <f>SUM(Tabela1[[#This Row],[Yellow 
RAL 1018]:[Black 
RAL 9005]])</f>
        <v>0</v>
      </c>
      <c r="E71" s="528" t="str">
        <f>IF('Wooden Volumes'!K123=0,"",'Wooden Volumes'!K123)</f>
        <v/>
      </c>
      <c r="F71" s="529" t="str">
        <f>IF('Wooden Volumes'!L123=0,"",'Wooden Volumes'!L123)</f>
        <v/>
      </c>
      <c r="G71" s="530" t="str">
        <f>IF('Wooden Volumes'!M123=0,"",'Wooden Volumes'!M123)</f>
        <v/>
      </c>
      <c r="H71" s="531" t="str">
        <f>IF('Wooden Volumes'!N123=0,"",'Wooden Volumes'!N123)</f>
        <v/>
      </c>
      <c r="I71" s="532" t="str">
        <f>IF('Wooden Volumes'!O123=0,"",'Wooden Volumes'!O123)</f>
        <v/>
      </c>
      <c r="J71" s="533" t="str">
        <f>IF('Wooden Volumes'!P123=0,"",'Wooden Volumes'!P123)</f>
        <v/>
      </c>
      <c r="K71" s="534" t="str">
        <f>IF('Wooden Volumes'!Q123=0,"",'Wooden Volumes'!Q123)</f>
        <v/>
      </c>
      <c r="L71" s="535" t="str">
        <f>IF('Wooden Volumes'!R123=0,"",'Wooden Volumes'!R123)</f>
        <v/>
      </c>
      <c r="M71" s="536" t="str">
        <f>IF('Wooden Volumes'!S123=0,"",'Wooden Volumes'!S123)</f>
        <v/>
      </c>
    </row>
    <row r="72" spans="1:13">
      <c r="A72" s="525"/>
      <c r="B72" s="526"/>
      <c r="C72" s="527"/>
      <c r="D72" s="967">
        <f>SUM(Tabela1[[#This Row],[Yellow 
RAL 1018]:[Black 
RAL 9005]])</f>
        <v>0</v>
      </c>
      <c r="E72" s="52"/>
      <c r="F72" s="52"/>
      <c r="G72" s="52"/>
      <c r="H72" s="52"/>
      <c r="I72" s="52"/>
      <c r="J72" s="52"/>
      <c r="K72" s="52"/>
      <c r="L72" s="52"/>
      <c r="M72" s="52"/>
    </row>
    <row r="73" spans="1:13">
      <c r="A73" s="1101" t="s">
        <v>31889</v>
      </c>
      <c r="B73" s="1101" t="s">
        <v>31890</v>
      </c>
      <c r="C73" s="1102">
        <v>1</v>
      </c>
      <c r="D73" s="1102">
        <f>SUM(Tabela1[[#This Row],[Yellow 
RAL 1018]:[Black 
RAL 9005]])</f>
        <v>0</v>
      </c>
      <c r="E73" s="1101"/>
      <c r="F73" s="1101"/>
      <c r="G73" s="1101"/>
      <c r="H73" s="1101"/>
      <c r="I73" s="1101"/>
      <c r="J73" s="1101"/>
      <c r="K73" s="1101"/>
      <c r="L73" s="1101" t="str">
        <f>IF('Wooden Volumes'!R140=0,"",'Wooden Volumes'!R140)</f>
        <v/>
      </c>
      <c r="M73" s="1101" t="str">
        <f>IF('Wooden Volumes'!S140=0,"",'Wooden Volumes'!S140)</f>
        <v/>
      </c>
    </row>
    <row r="74" spans="1:13">
      <c r="A74" s="1101" t="s">
        <v>31891</v>
      </c>
      <c r="B74" s="1101" t="s">
        <v>31892</v>
      </c>
      <c r="C74" s="1102">
        <v>1</v>
      </c>
      <c r="D74" s="1102">
        <f>SUM(Tabela1[[#This Row],[Yellow 
RAL 1018]:[Black 
RAL 9005]])</f>
        <v>0</v>
      </c>
      <c r="E74" s="1101"/>
      <c r="F74" s="1101"/>
      <c r="G74" s="1101"/>
      <c r="H74" s="1101"/>
      <c r="I74" s="1101"/>
      <c r="J74" s="1101"/>
      <c r="K74" s="1101"/>
      <c r="L74" s="1101" t="str">
        <f>IF('Wooden Volumes'!R141=0,"",'Wooden Volumes'!R141)</f>
        <v/>
      </c>
      <c r="M74" s="1101" t="str">
        <f>IF('Wooden Volumes'!S141=0,"",'Wooden Volumes'!S141)</f>
        <v/>
      </c>
    </row>
    <row r="75" spans="1:13">
      <c r="A75" s="525" t="s">
        <v>31893</v>
      </c>
      <c r="B75" s="526" t="s">
        <v>31894</v>
      </c>
      <c r="C75" s="527">
        <v>1</v>
      </c>
      <c r="D75" s="967">
        <f>SUM(Tabela1[[#This Row],[Yellow 
RAL 1018]:[Black 
RAL 9005]])</f>
        <v>0</v>
      </c>
      <c r="E75" s="528" t="str">
        <f>IF('Wooden Volumes'!K142=0,"",'Wooden Volumes'!K142)</f>
        <v/>
      </c>
      <c r="F75" s="529" t="str">
        <f>IF('Wooden Volumes'!L142=0,"",'Wooden Volumes'!L142)</f>
        <v/>
      </c>
      <c r="G75" s="530"/>
      <c r="H75" s="531"/>
      <c r="I75" s="532"/>
      <c r="J75" s="533"/>
      <c r="K75" s="534" t="str">
        <f>IF('Wooden Volumes'!Q142=0,"",'Wooden Volumes'!Q142)</f>
        <v/>
      </c>
      <c r="L75" s="535" t="str">
        <f>IF('Wooden Volumes'!R142=0,"",'Wooden Volumes'!R142)</f>
        <v/>
      </c>
      <c r="M75" s="536" t="str">
        <f>IF('Wooden Volumes'!S142=0,"",'Wooden Volumes'!S142)</f>
        <v/>
      </c>
    </row>
    <row r="76" spans="1:13">
      <c r="A76" s="525" t="s">
        <v>31895</v>
      </c>
      <c r="B76" s="526" t="s">
        <v>31896</v>
      </c>
      <c r="C76" s="527">
        <v>1</v>
      </c>
      <c r="D76" s="967">
        <f>SUM(Tabela1[[#This Row],[Yellow 
RAL 1018]:[Black 
RAL 9005]])</f>
        <v>0</v>
      </c>
      <c r="E76" s="528" t="str">
        <f>IF('Wooden Volumes'!K141=0,"",'Wooden Volumes'!K141)</f>
        <v/>
      </c>
      <c r="F76" s="529" t="str">
        <f>IF('Wooden Volumes'!L141=0,"",'Wooden Volumes'!L141)</f>
        <v/>
      </c>
      <c r="G76" s="530"/>
      <c r="H76" s="531"/>
      <c r="I76" s="532"/>
      <c r="J76" s="533"/>
      <c r="K76" s="534" t="str">
        <f>IF('Wooden Volumes'!Q141=0,"",'Wooden Volumes'!Q141)</f>
        <v/>
      </c>
      <c r="L76" s="535" t="str">
        <f>IF('Wooden Volumes'!R141=0,"",'Wooden Volumes'!R141)</f>
        <v/>
      </c>
      <c r="M76" s="536" t="str">
        <f>IF('Wooden Volumes'!S141=0,"",'Wooden Volumes'!S141)</f>
        <v/>
      </c>
    </row>
    <row r="77" spans="1:13">
      <c r="A77" s="525" t="s">
        <v>31897</v>
      </c>
      <c r="B77" s="526" t="s">
        <v>31898</v>
      </c>
      <c r="C77" s="527">
        <v>1</v>
      </c>
      <c r="D77" s="967">
        <f>SUM(Tabela1[[#This Row],[Yellow 
RAL 1018]:[Black 
RAL 9005]])</f>
        <v>0</v>
      </c>
      <c r="E77" s="528" t="str">
        <f>IF('Wooden Volumes'!K140=0,"",'Wooden Volumes'!K140)</f>
        <v/>
      </c>
      <c r="F77" s="529" t="str">
        <f>IF('Wooden Volumes'!L140=0,"",'Wooden Volumes'!L140)</f>
        <v/>
      </c>
      <c r="G77" s="530"/>
      <c r="H77" s="531"/>
      <c r="I77" s="532"/>
      <c r="J77" s="533"/>
      <c r="K77" s="534" t="str">
        <f>IF('Wooden Volumes'!Q140=0,"",'Wooden Volumes'!Q140)</f>
        <v/>
      </c>
      <c r="L77" s="535" t="str">
        <f>IF('Wooden Volumes'!R140=0,"",'Wooden Volumes'!R140)</f>
        <v/>
      </c>
      <c r="M77" s="536" t="str">
        <f>IF('Wooden Volumes'!S140=0,"",'Wooden Volumes'!S140)</f>
        <v/>
      </c>
    </row>
    <row r="78" spans="1:13">
      <c r="A78" s="525"/>
      <c r="B78" s="526"/>
      <c r="C78" s="527"/>
      <c r="D78" s="967">
        <f>SUM(Tabela1[[#This Row],[Yellow 
RAL 1018]:[Black 
RAL 9005]])</f>
        <v>0</v>
      </c>
      <c r="E78" s="52"/>
      <c r="F78" s="52"/>
      <c r="G78" s="52"/>
      <c r="H78" s="52"/>
      <c r="I78" s="52"/>
      <c r="J78" s="52"/>
      <c r="K78" s="52"/>
      <c r="L78" s="52"/>
      <c r="M78" s="52"/>
    </row>
    <row r="79" spans="1:13">
      <c r="A79" s="538" t="s">
        <v>31660</v>
      </c>
      <c r="B79" s="526" t="s">
        <v>31899</v>
      </c>
      <c r="C79" s="537">
        <v>1</v>
      </c>
      <c r="D79" s="967">
        <f>SUM(Tabela1[[#This Row],[Yellow 
RAL 1018]:[Black 
RAL 9005]])</f>
        <v>0</v>
      </c>
      <c r="E79" s="528" t="str">
        <f>IF('Wooden Volumes'!K91=0,"",'Wooden Volumes'!K91)</f>
        <v/>
      </c>
      <c r="F79" s="529" t="str">
        <f>IF('Wooden Volumes'!L91=0,"",'Wooden Volumes'!L91)</f>
        <v/>
      </c>
      <c r="G79" s="530" t="str">
        <f>IF('Wooden Volumes'!M91=0,"",'Wooden Volumes'!M91)</f>
        <v/>
      </c>
      <c r="H79" s="531" t="str">
        <f>IF('Wooden Volumes'!N91=0,"",'Wooden Volumes'!N91)</f>
        <v/>
      </c>
      <c r="I79" s="532" t="str">
        <f>IF('Wooden Volumes'!O91=0,"",'Wooden Volumes'!O91)</f>
        <v/>
      </c>
      <c r="J79" s="533" t="str">
        <f>IF('Wooden Volumes'!P91=0,"",'Wooden Volumes'!P91)</f>
        <v/>
      </c>
      <c r="K79" s="534" t="str">
        <f>IF('Wooden Volumes'!Q91=0,"",'Wooden Volumes'!Q91)</f>
        <v/>
      </c>
      <c r="L79" s="535" t="str">
        <f>IF('Wooden Volumes'!R91=0,"",'Wooden Volumes'!R91)</f>
        <v/>
      </c>
      <c r="M79" s="536" t="str">
        <f>IF('Wooden Volumes'!S91=0,"",'Wooden Volumes'!S91)</f>
        <v/>
      </c>
    </row>
    <row r="80" spans="1:13">
      <c r="A80" s="538" t="s">
        <v>31663</v>
      </c>
      <c r="B80" s="526" t="s">
        <v>31900</v>
      </c>
      <c r="C80" s="527">
        <v>1</v>
      </c>
      <c r="D80" s="967">
        <f>SUM(Tabela1[[#This Row],[Yellow 
RAL 1018]:[Black 
RAL 9005]])</f>
        <v>0</v>
      </c>
      <c r="E80" s="528" t="str">
        <f>IF('Wooden Volumes'!K92=0,"",'Wooden Volumes'!K92)</f>
        <v/>
      </c>
      <c r="F80" s="529" t="str">
        <f>IF('Wooden Volumes'!L92=0,"",'Wooden Volumes'!L92)</f>
        <v/>
      </c>
      <c r="G80" s="530" t="str">
        <f>IF('Wooden Volumes'!M92=0,"",'Wooden Volumes'!M92)</f>
        <v/>
      </c>
      <c r="H80" s="531" t="str">
        <f>IF('Wooden Volumes'!N92=0,"",'Wooden Volumes'!N92)</f>
        <v/>
      </c>
      <c r="I80" s="532" t="str">
        <f>IF('Wooden Volumes'!O92=0,"",'Wooden Volumes'!O92)</f>
        <v/>
      </c>
      <c r="J80" s="533" t="str">
        <f>IF('Wooden Volumes'!P92=0,"",'Wooden Volumes'!P92)</f>
        <v/>
      </c>
      <c r="K80" s="534" t="str">
        <f>IF('Wooden Volumes'!Q92=0,"",'Wooden Volumes'!Q92)</f>
        <v/>
      </c>
      <c r="L80" s="535" t="str">
        <f>IF('Wooden Volumes'!R92=0,"",'Wooden Volumes'!R92)</f>
        <v/>
      </c>
      <c r="M80" s="536" t="str">
        <f>IF('Wooden Volumes'!S92=0,"",'Wooden Volumes'!S92)</f>
        <v/>
      </c>
    </row>
    <row r="81" spans="1:13">
      <c r="A81" s="538" t="s">
        <v>31666</v>
      </c>
      <c r="B81" s="526" t="s">
        <v>31901</v>
      </c>
      <c r="C81" s="537">
        <v>1</v>
      </c>
      <c r="D81" s="967">
        <f>SUM(Tabela1[[#This Row],[Yellow 
RAL 1018]:[Black 
RAL 9005]])</f>
        <v>0</v>
      </c>
      <c r="E81" s="528" t="str">
        <f>IF('Wooden Volumes'!K93=0,"",'Wooden Volumes'!K93)</f>
        <v/>
      </c>
      <c r="F81" s="529" t="str">
        <f>IF('Wooden Volumes'!L93=0,"",'Wooden Volumes'!L93)</f>
        <v/>
      </c>
      <c r="G81" s="530" t="str">
        <f>IF('Wooden Volumes'!M93=0,"",'Wooden Volumes'!M93)</f>
        <v/>
      </c>
      <c r="H81" s="531" t="str">
        <f>IF('Wooden Volumes'!N93=0,"",'Wooden Volumes'!N93)</f>
        <v/>
      </c>
      <c r="I81" s="532" t="str">
        <f>IF('Wooden Volumes'!O93=0,"",'Wooden Volumes'!O93)</f>
        <v/>
      </c>
      <c r="J81" s="533" t="str">
        <f>IF('Wooden Volumes'!P93=0,"",'Wooden Volumes'!P93)</f>
        <v/>
      </c>
      <c r="K81" s="534" t="str">
        <f>IF('Wooden Volumes'!Q93=0,"",'Wooden Volumes'!Q93)</f>
        <v/>
      </c>
      <c r="L81" s="535" t="str">
        <f>IF('Wooden Volumes'!R93=0,"",'Wooden Volumes'!R93)</f>
        <v/>
      </c>
      <c r="M81" s="536" t="str">
        <f>IF('Wooden Volumes'!S93=0,"",'Wooden Volumes'!S93)</f>
        <v/>
      </c>
    </row>
    <row r="82" spans="1:13">
      <c r="A82" s="538" t="s">
        <v>31669</v>
      </c>
      <c r="B82" s="526" t="s">
        <v>31902</v>
      </c>
      <c r="C82" s="527">
        <v>1</v>
      </c>
      <c r="D82" s="967">
        <f>SUM(Tabela1[[#This Row],[Yellow 
RAL 1018]:[Black 
RAL 9005]])</f>
        <v>0</v>
      </c>
      <c r="E82" s="528" t="str">
        <f>IF('Wooden Volumes'!K94=0,"",'Wooden Volumes'!K94)</f>
        <v/>
      </c>
      <c r="F82" s="529" t="str">
        <f>IF('Wooden Volumes'!L94=0,"",'Wooden Volumes'!L94)</f>
        <v/>
      </c>
      <c r="G82" s="530" t="str">
        <f>IF('Wooden Volumes'!M94=0,"",'Wooden Volumes'!M94)</f>
        <v/>
      </c>
      <c r="H82" s="531" t="str">
        <f>IF('Wooden Volumes'!N94=0,"",'Wooden Volumes'!N94)</f>
        <v/>
      </c>
      <c r="I82" s="532" t="str">
        <f>IF('Wooden Volumes'!O94=0,"",'Wooden Volumes'!O94)</f>
        <v/>
      </c>
      <c r="J82" s="533" t="str">
        <f>IF('Wooden Volumes'!P94=0,"",'Wooden Volumes'!P94)</f>
        <v/>
      </c>
      <c r="K82" s="534" t="str">
        <f>IF('Wooden Volumes'!Q94=0,"",'Wooden Volumes'!Q94)</f>
        <v/>
      </c>
      <c r="L82" s="535" t="str">
        <f>IF('Wooden Volumes'!R94=0,"",'Wooden Volumes'!R94)</f>
        <v/>
      </c>
      <c r="M82" s="536" t="str">
        <f>IF('Wooden Volumes'!S94=0,"",'Wooden Volumes'!S94)</f>
        <v/>
      </c>
    </row>
    <row r="83" spans="1:13">
      <c r="A83" s="538" t="s">
        <v>31672</v>
      </c>
      <c r="B83" s="526" t="s">
        <v>31903</v>
      </c>
      <c r="C83" s="537">
        <v>1</v>
      </c>
      <c r="D83" s="967">
        <f>SUM(Tabela1[[#This Row],[Yellow 
RAL 1018]:[Black 
RAL 9005]])</f>
        <v>0</v>
      </c>
      <c r="E83" s="528" t="str">
        <f>IF('Wooden Volumes'!K95=0,"",'Wooden Volumes'!K95)</f>
        <v/>
      </c>
      <c r="F83" s="529" t="str">
        <f>IF('Wooden Volumes'!L95=0,"",'Wooden Volumes'!L95)</f>
        <v/>
      </c>
      <c r="G83" s="530" t="str">
        <f>IF('Wooden Volumes'!M95=0,"",'Wooden Volumes'!M95)</f>
        <v/>
      </c>
      <c r="H83" s="531" t="str">
        <f>IF('Wooden Volumes'!N95=0,"",'Wooden Volumes'!N95)</f>
        <v/>
      </c>
      <c r="I83" s="532" t="str">
        <f>IF('Wooden Volumes'!O95=0,"",'Wooden Volumes'!O95)</f>
        <v/>
      </c>
      <c r="J83" s="533" t="str">
        <f>IF('Wooden Volumes'!P95=0,"",'Wooden Volumes'!P95)</f>
        <v/>
      </c>
      <c r="K83" s="534" t="str">
        <f>IF('Wooden Volumes'!Q95=0,"",'Wooden Volumes'!Q95)</f>
        <v/>
      </c>
      <c r="L83" s="535" t="str">
        <f>IF('Wooden Volumes'!R95=0,"",'Wooden Volumes'!R95)</f>
        <v/>
      </c>
      <c r="M83" s="536" t="str">
        <f>IF('Wooden Volumes'!S95=0,"",'Wooden Volumes'!S95)</f>
        <v/>
      </c>
    </row>
    <row r="84" spans="1:13">
      <c r="A84" s="538" t="s">
        <v>31675</v>
      </c>
      <c r="B84" s="526" t="s">
        <v>31904</v>
      </c>
      <c r="C84" s="527">
        <v>1</v>
      </c>
      <c r="D84" s="967">
        <f>SUM(Tabela1[[#This Row],[Yellow 
RAL 1018]:[Black 
RAL 9005]])</f>
        <v>0</v>
      </c>
      <c r="E84" s="528" t="str">
        <f>IF('Wooden Volumes'!K96=0,"",'Wooden Volumes'!K96)</f>
        <v/>
      </c>
      <c r="F84" s="529" t="str">
        <f>IF('Wooden Volumes'!L96=0,"",'Wooden Volumes'!L96)</f>
        <v/>
      </c>
      <c r="G84" s="530" t="str">
        <f>IF('Wooden Volumes'!M96=0,"",'Wooden Volumes'!M96)</f>
        <v/>
      </c>
      <c r="H84" s="531" t="str">
        <f>IF('Wooden Volumes'!N96=0,"",'Wooden Volumes'!N96)</f>
        <v/>
      </c>
      <c r="I84" s="532" t="str">
        <f>IF('Wooden Volumes'!O96=0,"",'Wooden Volumes'!O96)</f>
        <v/>
      </c>
      <c r="J84" s="533" t="str">
        <f>IF('Wooden Volumes'!P96=0,"",'Wooden Volumes'!P96)</f>
        <v/>
      </c>
      <c r="K84" s="534" t="str">
        <f>IF('Wooden Volumes'!Q96=0,"",'Wooden Volumes'!Q96)</f>
        <v/>
      </c>
      <c r="L84" s="535" t="str">
        <f>IF('Wooden Volumes'!R96=0,"",'Wooden Volumes'!R96)</f>
        <v/>
      </c>
      <c r="M84" s="536" t="str">
        <f>IF('Wooden Volumes'!S96=0,"",'Wooden Volumes'!S96)</f>
        <v/>
      </c>
    </row>
    <row r="85" spans="1:13">
      <c r="A85" s="538" t="s">
        <v>31905</v>
      </c>
      <c r="B85" s="526" t="s">
        <v>31906</v>
      </c>
      <c r="C85" s="537">
        <v>1</v>
      </c>
      <c r="D85" s="967">
        <f>SUM(Tabela1[[#This Row],[Yellow 
RAL 1018]:[Black 
RAL 9005]])</f>
        <v>0</v>
      </c>
      <c r="E85" s="528" t="str">
        <f>IF('Wooden Volumes'!K97=0,"",'Wooden Volumes'!K97)</f>
        <v/>
      </c>
      <c r="F85" s="529" t="str">
        <f>IF('Wooden Volumes'!L97=0,"",'Wooden Volumes'!L97)</f>
        <v/>
      </c>
      <c r="G85" s="530" t="str">
        <f>IF('Wooden Volumes'!M97=0,"",'Wooden Volumes'!M97)</f>
        <v/>
      </c>
      <c r="H85" s="531" t="str">
        <f>IF('Wooden Volumes'!N97=0,"",'Wooden Volumes'!N97)</f>
        <v/>
      </c>
      <c r="I85" s="532" t="str">
        <f>IF('Wooden Volumes'!O97=0,"",'Wooden Volumes'!O97)</f>
        <v/>
      </c>
      <c r="J85" s="533" t="str">
        <f>IF('Wooden Volumes'!P97=0,"",'Wooden Volumes'!P97)</f>
        <v/>
      </c>
      <c r="K85" s="534" t="str">
        <f>IF('Wooden Volumes'!Q97=0,"",'Wooden Volumes'!Q97)</f>
        <v/>
      </c>
      <c r="L85" s="535" t="str">
        <f>IF('Wooden Volumes'!R97=0,"",'Wooden Volumes'!R97)</f>
        <v/>
      </c>
      <c r="M85" s="536" t="str">
        <f>IF('Wooden Volumes'!S97=0,"",'Wooden Volumes'!S97)</f>
        <v/>
      </c>
    </row>
    <row r="86" spans="1:13">
      <c r="A86" s="525" t="s">
        <v>31681</v>
      </c>
      <c r="B86" s="526" t="s">
        <v>31907</v>
      </c>
      <c r="C86" s="527">
        <v>1</v>
      </c>
      <c r="D86" s="967">
        <f>SUM(Tabela1[[#This Row],[Yellow 
RAL 1018]:[Black 
RAL 9005]])</f>
        <v>0</v>
      </c>
      <c r="E86" s="528" t="str">
        <f>IF('Wooden Volumes'!K98=0,"",'Wooden Volumes'!K98)</f>
        <v/>
      </c>
      <c r="F86" s="529" t="str">
        <f>IF('Wooden Volumes'!L98=0,"",'Wooden Volumes'!L98)</f>
        <v/>
      </c>
      <c r="G86" s="530" t="str">
        <f>IF('Wooden Volumes'!M98=0,"",'Wooden Volumes'!M98)</f>
        <v/>
      </c>
      <c r="H86" s="531" t="str">
        <f>IF('Wooden Volumes'!N98=0,"",'Wooden Volumes'!N98)</f>
        <v/>
      </c>
      <c r="I86" s="532" t="str">
        <f>IF('Wooden Volumes'!O98=0,"",'Wooden Volumes'!O98)</f>
        <v/>
      </c>
      <c r="J86" s="533" t="str">
        <f>IF('Wooden Volumes'!P98=0,"",'Wooden Volumes'!P98)</f>
        <v/>
      </c>
      <c r="K86" s="534" t="str">
        <f>IF('Wooden Volumes'!Q98=0,"",'Wooden Volumes'!Q98)</f>
        <v/>
      </c>
      <c r="L86" s="535" t="str">
        <f>IF('Wooden Volumes'!R98=0,"",'Wooden Volumes'!R98)</f>
        <v/>
      </c>
      <c r="M86" s="536" t="str">
        <f>IF('Wooden Volumes'!S98=0,"",'Wooden Volumes'!S98)</f>
        <v/>
      </c>
    </row>
    <row r="87" spans="1:13">
      <c r="A87" s="538" t="s">
        <v>31684</v>
      </c>
      <c r="B87" s="526" t="s">
        <v>31908</v>
      </c>
      <c r="C87" s="537">
        <v>1</v>
      </c>
      <c r="D87" s="967">
        <f>SUM(Tabela1[[#This Row],[Yellow 
RAL 1018]:[Black 
RAL 9005]])</f>
        <v>0</v>
      </c>
      <c r="E87" s="528" t="str">
        <f>IF('Wooden Volumes'!K99=0,"",'Wooden Volumes'!K99)</f>
        <v/>
      </c>
      <c r="F87" s="529" t="str">
        <f>IF('Wooden Volumes'!L99=0,"",'Wooden Volumes'!L99)</f>
        <v/>
      </c>
      <c r="G87" s="530" t="str">
        <f>IF('Wooden Volumes'!M99=0,"",'Wooden Volumes'!M99)</f>
        <v/>
      </c>
      <c r="H87" s="531" t="str">
        <f>IF('Wooden Volumes'!N99=0,"",'Wooden Volumes'!N99)</f>
        <v/>
      </c>
      <c r="I87" s="532" t="str">
        <f>IF('Wooden Volumes'!O99=0,"",'Wooden Volumes'!O99)</f>
        <v/>
      </c>
      <c r="J87" s="533" t="str">
        <f>IF('Wooden Volumes'!P99=0,"",'Wooden Volumes'!P99)</f>
        <v/>
      </c>
      <c r="K87" s="534" t="str">
        <f>IF('Wooden Volumes'!Q99=0,"",'Wooden Volumes'!Q99)</f>
        <v/>
      </c>
      <c r="L87" s="535" t="str">
        <f>IF('Wooden Volumes'!R99=0,"",'Wooden Volumes'!R99)</f>
        <v/>
      </c>
      <c r="M87" s="536" t="str">
        <f>IF('Wooden Volumes'!S99=0,"",'Wooden Volumes'!S99)</f>
        <v/>
      </c>
    </row>
    <row r="88" spans="1:13">
      <c r="A88" s="525" t="s">
        <v>31687</v>
      </c>
      <c r="B88" s="526" t="s">
        <v>31909</v>
      </c>
      <c r="C88" s="527">
        <v>1</v>
      </c>
      <c r="D88" s="967">
        <f>SUM(Tabela1[[#This Row],[Yellow 
RAL 1018]:[Black 
RAL 9005]])</f>
        <v>0</v>
      </c>
      <c r="E88" s="528" t="str">
        <f>IF('Wooden Volumes'!K100=0,"",'Wooden Volumes'!K100)</f>
        <v/>
      </c>
      <c r="F88" s="529" t="str">
        <f>IF('Wooden Volumes'!L100=0,"",'Wooden Volumes'!L100)</f>
        <v/>
      </c>
      <c r="G88" s="530" t="str">
        <f>IF('Wooden Volumes'!M100=0,"",'Wooden Volumes'!M100)</f>
        <v/>
      </c>
      <c r="H88" s="531" t="str">
        <f>IF('Wooden Volumes'!N100=0,"",'Wooden Volumes'!N100)</f>
        <v/>
      </c>
      <c r="I88" s="532" t="str">
        <f>IF('Wooden Volumes'!O100=0,"",'Wooden Volumes'!O100)</f>
        <v/>
      </c>
      <c r="J88" s="533" t="str">
        <f>IF('Wooden Volumes'!P100=0,"",'Wooden Volumes'!P100)</f>
        <v/>
      </c>
      <c r="K88" s="534" t="str">
        <f>IF('Wooden Volumes'!Q100=0,"",'Wooden Volumes'!Q100)</f>
        <v/>
      </c>
      <c r="L88" s="535" t="str">
        <f>IF('Wooden Volumes'!R100=0,"",'Wooden Volumes'!R100)</f>
        <v/>
      </c>
      <c r="M88" s="536" t="str">
        <f>IF('Wooden Volumes'!S100=0,"",'Wooden Volumes'!S100)</f>
        <v/>
      </c>
    </row>
    <row r="89" spans="1:13">
      <c r="A89" s="538" t="s">
        <v>31690</v>
      </c>
      <c r="B89" s="526" t="s">
        <v>31910</v>
      </c>
      <c r="C89" s="537">
        <v>1</v>
      </c>
      <c r="D89" s="967">
        <f>SUM(Tabela1[[#This Row],[Yellow 
RAL 1018]:[Black 
RAL 9005]])</f>
        <v>0</v>
      </c>
      <c r="E89" s="528" t="str">
        <f>IF('Wooden Volumes'!K101=0,"",'Wooden Volumes'!K101)</f>
        <v/>
      </c>
      <c r="F89" s="529" t="str">
        <f>IF('Wooden Volumes'!L101=0,"",'Wooden Volumes'!L101)</f>
        <v/>
      </c>
      <c r="G89" s="530" t="str">
        <f>IF('Wooden Volumes'!M101=0,"",'Wooden Volumes'!M101)</f>
        <v/>
      </c>
      <c r="H89" s="531" t="str">
        <f>IF('Wooden Volumes'!N101=0,"",'Wooden Volumes'!N101)</f>
        <v/>
      </c>
      <c r="I89" s="532" t="str">
        <f>IF('Wooden Volumes'!O101=0,"",'Wooden Volumes'!O101)</f>
        <v/>
      </c>
      <c r="J89" s="533" t="str">
        <f>IF('Wooden Volumes'!P101=0,"",'Wooden Volumes'!P101)</f>
        <v/>
      </c>
      <c r="K89" s="534" t="str">
        <f>IF('Wooden Volumes'!Q101=0,"",'Wooden Volumes'!Q101)</f>
        <v/>
      </c>
      <c r="L89" s="535" t="str">
        <f>IF('Wooden Volumes'!R101=0,"",'Wooden Volumes'!R101)</f>
        <v/>
      </c>
      <c r="M89" s="536" t="str">
        <f>IF('Wooden Volumes'!S101=0,"",'Wooden Volumes'!S101)</f>
        <v/>
      </c>
    </row>
    <row r="90" spans="1:13">
      <c r="A90" s="525" t="s">
        <v>31693</v>
      </c>
      <c r="B90" s="526" t="s">
        <v>31911</v>
      </c>
      <c r="C90" s="527">
        <v>1</v>
      </c>
      <c r="D90" s="967">
        <f>SUM(Tabela1[[#This Row],[Yellow 
RAL 1018]:[Black 
RAL 9005]])</f>
        <v>0</v>
      </c>
      <c r="E90" s="528" t="str">
        <f>IF('Wooden Volumes'!K102=0,"",'Wooden Volumes'!K102)</f>
        <v/>
      </c>
      <c r="F90" s="529" t="str">
        <f>IF('Wooden Volumes'!L102=0,"",'Wooden Volumes'!L102)</f>
        <v/>
      </c>
      <c r="G90" s="530" t="str">
        <f>IF('Wooden Volumes'!M102=0,"",'Wooden Volumes'!M102)</f>
        <v/>
      </c>
      <c r="H90" s="531" t="str">
        <f>IF('Wooden Volumes'!N102=0,"",'Wooden Volumes'!N102)</f>
        <v/>
      </c>
      <c r="I90" s="532" t="str">
        <f>IF('Wooden Volumes'!O102=0,"",'Wooden Volumes'!O102)</f>
        <v/>
      </c>
      <c r="J90" s="533" t="str">
        <f>IF('Wooden Volumes'!P102=0,"",'Wooden Volumes'!P102)</f>
        <v/>
      </c>
      <c r="K90" s="534" t="str">
        <f>IF('Wooden Volumes'!Q102=0,"",'Wooden Volumes'!Q102)</f>
        <v/>
      </c>
      <c r="L90" s="535" t="str">
        <f>IF('Wooden Volumes'!R102=0,"",'Wooden Volumes'!R102)</f>
        <v/>
      </c>
      <c r="M90" s="536" t="str">
        <f>IF('Wooden Volumes'!S102=0,"",'Wooden Volumes'!S102)</f>
        <v/>
      </c>
    </row>
    <row r="91" spans="1:13">
      <c r="A91" s="538" t="s">
        <v>31912</v>
      </c>
      <c r="B91" s="526" t="s">
        <v>31913</v>
      </c>
      <c r="C91" s="537">
        <v>1</v>
      </c>
      <c r="D91" s="967">
        <f>SUM(Tabela1[[#This Row],[Yellow 
RAL 1018]:[Black 
RAL 9005]])</f>
        <v>0</v>
      </c>
      <c r="E91" s="528" t="str">
        <f>IF('Wooden Volumes'!K103=0,"",'Wooden Volumes'!K103)</f>
        <v/>
      </c>
      <c r="F91" s="529" t="str">
        <f>IF('Wooden Volumes'!L103=0,"",'Wooden Volumes'!L103)</f>
        <v/>
      </c>
      <c r="G91" s="530" t="str">
        <f>IF('Wooden Volumes'!M103=0,"",'Wooden Volumes'!M103)</f>
        <v/>
      </c>
      <c r="H91" s="531" t="str">
        <f>IF('Wooden Volumes'!N103=0,"",'Wooden Volumes'!N103)</f>
        <v/>
      </c>
      <c r="I91" s="532" t="str">
        <f>IF('Wooden Volumes'!O103=0,"",'Wooden Volumes'!O103)</f>
        <v/>
      </c>
      <c r="J91" s="533" t="str">
        <f>IF('Wooden Volumes'!P103=0,"",'Wooden Volumes'!P103)</f>
        <v/>
      </c>
      <c r="K91" s="534" t="str">
        <f>IF('Wooden Volumes'!Q103=0,"",'Wooden Volumes'!Q103)</f>
        <v/>
      </c>
      <c r="L91" s="535" t="str">
        <f>IF('Wooden Volumes'!R103=0,"",'Wooden Volumes'!R103)</f>
        <v/>
      </c>
      <c r="M91" s="536" t="str">
        <f>IF('Wooden Volumes'!S103=0,"",'Wooden Volumes'!S103)</f>
        <v/>
      </c>
    </row>
    <row r="92" spans="1:13">
      <c r="A92" s="525" t="s">
        <v>31914</v>
      </c>
      <c r="B92" s="526" t="s">
        <v>31915</v>
      </c>
      <c r="C92" s="527">
        <v>1</v>
      </c>
      <c r="D92" s="967">
        <f>SUM(Tabela1[[#This Row],[Yellow 
RAL 1018]:[Black 
RAL 9005]])</f>
        <v>0</v>
      </c>
      <c r="E92" s="528" t="str">
        <f>IF('Wooden Volumes'!K104=0,"",'Wooden Volumes'!K104)</f>
        <v/>
      </c>
      <c r="F92" s="529" t="str">
        <f>IF('Wooden Volumes'!L104=0,"",'Wooden Volumes'!L104)</f>
        <v/>
      </c>
      <c r="G92" s="530" t="str">
        <f>IF('Wooden Volumes'!M104=0,"",'Wooden Volumes'!M104)</f>
        <v/>
      </c>
      <c r="H92" s="531" t="str">
        <f>IF('Wooden Volumes'!N104=0,"",'Wooden Volumes'!N104)</f>
        <v/>
      </c>
      <c r="I92" s="532" t="str">
        <f>IF('Wooden Volumes'!O104=0,"",'Wooden Volumes'!O104)</f>
        <v/>
      </c>
      <c r="J92" s="533" t="str">
        <f>IF('Wooden Volumes'!P104=0,"",'Wooden Volumes'!P104)</f>
        <v/>
      </c>
      <c r="K92" s="534" t="str">
        <f>IF('Wooden Volumes'!Q104=0,"",'Wooden Volumes'!Q104)</f>
        <v/>
      </c>
      <c r="L92" s="535" t="str">
        <f>IF('Wooden Volumes'!R104=0,"",'Wooden Volumes'!R104)</f>
        <v/>
      </c>
      <c r="M92" s="536" t="str">
        <f>IF('Wooden Volumes'!S104=0,"",'Wooden Volumes'!S104)</f>
        <v/>
      </c>
    </row>
    <row r="93" spans="1:13">
      <c r="A93" s="538" t="s">
        <v>31916</v>
      </c>
      <c r="B93" s="526" t="s">
        <v>31917</v>
      </c>
      <c r="C93" s="537">
        <v>1</v>
      </c>
      <c r="D93" s="967">
        <f>SUM(Tabela1[[#This Row],[Yellow 
RAL 1018]:[Black 
RAL 9005]])</f>
        <v>0</v>
      </c>
      <c r="E93" s="528" t="str">
        <f>IF('Wooden Volumes'!K105=0,"",'Wooden Volumes'!K105)</f>
        <v/>
      </c>
      <c r="F93" s="529" t="str">
        <f>IF('Wooden Volumes'!L105=0,"",'Wooden Volumes'!L105)</f>
        <v/>
      </c>
      <c r="G93" s="530" t="str">
        <f>IF('Wooden Volumes'!M105=0,"",'Wooden Volumes'!M105)</f>
        <v/>
      </c>
      <c r="H93" s="531" t="str">
        <f>IF('Wooden Volumes'!N105=0,"",'Wooden Volumes'!N105)</f>
        <v/>
      </c>
      <c r="I93" s="532" t="str">
        <f>IF('Wooden Volumes'!O105=0,"",'Wooden Volumes'!O105)</f>
        <v/>
      </c>
      <c r="J93" s="533" t="str">
        <f>IF('Wooden Volumes'!P105=0,"",'Wooden Volumes'!P105)</f>
        <v/>
      </c>
      <c r="K93" s="534" t="str">
        <f>IF('Wooden Volumes'!Q105=0,"",'Wooden Volumes'!Q105)</f>
        <v/>
      </c>
      <c r="L93" s="535" t="str">
        <f>IF('Wooden Volumes'!R105=0,"",'Wooden Volumes'!R105)</f>
        <v/>
      </c>
      <c r="M93" s="536" t="str">
        <f>IF('Wooden Volumes'!S105=0,"",'Wooden Volumes'!S105)</f>
        <v/>
      </c>
    </row>
    <row r="94" spans="1:13">
      <c r="A94" s="525" t="s">
        <v>31918</v>
      </c>
      <c r="B94" s="526" t="s">
        <v>31919</v>
      </c>
      <c r="C94" s="527">
        <v>1</v>
      </c>
      <c r="D94" s="967">
        <f>SUM(Tabela1[[#This Row],[Yellow 
RAL 1018]:[Black 
RAL 9005]])</f>
        <v>0</v>
      </c>
      <c r="E94" s="528" t="str">
        <f>IF('Wooden Volumes'!K106=0,"",'Wooden Volumes'!K106)</f>
        <v/>
      </c>
      <c r="F94" s="529" t="str">
        <f>IF('Wooden Volumes'!L106=0,"",'Wooden Volumes'!L106)</f>
        <v/>
      </c>
      <c r="G94" s="530" t="str">
        <f>IF('Wooden Volumes'!M106=0,"",'Wooden Volumes'!M106)</f>
        <v/>
      </c>
      <c r="H94" s="531" t="str">
        <f>IF('Wooden Volumes'!N106=0,"",'Wooden Volumes'!N106)</f>
        <v/>
      </c>
      <c r="I94" s="532" t="str">
        <f>IF('Wooden Volumes'!O106=0,"",'Wooden Volumes'!O106)</f>
        <v/>
      </c>
      <c r="J94" s="533" t="str">
        <f>IF('Wooden Volumes'!P106=0,"",'Wooden Volumes'!P106)</f>
        <v/>
      </c>
      <c r="K94" s="534" t="str">
        <f>IF('Wooden Volumes'!Q106=0,"",'Wooden Volumes'!Q106)</f>
        <v/>
      </c>
      <c r="L94" s="535" t="str">
        <f>IF('Wooden Volumes'!R106=0,"",'Wooden Volumes'!R106)</f>
        <v/>
      </c>
      <c r="M94" s="536" t="str">
        <f>IF('Wooden Volumes'!S106=0,"",'Wooden Volumes'!S106)</f>
        <v/>
      </c>
    </row>
    <row r="95" spans="1:13">
      <c r="A95" s="538" t="s">
        <v>31920</v>
      </c>
      <c r="B95" s="526" t="s">
        <v>31921</v>
      </c>
      <c r="C95" s="537">
        <v>1</v>
      </c>
      <c r="D95" s="967">
        <f>SUM(Tabela1[[#This Row],[Yellow 
RAL 1018]:[Black 
RAL 9005]])</f>
        <v>0</v>
      </c>
      <c r="E95" s="528" t="str">
        <f>IF('Wooden Volumes'!K107=0,"",'Wooden Volumes'!K107)</f>
        <v/>
      </c>
      <c r="F95" s="529" t="str">
        <f>IF('Wooden Volumes'!L107=0,"",'Wooden Volumes'!L107)</f>
        <v/>
      </c>
      <c r="G95" s="530" t="str">
        <f>IF('Wooden Volumes'!M107=0,"",'Wooden Volumes'!M107)</f>
        <v/>
      </c>
      <c r="H95" s="531" t="str">
        <f>IF('Wooden Volumes'!N107=0,"",'Wooden Volumes'!N107)</f>
        <v/>
      </c>
      <c r="I95" s="532" t="str">
        <f>IF('Wooden Volumes'!O107=0,"",'Wooden Volumes'!O107)</f>
        <v/>
      </c>
      <c r="J95" s="533" t="str">
        <f>IF('Wooden Volumes'!P107=0,"",'Wooden Volumes'!P107)</f>
        <v/>
      </c>
      <c r="K95" s="534" t="str">
        <f>IF('Wooden Volumes'!Q107=0,"",'Wooden Volumes'!Q107)</f>
        <v/>
      </c>
      <c r="L95" s="535" t="str">
        <f>IF('Wooden Volumes'!R107=0,"",'Wooden Volumes'!R107)</f>
        <v/>
      </c>
      <c r="M95" s="536" t="str">
        <f>IF('Wooden Volumes'!S107=0,"",'Wooden Volumes'!S107)</f>
        <v/>
      </c>
    </row>
    <row r="96" spans="1:13">
      <c r="A96" s="525" t="s">
        <v>31922</v>
      </c>
      <c r="B96" s="526" t="s">
        <v>31923</v>
      </c>
      <c r="C96" s="527">
        <v>1</v>
      </c>
      <c r="D96" s="967">
        <f>SUM(Tabela1[[#This Row],[Yellow 
RAL 1018]:[Black 
RAL 9005]])</f>
        <v>0</v>
      </c>
      <c r="E96" s="528" t="str">
        <f>IF('Wooden Volumes'!K108=0,"",'Wooden Volumes'!K108)</f>
        <v/>
      </c>
      <c r="F96" s="529" t="str">
        <f>IF('Wooden Volumes'!L108=0,"",'Wooden Volumes'!L108)</f>
        <v/>
      </c>
      <c r="G96" s="530" t="str">
        <f>IF('Wooden Volumes'!M108=0,"",'Wooden Volumes'!M108)</f>
        <v/>
      </c>
      <c r="H96" s="531" t="str">
        <f>IF('Wooden Volumes'!N108=0,"",'Wooden Volumes'!N108)</f>
        <v/>
      </c>
      <c r="I96" s="532" t="str">
        <f>IF('Wooden Volumes'!O108=0,"",'Wooden Volumes'!O108)</f>
        <v/>
      </c>
      <c r="J96" s="533" t="str">
        <f>IF('Wooden Volumes'!P108=0,"",'Wooden Volumes'!P108)</f>
        <v/>
      </c>
      <c r="K96" s="534" t="str">
        <f>IF('Wooden Volumes'!Q108=0,"",'Wooden Volumes'!Q108)</f>
        <v/>
      </c>
      <c r="L96" s="535" t="str">
        <f>IF('Wooden Volumes'!R108=0,"",'Wooden Volumes'!R108)</f>
        <v/>
      </c>
      <c r="M96" s="536" t="str">
        <f>IF('Wooden Volumes'!S108=0,"",'Wooden Volumes'!S108)</f>
        <v/>
      </c>
    </row>
    <row r="97" spans="1:13">
      <c r="A97" s="525"/>
      <c r="B97" s="526"/>
      <c r="C97" s="539"/>
      <c r="D97" s="967"/>
      <c r="E97" s="539"/>
      <c r="F97" s="539"/>
      <c r="G97" s="539"/>
      <c r="H97" s="539"/>
      <c r="I97" s="539"/>
      <c r="J97" s="539"/>
      <c r="K97" s="539"/>
      <c r="L97" s="539"/>
      <c r="M97" s="539"/>
    </row>
    <row r="98" spans="1:13">
      <c r="A98" s="525" t="s">
        <v>31246</v>
      </c>
      <c r="B98" s="526" t="s">
        <v>31246</v>
      </c>
      <c r="C98" s="527">
        <v>1</v>
      </c>
      <c r="D98" s="967">
        <f t="shared" ref="D98" si="1">SUM(E98:M98)</f>
        <v>0</v>
      </c>
      <c r="E98" s="528" t="str">
        <f>IF('Wooden Volumes'!K43=0,"",'Wooden Volumes'!K43)</f>
        <v/>
      </c>
      <c r="F98" s="529" t="str">
        <f>IF('Wooden Volumes'!L43=0,"",'Wooden Volumes'!L43)</f>
        <v/>
      </c>
      <c r="G98" s="530" t="str">
        <f>IF('Wooden Volumes'!M43=0,"",'Wooden Volumes'!M43)</f>
        <v/>
      </c>
      <c r="H98" s="531" t="str">
        <f>IF('Wooden Volumes'!N43=0,"",'Wooden Volumes'!N43)</f>
        <v/>
      </c>
      <c r="I98" s="532" t="str">
        <f>IF('Wooden Volumes'!O43=0,"",'Wooden Volumes'!O43)</f>
        <v/>
      </c>
      <c r="J98" s="533" t="str">
        <f>IF('Wooden Volumes'!P43=0,"",'Wooden Volumes'!P43)</f>
        <v/>
      </c>
      <c r="K98" s="534" t="str">
        <f>IF('Wooden Volumes'!Q43=0,"",'Wooden Volumes'!Q43)</f>
        <v/>
      </c>
      <c r="L98" s="535" t="str">
        <f>IF('Wooden Volumes'!R43=0,"",'Wooden Volumes'!R43)</f>
        <v/>
      </c>
      <c r="M98" s="536" t="str">
        <f>IF('Wooden Volumes'!S43=0,"",'Wooden Volumes'!S43)</f>
        <v/>
      </c>
    </row>
    <row r="99" spans="1:13">
      <c r="A99" s="525" t="s">
        <v>31244</v>
      </c>
      <c r="B99" s="526" t="s">
        <v>31244</v>
      </c>
      <c r="C99" s="527">
        <v>1</v>
      </c>
      <c r="D99" s="967">
        <f t="shared" ref="D99:D150" si="2">SUM(E99:M99)</f>
        <v>0</v>
      </c>
      <c r="E99" s="528" t="str">
        <f>IF('Wooden Volumes'!K42=0,"",'Wooden Volumes'!K42)</f>
        <v/>
      </c>
      <c r="F99" s="529" t="str">
        <f>IF('Wooden Volumes'!L42=0,"",'Wooden Volumes'!L42)</f>
        <v/>
      </c>
      <c r="G99" s="530" t="str">
        <f>IF('Wooden Volumes'!M42=0,"",'Wooden Volumes'!M42)</f>
        <v/>
      </c>
      <c r="H99" s="531" t="str">
        <f>IF('Wooden Volumes'!N42=0,"",'Wooden Volumes'!N42)</f>
        <v/>
      </c>
      <c r="I99" s="532" t="str">
        <f>IF('Wooden Volumes'!O42=0,"",'Wooden Volumes'!O42)</f>
        <v/>
      </c>
      <c r="J99" s="533" t="str">
        <f>IF('Wooden Volumes'!P42=0,"",'Wooden Volumes'!P42)</f>
        <v/>
      </c>
      <c r="K99" s="534" t="str">
        <f>IF('Wooden Volumes'!Q42=0,"",'Wooden Volumes'!Q42)</f>
        <v/>
      </c>
      <c r="L99" s="535" t="str">
        <f>IF('Wooden Volumes'!R42=0,"",'Wooden Volumes'!R42)</f>
        <v/>
      </c>
      <c r="M99" s="536" t="str">
        <f>IF('Wooden Volumes'!S42=0,"",'Wooden Volumes'!S42)</f>
        <v/>
      </c>
    </row>
    <row r="100" spans="1:13">
      <c r="A100" s="525" t="s">
        <v>31242</v>
      </c>
      <c r="B100" s="526" t="s">
        <v>31242</v>
      </c>
      <c r="C100" s="527">
        <v>1</v>
      </c>
      <c r="D100" s="967">
        <f t="shared" si="2"/>
        <v>0</v>
      </c>
      <c r="E100" s="528" t="str">
        <f>IF('Wooden Volumes'!K41=0,"",'Wooden Volumes'!K41)</f>
        <v/>
      </c>
      <c r="F100" s="529" t="str">
        <f>IF('Wooden Volumes'!L41=0,"",'Wooden Volumes'!L41)</f>
        <v/>
      </c>
      <c r="G100" s="530" t="str">
        <f>IF('Wooden Volumes'!M41=0,"",'Wooden Volumes'!M41)</f>
        <v/>
      </c>
      <c r="H100" s="531" t="str">
        <f>IF('Wooden Volumes'!N41=0,"",'Wooden Volumes'!N41)</f>
        <v/>
      </c>
      <c r="I100" s="532" t="str">
        <f>IF('Wooden Volumes'!O41=0,"",'Wooden Volumes'!O41)</f>
        <v/>
      </c>
      <c r="J100" s="533" t="str">
        <f>IF('Wooden Volumes'!P41=0,"",'Wooden Volumes'!P41)</f>
        <v/>
      </c>
      <c r="K100" s="534" t="str">
        <f>IF('Wooden Volumes'!Q41=0,"",'Wooden Volumes'!Q41)</f>
        <v/>
      </c>
      <c r="L100" s="535" t="str">
        <f>IF('Wooden Volumes'!R41=0,"",'Wooden Volumes'!R41)</f>
        <v/>
      </c>
      <c r="M100" s="536" t="str">
        <f>IF('Wooden Volumes'!S41=0,"",'Wooden Volumes'!S41)</f>
        <v/>
      </c>
    </row>
    <row r="101" spans="1:13">
      <c r="A101" s="525" t="s">
        <v>31240</v>
      </c>
      <c r="B101" s="526" t="s">
        <v>31240</v>
      </c>
      <c r="C101" s="527">
        <v>1</v>
      </c>
      <c r="D101" s="967">
        <f t="shared" si="2"/>
        <v>0</v>
      </c>
      <c r="E101" s="528" t="str">
        <f>IF('Wooden Volumes'!K40=0,"",'Wooden Volumes'!K40)</f>
        <v/>
      </c>
      <c r="F101" s="529" t="str">
        <f>IF('Wooden Volumes'!L40=0,"",'Wooden Volumes'!L40)</f>
        <v/>
      </c>
      <c r="G101" s="530" t="str">
        <f>IF('Wooden Volumes'!M40=0,"",'Wooden Volumes'!M40)</f>
        <v/>
      </c>
      <c r="H101" s="531" t="str">
        <f>IF('Wooden Volumes'!N40=0,"",'Wooden Volumes'!N40)</f>
        <v/>
      </c>
      <c r="I101" s="532" t="str">
        <f>IF('Wooden Volumes'!O40=0,"",'Wooden Volumes'!O40)</f>
        <v/>
      </c>
      <c r="J101" s="533" t="str">
        <f>IF('Wooden Volumes'!P40=0,"",'Wooden Volumes'!P40)</f>
        <v/>
      </c>
      <c r="K101" s="534" t="str">
        <f>IF('Wooden Volumes'!Q40=0,"",'Wooden Volumes'!Q40)</f>
        <v/>
      </c>
      <c r="L101" s="535" t="str">
        <f>IF('Wooden Volumes'!R40=0,"",'Wooden Volumes'!R40)</f>
        <v/>
      </c>
      <c r="M101" s="536" t="str">
        <f>IF('Wooden Volumes'!S40=0,"",'Wooden Volumes'!S40)</f>
        <v/>
      </c>
    </row>
    <row r="102" spans="1:13">
      <c r="A102" s="525" t="s">
        <v>31238</v>
      </c>
      <c r="B102" s="526" t="s">
        <v>31238</v>
      </c>
      <c r="C102" s="527">
        <v>1</v>
      </c>
      <c r="D102" s="967">
        <f t="shared" si="2"/>
        <v>0</v>
      </c>
      <c r="E102" s="528" t="str">
        <f>IF('Wooden Volumes'!K39=0,"",'Wooden Volumes'!K39)</f>
        <v/>
      </c>
      <c r="F102" s="529" t="str">
        <f>IF('Wooden Volumes'!L39=0,"",'Wooden Volumes'!L39)</f>
        <v/>
      </c>
      <c r="G102" s="530" t="str">
        <f>IF('Wooden Volumes'!M39=0,"",'Wooden Volumes'!M39)</f>
        <v/>
      </c>
      <c r="H102" s="531" t="str">
        <f>IF('Wooden Volumes'!N39=0,"",'Wooden Volumes'!N39)</f>
        <v/>
      </c>
      <c r="I102" s="532" t="str">
        <f>IF('Wooden Volumes'!O39=0,"",'Wooden Volumes'!O39)</f>
        <v/>
      </c>
      <c r="J102" s="533" t="str">
        <f>IF('Wooden Volumes'!P39=0,"",'Wooden Volumes'!P39)</f>
        <v/>
      </c>
      <c r="K102" s="534" t="str">
        <f>IF('Wooden Volumes'!Q39=0,"",'Wooden Volumes'!Q39)</f>
        <v/>
      </c>
      <c r="L102" s="535" t="str">
        <f>IF('Wooden Volumes'!R39=0,"",'Wooden Volumes'!R39)</f>
        <v/>
      </c>
      <c r="M102" s="536" t="str">
        <f>IF('Wooden Volumes'!S39=0,"",'Wooden Volumes'!S39)</f>
        <v/>
      </c>
    </row>
    <row r="103" spans="1:13">
      <c r="A103" s="525"/>
      <c r="B103" s="526"/>
      <c r="C103" s="527"/>
      <c r="D103" s="967"/>
      <c r="E103" s="528"/>
      <c r="F103" s="529"/>
      <c r="G103" s="530"/>
      <c r="H103" s="531"/>
      <c r="I103" s="532"/>
      <c r="J103" s="533"/>
      <c r="K103" s="534"/>
      <c r="L103" s="535"/>
      <c r="M103" s="536"/>
    </row>
    <row r="104" spans="1:13">
      <c r="A104" s="525" t="s">
        <v>31248</v>
      </c>
      <c r="B104" s="526" t="s">
        <v>31248</v>
      </c>
      <c r="C104" s="527">
        <v>1</v>
      </c>
      <c r="D104" s="967">
        <f t="shared" si="2"/>
        <v>0</v>
      </c>
      <c r="E104" s="528" t="str">
        <f>IF('Wooden Volumes'!K44=0,"",'Wooden Volumes'!K44)</f>
        <v/>
      </c>
      <c r="F104" s="529" t="str">
        <f>IF('Wooden Volumes'!L44=0,"",'Wooden Volumes'!L44)</f>
        <v/>
      </c>
      <c r="G104" s="530" t="str">
        <f>IF('Wooden Volumes'!M44=0,"",'Wooden Volumes'!M44)</f>
        <v/>
      </c>
      <c r="H104" s="531" t="str">
        <f>IF('Wooden Volumes'!N44=0,"",'Wooden Volumes'!N44)</f>
        <v/>
      </c>
      <c r="I104" s="532" t="str">
        <f>IF('Wooden Volumes'!O44=0,"",'Wooden Volumes'!O44)</f>
        <v/>
      </c>
      <c r="J104" s="533" t="str">
        <f>IF('Wooden Volumes'!P44=0,"",'Wooden Volumes'!P44)</f>
        <v/>
      </c>
      <c r="K104" s="534" t="str">
        <f>IF('Wooden Volumes'!Q44=0,"",'Wooden Volumes'!Q44)</f>
        <v/>
      </c>
      <c r="L104" s="535" t="str">
        <f>IF('Wooden Volumes'!R44=0,"",'Wooden Volumes'!R44)</f>
        <v/>
      </c>
      <c r="M104" s="536" t="str">
        <f>IF('Wooden Volumes'!S44=0,"",'Wooden Volumes'!S44)</f>
        <v/>
      </c>
    </row>
    <row r="105" spans="1:13">
      <c r="A105" s="525" t="s">
        <v>31250</v>
      </c>
      <c r="B105" s="526" t="s">
        <v>31250</v>
      </c>
      <c r="C105" s="527">
        <v>1</v>
      </c>
      <c r="D105" s="967">
        <f t="shared" si="2"/>
        <v>0</v>
      </c>
      <c r="E105" s="528" t="str">
        <f>IF('Wooden Volumes'!K45=0,"",'Wooden Volumes'!K45)</f>
        <v/>
      </c>
      <c r="F105" s="529" t="str">
        <f>IF('Wooden Volumes'!L45=0,"",'Wooden Volumes'!L45)</f>
        <v/>
      </c>
      <c r="G105" s="530" t="str">
        <f>IF('Wooden Volumes'!M45=0,"",'Wooden Volumes'!M45)</f>
        <v/>
      </c>
      <c r="H105" s="531" t="str">
        <f>IF('Wooden Volumes'!N45=0,"",'Wooden Volumes'!N45)</f>
        <v/>
      </c>
      <c r="I105" s="532" t="str">
        <f>IF('Wooden Volumes'!O45=0,"",'Wooden Volumes'!O45)</f>
        <v/>
      </c>
      <c r="J105" s="533" t="str">
        <f>IF('Wooden Volumes'!P45=0,"",'Wooden Volumes'!P45)</f>
        <v/>
      </c>
      <c r="K105" s="534" t="str">
        <f>IF('Wooden Volumes'!Q45=0,"",'Wooden Volumes'!Q45)</f>
        <v/>
      </c>
      <c r="L105" s="535" t="str">
        <f>IF('Wooden Volumes'!R45=0,"",'Wooden Volumes'!R45)</f>
        <v/>
      </c>
      <c r="M105" s="536" t="str">
        <f>IF('Wooden Volumes'!S45=0,"",'Wooden Volumes'!S45)</f>
        <v/>
      </c>
    </row>
    <row r="106" spans="1:13">
      <c r="A106" s="525" t="s">
        <v>31252</v>
      </c>
      <c r="B106" s="526" t="s">
        <v>31252</v>
      </c>
      <c r="C106" s="527">
        <v>1</v>
      </c>
      <c r="D106" s="967">
        <f t="shared" si="2"/>
        <v>0</v>
      </c>
      <c r="E106" s="528" t="str">
        <f>IF('Wooden Volumes'!K46=0,"",'Wooden Volumes'!K46)</f>
        <v/>
      </c>
      <c r="F106" s="529" t="str">
        <f>IF('Wooden Volumes'!L46=0,"",'Wooden Volumes'!L46)</f>
        <v/>
      </c>
      <c r="G106" s="530" t="str">
        <f>IF('Wooden Volumes'!M46=0,"",'Wooden Volumes'!M46)</f>
        <v/>
      </c>
      <c r="H106" s="531" t="str">
        <f>IF('Wooden Volumes'!N46=0,"",'Wooden Volumes'!N46)</f>
        <v/>
      </c>
      <c r="I106" s="532" t="str">
        <f>IF('Wooden Volumes'!O46=0,"",'Wooden Volumes'!O46)</f>
        <v/>
      </c>
      <c r="J106" s="533" t="str">
        <f>IF('Wooden Volumes'!P46=0,"",'Wooden Volumes'!P46)</f>
        <v/>
      </c>
      <c r="K106" s="534" t="str">
        <f>IF('Wooden Volumes'!Q46=0,"",'Wooden Volumes'!Q46)</f>
        <v/>
      </c>
      <c r="L106" s="535" t="str">
        <f>IF('Wooden Volumes'!R46=0,"",'Wooden Volumes'!R46)</f>
        <v/>
      </c>
      <c r="M106" s="536" t="str">
        <f>IF('Wooden Volumes'!S46=0,"",'Wooden Volumes'!S46)</f>
        <v/>
      </c>
    </row>
    <row r="107" spans="1:13">
      <c r="A107" s="525" t="s">
        <v>31254</v>
      </c>
      <c r="B107" s="526" t="s">
        <v>31254</v>
      </c>
      <c r="C107" s="527">
        <v>1</v>
      </c>
      <c r="D107" s="967">
        <f t="shared" si="2"/>
        <v>0</v>
      </c>
      <c r="E107" s="528" t="str">
        <f>IF('Wooden Volumes'!K47=0,"",'Wooden Volumes'!K47)</f>
        <v/>
      </c>
      <c r="F107" s="529" t="str">
        <f>IF('Wooden Volumes'!L47=0,"",'Wooden Volumes'!L47)</f>
        <v/>
      </c>
      <c r="G107" s="530" t="str">
        <f>IF('Wooden Volumes'!M47=0,"",'Wooden Volumes'!M47)</f>
        <v/>
      </c>
      <c r="H107" s="531" t="str">
        <f>IF('Wooden Volumes'!N47=0,"",'Wooden Volumes'!N47)</f>
        <v/>
      </c>
      <c r="I107" s="532" t="str">
        <f>IF('Wooden Volumes'!O47=0,"",'Wooden Volumes'!O47)</f>
        <v/>
      </c>
      <c r="J107" s="533" t="str">
        <f>IF('Wooden Volumes'!P47=0,"",'Wooden Volumes'!P47)</f>
        <v/>
      </c>
      <c r="K107" s="534" t="str">
        <f>IF('Wooden Volumes'!Q47=0,"",'Wooden Volumes'!Q47)</f>
        <v/>
      </c>
      <c r="L107" s="535" t="str">
        <f>IF('Wooden Volumes'!R47=0,"",'Wooden Volumes'!R47)</f>
        <v/>
      </c>
      <c r="M107" s="536" t="str">
        <f>IF('Wooden Volumes'!S47=0,"",'Wooden Volumes'!S47)</f>
        <v/>
      </c>
    </row>
    <row r="108" spans="1:13">
      <c r="A108" s="525" t="s">
        <v>31256</v>
      </c>
      <c r="B108" s="526" t="s">
        <v>31256</v>
      </c>
      <c r="C108" s="527">
        <v>1</v>
      </c>
      <c r="D108" s="967">
        <f t="shared" si="2"/>
        <v>0</v>
      </c>
      <c r="E108" s="528" t="str">
        <f>IF('Wooden Volumes'!K48=0,"",'Wooden Volumes'!K48)</f>
        <v/>
      </c>
      <c r="F108" s="529" t="str">
        <f>IF('Wooden Volumes'!L48=0,"",'Wooden Volumes'!L48)</f>
        <v/>
      </c>
      <c r="G108" s="530" t="str">
        <f>IF('Wooden Volumes'!M48=0,"",'Wooden Volumes'!M48)</f>
        <v/>
      </c>
      <c r="H108" s="531" t="str">
        <f>IF('Wooden Volumes'!N48=0,"",'Wooden Volumes'!N48)</f>
        <v/>
      </c>
      <c r="I108" s="532" t="str">
        <f>IF('Wooden Volumes'!O48=0,"",'Wooden Volumes'!O48)</f>
        <v/>
      </c>
      <c r="J108" s="533" t="str">
        <f>IF('Wooden Volumes'!P48=0,"",'Wooden Volumes'!P48)</f>
        <v/>
      </c>
      <c r="K108" s="534" t="str">
        <f>IF('Wooden Volumes'!Q48=0,"",'Wooden Volumes'!Q48)</f>
        <v/>
      </c>
      <c r="L108" s="535" t="str">
        <f>IF('Wooden Volumes'!R48=0,"",'Wooden Volumes'!R48)</f>
        <v/>
      </c>
      <c r="M108" s="536" t="str">
        <f>IF('Wooden Volumes'!S48=0,"",'Wooden Volumes'!S48)</f>
        <v/>
      </c>
    </row>
    <row r="109" spans="1:13">
      <c r="A109" s="525" t="s">
        <v>31258</v>
      </c>
      <c r="B109" s="526" t="s">
        <v>31258</v>
      </c>
      <c r="C109" s="527">
        <v>1</v>
      </c>
      <c r="D109" s="967">
        <f t="shared" si="2"/>
        <v>0</v>
      </c>
      <c r="E109" s="528" t="str">
        <f>IF('Wooden Volumes'!K49=0,"",'Wooden Volumes'!K49)</f>
        <v/>
      </c>
      <c r="F109" s="529" t="str">
        <f>IF('Wooden Volumes'!L49=0,"",'Wooden Volumes'!L49)</f>
        <v/>
      </c>
      <c r="G109" s="530" t="str">
        <f>IF('Wooden Volumes'!M49=0,"",'Wooden Volumes'!M49)</f>
        <v/>
      </c>
      <c r="H109" s="531" t="str">
        <f>IF('Wooden Volumes'!N49=0,"",'Wooden Volumes'!N49)</f>
        <v/>
      </c>
      <c r="I109" s="532" t="str">
        <f>IF('Wooden Volumes'!O49=0,"",'Wooden Volumes'!O49)</f>
        <v/>
      </c>
      <c r="J109" s="533" t="str">
        <f>IF('Wooden Volumes'!P49=0,"",'Wooden Volumes'!P49)</f>
        <v/>
      </c>
      <c r="K109" s="534" t="str">
        <f>IF('Wooden Volumes'!Q49=0,"",'Wooden Volumes'!Q49)</f>
        <v/>
      </c>
      <c r="L109" s="535" t="str">
        <f>IF('Wooden Volumes'!R49=0,"",'Wooden Volumes'!R49)</f>
        <v/>
      </c>
      <c r="M109" s="536" t="str">
        <f>IF('Wooden Volumes'!S49=0,"",'Wooden Volumes'!S49)</f>
        <v/>
      </c>
    </row>
    <row r="110" spans="1:13">
      <c r="A110" s="525"/>
      <c r="B110" s="526"/>
      <c r="C110" s="527"/>
      <c r="D110" s="967"/>
      <c r="E110" s="52"/>
      <c r="F110" s="52"/>
      <c r="G110" s="52"/>
      <c r="H110" s="52"/>
      <c r="I110" s="52"/>
      <c r="J110" s="52"/>
      <c r="K110" s="52"/>
      <c r="L110" s="52"/>
      <c r="M110" s="52"/>
    </row>
    <row r="111" spans="1:13">
      <c r="A111" s="525" t="s">
        <v>31924</v>
      </c>
      <c r="B111" s="526" t="s">
        <v>31924</v>
      </c>
      <c r="C111" s="527">
        <v>1</v>
      </c>
      <c r="D111" s="967">
        <f t="shared" si="2"/>
        <v>0</v>
      </c>
      <c r="E111" s="528" t="str">
        <f>IF('Wooden Volumes'!K31=0,"",'Wooden Volumes'!K31)</f>
        <v/>
      </c>
      <c r="F111" s="529" t="str">
        <f>IF('Wooden Volumes'!L31=0,"",'Wooden Volumes'!L31)</f>
        <v/>
      </c>
      <c r="G111" s="530" t="str">
        <f>IF('Wooden Volumes'!M31=0,"",'Wooden Volumes'!M31)</f>
        <v/>
      </c>
      <c r="H111" s="531" t="str">
        <f>IF('Wooden Volumes'!N31=0,"",'Wooden Volumes'!N31)</f>
        <v/>
      </c>
      <c r="I111" s="532" t="str">
        <f>IF('Wooden Volumes'!O31=0,"",'Wooden Volumes'!O31)</f>
        <v/>
      </c>
      <c r="J111" s="533" t="str">
        <f>IF('Wooden Volumes'!P31=0,"",'Wooden Volumes'!P31)</f>
        <v/>
      </c>
      <c r="K111" s="534" t="str">
        <f>IF('Wooden Volumes'!Q31=0,"",'Wooden Volumes'!Q31)</f>
        <v/>
      </c>
      <c r="L111" s="535" t="str">
        <f>IF('Wooden Volumes'!R31=0,"",'Wooden Volumes'!R31)</f>
        <v/>
      </c>
      <c r="M111" s="536" t="str">
        <f>IF('Wooden Volumes'!S31=0,"",'Wooden Volumes'!S31)</f>
        <v/>
      </c>
    </row>
    <row r="112" spans="1:13">
      <c r="A112" s="525" t="s">
        <v>31925</v>
      </c>
      <c r="B112" s="526" t="s">
        <v>31925</v>
      </c>
      <c r="C112" s="527">
        <v>1</v>
      </c>
      <c r="D112" s="967">
        <f t="shared" si="2"/>
        <v>0</v>
      </c>
      <c r="E112" s="528" t="str">
        <f>IF('Wooden Volumes'!K32=0,"",'Wooden Volumes'!K32)</f>
        <v/>
      </c>
      <c r="F112" s="529" t="str">
        <f>IF('Wooden Volumes'!L32=0,"",'Wooden Volumes'!L32)</f>
        <v/>
      </c>
      <c r="G112" s="530" t="str">
        <f>IF('Wooden Volumes'!M32=0,"",'Wooden Volumes'!M32)</f>
        <v/>
      </c>
      <c r="H112" s="531" t="str">
        <f>IF('Wooden Volumes'!N32=0,"",'Wooden Volumes'!N32)</f>
        <v/>
      </c>
      <c r="I112" s="532" t="str">
        <f>IF('Wooden Volumes'!O32=0,"",'Wooden Volumes'!O32)</f>
        <v/>
      </c>
      <c r="J112" s="533" t="str">
        <f>IF('Wooden Volumes'!P32=0,"",'Wooden Volumes'!P32)</f>
        <v/>
      </c>
      <c r="K112" s="534" t="str">
        <f>IF('Wooden Volumes'!Q32=0,"",'Wooden Volumes'!Q32)</f>
        <v/>
      </c>
      <c r="L112" s="535" t="str">
        <f>IF('Wooden Volumes'!R32=0,"",'Wooden Volumes'!R32)</f>
        <v/>
      </c>
      <c r="M112" s="536" t="str">
        <f>IF('Wooden Volumes'!S32=0,"",'Wooden Volumes'!S32)</f>
        <v/>
      </c>
    </row>
    <row r="113" spans="1:13">
      <c r="A113" s="525" t="s">
        <v>31926</v>
      </c>
      <c r="B113" s="526" t="s">
        <v>31926</v>
      </c>
      <c r="C113" s="527">
        <v>1</v>
      </c>
      <c r="D113" s="967">
        <f t="shared" si="2"/>
        <v>0</v>
      </c>
      <c r="E113" s="528" t="str">
        <f>IF('Wooden Volumes'!K33=0,"",'Wooden Volumes'!K33)</f>
        <v/>
      </c>
      <c r="F113" s="529" t="str">
        <f>IF('Wooden Volumes'!L33=0,"",'Wooden Volumes'!L33)</f>
        <v/>
      </c>
      <c r="G113" s="530" t="str">
        <f>IF('Wooden Volumes'!M33=0,"",'Wooden Volumes'!M33)</f>
        <v/>
      </c>
      <c r="H113" s="531" t="str">
        <f>IF('Wooden Volumes'!N33=0,"",'Wooden Volumes'!N33)</f>
        <v/>
      </c>
      <c r="I113" s="532" t="str">
        <f>IF('Wooden Volumes'!O33=0,"",'Wooden Volumes'!O33)</f>
        <v/>
      </c>
      <c r="J113" s="533" t="str">
        <f>IF('Wooden Volumes'!P33=0,"",'Wooden Volumes'!P33)</f>
        <v/>
      </c>
      <c r="K113" s="534" t="str">
        <f>IF('Wooden Volumes'!Q33=0,"",'Wooden Volumes'!Q33)</f>
        <v/>
      </c>
      <c r="L113" s="535" t="str">
        <f>IF('Wooden Volumes'!R33=0,"",'Wooden Volumes'!R33)</f>
        <v/>
      </c>
      <c r="M113" s="536" t="str">
        <f>IF('Wooden Volumes'!S33=0,"",'Wooden Volumes'!S33)</f>
        <v/>
      </c>
    </row>
    <row r="114" spans="1:13">
      <c r="A114" s="525" t="s">
        <v>31927</v>
      </c>
      <c r="B114" s="526" t="s">
        <v>31927</v>
      </c>
      <c r="C114" s="527">
        <v>1</v>
      </c>
      <c r="D114" s="967">
        <f t="shared" si="2"/>
        <v>0</v>
      </c>
      <c r="E114" s="528" t="str">
        <f>IF('Wooden Volumes'!K34=0,"",'Wooden Volumes'!K34)</f>
        <v/>
      </c>
      <c r="F114" s="529" t="str">
        <f>IF('Wooden Volumes'!L34=0,"",'Wooden Volumes'!L34)</f>
        <v/>
      </c>
      <c r="G114" s="530" t="str">
        <f>IF('Wooden Volumes'!M34=0,"",'Wooden Volumes'!M34)</f>
        <v/>
      </c>
      <c r="H114" s="531" t="str">
        <f>IF('Wooden Volumes'!N34=0,"",'Wooden Volumes'!N34)</f>
        <v/>
      </c>
      <c r="I114" s="532" t="str">
        <f>IF('Wooden Volumes'!O34=0,"",'Wooden Volumes'!O34)</f>
        <v/>
      </c>
      <c r="J114" s="533" t="str">
        <f>IF('Wooden Volumes'!P34=0,"",'Wooden Volumes'!P34)</f>
        <v/>
      </c>
      <c r="K114" s="534" t="str">
        <f>IF('Wooden Volumes'!Q34=0,"",'Wooden Volumes'!Q34)</f>
        <v/>
      </c>
      <c r="L114" s="535" t="str">
        <f>IF('Wooden Volumes'!R34=0,"",'Wooden Volumes'!R34)</f>
        <v/>
      </c>
      <c r="M114" s="536" t="str">
        <f>IF('Wooden Volumes'!S34=0,"",'Wooden Volumes'!S34)</f>
        <v/>
      </c>
    </row>
    <row r="115" spans="1:13">
      <c r="A115" s="525"/>
      <c r="B115" s="526"/>
      <c r="C115" s="527"/>
      <c r="D115" s="967"/>
      <c r="E115" s="528"/>
      <c r="F115" s="529"/>
      <c r="G115" s="530"/>
      <c r="H115" s="531"/>
      <c r="I115" s="532"/>
      <c r="J115" s="533"/>
      <c r="K115" s="534"/>
      <c r="L115" s="535"/>
      <c r="M115" s="536"/>
    </row>
    <row r="116" spans="1:13">
      <c r="A116" s="525" t="s">
        <v>31928</v>
      </c>
      <c r="B116" s="526" t="s">
        <v>31928</v>
      </c>
      <c r="C116" s="527">
        <v>1</v>
      </c>
      <c r="D116" s="967">
        <f t="shared" si="2"/>
        <v>0</v>
      </c>
      <c r="E116" s="528" t="str">
        <f>IF('Wooden Volumes'!K35=0,"",'Wooden Volumes'!K35)</f>
        <v/>
      </c>
      <c r="F116" s="529" t="str">
        <f>IF('Wooden Volumes'!L35=0,"",'Wooden Volumes'!L35)</f>
        <v/>
      </c>
      <c r="G116" s="530" t="str">
        <f>IF('Wooden Volumes'!M35=0,"",'Wooden Volumes'!M35)</f>
        <v/>
      </c>
      <c r="H116" s="531" t="str">
        <f>IF('Wooden Volumes'!N35=0,"",'Wooden Volumes'!N35)</f>
        <v/>
      </c>
      <c r="I116" s="532" t="str">
        <f>IF('Wooden Volumes'!O35=0,"",'Wooden Volumes'!O35)</f>
        <v/>
      </c>
      <c r="J116" s="533" t="str">
        <f>IF('Wooden Volumes'!P35=0,"",'Wooden Volumes'!P35)</f>
        <v/>
      </c>
      <c r="K116" s="534" t="str">
        <f>IF('Wooden Volumes'!Q35=0,"",'Wooden Volumes'!Q35)</f>
        <v/>
      </c>
      <c r="L116" s="535" t="str">
        <f>IF('Wooden Volumes'!R35=0,"",'Wooden Volumes'!R35)</f>
        <v/>
      </c>
      <c r="M116" s="536" t="str">
        <f>IF('Wooden Volumes'!S35=0,"",'Wooden Volumes'!S35)</f>
        <v/>
      </c>
    </row>
    <row r="117" spans="1:13">
      <c r="A117" s="525" t="s">
        <v>31929</v>
      </c>
      <c r="B117" s="526" t="s">
        <v>31929</v>
      </c>
      <c r="C117" s="527">
        <v>1</v>
      </c>
      <c r="D117" s="967">
        <f t="shared" si="2"/>
        <v>0</v>
      </c>
      <c r="E117" s="528" t="str">
        <f>IF('Wooden Volumes'!K36=0,"",'Wooden Volumes'!K36)</f>
        <v/>
      </c>
      <c r="F117" s="529" t="str">
        <f>IF('Wooden Volumes'!L36=0,"",'Wooden Volumes'!L36)</f>
        <v/>
      </c>
      <c r="G117" s="530" t="str">
        <f>IF('Wooden Volumes'!M36=0,"",'Wooden Volumes'!M36)</f>
        <v/>
      </c>
      <c r="H117" s="531" t="str">
        <f>IF('Wooden Volumes'!N36=0,"",'Wooden Volumes'!N36)</f>
        <v/>
      </c>
      <c r="I117" s="532" t="str">
        <f>IF('Wooden Volumes'!O36=0,"",'Wooden Volumes'!O36)</f>
        <v/>
      </c>
      <c r="J117" s="533" t="str">
        <f>IF('Wooden Volumes'!P36=0,"",'Wooden Volumes'!P36)</f>
        <v/>
      </c>
      <c r="K117" s="534" t="str">
        <f>IF('Wooden Volumes'!Q36=0,"",'Wooden Volumes'!Q36)</f>
        <v/>
      </c>
      <c r="L117" s="535" t="str">
        <f>IF('Wooden Volumes'!R36=0,"",'Wooden Volumes'!R36)</f>
        <v/>
      </c>
      <c r="M117" s="536" t="str">
        <f>IF('Wooden Volumes'!S36=0,"",'Wooden Volumes'!S36)</f>
        <v/>
      </c>
    </row>
    <row r="118" spans="1:13">
      <c r="A118" s="525" t="s">
        <v>31930</v>
      </c>
      <c r="B118" s="526" t="s">
        <v>31930</v>
      </c>
      <c r="C118" s="527">
        <v>1</v>
      </c>
      <c r="D118" s="967">
        <f t="shared" si="2"/>
        <v>0</v>
      </c>
      <c r="E118" s="528" t="str">
        <f>IF('Wooden Volumes'!K37=0,"",'Wooden Volumes'!K37)</f>
        <v/>
      </c>
      <c r="F118" s="529" t="str">
        <f>IF('Wooden Volumes'!L37=0,"",'Wooden Volumes'!L37)</f>
        <v/>
      </c>
      <c r="G118" s="530" t="str">
        <f>IF('Wooden Volumes'!M37=0,"",'Wooden Volumes'!M37)</f>
        <v/>
      </c>
      <c r="H118" s="531" t="str">
        <f>IF('Wooden Volumes'!N37=0,"",'Wooden Volumes'!N37)</f>
        <v/>
      </c>
      <c r="I118" s="532" t="str">
        <f>IF('Wooden Volumes'!O37=0,"",'Wooden Volumes'!O37)</f>
        <v/>
      </c>
      <c r="J118" s="533" t="str">
        <f>IF('Wooden Volumes'!P37=0,"",'Wooden Volumes'!P37)</f>
        <v/>
      </c>
      <c r="K118" s="534" t="str">
        <f>IF('Wooden Volumes'!Q37=0,"",'Wooden Volumes'!Q37)</f>
        <v/>
      </c>
      <c r="L118" s="535" t="str">
        <f>IF('Wooden Volumes'!R37=0,"",'Wooden Volumes'!R37)</f>
        <v/>
      </c>
      <c r="M118" s="536" t="str">
        <f>IF('Wooden Volumes'!S37=0,"",'Wooden Volumes'!S37)</f>
        <v/>
      </c>
    </row>
    <row r="119" spans="1:13">
      <c r="A119" s="525" t="s">
        <v>31300</v>
      </c>
      <c r="B119" s="526" t="s">
        <v>31300</v>
      </c>
      <c r="C119" s="527">
        <v>1</v>
      </c>
      <c r="D119" s="967">
        <f t="shared" si="2"/>
        <v>0</v>
      </c>
      <c r="E119" s="528" t="str">
        <f>IF('Wooden Volumes'!K84=0,"",'Wooden Volumes'!K84)</f>
        <v/>
      </c>
      <c r="F119" s="529" t="str">
        <f>IF('Wooden Volumes'!L84=0,"",'Wooden Volumes'!L84)</f>
        <v/>
      </c>
      <c r="G119" s="530" t="str">
        <f>IF('Wooden Volumes'!M84=0,"",'Wooden Volumes'!M84)</f>
        <v/>
      </c>
      <c r="H119" s="531" t="str">
        <f>IF('Wooden Volumes'!N84=0,"",'Wooden Volumes'!N84)</f>
        <v/>
      </c>
      <c r="I119" s="532" t="str">
        <f>IF('Wooden Volumes'!O84=0,"",'Wooden Volumes'!O84)</f>
        <v/>
      </c>
      <c r="J119" s="533" t="str">
        <f>IF('Wooden Volumes'!P84=0,"",'Wooden Volumes'!P84)</f>
        <v/>
      </c>
      <c r="K119" s="534" t="str">
        <f>IF('Wooden Volumes'!Q84=0,"",'Wooden Volumes'!Q84)</f>
        <v/>
      </c>
      <c r="L119" s="535" t="str">
        <f>IF('Wooden Volumes'!R84=0,"",'Wooden Volumes'!R84)</f>
        <v/>
      </c>
      <c r="M119" s="536" t="str">
        <f>IF('Wooden Volumes'!S84=0,"",'Wooden Volumes'!S84)</f>
        <v/>
      </c>
    </row>
    <row r="120" spans="1:13">
      <c r="A120" s="525" t="s">
        <v>31302</v>
      </c>
      <c r="B120" s="526" t="s">
        <v>31302</v>
      </c>
      <c r="C120" s="527">
        <v>1</v>
      </c>
      <c r="D120" s="967">
        <f t="shared" si="2"/>
        <v>0</v>
      </c>
      <c r="E120" s="528" t="str">
        <f>IF('Wooden Volumes'!K85=0,"",'Wooden Volumes'!K85)</f>
        <v/>
      </c>
      <c r="F120" s="529" t="str">
        <f>IF('Wooden Volumes'!L85=0,"",'Wooden Volumes'!L85)</f>
        <v/>
      </c>
      <c r="G120" s="530" t="str">
        <f>IF('Wooden Volumes'!M85=0,"",'Wooden Volumes'!M85)</f>
        <v/>
      </c>
      <c r="H120" s="531" t="str">
        <f>IF('Wooden Volumes'!N85=0,"",'Wooden Volumes'!N85)</f>
        <v/>
      </c>
      <c r="I120" s="532" t="str">
        <f>IF('Wooden Volumes'!O85=0,"",'Wooden Volumes'!O85)</f>
        <v/>
      </c>
      <c r="J120" s="533" t="str">
        <f>IF('Wooden Volumes'!P85=0,"",'Wooden Volumes'!P85)</f>
        <v/>
      </c>
      <c r="K120" s="534" t="str">
        <f>IF('Wooden Volumes'!Q85=0,"",'Wooden Volumes'!Q85)</f>
        <v/>
      </c>
      <c r="L120" s="535" t="str">
        <f>IF('Wooden Volumes'!R85=0,"",'Wooden Volumes'!R85)</f>
        <v/>
      </c>
      <c r="M120" s="536" t="str">
        <f>IF('Wooden Volumes'!S85=0,"",'Wooden Volumes'!S85)</f>
        <v/>
      </c>
    </row>
    <row r="121" spans="1:13">
      <c r="A121" s="525" t="s">
        <v>31304</v>
      </c>
      <c r="B121" s="526" t="s">
        <v>31304</v>
      </c>
      <c r="C121" s="527">
        <v>1</v>
      </c>
      <c r="D121" s="967">
        <f t="shared" si="2"/>
        <v>0</v>
      </c>
      <c r="E121" s="528" t="str">
        <f>IF('Wooden Volumes'!K86=0,"",'Wooden Volumes'!K86)</f>
        <v/>
      </c>
      <c r="F121" s="529" t="str">
        <f>IF('Wooden Volumes'!L86=0,"",'Wooden Volumes'!L86)</f>
        <v/>
      </c>
      <c r="G121" s="530" t="str">
        <f>IF('Wooden Volumes'!M86=0,"",'Wooden Volumes'!M86)</f>
        <v/>
      </c>
      <c r="H121" s="531" t="str">
        <f>IF('Wooden Volumes'!N86=0,"",'Wooden Volumes'!N86)</f>
        <v/>
      </c>
      <c r="I121" s="532" t="str">
        <f>IF('Wooden Volumes'!O86=0,"",'Wooden Volumes'!O86)</f>
        <v/>
      </c>
      <c r="J121" s="533" t="str">
        <f>IF('Wooden Volumes'!P86=0,"",'Wooden Volumes'!P86)</f>
        <v/>
      </c>
      <c r="K121" s="534" t="str">
        <f>IF('Wooden Volumes'!Q86=0,"",'Wooden Volumes'!Q86)</f>
        <v/>
      </c>
      <c r="L121" s="535" t="str">
        <f>IF('Wooden Volumes'!R86=0,"",'Wooden Volumes'!R86)</f>
        <v/>
      </c>
      <c r="M121" s="536" t="str">
        <f>IF('Wooden Volumes'!S86=0,"",'Wooden Volumes'!S86)</f>
        <v/>
      </c>
    </row>
    <row r="122" spans="1:13">
      <c r="A122" s="525" t="s">
        <v>31306</v>
      </c>
      <c r="B122" s="526" t="s">
        <v>31306</v>
      </c>
      <c r="C122" s="527">
        <v>1</v>
      </c>
      <c r="D122" s="967">
        <f t="shared" si="2"/>
        <v>0</v>
      </c>
      <c r="E122" s="528" t="str">
        <f>IF('Wooden Volumes'!K87=0,"",'Wooden Volumes'!K87)</f>
        <v/>
      </c>
      <c r="F122" s="529" t="str">
        <f>IF('Wooden Volumes'!L87=0,"",'Wooden Volumes'!L87)</f>
        <v/>
      </c>
      <c r="G122" s="530" t="str">
        <f>IF('Wooden Volumes'!M87=0,"",'Wooden Volumes'!M87)</f>
        <v/>
      </c>
      <c r="H122" s="531" t="str">
        <f>IF('Wooden Volumes'!N87=0,"",'Wooden Volumes'!N87)</f>
        <v/>
      </c>
      <c r="I122" s="532" t="str">
        <f>IF('Wooden Volumes'!O87=0,"",'Wooden Volumes'!O87)</f>
        <v/>
      </c>
      <c r="J122" s="533" t="str">
        <f>IF('Wooden Volumes'!P87=0,"",'Wooden Volumes'!P87)</f>
        <v/>
      </c>
      <c r="K122" s="534" t="str">
        <f>IF('Wooden Volumes'!Q87=0,"",'Wooden Volumes'!Q87)</f>
        <v/>
      </c>
      <c r="L122" s="535" t="str">
        <f>IF('Wooden Volumes'!R87=0,"",'Wooden Volumes'!R87)</f>
        <v/>
      </c>
      <c r="M122" s="536" t="str">
        <f>IF('Wooden Volumes'!S87=0,"",'Wooden Volumes'!S87)</f>
        <v/>
      </c>
    </row>
    <row r="123" spans="1:13">
      <c r="A123" s="525" t="s">
        <v>31308</v>
      </c>
      <c r="B123" s="526" t="s">
        <v>31308</v>
      </c>
      <c r="C123" s="527">
        <v>1</v>
      </c>
      <c r="D123" s="967">
        <f t="shared" si="2"/>
        <v>0</v>
      </c>
      <c r="E123" s="528" t="str">
        <f>IF('Wooden Volumes'!K88=0,"",'Wooden Volumes'!K88)</f>
        <v/>
      </c>
      <c r="F123" s="529" t="str">
        <f>IF('Wooden Volumes'!L88=0,"",'Wooden Volumes'!L88)</f>
        <v/>
      </c>
      <c r="G123" s="530" t="str">
        <f>IF('Wooden Volumes'!M88=0,"",'Wooden Volumes'!M88)</f>
        <v/>
      </c>
      <c r="H123" s="531" t="str">
        <f>IF('Wooden Volumes'!N88=0,"",'Wooden Volumes'!N88)</f>
        <v/>
      </c>
      <c r="I123" s="532" t="str">
        <f>IF('Wooden Volumes'!O88=0,"",'Wooden Volumes'!O88)</f>
        <v/>
      </c>
      <c r="J123" s="533" t="str">
        <f>IF('Wooden Volumes'!P88=0,"",'Wooden Volumes'!P88)</f>
        <v/>
      </c>
      <c r="K123" s="534" t="str">
        <f>IF('Wooden Volumes'!Q88=0,"",'Wooden Volumes'!Q88)</f>
        <v/>
      </c>
      <c r="L123" s="535" t="str">
        <f>IF('Wooden Volumes'!R88=0,"",'Wooden Volumes'!R88)</f>
        <v/>
      </c>
      <c r="M123" s="536" t="str">
        <f>IF('Wooden Volumes'!S88=0,"",'Wooden Volumes'!S88)</f>
        <v/>
      </c>
    </row>
    <row r="124" spans="1:13">
      <c r="A124" s="525" t="s">
        <v>31310</v>
      </c>
      <c r="B124" s="526" t="s">
        <v>31310</v>
      </c>
      <c r="C124" s="527">
        <v>1</v>
      </c>
      <c r="D124" s="967">
        <f t="shared" si="2"/>
        <v>0</v>
      </c>
      <c r="E124" s="528" t="str">
        <f>IF('Wooden Volumes'!K89=0,"",'Wooden Volumes'!K89)</f>
        <v/>
      </c>
      <c r="F124" s="529" t="str">
        <f>IF('Wooden Volumes'!L89=0,"",'Wooden Volumes'!L89)</f>
        <v/>
      </c>
      <c r="G124" s="530" t="str">
        <f>IF('Wooden Volumes'!M89=0,"",'Wooden Volumes'!M89)</f>
        <v/>
      </c>
      <c r="H124" s="531" t="str">
        <f>IF('Wooden Volumes'!N89=0,"",'Wooden Volumes'!N89)</f>
        <v/>
      </c>
      <c r="I124" s="532" t="str">
        <f>IF('Wooden Volumes'!O89=0,"",'Wooden Volumes'!O89)</f>
        <v/>
      </c>
      <c r="J124" s="533" t="str">
        <f>IF('Wooden Volumes'!P89=0,"",'Wooden Volumes'!P89)</f>
        <v/>
      </c>
      <c r="K124" s="534" t="str">
        <f>IF('Wooden Volumes'!Q89=0,"",'Wooden Volumes'!Q89)</f>
        <v/>
      </c>
      <c r="L124" s="535" t="str">
        <f>IF('Wooden Volumes'!R89=0,"",'Wooden Volumes'!R89)</f>
        <v/>
      </c>
      <c r="M124" s="536" t="str">
        <f>IF('Wooden Volumes'!S89=0,"",'Wooden Volumes'!S89)</f>
        <v/>
      </c>
    </row>
    <row r="125" spans="1:13">
      <c r="A125" s="525"/>
      <c r="B125" s="526"/>
      <c r="C125" s="527"/>
      <c r="D125" s="967"/>
      <c r="E125" s="52"/>
      <c r="F125" s="52"/>
      <c r="G125" s="52"/>
      <c r="H125" s="52"/>
      <c r="I125" s="52"/>
      <c r="J125" s="52"/>
      <c r="K125" s="52"/>
      <c r="L125" s="52"/>
      <c r="M125" s="52"/>
    </row>
    <row r="126" spans="1:13">
      <c r="A126" s="525" t="s">
        <v>31314</v>
      </c>
      <c r="B126" s="526" t="s">
        <v>31314</v>
      </c>
      <c r="C126" s="527">
        <v>1</v>
      </c>
      <c r="D126" s="967">
        <f t="shared" si="2"/>
        <v>0</v>
      </c>
      <c r="E126" s="528" t="str">
        <f>IF('Wooden Volumes'!K74=0,"",'Wooden Volumes'!K74)</f>
        <v/>
      </c>
      <c r="F126" s="529" t="str">
        <f>IF('Wooden Volumes'!L74=0,"",'Wooden Volumes'!L74)</f>
        <v/>
      </c>
      <c r="G126" s="530" t="str">
        <f>IF('Wooden Volumes'!M74=0,"",'Wooden Volumes'!M74)</f>
        <v/>
      </c>
      <c r="H126" s="531" t="str">
        <f>IF('Wooden Volumes'!N74=0,"",'Wooden Volumes'!N74)</f>
        <v/>
      </c>
      <c r="I126" s="532" t="str">
        <f>IF('Wooden Volumes'!O74=0,"",'Wooden Volumes'!O74)</f>
        <v/>
      </c>
      <c r="J126" s="533" t="str">
        <f>IF('Wooden Volumes'!P74=0,"",'Wooden Volumes'!P74)</f>
        <v/>
      </c>
      <c r="K126" s="534" t="str">
        <f>IF('Wooden Volumes'!Q74=0,"",'Wooden Volumes'!Q74)</f>
        <v/>
      </c>
      <c r="L126" s="535" t="str">
        <f>IF('Wooden Volumes'!R74=0,"",'Wooden Volumes'!R74)</f>
        <v/>
      </c>
      <c r="M126" s="536" t="str">
        <f>IF('Wooden Volumes'!S74=0,"",'Wooden Volumes'!S74)</f>
        <v/>
      </c>
    </row>
    <row r="127" spans="1:13">
      <c r="A127" s="525" t="s">
        <v>31312</v>
      </c>
      <c r="B127" s="526" t="s">
        <v>31312</v>
      </c>
      <c r="C127" s="527">
        <v>1</v>
      </c>
      <c r="D127" s="967">
        <f t="shared" si="2"/>
        <v>0</v>
      </c>
      <c r="E127" s="528" t="str">
        <f>IF('Wooden Volumes'!K75=0,"",'Wooden Volumes'!K75)</f>
        <v/>
      </c>
      <c r="F127" s="529" t="str">
        <f>IF('Wooden Volumes'!L75=0,"",'Wooden Volumes'!L75)</f>
        <v/>
      </c>
      <c r="G127" s="530" t="str">
        <f>IF('Wooden Volumes'!M75=0,"",'Wooden Volumes'!M75)</f>
        <v/>
      </c>
      <c r="H127" s="531" t="str">
        <f>IF('Wooden Volumes'!N75=0,"",'Wooden Volumes'!N75)</f>
        <v/>
      </c>
      <c r="I127" s="532" t="str">
        <f>IF('Wooden Volumes'!O75=0,"",'Wooden Volumes'!O75)</f>
        <v/>
      </c>
      <c r="J127" s="533" t="str">
        <f>IF('Wooden Volumes'!P75=0,"",'Wooden Volumes'!P75)</f>
        <v/>
      </c>
      <c r="K127" s="534" t="str">
        <f>IF('Wooden Volumes'!Q75=0,"",'Wooden Volumes'!Q75)</f>
        <v/>
      </c>
      <c r="L127" s="535" t="str">
        <f>IF('Wooden Volumes'!R75=0,"",'Wooden Volumes'!R75)</f>
        <v/>
      </c>
      <c r="M127" s="536" t="str">
        <f>IF('Wooden Volumes'!S75=0,"",'Wooden Volumes'!S75)</f>
        <v/>
      </c>
    </row>
    <row r="128" spans="1:13">
      <c r="A128" s="525" t="s">
        <v>31318</v>
      </c>
      <c r="B128" s="526" t="s">
        <v>31318</v>
      </c>
      <c r="C128" s="527">
        <v>1</v>
      </c>
      <c r="D128" s="967">
        <f t="shared" si="2"/>
        <v>0</v>
      </c>
      <c r="E128" s="528" t="str">
        <f>IF('Wooden Volumes'!K76=0,"",'Wooden Volumes'!K76)</f>
        <v/>
      </c>
      <c r="F128" s="529" t="str">
        <f>IF('Wooden Volumes'!L76=0,"",'Wooden Volumes'!L76)</f>
        <v/>
      </c>
      <c r="G128" s="530" t="str">
        <f>IF('Wooden Volumes'!M76=0,"",'Wooden Volumes'!M76)</f>
        <v/>
      </c>
      <c r="H128" s="531" t="str">
        <f>IF('Wooden Volumes'!N76=0,"",'Wooden Volumes'!N76)</f>
        <v/>
      </c>
      <c r="I128" s="532" t="str">
        <f>IF('Wooden Volumes'!O76=0,"",'Wooden Volumes'!O76)</f>
        <v/>
      </c>
      <c r="J128" s="533" t="str">
        <f>IF('Wooden Volumes'!P76=0,"",'Wooden Volumes'!P76)</f>
        <v/>
      </c>
      <c r="K128" s="534" t="str">
        <f>IF('Wooden Volumes'!Q76=0,"",'Wooden Volumes'!Q76)</f>
        <v/>
      </c>
      <c r="L128" s="535" t="str">
        <f>IF('Wooden Volumes'!R76=0,"",'Wooden Volumes'!R76)</f>
        <v/>
      </c>
      <c r="M128" s="536" t="str">
        <f>IF('Wooden Volumes'!S76=0,"",'Wooden Volumes'!S76)</f>
        <v/>
      </c>
    </row>
    <row r="129" spans="1:13">
      <c r="A129" s="525" t="s">
        <v>31316</v>
      </c>
      <c r="B129" s="526" t="s">
        <v>31316</v>
      </c>
      <c r="C129" s="527">
        <v>1</v>
      </c>
      <c r="D129" s="967">
        <f t="shared" si="2"/>
        <v>0</v>
      </c>
      <c r="E129" s="528" t="str">
        <f>IF('Wooden Volumes'!K77=0,"",'Wooden Volumes'!K77)</f>
        <v/>
      </c>
      <c r="F129" s="529" t="str">
        <f>IF('Wooden Volumes'!L77=0,"",'Wooden Volumes'!L77)</f>
        <v/>
      </c>
      <c r="G129" s="530" t="str">
        <f>IF('Wooden Volumes'!M77=0,"",'Wooden Volumes'!M77)</f>
        <v/>
      </c>
      <c r="H129" s="531" t="str">
        <f>IF('Wooden Volumes'!N77=0,"",'Wooden Volumes'!N77)</f>
        <v/>
      </c>
      <c r="I129" s="532" t="str">
        <f>IF('Wooden Volumes'!O77=0,"",'Wooden Volumes'!O77)</f>
        <v/>
      </c>
      <c r="J129" s="533" t="str">
        <f>IF('Wooden Volumes'!P77=0,"",'Wooden Volumes'!P77)</f>
        <v/>
      </c>
      <c r="K129" s="534" t="str">
        <f>IF('Wooden Volumes'!Q77=0,"",'Wooden Volumes'!Q77)</f>
        <v/>
      </c>
      <c r="L129" s="535" t="str">
        <f>IF('Wooden Volumes'!R77=0,"",'Wooden Volumes'!R77)</f>
        <v/>
      </c>
      <c r="M129" s="536" t="str">
        <f>IF('Wooden Volumes'!S77=0,"",'Wooden Volumes'!S77)</f>
        <v/>
      </c>
    </row>
    <row r="130" spans="1:13">
      <c r="A130" s="525" t="s">
        <v>31322</v>
      </c>
      <c r="B130" s="526" t="s">
        <v>31322</v>
      </c>
      <c r="C130" s="527">
        <v>1</v>
      </c>
      <c r="D130" s="967">
        <f t="shared" si="2"/>
        <v>0</v>
      </c>
      <c r="E130" s="528" t="str">
        <f>IF('Wooden Volumes'!K78=0,"",'Wooden Volumes'!K78)</f>
        <v/>
      </c>
      <c r="F130" s="529" t="str">
        <f>IF('Wooden Volumes'!L78=0,"",'Wooden Volumes'!L78)</f>
        <v/>
      </c>
      <c r="G130" s="530" t="str">
        <f>IF('Wooden Volumes'!M78=0,"",'Wooden Volumes'!M78)</f>
        <v/>
      </c>
      <c r="H130" s="531" t="str">
        <f>IF('Wooden Volumes'!N78=0,"",'Wooden Volumes'!N78)</f>
        <v/>
      </c>
      <c r="I130" s="532" t="str">
        <f>IF('Wooden Volumes'!O78=0,"",'Wooden Volumes'!O78)</f>
        <v/>
      </c>
      <c r="J130" s="533" t="str">
        <f>IF('Wooden Volumes'!P78=0,"",'Wooden Volumes'!P78)</f>
        <v/>
      </c>
      <c r="K130" s="534" t="str">
        <f>IF('Wooden Volumes'!Q78=0,"",'Wooden Volumes'!Q78)</f>
        <v/>
      </c>
      <c r="L130" s="535" t="str">
        <f>IF('Wooden Volumes'!R78=0,"",'Wooden Volumes'!R78)</f>
        <v/>
      </c>
      <c r="M130" s="536" t="str">
        <f>IF('Wooden Volumes'!S78=0,"",'Wooden Volumes'!S78)</f>
        <v/>
      </c>
    </row>
    <row r="131" spans="1:13">
      <c r="A131" s="525" t="s">
        <v>31320</v>
      </c>
      <c r="B131" s="526" t="s">
        <v>31320</v>
      </c>
      <c r="C131" s="527">
        <v>1</v>
      </c>
      <c r="D131" s="967">
        <f t="shared" si="2"/>
        <v>0</v>
      </c>
      <c r="E131" s="528" t="str">
        <f>IF('Wooden Volumes'!K79=0,"",'Wooden Volumes'!K79)</f>
        <v/>
      </c>
      <c r="F131" s="529" t="str">
        <f>IF('Wooden Volumes'!L79=0,"",'Wooden Volumes'!L79)</f>
        <v/>
      </c>
      <c r="G131" s="530" t="str">
        <f>IF('Wooden Volumes'!M79=0,"",'Wooden Volumes'!M79)</f>
        <v/>
      </c>
      <c r="H131" s="531" t="str">
        <f>IF('Wooden Volumes'!N79=0,"",'Wooden Volumes'!N79)</f>
        <v/>
      </c>
      <c r="I131" s="532" t="str">
        <f>IF('Wooden Volumes'!O79=0,"",'Wooden Volumes'!O79)</f>
        <v/>
      </c>
      <c r="J131" s="533" t="str">
        <f>IF('Wooden Volumes'!P79=0,"",'Wooden Volumes'!P79)</f>
        <v/>
      </c>
      <c r="K131" s="534" t="str">
        <f>IF('Wooden Volumes'!Q79=0,"",'Wooden Volumes'!Q79)</f>
        <v/>
      </c>
      <c r="L131" s="535" t="str">
        <f>IF('Wooden Volumes'!R79=0,"",'Wooden Volumes'!R79)</f>
        <v/>
      </c>
      <c r="M131" s="536" t="str">
        <f>IF('Wooden Volumes'!S79=0,"",'Wooden Volumes'!S79)</f>
        <v/>
      </c>
    </row>
    <row r="132" spans="1:13">
      <c r="A132" s="525" t="s">
        <v>31326</v>
      </c>
      <c r="B132" s="526" t="s">
        <v>31326</v>
      </c>
      <c r="C132" s="527">
        <v>1</v>
      </c>
      <c r="D132" s="967">
        <f t="shared" si="2"/>
        <v>0</v>
      </c>
      <c r="E132" s="528" t="str">
        <f>IF('Wooden Volumes'!K80=0,"",'Wooden Volumes'!K80)</f>
        <v/>
      </c>
      <c r="F132" s="529" t="str">
        <f>IF('Wooden Volumes'!L80=0,"",'Wooden Volumes'!L80)</f>
        <v/>
      </c>
      <c r="G132" s="530" t="str">
        <f>IF('Wooden Volumes'!M80=0,"",'Wooden Volumes'!M80)</f>
        <v/>
      </c>
      <c r="H132" s="531" t="str">
        <f>IF('Wooden Volumes'!N80=0,"",'Wooden Volumes'!N80)</f>
        <v/>
      </c>
      <c r="I132" s="532" t="str">
        <f>IF('Wooden Volumes'!O80=0,"",'Wooden Volumes'!O80)</f>
        <v/>
      </c>
      <c r="J132" s="533" t="str">
        <f>IF('Wooden Volumes'!P80=0,"",'Wooden Volumes'!P80)</f>
        <v/>
      </c>
      <c r="K132" s="534" t="str">
        <f>IF('Wooden Volumes'!Q80=0,"",'Wooden Volumes'!Q80)</f>
        <v/>
      </c>
      <c r="L132" s="535" t="str">
        <f>IF('Wooden Volumes'!R80=0,"",'Wooden Volumes'!R80)</f>
        <v/>
      </c>
      <c r="M132" s="536" t="str">
        <f>IF('Wooden Volumes'!S80=0,"",'Wooden Volumes'!S80)</f>
        <v/>
      </c>
    </row>
    <row r="133" spans="1:13">
      <c r="A133" s="525" t="s">
        <v>31324</v>
      </c>
      <c r="B133" s="526" t="s">
        <v>31324</v>
      </c>
      <c r="C133" s="527">
        <v>1</v>
      </c>
      <c r="D133" s="967">
        <f t="shared" si="2"/>
        <v>0</v>
      </c>
      <c r="E133" s="528" t="str">
        <f>IF('Wooden Volumes'!K81=0,"",'Wooden Volumes'!K81)</f>
        <v/>
      </c>
      <c r="F133" s="529" t="str">
        <f>IF('Wooden Volumes'!L81=0,"",'Wooden Volumes'!L81)</f>
        <v/>
      </c>
      <c r="G133" s="530" t="str">
        <f>IF('Wooden Volumes'!M81=0,"",'Wooden Volumes'!M81)</f>
        <v/>
      </c>
      <c r="H133" s="531" t="str">
        <f>IF('Wooden Volumes'!N81=0,"",'Wooden Volumes'!N81)</f>
        <v/>
      </c>
      <c r="I133" s="532" t="str">
        <f>IF('Wooden Volumes'!O81=0,"",'Wooden Volumes'!O81)</f>
        <v/>
      </c>
      <c r="J133" s="533" t="str">
        <f>IF('Wooden Volumes'!P81=0,"",'Wooden Volumes'!P81)</f>
        <v/>
      </c>
      <c r="K133" s="534" t="str">
        <f>IF('Wooden Volumes'!Q81=0,"",'Wooden Volumes'!Q81)</f>
        <v/>
      </c>
      <c r="L133" s="535" t="str">
        <f>IF('Wooden Volumes'!R81=0,"",'Wooden Volumes'!R81)</f>
        <v/>
      </c>
      <c r="M133" s="536" t="str">
        <f>IF('Wooden Volumes'!S81=0,"",'Wooden Volumes'!S81)</f>
        <v/>
      </c>
    </row>
    <row r="134" spans="1:13">
      <c r="A134" s="525" t="s">
        <v>31324</v>
      </c>
      <c r="B134" s="526" t="s">
        <v>31324</v>
      </c>
      <c r="C134" s="527">
        <v>1</v>
      </c>
      <c r="D134" s="967">
        <f t="shared" ref="D134:D135" si="3">SUM(E134:M134)</f>
        <v>0</v>
      </c>
      <c r="E134" s="528" t="str">
        <f>IF('Wooden Volumes'!K82=0,"",'Wooden Volumes'!K82)</f>
        <v/>
      </c>
      <c r="F134" s="529" t="str">
        <f>IF('Wooden Volumes'!L82=0,"",'Wooden Volumes'!L82)</f>
        <v/>
      </c>
      <c r="G134" s="530" t="str">
        <f>IF('Wooden Volumes'!M82=0,"",'Wooden Volumes'!M82)</f>
        <v/>
      </c>
      <c r="H134" s="531" t="str">
        <f>IF('Wooden Volumes'!N82=0,"",'Wooden Volumes'!N82)</f>
        <v/>
      </c>
      <c r="I134" s="532" t="str">
        <f>IF('Wooden Volumes'!O82=0,"",'Wooden Volumes'!O82)</f>
        <v/>
      </c>
      <c r="J134" s="533" t="str">
        <f>IF('Wooden Volumes'!P82=0,"",'Wooden Volumes'!P82)</f>
        <v/>
      </c>
      <c r="K134" s="534" t="str">
        <f>IF('Wooden Volumes'!Q82=0,"",'Wooden Volumes'!Q82)</f>
        <v/>
      </c>
      <c r="L134" s="535" t="str">
        <f>IF('Wooden Volumes'!R82=0,"",'Wooden Volumes'!R82)</f>
        <v/>
      </c>
      <c r="M134" s="536" t="str">
        <f>IF('Wooden Volumes'!S82=0,"",'Wooden Volumes'!S82)</f>
        <v/>
      </c>
    </row>
    <row r="135" spans="1:13">
      <c r="A135" s="525" t="s">
        <v>31330</v>
      </c>
      <c r="B135" s="526" t="s">
        <v>31330</v>
      </c>
      <c r="C135" s="527">
        <v>1</v>
      </c>
      <c r="D135" s="967">
        <f t="shared" si="3"/>
        <v>0</v>
      </c>
      <c r="E135" s="528" t="str">
        <f>IF('Wooden Volumes'!K83=0,"",'Wooden Volumes'!K83)</f>
        <v/>
      </c>
      <c r="F135" s="529" t="str">
        <f>IF('Wooden Volumes'!L83=0,"",'Wooden Volumes'!L83)</f>
        <v/>
      </c>
      <c r="G135" s="530" t="str">
        <f>IF('Wooden Volumes'!M83=0,"",'Wooden Volumes'!M83)</f>
        <v/>
      </c>
      <c r="H135" s="531" t="str">
        <f>IF('Wooden Volumes'!N83=0,"",'Wooden Volumes'!N83)</f>
        <v/>
      </c>
      <c r="I135" s="532" t="str">
        <f>IF('Wooden Volumes'!O83=0,"",'Wooden Volumes'!O83)</f>
        <v/>
      </c>
      <c r="J135" s="533" t="str">
        <f>IF('Wooden Volumes'!P83=0,"",'Wooden Volumes'!P83)</f>
        <v/>
      </c>
      <c r="K135" s="534" t="str">
        <f>IF('Wooden Volumes'!Q83=0,"",'Wooden Volumes'!Q83)</f>
        <v/>
      </c>
      <c r="L135" s="535" t="str">
        <f>IF('Wooden Volumes'!R83=0,"",'Wooden Volumes'!R83)</f>
        <v/>
      </c>
      <c r="M135" s="536" t="str">
        <f>IF('Wooden Volumes'!S83=0,"",'Wooden Volumes'!S83)</f>
        <v/>
      </c>
    </row>
    <row r="136" spans="1:13">
      <c r="A136" s="525"/>
      <c r="B136" s="526"/>
      <c r="C136" s="527"/>
      <c r="D136" s="967"/>
      <c r="E136" s="52"/>
      <c r="F136" s="52"/>
      <c r="G136" s="52"/>
      <c r="H136" s="52"/>
      <c r="I136" s="52"/>
      <c r="J136" s="52"/>
      <c r="K136" s="52"/>
      <c r="L136" s="52"/>
      <c r="M136" s="52"/>
    </row>
    <row r="137" spans="1:13">
      <c r="A137" s="525" t="s">
        <v>31276</v>
      </c>
      <c r="B137" s="526" t="s">
        <v>31276</v>
      </c>
      <c r="C137" s="527">
        <v>1</v>
      </c>
      <c r="D137" s="967">
        <f t="shared" si="2"/>
        <v>0</v>
      </c>
      <c r="E137" s="528" t="str">
        <f>IF('Wooden Volumes'!K50=0,"",'Wooden Volumes'!K50)</f>
        <v/>
      </c>
      <c r="F137" s="529" t="str">
        <f>IF('Wooden Volumes'!L50=0,"",'Wooden Volumes'!L50)</f>
        <v/>
      </c>
      <c r="G137" s="530" t="str">
        <f>IF('Wooden Volumes'!M50=0,"",'Wooden Volumes'!M50)</f>
        <v/>
      </c>
      <c r="H137" s="531" t="str">
        <f>IF('Wooden Volumes'!N50=0,"",'Wooden Volumes'!N50)</f>
        <v/>
      </c>
      <c r="I137" s="532" t="str">
        <f>IF('Wooden Volumes'!O50=0,"",'Wooden Volumes'!O50)</f>
        <v/>
      </c>
      <c r="J137" s="533" t="str">
        <f>IF('Wooden Volumes'!P50=0,"",'Wooden Volumes'!P50)</f>
        <v/>
      </c>
      <c r="K137" s="534" t="str">
        <f>IF('Wooden Volumes'!Q50=0,"",'Wooden Volumes'!Q50)</f>
        <v/>
      </c>
      <c r="L137" s="535" t="str">
        <f>IF('Wooden Volumes'!R50=0,"",'Wooden Volumes'!R50)</f>
        <v/>
      </c>
      <c r="M137" s="536" t="str">
        <f>IF('Wooden Volumes'!S50=0,"",'Wooden Volumes'!S50)</f>
        <v/>
      </c>
    </row>
    <row r="138" spans="1:13">
      <c r="A138" s="525" t="s">
        <v>31278</v>
      </c>
      <c r="B138" s="526" t="s">
        <v>31278</v>
      </c>
      <c r="C138" s="527">
        <v>1</v>
      </c>
      <c r="D138" s="967">
        <f t="shared" si="2"/>
        <v>0</v>
      </c>
      <c r="E138" s="528" t="str">
        <f>IF('Wooden Volumes'!K51=0,"",'Wooden Volumes'!K51)</f>
        <v/>
      </c>
      <c r="F138" s="529" t="str">
        <f>IF('Wooden Volumes'!L51=0,"",'Wooden Volumes'!L51)</f>
        <v/>
      </c>
      <c r="G138" s="530" t="str">
        <f>IF('Wooden Volumes'!M51=0,"",'Wooden Volumes'!M51)</f>
        <v/>
      </c>
      <c r="H138" s="531" t="str">
        <f>IF('Wooden Volumes'!N51=0,"",'Wooden Volumes'!N51)</f>
        <v/>
      </c>
      <c r="I138" s="532" t="str">
        <f>IF('Wooden Volumes'!O51=0,"",'Wooden Volumes'!O51)</f>
        <v/>
      </c>
      <c r="J138" s="533" t="str">
        <f>IF('Wooden Volumes'!P51=0,"",'Wooden Volumes'!P51)</f>
        <v/>
      </c>
      <c r="K138" s="534" t="str">
        <f>IF('Wooden Volumes'!Q51=0,"",'Wooden Volumes'!Q51)</f>
        <v/>
      </c>
      <c r="L138" s="535" t="str">
        <f>IF('Wooden Volumes'!R51=0,"",'Wooden Volumes'!R51)</f>
        <v/>
      </c>
      <c r="M138" s="536" t="str">
        <f>IF('Wooden Volumes'!S51=0,"",'Wooden Volumes'!S51)</f>
        <v/>
      </c>
    </row>
    <row r="139" spans="1:13">
      <c r="A139" s="525" t="s">
        <v>31280</v>
      </c>
      <c r="B139" s="526" t="s">
        <v>31280</v>
      </c>
      <c r="C139" s="527">
        <v>1</v>
      </c>
      <c r="D139" s="967">
        <f t="shared" si="2"/>
        <v>0</v>
      </c>
      <c r="E139" s="528" t="str">
        <f>IF('Wooden Volumes'!K52=0,"",'Wooden Volumes'!K52)</f>
        <v/>
      </c>
      <c r="F139" s="529" t="str">
        <f>IF('Wooden Volumes'!L52=0,"",'Wooden Volumes'!L52)</f>
        <v/>
      </c>
      <c r="G139" s="530" t="str">
        <f>IF('Wooden Volumes'!M52=0,"",'Wooden Volumes'!M52)</f>
        <v/>
      </c>
      <c r="H139" s="531" t="str">
        <f>IF('Wooden Volumes'!N52=0,"",'Wooden Volumes'!N52)</f>
        <v/>
      </c>
      <c r="I139" s="532" t="str">
        <f>IF('Wooden Volumes'!O52=0,"",'Wooden Volumes'!O52)</f>
        <v/>
      </c>
      <c r="J139" s="533" t="str">
        <f>IF('Wooden Volumes'!P52=0,"",'Wooden Volumes'!P52)</f>
        <v/>
      </c>
      <c r="K139" s="534" t="str">
        <f>IF('Wooden Volumes'!Q52=0,"",'Wooden Volumes'!Q52)</f>
        <v/>
      </c>
      <c r="L139" s="535" t="str">
        <f>IF('Wooden Volumes'!R52=0,"",'Wooden Volumes'!R52)</f>
        <v/>
      </c>
      <c r="M139" s="536" t="str">
        <f>IF('Wooden Volumes'!S52=0,"",'Wooden Volumes'!S52)</f>
        <v/>
      </c>
    </row>
    <row r="140" spans="1:13">
      <c r="A140" s="525" t="s">
        <v>31282</v>
      </c>
      <c r="B140" s="526" t="s">
        <v>31282</v>
      </c>
      <c r="C140" s="527">
        <v>1</v>
      </c>
      <c r="D140" s="967">
        <f t="shared" ref="D140" si="4">SUM(E140:M140)</f>
        <v>0</v>
      </c>
      <c r="E140" s="528" t="str">
        <f>IF('Wooden Volumes'!K53=0,"",'Wooden Volumes'!K53)</f>
        <v/>
      </c>
      <c r="F140" s="529" t="str">
        <f>IF('Wooden Volumes'!L53=0,"",'Wooden Volumes'!L53)</f>
        <v/>
      </c>
      <c r="G140" s="530" t="str">
        <f>IF('Wooden Volumes'!M53=0,"",'Wooden Volumes'!M53)</f>
        <v/>
      </c>
      <c r="H140" s="531" t="str">
        <f>IF('Wooden Volumes'!N53=0,"",'Wooden Volumes'!N53)</f>
        <v/>
      </c>
      <c r="I140" s="532" t="str">
        <f>IF('Wooden Volumes'!O53=0,"",'Wooden Volumes'!O53)</f>
        <v/>
      </c>
      <c r="J140" s="533" t="str">
        <f>IF('Wooden Volumes'!P53=0,"",'Wooden Volumes'!P53)</f>
        <v/>
      </c>
      <c r="K140" s="534" t="str">
        <f>IF('Wooden Volumes'!Q53=0,"",'Wooden Volumes'!Q53)</f>
        <v/>
      </c>
      <c r="L140" s="535" t="str">
        <f>IF('Wooden Volumes'!R53=0,"",'Wooden Volumes'!R53)</f>
        <v/>
      </c>
      <c r="M140" s="536" t="str">
        <f>IF('Wooden Volumes'!S53=0,"",'Wooden Volumes'!S53)</f>
        <v/>
      </c>
    </row>
    <row r="141" spans="1:13">
      <c r="A141" s="525" t="s">
        <v>31284</v>
      </c>
      <c r="B141" s="526" t="s">
        <v>31284</v>
      </c>
      <c r="C141" s="527">
        <v>1</v>
      </c>
      <c r="D141" s="967">
        <f t="shared" si="2"/>
        <v>0</v>
      </c>
      <c r="E141" s="528" t="str">
        <f>IF('Wooden Volumes'!K54=0,"",'Wooden Volumes'!K54)</f>
        <v/>
      </c>
      <c r="F141" s="529" t="str">
        <f>IF('Wooden Volumes'!L54=0,"",'Wooden Volumes'!L54)</f>
        <v/>
      </c>
      <c r="G141" s="530" t="str">
        <f>IF('Wooden Volumes'!M54=0,"",'Wooden Volumes'!M54)</f>
        <v/>
      </c>
      <c r="H141" s="531" t="str">
        <f>IF('Wooden Volumes'!N54=0,"",'Wooden Volumes'!N54)</f>
        <v/>
      </c>
      <c r="I141" s="532" t="str">
        <f>IF('Wooden Volumes'!O54=0,"",'Wooden Volumes'!O54)</f>
        <v/>
      </c>
      <c r="J141" s="533" t="str">
        <f>IF('Wooden Volumes'!P54=0,"",'Wooden Volumes'!P54)</f>
        <v/>
      </c>
      <c r="K141" s="534" t="str">
        <f>IF('Wooden Volumes'!Q54=0,"",'Wooden Volumes'!Q54)</f>
        <v/>
      </c>
      <c r="L141" s="535" t="str">
        <f>IF('Wooden Volumes'!R54=0,"",'Wooden Volumes'!R54)</f>
        <v/>
      </c>
      <c r="M141" s="536" t="str">
        <f>IF('Wooden Volumes'!S54=0,"",'Wooden Volumes'!S54)</f>
        <v/>
      </c>
    </row>
    <row r="142" spans="1:13">
      <c r="A142" s="525" t="s">
        <v>31286</v>
      </c>
      <c r="B142" s="526" t="s">
        <v>31286</v>
      </c>
      <c r="C142" s="527">
        <v>1</v>
      </c>
      <c r="D142" s="967">
        <f t="shared" si="2"/>
        <v>0</v>
      </c>
      <c r="E142" s="528" t="str">
        <f>IF('Wooden Volumes'!K55=0,"",'Wooden Volumes'!K55)</f>
        <v/>
      </c>
      <c r="F142" s="529" t="str">
        <f>IF('Wooden Volumes'!L55=0,"",'Wooden Volumes'!L55)</f>
        <v/>
      </c>
      <c r="G142" s="530" t="str">
        <f>IF('Wooden Volumes'!M55=0,"",'Wooden Volumes'!M55)</f>
        <v/>
      </c>
      <c r="H142" s="531" t="str">
        <f>IF('Wooden Volumes'!N55=0,"",'Wooden Volumes'!N55)</f>
        <v/>
      </c>
      <c r="I142" s="532" t="str">
        <f>IF('Wooden Volumes'!O55=0,"",'Wooden Volumes'!O55)</f>
        <v/>
      </c>
      <c r="J142" s="533" t="str">
        <f>IF('Wooden Volumes'!P55=0,"",'Wooden Volumes'!P55)</f>
        <v/>
      </c>
      <c r="K142" s="534" t="str">
        <f>IF('Wooden Volumes'!Q55=0,"",'Wooden Volumes'!Q55)</f>
        <v/>
      </c>
      <c r="L142" s="535" t="str">
        <f>IF('Wooden Volumes'!R55=0,"",'Wooden Volumes'!R55)</f>
        <v/>
      </c>
      <c r="M142" s="536" t="str">
        <f>IF('Wooden Volumes'!S55=0,"",'Wooden Volumes'!S55)</f>
        <v/>
      </c>
    </row>
    <row r="143" spans="1:13">
      <c r="A143" s="525" t="s">
        <v>31288</v>
      </c>
      <c r="B143" s="526" t="s">
        <v>31288</v>
      </c>
      <c r="C143" s="527">
        <v>1</v>
      </c>
      <c r="D143" s="967">
        <f t="shared" si="2"/>
        <v>0</v>
      </c>
      <c r="E143" s="528" t="str">
        <f>IF('Wooden Volumes'!K56=0,"",'Wooden Volumes'!K56)</f>
        <v/>
      </c>
      <c r="F143" s="529" t="str">
        <f>IF('Wooden Volumes'!L56=0,"",'Wooden Volumes'!L56)</f>
        <v/>
      </c>
      <c r="G143" s="530" t="str">
        <f>IF('Wooden Volumes'!M56=0,"",'Wooden Volumes'!M56)</f>
        <v/>
      </c>
      <c r="H143" s="531" t="str">
        <f>IF('Wooden Volumes'!N56=0,"",'Wooden Volumes'!N56)</f>
        <v/>
      </c>
      <c r="I143" s="532" t="str">
        <f>IF('Wooden Volumes'!O56=0,"",'Wooden Volumes'!O56)</f>
        <v/>
      </c>
      <c r="J143" s="533" t="str">
        <f>IF('Wooden Volumes'!P56=0,"",'Wooden Volumes'!P56)</f>
        <v/>
      </c>
      <c r="K143" s="534" t="str">
        <f>IF('Wooden Volumes'!Q56=0,"",'Wooden Volumes'!Q56)</f>
        <v/>
      </c>
      <c r="L143" s="535" t="str">
        <f>IF('Wooden Volumes'!R56=0,"",'Wooden Volumes'!R56)</f>
        <v/>
      </c>
      <c r="M143" s="536" t="str">
        <f>IF('Wooden Volumes'!S56=0,"",'Wooden Volumes'!S56)</f>
        <v/>
      </c>
    </row>
    <row r="144" spans="1:13">
      <c r="A144" s="525" t="s">
        <v>31290</v>
      </c>
      <c r="B144" s="526" t="s">
        <v>31290</v>
      </c>
      <c r="C144" s="527">
        <v>1</v>
      </c>
      <c r="D144" s="967">
        <f t="shared" ref="D144" si="5">SUM(E144:M144)</f>
        <v>0</v>
      </c>
      <c r="E144" s="528" t="str">
        <f>IF('Wooden Volumes'!K57=0,"",'Wooden Volumes'!K57)</f>
        <v/>
      </c>
      <c r="F144" s="529" t="str">
        <f>IF('Wooden Volumes'!L57=0,"",'Wooden Volumes'!L57)</f>
        <v/>
      </c>
      <c r="G144" s="530" t="str">
        <f>IF('Wooden Volumes'!M57=0,"",'Wooden Volumes'!M57)</f>
        <v/>
      </c>
      <c r="H144" s="531" t="str">
        <f>IF('Wooden Volumes'!N57=0,"",'Wooden Volumes'!N57)</f>
        <v/>
      </c>
      <c r="I144" s="532" t="str">
        <f>IF('Wooden Volumes'!O57=0,"",'Wooden Volumes'!O57)</f>
        <v/>
      </c>
      <c r="J144" s="533" t="str">
        <f>IF('Wooden Volumes'!P57=0,"",'Wooden Volumes'!P57)</f>
        <v/>
      </c>
      <c r="K144" s="534" t="str">
        <f>IF('Wooden Volumes'!Q57=0,"",'Wooden Volumes'!Q57)</f>
        <v/>
      </c>
      <c r="L144" s="535" t="str">
        <f>IF('Wooden Volumes'!R57=0,"",'Wooden Volumes'!R57)</f>
        <v/>
      </c>
      <c r="M144" s="536" t="str">
        <f>IF('Wooden Volumes'!S57=0,"",'Wooden Volumes'!S57)</f>
        <v/>
      </c>
    </row>
    <row r="145" spans="1:13">
      <c r="A145" s="525" t="s">
        <v>31292</v>
      </c>
      <c r="B145" s="526" t="s">
        <v>31292</v>
      </c>
      <c r="C145" s="527">
        <v>1</v>
      </c>
      <c r="D145" s="967">
        <f t="shared" si="2"/>
        <v>0</v>
      </c>
      <c r="E145" s="528" t="str">
        <f>IF('Wooden Volumes'!K58=0,"",'Wooden Volumes'!K58)</f>
        <v/>
      </c>
      <c r="F145" s="529" t="str">
        <f>IF('Wooden Volumes'!L58=0,"",'Wooden Volumes'!L58)</f>
        <v/>
      </c>
      <c r="G145" s="530" t="str">
        <f>IF('Wooden Volumes'!M58=0,"",'Wooden Volumes'!M58)</f>
        <v/>
      </c>
      <c r="H145" s="531" t="str">
        <f>IF('Wooden Volumes'!N58=0,"",'Wooden Volumes'!N58)</f>
        <v/>
      </c>
      <c r="I145" s="532" t="str">
        <f>IF('Wooden Volumes'!O58=0,"",'Wooden Volumes'!O58)</f>
        <v/>
      </c>
      <c r="J145" s="533" t="str">
        <f>IF('Wooden Volumes'!P58=0,"",'Wooden Volumes'!P58)</f>
        <v/>
      </c>
      <c r="K145" s="534" t="str">
        <f>IF('Wooden Volumes'!Q58=0,"",'Wooden Volumes'!Q58)</f>
        <v/>
      </c>
      <c r="L145" s="535" t="str">
        <f>IF('Wooden Volumes'!R58=0,"",'Wooden Volumes'!R58)</f>
        <v/>
      </c>
      <c r="M145" s="536" t="str">
        <f>IF('Wooden Volumes'!S58=0,"",'Wooden Volumes'!S58)</f>
        <v/>
      </c>
    </row>
    <row r="146" spans="1:13">
      <c r="A146" s="525" t="s">
        <v>31294</v>
      </c>
      <c r="B146" s="526" t="s">
        <v>31294</v>
      </c>
      <c r="C146" s="527">
        <v>1</v>
      </c>
      <c r="D146" s="967">
        <f t="shared" si="2"/>
        <v>0</v>
      </c>
      <c r="E146" s="528" t="str">
        <f>IF('Wooden Volumes'!K59=0,"",'Wooden Volumes'!K59)</f>
        <v/>
      </c>
      <c r="F146" s="529" t="str">
        <f>IF('Wooden Volumes'!L59=0,"",'Wooden Volumes'!L59)</f>
        <v/>
      </c>
      <c r="G146" s="530" t="str">
        <f>IF('Wooden Volumes'!M59=0,"",'Wooden Volumes'!M59)</f>
        <v/>
      </c>
      <c r="H146" s="531" t="str">
        <f>IF('Wooden Volumes'!N59=0,"",'Wooden Volumes'!N59)</f>
        <v/>
      </c>
      <c r="I146" s="532" t="str">
        <f>IF('Wooden Volumes'!O59=0,"",'Wooden Volumes'!O59)</f>
        <v/>
      </c>
      <c r="J146" s="533" t="str">
        <f>IF('Wooden Volumes'!P59=0,"",'Wooden Volumes'!P59)</f>
        <v/>
      </c>
      <c r="K146" s="534" t="str">
        <f>IF('Wooden Volumes'!Q59=0,"",'Wooden Volumes'!Q59)</f>
        <v/>
      </c>
      <c r="L146" s="535" t="str">
        <f>IF('Wooden Volumes'!R59=0,"",'Wooden Volumes'!R59)</f>
        <v/>
      </c>
      <c r="M146" s="536" t="str">
        <f>IF('Wooden Volumes'!S59=0,"",'Wooden Volumes'!S59)</f>
        <v/>
      </c>
    </row>
    <row r="147" spans="1:13">
      <c r="A147" s="525" t="s">
        <v>31296</v>
      </c>
      <c r="B147" s="526" t="s">
        <v>31296</v>
      </c>
      <c r="C147" s="527">
        <v>1</v>
      </c>
      <c r="D147" s="967">
        <f t="shared" si="2"/>
        <v>0</v>
      </c>
      <c r="E147" s="528" t="str">
        <f>IF('Wooden Volumes'!K60=0,"",'Wooden Volumes'!K60)</f>
        <v/>
      </c>
      <c r="F147" s="529" t="str">
        <f>IF('Wooden Volumes'!L60=0,"",'Wooden Volumes'!L60)</f>
        <v/>
      </c>
      <c r="G147" s="530" t="str">
        <f>IF('Wooden Volumes'!M60=0,"",'Wooden Volumes'!M60)</f>
        <v/>
      </c>
      <c r="H147" s="531" t="str">
        <f>IF('Wooden Volumes'!N60=0,"",'Wooden Volumes'!N60)</f>
        <v/>
      </c>
      <c r="I147" s="532" t="str">
        <f>IF('Wooden Volumes'!O60=0,"",'Wooden Volumes'!O60)</f>
        <v/>
      </c>
      <c r="J147" s="533" t="str">
        <f>IF('Wooden Volumes'!P60=0,"",'Wooden Volumes'!P60)</f>
        <v/>
      </c>
      <c r="K147" s="534" t="str">
        <f>IF('Wooden Volumes'!Q60=0,"",'Wooden Volumes'!Q60)</f>
        <v/>
      </c>
      <c r="L147" s="535" t="str">
        <f>IF('Wooden Volumes'!R60=0,"",'Wooden Volumes'!R60)</f>
        <v/>
      </c>
      <c r="M147" s="536" t="str">
        <f>IF('Wooden Volumes'!S60=0,"",'Wooden Volumes'!S60)</f>
        <v/>
      </c>
    </row>
    <row r="148" spans="1:13">
      <c r="A148" s="525" t="s">
        <v>31298</v>
      </c>
      <c r="B148" s="526" t="s">
        <v>31298</v>
      </c>
      <c r="C148" s="527">
        <v>1</v>
      </c>
      <c r="D148" s="967">
        <f t="shared" ref="D148" si="6">SUM(E148:M148)</f>
        <v>0</v>
      </c>
      <c r="E148" s="528" t="str">
        <f>IF('Wooden Volumes'!K61=0,"",'Wooden Volumes'!K61)</f>
        <v/>
      </c>
      <c r="F148" s="529" t="str">
        <f>IF('Wooden Volumes'!L61=0,"",'Wooden Volumes'!L61)</f>
        <v/>
      </c>
      <c r="G148" s="530" t="str">
        <f>IF('Wooden Volumes'!M61=0,"",'Wooden Volumes'!M61)</f>
        <v/>
      </c>
      <c r="H148" s="531" t="str">
        <f>IF('Wooden Volumes'!N61=0,"",'Wooden Volumes'!N61)</f>
        <v/>
      </c>
      <c r="I148" s="532" t="str">
        <f>IF('Wooden Volumes'!O61=0,"",'Wooden Volumes'!O61)</f>
        <v/>
      </c>
      <c r="J148" s="533" t="str">
        <f>IF('Wooden Volumes'!P61=0,"",'Wooden Volumes'!P61)</f>
        <v/>
      </c>
      <c r="K148" s="534" t="str">
        <f>IF('Wooden Volumes'!Q61=0,"",'Wooden Volumes'!Q61)</f>
        <v/>
      </c>
      <c r="L148" s="535" t="str">
        <f>IF('Wooden Volumes'!R61=0,"",'Wooden Volumes'!R61)</f>
        <v/>
      </c>
      <c r="M148" s="536" t="str">
        <f>IF('Wooden Volumes'!S61=0,"",'Wooden Volumes'!S61)</f>
        <v/>
      </c>
    </row>
    <row r="149" spans="1:13">
      <c r="A149" s="525"/>
      <c r="B149" s="526"/>
      <c r="C149" s="527"/>
      <c r="D149" s="967"/>
      <c r="E149" s="52"/>
      <c r="F149" s="52"/>
      <c r="G149" s="52"/>
      <c r="H149" s="52"/>
      <c r="I149" s="52"/>
      <c r="J149" s="52"/>
      <c r="K149" s="52"/>
      <c r="L149" s="52"/>
      <c r="M149" s="52"/>
    </row>
    <row r="150" spans="1:13">
      <c r="A150" s="525" t="s">
        <v>31266</v>
      </c>
      <c r="B150" s="526" t="s">
        <v>31266</v>
      </c>
      <c r="C150" s="527">
        <v>1</v>
      </c>
      <c r="D150" s="967">
        <f t="shared" si="2"/>
        <v>0</v>
      </c>
      <c r="E150" s="528" t="str">
        <f>IF('Wooden Volumes'!K65=0,"",'Wooden Volumes'!K65)</f>
        <v/>
      </c>
      <c r="F150" s="529" t="str">
        <f>IF('Wooden Volumes'!L65=0,"",'Wooden Volumes'!L65)</f>
        <v/>
      </c>
      <c r="G150" s="530" t="str">
        <f>IF('Wooden Volumes'!M65=0,"",'Wooden Volumes'!M65)</f>
        <v/>
      </c>
      <c r="H150" s="531" t="str">
        <f>IF('Wooden Volumes'!N65=0,"",'Wooden Volumes'!N65)</f>
        <v/>
      </c>
      <c r="I150" s="532" t="str">
        <f>IF('Wooden Volumes'!O65=0,"",'Wooden Volumes'!O65)</f>
        <v/>
      </c>
      <c r="J150" s="533" t="str">
        <f>IF('Wooden Volumes'!P65=0,"",'Wooden Volumes'!P65)</f>
        <v/>
      </c>
      <c r="K150" s="534" t="str">
        <f>IF('Wooden Volumes'!Q65=0,"",'Wooden Volumes'!Q65)</f>
        <v/>
      </c>
      <c r="L150" s="535" t="str">
        <f>IF('Wooden Volumes'!R65=0,"",'Wooden Volumes'!R65)</f>
        <v/>
      </c>
      <c r="M150" s="536" t="str">
        <f>IF('Wooden Volumes'!S65=0,"",'Wooden Volumes'!S65)</f>
        <v/>
      </c>
    </row>
    <row r="151" spans="1:13">
      <c r="A151" s="525" t="s">
        <v>31264</v>
      </c>
      <c r="B151" s="526" t="s">
        <v>31264</v>
      </c>
      <c r="C151" s="527">
        <v>1</v>
      </c>
      <c r="D151" s="967">
        <f t="shared" ref="D151:D161" si="7">SUM(E151:M151)</f>
        <v>0</v>
      </c>
      <c r="E151" s="528" t="str">
        <f>IF('Wooden Volumes'!K64=0,"",'Wooden Volumes'!K64)</f>
        <v/>
      </c>
      <c r="F151" s="529" t="str">
        <f>IF('Wooden Volumes'!L64=0,"",'Wooden Volumes'!L64)</f>
        <v/>
      </c>
      <c r="G151" s="530" t="str">
        <f>IF('Wooden Volumes'!M64=0,"",'Wooden Volumes'!M64)</f>
        <v/>
      </c>
      <c r="H151" s="531" t="str">
        <f>IF('Wooden Volumes'!N64=0,"",'Wooden Volumes'!N64)</f>
        <v/>
      </c>
      <c r="I151" s="532" t="str">
        <f>IF('Wooden Volumes'!O64=0,"",'Wooden Volumes'!O64)</f>
        <v/>
      </c>
      <c r="J151" s="533" t="str">
        <f>IF('Wooden Volumes'!P64=0,"",'Wooden Volumes'!P64)</f>
        <v/>
      </c>
      <c r="K151" s="534" t="str">
        <f>IF('Wooden Volumes'!Q64=0,"",'Wooden Volumes'!Q64)</f>
        <v/>
      </c>
      <c r="L151" s="535" t="str">
        <f>IF('Wooden Volumes'!R64=0,"",'Wooden Volumes'!R64)</f>
        <v/>
      </c>
      <c r="M151" s="536" t="str">
        <f>IF('Wooden Volumes'!S64=0,"",'Wooden Volumes'!S64)</f>
        <v/>
      </c>
    </row>
    <row r="152" spans="1:13">
      <c r="A152" s="525" t="s">
        <v>31262</v>
      </c>
      <c r="B152" s="526" t="s">
        <v>31262</v>
      </c>
      <c r="C152" s="527">
        <v>1</v>
      </c>
      <c r="D152" s="967">
        <f t="shared" si="7"/>
        <v>0</v>
      </c>
      <c r="E152" s="528" t="str">
        <f>IF('Wooden Volumes'!K63=0,"",'Wooden Volumes'!K63)</f>
        <v/>
      </c>
      <c r="F152" s="529" t="str">
        <f>IF('Wooden Volumes'!L63=0,"",'Wooden Volumes'!L63)</f>
        <v/>
      </c>
      <c r="G152" s="530" t="str">
        <f>IF('Wooden Volumes'!M63=0,"",'Wooden Volumes'!M63)</f>
        <v/>
      </c>
      <c r="H152" s="531" t="str">
        <f>IF('Wooden Volumes'!N63=0,"",'Wooden Volumes'!N63)</f>
        <v/>
      </c>
      <c r="I152" s="532" t="str">
        <f>IF('Wooden Volumes'!O63=0,"",'Wooden Volumes'!O63)</f>
        <v/>
      </c>
      <c r="J152" s="533" t="str">
        <f>IF('Wooden Volumes'!P63=0,"",'Wooden Volumes'!P63)</f>
        <v/>
      </c>
      <c r="K152" s="534" t="str">
        <f>IF('Wooden Volumes'!Q63=0,"",'Wooden Volumes'!Q63)</f>
        <v/>
      </c>
      <c r="L152" s="535" t="str">
        <f>IF('Wooden Volumes'!R63=0,"",'Wooden Volumes'!R63)</f>
        <v/>
      </c>
      <c r="M152" s="536" t="str">
        <f>IF('Wooden Volumes'!S63=0,"",'Wooden Volumes'!S63)</f>
        <v/>
      </c>
    </row>
    <row r="153" spans="1:13">
      <c r="A153" s="525" t="s">
        <v>31260</v>
      </c>
      <c r="B153" s="526" t="s">
        <v>31260</v>
      </c>
      <c r="C153" s="527">
        <v>1</v>
      </c>
      <c r="D153" s="967">
        <f t="shared" si="7"/>
        <v>0</v>
      </c>
      <c r="E153" s="528" t="str">
        <f>IF('Wooden Volumes'!K62=0,"",'Wooden Volumes'!K62)</f>
        <v/>
      </c>
      <c r="F153" s="529" t="str">
        <f>IF('Wooden Volumes'!L62=0,"",'Wooden Volumes'!L62)</f>
        <v/>
      </c>
      <c r="G153" s="530" t="str">
        <f>IF('Wooden Volumes'!M62=0,"",'Wooden Volumes'!M62)</f>
        <v/>
      </c>
      <c r="H153" s="531" t="str">
        <f>IF('Wooden Volumes'!N62=0,"",'Wooden Volumes'!N62)</f>
        <v/>
      </c>
      <c r="I153" s="532" t="str">
        <f>IF('Wooden Volumes'!O62=0,"",'Wooden Volumes'!O62)</f>
        <v/>
      </c>
      <c r="J153" s="533" t="str">
        <f>IF('Wooden Volumes'!P62=0,"",'Wooden Volumes'!P62)</f>
        <v/>
      </c>
      <c r="K153" s="534" t="str">
        <f>IF('Wooden Volumes'!Q62=0,"",'Wooden Volumes'!Q62)</f>
        <v/>
      </c>
      <c r="L153" s="535" t="str">
        <f>IF('Wooden Volumes'!R62=0,"",'Wooden Volumes'!R62)</f>
        <v/>
      </c>
      <c r="M153" s="536" t="str">
        <f>IF('Wooden Volumes'!S62=0,"",'Wooden Volumes'!S62)</f>
        <v/>
      </c>
    </row>
    <row r="154" spans="1:13">
      <c r="A154" s="525" t="s">
        <v>31274</v>
      </c>
      <c r="B154" s="526" t="s">
        <v>31274</v>
      </c>
      <c r="C154" s="527">
        <v>1</v>
      </c>
      <c r="D154" s="967">
        <f t="shared" si="7"/>
        <v>0</v>
      </c>
      <c r="E154" s="528" t="str">
        <f>IF('Wooden Volumes'!K69=0,"",'Wooden Volumes'!K69)</f>
        <v/>
      </c>
      <c r="F154" s="529" t="str">
        <f>IF('Wooden Volumes'!L69=0,"",'Wooden Volumes'!L69)</f>
        <v/>
      </c>
      <c r="G154" s="530" t="str">
        <f>IF('Wooden Volumes'!M69=0,"",'Wooden Volumes'!M69)</f>
        <v/>
      </c>
      <c r="H154" s="531" t="str">
        <f>IF('Wooden Volumes'!N69=0,"",'Wooden Volumes'!N69)</f>
        <v/>
      </c>
      <c r="I154" s="532" t="str">
        <f>IF('Wooden Volumes'!O69=0,"",'Wooden Volumes'!O69)</f>
        <v/>
      </c>
      <c r="J154" s="533" t="str">
        <f>IF('Wooden Volumes'!P69=0,"",'Wooden Volumes'!P69)</f>
        <v/>
      </c>
      <c r="K154" s="534" t="str">
        <f>IF('Wooden Volumes'!Q69=0,"",'Wooden Volumes'!Q69)</f>
        <v/>
      </c>
      <c r="L154" s="535" t="str">
        <f>IF('Wooden Volumes'!R69=0,"",'Wooden Volumes'!R69)</f>
        <v/>
      </c>
      <c r="M154" s="536" t="str">
        <f>IF('Wooden Volumes'!S69=0,"",'Wooden Volumes'!S69)</f>
        <v/>
      </c>
    </row>
    <row r="155" spans="1:13">
      <c r="A155" s="525" t="s">
        <v>31272</v>
      </c>
      <c r="B155" s="526" t="s">
        <v>31272</v>
      </c>
      <c r="C155" s="527">
        <v>1</v>
      </c>
      <c r="D155" s="967">
        <f t="shared" si="7"/>
        <v>0</v>
      </c>
      <c r="E155" s="528" t="str">
        <f>IF('Wooden Volumes'!K68=0,"",'Wooden Volumes'!K68)</f>
        <v/>
      </c>
      <c r="F155" s="529" t="str">
        <f>IF('Wooden Volumes'!L68=0,"",'Wooden Volumes'!L68)</f>
        <v/>
      </c>
      <c r="G155" s="530" t="str">
        <f>IF('Wooden Volumes'!M68=0,"",'Wooden Volumes'!M68)</f>
        <v/>
      </c>
      <c r="H155" s="531" t="str">
        <f>IF('Wooden Volumes'!N68=0,"",'Wooden Volumes'!N68)</f>
        <v/>
      </c>
      <c r="I155" s="532" t="str">
        <f>IF('Wooden Volumes'!O68=0,"",'Wooden Volumes'!O68)</f>
        <v/>
      </c>
      <c r="J155" s="533" t="str">
        <f>IF('Wooden Volumes'!P68=0,"",'Wooden Volumes'!P68)</f>
        <v/>
      </c>
      <c r="K155" s="534" t="str">
        <f>IF('Wooden Volumes'!Q68=0,"",'Wooden Volumes'!Q68)</f>
        <v/>
      </c>
      <c r="L155" s="535" t="str">
        <f>IF('Wooden Volumes'!R68=0,"",'Wooden Volumes'!R68)</f>
        <v/>
      </c>
      <c r="M155" s="536" t="str">
        <f>IF('Wooden Volumes'!S68=0,"",'Wooden Volumes'!S68)</f>
        <v/>
      </c>
    </row>
    <row r="156" spans="1:13">
      <c r="A156" s="525" t="s">
        <v>31270</v>
      </c>
      <c r="B156" s="526" t="s">
        <v>31270</v>
      </c>
      <c r="C156" s="527">
        <v>1</v>
      </c>
      <c r="D156" s="967">
        <f t="shared" si="7"/>
        <v>0</v>
      </c>
      <c r="E156" s="528" t="str">
        <f>IF('Wooden Volumes'!K67=0,"",'Wooden Volumes'!K67)</f>
        <v/>
      </c>
      <c r="F156" s="529" t="str">
        <f>IF('Wooden Volumes'!L67=0,"",'Wooden Volumes'!L67)</f>
        <v/>
      </c>
      <c r="G156" s="530" t="str">
        <f>IF('Wooden Volumes'!M67=0,"",'Wooden Volumes'!M67)</f>
        <v/>
      </c>
      <c r="H156" s="531" t="str">
        <f>IF('Wooden Volumes'!N67=0,"",'Wooden Volumes'!N67)</f>
        <v/>
      </c>
      <c r="I156" s="532" t="str">
        <f>IF('Wooden Volumes'!O67=0,"",'Wooden Volumes'!O67)</f>
        <v/>
      </c>
      <c r="J156" s="533" t="str">
        <f>IF('Wooden Volumes'!P67=0,"",'Wooden Volumes'!P67)</f>
        <v/>
      </c>
      <c r="K156" s="534" t="str">
        <f>IF('Wooden Volumes'!Q67=0,"",'Wooden Volumes'!Q67)</f>
        <v/>
      </c>
      <c r="L156" s="535" t="str">
        <f>IF('Wooden Volumes'!R67=0,"",'Wooden Volumes'!R67)</f>
        <v/>
      </c>
      <c r="M156" s="536" t="str">
        <f>IF('Wooden Volumes'!S67=0,"",'Wooden Volumes'!S67)</f>
        <v/>
      </c>
    </row>
    <row r="157" spans="1:13">
      <c r="A157" s="525" t="s">
        <v>31268</v>
      </c>
      <c r="B157" s="526" t="s">
        <v>31268</v>
      </c>
      <c r="C157" s="527">
        <v>1</v>
      </c>
      <c r="D157" s="967">
        <f t="shared" si="7"/>
        <v>0</v>
      </c>
      <c r="E157" s="528" t="str">
        <f>IF('Wooden Volumes'!K66=0,"",'Wooden Volumes'!K66)</f>
        <v/>
      </c>
      <c r="F157" s="529" t="str">
        <f>IF('Wooden Volumes'!L66=0,"",'Wooden Volumes'!L66)</f>
        <v/>
      </c>
      <c r="G157" s="530" t="str">
        <f>IF('Wooden Volumes'!M66=0,"",'Wooden Volumes'!M66)</f>
        <v/>
      </c>
      <c r="H157" s="531" t="str">
        <f>IF('Wooden Volumes'!N66=0,"",'Wooden Volumes'!N66)</f>
        <v/>
      </c>
      <c r="I157" s="532" t="str">
        <f>IF('Wooden Volumes'!O66=0,"",'Wooden Volumes'!O66)</f>
        <v/>
      </c>
      <c r="J157" s="533" t="str">
        <f>IF('Wooden Volumes'!P66=0,"",'Wooden Volumes'!P66)</f>
        <v/>
      </c>
      <c r="K157" s="534" t="str">
        <f>IF('Wooden Volumes'!Q66=0,"",'Wooden Volumes'!Q66)</f>
        <v/>
      </c>
      <c r="L157" s="535" t="str">
        <f>IF('Wooden Volumes'!R66=0,"",'Wooden Volumes'!R66)</f>
        <v/>
      </c>
      <c r="M157" s="536" t="str">
        <f>IF('Wooden Volumes'!S66=0,"",'Wooden Volumes'!S66)</f>
        <v/>
      </c>
    </row>
    <row r="158" spans="1:13">
      <c r="A158" s="525" t="s">
        <v>31931</v>
      </c>
      <c r="B158" s="526" t="s">
        <v>31931</v>
      </c>
      <c r="C158" s="527">
        <v>1</v>
      </c>
      <c r="D158" s="967">
        <f t="shared" si="7"/>
        <v>0</v>
      </c>
      <c r="E158" s="528" t="str">
        <f>IF('Wooden Volumes'!K24=0,"",'Wooden Volumes'!K24)</f>
        <v/>
      </c>
      <c r="F158" s="529" t="str">
        <f>IF('Wooden Volumes'!L24=0,"",'Wooden Volumes'!L24)</f>
        <v/>
      </c>
      <c r="G158" s="530" t="str">
        <f>IF('Wooden Volumes'!M24=0,"",'Wooden Volumes'!M24)</f>
        <v/>
      </c>
      <c r="H158" s="531" t="str">
        <f>IF('Wooden Volumes'!N24=0,"",'Wooden Volumes'!N24)</f>
        <v/>
      </c>
      <c r="I158" s="532" t="str">
        <f>IF('Wooden Volumes'!O24=0,"",'Wooden Volumes'!O24)</f>
        <v/>
      </c>
      <c r="J158" s="533" t="str">
        <f>IF('Wooden Volumes'!P24=0,"",'Wooden Volumes'!P24)</f>
        <v/>
      </c>
      <c r="K158" s="534" t="str">
        <f>IF('Wooden Volumes'!Q24=0,"",'Wooden Volumes'!Q24)</f>
        <v/>
      </c>
      <c r="L158" s="535" t="str">
        <f>IF('Wooden Volumes'!R24=0,"",'Wooden Volumes'!R24)</f>
        <v/>
      </c>
      <c r="M158" s="536" t="str">
        <f>IF('Wooden Volumes'!S24=0,"",'Wooden Volumes'!S24)</f>
        <v/>
      </c>
    </row>
    <row r="159" spans="1:13">
      <c r="A159" s="525" t="s">
        <v>31932</v>
      </c>
      <c r="B159" s="526" t="s">
        <v>31932</v>
      </c>
      <c r="C159" s="527">
        <v>1</v>
      </c>
      <c r="D159" s="967">
        <f t="shared" si="7"/>
        <v>0</v>
      </c>
      <c r="E159" s="528" t="str">
        <f>IF('Wooden Volumes'!K25=0,"",'Wooden Volumes'!K25)</f>
        <v/>
      </c>
      <c r="F159" s="529" t="str">
        <f>IF('Wooden Volumes'!L25=0,"",'Wooden Volumes'!L25)</f>
        <v/>
      </c>
      <c r="G159" s="530" t="str">
        <f>IF('Wooden Volumes'!M25=0,"",'Wooden Volumes'!M25)</f>
        <v/>
      </c>
      <c r="H159" s="531" t="str">
        <f>IF('Wooden Volumes'!N25=0,"",'Wooden Volumes'!N25)</f>
        <v/>
      </c>
      <c r="I159" s="532" t="str">
        <f>IF('Wooden Volumes'!O25=0,"",'Wooden Volumes'!O25)</f>
        <v/>
      </c>
      <c r="J159" s="533" t="str">
        <f>IF('Wooden Volumes'!P25=0,"",'Wooden Volumes'!P25)</f>
        <v/>
      </c>
      <c r="K159" s="534" t="str">
        <f>IF('Wooden Volumes'!Q25=0,"",'Wooden Volumes'!Q25)</f>
        <v/>
      </c>
      <c r="L159" s="535" t="str">
        <f>IF('Wooden Volumes'!R25=0,"",'Wooden Volumes'!R25)</f>
        <v/>
      </c>
      <c r="M159" s="536" t="str">
        <f>IF('Wooden Volumes'!S25=0,"",'Wooden Volumes'!S25)</f>
        <v/>
      </c>
    </row>
    <row r="160" spans="1:13">
      <c r="A160" s="525" t="s">
        <v>31933</v>
      </c>
      <c r="B160" s="526" t="s">
        <v>31933</v>
      </c>
      <c r="C160" s="527">
        <v>1</v>
      </c>
      <c r="D160" s="967">
        <f t="shared" si="7"/>
        <v>0</v>
      </c>
      <c r="E160" s="528" t="str">
        <f>IF('Wooden Volumes'!K26=0,"",'Wooden Volumes'!K26)</f>
        <v/>
      </c>
      <c r="F160" s="529" t="str">
        <f>IF('Wooden Volumes'!L26=0,"",'Wooden Volumes'!L26)</f>
        <v/>
      </c>
      <c r="G160" s="530" t="str">
        <f>IF('Wooden Volumes'!M26=0,"",'Wooden Volumes'!M26)</f>
        <v/>
      </c>
      <c r="H160" s="531" t="str">
        <f>IF('Wooden Volumes'!N26=0,"",'Wooden Volumes'!N26)</f>
        <v/>
      </c>
      <c r="I160" s="532" t="str">
        <f>IF('Wooden Volumes'!O26=0,"",'Wooden Volumes'!O26)</f>
        <v/>
      </c>
      <c r="J160" s="533" t="str">
        <f>IF('Wooden Volumes'!P26=0,"",'Wooden Volumes'!P26)</f>
        <v/>
      </c>
      <c r="K160" s="534" t="str">
        <f>IF('Wooden Volumes'!Q26=0,"",'Wooden Volumes'!Q26)</f>
        <v/>
      </c>
      <c r="L160" s="535" t="str">
        <f>IF('Wooden Volumes'!R26=0,"",'Wooden Volumes'!R26)</f>
        <v/>
      </c>
      <c r="M160" s="536" t="str">
        <f>IF('Wooden Volumes'!S26=0,"",'Wooden Volumes'!S26)</f>
        <v/>
      </c>
    </row>
    <row r="161" spans="1:14">
      <c r="A161" s="525" t="s">
        <v>31934</v>
      </c>
      <c r="B161" s="526" t="s">
        <v>31934</v>
      </c>
      <c r="C161" s="527">
        <v>1</v>
      </c>
      <c r="D161" s="967">
        <f t="shared" si="7"/>
        <v>0</v>
      </c>
      <c r="E161" s="528" t="str">
        <f>IF('Wooden Volumes'!K27=0,"",'Wooden Volumes'!K27)</f>
        <v/>
      </c>
      <c r="F161" s="529" t="str">
        <f>IF('Wooden Volumes'!L27=0,"",'Wooden Volumes'!L27)</f>
        <v/>
      </c>
      <c r="G161" s="530" t="str">
        <f>IF('Wooden Volumes'!M27=0,"",'Wooden Volumes'!M27)</f>
        <v/>
      </c>
      <c r="H161" s="531" t="str">
        <f>IF('Wooden Volumes'!N27=0,"",'Wooden Volumes'!N27)</f>
        <v/>
      </c>
      <c r="I161" s="532" t="str">
        <f>IF('Wooden Volumes'!O27=0,"",'Wooden Volumes'!O27)</f>
        <v/>
      </c>
      <c r="J161" s="533" t="str">
        <f>IF('Wooden Volumes'!P27=0,"",'Wooden Volumes'!P27)</f>
        <v/>
      </c>
      <c r="K161" s="534" t="str">
        <f>IF('Wooden Volumes'!Q27=0,"",'Wooden Volumes'!Q27)</f>
        <v/>
      </c>
      <c r="L161" s="535" t="str">
        <f>IF('Wooden Volumes'!R27=0,"",'Wooden Volumes'!R27)</f>
        <v/>
      </c>
      <c r="M161" s="536" t="str">
        <f>IF('Wooden Volumes'!S27=0,"",'Wooden Volumes'!S27)</f>
        <v/>
      </c>
    </row>
    <row r="162" spans="1:14">
      <c r="A162" s="525"/>
      <c r="B162" s="526"/>
      <c r="C162" s="527"/>
      <c r="D162" s="967"/>
      <c r="E162" s="52"/>
      <c r="F162" s="52"/>
      <c r="G162" s="52"/>
      <c r="H162" s="52"/>
      <c r="I162" s="52"/>
      <c r="J162" s="52"/>
      <c r="K162" s="52"/>
      <c r="L162" s="52"/>
      <c r="M162" s="52"/>
    </row>
    <row r="163" spans="1:14">
      <c r="A163" s="525" t="s">
        <v>31236</v>
      </c>
      <c r="B163" s="526" t="s">
        <v>31236</v>
      </c>
      <c r="C163" s="527">
        <v>1</v>
      </c>
      <c r="D163" s="967">
        <f>SUM(E163:M163)</f>
        <v>0</v>
      </c>
      <c r="E163" s="528" t="str">
        <f>IF('Wooden Volumes'!K73=0,"",'Wooden Volumes'!K73)</f>
        <v/>
      </c>
      <c r="F163" s="529" t="str">
        <f>IF('Wooden Volumes'!L73=0,"",'Wooden Volumes'!L73)</f>
        <v/>
      </c>
      <c r="G163" s="530" t="str">
        <f>IF('Wooden Volumes'!M73=0,"",'Wooden Volumes'!M73)</f>
        <v/>
      </c>
      <c r="H163" s="531" t="str">
        <f>IF('Wooden Volumes'!N73=0,"",'Wooden Volumes'!N73)</f>
        <v/>
      </c>
      <c r="I163" s="532" t="str">
        <f>IF('Wooden Volumes'!O73=0,"",'Wooden Volumes'!O73)</f>
        <v/>
      </c>
      <c r="J163" s="533" t="str">
        <f>IF('Wooden Volumes'!P73=0,"",'Wooden Volumes'!P73)</f>
        <v/>
      </c>
      <c r="K163" s="534" t="str">
        <f>IF('Wooden Volumes'!Q73=0,"",'Wooden Volumes'!Q73)</f>
        <v/>
      </c>
      <c r="L163" s="535" t="str">
        <f>IF('Wooden Volumes'!R73=0,"",'Wooden Volumes'!R73)</f>
        <v/>
      </c>
      <c r="M163" s="536" t="str">
        <f>IF('Wooden Volumes'!S73=0,"",'Wooden Volumes'!S73)</f>
        <v/>
      </c>
      <c r="N163" t="str">
        <f>IF('Wooden Volumes'!U73=0,"",'Wooden Volumes'!U73)</f>
        <v/>
      </c>
    </row>
    <row r="164" spans="1:14">
      <c r="A164" s="525" t="s">
        <v>31234</v>
      </c>
      <c r="B164" s="526" t="s">
        <v>31234</v>
      </c>
      <c r="C164" s="527">
        <v>1</v>
      </c>
      <c r="D164" s="967">
        <f>SUM(E164:M164)</f>
        <v>0</v>
      </c>
      <c r="E164" s="528" t="str">
        <f>IF('Wooden Volumes'!K72=0,"",'Wooden Volumes'!K72)</f>
        <v/>
      </c>
      <c r="F164" s="529" t="str">
        <f>IF('Wooden Volumes'!L72=0,"",'Wooden Volumes'!L72)</f>
        <v/>
      </c>
      <c r="G164" s="530" t="str">
        <f>IF('Wooden Volumes'!M72=0,"",'Wooden Volumes'!M72)</f>
        <v/>
      </c>
      <c r="H164" s="531" t="str">
        <f>IF('Wooden Volumes'!N72=0,"",'Wooden Volumes'!N72)</f>
        <v/>
      </c>
      <c r="I164" s="532" t="str">
        <f>IF('Wooden Volumes'!O72=0,"",'Wooden Volumes'!O72)</f>
        <v/>
      </c>
      <c r="J164" s="533" t="str">
        <f>IF('Wooden Volumes'!P72=0,"",'Wooden Volumes'!P72)</f>
        <v/>
      </c>
      <c r="K164" s="534" t="str">
        <f>IF('Wooden Volumes'!Q72=0,"",'Wooden Volumes'!Q72)</f>
        <v/>
      </c>
      <c r="L164" s="535" t="str">
        <f>IF('Wooden Volumes'!R72=0,"",'Wooden Volumes'!R72)</f>
        <v/>
      </c>
      <c r="M164" s="536" t="str">
        <f>IF('Wooden Volumes'!S72=0,"",'Wooden Volumes'!S72)</f>
        <v/>
      </c>
    </row>
    <row r="165" spans="1:14">
      <c r="A165" s="525" t="s">
        <v>31232</v>
      </c>
      <c r="B165" s="526" t="s">
        <v>31232</v>
      </c>
      <c r="C165" s="527">
        <v>1</v>
      </c>
      <c r="D165" s="967">
        <f>SUM(E165:M165)</f>
        <v>0</v>
      </c>
      <c r="E165" s="528" t="str">
        <f>IF('Wooden Volumes'!K71=0,"",'Wooden Volumes'!K71)</f>
        <v/>
      </c>
      <c r="F165" s="529" t="str">
        <f>IF('Wooden Volumes'!L71=0,"",'Wooden Volumes'!L71)</f>
        <v/>
      </c>
      <c r="G165" s="530" t="str">
        <f>IF('Wooden Volumes'!M71=0,"",'Wooden Volumes'!M71)</f>
        <v/>
      </c>
      <c r="H165" s="531" t="str">
        <f>IF('Wooden Volumes'!N71=0,"",'Wooden Volumes'!N71)</f>
        <v/>
      </c>
      <c r="I165" s="532" t="str">
        <f>IF('Wooden Volumes'!O71=0,"",'Wooden Volumes'!O71)</f>
        <v/>
      </c>
      <c r="J165" s="533" t="str">
        <f>IF('Wooden Volumes'!P71=0,"",'Wooden Volumes'!P71)</f>
        <v/>
      </c>
      <c r="K165" s="534" t="str">
        <f>IF('Wooden Volumes'!Q71=0,"",'Wooden Volumes'!Q71)</f>
        <v/>
      </c>
      <c r="L165" s="535" t="str">
        <f>IF('Wooden Volumes'!R71=0,"",'Wooden Volumes'!R71)</f>
        <v/>
      </c>
      <c r="M165" s="536" t="str">
        <f>IF('Wooden Volumes'!S71=0,"",'Wooden Volumes'!S71)</f>
        <v/>
      </c>
    </row>
    <row r="166" spans="1:14">
      <c r="A166" s="525" t="s">
        <v>31230</v>
      </c>
      <c r="B166" s="526" t="s">
        <v>31230</v>
      </c>
      <c r="C166" s="527">
        <v>1</v>
      </c>
      <c r="D166" s="967">
        <f>SUM(E166:M166)</f>
        <v>0</v>
      </c>
      <c r="E166" s="528" t="str">
        <f>IF('Wooden Volumes'!K70=0,"",'Wooden Volumes'!K70)</f>
        <v/>
      </c>
      <c r="F166" s="529" t="str">
        <f>IF('Wooden Volumes'!L70=0,"",'Wooden Volumes'!L70)</f>
        <v/>
      </c>
      <c r="G166" s="530" t="str">
        <f>IF('Wooden Volumes'!M70=0,"",'Wooden Volumes'!M70)</f>
        <v/>
      </c>
      <c r="H166" s="531" t="str">
        <f>IF('Wooden Volumes'!N70=0,"",'Wooden Volumes'!N70)</f>
        <v/>
      </c>
      <c r="I166" s="532" t="str">
        <f>IF('Wooden Volumes'!O70=0,"",'Wooden Volumes'!O70)</f>
        <v/>
      </c>
      <c r="J166" s="533" t="str">
        <f>IF('Wooden Volumes'!P70=0,"",'Wooden Volumes'!P70)</f>
        <v/>
      </c>
      <c r="K166" s="534" t="str">
        <f>IF('Wooden Volumes'!Q70=0,"",'Wooden Volumes'!Q70)</f>
        <v/>
      </c>
      <c r="L166" s="535" t="str">
        <f>IF('Wooden Volumes'!R70=0,"",'Wooden Volumes'!R70)</f>
        <v/>
      </c>
      <c r="M166" s="536" t="str">
        <f>IF('Wooden Volumes'!S70=0,"",'Wooden Volumes'!S70)</f>
        <v/>
      </c>
    </row>
    <row r="167" spans="1:14">
      <c r="A167" s="525"/>
      <c r="B167" s="526"/>
      <c r="C167" s="527"/>
      <c r="D167" s="967"/>
      <c r="E167" s="52"/>
      <c r="F167" s="52"/>
      <c r="G167" s="52"/>
      <c r="H167" s="52"/>
      <c r="I167" s="52"/>
      <c r="J167" s="52"/>
      <c r="K167" s="52"/>
      <c r="L167" s="52"/>
      <c r="M167" s="52"/>
    </row>
    <row r="168" spans="1:14">
      <c r="A168" s="525" t="s">
        <v>31935</v>
      </c>
      <c r="B168" s="526" t="s">
        <v>31935</v>
      </c>
      <c r="C168" s="527">
        <v>1</v>
      </c>
      <c r="D168" s="967">
        <f>SUM(E168:M168)</f>
        <v>0</v>
      </c>
      <c r="E168" s="528" t="str">
        <f>IF('Wooden Volumes'!K30=0,"",'Wooden Volumes'!K30)</f>
        <v/>
      </c>
      <c r="F168" s="529" t="str">
        <f>IF('Wooden Volumes'!L30=0,"",'Wooden Volumes'!L30)</f>
        <v/>
      </c>
      <c r="G168" s="530" t="str">
        <f>IF('Wooden Volumes'!M30=0,"",'Wooden Volumes'!M30)</f>
        <v/>
      </c>
      <c r="H168" s="531" t="str">
        <f>IF('Wooden Volumes'!N30=0,"",'Wooden Volumes'!N30)</f>
        <v/>
      </c>
      <c r="I168" s="532" t="str">
        <f>IF('Wooden Volumes'!O30=0,"",'Wooden Volumes'!O30)</f>
        <v/>
      </c>
      <c r="J168" s="533" t="str">
        <f>IF('Wooden Volumes'!P30=0,"",'Wooden Volumes'!P30)</f>
        <v/>
      </c>
      <c r="K168" s="534" t="str">
        <f>IF('Wooden Volumes'!Q30=0,"",'Wooden Volumes'!Q30)</f>
        <v/>
      </c>
      <c r="L168" s="535" t="str">
        <f>IF('Wooden Volumes'!R30=0,"",'Wooden Volumes'!R30)</f>
        <v/>
      </c>
      <c r="M168" s="536" t="str">
        <f>IF('Wooden Volumes'!S30=0,"",'Wooden Volumes'!S30)</f>
        <v/>
      </c>
    </row>
    <row r="169" spans="1:14">
      <c r="A169" s="525" t="s">
        <v>31936</v>
      </c>
      <c r="B169" s="526" t="s">
        <v>31936</v>
      </c>
      <c r="C169" s="527">
        <v>1</v>
      </c>
      <c r="D169" s="967">
        <f>SUM(E169:M169)</f>
        <v>0</v>
      </c>
      <c r="E169" s="528" t="str">
        <f>IF('Wooden Volumes'!K29=0,"",'Wooden Volumes'!K29)</f>
        <v/>
      </c>
      <c r="F169" s="529" t="str">
        <f>IF('Wooden Volumes'!L29=0,"",'Wooden Volumes'!L29)</f>
        <v/>
      </c>
      <c r="G169" s="530" t="str">
        <f>IF('Wooden Volumes'!M29=0,"",'Wooden Volumes'!M29)</f>
        <v/>
      </c>
      <c r="H169" s="531" t="str">
        <f>IF('Wooden Volumes'!N29=0,"",'Wooden Volumes'!N29)</f>
        <v/>
      </c>
      <c r="I169" s="532" t="str">
        <f>IF('Wooden Volumes'!O29=0,"",'Wooden Volumes'!O29)</f>
        <v/>
      </c>
      <c r="J169" s="533" t="str">
        <f>IF('Wooden Volumes'!P29=0,"",'Wooden Volumes'!P29)</f>
        <v/>
      </c>
      <c r="K169" s="534" t="str">
        <f>IF('Wooden Volumes'!Q29=0,"",'Wooden Volumes'!Q29)</f>
        <v/>
      </c>
      <c r="L169" s="535" t="str">
        <f>IF('Wooden Volumes'!R29=0,"",'Wooden Volumes'!R29)</f>
        <v/>
      </c>
      <c r="M169" s="536" t="str">
        <f>IF('Wooden Volumes'!S29=0,"",'Wooden Volumes'!S29)</f>
        <v/>
      </c>
    </row>
    <row r="170" spans="1:14">
      <c r="A170" s="525" t="s">
        <v>31937</v>
      </c>
      <c r="B170" s="526" t="s">
        <v>31937</v>
      </c>
      <c r="C170" s="527">
        <v>1</v>
      </c>
      <c r="D170" s="967">
        <f>SUM(E170:M170)</f>
        <v>0</v>
      </c>
      <c r="E170" s="528" t="str">
        <f>IF('Wooden Volumes'!K28=0,"",'Wooden Volumes'!K28)</f>
        <v/>
      </c>
      <c r="F170" s="529" t="str">
        <f>IF('Wooden Volumes'!L28=0,"",'Wooden Volumes'!L28)</f>
        <v/>
      </c>
      <c r="G170" s="530" t="str">
        <f>IF('Wooden Volumes'!M28=0,"",'Wooden Volumes'!M28)</f>
        <v/>
      </c>
      <c r="H170" s="531" t="str">
        <f>IF('Wooden Volumes'!N28=0,"",'Wooden Volumes'!N28)</f>
        <v/>
      </c>
      <c r="I170" s="532" t="str">
        <f>IF('Wooden Volumes'!O28=0,"",'Wooden Volumes'!O28)</f>
        <v/>
      </c>
      <c r="J170" s="533" t="str">
        <f>IF('Wooden Volumes'!P28=0,"",'Wooden Volumes'!P28)</f>
        <v/>
      </c>
      <c r="K170" s="534" t="str">
        <f>IF('Wooden Volumes'!Q28=0,"",'Wooden Volumes'!Q28)</f>
        <v/>
      </c>
      <c r="L170" s="535" t="str">
        <f>IF('Wooden Volumes'!R28=0,"",'Wooden Volumes'!R28)</f>
        <v/>
      </c>
      <c r="M170" s="536" t="str">
        <f>IF('Wooden Volumes'!S28=0,"",'Wooden Volumes'!S28)</f>
        <v/>
      </c>
    </row>
    <row r="171" spans="1:14">
      <c r="A171" s="525"/>
      <c r="B171" s="526"/>
      <c r="C171" s="527"/>
      <c r="D171" s="967"/>
      <c r="E171" s="52"/>
      <c r="F171" s="52"/>
      <c r="G171" s="52"/>
      <c r="H171" s="52"/>
      <c r="I171" s="52"/>
      <c r="J171" s="52"/>
      <c r="K171" s="52"/>
      <c r="L171" s="52"/>
      <c r="M171" s="52"/>
    </row>
    <row r="172" spans="1:14">
      <c r="A172" s="525" t="s">
        <v>31471</v>
      </c>
      <c r="B172" s="526" t="s">
        <v>31471</v>
      </c>
      <c r="C172" s="527">
        <v>1</v>
      </c>
      <c r="D172" s="967">
        <f>SUM(E172:M172)</f>
        <v>0</v>
      </c>
      <c r="E172" s="528" t="str">
        <f>IF('Wooden Volumes'!K17=0,"",'Wooden Volumes'!K17)</f>
        <v/>
      </c>
      <c r="F172" s="529" t="str">
        <f>IF('Wooden Volumes'!L17=0,"",'Wooden Volumes'!L17)</f>
        <v/>
      </c>
      <c r="G172" s="530" t="str">
        <f>IF('Wooden Volumes'!M17=0,"",'Wooden Volumes'!M17)</f>
        <v/>
      </c>
      <c r="H172" s="531" t="str">
        <f>IF('Wooden Volumes'!N17=0,"",'Wooden Volumes'!N17)</f>
        <v/>
      </c>
      <c r="I172" s="532" t="str">
        <f>IF('Wooden Volumes'!O17=0,"",'Wooden Volumes'!O17)</f>
        <v/>
      </c>
      <c r="J172" s="533" t="str">
        <f>IF('Wooden Volumes'!P17=0,"",'Wooden Volumes'!P17)</f>
        <v/>
      </c>
      <c r="K172" s="534" t="str">
        <f>IF('Wooden Volumes'!Q17=0,"",'Wooden Volumes'!Q17)</f>
        <v/>
      </c>
      <c r="L172" s="535" t="str">
        <f>IF('Wooden Volumes'!R17=0,"",'Wooden Volumes'!R17)</f>
        <v/>
      </c>
      <c r="M172" s="536" t="str">
        <f>IF('Wooden Volumes'!S17=0,"",'Wooden Volumes'!S17)</f>
        <v/>
      </c>
    </row>
    <row r="173" spans="1:14">
      <c r="A173" s="525" t="s">
        <v>31473</v>
      </c>
      <c r="B173" s="526" t="s">
        <v>31473</v>
      </c>
      <c r="C173" s="527">
        <v>1</v>
      </c>
      <c r="D173" s="967">
        <f>SUM(E173:M173)</f>
        <v>0</v>
      </c>
      <c r="E173" s="528" t="str">
        <f>IF('Wooden Volumes'!K18=0,"",'Wooden Volumes'!K18)</f>
        <v/>
      </c>
      <c r="F173" s="529" t="str">
        <f>IF('Wooden Volumes'!L18=0,"",'Wooden Volumes'!L18)</f>
        <v/>
      </c>
      <c r="G173" s="530" t="str">
        <f>IF('Wooden Volumes'!M18=0,"",'Wooden Volumes'!M18)</f>
        <v/>
      </c>
      <c r="H173" s="531" t="str">
        <f>IF('Wooden Volumes'!N18=0,"",'Wooden Volumes'!N18)</f>
        <v/>
      </c>
      <c r="I173" s="532" t="str">
        <f>IF('Wooden Volumes'!O18=0,"",'Wooden Volumes'!O18)</f>
        <v/>
      </c>
      <c r="J173" s="533" t="str">
        <f>IF('Wooden Volumes'!P18=0,"",'Wooden Volumes'!P18)</f>
        <v/>
      </c>
      <c r="K173" s="534" t="str">
        <f>IF('Wooden Volumes'!Q18=0,"",'Wooden Volumes'!Q18)</f>
        <v/>
      </c>
      <c r="L173" s="535" t="str">
        <f>IF('Wooden Volumes'!R18=0,"",'Wooden Volumes'!R18)</f>
        <v/>
      </c>
      <c r="M173" s="536" t="str">
        <f>IF('Wooden Volumes'!S18=0,"",'Wooden Volumes'!S18)</f>
        <v/>
      </c>
    </row>
    <row r="174" spans="1:14">
      <c r="A174" s="525" t="s">
        <v>31475</v>
      </c>
      <c r="B174" s="526" t="s">
        <v>31475</v>
      </c>
      <c r="C174" s="527">
        <v>1</v>
      </c>
      <c r="D174" s="967">
        <f>SUM(E174:M174)</f>
        <v>0</v>
      </c>
      <c r="E174" s="528" t="str">
        <f>IF('Wooden Volumes'!K19=0,"",'Wooden Volumes'!K19)</f>
        <v/>
      </c>
      <c r="F174" s="529" t="str">
        <f>IF('Wooden Volumes'!L19=0,"",'Wooden Volumes'!L19)</f>
        <v/>
      </c>
      <c r="G174" s="530" t="str">
        <f>IF('Wooden Volumes'!M19=0,"",'Wooden Volumes'!M19)</f>
        <v/>
      </c>
      <c r="H174" s="531" t="str">
        <f>IF('Wooden Volumes'!N19=0,"",'Wooden Volumes'!N19)</f>
        <v/>
      </c>
      <c r="I174" s="532" t="str">
        <f>IF('Wooden Volumes'!O19=0,"",'Wooden Volumes'!O19)</f>
        <v/>
      </c>
      <c r="J174" s="533" t="str">
        <f>IF('Wooden Volumes'!P19=0,"",'Wooden Volumes'!P19)</f>
        <v/>
      </c>
      <c r="K174" s="534" t="str">
        <f>IF('Wooden Volumes'!Q19=0,"",'Wooden Volumes'!Q19)</f>
        <v/>
      </c>
      <c r="L174" s="535" t="str">
        <f>IF('Wooden Volumes'!R19=0,"",'Wooden Volumes'!R19)</f>
        <v/>
      </c>
      <c r="M174" s="536" t="str">
        <f>IF('Wooden Volumes'!S19=0,"",'Wooden Volumes'!S19)</f>
        <v/>
      </c>
    </row>
    <row r="175" spans="1:14">
      <c r="A175" s="525"/>
      <c r="B175" s="526"/>
      <c r="C175" s="527"/>
      <c r="D175" s="967"/>
      <c r="E175" s="52"/>
      <c r="F175" s="52"/>
      <c r="G175" s="52"/>
      <c r="H175" s="52"/>
      <c r="I175" s="52"/>
      <c r="J175" s="52"/>
      <c r="K175" s="52"/>
      <c r="L175" s="52"/>
      <c r="M175" s="52"/>
    </row>
    <row r="176" spans="1:14">
      <c r="A176" s="525" t="s">
        <v>31487</v>
      </c>
      <c r="B176" s="526" t="s">
        <v>31487</v>
      </c>
      <c r="C176" s="527">
        <v>1</v>
      </c>
      <c r="D176" s="967">
        <f>SUM(E176:M176)</f>
        <v>0</v>
      </c>
      <c r="E176" s="528" t="str">
        <f>IF('Wooden Volumes'!K20=0,"",'Wooden Volumes'!K20)</f>
        <v/>
      </c>
      <c r="F176" s="529" t="str">
        <f>IF('Wooden Volumes'!L20=0,"",'Wooden Volumes'!L20)</f>
        <v/>
      </c>
      <c r="G176" s="530" t="str">
        <f>IF('Wooden Volumes'!M20=0,"",'Wooden Volumes'!M20)</f>
        <v/>
      </c>
      <c r="H176" s="531" t="str">
        <f>IF('Wooden Volumes'!N20=0,"",'Wooden Volumes'!N20)</f>
        <v/>
      </c>
      <c r="I176" s="532" t="str">
        <f>IF('Wooden Volumes'!O20=0,"",'Wooden Volumes'!O20)</f>
        <v/>
      </c>
      <c r="J176" s="533" t="str">
        <f>IF('Wooden Volumes'!P20=0,"",'Wooden Volumes'!P20)</f>
        <v/>
      </c>
      <c r="K176" s="534" t="str">
        <f>IF('Wooden Volumes'!Q20=0,"",'Wooden Volumes'!Q20)</f>
        <v/>
      </c>
      <c r="L176" s="535" t="str">
        <f>IF('Wooden Volumes'!R20=0,"",'Wooden Volumes'!R20)</f>
        <v/>
      </c>
      <c r="M176" s="536" t="str">
        <f>IF('Wooden Volumes'!S20=0,"",'Wooden Volumes'!S20)</f>
        <v/>
      </c>
    </row>
    <row r="177" spans="1:13">
      <c r="A177" s="525" t="s">
        <v>31489</v>
      </c>
      <c r="B177" s="526" t="s">
        <v>31489</v>
      </c>
      <c r="C177" s="527">
        <v>1</v>
      </c>
      <c r="D177" s="967">
        <f>SUM(E177:M177)</f>
        <v>0</v>
      </c>
      <c r="E177" s="528" t="str">
        <f>IF('Wooden Volumes'!K21=0,"",'Wooden Volumes'!K21)</f>
        <v/>
      </c>
      <c r="F177" s="529" t="str">
        <f>IF('Wooden Volumes'!L21=0,"",'Wooden Volumes'!L21)</f>
        <v/>
      </c>
      <c r="G177" s="530" t="str">
        <f>IF('Wooden Volumes'!M21=0,"",'Wooden Volumes'!M21)</f>
        <v/>
      </c>
      <c r="H177" s="531" t="str">
        <f>IF('Wooden Volumes'!N21=0,"",'Wooden Volumes'!N21)</f>
        <v/>
      </c>
      <c r="I177" s="532" t="str">
        <f>IF('Wooden Volumes'!O21=0,"",'Wooden Volumes'!O21)</f>
        <v/>
      </c>
      <c r="J177" s="533" t="str">
        <f>IF('Wooden Volumes'!P21=0,"",'Wooden Volumes'!P21)</f>
        <v/>
      </c>
      <c r="K177" s="534" t="str">
        <f>IF('Wooden Volumes'!Q21=0,"",'Wooden Volumes'!Q21)</f>
        <v/>
      </c>
      <c r="L177" s="535" t="str">
        <f>IF('Wooden Volumes'!R21=0,"",'Wooden Volumes'!R21)</f>
        <v/>
      </c>
      <c r="M177" s="536" t="str">
        <f>IF('Wooden Volumes'!S21=0,"",'Wooden Volumes'!S21)</f>
        <v/>
      </c>
    </row>
    <row r="178" spans="1:13">
      <c r="A178" s="525" t="s">
        <v>31491</v>
      </c>
      <c r="B178" s="526" t="s">
        <v>31491</v>
      </c>
      <c r="C178" s="527">
        <v>1</v>
      </c>
      <c r="D178" s="967">
        <f>SUM(E178:M178)</f>
        <v>0</v>
      </c>
      <c r="E178" s="528" t="str">
        <f>IF('Wooden Volumes'!K22=0,"",'Wooden Volumes'!K22)</f>
        <v/>
      </c>
      <c r="F178" s="529" t="str">
        <f>IF('Wooden Volumes'!L22=0,"",'Wooden Volumes'!L22)</f>
        <v/>
      </c>
      <c r="G178" s="530" t="str">
        <f>IF('Wooden Volumes'!M22=0,"",'Wooden Volumes'!M22)</f>
        <v/>
      </c>
      <c r="H178" s="531" t="str">
        <f>IF('Wooden Volumes'!N22=0,"",'Wooden Volumes'!N22)</f>
        <v/>
      </c>
      <c r="I178" s="532" t="str">
        <f>IF('Wooden Volumes'!O22=0,"",'Wooden Volumes'!O22)</f>
        <v/>
      </c>
      <c r="J178" s="533" t="str">
        <f>IF('Wooden Volumes'!P22=0,"",'Wooden Volumes'!P22)</f>
        <v/>
      </c>
      <c r="K178" s="534" t="str">
        <f>IF('Wooden Volumes'!Q22=0,"",'Wooden Volumes'!Q22)</f>
        <v/>
      </c>
      <c r="L178" s="535" t="str">
        <f>IF('Wooden Volumes'!R22=0,"",'Wooden Volumes'!R22)</f>
        <v/>
      </c>
      <c r="M178" s="536" t="str">
        <f>IF('Wooden Volumes'!S22=0,"",'Wooden Volumes'!S22)</f>
        <v/>
      </c>
    </row>
  </sheetData>
  <sheetProtection algorithmName="SHA-512" hashValue="k3BCkQMjsc+fQj2bieaL/liYZOsMSMhfNoHPaYDFagxb5rEXg0qjWP89msCTniAe5sgmPXajRH5SOY74o33aZw==" saltValue="8umu08kF3eyNDMIgNsw2cQ==" spinCount="100000" sheet="1" objects="1" scenarios="1"/>
  <mergeCells count="2">
    <mergeCell ref="D2:F2"/>
    <mergeCell ref="A3:B3"/>
  </mergeCells>
  <phoneticPr fontId="77" type="noConversion"/>
  <conditionalFormatting sqref="B7:B54 B56:B72 B75:B178">
    <cfRule type="expression" dxfId="4" priority="1">
      <formula>D7&gt;0</formula>
    </cfRule>
  </conditionalFormatting>
  <conditionalFormatting sqref="D7:D54 D56:D72 D75:D178">
    <cfRule type="cellIs" dxfId="3" priority="2" operator="greaterThan">
      <formula>0</formula>
    </cfRule>
  </conditionalFormatting>
  <pageMargins left="0.7" right="0.7" top="0.75" bottom="0.75" header="0.511811023622047" footer="0.511811023622047"/>
  <pageSetup paperSize="9" orientation="portrait" horizontalDpi="300" verticalDpi="300" r:id="rId1"/>
  <ignoredErrors>
    <ignoredError sqref="E75:F75 K75:M75" formula="1"/>
  </ignoredErrors>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6"/>
  <dimension ref="B1:Y30"/>
  <sheetViews>
    <sheetView showGridLines="0" zoomScale="70" zoomScaleNormal="70" workbookViewId="0">
      <selection activeCell="J13" sqref="J13"/>
    </sheetView>
  </sheetViews>
  <sheetFormatPr defaultColWidth="11.44140625" defaultRowHeight="14.4"/>
  <cols>
    <col min="1" max="1" width="11.44140625" style="1112"/>
    <col min="2" max="2" width="20.6640625" style="1112" customWidth="1"/>
    <col min="3" max="3" width="31.6640625" style="1112" bestFit="1" customWidth="1"/>
    <col min="4" max="4" width="17.109375" style="1113" bestFit="1" customWidth="1"/>
    <col min="5" max="5" width="17.5546875" style="1112" customWidth="1"/>
    <col min="6" max="6" width="13.88671875" style="1112" bestFit="1" customWidth="1"/>
    <col min="7" max="7" width="16" style="1112" bestFit="1" customWidth="1"/>
    <col min="8" max="8" width="31.5546875" style="1114" bestFit="1" customWidth="1"/>
    <col min="9" max="9" width="16.6640625" style="1113" customWidth="1"/>
    <col min="10" max="10" width="16.6640625" style="1115" customWidth="1"/>
    <col min="11" max="18" width="16.6640625" style="1112" customWidth="1"/>
    <col min="19" max="19" width="11.44140625" style="1112" customWidth="1"/>
    <col min="20" max="20" width="11.6640625" style="1112" customWidth="1"/>
    <col min="21" max="22" width="11.44140625" style="1112"/>
    <col min="23" max="23" width="20.33203125" style="1112" bestFit="1" customWidth="1"/>
    <col min="24" max="16384" width="11.44140625" style="1112"/>
  </cols>
  <sheetData>
    <row r="1" spans="2:25" ht="15" thickBot="1">
      <c r="V1" s="1116"/>
      <c r="W1" s="1117"/>
      <c r="X1" s="1113"/>
      <c r="Y1" s="1116"/>
    </row>
    <row r="2" spans="2:25" ht="45" customHeight="1">
      <c r="C2" s="1282" t="s">
        <v>31938</v>
      </c>
      <c r="G2" s="1118" t="s">
        <v>31939</v>
      </c>
      <c r="H2" s="1283" t="s">
        <v>31940</v>
      </c>
      <c r="I2" s="1284"/>
      <c r="J2" s="1285"/>
      <c r="V2" s="1116"/>
      <c r="W2" s="1117"/>
      <c r="X2" s="1113"/>
      <c r="Y2" s="1116"/>
    </row>
    <row r="3" spans="2:25" ht="51" customHeight="1" thickBot="1">
      <c r="C3" s="1282"/>
      <c r="F3" s="1119"/>
      <c r="G3" s="1120" t="s">
        <v>31941</v>
      </c>
      <c r="H3" s="1286" t="s">
        <v>31942</v>
      </c>
      <c r="I3" s="1287"/>
      <c r="J3" s="1288"/>
      <c r="L3" s="1116"/>
      <c r="M3" s="1113"/>
      <c r="N3" s="1121"/>
      <c r="V3" s="1116"/>
      <c r="W3" s="1117"/>
      <c r="X3" s="1113"/>
      <c r="Y3" s="1116"/>
    </row>
    <row r="4" spans="2:25" ht="39" customHeight="1" thickBot="1">
      <c r="L4" s="1116"/>
      <c r="M4" s="1113"/>
      <c r="N4" s="1121"/>
      <c r="V4" s="1116"/>
      <c r="W4" s="1117"/>
      <c r="X4" s="1113"/>
      <c r="Y4" s="1116"/>
    </row>
    <row r="5" spans="2:25" ht="72.900000000000006" customHeight="1" thickBot="1">
      <c r="B5" s="1289"/>
      <c r="C5" s="1290"/>
      <c r="D5" s="1290"/>
      <c r="E5" s="1291"/>
      <c r="G5" s="1289"/>
      <c r="H5" s="1290"/>
      <c r="I5" s="1290"/>
      <c r="J5" s="1291"/>
      <c r="L5" s="1116"/>
      <c r="M5" s="1113"/>
      <c r="N5" s="1121"/>
      <c r="V5" s="1116"/>
      <c r="W5" s="1117"/>
      <c r="X5" s="1113"/>
      <c r="Y5" s="1116"/>
    </row>
    <row r="6" spans="2:25" ht="30.9" customHeight="1" thickBot="1">
      <c r="B6" s="1279" t="s">
        <v>31943</v>
      </c>
      <c r="C6" s="1280"/>
      <c r="D6" s="1280"/>
      <c r="E6" s="1281"/>
      <c r="G6" s="1279" t="s">
        <v>31944</v>
      </c>
      <c r="H6" s="1280"/>
      <c r="I6" s="1280"/>
      <c r="J6" s="1281"/>
      <c r="L6" s="1116"/>
      <c r="M6" s="1113"/>
      <c r="N6" s="1121"/>
      <c r="V6" s="1116"/>
      <c r="W6" s="1117"/>
      <c r="X6" s="1113"/>
      <c r="Y6" s="1116"/>
    </row>
    <row r="7" spans="2:25" ht="39" customHeight="1">
      <c r="B7" s="1122" t="s">
        <v>31945</v>
      </c>
      <c r="C7" s="1123" t="s">
        <v>30558</v>
      </c>
      <c r="D7" s="1124" t="s">
        <v>31946</v>
      </c>
      <c r="E7" s="1125" t="s">
        <v>31947</v>
      </c>
      <c r="G7" s="1122" t="s">
        <v>31945</v>
      </c>
      <c r="H7" s="1123" t="s">
        <v>30558</v>
      </c>
      <c r="I7" s="1124" t="s">
        <v>31946</v>
      </c>
      <c r="J7" s="1125" t="s">
        <v>31947</v>
      </c>
      <c r="L7" s="1116"/>
      <c r="M7" s="1113"/>
      <c r="N7" s="1121"/>
      <c r="V7" s="1116"/>
      <c r="W7" s="1117"/>
      <c r="X7" s="1113"/>
      <c r="Y7" s="1116"/>
    </row>
    <row r="8" spans="2:25" ht="39" customHeight="1">
      <c r="B8" s="1126" t="s">
        <v>31948</v>
      </c>
      <c r="C8" s="1127" t="s">
        <v>30204</v>
      </c>
      <c r="D8" s="1128" t="s">
        <v>28529</v>
      </c>
      <c r="E8" s="1129">
        <v>1</v>
      </c>
      <c r="G8" s="1126" t="s">
        <v>31948</v>
      </c>
      <c r="H8" s="1127" t="s">
        <v>30207</v>
      </c>
      <c r="I8" s="1128" t="s">
        <v>28530</v>
      </c>
      <c r="J8" s="1129">
        <v>1</v>
      </c>
      <c r="L8" s="1116"/>
      <c r="M8" s="1113"/>
      <c r="N8" s="1121"/>
      <c r="V8" s="1116"/>
      <c r="W8" s="1117"/>
      <c r="X8" s="1113"/>
      <c r="Y8" s="1116"/>
    </row>
    <row r="9" spans="2:25" ht="39" customHeight="1">
      <c r="B9" s="1126" t="s">
        <v>31948</v>
      </c>
      <c r="C9" s="1127" t="s">
        <v>30210</v>
      </c>
      <c r="D9" s="1128" t="s">
        <v>28531</v>
      </c>
      <c r="E9" s="1129">
        <v>1</v>
      </c>
      <c r="G9" s="1126" t="s">
        <v>31948</v>
      </c>
      <c r="H9" s="1127" t="s">
        <v>30222</v>
      </c>
      <c r="I9" s="1128" t="s">
        <v>28535</v>
      </c>
      <c r="J9" s="1129">
        <v>1</v>
      </c>
      <c r="L9" s="1116"/>
      <c r="M9" s="1113"/>
      <c r="N9" s="1121"/>
      <c r="V9" s="1116"/>
      <c r="W9" s="1117"/>
      <c r="X9" s="1113"/>
      <c r="Y9" s="1116"/>
    </row>
    <row r="10" spans="2:25" ht="39" customHeight="1">
      <c r="B10" s="1126" t="s">
        <v>31948</v>
      </c>
      <c r="C10" s="1127" t="s">
        <v>30216</v>
      </c>
      <c r="D10" s="1128" t="s">
        <v>28533</v>
      </c>
      <c r="E10" s="1129">
        <v>1</v>
      </c>
      <c r="G10" s="1126" t="s">
        <v>31948</v>
      </c>
      <c r="H10" s="1127" t="s">
        <v>30225</v>
      </c>
      <c r="I10" s="1128" t="s">
        <v>28536</v>
      </c>
      <c r="J10" s="1129">
        <v>1</v>
      </c>
      <c r="L10" s="1116"/>
      <c r="M10" s="1113"/>
      <c r="N10" s="1121"/>
      <c r="V10" s="1116"/>
      <c r="W10" s="1117"/>
      <c r="X10" s="1113"/>
      <c r="Y10" s="1116"/>
    </row>
    <row r="11" spans="2:25" ht="39" customHeight="1">
      <c r="B11" s="1126" t="s">
        <v>31948</v>
      </c>
      <c r="C11" s="1127" t="s">
        <v>30247</v>
      </c>
      <c r="D11" s="1128" t="s">
        <v>28544</v>
      </c>
      <c r="E11" s="1129">
        <v>1</v>
      </c>
      <c r="G11" s="1126" t="s">
        <v>31948</v>
      </c>
      <c r="H11" s="1127" t="s">
        <v>30228</v>
      </c>
      <c r="I11" s="1128" t="s">
        <v>28537</v>
      </c>
      <c r="J11" s="1129">
        <v>1</v>
      </c>
      <c r="L11" s="1116"/>
      <c r="M11" s="1113"/>
      <c r="N11" s="1121"/>
      <c r="V11" s="1116"/>
      <c r="W11" s="1117"/>
      <c r="X11" s="1113"/>
      <c r="Y11" s="1116"/>
    </row>
    <row r="12" spans="2:25" ht="39" customHeight="1">
      <c r="B12" s="1126" t="s">
        <v>31948</v>
      </c>
      <c r="C12" s="1127" t="s">
        <v>30266</v>
      </c>
      <c r="D12" s="1128" t="s">
        <v>28551</v>
      </c>
      <c r="E12" s="1129">
        <v>1</v>
      </c>
      <c r="G12" s="1126" t="s">
        <v>31948</v>
      </c>
      <c r="H12" s="1127" t="s">
        <v>30244</v>
      </c>
      <c r="I12" s="1128" t="s">
        <v>28543</v>
      </c>
      <c r="J12" s="1129">
        <v>1</v>
      </c>
      <c r="L12" s="1116"/>
      <c r="M12" s="1113"/>
      <c r="N12" s="1121"/>
      <c r="V12" s="1116"/>
      <c r="W12" s="1117"/>
      <c r="X12" s="1113"/>
      <c r="Y12" s="1116"/>
    </row>
    <row r="13" spans="2:25" ht="39" customHeight="1">
      <c r="B13" s="1126" t="s">
        <v>28725</v>
      </c>
      <c r="C13" s="1127" t="s">
        <v>31949</v>
      </c>
      <c r="D13" s="1128" t="s">
        <v>27866</v>
      </c>
      <c r="E13" s="1129">
        <v>2</v>
      </c>
      <c r="G13" s="1126" t="s">
        <v>31948</v>
      </c>
      <c r="H13" s="1127" t="s">
        <v>30256</v>
      </c>
      <c r="I13" s="1128" t="s">
        <v>28547</v>
      </c>
      <c r="J13" s="1129">
        <v>1</v>
      </c>
      <c r="L13" s="1116"/>
      <c r="M13" s="1113"/>
      <c r="N13" s="1121"/>
      <c r="V13" s="1116"/>
      <c r="W13" s="1117"/>
      <c r="X13" s="1113"/>
      <c r="Y13" s="1116"/>
    </row>
    <row r="14" spans="2:25" ht="39" customHeight="1">
      <c r="B14" s="1126" t="s">
        <v>28725</v>
      </c>
      <c r="C14" s="1127" t="s">
        <v>31950</v>
      </c>
      <c r="D14" s="1131" t="s">
        <v>27881</v>
      </c>
      <c r="E14" s="1129">
        <v>5</v>
      </c>
      <c r="G14" s="1126" t="s">
        <v>31948</v>
      </c>
      <c r="H14" s="1127" t="s">
        <v>30259</v>
      </c>
      <c r="I14" s="1128" t="s">
        <v>28548</v>
      </c>
      <c r="J14" s="1129">
        <v>1</v>
      </c>
      <c r="L14" s="1116"/>
      <c r="M14" s="1113"/>
      <c r="N14" s="1121"/>
      <c r="V14" s="1116"/>
      <c r="W14" s="1117"/>
      <c r="X14" s="1113"/>
      <c r="Y14" s="1116"/>
    </row>
    <row r="15" spans="2:25" ht="39" customHeight="1" thickBot="1">
      <c r="B15" s="1132" t="s">
        <v>28725</v>
      </c>
      <c r="C15" s="1133" t="s">
        <v>31951</v>
      </c>
      <c r="D15" s="1134" t="s">
        <v>27978</v>
      </c>
      <c r="E15" s="1135">
        <v>20</v>
      </c>
      <c r="G15" s="1126" t="s">
        <v>31948</v>
      </c>
      <c r="H15" s="1127" t="s">
        <v>30262</v>
      </c>
      <c r="I15" s="1128" t="s">
        <v>28549</v>
      </c>
      <c r="J15" s="1129">
        <v>1</v>
      </c>
      <c r="L15" s="1116"/>
      <c r="M15" s="1113"/>
      <c r="N15" s="1121"/>
      <c r="V15" s="1116"/>
      <c r="W15" s="1117"/>
      <c r="X15" s="1113"/>
      <c r="Y15" s="1116"/>
    </row>
    <row r="16" spans="2:25" ht="39" customHeight="1">
      <c r="B16" s="1136"/>
      <c r="C16" s="1130"/>
      <c r="D16" s="1137"/>
      <c r="E16" s="1136"/>
      <c r="G16" s="1126" t="s">
        <v>28725</v>
      </c>
      <c r="H16" s="1127" t="s">
        <v>31952</v>
      </c>
      <c r="I16" s="1128" t="s">
        <v>27841</v>
      </c>
      <c r="J16" s="1129">
        <v>2</v>
      </c>
      <c r="L16" s="1116"/>
      <c r="M16" s="1113"/>
      <c r="N16" s="1121"/>
      <c r="V16" s="1116"/>
      <c r="W16" s="1117"/>
      <c r="X16" s="1113"/>
      <c r="Y16" s="1116"/>
    </row>
    <row r="17" spans="2:25" ht="39" customHeight="1">
      <c r="B17" s="1136"/>
      <c r="C17" s="1130"/>
      <c r="D17" s="1137"/>
      <c r="E17" s="1136"/>
      <c r="G17" s="1126" t="s">
        <v>28725</v>
      </c>
      <c r="H17" s="1127" t="s">
        <v>31950</v>
      </c>
      <c r="I17" s="1128" t="s">
        <v>27881</v>
      </c>
      <c r="J17" s="1129">
        <v>5</v>
      </c>
      <c r="L17" s="1116"/>
      <c r="M17" s="1113"/>
      <c r="N17" s="1121"/>
      <c r="V17" s="1116"/>
      <c r="W17" s="1117"/>
      <c r="X17" s="1113"/>
      <c r="Y17" s="1116"/>
    </row>
    <row r="18" spans="2:25" ht="39" customHeight="1">
      <c r="G18" s="1126" t="s">
        <v>28725</v>
      </c>
      <c r="H18" s="1127" t="s">
        <v>31953</v>
      </c>
      <c r="I18" s="1128" t="s">
        <v>27978</v>
      </c>
      <c r="J18" s="1129">
        <v>20</v>
      </c>
      <c r="L18" s="1116"/>
      <c r="M18" s="1113"/>
      <c r="N18" s="1121"/>
      <c r="V18" s="1116"/>
      <c r="W18" s="1117"/>
      <c r="X18" s="1113"/>
      <c r="Y18" s="1116"/>
    </row>
    <row r="19" spans="2:25" ht="39" customHeight="1" thickBot="1">
      <c r="G19" s="1132" t="s">
        <v>28725</v>
      </c>
      <c r="H19" s="1133" t="s">
        <v>31954</v>
      </c>
      <c r="I19" s="1134" t="s">
        <v>27976</v>
      </c>
      <c r="J19" s="1135">
        <v>5</v>
      </c>
      <c r="L19" s="1116"/>
      <c r="M19" s="1113"/>
      <c r="N19" s="1121"/>
      <c r="V19" s="1116"/>
      <c r="W19" s="1117"/>
      <c r="X19" s="1113"/>
      <c r="Y19" s="1116"/>
    </row>
    <row r="20" spans="2:25" ht="39.9" customHeight="1">
      <c r="V20" s="1116"/>
      <c r="W20" s="1117"/>
      <c r="X20" s="1113"/>
      <c r="Y20" s="1116"/>
    </row>
    <row r="21" spans="2:25" ht="39.9" customHeight="1">
      <c r="B21" s="1174" t="s">
        <v>0</v>
      </c>
      <c r="C21" s="1174" t="s">
        <v>31814</v>
      </c>
      <c r="D21" s="1175" t="s">
        <v>31955</v>
      </c>
      <c r="E21" s="1175" t="s">
        <v>28845</v>
      </c>
      <c r="F21" s="1175" t="s">
        <v>28722</v>
      </c>
      <c r="G21" s="1175" t="s">
        <v>28846</v>
      </c>
      <c r="H21" s="1175" t="s">
        <v>28847</v>
      </c>
      <c r="I21" s="1176" t="s">
        <v>28746</v>
      </c>
      <c r="J21" s="1177" t="s">
        <v>28748</v>
      </c>
      <c r="K21" s="1178" t="s">
        <v>28749</v>
      </c>
      <c r="L21" s="1179" t="s">
        <v>28751</v>
      </c>
      <c r="M21" s="1180" t="s">
        <v>28753</v>
      </c>
      <c r="N21" s="1181" t="s">
        <v>28754</v>
      </c>
      <c r="O21" s="1182" t="s">
        <v>28756</v>
      </c>
      <c r="P21" s="1183" t="s">
        <v>28757</v>
      </c>
      <c r="Q21" s="1184" t="s">
        <v>28854</v>
      </c>
      <c r="R21" s="1185" t="s">
        <v>28855</v>
      </c>
      <c r="T21" s="1116"/>
      <c r="U21" s="1130"/>
      <c r="V21" s="1113"/>
      <c r="W21" s="1121"/>
    </row>
    <row r="22" spans="2:25">
      <c r="D22" s="1112"/>
      <c r="F22" s="1114"/>
      <c r="G22" s="1113"/>
      <c r="H22" s="1115"/>
      <c r="I22" s="1112"/>
      <c r="J22" s="1112"/>
      <c r="T22" s="1116"/>
      <c r="U22" s="1130"/>
      <c r="V22" s="1138"/>
      <c r="W22" s="1121"/>
    </row>
    <row r="23" spans="2:25" ht="35.1" customHeight="1">
      <c r="B23" s="1139" t="s">
        <v>31956</v>
      </c>
      <c r="C23" s="1140" t="s">
        <v>31957</v>
      </c>
      <c r="D23" s="1141">
        <f>SUM(I23:R23)</f>
        <v>0</v>
      </c>
      <c r="E23" s="1142">
        <v>1580</v>
      </c>
      <c r="F23" s="1171">
        <f>Summary!F18</f>
        <v>0</v>
      </c>
      <c r="G23" s="1143">
        <f>E23*(1-F23)</f>
        <v>1580</v>
      </c>
      <c r="H23" s="1143">
        <f>G23*D23</f>
        <v>0</v>
      </c>
      <c r="I23" s="1144"/>
      <c r="J23" s="1145"/>
      <c r="K23" s="1146"/>
      <c r="L23" s="1147"/>
      <c r="M23" s="1148"/>
      <c r="N23" s="1149"/>
      <c r="O23" s="1150"/>
      <c r="P23" s="1151"/>
      <c r="Q23" s="1152"/>
      <c r="R23" s="1153"/>
      <c r="S23" s="1154"/>
      <c r="U23" s="1117"/>
      <c r="V23" s="1113"/>
      <c r="W23" s="1121"/>
    </row>
    <row r="24" spans="2:25" ht="35.1" customHeight="1">
      <c r="B24" s="1139" t="s">
        <v>31958</v>
      </c>
      <c r="C24" s="1140" t="s">
        <v>31959</v>
      </c>
      <c r="D24" s="1141">
        <f>SUM(I24:R24)</f>
        <v>0</v>
      </c>
      <c r="E24" s="1155">
        <v>2285</v>
      </c>
      <c r="F24" s="1171">
        <f>Summary!F18</f>
        <v>0</v>
      </c>
      <c r="G24" s="1143">
        <f>E24*(1-F24)</f>
        <v>2285</v>
      </c>
      <c r="H24" s="1143">
        <f>G24*D24</f>
        <v>0</v>
      </c>
      <c r="I24" s="1144"/>
      <c r="J24" s="1145"/>
      <c r="K24" s="1146"/>
      <c r="L24" s="1147"/>
      <c r="M24" s="1148"/>
      <c r="N24" s="1149"/>
      <c r="O24" s="1150"/>
      <c r="P24" s="1151"/>
      <c r="Q24" s="1152"/>
      <c r="R24" s="1153"/>
    </row>
    <row r="25" spans="2:25" ht="30" customHeight="1">
      <c r="B25" s="1156" t="s">
        <v>31960</v>
      </c>
      <c r="C25" s="1157" t="s">
        <v>31961</v>
      </c>
      <c r="D25" s="1158">
        <f>SUM(I25:R25)</f>
        <v>0</v>
      </c>
      <c r="E25" s="1159">
        <v>3475</v>
      </c>
      <c r="F25" s="1172">
        <f>Summary!F18</f>
        <v>0</v>
      </c>
      <c r="G25" s="1160">
        <f>E25*(1-F25)</f>
        <v>3475</v>
      </c>
      <c r="H25" s="1160">
        <f>G25*D25</f>
        <v>0</v>
      </c>
      <c r="I25" s="1144"/>
      <c r="J25" s="1145"/>
      <c r="K25" s="1146"/>
      <c r="L25" s="1147"/>
      <c r="M25" s="1148"/>
      <c r="N25" s="1149"/>
      <c r="O25" s="1150"/>
      <c r="P25" s="1151"/>
      <c r="Q25" s="1152"/>
      <c r="R25" s="1153"/>
    </row>
    <row r="26" spans="2:25" ht="17.399999999999999" hidden="1">
      <c r="F26" s="1161"/>
      <c r="G26" s="1140" t="s">
        <v>29704</v>
      </c>
      <c r="H26" s="1143">
        <f>SUM(H23:H25)</f>
        <v>0</v>
      </c>
      <c r="K26" s="1161"/>
      <c r="L26" s="1162"/>
      <c r="M26" s="1163"/>
      <c r="N26" s="1163"/>
      <c r="O26" s="1163"/>
    </row>
    <row r="27" spans="2:25" ht="17.399999999999999">
      <c r="F27" s="1161"/>
      <c r="K27" s="1161"/>
      <c r="L27" s="1162"/>
      <c r="M27" s="1163"/>
      <c r="N27" s="1163"/>
      <c r="O27" s="1163"/>
    </row>
    <row r="28" spans="2:25" ht="17.399999999999999">
      <c r="F28" s="1161"/>
      <c r="K28" s="1161"/>
      <c r="L28" s="1162"/>
      <c r="M28" s="1163"/>
      <c r="N28" s="1163"/>
      <c r="O28" s="1163"/>
    </row>
    <row r="29" spans="2:25">
      <c r="F29" s="1161"/>
      <c r="K29" s="1161"/>
      <c r="L29" s="1161"/>
    </row>
    <row r="30" spans="2:25">
      <c r="F30" s="1161"/>
      <c r="K30" s="1161"/>
      <c r="L30" s="1161"/>
    </row>
  </sheetData>
  <mergeCells count="7">
    <mergeCell ref="B6:E6"/>
    <mergeCell ref="G6:J6"/>
    <mergeCell ref="C2:C3"/>
    <mergeCell ref="H2:J2"/>
    <mergeCell ref="H3:J3"/>
    <mergeCell ref="B5:E5"/>
    <mergeCell ref="G5:J5"/>
  </mergeCells>
  <hyperlinks>
    <hyperlink ref="C8" r:id="rId1" location="/48-couleur-black" display="The Foxes n°1 (DUAL)" xr:uid="{00000000-0004-0000-0D00-000000000000}"/>
    <hyperlink ref="C9" r:id="rId2" location="/48-couleur-black" display="The Foxes n°3 (DUAL)" xr:uid="{00000000-0004-0000-0D00-000001000000}"/>
    <hyperlink ref="C10" r:id="rId3" location="/48-couleur-black" display="The Foxes" xr:uid="{00000000-0004-0000-0D00-000002000000}"/>
    <hyperlink ref="C11" r:id="rId4" location="/48-couleur-black" display="The Foxes n°15 (DUAL)" xr:uid="{00000000-0004-0000-0D00-000003000000}"/>
    <hyperlink ref="C12" r:id="rId5" location="/48-couleur-black" display="The Foxes n°21 (DUAL)" xr:uid="{00000000-0004-0000-0D00-000004000000}"/>
    <hyperlink ref="C13" r:id="rId6" location="/48-couleur-black" display="Long Edges XXXL 2" xr:uid="{00000000-0004-0000-0D00-000005000000}"/>
    <hyperlink ref="C15" r:id="rId7" location="/48-couleur-black" display="The Birds Screw-Ons 1" xr:uid="{00000000-0004-0000-0D00-000006000000}"/>
    <hyperlink ref="C14" r:id="rId8" location="/48-couleur-black" display="Round Edges XXL 1" xr:uid="{00000000-0004-0000-0D00-000007000000}"/>
    <hyperlink ref="H8" r:id="rId9" location="/48-couleur-black" display="The Foxes n°2" xr:uid="{00000000-0004-0000-0D00-000008000000}"/>
    <hyperlink ref="H9" r:id="rId10" location="/48-couleur-black" display="The Foxes n°7 (DUAL)" xr:uid="{00000000-0004-0000-0D00-000009000000}"/>
    <hyperlink ref="H10" r:id="rId11" location="/48-couleur-black" display="https://www.expression-holds.com/fr/volumes-d-escalade/3939-84854-fox-08.html - /48-couleur-black" xr:uid="{00000000-0004-0000-0D00-00000A000000}"/>
    <hyperlink ref="H11" r:id="rId12" location="/48-couleur-black" display="The Foxes n°9 (DUAL)" xr:uid="{00000000-0004-0000-0D00-00000B000000}"/>
    <hyperlink ref="H12" r:id="rId13" location="/48-couleur-black" display="The Foxes n°14 (DUAL)" xr:uid="{00000000-0004-0000-0D00-00000C000000}"/>
    <hyperlink ref="H13" r:id="rId14" location="/48-couleur-black" display="The Foxes n°18 (DUAL)" xr:uid="{00000000-0004-0000-0D00-00000D000000}"/>
    <hyperlink ref="H14" r:id="rId15" location="/48-couleur-black" display="The Foxes n°19 (DUAL)" xr:uid="{00000000-0004-0000-0D00-00000E000000}"/>
    <hyperlink ref="H15" r:id="rId16" location="/48-couleur-black" display="The Foxes n°20 (DUAL)" xr:uid="{00000000-0004-0000-0D00-00000F000000}"/>
    <hyperlink ref="H16" r:id="rId17" location="/48-couleur-black" display="Bubbles XXXL 2" xr:uid="{00000000-0004-0000-0D00-000010000000}"/>
    <hyperlink ref="H17" r:id="rId18" location="/48-couleur-black" display="Round Edges XXL 1" xr:uid="{00000000-0004-0000-0D00-000011000000}"/>
    <hyperlink ref="H18" r:id="rId19" location="/48-couleur-black" display="The Birds Screw-Ons 1" xr:uid="{00000000-0004-0000-0D00-000012000000}"/>
    <hyperlink ref="H19" r:id="rId20" location="/48-couleur-black" display="The Birds Positive Edges 1" xr:uid="{00000000-0004-0000-0D00-000013000000}"/>
  </hyperlinks>
  <pageMargins left="0.7" right="0.7" top="0.75" bottom="0.75" header="0.3" footer="0.3"/>
  <pageSetup paperSize="9" orientation="portrait" verticalDpi="0" r:id="rId21"/>
  <drawing r:id="rId2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9"/>
  <dimension ref="A1:Z961"/>
  <sheetViews>
    <sheetView showGridLines="0" zoomScale="85" zoomScaleNormal="85" workbookViewId="0">
      <selection activeCell="A13" sqref="A13:XFD13"/>
    </sheetView>
  </sheetViews>
  <sheetFormatPr defaultColWidth="14.44140625" defaultRowHeight="14.4"/>
  <cols>
    <col min="1" max="1" width="24" style="67" customWidth="1"/>
    <col min="2" max="2" width="65.33203125" style="67" bestFit="1" customWidth="1"/>
    <col min="3" max="3" width="17" style="67" customWidth="1"/>
    <col min="4" max="4" width="13.109375" style="67" customWidth="1"/>
    <col min="5" max="5" width="16.6640625" style="67" bestFit="1" customWidth="1"/>
    <col min="6" max="6" width="15.33203125" style="67" customWidth="1"/>
    <col min="7" max="8" width="13.109375" style="67" customWidth="1"/>
    <col min="9" max="9" width="17" style="67" customWidth="1"/>
    <col min="10" max="11" width="10.6640625" style="513" customWidth="1"/>
    <col min="12" max="21" width="10.6640625" style="466" customWidth="1"/>
    <col min="22" max="22" width="98.44140625" style="466" customWidth="1"/>
    <col min="23" max="23" width="102.88671875" style="466" customWidth="1"/>
    <col min="24" max="24" width="11.6640625" style="466" customWidth="1"/>
    <col min="25" max="25" width="21.44140625" style="466" customWidth="1"/>
    <col min="26" max="26" width="16" customWidth="1"/>
    <col min="27" max="27" width="10.6640625" customWidth="1"/>
  </cols>
  <sheetData>
    <row r="1" spans="1:26" ht="69.75" customHeight="1">
      <c r="A1" s="69"/>
      <c r="B1" s="69"/>
      <c r="C1" s="1292" t="s">
        <v>31962</v>
      </c>
      <c r="D1" s="1292"/>
      <c r="E1" s="1292"/>
      <c r="F1" s="69"/>
      <c r="G1" s="1"/>
      <c r="H1" s="1"/>
      <c r="I1"/>
      <c r="J1" s="466"/>
      <c r="K1" s="466"/>
    </row>
    <row r="2" spans="1:26" ht="12" customHeight="1">
      <c r="A2" s="69"/>
      <c r="B2" s="69"/>
      <c r="C2" s="1292"/>
      <c r="D2" s="1292"/>
      <c r="E2" s="1292"/>
      <c r="F2" s="69"/>
      <c r="G2" s="1"/>
      <c r="H2" s="1"/>
      <c r="I2"/>
      <c r="J2" s="466"/>
      <c r="K2" s="466"/>
    </row>
    <row r="3" spans="1:26" ht="15" hidden="1" customHeight="1">
      <c r="A3" s="69"/>
      <c r="B3" s="69"/>
      <c r="C3" s="69"/>
      <c r="D3" s="69"/>
      <c r="E3" s="69"/>
      <c r="F3" s="69"/>
      <c r="G3" s="1"/>
      <c r="H3" s="1"/>
      <c r="I3"/>
      <c r="J3" s="466"/>
      <c r="K3" s="466"/>
    </row>
    <row r="4" spans="1:26" ht="39.75" customHeight="1">
      <c r="B4" s="1253" t="s">
        <v>28824</v>
      </c>
      <c r="C4" s="186" t="s">
        <v>28825</v>
      </c>
      <c r="D4" s="186" t="s">
        <v>28826</v>
      </c>
      <c r="E4" s="186" t="s">
        <v>28722</v>
      </c>
      <c r="F4" s="187"/>
      <c r="G4"/>
      <c r="H4"/>
      <c r="I4"/>
      <c r="J4" s="466"/>
      <c r="K4" s="466"/>
    </row>
    <row r="5" spans="1:26" ht="39.75" customHeight="1">
      <c r="B5" s="1253"/>
      <c r="C5" s="75">
        <f>+H22</f>
        <v>0</v>
      </c>
      <c r="D5" s="190">
        <f>C5*1.2</f>
        <v>0</v>
      </c>
      <c r="E5" s="620">
        <f>Summary!F19</f>
        <v>0</v>
      </c>
      <c r="F5" s="191"/>
      <c r="G5"/>
      <c r="H5"/>
      <c r="I5"/>
      <c r="J5" s="466"/>
      <c r="K5" s="466"/>
    </row>
    <row r="6" spans="1:26" ht="15" customHeight="1">
      <c r="A6" s="232"/>
      <c r="B6" s="232"/>
      <c r="C6" s="232"/>
      <c r="D6" s="232"/>
      <c r="E6"/>
      <c r="G6"/>
      <c r="H6"/>
      <c r="I6"/>
      <c r="J6" s="466"/>
      <c r="K6" s="466"/>
    </row>
    <row r="7" spans="1:26" ht="21.75" hidden="1" customHeight="1">
      <c r="B7" s="259" t="s">
        <v>28829</v>
      </c>
      <c r="C7" s="626">
        <f>Z23</f>
        <v>20.28</v>
      </c>
      <c r="D7" s="380" t="s">
        <v>28830</v>
      </c>
      <c r="E7" s="83"/>
      <c r="F7" s="83"/>
      <c r="G7"/>
      <c r="H7"/>
      <c r="I7"/>
      <c r="J7" s="466"/>
      <c r="K7" s="466"/>
    </row>
    <row r="8" spans="1:26" ht="21.75" customHeight="1">
      <c r="B8" s="259" t="s">
        <v>28831</v>
      </c>
      <c r="C8" s="985">
        <f>SUM(D13:D21)</f>
        <v>0</v>
      </c>
      <c r="D8" s="380" t="s">
        <v>31963</v>
      </c>
      <c r="E8" s="83"/>
      <c r="F8" s="83"/>
      <c r="G8"/>
      <c r="H8"/>
      <c r="I8"/>
      <c r="J8" s="466"/>
      <c r="K8" s="466"/>
    </row>
    <row r="9" spans="1:26">
      <c r="A9" s="232"/>
      <c r="B9" s="232"/>
      <c r="C9" s="232"/>
      <c r="D9" s="232"/>
      <c r="E9" s="83"/>
      <c r="G9" s="69"/>
      <c r="H9" s="69"/>
      <c r="I9" s="246"/>
      <c r="J9" s="511"/>
      <c r="K9" s="511"/>
    </row>
    <row r="10" spans="1:26">
      <c r="A10" s="232"/>
      <c r="B10" s="232"/>
      <c r="C10" s="232"/>
      <c r="D10" s="232"/>
      <c r="E10" s="83"/>
      <c r="F10" s="83"/>
      <c r="G10" s="83"/>
      <c r="H10" s="83"/>
      <c r="I10" s="260"/>
      <c r="J10" s="512"/>
      <c r="K10" s="512"/>
    </row>
    <row r="11" spans="1:26">
      <c r="E11" s="96"/>
      <c r="F11" s="96"/>
      <c r="G11" s="98"/>
      <c r="H11" s="99"/>
      <c r="I11" s="99"/>
      <c r="J11" s="512"/>
      <c r="K11" s="512"/>
    </row>
    <row r="12" spans="1:26" ht="48.75" customHeight="1">
      <c r="A12" s="261" t="s">
        <v>0</v>
      </c>
      <c r="B12" s="261" t="s">
        <v>31962</v>
      </c>
      <c r="C12" s="258"/>
      <c r="D12" s="92"/>
      <c r="E12" s="788"/>
      <c r="F12" s="92"/>
      <c r="G12" s="94"/>
      <c r="H12" s="92"/>
      <c r="I12" s="224"/>
      <c r="J12" s="1185" t="s">
        <v>11</v>
      </c>
      <c r="K12" s="1178" t="s">
        <v>19</v>
      </c>
      <c r="L12" s="1179" t="s">
        <v>15</v>
      </c>
      <c r="M12" s="1176" t="s">
        <v>54</v>
      </c>
      <c r="N12" s="1183" t="s">
        <v>39</v>
      </c>
      <c r="O12" s="1186" t="s">
        <v>35</v>
      </c>
      <c r="P12" s="1187" t="s">
        <v>24458</v>
      </c>
      <c r="Q12" s="1177" t="s">
        <v>43</v>
      </c>
      <c r="R12" s="1188" t="s">
        <v>47</v>
      </c>
      <c r="S12" s="1189" t="s">
        <v>31</v>
      </c>
      <c r="T12" s="1190" t="s">
        <v>23</v>
      </c>
      <c r="Y12"/>
    </row>
    <row r="13" spans="1:26" ht="18" customHeight="1">
      <c r="A13" s="515" t="s">
        <v>31964</v>
      </c>
      <c r="B13" s="153" t="s">
        <v>31965</v>
      </c>
      <c r="C13" s="124">
        <v>1</v>
      </c>
      <c r="D13" s="81">
        <f t="shared" ref="D13:D21" si="0">SUM(I13:T13)</f>
        <v>0</v>
      </c>
      <c r="E13" s="793">
        <v>70</v>
      </c>
      <c r="F13" s="787"/>
      <c r="G13" s="125">
        <f t="shared" ref="G13:G15" si="1">E13*((1-F13))</f>
        <v>70</v>
      </c>
      <c r="H13" s="126">
        <f t="shared" ref="H13:H15" si="2">G13*D13</f>
        <v>0</v>
      </c>
      <c r="I13" s="1020"/>
      <c r="J13" s="318"/>
      <c r="K13" s="1021"/>
      <c r="L13" s="1022"/>
      <c r="M13" s="387"/>
      <c r="N13" s="281"/>
      <c r="O13" s="1023"/>
      <c r="P13" s="277"/>
      <c r="Q13" s="1024"/>
      <c r="R13" s="321"/>
      <c r="S13" s="278"/>
      <c r="T13" s="370"/>
      <c r="Y13" s="131">
        <v>4.0000000000000001E-3</v>
      </c>
      <c r="Z13" s="131">
        <f t="shared" ref="Z13:Z21" si="3">Y13*E13</f>
        <v>0.28000000000000003</v>
      </c>
    </row>
    <row r="14" spans="1:26" ht="18" hidden="1" customHeight="1">
      <c r="A14" s="515" t="s">
        <v>31966</v>
      </c>
      <c r="B14" s="153" t="s">
        <v>31967</v>
      </c>
      <c r="C14" s="124">
        <v>1</v>
      </c>
      <c r="D14" s="81">
        <f t="shared" si="0"/>
        <v>0</v>
      </c>
      <c r="E14" s="793">
        <v>100</v>
      </c>
      <c r="F14" s="787"/>
      <c r="G14" s="125">
        <f t="shared" si="1"/>
        <v>100</v>
      </c>
      <c r="H14" s="126">
        <f t="shared" si="2"/>
        <v>0</v>
      </c>
      <c r="I14" s="1020"/>
      <c r="J14" s="318"/>
      <c r="K14" s="1021"/>
      <c r="L14" s="1022"/>
      <c r="M14" s="387"/>
      <c r="N14" s="281"/>
      <c r="O14" s="1023"/>
      <c r="P14" s="277"/>
      <c r="Q14" s="1024"/>
      <c r="R14" s="321"/>
      <c r="S14" s="278"/>
      <c r="T14" s="370"/>
      <c r="Y14" s="131">
        <f>0.004*50</f>
        <v>0.2</v>
      </c>
      <c r="Z14" s="131">
        <f t="shared" si="3"/>
        <v>20</v>
      </c>
    </row>
    <row r="15" spans="1:26" ht="18" hidden="1" customHeight="1">
      <c r="A15" s="515" t="s">
        <v>31968</v>
      </c>
      <c r="B15" s="153" t="s">
        <v>31969</v>
      </c>
      <c r="C15" s="124">
        <v>1</v>
      </c>
      <c r="D15" s="81">
        <f t="shared" si="0"/>
        <v>0</v>
      </c>
      <c r="E15" s="793">
        <v>130</v>
      </c>
      <c r="F15" s="787"/>
      <c r="G15" s="125">
        <f t="shared" si="1"/>
        <v>130</v>
      </c>
      <c r="H15" s="126">
        <f t="shared" si="2"/>
        <v>0</v>
      </c>
      <c r="I15" s="1020"/>
      <c r="J15" s="318"/>
      <c r="K15" s="1021"/>
      <c r="L15" s="1022"/>
      <c r="M15" s="387"/>
      <c r="N15" s="281"/>
      <c r="O15" s="1023"/>
      <c r="P15" s="277"/>
      <c r="Q15" s="1024"/>
      <c r="R15" s="321"/>
      <c r="S15" s="278"/>
      <c r="T15" s="370"/>
      <c r="Y15" s="131">
        <v>0.4</v>
      </c>
      <c r="Z15" s="131">
        <f t="shared" si="3"/>
        <v>52</v>
      </c>
    </row>
    <row r="16" spans="1:26" ht="18" customHeight="1">
      <c r="A16" s="142" t="s">
        <v>31970</v>
      </c>
      <c r="B16" s="1173" t="s">
        <v>31971</v>
      </c>
      <c r="C16" s="124">
        <v>1</v>
      </c>
      <c r="D16" s="81">
        <f t="shared" si="0"/>
        <v>0</v>
      </c>
      <c r="E16" s="793">
        <v>60</v>
      </c>
      <c r="F16" s="787"/>
      <c r="G16" s="125">
        <f>E16*((1-F16))</f>
        <v>60</v>
      </c>
      <c r="H16" s="126">
        <f>G16*D16</f>
        <v>0</v>
      </c>
      <c r="I16" s="262"/>
      <c r="J16" s="1020"/>
      <c r="K16" s="1020"/>
      <c r="L16" s="1020"/>
      <c r="M16" s="1020"/>
      <c r="N16" s="1020"/>
      <c r="O16" s="1020"/>
      <c r="P16" s="1020"/>
      <c r="Q16" s="1020"/>
      <c r="R16" s="1020"/>
      <c r="S16" s="1020"/>
      <c r="T16" s="1020"/>
      <c r="Y16" s="131">
        <v>0.6</v>
      </c>
      <c r="Z16" s="131">
        <f t="shared" si="3"/>
        <v>36</v>
      </c>
    </row>
    <row r="17" spans="1:26" ht="18" customHeight="1">
      <c r="A17" s="1025" t="s">
        <v>31972</v>
      </c>
      <c r="B17" s="427" t="s">
        <v>31973</v>
      </c>
      <c r="C17" s="124">
        <v>1</v>
      </c>
      <c r="D17" s="81">
        <f>SUM(I17:T17)</f>
        <v>0</v>
      </c>
      <c r="E17" s="793">
        <v>23.75</v>
      </c>
      <c r="F17" s="787"/>
      <c r="G17" s="125">
        <f>E17*((1-F17))</f>
        <v>23.75</v>
      </c>
      <c r="H17" s="126">
        <f>G17*D17</f>
        <v>0</v>
      </c>
      <c r="I17" s="262"/>
      <c r="J17" s="1020"/>
      <c r="K17" s="1020"/>
      <c r="L17" s="1020"/>
      <c r="M17" s="1020"/>
      <c r="N17" s="1020"/>
      <c r="O17" s="1020"/>
      <c r="P17" s="1020"/>
      <c r="Q17" s="1020"/>
      <c r="R17" s="1020"/>
      <c r="S17" s="1020"/>
      <c r="T17" s="1020"/>
      <c r="Y17" s="131">
        <v>0.8</v>
      </c>
      <c r="Z17" s="131">
        <f t="shared" si="3"/>
        <v>19</v>
      </c>
    </row>
    <row r="18" spans="1:26" ht="18" customHeight="1">
      <c r="A18" s="1025" t="s">
        <v>31974</v>
      </c>
      <c r="B18" s="143" t="s">
        <v>31975</v>
      </c>
      <c r="C18" s="124">
        <v>1</v>
      </c>
      <c r="D18" s="81">
        <f t="shared" si="0"/>
        <v>0</v>
      </c>
      <c r="E18" s="793">
        <v>985</v>
      </c>
      <c r="F18" s="787"/>
      <c r="G18" s="125">
        <f>E18*((1-F18))</f>
        <v>985</v>
      </c>
      <c r="H18" s="126">
        <f>G18*D18</f>
        <v>0</v>
      </c>
      <c r="I18" s="262"/>
      <c r="J18" s="1020"/>
      <c r="K18" s="1020"/>
      <c r="L18" s="1020"/>
      <c r="M18" s="1020"/>
      <c r="N18" s="1020"/>
      <c r="O18" s="1020"/>
      <c r="P18" s="1020"/>
      <c r="Q18" s="1020"/>
      <c r="R18" s="1020"/>
      <c r="S18" s="1020"/>
      <c r="T18" s="1020"/>
      <c r="Y18" s="1026"/>
      <c r="Z18" s="131">
        <f t="shared" si="3"/>
        <v>0</v>
      </c>
    </row>
    <row r="19" spans="1:26" ht="18" customHeight="1">
      <c r="A19" s="1025" t="s">
        <v>31976</v>
      </c>
      <c r="B19" s="143" t="s">
        <v>31977</v>
      </c>
      <c r="C19" s="124">
        <v>1</v>
      </c>
      <c r="D19" s="81">
        <f t="shared" si="0"/>
        <v>0</v>
      </c>
      <c r="E19" s="793">
        <v>23.75</v>
      </c>
      <c r="F19" s="787"/>
      <c r="G19" s="125">
        <f>E19*((1-F19))</f>
        <v>23.75</v>
      </c>
      <c r="H19" s="126">
        <f>G19*D19</f>
        <v>0</v>
      </c>
      <c r="I19" s="262"/>
      <c r="J19" s="1020"/>
      <c r="K19" s="1020"/>
      <c r="L19" s="1020"/>
      <c r="M19" s="1020"/>
      <c r="N19" s="1020"/>
      <c r="O19" s="1020"/>
      <c r="P19" s="1020"/>
      <c r="Q19" s="1020"/>
      <c r="R19" s="1020"/>
      <c r="S19" s="1020"/>
      <c r="T19" s="1020"/>
      <c r="Y19" s="131">
        <v>0.03</v>
      </c>
      <c r="Z19" s="131">
        <f t="shared" si="3"/>
        <v>0.71250000000000002</v>
      </c>
    </row>
    <row r="20" spans="1:26" ht="18" customHeight="1">
      <c r="A20" s="1025" t="s">
        <v>31978</v>
      </c>
      <c r="B20" s="143" t="s">
        <v>31979</v>
      </c>
      <c r="C20" s="124">
        <v>1</v>
      </c>
      <c r="D20" s="81">
        <f t="shared" si="0"/>
        <v>0</v>
      </c>
      <c r="E20" s="793">
        <v>985</v>
      </c>
      <c r="F20" s="787"/>
      <c r="G20" s="125">
        <f>E20*((1-F20))</f>
        <v>985</v>
      </c>
      <c r="H20" s="126">
        <f>G20*D20</f>
        <v>0</v>
      </c>
      <c r="I20" s="262"/>
      <c r="J20" s="1020"/>
      <c r="K20" s="1020"/>
      <c r="L20" s="1020"/>
      <c r="M20" s="1020"/>
      <c r="N20" s="1020"/>
      <c r="O20" s="1020"/>
      <c r="P20" s="1020"/>
      <c r="Q20" s="1020"/>
      <c r="R20" s="1020"/>
      <c r="S20" s="1020"/>
      <c r="T20" s="1020"/>
      <c r="Y20" s="131">
        <v>1.5</v>
      </c>
      <c r="Z20" s="131">
        <f t="shared" si="3"/>
        <v>1477.5</v>
      </c>
    </row>
    <row r="21" spans="1:26" ht="18" customHeight="1">
      <c r="A21" s="1025" t="s">
        <v>31980</v>
      </c>
      <c r="B21" s="143" t="s">
        <v>31981</v>
      </c>
      <c r="C21" s="124">
        <v>1</v>
      </c>
      <c r="D21" s="81">
        <f t="shared" si="0"/>
        <v>0</v>
      </c>
      <c r="E21" s="793">
        <v>13.33</v>
      </c>
      <c r="F21" s="787"/>
      <c r="G21" s="125">
        <f t="shared" ref="G21" si="4">E21*((1-F21))</f>
        <v>13.33</v>
      </c>
      <c r="H21" s="126">
        <f t="shared" ref="H21" si="5">G21*D21</f>
        <v>0</v>
      </c>
      <c r="I21" s="262"/>
      <c r="J21" s="1020"/>
      <c r="K21" s="1020"/>
      <c r="L21" s="1020"/>
      <c r="M21" s="1020"/>
      <c r="N21" s="1020"/>
      <c r="O21" s="1020"/>
      <c r="P21" s="1020"/>
      <c r="Q21" s="1020"/>
      <c r="R21" s="1020"/>
      <c r="S21" s="1020"/>
      <c r="T21" s="1020"/>
      <c r="Y21" s="131"/>
      <c r="Z21" s="131">
        <f t="shared" si="3"/>
        <v>0</v>
      </c>
    </row>
    <row r="22" spans="1:26" ht="15.75" customHeight="1">
      <c r="A22" s="92"/>
      <c r="B22" s="92"/>
      <c r="C22" s="92"/>
      <c r="D22" s="92"/>
      <c r="E22" s="92"/>
      <c r="F22" s="92"/>
      <c r="G22" s="92"/>
      <c r="H22" s="125">
        <f t="shared" ref="H22:T22" si="6">SUM(H13:H21)</f>
        <v>0</v>
      </c>
      <c r="I22" s="159">
        <f t="shared" si="6"/>
        <v>0</v>
      </c>
      <c r="J22" s="159">
        <f t="shared" si="6"/>
        <v>0</v>
      </c>
      <c r="K22" s="159">
        <f t="shared" si="6"/>
        <v>0</v>
      </c>
      <c r="L22" s="159">
        <f t="shared" si="6"/>
        <v>0</v>
      </c>
      <c r="M22" s="159">
        <f t="shared" si="6"/>
        <v>0</v>
      </c>
      <c r="N22" s="159">
        <f t="shared" si="6"/>
        <v>0</v>
      </c>
      <c r="O22" s="159">
        <f t="shared" si="6"/>
        <v>0</v>
      </c>
      <c r="P22" s="159">
        <f t="shared" si="6"/>
        <v>0</v>
      </c>
      <c r="Q22" s="159">
        <f t="shared" si="6"/>
        <v>0</v>
      </c>
      <c r="R22" s="159">
        <f t="shared" si="6"/>
        <v>0</v>
      </c>
      <c r="S22" s="159">
        <f t="shared" si="6"/>
        <v>0</v>
      </c>
      <c r="T22" s="159">
        <f t="shared" si="6"/>
        <v>0</v>
      </c>
      <c r="V22" s="514"/>
      <c r="W22" s="514"/>
      <c r="X22" s="514"/>
      <c r="Y22" s="514"/>
    </row>
    <row r="23" spans="1:26" ht="15.75" customHeight="1">
      <c r="A23" s="92"/>
      <c r="B23" s="92"/>
      <c r="C23" s="92"/>
      <c r="D23" s="92"/>
      <c r="E23" s="92"/>
      <c r="F23" s="92"/>
      <c r="G23" s="92"/>
      <c r="H23" s="92"/>
      <c r="I23" s="92"/>
      <c r="J23" s="512"/>
      <c r="K23" s="512"/>
      <c r="N23" s="514"/>
      <c r="O23" s="514"/>
      <c r="P23" s="514"/>
      <c r="Q23" s="514"/>
      <c r="R23" s="514"/>
      <c r="S23" s="514"/>
      <c r="T23" s="514"/>
      <c r="U23" s="514"/>
      <c r="V23" s="514"/>
      <c r="W23" s="514"/>
      <c r="X23" s="514"/>
      <c r="Y23" s="131" t="s">
        <v>29704</v>
      </c>
      <c r="Z23" s="131">
        <f>SUM(Z12:Z14)</f>
        <v>20.28</v>
      </c>
    </row>
    <row r="24" spans="1:26" ht="15.75" customHeight="1">
      <c r="A24" s="92"/>
      <c r="B24" s="92"/>
      <c r="C24" s="92"/>
      <c r="D24" s="92"/>
      <c r="E24" s="92"/>
      <c r="F24" s="92"/>
      <c r="G24" s="92"/>
      <c r="H24" s="92"/>
      <c r="I24" s="92"/>
      <c r="J24" s="512"/>
      <c r="K24" s="512"/>
      <c r="N24" s="514"/>
      <c r="O24" s="514"/>
      <c r="P24" s="514"/>
      <c r="Q24" s="514"/>
      <c r="R24" s="514"/>
      <c r="S24" s="514"/>
      <c r="T24" s="514"/>
      <c r="U24" s="514"/>
      <c r="V24" s="514"/>
      <c r="W24" s="514"/>
      <c r="X24" s="514"/>
      <c r="Y24" s="514"/>
    </row>
    <row r="25" spans="1:26" ht="15.75" customHeight="1">
      <c r="A25" s="92"/>
      <c r="B25" s="92"/>
      <c r="C25" s="92"/>
      <c r="D25" s="92"/>
      <c r="E25" s="92"/>
      <c r="F25" s="92"/>
      <c r="G25" s="92"/>
      <c r="H25" s="92"/>
      <c r="I25" s="92"/>
      <c r="J25" s="512"/>
      <c r="K25" s="512"/>
      <c r="N25" s="514"/>
      <c r="O25" s="514"/>
      <c r="P25" s="514"/>
      <c r="Q25" s="514"/>
      <c r="R25" s="514"/>
      <c r="S25" s="514"/>
      <c r="T25" s="514"/>
      <c r="U25" s="514"/>
      <c r="V25" s="514"/>
      <c r="W25" s="514"/>
      <c r="X25" s="514"/>
      <c r="Y25" s="514"/>
    </row>
    <row r="26" spans="1:26" ht="15.75" customHeight="1">
      <c r="A26" s="92"/>
      <c r="B26" s="92"/>
      <c r="C26" s="92"/>
      <c r="D26" s="92"/>
      <c r="E26" s="92"/>
      <c r="F26" s="92"/>
      <c r="G26" s="92"/>
      <c r="H26" s="92"/>
      <c r="I26" s="92"/>
      <c r="J26" s="512"/>
      <c r="K26" s="512"/>
      <c r="N26" s="514"/>
      <c r="O26" s="514"/>
      <c r="P26" s="514"/>
      <c r="Q26" s="514"/>
      <c r="R26" s="514"/>
      <c r="S26" s="514"/>
      <c r="T26" s="514"/>
      <c r="U26" s="514"/>
      <c r="V26" s="514"/>
      <c r="W26" s="514"/>
      <c r="X26" s="514"/>
      <c r="Y26" s="514"/>
    </row>
    <row r="27" spans="1:26" ht="15.75" customHeight="1">
      <c r="A27" s="92"/>
      <c r="B27" s="92"/>
      <c r="C27" s="92"/>
      <c r="D27" s="92"/>
      <c r="E27" s="92"/>
      <c r="F27" s="92"/>
      <c r="G27" s="92"/>
      <c r="H27" s="92"/>
      <c r="I27" s="92"/>
      <c r="J27" s="512"/>
      <c r="K27" s="512"/>
      <c r="N27" s="514"/>
      <c r="O27" s="514"/>
      <c r="P27" s="514"/>
      <c r="Q27" s="514"/>
      <c r="R27" s="514"/>
      <c r="S27" s="514"/>
      <c r="T27" s="514"/>
      <c r="U27" s="514"/>
      <c r="V27" s="514"/>
      <c r="W27" s="514"/>
      <c r="X27" s="514"/>
      <c r="Y27" s="514"/>
    </row>
    <row r="28" spans="1:26" ht="15.75" customHeight="1">
      <c r="A28" s="92"/>
      <c r="B28" s="92"/>
      <c r="C28" s="92"/>
      <c r="D28" s="92"/>
      <c r="E28" s="92"/>
      <c r="F28" s="92"/>
      <c r="G28" s="92"/>
      <c r="H28" s="92"/>
      <c r="I28" s="92"/>
      <c r="J28" s="512"/>
      <c r="K28" s="512"/>
      <c r="N28" s="514"/>
      <c r="O28" s="514"/>
      <c r="P28" s="514"/>
      <c r="Q28" s="514"/>
      <c r="R28" s="514"/>
      <c r="S28" s="514"/>
      <c r="T28" s="514"/>
      <c r="U28" s="514"/>
      <c r="V28" s="514"/>
      <c r="W28" s="514"/>
      <c r="X28" s="514"/>
      <c r="Y28" s="514"/>
    </row>
    <row r="29" spans="1:26" ht="15.75" customHeight="1">
      <c r="A29" s="92"/>
      <c r="B29" s="92"/>
      <c r="C29" s="92"/>
      <c r="D29" s="92"/>
      <c r="E29" s="92"/>
      <c r="F29" s="92"/>
      <c r="G29" s="92"/>
      <c r="H29" s="92"/>
      <c r="I29" s="92"/>
      <c r="J29" s="512"/>
      <c r="K29" s="512"/>
      <c r="N29" s="514"/>
      <c r="O29" s="514"/>
      <c r="P29" s="514"/>
      <c r="Q29" s="514"/>
      <c r="R29" s="514"/>
      <c r="S29" s="514"/>
      <c r="T29" s="514"/>
      <c r="U29" s="514"/>
      <c r="V29" s="514"/>
      <c r="W29" s="514"/>
      <c r="X29" s="514"/>
      <c r="Y29" s="514"/>
    </row>
    <row r="30" spans="1:26" ht="15.75" customHeight="1">
      <c r="A30" s="92"/>
      <c r="B30" s="92"/>
      <c r="C30" s="92"/>
      <c r="D30" s="92"/>
      <c r="E30" s="92"/>
      <c r="F30" s="92"/>
      <c r="G30" s="92"/>
      <c r="H30" s="92"/>
      <c r="I30" s="92"/>
      <c r="J30" s="512"/>
      <c r="K30" s="512"/>
      <c r="N30" s="514"/>
      <c r="O30" s="514"/>
      <c r="P30" s="514"/>
      <c r="Q30" s="514"/>
      <c r="R30" s="514"/>
      <c r="S30" s="514"/>
      <c r="T30" s="514"/>
      <c r="U30" s="514"/>
      <c r="V30" s="514"/>
      <c r="W30" s="514"/>
      <c r="X30" s="514"/>
      <c r="Y30" s="514"/>
    </row>
    <row r="31" spans="1:26" ht="15.75" customHeight="1">
      <c r="A31" s="92"/>
      <c r="B31" s="92"/>
      <c r="C31" s="92"/>
      <c r="D31" s="92"/>
      <c r="E31" s="92"/>
      <c r="F31" s="92"/>
      <c r="G31" s="92"/>
      <c r="H31" s="92"/>
      <c r="I31" s="92"/>
      <c r="J31" s="512"/>
      <c r="K31" s="512"/>
      <c r="N31" s="514"/>
      <c r="O31" s="514"/>
      <c r="P31" s="514"/>
      <c r="Q31" s="514"/>
      <c r="R31" s="514"/>
      <c r="S31" s="514"/>
      <c r="T31" s="514"/>
      <c r="U31" s="514"/>
      <c r="V31" s="514"/>
      <c r="W31" s="514"/>
      <c r="X31" s="514"/>
      <c r="Y31" s="514"/>
    </row>
    <row r="32" spans="1:26" ht="15.75" customHeight="1">
      <c r="A32" s="92"/>
      <c r="B32" s="92"/>
      <c r="C32" s="92"/>
      <c r="D32" s="92"/>
      <c r="E32" s="92"/>
      <c r="F32" s="92"/>
      <c r="G32" s="92"/>
      <c r="H32" s="92"/>
      <c r="I32" s="92"/>
      <c r="J32" s="512"/>
      <c r="K32" s="512"/>
      <c r="N32" s="514"/>
      <c r="O32" s="514"/>
      <c r="P32" s="514"/>
      <c r="Q32" s="514"/>
      <c r="R32" s="514"/>
      <c r="S32" s="514"/>
      <c r="T32" s="514"/>
      <c r="U32" s="514"/>
      <c r="V32" s="514"/>
      <c r="W32" s="514"/>
      <c r="X32" s="514"/>
      <c r="Y32" s="514"/>
    </row>
    <row r="33" spans="1:25" ht="15.75" customHeight="1">
      <c r="A33" s="92"/>
      <c r="B33" s="92"/>
      <c r="C33" s="92"/>
      <c r="D33" s="92"/>
      <c r="E33" s="92"/>
      <c r="F33" s="92"/>
      <c r="G33" s="92"/>
      <c r="H33" s="92"/>
      <c r="I33" s="92"/>
      <c r="J33" s="512"/>
      <c r="K33" s="512"/>
      <c r="N33" s="514"/>
      <c r="O33" s="514"/>
      <c r="P33" s="514"/>
      <c r="Q33" s="514"/>
      <c r="R33" s="514"/>
      <c r="S33" s="514"/>
      <c r="T33" s="514"/>
      <c r="U33" s="514"/>
      <c r="V33" s="514"/>
      <c r="W33" s="514"/>
      <c r="X33" s="514"/>
      <c r="Y33" s="514"/>
    </row>
    <row r="34" spans="1:25" ht="15.75" customHeight="1">
      <c r="A34" s="92"/>
      <c r="B34" s="92"/>
      <c r="C34" s="92"/>
      <c r="D34" s="92"/>
      <c r="E34" s="92"/>
      <c r="F34" s="92"/>
      <c r="G34" s="92"/>
      <c r="H34" s="92"/>
      <c r="I34" s="92"/>
      <c r="J34" s="512"/>
      <c r="K34" s="512"/>
      <c r="N34" s="514"/>
      <c r="O34" s="514"/>
      <c r="P34" s="514"/>
      <c r="Q34" s="514"/>
      <c r="R34" s="514"/>
      <c r="S34" s="514"/>
      <c r="T34" s="514"/>
      <c r="U34" s="514"/>
      <c r="V34" s="514"/>
      <c r="W34" s="514"/>
      <c r="X34" s="514"/>
      <c r="Y34" s="514"/>
    </row>
    <row r="35" spans="1:25" ht="15.75" customHeight="1">
      <c r="A35" s="92"/>
      <c r="B35" s="92"/>
      <c r="C35" s="92"/>
      <c r="D35" s="92"/>
      <c r="E35" s="92"/>
      <c r="F35" s="92"/>
      <c r="G35" s="92"/>
      <c r="H35" s="92"/>
      <c r="I35" s="92"/>
      <c r="J35" s="512"/>
      <c r="K35" s="512"/>
      <c r="N35" s="514"/>
      <c r="O35" s="514"/>
      <c r="P35" s="514"/>
      <c r="Q35" s="514"/>
      <c r="R35" s="514"/>
      <c r="S35" s="514"/>
      <c r="T35" s="514"/>
      <c r="U35" s="514"/>
      <c r="V35" s="514"/>
      <c r="W35" s="514"/>
      <c r="X35" s="514"/>
      <c r="Y35" s="514"/>
    </row>
    <row r="36" spans="1:25" ht="15.75" customHeight="1">
      <c r="A36" s="92"/>
      <c r="B36" s="92"/>
      <c r="C36" s="92"/>
      <c r="D36" s="92"/>
      <c r="E36" s="92"/>
      <c r="F36" s="92"/>
      <c r="G36" s="92"/>
      <c r="H36" s="92"/>
      <c r="I36" s="92"/>
      <c r="J36" s="512"/>
      <c r="K36" s="512"/>
      <c r="N36" s="514"/>
      <c r="O36" s="514"/>
      <c r="P36" s="514"/>
      <c r="Q36" s="514"/>
      <c r="R36" s="514"/>
      <c r="S36" s="514"/>
      <c r="T36" s="514"/>
      <c r="U36" s="514"/>
      <c r="V36" s="514"/>
      <c r="W36" s="514"/>
      <c r="X36" s="514"/>
      <c r="Y36" s="514"/>
    </row>
    <row r="37" spans="1:25" ht="15.75" customHeight="1">
      <c r="A37" s="92"/>
      <c r="B37" s="92"/>
      <c r="C37" s="92"/>
      <c r="D37" s="92"/>
      <c r="E37" s="92"/>
      <c r="F37" s="92"/>
      <c r="G37" s="92"/>
      <c r="H37" s="92"/>
      <c r="I37" s="92"/>
      <c r="J37" s="512"/>
      <c r="K37" s="512"/>
      <c r="N37" s="514"/>
      <c r="O37" s="514"/>
      <c r="P37" s="514"/>
      <c r="Q37" s="514"/>
      <c r="R37" s="514"/>
      <c r="S37" s="514"/>
      <c r="T37" s="514"/>
      <c r="U37" s="514"/>
      <c r="V37" s="514"/>
      <c r="W37" s="514"/>
      <c r="X37" s="514"/>
      <c r="Y37" s="514"/>
    </row>
    <row r="38" spans="1:25" ht="15.75" customHeight="1">
      <c r="A38" s="92"/>
      <c r="B38" s="92"/>
      <c r="C38" s="92"/>
      <c r="D38" s="92"/>
      <c r="E38" s="92"/>
      <c r="F38" s="92"/>
      <c r="G38" s="92"/>
      <c r="H38" s="92"/>
      <c r="I38" s="92"/>
      <c r="J38" s="512"/>
      <c r="K38" s="512"/>
      <c r="N38" s="514"/>
      <c r="O38" s="514"/>
      <c r="P38" s="514"/>
      <c r="Q38" s="514"/>
      <c r="R38" s="514"/>
      <c r="S38" s="514"/>
      <c r="T38" s="514"/>
      <c r="U38" s="514"/>
      <c r="V38" s="514"/>
      <c r="W38" s="514"/>
      <c r="X38" s="514"/>
      <c r="Y38" s="514"/>
    </row>
    <row r="39" spans="1:25" ht="15.75" customHeight="1">
      <c r="A39" s="92"/>
      <c r="B39" s="92"/>
      <c r="C39" s="92"/>
      <c r="D39" s="92"/>
      <c r="E39" s="92"/>
      <c r="F39" s="92"/>
      <c r="G39" s="92"/>
      <c r="H39" s="92"/>
      <c r="I39" s="92"/>
      <c r="J39" s="512"/>
      <c r="K39" s="512"/>
      <c r="N39" s="514"/>
      <c r="O39" s="514"/>
      <c r="P39" s="514"/>
      <c r="Q39" s="514"/>
      <c r="R39" s="514"/>
      <c r="S39" s="514"/>
      <c r="T39" s="514"/>
      <c r="U39" s="514"/>
      <c r="V39" s="514"/>
      <c r="W39" s="514"/>
      <c r="X39" s="514"/>
      <c r="Y39" s="514"/>
    </row>
    <row r="40" spans="1:25" ht="15.75" customHeight="1">
      <c r="A40" s="92"/>
      <c r="B40" s="92"/>
      <c r="C40" s="92"/>
      <c r="D40" s="92"/>
      <c r="E40" s="92"/>
      <c r="F40" s="92"/>
      <c r="G40" s="92"/>
      <c r="H40" s="92"/>
      <c r="I40" s="92"/>
      <c r="J40" s="512"/>
      <c r="K40" s="512"/>
      <c r="N40" s="514"/>
      <c r="O40" s="514"/>
      <c r="P40" s="514"/>
      <c r="Q40" s="514"/>
      <c r="R40" s="514"/>
      <c r="S40" s="514"/>
      <c r="T40" s="514"/>
      <c r="U40" s="514"/>
      <c r="V40" s="514"/>
      <c r="W40" s="514"/>
      <c r="X40" s="514"/>
      <c r="Y40" s="514"/>
    </row>
    <row r="41" spans="1:25" ht="15.75" customHeight="1">
      <c r="A41" s="92"/>
      <c r="B41" s="92"/>
      <c r="C41" s="92"/>
      <c r="D41" s="92"/>
      <c r="E41" s="92"/>
      <c r="F41" s="92"/>
      <c r="G41" s="92"/>
      <c r="H41" s="92"/>
      <c r="I41" s="92"/>
      <c r="J41" s="512"/>
      <c r="K41" s="512"/>
      <c r="N41" s="514"/>
      <c r="O41" s="514"/>
      <c r="P41" s="514"/>
      <c r="Q41" s="514"/>
      <c r="R41" s="514"/>
      <c r="S41" s="514"/>
      <c r="T41" s="514"/>
      <c r="U41" s="514"/>
      <c r="V41" s="514"/>
      <c r="W41" s="514"/>
      <c r="X41" s="514"/>
      <c r="Y41" s="514"/>
    </row>
    <row r="42" spans="1:25" ht="15.75" customHeight="1">
      <c r="A42" s="92"/>
      <c r="B42" s="92"/>
      <c r="C42" s="92"/>
      <c r="D42" s="92"/>
      <c r="E42" s="92"/>
      <c r="F42" s="92"/>
      <c r="G42" s="92"/>
      <c r="H42" s="92"/>
      <c r="I42" s="92"/>
      <c r="J42" s="512"/>
      <c r="K42" s="512"/>
      <c r="N42" s="514"/>
      <c r="O42" s="514"/>
      <c r="P42" s="514"/>
      <c r="Q42" s="514"/>
      <c r="R42" s="514"/>
      <c r="S42" s="514"/>
      <c r="T42" s="514"/>
      <c r="U42" s="514"/>
      <c r="V42" s="514"/>
      <c r="W42" s="514"/>
      <c r="X42" s="514"/>
      <c r="Y42" s="514"/>
    </row>
    <row r="43" spans="1:25" ht="15.75" customHeight="1">
      <c r="A43" s="92"/>
      <c r="B43" s="92"/>
      <c r="C43" s="92"/>
      <c r="D43" s="92"/>
      <c r="E43" s="92"/>
      <c r="F43" s="92"/>
      <c r="G43" s="92"/>
      <c r="H43" s="92"/>
      <c r="I43" s="92"/>
      <c r="J43" s="512"/>
      <c r="K43" s="512"/>
      <c r="N43" s="514"/>
      <c r="O43" s="514"/>
      <c r="P43" s="514"/>
      <c r="Q43" s="514"/>
      <c r="R43" s="514"/>
      <c r="S43" s="514"/>
      <c r="T43" s="514"/>
      <c r="U43" s="514"/>
      <c r="V43" s="514"/>
      <c r="W43" s="514"/>
      <c r="X43" s="514"/>
      <c r="Y43" s="514"/>
    </row>
    <row r="44" spans="1:25" ht="15.75" customHeight="1">
      <c r="A44" s="92"/>
      <c r="B44" s="92"/>
      <c r="C44" s="92"/>
      <c r="D44" s="92"/>
      <c r="E44" s="92"/>
      <c r="F44" s="92"/>
      <c r="G44" s="92"/>
      <c r="H44" s="92"/>
      <c r="I44" s="92"/>
      <c r="J44" s="512"/>
      <c r="K44" s="512"/>
      <c r="N44" s="514"/>
      <c r="O44" s="514"/>
      <c r="P44" s="514"/>
      <c r="Q44" s="514"/>
      <c r="R44" s="514"/>
      <c r="S44" s="514"/>
      <c r="T44" s="514"/>
      <c r="U44" s="514"/>
      <c r="V44" s="514"/>
      <c r="W44" s="514"/>
      <c r="X44" s="514"/>
      <c r="Y44" s="514"/>
    </row>
    <row r="45" spans="1:25" ht="15.75" customHeight="1">
      <c r="A45" s="92"/>
      <c r="B45" s="92"/>
      <c r="C45" s="92"/>
      <c r="D45" s="92"/>
      <c r="E45" s="92"/>
      <c r="F45" s="92"/>
      <c r="G45" s="92"/>
      <c r="H45" s="92"/>
      <c r="I45" s="92"/>
      <c r="J45" s="512"/>
      <c r="K45" s="512"/>
      <c r="N45" s="514"/>
      <c r="O45" s="514"/>
      <c r="P45" s="514"/>
      <c r="Q45" s="514"/>
      <c r="R45" s="514"/>
      <c r="S45" s="514"/>
      <c r="T45" s="514"/>
      <c r="U45" s="514"/>
      <c r="V45" s="514"/>
      <c r="W45" s="514"/>
      <c r="X45" s="514"/>
      <c r="Y45" s="514"/>
    </row>
    <row r="46" spans="1:25" ht="15.75" customHeight="1">
      <c r="A46" s="92"/>
      <c r="B46" s="92"/>
      <c r="C46" s="92"/>
      <c r="D46" s="92"/>
      <c r="E46" s="92"/>
      <c r="F46" s="92"/>
      <c r="G46" s="92"/>
      <c r="H46" s="92"/>
      <c r="I46" s="92"/>
      <c r="J46" s="512"/>
      <c r="K46" s="512"/>
      <c r="N46" s="514"/>
      <c r="O46" s="514"/>
      <c r="P46" s="514"/>
      <c r="Q46" s="514"/>
      <c r="R46" s="514"/>
      <c r="S46" s="514"/>
      <c r="T46" s="514"/>
      <c r="U46" s="514"/>
      <c r="V46" s="514"/>
      <c r="W46" s="514"/>
      <c r="X46" s="514"/>
      <c r="Y46" s="514"/>
    </row>
    <row r="47" spans="1:25" ht="15.75" customHeight="1">
      <c r="A47" s="92"/>
      <c r="B47" s="92"/>
      <c r="C47" s="92"/>
      <c r="D47" s="92"/>
      <c r="E47" s="92"/>
      <c r="F47" s="92"/>
      <c r="G47" s="92"/>
      <c r="H47" s="92"/>
      <c r="I47" s="92"/>
      <c r="J47" s="512"/>
      <c r="K47" s="512"/>
      <c r="N47" s="514"/>
      <c r="O47" s="514"/>
      <c r="P47" s="514"/>
      <c r="Q47" s="514"/>
      <c r="R47" s="514"/>
      <c r="S47" s="514"/>
      <c r="T47" s="514"/>
      <c r="U47" s="514"/>
      <c r="V47" s="514"/>
      <c r="W47" s="514"/>
      <c r="X47" s="514"/>
      <c r="Y47" s="514"/>
    </row>
    <row r="48" spans="1:25" ht="15.75" customHeight="1">
      <c r="A48" s="92"/>
      <c r="B48" s="92"/>
      <c r="C48" s="92"/>
      <c r="D48" s="92"/>
      <c r="E48" s="92"/>
      <c r="F48" s="92"/>
      <c r="G48" s="92"/>
      <c r="H48" s="92"/>
      <c r="I48" s="92"/>
      <c r="J48" s="512"/>
      <c r="K48" s="512"/>
      <c r="N48" s="514"/>
      <c r="O48" s="514"/>
      <c r="P48" s="514"/>
      <c r="Q48" s="514"/>
      <c r="R48" s="514"/>
      <c r="S48" s="514"/>
      <c r="T48" s="514"/>
      <c r="U48" s="514"/>
      <c r="V48" s="514"/>
      <c r="W48" s="514"/>
      <c r="X48" s="514"/>
      <c r="Y48" s="514"/>
    </row>
    <row r="49" spans="1:25" ht="15.75" customHeight="1">
      <c r="A49" s="92"/>
      <c r="B49" s="92"/>
      <c r="C49" s="92"/>
      <c r="D49" s="92"/>
      <c r="E49" s="92"/>
      <c r="F49" s="92"/>
      <c r="G49" s="92"/>
      <c r="H49" s="92"/>
      <c r="I49" s="92"/>
      <c r="J49" s="512"/>
      <c r="K49" s="512"/>
      <c r="N49" s="514"/>
      <c r="O49" s="514"/>
      <c r="P49" s="514"/>
      <c r="Q49" s="514"/>
      <c r="R49" s="514"/>
      <c r="S49" s="514"/>
      <c r="T49" s="514"/>
      <c r="U49" s="514"/>
      <c r="V49" s="514"/>
      <c r="W49" s="514"/>
      <c r="X49" s="514"/>
      <c r="Y49" s="514"/>
    </row>
    <row r="50" spans="1:25" ht="15.75" customHeight="1">
      <c r="A50" s="92"/>
      <c r="B50" s="92"/>
      <c r="C50" s="92"/>
      <c r="D50" s="92"/>
      <c r="E50" s="92"/>
      <c r="F50" s="92"/>
      <c r="G50" s="92"/>
      <c r="H50" s="92"/>
      <c r="I50" s="92"/>
      <c r="J50" s="512"/>
      <c r="K50" s="512"/>
      <c r="N50" s="514"/>
      <c r="O50" s="514"/>
      <c r="P50" s="514"/>
      <c r="Q50" s="514"/>
      <c r="R50" s="514"/>
      <c r="S50" s="514"/>
      <c r="T50" s="514"/>
      <c r="U50" s="514"/>
      <c r="V50" s="514"/>
      <c r="W50" s="514"/>
      <c r="X50" s="514"/>
      <c r="Y50" s="514"/>
    </row>
    <row r="51" spans="1:25" ht="15.75" customHeight="1">
      <c r="A51" s="92"/>
      <c r="B51" s="92"/>
      <c r="C51" s="92"/>
      <c r="D51" s="92"/>
      <c r="E51" s="92"/>
      <c r="F51" s="92"/>
      <c r="G51" s="92"/>
      <c r="H51" s="92"/>
      <c r="I51" s="92"/>
      <c r="J51" s="512"/>
      <c r="K51" s="512"/>
      <c r="N51" s="514"/>
      <c r="O51" s="514"/>
      <c r="P51" s="514"/>
      <c r="Q51" s="514"/>
      <c r="R51" s="514"/>
      <c r="S51" s="514"/>
      <c r="T51" s="514"/>
      <c r="U51" s="514"/>
      <c r="V51" s="514"/>
      <c r="W51" s="514"/>
      <c r="X51" s="514"/>
      <c r="Y51" s="514"/>
    </row>
    <row r="52" spans="1:25" ht="15.75" customHeight="1">
      <c r="A52" s="92"/>
      <c r="B52" s="92"/>
      <c r="C52" s="92"/>
      <c r="D52" s="92"/>
      <c r="E52" s="92"/>
      <c r="F52" s="92"/>
      <c r="G52" s="92"/>
      <c r="H52" s="92"/>
      <c r="I52" s="92"/>
      <c r="J52" s="512"/>
      <c r="K52" s="512"/>
      <c r="N52" s="514"/>
      <c r="O52" s="514"/>
      <c r="P52" s="514"/>
      <c r="Q52" s="514"/>
      <c r="R52" s="514"/>
      <c r="S52" s="514"/>
      <c r="T52" s="514"/>
      <c r="U52" s="514"/>
      <c r="V52" s="514"/>
      <c r="W52" s="514"/>
      <c r="X52" s="514"/>
      <c r="Y52" s="514"/>
    </row>
    <row r="53" spans="1:25" ht="15.75" customHeight="1">
      <c r="A53" s="92"/>
      <c r="B53" s="92"/>
      <c r="C53" s="92"/>
      <c r="D53" s="92"/>
      <c r="E53" s="92"/>
      <c r="F53" s="92"/>
      <c r="G53" s="92"/>
      <c r="H53" s="92"/>
      <c r="I53" s="92"/>
      <c r="J53" s="512"/>
      <c r="K53" s="512"/>
      <c r="N53" s="514"/>
      <c r="O53" s="514"/>
      <c r="P53" s="514"/>
      <c r="Q53" s="514"/>
      <c r="R53" s="514"/>
      <c r="S53" s="514"/>
      <c r="T53" s="514"/>
      <c r="U53" s="514"/>
      <c r="V53" s="514"/>
      <c r="W53" s="514"/>
      <c r="X53" s="514"/>
      <c r="Y53" s="514"/>
    </row>
    <row r="54" spans="1:25" ht="15.75" customHeight="1">
      <c r="A54" s="92"/>
      <c r="B54" s="92"/>
      <c r="C54" s="92"/>
      <c r="D54" s="92"/>
      <c r="E54" s="92"/>
      <c r="F54" s="92"/>
      <c r="G54" s="92"/>
      <c r="H54" s="92"/>
      <c r="I54" s="92"/>
      <c r="J54" s="512"/>
      <c r="K54" s="512"/>
      <c r="N54" s="514"/>
      <c r="O54" s="514"/>
      <c r="P54" s="514"/>
      <c r="Q54" s="514"/>
      <c r="R54" s="514"/>
      <c r="S54" s="514"/>
      <c r="T54" s="514"/>
      <c r="U54" s="514"/>
      <c r="V54" s="514"/>
      <c r="W54" s="514"/>
      <c r="X54" s="514"/>
      <c r="Y54" s="514"/>
    </row>
    <row r="55" spans="1:25" ht="15.75" customHeight="1">
      <c r="A55" s="92"/>
      <c r="B55" s="92"/>
      <c r="C55" s="92"/>
      <c r="D55" s="92"/>
      <c r="E55" s="92"/>
      <c r="F55" s="92"/>
      <c r="G55" s="92"/>
      <c r="H55" s="92"/>
      <c r="I55" s="92"/>
      <c r="J55" s="512"/>
      <c r="K55" s="512"/>
      <c r="N55" s="514"/>
      <c r="O55" s="514"/>
      <c r="P55" s="514"/>
      <c r="Q55" s="514"/>
      <c r="R55" s="514"/>
      <c r="S55" s="514"/>
      <c r="T55" s="514"/>
      <c r="U55" s="514"/>
      <c r="V55" s="514"/>
      <c r="W55" s="514"/>
      <c r="X55" s="514"/>
      <c r="Y55" s="514"/>
    </row>
    <row r="56" spans="1:25" ht="15.75" customHeight="1">
      <c r="A56" s="92"/>
      <c r="B56" s="92"/>
      <c r="C56" s="92"/>
      <c r="D56" s="92"/>
      <c r="E56" s="92"/>
      <c r="F56" s="92"/>
      <c r="G56" s="92"/>
      <c r="H56" s="92"/>
      <c r="I56" s="92"/>
      <c r="J56" s="512"/>
      <c r="K56" s="512"/>
      <c r="N56" s="514"/>
      <c r="O56" s="514"/>
      <c r="P56" s="514"/>
      <c r="Q56" s="514"/>
      <c r="R56" s="514"/>
      <c r="S56" s="514"/>
      <c r="T56" s="514"/>
      <c r="U56" s="514"/>
      <c r="V56" s="514"/>
      <c r="W56" s="514"/>
      <c r="X56" s="514"/>
      <c r="Y56" s="514"/>
    </row>
    <row r="57" spans="1:25" ht="15.75" customHeight="1">
      <c r="A57" s="92"/>
      <c r="B57" s="92"/>
      <c r="C57" s="92"/>
      <c r="D57" s="92"/>
      <c r="E57" s="92"/>
      <c r="F57" s="92"/>
      <c r="G57" s="92"/>
      <c r="H57" s="92"/>
      <c r="I57" s="92"/>
      <c r="J57" s="512"/>
      <c r="K57" s="512"/>
      <c r="N57" s="514"/>
      <c r="O57" s="514"/>
      <c r="P57" s="514"/>
      <c r="Q57" s="514"/>
      <c r="R57" s="514"/>
      <c r="S57" s="514"/>
      <c r="T57" s="514"/>
      <c r="U57" s="514"/>
      <c r="V57" s="514"/>
      <c r="W57" s="514"/>
      <c r="X57" s="514"/>
      <c r="Y57" s="514"/>
    </row>
    <row r="58" spans="1:25" ht="15.75" customHeight="1">
      <c r="A58" s="92"/>
      <c r="B58" s="92"/>
      <c r="C58" s="92"/>
      <c r="D58" s="92"/>
      <c r="E58" s="92"/>
      <c r="F58" s="92"/>
      <c r="G58" s="92"/>
      <c r="H58" s="92"/>
      <c r="I58" s="92"/>
      <c r="J58" s="512"/>
      <c r="K58" s="512"/>
      <c r="N58" s="514"/>
      <c r="O58" s="514"/>
      <c r="P58" s="514"/>
      <c r="Q58" s="514"/>
      <c r="R58" s="514"/>
      <c r="S58" s="514"/>
      <c r="T58" s="514"/>
      <c r="U58" s="514"/>
      <c r="V58" s="514"/>
      <c r="W58" s="514"/>
      <c r="X58" s="514"/>
      <c r="Y58" s="514"/>
    </row>
    <row r="59" spans="1:25" ht="15.75" customHeight="1">
      <c r="A59" s="92"/>
      <c r="B59" s="92"/>
      <c r="C59" s="92"/>
      <c r="D59" s="92"/>
      <c r="E59" s="92"/>
      <c r="F59" s="92"/>
      <c r="G59" s="92"/>
      <c r="H59" s="92"/>
      <c r="I59" s="92"/>
      <c r="J59" s="512"/>
      <c r="K59" s="512"/>
      <c r="N59" s="514"/>
      <c r="O59" s="514"/>
      <c r="P59" s="514"/>
      <c r="Q59" s="514"/>
      <c r="R59" s="514"/>
      <c r="S59" s="514"/>
      <c r="T59" s="514"/>
      <c r="U59" s="514"/>
      <c r="V59" s="514"/>
      <c r="W59" s="514"/>
      <c r="X59" s="514"/>
      <c r="Y59" s="514"/>
    </row>
    <row r="60" spans="1:25" ht="15.75" customHeight="1">
      <c r="A60" s="92"/>
      <c r="B60" s="92"/>
      <c r="C60" s="92"/>
      <c r="D60" s="92"/>
      <c r="E60" s="92"/>
      <c r="F60" s="92"/>
      <c r="G60" s="92"/>
      <c r="H60" s="92"/>
      <c r="I60" s="92"/>
      <c r="J60" s="512"/>
      <c r="K60" s="512"/>
      <c r="N60" s="514"/>
      <c r="O60" s="514"/>
      <c r="P60" s="514"/>
      <c r="Q60" s="514"/>
      <c r="R60" s="514"/>
      <c r="S60" s="514"/>
      <c r="T60" s="514"/>
      <c r="U60" s="514"/>
      <c r="V60" s="514"/>
      <c r="W60" s="514"/>
      <c r="X60" s="514"/>
      <c r="Y60" s="514"/>
    </row>
    <row r="61" spans="1:25" ht="15.75" customHeight="1">
      <c r="A61" s="92"/>
      <c r="B61" s="92"/>
      <c r="C61" s="92"/>
      <c r="D61" s="92"/>
      <c r="E61" s="92"/>
      <c r="F61" s="92"/>
      <c r="G61" s="92"/>
      <c r="H61" s="92"/>
      <c r="I61" s="92"/>
      <c r="J61" s="512"/>
      <c r="K61" s="512"/>
      <c r="N61" s="514"/>
      <c r="O61" s="514"/>
      <c r="P61" s="514"/>
      <c r="Q61" s="514"/>
      <c r="R61" s="514"/>
      <c r="S61" s="514"/>
      <c r="T61" s="514"/>
      <c r="U61" s="514"/>
      <c r="V61" s="514"/>
      <c r="W61" s="514"/>
      <c r="X61" s="514"/>
      <c r="Y61" s="514"/>
    </row>
    <row r="62" spans="1:25" ht="15.75" customHeight="1">
      <c r="A62" s="92"/>
      <c r="B62" s="92"/>
      <c r="C62" s="92"/>
      <c r="D62" s="92"/>
      <c r="E62" s="92"/>
      <c r="F62" s="92"/>
      <c r="G62" s="92"/>
      <c r="H62" s="92"/>
      <c r="I62" s="92"/>
      <c r="J62" s="512"/>
      <c r="K62" s="512"/>
      <c r="N62" s="514"/>
      <c r="O62" s="514"/>
      <c r="P62" s="514"/>
      <c r="Q62" s="514"/>
      <c r="R62" s="514"/>
      <c r="S62" s="514"/>
      <c r="T62" s="514"/>
      <c r="U62" s="514"/>
      <c r="V62" s="514"/>
      <c r="W62" s="514"/>
      <c r="X62" s="514"/>
      <c r="Y62" s="514"/>
    </row>
    <row r="63" spans="1:25" ht="15.75" customHeight="1">
      <c r="A63" s="92"/>
      <c r="B63" s="92"/>
      <c r="C63" s="92"/>
      <c r="D63" s="92"/>
      <c r="E63" s="92"/>
      <c r="F63" s="92"/>
      <c r="G63" s="92"/>
      <c r="H63" s="92"/>
      <c r="I63" s="92"/>
      <c r="J63" s="512"/>
      <c r="K63" s="512"/>
      <c r="N63" s="514"/>
      <c r="O63" s="514"/>
      <c r="P63" s="514"/>
      <c r="Q63" s="514"/>
      <c r="R63" s="514"/>
      <c r="S63" s="514"/>
      <c r="T63" s="514"/>
      <c r="U63" s="514"/>
      <c r="V63" s="514"/>
      <c r="W63" s="514"/>
      <c r="X63" s="514"/>
      <c r="Y63" s="514"/>
    </row>
    <row r="64" spans="1:25" ht="15.75" customHeight="1">
      <c r="A64" s="92"/>
      <c r="B64" s="92"/>
      <c r="C64" s="92"/>
      <c r="D64" s="92"/>
      <c r="E64" s="92"/>
      <c r="F64" s="92"/>
      <c r="G64" s="92"/>
      <c r="H64" s="92"/>
      <c r="I64" s="92"/>
      <c r="J64" s="512"/>
      <c r="K64" s="512"/>
      <c r="N64" s="514"/>
      <c r="O64" s="514"/>
      <c r="P64" s="514"/>
      <c r="Q64" s="514"/>
      <c r="R64" s="514"/>
      <c r="S64" s="514"/>
      <c r="T64" s="514"/>
      <c r="U64" s="514"/>
      <c r="V64" s="514"/>
      <c r="W64" s="514"/>
      <c r="X64" s="514"/>
      <c r="Y64" s="514"/>
    </row>
    <row r="65" spans="1:25" ht="15.75" customHeight="1">
      <c r="A65" s="92"/>
      <c r="B65" s="92"/>
      <c r="C65" s="92"/>
      <c r="D65" s="92"/>
      <c r="E65" s="92"/>
      <c r="F65" s="92"/>
      <c r="G65" s="92"/>
      <c r="H65" s="92"/>
      <c r="I65" s="92"/>
      <c r="J65" s="512"/>
      <c r="K65" s="512"/>
      <c r="N65" s="514"/>
      <c r="O65" s="514"/>
      <c r="P65" s="514"/>
      <c r="Q65" s="514"/>
      <c r="R65" s="514"/>
      <c r="S65" s="514"/>
      <c r="T65" s="514"/>
      <c r="U65" s="514"/>
      <c r="V65" s="514"/>
      <c r="W65" s="514"/>
      <c r="X65" s="514"/>
      <c r="Y65" s="514"/>
    </row>
    <row r="66" spans="1:25" ht="15.75" customHeight="1">
      <c r="A66" s="92"/>
      <c r="B66" s="92"/>
      <c r="C66" s="92"/>
      <c r="D66" s="92"/>
      <c r="E66" s="92"/>
      <c r="F66" s="92"/>
      <c r="G66" s="92"/>
      <c r="H66" s="92"/>
      <c r="I66" s="92"/>
      <c r="J66" s="512"/>
      <c r="K66" s="512"/>
      <c r="N66" s="514"/>
      <c r="O66" s="514"/>
      <c r="P66" s="514"/>
      <c r="Q66" s="514"/>
      <c r="R66" s="514"/>
      <c r="S66" s="514"/>
      <c r="T66" s="514"/>
      <c r="U66" s="514"/>
      <c r="V66" s="514"/>
      <c r="W66" s="514"/>
      <c r="X66" s="514"/>
      <c r="Y66" s="514"/>
    </row>
    <row r="67" spans="1:25" ht="15.75" customHeight="1">
      <c r="A67" s="92"/>
      <c r="B67" s="92"/>
      <c r="C67" s="92"/>
      <c r="D67" s="92"/>
      <c r="E67" s="92"/>
      <c r="F67" s="92"/>
      <c r="G67" s="92"/>
      <c r="H67" s="92"/>
      <c r="I67" s="92"/>
      <c r="J67" s="512"/>
      <c r="K67" s="512"/>
      <c r="N67" s="514"/>
      <c r="O67" s="514"/>
      <c r="P67" s="514"/>
      <c r="Q67" s="514"/>
      <c r="R67" s="514"/>
      <c r="S67" s="514"/>
      <c r="T67" s="514"/>
      <c r="U67" s="514"/>
      <c r="V67" s="514"/>
      <c r="W67" s="514"/>
      <c r="X67" s="514"/>
      <c r="Y67" s="514"/>
    </row>
    <row r="68" spans="1:25" ht="15.75" customHeight="1">
      <c r="A68" s="92"/>
      <c r="B68" s="92"/>
      <c r="C68" s="92"/>
      <c r="D68" s="92"/>
      <c r="E68" s="92"/>
      <c r="F68" s="92"/>
      <c r="G68" s="92"/>
      <c r="H68" s="92"/>
      <c r="I68" s="92"/>
      <c r="J68" s="512"/>
      <c r="K68" s="512"/>
      <c r="N68" s="514"/>
      <c r="O68" s="514"/>
      <c r="P68" s="514"/>
      <c r="Q68" s="514"/>
      <c r="R68" s="514"/>
      <c r="S68" s="514"/>
      <c r="T68" s="514"/>
      <c r="U68" s="514"/>
      <c r="V68" s="514"/>
      <c r="W68" s="514"/>
      <c r="X68" s="514"/>
      <c r="Y68" s="514"/>
    </row>
    <row r="69" spans="1:25" ht="15.75" customHeight="1">
      <c r="A69" s="92"/>
      <c r="B69" s="92"/>
      <c r="C69" s="92"/>
      <c r="D69" s="92"/>
      <c r="E69" s="92"/>
      <c r="F69" s="92"/>
      <c r="G69" s="92"/>
      <c r="H69" s="92"/>
      <c r="I69" s="92"/>
      <c r="J69" s="512"/>
      <c r="K69" s="512"/>
      <c r="N69" s="514"/>
      <c r="O69" s="514"/>
      <c r="P69" s="514"/>
      <c r="Q69" s="514"/>
      <c r="R69" s="514"/>
      <c r="S69" s="514"/>
      <c r="T69" s="514"/>
      <c r="U69" s="514"/>
      <c r="V69" s="514"/>
      <c r="W69" s="514"/>
      <c r="X69" s="514"/>
      <c r="Y69" s="514"/>
    </row>
    <row r="70" spans="1:25" ht="15.75" customHeight="1">
      <c r="A70" s="92"/>
      <c r="B70" s="92"/>
      <c r="C70" s="92"/>
      <c r="D70" s="92"/>
      <c r="E70" s="92"/>
      <c r="F70" s="92"/>
      <c r="G70" s="92"/>
      <c r="H70" s="92"/>
      <c r="I70" s="92"/>
      <c r="J70" s="512"/>
      <c r="K70" s="512"/>
      <c r="N70" s="514"/>
      <c r="O70" s="514"/>
      <c r="P70" s="514"/>
      <c r="Q70" s="514"/>
      <c r="R70" s="514"/>
      <c r="S70" s="514"/>
      <c r="T70" s="514"/>
      <c r="U70" s="514"/>
      <c r="V70" s="514"/>
      <c r="W70" s="514"/>
      <c r="X70" s="514"/>
      <c r="Y70" s="514"/>
    </row>
    <row r="71" spans="1:25" ht="15.75" customHeight="1">
      <c r="A71" s="92"/>
      <c r="B71" s="92"/>
      <c r="C71" s="92"/>
      <c r="D71" s="92"/>
      <c r="E71" s="92"/>
      <c r="F71" s="92"/>
      <c r="G71" s="92"/>
      <c r="H71" s="92"/>
      <c r="I71" s="92"/>
      <c r="J71" s="512"/>
      <c r="K71" s="512"/>
      <c r="N71" s="514"/>
      <c r="O71" s="514"/>
      <c r="P71" s="514"/>
      <c r="Q71" s="514"/>
      <c r="R71" s="514"/>
      <c r="S71" s="514"/>
      <c r="T71" s="514"/>
      <c r="U71" s="514"/>
      <c r="V71" s="514"/>
      <c r="W71" s="514"/>
      <c r="X71" s="514"/>
      <c r="Y71" s="514"/>
    </row>
    <row r="72" spans="1:25" ht="15.75" customHeight="1">
      <c r="A72" s="92"/>
      <c r="B72" s="92"/>
      <c r="C72" s="92"/>
      <c r="D72" s="92"/>
      <c r="E72" s="92"/>
      <c r="F72" s="92"/>
      <c r="G72" s="92"/>
      <c r="H72" s="92"/>
      <c r="I72" s="92"/>
      <c r="J72" s="512"/>
      <c r="K72" s="512"/>
      <c r="N72" s="514"/>
      <c r="O72" s="514"/>
      <c r="P72" s="514"/>
      <c r="Q72" s="514"/>
      <c r="R72" s="514"/>
      <c r="S72" s="514"/>
      <c r="T72" s="514"/>
      <c r="U72" s="514"/>
      <c r="V72" s="514"/>
      <c r="W72" s="514"/>
      <c r="X72" s="514"/>
      <c r="Y72" s="514"/>
    </row>
    <row r="73" spans="1:25" ht="15.75" customHeight="1">
      <c r="A73" s="92"/>
      <c r="B73" s="92"/>
      <c r="C73" s="92"/>
      <c r="D73" s="92"/>
      <c r="E73" s="92"/>
      <c r="F73" s="92"/>
      <c r="G73" s="92"/>
      <c r="H73" s="92"/>
      <c r="I73" s="92"/>
      <c r="J73" s="512"/>
      <c r="K73" s="512"/>
      <c r="N73" s="514"/>
      <c r="O73" s="514"/>
      <c r="P73" s="514"/>
      <c r="Q73" s="514"/>
      <c r="R73" s="514"/>
      <c r="S73" s="514"/>
      <c r="T73" s="514"/>
      <c r="U73" s="514"/>
      <c r="V73" s="514"/>
      <c r="W73" s="514"/>
      <c r="X73" s="514"/>
      <c r="Y73" s="514"/>
    </row>
    <row r="74" spans="1:25" ht="15.75" customHeight="1">
      <c r="A74" s="92"/>
      <c r="B74" s="92"/>
      <c r="C74" s="92"/>
      <c r="D74" s="92"/>
      <c r="E74" s="92"/>
      <c r="F74" s="92"/>
      <c r="G74" s="92"/>
      <c r="H74" s="92"/>
      <c r="I74" s="92"/>
      <c r="J74" s="512"/>
      <c r="K74" s="512"/>
      <c r="N74" s="514"/>
      <c r="O74" s="514"/>
      <c r="P74" s="514"/>
      <c r="Q74" s="514"/>
      <c r="R74" s="514"/>
      <c r="S74" s="514"/>
      <c r="T74" s="514"/>
      <c r="U74" s="514"/>
      <c r="V74" s="514"/>
      <c r="W74" s="514"/>
      <c r="X74" s="514"/>
      <c r="Y74" s="514"/>
    </row>
    <row r="75" spans="1:25" ht="15.75" customHeight="1">
      <c r="A75" s="92"/>
      <c r="B75" s="92"/>
      <c r="C75" s="92"/>
      <c r="D75" s="92"/>
      <c r="E75" s="92"/>
      <c r="F75" s="92"/>
      <c r="G75" s="92"/>
      <c r="H75" s="92"/>
      <c r="I75" s="92"/>
      <c r="J75" s="512"/>
      <c r="K75" s="512"/>
      <c r="N75" s="514"/>
      <c r="O75" s="514"/>
      <c r="P75" s="514"/>
      <c r="Q75" s="514"/>
      <c r="R75" s="514"/>
      <c r="S75" s="514"/>
      <c r="T75" s="514"/>
      <c r="U75" s="514"/>
      <c r="V75" s="514"/>
      <c r="W75" s="514"/>
      <c r="X75" s="514"/>
      <c r="Y75" s="514"/>
    </row>
    <row r="76" spans="1:25" ht="15.75" customHeight="1">
      <c r="A76" s="92"/>
      <c r="B76" s="92"/>
      <c r="C76" s="92"/>
      <c r="D76" s="92"/>
      <c r="E76" s="92"/>
      <c r="F76" s="92"/>
      <c r="G76" s="92"/>
      <c r="H76" s="92"/>
      <c r="I76" s="92"/>
      <c r="J76" s="512"/>
      <c r="K76" s="512"/>
      <c r="N76" s="514"/>
      <c r="O76" s="514"/>
      <c r="P76" s="514"/>
      <c r="Q76" s="514"/>
      <c r="R76" s="514"/>
      <c r="S76" s="514"/>
      <c r="T76" s="514"/>
      <c r="U76" s="514"/>
      <c r="V76" s="514"/>
      <c r="W76" s="514"/>
      <c r="X76" s="514"/>
      <c r="Y76" s="514"/>
    </row>
    <row r="77" spans="1:25" ht="15.75" customHeight="1">
      <c r="A77" s="92"/>
      <c r="B77" s="92"/>
      <c r="C77" s="92"/>
      <c r="D77" s="92"/>
      <c r="E77" s="92"/>
      <c r="F77" s="92"/>
      <c r="G77" s="92"/>
      <c r="H77" s="92"/>
      <c r="I77" s="92"/>
      <c r="J77" s="512"/>
      <c r="K77" s="512"/>
      <c r="N77" s="514"/>
      <c r="O77" s="514"/>
      <c r="P77" s="514"/>
      <c r="Q77" s="514"/>
      <c r="R77" s="514"/>
      <c r="S77" s="514"/>
      <c r="T77" s="514"/>
      <c r="U77" s="514"/>
      <c r="V77" s="514"/>
      <c r="W77" s="514"/>
      <c r="X77" s="514"/>
      <c r="Y77" s="514"/>
    </row>
    <row r="78" spans="1:25" ht="15.75" customHeight="1">
      <c r="A78" s="92"/>
      <c r="B78" s="92"/>
      <c r="C78" s="92"/>
      <c r="D78" s="92"/>
      <c r="E78" s="92"/>
      <c r="F78" s="92"/>
      <c r="G78" s="92"/>
      <c r="H78" s="92"/>
      <c r="I78" s="92"/>
      <c r="J78" s="512"/>
      <c r="K78" s="512"/>
      <c r="N78" s="514"/>
      <c r="O78" s="514"/>
      <c r="P78" s="514"/>
      <c r="Q78" s="514"/>
      <c r="R78" s="514"/>
      <c r="S78" s="514"/>
      <c r="T78" s="514"/>
      <c r="U78" s="514"/>
      <c r="V78" s="514"/>
      <c r="W78" s="514"/>
      <c r="X78" s="514"/>
      <c r="Y78" s="514"/>
    </row>
    <row r="79" spans="1:25" ht="15.75" customHeight="1">
      <c r="A79" s="92"/>
      <c r="B79" s="92"/>
      <c r="C79" s="92"/>
      <c r="D79" s="92"/>
      <c r="E79" s="92"/>
      <c r="F79" s="92"/>
      <c r="G79" s="92"/>
      <c r="H79" s="92"/>
      <c r="I79" s="92"/>
      <c r="J79" s="512"/>
      <c r="K79" s="512"/>
      <c r="N79" s="514"/>
      <c r="O79" s="514"/>
      <c r="P79" s="514"/>
      <c r="Q79" s="514"/>
      <c r="R79" s="514"/>
      <c r="S79" s="514"/>
      <c r="T79" s="514"/>
      <c r="U79" s="514"/>
      <c r="V79" s="514"/>
      <c r="W79" s="514"/>
      <c r="X79" s="514"/>
      <c r="Y79" s="514"/>
    </row>
    <row r="80" spans="1:25" ht="15.75" customHeight="1">
      <c r="A80" s="92"/>
      <c r="B80" s="92"/>
      <c r="C80" s="92"/>
      <c r="D80" s="92"/>
      <c r="E80" s="92"/>
      <c r="F80" s="92"/>
      <c r="G80" s="92"/>
      <c r="H80" s="92"/>
      <c r="I80" s="92"/>
      <c r="J80" s="512"/>
      <c r="K80" s="512"/>
      <c r="N80" s="514"/>
      <c r="O80" s="514"/>
      <c r="P80" s="514"/>
      <c r="Q80" s="514"/>
      <c r="R80" s="514"/>
      <c r="S80" s="514"/>
      <c r="T80" s="514"/>
      <c r="U80" s="514"/>
      <c r="V80" s="514"/>
      <c r="W80" s="514"/>
      <c r="X80" s="514"/>
      <c r="Y80" s="514"/>
    </row>
    <row r="81" spans="1:25" ht="15.75" customHeight="1">
      <c r="A81" s="92"/>
      <c r="B81" s="92"/>
      <c r="C81" s="92"/>
      <c r="D81" s="92"/>
      <c r="E81" s="92"/>
      <c r="F81" s="92"/>
      <c r="G81" s="92"/>
      <c r="H81" s="92"/>
      <c r="I81" s="92"/>
      <c r="J81" s="512"/>
      <c r="K81" s="512"/>
      <c r="N81" s="514"/>
      <c r="O81" s="514"/>
      <c r="P81" s="514"/>
      <c r="Q81" s="514"/>
      <c r="R81" s="514"/>
      <c r="S81" s="514"/>
      <c r="T81" s="514"/>
      <c r="U81" s="514"/>
      <c r="V81" s="514"/>
      <c r="W81" s="514"/>
      <c r="X81" s="514"/>
      <c r="Y81" s="514"/>
    </row>
    <row r="82" spans="1:25" ht="15.75" customHeight="1">
      <c r="A82" s="92"/>
      <c r="B82" s="92"/>
      <c r="C82" s="92"/>
      <c r="D82" s="92"/>
      <c r="E82" s="92"/>
      <c r="F82" s="92"/>
      <c r="G82" s="92"/>
      <c r="H82" s="92"/>
      <c r="I82" s="92"/>
      <c r="J82" s="512"/>
      <c r="K82" s="512"/>
      <c r="N82" s="514"/>
      <c r="O82" s="514"/>
      <c r="P82" s="514"/>
      <c r="Q82" s="514"/>
      <c r="R82" s="514"/>
      <c r="S82" s="514"/>
      <c r="T82" s="514"/>
      <c r="U82" s="514"/>
      <c r="V82" s="514"/>
      <c r="W82" s="514"/>
      <c r="X82" s="514"/>
      <c r="Y82" s="514"/>
    </row>
    <row r="83" spans="1:25" ht="15.75" customHeight="1">
      <c r="A83" s="92"/>
      <c r="B83" s="92"/>
      <c r="C83" s="92"/>
      <c r="D83" s="92"/>
      <c r="E83" s="92"/>
      <c r="F83" s="92"/>
      <c r="G83" s="92"/>
      <c r="H83" s="92"/>
      <c r="I83" s="92"/>
      <c r="J83" s="512"/>
      <c r="K83" s="512"/>
      <c r="N83" s="514"/>
      <c r="O83" s="514"/>
      <c r="P83" s="514"/>
      <c r="Q83" s="514"/>
      <c r="R83" s="514"/>
      <c r="S83" s="514"/>
      <c r="T83" s="514"/>
      <c r="U83" s="514"/>
      <c r="V83" s="514"/>
      <c r="W83" s="514"/>
      <c r="X83" s="514"/>
      <c r="Y83" s="514"/>
    </row>
    <row r="84" spans="1:25" ht="15.75" customHeight="1">
      <c r="A84" s="92"/>
      <c r="B84" s="92"/>
      <c r="C84" s="92"/>
      <c r="D84" s="92"/>
      <c r="E84" s="92"/>
      <c r="F84" s="92"/>
      <c r="G84" s="92"/>
      <c r="H84" s="92"/>
      <c r="I84" s="92"/>
      <c r="J84" s="512"/>
      <c r="K84" s="512"/>
      <c r="N84" s="514"/>
      <c r="O84" s="514"/>
      <c r="P84" s="514"/>
      <c r="Q84" s="514"/>
      <c r="R84" s="514"/>
      <c r="S84" s="514"/>
      <c r="T84" s="514"/>
      <c r="U84" s="514"/>
      <c r="V84" s="514"/>
      <c r="W84" s="514"/>
      <c r="X84" s="514"/>
      <c r="Y84" s="514"/>
    </row>
    <row r="85" spans="1:25" ht="15.75" customHeight="1">
      <c r="A85" s="92"/>
      <c r="B85" s="92"/>
      <c r="C85" s="92"/>
      <c r="D85" s="92"/>
      <c r="E85" s="92"/>
      <c r="F85" s="92"/>
      <c r="G85" s="92"/>
      <c r="H85" s="92"/>
      <c r="I85" s="92"/>
      <c r="J85" s="512"/>
      <c r="K85" s="512"/>
      <c r="N85" s="514"/>
      <c r="O85" s="514"/>
      <c r="P85" s="514"/>
      <c r="Q85" s="514"/>
      <c r="R85" s="514"/>
      <c r="S85" s="514"/>
      <c r="T85" s="514"/>
      <c r="U85" s="514"/>
      <c r="V85" s="514"/>
      <c r="W85" s="514"/>
      <c r="X85" s="514"/>
      <c r="Y85" s="514"/>
    </row>
    <row r="86" spans="1:25" ht="15.75" customHeight="1">
      <c r="A86" s="92"/>
      <c r="B86" s="92"/>
      <c r="C86" s="92"/>
      <c r="D86" s="92"/>
      <c r="E86" s="92"/>
      <c r="F86" s="92"/>
      <c r="G86" s="92"/>
      <c r="H86" s="92"/>
      <c r="I86" s="92"/>
      <c r="J86" s="512"/>
      <c r="K86" s="512"/>
      <c r="N86" s="514"/>
      <c r="O86" s="514"/>
      <c r="P86" s="514"/>
      <c r="Q86" s="514"/>
      <c r="R86" s="514"/>
      <c r="S86" s="514"/>
      <c r="T86" s="514"/>
      <c r="U86" s="514"/>
      <c r="V86" s="514"/>
      <c r="W86" s="514"/>
      <c r="X86" s="514"/>
      <c r="Y86" s="514"/>
    </row>
    <row r="87" spans="1:25" ht="15.75" customHeight="1">
      <c r="A87" s="92"/>
      <c r="B87" s="92"/>
      <c r="C87" s="92"/>
      <c r="D87" s="92"/>
      <c r="E87" s="92"/>
      <c r="F87" s="92"/>
      <c r="G87" s="92"/>
      <c r="H87" s="92"/>
      <c r="I87" s="92"/>
      <c r="J87" s="512"/>
      <c r="K87" s="512"/>
      <c r="N87" s="514"/>
      <c r="O87" s="514"/>
      <c r="P87" s="514"/>
      <c r="Q87" s="514"/>
      <c r="R87" s="514"/>
      <c r="S87" s="514"/>
      <c r="T87" s="514"/>
      <c r="U87" s="514"/>
      <c r="V87" s="514"/>
      <c r="W87" s="514"/>
      <c r="X87" s="514"/>
      <c r="Y87" s="514"/>
    </row>
    <row r="88" spans="1:25" ht="15.75" customHeight="1">
      <c r="A88" s="92"/>
      <c r="B88" s="92"/>
      <c r="C88" s="92"/>
      <c r="D88" s="92"/>
      <c r="E88" s="92"/>
      <c r="F88" s="92"/>
      <c r="G88" s="92"/>
      <c r="H88" s="92"/>
      <c r="I88" s="92"/>
      <c r="J88" s="512"/>
      <c r="K88" s="512"/>
      <c r="N88" s="514"/>
      <c r="O88" s="514"/>
      <c r="P88" s="514"/>
      <c r="Q88" s="514"/>
      <c r="R88" s="514"/>
      <c r="S88" s="514"/>
      <c r="T88" s="514"/>
      <c r="U88" s="514"/>
      <c r="V88" s="514"/>
      <c r="W88" s="514"/>
      <c r="X88" s="514"/>
      <c r="Y88" s="514"/>
    </row>
    <row r="89" spans="1:25" ht="15.75" customHeight="1">
      <c r="A89" s="92"/>
      <c r="B89" s="92"/>
      <c r="C89" s="92"/>
      <c r="D89" s="92"/>
      <c r="E89" s="92"/>
      <c r="F89" s="92"/>
      <c r="G89" s="92"/>
      <c r="H89" s="92"/>
      <c r="I89" s="92"/>
      <c r="J89" s="512"/>
      <c r="K89" s="512"/>
      <c r="N89" s="514"/>
      <c r="O89" s="514"/>
      <c r="P89" s="514"/>
      <c r="Q89" s="514"/>
      <c r="R89" s="514"/>
      <c r="S89" s="514"/>
      <c r="T89" s="514"/>
      <c r="U89" s="514"/>
      <c r="V89" s="514"/>
      <c r="W89" s="514"/>
      <c r="X89" s="514"/>
      <c r="Y89" s="514"/>
    </row>
    <row r="90" spans="1:25" ht="15.75" customHeight="1">
      <c r="A90" s="92"/>
      <c r="B90" s="92"/>
      <c r="C90" s="92"/>
      <c r="D90" s="92"/>
      <c r="E90" s="92"/>
      <c r="F90" s="92"/>
      <c r="G90" s="92"/>
      <c r="H90" s="92"/>
      <c r="I90" s="92"/>
      <c r="J90" s="512"/>
      <c r="K90" s="512"/>
      <c r="N90" s="514"/>
      <c r="O90" s="514"/>
      <c r="P90" s="514"/>
      <c r="Q90" s="514"/>
      <c r="R90" s="514"/>
      <c r="S90" s="514"/>
      <c r="T90" s="514"/>
      <c r="U90" s="514"/>
      <c r="V90" s="514"/>
      <c r="W90" s="514"/>
      <c r="X90" s="514"/>
      <c r="Y90" s="514"/>
    </row>
    <row r="91" spans="1:25" ht="15.75" customHeight="1">
      <c r="A91" s="92"/>
      <c r="B91" s="92"/>
      <c r="C91" s="92"/>
      <c r="D91" s="92"/>
      <c r="E91" s="92"/>
      <c r="F91" s="92"/>
      <c r="G91" s="92"/>
      <c r="H91" s="92"/>
      <c r="I91" s="92"/>
      <c r="J91" s="512"/>
      <c r="K91" s="512"/>
      <c r="N91" s="514"/>
      <c r="O91" s="514"/>
      <c r="P91" s="514"/>
      <c r="Q91" s="514"/>
      <c r="R91" s="514"/>
      <c r="S91" s="514"/>
      <c r="T91" s="514"/>
      <c r="U91" s="514"/>
      <c r="V91" s="514"/>
      <c r="W91" s="514"/>
      <c r="X91" s="514"/>
      <c r="Y91" s="514"/>
    </row>
    <row r="92" spans="1:25" ht="15.75" customHeight="1">
      <c r="A92" s="92"/>
      <c r="B92" s="92"/>
      <c r="C92" s="92"/>
      <c r="D92" s="92"/>
      <c r="E92" s="92"/>
      <c r="F92" s="92"/>
      <c r="G92" s="92"/>
      <c r="H92" s="92"/>
      <c r="I92" s="92"/>
      <c r="J92" s="512"/>
      <c r="K92" s="512"/>
      <c r="N92" s="514"/>
      <c r="O92" s="514"/>
      <c r="P92" s="514"/>
      <c r="Q92" s="514"/>
      <c r="R92" s="514"/>
      <c r="S92" s="514"/>
      <c r="T92" s="514"/>
      <c r="U92" s="514"/>
      <c r="V92" s="514"/>
      <c r="W92" s="514"/>
      <c r="X92" s="514"/>
      <c r="Y92" s="514"/>
    </row>
    <row r="93" spans="1:25" ht="15.75" customHeight="1">
      <c r="A93" s="92"/>
      <c r="B93" s="92"/>
      <c r="C93" s="92"/>
      <c r="D93" s="92"/>
      <c r="E93" s="92"/>
      <c r="F93" s="92"/>
      <c r="G93" s="92"/>
      <c r="H93" s="92"/>
      <c r="I93" s="92"/>
      <c r="J93" s="512"/>
      <c r="K93" s="512"/>
      <c r="N93" s="514"/>
      <c r="O93" s="514"/>
      <c r="P93" s="514"/>
      <c r="Q93" s="514"/>
      <c r="R93" s="514"/>
      <c r="S93" s="514"/>
      <c r="T93" s="514"/>
      <c r="U93" s="514"/>
      <c r="V93" s="514"/>
      <c r="W93" s="514"/>
      <c r="X93" s="514"/>
      <c r="Y93" s="514"/>
    </row>
    <row r="94" spans="1:25" ht="15.75" customHeight="1">
      <c r="A94" s="92"/>
      <c r="B94" s="92"/>
      <c r="C94" s="92"/>
      <c r="D94" s="92"/>
      <c r="E94" s="92"/>
      <c r="F94" s="92"/>
      <c r="G94" s="92"/>
      <c r="H94" s="92"/>
      <c r="I94" s="92"/>
      <c r="J94" s="512"/>
      <c r="K94" s="512"/>
      <c r="N94" s="514"/>
      <c r="O94" s="514"/>
      <c r="P94" s="514"/>
      <c r="Q94" s="514"/>
      <c r="R94" s="514"/>
      <c r="S94" s="514"/>
      <c r="T94" s="514"/>
      <c r="U94" s="514"/>
      <c r="V94" s="514"/>
      <c r="W94" s="514"/>
      <c r="X94" s="514"/>
      <c r="Y94" s="514"/>
    </row>
    <row r="95" spans="1:25" ht="15.75" customHeight="1">
      <c r="A95" s="92"/>
      <c r="B95" s="92"/>
      <c r="C95" s="92"/>
      <c r="D95" s="92"/>
      <c r="E95" s="92"/>
      <c r="F95" s="92"/>
      <c r="G95" s="92"/>
      <c r="H95" s="92"/>
      <c r="I95" s="92"/>
      <c r="J95" s="512"/>
      <c r="K95" s="512"/>
      <c r="N95" s="514"/>
      <c r="O95" s="514"/>
      <c r="P95" s="514"/>
      <c r="Q95" s="514"/>
      <c r="R95" s="514"/>
      <c r="S95" s="514"/>
      <c r="T95" s="514"/>
      <c r="U95" s="514"/>
      <c r="V95" s="514"/>
      <c r="W95" s="514"/>
      <c r="X95" s="514"/>
      <c r="Y95" s="514"/>
    </row>
    <row r="96" spans="1:25" ht="15.75" customHeight="1">
      <c r="A96" s="92"/>
      <c r="B96" s="92"/>
      <c r="C96" s="92"/>
      <c r="D96" s="92"/>
      <c r="E96" s="92"/>
      <c r="F96" s="92"/>
      <c r="G96" s="92"/>
      <c r="H96" s="92"/>
      <c r="I96" s="92"/>
      <c r="J96" s="512"/>
      <c r="K96" s="512"/>
      <c r="N96" s="514"/>
      <c r="O96" s="514"/>
      <c r="P96" s="514"/>
      <c r="Q96" s="514"/>
      <c r="R96" s="514"/>
      <c r="S96" s="514"/>
      <c r="T96" s="514"/>
      <c r="U96" s="514"/>
      <c r="V96" s="514"/>
      <c r="W96" s="514"/>
      <c r="X96" s="514"/>
      <c r="Y96" s="514"/>
    </row>
    <row r="97" spans="1:25" ht="15.75" customHeight="1">
      <c r="A97" s="92"/>
      <c r="B97" s="92"/>
      <c r="C97" s="92"/>
      <c r="D97" s="92"/>
      <c r="E97" s="92"/>
      <c r="F97" s="92"/>
      <c r="G97" s="92"/>
      <c r="H97" s="92"/>
      <c r="I97" s="92"/>
      <c r="J97" s="512"/>
      <c r="K97" s="512"/>
      <c r="N97" s="514"/>
      <c r="O97" s="514"/>
      <c r="P97" s="514"/>
      <c r="Q97" s="514"/>
      <c r="R97" s="514"/>
      <c r="S97" s="514"/>
      <c r="T97" s="514"/>
      <c r="U97" s="514"/>
      <c r="V97" s="514"/>
      <c r="W97" s="514"/>
      <c r="X97" s="514"/>
      <c r="Y97" s="514"/>
    </row>
    <row r="98" spans="1:25" ht="15.75" customHeight="1">
      <c r="A98" s="92"/>
      <c r="B98" s="92"/>
      <c r="C98" s="92"/>
      <c r="D98" s="92"/>
      <c r="E98" s="92"/>
      <c r="F98" s="92"/>
      <c r="G98" s="92"/>
      <c r="H98" s="92"/>
      <c r="I98" s="92"/>
      <c r="J98" s="512"/>
      <c r="K98" s="512"/>
      <c r="N98" s="514"/>
      <c r="O98" s="514"/>
      <c r="P98" s="514"/>
      <c r="Q98" s="514"/>
      <c r="R98" s="514"/>
      <c r="S98" s="514"/>
      <c r="T98" s="514"/>
      <c r="U98" s="514"/>
      <c r="V98" s="514"/>
      <c r="W98" s="514"/>
      <c r="X98" s="514"/>
      <c r="Y98" s="514"/>
    </row>
    <row r="99" spans="1:25" ht="15.75" customHeight="1">
      <c r="A99" s="92"/>
      <c r="B99" s="92"/>
      <c r="C99" s="92"/>
      <c r="D99" s="92"/>
      <c r="E99" s="92"/>
      <c r="F99" s="92"/>
      <c r="G99" s="92"/>
      <c r="H99" s="92"/>
      <c r="I99" s="92"/>
      <c r="J99" s="512"/>
      <c r="K99" s="512"/>
      <c r="N99" s="514"/>
      <c r="O99" s="514"/>
      <c r="P99" s="514"/>
      <c r="Q99" s="514"/>
      <c r="R99" s="514"/>
      <c r="S99" s="514"/>
      <c r="T99" s="514"/>
      <c r="U99" s="514"/>
      <c r="V99" s="514"/>
      <c r="W99" s="514"/>
      <c r="X99" s="514"/>
      <c r="Y99" s="514"/>
    </row>
    <row r="100" spans="1:25" ht="15.75" customHeight="1">
      <c r="A100" s="92"/>
      <c r="B100" s="92"/>
      <c r="C100" s="92"/>
      <c r="D100" s="92"/>
      <c r="E100" s="92"/>
      <c r="F100" s="92"/>
      <c r="G100" s="92"/>
      <c r="H100" s="92"/>
      <c r="I100" s="92"/>
      <c r="J100" s="512"/>
      <c r="K100" s="512"/>
      <c r="N100" s="514"/>
      <c r="O100" s="514"/>
      <c r="P100" s="514"/>
      <c r="Q100" s="514"/>
      <c r="R100" s="514"/>
      <c r="S100" s="514"/>
      <c r="T100" s="514"/>
      <c r="U100" s="514"/>
      <c r="V100" s="514"/>
      <c r="W100" s="514"/>
      <c r="X100" s="514"/>
      <c r="Y100" s="514"/>
    </row>
    <row r="101" spans="1:25" ht="15.75" customHeight="1">
      <c r="A101" s="92"/>
      <c r="B101" s="92"/>
      <c r="C101" s="92"/>
      <c r="D101" s="92"/>
      <c r="E101" s="92"/>
      <c r="F101" s="92"/>
      <c r="G101" s="92"/>
      <c r="H101" s="92"/>
      <c r="I101" s="92"/>
      <c r="J101" s="512"/>
      <c r="K101" s="512"/>
      <c r="N101" s="514"/>
      <c r="O101" s="514"/>
      <c r="P101" s="514"/>
      <c r="Q101" s="514"/>
      <c r="R101" s="514"/>
      <c r="S101" s="514"/>
      <c r="T101" s="514"/>
      <c r="U101" s="514"/>
      <c r="V101" s="514"/>
      <c r="W101" s="514"/>
      <c r="X101" s="514"/>
      <c r="Y101" s="514"/>
    </row>
    <row r="102" spans="1:25" ht="15.75" customHeight="1">
      <c r="A102" s="92"/>
      <c r="B102" s="92"/>
      <c r="C102" s="92"/>
      <c r="D102" s="92"/>
      <c r="E102" s="92"/>
      <c r="F102" s="92"/>
      <c r="G102" s="92"/>
      <c r="H102" s="92"/>
      <c r="I102" s="92"/>
      <c r="J102" s="512"/>
      <c r="K102" s="512"/>
      <c r="N102" s="514"/>
      <c r="O102" s="514"/>
      <c r="P102" s="514"/>
      <c r="Q102" s="514"/>
      <c r="R102" s="514"/>
      <c r="S102" s="514"/>
      <c r="T102" s="514"/>
      <c r="U102" s="514"/>
      <c r="V102" s="514"/>
      <c r="W102" s="514"/>
      <c r="X102" s="514"/>
      <c r="Y102" s="514"/>
    </row>
    <row r="103" spans="1:25" ht="15.75" customHeight="1">
      <c r="A103" s="92"/>
      <c r="B103" s="92"/>
      <c r="C103" s="92"/>
      <c r="D103" s="92"/>
      <c r="E103" s="92"/>
      <c r="F103" s="92"/>
      <c r="G103" s="92"/>
      <c r="H103" s="92"/>
      <c r="I103" s="92"/>
      <c r="J103" s="512"/>
      <c r="K103" s="512"/>
      <c r="N103" s="514"/>
      <c r="O103" s="514"/>
      <c r="P103" s="514"/>
      <c r="Q103" s="514"/>
      <c r="R103" s="514"/>
      <c r="S103" s="514"/>
      <c r="T103" s="514"/>
      <c r="U103" s="514"/>
      <c r="V103" s="514"/>
      <c r="W103" s="514"/>
      <c r="X103" s="514"/>
      <c r="Y103" s="514"/>
    </row>
    <row r="104" spans="1:25" ht="15.75" customHeight="1">
      <c r="A104" s="92"/>
      <c r="B104" s="92"/>
      <c r="C104" s="92"/>
      <c r="D104" s="92"/>
      <c r="E104" s="92"/>
      <c r="F104" s="92"/>
      <c r="G104" s="92"/>
      <c r="H104" s="92"/>
      <c r="I104" s="92"/>
      <c r="J104" s="512"/>
      <c r="K104" s="512"/>
      <c r="N104" s="514"/>
      <c r="O104" s="514"/>
      <c r="P104" s="514"/>
      <c r="Q104" s="514"/>
      <c r="R104" s="514"/>
      <c r="S104" s="514"/>
      <c r="T104" s="514"/>
      <c r="U104" s="514"/>
      <c r="V104" s="514"/>
      <c r="W104" s="514"/>
      <c r="X104" s="514"/>
      <c r="Y104" s="514"/>
    </row>
    <row r="105" spans="1:25" ht="15.75" customHeight="1">
      <c r="A105" s="92"/>
      <c r="B105" s="92"/>
      <c r="C105" s="92"/>
      <c r="D105" s="92"/>
      <c r="E105" s="92"/>
      <c r="F105" s="92"/>
      <c r="G105" s="92"/>
      <c r="H105" s="92"/>
      <c r="I105" s="92"/>
      <c r="J105" s="512"/>
      <c r="K105" s="512"/>
      <c r="N105" s="514"/>
      <c r="O105" s="514"/>
      <c r="P105" s="514"/>
      <c r="Q105" s="514"/>
      <c r="R105" s="514"/>
      <c r="S105" s="514"/>
      <c r="T105" s="514"/>
      <c r="U105" s="514"/>
      <c r="V105" s="514"/>
      <c r="W105" s="514"/>
      <c r="X105" s="514"/>
      <c r="Y105" s="514"/>
    </row>
    <row r="106" spans="1:25" ht="15.75" customHeight="1">
      <c r="A106" s="92"/>
      <c r="B106" s="92"/>
      <c r="C106" s="92"/>
      <c r="D106" s="92"/>
      <c r="E106" s="92"/>
      <c r="F106" s="92"/>
      <c r="G106" s="92"/>
      <c r="H106" s="92"/>
      <c r="I106" s="92"/>
      <c r="J106" s="512"/>
      <c r="K106" s="512"/>
      <c r="N106" s="514"/>
      <c r="O106" s="514"/>
      <c r="P106" s="514"/>
      <c r="Q106" s="514"/>
      <c r="R106" s="514"/>
      <c r="S106" s="514"/>
      <c r="T106" s="514"/>
      <c r="U106" s="514"/>
      <c r="V106" s="514"/>
      <c r="W106" s="514"/>
      <c r="X106" s="514"/>
      <c r="Y106" s="514"/>
    </row>
    <row r="107" spans="1:25" ht="15.75" customHeight="1">
      <c r="A107" s="92"/>
      <c r="B107" s="92"/>
      <c r="C107" s="92"/>
      <c r="D107" s="92"/>
      <c r="E107" s="92"/>
      <c r="F107" s="92"/>
      <c r="G107" s="92"/>
      <c r="H107" s="92"/>
      <c r="I107" s="92"/>
      <c r="J107" s="512"/>
      <c r="K107" s="512"/>
      <c r="N107" s="514"/>
      <c r="O107" s="514"/>
      <c r="P107" s="514"/>
      <c r="Q107" s="514"/>
      <c r="R107" s="514"/>
      <c r="S107" s="514"/>
      <c r="T107" s="514"/>
      <c r="U107" s="514"/>
      <c r="V107" s="514"/>
      <c r="W107" s="514"/>
      <c r="X107" s="514"/>
      <c r="Y107" s="514"/>
    </row>
    <row r="108" spans="1:25" ht="15.75" customHeight="1">
      <c r="A108" s="92"/>
      <c r="B108" s="92"/>
      <c r="C108" s="92"/>
      <c r="D108" s="92"/>
      <c r="E108" s="92"/>
      <c r="F108" s="92"/>
      <c r="G108" s="92"/>
      <c r="H108" s="92"/>
      <c r="I108" s="92"/>
      <c r="J108" s="512"/>
      <c r="K108" s="512"/>
      <c r="N108" s="514"/>
      <c r="O108" s="514"/>
      <c r="P108" s="514"/>
      <c r="Q108" s="514"/>
      <c r="R108" s="514"/>
      <c r="S108" s="514"/>
      <c r="T108" s="514"/>
      <c r="U108" s="514"/>
      <c r="V108" s="514"/>
      <c r="W108" s="514"/>
      <c r="X108" s="514"/>
      <c r="Y108" s="514"/>
    </row>
    <row r="109" spans="1:25" ht="15.75" customHeight="1">
      <c r="A109" s="92"/>
      <c r="B109" s="92"/>
      <c r="C109" s="92"/>
      <c r="D109" s="92"/>
      <c r="E109" s="92"/>
      <c r="F109" s="92"/>
      <c r="G109" s="92"/>
      <c r="H109" s="92"/>
      <c r="I109" s="92"/>
      <c r="J109" s="512"/>
      <c r="K109" s="512"/>
      <c r="N109" s="514"/>
      <c r="O109" s="514"/>
      <c r="P109" s="514"/>
      <c r="Q109" s="514"/>
      <c r="R109" s="514"/>
      <c r="S109" s="514"/>
      <c r="T109" s="514"/>
      <c r="U109" s="514"/>
      <c r="V109" s="514"/>
      <c r="W109" s="514"/>
      <c r="X109" s="514"/>
      <c r="Y109" s="514"/>
    </row>
    <row r="110" spans="1:25" ht="15.75" customHeight="1">
      <c r="A110" s="92"/>
      <c r="B110" s="92"/>
      <c r="C110" s="92"/>
      <c r="D110" s="92"/>
      <c r="E110" s="92"/>
      <c r="F110" s="92"/>
      <c r="G110" s="92"/>
      <c r="H110" s="92"/>
      <c r="I110" s="92"/>
      <c r="J110" s="512"/>
      <c r="K110" s="512"/>
      <c r="N110" s="514"/>
      <c r="O110" s="514"/>
      <c r="P110" s="514"/>
      <c r="Q110" s="514"/>
      <c r="R110" s="514"/>
      <c r="S110" s="514"/>
      <c r="T110" s="514"/>
      <c r="U110" s="514"/>
      <c r="V110" s="514"/>
      <c r="W110" s="514"/>
      <c r="X110" s="514"/>
      <c r="Y110" s="514"/>
    </row>
    <row r="111" spans="1:25" ht="15.75" customHeight="1">
      <c r="A111" s="92"/>
      <c r="B111" s="92"/>
      <c r="C111" s="92"/>
      <c r="D111" s="92"/>
      <c r="E111" s="92"/>
      <c r="F111" s="92"/>
      <c r="G111" s="92"/>
      <c r="H111" s="92"/>
      <c r="I111" s="92"/>
      <c r="J111" s="512"/>
      <c r="K111" s="512"/>
      <c r="N111" s="514"/>
      <c r="O111" s="514"/>
      <c r="P111" s="514"/>
      <c r="Q111" s="514"/>
      <c r="R111" s="514"/>
      <c r="S111" s="514"/>
      <c r="T111" s="514"/>
      <c r="U111" s="514"/>
      <c r="V111" s="514"/>
      <c r="W111" s="514"/>
      <c r="X111" s="514"/>
      <c r="Y111" s="514"/>
    </row>
    <row r="112" spans="1:25" ht="15.75" customHeight="1">
      <c r="A112" s="92"/>
      <c r="B112" s="92"/>
      <c r="C112" s="92"/>
      <c r="D112" s="92"/>
      <c r="E112" s="92"/>
      <c r="F112" s="92"/>
      <c r="G112" s="92"/>
      <c r="H112" s="92"/>
      <c r="I112" s="92"/>
      <c r="J112" s="512"/>
      <c r="K112" s="512"/>
      <c r="N112" s="514"/>
      <c r="O112" s="514"/>
      <c r="P112" s="514"/>
      <c r="Q112" s="514"/>
      <c r="R112" s="514"/>
      <c r="S112" s="514"/>
      <c r="T112" s="514"/>
      <c r="U112" s="514"/>
      <c r="V112" s="514"/>
      <c r="W112" s="514"/>
      <c r="X112" s="514"/>
      <c r="Y112" s="514"/>
    </row>
    <row r="113" spans="1:25" ht="15.75" customHeight="1">
      <c r="A113" s="92"/>
      <c r="B113" s="92"/>
      <c r="C113" s="92"/>
      <c r="D113" s="92"/>
      <c r="E113" s="92"/>
      <c r="F113" s="92"/>
      <c r="G113" s="92"/>
      <c r="H113" s="92"/>
      <c r="I113" s="92"/>
      <c r="J113" s="512"/>
      <c r="K113" s="512"/>
      <c r="N113" s="514"/>
      <c r="O113" s="514"/>
      <c r="P113" s="514"/>
      <c r="Q113" s="514"/>
      <c r="R113" s="514"/>
      <c r="S113" s="514"/>
      <c r="T113" s="514"/>
      <c r="U113" s="514"/>
      <c r="V113" s="514"/>
      <c r="W113" s="514"/>
      <c r="X113" s="514"/>
      <c r="Y113" s="514"/>
    </row>
    <row r="114" spans="1:25" ht="15.75" customHeight="1">
      <c r="A114" s="92"/>
      <c r="B114" s="92"/>
      <c r="C114" s="92"/>
      <c r="D114" s="92"/>
      <c r="E114" s="92"/>
      <c r="F114" s="92"/>
      <c r="G114" s="92"/>
      <c r="H114" s="92"/>
      <c r="I114" s="92"/>
      <c r="J114" s="512"/>
      <c r="K114" s="512"/>
      <c r="N114" s="514"/>
      <c r="O114" s="514"/>
      <c r="P114" s="514"/>
      <c r="Q114" s="514"/>
      <c r="R114" s="514"/>
      <c r="S114" s="514"/>
      <c r="T114" s="514"/>
      <c r="U114" s="514"/>
      <c r="V114" s="514"/>
      <c r="W114" s="514"/>
      <c r="X114" s="514"/>
      <c r="Y114" s="514"/>
    </row>
    <row r="115" spans="1:25" ht="15.75" customHeight="1">
      <c r="A115" s="92"/>
      <c r="B115" s="92"/>
      <c r="C115" s="92"/>
      <c r="D115" s="92"/>
      <c r="E115" s="92"/>
      <c r="F115" s="92"/>
      <c r="G115" s="92"/>
      <c r="H115" s="92"/>
      <c r="I115" s="92"/>
      <c r="J115" s="512"/>
      <c r="K115" s="512"/>
      <c r="N115" s="514"/>
      <c r="O115" s="514"/>
      <c r="P115" s="514"/>
      <c r="Q115" s="514"/>
      <c r="R115" s="514"/>
      <c r="S115" s="514"/>
      <c r="T115" s="514"/>
      <c r="U115" s="514"/>
      <c r="V115" s="514"/>
      <c r="W115" s="514"/>
      <c r="X115" s="514"/>
      <c r="Y115" s="514"/>
    </row>
    <row r="116" spans="1:25" ht="15.75" customHeight="1">
      <c r="A116" s="92"/>
      <c r="B116" s="92"/>
      <c r="C116" s="92"/>
      <c r="D116" s="92"/>
      <c r="E116" s="92"/>
      <c r="F116" s="92"/>
      <c r="G116" s="92"/>
      <c r="H116" s="92"/>
      <c r="I116" s="92"/>
      <c r="J116" s="512"/>
      <c r="K116" s="512"/>
      <c r="N116" s="514"/>
      <c r="O116" s="514"/>
      <c r="P116" s="514"/>
      <c r="Q116" s="514"/>
      <c r="R116" s="514"/>
      <c r="S116" s="514"/>
      <c r="T116" s="514"/>
      <c r="U116" s="514"/>
      <c r="V116" s="514"/>
      <c r="W116" s="514"/>
      <c r="X116" s="514"/>
      <c r="Y116" s="514"/>
    </row>
    <row r="117" spans="1:25" ht="15.75" customHeight="1">
      <c r="A117" s="92"/>
      <c r="B117" s="92"/>
      <c r="C117" s="92"/>
      <c r="D117" s="92"/>
      <c r="E117" s="92"/>
      <c r="F117" s="92"/>
      <c r="G117" s="92"/>
      <c r="H117" s="92"/>
      <c r="I117" s="92"/>
      <c r="J117" s="512"/>
      <c r="K117" s="512"/>
      <c r="N117" s="514"/>
      <c r="O117" s="514"/>
      <c r="P117" s="514"/>
      <c r="Q117" s="514"/>
      <c r="R117" s="514"/>
      <c r="S117" s="514"/>
      <c r="T117" s="514"/>
      <c r="U117" s="514"/>
      <c r="V117" s="514"/>
      <c r="W117" s="514"/>
      <c r="X117" s="514"/>
      <c r="Y117" s="514"/>
    </row>
    <row r="118" spans="1:25" ht="15.75" customHeight="1">
      <c r="A118" s="92"/>
      <c r="B118" s="92"/>
      <c r="C118" s="92"/>
      <c r="D118" s="92"/>
      <c r="E118" s="92"/>
      <c r="F118" s="92"/>
      <c r="G118" s="92"/>
      <c r="H118" s="92"/>
      <c r="I118" s="92"/>
      <c r="J118" s="512"/>
      <c r="K118" s="512"/>
      <c r="N118" s="514"/>
      <c r="O118" s="514"/>
      <c r="P118" s="514"/>
      <c r="Q118" s="514"/>
      <c r="R118" s="514"/>
      <c r="S118" s="514"/>
      <c r="T118" s="514"/>
      <c r="U118" s="514"/>
      <c r="V118" s="514"/>
      <c r="W118" s="514"/>
      <c r="X118" s="514"/>
      <c r="Y118" s="514"/>
    </row>
    <row r="119" spans="1:25" ht="15.75" customHeight="1">
      <c r="A119" s="92"/>
      <c r="B119" s="92"/>
      <c r="C119" s="92"/>
      <c r="D119" s="92"/>
      <c r="E119" s="92"/>
      <c r="F119" s="92"/>
      <c r="G119" s="92"/>
      <c r="H119" s="92"/>
      <c r="I119" s="92"/>
      <c r="J119" s="512"/>
      <c r="K119" s="512"/>
      <c r="N119" s="514"/>
      <c r="O119" s="514"/>
      <c r="P119" s="514"/>
      <c r="Q119" s="514"/>
      <c r="R119" s="514"/>
      <c r="S119" s="514"/>
      <c r="T119" s="514"/>
      <c r="U119" s="514"/>
      <c r="V119" s="514"/>
      <c r="W119" s="514"/>
      <c r="X119" s="514"/>
      <c r="Y119" s="514"/>
    </row>
    <row r="120" spans="1:25" ht="15.75" customHeight="1">
      <c r="A120" s="92"/>
      <c r="B120" s="92"/>
      <c r="C120" s="92"/>
      <c r="D120" s="92"/>
      <c r="E120" s="92"/>
      <c r="F120" s="92"/>
      <c r="G120" s="92"/>
      <c r="H120" s="92"/>
      <c r="I120" s="92"/>
      <c r="J120" s="512"/>
      <c r="K120" s="512"/>
      <c r="N120" s="514"/>
      <c r="O120" s="514"/>
      <c r="P120" s="514"/>
      <c r="Q120" s="514"/>
      <c r="R120" s="514"/>
      <c r="S120" s="514"/>
      <c r="T120" s="514"/>
      <c r="U120" s="514"/>
      <c r="V120" s="514"/>
      <c r="W120" s="514"/>
      <c r="X120" s="514"/>
      <c r="Y120" s="514"/>
    </row>
    <row r="121" spans="1:25" ht="15.75" customHeight="1">
      <c r="A121" s="92"/>
      <c r="B121" s="92"/>
      <c r="C121" s="92"/>
      <c r="D121" s="92"/>
      <c r="E121" s="92"/>
      <c r="F121" s="92"/>
      <c r="G121" s="92"/>
      <c r="H121" s="92"/>
      <c r="I121" s="92"/>
      <c r="J121" s="512"/>
      <c r="K121" s="512"/>
      <c r="N121" s="514"/>
      <c r="O121" s="514"/>
      <c r="P121" s="514"/>
      <c r="Q121" s="514"/>
      <c r="R121" s="514"/>
      <c r="S121" s="514"/>
      <c r="T121" s="514"/>
      <c r="U121" s="514"/>
      <c r="V121" s="514"/>
      <c r="W121" s="514"/>
      <c r="X121" s="514"/>
      <c r="Y121" s="514"/>
    </row>
    <row r="122" spans="1:25" ht="15.75" customHeight="1">
      <c r="A122" s="92"/>
      <c r="B122" s="92"/>
      <c r="C122" s="92"/>
      <c r="D122" s="92"/>
      <c r="E122" s="92"/>
      <c r="F122" s="92"/>
      <c r="G122" s="92"/>
      <c r="H122" s="92"/>
      <c r="I122" s="92"/>
      <c r="J122" s="512"/>
      <c r="K122" s="512"/>
      <c r="N122" s="514"/>
      <c r="O122" s="514"/>
      <c r="P122" s="514"/>
      <c r="Q122" s="514"/>
      <c r="R122" s="514"/>
      <c r="S122" s="514"/>
      <c r="T122" s="514"/>
      <c r="U122" s="514"/>
      <c r="V122" s="514"/>
      <c r="W122" s="514"/>
      <c r="X122" s="514"/>
      <c r="Y122" s="514"/>
    </row>
    <row r="123" spans="1:25" ht="15.75" customHeight="1">
      <c r="A123" s="92"/>
      <c r="B123" s="92"/>
      <c r="C123" s="92"/>
      <c r="D123" s="92"/>
      <c r="E123" s="92"/>
      <c r="F123" s="92"/>
      <c r="G123" s="92"/>
      <c r="H123" s="92"/>
      <c r="I123" s="92"/>
      <c r="J123" s="512"/>
      <c r="K123" s="512"/>
      <c r="N123" s="514"/>
      <c r="O123" s="514"/>
      <c r="P123" s="514"/>
      <c r="Q123" s="514"/>
      <c r="R123" s="514"/>
      <c r="S123" s="514"/>
      <c r="T123" s="514"/>
      <c r="U123" s="514"/>
      <c r="V123" s="514"/>
      <c r="W123" s="514"/>
      <c r="X123" s="514"/>
      <c r="Y123" s="514"/>
    </row>
    <row r="124" spans="1:25" ht="15.75" customHeight="1">
      <c r="A124" s="92"/>
      <c r="B124" s="92"/>
      <c r="C124" s="92"/>
      <c r="D124" s="92"/>
      <c r="E124" s="92"/>
      <c r="F124" s="92"/>
      <c r="G124" s="92"/>
      <c r="H124" s="92"/>
      <c r="I124" s="92"/>
      <c r="J124" s="512"/>
      <c r="K124" s="512"/>
      <c r="N124" s="514"/>
      <c r="O124" s="514"/>
      <c r="P124" s="514"/>
      <c r="Q124" s="514"/>
      <c r="R124" s="514"/>
      <c r="S124" s="514"/>
      <c r="T124" s="514"/>
      <c r="U124" s="514"/>
      <c r="V124" s="514"/>
      <c r="W124" s="514"/>
      <c r="X124" s="514"/>
      <c r="Y124" s="514"/>
    </row>
    <row r="125" spans="1:25" ht="15.75" customHeight="1">
      <c r="A125" s="92"/>
      <c r="B125" s="92"/>
      <c r="C125" s="92"/>
      <c r="D125" s="92"/>
      <c r="E125" s="92"/>
      <c r="F125" s="92"/>
      <c r="G125" s="92"/>
      <c r="H125" s="92"/>
      <c r="I125" s="92"/>
      <c r="J125" s="512"/>
      <c r="K125" s="512"/>
      <c r="N125" s="514"/>
      <c r="O125" s="514"/>
      <c r="P125" s="514"/>
      <c r="Q125" s="514"/>
      <c r="R125" s="514"/>
      <c r="S125" s="514"/>
      <c r="T125" s="514"/>
      <c r="U125" s="514"/>
      <c r="V125" s="514"/>
      <c r="W125" s="514"/>
      <c r="X125" s="514"/>
      <c r="Y125" s="514"/>
    </row>
    <row r="126" spans="1:25" ht="15.75" customHeight="1">
      <c r="A126" s="92"/>
      <c r="B126" s="92"/>
      <c r="C126" s="92"/>
      <c r="D126" s="92"/>
      <c r="E126" s="92"/>
      <c r="F126" s="92"/>
      <c r="G126" s="92"/>
      <c r="H126" s="92"/>
      <c r="I126" s="92"/>
      <c r="J126" s="512"/>
      <c r="K126" s="512"/>
      <c r="N126" s="514"/>
      <c r="O126" s="514"/>
      <c r="P126" s="514"/>
      <c r="Q126" s="514"/>
      <c r="R126" s="514"/>
      <c r="S126" s="514"/>
      <c r="T126" s="514"/>
      <c r="U126" s="514"/>
      <c r="V126" s="514"/>
      <c r="W126" s="514"/>
      <c r="X126" s="514"/>
      <c r="Y126" s="514"/>
    </row>
    <row r="127" spans="1:25" ht="15.75" customHeight="1">
      <c r="A127" s="92"/>
      <c r="B127" s="92"/>
      <c r="C127" s="92"/>
      <c r="D127" s="92"/>
      <c r="E127" s="92"/>
      <c r="F127" s="92"/>
      <c r="G127" s="92"/>
      <c r="H127" s="92"/>
      <c r="I127" s="92"/>
      <c r="J127" s="512"/>
      <c r="K127" s="512"/>
      <c r="N127" s="514"/>
      <c r="O127" s="514"/>
      <c r="P127" s="514"/>
      <c r="Q127" s="514"/>
      <c r="R127" s="514"/>
      <c r="S127" s="514"/>
      <c r="T127" s="514"/>
      <c r="U127" s="514"/>
      <c r="V127" s="514"/>
      <c r="W127" s="514"/>
      <c r="X127" s="514"/>
      <c r="Y127" s="514"/>
    </row>
    <row r="128" spans="1:25" ht="15.75" customHeight="1">
      <c r="A128" s="92"/>
      <c r="B128" s="92"/>
      <c r="C128" s="92"/>
      <c r="D128" s="92"/>
      <c r="E128" s="92"/>
      <c r="F128" s="92"/>
      <c r="G128" s="92"/>
      <c r="H128" s="92"/>
      <c r="I128" s="92"/>
      <c r="J128" s="512"/>
      <c r="K128" s="512"/>
      <c r="N128" s="514"/>
      <c r="O128" s="514"/>
      <c r="P128" s="514"/>
      <c r="Q128" s="514"/>
      <c r="R128" s="514"/>
      <c r="S128" s="514"/>
      <c r="T128" s="514"/>
      <c r="U128" s="514"/>
      <c r="V128" s="514"/>
      <c r="W128" s="514"/>
      <c r="X128" s="514"/>
      <c r="Y128" s="514"/>
    </row>
    <row r="129" spans="1:25" ht="15.75" customHeight="1">
      <c r="A129" s="92"/>
      <c r="B129" s="92"/>
      <c r="C129" s="92"/>
      <c r="D129" s="92"/>
      <c r="E129" s="92"/>
      <c r="F129" s="92"/>
      <c r="G129" s="92"/>
      <c r="H129" s="92"/>
      <c r="I129" s="92"/>
      <c r="J129" s="512"/>
      <c r="K129" s="512"/>
      <c r="N129" s="514"/>
      <c r="O129" s="514"/>
      <c r="P129" s="514"/>
      <c r="Q129" s="514"/>
      <c r="R129" s="514"/>
      <c r="S129" s="514"/>
      <c r="T129" s="514"/>
      <c r="U129" s="514"/>
      <c r="V129" s="514"/>
      <c r="W129" s="514"/>
      <c r="X129" s="514"/>
      <c r="Y129" s="514"/>
    </row>
    <row r="130" spans="1:25" ht="15.75" customHeight="1">
      <c r="A130" s="92"/>
      <c r="B130" s="92"/>
      <c r="C130" s="92"/>
      <c r="D130" s="92"/>
      <c r="E130" s="92"/>
      <c r="F130" s="92"/>
      <c r="G130" s="92"/>
      <c r="H130" s="92"/>
      <c r="I130" s="92"/>
      <c r="J130" s="512"/>
      <c r="K130" s="512"/>
      <c r="N130" s="514"/>
      <c r="O130" s="514"/>
      <c r="P130" s="514"/>
      <c r="Q130" s="514"/>
      <c r="R130" s="514"/>
      <c r="S130" s="514"/>
      <c r="T130" s="514"/>
      <c r="U130" s="514"/>
      <c r="V130" s="514"/>
      <c r="W130" s="514"/>
      <c r="X130" s="514"/>
      <c r="Y130" s="514"/>
    </row>
    <row r="131" spans="1:25" ht="15.75" customHeight="1">
      <c r="A131" s="92"/>
      <c r="J131" s="512"/>
      <c r="K131" s="512"/>
      <c r="N131" s="514"/>
      <c r="O131" s="514"/>
      <c r="P131" s="514"/>
      <c r="Q131" s="514"/>
      <c r="R131" s="514"/>
      <c r="S131" s="514"/>
      <c r="T131" s="514"/>
      <c r="U131" s="514"/>
      <c r="V131" s="514"/>
      <c r="W131" s="514"/>
      <c r="X131" s="514"/>
      <c r="Y131" s="514"/>
    </row>
    <row r="132" spans="1:25" ht="15.75" customHeight="1">
      <c r="J132" s="512"/>
      <c r="K132" s="512"/>
      <c r="N132" s="514"/>
      <c r="O132" s="514"/>
      <c r="P132" s="514"/>
      <c r="Q132" s="514"/>
      <c r="R132" s="514"/>
      <c r="S132" s="514"/>
      <c r="T132" s="514"/>
      <c r="U132" s="514"/>
      <c r="V132" s="514"/>
      <c r="W132" s="514"/>
      <c r="X132" s="514"/>
      <c r="Y132" s="514"/>
    </row>
    <row r="133" spans="1:25" ht="15.75" customHeight="1">
      <c r="J133" s="512"/>
      <c r="K133" s="512"/>
      <c r="N133" s="514"/>
      <c r="O133" s="514"/>
      <c r="P133" s="514"/>
      <c r="Q133" s="514"/>
      <c r="R133" s="514"/>
      <c r="S133" s="514"/>
      <c r="T133" s="514"/>
      <c r="U133" s="514"/>
      <c r="V133" s="514"/>
      <c r="W133" s="514"/>
      <c r="X133" s="514"/>
      <c r="Y133" s="514"/>
    </row>
    <row r="134" spans="1:25" ht="15.75" customHeight="1">
      <c r="J134" s="512"/>
      <c r="K134" s="512"/>
      <c r="N134" s="514"/>
      <c r="O134" s="514"/>
      <c r="P134" s="514"/>
      <c r="Q134" s="514"/>
      <c r="R134" s="514"/>
      <c r="S134" s="514"/>
      <c r="T134" s="514"/>
      <c r="U134" s="514"/>
      <c r="V134" s="514"/>
      <c r="W134" s="514"/>
      <c r="X134" s="514"/>
      <c r="Y134" s="514"/>
    </row>
    <row r="135" spans="1:25" ht="15.75" customHeight="1">
      <c r="J135" s="512"/>
      <c r="K135" s="512"/>
      <c r="N135" s="514"/>
      <c r="O135" s="514"/>
      <c r="P135" s="514"/>
      <c r="Q135" s="514"/>
      <c r="R135" s="514"/>
      <c r="S135" s="514"/>
      <c r="T135" s="514"/>
      <c r="U135" s="514"/>
      <c r="V135" s="514"/>
      <c r="W135" s="514"/>
      <c r="X135" s="514"/>
      <c r="Y135" s="514"/>
    </row>
    <row r="136" spans="1:25" ht="15.75" customHeight="1">
      <c r="J136" s="512"/>
      <c r="K136" s="512"/>
      <c r="N136" s="514"/>
      <c r="O136" s="514"/>
      <c r="P136" s="514"/>
      <c r="Q136" s="514"/>
      <c r="R136" s="514"/>
      <c r="S136" s="514"/>
      <c r="T136" s="514"/>
      <c r="U136" s="514"/>
      <c r="V136" s="514"/>
      <c r="W136" s="514"/>
      <c r="X136" s="514"/>
      <c r="Y136" s="514"/>
    </row>
    <row r="137" spans="1:25" ht="15.75" customHeight="1">
      <c r="J137" s="512"/>
      <c r="K137" s="512"/>
      <c r="N137" s="514"/>
      <c r="O137" s="514"/>
      <c r="P137" s="514"/>
      <c r="Q137" s="514"/>
      <c r="R137" s="514"/>
      <c r="S137" s="514"/>
      <c r="T137" s="514"/>
      <c r="U137" s="514"/>
      <c r="V137" s="514"/>
      <c r="W137" s="514"/>
      <c r="X137" s="514"/>
      <c r="Y137" s="514"/>
    </row>
    <row r="138" spans="1:25" ht="15.75" customHeight="1"/>
    <row r="139" spans="1:25" ht="15.75" customHeight="1"/>
    <row r="140" spans="1:25" ht="15.75" customHeight="1"/>
    <row r="141" spans="1:25" ht="15.75" customHeight="1"/>
    <row r="142" spans="1:25" ht="15.75" customHeight="1"/>
    <row r="143" spans="1:25" ht="15.75" customHeight="1"/>
    <row r="144" spans="1:25"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sheetData>
  <mergeCells count="2">
    <mergeCell ref="C1:E2"/>
    <mergeCell ref="B4:B5"/>
  </mergeCells>
  <conditionalFormatting sqref="D12:D21">
    <cfRule type="cellIs" dxfId="2" priority="4" operator="notEqual">
      <formula>0</formula>
    </cfRule>
  </conditionalFormatting>
  <hyperlinks>
    <hyperlink ref="B20" r:id="rId1" display="DualDrive Bit" xr:uid="{00000000-0004-0000-0E00-00000E000000}"/>
    <hyperlink ref="B16" r:id="rId2" location="/48-couleur-black" display="Routesetter Bag Kailas-eXpression" xr:uid="{00000000-0004-0000-0E00-00000F000000}"/>
    <hyperlink ref="B19" r:id="rId3" display="DualDrive Bit" xr:uid="{00000000-0004-0000-0E00-000010000000}"/>
    <hyperlink ref="B15" r:id="rId4" location="/42-couleur-green" display="Flèche d'ouverture - Pack de 200" xr:uid="{00000000-0004-0000-0E00-000012000000}"/>
    <hyperlink ref="B14" r:id="rId5" location="/42-couleur-green" display="Flèche d'ouverture - Pack de 150" xr:uid="{00000000-0004-0000-0E00-000013000000}"/>
    <hyperlink ref="B13" r:id="rId6" location="/42-couleur-green" display="Flèche d'ouverture - Pack de 100" xr:uid="{00000000-0004-0000-0E00-000014000000}"/>
    <hyperlink ref="B21" r:id="rId7" location="/627-quantite-2" display="Crème de Magnésie Liquide" xr:uid="{00000000-0004-0000-0E00-000015000000}"/>
    <hyperlink ref="B17" r:id="rId8" xr:uid="{00000000-0004-0000-0E00-000016000000}"/>
    <hyperlink ref="B18" r:id="rId9" display="DualDrive Bit" xr:uid="{00000000-0004-0000-0E00-000017000000}"/>
  </hyperlinks>
  <pageMargins left="0.7" right="0.7" top="0.75" bottom="0.75" header="0.511811023622047" footer="0.511811023622047"/>
  <pageSetup paperSize="9" orientation="portrait" horizontalDpi="300" verticalDpi="300" r:id="rId10"/>
  <drawing r:id="rId1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1">
    <pageSetUpPr fitToPage="1"/>
  </sheetPr>
  <dimension ref="A1:CE392"/>
  <sheetViews>
    <sheetView showGridLines="0" zoomScale="55" zoomScaleNormal="55" workbookViewId="0">
      <pane xSplit="7" ySplit="15" topLeftCell="H16" activePane="bottomRight" state="frozen"/>
      <selection pane="topRight" activeCell="J112" sqref="A1:XFD1048576"/>
      <selection pane="bottomLeft" activeCell="J112" sqref="A1:XFD1048576"/>
      <selection pane="bottomRight" activeCell="L58" sqref="L58"/>
    </sheetView>
  </sheetViews>
  <sheetFormatPr defaultColWidth="14.44140625" defaultRowHeight="14.4"/>
  <cols>
    <col min="1" max="1" width="20.33203125" style="840" hidden="1" customWidth="1"/>
    <col min="2" max="2" width="20.33203125" style="840" customWidth="1"/>
    <col min="3" max="3" width="17.44140625" style="840" customWidth="1"/>
    <col min="4" max="4" width="17.44140625" style="840" hidden="1" customWidth="1"/>
    <col min="5" max="5" width="57.6640625" style="840" customWidth="1"/>
    <col min="6" max="6" width="19.44140625" style="840" customWidth="1"/>
    <col min="7" max="8" width="13.109375" style="840" customWidth="1"/>
    <col min="9" max="9" width="15.5546875" style="840" customWidth="1"/>
    <col min="10" max="11" width="13.109375" style="840" customWidth="1"/>
    <col min="12" max="12" width="12.44140625" style="840" customWidth="1"/>
    <col min="13" max="13" width="12.88671875" style="840" hidden="1" customWidth="1"/>
    <col min="14" max="14" width="12.88671875" style="840" customWidth="1"/>
    <col min="15" max="15" width="12.88671875" style="840" hidden="1" customWidth="1"/>
    <col min="16" max="17" width="13.44140625" style="840" customWidth="1"/>
    <col min="18" max="18" width="12.88671875" style="840" customWidth="1"/>
    <col min="19" max="19" width="11.109375" style="840" customWidth="1"/>
    <col min="20" max="20" width="11.109375" style="840" hidden="1" customWidth="1"/>
    <col min="21" max="21" width="13" style="840" hidden="1" customWidth="1"/>
    <col min="22" max="23" width="11" style="840" customWidth="1"/>
    <col min="24" max="24" width="11" style="840" hidden="1" customWidth="1"/>
    <col min="25" max="25" width="11" style="840" customWidth="1"/>
    <col min="26" max="27" width="11" style="840" hidden="1" customWidth="1"/>
    <col min="28" max="28" width="12.109375" style="840" hidden="1" customWidth="1"/>
    <col min="29" max="29" width="13" style="840" customWidth="1"/>
    <col min="30" max="30" width="12.5546875" style="840" customWidth="1"/>
    <col min="31" max="31" width="12.109375" style="840" customWidth="1"/>
    <col min="32" max="32" width="7.44140625" style="840" bestFit="1" customWidth="1"/>
    <col min="33" max="33" width="16" style="840" customWidth="1"/>
    <col min="34" max="35" width="20.109375" style="840" customWidth="1"/>
    <col min="36" max="36" width="63.6640625" style="840" customWidth="1"/>
    <col min="37" max="37" width="174.44140625" style="840" customWidth="1"/>
    <col min="38" max="38" width="12.44140625" style="840" customWidth="1"/>
    <col min="39" max="75" width="11" style="840" customWidth="1"/>
    <col min="76" max="76" width="10.6640625" style="840" customWidth="1"/>
    <col min="77" max="77" width="25.109375" style="840" customWidth="1"/>
    <col min="78" max="79" width="10.6640625" style="840" customWidth="1"/>
    <col min="80" max="80" width="19.109375" style="840" customWidth="1"/>
    <col min="81" max="81" width="22.44140625" style="840" customWidth="1"/>
    <col min="82" max="82" width="24.5546875" style="840" customWidth="1"/>
    <col min="83" max="83" width="14.44140625" style="840"/>
    <col min="84" max="16384" width="14.44140625" style="843"/>
  </cols>
  <sheetData>
    <row r="1" spans="1:83" ht="50.1" customHeight="1">
      <c r="E1" s="1252"/>
      <c r="F1" s="1295" t="s">
        <v>28823</v>
      </c>
      <c r="G1" s="1295"/>
      <c r="H1" s="1295"/>
      <c r="T1" s="841"/>
      <c r="V1" s="841"/>
      <c r="X1" s="841"/>
      <c r="Y1" s="841"/>
      <c r="Z1" s="841"/>
      <c r="AA1" s="841"/>
      <c r="AB1" s="841"/>
      <c r="AC1" s="841"/>
      <c r="AD1" s="841"/>
      <c r="AE1" s="841"/>
      <c r="BS1" s="842"/>
      <c r="BU1" s="842"/>
      <c r="BV1" s="842"/>
      <c r="BW1" s="842"/>
      <c r="BY1" s="842"/>
    </row>
    <row r="2" spans="1:83" ht="12" customHeight="1">
      <c r="E2" s="1252"/>
      <c r="F2" s="1295"/>
      <c r="G2" s="1295"/>
      <c r="H2" s="1295"/>
      <c r="T2" s="841"/>
      <c r="U2" s="841"/>
      <c r="V2" s="841"/>
      <c r="W2" s="841"/>
      <c r="X2" s="841"/>
      <c r="Z2" s="841"/>
      <c r="AA2" s="841"/>
      <c r="AB2" s="841"/>
      <c r="AD2" s="841"/>
      <c r="AE2" s="841"/>
      <c r="BS2" s="842"/>
      <c r="BU2" s="842"/>
      <c r="BV2" s="842"/>
      <c r="BW2" s="842"/>
      <c r="BY2" s="842"/>
    </row>
    <row r="3" spans="1:83" ht="15" hidden="1" customHeight="1">
      <c r="T3" s="841"/>
      <c r="U3" s="841"/>
      <c r="V3" s="841"/>
      <c r="W3" s="841"/>
      <c r="X3" s="841"/>
      <c r="Z3" s="841"/>
      <c r="AA3" s="841"/>
      <c r="AB3" s="841"/>
      <c r="AD3" s="841"/>
      <c r="AE3" s="841"/>
      <c r="BY3" s="842"/>
    </row>
    <row r="4" spans="1:83" ht="20.100000000000001" customHeight="1">
      <c r="F4" s="844" t="s">
        <v>28825</v>
      </c>
      <c r="G4" s="845" t="s">
        <v>28826</v>
      </c>
      <c r="H4" s="845" t="s">
        <v>28722</v>
      </c>
      <c r="I4" s="846"/>
      <c r="L4" s="847" t="s">
        <v>28776</v>
      </c>
      <c r="N4" s="848"/>
      <c r="P4" s="849"/>
      <c r="Q4" s="848"/>
      <c r="R4" s="848"/>
      <c r="S4" s="850"/>
      <c r="V4" s="850"/>
      <c r="W4" s="851"/>
      <c r="BS4" s="842"/>
      <c r="BU4" s="842"/>
      <c r="BV4" s="842"/>
      <c r="BW4" s="842"/>
      <c r="BY4" s="842"/>
    </row>
    <row r="5" spans="1:83" ht="20.100000000000001" customHeight="1">
      <c r="E5" s="1301" t="s">
        <v>28824</v>
      </c>
      <c r="F5" s="1303">
        <f>K197+K245</f>
        <v>0</v>
      </c>
      <c r="G5" s="1305">
        <f>F5*1.2</f>
        <v>0</v>
      </c>
      <c r="H5" s="1239">
        <f>Summary!F20</f>
        <v>0</v>
      </c>
      <c r="I5" s="852"/>
      <c r="L5" s="853" t="s">
        <v>28778</v>
      </c>
      <c r="N5" s="854" t="s">
        <v>28779</v>
      </c>
      <c r="P5" s="854" t="s">
        <v>28780</v>
      </c>
      <c r="Q5" s="854" t="s">
        <v>28781</v>
      </c>
      <c r="R5" s="854" t="s">
        <v>28782</v>
      </c>
      <c r="S5" s="854" t="s">
        <v>28783</v>
      </c>
      <c r="V5" s="854" t="s">
        <v>28784</v>
      </c>
      <c r="W5" s="368" t="s">
        <v>28773</v>
      </c>
      <c r="AC5" s="855" t="s">
        <v>28828</v>
      </c>
      <c r="AD5" s="856"/>
      <c r="AE5" s="856"/>
      <c r="BS5" s="842"/>
      <c r="BU5" s="842"/>
      <c r="BV5" s="842"/>
      <c r="BW5" s="842"/>
      <c r="BY5" s="842"/>
    </row>
    <row r="6" spans="1:83" ht="20.100000000000001" customHeight="1">
      <c r="E6" s="1302"/>
      <c r="F6" s="1304"/>
      <c r="G6" s="1306"/>
      <c r="H6" s="1239"/>
      <c r="I6" s="852"/>
      <c r="L6" s="857">
        <f>AL197+AL245</f>
        <v>0</v>
      </c>
      <c r="N6" s="857">
        <f>AM197+AM245</f>
        <v>0</v>
      </c>
      <c r="P6" s="857">
        <f>AN197+AN245</f>
        <v>0</v>
      </c>
      <c r="Q6" s="857">
        <f>AO197+AO245</f>
        <v>0</v>
      </c>
      <c r="R6" s="857">
        <f>AP197+AP245</f>
        <v>0</v>
      </c>
      <c r="S6" s="857">
        <f>AQ197+AQ245</f>
        <v>0</v>
      </c>
      <c r="V6" s="857">
        <f>AR197+AR245</f>
        <v>0</v>
      </c>
      <c r="W6" s="857">
        <f>SUM(L6:V6)</f>
        <v>0</v>
      </c>
      <c r="AC6" s="79" t="s">
        <v>28822</v>
      </c>
      <c r="AD6" s="80"/>
      <c r="AE6" s="858">
        <f>BZ247</f>
        <v>0</v>
      </c>
      <c r="BS6" s="842"/>
      <c r="BU6" s="842"/>
      <c r="BV6" s="842"/>
      <c r="BW6" s="842"/>
      <c r="BY6" s="842"/>
    </row>
    <row r="7" spans="1:83" ht="20.100000000000001" customHeight="1">
      <c r="BS7" s="842"/>
      <c r="BU7" s="842"/>
      <c r="BV7" s="842"/>
      <c r="BW7" s="842"/>
      <c r="BY7" s="842"/>
    </row>
    <row r="8" spans="1:83" ht="20.100000000000001" customHeight="1">
      <c r="E8" s="859" t="s">
        <v>28829</v>
      </c>
      <c r="F8" s="860">
        <f>CD247</f>
        <v>0</v>
      </c>
      <c r="G8" s="861" t="s">
        <v>28830</v>
      </c>
      <c r="H8" s="862"/>
      <c r="L8" s="863" t="s">
        <v>28786</v>
      </c>
      <c r="N8" s="864"/>
      <c r="P8" s="864"/>
      <c r="Q8" s="864"/>
      <c r="R8" s="864"/>
      <c r="S8" s="850"/>
      <c r="V8" s="850"/>
      <c r="W8" s="850"/>
      <c r="Y8" s="850"/>
      <c r="AC8" s="850"/>
      <c r="AD8" s="865"/>
      <c r="AE8" s="865"/>
      <c r="AI8" s="842"/>
      <c r="BS8" s="842"/>
      <c r="BU8" s="842"/>
      <c r="BV8" s="842"/>
      <c r="BW8" s="842"/>
      <c r="BY8" s="842"/>
    </row>
    <row r="9" spans="1:83" ht="20.100000000000001" customHeight="1">
      <c r="E9" s="1296" t="s">
        <v>28831</v>
      </c>
      <c r="F9" s="1297">
        <f>SUM(G18:G244)</f>
        <v>0</v>
      </c>
      <c r="G9" s="1298" t="s">
        <v>28832</v>
      </c>
      <c r="H9" s="862"/>
      <c r="L9" s="853" t="s">
        <v>28787</v>
      </c>
      <c r="N9" s="854" t="s">
        <v>28788</v>
      </c>
      <c r="P9" s="854" t="s">
        <v>28789</v>
      </c>
      <c r="Q9" s="854" t="s">
        <v>28790</v>
      </c>
      <c r="R9" s="854" t="s">
        <v>28791</v>
      </c>
      <c r="S9" s="854" t="s">
        <v>28792</v>
      </c>
      <c r="V9" s="854" t="s">
        <v>28793</v>
      </c>
      <c r="W9" s="854" t="s">
        <v>28794</v>
      </c>
      <c r="Y9" s="854" t="s">
        <v>28795</v>
      </c>
      <c r="AC9" s="854" t="s">
        <v>28796</v>
      </c>
      <c r="AD9" s="854" t="s">
        <v>28797</v>
      </c>
      <c r="AE9" s="866" t="s">
        <v>28798</v>
      </c>
      <c r="BS9" s="842"/>
      <c r="BU9" s="842"/>
      <c r="BV9" s="842"/>
      <c r="BW9" s="842"/>
      <c r="BY9" s="842"/>
    </row>
    <row r="10" spans="1:83" ht="20.100000000000001" customHeight="1">
      <c r="E10" s="1296"/>
      <c r="F10" s="1297"/>
      <c r="G10" s="1298"/>
      <c r="H10" s="862"/>
      <c r="L10" s="858">
        <f>AZ197+AZ245</f>
        <v>0</v>
      </c>
      <c r="N10" s="858">
        <f>BA197+BA245</f>
        <v>0</v>
      </c>
      <c r="P10" s="858">
        <f>BB197+BB245</f>
        <v>0</v>
      </c>
      <c r="Q10" s="858">
        <f>BC197+BC245</f>
        <v>0</v>
      </c>
      <c r="R10" s="858">
        <f>BD197+BD245</f>
        <v>0</v>
      </c>
      <c r="S10" s="858">
        <f>BE197+BE245</f>
        <v>0</v>
      </c>
      <c r="V10" s="858">
        <f>BF197+BF245</f>
        <v>0</v>
      </c>
      <c r="W10" s="858">
        <f>BG197+BG245</f>
        <v>0</v>
      </c>
      <c r="Y10" s="858">
        <f>BH197+BH245</f>
        <v>0</v>
      </c>
      <c r="AC10" s="858">
        <f>BI197+BI245</f>
        <v>0</v>
      </c>
      <c r="AD10" s="858">
        <f>BJ197+BJ245</f>
        <v>0</v>
      </c>
      <c r="AE10" s="858">
        <f>BK197+BK245</f>
        <v>0</v>
      </c>
      <c r="BS10" s="842"/>
      <c r="BU10" s="842"/>
      <c r="BV10" s="842"/>
      <c r="BW10" s="842"/>
      <c r="BY10" s="842"/>
    </row>
    <row r="11" spans="1:83" ht="20.100000000000001" customHeight="1" thickBot="1">
      <c r="BS11" s="842"/>
      <c r="BU11" s="842"/>
      <c r="BV11" s="842"/>
      <c r="BW11" s="842"/>
      <c r="BY11" s="842"/>
    </row>
    <row r="12" spans="1:83" ht="15" thickBot="1">
      <c r="E12" s="867"/>
      <c r="F12" s="867"/>
      <c r="G12" s="867"/>
      <c r="H12" s="862"/>
      <c r="I12" s="862"/>
      <c r="J12" s="862"/>
      <c r="K12" s="862"/>
      <c r="L12" s="1260" t="s">
        <v>28836</v>
      </c>
      <c r="M12" s="1299"/>
      <c r="N12" s="1299"/>
      <c r="O12" s="1299"/>
      <c r="P12" s="1299"/>
      <c r="Q12" s="1299"/>
      <c r="R12" s="1299"/>
      <c r="S12" s="1299"/>
      <c r="T12" s="1299"/>
      <c r="U12" s="1299"/>
      <c r="V12" s="1299"/>
      <c r="W12" s="1299"/>
      <c r="X12" s="1299"/>
      <c r="Y12" s="1299"/>
      <c r="Z12" s="1299"/>
      <c r="AA12" s="1299"/>
      <c r="AB12" s="1299"/>
      <c r="AC12" s="1299"/>
      <c r="AD12" s="1299"/>
      <c r="AE12" s="1300"/>
      <c r="BS12" s="842"/>
      <c r="BU12" s="842"/>
      <c r="BV12" s="842"/>
      <c r="BW12" s="842"/>
      <c r="BY12" s="842"/>
    </row>
    <row r="13" spans="1:83" s="6" customFormat="1" ht="18" customHeight="1" thickBot="1">
      <c r="A13" s="93"/>
      <c r="B13" s="93"/>
      <c r="C13" s="840"/>
      <c r="D13" s="840"/>
      <c r="E13" s="840"/>
      <c r="F13" s="840"/>
      <c r="G13" s="840"/>
      <c r="H13" s="840"/>
      <c r="I13" s="840"/>
      <c r="J13" s="840"/>
      <c r="L13" s="693">
        <f>L197</f>
        <v>0</v>
      </c>
      <c r="M13" s="693">
        <f t="shared" ref="M13:AE13" si="0">M197</f>
        <v>0</v>
      </c>
      <c r="N13" s="693">
        <f t="shared" si="0"/>
        <v>0</v>
      </c>
      <c r="O13" s="693">
        <f t="shared" si="0"/>
        <v>0</v>
      </c>
      <c r="P13" s="693">
        <f t="shared" si="0"/>
        <v>0</v>
      </c>
      <c r="Q13" s="693">
        <f t="shared" si="0"/>
        <v>0</v>
      </c>
      <c r="R13" s="693">
        <f t="shared" si="0"/>
        <v>0</v>
      </c>
      <c r="S13" s="693">
        <f t="shared" si="0"/>
        <v>0</v>
      </c>
      <c r="T13" s="693">
        <f t="shared" si="0"/>
        <v>0</v>
      </c>
      <c r="U13" s="693">
        <f t="shared" si="0"/>
        <v>0</v>
      </c>
      <c r="V13" s="693">
        <f t="shared" si="0"/>
        <v>0</v>
      </c>
      <c r="W13" s="693">
        <f t="shared" si="0"/>
        <v>0</v>
      </c>
      <c r="X13" s="693">
        <f t="shared" si="0"/>
        <v>0</v>
      </c>
      <c r="Y13" s="693">
        <f t="shared" si="0"/>
        <v>0</v>
      </c>
      <c r="Z13" s="693">
        <f t="shared" si="0"/>
        <v>0</v>
      </c>
      <c r="AA13" s="693">
        <f t="shared" si="0"/>
        <v>0</v>
      </c>
      <c r="AB13" s="693">
        <f t="shared" si="0"/>
        <v>0</v>
      </c>
      <c r="AC13" s="693">
        <f t="shared" si="0"/>
        <v>0</v>
      </c>
      <c r="AD13" s="693">
        <f t="shared" si="0"/>
        <v>0</v>
      </c>
      <c r="AE13" s="693">
        <f t="shared" si="0"/>
        <v>0</v>
      </c>
      <c r="AF13" s="93"/>
      <c r="AG13" s="93"/>
      <c r="AH13" s="93"/>
      <c r="AI13" s="840"/>
      <c r="AJ13" s="93"/>
      <c r="AK13" s="83"/>
      <c r="AL13" s="83"/>
      <c r="AM13" s="83"/>
      <c r="AN13" s="83"/>
      <c r="AO13" s="83"/>
      <c r="AP13" s="83"/>
      <c r="AQ13" s="83"/>
      <c r="AR13" s="83"/>
      <c r="AS13"/>
      <c r="AT13" s="92"/>
      <c r="AU13" s="92"/>
      <c r="AV13" s="92"/>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2"/>
      <c r="BW13" s="92"/>
      <c r="BY13" s="5"/>
      <c r="BZ13" s="5"/>
      <c r="CA13" s="7"/>
      <c r="CB13" s="5"/>
    </row>
    <row r="14" spans="1:83" customFormat="1" ht="20.100000000000001" customHeight="1" thickBot="1">
      <c r="A14" s="67"/>
      <c r="B14" s="67"/>
      <c r="C14" s="67"/>
      <c r="D14" s="67"/>
      <c r="E14" s="67"/>
      <c r="F14" s="67"/>
      <c r="G14" s="96"/>
      <c r="H14" s="97"/>
      <c r="I14" s="98"/>
      <c r="J14" s="99"/>
      <c r="K14" s="840"/>
      <c r="L14" s="692" t="str">
        <f t="shared" ref="L14:AE14" si="1">IFERROR(((L197+L245)/$W$6),"")</f>
        <v/>
      </c>
      <c r="M14" s="472" t="str">
        <f t="shared" si="1"/>
        <v/>
      </c>
      <c r="N14" s="472" t="str">
        <f t="shared" si="1"/>
        <v/>
      </c>
      <c r="O14" s="472" t="str">
        <f t="shared" si="1"/>
        <v/>
      </c>
      <c r="P14" s="472" t="str">
        <f t="shared" si="1"/>
        <v/>
      </c>
      <c r="Q14" s="472" t="str">
        <f t="shared" si="1"/>
        <v/>
      </c>
      <c r="R14" s="472" t="str">
        <f t="shared" si="1"/>
        <v/>
      </c>
      <c r="S14" s="472" t="str">
        <f t="shared" si="1"/>
        <v/>
      </c>
      <c r="T14" s="472" t="str">
        <f t="shared" si="1"/>
        <v/>
      </c>
      <c r="U14" s="472" t="str">
        <f t="shared" si="1"/>
        <v/>
      </c>
      <c r="V14" s="472" t="str">
        <f t="shared" si="1"/>
        <v/>
      </c>
      <c r="W14" s="472" t="str">
        <f t="shared" si="1"/>
        <v/>
      </c>
      <c r="X14" s="472" t="str">
        <f t="shared" si="1"/>
        <v/>
      </c>
      <c r="Y14" s="472" t="str">
        <f t="shared" si="1"/>
        <v/>
      </c>
      <c r="Z14" s="472" t="str">
        <f t="shared" si="1"/>
        <v/>
      </c>
      <c r="AA14" s="472" t="str">
        <f t="shared" si="1"/>
        <v/>
      </c>
      <c r="AB14" s="472" t="str">
        <f t="shared" si="1"/>
        <v/>
      </c>
      <c r="AC14" s="472" t="str">
        <f t="shared" si="1"/>
        <v/>
      </c>
      <c r="AD14" s="472" t="str">
        <f t="shared" si="1"/>
        <v/>
      </c>
      <c r="AE14" s="472" t="str">
        <f t="shared" si="1"/>
        <v/>
      </c>
      <c r="AF14" s="68"/>
      <c r="AG14" s="68"/>
      <c r="AH14" s="68"/>
      <c r="AI14" s="840"/>
      <c r="AJ14" s="68"/>
      <c r="AK14" s="68"/>
      <c r="AL14" s="68"/>
      <c r="AM14" s="68"/>
      <c r="AN14" s="68"/>
      <c r="AO14" s="67"/>
      <c r="AP14" s="67"/>
      <c r="AQ14" s="67"/>
      <c r="AR14" s="67"/>
      <c r="AS14" s="67"/>
      <c r="AT14" s="67"/>
      <c r="AU14" s="67"/>
      <c r="AV14" s="67"/>
      <c r="AW14" s="67"/>
      <c r="AX14" s="67"/>
      <c r="AY14" s="67"/>
      <c r="AZ14" s="67"/>
      <c r="BA14" s="67"/>
      <c r="BB14" s="67"/>
      <c r="BC14" s="67"/>
      <c r="BD14" s="67"/>
      <c r="BE14" s="67"/>
      <c r="BF14" s="67"/>
      <c r="BG14" s="67"/>
      <c r="BH14" s="67"/>
      <c r="BI14" s="67"/>
      <c r="BJ14" s="67"/>
      <c r="BK14" s="67"/>
      <c r="BL14" s="67"/>
      <c r="BM14" s="67"/>
      <c r="BN14" s="67"/>
      <c r="BO14" s="67"/>
      <c r="BP14" s="67"/>
      <c r="BQ14" s="67"/>
      <c r="BR14" s="67"/>
      <c r="BS14" s="67"/>
      <c r="BT14" s="67"/>
      <c r="BU14" s="67"/>
      <c r="BV14" s="67"/>
      <c r="BW14" s="67"/>
      <c r="BX14" s="67"/>
      <c r="BY14" s="67"/>
      <c r="BZ14" s="67"/>
      <c r="CA14" s="67"/>
      <c r="CB14" s="67"/>
      <c r="CC14" s="67"/>
      <c r="CD14" s="67"/>
      <c r="CE14" s="67"/>
    </row>
    <row r="15" spans="1:83" ht="56.25" customHeight="1" thickBot="1">
      <c r="A15" s="1064" t="s">
        <v>0</v>
      </c>
      <c r="B15" s="1064" t="s">
        <v>31982</v>
      </c>
      <c r="C15" s="868" t="s">
        <v>31983</v>
      </c>
      <c r="D15" s="868" t="s">
        <v>28840</v>
      </c>
      <c r="E15" s="1064" t="s">
        <v>28841</v>
      </c>
      <c r="F15" s="1063" t="s">
        <v>28843</v>
      </c>
      <c r="G15" s="868" t="s">
        <v>28844</v>
      </c>
      <c r="H15" s="868" t="s">
        <v>28845</v>
      </c>
      <c r="I15" s="868" t="s">
        <v>28722</v>
      </c>
      <c r="J15" s="868" t="s">
        <v>28846</v>
      </c>
      <c r="K15" s="868" t="s">
        <v>28847</v>
      </c>
      <c r="L15" s="869" t="s">
        <v>28239</v>
      </c>
      <c r="M15" s="339" t="s">
        <v>31984</v>
      </c>
      <c r="N15" s="339" t="s">
        <v>31985</v>
      </c>
      <c r="O15" s="870" t="s">
        <v>28848</v>
      </c>
      <c r="P15" s="338" t="s">
        <v>28804</v>
      </c>
      <c r="Q15" s="871" t="s">
        <v>28805</v>
      </c>
      <c r="R15" s="872" t="s">
        <v>31986</v>
      </c>
      <c r="S15" s="341" t="s">
        <v>31987</v>
      </c>
      <c r="T15" s="341" t="s">
        <v>31988</v>
      </c>
      <c r="U15" s="873" t="s">
        <v>31989</v>
      </c>
      <c r="V15" s="342" t="s">
        <v>28748</v>
      </c>
      <c r="W15" s="1088" t="s">
        <v>28756</v>
      </c>
      <c r="X15" s="874" t="s">
        <v>31990</v>
      </c>
      <c r="Y15" s="343" t="s">
        <v>28751</v>
      </c>
      <c r="Z15" s="344" t="s">
        <v>31991</v>
      </c>
      <c r="AA15" s="875" t="s">
        <v>31992</v>
      </c>
      <c r="AB15" s="876" t="s">
        <v>31993</v>
      </c>
      <c r="AC15" s="349" t="s">
        <v>31994</v>
      </c>
      <c r="AD15" s="877" t="s">
        <v>31995</v>
      </c>
      <c r="AE15" s="878" t="s">
        <v>31996</v>
      </c>
      <c r="AL15" s="1293" t="s">
        <v>28860</v>
      </c>
      <c r="AM15" s="1293"/>
      <c r="AN15" s="1293"/>
      <c r="AO15" s="1293"/>
      <c r="AP15" s="1293"/>
      <c r="AQ15" s="1293"/>
      <c r="AR15" s="1293"/>
      <c r="AS15" s="1293"/>
      <c r="AT15" s="1293"/>
      <c r="AU15" s="1293"/>
      <c r="AV15" s="1293"/>
      <c r="AW15" s="1293"/>
      <c r="AX15" s="1293"/>
      <c r="AY15" s="1293"/>
      <c r="AZ15" s="879" t="s">
        <v>28861</v>
      </c>
      <c r="BA15" s="880"/>
      <c r="BB15" s="880"/>
      <c r="BC15" s="880"/>
      <c r="BD15" s="880"/>
      <c r="BE15" s="880"/>
      <c r="BF15" s="880"/>
      <c r="BG15" s="880"/>
      <c r="BH15" s="880"/>
      <c r="BI15" s="880"/>
      <c r="BJ15" s="880"/>
      <c r="BK15" s="880"/>
      <c r="BL15" s="880"/>
      <c r="BM15" s="880"/>
      <c r="BN15" s="880"/>
      <c r="BO15" s="880"/>
      <c r="BP15" s="880"/>
      <c r="BQ15" s="880"/>
      <c r="BR15" s="880"/>
      <c r="BS15" s="881"/>
      <c r="BT15" s="880"/>
      <c r="BU15" s="881"/>
      <c r="BV15" s="881"/>
      <c r="BW15" s="882"/>
      <c r="BY15" s="1294" t="s">
        <v>28862</v>
      </c>
      <c r="BZ15" s="1294"/>
      <c r="CB15" s="883" t="s">
        <v>28863</v>
      </c>
      <c r="CC15" s="884"/>
      <c r="CD15" s="885"/>
    </row>
    <row r="16" spans="1:83">
      <c r="A16" s="886"/>
      <c r="B16" s="886"/>
      <c r="C16" s="886"/>
      <c r="D16" s="886"/>
      <c r="E16" s="887"/>
      <c r="F16" s="887"/>
      <c r="G16" s="887"/>
      <c r="H16" s="888"/>
      <c r="I16" s="887"/>
      <c r="J16" s="888"/>
      <c r="K16" s="889"/>
      <c r="L16" s="888"/>
      <c r="M16" s="888"/>
      <c r="N16" s="888"/>
      <c r="O16" s="888"/>
      <c r="P16" s="888"/>
      <c r="Q16" s="888"/>
      <c r="R16" s="888"/>
      <c r="S16" s="888"/>
      <c r="T16" s="888"/>
      <c r="V16" s="843"/>
      <c r="W16" s="843"/>
      <c r="X16" s="843"/>
      <c r="Y16" s="843"/>
      <c r="Z16" s="843"/>
      <c r="AA16" s="843"/>
      <c r="AB16" s="843"/>
      <c r="AC16" s="843"/>
      <c r="AD16" s="843"/>
      <c r="AE16" s="843"/>
      <c r="AF16" s="843"/>
      <c r="AG16" s="843"/>
      <c r="AH16" s="843"/>
      <c r="AI16" s="843"/>
      <c r="AJ16" s="843"/>
      <c r="AK16" s="843"/>
      <c r="AL16" s="890"/>
      <c r="AM16" s="890"/>
      <c r="AN16" s="890"/>
      <c r="AO16" s="890"/>
      <c r="AP16" s="890"/>
      <c r="AQ16" s="890"/>
      <c r="AR16" s="890"/>
      <c r="AS16" s="890"/>
      <c r="AT16" s="890"/>
      <c r="AU16" s="890"/>
      <c r="AV16" s="890"/>
      <c r="AW16" s="890"/>
      <c r="AX16" s="890"/>
      <c r="AY16" s="890"/>
      <c r="AZ16" s="890"/>
      <c r="BA16" s="890"/>
      <c r="BB16" s="890"/>
      <c r="BC16" s="890"/>
      <c r="BD16" s="890"/>
      <c r="BE16" s="890"/>
      <c r="BF16" s="890"/>
      <c r="BG16" s="890"/>
      <c r="BH16" s="890"/>
      <c r="BI16" s="890"/>
      <c r="BJ16" s="890"/>
      <c r="BK16" s="890"/>
      <c r="BL16" s="890"/>
      <c r="BM16" s="890"/>
      <c r="BN16" s="890"/>
      <c r="BO16" s="890"/>
      <c r="BP16" s="890"/>
      <c r="BQ16" s="890"/>
      <c r="BR16" s="890"/>
      <c r="BS16" s="890"/>
      <c r="BT16" s="890"/>
      <c r="BU16" s="890"/>
      <c r="BV16" s="890"/>
      <c r="BW16" s="890"/>
      <c r="BX16" s="880"/>
      <c r="BY16" s="842"/>
      <c r="CB16" s="842"/>
      <c r="CC16" s="842"/>
      <c r="CD16" s="842"/>
    </row>
    <row r="17" spans="1:82" ht="72.75" customHeight="1">
      <c r="A17" s="891" t="s">
        <v>0</v>
      </c>
      <c r="B17" s="891" t="s">
        <v>28839</v>
      </c>
      <c r="C17" s="892" t="s">
        <v>31997</v>
      </c>
      <c r="D17" s="892" t="s">
        <v>28864</v>
      </c>
      <c r="E17" s="114" t="s">
        <v>28865</v>
      </c>
      <c r="F17" s="115"/>
      <c r="G17" s="92"/>
      <c r="H17" s="116"/>
      <c r="I17" s="92"/>
      <c r="J17" s="94"/>
      <c r="K17" s="887"/>
      <c r="L17" s="887"/>
      <c r="M17" s="887"/>
      <c r="N17" s="887"/>
      <c r="O17" s="887"/>
      <c r="P17" s="887"/>
      <c r="Q17" s="893"/>
      <c r="R17" s="887"/>
      <c r="S17" s="887"/>
      <c r="T17" s="887"/>
      <c r="V17" s="843"/>
      <c r="W17" s="843"/>
      <c r="X17" s="843"/>
      <c r="Y17" s="843"/>
      <c r="Z17" s="843"/>
      <c r="AA17" s="843"/>
      <c r="AB17" s="843"/>
      <c r="AC17" s="843"/>
      <c r="AD17" s="843"/>
      <c r="AE17" s="843"/>
      <c r="AF17" s="843"/>
      <c r="AG17" s="843"/>
      <c r="AH17" s="843"/>
      <c r="AI17" s="843"/>
      <c r="AJ17" s="843"/>
      <c r="AK17" s="843"/>
      <c r="AL17" s="894" t="s">
        <v>28778</v>
      </c>
      <c r="AM17" s="894" t="s">
        <v>28779</v>
      </c>
      <c r="AN17" s="894" t="s">
        <v>28780</v>
      </c>
      <c r="AO17" s="894" t="s">
        <v>28781</v>
      </c>
      <c r="AP17" s="894" t="s">
        <v>28782</v>
      </c>
      <c r="AQ17" s="894" t="s">
        <v>28783</v>
      </c>
      <c r="AR17" s="894" t="s">
        <v>28784</v>
      </c>
      <c r="AS17" s="895" t="s">
        <v>28778</v>
      </c>
      <c r="AT17" s="895" t="s">
        <v>28779</v>
      </c>
      <c r="AU17" s="895" t="s">
        <v>28780</v>
      </c>
      <c r="AV17" s="895" t="s">
        <v>28781</v>
      </c>
      <c r="AW17" s="895" t="s">
        <v>28782</v>
      </c>
      <c r="AX17" s="895" t="s">
        <v>28783</v>
      </c>
      <c r="AY17" s="895" t="s">
        <v>28784</v>
      </c>
      <c r="AZ17" s="894" t="s">
        <v>28787</v>
      </c>
      <c r="BA17" s="894" t="s">
        <v>28788</v>
      </c>
      <c r="BB17" s="894" t="s">
        <v>28789</v>
      </c>
      <c r="BC17" s="894" t="s">
        <v>28790</v>
      </c>
      <c r="BD17" s="894" t="s">
        <v>28791</v>
      </c>
      <c r="BE17" s="894" t="s">
        <v>28792</v>
      </c>
      <c r="BF17" s="894" t="s">
        <v>28793</v>
      </c>
      <c r="BG17" s="894" t="s">
        <v>28794</v>
      </c>
      <c r="BH17" s="894" t="s">
        <v>28795</v>
      </c>
      <c r="BI17" s="894" t="s">
        <v>28796</v>
      </c>
      <c r="BJ17" s="894" t="s">
        <v>28797</v>
      </c>
      <c r="BK17" s="894" t="s">
        <v>28798</v>
      </c>
      <c r="BL17" s="895" t="s">
        <v>28787</v>
      </c>
      <c r="BM17" s="895" t="s">
        <v>28788</v>
      </c>
      <c r="BN17" s="895" t="s">
        <v>28789</v>
      </c>
      <c r="BO17" s="895" t="s">
        <v>28790</v>
      </c>
      <c r="BP17" s="895" t="s">
        <v>28791</v>
      </c>
      <c r="BQ17" s="895" t="s">
        <v>28792</v>
      </c>
      <c r="BR17" s="895" t="s">
        <v>28793</v>
      </c>
      <c r="BS17" s="895" t="s">
        <v>28794</v>
      </c>
      <c r="BT17" s="895" t="s">
        <v>28795</v>
      </c>
      <c r="BU17" s="895" t="s">
        <v>28796</v>
      </c>
      <c r="BV17" s="896" t="s">
        <v>28797</v>
      </c>
      <c r="BW17" s="895" t="s">
        <v>28866</v>
      </c>
      <c r="BY17" s="122" t="s">
        <v>28867</v>
      </c>
      <c r="BZ17" s="122" t="s">
        <v>28868</v>
      </c>
      <c r="CA17" s="897"/>
      <c r="CB17" s="898" t="s">
        <v>28869</v>
      </c>
      <c r="CC17" s="898" t="s">
        <v>28870</v>
      </c>
      <c r="CD17" s="898" t="s">
        <v>28871</v>
      </c>
    </row>
    <row r="18" spans="1:82" ht="18" customHeight="1">
      <c r="A18" s="899"/>
      <c r="B18" s="899" t="s">
        <v>28327</v>
      </c>
      <c r="C18" s="899" t="s">
        <v>31388</v>
      </c>
      <c r="D18" s="899" t="s">
        <v>28864</v>
      </c>
      <c r="E18" s="1043" t="s">
        <v>31389</v>
      </c>
      <c r="F18" s="858">
        <v>10</v>
      </c>
      <c r="G18" s="858">
        <f>SUM(L18:AE18)</f>
        <v>0</v>
      </c>
      <c r="H18" s="901">
        <v>70</v>
      </c>
      <c r="I18" s="641">
        <f t="shared" ref="I18:I93" si="2">$H$5</f>
        <v>0</v>
      </c>
      <c r="J18" s="125">
        <f t="shared" ref="J18" si="3">H18*((1-I18))</f>
        <v>70</v>
      </c>
      <c r="K18" s="139">
        <f t="shared" ref="K18" si="4">G18*J18</f>
        <v>0</v>
      </c>
      <c r="L18" s="902"/>
      <c r="M18" s="903"/>
      <c r="N18" s="903"/>
      <c r="O18" s="904"/>
      <c r="P18" s="434"/>
      <c r="Q18" s="905"/>
      <c r="R18" s="435"/>
      <c r="S18" s="436"/>
      <c r="T18" s="436"/>
      <c r="U18" s="906"/>
      <c r="V18" s="907"/>
      <c r="W18" s="908"/>
      <c r="X18" s="908"/>
      <c r="Y18" s="909"/>
      <c r="Z18" s="910"/>
      <c r="AA18" s="911"/>
      <c r="AB18" s="912"/>
      <c r="AC18" s="913"/>
      <c r="AD18" s="437"/>
      <c r="AE18" s="438"/>
      <c r="AL18" s="914">
        <f t="shared" ref="AL18" si="5">AS18*$G18</f>
        <v>0</v>
      </c>
      <c r="AM18" s="914">
        <f t="shared" ref="AM18" si="6">AT18*$G18</f>
        <v>0</v>
      </c>
      <c r="AN18" s="914">
        <f t="shared" ref="AN18" si="7">AU18*$G18</f>
        <v>0</v>
      </c>
      <c r="AO18" s="914">
        <f t="shared" ref="AO18" si="8">AV18*$G18</f>
        <v>0</v>
      </c>
      <c r="AP18" s="914">
        <f t="shared" ref="AP18" si="9">AW18*$G18</f>
        <v>0</v>
      </c>
      <c r="AQ18" s="914">
        <f t="shared" ref="AQ18" si="10">AX18*$G18</f>
        <v>0</v>
      </c>
      <c r="AR18" s="914">
        <f t="shared" ref="AR18" si="11">AY18*$G18</f>
        <v>0</v>
      </c>
      <c r="AS18" s="915"/>
      <c r="AT18" s="915">
        <v>10</v>
      </c>
      <c r="AU18" s="915"/>
      <c r="AV18" s="915"/>
      <c r="AW18" s="915"/>
      <c r="AX18" s="915"/>
      <c r="AY18" s="915"/>
      <c r="AZ18" s="914">
        <f t="shared" ref="AZ18" si="12">BL18*$G18</f>
        <v>0</v>
      </c>
      <c r="BA18" s="914">
        <f t="shared" ref="BA18" si="13">BM18*$G18</f>
        <v>0</v>
      </c>
      <c r="BB18" s="914">
        <f t="shared" ref="BB18" si="14">BN18*$G18</f>
        <v>0</v>
      </c>
      <c r="BC18" s="914">
        <f t="shared" ref="BC18" si="15">BO18*$G18</f>
        <v>0</v>
      </c>
      <c r="BD18" s="914">
        <f t="shared" ref="BD18" si="16">BP18*$G18</f>
        <v>0</v>
      </c>
      <c r="BE18" s="914">
        <f t="shared" ref="BE18" si="17">BQ18*$G18</f>
        <v>0</v>
      </c>
      <c r="BF18" s="914">
        <f t="shared" ref="BF18" si="18">BR18*$G18</f>
        <v>0</v>
      </c>
      <c r="BG18" s="914">
        <f t="shared" ref="BG18" si="19">BS18*$G18</f>
        <v>0</v>
      </c>
      <c r="BH18" s="914">
        <f t="shared" ref="BH18" si="20">BT18*$G18</f>
        <v>0</v>
      </c>
      <c r="BI18" s="914">
        <f t="shared" ref="BI18" si="21">BU18*$G18</f>
        <v>0</v>
      </c>
      <c r="BJ18" s="914">
        <f t="shared" ref="BJ18" si="22">BV18*$G18</f>
        <v>0</v>
      </c>
      <c r="BK18" s="914">
        <f t="shared" ref="BK18" si="23">BW18*$G18</f>
        <v>0</v>
      </c>
      <c r="BL18" s="915"/>
      <c r="BM18" s="915"/>
      <c r="BN18" s="915"/>
      <c r="BO18" s="915"/>
      <c r="BP18" s="915"/>
      <c r="BQ18" s="915"/>
      <c r="BR18" s="915"/>
      <c r="BS18" s="915"/>
      <c r="BT18" s="915"/>
      <c r="BU18" s="915"/>
      <c r="BV18" s="915"/>
      <c r="BW18" s="915"/>
      <c r="BY18" s="134">
        <v>20</v>
      </c>
      <c r="BZ18" s="916">
        <f t="shared" ref="BZ18" si="24">$G18*BY18</f>
        <v>0</v>
      </c>
      <c r="CB18" s="135">
        <v>0.54</v>
      </c>
      <c r="CC18" s="916">
        <f t="shared" ref="CC18" si="25">G18</f>
        <v>0</v>
      </c>
      <c r="CD18" s="917">
        <f t="shared" ref="CD18" si="26">CB18*CC18</f>
        <v>0</v>
      </c>
    </row>
    <row r="19" spans="1:82" ht="18" customHeight="1">
      <c r="A19" s="899"/>
      <c r="B19" s="899" t="s">
        <v>28328</v>
      </c>
      <c r="C19" s="899" t="s">
        <v>31390</v>
      </c>
      <c r="D19" s="899" t="s">
        <v>28864</v>
      </c>
      <c r="E19" s="1043" t="s">
        <v>31391</v>
      </c>
      <c r="F19" s="858">
        <v>10</v>
      </c>
      <c r="G19" s="858">
        <f t="shared" ref="G19:G57" si="27">SUM(L19:AE19)</f>
        <v>0</v>
      </c>
      <c r="H19" s="901">
        <v>70</v>
      </c>
      <c r="I19" s="641">
        <f t="shared" si="2"/>
        <v>0</v>
      </c>
      <c r="J19" s="125">
        <f t="shared" ref="J19:J57" si="28">H19*((1-I19))</f>
        <v>70</v>
      </c>
      <c r="K19" s="139">
        <f t="shared" ref="K19:K57" si="29">G19*J19</f>
        <v>0</v>
      </c>
      <c r="L19" s="902"/>
      <c r="M19" s="903"/>
      <c r="N19" s="903"/>
      <c r="O19" s="904"/>
      <c r="P19" s="434"/>
      <c r="Q19" s="905"/>
      <c r="R19" s="435"/>
      <c r="S19" s="436"/>
      <c r="T19" s="436"/>
      <c r="U19" s="906"/>
      <c r="V19" s="907"/>
      <c r="W19" s="908"/>
      <c r="X19" s="908"/>
      <c r="Y19" s="909"/>
      <c r="Z19" s="910"/>
      <c r="AA19" s="911"/>
      <c r="AB19" s="912"/>
      <c r="AC19" s="913"/>
      <c r="AD19" s="437"/>
      <c r="AE19" s="438"/>
      <c r="AL19" s="914">
        <f t="shared" ref="AL19:AL57" si="30">AS19*$G19</f>
        <v>0</v>
      </c>
      <c r="AM19" s="914">
        <f t="shared" ref="AM19:AM57" si="31">AT19*$G19</f>
        <v>0</v>
      </c>
      <c r="AN19" s="914">
        <f t="shared" ref="AN19:AN57" si="32">AU19*$G19</f>
        <v>0</v>
      </c>
      <c r="AO19" s="914">
        <f t="shared" ref="AO19:AO57" si="33">AV19*$G19</f>
        <v>0</v>
      </c>
      <c r="AP19" s="914">
        <f t="shared" ref="AP19:AP57" si="34">AW19*$G19</f>
        <v>0</v>
      </c>
      <c r="AQ19" s="914">
        <f t="shared" ref="AQ19:AQ57" si="35">AX19*$G19</f>
        <v>0</v>
      </c>
      <c r="AR19" s="914">
        <f t="shared" ref="AR19:AR57" si="36">AY19*$G19</f>
        <v>0</v>
      </c>
      <c r="AS19" s="915"/>
      <c r="AT19" s="915">
        <v>10</v>
      </c>
      <c r="AU19" s="915"/>
      <c r="AV19" s="915"/>
      <c r="AW19" s="915"/>
      <c r="AX19" s="915"/>
      <c r="AY19" s="915"/>
      <c r="AZ19" s="914">
        <f t="shared" ref="AZ19:AZ57" si="37">BL19*$G19</f>
        <v>0</v>
      </c>
      <c r="BA19" s="914">
        <f t="shared" ref="BA19:BA57" si="38">BM19*$G19</f>
        <v>0</v>
      </c>
      <c r="BB19" s="914">
        <f t="shared" ref="BB19:BB57" si="39">BN19*$G19</f>
        <v>0</v>
      </c>
      <c r="BC19" s="914">
        <f t="shared" ref="BC19:BC57" si="40">BO19*$G19</f>
        <v>0</v>
      </c>
      <c r="BD19" s="914">
        <f t="shared" ref="BD19:BD57" si="41">BP19*$G19</f>
        <v>0</v>
      </c>
      <c r="BE19" s="914">
        <f t="shared" ref="BE19:BE57" si="42">BQ19*$G19</f>
        <v>0</v>
      </c>
      <c r="BF19" s="914">
        <f t="shared" ref="BF19:BF57" si="43">BR19*$G19</f>
        <v>0</v>
      </c>
      <c r="BG19" s="914">
        <f t="shared" ref="BG19:BG57" si="44">BS19*$G19</f>
        <v>0</v>
      </c>
      <c r="BH19" s="914">
        <f t="shared" ref="BH19:BH57" si="45">BT19*$G19</f>
        <v>0</v>
      </c>
      <c r="BI19" s="914">
        <f t="shared" ref="BI19:BI57" si="46">BU19*$G19</f>
        <v>0</v>
      </c>
      <c r="BJ19" s="914">
        <f t="shared" ref="BJ19:BJ57" si="47">BV19*$G19</f>
        <v>0</v>
      </c>
      <c r="BK19" s="914">
        <f t="shared" ref="BK19:BK57" si="48">BW19*$G19</f>
        <v>0</v>
      </c>
      <c r="BL19" s="915"/>
      <c r="BM19" s="915"/>
      <c r="BN19" s="915"/>
      <c r="BO19" s="915"/>
      <c r="BP19" s="915"/>
      <c r="BQ19" s="915"/>
      <c r="BR19" s="915"/>
      <c r="BS19" s="915"/>
      <c r="BT19" s="915"/>
      <c r="BU19" s="915"/>
      <c r="BV19" s="915"/>
      <c r="BW19" s="915"/>
      <c r="BY19" s="134">
        <v>20</v>
      </c>
      <c r="BZ19" s="916">
        <f t="shared" ref="BZ19:BZ57" si="49">$G19*BY19</f>
        <v>0</v>
      </c>
      <c r="CB19" s="135">
        <v>0.56000000000000005</v>
      </c>
      <c r="CC19" s="916">
        <f t="shared" ref="CC19:CC57" si="50">G19</f>
        <v>0</v>
      </c>
      <c r="CD19" s="917">
        <f t="shared" ref="CD19:CD57" si="51">CB19*CC19</f>
        <v>0</v>
      </c>
    </row>
    <row r="20" spans="1:82" ht="18" customHeight="1">
      <c r="A20" s="899"/>
      <c r="B20" s="899" t="s">
        <v>28329</v>
      </c>
      <c r="C20" s="899" t="s">
        <v>31392</v>
      </c>
      <c r="D20" s="899" t="s">
        <v>28864</v>
      </c>
      <c r="E20" s="1043" t="s">
        <v>31393</v>
      </c>
      <c r="F20" s="858">
        <v>10</v>
      </c>
      <c r="G20" s="858">
        <f t="shared" si="27"/>
        <v>0</v>
      </c>
      <c r="H20" s="901">
        <v>60</v>
      </c>
      <c r="I20" s="641">
        <f t="shared" si="2"/>
        <v>0</v>
      </c>
      <c r="J20" s="125">
        <f t="shared" si="28"/>
        <v>60</v>
      </c>
      <c r="K20" s="139">
        <f t="shared" si="29"/>
        <v>0</v>
      </c>
      <c r="L20" s="902"/>
      <c r="M20" s="903"/>
      <c r="N20" s="903"/>
      <c r="O20" s="904"/>
      <c r="P20" s="434"/>
      <c r="Q20" s="905"/>
      <c r="R20" s="435"/>
      <c r="S20" s="436"/>
      <c r="T20" s="436"/>
      <c r="U20" s="906"/>
      <c r="V20" s="907"/>
      <c r="W20" s="908"/>
      <c r="X20" s="908"/>
      <c r="Y20" s="909"/>
      <c r="Z20" s="910"/>
      <c r="AA20" s="911"/>
      <c r="AB20" s="912"/>
      <c r="AC20" s="913"/>
      <c r="AD20" s="437"/>
      <c r="AE20" s="438"/>
      <c r="AL20" s="914">
        <f t="shared" si="30"/>
        <v>0</v>
      </c>
      <c r="AM20" s="914">
        <f t="shared" si="31"/>
        <v>0</v>
      </c>
      <c r="AN20" s="914">
        <f t="shared" si="32"/>
        <v>0</v>
      </c>
      <c r="AO20" s="914">
        <f t="shared" si="33"/>
        <v>0</v>
      </c>
      <c r="AP20" s="914">
        <f t="shared" si="34"/>
        <v>0</v>
      </c>
      <c r="AQ20" s="914">
        <f t="shared" si="35"/>
        <v>0</v>
      </c>
      <c r="AR20" s="914">
        <f t="shared" si="36"/>
        <v>0</v>
      </c>
      <c r="AS20" s="915">
        <v>10</v>
      </c>
      <c r="AT20" s="915"/>
      <c r="AU20" s="915"/>
      <c r="AV20" s="915"/>
      <c r="AW20" s="915"/>
      <c r="AX20" s="915"/>
      <c r="AY20" s="915"/>
      <c r="AZ20" s="914">
        <f t="shared" si="37"/>
        <v>0</v>
      </c>
      <c r="BA20" s="914">
        <f t="shared" si="38"/>
        <v>0</v>
      </c>
      <c r="BB20" s="914">
        <f t="shared" si="39"/>
        <v>0</v>
      </c>
      <c r="BC20" s="914">
        <f t="shared" si="40"/>
        <v>0</v>
      </c>
      <c r="BD20" s="914">
        <f t="shared" si="41"/>
        <v>0</v>
      </c>
      <c r="BE20" s="914">
        <f t="shared" si="42"/>
        <v>0</v>
      </c>
      <c r="BF20" s="914">
        <f t="shared" si="43"/>
        <v>0</v>
      </c>
      <c r="BG20" s="914">
        <f t="shared" si="44"/>
        <v>0</v>
      </c>
      <c r="BH20" s="914">
        <f t="shared" si="45"/>
        <v>0</v>
      </c>
      <c r="BI20" s="914">
        <f t="shared" si="46"/>
        <v>0</v>
      </c>
      <c r="BJ20" s="914">
        <f t="shared" si="47"/>
        <v>0</v>
      </c>
      <c r="BK20" s="914">
        <f t="shared" si="48"/>
        <v>0</v>
      </c>
      <c r="BL20" s="915"/>
      <c r="BM20" s="915"/>
      <c r="BN20" s="915"/>
      <c r="BO20" s="915"/>
      <c r="BP20" s="915"/>
      <c r="BQ20" s="915"/>
      <c r="BR20" s="915"/>
      <c r="BS20" s="915"/>
      <c r="BT20" s="915"/>
      <c r="BU20" s="915"/>
      <c r="BV20" s="915"/>
      <c r="BW20" s="915"/>
      <c r="BY20" s="134">
        <v>20</v>
      </c>
      <c r="BZ20" s="916">
        <f t="shared" si="49"/>
        <v>0</v>
      </c>
      <c r="CB20" s="135">
        <v>0.37</v>
      </c>
      <c r="CC20" s="916">
        <f t="shared" si="50"/>
        <v>0</v>
      </c>
      <c r="CD20" s="917">
        <f t="shared" si="51"/>
        <v>0</v>
      </c>
    </row>
    <row r="21" spans="1:82" ht="18" customHeight="1">
      <c r="A21" s="899"/>
      <c r="B21" s="899" t="s">
        <v>28330</v>
      </c>
      <c r="C21" s="899" t="s">
        <v>31394</v>
      </c>
      <c r="D21" s="899" t="s">
        <v>28864</v>
      </c>
      <c r="E21" s="1043" t="s">
        <v>31395</v>
      </c>
      <c r="F21" s="858">
        <v>10</v>
      </c>
      <c r="G21" s="858">
        <f t="shared" si="27"/>
        <v>0</v>
      </c>
      <c r="H21" s="901">
        <v>60</v>
      </c>
      <c r="I21" s="641">
        <f t="shared" si="2"/>
        <v>0</v>
      </c>
      <c r="J21" s="125">
        <f t="shared" si="28"/>
        <v>60</v>
      </c>
      <c r="K21" s="139">
        <f t="shared" si="29"/>
        <v>0</v>
      </c>
      <c r="L21" s="902"/>
      <c r="M21" s="903"/>
      <c r="N21" s="903"/>
      <c r="O21" s="904"/>
      <c r="P21" s="434"/>
      <c r="Q21" s="905"/>
      <c r="R21" s="435"/>
      <c r="S21" s="436"/>
      <c r="T21" s="436"/>
      <c r="U21" s="906"/>
      <c r="V21" s="907"/>
      <c r="W21" s="908"/>
      <c r="X21" s="908"/>
      <c r="Y21" s="909"/>
      <c r="Z21" s="910"/>
      <c r="AA21" s="911"/>
      <c r="AB21" s="912"/>
      <c r="AC21" s="913"/>
      <c r="AD21" s="437"/>
      <c r="AE21" s="438"/>
      <c r="AL21" s="914">
        <f t="shared" si="30"/>
        <v>0</v>
      </c>
      <c r="AM21" s="914">
        <f t="shared" si="31"/>
        <v>0</v>
      </c>
      <c r="AN21" s="914">
        <f t="shared" si="32"/>
        <v>0</v>
      </c>
      <c r="AO21" s="914">
        <f t="shared" si="33"/>
        <v>0</v>
      </c>
      <c r="AP21" s="914">
        <f t="shared" si="34"/>
        <v>0</v>
      </c>
      <c r="AQ21" s="914">
        <f t="shared" si="35"/>
        <v>0</v>
      </c>
      <c r="AR21" s="914">
        <f t="shared" si="36"/>
        <v>0</v>
      </c>
      <c r="AS21" s="915">
        <v>10</v>
      </c>
      <c r="AT21" s="915"/>
      <c r="AU21" s="915"/>
      <c r="AV21" s="915"/>
      <c r="AW21" s="915"/>
      <c r="AX21" s="915"/>
      <c r="AY21" s="915"/>
      <c r="AZ21" s="914">
        <f t="shared" si="37"/>
        <v>0</v>
      </c>
      <c r="BA21" s="914">
        <f t="shared" si="38"/>
        <v>0</v>
      </c>
      <c r="BB21" s="914">
        <f t="shared" si="39"/>
        <v>0</v>
      </c>
      <c r="BC21" s="914">
        <f t="shared" si="40"/>
        <v>0</v>
      </c>
      <c r="BD21" s="914">
        <f t="shared" si="41"/>
        <v>0</v>
      </c>
      <c r="BE21" s="914">
        <f t="shared" si="42"/>
        <v>0</v>
      </c>
      <c r="BF21" s="914">
        <f t="shared" si="43"/>
        <v>0</v>
      </c>
      <c r="BG21" s="914">
        <f t="shared" si="44"/>
        <v>0</v>
      </c>
      <c r="BH21" s="914">
        <f t="shared" si="45"/>
        <v>0</v>
      </c>
      <c r="BI21" s="914">
        <f t="shared" si="46"/>
        <v>0</v>
      </c>
      <c r="BJ21" s="914">
        <f t="shared" si="47"/>
        <v>0</v>
      </c>
      <c r="BK21" s="914">
        <f t="shared" si="48"/>
        <v>0</v>
      </c>
      <c r="BL21" s="915"/>
      <c r="BM21" s="915"/>
      <c r="BN21" s="915"/>
      <c r="BO21" s="915"/>
      <c r="BP21" s="915"/>
      <c r="BQ21" s="915"/>
      <c r="BR21" s="915"/>
      <c r="BS21" s="915"/>
      <c r="BT21" s="915"/>
      <c r="BU21" s="915"/>
      <c r="BV21" s="915"/>
      <c r="BW21" s="915"/>
      <c r="BY21" s="134">
        <v>20</v>
      </c>
      <c r="BZ21" s="916">
        <f t="shared" si="49"/>
        <v>0</v>
      </c>
      <c r="CB21" s="135">
        <v>0.46</v>
      </c>
      <c r="CC21" s="916">
        <f t="shared" si="50"/>
        <v>0</v>
      </c>
      <c r="CD21" s="917">
        <f t="shared" si="51"/>
        <v>0</v>
      </c>
    </row>
    <row r="22" spans="1:82" ht="18" customHeight="1">
      <c r="A22" s="899"/>
      <c r="B22" s="899" t="s">
        <v>28331</v>
      </c>
      <c r="C22" s="899" t="s">
        <v>31396</v>
      </c>
      <c r="D22" s="899" t="s">
        <v>28864</v>
      </c>
      <c r="E22" s="1043" t="s">
        <v>31397</v>
      </c>
      <c r="F22" s="858">
        <v>10</v>
      </c>
      <c r="G22" s="858">
        <f t="shared" si="27"/>
        <v>0</v>
      </c>
      <c r="H22" s="901">
        <v>75</v>
      </c>
      <c r="I22" s="641">
        <f t="shared" si="2"/>
        <v>0</v>
      </c>
      <c r="J22" s="125">
        <f t="shared" si="28"/>
        <v>75</v>
      </c>
      <c r="K22" s="139">
        <f t="shared" si="29"/>
        <v>0</v>
      </c>
      <c r="L22" s="902"/>
      <c r="M22" s="903"/>
      <c r="N22" s="903"/>
      <c r="O22" s="904"/>
      <c r="P22" s="434"/>
      <c r="Q22" s="905"/>
      <c r="R22" s="435"/>
      <c r="S22" s="436"/>
      <c r="T22" s="436"/>
      <c r="U22" s="906"/>
      <c r="V22" s="907"/>
      <c r="W22" s="908"/>
      <c r="X22" s="908"/>
      <c r="Y22" s="909"/>
      <c r="Z22" s="910"/>
      <c r="AA22" s="911"/>
      <c r="AB22" s="912"/>
      <c r="AC22" s="913"/>
      <c r="AD22" s="437"/>
      <c r="AE22" s="438"/>
      <c r="AL22" s="914">
        <f t="shared" si="30"/>
        <v>0</v>
      </c>
      <c r="AM22" s="914">
        <f t="shared" si="31"/>
        <v>0</v>
      </c>
      <c r="AN22" s="914">
        <f t="shared" si="32"/>
        <v>0</v>
      </c>
      <c r="AO22" s="914">
        <f t="shared" si="33"/>
        <v>0</v>
      </c>
      <c r="AP22" s="914">
        <f t="shared" si="34"/>
        <v>0</v>
      </c>
      <c r="AQ22" s="914">
        <f t="shared" si="35"/>
        <v>0</v>
      </c>
      <c r="AR22" s="914">
        <f t="shared" si="36"/>
        <v>0</v>
      </c>
      <c r="AS22" s="915"/>
      <c r="AT22" s="915">
        <v>10</v>
      </c>
      <c r="AU22" s="915"/>
      <c r="AV22" s="915"/>
      <c r="AW22" s="915"/>
      <c r="AX22" s="915"/>
      <c r="AY22" s="915"/>
      <c r="AZ22" s="914">
        <f t="shared" si="37"/>
        <v>0</v>
      </c>
      <c r="BA22" s="914">
        <f t="shared" si="38"/>
        <v>0</v>
      </c>
      <c r="BB22" s="914">
        <f t="shared" si="39"/>
        <v>0</v>
      </c>
      <c r="BC22" s="914">
        <f t="shared" si="40"/>
        <v>0</v>
      </c>
      <c r="BD22" s="914">
        <f t="shared" si="41"/>
        <v>0</v>
      </c>
      <c r="BE22" s="914">
        <f t="shared" si="42"/>
        <v>0</v>
      </c>
      <c r="BF22" s="914">
        <f t="shared" si="43"/>
        <v>0</v>
      </c>
      <c r="BG22" s="914">
        <f t="shared" si="44"/>
        <v>0</v>
      </c>
      <c r="BH22" s="914">
        <f t="shared" si="45"/>
        <v>0</v>
      </c>
      <c r="BI22" s="914">
        <f t="shared" si="46"/>
        <v>0</v>
      </c>
      <c r="BJ22" s="914">
        <f t="shared" si="47"/>
        <v>0</v>
      </c>
      <c r="BK22" s="914">
        <f t="shared" si="48"/>
        <v>0</v>
      </c>
      <c r="BL22" s="915"/>
      <c r="BM22" s="915"/>
      <c r="BN22" s="915"/>
      <c r="BO22" s="915"/>
      <c r="BP22" s="915"/>
      <c r="BQ22" s="915"/>
      <c r="BR22" s="915"/>
      <c r="BS22" s="915"/>
      <c r="BT22" s="915"/>
      <c r="BU22" s="915"/>
      <c r="BV22" s="915"/>
      <c r="BW22" s="915"/>
      <c r="BY22" s="134">
        <v>20</v>
      </c>
      <c r="BZ22" s="916">
        <f t="shared" si="49"/>
        <v>0</v>
      </c>
      <c r="CB22" s="135">
        <v>0.68</v>
      </c>
      <c r="CC22" s="916">
        <f t="shared" si="50"/>
        <v>0</v>
      </c>
      <c r="CD22" s="917">
        <f t="shared" si="51"/>
        <v>0</v>
      </c>
    </row>
    <row r="23" spans="1:82" ht="18" customHeight="1">
      <c r="A23" s="899"/>
      <c r="B23" s="899" t="s">
        <v>31998</v>
      </c>
      <c r="C23" s="899" t="s">
        <v>31398</v>
      </c>
      <c r="D23" s="899" t="s">
        <v>28864</v>
      </c>
      <c r="E23" s="1043" t="s">
        <v>31399</v>
      </c>
      <c r="F23" s="858">
        <v>10</v>
      </c>
      <c r="G23" s="858">
        <f t="shared" si="27"/>
        <v>0</v>
      </c>
      <c r="H23" s="901">
        <v>115</v>
      </c>
      <c r="I23" s="641">
        <f t="shared" si="2"/>
        <v>0</v>
      </c>
      <c r="J23" s="125">
        <f t="shared" si="28"/>
        <v>115</v>
      </c>
      <c r="K23" s="139">
        <f t="shared" si="29"/>
        <v>0</v>
      </c>
      <c r="L23" s="902"/>
      <c r="M23" s="903"/>
      <c r="N23" s="903"/>
      <c r="O23" s="904"/>
      <c r="P23" s="434"/>
      <c r="Q23" s="905"/>
      <c r="R23" s="435"/>
      <c r="S23" s="436"/>
      <c r="T23" s="436"/>
      <c r="U23" s="906"/>
      <c r="V23" s="907"/>
      <c r="W23" s="908"/>
      <c r="X23" s="908"/>
      <c r="Y23" s="909"/>
      <c r="Z23" s="910"/>
      <c r="AA23" s="911"/>
      <c r="AB23" s="912"/>
      <c r="AC23" s="913"/>
      <c r="AD23" s="437"/>
      <c r="AE23" s="438"/>
      <c r="AL23" s="914">
        <f t="shared" si="30"/>
        <v>0</v>
      </c>
      <c r="AM23" s="914">
        <f t="shared" si="31"/>
        <v>0</v>
      </c>
      <c r="AN23" s="914">
        <f t="shared" si="32"/>
        <v>0</v>
      </c>
      <c r="AO23" s="914">
        <f t="shared" si="33"/>
        <v>0</v>
      </c>
      <c r="AP23" s="914">
        <f t="shared" si="34"/>
        <v>0</v>
      </c>
      <c r="AQ23" s="914">
        <f t="shared" si="35"/>
        <v>0</v>
      </c>
      <c r="AR23" s="914">
        <f t="shared" si="36"/>
        <v>0</v>
      </c>
      <c r="AS23" s="915"/>
      <c r="AT23" s="915"/>
      <c r="AU23" s="915">
        <v>10</v>
      </c>
      <c r="AV23" s="915"/>
      <c r="AW23" s="915"/>
      <c r="AX23" s="915"/>
      <c r="AY23" s="915"/>
      <c r="AZ23" s="914">
        <f t="shared" si="37"/>
        <v>0</v>
      </c>
      <c r="BA23" s="914">
        <f t="shared" si="38"/>
        <v>0</v>
      </c>
      <c r="BB23" s="914">
        <f t="shared" si="39"/>
        <v>0</v>
      </c>
      <c r="BC23" s="914">
        <f t="shared" si="40"/>
        <v>0</v>
      </c>
      <c r="BD23" s="914">
        <f t="shared" si="41"/>
        <v>0</v>
      </c>
      <c r="BE23" s="914">
        <f t="shared" si="42"/>
        <v>0</v>
      </c>
      <c r="BF23" s="914">
        <f t="shared" si="43"/>
        <v>0</v>
      </c>
      <c r="BG23" s="914">
        <f t="shared" si="44"/>
        <v>0</v>
      </c>
      <c r="BH23" s="914">
        <f t="shared" si="45"/>
        <v>0</v>
      </c>
      <c r="BI23" s="914">
        <f t="shared" si="46"/>
        <v>0</v>
      </c>
      <c r="BJ23" s="914">
        <f t="shared" si="47"/>
        <v>0</v>
      </c>
      <c r="BK23" s="914">
        <f t="shared" si="48"/>
        <v>0</v>
      </c>
      <c r="BL23" s="915"/>
      <c r="BM23" s="915"/>
      <c r="BN23" s="915"/>
      <c r="BO23" s="915"/>
      <c r="BP23" s="915"/>
      <c r="BQ23" s="915"/>
      <c r="BR23" s="915"/>
      <c r="BS23" s="915"/>
      <c r="BT23" s="915"/>
      <c r="BU23" s="915"/>
      <c r="BV23" s="915"/>
      <c r="BW23" s="915"/>
      <c r="BY23" s="134">
        <v>30</v>
      </c>
      <c r="BZ23" s="916">
        <f t="shared" si="49"/>
        <v>0</v>
      </c>
      <c r="CB23" s="135">
        <v>1.32</v>
      </c>
      <c r="CC23" s="916">
        <f t="shared" si="50"/>
        <v>0</v>
      </c>
      <c r="CD23" s="917">
        <f t="shared" si="51"/>
        <v>0</v>
      </c>
    </row>
    <row r="24" spans="1:82" ht="18" customHeight="1">
      <c r="A24" s="899"/>
      <c r="B24" s="899" t="s">
        <v>31999</v>
      </c>
      <c r="C24" s="899" t="s">
        <v>31400</v>
      </c>
      <c r="D24" s="899" t="s">
        <v>28864</v>
      </c>
      <c r="E24" s="1043" t="s">
        <v>31401</v>
      </c>
      <c r="F24" s="858">
        <v>10</v>
      </c>
      <c r="G24" s="858">
        <f t="shared" si="27"/>
        <v>0</v>
      </c>
      <c r="H24" s="901">
        <v>120</v>
      </c>
      <c r="I24" s="641">
        <f t="shared" si="2"/>
        <v>0</v>
      </c>
      <c r="J24" s="125">
        <f t="shared" si="28"/>
        <v>120</v>
      </c>
      <c r="K24" s="139">
        <f t="shared" si="29"/>
        <v>0</v>
      </c>
      <c r="L24" s="902"/>
      <c r="M24" s="903"/>
      <c r="N24" s="903"/>
      <c r="O24" s="904"/>
      <c r="P24" s="434"/>
      <c r="Q24" s="905"/>
      <c r="R24" s="435"/>
      <c r="S24" s="436"/>
      <c r="T24" s="436"/>
      <c r="U24" s="906"/>
      <c r="V24" s="907"/>
      <c r="W24" s="908"/>
      <c r="X24" s="908"/>
      <c r="Y24" s="909"/>
      <c r="Z24" s="910"/>
      <c r="AA24" s="911"/>
      <c r="AB24" s="912"/>
      <c r="AC24" s="913"/>
      <c r="AD24" s="437"/>
      <c r="AE24" s="438"/>
      <c r="AL24" s="914">
        <f t="shared" si="30"/>
        <v>0</v>
      </c>
      <c r="AM24" s="914">
        <f t="shared" si="31"/>
        <v>0</v>
      </c>
      <c r="AN24" s="914">
        <f t="shared" si="32"/>
        <v>0</v>
      </c>
      <c r="AO24" s="914">
        <f t="shared" si="33"/>
        <v>0</v>
      </c>
      <c r="AP24" s="914">
        <f t="shared" si="34"/>
        <v>0</v>
      </c>
      <c r="AQ24" s="914">
        <f t="shared" si="35"/>
        <v>0</v>
      </c>
      <c r="AR24" s="914">
        <f t="shared" si="36"/>
        <v>0</v>
      </c>
      <c r="AS24" s="915"/>
      <c r="AT24" s="915"/>
      <c r="AU24" s="915">
        <v>10</v>
      </c>
      <c r="AV24" s="915"/>
      <c r="AW24" s="915"/>
      <c r="AX24" s="915"/>
      <c r="AY24" s="915"/>
      <c r="AZ24" s="914">
        <f t="shared" si="37"/>
        <v>0</v>
      </c>
      <c r="BA24" s="914">
        <f t="shared" si="38"/>
        <v>0</v>
      </c>
      <c r="BB24" s="914">
        <f t="shared" si="39"/>
        <v>0</v>
      </c>
      <c r="BC24" s="914">
        <f t="shared" si="40"/>
        <v>0</v>
      </c>
      <c r="BD24" s="914">
        <f t="shared" si="41"/>
        <v>0</v>
      </c>
      <c r="BE24" s="914">
        <f t="shared" si="42"/>
        <v>0</v>
      </c>
      <c r="BF24" s="914">
        <f t="shared" si="43"/>
        <v>0</v>
      </c>
      <c r="BG24" s="914">
        <f t="shared" si="44"/>
        <v>0</v>
      </c>
      <c r="BH24" s="914">
        <f t="shared" si="45"/>
        <v>0</v>
      </c>
      <c r="BI24" s="914">
        <f t="shared" si="46"/>
        <v>0</v>
      </c>
      <c r="BJ24" s="914">
        <f t="shared" si="47"/>
        <v>0</v>
      </c>
      <c r="BK24" s="914">
        <f t="shared" si="48"/>
        <v>0</v>
      </c>
      <c r="BL24" s="915"/>
      <c r="BM24" s="915"/>
      <c r="BN24" s="915"/>
      <c r="BO24" s="915"/>
      <c r="BP24" s="915"/>
      <c r="BQ24" s="915"/>
      <c r="BR24" s="915"/>
      <c r="BS24" s="915"/>
      <c r="BT24" s="915"/>
      <c r="BU24" s="915"/>
      <c r="BV24" s="915"/>
      <c r="BW24" s="915"/>
      <c r="BY24" s="134">
        <v>30</v>
      </c>
      <c r="BZ24" s="916">
        <f t="shared" si="49"/>
        <v>0</v>
      </c>
      <c r="CB24" s="135">
        <v>1.27</v>
      </c>
      <c r="CC24" s="916">
        <f t="shared" si="50"/>
        <v>0</v>
      </c>
      <c r="CD24" s="917">
        <f t="shared" si="51"/>
        <v>0</v>
      </c>
    </row>
    <row r="25" spans="1:82" ht="18" customHeight="1">
      <c r="A25" s="899"/>
      <c r="B25" s="899" t="s">
        <v>32000</v>
      </c>
      <c r="C25" s="899" t="s">
        <v>31402</v>
      </c>
      <c r="D25" s="899" t="s">
        <v>28864</v>
      </c>
      <c r="E25" s="1043" t="s">
        <v>31403</v>
      </c>
      <c r="F25" s="858">
        <v>5</v>
      </c>
      <c r="G25" s="858">
        <f t="shared" si="27"/>
        <v>0</v>
      </c>
      <c r="H25" s="901">
        <v>95</v>
      </c>
      <c r="I25" s="641">
        <f t="shared" si="2"/>
        <v>0</v>
      </c>
      <c r="J25" s="125">
        <f t="shared" si="28"/>
        <v>95</v>
      </c>
      <c r="K25" s="139">
        <f t="shared" si="29"/>
        <v>0</v>
      </c>
      <c r="L25" s="902"/>
      <c r="M25" s="903"/>
      <c r="N25" s="903"/>
      <c r="O25" s="904"/>
      <c r="P25" s="434"/>
      <c r="Q25" s="905"/>
      <c r="R25" s="435"/>
      <c r="S25" s="436"/>
      <c r="T25" s="436"/>
      <c r="U25" s="906"/>
      <c r="V25" s="907"/>
      <c r="W25" s="908"/>
      <c r="X25" s="908"/>
      <c r="Y25" s="909"/>
      <c r="Z25" s="910"/>
      <c r="AA25" s="911"/>
      <c r="AB25" s="912"/>
      <c r="AC25" s="913"/>
      <c r="AD25" s="437"/>
      <c r="AE25" s="438"/>
      <c r="AL25" s="914">
        <f t="shared" si="30"/>
        <v>0</v>
      </c>
      <c r="AM25" s="914">
        <f t="shared" si="31"/>
        <v>0</v>
      </c>
      <c r="AN25" s="914">
        <f t="shared" si="32"/>
        <v>0</v>
      </c>
      <c r="AO25" s="914">
        <f t="shared" si="33"/>
        <v>0</v>
      </c>
      <c r="AP25" s="914">
        <f t="shared" si="34"/>
        <v>0</v>
      </c>
      <c r="AQ25" s="914">
        <f t="shared" si="35"/>
        <v>0</v>
      </c>
      <c r="AR25" s="914">
        <f t="shared" si="36"/>
        <v>0</v>
      </c>
      <c r="AS25" s="915"/>
      <c r="AT25" s="915"/>
      <c r="AU25" s="915"/>
      <c r="AV25" s="915">
        <v>5</v>
      </c>
      <c r="AW25" s="915"/>
      <c r="AX25" s="915"/>
      <c r="AY25" s="915"/>
      <c r="AZ25" s="914">
        <f t="shared" si="37"/>
        <v>0</v>
      </c>
      <c r="BA25" s="914">
        <f t="shared" si="38"/>
        <v>0</v>
      </c>
      <c r="BB25" s="914">
        <f t="shared" si="39"/>
        <v>0</v>
      </c>
      <c r="BC25" s="914">
        <f t="shared" si="40"/>
        <v>0</v>
      </c>
      <c r="BD25" s="914">
        <f t="shared" si="41"/>
        <v>0</v>
      </c>
      <c r="BE25" s="914">
        <f t="shared" si="42"/>
        <v>0</v>
      </c>
      <c r="BF25" s="914">
        <f t="shared" si="43"/>
        <v>0</v>
      </c>
      <c r="BG25" s="914">
        <f t="shared" si="44"/>
        <v>0</v>
      </c>
      <c r="BH25" s="914">
        <f t="shared" si="45"/>
        <v>0</v>
      </c>
      <c r="BI25" s="914">
        <f t="shared" si="46"/>
        <v>0</v>
      </c>
      <c r="BJ25" s="914">
        <f t="shared" si="47"/>
        <v>0</v>
      </c>
      <c r="BK25" s="914">
        <f t="shared" si="48"/>
        <v>0</v>
      </c>
      <c r="BL25" s="915"/>
      <c r="BM25" s="915"/>
      <c r="BN25" s="915"/>
      <c r="BO25" s="915"/>
      <c r="BP25" s="915"/>
      <c r="BQ25" s="915"/>
      <c r="BR25" s="915"/>
      <c r="BS25" s="915"/>
      <c r="BT25" s="915"/>
      <c r="BU25" s="915"/>
      <c r="BV25" s="915"/>
      <c r="BW25" s="915"/>
      <c r="BY25" s="134">
        <v>16</v>
      </c>
      <c r="BZ25" s="916">
        <f t="shared" si="49"/>
        <v>0</v>
      </c>
      <c r="CB25" s="135">
        <v>1.22</v>
      </c>
      <c r="CC25" s="916">
        <f t="shared" si="50"/>
        <v>0</v>
      </c>
      <c r="CD25" s="917">
        <f t="shared" si="51"/>
        <v>0</v>
      </c>
    </row>
    <row r="26" spans="1:82" ht="18" customHeight="1">
      <c r="A26" s="899"/>
      <c r="B26" s="899" t="s">
        <v>32001</v>
      </c>
      <c r="C26" s="899" t="s">
        <v>31404</v>
      </c>
      <c r="D26" s="899" t="s">
        <v>28864</v>
      </c>
      <c r="E26" s="1043" t="s">
        <v>31405</v>
      </c>
      <c r="F26" s="858">
        <v>3</v>
      </c>
      <c r="G26" s="858">
        <f t="shared" si="27"/>
        <v>0</v>
      </c>
      <c r="H26" s="901">
        <v>120</v>
      </c>
      <c r="I26" s="641">
        <f t="shared" si="2"/>
        <v>0</v>
      </c>
      <c r="J26" s="125">
        <f t="shared" si="28"/>
        <v>120</v>
      </c>
      <c r="K26" s="139">
        <f t="shared" si="29"/>
        <v>0</v>
      </c>
      <c r="L26" s="902"/>
      <c r="M26" s="903"/>
      <c r="N26" s="903"/>
      <c r="O26" s="904"/>
      <c r="P26" s="434"/>
      <c r="Q26" s="905"/>
      <c r="R26" s="435"/>
      <c r="S26" s="436"/>
      <c r="T26" s="436"/>
      <c r="U26" s="906"/>
      <c r="V26" s="907"/>
      <c r="W26" s="908"/>
      <c r="X26" s="908"/>
      <c r="Y26" s="909"/>
      <c r="Z26" s="910"/>
      <c r="AA26" s="911"/>
      <c r="AB26" s="912"/>
      <c r="AC26" s="913"/>
      <c r="AD26" s="437"/>
      <c r="AE26" s="438"/>
      <c r="AL26" s="914">
        <f t="shared" si="30"/>
        <v>0</v>
      </c>
      <c r="AM26" s="914">
        <f t="shared" si="31"/>
        <v>0</v>
      </c>
      <c r="AN26" s="914">
        <f t="shared" si="32"/>
        <v>0</v>
      </c>
      <c r="AO26" s="914">
        <f t="shared" si="33"/>
        <v>0</v>
      </c>
      <c r="AP26" s="914">
        <f t="shared" si="34"/>
        <v>0</v>
      </c>
      <c r="AQ26" s="914">
        <f t="shared" si="35"/>
        <v>0</v>
      </c>
      <c r="AR26" s="914">
        <f t="shared" si="36"/>
        <v>0</v>
      </c>
      <c r="AS26" s="915"/>
      <c r="AT26" s="915"/>
      <c r="AU26" s="915"/>
      <c r="AV26" s="915"/>
      <c r="AW26" s="915">
        <v>1</v>
      </c>
      <c r="AX26" s="915"/>
      <c r="AY26" s="915"/>
      <c r="AZ26" s="914">
        <f t="shared" si="37"/>
        <v>0</v>
      </c>
      <c r="BA26" s="914">
        <f t="shared" si="38"/>
        <v>0</v>
      </c>
      <c r="BB26" s="914">
        <f t="shared" si="39"/>
        <v>0</v>
      </c>
      <c r="BC26" s="914">
        <f t="shared" si="40"/>
        <v>0</v>
      </c>
      <c r="BD26" s="914">
        <f t="shared" si="41"/>
        <v>0</v>
      </c>
      <c r="BE26" s="914">
        <f t="shared" si="42"/>
        <v>0</v>
      </c>
      <c r="BF26" s="914">
        <f t="shared" si="43"/>
        <v>0</v>
      </c>
      <c r="BG26" s="914">
        <f t="shared" si="44"/>
        <v>0</v>
      </c>
      <c r="BH26" s="914">
        <f t="shared" si="45"/>
        <v>0</v>
      </c>
      <c r="BI26" s="914">
        <f t="shared" si="46"/>
        <v>0</v>
      </c>
      <c r="BJ26" s="914">
        <f t="shared" si="47"/>
        <v>0</v>
      </c>
      <c r="BK26" s="914">
        <f t="shared" si="48"/>
        <v>0</v>
      </c>
      <c r="BL26" s="915"/>
      <c r="BM26" s="915"/>
      <c r="BN26" s="915"/>
      <c r="BO26" s="915"/>
      <c r="BP26" s="915"/>
      <c r="BQ26" s="915"/>
      <c r="BR26" s="915"/>
      <c r="BS26" s="915"/>
      <c r="BT26" s="915"/>
      <c r="BU26" s="915"/>
      <c r="BV26" s="915"/>
      <c r="BW26" s="915"/>
      <c r="BY26" s="134">
        <v>15</v>
      </c>
      <c r="BZ26" s="916">
        <f t="shared" si="49"/>
        <v>0</v>
      </c>
      <c r="CB26" s="135">
        <v>1.17</v>
      </c>
      <c r="CC26" s="916">
        <f t="shared" si="50"/>
        <v>0</v>
      </c>
      <c r="CD26" s="917">
        <f t="shared" si="51"/>
        <v>0</v>
      </c>
    </row>
    <row r="27" spans="1:82" ht="18" customHeight="1">
      <c r="A27" s="899"/>
      <c r="B27" s="899" t="s">
        <v>32002</v>
      </c>
      <c r="C27" s="899" t="s">
        <v>31406</v>
      </c>
      <c r="D27" s="899" t="s">
        <v>28864</v>
      </c>
      <c r="E27" s="1043" t="s">
        <v>31407</v>
      </c>
      <c r="F27" s="858">
        <v>2</v>
      </c>
      <c r="G27" s="858">
        <f t="shared" si="27"/>
        <v>0</v>
      </c>
      <c r="H27" s="901">
        <v>90</v>
      </c>
      <c r="I27" s="641">
        <f t="shared" si="2"/>
        <v>0</v>
      </c>
      <c r="J27" s="125">
        <f t="shared" si="28"/>
        <v>90</v>
      </c>
      <c r="K27" s="139">
        <f t="shared" si="29"/>
        <v>0</v>
      </c>
      <c r="L27" s="902"/>
      <c r="M27" s="903"/>
      <c r="N27" s="903"/>
      <c r="O27" s="904"/>
      <c r="P27" s="434"/>
      <c r="Q27" s="905"/>
      <c r="R27" s="435"/>
      <c r="S27" s="436"/>
      <c r="T27" s="436"/>
      <c r="U27" s="906"/>
      <c r="V27" s="907"/>
      <c r="W27" s="908"/>
      <c r="X27" s="908"/>
      <c r="Y27" s="909"/>
      <c r="Z27" s="910"/>
      <c r="AA27" s="911"/>
      <c r="AB27" s="912"/>
      <c r="AC27" s="913"/>
      <c r="AD27" s="437"/>
      <c r="AE27" s="438"/>
      <c r="AL27" s="914">
        <f t="shared" si="30"/>
        <v>0</v>
      </c>
      <c r="AM27" s="914">
        <f t="shared" si="31"/>
        <v>0</v>
      </c>
      <c r="AN27" s="914">
        <f t="shared" si="32"/>
        <v>0</v>
      </c>
      <c r="AO27" s="914">
        <f t="shared" si="33"/>
        <v>0</v>
      </c>
      <c r="AP27" s="914">
        <f t="shared" si="34"/>
        <v>0</v>
      </c>
      <c r="AQ27" s="914">
        <f t="shared" si="35"/>
        <v>0</v>
      </c>
      <c r="AR27" s="914">
        <f t="shared" si="36"/>
        <v>0</v>
      </c>
      <c r="AS27" s="915"/>
      <c r="AT27" s="915"/>
      <c r="AU27" s="915"/>
      <c r="AV27" s="915"/>
      <c r="AW27" s="915"/>
      <c r="AX27" s="915">
        <v>2</v>
      </c>
      <c r="AY27" s="915"/>
      <c r="AZ27" s="914">
        <f t="shared" si="37"/>
        <v>0</v>
      </c>
      <c r="BA27" s="914">
        <f t="shared" si="38"/>
        <v>0</v>
      </c>
      <c r="BB27" s="914">
        <f t="shared" si="39"/>
        <v>0</v>
      </c>
      <c r="BC27" s="914">
        <f t="shared" si="40"/>
        <v>0</v>
      </c>
      <c r="BD27" s="914">
        <f t="shared" si="41"/>
        <v>0</v>
      </c>
      <c r="BE27" s="914">
        <f t="shared" si="42"/>
        <v>0</v>
      </c>
      <c r="BF27" s="914">
        <f t="shared" si="43"/>
        <v>0</v>
      </c>
      <c r="BG27" s="914">
        <f t="shared" si="44"/>
        <v>0</v>
      </c>
      <c r="BH27" s="914">
        <f t="shared" si="45"/>
        <v>0</v>
      </c>
      <c r="BI27" s="914">
        <f t="shared" si="46"/>
        <v>0</v>
      </c>
      <c r="BJ27" s="914">
        <f t="shared" si="47"/>
        <v>0</v>
      </c>
      <c r="BK27" s="914">
        <f t="shared" si="48"/>
        <v>0</v>
      </c>
      <c r="BL27" s="915"/>
      <c r="BM27" s="915"/>
      <c r="BN27" s="915"/>
      <c r="BO27" s="915"/>
      <c r="BP27" s="915"/>
      <c r="BQ27" s="915"/>
      <c r="BR27" s="915"/>
      <c r="BS27" s="915"/>
      <c r="BT27" s="915"/>
      <c r="BU27" s="915"/>
      <c r="BV27" s="915"/>
      <c r="BW27" s="915"/>
      <c r="BY27" s="134">
        <v>10</v>
      </c>
      <c r="BZ27" s="916">
        <f t="shared" si="49"/>
        <v>0</v>
      </c>
      <c r="CB27" s="135">
        <v>0.85</v>
      </c>
      <c r="CC27" s="916">
        <f t="shared" si="50"/>
        <v>0</v>
      </c>
      <c r="CD27" s="917">
        <f t="shared" si="51"/>
        <v>0</v>
      </c>
    </row>
    <row r="28" spans="1:82" ht="18" customHeight="1">
      <c r="A28" s="899"/>
      <c r="B28" s="899" t="s">
        <v>32003</v>
      </c>
      <c r="C28" s="899" t="s">
        <v>31408</v>
      </c>
      <c r="D28" s="899" t="s">
        <v>28864</v>
      </c>
      <c r="E28" s="1043" t="s">
        <v>29017</v>
      </c>
      <c r="F28" s="858">
        <v>10</v>
      </c>
      <c r="G28" s="858">
        <f t="shared" si="27"/>
        <v>0</v>
      </c>
      <c r="H28" s="901">
        <v>95</v>
      </c>
      <c r="I28" s="641">
        <f t="shared" si="2"/>
        <v>0</v>
      </c>
      <c r="J28" s="125">
        <f t="shared" si="28"/>
        <v>95</v>
      </c>
      <c r="K28" s="139">
        <f t="shared" si="29"/>
        <v>0</v>
      </c>
      <c r="L28" s="902"/>
      <c r="M28" s="903"/>
      <c r="N28" s="903"/>
      <c r="O28" s="904"/>
      <c r="P28" s="434"/>
      <c r="Q28" s="905"/>
      <c r="R28" s="435"/>
      <c r="S28" s="436"/>
      <c r="T28" s="436"/>
      <c r="U28" s="906"/>
      <c r="V28" s="907"/>
      <c r="W28" s="908"/>
      <c r="X28" s="908"/>
      <c r="Y28" s="909"/>
      <c r="Z28" s="910"/>
      <c r="AA28" s="911"/>
      <c r="AB28" s="912"/>
      <c r="AC28" s="913"/>
      <c r="AD28" s="437"/>
      <c r="AE28" s="438"/>
      <c r="AL28" s="914">
        <f t="shared" si="30"/>
        <v>0</v>
      </c>
      <c r="AM28" s="914">
        <f t="shared" si="31"/>
        <v>0</v>
      </c>
      <c r="AN28" s="914">
        <f t="shared" si="32"/>
        <v>0</v>
      </c>
      <c r="AO28" s="914">
        <f t="shared" si="33"/>
        <v>0</v>
      </c>
      <c r="AP28" s="914">
        <f t="shared" si="34"/>
        <v>0</v>
      </c>
      <c r="AQ28" s="914">
        <f t="shared" si="35"/>
        <v>0</v>
      </c>
      <c r="AR28" s="914">
        <f t="shared" si="36"/>
        <v>0</v>
      </c>
      <c r="AS28" s="915"/>
      <c r="AT28" s="915"/>
      <c r="AU28" s="915">
        <v>10</v>
      </c>
      <c r="AV28" s="915"/>
      <c r="AW28" s="915"/>
      <c r="AX28" s="915"/>
      <c r="AY28" s="915"/>
      <c r="AZ28" s="914">
        <f t="shared" si="37"/>
        <v>0</v>
      </c>
      <c r="BA28" s="914">
        <f t="shared" si="38"/>
        <v>0</v>
      </c>
      <c r="BB28" s="914">
        <f t="shared" si="39"/>
        <v>0</v>
      </c>
      <c r="BC28" s="914">
        <f t="shared" si="40"/>
        <v>0</v>
      </c>
      <c r="BD28" s="914">
        <f t="shared" si="41"/>
        <v>0</v>
      </c>
      <c r="BE28" s="914">
        <f t="shared" si="42"/>
        <v>0</v>
      </c>
      <c r="BF28" s="914">
        <f t="shared" si="43"/>
        <v>0</v>
      </c>
      <c r="BG28" s="914">
        <f t="shared" si="44"/>
        <v>0</v>
      </c>
      <c r="BH28" s="914">
        <f t="shared" si="45"/>
        <v>0</v>
      </c>
      <c r="BI28" s="914">
        <f t="shared" si="46"/>
        <v>0</v>
      </c>
      <c r="BJ28" s="914">
        <f t="shared" si="47"/>
        <v>0</v>
      </c>
      <c r="BK28" s="914">
        <f t="shared" si="48"/>
        <v>0</v>
      </c>
      <c r="BL28" s="915"/>
      <c r="BM28" s="915"/>
      <c r="BN28" s="915"/>
      <c r="BO28" s="915"/>
      <c r="BP28" s="915"/>
      <c r="BQ28" s="915"/>
      <c r="BR28" s="915"/>
      <c r="BS28" s="915"/>
      <c r="BT28" s="915"/>
      <c r="BU28" s="915"/>
      <c r="BV28" s="915"/>
      <c r="BW28" s="915"/>
      <c r="BY28" s="134">
        <v>38</v>
      </c>
      <c r="BZ28" s="916">
        <f t="shared" si="49"/>
        <v>0</v>
      </c>
      <c r="CB28" s="135">
        <v>0.95</v>
      </c>
      <c r="CC28" s="916">
        <f t="shared" si="50"/>
        <v>0</v>
      </c>
      <c r="CD28" s="917">
        <f t="shared" si="51"/>
        <v>0</v>
      </c>
    </row>
    <row r="29" spans="1:82" ht="18" customHeight="1">
      <c r="A29" s="899"/>
      <c r="B29" s="899" t="s">
        <v>32004</v>
      </c>
      <c r="C29" s="899" t="s">
        <v>31409</v>
      </c>
      <c r="D29" s="899" t="s">
        <v>28864</v>
      </c>
      <c r="E29" s="1043" t="s">
        <v>29461</v>
      </c>
      <c r="F29" s="858">
        <v>5</v>
      </c>
      <c r="G29" s="858">
        <f t="shared" si="27"/>
        <v>0</v>
      </c>
      <c r="H29" s="901">
        <v>65</v>
      </c>
      <c r="I29" s="641">
        <f t="shared" si="2"/>
        <v>0</v>
      </c>
      <c r="J29" s="125">
        <f t="shared" si="28"/>
        <v>65</v>
      </c>
      <c r="K29" s="139">
        <f t="shared" si="29"/>
        <v>0</v>
      </c>
      <c r="L29" s="902"/>
      <c r="M29" s="903"/>
      <c r="N29" s="903"/>
      <c r="O29" s="904"/>
      <c r="P29" s="434"/>
      <c r="Q29" s="905"/>
      <c r="R29" s="435"/>
      <c r="S29" s="436"/>
      <c r="T29" s="436"/>
      <c r="U29" s="906"/>
      <c r="V29" s="907"/>
      <c r="W29" s="908"/>
      <c r="X29" s="908"/>
      <c r="Y29" s="909"/>
      <c r="Z29" s="910"/>
      <c r="AA29" s="911"/>
      <c r="AB29" s="912"/>
      <c r="AC29" s="913"/>
      <c r="AD29" s="437"/>
      <c r="AE29" s="438"/>
      <c r="AL29" s="914">
        <f t="shared" si="30"/>
        <v>0</v>
      </c>
      <c r="AM29" s="914">
        <f t="shared" si="31"/>
        <v>0</v>
      </c>
      <c r="AN29" s="914">
        <f t="shared" si="32"/>
        <v>0</v>
      </c>
      <c r="AO29" s="914">
        <f t="shared" si="33"/>
        <v>0</v>
      </c>
      <c r="AP29" s="914">
        <f t="shared" si="34"/>
        <v>0</v>
      </c>
      <c r="AQ29" s="914">
        <f t="shared" si="35"/>
        <v>0</v>
      </c>
      <c r="AR29" s="914">
        <f t="shared" si="36"/>
        <v>0</v>
      </c>
      <c r="AS29" s="915"/>
      <c r="AT29" s="915"/>
      <c r="AU29" s="915"/>
      <c r="AV29" s="915">
        <v>5</v>
      </c>
      <c r="AW29" s="915"/>
      <c r="AX29" s="915"/>
      <c r="AY29" s="915"/>
      <c r="AZ29" s="914">
        <f t="shared" si="37"/>
        <v>0</v>
      </c>
      <c r="BA29" s="914">
        <f t="shared" si="38"/>
        <v>0</v>
      </c>
      <c r="BB29" s="914">
        <f t="shared" si="39"/>
        <v>0</v>
      </c>
      <c r="BC29" s="914">
        <f t="shared" si="40"/>
        <v>0</v>
      </c>
      <c r="BD29" s="914">
        <f t="shared" si="41"/>
        <v>0</v>
      </c>
      <c r="BE29" s="914">
        <f t="shared" si="42"/>
        <v>0</v>
      </c>
      <c r="BF29" s="914">
        <f t="shared" si="43"/>
        <v>0</v>
      </c>
      <c r="BG29" s="914">
        <f t="shared" si="44"/>
        <v>0</v>
      </c>
      <c r="BH29" s="914">
        <f t="shared" si="45"/>
        <v>0</v>
      </c>
      <c r="BI29" s="914">
        <f t="shared" si="46"/>
        <v>0</v>
      </c>
      <c r="BJ29" s="914">
        <f t="shared" si="47"/>
        <v>0</v>
      </c>
      <c r="BK29" s="914">
        <f t="shared" si="48"/>
        <v>0</v>
      </c>
      <c r="BL29" s="915"/>
      <c r="BM29" s="915"/>
      <c r="BN29" s="915"/>
      <c r="BO29" s="915"/>
      <c r="BP29" s="915"/>
      <c r="BQ29" s="915"/>
      <c r="BR29" s="915"/>
      <c r="BS29" s="915"/>
      <c r="BT29" s="915"/>
      <c r="BU29" s="915"/>
      <c r="BV29" s="915"/>
      <c r="BW29" s="915"/>
      <c r="BY29" s="134">
        <v>10</v>
      </c>
      <c r="BZ29" s="916">
        <f t="shared" si="49"/>
        <v>0</v>
      </c>
      <c r="CB29" s="135">
        <v>0.76</v>
      </c>
      <c r="CC29" s="916">
        <f t="shared" si="50"/>
        <v>0</v>
      </c>
      <c r="CD29" s="917">
        <f t="shared" si="51"/>
        <v>0</v>
      </c>
    </row>
    <row r="30" spans="1:82" ht="18" customHeight="1">
      <c r="A30" s="899"/>
      <c r="B30" s="899" t="s">
        <v>32005</v>
      </c>
      <c r="C30" s="899" t="s">
        <v>31410</v>
      </c>
      <c r="D30" s="899" t="s">
        <v>28864</v>
      </c>
      <c r="E30" s="1043" t="s">
        <v>31411</v>
      </c>
      <c r="F30" s="858">
        <v>5</v>
      </c>
      <c r="G30" s="858">
        <f t="shared" si="27"/>
        <v>0</v>
      </c>
      <c r="H30" s="901">
        <v>85</v>
      </c>
      <c r="I30" s="641">
        <f t="shared" si="2"/>
        <v>0</v>
      </c>
      <c r="J30" s="125">
        <f t="shared" si="28"/>
        <v>85</v>
      </c>
      <c r="K30" s="139">
        <f t="shared" si="29"/>
        <v>0</v>
      </c>
      <c r="L30" s="902"/>
      <c r="M30" s="903"/>
      <c r="N30" s="903"/>
      <c r="O30" s="904"/>
      <c r="P30" s="434"/>
      <c r="Q30" s="905"/>
      <c r="R30" s="435"/>
      <c r="S30" s="436"/>
      <c r="T30" s="436"/>
      <c r="U30" s="906"/>
      <c r="V30" s="907"/>
      <c r="W30" s="908"/>
      <c r="X30" s="908"/>
      <c r="Y30" s="909"/>
      <c r="Z30" s="910"/>
      <c r="AA30" s="911"/>
      <c r="AB30" s="912"/>
      <c r="AC30" s="913"/>
      <c r="AD30" s="437"/>
      <c r="AE30" s="438"/>
      <c r="AL30" s="914">
        <f t="shared" si="30"/>
        <v>0</v>
      </c>
      <c r="AM30" s="914">
        <f t="shared" si="31"/>
        <v>0</v>
      </c>
      <c r="AN30" s="914">
        <f t="shared" si="32"/>
        <v>0</v>
      </c>
      <c r="AO30" s="914">
        <f t="shared" si="33"/>
        <v>0</v>
      </c>
      <c r="AP30" s="914">
        <f t="shared" si="34"/>
        <v>0</v>
      </c>
      <c r="AQ30" s="914">
        <f t="shared" si="35"/>
        <v>0</v>
      </c>
      <c r="AR30" s="914">
        <f t="shared" si="36"/>
        <v>0</v>
      </c>
      <c r="AS30" s="915"/>
      <c r="AT30" s="915"/>
      <c r="AU30" s="915"/>
      <c r="AV30" s="915">
        <v>5</v>
      </c>
      <c r="AW30" s="915"/>
      <c r="AX30" s="915"/>
      <c r="AY30" s="915"/>
      <c r="AZ30" s="914">
        <f t="shared" si="37"/>
        <v>0</v>
      </c>
      <c r="BA30" s="914">
        <f t="shared" si="38"/>
        <v>0</v>
      </c>
      <c r="BB30" s="914">
        <f t="shared" si="39"/>
        <v>0</v>
      </c>
      <c r="BC30" s="914">
        <f t="shared" si="40"/>
        <v>0</v>
      </c>
      <c r="BD30" s="914">
        <f t="shared" si="41"/>
        <v>0</v>
      </c>
      <c r="BE30" s="914">
        <f t="shared" si="42"/>
        <v>0</v>
      </c>
      <c r="BF30" s="914">
        <f t="shared" si="43"/>
        <v>0</v>
      </c>
      <c r="BG30" s="914">
        <f t="shared" si="44"/>
        <v>0</v>
      </c>
      <c r="BH30" s="914">
        <f t="shared" si="45"/>
        <v>0</v>
      </c>
      <c r="BI30" s="914">
        <f t="shared" si="46"/>
        <v>0</v>
      </c>
      <c r="BJ30" s="914">
        <f t="shared" si="47"/>
        <v>0</v>
      </c>
      <c r="BK30" s="914">
        <f t="shared" si="48"/>
        <v>0</v>
      </c>
      <c r="BL30" s="915"/>
      <c r="BM30" s="915"/>
      <c r="BN30" s="915"/>
      <c r="BO30" s="915"/>
      <c r="BP30" s="915"/>
      <c r="BQ30" s="915"/>
      <c r="BR30" s="915"/>
      <c r="BS30" s="915"/>
      <c r="BT30" s="915"/>
      <c r="BU30" s="915"/>
      <c r="BV30" s="915"/>
      <c r="BW30" s="915"/>
      <c r="BY30" s="134">
        <v>20</v>
      </c>
      <c r="BZ30" s="916">
        <f t="shared" si="49"/>
        <v>0</v>
      </c>
      <c r="CB30" s="135">
        <v>1.0900000000000001</v>
      </c>
      <c r="CC30" s="916">
        <f t="shared" si="50"/>
        <v>0</v>
      </c>
      <c r="CD30" s="917">
        <f t="shared" si="51"/>
        <v>0</v>
      </c>
    </row>
    <row r="31" spans="1:82" ht="18" customHeight="1">
      <c r="A31" s="899"/>
      <c r="B31" s="899" t="s">
        <v>32006</v>
      </c>
      <c r="C31" s="899" t="s">
        <v>31412</v>
      </c>
      <c r="D31" s="899" t="s">
        <v>28864</v>
      </c>
      <c r="E31" s="1043" t="s">
        <v>31413</v>
      </c>
      <c r="F31" s="858">
        <v>5</v>
      </c>
      <c r="G31" s="858">
        <f t="shared" si="27"/>
        <v>0</v>
      </c>
      <c r="H31" s="901">
        <v>170</v>
      </c>
      <c r="I31" s="641">
        <f t="shared" si="2"/>
        <v>0</v>
      </c>
      <c r="J31" s="125">
        <f t="shared" si="28"/>
        <v>170</v>
      </c>
      <c r="K31" s="139">
        <f t="shared" si="29"/>
        <v>0</v>
      </c>
      <c r="L31" s="902"/>
      <c r="M31" s="903"/>
      <c r="N31" s="903"/>
      <c r="O31" s="904"/>
      <c r="P31" s="434"/>
      <c r="Q31" s="905"/>
      <c r="R31" s="435"/>
      <c r="S31" s="436"/>
      <c r="T31" s="436"/>
      <c r="U31" s="906"/>
      <c r="V31" s="907"/>
      <c r="W31" s="908"/>
      <c r="X31" s="908"/>
      <c r="Y31" s="909"/>
      <c r="Z31" s="910"/>
      <c r="AA31" s="911"/>
      <c r="AB31" s="912"/>
      <c r="AC31" s="913"/>
      <c r="AD31" s="437"/>
      <c r="AE31" s="438"/>
      <c r="AL31" s="914">
        <f t="shared" si="30"/>
        <v>0</v>
      </c>
      <c r="AM31" s="914">
        <f t="shared" si="31"/>
        <v>0</v>
      </c>
      <c r="AN31" s="914">
        <f t="shared" si="32"/>
        <v>0</v>
      </c>
      <c r="AO31" s="914">
        <f t="shared" si="33"/>
        <v>0</v>
      </c>
      <c r="AP31" s="914">
        <f t="shared" si="34"/>
        <v>0</v>
      </c>
      <c r="AQ31" s="914">
        <f t="shared" si="35"/>
        <v>0</v>
      </c>
      <c r="AR31" s="914">
        <f t="shared" si="36"/>
        <v>0</v>
      </c>
      <c r="AS31" s="915"/>
      <c r="AT31" s="915"/>
      <c r="AU31" s="915"/>
      <c r="AV31" s="915">
        <v>5</v>
      </c>
      <c r="AW31" s="915"/>
      <c r="AX31" s="915"/>
      <c r="AY31" s="915"/>
      <c r="AZ31" s="914">
        <f t="shared" si="37"/>
        <v>0</v>
      </c>
      <c r="BA31" s="914">
        <f t="shared" si="38"/>
        <v>0</v>
      </c>
      <c r="BB31" s="914">
        <f t="shared" si="39"/>
        <v>0</v>
      </c>
      <c r="BC31" s="914">
        <f t="shared" si="40"/>
        <v>0</v>
      </c>
      <c r="BD31" s="914">
        <f t="shared" si="41"/>
        <v>0</v>
      </c>
      <c r="BE31" s="914">
        <f t="shared" si="42"/>
        <v>0</v>
      </c>
      <c r="BF31" s="914">
        <f t="shared" si="43"/>
        <v>0</v>
      </c>
      <c r="BG31" s="914">
        <f t="shared" si="44"/>
        <v>0</v>
      </c>
      <c r="BH31" s="914">
        <f t="shared" si="45"/>
        <v>0</v>
      </c>
      <c r="BI31" s="914">
        <f t="shared" si="46"/>
        <v>0</v>
      </c>
      <c r="BJ31" s="914">
        <f t="shared" si="47"/>
        <v>0</v>
      </c>
      <c r="BK31" s="914">
        <f t="shared" si="48"/>
        <v>0</v>
      </c>
      <c r="BL31" s="915"/>
      <c r="BM31" s="915"/>
      <c r="BN31" s="915"/>
      <c r="BO31" s="915"/>
      <c r="BP31" s="915"/>
      <c r="BQ31" s="915"/>
      <c r="BR31" s="915"/>
      <c r="BS31" s="915"/>
      <c r="BT31" s="915"/>
      <c r="BU31" s="915"/>
      <c r="BV31" s="915"/>
      <c r="BW31" s="915"/>
      <c r="BY31" s="134">
        <v>20</v>
      </c>
      <c r="BZ31" s="916">
        <f t="shared" si="49"/>
        <v>0</v>
      </c>
      <c r="CB31" s="135">
        <v>1.45</v>
      </c>
      <c r="CC31" s="916">
        <f t="shared" si="50"/>
        <v>0</v>
      </c>
      <c r="CD31" s="917">
        <f t="shared" si="51"/>
        <v>0</v>
      </c>
    </row>
    <row r="32" spans="1:82" ht="18" customHeight="1">
      <c r="A32" s="899"/>
      <c r="B32" s="899" t="s">
        <v>32007</v>
      </c>
      <c r="C32" s="899" t="s">
        <v>31414</v>
      </c>
      <c r="D32" s="899" t="s">
        <v>28864</v>
      </c>
      <c r="E32" s="1043" t="s">
        <v>31415</v>
      </c>
      <c r="F32" s="858">
        <v>5</v>
      </c>
      <c r="G32" s="858">
        <f t="shared" si="27"/>
        <v>0</v>
      </c>
      <c r="H32" s="901">
        <v>85</v>
      </c>
      <c r="I32" s="641">
        <f t="shared" si="2"/>
        <v>0</v>
      </c>
      <c r="J32" s="125">
        <f t="shared" si="28"/>
        <v>85</v>
      </c>
      <c r="K32" s="139">
        <f t="shared" si="29"/>
        <v>0</v>
      </c>
      <c r="L32" s="902"/>
      <c r="M32" s="903"/>
      <c r="N32" s="903"/>
      <c r="O32" s="904"/>
      <c r="P32" s="434"/>
      <c r="Q32" s="905"/>
      <c r="R32" s="435"/>
      <c r="S32" s="436"/>
      <c r="T32" s="436"/>
      <c r="U32" s="906"/>
      <c r="V32" s="907"/>
      <c r="W32" s="908"/>
      <c r="X32" s="908"/>
      <c r="Y32" s="909"/>
      <c r="Z32" s="910"/>
      <c r="AA32" s="911"/>
      <c r="AB32" s="912"/>
      <c r="AC32" s="913"/>
      <c r="AD32" s="437"/>
      <c r="AE32" s="438"/>
      <c r="AL32" s="914">
        <f t="shared" si="30"/>
        <v>0</v>
      </c>
      <c r="AM32" s="914">
        <f t="shared" si="31"/>
        <v>0</v>
      </c>
      <c r="AN32" s="914">
        <f t="shared" si="32"/>
        <v>0</v>
      </c>
      <c r="AO32" s="914">
        <f t="shared" si="33"/>
        <v>0</v>
      </c>
      <c r="AP32" s="914">
        <f t="shared" si="34"/>
        <v>0</v>
      </c>
      <c r="AQ32" s="914">
        <f t="shared" si="35"/>
        <v>0</v>
      </c>
      <c r="AR32" s="914">
        <f t="shared" si="36"/>
        <v>0</v>
      </c>
      <c r="AS32" s="915"/>
      <c r="AT32" s="915"/>
      <c r="AU32" s="915">
        <v>5</v>
      </c>
      <c r="AV32" s="915"/>
      <c r="AW32" s="915"/>
      <c r="AX32" s="915"/>
      <c r="AY32" s="915"/>
      <c r="AZ32" s="914">
        <f t="shared" si="37"/>
        <v>0</v>
      </c>
      <c r="BA32" s="914">
        <f t="shared" si="38"/>
        <v>0</v>
      </c>
      <c r="BB32" s="914">
        <f t="shared" si="39"/>
        <v>0</v>
      </c>
      <c r="BC32" s="914">
        <f t="shared" si="40"/>
        <v>0</v>
      </c>
      <c r="BD32" s="914">
        <f t="shared" si="41"/>
        <v>0</v>
      </c>
      <c r="BE32" s="914">
        <f t="shared" si="42"/>
        <v>0</v>
      </c>
      <c r="BF32" s="914">
        <f t="shared" si="43"/>
        <v>0</v>
      </c>
      <c r="BG32" s="914">
        <f t="shared" si="44"/>
        <v>0</v>
      </c>
      <c r="BH32" s="914">
        <f t="shared" si="45"/>
        <v>0</v>
      </c>
      <c r="BI32" s="914">
        <f t="shared" si="46"/>
        <v>0</v>
      </c>
      <c r="BJ32" s="914">
        <f t="shared" si="47"/>
        <v>0</v>
      </c>
      <c r="BK32" s="914">
        <f t="shared" si="48"/>
        <v>0</v>
      </c>
      <c r="BL32" s="915"/>
      <c r="BM32" s="915"/>
      <c r="BN32" s="915"/>
      <c r="BO32" s="915"/>
      <c r="BP32" s="915"/>
      <c r="BQ32" s="915"/>
      <c r="BR32" s="915"/>
      <c r="BS32" s="915"/>
      <c r="BT32" s="915"/>
      <c r="BU32" s="915"/>
      <c r="BV32" s="915"/>
      <c r="BW32" s="915"/>
      <c r="BY32" s="134">
        <v>15</v>
      </c>
      <c r="BZ32" s="916">
        <f t="shared" si="49"/>
        <v>0</v>
      </c>
      <c r="CB32" s="135">
        <v>1.0900000000000001</v>
      </c>
      <c r="CC32" s="916">
        <f t="shared" si="50"/>
        <v>0</v>
      </c>
      <c r="CD32" s="917">
        <f t="shared" si="51"/>
        <v>0</v>
      </c>
    </row>
    <row r="33" spans="1:82" ht="18" customHeight="1">
      <c r="A33" s="899"/>
      <c r="B33" s="899" t="s">
        <v>32008</v>
      </c>
      <c r="C33" s="899" t="s">
        <v>31416</v>
      </c>
      <c r="D33" s="899" t="s">
        <v>28864</v>
      </c>
      <c r="E33" s="1043" t="s">
        <v>31417</v>
      </c>
      <c r="F33" s="858">
        <v>5</v>
      </c>
      <c r="G33" s="858">
        <f t="shared" si="27"/>
        <v>0</v>
      </c>
      <c r="H33" s="901">
        <v>175</v>
      </c>
      <c r="I33" s="641">
        <f t="shared" si="2"/>
        <v>0</v>
      </c>
      <c r="J33" s="125">
        <f t="shared" si="28"/>
        <v>175</v>
      </c>
      <c r="K33" s="139">
        <f t="shared" si="29"/>
        <v>0</v>
      </c>
      <c r="L33" s="902"/>
      <c r="M33" s="903"/>
      <c r="N33" s="903"/>
      <c r="O33" s="904"/>
      <c r="P33" s="434"/>
      <c r="Q33" s="905"/>
      <c r="R33" s="435"/>
      <c r="S33" s="436"/>
      <c r="T33" s="436"/>
      <c r="U33" s="906"/>
      <c r="V33" s="907"/>
      <c r="W33" s="908"/>
      <c r="X33" s="908"/>
      <c r="Y33" s="909"/>
      <c r="Z33" s="910"/>
      <c r="AA33" s="911"/>
      <c r="AB33" s="912"/>
      <c r="AC33" s="913"/>
      <c r="AD33" s="437"/>
      <c r="AE33" s="438"/>
      <c r="AL33" s="914">
        <f t="shared" si="30"/>
        <v>0</v>
      </c>
      <c r="AM33" s="914">
        <f t="shared" si="31"/>
        <v>0</v>
      </c>
      <c r="AN33" s="914">
        <f t="shared" si="32"/>
        <v>0</v>
      </c>
      <c r="AO33" s="914">
        <f t="shared" si="33"/>
        <v>0</v>
      </c>
      <c r="AP33" s="914">
        <f t="shared" si="34"/>
        <v>0</v>
      </c>
      <c r="AQ33" s="914">
        <f t="shared" si="35"/>
        <v>0</v>
      </c>
      <c r="AR33" s="914">
        <f t="shared" si="36"/>
        <v>0</v>
      </c>
      <c r="AS33" s="915"/>
      <c r="AT33" s="915"/>
      <c r="AU33" s="915"/>
      <c r="AV33" s="915">
        <v>5</v>
      </c>
      <c r="AW33" s="915"/>
      <c r="AX33" s="915"/>
      <c r="AY33" s="915"/>
      <c r="AZ33" s="914">
        <f t="shared" si="37"/>
        <v>0</v>
      </c>
      <c r="BA33" s="914">
        <f t="shared" si="38"/>
        <v>0</v>
      </c>
      <c r="BB33" s="914">
        <f t="shared" si="39"/>
        <v>0</v>
      </c>
      <c r="BC33" s="914">
        <f t="shared" si="40"/>
        <v>0</v>
      </c>
      <c r="BD33" s="914">
        <f t="shared" si="41"/>
        <v>0</v>
      </c>
      <c r="BE33" s="914">
        <f t="shared" si="42"/>
        <v>0</v>
      </c>
      <c r="BF33" s="914">
        <f t="shared" si="43"/>
        <v>0</v>
      </c>
      <c r="BG33" s="914">
        <f t="shared" si="44"/>
        <v>0</v>
      </c>
      <c r="BH33" s="914">
        <f t="shared" si="45"/>
        <v>0</v>
      </c>
      <c r="BI33" s="914">
        <f t="shared" si="46"/>
        <v>0</v>
      </c>
      <c r="BJ33" s="914">
        <f t="shared" si="47"/>
        <v>0</v>
      </c>
      <c r="BK33" s="914">
        <f t="shared" si="48"/>
        <v>0</v>
      </c>
      <c r="BL33" s="915"/>
      <c r="BM33" s="915"/>
      <c r="BN33" s="915"/>
      <c r="BO33" s="915"/>
      <c r="BP33" s="915"/>
      <c r="BQ33" s="915"/>
      <c r="BR33" s="915"/>
      <c r="BS33" s="915"/>
      <c r="BT33" s="915"/>
      <c r="BU33" s="915"/>
      <c r="BV33" s="915"/>
      <c r="BW33" s="915"/>
      <c r="BY33" s="134">
        <v>20</v>
      </c>
      <c r="BZ33" s="916">
        <f t="shared" si="49"/>
        <v>0</v>
      </c>
      <c r="CB33" s="135">
        <v>1.48</v>
      </c>
      <c r="CC33" s="916">
        <f t="shared" si="50"/>
        <v>0</v>
      </c>
      <c r="CD33" s="917">
        <f t="shared" si="51"/>
        <v>0</v>
      </c>
    </row>
    <row r="34" spans="1:82" ht="18" customHeight="1">
      <c r="A34" s="899"/>
      <c r="B34" s="899" t="s">
        <v>32009</v>
      </c>
      <c r="C34" s="899" t="s">
        <v>31418</v>
      </c>
      <c r="D34" s="899" t="s">
        <v>28864</v>
      </c>
      <c r="E34" s="1043" t="s">
        <v>31419</v>
      </c>
      <c r="F34" s="858">
        <v>3</v>
      </c>
      <c r="G34" s="858">
        <f t="shared" si="27"/>
        <v>0</v>
      </c>
      <c r="H34" s="901">
        <v>150</v>
      </c>
      <c r="I34" s="641">
        <f t="shared" si="2"/>
        <v>0</v>
      </c>
      <c r="J34" s="125">
        <f t="shared" si="28"/>
        <v>150</v>
      </c>
      <c r="K34" s="139">
        <f t="shared" si="29"/>
        <v>0</v>
      </c>
      <c r="L34" s="902"/>
      <c r="M34" s="903"/>
      <c r="N34" s="903"/>
      <c r="O34" s="904"/>
      <c r="P34" s="434"/>
      <c r="Q34" s="905"/>
      <c r="R34" s="435"/>
      <c r="S34" s="436"/>
      <c r="T34" s="436"/>
      <c r="U34" s="906"/>
      <c r="V34" s="907"/>
      <c r="W34" s="908"/>
      <c r="X34" s="908"/>
      <c r="Y34" s="909"/>
      <c r="Z34" s="910"/>
      <c r="AA34" s="911"/>
      <c r="AB34" s="912"/>
      <c r="AC34" s="913"/>
      <c r="AD34" s="437"/>
      <c r="AE34" s="438"/>
      <c r="AL34" s="914">
        <f t="shared" si="30"/>
        <v>0</v>
      </c>
      <c r="AM34" s="914">
        <f t="shared" si="31"/>
        <v>0</v>
      </c>
      <c r="AN34" s="914">
        <f t="shared" si="32"/>
        <v>0</v>
      </c>
      <c r="AO34" s="914">
        <f t="shared" si="33"/>
        <v>0</v>
      </c>
      <c r="AP34" s="914">
        <f t="shared" si="34"/>
        <v>0</v>
      </c>
      <c r="AQ34" s="914">
        <f t="shared" si="35"/>
        <v>0</v>
      </c>
      <c r="AR34" s="914">
        <f t="shared" si="36"/>
        <v>0</v>
      </c>
      <c r="AS34" s="915"/>
      <c r="AT34" s="915"/>
      <c r="AU34" s="915"/>
      <c r="AV34" s="915"/>
      <c r="AW34" s="915">
        <v>3</v>
      </c>
      <c r="AX34" s="915"/>
      <c r="AY34" s="915"/>
      <c r="AZ34" s="914">
        <f t="shared" si="37"/>
        <v>0</v>
      </c>
      <c r="BA34" s="914">
        <f t="shared" si="38"/>
        <v>0</v>
      </c>
      <c r="BB34" s="914">
        <f t="shared" si="39"/>
        <v>0</v>
      </c>
      <c r="BC34" s="914">
        <f t="shared" si="40"/>
        <v>0</v>
      </c>
      <c r="BD34" s="914">
        <f t="shared" si="41"/>
        <v>0</v>
      </c>
      <c r="BE34" s="914">
        <f t="shared" si="42"/>
        <v>0</v>
      </c>
      <c r="BF34" s="914">
        <f t="shared" si="43"/>
        <v>0</v>
      </c>
      <c r="BG34" s="914">
        <f t="shared" si="44"/>
        <v>0</v>
      </c>
      <c r="BH34" s="914">
        <f t="shared" si="45"/>
        <v>0</v>
      </c>
      <c r="BI34" s="914">
        <f t="shared" si="46"/>
        <v>0</v>
      </c>
      <c r="BJ34" s="914">
        <f t="shared" si="47"/>
        <v>0</v>
      </c>
      <c r="BK34" s="914">
        <f t="shared" si="48"/>
        <v>0</v>
      </c>
      <c r="BL34" s="915"/>
      <c r="BM34" s="915"/>
      <c r="BN34" s="915"/>
      <c r="BO34" s="915"/>
      <c r="BP34" s="915"/>
      <c r="BQ34" s="915"/>
      <c r="BR34" s="915"/>
      <c r="BS34" s="915"/>
      <c r="BT34" s="915"/>
      <c r="BU34" s="915"/>
      <c r="BV34" s="915"/>
      <c r="BW34" s="915"/>
      <c r="BY34" s="134">
        <v>18</v>
      </c>
      <c r="BZ34" s="916">
        <f t="shared" si="49"/>
        <v>0</v>
      </c>
      <c r="CB34" s="135">
        <v>1.63</v>
      </c>
      <c r="CC34" s="916">
        <f t="shared" si="50"/>
        <v>0</v>
      </c>
      <c r="CD34" s="917">
        <f t="shared" si="51"/>
        <v>0</v>
      </c>
    </row>
    <row r="35" spans="1:82" ht="18" customHeight="1">
      <c r="A35" s="899"/>
      <c r="B35" s="899" t="s">
        <v>32010</v>
      </c>
      <c r="C35" s="899" t="s">
        <v>31420</v>
      </c>
      <c r="D35" s="899" t="s">
        <v>28864</v>
      </c>
      <c r="E35" s="1043" t="s">
        <v>31421</v>
      </c>
      <c r="F35" s="858">
        <v>2</v>
      </c>
      <c r="G35" s="858">
        <f t="shared" si="27"/>
        <v>0</v>
      </c>
      <c r="H35" s="901">
        <v>120</v>
      </c>
      <c r="I35" s="641">
        <f t="shared" si="2"/>
        <v>0</v>
      </c>
      <c r="J35" s="125">
        <f t="shared" si="28"/>
        <v>120</v>
      </c>
      <c r="K35" s="139">
        <f t="shared" si="29"/>
        <v>0</v>
      </c>
      <c r="L35" s="902"/>
      <c r="M35" s="903"/>
      <c r="N35" s="903"/>
      <c r="O35" s="904"/>
      <c r="P35" s="434"/>
      <c r="Q35" s="905"/>
      <c r="R35" s="435"/>
      <c r="S35" s="436"/>
      <c r="T35" s="436"/>
      <c r="U35" s="906"/>
      <c r="V35" s="907"/>
      <c r="W35" s="908"/>
      <c r="X35" s="908"/>
      <c r="Y35" s="909"/>
      <c r="Z35" s="910"/>
      <c r="AA35" s="911"/>
      <c r="AB35" s="912"/>
      <c r="AC35" s="913"/>
      <c r="AD35" s="437"/>
      <c r="AE35" s="438"/>
      <c r="AL35" s="914">
        <f t="shared" si="30"/>
        <v>0</v>
      </c>
      <c r="AM35" s="914">
        <f t="shared" si="31"/>
        <v>0</v>
      </c>
      <c r="AN35" s="914">
        <f t="shared" si="32"/>
        <v>0</v>
      </c>
      <c r="AO35" s="914">
        <f t="shared" si="33"/>
        <v>0</v>
      </c>
      <c r="AP35" s="914">
        <f t="shared" si="34"/>
        <v>0</v>
      </c>
      <c r="AQ35" s="914">
        <f t="shared" si="35"/>
        <v>0</v>
      </c>
      <c r="AR35" s="914">
        <f t="shared" si="36"/>
        <v>0</v>
      </c>
      <c r="AS35" s="915"/>
      <c r="AT35" s="915"/>
      <c r="AU35" s="915"/>
      <c r="AV35" s="915"/>
      <c r="AW35" s="915"/>
      <c r="AX35" s="915">
        <v>2</v>
      </c>
      <c r="AY35" s="915"/>
      <c r="AZ35" s="914">
        <f t="shared" si="37"/>
        <v>0</v>
      </c>
      <c r="BA35" s="914">
        <f t="shared" si="38"/>
        <v>0</v>
      </c>
      <c r="BB35" s="914">
        <f t="shared" si="39"/>
        <v>0</v>
      </c>
      <c r="BC35" s="914">
        <f t="shared" si="40"/>
        <v>0</v>
      </c>
      <c r="BD35" s="914">
        <f t="shared" si="41"/>
        <v>0</v>
      </c>
      <c r="BE35" s="914">
        <f t="shared" si="42"/>
        <v>0</v>
      </c>
      <c r="BF35" s="914">
        <f t="shared" si="43"/>
        <v>0</v>
      </c>
      <c r="BG35" s="914">
        <f t="shared" si="44"/>
        <v>0</v>
      </c>
      <c r="BH35" s="914">
        <f t="shared" si="45"/>
        <v>0</v>
      </c>
      <c r="BI35" s="914">
        <f t="shared" si="46"/>
        <v>0</v>
      </c>
      <c r="BJ35" s="914">
        <f t="shared" si="47"/>
        <v>0</v>
      </c>
      <c r="BK35" s="914">
        <f t="shared" si="48"/>
        <v>0</v>
      </c>
      <c r="BL35" s="915"/>
      <c r="BM35" s="915"/>
      <c r="BN35" s="915"/>
      <c r="BO35" s="915"/>
      <c r="BP35" s="915"/>
      <c r="BQ35" s="915"/>
      <c r="BR35" s="915"/>
      <c r="BS35" s="915"/>
      <c r="BT35" s="915"/>
      <c r="BU35" s="915"/>
      <c r="BV35" s="915"/>
      <c r="BW35" s="915"/>
      <c r="BY35" s="134">
        <v>12</v>
      </c>
      <c r="BZ35" s="916">
        <f t="shared" si="49"/>
        <v>0</v>
      </c>
      <c r="CB35" s="135">
        <v>1.31</v>
      </c>
      <c r="CC35" s="916">
        <f t="shared" si="50"/>
        <v>0</v>
      </c>
      <c r="CD35" s="917">
        <f t="shared" si="51"/>
        <v>0</v>
      </c>
    </row>
    <row r="36" spans="1:82" ht="18" customHeight="1">
      <c r="A36" s="899"/>
      <c r="B36" s="899" t="s">
        <v>32011</v>
      </c>
      <c r="C36" s="899" t="s">
        <v>31422</v>
      </c>
      <c r="D36" s="899" t="s">
        <v>28864</v>
      </c>
      <c r="E36" s="1043" t="s">
        <v>31423</v>
      </c>
      <c r="F36" s="858">
        <v>3</v>
      </c>
      <c r="G36" s="858">
        <f t="shared" si="27"/>
        <v>0</v>
      </c>
      <c r="H36" s="901">
        <v>175</v>
      </c>
      <c r="I36" s="641">
        <f t="shared" si="2"/>
        <v>0</v>
      </c>
      <c r="J36" s="125">
        <f t="shared" si="28"/>
        <v>175</v>
      </c>
      <c r="K36" s="139">
        <f t="shared" si="29"/>
        <v>0</v>
      </c>
      <c r="L36" s="902"/>
      <c r="M36" s="903"/>
      <c r="N36" s="903"/>
      <c r="O36" s="904"/>
      <c r="P36" s="434"/>
      <c r="Q36" s="905"/>
      <c r="R36" s="435"/>
      <c r="S36" s="436"/>
      <c r="T36" s="436"/>
      <c r="U36" s="906"/>
      <c r="V36" s="907"/>
      <c r="W36" s="908"/>
      <c r="X36" s="908"/>
      <c r="Y36" s="909"/>
      <c r="Z36" s="910"/>
      <c r="AA36" s="911"/>
      <c r="AB36" s="912"/>
      <c r="AC36" s="913"/>
      <c r="AD36" s="437"/>
      <c r="AE36" s="438"/>
      <c r="AL36" s="914">
        <f t="shared" si="30"/>
        <v>0</v>
      </c>
      <c r="AM36" s="914">
        <f t="shared" si="31"/>
        <v>0</v>
      </c>
      <c r="AN36" s="914">
        <f t="shared" si="32"/>
        <v>0</v>
      </c>
      <c r="AO36" s="914">
        <f t="shared" si="33"/>
        <v>0</v>
      </c>
      <c r="AP36" s="914">
        <f t="shared" si="34"/>
        <v>0</v>
      </c>
      <c r="AQ36" s="914">
        <f t="shared" si="35"/>
        <v>0</v>
      </c>
      <c r="AR36" s="914">
        <f t="shared" si="36"/>
        <v>0</v>
      </c>
      <c r="AS36" s="915"/>
      <c r="AT36" s="915"/>
      <c r="AU36" s="915"/>
      <c r="AV36" s="915"/>
      <c r="AW36" s="915"/>
      <c r="AX36" s="915">
        <v>3</v>
      </c>
      <c r="AY36" s="915"/>
      <c r="AZ36" s="914">
        <f t="shared" si="37"/>
        <v>0</v>
      </c>
      <c r="BA36" s="914">
        <f t="shared" si="38"/>
        <v>0</v>
      </c>
      <c r="BB36" s="914">
        <f t="shared" si="39"/>
        <v>0</v>
      </c>
      <c r="BC36" s="914">
        <f t="shared" si="40"/>
        <v>0</v>
      </c>
      <c r="BD36" s="914">
        <f t="shared" si="41"/>
        <v>0</v>
      </c>
      <c r="BE36" s="914">
        <f t="shared" si="42"/>
        <v>0</v>
      </c>
      <c r="BF36" s="914">
        <f t="shared" si="43"/>
        <v>0</v>
      </c>
      <c r="BG36" s="914">
        <f t="shared" si="44"/>
        <v>0</v>
      </c>
      <c r="BH36" s="914">
        <f t="shared" si="45"/>
        <v>0</v>
      </c>
      <c r="BI36" s="914">
        <f t="shared" si="46"/>
        <v>0</v>
      </c>
      <c r="BJ36" s="914">
        <f t="shared" si="47"/>
        <v>0</v>
      </c>
      <c r="BK36" s="914">
        <f t="shared" si="48"/>
        <v>0</v>
      </c>
      <c r="BL36" s="915"/>
      <c r="BM36" s="915"/>
      <c r="BN36" s="915"/>
      <c r="BO36" s="915"/>
      <c r="BP36" s="915"/>
      <c r="BQ36" s="915"/>
      <c r="BR36" s="915"/>
      <c r="BS36" s="915"/>
      <c r="BT36" s="915"/>
      <c r="BU36" s="915"/>
      <c r="BV36" s="915"/>
      <c r="BW36" s="915"/>
      <c r="BY36" s="134">
        <v>18</v>
      </c>
      <c r="BZ36" s="916">
        <f t="shared" si="49"/>
        <v>0</v>
      </c>
      <c r="CB36" s="135">
        <v>1.93</v>
      </c>
      <c r="CC36" s="916">
        <f t="shared" si="50"/>
        <v>0</v>
      </c>
      <c r="CD36" s="917">
        <f t="shared" si="51"/>
        <v>0</v>
      </c>
    </row>
    <row r="37" spans="1:82" ht="18" customHeight="1">
      <c r="A37" s="899"/>
      <c r="B37" s="899" t="s">
        <v>32012</v>
      </c>
      <c r="C37" s="899" t="s">
        <v>31424</v>
      </c>
      <c r="D37" s="899" t="s">
        <v>28864</v>
      </c>
      <c r="E37" s="1043" t="s">
        <v>31425</v>
      </c>
      <c r="F37" s="858">
        <v>10</v>
      </c>
      <c r="G37" s="858">
        <f t="shared" si="27"/>
        <v>0</v>
      </c>
      <c r="H37" s="901">
        <v>95</v>
      </c>
      <c r="I37" s="641">
        <f t="shared" si="2"/>
        <v>0</v>
      </c>
      <c r="J37" s="125">
        <f t="shared" si="28"/>
        <v>95</v>
      </c>
      <c r="K37" s="139">
        <f t="shared" si="29"/>
        <v>0</v>
      </c>
      <c r="L37" s="902"/>
      <c r="M37" s="903"/>
      <c r="N37" s="903"/>
      <c r="O37" s="904"/>
      <c r="P37" s="434"/>
      <c r="Q37" s="905"/>
      <c r="R37" s="435"/>
      <c r="S37" s="436"/>
      <c r="T37" s="436"/>
      <c r="U37" s="906"/>
      <c r="V37" s="907"/>
      <c r="W37" s="908"/>
      <c r="X37" s="908"/>
      <c r="Y37" s="909"/>
      <c r="Z37" s="910"/>
      <c r="AA37" s="911"/>
      <c r="AB37" s="912"/>
      <c r="AC37" s="913"/>
      <c r="AD37" s="437"/>
      <c r="AE37" s="438"/>
      <c r="AL37" s="914">
        <f t="shared" si="30"/>
        <v>0</v>
      </c>
      <c r="AM37" s="914">
        <f t="shared" si="31"/>
        <v>0</v>
      </c>
      <c r="AN37" s="914">
        <f t="shared" si="32"/>
        <v>0</v>
      </c>
      <c r="AO37" s="914">
        <f t="shared" si="33"/>
        <v>0</v>
      </c>
      <c r="AP37" s="914">
        <f t="shared" si="34"/>
        <v>0</v>
      </c>
      <c r="AQ37" s="914">
        <f t="shared" si="35"/>
        <v>0</v>
      </c>
      <c r="AR37" s="914">
        <f t="shared" si="36"/>
        <v>0</v>
      </c>
      <c r="AS37" s="915"/>
      <c r="AT37" s="915"/>
      <c r="AU37" s="915">
        <v>10</v>
      </c>
      <c r="AV37" s="915"/>
      <c r="AW37" s="915"/>
      <c r="AX37" s="915"/>
      <c r="AY37" s="915"/>
      <c r="AZ37" s="914">
        <f t="shared" si="37"/>
        <v>0</v>
      </c>
      <c r="BA37" s="914">
        <f t="shared" si="38"/>
        <v>0</v>
      </c>
      <c r="BB37" s="914">
        <f t="shared" si="39"/>
        <v>0</v>
      </c>
      <c r="BC37" s="914">
        <f t="shared" si="40"/>
        <v>0</v>
      </c>
      <c r="BD37" s="914">
        <f t="shared" si="41"/>
        <v>0</v>
      </c>
      <c r="BE37" s="914">
        <f t="shared" si="42"/>
        <v>0</v>
      </c>
      <c r="BF37" s="914">
        <f t="shared" si="43"/>
        <v>0</v>
      </c>
      <c r="BG37" s="914">
        <f t="shared" si="44"/>
        <v>0</v>
      </c>
      <c r="BH37" s="914">
        <f t="shared" si="45"/>
        <v>0</v>
      </c>
      <c r="BI37" s="914">
        <f t="shared" si="46"/>
        <v>0</v>
      </c>
      <c r="BJ37" s="914">
        <f t="shared" si="47"/>
        <v>0</v>
      </c>
      <c r="BK37" s="914">
        <f t="shared" si="48"/>
        <v>0</v>
      </c>
      <c r="BL37" s="915"/>
      <c r="BM37" s="915"/>
      <c r="BN37" s="915"/>
      <c r="BO37" s="915"/>
      <c r="BP37" s="915"/>
      <c r="BQ37" s="915"/>
      <c r="BR37" s="915"/>
      <c r="BS37" s="915"/>
      <c r="BT37" s="915"/>
      <c r="BU37" s="915"/>
      <c r="BV37" s="915"/>
      <c r="BW37" s="915"/>
      <c r="BY37" s="134">
        <v>25</v>
      </c>
      <c r="BZ37" s="916">
        <f t="shared" si="49"/>
        <v>0</v>
      </c>
      <c r="CB37" s="135">
        <v>1.07</v>
      </c>
      <c r="CC37" s="916">
        <f t="shared" si="50"/>
        <v>0</v>
      </c>
      <c r="CD37" s="917">
        <f t="shared" si="51"/>
        <v>0</v>
      </c>
    </row>
    <row r="38" spans="1:82" ht="18" customHeight="1">
      <c r="A38" s="899"/>
      <c r="B38" s="899" t="s">
        <v>32013</v>
      </c>
      <c r="C38" s="899" t="s">
        <v>31426</v>
      </c>
      <c r="D38" s="899" t="s">
        <v>28864</v>
      </c>
      <c r="E38" s="1043" t="s">
        <v>31427</v>
      </c>
      <c r="F38" s="858">
        <v>5</v>
      </c>
      <c r="G38" s="858">
        <f t="shared" si="27"/>
        <v>0</v>
      </c>
      <c r="H38" s="901">
        <v>70</v>
      </c>
      <c r="I38" s="641">
        <f t="shared" si="2"/>
        <v>0</v>
      </c>
      <c r="J38" s="125">
        <f t="shared" si="28"/>
        <v>70</v>
      </c>
      <c r="K38" s="139">
        <f t="shared" si="29"/>
        <v>0</v>
      </c>
      <c r="L38" s="902"/>
      <c r="M38" s="903"/>
      <c r="N38" s="903"/>
      <c r="O38" s="904"/>
      <c r="P38" s="434"/>
      <c r="Q38" s="905"/>
      <c r="R38" s="435"/>
      <c r="S38" s="436"/>
      <c r="T38" s="436"/>
      <c r="U38" s="906"/>
      <c r="V38" s="907"/>
      <c r="W38" s="908"/>
      <c r="X38" s="908"/>
      <c r="Y38" s="909"/>
      <c r="Z38" s="910"/>
      <c r="AA38" s="911"/>
      <c r="AB38" s="912"/>
      <c r="AC38" s="913"/>
      <c r="AD38" s="437"/>
      <c r="AE38" s="438"/>
      <c r="AL38" s="914">
        <f t="shared" si="30"/>
        <v>0</v>
      </c>
      <c r="AM38" s="914">
        <f t="shared" si="31"/>
        <v>0</v>
      </c>
      <c r="AN38" s="914">
        <f t="shared" si="32"/>
        <v>0</v>
      </c>
      <c r="AO38" s="914">
        <f t="shared" si="33"/>
        <v>0</v>
      </c>
      <c r="AP38" s="914">
        <f t="shared" si="34"/>
        <v>0</v>
      </c>
      <c r="AQ38" s="914">
        <f t="shared" si="35"/>
        <v>0</v>
      </c>
      <c r="AR38" s="914">
        <f t="shared" si="36"/>
        <v>0</v>
      </c>
      <c r="AS38" s="915"/>
      <c r="AT38" s="915"/>
      <c r="AU38" s="915">
        <v>5</v>
      </c>
      <c r="AV38" s="915"/>
      <c r="AW38" s="915"/>
      <c r="AX38" s="915"/>
      <c r="AY38" s="915"/>
      <c r="AZ38" s="914">
        <f t="shared" si="37"/>
        <v>0</v>
      </c>
      <c r="BA38" s="914">
        <f t="shared" si="38"/>
        <v>0</v>
      </c>
      <c r="BB38" s="914">
        <f t="shared" si="39"/>
        <v>0</v>
      </c>
      <c r="BC38" s="914">
        <f t="shared" si="40"/>
        <v>0</v>
      </c>
      <c r="BD38" s="914">
        <f t="shared" si="41"/>
        <v>0</v>
      </c>
      <c r="BE38" s="914">
        <f t="shared" si="42"/>
        <v>0</v>
      </c>
      <c r="BF38" s="914">
        <f t="shared" si="43"/>
        <v>0</v>
      </c>
      <c r="BG38" s="914">
        <f t="shared" si="44"/>
        <v>0</v>
      </c>
      <c r="BH38" s="914">
        <f t="shared" si="45"/>
        <v>0</v>
      </c>
      <c r="BI38" s="914">
        <f t="shared" si="46"/>
        <v>0</v>
      </c>
      <c r="BJ38" s="914">
        <f t="shared" si="47"/>
        <v>0</v>
      </c>
      <c r="BK38" s="914">
        <f t="shared" si="48"/>
        <v>0</v>
      </c>
      <c r="BL38" s="915"/>
      <c r="BM38" s="915"/>
      <c r="BN38" s="915"/>
      <c r="BO38" s="915"/>
      <c r="BP38" s="915"/>
      <c r="BQ38" s="915"/>
      <c r="BR38" s="915"/>
      <c r="BS38" s="915"/>
      <c r="BT38" s="915"/>
      <c r="BU38" s="915"/>
      <c r="BV38" s="915"/>
      <c r="BW38" s="915"/>
      <c r="BY38" s="134">
        <v>15</v>
      </c>
      <c r="BZ38" s="916">
        <f t="shared" si="49"/>
        <v>0</v>
      </c>
      <c r="CB38" s="135">
        <v>0.8</v>
      </c>
      <c r="CC38" s="916">
        <f t="shared" si="50"/>
        <v>0</v>
      </c>
      <c r="CD38" s="917">
        <f t="shared" si="51"/>
        <v>0</v>
      </c>
    </row>
    <row r="39" spans="1:82" ht="18" customHeight="1">
      <c r="A39" s="899"/>
      <c r="B39" s="899" t="s">
        <v>32014</v>
      </c>
      <c r="C39" s="899" t="s">
        <v>31428</v>
      </c>
      <c r="D39" s="899" t="s">
        <v>28864</v>
      </c>
      <c r="E39" s="1043" t="s">
        <v>31429</v>
      </c>
      <c r="F39" s="858">
        <v>5</v>
      </c>
      <c r="G39" s="858">
        <f t="shared" si="27"/>
        <v>0</v>
      </c>
      <c r="H39" s="901">
        <v>90</v>
      </c>
      <c r="I39" s="641">
        <f t="shared" si="2"/>
        <v>0</v>
      </c>
      <c r="J39" s="125">
        <f t="shared" si="28"/>
        <v>90</v>
      </c>
      <c r="K39" s="139">
        <f t="shared" si="29"/>
        <v>0</v>
      </c>
      <c r="L39" s="902"/>
      <c r="M39" s="903"/>
      <c r="N39" s="903"/>
      <c r="O39" s="904"/>
      <c r="P39" s="434"/>
      <c r="Q39" s="905"/>
      <c r="R39" s="435"/>
      <c r="S39" s="436"/>
      <c r="T39" s="436"/>
      <c r="U39" s="906"/>
      <c r="V39" s="907"/>
      <c r="W39" s="908"/>
      <c r="X39" s="908"/>
      <c r="Y39" s="909"/>
      <c r="Z39" s="910"/>
      <c r="AA39" s="911"/>
      <c r="AB39" s="912"/>
      <c r="AC39" s="913"/>
      <c r="AD39" s="437"/>
      <c r="AE39" s="438"/>
      <c r="AL39" s="914">
        <f t="shared" si="30"/>
        <v>0</v>
      </c>
      <c r="AM39" s="914">
        <f t="shared" si="31"/>
        <v>0</v>
      </c>
      <c r="AN39" s="914">
        <f t="shared" si="32"/>
        <v>0</v>
      </c>
      <c r="AO39" s="914">
        <f t="shared" si="33"/>
        <v>0</v>
      </c>
      <c r="AP39" s="914">
        <f t="shared" si="34"/>
        <v>0</v>
      </c>
      <c r="AQ39" s="914">
        <f t="shared" si="35"/>
        <v>0</v>
      </c>
      <c r="AR39" s="914">
        <f t="shared" si="36"/>
        <v>0</v>
      </c>
      <c r="AS39" s="915"/>
      <c r="AT39" s="915"/>
      <c r="AU39" s="915">
        <v>5</v>
      </c>
      <c r="AV39" s="915"/>
      <c r="AW39" s="915"/>
      <c r="AX39" s="915"/>
      <c r="AY39" s="915"/>
      <c r="AZ39" s="914">
        <f t="shared" si="37"/>
        <v>0</v>
      </c>
      <c r="BA39" s="914">
        <f t="shared" si="38"/>
        <v>0</v>
      </c>
      <c r="BB39" s="914">
        <f t="shared" si="39"/>
        <v>0</v>
      </c>
      <c r="BC39" s="914">
        <f t="shared" si="40"/>
        <v>0</v>
      </c>
      <c r="BD39" s="914">
        <f t="shared" si="41"/>
        <v>0</v>
      </c>
      <c r="BE39" s="914">
        <f t="shared" si="42"/>
        <v>0</v>
      </c>
      <c r="BF39" s="914">
        <f t="shared" si="43"/>
        <v>0</v>
      </c>
      <c r="BG39" s="914">
        <f t="shared" si="44"/>
        <v>0</v>
      </c>
      <c r="BH39" s="914">
        <f t="shared" si="45"/>
        <v>0</v>
      </c>
      <c r="BI39" s="914">
        <f t="shared" si="46"/>
        <v>0</v>
      </c>
      <c r="BJ39" s="914">
        <f t="shared" si="47"/>
        <v>0</v>
      </c>
      <c r="BK39" s="914">
        <f t="shared" si="48"/>
        <v>0</v>
      </c>
      <c r="BL39" s="915"/>
      <c r="BM39" s="915"/>
      <c r="BN39" s="915"/>
      <c r="BO39" s="915"/>
      <c r="BP39" s="915"/>
      <c r="BQ39" s="915"/>
      <c r="BR39" s="915"/>
      <c r="BS39" s="915"/>
      <c r="BT39" s="915"/>
      <c r="BU39" s="915"/>
      <c r="BV39" s="915"/>
      <c r="BW39" s="915"/>
      <c r="BY39" s="134">
        <v>20</v>
      </c>
      <c r="BZ39" s="916">
        <f t="shared" si="49"/>
        <v>0</v>
      </c>
      <c r="CB39" s="135">
        <v>1.1399999999999999</v>
      </c>
      <c r="CC39" s="916">
        <f t="shared" si="50"/>
        <v>0</v>
      </c>
      <c r="CD39" s="917">
        <f t="shared" si="51"/>
        <v>0</v>
      </c>
    </row>
    <row r="40" spans="1:82" ht="18" customHeight="1">
      <c r="A40" s="899"/>
      <c r="B40" s="899" t="s">
        <v>32015</v>
      </c>
      <c r="C40" s="899" t="s">
        <v>31430</v>
      </c>
      <c r="D40" s="899" t="s">
        <v>28864</v>
      </c>
      <c r="E40" s="1043" t="s">
        <v>31431</v>
      </c>
      <c r="F40" s="858">
        <v>5</v>
      </c>
      <c r="G40" s="858">
        <f t="shared" si="27"/>
        <v>0</v>
      </c>
      <c r="H40" s="901">
        <v>95</v>
      </c>
      <c r="I40" s="641">
        <f t="shared" si="2"/>
        <v>0</v>
      </c>
      <c r="J40" s="125">
        <f t="shared" si="28"/>
        <v>95</v>
      </c>
      <c r="K40" s="139">
        <f t="shared" si="29"/>
        <v>0</v>
      </c>
      <c r="L40" s="902"/>
      <c r="M40" s="903"/>
      <c r="N40" s="903"/>
      <c r="O40" s="904"/>
      <c r="P40" s="434"/>
      <c r="Q40" s="905"/>
      <c r="R40" s="435"/>
      <c r="S40" s="436"/>
      <c r="T40" s="436"/>
      <c r="U40" s="906"/>
      <c r="V40" s="907"/>
      <c r="W40" s="908"/>
      <c r="X40" s="908"/>
      <c r="Y40" s="909"/>
      <c r="Z40" s="910"/>
      <c r="AA40" s="911"/>
      <c r="AB40" s="912"/>
      <c r="AC40" s="913"/>
      <c r="AD40" s="437"/>
      <c r="AE40" s="438"/>
      <c r="AL40" s="914">
        <f t="shared" si="30"/>
        <v>0</v>
      </c>
      <c r="AM40" s="914">
        <f t="shared" si="31"/>
        <v>0</v>
      </c>
      <c r="AN40" s="914">
        <f t="shared" si="32"/>
        <v>0</v>
      </c>
      <c r="AO40" s="914">
        <f t="shared" si="33"/>
        <v>0</v>
      </c>
      <c r="AP40" s="914">
        <f t="shared" si="34"/>
        <v>0</v>
      </c>
      <c r="AQ40" s="914">
        <f t="shared" si="35"/>
        <v>0</v>
      </c>
      <c r="AR40" s="914">
        <f t="shared" si="36"/>
        <v>0</v>
      </c>
      <c r="AS40" s="915"/>
      <c r="AT40" s="915"/>
      <c r="AU40" s="915"/>
      <c r="AV40" s="915">
        <v>5</v>
      </c>
      <c r="AW40" s="915"/>
      <c r="AX40" s="915"/>
      <c r="AY40" s="915"/>
      <c r="AZ40" s="914">
        <f t="shared" si="37"/>
        <v>0</v>
      </c>
      <c r="BA40" s="914">
        <f t="shared" si="38"/>
        <v>0</v>
      </c>
      <c r="BB40" s="914">
        <f t="shared" si="39"/>
        <v>0</v>
      </c>
      <c r="BC40" s="914">
        <f t="shared" si="40"/>
        <v>0</v>
      </c>
      <c r="BD40" s="914">
        <f t="shared" si="41"/>
        <v>0</v>
      </c>
      <c r="BE40" s="914">
        <f t="shared" si="42"/>
        <v>0</v>
      </c>
      <c r="BF40" s="914">
        <f t="shared" si="43"/>
        <v>0</v>
      </c>
      <c r="BG40" s="914">
        <f t="shared" si="44"/>
        <v>0</v>
      </c>
      <c r="BH40" s="914">
        <f t="shared" si="45"/>
        <v>0</v>
      </c>
      <c r="BI40" s="914">
        <f t="shared" si="46"/>
        <v>0</v>
      </c>
      <c r="BJ40" s="914">
        <f t="shared" si="47"/>
        <v>0</v>
      </c>
      <c r="BK40" s="914">
        <f t="shared" si="48"/>
        <v>0</v>
      </c>
      <c r="BL40" s="915"/>
      <c r="BM40" s="915"/>
      <c r="BN40" s="915"/>
      <c r="BO40" s="915"/>
      <c r="BP40" s="915"/>
      <c r="BQ40" s="915"/>
      <c r="BR40" s="915"/>
      <c r="BS40" s="915"/>
      <c r="BT40" s="915"/>
      <c r="BU40" s="915"/>
      <c r="BV40" s="915"/>
      <c r="BW40" s="915"/>
      <c r="BY40" s="134">
        <v>20</v>
      </c>
      <c r="BZ40" s="916">
        <f t="shared" si="49"/>
        <v>0</v>
      </c>
      <c r="CB40" s="135">
        <v>1.29</v>
      </c>
      <c r="CC40" s="916">
        <f t="shared" si="50"/>
        <v>0</v>
      </c>
      <c r="CD40" s="917">
        <f t="shared" si="51"/>
        <v>0</v>
      </c>
    </row>
    <row r="41" spans="1:82" ht="18" customHeight="1">
      <c r="A41" s="899"/>
      <c r="B41" s="899" t="s">
        <v>32016</v>
      </c>
      <c r="C41" s="899" t="s">
        <v>31432</v>
      </c>
      <c r="D41" s="899" t="s">
        <v>28864</v>
      </c>
      <c r="E41" s="1043" t="s">
        <v>31433</v>
      </c>
      <c r="F41" s="858">
        <v>5</v>
      </c>
      <c r="G41" s="858">
        <f t="shared" si="27"/>
        <v>0</v>
      </c>
      <c r="H41" s="901">
        <v>180</v>
      </c>
      <c r="I41" s="641">
        <f t="shared" si="2"/>
        <v>0</v>
      </c>
      <c r="J41" s="125">
        <f t="shared" si="28"/>
        <v>180</v>
      </c>
      <c r="K41" s="139">
        <f t="shared" si="29"/>
        <v>0</v>
      </c>
      <c r="L41" s="902"/>
      <c r="M41" s="903"/>
      <c r="N41" s="903"/>
      <c r="O41" s="904"/>
      <c r="P41" s="434"/>
      <c r="Q41" s="905"/>
      <c r="R41" s="435"/>
      <c r="S41" s="436"/>
      <c r="T41" s="436"/>
      <c r="U41" s="906"/>
      <c r="V41" s="907"/>
      <c r="W41" s="908"/>
      <c r="X41" s="908"/>
      <c r="Y41" s="909"/>
      <c r="Z41" s="910"/>
      <c r="AA41" s="911"/>
      <c r="AB41" s="912"/>
      <c r="AC41" s="913"/>
      <c r="AD41" s="437"/>
      <c r="AE41" s="438"/>
      <c r="AL41" s="914">
        <f t="shared" si="30"/>
        <v>0</v>
      </c>
      <c r="AM41" s="914">
        <f t="shared" si="31"/>
        <v>0</v>
      </c>
      <c r="AN41" s="914">
        <f t="shared" si="32"/>
        <v>0</v>
      </c>
      <c r="AO41" s="914">
        <f t="shared" si="33"/>
        <v>0</v>
      </c>
      <c r="AP41" s="914">
        <f t="shared" si="34"/>
        <v>0</v>
      </c>
      <c r="AQ41" s="914">
        <f t="shared" si="35"/>
        <v>0</v>
      </c>
      <c r="AR41" s="914">
        <f t="shared" si="36"/>
        <v>0</v>
      </c>
      <c r="AS41" s="915"/>
      <c r="AT41" s="915"/>
      <c r="AU41" s="915"/>
      <c r="AV41" s="915"/>
      <c r="AW41" s="915">
        <v>5</v>
      </c>
      <c r="AX41" s="915"/>
      <c r="AY41" s="915"/>
      <c r="AZ41" s="914">
        <f t="shared" si="37"/>
        <v>0</v>
      </c>
      <c r="BA41" s="914">
        <f t="shared" si="38"/>
        <v>0</v>
      </c>
      <c r="BB41" s="914">
        <f t="shared" si="39"/>
        <v>0</v>
      </c>
      <c r="BC41" s="914">
        <f t="shared" si="40"/>
        <v>0</v>
      </c>
      <c r="BD41" s="914">
        <f t="shared" si="41"/>
        <v>0</v>
      </c>
      <c r="BE41" s="914">
        <f t="shared" si="42"/>
        <v>0</v>
      </c>
      <c r="BF41" s="914">
        <f t="shared" si="43"/>
        <v>0</v>
      </c>
      <c r="BG41" s="914">
        <f t="shared" si="44"/>
        <v>0</v>
      </c>
      <c r="BH41" s="914">
        <f t="shared" si="45"/>
        <v>0</v>
      </c>
      <c r="BI41" s="914">
        <f t="shared" si="46"/>
        <v>0</v>
      </c>
      <c r="BJ41" s="914">
        <f t="shared" si="47"/>
        <v>0</v>
      </c>
      <c r="BK41" s="914">
        <f t="shared" si="48"/>
        <v>0</v>
      </c>
      <c r="BL41" s="915"/>
      <c r="BM41" s="915"/>
      <c r="BN41" s="915"/>
      <c r="BO41" s="915"/>
      <c r="BP41" s="915"/>
      <c r="BQ41" s="915"/>
      <c r="BR41" s="915"/>
      <c r="BS41" s="915"/>
      <c r="BT41" s="915"/>
      <c r="BU41" s="915"/>
      <c r="BV41" s="915"/>
      <c r="BW41" s="915"/>
      <c r="BY41" s="134">
        <v>20</v>
      </c>
      <c r="BZ41" s="916">
        <f t="shared" si="49"/>
        <v>0</v>
      </c>
      <c r="CB41" s="135">
        <v>2.78</v>
      </c>
      <c r="CC41" s="916">
        <f t="shared" si="50"/>
        <v>0</v>
      </c>
      <c r="CD41" s="917">
        <f t="shared" si="51"/>
        <v>0</v>
      </c>
    </row>
    <row r="42" spans="1:82" ht="18" customHeight="1">
      <c r="A42" s="899"/>
      <c r="B42" s="899" t="s">
        <v>32017</v>
      </c>
      <c r="C42" s="899" t="s">
        <v>31434</v>
      </c>
      <c r="D42" s="899" t="s">
        <v>28864</v>
      </c>
      <c r="E42" s="1043" t="s">
        <v>31435</v>
      </c>
      <c r="F42" s="858">
        <v>5</v>
      </c>
      <c r="G42" s="858">
        <f t="shared" si="27"/>
        <v>0</v>
      </c>
      <c r="H42" s="901">
        <v>250</v>
      </c>
      <c r="I42" s="641">
        <f t="shared" si="2"/>
        <v>0</v>
      </c>
      <c r="J42" s="125">
        <f t="shared" si="28"/>
        <v>250</v>
      </c>
      <c r="K42" s="139">
        <f t="shared" si="29"/>
        <v>0</v>
      </c>
      <c r="L42" s="902"/>
      <c r="M42" s="903"/>
      <c r="N42" s="903"/>
      <c r="O42" s="904"/>
      <c r="P42" s="434"/>
      <c r="Q42" s="905"/>
      <c r="R42" s="435"/>
      <c r="S42" s="436"/>
      <c r="T42" s="436"/>
      <c r="U42" s="906"/>
      <c r="V42" s="907"/>
      <c r="W42" s="908"/>
      <c r="X42" s="908"/>
      <c r="Y42" s="909"/>
      <c r="Z42" s="910"/>
      <c r="AA42" s="911"/>
      <c r="AB42" s="912"/>
      <c r="AC42" s="913"/>
      <c r="AD42" s="437"/>
      <c r="AE42" s="438"/>
      <c r="AL42" s="914">
        <f t="shared" si="30"/>
        <v>0</v>
      </c>
      <c r="AM42" s="914">
        <f t="shared" si="31"/>
        <v>0</v>
      </c>
      <c r="AN42" s="914">
        <f t="shared" si="32"/>
        <v>0</v>
      </c>
      <c r="AO42" s="914">
        <f t="shared" si="33"/>
        <v>0</v>
      </c>
      <c r="AP42" s="914">
        <f t="shared" si="34"/>
        <v>0</v>
      </c>
      <c r="AQ42" s="914">
        <f t="shared" si="35"/>
        <v>0</v>
      </c>
      <c r="AR42" s="914">
        <f t="shared" si="36"/>
        <v>0</v>
      </c>
      <c r="AS42" s="915"/>
      <c r="AT42" s="915"/>
      <c r="AU42" s="915"/>
      <c r="AV42" s="915"/>
      <c r="AW42" s="915"/>
      <c r="AX42" s="915">
        <v>5</v>
      </c>
      <c r="AY42" s="915"/>
      <c r="AZ42" s="914">
        <f t="shared" si="37"/>
        <v>0</v>
      </c>
      <c r="BA42" s="914">
        <f t="shared" si="38"/>
        <v>0</v>
      </c>
      <c r="BB42" s="914">
        <f t="shared" si="39"/>
        <v>0</v>
      </c>
      <c r="BC42" s="914">
        <f t="shared" si="40"/>
        <v>0</v>
      </c>
      <c r="BD42" s="914">
        <f t="shared" si="41"/>
        <v>0</v>
      </c>
      <c r="BE42" s="914">
        <f t="shared" si="42"/>
        <v>0</v>
      </c>
      <c r="BF42" s="914">
        <f t="shared" si="43"/>
        <v>0</v>
      </c>
      <c r="BG42" s="914">
        <f t="shared" si="44"/>
        <v>0</v>
      </c>
      <c r="BH42" s="914">
        <f t="shared" si="45"/>
        <v>0</v>
      </c>
      <c r="BI42" s="914">
        <f t="shared" si="46"/>
        <v>0</v>
      </c>
      <c r="BJ42" s="914">
        <f t="shared" si="47"/>
        <v>0</v>
      </c>
      <c r="BK42" s="914">
        <f t="shared" si="48"/>
        <v>0</v>
      </c>
      <c r="BL42" s="915"/>
      <c r="BM42" s="915"/>
      <c r="BN42" s="915"/>
      <c r="BO42" s="915"/>
      <c r="BP42" s="915"/>
      <c r="BQ42" s="915"/>
      <c r="BR42" s="915"/>
      <c r="BS42" s="915"/>
      <c r="BT42" s="915"/>
      <c r="BU42" s="915"/>
      <c r="BV42" s="915"/>
      <c r="BW42" s="915"/>
      <c r="BY42" s="134">
        <v>20</v>
      </c>
      <c r="BZ42" s="916">
        <f t="shared" si="49"/>
        <v>0</v>
      </c>
      <c r="CB42" s="135">
        <v>2.56</v>
      </c>
      <c r="CC42" s="916">
        <f t="shared" si="50"/>
        <v>0</v>
      </c>
      <c r="CD42" s="917">
        <f t="shared" si="51"/>
        <v>0</v>
      </c>
    </row>
    <row r="43" spans="1:82" ht="18" customHeight="1">
      <c r="A43" s="899"/>
      <c r="B43" s="899" t="s">
        <v>32018</v>
      </c>
      <c r="C43" s="899" t="s">
        <v>31436</v>
      </c>
      <c r="D43" s="899" t="s">
        <v>28864</v>
      </c>
      <c r="E43" s="1043" t="s">
        <v>31437</v>
      </c>
      <c r="F43" s="858">
        <v>3</v>
      </c>
      <c r="G43" s="858">
        <f t="shared" si="27"/>
        <v>0</v>
      </c>
      <c r="H43" s="901">
        <v>180</v>
      </c>
      <c r="I43" s="641">
        <f t="shared" si="2"/>
        <v>0</v>
      </c>
      <c r="J43" s="125">
        <f t="shared" si="28"/>
        <v>180</v>
      </c>
      <c r="K43" s="139">
        <f t="shared" si="29"/>
        <v>0</v>
      </c>
      <c r="L43" s="902"/>
      <c r="M43" s="903"/>
      <c r="N43" s="903"/>
      <c r="O43" s="904"/>
      <c r="P43" s="434"/>
      <c r="Q43" s="905"/>
      <c r="R43" s="435"/>
      <c r="S43" s="436"/>
      <c r="T43" s="436"/>
      <c r="U43" s="906"/>
      <c r="V43" s="907"/>
      <c r="W43" s="908"/>
      <c r="X43" s="908"/>
      <c r="Y43" s="909"/>
      <c r="Z43" s="910"/>
      <c r="AA43" s="911"/>
      <c r="AB43" s="912"/>
      <c r="AC43" s="913"/>
      <c r="AD43" s="437"/>
      <c r="AE43" s="438"/>
      <c r="AL43" s="914">
        <f t="shared" si="30"/>
        <v>0</v>
      </c>
      <c r="AM43" s="914">
        <f t="shared" si="31"/>
        <v>0</v>
      </c>
      <c r="AN43" s="914">
        <f t="shared" si="32"/>
        <v>0</v>
      </c>
      <c r="AO43" s="914">
        <f t="shared" si="33"/>
        <v>0</v>
      </c>
      <c r="AP43" s="914">
        <f t="shared" si="34"/>
        <v>0</v>
      </c>
      <c r="AQ43" s="914">
        <f t="shared" si="35"/>
        <v>0</v>
      </c>
      <c r="AR43" s="914">
        <f t="shared" si="36"/>
        <v>0</v>
      </c>
      <c r="AS43" s="915"/>
      <c r="AT43" s="915"/>
      <c r="AU43" s="915"/>
      <c r="AV43" s="915"/>
      <c r="AW43" s="915">
        <v>3</v>
      </c>
      <c r="AX43" s="915"/>
      <c r="AY43" s="915"/>
      <c r="AZ43" s="914">
        <f t="shared" si="37"/>
        <v>0</v>
      </c>
      <c r="BA43" s="914">
        <f t="shared" si="38"/>
        <v>0</v>
      </c>
      <c r="BB43" s="914">
        <f t="shared" si="39"/>
        <v>0</v>
      </c>
      <c r="BC43" s="914">
        <f t="shared" si="40"/>
        <v>0</v>
      </c>
      <c r="BD43" s="914">
        <f t="shared" si="41"/>
        <v>0</v>
      </c>
      <c r="BE43" s="914">
        <f t="shared" si="42"/>
        <v>0</v>
      </c>
      <c r="BF43" s="914">
        <f t="shared" si="43"/>
        <v>0</v>
      </c>
      <c r="BG43" s="914">
        <f t="shared" si="44"/>
        <v>0</v>
      </c>
      <c r="BH43" s="914">
        <f t="shared" si="45"/>
        <v>0</v>
      </c>
      <c r="BI43" s="914">
        <f t="shared" si="46"/>
        <v>0</v>
      </c>
      <c r="BJ43" s="914">
        <f t="shared" si="47"/>
        <v>0</v>
      </c>
      <c r="BK43" s="914">
        <f t="shared" si="48"/>
        <v>0</v>
      </c>
      <c r="BL43" s="915"/>
      <c r="BM43" s="915"/>
      <c r="BN43" s="915"/>
      <c r="BO43" s="915"/>
      <c r="BP43" s="915"/>
      <c r="BQ43" s="915"/>
      <c r="BR43" s="915"/>
      <c r="BS43" s="915"/>
      <c r="BT43" s="915"/>
      <c r="BU43" s="915"/>
      <c r="BV43" s="915"/>
      <c r="BW43" s="915"/>
      <c r="BY43" s="134">
        <v>18</v>
      </c>
      <c r="BZ43" s="916">
        <f t="shared" si="49"/>
        <v>0</v>
      </c>
      <c r="CB43" s="135">
        <v>1.95</v>
      </c>
      <c r="CC43" s="916">
        <f t="shared" si="50"/>
        <v>0</v>
      </c>
      <c r="CD43" s="917">
        <f t="shared" si="51"/>
        <v>0</v>
      </c>
    </row>
    <row r="44" spans="1:82" ht="18" customHeight="1">
      <c r="A44" s="899"/>
      <c r="B44" s="899" t="s">
        <v>32019</v>
      </c>
      <c r="C44" s="899" t="s">
        <v>31438</v>
      </c>
      <c r="D44" s="899" t="s">
        <v>28864</v>
      </c>
      <c r="E44" s="1043" t="s">
        <v>31439</v>
      </c>
      <c r="F44" s="858">
        <v>2</v>
      </c>
      <c r="G44" s="858">
        <f t="shared" si="27"/>
        <v>0</v>
      </c>
      <c r="H44" s="901">
        <v>130</v>
      </c>
      <c r="I44" s="641">
        <f t="shared" si="2"/>
        <v>0</v>
      </c>
      <c r="J44" s="125">
        <f t="shared" si="28"/>
        <v>130</v>
      </c>
      <c r="K44" s="139">
        <f t="shared" si="29"/>
        <v>0</v>
      </c>
      <c r="L44" s="902"/>
      <c r="M44" s="903"/>
      <c r="N44" s="903"/>
      <c r="O44" s="904"/>
      <c r="P44" s="434"/>
      <c r="Q44" s="905"/>
      <c r="R44" s="435"/>
      <c r="S44" s="436"/>
      <c r="T44" s="436"/>
      <c r="U44" s="906"/>
      <c r="V44" s="907"/>
      <c r="W44" s="908"/>
      <c r="X44" s="908"/>
      <c r="Y44" s="909"/>
      <c r="Z44" s="910"/>
      <c r="AA44" s="911"/>
      <c r="AB44" s="912"/>
      <c r="AC44" s="913"/>
      <c r="AD44" s="437"/>
      <c r="AE44" s="438"/>
      <c r="AL44" s="914">
        <f t="shared" si="30"/>
        <v>0</v>
      </c>
      <c r="AM44" s="914">
        <f t="shared" si="31"/>
        <v>0</v>
      </c>
      <c r="AN44" s="914">
        <f t="shared" si="32"/>
        <v>0</v>
      </c>
      <c r="AO44" s="914">
        <f t="shared" si="33"/>
        <v>0</v>
      </c>
      <c r="AP44" s="914">
        <f t="shared" si="34"/>
        <v>0</v>
      </c>
      <c r="AQ44" s="914">
        <f t="shared" si="35"/>
        <v>0</v>
      </c>
      <c r="AR44" s="914">
        <f t="shared" si="36"/>
        <v>0</v>
      </c>
      <c r="AS44" s="915"/>
      <c r="AT44" s="915"/>
      <c r="AU44" s="915"/>
      <c r="AV44" s="915"/>
      <c r="AW44" s="915"/>
      <c r="AX44" s="915">
        <v>2</v>
      </c>
      <c r="AY44" s="915"/>
      <c r="AZ44" s="914">
        <f t="shared" si="37"/>
        <v>0</v>
      </c>
      <c r="BA44" s="914">
        <f t="shared" si="38"/>
        <v>0</v>
      </c>
      <c r="BB44" s="914">
        <f t="shared" si="39"/>
        <v>0</v>
      </c>
      <c r="BC44" s="914">
        <f t="shared" si="40"/>
        <v>0</v>
      </c>
      <c r="BD44" s="914">
        <f t="shared" si="41"/>
        <v>0</v>
      </c>
      <c r="BE44" s="914">
        <f t="shared" si="42"/>
        <v>0</v>
      </c>
      <c r="BF44" s="914">
        <f t="shared" si="43"/>
        <v>0</v>
      </c>
      <c r="BG44" s="914">
        <f t="shared" si="44"/>
        <v>0</v>
      </c>
      <c r="BH44" s="914">
        <f t="shared" si="45"/>
        <v>0</v>
      </c>
      <c r="BI44" s="914">
        <f t="shared" si="46"/>
        <v>0</v>
      </c>
      <c r="BJ44" s="914">
        <f t="shared" si="47"/>
        <v>0</v>
      </c>
      <c r="BK44" s="914">
        <f t="shared" si="48"/>
        <v>0</v>
      </c>
      <c r="BL44" s="915"/>
      <c r="BM44" s="915"/>
      <c r="BN44" s="915"/>
      <c r="BO44" s="915"/>
      <c r="BP44" s="915"/>
      <c r="BQ44" s="915"/>
      <c r="BR44" s="915"/>
      <c r="BS44" s="915"/>
      <c r="BT44" s="915"/>
      <c r="BU44" s="915"/>
      <c r="BV44" s="915"/>
      <c r="BW44" s="915"/>
      <c r="BY44" s="134">
        <v>12</v>
      </c>
      <c r="BZ44" s="916">
        <f t="shared" si="49"/>
        <v>0</v>
      </c>
      <c r="CB44" s="135">
        <v>1.52</v>
      </c>
      <c r="CC44" s="916">
        <f t="shared" si="50"/>
        <v>0</v>
      </c>
      <c r="CD44" s="917">
        <f t="shared" si="51"/>
        <v>0</v>
      </c>
    </row>
    <row r="45" spans="1:82" ht="18" customHeight="1">
      <c r="A45" s="899"/>
      <c r="B45" s="899" t="s">
        <v>32020</v>
      </c>
      <c r="C45" s="899" t="s">
        <v>31440</v>
      </c>
      <c r="D45" s="899" t="s">
        <v>28864</v>
      </c>
      <c r="E45" s="1043" t="s">
        <v>31441</v>
      </c>
      <c r="F45" s="858">
        <v>2</v>
      </c>
      <c r="G45" s="858">
        <f t="shared" si="27"/>
        <v>0</v>
      </c>
      <c r="H45" s="901">
        <v>180</v>
      </c>
      <c r="I45" s="641">
        <f t="shared" si="2"/>
        <v>0</v>
      </c>
      <c r="J45" s="125">
        <f t="shared" si="28"/>
        <v>180</v>
      </c>
      <c r="K45" s="139">
        <f t="shared" si="29"/>
        <v>0</v>
      </c>
      <c r="L45" s="902"/>
      <c r="M45" s="903"/>
      <c r="N45" s="903"/>
      <c r="O45" s="904"/>
      <c r="P45" s="434"/>
      <c r="Q45" s="905"/>
      <c r="R45" s="435"/>
      <c r="S45" s="436"/>
      <c r="T45" s="436"/>
      <c r="U45" s="906"/>
      <c r="V45" s="907"/>
      <c r="W45" s="908"/>
      <c r="X45" s="908"/>
      <c r="Y45" s="909"/>
      <c r="Z45" s="910"/>
      <c r="AA45" s="911"/>
      <c r="AB45" s="912"/>
      <c r="AC45" s="913"/>
      <c r="AD45" s="437"/>
      <c r="AE45" s="438"/>
      <c r="AL45" s="914">
        <f t="shared" si="30"/>
        <v>0</v>
      </c>
      <c r="AM45" s="914">
        <f t="shared" si="31"/>
        <v>0</v>
      </c>
      <c r="AN45" s="914">
        <f t="shared" si="32"/>
        <v>0</v>
      </c>
      <c r="AO45" s="914">
        <f t="shared" si="33"/>
        <v>0</v>
      </c>
      <c r="AP45" s="914">
        <f t="shared" si="34"/>
        <v>0</v>
      </c>
      <c r="AQ45" s="914">
        <f t="shared" si="35"/>
        <v>0</v>
      </c>
      <c r="AR45" s="914">
        <f t="shared" si="36"/>
        <v>0</v>
      </c>
      <c r="AS45" s="915"/>
      <c r="AT45" s="915"/>
      <c r="AU45" s="915"/>
      <c r="AV45" s="915"/>
      <c r="AW45" s="915"/>
      <c r="AX45" s="915">
        <v>2</v>
      </c>
      <c r="AY45" s="915"/>
      <c r="AZ45" s="914">
        <f t="shared" si="37"/>
        <v>0</v>
      </c>
      <c r="BA45" s="914">
        <f t="shared" si="38"/>
        <v>0</v>
      </c>
      <c r="BB45" s="914">
        <f t="shared" si="39"/>
        <v>0</v>
      </c>
      <c r="BC45" s="914">
        <f t="shared" si="40"/>
        <v>0</v>
      </c>
      <c r="BD45" s="914">
        <f t="shared" si="41"/>
        <v>0</v>
      </c>
      <c r="BE45" s="914">
        <f t="shared" si="42"/>
        <v>0</v>
      </c>
      <c r="BF45" s="914">
        <f t="shared" si="43"/>
        <v>0</v>
      </c>
      <c r="BG45" s="914">
        <f t="shared" si="44"/>
        <v>0</v>
      </c>
      <c r="BH45" s="914">
        <f t="shared" si="45"/>
        <v>0</v>
      </c>
      <c r="BI45" s="914">
        <f t="shared" si="46"/>
        <v>0</v>
      </c>
      <c r="BJ45" s="914">
        <f t="shared" si="47"/>
        <v>0</v>
      </c>
      <c r="BK45" s="914">
        <f t="shared" si="48"/>
        <v>0</v>
      </c>
      <c r="BL45" s="915"/>
      <c r="BM45" s="915"/>
      <c r="BN45" s="915"/>
      <c r="BO45" s="915"/>
      <c r="BP45" s="915"/>
      <c r="BQ45" s="915"/>
      <c r="BR45" s="915"/>
      <c r="BS45" s="915"/>
      <c r="BT45" s="915"/>
      <c r="BU45" s="915"/>
      <c r="BV45" s="915"/>
      <c r="BW45" s="915"/>
      <c r="BY45" s="134">
        <v>16</v>
      </c>
      <c r="BZ45" s="916">
        <f t="shared" si="49"/>
        <v>0</v>
      </c>
      <c r="CB45" s="135">
        <v>2.2400000000000002</v>
      </c>
      <c r="CC45" s="916">
        <f t="shared" si="50"/>
        <v>0</v>
      </c>
      <c r="CD45" s="917">
        <f t="shared" si="51"/>
        <v>0</v>
      </c>
    </row>
    <row r="46" spans="1:82" ht="18" customHeight="1">
      <c r="A46" s="899"/>
      <c r="B46" s="899" t="s">
        <v>32021</v>
      </c>
      <c r="C46" s="899" t="s">
        <v>31442</v>
      </c>
      <c r="D46" s="899" t="s">
        <v>28864</v>
      </c>
      <c r="E46" s="1043" t="s">
        <v>31443</v>
      </c>
      <c r="F46" s="858">
        <v>2</v>
      </c>
      <c r="G46" s="858">
        <f t="shared" si="27"/>
        <v>0</v>
      </c>
      <c r="H46" s="901">
        <v>200</v>
      </c>
      <c r="I46" s="641">
        <f t="shared" si="2"/>
        <v>0</v>
      </c>
      <c r="J46" s="125">
        <f t="shared" si="28"/>
        <v>200</v>
      </c>
      <c r="K46" s="139">
        <f t="shared" si="29"/>
        <v>0</v>
      </c>
      <c r="L46" s="902"/>
      <c r="M46" s="903"/>
      <c r="N46" s="903"/>
      <c r="O46" s="904"/>
      <c r="P46" s="434"/>
      <c r="Q46" s="905"/>
      <c r="R46" s="435"/>
      <c r="S46" s="436"/>
      <c r="T46" s="436"/>
      <c r="U46" s="906"/>
      <c r="V46" s="907"/>
      <c r="W46" s="908"/>
      <c r="X46" s="908"/>
      <c r="Y46" s="909"/>
      <c r="Z46" s="910"/>
      <c r="AA46" s="911"/>
      <c r="AB46" s="912"/>
      <c r="AC46" s="913"/>
      <c r="AD46" s="437"/>
      <c r="AE46" s="438"/>
      <c r="AL46" s="914">
        <f t="shared" si="30"/>
        <v>0</v>
      </c>
      <c r="AM46" s="914">
        <f t="shared" si="31"/>
        <v>0</v>
      </c>
      <c r="AN46" s="914">
        <f t="shared" si="32"/>
        <v>0</v>
      </c>
      <c r="AO46" s="914">
        <f t="shared" si="33"/>
        <v>0</v>
      </c>
      <c r="AP46" s="914">
        <f t="shared" si="34"/>
        <v>0</v>
      </c>
      <c r="AQ46" s="914">
        <f t="shared" si="35"/>
        <v>0</v>
      </c>
      <c r="AR46" s="914">
        <f t="shared" si="36"/>
        <v>0</v>
      </c>
      <c r="AS46" s="915"/>
      <c r="AT46" s="915"/>
      <c r="AU46" s="915"/>
      <c r="AV46" s="915"/>
      <c r="AW46" s="915"/>
      <c r="AX46" s="915"/>
      <c r="AY46" s="915">
        <v>2</v>
      </c>
      <c r="AZ46" s="914">
        <f t="shared" si="37"/>
        <v>0</v>
      </c>
      <c r="BA46" s="914">
        <f t="shared" si="38"/>
        <v>0</v>
      </c>
      <c r="BB46" s="914">
        <f t="shared" si="39"/>
        <v>0</v>
      </c>
      <c r="BC46" s="914">
        <f t="shared" si="40"/>
        <v>0</v>
      </c>
      <c r="BD46" s="914">
        <f t="shared" si="41"/>
        <v>0</v>
      </c>
      <c r="BE46" s="914">
        <f t="shared" si="42"/>
        <v>0</v>
      </c>
      <c r="BF46" s="914">
        <f t="shared" si="43"/>
        <v>0</v>
      </c>
      <c r="BG46" s="914">
        <f t="shared" si="44"/>
        <v>0</v>
      </c>
      <c r="BH46" s="914">
        <f t="shared" si="45"/>
        <v>0</v>
      </c>
      <c r="BI46" s="914">
        <f t="shared" si="46"/>
        <v>0</v>
      </c>
      <c r="BJ46" s="914">
        <f t="shared" si="47"/>
        <v>0</v>
      </c>
      <c r="BK46" s="914">
        <f t="shared" si="48"/>
        <v>0</v>
      </c>
      <c r="BL46" s="915"/>
      <c r="BM46" s="915"/>
      <c r="BN46" s="915"/>
      <c r="BO46" s="915"/>
      <c r="BP46" s="915"/>
      <c r="BQ46" s="915"/>
      <c r="BR46" s="915"/>
      <c r="BS46" s="915"/>
      <c r="BT46" s="915"/>
      <c r="BU46" s="915"/>
      <c r="BV46" s="915"/>
      <c r="BW46" s="915"/>
      <c r="BY46" s="134">
        <v>16</v>
      </c>
      <c r="BZ46" s="916">
        <f t="shared" si="49"/>
        <v>0</v>
      </c>
      <c r="CB46" s="135">
        <v>2.52</v>
      </c>
      <c r="CC46" s="916">
        <f t="shared" si="50"/>
        <v>0</v>
      </c>
      <c r="CD46" s="917">
        <f t="shared" si="51"/>
        <v>0</v>
      </c>
    </row>
    <row r="47" spans="1:82" ht="18" customHeight="1">
      <c r="A47" s="899"/>
      <c r="B47" s="899" t="s">
        <v>32022</v>
      </c>
      <c r="C47" s="899" t="s">
        <v>31444</v>
      </c>
      <c r="D47" s="899" t="s">
        <v>28864</v>
      </c>
      <c r="E47" s="1043" t="s">
        <v>31445</v>
      </c>
      <c r="F47" s="858">
        <v>1</v>
      </c>
      <c r="G47" s="858">
        <f t="shared" si="27"/>
        <v>0</v>
      </c>
      <c r="H47" s="901">
        <v>120</v>
      </c>
      <c r="I47" s="641">
        <f t="shared" si="2"/>
        <v>0</v>
      </c>
      <c r="J47" s="125">
        <f t="shared" si="28"/>
        <v>120</v>
      </c>
      <c r="K47" s="139">
        <f t="shared" si="29"/>
        <v>0</v>
      </c>
      <c r="L47" s="902"/>
      <c r="M47" s="903"/>
      <c r="N47" s="903"/>
      <c r="O47" s="904"/>
      <c r="P47" s="434"/>
      <c r="Q47" s="905"/>
      <c r="R47" s="435"/>
      <c r="S47" s="436"/>
      <c r="T47" s="436"/>
      <c r="U47" s="906"/>
      <c r="V47" s="907"/>
      <c r="W47" s="908"/>
      <c r="X47" s="908"/>
      <c r="Y47" s="909"/>
      <c r="Z47" s="910"/>
      <c r="AA47" s="911"/>
      <c r="AB47" s="912"/>
      <c r="AC47" s="913"/>
      <c r="AD47" s="437"/>
      <c r="AE47" s="438"/>
      <c r="AL47" s="914">
        <f t="shared" si="30"/>
        <v>0</v>
      </c>
      <c r="AM47" s="914">
        <f t="shared" si="31"/>
        <v>0</v>
      </c>
      <c r="AN47" s="914">
        <f t="shared" si="32"/>
        <v>0</v>
      </c>
      <c r="AO47" s="914">
        <f t="shared" si="33"/>
        <v>0</v>
      </c>
      <c r="AP47" s="914">
        <f t="shared" si="34"/>
        <v>0</v>
      </c>
      <c r="AQ47" s="914">
        <f t="shared" si="35"/>
        <v>0</v>
      </c>
      <c r="AR47" s="914">
        <f t="shared" si="36"/>
        <v>0</v>
      </c>
      <c r="AS47" s="915"/>
      <c r="AT47" s="915"/>
      <c r="AU47" s="915"/>
      <c r="AV47" s="915"/>
      <c r="AW47" s="915"/>
      <c r="AX47" s="915"/>
      <c r="AY47" s="915">
        <v>1</v>
      </c>
      <c r="AZ47" s="914">
        <f t="shared" si="37"/>
        <v>0</v>
      </c>
      <c r="BA47" s="914">
        <f t="shared" si="38"/>
        <v>0</v>
      </c>
      <c r="BB47" s="914">
        <f t="shared" si="39"/>
        <v>0</v>
      </c>
      <c r="BC47" s="914">
        <f t="shared" si="40"/>
        <v>0</v>
      </c>
      <c r="BD47" s="914">
        <f t="shared" si="41"/>
        <v>0</v>
      </c>
      <c r="BE47" s="914">
        <f t="shared" si="42"/>
        <v>0</v>
      </c>
      <c r="BF47" s="914">
        <f t="shared" si="43"/>
        <v>0</v>
      </c>
      <c r="BG47" s="914">
        <f t="shared" si="44"/>
        <v>0</v>
      </c>
      <c r="BH47" s="914">
        <f t="shared" si="45"/>
        <v>0</v>
      </c>
      <c r="BI47" s="914">
        <f t="shared" si="46"/>
        <v>0</v>
      </c>
      <c r="BJ47" s="914">
        <f t="shared" si="47"/>
        <v>0</v>
      </c>
      <c r="BK47" s="914">
        <f t="shared" si="48"/>
        <v>0</v>
      </c>
      <c r="BL47" s="915"/>
      <c r="BM47" s="915"/>
      <c r="BN47" s="915"/>
      <c r="BO47" s="915"/>
      <c r="BP47" s="915"/>
      <c r="BQ47" s="915"/>
      <c r="BR47" s="915"/>
      <c r="BS47" s="915"/>
      <c r="BT47" s="915"/>
      <c r="BU47" s="915"/>
      <c r="BV47" s="915"/>
      <c r="BW47" s="915"/>
      <c r="BY47" s="134">
        <v>8</v>
      </c>
      <c r="BZ47" s="916">
        <f t="shared" si="49"/>
        <v>0</v>
      </c>
      <c r="CB47" s="135">
        <v>1.57</v>
      </c>
      <c r="CC47" s="916">
        <f t="shared" si="50"/>
        <v>0</v>
      </c>
      <c r="CD47" s="917">
        <f t="shared" si="51"/>
        <v>0</v>
      </c>
    </row>
    <row r="48" spans="1:82" ht="18" customHeight="1">
      <c r="A48" s="899"/>
      <c r="B48" s="899" t="s">
        <v>32023</v>
      </c>
      <c r="C48" s="899" t="s">
        <v>31446</v>
      </c>
      <c r="D48" s="899" t="s">
        <v>28864</v>
      </c>
      <c r="E48" s="1043" t="s">
        <v>31447</v>
      </c>
      <c r="F48" s="858">
        <v>3</v>
      </c>
      <c r="G48" s="858">
        <f t="shared" si="27"/>
        <v>0</v>
      </c>
      <c r="H48" s="901">
        <v>90</v>
      </c>
      <c r="I48" s="641">
        <f t="shared" si="2"/>
        <v>0</v>
      </c>
      <c r="J48" s="125">
        <f t="shared" si="28"/>
        <v>90</v>
      </c>
      <c r="K48" s="139">
        <f t="shared" si="29"/>
        <v>0</v>
      </c>
      <c r="L48" s="902"/>
      <c r="M48" s="903"/>
      <c r="N48" s="903"/>
      <c r="O48" s="904"/>
      <c r="P48" s="434"/>
      <c r="Q48" s="905"/>
      <c r="R48" s="435"/>
      <c r="S48" s="436"/>
      <c r="T48" s="436"/>
      <c r="U48" s="906"/>
      <c r="V48" s="907"/>
      <c r="W48" s="908"/>
      <c r="X48" s="908"/>
      <c r="Y48" s="909"/>
      <c r="Z48" s="910"/>
      <c r="AA48" s="911"/>
      <c r="AB48" s="912"/>
      <c r="AC48" s="913"/>
      <c r="AD48" s="437"/>
      <c r="AE48" s="438"/>
      <c r="AL48" s="914">
        <f t="shared" si="30"/>
        <v>0</v>
      </c>
      <c r="AM48" s="914">
        <f t="shared" si="31"/>
        <v>0</v>
      </c>
      <c r="AN48" s="914">
        <f t="shared" si="32"/>
        <v>0</v>
      </c>
      <c r="AO48" s="914">
        <f t="shared" si="33"/>
        <v>0</v>
      </c>
      <c r="AP48" s="914">
        <f t="shared" si="34"/>
        <v>0</v>
      </c>
      <c r="AQ48" s="914">
        <f t="shared" si="35"/>
        <v>0</v>
      </c>
      <c r="AR48" s="914">
        <f t="shared" si="36"/>
        <v>0</v>
      </c>
      <c r="AS48" s="915"/>
      <c r="AT48" s="915"/>
      <c r="AU48" s="915"/>
      <c r="AV48" s="915">
        <v>3</v>
      </c>
      <c r="AW48" s="915"/>
      <c r="AX48" s="915"/>
      <c r="AY48" s="915"/>
      <c r="AZ48" s="914">
        <f t="shared" si="37"/>
        <v>0</v>
      </c>
      <c r="BA48" s="914">
        <f t="shared" si="38"/>
        <v>0</v>
      </c>
      <c r="BB48" s="914">
        <f t="shared" si="39"/>
        <v>0</v>
      </c>
      <c r="BC48" s="914">
        <f t="shared" si="40"/>
        <v>0</v>
      </c>
      <c r="BD48" s="914">
        <f t="shared" si="41"/>
        <v>0</v>
      </c>
      <c r="BE48" s="914">
        <f t="shared" si="42"/>
        <v>0</v>
      </c>
      <c r="BF48" s="914">
        <f t="shared" si="43"/>
        <v>0</v>
      </c>
      <c r="BG48" s="914">
        <f t="shared" si="44"/>
        <v>0</v>
      </c>
      <c r="BH48" s="914">
        <f t="shared" si="45"/>
        <v>0</v>
      </c>
      <c r="BI48" s="914">
        <f t="shared" si="46"/>
        <v>0</v>
      </c>
      <c r="BJ48" s="914">
        <f t="shared" si="47"/>
        <v>0</v>
      </c>
      <c r="BK48" s="914">
        <f t="shared" si="48"/>
        <v>0</v>
      </c>
      <c r="BL48" s="915"/>
      <c r="BM48" s="915"/>
      <c r="BN48" s="915"/>
      <c r="BO48" s="915"/>
      <c r="BP48" s="915"/>
      <c r="BQ48" s="915"/>
      <c r="BR48" s="915"/>
      <c r="BS48" s="915"/>
      <c r="BT48" s="915"/>
      <c r="BU48" s="915"/>
      <c r="BV48" s="915"/>
      <c r="BW48" s="915"/>
      <c r="BY48" s="134">
        <v>12</v>
      </c>
      <c r="BZ48" s="916">
        <f t="shared" si="49"/>
        <v>0</v>
      </c>
      <c r="CB48" s="135">
        <v>0.68</v>
      </c>
      <c r="CC48" s="916">
        <f t="shared" si="50"/>
        <v>0</v>
      </c>
      <c r="CD48" s="917">
        <f t="shared" si="51"/>
        <v>0</v>
      </c>
    </row>
    <row r="49" spans="1:82" ht="18" customHeight="1">
      <c r="A49" s="899"/>
      <c r="B49" s="899" t="s">
        <v>32024</v>
      </c>
      <c r="C49" s="899" t="s">
        <v>31448</v>
      </c>
      <c r="D49" s="899" t="s">
        <v>28864</v>
      </c>
      <c r="E49" s="1043" t="s">
        <v>31449</v>
      </c>
      <c r="F49" s="858">
        <v>3</v>
      </c>
      <c r="G49" s="858">
        <f t="shared" si="27"/>
        <v>0</v>
      </c>
      <c r="H49" s="901">
        <v>130</v>
      </c>
      <c r="I49" s="641">
        <f t="shared" si="2"/>
        <v>0</v>
      </c>
      <c r="J49" s="125">
        <f t="shared" si="28"/>
        <v>130</v>
      </c>
      <c r="K49" s="139">
        <f t="shared" si="29"/>
        <v>0</v>
      </c>
      <c r="L49" s="902"/>
      <c r="M49" s="903"/>
      <c r="N49" s="903"/>
      <c r="O49" s="904"/>
      <c r="P49" s="434"/>
      <c r="Q49" s="905"/>
      <c r="R49" s="435"/>
      <c r="S49" s="436"/>
      <c r="T49" s="436"/>
      <c r="U49" s="906"/>
      <c r="V49" s="907"/>
      <c r="W49" s="908"/>
      <c r="X49" s="908"/>
      <c r="Y49" s="909"/>
      <c r="Z49" s="910"/>
      <c r="AA49" s="911"/>
      <c r="AB49" s="912"/>
      <c r="AC49" s="913"/>
      <c r="AD49" s="437"/>
      <c r="AE49" s="438"/>
      <c r="AL49" s="914">
        <f t="shared" si="30"/>
        <v>0</v>
      </c>
      <c r="AM49" s="914">
        <f t="shared" si="31"/>
        <v>0</v>
      </c>
      <c r="AN49" s="914">
        <f t="shared" si="32"/>
        <v>0</v>
      </c>
      <c r="AO49" s="914">
        <f t="shared" si="33"/>
        <v>0</v>
      </c>
      <c r="AP49" s="914">
        <f t="shared" si="34"/>
        <v>0</v>
      </c>
      <c r="AQ49" s="914">
        <f t="shared" si="35"/>
        <v>0</v>
      </c>
      <c r="AR49" s="914">
        <f t="shared" si="36"/>
        <v>0</v>
      </c>
      <c r="AS49" s="915"/>
      <c r="AT49" s="915"/>
      <c r="AU49" s="915"/>
      <c r="AV49" s="915"/>
      <c r="AW49" s="915">
        <v>3</v>
      </c>
      <c r="AX49" s="915"/>
      <c r="AY49" s="915"/>
      <c r="AZ49" s="914">
        <f t="shared" si="37"/>
        <v>0</v>
      </c>
      <c r="BA49" s="914">
        <f t="shared" si="38"/>
        <v>0</v>
      </c>
      <c r="BB49" s="914">
        <f t="shared" si="39"/>
        <v>0</v>
      </c>
      <c r="BC49" s="914">
        <f t="shared" si="40"/>
        <v>0</v>
      </c>
      <c r="BD49" s="914">
        <f t="shared" si="41"/>
        <v>0</v>
      </c>
      <c r="BE49" s="914">
        <f t="shared" si="42"/>
        <v>0</v>
      </c>
      <c r="BF49" s="914">
        <f t="shared" si="43"/>
        <v>0</v>
      </c>
      <c r="BG49" s="914">
        <f t="shared" si="44"/>
        <v>0</v>
      </c>
      <c r="BH49" s="914">
        <f t="shared" si="45"/>
        <v>0</v>
      </c>
      <c r="BI49" s="914">
        <f t="shared" si="46"/>
        <v>0</v>
      </c>
      <c r="BJ49" s="914">
        <f t="shared" si="47"/>
        <v>0</v>
      </c>
      <c r="BK49" s="914">
        <f t="shared" si="48"/>
        <v>0</v>
      </c>
      <c r="BL49" s="915"/>
      <c r="BM49" s="915"/>
      <c r="BN49" s="915"/>
      <c r="BO49" s="915"/>
      <c r="BP49" s="915"/>
      <c r="BQ49" s="915"/>
      <c r="BR49" s="915"/>
      <c r="BS49" s="915"/>
      <c r="BT49" s="915"/>
      <c r="BU49" s="915"/>
      <c r="BV49" s="915"/>
      <c r="BW49" s="915"/>
      <c r="BY49" s="134">
        <v>13</v>
      </c>
      <c r="BZ49" s="916">
        <f t="shared" si="49"/>
        <v>0</v>
      </c>
      <c r="CB49" s="135">
        <v>1.25</v>
      </c>
      <c r="CC49" s="916">
        <f t="shared" si="50"/>
        <v>0</v>
      </c>
      <c r="CD49" s="917">
        <f t="shared" si="51"/>
        <v>0</v>
      </c>
    </row>
    <row r="50" spans="1:82" ht="18" customHeight="1">
      <c r="A50" s="899"/>
      <c r="B50" s="899" t="s">
        <v>32025</v>
      </c>
      <c r="C50" s="899" t="s">
        <v>31450</v>
      </c>
      <c r="D50" s="899" t="s">
        <v>28864</v>
      </c>
      <c r="E50" s="1043" t="s">
        <v>31451</v>
      </c>
      <c r="F50" s="858">
        <v>2</v>
      </c>
      <c r="G50" s="858">
        <f t="shared" si="27"/>
        <v>0</v>
      </c>
      <c r="H50" s="901">
        <v>115</v>
      </c>
      <c r="I50" s="641">
        <f t="shared" si="2"/>
        <v>0</v>
      </c>
      <c r="J50" s="125">
        <f t="shared" si="28"/>
        <v>115</v>
      </c>
      <c r="K50" s="139">
        <f t="shared" si="29"/>
        <v>0</v>
      </c>
      <c r="L50" s="902"/>
      <c r="M50" s="903"/>
      <c r="N50" s="903"/>
      <c r="O50" s="904"/>
      <c r="P50" s="434"/>
      <c r="Q50" s="905"/>
      <c r="R50" s="435"/>
      <c r="S50" s="436"/>
      <c r="T50" s="436"/>
      <c r="U50" s="906"/>
      <c r="V50" s="907"/>
      <c r="W50" s="908"/>
      <c r="X50" s="908"/>
      <c r="Y50" s="909"/>
      <c r="Z50" s="910"/>
      <c r="AA50" s="911"/>
      <c r="AB50" s="912"/>
      <c r="AC50" s="913"/>
      <c r="AD50" s="437"/>
      <c r="AE50" s="438"/>
      <c r="AL50" s="914">
        <f t="shared" si="30"/>
        <v>0</v>
      </c>
      <c r="AM50" s="914">
        <f t="shared" si="31"/>
        <v>0</v>
      </c>
      <c r="AN50" s="914">
        <f t="shared" si="32"/>
        <v>0</v>
      </c>
      <c r="AO50" s="914">
        <f t="shared" si="33"/>
        <v>0</v>
      </c>
      <c r="AP50" s="914">
        <f t="shared" si="34"/>
        <v>0</v>
      </c>
      <c r="AQ50" s="914">
        <f t="shared" si="35"/>
        <v>0</v>
      </c>
      <c r="AR50" s="914">
        <f t="shared" si="36"/>
        <v>0</v>
      </c>
      <c r="AS50" s="915"/>
      <c r="AT50" s="915"/>
      <c r="AU50" s="915"/>
      <c r="AV50" s="915"/>
      <c r="AW50" s="915"/>
      <c r="AX50" s="915">
        <v>2</v>
      </c>
      <c r="AY50" s="915"/>
      <c r="AZ50" s="914">
        <f t="shared" si="37"/>
        <v>0</v>
      </c>
      <c r="BA50" s="914">
        <f t="shared" si="38"/>
        <v>0</v>
      </c>
      <c r="BB50" s="914">
        <f t="shared" si="39"/>
        <v>0</v>
      </c>
      <c r="BC50" s="914">
        <f t="shared" si="40"/>
        <v>0</v>
      </c>
      <c r="BD50" s="914">
        <f t="shared" si="41"/>
        <v>0</v>
      </c>
      <c r="BE50" s="914">
        <f t="shared" si="42"/>
        <v>0</v>
      </c>
      <c r="BF50" s="914">
        <f t="shared" si="43"/>
        <v>0</v>
      </c>
      <c r="BG50" s="914">
        <f t="shared" si="44"/>
        <v>0</v>
      </c>
      <c r="BH50" s="914">
        <f t="shared" si="45"/>
        <v>0</v>
      </c>
      <c r="BI50" s="914">
        <f t="shared" si="46"/>
        <v>0</v>
      </c>
      <c r="BJ50" s="914">
        <f t="shared" si="47"/>
        <v>0</v>
      </c>
      <c r="BK50" s="914">
        <f t="shared" si="48"/>
        <v>0</v>
      </c>
      <c r="BL50" s="915"/>
      <c r="BM50" s="915"/>
      <c r="BN50" s="915"/>
      <c r="BO50" s="915"/>
      <c r="BP50" s="915"/>
      <c r="BQ50" s="915"/>
      <c r="BR50" s="915"/>
      <c r="BS50" s="915"/>
      <c r="BT50" s="915"/>
      <c r="BU50" s="915"/>
      <c r="BV50" s="915"/>
      <c r="BW50" s="915"/>
      <c r="BY50" s="134">
        <v>10</v>
      </c>
      <c r="BZ50" s="916">
        <f t="shared" si="49"/>
        <v>0</v>
      </c>
      <c r="CB50" s="135">
        <v>1.25</v>
      </c>
      <c r="CC50" s="916">
        <f t="shared" si="50"/>
        <v>0</v>
      </c>
      <c r="CD50" s="917">
        <f t="shared" si="51"/>
        <v>0</v>
      </c>
    </row>
    <row r="51" spans="1:82" ht="18" customHeight="1">
      <c r="A51" s="899"/>
      <c r="B51" s="899" t="s">
        <v>32026</v>
      </c>
      <c r="C51" s="899" t="s">
        <v>31452</v>
      </c>
      <c r="D51" s="899" t="s">
        <v>28864</v>
      </c>
      <c r="E51" s="1043" t="s">
        <v>31453</v>
      </c>
      <c r="F51" s="858">
        <v>2</v>
      </c>
      <c r="G51" s="858">
        <f t="shared" si="27"/>
        <v>0</v>
      </c>
      <c r="H51" s="901">
        <v>120</v>
      </c>
      <c r="I51" s="641">
        <f t="shared" si="2"/>
        <v>0</v>
      </c>
      <c r="J51" s="125">
        <f t="shared" si="28"/>
        <v>120</v>
      </c>
      <c r="K51" s="139">
        <f t="shared" si="29"/>
        <v>0</v>
      </c>
      <c r="L51" s="902"/>
      <c r="M51" s="903"/>
      <c r="N51" s="903"/>
      <c r="O51" s="904"/>
      <c r="P51" s="434"/>
      <c r="Q51" s="905"/>
      <c r="R51" s="435"/>
      <c r="S51" s="436"/>
      <c r="T51" s="436"/>
      <c r="U51" s="906"/>
      <c r="V51" s="907"/>
      <c r="W51" s="908"/>
      <c r="X51" s="908"/>
      <c r="Y51" s="909"/>
      <c r="Z51" s="910"/>
      <c r="AA51" s="911"/>
      <c r="AB51" s="912"/>
      <c r="AC51" s="913"/>
      <c r="AD51" s="437"/>
      <c r="AE51" s="438"/>
      <c r="AL51" s="914">
        <f t="shared" si="30"/>
        <v>0</v>
      </c>
      <c r="AM51" s="914">
        <f t="shared" si="31"/>
        <v>0</v>
      </c>
      <c r="AN51" s="914">
        <f t="shared" si="32"/>
        <v>0</v>
      </c>
      <c r="AO51" s="914">
        <f t="shared" si="33"/>
        <v>0</v>
      </c>
      <c r="AP51" s="914">
        <f t="shared" si="34"/>
        <v>0</v>
      </c>
      <c r="AQ51" s="914">
        <f t="shared" si="35"/>
        <v>0</v>
      </c>
      <c r="AR51" s="914">
        <f t="shared" si="36"/>
        <v>0</v>
      </c>
      <c r="AS51" s="915"/>
      <c r="AT51" s="915"/>
      <c r="AU51" s="915"/>
      <c r="AV51" s="915"/>
      <c r="AW51" s="915"/>
      <c r="AX51" s="915">
        <v>2</v>
      </c>
      <c r="AY51" s="915"/>
      <c r="AZ51" s="914">
        <f t="shared" si="37"/>
        <v>0</v>
      </c>
      <c r="BA51" s="914">
        <f t="shared" si="38"/>
        <v>0</v>
      </c>
      <c r="BB51" s="914">
        <f t="shared" si="39"/>
        <v>0</v>
      </c>
      <c r="BC51" s="914">
        <f t="shared" si="40"/>
        <v>0</v>
      </c>
      <c r="BD51" s="914">
        <f t="shared" si="41"/>
        <v>0</v>
      </c>
      <c r="BE51" s="914">
        <f t="shared" si="42"/>
        <v>0</v>
      </c>
      <c r="BF51" s="914">
        <f t="shared" si="43"/>
        <v>0</v>
      </c>
      <c r="BG51" s="914">
        <f t="shared" si="44"/>
        <v>0</v>
      </c>
      <c r="BH51" s="914">
        <f t="shared" si="45"/>
        <v>0</v>
      </c>
      <c r="BI51" s="914">
        <f t="shared" si="46"/>
        <v>0</v>
      </c>
      <c r="BJ51" s="914">
        <f t="shared" si="47"/>
        <v>0</v>
      </c>
      <c r="BK51" s="914">
        <f t="shared" si="48"/>
        <v>0</v>
      </c>
      <c r="BL51" s="915"/>
      <c r="BM51" s="915"/>
      <c r="BN51" s="915"/>
      <c r="BO51" s="915"/>
      <c r="BP51" s="915"/>
      <c r="BQ51" s="915"/>
      <c r="BR51" s="915"/>
      <c r="BS51" s="915"/>
      <c r="BT51" s="915"/>
      <c r="BU51" s="915"/>
      <c r="BV51" s="915"/>
      <c r="BW51" s="915"/>
      <c r="BY51" s="134">
        <v>10</v>
      </c>
      <c r="BZ51" s="916">
        <f t="shared" si="49"/>
        <v>0</v>
      </c>
      <c r="CB51" s="135">
        <v>1.29</v>
      </c>
      <c r="CC51" s="916">
        <f t="shared" si="50"/>
        <v>0</v>
      </c>
      <c r="CD51" s="917">
        <f t="shared" si="51"/>
        <v>0</v>
      </c>
    </row>
    <row r="52" spans="1:82" ht="18" customHeight="1">
      <c r="A52" s="899"/>
      <c r="B52" s="899" t="s">
        <v>32027</v>
      </c>
      <c r="C52" s="899" t="s">
        <v>31454</v>
      </c>
      <c r="D52" s="899" t="s">
        <v>28864</v>
      </c>
      <c r="E52" s="1043" t="s">
        <v>31455</v>
      </c>
      <c r="F52" s="858">
        <v>5</v>
      </c>
      <c r="G52" s="858">
        <f t="shared" si="27"/>
        <v>0</v>
      </c>
      <c r="H52" s="901">
        <v>200</v>
      </c>
      <c r="I52" s="641">
        <f t="shared" si="2"/>
        <v>0</v>
      </c>
      <c r="J52" s="125">
        <f t="shared" si="28"/>
        <v>200</v>
      </c>
      <c r="K52" s="139">
        <f t="shared" si="29"/>
        <v>0</v>
      </c>
      <c r="L52" s="902"/>
      <c r="M52" s="903"/>
      <c r="N52" s="903"/>
      <c r="O52" s="904"/>
      <c r="P52" s="434"/>
      <c r="Q52" s="905"/>
      <c r="R52" s="435"/>
      <c r="S52" s="436"/>
      <c r="T52" s="436"/>
      <c r="U52" s="906"/>
      <c r="V52" s="907"/>
      <c r="W52" s="908"/>
      <c r="X52" s="908"/>
      <c r="Y52" s="909"/>
      <c r="Z52" s="910"/>
      <c r="AA52" s="911"/>
      <c r="AB52" s="912"/>
      <c r="AC52" s="913"/>
      <c r="AD52" s="437"/>
      <c r="AE52" s="438"/>
      <c r="AL52" s="914">
        <f t="shared" si="30"/>
        <v>0</v>
      </c>
      <c r="AM52" s="914">
        <f t="shared" si="31"/>
        <v>0</v>
      </c>
      <c r="AN52" s="914">
        <f t="shared" si="32"/>
        <v>0</v>
      </c>
      <c r="AO52" s="914">
        <f t="shared" si="33"/>
        <v>0</v>
      </c>
      <c r="AP52" s="914">
        <f t="shared" si="34"/>
        <v>0</v>
      </c>
      <c r="AQ52" s="914">
        <f t="shared" si="35"/>
        <v>0</v>
      </c>
      <c r="AR52" s="914">
        <f t="shared" si="36"/>
        <v>0</v>
      </c>
      <c r="AS52" s="915"/>
      <c r="AT52" s="915"/>
      <c r="AU52" s="915"/>
      <c r="AV52" s="915">
        <v>5</v>
      </c>
      <c r="AW52" s="915"/>
      <c r="AX52" s="915"/>
      <c r="AY52" s="915"/>
      <c r="AZ52" s="914">
        <f t="shared" si="37"/>
        <v>0</v>
      </c>
      <c r="BA52" s="914">
        <f t="shared" si="38"/>
        <v>0</v>
      </c>
      <c r="BB52" s="914">
        <f t="shared" si="39"/>
        <v>0</v>
      </c>
      <c r="BC52" s="914">
        <f t="shared" si="40"/>
        <v>0</v>
      </c>
      <c r="BD52" s="914">
        <f t="shared" si="41"/>
        <v>0</v>
      </c>
      <c r="BE52" s="914">
        <f t="shared" si="42"/>
        <v>0</v>
      </c>
      <c r="BF52" s="914">
        <f t="shared" si="43"/>
        <v>0</v>
      </c>
      <c r="BG52" s="914">
        <f t="shared" si="44"/>
        <v>0</v>
      </c>
      <c r="BH52" s="914">
        <f t="shared" si="45"/>
        <v>0</v>
      </c>
      <c r="BI52" s="914">
        <f t="shared" si="46"/>
        <v>0</v>
      </c>
      <c r="BJ52" s="914">
        <f t="shared" si="47"/>
        <v>0</v>
      </c>
      <c r="BK52" s="914">
        <f t="shared" si="48"/>
        <v>0</v>
      </c>
      <c r="BL52" s="915"/>
      <c r="BM52" s="915"/>
      <c r="BN52" s="915"/>
      <c r="BO52" s="915"/>
      <c r="BP52" s="915"/>
      <c r="BQ52" s="915"/>
      <c r="BR52" s="915"/>
      <c r="BS52" s="915"/>
      <c r="BT52" s="915"/>
      <c r="BU52" s="915"/>
      <c r="BV52" s="915"/>
      <c r="BW52" s="915"/>
      <c r="BY52" s="134">
        <v>20</v>
      </c>
      <c r="BZ52" s="916">
        <f t="shared" si="49"/>
        <v>0</v>
      </c>
      <c r="CB52" s="135">
        <v>1.9</v>
      </c>
      <c r="CC52" s="916">
        <f t="shared" si="50"/>
        <v>0</v>
      </c>
      <c r="CD52" s="917">
        <f t="shared" si="51"/>
        <v>0</v>
      </c>
    </row>
    <row r="53" spans="1:82" ht="18" customHeight="1">
      <c r="A53" s="899"/>
      <c r="B53" s="899" t="s">
        <v>32028</v>
      </c>
      <c r="C53" s="899" t="s">
        <v>31456</v>
      </c>
      <c r="D53" s="899" t="s">
        <v>28864</v>
      </c>
      <c r="E53" s="1043" t="s">
        <v>31457</v>
      </c>
      <c r="F53" s="858">
        <v>3</v>
      </c>
      <c r="G53" s="858">
        <f t="shared" si="27"/>
        <v>0</v>
      </c>
      <c r="H53" s="901">
        <v>180</v>
      </c>
      <c r="I53" s="641">
        <f t="shared" si="2"/>
        <v>0</v>
      </c>
      <c r="J53" s="125">
        <f t="shared" si="28"/>
        <v>180</v>
      </c>
      <c r="K53" s="139">
        <f t="shared" si="29"/>
        <v>0</v>
      </c>
      <c r="L53" s="902"/>
      <c r="M53" s="903"/>
      <c r="N53" s="903"/>
      <c r="O53" s="904"/>
      <c r="P53" s="434"/>
      <c r="Q53" s="905"/>
      <c r="R53" s="435"/>
      <c r="S53" s="436"/>
      <c r="T53" s="436"/>
      <c r="U53" s="906"/>
      <c r="V53" s="907"/>
      <c r="W53" s="908"/>
      <c r="X53" s="908"/>
      <c r="Y53" s="909"/>
      <c r="Z53" s="910"/>
      <c r="AA53" s="911"/>
      <c r="AB53" s="912"/>
      <c r="AC53" s="913"/>
      <c r="AD53" s="437"/>
      <c r="AE53" s="438"/>
      <c r="AL53" s="914">
        <f t="shared" si="30"/>
        <v>0</v>
      </c>
      <c r="AM53" s="914">
        <f t="shared" si="31"/>
        <v>0</v>
      </c>
      <c r="AN53" s="914">
        <f t="shared" si="32"/>
        <v>0</v>
      </c>
      <c r="AO53" s="914">
        <f t="shared" si="33"/>
        <v>0</v>
      </c>
      <c r="AP53" s="914">
        <f t="shared" si="34"/>
        <v>0</v>
      </c>
      <c r="AQ53" s="914">
        <f t="shared" si="35"/>
        <v>0</v>
      </c>
      <c r="AR53" s="914">
        <f t="shared" si="36"/>
        <v>0</v>
      </c>
      <c r="AS53" s="915"/>
      <c r="AT53" s="915"/>
      <c r="AU53" s="915"/>
      <c r="AV53" s="915"/>
      <c r="AW53" s="915">
        <v>3</v>
      </c>
      <c r="AX53" s="915"/>
      <c r="AY53" s="915"/>
      <c r="AZ53" s="914">
        <f t="shared" si="37"/>
        <v>0</v>
      </c>
      <c r="BA53" s="914">
        <f t="shared" si="38"/>
        <v>0</v>
      </c>
      <c r="BB53" s="914">
        <f t="shared" si="39"/>
        <v>0</v>
      </c>
      <c r="BC53" s="914">
        <f t="shared" si="40"/>
        <v>0</v>
      </c>
      <c r="BD53" s="914">
        <f t="shared" si="41"/>
        <v>0</v>
      </c>
      <c r="BE53" s="914">
        <f t="shared" si="42"/>
        <v>0</v>
      </c>
      <c r="BF53" s="914">
        <f t="shared" si="43"/>
        <v>0</v>
      </c>
      <c r="BG53" s="914">
        <f t="shared" si="44"/>
        <v>0</v>
      </c>
      <c r="BH53" s="914">
        <f t="shared" si="45"/>
        <v>0</v>
      </c>
      <c r="BI53" s="914">
        <f t="shared" si="46"/>
        <v>0</v>
      </c>
      <c r="BJ53" s="914">
        <f t="shared" si="47"/>
        <v>0</v>
      </c>
      <c r="BK53" s="914">
        <f t="shared" si="48"/>
        <v>0</v>
      </c>
      <c r="BL53" s="915"/>
      <c r="BM53" s="915"/>
      <c r="BN53" s="915"/>
      <c r="BO53" s="915"/>
      <c r="BP53" s="915"/>
      <c r="BQ53" s="915"/>
      <c r="BR53" s="915"/>
      <c r="BS53" s="915"/>
      <c r="BT53" s="915"/>
      <c r="BU53" s="915"/>
      <c r="BV53" s="915"/>
      <c r="BW53" s="915"/>
      <c r="BY53" s="134">
        <v>18</v>
      </c>
      <c r="BZ53" s="916">
        <f t="shared" si="49"/>
        <v>0</v>
      </c>
      <c r="CB53" s="135">
        <v>1.98</v>
      </c>
      <c r="CC53" s="916">
        <f t="shared" si="50"/>
        <v>0</v>
      </c>
      <c r="CD53" s="917">
        <f t="shared" si="51"/>
        <v>0</v>
      </c>
    </row>
    <row r="54" spans="1:82" ht="18" customHeight="1">
      <c r="A54" s="899"/>
      <c r="B54" s="899" t="s">
        <v>32029</v>
      </c>
      <c r="C54" s="899" t="s">
        <v>31458</v>
      </c>
      <c r="D54" s="899" t="s">
        <v>28864</v>
      </c>
      <c r="E54" s="1043" t="s">
        <v>31459</v>
      </c>
      <c r="F54" s="858">
        <v>3</v>
      </c>
      <c r="G54" s="858">
        <f t="shared" si="27"/>
        <v>0</v>
      </c>
      <c r="H54" s="901">
        <v>180</v>
      </c>
      <c r="I54" s="641">
        <f t="shared" si="2"/>
        <v>0</v>
      </c>
      <c r="J54" s="125">
        <f t="shared" si="28"/>
        <v>180</v>
      </c>
      <c r="K54" s="139">
        <f t="shared" si="29"/>
        <v>0</v>
      </c>
      <c r="L54" s="902"/>
      <c r="M54" s="903"/>
      <c r="N54" s="903"/>
      <c r="O54" s="904"/>
      <c r="P54" s="434"/>
      <c r="Q54" s="905"/>
      <c r="R54" s="435"/>
      <c r="S54" s="436"/>
      <c r="T54" s="436"/>
      <c r="U54" s="906"/>
      <c r="V54" s="907"/>
      <c r="W54" s="908"/>
      <c r="X54" s="908"/>
      <c r="Y54" s="909"/>
      <c r="Z54" s="910"/>
      <c r="AA54" s="911"/>
      <c r="AB54" s="912"/>
      <c r="AC54" s="913"/>
      <c r="AD54" s="437"/>
      <c r="AE54" s="438"/>
      <c r="AL54" s="914">
        <f t="shared" si="30"/>
        <v>0</v>
      </c>
      <c r="AM54" s="914">
        <f t="shared" si="31"/>
        <v>0</v>
      </c>
      <c r="AN54" s="914">
        <f t="shared" si="32"/>
        <v>0</v>
      </c>
      <c r="AO54" s="914">
        <f t="shared" si="33"/>
        <v>0</v>
      </c>
      <c r="AP54" s="914">
        <f t="shared" si="34"/>
        <v>0</v>
      </c>
      <c r="AQ54" s="914">
        <f t="shared" si="35"/>
        <v>0</v>
      </c>
      <c r="AR54" s="914">
        <f t="shared" si="36"/>
        <v>0</v>
      </c>
      <c r="AS54" s="915"/>
      <c r="AT54" s="915"/>
      <c r="AU54" s="915"/>
      <c r="AV54" s="915"/>
      <c r="AW54" s="915">
        <v>3</v>
      </c>
      <c r="AX54" s="915"/>
      <c r="AY54" s="915"/>
      <c r="AZ54" s="914">
        <f t="shared" si="37"/>
        <v>0</v>
      </c>
      <c r="BA54" s="914">
        <f t="shared" si="38"/>
        <v>0</v>
      </c>
      <c r="BB54" s="914">
        <f t="shared" si="39"/>
        <v>0</v>
      </c>
      <c r="BC54" s="914">
        <f t="shared" si="40"/>
        <v>0</v>
      </c>
      <c r="BD54" s="914">
        <f t="shared" si="41"/>
        <v>0</v>
      </c>
      <c r="BE54" s="914">
        <f t="shared" si="42"/>
        <v>0</v>
      </c>
      <c r="BF54" s="914">
        <f t="shared" si="43"/>
        <v>0</v>
      </c>
      <c r="BG54" s="914">
        <f t="shared" si="44"/>
        <v>0</v>
      </c>
      <c r="BH54" s="914">
        <f t="shared" si="45"/>
        <v>0</v>
      </c>
      <c r="BI54" s="914">
        <f t="shared" si="46"/>
        <v>0</v>
      </c>
      <c r="BJ54" s="914">
        <f t="shared" si="47"/>
        <v>0</v>
      </c>
      <c r="BK54" s="914">
        <f t="shared" si="48"/>
        <v>0</v>
      </c>
      <c r="BL54" s="915"/>
      <c r="BM54" s="915"/>
      <c r="BN54" s="915"/>
      <c r="BO54" s="915"/>
      <c r="BP54" s="915"/>
      <c r="BQ54" s="915"/>
      <c r="BR54" s="915"/>
      <c r="BS54" s="915"/>
      <c r="BT54" s="915"/>
      <c r="BU54" s="915"/>
      <c r="BV54" s="915"/>
      <c r="BW54" s="915"/>
      <c r="BY54" s="134">
        <v>18</v>
      </c>
      <c r="BZ54" s="916">
        <f t="shared" si="49"/>
        <v>0</v>
      </c>
      <c r="CB54" s="135">
        <v>1.97</v>
      </c>
      <c r="CC54" s="916">
        <f t="shared" si="50"/>
        <v>0</v>
      </c>
      <c r="CD54" s="917">
        <f t="shared" si="51"/>
        <v>0</v>
      </c>
    </row>
    <row r="55" spans="1:82" ht="18" customHeight="1">
      <c r="A55" s="899"/>
      <c r="B55" s="899" t="s">
        <v>32030</v>
      </c>
      <c r="C55" s="899" t="s">
        <v>31460</v>
      </c>
      <c r="D55" s="899" t="s">
        <v>28864</v>
      </c>
      <c r="E55" s="1043" t="s">
        <v>31461</v>
      </c>
      <c r="F55" s="858">
        <v>2</v>
      </c>
      <c r="G55" s="858">
        <f t="shared" si="27"/>
        <v>0</v>
      </c>
      <c r="H55" s="901">
        <v>140</v>
      </c>
      <c r="I55" s="641">
        <f t="shared" si="2"/>
        <v>0</v>
      </c>
      <c r="J55" s="125">
        <f t="shared" si="28"/>
        <v>140</v>
      </c>
      <c r="K55" s="139">
        <f t="shared" si="29"/>
        <v>0</v>
      </c>
      <c r="L55" s="902"/>
      <c r="M55" s="903"/>
      <c r="N55" s="903"/>
      <c r="O55" s="904"/>
      <c r="P55" s="434"/>
      <c r="Q55" s="905"/>
      <c r="R55" s="435"/>
      <c r="S55" s="436"/>
      <c r="T55" s="436"/>
      <c r="U55" s="906"/>
      <c r="V55" s="907"/>
      <c r="W55" s="908"/>
      <c r="X55" s="908"/>
      <c r="Y55" s="909"/>
      <c r="Z55" s="910"/>
      <c r="AA55" s="911"/>
      <c r="AB55" s="912"/>
      <c r="AC55" s="913"/>
      <c r="AD55" s="437"/>
      <c r="AE55" s="438"/>
      <c r="AL55" s="914">
        <f t="shared" si="30"/>
        <v>0</v>
      </c>
      <c r="AM55" s="914">
        <f t="shared" si="31"/>
        <v>0</v>
      </c>
      <c r="AN55" s="914">
        <f t="shared" si="32"/>
        <v>0</v>
      </c>
      <c r="AO55" s="914">
        <f t="shared" si="33"/>
        <v>0</v>
      </c>
      <c r="AP55" s="914">
        <f t="shared" si="34"/>
        <v>0</v>
      </c>
      <c r="AQ55" s="914">
        <f t="shared" si="35"/>
        <v>0</v>
      </c>
      <c r="AR55" s="914">
        <f t="shared" si="36"/>
        <v>0</v>
      </c>
      <c r="AS55" s="915"/>
      <c r="AT55" s="915"/>
      <c r="AU55" s="915"/>
      <c r="AV55" s="915"/>
      <c r="AW55" s="915"/>
      <c r="AX55" s="915">
        <v>2</v>
      </c>
      <c r="AY55" s="915"/>
      <c r="AZ55" s="914">
        <f t="shared" si="37"/>
        <v>0</v>
      </c>
      <c r="BA55" s="914">
        <f t="shared" si="38"/>
        <v>0</v>
      </c>
      <c r="BB55" s="914">
        <f t="shared" si="39"/>
        <v>0</v>
      </c>
      <c r="BC55" s="914">
        <f t="shared" si="40"/>
        <v>0</v>
      </c>
      <c r="BD55" s="914">
        <f t="shared" si="41"/>
        <v>0</v>
      </c>
      <c r="BE55" s="914">
        <f t="shared" si="42"/>
        <v>0</v>
      </c>
      <c r="BF55" s="914">
        <f t="shared" si="43"/>
        <v>0</v>
      </c>
      <c r="BG55" s="914">
        <f t="shared" si="44"/>
        <v>0</v>
      </c>
      <c r="BH55" s="914">
        <f t="shared" si="45"/>
        <v>0</v>
      </c>
      <c r="BI55" s="914">
        <f t="shared" si="46"/>
        <v>0</v>
      </c>
      <c r="BJ55" s="914">
        <f t="shared" si="47"/>
        <v>0</v>
      </c>
      <c r="BK55" s="914">
        <f t="shared" si="48"/>
        <v>0</v>
      </c>
      <c r="BL55" s="915"/>
      <c r="BM55" s="915"/>
      <c r="BN55" s="915"/>
      <c r="BO55" s="915"/>
      <c r="BP55" s="915"/>
      <c r="BQ55" s="915"/>
      <c r="BR55" s="915"/>
      <c r="BS55" s="915"/>
      <c r="BT55" s="915"/>
      <c r="BU55" s="915"/>
      <c r="BV55" s="915"/>
      <c r="BW55" s="915"/>
      <c r="BY55" s="134">
        <v>12</v>
      </c>
      <c r="BZ55" s="916">
        <f t="shared" si="49"/>
        <v>0</v>
      </c>
      <c r="CB55" s="135">
        <v>1.65</v>
      </c>
      <c r="CC55" s="916">
        <f t="shared" si="50"/>
        <v>0</v>
      </c>
      <c r="CD55" s="917">
        <f t="shared" si="51"/>
        <v>0</v>
      </c>
    </row>
    <row r="56" spans="1:82" ht="18" customHeight="1">
      <c r="A56" s="899"/>
      <c r="B56" s="899" t="s">
        <v>32031</v>
      </c>
      <c r="C56" s="899" t="s">
        <v>31462</v>
      </c>
      <c r="D56" s="899" t="s">
        <v>28864</v>
      </c>
      <c r="E56" s="1043" t="s">
        <v>31463</v>
      </c>
      <c r="F56" s="858">
        <v>2</v>
      </c>
      <c r="G56" s="858">
        <f t="shared" si="27"/>
        <v>0</v>
      </c>
      <c r="H56" s="901">
        <v>170</v>
      </c>
      <c r="I56" s="641">
        <f t="shared" si="2"/>
        <v>0</v>
      </c>
      <c r="J56" s="125">
        <f t="shared" si="28"/>
        <v>170</v>
      </c>
      <c r="K56" s="139">
        <f t="shared" si="29"/>
        <v>0</v>
      </c>
      <c r="L56" s="902"/>
      <c r="M56" s="903"/>
      <c r="N56" s="903"/>
      <c r="O56" s="904"/>
      <c r="P56" s="434"/>
      <c r="Q56" s="905"/>
      <c r="R56" s="435"/>
      <c r="S56" s="436"/>
      <c r="T56" s="436"/>
      <c r="U56" s="906"/>
      <c r="V56" s="907"/>
      <c r="W56" s="908"/>
      <c r="X56" s="908"/>
      <c r="Y56" s="909"/>
      <c r="Z56" s="910"/>
      <c r="AA56" s="911"/>
      <c r="AB56" s="912"/>
      <c r="AC56" s="913"/>
      <c r="AD56" s="437"/>
      <c r="AE56" s="438"/>
      <c r="AL56" s="914">
        <f t="shared" si="30"/>
        <v>0</v>
      </c>
      <c r="AM56" s="914">
        <f t="shared" si="31"/>
        <v>0</v>
      </c>
      <c r="AN56" s="914">
        <f t="shared" si="32"/>
        <v>0</v>
      </c>
      <c r="AO56" s="914">
        <f t="shared" si="33"/>
        <v>0</v>
      </c>
      <c r="AP56" s="914">
        <f t="shared" si="34"/>
        <v>0</v>
      </c>
      <c r="AQ56" s="914">
        <f t="shared" si="35"/>
        <v>0</v>
      </c>
      <c r="AR56" s="914">
        <f t="shared" si="36"/>
        <v>0</v>
      </c>
      <c r="AS56" s="915"/>
      <c r="AT56" s="915"/>
      <c r="AU56" s="915"/>
      <c r="AV56" s="915"/>
      <c r="AW56" s="915"/>
      <c r="AX56" s="915">
        <v>2</v>
      </c>
      <c r="AY56" s="915"/>
      <c r="AZ56" s="914">
        <f t="shared" si="37"/>
        <v>0</v>
      </c>
      <c r="BA56" s="914">
        <f t="shared" si="38"/>
        <v>0</v>
      </c>
      <c r="BB56" s="914">
        <f t="shared" si="39"/>
        <v>0</v>
      </c>
      <c r="BC56" s="914">
        <f t="shared" si="40"/>
        <v>0</v>
      </c>
      <c r="BD56" s="914">
        <f t="shared" si="41"/>
        <v>0</v>
      </c>
      <c r="BE56" s="914">
        <f t="shared" si="42"/>
        <v>0</v>
      </c>
      <c r="BF56" s="914">
        <f t="shared" si="43"/>
        <v>0</v>
      </c>
      <c r="BG56" s="914">
        <f t="shared" si="44"/>
        <v>0</v>
      </c>
      <c r="BH56" s="914">
        <f t="shared" si="45"/>
        <v>0</v>
      </c>
      <c r="BI56" s="914">
        <f t="shared" si="46"/>
        <v>0</v>
      </c>
      <c r="BJ56" s="914">
        <f t="shared" si="47"/>
        <v>0</v>
      </c>
      <c r="BK56" s="914">
        <f t="shared" si="48"/>
        <v>0</v>
      </c>
      <c r="BL56" s="915"/>
      <c r="BM56" s="915"/>
      <c r="BN56" s="915"/>
      <c r="BO56" s="915"/>
      <c r="BP56" s="915"/>
      <c r="BQ56" s="915"/>
      <c r="BR56" s="915"/>
      <c r="BS56" s="915"/>
      <c r="BT56" s="915"/>
      <c r="BU56" s="915"/>
      <c r="BV56" s="915"/>
      <c r="BW56" s="915"/>
      <c r="BY56" s="134">
        <v>12</v>
      </c>
      <c r="BZ56" s="916">
        <f t="shared" si="49"/>
        <v>0</v>
      </c>
      <c r="CB56" s="135">
        <v>2.08</v>
      </c>
      <c r="CC56" s="916">
        <f t="shared" si="50"/>
        <v>0</v>
      </c>
      <c r="CD56" s="917">
        <f t="shared" si="51"/>
        <v>0</v>
      </c>
    </row>
    <row r="57" spans="1:82" ht="18" customHeight="1">
      <c r="A57" s="899"/>
      <c r="B57" s="899" t="s">
        <v>32032</v>
      </c>
      <c r="C57" s="899" t="s">
        <v>31468</v>
      </c>
      <c r="D57" s="899" t="s">
        <v>28864</v>
      </c>
      <c r="E57" s="1043" t="s">
        <v>31469</v>
      </c>
      <c r="F57" s="858">
        <v>1</v>
      </c>
      <c r="G57" s="858">
        <f t="shared" si="27"/>
        <v>0</v>
      </c>
      <c r="H57" s="901">
        <v>150</v>
      </c>
      <c r="I57" s="641">
        <f t="shared" si="2"/>
        <v>0</v>
      </c>
      <c r="J57" s="125">
        <f t="shared" si="28"/>
        <v>150</v>
      </c>
      <c r="K57" s="139">
        <f t="shared" si="29"/>
        <v>0</v>
      </c>
      <c r="L57" s="902"/>
      <c r="M57" s="903"/>
      <c r="N57" s="903"/>
      <c r="O57" s="904"/>
      <c r="P57" s="434"/>
      <c r="Q57" s="905"/>
      <c r="R57" s="435"/>
      <c r="S57" s="436"/>
      <c r="T57" s="436"/>
      <c r="U57" s="906"/>
      <c r="V57" s="907"/>
      <c r="W57" s="908"/>
      <c r="X57" s="908"/>
      <c r="Y57" s="909"/>
      <c r="Z57" s="910"/>
      <c r="AA57" s="911"/>
      <c r="AB57" s="912"/>
      <c r="AC57" s="913"/>
      <c r="AD57" s="437"/>
      <c r="AE57" s="438"/>
      <c r="AL57" s="914">
        <f t="shared" si="30"/>
        <v>0</v>
      </c>
      <c r="AM57" s="914">
        <f t="shared" si="31"/>
        <v>0</v>
      </c>
      <c r="AN57" s="914">
        <f t="shared" si="32"/>
        <v>0</v>
      </c>
      <c r="AO57" s="914">
        <f t="shared" si="33"/>
        <v>0</v>
      </c>
      <c r="AP57" s="914">
        <f t="shared" si="34"/>
        <v>0</v>
      </c>
      <c r="AQ57" s="914">
        <f t="shared" si="35"/>
        <v>0</v>
      </c>
      <c r="AR57" s="914">
        <f t="shared" si="36"/>
        <v>0</v>
      </c>
      <c r="AS57" s="915"/>
      <c r="AT57" s="915"/>
      <c r="AU57" s="915"/>
      <c r="AV57" s="915"/>
      <c r="AW57" s="915"/>
      <c r="AX57" s="915"/>
      <c r="AY57" s="915">
        <v>1</v>
      </c>
      <c r="AZ57" s="914">
        <f t="shared" si="37"/>
        <v>0</v>
      </c>
      <c r="BA57" s="914">
        <f t="shared" si="38"/>
        <v>0</v>
      </c>
      <c r="BB57" s="914">
        <f t="shared" si="39"/>
        <v>0</v>
      </c>
      <c r="BC57" s="914">
        <f t="shared" si="40"/>
        <v>0</v>
      </c>
      <c r="BD57" s="914">
        <f t="shared" si="41"/>
        <v>0</v>
      </c>
      <c r="BE57" s="914">
        <f t="shared" si="42"/>
        <v>0</v>
      </c>
      <c r="BF57" s="914">
        <f t="shared" si="43"/>
        <v>0</v>
      </c>
      <c r="BG57" s="914">
        <f t="shared" si="44"/>
        <v>0</v>
      </c>
      <c r="BH57" s="914">
        <f t="shared" si="45"/>
        <v>0</v>
      </c>
      <c r="BI57" s="914">
        <f t="shared" si="46"/>
        <v>0</v>
      </c>
      <c r="BJ57" s="914">
        <f t="shared" si="47"/>
        <v>0</v>
      </c>
      <c r="BK57" s="914">
        <f t="shared" si="48"/>
        <v>0</v>
      </c>
      <c r="BL57" s="915"/>
      <c r="BM57" s="915"/>
      <c r="BN57" s="915"/>
      <c r="BO57" s="915"/>
      <c r="BP57" s="915"/>
      <c r="BQ57" s="915"/>
      <c r="BR57" s="915"/>
      <c r="BS57" s="915"/>
      <c r="BT57" s="915"/>
      <c r="BU57" s="915"/>
      <c r="BV57" s="915"/>
      <c r="BW57" s="915"/>
      <c r="BY57" s="134">
        <v>6</v>
      </c>
      <c r="BZ57" s="916">
        <f t="shared" si="49"/>
        <v>0</v>
      </c>
      <c r="CB57" s="135">
        <v>2.0699999999999998</v>
      </c>
      <c r="CC57" s="916">
        <f t="shared" si="50"/>
        <v>0</v>
      </c>
      <c r="CD57" s="917">
        <f t="shared" si="51"/>
        <v>0</v>
      </c>
    </row>
    <row r="58" spans="1:82" ht="72.75" customHeight="1">
      <c r="A58" s="891" t="s">
        <v>0</v>
      </c>
      <c r="B58" s="891" t="s">
        <v>28839</v>
      </c>
      <c r="C58" s="892" t="s">
        <v>31997</v>
      </c>
      <c r="D58" s="892" t="s">
        <v>28771</v>
      </c>
      <c r="E58" s="114" t="s">
        <v>28771</v>
      </c>
      <c r="F58" s="115"/>
      <c r="G58" s="92"/>
      <c r="H58" s="116"/>
      <c r="I58" s="92"/>
      <c r="J58" s="94"/>
      <c r="K58" s="887"/>
      <c r="L58" s="887"/>
      <c r="M58" s="887"/>
      <c r="N58" s="887"/>
      <c r="O58" s="887"/>
      <c r="P58" s="887"/>
      <c r="Q58" s="893"/>
      <c r="R58" s="887"/>
      <c r="S58" s="887"/>
      <c r="T58" s="887"/>
      <c r="V58" s="843"/>
      <c r="W58" s="843"/>
      <c r="X58" s="843"/>
      <c r="Y58" s="843"/>
      <c r="Z58" s="843"/>
      <c r="AA58" s="843"/>
      <c r="AB58" s="843"/>
      <c r="AC58" s="843"/>
      <c r="AD58" s="843"/>
      <c r="AE58" s="843"/>
      <c r="AF58" s="843"/>
      <c r="AG58" s="843"/>
      <c r="AH58" s="843"/>
      <c r="AI58" s="843"/>
      <c r="AJ58" s="843"/>
      <c r="AK58" s="843"/>
      <c r="AL58" s="894" t="s">
        <v>28778</v>
      </c>
      <c r="AM58" s="894" t="s">
        <v>28779</v>
      </c>
      <c r="AN58" s="894" t="s">
        <v>28780</v>
      </c>
      <c r="AO58" s="894" t="s">
        <v>28781</v>
      </c>
      <c r="AP58" s="894" t="s">
        <v>28782</v>
      </c>
      <c r="AQ58" s="894" t="s">
        <v>28783</v>
      </c>
      <c r="AR58" s="894" t="s">
        <v>28784</v>
      </c>
      <c r="AS58" s="895" t="s">
        <v>28778</v>
      </c>
      <c r="AT58" s="895" t="s">
        <v>28779</v>
      </c>
      <c r="AU58" s="895" t="s">
        <v>28780</v>
      </c>
      <c r="AV58" s="895" t="s">
        <v>28781</v>
      </c>
      <c r="AW58" s="895" t="s">
        <v>28782</v>
      </c>
      <c r="AX58" s="895" t="s">
        <v>28783</v>
      </c>
      <c r="AY58" s="895" t="s">
        <v>28784</v>
      </c>
      <c r="AZ58" s="894" t="s">
        <v>28787</v>
      </c>
      <c r="BA58" s="894" t="s">
        <v>28788</v>
      </c>
      <c r="BB58" s="894" t="s">
        <v>28789</v>
      </c>
      <c r="BC58" s="894" t="s">
        <v>28790</v>
      </c>
      <c r="BD58" s="894" t="s">
        <v>28791</v>
      </c>
      <c r="BE58" s="894" t="s">
        <v>28792</v>
      </c>
      <c r="BF58" s="894" t="s">
        <v>28793</v>
      </c>
      <c r="BG58" s="894" t="s">
        <v>28794</v>
      </c>
      <c r="BH58" s="894" t="s">
        <v>28795</v>
      </c>
      <c r="BI58" s="894" t="s">
        <v>28796</v>
      </c>
      <c r="BJ58" s="894" t="s">
        <v>28797</v>
      </c>
      <c r="BK58" s="894" t="s">
        <v>28798</v>
      </c>
      <c r="BL58" s="895" t="s">
        <v>28787</v>
      </c>
      <c r="BM58" s="895" t="s">
        <v>28788</v>
      </c>
      <c r="BN58" s="895" t="s">
        <v>28789</v>
      </c>
      <c r="BO58" s="895" t="s">
        <v>28790</v>
      </c>
      <c r="BP58" s="895" t="s">
        <v>28791</v>
      </c>
      <c r="BQ58" s="895" t="s">
        <v>28792</v>
      </c>
      <c r="BR58" s="895" t="s">
        <v>28793</v>
      </c>
      <c r="BS58" s="895" t="s">
        <v>28794</v>
      </c>
      <c r="BT58" s="895" t="s">
        <v>28795</v>
      </c>
      <c r="BU58" s="895" t="s">
        <v>28796</v>
      </c>
      <c r="BV58" s="896" t="s">
        <v>28797</v>
      </c>
      <c r="BW58" s="895" t="s">
        <v>28866</v>
      </c>
      <c r="BY58" s="122" t="s">
        <v>28867</v>
      </c>
      <c r="BZ58" s="122" t="s">
        <v>28868</v>
      </c>
      <c r="CA58" s="897"/>
      <c r="CB58" s="898" t="s">
        <v>28869</v>
      </c>
      <c r="CC58" s="898" t="s">
        <v>28870</v>
      </c>
      <c r="CD58" s="898" t="s">
        <v>28871</v>
      </c>
    </row>
    <row r="59" spans="1:82" ht="18" customHeight="1">
      <c r="A59" s="899" t="s">
        <v>32033</v>
      </c>
      <c r="B59" s="899" t="s">
        <v>32033</v>
      </c>
      <c r="C59" s="899" t="s">
        <v>31464</v>
      </c>
      <c r="D59" s="899" t="s">
        <v>28771</v>
      </c>
      <c r="E59" s="1043" t="s">
        <v>31465</v>
      </c>
      <c r="F59" s="858">
        <v>5</v>
      </c>
      <c r="G59" s="858">
        <f>SUM(L59:AE59)</f>
        <v>0</v>
      </c>
      <c r="H59" s="1060"/>
      <c r="I59" s="641">
        <f t="shared" si="2"/>
        <v>0</v>
      </c>
      <c r="J59" s="125">
        <f t="shared" ref="J59:J60" si="52">H59*((1-I59))</f>
        <v>0</v>
      </c>
      <c r="K59" s="139">
        <f t="shared" ref="K59:K60" si="53">G59*J59</f>
        <v>0</v>
      </c>
      <c r="L59" s="902"/>
      <c r="M59" s="903"/>
      <c r="N59" s="903"/>
      <c r="O59" s="904"/>
      <c r="P59" s="434"/>
      <c r="Q59" s="905"/>
      <c r="R59" s="435"/>
      <c r="S59" s="436"/>
      <c r="T59" s="436"/>
      <c r="U59" s="906"/>
      <c r="V59" s="907"/>
      <c r="W59" s="908"/>
      <c r="X59" s="908"/>
      <c r="Y59" s="909"/>
      <c r="Z59" s="910"/>
      <c r="AA59" s="911"/>
      <c r="AB59" s="912"/>
      <c r="AC59" s="913"/>
      <c r="AD59" s="437"/>
      <c r="AE59" s="438"/>
      <c r="AL59" s="914">
        <f t="shared" ref="AL59:AL60" si="54">AS59*$G59</f>
        <v>0</v>
      </c>
      <c r="AM59" s="914">
        <f t="shared" ref="AM59:AM60" si="55">AT59*$G59</f>
        <v>0</v>
      </c>
      <c r="AN59" s="914">
        <f t="shared" ref="AN59:AN60" si="56">AU59*$G59</f>
        <v>0</v>
      </c>
      <c r="AO59" s="914">
        <f t="shared" ref="AO59:AO60" si="57">AV59*$G59</f>
        <v>0</v>
      </c>
      <c r="AP59" s="914">
        <f t="shared" ref="AP59:AP60" si="58">AW59*$G59</f>
        <v>0</v>
      </c>
      <c r="AQ59" s="914">
        <f t="shared" ref="AQ59:AQ60" si="59">AX59*$G59</f>
        <v>0</v>
      </c>
      <c r="AR59" s="914">
        <f t="shared" ref="AR59:AR60" si="60">AY59*$G59</f>
        <v>0</v>
      </c>
      <c r="AS59" s="1040"/>
      <c r="AT59" s="1040"/>
      <c r="AU59" s="1040"/>
      <c r="AV59" s="1040"/>
      <c r="AW59" s="1040"/>
      <c r="AX59" s="1040"/>
      <c r="AY59" s="1040"/>
      <c r="AZ59" s="914">
        <f t="shared" ref="AZ59:AZ60" si="61">BL59*$G59</f>
        <v>0</v>
      </c>
      <c r="BA59" s="914">
        <f t="shared" ref="BA59:BA60" si="62">BM59*$G59</f>
        <v>0</v>
      </c>
      <c r="BB59" s="914">
        <f t="shared" ref="BB59:BB60" si="63">BN59*$G59</f>
        <v>0</v>
      </c>
      <c r="BC59" s="914">
        <f t="shared" ref="BC59:BC60" si="64">BO59*$G59</f>
        <v>0</v>
      </c>
      <c r="BD59" s="914">
        <f t="shared" ref="BD59:BD60" si="65">BP59*$G59</f>
        <v>0</v>
      </c>
      <c r="BE59" s="914">
        <f t="shared" ref="BE59:BE60" si="66">BQ59*$G59</f>
        <v>0</v>
      </c>
      <c r="BF59" s="914">
        <f t="shared" ref="BF59:BF60" si="67">BR59*$G59</f>
        <v>0</v>
      </c>
      <c r="BG59" s="914">
        <f t="shared" ref="BG59:BG60" si="68">BS59*$G59</f>
        <v>0</v>
      </c>
      <c r="BH59" s="914">
        <f t="shared" ref="BH59:BH60" si="69">BT59*$G59</f>
        <v>0</v>
      </c>
      <c r="BI59" s="914">
        <f t="shared" ref="BI59:BI60" si="70">BU59*$G59</f>
        <v>0</v>
      </c>
      <c r="BJ59" s="914">
        <f t="shared" ref="BJ59:BJ60" si="71">BV59*$G59</f>
        <v>0</v>
      </c>
      <c r="BK59" s="914">
        <f t="shared" ref="BK59:BK60" si="72">BW59*$G59</f>
        <v>0</v>
      </c>
      <c r="BL59" s="915"/>
      <c r="BM59" s="915"/>
      <c r="BN59" s="915"/>
      <c r="BO59" s="915"/>
      <c r="BP59" s="915"/>
      <c r="BQ59" s="915"/>
      <c r="BR59" s="915"/>
      <c r="BS59" s="915"/>
      <c r="BT59" s="915"/>
      <c r="BU59" s="915"/>
      <c r="BV59" s="915"/>
      <c r="BW59" s="915"/>
      <c r="BY59" s="1041"/>
      <c r="BZ59" s="916">
        <f t="shared" ref="BZ59:BZ60" si="73">$G59*BY59</f>
        <v>0</v>
      </c>
      <c r="CB59" s="135">
        <v>3.26</v>
      </c>
      <c r="CC59" s="916">
        <f t="shared" ref="CC59:CC60" si="74">G59</f>
        <v>0</v>
      </c>
      <c r="CD59" s="917">
        <f t="shared" ref="CD59:CD60" si="75">CB59*CC59</f>
        <v>0</v>
      </c>
    </row>
    <row r="60" spans="1:82" ht="18" customHeight="1">
      <c r="A60" s="899" t="s">
        <v>32034</v>
      </c>
      <c r="B60" s="899" t="s">
        <v>32034</v>
      </c>
      <c r="C60" s="899" t="s">
        <v>31466</v>
      </c>
      <c r="D60" s="899" t="s">
        <v>28771</v>
      </c>
      <c r="E60" s="1043" t="s">
        <v>31467</v>
      </c>
      <c r="F60" s="858">
        <v>10</v>
      </c>
      <c r="G60" s="858">
        <f t="shared" ref="G60" si="76">SUM(L60:AE60)</f>
        <v>0</v>
      </c>
      <c r="H60" s="1060"/>
      <c r="I60" s="641">
        <f t="shared" si="2"/>
        <v>0</v>
      </c>
      <c r="J60" s="125">
        <f t="shared" si="52"/>
        <v>0</v>
      </c>
      <c r="K60" s="139">
        <f t="shared" si="53"/>
        <v>0</v>
      </c>
      <c r="L60" s="902"/>
      <c r="M60" s="903"/>
      <c r="N60" s="903"/>
      <c r="O60" s="904"/>
      <c r="P60" s="434"/>
      <c r="Q60" s="905"/>
      <c r="R60" s="435"/>
      <c r="S60" s="436"/>
      <c r="T60" s="436"/>
      <c r="U60" s="906"/>
      <c r="V60" s="907"/>
      <c r="W60" s="908"/>
      <c r="X60" s="908"/>
      <c r="Y60" s="909"/>
      <c r="Z60" s="910"/>
      <c r="AA60" s="911"/>
      <c r="AB60" s="912"/>
      <c r="AC60" s="913"/>
      <c r="AD60" s="437"/>
      <c r="AE60" s="438"/>
      <c r="AL60" s="914">
        <f t="shared" si="54"/>
        <v>0</v>
      </c>
      <c r="AM60" s="914">
        <f t="shared" si="55"/>
        <v>0</v>
      </c>
      <c r="AN60" s="914">
        <f t="shared" si="56"/>
        <v>0</v>
      </c>
      <c r="AO60" s="914">
        <f t="shared" si="57"/>
        <v>0</v>
      </c>
      <c r="AP60" s="914">
        <f t="shared" si="58"/>
        <v>0</v>
      </c>
      <c r="AQ60" s="914">
        <f t="shared" si="59"/>
        <v>0</v>
      </c>
      <c r="AR60" s="914">
        <f t="shared" si="60"/>
        <v>0</v>
      </c>
      <c r="AS60" s="1040"/>
      <c r="AT60" s="1040"/>
      <c r="AU60" s="1040"/>
      <c r="AV60" s="1040"/>
      <c r="AW60" s="1040"/>
      <c r="AX60" s="1040"/>
      <c r="AY60" s="1040"/>
      <c r="AZ60" s="914">
        <f t="shared" si="61"/>
        <v>0</v>
      </c>
      <c r="BA60" s="914">
        <f t="shared" si="62"/>
        <v>0</v>
      </c>
      <c r="BB60" s="914">
        <f t="shared" si="63"/>
        <v>0</v>
      </c>
      <c r="BC60" s="914">
        <f t="shared" si="64"/>
        <v>0</v>
      </c>
      <c r="BD60" s="914">
        <f t="shared" si="65"/>
        <v>0</v>
      </c>
      <c r="BE60" s="914">
        <f t="shared" si="66"/>
        <v>0</v>
      </c>
      <c r="BF60" s="914">
        <f t="shared" si="67"/>
        <v>0</v>
      </c>
      <c r="BG60" s="914">
        <f t="shared" si="68"/>
        <v>0</v>
      </c>
      <c r="BH60" s="914">
        <f t="shared" si="69"/>
        <v>0</v>
      </c>
      <c r="BI60" s="914">
        <f t="shared" si="70"/>
        <v>0</v>
      </c>
      <c r="BJ60" s="914">
        <f t="shared" si="71"/>
        <v>0</v>
      </c>
      <c r="BK60" s="914">
        <f t="shared" si="72"/>
        <v>0</v>
      </c>
      <c r="BL60" s="915"/>
      <c r="BM60" s="915"/>
      <c r="BN60" s="915"/>
      <c r="BO60" s="915"/>
      <c r="BP60" s="915"/>
      <c r="BQ60" s="915"/>
      <c r="BR60" s="915"/>
      <c r="BS60" s="915"/>
      <c r="BT60" s="915"/>
      <c r="BU60" s="915"/>
      <c r="BV60" s="915"/>
      <c r="BW60" s="915"/>
      <c r="BY60" s="1041"/>
      <c r="BZ60" s="916">
        <f t="shared" si="73"/>
        <v>0</v>
      </c>
      <c r="CB60" s="135">
        <v>1.43</v>
      </c>
      <c r="CC60" s="916">
        <f t="shared" si="74"/>
        <v>0</v>
      </c>
      <c r="CD60" s="917">
        <f t="shared" si="75"/>
        <v>0</v>
      </c>
    </row>
    <row r="61" spans="1:82" ht="72.75" customHeight="1">
      <c r="A61" s="891" t="s">
        <v>0</v>
      </c>
      <c r="B61" s="891" t="s">
        <v>28839</v>
      </c>
      <c r="C61" s="892" t="s">
        <v>31997</v>
      </c>
      <c r="D61" s="892" t="s">
        <v>28878</v>
      </c>
      <c r="E61" s="925" t="s">
        <v>32035</v>
      </c>
      <c r="F61" s="115"/>
      <c r="G61" s="92"/>
      <c r="H61" s="116"/>
      <c r="I61" s="92"/>
      <c r="J61" s="94"/>
      <c r="K61" s="887"/>
      <c r="L61" s="887"/>
      <c r="M61" s="887"/>
      <c r="N61" s="887"/>
      <c r="O61" s="887"/>
      <c r="P61" s="887"/>
      <c r="Q61" s="893"/>
      <c r="R61" s="887"/>
      <c r="S61" s="887"/>
      <c r="T61" s="887"/>
      <c r="V61" s="843"/>
      <c r="W61" s="843"/>
      <c r="X61" s="843"/>
      <c r="Y61" s="843"/>
      <c r="Z61" s="843"/>
      <c r="AA61" s="843"/>
      <c r="AB61" s="843"/>
      <c r="AC61" s="843"/>
      <c r="AD61" s="843"/>
      <c r="AE61" s="843"/>
      <c r="AF61" s="843"/>
      <c r="AG61" s="843"/>
      <c r="AH61" s="843"/>
      <c r="AI61" s="843"/>
      <c r="AJ61" s="843"/>
      <c r="AK61" s="843"/>
      <c r="AL61" s="894" t="s">
        <v>28778</v>
      </c>
      <c r="AM61" s="894" t="s">
        <v>28779</v>
      </c>
      <c r="AN61" s="894" t="s">
        <v>28780</v>
      </c>
      <c r="AO61" s="894" t="s">
        <v>28781</v>
      </c>
      <c r="AP61" s="894" t="s">
        <v>28782</v>
      </c>
      <c r="AQ61" s="894" t="s">
        <v>28783</v>
      </c>
      <c r="AR61" s="894" t="s">
        <v>28784</v>
      </c>
      <c r="AS61" s="895" t="s">
        <v>28778</v>
      </c>
      <c r="AT61" s="895" t="s">
        <v>28779</v>
      </c>
      <c r="AU61" s="895" t="s">
        <v>28780</v>
      </c>
      <c r="AV61" s="895" t="s">
        <v>28781</v>
      </c>
      <c r="AW61" s="895" t="s">
        <v>28782</v>
      </c>
      <c r="AX61" s="895" t="s">
        <v>28783</v>
      </c>
      <c r="AY61" s="895" t="s">
        <v>28784</v>
      </c>
      <c r="AZ61" s="894" t="s">
        <v>28787</v>
      </c>
      <c r="BA61" s="894" t="s">
        <v>28788</v>
      </c>
      <c r="BB61" s="894" t="s">
        <v>28789</v>
      </c>
      <c r="BC61" s="894" t="s">
        <v>28790</v>
      </c>
      <c r="BD61" s="894" t="s">
        <v>28791</v>
      </c>
      <c r="BE61" s="894" t="s">
        <v>28792</v>
      </c>
      <c r="BF61" s="894" t="s">
        <v>28793</v>
      </c>
      <c r="BG61" s="894" t="s">
        <v>28794</v>
      </c>
      <c r="BH61" s="894" t="s">
        <v>28795</v>
      </c>
      <c r="BI61" s="894" t="s">
        <v>28796</v>
      </c>
      <c r="BJ61" s="894" t="s">
        <v>28797</v>
      </c>
      <c r="BK61" s="894" t="s">
        <v>28798</v>
      </c>
      <c r="BL61" s="895" t="s">
        <v>28787</v>
      </c>
      <c r="BM61" s="895" t="s">
        <v>28788</v>
      </c>
      <c r="BN61" s="895" t="s">
        <v>28789</v>
      </c>
      <c r="BO61" s="895" t="s">
        <v>28790</v>
      </c>
      <c r="BP61" s="895" t="s">
        <v>28791</v>
      </c>
      <c r="BQ61" s="895" t="s">
        <v>28792</v>
      </c>
      <c r="BR61" s="895" t="s">
        <v>28793</v>
      </c>
      <c r="BS61" s="895" t="s">
        <v>28794</v>
      </c>
      <c r="BT61" s="895" t="s">
        <v>28795</v>
      </c>
      <c r="BU61" s="895" t="s">
        <v>28796</v>
      </c>
      <c r="BV61" s="896" t="s">
        <v>28797</v>
      </c>
      <c r="BW61" s="895" t="s">
        <v>28866</v>
      </c>
      <c r="BY61" s="122" t="s">
        <v>28867</v>
      </c>
      <c r="BZ61" s="122" t="s">
        <v>28868</v>
      </c>
      <c r="CA61" s="897"/>
      <c r="CB61" s="898" t="s">
        <v>28869</v>
      </c>
      <c r="CC61" s="898" t="s">
        <v>28870</v>
      </c>
      <c r="CD61" s="898" t="s">
        <v>28871</v>
      </c>
    </row>
    <row r="62" spans="1:82" ht="18" customHeight="1">
      <c r="A62" s="899" t="s">
        <v>28880</v>
      </c>
      <c r="B62" s="899" t="s">
        <v>27822</v>
      </c>
      <c r="C62" s="899" t="s">
        <v>32036</v>
      </c>
      <c r="D62" s="899" t="s">
        <v>28878</v>
      </c>
      <c r="E62" s="900" t="s">
        <v>28881</v>
      </c>
      <c r="F62" s="858">
        <v>5</v>
      </c>
      <c r="G62" s="858">
        <f>SUM(L62:AE62)</f>
        <v>0</v>
      </c>
      <c r="H62" s="901">
        <v>600</v>
      </c>
      <c r="I62" s="641">
        <f t="shared" si="2"/>
        <v>0</v>
      </c>
      <c r="J62" s="125">
        <f t="shared" ref="J62:J125" si="77">H62*((1-I62))</f>
        <v>600</v>
      </c>
      <c r="K62" s="139">
        <f t="shared" ref="K62:K93" si="78">G62*J62</f>
        <v>0</v>
      </c>
      <c r="L62" s="902"/>
      <c r="M62" s="903"/>
      <c r="N62" s="903"/>
      <c r="O62" s="904"/>
      <c r="P62" s="434"/>
      <c r="Q62" s="905"/>
      <c r="R62" s="435"/>
      <c r="S62" s="436"/>
      <c r="T62" s="436"/>
      <c r="U62" s="906"/>
      <c r="V62" s="907"/>
      <c r="W62" s="908"/>
      <c r="X62" s="908"/>
      <c r="Y62" s="909"/>
      <c r="Z62" s="910"/>
      <c r="AA62" s="911"/>
      <c r="AB62" s="912"/>
      <c r="AC62" s="913"/>
      <c r="AD62" s="437"/>
      <c r="AE62" s="438"/>
      <c r="AL62" s="914">
        <f t="shared" ref="AL62:AL93" si="79">AS62*$G62</f>
        <v>0</v>
      </c>
      <c r="AM62" s="914">
        <f t="shared" ref="AM62:AM93" si="80">AT62*$G62</f>
        <v>0</v>
      </c>
      <c r="AN62" s="914">
        <f t="shared" ref="AN62:AN93" si="81">AU62*$G62</f>
        <v>0</v>
      </c>
      <c r="AO62" s="914">
        <f t="shared" ref="AO62:AO93" si="82">AV62*$G62</f>
        <v>0</v>
      </c>
      <c r="AP62" s="914">
        <f t="shared" ref="AP62:AP93" si="83">AW62*$G62</f>
        <v>0</v>
      </c>
      <c r="AQ62" s="914">
        <f t="shared" ref="AQ62:AQ93" si="84">AX62*$G62</f>
        <v>0</v>
      </c>
      <c r="AR62" s="914">
        <f t="shared" ref="AR62:AR93" si="85">AY62*$G62</f>
        <v>0</v>
      </c>
      <c r="AS62" s="915"/>
      <c r="AT62" s="915"/>
      <c r="AU62" s="915"/>
      <c r="AV62" s="915"/>
      <c r="AW62" s="915"/>
      <c r="AX62" s="915">
        <v>5</v>
      </c>
      <c r="AY62" s="915"/>
      <c r="AZ62" s="914">
        <f t="shared" ref="AZ62:AZ93" si="86">BL62*$G62</f>
        <v>0</v>
      </c>
      <c r="BA62" s="914">
        <f t="shared" ref="BA62:BA93" si="87">BM62*$G62</f>
        <v>0</v>
      </c>
      <c r="BB62" s="914">
        <f t="shared" ref="BB62:BB93" si="88">BN62*$G62</f>
        <v>0</v>
      </c>
      <c r="BC62" s="914">
        <f t="shared" ref="BC62:BC93" si="89">BO62*$G62</f>
        <v>0</v>
      </c>
      <c r="BD62" s="914">
        <f t="shared" ref="BD62:BD93" si="90">BP62*$G62</f>
        <v>0</v>
      </c>
      <c r="BE62" s="914">
        <f t="shared" ref="BE62:BE93" si="91">BQ62*$G62</f>
        <v>0</v>
      </c>
      <c r="BF62" s="914">
        <f t="shared" ref="BF62:BF93" si="92">BR62*$G62</f>
        <v>0</v>
      </c>
      <c r="BG62" s="914">
        <f t="shared" ref="BG62:BG93" si="93">BS62*$G62</f>
        <v>0</v>
      </c>
      <c r="BH62" s="914">
        <f t="shared" ref="BH62:BH93" si="94">BT62*$G62</f>
        <v>0</v>
      </c>
      <c r="BI62" s="914">
        <f t="shared" ref="BI62:BI93" si="95">BU62*$G62</f>
        <v>0</v>
      </c>
      <c r="BJ62" s="914">
        <f t="shared" ref="BJ62:BJ93" si="96">BV62*$G62</f>
        <v>0</v>
      </c>
      <c r="BK62" s="914">
        <f t="shared" ref="BK62:BK93" si="97">BW62*$G62</f>
        <v>0</v>
      </c>
      <c r="BL62" s="915"/>
      <c r="BM62" s="915"/>
      <c r="BN62" s="915"/>
      <c r="BO62" s="915"/>
      <c r="BP62" s="915"/>
      <c r="BQ62" s="915"/>
      <c r="BR62" s="915"/>
      <c r="BS62" s="915"/>
      <c r="BT62" s="915">
        <v>4</v>
      </c>
      <c r="BU62" s="915">
        <v>1</v>
      </c>
      <c r="BV62" s="915"/>
      <c r="BW62" s="915"/>
      <c r="BY62" s="134">
        <v>21</v>
      </c>
      <c r="BZ62" s="916">
        <f t="shared" ref="BZ62:BZ93" si="98">$G62*BY62</f>
        <v>0</v>
      </c>
      <c r="CB62" s="135">
        <v>6.2070494000000007</v>
      </c>
      <c r="CC62" s="916">
        <f t="shared" ref="CC62:CC93" si="99">G62</f>
        <v>0</v>
      </c>
      <c r="CD62" s="917">
        <f t="shared" ref="CD62:CD93" si="100">CB62*CC62</f>
        <v>0</v>
      </c>
    </row>
    <row r="63" spans="1:82" ht="18" customHeight="1">
      <c r="A63" s="137" t="s">
        <v>28882</v>
      </c>
      <c r="B63" s="137" t="s">
        <v>27840</v>
      </c>
      <c r="C63" s="137" t="s">
        <v>32037</v>
      </c>
      <c r="D63" s="137" t="s">
        <v>28878</v>
      </c>
      <c r="E63" s="900" t="s">
        <v>32038</v>
      </c>
      <c r="F63" s="858">
        <v>3</v>
      </c>
      <c r="G63" s="858">
        <f t="shared" ref="G63:G93" si="101">SUM(L63:AE63)</f>
        <v>0</v>
      </c>
      <c r="H63" s="901">
        <v>450</v>
      </c>
      <c r="I63" s="641">
        <f t="shared" si="2"/>
        <v>0</v>
      </c>
      <c r="J63" s="125">
        <f t="shared" si="77"/>
        <v>450</v>
      </c>
      <c r="K63" s="139">
        <f t="shared" si="78"/>
        <v>0</v>
      </c>
      <c r="L63" s="902"/>
      <c r="M63" s="903"/>
      <c r="N63" s="903"/>
      <c r="O63" s="904"/>
      <c r="P63" s="434"/>
      <c r="Q63" s="905"/>
      <c r="R63" s="435"/>
      <c r="S63" s="436"/>
      <c r="T63" s="436"/>
      <c r="U63" s="906"/>
      <c r="V63" s="907"/>
      <c r="W63" s="908"/>
      <c r="X63" s="908"/>
      <c r="Y63" s="909"/>
      <c r="Z63" s="918"/>
      <c r="AA63" s="345"/>
      <c r="AB63" s="919"/>
      <c r="AC63" s="913"/>
      <c r="AD63" s="437"/>
      <c r="AE63" s="438"/>
      <c r="AL63" s="914">
        <f t="shared" si="79"/>
        <v>0</v>
      </c>
      <c r="AM63" s="914">
        <f t="shared" si="80"/>
        <v>0</v>
      </c>
      <c r="AN63" s="914">
        <f t="shared" si="81"/>
        <v>0</v>
      </c>
      <c r="AO63" s="914">
        <f t="shared" si="82"/>
        <v>0</v>
      </c>
      <c r="AP63" s="914">
        <f t="shared" si="83"/>
        <v>0</v>
      </c>
      <c r="AQ63" s="914">
        <f t="shared" si="84"/>
        <v>0</v>
      </c>
      <c r="AR63" s="914">
        <f t="shared" si="85"/>
        <v>0</v>
      </c>
      <c r="AS63" s="915"/>
      <c r="AT63" s="915"/>
      <c r="AU63" s="915"/>
      <c r="AV63" s="915"/>
      <c r="AW63" s="915"/>
      <c r="AX63" s="915"/>
      <c r="AY63" s="915">
        <v>3</v>
      </c>
      <c r="AZ63" s="914">
        <f t="shared" si="86"/>
        <v>0</v>
      </c>
      <c r="BA63" s="914">
        <f t="shared" si="87"/>
        <v>0</v>
      </c>
      <c r="BB63" s="914">
        <f t="shared" si="88"/>
        <v>0</v>
      </c>
      <c r="BC63" s="914">
        <f t="shared" si="89"/>
        <v>0</v>
      </c>
      <c r="BD63" s="914">
        <f t="shared" si="90"/>
        <v>0</v>
      </c>
      <c r="BE63" s="914">
        <f t="shared" si="91"/>
        <v>0</v>
      </c>
      <c r="BF63" s="914">
        <f t="shared" si="92"/>
        <v>0</v>
      </c>
      <c r="BG63" s="914">
        <f t="shared" si="93"/>
        <v>0</v>
      </c>
      <c r="BH63" s="914">
        <f t="shared" si="94"/>
        <v>0</v>
      </c>
      <c r="BI63" s="914">
        <f t="shared" si="95"/>
        <v>0</v>
      </c>
      <c r="BJ63" s="914">
        <f t="shared" si="96"/>
        <v>0</v>
      </c>
      <c r="BK63" s="914">
        <f t="shared" si="97"/>
        <v>0</v>
      </c>
      <c r="BL63" s="915"/>
      <c r="BM63" s="915"/>
      <c r="BN63" s="915"/>
      <c r="BO63" s="915"/>
      <c r="BP63" s="915"/>
      <c r="BQ63" s="915"/>
      <c r="BR63" s="915"/>
      <c r="BS63" s="915"/>
      <c r="BT63" s="915">
        <v>1</v>
      </c>
      <c r="BU63" s="915">
        <v>2</v>
      </c>
      <c r="BV63" s="915"/>
      <c r="BW63" s="915"/>
      <c r="BY63" s="131">
        <v>14</v>
      </c>
      <c r="BZ63" s="916">
        <f t="shared" si="98"/>
        <v>0</v>
      </c>
      <c r="CB63" s="136">
        <v>4.7656968000000006</v>
      </c>
      <c r="CC63" s="914">
        <f t="shared" si="99"/>
        <v>0</v>
      </c>
      <c r="CD63" s="920">
        <f t="shared" si="100"/>
        <v>0</v>
      </c>
    </row>
    <row r="64" spans="1:82" ht="18" customHeight="1">
      <c r="A64" s="137" t="s">
        <v>28884</v>
      </c>
      <c r="B64" s="137" t="s">
        <v>27841</v>
      </c>
      <c r="C64" s="137" t="s">
        <v>32039</v>
      </c>
      <c r="D64" s="137" t="s">
        <v>28878</v>
      </c>
      <c r="E64" s="900" t="s">
        <v>32040</v>
      </c>
      <c r="F64" s="858">
        <v>2</v>
      </c>
      <c r="G64" s="858">
        <f t="shared" si="101"/>
        <v>0</v>
      </c>
      <c r="H64" s="901">
        <v>340</v>
      </c>
      <c r="I64" s="641">
        <f t="shared" si="2"/>
        <v>0</v>
      </c>
      <c r="J64" s="125">
        <f t="shared" si="77"/>
        <v>340</v>
      </c>
      <c r="K64" s="139">
        <f t="shared" si="78"/>
        <v>0</v>
      </c>
      <c r="L64" s="902"/>
      <c r="M64" s="903"/>
      <c r="N64" s="903"/>
      <c r="O64" s="904"/>
      <c r="P64" s="434"/>
      <c r="Q64" s="905"/>
      <c r="R64" s="435"/>
      <c r="S64" s="436"/>
      <c r="T64" s="436"/>
      <c r="U64" s="906"/>
      <c r="V64" s="907"/>
      <c r="W64" s="908"/>
      <c r="X64" s="908"/>
      <c r="Y64" s="909"/>
      <c r="Z64" s="918"/>
      <c r="AA64" s="345"/>
      <c r="AB64" s="919"/>
      <c r="AC64" s="913"/>
      <c r="AD64" s="437"/>
      <c r="AE64" s="438"/>
      <c r="AL64" s="914">
        <f t="shared" si="79"/>
        <v>0</v>
      </c>
      <c r="AM64" s="914">
        <f t="shared" si="80"/>
        <v>0</v>
      </c>
      <c r="AN64" s="914">
        <f t="shared" si="81"/>
        <v>0</v>
      </c>
      <c r="AO64" s="914">
        <f t="shared" si="82"/>
        <v>0</v>
      </c>
      <c r="AP64" s="914">
        <f t="shared" si="83"/>
        <v>0</v>
      </c>
      <c r="AQ64" s="914">
        <f t="shared" si="84"/>
        <v>0</v>
      </c>
      <c r="AR64" s="914">
        <f t="shared" si="85"/>
        <v>0</v>
      </c>
      <c r="AS64" s="915"/>
      <c r="AT64" s="915"/>
      <c r="AU64" s="915"/>
      <c r="AV64" s="915"/>
      <c r="AW64" s="915"/>
      <c r="AX64" s="915"/>
      <c r="AY64" s="915">
        <v>2</v>
      </c>
      <c r="AZ64" s="914">
        <f t="shared" si="86"/>
        <v>0</v>
      </c>
      <c r="BA64" s="914">
        <f t="shared" si="87"/>
        <v>0</v>
      </c>
      <c r="BB64" s="914">
        <f t="shared" si="88"/>
        <v>0</v>
      </c>
      <c r="BC64" s="914">
        <f t="shared" si="89"/>
        <v>0</v>
      </c>
      <c r="BD64" s="914">
        <f t="shared" si="90"/>
        <v>0</v>
      </c>
      <c r="BE64" s="914">
        <f t="shared" si="91"/>
        <v>0</v>
      </c>
      <c r="BF64" s="914">
        <f t="shared" si="92"/>
        <v>0</v>
      </c>
      <c r="BG64" s="914">
        <f t="shared" si="93"/>
        <v>0</v>
      </c>
      <c r="BH64" s="914">
        <f t="shared" si="94"/>
        <v>0</v>
      </c>
      <c r="BI64" s="914">
        <f t="shared" si="95"/>
        <v>0</v>
      </c>
      <c r="BJ64" s="914">
        <f t="shared" si="96"/>
        <v>0</v>
      </c>
      <c r="BK64" s="914">
        <f t="shared" si="97"/>
        <v>0</v>
      </c>
      <c r="BL64" s="915"/>
      <c r="BM64" s="915"/>
      <c r="BN64" s="915"/>
      <c r="BO64" s="915"/>
      <c r="BP64" s="915"/>
      <c r="BQ64" s="915"/>
      <c r="BR64" s="915"/>
      <c r="BS64" s="915"/>
      <c r="BT64" s="915">
        <v>2</v>
      </c>
      <c r="BU64" s="915"/>
      <c r="BV64" s="915"/>
      <c r="BW64" s="915"/>
      <c r="BY64" s="131">
        <v>10</v>
      </c>
      <c r="BZ64" s="916">
        <f t="shared" si="98"/>
        <v>0</v>
      </c>
      <c r="CB64" s="136">
        <v>3.5446781999999999</v>
      </c>
      <c r="CC64" s="914">
        <f t="shared" si="99"/>
        <v>0</v>
      </c>
      <c r="CD64" s="920">
        <f t="shared" si="100"/>
        <v>0</v>
      </c>
    </row>
    <row r="65" spans="1:82" ht="18" customHeight="1">
      <c r="A65" s="137" t="s">
        <v>28890</v>
      </c>
      <c r="B65" s="137" t="s">
        <v>27844</v>
      </c>
      <c r="C65" s="137" t="s">
        <v>32041</v>
      </c>
      <c r="D65" s="137" t="s">
        <v>28878</v>
      </c>
      <c r="E65" s="900" t="s">
        <v>28891</v>
      </c>
      <c r="F65" s="858">
        <v>5</v>
      </c>
      <c r="G65" s="858">
        <f t="shared" si="101"/>
        <v>0</v>
      </c>
      <c r="H65" s="901">
        <v>80</v>
      </c>
      <c r="I65" s="641">
        <f t="shared" si="2"/>
        <v>0</v>
      </c>
      <c r="J65" s="125">
        <f t="shared" si="77"/>
        <v>80</v>
      </c>
      <c r="K65" s="139">
        <f t="shared" si="78"/>
        <v>0</v>
      </c>
      <c r="L65" s="902"/>
      <c r="M65" s="903"/>
      <c r="N65" s="903"/>
      <c r="O65" s="904"/>
      <c r="P65" s="434"/>
      <c r="Q65" s="905"/>
      <c r="R65" s="435"/>
      <c r="S65" s="436"/>
      <c r="T65" s="436"/>
      <c r="U65" s="906"/>
      <c r="V65" s="907"/>
      <c r="W65" s="908"/>
      <c r="X65" s="908"/>
      <c r="Y65" s="909"/>
      <c r="Z65" s="918"/>
      <c r="AA65" s="345"/>
      <c r="AB65" s="919"/>
      <c r="AC65" s="913"/>
      <c r="AD65" s="437"/>
      <c r="AE65" s="438"/>
      <c r="AL65" s="914">
        <f t="shared" si="79"/>
        <v>0</v>
      </c>
      <c r="AM65" s="914">
        <f t="shared" si="80"/>
        <v>0</v>
      </c>
      <c r="AN65" s="914">
        <f t="shared" si="81"/>
        <v>0</v>
      </c>
      <c r="AO65" s="914">
        <f t="shared" si="82"/>
        <v>0</v>
      </c>
      <c r="AP65" s="914">
        <f t="shared" si="83"/>
        <v>0</v>
      </c>
      <c r="AQ65" s="914">
        <f t="shared" si="84"/>
        <v>0</v>
      </c>
      <c r="AR65" s="914">
        <f t="shared" si="85"/>
        <v>0</v>
      </c>
      <c r="AS65" s="915"/>
      <c r="AT65" s="915"/>
      <c r="AU65" s="915">
        <v>5</v>
      </c>
      <c r="AV65" s="915"/>
      <c r="AW65" s="915"/>
      <c r="AX65" s="915"/>
      <c r="AY65" s="915"/>
      <c r="AZ65" s="914">
        <f t="shared" si="86"/>
        <v>0</v>
      </c>
      <c r="BA65" s="914">
        <f t="shared" si="87"/>
        <v>0</v>
      </c>
      <c r="BB65" s="914">
        <f t="shared" si="88"/>
        <v>0</v>
      </c>
      <c r="BC65" s="914">
        <f t="shared" si="89"/>
        <v>0</v>
      </c>
      <c r="BD65" s="914">
        <f t="shared" si="90"/>
        <v>0</v>
      </c>
      <c r="BE65" s="914">
        <f t="shared" si="91"/>
        <v>0</v>
      </c>
      <c r="BF65" s="914">
        <f t="shared" si="92"/>
        <v>0</v>
      </c>
      <c r="BG65" s="914">
        <f t="shared" si="93"/>
        <v>0</v>
      </c>
      <c r="BH65" s="914">
        <f t="shared" si="94"/>
        <v>0</v>
      </c>
      <c r="BI65" s="914">
        <f t="shared" si="95"/>
        <v>0</v>
      </c>
      <c r="BJ65" s="914">
        <f t="shared" si="96"/>
        <v>0</v>
      </c>
      <c r="BK65" s="914">
        <f t="shared" si="97"/>
        <v>0</v>
      </c>
      <c r="BL65" s="915">
        <v>4</v>
      </c>
      <c r="BM65" s="915">
        <v>1</v>
      </c>
      <c r="BN65" s="915"/>
      <c r="BO65" s="915"/>
      <c r="BP65" s="915"/>
      <c r="BQ65" s="915"/>
      <c r="BR65" s="915"/>
      <c r="BS65" s="915"/>
      <c r="BT65" s="915"/>
      <c r="BU65" s="915"/>
      <c r="BV65" s="915"/>
      <c r="BW65" s="915"/>
      <c r="BY65" s="131">
        <v>10</v>
      </c>
      <c r="BZ65" s="916">
        <f t="shared" si="98"/>
        <v>0</v>
      </c>
      <c r="CB65" s="136">
        <v>0.78233180000000002</v>
      </c>
      <c r="CC65" s="914">
        <f t="shared" si="99"/>
        <v>0</v>
      </c>
      <c r="CD65" s="920">
        <f t="shared" si="100"/>
        <v>0</v>
      </c>
    </row>
    <row r="66" spans="1:82" ht="18" customHeight="1">
      <c r="A66" s="137" t="s">
        <v>28886</v>
      </c>
      <c r="B66" s="137" t="s">
        <v>27842</v>
      </c>
      <c r="C66" s="137" t="s">
        <v>32042</v>
      </c>
      <c r="D66" s="137" t="s">
        <v>28878</v>
      </c>
      <c r="E66" s="900" t="s">
        <v>28887</v>
      </c>
      <c r="F66" s="858">
        <v>5</v>
      </c>
      <c r="G66" s="858">
        <f t="shared" si="101"/>
        <v>0</v>
      </c>
      <c r="H66" s="901">
        <v>100</v>
      </c>
      <c r="I66" s="641">
        <f t="shared" si="2"/>
        <v>0</v>
      </c>
      <c r="J66" s="125">
        <f t="shared" si="77"/>
        <v>100</v>
      </c>
      <c r="K66" s="139">
        <f t="shared" si="78"/>
        <v>0</v>
      </c>
      <c r="L66" s="902"/>
      <c r="M66" s="903"/>
      <c r="N66" s="903"/>
      <c r="O66" s="904"/>
      <c r="P66" s="434"/>
      <c r="Q66" s="905"/>
      <c r="R66" s="435"/>
      <c r="S66" s="436"/>
      <c r="T66" s="436"/>
      <c r="U66" s="906"/>
      <c r="V66" s="907"/>
      <c r="W66" s="908"/>
      <c r="X66" s="908"/>
      <c r="Y66" s="909"/>
      <c r="Z66" s="918"/>
      <c r="AA66" s="345"/>
      <c r="AB66" s="919"/>
      <c r="AC66" s="913"/>
      <c r="AD66" s="437"/>
      <c r="AE66" s="438"/>
      <c r="AL66" s="914">
        <f t="shared" si="79"/>
        <v>0</v>
      </c>
      <c r="AM66" s="914">
        <f t="shared" si="80"/>
        <v>0</v>
      </c>
      <c r="AN66" s="914">
        <f t="shared" si="81"/>
        <v>0</v>
      </c>
      <c r="AO66" s="914">
        <f t="shared" si="82"/>
        <v>0</v>
      </c>
      <c r="AP66" s="914">
        <f t="shared" si="83"/>
        <v>0</v>
      </c>
      <c r="AQ66" s="914">
        <f t="shared" si="84"/>
        <v>0</v>
      </c>
      <c r="AR66" s="914">
        <f t="shared" si="85"/>
        <v>0</v>
      </c>
      <c r="AS66" s="915"/>
      <c r="AT66" s="915"/>
      <c r="AU66" s="915"/>
      <c r="AV66" s="915">
        <v>5</v>
      </c>
      <c r="AW66" s="915"/>
      <c r="AX66" s="915"/>
      <c r="AY66" s="915"/>
      <c r="AZ66" s="914">
        <f t="shared" si="86"/>
        <v>0</v>
      </c>
      <c r="BA66" s="914">
        <f t="shared" si="87"/>
        <v>0</v>
      </c>
      <c r="BB66" s="914">
        <f t="shared" si="88"/>
        <v>0</v>
      </c>
      <c r="BC66" s="914">
        <f t="shared" si="89"/>
        <v>0</v>
      </c>
      <c r="BD66" s="914">
        <f t="shared" si="90"/>
        <v>0</v>
      </c>
      <c r="BE66" s="914">
        <f t="shared" si="91"/>
        <v>0</v>
      </c>
      <c r="BF66" s="914">
        <f t="shared" si="92"/>
        <v>0</v>
      </c>
      <c r="BG66" s="914">
        <f t="shared" si="93"/>
        <v>0</v>
      </c>
      <c r="BH66" s="914">
        <f t="shared" si="94"/>
        <v>0</v>
      </c>
      <c r="BI66" s="914">
        <f t="shared" si="95"/>
        <v>0</v>
      </c>
      <c r="BJ66" s="914">
        <f t="shared" si="96"/>
        <v>0</v>
      </c>
      <c r="BK66" s="914">
        <f t="shared" si="97"/>
        <v>0</v>
      </c>
      <c r="BL66" s="915"/>
      <c r="BM66" s="915">
        <v>5</v>
      </c>
      <c r="BN66" s="915"/>
      <c r="BO66" s="915"/>
      <c r="BP66" s="915"/>
      <c r="BQ66" s="915"/>
      <c r="BR66" s="915"/>
      <c r="BS66" s="915"/>
      <c r="BT66" s="915"/>
      <c r="BU66" s="915"/>
      <c r="BV66" s="915"/>
      <c r="BW66" s="915"/>
      <c r="BY66" s="131">
        <v>10</v>
      </c>
      <c r="BZ66" s="916">
        <f t="shared" si="98"/>
        <v>0</v>
      </c>
      <c r="CB66" s="136">
        <v>1.1323422000000001</v>
      </c>
      <c r="CC66" s="914">
        <f t="shared" si="99"/>
        <v>0</v>
      </c>
      <c r="CD66" s="920">
        <f t="shared" si="100"/>
        <v>0</v>
      </c>
    </row>
    <row r="67" spans="1:82" ht="18" customHeight="1">
      <c r="A67" s="137" t="s">
        <v>28888</v>
      </c>
      <c r="B67" s="137" t="s">
        <v>27843</v>
      </c>
      <c r="C67" s="137" t="s">
        <v>32043</v>
      </c>
      <c r="D67" s="137" t="s">
        <v>28878</v>
      </c>
      <c r="E67" s="900" t="s">
        <v>28889</v>
      </c>
      <c r="F67" s="858">
        <v>5</v>
      </c>
      <c r="G67" s="858">
        <f t="shared" si="101"/>
        <v>0</v>
      </c>
      <c r="H67" s="901">
        <v>210</v>
      </c>
      <c r="I67" s="641">
        <f t="shared" si="2"/>
        <v>0</v>
      </c>
      <c r="J67" s="125">
        <f t="shared" si="77"/>
        <v>210</v>
      </c>
      <c r="K67" s="139">
        <f t="shared" si="78"/>
        <v>0</v>
      </c>
      <c r="L67" s="902"/>
      <c r="M67" s="903"/>
      <c r="N67" s="903"/>
      <c r="O67" s="904"/>
      <c r="P67" s="434"/>
      <c r="Q67" s="905"/>
      <c r="R67" s="435"/>
      <c r="S67" s="436"/>
      <c r="T67" s="436"/>
      <c r="U67" s="906"/>
      <c r="V67" s="907"/>
      <c r="W67" s="908"/>
      <c r="X67" s="908"/>
      <c r="Y67" s="909"/>
      <c r="Z67" s="918"/>
      <c r="AA67" s="345"/>
      <c r="AB67" s="919"/>
      <c r="AC67" s="913"/>
      <c r="AD67" s="437"/>
      <c r="AE67" s="438"/>
      <c r="AL67" s="914">
        <f t="shared" si="79"/>
        <v>0</v>
      </c>
      <c r="AM67" s="914">
        <f t="shared" si="80"/>
        <v>0</v>
      </c>
      <c r="AN67" s="914">
        <f t="shared" si="81"/>
        <v>0</v>
      </c>
      <c r="AO67" s="914">
        <f t="shared" si="82"/>
        <v>0</v>
      </c>
      <c r="AP67" s="914">
        <f t="shared" si="83"/>
        <v>0</v>
      </c>
      <c r="AQ67" s="914">
        <f t="shared" si="84"/>
        <v>0</v>
      </c>
      <c r="AR67" s="914">
        <f t="shared" si="85"/>
        <v>0</v>
      </c>
      <c r="AS67" s="915"/>
      <c r="AT67" s="915"/>
      <c r="AU67" s="915"/>
      <c r="AV67" s="915">
        <v>5</v>
      </c>
      <c r="AW67" s="915"/>
      <c r="AX67" s="915"/>
      <c r="AY67" s="915"/>
      <c r="AZ67" s="914">
        <f t="shared" si="86"/>
        <v>0</v>
      </c>
      <c r="BA67" s="914">
        <f t="shared" si="87"/>
        <v>0</v>
      </c>
      <c r="BB67" s="914">
        <f t="shared" si="88"/>
        <v>0</v>
      </c>
      <c r="BC67" s="914">
        <f t="shared" si="89"/>
        <v>0</v>
      </c>
      <c r="BD67" s="914">
        <f t="shared" si="90"/>
        <v>0</v>
      </c>
      <c r="BE67" s="914">
        <f t="shared" si="91"/>
        <v>0</v>
      </c>
      <c r="BF67" s="914">
        <f t="shared" si="92"/>
        <v>0</v>
      </c>
      <c r="BG67" s="914">
        <f t="shared" si="93"/>
        <v>0</v>
      </c>
      <c r="BH67" s="914">
        <f t="shared" si="94"/>
        <v>0</v>
      </c>
      <c r="BI67" s="914">
        <f t="shared" si="95"/>
        <v>0</v>
      </c>
      <c r="BJ67" s="914">
        <f t="shared" si="96"/>
        <v>0</v>
      </c>
      <c r="BK67" s="914">
        <f t="shared" si="97"/>
        <v>0</v>
      </c>
      <c r="BL67" s="915"/>
      <c r="BM67" s="915"/>
      <c r="BN67" s="915">
        <v>5</v>
      </c>
      <c r="BO67" s="915"/>
      <c r="BP67" s="915"/>
      <c r="BQ67" s="915"/>
      <c r="BR67" s="915"/>
      <c r="BS67" s="915"/>
      <c r="BT67" s="915"/>
      <c r="BU67" s="915"/>
      <c r="BV67" s="915"/>
      <c r="BW67" s="915"/>
      <c r="BY67" s="131">
        <v>15</v>
      </c>
      <c r="BZ67" s="916">
        <f t="shared" si="98"/>
        <v>0</v>
      </c>
      <c r="CB67" s="136">
        <v>1.5231968</v>
      </c>
      <c r="CC67" s="914">
        <f t="shared" si="99"/>
        <v>0</v>
      </c>
      <c r="CD67" s="920">
        <f t="shared" si="100"/>
        <v>0</v>
      </c>
    </row>
    <row r="68" spans="1:82" ht="18" customHeight="1">
      <c r="A68" s="137" t="s">
        <v>28892</v>
      </c>
      <c r="B68" s="137" t="s">
        <v>27845</v>
      </c>
      <c r="C68" s="137" t="s">
        <v>32044</v>
      </c>
      <c r="D68" s="137" t="s">
        <v>28878</v>
      </c>
      <c r="E68" s="900" t="s">
        <v>28893</v>
      </c>
      <c r="F68" s="858">
        <v>5</v>
      </c>
      <c r="G68" s="858">
        <f t="shared" si="101"/>
        <v>0</v>
      </c>
      <c r="H68" s="901">
        <v>340</v>
      </c>
      <c r="I68" s="641">
        <f t="shared" si="2"/>
        <v>0</v>
      </c>
      <c r="J68" s="125">
        <f t="shared" si="77"/>
        <v>340</v>
      </c>
      <c r="K68" s="139">
        <f t="shared" si="78"/>
        <v>0</v>
      </c>
      <c r="L68" s="902"/>
      <c r="M68" s="903"/>
      <c r="N68" s="903"/>
      <c r="O68" s="904"/>
      <c r="P68" s="434"/>
      <c r="Q68" s="905"/>
      <c r="R68" s="435"/>
      <c r="S68" s="436"/>
      <c r="T68" s="436"/>
      <c r="U68" s="906"/>
      <c r="V68" s="907"/>
      <c r="W68" s="908"/>
      <c r="X68" s="908"/>
      <c r="Y68" s="909"/>
      <c r="Z68" s="918"/>
      <c r="AA68" s="345"/>
      <c r="AB68" s="919"/>
      <c r="AC68" s="913"/>
      <c r="AD68" s="437"/>
      <c r="AE68" s="438"/>
      <c r="AL68" s="914">
        <f t="shared" si="79"/>
        <v>0</v>
      </c>
      <c r="AM68" s="914">
        <f t="shared" si="80"/>
        <v>0</v>
      </c>
      <c r="AN68" s="914">
        <f t="shared" si="81"/>
        <v>0</v>
      </c>
      <c r="AO68" s="914">
        <f t="shared" si="82"/>
        <v>0</v>
      </c>
      <c r="AP68" s="914">
        <f t="shared" si="83"/>
        <v>0</v>
      </c>
      <c r="AQ68" s="914">
        <f t="shared" si="84"/>
        <v>0</v>
      </c>
      <c r="AR68" s="914">
        <f t="shared" si="85"/>
        <v>0</v>
      </c>
      <c r="AS68" s="915"/>
      <c r="AT68" s="915"/>
      <c r="AU68" s="915"/>
      <c r="AV68" s="915"/>
      <c r="AW68" s="915">
        <v>5</v>
      </c>
      <c r="AX68" s="915"/>
      <c r="AY68" s="915"/>
      <c r="AZ68" s="914">
        <f t="shared" si="86"/>
        <v>0</v>
      </c>
      <c r="BA68" s="914">
        <f t="shared" si="87"/>
        <v>0</v>
      </c>
      <c r="BB68" s="914">
        <f t="shared" si="88"/>
        <v>0</v>
      </c>
      <c r="BC68" s="914">
        <f t="shared" si="89"/>
        <v>0</v>
      </c>
      <c r="BD68" s="914">
        <f t="shared" si="90"/>
        <v>0</v>
      </c>
      <c r="BE68" s="914">
        <f t="shared" si="91"/>
        <v>0</v>
      </c>
      <c r="BF68" s="914">
        <f t="shared" si="92"/>
        <v>0</v>
      </c>
      <c r="BG68" s="914">
        <f t="shared" si="93"/>
        <v>0</v>
      </c>
      <c r="BH68" s="914">
        <f t="shared" si="94"/>
        <v>0</v>
      </c>
      <c r="BI68" s="914">
        <f t="shared" si="95"/>
        <v>0</v>
      </c>
      <c r="BJ68" s="914">
        <f t="shared" si="96"/>
        <v>0</v>
      </c>
      <c r="BK68" s="914">
        <f t="shared" si="97"/>
        <v>0</v>
      </c>
      <c r="BL68" s="915"/>
      <c r="BM68" s="915"/>
      <c r="BN68" s="915">
        <v>2</v>
      </c>
      <c r="BO68" s="915">
        <v>2</v>
      </c>
      <c r="BP68" s="915"/>
      <c r="BQ68" s="915">
        <v>1</v>
      </c>
      <c r="BR68" s="915"/>
      <c r="BS68" s="915"/>
      <c r="BT68" s="915"/>
      <c r="BU68" s="915"/>
      <c r="BV68" s="915"/>
      <c r="BW68" s="915"/>
      <c r="BY68" s="131">
        <v>15</v>
      </c>
      <c r="BZ68" s="916">
        <f t="shared" si="98"/>
        <v>0</v>
      </c>
      <c r="CB68" s="136">
        <v>3.0029424000000002</v>
      </c>
      <c r="CC68" s="914">
        <f t="shared" si="99"/>
        <v>0</v>
      </c>
      <c r="CD68" s="920">
        <f t="shared" si="100"/>
        <v>0</v>
      </c>
    </row>
    <row r="69" spans="1:82" ht="18" customHeight="1">
      <c r="A69" s="137" t="s">
        <v>28930</v>
      </c>
      <c r="B69" s="137" t="s">
        <v>27864</v>
      </c>
      <c r="C69" s="137" t="s">
        <v>32045</v>
      </c>
      <c r="D69" s="137" t="s">
        <v>28878</v>
      </c>
      <c r="E69" s="838" t="s">
        <v>28931</v>
      </c>
      <c r="F69" s="858">
        <v>5</v>
      </c>
      <c r="G69" s="858">
        <f t="shared" si="101"/>
        <v>0</v>
      </c>
      <c r="H69" s="901">
        <v>450</v>
      </c>
      <c r="I69" s="641">
        <f t="shared" si="2"/>
        <v>0</v>
      </c>
      <c r="J69" s="125">
        <f t="shared" si="77"/>
        <v>450</v>
      </c>
      <c r="K69" s="139">
        <f t="shared" si="78"/>
        <v>0</v>
      </c>
      <c r="L69" s="902"/>
      <c r="M69" s="903"/>
      <c r="N69" s="903"/>
      <c r="O69" s="904"/>
      <c r="P69" s="434"/>
      <c r="Q69" s="905"/>
      <c r="R69" s="435"/>
      <c r="S69" s="436"/>
      <c r="T69" s="436"/>
      <c r="U69" s="906"/>
      <c r="V69" s="907"/>
      <c r="W69" s="908"/>
      <c r="X69" s="908"/>
      <c r="Y69" s="909"/>
      <c r="Z69" s="918"/>
      <c r="AA69" s="345"/>
      <c r="AB69" s="919"/>
      <c r="AC69" s="913"/>
      <c r="AD69" s="437"/>
      <c r="AE69" s="438"/>
      <c r="AL69" s="914">
        <f t="shared" si="79"/>
        <v>0</v>
      </c>
      <c r="AM69" s="914">
        <f t="shared" si="80"/>
        <v>0</v>
      </c>
      <c r="AN69" s="914">
        <f t="shared" si="81"/>
        <v>0</v>
      </c>
      <c r="AO69" s="914">
        <f t="shared" si="82"/>
        <v>0</v>
      </c>
      <c r="AP69" s="914">
        <f t="shared" si="83"/>
        <v>0</v>
      </c>
      <c r="AQ69" s="914">
        <f t="shared" si="84"/>
        <v>0</v>
      </c>
      <c r="AR69" s="914">
        <f t="shared" si="85"/>
        <v>0</v>
      </c>
      <c r="AS69" s="915"/>
      <c r="AT69" s="915"/>
      <c r="AU69" s="915"/>
      <c r="AV69" s="915"/>
      <c r="AW69" s="915"/>
      <c r="AX69" s="915">
        <v>5</v>
      </c>
      <c r="AY69" s="915"/>
      <c r="AZ69" s="914">
        <f t="shared" si="86"/>
        <v>0</v>
      </c>
      <c r="BA69" s="914">
        <f t="shared" si="87"/>
        <v>0</v>
      </c>
      <c r="BB69" s="914">
        <f t="shared" si="88"/>
        <v>0</v>
      </c>
      <c r="BC69" s="914">
        <f t="shared" si="89"/>
        <v>0</v>
      </c>
      <c r="BD69" s="914">
        <f t="shared" si="90"/>
        <v>0</v>
      </c>
      <c r="BE69" s="914">
        <f t="shared" si="91"/>
        <v>0</v>
      </c>
      <c r="BF69" s="914">
        <f t="shared" si="92"/>
        <v>0</v>
      </c>
      <c r="BG69" s="914">
        <f t="shared" si="93"/>
        <v>0</v>
      </c>
      <c r="BH69" s="914">
        <f t="shared" si="94"/>
        <v>0</v>
      </c>
      <c r="BI69" s="914">
        <f t="shared" si="95"/>
        <v>0</v>
      </c>
      <c r="BJ69" s="914">
        <f t="shared" si="96"/>
        <v>0</v>
      </c>
      <c r="BK69" s="914">
        <f t="shared" si="97"/>
        <v>0</v>
      </c>
      <c r="BL69" s="915"/>
      <c r="BM69" s="915"/>
      <c r="BN69" s="915"/>
      <c r="BO69" s="915"/>
      <c r="BP69" s="915">
        <v>2</v>
      </c>
      <c r="BQ69" s="915">
        <v>3</v>
      </c>
      <c r="BR69" s="915"/>
      <c r="BS69" s="915"/>
      <c r="BT69" s="915"/>
      <c r="BU69" s="915"/>
      <c r="BV69" s="915"/>
      <c r="BW69" s="915"/>
      <c r="BY69" s="131">
        <v>20</v>
      </c>
      <c r="BZ69" s="916">
        <f t="shared" si="98"/>
        <v>0</v>
      </c>
      <c r="CB69" s="136">
        <v>4.3328465999999999</v>
      </c>
      <c r="CC69" s="914">
        <f t="shared" si="99"/>
        <v>0</v>
      </c>
      <c r="CD69" s="920">
        <f t="shared" si="100"/>
        <v>0</v>
      </c>
    </row>
    <row r="70" spans="1:82" ht="18" customHeight="1">
      <c r="A70" s="137" t="s">
        <v>28932</v>
      </c>
      <c r="B70" s="137" t="s">
        <v>27865</v>
      </c>
      <c r="C70" s="137" t="s">
        <v>32046</v>
      </c>
      <c r="D70" s="137" t="s">
        <v>28878</v>
      </c>
      <c r="E70" s="838" t="s">
        <v>28933</v>
      </c>
      <c r="F70" s="858">
        <v>3</v>
      </c>
      <c r="G70" s="858">
        <f t="shared" si="101"/>
        <v>0</v>
      </c>
      <c r="H70" s="901">
        <v>300</v>
      </c>
      <c r="I70" s="641">
        <f t="shared" si="2"/>
        <v>0</v>
      </c>
      <c r="J70" s="125">
        <f t="shared" si="77"/>
        <v>300</v>
      </c>
      <c r="K70" s="139">
        <f t="shared" si="78"/>
        <v>0</v>
      </c>
      <c r="L70" s="902"/>
      <c r="M70" s="903"/>
      <c r="N70" s="903"/>
      <c r="O70" s="904"/>
      <c r="P70" s="434"/>
      <c r="Q70" s="905"/>
      <c r="R70" s="435"/>
      <c r="S70" s="436"/>
      <c r="T70" s="436"/>
      <c r="U70" s="906"/>
      <c r="V70" s="907"/>
      <c r="W70" s="908"/>
      <c r="X70" s="908"/>
      <c r="Y70" s="909"/>
      <c r="Z70" s="918"/>
      <c r="AA70" s="345"/>
      <c r="AB70" s="919"/>
      <c r="AC70" s="913"/>
      <c r="AD70" s="437"/>
      <c r="AE70" s="438"/>
      <c r="AL70" s="914">
        <f t="shared" si="79"/>
        <v>0</v>
      </c>
      <c r="AM70" s="914">
        <f t="shared" si="80"/>
        <v>0</v>
      </c>
      <c r="AN70" s="914">
        <f t="shared" si="81"/>
        <v>0</v>
      </c>
      <c r="AO70" s="914">
        <f t="shared" si="82"/>
        <v>0</v>
      </c>
      <c r="AP70" s="914">
        <f t="shared" si="83"/>
        <v>0</v>
      </c>
      <c r="AQ70" s="914">
        <f t="shared" si="84"/>
        <v>0</v>
      </c>
      <c r="AR70" s="914">
        <f t="shared" si="85"/>
        <v>0</v>
      </c>
      <c r="AS70" s="915"/>
      <c r="AT70" s="915"/>
      <c r="AU70" s="915"/>
      <c r="AV70" s="915"/>
      <c r="AW70" s="915"/>
      <c r="AX70" s="915"/>
      <c r="AY70" s="915">
        <v>3</v>
      </c>
      <c r="AZ70" s="914">
        <f t="shared" si="86"/>
        <v>0</v>
      </c>
      <c r="BA70" s="914">
        <f t="shared" si="87"/>
        <v>0</v>
      </c>
      <c r="BB70" s="914">
        <f t="shared" si="88"/>
        <v>0</v>
      </c>
      <c r="BC70" s="914">
        <f t="shared" si="89"/>
        <v>0</v>
      </c>
      <c r="BD70" s="914">
        <f t="shared" si="90"/>
        <v>0</v>
      </c>
      <c r="BE70" s="914">
        <f t="shared" si="91"/>
        <v>0</v>
      </c>
      <c r="BF70" s="914">
        <f t="shared" si="92"/>
        <v>0</v>
      </c>
      <c r="BG70" s="914">
        <f t="shared" si="93"/>
        <v>0</v>
      </c>
      <c r="BH70" s="914">
        <f t="shared" si="94"/>
        <v>0</v>
      </c>
      <c r="BI70" s="914">
        <f t="shared" si="95"/>
        <v>0</v>
      </c>
      <c r="BJ70" s="914">
        <f t="shared" si="96"/>
        <v>0</v>
      </c>
      <c r="BK70" s="914">
        <f t="shared" si="97"/>
        <v>0</v>
      </c>
      <c r="BL70" s="915"/>
      <c r="BM70" s="915"/>
      <c r="BN70" s="915"/>
      <c r="BO70" s="915">
        <v>1</v>
      </c>
      <c r="BP70" s="915"/>
      <c r="BQ70" s="915">
        <v>1</v>
      </c>
      <c r="BR70" s="915">
        <v>1</v>
      </c>
      <c r="BS70" s="915"/>
      <c r="BT70" s="915"/>
      <c r="BU70" s="915"/>
      <c r="BV70" s="915"/>
      <c r="BW70" s="915"/>
      <c r="BY70" s="131">
        <v>12</v>
      </c>
      <c r="BZ70" s="916">
        <f t="shared" si="98"/>
        <v>0</v>
      </c>
      <c r="CB70" s="136">
        <v>2.9478216000000006</v>
      </c>
      <c r="CC70" s="914">
        <f t="shared" si="99"/>
        <v>0</v>
      </c>
      <c r="CD70" s="920">
        <f t="shared" si="100"/>
        <v>0</v>
      </c>
    </row>
    <row r="71" spans="1:82" ht="18" customHeight="1">
      <c r="A71" s="137" t="s">
        <v>28934</v>
      </c>
      <c r="B71" s="137" t="s">
        <v>27866</v>
      </c>
      <c r="C71" s="137" t="s">
        <v>32047</v>
      </c>
      <c r="D71" s="137" t="s">
        <v>28878</v>
      </c>
      <c r="E71" s="838" t="s">
        <v>28935</v>
      </c>
      <c r="F71" s="858">
        <v>2</v>
      </c>
      <c r="G71" s="858">
        <f t="shared" si="101"/>
        <v>0</v>
      </c>
      <c r="H71" s="901">
        <v>240</v>
      </c>
      <c r="I71" s="641">
        <f t="shared" si="2"/>
        <v>0</v>
      </c>
      <c r="J71" s="125">
        <f t="shared" si="77"/>
        <v>240</v>
      </c>
      <c r="K71" s="139">
        <f t="shared" si="78"/>
        <v>0</v>
      </c>
      <c r="L71" s="902"/>
      <c r="M71" s="903"/>
      <c r="N71" s="903"/>
      <c r="O71" s="904"/>
      <c r="P71" s="434"/>
      <c r="Q71" s="905"/>
      <c r="R71" s="435"/>
      <c r="S71" s="436"/>
      <c r="T71" s="436"/>
      <c r="U71" s="906"/>
      <c r="V71" s="907"/>
      <c r="W71" s="908"/>
      <c r="X71" s="908"/>
      <c r="Y71" s="909"/>
      <c r="Z71" s="918"/>
      <c r="AA71" s="345"/>
      <c r="AB71" s="919"/>
      <c r="AC71" s="913"/>
      <c r="AD71" s="437"/>
      <c r="AE71" s="438"/>
      <c r="AL71" s="914">
        <f t="shared" si="79"/>
        <v>0</v>
      </c>
      <c r="AM71" s="914">
        <f t="shared" si="80"/>
        <v>0</v>
      </c>
      <c r="AN71" s="914">
        <f t="shared" si="81"/>
        <v>0</v>
      </c>
      <c r="AO71" s="914">
        <f t="shared" si="82"/>
        <v>0</v>
      </c>
      <c r="AP71" s="914">
        <f t="shared" si="83"/>
        <v>0</v>
      </c>
      <c r="AQ71" s="914">
        <f t="shared" si="84"/>
        <v>0</v>
      </c>
      <c r="AR71" s="914">
        <f t="shared" si="85"/>
        <v>0</v>
      </c>
      <c r="AS71" s="915"/>
      <c r="AT71" s="915"/>
      <c r="AU71" s="915"/>
      <c r="AV71" s="915"/>
      <c r="AW71" s="915"/>
      <c r="AX71" s="915"/>
      <c r="AY71" s="915">
        <v>2</v>
      </c>
      <c r="AZ71" s="914">
        <f t="shared" si="86"/>
        <v>0</v>
      </c>
      <c r="BA71" s="914">
        <f t="shared" si="87"/>
        <v>0</v>
      </c>
      <c r="BB71" s="914">
        <f t="shared" si="88"/>
        <v>0</v>
      </c>
      <c r="BC71" s="914">
        <f t="shared" si="89"/>
        <v>0</v>
      </c>
      <c r="BD71" s="914">
        <f t="shared" si="90"/>
        <v>0</v>
      </c>
      <c r="BE71" s="914">
        <f t="shared" si="91"/>
        <v>0</v>
      </c>
      <c r="BF71" s="914">
        <f t="shared" si="92"/>
        <v>0</v>
      </c>
      <c r="BG71" s="914">
        <f t="shared" si="93"/>
        <v>0</v>
      </c>
      <c r="BH71" s="914">
        <f t="shared" si="94"/>
        <v>0</v>
      </c>
      <c r="BI71" s="914">
        <f t="shared" si="95"/>
        <v>0</v>
      </c>
      <c r="BJ71" s="914">
        <f t="shared" si="96"/>
        <v>0</v>
      </c>
      <c r="BK71" s="914">
        <f t="shared" si="97"/>
        <v>0</v>
      </c>
      <c r="BL71" s="915"/>
      <c r="BM71" s="915"/>
      <c r="BN71" s="915"/>
      <c r="BO71" s="915"/>
      <c r="BP71" s="915"/>
      <c r="BQ71" s="915">
        <v>1</v>
      </c>
      <c r="BR71" s="915">
        <v>1</v>
      </c>
      <c r="BS71" s="915"/>
      <c r="BT71" s="915"/>
      <c r="BU71" s="915"/>
      <c r="BV71" s="915"/>
      <c r="BW71" s="915"/>
      <c r="BY71" s="131">
        <v>8</v>
      </c>
      <c r="BZ71" s="916">
        <f t="shared" si="98"/>
        <v>0</v>
      </c>
      <c r="CB71" s="136">
        <v>2.3459633000000002</v>
      </c>
      <c r="CC71" s="914">
        <f t="shared" si="99"/>
        <v>0</v>
      </c>
      <c r="CD71" s="920">
        <f t="shared" si="100"/>
        <v>0</v>
      </c>
    </row>
    <row r="72" spans="1:82" ht="18" customHeight="1">
      <c r="A72" s="137" t="s">
        <v>28936</v>
      </c>
      <c r="B72" s="137" t="s">
        <v>27867</v>
      </c>
      <c r="C72" s="137" t="s">
        <v>32048</v>
      </c>
      <c r="D72" s="137" t="s">
        <v>28878</v>
      </c>
      <c r="E72" s="838" t="s">
        <v>28937</v>
      </c>
      <c r="F72" s="858">
        <v>1</v>
      </c>
      <c r="G72" s="858">
        <f t="shared" si="101"/>
        <v>0</v>
      </c>
      <c r="H72" s="901">
        <v>120</v>
      </c>
      <c r="I72" s="641">
        <f t="shared" si="2"/>
        <v>0</v>
      </c>
      <c r="J72" s="125">
        <f t="shared" si="77"/>
        <v>120</v>
      </c>
      <c r="K72" s="139">
        <f t="shared" si="78"/>
        <v>0</v>
      </c>
      <c r="L72" s="902"/>
      <c r="M72" s="903"/>
      <c r="N72" s="903"/>
      <c r="O72" s="904"/>
      <c r="P72" s="434"/>
      <c r="Q72" s="905"/>
      <c r="R72" s="435"/>
      <c r="S72" s="436"/>
      <c r="T72" s="436"/>
      <c r="U72" s="906"/>
      <c r="V72" s="907"/>
      <c r="W72" s="908"/>
      <c r="X72" s="908"/>
      <c r="Y72" s="909"/>
      <c r="Z72" s="918"/>
      <c r="AA72" s="345"/>
      <c r="AB72" s="919"/>
      <c r="AC72" s="913"/>
      <c r="AD72" s="437"/>
      <c r="AE72" s="438"/>
      <c r="AL72" s="914">
        <f t="shared" si="79"/>
        <v>0</v>
      </c>
      <c r="AM72" s="914">
        <f t="shared" si="80"/>
        <v>0</v>
      </c>
      <c r="AN72" s="914">
        <f t="shared" si="81"/>
        <v>0</v>
      </c>
      <c r="AO72" s="914">
        <f t="shared" si="82"/>
        <v>0</v>
      </c>
      <c r="AP72" s="914">
        <f t="shared" si="83"/>
        <v>0</v>
      </c>
      <c r="AQ72" s="914">
        <f t="shared" si="84"/>
        <v>0</v>
      </c>
      <c r="AR72" s="914">
        <f t="shared" si="85"/>
        <v>0</v>
      </c>
      <c r="AS72" s="915"/>
      <c r="AT72" s="915"/>
      <c r="AU72" s="915"/>
      <c r="AV72" s="915"/>
      <c r="AW72" s="915"/>
      <c r="AX72" s="915"/>
      <c r="AY72" s="915">
        <v>1</v>
      </c>
      <c r="AZ72" s="914">
        <f t="shared" si="86"/>
        <v>0</v>
      </c>
      <c r="BA72" s="914">
        <f t="shared" si="87"/>
        <v>0</v>
      </c>
      <c r="BB72" s="914">
        <f t="shared" si="88"/>
        <v>0</v>
      </c>
      <c r="BC72" s="914">
        <f t="shared" si="89"/>
        <v>0</v>
      </c>
      <c r="BD72" s="914">
        <f t="shared" si="90"/>
        <v>0</v>
      </c>
      <c r="BE72" s="914">
        <f t="shared" si="91"/>
        <v>0</v>
      </c>
      <c r="BF72" s="914">
        <f t="shared" si="92"/>
        <v>0</v>
      </c>
      <c r="BG72" s="914">
        <f t="shared" si="93"/>
        <v>0</v>
      </c>
      <c r="BH72" s="914">
        <f t="shared" si="94"/>
        <v>0</v>
      </c>
      <c r="BI72" s="914">
        <f t="shared" si="95"/>
        <v>0</v>
      </c>
      <c r="BJ72" s="914">
        <f t="shared" si="96"/>
        <v>0</v>
      </c>
      <c r="BK72" s="914">
        <f t="shared" si="97"/>
        <v>0</v>
      </c>
      <c r="BL72" s="915"/>
      <c r="BM72" s="915"/>
      <c r="BN72" s="915"/>
      <c r="BO72" s="915">
        <v>1</v>
      </c>
      <c r="BP72" s="915"/>
      <c r="BQ72" s="915"/>
      <c r="BR72" s="915"/>
      <c r="BS72" s="915"/>
      <c r="BT72" s="915"/>
      <c r="BU72" s="915"/>
      <c r="BV72" s="915"/>
      <c r="BW72" s="915"/>
      <c r="BY72" s="131">
        <v>5</v>
      </c>
      <c r="BZ72" s="916">
        <f t="shared" si="98"/>
        <v>0</v>
      </c>
      <c r="CB72" s="136">
        <v>1.1834848</v>
      </c>
      <c r="CC72" s="914">
        <f t="shared" si="99"/>
        <v>0</v>
      </c>
      <c r="CD72" s="920">
        <f t="shared" si="100"/>
        <v>0</v>
      </c>
    </row>
    <row r="73" spans="1:82" ht="18" customHeight="1">
      <c r="A73" s="137" t="s">
        <v>28938</v>
      </c>
      <c r="B73" s="137" t="s">
        <v>27868</v>
      </c>
      <c r="C73" s="137" t="s">
        <v>32049</v>
      </c>
      <c r="D73" s="137" t="s">
        <v>28878</v>
      </c>
      <c r="E73" s="838" t="s">
        <v>28939</v>
      </c>
      <c r="F73" s="858">
        <v>1</v>
      </c>
      <c r="G73" s="858">
        <f t="shared" si="101"/>
        <v>0</v>
      </c>
      <c r="H73" s="901">
        <v>135</v>
      </c>
      <c r="I73" s="641">
        <f t="shared" si="2"/>
        <v>0</v>
      </c>
      <c r="J73" s="125">
        <f t="shared" si="77"/>
        <v>135</v>
      </c>
      <c r="K73" s="139">
        <f t="shared" si="78"/>
        <v>0</v>
      </c>
      <c r="L73" s="902"/>
      <c r="M73" s="903"/>
      <c r="N73" s="903"/>
      <c r="O73" s="904"/>
      <c r="P73" s="434"/>
      <c r="Q73" s="905"/>
      <c r="R73" s="435"/>
      <c r="S73" s="436"/>
      <c r="T73" s="436"/>
      <c r="U73" s="906"/>
      <c r="V73" s="907"/>
      <c r="W73" s="908"/>
      <c r="X73" s="908"/>
      <c r="Y73" s="909"/>
      <c r="Z73" s="918"/>
      <c r="AA73" s="345"/>
      <c r="AB73" s="919"/>
      <c r="AC73" s="913"/>
      <c r="AD73" s="437"/>
      <c r="AE73" s="438"/>
      <c r="AL73" s="914">
        <f t="shared" si="79"/>
        <v>0</v>
      </c>
      <c r="AM73" s="914">
        <f t="shared" si="80"/>
        <v>0</v>
      </c>
      <c r="AN73" s="914">
        <f t="shared" si="81"/>
        <v>0</v>
      </c>
      <c r="AO73" s="914">
        <f t="shared" si="82"/>
        <v>0</v>
      </c>
      <c r="AP73" s="914">
        <f t="shared" si="83"/>
        <v>0</v>
      </c>
      <c r="AQ73" s="914">
        <f t="shared" si="84"/>
        <v>0</v>
      </c>
      <c r="AR73" s="914">
        <f t="shared" si="85"/>
        <v>0</v>
      </c>
      <c r="AS73" s="915"/>
      <c r="AT73" s="915"/>
      <c r="AU73" s="915"/>
      <c r="AV73" s="915"/>
      <c r="AW73" s="915"/>
      <c r="AX73" s="915"/>
      <c r="AY73" s="915">
        <v>1</v>
      </c>
      <c r="AZ73" s="914">
        <f t="shared" si="86"/>
        <v>0</v>
      </c>
      <c r="BA73" s="914">
        <f t="shared" si="87"/>
        <v>0</v>
      </c>
      <c r="BB73" s="914">
        <f t="shared" si="88"/>
        <v>0</v>
      </c>
      <c r="BC73" s="914">
        <f t="shared" si="89"/>
        <v>0</v>
      </c>
      <c r="BD73" s="914">
        <f t="shared" si="90"/>
        <v>0</v>
      </c>
      <c r="BE73" s="914">
        <f t="shared" si="91"/>
        <v>0</v>
      </c>
      <c r="BF73" s="914">
        <f t="shared" si="92"/>
        <v>0</v>
      </c>
      <c r="BG73" s="914">
        <f t="shared" si="93"/>
        <v>0</v>
      </c>
      <c r="BH73" s="914">
        <f t="shared" si="94"/>
        <v>0</v>
      </c>
      <c r="BI73" s="914">
        <f t="shared" si="95"/>
        <v>0</v>
      </c>
      <c r="BJ73" s="914">
        <f t="shared" si="96"/>
        <v>0</v>
      </c>
      <c r="BK73" s="914">
        <f t="shared" si="97"/>
        <v>0</v>
      </c>
      <c r="BL73" s="915"/>
      <c r="BM73" s="915"/>
      <c r="BN73" s="915">
        <v>1</v>
      </c>
      <c r="BO73" s="915"/>
      <c r="BP73" s="915"/>
      <c r="BQ73" s="915"/>
      <c r="BR73" s="915"/>
      <c r="BS73" s="915"/>
      <c r="BT73" s="915"/>
      <c r="BU73" s="915"/>
      <c r="BV73" s="915"/>
      <c r="BW73" s="915"/>
      <c r="BY73" s="131">
        <v>5</v>
      </c>
      <c r="BZ73" s="916">
        <f t="shared" si="98"/>
        <v>0</v>
      </c>
      <c r="CB73" s="136">
        <v>1.3758576000000002</v>
      </c>
      <c r="CC73" s="914">
        <f t="shared" si="99"/>
        <v>0</v>
      </c>
      <c r="CD73" s="920">
        <f t="shared" si="100"/>
        <v>0</v>
      </c>
    </row>
    <row r="74" spans="1:82" ht="18" customHeight="1">
      <c r="A74" s="137" t="s">
        <v>28940</v>
      </c>
      <c r="B74" s="137" t="s">
        <v>27869</v>
      </c>
      <c r="C74" s="137" t="s">
        <v>32050</v>
      </c>
      <c r="D74" s="137" t="s">
        <v>28878</v>
      </c>
      <c r="E74" s="838" t="s">
        <v>28941</v>
      </c>
      <c r="F74" s="858">
        <v>1</v>
      </c>
      <c r="G74" s="858">
        <f t="shared" si="101"/>
        <v>0</v>
      </c>
      <c r="H74" s="901">
        <v>125</v>
      </c>
      <c r="I74" s="641">
        <f t="shared" si="2"/>
        <v>0</v>
      </c>
      <c r="J74" s="125">
        <f t="shared" si="77"/>
        <v>125</v>
      </c>
      <c r="K74" s="139">
        <f t="shared" si="78"/>
        <v>0</v>
      </c>
      <c r="L74" s="902"/>
      <c r="M74" s="903"/>
      <c r="N74" s="903"/>
      <c r="O74" s="904"/>
      <c r="P74" s="434"/>
      <c r="Q74" s="905"/>
      <c r="R74" s="435"/>
      <c r="S74" s="436"/>
      <c r="T74" s="436"/>
      <c r="U74" s="906"/>
      <c r="V74" s="907"/>
      <c r="W74" s="908"/>
      <c r="X74" s="908"/>
      <c r="Y74" s="909"/>
      <c r="Z74" s="918"/>
      <c r="AA74" s="345"/>
      <c r="AB74" s="919"/>
      <c r="AC74" s="913"/>
      <c r="AD74" s="437"/>
      <c r="AE74" s="438"/>
      <c r="AL74" s="914">
        <f t="shared" si="79"/>
        <v>0</v>
      </c>
      <c r="AM74" s="914">
        <f t="shared" si="80"/>
        <v>0</v>
      </c>
      <c r="AN74" s="914">
        <f t="shared" si="81"/>
        <v>0</v>
      </c>
      <c r="AO74" s="914">
        <f t="shared" si="82"/>
        <v>0</v>
      </c>
      <c r="AP74" s="914">
        <f t="shared" si="83"/>
        <v>0</v>
      </c>
      <c r="AQ74" s="914">
        <f t="shared" si="84"/>
        <v>0</v>
      </c>
      <c r="AR74" s="914">
        <f t="shared" si="85"/>
        <v>0</v>
      </c>
      <c r="AS74" s="915"/>
      <c r="AT74" s="915"/>
      <c r="AU74" s="915"/>
      <c r="AV74" s="915"/>
      <c r="AW74" s="915"/>
      <c r="AX74" s="915"/>
      <c r="AY74" s="915">
        <v>1</v>
      </c>
      <c r="AZ74" s="914">
        <f t="shared" si="86"/>
        <v>0</v>
      </c>
      <c r="BA74" s="914">
        <f t="shared" si="87"/>
        <v>0</v>
      </c>
      <c r="BB74" s="914">
        <f t="shared" si="88"/>
        <v>0</v>
      </c>
      <c r="BC74" s="914">
        <f t="shared" si="89"/>
        <v>0</v>
      </c>
      <c r="BD74" s="914">
        <f t="shared" si="90"/>
        <v>0</v>
      </c>
      <c r="BE74" s="914">
        <f t="shared" si="91"/>
        <v>0</v>
      </c>
      <c r="BF74" s="914">
        <f t="shared" si="92"/>
        <v>0</v>
      </c>
      <c r="BG74" s="914">
        <f t="shared" si="93"/>
        <v>0</v>
      </c>
      <c r="BH74" s="914">
        <f t="shared" si="94"/>
        <v>0</v>
      </c>
      <c r="BI74" s="914">
        <f t="shared" si="95"/>
        <v>0</v>
      </c>
      <c r="BJ74" s="914">
        <f t="shared" si="96"/>
        <v>0</v>
      </c>
      <c r="BK74" s="914">
        <f t="shared" si="97"/>
        <v>0</v>
      </c>
      <c r="BL74" s="915"/>
      <c r="BM74" s="915"/>
      <c r="BN74" s="915"/>
      <c r="BO74" s="915">
        <v>1</v>
      </c>
      <c r="BP74" s="915"/>
      <c r="BQ74" s="915"/>
      <c r="BR74" s="915"/>
      <c r="BS74" s="915"/>
      <c r="BT74" s="915"/>
      <c r="BU74" s="915"/>
      <c r="BV74" s="915"/>
      <c r="BW74" s="915"/>
      <c r="BY74" s="131">
        <v>5</v>
      </c>
      <c r="BZ74" s="916">
        <f t="shared" si="98"/>
        <v>0</v>
      </c>
      <c r="CB74" s="136">
        <v>1.2665759000000001</v>
      </c>
      <c r="CC74" s="914">
        <f t="shared" si="99"/>
        <v>0</v>
      </c>
      <c r="CD74" s="920">
        <f t="shared" si="100"/>
        <v>0</v>
      </c>
    </row>
    <row r="75" spans="1:82" ht="18" customHeight="1">
      <c r="A75" s="137" t="s">
        <v>28942</v>
      </c>
      <c r="B75" s="137" t="s">
        <v>27870</v>
      </c>
      <c r="C75" s="137" t="s">
        <v>32051</v>
      </c>
      <c r="D75" s="137" t="s">
        <v>28878</v>
      </c>
      <c r="E75" s="838" t="s">
        <v>28943</v>
      </c>
      <c r="F75" s="858">
        <v>1</v>
      </c>
      <c r="G75" s="858">
        <f t="shared" si="101"/>
        <v>0</v>
      </c>
      <c r="H75" s="901">
        <v>135</v>
      </c>
      <c r="I75" s="641">
        <f t="shared" si="2"/>
        <v>0</v>
      </c>
      <c r="J75" s="125">
        <f t="shared" si="77"/>
        <v>135</v>
      </c>
      <c r="K75" s="139">
        <f t="shared" si="78"/>
        <v>0</v>
      </c>
      <c r="L75" s="902"/>
      <c r="M75" s="903"/>
      <c r="N75" s="903"/>
      <c r="O75" s="904"/>
      <c r="P75" s="434"/>
      <c r="Q75" s="905"/>
      <c r="R75" s="435"/>
      <c r="S75" s="436"/>
      <c r="T75" s="436"/>
      <c r="U75" s="906"/>
      <c r="V75" s="907"/>
      <c r="W75" s="908"/>
      <c r="X75" s="908"/>
      <c r="Y75" s="909"/>
      <c r="Z75" s="918"/>
      <c r="AA75" s="345"/>
      <c r="AB75" s="919"/>
      <c r="AC75" s="913"/>
      <c r="AD75" s="437"/>
      <c r="AE75" s="438"/>
      <c r="AL75" s="914">
        <f t="shared" si="79"/>
        <v>0</v>
      </c>
      <c r="AM75" s="914">
        <f t="shared" si="80"/>
        <v>0</v>
      </c>
      <c r="AN75" s="914">
        <f t="shared" si="81"/>
        <v>0</v>
      </c>
      <c r="AO75" s="914">
        <f t="shared" si="82"/>
        <v>0</v>
      </c>
      <c r="AP75" s="914">
        <f t="shared" si="83"/>
        <v>0</v>
      </c>
      <c r="AQ75" s="914">
        <f t="shared" si="84"/>
        <v>0</v>
      </c>
      <c r="AR75" s="914">
        <f t="shared" si="85"/>
        <v>0</v>
      </c>
      <c r="AS75" s="915"/>
      <c r="AT75" s="915"/>
      <c r="AU75" s="915"/>
      <c r="AV75" s="915"/>
      <c r="AW75" s="915"/>
      <c r="AX75" s="915"/>
      <c r="AY75" s="915">
        <v>1</v>
      </c>
      <c r="AZ75" s="914">
        <f t="shared" si="86"/>
        <v>0</v>
      </c>
      <c r="BA75" s="914">
        <f t="shared" si="87"/>
        <v>0</v>
      </c>
      <c r="BB75" s="914">
        <f t="shared" si="88"/>
        <v>0</v>
      </c>
      <c r="BC75" s="914">
        <f t="shared" si="89"/>
        <v>0</v>
      </c>
      <c r="BD75" s="914">
        <f t="shared" si="90"/>
        <v>0</v>
      </c>
      <c r="BE75" s="914">
        <f t="shared" si="91"/>
        <v>0</v>
      </c>
      <c r="BF75" s="914">
        <f t="shared" si="92"/>
        <v>0</v>
      </c>
      <c r="BG75" s="914">
        <f t="shared" si="93"/>
        <v>0</v>
      </c>
      <c r="BH75" s="914">
        <f t="shared" si="94"/>
        <v>0</v>
      </c>
      <c r="BI75" s="914">
        <f t="shared" si="95"/>
        <v>0</v>
      </c>
      <c r="BJ75" s="914">
        <f t="shared" si="96"/>
        <v>0</v>
      </c>
      <c r="BK75" s="914">
        <f t="shared" si="97"/>
        <v>0</v>
      </c>
      <c r="BL75" s="915"/>
      <c r="BM75" s="915"/>
      <c r="BN75" s="915">
        <v>1</v>
      </c>
      <c r="BO75" s="915"/>
      <c r="BP75" s="915"/>
      <c r="BQ75" s="915"/>
      <c r="BR75" s="915"/>
      <c r="BS75" s="915"/>
      <c r="BT75" s="915"/>
      <c r="BU75" s="915"/>
      <c r="BV75" s="915"/>
      <c r="BW75" s="915"/>
      <c r="BY75" s="131">
        <v>5</v>
      </c>
      <c r="BZ75" s="916">
        <f t="shared" si="98"/>
        <v>0</v>
      </c>
      <c r="CB75" s="136">
        <v>1.3787748000000002</v>
      </c>
      <c r="CC75" s="914">
        <f t="shared" si="99"/>
        <v>0</v>
      </c>
      <c r="CD75" s="920">
        <f t="shared" si="100"/>
        <v>0</v>
      </c>
    </row>
    <row r="76" spans="1:82" ht="18" customHeight="1">
      <c r="A76" s="137" t="s">
        <v>28944</v>
      </c>
      <c r="B76" s="137" t="s">
        <v>27871</v>
      </c>
      <c r="C76" s="137" t="s">
        <v>32052</v>
      </c>
      <c r="D76" s="137" t="s">
        <v>28878</v>
      </c>
      <c r="E76" s="838" t="s">
        <v>28945</v>
      </c>
      <c r="F76" s="858">
        <v>1</v>
      </c>
      <c r="G76" s="858">
        <f t="shared" si="101"/>
        <v>0</v>
      </c>
      <c r="H76" s="901">
        <v>170</v>
      </c>
      <c r="I76" s="641">
        <f t="shared" si="2"/>
        <v>0</v>
      </c>
      <c r="J76" s="125">
        <f t="shared" si="77"/>
        <v>170</v>
      </c>
      <c r="K76" s="139">
        <f t="shared" si="78"/>
        <v>0</v>
      </c>
      <c r="L76" s="902"/>
      <c r="M76" s="903"/>
      <c r="N76" s="903"/>
      <c r="O76" s="904"/>
      <c r="P76" s="434"/>
      <c r="Q76" s="905"/>
      <c r="R76" s="435"/>
      <c r="S76" s="436"/>
      <c r="T76" s="436"/>
      <c r="U76" s="906"/>
      <c r="V76" s="907"/>
      <c r="W76" s="908"/>
      <c r="X76" s="908"/>
      <c r="Y76" s="909"/>
      <c r="Z76" s="918"/>
      <c r="AA76" s="345"/>
      <c r="AB76" s="919"/>
      <c r="AC76" s="913"/>
      <c r="AD76" s="437"/>
      <c r="AE76" s="438"/>
      <c r="AL76" s="914">
        <f t="shared" si="79"/>
        <v>0</v>
      </c>
      <c r="AM76" s="914">
        <f t="shared" si="80"/>
        <v>0</v>
      </c>
      <c r="AN76" s="914">
        <f t="shared" si="81"/>
        <v>0</v>
      </c>
      <c r="AO76" s="914">
        <f t="shared" si="82"/>
        <v>0</v>
      </c>
      <c r="AP76" s="914">
        <f t="shared" si="83"/>
        <v>0</v>
      </c>
      <c r="AQ76" s="914">
        <f t="shared" si="84"/>
        <v>0</v>
      </c>
      <c r="AR76" s="914">
        <f t="shared" si="85"/>
        <v>0</v>
      </c>
      <c r="AS76" s="915"/>
      <c r="AT76" s="915"/>
      <c r="AU76" s="915"/>
      <c r="AV76" s="915"/>
      <c r="AW76" s="915"/>
      <c r="AX76" s="915"/>
      <c r="AY76" s="915">
        <v>1</v>
      </c>
      <c r="AZ76" s="914">
        <f t="shared" si="86"/>
        <v>0</v>
      </c>
      <c r="BA76" s="914">
        <f t="shared" si="87"/>
        <v>0</v>
      </c>
      <c r="BB76" s="914">
        <f t="shared" si="88"/>
        <v>0</v>
      </c>
      <c r="BC76" s="914">
        <f t="shared" si="89"/>
        <v>0</v>
      </c>
      <c r="BD76" s="914">
        <f t="shared" si="90"/>
        <v>0</v>
      </c>
      <c r="BE76" s="914">
        <f t="shared" si="91"/>
        <v>0</v>
      </c>
      <c r="BF76" s="914">
        <f t="shared" si="92"/>
        <v>0</v>
      </c>
      <c r="BG76" s="914">
        <f t="shared" si="93"/>
        <v>0</v>
      </c>
      <c r="BH76" s="914">
        <f t="shared" si="94"/>
        <v>0</v>
      </c>
      <c r="BI76" s="914">
        <f t="shared" si="95"/>
        <v>0</v>
      </c>
      <c r="BJ76" s="914">
        <f t="shared" si="96"/>
        <v>0</v>
      </c>
      <c r="BK76" s="914">
        <f t="shared" si="97"/>
        <v>0</v>
      </c>
      <c r="BL76" s="915"/>
      <c r="BM76" s="915"/>
      <c r="BN76" s="915"/>
      <c r="BO76" s="915"/>
      <c r="BP76" s="915"/>
      <c r="BQ76" s="915">
        <v>1</v>
      </c>
      <c r="BR76" s="915"/>
      <c r="BS76" s="915"/>
      <c r="BT76" s="915"/>
      <c r="BU76" s="915"/>
      <c r="BV76" s="915"/>
      <c r="BW76" s="915"/>
      <c r="BY76" s="131">
        <v>5</v>
      </c>
      <c r="BZ76" s="916">
        <f t="shared" si="98"/>
        <v>0</v>
      </c>
      <c r="CB76" s="136">
        <v>1.7597305000000001</v>
      </c>
      <c r="CC76" s="914">
        <f t="shared" si="99"/>
        <v>0</v>
      </c>
      <c r="CD76" s="920">
        <f t="shared" si="100"/>
        <v>0</v>
      </c>
    </row>
    <row r="77" spans="1:82" ht="18" customHeight="1">
      <c r="A77" s="137" t="s">
        <v>28946</v>
      </c>
      <c r="B77" s="137" t="s">
        <v>27872</v>
      </c>
      <c r="C77" s="137" t="s">
        <v>32053</v>
      </c>
      <c r="D77" s="137" t="s">
        <v>28878</v>
      </c>
      <c r="E77" s="838" t="s">
        <v>28947</v>
      </c>
      <c r="F77" s="858">
        <v>5</v>
      </c>
      <c r="G77" s="858">
        <f t="shared" si="101"/>
        <v>0</v>
      </c>
      <c r="H77" s="901">
        <v>600</v>
      </c>
      <c r="I77" s="641">
        <f t="shared" si="2"/>
        <v>0</v>
      </c>
      <c r="J77" s="125">
        <f t="shared" si="77"/>
        <v>600</v>
      </c>
      <c r="K77" s="139">
        <f t="shared" si="78"/>
        <v>0</v>
      </c>
      <c r="L77" s="902"/>
      <c r="M77" s="903"/>
      <c r="N77" s="903"/>
      <c r="O77" s="904"/>
      <c r="P77" s="434"/>
      <c r="Q77" s="905"/>
      <c r="R77" s="435"/>
      <c r="S77" s="436"/>
      <c r="T77" s="436"/>
      <c r="U77" s="906"/>
      <c r="V77" s="907"/>
      <c r="W77" s="908"/>
      <c r="X77" s="908"/>
      <c r="Y77" s="909"/>
      <c r="Z77" s="918"/>
      <c r="AA77" s="345"/>
      <c r="AB77" s="919"/>
      <c r="AC77" s="913"/>
      <c r="AD77" s="437"/>
      <c r="AE77" s="438"/>
      <c r="AL77" s="914">
        <f t="shared" si="79"/>
        <v>0</v>
      </c>
      <c r="AM77" s="914">
        <f t="shared" si="80"/>
        <v>0</v>
      </c>
      <c r="AN77" s="914">
        <f t="shared" si="81"/>
        <v>0</v>
      </c>
      <c r="AO77" s="914">
        <f t="shared" si="82"/>
        <v>0</v>
      </c>
      <c r="AP77" s="914">
        <f t="shared" si="83"/>
        <v>0</v>
      </c>
      <c r="AQ77" s="914">
        <f t="shared" si="84"/>
        <v>0</v>
      </c>
      <c r="AR77" s="914">
        <f t="shared" si="85"/>
        <v>0</v>
      </c>
      <c r="AS77" s="915"/>
      <c r="AT77" s="915"/>
      <c r="AU77" s="915"/>
      <c r="AV77" s="915"/>
      <c r="AW77" s="915"/>
      <c r="AX77" s="915">
        <v>5</v>
      </c>
      <c r="AY77" s="915"/>
      <c r="AZ77" s="914">
        <f t="shared" si="86"/>
        <v>0</v>
      </c>
      <c r="BA77" s="914">
        <f t="shared" si="87"/>
        <v>0</v>
      </c>
      <c r="BB77" s="914">
        <f t="shared" si="88"/>
        <v>0</v>
      </c>
      <c r="BC77" s="914">
        <f t="shared" si="89"/>
        <v>0</v>
      </c>
      <c r="BD77" s="914">
        <f t="shared" si="90"/>
        <v>0</v>
      </c>
      <c r="BE77" s="914">
        <f t="shared" si="91"/>
        <v>0</v>
      </c>
      <c r="BF77" s="914">
        <f t="shared" si="92"/>
        <v>0</v>
      </c>
      <c r="BG77" s="914">
        <f t="shared" si="93"/>
        <v>0</v>
      </c>
      <c r="BH77" s="914">
        <f t="shared" si="94"/>
        <v>0</v>
      </c>
      <c r="BI77" s="914">
        <f t="shared" si="95"/>
        <v>0</v>
      </c>
      <c r="BJ77" s="914">
        <f t="shared" si="96"/>
        <v>0</v>
      </c>
      <c r="BK77" s="914">
        <f t="shared" si="97"/>
        <v>0</v>
      </c>
      <c r="BL77" s="915"/>
      <c r="BM77" s="915"/>
      <c r="BN77" s="915"/>
      <c r="BO77" s="915"/>
      <c r="BP77" s="915"/>
      <c r="BQ77" s="915">
        <v>1</v>
      </c>
      <c r="BR77" s="915">
        <v>3</v>
      </c>
      <c r="BS77" s="915"/>
      <c r="BT77" s="915">
        <v>1</v>
      </c>
      <c r="BU77" s="915"/>
      <c r="BV77" s="915"/>
      <c r="BW77" s="915"/>
      <c r="BY77" s="131">
        <v>21</v>
      </c>
      <c r="BZ77" s="916">
        <f t="shared" si="98"/>
        <v>0</v>
      </c>
      <c r="CB77" s="136">
        <v>6.4860376000000004</v>
      </c>
      <c r="CC77" s="914">
        <f t="shared" si="99"/>
        <v>0</v>
      </c>
      <c r="CD77" s="920">
        <f t="shared" si="100"/>
        <v>0</v>
      </c>
    </row>
    <row r="78" spans="1:82" ht="18" customHeight="1">
      <c r="A78" s="137" t="s">
        <v>28948</v>
      </c>
      <c r="B78" s="137" t="s">
        <v>27873</v>
      </c>
      <c r="C78" s="137" t="s">
        <v>32054</v>
      </c>
      <c r="D78" s="137" t="s">
        <v>28878</v>
      </c>
      <c r="E78" s="838" t="s">
        <v>28949</v>
      </c>
      <c r="F78" s="858">
        <v>5</v>
      </c>
      <c r="G78" s="858">
        <f t="shared" si="101"/>
        <v>0</v>
      </c>
      <c r="H78" s="901">
        <v>400</v>
      </c>
      <c r="I78" s="641">
        <f t="shared" si="2"/>
        <v>0</v>
      </c>
      <c r="J78" s="125">
        <f t="shared" si="77"/>
        <v>400</v>
      </c>
      <c r="K78" s="139">
        <f t="shared" si="78"/>
        <v>0</v>
      </c>
      <c r="L78" s="902"/>
      <c r="M78" s="903"/>
      <c r="N78" s="903"/>
      <c r="O78" s="904"/>
      <c r="P78" s="434"/>
      <c r="Q78" s="905"/>
      <c r="R78" s="435"/>
      <c r="S78" s="436"/>
      <c r="T78" s="436"/>
      <c r="U78" s="906"/>
      <c r="V78" s="907"/>
      <c r="W78" s="908"/>
      <c r="X78" s="908"/>
      <c r="Y78" s="909"/>
      <c r="Z78" s="918"/>
      <c r="AA78" s="345"/>
      <c r="AB78" s="919"/>
      <c r="AC78" s="913"/>
      <c r="AD78" s="437"/>
      <c r="AE78" s="438"/>
      <c r="AL78" s="914">
        <f t="shared" si="79"/>
        <v>0</v>
      </c>
      <c r="AM78" s="914">
        <f t="shared" si="80"/>
        <v>0</v>
      </c>
      <c r="AN78" s="914">
        <f t="shared" si="81"/>
        <v>0</v>
      </c>
      <c r="AO78" s="914">
        <f t="shared" si="82"/>
        <v>0</v>
      </c>
      <c r="AP78" s="914">
        <f t="shared" si="83"/>
        <v>0</v>
      </c>
      <c r="AQ78" s="914">
        <f t="shared" si="84"/>
        <v>0</v>
      </c>
      <c r="AR78" s="914">
        <f t="shared" si="85"/>
        <v>0</v>
      </c>
      <c r="AS78" s="915"/>
      <c r="AT78" s="915"/>
      <c r="AU78" s="915"/>
      <c r="AV78" s="915"/>
      <c r="AW78" s="915"/>
      <c r="AX78" s="915">
        <v>5</v>
      </c>
      <c r="AY78" s="915"/>
      <c r="AZ78" s="914">
        <f t="shared" si="86"/>
        <v>0</v>
      </c>
      <c r="BA78" s="914">
        <f t="shared" si="87"/>
        <v>0</v>
      </c>
      <c r="BB78" s="914">
        <f t="shared" si="88"/>
        <v>0</v>
      </c>
      <c r="BC78" s="914">
        <f t="shared" si="89"/>
        <v>0</v>
      </c>
      <c r="BD78" s="914">
        <f t="shared" si="90"/>
        <v>0</v>
      </c>
      <c r="BE78" s="914">
        <f t="shared" si="91"/>
        <v>0</v>
      </c>
      <c r="BF78" s="914">
        <f t="shared" si="92"/>
        <v>0</v>
      </c>
      <c r="BG78" s="914">
        <f t="shared" si="93"/>
        <v>0</v>
      </c>
      <c r="BH78" s="914">
        <f t="shared" si="94"/>
        <v>0</v>
      </c>
      <c r="BI78" s="914">
        <f t="shared" si="95"/>
        <v>0</v>
      </c>
      <c r="BJ78" s="914">
        <f t="shared" si="96"/>
        <v>0</v>
      </c>
      <c r="BK78" s="914">
        <f t="shared" si="97"/>
        <v>0</v>
      </c>
      <c r="BL78" s="915"/>
      <c r="BM78" s="915"/>
      <c r="BN78" s="915"/>
      <c r="BO78" s="915"/>
      <c r="BP78" s="915">
        <v>2</v>
      </c>
      <c r="BQ78" s="915">
        <v>1</v>
      </c>
      <c r="BR78" s="915">
        <v>2</v>
      </c>
      <c r="BS78" s="915"/>
      <c r="BT78" s="915"/>
      <c r="BU78" s="915"/>
      <c r="BV78" s="915"/>
      <c r="BW78" s="915"/>
      <c r="BY78" s="131">
        <v>18</v>
      </c>
      <c r="BZ78" s="916">
        <f t="shared" si="98"/>
        <v>0</v>
      </c>
      <c r="CB78" s="136">
        <v>3.9387623999999999</v>
      </c>
      <c r="CC78" s="914">
        <f t="shared" si="99"/>
        <v>0</v>
      </c>
      <c r="CD78" s="920">
        <f t="shared" si="100"/>
        <v>0</v>
      </c>
    </row>
    <row r="79" spans="1:82" ht="18" customHeight="1">
      <c r="A79" s="137" t="s">
        <v>28950</v>
      </c>
      <c r="B79" s="137" t="s">
        <v>27874</v>
      </c>
      <c r="C79" s="137" t="s">
        <v>32055</v>
      </c>
      <c r="D79" s="137" t="s">
        <v>28878</v>
      </c>
      <c r="E79" s="838" t="s">
        <v>32056</v>
      </c>
      <c r="F79" s="858">
        <v>5</v>
      </c>
      <c r="G79" s="858">
        <f t="shared" si="101"/>
        <v>0</v>
      </c>
      <c r="H79" s="901">
        <v>220</v>
      </c>
      <c r="I79" s="641">
        <f t="shared" si="2"/>
        <v>0</v>
      </c>
      <c r="J79" s="125">
        <f t="shared" si="77"/>
        <v>220</v>
      </c>
      <c r="K79" s="139">
        <f t="shared" si="78"/>
        <v>0</v>
      </c>
      <c r="L79" s="902"/>
      <c r="M79" s="903"/>
      <c r="N79" s="903"/>
      <c r="O79" s="904"/>
      <c r="P79" s="434"/>
      <c r="Q79" s="905"/>
      <c r="R79" s="435"/>
      <c r="S79" s="436"/>
      <c r="T79" s="436"/>
      <c r="U79" s="906"/>
      <c r="V79" s="907"/>
      <c r="W79" s="908"/>
      <c r="X79" s="908"/>
      <c r="Y79" s="909"/>
      <c r="Z79" s="918"/>
      <c r="AA79" s="345"/>
      <c r="AB79" s="919"/>
      <c r="AC79" s="913"/>
      <c r="AD79" s="437"/>
      <c r="AE79" s="438"/>
      <c r="AL79" s="914">
        <f t="shared" si="79"/>
        <v>0</v>
      </c>
      <c r="AM79" s="914">
        <f t="shared" si="80"/>
        <v>0</v>
      </c>
      <c r="AN79" s="914">
        <f t="shared" si="81"/>
        <v>0</v>
      </c>
      <c r="AO79" s="914">
        <f t="shared" si="82"/>
        <v>0</v>
      </c>
      <c r="AP79" s="914">
        <f t="shared" si="83"/>
        <v>0</v>
      </c>
      <c r="AQ79" s="914">
        <f t="shared" si="84"/>
        <v>0</v>
      </c>
      <c r="AR79" s="914">
        <f t="shared" si="85"/>
        <v>0</v>
      </c>
      <c r="AS79" s="915"/>
      <c r="AT79" s="915"/>
      <c r="AU79" s="915"/>
      <c r="AV79" s="915">
        <v>5</v>
      </c>
      <c r="AW79" s="915"/>
      <c r="AX79" s="915"/>
      <c r="AY79" s="915"/>
      <c r="AZ79" s="914">
        <f t="shared" si="86"/>
        <v>0</v>
      </c>
      <c r="BA79" s="914">
        <f t="shared" si="87"/>
        <v>0</v>
      </c>
      <c r="BB79" s="914">
        <f t="shared" si="88"/>
        <v>0</v>
      </c>
      <c r="BC79" s="914">
        <f t="shared" si="89"/>
        <v>0</v>
      </c>
      <c r="BD79" s="914">
        <f t="shared" si="90"/>
        <v>0</v>
      </c>
      <c r="BE79" s="914">
        <f t="shared" si="91"/>
        <v>0</v>
      </c>
      <c r="BF79" s="914">
        <f t="shared" si="92"/>
        <v>0</v>
      </c>
      <c r="BG79" s="914">
        <f t="shared" si="93"/>
        <v>0</v>
      </c>
      <c r="BH79" s="914">
        <f t="shared" si="94"/>
        <v>0</v>
      </c>
      <c r="BI79" s="914">
        <f t="shared" si="95"/>
        <v>0</v>
      </c>
      <c r="BJ79" s="914">
        <f t="shared" si="96"/>
        <v>0</v>
      </c>
      <c r="BK79" s="914">
        <f t="shared" si="97"/>
        <v>0</v>
      </c>
      <c r="BL79" s="915"/>
      <c r="BM79" s="915">
        <v>1</v>
      </c>
      <c r="BN79" s="915">
        <v>4</v>
      </c>
      <c r="BO79" s="915"/>
      <c r="BP79" s="915"/>
      <c r="BQ79" s="915"/>
      <c r="BR79" s="915"/>
      <c r="BS79" s="915"/>
      <c r="BT79" s="915"/>
      <c r="BU79" s="915"/>
      <c r="BV79" s="915"/>
      <c r="BW79" s="915"/>
      <c r="BY79" s="131">
        <v>15</v>
      </c>
      <c r="BZ79" s="916">
        <f t="shared" si="98"/>
        <v>0</v>
      </c>
      <c r="CB79" s="136">
        <v>1.6252074000000001</v>
      </c>
      <c r="CC79" s="914">
        <f t="shared" si="99"/>
        <v>0</v>
      </c>
      <c r="CD79" s="920">
        <f t="shared" si="100"/>
        <v>0</v>
      </c>
    </row>
    <row r="80" spans="1:82" ht="18" customHeight="1">
      <c r="A80" s="137" t="s">
        <v>28952</v>
      </c>
      <c r="B80" s="137" t="s">
        <v>27875</v>
      </c>
      <c r="C80" s="137" t="s">
        <v>32057</v>
      </c>
      <c r="D80" s="137" t="s">
        <v>28878</v>
      </c>
      <c r="E80" s="838" t="s">
        <v>32058</v>
      </c>
      <c r="F80" s="858">
        <v>5</v>
      </c>
      <c r="G80" s="858">
        <f t="shared" si="101"/>
        <v>0</v>
      </c>
      <c r="H80" s="901">
        <v>190</v>
      </c>
      <c r="I80" s="641">
        <f t="shared" si="2"/>
        <v>0</v>
      </c>
      <c r="J80" s="125">
        <f t="shared" si="77"/>
        <v>190</v>
      </c>
      <c r="K80" s="139">
        <f t="shared" si="78"/>
        <v>0</v>
      </c>
      <c r="L80" s="902"/>
      <c r="M80" s="903"/>
      <c r="N80" s="903"/>
      <c r="O80" s="904"/>
      <c r="P80" s="434"/>
      <c r="Q80" s="905"/>
      <c r="R80" s="435"/>
      <c r="S80" s="436"/>
      <c r="T80" s="436"/>
      <c r="U80" s="906"/>
      <c r="V80" s="907"/>
      <c r="W80" s="908"/>
      <c r="X80" s="908"/>
      <c r="Y80" s="909"/>
      <c r="Z80" s="918"/>
      <c r="AA80" s="345"/>
      <c r="AB80" s="919"/>
      <c r="AC80" s="913"/>
      <c r="AD80" s="437"/>
      <c r="AE80" s="438"/>
      <c r="AL80" s="914">
        <f t="shared" si="79"/>
        <v>0</v>
      </c>
      <c r="AM80" s="914">
        <f t="shared" si="80"/>
        <v>0</v>
      </c>
      <c r="AN80" s="914">
        <f t="shared" si="81"/>
        <v>0</v>
      </c>
      <c r="AO80" s="914">
        <f t="shared" si="82"/>
        <v>0</v>
      </c>
      <c r="AP80" s="914">
        <f t="shared" si="83"/>
        <v>0</v>
      </c>
      <c r="AQ80" s="914">
        <f t="shared" si="84"/>
        <v>0</v>
      </c>
      <c r="AR80" s="914">
        <f t="shared" si="85"/>
        <v>0</v>
      </c>
      <c r="AS80" s="915"/>
      <c r="AT80" s="915"/>
      <c r="AU80" s="915"/>
      <c r="AV80" s="915">
        <v>5</v>
      </c>
      <c r="AW80" s="915"/>
      <c r="AX80" s="915"/>
      <c r="AY80" s="915"/>
      <c r="AZ80" s="914">
        <f t="shared" si="86"/>
        <v>0</v>
      </c>
      <c r="BA80" s="914">
        <f t="shared" si="87"/>
        <v>0</v>
      </c>
      <c r="BB80" s="914">
        <f t="shared" si="88"/>
        <v>0</v>
      </c>
      <c r="BC80" s="914">
        <f t="shared" si="89"/>
        <v>0</v>
      </c>
      <c r="BD80" s="914">
        <f t="shared" si="90"/>
        <v>0</v>
      </c>
      <c r="BE80" s="914">
        <f t="shared" si="91"/>
        <v>0</v>
      </c>
      <c r="BF80" s="914">
        <f t="shared" si="92"/>
        <v>0</v>
      </c>
      <c r="BG80" s="914">
        <f t="shared" si="93"/>
        <v>0</v>
      </c>
      <c r="BH80" s="914">
        <f t="shared" si="94"/>
        <v>0</v>
      </c>
      <c r="BI80" s="914">
        <f t="shared" si="95"/>
        <v>0</v>
      </c>
      <c r="BJ80" s="914">
        <f t="shared" si="96"/>
        <v>0</v>
      </c>
      <c r="BK80" s="914">
        <f t="shared" si="97"/>
        <v>0</v>
      </c>
      <c r="BL80" s="915"/>
      <c r="BM80" s="915">
        <v>1</v>
      </c>
      <c r="BN80" s="915">
        <v>3</v>
      </c>
      <c r="BO80" s="915">
        <v>1</v>
      </c>
      <c r="BP80" s="915"/>
      <c r="BQ80" s="915"/>
      <c r="BR80" s="915"/>
      <c r="BS80" s="915"/>
      <c r="BT80" s="915"/>
      <c r="BU80" s="915"/>
      <c r="BV80" s="915"/>
      <c r="BW80" s="915"/>
      <c r="BY80" s="131">
        <v>15</v>
      </c>
      <c r="BZ80" s="916">
        <f t="shared" si="98"/>
        <v>0</v>
      </c>
      <c r="CB80" s="136">
        <v>2.3096976000000002</v>
      </c>
      <c r="CC80" s="914">
        <f t="shared" si="99"/>
        <v>0</v>
      </c>
      <c r="CD80" s="920">
        <f t="shared" si="100"/>
        <v>0</v>
      </c>
    </row>
    <row r="81" spans="1:82" ht="18" customHeight="1">
      <c r="A81" s="137" t="s">
        <v>28954</v>
      </c>
      <c r="B81" s="137" t="s">
        <v>27876</v>
      </c>
      <c r="C81" s="137" t="s">
        <v>32059</v>
      </c>
      <c r="D81" s="137" t="s">
        <v>28878</v>
      </c>
      <c r="E81" s="838" t="s">
        <v>32060</v>
      </c>
      <c r="F81" s="858">
        <v>5</v>
      </c>
      <c r="G81" s="858">
        <f t="shared" si="101"/>
        <v>0</v>
      </c>
      <c r="H81" s="901">
        <v>230</v>
      </c>
      <c r="I81" s="641">
        <f t="shared" si="2"/>
        <v>0</v>
      </c>
      <c r="J81" s="125">
        <f t="shared" si="77"/>
        <v>230</v>
      </c>
      <c r="K81" s="139">
        <f t="shared" si="78"/>
        <v>0</v>
      </c>
      <c r="L81" s="902"/>
      <c r="M81" s="903"/>
      <c r="N81" s="903"/>
      <c r="O81" s="904"/>
      <c r="P81" s="434"/>
      <c r="Q81" s="905"/>
      <c r="R81" s="435"/>
      <c r="S81" s="436"/>
      <c r="T81" s="436"/>
      <c r="U81" s="906"/>
      <c r="V81" s="907"/>
      <c r="W81" s="908"/>
      <c r="X81" s="908"/>
      <c r="Y81" s="909"/>
      <c r="Z81" s="918"/>
      <c r="AA81" s="345"/>
      <c r="AB81" s="919"/>
      <c r="AC81" s="913"/>
      <c r="AD81" s="437"/>
      <c r="AE81" s="438"/>
      <c r="AL81" s="914">
        <f t="shared" si="79"/>
        <v>0</v>
      </c>
      <c r="AM81" s="914">
        <f t="shared" si="80"/>
        <v>0</v>
      </c>
      <c r="AN81" s="914">
        <f t="shared" si="81"/>
        <v>0</v>
      </c>
      <c r="AO81" s="914">
        <f t="shared" si="82"/>
        <v>0</v>
      </c>
      <c r="AP81" s="914">
        <f t="shared" si="83"/>
        <v>0</v>
      </c>
      <c r="AQ81" s="914">
        <f t="shared" si="84"/>
        <v>0</v>
      </c>
      <c r="AR81" s="914">
        <f t="shared" si="85"/>
        <v>0</v>
      </c>
      <c r="AS81" s="915"/>
      <c r="AT81" s="915"/>
      <c r="AU81" s="915"/>
      <c r="AV81" s="915">
        <v>5</v>
      </c>
      <c r="AW81" s="915"/>
      <c r="AX81" s="915"/>
      <c r="AY81" s="915"/>
      <c r="AZ81" s="914">
        <f t="shared" si="86"/>
        <v>0</v>
      </c>
      <c r="BA81" s="914">
        <f t="shared" si="87"/>
        <v>0</v>
      </c>
      <c r="BB81" s="914">
        <f t="shared" si="88"/>
        <v>0</v>
      </c>
      <c r="BC81" s="914">
        <f t="shared" si="89"/>
        <v>0</v>
      </c>
      <c r="BD81" s="914">
        <f t="shared" si="90"/>
        <v>0</v>
      </c>
      <c r="BE81" s="914">
        <f t="shared" si="91"/>
        <v>0</v>
      </c>
      <c r="BF81" s="914">
        <f t="shared" si="92"/>
        <v>0</v>
      </c>
      <c r="BG81" s="914">
        <f t="shared" si="93"/>
        <v>0</v>
      </c>
      <c r="BH81" s="914">
        <f t="shared" si="94"/>
        <v>0</v>
      </c>
      <c r="BI81" s="914">
        <f t="shared" si="95"/>
        <v>0</v>
      </c>
      <c r="BJ81" s="914">
        <f t="shared" si="96"/>
        <v>0</v>
      </c>
      <c r="BK81" s="914">
        <f t="shared" si="97"/>
        <v>0</v>
      </c>
      <c r="BL81" s="915"/>
      <c r="BM81" s="915"/>
      <c r="BN81" s="915">
        <v>2</v>
      </c>
      <c r="BO81" s="915">
        <v>2</v>
      </c>
      <c r="BP81" s="915">
        <v>1</v>
      </c>
      <c r="BQ81" s="915"/>
      <c r="BR81" s="915"/>
      <c r="BS81" s="915"/>
      <c r="BT81" s="915"/>
      <c r="BU81" s="915"/>
      <c r="BV81" s="915"/>
      <c r="BW81" s="915"/>
      <c r="BY81" s="131">
        <v>15</v>
      </c>
      <c r="BZ81" s="916">
        <f t="shared" si="98"/>
        <v>0</v>
      </c>
      <c r="CB81" s="136">
        <v>1.7597305000000001</v>
      </c>
      <c r="CC81" s="914">
        <f t="shared" si="99"/>
        <v>0</v>
      </c>
      <c r="CD81" s="920">
        <f t="shared" si="100"/>
        <v>0</v>
      </c>
    </row>
    <row r="82" spans="1:82" ht="18" customHeight="1">
      <c r="A82" s="137" t="s">
        <v>28956</v>
      </c>
      <c r="B82" s="137" t="s">
        <v>27877</v>
      </c>
      <c r="C82" s="137" t="s">
        <v>32061</v>
      </c>
      <c r="D82" s="137" t="s">
        <v>28878</v>
      </c>
      <c r="E82" s="838" t="s">
        <v>32062</v>
      </c>
      <c r="F82" s="858">
        <v>5</v>
      </c>
      <c r="G82" s="858">
        <f t="shared" si="101"/>
        <v>0</v>
      </c>
      <c r="H82" s="901">
        <v>220</v>
      </c>
      <c r="I82" s="641">
        <f t="shared" si="2"/>
        <v>0</v>
      </c>
      <c r="J82" s="125">
        <f t="shared" si="77"/>
        <v>220</v>
      </c>
      <c r="K82" s="139">
        <f t="shared" si="78"/>
        <v>0</v>
      </c>
      <c r="L82" s="902"/>
      <c r="M82" s="903"/>
      <c r="N82" s="903"/>
      <c r="O82" s="904"/>
      <c r="P82" s="434"/>
      <c r="Q82" s="905"/>
      <c r="R82" s="435"/>
      <c r="S82" s="436"/>
      <c r="T82" s="436"/>
      <c r="U82" s="906"/>
      <c r="V82" s="907"/>
      <c r="W82" s="908"/>
      <c r="X82" s="908"/>
      <c r="Y82" s="909"/>
      <c r="Z82" s="918"/>
      <c r="AA82" s="345"/>
      <c r="AB82" s="919"/>
      <c r="AC82" s="913"/>
      <c r="AD82" s="437"/>
      <c r="AE82" s="438"/>
      <c r="AL82" s="914">
        <f t="shared" si="79"/>
        <v>0</v>
      </c>
      <c r="AM82" s="914">
        <f t="shared" si="80"/>
        <v>0</v>
      </c>
      <c r="AN82" s="914">
        <f t="shared" si="81"/>
        <v>0</v>
      </c>
      <c r="AO82" s="914">
        <f t="shared" si="82"/>
        <v>0</v>
      </c>
      <c r="AP82" s="914">
        <f t="shared" si="83"/>
        <v>0</v>
      </c>
      <c r="AQ82" s="914">
        <f t="shared" si="84"/>
        <v>0</v>
      </c>
      <c r="AR82" s="914">
        <f t="shared" si="85"/>
        <v>0</v>
      </c>
      <c r="AS82" s="915"/>
      <c r="AT82" s="915"/>
      <c r="AU82" s="915"/>
      <c r="AV82" s="915">
        <v>5</v>
      </c>
      <c r="AW82" s="915"/>
      <c r="AX82" s="915"/>
      <c r="AY82" s="915"/>
      <c r="AZ82" s="914">
        <f t="shared" si="86"/>
        <v>0</v>
      </c>
      <c r="BA82" s="914">
        <f t="shared" si="87"/>
        <v>0</v>
      </c>
      <c r="BB82" s="914">
        <f t="shared" si="88"/>
        <v>0</v>
      </c>
      <c r="BC82" s="914">
        <f t="shared" si="89"/>
        <v>0</v>
      </c>
      <c r="BD82" s="914">
        <f t="shared" si="90"/>
        <v>0</v>
      </c>
      <c r="BE82" s="914">
        <f t="shared" si="91"/>
        <v>0</v>
      </c>
      <c r="BF82" s="914">
        <f t="shared" si="92"/>
        <v>0</v>
      </c>
      <c r="BG82" s="914">
        <f t="shared" si="93"/>
        <v>0</v>
      </c>
      <c r="BH82" s="914">
        <f t="shared" si="94"/>
        <v>0</v>
      </c>
      <c r="BI82" s="914">
        <f t="shared" si="95"/>
        <v>0</v>
      </c>
      <c r="BJ82" s="914">
        <f t="shared" si="96"/>
        <v>0</v>
      </c>
      <c r="BK82" s="914">
        <f t="shared" si="97"/>
        <v>0</v>
      </c>
      <c r="BL82" s="915"/>
      <c r="BM82" s="915">
        <v>1</v>
      </c>
      <c r="BN82" s="915">
        <v>4</v>
      </c>
      <c r="BO82" s="915"/>
      <c r="BP82" s="915"/>
      <c r="BQ82" s="915"/>
      <c r="BR82" s="915"/>
      <c r="BS82" s="915"/>
      <c r="BT82" s="915"/>
      <c r="BU82" s="915"/>
      <c r="BV82" s="915"/>
      <c r="BW82" s="915"/>
      <c r="BY82" s="131">
        <v>15</v>
      </c>
      <c r="BZ82" s="916">
        <f t="shared" si="98"/>
        <v>0</v>
      </c>
      <c r="CB82" s="136">
        <v>1.6692480000000001</v>
      </c>
      <c r="CC82" s="914">
        <f t="shared" si="99"/>
        <v>0</v>
      </c>
      <c r="CD82" s="920">
        <f t="shared" si="100"/>
        <v>0</v>
      </c>
    </row>
    <row r="83" spans="1:82" ht="18" customHeight="1">
      <c r="A83" s="137" t="s">
        <v>28958</v>
      </c>
      <c r="B83" s="137" t="s">
        <v>27878</v>
      </c>
      <c r="C83" s="137" t="s">
        <v>32063</v>
      </c>
      <c r="D83" s="137" t="s">
        <v>28878</v>
      </c>
      <c r="E83" s="838" t="s">
        <v>28959</v>
      </c>
      <c r="F83" s="858">
        <v>5</v>
      </c>
      <c r="G83" s="858">
        <f t="shared" si="101"/>
        <v>0</v>
      </c>
      <c r="H83" s="901">
        <v>300</v>
      </c>
      <c r="I83" s="641">
        <f t="shared" si="2"/>
        <v>0</v>
      </c>
      <c r="J83" s="125">
        <f t="shared" si="77"/>
        <v>300</v>
      </c>
      <c r="K83" s="139">
        <f t="shared" si="78"/>
        <v>0</v>
      </c>
      <c r="L83" s="902"/>
      <c r="M83" s="903"/>
      <c r="N83" s="903"/>
      <c r="O83" s="904"/>
      <c r="P83" s="434"/>
      <c r="Q83" s="905"/>
      <c r="R83" s="435"/>
      <c r="S83" s="436"/>
      <c r="T83" s="436"/>
      <c r="U83" s="906"/>
      <c r="V83" s="907"/>
      <c r="W83" s="908"/>
      <c r="X83" s="908"/>
      <c r="Y83" s="909"/>
      <c r="Z83" s="918"/>
      <c r="AA83" s="345"/>
      <c r="AB83" s="919"/>
      <c r="AC83" s="913"/>
      <c r="AD83" s="437"/>
      <c r="AE83" s="438"/>
      <c r="AL83" s="914">
        <f t="shared" si="79"/>
        <v>0</v>
      </c>
      <c r="AM83" s="914">
        <f t="shared" si="80"/>
        <v>0</v>
      </c>
      <c r="AN83" s="914">
        <f t="shared" si="81"/>
        <v>0</v>
      </c>
      <c r="AO83" s="914">
        <f t="shared" si="82"/>
        <v>0</v>
      </c>
      <c r="AP83" s="914">
        <f t="shared" si="83"/>
        <v>0</v>
      </c>
      <c r="AQ83" s="914">
        <f t="shared" si="84"/>
        <v>0</v>
      </c>
      <c r="AR83" s="914">
        <f t="shared" si="85"/>
        <v>0</v>
      </c>
      <c r="AS83" s="915"/>
      <c r="AT83" s="915"/>
      <c r="AU83" s="915"/>
      <c r="AV83" s="915"/>
      <c r="AW83" s="915">
        <v>5</v>
      </c>
      <c r="AX83" s="915"/>
      <c r="AY83" s="915"/>
      <c r="AZ83" s="914">
        <f t="shared" si="86"/>
        <v>0</v>
      </c>
      <c r="BA83" s="914">
        <f t="shared" si="87"/>
        <v>0</v>
      </c>
      <c r="BB83" s="914">
        <f t="shared" si="88"/>
        <v>0</v>
      </c>
      <c r="BC83" s="914">
        <f t="shared" si="89"/>
        <v>0</v>
      </c>
      <c r="BD83" s="914">
        <f t="shared" si="90"/>
        <v>0</v>
      </c>
      <c r="BE83" s="914">
        <f t="shared" si="91"/>
        <v>0</v>
      </c>
      <c r="BF83" s="914">
        <f t="shared" si="92"/>
        <v>0</v>
      </c>
      <c r="BG83" s="914">
        <f t="shared" si="93"/>
        <v>0</v>
      </c>
      <c r="BH83" s="914">
        <f t="shared" si="94"/>
        <v>0</v>
      </c>
      <c r="BI83" s="914">
        <f t="shared" si="95"/>
        <v>0</v>
      </c>
      <c r="BJ83" s="914">
        <f t="shared" si="96"/>
        <v>0</v>
      </c>
      <c r="BK83" s="914">
        <f t="shared" si="97"/>
        <v>0</v>
      </c>
      <c r="BL83" s="915"/>
      <c r="BM83" s="915"/>
      <c r="BN83" s="915">
        <v>2</v>
      </c>
      <c r="BO83" s="915">
        <v>2</v>
      </c>
      <c r="BP83" s="915"/>
      <c r="BQ83" s="915">
        <v>1</v>
      </c>
      <c r="BR83" s="915"/>
      <c r="BS83" s="915"/>
      <c r="BT83" s="915"/>
      <c r="BU83" s="915"/>
      <c r="BV83" s="915"/>
      <c r="BW83" s="915"/>
      <c r="BY83" s="131">
        <v>19</v>
      </c>
      <c r="BZ83" s="916">
        <f t="shared" si="98"/>
        <v>0</v>
      </c>
      <c r="CB83" s="136">
        <v>2.5058040000000004</v>
      </c>
      <c r="CC83" s="914">
        <f t="shared" si="99"/>
        <v>0</v>
      </c>
      <c r="CD83" s="920">
        <f t="shared" si="100"/>
        <v>0</v>
      </c>
    </row>
    <row r="84" spans="1:82" ht="18" customHeight="1">
      <c r="A84" s="137" t="s">
        <v>28960</v>
      </c>
      <c r="B84" s="137" t="s">
        <v>27879</v>
      </c>
      <c r="C84" s="137" t="s">
        <v>32064</v>
      </c>
      <c r="D84" s="137" t="s">
        <v>28878</v>
      </c>
      <c r="E84" s="838" t="s">
        <v>28961</v>
      </c>
      <c r="F84" s="858">
        <v>5</v>
      </c>
      <c r="G84" s="858">
        <f t="shared" si="101"/>
        <v>0</v>
      </c>
      <c r="H84" s="901">
        <v>300</v>
      </c>
      <c r="I84" s="641">
        <f t="shared" si="2"/>
        <v>0</v>
      </c>
      <c r="J84" s="125">
        <f t="shared" si="77"/>
        <v>300</v>
      </c>
      <c r="K84" s="139">
        <f t="shared" si="78"/>
        <v>0</v>
      </c>
      <c r="L84" s="902"/>
      <c r="M84" s="903"/>
      <c r="N84" s="903"/>
      <c r="O84" s="904"/>
      <c r="P84" s="434"/>
      <c r="Q84" s="905"/>
      <c r="R84" s="435"/>
      <c r="S84" s="436"/>
      <c r="T84" s="436"/>
      <c r="U84" s="906"/>
      <c r="V84" s="907"/>
      <c r="W84" s="908"/>
      <c r="X84" s="908"/>
      <c r="Y84" s="909"/>
      <c r="Z84" s="918"/>
      <c r="AA84" s="345"/>
      <c r="AB84" s="919"/>
      <c r="AC84" s="913"/>
      <c r="AD84" s="437"/>
      <c r="AE84" s="438"/>
      <c r="AL84" s="914">
        <f t="shared" si="79"/>
        <v>0</v>
      </c>
      <c r="AM84" s="914">
        <f t="shared" si="80"/>
        <v>0</v>
      </c>
      <c r="AN84" s="914">
        <f t="shared" si="81"/>
        <v>0</v>
      </c>
      <c r="AO84" s="914">
        <f t="shared" si="82"/>
        <v>0</v>
      </c>
      <c r="AP84" s="914">
        <f t="shared" si="83"/>
        <v>0</v>
      </c>
      <c r="AQ84" s="914">
        <f t="shared" si="84"/>
        <v>0</v>
      </c>
      <c r="AR84" s="914">
        <f t="shared" si="85"/>
        <v>0</v>
      </c>
      <c r="AS84" s="915"/>
      <c r="AT84" s="915"/>
      <c r="AU84" s="915"/>
      <c r="AV84" s="915"/>
      <c r="AW84" s="915">
        <v>5</v>
      </c>
      <c r="AX84" s="915"/>
      <c r="AY84" s="915"/>
      <c r="AZ84" s="914">
        <f t="shared" si="86"/>
        <v>0</v>
      </c>
      <c r="BA84" s="914">
        <f t="shared" si="87"/>
        <v>0</v>
      </c>
      <c r="BB84" s="914">
        <f t="shared" si="88"/>
        <v>0</v>
      </c>
      <c r="BC84" s="914">
        <f t="shared" si="89"/>
        <v>0</v>
      </c>
      <c r="BD84" s="914">
        <f t="shared" si="90"/>
        <v>0</v>
      </c>
      <c r="BE84" s="914">
        <f t="shared" si="91"/>
        <v>0</v>
      </c>
      <c r="BF84" s="914">
        <f t="shared" si="92"/>
        <v>0</v>
      </c>
      <c r="BG84" s="914">
        <f t="shared" si="93"/>
        <v>0</v>
      </c>
      <c r="BH84" s="914">
        <f t="shared" si="94"/>
        <v>0</v>
      </c>
      <c r="BI84" s="914">
        <f t="shared" si="95"/>
        <v>0</v>
      </c>
      <c r="BJ84" s="914">
        <f t="shared" si="96"/>
        <v>0</v>
      </c>
      <c r="BK84" s="914">
        <f t="shared" si="97"/>
        <v>0</v>
      </c>
      <c r="BL84" s="915"/>
      <c r="BM84" s="915"/>
      <c r="BN84" s="915"/>
      <c r="BO84" s="915">
        <v>4</v>
      </c>
      <c r="BP84" s="915">
        <v>1</v>
      </c>
      <c r="BQ84" s="915"/>
      <c r="BR84" s="915"/>
      <c r="BS84" s="915"/>
      <c r="BT84" s="915"/>
      <c r="BU84" s="915"/>
      <c r="BV84" s="915"/>
      <c r="BW84" s="915"/>
      <c r="BY84" s="131">
        <v>20</v>
      </c>
      <c r="BZ84" s="916">
        <f t="shared" si="98"/>
        <v>0</v>
      </c>
      <c r="CB84" s="136">
        <v>2.511117</v>
      </c>
      <c r="CC84" s="914">
        <f t="shared" si="99"/>
        <v>0</v>
      </c>
      <c r="CD84" s="920">
        <f t="shared" si="100"/>
        <v>0</v>
      </c>
    </row>
    <row r="85" spans="1:82" ht="18" customHeight="1">
      <c r="A85" s="137" t="s">
        <v>28962</v>
      </c>
      <c r="B85" s="137" t="s">
        <v>27880</v>
      </c>
      <c r="C85" s="137" t="s">
        <v>32065</v>
      </c>
      <c r="D85" s="137" t="s">
        <v>28878</v>
      </c>
      <c r="E85" s="838" t="s">
        <v>28963</v>
      </c>
      <c r="F85" s="858">
        <v>5</v>
      </c>
      <c r="G85" s="858">
        <f t="shared" si="101"/>
        <v>0</v>
      </c>
      <c r="H85" s="901">
        <v>340</v>
      </c>
      <c r="I85" s="641">
        <f t="shared" si="2"/>
        <v>0</v>
      </c>
      <c r="J85" s="125">
        <f t="shared" si="77"/>
        <v>340</v>
      </c>
      <c r="K85" s="139">
        <f t="shared" si="78"/>
        <v>0</v>
      </c>
      <c r="L85" s="902"/>
      <c r="M85" s="903"/>
      <c r="N85" s="903"/>
      <c r="O85" s="904"/>
      <c r="P85" s="434"/>
      <c r="Q85" s="905"/>
      <c r="R85" s="435"/>
      <c r="S85" s="436"/>
      <c r="T85" s="436"/>
      <c r="U85" s="906"/>
      <c r="V85" s="907"/>
      <c r="W85" s="908"/>
      <c r="X85" s="908"/>
      <c r="Y85" s="909"/>
      <c r="Z85" s="918"/>
      <c r="AA85" s="345"/>
      <c r="AB85" s="919"/>
      <c r="AC85" s="913"/>
      <c r="AD85" s="437"/>
      <c r="AE85" s="438"/>
      <c r="AL85" s="914">
        <f t="shared" si="79"/>
        <v>0</v>
      </c>
      <c r="AM85" s="914">
        <f t="shared" si="80"/>
        <v>0</v>
      </c>
      <c r="AN85" s="914">
        <f t="shared" si="81"/>
        <v>0</v>
      </c>
      <c r="AO85" s="914">
        <f t="shared" si="82"/>
        <v>0</v>
      </c>
      <c r="AP85" s="914">
        <f t="shared" si="83"/>
        <v>0</v>
      </c>
      <c r="AQ85" s="914">
        <f t="shared" si="84"/>
        <v>0</v>
      </c>
      <c r="AR85" s="914">
        <f t="shared" si="85"/>
        <v>0</v>
      </c>
      <c r="AS85" s="915"/>
      <c r="AT85" s="915"/>
      <c r="AU85" s="915"/>
      <c r="AV85" s="915"/>
      <c r="AW85" s="915">
        <v>5</v>
      </c>
      <c r="AX85" s="915"/>
      <c r="AY85" s="915"/>
      <c r="AZ85" s="914">
        <f t="shared" si="86"/>
        <v>0</v>
      </c>
      <c r="BA85" s="914">
        <f t="shared" si="87"/>
        <v>0</v>
      </c>
      <c r="BB85" s="914">
        <f t="shared" si="88"/>
        <v>0</v>
      </c>
      <c r="BC85" s="914">
        <f t="shared" si="89"/>
        <v>0</v>
      </c>
      <c r="BD85" s="914">
        <f t="shared" si="90"/>
        <v>0</v>
      </c>
      <c r="BE85" s="914">
        <f t="shared" si="91"/>
        <v>0</v>
      </c>
      <c r="BF85" s="914">
        <f t="shared" si="92"/>
        <v>0</v>
      </c>
      <c r="BG85" s="914">
        <f t="shared" si="93"/>
        <v>0</v>
      </c>
      <c r="BH85" s="914">
        <f t="shared" si="94"/>
        <v>0</v>
      </c>
      <c r="BI85" s="914">
        <f t="shared" si="95"/>
        <v>0</v>
      </c>
      <c r="BJ85" s="914">
        <f t="shared" si="96"/>
        <v>0</v>
      </c>
      <c r="BK85" s="914">
        <f t="shared" si="97"/>
        <v>0</v>
      </c>
      <c r="BL85" s="915"/>
      <c r="BM85" s="915"/>
      <c r="BN85" s="915">
        <v>1</v>
      </c>
      <c r="BO85" s="915">
        <v>2</v>
      </c>
      <c r="BP85" s="915">
        <v>1</v>
      </c>
      <c r="BQ85" s="915"/>
      <c r="BR85" s="915"/>
      <c r="BS85" s="915"/>
      <c r="BT85" s="915">
        <v>1</v>
      </c>
      <c r="BU85" s="915"/>
      <c r="BV85" s="915"/>
      <c r="BW85" s="915"/>
      <c r="BY85" s="131">
        <v>18</v>
      </c>
      <c r="BZ85" s="916">
        <f t="shared" si="98"/>
        <v>0</v>
      </c>
      <c r="CB85" s="136">
        <v>3.0528528000000001</v>
      </c>
      <c r="CC85" s="914">
        <f t="shared" si="99"/>
        <v>0</v>
      </c>
      <c r="CD85" s="920">
        <f t="shared" si="100"/>
        <v>0</v>
      </c>
    </row>
    <row r="86" spans="1:82" ht="18" customHeight="1">
      <c r="A86" s="137" t="s">
        <v>28964</v>
      </c>
      <c r="B86" s="137" t="s">
        <v>27881</v>
      </c>
      <c r="C86" s="137" t="s">
        <v>32066</v>
      </c>
      <c r="D86" s="137" t="s">
        <v>28878</v>
      </c>
      <c r="E86" s="838" t="s">
        <v>28965</v>
      </c>
      <c r="F86" s="858">
        <v>5</v>
      </c>
      <c r="G86" s="858">
        <f t="shared" si="101"/>
        <v>0</v>
      </c>
      <c r="H86" s="901">
        <v>420</v>
      </c>
      <c r="I86" s="641">
        <f t="shared" si="2"/>
        <v>0</v>
      </c>
      <c r="J86" s="125">
        <f t="shared" si="77"/>
        <v>420</v>
      </c>
      <c r="K86" s="139">
        <f t="shared" si="78"/>
        <v>0</v>
      </c>
      <c r="L86" s="902"/>
      <c r="M86" s="903"/>
      <c r="N86" s="903"/>
      <c r="O86" s="904"/>
      <c r="P86" s="434"/>
      <c r="Q86" s="905"/>
      <c r="R86" s="435"/>
      <c r="S86" s="436"/>
      <c r="T86" s="436"/>
      <c r="U86" s="906"/>
      <c r="V86" s="907"/>
      <c r="W86" s="908"/>
      <c r="X86" s="908"/>
      <c r="Y86" s="909"/>
      <c r="Z86" s="918"/>
      <c r="AA86" s="345"/>
      <c r="AB86" s="919"/>
      <c r="AC86" s="913"/>
      <c r="AD86" s="437"/>
      <c r="AE86" s="438"/>
      <c r="AL86" s="914">
        <f t="shared" si="79"/>
        <v>0</v>
      </c>
      <c r="AM86" s="914">
        <f t="shared" si="80"/>
        <v>0</v>
      </c>
      <c r="AN86" s="914">
        <f t="shared" si="81"/>
        <v>0</v>
      </c>
      <c r="AO86" s="914">
        <f t="shared" si="82"/>
        <v>0</v>
      </c>
      <c r="AP86" s="914">
        <f t="shared" si="83"/>
        <v>0</v>
      </c>
      <c r="AQ86" s="914">
        <f t="shared" si="84"/>
        <v>0</v>
      </c>
      <c r="AR86" s="914">
        <f t="shared" si="85"/>
        <v>0</v>
      </c>
      <c r="AS86" s="915"/>
      <c r="AT86" s="915"/>
      <c r="AU86" s="915"/>
      <c r="AV86" s="915"/>
      <c r="AW86" s="915"/>
      <c r="AX86" s="915">
        <v>5</v>
      </c>
      <c r="AY86" s="915"/>
      <c r="AZ86" s="914">
        <f t="shared" si="86"/>
        <v>0</v>
      </c>
      <c r="BA86" s="914">
        <f t="shared" si="87"/>
        <v>0</v>
      </c>
      <c r="BB86" s="914">
        <f t="shared" si="88"/>
        <v>0</v>
      </c>
      <c r="BC86" s="914">
        <f t="shared" si="89"/>
        <v>0</v>
      </c>
      <c r="BD86" s="914">
        <f t="shared" si="90"/>
        <v>0</v>
      </c>
      <c r="BE86" s="914">
        <f t="shared" si="91"/>
        <v>0</v>
      </c>
      <c r="BF86" s="914">
        <f t="shared" si="92"/>
        <v>0</v>
      </c>
      <c r="BG86" s="914">
        <f t="shared" si="93"/>
        <v>0</v>
      </c>
      <c r="BH86" s="914">
        <f t="shared" si="94"/>
        <v>0</v>
      </c>
      <c r="BI86" s="914">
        <f t="shared" si="95"/>
        <v>0</v>
      </c>
      <c r="BJ86" s="914">
        <f t="shared" si="96"/>
        <v>0</v>
      </c>
      <c r="BK86" s="914">
        <f t="shared" si="97"/>
        <v>0</v>
      </c>
      <c r="BL86" s="915"/>
      <c r="BM86" s="915"/>
      <c r="BN86" s="915"/>
      <c r="BO86" s="915"/>
      <c r="BP86" s="915">
        <v>2</v>
      </c>
      <c r="BQ86" s="915">
        <v>1</v>
      </c>
      <c r="BR86" s="915">
        <v>2</v>
      </c>
      <c r="BS86" s="915"/>
      <c r="BT86" s="915"/>
      <c r="BU86" s="915"/>
      <c r="BV86" s="915"/>
      <c r="BW86" s="915"/>
      <c r="BY86" s="131">
        <v>20</v>
      </c>
      <c r="BZ86" s="916">
        <f t="shared" si="98"/>
        <v>0</v>
      </c>
      <c r="CB86" s="136">
        <v>4.0073892000000004</v>
      </c>
      <c r="CC86" s="914">
        <f t="shared" si="99"/>
        <v>0</v>
      </c>
      <c r="CD86" s="920">
        <f t="shared" si="100"/>
        <v>0</v>
      </c>
    </row>
    <row r="87" spans="1:82" ht="18" customHeight="1">
      <c r="A87" s="137" t="s">
        <v>28966</v>
      </c>
      <c r="B87" s="137" t="s">
        <v>27882</v>
      </c>
      <c r="C87" s="137" t="s">
        <v>32067</v>
      </c>
      <c r="D87" s="137" t="s">
        <v>28878</v>
      </c>
      <c r="E87" s="838" t="s">
        <v>28967</v>
      </c>
      <c r="F87" s="858">
        <v>5</v>
      </c>
      <c r="G87" s="858">
        <f t="shared" si="101"/>
        <v>0</v>
      </c>
      <c r="H87" s="901">
        <v>480</v>
      </c>
      <c r="I87" s="641">
        <f t="shared" si="2"/>
        <v>0</v>
      </c>
      <c r="J87" s="125">
        <f t="shared" si="77"/>
        <v>480</v>
      </c>
      <c r="K87" s="139">
        <f t="shared" si="78"/>
        <v>0</v>
      </c>
      <c r="L87" s="902"/>
      <c r="M87" s="903"/>
      <c r="N87" s="903"/>
      <c r="O87" s="904"/>
      <c r="P87" s="434"/>
      <c r="Q87" s="905"/>
      <c r="R87" s="435"/>
      <c r="S87" s="436"/>
      <c r="T87" s="436"/>
      <c r="U87" s="906"/>
      <c r="V87" s="907"/>
      <c r="W87" s="908"/>
      <c r="X87" s="908"/>
      <c r="Y87" s="909"/>
      <c r="Z87" s="918"/>
      <c r="AA87" s="345"/>
      <c r="AB87" s="919"/>
      <c r="AC87" s="913"/>
      <c r="AD87" s="437"/>
      <c r="AE87" s="438"/>
      <c r="AL87" s="914">
        <f t="shared" si="79"/>
        <v>0</v>
      </c>
      <c r="AM87" s="914">
        <f t="shared" si="80"/>
        <v>0</v>
      </c>
      <c r="AN87" s="914">
        <f t="shared" si="81"/>
        <v>0</v>
      </c>
      <c r="AO87" s="914">
        <f t="shared" si="82"/>
        <v>0</v>
      </c>
      <c r="AP87" s="914">
        <f t="shared" si="83"/>
        <v>0</v>
      </c>
      <c r="AQ87" s="914">
        <f t="shared" si="84"/>
        <v>0</v>
      </c>
      <c r="AR87" s="914">
        <f t="shared" si="85"/>
        <v>0</v>
      </c>
      <c r="AS87" s="915"/>
      <c r="AT87" s="915"/>
      <c r="AU87" s="915"/>
      <c r="AV87" s="915"/>
      <c r="AW87" s="915"/>
      <c r="AX87" s="915">
        <v>5</v>
      </c>
      <c r="AY87" s="915"/>
      <c r="AZ87" s="914">
        <f t="shared" si="86"/>
        <v>0</v>
      </c>
      <c r="BA87" s="914">
        <f t="shared" si="87"/>
        <v>0</v>
      </c>
      <c r="BB87" s="914">
        <f t="shared" si="88"/>
        <v>0</v>
      </c>
      <c r="BC87" s="914">
        <f t="shared" si="89"/>
        <v>0</v>
      </c>
      <c r="BD87" s="914">
        <f t="shared" si="90"/>
        <v>0</v>
      </c>
      <c r="BE87" s="914">
        <f t="shared" si="91"/>
        <v>0</v>
      </c>
      <c r="BF87" s="914">
        <f t="shared" si="92"/>
        <v>0</v>
      </c>
      <c r="BG87" s="914">
        <f t="shared" si="93"/>
        <v>0</v>
      </c>
      <c r="BH87" s="914">
        <f t="shared" si="94"/>
        <v>0</v>
      </c>
      <c r="BI87" s="914">
        <f t="shared" si="95"/>
        <v>0</v>
      </c>
      <c r="BJ87" s="914">
        <f t="shared" si="96"/>
        <v>0</v>
      </c>
      <c r="BK87" s="914">
        <f t="shared" si="97"/>
        <v>0</v>
      </c>
      <c r="BL87" s="915"/>
      <c r="BM87" s="915"/>
      <c r="BN87" s="915">
        <v>1</v>
      </c>
      <c r="BO87" s="915"/>
      <c r="BP87" s="915">
        <v>2</v>
      </c>
      <c r="BQ87" s="915">
        <v>2</v>
      </c>
      <c r="BR87" s="915"/>
      <c r="BS87" s="915"/>
      <c r="BT87" s="915"/>
      <c r="BU87" s="915"/>
      <c r="BV87" s="915"/>
      <c r="BW87" s="915"/>
      <c r="BY87" s="131">
        <v>20</v>
      </c>
      <c r="BZ87" s="916">
        <f t="shared" si="98"/>
        <v>0</v>
      </c>
      <c r="CB87" s="136">
        <v>4.6183576000000004</v>
      </c>
      <c r="CC87" s="914">
        <f t="shared" si="99"/>
        <v>0</v>
      </c>
      <c r="CD87" s="920">
        <f t="shared" si="100"/>
        <v>0</v>
      </c>
    </row>
    <row r="88" spans="1:82" ht="18" customHeight="1">
      <c r="A88" s="137" t="s">
        <v>28968</v>
      </c>
      <c r="B88" s="137" t="s">
        <v>27883</v>
      </c>
      <c r="C88" s="137" t="s">
        <v>32068</v>
      </c>
      <c r="D88" s="137" t="s">
        <v>28878</v>
      </c>
      <c r="E88" s="838" t="s">
        <v>28969</v>
      </c>
      <c r="F88" s="858">
        <v>5</v>
      </c>
      <c r="G88" s="858">
        <f t="shared" si="101"/>
        <v>0</v>
      </c>
      <c r="H88" s="901">
        <v>400</v>
      </c>
      <c r="I88" s="641">
        <f t="shared" si="2"/>
        <v>0</v>
      </c>
      <c r="J88" s="125">
        <f t="shared" si="77"/>
        <v>400</v>
      </c>
      <c r="K88" s="139">
        <f t="shared" si="78"/>
        <v>0</v>
      </c>
      <c r="L88" s="902"/>
      <c r="M88" s="903"/>
      <c r="N88" s="903"/>
      <c r="O88" s="904"/>
      <c r="P88" s="434"/>
      <c r="Q88" s="905"/>
      <c r="R88" s="435"/>
      <c r="S88" s="436"/>
      <c r="T88" s="436"/>
      <c r="U88" s="906"/>
      <c r="V88" s="907"/>
      <c r="W88" s="908"/>
      <c r="X88" s="908"/>
      <c r="Y88" s="909"/>
      <c r="Z88" s="918"/>
      <c r="AA88" s="345"/>
      <c r="AB88" s="919"/>
      <c r="AC88" s="913"/>
      <c r="AD88" s="437"/>
      <c r="AE88" s="438"/>
      <c r="AL88" s="914">
        <f t="shared" si="79"/>
        <v>0</v>
      </c>
      <c r="AM88" s="914">
        <f t="shared" si="80"/>
        <v>0</v>
      </c>
      <c r="AN88" s="914">
        <f t="shared" si="81"/>
        <v>0</v>
      </c>
      <c r="AO88" s="914">
        <f t="shared" si="82"/>
        <v>0</v>
      </c>
      <c r="AP88" s="914">
        <f t="shared" si="83"/>
        <v>0</v>
      </c>
      <c r="AQ88" s="914">
        <f t="shared" si="84"/>
        <v>0</v>
      </c>
      <c r="AR88" s="914">
        <f t="shared" si="85"/>
        <v>0</v>
      </c>
      <c r="AS88" s="915"/>
      <c r="AT88" s="915"/>
      <c r="AU88" s="915"/>
      <c r="AV88" s="915"/>
      <c r="AW88" s="915"/>
      <c r="AX88" s="915">
        <v>5</v>
      </c>
      <c r="AY88" s="915"/>
      <c r="AZ88" s="914">
        <f t="shared" si="86"/>
        <v>0</v>
      </c>
      <c r="BA88" s="914">
        <f t="shared" si="87"/>
        <v>0</v>
      </c>
      <c r="BB88" s="914">
        <f t="shared" si="88"/>
        <v>0</v>
      </c>
      <c r="BC88" s="914">
        <f t="shared" si="89"/>
        <v>0</v>
      </c>
      <c r="BD88" s="914">
        <f t="shared" si="90"/>
        <v>0</v>
      </c>
      <c r="BE88" s="914">
        <f t="shared" si="91"/>
        <v>0</v>
      </c>
      <c r="BF88" s="914">
        <f t="shared" si="92"/>
        <v>0</v>
      </c>
      <c r="BG88" s="914">
        <f t="shared" si="93"/>
        <v>0</v>
      </c>
      <c r="BH88" s="914">
        <f t="shared" si="94"/>
        <v>0</v>
      </c>
      <c r="BI88" s="914">
        <f t="shared" si="95"/>
        <v>0</v>
      </c>
      <c r="BJ88" s="914">
        <f t="shared" si="96"/>
        <v>0</v>
      </c>
      <c r="BK88" s="914">
        <f t="shared" si="97"/>
        <v>0</v>
      </c>
      <c r="BL88" s="915"/>
      <c r="BM88" s="915"/>
      <c r="BN88" s="915"/>
      <c r="BO88" s="915">
        <v>1</v>
      </c>
      <c r="BP88" s="915">
        <v>3</v>
      </c>
      <c r="BQ88" s="915"/>
      <c r="BR88" s="915"/>
      <c r="BS88" s="915"/>
      <c r="BT88" s="915"/>
      <c r="BU88" s="915"/>
      <c r="BV88" s="915"/>
      <c r="BW88" s="915"/>
      <c r="BY88" s="131">
        <v>20</v>
      </c>
      <c r="BZ88" s="916">
        <f t="shared" si="98"/>
        <v>0</v>
      </c>
      <c r="CB88" s="136">
        <v>3.7145279000000002</v>
      </c>
      <c r="CC88" s="914">
        <f t="shared" si="99"/>
        <v>0</v>
      </c>
      <c r="CD88" s="920">
        <f t="shared" si="100"/>
        <v>0</v>
      </c>
    </row>
    <row r="89" spans="1:82" ht="18" customHeight="1">
      <c r="A89" s="137" t="s">
        <v>28970</v>
      </c>
      <c r="B89" s="137" t="s">
        <v>27884</v>
      </c>
      <c r="C89" s="137" t="s">
        <v>32069</v>
      </c>
      <c r="D89" s="137" t="s">
        <v>28878</v>
      </c>
      <c r="E89" s="838" t="s">
        <v>28971</v>
      </c>
      <c r="F89" s="858">
        <v>5</v>
      </c>
      <c r="G89" s="858">
        <f t="shared" si="101"/>
        <v>0</v>
      </c>
      <c r="H89" s="901">
        <v>450</v>
      </c>
      <c r="I89" s="641">
        <f t="shared" si="2"/>
        <v>0</v>
      </c>
      <c r="J89" s="125">
        <f t="shared" si="77"/>
        <v>450</v>
      </c>
      <c r="K89" s="139">
        <f t="shared" si="78"/>
        <v>0</v>
      </c>
      <c r="L89" s="902"/>
      <c r="M89" s="903"/>
      <c r="N89" s="903"/>
      <c r="O89" s="904"/>
      <c r="P89" s="434"/>
      <c r="Q89" s="905"/>
      <c r="R89" s="435"/>
      <c r="S89" s="436"/>
      <c r="T89" s="436"/>
      <c r="U89" s="906"/>
      <c r="V89" s="907"/>
      <c r="W89" s="908"/>
      <c r="X89" s="908"/>
      <c r="Y89" s="909"/>
      <c r="Z89" s="918"/>
      <c r="AA89" s="345"/>
      <c r="AB89" s="919"/>
      <c r="AC89" s="913"/>
      <c r="AD89" s="437"/>
      <c r="AE89" s="438"/>
      <c r="AL89" s="914">
        <f t="shared" si="79"/>
        <v>0</v>
      </c>
      <c r="AM89" s="914">
        <f t="shared" si="80"/>
        <v>0</v>
      </c>
      <c r="AN89" s="914">
        <f t="shared" si="81"/>
        <v>0</v>
      </c>
      <c r="AO89" s="914">
        <f t="shared" si="82"/>
        <v>0</v>
      </c>
      <c r="AP89" s="914">
        <f t="shared" si="83"/>
        <v>0</v>
      </c>
      <c r="AQ89" s="914">
        <f t="shared" si="84"/>
        <v>0</v>
      </c>
      <c r="AR89" s="914">
        <f t="shared" si="85"/>
        <v>0</v>
      </c>
      <c r="AS89" s="915"/>
      <c r="AT89" s="915"/>
      <c r="AU89" s="915"/>
      <c r="AV89" s="915"/>
      <c r="AW89" s="915"/>
      <c r="AX89" s="915">
        <v>5</v>
      </c>
      <c r="AY89" s="915"/>
      <c r="AZ89" s="914">
        <f t="shared" si="86"/>
        <v>0</v>
      </c>
      <c r="BA89" s="914">
        <f t="shared" si="87"/>
        <v>0</v>
      </c>
      <c r="BB89" s="914">
        <f t="shared" si="88"/>
        <v>0</v>
      </c>
      <c r="BC89" s="914">
        <f t="shared" si="89"/>
        <v>0</v>
      </c>
      <c r="BD89" s="914">
        <f t="shared" si="90"/>
        <v>0</v>
      </c>
      <c r="BE89" s="914">
        <f t="shared" si="91"/>
        <v>0</v>
      </c>
      <c r="BF89" s="914">
        <f t="shared" si="92"/>
        <v>0</v>
      </c>
      <c r="BG89" s="914">
        <f t="shared" si="93"/>
        <v>0</v>
      </c>
      <c r="BH89" s="914">
        <f t="shared" si="94"/>
        <v>0</v>
      </c>
      <c r="BI89" s="914">
        <f t="shared" si="95"/>
        <v>0</v>
      </c>
      <c r="BJ89" s="914">
        <f t="shared" si="96"/>
        <v>0</v>
      </c>
      <c r="BK89" s="914">
        <f t="shared" si="97"/>
        <v>0</v>
      </c>
      <c r="BL89" s="915"/>
      <c r="BM89" s="915">
        <v>1</v>
      </c>
      <c r="BN89" s="915"/>
      <c r="BO89" s="915"/>
      <c r="BP89" s="915">
        <v>1</v>
      </c>
      <c r="BQ89" s="915">
        <v>2</v>
      </c>
      <c r="BR89" s="915"/>
      <c r="BS89" s="915"/>
      <c r="BT89" s="915">
        <v>1</v>
      </c>
      <c r="BU89" s="915"/>
      <c r="BV89" s="915"/>
      <c r="BW89" s="915"/>
      <c r="BY89" s="131">
        <v>20</v>
      </c>
      <c r="BZ89" s="916">
        <f t="shared" si="98"/>
        <v>0</v>
      </c>
      <c r="CB89" s="136">
        <v>4.2874262999999999</v>
      </c>
      <c r="CC89" s="914">
        <f t="shared" si="99"/>
        <v>0</v>
      </c>
      <c r="CD89" s="920">
        <f t="shared" si="100"/>
        <v>0</v>
      </c>
    </row>
    <row r="90" spans="1:82" ht="18" customHeight="1">
      <c r="A90" s="137" t="s">
        <v>28972</v>
      </c>
      <c r="B90" s="137" t="s">
        <v>27885</v>
      </c>
      <c r="C90" s="137" t="s">
        <v>32070</v>
      </c>
      <c r="D90" s="137" t="s">
        <v>28878</v>
      </c>
      <c r="E90" s="838" t="s">
        <v>28973</v>
      </c>
      <c r="F90" s="858">
        <v>1</v>
      </c>
      <c r="G90" s="858">
        <f t="shared" si="101"/>
        <v>0</v>
      </c>
      <c r="H90" s="901">
        <v>125</v>
      </c>
      <c r="I90" s="641">
        <f t="shared" si="2"/>
        <v>0</v>
      </c>
      <c r="J90" s="125">
        <f t="shared" si="77"/>
        <v>125</v>
      </c>
      <c r="K90" s="139">
        <f t="shared" si="78"/>
        <v>0</v>
      </c>
      <c r="L90" s="902"/>
      <c r="M90" s="903"/>
      <c r="N90" s="903"/>
      <c r="O90" s="904"/>
      <c r="P90" s="434"/>
      <c r="Q90" s="905"/>
      <c r="R90" s="435"/>
      <c r="S90" s="436"/>
      <c r="T90" s="436"/>
      <c r="U90" s="906"/>
      <c r="V90" s="907"/>
      <c r="W90" s="908"/>
      <c r="X90" s="908"/>
      <c r="Y90" s="909"/>
      <c r="Z90" s="918"/>
      <c r="AA90" s="345"/>
      <c r="AB90" s="919"/>
      <c r="AC90" s="913"/>
      <c r="AD90" s="437"/>
      <c r="AE90" s="438"/>
      <c r="AL90" s="914">
        <f t="shared" si="79"/>
        <v>0</v>
      </c>
      <c r="AM90" s="914">
        <f t="shared" si="80"/>
        <v>0</v>
      </c>
      <c r="AN90" s="914">
        <f t="shared" si="81"/>
        <v>0</v>
      </c>
      <c r="AO90" s="914">
        <f t="shared" si="82"/>
        <v>0</v>
      </c>
      <c r="AP90" s="914">
        <f t="shared" si="83"/>
        <v>0</v>
      </c>
      <c r="AQ90" s="914">
        <f t="shared" si="84"/>
        <v>0</v>
      </c>
      <c r="AR90" s="914">
        <f t="shared" si="85"/>
        <v>0</v>
      </c>
      <c r="AS90" s="915"/>
      <c r="AT90" s="915"/>
      <c r="AU90" s="915"/>
      <c r="AV90" s="915"/>
      <c r="AW90" s="915"/>
      <c r="AX90" s="915"/>
      <c r="AY90" s="915">
        <v>1</v>
      </c>
      <c r="AZ90" s="914">
        <f t="shared" si="86"/>
        <v>0</v>
      </c>
      <c r="BA90" s="914">
        <f t="shared" si="87"/>
        <v>0</v>
      </c>
      <c r="BB90" s="914">
        <f t="shared" si="88"/>
        <v>0</v>
      </c>
      <c r="BC90" s="914">
        <f t="shared" si="89"/>
        <v>0</v>
      </c>
      <c r="BD90" s="914">
        <f t="shared" si="90"/>
        <v>0</v>
      </c>
      <c r="BE90" s="914">
        <f t="shared" si="91"/>
        <v>0</v>
      </c>
      <c r="BF90" s="914">
        <f t="shared" si="92"/>
        <v>0</v>
      </c>
      <c r="BG90" s="914">
        <f t="shared" si="93"/>
        <v>0</v>
      </c>
      <c r="BH90" s="914">
        <f t="shared" si="94"/>
        <v>0</v>
      </c>
      <c r="BI90" s="914">
        <f t="shared" si="95"/>
        <v>0</v>
      </c>
      <c r="BJ90" s="914">
        <f t="shared" si="96"/>
        <v>0</v>
      </c>
      <c r="BK90" s="914">
        <f t="shared" si="97"/>
        <v>0</v>
      </c>
      <c r="BL90" s="915"/>
      <c r="BM90" s="915"/>
      <c r="BN90" s="915"/>
      <c r="BO90" s="915"/>
      <c r="BP90" s="915"/>
      <c r="BQ90" s="915"/>
      <c r="BR90" s="915">
        <v>1</v>
      </c>
      <c r="BS90" s="915"/>
      <c r="BT90" s="915"/>
      <c r="BU90" s="915"/>
      <c r="BV90" s="915"/>
      <c r="BW90" s="915"/>
      <c r="BY90" s="131">
        <v>5</v>
      </c>
      <c r="BZ90" s="916">
        <f t="shared" si="98"/>
        <v>0</v>
      </c>
      <c r="CB90" s="136">
        <v>1.2772856000000001</v>
      </c>
      <c r="CC90" s="914">
        <f t="shared" si="99"/>
        <v>0</v>
      </c>
      <c r="CD90" s="920">
        <f t="shared" si="100"/>
        <v>0</v>
      </c>
    </row>
    <row r="91" spans="1:82" ht="18" customHeight="1">
      <c r="A91" s="137" t="s">
        <v>28974</v>
      </c>
      <c r="B91" s="137" t="s">
        <v>27886</v>
      </c>
      <c r="C91" s="137" t="s">
        <v>32071</v>
      </c>
      <c r="D91" s="137" t="s">
        <v>28878</v>
      </c>
      <c r="E91" s="838" t="s">
        <v>28975</v>
      </c>
      <c r="F91" s="858">
        <v>1</v>
      </c>
      <c r="G91" s="858">
        <f t="shared" si="101"/>
        <v>0</v>
      </c>
      <c r="H91" s="901">
        <v>150</v>
      </c>
      <c r="I91" s="641">
        <f t="shared" si="2"/>
        <v>0</v>
      </c>
      <c r="J91" s="125">
        <f t="shared" si="77"/>
        <v>150</v>
      </c>
      <c r="K91" s="139">
        <f t="shared" si="78"/>
        <v>0</v>
      </c>
      <c r="L91" s="902"/>
      <c r="M91" s="903"/>
      <c r="N91" s="903"/>
      <c r="O91" s="904"/>
      <c r="P91" s="434"/>
      <c r="Q91" s="905"/>
      <c r="R91" s="435"/>
      <c r="S91" s="436"/>
      <c r="T91" s="436"/>
      <c r="U91" s="906"/>
      <c r="V91" s="907"/>
      <c r="W91" s="908"/>
      <c r="X91" s="908"/>
      <c r="Y91" s="909"/>
      <c r="Z91" s="918"/>
      <c r="AA91" s="345"/>
      <c r="AB91" s="919"/>
      <c r="AC91" s="913"/>
      <c r="AD91" s="437"/>
      <c r="AE91" s="438"/>
      <c r="AL91" s="914">
        <f t="shared" si="79"/>
        <v>0</v>
      </c>
      <c r="AM91" s="914">
        <f t="shared" si="80"/>
        <v>0</v>
      </c>
      <c r="AN91" s="914">
        <f t="shared" si="81"/>
        <v>0</v>
      </c>
      <c r="AO91" s="914">
        <f t="shared" si="82"/>
        <v>0</v>
      </c>
      <c r="AP91" s="914">
        <f t="shared" si="83"/>
        <v>0</v>
      </c>
      <c r="AQ91" s="914">
        <f t="shared" si="84"/>
        <v>0</v>
      </c>
      <c r="AR91" s="914">
        <f t="shared" si="85"/>
        <v>0</v>
      </c>
      <c r="AS91" s="915"/>
      <c r="AT91" s="915"/>
      <c r="AU91" s="915"/>
      <c r="AV91" s="915"/>
      <c r="AW91" s="915"/>
      <c r="AX91" s="915"/>
      <c r="AY91" s="915">
        <v>1</v>
      </c>
      <c r="AZ91" s="914">
        <f t="shared" si="86"/>
        <v>0</v>
      </c>
      <c r="BA91" s="914">
        <f t="shared" si="87"/>
        <v>0</v>
      </c>
      <c r="BB91" s="914">
        <f t="shared" si="88"/>
        <v>0</v>
      </c>
      <c r="BC91" s="914">
        <f t="shared" si="89"/>
        <v>0</v>
      </c>
      <c r="BD91" s="914">
        <f t="shared" si="90"/>
        <v>0</v>
      </c>
      <c r="BE91" s="914">
        <f t="shared" si="91"/>
        <v>0</v>
      </c>
      <c r="BF91" s="914">
        <f t="shared" si="92"/>
        <v>0</v>
      </c>
      <c r="BG91" s="914">
        <f t="shared" si="93"/>
        <v>0</v>
      </c>
      <c r="BH91" s="914">
        <f t="shared" si="94"/>
        <v>0</v>
      </c>
      <c r="BI91" s="914">
        <f t="shared" si="95"/>
        <v>0</v>
      </c>
      <c r="BJ91" s="914">
        <f t="shared" si="96"/>
        <v>0</v>
      </c>
      <c r="BK91" s="914">
        <f t="shared" si="97"/>
        <v>0</v>
      </c>
      <c r="BL91" s="915"/>
      <c r="BM91" s="915"/>
      <c r="BN91" s="915"/>
      <c r="BO91" s="915"/>
      <c r="BP91" s="915"/>
      <c r="BQ91" s="915"/>
      <c r="BR91" s="915"/>
      <c r="BS91" s="915"/>
      <c r="BT91" s="915">
        <v>1</v>
      </c>
      <c r="BU91" s="915"/>
      <c r="BV91" s="915"/>
      <c r="BW91" s="915"/>
      <c r="BY91" s="131">
        <v>5</v>
      </c>
      <c r="BZ91" s="916">
        <f t="shared" si="98"/>
        <v>0</v>
      </c>
      <c r="CB91" s="136">
        <v>1.5151228000000001</v>
      </c>
      <c r="CC91" s="914">
        <f t="shared" si="99"/>
        <v>0</v>
      </c>
      <c r="CD91" s="920">
        <f t="shared" si="100"/>
        <v>0</v>
      </c>
    </row>
    <row r="92" spans="1:82" ht="18" customHeight="1">
      <c r="A92" s="137" t="s">
        <v>28976</v>
      </c>
      <c r="B92" s="137" t="s">
        <v>27887</v>
      </c>
      <c r="C92" s="137" t="s">
        <v>32072</v>
      </c>
      <c r="D92" s="137" t="s">
        <v>28878</v>
      </c>
      <c r="E92" s="838" t="s">
        <v>28977</v>
      </c>
      <c r="F92" s="858">
        <v>1</v>
      </c>
      <c r="G92" s="858">
        <f t="shared" si="101"/>
        <v>0</v>
      </c>
      <c r="H92" s="901">
        <v>140</v>
      </c>
      <c r="I92" s="641">
        <f t="shared" si="2"/>
        <v>0</v>
      </c>
      <c r="J92" s="125">
        <f t="shared" si="77"/>
        <v>140</v>
      </c>
      <c r="K92" s="139">
        <f t="shared" si="78"/>
        <v>0</v>
      </c>
      <c r="L92" s="902"/>
      <c r="M92" s="903"/>
      <c r="N92" s="903"/>
      <c r="O92" s="904"/>
      <c r="P92" s="434"/>
      <c r="Q92" s="905"/>
      <c r="R92" s="435"/>
      <c r="S92" s="436"/>
      <c r="T92" s="436"/>
      <c r="U92" s="906"/>
      <c r="V92" s="907"/>
      <c r="W92" s="908"/>
      <c r="X92" s="908"/>
      <c r="Y92" s="909"/>
      <c r="Z92" s="918"/>
      <c r="AA92" s="345"/>
      <c r="AB92" s="919"/>
      <c r="AC92" s="913"/>
      <c r="AD92" s="437"/>
      <c r="AE92" s="438"/>
      <c r="AL92" s="914">
        <f t="shared" si="79"/>
        <v>0</v>
      </c>
      <c r="AM92" s="914">
        <f t="shared" si="80"/>
        <v>0</v>
      </c>
      <c r="AN92" s="914">
        <f t="shared" si="81"/>
        <v>0</v>
      </c>
      <c r="AO92" s="914">
        <f t="shared" si="82"/>
        <v>0</v>
      </c>
      <c r="AP92" s="914">
        <f t="shared" si="83"/>
        <v>0</v>
      </c>
      <c r="AQ92" s="914">
        <f t="shared" si="84"/>
        <v>0</v>
      </c>
      <c r="AR92" s="914">
        <f t="shared" si="85"/>
        <v>0</v>
      </c>
      <c r="AS92" s="915"/>
      <c r="AT92" s="915"/>
      <c r="AU92" s="915"/>
      <c r="AV92" s="915"/>
      <c r="AW92" s="915"/>
      <c r="AX92" s="915"/>
      <c r="AY92" s="915">
        <v>1</v>
      </c>
      <c r="AZ92" s="914">
        <f t="shared" si="86"/>
        <v>0</v>
      </c>
      <c r="BA92" s="914">
        <f t="shared" si="87"/>
        <v>0</v>
      </c>
      <c r="BB92" s="914">
        <f t="shared" si="88"/>
        <v>0</v>
      </c>
      <c r="BC92" s="914">
        <f t="shared" si="89"/>
        <v>0</v>
      </c>
      <c r="BD92" s="914">
        <f t="shared" si="90"/>
        <v>0</v>
      </c>
      <c r="BE92" s="914">
        <f t="shared" si="91"/>
        <v>0</v>
      </c>
      <c r="BF92" s="914">
        <f t="shared" si="92"/>
        <v>0</v>
      </c>
      <c r="BG92" s="914">
        <f t="shared" si="93"/>
        <v>0</v>
      </c>
      <c r="BH92" s="914">
        <f t="shared" si="94"/>
        <v>0</v>
      </c>
      <c r="BI92" s="914">
        <f t="shared" si="95"/>
        <v>0</v>
      </c>
      <c r="BJ92" s="914">
        <f t="shared" si="96"/>
        <v>0</v>
      </c>
      <c r="BK92" s="914">
        <f t="shared" si="97"/>
        <v>0</v>
      </c>
      <c r="BL92" s="915"/>
      <c r="BM92" s="915"/>
      <c r="BN92" s="915"/>
      <c r="BO92" s="915"/>
      <c r="BP92" s="915">
        <v>1</v>
      </c>
      <c r="BQ92" s="915"/>
      <c r="BR92" s="915"/>
      <c r="BS92" s="915"/>
      <c r="BT92" s="915"/>
      <c r="BU92" s="915"/>
      <c r="BV92" s="915"/>
      <c r="BW92" s="915"/>
      <c r="BY92" s="131">
        <v>5</v>
      </c>
      <c r="BZ92" s="916">
        <f t="shared" si="98"/>
        <v>0</v>
      </c>
      <c r="CB92" s="136">
        <v>1.4170733</v>
      </c>
      <c r="CC92" s="914">
        <f t="shared" si="99"/>
        <v>0</v>
      </c>
      <c r="CD92" s="920">
        <f t="shared" si="100"/>
        <v>0</v>
      </c>
    </row>
    <row r="93" spans="1:82" ht="18" customHeight="1">
      <c r="A93" s="137" t="s">
        <v>28978</v>
      </c>
      <c r="B93" s="137" t="s">
        <v>27888</v>
      </c>
      <c r="C93" s="137" t="s">
        <v>32073</v>
      </c>
      <c r="D93" s="137" t="s">
        <v>28878</v>
      </c>
      <c r="E93" s="838" t="s">
        <v>28979</v>
      </c>
      <c r="F93" s="858">
        <v>1</v>
      </c>
      <c r="G93" s="858">
        <f t="shared" si="101"/>
        <v>0</v>
      </c>
      <c r="H93" s="901">
        <v>160</v>
      </c>
      <c r="I93" s="641">
        <f t="shared" si="2"/>
        <v>0</v>
      </c>
      <c r="J93" s="125">
        <f t="shared" si="77"/>
        <v>160</v>
      </c>
      <c r="K93" s="139">
        <f t="shared" si="78"/>
        <v>0</v>
      </c>
      <c r="L93" s="902"/>
      <c r="M93" s="903"/>
      <c r="N93" s="903"/>
      <c r="O93" s="904"/>
      <c r="P93" s="434"/>
      <c r="Q93" s="905"/>
      <c r="R93" s="435"/>
      <c r="S93" s="436"/>
      <c r="T93" s="436"/>
      <c r="U93" s="906"/>
      <c r="V93" s="907"/>
      <c r="W93" s="908"/>
      <c r="X93" s="908"/>
      <c r="Y93" s="909"/>
      <c r="Z93" s="918"/>
      <c r="AA93" s="345"/>
      <c r="AB93" s="919"/>
      <c r="AC93" s="913"/>
      <c r="AD93" s="437"/>
      <c r="AE93" s="438"/>
      <c r="AL93" s="914">
        <f t="shared" si="79"/>
        <v>0</v>
      </c>
      <c r="AM93" s="914">
        <f t="shared" si="80"/>
        <v>0</v>
      </c>
      <c r="AN93" s="914">
        <f t="shared" si="81"/>
        <v>0</v>
      </c>
      <c r="AO93" s="914">
        <f t="shared" si="82"/>
        <v>0</v>
      </c>
      <c r="AP93" s="914">
        <f t="shared" si="83"/>
        <v>0</v>
      </c>
      <c r="AQ93" s="914">
        <f t="shared" si="84"/>
        <v>0</v>
      </c>
      <c r="AR93" s="914">
        <f t="shared" si="85"/>
        <v>0</v>
      </c>
      <c r="AS93" s="915"/>
      <c r="AT93" s="915"/>
      <c r="AU93" s="915"/>
      <c r="AV93" s="915"/>
      <c r="AW93" s="915"/>
      <c r="AX93" s="915"/>
      <c r="AY93" s="915">
        <v>1</v>
      </c>
      <c r="AZ93" s="914">
        <f t="shared" si="86"/>
        <v>0</v>
      </c>
      <c r="BA93" s="914">
        <f t="shared" si="87"/>
        <v>0</v>
      </c>
      <c r="BB93" s="914">
        <f t="shared" si="88"/>
        <v>0</v>
      </c>
      <c r="BC93" s="914">
        <f t="shared" si="89"/>
        <v>0</v>
      </c>
      <c r="BD93" s="914">
        <f t="shared" si="90"/>
        <v>0</v>
      </c>
      <c r="BE93" s="914">
        <f t="shared" si="91"/>
        <v>0</v>
      </c>
      <c r="BF93" s="914">
        <f t="shared" si="92"/>
        <v>0</v>
      </c>
      <c r="BG93" s="914">
        <f t="shared" si="93"/>
        <v>0</v>
      </c>
      <c r="BH93" s="914">
        <f t="shared" si="94"/>
        <v>0</v>
      </c>
      <c r="BI93" s="914">
        <f t="shared" si="95"/>
        <v>0</v>
      </c>
      <c r="BJ93" s="914">
        <f t="shared" si="96"/>
        <v>0</v>
      </c>
      <c r="BK93" s="914">
        <f t="shared" si="97"/>
        <v>0</v>
      </c>
      <c r="BL93" s="915"/>
      <c r="BM93" s="915"/>
      <c r="BN93" s="915"/>
      <c r="BO93" s="915"/>
      <c r="BP93" s="915"/>
      <c r="BQ93" s="915"/>
      <c r="BR93" s="915">
        <v>1</v>
      </c>
      <c r="BS93" s="915"/>
      <c r="BT93" s="915"/>
      <c r="BU93" s="915"/>
      <c r="BV93" s="915"/>
      <c r="BW93" s="915"/>
      <c r="BY93" s="131">
        <v>5</v>
      </c>
      <c r="BZ93" s="916">
        <f t="shared" si="98"/>
        <v>0</v>
      </c>
      <c r="CB93" s="136">
        <v>1.7229486000000001</v>
      </c>
      <c r="CC93" s="914">
        <f t="shared" si="99"/>
        <v>0</v>
      </c>
      <c r="CD93" s="920">
        <f t="shared" si="100"/>
        <v>0</v>
      </c>
    </row>
    <row r="94" spans="1:82" ht="18" customHeight="1">
      <c r="A94" s="137" t="s">
        <v>28980</v>
      </c>
      <c r="B94" s="137" t="s">
        <v>27889</v>
      </c>
      <c r="C94" s="137" t="s">
        <v>32074</v>
      </c>
      <c r="D94" s="137" t="s">
        <v>28878</v>
      </c>
      <c r="E94" s="838" t="s">
        <v>28981</v>
      </c>
      <c r="F94" s="858">
        <v>1</v>
      </c>
      <c r="G94" s="858">
        <f t="shared" ref="G94:G116" si="102">SUM(L94:AE94)</f>
        <v>0</v>
      </c>
      <c r="H94" s="901">
        <v>140</v>
      </c>
      <c r="I94" s="641">
        <f t="shared" ref="I94:I128" si="103">$H$5</f>
        <v>0</v>
      </c>
      <c r="J94" s="125">
        <f t="shared" si="77"/>
        <v>140</v>
      </c>
      <c r="K94" s="139">
        <f t="shared" ref="K94:K128" si="104">G94*J94</f>
        <v>0</v>
      </c>
      <c r="L94" s="902"/>
      <c r="M94" s="903"/>
      <c r="N94" s="903"/>
      <c r="O94" s="904"/>
      <c r="P94" s="434"/>
      <c r="Q94" s="905"/>
      <c r="R94" s="435"/>
      <c r="S94" s="436"/>
      <c r="T94" s="436"/>
      <c r="U94" s="906"/>
      <c r="V94" s="907"/>
      <c r="W94" s="908"/>
      <c r="X94" s="908"/>
      <c r="Y94" s="909"/>
      <c r="Z94" s="918"/>
      <c r="AA94" s="345"/>
      <c r="AB94" s="919"/>
      <c r="AC94" s="913"/>
      <c r="AD94" s="437"/>
      <c r="AE94" s="438"/>
      <c r="AL94" s="914">
        <f t="shared" ref="AL94:AL128" si="105">AS94*$G94</f>
        <v>0</v>
      </c>
      <c r="AM94" s="914">
        <f t="shared" ref="AM94:AM128" si="106">AT94*$G94</f>
        <v>0</v>
      </c>
      <c r="AN94" s="914">
        <f t="shared" ref="AN94:AN128" si="107">AU94*$G94</f>
        <v>0</v>
      </c>
      <c r="AO94" s="914">
        <f t="shared" ref="AO94:AO128" si="108">AV94*$G94</f>
        <v>0</v>
      </c>
      <c r="AP94" s="914">
        <f t="shared" ref="AP94:AP128" si="109">AW94*$G94</f>
        <v>0</v>
      </c>
      <c r="AQ94" s="914">
        <f t="shared" ref="AQ94:AQ128" si="110">AX94*$G94</f>
        <v>0</v>
      </c>
      <c r="AR94" s="914">
        <f t="shared" ref="AR94:AR128" si="111">AY94*$G94</f>
        <v>0</v>
      </c>
      <c r="AS94" s="915"/>
      <c r="AT94" s="915"/>
      <c r="AU94" s="915"/>
      <c r="AV94" s="915"/>
      <c r="AW94" s="915"/>
      <c r="AX94" s="915"/>
      <c r="AY94" s="915">
        <v>1</v>
      </c>
      <c r="AZ94" s="914">
        <f t="shared" ref="AZ94:AZ128" si="112">BL94*$G94</f>
        <v>0</v>
      </c>
      <c r="BA94" s="914">
        <f t="shared" ref="BA94:BA128" si="113">BM94*$G94</f>
        <v>0</v>
      </c>
      <c r="BB94" s="914">
        <f t="shared" ref="BB94:BB128" si="114">BN94*$G94</f>
        <v>0</v>
      </c>
      <c r="BC94" s="914">
        <f t="shared" ref="BC94:BC128" si="115">BO94*$G94</f>
        <v>0</v>
      </c>
      <c r="BD94" s="914">
        <f t="shared" ref="BD94:BD128" si="116">BP94*$G94</f>
        <v>0</v>
      </c>
      <c r="BE94" s="914">
        <f t="shared" ref="BE94:BE128" si="117">BQ94*$G94</f>
        <v>0</v>
      </c>
      <c r="BF94" s="914">
        <f t="shared" ref="BF94:BF128" si="118">BR94*$G94</f>
        <v>0</v>
      </c>
      <c r="BG94" s="914">
        <f t="shared" ref="BG94:BG128" si="119">BS94*$G94</f>
        <v>0</v>
      </c>
      <c r="BH94" s="914">
        <f t="shared" ref="BH94:BH128" si="120">BT94*$G94</f>
        <v>0</v>
      </c>
      <c r="BI94" s="914">
        <f t="shared" ref="BI94:BI128" si="121">BU94*$G94</f>
        <v>0</v>
      </c>
      <c r="BJ94" s="914">
        <f t="shared" ref="BJ94:BJ128" si="122">BV94*$G94</f>
        <v>0</v>
      </c>
      <c r="BK94" s="914">
        <f t="shared" ref="BK94:BK128" si="123">BW94*$G94</f>
        <v>0</v>
      </c>
      <c r="BL94" s="915"/>
      <c r="BM94" s="915"/>
      <c r="BN94" s="915"/>
      <c r="BO94" s="915"/>
      <c r="BP94" s="915"/>
      <c r="BQ94" s="915">
        <v>1</v>
      </c>
      <c r="BR94" s="915"/>
      <c r="BS94" s="915"/>
      <c r="BT94" s="915"/>
      <c r="BU94" s="915"/>
      <c r="BV94" s="915"/>
      <c r="BW94" s="915"/>
      <c r="BY94" s="131">
        <v>5</v>
      </c>
      <c r="BZ94" s="916">
        <f t="shared" ref="BZ94:BZ128" si="124">$G94*BY94</f>
        <v>0</v>
      </c>
      <c r="CB94" s="136">
        <v>1.4620668999999999</v>
      </c>
      <c r="CC94" s="914">
        <f t="shared" ref="CC94:CC128" si="125">G94</f>
        <v>0</v>
      </c>
      <c r="CD94" s="920">
        <f t="shared" ref="CD94:CD128" si="126">CB94*CC94</f>
        <v>0</v>
      </c>
    </row>
    <row r="95" spans="1:82" ht="18" customHeight="1">
      <c r="A95" s="137" t="s">
        <v>28982</v>
      </c>
      <c r="B95" s="137" t="s">
        <v>27890</v>
      </c>
      <c r="C95" s="137" t="s">
        <v>32075</v>
      </c>
      <c r="D95" s="137" t="s">
        <v>28878</v>
      </c>
      <c r="E95" s="838" t="s">
        <v>28983</v>
      </c>
      <c r="F95" s="858">
        <v>10</v>
      </c>
      <c r="G95" s="858">
        <f t="shared" si="102"/>
        <v>0</v>
      </c>
      <c r="H95" s="901">
        <v>50</v>
      </c>
      <c r="I95" s="641">
        <f t="shared" si="103"/>
        <v>0</v>
      </c>
      <c r="J95" s="125">
        <f t="shared" si="77"/>
        <v>50</v>
      </c>
      <c r="K95" s="139">
        <f t="shared" si="104"/>
        <v>0</v>
      </c>
      <c r="L95" s="902"/>
      <c r="M95" s="903"/>
      <c r="N95" s="903"/>
      <c r="O95" s="904"/>
      <c r="P95" s="434"/>
      <c r="Q95" s="905"/>
      <c r="R95" s="435"/>
      <c r="S95" s="436"/>
      <c r="T95" s="436"/>
      <c r="U95" s="906"/>
      <c r="V95" s="907"/>
      <c r="W95" s="908"/>
      <c r="X95" s="908"/>
      <c r="Y95" s="909"/>
      <c r="Z95" s="918"/>
      <c r="AA95" s="345"/>
      <c r="AB95" s="919"/>
      <c r="AC95" s="913"/>
      <c r="AD95" s="437"/>
      <c r="AE95" s="438"/>
      <c r="AL95" s="914">
        <f t="shared" si="105"/>
        <v>0</v>
      </c>
      <c r="AM95" s="914">
        <f t="shared" si="106"/>
        <v>0</v>
      </c>
      <c r="AN95" s="914">
        <f t="shared" si="107"/>
        <v>0</v>
      </c>
      <c r="AO95" s="914">
        <f t="shared" si="108"/>
        <v>0</v>
      </c>
      <c r="AP95" s="914">
        <f t="shared" si="109"/>
        <v>0</v>
      </c>
      <c r="AQ95" s="914">
        <f t="shared" si="110"/>
        <v>0</v>
      </c>
      <c r="AR95" s="914">
        <f t="shared" si="111"/>
        <v>0</v>
      </c>
      <c r="AS95" s="915">
        <v>10</v>
      </c>
      <c r="AT95" s="915"/>
      <c r="AU95" s="915"/>
      <c r="AV95" s="915"/>
      <c r="AW95" s="915"/>
      <c r="AX95" s="915"/>
      <c r="AY95" s="915"/>
      <c r="AZ95" s="914">
        <f t="shared" si="112"/>
        <v>0</v>
      </c>
      <c r="BA95" s="914">
        <f t="shared" si="113"/>
        <v>0</v>
      </c>
      <c r="BB95" s="914">
        <f t="shared" si="114"/>
        <v>0</v>
      </c>
      <c r="BC95" s="914">
        <f t="shared" si="115"/>
        <v>0</v>
      </c>
      <c r="BD95" s="914">
        <f t="shared" si="116"/>
        <v>0</v>
      </c>
      <c r="BE95" s="914">
        <f t="shared" si="117"/>
        <v>0</v>
      </c>
      <c r="BF95" s="914">
        <f t="shared" si="118"/>
        <v>0</v>
      </c>
      <c r="BG95" s="914">
        <f t="shared" si="119"/>
        <v>0</v>
      </c>
      <c r="BH95" s="914">
        <f t="shared" si="120"/>
        <v>0</v>
      </c>
      <c r="BI95" s="914">
        <f t="shared" si="121"/>
        <v>0</v>
      </c>
      <c r="BJ95" s="914">
        <f t="shared" si="122"/>
        <v>0</v>
      </c>
      <c r="BK95" s="914">
        <f t="shared" si="123"/>
        <v>0</v>
      </c>
      <c r="BL95" s="915"/>
      <c r="BM95" s="915"/>
      <c r="BN95" s="915"/>
      <c r="BO95" s="915"/>
      <c r="BP95" s="915"/>
      <c r="BQ95" s="915"/>
      <c r="BR95" s="915"/>
      <c r="BS95" s="915"/>
      <c r="BT95" s="915"/>
      <c r="BU95" s="915"/>
      <c r="BV95" s="915"/>
      <c r="BW95" s="915"/>
      <c r="BY95" s="131">
        <v>20</v>
      </c>
      <c r="BZ95" s="916">
        <f t="shared" si="124"/>
        <v>0</v>
      </c>
      <c r="CB95" s="136">
        <v>0.14610379999999998</v>
      </c>
      <c r="CC95" s="914">
        <f t="shared" si="125"/>
        <v>0</v>
      </c>
      <c r="CD95" s="920">
        <f t="shared" si="126"/>
        <v>0</v>
      </c>
    </row>
    <row r="96" spans="1:82" ht="18" customHeight="1">
      <c r="A96" s="137" t="s">
        <v>28984</v>
      </c>
      <c r="B96" s="137" t="s">
        <v>27891</v>
      </c>
      <c r="C96" s="137" t="s">
        <v>32076</v>
      </c>
      <c r="D96" s="137" t="s">
        <v>28878</v>
      </c>
      <c r="E96" s="838" t="s">
        <v>28985</v>
      </c>
      <c r="F96" s="858">
        <v>10</v>
      </c>
      <c r="G96" s="858">
        <f t="shared" si="102"/>
        <v>0</v>
      </c>
      <c r="H96" s="901">
        <v>50</v>
      </c>
      <c r="I96" s="641">
        <f t="shared" si="103"/>
        <v>0</v>
      </c>
      <c r="J96" s="125">
        <f t="shared" si="77"/>
        <v>50</v>
      </c>
      <c r="K96" s="139">
        <f t="shared" si="104"/>
        <v>0</v>
      </c>
      <c r="L96" s="902"/>
      <c r="M96" s="903"/>
      <c r="N96" s="903"/>
      <c r="O96" s="904"/>
      <c r="P96" s="434"/>
      <c r="Q96" s="905"/>
      <c r="R96" s="435"/>
      <c r="S96" s="436"/>
      <c r="T96" s="436"/>
      <c r="U96" s="906"/>
      <c r="V96" s="907"/>
      <c r="W96" s="908"/>
      <c r="X96" s="908"/>
      <c r="Y96" s="909"/>
      <c r="Z96" s="918"/>
      <c r="AA96" s="345"/>
      <c r="AB96" s="919"/>
      <c r="AC96" s="913"/>
      <c r="AD96" s="437"/>
      <c r="AE96" s="438"/>
      <c r="AL96" s="914">
        <f t="shared" si="105"/>
        <v>0</v>
      </c>
      <c r="AM96" s="914">
        <f t="shared" si="106"/>
        <v>0</v>
      </c>
      <c r="AN96" s="914">
        <f t="shared" si="107"/>
        <v>0</v>
      </c>
      <c r="AO96" s="914">
        <f t="shared" si="108"/>
        <v>0</v>
      </c>
      <c r="AP96" s="914">
        <f t="shared" si="109"/>
        <v>0</v>
      </c>
      <c r="AQ96" s="914">
        <f t="shared" si="110"/>
        <v>0</v>
      </c>
      <c r="AR96" s="914">
        <f t="shared" si="111"/>
        <v>0</v>
      </c>
      <c r="AS96" s="915">
        <v>10</v>
      </c>
      <c r="AT96" s="915"/>
      <c r="AU96" s="915"/>
      <c r="AV96" s="915"/>
      <c r="AW96" s="915"/>
      <c r="AX96" s="915"/>
      <c r="AY96" s="915"/>
      <c r="AZ96" s="914">
        <f t="shared" si="112"/>
        <v>0</v>
      </c>
      <c r="BA96" s="914">
        <f t="shared" si="113"/>
        <v>0</v>
      </c>
      <c r="BB96" s="914">
        <f t="shared" si="114"/>
        <v>0</v>
      </c>
      <c r="BC96" s="914">
        <f t="shared" si="115"/>
        <v>0</v>
      </c>
      <c r="BD96" s="914">
        <f t="shared" si="116"/>
        <v>0</v>
      </c>
      <c r="BE96" s="914">
        <f t="shared" si="117"/>
        <v>0</v>
      </c>
      <c r="BF96" s="914">
        <f t="shared" si="118"/>
        <v>0</v>
      </c>
      <c r="BG96" s="914">
        <f t="shared" si="119"/>
        <v>0</v>
      </c>
      <c r="BH96" s="914">
        <f t="shared" si="120"/>
        <v>0</v>
      </c>
      <c r="BI96" s="914">
        <f t="shared" si="121"/>
        <v>0</v>
      </c>
      <c r="BJ96" s="914">
        <f t="shared" si="122"/>
        <v>0</v>
      </c>
      <c r="BK96" s="914">
        <f t="shared" si="123"/>
        <v>0</v>
      </c>
      <c r="BL96" s="915"/>
      <c r="BM96" s="915"/>
      <c r="BN96" s="915"/>
      <c r="BO96" s="915"/>
      <c r="BP96" s="915"/>
      <c r="BQ96" s="915"/>
      <c r="BR96" s="915"/>
      <c r="BS96" s="915"/>
      <c r="BT96" s="915"/>
      <c r="BU96" s="915"/>
      <c r="BV96" s="915"/>
      <c r="BW96" s="915"/>
      <c r="BY96" s="131">
        <v>20</v>
      </c>
      <c r="BZ96" s="916">
        <f t="shared" si="124"/>
        <v>0</v>
      </c>
      <c r="CB96" s="136">
        <v>0.1944621</v>
      </c>
      <c r="CC96" s="914">
        <f t="shared" si="125"/>
        <v>0</v>
      </c>
      <c r="CD96" s="920">
        <f t="shared" si="126"/>
        <v>0</v>
      </c>
    </row>
    <row r="97" spans="1:82" ht="18" customHeight="1">
      <c r="A97" s="137" t="s">
        <v>28986</v>
      </c>
      <c r="B97" s="137" t="s">
        <v>27892</v>
      </c>
      <c r="C97" s="137" t="s">
        <v>32077</v>
      </c>
      <c r="D97" s="137" t="s">
        <v>28878</v>
      </c>
      <c r="E97" s="838" t="s">
        <v>28987</v>
      </c>
      <c r="F97" s="858">
        <v>10</v>
      </c>
      <c r="G97" s="858">
        <f t="shared" si="102"/>
        <v>0</v>
      </c>
      <c r="H97" s="901">
        <v>60</v>
      </c>
      <c r="I97" s="641">
        <f t="shared" si="103"/>
        <v>0</v>
      </c>
      <c r="J97" s="125">
        <f t="shared" si="77"/>
        <v>60</v>
      </c>
      <c r="K97" s="139">
        <f t="shared" si="104"/>
        <v>0</v>
      </c>
      <c r="L97" s="902"/>
      <c r="M97" s="903"/>
      <c r="N97" s="903"/>
      <c r="O97" s="904"/>
      <c r="P97" s="434"/>
      <c r="Q97" s="905"/>
      <c r="R97" s="435"/>
      <c r="S97" s="436"/>
      <c r="T97" s="436"/>
      <c r="U97" s="906"/>
      <c r="V97" s="907"/>
      <c r="W97" s="908"/>
      <c r="X97" s="908"/>
      <c r="Y97" s="909"/>
      <c r="Z97" s="918"/>
      <c r="AA97" s="345"/>
      <c r="AB97" s="919"/>
      <c r="AC97" s="913"/>
      <c r="AD97" s="437"/>
      <c r="AE97" s="438"/>
      <c r="AL97" s="914">
        <f t="shared" si="105"/>
        <v>0</v>
      </c>
      <c r="AM97" s="914">
        <f t="shared" si="106"/>
        <v>0</v>
      </c>
      <c r="AN97" s="914">
        <f t="shared" si="107"/>
        <v>0</v>
      </c>
      <c r="AO97" s="914">
        <f t="shared" si="108"/>
        <v>0</v>
      </c>
      <c r="AP97" s="914">
        <f t="shared" si="109"/>
        <v>0</v>
      </c>
      <c r="AQ97" s="914">
        <f t="shared" si="110"/>
        <v>0</v>
      </c>
      <c r="AR97" s="914">
        <f t="shared" si="111"/>
        <v>0</v>
      </c>
      <c r="AS97" s="915">
        <v>10</v>
      </c>
      <c r="AT97" s="915"/>
      <c r="AU97" s="915"/>
      <c r="AV97" s="915"/>
      <c r="AW97" s="915"/>
      <c r="AX97" s="915"/>
      <c r="AY97" s="915"/>
      <c r="AZ97" s="914">
        <f t="shared" si="112"/>
        <v>0</v>
      </c>
      <c r="BA97" s="914">
        <f t="shared" si="113"/>
        <v>0</v>
      </c>
      <c r="BB97" s="914">
        <f t="shared" si="114"/>
        <v>0</v>
      </c>
      <c r="BC97" s="914">
        <f t="shared" si="115"/>
        <v>0</v>
      </c>
      <c r="BD97" s="914">
        <f t="shared" si="116"/>
        <v>0</v>
      </c>
      <c r="BE97" s="914">
        <f t="shared" si="117"/>
        <v>0</v>
      </c>
      <c r="BF97" s="914">
        <f t="shared" si="118"/>
        <v>0</v>
      </c>
      <c r="BG97" s="914">
        <f t="shared" si="119"/>
        <v>0</v>
      </c>
      <c r="BH97" s="914">
        <f t="shared" si="120"/>
        <v>0</v>
      </c>
      <c r="BI97" s="914">
        <f t="shared" si="121"/>
        <v>0</v>
      </c>
      <c r="BJ97" s="914">
        <f t="shared" si="122"/>
        <v>0</v>
      </c>
      <c r="BK97" s="914">
        <f t="shared" si="123"/>
        <v>0</v>
      </c>
      <c r="BL97" s="915"/>
      <c r="BM97" s="915"/>
      <c r="BN97" s="915"/>
      <c r="BO97" s="915"/>
      <c r="BP97" s="915"/>
      <c r="BQ97" s="915"/>
      <c r="BR97" s="915"/>
      <c r="BS97" s="915"/>
      <c r="BT97" s="915"/>
      <c r="BU97" s="915"/>
      <c r="BV97" s="915"/>
      <c r="BW97" s="915"/>
      <c r="BY97" s="131">
        <v>20</v>
      </c>
      <c r="BZ97" s="916">
        <f t="shared" si="124"/>
        <v>0</v>
      </c>
      <c r="CB97" s="136">
        <v>0.29467840000000001</v>
      </c>
      <c r="CC97" s="914">
        <f t="shared" si="125"/>
        <v>0</v>
      </c>
      <c r="CD97" s="920">
        <f t="shared" si="126"/>
        <v>0</v>
      </c>
    </row>
    <row r="98" spans="1:82" ht="18" customHeight="1">
      <c r="A98" s="137" t="s">
        <v>28988</v>
      </c>
      <c r="B98" s="137" t="s">
        <v>27893</v>
      </c>
      <c r="C98" s="137" t="s">
        <v>32078</v>
      </c>
      <c r="D98" s="137" t="s">
        <v>28878</v>
      </c>
      <c r="E98" s="838" t="s">
        <v>28989</v>
      </c>
      <c r="F98" s="858">
        <v>10</v>
      </c>
      <c r="G98" s="858">
        <f t="shared" si="102"/>
        <v>0</v>
      </c>
      <c r="H98" s="901">
        <v>100</v>
      </c>
      <c r="I98" s="641">
        <f t="shared" si="103"/>
        <v>0</v>
      </c>
      <c r="J98" s="125">
        <f t="shared" si="77"/>
        <v>100</v>
      </c>
      <c r="K98" s="139">
        <f t="shared" si="104"/>
        <v>0</v>
      </c>
      <c r="L98" s="902"/>
      <c r="M98" s="903"/>
      <c r="N98" s="903"/>
      <c r="O98" s="904"/>
      <c r="P98" s="434"/>
      <c r="Q98" s="905"/>
      <c r="R98" s="435"/>
      <c r="S98" s="436"/>
      <c r="T98" s="436"/>
      <c r="U98" s="906"/>
      <c r="V98" s="907"/>
      <c r="W98" s="908"/>
      <c r="X98" s="908"/>
      <c r="Y98" s="909"/>
      <c r="Z98" s="918"/>
      <c r="AA98" s="345"/>
      <c r="AB98" s="919"/>
      <c r="AC98" s="913"/>
      <c r="AD98" s="437"/>
      <c r="AE98" s="438"/>
      <c r="AL98" s="914">
        <f t="shared" si="105"/>
        <v>0</v>
      </c>
      <c r="AM98" s="914">
        <f t="shared" si="106"/>
        <v>0</v>
      </c>
      <c r="AN98" s="914">
        <f t="shared" si="107"/>
        <v>0</v>
      </c>
      <c r="AO98" s="914">
        <f t="shared" si="108"/>
        <v>0</v>
      </c>
      <c r="AP98" s="914">
        <f t="shared" si="109"/>
        <v>0</v>
      </c>
      <c r="AQ98" s="914">
        <f t="shared" si="110"/>
        <v>0</v>
      </c>
      <c r="AR98" s="914">
        <f t="shared" si="111"/>
        <v>0</v>
      </c>
      <c r="AS98" s="915">
        <v>10</v>
      </c>
      <c r="AT98" s="915"/>
      <c r="AU98" s="915"/>
      <c r="AV98" s="915"/>
      <c r="AW98" s="915"/>
      <c r="AX98" s="915"/>
      <c r="AY98" s="915"/>
      <c r="AZ98" s="914">
        <f t="shared" si="112"/>
        <v>0</v>
      </c>
      <c r="BA98" s="914">
        <f t="shared" si="113"/>
        <v>0</v>
      </c>
      <c r="BB98" s="914">
        <f t="shared" si="114"/>
        <v>0</v>
      </c>
      <c r="BC98" s="914">
        <f t="shared" si="115"/>
        <v>0</v>
      </c>
      <c r="BD98" s="914">
        <f t="shared" si="116"/>
        <v>0</v>
      </c>
      <c r="BE98" s="914">
        <f t="shared" si="117"/>
        <v>0</v>
      </c>
      <c r="BF98" s="914">
        <f t="shared" si="118"/>
        <v>0</v>
      </c>
      <c r="BG98" s="914">
        <f t="shared" si="119"/>
        <v>0</v>
      </c>
      <c r="BH98" s="914">
        <f t="shared" si="120"/>
        <v>0</v>
      </c>
      <c r="BI98" s="914">
        <f t="shared" si="121"/>
        <v>0</v>
      </c>
      <c r="BJ98" s="914">
        <f t="shared" si="122"/>
        <v>0</v>
      </c>
      <c r="BK98" s="914">
        <f t="shared" si="123"/>
        <v>0</v>
      </c>
      <c r="BL98" s="915"/>
      <c r="BM98" s="915"/>
      <c r="BN98" s="915"/>
      <c r="BO98" s="915"/>
      <c r="BP98" s="915"/>
      <c r="BQ98" s="915"/>
      <c r="BR98" s="915"/>
      <c r="BS98" s="915"/>
      <c r="BT98" s="915"/>
      <c r="BU98" s="915"/>
      <c r="BV98" s="915"/>
      <c r="BW98" s="915"/>
      <c r="BY98" s="131">
        <v>20</v>
      </c>
      <c r="BZ98" s="916">
        <f t="shared" si="124"/>
        <v>0</v>
      </c>
      <c r="CB98" s="136">
        <v>0.73669600000000002</v>
      </c>
      <c r="CC98" s="914">
        <f t="shared" si="125"/>
        <v>0</v>
      </c>
      <c r="CD98" s="920">
        <f t="shared" si="126"/>
        <v>0</v>
      </c>
    </row>
    <row r="99" spans="1:82" ht="18" customHeight="1">
      <c r="A99" s="137" t="s">
        <v>28990</v>
      </c>
      <c r="B99" s="137" t="s">
        <v>27894</v>
      </c>
      <c r="C99" s="137" t="s">
        <v>32079</v>
      </c>
      <c r="D99" s="137" t="s">
        <v>28878</v>
      </c>
      <c r="E99" s="838" t="s">
        <v>28991</v>
      </c>
      <c r="F99" s="858">
        <v>5</v>
      </c>
      <c r="G99" s="858">
        <f t="shared" si="102"/>
        <v>0</v>
      </c>
      <c r="H99" s="901">
        <v>50</v>
      </c>
      <c r="I99" s="641">
        <f t="shared" si="103"/>
        <v>0</v>
      </c>
      <c r="J99" s="125">
        <f t="shared" si="77"/>
        <v>50</v>
      </c>
      <c r="K99" s="139">
        <f t="shared" si="104"/>
        <v>0</v>
      </c>
      <c r="L99" s="902"/>
      <c r="M99" s="903"/>
      <c r="N99" s="903"/>
      <c r="O99" s="904"/>
      <c r="P99" s="434"/>
      <c r="Q99" s="905"/>
      <c r="R99" s="435"/>
      <c r="S99" s="436"/>
      <c r="T99" s="436"/>
      <c r="U99" s="906"/>
      <c r="V99" s="907"/>
      <c r="W99" s="908"/>
      <c r="X99" s="908"/>
      <c r="Y99" s="909"/>
      <c r="Z99" s="918"/>
      <c r="AA99" s="345"/>
      <c r="AB99" s="919"/>
      <c r="AC99" s="913"/>
      <c r="AD99" s="437"/>
      <c r="AE99" s="438"/>
      <c r="AL99" s="914">
        <f t="shared" si="105"/>
        <v>0</v>
      </c>
      <c r="AM99" s="914">
        <f t="shared" si="106"/>
        <v>0</v>
      </c>
      <c r="AN99" s="914">
        <f t="shared" si="107"/>
        <v>0</v>
      </c>
      <c r="AO99" s="914">
        <f t="shared" si="108"/>
        <v>0</v>
      </c>
      <c r="AP99" s="914">
        <f t="shared" si="109"/>
        <v>0</v>
      </c>
      <c r="AQ99" s="914">
        <f t="shared" si="110"/>
        <v>0</v>
      </c>
      <c r="AR99" s="914">
        <f t="shared" si="111"/>
        <v>0</v>
      </c>
      <c r="AS99" s="915"/>
      <c r="AT99" s="915">
        <v>5</v>
      </c>
      <c r="AU99" s="915"/>
      <c r="AV99" s="915"/>
      <c r="AW99" s="915"/>
      <c r="AX99" s="915"/>
      <c r="AY99" s="915"/>
      <c r="AZ99" s="914">
        <f t="shared" si="112"/>
        <v>0</v>
      </c>
      <c r="BA99" s="914">
        <f t="shared" si="113"/>
        <v>0</v>
      </c>
      <c r="BB99" s="914">
        <f t="shared" si="114"/>
        <v>0</v>
      </c>
      <c r="BC99" s="914">
        <f t="shared" si="115"/>
        <v>0</v>
      </c>
      <c r="BD99" s="914">
        <f t="shared" si="116"/>
        <v>0</v>
      </c>
      <c r="BE99" s="914">
        <f t="shared" si="117"/>
        <v>0</v>
      </c>
      <c r="BF99" s="914">
        <f t="shared" si="118"/>
        <v>0</v>
      </c>
      <c r="BG99" s="914">
        <f t="shared" si="119"/>
        <v>0</v>
      </c>
      <c r="BH99" s="914">
        <f t="shared" si="120"/>
        <v>0</v>
      </c>
      <c r="BI99" s="914">
        <f t="shared" si="121"/>
        <v>0</v>
      </c>
      <c r="BJ99" s="914">
        <f t="shared" si="122"/>
        <v>0</v>
      </c>
      <c r="BK99" s="914">
        <f t="shared" si="123"/>
        <v>0</v>
      </c>
      <c r="BL99" s="915"/>
      <c r="BM99" s="915"/>
      <c r="BN99" s="915"/>
      <c r="BO99" s="915"/>
      <c r="BP99" s="915"/>
      <c r="BQ99" s="915"/>
      <c r="BR99" s="915"/>
      <c r="BS99" s="915"/>
      <c r="BT99" s="915"/>
      <c r="BU99" s="915"/>
      <c r="BV99" s="915"/>
      <c r="BW99" s="915"/>
      <c r="BY99" s="131">
        <v>10</v>
      </c>
      <c r="BZ99" s="916">
        <f t="shared" si="124"/>
        <v>0</v>
      </c>
      <c r="CB99" s="136">
        <v>0.3899531</v>
      </c>
      <c r="CC99" s="914">
        <f t="shared" si="125"/>
        <v>0</v>
      </c>
      <c r="CD99" s="920">
        <f t="shared" si="126"/>
        <v>0</v>
      </c>
    </row>
    <row r="100" spans="1:82" ht="18" customHeight="1">
      <c r="A100" s="137" t="s">
        <v>28992</v>
      </c>
      <c r="B100" s="137" t="s">
        <v>27895</v>
      </c>
      <c r="C100" s="137" t="s">
        <v>32080</v>
      </c>
      <c r="D100" s="137" t="s">
        <v>28878</v>
      </c>
      <c r="E100" s="838" t="s">
        <v>28993</v>
      </c>
      <c r="F100" s="858">
        <v>5</v>
      </c>
      <c r="G100" s="858">
        <f t="shared" si="102"/>
        <v>0</v>
      </c>
      <c r="H100" s="901">
        <v>50</v>
      </c>
      <c r="I100" s="641">
        <f t="shared" si="103"/>
        <v>0</v>
      </c>
      <c r="J100" s="125">
        <f t="shared" si="77"/>
        <v>50</v>
      </c>
      <c r="K100" s="139">
        <f t="shared" si="104"/>
        <v>0</v>
      </c>
      <c r="L100" s="902"/>
      <c r="M100" s="903"/>
      <c r="N100" s="903"/>
      <c r="O100" s="904"/>
      <c r="P100" s="434"/>
      <c r="Q100" s="905"/>
      <c r="R100" s="435"/>
      <c r="S100" s="436"/>
      <c r="T100" s="436"/>
      <c r="U100" s="906"/>
      <c r="V100" s="907"/>
      <c r="W100" s="908"/>
      <c r="X100" s="908"/>
      <c r="Y100" s="909"/>
      <c r="Z100" s="918"/>
      <c r="AA100" s="345"/>
      <c r="AB100" s="919"/>
      <c r="AC100" s="913"/>
      <c r="AD100" s="437"/>
      <c r="AE100" s="438"/>
      <c r="AL100" s="914">
        <f t="shared" si="105"/>
        <v>0</v>
      </c>
      <c r="AM100" s="914">
        <f t="shared" si="106"/>
        <v>0</v>
      </c>
      <c r="AN100" s="914">
        <f t="shared" si="107"/>
        <v>0</v>
      </c>
      <c r="AO100" s="914">
        <f t="shared" si="108"/>
        <v>0</v>
      </c>
      <c r="AP100" s="914">
        <f t="shared" si="109"/>
        <v>0</v>
      </c>
      <c r="AQ100" s="914">
        <f t="shared" si="110"/>
        <v>0</v>
      </c>
      <c r="AR100" s="914">
        <f t="shared" si="111"/>
        <v>0</v>
      </c>
      <c r="AS100" s="915"/>
      <c r="AT100" s="915">
        <v>5</v>
      </c>
      <c r="AU100" s="915"/>
      <c r="AV100" s="915"/>
      <c r="AW100" s="915"/>
      <c r="AX100" s="915"/>
      <c r="AY100" s="915"/>
      <c r="AZ100" s="914">
        <f t="shared" si="112"/>
        <v>0</v>
      </c>
      <c r="BA100" s="914">
        <f t="shared" si="113"/>
        <v>0</v>
      </c>
      <c r="BB100" s="914">
        <f t="shared" si="114"/>
        <v>0</v>
      </c>
      <c r="BC100" s="914">
        <f t="shared" si="115"/>
        <v>0</v>
      </c>
      <c r="BD100" s="914">
        <f t="shared" si="116"/>
        <v>0</v>
      </c>
      <c r="BE100" s="914">
        <f t="shared" si="117"/>
        <v>0</v>
      </c>
      <c r="BF100" s="914">
        <f t="shared" si="118"/>
        <v>0</v>
      </c>
      <c r="BG100" s="914">
        <f t="shared" si="119"/>
        <v>0</v>
      </c>
      <c r="BH100" s="914">
        <f t="shared" si="120"/>
        <v>0</v>
      </c>
      <c r="BI100" s="914">
        <f t="shared" si="121"/>
        <v>0</v>
      </c>
      <c r="BJ100" s="914">
        <f t="shared" si="122"/>
        <v>0</v>
      </c>
      <c r="BK100" s="914">
        <f t="shared" si="123"/>
        <v>0</v>
      </c>
      <c r="BL100" s="915"/>
      <c r="BM100" s="915"/>
      <c r="BN100" s="915"/>
      <c r="BO100" s="915"/>
      <c r="BP100" s="915"/>
      <c r="BQ100" s="915"/>
      <c r="BR100" s="915"/>
      <c r="BS100" s="915"/>
      <c r="BT100" s="915"/>
      <c r="BU100" s="915"/>
      <c r="BV100" s="915"/>
      <c r="BW100" s="915"/>
      <c r="BY100" s="131">
        <v>10</v>
      </c>
      <c r="BZ100" s="916">
        <f t="shared" si="124"/>
        <v>0</v>
      </c>
      <c r="CB100" s="136">
        <v>0.39116590000000001</v>
      </c>
      <c r="CC100" s="914">
        <f t="shared" si="125"/>
        <v>0</v>
      </c>
      <c r="CD100" s="920">
        <f t="shared" si="126"/>
        <v>0</v>
      </c>
    </row>
    <row r="101" spans="1:82" ht="18" customHeight="1">
      <c r="A101" s="137" t="s">
        <v>28994</v>
      </c>
      <c r="B101" s="137" t="s">
        <v>27896</v>
      </c>
      <c r="C101" s="137" t="s">
        <v>32081</v>
      </c>
      <c r="D101" s="137" t="s">
        <v>28878</v>
      </c>
      <c r="E101" s="838" t="s">
        <v>28995</v>
      </c>
      <c r="F101" s="858">
        <v>5</v>
      </c>
      <c r="G101" s="858">
        <f t="shared" si="102"/>
        <v>0</v>
      </c>
      <c r="H101" s="901">
        <v>50</v>
      </c>
      <c r="I101" s="641">
        <f t="shared" si="103"/>
        <v>0</v>
      </c>
      <c r="J101" s="125">
        <f t="shared" si="77"/>
        <v>50</v>
      </c>
      <c r="K101" s="139">
        <f t="shared" si="104"/>
        <v>0</v>
      </c>
      <c r="L101" s="902"/>
      <c r="M101" s="903"/>
      <c r="N101" s="903"/>
      <c r="O101" s="904"/>
      <c r="P101" s="434"/>
      <c r="Q101" s="905"/>
      <c r="R101" s="435"/>
      <c r="S101" s="436"/>
      <c r="T101" s="436"/>
      <c r="U101" s="906"/>
      <c r="V101" s="907"/>
      <c r="W101" s="908"/>
      <c r="X101" s="908"/>
      <c r="Y101" s="909"/>
      <c r="Z101" s="918"/>
      <c r="AA101" s="345"/>
      <c r="AB101" s="919"/>
      <c r="AC101" s="913"/>
      <c r="AD101" s="437"/>
      <c r="AE101" s="438"/>
      <c r="AL101" s="914">
        <f t="shared" si="105"/>
        <v>0</v>
      </c>
      <c r="AM101" s="914">
        <f t="shared" si="106"/>
        <v>0</v>
      </c>
      <c r="AN101" s="914">
        <f t="shared" si="107"/>
        <v>0</v>
      </c>
      <c r="AO101" s="914">
        <f t="shared" si="108"/>
        <v>0</v>
      </c>
      <c r="AP101" s="914">
        <f t="shared" si="109"/>
        <v>0</v>
      </c>
      <c r="AQ101" s="914">
        <f t="shared" si="110"/>
        <v>0</v>
      </c>
      <c r="AR101" s="914">
        <f t="shared" si="111"/>
        <v>0</v>
      </c>
      <c r="AS101" s="915"/>
      <c r="AT101" s="915">
        <v>5</v>
      </c>
      <c r="AU101" s="915"/>
      <c r="AV101" s="915"/>
      <c r="AW101" s="915"/>
      <c r="AX101" s="915"/>
      <c r="AY101" s="915"/>
      <c r="AZ101" s="914">
        <f t="shared" si="112"/>
        <v>0</v>
      </c>
      <c r="BA101" s="914">
        <f t="shared" si="113"/>
        <v>0</v>
      </c>
      <c r="BB101" s="914">
        <f t="shared" si="114"/>
        <v>0</v>
      </c>
      <c r="BC101" s="914">
        <f t="shared" si="115"/>
        <v>0</v>
      </c>
      <c r="BD101" s="914">
        <f t="shared" si="116"/>
        <v>0</v>
      </c>
      <c r="BE101" s="914">
        <f t="shared" si="117"/>
        <v>0</v>
      </c>
      <c r="BF101" s="914">
        <f t="shared" si="118"/>
        <v>0</v>
      </c>
      <c r="BG101" s="914">
        <f t="shared" si="119"/>
        <v>0</v>
      </c>
      <c r="BH101" s="914">
        <f t="shared" si="120"/>
        <v>0</v>
      </c>
      <c r="BI101" s="914">
        <f t="shared" si="121"/>
        <v>0</v>
      </c>
      <c r="BJ101" s="914">
        <f t="shared" si="122"/>
        <v>0</v>
      </c>
      <c r="BK101" s="914">
        <f t="shared" si="123"/>
        <v>0</v>
      </c>
      <c r="BL101" s="915"/>
      <c r="BM101" s="915"/>
      <c r="BN101" s="915"/>
      <c r="BO101" s="915"/>
      <c r="BP101" s="915"/>
      <c r="BQ101" s="915"/>
      <c r="BR101" s="915"/>
      <c r="BS101" s="915"/>
      <c r="BT101" s="915"/>
      <c r="BU101" s="915"/>
      <c r="BV101" s="915"/>
      <c r="BW101" s="915"/>
      <c r="BY101" s="131">
        <v>10</v>
      </c>
      <c r="BZ101" s="916">
        <f t="shared" si="124"/>
        <v>0</v>
      </c>
      <c r="CB101" s="136">
        <v>0.39325040000000006</v>
      </c>
      <c r="CC101" s="914">
        <f t="shared" si="125"/>
        <v>0</v>
      </c>
      <c r="CD101" s="920">
        <f t="shared" si="126"/>
        <v>0</v>
      </c>
    </row>
    <row r="102" spans="1:82" ht="18" customHeight="1">
      <c r="A102" s="137" t="s">
        <v>28996</v>
      </c>
      <c r="B102" s="137" t="s">
        <v>27897</v>
      </c>
      <c r="C102" s="137" t="s">
        <v>32082</v>
      </c>
      <c r="D102" s="137" t="s">
        <v>28878</v>
      </c>
      <c r="E102" s="838" t="s">
        <v>28997</v>
      </c>
      <c r="F102" s="858">
        <v>5</v>
      </c>
      <c r="G102" s="858">
        <f t="shared" si="102"/>
        <v>0</v>
      </c>
      <c r="H102" s="901">
        <v>60</v>
      </c>
      <c r="I102" s="641">
        <f t="shared" si="103"/>
        <v>0</v>
      </c>
      <c r="J102" s="125">
        <f t="shared" si="77"/>
        <v>60</v>
      </c>
      <c r="K102" s="139">
        <f t="shared" si="104"/>
        <v>0</v>
      </c>
      <c r="L102" s="902"/>
      <c r="M102" s="903"/>
      <c r="N102" s="903"/>
      <c r="O102" s="904"/>
      <c r="P102" s="434"/>
      <c r="Q102" s="905"/>
      <c r="R102" s="435"/>
      <c r="S102" s="436"/>
      <c r="T102" s="436"/>
      <c r="U102" s="906"/>
      <c r="V102" s="907"/>
      <c r="W102" s="908"/>
      <c r="X102" s="908"/>
      <c r="Y102" s="909"/>
      <c r="Z102" s="918"/>
      <c r="AA102" s="345"/>
      <c r="AB102" s="919"/>
      <c r="AC102" s="913"/>
      <c r="AD102" s="437"/>
      <c r="AE102" s="438"/>
      <c r="AL102" s="914">
        <f t="shared" si="105"/>
        <v>0</v>
      </c>
      <c r="AM102" s="914">
        <f t="shared" si="106"/>
        <v>0</v>
      </c>
      <c r="AN102" s="914">
        <f t="shared" si="107"/>
        <v>0</v>
      </c>
      <c r="AO102" s="914">
        <f t="shared" si="108"/>
        <v>0</v>
      </c>
      <c r="AP102" s="914">
        <f t="shared" si="109"/>
        <v>0</v>
      </c>
      <c r="AQ102" s="914">
        <f t="shared" si="110"/>
        <v>0</v>
      </c>
      <c r="AR102" s="914">
        <f t="shared" si="111"/>
        <v>0</v>
      </c>
      <c r="AS102" s="915"/>
      <c r="AT102" s="915">
        <v>5</v>
      </c>
      <c r="AU102" s="915"/>
      <c r="AV102" s="915"/>
      <c r="AW102" s="915"/>
      <c r="AX102" s="915"/>
      <c r="AY102" s="915"/>
      <c r="AZ102" s="914">
        <f t="shared" si="112"/>
        <v>0</v>
      </c>
      <c r="BA102" s="914">
        <f t="shared" si="113"/>
        <v>0</v>
      </c>
      <c r="BB102" s="914">
        <f t="shared" si="114"/>
        <v>0</v>
      </c>
      <c r="BC102" s="914">
        <f t="shared" si="115"/>
        <v>0</v>
      </c>
      <c r="BD102" s="914">
        <f t="shared" si="116"/>
        <v>0</v>
      </c>
      <c r="BE102" s="914">
        <f t="shared" si="117"/>
        <v>0</v>
      </c>
      <c r="BF102" s="914">
        <f t="shared" si="118"/>
        <v>0</v>
      </c>
      <c r="BG102" s="914">
        <f t="shared" si="119"/>
        <v>0</v>
      </c>
      <c r="BH102" s="914">
        <f t="shared" si="120"/>
        <v>0</v>
      </c>
      <c r="BI102" s="914">
        <f t="shared" si="121"/>
        <v>0</v>
      </c>
      <c r="BJ102" s="914">
        <f t="shared" si="122"/>
        <v>0</v>
      </c>
      <c r="BK102" s="914">
        <f t="shared" si="123"/>
        <v>0</v>
      </c>
      <c r="BL102" s="915"/>
      <c r="BM102" s="915"/>
      <c r="BN102" s="915"/>
      <c r="BO102" s="915"/>
      <c r="BP102" s="915"/>
      <c r="BQ102" s="915"/>
      <c r="BR102" s="915"/>
      <c r="BS102" s="915"/>
      <c r="BT102" s="915"/>
      <c r="BU102" s="915"/>
      <c r="BV102" s="915"/>
      <c r="BW102" s="915"/>
      <c r="BY102" s="131">
        <v>10</v>
      </c>
      <c r="BZ102" s="916">
        <f t="shared" si="124"/>
        <v>0</v>
      </c>
      <c r="CB102" s="136">
        <v>0.53605689999999995</v>
      </c>
      <c r="CC102" s="914">
        <f t="shared" si="125"/>
        <v>0</v>
      </c>
      <c r="CD102" s="920">
        <f t="shared" si="126"/>
        <v>0</v>
      </c>
    </row>
    <row r="103" spans="1:82" ht="18" customHeight="1">
      <c r="A103" s="137" t="s">
        <v>28998</v>
      </c>
      <c r="B103" s="137" t="s">
        <v>27898</v>
      </c>
      <c r="C103" s="137" t="s">
        <v>32083</v>
      </c>
      <c r="D103" s="137" t="s">
        <v>28878</v>
      </c>
      <c r="E103" s="838" t="s">
        <v>28999</v>
      </c>
      <c r="F103" s="858">
        <v>10</v>
      </c>
      <c r="G103" s="858">
        <f t="shared" si="102"/>
        <v>0</v>
      </c>
      <c r="H103" s="901">
        <v>70</v>
      </c>
      <c r="I103" s="641">
        <f t="shared" si="103"/>
        <v>0</v>
      </c>
      <c r="J103" s="125">
        <f t="shared" si="77"/>
        <v>70</v>
      </c>
      <c r="K103" s="139">
        <f t="shared" si="104"/>
        <v>0</v>
      </c>
      <c r="L103" s="902"/>
      <c r="M103" s="903"/>
      <c r="N103" s="903"/>
      <c r="O103" s="904"/>
      <c r="P103" s="434"/>
      <c r="Q103" s="905"/>
      <c r="R103" s="435"/>
      <c r="S103" s="436"/>
      <c r="T103" s="436"/>
      <c r="U103" s="906"/>
      <c r="V103" s="907"/>
      <c r="W103" s="908"/>
      <c r="X103" s="908"/>
      <c r="Y103" s="909"/>
      <c r="Z103" s="918"/>
      <c r="AA103" s="345"/>
      <c r="AB103" s="919"/>
      <c r="AC103" s="913"/>
      <c r="AD103" s="437"/>
      <c r="AE103" s="438"/>
      <c r="AL103" s="914">
        <f t="shared" si="105"/>
        <v>0</v>
      </c>
      <c r="AM103" s="914">
        <f t="shared" si="106"/>
        <v>0</v>
      </c>
      <c r="AN103" s="914">
        <f t="shared" si="107"/>
        <v>0</v>
      </c>
      <c r="AO103" s="914">
        <f t="shared" si="108"/>
        <v>0</v>
      </c>
      <c r="AP103" s="914">
        <f t="shared" si="109"/>
        <v>0</v>
      </c>
      <c r="AQ103" s="914">
        <f t="shared" si="110"/>
        <v>0</v>
      </c>
      <c r="AR103" s="914">
        <f t="shared" si="111"/>
        <v>0</v>
      </c>
      <c r="AS103" s="915">
        <v>10</v>
      </c>
      <c r="AT103" s="915"/>
      <c r="AU103" s="915"/>
      <c r="AV103" s="915"/>
      <c r="AW103" s="915"/>
      <c r="AX103" s="915"/>
      <c r="AY103" s="915"/>
      <c r="AZ103" s="914">
        <f t="shared" si="112"/>
        <v>0</v>
      </c>
      <c r="BA103" s="914">
        <f t="shared" si="113"/>
        <v>0</v>
      </c>
      <c r="BB103" s="914">
        <f t="shared" si="114"/>
        <v>0</v>
      </c>
      <c r="BC103" s="914">
        <f t="shared" si="115"/>
        <v>0</v>
      </c>
      <c r="BD103" s="914">
        <f t="shared" si="116"/>
        <v>0</v>
      </c>
      <c r="BE103" s="914">
        <f t="shared" si="117"/>
        <v>0</v>
      </c>
      <c r="BF103" s="914">
        <f t="shared" si="118"/>
        <v>0</v>
      </c>
      <c r="BG103" s="914">
        <f t="shared" si="119"/>
        <v>0</v>
      </c>
      <c r="BH103" s="914">
        <f t="shared" si="120"/>
        <v>0</v>
      </c>
      <c r="BI103" s="914">
        <f t="shared" si="121"/>
        <v>0</v>
      </c>
      <c r="BJ103" s="914">
        <f t="shared" si="122"/>
        <v>0</v>
      </c>
      <c r="BK103" s="914">
        <f t="shared" si="123"/>
        <v>0</v>
      </c>
      <c r="BL103" s="915"/>
      <c r="BM103" s="915"/>
      <c r="BN103" s="915"/>
      <c r="BO103" s="915"/>
      <c r="BP103" s="915"/>
      <c r="BQ103" s="915"/>
      <c r="BR103" s="915"/>
      <c r="BS103" s="915"/>
      <c r="BT103" s="915"/>
      <c r="BU103" s="915"/>
      <c r="BV103" s="915"/>
      <c r="BW103" s="915"/>
      <c r="BY103" s="131">
        <v>20</v>
      </c>
      <c r="BZ103" s="916">
        <f t="shared" si="124"/>
        <v>0</v>
      </c>
      <c r="CB103" s="136">
        <v>0.3733529411764705</v>
      </c>
      <c r="CC103" s="914">
        <f t="shared" si="125"/>
        <v>0</v>
      </c>
      <c r="CD103" s="920">
        <f t="shared" si="126"/>
        <v>0</v>
      </c>
    </row>
    <row r="104" spans="1:82" ht="18" customHeight="1">
      <c r="A104" s="137" t="s">
        <v>29000</v>
      </c>
      <c r="B104" s="137" t="s">
        <v>27899</v>
      </c>
      <c r="C104" s="137" t="s">
        <v>32084</v>
      </c>
      <c r="D104" s="137" t="s">
        <v>28878</v>
      </c>
      <c r="E104" s="838" t="s">
        <v>29001</v>
      </c>
      <c r="F104" s="858">
        <v>5</v>
      </c>
      <c r="G104" s="858">
        <f t="shared" si="102"/>
        <v>0</v>
      </c>
      <c r="H104" s="901">
        <v>500</v>
      </c>
      <c r="I104" s="641">
        <f t="shared" si="103"/>
        <v>0</v>
      </c>
      <c r="J104" s="125">
        <f t="shared" si="77"/>
        <v>500</v>
      </c>
      <c r="K104" s="139">
        <f t="shared" si="104"/>
        <v>0</v>
      </c>
      <c r="L104" s="902"/>
      <c r="M104" s="903"/>
      <c r="N104" s="903"/>
      <c r="O104" s="904"/>
      <c r="P104" s="434"/>
      <c r="Q104" s="905"/>
      <c r="R104" s="435"/>
      <c r="S104" s="436"/>
      <c r="T104" s="436"/>
      <c r="U104" s="906"/>
      <c r="V104" s="907"/>
      <c r="W104" s="908"/>
      <c r="X104" s="908"/>
      <c r="Y104" s="909"/>
      <c r="Z104" s="918"/>
      <c r="AA104" s="345"/>
      <c r="AB104" s="919"/>
      <c r="AC104" s="913"/>
      <c r="AD104" s="437"/>
      <c r="AE104" s="438"/>
      <c r="AL104" s="914">
        <f t="shared" si="105"/>
        <v>0</v>
      </c>
      <c r="AM104" s="914">
        <f t="shared" si="106"/>
        <v>0</v>
      </c>
      <c r="AN104" s="914">
        <f t="shared" si="107"/>
        <v>0</v>
      </c>
      <c r="AO104" s="914">
        <f t="shared" si="108"/>
        <v>0</v>
      </c>
      <c r="AP104" s="914">
        <f t="shared" si="109"/>
        <v>0</v>
      </c>
      <c r="AQ104" s="914">
        <f t="shared" si="110"/>
        <v>0</v>
      </c>
      <c r="AR104" s="914">
        <f t="shared" si="111"/>
        <v>0</v>
      </c>
      <c r="AS104" s="915"/>
      <c r="AT104" s="915"/>
      <c r="AU104" s="915"/>
      <c r="AV104" s="915"/>
      <c r="AW104" s="915"/>
      <c r="AX104" s="915">
        <v>5</v>
      </c>
      <c r="AY104" s="915"/>
      <c r="AZ104" s="914">
        <f t="shared" si="112"/>
        <v>0</v>
      </c>
      <c r="BA104" s="914">
        <f t="shared" si="113"/>
        <v>0</v>
      </c>
      <c r="BB104" s="914">
        <f t="shared" si="114"/>
        <v>0</v>
      </c>
      <c r="BC104" s="914">
        <f t="shared" si="115"/>
        <v>0</v>
      </c>
      <c r="BD104" s="914">
        <f t="shared" si="116"/>
        <v>0</v>
      </c>
      <c r="BE104" s="914">
        <f t="shared" si="117"/>
        <v>0</v>
      </c>
      <c r="BF104" s="914">
        <f t="shared" si="118"/>
        <v>0</v>
      </c>
      <c r="BG104" s="914">
        <f t="shared" si="119"/>
        <v>0</v>
      </c>
      <c r="BH104" s="914">
        <f t="shared" si="120"/>
        <v>0</v>
      </c>
      <c r="BI104" s="914">
        <f t="shared" si="121"/>
        <v>0</v>
      </c>
      <c r="BJ104" s="914">
        <f t="shared" si="122"/>
        <v>0</v>
      </c>
      <c r="BK104" s="914">
        <f t="shared" si="123"/>
        <v>0</v>
      </c>
      <c r="BL104" s="915"/>
      <c r="BM104" s="915"/>
      <c r="BN104" s="915"/>
      <c r="BO104" s="915"/>
      <c r="BP104" s="915"/>
      <c r="BQ104" s="915">
        <v>1</v>
      </c>
      <c r="BR104" s="915">
        <v>2</v>
      </c>
      <c r="BS104" s="915"/>
      <c r="BT104" s="915">
        <v>2</v>
      </c>
      <c r="BU104" s="915"/>
      <c r="BV104" s="915"/>
      <c r="BW104" s="915"/>
      <c r="BY104" s="131">
        <v>18</v>
      </c>
      <c r="BZ104" s="916">
        <f t="shared" si="124"/>
        <v>0</v>
      </c>
      <c r="CB104" s="136">
        <v>4.9365343000000008</v>
      </c>
      <c r="CC104" s="914">
        <f t="shared" si="125"/>
        <v>0</v>
      </c>
      <c r="CD104" s="920">
        <f t="shared" si="126"/>
        <v>0</v>
      </c>
    </row>
    <row r="105" spans="1:82" ht="18" customHeight="1">
      <c r="A105" s="137" t="s">
        <v>29002</v>
      </c>
      <c r="B105" s="137" t="s">
        <v>27900</v>
      </c>
      <c r="C105" s="137" t="s">
        <v>32085</v>
      </c>
      <c r="D105" s="137" t="s">
        <v>28878</v>
      </c>
      <c r="E105" s="838" t="s">
        <v>29003</v>
      </c>
      <c r="F105" s="858">
        <v>5</v>
      </c>
      <c r="G105" s="858">
        <f t="shared" si="102"/>
        <v>0</v>
      </c>
      <c r="H105" s="901">
        <v>500</v>
      </c>
      <c r="I105" s="641">
        <f t="shared" si="103"/>
        <v>0</v>
      </c>
      <c r="J105" s="125">
        <f t="shared" si="77"/>
        <v>500</v>
      </c>
      <c r="K105" s="139">
        <f t="shared" si="104"/>
        <v>0</v>
      </c>
      <c r="L105" s="902"/>
      <c r="M105" s="903"/>
      <c r="N105" s="903"/>
      <c r="O105" s="904"/>
      <c r="P105" s="434"/>
      <c r="Q105" s="905"/>
      <c r="R105" s="435"/>
      <c r="S105" s="436"/>
      <c r="T105" s="436"/>
      <c r="U105" s="906"/>
      <c r="V105" s="907"/>
      <c r="W105" s="908"/>
      <c r="X105" s="908"/>
      <c r="Y105" s="909"/>
      <c r="Z105" s="918"/>
      <c r="AA105" s="345"/>
      <c r="AB105" s="919"/>
      <c r="AC105" s="913"/>
      <c r="AD105" s="437"/>
      <c r="AE105" s="438"/>
      <c r="AL105" s="914">
        <f t="shared" si="105"/>
        <v>0</v>
      </c>
      <c r="AM105" s="914">
        <f t="shared" si="106"/>
        <v>0</v>
      </c>
      <c r="AN105" s="914">
        <f t="shared" si="107"/>
        <v>0</v>
      </c>
      <c r="AO105" s="914">
        <f t="shared" si="108"/>
        <v>0</v>
      </c>
      <c r="AP105" s="914">
        <f t="shared" si="109"/>
        <v>0</v>
      </c>
      <c r="AQ105" s="914">
        <f t="shared" si="110"/>
        <v>0</v>
      </c>
      <c r="AR105" s="914">
        <f t="shared" si="111"/>
        <v>0</v>
      </c>
      <c r="AS105" s="915"/>
      <c r="AT105" s="915"/>
      <c r="AU105" s="915"/>
      <c r="AV105" s="915"/>
      <c r="AW105" s="915"/>
      <c r="AX105" s="915">
        <v>5</v>
      </c>
      <c r="AY105" s="915"/>
      <c r="AZ105" s="914">
        <f t="shared" si="112"/>
        <v>0</v>
      </c>
      <c r="BA105" s="914">
        <f t="shared" si="113"/>
        <v>0</v>
      </c>
      <c r="BB105" s="914">
        <f t="shared" si="114"/>
        <v>0</v>
      </c>
      <c r="BC105" s="914">
        <f t="shared" si="115"/>
        <v>0</v>
      </c>
      <c r="BD105" s="914">
        <f t="shared" si="116"/>
        <v>0</v>
      </c>
      <c r="BE105" s="914">
        <f t="shared" si="117"/>
        <v>0</v>
      </c>
      <c r="BF105" s="914">
        <f t="shared" si="118"/>
        <v>0</v>
      </c>
      <c r="BG105" s="914">
        <f t="shared" si="119"/>
        <v>0</v>
      </c>
      <c r="BH105" s="914">
        <f t="shared" si="120"/>
        <v>0</v>
      </c>
      <c r="BI105" s="914">
        <f t="shared" si="121"/>
        <v>0</v>
      </c>
      <c r="BJ105" s="914">
        <f t="shared" si="122"/>
        <v>0</v>
      </c>
      <c r="BK105" s="914">
        <f t="shared" si="123"/>
        <v>0</v>
      </c>
      <c r="BL105" s="915"/>
      <c r="BM105" s="915"/>
      <c r="BN105" s="915"/>
      <c r="BO105" s="915">
        <v>1</v>
      </c>
      <c r="BP105" s="915">
        <v>2</v>
      </c>
      <c r="BQ105" s="915"/>
      <c r="BR105" s="915">
        <v>2</v>
      </c>
      <c r="BS105" s="915"/>
      <c r="BT105" s="915"/>
      <c r="BU105" s="915"/>
      <c r="BV105" s="915"/>
      <c r="BW105" s="915"/>
      <c r="BY105" s="131">
        <v>20</v>
      </c>
      <c r="BZ105" s="916">
        <f t="shared" si="124"/>
        <v>0</v>
      </c>
      <c r="CB105" s="136">
        <v>4.9130360000000008</v>
      </c>
      <c r="CC105" s="914">
        <f t="shared" si="125"/>
        <v>0</v>
      </c>
      <c r="CD105" s="920">
        <f t="shared" si="126"/>
        <v>0</v>
      </c>
    </row>
    <row r="106" spans="1:82" ht="18" customHeight="1">
      <c r="A106" s="137" t="s">
        <v>29004</v>
      </c>
      <c r="B106" s="137" t="s">
        <v>27901</v>
      </c>
      <c r="C106" s="137" t="s">
        <v>32086</v>
      </c>
      <c r="D106" s="137" t="s">
        <v>28878</v>
      </c>
      <c r="E106" s="838" t="s">
        <v>29005</v>
      </c>
      <c r="F106" s="858">
        <v>1</v>
      </c>
      <c r="G106" s="858">
        <f t="shared" si="102"/>
        <v>0</v>
      </c>
      <c r="H106" s="901">
        <v>120</v>
      </c>
      <c r="I106" s="641">
        <f t="shared" si="103"/>
        <v>0</v>
      </c>
      <c r="J106" s="125">
        <f t="shared" si="77"/>
        <v>120</v>
      </c>
      <c r="K106" s="139">
        <f t="shared" si="104"/>
        <v>0</v>
      </c>
      <c r="L106" s="902"/>
      <c r="M106" s="903"/>
      <c r="N106" s="903"/>
      <c r="O106" s="904"/>
      <c r="P106" s="434"/>
      <c r="Q106" s="905"/>
      <c r="R106" s="435"/>
      <c r="S106" s="436"/>
      <c r="T106" s="436"/>
      <c r="U106" s="906"/>
      <c r="V106" s="907"/>
      <c r="W106" s="908"/>
      <c r="X106" s="908"/>
      <c r="Y106" s="909"/>
      <c r="Z106" s="918"/>
      <c r="AA106" s="345"/>
      <c r="AB106" s="919"/>
      <c r="AC106" s="913"/>
      <c r="AD106" s="437"/>
      <c r="AE106" s="438"/>
      <c r="AL106" s="914">
        <f t="shared" si="105"/>
        <v>0</v>
      </c>
      <c r="AM106" s="914">
        <f t="shared" si="106"/>
        <v>0</v>
      </c>
      <c r="AN106" s="914">
        <f t="shared" si="107"/>
        <v>0</v>
      </c>
      <c r="AO106" s="914">
        <f t="shared" si="108"/>
        <v>0</v>
      </c>
      <c r="AP106" s="914">
        <f t="shared" si="109"/>
        <v>0</v>
      </c>
      <c r="AQ106" s="914">
        <f t="shared" si="110"/>
        <v>0</v>
      </c>
      <c r="AR106" s="914">
        <f t="shared" si="111"/>
        <v>0</v>
      </c>
      <c r="AS106" s="915"/>
      <c r="AT106" s="915"/>
      <c r="AU106" s="915"/>
      <c r="AV106" s="915"/>
      <c r="AW106" s="915"/>
      <c r="AX106" s="915"/>
      <c r="AY106" s="915">
        <v>1</v>
      </c>
      <c r="AZ106" s="914">
        <f t="shared" si="112"/>
        <v>0</v>
      </c>
      <c r="BA106" s="914">
        <f t="shared" si="113"/>
        <v>0</v>
      </c>
      <c r="BB106" s="914">
        <f t="shared" si="114"/>
        <v>0</v>
      </c>
      <c r="BC106" s="914">
        <f t="shared" si="115"/>
        <v>0</v>
      </c>
      <c r="BD106" s="914">
        <f t="shared" si="116"/>
        <v>0</v>
      </c>
      <c r="BE106" s="914">
        <f t="shared" si="117"/>
        <v>0</v>
      </c>
      <c r="BF106" s="914">
        <f t="shared" si="118"/>
        <v>0</v>
      </c>
      <c r="BG106" s="914">
        <f t="shared" si="119"/>
        <v>0</v>
      </c>
      <c r="BH106" s="914">
        <f t="shared" si="120"/>
        <v>0</v>
      </c>
      <c r="BI106" s="914">
        <f t="shared" si="121"/>
        <v>0</v>
      </c>
      <c r="BJ106" s="914">
        <f t="shared" si="122"/>
        <v>0</v>
      </c>
      <c r="BK106" s="914">
        <f t="shared" si="123"/>
        <v>0</v>
      </c>
      <c r="BL106" s="915"/>
      <c r="BM106" s="915"/>
      <c r="BN106" s="915"/>
      <c r="BO106" s="915"/>
      <c r="BP106" s="915"/>
      <c r="BQ106" s="915"/>
      <c r="BR106" s="915"/>
      <c r="BS106" s="915"/>
      <c r="BT106" s="915">
        <v>1</v>
      </c>
      <c r="BU106" s="915"/>
      <c r="BV106" s="915"/>
      <c r="BW106" s="915"/>
      <c r="BY106" s="131">
        <v>5</v>
      </c>
      <c r="BZ106" s="916">
        <f t="shared" si="124"/>
        <v>0</v>
      </c>
      <c r="CB106" s="136">
        <v>1.1688303999999998</v>
      </c>
      <c r="CC106" s="914">
        <f t="shared" si="125"/>
        <v>0</v>
      </c>
      <c r="CD106" s="920">
        <f t="shared" si="126"/>
        <v>0</v>
      </c>
    </row>
    <row r="107" spans="1:82" ht="18" customHeight="1">
      <c r="A107" s="137" t="s">
        <v>29006</v>
      </c>
      <c r="B107" s="137" t="s">
        <v>27902</v>
      </c>
      <c r="C107" s="137" t="s">
        <v>32087</v>
      </c>
      <c r="D107" s="1042" t="s">
        <v>28878</v>
      </c>
      <c r="E107" s="838" t="s">
        <v>29007</v>
      </c>
      <c r="F107" s="858">
        <v>1</v>
      </c>
      <c r="G107" s="858">
        <f t="shared" si="102"/>
        <v>0</v>
      </c>
      <c r="H107" s="901">
        <v>110</v>
      </c>
      <c r="I107" s="641">
        <f t="shared" si="103"/>
        <v>0</v>
      </c>
      <c r="J107" s="125">
        <f t="shared" si="77"/>
        <v>110</v>
      </c>
      <c r="K107" s="139">
        <f t="shared" si="104"/>
        <v>0</v>
      </c>
      <c r="L107" s="902"/>
      <c r="M107" s="903"/>
      <c r="N107" s="903"/>
      <c r="O107" s="904"/>
      <c r="P107" s="434"/>
      <c r="Q107" s="905"/>
      <c r="R107" s="435"/>
      <c r="S107" s="436"/>
      <c r="T107" s="436"/>
      <c r="U107" s="906"/>
      <c r="V107" s="907"/>
      <c r="W107" s="908"/>
      <c r="X107" s="908"/>
      <c r="Y107" s="909"/>
      <c r="Z107" s="918"/>
      <c r="AA107" s="345"/>
      <c r="AB107" s="919"/>
      <c r="AC107" s="913"/>
      <c r="AD107" s="437"/>
      <c r="AE107" s="438"/>
      <c r="AL107" s="914">
        <f t="shared" si="105"/>
        <v>0</v>
      </c>
      <c r="AM107" s="914">
        <f t="shared" si="106"/>
        <v>0</v>
      </c>
      <c r="AN107" s="914">
        <f t="shared" si="107"/>
        <v>0</v>
      </c>
      <c r="AO107" s="914">
        <f t="shared" si="108"/>
        <v>0</v>
      </c>
      <c r="AP107" s="914">
        <f t="shared" si="109"/>
        <v>0</v>
      </c>
      <c r="AQ107" s="914">
        <f t="shared" si="110"/>
        <v>0</v>
      </c>
      <c r="AR107" s="914">
        <f t="shared" si="111"/>
        <v>0</v>
      </c>
      <c r="AS107" s="915"/>
      <c r="AT107" s="915"/>
      <c r="AU107" s="915"/>
      <c r="AV107" s="915"/>
      <c r="AW107" s="915"/>
      <c r="AX107" s="915"/>
      <c r="AY107" s="915">
        <v>1</v>
      </c>
      <c r="AZ107" s="914">
        <f t="shared" si="112"/>
        <v>0</v>
      </c>
      <c r="BA107" s="914">
        <f t="shared" si="113"/>
        <v>0</v>
      </c>
      <c r="BB107" s="914">
        <f t="shared" si="114"/>
        <v>0</v>
      </c>
      <c r="BC107" s="914">
        <f t="shared" si="115"/>
        <v>0</v>
      </c>
      <c r="BD107" s="914">
        <f t="shared" si="116"/>
        <v>0</v>
      </c>
      <c r="BE107" s="914">
        <f t="shared" si="117"/>
        <v>0</v>
      </c>
      <c r="BF107" s="914">
        <f t="shared" si="118"/>
        <v>0</v>
      </c>
      <c r="BG107" s="914">
        <f t="shared" si="119"/>
        <v>0</v>
      </c>
      <c r="BH107" s="914">
        <f t="shared" si="120"/>
        <v>0</v>
      </c>
      <c r="BI107" s="914">
        <f t="shared" si="121"/>
        <v>0</v>
      </c>
      <c r="BJ107" s="914">
        <f t="shared" si="122"/>
        <v>0</v>
      </c>
      <c r="BK107" s="914">
        <f t="shared" si="123"/>
        <v>0</v>
      </c>
      <c r="BL107" s="915"/>
      <c r="BM107" s="915"/>
      <c r="BN107" s="915"/>
      <c r="BO107" s="915"/>
      <c r="BP107" s="915"/>
      <c r="BQ107" s="915"/>
      <c r="BR107" s="915"/>
      <c r="BS107" s="915"/>
      <c r="BT107" s="915">
        <v>1</v>
      </c>
      <c r="BU107" s="915"/>
      <c r="BV107" s="915"/>
      <c r="BW107" s="915"/>
      <c r="BY107" s="131">
        <v>5</v>
      </c>
      <c r="BZ107" s="916">
        <f t="shared" si="124"/>
        <v>0</v>
      </c>
      <c r="CB107" s="136">
        <v>1.1239569</v>
      </c>
      <c r="CC107" s="914">
        <f t="shared" si="125"/>
        <v>0</v>
      </c>
      <c r="CD107" s="920">
        <f t="shared" si="126"/>
        <v>0</v>
      </c>
    </row>
    <row r="108" spans="1:82" ht="18" customHeight="1">
      <c r="A108" s="137" t="s">
        <v>28872</v>
      </c>
      <c r="B108" s="137" t="s">
        <v>27903</v>
      </c>
      <c r="C108" s="137" t="s">
        <v>32088</v>
      </c>
      <c r="D108" s="137" t="s">
        <v>28878</v>
      </c>
      <c r="E108" s="838" t="s">
        <v>29008</v>
      </c>
      <c r="F108" s="858">
        <v>1</v>
      </c>
      <c r="G108" s="858">
        <f t="shared" si="102"/>
        <v>0</v>
      </c>
      <c r="H108" s="901">
        <v>140</v>
      </c>
      <c r="I108" s="641">
        <f t="shared" si="103"/>
        <v>0</v>
      </c>
      <c r="J108" s="125">
        <f t="shared" si="77"/>
        <v>140</v>
      </c>
      <c r="K108" s="139">
        <f t="shared" si="104"/>
        <v>0</v>
      </c>
      <c r="L108" s="902"/>
      <c r="M108" s="903"/>
      <c r="N108" s="903"/>
      <c r="O108" s="904"/>
      <c r="P108" s="434"/>
      <c r="Q108" s="905"/>
      <c r="R108" s="435"/>
      <c r="S108" s="436"/>
      <c r="T108" s="436"/>
      <c r="U108" s="906"/>
      <c r="V108" s="907"/>
      <c r="W108" s="908"/>
      <c r="X108" s="908"/>
      <c r="Y108" s="909"/>
      <c r="Z108" s="918"/>
      <c r="AA108" s="345"/>
      <c r="AB108" s="919"/>
      <c r="AC108" s="913"/>
      <c r="AD108" s="437"/>
      <c r="AE108" s="438"/>
      <c r="AL108" s="914">
        <f t="shared" si="105"/>
        <v>0</v>
      </c>
      <c r="AM108" s="914">
        <f t="shared" si="106"/>
        <v>0</v>
      </c>
      <c r="AN108" s="914">
        <f t="shared" si="107"/>
        <v>0</v>
      </c>
      <c r="AO108" s="914">
        <f t="shared" si="108"/>
        <v>0</v>
      </c>
      <c r="AP108" s="914">
        <f t="shared" si="109"/>
        <v>0</v>
      </c>
      <c r="AQ108" s="914">
        <f t="shared" si="110"/>
        <v>0</v>
      </c>
      <c r="AR108" s="914">
        <f t="shared" si="111"/>
        <v>0</v>
      </c>
      <c r="AS108" s="915"/>
      <c r="AT108" s="915"/>
      <c r="AU108" s="915"/>
      <c r="AV108" s="915"/>
      <c r="AW108" s="915"/>
      <c r="AX108" s="915"/>
      <c r="AY108" s="915">
        <v>1</v>
      </c>
      <c r="AZ108" s="914">
        <f t="shared" si="112"/>
        <v>0</v>
      </c>
      <c r="BA108" s="914">
        <f t="shared" si="113"/>
        <v>0</v>
      </c>
      <c r="BB108" s="914">
        <f t="shared" si="114"/>
        <v>0</v>
      </c>
      <c r="BC108" s="914">
        <f t="shared" si="115"/>
        <v>0</v>
      </c>
      <c r="BD108" s="914">
        <f t="shared" si="116"/>
        <v>0</v>
      </c>
      <c r="BE108" s="914">
        <f t="shared" si="117"/>
        <v>0</v>
      </c>
      <c r="BF108" s="914">
        <f t="shared" si="118"/>
        <v>0</v>
      </c>
      <c r="BG108" s="914">
        <f t="shared" si="119"/>
        <v>0</v>
      </c>
      <c r="BH108" s="914">
        <f t="shared" si="120"/>
        <v>0</v>
      </c>
      <c r="BI108" s="914">
        <f t="shared" si="121"/>
        <v>0</v>
      </c>
      <c r="BJ108" s="914">
        <f t="shared" si="122"/>
        <v>0</v>
      </c>
      <c r="BK108" s="914">
        <f t="shared" si="123"/>
        <v>0</v>
      </c>
      <c r="BL108" s="915"/>
      <c r="BM108" s="915"/>
      <c r="BN108" s="915"/>
      <c r="BO108" s="915"/>
      <c r="BP108" s="915"/>
      <c r="BQ108" s="915">
        <v>1</v>
      </c>
      <c r="BR108" s="915"/>
      <c r="BS108" s="915"/>
      <c r="BT108" s="915"/>
      <c r="BU108" s="915"/>
      <c r="BV108" s="915"/>
      <c r="BW108" s="915"/>
      <c r="BY108" s="131">
        <v>5</v>
      </c>
      <c r="BZ108" s="916">
        <f t="shared" si="124"/>
        <v>0</v>
      </c>
      <c r="CB108" s="136">
        <v>1.4620668999999999</v>
      </c>
      <c r="CC108" s="914">
        <f t="shared" si="125"/>
        <v>0</v>
      </c>
      <c r="CD108" s="920">
        <f t="shared" si="126"/>
        <v>0</v>
      </c>
    </row>
    <row r="109" spans="1:82" ht="18" customHeight="1">
      <c r="A109" s="137" t="s">
        <v>28874</v>
      </c>
      <c r="B109" s="137" t="s">
        <v>27904</v>
      </c>
      <c r="C109" s="137" t="s">
        <v>32089</v>
      </c>
      <c r="D109" s="137" t="s">
        <v>28878</v>
      </c>
      <c r="E109" s="838" t="s">
        <v>29009</v>
      </c>
      <c r="F109" s="858">
        <v>1</v>
      </c>
      <c r="G109" s="858">
        <f t="shared" si="102"/>
        <v>0</v>
      </c>
      <c r="H109" s="901">
        <v>150</v>
      </c>
      <c r="I109" s="641">
        <f t="shared" si="103"/>
        <v>0</v>
      </c>
      <c r="J109" s="125">
        <f t="shared" si="77"/>
        <v>150</v>
      </c>
      <c r="K109" s="139">
        <f t="shared" si="104"/>
        <v>0</v>
      </c>
      <c r="L109" s="902"/>
      <c r="M109" s="903"/>
      <c r="N109" s="903"/>
      <c r="O109" s="904"/>
      <c r="P109" s="434"/>
      <c r="Q109" s="905"/>
      <c r="R109" s="435"/>
      <c r="S109" s="436"/>
      <c r="T109" s="436"/>
      <c r="U109" s="906"/>
      <c r="V109" s="907"/>
      <c r="W109" s="908"/>
      <c r="X109" s="908"/>
      <c r="Y109" s="909"/>
      <c r="Z109" s="918"/>
      <c r="AA109" s="345"/>
      <c r="AB109" s="919"/>
      <c r="AC109" s="913"/>
      <c r="AD109" s="437"/>
      <c r="AE109" s="438"/>
      <c r="AL109" s="914">
        <f t="shared" si="105"/>
        <v>0</v>
      </c>
      <c r="AM109" s="914">
        <f t="shared" si="106"/>
        <v>0</v>
      </c>
      <c r="AN109" s="914">
        <f t="shared" si="107"/>
        <v>0</v>
      </c>
      <c r="AO109" s="914">
        <f t="shared" si="108"/>
        <v>0</v>
      </c>
      <c r="AP109" s="914">
        <f t="shared" si="109"/>
        <v>0</v>
      </c>
      <c r="AQ109" s="914">
        <f t="shared" si="110"/>
        <v>0</v>
      </c>
      <c r="AR109" s="914">
        <f t="shared" si="111"/>
        <v>0</v>
      </c>
      <c r="AS109" s="915"/>
      <c r="AT109" s="915"/>
      <c r="AU109" s="915"/>
      <c r="AV109" s="915"/>
      <c r="AW109" s="915"/>
      <c r="AX109" s="915"/>
      <c r="AY109" s="915">
        <v>1</v>
      </c>
      <c r="AZ109" s="914">
        <f t="shared" si="112"/>
        <v>0</v>
      </c>
      <c r="BA109" s="914">
        <f t="shared" si="113"/>
        <v>0</v>
      </c>
      <c r="BB109" s="914">
        <f t="shared" si="114"/>
        <v>0</v>
      </c>
      <c r="BC109" s="914">
        <f t="shared" si="115"/>
        <v>0</v>
      </c>
      <c r="BD109" s="914">
        <f t="shared" si="116"/>
        <v>0</v>
      </c>
      <c r="BE109" s="914">
        <f t="shared" si="117"/>
        <v>0</v>
      </c>
      <c r="BF109" s="914">
        <f t="shared" si="118"/>
        <v>0</v>
      </c>
      <c r="BG109" s="914">
        <f t="shared" si="119"/>
        <v>0</v>
      </c>
      <c r="BH109" s="914">
        <f t="shared" si="120"/>
        <v>0</v>
      </c>
      <c r="BI109" s="914">
        <f t="shared" si="121"/>
        <v>0</v>
      </c>
      <c r="BJ109" s="914">
        <f t="shared" si="122"/>
        <v>0</v>
      </c>
      <c r="BK109" s="914">
        <f t="shared" si="123"/>
        <v>0</v>
      </c>
      <c r="BL109" s="915"/>
      <c r="BM109" s="915"/>
      <c r="BN109" s="915"/>
      <c r="BO109" s="915"/>
      <c r="BP109" s="915"/>
      <c r="BQ109" s="915"/>
      <c r="BR109" s="915"/>
      <c r="BS109" s="915"/>
      <c r="BT109" s="915">
        <v>1</v>
      </c>
      <c r="BU109" s="915"/>
      <c r="BV109" s="915"/>
      <c r="BW109" s="915"/>
      <c r="BY109" s="131">
        <v>5</v>
      </c>
      <c r="BZ109" s="916">
        <f t="shared" si="124"/>
        <v>0</v>
      </c>
      <c r="CB109" s="136">
        <v>1.6217688000000001</v>
      </c>
      <c r="CC109" s="914">
        <f t="shared" si="125"/>
        <v>0</v>
      </c>
      <c r="CD109" s="920">
        <f t="shared" si="126"/>
        <v>0</v>
      </c>
    </row>
    <row r="110" spans="1:82" ht="18" customHeight="1">
      <c r="A110" s="137" t="s">
        <v>28876</v>
      </c>
      <c r="B110" s="137" t="s">
        <v>27905</v>
      </c>
      <c r="C110" s="137" t="s">
        <v>32090</v>
      </c>
      <c r="D110" s="137" t="s">
        <v>28878</v>
      </c>
      <c r="E110" s="838" t="s">
        <v>29010</v>
      </c>
      <c r="F110" s="858">
        <v>1</v>
      </c>
      <c r="G110" s="858">
        <f t="shared" si="102"/>
        <v>0</v>
      </c>
      <c r="H110" s="901">
        <v>150</v>
      </c>
      <c r="I110" s="641">
        <f t="shared" si="103"/>
        <v>0</v>
      </c>
      <c r="J110" s="125">
        <f t="shared" si="77"/>
        <v>150</v>
      </c>
      <c r="K110" s="139">
        <f t="shared" si="104"/>
        <v>0</v>
      </c>
      <c r="L110" s="902"/>
      <c r="M110" s="903"/>
      <c r="N110" s="903"/>
      <c r="O110" s="904"/>
      <c r="P110" s="434"/>
      <c r="Q110" s="905"/>
      <c r="R110" s="435"/>
      <c r="S110" s="436"/>
      <c r="T110" s="436"/>
      <c r="U110" s="906"/>
      <c r="V110" s="907"/>
      <c r="W110" s="908"/>
      <c r="X110" s="908"/>
      <c r="Y110" s="909"/>
      <c r="Z110" s="918"/>
      <c r="AA110" s="345"/>
      <c r="AB110" s="919"/>
      <c r="AC110" s="913"/>
      <c r="AD110" s="437"/>
      <c r="AE110" s="438"/>
      <c r="AL110" s="914">
        <f t="shared" si="105"/>
        <v>0</v>
      </c>
      <c r="AM110" s="914">
        <f t="shared" si="106"/>
        <v>0</v>
      </c>
      <c r="AN110" s="914">
        <f t="shared" si="107"/>
        <v>0</v>
      </c>
      <c r="AO110" s="914">
        <f t="shared" si="108"/>
        <v>0</v>
      </c>
      <c r="AP110" s="914">
        <f t="shared" si="109"/>
        <v>0</v>
      </c>
      <c r="AQ110" s="914">
        <f t="shared" si="110"/>
        <v>0</v>
      </c>
      <c r="AR110" s="914">
        <f t="shared" si="111"/>
        <v>0</v>
      </c>
      <c r="AS110" s="915"/>
      <c r="AT110" s="915"/>
      <c r="AU110" s="915"/>
      <c r="AV110" s="915"/>
      <c r="AW110" s="915"/>
      <c r="AX110" s="915"/>
      <c r="AY110" s="915">
        <v>1</v>
      </c>
      <c r="AZ110" s="914">
        <f t="shared" si="112"/>
        <v>0</v>
      </c>
      <c r="BA110" s="914">
        <f t="shared" si="113"/>
        <v>0</v>
      </c>
      <c r="BB110" s="914">
        <f t="shared" si="114"/>
        <v>0</v>
      </c>
      <c r="BC110" s="914">
        <f t="shared" si="115"/>
        <v>0</v>
      </c>
      <c r="BD110" s="914">
        <f t="shared" si="116"/>
        <v>0</v>
      </c>
      <c r="BE110" s="914">
        <f t="shared" si="117"/>
        <v>0</v>
      </c>
      <c r="BF110" s="914">
        <f t="shared" si="118"/>
        <v>0</v>
      </c>
      <c r="BG110" s="914">
        <f t="shared" si="119"/>
        <v>0</v>
      </c>
      <c r="BH110" s="914">
        <f t="shared" si="120"/>
        <v>0</v>
      </c>
      <c r="BI110" s="914">
        <f t="shared" si="121"/>
        <v>0</v>
      </c>
      <c r="BJ110" s="914">
        <f t="shared" si="122"/>
        <v>0</v>
      </c>
      <c r="BK110" s="914">
        <f t="shared" si="123"/>
        <v>0</v>
      </c>
      <c r="BL110" s="915"/>
      <c r="BM110" s="915"/>
      <c r="BN110" s="915"/>
      <c r="BO110" s="915"/>
      <c r="BP110" s="915"/>
      <c r="BQ110" s="915"/>
      <c r="BR110" s="915"/>
      <c r="BS110" s="915"/>
      <c r="BT110" s="915">
        <v>1</v>
      </c>
      <c r="BU110" s="915"/>
      <c r="BV110" s="915"/>
      <c r="BW110" s="915"/>
      <c r="BY110" s="131">
        <v>5</v>
      </c>
      <c r="BZ110" s="916">
        <f t="shared" si="124"/>
        <v>0</v>
      </c>
      <c r="CB110" s="136">
        <v>1.5636314999999998</v>
      </c>
      <c r="CC110" s="914">
        <f t="shared" si="125"/>
        <v>0</v>
      </c>
      <c r="CD110" s="920">
        <f t="shared" si="126"/>
        <v>0</v>
      </c>
    </row>
    <row r="111" spans="1:82" ht="18" customHeight="1">
      <c r="A111" s="137" t="s">
        <v>28894</v>
      </c>
      <c r="B111" s="137" t="s">
        <v>27846</v>
      </c>
      <c r="C111" s="137" t="s">
        <v>32091</v>
      </c>
      <c r="D111" s="137" t="s">
        <v>28878</v>
      </c>
      <c r="E111" s="143" t="s">
        <v>28895</v>
      </c>
      <c r="F111" s="858">
        <v>10</v>
      </c>
      <c r="G111" s="858">
        <f t="shared" si="102"/>
        <v>0</v>
      </c>
      <c r="H111" s="901">
        <v>135</v>
      </c>
      <c r="I111" s="641">
        <f t="shared" si="103"/>
        <v>0</v>
      </c>
      <c r="J111" s="125">
        <f t="shared" si="77"/>
        <v>135</v>
      </c>
      <c r="K111" s="139">
        <f t="shared" si="104"/>
        <v>0</v>
      </c>
      <c r="L111" s="902"/>
      <c r="M111" s="903"/>
      <c r="N111" s="903"/>
      <c r="O111" s="904"/>
      <c r="P111" s="434"/>
      <c r="Q111" s="905"/>
      <c r="R111" s="435"/>
      <c r="S111" s="436"/>
      <c r="T111" s="436"/>
      <c r="U111" s="906"/>
      <c r="V111" s="907"/>
      <c r="W111" s="908"/>
      <c r="X111" s="908"/>
      <c r="Y111" s="909"/>
      <c r="Z111" s="918"/>
      <c r="AA111" s="345"/>
      <c r="AB111" s="919"/>
      <c r="AC111" s="913"/>
      <c r="AD111" s="437"/>
      <c r="AE111" s="438"/>
      <c r="AL111" s="914">
        <f t="shared" si="105"/>
        <v>0</v>
      </c>
      <c r="AM111" s="914">
        <f t="shared" si="106"/>
        <v>0</v>
      </c>
      <c r="AN111" s="914">
        <f t="shared" si="107"/>
        <v>0</v>
      </c>
      <c r="AO111" s="914">
        <f t="shared" si="108"/>
        <v>0</v>
      </c>
      <c r="AP111" s="914">
        <f t="shared" si="109"/>
        <v>0</v>
      </c>
      <c r="AQ111" s="914">
        <f t="shared" si="110"/>
        <v>0</v>
      </c>
      <c r="AR111" s="914">
        <f t="shared" si="111"/>
        <v>0</v>
      </c>
      <c r="AS111" s="915"/>
      <c r="AT111" s="915"/>
      <c r="AU111" s="915">
        <v>10</v>
      </c>
      <c r="AV111" s="915"/>
      <c r="AW111" s="915"/>
      <c r="AX111" s="915"/>
      <c r="AY111" s="915"/>
      <c r="AZ111" s="914">
        <f t="shared" si="112"/>
        <v>0</v>
      </c>
      <c r="BA111" s="914">
        <f t="shared" si="113"/>
        <v>0</v>
      </c>
      <c r="BB111" s="914">
        <f t="shared" si="114"/>
        <v>0</v>
      </c>
      <c r="BC111" s="914">
        <f t="shared" si="115"/>
        <v>0</v>
      </c>
      <c r="BD111" s="914">
        <f t="shared" si="116"/>
        <v>0</v>
      </c>
      <c r="BE111" s="914">
        <f t="shared" si="117"/>
        <v>0</v>
      </c>
      <c r="BF111" s="914">
        <f t="shared" si="118"/>
        <v>0</v>
      </c>
      <c r="BG111" s="914">
        <f t="shared" si="119"/>
        <v>0</v>
      </c>
      <c r="BH111" s="914">
        <f t="shared" si="120"/>
        <v>0</v>
      </c>
      <c r="BI111" s="914">
        <f t="shared" si="121"/>
        <v>0</v>
      </c>
      <c r="BJ111" s="914">
        <f t="shared" si="122"/>
        <v>0</v>
      </c>
      <c r="BK111" s="914">
        <f t="shared" si="123"/>
        <v>0</v>
      </c>
      <c r="BL111" s="915"/>
      <c r="BM111" s="915">
        <v>10</v>
      </c>
      <c r="BN111" s="915"/>
      <c r="BO111" s="915"/>
      <c r="BP111" s="915"/>
      <c r="BQ111" s="915"/>
      <c r="BR111" s="915"/>
      <c r="BS111" s="915"/>
      <c r="BT111" s="915"/>
      <c r="BU111" s="915"/>
      <c r="BV111" s="915"/>
      <c r="BW111" s="915"/>
      <c r="BY111" s="131">
        <v>20</v>
      </c>
      <c r="BZ111" s="916">
        <f t="shared" si="124"/>
        <v>0</v>
      </c>
      <c r="CB111" s="136">
        <v>1.5612941176470585</v>
      </c>
      <c r="CC111" s="914">
        <f t="shared" si="125"/>
        <v>0</v>
      </c>
      <c r="CD111" s="920">
        <f t="shared" si="126"/>
        <v>0</v>
      </c>
    </row>
    <row r="112" spans="1:82" ht="18" customHeight="1">
      <c r="A112" s="137" t="s">
        <v>28896</v>
      </c>
      <c r="B112" s="137" t="s">
        <v>27847</v>
      </c>
      <c r="C112" s="137" t="s">
        <v>32092</v>
      </c>
      <c r="D112" s="137" t="s">
        <v>28878</v>
      </c>
      <c r="E112" s="143" t="s">
        <v>28897</v>
      </c>
      <c r="F112" s="858">
        <v>5</v>
      </c>
      <c r="G112" s="858">
        <f t="shared" si="102"/>
        <v>0</v>
      </c>
      <c r="H112" s="901">
        <v>150</v>
      </c>
      <c r="I112" s="641">
        <f t="shared" si="103"/>
        <v>0</v>
      </c>
      <c r="J112" s="125">
        <f t="shared" si="77"/>
        <v>150</v>
      </c>
      <c r="K112" s="139">
        <f t="shared" si="104"/>
        <v>0</v>
      </c>
      <c r="L112" s="902"/>
      <c r="M112" s="903"/>
      <c r="N112" s="903"/>
      <c r="O112" s="904"/>
      <c r="P112" s="434"/>
      <c r="Q112" s="905"/>
      <c r="R112" s="435"/>
      <c r="S112" s="436"/>
      <c r="T112" s="436"/>
      <c r="U112" s="906"/>
      <c r="V112" s="907"/>
      <c r="W112" s="908"/>
      <c r="X112" s="908"/>
      <c r="Y112" s="909"/>
      <c r="Z112" s="918"/>
      <c r="AA112" s="345"/>
      <c r="AB112" s="919"/>
      <c r="AC112" s="913"/>
      <c r="AD112" s="437"/>
      <c r="AE112" s="438"/>
      <c r="AL112" s="914">
        <f t="shared" si="105"/>
        <v>0</v>
      </c>
      <c r="AM112" s="914">
        <f t="shared" si="106"/>
        <v>0</v>
      </c>
      <c r="AN112" s="914">
        <f t="shared" si="107"/>
        <v>0</v>
      </c>
      <c r="AO112" s="914">
        <f t="shared" si="108"/>
        <v>0</v>
      </c>
      <c r="AP112" s="914">
        <f t="shared" si="109"/>
        <v>0</v>
      </c>
      <c r="AQ112" s="914">
        <f t="shared" si="110"/>
        <v>0</v>
      </c>
      <c r="AR112" s="914">
        <f t="shared" si="111"/>
        <v>0</v>
      </c>
      <c r="AS112" s="915"/>
      <c r="AT112" s="915"/>
      <c r="AU112" s="915"/>
      <c r="AV112" s="915">
        <v>5</v>
      </c>
      <c r="AW112" s="915"/>
      <c r="AX112" s="915"/>
      <c r="AY112" s="915"/>
      <c r="AZ112" s="914">
        <f t="shared" si="112"/>
        <v>0</v>
      </c>
      <c r="BA112" s="914">
        <f t="shared" si="113"/>
        <v>0</v>
      </c>
      <c r="BB112" s="914">
        <f t="shared" si="114"/>
        <v>0</v>
      </c>
      <c r="BC112" s="914">
        <f t="shared" si="115"/>
        <v>0</v>
      </c>
      <c r="BD112" s="914">
        <f t="shared" si="116"/>
        <v>0</v>
      </c>
      <c r="BE112" s="914">
        <f t="shared" si="117"/>
        <v>0</v>
      </c>
      <c r="BF112" s="914">
        <f t="shared" si="118"/>
        <v>0</v>
      </c>
      <c r="BG112" s="914">
        <f t="shared" si="119"/>
        <v>0</v>
      </c>
      <c r="BH112" s="914">
        <f t="shared" si="120"/>
        <v>0</v>
      </c>
      <c r="BI112" s="914">
        <f t="shared" si="121"/>
        <v>0</v>
      </c>
      <c r="BJ112" s="914">
        <f t="shared" si="122"/>
        <v>0</v>
      </c>
      <c r="BK112" s="914">
        <f t="shared" si="123"/>
        <v>0</v>
      </c>
      <c r="BL112" s="915"/>
      <c r="BM112" s="915">
        <v>2</v>
      </c>
      <c r="BN112" s="915">
        <v>3</v>
      </c>
      <c r="BO112" s="915"/>
      <c r="BP112" s="915"/>
      <c r="BQ112" s="915"/>
      <c r="BR112" s="915"/>
      <c r="BS112" s="915"/>
      <c r="BT112" s="915"/>
      <c r="BU112" s="915"/>
      <c r="BV112" s="915"/>
      <c r="BW112" s="915"/>
      <c r="BY112" s="131">
        <v>10</v>
      </c>
      <c r="BZ112" s="916">
        <f t="shared" si="124"/>
        <v>0</v>
      </c>
      <c r="CB112" s="136">
        <v>2.1213235294117645</v>
      </c>
      <c r="CC112" s="914">
        <f t="shared" si="125"/>
        <v>0</v>
      </c>
      <c r="CD112" s="920">
        <f t="shared" si="126"/>
        <v>0</v>
      </c>
    </row>
    <row r="113" spans="1:82" ht="18" customHeight="1">
      <c r="A113" s="137" t="s">
        <v>28898</v>
      </c>
      <c r="B113" s="137" t="s">
        <v>27848</v>
      </c>
      <c r="C113" s="137" t="s">
        <v>32093</v>
      </c>
      <c r="D113" s="137" t="s">
        <v>28878</v>
      </c>
      <c r="E113" s="143" t="s">
        <v>28899</v>
      </c>
      <c r="F113" s="858">
        <v>5</v>
      </c>
      <c r="G113" s="858">
        <f t="shared" si="102"/>
        <v>0</v>
      </c>
      <c r="H113" s="901">
        <v>110</v>
      </c>
      <c r="I113" s="641">
        <f t="shared" si="103"/>
        <v>0</v>
      </c>
      <c r="J113" s="125">
        <f t="shared" si="77"/>
        <v>110</v>
      </c>
      <c r="K113" s="139">
        <f t="shared" si="104"/>
        <v>0</v>
      </c>
      <c r="L113" s="902"/>
      <c r="M113" s="903"/>
      <c r="N113" s="903"/>
      <c r="O113" s="904"/>
      <c r="P113" s="434"/>
      <c r="Q113" s="905"/>
      <c r="R113" s="435"/>
      <c r="S113" s="436"/>
      <c r="T113" s="436"/>
      <c r="U113" s="906"/>
      <c r="V113" s="907"/>
      <c r="W113" s="908"/>
      <c r="X113" s="908"/>
      <c r="Y113" s="909"/>
      <c r="Z113" s="918"/>
      <c r="AA113" s="345"/>
      <c r="AB113" s="919"/>
      <c r="AC113" s="913"/>
      <c r="AD113" s="437"/>
      <c r="AE113" s="438"/>
      <c r="AL113" s="914">
        <f t="shared" si="105"/>
        <v>0</v>
      </c>
      <c r="AM113" s="914">
        <f t="shared" si="106"/>
        <v>0</v>
      </c>
      <c r="AN113" s="914">
        <f t="shared" si="107"/>
        <v>0</v>
      </c>
      <c r="AO113" s="914">
        <f t="shared" si="108"/>
        <v>0</v>
      </c>
      <c r="AP113" s="914">
        <f t="shared" si="109"/>
        <v>0</v>
      </c>
      <c r="AQ113" s="914">
        <f t="shared" si="110"/>
        <v>0</v>
      </c>
      <c r="AR113" s="914">
        <f t="shared" si="111"/>
        <v>0</v>
      </c>
      <c r="AS113" s="915"/>
      <c r="AT113" s="915"/>
      <c r="AU113" s="915"/>
      <c r="AV113" s="915">
        <v>5</v>
      </c>
      <c r="AW113" s="915"/>
      <c r="AX113" s="915"/>
      <c r="AY113" s="915"/>
      <c r="AZ113" s="914">
        <f t="shared" si="112"/>
        <v>0</v>
      </c>
      <c r="BA113" s="914">
        <f t="shared" si="113"/>
        <v>0</v>
      </c>
      <c r="BB113" s="914">
        <f t="shared" si="114"/>
        <v>0</v>
      </c>
      <c r="BC113" s="914">
        <f t="shared" si="115"/>
        <v>0</v>
      </c>
      <c r="BD113" s="914">
        <f t="shared" si="116"/>
        <v>0</v>
      </c>
      <c r="BE113" s="914">
        <f t="shared" si="117"/>
        <v>0</v>
      </c>
      <c r="BF113" s="914">
        <f t="shared" si="118"/>
        <v>0</v>
      </c>
      <c r="BG113" s="914">
        <f t="shared" si="119"/>
        <v>0</v>
      </c>
      <c r="BH113" s="914">
        <f t="shared" si="120"/>
        <v>0</v>
      </c>
      <c r="BI113" s="914">
        <f t="shared" si="121"/>
        <v>0</v>
      </c>
      <c r="BJ113" s="914">
        <f t="shared" si="122"/>
        <v>0</v>
      </c>
      <c r="BK113" s="914">
        <f t="shared" si="123"/>
        <v>0</v>
      </c>
      <c r="BL113" s="915"/>
      <c r="BM113" s="915">
        <v>5</v>
      </c>
      <c r="BN113" s="915"/>
      <c r="BO113" s="915"/>
      <c r="BP113" s="915"/>
      <c r="BQ113" s="915"/>
      <c r="BR113" s="915"/>
      <c r="BS113" s="915"/>
      <c r="BT113" s="915"/>
      <c r="BU113" s="915"/>
      <c r="BV113" s="915"/>
      <c r="BW113" s="915"/>
      <c r="BY113" s="131">
        <v>10</v>
      </c>
      <c r="BZ113" s="916">
        <f t="shared" si="124"/>
        <v>0</v>
      </c>
      <c r="CB113" s="136">
        <v>1.476441176470588</v>
      </c>
      <c r="CC113" s="914">
        <f t="shared" si="125"/>
        <v>0</v>
      </c>
      <c r="CD113" s="920">
        <f t="shared" si="126"/>
        <v>0</v>
      </c>
    </row>
    <row r="114" spans="1:82" ht="18" customHeight="1">
      <c r="A114" s="137" t="s">
        <v>28900</v>
      </c>
      <c r="B114" s="137" t="s">
        <v>27849</v>
      </c>
      <c r="C114" s="137" t="s">
        <v>32094</v>
      </c>
      <c r="D114" s="137" t="s">
        <v>28878</v>
      </c>
      <c r="E114" s="143" t="s">
        <v>28901</v>
      </c>
      <c r="F114" s="858">
        <v>5</v>
      </c>
      <c r="G114" s="858">
        <f t="shared" si="102"/>
        <v>0</v>
      </c>
      <c r="H114" s="901">
        <v>135</v>
      </c>
      <c r="I114" s="641">
        <f t="shared" si="103"/>
        <v>0</v>
      </c>
      <c r="J114" s="125">
        <f t="shared" si="77"/>
        <v>135</v>
      </c>
      <c r="K114" s="139">
        <f t="shared" si="104"/>
        <v>0</v>
      </c>
      <c r="L114" s="902"/>
      <c r="M114" s="903"/>
      <c r="N114" s="903"/>
      <c r="O114" s="904"/>
      <c r="P114" s="434"/>
      <c r="Q114" s="905"/>
      <c r="R114" s="435"/>
      <c r="S114" s="436"/>
      <c r="T114" s="436"/>
      <c r="U114" s="906"/>
      <c r="V114" s="907"/>
      <c r="W114" s="908"/>
      <c r="X114" s="908"/>
      <c r="Y114" s="909"/>
      <c r="Z114" s="918"/>
      <c r="AA114" s="345"/>
      <c r="AB114" s="919"/>
      <c r="AC114" s="913"/>
      <c r="AD114" s="437"/>
      <c r="AE114" s="438"/>
      <c r="AL114" s="914">
        <f t="shared" si="105"/>
        <v>0</v>
      </c>
      <c r="AM114" s="914">
        <f t="shared" si="106"/>
        <v>0</v>
      </c>
      <c r="AN114" s="914">
        <f t="shared" si="107"/>
        <v>0</v>
      </c>
      <c r="AO114" s="914">
        <f t="shared" si="108"/>
        <v>0</v>
      </c>
      <c r="AP114" s="914">
        <f t="shared" si="109"/>
        <v>0</v>
      </c>
      <c r="AQ114" s="914">
        <f t="shared" si="110"/>
        <v>0</v>
      </c>
      <c r="AR114" s="914">
        <f t="shared" si="111"/>
        <v>0</v>
      </c>
      <c r="AS114" s="915"/>
      <c r="AT114" s="915"/>
      <c r="AU114" s="915"/>
      <c r="AV114" s="915">
        <v>5</v>
      </c>
      <c r="AW114" s="915"/>
      <c r="AX114" s="915"/>
      <c r="AY114" s="915"/>
      <c r="AZ114" s="914">
        <f t="shared" si="112"/>
        <v>0</v>
      </c>
      <c r="BA114" s="914">
        <f t="shared" si="113"/>
        <v>0</v>
      </c>
      <c r="BB114" s="914">
        <f t="shared" si="114"/>
        <v>0</v>
      </c>
      <c r="BC114" s="914">
        <f t="shared" si="115"/>
        <v>0</v>
      </c>
      <c r="BD114" s="914">
        <f t="shared" si="116"/>
        <v>0</v>
      </c>
      <c r="BE114" s="914">
        <f t="shared" si="117"/>
        <v>0</v>
      </c>
      <c r="BF114" s="914">
        <f t="shared" si="118"/>
        <v>0</v>
      </c>
      <c r="BG114" s="914">
        <f t="shared" si="119"/>
        <v>0</v>
      </c>
      <c r="BH114" s="914">
        <f t="shared" si="120"/>
        <v>0</v>
      </c>
      <c r="BI114" s="914">
        <f t="shared" si="121"/>
        <v>0</v>
      </c>
      <c r="BJ114" s="914">
        <f t="shared" si="122"/>
        <v>0</v>
      </c>
      <c r="BK114" s="914">
        <f t="shared" si="123"/>
        <v>0</v>
      </c>
      <c r="BL114" s="915"/>
      <c r="BM114" s="915">
        <v>3</v>
      </c>
      <c r="BN114" s="915">
        <v>2</v>
      </c>
      <c r="BO114" s="915"/>
      <c r="BP114" s="915"/>
      <c r="BQ114" s="915"/>
      <c r="BR114" s="915"/>
      <c r="BS114" s="915"/>
      <c r="BT114" s="915"/>
      <c r="BU114" s="915"/>
      <c r="BV114" s="915"/>
      <c r="BW114" s="915"/>
      <c r="BY114" s="131">
        <v>10</v>
      </c>
      <c r="BZ114" s="916">
        <f t="shared" si="124"/>
        <v>0</v>
      </c>
      <c r="CB114" s="136">
        <v>1.8667647058823527</v>
      </c>
      <c r="CC114" s="914">
        <f t="shared" si="125"/>
        <v>0</v>
      </c>
      <c r="CD114" s="920">
        <f t="shared" si="126"/>
        <v>0</v>
      </c>
    </row>
    <row r="115" spans="1:82" ht="18" customHeight="1">
      <c r="A115" s="137" t="s">
        <v>28902</v>
      </c>
      <c r="B115" s="137" t="s">
        <v>27850</v>
      </c>
      <c r="C115" s="137" t="s">
        <v>32095</v>
      </c>
      <c r="D115" s="137" t="s">
        <v>28878</v>
      </c>
      <c r="E115" s="143" t="s">
        <v>28903</v>
      </c>
      <c r="F115" s="858">
        <v>5</v>
      </c>
      <c r="G115" s="858">
        <f t="shared" si="102"/>
        <v>0</v>
      </c>
      <c r="H115" s="901">
        <v>220</v>
      </c>
      <c r="I115" s="641">
        <f t="shared" si="103"/>
        <v>0</v>
      </c>
      <c r="J115" s="125">
        <f t="shared" si="77"/>
        <v>220</v>
      </c>
      <c r="K115" s="139">
        <f t="shared" si="104"/>
        <v>0</v>
      </c>
      <c r="L115" s="902"/>
      <c r="M115" s="903"/>
      <c r="N115" s="903"/>
      <c r="O115" s="904"/>
      <c r="P115" s="434"/>
      <c r="Q115" s="905"/>
      <c r="R115" s="435"/>
      <c r="S115" s="436"/>
      <c r="T115" s="436"/>
      <c r="U115" s="906"/>
      <c r="V115" s="907"/>
      <c r="W115" s="908"/>
      <c r="X115" s="908"/>
      <c r="Y115" s="909"/>
      <c r="Z115" s="918"/>
      <c r="AA115" s="345"/>
      <c r="AB115" s="919"/>
      <c r="AC115" s="913"/>
      <c r="AD115" s="437"/>
      <c r="AE115" s="438"/>
      <c r="AL115" s="914">
        <f t="shared" si="105"/>
        <v>0</v>
      </c>
      <c r="AM115" s="914">
        <f t="shared" si="106"/>
        <v>0</v>
      </c>
      <c r="AN115" s="914">
        <f t="shared" si="107"/>
        <v>0</v>
      </c>
      <c r="AO115" s="914">
        <f t="shared" si="108"/>
        <v>0</v>
      </c>
      <c r="AP115" s="914">
        <f t="shared" si="109"/>
        <v>0</v>
      </c>
      <c r="AQ115" s="914">
        <f t="shared" si="110"/>
        <v>0</v>
      </c>
      <c r="AR115" s="914">
        <f t="shared" si="111"/>
        <v>0</v>
      </c>
      <c r="AS115" s="915"/>
      <c r="AT115" s="915"/>
      <c r="AU115" s="915"/>
      <c r="AV115" s="915"/>
      <c r="AW115" s="915">
        <v>5</v>
      </c>
      <c r="AX115" s="915"/>
      <c r="AY115" s="915"/>
      <c r="AZ115" s="914">
        <f t="shared" si="112"/>
        <v>0</v>
      </c>
      <c r="BA115" s="914">
        <f t="shared" si="113"/>
        <v>0</v>
      </c>
      <c r="BB115" s="914">
        <f t="shared" si="114"/>
        <v>0</v>
      </c>
      <c r="BC115" s="914">
        <f t="shared" si="115"/>
        <v>0</v>
      </c>
      <c r="BD115" s="914">
        <f t="shared" si="116"/>
        <v>0</v>
      </c>
      <c r="BE115" s="914">
        <f t="shared" si="117"/>
        <v>0</v>
      </c>
      <c r="BF115" s="914">
        <f t="shared" si="118"/>
        <v>0</v>
      </c>
      <c r="BG115" s="914">
        <f t="shared" si="119"/>
        <v>0</v>
      </c>
      <c r="BH115" s="914">
        <f t="shared" si="120"/>
        <v>0</v>
      </c>
      <c r="BI115" s="914">
        <f t="shared" si="121"/>
        <v>0</v>
      </c>
      <c r="BJ115" s="914">
        <f t="shared" si="122"/>
        <v>0</v>
      </c>
      <c r="BK115" s="914">
        <f t="shared" si="123"/>
        <v>0</v>
      </c>
      <c r="BL115" s="915"/>
      <c r="BM115" s="915">
        <v>2</v>
      </c>
      <c r="BN115" s="915">
        <v>3</v>
      </c>
      <c r="BO115" s="915"/>
      <c r="BP115" s="915"/>
      <c r="BQ115" s="915"/>
      <c r="BR115" s="915"/>
      <c r="BS115" s="915"/>
      <c r="BT115" s="915"/>
      <c r="BU115" s="915"/>
      <c r="BV115" s="915"/>
      <c r="BW115" s="915"/>
      <c r="BY115" s="131">
        <v>15</v>
      </c>
      <c r="BZ115" s="916">
        <f t="shared" si="124"/>
        <v>0</v>
      </c>
      <c r="CB115" s="136">
        <v>2.0465075923445983</v>
      </c>
      <c r="CC115" s="914">
        <f t="shared" si="125"/>
        <v>0</v>
      </c>
      <c r="CD115" s="920">
        <f t="shared" si="126"/>
        <v>0</v>
      </c>
    </row>
    <row r="116" spans="1:82" ht="18" customHeight="1">
      <c r="A116" s="137" t="s">
        <v>28904</v>
      </c>
      <c r="B116" s="137" t="s">
        <v>27851</v>
      </c>
      <c r="C116" s="137" t="s">
        <v>32096</v>
      </c>
      <c r="D116" s="137" t="s">
        <v>28878</v>
      </c>
      <c r="E116" s="921" t="s">
        <v>28905</v>
      </c>
      <c r="F116" s="858">
        <v>5</v>
      </c>
      <c r="G116" s="858">
        <f t="shared" si="102"/>
        <v>0</v>
      </c>
      <c r="H116" s="901">
        <v>230</v>
      </c>
      <c r="I116" s="641">
        <f t="shared" si="103"/>
        <v>0</v>
      </c>
      <c r="J116" s="125">
        <f t="shared" si="77"/>
        <v>230</v>
      </c>
      <c r="K116" s="139">
        <f t="shared" si="104"/>
        <v>0</v>
      </c>
      <c r="L116" s="902"/>
      <c r="M116" s="903"/>
      <c r="N116" s="903"/>
      <c r="O116" s="904"/>
      <c r="P116" s="434"/>
      <c r="Q116" s="905"/>
      <c r="R116" s="435"/>
      <c r="S116" s="436"/>
      <c r="T116" s="436"/>
      <c r="U116" s="906"/>
      <c r="V116" s="907"/>
      <c r="W116" s="908"/>
      <c r="X116" s="908"/>
      <c r="Y116" s="909"/>
      <c r="Z116" s="918"/>
      <c r="AA116" s="345"/>
      <c r="AB116" s="919"/>
      <c r="AC116" s="913"/>
      <c r="AD116" s="437"/>
      <c r="AE116" s="438"/>
      <c r="AL116" s="914">
        <f t="shared" si="105"/>
        <v>0</v>
      </c>
      <c r="AM116" s="914">
        <f t="shared" si="106"/>
        <v>0</v>
      </c>
      <c r="AN116" s="914">
        <f t="shared" si="107"/>
        <v>0</v>
      </c>
      <c r="AO116" s="914">
        <f t="shared" si="108"/>
        <v>0</v>
      </c>
      <c r="AP116" s="914">
        <f t="shared" si="109"/>
        <v>0</v>
      </c>
      <c r="AQ116" s="914">
        <f t="shared" si="110"/>
        <v>0</v>
      </c>
      <c r="AR116" s="914">
        <f t="shared" si="111"/>
        <v>0</v>
      </c>
      <c r="AS116" s="915"/>
      <c r="AT116" s="915"/>
      <c r="AU116" s="915"/>
      <c r="AV116" s="915"/>
      <c r="AW116" s="915">
        <v>5</v>
      </c>
      <c r="AX116" s="915"/>
      <c r="AY116" s="915"/>
      <c r="AZ116" s="914">
        <f t="shared" si="112"/>
        <v>0</v>
      </c>
      <c r="BA116" s="914">
        <f t="shared" si="113"/>
        <v>0</v>
      </c>
      <c r="BB116" s="914">
        <f t="shared" si="114"/>
        <v>0</v>
      </c>
      <c r="BC116" s="914">
        <f t="shared" si="115"/>
        <v>0</v>
      </c>
      <c r="BD116" s="914">
        <f t="shared" si="116"/>
        <v>0</v>
      </c>
      <c r="BE116" s="914">
        <f t="shared" si="117"/>
        <v>0</v>
      </c>
      <c r="BF116" s="914">
        <f t="shared" si="118"/>
        <v>0</v>
      </c>
      <c r="BG116" s="914">
        <f t="shared" si="119"/>
        <v>0</v>
      </c>
      <c r="BH116" s="914">
        <f t="shared" si="120"/>
        <v>0</v>
      </c>
      <c r="BI116" s="914">
        <f t="shared" si="121"/>
        <v>0</v>
      </c>
      <c r="BJ116" s="914">
        <f t="shared" si="122"/>
        <v>0</v>
      </c>
      <c r="BK116" s="914">
        <f t="shared" si="123"/>
        <v>0</v>
      </c>
      <c r="BL116" s="915"/>
      <c r="BM116" s="915">
        <v>3</v>
      </c>
      <c r="BN116" s="915">
        <v>2</v>
      </c>
      <c r="BO116" s="915"/>
      <c r="BP116" s="915"/>
      <c r="BQ116" s="915"/>
      <c r="BR116" s="915"/>
      <c r="BS116" s="915"/>
      <c r="BT116" s="915"/>
      <c r="BU116" s="915"/>
      <c r="BV116" s="915"/>
      <c r="BW116" s="915"/>
      <c r="BY116" s="131">
        <v>15</v>
      </c>
      <c r="BZ116" s="916">
        <f t="shared" si="124"/>
        <v>0</v>
      </c>
      <c r="CB116" s="136">
        <v>2.1869864161153472</v>
      </c>
      <c r="CC116" s="914">
        <f t="shared" si="125"/>
        <v>0</v>
      </c>
      <c r="CD116" s="920">
        <f t="shared" si="126"/>
        <v>0</v>
      </c>
    </row>
    <row r="117" spans="1:82" ht="18" customHeight="1">
      <c r="A117" s="137" t="s">
        <v>28906</v>
      </c>
      <c r="B117" s="137" t="s">
        <v>27852</v>
      </c>
      <c r="C117" s="137" t="s">
        <v>32097</v>
      </c>
      <c r="D117" s="137" t="s">
        <v>28878</v>
      </c>
      <c r="E117" s="921" t="s">
        <v>28907</v>
      </c>
      <c r="F117" s="138">
        <v>5</v>
      </c>
      <c r="G117" s="858">
        <f t="shared" ref="G117:G122" si="127">SUM(L117:AE117)</f>
        <v>0</v>
      </c>
      <c r="H117" s="901">
        <v>240</v>
      </c>
      <c r="I117" s="641">
        <f t="shared" si="103"/>
        <v>0</v>
      </c>
      <c r="J117" s="125">
        <f t="shared" si="77"/>
        <v>240</v>
      </c>
      <c r="K117" s="139">
        <f t="shared" si="104"/>
        <v>0</v>
      </c>
      <c r="L117" s="902"/>
      <c r="M117" s="903"/>
      <c r="N117" s="903"/>
      <c r="O117" s="904"/>
      <c r="P117" s="434"/>
      <c r="Q117" s="905"/>
      <c r="R117" s="435"/>
      <c r="S117" s="436"/>
      <c r="T117" s="436"/>
      <c r="U117" s="906"/>
      <c r="V117" s="907"/>
      <c r="W117" s="908"/>
      <c r="X117" s="908"/>
      <c r="Y117" s="909"/>
      <c r="Z117" s="918"/>
      <c r="AA117" s="345"/>
      <c r="AB117" s="919"/>
      <c r="AC117" s="913"/>
      <c r="AD117" s="437"/>
      <c r="AE117" s="438"/>
      <c r="AL117" s="914">
        <f t="shared" ref="AL117:AL123" si="128">AS117*$G117</f>
        <v>0</v>
      </c>
      <c r="AM117" s="914">
        <f t="shared" ref="AM117:AM123" si="129">AT117*$G117</f>
        <v>0</v>
      </c>
      <c r="AN117" s="914">
        <f t="shared" ref="AN117:AN123" si="130">AU117*$G117</f>
        <v>0</v>
      </c>
      <c r="AO117" s="914">
        <f t="shared" ref="AO117:AO123" si="131">AV117*$G117</f>
        <v>0</v>
      </c>
      <c r="AP117" s="914">
        <f t="shared" ref="AP117:AP123" si="132">AW117*$G117</f>
        <v>0</v>
      </c>
      <c r="AQ117" s="914">
        <f t="shared" ref="AQ117:AQ123" si="133">AX117*$G117</f>
        <v>0</v>
      </c>
      <c r="AR117" s="914">
        <f t="shared" ref="AR117:AR123" si="134">AY117*$G117</f>
        <v>0</v>
      </c>
      <c r="AS117" s="915"/>
      <c r="AT117" s="915"/>
      <c r="AU117" s="915"/>
      <c r="AV117" s="915"/>
      <c r="AW117" s="915">
        <v>5</v>
      </c>
      <c r="AX117" s="915"/>
      <c r="AY117" s="915"/>
      <c r="AZ117" s="914">
        <f t="shared" ref="AZ117:AZ122" si="135">BL117*$G117</f>
        <v>0</v>
      </c>
      <c r="BA117" s="914">
        <f t="shared" ref="BA117:BA122" si="136">BM117*$G117</f>
        <v>0</v>
      </c>
      <c r="BB117" s="914">
        <f t="shared" ref="BB117:BB122" si="137">BN117*$G117</f>
        <v>0</v>
      </c>
      <c r="BC117" s="914">
        <f t="shared" ref="BC117:BC122" si="138">BO117*$G117</f>
        <v>0</v>
      </c>
      <c r="BD117" s="914">
        <f t="shared" ref="BD117:BD122" si="139">BP117*$G117</f>
        <v>0</v>
      </c>
      <c r="BE117" s="914">
        <f t="shared" ref="BE117:BE122" si="140">BQ117*$G117</f>
        <v>0</v>
      </c>
      <c r="BF117" s="914">
        <f t="shared" ref="BF117:BF122" si="141">BR117*$G117</f>
        <v>0</v>
      </c>
      <c r="BG117" s="914">
        <f t="shared" ref="BG117:BG122" si="142">BS117*$G117</f>
        <v>0</v>
      </c>
      <c r="BH117" s="914">
        <f t="shared" ref="BH117:BH122" si="143">BT117*$G117</f>
        <v>0</v>
      </c>
      <c r="BI117" s="914">
        <f t="shared" ref="BI117:BI122" si="144">BU117*$G117</f>
        <v>0</v>
      </c>
      <c r="BJ117" s="914">
        <f t="shared" ref="BJ117:BJ122" si="145">BV117*$G117</f>
        <v>0</v>
      </c>
      <c r="BK117" s="914">
        <f t="shared" ref="BK117:BK122" si="146">BW117*$G117</f>
        <v>0</v>
      </c>
      <c r="BL117" s="915"/>
      <c r="BM117" s="915"/>
      <c r="BN117" s="915">
        <v>1</v>
      </c>
      <c r="BO117" s="915">
        <v>4</v>
      </c>
      <c r="BP117" s="915"/>
      <c r="BQ117" s="915"/>
      <c r="BR117" s="915"/>
      <c r="BS117" s="915"/>
      <c r="BT117" s="915"/>
      <c r="BU117" s="915"/>
      <c r="BV117" s="915"/>
      <c r="BW117" s="915"/>
      <c r="BY117" s="131">
        <v>15</v>
      </c>
      <c r="BZ117" s="916">
        <f t="shared" si="124"/>
        <v>0</v>
      </c>
      <c r="CB117" s="136">
        <v>2.21</v>
      </c>
      <c r="CC117" s="914">
        <f t="shared" si="125"/>
        <v>0</v>
      </c>
      <c r="CD117" s="920">
        <f t="shared" si="126"/>
        <v>0</v>
      </c>
    </row>
    <row r="118" spans="1:82" ht="18" customHeight="1">
      <c r="A118" s="137" t="s">
        <v>28908</v>
      </c>
      <c r="B118" s="137" t="s">
        <v>27853</v>
      </c>
      <c r="C118" s="137" t="s">
        <v>32098</v>
      </c>
      <c r="D118" s="137" t="s">
        <v>28878</v>
      </c>
      <c r="E118" s="921" t="s">
        <v>28909</v>
      </c>
      <c r="F118" s="138">
        <v>5</v>
      </c>
      <c r="G118" s="858">
        <f t="shared" si="127"/>
        <v>0</v>
      </c>
      <c r="H118" s="901">
        <v>250</v>
      </c>
      <c r="I118" s="641">
        <f t="shared" si="103"/>
        <v>0</v>
      </c>
      <c r="J118" s="125">
        <f t="shared" si="77"/>
        <v>250</v>
      </c>
      <c r="K118" s="139">
        <f t="shared" si="104"/>
        <v>0</v>
      </c>
      <c r="L118" s="902"/>
      <c r="M118" s="903"/>
      <c r="N118" s="903"/>
      <c r="O118" s="904"/>
      <c r="P118" s="434"/>
      <c r="Q118" s="905"/>
      <c r="R118" s="435"/>
      <c r="S118" s="436"/>
      <c r="T118" s="436"/>
      <c r="U118" s="906"/>
      <c r="V118" s="907"/>
      <c r="W118" s="908"/>
      <c r="X118" s="908"/>
      <c r="Y118" s="909"/>
      <c r="Z118" s="918"/>
      <c r="AA118" s="345"/>
      <c r="AB118" s="919"/>
      <c r="AC118" s="913"/>
      <c r="AD118" s="437"/>
      <c r="AE118" s="438"/>
      <c r="AL118" s="914">
        <f t="shared" si="128"/>
        <v>0</v>
      </c>
      <c r="AM118" s="914">
        <f t="shared" si="129"/>
        <v>0</v>
      </c>
      <c r="AN118" s="914">
        <f t="shared" si="130"/>
        <v>0</v>
      </c>
      <c r="AO118" s="914">
        <f t="shared" si="131"/>
        <v>0</v>
      </c>
      <c r="AP118" s="914">
        <f t="shared" si="132"/>
        <v>0</v>
      </c>
      <c r="AQ118" s="914">
        <f t="shared" si="133"/>
        <v>0</v>
      </c>
      <c r="AR118" s="914">
        <f t="shared" si="134"/>
        <v>0</v>
      </c>
      <c r="AS118" s="915"/>
      <c r="AT118" s="915"/>
      <c r="AU118" s="915"/>
      <c r="AV118" s="915"/>
      <c r="AW118" s="915"/>
      <c r="AX118" s="915">
        <v>5</v>
      </c>
      <c r="AY118" s="915"/>
      <c r="AZ118" s="914">
        <f t="shared" si="135"/>
        <v>0</v>
      </c>
      <c r="BA118" s="914">
        <f t="shared" si="136"/>
        <v>0</v>
      </c>
      <c r="BB118" s="914">
        <f t="shared" si="137"/>
        <v>0</v>
      </c>
      <c r="BC118" s="914">
        <f t="shared" si="138"/>
        <v>0</v>
      </c>
      <c r="BD118" s="914">
        <f t="shared" si="139"/>
        <v>0</v>
      </c>
      <c r="BE118" s="914">
        <f t="shared" si="140"/>
        <v>0</v>
      </c>
      <c r="BF118" s="914">
        <f t="shared" si="141"/>
        <v>0</v>
      </c>
      <c r="BG118" s="914">
        <f t="shared" si="142"/>
        <v>0</v>
      </c>
      <c r="BH118" s="914">
        <f t="shared" si="143"/>
        <v>0</v>
      </c>
      <c r="BI118" s="914">
        <f t="shared" si="144"/>
        <v>0</v>
      </c>
      <c r="BJ118" s="914">
        <f t="shared" si="145"/>
        <v>0</v>
      </c>
      <c r="BK118" s="914">
        <f t="shared" si="146"/>
        <v>0</v>
      </c>
      <c r="BL118" s="915"/>
      <c r="BM118" s="915"/>
      <c r="BN118" s="915"/>
      <c r="BO118" s="915">
        <v>4</v>
      </c>
      <c r="BP118" s="915">
        <v>1</v>
      </c>
      <c r="BQ118" s="915"/>
      <c r="BR118" s="915"/>
      <c r="BS118" s="915"/>
      <c r="BT118" s="915"/>
      <c r="BU118" s="915"/>
      <c r="BV118" s="915"/>
      <c r="BW118" s="915"/>
      <c r="BY118" s="131">
        <v>15</v>
      </c>
      <c r="BZ118" s="916">
        <f t="shared" si="124"/>
        <v>0</v>
      </c>
      <c r="CB118" s="136">
        <v>2.5265349457453707</v>
      </c>
      <c r="CC118" s="914">
        <f t="shared" si="125"/>
        <v>0</v>
      </c>
      <c r="CD118" s="920">
        <f t="shared" si="126"/>
        <v>0</v>
      </c>
    </row>
    <row r="119" spans="1:82" ht="18" customHeight="1">
      <c r="A119" s="137" t="s">
        <v>28910</v>
      </c>
      <c r="B119" s="137" t="s">
        <v>27854</v>
      </c>
      <c r="C119" s="137" t="s">
        <v>32099</v>
      </c>
      <c r="D119" s="137" t="s">
        <v>28878</v>
      </c>
      <c r="E119" s="921" t="s">
        <v>28911</v>
      </c>
      <c r="F119" s="138">
        <v>5</v>
      </c>
      <c r="G119" s="858">
        <f t="shared" si="127"/>
        <v>0</v>
      </c>
      <c r="H119" s="901">
        <v>260</v>
      </c>
      <c r="I119" s="641">
        <f t="shared" si="103"/>
        <v>0</v>
      </c>
      <c r="J119" s="125">
        <f t="shared" si="77"/>
        <v>260</v>
      </c>
      <c r="K119" s="139">
        <f t="shared" si="104"/>
        <v>0</v>
      </c>
      <c r="L119" s="902"/>
      <c r="M119" s="903"/>
      <c r="N119" s="903"/>
      <c r="O119" s="904"/>
      <c r="P119" s="434"/>
      <c r="Q119" s="905"/>
      <c r="R119" s="435"/>
      <c r="S119" s="436"/>
      <c r="T119" s="436"/>
      <c r="U119" s="906"/>
      <c r="V119" s="907"/>
      <c r="W119" s="908"/>
      <c r="X119" s="908"/>
      <c r="Y119" s="909"/>
      <c r="Z119" s="918"/>
      <c r="AA119" s="345"/>
      <c r="AB119" s="919"/>
      <c r="AC119" s="913"/>
      <c r="AD119" s="437"/>
      <c r="AE119" s="438"/>
      <c r="AL119" s="914">
        <f t="shared" si="128"/>
        <v>0</v>
      </c>
      <c r="AM119" s="914">
        <f t="shared" si="129"/>
        <v>0</v>
      </c>
      <c r="AN119" s="914">
        <f t="shared" si="130"/>
        <v>0</v>
      </c>
      <c r="AO119" s="914">
        <f t="shared" si="131"/>
        <v>0</v>
      </c>
      <c r="AP119" s="914">
        <f t="shared" si="132"/>
        <v>0</v>
      </c>
      <c r="AQ119" s="914">
        <f t="shared" si="133"/>
        <v>0</v>
      </c>
      <c r="AR119" s="914">
        <f t="shared" si="134"/>
        <v>0</v>
      </c>
      <c r="AS119" s="915"/>
      <c r="AT119" s="915"/>
      <c r="AU119" s="915"/>
      <c r="AV119" s="915"/>
      <c r="AW119" s="915"/>
      <c r="AX119" s="915">
        <v>5</v>
      </c>
      <c r="AY119" s="915"/>
      <c r="AZ119" s="914">
        <f t="shared" si="135"/>
        <v>0</v>
      </c>
      <c r="BA119" s="914">
        <f t="shared" si="136"/>
        <v>0</v>
      </c>
      <c r="BB119" s="914">
        <f t="shared" si="137"/>
        <v>0</v>
      </c>
      <c r="BC119" s="914">
        <f t="shared" si="138"/>
        <v>0</v>
      </c>
      <c r="BD119" s="914">
        <f t="shared" si="139"/>
        <v>0</v>
      </c>
      <c r="BE119" s="914">
        <f t="shared" si="140"/>
        <v>0</v>
      </c>
      <c r="BF119" s="914">
        <f t="shared" si="141"/>
        <v>0</v>
      </c>
      <c r="BG119" s="914">
        <f t="shared" si="142"/>
        <v>0</v>
      </c>
      <c r="BH119" s="914">
        <f t="shared" si="143"/>
        <v>0</v>
      </c>
      <c r="BI119" s="914">
        <f t="shared" si="144"/>
        <v>0</v>
      </c>
      <c r="BJ119" s="914">
        <f t="shared" si="145"/>
        <v>0</v>
      </c>
      <c r="BK119" s="914">
        <f t="shared" si="146"/>
        <v>0</v>
      </c>
      <c r="BL119" s="915"/>
      <c r="BM119" s="915"/>
      <c r="BN119" s="915"/>
      <c r="BO119" s="915">
        <v>5</v>
      </c>
      <c r="BP119" s="915"/>
      <c r="BQ119" s="915"/>
      <c r="BR119" s="915"/>
      <c r="BS119" s="915"/>
      <c r="BT119" s="915"/>
      <c r="BU119" s="915"/>
      <c r="BV119" s="915"/>
      <c r="BW119" s="915"/>
      <c r="BY119" s="131">
        <v>15</v>
      </c>
      <c r="BZ119" s="916">
        <f t="shared" si="124"/>
        <v>0</v>
      </c>
      <c r="CB119" s="136">
        <v>2.5499999999999998</v>
      </c>
      <c r="CC119" s="914">
        <f t="shared" si="125"/>
        <v>0</v>
      </c>
      <c r="CD119" s="920">
        <f t="shared" si="126"/>
        <v>0</v>
      </c>
    </row>
    <row r="120" spans="1:82" ht="18" customHeight="1">
      <c r="A120" s="137" t="s">
        <v>28912</v>
      </c>
      <c r="B120" s="137" t="s">
        <v>27855</v>
      </c>
      <c r="C120" s="137" t="s">
        <v>32100</v>
      </c>
      <c r="D120" s="137" t="s">
        <v>28878</v>
      </c>
      <c r="E120" s="921" t="s">
        <v>28913</v>
      </c>
      <c r="F120" s="138">
        <v>3</v>
      </c>
      <c r="G120" s="858">
        <f t="shared" si="127"/>
        <v>0</v>
      </c>
      <c r="H120" s="901">
        <v>210</v>
      </c>
      <c r="I120" s="641">
        <f t="shared" si="103"/>
        <v>0</v>
      </c>
      <c r="J120" s="125">
        <f t="shared" si="77"/>
        <v>210</v>
      </c>
      <c r="K120" s="139">
        <f t="shared" si="104"/>
        <v>0</v>
      </c>
      <c r="L120" s="902"/>
      <c r="M120" s="903"/>
      <c r="N120" s="903"/>
      <c r="O120" s="904"/>
      <c r="P120" s="434"/>
      <c r="Q120" s="905"/>
      <c r="R120" s="435"/>
      <c r="S120" s="436"/>
      <c r="T120" s="436"/>
      <c r="U120" s="906"/>
      <c r="V120" s="907"/>
      <c r="W120" s="908"/>
      <c r="X120" s="908"/>
      <c r="Y120" s="909"/>
      <c r="Z120" s="918"/>
      <c r="AA120" s="345"/>
      <c r="AB120" s="919"/>
      <c r="AC120" s="913"/>
      <c r="AD120" s="437"/>
      <c r="AE120" s="438"/>
      <c r="AL120" s="914">
        <f t="shared" si="128"/>
        <v>0</v>
      </c>
      <c r="AM120" s="914">
        <f t="shared" si="129"/>
        <v>0</v>
      </c>
      <c r="AN120" s="914">
        <f t="shared" si="130"/>
        <v>0</v>
      </c>
      <c r="AO120" s="914">
        <f t="shared" si="131"/>
        <v>0</v>
      </c>
      <c r="AP120" s="914">
        <f t="shared" si="132"/>
        <v>0</v>
      </c>
      <c r="AQ120" s="914">
        <f t="shared" si="133"/>
        <v>0</v>
      </c>
      <c r="AR120" s="914">
        <f t="shared" si="134"/>
        <v>0</v>
      </c>
      <c r="AS120" s="915"/>
      <c r="AT120" s="915"/>
      <c r="AU120" s="915"/>
      <c r="AV120" s="915"/>
      <c r="AW120" s="915"/>
      <c r="AX120" s="915">
        <v>3</v>
      </c>
      <c r="AY120" s="915"/>
      <c r="AZ120" s="914">
        <f t="shared" si="135"/>
        <v>0</v>
      </c>
      <c r="BA120" s="914">
        <f t="shared" si="136"/>
        <v>0</v>
      </c>
      <c r="BB120" s="914">
        <f t="shared" si="137"/>
        <v>0</v>
      </c>
      <c r="BC120" s="914">
        <f t="shared" si="138"/>
        <v>0</v>
      </c>
      <c r="BD120" s="914">
        <f t="shared" si="139"/>
        <v>0</v>
      </c>
      <c r="BE120" s="914">
        <f t="shared" si="140"/>
        <v>0</v>
      </c>
      <c r="BF120" s="914">
        <f t="shared" si="141"/>
        <v>0</v>
      </c>
      <c r="BG120" s="914">
        <f t="shared" si="142"/>
        <v>0</v>
      </c>
      <c r="BH120" s="914">
        <f t="shared" si="143"/>
        <v>0</v>
      </c>
      <c r="BI120" s="914">
        <f t="shared" si="144"/>
        <v>0</v>
      </c>
      <c r="BJ120" s="914">
        <f t="shared" si="145"/>
        <v>0</v>
      </c>
      <c r="BK120" s="914">
        <f t="shared" si="146"/>
        <v>0</v>
      </c>
      <c r="BL120" s="915"/>
      <c r="BM120" s="915"/>
      <c r="BN120" s="915"/>
      <c r="BO120" s="915">
        <v>1</v>
      </c>
      <c r="BP120" s="915">
        <v>2</v>
      </c>
      <c r="BQ120" s="915"/>
      <c r="BR120" s="915"/>
      <c r="BS120" s="915"/>
      <c r="BT120" s="915"/>
      <c r="BU120" s="915"/>
      <c r="BV120" s="915"/>
      <c r="BW120" s="915"/>
      <c r="BY120" s="131">
        <v>9</v>
      </c>
      <c r="BZ120" s="916">
        <f t="shared" si="124"/>
        <v>0</v>
      </c>
      <c r="CB120" s="136">
        <v>2.2400000000000002</v>
      </c>
      <c r="CC120" s="914">
        <f t="shared" si="125"/>
        <v>0</v>
      </c>
      <c r="CD120" s="920">
        <f t="shared" si="126"/>
        <v>0</v>
      </c>
    </row>
    <row r="121" spans="1:82" ht="18" customHeight="1">
      <c r="A121" s="137" t="s">
        <v>28914</v>
      </c>
      <c r="B121" s="137" t="s">
        <v>27856</v>
      </c>
      <c r="C121" s="137" t="s">
        <v>32101</v>
      </c>
      <c r="D121" s="137" t="s">
        <v>28878</v>
      </c>
      <c r="E121" s="921" t="s">
        <v>28915</v>
      </c>
      <c r="F121" s="138">
        <v>3</v>
      </c>
      <c r="G121" s="858">
        <f t="shared" si="127"/>
        <v>0</v>
      </c>
      <c r="H121" s="901">
        <v>170</v>
      </c>
      <c r="I121" s="641">
        <f t="shared" si="103"/>
        <v>0</v>
      </c>
      <c r="J121" s="125">
        <f t="shared" si="77"/>
        <v>170</v>
      </c>
      <c r="K121" s="139">
        <f t="shared" si="104"/>
        <v>0</v>
      </c>
      <c r="L121" s="902"/>
      <c r="M121" s="903"/>
      <c r="N121" s="903"/>
      <c r="O121" s="904"/>
      <c r="P121" s="434"/>
      <c r="Q121" s="905"/>
      <c r="R121" s="435"/>
      <c r="S121" s="436"/>
      <c r="T121" s="436"/>
      <c r="U121" s="906"/>
      <c r="V121" s="907"/>
      <c r="W121" s="908"/>
      <c r="X121" s="908"/>
      <c r="Y121" s="909"/>
      <c r="Z121" s="918"/>
      <c r="AA121" s="345"/>
      <c r="AB121" s="919"/>
      <c r="AC121" s="913"/>
      <c r="AD121" s="437"/>
      <c r="AE121" s="438"/>
      <c r="AL121" s="914">
        <f t="shared" si="128"/>
        <v>0</v>
      </c>
      <c r="AM121" s="914">
        <f t="shared" si="129"/>
        <v>0</v>
      </c>
      <c r="AN121" s="914">
        <f t="shared" si="130"/>
        <v>0</v>
      </c>
      <c r="AO121" s="914">
        <f t="shared" si="131"/>
        <v>0</v>
      </c>
      <c r="AP121" s="914">
        <f t="shared" si="132"/>
        <v>0</v>
      </c>
      <c r="AQ121" s="914">
        <f t="shared" si="133"/>
        <v>0</v>
      </c>
      <c r="AR121" s="914">
        <f t="shared" si="134"/>
        <v>0</v>
      </c>
      <c r="AS121" s="915"/>
      <c r="AT121" s="915"/>
      <c r="AU121" s="915"/>
      <c r="AV121" s="915"/>
      <c r="AW121" s="915"/>
      <c r="AX121" s="915">
        <v>3</v>
      </c>
      <c r="AY121" s="915"/>
      <c r="AZ121" s="914">
        <f t="shared" si="135"/>
        <v>0</v>
      </c>
      <c r="BA121" s="914">
        <f t="shared" si="136"/>
        <v>0</v>
      </c>
      <c r="BB121" s="914">
        <f t="shared" si="137"/>
        <v>0</v>
      </c>
      <c r="BC121" s="914">
        <f t="shared" si="138"/>
        <v>0</v>
      </c>
      <c r="BD121" s="914">
        <f t="shared" si="139"/>
        <v>0</v>
      </c>
      <c r="BE121" s="914">
        <f t="shared" si="140"/>
        <v>0</v>
      </c>
      <c r="BF121" s="914">
        <f t="shared" si="141"/>
        <v>0</v>
      </c>
      <c r="BG121" s="914">
        <f t="shared" si="142"/>
        <v>0</v>
      </c>
      <c r="BH121" s="914">
        <f t="shared" si="143"/>
        <v>0</v>
      </c>
      <c r="BI121" s="914">
        <f t="shared" si="144"/>
        <v>0</v>
      </c>
      <c r="BJ121" s="914">
        <f t="shared" si="145"/>
        <v>0</v>
      </c>
      <c r="BK121" s="914">
        <f t="shared" si="146"/>
        <v>0</v>
      </c>
      <c r="BL121" s="915"/>
      <c r="BM121" s="915"/>
      <c r="BN121" s="915"/>
      <c r="BO121" s="915">
        <v>1</v>
      </c>
      <c r="BP121" s="915">
        <v>2</v>
      </c>
      <c r="BQ121" s="915"/>
      <c r="BR121" s="915"/>
      <c r="BS121" s="915"/>
      <c r="BT121" s="915"/>
      <c r="BU121" s="915"/>
      <c r="BV121" s="915"/>
      <c r="BW121" s="915"/>
      <c r="BY121" s="131">
        <v>9</v>
      </c>
      <c r="BZ121" s="916">
        <f t="shared" si="124"/>
        <v>0</v>
      </c>
      <c r="CB121" s="136">
        <v>1.71</v>
      </c>
      <c r="CC121" s="914">
        <f t="shared" si="125"/>
        <v>0</v>
      </c>
      <c r="CD121" s="920">
        <f t="shared" si="126"/>
        <v>0</v>
      </c>
    </row>
    <row r="122" spans="1:82" ht="18" customHeight="1">
      <c r="A122" s="137" t="s">
        <v>28916</v>
      </c>
      <c r="B122" s="137" t="s">
        <v>27857</v>
      </c>
      <c r="C122" s="137" t="s">
        <v>32102</v>
      </c>
      <c r="D122" s="137" t="s">
        <v>28878</v>
      </c>
      <c r="E122" s="921" t="s">
        <v>28917</v>
      </c>
      <c r="F122" s="138">
        <v>3</v>
      </c>
      <c r="G122" s="858">
        <f t="shared" si="127"/>
        <v>0</v>
      </c>
      <c r="H122" s="901">
        <v>170</v>
      </c>
      <c r="I122" s="641">
        <f t="shared" si="103"/>
        <v>0</v>
      </c>
      <c r="J122" s="125">
        <f t="shared" si="77"/>
        <v>170</v>
      </c>
      <c r="K122" s="139">
        <f t="shared" si="104"/>
        <v>0</v>
      </c>
      <c r="L122" s="902"/>
      <c r="M122" s="903"/>
      <c r="N122" s="903"/>
      <c r="O122" s="904"/>
      <c r="P122" s="434"/>
      <c r="Q122" s="905"/>
      <c r="R122" s="435"/>
      <c r="S122" s="436"/>
      <c r="T122" s="436"/>
      <c r="U122" s="906"/>
      <c r="V122" s="907"/>
      <c r="W122" s="908"/>
      <c r="X122" s="908"/>
      <c r="Y122" s="909"/>
      <c r="Z122" s="918"/>
      <c r="AA122" s="345"/>
      <c r="AB122" s="919"/>
      <c r="AC122" s="913"/>
      <c r="AD122" s="437"/>
      <c r="AE122" s="438"/>
      <c r="AL122" s="914">
        <f t="shared" si="128"/>
        <v>0</v>
      </c>
      <c r="AM122" s="914">
        <f t="shared" si="129"/>
        <v>0</v>
      </c>
      <c r="AN122" s="914">
        <f t="shared" si="130"/>
        <v>0</v>
      </c>
      <c r="AO122" s="914">
        <f t="shared" si="131"/>
        <v>0</v>
      </c>
      <c r="AP122" s="914">
        <f t="shared" si="132"/>
        <v>0</v>
      </c>
      <c r="AQ122" s="914">
        <f t="shared" si="133"/>
        <v>0</v>
      </c>
      <c r="AR122" s="914">
        <f t="shared" si="134"/>
        <v>0</v>
      </c>
      <c r="AS122" s="915"/>
      <c r="AT122" s="915"/>
      <c r="AU122" s="915"/>
      <c r="AV122" s="915"/>
      <c r="AW122" s="915"/>
      <c r="AX122" s="915">
        <v>3</v>
      </c>
      <c r="AY122" s="915"/>
      <c r="AZ122" s="914">
        <f t="shared" si="135"/>
        <v>0</v>
      </c>
      <c r="BA122" s="914">
        <f t="shared" si="136"/>
        <v>0</v>
      </c>
      <c r="BB122" s="914">
        <f t="shared" si="137"/>
        <v>0</v>
      </c>
      <c r="BC122" s="914">
        <f t="shared" si="138"/>
        <v>0</v>
      </c>
      <c r="BD122" s="914">
        <f t="shared" si="139"/>
        <v>0</v>
      </c>
      <c r="BE122" s="914">
        <f t="shared" si="140"/>
        <v>0</v>
      </c>
      <c r="BF122" s="914">
        <f t="shared" si="141"/>
        <v>0</v>
      </c>
      <c r="BG122" s="914">
        <f t="shared" si="142"/>
        <v>0</v>
      </c>
      <c r="BH122" s="914">
        <f t="shared" si="143"/>
        <v>0</v>
      </c>
      <c r="BI122" s="914">
        <f t="shared" si="144"/>
        <v>0</v>
      </c>
      <c r="BJ122" s="914">
        <f t="shared" si="145"/>
        <v>0</v>
      </c>
      <c r="BK122" s="914">
        <f t="shared" si="146"/>
        <v>0</v>
      </c>
      <c r="BL122" s="915"/>
      <c r="BM122" s="915"/>
      <c r="BN122" s="915"/>
      <c r="BO122" s="915">
        <v>2</v>
      </c>
      <c r="BP122" s="915">
        <v>1</v>
      </c>
      <c r="BQ122" s="915"/>
      <c r="BR122" s="915"/>
      <c r="BS122" s="915"/>
      <c r="BT122" s="915"/>
      <c r="BU122" s="915"/>
      <c r="BV122" s="915"/>
      <c r="BW122" s="915"/>
      <c r="BY122" s="131">
        <v>9</v>
      </c>
      <c r="BZ122" s="916">
        <f t="shared" si="124"/>
        <v>0</v>
      </c>
      <c r="CB122" s="136">
        <v>1.67</v>
      </c>
      <c r="CC122" s="914">
        <f t="shared" si="125"/>
        <v>0</v>
      </c>
      <c r="CD122" s="920">
        <f t="shared" si="126"/>
        <v>0</v>
      </c>
    </row>
    <row r="123" spans="1:82" ht="18" customHeight="1">
      <c r="A123" s="137" t="s">
        <v>28918</v>
      </c>
      <c r="B123" s="137" t="s">
        <v>27858</v>
      </c>
      <c r="C123" s="137" t="s">
        <v>32103</v>
      </c>
      <c r="D123" s="137" t="s">
        <v>28878</v>
      </c>
      <c r="E123" s="921" t="s">
        <v>28919</v>
      </c>
      <c r="F123" s="858">
        <v>2</v>
      </c>
      <c r="G123" s="858">
        <f t="shared" ref="G123:G128" si="147">SUM(L123:AE123)</f>
        <v>0</v>
      </c>
      <c r="H123" s="901">
        <v>150</v>
      </c>
      <c r="I123" s="641">
        <f t="shared" si="103"/>
        <v>0</v>
      </c>
      <c r="J123" s="125">
        <f t="shared" si="77"/>
        <v>150</v>
      </c>
      <c r="K123" s="139">
        <f t="shared" si="104"/>
        <v>0</v>
      </c>
      <c r="L123" s="902"/>
      <c r="M123" s="903"/>
      <c r="N123" s="903"/>
      <c r="O123" s="904"/>
      <c r="P123" s="434"/>
      <c r="Q123" s="905"/>
      <c r="R123" s="435"/>
      <c r="S123" s="436"/>
      <c r="T123" s="436"/>
      <c r="U123" s="906"/>
      <c r="V123" s="907"/>
      <c r="W123" s="908"/>
      <c r="X123" s="908"/>
      <c r="Y123" s="909"/>
      <c r="Z123" s="918"/>
      <c r="AA123" s="345"/>
      <c r="AB123" s="919"/>
      <c r="AC123" s="913"/>
      <c r="AD123" s="437"/>
      <c r="AE123" s="438"/>
      <c r="AL123" s="914">
        <f t="shared" si="128"/>
        <v>0</v>
      </c>
      <c r="AM123" s="914">
        <f t="shared" si="129"/>
        <v>0</v>
      </c>
      <c r="AN123" s="914">
        <f t="shared" si="130"/>
        <v>0</v>
      </c>
      <c r="AO123" s="914">
        <f t="shared" si="131"/>
        <v>0</v>
      </c>
      <c r="AP123" s="914">
        <f t="shared" si="132"/>
        <v>0</v>
      </c>
      <c r="AQ123" s="914">
        <f t="shared" si="133"/>
        <v>0</v>
      </c>
      <c r="AR123" s="914">
        <f t="shared" si="134"/>
        <v>0</v>
      </c>
      <c r="AS123" s="915"/>
      <c r="AT123" s="915"/>
      <c r="AU123" s="915"/>
      <c r="AV123" s="915"/>
      <c r="AW123" s="915"/>
      <c r="AX123" s="915"/>
      <c r="AY123" s="915">
        <v>2</v>
      </c>
      <c r="AZ123" s="914">
        <f t="shared" si="112"/>
        <v>0</v>
      </c>
      <c r="BA123" s="914">
        <f t="shared" si="113"/>
        <v>0</v>
      </c>
      <c r="BB123" s="914">
        <f t="shared" si="114"/>
        <v>0</v>
      </c>
      <c r="BC123" s="914">
        <f t="shared" si="115"/>
        <v>0</v>
      </c>
      <c r="BD123" s="914">
        <f t="shared" si="116"/>
        <v>0</v>
      </c>
      <c r="BE123" s="914">
        <f t="shared" si="117"/>
        <v>0</v>
      </c>
      <c r="BF123" s="914">
        <f t="shared" si="118"/>
        <v>0</v>
      </c>
      <c r="BG123" s="914">
        <f t="shared" si="119"/>
        <v>0</v>
      </c>
      <c r="BH123" s="914">
        <f t="shared" si="120"/>
        <v>0</v>
      </c>
      <c r="BI123" s="914">
        <f t="shared" si="121"/>
        <v>0</v>
      </c>
      <c r="BJ123" s="914">
        <f t="shared" si="122"/>
        <v>0</v>
      </c>
      <c r="BK123" s="914">
        <f t="shared" si="123"/>
        <v>0</v>
      </c>
      <c r="BL123" s="915"/>
      <c r="BM123" s="915">
        <v>1</v>
      </c>
      <c r="BN123" s="915">
        <v>4</v>
      </c>
      <c r="BO123" s="915"/>
      <c r="BP123" s="915"/>
      <c r="BQ123" s="915"/>
      <c r="BR123" s="915"/>
      <c r="BS123" s="915"/>
      <c r="BT123" s="915"/>
      <c r="BU123" s="915"/>
      <c r="BV123" s="915"/>
      <c r="BW123" s="915"/>
      <c r="BY123" s="131">
        <v>3</v>
      </c>
      <c r="BZ123" s="916">
        <f t="shared" si="124"/>
        <v>0</v>
      </c>
      <c r="CB123" s="136">
        <v>1.7116662955314199</v>
      </c>
      <c r="CC123" s="914">
        <f t="shared" si="125"/>
        <v>0</v>
      </c>
      <c r="CD123" s="920">
        <f t="shared" si="126"/>
        <v>0</v>
      </c>
    </row>
    <row r="124" spans="1:82" ht="18" customHeight="1">
      <c r="A124" s="137" t="s">
        <v>28920</v>
      </c>
      <c r="B124" s="137" t="s">
        <v>27859</v>
      </c>
      <c r="C124" s="137" t="s">
        <v>32104</v>
      </c>
      <c r="D124" s="137" t="s">
        <v>28878</v>
      </c>
      <c r="E124" s="143" t="s">
        <v>28921</v>
      </c>
      <c r="F124" s="858">
        <v>2</v>
      </c>
      <c r="G124" s="858">
        <f t="shared" si="147"/>
        <v>0</v>
      </c>
      <c r="H124" s="901">
        <v>170</v>
      </c>
      <c r="I124" s="641">
        <f t="shared" si="103"/>
        <v>0</v>
      </c>
      <c r="J124" s="125">
        <f t="shared" si="77"/>
        <v>170</v>
      </c>
      <c r="K124" s="139">
        <f t="shared" si="104"/>
        <v>0</v>
      </c>
      <c r="L124" s="902"/>
      <c r="M124" s="903"/>
      <c r="N124" s="903"/>
      <c r="O124" s="904"/>
      <c r="P124" s="434"/>
      <c r="Q124" s="905"/>
      <c r="R124" s="435"/>
      <c r="S124" s="436"/>
      <c r="T124" s="436"/>
      <c r="U124" s="906"/>
      <c r="V124" s="907"/>
      <c r="W124" s="908"/>
      <c r="X124" s="908"/>
      <c r="Y124" s="909"/>
      <c r="Z124" s="918"/>
      <c r="AA124" s="345"/>
      <c r="AB124" s="919"/>
      <c r="AC124" s="913"/>
      <c r="AD124" s="437"/>
      <c r="AE124" s="438"/>
      <c r="AL124" s="914">
        <f t="shared" si="105"/>
        <v>0</v>
      </c>
      <c r="AM124" s="914">
        <f t="shared" si="106"/>
        <v>0</v>
      </c>
      <c r="AN124" s="914">
        <f t="shared" si="107"/>
        <v>0</v>
      </c>
      <c r="AO124" s="914">
        <f t="shared" si="108"/>
        <v>0</v>
      </c>
      <c r="AP124" s="914">
        <f t="shared" si="109"/>
        <v>0</v>
      </c>
      <c r="AQ124" s="914">
        <f t="shared" si="110"/>
        <v>0</v>
      </c>
      <c r="AR124" s="914">
        <f t="shared" si="111"/>
        <v>0</v>
      </c>
      <c r="AS124" s="915"/>
      <c r="AT124" s="915"/>
      <c r="AU124" s="915"/>
      <c r="AV124" s="915"/>
      <c r="AW124" s="915"/>
      <c r="AX124" s="915"/>
      <c r="AY124" s="915">
        <v>2</v>
      </c>
      <c r="AZ124" s="914">
        <f t="shared" si="112"/>
        <v>0</v>
      </c>
      <c r="BA124" s="914">
        <f t="shared" si="113"/>
        <v>0</v>
      </c>
      <c r="BB124" s="914">
        <f t="shared" si="114"/>
        <v>0</v>
      </c>
      <c r="BC124" s="914">
        <f t="shared" si="115"/>
        <v>0</v>
      </c>
      <c r="BD124" s="914">
        <f t="shared" si="116"/>
        <v>0</v>
      </c>
      <c r="BE124" s="914">
        <f t="shared" si="117"/>
        <v>0</v>
      </c>
      <c r="BF124" s="914">
        <f t="shared" si="118"/>
        <v>0</v>
      </c>
      <c r="BG124" s="914">
        <f t="shared" si="119"/>
        <v>0</v>
      </c>
      <c r="BH124" s="914">
        <f t="shared" si="120"/>
        <v>0</v>
      </c>
      <c r="BI124" s="914">
        <f t="shared" si="121"/>
        <v>0</v>
      </c>
      <c r="BJ124" s="914">
        <f t="shared" si="122"/>
        <v>0</v>
      </c>
      <c r="BK124" s="914">
        <f t="shared" si="123"/>
        <v>0</v>
      </c>
      <c r="BL124" s="915"/>
      <c r="BM124" s="915"/>
      <c r="BN124" s="915"/>
      <c r="BO124" s="915"/>
      <c r="BP124" s="915">
        <v>2</v>
      </c>
      <c r="BQ124" s="915"/>
      <c r="BR124" s="915"/>
      <c r="BS124" s="915"/>
      <c r="BT124" s="915"/>
      <c r="BU124" s="915"/>
      <c r="BV124" s="915"/>
      <c r="BW124" s="915"/>
      <c r="BY124" s="131">
        <v>3</v>
      </c>
      <c r="BZ124" s="916">
        <f t="shared" si="124"/>
        <v>0</v>
      </c>
      <c r="CB124" s="136">
        <v>1.9597563010241315</v>
      </c>
      <c r="CC124" s="914">
        <f t="shared" si="125"/>
        <v>0</v>
      </c>
      <c r="CD124" s="920">
        <f t="shared" si="126"/>
        <v>0</v>
      </c>
    </row>
    <row r="125" spans="1:82" ht="18" customHeight="1">
      <c r="A125" s="137" t="s">
        <v>28922</v>
      </c>
      <c r="B125" s="137" t="s">
        <v>27860</v>
      </c>
      <c r="C125" s="137" t="s">
        <v>32105</v>
      </c>
      <c r="D125" s="137" t="s">
        <v>28878</v>
      </c>
      <c r="E125" s="143" t="s">
        <v>28923</v>
      </c>
      <c r="F125" s="858">
        <v>2</v>
      </c>
      <c r="G125" s="858">
        <f t="shared" si="147"/>
        <v>0</v>
      </c>
      <c r="H125" s="901">
        <v>180</v>
      </c>
      <c r="I125" s="641">
        <f t="shared" si="103"/>
        <v>0</v>
      </c>
      <c r="J125" s="125">
        <f t="shared" si="77"/>
        <v>180</v>
      </c>
      <c r="K125" s="139">
        <f t="shared" si="104"/>
        <v>0</v>
      </c>
      <c r="L125" s="902"/>
      <c r="M125" s="903"/>
      <c r="N125" s="903"/>
      <c r="O125" s="904"/>
      <c r="P125" s="434"/>
      <c r="Q125" s="905"/>
      <c r="R125" s="435"/>
      <c r="S125" s="436"/>
      <c r="T125" s="436"/>
      <c r="U125" s="906"/>
      <c r="V125" s="907"/>
      <c r="W125" s="908"/>
      <c r="X125" s="908"/>
      <c r="Y125" s="909"/>
      <c r="Z125" s="918"/>
      <c r="AA125" s="345"/>
      <c r="AB125" s="919"/>
      <c r="AC125" s="913"/>
      <c r="AD125" s="437"/>
      <c r="AE125" s="438"/>
      <c r="AL125" s="914">
        <f t="shared" si="105"/>
        <v>0</v>
      </c>
      <c r="AM125" s="914">
        <f t="shared" si="106"/>
        <v>0</v>
      </c>
      <c r="AN125" s="914">
        <f t="shared" si="107"/>
        <v>0</v>
      </c>
      <c r="AO125" s="914">
        <f t="shared" si="108"/>
        <v>0</v>
      </c>
      <c r="AP125" s="914">
        <f t="shared" si="109"/>
        <v>0</v>
      </c>
      <c r="AQ125" s="914">
        <f t="shared" si="110"/>
        <v>0</v>
      </c>
      <c r="AR125" s="914">
        <f t="shared" si="111"/>
        <v>0</v>
      </c>
      <c r="AS125" s="915"/>
      <c r="AT125" s="915"/>
      <c r="AU125" s="915"/>
      <c r="AV125" s="915"/>
      <c r="AW125" s="915"/>
      <c r="AX125" s="915"/>
      <c r="AY125" s="915">
        <v>2</v>
      </c>
      <c r="AZ125" s="914">
        <f t="shared" si="112"/>
        <v>0</v>
      </c>
      <c r="BA125" s="914">
        <f t="shared" si="113"/>
        <v>0</v>
      </c>
      <c r="BB125" s="914">
        <f t="shared" si="114"/>
        <v>0</v>
      </c>
      <c r="BC125" s="914">
        <f t="shared" si="115"/>
        <v>0</v>
      </c>
      <c r="BD125" s="914">
        <f t="shared" si="116"/>
        <v>0</v>
      </c>
      <c r="BE125" s="914">
        <f t="shared" si="117"/>
        <v>0</v>
      </c>
      <c r="BF125" s="914">
        <f t="shared" si="118"/>
        <v>0</v>
      </c>
      <c r="BG125" s="914">
        <f t="shared" si="119"/>
        <v>0</v>
      </c>
      <c r="BH125" s="914">
        <f t="shared" si="120"/>
        <v>0</v>
      </c>
      <c r="BI125" s="914">
        <f t="shared" si="121"/>
        <v>0</v>
      </c>
      <c r="BJ125" s="914">
        <f t="shared" si="122"/>
        <v>0</v>
      </c>
      <c r="BK125" s="914">
        <f t="shared" si="123"/>
        <v>0</v>
      </c>
      <c r="BL125" s="915"/>
      <c r="BM125" s="915"/>
      <c r="BN125" s="915"/>
      <c r="BO125" s="915"/>
      <c r="BP125" s="915">
        <v>1</v>
      </c>
      <c r="BQ125" s="915">
        <v>1</v>
      </c>
      <c r="BR125" s="915"/>
      <c r="BS125" s="915"/>
      <c r="BT125" s="915"/>
      <c r="BU125" s="915"/>
      <c r="BV125" s="915"/>
      <c r="BW125" s="915"/>
      <c r="BY125" s="131">
        <v>3</v>
      </c>
      <c r="BZ125" s="916">
        <f t="shared" si="124"/>
        <v>0</v>
      </c>
      <c r="CB125" s="136">
        <v>2.0780217972104618</v>
      </c>
      <c r="CC125" s="914">
        <f t="shared" si="125"/>
        <v>0</v>
      </c>
      <c r="CD125" s="920">
        <f t="shared" si="126"/>
        <v>0</v>
      </c>
    </row>
    <row r="126" spans="1:82" ht="18" customHeight="1">
      <c r="A126" s="137" t="s">
        <v>28924</v>
      </c>
      <c r="B126" s="137" t="s">
        <v>27861</v>
      </c>
      <c r="C126" s="137" t="s">
        <v>32106</v>
      </c>
      <c r="D126" s="137" t="s">
        <v>28878</v>
      </c>
      <c r="E126" s="143" t="s">
        <v>28925</v>
      </c>
      <c r="F126" s="858">
        <v>2</v>
      </c>
      <c r="G126" s="858">
        <f t="shared" si="147"/>
        <v>0</v>
      </c>
      <c r="H126" s="901">
        <v>190</v>
      </c>
      <c r="I126" s="641">
        <f t="shared" si="103"/>
        <v>0</v>
      </c>
      <c r="J126" s="125">
        <f>H126*((1-I126))</f>
        <v>190</v>
      </c>
      <c r="K126" s="139">
        <f t="shared" si="104"/>
        <v>0</v>
      </c>
      <c r="L126" s="902"/>
      <c r="M126" s="903"/>
      <c r="N126" s="903"/>
      <c r="O126" s="904"/>
      <c r="P126" s="434"/>
      <c r="Q126" s="905"/>
      <c r="R126" s="435"/>
      <c r="S126" s="436"/>
      <c r="T126" s="436"/>
      <c r="U126" s="906"/>
      <c r="V126" s="907"/>
      <c r="W126" s="908"/>
      <c r="X126" s="908"/>
      <c r="Y126" s="909"/>
      <c r="Z126" s="918"/>
      <c r="AA126" s="345"/>
      <c r="AB126" s="919"/>
      <c r="AC126" s="913"/>
      <c r="AD126" s="437"/>
      <c r="AE126" s="438"/>
      <c r="AL126" s="914">
        <f t="shared" si="105"/>
        <v>0</v>
      </c>
      <c r="AM126" s="914">
        <f t="shared" si="106"/>
        <v>0</v>
      </c>
      <c r="AN126" s="914">
        <f t="shared" si="107"/>
        <v>0</v>
      </c>
      <c r="AO126" s="914">
        <f t="shared" si="108"/>
        <v>0</v>
      </c>
      <c r="AP126" s="914">
        <f t="shared" si="109"/>
        <v>0</v>
      </c>
      <c r="AQ126" s="914">
        <f t="shared" si="110"/>
        <v>0</v>
      </c>
      <c r="AR126" s="914">
        <f t="shared" si="111"/>
        <v>0</v>
      </c>
      <c r="AS126" s="915"/>
      <c r="AT126" s="915"/>
      <c r="AU126" s="915"/>
      <c r="AV126" s="915"/>
      <c r="AW126" s="915"/>
      <c r="AX126" s="915"/>
      <c r="AY126" s="915">
        <v>2</v>
      </c>
      <c r="AZ126" s="914">
        <f t="shared" si="112"/>
        <v>0</v>
      </c>
      <c r="BA126" s="914">
        <f t="shared" si="113"/>
        <v>0</v>
      </c>
      <c r="BB126" s="914">
        <f t="shared" si="114"/>
        <v>0</v>
      </c>
      <c r="BC126" s="914">
        <f t="shared" si="115"/>
        <v>0</v>
      </c>
      <c r="BD126" s="914">
        <f t="shared" si="116"/>
        <v>0</v>
      </c>
      <c r="BE126" s="914">
        <f t="shared" si="117"/>
        <v>0</v>
      </c>
      <c r="BF126" s="914">
        <f t="shared" si="118"/>
        <v>0</v>
      </c>
      <c r="BG126" s="914">
        <f t="shared" si="119"/>
        <v>0</v>
      </c>
      <c r="BH126" s="914">
        <f t="shared" si="120"/>
        <v>0</v>
      </c>
      <c r="BI126" s="914">
        <f t="shared" si="121"/>
        <v>0</v>
      </c>
      <c r="BJ126" s="914">
        <f t="shared" si="122"/>
        <v>0</v>
      </c>
      <c r="BK126" s="914">
        <f t="shared" si="123"/>
        <v>0</v>
      </c>
      <c r="BL126" s="915"/>
      <c r="BM126" s="915"/>
      <c r="BN126" s="915"/>
      <c r="BO126" s="915"/>
      <c r="BP126" s="915"/>
      <c r="BQ126" s="915">
        <v>1</v>
      </c>
      <c r="BR126" s="915">
        <v>1</v>
      </c>
      <c r="BS126" s="915"/>
      <c r="BT126" s="915"/>
      <c r="BU126" s="915"/>
      <c r="BV126" s="915"/>
      <c r="BW126" s="915"/>
      <c r="BY126" s="131">
        <v>3</v>
      </c>
      <c r="BZ126" s="916">
        <f t="shared" si="124"/>
        <v>0</v>
      </c>
      <c r="CB126" s="136">
        <v>2.2147789668334417</v>
      </c>
      <c r="CC126" s="914">
        <f t="shared" si="125"/>
        <v>0</v>
      </c>
      <c r="CD126" s="920">
        <f t="shared" si="126"/>
        <v>0</v>
      </c>
    </row>
    <row r="127" spans="1:82" ht="18" customHeight="1">
      <c r="A127" s="137" t="s">
        <v>28926</v>
      </c>
      <c r="B127" s="137" t="s">
        <v>27862</v>
      </c>
      <c r="C127" s="137" t="s">
        <v>32107</v>
      </c>
      <c r="D127" s="137" t="s">
        <v>28878</v>
      </c>
      <c r="E127" s="143" t="s">
        <v>28927</v>
      </c>
      <c r="F127" s="858">
        <v>2</v>
      </c>
      <c r="G127" s="858">
        <f t="shared" si="147"/>
        <v>0</v>
      </c>
      <c r="H127" s="901">
        <v>210</v>
      </c>
      <c r="I127" s="641">
        <f t="shared" si="103"/>
        <v>0</v>
      </c>
      <c r="J127" s="125">
        <f>H127*((1-I127))</f>
        <v>210</v>
      </c>
      <c r="K127" s="139">
        <f t="shared" si="104"/>
        <v>0</v>
      </c>
      <c r="L127" s="902"/>
      <c r="M127" s="903"/>
      <c r="N127" s="903"/>
      <c r="O127" s="904"/>
      <c r="P127" s="434"/>
      <c r="Q127" s="905"/>
      <c r="R127" s="435"/>
      <c r="S127" s="436"/>
      <c r="T127" s="436"/>
      <c r="U127" s="906"/>
      <c r="V127" s="907"/>
      <c r="W127" s="908"/>
      <c r="X127" s="908"/>
      <c r="Y127" s="909"/>
      <c r="Z127" s="918"/>
      <c r="AA127" s="345"/>
      <c r="AB127" s="919"/>
      <c r="AC127" s="913"/>
      <c r="AD127" s="437"/>
      <c r="AE127" s="438"/>
      <c r="AL127" s="914">
        <f t="shared" si="105"/>
        <v>0</v>
      </c>
      <c r="AM127" s="914">
        <f t="shared" si="106"/>
        <v>0</v>
      </c>
      <c r="AN127" s="914">
        <f t="shared" si="107"/>
        <v>0</v>
      </c>
      <c r="AO127" s="914">
        <f t="shared" si="108"/>
        <v>0</v>
      </c>
      <c r="AP127" s="914">
        <f t="shared" si="109"/>
        <v>0</v>
      </c>
      <c r="AQ127" s="914">
        <f t="shared" si="110"/>
        <v>0</v>
      </c>
      <c r="AR127" s="914">
        <f t="shared" si="111"/>
        <v>0</v>
      </c>
      <c r="AS127" s="915"/>
      <c r="AT127" s="915"/>
      <c r="AU127" s="915"/>
      <c r="AV127" s="915"/>
      <c r="AW127" s="915"/>
      <c r="AX127" s="915"/>
      <c r="AY127" s="915">
        <v>2</v>
      </c>
      <c r="AZ127" s="914">
        <f t="shared" si="112"/>
        <v>0</v>
      </c>
      <c r="BA127" s="914">
        <f t="shared" si="113"/>
        <v>0</v>
      </c>
      <c r="BB127" s="914">
        <f t="shared" si="114"/>
        <v>0</v>
      </c>
      <c r="BC127" s="914">
        <f t="shared" si="115"/>
        <v>0</v>
      </c>
      <c r="BD127" s="914">
        <f t="shared" si="116"/>
        <v>0</v>
      </c>
      <c r="BE127" s="914">
        <f t="shared" si="117"/>
        <v>0</v>
      </c>
      <c r="BF127" s="914">
        <f t="shared" si="118"/>
        <v>0</v>
      </c>
      <c r="BG127" s="914">
        <f t="shared" si="119"/>
        <v>0</v>
      </c>
      <c r="BH127" s="914">
        <f t="shared" si="120"/>
        <v>0</v>
      </c>
      <c r="BI127" s="914">
        <f t="shared" si="121"/>
        <v>0</v>
      </c>
      <c r="BJ127" s="914">
        <f t="shared" si="122"/>
        <v>0</v>
      </c>
      <c r="BK127" s="914">
        <f t="shared" si="123"/>
        <v>0</v>
      </c>
      <c r="BL127" s="915"/>
      <c r="BM127" s="915"/>
      <c r="BN127" s="915"/>
      <c r="BO127" s="915"/>
      <c r="BP127" s="915"/>
      <c r="BQ127" s="915">
        <v>1</v>
      </c>
      <c r="BR127" s="915">
        <v>1</v>
      </c>
      <c r="BS127" s="915"/>
      <c r="BT127" s="915"/>
      <c r="BU127" s="915"/>
      <c r="BV127" s="915"/>
      <c r="BW127" s="915"/>
      <c r="BY127" s="131">
        <v>3</v>
      </c>
      <c r="BZ127" s="916">
        <f t="shared" si="124"/>
        <v>0</v>
      </c>
      <c r="CB127" s="136">
        <v>2.5901410577049728</v>
      </c>
      <c r="CC127" s="914">
        <f t="shared" si="125"/>
        <v>0</v>
      </c>
      <c r="CD127" s="920">
        <f t="shared" si="126"/>
        <v>0</v>
      </c>
    </row>
    <row r="128" spans="1:82" ht="18" customHeight="1">
      <c r="A128" s="137" t="s">
        <v>28928</v>
      </c>
      <c r="B128" s="137" t="s">
        <v>27863</v>
      </c>
      <c r="C128" s="137" t="s">
        <v>32108</v>
      </c>
      <c r="D128" s="137" t="s">
        <v>28878</v>
      </c>
      <c r="E128" s="143" t="s">
        <v>28929</v>
      </c>
      <c r="F128" s="858">
        <v>1</v>
      </c>
      <c r="G128" s="858">
        <f t="shared" si="147"/>
        <v>0</v>
      </c>
      <c r="H128" s="901">
        <v>110</v>
      </c>
      <c r="I128" s="641">
        <f t="shared" si="103"/>
        <v>0</v>
      </c>
      <c r="J128" s="125">
        <f>H128*((1-I128))</f>
        <v>110</v>
      </c>
      <c r="K128" s="139">
        <f t="shared" si="104"/>
        <v>0</v>
      </c>
      <c r="L128" s="902"/>
      <c r="M128" s="903"/>
      <c r="N128" s="903"/>
      <c r="O128" s="904"/>
      <c r="P128" s="434"/>
      <c r="Q128" s="905"/>
      <c r="R128" s="435"/>
      <c r="S128" s="436"/>
      <c r="T128" s="436"/>
      <c r="U128" s="906"/>
      <c r="V128" s="907"/>
      <c r="W128" s="908"/>
      <c r="X128" s="908"/>
      <c r="Y128" s="909"/>
      <c r="Z128" s="922"/>
      <c r="AA128" s="923"/>
      <c r="AB128" s="924"/>
      <c r="AC128" s="913"/>
      <c r="AD128" s="437"/>
      <c r="AE128" s="438"/>
      <c r="AL128" s="914">
        <f t="shared" si="105"/>
        <v>0</v>
      </c>
      <c r="AM128" s="914">
        <f t="shared" si="106"/>
        <v>0</v>
      </c>
      <c r="AN128" s="914">
        <f t="shared" si="107"/>
        <v>0</v>
      </c>
      <c r="AO128" s="914">
        <f t="shared" si="108"/>
        <v>0</v>
      </c>
      <c r="AP128" s="914">
        <f t="shared" si="109"/>
        <v>0</v>
      </c>
      <c r="AQ128" s="914">
        <f t="shared" si="110"/>
        <v>0</v>
      </c>
      <c r="AR128" s="914">
        <f t="shared" si="111"/>
        <v>0</v>
      </c>
      <c r="AS128" s="915"/>
      <c r="AT128" s="915"/>
      <c r="AU128" s="915"/>
      <c r="AV128" s="915"/>
      <c r="AW128" s="915"/>
      <c r="AX128" s="915"/>
      <c r="AY128" s="915">
        <v>1</v>
      </c>
      <c r="AZ128" s="914">
        <f t="shared" si="112"/>
        <v>0</v>
      </c>
      <c r="BA128" s="914">
        <f t="shared" si="113"/>
        <v>0</v>
      </c>
      <c r="BB128" s="914">
        <f t="shared" si="114"/>
        <v>0</v>
      </c>
      <c r="BC128" s="914">
        <f t="shared" si="115"/>
        <v>0</v>
      </c>
      <c r="BD128" s="914">
        <f t="shared" si="116"/>
        <v>0</v>
      </c>
      <c r="BE128" s="914">
        <f t="shared" si="117"/>
        <v>0</v>
      </c>
      <c r="BF128" s="914">
        <f t="shared" si="118"/>
        <v>0</v>
      </c>
      <c r="BG128" s="914">
        <f t="shared" si="119"/>
        <v>0</v>
      </c>
      <c r="BH128" s="914">
        <f t="shared" si="120"/>
        <v>0</v>
      </c>
      <c r="BI128" s="914">
        <f t="shared" si="121"/>
        <v>0</v>
      </c>
      <c r="BJ128" s="914">
        <f t="shared" si="122"/>
        <v>0</v>
      </c>
      <c r="BK128" s="914">
        <f t="shared" si="123"/>
        <v>0</v>
      </c>
      <c r="BL128" s="915"/>
      <c r="BM128" s="915"/>
      <c r="BN128" s="915"/>
      <c r="BO128" s="915"/>
      <c r="BP128" s="915"/>
      <c r="BQ128" s="915">
        <v>1</v>
      </c>
      <c r="BR128" s="915">
        <v>1</v>
      </c>
      <c r="BS128" s="915"/>
      <c r="BT128" s="915"/>
      <c r="BU128" s="915"/>
      <c r="BV128" s="915"/>
      <c r="BW128" s="915"/>
      <c r="BY128" s="131">
        <v>3</v>
      </c>
      <c r="BZ128" s="916">
        <f t="shared" si="124"/>
        <v>0</v>
      </c>
      <c r="CB128" s="136">
        <v>1.2950705288524864</v>
      </c>
      <c r="CC128" s="914">
        <f t="shared" si="125"/>
        <v>0</v>
      </c>
      <c r="CD128" s="920">
        <f t="shared" si="126"/>
        <v>0</v>
      </c>
    </row>
    <row r="129" spans="1:82" ht="72.75" customHeight="1">
      <c r="A129" s="891" t="s">
        <v>0</v>
      </c>
      <c r="B129" s="891" t="s">
        <v>28839</v>
      </c>
      <c r="C129" s="892" t="s">
        <v>31997</v>
      </c>
      <c r="D129" s="892" t="s">
        <v>32109</v>
      </c>
      <c r="E129" s="925" t="s">
        <v>32109</v>
      </c>
      <c r="F129" s="115"/>
      <c r="G129" s="887"/>
      <c r="H129" s="888"/>
      <c r="I129" s="837"/>
      <c r="J129" s="888"/>
      <c r="K129" s="887"/>
      <c r="L129" s="439"/>
      <c r="M129" s="301"/>
      <c r="N129" s="301"/>
      <c r="O129" s="301"/>
      <c r="P129" s="301"/>
      <c r="Q129" s="302"/>
      <c r="R129" s="926"/>
      <c r="S129" s="301"/>
      <c r="T129" s="301"/>
      <c r="U129" s="448"/>
      <c r="V129" s="448"/>
      <c r="W129" s="448"/>
      <c r="X129" s="448"/>
      <c r="Y129" s="448"/>
      <c r="Z129" s="448"/>
      <c r="AA129" s="448"/>
      <c r="AB129" s="448"/>
      <c r="AC129" s="448"/>
      <c r="AD129" s="448"/>
      <c r="AE129" s="448"/>
      <c r="AL129" s="894" t="s">
        <v>28778</v>
      </c>
      <c r="AM129" s="894" t="s">
        <v>28779</v>
      </c>
      <c r="AN129" s="894" t="s">
        <v>28780</v>
      </c>
      <c r="AO129" s="894" t="s">
        <v>28781</v>
      </c>
      <c r="AP129" s="894" t="s">
        <v>28782</v>
      </c>
      <c r="AQ129" s="894" t="s">
        <v>28783</v>
      </c>
      <c r="AR129" s="894" t="s">
        <v>28784</v>
      </c>
      <c r="AS129" s="895" t="s">
        <v>28778</v>
      </c>
      <c r="AT129" s="895" t="s">
        <v>28779</v>
      </c>
      <c r="AU129" s="895" t="s">
        <v>28780</v>
      </c>
      <c r="AV129" s="895" t="s">
        <v>28781</v>
      </c>
      <c r="AW129" s="895" t="s">
        <v>28782</v>
      </c>
      <c r="AX129" s="895" t="s">
        <v>28783</v>
      </c>
      <c r="AY129" s="895" t="s">
        <v>28784</v>
      </c>
      <c r="AZ129" s="894" t="s">
        <v>28787</v>
      </c>
      <c r="BA129" s="894" t="s">
        <v>28788</v>
      </c>
      <c r="BB129" s="894" t="s">
        <v>28789</v>
      </c>
      <c r="BC129" s="894" t="s">
        <v>28790</v>
      </c>
      <c r="BD129" s="894" t="s">
        <v>28791</v>
      </c>
      <c r="BE129" s="894" t="s">
        <v>28792</v>
      </c>
      <c r="BF129" s="894" t="s">
        <v>28793</v>
      </c>
      <c r="BG129" s="894" t="s">
        <v>28794</v>
      </c>
      <c r="BH129" s="894" t="s">
        <v>28795</v>
      </c>
      <c r="BI129" s="894" t="s">
        <v>28796</v>
      </c>
      <c r="BJ129" s="894" t="s">
        <v>28797</v>
      </c>
      <c r="BK129" s="894" t="s">
        <v>28798</v>
      </c>
      <c r="BL129" s="895" t="s">
        <v>28787</v>
      </c>
      <c r="BM129" s="895" t="s">
        <v>28788</v>
      </c>
      <c r="BN129" s="895" t="s">
        <v>28789</v>
      </c>
      <c r="BO129" s="895" t="s">
        <v>28790</v>
      </c>
      <c r="BP129" s="895" t="s">
        <v>28791</v>
      </c>
      <c r="BQ129" s="895" t="s">
        <v>28792</v>
      </c>
      <c r="BR129" s="895" t="s">
        <v>28793</v>
      </c>
      <c r="BS129" s="895" t="s">
        <v>28794</v>
      </c>
      <c r="BT129" s="895" t="s">
        <v>28795</v>
      </c>
      <c r="BU129" s="895" t="s">
        <v>28796</v>
      </c>
      <c r="BV129" s="896" t="s">
        <v>28797</v>
      </c>
      <c r="BW129" s="895" t="s">
        <v>28866</v>
      </c>
      <c r="BY129" s="122" t="s">
        <v>28867</v>
      </c>
      <c r="BZ129" s="122" t="s">
        <v>28868</v>
      </c>
      <c r="CA129" s="897"/>
      <c r="CB129" s="898" t="s">
        <v>28869</v>
      </c>
      <c r="CC129" s="898" t="s">
        <v>28870</v>
      </c>
      <c r="CD129" s="927" t="s">
        <v>28871</v>
      </c>
    </row>
    <row r="130" spans="1:82" ht="18" customHeight="1">
      <c r="A130" s="928" t="s">
        <v>29107</v>
      </c>
      <c r="B130" s="928" t="s">
        <v>27958</v>
      </c>
      <c r="C130" s="928" t="s">
        <v>32110</v>
      </c>
      <c r="D130" s="928" t="s">
        <v>32109</v>
      </c>
      <c r="E130" s="123" t="s">
        <v>29108</v>
      </c>
      <c r="F130" s="858">
        <v>10</v>
      </c>
      <c r="G130" s="858">
        <f t="shared" ref="G130:G144" si="148">SUM(L130:AE130)</f>
        <v>0</v>
      </c>
      <c r="H130" s="901">
        <v>130</v>
      </c>
      <c r="I130" s="641">
        <f t="shared" ref="I130:I144" si="149">$H$5</f>
        <v>0</v>
      </c>
      <c r="J130" s="125">
        <f t="shared" ref="J130:J144" si="150">H130*((1-I130))</f>
        <v>130</v>
      </c>
      <c r="K130" s="139">
        <f t="shared" ref="K130:K144" si="151">G130*J130</f>
        <v>0</v>
      </c>
      <c r="L130" s="902"/>
      <c r="M130" s="903"/>
      <c r="N130" s="903"/>
      <c r="O130" s="904"/>
      <c r="P130" s="434"/>
      <c r="Q130" s="905"/>
      <c r="R130" s="435"/>
      <c r="S130" s="436"/>
      <c r="T130" s="436"/>
      <c r="U130" s="906"/>
      <c r="V130" s="907"/>
      <c r="W130" s="908"/>
      <c r="X130" s="908"/>
      <c r="Y130" s="909"/>
      <c r="Z130" s="910"/>
      <c r="AA130" s="911"/>
      <c r="AB130" s="912"/>
      <c r="AC130" s="913"/>
      <c r="AD130" s="437"/>
      <c r="AE130" s="438"/>
      <c r="AL130" s="914">
        <f t="shared" ref="AL130:AL146" si="152">AS130*$G130</f>
        <v>0</v>
      </c>
      <c r="AM130" s="914">
        <f t="shared" ref="AM130:AM144" si="153">AT130*$G130</f>
        <v>0</v>
      </c>
      <c r="AN130" s="914">
        <f t="shared" ref="AN130:AN144" si="154">AU130*$G130</f>
        <v>0</v>
      </c>
      <c r="AO130" s="914">
        <f t="shared" ref="AO130:AO144" si="155">AV130*$G130</f>
        <v>0</v>
      </c>
      <c r="AP130" s="914">
        <f t="shared" ref="AP130:AP144" si="156">AW130*$G130</f>
        <v>0</v>
      </c>
      <c r="AQ130" s="914">
        <f t="shared" ref="AQ130:AQ144" si="157">AX130*$G130</f>
        <v>0</v>
      </c>
      <c r="AR130" s="914">
        <f t="shared" ref="AR130:AR144" si="158">AY130*$G130</f>
        <v>0</v>
      </c>
      <c r="AS130" s="915"/>
      <c r="AT130" s="915"/>
      <c r="AU130" s="915">
        <v>10</v>
      </c>
      <c r="AV130" s="915"/>
      <c r="AW130" s="915"/>
      <c r="AX130" s="915"/>
      <c r="AY130" s="915"/>
      <c r="AZ130" s="914">
        <f t="shared" ref="AZ130:AZ146" si="159">BL130*$G130</f>
        <v>0</v>
      </c>
      <c r="BA130" s="914">
        <f t="shared" ref="BA130:BA144" si="160">BM130*$G130</f>
        <v>0</v>
      </c>
      <c r="BB130" s="914">
        <f t="shared" ref="BB130:BB144" si="161">BN130*$G130</f>
        <v>0</v>
      </c>
      <c r="BC130" s="914">
        <f t="shared" ref="BC130:BC144" si="162">BO130*$G130</f>
        <v>0</v>
      </c>
      <c r="BD130" s="914">
        <f t="shared" ref="BD130:BD144" si="163">BP130*$G130</f>
        <v>0</v>
      </c>
      <c r="BE130" s="914">
        <f t="shared" ref="BE130:BE144" si="164">BQ130*$G130</f>
        <v>0</v>
      </c>
      <c r="BF130" s="914">
        <f t="shared" ref="BF130:BF144" si="165">BR130*$G130</f>
        <v>0</v>
      </c>
      <c r="BG130" s="914">
        <f t="shared" ref="BG130:BG144" si="166">BS130*$G130</f>
        <v>0</v>
      </c>
      <c r="BH130" s="914">
        <f t="shared" ref="BH130:BH144" si="167">BT130*$G130</f>
        <v>0</v>
      </c>
      <c r="BI130" s="914">
        <f t="shared" ref="BI130:BI144" si="168">BU130*$G130</f>
        <v>0</v>
      </c>
      <c r="BJ130" s="914">
        <f t="shared" ref="BJ130:BJ144" si="169">BV130*$G130</f>
        <v>0</v>
      </c>
      <c r="BK130" s="914">
        <f t="shared" ref="BK130:BK144" si="170">BW130*$G130</f>
        <v>0</v>
      </c>
      <c r="BL130" s="132"/>
      <c r="BM130" s="132"/>
      <c r="BN130" s="132"/>
      <c r="BO130" s="132"/>
      <c r="BP130" s="132"/>
      <c r="BQ130" s="132"/>
      <c r="BR130" s="132"/>
      <c r="BS130" s="132"/>
      <c r="BT130" s="132"/>
      <c r="BU130" s="132"/>
      <c r="BV130" s="133"/>
      <c r="BW130" s="132"/>
      <c r="BY130" s="131">
        <v>30</v>
      </c>
      <c r="BZ130" s="916">
        <f t="shared" ref="BZ130:BZ144" si="171">$G130*BY130</f>
        <v>0</v>
      </c>
      <c r="CB130" s="917">
        <v>2.1382941176470585</v>
      </c>
      <c r="CC130" s="916">
        <f t="shared" ref="CC130:CC144" si="172">G130</f>
        <v>0</v>
      </c>
      <c r="CD130" s="917">
        <f t="shared" ref="CD130:CD144" si="173">CB130*CC130</f>
        <v>0</v>
      </c>
    </row>
    <row r="131" spans="1:82" ht="18" customHeight="1">
      <c r="A131" s="929" t="s">
        <v>29109</v>
      </c>
      <c r="B131" s="929" t="s">
        <v>27959</v>
      </c>
      <c r="C131" s="929" t="s">
        <v>32111</v>
      </c>
      <c r="D131" s="929" t="s">
        <v>32109</v>
      </c>
      <c r="E131" s="123" t="s">
        <v>29110</v>
      </c>
      <c r="F131" s="858">
        <v>10</v>
      </c>
      <c r="G131" s="858">
        <f t="shared" si="148"/>
        <v>0</v>
      </c>
      <c r="H131" s="901">
        <v>100</v>
      </c>
      <c r="I131" s="641">
        <f t="shared" si="149"/>
        <v>0</v>
      </c>
      <c r="J131" s="125">
        <f t="shared" si="150"/>
        <v>100</v>
      </c>
      <c r="K131" s="139">
        <f t="shared" si="151"/>
        <v>0</v>
      </c>
      <c r="L131" s="902"/>
      <c r="M131" s="903"/>
      <c r="N131" s="903"/>
      <c r="O131" s="904"/>
      <c r="P131" s="434"/>
      <c r="Q131" s="905"/>
      <c r="R131" s="435"/>
      <c r="S131" s="436"/>
      <c r="T131" s="436"/>
      <c r="U131" s="906"/>
      <c r="V131" s="907"/>
      <c r="W131" s="908"/>
      <c r="X131" s="908"/>
      <c r="Y131" s="909"/>
      <c r="Z131" s="918"/>
      <c r="AA131" s="345"/>
      <c r="AB131" s="919"/>
      <c r="AC131" s="913"/>
      <c r="AD131" s="437"/>
      <c r="AE131" s="438"/>
      <c r="AL131" s="914">
        <f t="shared" si="152"/>
        <v>0</v>
      </c>
      <c r="AM131" s="914">
        <f t="shared" si="153"/>
        <v>0</v>
      </c>
      <c r="AN131" s="914">
        <f t="shared" si="154"/>
        <v>0</v>
      </c>
      <c r="AO131" s="914">
        <f t="shared" si="155"/>
        <v>0</v>
      </c>
      <c r="AP131" s="914">
        <f t="shared" si="156"/>
        <v>0</v>
      </c>
      <c r="AQ131" s="914">
        <f t="shared" si="157"/>
        <v>0</v>
      </c>
      <c r="AR131" s="914">
        <f t="shared" si="158"/>
        <v>0</v>
      </c>
      <c r="AS131" s="915"/>
      <c r="AT131" s="915">
        <v>10</v>
      </c>
      <c r="AU131" s="915"/>
      <c r="AV131" s="915"/>
      <c r="AW131" s="915"/>
      <c r="AX131" s="915"/>
      <c r="AY131" s="915"/>
      <c r="AZ131" s="914">
        <f t="shared" si="159"/>
        <v>0</v>
      </c>
      <c r="BA131" s="914">
        <f t="shared" si="160"/>
        <v>0</v>
      </c>
      <c r="BB131" s="914">
        <f t="shared" si="161"/>
        <v>0</v>
      </c>
      <c r="BC131" s="914">
        <f t="shared" si="162"/>
        <v>0</v>
      </c>
      <c r="BD131" s="914">
        <f t="shared" si="163"/>
        <v>0</v>
      </c>
      <c r="BE131" s="914">
        <f t="shared" si="164"/>
        <v>0</v>
      </c>
      <c r="BF131" s="914">
        <f t="shared" si="165"/>
        <v>0</v>
      </c>
      <c r="BG131" s="914">
        <f t="shared" si="166"/>
        <v>0</v>
      </c>
      <c r="BH131" s="914">
        <f t="shared" si="167"/>
        <v>0</v>
      </c>
      <c r="BI131" s="914">
        <f t="shared" si="168"/>
        <v>0</v>
      </c>
      <c r="BJ131" s="914">
        <f t="shared" si="169"/>
        <v>0</v>
      </c>
      <c r="BK131" s="914">
        <f t="shared" si="170"/>
        <v>0</v>
      </c>
      <c r="BL131" s="132">
        <v>10</v>
      </c>
      <c r="BM131" s="132"/>
      <c r="BN131" s="132"/>
      <c r="BO131" s="132"/>
      <c r="BP131" s="132"/>
      <c r="BQ131" s="132"/>
      <c r="BR131" s="132"/>
      <c r="BS131" s="132"/>
      <c r="BT131" s="132"/>
      <c r="BU131" s="132"/>
      <c r="BV131" s="133"/>
      <c r="BW131" s="132"/>
      <c r="BY131" s="131">
        <v>10</v>
      </c>
      <c r="BZ131" s="916">
        <f t="shared" si="171"/>
        <v>0</v>
      </c>
      <c r="CB131" s="920">
        <v>1.2897647058823527</v>
      </c>
      <c r="CC131" s="914">
        <f t="shared" si="172"/>
        <v>0</v>
      </c>
      <c r="CD131" s="920">
        <f t="shared" si="173"/>
        <v>0</v>
      </c>
    </row>
    <row r="132" spans="1:82" ht="18" customHeight="1">
      <c r="A132" s="929" t="s">
        <v>29111</v>
      </c>
      <c r="B132" s="929" t="s">
        <v>27960</v>
      </c>
      <c r="C132" s="929" t="s">
        <v>32112</v>
      </c>
      <c r="D132" s="929" t="s">
        <v>32109</v>
      </c>
      <c r="E132" s="123" t="s">
        <v>28897</v>
      </c>
      <c r="F132" s="858">
        <v>10</v>
      </c>
      <c r="G132" s="858">
        <f t="shared" si="148"/>
        <v>0</v>
      </c>
      <c r="H132" s="901">
        <v>250</v>
      </c>
      <c r="I132" s="641">
        <f t="shared" si="149"/>
        <v>0</v>
      </c>
      <c r="J132" s="125">
        <f t="shared" si="150"/>
        <v>250</v>
      </c>
      <c r="K132" s="139">
        <f t="shared" si="151"/>
        <v>0</v>
      </c>
      <c r="L132" s="902"/>
      <c r="M132" s="903"/>
      <c r="N132" s="903"/>
      <c r="O132" s="904"/>
      <c r="P132" s="434"/>
      <c r="Q132" s="905"/>
      <c r="R132" s="435"/>
      <c r="S132" s="436"/>
      <c r="T132" s="436"/>
      <c r="U132" s="906"/>
      <c r="V132" s="907"/>
      <c r="W132" s="908"/>
      <c r="X132" s="908"/>
      <c r="Y132" s="909"/>
      <c r="Z132" s="918"/>
      <c r="AA132" s="345"/>
      <c r="AB132" s="919"/>
      <c r="AC132" s="913"/>
      <c r="AD132" s="437"/>
      <c r="AE132" s="438"/>
      <c r="AL132" s="914">
        <f t="shared" si="152"/>
        <v>0</v>
      </c>
      <c r="AM132" s="914">
        <f t="shared" si="153"/>
        <v>0</v>
      </c>
      <c r="AN132" s="914">
        <f t="shared" si="154"/>
        <v>0</v>
      </c>
      <c r="AO132" s="914">
        <f t="shared" si="155"/>
        <v>0</v>
      </c>
      <c r="AP132" s="914">
        <f t="shared" si="156"/>
        <v>0</v>
      </c>
      <c r="AQ132" s="914">
        <f t="shared" si="157"/>
        <v>0</v>
      </c>
      <c r="AR132" s="914">
        <f t="shared" si="158"/>
        <v>0</v>
      </c>
      <c r="AS132" s="915"/>
      <c r="AT132" s="915"/>
      <c r="AU132" s="915"/>
      <c r="AV132" s="915">
        <v>10</v>
      </c>
      <c r="AW132" s="915"/>
      <c r="AX132" s="915"/>
      <c r="AY132" s="915"/>
      <c r="AZ132" s="914">
        <f t="shared" si="159"/>
        <v>0</v>
      </c>
      <c r="BA132" s="914">
        <f t="shared" si="160"/>
        <v>0</v>
      </c>
      <c r="BB132" s="914">
        <f t="shared" si="161"/>
        <v>0</v>
      </c>
      <c r="BC132" s="914">
        <f t="shared" si="162"/>
        <v>0</v>
      </c>
      <c r="BD132" s="914">
        <f t="shared" si="163"/>
        <v>0</v>
      </c>
      <c r="BE132" s="914">
        <f t="shared" si="164"/>
        <v>0</v>
      </c>
      <c r="BF132" s="914">
        <f t="shared" si="165"/>
        <v>0</v>
      </c>
      <c r="BG132" s="914">
        <f t="shared" si="166"/>
        <v>0</v>
      </c>
      <c r="BH132" s="914">
        <f t="shared" si="167"/>
        <v>0</v>
      </c>
      <c r="BI132" s="914">
        <f t="shared" si="168"/>
        <v>0</v>
      </c>
      <c r="BJ132" s="914">
        <f t="shared" si="169"/>
        <v>0</v>
      </c>
      <c r="BK132" s="914">
        <f t="shared" si="170"/>
        <v>0</v>
      </c>
      <c r="BL132" s="132"/>
      <c r="BM132" s="132">
        <v>10</v>
      </c>
      <c r="BN132" s="132"/>
      <c r="BO132" s="132"/>
      <c r="BP132" s="132"/>
      <c r="BQ132" s="132"/>
      <c r="BR132" s="132"/>
      <c r="BS132" s="132"/>
      <c r="BT132" s="132"/>
      <c r="BU132" s="132"/>
      <c r="BV132" s="133"/>
      <c r="BW132" s="132"/>
      <c r="BY132" s="131">
        <v>10</v>
      </c>
      <c r="BZ132" s="916">
        <f t="shared" si="171"/>
        <v>0</v>
      </c>
      <c r="CB132" s="920">
        <v>4.4972058823529411</v>
      </c>
      <c r="CC132" s="914">
        <f t="shared" si="172"/>
        <v>0</v>
      </c>
      <c r="CD132" s="920">
        <f t="shared" si="173"/>
        <v>0</v>
      </c>
    </row>
    <row r="133" spans="1:82" ht="18" customHeight="1">
      <c r="A133" s="929" t="s">
        <v>29112</v>
      </c>
      <c r="B133" s="929" t="s">
        <v>27961</v>
      </c>
      <c r="C133" s="929" t="s">
        <v>32113</v>
      </c>
      <c r="D133" s="929" t="s">
        <v>32109</v>
      </c>
      <c r="E133" s="123" t="s">
        <v>28899</v>
      </c>
      <c r="F133" s="858">
        <v>10</v>
      </c>
      <c r="G133" s="858">
        <f t="shared" si="148"/>
        <v>0</v>
      </c>
      <c r="H133" s="901">
        <v>250</v>
      </c>
      <c r="I133" s="641">
        <f t="shared" si="149"/>
        <v>0</v>
      </c>
      <c r="J133" s="125">
        <f t="shared" si="150"/>
        <v>250</v>
      </c>
      <c r="K133" s="139">
        <f t="shared" si="151"/>
        <v>0</v>
      </c>
      <c r="L133" s="902"/>
      <c r="M133" s="903"/>
      <c r="N133" s="903"/>
      <c r="O133" s="904"/>
      <c r="P133" s="434"/>
      <c r="Q133" s="905"/>
      <c r="R133" s="435"/>
      <c r="S133" s="436"/>
      <c r="T133" s="436"/>
      <c r="U133" s="906"/>
      <c r="V133" s="907"/>
      <c r="W133" s="908"/>
      <c r="X133" s="908"/>
      <c r="Y133" s="909"/>
      <c r="Z133" s="918"/>
      <c r="AA133" s="345"/>
      <c r="AB133" s="919"/>
      <c r="AC133" s="913"/>
      <c r="AD133" s="437"/>
      <c r="AE133" s="438"/>
      <c r="AL133" s="914">
        <f t="shared" si="152"/>
        <v>0</v>
      </c>
      <c r="AM133" s="914">
        <f t="shared" si="153"/>
        <v>0</v>
      </c>
      <c r="AN133" s="914">
        <f t="shared" si="154"/>
        <v>0</v>
      </c>
      <c r="AO133" s="914">
        <f t="shared" si="155"/>
        <v>0</v>
      </c>
      <c r="AP133" s="914">
        <f t="shared" si="156"/>
        <v>0</v>
      </c>
      <c r="AQ133" s="914">
        <f t="shared" si="157"/>
        <v>0</v>
      </c>
      <c r="AR133" s="914">
        <f t="shared" si="158"/>
        <v>0</v>
      </c>
      <c r="AS133" s="915"/>
      <c r="AT133" s="915"/>
      <c r="AU133" s="915"/>
      <c r="AV133" s="915">
        <v>10</v>
      </c>
      <c r="AW133" s="915"/>
      <c r="AX133" s="915"/>
      <c r="AY133" s="915"/>
      <c r="AZ133" s="914">
        <f t="shared" si="159"/>
        <v>0</v>
      </c>
      <c r="BA133" s="914">
        <f t="shared" si="160"/>
        <v>0</v>
      </c>
      <c r="BB133" s="914">
        <f t="shared" si="161"/>
        <v>0</v>
      </c>
      <c r="BC133" s="914">
        <f t="shared" si="162"/>
        <v>0</v>
      </c>
      <c r="BD133" s="914">
        <f t="shared" si="163"/>
        <v>0</v>
      </c>
      <c r="BE133" s="914">
        <f t="shared" si="164"/>
        <v>0</v>
      </c>
      <c r="BF133" s="914">
        <f t="shared" si="165"/>
        <v>0</v>
      </c>
      <c r="BG133" s="914">
        <f t="shared" si="166"/>
        <v>0</v>
      </c>
      <c r="BH133" s="914">
        <f t="shared" si="167"/>
        <v>0</v>
      </c>
      <c r="BI133" s="914">
        <f t="shared" si="168"/>
        <v>0</v>
      </c>
      <c r="BJ133" s="914">
        <f t="shared" si="169"/>
        <v>0</v>
      </c>
      <c r="BK133" s="914">
        <f t="shared" si="170"/>
        <v>0</v>
      </c>
      <c r="BL133" s="132"/>
      <c r="BM133" s="132"/>
      <c r="BN133" s="132">
        <v>10</v>
      </c>
      <c r="BO133" s="132"/>
      <c r="BP133" s="132"/>
      <c r="BQ133" s="132"/>
      <c r="BR133" s="132"/>
      <c r="BS133" s="132"/>
      <c r="BT133" s="132"/>
      <c r="BU133" s="132"/>
      <c r="BV133" s="133"/>
      <c r="BW133" s="132"/>
      <c r="BY133" s="131">
        <v>10</v>
      </c>
      <c r="BZ133" s="916">
        <f t="shared" si="171"/>
        <v>0</v>
      </c>
      <c r="CB133" s="920">
        <v>4.7347941176470592</v>
      </c>
      <c r="CC133" s="914">
        <f t="shared" si="172"/>
        <v>0</v>
      </c>
      <c r="CD133" s="920">
        <f t="shared" si="173"/>
        <v>0</v>
      </c>
    </row>
    <row r="134" spans="1:82" ht="18" customHeight="1">
      <c r="A134" s="929" t="s">
        <v>29113</v>
      </c>
      <c r="B134" s="929" t="s">
        <v>27962</v>
      </c>
      <c r="C134" s="929" t="s">
        <v>32114</v>
      </c>
      <c r="D134" s="929" t="s">
        <v>32109</v>
      </c>
      <c r="E134" s="123" t="s">
        <v>28903</v>
      </c>
      <c r="F134" s="858">
        <v>5</v>
      </c>
      <c r="G134" s="858">
        <f t="shared" si="148"/>
        <v>0</v>
      </c>
      <c r="H134" s="901">
        <v>210</v>
      </c>
      <c r="I134" s="641">
        <f t="shared" si="149"/>
        <v>0</v>
      </c>
      <c r="J134" s="125">
        <f t="shared" si="150"/>
        <v>210</v>
      </c>
      <c r="K134" s="139">
        <f t="shared" si="151"/>
        <v>0</v>
      </c>
      <c r="L134" s="902"/>
      <c r="M134" s="903"/>
      <c r="N134" s="903"/>
      <c r="O134" s="904"/>
      <c r="P134" s="434"/>
      <c r="Q134" s="905"/>
      <c r="R134" s="435"/>
      <c r="S134" s="436"/>
      <c r="T134" s="436"/>
      <c r="U134" s="906"/>
      <c r="V134" s="907"/>
      <c r="W134" s="908"/>
      <c r="X134" s="908"/>
      <c r="Y134" s="909"/>
      <c r="Z134" s="918"/>
      <c r="AA134" s="345"/>
      <c r="AB134" s="919"/>
      <c r="AC134" s="913"/>
      <c r="AD134" s="437"/>
      <c r="AE134" s="438"/>
      <c r="AL134" s="914">
        <f t="shared" si="152"/>
        <v>0</v>
      </c>
      <c r="AM134" s="914">
        <f t="shared" si="153"/>
        <v>0</v>
      </c>
      <c r="AN134" s="914">
        <f t="shared" si="154"/>
        <v>0</v>
      </c>
      <c r="AO134" s="914">
        <f t="shared" si="155"/>
        <v>0</v>
      </c>
      <c r="AP134" s="914">
        <f t="shared" si="156"/>
        <v>0</v>
      </c>
      <c r="AQ134" s="914">
        <f t="shared" si="157"/>
        <v>0</v>
      </c>
      <c r="AR134" s="914">
        <f t="shared" si="158"/>
        <v>0</v>
      </c>
      <c r="AS134" s="915"/>
      <c r="AT134" s="915"/>
      <c r="AU134" s="915"/>
      <c r="AV134" s="915"/>
      <c r="AW134" s="915">
        <v>5</v>
      </c>
      <c r="AX134" s="915"/>
      <c r="AY134" s="915"/>
      <c r="AZ134" s="914">
        <f t="shared" si="159"/>
        <v>0</v>
      </c>
      <c r="BA134" s="914">
        <f t="shared" si="160"/>
        <v>0</v>
      </c>
      <c r="BB134" s="914">
        <f t="shared" si="161"/>
        <v>0</v>
      </c>
      <c r="BC134" s="914">
        <f t="shared" si="162"/>
        <v>0</v>
      </c>
      <c r="BD134" s="914">
        <f t="shared" si="163"/>
        <v>0</v>
      </c>
      <c r="BE134" s="914">
        <f t="shared" si="164"/>
        <v>0</v>
      </c>
      <c r="BF134" s="914">
        <f t="shared" si="165"/>
        <v>0</v>
      </c>
      <c r="BG134" s="914">
        <f t="shared" si="166"/>
        <v>0</v>
      </c>
      <c r="BH134" s="914">
        <f t="shared" si="167"/>
        <v>0</v>
      </c>
      <c r="BI134" s="914">
        <f t="shared" si="168"/>
        <v>0</v>
      </c>
      <c r="BJ134" s="914">
        <f t="shared" si="169"/>
        <v>0</v>
      </c>
      <c r="BK134" s="914">
        <f t="shared" si="170"/>
        <v>0</v>
      </c>
      <c r="BL134" s="132"/>
      <c r="BM134" s="132"/>
      <c r="BN134" s="132">
        <v>4</v>
      </c>
      <c r="BO134" s="132">
        <v>1</v>
      </c>
      <c r="BP134" s="132"/>
      <c r="BQ134" s="132"/>
      <c r="BR134" s="132"/>
      <c r="BS134" s="132"/>
      <c r="BT134" s="132"/>
      <c r="BU134" s="132"/>
      <c r="BV134" s="133"/>
      <c r="BW134" s="132"/>
      <c r="BY134" s="131">
        <v>5</v>
      </c>
      <c r="BZ134" s="916">
        <f t="shared" si="171"/>
        <v>0</v>
      </c>
      <c r="CB134" s="920">
        <v>1.8562953559078494</v>
      </c>
      <c r="CC134" s="914">
        <f t="shared" si="172"/>
        <v>0</v>
      </c>
      <c r="CD134" s="920">
        <f t="shared" si="173"/>
        <v>0</v>
      </c>
    </row>
    <row r="135" spans="1:82" ht="18" customHeight="1">
      <c r="A135" s="929" t="s">
        <v>29114</v>
      </c>
      <c r="B135" s="929" t="s">
        <v>27963</v>
      </c>
      <c r="C135" s="929" t="s">
        <v>32115</v>
      </c>
      <c r="D135" s="929" t="s">
        <v>32109</v>
      </c>
      <c r="E135" s="123" t="s">
        <v>28905</v>
      </c>
      <c r="F135" s="858">
        <v>5</v>
      </c>
      <c r="G135" s="858">
        <f t="shared" si="148"/>
        <v>0</v>
      </c>
      <c r="H135" s="901">
        <v>250</v>
      </c>
      <c r="I135" s="641">
        <f t="shared" si="149"/>
        <v>0</v>
      </c>
      <c r="J135" s="125">
        <f t="shared" si="150"/>
        <v>250</v>
      </c>
      <c r="K135" s="139">
        <f t="shared" si="151"/>
        <v>0</v>
      </c>
      <c r="L135" s="902"/>
      <c r="M135" s="903"/>
      <c r="N135" s="903"/>
      <c r="O135" s="904"/>
      <c r="P135" s="434"/>
      <c r="Q135" s="905"/>
      <c r="R135" s="435"/>
      <c r="S135" s="436"/>
      <c r="T135" s="436"/>
      <c r="U135" s="906"/>
      <c r="V135" s="907"/>
      <c r="W135" s="908"/>
      <c r="X135" s="908"/>
      <c r="Y135" s="909"/>
      <c r="Z135" s="918"/>
      <c r="AA135" s="345"/>
      <c r="AB135" s="919"/>
      <c r="AC135" s="913"/>
      <c r="AD135" s="437"/>
      <c r="AE135" s="438"/>
      <c r="AL135" s="914">
        <f t="shared" si="152"/>
        <v>0</v>
      </c>
      <c r="AM135" s="914">
        <f t="shared" si="153"/>
        <v>0</v>
      </c>
      <c r="AN135" s="914">
        <f t="shared" si="154"/>
        <v>0</v>
      </c>
      <c r="AO135" s="914">
        <f t="shared" si="155"/>
        <v>0</v>
      </c>
      <c r="AP135" s="914">
        <f t="shared" si="156"/>
        <v>0</v>
      </c>
      <c r="AQ135" s="914">
        <f t="shared" si="157"/>
        <v>0</v>
      </c>
      <c r="AR135" s="914">
        <f t="shared" si="158"/>
        <v>0</v>
      </c>
      <c r="AS135" s="915"/>
      <c r="AT135" s="915"/>
      <c r="AU135" s="915"/>
      <c r="AV135" s="915"/>
      <c r="AW135" s="915">
        <v>5</v>
      </c>
      <c r="AX135" s="915"/>
      <c r="AY135" s="915"/>
      <c r="AZ135" s="914">
        <f t="shared" si="159"/>
        <v>0</v>
      </c>
      <c r="BA135" s="914">
        <f t="shared" si="160"/>
        <v>0</v>
      </c>
      <c r="BB135" s="914">
        <f t="shared" si="161"/>
        <v>0</v>
      </c>
      <c r="BC135" s="914">
        <f t="shared" si="162"/>
        <v>0</v>
      </c>
      <c r="BD135" s="914">
        <f t="shared" si="163"/>
        <v>0</v>
      </c>
      <c r="BE135" s="914">
        <f t="shared" si="164"/>
        <v>0</v>
      </c>
      <c r="BF135" s="914">
        <f t="shared" si="165"/>
        <v>0</v>
      </c>
      <c r="BG135" s="914">
        <f t="shared" si="166"/>
        <v>0</v>
      </c>
      <c r="BH135" s="914">
        <f t="shared" si="167"/>
        <v>0</v>
      </c>
      <c r="BI135" s="914">
        <f t="shared" si="168"/>
        <v>0</v>
      </c>
      <c r="BJ135" s="914">
        <f t="shared" si="169"/>
        <v>0</v>
      </c>
      <c r="BK135" s="914">
        <f t="shared" si="170"/>
        <v>0</v>
      </c>
      <c r="BL135" s="132"/>
      <c r="BM135" s="132"/>
      <c r="BN135" s="132">
        <v>5</v>
      </c>
      <c r="BO135" s="132"/>
      <c r="BP135" s="132"/>
      <c r="BQ135" s="132"/>
      <c r="BR135" s="132"/>
      <c r="BS135" s="132"/>
      <c r="BT135" s="132"/>
      <c r="BU135" s="132"/>
      <c r="BV135" s="133"/>
      <c r="BW135" s="132"/>
      <c r="BY135" s="131">
        <v>5</v>
      </c>
      <c r="BZ135" s="916">
        <f t="shared" si="171"/>
        <v>0</v>
      </c>
      <c r="CB135" s="920">
        <v>2.1103011994631671</v>
      </c>
      <c r="CC135" s="914">
        <f t="shared" si="172"/>
        <v>0</v>
      </c>
      <c r="CD135" s="920">
        <f t="shared" si="173"/>
        <v>0</v>
      </c>
    </row>
    <row r="136" spans="1:82" ht="18" customHeight="1">
      <c r="A136" s="929" t="s">
        <v>29115</v>
      </c>
      <c r="B136" s="929" t="s">
        <v>27964</v>
      </c>
      <c r="C136" s="929" t="s">
        <v>32116</v>
      </c>
      <c r="D136" s="929" t="s">
        <v>32109</v>
      </c>
      <c r="E136" s="123" t="s">
        <v>28907</v>
      </c>
      <c r="F136" s="858">
        <v>5</v>
      </c>
      <c r="G136" s="858">
        <f t="shared" si="148"/>
        <v>0</v>
      </c>
      <c r="H136" s="901">
        <v>300</v>
      </c>
      <c r="I136" s="641">
        <f t="shared" si="149"/>
        <v>0</v>
      </c>
      <c r="J136" s="125">
        <f t="shared" si="150"/>
        <v>300</v>
      </c>
      <c r="K136" s="139">
        <f t="shared" si="151"/>
        <v>0</v>
      </c>
      <c r="L136" s="902"/>
      <c r="M136" s="903"/>
      <c r="N136" s="903"/>
      <c r="O136" s="904"/>
      <c r="P136" s="434"/>
      <c r="Q136" s="905"/>
      <c r="R136" s="435"/>
      <c r="S136" s="436"/>
      <c r="T136" s="436"/>
      <c r="U136" s="906"/>
      <c r="V136" s="907"/>
      <c r="W136" s="908"/>
      <c r="X136" s="908"/>
      <c r="Y136" s="909"/>
      <c r="Z136" s="918"/>
      <c r="AA136" s="345"/>
      <c r="AB136" s="919"/>
      <c r="AC136" s="913"/>
      <c r="AD136" s="437"/>
      <c r="AE136" s="438"/>
      <c r="AL136" s="914">
        <f t="shared" si="152"/>
        <v>0</v>
      </c>
      <c r="AM136" s="914">
        <f t="shared" si="153"/>
        <v>0</v>
      </c>
      <c r="AN136" s="914">
        <f t="shared" si="154"/>
        <v>0</v>
      </c>
      <c r="AO136" s="914">
        <f t="shared" si="155"/>
        <v>0</v>
      </c>
      <c r="AP136" s="914">
        <f t="shared" si="156"/>
        <v>0</v>
      </c>
      <c r="AQ136" s="914">
        <f t="shared" si="157"/>
        <v>0</v>
      </c>
      <c r="AR136" s="914">
        <f t="shared" si="158"/>
        <v>0</v>
      </c>
      <c r="AS136" s="915"/>
      <c r="AT136" s="915"/>
      <c r="AU136" s="915"/>
      <c r="AV136" s="915"/>
      <c r="AW136" s="915">
        <v>5</v>
      </c>
      <c r="AX136" s="915"/>
      <c r="AY136" s="915"/>
      <c r="AZ136" s="914">
        <f t="shared" si="159"/>
        <v>0</v>
      </c>
      <c r="BA136" s="914">
        <f t="shared" si="160"/>
        <v>0</v>
      </c>
      <c r="BB136" s="914">
        <f t="shared" si="161"/>
        <v>0</v>
      </c>
      <c r="BC136" s="914">
        <f t="shared" si="162"/>
        <v>0</v>
      </c>
      <c r="BD136" s="914">
        <f t="shared" si="163"/>
        <v>0</v>
      </c>
      <c r="BE136" s="914">
        <f t="shared" si="164"/>
        <v>0</v>
      </c>
      <c r="BF136" s="914">
        <f t="shared" si="165"/>
        <v>0</v>
      </c>
      <c r="BG136" s="914">
        <f t="shared" si="166"/>
        <v>0</v>
      </c>
      <c r="BH136" s="914">
        <f t="shared" si="167"/>
        <v>0</v>
      </c>
      <c r="BI136" s="914">
        <f t="shared" si="168"/>
        <v>0</v>
      </c>
      <c r="BJ136" s="914">
        <f t="shared" si="169"/>
        <v>0</v>
      </c>
      <c r="BK136" s="914">
        <f t="shared" si="170"/>
        <v>0</v>
      </c>
      <c r="BL136" s="132"/>
      <c r="BM136" s="132"/>
      <c r="BN136" s="132">
        <v>5</v>
      </c>
      <c r="BO136" s="132"/>
      <c r="BP136" s="132"/>
      <c r="BQ136" s="132"/>
      <c r="BR136" s="132"/>
      <c r="BS136" s="132"/>
      <c r="BT136" s="132"/>
      <c r="BU136" s="132"/>
      <c r="BV136" s="133"/>
      <c r="BW136" s="132"/>
      <c r="BY136" s="131">
        <v>5</v>
      </c>
      <c r="BZ136" s="916">
        <f t="shared" si="171"/>
        <v>0</v>
      </c>
      <c r="CB136" s="920">
        <v>2.5585777740375777</v>
      </c>
      <c r="CC136" s="914">
        <f t="shared" si="172"/>
        <v>0</v>
      </c>
      <c r="CD136" s="920">
        <f t="shared" si="173"/>
        <v>0</v>
      </c>
    </row>
    <row r="137" spans="1:82" ht="18" customHeight="1">
      <c r="A137" s="929" t="s">
        <v>29116</v>
      </c>
      <c r="B137" s="929" t="s">
        <v>27965</v>
      </c>
      <c r="C137" s="929" t="s">
        <v>32117</v>
      </c>
      <c r="D137" s="929" t="s">
        <v>32109</v>
      </c>
      <c r="E137" s="123" t="s">
        <v>29117</v>
      </c>
      <c r="F137" s="858">
        <v>5</v>
      </c>
      <c r="G137" s="858">
        <f t="shared" si="148"/>
        <v>0</v>
      </c>
      <c r="H137" s="901">
        <v>240</v>
      </c>
      <c r="I137" s="641">
        <f t="shared" si="149"/>
        <v>0</v>
      </c>
      <c r="J137" s="125">
        <f t="shared" si="150"/>
        <v>240</v>
      </c>
      <c r="K137" s="139">
        <f t="shared" si="151"/>
        <v>0</v>
      </c>
      <c r="L137" s="902"/>
      <c r="M137" s="903"/>
      <c r="N137" s="903"/>
      <c r="O137" s="904"/>
      <c r="P137" s="434"/>
      <c r="Q137" s="905"/>
      <c r="R137" s="435"/>
      <c r="S137" s="436"/>
      <c r="T137" s="436"/>
      <c r="U137" s="906"/>
      <c r="V137" s="907"/>
      <c r="W137" s="908"/>
      <c r="X137" s="908"/>
      <c r="Y137" s="909"/>
      <c r="Z137" s="918"/>
      <c r="AA137" s="345"/>
      <c r="AB137" s="919"/>
      <c r="AC137" s="913"/>
      <c r="AD137" s="437"/>
      <c r="AE137" s="438"/>
      <c r="AL137" s="914">
        <f t="shared" si="152"/>
        <v>0</v>
      </c>
      <c r="AM137" s="914">
        <f t="shared" si="153"/>
        <v>0</v>
      </c>
      <c r="AN137" s="914">
        <f t="shared" si="154"/>
        <v>0</v>
      </c>
      <c r="AO137" s="914">
        <f t="shared" si="155"/>
        <v>0</v>
      </c>
      <c r="AP137" s="914">
        <f t="shared" si="156"/>
        <v>0</v>
      </c>
      <c r="AQ137" s="914">
        <f t="shared" si="157"/>
        <v>0</v>
      </c>
      <c r="AR137" s="914">
        <f t="shared" si="158"/>
        <v>0</v>
      </c>
      <c r="AS137" s="915"/>
      <c r="AT137" s="915"/>
      <c r="AU137" s="915"/>
      <c r="AV137" s="915"/>
      <c r="AW137" s="915">
        <v>5</v>
      </c>
      <c r="AX137" s="915"/>
      <c r="AY137" s="915"/>
      <c r="AZ137" s="914">
        <f t="shared" si="159"/>
        <v>0</v>
      </c>
      <c r="BA137" s="914">
        <f t="shared" si="160"/>
        <v>0</v>
      </c>
      <c r="BB137" s="914">
        <f t="shared" si="161"/>
        <v>0</v>
      </c>
      <c r="BC137" s="914">
        <f t="shared" si="162"/>
        <v>0</v>
      </c>
      <c r="BD137" s="914">
        <f t="shared" si="163"/>
        <v>0</v>
      </c>
      <c r="BE137" s="914">
        <f t="shared" si="164"/>
        <v>0</v>
      </c>
      <c r="BF137" s="914">
        <f t="shared" si="165"/>
        <v>0</v>
      </c>
      <c r="BG137" s="914">
        <f t="shared" si="166"/>
        <v>0</v>
      </c>
      <c r="BH137" s="914">
        <f t="shared" si="167"/>
        <v>0</v>
      </c>
      <c r="BI137" s="914">
        <f t="shared" si="168"/>
        <v>0</v>
      </c>
      <c r="BJ137" s="914">
        <f t="shared" si="169"/>
        <v>0</v>
      </c>
      <c r="BK137" s="914">
        <f t="shared" si="170"/>
        <v>0</v>
      </c>
      <c r="BL137" s="132"/>
      <c r="BM137" s="132"/>
      <c r="BN137" s="132">
        <v>4</v>
      </c>
      <c r="BO137" s="132">
        <v>1</v>
      </c>
      <c r="BP137" s="132"/>
      <c r="BQ137" s="132"/>
      <c r="BR137" s="132"/>
      <c r="BS137" s="132"/>
      <c r="BT137" s="132"/>
      <c r="BU137" s="132"/>
      <c r="BV137" s="133"/>
      <c r="BW137" s="132"/>
      <c r="BY137" s="131">
        <v>6</v>
      </c>
      <c r="BZ137" s="916">
        <f t="shared" si="171"/>
        <v>0</v>
      </c>
      <c r="CB137" s="920">
        <v>2.2623498492348211</v>
      </c>
      <c r="CC137" s="914">
        <f t="shared" si="172"/>
        <v>0</v>
      </c>
      <c r="CD137" s="920">
        <f t="shared" si="173"/>
        <v>0</v>
      </c>
    </row>
    <row r="138" spans="1:82" ht="18" customHeight="1">
      <c r="A138" s="929" t="s">
        <v>29118</v>
      </c>
      <c r="B138" s="929" t="s">
        <v>27966</v>
      </c>
      <c r="C138" s="929" t="s">
        <v>32118</v>
      </c>
      <c r="D138" s="929" t="s">
        <v>32109</v>
      </c>
      <c r="E138" s="123" t="s">
        <v>28909</v>
      </c>
      <c r="F138" s="858">
        <v>5</v>
      </c>
      <c r="G138" s="858">
        <f t="shared" si="148"/>
        <v>0</v>
      </c>
      <c r="H138" s="901">
        <v>350</v>
      </c>
      <c r="I138" s="641">
        <f t="shared" si="149"/>
        <v>0</v>
      </c>
      <c r="J138" s="125">
        <f t="shared" si="150"/>
        <v>350</v>
      </c>
      <c r="K138" s="139">
        <f t="shared" si="151"/>
        <v>0</v>
      </c>
      <c r="L138" s="902"/>
      <c r="M138" s="903"/>
      <c r="N138" s="903"/>
      <c r="O138" s="904"/>
      <c r="P138" s="434"/>
      <c r="Q138" s="905"/>
      <c r="R138" s="435"/>
      <c r="S138" s="436"/>
      <c r="T138" s="436"/>
      <c r="U138" s="906"/>
      <c r="V138" s="907"/>
      <c r="W138" s="908"/>
      <c r="X138" s="908"/>
      <c r="Y138" s="909"/>
      <c r="Z138" s="918"/>
      <c r="AA138" s="345"/>
      <c r="AB138" s="919"/>
      <c r="AC138" s="913"/>
      <c r="AD138" s="437"/>
      <c r="AE138" s="438"/>
      <c r="AL138" s="914">
        <f t="shared" si="152"/>
        <v>0</v>
      </c>
      <c r="AM138" s="914">
        <f t="shared" si="153"/>
        <v>0</v>
      </c>
      <c r="AN138" s="914">
        <f t="shared" si="154"/>
        <v>0</v>
      </c>
      <c r="AO138" s="914">
        <f t="shared" si="155"/>
        <v>0</v>
      </c>
      <c r="AP138" s="914">
        <f t="shared" si="156"/>
        <v>0</v>
      </c>
      <c r="AQ138" s="914">
        <f t="shared" si="157"/>
        <v>0</v>
      </c>
      <c r="AR138" s="914">
        <f t="shared" si="158"/>
        <v>0</v>
      </c>
      <c r="AS138" s="915"/>
      <c r="AT138" s="915"/>
      <c r="AU138" s="915"/>
      <c r="AV138" s="915"/>
      <c r="AW138" s="915"/>
      <c r="AX138" s="915">
        <v>5</v>
      </c>
      <c r="AY138" s="915"/>
      <c r="AZ138" s="914">
        <f t="shared" si="159"/>
        <v>0</v>
      </c>
      <c r="BA138" s="914">
        <f t="shared" si="160"/>
        <v>0</v>
      </c>
      <c r="BB138" s="914">
        <f t="shared" si="161"/>
        <v>0</v>
      </c>
      <c r="BC138" s="914">
        <f t="shared" si="162"/>
        <v>0</v>
      </c>
      <c r="BD138" s="914">
        <f t="shared" si="163"/>
        <v>0</v>
      </c>
      <c r="BE138" s="914">
        <f t="shared" si="164"/>
        <v>0</v>
      </c>
      <c r="BF138" s="914">
        <f t="shared" si="165"/>
        <v>0</v>
      </c>
      <c r="BG138" s="914">
        <f t="shared" si="166"/>
        <v>0</v>
      </c>
      <c r="BH138" s="914">
        <f t="shared" si="167"/>
        <v>0</v>
      </c>
      <c r="BI138" s="914">
        <f t="shared" si="168"/>
        <v>0</v>
      </c>
      <c r="BJ138" s="914">
        <f t="shared" si="169"/>
        <v>0</v>
      </c>
      <c r="BK138" s="914">
        <f t="shared" si="170"/>
        <v>0</v>
      </c>
      <c r="BL138" s="132"/>
      <c r="BM138" s="132"/>
      <c r="BN138" s="132"/>
      <c r="BO138" s="132">
        <v>4</v>
      </c>
      <c r="BP138" s="132">
        <v>1</v>
      </c>
      <c r="BQ138" s="132"/>
      <c r="BR138" s="132"/>
      <c r="BS138" s="132"/>
      <c r="BT138" s="132"/>
      <c r="BU138" s="132"/>
      <c r="BV138" s="133"/>
      <c r="BW138" s="132"/>
      <c r="BY138" s="131">
        <v>13</v>
      </c>
      <c r="BZ138" s="916">
        <f t="shared" si="171"/>
        <v>0</v>
      </c>
      <c r="CB138" s="920">
        <v>3.628903976478596</v>
      </c>
      <c r="CC138" s="914">
        <f t="shared" si="172"/>
        <v>0</v>
      </c>
      <c r="CD138" s="920">
        <f t="shared" si="173"/>
        <v>0</v>
      </c>
    </row>
    <row r="139" spans="1:82" ht="18" customHeight="1">
      <c r="A139" s="929" t="s">
        <v>29119</v>
      </c>
      <c r="B139" s="929" t="s">
        <v>27967</v>
      </c>
      <c r="C139" s="929" t="s">
        <v>32119</v>
      </c>
      <c r="D139" s="929" t="s">
        <v>32109</v>
      </c>
      <c r="E139" s="123" t="s">
        <v>28911</v>
      </c>
      <c r="F139" s="858">
        <v>5</v>
      </c>
      <c r="G139" s="858">
        <f t="shared" si="148"/>
        <v>0</v>
      </c>
      <c r="H139" s="901">
        <v>450</v>
      </c>
      <c r="I139" s="641">
        <f t="shared" si="149"/>
        <v>0</v>
      </c>
      <c r="J139" s="125">
        <f t="shared" si="150"/>
        <v>450</v>
      </c>
      <c r="K139" s="139">
        <f t="shared" si="151"/>
        <v>0</v>
      </c>
      <c r="L139" s="902"/>
      <c r="M139" s="903"/>
      <c r="N139" s="903"/>
      <c r="O139" s="904"/>
      <c r="P139" s="434"/>
      <c r="Q139" s="905"/>
      <c r="R139" s="435"/>
      <c r="S139" s="436"/>
      <c r="T139" s="436"/>
      <c r="U139" s="906"/>
      <c r="V139" s="907"/>
      <c r="W139" s="908"/>
      <c r="X139" s="908"/>
      <c r="Y139" s="909"/>
      <c r="Z139" s="918"/>
      <c r="AA139" s="345"/>
      <c r="AB139" s="919"/>
      <c r="AC139" s="913"/>
      <c r="AD139" s="437"/>
      <c r="AE139" s="438"/>
      <c r="AL139" s="914">
        <f t="shared" si="152"/>
        <v>0</v>
      </c>
      <c r="AM139" s="914">
        <f t="shared" si="153"/>
        <v>0</v>
      </c>
      <c r="AN139" s="914">
        <f t="shared" si="154"/>
        <v>0</v>
      </c>
      <c r="AO139" s="914">
        <f t="shared" si="155"/>
        <v>0</v>
      </c>
      <c r="AP139" s="914">
        <f t="shared" si="156"/>
        <v>0</v>
      </c>
      <c r="AQ139" s="914">
        <f t="shared" si="157"/>
        <v>0</v>
      </c>
      <c r="AR139" s="914">
        <f t="shared" si="158"/>
        <v>0</v>
      </c>
      <c r="AS139" s="915"/>
      <c r="AT139" s="915"/>
      <c r="AU139" s="915"/>
      <c r="AV139" s="915"/>
      <c r="AW139" s="915"/>
      <c r="AX139" s="915">
        <v>5</v>
      </c>
      <c r="AY139" s="915"/>
      <c r="AZ139" s="914">
        <f t="shared" si="159"/>
        <v>0</v>
      </c>
      <c r="BA139" s="914">
        <f t="shared" si="160"/>
        <v>0</v>
      </c>
      <c r="BB139" s="914">
        <f t="shared" si="161"/>
        <v>0</v>
      </c>
      <c r="BC139" s="914">
        <f t="shared" si="162"/>
        <v>0</v>
      </c>
      <c r="BD139" s="914">
        <f t="shared" si="163"/>
        <v>0</v>
      </c>
      <c r="BE139" s="914">
        <f t="shared" si="164"/>
        <v>0</v>
      </c>
      <c r="BF139" s="914">
        <f t="shared" si="165"/>
        <v>0</v>
      </c>
      <c r="BG139" s="914">
        <f t="shared" si="166"/>
        <v>0</v>
      </c>
      <c r="BH139" s="914">
        <f t="shared" si="167"/>
        <v>0</v>
      </c>
      <c r="BI139" s="914">
        <f t="shared" si="168"/>
        <v>0</v>
      </c>
      <c r="BJ139" s="914">
        <f t="shared" si="169"/>
        <v>0</v>
      </c>
      <c r="BK139" s="914">
        <f t="shared" si="170"/>
        <v>0</v>
      </c>
      <c r="BL139" s="132"/>
      <c r="BM139" s="132"/>
      <c r="BN139" s="132">
        <v>3</v>
      </c>
      <c r="BO139" s="132">
        <v>2</v>
      </c>
      <c r="BP139" s="132"/>
      <c r="BQ139" s="132"/>
      <c r="BR139" s="132"/>
      <c r="BS139" s="132"/>
      <c r="BT139" s="132"/>
      <c r="BU139" s="132"/>
      <c r="BV139" s="133"/>
      <c r="BW139" s="132"/>
      <c r="BY139" s="131">
        <v>10</v>
      </c>
      <c r="BZ139" s="916">
        <f t="shared" si="171"/>
        <v>0</v>
      </c>
      <c r="CB139" s="920">
        <v>4.1422175877640752</v>
      </c>
      <c r="CC139" s="914">
        <f t="shared" si="172"/>
        <v>0</v>
      </c>
      <c r="CD139" s="920">
        <f t="shared" si="173"/>
        <v>0</v>
      </c>
    </row>
    <row r="140" spans="1:82" ht="18" customHeight="1">
      <c r="A140" s="929" t="s">
        <v>29120</v>
      </c>
      <c r="B140" s="929" t="s">
        <v>27968</v>
      </c>
      <c r="C140" s="929" t="s">
        <v>32120</v>
      </c>
      <c r="D140" s="929" t="s">
        <v>32109</v>
      </c>
      <c r="E140" s="123" t="s">
        <v>28919</v>
      </c>
      <c r="F140" s="858">
        <v>3</v>
      </c>
      <c r="G140" s="858">
        <f t="shared" si="148"/>
        <v>0</v>
      </c>
      <c r="H140" s="901">
        <v>400</v>
      </c>
      <c r="I140" s="641">
        <f t="shared" si="149"/>
        <v>0</v>
      </c>
      <c r="J140" s="125">
        <f t="shared" si="150"/>
        <v>400</v>
      </c>
      <c r="K140" s="139">
        <f t="shared" si="151"/>
        <v>0</v>
      </c>
      <c r="L140" s="902"/>
      <c r="M140" s="903"/>
      <c r="N140" s="903"/>
      <c r="O140" s="904"/>
      <c r="P140" s="434"/>
      <c r="Q140" s="905"/>
      <c r="R140" s="435"/>
      <c r="S140" s="436"/>
      <c r="T140" s="436"/>
      <c r="U140" s="906"/>
      <c r="V140" s="907"/>
      <c r="W140" s="908"/>
      <c r="X140" s="908"/>
      <c r="Y140" s="909"/>
      <c r="Z140" s="918"/>
      <c r="AA140" s="345"/>
      <c r="AB140" s="919"/>
      <c r="AC140" s="913"/>
      <c r="AD140" s="437"/>
      <c r="AE140" s="438"/>
      <c r="AL140" s="914">
        <f t="shared" si="152"/>
        <v>0</v>
      </c>
      <c r="AM140" s="914">
        <f t="shared" si="153"/>
        <v>0</v>
      </c>
      <c r="AN140" s="914">
        <f t="shared" si="154"/>
        <v>0</v>
      </c>
      <c r="AO140" s="914">
        <f t="shared" si="155"/>
        <v>0</v>
      </c>
      <c r="AP140" s="914">
        <f t="shared" si="156"/>
        <v>0</v>
      </c>
      <c r="AQ140" s="914">
        <f t="shared" si="157"/>
        <v>0</v>
      </c>
      <c r="AR140" s="914">
        <f t="shared" si="158"/>
        <v>0</v>
      </c>
      <c r="AS140" s="915"/>
      <c r="AT140" s="915"/>
      <c r="AU140" s="915"/>
      <c r="AV140" s="915"/>
      <c r="AW140" s="915"/>
      <c r="AX140" s="915"/>
      <c r="AY140" s="915">
        <v>3</v>
      </c>
      <c r="AZ140" s="914">
        <f t="shared" si="159"/>
        <v>0</v>
      </c>
      <c r="BA140" s="914">
        <f t="shared" si="160"/>
        <v>0</v>
      </c>
      <c r="BB140" s="914">
        <f t="shared" si="161"/>
        <v>0</v>
      </c>
      <c r="BC140" s="914">
        <f t="shared" si="162"/>
        <v>0</v>
      </c>
      <c r="BD140" s="914">
        <f t="shared" si="163"/>
        <v>0</v>
      </c>
      <c r="BE140" s="914">
        <f t="shared" si="164"/>
        <v>0</v>
      </c>
      <c r="BF140" s="914">
        <f t="shared" si="165"/>
        <v>0</v>
      </c>
      <c r="BG140" s="914">
        <f t="shared" si="166"/>
        <v>0</v>
      </c>
      <c r="BH140" s="914">
        <f t="shared" si="167"/>
        <v>0</v>
      </c>
      <c r="BI140" s="914">
        <f t="shared" si="168"/>
        <v>0</v>
      </c>
      <c r="BJ140" s="914">
        <f t="shared" si="169"/>
        <v>0</v>
      </c>
      <c r="BK140" s="914">
        <f t="shared" si="170"/>
        <v>0</v>
      </c>
      <c r="BL140" s="132"/>
      <c r="BM140" s="132"/>
      <c r="BN140" s="132"/>
      <c r="BO140" s="132">
        <v>1</v>
      </c>
      <c r="BP140" s="132">
        <v>1</v>
      </c>
      <c r="BQ140" s="132">
        <v>1</v>
      </c>
      <c r="BR140" s="132"/>
      <c r="BS140" s="132"/>
      <c r="BT140" s="132"/>
      <c r="BU140" s="132"/>
      <c r="BV140" s="133"/>
      <c r="BW140" s="132"/>
      <c r="BY140" s="131">
        <v>9</v>
      </c>
      <c r="BZ140" s="916">
        <f t="shared" si="171"/>
        <v>0</v>
      </c>
      <c r="CB140" s="920">
        <v>3.7023348841213131</v>
      </c>
      <c r="CC140" s="914">
        <f t="shared" si="172"/>
        <v>0</v>
      </c>
      <c r="CD140" s="920">
        <f t="shared" si="173"/>
        <v>0</v>
      </c>
    </row>
    <row r="141" spans="1:82" ht="18" customHeight="1">
      <c r="A141" s="929" t="s">
        <v>29121</v>
      </c>
      <c r="B141" s="929" t="s">
        <v>27969</v>
      </c>
      <c r="C141" s="929" t="s">
        <v>32121</v>
      </c>
      <c r="D141" s="929" t="s">
        <v>32109</v>
      </c>
      <c r="E141" s="123" t="s">
        <v>28921</v>
      </c>
      <c r="F141" s="858">
        <v>3</v>
      </c>
      <c r="G141" s="858">
        <f t="shared" si="148"/>
        <v>0</v>
      </c>
      <c r="H141" s="901">
        <v>280</v>
      </c>
      <c r="I141" s="641">
        <f t="shared" si="149"/>
        <v>0</v>
      </c>
      <c r="J141" s="125">
        <f t="shared" si="150"/>
        <v>280</v>
      </c>
      <c r="K141" s="139">
        <f t="shared" si="151"/>
        <v>0</v>
      </c>
      <c r="L141" s="902"/>
      <c r="M141" s="903"/>
      <c r="N141" s="903"/>
      <c r="O141" s="904"/>
      <c r="P141" s="434"/>
      <c r="Q141" s="905"/>
      <c r="R141" s="435"/>
      <c r="S141" s="436"/>
      <c r="T141" s="436"/>
      <c r="U141" s="906"/>
      <c r="V141" s="907"/>
      <c r="W141" s="908"/>
      <c r="X141" s="908"/>
      <c r="Y141" s="909"/>
      <c r="Z141" s="918"/>
      <c r="AA141" s="345"/>
      <c r="AB141" s="919"/>
      <c r="AC141" s="913"/>
      <c r="AD141" s="437"/>
      <c r="AE141" s="438"/>
      <c r="AL141" s="914">
        <f t="shared" si="152"/>
        <v>0</v>
      </c>
      <c r="AM141" s="914">
        <f t="shared" si="153"/>
        <v>0</v>
      </c>
      <c r="AN141" s="914">
        <f t="shared" si="154"/>
        <v>0</v>
      </c>
      <c r="AO141" s="914">
        <f t="shared" si="155"/>
        <v>0</v>
      </c>
      <c r="AP141" s="914">
        <f t="shared" si="156"/>
        <v>0</v>
      </c>
      <c r="AQ141" s="914">
        <f t="shared" si="157"/>
        <v>0</v>
      </c>
      <c r="AR141" s="914">
        <f t="shared" si="158"/>
        <v>0</v>
      </c>
      <c r="AS141" s="915"/>
      <c r="AT141" s="915"/>
      <c r="AU141" s="915"/>
      <c r="AV141" s="915"/>
      <c r="AW141" s="915"/>
      <c r="AX141" s="915"/>
      <c r="AY141" s="915">
        <v>3</v>
      </c>
      <c r="AZ141" s="914">
        <f t="shared" si="159"/>
        <v>0</v>
      </c>
      <c r="BA141" s="914">
        <f t="shared" si="160"/>
        <v>0</v>
      </c>
      <c r="BB141" s="914">
        <f t="shared" si="161"/>
        <v>0</v>
      </c>
      <c r="BC141" s="914">
        <f t="shared" si="162"/>
        <v>0</v>
      </c>
      <c r="BD141" s="914">
        <f t="shared" si="163"/>
        <v>0</v>
      </c>
      <c r="BE141" s="914">
        <f t="shared" si="164"/>
        <v>0</v>
      </c>
      <c r="BF141" s="914">
        <f t="shared" si="165"/>
        <v>0</v>
      </c>
      <c r="BG141" s="914">
        <f t="shared" si="166"/>
        <v>0</v>
      </c>
      <c r="BH141" s="914">
        <f t="shared" si="167"/>
        <v>0</v>
      </c>
      <c r="BI141" s="914">
        <f t="shared" si="168"/>
        <v>0</v>
      </c>
      <c r="BJ141" s="914">
        <f t="shared" si="169"/>
        <v>0</v>
      </c>
      <c r="BK141" s="914">
        <f t="shared" si="170"/>
        <v>0</v>
      </c>
      <c r="BL141" s="132"/>
      <c r="BM141" s="132"/>
      <c r="BN141" s="132">
        <v>1</v>
      </c>
      <c r="BO141" s="132">
        <v>1</v>
      </c>
      <c r="BP141" s="132">
        <v>1</v>
      </c>
      <c r="BQ141" s="132"/>
      <c r="BR141" s="132"/>
      <c r="BS141" s="132"/>
      <c r="BT141" s="132"/>
      <c r="BU141" s="132"/>
      <c r="BV141" s="133"/>
      <c r="BW141" s="132"/>
      <c r="BY141" s="131">
        <v>11</v>
      </c>
      <c r="BZ141" s="916">
        <f t="shared" si="171"/>
        <v>0</v>
      </c>
      <c r="CB141" s="920">
        <v>2.6726376242052821</v>
      </c>
      <c r="CC141" s="914">
        <f t="shared" si="172"/>
        <v>0</v>
      </c>
      <c r="CD141" s="920">
        <f t="shared" si="173"/>
        <v>0</v>
      </c>
    </row>
    <row r="142" spans="1:82" ht="18" customHeight="1">
      <c r="A142" s="929" t="s">
        <v>29122</v>
      </c>
      <c r="B142" s="929" t="s">
        <v>27970</v>
      </c>
      <c r="C142" s="929" t="s">
        <v>32122</v>
      </c>
      <c r="D142" s="929" t="s">
        <v>32109</v>
      </c>
      <c r="E142" s="123" t="s">
        <v>28923</v>
      </c>
      <c r="F142" s="858">
        <v>3</v>
      </c>
      <c r="G142" s="858">
        <f t="shared" si="148"/>
        <v>0</v>
      </c>
      <c r="H142" s="901">
        <v>360</v>
      </c>
      <c r="I142" s="641">
        <f t="shared" si="149"/>
        <v>0</v>
      </c>
      <c r="J142" s="125">
        <f t="shared" si="150"/>
        <v>360</v>
      </c>
      <c r="K142" s="139">
        <f t="shared" si="151"/>
        <v>0</v>
      </c>
      <c r="L142" s="902"/>
      <c r="M142" s="903"/>
      <c r="N142" s="903"/>
      <c r="O142" s="904"/>
      <c r="P142" s="434"/>
      <c r="Q142" s="905"/>
      <c r="R142" s="435"/>
      <c r="S142" s="436"/>
      <c r="T142" s="436"/>
      <c r="U142" s="906"/>
      <c r="V142" s="907"/>
      <c r="W142" s="908"/>
      <c r="X142" s="908"/>
      <c r="Y142" s="909"/>
      <c r="Z142" s="918"/>
      <c r="AA142" s="345"/>
      <c r="AB142" s="919"/>
      <c r="AC142" s="913"/>
      <c r="AD142" s="437"/>
      <c r="AE142" s="438"/>
      <c r="AL142" s="914">
        <f t="shared" si="152"/>
        <v>0</v>
      </c>
      <c r="AM142" s="914">
        <f t="shared" si="153"/>
        <v>0</v>
      </c>
      <c r="AN142" s="914">
        <f t="shared" si="154"/>
        <v>0</v>
      </c>
      <c r="AO142" s="914">
        <f t="shared" si="155"/>
        <v>0</v>
      </c>
      <c r="AP142" s="914">
        <f t="shared" si="156"/>
        <v>0</v>
      </c>
      <c r="AQ142" s="914">
        <f t="shared" si="157"/>
        <v>0</v>
      </c>
      <c r="AR142" s="914">
        <f t="shared" si="158"/>
        <v>0</v>
      </c>
      <c r="AS142" s="915"/>
      <c r="AT142" s="915"/>
      <c r="AU142" s="915"/>
      <c r="AV142" s="915"/>
      <c r="AW142" s="915"/>
      <c r="AX142" s="915"/>
      <c r="AY142" s="915">
        <v>3</v>
      </c>
      <c r="AZ142" s="914">
        <f t="shared" si="159"/>
        <v>0</v>
      </c>
      <c r="BA142" s="914">
        <f t="shared" si="160"/>
        <v>0</v>
      </c>
      <c r="BB142" s="914">
        <f t="shared" si="161"/>
        <v>0</v>
      </c>
      <c r="BC142" s="914">
        <f t="shared" si="162"/>
        <v>0</v>
      </c>
      <c r="BD142" s="914">
        <f t="shared" si="163"/>
        <v>0</v>
      </c>
      <c r="BE142" s="914">
        <f t="shared" si="164"/>
        <v>0</v>
      </c>
      <c r="BF142" s="914">
        <f t="shared" si="165"/>
        <v>0</v>
      </c>
      <c r="BG142" s="914">
        <f t="shared" si="166"/>
        <v>0</v>
      </c>
      <c r="BH142" s="914">
        <f t="shared" si="167"/>
        <v>0</v>
      </c>
      <c r="BI142" s="914">
        <f t="shared" si="168"/>
        <v>0</v>
      </c>
      <c r="BJ142" s="914">
        <f t="shared" si="169"/>
        <v>0</v>
      </c>
      <c r="BK142" s="914">
        <f t="shared" si="170"/>
        <v>0</v>
      </c>
      <c r="BL142" s="132"/>
      <c r="BM142" s="132"/>
      <c r="BN142" s="132"/>
      <c r="BO142" s="132">
        <v>1</v>
      </c>
      <c r="BP142" s="132">
        <v>1</v>
      </c>
      <c r="BQ142" s="132">
        <v>1</v>
      </c>
      <c r="BR142" s="132"/>
      <c r="BS142" s="132"/>
      <c r="BT142" s="132"/>
      <c r="BU142" s="132"/>
      <c r="BV142" s="133"/>
      <c r="BW142" s="132"/>
      <c r="BY142" s="131">
        <v>12</v>
      </c>
      <c r="BZ142" s="916">
        <f t="shared" si="171"/>
        <v>0</v>
      </c>
      <c r="CB142" s="920">
        <v>3.2785982421626856</v>
      </c>
      <c r="CC142" s="914">
        <f t="shared" si="172"/>
        <v>0</v>
      </c>
      <c r="CD142" s="920">
        <f t="shared" si="173"/>
        <v>0</v>
      </c>
    </row>
    <row r="143" spans="1:82" ht="18" customHeight="1">
      <c r="A143" s="929" t="s">
        <v>29123</v>
      </c>
      <c r="B143" s="929" t="s">
        <v>27971</v>
      </c>
      <c r="C143" s="929" t="s">
        <v>32123</v>
      </c>
      <c r="D143" s="929" t="s">
        <v>32109</v>
      </c>
      <c r="E143" s="123" t="s">
        <v>28925</v>
      </c>
      <c r="F143" s="858">
        <v>3</v>
      </c>
      <c r="G143" s="858">
        <f t="shared" si="148"/>
        <v>0</v>
      </c>
      <c r="H143" s="901">
        <v>400</v>
      </c>
      <c r="I143" s="641">
        <f t="shared" si="149"/>
        <v>0</v>
      </c>
      <c r="J143" s="125">
        <f t="shared" si="150"/>
        <v>400</v>
      </c>
      <c r="K143" s="139">
        <f t="shared" si="151"/>
        <v>0</v>
      </c>
      <c r="L143" s="902"/>
      <c r="M143" s="903"/>
      <c r="N143" s="903"/>
      <c r="O143" s="904"/>
      <c r="P143" s="434"/>
      <c r="Q143" s="905"/>
      <c r="R143" s="435"/>
      <c r="S143" s="436"/>
      <c r="T143" s="436"/>
      <c r="U143" s="906"/>
      <c r="V143" s="907"/>
      <c r="W143" s="908"/>
      <c r="X143" s="908"/>
      <c r="Y143" s="909"/>
      <c r="Z143" s="918"/>
      <c r="AA143" s="345"/>
      <c r="AB143" s="919"/>
      <c r="AC143" s="913"/>
      <c r="AD143" s="437"/>
      <c r="AE143" s="438"/>
      <c r="AL143" s="914">
        <f t="shared" si="152"/>
        <v>0</v>
      </c>
      <c r="AM143" s="914">
        <f t="shared" si="153"/>
        <v>0</v>
      </c>
      <c r="AN143" s="914">
        <f t="shared" si="154"/>
        <v>0</v>
      </c>
      <c r="AO143" s="914">
        <f t="shared" si="155"/>
        <v>0</v>
      </c>
      <c r="AP143" s="914">
        <f t="shared" si="156"/>
        <v>0</v>
      </c>
      <c r="AQ143" s="914">
        <f t="shared" si="157"/>
        <v>0</v>
      </c>
      <c r="AR143" s="914">
        <f t="shared" si="158"/>
        <v>0</v>
      </c>
      <c r="AS143" s="915"/>
      <c r="AT143" s="915"/>
      <c r="AU143" s="915"/>
      <c r="AV143" s="915"/>
      <c r="AW143" s="915"/>
      <c r="AX143" s="915"/>
      <c r="AY143" s="915">
        <v>3</v>
      </c>
      <c r="AZ143" s="914">
        <f t="shared" si="159"/>
        <v>0</v>
      </c>
      <c r="BA143" s="914">
        <f t="shared" si="160"/>
        <v>0</v>
      </c>
      <c r="BB143" s="914">
        <f t="shared" si="161"/>
        <v>0</v>
      </c>
      <c r="BC143" s="914">
        <f t="shared" si="162"/>
        <v>0</v>
      </c>
      <c r="BD143" s="914">
        <f t="shared" si="163"/>
        <v>0</v>
      </c>
      <c r="BE143" s="914">
        <f t="shared" si="164"/>
        <v>0</v>
      </c>
      <c r="BF143" s="914">
        <f t="shared" si="165"/>
        <v>0</v>
      </c>
      <c r="BG143" s="914">
        <f t="shared" si="166"/>
        <v>0</v>
      </c>
      <c r="BH143" s="914">
        <f t="shared" si="167"/>
        <v>0</v>
      </c>
      <c r="BI143" s="914">
        <f t="shared" si="168"/>
        <v>0</v>
      </c>
      <c r="BJ143" s="914">
        <f t="shared" si="169"/>
        <v>0</v>
      </c>
      <c r="BK143" s="914">
        <f t="shared" si="170"/>
        <v>0</v>
      </c>
      <c r="BL143" s="132"/>
      <c r="BM143" s="132"/>
      <c r="BN143" s="132">
        <v>1</v>
      </c>
      <c r="BO143" s="132"/>
      <c r="BP143" s="132"/>
      <c r="BQ143" s="132">
        <v>1</v>
      </c>
      <c r="BR143" s="132"/>
      <c r="BS143" s="132"/>
      <c r="BT143" s="132"/>
      <c r="BU143" s="132"/>
      <c r="BV143" s="133"/>
      <c r="BW143" s="132"/>
      <c r="BY143" s="131">
        <v>9</v>
      </c>
      <c r="BZ143" s="916">
        <f t="shared" si="171"/>
        <v>0</v>
      </c>
      <c r="CB143" s="920">
        <v>3.7023348841213131</v>
      </c>
      <c r="CC143" s="914">
        <f t="shared" si="172"/>
        <v>0</v>
      </c>
      <c r="CD143" s="920">
        <f t="shared" si="173"/>
        <v>0</v>
      </c>
    </row>
    <row r="144" spans="1:82" ht="18" customHeight="1">
      <c r="A144" s="929" t="s">
        <v>29124</v>
      </c>
      <c r="B144" s="929" t="s">
        <v>27972</v>
      </c>
      <c r="C144" s="929" t="s">
        <v>32124</v>
      </c>
      <c r="D144" s="929" t="s">
        <v>32109</v>
      </c>
      <c r="E144" s="123" t="s">
        <v>28927</v>
      </c>
      <c r="F144" s="858">
        <v>3</v>
      </c>
      <c r="G144" s="858">
        <f t="shared" si="148"/>
        <v>0</v>
      </c>
      <c r="H144" s="901">
        <v>400</v>
      </c>
      <c r="I144" s="641">
        <f t="shared" si="149"/>
        <v>0</v>
      </c>
      <c r="J144" s="125">
        <f t="shared" si="150"/>
        <v>400</v>
      </c>
      <c r="K144" s="139">
        <f t="shared" si="151"/>
        <v>0</v>
      </c>
      <c r="L144" s="902"/>
      <c r="M144" s="903"/>
      <c r="N144" s="903"/>
      <c r="O144" s="904"/>
      <c r="P144" s="434"/>
      <c r="Q144" s="905"/>
      <c r="R144" s="435"/>
      <c r="S144" s="436"/>
      <c r="T144" s="436"/>
      <c r="U144" s="906"/>
      <c r="V144" s="907"/>
      <c r="W144" s="908"/>
      <c r="X144" s="908"/>
      <c r="Y144" s="909"/>
      <c r="Z144" s="922"/>
      <c r="AA144" s="923"/>
      <c r="AB144" s="924"/>
      <c r="AC144" s="913"/>
      <c r="AD144" s="437"/>
      <c r="AE144" s="438"/>
      <c r="AL144" s="914">
        <f t="shared" si="152"/>
        <v>0</v>
      </c>
      <c r="AM144" s="914">
        <f t="shared" si="153"/>
        <v>0</v>
      </c>
      <c r="AN144" s="914">
        <f t="shared" si="154"/>
        <v>0</v>
      </c>
      <c r="AO144" s="914">
        <f t="shared" si="155"/>
        <v>0</v>
      </c>
      <c r="AP144" s="914">
        <f t="shared" si="156"/>
        <v>0</v>
      </c>
      <c r="AQ144" s="914">
        <f t="shared" si="157"/>
        <v>0</v>
      </c>
      <c r="AR144" s="914">
        <f t="shared" si="158"/>
        <v>0</v>
      </c>
      <c r="AS144" s="915"/>
      <c r="AT144" s="915"/>
      <c r="AU144" s="915"/>
      <c r="AV144" s="915"/>
      <c r="AW144" s="915"/>
      <c r="AX144" s="915"/>
      <c r="AY144" s="915">
        <v>3</v>
      </c>
      <c r="AZ144" s="914">
        <f t="shared" si="159"/>
        <v>0</v>
      </c>
      <c r="BA144" s="914">
        <f t="shared" si="160"/>
        <v>0</v>
      </c>
      <c r="BB144" s="914">
        <f t="shared" si="161"/>
        <v>0</v>
      </c>
      <c r="BC144" s="914">
        <f t="shared" si="162"/>
        <v>0</v>
      </c>
      <c r="BD144" s="914">
        <f t="shared" si="163"/>
        <v>0</v>
      </c>
      <c r="BE144" s="914">
        <f t="shared" si="164"/>
        <v>0</v>
      </c>
      <c r="BF144" s="914">
        <f t="shared" si="165"/>
        <v>0</v>
      </c>
      <c r="BG144" s="914">
        <f t="shared" si="166"/>
        <v>0</v>
      </c>
      <c r="BH144" s="914">
        <f t="shared" si="167"/>
        <v>0</v>
      </c>
      <c r="BI144" s="914">
        <f t="shared" si="168"/>
        <v>0</v>
      </c>
      <c r="BJ144" s="914">
        <f t="shared" si="169"/>
        <v>0</v>
      </c>
      <c r="BK144" s="914">
        <f t="shared" si="170"/>
        <v>0</v>
      </c>
      <c r="BL144" s="132"/>
      <c r="BM144" s="132"/>
      <c r="BN144" s="132"/>
      <c r="BO144" s="132">
        <v>1</v>
      </c>
      <c r="BP144" s="132">
        <v>1</v>
      </c>
      <c r="BQ144" s="132">
        <v>1</v>
      </c>
      <c r="BR144" s="132"/>
      <c r="BS144" s="132"/>
      <c r="BT144" s="132"/>
      <c r="BU144" s="132"/>
      <c r="BV144" s="133"/>
      <c r="BW144" s="132"/>
      <c r="BY144" s="131">
        <v>8</v>
      </c>
      <c r="BZ144" s="916">
        <f t="shared" si="171"/>
        <v>0</v>
      </c>
      <c r="CB144" s="920">
        <v>3.4936816203076364</v>
      </c>
      <c r="CC144" s="914">
        <f t="shared" si="172"/>
        <v>0</v>
      </c>
      <c r="CD144" s="920">
        <f t="shared" si="173"/>
        <v>0</v>
      </c>
    </row>
    <row r="145" spans="1:82" ht="49.5" customHeight="1">
      <c r="A145" s="891" t="s">
        <v>0</v>
      </c>
      <c r="B145" s="891" t="s">
        <v>28839</v>
      </c>
      <c r="C145" s="892" t="s">
        <v>31997</v>
      </c>
      <c r="D145" s="892" t="s">
        <v>29011</v>
      </c>
      <c r="E145" s="141" t="s">
        <v>29011</v>
      </c>
      <c r="F145" s="930"/>
      <c r="G145" s="92"/>
      <c r="H145" s="116"/>
      <c r="I145" s="837"/>
      <c r="J145" s="116"/>
      <c r="K145" s="117"/>
      <c r="L145" s="439"/>
      <c r="M145" s="301"/>
      <c r="N145" s="301"/>
      <c r="O145" s="301"/>
      <c r="P145" s="301"/>
      <c r="Q145" s="302"/>
      <c r="R145" s="301"/>
      <c r="S145" s="301"/>
      <c r="T145" s="301"/>
      <c r="U145" s="301"/>
      <c r="V145" s="301"/>
      <c r="W145" s="301"/>
      <c r="X145" s="301"/>
      <c r="Y145"/>
      <c r="Z145"/>
      <c r="AA145"/>
      <c r="AB145"/>
      <c r="AC145"/>
      <c r="AD145"/>
      <c r="AE145" s="448"/>
      <c r="AL145" s="119" t="s">
        <v>28778</v>
      </c>
      <c r="AM145" s="119" t="s">
        <v>28779</v>
      </c>
      <c r="AN145" s="119" t="s">
        <v>28780</v>
      </c>
      <c r="AO145" s="119" t="s">
        <v>28781</v>
      </c>
      <c r="AP145" s="119" t="s">
        <v>28782</v>
      </c>
      <c r="AQ145" s="119" t="s">
        <v>28783</v>
      </c>
      <c r="AR145" s="931" t="s">
        <v>28784</v>
      </c>
      <c r="AS145" s="159" t="s">
        <v>28778</v>
      </c>
      <c r="AT145" s="159" t="s">
        <v>28779</v>
      </c>
      <c r="AU145" s="159" t="s">
        <v>28780</v>
      </c>
      <c r="AV145" s="159" t="s">
        <v>28781</v>
      </c>
      <c r="AW145" s="159" t="s">
        <v>28782</v>
      </c>
      <c r="AX145" s="159" t="s">
        <v>28783</v>
      </c>
      <c r="AY145" s="159" t="s">
        <v>28784</v>
      </c>
      <c r="AZ145" s="932" t="s">
        <v>28787</v>
      </c>
      <c r="BA145" s="119" t="s">
        <v>28788</v>
      </c>
      <c r="BB145" s="119" t="s">
        <v>28789</v>
      </c>
      <c r="BC145" s="119" t="s">
        <v>28790</v>
      </c>
      <c r="BD145" s="119" t="s">
        <v>28791</v>
      </c>
      <c r="BE145" s="119" t="s">
        <v>28792</v>
      </c>
      <c r="BF145" s="119" t="s">
        <v>28793</v>
      </c>
      <c r="BG145" s="119" t="s">
        <v>28794</v>
      </c>
      <c r="BH145" s="119" t="s">
        <v>28795</v>
      </c>
      <c r="BI145" s="119" t="s">
        <v>28796</v>
      </c>
      <c r="BJ145" s="119" t="s">
        <v>28797</v>
      </c>
      <c r="BK145" s="931" t="s">
        <v>28798</v>
      </c>
      <c r="BL145" s="159" t="s">
        <v>28787</v>
      </c>
      <c r="BM145" s="159" t="s">
        <v>28788</v>
      </c>
      <c r="BN145" s="159" t="s">
        <v>28789</v>
      </c>
      <c r="BO145" s="159" t="s">
        <v>28790</v>
      </c>
      <c r="BP145" s="159" t="s">
        <v>28791</v>
      </c>
      <c r="BQ145" s="159" t="s">
        <v>28792</v>
      </c>
      <c r="BR145" s="159" t="s">
        <v>28793</v>
      </c>
      <c r="BS145" s="159" t="s">
        <v>28794</v>
      </c>
      <c r="BT145" s="159" t="s">
        <v>28795</v>
      </c>
      <c r="BU145" s="159" t="s">
        <v>28796</v>
      </c>
      <c r="BV145" s="160" t="s">
        <v>28797</v>
      </c>
      <c r="BW145" s="159" t="s">
        <v>28866</v>
      </c>
      <c r="BY145" s="122" t="s">
        <v>28867</v>
      </c>
      <c r="BZ145" s="122" t="s">
        <v>28868</v>
      </c>
      <c r="CA145" s="93"/>
      <c r="CB145" s="122" t="s">
        <v>28869</v>
      </c>
      <c r="CC145" s="122" t="s">
        <v>28870</v>
      </c>
      <c r="CD145" s="933" t="s">
        <v>28871</v>
      </c>
    </row>
    <row r="146" spans="1:82" ht="18" customHeight="1">
      <c r="A146" s="152" t="s">
        <v>29098</v>
      </c>
      <c r="B146" s="152" t="s">
        <v>27952</v>
      </c>
      <c r="C146" s="152" t="s">
        <v>32125</v>
      </c>
      <c r="D146" s="152" t="s">
        <v>29011</v>
      </c>
      <c r="E146" s="934" t="s">
        <v>32126</v>
      </c>
      <c r="F146" s="81">
        <v>20</v>
      </c>
      <c r="G146" s="858">
        <f>SUM(L146:AE146)</f>
        <v>0</v>
      </c>
      <c r="H146" s="125">
        <v>95</v>
      </c>
      <c r="I146" s="641">
        <f>$H$5</f>
        <v>0</v>
      </c>
      <c r="J146" s="125">
        <f>H146*((1-I146))</f>
        <v>95</v>
      </c>
      <c r="K146" s="126">
        <v>0</v>
      </c>
      <c r="L146" s="902"/>
      <c r="M146" s="903"/>
      <c r="N146" s="903"/>
      <c r="O146" s="904"/>
      <c r="P146" s="434"/>
      <c r="Q146" s="905"/>
      <c r="R146" s="435"/>
      <c r="S146" s="436"/>
      <c r="T146" s="436"/>
      <c r="U146" s="906"/>
      <c r="V146" s="907"/>
      <c r="W146" s="908"/>
      <c r="X146" s="908"/>
      <c r="Y146" s="909"/>
      <c r="Z146" s="910"/>
      <c r="AA146" s="911"/>
      <c r="AB146" s="912"/>
      <c r="AC146" s="913"/>
      <c r="AD146" s="437"/>
      <c r="AE146" s="438"/>
      <c r="AL146" s="914">
        <f t="shared" si="152"/>
        <v>0</v>
      </c>
      <c r="AM146" s="914">
        <f t="shared" ref="AM146:AR150" si="174">AT146*$G146</f>
        <v>0</v>
      </c>
      <c r="AN146" s="914">
        <f t="shared" si="174"/>
        <v>0</v>
      </c>
      <c r="AO146" s="914">
        <f t="shared" si="174"/>
        <v>0</v>
      </c>
      <c r="AP146" s="914">
        <f t="shared" si="174"/>
        <v>0</v>
      </c>
      <c r="AQ146" s="914">
        <f t="shared" si="174"/>
        <v>0</v>
      </c>
      <c r="AR146" s="914">
        <f t="shared" si="174"/>
        <v>0</v>
      </c>
      <c r="AS146" s="915"/>
      <c r="AT146" s="915">
        <v>20</v>
      </c>
      <c r="AU146" s="915"/>
      <c r="AV146" s="915"/>
      <c r="AW146" s="915"/>
      <c r="AX146" s="915"/>
      <c r="AY146" s="915"/>
      <c r="AZ146" s="914">
        <f t="shared" si="159"/>
        <v>0</v>
      </c>
      <c r="BA146" s="914">
        <f t="shared" ref="BA146:BK150" si="175">BM146*$G146</f>
        <v>0</v>
      </c>
      <c r="BB146" s="914">
        <f t="shared" si="175"/>
        <v>0</v>
      </c>
      <c r="BC146" s="914">
        <f t="shared" si="175"/>
        <v>0</v>
      </c>
      <c r="BD146" s="914">
        <f t="shared" si="175"/>
        <v>0</v>
      </c>
      <c r="BE146" s="914">
        <f t="shared" si="175"/>
        <v>0</v>
      </c>
      <c r="BF146" s="914">
        <f t="shared" si="175"/>
        <v>0</v>
      </c>
      <c r="BG146" s="914">
        <f t="shared" si="175"/>
        <v>0</v>
      </c>
      <c r="BH146" s="914">
        <f t="shared" si="175"/>
        <v>0</v>
      </c>
      <c r="BI146" s="914">
        <f t="shared" si="175"/>
        <v>0</v>
      </c>
      <c r="BJ146" s="914">
        <f t="shared" si="175"/>
        <v>0</v>
      </c>
      <c r="BK146" s="914">
        <f t="shared" si="175"/>
        <v>0</v>
      </c>
      <c r="BL146" s="132"/>
      <c r="BM146" s="132"/>
      <c r="BN146" s="132"/>
      <c r="BO146" s="132"/>
      <c r="BP146" s="132"/>
      <c r="BQ146" s="132"/>
      <c r="BR146" s="132"/>
      <c r="BS146" s="132"/>
      <c r="BT146" s="132"/>
      <c r="BU146" s="132"/>
      <c r="BV146" s="132"/>
      <c r="BW146" s="132"/>
      <c r="BX146" s="67"/>
      <c r="BY146" s="131">
        <v>40</v>
      </c>
      <c r="BZ146" s="134">
        <v>0</v>
      </c>
      <c r="CA146" s="67"/>
      <c r="CB146" s="131">
        <v>0.54</v>
      </c>
      <c r="CC146" s="131">
        <v>0</v>
      </c>
      <c r="CD146" s="136">
        <v>0</v>
      </c>
    </row>
    <row r="147" spans="1:82" ht="18" customHeight="1">
      <c r="A147" s="152" t="s">
        <v>29100</v>
      </c>
      <c r="B147" s="152" t="s">
        <v>27954</v>
      </c>
      <c r="C147" s="152" t="s">
        <v>32127</v>
      </c>
      <c r="D147" s="152" t="s">
        <v>29011</v>
      </c>
      <c r="E147" s="934" t="s">
        <v>32128</v>
      </c>
      <c r="F147" s="81">
        <v>10</v>
      </c>
      <c r="G147" s="858">
        <f>SUM(L147:AE147)</f>
        <v>0</v>
      </c>
      <c r="H147" s="125">
        <v>40</v>
      </c>
      <c r="I147" s="641">
        <f>$H$5</f>
        <v>0</v>
      </c>
      <c r="J147" s="125">
        <f>H147*((1-I147))</f>
        <v>40</v>
      </c>
      <c r="K147" s="126">
        <v>0</v>
      </c>
      <c r="L147" s="902"/>
      <c r="M147" s="903"/>
      <c r="N147" s="903"/>
      <c r="O147" s="904"/>
      <c r="P147" s="434"/>
      <c r="Q147" s="905"/>
      <c r="R147" s="435"/>
      <c r="S147" s="436"/>
      <c r="T147" s="436"/>
      <c r="U147" s="906"/>
      <c r="V147" s="907"/>
      <c r="W147" s="908"/>
      <c r="X147" s="908"/>
      <c r="Y147" s="909"/>
      <c r="Z147" s="918"/>
      <c r="AA147" s="345"/>
      <c r="AB147" s="919"/>
      <c r="AC147" s="913"/>
      <c r="AD147" s="437"/>
      <c r="AE147" s="438"/>
      <c r="AL147" s="914">
        <f>AS147*$G147</f>
        <v>0</v>
      </c>
      <c r="AM147" s="914">
        <f t="shared" si="174"/>
        <v>0</v>
      </c>
      <c r="AN147" s="914">
        <f t="shared" si="174"/>
        <v>0</v>
      </c>
      <c r="AO147" s="914">
        <f t="shared" si="174"/>
        <v>0</v>
      </c>
      <c r="AP147" s="914">
        <f t="shared" si="174"/>
        <v>0</v>
      </c>
      <c r="AQ147" s="914">
        <f t="shared" si="174"/>
        <v>0</v>
      </c>
      <c r="AR147" s="914">
        <f t="shared" si="174"/>
        <v>0</v>
      </c>
      <c r="AS147" s="915">
        <v>10</v>
      </c>
      <c r="AT147" s="915"/>
      <c r="AU147" s="915"/>
      <c r="AV147" s="915"/>
      <c r="AW147" s="915"/>
      <c r="AX147" s="915"/>
      <c r="AY147" s="915"/>
      <c r="AZ147" s="914">
        <f>BL147*$G147</f>
        <v>0</v>
      </c>
      <c r="BA147" s="914">
        <f t="shared" si="175"/>
        <v>0</v>
      </c>
      <c r="BB147" s="914">
        <f t="shared" si="175"/>
        <v>0</v>
      </c>
      <c r="BC147" s="914">
        <f t="shared" si="175"/>
        <v>0</v>
      </c>
      <c r="BD147" s="914">
        <f t="shared" si="175"/>
        <v>0</v>
      </c>
      <c r="BE147" s="914">
        <f t="shared" si="175"/>
        <v>0</v>
      </c>
      <c r="BF147" s="914">
        <f t="shared" si="175"/>
        <v>0</v>
      </c>
      <c r="BG147" s="914">
        <f t="shared" si="175"/>
        <v>0</v>
      </c>
      <c r="BH147" s="914">
        <f t="shared" si="175"/>
        <v>0</v>
      </c>
      <c r="BI147" s="914">
        <f t="shared" si="175"/>
        <v>0</v>
      </c>
      <c r="BJ147" s="914">
        <f t="shared" si="175"/>
        <v>0</v>
      </c>
      <c r="BK147" s="914">
        <f t="shared" si="175"/>
        <v>0</v>
      </c>
      <c r="BL147" s="132"/>
      <c r="BM147" s="132"/>
      <c r="BN147" s="132"/>
      <c r="BO147" s="132"/>
      <c r="BP147" s="132"/>
      <c r="BQ147" s="132"/>
      <c r="BR147" s="132"/>
      <c r="BS147" s="132"/>
      <c r="BT147" s="132"/>
      <c r="BU147" s="132"/>
      <c r="BV147" s="132"/>
      <c r="BW147" s="132"/>
      <c r="BX147" s="67"/>
      <c r="BY147" s="131">
        <v>20</v>
      </c>
      <c r="BZ147" s="134">
        <v>0</v>
      </c>
      <c r="CA147" s="67"/>
      <c r="CB147" s="131">
        <v>0.15</v>
      </c>
      <c r="CC147" s="131">
        <v>0</v>
      </c>
      <c r="CD147" s="136">
        <v>0</v>
      </c>
    </row>
    <row r="148" spans="1:82" ht="18" customHeight="1">
      <c r="A148" s="152" t="s">
        <v>29102</v>
      </c>
      <c r="B148" s="152" t="s">
        <v>27955</v>
      </c>
      <c r="C148" s="152" t="s">
        <v>32129</v>
      </c>
      <c r="D148" s="152" t="s">
        <v>29011</v>
      </c>
      <c r="E148" s="934" t="s">
        <v>32130</v>
      </c>
      <c r="F148" s="81">
        <v>10</v>
      </c>
      <c r="G148" s="858">
        <f>SUM(L148:AE148)</f>
        <v>0</v>
      </c>
      <c r="H148" s="125">
        <v>45</v>
      </c>
      <c r="I148" s="641">
        <f>$H$5</f>
        <v>0</v>
      </c>
      <c r="J148" s="125">
        <f>H148*((1-I148))</f>
        <v>45</v>
      </c>
      <c r="K148" s="126">
        <v>0</v>
      </c>
      <c r="L148" s="902"/>
      <c r="M148" s="903"/>
      <c r="N148" s="903"/>
      <c r="O148" s="904"/>
      <c r="P148" s="434"/>
      <c r="Q148" s="905"/>
      <c r="R148" s="435"/>
      <c r="S148" s="436"/>
      <c r="T148" s="436"/>
      <c r="U148" s="906"/>
      <c r="V148" s="907"/>
      <c r="W148" s="908"/>
      <c r="X148" s="908"/>
      <c r="Y148" s="909"/>
      <c r="Z148" s="918"/>
      <c r="AA148" s="345"/>
      <c r="AB148" s="919"/>
      <c r="AC148" s="913"/>
      <c r="AD148" s="437"/>
      <c r="AE148" s="438"/>
      <c r="AL148" s="914">
        <f>AS148*$G148</f>
        <v>0</v>
      </c>
      <c r="AM148" s="914">
        <f t="shared" si="174"/>
        <v>0</v>
      </c>
      <c r="AN148" s="914">
        <f t="shared" si="174"/>
        <v>0</v>
      </c>
      <c r="AO148" s="914">
        <f t="shared" si="174"/>
        <v>0</v>
      </c>
      <c r="AP148" s="914">
        <f t="shared" si="174"/>
        <v>0</v>
      </c>
      <c r="AQ148" s="914">
        <f t="shared" si="174"/>
        <v>0</v>
      </c>
      <c r="AR148" s="914">
        <f t="shared" si="174"/>
        <v>0</v>
      </c>
      <c r="AS148" s="915">
        <v>10</v>
      </c>
      <c r="AT148" s="915"/>
      <c r="AU148" s="915"/>
      <c r="AV148" s="915"/>
      <c r="AW148" s="915"/>
      <c r="AX148" s="915"/>
      <c r="AY148" s="915"/>
      <c r="AZ148" s="914">
        <f>BL148*$G148</f>
        <v>0</v>
      </c>
      <c r="BA148" s="914">
        <f t="shared" si="175"/>
        <v>0</v>
      </c>
      <c r="BB148" s="914">
        <f t="shared" si="175"/>
        <v>0</v>
      </c>
      <c r="BC148" s="914">
        <f t="shared" si="175"/>
        <v>0</v>
      </c>
      <c r="BD148" s="914">
        <f t="shared" si="175"/>
        <v>0</v>
      </c>
      <c r="BE148" s="914">
        <f t="shared" si="175"/>
        <v>0</v>
      </c>
      <c r="BF148" s="914">
        <f t="shared" si="175"/>
        <v>0</v>
      </c>
      <c r="BG148" s="914">
        <f t="shared" si="175"/>
        <v>0</v>
      </c>
      <c r="BH148" s="914">
        <f t="shared" si="175"/>
        <v>0</v>
      </c>
      <c r="BI148" s="914">
        <f t="shared" si="175"/>
        <v>0</v>
      </c>
      <c r="BJ148" s="914">
        <f t="shared" si="175"/>
        <v>0</v>
      </c>
      <c r="BK148" s="914">
        <f t="shared" si="175"/>
        <v>0</v>
      </c>
      <c r="BL148" s="132"/>
      <c r="BM148" s="132"/>
      <c r="BN148" s="132"/>
      <c r="BO148" s="132"/>
      <c r="BP148" s="132"/>
      <c r="BQ148" s="132"/>
      <c r="BR148" s="132"/>
      <c r="BS148" s="132"/>
      <c r="BT148" s="132"/>
      <c r="BU148" s="132"/>
      <c r="BV148" s="132"/>
      <c r="BW148" s="132"/>
      <c r="BX148" s="67"/>
      <c r="BY148" s="131">
        <v>20</v>
      </c>
      <c r="BZ148" s="134">
        <v>0</v>
      </c>
      <c r="CA148" s="67"/>
      <c r="CB148" s="131">
        <v>0.24</v>
      </c>
      <c r="CC148" s="131">
        <v>0</v>
      </c>
      <c r="CD148" s="136">
        <v>0</v>
      </c>
    </row>
    <row r="149" spans="1:82" ht="18" customHeight="1">
      <c r="A149" s="152" t="s">
        <v>29101</v>
      </c>
      <c r="B149" s="152" t="s">
        <v>27956</v>
      </c>
      <c r="C149" s="152" t="s">
        <v>32131</v>
      </c>
      <c r="D149" s="152" t="s">
        <v>29011</v>
      </c>
      <c r="E149" s="934" t="s">
        <v>32132</v>
      </c>
      <c r="F149" s="81">
        <v>20</v>
      </c>
      <c r="G149" s="858">
        <f>SUM(L149:AE149)</f>
        <v>0</v>
      </c>
      <c r="H149" s="125">
        <v>95</v>
      </c>
      <c r="I149" s="641">
        <f>$H$5</f>
        <v>0</v>
      </c>
      <c r="J149" s="125">
        <f>H149*((1-I149))</f>
        <v>95</v>
      </c>
      <c r="K149" s="126">
        <v>0</v>
      </c>
      <c r="L149" s="902"/>
      <c r="M149" s="903"/>
      <c r="N149" s="903"/>
      <c r="O149" s="904"/>
      <c r="P149" s="434"/>
      <c r="Q149" s="905"/>
      <c r="R149" s="435"/>
      <c r="S149" s="436"/>
      <c r="T149" s="436"/>
      <c r="U149" s="906"/>
      <c r="V149" s="907"/>
      <c r="W149" s="908"/>
      <c r="X149" s="908"/>
      <c r="Y149" s="909"/>
      <c r="Z149" s="918"/>
      <c r="AA149" s="345"/>
      <c r="AB149" s="919"/>
      <c r="AC149" s="913"/>
      <c r="AD149" s="437"/>
      <c r="AE149" s="438"/>
      <c r="AL149" s="914">
        <f>AS149*$G149</f>
        <v>0</v>
      </c>
      <c r="AM149" s="914">
        <f t="shared" si="174"/>
        <v>0</v>
      </c>
      <c r="AN149" s="914">
        <f t="shared" si="174"/>
        <v>0</v>
      </c>
      <c r="AO149" s="914">
        <f t="shared" si="174"/>
        <v>0</v>
      </c>
      <c r="AP149" s="914">
        <f t="shared" si="174"/>
        <v>0</v>
      </c>
      <c r="AQ149" s="914">
        <f t="shared" si="174"/>
        <v>0</v>
      </c>
      <c r="AR149" s="914">
        <f t="shared" si="174"/>
        <v>0</v>
      </c>
      <c r="AS149" s="915">
        <v>20</v>
      </c>
      <c r="AT149" s="915"/>
      <c r="AU149" s="915"/>
      <c r="AV149" s="915"/>
      <c r="AW149" s="915"/>
      <c r="AX149" s="915"/>
      <c r="AY149" s="915"/>
      <c r="AZ149" s="914">
        <f>BL149*$G149</f>
        <v>0</v>
      </c>
      <c r="BA149" s="914">
        <f t="shared" si="175"/>
        <v>0</v>
      </c>
      <c r="BB149" s="914">
        <f t="shared" si="175"/>
        <v>0</v>
      </c>
      <c r="BC149" s="914">
        <f t="shared" si="175"/>
        <v>0</v>
      </c>
      <c r="BD149" s="914">
        <f t="shared" si="175"/>
        <v>0</v>
      </c>
      <c r="BE149" s="914">
        <f t="shared" si="175"/>
        <v>0</v>
      </c>
      <c r="BF149" s="914">
        <f t="shared" si="175"/>
        <v>0</v>
      </c>
      <c r="BG149" s="914">
        <f t="shared" si="175"/>
        <v>0</v>
      </c>
      <c r="BH149" s="914">
        <f t="shared" si="175"/>
        <v>0</v>
      </c>
      <c r="BI149" s="914">
        <f t="shared" si="175"/>
        <v>0</v>
      </c>
      <c r="BJ149" s="914">
        <f t="shared" si="175"/>
        <v>0</v>
      </c>
      <c r="BK149" s="914">
        <f t="shared" si="175"/>
        <v>0</v>
      </c>
      <c r="BL149" s="132"/>
      <c r="BM149" s="132"/>
      <c r="BN149" s="132"/>
      <c r="BO149" s="132"/>
      <c r="BP149" s="132"/>
      <c r="BQ149" s="132"/>
      <c r="BR149" s="132"/>
      <c r="BS149" s="132"/>
      <c r="BT149" s="132"/>
      <c r="BU149" s="132"/>
      <c r="BV149" s="132"/>
      <c r="BW149" s="132"/>
      <c r="BX149" s="67"/>
      <c r="BY149" s="131">
        <v>40</v>
      </c>
      <c r="BZ149" s="134">
        <v>0</v>
      </c>
      <c r="CA149" s="67"/>
      <c r="CB149" s="131">
        <v>0.46</v>
      </c>
      <c r="CC149" s="131">
        <v>0</v>
      </c>
      <c r="CD149" s="136">
        <v>0</v>
      </c>
    </row>
    <row r="150" spans="1:82" ht="18" customHeight="1">
      <c r="A150" s="152" t="s">
        <v>29090</v>
      </c>
      <c r="B150" s="152" t="s">
        <v>27946</v>
      </c>
      <c r="C150" s="152" t="s">
        <v>32133</v>
      </c>
      <c r="D150" s="152" t="s">
        <v>29011</v>
      </c>
      <c r="E150" s="934" t="s">
        <v>32134</v>
      </c>
      <c r="F150" s="81">
        <v>10</v>
      </c>
      <c r="G150" s="858">
        <f>SUM(L150:AE150)</f>
        <v>0</v>
      </c>
      <c r="H150" s="125">
        <v>55</v>
      </c>
      <c r="I150" s="641">
        <f>$H$5</f>
        <v>0</v>
      </c>
      <c r="J150" s="125">
        <f>H150*((1-I150))</f>
        <v>55</v>
      </c>
      <c r="K150" s="126">
        <v>0</v>
      </c>
      <c r="L150" s="902"/>
      <c r="M150" s="903"/>
      <c r="N150" s="903"/>
      <c r="O150" s="904"/>
      <c r="P150" s="434"/>
      <c r="Q150" s="905"/>
      <c r="R150" s="435"/>
      <c r="S150" s="436"/>
      <c r="T150" s="436"/>
      <c r="U150" s="906"/>
      <c r="V150" s="907"/>
      <c r="W150" s="908"/>
      <c r="X150" s="908"/>
      <c r="Y150" s="909"/>
      <c r="Z150" s="922"/>
      <c r="AA150" s="923"/>
      <c r="AB150" s="924"/>
      <c r="AC150" s="913"/>
      <c r="AD150" s="437"/>
      <c r="AE150" s="438"/>
      <c r="AL150" s="914">
        <f>AS150*$G150</f>
        <v>0</v>
      </c>
      <c r="AM150" s="914">
        <f t="shared" si="174"/>
        <v>0</v>
      </c>
      <c r="AN150" s="914">
        <f t="shared" si="174"/>
        <v>0</v>
      </c>
      <c r="AO150" s="914">
        <f t="shared" si="174"/>
        <v>0</v>
      </c>
      <c r="AP150" s="914">
        <f t="shared" si="174"/>
        <v>0</v>
      </c>
      <c r="AQ150" s="914">
        <f t="shared" si="174"/>
        <v>0</v>
      </c>
      <c r="AR150" s="914">
        <f t="shared" si="174"/>
        <v>0</v>
      </c>
      <c r="AS150" s="915"/>
      <c r="AT150" s="915">
        <v>10</v>
      </c>
      <c r="AU150" s="915"/>
      <c r="AV150" s="915"/>
      <c r="AW150" s="915"/>
      <c r="AX150" s="915"/>
      <c r="AY150" s="915"/>
      <c r="AZ150" s="914">
        <f>BL150*$G150</f>
        <v>0</v>
      </c>
      <c r="BA150" s="914">
        <f t="shared" si="175"/>
        <v>0</v>
      </c>
      <c r="BB150" s="914">
        <f t="shared" si="175"/>
        <v>0</v>
      </c>
      <c r="BC150" s="914">
        <f t="shared" si="175"/>
        <v>0</v>
      </c>
      <c r="BD150" s="914">
        <f t="shared" si="175"/>
        <v>0</v>
      </c>
      <c r="BE150" s="914">
        <f t="shared" si="175"/>
        <v>0</v>
      </c>
      <c r="BF150" s="914">
        <f t="shared" si="175"/>
        <v>0</v>
      </c>
      <c r="BG150" s="914">
        <f t="shared" si="175"/>
        <v>0</v>
      </c>
      <c r="BH150" s="914">
        <f t="shared" si="175"/>
        <v>0</v>
      </c>
      <c r="BI150" s="914">
        <f t="shared" si="175"/>
        <v>0</v>
      </c>
      <c r="BJ150" s="914">
        <f t="shared" si="175"/>
        <v>0</v>
      </c>
      <c r="BK150" s="914">
        <f t="shared" si="175"/>
        <v>0</v>
      </c>
      <c r="BL150" s="132"/>
      <c r="BM150" s="132"/>
      <c r="BN150" s="132"/>
      <c r="BO150" s="132"/>
      <c r="BP150" s="132"/>
      <c r="BQ150" s="132"/>
      <c r="BR150" s="132"/>
      <c r="BS150" s="132"/>
      <c r="BT150" s="132"/>
      <c r="BU150" s="132"/>
      <c r="BV150" s="132"/>
      <c r="BW150" s="132"/>
      <c r="BX150" s="67"/>
      <c r="BY150" s="131">
        <v>20</v>
      </c>
      <c r="BZ150" s="134">
        <v>0</v>
      </c>
      <c r="CA150" s="67"/>
      <c r="CB150" s="131">
        <v>0.28999999999999998</v>
      </c>
      <c r="CC150" s="131">
        <v>0</v>
      </c>
      <c r="CD150" s="136">
        <v>0</v>
      </c>
    </row>
    <row r="151" spans="1:82" ht="49.5" customHeight="1">
      <c r="A151" s="891" t="s">
        <v>0</v>
      </c>
      <c r="B151" s="891" t="s">
        <v>28839</v>
      </c>
      <c r="C151" s="892" t="s">
        <v>31997</v>
      </c>
      <c r="D151" s="892" t="s">
        <v>29502</v>
      </c>
      <c r="E151" s="141" t="s">
        <v>29502</v>
      </c>
      <c r="F151" s="115"/>
      <c r="G151" s="92"/>
      <c r="H151" s="116"/>
      <c r="I151" s="837"/>
      <c r="J151" s="116"/>
      <c r="K151" s="117"/>
      <c r="L151" s="439"/>
      <c r="M151" s="301"/>
      <c r="N151" s="301"/>
      <c r="O151" s="301"/>
      <c r="P151" s="301"/>
      <c r="Q151" s="302"/>
      <c r="R151" s="301"/>
      <c r="S151" s="301"/>
      <c r="T151" s="301"/>
      <c r="U151" s="301"/>
      <c r="V151" s="301"/>
      <c r="W151" s="301"/>
      <c r="X151" s="301"/>
      <c r="Y151"/>
      <c r="Z151"/>
      <c r="AA151"/>
      <c r="AB151"/>
      <c r="AC151"/>
      <c r="AD151"/>
      <c r="AE151" s="448"/>
      <c r="AL151" s="119" t="s">
        <v>28778</v>
      </c>
      <c r="AM151" s="119" t="s">
        <v>28779</v>
      </c>
      <c r="AN151" s="119" t="s">
        <v>28780</v>
      </c>
      <c r="AO151" s="119" t="s">
        <v>28781</v>
      </c>
      <c r="AP151" s="119" t="s">
        <v>28782</v>
      </c>
      <c r="AQ151" s="119" t="s">
        <v>28783</v>
      </c>
      <c r="AR151" s="931" t="s">
        <v>28784</v>
      </c>
      <c r="AS151" s="159" t="s">
        <v>28778</v>
      </c>
      <c r="AT151" s="159" t="s">
        <v>28779</v>
      </c>
      <c r="AU151" s="159" t="s">
        <v>28780</v>
      </c>
      <c r="AV151" s="159" t="s">
        <v>28781</v>
      </c>
      <c r="AW151" s="159" t="s">
        <v>28782</v>
      </c>
      <c r="AX151" s="159" t="s">
        <v>28783</v>
      </c>
      <c r="AY151" s="159" t="s">
        <v>28784</v>
      </c>
      <c r="AZ151" s="932" t="s">
        <v>28787</v>
      </c>
      <c r="BA151" s="119" t="s">
        <v>28788</v>
      </c>
      <c r="BB151" s="119" t="s">
        <v>28789</v>
      </c>
      <c r="BC151" s="119" t="s">
        <v>28790</v>
      </c>
      <c r="BD151" s="119" t="s">
        <v>28791</v>
      </c>
      <c r="BE151" s="119" t="s">
        <v>28792</v>
      </c>
      <c r="BF151" s="119" t="s">
        <v>28793</v>
      </c>
      <c r="BG151" s="119" t="s">
        <v>28794</v>
      </c>
      <c r="BH151" s="119" t="s">
        <v>28795</v>
      </c>
      <c r="BI151" s="119" t="s">
        <v>28796</v>
      </c>
      <c r="BJ151" s="119" t="s">
        <v>28797</v>
      </c>
      <c r="BK151" s="931" t="s">
        <v>28798</v>
      </c>
      <c r="BL151" s="159" t="s">
        <v>28787</v>
      </c>
      <c r="BM151" s="159" t="s">
        <v>28788</v>
      </c>
      <c r="BN151" s="159" t="s">
        <v>28789</v>
      </c>
      <c r="BO151" s="159" t="s">
        <v>28790</v>
      </c>
      <c r="BP151" s="159" t="s">
        <v>28791</v>
      </c>
      <c r="BQ151" s="159" t="s">
        <v>28792</v>
      </c>
      <c r="BR151" s="159" t="s">
        <v>28793</v>
      </c>
      <c r="BS151" s="159" t="s">
        <v>28794</v>
      </c>
      <c r="BT151" s="159" t="s">
        <v>28795</v>
      </c>
      <c r="BU151" s="159" t="s">
        <v>28796</v>
      </c>
      <c r="BV151" s="160" t="s">
        <v>28797</v>
      </c>
      <c r="BW151" s="159" t="s">
        <v>28866</v>
      </c>
      <c r="BY151" s="122" t="s">
        <v>28867</v>
      </c>
      <c r="BZ151" s="122" t="s">
        <v>28868</v>
      </c>
      <c r="CA151" s="93"/>
      <c r="CB151" s="122" t="s">
        <v>28869</v>
      </c>
      <c r="CC151" s="122" t="s">
        <v>28870</v>
      </c>
      <c r="CD151" s="933" t="s">
        <v>28871</v>
      </c>
    </row>
    <row r="152" spans="1:82" ht="18" customHeight="1">
      <c r="A152" s="929" t="s">
        <v>32135</v>
      </c>
      <c r="B152" s="929"/>
      <c r="C152" s="929" t="s">
        <v>32136</v>
      </c>
      <c r="D152" s="929" t="s">
        <v>29502</v>
      </c>
      <c r="E152" s="123" t="s">
        <v>32137</v>
      </c>
      <c r="F152" s="858">
        <v>10</v>
      </c>
      <c r="G152" s="858">
        <f t="shared" ref="G152:G188" si="176">SUM(L152:AE152)</f>
        <v>0</v>
      </c>
      <c r="H152" s="901">
        <v>80</v>
      </c>
      <c r="I152" s="641">
        <f t="shared" ref="I152:I188" si="177">$H$5</f>
        <v>0</v>
      </c>
      <c r="J152" s="125">
        <f t="shared" ref="J152:J188" si="178">H152*((1-I152))</f>
        <v>80</v>
      </c>
      <c r="K152" s="139">
        <f t="shared" ref="K152:K188" si="179">G152*J152</f>
        <v>0</v>
      </c>
      <c r="L152" s="902"/>
      <c r="M152" s="903"/>
      <c r="N152" s="903"/>
      <c r="O152" s="904"/>
      <c r="P152" s="434"/>
      <c r="Q152" s="905"/>
      <c r="R152" s="435"/>
      <c r="S152" s="436"/>
      <c r="T152" s="436"/>
      <c r="U152" s="906"/>
      <c r="V152" s="907"/>
      <c r="W152" s="908"/>
      <c r="X152" s="908"/>
      <c r="Y152" s="909"/>
      <c r="Z152" s="910"/>
      <c r="AA152" s="911"/>
      <c r="AB152" s="912"/>
      <c r="AC152" s="913"/>
      <c r="AD152" s="437"/>
      <c r="AE152" s="438"/>
      <c r="AL152" s="858">
        <f t="shared" ref="AL152:AL188" si="180">AS152*$G152</f>
        <v>0</v>
      </c>
      <c r="AM152" s="858">
        <f t="shared" ref="AM152:AM188" si="181">AT152*$G152</f>
        <v>0</v>
      </c>
      <c r="AN152" s="858">
        <f t="shared" ref="AN152:AN188" si="182">AU152*$G152</f>
        <v>0</v>
      </c>
      <c r="AO152" s="858">
        <f t="shared" ref="AO152:AO188" si="183">AV152*$G152</f>
        <v>0</v>
      </c>
      <c r="AP152" s="858">
        <f t="shared" ref="AP152:AP188" si="184">AW152*$G152</f>
        <v>0</v>
      </c>
      <c r="AQ152" s="858">
        <f t="shared" ref="AQ152:AQ188" si="185">AX152*$G152</f>
        <v>0</v>
      </c>
      <c r="AR152" s="858">
        <f t="shared" ref="AR152:AR188" si="186">AY152*$G152</f>
        <v>0</v>
      </c>
      <c r="AS152" s="935"/>
      <c r="AT152" s="935"/>
      <c r="AU152" s="935">
        <v>10</v>
      </c>
      <c r="AV152" s="935"/>
      <c r="AW152" s="935"/>
      <c r="AX152" s="935"/>
      <c r="AY152" s="935"/>
      <c r="AZ152" s="858">
        <f t="shared" ref="AZ152:AZ188" si="187">BL152*$G152</f>
        <v>0</v>
      </c>
      <c r="BA152" s="858">
        <f t="shared" ref="BA152:BA188" si="188">BM152*$G152</f>
        <v>0</v>
      </c>
      <c r="BB152" s="858">
        <f t="shared" ref="BB152:BB188" si="189">BN152*$G152</f>
        <v>0</v>
      </c>
      <c r="BC152" s="858">
        <f t="shared" ref="BC152:BC188" si="190">BO152*$G152</f>
        <v>0</v>
      </c>
      <c r="BD152" s="858">
        <f t="shared" ref="BD152:BD188" si="191">BP152*$G152</f>
        <v>0</v>
      </c>
      <c r="BE152" s="858">
        <f t="shared" ref="BE152:BE188" si="192">BQ152*$G152</f>
        <v>0</v>
      </c>
      <c r="BF152" s="858">
        <f t="shared" ref="BF152:BF188" si="193">BR152*$G152</f>
        <v>0</v>
      </c>
      <c r="BG152" s="858">
        <f t="shared" ref="BG152:BG188" si="194">BS152*$G152</f>
        <v>0</v>
      </c>
      <c r="BH152" s="858">
        <f t="shared" ref="BH152:BH188" si="195">BT152*$G152</f>
        <v>0</v>
      </c>
      <c r="BI152" s="858">
        <f t="shared" ref="BI152:BI188" si="196">BU152*$G152</f>
        <v>0</v>
      </c>
      <c r="BJ152" s="858">
        <f t="shared" ref="BJ152:BJ188" si="197">BV152*$G152</f>
        <v>0</v>
      </c>
      <c r="BK152" s="858">
        <f t="shared" ref="BK152:BK188" si="198">BW152*$G152</f>
        <v>0</v>
      </c>
      <c r="BL152" s="214"/>
      <c r="BM152" s="214">
        <v>2</v>
      </c>
      <c r="BN152" s="214">
        <v>8</v>
      </c>
      <c r="BO152" s="214"/>
      <c r="BP152" s="214"/>
      <c r="BQ152" s="214"/>
      <c r="BR152" s="214"/>
      <c r="BS152" s="214"/>
      <c r="BT152" s="214"/>
      <c r="BU152" s="935"/>
      <c r="BV152" s="936"/>
      <c r="BW152" s="935"/>
      <c r="BX152" s="897"/>
      <c r="BY152" s="858"/>
      <c r="BZ152" s="916">
        <f t="shared" ref="BZ152:BZ188" si="199">$G152*BY152</f>
        <v>0</v>
      </c>
      <c r="CB152" s="139">
        <v>1.1200000000000001</v>
      </c>
      <c r="CC152" s="858">
        <f t="shared" ref="CC152:CC188" si="200">G152</f>
        <v>0</v>
      </c>
      <c r="CD152" s="139">
        <f t="shared" ref="CD152:CD188" si="201">CB152*CC152</f>
        <v>0</v>
      </c>
    </row>
    <row r="153" spans="1:82" ht="18" customHeight="1">
      <c r="A153" s="929" t="s">
        <v>32138</v>
      </c>
      <c r="B153" s="929"/>
      <c r="C153" s="929" t="s">
        <v>32139</v>
      </c>
      <c r="D153" s="929" t="s">
        <v>29502</v>
      </c>
      <c r="E153" s="123" t="s">
        <v>32140</v>
      </c>
      <c r="F153" s="858">
        <v>10</v>
      </c>
      <c r="G153" s="858">
        <f t="shared" si="176"/>
        <v>0</v>
      </c>
      <c r="H153" s="901">
        <v>145</v>
      </c>
      <c r="I153" s="641">
        <f t="shared" si="177"/>
        <v>0</v>
      </c>
      <c r="J153" s="125">
        <f t="shared" si="178"/>
        <v>145</v>
      </c>
      <c r="K153" s="139">
        <f t="shared" si="179"/>
        <v>0</v>
      </c>
      <c r="L153" s="902"/>
      <c r="M153" s="903"/>
      <c r="N153" s="903"/>
      <c r="O153" s="904"/>
      <c r="P153" s="434"/>
      <c r="Q153" s="905"/>
      <c r="R153" s="435"/>
      <c r="S153" s="436"/>
      <c r="T153" s="436"/>
      <c r="U153" s="906"/>
      <c r="V153" s="907"/>
      <c r="W153" s="908"/>
      <c r="X153" s="908"/>
      <c r="Y153" s="909"/>
      <c r="Z153" s="918"/>
      <c r="AA153" s="345"/>
      <c r="AB153" s="919"/>
      <c r="AC153" s="913"/>
      <c r="AD153" s="437"/>
      <c r="AE153" s="438"/>
      <c r="AL153" s="858">
        <f t="shared" si="180"/>
        <v>0</v>
      </c>
      <c r="AM153" s="858">
        <f t="shared" si="181"/>
        <v>0</v>
      </c>
      <c r="AN153" s="858">
        <f t="shared" si="182"/>
        <v>0</v>
      </c>
      <c r="AO153" s="858">
        <f t="shared" si="183"/>
        <v>0</v>
      </c>
      <c r="AP153" s="858">
        <f t="shared" si="184"/>
        <v>0</v>
      </c>
      <c r="AQ153" s="858">
        <f t="shared" si="185"/>
        <v>0</v>
      </c>
      <c r="AR153" s="858">
        <f t="shared" si="186"/>
        <v>0</v>
      </c>
      <c r="AS153" s="935"/>
      <c r="AT153" s="935"/>
      <c r="AU153" s="935">
        <v>10</v>
      </c>
      <c r="AV153" s="935"/>
      <c r="AW153" s="935"/>
      <c r="AX153" s="935"/>
      <c r="AY153" s="935"/>
      <c r="AZ153" s="858">
        <f t="shared" si="187"/>
        <v>0</v>
      </c>
      <c r="BA153" s="858">
        <f t="shared" si="188"/>
        <v>0</v>
      </c>
      <c r="BB153" s="858">
        <f t="shared" si="189"/>
        <v>0</v>
      </c>
      <c r="BC153" s="858">
        <f t="shared" si="190"/>
        <v>0</v>
      </c>
      <c r="BD153" s="858">
        <f t="shared" si="191"/>
        <v>0</v>
      </c>
      <c r="BE153" s="858">
        <f t="shared" si="192"/>
        <v>0</v>
      </c>
      <c r="BF153" s="858">
        <f t="shared" si="193"/>
        <v>0</v>
      </c>
      <c r="BG153" s="858">
        <f t="shared" si="194"/>
        <v>0</v>
      </c>
      <c r="BH153" s="858">
        <f t="shared" si="195"/>
        <v>0</v>
      </c>
      <c r="BI153" s="858">
        <f t="shared" si="196"/>
        <v>0</v>
      </c>
      <c r="BJ153" s="858">
        <f t="shared" si="197"/>
        <v>0</v>
      </c>
      <c r="BK153" s="858">
        <f t="shared" si="198"/>
        <v>0</v>
      </c>
      <c r="BL153" s="214">
        <v>1</v>
      </c>
      <c r="BM153" s="214">
        <v>9</v>
      </c>
      <c r="BN153" s="214"/>
      <c r="BO153" s="214"/>
      <c r="BP153" s="214"/>
      <c r="BQ153" s="214"/>
      <c r="BR153" s="214"/>
      <c r="BS153" s="214"/>
      <c r="BT153" s="214"/>
      <c r="BU153" s="935"/>
      <c r="BV153" s="936"/>
      <c r="BW153" s="935"/>
      <c r="BX153" s="897"/>
      <c r="BY153" s="858"/>
      <c r="BZ153" s="916">
        <f t="shared" si="199"/>
        <v>0</v>
      </c>
      <c r="CB153" s="139">
        <v>1.99</v>
      </c>
      <c r="CC153" s="858">
        <f t="shared" si="200"/>
        <v>0</v>
      </c>
      <c r="CD153" s="139">
        <f t="shared" si="201"/>
        <v>0</v>
      </c>
    </row>
    <row r="154" spans="1:82" ht="18" customHeight="1">
      <c r="A154" s="929" t="s">
        <v>32141</v>
      </c>
      <c r="B154" s="929"/>
      <c r="C154" s="929" t="s">
        <v>32142</v>
      </c>
      <c r="D154" s="929" t="s">
        <v>29502</v>
      </c>
      <c r="E154" s="123" t="s">
        <v>32143</v>
      </c>
      <c r="F154" s="858">
        <v>10</v>
      </c>
      <c r="G154" s="858">
        <f t="shared" si="176"/>
        <v>0</v>
      </c>
      <c r="H154" s="901">
        <v>85</v>
      </c>
      <c r="I154" s="641">
        <f t="shared" si="177"/>
        <v>0</v>
      </c>
      <c r="J154" s="125">
        <f t="shared" si="178"/>
        <v>85</v>
      </c>
      <c r="K154" s="139">
        <f t="shared" si="179"/>
        <v>0</v>
      </c>
      <c r="L154" s="902"/>
      <c r="M154" s="903"/>
      <c r="N154" s="903"/>
      <c r="O154" s="904"/>
      <c r="P154" s="434"/>
      <c r="Q154" s="905"/>
      <c r="R154" s="435"/>
      <c r="S154" s="436"/>
      <c r="T154" s="436"/>
      <c r="U154" s="906"/>
      <c r="V154" s="907"/>
      <c r="W154" s="908"/>
      <c r="X154" s="908"/>
      <c r="Y154" s="909"/>
      <c r="Z154" s="918"/>
      <c r="AA154" s="345"/>
      <c r="AB154" s="919"/>
      <c r="AC154" s="913"/>
      <c r="AD154" s="437"/>
      <c r="AE154" s="438"/>
      <c r="AL154" s="858">
        <f t="shared" si="180"/>
        <v>0</v>
      </c>
      <c r="AM154" s="858">
        <f t="shared" si="181"/>
        <v>0</v>
      </c>
      <c r="AN154" s="858">
        <f t="shared" si="182"/>
        <v>0</v>
      </c>
      <c r="AO154" s="858">
        <f t="shared" si="183"/>
        <v>0</v>
      </c>
      <c r="AP154" s="858">
        <f t="shared" si="184"/>
        <v>0</v>
      </c>
      <c r="AQ154" s="858">
        <f t="shared" si="185"/>
        <v>0</v>
      </c>
      <c r="AR154" s="858">
        <f t="shared" si="186"/>
        <v>0</v>
      </c>
      <c r="AS154" s="935"/>
      <c r="AT154" s="935"/>
      <c r="AU154" s="935">
        <v>10</v>
      </c>
      <c r="AV154" s="935"/>
      <c r="AW154" s="935"/>
      <c r="AX154" s="935"/>
      <c r="AY154" s="935"/>
      <c r="AZ154" s="858">
        <f t="shared" si="187"/>
        <v>0</v>
      </c>
      <c r="BA154" s="858">
        <f t="shared" si="188"/>
        <v>0</v>
      </c>
      <c r="BB154" s="858">
        <f t="shared" si="189"/>
        <v>0</v>
      </c>
      <c r="BC154" s="858">
        <f t="shared" si="190"/>
        <v>0</v>
      </c>
      <c r="BD154" s="858">
        <f t="shared" si="191"/>
        <v>0</v>
      </c>
      <c r="BE154" s="858">
        <f t="shared" si="192"/>
        <v>0</v>
      </c>
      <c r="BF154" s="858">
        <f t="shared" si="193"/>
        <v>0</v>
      </c>
      <c r="BG154" s="858">
        <f t="shared" si="194"/>
        <v>0</v>
      </c>
      <c r="BH154" s="858">
        <f t="shared" si="195"/>
        <v>0</v>
      </c>
      <c r="BI154" s="858">
        <f t="shared" si="196"/>
        <v>0</v>
      </c>
      <c r="BJ154" s="858">
        <f t="shared" si="197"/>
        <v>0</v>
      </c>
      <c r="BK154" s="858">
        <f t="shared" si="198"/>
        <v>0</v>
      </c>
      <c r="BL154" s="214">
        <v>3</v>
      </c>
      <c r="BM154" s="214">
        <v>7</v>
      </c>
      <c r="BN154" s="214"/>
      <c r="BO154" s="214"/>
      <c r="BP154" s="214"/>
      <c r="BQ154" s="214"/>
      <c r="BR154" s="214"/>
      <c r="BS154" s="214"/>
      <c r="BT154" s="214"/>
      <c r="BU154" s="935"/>
      <c r="BV154" s="936"/>
      <c r="BW154" s="935"/>
      <c r="BX154" s="897"/>
      <c r="BY154" s="858"/>
      <c r="BZ154" s="916">
        <f t="shared" si="199"/>
        <v>0</v>
      </c>
      <c r="CB154" s="139">
        <v>0.74081433657877604</v>
      </c>
      <c r="CC154" s="858">
        <f t="shared" si="200"/>
        <v>0</v>
      </c>
      <c r="CD154" s="139">
        <f t="shared" si="201"/>
        <v>0</v>
      </c>
    </row>
    <row r="155" spans="1:82" ht="18" customHeight="1">
      <c r="A155" s="929" t="s">
        <v>32144</v>
      </c>
      <c r="B155" s="929"/>
      <c r="C155" s="929" t="s">
        <v>32145</v>
      </c>
      <c r="D155" s="929" t="s">
        <v>29502</v>
      </c>
      <c r="E155" s="123" t="s">
        <v>28895</v>
      </c>
      <c r="F155" s="858">
        <v>10</v>
      </c>
      <c r="G155" s="858">
        <f t="shared" si="176"/>
        <v>0</v>
      </c>
      <c r="H155" s="901">
        <v>210</v>
      </c>
      <c r="I155" s="641">
        <f t="shared" si="177"/>
        <v>0</v>
      </c>
      <c r="J155" s="125">
        <f t="shared" si="178"/>
        <v>210</v>
      </c>
      <c r="K155" s="139">
        <f t="shared" si="179"/>
        <v>0</v>
      </c>
      <c r="L155" s="902"/>
      <c r="M155" s="903"/>
      <c r="N155" s="903"/>
      <c r="O155" s="904"/>
      <c r="P155" s="434"/>
      <c r="Q155" s="905"/>
      <c r="R155" s="435"/>
      <c r="S155" s="436"/>
      <c r="T155" s="436"/>
      <c r="U155" s="906"/>
      <c r="V155" s="907"/>
      <c r="W155" s="908"/>
      <c r="X155" s="908"/>
      <c r="Y155" s="909"/>
      <c r="Z155" s="918"/>
      <c r="AA155" s="345"/>
      <c r="AB155" s="919"/>
      <c r="AC155" s="913"/>
      <c r="AD155" s="437"/>
      <c r="AE155" s="438"/>
      <c r="AL155" s="858">
        <f t="shared" si="180"/>
        <v>0</v>
      </c>
      <c r="AM155" s="858">
        <f t="shared" si="181"/>
        <v>0</v>
      </c>
      <c r="AN155" s="858">
        <f t="shared" si="182"/>
        <v>0</v>
      </c>
      <c r="AO155" s="858">
        <f t="shared" si="183"/>
        <v>0</v>
      </c>
      <c r="AP155" s="858">
        <f t="shared" si="184"/>
        <v>0</v>
      </c>
      <c r="AQ155" s="858">
        <f t="shared" si="185"/>
        <v>0</v>
      </c>
      <c r="AR155" s="858">
        <f t="shared" si="186"/>
        <v>0</v>
      </c>
      <c r="AS155" s="935"/>
      <c r="AT155" s="935"/>
      <c r="AU155" s="935"/>
      <c r="AV155" s="935"/>
      <c r="AW155" s="935">
        <v>10</v>
      </c>
      <c r="AX155" s="935"/>
      <c r="AY155" s="935"/>
      <c r="AZ155" s="858">
        <f t="shared" si="187"/>
        <v>0</v>
      </c>
      <c r="BA155" s="858">
        <f t="shared" si="188"/>
        <v>0</v>
      </c>
      <c r="BB155" s="858">
        <f t="shared" si="189"/>
        <v>0</v>
      </c>
      <c r="BC155" s="858">
        <f t="shared" si="190"/>
        <v>0</v>
      </c>
      <c r="BD155" s="858">
        <f t="shared" si="191"/>
        <v>0</v>
      </c>
      <c r="BE155" s="858">
        <f t="shared" si="192"/>
        <v>0</v>
      </c>
      <c r="BF155" s="858">
        <f t="shared" si="193"/>
        <v>0</v>
      </c>
      <c r="BG155" s="858">
        <f t="shared" si="194"/>
        <v>0</v>
      </c>
      <c r="BH155" s="858">
        <f t="shared" si="195"/>
        <v>0</v>
      </c>
      <c r="BI155" s="858">
        <f t="shared" si="196"/>
        <v>0</v>
      </c>
      <c r="BJ155" s="858">
        <f t="shared" si="197"/>
        <v>0</v>
      </c>
      <c r="BK155" s="858">
        <f t="shared" si="198"/>
        <v>0</v>
      </c>
      <c r="BL155" s="214">
        <v>2</v>
      </c>
      <c r="BM155" s="214">
        <v>7</v>
      </c>
      <c r="BN155" s="214">
        <v>1</v>
      </c>
      <c r="BO155" s="214"/>
      <c r="BP155" s="214"/>
      <c r="BQ155" s="214"/>
      <c r="BR155" s="214"/>
      <c r="BS155" s="214"/>
      <c r="BT155" s="214"/>
      <c r="BU155" s="935"/>
      <c r="BV155" s="936"/>
      <c r="BW155" s="935"/>
      <c r="BX155" s="897"/>
      <c r="BY155" s="858"/>
      <c r="BZ155" s="916">
        <f t="shared" si="199"/>
        <v>0</v>
      </c>
      <c r="CB155" s="139">
        <v>2.8084603207613297</v>
      </c>
      <c r="CC155" s="858">
        <f t="shared" si="200"/>
        <v>0</v>
      </c>
      <c r="CD155" s="139">
        <f t="shared" si="201"/>
        <v>0</v>
      </c>
    </row>
    <row r="156" spans="1:82" ht="18" customHeight="1">
      <c r="A156" s="929" t="s">
        <v>32146</v>
      </c>
      <c r="B156" s="929"/>
      <c r="C156" s="929" t="s">
        <v>32147</v>
      </c>
      <c r="D156" s="929" t="s">
        <v>29502</v>
      </c>
      <c r="E156" s="123" t="s">
        <v>32148</v>
      </c>
      <c r="F156" s="858">
        <v>20</v>
      </c>
      <c r="G156" s="858">
        <f t="shared" si="176"/>
        <v>0</v>
      </c>
      <c r="H156" s="901">
        <v>110</v>
      </c>
      <c r="I156" s="641">
        <f t="shared" si="177"/>
        <v>0</v>
      </c>
      <c r="J156" s="125">
        <f t="shared" si="178"/>
        <v>110</v>
      </c>
      <c r="K156" s="139">
        <f t="shared" si="179"/>
        <v>0</v>
      </c>
      <c r="L156" s="902"/>
      <c r="M156" s="903"/>
      <c r="N156" s="903"/>
      <c r="O156" s="904"/>
      <c r="P156" s="434"/>
      <c r="Q156" s="905"/>
      <c r="R156" s="435"/>
      <c r="S156" s="436"/>
      <c r="T156" s="436"/>
      <c r="U156" s="906"/>
      <c r="V156" s="907"/>
      <c r="W156" s="908"/>
      <c r="X156" s="908"/>
      <c r="Y156" s="909"/>
      <c r="Z156" s="918"/>
      <c r="AA156" s="345"/>
      <c r="AB156" s="919"/>
      <c r="AC156" s="913"/>
      <c r="AD156" s="437"/>
      <c r="AE156" s="438"/>
      <c r="AL156" s="858">
        <f t="shared" si="180"/>
        <v>0</v>
      </c>
      <c r="AM156" s="858">
        <f t="shared" si="181"/>
        <v>0</v>
      </c>
      <c r="AN156" s="858">
        <f t="shared" si="182"/>
        <v>0</v>
      </c>
      <c r="AO156" s="858">
        <f t="shared" si="183"/>
        <v>0</v>
      </c>
      <c r="AP156" s="858">
        <f t="shared" si="184"/>
        <v>0</v>
      </c>
      <c r="AQ156" s="858">
        <f t="shared" si="185"/>
        <v>0</v>
      </c>
      <c r="AR156" s="858">
        <f t="shared" si="186"/>
        <v>0</v>
      </c>
      <c r="AS156" s="935"/>
      <c r="AT156" s="935">
        <v>20</v>
      </c>
      <c r="AU156" s="935"/>
      <c r="AV156" s="935"/>
      <c r="AW156" s="935"/>
      <c r="AX156" s="935"/>
      <c r="AY156" s="935"/>
      <c r="AZ156" s="858">
        <f t="shared" si="187"/>
        <v>0</v>
      </c>
      <c r="BA156" s="858">
        <f t="shared" si="188"/>
        <v>0</v>
      </c>
      <c r="BB156" s="858">
        <f t="shared" si="189"/>
        <v>0</v>
      </c>
      <c r="BC156" s="858">
        <f t="shared" si="190"/>
        <v>0</v>
      </c>
      <c r="BD156" s="858">
        <f t="shared" si="191"/>
        <v>0</v>
      </c>
      <c r="BE156" s="858">
        <f t="shared" si="192"/>
        <v>0</v>
      </c>
      <c r="BF156" s="858">
        <f t="shared" si="193"/>
        <v>0</v>
      </c>
      <c r="BG156" s="858">
        <f t="shared" si="194"/>
        <v>0</v>
      </c>
      <c r="BH156" s="858">
        <f t="shared" si="195"/>
        <v>0</v>
      </c>
      <c r="BI156" s="858">
        <f t="shared" si="196"/>
        <v>0</v>
      </c>
      <c r="BJ156" s="858">
        <f t="shared" si="197"/>
        <v>0</v>
      </c>
      <c r="BK156" s="858">
        <f t="shared" si="198"/>
        <v>0</v>
      </c>
      <c r="BL156" s="214">
        <v>20</v>
      </c>
      <c r="BM156" s="214"/>
      <c r="BN156" s="214"/>
      <c r="BO156" s="214"/>
      <c r="BP156" s="214"/>
      <c r="BQ156" s="214"/>
      <c r="BR156" s="214"/>
      <c r="BS156" s="214"/>
      <c r="BT156" s="214"/>
      <c r="BU156" s="935"/>
      <c r="BV156" s="936"/>
      <c r="BW156" s="935"/>
      <c r="BX156" s="897"/>
      <c r="BY156" s="858"/>
      <c r="BZ156" s="916">
        <f t="shared" si="199"/>
        <v>0</v>
      </c>
      <c r="CB156" s="139">
        <v>0.75187126697547413</v>
      </c>
      <c r="CC156" s="858">
        <f t="shared" si="200"/>
        <v>0</v>
      </c>
      <c r="CD156" s="139">
        <f t="shared" si="201"/>
        <v>0</v>
      </c>
    </row>
    <row r="157" spans="1:82" ht="18" customHeight="1">
      <c r="A157" s="929" t="s">
        <v>32149</v>
      </c>
      <c r="B157" s="929"/>
      <c r="C157" s="929" t="s">
        <v>32150</v>
      </c>
      <c r="D157" s="929" t="s">
        <v>29502</v>
      </c>
      <c r="E157" s="123" t="s">
        <v>32151</v>
      </c>
      <c r="F157" s="858">
        <v>20</v>
      </c>
      <c r="G157" s="858">
        <f t="shared" si="176"/>
        <v>0</v>
      </c>
      <c r="H157" s="901">
        <v>100</v>
      </c>
      <c r="I157" s="641">
        <f t="shared" si="177"/>
        <v>0</v>
      </c>
      <c r="J157" s="125">
        <f t="shared" si="178"/>
        <v>100</v>
      </c>
      <c r="K157" s="139">
        <f t="shared" si="179"/>
        <v>0</v>
      </c>
      <c r="L157" s="902"/>
      <c r="M157" s="903"/>
      <c r="N157" s="903"/>
      <c r="O157" s="904"/>
      <c r="P157" s="434"/>
      <c r="Q157" s="905"/>
      <c r="R157" s="435"/>
      <c r="S157" s="436"/>
      <c r="T157" s="436"/>
      <c r="U157" s="906"/>
      <c r="V157" s="907"/>
      <c r="W157" s="908"/>
      <c r="X157" s="908"/>
      <c r="Y157" s="909"/>
      <c r="Z157" s="918"/>
      <c r="AA157" s="345"/>
      <c r="AB157" s="919"/>
      <c r="AC157" s="913"/>
      <c r="AD157" s="437"/>
      <c r="AE157" s="438"/>
      <c r="AL157" s="858">
        <f t="shared" si="180"/>
        <v>0</v>
      </c>
      <c r="AM157" s="858">
        <f t="shared" si="181"/>
        <v>0</v>
      </c>
      <c r="AN157" s="858">
        <f t="shared" si="182"/>
        <v>0</v>
      </c>
      <c r="AO157" s="858">
        <f t="shared" si="183"/>
        <v>0</v>
      </c>
      <c r="AP157" s="858">
        <f t="shared" si="184"/>
        <v>0</v>
      </c>
      <c r="AQ157" s="858">
        <f t="shared" si="185"/>
        <v>0</v>
      </c>
      <c r="AR157" s="858">
        <f t="shared" si="186"/>
        <v>0</v>
      </c>
      <c r="AS157" s="935"/>
      <c r="AT157" s="935">
        <v>20</v>
      </c>
      <c r="AU157" s="935"/>
      <c r="AV157" s="935"/>
      <c r="AW157" s="935"/>
      <c r="AX157" s="935"/>
      <c r="AY157" s="935"/>
      <c r="AZ157" s="858">
        <f t="shared" si="187"/>
        <v>0</v>
      </c>
      <c r="BA157" s="858">
        <f t="shared" si="188"/>
        <v>0</v>
      </c>
      <c r="BB157" s="858">
        <f t="shared" si="189"/>
        <v>0</v>
      </c>
      <c r="BC157" s="858">
        <f t="shared" si="190"/>
        <v>0</v>
      </c>
      <c r="BD157" s="858">
        <f t="shared" si="191"/>
        <v>0</v>
      </c>
      <c r="BE157" s="858">
        <f t="shared" si="192"/>
        <v>0</v>
      </c>
      <c r="BF157" s="858">
        <f t="shared" si="193"/>
        <v>0</v>
      </c>
      <c r="BG157" s="858">
        <f t="shared" si="194"/>
        <v>0</v>
      </c>
      <c r="BH157" s="858">
        <f t="shared" si="195"/>
        <v>0</v>
      </c>
      <c r="BI157" s="858">
        <f t="shared" si="196"/>
        <v>0</v>
      </c>
      <c r="BJ157" s="858">
        <f t="shared" si="197"/>
        <v>0</v>
      </c>
      <c r="BK157" s="858">
        <f t="shared" si="198"/>
        <v>0</v>
      </c>
      <c r="BL157" s="214">
        <v>17</v>
      </c>
      <c r="BM157" s="214">
        <v>3</v>
      </c>
      <c r="BN157" s="214"/>
      <c r="BO157" s="214"/>
      <c r="BP157" s="214"/>
      <c r="BQ157" s="214"/>
      <c r="BR157" s="214"/>
      <c r="BS157" s="214"/>
      <c r="BT157" s="214"/>
      <c r="BU157" s="935"/>
      <c r="BV157" s="936"/>
      <c r="BW157" s="935"/>
      <c r="BX157" s="897"/>
      <c r="BY157" s="858"/>
      <c r="BZ157" s="916">
        <f t="shared" si="199"/>
        <v>0</v>
      </c>
      <c r="CB157" s="139">
        <v>1.32</v>
      </c>
      <c r="CC157" s="858">
        <f t="shared" si="200"/>
        <v>0</v>
      </c>
      <c r="CD157" s="139">
        <f t="shared" si="201"/>
        <v>0</v>
      </c>
    </row>
    <row r="158" spans="1:82" ht="18" customHeight="1">
      <c r="A158" s="929" t="s">
        <v>32152</v>
      </c>
      <c r="B158" s="929"/>
      <c r="C158" s="929" t="s">
        <v>32153</v>
      </c>
      <c r="D158" s="929" t="s">
        <v>29502</v>
      </c>
      <c r="E158" s="123" t="s">
        <v>32154</v>
      </c>
      <c r="F158" s="858">
        <v>10</v>
      </c>
      <c r="G158" s="858">
        <f t="shared" si="176"/>
        <v>0</v>
      </c>
      <c r="H158" s="901">
        <v>315</v>
      </c>
      <c r="I158" s="641">
        <f t="shared" si="177"/>
        <v>0</v>
      </c>
      <c r="J158" s="125">
        <f t="shared" si="178"/>
        <v>315</v>
      </c>
      <c r="K158" s="139">
        <f t="shared" si="179"/>
        <v>0</v>
      </c>
      <c r="L158" s="902"/>
      <c r="M158" s="903"/>
      <c r="N158" s="903"/>
      <c r="O158" s="904"/>
      <c r="P158" s="434"/>
      <c r="Q158" s="905"/>
      <c r="R158" s="435"/>
      <c r="S158" s="436"/>
      <c r="T158" s="436"/>
      <c r="U158" s="906"/>
      <c r="V158" s="907"/>
      <c r="W158" s="908"/>
      <c r="X158" s="908"/>
      <c r="Y158" s="909"/>
      <c r="Z158" s="918"/>
      <c r="AA158" s="345"/>
      <c r="AB158" s="919"/>
      <c r="AC158" s="913"/>
      <c r="AD158" s="437"/>
      <c r="AE158" s="438"/>
      <c r="AL158" s="858">
        <f t="shared" si="180"/>
        <v>0</v>
      </c>
      <c r="AM158" s="858">
        <f t="shared" si="181"/>
        <v>0</v>
      </c>
      <c r="AN158" s="858">
        <f t="shared" si="182"/>
        <v>0</v>
      </c>
      <c r="AO158" s="858">
        <f t="shared" si="183"/>
        <v>0</v>
      </c>
      <c r="AP158" s="858">
        <f t="shared" si="184"/>
        <v>0</v>
      </c>
      <c r="AQ158" s="858">
        <f t="shared" si="185"/>
        <v>0</v>
      </c>
      <c r="AR158" s="858">
        <f t="shared" si="186"/>
        <v>0</v>
      </c>
      <c r="AS158" s="935"/>
      <c r="AT158" s="935"/>
      <c r="AU158" s="935"/>
      <c r="AV158" s="935"/>
      <c r="AW158" s="935">
        <v>10</v>
      </c>
      <c r="AX158" s="935"/>
      <c r="AY158" s="935"/>
      <c r="AZ158" s="858">
        <f t="shared" si="187"/>
        <v>0</v>
      </c>
      <c r="BA158" s="858">
        <f t="shared" si="188"/>
        <v>0</v>
      </c>
      <c r="BB158" s="858">
        <f t="shared" si="189"/>
        <v>0</v>
      </c>
      <c r="BC158" s="858">
        <f t="shared" si="190"/>
        <v>0</v>
      </c>
      <c r="BD158" s="858">
        <f t="shared" si="191"/>
        <v>0</v>
      </c>
      <c r="BE158" s="858">
        <f t="shared" si="192"/>
        <v>0</v>
      </c>
      <c r="BF158" s="858">
        <f t="shared" si="193"/>
        <v>0</v>
      </c>
      <c r="BG158" s="858">
        <f t="shared" si="194"/>
        <v>0</v>
      </c>
      <c r="BH158" s="858">
        <f t="shared" si="195"/>
        <v>0</v>
      </c>
      <c r="BI158" s="858">
        <f t="shared" si="196"/>
        <v>0</v>
      </c>
      <c r="BJ158" s="858">
        <f t="shared" si="197"/>
        <v>0</v>
      </c>
      <c r="BK158" s="858">
        <f t="shared" si="198"/>
        <v>0</v>
      </c>
      <c r="BL158" s="214"/>
      <c r="BM158" s="214"/>
      <c r="BN158" s="214"/>
      <c r="BO158" s="214"/>
      <c r="BP158" s="214"/>
      <c r="BQ158" s="214">
        <v>2</v>
      </c>
      <c r="BR158" s="214">
        <v>6</v>
      </c>
      <c r="BS158" s="214"/>
      <c r="BT158" s="214">
        <v>2</v>
      </c>
      <c r="BU158" s="935"/>
      <c r="BV158" s="936"/>
      <c r="BW158" s="935"/>
      <c r="BX158" s="897"/>
      <c r="BY158" s="858"/>
      <c r="BZ158" s="916">
        <f t="shared" si="199"/>
        <v>0</v>
      </c>
      <c r="CB158" s="139">
        <v>4.5775691842330328</v>
      </c>
      <c r="CC158" s="858">
        <f t="shared" si="200"/>
        <v>0</v>
      </c>
      <c r="CD158" s="139">
        <f t="shared" si="201"/>
        <v>0</v>
      </c>
    </row>
    <row r="159" spans="1:82" ht="18" customHeight="1">
      <c r="A159" s="929" t="s">
        <v>32155</v>
      </c>
      <c r="B159" s="929"/>
      <c r="C159" s="929" t="s">
        <v>32156</v>
      </c>
      <c r="D159" s="929" t="s">
        <v>29502</v>
      </c>
      <c r="E159" s="123" t="s">
        <v>32157</v>
      </c>
      <c r="F159" s="858">
        <v>10</v>
      </c>
      <c r="G159" s="858">
        <f t="shared" si="176"/>
        <v>0</v>
      </c>
      <c r="H159" s="901">
        <v>310</v>
      </c>
      <c r="I159" s="641">
        <f t="shared" si="177"/>
        <v>0</v>
      </c>
      <c r="J159" s="125">
        <f t="shared" si="178"/>
        <v>310</v>
      </c>
      <c r="K159" s="139">
        <f t="shared" si="179"/>
        <v>0</v>
      </c>
      <c r="L159" s="902"/>
      <c r="M159" s="903"/>
      <c r="N159" s="903"/>
      <c r="O159" s="904"/>
      <c r="P159" s="434"/>
      <c r="Q159" s="905"/>
      <c r="R159" s="435"/>
      <c r="S159" s="436"/>
      <c r="T159" s="436"/>
      <c r="U159" s="906"/>
      <c r="V159" s="907"/>
      <c r="W159" s="908"/>
      <c r="X159" s="908"/>
      <c r="Y159" s="909"/>
      <c r="Z159" s="918"/>
      <c r="AA159" s="345"/>
      <c r="AB159" s="919"/>
      <c r="AC159" s="913"/>
      <c r="AD159" s="437"/>
      <c r="AE159" s="438"/>
      <c r="AL159" s="858">
        <f t="shared" si="180"/>
        <v>0</v>
      </c>
      <c r="AM159" s="858">
        <f t="shared" si="181"/>
        <v>0</v>
      </c>
      <c r="AN159" s="858">
        <f t="shared" si="182"/>
        <v>0</v>
      </c>
      <c r="AO159" s="858">
        <f t="shared" si="183"/>
        <v>0</v>
      </c>
      <c r="AP159" s="858">
        <f t="shared" si="184"/>
        <v>0</v>
      </c>
      <c r="AQ159" s="858">
        <f t="shared" si="185"/>
        <v>0</v>
      </c>
      <c r="AR159" s="858">
        <f t="shared" si="186"/>
        <v>0</v>
      </c>
      <c r="AS159" s="935"/>
      <c r="AT159" s="935"/>
      <c r="AU159" s="935"/>
      <c r="AV159" s="935"/>
      <c r="AW159" s="935">
        <v>10</v>
      </c>
      <c r="AX159" s="935"/>
      <c r="AY159" s="935"/>
      <c r="AZ159" s="858">
        <f t="shared" si="187"/>
        <v>0</v>
      </c>
      <c r="BA159" s="858">
        <f t="shared" si="188"/>
        <v>0</v>
      </c>
      <c r="BB159" s="858">
        <f t="shared" si="189"/>
        <v>0</v>
      </c>
      <c r="BC159" s="858">
        <f t="shared" si="190"/>
        <v>0</v>
      </c>
      <c r="BD159" s="858">
        <f t="shared" si="191"/>
        <v>0</v>
      </c>
      <c r="BE159" s="858">
        <f t="shared" si="192"/>
        <v>0</v>
      </c>
      <c r="BF159" s="858">
        <f t="shared" si="193"/>
        <v>0</v>
      </c>
      <c r="BG159" s="858">
        <f t="shared" si="194"/>
        <v>0</v>
      </c>
      <c r="BH159" s="858">
        <f t="shared" si="195"/>
        <v>0</v>
      </c>
      <c r="BI159" s="858">
        <f t="shared" si="196"/>
        <v>0</v>
      </c>
      <c r="BJ159" s="858">
        <f t="shared" si="197"/>
        <v>0</v>
      </c>
      <c r="BK159" s="858">
        <f t="shared" si="198"/>
        <v>0</v>
      </c>
      <c r="BL159" s="214"/>
      <c r="BM159" s="214"/>
      <c r="BN159" s="214"/>
      <c r="BO159" s="214"/>
      <c r="BP159" s="214"/>
      <c r="BQ159" s="214">
        <v>1</v>
      </c>
      <c r="BR159" s="214">
        <v>5</v>
      </c>
      <c r="BS159" s="214"/>
      <c r="BT159" s="214">
        <v>4</v>
      </c>
      <c r="BU159" s="935"/>
      <c r="BV159" s="936"/>
      <c r="BW159" s="935"/>
      <c r="BX159" s="897"/>
      <c r="BY159" s="858"/>
      <c r="BZ159" s="916">
        <f t="shared" si="199"/>
        <v>0</v>
      </c>
      <c r="CB159" s="139">
        <v>4.4559429498693541</v>
      </c>
      <c r="CC159" s="858">
        <f t="shared" si="200"/>
        <v>0</v>
      </c>
      <c r="CD159" s="139">
        <f t="shared" si="201"/>
        <v>0</v>
      </c>
    </row>
    <row r="160" spans="1:82" ht="18" customHeight="1">
      <c r="A160" s="929" t="s">
        <v>32158</v>
      </c>
      <c r="B160" s="929"/>
      <c r="C160" s="929" t="s">
        <v>32159</v>
      </c>
      <c r="D160" s="929" t="s">
        <v>29502</v>
      </c>
      <c r="E160" s="123" t="s">
        <v>32160</v>
      </c>
      <c r="F160" s="858">
        <v>10</v>
      </c>
      <c r="G160" s="858">
        <f t="shared" si="176"/>
        <v>0</v>
      </c>
      <c r="H160" s="901">
        <v>160</v>
      </c>
      <c r="I160" s="641">
        <f t="shared" si="177"/>
        <v>0</v>
      </c>
      <c r="J160" s="125">
        <f t="shared" si="178"/>
        <v>160</v>
      </c>
      <c r="K160" s="139">
        <f t="shared" si="179"/>
        <v>0</v>
      </c>
      <c r="L160" s="902"/>
      <c r="M160" s="903"/>
      <c r="N160" s="903"/>
      <c r="O160" s="904"/>
      <c r="P160" s="434"/>
      <c r="Q160" s="905"/>
      <c r="R160" s="435"/>
      <c r="S160" s="436"/>
      <c r="T160" s="436"/>
      <c r="U160" s="906"/>
      <c r="V160" s="907"/>
      <c r="W160" s="908"/>
      <c r="X160" s="908"/>
      <c r="Y160" s="909"/>
      <c r="Z160" s="918"/>
      <c r="AA160" s="345"/>
      <c r="AB160" s="919"/>
      <c r="AC160" s="913"/>
      <c r="AD160" s="437"/>
      <c r="AE160" s="438"/>
      <c r="AL160" s="858">
        <f t="shared" si="180"/>
        <v>0</v>
      </c>
      <c r="AM160" s="858">
        <f t="shared" si="181"/>
        <v>0</v>
      </c>
      <c r="AN160" s="858">
        <f t="shared" si="182"/>
        <v>0</v>
      </c>
      <c r="AO160" s="858">
        <f t="shared" si="183"/>
        <v>0</v>
      </c>
      <c r="AP160" s="858">
        <f t="shared" si="184"/>
        <v>0</v>
      </c>
      <c r="AQ160" s="858">
        <f t="shared" si="185"/>
        <v>0</v>
      </c>
      <c r="AR160" s="858">
        <f t="shared" si="186"/>
        <v>0</v>
      </c>
      <c r="AS160" s="935"/>
      <c r="AT160" s="935"/>
      <c r="AU160" s="935">
        <v>10</v>
      </c>
      <c r="AV160" s="935"/>
      <c r="AW160" s="935"/>
      <c r="AX160" s="935"/>
      <c r="AY160" s="935"/>
      <c r="AZ160" s="858">
        <f t="shared" si="187"/>
        <v>0</v>
      </c>
      <c r="BA160" s="858">
        <f t="shared" si="188"/>
        <v>0</v>
      </c>
      <c r="BB160" s="858">
        <f t="shared" si="189"/>
        <v>0</v>
      </c>
      <c r="BC160" s="858">
        <f t="shared" si="190"/>
        <v>0</v>
      </c>
      <c r="BD160" s="858">
        <f t="shared" si="191"/>
        <v>0</v>
      </c>
      <c r="BE160" s="858">
        <f t="shared" si="192"/>
        <v>0</v>
      </c>
      <c r="BF160" s="858">
        <f t="shared" si="193"/>
        <v>0</v>
      </c>
      <c r="BG160" s="858">
        <f t="shared" si="194"/>
        <v>0</v>
      </c>
      <c r="BH160" s="858">
        <f t="shared" si="195"/>
        <v>0</v>
      </c>
      <c r="BI160" s="858">
        <f t="shared" si="196"/>
        <v>0</v>
      </c>
      <c r="BJ160" s="858">
        <f t="shared" si="197"/>
        <v>0</v>
      </c>
      <c r="BK160" s="858">
        <f t="shared" si="198"/>
        <v>0</v>
      </c>
      <c r="BL160" s="214">
        <v>2</v>
      </c>
      <c r="BM160" s="214">
        <v>8</v>
      </c>
      <c r="BN160" s="214"/>
      <c r="BO160" s="214"/>
      <c r="BP160" s="214"/>
      <c r="BQ160" s="214"/>
      <c r="BR160" s="214"/>
      <c r="BS160" s="214"/>
      <c r="BT160" s="214"/>
      <c r="BU160" s="935"/>
      <c r="BV160" s="936"/>
      <c r="BW160" s="935"/>
      <c r="BX160" s="897"/>
      <c r="BY160" s="858"/>
      <c r="BZ160" s="916">
        <f t="shared" si="199"/>
        <v>0</v>
      </c>
      <c r="CB160" s="139">
        <v>2.31</v>
      </c>
      <c r="CC160" s="858">
        <f t="shared" si="200"/>
        <v>0</v>
      </c>
      <c r="CD160" s="139">
        <f t="shared" si="201"/>
        <v>0</v>
      </c>
    </row>
    <row r="161" spans="1:82" ht="18" customHeight="1">
      <c r="A161" s="929" t="s">
        <v>32161</v>
      </c>
      <c r="B161" s="929"/>
      <c r="C161" s="929" t="s">
        <v>32162</v>
      </c>
      <c r="D161" s="929" t="s">
        <v>29502</v>
      </c>
      <c r="E161" s="123" t="s">
        <v>32163</v>
      </c>
      <c r="F161" s="858">
        <v>10</v>
      </c>
      <c r="G161" s="858">
        <f>SUM(L161:AE161)</f>
        <v>0</v>
      </c>
      <c r="H161" s="901">
        <v>135</v>
      </c>
      <c r="I161" s="641">
        <f t="shared" si="177"/>
        <v>0</v>
      </c>
      <c r="J161" s="125">
        <f t="shared" si="178"/>
        <v>135</v>
      </c>
      <c r="K161" s="139">
        <f t="shared" si="179"/>
        <v>0</v>
      </c>
      <c r="L161" s="902"/>
      <c r="M161" s="903"/>
      <c r="N161" s="903"/>
      <c r="O161" s="904"/>
      <c r="P161" s="434"/>
      <c r="Q161" s="905"/>
      <c r="R161" s="435"/>
      <c r="S161" s="436"/>
      <c r="T161" s="436"/>
      <c r="U161" s="906"/>
      <c r="V161" s="907"/>
      <c r="W161" s="908"/>
      <c r="X161" s="908"/>
      <c r="Y161" s="909"/>
      <c r="Z161" s="918"/>
      <c r="AA161" s="345"/>
      <c r="AB161" s="919"/>
      <c r="AC161" s="913"/>
      <c r="AD161" s="437"/>
      <c r="AE161" s="438"/>
      <c r="AL161" s="858">
        <f t="shared" si="180"/>
        <v>0</v>
      </c>
      <c r="AM161" s="858">
        <f t="shared" si="181"/>
        <v>0</v>
      </c>
      <c r="AN161" s="858">
        <f t="shared" si="182"/>
        <v>0</v>
      </c>
      <c r="AO161" s="858">
        <f t="shared" si="183"/>
        <v>0</v>
      </c>
      <c r="AP161" s="858">
        <f t="shared" si="184"/>
        <v>0</v>
      </c>
      <c r="AQ161" s="858">
        <f t="shared" si="185"/>
        <v>0</v>
      </c>
      <c r="AR161" s="858">
        <f t="shared" si="186"/>
        <v>0</v>
      </c>
      <c r="AS161" s="935"/>
      <c r="AT161" s="935"/>
      <c r="AU161" s="935"/>
      <c r="AV161" s="935">
        <v>10</v>
      </c>
      <c r="AW161" s="935"/>
      <c r="AX161" s="935"/>
      <c r="AY161" s="935"/>
      <c r="AZ161" s="858">
        <f t="shared" si="187"/>
        <v>0</v>
      </c>
      <c r="BA161" s="858">
        <f t="shared" si="188"/>
        <v>0</v>
      </c>
      <c r="BB161" s="858">
        <f t="shared" si="189"/>
        <v>0</v>
      </c>
      <c r="BC161" s="858">
        <f t="shared" si="190"/>
        <v>0</v>
      </c>
      <c r="BD161" s="858">
        <f t="shared" si="191"/>
        <v>0</v>
      </c>
      <c r="BE161" s="858">
        <f t="shared" si="192"/>
        <v>0</v>
      </c>
      <c r="BF161" s="858">
        <f t="shared" si="193"/>
        <v>0</v>
      </c>
      <c r="BG161" s="858">
        <f t="shared" si="194"/>
        <v>0</v>
      </c>
      <c r="BH161" s="858">
        <f t="shared" si="195"/>
        <v>0</v>
      </c>
      <c r="BI161" s="858">
        <f t="shared" si="196"/>
        <v>0</v>
      </c>
      <c r="BJ161" s="858">
        <f t="shared" si="197"/>
        <v>0</v>
      </c>
      <c r="BK161" s="858">
        <f t="shared" si="198"/>
        <v>0</v>
      </c>
      <c r="BL161" s="214">
        <v>7</v>
      </c>
      <c r="BM161" s="214">
        <v>3</v>
      </c>
      <c r="BN161" s="214"/>
      <c r="BO161" s="214"/>
      <c r="BP161" s="214"/>
      <c r="BQ161" s="214"/>
      <c r="BR161" s="214"/>
      <c r="BS161" s="214"/>
      <c r="BT161" s="214"/>
      <c r="BU161" s="935"/>
      <c r="BV161" s="936"/>
      <c r="BW161" s="935"/>
      <c r="BX161" s="897"/>
      <c r="BY161" s="858"/>
      <c r="BZ161" s="916">
        <f t="shared" si="199"/>
        <v>0</v>
      </c>
      <c r="CB161" s="139">
        <v>1.93</v>
      </c>
      <c r="CC161" s="858">
        <f t="shared" si="200"/>
        <v>0</v>
      </c>
      <c r="CD161" s="139">
        <f t="shared" si="201"/>
        <v>0</v>
      </c>
    </row>
    <row r="162" spans="1:82" ht="18" customHeight="1">
      <c r="A162" s="929" t="s">
        <v>32164</v>
      </c>
      <c r="B162" s="929"/>
      <c r="C162" s="929" t="s">
        <v>32165</v>
      </c>
      <c r="D162" s="929" t="s">
        <v>29502</v>
      </c>
      <c r="E162" s="123" t="s">
        <v>32166</v>
      </c>
      <c r="F162" s="858">
        <v>10</v>
      </c>
      <c r="G162" s="858">
        <f t="shared" si="176"/>
        <v>0</v>
      </c>
      <c r="H162" s="901">
        <v>135</v>
      </c>
      <c r="I162" s="641">
        <f t="shared" si="177"/>
        <v>0</v>
      </c>
      <c r="J162" s="125">
        <f t="shared" si="178"/>
        <v>135</v>
      </c>
      <c r="K162" s="139">
        <f t="shared" si="179"/>
        <v>0</v>
      </c>
      <c r="L162" s="902"/>
      <c r="M162" s="903"/>
      <c r="N162" s="903"/>
      <c r="O162" s="904"/>
      <c r="P162" s="434"/>
      <c r="Q162" s="905"/>
      <c r="R162" s="435"/>
      <c r="S162" s="436"/>
      <c r="T162" s="436"/>
      <c r="U162" s="906"/>
      <c r="V162" s="907"/>
      <c r="W162" s="908"/>
      <c r="X162" s="908"/>
      <c r="Y162" s="909"/>
      <c r="Z162" s="918"/>
      <c r="AA162" s="345"/>
      <c r="AB162" s="919"/>
      <c r="AC162" s="913"/>
      <c r="AD162" s="437"/>
      <c r="AE162" s="438"/>
      <c r="AL162" s="858">
        <f t="shared" si="180"/>
        <v>0</v>
      </c>
      <c r="AM162" s="858">
        <f t="shared" si="181"/>
        <v>0</v>
      </c>
      <c r="AN162" s="858">
        <f t="shared" si="182"/>
        <v>0</v>
      </c>
      <c r="AO162" s="858">
        <f t="shared" si="183"/>
        <v>0</v>
      </c>
      <c r="AP162" s="858">
        <f t="shared" si="184"/>
        <v>0</v>
      </c>
      <c r="AQ162" s="858">
        <f t="shared" si="185"/>
        <v>0</v>
      </c>
      <c r="AR162" s="858">
        <f t="shared" si="186"/>
        <v>0</v>
      </c>
      <c r="AS162" s="935"/>
      <c r="AT162" s="935"/>
      <c r="AU162" s="935"/>
      <c r="AV162" s="935">
        <v>10</v>
      </c>
      <c r="AW162" s="935"/>
      <c r="AX162" s="935"/>
      <c r="AY162" s="935"/>
      <c r="AZ162" s="858">
        <f t="shared" si="187"/>
        <v>0</v>
      </c>
      <c r="BA162" s="858">
        <f t="shared" si="188"/>
        <v>0</v>
      </c>
      <c r="BB162" s="858">
        <f t="shared" si="189"/>
        <v>0</v>
      </c>
      <c r="BC162" s="858">
        <f t="shared" si="190"/>
        <v>0</v>
      </c>
      <c r="BD162" s="858">
        <f t="shared" si="191"/>
        <v>0</v>
      </c>
      <c r="BE162" s="858">
        <f t="shared" si="192"/>
        <v>0</v>
      </c>
      <c r="BF162" s="858">
        <f t="shared" si="193"/>
        <v>0</v>
      </c>
      <c r="BG162" s="858">
        <f t="shared" si="194"/>
        <v>0</v>
      </c>
      <c r="BH162" s="858">
        <f t="shared" si="195"/>
        <v>0</v>
      </c>
      <c r="BI162" s="858">
        <f t="shared" si="196"/>
        <v>0</v>
      </c>
      <c r="BJ162" s="858">
        <f t="shared" si="197"/>
        <v>0</v>
      </c>
      <c r="BK162" s="858">
        <f t="shared" si="198"/>
        <v>0</v>
      </c>
      <c r="BL162" s="214">
        <v>8</v>
      </c>
      <c r="BM162" s="214">
        <v>2</v>
      </c>
      <c r="BN162" s="214"/>
      <c r="BO162" s="214"/>
      <c r="BP162" s="214"/>
      <c r="BQ162" s="214"/>
      <c r="BR162" s="214"/>
      <c r="BS162" s="214"/>
      <c r="BT162" s="214"/>
      <c r="BU162" s="935"/>
      <c r="BV162" s="936"/>
      <c r="BW162" s="935"/>
      <c r="BX162" s="897"/>
      <c r="BY162" s="858"/>
      <c r="BZ162" s="916">
        <f t="shared" si="199"/>
        <v>0</v>
      </c>
      <c r="CB162" s="139">
        <v>2.0699999999999998</v>
      </c>
      <c r="CC162" s="858">
        <f t="shared" si="200"/>
        <v>0</v>
      </c>
      <c r="CD162" s="139">
        <f t="shared" si="201"/>
        <v>0</v>
      </c>
    </row>
    <row r="163" spans="1:82" ht="18" customHeight="1">
      <c r="A163" s="929" t="s">
        <v>32167</v>
      </c>
      <c r="B163" s="929"/>
      <c r="C163" s="929" t="s">
        <v>32168</v>
      </c>
      <c r="D163" s="929" t="s">
        <v>29502</v>
      </c>
      <c r="E163" s="123" t="s">
        <v>32169</v>
      </c>
      <c r="F163" s="858">
        <v>10</v>
      </c>
      <c r="G163" s="858">
        <f t="shared" si="176"/>
        <v>0</v>
      </c>
      <c r="H163" s="901">
        <v>110</v>
      </c>
      <c r="I163" s="641">
        <f t="shared" si="177"/>
        <v>0</v>
      </c>
      <c r="J163" s="125">
        <f t="shared" si="178"/>
        <v>110</v>
      </c>
      <c r="K163" s="139">
        <f t="shared" si="179"/>
        <v>0</v>
      </c>
      <c r="L163" s="902"/>
      <c r="M163" s="903"/>
      <c r="N163" s="903"/>
      <c r="O163" s="904"/>
      <c r="P163" s="434"/>
      <c r="Q163" s="905"/>
      <c r="R163" s="435"/>
      <c r="S163" s="436"/>
      <c r="T163" s="436"/>
      <c r="U163" s="906"/>
      <c r="V163" s="907"/>
      <c r="W163" s="908"/>
      <c r="X163" s="908"/>
      <c r="Y163" s="909"/>
      <c r="Z163" s="918"/>
      <c r="AA163" s="345"/>
      <c r="AB163" s="919"/>
      <c r="AC163" s="913"/>
      <c r="AD163" s="437"/>
      <c r="AE163" s="438"/>
      <c r="AL163" s="858">
        <f t="shared" si="180"/>
        <v>0</v>
      </c>
      <c r="AM163" s="858">
        <f t="shared" si="181"/>
        <v>0</v>
      </c>
      <c r="AN163" s="858">
        <f t="shared" si="182"/>
        <v>0</v>
      </c>
      <c r="AO163" s="858">
        <f t="shared" si="183"/>
        <v>0</v>
      </c>
      <c r="AP163" s="858">
        <f t="shared" si="184"/>
        <v>0</v>
      </c>
      <c r="AQ163" s="858">
        <f t="shared" si="185"/>
        <v>0</v>
      </c>
      <c r="AR163" s="858">
        <f t="shared" si="186"/>
        <v>0</v>
      </c>
      <c r="AS163" s="935"/>
      <c r="AT163" s="935"/>
      <c r="AU163" s="935"/>
      <c r="AV163" s="935">
        <v>10</v>
      </c>
      <c r="AW163" s="935"/>
      <c r="AX163" s="935"/>
      <c r="AY163" s="935"/>
      <c r="AZ163" s="858">
        <f t="shared" si="187"/>
        <v>0</v>
      </c>
      <c r="BA163" s="858">
        <f t="shared" si="188"/>
        <v>0</v>
      </c>
      <c r="BB163" s="858">
        <f t="shared" si="189"/>
        <v>0</v>
      </c>
      <c r="BC163" s="858">
        <f t="shared" si="190"/>
        <v>0</v>
      </c>
      <c r="BD163" s="858">
        <f t="shared" si="191"/>
        <v>0</v>
      </c>
      <c r="BE163" s="858">
        <f t="shared" si="192"/>
        <v>0</v>
      </c>
      <c r="BF163" s="858">
        <f t="shared" si="193"/>
        <v>0</v>
      </c>
      <c r="BG163" s="858">
        <f t="shared" si="194"/>
        <v>0</v>
      </c>
      <c r="BH163" s="858">
        <f t="shared" si="195"/>
        <v>0</v>
      </c>
      <c r="BI163" s="858">
        <f t="shared" si="196"/>
        <v>0</v>
      </c>
      <c r="BJ163" s="858">
        <f t="shared" si="197"/>
        <v>0</v>
      </c>
      <c r="BK163" s="858">
        <f t="shared" si="198"/>
        <v>0</v>
      </c>
      <c r="BL163" s="214">
        <v>5</v>
      </c>
      <c r="BM163" s="214">
        <v>5</v>
      </c>
      <c r="BN163" s="214"/>
      <c r="BO163" s="214"/>
      <c r="BP163" s="214"/>
      <c r="BQ163" s="214"/>
      <c r="BR163" s="214"/>
      <c r="BS163" s="214"/>
      <c r="BT163" s="214"/>
      <c r="BU163" s="935"/>
      <c r="BV163" s="936"/>
      <c r="BW163" s="935"/>
      <c r="BX163" s="897"/>
      <c r="BY163" s="858"/>
      <c r="BZ163" s="916">
        <f t="shared" si="199"/>
        <v>0</v>
      </c>
      <c r="CB163" s="139">
        <v>1.6</v>
      </c>
      <c r="CC163" s="858">
        <f t="shared" si="200"/>
        <v>0</v>
      </c>
      <c r="CD163" s="139">
        <f t="shared" si="201"/>
        <v>0</v>
      </c>
    </row>
    <row r="164" spans="1:82" ht="18" customHeight="1">
      <c r="A164" s="929" t="s">
        <v>32170</v>
      </c>
      <c r="B164" s="929"/>
      <c r="C164" s="929" t="s">
        <v>32171</v>
      </c>
      <c r="D164" s="929" t="s">
        <v>29502</v>
      </c>
      <c r="E164" s="123" t="s">
        <v>32172</v>
      </c>
      <c r="F164" s="858">
        <v>5</v>
      </c>
      <c r="G164" s="858">
        <f t="shared" si="176"/>
        <v>0</v>
      </c>
      <c r="H164" s="901">
        <v>108</v>
      </c>
      <c r="I164" s="641">
        <f t="shared" si="177"/>
        <v>0</v>
      </c>
      <c r="J164" s="125">
        <f t="shared" si="178"/>
        <v>108</v>
      </c>
      <c r="K164" s="139">
        <f t="shared" si="179"/>
        <v>0</v>
      </c>
      <c r="L164" s="902"/>
      <c r="M164" s="903"/>
      <c r="N164" s="903"/>
      <c r="O164" s="904"/>
      <c r="P164" s="434"/>
      <c r="Q164" s="905"/>
      <c r="R164" s="435"/>
      <c r="S164" s="436"/>
      <c r="T164" s="436"/>
      <c r="U164" s="906"/>
      <c r="V164" s="907"/>
      <c r="W164" s="908"/>
      <c r="X164" s="908"/>
      <c r="Y164" s="909"/>
      <c r="Z164" s="918"/>
      <c r="AA164" s="345"/>
      <c r="AB164" s="919"/>
      <c r="AC164" s="913"/>
      <c r="AD164" s="437"/>
      <c r="AE164" s="438"/>
      <c r="AL164" s="858">
        <f t="shared" si="180"/>
        <v>0</v>
      </c>
      <c r="AM164" s="858">
        <f t="shared" si="181"/>
        <v>0</v>
      </c>
      <c r="AN164" s="858">
        <f t="shared" si="182"/>
        <v>0</v>
      </c>
      <c r="AO164" s="858">
        <f t="shared" si="183"/>
        <v>0</v>
      </c>
      <c r="AP164" s="858">
        <f t="shared" si="184"/>
        <v>0</v>
      </c>
      <c r="AQ164" s="858">
        <f t="shared" si="185"/>
        <v>0</v>
      </c>
      <c r="AR164" s="858">
        <f t="shared" si="186"/>
        <v>0</v>
      </c>
      <c r="AS164" s="935"/>
      <c r="AT164" s="935"/>
      <c r="AU164" s="935"/>
      <c r="AV164" s="935"/>
      <c r="AW164" s="935">
        <v>5</v>
      </c>
      <c r="AX164" s="935"/>
      <c r="AY164" s="935"/>
      <c r="AZ164" s="858">
        <f t="shared" si="187"/>
        <v>0</v>
      </c>
      <c r="BA164" s="858">
        <f t="shared" si="188"/>
        <v>0</v>
      </c>
      <c r="BB164" s="858">
        <f t="shared" si="189"/>
        <v>0</v>
      </c>
      <c r="BC164" s="858">
        <f t="shared" si="190"/>
        <v>0</v>
      </c>
      <c r="BD164" s="858">
        <f t="shared" si="191"/>
        <v>0</v>
      </c>
      <c r="BE164" s="858">
        <f t="shared" si="192"/>
        <v>0</v>
      </c>
      <c r="BF164" s="858">
        <f t="shared" si="193"/>
        <v>0</v>
      </c>
      <c r="BG164" s="858">
        <f t="shared" si="194"/>
        <v>0</v>
      </c>
      <c r="BH164" s="858">
        <f t="shared" si="195"/>
        <v>0</v>
      </c>
      <c r="BI164" s="858">
        <f t="shared" si="196"/>
        <v>0</v>
      </c>
      <c r="BJ164" s="858">
        <f t="shared" si="197"/>
        <v>0</v>
      </c>
      <c r="BK164" s="858">
        <f t="shared" si="198"/>
        <v>0</v>
      </c>
      <c r="BL164" s="214">
        <v>1</v>
      </c>
      <c r="BM164" s="214">
        <v>4</v>
      </c>
      <c r="BN164" s="214"/>
      <c r="BO164" s="214"/>
      <c r="BP164" s="214"/>
      <c r="BQ164" s="214"/>
      <c r="BR164" s="214"/>
      <c r="BS164" s="214"/>
      <c r="BT164" s="214"/>
      <c r="BU164" s="935"/>
      <c r="BV164" s="936"/>
      <c r="BW164" s="935"/>
      <c r="BX164" s="897"/>
      <c r="BY164" s="858"/>
      <c r="BZ164" s="916">
        <f t="shared" si="199"/>
        <v>0</v>
      </c>
      <c r="CB164" s="139">
        <v>1.5369133251410425</v>
      </c>
      <c r="CC164" s="858">
        <f t="shared" si="200"/>
        <v>0</v>
      </c>
      <c r="CD164" s="139">
        <f t="shared" si="201"/>
        <v>0</v>
      </c>
    </row>
    <row r="165" spans="1:82" ht="18" customHeight="1">
      <c r="A165" s="929" t="s">
        <v>32173</v>
      </c>
      <c r="B165" s="929"/>
      <c r="C165" s="929" t="s">
        <v>32174</v>
      </c>
      <c r="D165" s="929" t="s">
        <v>29502</v>
      </c>
      <c r="E165" s="123" t="s">
        <v>32175</v>
      </c>
      <c r="F165" s="858">
        <v>5</v>
      </c>
      <c r="G165" s="858">
        <f t="shared" si="176"/>
        <v>0</v>
      </c>
      <c r="H165" s="901">
        <v>100</v>
      </c>
      <c r="I165" s="641">
        <f t="shared" si="177"/>
        <v>0</v>
      </c>
      <c r="J165" s="125">
        <f t="shared" si="178"/>
        <v>100</v>
      </c>
      <c r="K165" s="139">
        <f t="shared" si="179"/>
        <v>0</v>
      </c>
      <c r="L165" s="902"/>
      <c r="M165" s="903"/>
      <c r="N165" s="903"/>
      <c r="O165" s="904"/>
      <c r="P165" s="434"/>
      <c r="Q165" s="905"/>
      <c r="R165" s="435"/>
      <c r="S165" s="436"/>
      <c r="T165" s="436"/>
      <c r="U165" s="906"/>
      <c r="V165" s="907"/>
      <c r="W165" s="908"/>
      <c r="X165" s="908"/>
      <c r="Y165" s="909"/>
      <c r="Z165" s="918"/>
      <c r="AA165" s="345"/>
      <c r="AB165" s="919"/>
      <c r="AC165" s="913"/>
      <c r="AD165" s="437"/>
      <c r="AE165" s="438"/>
      <c r="AL165" s="858">
        <f t="shared" si="180"/>
        <v>0</v>
      </c>
      <c r="AM165" s="858">
        <f t="shared" si="181"/>
        <v>0</v>
      </c>
      <c r="AN165" s="858">
        <f t="shared" si="182"/>
        <v>0</v>
      </c>
      <c r="AO165" s="858">
        <f t="shared" si="183"/>
        <v>0</v>
      </c>
      <c r="AP165" s="858">
        <f t="shared" si="184"/>
        <v>0</v>
      </c>
      <c r="AQ165" s="858">
        <f t="shared" si="185"/>
        <v>0</v>
      </c>
      <c r="AR165" s="858">
        <f t="shared" si="186"/>
        <v>0</v>
      </c>
      <c r="AS165" s="935"/>
      <c r="AT165" s="935"/>
      <c r="AU165" s="935"/>
      <c r="AV165" s="935"/>
      <c r="AW165" s="935">
        <v>5</v>
      </c>
      <c r="AX165" s="935"/>
      <c r="AY165" s="935"/>
      <c r="AZ165" s="858">
        <f t="shared" si="187"/>
        <v>0</v>
      </c>
      <c r="BA165" s="858">
        <f t="shared" si="188"/>
        <v>0</v>
      </c>
      <c r="BB165" s="858">
        <f t="shared" si="189"/>
        <v>0</v>
      </c>
      <c r="BC165" s="858">
        <f t="shared" si="190"/>
        <v>0</v>
      </c>
      <c r="BD165" s="858">
        <f t="shared" si="191"/>
        <v>0</v>
      </c>
      <c r="BE165" s="858">
        <f t="shared" si="192"/>
        <v>0</v>
      </c>
      <c r="BF165" s="858">
        <f t="shared" si="193"/>
        <v>0</v>
      </c>
      <c r="BG165" s="858">
        <f t="shared" si="194"/>
        <v>0</v>
      </c>
      <c r="BH165" s="858">
        <f t="shared" si="195"/>
        <v>0</v>
      </c>
      <c r="BI165" s="858">
        <f t="shared" si="196"/>
        <v>0</v>
      </c>
      <c r="BJ165" s="858">
        <f t="shared" si="197"/>
        <v>0</v>
      </c>
      <c r="BK165" s="858">
        <f t="shared" si="198"/>
        <v>0</v>
      </c>
      <c r="BL165" s="214"/>
      <c r="BM165" s="214">
        <v>5</v>
      </c>
      <c r="BN165" s="214"/>
      <c r="BO165" s="214"/>
      <c r="BP165" s="214"/>
      <c r="BQ165" s="214"/>
      <c r="BR165" s="214"/>
      <c r="BS165" s="214"/>
      <c r="BT165" s="214"/>
      <c r="BU165" s="935"/>
      <c r="BV165" s="936"/>
      <c r="BW165" s="935"/>
      <c r="BX165" s="897"/>
      <c r="BY165" s="858"/>
      <c r="BZ165" s="916">
        <f t="shared" si="199"/>
        <v>0</v>
      </c>
      <c r="CB165" s="139">
        <v>1.62</v>
      </c>
      <c r="CC165" s="858">
        <f t="shared" si="200"/>
        <v>0</v>
      </c>
      <c r="CD165" s="139">
        <f t="shared" si="201"/>
        <v>0</v>
      </c>
    </row>
    <row r="166" spans="1:82" ht="18" customHeight="1">
      <c r="A166" s="929" t="s">
        <v>32176</v>
      </c>
      <c r="B166" s="929"/>
      <c r="C166" s="929" t="s">
        <v>32177</v>
      </c>
      <c r="D166" s="929" t="s">
        <v>29502</v>
      </c>
      <c r="E166" s="123" t="s">
        <v>32178</v>
      </c>
      <c r="F166" s="858">
        <v>5</v>
      </c>
      <c r="G166" s="858">
        <f t="shared" si="176"/>
        <v>0</v>
      </c>
      <c r="H166" s="901">
        <v>215</v>
      </c>
      <c r="I166" s="641">
        <f t="shared" si="177"/>
        <v>0</v>
      </c>
      <c r="J166" s="125">
        <f t="shared" si="178"/>
        <v>215</v>
      </c>
      <c r="K166" s="139">
        <f t="shared" si="179"/>
        <v>0</v>
      </c>
      <c r="L166" s="902"/>
      <c r="M166" s="903"/>
      <c r="N166" s="903"/>
      <c r="O166" s="904"/>
      <c r="P166" s="434"/>
      <c r="Q166" s="905"/>
      <c r="R166" s="435"/>
      <c r="S166" s="436"/>
      <c r="T166" s="436"/>
      <c r="U166" s="906"/>
      <c r="V166" s="907"/>
      <c r="W166" s="908"/>
      <c r="X166" s="908"/>
      <c r="Y166" s="909"/>
      <c r="Z166" s="918"/>
      <c r="AA166" s="345"/>
      <c r="AB166" s="919"/>
      <c r="AC166" s="913"/>
      <c r="AD166" s="437"/>
      <c r="AE166" s="438"/>
      <c r="AL166" s="858">
        <f t="shared" si="180"/>
        <v>0</v>
      </c>
      <c r="AM166" s="858">
        <f t="shared" si="181"/>
        <v>0</v>
      </c>
      <c r="AN166" s="858">
        <f t="shared" si="182"/>
        <v>0</v>
      </c>
      <c r="AO166" s="858">
        <f t="shared" si="183"/>
        <v>0</v>
      </c>
      <c r="AP166" s="858">
        <f t="shared" si="184"/>
        <v>0</v>
      </c>
      <c r="AQ166" s="858">
        <f t="shared" si="185"/>
        <v>0</v>
      </c>
      <c r="AR166" s="858">
        <f t="shared" si="186"/>
        <v>0</v>
      </c>
      <c r="AS166" s="935"/>
      <c r="AT166" s="935"/>
      <c r="AU166" s="935"/>
      <c r="AV166" s="935"/>
      <c r="AW166" s="935">
        <v>5</v>
      </c>
      <c r="AX166" s="935"/>
      <c r="AY166" s="935"/>
      <c r="AZ166" s="858">
        <f t="shared" si="187"/>
        <v>0</v>
      </c>
      <c r="BA166" s="858">
        <f t="shared" si="188"/>
        <v>0</v>
      </c>
      <c r="BB166" s="858">
        <f t="shared" si="189"/>
        <v>0</v>
      </c>
      <c r="BC166" s="858">
        <f t="shared" si="190"/>
        <v>0</v>
      </c>
      <c r="BD166" s="858">
        <f t="shared" si="191"/>
        <v>0</v>
      </c>
      <c r="BE166" s="858">
        <f t="shared" si="192"/>
        <v>0</v>
      </c>
      <c r="BF166" s="858">
        <f t="shared" si="193"/>
        <v>0</v>
      </c>
      <c r="BG166" s="858">
        <f t="shared" si="194"/>
        <v>0</v>
      </c>
      <c r="BH166" s="858">
        <f t="shared" si="195"/>
        <v>0</v>
      </c>
      <c r="BI166" s="858">
        <f t="shared" si="196"/>
        <v>0</v>
      </c>
      <c r="BJ166" s="858">
        <f t="shared" si="197"/>
        <v>0</v>
      </c>
      <c r="BK166" s="858">
        <f t="shared" si="198"/>
        <v>0</v>
      </c>
      <c r="BL166" s="214">
        <v>1</v>
      </c>
      <c r="BM166" s="214">
        <v>3</v>
      </c>
      <c r="BN166" s="214">
        <v>1</v>
      </c>
      <c r="BO166" s="214"/>
      <c r="BP166" s="214"/>
      <c r="BQ166" s="214"/>
      <c r="BR166" s="214"/>
      <c r="BS166" s="214"/>
      <c r="BT166" s="214"/>
      <c r="BU166" s="935"/>
      <c r="BV166" s="936"/>
      <c r="BW166" s="935"/>
      <c r="BX166" s="897"/>
      <c r="BY166" s="858"/>
      <c r="BZ166" s="916">
        <f t="shared" si="199"/>
        <v>0</v>
      </c>
      <c r="CB166" s="139">
        <v>3.39</v>
      </c>
      <c r="CC166" s="858">
        <f t="shared" si="200"/>
        <v>0</v>
      </c>
      <c r="CD166" s="139">
        <f t="shared" si="201"/>
        <v>0</v>
      </c>
    </row>
    <row r="167" spans="1:82" ht="18" customHeight="1">
      <c r="A167" s="929" t="s">
        <v>29521</v>
      </c>
      <c r="B167" s="929"/>
      <c r="C167" s="929" t="s">
        <v>32179</v>
      </c>
      <c r="D167" s="929" t="s">
        <v>29502</v>
      </c>
      <c r="E167" s="123" t="s">
        <v>32180</v>
      </c>
      <c r="F167" s="858">
        <v>5</v>
      </c>
      <c r="G167" s="858">
        <f t="shared" si="176"/>
        <v>0</v>
      </c>
      <c r="H167" s="901">
        <v>210</v>
      </c>
      <c r="I167" s="641">
        <f t="shared" si="177"/>
        <v>0</v>
      </c>
      <c r="J167" s="125">
        <f t="shared" si="178"/>
        <v>210</v>
      </c>
      <c r="K167" s="139">
        <f t="shared" si="179"/>
        <v>0</v>
      </c>
      <c r="L167" s="902"/>
      <c r="M167" s="903"/>
      <c r="N167" s="903"/>
      <c r="O167" s="904"/>
      <c r="P167" s="434"/>
      <c r="Q167" s="905"/>
      <c r="R167" s="435"/>
      <c r="S167" s="436"/>
      <c r="T167" s="436"/>
      <c r="U167" s="906"/>
      <c r="V167" s="907"/>
      <c r="W167" s="908"/>
      <c r="X167" s="908"/>
      <c r="Y167" s="909"/>
      <c r="Z167" s="918"/>
      <c r="AA167" s="345"/>
      <c r="AB167" s="919"/>
      <c r="AC167" s="913"/>
      <c r="AD167" s="437"/>
      <c r="AE167" s="438"/>
      <c r="AL167" s="858">
        <f t="shared" si="180"/>
        <v>0</v>
      </c>
      <c r="AM167" s="858">
        <f t="shared" si="181"/>
        <v>0</v>
      </c>
      <c r="AN167" s="858">
        <f t="shared" si="182"/>
        <v>0</v>
      </c>
      <c r="AO167" s="858">
        <f t="shared" si="183"/>
        <v>0</v>
      </c>
      <c r="AP167" s="858">
        <f t="shared" si="184"/>
        <v>0</v>
      </c>
      <c r="AQ167" s="858">
        <f t="shared" si="185"/>
        <v>0</v>
      </c>
      <c r="AR167" s="858">
        <f t="shared" si="186"/>
        <v>0</v>
      </c>
      <c r="AS167" s="935"/>
      <c r="AT167" s="935"/>
      <c r="AU167" s="935"/>
      <c r="AV167" s="935"/>
      <c r="AW167" s="935">
        <v>5</v>
      </c>
      <c r="AX167" s="935"/>
      <c r="AY167" s="935"/>
      <c r="AZ167" s="858">
        <f t="shared" si="187"/>
        <v>0</v>
      </c>
      <c r="BA167" s="858">
        <f t="shared" si="188"/>
        <v>0</v>
      </c>
      <c r="BB167" s="858">
        <f t="shared" si="189"/>
        <v>0</v>
      </c>
      <c r="BC167" s="858">
        <f t="shared" si="190"/>
        <v>0</v>
      </c>
      <c r="BD167" s="858">
        <f t="shared" si="191"/>
        <v>0</v>
      </c>
      <c r="BE167" s="858">
        <f t="shared" si="192"/>
        <v>0</v>
      </c>
      <c r="BF167" s="858">
        <f t="shared" si="193"/>
        <v>0</v>
      </c>
      <c r="BG167" s="858">
        <f t="shared" si="194"/>
        <v>0</v>
      </c>
      <c r="BH167" s="858">
        <f t="shared" si="195"/>
        <v>0</v>
      </c>
      <c r="BI167" s="858">
        <f t="shared" si="196"/>
        <v>0</v>
      </c>
      <c r="BJ167" s="858">
        <f t="shared" si="197"/>
        <v>0</v>
      </c>
      <c r="BK167" s="858">
        <f t="shared" si="198"/>
        <v>0</v>
      </c>
      <c r="BL167" s="214"/>
      <c r="BM167" s="214">
        <v>3</v>
      </c>
      <c r="BN167" s="214">
        <v>2</v>
      </c>
      <c r="BO167" s="214"/>
      <c r="BP167" s="214"/>
      <c r="BQ167" s="214"/>
      <c r="BR167" s="214"/>
      <c r="BS167" s="214"/>
      <c r="BT167" s="214"/>
      <c r="BU167" s="935"/>
      <c r="BV167" s="936"/>
      <c r="BW167" s="935"/>
      <c r="BX167" s="897"/>
      <c r="BY167" s="858"/>
      <c r="BZ167" s="916">
        <f t="shared" si="199"/>
        <v>0</v>
      </c>
      <c r="CB167" s="139">
        <v>3.294965258216048</v>
      </c>
      <c r="CC167" s="858">
        <f t="shared" si="200"/>
        <v>0</v>
      </c>
      <c r="CD167" s="139">
        <f t="shared" si="201"/>
        <v>0</v>
      </c>
    </row>
    <row r="168" spans="1:82" ht="18" customHeight="1">
      <c r="A168" s="929" t="s">
        <v>29522</v>
      </c>
      <c r="B168" s="929"/>
      <c r="C168" s="929" t="s">
        <v>32181</v>
      </c>
      <c r="D168" s="929" t="s">
        <v>29502</v>
      </c>
      <c r="E168" s="123" t="s">
        <v>32182</v>
      </c>
      <c r="F168" s="858">
        <v>5</v>
      </c>
      <c r="G168" s="858">
        <f t="shared" si="176"/>
        <v>0</v>
      </c>
      <c r="H168" s="901">
        <v>235</v>
      </c>
      <c r="I168" s="641">
        <f t="shared" si="177"/>
        <v>0</v>
      </c>
      <c r="J168" s="125">
        <f t="shared" si="178"/>
        <v>235</v>
      </c>
      <c r="K168" s="139">
        <f t="shared" si="179"/>
        <v>0</v>
      </c>
      <c r="L168" s="902"/>
      <c r="M168" s="903"/>
      <c r="N168" s="903"/>
      <c r="O168" s="904"/>
      <c r="P168" s="434"/>
      <c r="Q168" s="905"/>
      <c r="R168" s="435"/>
      <c r="S168" s="436"/>
      <c r="T168" s="436"/>
      <c r="U168" s="906"/>
      <c r="V168" s="907"/>
      <c r="W168" s="908"/>
      <c r="X168" s="908"/>
      <c r="Y168" s="909"/>
      <c r="Z168" s="918"/>
      <c r="AA168" s="345"/>
      <c r="AB168" s="919"/>
      <c r="AC168" s="913"/>
      <c r="AD168" s="437"/>
      <c r="AE168" s="438"/>
      <c r="AL168" s="858">
        <f t="shared" si="180"/>
        <v>0</v>
      </c>
      <c r="AM168" s="858">
        <f t="shared" si="181"/>
        <v>0</v>
      </c>
      <c r="AN168" s="858">
        <f t="shared" si="182"/>
        <v>0</v>
      </c>
      <c r="AO168" s="858">
        <f t="shared" si="183"/>
        <v>0</v>
      </c>
      <c r="AP168" s="858">
        <f t="shared" si="184"/>
        <v>0</v>
      </c>
      <c r="AQ168" s="858">
        <f t="shared" si="185"/>
        <v>0</v>
      </c>
      <c r="AR168" s="858">
        <f t="shared" si="186"/>
        <v>0</v>
      </c>
      <c r="AS168" s="935"/>
      <c r="AT168" s="935"/>
      <c r="AU168" s="935"/>
      <c r="AV168" s="935"/>
      <c r="AW168" s="935">
        <v>5</v>
      </c>
      <c r="AX168" s="935"/>
      <c r="AY168" s="935"/>
      <c r="AZ168" s="858">
        <f t="shared" si="187"/>
        <v>0</v>
      </c>
      <c r="BA168" s="858">
        <f t="shared" si="188"/>
        <v>0</v>
      </c>
      <c r="BB168" s="858">
        <f t="shared" si="189"/>
        <v>0</v>
      </c>
      <c r="BC168" s="858">
        <f t="shared" si="190"/>
        <v>0</v>
      </c>
      <c r="BD168" s="858">
        <f t="shared" si="191"/>
        <v>0</v>
      </c>
      <c r="BE168" s="858">
        <f t="shared" si="192"/>
        <v>0</v>
      </c>
      <c r="BF168" s="858">
        <f t="shared" si="193"/>
        <v>0</v>
      </c>
      <c r="BG168" s="858">
        <f t="shared" si="194"/>
        <v>0</v>
      </c>
      <c r="BH168" s="858">
        <f t="shared" si="195"/>
        <v>0</v>
      </c>
      <c r="BI168" s="858">
        <f t="shared" si="196"/>
        <v>0</v>
      </c>
      <c r="BJ168" s="858">
        <f t="shared" si="197"/>
        <v>0</v>
      </c>
      <c r="BK168" s="858">
        <f t="shared" si="198"/>
        <v>0</v>
      </c>
      <c r="BL168" s="214"/>
      <c r="BM168" s="214">
        <v>1</v>
      </c>
      <c r="BN168" s="214">
        <v>4</v>
      </c>
      <c r="BO168" s="214"/>
      <c r="BP168" s="214"/>
      <c r="BQ168" s="214"/>
      <c r="BR168" s="214"/>
      <c r="BS168" s="214"/>
      <c r="BT168" s="214"/>
      <c r="BU168" s="935"/>
      <c r="BV168" s="936"/>
      <c r="BW168" s="935"/>
      <c r="BX168" s="897"/>
      <c r="BY168" s="858"/>
      <c r="BZ168" s="916">
        <f t="shared" si="199"/>
        <v>0</v>
      </c>
      <c r="CB168" s="139">
        <v>3.7593563348773706</v>
      </c>
      <c r="CC168" s="858">
        <f t="shared" si="200"/>
        <v>0</v>
      </c>
      <c r="CD168" s="139">
        <f t="shared" si="201"/>
        <v>0</v>
      </c>
    </row>
    <row r="169" spans="1:82" ht="18" customHeight="1">
      <c r="A169" s="929" t="s">
        <v>32183</v>
      </c>
      <c r="B169" s="929"/>
      <c r="C169" s="929" t="s">
        <v>32184</v>
      </c>
      <c r="D169" s="929" t="s">
        <v>29502</v>
      </c>
      <c r="E169" s="123" t="s">
        <v>32185</v>
      </c>
      <c r="F169" s="858">
        <v>10</v>
      </c>
      <c r="G169" s="858">
        <f t="shared" si="176"/>
        <v>0</v>
      </c>
      <c r="H169" s="901">
        <v>90</v>
      </c>
      <c r="I169" s="641">
        <f t="shared" si="177"/>
        <v>0</v>
      </c>
      <c r="J169" s="125">
        <f t="shared" si="178"/>
        <v>90</v>
      </c>
      <c r="K169" s="139">
        <f t="shared" si="179"/>
        <v>0</v>
      </c>
      <c r="L169" s="902"/>
      <c r="M169" s="903"/>
      <c r="N169" s="903"/>
      <c r="O169" s="904"/>
      <c r="P169" s="434"/>
      <c r="Q169" s="905"/>
      <c r="R169" s="435"/>
      <c r="S169" s="436"/>
      <c r="T169" s="436"/>
      <c r="U169" s="906"/>
      <c r="V169" s="907"/>
      <c r="W169" s="908"/>
      <c r="X169" s="908"/>
      <c r="Y169" s="909"/>
      <c r="Z169" s="918"/>
      <c r="AA169" s="345"/>
      <c r="AB169" s="919"/>
      <c r="AC169" s="913"/>
      <c r="AD169" s="437"/>
      <c r="AE169" s="438"/>
      <c r="AL169" s="858">
        <f t="shared" si="180"/>
        <v>0</v>
      </c>
      <c r="AM169" s="858">
        <f t="shared" si="181"/>
        <v>0</v>
      </c>
      <c r="AN169" s="858">
        <f t="shared" si="182"/>
        <v>0</v>
      </c>
      <c r="AO169" s="858">
        <f t="shared" si="183"/>
        <v>0</v>
      </c>
      <c r="AP169" s="858">
        <f t="shared" si="184"/>
        <v>0</v>
      </c>
      <c r="AQ169" s="858">
        <f t="shared" si="185"/>
        <v>0</v>
      </c>
      <c r="AR169" s="858">
        <f t="shared" si="186"/>
        <v>0</v>
      </c>
      <c r="AS169" s="935"/>
      <c r="AT169" s="935"/>
      <c r="AU169" s="935">
        <v>10</v>
      </c>
      <c r="AV169" s="935"/>
      <c r="AW169" s="935"/>
      <c r="AX169" s="935"/>
      <c r="AY169" s="935"/>
      <c r="AZ169" s="858">
        <f t="shared" si="187"/>
        <v>0</v>
      </c>
      <c r="BA169" s="858">
        <f t="shared" si="188"/>
        <v>0</v>
      </c>
      <c r="BB169" s="858">
        <f t="shared" si="189"/>
        <v>0</v>
      </c>
      <c r="BC169" s="858">
        <f t="shared" si="190"/>
        <v>0</v>
      </c>
      <c r="BD169" s="858">
        <f t="shared" si="191"/>
        <v>0</v>
      </c>
      <c r="BE169" s="858">
        <f t="shared" si="192"/>
        <v>0</v>
      </c>
      <c r="BF169" s="858">
        <f t="shared" si="193"/>
        <v>0</v>
      </c>
      <c r="BG169" s="858">
        <f t="shared" si="194"/>
        <v>0</v>
      </c>
      <c r="BH169" s="858">
        <f t="shared" si="195"/>
        <v>0</v>
      </c>
      <c r="BI169" s="858">
        <f t="shared" si="196"/>
        <v>0</v>
      </c>
      <c r="BJ169" s="858">
        <f t="shared" si="197"/>
        <v>0</v>
      </c>
      <c r="BK169" s="858">
        <f t="shared" si="198"/>
        <v>0</v>
      </c>
      <c r="BL169" s="214">
        <v>6</v>
      </c>
      <c r="BM169" s="214">
        <v>4</v>
      </c>
      <c r="BN169" s="935"/>
      <c r="BO169" s="935"/>
      <c r="BP169" s="935"/>
      <c r="BQ169" s="935"/>
      <c r="BR169" s="935"/>
      <c r="BS169" s="935"/>
      <c r="BT169" s="935"/>
      <c r="BU169" s="935"/>
      <c r="BV169" s="936"/>
      <c r="BW169" s="935"/>
      <c r="BX169" s="897"/>
      <c r="BY169" s="858"/>
      <c r="BZ169" s="916">
        <f t="shared" si="199"/>
        <v>0</v>
      </c>
      <c r="CB169" s="139">
        <v>1.28</v>
      </c>
      <c r="CC169" s="858">
        <f t="shared" si="200"/>
        <v>0</v>
      </c>
      <c r="CD169" s="139">
        <f t="shared" si="201"/>
        <v>0</v>
      </c>
    </row>
    <row r="170" spans="1:82" ht="18" customHeight="1">
      <c r="A170" s="929" t="s">
        <v>32186</v>
      </c>
      <c r="B170" s="929"/>
      <c r="C170" s="929" t="s">
        <v>32187</v>
      </c>
      <c r="D170" s="929" t="s">
        <v>29502</v>
      </c>
      <c r="E170" s="123" t="s">
        <v>32188</v>
      </c>
      <c r="F170" s="858">
        <v>10</v>
      </c>
      <c r="G170" s="858">
        <f t="shared" si="176"/>
        <v>0</v>
      </c>
      <c r="H170" s="901">
        <v>90</v>
      </c>
      <c r="I170" s="641">
        <f t="shared" si="177"/>
        <v>0</v>
      </c>
      <c r="J170" s="125">
        <f t="shared" si="178"/>
        <v>90</v>
      </c>
      <c r="K170" s="139">
        <f t="shared" si="179"/>
        <v>0</v>
      </c>
      <c r="L170" s="902"/>
      <c r="M170" s="903"/>
      <c r="N170" s="903"/>
      <c r="O170" s="904"/>
      <c r="P170" s="434"/>
      <c r="Q170" s="905"/>
      <c r="R170" s="435"/>
      <c r="S170" s="436"/>
      <c r="T170" s="436"/>
      <c r="U170" s="906"/>
      <c r="V170" s="907"/>
      <c r="W170" s="908"/>
      <c r="X170" s="908"/>
      <c r="Y170" s="909"/>
      <c r="Z170" s="918"/>
      <c r="AA170" s="345"/>
      <c r="AB170" s="919"/>
      <c r="AC170" s="913"/>
      <c r="AD170" s="437"/>
      <c r="AE170" s="438"/>
      <c r="AL170" s="858">
        <f t="shared" si="180"/>
        <v>0</v>
      </c>
      <c r="AM170" s="858">
        <f t="shared" si="181"/>
        <v>0</v>
      </c>
      <c r="AN170" s="858">
        <f t="shared" si="182"/>
        <v>0</v>
      </c>
      <c r="AO170" s="858">
        <f t="shared" si="183"/>
        <v>0</v>
      </c>
      <c r="AP170" s="858">
        <f t="shared" si="184"/>
        <v>0</v>
      </c>
      <c r="AQ170" s="858">
        <f t="shared" si="185"/>
        <v>0</v>
      </c>
      <c r="AR170" s="858">
        <f t="shared" si="186"/>
        <v>0</v>
      </c>
      <c r="AS170" s="935"/>
      <c r="AT170" s="935"/>
      <c r="AU170" s="935">
        <v>10</v>
      </c>
      <c r="AV170" s="935"/>
      <c r="AW170" s="935"/>
      <c r="AX170" s="935"/>
      <c r="AY170" s="935"/>
      <c r="AZ170" s="858">
        <f t="shared" si="187"/>
        <v>0</v>
      </c>
      <c r="BA170" s="858">
        <f t="shared" si="188"/>
        <v>0</v>
      </c>
      <c r="BB170" s="858">
        <f t="shared" si="189"/>
        <v>0</v>
      </c>
      <c r="BC170" s="858">
        <f t="shared" si="190"/>
        <v>0</v>
      </c>
      <c r="BD170" s="858">
        <f t="shared" si="191"/>
        <v>0</v>
      </c>
      <c r="BE170" s="858">
        <f t="shared" si="192"/>
        <v>0</v>
      </c>
      <c r="BF170" s="858">
        <f t="shared" si="193"/>
        <v>0</v>
      </c>
      <c r="BG170" s="858">
        <f t="shared" si="194"/>
        <v>0</v>
      </c>
      <c r="BH170" s="858">
        <f t="shared" si="195"/>
        <v>0</v>
      </c>
      <c r="BI170" s="858">
        <f t="shared" si="196"/>
        <v>0</v>
      </c>
      <c r="BJ170" s="858">
        <f t="shared" si="197"/>
        <v>0</v>
      </c>
      <c r="BK170" s="858">
        <f t="shared" si="198"/>
        <v>0</v>
      </c>
      <c r="BL170" s="214">
        <v>8</v>
      </c>
      <c r="BM170" s="214">
        <v>2</v>
      </c>
      <c r="BN170" s="935"/>
      <c r="BO170" s="935"/>
      <c r="BP170" s="935"/>
      <c r="BQ170" s="935"/>
      <c r="BR170" s="935"/>
      <c r="BS170" s="935"/>
      <c r="BT170" s="935"/>
      <c r="BU170" s="935"/>
      <c r="BV170" s="936"/>
      <c r="BW170" s="935"/>
      <c r="BX170" s="897"/>
      <c r="BY170" s="858"/>
      <c r="BZ170" s="916">
        <f t="shared" si="199"/>
        <v>0</v>
      </c>
      <c r="CB170" s="139">
        <v>1.3</v>
      </c>
      <c r="CC170" s="858">
        <f t="shared" si="200"/>
        <v>0</v>
      </c>
      <c r="CD170" s="139">
        <f t="shared" si="201"/>
        <v>0</v>
      </c>
    </row>
    <row r="171" spans="1:82" ht="18" customHeight="1">
      <c r="A171" s="929" t="s">
        <v>32189</v>
      </c>
      <c r="B171" s="929"/>
      <c r="C171" s="929" t="s">
        <v>32190</v>
      </c>
      <c r="D171" s="929" t="s">
        <v>29502</v>
      </c>
      <c r="E171" s="123" t="s">
        <v>32191</v>
      </c>
      <c r="F171" s="858">
        <v>10</v>
      </c>
      <c r="G171" s="858">
        <f t="shared" si="176"/>
        <v>0</v>
      </c>
      <c r="H171" s="901">
        <v>90</v>
      </c>
      <c r="I171" s="641">
        <f t="shared" si="177"/>
        <v>0</v>
      </c>
      <c r="J171" s="125">
        <f t="shared" si="178"/>
        <v>90</v>
      </c>
      <c r="K171" s="139">
        <f t="shared" si="179"/>
        <v>0</v>
      </c>
      <c r="L171" s="902"/>
      <c r="M171" s="903"/>
      <c r="N171" s="903"/>
      <c r="O171" s="904"/>
      <c r="P171" s="434"/>
      <c r="Q171" s="905"/>
      <c r="R171" s="435"/>
      <c r="S171" s="436"/>
      <c r="T171" s="436"/>
      <c r="U171" s="906"/>
      <c r="V171" s="907"/>
      <c r="W171" s="908"/>
      <c r="X171" s="908"/>
      <c r="Y171" s="909"/>
      <c r="Z171" s="918"/>
      <c r="AA171" s="345"/>
      <c r="AB171" s="919"/>
      <c r="AC171" s="913"/>
      <c r="AD171" s="437"/>
      <c r="AE171" s="438"/>
      <c r="AL171" s="858">
        <f t="shared" si="180"/>
        <v>0</v>
      </c>
      <c r="AM171" s="858">
        <f t="shared" si="181"/>
        <v>0</v>
      </c>
      <c r="AN171" s="858">
        <f t="shared" si="182"/>
        <v>0</v>
      </c>
      <c r="AO171" s="858">
        <f t="shared" si="183"/>
        <v>0</v>
      </c>
      <c r="AP171" s="858">
        <f t="shared" si="184"/>
        <v>0</v>
      </c>
      <c r="AQ171" s="858">
        <f t="shared" si="185"/>
        <v>0</v>
      </c>
      <c r="AR171" s="858">
        <f t="shared" si="186"/>
        <v>0</v>
      </c>
      <c r="AS171" s="935"/>
      <c r="AT171" s="935"/>
      <c r="AU171" s="935">
        <v>10</v>
      </c>
      <c r="AV171" s="935"/>
      <c r="AW171" s="935"/>
      <c r="AX171" s="935"/>
      <c r="AY171" s="935"/>
      <c r="AZ171" s="858">
        <f t="shared" si="187"/>
        <v>0</v>
      </c>
      <c r="BA171" s="858">
        <f t="shared" si="188"/>
        <v>0</v>
      </c>
      <c r="BB171" s="858">
        <f t="shared" si="189"/>
        <v>0</v>
      </c>
      <c r="BC171" s="858">
        <f t="shared" si="190"/>
        <v>0</v>
      </c>
      <c r="BD171" s="858">
        <f t="shared" si="191"/>
        <v>0</v>
      </c>
      <c r="BE171" s="858">
        <f t="shared" si="192"/>
        <v>0</v>
      </c>
      <c r="BF171" s="858">
        <f t="shared" si="193"/>
        <v>0</v>
      </c>
      <c r="BG171" s="858">
        <f t="shared" si="194"/>
        <v>0</v>
      </c>
      <c r="BH171" s="858">
        <f t="shared" si="195"/>
        <v>0</v>
      </c>
      <c r="BI171" s="858">
        <f t="shared" si="196"/>
        <v>0</v>
      </c>
      <c r="BJ171" s="858">
        <f t="shared" si="197"/>
        <v>0</v>
      </c>
      <c r="BK171" s="858">
        <f t="shared" si="198"/>
        <v>0</v>
      </c>
      <c r="BL171" s="214">
        <v>10</v>
      </c>
      <c r="BM171" s="214"/>
      <c r="BN171" s="935"/>
      <c r="BO171" s="935"/>
      <c r="BP171" s="935"/>
      <c r="BQ171" s="935"/>
      <c r="BR171" s="935"/>
      <c r="BS171" s="935"/>
      <c r="BT171" s="935"/>
      <c r="BU171" s="935"/>
      <c r="BV171" s="936"/>
      <c r="BW171" s="935"/>
      <c r="BX171" s="897"/>
      <c r="BY171" s="858"/>
      <c r="BZ171" s="916">
        <f t="shared" si="199"/>
        <v>0</v>
      </c>
      <c r="CB171" s="139">
        <v>0.91</v>
      </c>
      <c r="CC171" s="858">
        <f t="shared" si="200"/>
        <v>0</v>
      </c>
      <c r="CD171" s="139">
        <f t="shared" si="201"/>
        <v>0</v>
      </c>
    </row>
    <row r="172" spans="1:82" ht="18" customHeight="1">
      <c r="A172" s="929" t="s">
        <v>32192</v>
      </c>
      <c r="B172" s="929"/>
      <c r="C172" s="929" t="s">
        <v>32193</v>
      </c>
      <c r="D172" s="929" t="s">
        <v>29502</v>
      </c>
      <c r="E172" s="123" t="s">
        <v>32194</v>
      </c>
      <c r="F172" s="858">
        <v>10</v>
      </c>
      <c r="G172" s="858">
        <f t="shared" si="176"/>
        <v>0</v>
      </c>
      <c r="H172" s="901">
        <v>90</v>
      </c>
      <c r="I172" s="641">
        <f t="shared" si="177"/>
        <v>0</v>
      </c>
      <c r="J172" s="125">
        <f t="shared" si="178"/>
        <v>90</v>
      </c>
      <c r="K172" s="139">
        <f t="shared" si="179"/>
        <v>0</v>
      </c>
      <c r="L172" s="902"/>
      <c r="M172" s="903"/>
      <c r="N172" s="903"/>
      <c r="O172" s="904"/>
      <c r="P172" s="434"/>
      <c r="Q172" s="905"/>
      <c r="R172" s="435"/>
      <c r="S172" s="436"/>
      <c r="T172" s="436"/>
      <c r="U172" s="906"/>
      <c r="V172" s="907"/>
      <c r="W172" s="908"/>
      <c r="X172" s="908"/>
      <c r="Y172" s="909"/>
      <c r="Z172" s="918"/>
      <c r="AA172" s="345"/>
      <c r="AB172" s="919"/>
      <c r="AC172" s="913"/>
      <c r="AD172" s="437"/>
      <c r="AE172" s="438"/>
      <c r="AL172" s="858">
        <f t="shared" si="180"/>
        <v>0</v>
      </c>
      <c r="AM172" s="858">
        <f t="shared" si="181"/>
        <v>0</v>
      </c>
      <c r="AN172" s="858">
        <f t="shared" si="182"/>
        <v>0</v>
      </c>
      <c r="AO172" s="858">
        <f t="shared" si="183"/>
        <v>0</v>
      </c>
      <c r="AP172" s="858">
        <f t="shared" si="184"/>
        <v>0</v>
      </c>
      <c r="AQ172" s="858">
        <f t="shared" si="185"/>
        <v>0</v>
      </c>
      <c r="AR172" s="858">
        <f t="shared" si="186"/>
        <v>0</v>
      </c>
      <c r="AS172" s="935"/>
      <c r="AT172" s="935"/>
      <c r="AU172" s="935">
        <v>10</v>
      </c>
      <c r="AV172" s="935"/>
      <c r="AW172" s="935"/>
      <c r="AX172" s="935"/>
      <c r="AY172" s="935"/>
      <c r="AZ172" s="858">
        <f t="shared" si="187"/>
        <v>0</v>
      </c>
      <c r="BA172" s="858">
        <f t="shared" si="188"/>
        <v>0</v>
      </c>
      <c r="BB172" s="858">
        <f t="shared" si="189"/>
        <v>0</v>
      </c>
      <c r="BC172" s="858">
        <f t="shared" si="190"/>
        <v>0</v>
      </c>
      <c r="BD172" s="858">
        <f t="shared" si="191"/>
        <v>0</v>
      </c>
      <c r="BE172" s="858">
        <f t="shared" si="192"/>
        <v>0</v>
      </c>
      <c r="BF172" s="858">
        <f t="shared" si="193"/>
        <v>0</v>
      </c>
      <c r="BG172" s="858">
        <f t="shared" si="194"/>
        <v>0</v>
      </c>
      <c r="BH172" s="858">
        <f t="shared" si="195"/>
        <v>0</v>
      </c>
      <c r="BI172" s="858">
        <f t="shared" si="196"/>
        <v>0</v>
      </c>
      <c r="BJ172" s="858">
        <f t="shared" si="197"/>
        <v>0</v>
      </c>
      <c r="BK172" s="858">
        <f t="shared" si="198"/>
        <v>0</v>
      </c>
      <c r="BL172" s="214">
        <v>10</v>
      </c>
      <c r="BM172" s="214"/>
      <c r="BN172" s="935"/>
      <c r="BO172" s="935"/>
      <c r="BP172" s="935"/>
      <c r="BQ172" s="935"/>
      <c r="BR172" s="935"/>
      <c r="BS172" s="935"/>
      <c r="BT172" s="935"/>
      <c r="BU172" s="935"/>
      <c r="BV172" s="936"/>
      <c r="BW172" s="935"/>
      <c r="BX172" s="897"/>
      <c r="BY172" s="858"/>
      <c r="BZ172" s="916">
        <f t="shared" si="199"/>
        <v>0</v>
      </c>
      <c r="CB172" s="139">
        <v>0.99</v>
      </c>
      <c r="CC172" s="858">
        <f t="shared" si="200"/>
        <v>0</v>
      </c>
      <c r="CD172" s="139">
        <f t="shared" si="201"/>
        <v>0</v>
      </c>
    </row>
    <row r="173" spans="1:82" ht="18" customHeight="1">
      <c r="A173" s="929" t="s">
        <v>32195</v>
      </c>
      <c r="B173" s="929"/>
      <c r="C173" s="929" t="s">
        <v>32196</v>
      </c>
      <c r="D173" s="929" t="s">
        <v>29502</v>
      </c>
      <c r="E173" s="123" t="s">
        <v>32197</v>
      </c>
      <c r="F173" s="858">
        <v>10</v>
      </c>
      <c r="G173" s="858">
        <f t="shared" si="176"/>
        <v>0</v>
      </c>
      <c r="H173" s="901">
        <v>90</v>
      </c>
      <c r="I173" s="641">
        <f t="shared" si="177"/>
        <v>0</v>
      </c>
      <c r="J173" s="125">
        <f t="shared" si="178"/>
        <v>90</v>
      </c>
      <c r="K173" s="139">
        <f t="shared" si="179"/>
        <v>0</v>
      </c>
      <c r="L173" s="902"/>
      <c r="M173" s="903"/>
      <c r="N173" s="903"/>
      <c r="O173" s="904"/>
      <c r="P173" s="434"/>
      <c r="Q173" s="905"/>
      <c r="R173" s="435"/>
      <c r="S173" s="436"/>
      <c r="T173" s="436"/>
      <c r="U173" s="906"/>
      <c r="V173" s="907"/>
      <c r="W173" s="908"/>
      <c r="X173" s="908"/>
      <c r="Y173" s="909"/>
      <c r="Z173" s="918"/>
      <c r="AA173" s="345"/>
      <c r="AB173" s="919"/>
      <c r="AC173" s="913"/>
      <c r="AD173" s="437"/>
      <c r="AE173" s="438"/>
      <c r="AL173" s="858">
        <f t="shared" si="180"/>
        <v>0</v>
      </c>
      <c r="AM173" s="858">
        <f t="shared" si="181"/>
        <v>0</v>
      </c>
      <c r="AN173" s="858">
        <f t="shared" si="182"/>
        <v>0</v>
      </c>
      <c r="AO173" s="858">
        <f t="shared" si="183"/>
        <v>0</v>
      </c>
      <c r="AP173" s="858">
        <f t="shared" si="184"/>
        <v>0</v>
      </c>
      <c r="AQ173" s="858">
        <f t="shared" si="185"/>
        <v>0</v>
      </c>
      <c r="AR173" s="858">
        <f t="shared" si="186"/>
        <v>0</v>
      </c>
      <c r="AS173" s="935"/>
      <c r="AT173" s="935"/>
      <c r="AU173" s="935">
        <v>10</v>
      </c>
      <c r="AV173" s="935"/>
      <c r="AW173" s="935"/>
      <c r="AX173" s="935"/>
      <c r="AY173" s="935"/>
      <c r="AZ173" s="858">
        <f t="shared" si="187"/>
        <v>0</v>
      </c>
      <c r="BA173" s="858">
        <f t="shared" si="188"/>
        <v>0</v>
      </c>
      <c r="BB173" s="858">
        <f t="shared" si="189"/>
        <v>0</v>
      </c>
      <c r="BC173" s="858">
        <f t="shared" si="190"/>
        <v>0</v>
      </c>
      <c r="BD173" s="858">
        <f t="shared" si="191"/>
        <v>0</v>
      </c>
      <c r="BE173" s="858">
        <f t="shared" si="192"/>
        <v>0</v>
      </c>
      <c r="BF173" s="858">
        <f t="shared" si="193"/>
        <v>0</v>
      </c>
      <c r="BG173" s="858">
        <f t="shared" si="194"/>
        <v>0</v>
      </c>
      <c r="BH173" s="858">
        <f t="shared" si="195"/>
        <v>0</v>
      </c>
      <c r="BI173" s="858">
        <f t="shared" si="196"/>
        <v>0</v>
      </c>
      <c r="BJ173" s="858">
        <f t="shared" si="197"/>
        <v>0</v>
      </c>
      <c r="BK173" s="858">
        <f t="shared" si="198"/>
        <v>0</v>
      </c>
      <c r="BL173" s="214">
        <v>8</v>
      </c>
      <c r="BM173" s="214">
        <v>2</v>
      </c>
      <c r="BN173" s="935"/>
      <c r="BO173" s="935"/>
      <c r="BP173" s="935"/>
      <c r="BQ173" s="935"/>
      <c r="BR173" s="935"/>
      <c r="BS173" s="935"/>
      <c r="BT173" s="935"/>
      <c r="BU173" s="935"/>
      <c r="BV173" s="936"/>
      <c r="BW173" s="935"/>
      <c r="BX173" s="897"/>
      <c r="BY173" s="858"/>
      <c r="BZ173" s="916">
        <f t="shared" si="199"/>
        <v>0</v>
      </c>
      <c r="CB173" s="139">
        <v>1.34</v>
      </c>
      <c r="CC173" s="858">
        <f t="shared" si="200"/>
        <v>0</v>
      </c>
      <c r="CD173" s="139">
        <f t="shared" si="201"/>
        <v>0</v>
      </c>
    </row>
    <row r="174" spans="1:82" ht="18" customHeight="1">
      <c r="A174" s="929" t="s">
        <v>32198</v>
      </c>
      <c r="B174" s="929"/>
      <c r="C174" s="929" t="s">
        <v>32199</v>
      </c>
      <c r="D174" s="929" t="s">
        <v>29502</v>
      </c>
      <c r="E174" s="123" t="s">
        <v>32200</v>
      </c>
      <c r="F174" s="858">
        <v>10</v>
      </c>
      <c r="G174" s="858">
        <f t="shared" si="176"/>
        <v>0</v>
      </c>
      <c r="H174" s="901">
        <v>90</v>
      </c>
      <c r="I174" s="641">
        <f t="shared" si="177"/>
        <v>0</v>
      </c>
      <c r="J174" s="125">
        <f t="shared" si="178"/>
        <v>90</v>
      </c>
      <c r="K174" s="139">
        <f t="shared" si="179"/>
        <v>0</v>
      </c>
      <c r="L174" s="902"/>
      <c r="M174" s="903"/>
      <c r="N174" s="903"/>
      <c r="O174" s="904"/>
      <c r="P174" s="434"/>
      <c r="Q174" s="905"/>
      <c r="R174" s="435"/>
      <c r="S174" s="436"/>
      <c r="T174" s="436"/>
      <c r="U174" s="906"/>
      <c r="V174" s="907"/>
      <c r="W174" s="908"/>
      <c r="X174" s="908"/>
      <c r="Y174" s="909"/>
      <c r="Z174" s="918"/>
      <c r="AA174" s="345"/>
      <c r="AB174" s="919"/>
      <c r="AC174" s="913"/>
      <c r="AD174" s="437"/>
      <c r="AE174" s="438"/>
      <c r="AL174" s="858">
        <f t="shared" si="180"/>
        <v>0</v>
      </c>
      <c r="AM174" s="858">
        <f t="shared" si="181"/>
        <v>0</v>
      </c>
      <c r="AN174" s="858">
        <f t="shared" si="182"/>
        <v>0</v>
      </c>
      <c r="AO174" s="858">
        <f t="shared" si="183"/>
        <v>0</v>
      </c>
      <c r="AP174" s="858">
        <f t="shared" si="184"/>
        <v>0</v>
      </c>
      <c r="AQ174" s="858">
        <f t="shared" si="185"/>
        <v>0</v>
      </c>
      <c r="AR174" s="858">
        <f t="shared" si="186"/>
        <v>0</v>
      </c>
      <c r="AS174" s="935"/>
      <c r="AT174" s="935"/>
      <c r="AU174" s="935">
        <v>10</v>
      </c>
      <c r="AV174" s="935"/>
      <c r="AW174" s="935"/>
      <c r="AX174" s="935"/>
      <c r="AY174" s="935"/>
      <c r="AZ174" s="858">
        <f t="shared" si="187"/>
        <v>0</v>
      </c>
      <c r="BA174" s="858">
        <f t="shared" si="188"/>
        <v>0</v>
      </c>
      <c r="BB174" s="858">
        <f t="shared" si="189"/>
        <v>0</v>
      </c>
      <c r="BC174" s="858">
        <f t="shared" si="190"/>
        <v>0</v>
      </c>
      <c r="BD174" s="858">
        <f t="shared" si="191"/>
        <v>0</v>
      </c>
      <c r="BE174" s="858">
        <f t="shared" si="192"/>
        <v>0</v>
      </c>
      <c r="BF174" s="858">
        <f t="shared" si="193"/>
        <v>0</v>
      </c>
      <c r="BG174" s="858">
        <f t="shared" si="194"/>
        <v>0</v>
      </c>
      <c r="BH174" s="858">
        <f t="shared" si="195"/>
        <v>0</v>
      </c>
      <c r="BI174" s="858">
        <f t="shared" si="196"/>
        <v>0</v>
      </c>
      <c r="BJ174" s="858">
        <f t="shared" si="197"/>
        <v>0</v>
      </c>
      <c r="BK174" s="858">
        <f t="shared" si="198"/>
        <v>0</v>
      </c>
      <c r="BL174" s="214">
        <v>10</v>
      </c>
      <c r="BM174" s="214"/>
      <c r="BN174" s="935"/>
      <c r="BO174" s="935"/>
      <c r="BP174" s="935"/>
      <c r="BQ174" s="935"/>
      <c r="BR174" s="935"/>
      <c r="BS174" s="935"/>
      <c r="BT174" s="935"/>
      <c r="BU174" s="935"/>
      <c r="BV174" s="936"/>
      <c r="BW174" s="935"/>
      <c r="BX174" s="897"/>
      <c r="BY174" s="858"/>
      <c r="BZ174" s="916">
        <f t="shared" si="199"/>
        <v>0</v>
      </c>
      <c r="CB174" s="139">
        <v>2.92</v>
      </c>
      <c r="CC174" s="858">
        <f t="shared" si="200"/>
        <v>0</v>
      </c>
      <c r="CD174" s="139">
        <f t="shared" si="201"/>
        <v>0</v>
      </c>
    </row>
    <row r="175" spans="1:82" ht="18" customHeight="1">
      <c r="A175" s="929" t="s">
        <v>32201</v>
      </c>
      <c r="B175" s="929"/>
      <c r="C175" s="929" t="s">
        <v>32202</v>
      </c>
      <c r="D175" s="929" t="s">
        <v>29502</v>
      </c>
      <c r="E175" s="123" t="s">
        <v>32203</v>
      </c>
      <c r="F175" s="858">
        <v>10</v>
      </c>
      <c r="G175" s="858">
        <f t="shared" si="176"/>
        <v>0</v>
      </c>
      <c r="H175" s="901">
        <v>90</v>
      </c>
      <c r="I175" s="641">
        <f t="shared" si="177"/>
        <v>0</v>
      </c>
      <c r="J175" s="125">
        <f t="shared" si="178"/>
        <v>90</v>
      </c>
      <c r="K175" s="139">
        <f t="shared" si="179"/>
        <v>0</v>
      </c>
      <c r="L175" s="902"/>
      <c r="M175" s="903"/>
      <c r="N175" s="903"/>
      <c r="O175" s="904"/>
      <c r="P175" s="434"/>
      <c r="Q175" s="905"/>
      <c r="R175" s="435"/>
      <c r="S175" s="436"/>
      <c r="T175" s="436"/>
      <c r="U175" s="906"/>
      <c r="V175" s="907"/>
      <c r="W175" s="908"/>
      <c r="X175" s="908"/>
      <c r="Y175" s="909"/>
      <c r="Z175" s="918"/>
      <c r="AA175" s="345"/>
      <c r="AB175" s="919"/>
      <c r="AC175" s="913"/>
      <c r="AD175" s="437"/>
      <c r="AE175" s="438"/>
      <c r="AL175" s="858">
        <f t="shared" si="180"/>
        <v>0</v>
      </c>
      <c r="AM175" s="858">
        <f t="shared" si="181"/>
        <v>0</v>
      </c>
      <c r="AN175" s="858">
        <f>AU175*$G175</f>
        <v>0</v>
      </c>
      <c r="AO175" s="858">
        <f t="shared" si="183"/>
        <v>0</v>
      </c>
      <c r="AP175" s="858">
        <f t="shared" si="184"/>
        <v>0</v>
      </c>
      <c r="AQ175" s="858">
        <f t="shared" si="185"/>
        <v>0</v>
      </c>
      <c r="AR175" s="858">
        <f t="shared" si="186"/>
        <v>0</v>
      </c>
      <c r="AS175" s="935"/>
      <c r="AT175" s="935"/>
      <c r="AU175" s="935">
        <v>10</v>
      </c>
      <c r="AV175" s="935"/>
      <c r="AW175" s="935"/>
      <c r="AX175" s="935"/>
      <c r="AY175" s="935"/>
      <c r="AZ175" s="858">
        <f t="shared" si="187"/>
        <v>0</v>
      </c>
      <c r="BA175" s="858">
        <f t="shared" si="188"/>
        <v>0</v>
      </c>
      <c r="BB175" s="858">
        <f t="shared" si="189"/>
        <v>0</v>
      </c>
      <c r="BC175" s="858">
        <f t="shared" si="190"/>
        <v>0</v>
      </c>
      <c r="BD175" s="858">
        <f t="shared" si="191"/>
        <v>0</v>
      </c>
      <c r="BE175" s="858">
        <f t="shared" si="192"/>
        <v>0</v>
      </c>
      <c r="BF175" s="858">
        <f t="shared" si="193"/>
        <v>0</v>
      </c>
      <c r="BG175" s="858">
        <f t="shared" si="194"/>
        <v>0</v>
      </c>
      <c r="BH175" s="858">
        <f t="shared" si="195"/>
        <v>0</v>
      </c>
      <c r="BI175" s="858">
        <f t="shared" si="196"/>
        <v>0</v>
      </c>
      <c r="BJ175" s="858">
        <f t="shared" si="197"/>
        <v>0</v>
      </c>
      <c r="BK175" s="858">
        <f t="shared" si="198"/>
        <v>0</v>
      </c>
      <c r="BL175" s="214">
        <v>10</v>
      </c>
      <c r="BM175" s="214"/>
      <c r="BN175" s="935"/>
      <c r="BO175" s="935"/>
      <c r="BP175" s="935"/>
      <c r="BQ175" s="935"/>
      <c r="BR175" s="935"/>
      <c r="BS175" s="935"/>
      <c r="BT175" s="935"/>
      <c r="BU175" s="935"/>
      <c r="BV175" s="936"/>
      <c r="BW175" s="935"/>
      <c r="BX175" s="897"/>
      <c r="BY175" s="858"/>
      <c r="BZ175" s="916">
        <f t="shared" si="199"/>
        <v>0</v>
      </c>
      <c r="CB175" s="139">
        <v>0.61</v>
      </c>
      <c r="CC175" s="858">
        <f t="shared" si="200"/>
        <v>0</v>
      </c>
      <c r="CD175" s="139">
        <f t="shared" si="201"/>
        <v>0</v>
      </c>
    </row>
    <row r="176" spans="1:82" ht="18" customHeight="1">
      <c r="A176" s="929" t="s">
        <v>32204</v>
      </c>
      <c r="B176" s="929"/>
      <c r="C176" s="929" t="s">
        <v>32205</v>
      </c>
      <c r="D176" s="929" t="s">
        <v>29502</v>
      </c>
      <c r="E176" s="123" t="s">
        <v>32206</v>
      </c>
      <c r="F176" s="858">
        <v>10</v>
      </c>
      <c r="G176" s="858">
        <f t="shared" si="176"/>
        <v>0</v>
      </c>
      <c r="H176" s="901">
        <v>90</v>
      </c>
      <c r="I176" s="641">
        <f t="shared" si="177"/>
        <v>0</v>
      </c>
      <c r="J176" s="125">
        <f t="shared" si="178"/>
        <v>90</v>
      </c>
      <c r="K176" s="139">
        <f t="shared" si="179"/>
        <v>0</v>
      </c>
      <c r="L176" s="902"/>
      <c r="M176" s="903"/>
      <c r="N176" s="903"/>
      <c r="O176" s="904"/>
      <c r="P176" s="434"/>
      <c r="Q176" s="905"/>
      <c r="R176" s="435"/>
      <c r="S176" s="436"/>
      <c r="T176" s="436"/>
      <c r="U176" s="906"/>
      <c r="V176" s="907"/>
      <c r="W176" s="908"/>
      <c r="X176" s="908"/>
      <c r="Y176" s="909"/>
      <c r="Z176" s="918"/>
      <c r="AA176" s="345"/>
      <c r="AB176" s="919"/>
      <c r="AC176" s="913"/>
      <c r="AD176" s="437"/>
      <c r="AE176" s="438"/>
      <c r="AL176" s="858">
        <f t="shared" si="180"/>
        <v>0</v>
      </c>
      <c r="AM176" s="858">
        <f t="shared" si="181"/>
        <v>0</v>
      </c>
      <c r="AN176" s="858">
        <f t="shared" si="182"/>
        <v>0</v>
      </c>
      <c r="AO176" s="858">
        <f t="shared" si="183"/>
        <v>0</v>
      </c>
      <c r="AP176" s="858">
        <f t="shared" si="184"/>
        <v>0</v>
      </c>
      <c r="AQ176" s="858">
        <f t="shared" si="185"/>
        <v>0</v>
      </c>
      <c r="AR176" s="858">
        <f t="shared" si="186"/>
        <v>0</v>
      </c>
      <c r="AS176" s="935"/>
      <c r="AT176" s="935"/>
      <c r="AU176" s="935">
        <v>10</v>
      </c>
      <c r="AV176" s="935"/>
      <c r="AW176" s="935"/>
      <c r="AX176" s="935"/>
      <c r="AY176" s="935"/>
      <c r="AZ176" s="858">
        <f t="shared" si="187"/>
        <v>0</v>
      </c>
      <c r="BA176" s="858">
        <f t="shared" si="188"/>
        <v>0</v>
      </c>
      <c r="BB176" s="858">
        <f t="shared" si="189"/>
        <v>0</v>
      </c>
      <c r="BC176" s="858">
        <f t="shared" si="190"/>
        <v>0</v>
      </c>
      <c r="BD176" s="858">
        <f t="shared" si="191"/>
        <v>0</v>
      </c>
      <c r="BE176" s="858">
        <f t="shared" si="192"/>
        <v>0</v>
      </c>
      <c r="BF176" s="858">
        <f t="shared" si="193"/>
        <v>0</v>
      </c>
      <c r="BG176" s="858">
        <f t="shared" si="194"/>
        <v>0</v>
      </c>
      <c r="BH176" s="858">
        <f t="shared" si="195"/>
        <v>0</v>
      </c>
      <c r="BI176" s="858">
        <f t="shared" si="196"/>
        <v>0</v>
      </c>
      <c r="BJ176" s="858">
        <f t="shared" si="197"/>
        <v>0</v>
      </c>
      <c r="BK176" s="858">
        <f t="shared" si="198"/>
        <v>0</v>
      </c>
      <c r="BL176" s="214">
        <v>10</v>
      </c>
      <c r="BM176" s="214"/>
      <c r="BN176" s="935"/>
      <c r="BO176" s="935"/>
      <c r="BP176" s="935"/>
      <c r="BQ176" s="935"/>
      <c r="BR176" s="935"/>
      <c r="BS176" s="935"/>
      <c r="BT176" s="935"/>
      <c r="BU176" s="935"/>
      <c r="BV176" s="936"/>
      <c r="BW176" s="935"/>
      <c r="BX176" s="897"/>
      <c r="BY176" s="858"/>
      <c r="BZ176" s="916">
        <f t="shared" si="199"/>
        <v>0</v>
      </c>
      <c r="CB176" s="139">
        <v>0.76</v>
      </c>
      <c r="CC176" s="858">
        <f t="shared" si="200"/>
        <v>0</v>
      </c>
      <c r="CD176" s="139">
        <f t="shared" si="201"/>
        <v>0</v>
      </c>
    </row>
    <row r="177" spans="1:82" ht="18" customHeight="1">
      <c r="A177" s="929" t="s">
        <v>32207</v>
      </c>
      <c r="B177" s="929"/>
      <c r="C177" s="929" t="s">
        <v>32208</v>
      </c>
      <c r="D177" s="929" t="s">
        <v>29502</v>
      </c>
      <c r="E177" s="123" t="s">
        <v>32209</v>
      </c>
      <c r="F177" s="858">
        <v>10</v>
      </c>
      <c r="G177" s="858">
        <f t="shared" si="176"/>
        <v>0</v>
      </c>
      <c r="H177" s="901">
        <v>175</v>
      </c>
      <c r="I177" s="641">
        <f t="shared" si="177"/>
        <v>0</v>
      </c>
      <c r="J177" s="125">
        <f t="shared" si="178"/>
        <v>175</v>
      </c>
      <c r="K177" s="139">
        <f t="shared" si="179"/>
        <v>0</v>
      </c>
      <c r="L177" s="902"/>
      <c r="M177" s="903"/>
      <c r="N177" s="903"/>
      <c r="O177" s="904"/>
      <c r="P177" s="434"/>
      <c r="Q177" s="905"/>
      <c r="R177" s="435"/>
      <c r="S177" s="436"/>
      <c r="T177" s="436"/>
      <c r="U177" s="906"/>
      <c r="V177" s="907"/>
      <c r="W177" s="908"/>
      <c r="X177" s="908"/>
      <c r="Y177" s="909"/>
      <c r="Z177" s="918"/>
      <c r="AA177" s="345"/>
      <c r="AB177" s="919"/>
      <c r="AC177" s="913"/>
      <c r="AD177" s="437"/>
      <c r="AE177" s="438"/>
      <c r="AL177" s="858">
        <f t="shared" si="180"/>
        <v>0</v>
      </c>
      <c r="AM177" s="858">
        <f t="shared" si="181"/>
        <v>0</v>
      </c>
      <c r="AN177" s="858">
        <f t="shared" si="182"/>
        <v>0</v>
      </c>
      <c r="AO177" s="858">
        <f t="shared" si="183"/>
        <v>0</v>
      </c>
      <c r="AP177" s="858">
        <f t="shared" si="184"/>
        <v>0</v>
      </c>
      <c r="AQ177" s="858">
        <f t="shared" si="185"/>
        <v>0</v>
      </c>
      <c r="AR177" s="858">
        <f t="shared" si="186"/>
        <v>0</v>
      </c>
      <c r="AS177" s="935"/>
      <c r="AT177" s="935"/>
      <c r="AU177" s="935"/>
      <c r="AV177" s="935">
        <v>10</v>
      </c>
      <c r="AW177" s="935"/>
      <c r="AX177" s="935"/>
      <c r="AY177" s="935"/>
      <c r="AZ177" s="858">
        <f t="shared" si="187"/>
        <v>0</v>
      </c>
      <c r="BA177" s="858">
        <f t="shared" si="188"/>
        <v>0</v>
      </c>
      <c r="BB177" s="858">
        <f t="shared" si="189"/>
        <v>0</v>
      </c>
      <c r="BC177" s="858">
        <f t="shared" si="190"/>
        <v>0</v>
      </c>
      <c r="BD177" s="858">
        <f t="shared" si="191"/>
        <v>0</v>
      </c>
      <c r="BE177" s="858">
        <f t="shared" si="192"/>
        <v>0</v>
      </c>
      <c r="BF177" s="858">
        <f t="shared" si="193"/>
        <v>0</v>
      </c>
      <c r="BG177" s="858">
        <f t="shared" si="194"/>
        <v>0</v>
      </c>
      <c r="BH177" s="858">
        <f t="shared" si="195"/>
        <v>0</v>
      </c>
      <c r="BI177" s="858">
        <f t="shared" si="196"/>
        <v>0</v>
      </c>
      <c r="BJ177" s="858">
        <f t="shared" si="197"/>
        <v>0</v>
      </c>
      <c r="BK177" s="858">
        <f t="shared" si="198"/>
        <v>0</v>
      </c>
      <c r="BL177" s="214"/>
      <c r="BM177" s="214">
        <v>1</v>
      </c>
      <c r="BN177" s="214">
        <v>7</v>
      </c>
      <c r="BO177" s="214">
        <v>2</v>
      </c>
      <c r="BP177" s="214"/>
      <c r="BQ177" s="214"/>
      <c r="BR177" s="935"/>
      <c r="BS177" s="935"/>
      <c r="BT177" s="935"/>
      <c r="BU177" s="935"/>
      <c r="BV177" s="936"/>
      <c r="BW177" s="935"/>
      <c r="BX177" s="897"/>
      <c r="BY177" s="858"/>
      <c r="BZ177" s="916">
        <f t="shared" si="199"/>
        <v>0</v>
      </c>
      <c r="CB177" s="139">
        <v>2.7</v>
      </c>
      <c r="CC177" s="858">
        <f t="shared" si="200"/>
        <v>0</v>
      </c>
      <c r="CD177" s="139">
        <f t="shared" si="201"/>
        <v>0</v>
      </c>
    </row>
    <row r="178" spans="1:82" ht="18" customHeight="1">
      <c r="A178" s="929" t="s">
        <v>32210</v>
      </c>
      <c r="B178" s="929"/>
      <c r="C178" s="929" t="s">
        <v>32211</v>
      </c>
      <c r="D178" s="929" t="s">
        <v>29502</v>
      </c>
      <c r="E178" s="123" t="s">
        <v>32212</v>
      </c>
      <c r="F178" s="858">
        <v>5</v>
      </c>
      <c r="G178" s="858">
        <f t="shared" si="176"/>
        <v>0</v>
      </c>
      <c r="H178" s="901">
        <v>150</v>
      </c>
      <c r="I178" s="641">
        <f t="shared" si="177"/>
        <v>0</v>
      </c>
      <c r="J178" s="125">
        <f t="shared" si="178"/>
        <v>150</v>
      </c>
      <c r="K178" s="139">
        <f t="shared" si="179"/>
        <v>0</v>
      </c>
      <c r="L178" s="902"/>
      <c r="M178" s="903"/>
      <c r="N178" s="903"/>
      <c r="O178" s="904"/>
      <c r="P178" s="434"/>
      <c r="Q178" s="905"/>
      <c r="R178" s="435"/>
      <c r="S178" s="436"/>
      <c r="T178" s="436"/>
      <c r="U178" s="906"/>
      <c r="V178" s="907"/>
      <c r="W178" s="908"/>
      <c r="X178" s="908"/>
      <c r="Y178" s="909"/>
      <c r="Z178" s="918"/>
      <c r="AA178" s="345"/>
      <c r="AB178" s="919"/>
      <c r="AC178" s="913"/>
      <c r="AD178" s="437"/>
      <c r="AE178" s="438"/>
      <c r="AL178" s="858">
        <f t="shared" si="180"/>
        <v>0</v>
      </c>
      <c r="AM178" s="858">
        <f t="shared" si="181"/>
        <v>0</v>
      </c>
      <c r="AN178" s="858">
        <f t="shared" si="182"/>
        <v>0</v>
      </c>
      <c r="AO178" s="858">
        <f t="shared" si="183"/>
        <v>0</v>
      </c>
      <c r="AP178" s="858">
        <f t="shared" si="184"/>
        <v>0</v>
      </c>
      <c r="AQ178" s="858">
        <f t="shared" si="185"/>
        <v>0</v>
      </c>
      <c r="AR178" s="858">
        <f t="shared" si="186"/>
        <v>0</v>
      </c>
      <c r="AS178" s="935"/>
      <c r="AT178" s="935"/>
      <c r="AU178" s="935"/>
      <c r="AV178" s="935"/>
      <c r="AW178" s="935">
        <v>5</v>
      </c>
      <c r="AX178" s="935"/>
      <c r="AY178" s="935"/>
      <c r="AZ178" s="858">
        <f t="shared" si="187"/>
        <v>0</v>
      </c>
      <c r="BA178" s="858">
        <f t="shared" si="188"/>
        <v>0</v>
      </c>
      <c r="BB178" s="858">
        <f t="shared" si="189"/>
        <v>0</v>
      </c>
      <c r="BC178" s="858">
        <f t="shared" si="190"/>
        <v>0</v>
      </c>
      <c r="BD178" s="858">
        <f t="shared" si="191"/>
        <v>0</v>
      </c>
      <c r="BE178" s="858">
        <f t="shared" si="192"/>
        <v>0</v>
      </c>
      <c r="BF178" s="858">
        <f t="shared" si="193"/>
        <v>0</v>
      </c>
      <c r="BG178" s="858">
        <f t="shared" si="194"/>
        <v>0</v>
      </c>
      <c r="BH178" s="858">
        <f t="shared" si="195"/>
        <v>0</v>
      </c>
      <c r="BI178" s="858">
        <f t="shared" si="196"/>
        <v>0</v>
      </c>
      <c r="BJ178" s="858">
        <f t="shared" si="197"/>
        <v>0</v>
      </c>
      <c r="BK178" s="858">
        <f t="shared" si="198"/>
        <v>0</v>
      </c>
      <c r="BL178" s="214"/>
      <c r="BM178" s="214"/>
      <c r="BN178" s="214"/>
      <c r="BO178" s="214"/>
      <c r="BP178" s="214">
        <v>3</v>
      </c>
      <c r="BQ178" s="214">
        <v>2</v>
      </c>
      <c r="BR178" s="935"/>
      <c r="BS178" s="935"/>
      <c r="BT178" s="935"/>
      <c r="BU178" s="935"/>
      <c r="BV178" s="936"/>
      <c r="BW178" s="935"/>
      <c r="BX178" s="897"/>
      <c r="BY178" s="858"/>
      <c r="BZ178" s="916">
        <f t="shared" si="199"/>
        <v>0</v>
      </c>
      <c r="CB178" s="139">
        <v>2.48</v>
      </c>
      <c r="CC178" s="858">
        <f t="shared" si="200"/>
        <v>0</v>
      </c>
      <c r="CD178" s="139">
        <f t="shared" si="201"/>
        <v>0</v>
      </c>
    </row>
    <row r="179" spans="1:82" ht="18" customHeight="1">
      <c r="A179" s="929" t="s">
        <v>32213</v>
      </c>
      <c r="B179" s="929"/>
      <c r="C179" s="929" t="s">
        <v>32214</v>
      </c>
      <c r="D179" s="929" t="s">
        <v>29502</v>
      </c>
      <c r="E179" s="123" t="s">
        <v>32215</v>
      </c>
      <c r="F179" s="858">
        <v>5</v>
      </c>
      <c r="G179" s="858">
        <f t="shared" si="176"/>
        <v>0</v>
      </c>
      <c r="H179" s="901">
        <v>170</v>
      </c>
      <c r="I179" s="641">
        <f t="shared" si="177"/>
        <v>0</v>
      </c>
      <c r="J179" s="125">
        <f t="shared" si="178"/>
        <v>170</v>
      </c>
      <c r="K179" s="139">
        <f t="shared" si="179"/>
        <v>0</v>
      </c>
      <c r="L179" s="902"/>
      <c r="M179" s="903"/>
      <c r="N179" s="903"/>
      <c r="O179" s="904"/>
      <c r="P179" s="434"/>
      <c r="Q179" s="905"/>
      <c r="R179" s="435"/>
      <c r="S179" s="436"/>
      <c r="T179" s="436"/>
      <c r="U179" s="906"/>
      <c r="V179" s="907"/>
      <c r="W179" s="908"/>
      <c r="X179" s="908"/>
      <c r="Y179" s="909"/>
      <c r="Z179" s="918"/>
      <c r="AA179" s="345"/>
      <c r="AB179" s="919"/>
      <c r="AC179" s="913"/>
      <c r="AD179" s="437"/>
      <c r="AE179" s="438"/>
      <c r="AL179" s="858">
        <f t="shared" si="180"/>
        <v>0</v>
      </c>
      <c r="AM179" s="858">
        <f t="shared" si="181"/>
        <v>0</v>
      </c>
      <c r="AN179" s="858">
        <f t="shared" si="182"/>
        <v>0</v>
      </c>
      <c r="AO179" s="858">
        <f t="shared" si="183"/>
        <v>0</v>
      </c>
      <c r="AP179" s="858">
        <f t="shared" si="184"/>
        <v>0</v>
      </c>
      <c r="AQ179" s="858">
        <f t="shared" si="185"/>
        <v>0</v>
      </c>
      <c r="AR179" s="858">
        <f t="shared" si="186"/>
        <v>0</v>
      </c>
      <c r="AS179" s="935"/>
      <c r="AT179" s="935"/>
      <c r="AU179" s="935"/>
      <c r="AV179" s="935"/>
      <c r="AW179" s="935">
        <v>5</v>
      </c>
      <c r="AX179" s="935"/>
      <c r="AY179" s="935"/>
      <c r="AZ179" s="858">
        <f t="shared" si="187"/>
        <v>0</v>
      </c>
      <c r="BA179" s="858">
        <f t="shared" si="188"/>
        <v>0</v>
      </c>
      <c r="BB179" s="858">
        <f t="shared" si="189"/>
        <v>0</v>
      </c>
      <c r="BC179" s="858">
        <f t="shared" si="190"/>
        <v>0</v>
      </c>
      <c r="BD179" s="858">
        <f t="shared" si="191"/>
        <v>0</v>
      </c>
      <c r="BE179" s="858">
        <f t="shared" si="192"/>
        <v>0</v>
      </c>
      <c r="BF179" s="858">
        <f t="shared" si="193"/>
        <v>0</v>
      </c>
      <c r="BG179" s="858">
        <f t="shared" si="194"/>
        <v>0</v>
      </c>
      <c r="BH179" s="858">
        <f t="shared" si="195"/>
        <v>0</v>
      </c>
      <c r="BI179" s="858">
        <f t="shared" si="196"/>
        <v>0</v>
      </c>
      <c r="BJ179" s="858">
        <f t="shared" si="197"/>
        <v>0</v>
      </c>
      <c r="BK179" s="858">
        <f t="shared" si="198"/>
        <v>0</v>
      </c>
      <c r="BL179" s="214"/>
      <c r="BM179" s="214">
        <v>3</v>
      </c>
      <c r="BN179" s="214"/>
      <c r="BO179" s="214">
        <v>2</v>
      </c>
      <c r="BP179" s="214"/>
      <c r="BQ179" s="214"/>
      <c r="BR179" s="935"/>
      <c r="BS179" s="935"/>
      <c r="BT179" s="935"/>
      <c r="BU179" s="935"/>
      <c r="BV179" s="936"/>
      <c r="BW179" s="935"/>
      <c r="BX179" s="897"/>
      <c r="BY179" s="858"/>
      <c r="BZ179" s="916">
        <f t="shared" si="199"/>
        <v>0</v>
      </c>
      <c r="CB179" s="139">
        <v>2.88</v>
      </c>
      <c r="CC179" s="858">
        <f t="shared" si="200"/>
        <v>0</v>
      </c>
      <c r="CD179" s="139">
        <f t="shared" si="201"/>
        <v>0</v>
      </c>
    </row>
    <row r="180" spans="1:82" ht="18" customHeight="1">
      <c r="A180" s="929" t="s">
        <v>32216</v>
      </c>
      <c r="B180" s="929"/>
      <c r="C180" s="929" t="s">
        <v>32217</v>
      </c>
      <c r="D180" s="929" t="s">
        <v>29502</v>
      </c>
      <c r="E180" s="123" t="s">
        <v>29550</v>
      </c>
      <c r="F180" s="858">
        <v>5</v>
      </c>
      <c r="G180" s="937">
        <f t="shared" si="176"/>
        <v>0</v>
      </c>
      <c r="H180" s="901">
        <v>150</v>
      </c>
      <c r="I180" s="938">
        <f t="shared" si="177"/>
        <v>0</v>
      </c>
      <c r="J180" s="125">
        <f t="shared" si="178"/>
        <v>150</v>
      </c>
      <c r="K180" s="139">
        <f t="shared" si="179"/>
        <v>0</v>
      </c>
      <c r="L180" s="902"/>
      <c r="M180" s="903"/>
      <c r="N180" s="903"/>
      <c r="O180" s="904"/>
      <c r="P180" s="434"/>
      <c r="Q180" s="905"/>
      <c r="R180" s="435"/>
      <c r="S180" s="436"/>
      <c r="T180" s="436"/>
      <c r="U180" s="906"/>
      <c r="V180" s="907"/>
      <c r="W180" s="908"/>
      <c r="X180" s="908"/>
      <c r="Y180" s="909"/>
      <c r="Z180" s="918"/>
      <c r="AA180" s="345"/>
      <c r="AB180" s="919"/>
      <c r="AC180" s="913"/>
      <c r="AD180" s="437"/>
      <c r="AE180" s="438"/>
      <c r="AL180" s="858">
        <f t="shared" si="180"/>
        <v>0</v>
      </c>
      <c r="AM180" s="858">
        <f t="shared" si="181"/>
        <v>0</v>
      </c>
      <c r="AN180" s="858">
        <f t="shared" si="182"/>
        <v>0</v>
      </c>
      <c r="AO180" s="858">
        <f t="shared" si="183"/>
        <v>0</v>
      </c>
      <c r="AP180" s="858">
        <f t="shared" si="184"/>
        <v>0</v>
      </c>
      <c r="AQ180" s="858">
        <f t="shared" si="185"/>
        <v>0</v>
      </c>
      <c r="AR180" s="858">
        <f t="shared" si="186"/>
        <v>0</v>
      </c>
      <c r="AS180" s="935"/>
      <c r="AT180" s="935"/>
      <c r="AU180" s="935"/>
      <c r="AV180" s="935">
        <v>5</v>
      </c>
      <c r="AW180" s="935"/>
      <c r="AX180" s="935"/>
      <c r="AY180" s="935"/>
      <c r="AZ180" s="858">
        <f t="shared" si="187"/>
        <v>0</v>
      </c>
      <c r="BA180" s="858">
        <f t="shared" si="188"/>
        <v>0</v>
      </c>
      <c r="BB180" s="858">
        <f t="shared" si="189"/>
        <v>0</v>
      </c>
      <c r="BC180" s="858">
        <f t="shared" si="190"/>
        <v>0</v>
      </c>
      <c r="BD180" s="858">
        <f t="shared" si="191"/>
        <v>0</v>
      </c>
      <c r="BE180" s="858">
        <f t="shared" si="192"/>
        <v>0</v>
      </c>
      <c r="BF180" s="858">
        <f t="shared" si="193"/>
        <v>0</v>
      </c>
      <c r="BG180" s="858">
        <f t="shared" si="194"/>
        <v>0</v>
      </c>
      <c r="BH180" s="858">
        <f t="shared" si="195"/>
        <v>0</v>
      </c>
      <c r="BI180" s="858">
        <f t="shared" si="196"/>
        <v>0</v>
      </c>
      <c r="BJ180" s="858">
        <f t="shared" si="197"/>
        <v>0</v>
      </c>
      <c r="BK180" s="858">
        <f t="shared" si="198"/>
        <v>0</v>
      </c>
      <c r="BL180" s="214"/>
      <c r="BM180" s="214">
        <v>4</v>
      </c>
      <c r="BN180" s="214">
        <v>1</v>
      </c>
      <c r="BO180" s="214"/>
      <c r="BP180" s="214"/>
      <c r="BQ180" s="935"/>
      <c r="BR180" s="935"/>
      <c r="BS180" s="935"/>
      <c r="BT180" s="935"/>
      <c r="BU180" s="935"/>
      <c r="BV180" s="936"/>
      <c r="BW180" s="935"/>
      <c r="BX180" s="897"/>
      <c r="BY180" s="858"/>
      <c r="BZ180" s="916">
        <f t="shared" si="199"/>
        <v>0</v>
      </c>
      <c r="CB180" s="139">
        <v>2.377240035290102</v>
      </c>
      <c r="CC180" s="858">
        <f t="shared" si="200"/>
        <v>0</v>
      </c>
      <c r="CD180" s="139">
        <f t="shared" si="201"/>
        <v>0</v>
      </c>
    </row>
    <row r="181" spans="1:82" ht="18" customHeight="1">
      <c r="A181" s="929" t="s">
        <v>32218</v>
      </c>
      <c r="B181" s="929"/>
      <c r="C181" s="929" t="s">
        <v>32219</v>
      </c>
      <c r="D181" s="929" t="s">
        <v>29502</v>
      </c>
      <c r="E181" s="123" t="s">
        <v>29552</v>
      </c>
      <c r="F181" s="858">
        <v>5</v>
      </c>
      <c r="G181" s="937">
        <f t="shared" si="176"/>
        <v>0</v>
      </c>
      <c r="H181" s="901">
        <v>145</v>
      </c>
      <c r="I181" s="938">
        <f t="shared" si="177"/>
        <v>0</v>
      </c>
      <c r="J181" s="125">
        <f t="shared" si="178"/>
        <v>145</v>
      </c>
      <c r="K181" s="139">
        <f t="shared" si="179"/>
        <v>0</v>
      </c>
      <c r="L181" s="902"/>
      <c r="M181" s="903"/>
      <c r="N181" s="903"/>
      <c r="O181" s="904"/>
      <c r="P181" s="434"/>
      <c r="Q181" s="905"/>
      <c r="R181" s="435"/>
      <c r="S181" s="436"/>
      <c r="T181" s="436"/>
      <c r="U181" s="906"/>
      <c r="V181" s="907"/>
      <c r="W181" s="908"/>
      <c r="X181" s="908"/>
      <c r="Y181" s="909"/>
      <c r="Z181" s="918"/>
      <c r="AA181" s="345"/>
      <c r="AB181" s="919"/>
      <c r="AC181" s="913"/>
      <c r="AD181" s="437"/>
      <c r="AE181" s="438"/>
      <c r="AL181" s="858">
        <f t="shared" si="180"/>
        <v>0</v>
      </c>
      <c r="AM181" s="858">
        <f t="shared" si="181"/>
        <v>0</v>
      </c>
      <c r="AN181" s="858">
        <f t="shared" si="182"/>
        <v>0</v>
      </c>
      <c r="AO181" s="858">
        <f t="shared" si="183"/>
        <v>0</v>
      </c>
      <c r="AP181" s="858">
        <f t="shared" si="184"/>
        <v>0</v>
      </c>
      <c r="AQ181" s="858">
        <f t="shared" si="185"/>
        <v>0</v>
      </c>
      <c r="AR181" s="858">
        <f t="shared" si="186"/>
        <v>0</v>
      </c>
      <c r="AS181" s="935"/>
      <c r="AT181" s="935"/>
      <c r="AU181" s="935"/>
      <c r="AV181" s="935"/>
      <c r="AW181" s="935">
        <v>5</v>
      </c>
      <c r="AX181" s="935"/>
      <c r="AY181" s="935"/>
      <c r="AZ181" s="858">
        <f t="shared" si="187"/>
        <v>0</v>
      </c>
      <c r="BA181" s="858">
        <f t="shared" si="188"/>
        <v>0</v>
      </c>
      <c r="BB181" s="858">
        <f t="shared" si="189"/>
        <v>0</v>
      </c>
      <c r="BC181" s="858">
        <f t="shared" si="190"/>
        <v>0</v>
      </c>
      <c r="BD181" s="858">
        <f t="shared" si="191"/>
        <v>0</v>
      </c>
      <c r="BE181" s="858">
        <f t="shared" si="192"/>
        <v>0</v>
      </c>
      <c r="BF181" s="858">
        <f t="shared" si="193"/>
        <v>0</v>
      </c>
      <c r="BG181" s="858">
        <f t="shared" si="194"/>
        <v>0</v>
      </c>
      <c r="BH181" s="858">
        <f t="shared" si="195"/>
        <v>0</v>
      </c>
      <c r="BI181" s="858">
        <f t="shared" si="196"/>
        <v>0</v>
      </c>
      <c r="BJ181" s="858">
        <f t="shared" si="197"/>
        <v>0</v>
      </c>
      <c r="BK181" s="858">
        <f t="shared" si="198"/>
        <v>0</v>
      </c>
      <c r="BL181" s="214"/>
      <c r="BM181" s="214"/>
      <c r="BN181" s="214"/>
      <c r="BO181" s="214">
        <v>1</v>
      </c>
      <c r="BP181" s="214">
        <v>4</v>
      </c>
      <c r="BQ181" s="935"/>
      <c r="BR181" s="935"/>
      <c r="BS181" s="935"/>
      <c r="BT181" s="935"/>
      <c r="BU181" s="935"/>
      <c r="BV181" s="936"/>
      <c r="BW181" s="935"/>
      <c r="BX181" s="897"/>
      <c r="BY181" s="858"/>
      <c r="BZ181" s="916">
        <f t="shared" si="199"/>
        <v>0</v>
      </c>
      <c r="CB181" s="139">
        <v>2.1339875665627428</v>
      </c>
      <c r="CC181" s="858">
        <f t="shared" si="200"/>
        <v>0</v>
      </c>
      <c r="CD181" s="139">
        <f t="shared" si="201"/>
        <v>0</v>
      </c>
    </row>
    <row r="182" spans="1:82" ht="18" customHeight="1">
      <c r="A182" s="929" t="s">
        <v>32220</v>
      </c>
      <c r="B182" s="929"/>
      <c r="C182" s="929" t="s">
        <v>32221</v>
      </c>
      <c r="D182" s="929" t="s">
        <v>29502</v>
      </c>
      <c r="E182" s="123" t="s">
        <v>32222</v>
      </c>
      <c r="F182" s="858">
        <v>5</v>
      </c>
      <c r="G182" s="937">
        <f t="shared" si="176"/>
        <v>0</v>
      </c>
      <c r="H182" s="901">
        <v>235</v>
      </c>
      <c r="I182" s="938">
        <f t="shared" si="177"/>
        <v>0</v>
      </c>
      <c r="J182" s="125">
        <f t="shared" si="178"/>
        <v>235</v>
      </c>
      <c r="K182" s="139">
        <f t="shared" si="179"/>
        <v>0</v>
      </c>
      <c r="L182" s="902"/>
      <c r="M182" s="903"/>
      <c r="N182" s="903"/>
      <c r="O182" s="904"/>
      <c r="P182" s="434"/>
      <c r="Q182" s="905"/>
      <c r="R182" s="435"/>
      <c r="S182" s="436"/>
      <c r="T182" s="436"/>
      <c r="U182" s="906"/>
      <c r="V182" s="907"/>
      <c r="W182" s="908"/>
      <c r="X182" s="908"/>
      <c r="Y182" s="909"/>
      <c r="Z182" s="918"/>
      <c r="AA182" s="345"/>
      <c r="AB182" s="919"/>
      <c r="AC182" s="913"/>
      <c r="AD182" s="437"/>
      <c r="AE182" s="438"/>
      <c r="AL182" s="858">
        <f t="shared" si="180"/>
        <v>0</v>
      </c>
      <c r="AM182" s="858">
        <f t="shared" si="181"/>
        <v>0</v>
      </c>
      <c r="AN182" s="858">
        <f t="shared" si="182"/>
        <v>0</v>
      </c>
      <c r="AO182" s="858">
        <f t="shared" si="183"/>
        <v>0</v>
      </c>
      <c r="AP182" s="858">
        <f t="shared" si="184"/>
        <v>0</v>
      </c>
      <c r="AQ182" s="858">
        <f t="shared" si="185"/>
        <v>0</v>
      </c>
      <c r="AR182" s="858">
        <f t="shared" si="186"/>
        <v>0</v>
      </c>
      <c r="AS182" s="935"/>
      <c r="AT182" s="935"/>
      <c r="AU182" s="935"/>
      <c r="AV182" s="935"/>
      <c r="AW182" s="935">
        <v>5</v>
      </c>
      <c r="AX182" s="935"/>
      <c r="AY182" s="935"/>
      <c r="AZ182" s="858">
        <f t="shared" si="187"/>
        <v>0</v>
      </c>
      <c r="BA182" s="858">
        <f t="shared" si="188"/>
        <v>0</v>
      </c>
      <c r="BB182" s="858">
        <f t="shared" si="189"/>
        <v>0</v>
      </c>
      <c r="BC182" s="858">
        <f t="shared" si="190"/>
        <v>0</v>
      </c>
      <c r="BD182" s="858">
        <f t="shared" si="191"/>
        <v>0</v>
      </c>
      <c r="BE182" s="858">
        <f t="shared" si="192"/>
        <v>0</v>
      </c>
      <c r="BF182" s="858">
        <f t="shared" si="193"/>
        <v>0</v>
      </c>
      <c r="BG182" s="858">
        <f t="shared" si="194"/>
        <v>0</v>
      </c>
      <c r="BH182" s="858">
        <f t="shared" si="195"/>
        <v>0</v>
      </c>
      <c r="BI182" s="858">
        <f t="shared" si="196"/>
        <v>0</v>
      </c>
      <c r="BJ182" s="858">
        <f t="shared" si="197"/>
        <v>0</v>
      </c>
      <c r="BK182" s="858">
        <f t="shared" si="198"/>
        <v>0</v>
      </c>
      <c r="BL182" s="214"/>
      <c r="BM182" s="214"/>
      <c r="BN182" s="214"/>
      <c r="BO182" s="214">
        <v>4</v>
      </c>
      <c r="BP182" s="214">
        <v>1</v>
      </c>
      <c r="BQ182" s="935"/>
      <c r="BR182" s="935"/>
      <c r="BS182" s="935"/>
      <c r="BT182" s="935"/>
      <c r="BU182" s="935"/>
      <c r="BV182" s="936"/>
      <c r="BW182" s="935"/>
      <c r="BX182" s="897"/>
      <c r="BY182" s="858"/>
      <c r="BZ182" s="916">
        <f t="shared" si="199"/>
        <v>0</v>
      </c>
      <c r="CB182" s="139">
        <v>3.5935023789268978</v>
      </c>
      <c r="CC182" s="858">
        <f t="shared" si="200"/>
        <v>0</v>
      </c>
      <c r="CD182" s="139">
        <f t="shared" si="201"/>
        <v>0</v>
      </c>
    </row>
    <row r="183" spans="1:82" ht="18" customHeight="1">
      <c r="A183" s="929" t="s">
        <v>32223</v>
      </c>
      <c r="B183" s="929"/>
      <c r="C183" s="929" t="s">
        <v>32224</v>
      </c>
      <c r="D183" s="929" t="s">
        <v>29502</v>
      </c>
      <c r="E183" s="123" t="s">
        <v>32225</v>
      </c>
      <c r="F183" s="858">
        <v>5</v>
      </c>
      <c r="G183" s="858">
        <f t="shared" si="176"/>
        <v>0</v>
      </c>
      <c r="H183" s="901">
        <v>150</v>
      </c>
      <c r="I183" s="641">
        <f t="shared" si="177"/>
        <v>0</v>
      </c>
      <c r="J183" s="125">
        <f t="shared" si="178"/>
        <v>150</v>
      </c>
      <c r="K183" s="139">
        <f t="shared" si="179"/>
        <v>0</v>
      </c>
      <c r="L183" s="902"/>
      <c r="M183" s="903"/>
      <c r="N183" s="903"/>
      <c r="O183" s="904"/>
      <c r="P183" s="434"/>
      <c r="Q183" s="905"/>
      <c r="R183" s="435"/>
      <c r="S183" s="436"/>
      <c r="T183" s="436"/>
      <c r="U183" s="906"/>
      <c r="V183" s="907"/>
      <c r="W183" s="908"/>
      <c r="X183" s="908"/>
      <c r="Y183" s="909"/>
      <c r="Z183" s="918"/>
      <c r="AA183" s="345"/>
      <c r="AB183" s="919"/>
      <c r="AC183" s="913"/>
      <c r="AD183" s="437"/>
      <c r="AE183" s="438"/>
      <c r="AL183" s="858">
        <f t="shared" si="180"/>
        <v>0</v>
      </c>
      <c r="AM183" s="858">
        <f t="shared" si="181"/>
        <v>0</v>
      </c>
      <c r="AN183" s="858">
        <f t="shared" si="182"/>
        <v>0</v>
      </c>
      <c r="AO183" s="858">
        <f t="shared" si="183"/>
        <v>0</v>
      </c>
      <c r="AP183" s="858">
        <f t="shared" si="184"/>
        <v>0</v>
      </c>
      <c r="AQ183" s="858">
        <f t="shared" si="185"/>
        <v>0</v>
      </c>
      <c r="AR183" s="858">
        <f t="shared" si="186"/>
        <v>0</v>
      </c>
      <c r="AS183" s="935"/>
      <c r="AT183" s="935"/>
      <c r="AU183" s="935"/>
      <c r="AV183" s="935"/>
      <c r="AW183" s="935">
        <v>5</v>
      </c>
      <c r="AX183" s="935"/>
      <c r="AY183" s="935"/>
      <c r="AZ183" s="858">
        <f t="shared" si="187"/>
        <v>0</v>
      </c>
      <c r="BA183" s="858">
        <f t="shared" si="188"/>
        <v>0</v>
      </c>
      <c r="BB183" s="858">
        <f t="shared" si="189"/>
        <v>0</v>
      </c>
      <c r="BC183" s="858">
        <f t="shared" si="190"/>
        <v>0</v>
      </c>
      <c r="BD183" s="858">
        <f t="shared" si="191"/>
        <v>0</v>
      </c>
      <c r="BE183" s="858">
        <f t="shared" si="192"/>
        <v>0</v>
      </c>
      <c r="BF183" s="858">
        <f t="shared" si="193"/>
        <v>0</v>
      </c>
      <c r="BG183" s="858">
        <f t="shared" si="194"/>
        <v>0</v>
      </c>
      <c r="BH183" s="858">
        <f t="shared" si="195"/>
        <v>0</v>
      </c>
      <c r="BI183" s="858">
        <f t="shared" si="196"/>
        <v>0</v>
      </c>
      <c r="BJ183" s="858">
        <f t="shared" si="197"/>
        <v>0</v>
      </c>
      <c r="BK183" s="858">
        <f t="shared" si="198"/>
        <v>0</v>
      </c>
      <c r="BL183" s="214"/>
      <c r="BM183" s="214">
        <v>5</v>
      </c>
      <c r="BN183" s="214"/>
      <c r="BO183" s="935"/>
      <c r="BP183" s="935"/>
      <c r="BQ183" s="935"/>
      <c r="BR183" s="935"/>
      <c r="BS183" s="935"/>
      <c r="BT183" s="935"/>
      <c r="BU183" s="935"/>
      <c r="BV183" s="936"/>
      <c r="BW183" s="935"/>
      <c r="BX183" s="897"/>
      <c r="BY183" s="858"/>
      <c r="BZ183" s="916">
        <f t="shared" si="199"/>
        <v>0</v>
      </c>
      <c r="CB183" s="139">
        <v>2.46</v>
      </c>
      <c r="CC183" s="858">
        <f t="shared" si="200"/>
        <v>0</v>
      </c>
      <c r="CD183" s="139">
        <f t="shared" si="201"/>
        <v>0</v>
      </c>
    </row>
    <row r="184" spans="1:82" ht="18" customHeight="1">
      <c r="A184" s="929" t="s">
        <v>32226</v>
      </c>
      <c r="B184" s="929"/>
      <c r="C184" s="929" t="s">
        <v>32227</v>
      </c>
      <c r="D184" s="929" t="s">
        <v>29502</v>
      </c>
      <c r="E184" s="123" t="s">
        <v>32228</v>
      </c>
      <c r="F184" s="858">
        <v>5</v>
      </c>
      <c r="G184" s="858">
        <f t="shared" si="176"/>
        <v>0</v>
      </c>
      <c r="H184" s="901">
        <v>150</v>
      </c>
      <c r="I184" s="641">
        <f t="shared" si="177"/>
        <v>0</v>
      </c>
      <c r="J184" s="125">
        <f t="shared" si="178"/>
        <v>150</v>
      </c>
      <c r="K184" s="139">
        <f t="shared" si="179"/>
        <v>0</v>
      </c>
      <c r="L184" s="902"/>
      <c r="M184" s="903"/>
      <c r="N184" s="903"/>
      <c r="O184" s="904"/>
      <c r="P184" s="434"/>
      <c r="Q184" s="905"/>
      <c r="R184" s="435"/>
      <c r="S184" s="436"/>
      <c r="T184" s="436"/>
      <c r="U184" s="906"/>
      <c r="V184" s="907"/>
      <c r="W184" s="908"/>
      <c r="X184" s="908"/>
      <c r="Y184" s="909"/>
      <c r="Z184" s="918"/>
      <c r="AA184" s="345"/>
      <c r="AB184" s="919"/>
      <c r="AC184" s="913"/>
      <c r="AD184" s="437"/>
      <c r="AE184" s="438"/>
      <c r="AL184" s="858">
        <f t="shared" si="180"/>
        <v>0</v>
      </c>
      <c r="AM184" s="858">
        <f t="shared" si="181"/>
        <v>0</v>
      </c>
      <c r="AN184" s="858">
        <f t="shared" si="182"/>
        <v>0</v>
      </c>
      <c r="AO184" s="858">
        <f t="shared" si="183"/>
        <v>0</v>
      </c>
      <c r="AP184" s="858">
        <f t="shared" si="184"/>
        <v>0</v>
      </c>
      <c r="AQ184" s="858">
        <f t="shared" si="185"/>
        <v>0</v>
      </c>
      <c r="AR184" s="858">
        <f t="shared" si="186"/>
        <v>0</v>
      </c>
      <c r="AS184" s="935"/>
      <c r="AT184" s="935"/>
      <c r="AU184" s="935"/>
      <c r="AV184" s="935"/>
      <c r="AW184" s="935">
        <v>5</v>
      </c>
      <c r="AX184" s="935"/>
      <c r="AY184" s="935"/>
      <c r="AZ184" s="858">
        <f t="shared" si="187"/>
        <v>0</v>
      </c>
      <c r="BA184" s="858">
        <f t="shared" si="188"/>
        <v>0</v>
      </c>
      <c r="BB184" s="858">
        <f t="shared" si="189"/>
        <v>0</v>
      </c>
      <c r="BC184" s="858">
        <f t="shared" si="190"/>
        <v>0</v>
      </c>
      <c r="BD184" s="858">
        <f t="shared" si="191"/>
        <v>0</v>
      </c>
      <c r="BE184" s="858">
        <f t="shared" si="192"/>
        <v>0</v>
      </c>
      <c r="BF184" s="858">
        <f t="shared" si="193"/>
        <v>0</v>
      </c>
      <c r="BG184" s="858">
        <f t="shared" si="194"/>
        <v>0</v>
      </c>
      <c r="BH184" s="858">
        <f t="shared" si="195"/>
        <v>0</v>
      </c>
      <c r="BI184" s="858">
        <f t="shared" si="196"/>
        <v>0</v>
      </c>
      <c r="BJ184" s="858">
        <f t="shared" si="197"/>
        <v>0</v>
      </c>
      <c r="BK184" s="858">
        <f t="shared" si="198"/>
        <v>0</v>
      </c>
      <c r="BL184" s="214">
        <v>1</v>
      </c>
      <c r="BM184" s="214">
        <v>4</v>
      </c>
      <c r="BN184" s="214"/>
      <c r="BO184" s="935"/>
      <c r="BP184" s="935"/>
      <c r="BQ184" s="935"/>
      <c r="BR184" s="935"/>
      <c r="BS184" s="935"/>
      <c r="BT184" s="935"/>
      <c r="BU184" s="935"/>
      <c r="BV184" s="936"/>
      <c r="BW184" s="935"/>
      <c r="BX184" s="897"/>
      <c r="BY184" s="858"/>
      <c r="BZ184" s="916">
        <f t="shared" si="199"/>
        <v>0</v>
      </c>
      <c r="CB184" s="139">
        <v>2.44</v>
      </c>
      <c r="CC184" s="858">
        <f t="shared" si="200"/>
        <v>0</v>
      </c>
      <c r="CD184" s="139">
        <f t="shared" si="201"/>
        <v>0</v>
      </c>
    </row>
    <row r="185" spans="1:82" ht="18" customHeight="1">
      <c r="A185" s="929" t="s">
        <v>32229</v>
      </c>
      <c r="B185" s="929"/>
      <c r="C185" s="929" t="s">
        <v>32230</v>
      </c>
      <c r="D185" s="929" t="s">
        <v>29502</v>
      </c>
      <c r="E185" s="123" t="s">
        <v>32231</v>
      </c>
      <c r="F185" s="858">
        <v>5</v>
      </c>
      <c r="G185" s="858">
        <f t="shared" si="176"/>
        <v>0</v>
      </c>
      <c r="H185" s="901">
        <v>210</v>
      </c>
      <c r="I185" s="641">
        <f t="shared" si="177"/>
        <v>0</v>
      </c>
      <c r="J185" s="125">
        <f t="shared" si="178"/>
        <v>210</v>
      </c>
      <c r="K185" s="139">
        <f t="shared" si="179"/>
        <v>0</v>
      </c>
      <c r="L185" s="902"/>
      <c r="M185" s="903"/>
      <c r="N185" s="903"/>
      <c r="O185" s="904"/>
      <c r="P185" s="434"/>
      <c r="Q185" s="905"/>
      <c r="R185" s="435"/>
      <c r="S185" s="436"/>
      <c r="T185" s="436"/>
      <c r="U185" s="906"/>
      <c r="V185" s="907"/>
      <c r="W185" s="908"/>
      <c r="X185" s="908"/>
      <c r="Y185" s="909"/>
      <c r="Z185" s="918"/>
      <c r="AA185" s="345"/>
      <c r="AB185" s="919"/>
      <c r="AC185" s="913"/>
      <c r="AD185" s="437"/>
      <c r="AE185" s="438"/>
      <c r="AL185" s="858">
        <f t="shared" si="180"/>
        <v>0</v>
      </c>
      <c r="AM185" s="858">
        <f t="shared" si="181"/>
        <v>0</v>
      </c>
      <c r="AN185" s="858">
        <f t="shared" si="182"/>
        <v>0</v>
      </c>
      <c r="AO185" s="858">
        <f t="shared" si="183"/>
        <v>0</v>
      </c>
      <c r="AP185" s="858">
        <f t="shared" si="184"/>
        <v>0</v>
      </c>
      <c r="AQ185" s="858">
        <f t="shared" si="185"/>
        <v>0</v>
      </c>
      <c r="AR185" s="858">
        <f t="shared" si="186"/>
        <v>0</v>
      </c>
      <c r="AS185" s="935"/>
      <c r="AT185" s="935"/>
      <c r="AU185" s="935"/>
      <c r="AV185" s="935"/>
      <c r="AW185" s="935"/>
      <c r="AX185" s="935">
        <v>5</v>
      </c>
      <c r="AY185" s="935"/>
      <c r="AZ185" s="858">
        <f t="shared" si="187"/>
        <v>0</v>
      </c>
      <c r="BA185" s="858">
        <f t="shared" si="188"/>
        <v>0</v>
      </c>
      <c r="BB185" s="858">
        <f t="shared" si="189"/>
        <v>0</v>
      </c>
      <c r="BC185" s="858">
        <f t="shared" si="190"/>
        <v>0</v>
      </c>
      <c r="BD185" s="858">
        <f t="shared" si="191"/>
        <v>0</v>
      </c>
      <c r="BE185" s="858">
        <f t="shared" si="192"/>
        <v>0</v>
      </c>
      <c r="BF185" s="858">
        <f t="shared" si="193"/>
        <v>0</v>
      </c>
      <c r="BG185" s="858">
        <f t="shared" si="194"/>
        <v>0</v>
      </c>
      <c r="BH185" s="858">
        <f t="shared" si="195"/>
        <v>0</v>
      </c>
      <c r="BI185" s="858">
        <f t="shared" si="196"/>
        <v>0</v>
      </c>
      <c r="BJ185" s="858">
        <f t="shared" si="197"/>
        <v>0</v>
      </c>
      <c r="BK185" s="858">
        <f t="shared" si="198"/>
        <v>0</v>
      </c>
      <c r="BL185" s="214"/>
      <c r="BM185" s="214">
        <v>1</v>
      </c>
      <c r="BN185" s="214">
        <v>4</v>
      </c>
      <c r="BO185" s="935"/>
      <c r="BP185" s="935"/>
      <c r="BQ185" s="935"/>
      <c r="BR185" s="935"/>
      <c r="BS185" s="935"/>
      <c r="BT185" s="935"/>
      <c r="BU185" s="935"/>
      <c r="BV185" s="936"/>
      <c r="BW185" s="935"/>
      <c r="BX185" s="897"/>
      <c r="BY185" s="858"/>
      <c r="BZ185" s="916">
        <f t="shared" si="199"/>
        <v>0</v>
      </c>
      <c r="CB185" s="139">
        <v>3.67</v>
      </c>
      <c r="CC185" s="858">
        <f t="shared" si="200"/>
        <v>0</v>
      </c>
      <c r="CD185" s="139">
        <f t="shared" si="201"/>
        <v>0</v>
      </c>
    </row>
    <row r="186" spans="1:82" ht="18" customHeight="1">
      <c r="A186" s="929" t="s">
        <v>32232</v>
      </c>
      <c r="B186" s="929"/>
      <c r="C186" s="929" t="s">
        <v>32233</v>
      </c>
      <c r="D186" s="929" t="s">
        <v>29502</v>
      </c>
      <c r="E186" s="123" t="s">
        <v>32234</v>
      </c>
      <c r="F186" s="858">
        <v>5</v>
      </c>
      <c r="G186" s="858">
        <f t="shared" si="176"/>
        <v>0</v>
      </c>
      <c r="H186" s="901">
        <v>205</v>
      </c>
      <c r="I186" s="641">
        <f t="shared" si="177"/>
        <v>0</v>
      </c>
      <c r="J186" s="125">
        <f t="shared" si="178"/>
        <v>205</v>
      </c>
      <c r="K186" s="139">
        <f t="shared" si="179"/>
        <v>0</v>
      </c>
      <c r="L186" s="902"/>
      <c r="M186" s="903"/>
      <c r="N186" s="903"/>
      <c r="O186" s="904"/>
      <c r="P186" s="434"/>
      <c r="Q186" s="905"/>
      <c r="R186" s="435"/>
      <c r="S186" s="436"/>
      <c r="T186" s="436"/>
      <c r="U186" s="906"/>
      <c r="V186" s="907"/>
      <c r="W186" s="908"/>
      <c r="X186" s="908"/>
      <c r="Y186" s="909"/>
      <c r="Z186" s="918"/>
      <c r="AA186" s="345"/>
      <c r="AB186" s="919"/>
      <c r="AC186" s="913"/>
      <c r="AD186" s="437"/>
      <c r="AE186" s="438"/>
      <c r="AL186" s="858">
        <f t="shared" si="180"/>
        <v>0</v>
      </c>
      <c r="AM186" s="858">
        <f t="shared" si="181"/>
        <v>0</v>
      </c>
      <c r="AN186" s="858">
        <f t="shared" si="182"/>
        <v>0</v>
      </c>
      <c r="AO186" s="858">
        <f t="shared" si="183"/>
        <v>0</v>
      </c>
      <c r="AP186" s="858">
        <f t="shared" si="184"/>
        <v>0</v>
      </c>
      <c r="AQ186" s="858">
        <f t="shared" si="185"/>
        <v>0</v>
      </c>
      <c r="AR186" s="858">
        <f t="shared" si="186"/>
        <v>0</v>
      </c>
      <c r="AS186" s="935"/>
      <c r="AT186" s="935"/>
      <c r="AU186" s="935"/>
      <c r="AV186" s="935"/>
      <c r="AW186" s="935"/>
      <c r="AX186" s="935">
        <v>5</v>
      </c>
      <c r="AY186" s="935"/>
      <c r="AZ186" s="858">
        <f t="shared" si="187"/>
        <v>0</v>
      </c>
      <c r="BA186" s="858">
        <f t="shared" si="188"/>
        <v>0</v>
      </c>
      <c r="BB186" s="858">
        <f t="shared" si="189"/>
        <v>0</v>
      </c>
      <c r="BC186" s="858">
        <f t="shared" si="190"/>
        <v>0</v>
      </c>
      <c r="BD186" s="858">
        <f t="shared" si="191"/>
        <v>0</v>
      </c>
      <c r="BE186" s="858">
        <f t="shared" si="192"/>
        <v>0</v>
      </c>
      <c r="BF186" s="858">
        <f t="shared" si="193"/>
        <v>0</v>
      </c>
      <c r="BG186" s="858">
        <f t="shared" si="194"/>
        <v>0</v>
      </c>
      <c r="BH186" s="858">
        <f t="shared" si="195"/>
        <v>0</v>
      </c>
      <c r="BI186" s="858">
        <f t="shared" si="196"/>
        <v>0</v>
      </c>
      <c r="BJ186" s="858">
        <f t="shared" si="197"/>
        <v>0</v>
      </c>
      <c r="BK186" s="858">
        <f t="shared" si="198"/>
        <v>0</v>
      </c>
      <c r="BL186" s="214"/>
      <c r="BM186" s="214">
        <v>3</v>
      </c>
      <c r="BN186" s="214">
        <v>2</v>
      </c>
      <c r="BO186" s="935"/>
      <c r="BP186" s="935"/>
      <c r="BQ186" s="935"/>
      <c r="BR186" s="935"/>
      <c r="BS186" s="935"/>
      <c r="BT186" s="935"/>
      <c r="BU186" s="935"/>
      <c r="BV186" s="936"/>
      <c r="BW186" s="935"/>
      <c r="BX186" s="897"/>
      <c r="BY186" s="858"/>
      <c r="BZ186" s="916">
        <f t="shared" si="199"/>
        <v>0</v>
      </c>
      <c r="CB186" s="139">
        <v>3.49</v>
      </c>
      <c r="CC186" s="858">
        <f t="shared" si="200"/>
        <v>0</v>
      </c>
      <c r="CD186" s="139">
        <f t="shared" si="201"/>
        <v>0</v>
      </c>
    </row>
    <row r="187" spans="1:82" ht="18" customHeight="1">
      <c r="A187" s="929" t="s">
        <v>32235</v>
      </c>
      <c r="B187" s="929"/>
      <c r="C187" s="929" t="s">
        <v>32236</v>
      </c>
      <c r="D187" s="929" t="s">
        <v>29502</v>
      </c>
      <c r="E187" s="123" t="s">
        <v>32237</v>
      </c>
      <c r="F187" s="858">
        <v>5</v>
      </c>
      <c r="G187" s="858">
        <f t="shared" si="176"/>
        <v>0</v>
      </c>
      <c r="H187" s="901">
        <v>140</v>
      </c>
      <c r="I187" s="641">
        <f t="shared" si="177"/>
        <v>0</v>
      </c>
      <c r="J187" s="125">
        <f t="shared" si="178"/>
        <v>140</v>
      </c>
      <c r="K187" s="139">
        <f t="shared" si="179"/>
        <v>0</v>
      </c>
      <c r="L187" s="902"/>
      <c r="M187" s="903"/>
      <c r="N187" s="903"/>
      <c r="O187" s="904"/>
      <c r="P187" s="434"/>
      <c r="Q187" s="905"/>
      <c r="R187" s="435"/>
      <c r="S187" s="436"/>
      <c r="T187" s="436"/>
      <c r="U187" s="906"/>
      <c r="V187" s="907"/>
      <c r="W187" s="908"/>
      <c r="X187" s="908"/>
      <c r="Y187" s="909"/>
      <c r="Z187" s="918"/>
      <c r="AA187" s="345"/>
      <c r="AB187" s="919"/>
      <c r="AC187" s="913"/>
      <c r="AD187" s="437"/>
      <c r="AE187" s="438"/>
      <c r="AL187" s="858">
        <f t="shared" si="180"/>
        <v>0</v>
      </c>
      <c r="AM187" s="858">
        <f t="shared" si="181"/>
        <v>0</v>
      </c>
      <c r="AN187" s="858">
        <f t="shared" si="182"/>
        <v>0</v>
      </c>
      <c r="AO187" s="858">
        <f t="shared" si="183"/>
        <v>0</v>
      </c>
      <c r="AP187" s="858">
        <f t="shared" si="184"/>
        <v>0</v>
      </c>
      <c r="AQ187" s="858">
        <f t="shared" si="185"/>
        <v>0</v>
      </c>
      <c r="AR187" s="858">
        <f t="shared" si="186"/>
        <v>0</v>
      </c>
      <c r="AS187" s="935"/>
      <c r="AT187" s="935"/>
      <c r="AU187" s="935"/>
      <c r="AV187" s="935"/>
      <c r="AW187" s="935">
        <v>5</v>
      </c>
      <c r="AX187" s="935"/>
      <c r="AY187" s="935"/>
      <c r="AZ187" s="858">
        <f t="shared" si="187"/>
        <v>0</v>
      </c>
      <c r="BA187" s="858">
        <f t="shared" si="188"/>
        <v>0</v>
      </c>
      <c r="BB187" s="858">
        <f t="shared" si="189"/>
        <v>0</v>
      </c>
      <c r="BC187" s="858">
        <f t="shared" si="190"/>
        <v>0</v>
      </c>
      <c r="BD187" s="858">
        <f t="shared" si="191"/>
        <v>0</v>
      </c>
      <c r="BE187" s="858">
        <f t="shared" si="192"/>
        <v>0</v>
      </c>
      <c r="BF187" s="858">
        <f t="shared" si="193"/>
        <v>0</v>
      </c>
      <c r="BG187" s="858">
        <f t="shared" si="194"/>
        <v>0</v>
      </c>
      <c r="BH187" s="858">
        <f t="shared" si="195"/>
        <v>0</v>
      </c>
      <c r="BI187" s="858">
        <f t="shared" si="196"/>
        <v>0</v>
      </c>
      <c r="BJ187" s="858">
        <f t="shared" si="197"/>
        <v>0</v>
      </c>
      <c r="BK187" s="858">
        <f t="shared" si="198"/>
        <v>0</v>
      </c>
      <c r="BL187" s="214"/>
      <c r="BM187" s="214">
        <v>4</v>
      </c>
      <c r="BN187" s="214">
        <v>1</v>
      </c>
      <c r="BO187" s="935"/>
      <c r="BP187" s="935"/>
      <c r="BQ187" s="935"/>
      <c r="BR187" s="935"/>
      <c r="BS187" s="935"/>
      <c r="BT187" s="935"/>
      <c r="BU187" s="935"/>
      <c r="BV187" s="936"/>
      <c r="BW187" s="935"/>
      <c r="BX187" s="897"/>
      <c r="BY187" s="858"/>
      <c r="BZ187" s="916">
        <f t="shared" si="199"/>
        <v>0</v>
      </c>
      <c r="CB187" s="139">
        <v>3.18</v>
      </c>
      <c r="CC187" s="858">
        <f t="shared" si="200"/>
        <v>0</v>
      </c>
      <c r="CD187" s="139">
        <f t="shared" si="201"/>
        <v>0</v>
      </c>
    </row>
    <row r="188" spans="1:82" ht="18" customHeight="1">
      <c r="A188" s="939" t="s">
        <v>32238</v>
      </c>
      <c r="B188" s="939"/>
      <c r="C188" s="939" t="s">
        <v>32239</v>
      </c>
      <c r="D188" s="939" t="s">
        <v>29502</v>
      </c>
      <c r="E188" s="123" t="s">
        <v>32240</v>
      </c>
      <c r="F188" s="858">
        <v>5</v>
      </c>
      <c r="G188" s="858">
        <f t="shared" si="176"/>
        <v>0</v>
      </c>
      <c r="H188" s="901">
        <v>130</v>
      </c>
      <c r="I188" s="641">
        <f t="shared" si="177"/>
        <v>0</v>
      </c>
      <c r="J188" s="125">
        <f t="shared" si="178"/>
        <v>130</v>
      </c>
      <c r="K188" s="139">
        <f t="shared" si="179"/>
        <v>0</v>
      </c>
      <c r="L188" s="902"/>
      <c r="M188" s="903"/>
      <c r="N188" s="903"/>
      <c r="O188" s="904"/>
      <c r="P188" s="434"/>
      <c r="Q188" s="905"/>
      <c r="R188" s="435"/>
      <c r="S188" s="436"/>
      <c r="T188" s="436"/>
      <c r="U188" s="906"/>
      <c r="V188" s="907"/>
      <c r="W188" s="908"/>
      <c r="X188" s="908"/>
      <c r="Y188" s="909"/>
      <c r="Z188" s="922"/>
      <c r="AA188" s="923"/>
      <c r="AB188" s="924"/>
      <c r="AC188" s="913"/>
      <c r="AD188" s="437"/>
      <c r="AE188" s="438"/>
      <c r="AL188" s="858">
        <f t="shared" si="180"/>
        <v>0</v>
      </c>
      <c r="AM188" s="858">
        <f t="shared" si="181"/>
        <v>0</v>
      </c>
      <c r="AN188" s="858">
        <f t="shared" si="182"/>
        <v>0</v>
      </c>
      <c r="AO188" s="858">
        <f t="shared" si="183"/>
        <v>0</v>
      </c>
      <c r="AP188" s="858">
        <f t="shared" si="184"/>
        <v>0</v>
      </c>
      <c r="AQ188" s="858">
        <f t="shared" si="185"/>
        <v>0</v>
      </c>
      <c r="AR188" s="858">
        <f t="shared" si="186"/>
        <v>0</v>
      </c>
      <c r="AS188" s="935"/>
      <c r="AT188" s="935"/>
      <c r="AU188" s="935"/>
      <c r="AV188" s="935"/>
      <c r="AW188" s="935">
        <v>5</v>
      </c>
      <c r="AX188" s="935"/>
      <c r="AY188" s="935"/>
      <c r="AZ188" s="858">
        <f t="shared" si="187"/>
        <v>0</v>
      </c>
      <c r="BA188" s="858">
        <f t="shared" si="188"/>
        <v>0</v>
      </c>
      <c r="BB188" s="858">
        <f t="shared" si="189"/>
        <v>0</v>
      </c>
      <c r="BC188" s="858">
        <f t="shared" si="190"/>
        <v>0</v>
      </c>
      <c r="BD188" s="858">
        <f t="shared" si="191"/>
        <v>0</v>
      </c>
      <c r="BE188" s="858">
        <f t="shared" si="192"/>
        <v>0</v>
      </c>
      <c r="BF188" s="858">
        <f t="shared" si="193"/>
        <v>0</v>
      </c>
      <c r="BG188" s="858">
        <f t="shared" si="194"/>
        <v>0</v>
      </c>
      <c r="BH188" s="858">
        <f t="shared" si="195"/>
        <v>0</v>
      </c>
      <c r="BI188" s="858">
        <f t="shared" si="196"/>
        <v>0</v>
      </c>
      <c r="BJ188" s="858">
        <f t="shared" si="197"/>
        <v>0</v>
      </c>
      <c r="BK188" s="858">
        <f t="shared" si="198"/>
        <v>0</v>
      </c>
      <c r="BL188" s="218"/>
      <c r="BM188" s="218">
        <v>5</v>
      </c>
      <c r="BN188" s="218"/>
      <c r="BO188" s="935"/>
      <c r="BP188" s="935"/>
      <c r="BQ188" s="935"/>
      <c r="BR188" s="935"/>
      <c r="BS188" s="935"/>
      <c r="BT188" s="935"/>
      <c r="BU188" s="935"/>
      <c r="BV188" s="936"/>
      <c r="BW188" s="935"/>
      <c r="BX188" s="897"/>
      <c r="BY188" s="858"/>
      <c r="BZ188" s="916">
        <f t="shared" si="199"/>
        <v>0</v>
      </c>
      <c r="CB188" s="139">
        <v>1.93</v>
      </c>
      <c r="CC188" s="858">
        <f t="shared" si="200"/>
        <v>0</v>
      </c>
      <c r="CD188" s="139">
        <f t="shared" si="201"/>
        <v>0</v>
      </c>
    </row>
    <row r="189" spans="1:82" ht="49.5" customHeight="1">
      <c r="A189" s="891" t="s">
        <v>0</v>
      </c>
      <c r="B189" s="891" t="s">
        <v>28839</v>
      </c>
      <c r="C189" s="892" t="s">
        <v>31997</v>
      </c>
      <c r="D189" s="892" t="s">
        <v>29567</v>
      </c>
      <c r="E189" s="141" t="s">
        <v>29567</v>
      </c>
      <c r="F189" s="115"/>
      <c r="G189" s="92"/>
      <c r="H189" s="116"/>
      <c r="I189" s="837"/>
      <c r="J189" s="116"/>
      <c r="K189" s="117"/>
      <c r="L189" s="439"/>
      <c r="M189" s="301"/>
      <c r="N189" s="301"/>
      <c r="O189" s="301"/>
      <c r="P189" s="301"/>
      <c r="Q189" s="302"/>
      <c r="R189" s="301"/>
      <c r="S189" s="301"/>
      <c r="T189" s="301"/>
      <c r="U189" s="301"/>
      <c r="V189" s="301"/>
      <c r="W189" s="301"/>
      <c r="X189" s="301"/>
      <c r="Y189"/>
      <c r="Z189"/>
      <c r="AA189"/>
      <c r="AB189"/>
      <c r="AC189"/>
      <c r="AD189"/>
      <c r="AE189" s="448"/>
      <c r="AL189" s="119" t="s">
        <v>28778</v>
      </c>
      <c r="AM189" s="119" t="s">
        <v>28779</v>
      </c>
      <c r="AN189" s="119" t="s">
        <v>28780</v>
      </c>
      <c r="AO189" s="119" t="s">
        <v>28781</v>
      </c>
      <c r="AP189" s="119" t="s">
        <v>28782</v>
      </c>
      <c r="AQ189" s="119" t="s">
        <v>28783</v>
      </c>
      <c r="AR189" s="931" t="s">
        <v>28784</v>
      </c>
      <c r="AS189" s="159" t="s">
        <v>28778</v>
      </c>
      <c r="AT189" s="159" t="s">
        <v>28779</v>
      </c>
      <c r="AU189" s="159" t="s">
        <v>28780</v>
      </c>
      <c r="AV189" s="159" t="s">
        <v>28781</v>
      </c>
      <c r="AW189" s="159" t="s">
        <v>28782</v>
      </c>
      <c r="AX189" s="159" t="s">
        <v>28783</v>
      </c>
      <c r="AY189" s="159" t="s">
        <v>28784</v>
      </c>
      <c r="AZ189" s="932" t="s">
        <v>28787</v>
      </c>
      <c r="BA189" s="119" t="s">
        <v>28788</v>
      </c>
      <c r="BB189" s="119" t="s">
        <v>28789</v>
      </c>
      <c r="BC189" s="119" t="s">
        <v>28790</v>
      </c>
      <c r="BD189" s="119" t="s">
        <v>28791</v>
      </c>
      <c r="BE189" s="119" t="s">
        <v>28792</v>
      </c>
      <c r="BF189" s="119" t="s">
        <v>28793</v>
      </c>
      <c r="BG189" s="119" t="s">
        <v>28794</v>
      </c>
      <c r="BH189" s="119" t="s">
        <v>28795</v>
      </c>
      <c r="BI189" s="119" t="s">
        <v>28796</v>
      </c>
      <c r="BJ189" s="119" t="s">
        <v>28797</v>
      </c>
      <c r="BK189" s="931" t="s">
        <v>28798</v>
      </c>
      <c r="BL189" s="159" t="s">
        <v>28787</v>
      </c>
      <c r="BM189" s="159" t="s">
        <v>28788</v>
      </c>
      <c r="BN189" s="159" t="s">
        <v>28789</v>
      </c>
      <c r="BO189" s="159" t="s">
        <v>28790</v>
      </c>
      <c r="BP189" s="159" t="s">
        <v>28791</v>
      </c>
      <c r="BQ189" s="159" t="s">
        <v>28792</v>
      </c>
      <c r="BR189" s="159" t="s">
        <v>28793</v>
      </c>
      <c r="BS189" s="159" t="s">
        <v>28794</v>
      </c>
      <c r="BT189" s="159" t="s">
        <v>28795</v>
      </c>
      <c r="BU189" s="159" t="s">
        <v>28796</v>
      </c>
      <c r="BV189" s="160" t="s">
        <v>28797</v>
      </c>
      <c r="BW189" s="159" t="s">
        <v>28798</v>
      </c>
      <c r="BY189" s="122" t="s">
        <v>28867</v>
      </c>
      <c r="BZ189" s="122" t="s">
        <v>28868</v>
      </c>
      <c r="CA189" s="93"/>
      <c r="CB189" s="122" t="s">
        <v>28869</v>
      </c>
      <c r="CC189" s="122" t="s">
        <v>28870</v>
      </c>
      <c r="CD189" s="933" t="s">
        <v>28871</v>
      </c>
    </row>
    <row r="190" spans="1:82" ht="18" customHeight="1">
      <c r="A190" s="928" t="s">
        <v>32241</v>
      </c>
      <c r="B190" s="928"/>
      <c r="C190" s="928" t="s">
        <v>32242</v>
      </c>
      <c r="D190" s="928" t="s">
        <v>29567</v>
      </c>
      <c r="E190" s="123" t="s">
        <v>32148</v>
      </c>
      <c r="F190" s="858">
        <v>10</v>
      </c>
      <c r="G190" s="858">
        <f t="shared" ref="G190:G196" si="202">SUM(L190:AE190)</f>
        <v>0</v>
      </c>
      <c r="H190" s="901">
        <v>80</v>
      </c>
      <c r="I190" s="641">
        <f t="shared" ref="I190:I196" si="203">$H$5</f>
        <v>0</v>
      </c>
      <c r="J190" s="125">
        <f t="shared" ref="J190:J196" si="204">H190*((1-I190))</f>
        <v>80</v>
      </c>
      <c r="K190" s="139">
        <f t="shared" ref="K190:K196" si="205">G190*J190</f>
        <v>0</v>
      </c>
      <c r="L190" s="902"/>
      <c r="M190" s="903"/>
      <c r="N190" s="903"/>
      <c r="O190" s="904"/>
      <c r="P190" s="434"/>
      <c r="Q190" s="905"/>
      <c r="R190" s="435"/>
      <c r="S190" s="436"/>
      <c r="T190" s="436"/>
      <c r="U190" s="906"/>
      <c r="V190" s="907"/>
      <c r="W190" s="908"/>
      <c r="X190" s="908"/>
      <c r="Y190" s="909"/>
      <c r="Z190" s="910"/>
      <c r="AA190" s="911"/>
      <c r="AB190" s="912"/>
      <c r="AC190" s="913"/>
      <c r="AD190" s="437"/>
      <c r="AE190" s="438"/>
      <c r="AL190" s="858">
        <f t="shared" ref="AL190:AR196" si="206">AS190*$G190</f>
        <v>0</v>
      </c>
      <c r="AM190" s="858">
        <f t="shared" si="206"/>
        <v>0</v>
      </c>
      <c r="AN190" s="858">
        <f t="shared" si="206"/>
        <v>0</v>
      </c>
      <c r="AO190" s="858">
        <f t="shared" si="206"/>
        <v>0</v>
      </c>
      <c r="AP190" s="858">
        <f t="shared" si="206"/>
        <v>0</v>
      </c>
      <c r="AQ190" s="858">
        <f t="shared" si="206"/>
        <v>0</v>
      </c>
      <c r="AR190" s="858">
        <f t="shared" si="206"/>
        <v>0</v>
      </c>
      <c r="AS190" s="935"/>
      <c r="AT190" s="935">
        <v>10</v>
      </c>
      <c r="AU190" s="935"/>
      <c r="AV190" s="935"/>
      <c r="AW190" s="935"/>
      <c r="AX190" s="935"/>
      <c r="AY190" s="935"/>
      <c r="AZ190" s="858">
        <f t="shared" ref="AZ190:BK196" si="207">BL190*$G190</f>
        <v>0</v>
      </c>
      <c r="BA190" s="858">
        <f t="shared" si="207"/>
        <v>0</v>
      </c>
      <c r="BB190" s="858">
        <f t="shared" si="207"/>
        <v>0</v>
      </c>
      <c r="BC190" s="858">
        <f t="shared" si="207"/>
        <v>0</v>
      </c>
      <c r="BD190" s="858">
        <f t="shared" si="207"/>
        <v>0</v>
      </c>
      <c r="BE190" s="858">
        <f t="shared" si="207"/>
        <v>0</v>
      </c>
      <c r="BF190" s="858">
        <f t="shared" si="207"/>
        <v>0</v>
      </c>
      <c r="BG190" s="858">
        <f t="shared" si="207"/>
        <v>0</v>
      </c>
      <c r="BH190" s="858">
        <f t="shared" si="207"/>
        <v>0</v>
      </c>
      <c r="BI190" s="858">
        <f t="shared" si="207"/>
        <v>0</v>
      </c>
      <c r="BJ190" s="858">
        <f t="shared" si="207"/>
        <v>0</v>
      </c>
      <c r="BK190" s="858">
        <f t="shared" si="207"/>
        <v>0</v>
      </c>
      <c r="BL190" s="214">
        <v>1</v>
      </c>
      <c r="BM190" s="214">
        <v>9</v>
      </c>
      <c r="BN190" s="214"/>
      <c r="BO190" s="214"/>
      <c r="BP190" s="214"/>
      <c r="BQ190" s="214"/>
      <c r="BR190" s="214"/>
      <c r="BS190" s="214"/>
      <c r="BT190" s="214"/>
      <c r="BU190" s="935"/>
      <c r="BV190" s="936"/>
      <c r="BW190" s="935"/>
      <c r="BX190" s="897"/>
      <c r="BY190" s="858"/>
      <c r="BZ190" s="916">
        <f t="shared" ref="BZ190:BZ196" si="208">$G190*BY190</f>
        <v>0</v>
      </c>
      <c r="CB190" s="139">
        <v>0.61918810221509635</v>
      </c>
      <c r="CC190" s="858">
        <f t="shared" ref="CC190:CC196" si="209">G190</f>
        <v>0</v>
      </c>
      <c r="CD190" s="139">
        <f t="shared" ref="CD190:CD196" si="210">CB190*CC190</f>
        <v>0</v>
      </c>
    </row>
    <row r="191" spans="1:82" ht="18" customHeight="1">
      <c r="A191" s="929" t="s">
        <v>32243</v>
      </c>
      <c r="B191" s="929"/>
      <c r="C191" s="929" t="s">
        <v>32244</v>
      </c>
      <c r="D191" s="929" t="s">
        <v>29567</v>
      </c>
      <c r="E191" s="123" t="s">
        <v>32245</v>
      </c>
      <c r="F191" s="858">
        <v>5</v>
      </c>
      <c r="G191" s="858">
        <f t="shared" si="202"/>
        <v>0</v>
      </c>
      <c r="H191" s="901">
        <v>130</v>
      </c>
      <c r="I191" s="641">
        <f t="shared" si="203"/>
        <v>0</v>
      </c>
      <c r="J191" s="125">
        <f t="shared" si="204"/>
        <v>130</v>
      </c>
      <c r="K191" s="139">
        <f t="shared" si="205"/>
        <v>0</v>
      </c>
      <c r="L191" s="902"/>
      <c r="M191" s="903"/>
      <c r="N191" s="903"/>
      <c r="O191" s="904"/>
      <c r="P191" s="434"/>
      <c r="Q191" s="905"/>
      <c r="R191" s="435"/>
      <c r="S191" s="436"/>
      <c r="T191" s="436"/>
      <c r="U191" s="906"/>
      <c r="V191" s="907"/>
      <c r="W191" s="908"/>
      <c r="X191" s="908"/>
      <c r="Y191" s="909"/>
      <c r="Z191" s="918"/>
      <c r="AA191" s="345"/>
      <c r="AB191" s="919"/>
      <c r="AC191" s="913"/>
      <c r="AD191" s="437"/>
      <c r="AE191" s="438"/>
      <c r="AL191" s="858">
        <f t="shared" si="206"/>
        <v>0</v>
      </c>
      <c r="AM191" s="858">
        <f t="shared" si="206"/>
        <v>0</v>
      </c>
      <c r="AN191" s="858">
        <f t="shared" si="206"/>
        <v>0</v>
      </c>
      <c r="AO191" s="858">
        <f t="shared" si="206"/>
        <v>0</v>
      </c>
      <c r="AP191" s="858">
        <f t="shared" si="206"/>
        <v>0</v>
      </c>
      <c r="AQ191" s="858">
        <f t="shared" si="206"/>
        <v>0</v>
      </c>
      <c r="AR191" s="858">
        <f t="shared" si="206"/>
        <v>0</v>
      </c>
      <c r="AS191" s="935"/>
      <c r="AT191" s="935"/>
      <c r="AU191" s="935"/>
      <c r="AV191" s="935">
        <v>5</v>
      </c>
      <c r="AW191" s="935"/>
      <c r="AX191" s="935"/>
      <c r="AY191" s="935"/>
      <c r="AZ191" s="858">
        <f t="shared" si="207"/>
        <v>0</v>
      </c>
      <c r="BA191" s="858">
        <f t="shared" si="207"/>
        <v>0</v>
      </c>
      <c r="BB191" s="858">
        <f t="shared" si="207"/>
        <v>0</v>
      </c>
      <c r="BC191" s="858">
        <f t="shared" si="207"/>
        <v>0</v>
      </c>
      <c r="BD191" s="858">
        <f t="shared" si="207"/>
        <v>0</v>
      </c>
      <c r="BE191" s="858">
        <f t="shared" si="207"/>
        <v>0</v>
      </c>
      <c r="BF191" s="858">
        <f t="shared" si="207"/>
        <v>0</v>
      </c>
      <c r="BG191" s="858">
        <f t="shared" si="207"/>
        <v>0</v>
      </c>
      <c r="BH191" s="858">
        <f t="shared" si="207"/>
        <v>0</v>
      </c>
      <c r="BI191" s="858">
        <f t="shared" si="207"/>
        <v>0</v>
      </c>
      <c r="BJ191" s="858">
        <f t="shared" si="207"/>
        <v>0</v>
      </c>
      <c r="BK191" s="858">
        <f t="shared" si="207"/>
        <v>0</v>
      </c>
      <c r="BL191" s="214"/>
      <c r="BM191" s="214">
        <v>1</v>
      </c>
      <c r="BN191" s="214">
        <v>1</v>
      </c>
      <c r="BO191" s="214">
        <v>2</v>
      </c>
      <c r="BP191" s="214">
        <v>1</v>
      </c>
      <c r="BQ191" s="214"/>
      <c r="BR191" s="214"/>
      <c r="BS191" s="214"/>
      <c r="BT191" s="214"/>
      <c r="BU191" s="935"/>
      <c r="BV191" s="936"/>
      <c r="BW191" s="935"/>
      <c r="BX191" s="897"/>
      <c r="BY191" s="858"/>
      <c r="BZ191" s="916">
        <f t="shared" si="208"/>
        <v>0</v>
      </c>
      <c r="CB191" s="139">
        <v>1.9017920282320813</v>
      </c>
      <c r="CC191" s="858">
        <f t="shared" si="209"/>
        <v>0</v>
      </c>
      <c r="CD191" s="139">
        <f t="shared" si="210"/>
        <v>0</v>
      </c>
    </row>
    <row r="192" spans="1:82" ht="18" customHeight="1">
      <c r="A192" s="929" t="s">
        <v>32246</v>
      </c>
      <c r="B192" s="929"/>
      <c r="C192" s="929" t="s">
        <v>32247</v>
      </c>
      <c r="D192" s="929" t="s">
        <v>29567</v>
      </c>
      <c r="E192" s="123" t="s">
        <v>32248</v>
      </c>
      <c r="F192" s="858">
        <v>10</v>
      </c>
      <c r="G192" s="858">
        <f t="shared" si="202"/>
        <v>0</v>
      </c>
      <c r="H192" s="901">
        <v>160</v>
      </c>
      <c r="I192" s="641">
        <f t="shared" si="203"/>
        <v>0</v>
      </c>
      <c r="J192" s="125">
        <f t="shared" si="204"/>
        <v>160</v>
      </c>
      <c r="K192" s="139">
        <f t="shared" si="205"/>
        <v>0</v>
      </c>
      <c r="L192" s="902"/>
      <c r="M192" s="903"/>
      <c r="N192" s="903"/>
      <c r="O192" s="904"/>
      <c r="P192" s="434"/>
      <c r="Q192" s="905"/>
      <c r="R192" s="435"/>
      <c r="S192" s="436"/>
      <c r="T192" s="436"/>
      <c r="U192" s="906"/>
      <c r="V192" s="907"/>
      <c r="W192" s="908"/>
      <c r="X192" s="908"/>
      <c r="Y192" s="909"/>
      <c r="Z192" s="918"/>
      <c r="AA192" s="345"/>
      <c r="AB192" s="919"/>
      <c r="AC192" s="913"/>
      <c r="AD192" s="437"/>
      <c r="AE192" s="438"/>
      <c r="AL192" s="858">
        <f t="shared" si="206"/>
        <v>0</v>
      </c>
      <c r="AM192" s="858">
        <f t="shared" si="206"/>
        <v>0</v>
      </c>
      <c r="AN192" s="858">
        <f t="shared" si="206"/>
        <v>0</v>
      </c>
      <c r="AO192" s="858">
        <f t="shared" si="206"/>
        <v>0</v>
      </c>
      <c r="AP192" s="858">
        <f t="shared" si="206"/>
        <v>0</v>
      </c>
      <c r="AQ192" s="858">
        <f t="shared" si="206"/>
        <v>0</v>
      </c>
      <c r="AR192" s="858">
        <f t="shared" si="206"/>
        <v>0</v>
      </c>
      <c r="AS192" s="935"/>
      <c r="AT192" s="935"/>
      <c r="AU192" s="935"/>
      <c r="AV192" s="935">
        <v>10</v>
      </c>
      <c r="AW192" s="935"/>
      <c r="AX192" s="935"/>
      <c r="AY192" s="935"/>
      <c r="AZ192" s="858">
        <f t="shared" si="207"/>
        <v>0</v>
      </c>
      <c r="BA192" s="858">
        <f t="shared" si="207"/>
        <v>0</v>
      </c>
      <c r="BB192" s="858">
        <f t="shared" si="207"/>
        <v>0</v>
      </c>
      <c r="BC192" s="858">
        <f t="shared" si="207"/>
        <v>0</v>
      </c>
      <c r="BD192" s="858">
        <f t="shared" si="207"/>
        <v>0</v>
      </c>
      <c r="BE192" s="858">
        <f t="shared" si="207"/>
        <v>0</v>
      </c>
      <c r="BF192" s="858">
        <f t="shared" si="207"/>
        <v>0</v>
      </c>
      <c r="BG192" s="858">
        <f t="shared" si="207"/>
        <v>0</v>
      </c>
      <c r="BH192" s="858">
        <f t="shared" si="207"/>
        <v>0</v>
      </c>
      <c r="BI192" s="858">
        <f t="shared" si="207"/>
        <v>0</v>
      </c>
      <c r="BJ192" s="858">
        <f t="shared" si="207"/>
        <v>0</v>
      </c>
      <c r="BK192" s="858">
        <f t="shared" si="207"/>
        <v>0</v>
      </c>
      <c r="BL192" s="214">
        <v>4</v>
      </c>
      <c r="BM192" s="214">
        <v>6</v>
      </c>
      <c r="BN192" s="214"/>
      <c r="BO192" s="214"/>
      <c r="BP192" s="214"/>
      <c r="BQ192" s="214"/>
      <c r="BR192" s="214"/>
      <c r="BS192" s="214"/>
      <c r="BT192" s="214"/>
      <c r="BU192" s="935"/>
      <c r="BV192" s="936"/>
      <c r="BW192" s="935"/>
      <c r="BX192" s="897"/>
      <c r="BY192" s="858"/>
      <c r="BZ192" s="916">
        <f t="shared" si="208"/>
        <v>0</v>
      </c>
      <c r="CB192" s="139">
        <v>2.0455321233891572</v>
      </c>
      <c r="CC192" s="858">
        <f t="shared" si="209"/>
        <v>0</v>
      </c>
      <c r="CD192" s="139">
        <f t="shared" si="210"/>
        <v>0</v>
      </c>
    </row>
    <row r="193" spans="1:82" ht="18" customHeight="1">
      <c r="A193" s="929" t="s">
        <v>32249</v>
      </c>
      <c r="B193" s="929"/>
      <c r="C193" s="929" t="s">
        <v>32250</v>
      </c>
      <c r="D193" s="929" t="s">
        <v>29567</v>
      </c>
      <c r="E193" s="123" t="s">
        <v>32251</v>
      </c>
      <c r="F193" s="858">
        <v>5</v>
      </c>
      <c r="G193" s="858">
        <f t="shared" si="202"/>
        <v>0</v>
      </c>
      <c r="H193" s="901">
        <v>230</v>
      </c>
      <c r="I193" s="641">
        <f t="shared" si="203"/>
        <v>0</v>
      </c>
      <c r="J193" s="125">
        <f t="shared" si="204"/>
        <v>230</v>
      </c>
      <c r="K193" s="139">
        <f t="shared" si="205"/>
        <v>0</v>
      </c>
      <c r="L193" s="902"/>
      <c r="M193" s="903"/>
      <c r="N193" s="903"/>
      <c r="O193" s="904"/>
      <c r="P193" s="434"/>
      <c r="Q193" s="905"/>
      <c r="R193" s="435"/>
      <c r="S193" s="436"/>
      <c r="T193" s="436"/>
      <c r="U193" s="906"/>
      <c r="V193" s="907"/>
      <c r="W193" s="908"/>
      <c r="X193" s="908"/>
      <c r="Y193" s="909"/>
      <c r="Z193" s="918"/>
      <c r="AA193" s="345"/>
      <c r="AB193" s="919"/>
      <c r="AC193" s="913"/>
      <c r="AD193" s="437"/>
      <c r="AE193" s="438"/>
      <c r="AL193" s="858">
        <f t="shared" si="206"/>
        <v>0</v>
      </c>
      <c r="AM193" s="858">
        <f t="shared" si="206"/>
        <v>0</v>
      </c>
      <c r="AN193" s="858">
        <f t="shared" si="206"/>
        <v>0</v>
      </c>
      <c r="AO193" s="858">
        <f t="shared" si="206"/>
        <v>0</v>
      </c>
      <c r="AP193" s="858">
        <f t="shared" si="206"/>
        <v>0</v>
      </c>
      <c r="AQ193" s="858">
        <f t="shared" si="206"/>
        <v>0</v>
      </c>
      <c r="AR193" s="858">
        <f t="shared" si="206"/>
        <v>0</v>
      </c>
      <c r="AS193" s="935"/>
      <c r="AT193" s="935"/>
      <c r="AU193" s="935"/>
      <c r="AV193" s="935"/>
      <c r="AW193" s="935">
        <v>5</v>
      </c>
      <c r="AX193" s="935"/>
      <c r="AY193" s="935"/>
      <c r="AZ193" s="858">
        <f t="shared" si="207"/>
        <v>0</v>
      </c>
      <c r="BA193" s="858">
        <f t="shared" si="207"/>
        <v>0</v>
      </c>
      <c r="BB193" s="858">
        <f t="shared" si="207"/>
        <v>0</v>
      </c>
      <c r="BC193" s="858">
        <f t="shared" si="207"/>
        <v>0</v>
      </c>
      <c r="BD193" s="858">
        <f t="shared" si="207"/>
        <v>0</v>
      </c>
      <c r="BE193" s="858">
        <f t="shared" si="207"/>
        <v>0</v>
      </c>
      <c r="BF193" s="858">
        <f t="shared" si="207"/>
        <v>0</v>
      </c>
      <c r="BG193" s="858">
        <f t="shared" si="207"/>
        <v>0</v>
      </c>
      <c r="BH193" s="858">
        <f t="shared" si="207"/>
        <v>0</v>
      </c>
      <c r="BI193" s="858">
        <f t="shared" si="207"/>
        <v>0</v>
      </c>
      <c r="BJ193" s="858">
        <f t="shared" si="207"/>
        <v>0</v>
      </c>
      <c r="BK193" s="858">
        <f t="shared" si="207"/>
        <v>0</v>
      </c>
      <c r="BL193" s="214"/>
      <c r="BM193" s="214"/>
      <c r="BN193" s="214">
        <v>3</v>
      </c>
      <c r="BO193" s="214">
        <v>7</v>
      </c>
      <c r="BP193" s="214"/>
      <c r="BQ193" s="214"/>
      <c r="BR193" s="214"/>
      <c r="BS193" s="214"/>
      <c r="BT193" s="214"/>
      <c r="BU193" s="935"/>
      <c r="BV193" s="936"/>
      <c r="BW193" s="935"/>
      <c r="BX193" s="897"/>
      <c r="BY193" s="858"/>
      <c r="BZ193" s="916">
        <f t="shared" si="208"/>
        <v>0</v>
      </c>
      <c r="CB193" s="139">
        <v>3.4387053533731238</v>
      </c>
      <c r="CC193" s="858">
        <f t="shared" si="209"/>
        <v>0</v>
      </c>
      <c r="CD193" s="139">
        <f t="shared" si="210"/>
        <v>0</v>
      </c>
    </row>
    <row r="194" spans="1:82" ht="18" customHeight="1">
      <c r="A194" s="929" t="s">
        <v>32252</v>
      </c>
      <c r="B194" s="929"/>
      <c r="C194" s="929" t="s">
        <v>32253</v>
      </c>
      <c r="D194" s="929" t="s">
        <v>29567</v>
      </c>
      <c r="E194" s="123" t="s">
        <v>32254</v>
      </c>
      <c r="F194" s="858">
        <v>5</v>
      </c>
      <c r="G194" s="858">
        <f t="shared" si="202"/>
        <v>0</v>
      </c>
      <c r="H194" s="901">
        <v>140</v>
      </c>
      <c r="I194" s="641">
        <f t="shared" si="203"/>
        <v>0</v>
      </c>
      <c r="J194" s="125">
        <f t="shared" si="204"/>
        <v>140</v>
      </c>
      <c r="K194" s="139">
        <f t="shared" si="205"/>
        <v>0</v>
      </c>
      <c r="L194" s="902"/>
      <c r="M194" s="903"/>
      <c r="N194" s="903"/>
      <c r="O194" s="904"/>
      <c r="P194" s="434"/>
      <c r="Q194" s="905"/>
      <c r="R194" s="435"/>
      <c r="S194" s="436"/>
      <c r="T194" s="436"/>
      <c r="U194" s="906"/>
      <c r="V194" s="907"/>
      <c r="W194" s="908"/>
      <c r="X194" s="908"/>
      <c r="Y194" s="909"/>
      <c r="Z194" s="918"/>
      <c r="AA194" s="345"/>
      <c r="AB194" s="919"/>
      <c r="AC194" s="913"/>
      <c r="AD194" s="437"/>
      <c r="AE194" s="438"/>
      <c r="AL194" s="858">
        <f t="shared" si="206"/>
        <v>0</v>
      </c>
      <c r="AM194" s="858">
        <f t="shared" si="206"/>
        <v>0</v>
      </c>
      <c r="AN194" s="858">
        <f t="shared" si="206"/>
        <v>0</v>
      </c>
      <c r="AO194" s="858">
        <f t="shared" si="206"/>
        <v>0</v>
      </c>
      <c r="AP194" s="858">
        <f t="shared" si="206"/>
        <v>0</v>
      </c>
      <c r="AQ194" s="858">
        <f t="shared" si="206"/>
        <v>0</v>
      </c>
      <c r="AR194" s="858">
        <f t="shared" si="206"/>
        <v>0</v>
      </c>
      <c r="AS194" s="935"/>
      <c r="AT194" s="935"/>
      <c r="AU194" s="935"/>
      <c r="AV194" s="935"/>
      <c r="AW194" s="935">
        <v>5</v>
      </c>
      <c r="AX194" s="935"/>
      <c r="AY194" s="935"/>
      <c r="AZ194" s="858">
        <f t="shared" si="207"/>
        <v>0</v>
      </c>
      <c r="BA194" s="858">
        <f t="shared" si="207"/>
        <v>0</v>
      </c>
      <c r="BB194" s="858">
        <f t="shared" si="207"/>
        <v>0</v>
      </c>
      <c r="BC194" s="858">
        <f t="shared" si="207"/>
        <v>0</v>
      </c>
      <c r="BD194" s="858">
        <f t="shared" si="207"/>
        <v>0</v>
      </c>
      <c r="BE194" s="858">
        <f t="shared" si="207"/>
        <v>0</v>
      </c>
      <c r="BF194" s="858">
        <f t="shared" si="207"/>
        <v>0</v>
      </c>
      <c r="BG194" s="858">
        <f t="shared" si="207"/>
        <v>0</v>
      </c>
      <c r="BH194" s="858">
        <f t="shared" si="207"/>
        <v>0</v>
      </c>
      <c r="BI194" s="858">
        <f t="shared" si="207"/>
        <v>0</v>
      </c>
      <c r="BJ194" s="858">
        <f t="shared" si="207"/>
        <v>0</v>
      </c>
      <c r="BK194" s="858">
        <f t="shared" si="207"/>
        <v>0</v>
      </c>
      <c r="BL194" s="214"/>
      <c r="BM194" s="214"/>
      <c r="BN194" s="214"/>
      <c r="BO194" s="214">
        <v>4</v>
      </c>
      <c r="BP194" s="214">
        <v>1</v>
      </c>
      <c r="BQ194" s="214"/>
      <c r="BR194" s="214"/>
      <c r="BS194" s="214"/>
      <c r="BT194" s="214"/>
      <c r="BU194" s="935"/>
      <c r="BV194" s="936"/>
      <c r="BW194" s="935"/>
      <c r="BX194" s="897"/>
      <c r="BY194" s="858"/>
      <c r="BZ194" s="916">
        <f t="shared" si="208"/>
        <v>0</v>
      </c>
      <c r="CB194" s="139">
        <v>2.2334999401330258</v>
      </c>
      <c r="CC194" s="858">
        <f t="shared" si="209"/>
        <v>0</v>
      </c>
      <c r="CD194" s="139">
        <f t="shared" si="210"/>
        <v>0</v>
      </c>
    </row>
    <row r="195" spans="1:82" ht="18" customHeight="1">
      <c r="A195" s="929" t="s">
        <v>32255</v>
      </c>
      <c r="B195" s="929"/>
      <c r="C195" s="929" t="s">
        <v>32256</v>
      </c>
      <c r="D195" s="929" t="s">
        <v>29567</v>
      </c>
      <c r="E195" s="123" t="s">
        <v>32257</v>
      </c>
      <c r="F195" s="858">
        <v>5</v>
      </c>
      <c r="G195" s="858">
        <f t="shared" si="202"/>
        <v>0</v>
      </c>
      <c r="H195" s="901">
        <v>300</v>
      </c>
      <c r="I195" s="641">
        <f t="shared" si="203"/>
        <v>0</v>
      </c>
      <c r="J195" s="125">
        <f t="shared" si="204"/>
        <v>300</v>
      </c>
      <c r="K195" s="139">
        <f t="shared" si="205"/>
        <v>0</v>
      </c>
      <c r="L195" s="902"/>
      <c r="M195" s="903"/>
      <c r="N195" s="903"/>
      <c r="O195" s="904"/>
      <c r="P195" s="434"/>
      <c r="Q195" s="905"/>
      <c r="R195" s="435"/>
      <c r="S195" s="436"/>
      <c r="T195" s="436"/>
      <c r="U195" s="906"/>
      <c r="V195" s="907"/>
      <c r="W195" s="908"/>
      <c r="X195" s="908"/>
      <c r="Y195" s="909"/>
      <c r="Z195" s="918"/>
      <c r="AA195" s="345"/>
      <c r="AB195" s="919"/>
      <c r="AC195" s="913"/>
      <c r="AD195" s="437"/>
      <c r="AE195" s="438"/>
      <c r="AL195" s="858">
        <f t="shared" si="206"/>
        <v>0</v>
      </c>
      <c r="AM195" s="858">
        <f t="shared" si="206"/>
        <v>0</v>
      </c>
      <c r="AN195" s="858">
        <f t="shared" si="206"/>
        <v>0</v>
      </c>
      <c r="AO195" s="858">
        <f t="shared" si="206"/>
        <v>0</v>
      </c>
      <c r="AP195" s="858">
        <f t="shared" si="206"/>
        <v>0</v>
      </c>
      <c r="AQ195" s="858">
        <f t="shared" si="206"/>
        <v>0</v>
      </c>
      <c r="AR195" s="858">
        <f t="shared" si="206"/>
        <v>0</v>
      </c>
      <c r="AS195" s="935"/>
      <c r="AT195" s="935"/>
      <c r="AU195" s="935"/>
      <c r="AV195" s="935"/>
      <c r="AW195" s="935"/>
      <c r="AX195" s="935">
        <v>5</v>
      </c>
      <c r="AY195" s="935"/>
      <c r="AZ195" s="858">
        <f t="shared" si="207"/>
        <v>0</v>
      </c>
      <c r="BA195" s="858">
        <f t="shared" si="207"/>
        <v>0</v>
      </c>
      <c r="BB195" s="858">
        <f t="shared" si="207"/>
        <v>0</v>
      </c>
      <c r="BC195" s="858">
        <f t="shared" si="207"/>
        <v>0</v>
      </c>
      <c r="BD195" s="858">
        <f t="shared" si="207"/>
        <v>0</v>
      </c>
      <c r="BE195" s="858">
        <f t="shared" si="207"/>
        <v>0</v>
      </c>
      <c r="BF195" s="858">
        <f t="shared" si="207"/>
        <v>0</v>
      </c>
      <c r="BG195" s="858">
        <f t="shared" si="207"/>
        <v>0</v>
      </c>
      <c r="BH195" s="858">
        <f t="shared" si="207"/>
        <v>0</v>
      </c>
      <c r="BI195" s="858">
        <f t="shared" si="207"/>
        <v>0</v>
      </c>
      <c r="BJ195" s="858">
        <f t="shared" si="207"/>
        <v>0</v>
      </c>
      <c r="BK195" s="858">
        <f t="shared" si="207"/>
        <v>0</v>
      </c>
      <c r="BL195" s="214"/>
      <c r="BM195" s="214"/>
      <c r="BN195" s="214"/>
      <c r="BO195" s="214"/>
      <c r="BP195" s="214"/>
      <c r="BQ195" s="214"/>
      <c r="BR195" s="214">
        <v>1</v>
      </c>
      <c r="BS195" s="214"/>
      <c r="BT195" s="214">
        <v>4</v>
      </c>
      <c r="BU195" s="935"/>
      <c r="BV195" s="936"/>
      <c r="BW195" s="935"/>
      <c r="BX195" s="897"/>
      <c r="BY195" s="858"/>
      <c r="BZ195" s="916">
        <f t="shared" si="208"/>
        <v>0</v>
      </c>
      <c r="CB195" s="139">
        <v>5.8712300406467159</v>
      </c>
      <c r="CC195" s="858">
        <f t="shared" si="209"/>
        <v>0</v>
      </c>
      <c r="CD195" s="139">
        <f t="shared" si="210"/>
        <v>0</v>
      </c>
    </row>
    <row r="196" spans="1:82" ht="18" customHeight="1">
      <c r="A196" s="854" t="s">
        <v>32258</v>
      </c>
      <c r="B196" s="854"/>
      <c r="C196" s="854" t="s">
        <v>32259</v>
      </c>
      <c r="D196" s="854" t="s">
        <v>29567</v>
      </c>
      <c r="E196" s="168" t="s">
        <v>32260</v>
      </c>
      <c r="F196" s="858">
        <v>5</v>
      </c>
      <c r="G196" s="858">
        <f t="shared" si="202"/>
        <v>0</v>
      </c>
      <c r="H196" s="901">
        <v>400</v>
      </c>
      <c r="I196" s="641">
        <f t="shared" si="203"/>
        <v>0</v>
      </c>
      <c r="J196" s="125">
        <f t="shared" si="204"/>
        <v>400</v>
      </c>
      <c r="K196" s="139">
        <f t="shared" si="205"/>
        <v>0</v>
      </c>
      <c r="L196" s="902"/>
      <c r="M196" s="903"/>
      <c r="N196" s="903"/>
      <c r="O196" s="904"/>
      <c r="P196" s="434"/>
      <c r="Q196" s="905"/>
      <c r="R196" s="435"/>
      <c r="S196" s="436"/>
      <c r="T196" s="436"/>
      <c r="U196" s="906"/>
      <c r="V196" s="907"/>
      <c r="W196" s="908"/>
      <c r="X196" s="908"/>
      <c r="Y196" s="909"/>
      <c r="Z196" s="922"/>
      <c r="AA196" s="923"/>
      <c r="AB196" s="924"/>
      <c r="AC196" s="913"/>
      <c r="AD196" s="437"/>
      <c r="AE196" s="438"/>
      <c r="AL196" s="858">
        <f t="shared" si="206"/>
        <v>0</v>
      </c>
      <c r="AM196" s="858">
        <f t="shared" si="206"/>
        <v>0</v>
      </c>
      <c r="AN196" s="858">
        <f t="shared" si="206"/>
        <v>0</v>
      </c>
      <c r="AO196" s="858">
        <f t="shared" si="206"/>
        <v>0</v>
      </c>
      <c r="AP196" s="858">
        <f t="shared" si="206"/>
        <v>0</v>
      </c>
      <c r="AQ196" s="858">
        <f t="shared" si="206"/>
        <v>0</v>
      </c>
      <c r="AR196" s="858">
        <f t="shared" si="206"/>
        <v>0</v>
      </c>
      <c r="AS196" s="935"/>
      <c r="AT196" s="935"/>
      <c r="AU196" s="935"/>
      <c r="AV196" s="935"/>
      <c r="AW196" s="935"/>
      <c r="AX196" s="935"/>
      <c r="AY196" s="935">
        <v>5</v>
      </c>
      <c r="AZ196" s="858">
        <f t="shared" si="207"/>
        <v>0</v>
      </c>
      <c r="BA196" s="858">
        <f t="shared" si="207"/>
        <v>0</v>
      </c>
      <c r="BB196" s="858">
        <f t="shared" si="207"/>
        <v>0</v>
      </c>
      <c r="BC196" s="858">
        <f t="shared" si="207"/>
        <v>0</v>
      </c>
      <c r="BD196" s="858">
        <f t="shared" si="207"/>
        <v>0</v>
      </c>
      <c r="BE196" s="858">
        <f t="shared" si="207"/>
        <v>0</v>
      </c>
      <c r="BF196" s="858">
        <f t="shared" si="207"/>
        <v>0</v>
      </c>
      <c r="BG196" s="858">
        <f t="shared" si="207"/>
        <v>0</v>
      </c>
      <c r="BH196" s="858">
        <f t="shared" si="207"/>
        <v>0</v>
      </c>
      <c r="BI196" s="858">
        <f t="shared" si="207"/>
        <v>0</v>
      </c>
      <c r="BJ196" s="858">
        <f t="shared" si="207"/>
        <v>0</v>
      </c>
      <c r="BK196" s="858">
        <f t="shared" si="207"/>
        <v>0</v>
      </c>
      <c r="BL196" s="214"/>
      <c r="BM196" s="214"/>
      <c r="BN196" s="214"/>
      <c r="BO196" s="214"/>
      <c r="BP196" s="214"/>
      <c r="BQ196" s="214"/>
      <c r="BR196" s="214">
        <v>1</v>
      </c>
      <c r="BS196" s="214"/>
      <c r="BT196" s="214">
        <v>4</v>
      </c>
      <c r="BU196" s="935"/>
      <c r="BV196" s="936"/>
      <c r="BW196" s="935"/>
      <c r="BX196" s="897"/>
      <c r="BY196" s="858"/>
      <c r="BZ196" s="940">
        <f t="shared" si="208"/>
        <v>0</v>
      </c>
      <c r="CB196" s="139">
        <v>7.1206631754736076</v>
      </c>
      <c r="CC196" s="858">
        <f t="shared" si="209"/>
        <v>0</v>
      </c>
      <c r="CD196" s="139">
        <f t="shared" si="210"/>
        <v>0</v>
      </c>
    </row>
    <row r="197" spans="1:82" ht="15.75" customHeight="1">
      <c r="A197" s="941"/>
      <c r="B197" s="941"/>
      <c r="C197" s="941"/>
      <c r="D197" s="941"/>
      <c r="E197" s="893"/>
      <c r="F197" s="887"/>
      <c r="G197" s="887"/>
      <c r="H197" s="942"/>
      <c r="I197" s="837"/>
      <c r="J197" s="942"/>
      <c r="K197" s="901">
        <f>SUM(K18:K196)</f>
        <v>0</v>
      </c>
      <c r="L197" s="312">
        <f>SUMPRODUCT(L18:L196,$F18:$F196)</f>
        <v>0</v>
      </c>
      <c r="M197" s="312">
        <f t="shared" ref="M197:AE197" si="211">SUMPRODUCT(M18:M196,$F18:$F196)</f>
        <v>0</v>
      </c>
      <c r="N197" s="312">
        <f t="shared" si="211"/>
        <v>0</v>
      </c>
      <c r="O197" s="312">
        <f t="shared" si="211"/>
        <v>0</v>
      </c>
      <c r="P197" s="312">
        <f t="shared" si="211"/>
        <v>0</v>
      </c>
      <c r="Q197" s="312">
        <f t="shared" si="211"/>
        <v>0</v>
      </c>
      <c r="R197" s="312">
        <f t="shared" si="211"/>
        <v>0</v>
      </c>
      <c r="S197" s="312">
        <f t="shared" si="211"/>
        <v>0</v>
      </c>
      <c r="T197" s="312">
        <f t="shared" si="211"/>
        <v>0</v>
      </c>
      <c r="U197" s="312">
        <f t="shared" si="211"/>
        <v>0</v>
      </c>
      <c r="V197" s="312">
        <f t="shared" si="211"/>
        <v>0</v>
      </c>
      <c r="W197" s="312">
        <f t="shared" si="211"/>
        <v>0</v>
      </c>
      <c r="X197" s="312">
        <f t="shared" si="211"/>
        <v>0</v>
      </c>
      <c r="Y197" s="312">
        <f t="shared" si="211"/>
        <v>0</v>
      </c>
      <c r="Z197" s="312">
        <f t="shared" si="211"/>
        <v>0</v>
      </c>
      <c r="AA197" s="312">
        <f t="shared" si="211"/>
        <v>0</v>
      </c>
      <c r="AB197" s="312">
        <f t="shared" si="211"/>
        <v>0</v>
      </c>
      <c r="AC197" s="312">
        <f t="shared" si="211"/>
        <v>0</v>
      </c>
      <c r="AD197" s="312">
        <f t="shared" si="211"/>
        <v>0</v>
      </c>
      <c r="AE197" s="312">
        <f t="shared" si="211"/>
        <v>0</v>
      </c>
      <c r="AF197" s="312">
        <f>SUM(L197:AE197)</f>
        <v>0</v>
      </c>
      <c r="AG197" s="322"/>
      <c r="AH197" s="322"/>
      <c r="AI197" s="322"/>
      <c r="AJ197" s="322"/>
      <c r="AL197" s="943">
        <f>SUM(AL18:AL196)</f>
        <v>0</v>
      </c>
      <c r="AM197" s="943">
        <f t="shared" ref="AM197:AQ197" si="212">SUM(AM18:AM196)</f>
        <v>0</v>
      </c>
      <c r="AN197" s="943">
        <f t="shared" si="212"/>
        <v>0</v>
      </c>
      <c r="AO197" s="943">
        <f t="shared" si="212"/>
        <v>0</v>
      </c>
      <c r="AP197" s="943">
        <f t="shared" si="212"/>
        <v>0</v>
      </c>
      <c r="AQ197" s="943">
        <f t="shared" si="212"/>
        <v>0</v>
      </c>
      <c r="AR197" s="943">
        <f>SUM(AR18:AR196)</f>
        <v>0</v>
      </c>
      <c r="AT197" s="842"/>
      <c r="AU197" s="842"/>
      <c r="AW197" s="842"/>
      <c r="AX197" s="842"/>
      <c r="AZ197" s="943">
        <f>SUM(AZ18:AZ196)</f>
        <v>0</v>
      </c>
      <c r="BA197" s="943">
        <f t="shared" ref="BA197:BK197" si="213">SUM(BA18:BA196)</f>
        <v>0</v>
      </c>
      <c r="BB197" s="943">
        <f t="shared" si="213"/>
        <v>0</v>
      </c>
      <c r="BC197" s="943">
        <f t="shared" si="213"/>
        <v>0</v>
      </c>
      <c r="BD197" s="943">
        <f t="shared" si="213"/>
        <v>0</v>
      </c>
      <c r="BE197" s="943">
        <f t="shared" si="213"/>
        <v>0</v>
      </c>
      <c r="BF197" s="943">
        <f t="shared" si="213"/>
        <v>0</v>
      </c>
      <c r="BG197" s="943">
        <f t="shared" si="213"/>
        <v>0</v>
      </c>
      <c r="BH197" s="943">
        <f t="shared" si="213"/>
        <v>0</v>
      </c>
      <c r="BI197" s="943">
        <f t="shared" si="213"/>
        <v>0</v>
      </c>
      <c r="BJ197" s="943">
        <f t="shared" si="213"/>
        <v>0</v>
      </c>
      <c r="BK197" s="943">
        <f t="shared" si="213"/>
        <v>0</v>
      </c>
      <c r="BM197" s="842"/>
      <c r="BN197" s="842"/>
      <c r="BQ197" s="842"/>
      <c r="BR197" s="842"/>
      <c r="BT197" s="842"/>
      <c r="BV197" s="842"/>
      <c r="BW197" s="842"/>
      <c r="BX197" s="897"/>
      <c r="BY197" s="842"/>
      <c r="BZ197" s="914">
        <f>SUM(BZ18:BZ196)</f>
        <v>0</v>
      </c>
      <c r="CA197" s="842"/>
      <c r="CB197" s="842"/>
      <c r="CC197" s="842"/>
      <c r="CD197" s="920">
        <f>SUM(CD18:CD196)</f>
        <v>0</v>
      </c>
    </row>
    <row r="198" spans="1:82" ht="15.75" customHeight="1">
      <c r="A198" s="944"/>
      <c r="B198" s="944"/>
      <c r="C198" s="944"/>
      <c r="D198" s="944"/>
      <c r="E198" s="893"/>
      <c r="F198" s="887"/>
      <c r="G198" s="887"/>
      <c r="H198" s="942"/>
      <c r="I198" s="837"/>
      <c r="J198" s="942"/>
      <c r="K198" s="942"/>
      <c r="L198" s="888"/>
      <c r="M198" s="945"/>
      <c r="N198" s="945"/>
      <c r="O198" s="945"/>
      <c r="P198" s="945"/>
      <c r="Q198" s="945"/>
      <c r="R198" s="945"/>
      <c r="S198" s="945"/>
      <c r="T198" s="945"/>
      <c r="U198" s="945"/>
      <c r="V198" s="945"/>
      <c r="W198" s="945"/>
      <c r="X198" s="945"/>
      <c r="Y198" s="945"/>
      <c r="Z198" s="843"/>
      <c r="AA198" s="302"/>
      <c r="AB198" s="843"/>
      <c r="AC198" s="945"/>
      <c r="AD198" s="945"/>
      <c r="AE198" s="945"/>
    </row>
    <row r="199" spans="1:82" ht="49.5" hidden="1" customHeight="1">
      <c r="A199" s="891" t="s">
        <v>0</v>
      </c>
      <c r="B199" s="891" t="s">
        <v>28839</v>
      </c>
      <c r="C199" s="891" t="s">
        <v>32261</v>
      </c>
      <c r="D199" s="891"/>
      <c r="E199" s="141" t="s">
        <v>32262</v>
      </c>
      <c r="F199" s="115"/>
      <c r="G199" s="92"/>
      <c r="H199" s="116"/>
      <c r="I199" s="837"/>
      <c r="J199" s="116"/>
      <c r="K199" s="117"/>
      <c r="L199" s="92"/>
      <c r="M199" s="301"/>
      <c r="N199" s="301"/>
      <c r="O199" s="301"/>
      <c r="P199" s="301"/>
      <c r="Q199" s="302"/>
      <c r="R199" s="301"/>
      <c r="S199" s="301"/>
      <c r="T199" s="301"/>
      <c r="U199" s="301"/>
      <c r="V199" s="301"/>
      <c r="W199" s="301"/>
      <c r="X199" s="301"/>
      <c r="Y199"/>
      <c r="Z199"/>
      <c r="AA199"/>
      <c r="AB199"/>
      <c r="AC199"/>
      <c r="AD199"/>
      <c r="AE199" s="843"/>
      <c r="AL199" s="200" t="s">
        <v>28778</v>
      </c>
      <c r="AM199" s="200" t="s">
        <v>28779</v>
      </c>
      <c r="AN199" s="200" t="s">
        <v>28780</v>
      </c>
      <c r="AO199" s="200" t="s">
        <v>28781</v>
      </c>
      <c r="AP199" s="200" t="s">
        <v>28782</v>
      </c>
      <c r="AQ199" s="200" t="s">
        <v>28783</v>
      </c>
      <c r="AR199" s="200" t="s">
        <v>28784</v>
      </c>
      <c r="AS199" s="159" t="s">
        <v>28778</v>
      </c>
      <c r="AT199" s="159" t="s">
        <v>28779</v>
      </c>
      <c r="AU199" s="159" t="s">
        <v>28780</v>
      </c>
      <c r="AV199" s="159" t="s">
        <v>28781</v>
      </c>
      <c r="AW199" s="159" t="s">
        <v>28782</v>
      </c>
      <c r="AX199" s="159" t="s">
        <v>28783</v>
      </c>
      <c r="AY199" s="159" t="s">
        <v>28784</v>
      </c>
      <c r="AZ199" s="932" t="s">
        <v>28787</v>
      </c>
      <c r="BA199" s="119" t="s">
        <v>28788</v>
      </c>
      <c r="BB199" s="119" t="s">
        <v>28789</v>
      </c>
      <c r="BC199" s="119" t="s">
        <v>28790</v>
      </c>
      <c r="BD199" s="119" t="s">
        <v>28791</v>
      </c>
      <c r="BE199" s="119" t="s">
        <v>28792</v>
      </c>
      <c r="BF199" s="119" t="s">
        <v>28793</v>
      </c>
      <c r="BG199" s="119" t="s">
        <v>28794</v>
      </c>
      <c r="BH199" s="119" t="s">
        <v>28795</v>
      </c>
      <c r="BI199" s="119" t="s">
        <v>28796</v>
      </c>
      <c r="BJ199" s="119" t="s">
        <v>28797</v>
      </c>
      <c r="BK199" s="931" t="s">
        <v>28798</v>
      </c>
      <c r="BL199" s="159" t="s">
        <v>28787</v>
      </c>
      <c r="BM199" s="159" t="s">
        <v>28788</v>
      </c>
      <c r="BN199" s="159" t="s">
        <v>28789</v>
      </c>
      <c r="BO199" s="159" t="s">
        <v>28790</v>
      </c>
      <c r="BP199" s="159" t="s">
        <v>28791</v>
      </c>
      <c r="BQ199" s="159" t="s">
        <v>28792</v>
      </c>
      <c r="BR199" s="159" t="s">
        <v>28793</v>
      </c>
      <c r="BS199" s="159" t="s">
        <v>28794</v>
      </c>
      <c r="BT199" s="159" t="s">
        <v>28795</v>
      </c>
      <c r="BU199" s="159" t="s">
        <v>28796</v>
      </c>
      <c r="BV199" s="160" t="s">
        <v>28797</v>
      </c>
      <c r="BW199" s="159" t="s">
        <v>28798</v>
      </c>
      <c r="BY199" s="122" t="s">
        <v>28867</v>
      </c>
      <c r="BZ199" s="122" t="s">
        <v>28868</v>
      </c>
      <c r="CA199" s="93"/>
      <c r="CB199" s="122" t="s">
        <v>28869</v>
      </c>
      <c r="CC199" s="122" t="s">
        <v>28870</v>
      </c>
      <c r="CD199" s="122" t="s">
        <v>28871</v>
      </c>
    </row>
    <row r="200" spans="1:82" ht="18" hidden="1" customHeight="1">
      <c r="A200" s="929" t="s">
        <v>29503</v>
      </c>
      <c r="B200" s="929" t="s">
        <v>29503</v>
      </c>
      <c r="C200" s="929" t="s">
        <v>32263</v>
      </c>
      <c r="D200" s="929"/>
      <c r="E200" s="123" t="s">
        <v>32137</v>
      </c>
      <c r="F200" s="138">
        <v>10</v>
      </c>
      <c r="G200" s="858">
        <f t="shared" ref="G200:G236" si="214">SUM(L200:AE200)</f>
        <v>0</v>
      </c>
      <c r="H200" s="901">
        <v>60</v>
      </c>
      <c r="I200" s="641">
        <f t="shared" ref="I200:I236" si="215">$H$5</f>
        <v>0</v>
      </c>
      <c r="J200" s="125">
        <f t="shared" ref="J200:J236" si="216">H200*((1-I200))</f>
        <v>60</v>
      </c>
      <c r="K200" s="139">
        <f t="shared" ref="K200:K236" si="217">G200*J200</f>
        <v>0</v>
      </c>
      <c r="L200" s="170"/>
      <c r="M200" s="946"/>
      <c r="N200" s="946"/>
      <c r="O200" s="947"/>
      <c r="P200" s="948"/>
      <c r="Q200" s="949"/>
      <c r="R200" s="835"/>
      <c r="S200" s="950"/>
      <c r="T200" s="951"/>
      <c r="U200" s="952"/>
      <c r="V200" s="953"/>
      <c r="W200" s="954"/>
      <c r="X200" s="954"/>
      <c r="Y200" s="955"/>
      <c r="Z200" s="956"/>
      <c r="AA200" s="329"/>
      <c r="AB200" s="957"/>
      <c r="AC200" s="958"/>
      <c r="AD200" s="959"/>
      <c r="AE200" s="836"/>
      <c r="AL200" s="858">
        <f t="shared" ref="AL200:AL236" si="218">AS200*$G200</f>
        <v>0</v>
      </c>
      <c r="AM200" s="858">
        <f t="shared" ref="AM200:AM236" si="219">AT200*$G200</f>
        <v>0</v>
      </c>
      <c r="AN200" s="858">
        <f t="shared" ref="AN200:AN236" si="220">AU200*$G200</f>
        <v>0</v>
      </c>
      <c r="AO200" s="858">
        <f t="shared" ref="AO200:AO236" si="221">AV200*$G200</f>
        <v>0</v>
      </c>
      <c r="AP200" s="858">
        <f t="shared" ref="AP200:AP236" si="222">AW200*$G200</f>
        <v>0</v>
      </c>
      <c r="AQ200" s="858">
        <f t="shared" ref="AQ200:AQ236" si="223">AX200*$G200</f>
        <v>0</v>
      </c>
      <c r="AR200" s="858">
        <f t="shared" ref="AR200:AR236" si="224">AY200*$G200</f>
        <v>0</v>
      </c>
      <c r="AS200" s="935"/>
      <c r="AT200" s="935"/>
      <c r="AU200" s="935">
        <v>10</v>
      </c>
      <c r="AV200" s="935"/>
      <c r="AW200" s="935"/>
      <c r="AX200" s="935"/>
      <c r="AY200" s="935"/>
      <c r="AZ200" s="858">
        <f t="shared" ref="AZ200:AZ236" si="225">BL200*$G200</f>
        <v>0</v>
      </c>
      <c r="BA200" s="858">
        <f t="shared" ref="BA200:BA236" si="226">BM200*$G200</f>
        <v>0</v>
      </c>
      <c r="BB200" s="858">
        <f t="shared" ref="BB200:BB236" si="227">BN200*$G200</f>
        <v>0</v>
      </c>
      <c r="BC200" s="858">
        <f t="shared" ref="BC200:BC236" si="228">BO200*$G200</f>
        <v>0</v>
      </c>
      <c r="BD200" s="858">
        <f t="shared" ref="BD200:BD236" si="229">BP200*$G200</f>
        <v>0</v>
      </c>
      <c r="BE200" s="858">
        <f t="shared" ref="BE200:BE236" si="230">BQ200*$G200</f>
        <v>0</v>
      </c>
      <c r="BF200" s="858">
        <f t="shared" ref="BF200:BF236" si="231">BR200*$G200</f>
        <v>0</v>
      </c>
      <c r="BG200" s="858">
        <f t="shared" ref="BG200:BG236" si="232">BS200*$G200</f>
        <v>0</v>
      </c>
      <c r="BH200" s="858">
        <f t="shared" ref="BH200:BH236" si="233">BT200*$G200</f>
        <v>0</v>
      </c>
      <c r="BI200" s="858">
        <f t="shared" ref="BI200:BI236" si="234">BU200*$G200</f>
        <v>0</v>
      </c>
      <c r="BJ200" s="858">
        <f t="shared" ref="BJ200:BJ236" si="235">BV200*$G200</f>
        <v>0</v>
      </c>
      <c r="BK200" s="858">
        <f t="shared" ref="BK200:BK236" si="236">BW200*$G200</f>
        <v>0</v>
      </c>
      <c r="BL200" s="214"/>
      <c r="BM200" s="214">
        <v>2</v>
      </c>
      <c r="BN200" s="214">
        <v>8</v>
      </c>
      <c r="BO200" s="214"/>
      <c r="BP200" s="214"/>
      <c r="BQ200" s="214"/>
      <c r="BR200" s="214"/>
      <c r="BS200" s="214"/>
      <c r="BT200" s="214"/>
      <c r="BU200" s="935"/>
      <c r="BV200" s="936"/>
      <c r="BW200" s="935"/>
      <c r="BX200" s="897"/>
      <c r="BY200" s="858"/>
      <c r="BZ200" s="916">
        <f t="shared" ref="BZ200:BZ236" si="237">$G200*BY200</f>
        <v>0</v>
      </c>
      <c r="CB200" s="139">
        <v>1.37</v>
      </c>
      <c r="CC200" s="858">
        <f t="shared" ref="CC200:CC236" si="238">G200</f>
        <v>0</v>
      </c>
      <c r="CD200" s="139">
        <f t="shared" ref="CD200:CD236" si="239">CB200*CC200</f>
        <v>0</v>
      </c>
    </row>
    <row r="201" spans="1:82" ht="18" hidden="1" customHeight="1">
      <c r="A201" s="929" t="s">
        <v>29505</v>
      </c>
      <c r="B201" s="929" t="s">
        <v>29505</v>
      </c>
      <c r="C201" s="929" t="s">
        <v>32264</v>
      </c>
      <c r="D201" s="929"/>
      <c r="E201" s="123" t="s">
        <v>32140</v>
      </c>
      <c r="F201" s="138">
        <v>10</v>
      </c>
      <c r="G201" s="858">
        <f t="shared" si="214"/>
        <v>0</v>
      </c>
      <c r="H201" s="901">
        <v>90</v>
      </c>
      <c r="I201" s="641">
        <f t="shared" si="215"/>
        <v>0</v>
      </c>
      <c r="J201" s="125">
        <f t="shared" si="216"/>
        <v>90</v>
      </c>
      <c r="K201" s="139">
        <f t="shared" si="217"/>
        <v>0</v>
      </c>
      <c r="L201" s="170"/>
      <c r="M201" s="946"/>
      <c r="N201" s="946"/>
      <c r="O201" s="947"/>
      <c r="P201" s="948"/>
      <c r="Q201" s="949"/>
      <c r="R201" s="835"/>
      <c r="S201" s="950"/>
      <c r="T201" s="951"/>
      <c r="U201" s="952"/>
      <c r="V201" s="953"/>
      <c r="W201" s="954"/>
      <c r="X201" s="954"/>
      <c r="Y201" s="955"/>
      <c r="Z201" s="956"/>
      <c r="AA201" s="329"/>
      <c r="AB201" s="957"/>
      <c r="AC201" s="958"/>
      <c r="AD201" s="959"/>
      <c r="AE201" s="836"/>
      <c r="AL201" s="858">
        <f t="shared" si="218"/>
        <v>0</v>
      </c>
      <c r="AM201" s="858">
        <f t="shared" si="219"/>
        <v>0</v>
      </c>
      <c r="AN201" s="858">
        <f t="shared" si="220"/>
        <v>0</v>
      </c>
      <c r="AO201" s="858">
        <f t="shared" si="221"/>
        <v>0</v>
      </c>
      <c r="AP201" s="858">
        <f t="shared" si="222"/>
        <v>0</v>
      </c>
      <c r="AQ201" s="858">
        <f t="shared" si="223"/>
        <v>0</v>
      </c>
      <c r="AR201" s="858">
        <f t="shared" si="224"/>
        <v>0</v>
      </c>
      <c r="AS201" s="935"/>
      <c r="AT201" s="935"/>
      <c r="AU201" s="935">
        <v>10</v>
      </c>
      <c r="AV201" s="935"/>
      <c r="AW201" s="935"/>
      <c r="AX201" s="935"/>
      <c r="AY201" s="935"/>
      <c r="AZ201" s="858">
        <f t="shared" si="225"/>
        <v>0</v>
      </c>
      <c r="BA201" s="858">
        <f t="shared" si="226"/>
        <v>0</v>
      </c>
      <c r="BB201" s="858">
        <f t="shared" si="227"/>
        <v>0</v>
      </c>
      <c r="BC201" s="858">
        <f t="shared" si="228"/>
        <v>0</v>
      </c>
      <c r="BD201" s="858">
        <f t="shared" si="229"/>
        <v>0</v>
      </c>
      <c r="BE201" s="858">
        <f t="shared" si="230"/>
        <v>0</v>
      </c>
      <c r="BF201" s="858">
        <f t="shared" si="231"/>
        <v>0</v>
      </c>
      <c r="BG201" s="858">
        <f t="shared" si="232"/>
        <v>0</v>
      </c>
      <c r="BH201" s="858">
        <f t="shared" si="233"/>
        <v>0</v>
      </c>
      <c r="BI201" s="858">
        <f t="shared" si="234"/>
        <v>0</v>
      </c>
      <c r="BJ201" s="858">
        <f t="shared" si="235"/>
        <v>0</v>
      </c>
      <c r="BK201" s="858">
        <f t="shared" si="236"/>
        <v>0</v>
      </c>
      <c r="BL201" s="214">
        <v>1</v>
      </c>
      <c r="BM201" s="214">
        <v>9</v>
      </c>
      <c r="BN201" s="214"/>
      <c r="BO201" s="214"/>
      <c r="BP201" s="214"/>
      <c r="BQ201" s="214"/>
      <c r="BR201" s="214"/>
      <c r="BS201" s="214"/>
      <c r="BT201" s="214"/>
      <c r="BU201" s="935"/>
      <c r="BV201" s="936"/>
      <c r="BW201" s="935"/>
      <c r="BX201" s="897"/>
      <c r="BY201" s="858"/>
      <c r="BZ201" s="916">
        <f t="shared" si="237"/>
        <v>0</v>
      </c>
      <c r="CB201" s="139">
        <v>2.35</v>
      </c>
      <c r="CC201" s="858">
        <f t="shared" si="238"/>
        <v>0</v>
      </c>
      <c r="CD201" s="139">
        <f t="shared" si="239"/>
        <v>0</v>
      </c>
    </row>
    <row r="202" spans="1:82" ht="18" hidden="1" customHeight="1">
      <c r="A202" s="929" t="s">
        <v>29506</v>
      </c>
      <c r="B202" s="929" t="s">
        <v>29506</v>
      </c>
      <c r="C202" s="929" t="s">
        <v>32265</v>
      </c>
      <c r="D202" s="929"/>
      <c r="E202" s="123" t="s">
        <v>32143</v>
      </c>
      <c r="F202" s="138">
        <v>10</v>
      </c>
      <c r="G202" s="858">
        <f t="shared" si="214"/>
        <v>0</v>
      </c>
      <c r="H202" s="901">
        <v>50</v>
      </c>
      <c r="I202" s="641">
        <f t="shared" si="215"/>
        <v>0</v>
      </c>
      <c r="J202" s="125">
        <f t="shared" si="216"/>
        <v>50</v>
      </c>
      <c r="K202" s="139">
        <f t="shared" si="217"/>
        <v>0</v>
      </c>
      <c r="L202" s="170"/>
      <c r="M202" s="946"/>
      <c r="N202" s="946"/>
      <c r="O202" s="947"/>
      <c r="P202" s="948"/>
      <c r="Q202" s="949"/>
      <c r="R202" s="835"/>
      <c r="S202" s="950"/>
      <c r="T202" s="951"/>
      <c r="U202" s="952"/>
      <c r="V202" s="953"/>
      <c r="W202" s="954"/>
      <c r="X202" s="954"/>
      <c r="Y202" s="955"/>
      <c r="Z202" s="956"/>
      <c r="AA202" s="329"/>
      <c r="AB202" s="957"/>
      <c r="AC202" s="958"/>
      <c r="AD202" s="959"/>
      <c r="AE202" s="836"/>
      <c r="AL202" s="858">
        <f t="shared" si="218"/>
        <v>0</v>
      </c>
      <c r="AM202" s="858">
        <f t="shared" si="219"/>
        <v>0</v>
      </c>
      <c r="AN202" s="858">
        <f t="shared" si="220"/>
        <v>0</v>
      </c>
      <c r="AO202" s="858">
        <f t="shared" si="221"/>
        <v>0</v>
      </c>
      <c r="AP202" s="858">
        <f t="shared" si="222"/>
        <v>0</v>
      </c>
      <c r="AQ202" s="858">
        <f t="shared" si="223"/>
        <v>0</v>
      </c>
      <c r="AR202" s="858">
        <f t="shared" si="224"/>
        <v>0</v>
      </c>
      <c r="AS202" s="935"/>
      <c r="AT202" s="935"/>
      <c r="AU202" s="935">
        <v>10</v>
      </c>
      <c r="AV202" s="935"/>
      <c r="AW202" s="935"/>
      <c r="AX202" s="935"/>
      <c r="AY202" s="935"/>
      <c r="AZ202" s="858">
        <f t="shared" si="225"/>
        <v>0</v>
      </c>
      <c r="BA202" s="858">
        <f t="shared" si="226"/>
        <v>0</v>
      </c>
      <c r="BB202" s="858">
        <f t="shared" si="227"/>
        <v>0</v>
      </c>
      <c r="BC202" s="858">
        <f t="shared" si="228"/>
        <v>0</v>
      </c>
      <c r="BD202" s="858">
        <f t="shared" si="229"/>
        <v>0</v>
      </c>
      <c r="BE202" s="858">
        <f t="shared" si="230"/>
        <v>0</v>
      </c>
      <c r="BF202" s="858">
        <f t="shared" si="231"/>
        <v>0</v>
      </c>
      <c r="BG202" s="858">
        <f t="shared" si="232"/>
        <v>0</v>
      </c>
      <c r="BH202" s="858">
        <f t="shared" si="233"/>
        <v>0</v>
      </c>
      <c r="BI202" s="858">
        <f t="shared" si="234"/>
        <v>0</v>
      </c>
      <c r="BJ202" s="858">
        <f t="shared" si="235"/>
        <v>0</v>
      </c>
      <c r="BK202" s="858">
        <f t="shared" si="236"/>
        <v>0</v>
      </c>
      <c r="BL202" s="214">
        <v>3</v>
      </c>
      <c r="BM202" s="214">
        <v>7</v>
      </c>
      <c r="BN202" s="214"/>
      <c r="BO202" s="214"/>
      <c r="BP202" s="214"/>
      <c r="BQ202" s="214"/>
      <c r="BR202" s="214"/>
      <c r="BS202" s="214"/>
      <c r="BT202" s="214"/>
      <c r="BU202" s="935"/>
      <c r="BV202" s="936"/>
      <c r="BW202" s="935"/>
      <c r="BX202" s="897"/>
      <c r="BY202" s="858"/>
      <c r="BZ202" s="916">
        <f t="shared" si="237"/>
        <v>0</v>
      </c>
      <c r="CB202" s="139">
        <v>0.79663744419551241</v>
      </c>
      <c r="CC202" s="858">
        <f t="shared" si="238"/>
        <v>0</v>
      </c>
      <c r="CD202" s="139">
        <f t="shared" si="239"/>
        <v>0</v>
      </c>
    </row>
    <row r="203" spans="1:82" ht="18" hidden="1" customHeight="1">
      <c r="A203" s="929" t="s">
        <v>29507</v>
      </c>
      <c r="B203" s="929" t="s">
        <v>29507</v>
      </c>
      <c r="C203" s="929" t="s">
        <v>32266</v>
      </c>
      <c r="D203" s="929"/>
      <c r="E203" s="123" t="s">
        <v>28895</v>
      </c>
      <c r="F203" s="138">
        <v>10</v>
      </c>
      <c r="G203" s="858">
        <f t="shared" si="214"/>
        <v>0</v>
      </c>
      <c r="H203" s="901">
        <v>115</v>
      </c>
      <c r="I203" s="641">
        <f t="shared" si="215"/>
        <v>0</v>
      </c>
      <c r="J203" s="125">
        <f t="shared" si="216"/>
        <v>115</v>
      </c>
      <c r="K203" s="139">
        <f t="shared" si="217"/>
        <v>0</v>
      </c>
      <c r="L203" s="170"/>
      <c r="M203" s="946"/>
      <c r="N203" s="946"/>
      <c r="O203" s="947"/>
      <c r="P203" s="948"/>
      <c r="Q203" s="949"/>
      <c r="R203" s="835"/>
      <c r="S203" s="950"/>
      <c r="T203" s="951"/>
      <c r="U203" s="952"/>
      <c r="V203" s="953"/>
      <c r="W203" s="954"/>
      <c r="X203" s="954"/>
      <c r="Y203" s="955"/>
      <c r="Z203" s="956"/>
      <c r="AA203" s="329"/>
      <c r="AB203" s="957"/>
      <c r="AC203" s="958"/>
      <c r="AD203" s="959"/>
      <c r="AE203" s="836"/>
      <c r="AL203" s="858">
        <f t="shared" si="218"/>
        <v>0</v>
      </c>
      <c r="AM203" s="858">
        <f t="shared" si="219"/>
        <v>0</v>
      </c>
      <c r="AN203" s="858">
        <f t="shared" si="220"/>
        <v>0</v>
      </c>
      <c r="AO203" s="858">
        <f t="shared" si="221"/>
        <v>0</v>
      </c>
      <c r="AP203" s="858">
        <f t="shared" si="222"/>
        <v>0</v>
      </c>
      <c r="AQ203" s="858">
        <f t="shared" si="223"/>
        <v>0</v>
      </c>
      <c r="AR203" s="858">
        <f t="shared" si="224"/>
        <v>0</v>
      </c>
      <c r="AS203" s="935"/>
      <c r="AT203" s="935"/>
      <c r="AU203" s="935"/>
      <c r="AV203" s="935"/>
      <c r="AW203" s="935">
        <v>10</v>
      </c>
      <c r="AX203" s="935"/>
      <c r="AY203" s="935"/>
      <c r="AZ203" s="858">
        <f t="shared" si="225"/>
        <v>0</v>
      </c>
      <c r="BA203" s="858">
        <f t="shared" si="226"/>
        <v>0</v>
      </c>
      <c r="BB203" s="858">
        <f t="shared" si="227"/>
        <v>0</v>
      </c>
      <c r="BC203" s="858">
        <f t="shared" si="228"/>
        <v>0</v>
      </c>
      <c r="BD203" s="858">
        <f t="shared" si="229"/>
        <v>0</v>
      </c>
      <c r="BE203" s="858">
        <f t="shared" si="230"/>
        <v>0</v>
      </c>
      <c r="BF203" s="858">
        <f t="shared" si="231"/>
        <v>0</v>
      </c>
      <c r="BG203" s="858">
        <f t="shared" si="232"/>
        <v>0</v>
      </c>
      <c r="BH203" s="858">
        <f t="shared" si="233"/>
        <v>0</v>
      </c>
      <c r="BI203" s="858">
        <f t="shared" si="234"/>
        <v>0</v>
      </c>
      <c r="BJ203" s="858">
        <f t="shared" si="235"/>
        <v>0</v>
      </c>
      <c r="BK203" s="858">
        <f t="shared" si="236"/>
        <v>0</v>
      </c>
      <c r="BL203" s="214">
        <v>2</v>
      </c>
      <c r="BM203" s="214">
        <v>7</v>
      </c>
      <c r="BN203" s="214">
        <v>1</v>
      </c>
      <c r="BO203" s="214"/>
      <c r="BP203" s="214"/>
      <c r="BQ203" s="214"/>
      <c r="BR203" s="214"/>
      <c r="BS203" s="214"/>
      <c r="BT203" s="214"/>
      <c r="BU203" s="935"/>
      <c r="BV203" s="936"/>
      <c r="BW203" s="935"/>
      <c r="BX203" s="897"/>
      <c r="BY203" s="858"/>
      <c r="BZ203" s="916">
        <f t="shared" si="237"/>
        <v>0</v>
      </c>
      <c r="CB203" s="139">
        <v>3.02</v>
      </c>
      <c r="CC203" s="858">
        <f t="shared" si="238"/>
        <v>0</v>
      </c>
      <c r="CD203" s="139">
        <f t="shared" si="239"/>
        <v>0</v>
      </c>
    </row>
    <row r="204" spans="1:82" ht="18" hidden="1" customHeight="1">
      <c r="A204" s="929" t="s">
        <v>29508</v>
      </c>
      <c r="B204" s="929" t="s">
        <v>29508</v>
      </c>
      <c r="C204" s="929" t="s">
        <v>32267</v>
      </c>
      <c r="D204" s="929"/>
      <c r="E204" s="123" t="s">
        <v>32148</v>
      </c>
      <c r="F204" s="138">
        <v>20</v>
      </c>
      <c r="G204" s="858">
        <f t="shared" si="214"/>
        <v>0</v>
      </c>
      <c r="H204" s="901">
        <v>80</v>
      </c>
      <c r="I204" s="641">
        <f t="shared" si="215"/>
        <v>0</v>
      </c>
      <c r="J204" s="125">
        <f t="shared" si="216"/>
        <v>80</v>
      </c>
      <c r="K204" s="139">
        <f t="shared" si="217"/>
        <v>0</v>
      </c>
      <c r="L204" s="170"/>
      <c r="M204" s="946"/>
      <c r="N204" s="946"/>
      <c r="O204" s="947"/>
      <c r="P204" s="948"/>
      <c r="Q204" s="949"/>
      <c r="R204" s="835"/>
      <c r="S204" s="950"/>
      <c r="T204" s="951"/>
      <c r="U204" s="952"/>
      <c r="V204" s="953"/>
      <c r="W204" s="954"/>
      <c r="X204" s="954"/>
      <c r="Y204" s="955"/>
      <c r="Z204" s="956"/>
      <c r="AA204" s="329"/>
      <c r="AB204" s="957"/>
      <c r="AC204" s="958"/>
      <c r="AD204" s="959"/>
      <c r="AE204" s="836"/>
      <c r="AL204" s="858">
        <f t="shared" si="218"/>
        <v>0</v>
      </c>
      <c r="AM204" s="858">
        <f t="shared" si="219"/>
        <v>0</v>
      </c>
      <c r="AN204" s="858">
        <f t="shared" si="220"/>
        <v>0</v>
      </c>
      <c r="AO204" s="858">
        <f t="shared" si="221"/>
        <v>0</v>
      </c>
      <c r="AP204" s="858">
        <f t="shared" si="222"/>
        <v>0</v>
      </c>
      <c r="AQ204" s="858">
        <f t="shared" si="223"/>
        <v>0</v>
      </c>
      <c r="AR204" s="858">
        <f t="shared" si="224"/>
        <v>0</v>
      </c>
      <c r="AS204" s="935"/>
      <c r="AT204" s="935">
        <v>20</v>
      </c>
      <c r="AU204" s="935"/>
      <c r="AV204" s="935"/>
      <c r="AW204" s="935"/>
      <c r="AX204" s="935"/>
      <c r="AY204" s="935"/>
      <c r="AZ204" s="858">
        <f t="shared" si="225"/>
        <v>0</v>
      </c>
      <c r="BA204" s="858">
        <f t="shared" si="226"/>
        <v>0</v>
      </c>
      <c r="BB204" s="858">
        <f t="shared" si="227"/>
        <v>0</v>
      </c>
      <c r="BC204" s="858">
        <f t="shared" si="228"/>
        <v>0</v>
      </c>
      <c r="BD204" s="858">
        <f t="shared" si="229"/>
        <v>0</v>
      </c>
      <c r="BE204" s="858">
        <f t="shared" si="230"/>
        <v>0</v>
      </c>
      <c r="BF204" s="858">
        <f t="shared" si="231"/>
        <v>0</v>
      </c>
      <c r="BG204" s="858">
        <f t="shared" si="232"/>
        <v>0</v>
      </c>
      <c r="BH204" s="858">
        <f t="shared" si="233"/>
        <v>0</v>
      </c>
      <c r="BI204" s="858">
        <f t="shared" si="234"/>
        <v>0</v>
      </c>
      <c r="BJ204" s="858">
        <f t="shared" si="235"/>
        <v>0</v>
      </c>
      <c r="BK204" s="858">
        <f t="shared" si="236"/>
        <v>0</v>
      </c>
      <c r="BL204" s="214">
        <v>20</v>
      </c>
      <c r="BM204" s="214"/>
      <c r="BN204" s="214"/>
      <c r="BO204" s="214"/>
      <c r="BP204" s="214"/>
      <c r="BQ204" s="214"/>
      <c r="BR204" s="214"/>
      <c r="BS204" s="214"/>
      <c r="BT204" s="214"/>
      <c r="BU204" s="935"/>
      <c r="BV204" s="936"/>
      <c r="BW204" s="935"/>
      <c r="BX204" s="897"/>
      <c r="BY204" s="858"/>
      <c r="BZ204" s="916">
        <f t="shared" si="237"/>
        <v>0</v>
      </c>
      <c r="CB204" s="139">
        <v>0.81</v>
      </c>
      <c r="CC204" s="858">
        <f t="shared" si="238"/>
        <v>0</v>
      </c>
      <c r="CD204" s="139">
        <f t="shared" si="239"/>
        <v>0</v>
      </c>
    </row>
    <row r="205" spans="1:82" ht="18" hidden="1" customHeight="1">
      <c r="A205" s="929" t="s">
        <v>29509</v>
      </c>
      <c r="B205" s="929" t="s">
        <v>29509</v>
      </c>
      <c r="C205" s="929" t="s">
        <v>32268</v>
      </c>
      <c r="D205" s="929"/>
      <c r="E205" s="123" t="s">
        <v>32151</v>
      </c>
      <c r="F205" s="138">
        <v>20</v>
      </c>
      <c r="G205" s="858">
        <f t="shared" si="214"/>
        <v>0</v>
      </c>
      <c r="H205" s="901">
        <v>90</v>
      </c>
      <c r="I205" s="641">
        <f t="shared" si="215"/>
        <v>0</v>
      </c>
      <c r="J205" s="125">
        <f t="shared" si="216"/>
        <v>90</v>
      </c>
      <c r="K205" s="139">
        <f t="shared" si="217"/>
        <v>0</v>
      </c>
      <c r="L205" s="170"/>
      <c r="M205" s="946"/>
      <c r="N205" s="946"/>
      <c r="O205" s="947"/>
      <c r="P205" s="948"/>
      <c r="Q205" s="949"/>
      <c r="R205" s="835"/>
      <c r="S205" s="950"/>
      <c r="T205" s="951"/>
      <c r="U205" s="952"/>
      <c r="V205" s="953"/>
      <c r="W205" s="954"/>
      <c r="X205" s="954"/>
      <c r="Y205" s="955"/>
      <c r="Z205" s="956"/>
      <c r="AA205" s="329"/>
      <c r="AB205" s="957"/>
      <c r="AC205" s="958"/>
      <c r="AD205" s="959"/>
      <c r="AE205" s="836"/>
      <c r="AL205" s="858">
        <f t="shared" si="218"/>
        <v>0</v>
      </c>
      <c r="AM205" s="858">
        <f t="shared" si="219"/>
        <v>0</v>
      </c>
      <c r="AN205" s="858">
        <f t="shared" si="220"/>
        <v>0</v>
      </c>
      <c r="AO205" s="858">
        <f t="shared" si="221"/>
        <v>0</v>
      </c>
      <c r="AP205" s="858">
        <f t="shared" si="222"/>
        <v>0</v>
      </c>
      <c r="AQ205" s="858">
        <f t="shared" si="223"/>
        <v>0</v>
      </c>
      <c r="AR205" s="858">
        <f t="shared" si="224"/>
        <v>0</v>
      </c>
      <c r="AS205" s="935"/>
      <c r="AT205" s="935">
        <v>20</v>
      </c>
      <c r="AU205" s="935"/>
      <c r="AV205" s="935"/>
      <c r="AW205" s="935"/>
      <c r="AX205" s="935"/>
      <c r="AY205" s="935"/>
      <c r="AZ205" s="858">
        <f t="shared" si="225"/>
        <v>0</v>
      </c>
      <c r="BA205" s="858">
        <f t="shared" si="226"/>
        <v>0</v>
      </c>
      <c r="BB205" s="858">
        <f t="shared" si="227"/>
        <v>0</v>
      </c>
      <c r="BC205" s="858">
        <f t="shared" si="228"/>
        <v>0</v>
      </c>
      <c r="BD205" s="858">
        <f t="shared" si="229"/>
        <v>0</v>
      </c>
      <c r="BE205" s="858">
        <f t="shared" si="230"/>
        <v>0</v>
      </c>
      <c r="BF205" s="858">
        <f t="shared" si="231"/>
        <v>0</v>
      </c>
      <c r="BG205" s="858">
        <f t="shared" si="232"/>
        <v>0</v>
      </c>
      <c r="BH205" s="858">
        <f t="shared" si="233"/>
        <v>0</v>
      </c>
      <c r="BI205" s="858">
        <f t="shared" si="234"/>
        <v>0</v>
      </c>
      <c r="BJ205" s="858">
        <f t="shared" si="235"/>
        <v>0</v>
      </c>
      <c r="BK205" s="858">
        <f t="shared" si="236"/>
        <v>0</v>
      </c>
      <c r="BL205" s="214">
        <v>17</v>
      </c>
      <c r="BM205" s="214">
        <v>3</v>
      </c>
      <c r="BN205" s="214"/>
      <c r="BO205" s="214"/>
      <c r="BP205" s="214"/>
      <c r="BQ205" s="214"/>
      <c r="BR205" s="214"/>
      <c r="BS205" s="214"/>
      <c r="BT205" s="214"/>
      <c r="BU205" s="935"/>
      <c r="BV205" s="936"/>
      <c r="BW205" s="935"/>
      <c r="BX205" s="897"/>
      <c r="BY205" s="858"/>
      <c r="BZ205" s="916">
        <f t="shared" si="237"/>
        <v>0</v>
      </c>
      <c r="CB205" s="139">
        <v>1.5</v>
      </c>
      <c r="CC205" s="858">
        <f t="shared" si="238"/>
        <v>0</v>
      </c>
      <c r="CD205" s="139">
        <f t="shared" si="239"/>
        <v>0</v>
      </c>
    </row>
    <row r="206" spans="1:82" ht="18" hidden="1" customHeight="1">
      <c r="A206" s="929" t="s">
        <v>29510</v>
      </c>
      <c r="B206" s="929" t="s">
        <v>29510</v>
      </c>
      <c r="C206" s="929" t="s">
        <v>32269</v>
      </c>
      <c r="D206" s="929"/>
      <c r="E206" s="123" t="s">
        <v>32154</v>
      </c>
      <c r="F206" s="138">
        <v>10</v>
      </c>
      <c r="G206" s="858">
        <f t="shared" si="214"/>
        <v>0</v>
      </c>
      <c r="H206" s="901">
        <v>170</v>
      </c>
      <c r="I206" s="641">
        <f t="shared" si="215"/>
        <v>0</v>
      </c>
      <c r="J206" s="125">
        <f t="shared" si="216"/>
        <v>170</v>
      </c>
      <c r="K206" s="139">
        <f t="shared" si="217"/>
        <v>0</v>
      </c>
      <c r="L206" s="170"/>
      <c r="M206" s="946"/>
      <c r="N206" s="946"/>
      <c r="O206" s="947"/>
      <c r="P206" s="948"/>
      <c r="Q206" s="949"/>
      <c r="R206" s="835"/>
      <c r="S206" s="950"/>
      <c r="T206" s="951"/>
      <c r="U206" s="952"/>
      <c r="V206" s="953"/>
      <c r="W206" s="954"/>
      <c r="X206" s="954"/>
      <c r="Y206" s="955"/>
      <c r="Z206" s="956"/>
      <c r="AA206" s="329"/>
      <c r="AB206" s="957"/>
      <c r="AC206" s="958"/>
      <c r="AD206" s="959"/>
      <c r="AE206" s="836"/>
      <c r="AL206" s="858">
        <f t="shared" si="218"/>
        <v>0</v>
      </c>
      <c r="AM206" s="858">
        <f t="shared" si="219"/>
        <v>0</v>
      </c>
      <c r="AN206" s="858">
        <f t="shared" si="220"/>
        <v>0</v>
      </c>
      <c r="AO206" s="858">
        <f t="shared" si="221"/>
        <v>0</v>
      </c>
      <c r="AP206" s="858">
        <f t="shared" si="222"/>
        <v>0</v>
      </c>
      <c r="AQ206" s="858">
        <f t="shared" si="223"/>
        <v>0</v>
      </c>
      <c r="AR206" s="858">
        <f t="shared" si="224"/>
        <v>0</v>
      </c>
      <c r="AS206" s="935"/>
      <c r="AT206" s="935"/>
      <c r="AU206" s="935"/>
      <c r="AV206" s="935"/>
      <c r="AW206" s="935">
        <v>10</v>
      </c>
      <c r="AX206" s="935"/>
      <c r="AY206" s="935"/>
      <c r="AZ206" s="858">
        <f t="shared" si="225"/>
        <v>0</v>
      </c>
      <c r="BA206" s="858">
        <f t="shared" si="226"/>
        <v>0</v>
      </c>
      <c r="BB206" s="858">
        <f t="shared" si="227"/>
        <v>0</v>
      </c>
      <c r="BC206" s="858">
        <f t="shared" si="228"/>
        <v>0</v>
      </c>
      <c r="BD206" s="858">
        <f t="shared" si="229"/>
        <v>0</v>
      </c>
      <c r="BE206" s="858">
        <f t="shared" si="230"/>
        <v>0</v>
      </c>
      <c r="BF206" s="858">
        <f t="shared" si="231"/>
        <v>0</v>
      </c>
      <c r="BG206" s="858">
        <f t="shared" si="232"/>
        <v>0</v>
      </c>
      <c r="BH206" s="858">
        <f t="shared" si="233"/>
        <v>0</v>
      </c>
      <c r="BI206" s="858">
        <f t="shared" si="234"/>
        <v>0</v>
      </c>
      <c r="BJ206" s="858">
        <f t="shared" si="235"/>
        <v>0</v>
      </c>
      <c r="BK206" s="858">
        <f t="shared" si="236"/>
        <v>0</v>
      </c>
      <c r="BL206" s="214"/>
      <c r="BM206" s="214"/>
      <c r="BN206" s="214"/>
      <c r="BO206" s="214"/>
      <c r="BP206" s="214"/>
      <c r="BQ206" s="214">
        <v>2</v>
      </c>
      <c r="BR206" s="214">
        <v>6</v>
      </c>
      <c r="BS206" s="214"/>
      <c r="BT206" s="214">
        <v>2</v>
      </c>
      <c r="BU206" s="935"/>
      <c r="BV206" s="936"/>
      <c r="BW206" s="935"/>
      <c r="BX206" s="897"/>
      <c r="BY206" s="858"/>
      <c r="BZ206" s="916">
        <f t="shared" si="237"/>
        <v>0</v>
      </c>
      <c r="CB206" s="139">
        <v>4.9225059984618218</v>
      </c>
      <c r="CC206" s="858">
        <f t="shared" si="238"/>
        <v>0</v>
      </c>
      <c r="CD206" s="139">
        <f t="shared" si="239"/>
        <v>0</v>
      </c>
    </row>
    <row r="207" spans="1:82" ht="18" hidden="1" customHeight="1">
      <c r="A207" s="929" t="s">
        <v>29512</v>
      </c>
      <c r="B207" s="929" t="s">
        <v>29512</v>
      </c>
      <c r="C207" s="929" t="s">
        <v>32270</v>
      </c>
      <c r="D207" s="929"/>
      <c r="E207" s="123" t="s">
        <v>32157</v>
      </c>
      <c r="F207" s="138">
        <v>10</v>
      </c>
      <c r="G207" s="858">
        <f t="shared" si="214"/>
        <v>0</v>
      </c>
      <c r="H207" s="901">
        <v>170</v>
      </c>
      <c r="I207" s="641">
        <f t="shared" si="215"/>
        <v>0</v>
      </c>
      <c r="J207" s="125">
        <f t="shared" si="216"/>
        <v>170</v>
      </c>
      <c r="K207" s="139">
        <f t="shared" si="217"/>
        <v>0</v>
      </c>
      <c r="L207" s="170"/>
      <c r="M207" s="946"/>
      <c r="N207" s="946"/>
      <c r="O207" s="947"/>
      <c r="P207" s="948"/>
      <c r="Q207" s="949"/>
      <c r="R207" s="835"/>
      <c r="S207" s="950"/>
      <c r="T207" s="951"/>
      <c r="U207" s="952"/>
      <c r="V207" s="953"/>
      <c r="W207" s="954"/>
      <c r="X207" s="954"/>
      <c r="Y207" s="955"/>
      <c r="Z207" s="956"/>
      <c r="AA207" s="329"/>
      <c r="AB207" s="957"/>
      <c r="AC207" s="958"/>
      <c r="AD207" s="959"/>
      <c r="AE207" s="836"/>
      <c r="AL207" s="858">
        <f t="shared" si="218"/>
        <v>0</v>
      </c>
      <c r="AM207" s="858">
        <f t="shared" si="219"/>
        <v>0</v>
      </c>
      <c r="AN207" s="858">
        <f t="shared" si="220"/>
        <v>0</v>
      </c>
      <c r="AO207" s="858">
        <f t="shared" si="221"/>
        <v>0</v>
      </c>
      <c r="AP207" s="858">
        <f t="shared" si="222"/>
        <v>0</v>
      </c>
      <c r="AQ207" s="858">
        <f t="shared" si="223"/>
        <v>0</v>
      </c>
      <c r="AR207" s="858">
        <f t="shared" si="224"/>
        <v>0</v>
      </c>
      <c r="AS207" s="935"/>
      <c r="AT207" s="935"/>
      <c r="AU207" s="935"/>
      <c r="AV207" s="935"/>
      <c r="AW207" s="935">
        <v>10</v>
      </c>
      <c r="AX207" s="935"/>
      <c r="AY207" s="935"/>
      <c r="AZ207" s="858">
        <f t="shared" si="225"/>
        <v>0</v>
      </c>
      <c r="BA207" s="858">
        <f t="shared" si="226"/>
        <v>0</v>
      </c>
      <c r="BB207" s="858">
        <f t="shared" si="227"/>
        <v>0</v>
      </c>
      <c r="BC207" s="858">
        <f t="shared" si="228"/>
        <v>0</v>
      </c>
      <c r="BD207" s="858">
        <f t="shared" si="229"/>
        <v>0</v>
      </c>
      <c r="BE207" s="858">
        <f t="shared" si="230"/>
        <v>0</v>
      </c>
      <c r="BF207" s="858">
        <f t="shared" si="231"/>
        <v>0</v>
      </c>
      <c r="BG207" s="858">
        <f t="shared" si="232"/>
        <v>0</v>
      </c>
      <c r="BH207" s="858">
        <f t="shared" si="233"/>
        <v>0</v>
      </c>
      <c r="BI207" s="858">
        <f t="shared" si="234"/>
        <v>0</v>
      </c>
      <c r="BJ207" s="858">
        <f t="shared" si="235"/>
        <v>0</v>
      </c>
      <c r="BK207" s="858">
        <f t="shared" si="236"/>
        <v>0</v>
      </c>
      <c r="BL207" s="214"/>
      <c r="BM207" s="214"/>
      <c r="BN207" s="214"/>
      <c r="BO207" s="214"/>
      <c r="BP207" s="214"/>
      <c r="BQ207" s="214">
        <v>1</v>
      </c>
      <c r="BR207" s="214">
        <v>5</v>
      </c>
      <c r="BS207" s="214"/>
      <c r="BT207" s="214">
        <v>4</v>
      </c>
      <c r="BU207" s="935"/>
      <c r="BV207" s="936"/>
      <c r="BW207" s="935"/>
      <c r="BX207" s="897"/>
      <c r="BY207" s="858"/>
      <c r="BZ207" s="916">
        <f t="shared" si="237"/>
        <v>0</v>
      </c>
      <c r="CB207" s="139">
        <v>4.7917147762804699</v>
      </c>
      <c r="CC207" s="858">
        <f t="shared" si="238"/>
        <v>0</v>
      </c>
      <c r="CD207" s="139">
        <f t="shared" si="239"/>
        <v>0</v>
      </c>
    </row>
    <row r="208" spans="1:82" ht="18" hidden="1" customHeight="1">
      <c r="A208" s="929" t="s">
        <v>29514</v>
      </c>
      <c r="B208" s="929" t="s">
        <v>29514</v>
      </c>
      <c r="C208" s="929" t="s">
        <v>32271</v>
      </c>
      <c r="D208" s="929"/>
      <c r="E208" s="123" t="s">
        <v>32160</v>
      </c>
      <c r="F208" s="138">
        <v>10</v>
      </c>
      <c r="G208" s="858">
        <f t="shared" si="214"/>
        <v>0</v>
      </c>
      <c r="H208" s="901">
        <v>100</v>
      </c>
      <c r="I208" s="641">
        <f t="shared" si="215"/>
        <v>0</v>
      </c>
      <c r="J208" s="125">
        <f t="shared" si="216"/>
        <v>100</v>
      </c>
      <c r="K208" s="139">
        <f t="shared" si="217"/>
        <v>0</v>
      </c>
      <c r="L208" s="170"/>
      <c r="M208" s="946"/>
      <c r="N208" s="946"/>
      <c r="O208" s="947"/>
      <c r="P208" s="948"/>
      <c r="Q208" s="949"/>
      <c r="R208" s="835"/>
      <c r="S208" s="950"/>
      <c r="T208" s="951"/>
      <c r="U208" s="952"/>
      <c r="V208" s="953"/>
      <c r="W208" s="954"/>
      <c r="X208" s="954"/>
      <c r="Y208" s="955"/>
      <c r="Z208" s="956"/>
      <c r="AA208" s="329"/>
      <c r="AB208" s="957"/>
      <c r="AC208" s="958"/>
      <c r="AD208" s="959"/>
      <c r="AE208" s="836"/>
      <c r="AL208" s="858">
        <f t="shared" si="218"/>
        <v>0</v>
      </c>
      <c r="AM208" s="858">
        <f t="shared" si="219"/>
        <v>0</v>
      </c>
      <c r="AN208" s="858">
        <f t="shared" si="220"/>
        <v>0</v>
      </c>
      <c r="AO208" s="858">
        <f t="shared" si="221"/>
        <v>0</v>
      </c>
      <c r="AP208" s="858">
        <f t="shared" si="222"/>
        <v>0</v>
      </c>
      <c r="AQ208" s="858">
        <f t="shared" si="223"/>
        <v>0</v>
      </c>
      <c r="AR208" s="858">
        <f t="shared" si="224"/>
        <v>0</v>
      </c>
      <c r="AS208" s="935"/>
      <c r="AT208" s="935"/>
      <c r="AU208" s="935">
        <v>10</v>
      </c>
      <c r="AV208" s="935"/>
      <c r="AW208" s="935"/>
      <c r="AX208" s="935"/>
      <c r="AY208" s="935"/>
      <c r="AZ208" s="858">
        <f t="shared" si="225"/>
        <v>0</v>
      </c>
      <c r="BA208" s="858">
        <f t="shared" si="226"/>
        <v>0</v>
      </c>
      <c r="BB208" s="858">
        <f t="shared" si="227"/>
        <v>0</v>
      </c>
      <c r="BC208" s="858">
        <f t="shared" si="228"/>
        <v>0</v>
      </c>
      <c r="BD208" s="858">
        <f t="shared" si="229"/>
        <v>0</v>
      </c>
      <c r="BE208" s="858">
        <f t="shared" si="230"/>
        <v>0</v>
      </c>
      <c r="BF208" s="858">
        <f t="shared" si="231"/>
        <v>0</v>
      </c>
      <c r="BG208" s="858">
        <f t="shared" si="232"/>
        <v>0</v>
      </c>
      <c r="BH208" s="858">
        <f t="shared" si="233"/>
        <v>0</v>
      </c>
      <c r="BI208" s="858">
        <f t="shared" si="234"/>
        <v>0</v>
      </c>
      <c r="BJ208" s="858">
        <f t="shared" si="235"/>
        <v>0</v>
      </c>
      <c r="BK208" s="858">
        <f t="shared" si="236"/>
        <v>0</v>
      </c>
      <c r="BL208" s="214">
        <v>2</v>
      </c>
      <c r="BM208" s="214">
        <v>8</v>
      </c>
      <c r="BN208" s="214"/>
      <c r="BO208" s="214"/>
      <c r="BP208" s="214"/>
      <c r="BQ208" s="214"/>
      <c r="BR208" s="214"/>
      <c r="BS208" s="214"/>
      <c r="BT208" s="214"/>
      <c r="BU208" s="935"/>
      <c r="BV208" s="936"/>
      <c r="BW208" s="935"/>
      <c r="BX208" s="897"/>
      <c r="BY208" s="858"/>
      <c r="BZ208" s="916">
        <f t="shared" si="237"/>
        <v>0</v>
      </c>
      <c r="CB208" s="139">
        <v>2.7</v>
      </c>
      <c r="CC208" s="858">
        <f t="shared" si="238"/>
        <v>0</v>
      </c>
      <c r="CD208" s="139">
        <f t="shared" si="239"/>
        <v>0</v>
      </c>
    </row>
    <row r="209" spans="1:82" ht="18" hidden="1" customHeight="1">
      <c r="A209" s="929" t="s">
        <v>29515</v>
      </c>
      <c r="B209" s="929" t="s">
        <v>29515</v>
      </c>
      <c r="C209" s="929" t="s">
        <v>32272</v>
      </c>
      <c r="D209" s="929"/>
      <c r="E209" s="123" t="s">
        <v>32163</v>
      </c>
      <c r="F209" s="138">
        <v>10</v>
      </c>
      <c r="G209" s="858">
        <f t="shared" si="214"/>
        <v>0</v>
      </c>
      <c r="H209" s="901">
        <v>80</v>
      </c>
      <c r="I209" s="641">
        <f t="shared" si="215"/>
        <v>0</v>
      </c>
      <c r="J209" s="125">
        <f t="shared" si="216"/>
        <v>80</v>
      </c>
      <c r="K209" s="139">
        <f t="shared" si="217"/>
        <v>0</v>
      </c>
      <c r="L209" s="170"/>
      <c r="M209" s="946"/>
      <c r="N209" s="946"/>
      <c r="O209" s="947"/>
      <c r="P209" s="948"/>
      <c r="Q209" s="949"/>
      <c r="R209" s="835"/>
      <c r="S209" s="950"/>
      <c r="T209" s="951"/>
      <c r="U209" s="952"/>
      <c r="V209" s="953"/>
      <c r="W209" s="954"/>
      <c r="X209" s="954"/>
      <c r="Y209" s="955"/>
      <c r="Z209" s="956"/>
      <c r="AA209" s="329"/>
      <c r="AB209" s="957"/>
      <c r="AC209" s="958"/>
      <c r="AD209" s="959"/>
      <c r="AE209" s="836"/>
      <c r="AL209" s="858">
        <f t="shared" si="218"/>
        <v>0</v>
      </c>
      <c r="AM209" s="858">
        <f t="shared" si="219"/>
        <v>0</v>
      </c>
      <c r="AN209" s="858">
        <f t="shared" si="220"/>
        <v>0</v>
      </c>
      <c r="AO209" s="858">
        <f t="shared" si="221"/>
        <v>0</v>
      </c>
      <c r="AP209" s="858">
        <f t="shared" si="222"/>
        <v>0</v>
      </c>
      <c r="AQ209" s="858">
        <f t="shared" si="223"/>
        <v>0</v>
      </c>
      <c r="AR209" s="858">
        <f t="shared" si="224"/>
        <v>0</v>
      </c>
      <c r="AS209" s="935"/>
      <c r="AT209" s="935"/>
      <c r="AU209" s="935"/>
      <c r="AV209" s="935">
        <v>10</v>
      </c>
      <c r="AW209" s="935"/>
      <c r="AX209" s="935"/>
      <c r="AY209" s="935"/>
      <c r="AZ209" s="858">
        <f t="shared" si="225"/>
        <v>0</v>
      </c>
      <c r="BA209" s="858">
        <f t="shared" si="226"/>
        <v>0</v>
      </c>
      <c r="BB209" s="858">
        <f t="shared" si="227"/>
        <v>0</v>
      </c>
      <c r="BC209" s="858">
        <f t="shared" si="228"/>
        <v>0</v>
      </c>
      <c r="BD209" s="858">
        <f t="shared" si="229"/>
        <v>0</v>
      </c>
      <c r="BE209" s="858">
        <f t="shared" si="230"/>
        <v>0</v>
      </c>
      <c r="BF209" s="858">
        <f t="shared" si="231"/>
        <v>0</v>
      </c>
      <c r="BG209" s="858">
        <f t="shared" si="232"/>
        <v>0</v>
      </c>
      <c r="BH209" s="858">
        <f t="shared" si="233"/>
        <v>0</v>
      </c>
      <c r="BI209" s="858">
        <f t="shared" si="234"/>
        <v>0</v>
      </c>
      <c r="BJ209" s="858">
        <f t="shared" si="235"/>
        <v>0</v>
      </c>
      <c r="BK209" s="858">
        <f t="shared" si="236"/>
        <v>0</v>
      </c>
      <c r="BL209" s="214">
        <v>7</v>
      </c>
      <c r="BM209" s="214">
        <v>3</v>
      </c>
      <c r="BN209" s="214"/>
      <c r="BO209" s="214"/>
      <c r="BP209" s="214"/>
      <c r="BQ209" s="214"/>
      <c r="BR209" s="214"/>
      <c r="BS209" s="214"/>
      <c r="BT209" s="214"/>
      <c r="BU209" s="935"/>
      <c r="BV209" s="936"/>
      <c r="BW209" s="935"/>
      <c r="BX209" s="897"/>
      <c r="BY209" s="858"/>
      <c r="BZ209" s="916">
        <f t="shared" si="237"/>
        <v>0</v>
      </c>
      <c r="CB209" s="139">
        <v>2.29</v>
      </c>
      <c r="CC209" s="858">
        <f t="shared" si="238"/>
        <v>0</v>
      </c>
      <c r="CD209" s="139">
        <f t="shared" si="239"/>
        <v>0</v>
      </c>
    </row>
    <row r="210" spans="1:82" ht="18" hidden="1" customHeight="1">
      <c r="A210" s="929" t="s">
        <v>29516</v>
      </c>
      <c r="B210" s="929" t="s">
        <v>29516</v>
      </c>
      <c r="C210" s="929" t="s">
        <v>32273</v>
      </c>
      <c r="D210" s="929"/>
      <c r="E210" s="123" t="s">
        <v>32166</v>
      </c>
      <c r="F210" s="138">
        <v>10</v>
      </c>
      <c r="G210" s="858">
        <f t="shared" si="214"/>
        <v>0</v>
      </c>
      <c r="H210" s="901">
        <v>80</v>
      </c>
      <c r="I210" s="641">
        <f t="shared" si="215"/>
        <v>0</v>
      </c>
      <c r="J210" s="125">
        <f t="shared" si="216"/>
        <v>80</v>
      </c>
      <c r="K210" s="139">
        <f t="shared" si="217"/>
        <v>0</v>
      </c>
      <c r="L210" s="170"/>
      <c r="M210" s="946"/>
      <c r="N210" s="946"/>
      <c r="O210" s="947"/>
      <c r="P210" s="948"/>
      <c r="Q210" s="949"/>
      <c r="R210" s="835"/>
      <c r="S210" s="950"/>
      <c r="T210" s="951"/>
      <c r="U210" s="952"/>
      <c r="V210" s="953"/>
      <c r="W210" s="954"/>
      <c r="X210" s="954"/>
      <c r="Y210" s="955"/>
      <c r="Z210" s="956"/>
      <c r="AA210" s="329"/>
      <c r="AB210" s="957"/>
      <c r="AC210" s="958"/>
      <c r="AD210" s="959"/>
      <c r="AE210" s="836"/>
      <c r="AL210" s="858">
        <f t="shared" si="218"/>
        <v>0</v>
      </c>
      <c r="AM210" s="858">
        <f t="shared" si="219"/>
        <v>0</v>
      </c>
      <c r="AN210" s="858">
        <f t="shared" si="220"/>
        <v>0</v>
      </c>
      <c r="AO210" s="858">
        <f t="shared" si="221"/>
        <v>0</v>
      </c>
      <c r="AP210" s="858">
        <f t="shared" si="222"/>
        <v>0</v>
      </c>
      <c r="AQ210" s="858">
        <f t="shared" si="223"/>
        <v>0</v>
      </c>
      <c r="AR210" s="858">
        <f t="shared" si="224"/>
        <v>0</v>
      </c>
      <c r="AS210" s="935"/>
      <c r="AT210" s="935"/>
      <c r="AU210" s="935"/>
      <c r="AV210" s="935">
        <v>10</v>
      </c>
      <c r="AW210" s="935"/>
      <c r="AX210" s="935"/>
      <c r="AY210" s="935"/>
      <c r="AZ210" s="858">
        <f t="shared" si="225"/>
        <v>0</v>
      </c>
      <c r="BA210" s="858">
        <f t="shared" si="226"/>
        <v>0</v>
      </c>
      <c r="BB210" s="858">
        <f t="shared" si="227"/>
        <v>0</v>
      </c>
      <c r="BC210" s="858">
        <f t="shared" si="228"/>
        <v>0</v>
      </c>
      <c r="BD210" s="858">
        <f t="shared" si="229"/>
        <v>0</v>
      </c>
      <c r="BE210" s="858">
        <f t="shared" si="230"/>
        <v>0</v>
      </c>
      <c r="BF210" s="858">
        <f t="shared" si="231"/>
        <v>0</v>
      </c>
      <c r="BG210" s="858">
        <f t="shared" si="232"/>
        <v>0</v>
      </c>
      <c r="BH210" s="858">
        <f t="shared" si="233"/>
        <v>0</v>
      </c>
      <c r="BI210" s="858">
        <f t="shared" si="234"/>
        <v>0</v>
      </c>
      <c r="BJ210" s="858">
        <f t="shared" si="235"/>
        <v>0</v>
      </c>
      <c r="BK210" s="858">
        <f t="shared" si="236"/>
        <v>0</v>
      </c>
      <c r="BL210" s="214">
        <v>8</v>
      </c>
      <c r="BM210" s="214">
        <v>2</v>
      </c>
      <c r="BN210" s="214"/>
      <c r="BO210" s="214"/>
      <c r="BP210" s="214"/>
      <c r="BQ210" s="214"/>
      <c r="BR210" s="214"/>
      <c r="BS210" s="214"/>
      <c r="BT210" s="214"/>
      <c r="BU210" s="935"/>
      <c r="BV210" s="936"/>
      <c r="BW210" s="935"/>
      <c r="BX210" s="897"/>
      <c r="BY210" s="858"/>
      <c r="BZ210" s="916">
        <f t="shared" si="237"/>
        <v>0</v>
      </c>
      <c r="CB210" s="139">
        <v>2.4</v>
      </c>
      <c r="CC210" s="858">
        <f t="shared" si="238"/>
        <v>0</v>
      </c>
      <c r="CD210" s="139">
        <f t="shared" si="239"/>
        <v>0</v>
      </c>
    </row>
    <row r="211" spans="1:82" ht="18" hidden="1" customHeight="1">
      <c r="A211" s="929" t="s">
        <v>29517</v>
      </c>
      <c r="B211" s="929" t="s">
        <v>29517</v>
      </c>
      <c r="C211" s="929" t="s">
        <v>32274</v>
      </c>
      <c r="D211" s="929"/>
      <c r="E211" s="123" t="s">
        <v>32169</v>
      </c>
      <c r="F211" s="138">
        <v>10</v>
      </c>
      <c r="G211" s="858">
        <f t="shared" si="214"/>
        <v>0</v>
      </c>
      <c r="H211" s="901">
        <v>80</v>
      </c>
      <c r="I211" s="641">
        <f t="shared" si="215"/>
        <v>0</v>
      </c>
      <c r="J211" s="125">
        <f t="shared" si="216"/>
        <v>80</v>
      </c>
      <c r="K211" s="139">
        <f t="shared" si="217"/>
        <v>0</v>
      </c>
      <c r="L211" s="170"/>
      <c r="M211" s="946"/>
      <c r="N211" s="946"/>
      <c r="O211" s="947"/>
      <c r="P211" s="948"/>
      <c r="Q211" s="949"/>
      <c r="R211" s="835"/>
      <c r="S211" s="950"/>
      <c r="T211" s="951"/>
      <c r="U211" s="952"/>
      <c r="V211" s="953"/>
      <c r="W211" s="954"/>
      <c r="X211" s="954"/>
      <c r="Y211" s="955"/>
      <c r="Z211" s="956"/>
      <c r="AA211" s="329"/>
      <c r="AB211" s="957"/>
      <c r="AC211" s="958"/>
      <c r="AD211" s="959"/>
      <c r="AE211" s="836"/>
      <c r="AL211" s="858">
        <f t="shared" si="218"/>
        <v>0</v>
      </c>
      <c r="AM211" s="858">
        <f t="shared" si="219"/>
        <v>0</v>
      </c>
      <c r="AN211" s="858">
        <f t="shared" si="220"/>
        <v>0</v>
      </c>
      <c r="AO211" s="858">
        <f t="shared" si="221"/>
        <v>0</v>
      </c>
      <c r="AP211" s="858">
        <f t="shared" si="222"/>
        <v>0</v>
      </c>
      <c r="AQ211" s="858">
        <f t="shared" si="223"/>
        <v>0</v>
      </c>
      <c r="AR211" s="858">
        <f t="shared" si="224"/>
        <v>0</v>
      </c>
      <c r="AS211" s="935"/>
      <c r="AT211" s="935"/>
      <c r="AU211" s="935"/>
      <c r="AV211" s="935">
        <v>10</v>
      </c>
      <c r="AW211" s="935"/>
      <c r="AX211" s="935"/>
      <c r="AY211" s="935"/>
      <c r="AZ211" s="858">
        <f t="shared" si="225"/>
        <v>0</v>
      </c>
      <c r="BA211" s="858">
        <f t="shared" si="226"/>
        <v>0</v>
      </c>
      <c r="BB211" s="858">
        <f t="shared" si="227"/>
        <v>0</v>
      </c>
      <c r="BC211" s="858">
        <f t="shared" si="228"/>
        <v>0</v>
      </c>
      <c r="BD211" s="858">
        <f t="shared" si="229"/>
        <v>0</v>
      </c>
      <c r="BE211" s="858">
        <f t="shared" si="230"/>
        <v>0</v>
      </c>
      <c r="BF211" s="858">
        <f t="shared" si="231"/>
        <v>0</v>
      </c>
      <c r="BG211" s="858">
        <f t="shared" si="232"/>
        <v>0</v>
      </c>
      <c r="BH211" s="858">
        <f t="shared" si="233"/>
        <v>0</v>
      </c>
      <c r="BI211" s="858">
        <f t="shared" si="234"/>
        <v>0</v>
      </c>
      <c r="BJ211" s="858">
        <f t="shared" si="235"/>
        <v>0</v>
      </c>
      <c r="BK211" s="858">
        <f t="shared" si="236"/>
        <v>0</v>
      </c>
      <c r="BL211" s="214">
        <v>5</v>
      </c>
      <c r="BM211" s="214">
        <v>5</v>
      </c>
      <c r="BN211" s="214"/>
      <c r="BO211" s="214"/>
      <c r="BP211" s="214"/>
      <c r="BQ211" s="214"/>
      <c r="BR211" s="214"/>
      <c r="BS211" s="214"/>
      <c r="BT211" s="214"/>
      <c r="BU211" s="935"/>
      <c r="BV211" s="936"/>
      <c r="BW211" s="935"/>
      <c r="BX211" s="897"/>
      <c r="BY211" s="858"/>
      <c r="BZ211" s="916">
        <f t="shared" si="237"/>
        <v>0</v>
      </c>
      <c r="CB211" s="139">
        <v>1.8</v>
      </c>
      <c r="CC211" s="858">
        <f t="shared" si="238"/>
        <v>0</v>
      </c>
      <c r="CD211" s="139">
        <f t="shared" si="239"/>
        <v>0</v>
      </c>
    </row>
    <row r="212" spans="1:82" ht="18" hidden="1" customHeight="1">
      <c r="A212" s="929" t="s">
        <v>29518</v>
      </c>
      <c r="B212" s="929" t="s">
        <v>29518</v>
      </c>
      <c r="C212" s="929" t="s">
        <v>32275</v>
      </c>
      <c r="D212" s="929"/>
      <c r="E212" s="123" t="s">
        <v>32172</v>
      </c>
      <c r="F212" s="138">
        <v>5</v>
      </c>
      <c r="G212" s="858">
        <f t="shared" si="214"/>
        <v>0</v>
      </c>
      <c r="H212" s="901">
        <v>60</v>
      </c>
      <c r="I212" s="641">
        <f t="shared" si="215"/>
        <v>0</v>
      </c>
      <c r="J212" s="125">
        <f t="shared" si="216"/>
        <v>60</v>
      </c>
      <c r="K212" s="139">
        <f t="shared" si="217"/>
        <v>0</v>
      </c>
      <c r="L212" s="170"/>
      <c r="M212" s="946"/>
      <c r="N212" s="946"/>
      <c r="O212" s="947"/>
      <c r="P212" s="948"/>
      <c r="Q212" s="949"/>
      <c r="R212" s="835"/>
      <c r="S212" s="950"/>
      <c r="T212" s="951"/>
      <c r="U212" s="952"/>
      <c r="V212" s="953"/>
      <c r="W212" s="954"/>
      <c r="X212" s="954"/>
      <c r="Y212" s="955"/>
      <c r="Z212" s="956"/>
      <c r="AA212" s="329"/>
      <c r="AB212" s="957"/>
      <c r="AC212" s="958"/>
      <c r="AD212" s="959"/>
      <c r="AE212" s="836"/>
      <c r="AL212" s="858">
        <f t="shared" si="218"/>
        <v>0</v>
      </c>
      <c r="AM212" s="858">
        <f t="shared" si="219"/>
        <v>0</v>
      </c>
      <c r="AN212" s="858">
        <f t="shared" si="220"/>
        <v>0</v>
      </c>
      <c r="AO212" s="858">
        <f t="shared" si="221"/>
        <v>0</v>
      </c>
      <c r="AP212" s="858">
        <f t="shared" si="222"/>
        <v>0</v>
      </c>
      <c r="AQ212" s="858">
        <f t="shared" si="223"/>
        <v>0</v>
      </c>
      <c r="AR212" s="858">
        <f t="shared" si="224"/>
        <v>0</v>
      </c>
      <c r="AS212" s="935"/>
      <c r="AT212" s="935"/>
      <c r="AU212" s="935"/>
      <c r="AV212" s="935"/>
      <c r="AW212" s="935">
        <v>5</v>
      </c>
      <c r="AX212" s="935"/>
      <c r="AY212" s="935"/>
      <c r="AZ212" s="858">
        <f t="shared" si="225"/>
        <v>0</v>
      </c>
      <c r="BA212" s="858">
        <f t="shared" si="226"/>
        <v>0</v>
      </c>
      <c r="BB212" s="858">
        <f t="shared" si="227"/>
        <v>0</v>
      </c>
      <c r="BC212" s="858">
        <f t="shared" si="228"/>
        <v>0</v>
      </c>
      <c r="BD212" s="858">
        <f t="shared" si="229"/>
        <v>0</v>
      </c>
      <c r="BE212" s="858">
        <f t="shared" si="230"/>
        <v>0</v>
      </c>
      <c r="BF212" s="858">
        <f t="shared" si="231"/>
        <v>0</v>
      </c>
      <c r="BG212" s="858">
        <f t="shared" si="232"/>
        <v>0</v>
      </c>
      <c r="BH212" s="858">
        <f t="shared" si="233"/>
        <v>0</v>
      </c>
      <c r="BI212" s="858">
        <f t="shared" si="234"/>
        <v>0</v>
      </c>
      <c r="BJ212" s="858">
        <f t="shared" si="235"/>
        <v>0</v>
      </c>
      <c r="BK212" s="858">
        <f t="shared" si="236"/>
        <v>0</v>
      </c>
      <c r="BL212" s="214">
        <v>1</v>
      </c>
      <c r="BM212" s="214">
        <v>4</v>
      </c>
      <c r="BN212" s="214"/>
      <c r="BO212" s="214"/>
      <c r="BP212" s="214"/>
      <c r="BQ212" s="214"/>
      <c r="BR212" s="214"/>
      <c r="BS212" s="214"/>
      <c r="BT212" s="214"/>
      <c r="BU212" s="935"/>
      <c r="BV212" s="936"/>
      <c r="BW212" s="935"/>
      <c r="BX212" s="897"/>
      <c r="BY212" s="858"/>
      <c r="BZ212" s="916">
        <f t="shared" si="237"/>
        <v>0</v>
      </c>
      <c r="CB212" s="139">
        <v>1.65</v>
      </c>
      <c r="CC212" s="858">
        <f t="shared" si="238"/>
        <v>0</v>
      </c>
      <c r="CD212" s="139">
        <f t="shared" si="239"/>
        <v>0</v>
      </c>
    </row>
    <row r="213" spans="1:82" ht="18" hidden="1" customHeight="1">
      <c r="A213" s="929" t="s">
        <v>29519</v>
      </c>
      <c r="B213" s="929" t="s">
        <v>29519</v>
      </c>
      <c r="C213" s="929" t="s">
        <v>32276</v>
      </c>
      <c r="D213" s="929"/>
      <c r="E213" s="123" t="s">
        <v>32175</v>
      </c>
      <c r="F213" s="138">
        <v>5</v>
      </c>
      <c r="G213" s="858">
        <f t="shared" si="214"/>
        <v>0</v>
      </c>
      <c r="H213" s="901">
        <v>65</v>
      </c>
      <c r="I213" s="641">
        <f t="shared" si="215"/>
        <v>0</v>
      </c>
      <c r="J213" s="125">
        <f t="shared" si="216"/>
        <v>65</v>
      </c>
      <c r="K213" s="139">
        <f t="shared" si="217"/>
        <v>0</v>
      </c>
      <c r="L213" s="170"/>
      <c r="M213" s="946"/>
      <c r="N213" s="946"/>
      <c r="O213" s="947"/>
      <c r="P213" s="948"/>
      <c r="Q213" s="949"/>
      <c r="R213" s="835"/>
      <c r="S213" s="950"/>
      <c r="T213" s="951"/>
      <c r="U213" s="952"/>
      <c r="V213" s="953"/>
      <c r="W213" s="954"/>
      <c r="X213" s="954"/>
      <c r="Y213" s="955"/>
      <c r="Z213" s="956"/>
      <c r="AA213" s="329"/>
      <c r="AB213" s="957"/>
      <c r="AC213" s="958"/>
      <c r="AD213" s="959"/>
      <c r="AE213" s="836"/>
      <c r="AL213" s="858">
        <f t="shared" si="218"/>
        <v>0</v>
      </c>
      <c r="AM213" s="858">
        <f t="shared" si="219"/>
        <v>0</v>
      </c>
      <c r="AN213" s="858">
        <f t="shared" si="220"/>
        <v>0</v>
      </c>
      <c r="AO213" s="858">
        <f t="shared" si="221"/>
        <v>0</v>
      </c>
      <c r="AP213" s="858">
        <f t="shared" si="222"/>
        <v>0</v>
      </c>
      <c r="AQ213" s="858">
        <f t="shared" si="223"/>
        <v>0</v>
      </c>
      <c r="AR213" s="858">
        <f t="shared" si="224"/>
        <v>0</v>
      </c>
      <c r="AS213" s="935"/>
      <c r="AT213" s="935"/>
      <c r="AU213" s="935"/>
      <c r="AV213" s="935"/>
      <c r="AW213" s="935">
        <v>5</v>
      </c>
      <c r="AX213" s="935"/>
      <c r="AY213" s="935"/>
      <c r="AZ213" s="858">
        <f t="shared" si="225"/>
        <v>0</v>
      </c>
      <c r="BA213" s="858">
        <f t="shared" si="226"/>
        <v>0</v>
      </c>
      <c r="BB213" s="858">
        <f t="shared" si="227"/>
        <v>0</v>
      </c>
      <c r="BC213" s="858">
        <f t="shared" si="228"/>
        <v>0</v>
      </c>
      <c r="BD213" s="858">
        <f t="shared" si="229"/>
        <v>0</v>
      </c>
      <c r="BE213" s="858">
        <f t="shared" si="230"/>
        <v>0</v>
      </c>
      <c r="BF213" s="858">
        <f t="shared" si="231"/>
        <v>0</v>
      </c>
      <c r="BG213" s="858">
        <f t="shared" si="232"/>
        <v>0</v>
      </c>
      <c r="BH213" s="858">
        <f t="shared" si="233"/>
        <v>0</v>
      </c>
      <c r="BI213" s="858">
        <f t="shared" si="234"/>
        <v>0</v>
      </c>
      <c r="BJ213" s="858">
        <f t="shared" si="235"/>
        <v>0</v>
      </c>
      <c r="BK213" s="858">
        <f t="shared" si="236"/>
        <v>0</v>
      </c>
      <c r="BL213" s="214"/>
      <c r="BM213" s="214">
        <v>5</v>
      </c>
      <c r="BN213" s="214"/>
      <c r="BO213" s="214"/>
      <c r="BP213" s="214"/>
      <c r="BQ213" s="214"/>
      <c r="BR213" s="214"/>
      <c r="BS213" s="214"/>
      <c r="BT213" s="214"/>
      <c r="BU213" s="935"/>
      <c r="BV213" s="936"/>
      <c r="BW213" s="935"/>
      <c r="BX213" s="897"/>
      <c r="BY213" s="858"/>
      <c r="BZ213" s="916">
        <f t="shared" si="237"/>
        <v>0</v>
      </c>
      <c r="CB213" s="139">
        <v>1.81</v>
      </c>
      <c r="CC213" s="858">
        <f t="shared" si="238"/>
        <v>0</v>
      </c>
      <c r="CD213" s="139">
        <f t="shared" si="239"/>
        <v>0</v>
      </c>
    </row>
    <row r="214" spans="1:82" ht="18" hidden="1" customHeight="1">
      <c r="A214" s="929" t="s">
        <v>29520</v>
      </c>
      <c r="B214" s="929" t="s">
        <v>29520</v>
      </c>
      <c r="C214" s="929" t="s">
        <v>32277</v>
      </c>
      <c r="D214" s="929"/>
      <c r="E214" s="123" t="s">
        <v>32178</v>
      </c>
      <c r="F214" s="138">
        <v>5</v>
      </c>
      <c r="G214" s="858">
        <f t="shared" si="214"/>
        <v>0</v>
      </c>
      <c r="H214" s="901">
        <v>120</v>
      </c>
      <c r="I214" s="641">
        <f t="shared" si="215"/>
        <v>0</v>
      </c>
      <c r="J214" s="125">
        <f t="shared" si="216"/>
        <v>120</v>
      </c>
      <c r="K214" s="139">
        <f t="shared" si="217"/>
        <v>0</v>
      </c>
      <c r="L214" s="170"/>
      <c r="M214" s="946"/>
      <c r="N214" s="946"/>
      <c r="O214" s="947"/>
      <c r="P214" s="948"/>
      <c r="Q214" s="949"/>
      <c r="R214" s="835"/>
      <c r="S214" s="950"/>
      <c r="T214" s="951"/>
      <c r="U214" s="952"/>
      <c r="V214" s="953"/>
      <c r="W214" s="954"/>
      <c r="X214" s="954"/>
      <c r="Y214" s="955"/>
      <c r="Z214" s="956"/>
      <c r="AA214" s="329"/>
      <c r="AB214" s="957"/>
      <c r="AC214" s="958"/>
      <c r="AD214" s="959"/>
      <c r="AE214" s="836"/>
      <c r="AL214" s="858">
        <f t="shared" si="218"/>
        <v>0</v>
      </c>
      <c r="AM214" s="858">
        <f t="shared" si="219"/>
        <v>0</v>
      </c>
      <c r="AN214" s="858">
        <f t="shared" si="220"/>
        <v>0</v>
      </c>
      <c r="AO214" s="858">
        <f t="shared" si="221"/>
        <v>0</v>
      </c>
      <c r="AP214" s="858">
        <f t="shared" si="222"/>
        <v>0</v>
      </c>
      <c r="AQ214" s="858">
        <f t="shared" si="223"/>
        <v>0</v>
      </c>
      <c r="AR214" s="858">
        <f t="shared" si="224"/>
        <v>0</v>
      </c>
      <c r="AS214" s="935"/>
      <c r="AT214" s="935"/>
      <c r="AU214" s="935"/>
      <c r="AV214" s="935"/>
      <c r="AW214" s="935">
        <v>5</v>
      </c>
      <c r="AX214" s="935"/>
      <c r="AY214" s="935"/>
      <c r="AZ214" s="858">
        <f t="shared" si="225"/>
        <v>0</v>
      </c>
      <c r="BA214" s="858">
        <f t="shared" si="226"/>
        <v>0</v>
      </c>
      <c r="BB214" s="858">
        <f t="shared" si="227"/>
        <v>0</v>
      </c>
      <c r="BC214" s="858">
        <f t="shared" si="228"/>
        <v>0</v>
      </c>
      <c r="BD214" s="858">
        <f t="shared" si="229"/>
        <v>0</v>
      </c>
      <c r="BE214" s="858">
        <f t="shared" si="230"/>
        <v>0</v>
      </c>
      <c r="BF214" s="858">
        <f t="shared" si="231"/>
        <v>0</v>
      </c>
      <c r="BG214" s="858">
        <f t="shared" si="232"/>
        <v>0</v>
      </c>
      <c r="BH214" s="858">
        <f t="shared" si="233"/>
        <v>0</v>
      </c>
      <c r="BI214" s="858">
        <f t="shared" si="234"/>
        <v>0</v>
      </c>
      <c r="BJ214" s="858">
        <f t="shared" si="235"/>
        <v>0</v>
      </c>
      <c r="BK214" s="858">
        <f t="shared" si="236"/>
        <v>0</v>
      </c>
      <c r="BL214" s="214">
        <v>1</v>
      </c>
      <c r="BM214" s="214">
        <v>3</v>
      </c>
      <c r="BN214" s="214">
        <v>1</v>
      </c>
      <c r="BO214" s="214"/>
      <c r="BP214" s="214"/>
      <c r="BQ214" s="214"/>
      <c r="BR214" s="214"/>
      <c r="BS214" s="214"/>
      <c r="BT214" s="214"/>
      <c r="BU214" s="935"/>
      <c r="BV214" s="936"/>
      <c r="BW214" s="935"/>
      <c r="BX214" s="897"/>
      <c r="BY214" s="858"/>
      <c r="BZ214" s="916">
        <f t="shared" si="237"/>
        <v>0</v>
      </c>
      <c r="CB214" s="139">
        <v>4.0999999999999996</v>
      </c>
      <c r="CC214" s="858">
        <f t="shared" si="238"/>
        <v>0</v>
      </c>
      <c r="CD214" s="139">
        <f t="shared" si="239"/>
        <v>0</v>
      </c>
    </row>
    <row r="215" spans="1:82" ht="18" hidden="1" customHeight="1">
      <c r="A215" s="929" t="s">
        <v>29521</v>
      </c>
      <c r="B215" s="929" t="s">
        <v>29521</v>
      </c>
      <c r="C215" s="929" t="s">
        <v>32278</v>
      </c>
      <c r="D215" s="929"/>
      <c r="E215" s="123" t="s">
        <v>32180</v>
      </c>
      <c r="F215" s="138">
        <v>5</v>
      </c>
      <c r="G215" s="858">
        <f t="shared" si="214"/>
        <v>0</v>
      </c>
      <c r="H215" s="901">
        <v>115</v>
      </c>
      <c r="I215" s="641">
        <f t="shared" si="215"/>
        <v>0</v>
      </c>
      <c r="J215" s="125">
        <f t="shared" si="216"/>
        <v>115</v>
      </c>
      <c r="K215" s="139">
        <f t="shared" si="217"/>
        <v>0</v>
      </c>
      <c r="L215" s="170"/>
      <c r="M215" s="946"/>
      <c r="N215" s="946"/>
      <c r="O215" s="947"/>
      <c r="P215" s="948"/>
      <c r="Q215" s="949"/>
      <c r="R215" s="835"/>
      <c r="S215" s="950"/>
      <c r="T215" s="951"/>
      <c r="U215" s="952"/>
      <c r="V215" s="953"/>
      <c r="W215" s="954"/>
      <c r="X215" s="954"/>
      <c r="Y215" s="955"/>
      <c r="Z215" s="956"/>
      <c r="AA215" s="329"/>
      <c r="AB215" s="957"/>
      <c r="AC215" s="958"/>
      <c r="AD215" s="959"/>
      <c r="AE215" s="836"/>
      <c r="AL215" s="858">
        <f t="shared" si="218"/>
        <v>0</v>
      </c>
      <c r="AM215" s="858">
        <f t="shared" si="219"/>
        <v>0</v>
      </c>
      <c r="AN215" s="858">
        <f t="shared" si="220"/>
        <v>0</v>
      </c>
      <c r="AO215" s="858">
        <f t="shared" si="221"/>
        <v>0</v>
      </c>
      <c r="AP215" s="858">
        <f t="shared" si="222"/>
        <v>0</v>
      </c>
      <c r="AQ215" s="858">
        <f t="shared" si="223"/>
        <v>0</v>
      </c>
      <c r="AR215" s="858">
        <f t="shared" si="224"/>
        <v>0</v>
      </c>
      <c r="AS215" s="935"/>
      <c r="AT215" s="935"/>
      <c r="AU215" s="935"/>
      <c r="AV215" s="935"/>
      <c r="AW215" s="935">
        <v>5</v>
      </c>
      <c r="AX215" s="935"/>
      <c r="AY215" s="935"/>
      <c r="AZ215" s="858">
        <f t="shared" si="225"/>
        <v>0</v>
      </c>
      <c r="BA215" s="858">
        <f t="shared" si="226"/>
        <v>0</v>
      </c>
      <c r="BB215" s="858">
        <f t="shared" si="227"/>
        <v>0</v>
      </c>
      <c r="BC215" s="858">
        <f t="shared" si="228"/>
        <v>0</v>
      </c>
      <c r="BD215" s="858">
        <f t="shared" si="229"/>
        <v>0</v>
      </c>
      <c r="BE215" s="858">
        <f t="shared" si="230"/>
        <v>0</v>
      </c>
      <c r="BF215" s="858">
        <f t="shared" si="231"/>
        <v>0</v>
      </c>
      <c r="BG215" s="858">
        <f t="shared" si="232"/>
        <v>0</v>
      </c>
      <c r="BH215" s="858">
        <f t="shared" si="233"/>
        <v>0</v>
      </c>
      <c r="BI215" s="858">
        <f t="shared" si="234"/>
        <v>0</v>
      </c>
      <c r="BJ215" s="858">
        <f t="shared" si="235"/>
        <v>0</v>
      </c>
      <c r="BK215" s="858">
        <f t="shared" si="236"/>
        <v>0</v>
      </c>
      <c r="BL215" s="214"/>
      <c r="BM215" s="214">
        <v>3</v>
      </c>
      <c r="BN215" s="214">
        <v>2</v>
      </c>
      <c r="BO215" s="214"/>
      <c r="BP215" s="214"/>
      <c r="BQ215" s="214"/>
      <c r="BR215" s="214"/>
      <c r="BS215" s="214"/>
      <c r="BT215" s="214"/>
      <c r="BU215" s="935"/>
      <c r="BV215" s="936"/>
      <c r="BW215" s="935"/>
      <c r="BX215" s="897"/>
      <c r="BY215" s="858"/>
      <c r="BZ215" s="916">
        <f t="shared" si="237"/>
        <v>0</v>
      </c>
      <c r="CB215" s="139">
        <v>3.5432531100039202</v>
      </c>
      <c r="CC215" s="858">
        <f t="shared" si="238"/>
        <v>0</v>
      </c>
      <c r="CD215" s="139">
        <f t="shared" si="239"/>
        <v>0</v>
      </c>
    </row>
    <row r="216" spans="1:82" ht="18" hidden="1" customHeight="1">
      <c r="A216" s="929" t="s">
        <v>29522</v>
      </c>
      <c r="B216" s="929" t="s">
        <v>29522</v>
      </c>
      <c r="C216" s="929" t="s">
        <v>32279</v>
      </c>
      <c r="D216" s="929"/>
      <c r="E216" s="123" t="s">
        <v>32182</v>
      </c>
      <c r="F216" s="138">
        <v>5</v>
      </c>
      <c r="G216" s="858">
        <f t="shared" si="214"/>
        <v>0</v>
      </c>
      <c r="H216" s="901">
        <v>130</v>
      </c>
      <c r="I216" s="641">
        <f t="shared" si="215"/>
        <v>0</v>
      </c>
      <c r="J216" s="125">
        <f t="shared" si="216"/>
        <v>130</v>
      </c>
      <c r="K216" s="139">
        <f t="shared" si="217"/>
        <v>0</v>
      </c>
      <c r="L216" s="170"/>
      <c r="M216" s="946"/>
      <c r="N216" s="946"/>
      <c r="O216" s="947"/>
      <c r="P216" s="948"/>
      <c r="Q216" s="949"/>
      <c r="R216" s="835"/>
      <c r="S216" s="950"/>
      <c r="T216" s="951"/>
      <c r="U216" s="952"/>
      <c r="V216" s="953"/>
      <c r="W216" s="954"/>
      <c r="X216" s="954"/>
      <c r="Y216" s="955"/>
      <c r="Z216" s="956"/>
      <c r="AA216" s="329"/>
      <c r="AB216" s="957"/>
      <c r="AC216" s="958"/>
      <c r="AD216" s="959"/>
      <c r="AE216" s="836"/>
      <c r="AL216" s="858">
        <f t="shared" si="218"/>
        <v>0</v>
      </c>
      <c r="AM216" s="858">
        <f t="shared" si="219"/>
        <v>0</v>
      </c>
      <c r="AN216" s="858">
        <f t="shared" si="220"/>
        <v>0</v>
      </c>
      <c r="AO216" s="858">
        <f t="shared" si="221"/>
        <v>0</v>
      </c>
      <c r="AP216" s="858">
        <f t="shared" si="222"/>
        <v>0</v>
      </c>
      <c r="AQ216" s="858">
        <f t="shared" si="223"/>
        <v>0</v>
      </c>
      <c r="AR216" s="858">
        <f t="shared" si="224"/>
        <v>0</v>
      </c>
      <c r="AS216" s="935"/>
      <c r="AT216" s="935"/>
      <c r="AU216" s="935"/>
      <c r="AV216" s="935"/>
      <c r="AW216" s="935">
        <v>5</v>
      </c>
      <c r="AX216" s="935"/>
      <c r="AY216" s="935"/>
      <c r="AZ216" s="858">
        <f t="shared" si="225"/>
        <v>0</v>
      </c>
      <c r="BA216" s="858">
        <f t="shared" si="226"/>
        <v>0</v>
      </c>
      <c r="BB216" s="858">
        <f t="shared" si="227"/>
        <v>0</v>
      </c>
      <c r="BC216" s="858">
        <f t="shared" si="228"/>
        <v>0</v>
      </c>
      <c r="BD216" s="858">
        <f t="shared" si="229"/>
        <v>0</v>
      </c>
      <c r="BE216" s="858">
        <f t="shared" si="230"/>
        <v>0</v>
      </c>
      <c r="BF216" s="858">
        <f t="shared" si="231"/>
        <v>0</v>
      </c>
      <c r="BG216" s="858">
        <f t="shared" si="232"/>
        <v>0</v>
      </c>
      <c r="BH216" s="858">
        <f t="shared" si="233"/>
        <v>0</v>
      </c>
      <c r="BI216" s="858">
        <f t="shared" si="234"/>
        <v>0</v>
      </c>
      <c r="BJ216" s="858">
        <f t="shared" si="235"/>
        <v>0</v>
      </c>
      <c r="BK216" s="858">
        <f t="shared" si="236"/>
        <v>0</v>
      </c>
      <c r="BL216" s="214"/>
      <c r="BM216" s="214">
        <v>1</v>
      </c>
      <c r="BN216" s="214">
        <v>4</v>
      </c>
      <c r="BO216" s="214"/>
      <c r="BP216" s="214"/>
      <c r="BQ216" s="214"/>
      <c r="BR216" s="214"/>
      <c r="BS216" s="214"/>
      <c r="BT216" s="214"/>
      <c r="BU216" s="935"/>
      <c r="BV216" s="936"/>
      <c r="BW216" s="935"/>
      <c r="BX216" s="897"/>
      <c r="BY216" s="858"/>
      <c r="BZ216" s="916">
        <f t="shared" si="237"/>
        <v>0</v>
      </c>
      <c r="CB216" s="139">
        <v>4.0426377765145398</v>
      </c>
      <c r="CC216" s="858">
        <f t="shared" si="238"/>
        <v>0</v>
      </c>
      <c r="CD216" s="139">
        <f t="shared" si="239"/>
        <v>0</v>
      </c>
    </row>
    <row r="217" spans="1:82" ht="18" hidden="1" customHeight="1">
      <c r="A217" s="929" t="s">
        <v>29526</v>
      </c>
      <c r="B217" s="929" t="s">
        <v>29526</v>
      </c>
      <c r="C217" s="929" t="s">
        <v>32280</v>
      </c>
      <c r="D217" s="929"/>
      <c r="E217" s="123" t="s">
        <v>32185</v>
      </c>
      <c r="F217" s="138">
        <v>10</v>
      </c>
      <c r="G217" s="858">
        <f t="shared" si="214"/>
        <v>0</v>
      </c>
      <c r="H217" s="901">
        <v>50</v>
      </c>
      <c r="I217" s="641">
        <f t="shared" si="215"/>
        <v>0</v>
      </c>
      <c r="J217" s="125">
        <f t="shared" si="216"/>
        <v>50</v>
      </c>
      <c r="K217" s="139">
        <f t="shared" si="217"/>
        <v>0</v>
      </c>
      <c r="L217" s="170"/>
      <c r="M217" s="946"/>
      <c r="N217" s="946"/>
      <c r="O217" s="947"/>
      <c r="P217" s="948"/>
      <c r="Q217" s="949"/>
      <c r="R217" s="835"/>
      <c r="S217" s="950"/>
      <c r="T217" s="951"/>
      <c r="U217" s="952"/>
      <c r="V217" s="953"/>
      <c r="W217" s="954"/>
      <c r="X217" s="954"/>
      <c r="Y217" s="955"/>
      <c r="Z217" s="956"/>
      <c r="AA217" s="329"/>
      <c r="AB217" s="957"/>
      <c r="AC217" s="958"/>
      <c r="AD217" s="959"/>
      <c r="AE217" s="836"/>
      <c r="AL217" s="858">
        <f t="shared" si="218"/>
        <v>0</v>
      </c>
      <c r="AM217" s="858">
        <f t="shared" si="219"/>
        <v>0</v>
      </c>
      <c r="AN217" s="858">
        <f t="shared" si="220"/>
        <v>0</v>
      </c>
      <c r="AO217" s="858">
        <f t="shared" si="221"/>
        <v>0</v>
      </c>
      <c r="AP217" s="858">
        <f t="shared" si="222"/>
        <v>0</v>
      </c>
      <c r="AQ217" s="858">
        <f t="shared" si="223"/>
        <v>0</v>
      </c>
      <c r="AR217" s="858">
        <f t="shared" si="224"/>
        <v>0</v>
      </c>
      <c r="AS217" s="935"/>
      <c r="AT217" s="935"/>
      <c r="AU217" s="935">
        <v>10</v>
      </c>
      <c r="AV217" s="935"/>
      <c r="AW217" s="935"/>
      <c r="AX217" s="935"/>
      <c r="AY217" s="935"/>
      <c r="AZ217" s="858">
        <f t="shared" si="225"/>
        <v>0</v>
      </c>
      <c r="BA217" s="858">
        <f t="shared" si="226"/>
        <v>0</v>
      </c>
      <c r="BB217" s="858">
        <f t="shared" si="227"/>
        <v>0</v>
      </c>
      <c r="BC217" s="858">
        <f t="shared" si="228"/>
        <v>0</v>
      </c>
      <c r="BD217" s="858">
        <f t="shared" si="229"/>
        <v>0</v>
      </c>
      <c r="BE217" s="858">
        <f t="shared" si="230"/>
        <v>0</v>
      </c>
      <c r="BF217" s="858">
        <f t="shared" si="231"/>
        <v>0</v>
      </c>
      <c r="BG217" s="858">
        <f t="shared" si="232"/>
        <v>0</v>
      </c>
      <c r="BH217" s="858">
        <f t="shared" si="233"/>
        <v>0</v>
      </c>
      <c r="BI217" s="858">
        <f t="shared" si="234"/>
        <v>0</v>
      </c>
      <c r="BJ217" s="858">
        <f t="shared" si="235"/>
        <v>0</v>
      </c>
      <c r="BK217" s="858">
        <f t="shared" si="236"/>
        <v>0</v>
      </c>
      <c r="BL217" s="214">
        <v>6</v>
      </c>
      <c r="BM217" s="214">
        <v>4</v>
      </c>
      <c r="BN217" s="935"/>
      <c r="BO217" s="935"/>
      <c r="BP217" s="935"/>
      <c r="BQ217" s="935"/>
      <c r="BR217" s="935"/>
      <c r="BS217" s="935"/>
      <c r="BT217" s="935"/>
      <c r="BU217" s="935"/>
      <c r="BV217" s="936"/>
      <c r="BW217" s="935"/>
      <c r="BX217" s="897"/>
      <c r="BY217" s="858"/>
      <c r="BZ217" s="916">
        <f t="shared" si="237"/>
        <v>0</v>
      </c>
      <c r="CB217" s="139">
        <v>1.57</v>
      </c>
      <c r="CC217" s="858">
        <f t="shared" si="238"/>
        <v>0</v>
      </c>
      <c r="CD217" s="139">
        <f t="shared" si="239"/>
        <v>0</v>
      </c>
    </row>
    <row r="218" spans="1:82" ht="18" hidden="1" customHeight="1">
      <c r="A218" s="929" t="s">
        <v>29528</v>
      </c>
      <c r="B218" s="929" t="s">
        <v>29528</v>
      </c>
      <c r="C218" s="929" t="s">
        <v>32281</v>
      </c>
      <c r="D218" s="929"/>
      <c r="E218" s="123" t="s">
        <v>32188</v>
      </c>
      <c r="F218" s="138">
        <v>10</v>
      </c>
      <c r="G218" s="858">
        <f t="shared" si="214"/>
        <v>0</v>
      </c>
      <c r="H218" s="901">
        <v>50</v>
      </c>
      <c r="I218" s="641">
        <f t="shared" si="215"/>
        <v>0</v>
      </c>
      <c r="J218" s="125">
        <f t="shared" si="216"/>
        <v>50</v>
      </c>
      <c r="K218" s="139">
        <f t="shared" si="217"/>
        <v>0</v>
      </c>
      <c r="L218" s="170"/>
      <c r="M218" s="946"/>
      <c r="N218" s="946"/>
      <c r="O218" s="947"/>
      <c r="P218" s="948"/>
      <c r="Q218" s="949"/>
      <c r="R218" s="835"/>
      <c r="S218" s="950"/>
      <c r="T218" s="951"/>
      <c r="U218" s="952"/>
      <c r="V218" s="953"/>
      <c r="W218" s="954"/>
      <c r="X218" s="954"/>
      <c r="Y218" s="955"/>
      <c r="Z218" s="956"/>
      <c r="AA218" s="329"/>
      <c r="AB218" s="957"/>
      <c r="AC218" s="958"/>
      <c r="AD218" s="959"/>
      <c r="AE218" s="836"/>
      <c r="AL218" s="858">
        <f t="shared" si="218"/>
        <v>0</v>
      </c>
      <c r="AM218" s="858">
        <f t="shared" si="219"/>
        <v>0</v>
      </c>
      <c r="AN218" s="858">
        <f t="shared" si="220"/>
        <v>0</v>
      </c>
      <c r="AO218" s="858">
        <f t="shared" si="221"/>
        <v>0</v>
      </c>
      <c r="AP218" s="858">
        <f t="shared" si="222"/>
        <v>0</v>
      </c>
      <c r="AQ218" s="858">
        <f t="shared" si="223"/>
        <v>0</v>
      </c>
      <c r="AR218" s="858">
        <f t="shared" si="224"/>
        <v>0</v>
      </c>
      <c r="AS218" s="935"/>
      <c r="AT218" s="935"/>
      <c r="AU218" s="935">
        <v>10</v>
      </c>
      <c r="AV218" s="935"/>
      <c r="AW218" s="935"/>
      <c r="AX218" s="935"/>
      <c r="AY218" s="935"/>
      <c r="AZ218" s="858">
        <f t="shared" si="225"/>
        <v>0</v>
      </c>
      <c r="BA218" s="858">
        <f t="shared" si="226"/>
        <v>0</v>
      </c>
      <c r="BB218" s="858">
        <f t="shared" si="227"/>
        <v>0</v>
      </c>
      <c r="BC218" s="858">
        <f t="shared" si="228"/>
        <v>0</v>
      </c>
      <c r="BD218" s="858">
        <f t="shared" si="229"/>
        <v>0</v>
      </c>
      <c r="BE218" s="858">
        <f t="shared" si="230"/>
        <v>0</v>
      </c>
      <c r="BF218" s="858">
        <f t="shared" si="231"/>
        <v>0</v>
      </c>
      <c r="BG218" s="858">
        <f t="shared" si="232"/>
        <v>0</v>
      </c>
      <c r="BH218" s="858">
        <f t="shared" si="233"/>
        <v>0</v>
      </c>
      <c r="BI218" s="858">
        <f t="shared" si="234"/>
        <v>0</v>
      </c>
      <c r="BJ218" s="858">
        <f t="shared" si="235"/>
        <v>0</v>
      </c>
      <c r="BK218" s="858">
        <f t="shared" si="236"/>
        <v>0</v>
      </c>
      <c r="BL218" s="214">
        <v>8</v>
      </c>
      <c r="BM218" s="214">
        <v>2</v>
      </c>
      <c r="BN218" s="935"/>
      <c r="BO218" s="935"/>
      <c r="BP218" s="935"/>
      <c r="BQ218" s="935"/>
      <c r="BR218" s="935"/>
      <c r="BS218" s="935"/>
      <c r="BT218" s="935"/>
      <c r="BU218" s="935"/>
      <c r="BV218" s="936"/>
      <c r="BW218" s="935"/>
      <c r="BX218" s="897"/>
      <c r="BY218" s="858"/>
      <c r="BZ218" s="916">
        <f t="shared" si="237"/>
        <v>0</v>
      </c>
      <c r="CB218" s="139">
        <v>1.56</v>
      </c>
      <c r="CC218" s="858">
        <f t="shared" si="238"/>
        <v>0</v>
      </c>
      <c r="CD218" s="139">
        <f t="shared" si="239"/>
        <v>0</v>
      </c>
    </row>
    <row r="219" spans="1:82" ht="18" hidden="1" customHeight="1">
      <c r="A219" s="929" t="s">
        <v>29530</v>
      </c>
      <c r="B219" s="929" t="s">
        <v>29530</v>
      </c>
      <c r="C219" s="929" t="s">
        <v>32282</v>
      </c>
      <c r="D219" s="929"/>
      <c r="E219" s="123" t="s">
        <v>32191</v>
      </c>
      <c r="F219" s="138">
        <v>10</v>
      </c>
      <c r="G219" s="858">
        <f t="shared" si="214"/>
        <v>0</v>
      </c>
      <c r="H219" s="901">
        <v>50</v>
      </c>
      <c r="I219" s="641">
        <f t="shared" si="215"/>
        <v>0</v>
      </c>
      <c r="J219" s="125">
        <f t="shared" si="216"/>
        <v>50</v>
      </c>
      <c r="K219" s="139">
        <f t="shared" si="217"/>
        <v>0</v>
      </c>
      <c r="L219" s="170"/>
      <c r="M219" s="946"/>
      <c r="N219" s="946"/>
      <c r="O219" s="947"/>
      <c r="P219" s="948"/>
      <c r="Q219" s="949"/>
      <c r="R219" s="835"/>
      <c r="S219" s="950"/>
      <c r="T219" s="951"/>
      <c r="U219" s="952"/>
      <c r="V219" s="953"/>
      <c r="W219" s="954"/>
      <c r="X219" s="954"/>
      <c r="Y219" s="955"/>
      <c r="Z219" s="956"/>
      <c r="AA219" s="329"/>
      <c r="AB219" s="957"/>
      <c r="AC219" s="958"/>
      <c r="AD219" s="959"/>
      <c r="AE219" s="836"/>
      <c r="AL219" s="858">
        <f t="shared" si="218"/>
        <v>0</v>
      </c>
      <c r="AM219" s="858">
        <f t="shared" si="219"/>
        <v>0</v>
      </c>
      <c r="AN219" s="858">
        <f t="shared" si="220"/>
        <v>0</v>
      </c>
      <c r="AO219" s="858">
        <f t="shared" si="221"/>
        <v>0</v>
      </c>
      <c r="AP219" s="858">
        <f t="shared" si="222"/>
        <v>0</v>
      </c>
      <c r="AQ219" s="858">
        <f t="shared" si="223"/>
        <v>0</v>
      </c>
      <c r="AR219" s="858">
        <f t="shared" si="224"/>
        <v>0</v>
      </c>
      <c r="AS219" s="935"/>
      <c r="AT219" s="935"/>
      <c r="AU219" s="935">
        <v>10</v>
      </c>
      <c r="AV219" s="935"/>
      <c r="AW219" s="935"/>
      <c r="AX219" s="935"/>
      <c r="AY219" s="935"/>
      <c r="AZ219" s="858">
        <f t="shared" si="225"/>
        <v>0</v>
      </c>
      <c r="BA219" s="858">
        <f t="shared" si="226"/>
        <v>0</v>
      </c>
      <c r="BB219" s="858">
        <f t="shared" si="227"/>
        <v>0</v>
      </c>
      <c r="BC219" s="858">
        <f t="shared" si="228"/>
        <v>0</v>
      </c>
      <c r="BD219" s="858">
        <f t="shared" si="229"/>
        <v>0</v>
      </c>
      <c r="BE219" s="858">
        <f t="shared" si="230"/>
        <v>0</v>
      </c>
      <c r="BF219" s="858">
        <f t="shared" si="231"/>
        <v>0</v>
      </c>
      <c r="BG219" s="858">
        <f t="shared" si="232"/>
        <v>0</v>
      </c>
      <c r="BH219" s="858">
        <f t="shared" si="233"/>
        <v>0</v>
      </c>
      <c r="BI219" s="858">
        <f t="shared" si="234"/>
        <v>0</v>
      </c>
      <c r="BJ219" s="858">
        <f t="shared" si="235"/>
        <v>0</v>
      </c>
      <c r="BK219" s="858">
        <f t="shared" si="236"/>
        <v>0</v>
      </c>
      <c r="BL219" s="214">
        <v>10</v>
      </c>
      <c r="BM219" s="214"/>
      <c r="BN219" s="935"/>
      <c r="BO219" s="935"/>
      <c r="BP219" s="935"/>
      <c r="BQ219" s="935"/>
      <c r="BR219" s="935"/>
      <c r="BS219" s="935"/>
      <c r="BT219" s="935"/>
      <c r="BU219" s="935"/>
      <c r="BV219" s="936"/>
      <c r="BW219" s="935"/>
      <c r="BX219" s="897"/>
      <c r="BY219" s="858"/>
      <c r="BZ219" s="916">
        <f t="shared" si="237"/>
        <v>0</v>
      </c>
      <c r="CB219" s="139">
        <v>1</v>
      </c>
      <c r="CC219" s="858">
        <f t="shared" si="238"/>
        <v>0</v>
      </c>
      <c r="CD219" s="139">
        <f t="shared" si="239"/>
        <v>0</v>
      </c>
    </row>
    <row r="220" spans="1:82" ht="18" hidden="1" customHeight="1">
      <c r="A220" s="929" t="s">
        <v>29532</v>
      </c>
      <c r="B220" s="929" t="s">
        <v>29532</v>
      </c>
      <c r="C220" s="929" t="s">
        <v>32283</v>
      </c>
      <c r="D220" s="929"/>
      <c r="E220" s="123" t="s">
        <v>32194</v>
      </c>
      <c r="F220" s="138">
        <v>10</v>
      </c>
      <c r="G220" s="858">
        <f t="shared" si="214"/>
        <v>0</v>
      </c>
      <c r="H220" s="901">
        <v>50</v>
      </c>
      <c r="I220" s="641">
        <f t="shared" si="215"/>
        <v>0</v>
      </c>
      <c r="J220" s="125">
        <f t="shared" si="216"/>
        <v>50</v>
      </c>
      <c r="K220" s="139">
        <f t="shared" si="217"/>
        <v>0</v>
      </c>
      <c r="L220" s="170"/>
      <c r="M220" s="946"/>
      <c r="N220" s="946"/>
      <c r="O220" s="947"/>
      <c r="P220" s="948"/>
      <c r="Q220" s="949"/>
      <c r="R220" s="835"/>
      <c r="S220" s="950"/>
      <c r="T220" s="951"/>
      <c r="U220" s="952"/>
      <c r="V220" s="953"/>
      <c r="W220" s="954"/>
      <c r="X220" s="954"/>
      <c r="Y220" s="955"/>
      <c r="Z220" s="956"/>
      <c r="AA220" s="329"/>
      <c r="AB220" s="957"/>
      <c r="AC220" s="958"/>
      <c r="AD220" s="959"/>
      <c r="AE220" s="836"/>
      <c r="AL220" s="858">
        <f t="shared" si="218"/>
        <v>0</v>
      </c>
      <c r="AM220" s="858">
        <f t="shared" si="219"/>
        <v>0</v>
      </c>
      <c r="AN220" s="858">
        <f t="shared" si="220"/>
        <v>0</v>
      </c>
      <c r="AO220" s="858">
        <f t="shared" si="221"/>
        <v>0</v>
      </c>
      <c r="AP220" s="858">
        <f t="shared" si="222"/>
        <v>0</v>
      </c>
      <c r="AQ220" s="858">
        <f t="shared" si="223"/>
        <v>0</v>
      </c>
      <c r="AR220" s="858">
        <f t="shared" si="224"/>
        <v>0</v>
      </c>
      <c r="AS220" s="935"/>
      <c r="AT220" s="935"/>
      <c r="AU220" s="935">
        <v>10</v>
      </c>
      <c r="AV220" s="935"/>
      <c r="AW220" s="935"/>
      <c r="AX220" s="935"/>
      <c r="AY220" s="935"/>
      <c r="AZ220" s="858">
        <f t="shared" si="225"/>
        <v>0</v>
      </c>
      <c r="BA220" s="858">
        <f t="shared" si="226"/>
        <v>0</v>
      </c>
      <c r="BB220" s="858">
        <f t="shared" si="227"/>
        <v>0</v>
      </c>
      <c r="BC220" s="858">
        <f t="shared" si="228"/>
        <v>0</v>
      </c>
      <c r="BD220" s="858">
        <f t="shared" si="229"/>
        <v>0</v>
      </c>
      <c r="BE220" s="858">
        <f t="shared" si="230"/>
        <v>0</v>
      </c>
      <c r="BF220" s="858">
        <f t="shared" si="231"/>
        <v>0</v>
      </c>
      <c r="BG220" s="858">
        <f t="shared" si="232"/>
        <v>0</v>
      </c>
      <c r="BH220" s="858">
        <f t="shared" si="233"/>
        <v>0</v>
      </c>
      <c r="BI220" s="858">
        <f t="shared" si="234"/>
        <v>0</v>
      </c>
      <c r="BJ220" s="858">
        <f t="shared" si="235"/>
        <v>0</v>
      </c>
      <c r="BK220" s="858">
        <f t="shared" si="236"/>
        <v>0</v>
      </c>
      <c r="BL220" s="214">
        <v>10</v>
      </c>
      <c r="BM220" s="214"/>
      <c r="BN220" s="935"/>
      <c r="BO220" s="935"/>
      <c r="BP220" s="935"/>
      <c r="BQ220" s="935"/>
      <c r="BR220" s="935"/>
      <c r="BS220" s="935"/>
      <c r="BT220" s="935"/>
      <c r="BU220" s="935"/>
      <c r="BV220" s="936"/>
      <c r="BW220" s="935"/>
      <c r="BX220" s="897"/>
      <c r="BY220" s="858"/>
      <c r="BZ220" s="916">
        <f t="shared" si="237"/>
        <v>0</v>
      </c>
      <c r="CB220" s="139">
        <v>1.18</v>
      </c>
      <c r="CC220" s="858">
        <f t="shared" si="238"/>
        <v>0</v>
      </c>
      <c r="CD220" s="139">
        <f t="shared" si="239"/>
        <v>0</v>
      </c>
    </row>
    <row r="221" spans="1:82" ht="18" hidden="1" customHeight="1">
      <c r="A221" s="929" t="s">
        <v>29534</v>
      </c>
      <c r="B221" s="929" t="s">
        <v>29534</v>
      </c>
      <c r="C221" s="929" t="s">
        <v>32284</v>
      </c>
      <c r="D221" s="929"/>
      <c r="E221" s="123" t="s">
        <v>32197</v>
      </c>
      <c r="F221" s="138">
        <v>10</v>
      </c>
      <c r="G221" s="858">
        <f t="shared" si="214"/>
        <v>0</v>
      </c>
      <c r="H221" s="901">
        <v>50</v>
      </c>
      <c r="I221" s="641">
        <f t="shared" si="215"/>
        <v>0</v>
      </c>
      <c r="J221" s="125">
        <f t="shared" si="216"/>
        <v>50</v>
      </c>
      <c r="K221" s="139">
        <f t="shared" si="217"/>
        <v>0</v>
      </c>
      <c r="L221" s="170"/>
      <c r="M221" s="946"/>
      <c r="N221" s="946"/>
      <c r="O221" s="947"/>
      <c r="P221" s="948"/>
      <c r="Q221" s="949"/>
      <c r="R221" s="835"/>
      <c r="S221" s="950"/>
      <c r="T221" s="951"/>
      <c r="U221" s="952"/>
      <c r="V221" s="953"/>
      <c r="W221" s="954"/>
      <c r="X221" s="954"/>
      <c r="Y221" s="955"/>
      <c r="Z221" s="956"/>
      <c r="AA221" s="329"/>
      <c r="AB221" s="957"/>
      <c r="AC221" s="958"/>
      <c r="AD221" s="959"/>
      <c r="AE221" s="836"/>
      <c r="AL221" s="858">
        <f t="shared" si="218"/>
        <v>0</v>
      </c>
      <c r="AM221" s="858">
        <f t="shared" si="219"/>
        <v>0</v>
      </c>
      <c r="AN221" s="858">
        <f t="shared" si="220"/>
        <v>0</v>
      </c>
      <c r="AO221" s="858">
        <f t="shared" si="221"/>
        <v>0</v>
      </c>
      <c r="AP221" s="858">
        <f t="shared" si="222"/>
        <v>0</v>
      </c>
      <c r="AQ221" s="858">
        <f t="shared" si="223"/>
        <v>0</v>
      </c>
      <c r="AR221" s="858">
        <f t="shared" si="224"/>
        <v>0</v>
      </c>
      <c r="AS221" s="935"/>
      <c r="AT221" s="935"/>
      <c r="AU221" s="935">
        <v>10</v>
      </c>
      <c r="AV221" s="935"/>
      <c r="AW221" s="935"/>
      <c r="AX221" s="935"/>
      <c r="AY221" s="935"/>
      <c r="AZ221" s="858">
        <f t="shared" si="225"/>
        <v>0</v>
      </c>
      <c r="BA221" s="858">
        <f t="shared" si="226"/>
        <v>0</v>
      </c>
      <c r="BB221" s="858">
        <f t="shared" si="227"/>
        <v>0</v>
      </c>
      <c r="BC221" s="858">
        <f t="shared" si="228"/>
        <v>0</v>
      </c>
      <c r="BD221" s="858">
        <f t="shared" si="229"/>
        <v>0</v>
      </c>
      <c r="BE221" s="858">
        <f t="shared" si="230"/>
        <v>0</v>
      </c>
      <c r="BF221" s="858">
        <f t="shared" si="231"/>
        <v>0</v>
      </c>
      <c r="BG221" s="858">
        <f t="shared" si="232"/>
        <v>0</v>
      </c>
      <c r="BH221" s="858">
        <f t="shared" si="233"/>
        <v>0</v>
      </c>
      <c r="BI221" s="858">
        <f t="shared" si="234"/>
        <v>0</v>
      </c>
      <c r="BJ221" s="858">
        <f t="shared" si="235"/>
        <v>0</v>
      </c>
      <c r="BK221" s="858">
        <f t="shared" si="236"/>
        <v>0</v>
      </c>
      <c r="BL221" s="214">
        <v>8</v>
      </c>
      <c r="BM221" s="214">
        <v>2</v>
      </c>
      <c r="BN221" s="935"/>
      <c r="BO221" s="935"/>
      <c r="BP221" s="935"/>
      <c r="BQ221" s="935"/>
      <c r="BR221" s="935"/>
      <c r="BS221" s="935"/>
      <c r="BT221" s="935"/>
      <c r="BU221" s="935"/>
      <c r="BV221" s="936"/>
      <c r="BW221" s="935"/>
      <c r="BX221" s="897"/>
      <c r="BY221" s="858"/>
      <c r="BZ221" s="916">
        <f t="shared" si="237"/>
        <v>0</v>
      </c>
      <c r="CB221" s="139">
        <v>1.5</v>
      </c>
      <c r="CC221" s="858">
        <f t="shared" si="238"/>
        <v>0</v>
      </c>
      <c r="CD221" s="139">
        <f t="shared" si="239"/>
        <v>0</v>
      </c>
    </row>
    <row r="222" spans="1:82" ht="18" hidden="1" customHeight="1">
      <c r="A222" s="929" t="s">
        <v>29536</v>
      </c>
      <c r="B222" s="929" t="s">
        <v>29536</v>
      </c>
      <c r="C222" s="929" t="s">
        <v>32285</v>
      </c>
      <c r="D222" s="929"/>
      <c r="E222" s="123" t="s">
        <v>32200</v>
      </c>
      <c r="F222" s="138">
        <v>10</v>
      </c>
      <c r="G222" s="858">
        <f t="shared" si="214"/>
        <v>0</v>
      </c>
      <c r="H222" s="901">
        <v>50</v>
      </c>
      <c r="I222" s="641">
        <f t="shared" si="215"/>
        <v>0</v>
      </c>
      <c r="J222" s="125">
        <f t="shared" si="216"/>
        <v>50</v>
      </c>
      <c r="K222" s="139">
        <f t="shared" si="217"/>
        <v>0</v>
      </c>
      <c r="L222" s="170"/>
      <c r="M222" s="946"/>
      <c r="N222" s="946"/>
      <c r="O222" s="947"/>
      <c r="P222" s="948"/>
      <c r="Q222" s="949"/>
      <c r="R222" s="835"/>
      <c r="S222" s="950"/>
      <c r="T222" s="951"/>
      <c r="U222" s="952"/>
      <c r="V222" s="953"/>
      <c r="W222" s="954"/>
      <c r="X222" s="954"/>
      <c r="Y222" s="955"/>
      <c r="Z222" s="956"/>
      <c r="AA222" s="329"/>
      <c r="AB222" s="957"/>
      <c r="AC222" s="958"/>
      <c r="AD222" s="959"/>
      <c r="AE222" s="836"/>
      <c r="AL222" s="858">
        <f t="shared" si="218"/>
        <v>0</v>
      </c>
      <c r="AM222" s="858">
        <f t="shared" si="219"/>
        <v>0</v>
      </c>
      <c r="AN222" s="858">
        <f t="shared" si="220"/>
        <v>0</v>
      </c>
      <c r="AO222" s="858">
        <f t="shared" si="221"/>
        <v>0</v>
      </c>
      <c r="AP222" s="858">
        <f t="shared" si="222"/>
        <v>0</v>
      </c>
      <c r="AQ222" s="858">
        <f t="shared" si="223"/>
        <v>0</v>
      </c>
      <c r="AR222" s="858">
        <f t="shared" si="224"/>
        <v>0</v>
      </c>
      <c r="AS222" s="935"/>
      <c r="AT222" s="935"/>
      <c r="AU222" s="935">
        <v>10</v>
      </c>
      <c r="AV222" s="935"/>
      <c r="AW222" s="935"/>
      <c r="AX222" s="935"/>
      <c r="AY222" s="935"/>
      <c r="AZ222" s="858">
        <f t="shared" si="225"/>
        <v>0</v>
      </c>
      <c r="BA222" s="858">
        <f t="shared" si="226"/>
        <v>0</v>
      </c>
      <c r="BB222" s="858">
        <f t="shared" si="227"/>
        <v>0</v>
      </c>
      <c r="BC222" s="858">
        <f t="shared" si="228"/>
        <v>0</v>
      </c>
      <c r="BD222" s="858">
        <f t="shared" si="229"/>
        <v>0</v>
      </c>
      <c r="BE222" s="858">
        <f t="shared" si="230"/>
        <v>0</v>
      </c>
      <c r="BF222" s="858">
        <f t="shared" si="231"/>
        <v>0</v>
      </c>
      <c r="BG222" s="858">
        <f t="shared" si="232"/>
        <v>0</v>
      </c>
      <c r="BH222" s="858">
        <f t="shared" si="233"/>
        <v>0</v>
      </c>
      <c r="BI222" s="858">
        <f t="shared" si="234"/>
        <v>0</v>
      </c>
      <c r="BJ222" s="858">
        <f t="shared" si="235"/>
        <v>0</v>
      </c>
      <c r="BK222" s="858">
        <f t="shared" si="236"/>
        <v>0</v>
      </c>
      <c r="BL222" s="214">
        <v>10</v>
      </c>
      <c r="BM222" s="214"/>
      <c r="BN222" s="935"/>
      <c r="BO222" s="935"/>
      <c r="BP222" s="935"/>
      <c r="BQ222" s="935"/>
      <c r="BR222" s="935"/>
      <c r="BS222" s="935"/>
      <c r="BT222" s="935"/>
      <c r="BU222" s="935"/>
      <c r="BV222" s="936"/>
      <c r="BW222" s="935"/>
      <c r="BX222" s="897"/>
      <c r="BY222" s="858"/>
      <c r="BZ222" s="916">
        <f t="shared" si="237"/>
        <v>0</v>
      </c>
      <c r="CB222" s="139">
        <v>1.55</v>
      </c>
      <c r="CC222" s="858">
        <f t="shared" si="238"/>
        <v>0</v>
      </c>
      <c r="CD222" s="139">
        <f t="shared" si="239"/>
        <v>0</v>
      </c>
    </row>
    <row r="223" spans="1:82" ht="18" hidden="1" customHeight="1">
      <c r="A223" s="929" t="s">
        <v>29538</v>
      </c>
      <c r="B223" s="929" t="s">
        <v>29538</v>
      </c>
      <c r="C223" s="929" t="s">
        <v>32286</v>
      </c>
      <c r="D223" s="929"/>
      <c r="E223" s="123" t="s">
        <v>32203</v>
      </c>
      <c r="F223" s="138">
        <v>10</v>
      </c>
      <c r="G223" s="858">
        <f t="shared" si="214"/>
        <v>0</v>
      </c>
      <c r="H223" s="901">
        <v>50</v>
      </c>
      <c r="I223" s="641">
        <f t="shared" si="215"/>
        <v>0</v>
      </c>
      <c r="J223" s="125">
        <f t="shared" si="216"/>
        <v>50</v>
      </c>
      <c r="K223" s="139">
        <f t="shared" si="217"/>
        <v>0</v>
      </c>
      <c r="L223" s="170"/>
      <c r="M223" s="946"/>
      <c r="N223" s="946"/>
      <c r="O223" s="947"/>
      <c r="P223" s="948"/>
      <c r="Q223" s="949"/>
      <c r="R223" s="835"/>
      <c r="S223" s="950"/>
      <c r="T223" s="951"/>
      <c r="U223" s="952"/>
      <c r="V223" s="953"/>
      <c r="W223" s="954"/>
      <c r="X223" s="954"/>
      <c r="Y223" s="955"/>
      <c r="Z223" s="956"/>
      <c r="AA223" s="329"/>
      <c r="AB223" s="957"/>
      <c r="AC223" s="958"/>
      <c r="AD223" s="959"/>
      <c r="AE223" s="836"/>
      <c r="AL223" s="858">
        <f t="shared" si="218"/>
        <v>0</v>
      </c>
      <c r="AM223" s="858">
        <f t="shared" si="219"/>
        <v>0</v>
      </c>
      <c r="AN223" s="858">
        <f t="shared" si="220"/>
        <v>0</v>
      </c>
      <c r="AO223" s="858">
        <f t="shared" si="221"/>
        <v>0</v>
      </c>
      <c r="AP223" s="858">
        <f t="shared" si="222"/>
        <v>0</v>
      </c>
      <c r="AQ223" s="858">
        <f t="shared" si="223"/>
        <v>0</v>
      </c>
      <c r="AR223" s="858">
        <f t="shared" si="224"/>
        <v>0</v>
      </c>
      <c r="AS223" s="935"/>
      <c r="AT223" s="935"/>
      <c r="AU223" s="935">
        <v>10</v>
      </c>
      <c r="AV223" s="935"/>
      <c r="AW223" s="935"/>
      <c r="AX223" s="935"/>
      <c r="AY223" s="935"/>
      <c r="AZ223" s="858">
        <f t="shared" si="225"/>
        <v>0</v>
      </c>
      <c r="BA223" s="858">
        <f t="shared" si="226"/>
        <v>0</v>
      </c>
      <c r="BB223" s="858">
        <f t="shared" si="227"/>
        <v>0</v>
      </c>
      <c r="BC223" s="858">
        <f t="shared" si="228"/>
        <v>0</v>
      </c>
      <c r="BD223" s="858">
        <f t="shared" si="229"/>
        <v>0</v>
      </c>
      <c r="BE223" s="858">
        <f t="shared" si="230"/>
        <v>0</v>
      </c>
      <c r="BF223" s="858">
        <f t="shared" si="231"/>
        <v>0</v>
      </c>
      <c r="BG223" s="858">
        <f t="shared" si="232"/>
        <v>0</v>
      </c>
      <c r="BH223" s="858">
        <f t="shared" si="233"/>
        <v>0</v>
      </c>
      <c r="BI223" s="858">
        <f t="shared" si="234"/>
        <v>0</v>
      </c>
      <c r="BJ223" s="858">
        <f t="shared" si="235"/>
        <v>0</v>
      </c>
      <c r="BK223" s="858">
        <f t="shared" si="236"/>
        <v>0</v>
      </c>
      <c r="BL223" s="214">
        <v>10</v>
      </c>
      <c r="BM223" s="214"/>
      <c r="BN223" s="935"/>
      <c r="BO223" s="935"/>
      <c r="BP223" s="935"/>
      <c r="BQ223" s="935"/>
      <c r="BR223" s="935"/>
      <c r="BS223" s="935"/>
      <c r="BT223" s="935"/>
      <c r="BU223" s="935"/>
      <c r="BV223" s="936"/>
      <c r="BW223" s="935"/>
      <c r="BX223" s="897"/>
      <c r="BY223" s="858"/>
      <c r="BZ223" s="916">
        <f t="shared" si="237"/>
        <v>0</v>
      </c>
      <c r="CB223" s="139">
        <v>0.7</v>
      </c>
      <c r="CC223" s="858">
        <f t="shared" si="238"/>
        <v>0</v>
      </c>
      <c r="CD223" s="139">
        <f t="shared" si="239"/>
        <v>0</v>
      </c>
    </row>
    <row r="224" spans="1:82" ht="18" hidden="1" customHeight="1">
      <c r="A224" s="929" t="s">
        <v>29540</v>
      </c>
      <c r="B224" s="929" t="s">
        <v>29540</v>
      </c>
      <c r="C224" s="929" t="s">
        <v>32287</v>
      </c>
      <c r="D224" s="929"/>
      <c r="E224" s="123" t="s">
        <v>32206</v>
      </c>
      <c r="F224" s="138">
        <v>10</v>
      </c>
      <c r="G224" s="858">
        <f t="shared" si="214"/>
        <v>0</v>
      </c>
      <c r="H224" s="901">
        <v>50</v>
      </c>
      <c r="I224" s="641">
        <f t="shared" si="215"/>
        <v>0</v>
      </c>
      <c r="J224" s="125">
        <f t="shared" si="216"/>
        <v>50</v>
      </c>
      <c r="K224" s="139">
        <f t="shared" si="217"/>
        <v>0</v>
      </c>
      <c r="L224" s="170"/>
      <c r="M224" s="946"/>
      <c r="N224" s="946"/>
      <c r="O224" s="947"/>
      <c r="P224" s="948"/>
      <c r="Q224" s="949"/>
      <c r="R224" s="835"/>
      <c r="S224" s="950"/>
      <c r="T224" s="951"/>
      <c r="U224" s="952"/>
      <c r="V224" s="953"/>
      <c r="W224" s="954"/>
      <c r="X224" s="954"/>
      <c r="Y224" s="955"/>
      <c r="Z224" s="956"/>
      <c r="AA224" s="329"/>
      <c r="AB224" s="957"/>
      <c r="AC224" s="958"/>
      <c r="AD224" s="959"/>
      <c r="AE224" s="836"/>
      <c r="AL224" s="858">
        <f t="shared" si="218"/>
        <v>0</v>
      </c>
      <c r="AM224" s="858">
        <f t="shared" si="219"/>
        <v>0</v>
      </c>
      <c r="AN224" s="858">
        <f t="shared" si="220"/>
        <v>0</v>
      </c>
      <c r="AO224" s="858">
        <f t="shared" si="221"/>
        <v>0</v>
      </c>
      <c r="AP224" s="858">
        <f t="shared" si="222"/>
        <v>0</v>
      </c>
      <c r="AQ224" s="858">
        <f t="shared" si="223"/>
        <v>0</v>
      </c>
      <c r="AR224" s="858">
        <f t="shared" si="224"/>
        <v>0</v>
      </c>
      <c r="AS224" s="935"/>
      <c r="AT224" s="935"/>
      <c r="AU224" s="935">
        <v>10</v>
      </c>
      <c r="AV224" s="935"/>
      <c r="AW224" s="935"/>
      <c r="AX224" s="935"/>
      <c r="AY224" s="935"/>
      <c r="AZ224" s="858">
        <f t="shared" si="225"/>
        <v>0</v>
      </c>
      <c r="BA224" s="858">
        <f t="shared" si="226"/>
        <v>0</v>
      </c>
      <c r="BB224" s="858">
        <f t="shared" si="227"/>
        <v>0</v>
      </c>
      <c r="BC224" s="858">
        <f t="shared" si="228"/>
        <v>0</v>
      </c>
      <c r="BD224" s="858">
        <f t="shared" si="229"/>
        <v>0</v>
      </c>
      <c r="BE224" s="858">
        <f t="shared" si="230"/>
        <v>0</v>
      </c>
      <c r="BF224" s="858">
        <f t="shared" si="231"/>
        <v>0</v>
      </c>
      <c r="BG224" s="858">
        <f t="shared" si="232"/>
        <v>0</v>
      </c>
      <c r="BH224" s="858">
        <f t="shared" si="233"/>
        <v>0</v>
      </c>
      <c r="BI224" s="858">
        <f t="shared" si="234"/>
        <v>0</v>
      </c>
      <c r="BJ224" s="858">
        <f t="shared" si="235"/>
        <v>0</v>
      </c>
      <c r="BK224" s="858">
        <f t="shared" si="236"/>
        <v>0</v>
      </c>
      <c r="BL224" s="214">
        <v>10</v>
      </c>
      <c r="BM224" s="214"/>
      <c r="BN224" s="935"/>
      <c r="BO224" s="935"/>
      <c r="BP224" s="935"/>
      <c r="BQ224" s="935"/>
      <c r="BR224" s="935"/>
      <c r="BS224" s="935"/>
      <c r="BT224" s="935"/>
      <c r="BU224" s="935"/>
      <c r="BV224" s="936"/>
      <c r="BW224" s="935"/>
      <c r="BX224" s="897"/>
      <c r="BY224" s="858"/>
      <c r="BZ224" s="916">
        <f t="shared" si="237"/>
        <v>0</v>
      </c>
      <c r="CB224" s="139">
        <v>0.8</v>
      </c>
      <c r="CC224" s="858">
        <f t="shared" si="238"/>
        <v>0</v>
      </c>
      <c r="CD224" s="139">
        <f t="shared" si="239"/>
        <v>0</v>
      </c>
    </row>
    <row r="225" spans="1:82" ht="18" hidden="1" customHeight="1">
      <c r="A225" s="929" t="s">
        <v>29542</v>
      </c>
      <c r="B225" s="929" t="s">
        <v>29542</v>
      </c>
      <c r="C225" s="929" t="s">
        <v>32288</v>
      </c>
      <c r="D225" s="929"/>
      <c r="E225" s="123" t="s">
        <v>32209</v>
      </c>
      <c r="F225" s="138">
        <v>10</v>
      </c>
      <c r="G225" s="858">
        <f t="shared" si="214"/>
        <v>0</v>
      </c>
      <c r="H225" s="901">
        <v>95</v>
      </c>
      <c r="I225" s="641">
        <f t="shared" si="215"/>
        <v>0</v>
      </c>
      <c r="J225" s="125">
        <f t="shared" si="216"/>
        <v>95</v>
      </c>
      <c r="K225" s="139">
        <f t="shared" si="217"/>
        <v>0</v>
      </c>
      <c r="L225" s="170"/>
      <c r="M225" s="946"/>
      <c r="N225" s="946"/>
      <c r="O225" s="947"/>
      <c r="P225" s="948"/>
      <c r="Q225" s="949"/>
      <c r="R225" s="835"/>
      <c r="S225" s="950"/>
      <c r="T225" s="951"/>
      <c r="U225" s="952"/>
      <c r="V225" s="953"/>
      <c r="W225" s="954"/>
      <c r="X225" s="954"/>
      <c r="Y225" s="955"/>
      <c r="Z225" s="956"/>
      <c r="AA225" s="329"/>
      <c r="AB225" s="957"/>
      <c r="AC225" s="958"/>
      <c r="AD225" s="959"/>
      <c r="AE225" s="836"/>
      <c r="AL225" s="858">
        <f t="shared" si="218"/>
        <v>0</v>
      </c>
      <c r="AM225" s="858">
        <f t="shared" si="219"/>
        <v>0</v>
      </c>
      <c r="AN225" s="858">
        <f t="shared" si="220"/>
        <v>0</v>
      </c>
      <c r="AO225" s="858">
        <f t="shared" si="221"/>
        <v>0</v>
      </c>
      <c r="AP225" s="858">
        <f t="shared" si="222"/>
        <v>0</v>
      </c>
      <c r="AQ225" s="858">
        <f t="shared" si="223"/>
        <v>0</v>
      </c>
      <c r="AR225" s="858">
        <f t="shared" si="224"/>
        <v>0</v>
      </c>
      <c r="AS225" s="935"/>
      <c r="AT225" s="935"/>
      <c r="AU225" s="935"/>
      <c r="AV225" s="935">
        <v>10</v>
      </c>
      <c r="AW225" s="935"/>
      <c r="AX225" s="935"/>
      <c r="AY225" s="935"/>
      <c r="AZ225" s="858">
        <f t="shared" si="225"/>
        <v>0</v>
      </c>
      <c r="BA225" s="858">
        <f t="shared" si="226"/>
        <v>0</v>
      </c>
      <c r="BB225" s="858">
        <f t="shared" si="227"/>
        <v>0</v>
      </c>
      <c r="BC225" s="858">
        <f t="shared" si="228"/>
        <v>0</v>
      </c>
      <c r="BD225" s="858">
        <f t="shared" si="229"/>
        <v>0</v>
      </c>
      <c r="BE225" s="858">
        <f t="shared" si="230"/>
        <v>0</v>
      </c>
      <c r="BF225" s="858">
        <f t="shared" si="231"/>
        <v>0</v>
      </c>
      <c r="BG225" s="858">
        <f t="shared" si="232"/>
        <v>0</v>
      </c>
      <c r="BH225" s="858">
        <f t="shared" si="233"/>
        <v>0</v>
      </c>
      <c r="BI225" s="858">
        <f t="shared" si="234"/>
        <v>0</v>
      </c>
      <c r="BJ225" s="858">
        <f t="shared" si="235"/>
        <v>0</v>
      </c>
      <c r="BK225" s="858">
        <f t="shared" si="236"/>
        <v>0</v>
      </c>
      <c r="BL225" s="214"/>
      <c r="BM225" s="214">
        <v>1</v>
      </c>
      <c r="BN225" s="214">
        <v>7</v>
      </c>
      <c r="BO225" s="214">
        <v>2</v>
      </c>
      <c r="BP225" s="214"/>
      <c r="BQ225" s="214"/>
      <c r="BR225" s="935"/>
      <c r="BS225" s="935"/>
      <c r="BT225" s="935"/>
      <c r="BU225" s="935"/>
      <c r="BV225" s="936"/>
      <c r="BW225" s="935"/>
      <c r="BX225" s="897"/>
      <c r="BY225" s="858"/>
      <c r="BZ225" s="916">
        <f t="shared" si="237"/>
        <v>0</v>
      </c>
      <c r="CB225" s="139">
        <v>3.32</v>
      </c>
      <c r="CC225" s="858">
        <f t="shared" si="238"/>
        <v>0</v>
      </c>
      <c r="CD225" s="139">
        <f t="shared" si="239"/>
        <v>0</v>
      </c>
    </row>
    <row r="226" spans="1:82" ht="18" hidden="1" customHeight="1">
      <c r="A226" s="929" t="s">
        <v>29543</v>
      </c>
      <c r="B226" s="929" t="s">
        <v>29543</v>
      </c>
      <c r="C226" s="929" t="s">
        <v>32289</v>
      </c>
      <c r="D226" s="929"/>
      <c r="E226" s="123" t="s">
        <v>32212</v>
      </c>
      <c r="F226" s="138">
        <v>5</v>
      </c>
      <c r="G226" s="858">
        <f t="shared" si="214"/>
        <v>0</v>
      </c>
      <c r="H226" s="901">
        <v>80</v>
      </c>
      <c r="I226" s="641">
        <f t="shared" si="215"/>
        <v>0</v>
      </c>
      <c r="J226" s="125">
        <f t="shared" si="216"/>
        <v>80</v>
      </c>
      <c r="K226" s="139">
        <f t="shared" si="217"/>
        <v>0</v>
      </c>
      <c r="L226" s="170"/>
      <c r="M226" s="946"/>
      <c r="N226" s="946"/>
      <c r="O226" s="947"/>
      <c r="P226" s="948"/>
      <c r="Q226" s="949"/>
      <c r="R226" s="835"/>
      <c r="S226" s="950"/>
      <c r="T226" s="951"/>
      <c r="U226" s="952"/>
      <c r="V226" s="953"/>
      <c r="W226" s="954"/>
      <c r="X226" s="954"/>
      <c r="Y226" s="955"/>
      <c r="Z226" s="956"/>
      <c r="AA226" s="329"/>
      <c r="AB226" s="957"/>
      <c r="AC226" s="958"/>
      <c r="AD226" s="959"/>
      <c r="AE226" s="836"/>
      <c r="AL226" s="858">
        <f t="shared" si="218"/>
        <v>0</v>
      </c>
      <c r="AM226" s="858">
        <f t="shared" si="219"/>
        <v>0</v>
      </c>
      <c r="AN226" s="858">
        <f t="shared" si="220"/>
        <v>0</v>
      </c>
      <c r="AO226" s="858">
        <f t="shared" si="221"/>
        <v>0</v>
      </c>
      <c r="AP226" s="858">
        <f t="shared" si="222"/>
        <v>0</v>
      </c>
      <c r="AQ226" s="858">
        <f t="shared" si="223"/>
        <v>0</v>
      </c>
      <c r="AR226" s="858">
        <f t="shared" si="224"/>
        <v>0</v>
      </c>
      <c r="AS226" s="935"/>
      <c r="AT226" s="935"/>
      <c r="AU226" s="935"/>
      <c r="AV226" s="935"/>
      <c r="AW226" s="935">
        <v>5</v>
      </c>
      <c r="AX226" s="935"/>
      <c r="AY226" s="935"/>
      <c r="AZ226" s="858">
        <f t="shared" si="225"/>
        <v>0</v>
      </c>
      <c r="BA226" s="858">
        <f t="shared" si="226"/>
        <v>0</v>
      </c>
      <c r="BB226" s="858">
        <f t="shared" si="227"/>
        <v>0</v>
      </c>
      <c r="BC226" s="858">
        <f t="shared" si="228"/>
        <v>0</v>
      </c>
      <c r="BD226" s="858">
        <f t="shared" si="229"/>
        <v>0</v>
      </c>
      <c r="BE226" s="858">
        <f t="shared" si="230"/>
        <v>0</v>
      </c>
      <c r="BF226" s="858">
        <f t="shared" si="231"/>
        <v>0</v>
      </c>
      <c r="BG226" s="858">
        <f t="shared" si="232"/>
        <v>0</v>
      </c>
      <c r="BH226" s="858">
        <f t="shared" si="233"/>
        <v>0</v>
      </c>
      <c r="BI226" s="858">
        <f t="shared" si="234"/>
        <v>0</v>
      </c>
      <c r="BJ226" s="858">
        <f t="shared" si="235"/>
        <v>0</v>
      </c>
      <c r="BK226" s="858">
        <f t="shared" si="236"/>
        <v>0</v>
      </c>
      <c r="BL226" s="214"/>
      <c r="BM226" s="214"/>
      <c r="BN226" s="214"/>
      <c r="BO226" s="214"/>
      <c r="BP226" s="214">
        <v>3</v>
      </c>
      <c r="BQ226" s="214">
        <v>2</v>
      </c>
      <c r="BR226" s="935"/>
      <c r="BS226" s="935"/>
      <c r="BT226" s="935"/>
      <c r="BU226" s="935"/>
      <c r="BV226" s="936"/>
      <c r="BW226" s="935"/>
      <c r="BX226" s="897"/>
      <c r="BY226" s="858"/>
      <c r="BZ226" s="916">
        <f t="shared" si="237"/>
        <v>0</v>
      </c>
      <c r="CB226" s="139">
        <v>2.98</v>
      </c>
      <c r="CC226" s="858">
        <f t="shared" si="238"/>
        <v>0</v>
      </c>
      <c r="CD226" s="139">
        <f t="shared" si="239"/>
        <v>0</v>
      </c>
    </row>
    <row r="227" spans="1:82" ht="18" hidden="1" customHeight="1">
      <c r="A227" s="929" t="s">
        <v>29544</v>
      </c>
      <c r="B227" s="929" t="s">
        <v>29544</v>
      </c>
      <c r="C227" s="929" t="s">
        <v>32290</v>
      </c>
      <c r="D227" s="929"/>
      <c r="E227" s="123" t="s">
        <v>32215</v>
      </c>
      <c r="F227" s="138">
        <v>5</v>
      </c>
      <c r="G227" s="858">
        <f t="shared" si="214"/>
        <v>0</v>
      </c>
      <c r="H227" s="901">
        <v>90</v>
      </c>
      <c r="I227" s="641">
        <f t="shared" si="215"/>
        <v>0</v>
      </c>
      <c r="J227" s="125">
        <f t="shared" si="216"/>
        <v>90</v>
      </c>
      <c r="K227" s="139">
        <f t="shared" si="217"/>
        <v>0</v>
      </c>
      <c r="L227" s="170"/>
      <c r="M227" s="946"/>
      <c r="N227" s="946"/>
      <c r="O227" s="947"/>
      <c r="P227" s="948"/>
      <c r="Q227" s="949"/>
      <c r="R227" s="835"/>
      <c r="S227" s="950"/>
      <c r="T227" s="951"/>
      <c r="U227" s="952"/>
      <c r="V227" s="953"/>
      <c r="W227" s="954"/>
      <c r="X227" s="954"/>
      <c r="Y227" s="955"/>
      <c r="Z227" s="956"/>
      <c r="AA227" s="329"/>
      <c r="AB227" s="957"/>
      <c r="AC227" s="958"/>
      <c r="AD227" s="959"/>
      <c r="AE227" s="836"/>
      <c r="AL227" s="858">
        <f t="shared" si="218"/>
        <v>0</v>
      </c>
      <c r="AM227" s="858">
        <f t="shared" si="219"/>
        <v>0</v>
      </c>
      <c r="AN227" s="858">
        <f t="shared" si="220"/>
        <v>0</v>
      </c>
      <c r="AO227" s="858">
        <f t="shared" si="221"/>
        <v>0</v>
      </c>
      <c r="AP227" s="858">
        <f t="shared" si="222"/>
        <v>0</v>
      </c>
      <c r="AQ227" s="858">
        <f t="shared" si="223"/>
        <v>0</v>
      </c>
      <c r="AR227" s="858">
        <f t="shared" si="224"/>
        <v>0</v>
      </c>
      <c r="AS227" s="935"/>
      <c r="AT227" s="935"/>
      <c r="AU227" s="935"/>
      <c r="AV227" s="935"/>
      <c r="AW227" s="935">
        <v>5</v>
      </c>
      <c r="AX227" s="935"/>
      <c r="AY227" s="935"/>
      <c r="AZ227" s="858">
        <f t="shared" si="225"/>
        <v>0</v>
      </c>
      <c r="BA227" s="858">
        <f t="shared" si="226"/>
        <v>0</v>
      </c>
      <c r="BB227" s="858">
        <f t="shared" si="227"/>
        <v>0</v>
      </c>
      <c r="BC227" s="858">
        <f t="shared" si="228"/>
        <v>0</v>
      </c>
      <c r="BD227" s="858">
        <f t="shared" si="229"/>
        <v>0</v>
      </c>
      <c r="BE227" s="858">
        <f t="shared" si="230"/>
        <v>0</v>
      </c>
      <c r="BF227" s="858">
        <f t="shared" si="231"/>
        <v>0</v>
      </c>
      <c r="BG227" s="858">
        <f t="shared" si="232"/>
        <v>0</v>
      </c>
      <c r="BH227" s="858">
        <f t="shared" si="233"/>
        <v>0</v>
      </c>
      <c r="BI227" s="858">
        <f t="shared" si="234"/>
        <v>0</v>
      </c>
      <c r="BJ227" s="858">
        <f t="shared" si="235"/>
        <v>0</v>
      </c>
      <c r="BK227" s="858">
        <f t="shared" si="236"/>
        <v>0</v>
      </c>
      <c r="BL227" s="214"/>
      <c r="BM227" s="214">
        <v>3</v>
      </c>
      <c r="BN227" s="214"/>
      <c r="BO227" s="214">
        <v>2</v>
      </c>
      <c r="BP227" s="214"/>
      <c r="BQ227" s="214"/>
      <c r="BR227" s="935"/>
      <c r="BS227" s="935"/>
      <c r="BT227" s="935"/>
      <c r="BU227" s="935"/>
      <c r="BV227" s="936"/>
      <c r="BW227" s="935"/>
      <c r="BX227" s="897"/>
      <c r="BY227" s="858"/>
      <c r="BZ227" s="916">
        <f t="shared" si="237"/>
        <v>0</v>
      </c>
      <c r="CB227" s="139">
        <v>3.57</v>
      </c>
      <c r="CC227" s="858">
        <f t="shared" si="238"/>
        <v>0</v>
      </c>
      <c r="CD227" s="139">
        <f t="shared" si="239"/>
        <v>0</v>
      </c>
    </row>
    <row r="228" spans="1:82" ht="18" hidden="1" customHeight="1">
      <c r="A228" s="929" t="s">
        <v>29549</v>
      </c>
      <c r="B228" s="929" t="s">
        <v>29549</v>
      </c>
      <c r="C228" s="929" t="s">
        <v>32291</v>
      </c>
      <c r="D228" s="929"/>
      <c r="E228" s="123" t="s">
        <v>29550</v>
      </c>
      <c r="F228" s="138">
        <v>5</v>
      </c>
      <c r="G228" s="858">
        <f t="shared" si="214"/>
        <v>0</v>
      </c>
      <c r="H228" s="901">
        <v>80</v>
      </c>
      <c r="I228" s="641">
        <f t="shared" si="215"/>
        <v>0</v>
      </c>
      <c r="J228" s="125">
        <f t="shared" si="216"/>
        <v>80</v>
      </c>
      <c r="K228" s="139">
        <f t="shared" si="217"/>
        <v>0</v>
      </c>
      <c r="L228" s="170"/>
      <c r="M228" s="946"/>
      <c r="N228" s="946"/>
      <c r="O228" s="947"/>
      <c r="P228" s="948"/>
      <c r="Q228" s="949"/>
      <c r="R228" s="835"/>
      <c r="S228" s="950"/>
      <c r="T228" s="951"/>
      <c r="U228" s="952"/>
      <c r="V228" s="953"/>
      <c r="W228" s="954"/>
      <c r="X228" s="954"/>
      <c r="Y228" s="955"/>
      <c r="Z228" s="956"/>
      <c r="AA228" s="329"/>
      <c r="AB228" s="957"/>
      <c r="AC228" s="958"/>
      <c r="AD228" s="959"/>
      <c r="AE228" s="836"/>
      <c r="AL228" s="858">
        <f t="shared" si="218"/>
        <v>0</v>
      </c>
      <c r="AM228" s="858">
        <f t="shared" si="219"/>
        <v>0</v>
      </c>
      <c r="AN228" s="858">
        <f t="shared" si="220"/>
        <v>0</v>
      </c>
      <c r="AO228" s="858">
        <f t="shared" si="221"/>
        <v>0</v>
      </c>
      <c r="AP228" s="858">
        <f t="shared" si="222"/>
        <v>0</v>
      </c>
      <c r="AQ228" s="858">
        <f t="shared" si="223"/>
        <v>0</v>
      </c>
      <c r="AR228" s="858">
        <f t="shared" si="224"/>
        <v>0</v>
      </c>
      <c r="AS228" s="935"/>
      <c r="AT228" s="935"/>
      <c r="AU228" s="935"/>
      <c r="AV228" s="935">
        <v>5</v>
      </c>
      <c r="AW228" s="935"/>
      <c r="AX228" s="935"/>
      <c r="AY228" s="935"/>
      <c r="AZ228" s="858">
        <f t="shared" si="225"/>
        <v>0</v>
      </c>
      <c r="BA228" s="858">
        <f t="shared" si="226"/>
        <v>0</v>
      </c>
      <c r="BB228" s="858">
        <f t="shared" si="227"/>
        <v>0</v>
      </c>
      <c r="BC228" s="858">
        <f t="shared" si="228"/>
        <v>0</v>
      </c>
      <c r="BD228" s="858">
        <f t="shared" si="229"/>
        <v>0</v>
      </c>
      <c r="BE228" s="858">
        <f t="shared" si="230"/>
        <v>0</v>
      </c>
      <c r="BF228" s="858">
        <f t="shared" si="231"/>
        <v>0</v>
      </c>
      <c r="BG228" s="858">
        <f t="shared" si="232"/>
        <v>0</v>
      </c>
      <c r="BH228" s="858">
        <f t="shared" si="233"/>
        <v>0</v>
      </c>
      <c r="BI228" s="858">
        <f t="shared" si="234"/>
        <v>0</v>
      </c>
      <c r="BJ228" s="858">
        <f t="shared" si="235"/>
        <v>0</v>
      </c>
      <c r="BK228" s="858">
        <f t="shared" si="236"/>
        <v>0</v>
      </c>
      <c r="BL228" s="214"/>
      <c r="BM228" s="214">
        <v>4</v>
      </c>
      <c r="BN228" s="214">
        <v>1</v>
      </c>
      <c r="BO228" s="214"/>
      <c r="BP228" s="214"/>
      <c r="BQ228" s="935"/>
      <c r="BR228" s="935"/>
      <c r="BS228" s="935"/>
      <c r="BT228" s="935"/>
      <c r="BU228" s="935"/>
      <c r="BV228" s="936"/>
      <c r="BW228" s="935"/>
      <c r="BX228" s="897"/>
      <c r="BY228" s="858"/>
      <c r="BZ228" s="916">
        <f t="shared" si="237"/>
        <v>0</v>
      </c>
      <c r="CB228" s="139">
        <v>2.5563738880900768</v>
      </c>
      <c r="CC228" s="858">
        <f t="shared" si="238"/>
        <v>0</v>
      </c>
      <c r="CD228" s="139">
        <f t="shared" si="239"/>
        <v>0</v>
      </c>
    </row>
    <row r="229" spans="1:82" ht="18" hidden="1" customHeight="1">
      <c r="A229" s="929" t="s">
        <v>29551</v>
      </c>
      <c r="B229" s="929" t="s">
        <v>29551</v>
      </c>
      <c r="C229" s="929" t="s">
        <v>32292</v>
      </c>
      <c r="D229" s="929"/>
      <c r="E229" s="123" t="s">
        <v>29552</v>
      </c>
      <c r="F229" s="138">
        <v>5</v>
      </c>
      <c r="G229" s="858">
        <f t="shared" si="214"/>
        <v>0</v>
      </c>
      <c r="H229" s="901">
        <v>90</v>
      </c>
      <c r="I229" s="641">
        <f t="shared" si="215"/>
        <v>0</v>
      </c>
      <c r="J229" s="125">
        <f t="shared" si="216"/>
        <v>90</v>
      </c>
      <c r="K229" s="139">
        <f t="shared" si="217"/>
        <v>0</v>
      </c>
      <c r="L229" s="170"/>
      <c r="M229" s="946"/>
      <c r="N229" s="946"/>
      <c r="O229" s="947"/>
      <c r="P229" s="948"/>
      <c r="Q229" s="949"/>
      <c r="R229" s="835"/>
      <c r="S229" s="950"/>
      <c r="T229" s="951"/>
      <c r="U229" s="952"/>
      <c r="V229" s="953"/>
      <c r="W229" s="954"/>
      <c r="X229" s="954"/>
      <c r="Y229" s="955"/>
      <c r="Z229" s="956"/>
      <c r="AA229" s="329"/>
      <c r="AB229" s="957"/>
      <c r="AC229" s="958"/>
      <c r="AD229" s="959"/>
      <c r="AE229" s="836"/>
      <c r="AL229" s="858">
        <f t="shared" si="218"/>
        <v>0</v>
      </c>
      <c r="AM229" s="858">
        <f t="shared" si="219"/>
        <v>0</v>
      </c>
      <c r="AN229" s="858">
        <f t="shared" si="220"/>
        <v>0</v>
      </c>
      <c r="AO229" s="858">
        <f t="shared" si="221"/>
        <v>0</v>
      </c>
      <c r="AP229" s="858">
        <f t="shared" si="222"/>
        <v>0</v>
      </c>
      <c r="AQ229" s="858">
        <f t="shared" si="223"/>
        <v>0</v>
      </c>
      <c r="AR229" s="858">
        <f t="shared" si="224"/>
        <v>0</v>
      </c>
      <c r="AS229" s="935"/>
      <c r="AT229" s="935"/>
      <c r="AU229" s="935"/>
      <c r="AV229" s="935"/>
      <c r="AW229" s="935">
        <v>5</v>
      </c>
      <c r="AX229" s="935"/>
      <c r="AY229" s="935"/>
      <c r="AZ229" s="858">
        <f t="shared" si="225"/>
        <v>0</v>
      </c>
      <c r="BA229" s="858">
        <f t="shared" si="226"/>
        <v>0</v>
      </c>
      <c r="BB229" s="858">
        <f t="shared" si="227"/>
        <v>0</v>
      </c>
      <c r="BC229" s="858">
        <f t="shared" si="228"/>
        <v>0</v>
      </c>
      <c r="BD229" s="858">
        <f t="shared" si="229"/>
        <v>0</v>
      </c>
      <c r="BE229" s="858">
        <f t="shared" si="230"/>
        <v>0</v>
      </c>
      <c r="BF229" s="858">
        <f t="shared" si="231"/>
        <v>0</v>
      </c>
      <c r="BG229" s="858">
        <f t="shared" si="232"/>
        <v>0</v>
      </c>
      <c r="BH229" s="858">
        <f t="shared" si="233"/>
        <v>0</v>
      </c>
      <c r="BI229" s="858">
        <f t="shared" si="234"/>
        <v>0</v>
      </c>
      <c r="BJ229" s="858">
        <f t="shared" si="235"/>
        <v>0</v>
      </c>
      <c r="BK229" s="858">
        <f t="shared" si="236"/>
        <v>0</v>
      </c>
      <c r="BL229" s="214"/>
      <c r="BM229" s="214"/>
      <c r="BN229" s="214"/>
      <c r="BO229" s="214">
        <v>1</v>
      </c>
      <c r="BP229" s="214">
        <v>4</v>
      </c>
      <c r="BQ229" s="935"/>
      <c r="BR229" s="935"/>
      <c r="BS229" s="935"/>
      <c r="BT229" s="935"/>
      <c r="BU229" s="935"/>
      <c r="BV229" s="936"/>
      <c r="BW229" s="935"/>
      <c r="BX229" s="897"/>
      <c r="BY229" s="858"/>
      <c r="BZ229" s="916">
        <f t="shared" si="237"/>
        <v>0</v>
      </c>
      <c r="CB229" s="139">
        <v>2.2947914437273713</v>
      </c>
      <c r="CC229" s="858">
        <f t="shared" si="238"/>
        <v>0</v>
      </c>
      <c r="CD229" s="139">
        <f t="shared" si="239"/>
        <v>0</v>
      </c>
    </row>
    <row r="230" spans="1:82" ht="18" hidden="1" customHeight="1">
      <c r="A230" s="929" t="s">
        <v>29553</v>
      </c>
      <c r="B230" s="929" t="s">
        <v>29553</v>
      </c>
      <c r="C230" s="929" t="s">
        <v>32293</v>
      </c>
      <c r="D230" s="929"/>
      <c r="E230" s="123" t="s">
        <v>32222</v>
      </c>
      <c r="F230" s="138">
        <v>5</v>
      </c>
      <c r="G230" s="858">
        <f t="shared" si="214"/>
        <v>0</v>
      </c>
      <c r="H230" s="901">
        <v>130</v>
      </c>
      <c r="I230" s="641">
        <f t="shared" si="215"/>
        <v>0</v>
      </c>
      <c r="J230" s="125">
        <f t="shared" si="216"/>
        <v>130</v>
      </c>
      <c r="K230" s="139">
        <f t="shared" si="217"/>
        <v>0</v>
      </c>
      <c r="L230" s="170"/>
      <c r="M230" s="946"/>
      <c r="N230" s="946"/>
      <c r="O230" s="947"/>
      <c r="P230" s="948"/>
      <c r="Q230" s="949"/>
      <c r="R230" s="835"/>
      <c r="S230" s="950"/>
      <c r="T230" s="951"/>
      <c r="U230" s="952"/>
      <c r="V230" s="953"/>
      <c r="W230" s="954"/>
      <c r="X230" s="954"/>
      <c r="Y230" s="955"/>
      <c r="Z230" s="956"/>
      <c r="AA230" s="329"/>
      <c r="AB230" s="957"/>
      <c r="AC230" s="958"/>
      <c r="AD230" s="959"/>
      <c r="AE230" s="836"/>
      <c r="AL230" s="858">
        <f t="shared" si="218"/>
        <v>0</v>
      </c>
      <c r="AM230" s="858">
        <f t="shared" si="219"/>
        <v>0</v>
      </c>
      <c r="AN230" s="858">
        <f t="shared" si="220"/>
        <v>0</v>
      </c>
      <c r="AO230" s="858">
        <f t="shared" si="221"/>
        <v>0</v>
      </c>
      <c r="AP230" s="858">
        <f t="shared" si="222"/>
        <v>0</v>
      </c>
      <c r="AQ230" s="858">
        <f t="shared" si="223"/>
        <v>0</v>
      </c>
      <c r="AR230" s="858">
        <f t="shared" si="224"/>
        <v>0</v>
      </c>
      <c r="AS230" s="935"/>
      <c r="AT230" s="935"/>
      <c r="AU230" s="935"/>
      <c r="AV230" s="935"/>
      <c r="AW230" s="935">
        <v>5</v>
      </c>
      <c r="AX230" s="935"/>
      <c r="AY230" s="935"/>
      <c r="AZ230" s="858">
        <f t="shared" si="225"/>
        <v>0</v>
      </c>
      <c r="BA230" s="858">
        <f t="shared" si="226"/>
        <v>0</v>
      </c>
      <c r="BB230" s="858">
        <f t="shared" si="227"/>
        <v>0</v>
      </c>
      <c r="BC230" s="858">
        <f t="shared" si="228"/>
        <v>0</v>
      </c>
      <c r="BD230" s="858">
        <f t="shared" si="229"/>
        <v>0</v>
      </c>
      <c r="BE230" s="858">
        <f t="shared" si="230"/>
        <v>0</v>
      </c>
      <c r="BF230" s="858">
        <f t="shared" si="231"/>
        <v>0</v>
      </c>
      <c r="BG230" s="858">
        <f t="shared" si="232"/>
        <v>0</v>
      </c>
      <c r="BH230" s="858">
        <f t="shared" si="233"/>
        <v>0</v>
      </c>
      <c r="BI230" s="858">
        <f t="shared" si="234"/>
        <v>0</v>
      </c>
      <c r="BJ230" s="858">
        <f t="shared" si="235"/>
        <v>0</v>
      </c>
      <c r="BK230" s="858">
        <f t="shared" si="236"/>
        <v>0</v>
      </c>
      <c r="BL230" s="214"/>
      <c r="BM230" s="214"/>
      <c r="BN230" s="214"/>
      <c r="BO230" s="214">
        <v>4</v>
      </c>
      <c r="BP230" s="214">
        <v>1</v>
      </c>
      <c r="BQ230" s="935"/>
      <c r="BR230" s="935"/>
      <c r="BS230" s="935"/>
      <c r="BT230" s="935"/>
      <c r="BU230" s="935"/>
      <c r="BV230" s="936"/>
      <c r="BW230" s="935"/>
      <c r="BX230" s="897"/>
      <c r="BY230" s="858"/>
      <c r="BZ230" s="916">
        <f t="shared" si="237"/>
        <v>0</v>
      </c>
      <c r="CB230" s="139">
        <v>3.8642861099036043</v>
      </c>
      <c r="CC230" s="858">
        <f t="shared" si="238"/>
        <v>0</v>
      </c>
      <c r="CD230" s="139">
        <f t="shared" si="239"/>
        <v>0</v>
      </c>
    </row>
    <row r="231" spans="1:82" ht="18" hidden="1" customHeight="1">
      <c r="A231" s="929" t="s">
        <v>29557</v>
      </c>
      <c r="B231" s="929" t="s">
        <v>29557</v>
      </c>
      <c r="C231" s="929" t="s">
        <v>32294</v>
      </c>
      <c r="D231" s="929"/>
      <c r="E231" s="123" t="s">
        <v>32225</v>
      </c>
      <c r="F231" s="138">
        <v>5</v>
      </c>
      <c r="G231" s="858">
        <f t="shared" si="214"/>
        <v>0</v>
      </c>
      <c r="H231" s="901">
        <v>90</v>
      </c>
      <c r="I231" s="641">
        <f t="shared" si="215"/>
        <v>0</v>
      </c>
      <c r="J231" s="125">
        <f t="shared" si="216"/>
        <v>90</v>
      </c>
      <c r="K231" s="139">
        <f t="shared" si="217"/>
        <v>0</v>
      </c>
      <c r="L231" s="170"/>
      <c r="M231" s="946"/>
      <c r="N231" s="946"/>
      <c r="O231" s="947"/>
      <c r="P231" s="948"/>
      <c r="Q231" s="949"/>
      <c r="R231" s="835"/>
      <c r="S231" s="950"/>
      <c r="T231" s="951"/>
      <c r="U231" s="952"/>
      <c r="V231" s="953"/>
      <c r="W231" s="954"/>
      <c r="X231" s="954"/>
      <c r="Y231" s="955"/>
      <c r="Z231" s="956"/>
      <c r="AA231" s="329"/>
      <c r="AB231" s="957"/>
      <c r="AC231" s="958"/>
      <c r="AD231" s="959"/>
      <c r="AE231" s="836"/>
      <c r="AL231" s="858">
        <f t="shared" si="218"/>
        <v>0</v>
      </c>
      <c r="AM231" s="858">
        <f t="shared" si="219"/>
        <v>0</v>
      </c>
      <c r="AN231" s="858">
        <f t="shared" si="220"/>
        <v>0</v>
      </c>
      <c r="AO231" s="858">
        <f t="shared" si="221"/>
        <v>0</v>
      </c>
      <c r="AP231" s="858">
        <f t="shared" si="222"/>
        <v>0</v>
      </c>
      <c r="AQ231" s="858">
        <f t="shared" si="223"/>
        <v>0</v>
      </c>
      <c r="AR231" s="858">
        <f t="shared" si="224"/>
        <v>0</v>
      </c>
      <c r="AS231" s="935"/>
      <c r="AT231" s="935"/>
      <c r="AU231" s="935"/>
      <c r="AV231" s="935"/>
      <c r="AW231" s="935">
        <v>5</v>
      </c>
      <c r="AX231" s="935"/>
      <c r="AY231" s="935"/>
      <c r="AZ231" s="858">
        <f t="shared" si="225"/>
        <v>0</v>
      </c>
      <c r="BA231" s="858">
        <f t="shared" si="226"/>
        <v>0</v>
      </c>
      <c r="BB231" s="858">
        <f t="shared" si="227"/>
        <v>0</v>
      </c>
      <c r="BC231" s="858">
        <f t="shared" si="228"/>
        <v>0</v>
      </c>
      <c r="BD231" s="858">
        <f t="shared" si="229"/>
        <v>0</v>
      </c>
      <c r="BE231" s="858">
        <f t="shared" si="230"/>
        <v>0</v>
      </c>
      <c r="BF231" s="858">
        <f t="shared" si="231"/>
        <v>0</v>
      </c>
      <c r="BG231" s="858">
        <f t="shared" si="232"/>
        <v>0</v>
      </c>
      <c r="BH231" s="858">
        <f t="shared" si="233"/>
        <v>0</v>
      </c>
      <c r="BI231" s="858">
        <f t="shared" si="234"/>
        <v>0</v>
      </c>
      <c r="BJ231" s="858">
        <f t="shared" si="235"/>
        <v>0</v>
      </c>
      <c r="BK231" s="858">
        <f t="shared" si="236"/>
        <v>0</v>
      </c>
      <c r="BL231" s="214"/>
      <c r="BM231" s="214">
        <v>5</v>
      </c>
      <c r="BN231" s="214"/>
      <c r="BO231" s="935"/>
      <c r="BP231" s="935"/>
      <c r="BQ231" s="935"/>
      <c r="BR231" s="935"/>
      <c r="BS231" s="935"/>
      <c r="BT231" s="935"/>
      <c r="BU231" s="935"/>
      <c r="BV231" s="936"/>
      <c r="BW231" s="935"/>
      <c r="BX231" s="897"/>
      <c r="BY231" s="858"/>
      <c r="BZ231" s="916">
        <f t="shared" si="237"/>
        <v>0</v>
      </c>
      <c r="CB231" s="139">
        <v>2.89</v>
      </c>
      <c r="CC231" s="858">
        <f t="shared" si="238"/>
        <v>0</v>
      </c>
      <c r="CD231" s="139">
        <f t="shared" si="239"/>
        <v>0</v>
      </c>
    </row>
    <row r="232" spans="1:82" ht="18" hidden="1" customHeight="1">
      <c r="A232" s="929" t="s">
        <v>29559</v>
      </c>
      <c r="B232" s="929" t="s">
        <v>29559</v>
      </c>
      <c r="C232" s="929" t="s">
        <v>32295</v>
      </c>
      <c r="D232" s="929"/>
      <c r="E232" s="123" t="s">
        <v>32228</v>
      </c>
      <c r="F232" s="138">
        <v>5</v>
      </c>
      <c r="G232" s="858">
        <f t="shared" si="214"/>
        <v>0</v>
      </c>
      <c r="H232" s="901">
        <v>90</v>
      </c>
      <c r="I232" s="641">
        <f t="shared" si="215"/>
        <v>0</v>
      </c>
      <c r="J232" s="125">
        <f t="shared" si="216"/>
        <v>90</v>
      </c>
      <c r="K232" s="139">
        <f t="shared" si="217"/>
        <v>0</v>
      </c>
      <c r="L232" s="170"/>
      <c r="M232" s="946"/>
      <c r="N232" s="946"/>
      <c r="O232" s="947"/>
      <c r="P232" s="948"/>
      <c r="Q232" s="949"/>
      <c r="R232" s="835"/>
      <c r="S232" s="950"/>
      <c r="T232" s="951"/>
      <c r="U232" s="952"/>
      <c r="V232" s="953"/>
      <c r="W232" s="954"/>
      <c r="X232" s="954"/>
      <c r="Y232" s="955"/>
      <c r="Z232" s="956"/>
      <c r="AA232" s="329"/>
      <c r="AB232" s="957"/>
      <c r="AC232" s="958"/>
      <c r="AD232" s="959"/>
      <c r="AE232" s="836"/>
      <c r="AL232" s="858">
        <f t="shared" si="218"/>
        <v>0</v>
      </c>
      <c r="AM232" s="858">
        <f t="shared" si="219"/>
        <v>0</v>
      </c>
      <c r="AN232" s="858">
        <f t="shared" si="220"/>
        <v>0</v>
      </c>
      <c r="AO232" s="858">
        <f t="shared" si="221"/>
        <v>0</v>
      </c>
      <c r="AP232" s="858">
        <f t="shared" si="222"/>
        <v>0</v>
      </c>
      <c r="AQ232" s="858">
        <f t="shared" si="223"/>
        <v>0</v>
      </c>
      <c r="AR232" s="858">
        <f t="shared" si="224"/>
        <v>0</v>
      </c>
      <c r="AS232" s="935"/>
      <c r="AT232" s="935"/>
      <c r="AU232" s="935"/>
      <c r="AV232" s="935"/>
      <c r="AW232" s="935">
        <v>5</v>
      </c>
      <c r="AX232" s="935"/>
      <c r="AY232" s="935"/>
      <c r="AZ232" s="858">
        <f t="shared" si="225"/>
        <v>0</v>
      </c>
      <c r="BA232" s="858">
        <f t="shared" si="226"/>
        <v>0</v>
      </c>
      <c r="BB232" s="858">
        <f t="shared" si="227"/>
        <v>0</v>
      </c>
      <c r="BC232" s="858">
        <f t="shared" si="228"/>
        <v>0</v>
      </c>
      <c r="BD232" s="858">
        <f t="shared" si="229"/>
        <v>0</v>
      </c>
      <c r="BE232" s="858">
        <f t="shared" si="230"/>
        <v>0</v>
      </c>
      <c r="BF232" s="858">
        <f t="shared" si="231"/>
        <v>0</v>
      </c>
      <c r="BG232" s="858">
        <f t="shared" si="232"/>
        <v>0</v>
      </c>
      <c r="BH232" s="858">
        <f t="shared" si="233"/>
        <v>0</v>
      </c>
      <c r="BI232" s="858">
        <f t="shared" si="234"/>
        <v>0</v>
      </c>
      <c r="BJ232" s="858">
        <f t="shared" si="235"/>
        <v>0</v>
      </c>
      <c r="BK232" s="858">
        <f t="shared" si="236"/>
        <v>0</v>
      </c>
      <c r="BL232" s="214">
        <v>1</v>
      </c>
      <c r="BM232" s="214">
        <v>4</v>
      </c>
      <c r="BN232" s="214"/>
      <c r="BO232" s="935"/>
      <c r="BP232" s="935"/>
      <c r="BQ232" s="935"/>
      <c r="BR232" s="935"/>
      <c r="BS232" s="935"/>
      <c r="BT232" s="935"/>
      <c r="BU232" s="935"/>
      <c r="BV232" s="936"/>
      <c r="BW232" s="935"/>
      <c r="BX232" s="897"/>
      <c r="BY232" s="858"/>
      <c r="BZ232" s="916">
        <f t="shared" si="237"/>
        <v>0</v>
      </c>
      <c r="CB232" s="139">
        <v>2.99</v>
      </c>
      <c r="CC232" s="858">
        <f t="shared" si="238"/>
        <v>0</v>
      </c>
      <c r="CD232" s="139">
        <f t="shared" si="239"/>
        <v>0</v>
      </c>
    </row>
    <row r="233" spans="1:82" ht="18" hidden="1" customHeight="1">
      <c r="A233" s="929" t="s">
        <v>29561</v>
      </c>
      <c r="B233" s="929" t="s">
        <v>29561</v>
      </c>
      <c r="C233" s="929" t="s">
        <v>32296</v>
      </c>
      <c r="D233" s="929"/>
      <c r="E233" s="123" t="s">
        <v>32231</v>
      </c>
      <c r="F233" s="138">
        <v>5</v>
      </c>
      <c r="G233" s="858">
        <f t="shared" si="214"/>
        <v>0</v>
      </c>
      <c r="H233" s="901">
        <v>130</v>
      </c>
      <c r="I233" s="641">
        <f t="shared" si="215"/>
        <v>0</v>
      </c>
      <c r="J233" s="125">
        <f t="shared" si="216"/>
        <v>130</v>
      </c>
      <c r="K233" s="139">
        <f t="shared" si="217"/>
        <v>0</v>
      </c>
      <c r="L233" s="170"/>
      <c r="M233" s="946"/>
      <c r="N233" s="946"/>
      <c r="O233" s="947"/>
      <c r="P233" s="948"/>
      <c r="Q233" s="949"/>
      <c r="R233" s="835"/>
      <c r="S233" s="950"/>
      <c r="T233" s="951"/>
      <c r="U233" s="952"/>
      <c r="V233" s="953"/>
      <c r="W233" s="954"/>
      <c r="X233" s="954"/>
      <c r="Y233" s="955"/>
      <c r="Z233" s="956"/>
      <c r="AA233" s="329"/>
      <c r="AB233" s="957"/>
      <c r="AC233" s="958"/>
      <c r="AD233" s="959"/>
      <c r="AE233" s="836"/>
      <c r="AL233" s="858">
        <f t="shared" si="218"/>
        <v>0</v>
      </c>
      <c r="AM233" s="858">
        <f t="shared" si="219"/>
        <v>0</v>
      </c>
      <c r="AN233" s="858">
        <f t="shared" si="220"/>
        <v>0</v>
      </c>
      <c r="AO233" s="858">
        <f t="shared" si="221"/>
        <v>0</v>
      </c>
      <c r="AP233" s="858">
        <f t="shared" si="222"/>
        <v>0</v>
      </c>
      <c r="AQ233" s="858">
        <f t="shared" si="223"/>
        <v>0</v>
      </c>
      <c r="AR233" s="858">
        <f t="shared" si="224"/>
        <v>0</v>
      </c>
      <c r="AS233" s="935"/>
      <c r="AT233" s="935"/>
      <c r="AU233" s="935"/>
      <c r="AV233" s="935"/>
      <c r="AW233" s="935"/>
      <c r="AX233" s="935">
        <v>5</v>
      </c>
      <c r="AY233" s="935"/>
      <c r="AZ233" s="858">
        <f t="shared" si="225"/>
        <v>0</v>
      </c>
      <c r="BA233" s="858">
        <f t="shared" si="226"/>
        <v>0</v>
      </c>
      <c r="BB233" s="858">
        <f t="shared" si="227"/>
        <v>0</v>
      </c>
      <c r="BC233" s="858">
        <f t="shared" si="228"/>
        <v>0</v>
      </c>
      <c r="BD233" s="858">
        <f t="shared" si="229"/>
        <v>0</v>
      </c>
      <c r="BE233" s="858">
        <f t="shared" si="230"/>
        <v>0</v>
      </c>
      <c r="BF233" s="858">
        <f t="shared" si="231"/>
        <v>0</v>
      </c>
      <c r="BG233" s="858">
        <f t="shared" si="232"/>
        <v>0</v>
      </c>
      <c r="BH233" s="858">
        <f t="shared" si="233"/>
        <v>0</v>
      </c>
      <c r="BI233" s="858">
        <f t="shared" si="234"/>
        <v>0</v>
      </c>
      <c r="BJ233" s="858">
        <f t="shared" si="235"/>
        <v>0</v>
      </c>
      <c r="BK233" s="858">
        <f t="shared" si="236"/>
        <v>0</v>
      </c>
      <c r="BL233" s="214"/>
      <c r="BM233" s="214">
        <v>1</v>
      </c>
      <c r="BN233" s="214">
        <v>4</v>
      </c>
      <c r="BO233" s="935"/>
      <c r="BP233" s="935"/>
      <c r="BQ233" s="935"/>
      <c r="BR233" s="935"/>
      <c r="BS233" s="935"/>
      <c r="BT233" s="935"/>
      <c r="BU233" s="935"/>
      <c r="BV233" s="936"/>
      <c r="BW233" s="935"/>
      <c r="BX233" s="897"/>
      <c r="BY233" s="858"/>
      <c r="BZ233" s="916">
        <f t="shared" si="237"/>
        <v>0</v>
      </c>
      <c r="CB233" s="139">
        <v>4.26</v>
      </c>
      <c r="CC233" s="858">
        <f t="shared" si="238"/>
        <v>0</v>
      </c>
      <c r="CD233" s="139">
        <f t="shared" si="239"/>
        <v>0</v>
      </c>
    </row>
    <row r="234" spans="1:82" ht="18" hidden="1" customHeight="1">
      <c r="A234" s="929" t="s">
        <v>29563</v>
      </c>
      <c r="B234" s="929" t="s">
        <v>29563</v>
      </c>
      <c r="C234" s="929" t="s">
        <v>32297</v>
      </c>
      <c r="D234" s="929"/>
      <c r="E234" s="123" t="s">
        <v>32234</v>
      </c>
      <c r="F234" s="138">
        <v>5</v>
      </c>
      <c r="G234" s="858">
        <f t="shared" si="214"/>
        <v>0</v>
      </c>
      <c r="H234" s="901">
        <v>130</v>
      </c>
      <c r="I234" s="641">
        <f t="shared" si="215"/>
        <v>0</v>
      </c>
      <c r="J234" s="125">
        <f t="shared" si="216"/>
        <v>130</v>
      </c>
      <c r="K234" s="139">
        <f t="shared" si="217"/>
        <v>0</v>
      </c>
      <c r="L234" s="170"/>
      <c r="M234" s="946"/>
      <c r="N234" s="946"/>
      <c r="O234" s="947"/>
      <c r="P234" s="948"/>
      <c r="Q234" s="949"/>
      <c r="R234" s="835"/>
      <c r="S234" s="950"/>
      <c r="T234" s="951"/>
      <c r="U234" s="952"/>
      <c r="V234" s="953"/>
      <c r="W234" s="954"/>
      <c r="X234" s="954"/>
      <c r="Y234" s="955"/>
      <c r="Z234" s="956"/>
      <c r="AA234" s="329"/>
      <c r="AB234" s="957"/>
      <c r="AC234" s="958"/>
      <c r="AD234" s="959"/>
      <c r="AE234" s="836"/>
      <c r="AL234" s="858">
        <f t="shared" si="218"/>
        <v>0</v>
      </c>
      <c r="AM234" s="858">
        <f t="shared" si="219"/>
        <v>0</v>
      </c>
      <c r="AN234" s="858">
        <f t="shared" si="220"/>
        <v>0</v>
      </c>
      <c r="AO234" s="858">
        <f t="shared" si="221"/>
        <v>0</v>
      </c>
      <c r="AP234" s="858">
        <f t="shared" si="222"/>
        <v>0</v>
      </c>
      <c r="AQ234" s="858">
        <f t="shared" si="223"/>
        <v>0</v>
      </c>
      <c r="AR234" s="858">
        <f t="shared" si="224"/>
        <v>0</v>
      </c>
      <c r="AS234" s="935"/>
      <c r="AT234" s="935"/>
      <c r="AU234" s="935"/>
      <c r="AV234" s="935"/>
      <c r="AW234" s="935"/>
      <c r="AX234" s="935">
        <v>5</v>
      </c>
      <c r="AY234" s="935"/>
      <c r="AZ234" s="858">
        <f t="shared" si="225"/>
        <v>0</v>
      </c>
      <c r="BA234" s="858">
        <f t="shared" si="226"/>
        <v>0</v>
      </c>
      <c r="BB234" s="858">
        <f t="shared" si="227"/>
        <v>0</v>
      </c>
      <c r="BC234" s="858">
        <f t="shared" si="228"/>
        <v>0</v>
      </c>
      <c r="BD234" s="858">
        <f t="shared" si="229"/>
        <v>0</v>
      </c>
      <c r="BE234" s="858">
        <f t="shared" si="230"/>
        <v>0</v>
      </c>
      <c r="BF234" s="858">
        <f t="shared" si="231"/>
        <v>0</v>
      </c>
      <c r="BG234" s="858">
        <f t="shared" si="232"/>
        <v>0</v>
      </c>
      <c r="BH234" s="858">
        <f t="shared" si="233"/>
        <v>0</v>
      </c>
      <c r="BI234" s="858">
        <f t="shared" si="234"/>
        <v>0</v>
      </c>
      <c r="BJ234" s="858">
        <f t="shared" si="235"/>
        <v>0</v>
      </c>
      <c r="BK234" s="858">
        <f t="shared" si="236"/>
        <v>0</v>
      </c>
      <c r="BL234" s="214"/>
      <c r="BM234" s="214">
        <v>3</v>
      </c>
      <c r="BN234" s="214">
        <v>2</v>
      </c>
      <c r="BO234" s="935"/>
      <c r="BP234" s="935"/>
      <c r="BQ234" s="935"/>
      <c r="BR234" s="935"/>
      <c r="BS234" s="935"/>
      <c r="BT234" s="935"/>
      <c r="BU234" s="935"/>
      <c r="BV234" s="936"/>
      <c r="BW234" s="935"/>
      <c r="BX234" s="897"/>
      <c r="BY234" s="858"/>
      <c r="BZ234" s="916">
        <f t="shared" si="237"/>
        <v>0</v>
      </c>
      <c r="CB234" s="139">
        <v>4.37</v>
      </c>
      <c r="CC234" s="858">
        <f t="shared" si="238"/>
        <v>0</v>
      </c>
      <c r="CD234" s="139">
        <f t="shared" si="239"/>
        <v>0</v>
      </c>
    </row>
    <row r="235" spans="1:82" ht="18" hidden="1" customHeight="1">
      <c r="A235" s="929" t="s">
        <v>29565</v>
      </c>
      <c r="B235" s="929" t="s">
        <v>29565</v>
      </c>
      <c r="C235" s="929" t="s">
        <v>32298</v>
      </c>
      <c r="D235" s="929"/>
      <c r="E235" s="123" t="s">
        <v>32237</v>
      </c>
      <c r="F235" s="138">
        <v>5</v>
      </c>
      <c r="G235" s="858">
        <f t="shared" si="214"/>
        <v>0</v>
      </c>
      <c r="H235" s="901">
        <v>80</v>
      </c>
      <c r="I235" s="641">
        <f t="shared" si="215"/>
        <v>0</v>
      </c>
      <c r="J235" s="125">
        <f t="shared" si="216"/>
        <v>80</v>
      </c>
      <c r="K235" s="139">
        <f t="shared" si="217"/>
        <v>0</v>
      </c>
      <c r="L235" s="170"/>
      <c r="M235" s="946"/>
      <c r="N235" s="946"/>
      <c r="O235" s="947"/>
      <c r="P235" s="948"/>
      <c r="Q235" s="949"/>
      <c r="R235" s="835"/>
      <c r="S235" s="950"/>
      <c r="T235" s="951"/>
      <c r="U235" s="952"/>
      <c r="V235" s="953"/>
      <c r="W235" s="954"/>
      <c r="X235" s="954"/>
      <c r="Y235" s="955"/>
      <c r="Z235" s="956"/>
      <c r="AA235" s="329"/>
      <c r="AB235" s="957"/>
      <c r="AC235" s="958"/>
      <c r="AD235" s="959"/>
      <c r="AE235" s="836"/>
      <c r="AL235" s="858">
        <f t="shared" si="218"/>
        <v>0</v>
      </c>
      <c r="AM235" s="858">
        <f t="shared" si="219"/>
        <v>0</v>
      </c>
      <c r="AN235" s="858">
        <f t="shared" si="220"/>
        <v>0</v>
      </c>
      <c r="AO235" s="858">
        <f t="shared" si="221"/>
        <v>0</v>
      </c>
      <c r="AP235" s="858">
        <f t="shared" si="222"/>
        <v>0</v>
      </c>
      <c r="AQ235" s="858">
        <f t="shared" si="223"/>
        <v>0</v>
      </c>
      <c r="AR235" s="858">
        <f t="shared" si="224"/>
        <v>0</v>
      </c>
      <c r="AS235" s="935"/>
      <c r="AT235" s="935"/>
      <c r="AU235" s="935"/>
      <c r="AV235" s="935"/>
      <c r="AW235" s="935">
        <v>5</v>
      </c>
      <c r="AX235" s="935"/>
      <c r="AY235" s="935"/>
      <c r="AZ235" s="858">
        <f t="shared" si="225"/>
        <v>0</v>
      </c>
      <c r="BA235" s="858">
        <f t="shared" si="226"/>
        <v>0</v>
      </c>
      <c r="BB235" s="858">
        <f t="shared" si="227"/>
        <v>0</v>
      </c>
      <c r="BC235" s="858">
        <f t="shared" si="228"/>
        <v>0</v>
      </c>
      <c r="BD235" s="858">
        <f t="shared" si="229"/>
        <v>0</v>
      </c>
      <c r="BE235" s="858">
        <f t="shared" si="230"/>
        <v>0</v>
      </c>
      <c r="BF235" s="858">
        <f t="shared" si="231"/>
        <v>0</v>
      </c>
      <c r="BG235" s="858">
        <f t="shared" si="232"/>
        <v>0</v>
      </c>
      <c r="BH235" s="858">
        <f t="shared" si="233"/>
        <v>0</v>
      </c>
      <c r="BI235" s="858">
        <f t="shared" si="234"/>
        <v>0</v>
      </c>
      <c r="BJ235" s="858">
        <f t="shared" si="235"/>
        <v>0</v>
      </c>
      <c r="BK235" s="858">
        <f t="shared" si="236"/>
        <v>0</v>
      </c>
      <c r="BL235" s="214"/>
      <c r="BM235" s="214">
        <v>4</v>
      </c>
      <c r="BN235" s="214">
        <v>1</v>
      </c>
      <c r="BO235" s="935"/>
      <c r="BP235" s="935"/>
      <c r="BQ235" s="935"/>
      <c r="BR235" s="935"/>
      <c r="BS235" s="935"/>
      <c r="BT235" s="935"/>
      <c r="BU235" s="935"/>
      <c r="BV235" s="936"/>
      <c r="BW235" s="935"/>
      <c r="BX235" s="897"/>
      <c r="BY235" s="858"/>
      <c r="BZ235" s="916">
        <f t="shared" si="237"/>
        <v>0</v>
      </c>
      <c r="CB235" s="139">
        <v>2.58</v>
      </c>
      <c r="CC235" s="858">
        <f t="shared" si="238"/>
        <v>0</v>
      </c>
      <c r="CD235" s="139">
        <f t="shared" si="239"/>
        <v>0</v>
      </c>
    </row>
    <row r="236" spans="1:82" ht="18" hidden="1" customHeight="1">
      <c r="A236" s="939" t="s">
        <v>29566</v>
      </c>
      <c r="B236" s="939" t="s">
        <v>29566</v>
      </c>
      <c r="C236" s="939" t="s">
        <v>32299</v>
      </c>
      <c r="D236" s="939"/>
      <c r="E236" s="123" t="s">
        <v>32240</v>
      </c>
      <c r="F236" s="138">
        <v>5</v>
      </c>
      <c r="G236" s="858">
        <f t="shared" si="214"/>
        <v>0</v>
      </c>
      <c r="H236" s="901">
        <v>75</v>
      </c>
      <c r="I236" s="641">
        <f t="shared" si="215"/>
        <v>0</v>
      </c>
      <c r="J236" s="125">
        <f t="shared" si="216"/>
        <v>75</v>
      </c>
      <c r="K236" s="139">
        <f t="shared" si="217"/>
        <v>0</v>
      </c>
      <c r="L236" s="170"/>
      <c r="M236" s="946"/>
      <c r="N236" s="946"/>
      <c r="O236" s="947"/>
      <c r="P236" s="948"/>
      <c r="Q236" s="949"/>
      <c r="R236" s="835"/>
      <c r="S236" s="950"/>
      <c r="T236" s="951"/>
      <c r="U236" s="952"/>
      <c r="V236" s="953"/>
      <c r="W236" s="954"/>
      <c r="X236" s="954"/>
      <c r="Y236" s="955"/>
      <c r="Z236" s="956"/>
      <c r="AA236" s="329"/>
      <c r="AB236" s="957"/>
      <c r="AC236" s="958"/>
      <c r="AD236" s="959"/>
      <c r="AE236" s="836"/>
      <c r="AL236" s="858">
        <f t="shared" si="218"/>
        <v>0</v>
      </c>
      <c r="AM236" s="858">
        <f t="shared" si="219"/>
        <v>0</v>
      </c>
      <c r="AN236" s="858">
        <f t="shared" si="220"/>
        <v>0</v>
      </c>
      <c r="AO236" s="858">
        <f t="shared" si="221"/>
        <v>0</v>
      </c>
      <c r="AP236" s="858">
        <f t="shared" si="222"/>
        <v>0</v>
      </c>
      <c r="AQ236" s="858">
        <f t="shared" si="223"/>
        <v>0</v>
      </c>
      <c r="AR236" s="858">
        <f t="shared" si="224"/>
        <v>0</v>
      </c>
      <c r="AS236" s="935"/>
      <c r="AT236" s="935"/>
      <c r="AU236" s="935"/>
      <c r="AV236" s="935"/>
      <c r="AW236" s="935">
        <v>5</v>
      </c>
      <c r="AX236" s="935"/>
      <c r="AY236" s="935"/>
      <c r="AZ236" s="858">
        <f t="shared" si="225"/>
        <v>0</v>
      </c>
      <c r="BA236" s="858">
        <f t="shared" si="226"/>
        <v>0</v>
      </c>
      <c r="BB236" s="858">
        <f t="shared" si="227"/>
        <v>0</v>
      </c>
      <c r="BC236" s="858">
        <f t="shared" si="228"/>
        <v>0</v>
      </c>
      <c r="BD236" s="858">
        <f t="shared" si="229"/>
        <v>0</v>
      </c>
      <c r="BE236" s="858">
        <f t="shared" si="230"/>
        <v>0</v>
      </c>
      <c r="BF236" s="858">
        <f t="shared" si="231"/>
        <v>0</v>
      </c>
      <c r="BG236" s="858">
        <f t="shared" si="232"/>
        <v>0</v>
      </c>
      <c r="BH236" s="858">
        <f t="shared" si="233"/>
        <v>0</v>
      </c>
      <c r="BI236" s="858">
        <f t="shared" si="234"/>
        <v>0</v>
      </c>
      <c r="BJ236" s="858">
        <f t="shared" si="235"/>
        <v>0</v>
      </c>
      <c r="BK236" s="858">
        <f t="shared" si="236"/>
        <v>0</v>
      </c>
      <c r="BL236" s="218"/>
      <c r="BM236" s="218">
        <v>5</v>
      </c>
      <c r="BN236" s="218"/>
      <c r="BO236" s="935"/>
      <c r="BP236" s="935"/>
      <c r="BQ236" s="935"/>
      <c r="BR236" s="935"/>
      <c r="BS236" s="935"/>
      <c r="BT236" s="935"/>
      <c r="BU236" s="935"/>
      <c r="BV236" s="936"/>
      <c r="BW236" s="935"/>
      <c r="BX236" s="897"/>
      <c r="BY236" s="858"/>
      <c r="BZ236" s="916">
        <f t="shared" si="237"/>
        <v>0</v>
      </c>
      <c r="CB236" s="139">
        <v>2.34</v>
      </c>
      <c r="CC236" s="858">
        <f t="shared" si="238"/>
        <v>0</v>
      </c>
      <c r="CD236" s="139">
        <f t="shared" si="239"/>
        <v>0</v>
      </c>
    </row>
    <row r="237" spans="1:82" ht="49.5" hidden="1" customHeight="1">
      <c r="A237" s="891" t="s">
        <v>0</v>
      </c>
      <c r="B237" s="891" t="s">
        <v>28839</v>
      </c>
      <c r="C237" s="891" t="s">
        <v>32261</v>
      </c>
      <c r="D237" s="891"/>
      <c r="E237" s="141" t="s">
        <v>32300</v>
      </c>
      <c r="F237" s="115"/>
      <c r="G237" s="92"/>
      <c r="H237" s="116"/>
      <c r="I237" s="837"/>
      <c r="J237" s="116"/>
      <c r="K237" s="117"/>
      <c r="L237" s="92"/>
      <c r="M237" s="301"/>
      <c r="N237" s="301"/>
      <c r="O237" s="301"/>
      <c r="P237" s="301"/>
      <c r="Q237" s="302"/>
      <c r="R237" s="301"/>
      <c r="S237" s="301"/>
      <c r="T237" s="301"/>
      <c r="U237" s="301"/>
      <c r="V237" s="301"/>
      <c r="W237" s="301"/>
      <c r="X237" s="301"/>
      <c r="Y237"/>
      <c r="Z237"/>
      <c r="AA237"/>
      <c r="AB237"/>
      <c r="AC237"/>
      <c r="AD237"/>
      <c r="AE237" s="843"/>
      <c r="AL237" s="119" t="s">
        <v>28778</v>
      </c>
      <c r="AM237" s="119" t="s">
        <v>28779</v>
      </c>
      <c r="AN237" s="119" t="s">
        <v>28780</v>
      </c>
      <c r="AO237" s="119" t="s">
        <v>28781</v>
      </c>
      <c r="AP237" s="119" t="s">
        <v>28782</v>
      </c>
      <c r="AQ237" s="119" t="s">
        <v>28783</v>
      </c>
      <c r="AR237" s="931" t="s">
        <v>28784</v>
      </c>
      <c r="AS237" s="159" t="s">
        <v>28778</v>
      </c>
      <c r="AT237" s="159" t="s">
        <v>28779</v>
      </c>
      <c r="AU237" s="159" t="s">
        <v>28780</v>
      </c>
      <c r="AV237" s="159" t="s">
        <v>28781</v>
      </c>
      <c r="AW237" s="159" t="s">
        <v>28782</v>
      </c>
      <c r="AX237" s="159" t="s">
        <v>28783</v>
      </c>
      <c r="AY237" s="159" t="s">
        <v>28784</v>
      </c>
      <c r="AZ237" s="932" t="s">
        <v>28787</v>
      </c>
      <c r="BA237" s="119" t="s">
        <v>28788</v>
      </c>
      <c r="BB237" s="119" t="s">
        <v>28789</v>
      </c>
      <c r="BC237" s="119" t="s">
        <v>28790</v>
      </c>
      <c r="BD237" s="119" t="s">
        <v>28791</v>
      </c>
      <c r="BE237" s="119" t="s">
        <v>28792</v>
      </c>
      <c r="BF237" s="119" t="s">
        <v>28793</v>
      </c>
      <c r="BG237" s="119" t="s">
        <v>28794</v>
      </c>
      <c r="BH237" s="119" t="s">
        <v>28795</v>
      </c>
      <c r="BI237" s="119" t="s">
        <v>28796</v>
      </c>
      <c r="BJ237" s="119" t="s">
        <v>28797</v>
      </c>
      <c r="BK237" s="931" t="s">
        <v>28798</v>
      </c>
      <c r="BL237" s="159" t="s">
        <v>28787</v>
      </c>
      <c r="BM237" s="159" t="s">
        <v>28788</v>
      </c>
      <c r="BN237" s="159" t="s">
        <v>28789</v>
      </c>
      <c r="BO237" s="159" t="s">
        <v>28790</v>
      </c>
      <c r="BP237" s="159" t="s">
        <v>28791</v>
      </c>
      <c r="BQ237" s="159" t="s">
        <v>28792</v>
      </c>
      <c r="BR237" s="159" t="s">
        <v>28793</v>
      </c>
      <c r="BS237" s="159" t="s">
        <v>28794</v>
      </c>
      <c r="BT237" s="159" t="s">
        <v>28795</v>
      </c>
      <c r="BU237" s="159" t="s">
        <v>28796</v>
      </c>
      <c r="BV237" s="160" t="s">
        <v>28797</v>
      </c>
      <c r="BW237" s="159" t="s">
        <v>28798</v>
      </c>
      <c r="BY237" s="122" t="s">
        <v>28867</v>
      </c>
      <c r="BZ237" s="122" t="s">
        <v>28868</v>
      </c>
      <c r="CA237" s="93"/>
      <c r="CB237" s="122" t="s">
        <v>28869</v>
      </c>
      <c r="CC237" s="122" t="s">
        <v>28870</v>
      </c>
      <c r="CD237" s="933" t="s">
        <v>28871</v>
      </c>
    </row>
    <row r="238" spans="1:82" ht="18" hidden="1" customHeight="1">
      <c r="A238" s="928" t="s">
        <v>29568</v>
      </c>
      <c r="B238" s="928" t="s">
        <v>29568</v>
      </c>
      <c r="C238" s="928" t="s">
        <v>32301</v>
      </c>
      <c r="D238" s="928"/>
      <c r="E238" s="123" t="s">
        <v>32148</v>
      </c>
      <c r="F238" s="858">
        <v>10</v>
      </c>
      <c r="G238" s="858">
        <f t="shared" ref="G238:G244" si="240">SUM(L238:AE238)</f>
        <v>0</v>
      </c>
      <c r="H238" s="901">
        <v>40</v>
      </c>
      <c r="I238" s="641">
        <f t="shared" ref="I238:I244" si="241">$H$5</f>
        <v>0</v>
      </c>
      <c r="J238" s="125">
        <f t="shared" ref="J238:J244" si="242">H238*((1-I238))</f>
        <v>40</v>
      </c>
      <c r="K238" s="139">
        <f t="shared" ref="K238:K244" si="243">G238*J238</f>
        <v>0</v>
      </c>
      <c r="L238" s="170"/>
      <c r="M238" s="946"/>
      <c r="N238" s="946"/>
      <c r="O238" s="947"/>
      <c r="P238" s="948"/>
      <c r="Q238" s="949"/>
      <c r="R238" s="835"/>
      <c r="S238" s="950"/>
      <c r="T238" s="951"/>
      <c r="U238" s="952"/>
      <c r="V238" s="953"/>
      <c r="W238" s="954"/>
      <c r="X238" s="954"/>
      <c r="Y238" s="955"/>
      <c r="Z238" s="956"/>
      <c r="AA238" s="329"/>
      <c r="AB238" s="957"/>
      <c r="AC238" s="958"/>
      <c r="AD238" s="959"/>
      <c r="AE238" s="960"/>
      <c r="AL238" s="858">
        <f t="shared" ref="AL238:AR244" si="244">AS238*$G238</f>
        <v>0</v>
      </c>
      <c r="AM238" s="858">
        <f t="shared" si="244"/>
        <v>0</v>
      </c>
      <c r="AN238" s="858">
        <f t="shared" si="244"/>
        <v>0</v>
      </c>
      <c r="AO238" s="858">
        <f t="shared" si="244"/>
        <v>0</v>
      </c>
      <c r="AP238" s="858">
        <f t="shared" si="244"/>
        <v>0</v>
      </c>
      <c r="AQ238" s="858">
        <f t="shared" si="244"/>
        <v>0</v>
      </c>
      <c r="AR238" s="858">
        <f t="shared" si="244"/>
        <v>0</v>
      </c>
      <c r="AS238" s="935"/>
      <c r="AT238" s="935">
        <v>10</v>
      </c>
      <c r="AU238" s="935"/>
      <c r="AV238" s="935"/>
      <c r="AW238" s="935"/>
      <c r="AX238" s="935"/>
      <c r="AY238" s="935"/>
      <c r="AZ238" s="858">
        <f t="shared" ref="AZ238:BK244" si="245">BL238*$G238</f>
        <v>0</v>
      </c>
      <c r="BA238" s="858">
        <f t="shared" si="245"/>
        <v>0</v>
      </c>
      <c r="BB238" s="858">
        <f t="shared" si="245"/>
        <v>0</v>
      </c>
      <c r="BC238" s="858">
        <f t="shared" si="245"/>
        <v>0</v>
      </c>
      <c r="BD238" s="858">
        <f t="shared" si="245"/>
        <v>0</v>
      </c>
      <c r="BE238" s="858">
        <f t="shared" si="245"/>
        <v>0</v>
      </c>
      <c r="BF238" s="858">
        <f t="shared" si="245"/>
        <v>0</v>
      </c>
      <c r="BG238" s="858">
        <f t="shared" si="245"/>
        <v>0</v>
      </c>
      <c r="BH238" s="858">
        <f t="shared" si="245"/>
        <v>0</v>
      </c>
      <c r="BI238" s="858">
        <f t="shared" si="245"/>
        <v>0</v>
      </c>
      <c r="BJ238" s="858">
        <f t="shared" si="245"/>
        <v>0</v>
      </c>
      <c r="BK238" s="858">
        <f t="shared" si="245"/>
        <v>0</v>
      </c>
      <c r="BL238" s="214">
        <v>1</v>
      </c>
      <c r="BM238" s="214">
        <v>9</v>
      </c>
      <c r="BN238" s="214"/>
      <c r="BO238" s="214"/>
      <c r="BP238" s="214"/>
      <c r="BQ238" s="214"/>
      <c r="BR238" s="214"/>
      <c r="BS238" s="214"/>
      <c r="BT238" s="214"/>
      <c r="BU238" s="935"/>
      <c r="BV238" s="936"/>
      <c r="BW238" s="935"/>
      <c r="BX238" s="897"/>
      <c r="BY238" s="858"/>
      <c r="BZ238" s="916">
        <f t="shared" ref="BZ238:BZ244" si="246">$G238*BY238</f>
        <v>0</v>
      </c>
      <c r="CB238" s="139">
        <v>0.66584622201415955</v>
      </c>
      <c r="CC238" s="858">
        <f t="shared" ref="CC238:CC244" si="247">G238</f>
        <v>0</v>
      </c>
      <c r="CD238" s="139">
        <f t="shared" ref="CD238:CD244" si="248">CB238*CC238</f>
        <v>0</v>
      </c>
    </row>
    <row r="239" spans="1:82" ht="18" hidden="1" customHeight="1">
      <c r="A239" s="929" t="s">
        <v>29569</v>
      </c>
      <c r="B239" s="929" t="s">
        <v>29569</v>
      </c>
      <c r="C239" s="929" t="s">
        <v>32302</v>
      </c>
      <c r="D239" s="929"/>
      <c r="E239" s="123" t="s">
        <v>32245</v>
      </c>
      <c r="F239" s="858">
        <v>5</v>
      </c>
      <c r="G239" s="858">
        <f t="shared" si="240"/>
        <v>0</v>
      </c>
      <c r="H239" s="901">
        <v>100</v>
      </c>
      <c r="I239" s="641">
        <f t="shared" si="241"/>
        <v>0</v>
      </c>
      <c r="J239" s="125">
        <f t="shared" si="242"/>
        <v>100</v>
      </c>
      <c r="K239" s="139">
        <f t="shared" si="243"/>
        <v>0</v>
      </c>
      <c r="L239" s="170"/>
      <c r="M239" s="946"/>
      <c r="N239" s="946"/>
      <c r="O239" s="947"/>
      <c r="P239" s="948"/>
      <c r="Q239" s="949"/>
      <c r="R239" s="835"/>
      <c r="S239" s="950"/>
      <c r="T239" s="951"/>
      <c r="U239" s="952"/>
      <c r="V239" s="953"/>
      <c r="W239" s="954"/>
      <c r="X239" s="954"/>
      <c r="Y239" s="955"/>
      <c r="Z239" s="956"/>
      <c r="AA239" s="329"/>
      <c r="AB239" s="957"/>
      <c r="AC239" s="958"/>
      <c r="AD239" s="959"/>
      <c r="AE239" s="836"/>
      <c r="AL239" s="858">
        <f t="shared" si="244"/>
        <v>0</v>
      </c>
      <c r="AM239" s="858">
        <f t="shared" si="244"/>
        <v>0</v>
      </c>
      <c r="AN239" s="858">
        <f t="shared" si="244"/>
        <v>0</v>
      </c>
      <c r="AO239" s="858">
        <f t="shared" si="244"/>
        <v>0</v>
      </c>
      <c r="AP239" s="858">
        <f t="shared" si="244"/>
        <v>0</v>
      </c>
      <c r="AQ239" s="858">
        <f t="shared" si="244"/>
        <v>0</v>
      </c>
      <c r="AR239" s="858">
        <f t="shared" si="244"/>
        <v>0</v>
      </c>
      <c r="AS239" s="935"/>
      <c r="AT239" s="935"/>
      <c r="AU239" s="935"/>
      <c r="AV239" s="935">
        <v>5</v>
      </c>
      <c r="AW239" s="935"/>
      <c r="AX239" s="935"/>
      <c r="AY239" s="935"/>
      <c r="AZ239" s="858">
        <f t="shared" si="245"/>
        <v>0</v>
      </c>
      <c r="BA239" s="858">
        <f t="shared" si="245"/>
        <v>0</v>
      </c>
      <c r="BB239" s="858">
        <f t="shared" si="245"/>
        <v>0</v>
      </c>
      <c r="BC239" s="858">
        <f t="shared" si="245"/>
        <v>0</v>
      </c>
      <c r="BD239" s="858">
        <f t="shared" si="245"/>
        <v>0</v>
      </c>
      <c r="BE239" s="858">
        <f t="shared" si="245"/>
        <v>0</v>
      </c>
      <c r="BF239" s="858">
        <f t="shared" si="245"/>
        <v>0</v>
      </c>
      <c r="BG239" s="858">
        <f t="shared" si="245"/>
        <v>0</v>
      </c>
      <c r="BH239" s="858">
        <f t="shared" si="245"/>
        <v>0</v>
      </c>
      <c r="BI239" s="858">
        <f t="shared" si="245"/>
        <v>0</v>
      </c>
      <c r="BJ239" s="858">
        <f t="shared" si="245"/>
        <v>0</v>
      </c>
      <c r="BK239" s="858">
        <f t="shared" si="245"/>
        <v>0</v>
      </c>
      <c r="BL239" s="214"/>
      <c r="BM239" s="214">
        <v>1</v>
      </c>
      <c r="BN239" s="214">
        <v>1</v>
      </c>
      <c r="BO239" s="214">
        <v>2</v>
      </c>
      <c r="BP239" s="214">
        <v>1</v>
      </c>
      <c r="BQ239" s="214"/>
      <c r="BR239" s="214"/>
      <c r="BS239" s="214"/>
      <c r="BT239" s="214"/>
      <c r="BU239" s="935"/>
      <c r="BV239" s="936"/>
      <c r="BW239" s="935"/>
      <c r="BX239" s="897"/>
      <c r="BY239" s="858"/>
      <c r="BZ239" s="916">
        <f t="shared" si="246"/>
        <v>0</v>
      </c>
      <c r="CB239" s="139">
        <v>2.0450991104720613</v>
      </c>
      <c r="CC239" s="858">
        <f t="shared" si="247"/>
        <v>0</v>
      </c>
      <c r="CD239" s="139">
        <f t="shared" si="248"/>
        <v>0</v>
      </c>
    </row>
    <row r="240" spans="1:82" ht="18" hidden="1" customHeight="1">
      <c r="A240" s="929" t="s">
        <v>29571</v>
      </c>
      <c r="B240" s="929" t="s">
        <v>29571</v>
      </c>
      <c r="C240" s="929" t="s">
        <v>32303</v>
      </c>
      <c r="D240" s="929"/>
      <c r="E240" s="123" t="s">
        <v>32248</v>
      </c>
      <c r="F240" s="858">
        <v>10</v>
      </c>
      <c r="G240" s="858">
        <f t="shared" si="240"/>
        <v>0</v>
      </c>
      <c r="H240" s="901">
        <v>90</v>
      </c>
      <c r="I240" s="641">
        <f t="shared" si="241"/>
        <v>0</v>
      </c>
      <c r="J240" s="125">
        <f t="shared" si="242"/>
        <v>90</v>
      </c>
      <c r="K240" s="139">
        <f t="shared" si="243"/>
        <v>0</v>
      </c>
      <c r="L240" s="170"/>
      <c r="M240" s="946"/>
      <c r="N240" s="946"/>
      <c r="O240" s="947"/>
      <c r="P240" s="948"/>
      <c r="Q240" s="949"/>
      <c r="R240" s="835"/>
      <c r="S240" s="950"/>
      <c r="T240" s="951"/>
      <c r="U240" s="952"/>
      <c r="V240" s="953"/>
      <c r="W240" s="954"/>
      <c r="X240" s="954"/>
      <c r="Y240" s="955"/>
      <c r="Z240" s="956"/>
      <c r="AA240" s="329"/>
      <c r="AB240" s="957"/>
      <c r="AC240" s="958"/>
      <c r="AD240" s="959"/>
      <c r="AE240" s="836"/>
      <c r="AL240" s="858">
        <f t="shared" si="244"/>
        <v>0</v>
      </c>
      <c r="AM240" s="858">
        <f t="shared" si="244"/>
        <v>0</v>
      </c>
      <c r="AN240" s="858">
        <f t="shared" si="244"/>
        <v>0</v>
      </c>
      <c r="AO240" s="858">
        <f t="shared" si="244"/>
        <v>0</v>
      </c>
      <c r="AP240" s="858">
        <f t="shared" si="244"/>
        <v>0</v>
      </c>
      <c r="AQ240" s="858">
        <f t="shared" si="244"/>
        <v>0</v>
      </c>
      <c r="AR240" s="858">
        <f t="shared" si="244"/>
        <v>0</v>
      </c>
      <c r="AS240" s="935"/>
      <c r="AT240" s="935"/>
      <c r="AU240" s="935"/>
      <c r="AV240" s="935">
        <v>10</v>
      </c>
      <c r="AW240" s="935"/>
      <c r="AX240" s="935"/>
      <c r="AY240" s="935"/>
      <c r="AZ240" s="858">
        <f t="shared" si="245"/>
        <v>0</v>
      </c>
      <c r="BA240" s="858">
        <f t="shared" si="245"/>
        <v>0</v>
      </c>
      <c r="BB240" s="858">
        <f t="shared" si="245"/>
        <v>0</v>
      </c>
      <c r="BC240" s="858">
        <f t="shared" si="245"/>
        <v>0</v>
      </c>
      <c r="BD240" s="858">
        <f t="shared" si="245"/>
        <v>0</v>
      </c>
      <c r="BE240" s="858">
        <f t="shared" si="245"/>
        <v>0</v>
      </c>
      <c r="BF240" s="858">
        <f t="shared" si="245"/>
        <v>0</v>
      </c>
      <c r="BG240" s="858">
        <f t="shared" si="245"/>
        <v>0</v>
      </c>
      <c r="BH240" s="858">
        <f t="shared" si="245"/>
        <v>0</v>
      </c>
      <c r="BI240" s="858">
        <f t="shared" si="245"/>
        <v>0</v>
      </c>
      <c r="BJ240" s="858">
        <f t="shared" si="245"/>
        <v>0</v>
      </c>
      <c r="BK240" s="858">
        <f t="shared" si="245"/>
        <v>0</v>
      </c>
      <c r="BL240" s="214">
        <v>4</v>
      </c>
      <c r="BM240" s="214">
        <v>6</v>
      </c>
      <c r="BN240" s="214"/>
      <c r="BO240" s="214"/>
      <c r="BP240" s="214"/>
      <c r="BQ240" s="214"/>
      <c r="BR240" s="214"/>
      <c r="BS240" s="214"/>
      <c r="BT240" s="214"/>
      <c r="BU240" s="935"/>
      <c r="BV240" s="936"/>
      <c r="BW240" s="935"/>
      <c r="BX240" s="897"/>
      <c r="BY240" s="858"/>
      <c r="BZ240" s="916">
        <f t="shared" si="246"/>
        <v>0</v>
      </c>
      <c r="CB240" s="139">
        <v>2.1996705548682058</v>
      </c>
      <c r="CC240" s="858">
        <f t="shared" si="247"/>
        <v>0</v>
      </c>
      <c r="CD240" s="139">
        <f t="shared" si="248"/>
        <v>0</v>
      </c>
    </row>
    <row r="241" spans="1:82" ht="18" hidden="1" customHeight="1">
      <c r="A241" s="929" t="s">
        <v>32304</v>
      </c>
      <c r="B241" s="929" t="s">
        <v>32304</v>
      </c>
      <c r="C241" s="929" t="s">
        <v>32305</v>
      </c>
      <c r="D241" s="929"/>
      <c r="E241" s="123" t="s">
        <v>32251</v>
      </c>
      <c r="F241" s="858">
        <v>5</v>
      </c>
      <c r="G241" s="858">
        <f t="shared" si="240"/>
        <v>0</v>
      </c>
      <c r="H241" s="901">
        <v>110</v>
      </c>
      <c r="I241" s="641">
        <f t="shared" si="241"/>
        <v>0</v>
      </c>
      <c r="J241" s="125">
        <f t="shared" si="242"/>
        <v>110</v>
      </c>
      <c r="K241" s="139">
        <f t="shared" si="243"/>
        <v>0</v>
      </c>
      <c r="L241" s="170"/>
      <c r="M241" s="946"/>
      <c r="N241" s="946"/>
      <c r="O241" s="947"/>
      <c r="P241" s="948"/>
      <c r="Q241" s="949"/>
      <c r="R241" s="835"/>
      <c r="S241" s="950"/>
      <c r="T241" s="951"/>
      <c r="U241" s="952"/>
      <c r="V241" s="953"/>
      <c r="W241" s="954"/>
      <c r="X241" s="954"/>
      <c r="Y241" s="955"/>
      <c r="Z241" s="956"/>
      <c r="AA241" s="329"/>
      <c r="AB241" s="957"/>
      <c r="AC241" s="958"/>
      <c r="AD241" s="959"/>
      <c r="AE241" s="836"/>
      <c r="AL241" s="858">
        <f t="shared" si="244"/>
        <v>0</v>
      </c>
      <c r="AM241" s="858">
        <f t="shared" si="244"/>
        <v>0</v>
      </c>
      <c r="AN241" s="858">
        <f t="shared" si="244"/>
        <v>0</v>
      </c>
      <c r="AO241" s="858">
        <f t="shared" si="244"/>
        <v>0</v>
      </c>
      <c r="AP241" s="858">
        <f t="shared" si="244"/>
        <v>0</v>
      </c>
      <c r="AQ241" s="858">
        <f t="shared" si="244"/>
        <v>0</v>
      </c>
      <c r="AR241" s="858">
        <f t="shared" si="244"/>
        <v>0</v>
      </c>
      <c r="AS241" s="935"/>
      <c r="AT241" s="935"/>
      <c r="AU241" s="935"/>
      <c r="AV241" s="935"/>
      <c r="AW241" s="935">
        <v>5</v>
      </c>
      <c r="AX241" s="935"/>
      <c r="AY241" s="935"/>
      <c r="AZ241" s="858">
        <f t="shared" si="245"/>
        <v>0</v>
      </c>
      <c r="BA241" s="858">
        <f t="shared" si="245"/>
        <v>0</v>
      </c>
      <c r="BB241" s="858">
        <f t="shared" si="245"/>
        <v>0</v>
      </c>
      <c r="BC241" s="858">
        <f t="shared" si="245"/>
        <v>0</v>
      </c>
      <c r="BD241" s="858">
        <f t="shared" si="245"/>
        <v>0</v>
      </c>
      <c r="BE241" s="858">
        <f t="shared" si="245"/>
        <v>0</v>
      </c>
      <c r="BF241" s="858">
        <f t="shared" si="245"/>
        <v>0</v>
      </c>
      <c r="BG241" s="858">
        <f t="shared" si="245"/>
        <v>0</v>
      </c>
      <c r="BH241" s="858">
        <f t="shared" si="245"/>
        <v>0</v>
      </c>
      <c r="BI241" s="858">
        <f t="shared" si="245"/>
        <v>0</v>
      </c>
      <c r="BJ241" s="858">
        <f t="shared" si="245"/>
        <v>0</v>
      </c>
      <c r="BK241" s="858">
        <f t="shared" si="245"/>
        <v>0</v>
      </c>
      <c r="BL241" s="214"/>
      <c r="BM241" s="214"/>
      <c r="BN241" s="214">
        <v>3</v>
      </c>
      <c r="BO241" s="214">
        <v>7</v>
      </c>
      <c r="BP241" s="214"/>
      <c r="BQ241" s="214"/>
      <c r="BR241" s="214"/>
      <c r="BS241" s="214"/>
      <c r="BT241" s="214"/>
      <c r="BU241" s="935"/>
      <c r="BV241" s="936"/>
      <c r="BW241" s="935"/>
      <c r="BX241" s="897"/>
      <c r="BY241" s="858"/>
      <c r="BZ241" s="916">
        <f t="shared" si="246"/>
        <v>0</v>
      </c>
      <c r="CB241" s="139">
        <v>3.6978245544000643</v>
      </c>
      <c r="CC241" s="858">
        <f t="shared" si="247"/>
        <v>0</v>
      </c>
      <c r="CD241" s="139">
        <f t="shared" si="248"/>
        <v>0</v>
      </c>
    </row>
    <row r="242" spans="1:82" ht="18" hidden="1" customHeight="1">
      <c r="A242" s="929" t="s">
        <v>29575</v>
      </c>
      <c r="B242" s="929" t="s">
        <v>29575</v>
      </c>
      <c r="C242" s="929" t="s">
        <v>32306</v>
      </c>
      <c r="D242" s="929"/>
      <c r="E242" s="123" t="s">
        <v>32254</v>
      </c>
      <c r="F242" s="858">
        <v>5</v>
      </c>
      <c r="G242" s="858">
        <f t="shared" si="240"/>
        <v>0</v>
      </c>
      <c r="H242" s="901">
        <v>110</v>
      </c>
      <c r="I242" s="641">
        <f t="shared" si="241"/>
        <v>0</v>
      </c>
      <c r="J242" s="125">
        <f t="shared" si="242"/>
        <v>110</v>
      </c>
      <c r="K242" s="139">
        <f t="shared" si="243"/>
        <v>0</v>
      </c>
      <c r="L242" s="170"/>
      <c r="M242" s="946"/>
      <c r="N242" s="946"/>
      <c r="O242" s="947"/>
      <c r="P242" s="948"/>
      <c r="Q242" s="949"/>
      <c r="R242" s="835"/>
      <c r="S242" s="950"/>
      <c r="T242" s="951"/>
      <c r="U242" s="952"/>
      <c r="V242" s="953"/>
      <c r="W242" s="954"/>
      <c r="X242" s="954"/>
      <c r="Y242" s="955"/>
      <c r="Z242" s="956"/>
      <c r="AA242" s="329"/>
      <c r="AB242" s="957"/>
      <c r="AC242" s="958"/>
      <c r="AD242" s="959"/>
      <c r="AE242" s="836"/>
      <c r="AL242" s="858">
        <f t="shared" si="244"/>
        <v>0</v>
      </c>
      <c r="AM242" s="858">
        <f t="shared" si="244"/>
        <v>0</v>
      </c>
      <c r="AN242" s="858">
        <f t="shared" si="244"/>
        <v>0</v>
      </c>
      <c r="AO242" s="858">
        <f t="shared" si="244"/>
        <v>0</v>
      </c>
      <c r="AP242" s="858">
        <f t="shared" si="244"/>
        <v>0</v>
      </c>
      <c r="AQ242" s="858">
        <f t="shared" si="244"/>
        <v>0</v>
      </c>
      <c r="AR242" s="858">
        <f t="shared" si="244"/>
        <v>0</v>
      </c>
      <c r="AS242" s="935"/>
      <c r="AT242" s="935"/>
      <c r="AU242" s="935"/>
      <c r="AV242" s="935"/>
      <c r="AW242" s="935">
        <v>5</v>
      </c>
      <c r="AX242" s="935"/>
      <c r="AY242" s="935"/>
      <c r="AZ242" s="858">
        <f t="shared" si="245"/>
        <v>0</v>
      </c>
      <c r="BA242" s="858">
        <f t="shared" si="245"/>
        <v>0</v>
      </c>
      <c r="BB242" s="858">
        <f t="shared" si="245"/>
        <v>0</v>
      </c>
      <c r="BC242" s="858">
        <f t="shared" si="245"/>
        <v>0</v>
      </c>
      <c r="BD242" s="858">
        <f t="shared" si="245"/>
        <v>0</v>
      </c>
      <c r="BE242" s="858">
        <f t="shared" si="245"/>
        <v>0</v>
      </c>
      <c r="BF242" s="858">
        <f t="shared" si="245"/>
        <v>0</v>
      </c>
      <c r="BG242" s="858">
        <f t="shared" si="245"/>
        <v>0</v>
      </c>
      <c r="BH242" s="858">
        <f t="shared" si="245"/>
        <v>0</v>
      </c>
      <c r="BI242" s="858">
        <f t="shared" si="245"/>
        <v>0</v>
      </c>
      <c r="BJ242" s="858">
        <f t="shared" si="245"/>
        <v>0</v>
      </c>
      <c r="BK242" s="858">
        <f t="shared" si="245"/>
        <v>0</v>
      </c>
      <c r="BL242" s="214"/>
      <c r="BM242" s="214"/>
      <c r="BN242" s="214"/>
      <c r="BO242" s="214">
        <v>4</v>
      </c>
      <c r="BP242" s="214">
        <v>1</v>
      </c>
      <c r="BQ242" s="214"/>
      <c r="BR242" s="214"/>
      <c r="BS242" s="214"/>
      <c r="BT242" s="214"/>
      <c r="BU242" s="935"/>
      <c r="BV242" s="936"/>
      <c r="BW242" s="935"/>
      <c r="BX242" s="897"/>
      <c r="BY242" s="858"/>
      <c r="BZ242" s="916">
        <f t="shared" si="246"/>
        <v>0</v>
      </c>
      <c r="CB242" s="139">
        <v>2.4018024436939327</v>
      </c>
      <c r="CC242" s="858">
        <f t="shared" si="247"/>
        <v>0</v>
      </c>
      <c r="CD242" s="139">
        <f t="shared" si="248"/>
        <v>0</v>
      </c>
    </row>
    <row r="243" spans="1:82" ht="18" hidden="1" customHeight="1">
      <c r="A243" s="929" t="s">
        <v>29577</v>
      </c>
      <c r="B243" s="929" t="s">
        <v>29577</v>
      </c>
      <c r="C243" s="929" t="s">
        <v>32307</v>
      </c>
      <c r="D243" s="929"/>
      <c r="E243" s="123" t="s">
        <v>32257</v>
      </c>
      <c r="F243" s="858">
        <v>5</v>
      </c>
      <c r="G243" s="858">
        <f t="shared" si="240"/>
        <v>0</v>
      </c>
      <c r="H243" s="901">
        <v>160</v>
      </c>
      <c r="I243" s="641">
        <f t="shared" si="241"/>
        <v>0</v>
      </c>
      <c r="J243" s="125">
        <f t="shared" si="242"/>
        <v>160</v>
      </c>
      <c r="K243" s="139">
        <f t="shared" si="243"/>
        <v>0</v>
      </c>
      <c r="L243" s="170"/>
      <c r="M243" s="946"/>
      <c r="N243" s="946"/>
      <c r="O243" s="947"/>
      <c r="P243" s="948"/>
      <c r="Q243" s="949"/>
      <c r="R243" s="835"/>
      <c r="S243" s="950"/>
      <c r="T243" s="951"/>
      <c r="U243" s="952"/>
      <c r="V243" s="953"/>
      <c r="W243" s="954"/>
      <c r="X243" s="954"/>
      <c r="Y243" s="955"/>
      <c r="Z243" s="956"/>
      <c r="AA243" s="329"/>
      <c r="AB243" s="957"/>
      <c r="AC243" s="958"/>
      <c r="AD243" s="959"/>
      <c r="AE243" s="836"/>
      <c r="AL243" s="858">
        <f t="shared" si="244"/>
        <v>0</v>
      </c>
      <c r="AM243" s="858">
        <f t="shared" si="244"/>
        <v>0</v>
      </c>
      <c r="AN243" s="858">
        <f t="shared" si="244"/>
        <v>0</v>
      </c>
      <c r="AO243" s="858">
        <f t="shared" si="244"/>
        <v>0</v>
      </c>
      <c r="AP243" s="858">
        <f t="shared" si="244"/>
        <v>0</v>
      </c>
      <c r="AQ243" s="858">
        <f t="shared" si="244"/>
        <v>0</v>
      </c>
      <c r="AR243" s="858">
        <f t="shared" si="244"/>
        <v>0</v>
      </c>
      <c r="AS243" s="935"/>
      <c r="AT243" s="935"/>
      <c r="AU243" s="935"/>
      <c r="AV243" s="935"/>
      <c r="AW243" s="935"/>
      <c r="AX243" s="935">
        <v>5</v>
      </c>
      <c r="AY243" s="935"/>
      <c r="AZ243" s="858">
        <f t="shared" si="245"/>
        <v>0</v>
      </c>
      <c r="BA243" s="858">
        <f t="shared" si="245"/>
        <v>0</v>
      </c>
      <c r="BB243" s="858">
        <f t="shared" si="245"/>
        <v>0</v>
      </c>
      <c r="BC243" s="858">
        <f t="shared" si="245"/>
        <v>0</v>
      </c>
      <c r="BD243" s="858">
        <f t="shared" si="245"/>
        <v>0</v>
      </c>
      <c r="BE243" s="858">
        <f t="shared" si="245"/>
        <v>0</v>
      </c>
      <c r="BF243" s="858">
        <f t="shared" si="245"/>
        <v>0</v>
      </c>
      <c r="BG243" s="858">
        <f t="shared" si="245"/>
        <v>0</v>
      </c>
      <c r="BH243" s="858">
        <f t="shared" si="245"/>
        <v>0</v>
      </c>
      <c r="BI243" s="858">
        <f t="shared" si="245"/>
        <v>0</v>
      </c>
      <c r="BJ243" s="858">
        <f t="shared" si="245"/>
        <v>0</v>
      </c>
      <c r="BK243" s="858">
        <f t="shared" si="245"/>
        <v>0</v>
      </c>
      <c r="BL243" s="214"/>
      <c r="BM243" s="214"/>
      <c r="BN243" s="214"/>
      <c r="BO243" s="214"/>
      <c r="BP243" s="214"/>
      <c r="BQ243" s="214"/>
      <c r="BR243" s="214">
        <v>1</v>
      </c>
      <c r="BS243" s="214"/>
      <c r="BT243" s="214">
        <v>4</v>
      </c>
      <c r="BU243" s="935"/>
      <c r="BV243" s="936"/>
      <c r="BW243" s="935"/>
      <c r="BX243" s="897"/>
      <c r="BY243" s="858"/>
      <c r="BZ243" s="916">
        <f t="shared" si="246"/>
        <v>0</v>
      </c>
      <c r="CB243" s="139">
        <v>6.3136489980271193</v>
      </c>
      <c r="CC243" s="858">
        <f t="shared" si="247"/>
        <v>0</v>
      </c>
      <c r="CD243" s="139">
        <f t="shared" si="248"/>
        <v>0</v>
      </c>
    </row>
    <row r="244" spans="1:82" ht="18" hidden="1" customHeight="1">
      <c r="A244" s="854" t="s">
        <v>29578</v>
      </c>
      <c r="B244" s="854" t="s">
        <v>29578</v>
      </c>
      <c r="C244" s="854" t="s">
        <v>32308</v>
      </c>
      <c r="D244" s="854"/>
      <c r="E244" s="168" t="s">
        <v>32260</v>
      </c>
      <c r="F244" s="858">
        <v>5</v>
      </c>
      <c r="G244" s="858">
        <f t="shared" si="240"/>
        <v>0</v>
      </c>
      <c r="H244" s="901">
        <v>220</v>
      </c>
      <c r="I244" s="641">
        <f t="shared" si="241"/>
        <v>0</v>
      </c>
      <c r="J244" s="125">
        <f t="shared" si="242"/>
        <v>220</v>
      </c>
      <c r="K244" s="139">
        <f t="shared" si="243"/>
        <v>0</v>
      </c>
      <c r="L244" s="170"/>
      <c r="M244" s="946"/>
      <c r="N244" s="946"/>
      <c r="O244" s="947"/>
      <c r="P244" s="948"/>
      <c r="Q244" s="949"/>
      <c r="R244" s="835"/>
      <c r="S244" s="950"/>
      <c r="T244" s="951"/>
      <c r="U244" s="952"/>
      <c r="V244" s="953"/>
      <c r="W244" s="954"/>
      <c r="X244" s="954"/>
      <c r="Y244" s="955"/>
      <c r="Z244" s="956"/>
      <c r="AA244" s="329"/>
      <c r="AB244" s="957"/>
      <c r="AC244" s="958"/>
      <c r="AD244" s="959"/>
      <c r="AE244" s="836"/>
      <c r="AL244" s="858">
        <f t="shared" si="244"/>
        <v>0</v>
      </c>
      <c r="AM244" s="858">
        <f t="shared" si="244"/>
        <v>0</v>
      </c>
      <c r="AN244" s="858">
        <f t="shared" si="244"/>
        <v>0</v>
      </c>
      <c r="AO244" s="858">
        <f t="shared" si="244"/>
        <v>0</v>
      </c>
      <c r="AP244" s="858">
        <f t="shared" si="244"/>
        <v>0</v>
      </c>
      <c r="AQ244" s="858">
        <f t="shared" si="244"/>
        <v>0</v>
      </c>
      <c r="AR244" s="858">
        <f t="shared" si="244"/>
        <v>0</v>
      </c>
      <c r="AS244" s="935"/>
      <c r="AT244" s="935"/>
      <c r="AU244" s="935"/>
      <c r="AV244" s="935"/>
      <c r="AW244" s="935"/>
      <c r="AX244" s="935"/>
      <c r="AY244" s="935">
        <v>5</v>
      </c>
      <c r="AZ244" s="858">
        <f t="shared" si="245"/>
        <v>0</v>
      </c>
      <c r="BA244" s="858">
        <f t="shared" si="245"/>
        <v>0</v>
      </c>
      <c r="BB244" s="858">
        <f t="shared" si="245"/>
        <v>0</v>
      </c>
      <c r="BC244" s="858">
        <f t="shared" si="245"/>
        <v>0</v>
      </c>
      <c r="BD244" s="858">
        <f t="shared" si="245"/>
        <v>0</v>
      </c>
      <c r="BE244" s="858">
        <f t="shared" si="245"/>
        <v>0</v>
      </c>
      <c r="BF244" s="858">
        <f t="shared" si="245"/>
        <v>0</v>
      </c>
      <c r="BG244" s="858">
        <f t="shared" si="245"/>
        <v>0</v>
      </c>
      <c r="BH244" s="858">
        <f t="shared" si="245"/>
        <v>0</v>
      </c>
      <c r="BI244" s="858">
        <f t="shared" si="245"/>
        <v>0</v>
      </c>
      <c r="BJ244" s="858">
        <f t="shared" si="245"/>
        <v>0</v>
      </c>
      <c r="BK244" s="858">
        <f t="shared" si="245"/>
        <v>0</v>
      </c>
      <c r="BL244" s="214"/>
      <c r="BM244" s="214"/>
      <c r="BN244" s="214"/>
      <c r="BO244" s="214"/>
      <c r="BP244" s="214"/>
      <c r="BQ244" s="214"/>
      <c r="BR244" s="214">
        <v>1</v>
      </c>
      <c r="BS244" s="214"/>
      <c r="BT244" s="218">
        <v>4</v>
      </c>
      <c r="BU244" s="935"/>
      <c r="BV244" s="936"/>
      <c r="BW244" s="935"/>
      <c r="BX244" s="897"/>
      <c r="BY244" s="858"/>
      <c r="BZ244" s="916">
        <f t="shared" si="246"/>
        <v>0</v>
      </c>
      <c r="CB244" s="139">
        <v>7.657231553162835</v>
      </c>
      <c r="CC244" s="858">
        <f t="shared" si="247"/>
        <v>0</v>
      </c>
      <c r="CD244" s="139">
        <f t="shared" si="248"/>
        <v>0</v>
      </c>
    </row>
    <row r="245" spans="1:82" ht="15.75" hidden="1" customHeight="1">
      <c r="A245" s="941"/>
      <c r="B245" s="941"/>
      <c r="C245" s="941"/>
      <c r="D245" s="941"/>
      <c r="E245" s="893"/>
      <c r="F245" s="887"/>
      <c r="G245" s="887"/>
      <c r="H245" s="942"/>
      <c r="I245" s="837"/>
      <c r="J245" s="942"/>
      <c r="K245" s="901">
        <f>SUM(K200:K236, K238:K244)</f>
        <v>0</v>
      </c>
      <c r="L245" s="312">
        <f>SUMPRODUCT(L200:L244,$F200:$F244)</f>
        <v>0</v>
      </c>
      <c r="M245" s="312">
        <f t="shared" ref="M245:AE245" si="249">SUMPRODUCT(M200:M244,$F200:$F244)</f>
        <v>0</v>
      </c>
      <c r="N245" s="312">
        <f>SUMPRODUCT(N200:N244,$F200:$F244)</f>
        <v>0</v>
      </c>
      <c r="O245" s="312">
        <f t="shared" si="249"/>
        <v>0</v>
      </c>
      <c r="P245" s="312">
        <f>SUMPRODUCT(P200:P244,$F200:$F244)</f>
        <v>0</v>
      </c>
      <c r="Q245" s="312">
        <f t="shared" si="249"/>
        <v>0</v>
      </c>
      <c r="R245" s="312">
        <f t="shared" si="249"/>
        <v>0</v>
      </c>
      <c r="S245" s="312">
        <f t="shared" si="249"/>
        <v>0</v>
      </c>
      <c r="T245" s="312">
        <f t="shared" si="249"/>
        <v>0</v>
      </c>
      <c r="U245" s="312">
        <f t="shared" si="249"/>
        <v>0</v>
      </c>
      <c r="V245" s="312">
        <f t="shared" si="249"/>
        <v>0</v>
      </c>
      <c r="W245" s="312">
        <f t="shared" si="249"/>
        <v>0</v>
      </c>
      <c r="X245" s="312">
        <f t="shared" si="249"/>
        <v>0</v>
      </c>
      <c r="Y245" s="312">
        <f t="shared" si="249"/>
        <v>0</v>
      </c>
      <c r="Z245" s="312">
        <f t="shared" si="249"/>
        <v>0</v>
      </c>
      <c r="AA245" s="312">
        <f t="shared" si="249"/>
        <v>0</v>
      </c>
      <c r="AB245" s="312">
        <f t="shared" si="249"/>
        <v>0</v>
      </c>
      <c r="AC245" s="312">
        <f t="shared" si="249"/>
        <v>0</v>
      </c>
      <c r="AD245" s="312">
        <f t="shared" si="249"/>
        <v>0</v>
      </c>
      <c r="AE245" s="312">
        <f t="shared" si="249"/>
        <v>0</v>
      </c>
      <c r="AF245" s="312">
        <f>SUM(L245:AE245)</f>
        <v>0</v>
      </c>
      <c r="AG245" s="322"/>
      <c r="AH245" s="322"/>
      <c r="AI245" s="322"/>
      <c r="AJ245" s="322"/>
      <c r="AL245" s="943">
        <f t="shared" ref="AL245:AR245" si="250">SUM(AL200:AL236,AL238:AL244)</f>
        <v>0</v>
      </c>
      <c r="AM245" s="943">
        <f t="shared" si="250"/>
        <v>0</v>
      </c>
      <c r="AN245" s="943">
        <f t="shared" si="250"/>
        <v>0</v>
      </c>
      <c r="AO245" s="943">
        <f t="shared" si="250"/>
        <v>0</v>
      </c>
      <c r="AP245" s="943">
        <f t="shared" si="250"/>
        <v>0</v>
      </c>
      <c r="AQ245" s="943">
        <f t="shared" si="250"/>
        <v>0</v>
      </c>
      <c r="AR245" s="943">
        <f t="shared" si="250"/>
        <v>0</v>
      </c>
      <c r="AT245" s="842"/>
      <c r="AU245" s="842"/>
      <c r="AW245" s="842"/>
      <c r="AX245" s="842"/>
      <c r="AZ245" s="943">
        <f t="shared" ref="AZ245:BK245" si="251">SUM(AZ200:AZ244)</f>
        <v>0</v>
      </c>
      <c r="BA245" s="943">
        <f t="shared" si="251"/>
        <v>0</v>
      </c>
      <c r="BB245" s="943">
        <f t="shared" si="251"/>
        <v>0</v>
      </c>
      <c r="BC245" s="943">
        <f t="shared" si="251"/>
        <v>0</v>
      </c>
      <c r="BD245" s="943">
        <f t="shared" si="251"/>
        <v>0</v>
      </c>
      <c r="BE245" s="943">
        <f t="shared" si="251"/>
        <v>0</v>
      </c>
      <c r="BF245" s="943">
        <f t="shared" si="251"/>
        <v>0</v>
      </c>
      <c r="BG245" s="943">
        <f t="shared" si="251"/>
        <v>0</v>
      </c>
      <c r="BH245" s="943">
        <f t="shared" si="251"/>
        <v>0</v>
      </c>
      <c r="BI245" s="943">
        <f t="shared" si="251"/>
        <v>0</v>
      </c>
      <c r="BJ245" s="943">
        <f t="shared" si="251"/>
        <v>0</v>
      </c>
      <c r="BK245" s="943">
        <f t="shared" si="251"/>
        <v>0</v>
      </c>
      <c r="BM245" s="842"/>
      <c r="BN245" s="842"/>
      <c r="BQ245" s="842"/>
      <c r="BR245" s="842"/>
      <c r="BT245" s="842"/>
      <c r="BV245" s="842"/>
      <c r="BW245" s="842"/>
      <c r="BZ245" s="916">
        <f>SUM(BZ200:BZ244)</f>
        <v>0</v>
      </c>
      <c r="CA245" s="842"/>
      <c r="CB245" s="842"/>
      <c r="CC245" s="842"/>
      <c r="CD245" s="917">
        <f>SUM(CD200:CD244)</f>
        <v>0</v>
      </c>
    </row>
    <row r="246" spans="1:82" ht="15.75" customHeight="1">
      <c r="A246" s="887"/>
      <c r="B246" s="887"/>
      <c r="C246" s="887"/>
      <c r="D246" s="887"/>
      <c r="E246" s="887"/>
      <c r="F246" s="887"/>
      <c r="G246" s="887"/>
      <c r="H246" s="887"/>
      <c r="I246" s="837"/>
      <c r="J246" s="887"/>
      <c r="K246" s="887"/>
      <c r="L246" s="887"/>
      <c r="M246" s="887"/>
      <c r="N246" s="887"/>
      <c r="O246" s="887"/>
      <c r="P246" s="887"/>
      <c r="Q246" s="893"/>
      <c r="R246" s="887"/>
      <c r="S246" s="887"/>
      <c r="T246" s="887"/>
      <c r="AM246" s="887"/>
      <c r="AN246" s="887"/>
      <c r="AO246" s="887"/>
      <c r="AP246" s="887"/>
      <c r="AQ246" s="887"/>
      <c r="AR246" s="887"/>
      <c r="AS246" s="887"/>
      <c r="AT246" s="887"/>
      <c r="AU246" s="887"/>
      <c r="AV246" s="887"/>
      <c r="AW246" s="887"/>
      <c r="AX246" s="887"/>
      <c r="AY246" s="887"/>
      <c r="AZ246" s="887"/>
      <c r="CD246" s="961"/>
    </row>
    <row r="247" spans="1:82" ht="15.75" customHeight="1">
      <c r="A247" s="887"/>
      <c r="B247" s="887"/>
      <c r="C247" s="887"/>
      <c r="D247" s="887"/>
      <c r="E247" s="887"/>
      <c r="F247" s="887"/>
      <c r="G247" s="887"/>
      <c r="H247" s="887"/>
      <c r="I247" s="837"/>
      <c r="J247" s="887"/>
      <c r="K247" s="887"/>
      <c r="L247" s="887"/>
      <c r="M247" s="887"/>
      <c r="N247" s="887"/>
      <c r="O247" s="887"/>
      <c r="P247" s="887"/>
      <c r="Q247" s="893"/>
      <c r="R247" s="887"/>
      <c r="S247" s="887"/>
      <c r="T247" s="887"/>
      <c r="U247" s="887"/>
      <c r="V247" s="887"/>
      <c r="W247" s="887"/>
      <c r="X247" s="887"/>
      <c r="Y247" s="887"/>
      <c r="Z247" s="887"/>
      <c r="AA247" s="887"/>
      <c r="AB247" s="887"/>
      <c r="AC247" s="887"/>
      <c r="AD247" s="887"/>
      <c r="AE247" s="887"/>
      <c r="AF247" s="887"/>
      <c r="AG247" s="887"/>
      <c r="AH247" s="887"/>
      <c r="AI247" s="887"/>
      <c r="AJ247" s="887"/>
      <c r="AL247" s="887"/>
      <c r="AM247" s="887"/>
      <c r="AN247" s="887"/>
      <c r="AO247" s="887"/>
      <c r="AP247" s="887"/>
      <c r="AQ247" s="887"/>
      <c r="AR247" s="887"/>
      <c r="AS247" s="887"/>
      <c r="BT247" s="842"/>
      <c r="BV247" s="842"/>
      <c r="BW247" s="842"/>
      <c r="BX247" s="842"/>
      <c r="BZ247" s="858">
        <f>SUM(BZ245+BZ197)</f>
        <v>0</v>
      </c>
      <c r="CB247" s="887"/>
      <c r="CC247" s="914" t="s">
        <v>32309</v>
      </c>
      <c r="CD247" s="139">
        <f>SUM(CD245+CD197)</f>
        <v>0</v>
      </c>
    </row>
    <row r="248" spans="1:82" ht="15.75" customHeight="1">
      <c r="A248" s="887"/>
      <c r="B248" s="887"/>
      <c r="C248" s="887"/>
      <c r="D248" s="887"/>
      <c r="E248" s="887"/>
      <c r="F248" s="887"/>
      <c r="G248" s="887"/>
      <c r="H248" s="887"/>
      <c r="I248" s="837"/>
      <c r="J248" s="887"/>
      <c r="K248" s="887"/>
      <c r="L248" s="887"/>
      <c r="M248" s="887"/>
      <c r="N248" s="887"/>
      <c r="O248" s="887"/>
      <c r="P248" s="887"/>
      <c r="Q248" s="893"/>
      <c r="AA248" s="887"/>
      <c r="AB248" s="887"/>
      <c r="AC248" s="887"/>
      <c r="AD248" s="887"/>
      <c r="AE248" s="887"/>
      <c r="AF248" s="887"/>
      <c r="AG248" s="887"/>
      <c r="AH248" s="887"/>
      <c r="AI248" s="887"/>
      <c r="AJ248" s="887"/>
      <c r="AL248" s="887"/>
      <c r="AM248" s="887"/>
      <c r="AN248" s="887"/>
      <c r="AO248" s="887"/>
      <c r="AP248" s="887"/>
      <c r="AQ248" s="887"/>
      <c r="AR248" s="887"/>
      <c r="AS248" s="887"/>
      <c r="BT248" s="842"/>
      <c r="BV248" s="842"/>
      <c r="BW248" s="842"/>
      <c r="BX248" s="842"/>
      <c r="BZ248" s="842"/>
    </row>
    <row r="249" spans="1:82" ht="15.75" customHeight="1">
      <c r="A249" s="887"/>
      <c r="B249" s="887"/>
      <c r="C249" s="887"/>
      <c r="D249" s="887"/>
      <c r="E249" s="887"/>
      <c r="F249" s="887"/>
      <c r="G249" s="887"/>
      <c r="H249" s="887"/>
      <c r="I249" s="837"/>
      <c r="J249" s="887"/>
      <c r="K249" s="887"/>
      <c r="L249" s="887"/>
      <c r="M249" s="887"/>
      <c r="N249" s="887"/>
      <c r="O249" s="887"/>
      <c r="P249" s="887"/>
      <c r="Q249" s="893"/>
      <c r="AA249" s="887"/>
      <c r="AB249" s="887"/>
      <c r="AC249" s="887"/>
      <c r="AD249" s="887"/>
      <c r="AE249" s="887"/>
      <c r="AF249" s="887"/>
      <c r="AG249" s="887"/>
      <c r="AH249" s="887"/>
      <c r="AI249" s="887"/>
      <c r="AJ249" s="887"/>
      <c r="AL249" s="887"/>
      <c r="AM249" s="887"/>
      <c r="AN249" s="887"/>
      <c r="AO249" s="887"/>
      <c r="AP249" s="887"/>
      <c r="AQ249" s="887"/>
      <c r="AR249" s="887"/>
      <c r="AS249" s="887"/>
      <c r="BT249" s="842"/>
      <c r="BV249" s="842"/>
      <c r="BW249" s="842"/>
      <c r="BX249" s="842"/>
      <c r="BZ249" s="842"/>
    </row>
    <row r="250" spans="1:82" ht="15.75" customHeight="1">
      <c r="A250" s="887"/>
      <c r="B250" s="887"/>
      <c r="C250" s="887"/>
      <c r="D250" s="887"/>
      <c r="E250" s="887"/>
      <c r="F250" s="887"/>
      <c r="G250" s="887"/>
      <c r="H250" s="887"/>
      <c r="I250" s="837"/>
      <c r="J250" s="887"/>
      <c r="K250" s="887"/>
      <c r="L250" s="887"/>
      <c r="M250" s="887"/>
      <c r="N250" s="887"/>
      <c r="O250" s="887"/>
      <c r="P250" s="887"/>
      <c r="Q250" s="893"/>
      <c r="AA250" s="887"/>
      <c r="AB250" s="887"/>
      <c r="AC250" s="887"/>
      <c r="AD250" s="887"/>
      <c r="AE250" s="887"/>
      <c r="AF250" s="887"/>
      <c r="AG250" s="887"/>
      <c r="AH250" s="887"/>
      <c r="AI250" s="887"/>
      <c r="AJ250" s="887"/>
      <c r="AL250" s="887"/>
      <c r="AM250" s="887"/>
      <c r="AN250" s="887"/>
      <c r="AO250" s="887"/>
      <c r="AP250" s="887"/>
      <c r="AQ250" s="887"/>
      <c r="AR250" s="887"/>
      <c r="AS250" s="887"/>
      <c r="BT250" s="842"/>
      <c r="BV250" s="842"/>
      <c r="BW250" s="842"/>
      <c r="BX250" s="842"/>
      <c r="BZ250" s="842"/>
    </row>
    <row r="251" spans="1:82" ht="15.75" customHeight="1">
      <c r="A251" s="887"/>
      <c r="B251" s="887"/>
      <c r="C251" s="887"/>
      <c r="D251" s="887"/>
      <c r="E251" s="887"/>
      <c r="F251" s="887"/>
      <c r="G251" s="887"/>
      <c r="H251" s="887"/>
      <c r="I251" s="837"/>
      <c r="J251" s="887"/>
      <c r="K251" s="887"/>
      <c r="L251" s="887"/>
      <c r="M251" s="887"/>
      <c r="N251" s="887"/>
      <c r="O251" s="887"/>
      <c r="P251" s="887"/>
      <c r="Q251" s="893"/>
      <c r="AA251" s="887"/>
      <c r="AB251" s="887"/>
      <c r="AC251" s="887"/>
      <c r="AD251" s="887"/>
      <c r="AE251" s="887"/>
      <c r="AF251" s="887"/>
      <c r="AG251" s="887"/>
      <c r="AH251" s="887"/>
      <c r="AI251" s="887"/>
      <c r="AJ251" s="887"/>
      <c r="AL251" s="887"/>
      <c r="AM251" s="887"/>
      <c r="AN251" s="887"/>
      <c r="AO251" s="887"/>
      <c r="AP251" s="887"/>
      <c r="AQ251" s="887"/>
      <c r="AR251" s="887"/>
      <c r="AS251" s="887"/>
      <c r="BT251" s="842"/>
      <c r="BV251" s="842"/>
      <c r="BW251" s="842"/>
      <c r="BX251" s="842"/>
      <c r="BZ251" s="842"/>
    </row>
    <row r="252" spans="1:82" ht="15.75" customHeight="1">
      <c r="A252" s="887"/>
      <c r="B252" s="887"/>
      <c r="C252" s="887"/>
      <c r="D252" s="887"/>
      <c r="E252" s="887"/>
      <c r="F252" s="887"/>
      <c r="G252" s="887"/>
      <c r="H252" s="887"/>
      <c r="I252" s="837"/>
      <c r="J252" s="887"/>
      <c r="K252" s="887"/>
      <c r="L252" s="887"/>
      <c r="M252" s="887"/>
      <c r="N252" s="887"/>
      <c r="O252" s="887"/>
      <c r="P252" s="887"/>
      <c r="Q252" s="893"/>
      <c r="AA252" s="887"/>
      <c r="AB252" s="887"/>
      <c r="AC252" s="887"/>
      <c r="AD252" s="887"/>
      <c r="AE252" s="887"/>
      <c r="AF252" s="887"/>
      <c r="AG252" s="887"/>
      <c r="AH252" s="887"/>
      <c r="AI252" s="887"/>
      <c r="AJ252" s="887"/>
      <c r="AL252" s="887"/>
      <c r="AM252" s="887"/>
      <c r="AN252" s="887"/>
      <c r="AO252" s="887"/>
      <c r="AP252" s="887"/>
      <c r="AQ252" s="887"/>
      <c r="AR252" s="887"/>
      <c r="AS252" s="887"/>
      <c r="BT252" s="842"/>
      <c r="BV252" s="842"/>
      <c r="BW252" s="842"/>
      <c r="BX252" s="842"/>
      <c r="BZ252" s="842"/>
    </row>
    <row r="253" spans="1:82" ht="15.75" customHeight="1">
      <c r="A253" s="887"/>
      <c r="B253" s="887"/>
      <c r="C253" s="887"/>
      <c r="D253" s="887"/>
      <c r="E253" s="887"/>
      <c r="F253" s="887"/>
      <c r="G253" s="887"/>
      <c r="H253" s="887"/>
      <c r="I253" s="837"/>
      <c r="J253" s="887"/>
      <c r="K253" s="887"/>
      <c r="L253" s="887"/>
      <c r="M253" s="887"/>
      <c r="N253" s="887"/>
      <c r="O253" s="887"/>
      <c r="P253" s="887"/>
      <c r="Q253" s="893"/>
      <c r="AA253" s="887"/>
      <c r="AB253" s="887"/>
      <c r="AC253" s="887"/>
      <c r="AD253" s="887"/>
      <c r="AE253" s="887"/>
      <c r="AF253" s="887"/>
      <c r="AG253" s="887"/>
      <c r="AH253" s="887"/>
      <c r="AI253" s="887"/>
      <c r="AJ253" s="887"/>
      <c r="AL253" s="887"/>
      <c r="AM253" s="887"/>
      <c r="AN253" s="887"/>
      <c r="AO253" s="887"/>
      <c r="AP253" s="887"/>
      <c r="AQ253" s="887"/>
      <c r="AR253" s="887"/>
      <c r="AS253" s="887"/>
      <c r="BT253" s="842"/>
      <c r="BV253" s="842"/>
      <c r="BW253" s="842"/>
      <c r="BX253" s="842"/>
      <c r="BZ253" s="842"/>
    </row>
    <row r="254" spans="1:82" ht="15.75" customHeight="1">
      <c r="A254" s="887"/>
      <c r="B254" s="887"/>
      <c r="C254" s="887"/>
      <c r="D254" s="887"/>
      <c r="E254" s="887"/>
      <c r="F254" s="887"/>
      <c r="G254" s="887"/>
      <c r="H254" s="887"/>
      <c r="I254" s="837"/>
      <c r="J254" s="887"/>
      <c r="K254" s="887"/>
      <c r="L254" s="887"/>
      <c r="M254" s="887"/>
      <c r="N254" s="887"/>
      <c r="O254" s="887"/>
      <c r="P254" s="887"/>
      <c r="Q254" s="893"/>
      <c r="AA254" s="887"/>
      <c r="AB254" s="887"/>
      <c r="AC254" s="887"/>
      <c r="AD254" s="887"/>
      <c r="AE254" s="887"/>
      <c r="AF254" s="887"/>
      <c r="AG254" s="887"/>
      <c r="AH254" s="887"/>
      <c r="AI254" s="887"/>
      <c r="AJ254" s="887"/>
      <c r="AL254" s="887"/>
      <c r="AM254" s="887"/>
      <c r="AN254" s="887"/>
      <c r="AO254" s="887"/>
      <c r="AP254" s="887"/>
      <c r="AQ254" s="887"/>
      <c r="AR254" s="887"/>
      <c r="AS254" s="887"/>
      <c r="BT254" s="842"/>
      <c r="BV254" s="842"/>
      <c r="BW254" s="842"/>
      <c r="BX254" s="842"/>
      <c r="BZ254" s="842"/>
    </row>
    <row r="255" spans="1:82" ht="15.75" customHeight="1">
      <c r="A255" s="887"/>
      <c r="B255" s="887"/>
      <c r="C255" s="887"/>
      <c r="D255" s="887"/>
      <c r="E255" s="887"/>
      <c r="F255" s="887"/>
      <c r="G255" s="887"/>
      <c r="H255" s="887"/>
      <c r="I255" s="837"/>
      <c r="J255" s="887"/>
      <c r="K255" s="887"/>
      <c r="L255" s="887"/>
      <c r="M255" s="887"/>
      <c r="N255" s="887"/>
      <c r="O255" s="887"/>
      <c r="P255" s="887"/>
      <c r="Q255" s="893"/>
      <c r="AA255" s="887"/>
      <c r="AB255" s="887"/>
      <c r="AC255" s="887"/>
      <c r="AD255" s="887"/>
      <c r="AE255" s="887"/>
      <c r="AF255" s="887"/>
      <c r="AG255" s="887"/>
      <c r="AH255" s="887"/>
      <c r="AI255" s="887"/>
      <c r="AJ255" s="887"/>
      <c r="AL255" s="887"/>
      <c r="AM255" s="887"/>
      <c r="AN255" s="887"/>
      <c r="AO255" s="887"/>
      <c r="AP255" s="887"/>
      <c r="AQ255" s="887"/>
      <c r="AR255" s="887"/>
      <c r="AS255" s="887"/>
      <c r="BT255" s="842"/>
      <c r="BV255" s="842"/>
      <c r="BW255" s="842"/>
      <c r="BX255" s="842"/>
      <c r="BZ255" s="842"/>
    </row>
    <row r="256" spans="1:82" ht="15.75" customHeight="1">
      <c r="A256" s="887"/>
      <c r="B256" s="887"/>
      <c r="C256" s="887"/>
      <c r="D256" s="887"/>
      <c r="E256" s="887"/>
      <c r="F256" s="887"/>
      <c r="G256" s="887"/>
      <c r="H256" s="887"/>
      <c r="I256" s="837"/>
      <c r="J256" s="887"/>
      <c r="K256" s="887"/>
      <c r="L256" s="887"/>
      <c r="M256" s="887"/>
      <c r="N256" s="887"/>
      <c r="O256" s="887"/>
      <c r="P256" s="887"/>
      <c r="Q256" s="893"/>
      <c r="R256" s="887"/>
      <c r="S256" s="887"/>
      <c r="T256" s="887"/>
      <c r="U256" s="887"/>
      <c r="V256" s="887"/>
      <c r="W256" s="887"/>
      <c r="X256" s="887"/>
      <c r="Y256" s="887"/>
      <c r="Z256" s="887"/>
      <c r="AA256" s="887"/>
      <c r="AB256" s="887"/>
      <c r="AC256" s="887"/>
      <c r="AD256" s="887"/>
      <c r="AE256" s="887"/>
      <c r="AF256" s="887"/>
      <c r="AG256" s="887"/>
      <c r="AH256" s="887"/>
      <c r="AI256" s="887"/>
      <c r="AJ256" s="887"/>
      <c r="AL256" s="887"/>
      <c r="AM256" s="887"/>
      <c r="AN256" s="887"/>
      <c r="AO256" s="887"/>
      <c r="AP256" s="887"/>
      <c r="AQ256" s="887"/>
      <c r="AR256" s="887"/>
      <c r="AS256" s="887"/>
      <c r="BT256" s="842"/>
      <c r="BV256" s="842"/>
      <c r="BW256" s="842"/>
      <c r="BX256" s="842"/>
      <c r="BZ256" s="842"/>
    </row>
    <row r="257" spans="1:78" ht="15.75" customHeight="1">
      <c r="A257" s="887"/>
      <c r="B257" s="887"/>
      <c r="C257" s="887"/>
      <c r="D257" s="887"/>
      <c r="E257" s="887"/>
      <c r="F257" s="887"/>
      <c r="G257" s="887"/>
      <c r="H257" s="887"/>
      <c r="I257" s="837"/>
      <c r="J257" s="887"/>
      <c r="K257" s="887"/>
      <c r="L257" s="887"/>
      <c r="M257" s="887"/>
      <c r="N257" s="887"/>
      <c r="O257" s="887"/>
      <c r="P257" s="887"/>
      <c r="Q257" s="893"/>
      <c r="R257" s="887"/>
      <c r="S257" s="887"/>
      <c r="T257" s="887"/>
      <c r="U257" s="887"/>
      <c r="V257" s="887"/>
      <c r="W257" s="887"/>
      <c r="X257" s="887"/>
      <c r="Y257" s="887"/>
      <c r="Z257" s="887"/>
      <c r="AA257" s="887"/>
      <c r="AB257" s="887"/>
      <c r="AC257" s="887"/>
      <c r="AD257" s="887"/>
      <c r="AE257" s="887"/>
      <c r="AF257" s="887"/>
      <c r="AG257" s="887"/>
      <c r="AH257" s="887"/>
      <c r="AI257" s="887"/>
      <c r="AJ257" s="887"/>
      <c r="AL257" s="887"/>
      <c r="AM257" s="887"/>
      <c r="AN257" s="887"/>
      <c r="AO257" s="887"/>
      <c r="AP257" s="887"/>
      <c r="AQ257" s="887"/>
      <c r="AR257" s="887"/>
      <c r="AS257" s="887"/>
      <c r="BT257" s="842"/>
      <c r="BV257" s="842"/>
      <c r="BW257" s="842"/>
      <c r="BX257" s="842"/>
      <c r="BZ257" s="842"/>
    </row>
    <row r="258" spans="1:78" ht="15.75" customHeight="1">
      <c r="A258" s="887"/>
      <c r="B258" s="887"/>
      <c r="C258" s="887"/>
      <c r="D258" s="887"/>
      <c r="E258" s="887"/>
      <c r="F258" s="887"/>
      <c r="G258" s="887"/>
      <c r="H258" s="887"/>
      <c r="I258" s="837"/>
      <c r="J258" s="887"/>
      <c r="K258" s="887"/>
      <c r="L258" s="887"/>
      <c r="M258" s="887"/>
      <c r="N258" s="887"/>
      <c r="O258" s="887"/>
      <c r="P258" s="887"/>
      <c r="Q258" s="893"/>
      <c r="R258" s="887"/>
      <c r="S258" s="887"/>
      <c r="T258" s="887"/>
      <c r="U258" s="887"/>
      <c r="V258" s="887"/>
      <c r="W258" s="887"/>
      <c r="X258" s="887"/>
      <c r="Y258" s="887"/>
      <c r="Z258" s="887"/>
      <c r="AA258" s="887"/>
      <c r="AB258" s="887"/>
      <c r="AC258" s="887"/>
      <c r="AD258" s="887"/>
      <c r="AE258" s="887"/>
      <c r="AF258" s="887"/>
      <c r="AG258" s="887"/>
      <c r="AH258" s="887"/>
      <c r="AI258" s="887"/>
      <c r="AJ258" s="887"/>
      <c r="AL258" s="887"/>
      <c r="AM258" s="887"/>
      <c r="AN258" s="887"/>
      <c r="AO258" s="887"/>
      <c r="AP258" s="887"/>
      <c r="AQ258" s="887"/>
      <c r="AR258" s="887"/>
      <c r="AS258" s="887"/>
      <c r="BT258" s="842"/>
      <c r="BV258" s="842"/>
      <c r="BW258" s="842"/>
      <c r="BX258" s="842"/>
      <c r="BZ258" s="842"/>
    </row>
    <row r="259" spans="1:78" ht="15.75" customHeight="1">
      <c r="A259" s="887"/>
      <c r="B259" s="887"/>
      <c r="C259" s="887"/>
      <c r="D259" s="887"/>
      <c r="E259" s="887"/>
      <c r="F259" s="887"/>
      <c r="G259" s="887"/>
      <c r="H259" s="887"/>
      <c r="I259" s="837"/>
      <c r="J259" s="887"/>
      <c r="K259" s="887"/>
      <c r="L259" s="887"/>
      <c r="M259" s="887"/>
      <c r="N259" s="887"/>
      <c r="O259" s="887"/>
      <c r="P259" s="887"/>
      <c r="Q259" s="893"/>
      <c r="R259" s="887"/>
      <c r="S259" s="887"/>
      <c r="T259" s="887"/>
      <c r="U259" s="887"/>
      <c r="V259" s="887"/>
      <c r="W259" s="887"/>
      <c r="X259" s="887"/>
      <c r="Y259" s="887"/>
      <c r="Z259" s="887"/>
      <c r="AA259" s="887"/>
      <c r="AB259" s="887"/>
      <c r="AC259" s="887"/>
      <c r="AD259" s="887"/>
      <c r="AE259" s="887"/>
      <c r="AF259" s="887"/>
      <c r="AG259" s="887"/>
      <c r="AH259" s="887"/>
      <c r="AI259" s="887"/>
      <c r="AJ259" s="887"/>
      <c r="AL259" s="887"/>
      <c r="AM259" s="887"/>
      <c r="AN259" s="887"/>
      <c r="AO259" s="887"/>
      <c r="AP259" s="887"/>
      <c r="AQ259" s="887"/>
      <c r="AR259" s="887"/>
      <c r="AS259" s="887"/>
      <c r="BT259" s="842"/>
      <c r="BV259" s="842"/>
      <c r="BW259" s="842"/>
      <c r="BX259" s="842"/>
      <c r="BZ259" s="842"/>
    </row>
    <row r="260" spans="1:78" ht="15.75" customHeight="1">
      <c r="A260" s="887"/>
      <c r="B260" s="887"/>
      <c r="C260" s="887"/>
      <c r="D260" s="887"/>
      <c r="E260" s="887"/>
      <c r="F260" s="887"/>
      <c r="G260" s="887"/>
      <c r="H260" s="887"/>
      <c r="I260" s="837"/>
      <c r="J260" s="887"/>
      <c r="K260" s="887"/>
      <c r="L260" s="887"/>
      <c r="M260" s="887"/>
      <c r="N260" s="887"/>
      <c r="O260" s="887"/>
      <c r="P260" s="887"/>
      <c r="Q260" s="893"/>
      <c r="R260" s="887"/>
      <c r="S260" s="887"/>
      <c r="T260" s="887"/>
      <c r="U260" s="887"/>
      <c r="V260" s="887"/>
      <c r="W260" s="887"/>
      <c r="X260" s="887"/>
      <c r="Y260" s="887"/>
      <c r="Z260" s="887"/>
      <c r="AA260" s="887"/>
      <c r="AB260" s="887"/>
      <c r="AC260" s="887"/>
      <c r="AD260" s="887"/>
      <c r="AE260" s="887"/>
      <c r="AF260" s="887"/>
      <c r="AG260" s="887"/>
      <c r="AH260" s="887"/>
      <c r="AI260" s="887"/>
      <c r="AJ260" s="887"/>
      <c r="AL260" s="887"/>
      <c r="AM260" s="887"/>
      <c r="AN260" s="887"/>
      <c r="AO260" s="887"/>
      <c r="AP260" s="887"/>
      <c r="AQ260" s="887"/>
      <c r="AR260" s="887"/>
      <c r="AS260" s="887"/>
      <c r="BT260" s="842"/>
      <c r="BV260" s="842"/>
      <c r="BW260" s="842"/>
      <c r="BX260" s="842"/>
      <c r="BZ260" s="842"/>
    </row>
    <row r="261" spans="1:78" ht="15.75" customHeight="1">
      <c r="A261" s="887"/>
      <c r="B261" s="887"/>
      <c r="C261" s="887"/>
      <c r="D261" s="887"/>
      <c r="E261" s="887"/>
      <c r="F261" s="887"/>
      <c r="G261" s="887"/>
      <c r="H261" s="887"/>
      <c r="I261" s="837"/>
      <c r="J261" s="887"/>
      <c r="K261" s="887"/>
      <c r="L261" s="887"/>
      <c r="M261" s="887"/>
      <c r="N261" s="887"/>
      <c r="O261" s="887"/>
      <c r="P261" s="887"/>
      <c r="Q261" s="893"/>
      <c r="R261" s="887"/>
      <c r="S261" s="887"/>
      <c r="T261" s="887"/>
      <c r="U261" s="887"/>
      <c r="V261" s="887"/>
      <c r="W261" s="887"/>
      <c r="X261" s="887"/>
      <c r="Y261" s="887"/>
      <c r="Z261" s="887"/>
      <c r="AA261" s="887"/>
      <c r="AB261" s="887"/>
      <c r="AC261" s="887"/>
      <c r="AD261" s="887"/>
      <c r="AE261" s="887"/>
      <c r="AF261" s="887"/>
      <c r="AG261" s="887"/>
      <c r="AH261" s="887"/>
      <c r="AI261" s="887"/>
      <c r="AJ261" s="887"/>
      <c r="AL261" s="887"/>
      <c r="AM261" s="887"/>
      <c r="AN261" s="887"/>
      <c r="AO261" s="887"/>
      <c r="AP261" s="887"/>
      <c r="AQ261" s="887"/>
      <c r="AR261" s="887"/>
      <c r="AS261" s="887"/>
      <c r="BT261" s="842"/>
      <c r="BV261" s="842"/>
      <c r="BW261" s="842"/>
      <c r="BX261" s="842"/>
      <c r="BZ261" s="842"/>
    </row>
    <row r="262" spans="1:78" ht="15.75" customHeight="1">
      <c r="A262" s="887"/>
      <c r="B262" s="887"/>
      <c r="C262" s="887"/>
      <c r="D262" s="887"/>
      <c r="E262" s="887"/>
      <c r="F262" s="887"/>
      <c r="G262" s="887"/>
      <c r="H262" s="887"/>
      <c r="I262" s="837"/>
      <c r="J262" s="887"/>
      <c r="K262" s="887"/>
      <c r="L262" s="887"/>
      <c r="M262" s="887"/>
      <c r="N262" s="887"/>
      <c r="O262" s="887"/>
      <c r="P262" s="887"/>
      <c r="Q262" s="893"/>
      <c r="R262" s="887"/>
      <c r="S262" s="887"/>
      <c r="T262" s="887"/>
      <c r="U262" s="887"/>
      <c r="V262" s="887"/>
      <c r="W262" s="887"/>
      <c r="X262" s="887"/>
      <c r="Y262" s="887"/>
      <c r="Z262" s="887"/>
      <c r="AA262" s="887"/>
      <c r="AB262" s="887"/>
      <c r="AC262" s="887"/>
      <c r="AD262" s="887"/>
      <c r="AE262" s="887"/>
      <c r="AF262" s="887"/>
      <c r="AG262" s="887"/>
      <c r="AH262" s="887"/>
      <c r="AI262" s="887"/>
      <c r="AJ262" s="887"/>
      <c r="AL262" s="887"/>
      <c r="AM262" s="887"/>
      <c r="AN262" s="887"/>
      <c r="AO262" s="887"/>
      <c r="AP262" s="887"/>
      <c r="AQ262" s="887"/>
      <c r="AR262" s="887"/>
      <c r="AS262" s="887"/>
      <c r="BT262" s="842"/>
      <c r="BV262" s="842"/>
      <c r="BW262" s="842"/>
      <c r="BX262" s="842"/>
      <c r="BZ262" s="842"/>
    </row>
    <row r="263" spans="1:78" ht="15.75" customHeight="1">
      <c r="A263" s="887"/>
      <c r="B263" s="887"/>
      <c r="C263" s="887"/>
      <c r="D263" s="887"/>
      <c r="E263" s="887"/>
      <c r="F263" s="887"/>
      <c r="G263" s="887"/>
      <c r="H263" s="887"/>
      <c r="I263" s="837"/>
      <c r="J263" s="887"/>
      <c r="K263" s="887"/>
      <c r="L263" s="887"/>
      <c r="M263" s="887"/>
      <c r="N263" s="887"/>
      <c r="O263" s="887"/>
      <c r="P263" s="887"/>
      <c r="Q263" s="893"/>
      <c r="R263" s="887"/>
      <c r="S263" s="887"/>
      <c r="T263" s="887"/>
      <c r="U263" s="887"/>
      <c r="V263" s="887"/>
      <c r="W263" s="887"/>
      <c r="X263" s="887"/>
      <c r="Y263" s="887"/>
      <c r="Z263" s="887"/>
      <c r="AA263" s="887"/>
      <c r="AB263" s="887"/>
      <c r="AC263" s="887"/>
      <c r="AD263" s="887"/>
      <c r="AE263" s="887"/>
      <c r="AF263" s="887"/>
      <c r="AG263" s="887"/>
      <c r="AH263" s="887"/>
      <c r="AI263" s="887"/>
      <c r="AJ263" s="887"/>
      <c r="AL263" s="887"/>
      <c r="AM263" s="887"/>
      <c r="AN263" s="887"/>
      <c r="AO263" s="887"/>
      <c r="AP263" s="887"/>
      <c r="AQ263" s="887"/>
      <c r="AR263" s="887"/>
      <c r="AS263" s="887"/>
      <c r="BT263" s="842"/>
      <c r="BV263" s="842"/>
      <c r="BW263" s="842"/>
      <c r="BX263" s="842"/>
      <c r="BZ263" s="842"/>
    </row>
    <row r="264" spans="1:78" ht="15.75" customHeight="1">
      <c r="A264" s="887"/>
      <c r="B264" s="887"/>
      <c r="C264" s="887"/>
      <c r="D264" s="887"/>
      <c r="E264" s="887"/>
      <c r="F264" s="887"/>
      <c r="G264" s="887"/>
      <c r="H264" s="887"/>
      <c r="I264" s="837"/>
      <c r="J264" s="887"/>
      <c r="K264" s="887"/>
      <c r="L264" s="887"/>
      <c r="M264" s="887"/>
      <c r="N264" s="887"/>
      <c r="O264" s="887"/>
      <c r="P264" s="887"/>
      <c r="Q264" s="893"/>
      <c r="R264" s="887"/>
      <c r="S264" s="887"/>
      <c r="T264" s="887"/>
      <c r="U264" s="887"/>
      <c r="V264" s="887"/>
      <c r="W264" s="887"/>
      <c r="X264" s="887"/>
      <c r="Y264" s="887"/>
      <c r="Z264" s="887"/>
      <c r="AA264" s="887"/>
      <c r="AB264" s="887"/>
      <c r="AC264" s="887"/>
      <c r="AD264" s="887"/>
      <c r="AE264" s="887"/>
      <c r="AF264" s="887"/>
      <c r="AG264" s="887"/>
      <c r="AH264" s="887"/>
      <c r="AI264" s="887"/>
      <c r="AJ264" s="887"/>
      <c r="AL264" s="887"/>
      <c r="AM264" s="887"/>
      <c r="AN264" s="887"/>
      <c r="AO264" s="887"/>
      <c r="AP264" s="887"/>
      <c r="AQ264" s="887"/>
      <c r="AR264" s="887"/>
      <c r="AS264" s="887"/>
      <c r="BT264" s="842"/>
      <c r="BV264" s="842"/>
      <c r="BW264" s="842"/>
      <c r="BX264" s="842"/>
      <c r="BZ264" s="842"/>
    </row>
    <row r="265" spans="1:78" ht="15.75" customHeight="1">
      <c r="A265" s="887"/>
      <c r="B265" s="887"/>
      <c r="C265" s="887"/>
      <c r="D265" s="887"/>
      <c r="E265" s="887"/>
      <c r="F265" s="887"/>
      <c r="G265" s="887"/>
      <c r="H265" s="887"/>
      <c r="I265" s="837"/>
      <c r="J265" s="887"/>
      <c r="K265" s="887"/>
      <c r="L265" s="887"/>
      <c r="M265" s="887"/>
      <c r="N265" s="887"/>
      <c r="O265" s="887"/>
      <c r="P265" s="887"/>
      <c r="Q265" s="893"/>
      <c r="R265" s="887"/>
      <c r="S265" s="887"/>
      <c r="T265" s="887"/>
      <c r="U265" s="887"/>
      <c r="V265" s="887"/>
      <c r="W265" s="887"/>
      <c r="X265" s="887"/>
      <c r="Y265" s="887"/>
      <c r="Z265" s="887"/>
      <c r="AA265" s="887"/>
      <c r="AB265" s="887"/>
      <c r="AC265" s="887"/>
      <c r="AD265" s="887"/>
      <c r="AE265" s="887"/>
      <c r="AF265" s="887"/>
      <c r="AG265" s="887"/>
      <c r="AH265" s="887"/>
      <c r="AI265" s="887"/>
      <c r="AJ265" s="887"/>
      <c r="AL265" s="887"/>
      <c r="AM265" s="887"/>
      <c r="AN265" s="887"/>
      <c r="AO265" s="887"/>
      <c r="AP265" s="887"/>
      <c r="AQ265" s="887"/>
      <c r="AR265" s="887"/>
      <c r="AS265" s="887"/>
      <c r="BT265" s="842"/>
      <c r="BV265" s="842"/>
      <c r="BW265" s="842"/>
      <c r="BX265" s="842"/>
      <c r="BZ265" s="842"/>
    </row>
    <row r="266" spans="1:78" ht="15.75" customHeight="1">
      <c r="A266" s="887"/>
      <c r="B266" s="887"/>
      <c r="C266" s="887"/>
      <c r="D266" s="887"/>
      <c r="E266" s="887"/>
      <c r="F266" s="887"/>
      <c r="G266" s="887"/>
      <c r="H266" s="887"/>
      <c r="I266" s="837"/>
      <c r="J266" s="887"/>
      <c r="K266" s="887"/>
      <c r="L266" s="887"/>
      <c r="M266" s="887"/>
      <c r="N266" s="887"/>
      <c r="O266" s="887"/>
      <c r="P266" s="887"/>
      <c r="Q266" s="893"/>
      <c r="R266" s="887"/>
      <c r="S266" s="887"/>
      <c r="T266" s="887"/>
      <c r="U266" s="887"/>
      <c r="V266" s="887"/>
      <c r="W266" s="887"/>
      <c r="X266" s="887"/>
      <c r="Y266" s="887"/>
      <c r="Z266" s="887"/>
      <c r="AA266" s="887"/>
      <c r="AB266" s="887"/>
      <c r="AC266" s="887"/>
      <c r="AD266" s="887"/>
      <c r="AE266" s="887"/>
      <c r="AF266" s="887"/>
      <c r="AG266" s="887"/>
      <c r="AH266" s="887"/>
      <c r="AI266" s="887"/>
      <c r="AJ266" s="887"/>
      <c r="AL266" s="887"/>
      <c r="AM266" s="887"/>
      <c r="AN266" s="887"/>
      <c r="AO266" s="887"/>
      <c r="AP266" s="887"/>
      <c r="AQ266" s="887"/>
      <c r="AR266" s="887"/>
      <c r="AS266" s="887"/>
      <c r="BT266" s="842"/>
      <c r="BV266" s="842"/>
      <c r="BW266" s="842"/>
      <c r="BX266" s="842"/>
      <c r="BZ266" s="842"/>
    </row>
    <row r="267" spans="1:78" ht="15.75" customHeight="1">
      <c r="A267" s="887"/>
      <c r="B267" s="887"/>
      <c r="C267" s="887"/>
      <c r="D267" s="887"/>
      <c r="E267" s="887"/>
      <c r="F267" s="887"/>
      <c r="G267" s="887"/>
      <c r="H267" s="887"/>
      <c r="I267" s="837"/>
      <c r="J267" s="887"/>
      <c r="K267" s="887"/>
      <c r="L267" s="887"/>
      <c r="M267" s="887"/>
      <c r="N267" s="887"/>
      <c r="O267" s="887"/>
      <c r="P267" s="887"/>
      <c r="Q267" s="893"/>
      <c r="R267" s="887"/>
      <c r="S267" s="887"/>
      <c r="T267" s="887"/>
      <c r="U267" s="887"/>
      <c r="V267" s="887"/>
      <c r="W267" s="887"/>
      <c r="X267" s="887"/>
      <c r="Y267" s="887"/>
      <c r="Z267" s="887"/>
      <c r="AA267" s="887"/>
      <c r="AB267" s="887"/>
      <c r="AC267" s="887"/>
      <c r="AD267" s="887"/>
      <c r="AE267" s="887"/>
      <c r="AF267" s="887"/>
      <c r="AG267" s="887"/>
      <c r="AH267" s="887"/>
      <c r="AI267" s="887"/>
      <c r="AJ267" s="887"/>
      <c r="AL267" s="887"/>
      <c r="AM267" s="887"/>
      <c r="AN267" s="887"/>
      <c r="AO267" s="887"/>
      <c r="AP267" s="887"/>
      <c r="AQ267" s="887"/>
      <c r="AR267" s="887"/>
      <c r="AS267" s="887"/>
      <c r="BT267" s="842"/>
      <c r="BV267" s="842"/>
      <c r="BW267" s="842"/>
      <c r="BX267" s="842"/>
      <c r="BZ267" s="842"/>
    </row>
    <row r="268" spans="1:78" ht="15.75" customHeight="1">
      <c r="A268" s="887"/>
      <c r="B268" s="887"/>
      <c r="C268" s="887"/>
      <c r="D268" s="887"/>
      <c r="E268" s="887"/>
      <c r="F268" s="887"/>
      <c r="G268" s="887"/>
      <c r="H268" s="887"/>
      <c r="I268" s="837"/>
      <c r="J268" s="887"/>
      <c r="K268" s="887"/>
      <c r="L268" s="887"/>
      <c r="M268" s="887"/>
      <c r="N268" s="887"/>
      <c r="O268" s="887"/>
      <c r="P268" s="887"/>
      <c r="Q268" s="893"/>
      <c r="R268" s="887"/>
      <c r="S268" s="887"/>
      <c r="T268" s="887"/>
      <c r="U268" s="887"/>
      <c r="V268" s="887"/>
      <c r="W268" s="887"/>
      <c r="X268" s="887"/>
      <c r="Y268" s="887"/>
      <c r="Z268" s="887"/>
      <c r="AA268" s="887"/>
      <c r="AB268" s="887"/>
      <c r="AC268" s="887"/>
      <c r="AD268" s="887"/>
      <c r="AE268" s="887"/>
      <c r="AF268" s="887"/>
      <c r="AG268" s="887"/>
      <c r="AH268" s="887"/>
      <c r="AI268" s="887"/>
      <c r="AJ268" s="887"/>
      <c r="AL268" s="887"/>
      <c r="AM268" s="887"/>
      <c r="AN268" s="887"/>
      <c r="AO268" s="887"/>
      <c r="AP268" s="887"/>
      <c r="AQ268" s="887"/>
      <c r="AR268" s="887"/>
      <c r="AS268" s="887"/>
      <c r="BT268" s="842"/>
      <c r="BV268" s="842"/>
      <c r="BW268" s="842"/>
      <c r="BX268" s="842"/>
      <c r="BZ268" s="842"/>
    </row>
    <row r="269" spans="1:78" ht="15.75" customHeight="1">
      <c r="A269" s="887"/>
      <c r="B269" s="887"/>
      <c r="C269" s="887"/>
      <c r="D269" s="887"/>
      <c r="E269" s="887"/>
      <c r="F269" s="887"/>
      <c r="G269" s="887"/>
      <c r="H269" s="887"/>
      <c r="I269" s="837"/>
      <c r="J269" s="887"/>
      <c r="K269" s="887"/>
      <c r="L269" s="887"/>
      <c r="M269" s="887"/>
      <c r="N269" s="887"/>
      <c r="O269" s="887"/>
      <c r="P269" s="887"/>
      <c r="Q269" s="893"/>
      <c r="R269" s="887"/>
      <c r="S269" s="887"/>
      <c r="T269" s="887"/>
      <c r="U269" s="887"/>
      <c r="V269" s="887"/>
      <c r="W269" s="887"/>
      <c r="X269" s="887"/>
      <c r="Y269" s="887"/>
      <c r="Z269" s="887"/>
      <c r="AA269" s="887"/>
      <c r="AB269" s="887"/>
      <c r="AC269" s="887"/>
      <c r="AD269" s="887"/>
      <c r="AE269" s="887"/>
      <c r="AF269" s="887"/>
      <c r="AG269" s="887"/>
      <c r="AH269" s="887"/>
      <c r="AI269" s="887"/>
      <c r="AJ269" s="887"/>
      <c r="AL269" s="887"/>
      <c r="AM269" s="887"/>
      <c r="AN269" s="887"/>
      <c r="AO269" s="887"/>
      <c r="AP269" s="887"/>
      <c r="AQ269" s="887"/>
      <c r="AR269" s="887"/>
      <c r="AS269" s="887"/>
      <c r="BT269" s="842"/>
      <c r="BV269" s="842"/>
      <c r="BW269" s="842"/>
      <c r="BX269" s="842"/>
      <c r="BZ269" s="842"/>
    </row>
    <row r="270" spans="1:78" ht="15.75" customHeight="1">
      <c r="A270" s="887"/>
      <c r="B270" s="887"/>
      <c r="C270" s="887"/>
      <c r="D270" s="887"/>
      <c r="E270" s="887"/>
      <c r="F270" s="887"/>
      <c r="G270" s="887"/>
      <c r="H270" s="887"/>
      <c r="I270" s="837"/>
      <c r="J270" s="887"/>
      <c r="K270" s="887"/>
      <c r="L270" s="887"/>
      <c r="M270" s="887"/>
      <c r="N270" s="887"/>
      <c r="O270" s="887"/>
      <c r="P270" s="887"/>
      <c r="Q270" s="893"/>
      <c r="R270" s="887"/>
      <c r="S270" s="887"/>
      <c r="T270" s="887"/>
      <c r="U270" s="887"/>
      <c r="V270" s="887"/>
      <c r="W270" s="887"/>
      <c r="X270" s="887"/>
      <c r="Y270" s="887"/>
      <c r="Z270" s="887"/>
      <c r="AA270" s="887"/>
      <c r="AB270" s="887"/>
      <c r="AC270" s="887"/>
      <c r="AD270" s="887"/>
      <c r="AE270" s="887"/>
      <c r="AF270" s="887"/>
      <c r="AG270" s="887"/>
      <c r="AH270" s="887"/>
      <c r="AI270" s="887"/>
      <c r="AJ270" s="887"/>
      <c r="AL270" s="887"/>
      <c r="AM270" s="887"/>
      <c r="AN270" s="887"/>
      <c r="AO270" s="887"/>
      <c r="AP270" s="887"/>
      <c r="AQ270" s="887"/>
      <c r="AR270" s="887"/>
      <c r="AS270" s="887"/>
      <c r="BT270" s="842"/>
      <c r="BV270" s="842"/>
      <c r="BW270" s="842"/>
      <c r="BX270" s="842"/>
      <c r="BZ270" s="842"/>
    </row>
    <row r="271" spans="1:78" ht="15.75" customHeight="1">
      <c r="A271" s="887"/>
      <c r="B271" s="887"/>
      <c r="C271" s="887"/>
      <c r="D271" s="887"/>
      <c r="E271" s="887"/>
      <c r="F271" s="887"/>
      <c r="G271" s="887"/>
      <c r="H271" s="887"/>
      <c r="I271" s="837"/>
      <c r="J271" s="887"/>
      <c r="K271" s="887"/>
      <c r="L271" s="887"/>
      <c r="M271" s="887"/>
      <c r="N271" s="887"/>
      <c r="O271" s="887"/>
      <c r="P271" s="887"/>
      <c r="Q271" s="893"/>
      <c r="R271" s="887"/>
      <c r="S271" s="887"/>
      <c r="T271" s="887"/>
      <c r="U271" s="887"/>
      <c r="V271" s="887"/>
      <c r="W271" s="887"/>
      <c r="X271" s="887"/>
      <c r="Y271" s="887"/>
      <c r="Z271" s="887"/>
      <c r="AA271" s="887"/>
      <c r="AB271" s="887"/>
      <c r="AC271" s="887"/>
      <c r="AD271" s="887"/>
      <c r="AE271" s="887"/>
      <c r="AF271" s="887"/>
      <c r="AG271" s="887"/>
      <c r="AH271" s="887"/>
      <c r="AI271" s="887"/>
      <c r="AJ271" s="887"/>
      <c r="AL271" s="887"/>
      <c r="AM271" s="887"/>
      <c r="AN271" s="887"/>
      <c r="AO271" s="887"/>
      <c r="AP271" s="887"/>
      <c r="AQ271" s="887"/>
      <c r="AR271" s="887"/>
      <c r="AS271" s="887"/>
      <c r="BT271" s="842"/>
      <c r="BV271" s="842"/>
      <c r="BW271" s="842"/>
      <c r="BX271" s="842"/>
      <c r="BZ271" s="842"/>
    </row>
    <row r="272" spans="1:78" ht="15.75" customHeight="1">
      <c r="A272" s="887"/>
      <c r="B272" s="887"/>
      <c r="C272" s="887"/>
      <c r="D272" s="887"/>
      <c r="E272" s="887"/>
      <c r="F272" s="887"/>
      <c r="G272" s="887"/>
      <c r="H272" s="887"/>
      <c r="I272" s="837"/>
      <c r="J272" s="887"/>
      <c r="K272" s="887"/>
      <c r="L272" s="887"/>
      <c r="M272" s="887"/>
      <c r="N272" s="887"/>
      <c r="O272" s="887"/>
      <c r="P272" s="887"/>
      <c r="Q272" s="893"/>
      <c r="R272" s="887"/>
      <c r="S272" s="887"/>
      <c r="T272" s="887"/>
      <c r="U272" s="887"/>
      <c r="V272" s="887"/>
      <c r="W272" s="887"/>
      <c r="X272" s="887"/>
      <c r="Y272" s="887"/>
      <c r="Z272" s="887"/>
      <c r="AA272" s="887"/>
      <c r="AB272" s="887"/>
      <c r="AC272" s="887"/>
      <c r="AD272" s="887"/>
      <c r="AE272" s="887"/>
      <c r="AF272" s="887"/>
      <c r="AG272" s="887"/>
      <c r="AH272" s="887"/>
      <c r="AI272" s="887"/>
      <c r="AJ272" s="887"/>
      <c r="AL272" s="887"/>
      <c r="AM272" s="887"/>
      <c r="AN272" s="887"/>
      <c r="AO272" s="887"/>
      <c r="AP272" s="887"/>
      <c r="AQ272" s="887"/>
      <c r="AR272" s="887"/>
      <c r="AS272" s="887"/>
      <c r="BT272" s="842"/>
      <c r="BV272" s="842"/>
      <c r="BW272" s="842"/>
      <c r="BX272" s="842"/>
      <c r="BZ272" s="842"/>
    </row>
    <row r="273" spans="1:78" ht="15.75" customHeight="1">
      <c r="A273" s="887"/>
      <c r="B273" s="887"/>
      <c r="C273" s="887"/>
      <c r="D273" s="887"/>
      <c r="E273" s="887"/>
      <c r="F273" s="887"/>
      <c r="G273" s="887"/>
      <c r="H273" s="887"/>
      <c r="I273" s="837"/>
      <c r="J273" s="887"/>
      <c r="K273" s="887"/>
      <c r="L273" s="887"/>
      <c r="M273" s="887"/>
      <c r="N273" s="887"/>
      <c r="O273" s="887"/>
      <c r="P273" s="887"/>
      <c r="Q273" s="893"/>
      <c r="R273" s="887"/>
      <c r="S273" s="887"/>
      <c r="T273" s="887"/>
      <c r="U273" s="887"/>
      <c r="V273" s="887"/>
      <c r="W273" s="887"/>
      <c r="X273" s="887"/>
      <c r="Y273" s="887"/>
      <c r="Z273" s="887"/>
      <c r="AA273" s="887"/>
      <c r="AB273" s="887"/>
      <c r="AC273" s="887"/>
      <c r="AD273" s="887"/>
      <c r="AE273" s="887"/>
      <c r="AF273" s="887"/>
      <c r="AG273" s="887"/>
      <c r="AH273" s="887"/>
      <c r="AI273" s="887"/>
      <c r="AJ273" s="887"/>
      <c r="AL273" s="887"/>
      <c r="AM273" s="887"/>
      <c r="AN273" s="887"/>
      <c r="AO273" s="887"/>
      <c r="AP273" s="887"/>
      <c r="AQ273" s="887"/>
      <c r="AR273" s="887"/>
      <c r="AS273" s="887"/>
      <c r="BT273" s="842"/>
      <c r="BV273" s="842"/>
      <c r="BW273" s="842"/>
      <c r="BX273" s="842"/>
      <c r="BZ273" s="842"/>
    </row>
    <row r="274" spans="1:78" ht="15.75" customHeight="1">
      <c r="A274" s="887"/>
      <c r="B274" s="887"/>
      <c r="C274" s="887"/>
      <c r="D274" s="887"/>
      <c r="E274" s="887"/>
      <c r="F274" s="887"/>
      <c r="G274" s="887"/>
      <c r="H274" s="887"/>
      <c r="I274" s="837"/>
      <c r="J274" s="887"/>
      <c r="K274" s="887"/>
      <c r="L274" s="887"/>
      <c r="M274" s="887"/>
      <c r="N274" s="887"/>
      <c r="O274" s="887"/>
      <c r="P274" s="887"/>
      <c r="Q274" s="893"/>
      <c r="R274" s="887"/>
      <c r="S274" s="887"/>
      <c r="T274" s="887"/>
      <c r="U274" s="887"/>
      <c r="V274" s="887"/>
      <c r="W274" s="887"/>
      <c r="X274" s="887"/>
      <c r="Y274" s="887"/>
      <c r="Z274" s="887"/>
      <c r="AA274" s="887"/>
      <c r="AB274" s="887"/>
      <c r="AC274" s="887"/>
      <c r="AD274" s="887"/>
      <c r="AE274" s="887"/>
      <c r="AF274" s="887"/>
      <c r="AG274" s="887"/>
      <c r="AH274" s="887"/>
      <c r="AI274" s="887"/>
      <c r="AJ274" s="887"/>
      <c r="AL274" s="887"/>
      <c r="AM274" s="887"/>
      <c r="AN274" s="887"/>
      <c r="AO274" s="887"/>
      <c r="AP274" s="887"/>
      <c r="AQ274" s="887"/>
      <c r="AR274" s="887"/>
      <c r="AS274" s="887"/>
      <c r="BT274" s="842"/>
      <c r="BV274" s="842"/>
      <c r="BW274" s="842"/>
      <c r="BX274" s="842"/>
      <c r="BZ274" s="842"/>
    </row>
    <row r="275" spans="1:78" ht="15.75" customHeight="1">
      <c r="A275" s="887"/>
      <c r="B275" s="887"/>
      <c r="C275" s="887"/>
      <c r="D275" s="887"/>
      <c r="E275" s="887"/>
      <c r="F275" s="887"/>
      <c r="G275" s="887"/>
      <c r="H275" s="887"/>
      <c r="I275" s="837"/>
      <c r="J275" s="887"/>
      <c r="K275" s="887"/>
      <c r="L275" s="887"/>
      <c r="M275" s="887"/>
      <c r="N275" s="887"/>
      <c r="O275" s="887"/>
      <c r="P275" s="887"/>
      <c r="Q275" s="893"/>
      <c r="R275" s="887"/>
      <c r="S275" s="887"/>
      <c r="T275" s="887"/>
      <c r="U275" s="887"/>
      <c r="V275" s="887"/>
      <c r="W275" s="887"/>
      <c r="X275" s="887"/>
      <c r="Y275" s="887"/>
      <c r="Z275" s="887"/>
      <c r="AA275" s="887"/>
      <c r="AB275" s="887"/>
      <c r="AC275" s="887"/>
      <c r="AD275" s="887"/>
      <c r="AE275" s="887"/>
      <c r="AF275" s="887"/>
      <c r="AG275" s="887"/>
      <c r="AH275" s="887"/>
      <c r="AI275" s="887"/>
      <c r="AJ275" s="887"/>
      <c r="AL275" s="887"/>
      <c r="AM275" s="887"/>
      <c r="AN275" s="887"/>
      <c r="AO275" s="887"/>
      <c r="AP275" s="887"/>
      <c r="AQ275" s="887"/>
      <c r="AR275" s="887"/>
      <c r="AS275" s="887"/>
      <c r="BT275" s="842"/>
      <c r="BV275" s="842"/>
      <c r="BW275" s="842"/>
      <c r="BX275" s="842"/>
      <c r="BZ275" s="842"/>
    </row>
    <row r="276" spans="1:78" ht="15.75" customHeight="1">
      <c r="A276" s="887"/>
      <c r="B276" s="887"/>
      <c r="C276" s="887"/>
      <c r="D276" s="887"/>
      <c r="E276" s="887"/>
      <c r="F276" s="887"/>
      <c r="G276" s="887"/>
      <c r="H276" s="887"/>
      <c r="I276" s="837"/>
      <c r="J276" s="887"/>
      <c r="K276" s="887"/>
      <c r="L276" s="887"/>
      <c r="M276" s="887"/>
      <c r="N276" s="887"/>
      <c r="O276" s="887"/>
      <c r="P276" s="887"/>
      <c r="Q276" s="893"/>
      <c r="R276" s="887"/>
      <c r="S276" s="887"/>
      <c r="T276" s="887"/>
      <c r="U276" s="887"/>
      <c r="V276" s="887"/>
      <c r="W276" s="887"/>
      <c r="X276" s="887"/>
      <c r="Y276" s="887"/>
      <c r="Z276" s="887"/>
      <c r="AA276" s="887"/>
      <c r="AB276" s="887"/>
      <c r="AC276" s="887"/>
      <c r="AD276" s="887"/>
      <c r="AE276" s="887"/>
      <c r="AF276" s="887"/>
      <c r="AG276" s="887"/>
      <c r="AH276" s="887"/>
      <c r="AI276" s="887"/>
      <c r="AJ276" s="887"/>
      <c r="AL276" s="887"/>
      <c r="AM276" s="887"/>
      <c r="AN276" s="887"/>
      <c r="AO276" s="887"/>
      <c r="AP276" s="887"/>
      <c r="AQ276" s="887"/>
      <c r="AR276" s="887"/>
      <c r="AS276" s="887"/>
      <c r="BT276" s="842"/>
      <c r="BV276" s="842"/>
      <c r="BW276" s="842"/>
      <c r="BX276" s="842"/>
      <c r="BZ276" s="842"/>
    </row>
    <row r="277" spans="1:78" ht="15.75" customHeight="1">
      <c r="A277" s="887"/>
      <c r="B277" s="887"/>
      <c r="C277" s="887"/>
      <c r="D277" s="887"/>
      <c r="E277" s="887"/>
      <c r="F277" s="887"/>
      <c r="G277" s="887"/>
      <c r="H277" s="887"/>
      <c r="I277" s="837"/>
      <c r="J277" s="887"/>
      <c r="K277" s="887"/>
      <c r="L277" s="887"/>
      <c r="M277" s="887"/>
      <c r="N277" s="887"/>
      <c r="O277" s="887"/>
      <c r="P277" s="887"/>
      <c r="Q277" s="893"/>
      <c r="R277" s="887"/>
      <c r="S277" s="887"/>
      <c r="T277" s="887"/>
      <c r="U277" s="887"/>
      <c r="V277" s="887"/>
      <c r="W277" s="887"/>
      <c r="X277" s="887"/>
      <c r="Y277" s="887"/>
      <c r="Z277" s="887"/>
      <c r="AA277" s="887"/>
      <c r="AB277" s="887"/>
      <c r="AC277" s="887"/>
      <c r="AD277" s="887"/>
      <c r="AE277" s="887"/>
      <c r="AF277" s="887"/>
      <c r="AG277" s="887"/>
      <c r="AH277" s="887"/>
      <c r="AI277" s="887"/>
      <c r="AJ277" s="887"/>
      <c r="AL277" s="887"/>
      <c r="AM277" s="887"/>
      <c r="AN277" s="887"/>
      <c r="AO277" s="887"/>
      <c r="AP277" s="887"/>
      <c r="AQ277" s="887"/>
      <c r="AR277" s="887"/>
      <c r="AS277" s="887"/>
      <c r="BT277" s="842"/>
      <c r="BV277" s="842"/>
      <c r="BW277" s="842"/>
      <c r="BX277" s="842"/>
      <c r="BZ277" s="842"/>
    </row>
    <row r="278" spans="1:78" ht="15.75" customHeight="1">
      <c r="E278" s="887"/>
      <c r="F278" s="887"/>
      <c r="G278" s="887"/>
      <c r="H278" s="887"/>
      <c r="I278" s="837"/>
      <c r="J278" s="887"/>
      <c r="K278" s="887"/>
      <c r="L278" s="887"/>
      <c r="M278" s="887"/>
      <c r="N278" s="887"/>
      <c r="O278" s="887"/>
      <c r="P278" s="887"/>
      <c r="Q278" s="893"/>
      <c r="R278" s="887"/>
      <c r="S278" s="887"/>
      <c r="T278" s="887"/>
      <c r="U278" s="887"/>
      <c r="V278" s="887"/>
      <c r="W278" s="887"/>
      <c r="X278" s="887"/>
      <c r="Y278" s="887"/>
      <c r="Z278" s="887"/>
      <c r="AA278" s="887"/>
      <c r="AB278" s="887"/>
      <c r="AC278" s="887"/>
      <c r="AD278" s="887"/>
      <c r="AE278" s="887"/>
      <c r="AF278" s="887"/>
      <c r="AG278" s="887"/>
      <c r="AH278" s="887"/>
      <c r="AI278" s="887"/>
      <c r="AJ278" s="887"/>
      <c r="AL278" s="887"/>
      <c r="AM278" s="887"/>
      <c r="AN278" s="887"/>
      <c r="AO278" s="887"/>
      <c r="AP278" s="887"/>
      <c r="AQ278" s="887"/>
      <c r="AR278" s="887"/>
      <c r="AS278" s="887"/>
      <c r="BT278" s="842"/>
      <c r="BV278" s="842"/>
      <c r="BW278" s="842"/>
      <c r="BX278" s="842"/>
      <c r="BZ278" s="842"/>
    </row>
    <row r="279" spans="1:78" ht="15.75" customHeight="1">
      <c r="E279" s="887"/>
      <c r="F279" s="887"/>
      <c r="G279" s="887"/>
      <c r="H279" s="887"/>
      <c r="I279" s="837"/>
      <c r="J279" s="887"/>
      <c r="K279" s="887"/>
      <c r="L279" s="887"/>
      <c r="M279" s="887"/>
      <c r="N279" s="887"/>
      <c r="O279" s="887"/>
      <c r="P279" s="887"/>
      <c r="Q279" s="893"/>
      <c r="R279" s="887"/>
      <c r="S279" s="887"/>
      <c r="T279" s="887"/>
      <c r="U279" s="887"/>
      <c r="V279" s="887"/>
      <c r="W279" s="887"/>
      <c r="X279" s="887"/>
      <c r="Y279" s="887"/>
      <c r="Z279" s="887"/>
      <c r="AA279" s="887"/>
      <c r="AB279" s="887"/>
      <c r="AC279" s="887"/>
      <c r="AD279" s="887"/>
      <c r="AE279" s="887"/>
      <c r="AF279" s="887"/>
      <c r="AG279" s="887"/>
      <c r="AH279" s="887"/>
      <c r="AI279" s="887"/>
      <c r="AJ279" s="887"/>
      <c r="AL279" s="887"/>
      <c r="AM279" s="887"/>
      <c r="AN279" s="887"/>
      <c r="AO279" s="887"/>
      <c r="AP279" s="887"/>
      <c r="AQ279" s="887"/>
      <c r="AR279" s="887"/>
      <c r="AS279" s="887"/>
      <c r="BT279" s="842"/>
      <c r="BV279" s="842"/>
      <c r="BW279" s="842"/>
      <c r="BX279" s="842"/>
      <c r="BZ279" s="842"/>
    </row>
    <row r="280" spans="1:78" ht="15.75" customHeight="1">
      <c r="E280" s="887"/>
      <c r="F280" s="887"/>
      <c r="G280" s="887"/>
      <c r="H280" s="887"/>
      <c r="I280" s="837"/>
      <c r="J280" s="887"/>
      <c r="K280" s="887"/>
      <c r="L280" s="887"/>
      <c r="M280" s="887"/>
      <c r="N280" s="887"/>
      <c r="O280" s="887"/>
      <c r="P280" s="887"/>
      <c r="Q280" s="893"/>
      <c r="R280" s="887"/>
      <c r="S280" s="887"/>
      <c r="T280" s="887"/>
      <c r="U280" s="887"/>
      <c r="V280" s="887"/>
      <c r="W280" s="887"/>
      <c r="X280" s="887"/>
      <c r="Y280" s="887"/>
      <c r="Z280" s="887"/>
      <c r="AA280" s="887"/>
      <c r="AB280" s="887"/>
      <c r="AC280" s="887"/>
      <c r="AD280" s="887"/>
      <c r="AE280" s="887"/>
      <c r="AF280" s="887"/>
      <c r="AG280" s="887"/>
      <c r="AH280" s="887"/>
      <c r="AI280" s="887"/>
      <c r="AJ280" s="887"/>
      <c r="AL280" s="887"/>
      <c r="AM280" s="887"/>
      <c r="AN280" s="887"/>
      <c r="AO280" s="887"/>
      <c r="AP280" s="887"/>
      <c r="AQ280" s="887"/>
      <c r="AR280" s="887"/>
      <c r="AS280" s="887"/>
      <c r="BT280" s="842"/>
      <c r="BV280" s="842"/>
      <c r="BW280" s="842"/>
      <c r="BX280" s="842"/>
      <c r="BZ280" s="842"/>
    </row>
    <row r="281" spans="1:78" ht="15.75" customHeight="1">
      <c r="E281" s="887"/>
      <c r="F281" s="887"/>
      <c r="G281" s="887"/>
      <c r="H281" s="887"/>
      <c r="I281" s="837"/>
      <c r="J281" s="887"/>
      <c r="K281" s="887"/>
      <c r="L281" s="887"/>
      <c r="M281" s="887"/>
      <c r="N281" s="887"/>
      <c r="O281" s="887"/>
      <c r="P281" s="887"/>
      <c r="Q281" s="893"/>
      <c r="R281" s="887"/>
      <c r="S281" s="887"/>
      <c r="T281" s="887"/>
      <c r="U281" s="887"/>
      <c r="V281" s="887"/>
      <c r="W281" s="887"/>
      <c r="X281" s="887"/>
      <c r="Y281" s="887"/>
      <c r="Z281" s="887"/>
      <c r="AA281" s="887"/>
      <c r="AB281" s="887"/>
      <c r="AC281" s="887"/>
      <c r="AD281" s="887"/>
      <c r="AE281" s="887"/>
      <c r="AF281" s="887"/>
      <c r="AG281" s="887"/>
      <c r="AH281" s="887"/>
      <c r="AI281" s="887"/>
      <c r="AJ281" s="887"/>
      <c r="AL281" s="887"/>
      <c r="AM281" s="887"/>
      <c r="AN281" s="887"/>
      <c r="AO281" s="887"/>
      <c r="AP281" s="887"/>
      <c r="AQ281" s="887"/>
      <c r="AR281" s="887"/>
      <c r="AS281" s="887"/>
      <c r="BT281" s="842"/>
      <c r="BV281" s="842"/>
      <c r="BW281" s="842"/>
      <c r="BX281" s="842"/>
      <c r="BZ281" s="842"/>
    </row>
    <row r="282" spans="1:78" ht="15.75" customHeight="1">
      <c r="E282" s="887"/>
      <c r="F282" s="887"/>
      <c r="G282" s="887"/>
      <c r="H282" s="887"/>
      <c r="I282" s="837"/>
      <c r="J282" s="887"/>
      <c r="K282" s="887"/>
      <c r="L282" s="887"/>
      <c r="M282" s="887"/>
      <c r="N282" s="887"/>
      <c r="O282" s="887"/>
      <c r="P282" s="887"/>
      <c r="Q282" s="893"/>
      <c r="R282" s="887"/>
      <c r="S282" s="887"/>
      <c r="T282" s="887"/>
      <c r="U282" s="887"/>
      <c r="V282" s="887"/>
      <c r="W282" s="887"/>
      <c r="X282" s="887"/>
      <c r="Y282" s="887"/>
      <c r="Z282" s="887"/>
      <c r="AA282" s="887"/>
      <c r="AB282" s="887"/>
      <c r="AC282" s="887"/>
      <c r="AD282" s="887"/>
      <c r="AE282" s="887"/>
      <c r="AF282" s="887"/>
      <c r="AG282" s="887"/>
      <c r="AH282" s="887"/>
      <c r="AI282" s="887"/>
      <c r="AJ282" s="887"/>
      <c r="AL282" s="887"/>
      <c r="AM282" s="887"/>
      <c r="AN282" s="887"/>
      <c r="AO282" s="887"/>
      <c r="AP282" s="887"/>
      <c r="AQ282" s="887"/>
      <c r="AR282" s="887"/>
      <c r="AS282" s="887"/>
      <c r="BT282" s="842"/>
      <c r="BV282" s="842"/>
      <c r="BW282" s="842"/>
      <c r="BX282" s="842"/>
      <c r="BZ282" s="842"/>
    </row>
    <row r="283" spans="1:78" ht="15.75" customHeight="1">
      <c r="E283" s="887"/>
      <c r="F283" s="887"/>
      <c r="G283" s="887"/>
      <c r="H283" s="887"/>
      <c r="I283" s="837"/>
      <c r="J283" s="887"/>
      <c r="K283" s="887"/>
      <c r="L283" s="887"/>
      <c r="M283" s="887"/>
      <c r="N283" s="887"/>
      <c r="O283" s="887"/>
      <c r="P283" s="887"/>
      <c r="Q283" s="893"/>
      <c r="R283" s="887"/>
      <c r="S283" s="887"/>
      <c r="T283" s="887"/>
      <c r="U283" s="887"/>
      <c r="V283" s="887"/>
      <c r="W283" s="887"/>
      <c r="X283" s="887"/>
      <c r="Y283" s="887"/>
      <c r="Z283" s="887"/>
      <c r="AA283" s="887"/>
      <c r="AB283" s="887"/>
      <c r="AC283" s="887"/>
      <c r="AD283" s="887"/>
      <c r="AE283" s="887"/>
      <c r="AF283" s="887"/>
      <c r="AG283" s="887"/>
      <c r="AH283" s="887"/>
      <c r="AI283" s="887"/>
      <c r="AJ283" s="887"/>
      <c r="AL283" s="887"/>
      <c r="AM283" s="887"/>
      <c r="AN283" s="887"/>
      <c r="AO283" s="887"/>
      <c r="AP283" s="887"/>
      <c r="AQ283" s="887"/>
      <c r="AR283" s="887"/>
      <c r="AS283" s="887"/>
      <c r="BT283" s="842"/>
      <c r="BV283" s="842"/>
      <c r="BW283" s="842"/>
      <c r="BX283" s="842"/>
      <c r="BZ283" s="842"/>
    </row>
    <row r="284" spans="1:78" ht="15.75" customHeight="1">
      <c r="E284" s="887"/>
      <c r="F284" s="887"/>
      <c r="G284" s="887"/>
      <c r="H284" s="887"/>
      <c r="I284" s="837"/>
      <c r="J284" s="887"/>
      <c r="K284" s="887"/>
      <c r="L284" s="887"/>
      <c r="M284" s="887"/>
      <c r="N284" s="887"/>
      <c r="O284" s="887"/>
      <c r="P284" s="887"/>
      <c r="Q284" s="893"/>
      <c r="R284" s="887"/>
      <c r="S284" s="887"/>
      <c r="T284" s="887"/>
      <c r="U284" s="887"/>
      <c r="V284" s="887"/>
      <c r="W284" s="887"/>
      <c r="X284" s="887"/>
      <c r="Y284" s="887"/>
      <c r="Z284" s="887"/>
      <c r="AA284" s="887"/>
      <c r="AB284" s="887"/>
      <c r="AC284" s="887"/>
      <c r="AD284" s="887"/>
      <c r="AE284" s="887"/>
      <c r="AF284" s="887"/>
      <c r="AG284" s="887"/>
      <c r="AH284" s="887"/>
      <c r="AI284" s="887"/>
      <c r="AJ284" s="887"/>
      <c r="AL284" s="887"/>
      <c r="AM284" s="887"/>
      <c r="AN284" s="887"/>
      <c r="AO284" s="887"/>
      <c r="AP284" s="887"/>
      <c r="AQ284" s="887"/>
      <c r="AR284" s="887"/>
      <c r="AS284" s="887"/>
      <c r="BT284" s="842"/>
      <c r="BV284" s="842"/>
      <c r="BW284" s="842"/>
      <c r="BX284" s="842"/>
      <c r="BZ284" s="842"/>
    </row>
    <row r="285" spans="1:78" ht="15.75" customHeight="1">
      <c r="E285" s="887"/>
      <c r="F285" s="887"/>
      <c r="G285" s="887"/>
      <c r="H285" s="887"/>
      <c r="I285" s="837"/>
      <c r="J285" s="887"/>
      <c r="K285" s="887"/>
      <c r="L285" s="887"/>
      <c r="M285" s="887"/>
      <c r="N285" s="887"/>
      <c r="O285" s="887"/>
      <c r="P285" s="887"/>
      <c r="Q285" s="893"/>
      <c r="R285" s="887"/>
      <c r="S285" s="887"/>
      <c r="T285" s="887"/>
      <c r="U285" s="887"/>
      <c r="V285" s="887"/>
      <c r="W285" s="887"/>
      <c r="X285" s="887"/>
      <c r="Y285" s="887"/>
      <c r="Z285" s="887"/>
      <c r="AA285" s="887"/>
      <c r="AB285" s="887"/>
      <c r="AC285" s="887"/>
      <c r="AD285" s="887"/>
      <c r="AE285" s="887"/>
      <c r="AF285" s="887"/>
      <c r="AG285" s="887"/>
      <c r="AH285" s="887"/>
      <c r="AI285" s="887"/>
      <c r="AJ285" s="887"/>
      <c r="AL285" s="887"/>
      <c r="AM285" s="887"/>
      <c r="AN285" s="887"/>
      <c r="AO285" s="887"/>
      <c r="AP285" s="887"/>
      <c r="AQ285" s="887"/>
      <c r="AR285" s="887"/>
      <c r="AS285" s="887"/>
      <c r="BT285" s="842"/>
      <c r="BV285" s="842"/>
      <c r="BW285" s="842"/>
      <c r="BX285" s="842"/>
      <c r="BZ285" s="842"/>
    </row>
    <row r="286" spans="1:78" ht="15.75" customHeight="1">
      <c r="E286" s="887"/>
      <c r="F286" s="887"/>
      <c r="G286" s="887"/>
      <c r="H286" s="887"/>
      <c r="I286" s="837"/>
      <c r="J286" s="887"/>
      <c r="K286" s="887"/>
      <c r="L286" s="887"/>
      <c r="M286" s="887"/>
      <c r="N286" s="887"/>
      <c r="O286" s="887"/>
      <c r="P286" s="887"/>
      <c r="Q286" s="893"/>
      <c r="R286" s="887"/>
      <c r="S286" s="887"/>
      <c r="T286" s="887"/>
      <c r="U286" s="887"/>
      <c r="V286" s="887"/>
      <c r="W286" s="887"/>
      <c r="X286" s="887"/>
      <c r="Y286" s="887"/>
      <c r="Z286" s="887"/>
      <c r="AA286" s="887"/>
      <c r="AB286" s="887"/>
      <c r="AC286" s="887"/>
      <c r="AD286" s="887"/>
      <c r="AE286" s="887"/>
      <c r="AF286" s="887"/>
      <c r="AG286" s="887"/>
      <c r="AH286" s="887"/>
      <c r="AI286" s="887"/>
      <c r="AJ286" s="887"/>
      <c r="AL286" s="887"/>
      <c r="AM286" s="887"/>
      <c r="AN286" s="887"/>
      <c r="AO286" s="887"/>
      <c r="AP286" s="887"/>
      <c r="AQ286" s="887"/>
      <c r="AR286" s="887"/>
      <c r="AS286" s="887"/>
      <c r="BT286" s="842"/>
      <c r="BV286" s="842"/>
      <c r="BW286" s="842"/>
      <c r="BX286" s="842"/>
      <c r="BZ286" s="842"/>
    </row>
    <row r="287" spans="1:78" ht="15.75" customHeight="1">
      <c r="E287" s="887"/>
      <c r="F287" s="887"/>
      <c r="G287" s="887"/>
      <c r="H287" s="887"/>
      <c r="I287" s="837"/>
      <c r="J287" s="887"/>
      <c r="K287" s="887"/>
      <c r="L287" s="887"/>
      <c r="M287" s="887"/>
      <c r="N287" s="887"/>
      <c r="O287" s="887"/>
      <c r="P287" s="887"/>
      <c r="Q287" s="893"/>
      <c r="R287" s="887"/>
      <c r="S287" s="887"/>
      <c r="T287" s="887"/>
      <c r="U287" s="887"/>
      <c r="V287" s="887"/>
      <c r="W287" s="887"/>
      <c r="X287" s="887"/>
      <c r="Y287" s="887"/>
      <c r="Z287" s="887"/>
      <c r="AA287" s="887"/>
      <c r="AB287" s="887"/>
      <c r="AC287" s="887"/>
      <c r="AD287" s="887"/>
      <c r="AE287" s="887"/>
      <c r="AF287" s="887"/>
      <c r="AG287" s="887"/>
      <c r="AH287" s="887"/>
      <c r="AI287" s="887"/>
      <c r="AJ287" s="887"/>
      <c r="AL287" s="887"/>
      <c r="AM287" s="887"/>
      <c r="AN287" s="887"/>
      <c r="AO287" s="887"/>
      <c r="AP287" s="887"/>
      <c r="AQ287" s="887"/>
      <c r="AR287" s="887"/>
      <c r="AS287" s="887"/>
      <c r="BT287" s="842"/>
      <c r="BV287" s="842"/>
      <c r="BW287" s="842"/>
      <c r="BX287" s="842"/>
      <c r="BZ287" s="842"/>
    </row>
    <row r="288" spans="1:78" ht="15.75" customHeight="1">
      <c r="E288" s="887"/>
      <c r="F288" s="887"/>
      <c r="G288" s="887"/>
      <c r="H288" s="887"/>
      <c r="I288" s="837"/>
      <c r="J288" s="887"/>
      <c r="K288" s="887"/>
      <c r="L288" s="887"/>
      <c r="M288" s="887"/>
      <c r="N288" s="887"/>
      <c r="O288" s="887"/>
      <c r="P288" s="887"/>
      <c r="Q288" s="893"/>
      <c r="R288" s="887"/>
      <c r="S288" s="887"/>
      <c r="T288" s="887"/>
      <c r="U288" s="887"/>
      <c r="V288" s="887"/>
      <c r="W288" s="887"/>
      <c r="X288" s="887"/>
      <c r="Y288" s="887"/>
      <c r="Z288" s="887"/>
      <c r="AA288" s="887"/>
      <c r="AB288" s="887"/>
      <c r="AC288" s="887"/>
      <c r="AD288" s="887"/>
      <c r="AE288" s="887"/>
      <c r="AF288" s="887"/>
      <c r="AG288" s="887"/>
      <c r="AH288" s="887"/>
      <c r="AI288" s="887"/>
      <c r="AJ288" s="887"/>
      <c r="AL288" s="887"/>
      <c r="AM288" s="887"/>
      <c r="AN288" s="887"/>
      <c r="AO288" s="887"/>
      <c r="AP288" s="887"/>
      <c r="AQ288" s="887"/>
      <c r="AR288" s="887"/>
      <c r="AS288" s="887"/>
      <c r="BT288" s="842"/>
      <c r="BV288" s="842"/>
      <c r="BW288" s="842"/>
      <c r="BX288" s="842"/>
      <c r="BZ288" s="842"/>
    </row>
    <row r="289" spans="5:78" ht="15.75" customHeight="1">
      <c r="E289" s="887"/>
      <c r="F289" s="887"/>
      <c r="G289" s="887"/>
      <c r="H289" s="887"/>
      <c r="I289" s="837"/>
      <c r="J289" s="887"/>
      <c r="K289" s="887"/>
      <c r="L289" s="887"/>
      <c r="M289" s="887"/>
      <c r="N289" s="887"/>
      <c r="O289" s="887"/>
      <c r="P289" s="887"/>
      <c r="Q289" s="893"/>
      <c r="R289" s="887"/>
      <c r="S289" s="887"/>
      <c r="T289" s="887"/>
      <c r="U289" s="887"/>
      <c r="V289" s="887"/>
      <c r="W289" s="887"/>
      <c r="X289" s="887"/>
      <c r="Y289" s="887"/>
      <c r="Z289" s="887"/>
      <c r="AA289" s="887"/>
      <c r="AB289" s="887"/>
      <c r="AC289" s="887"/>
      <c r="AD289" s="887"/>
      <c r="AE289" s="887"/>
      <c r="AF289" s="887"/>
      <c r="AG289" s="887"/>
      <c r="AH289" s="887"/>
      <c r="AI289" s="887"/>
      <c r="AJ289" s="887"/>
      <c r="AL289" s="887"/>
      <c r="AM289" s="887"/>
      <c r="AN289" s="887"/>
      <c r="AO289" s="887"/>
      <c r="AP289" s="887"/>
      <c r="AQ289" s="887"/>
      <c r="AR289" s="887"/>
      <c r="AS289" s="887"/>
      <c r="BT289" s="842"/>
      <c r="BV289" s="842"/>
      <c r="BW289" s="842"/>
      <c r="BX289" s="842"/>
      <c r="BZ289" s="842"/>
    </row>
    <row r="290" spans="5:78" ht="15.75" customHeight="1">
      <c r="E290" s="887"/>
      <c r="F290" s="887"/>
      <c r="G290" s="887"/>
      <c r="H290" s="887"/>
      <c r="I290" s="837"/>
      <c r="J290" s="887"/>
      <c r="K290" s="887"/>
      <c r="L290" s="887"/>
      <c r="M290" s="887"/>
      <c r="N290" s="887"/>
      <c r="O290" s="887"/>
      <c r="P290" s="887"/>
      <c r="Q290" s="893"/>
      <c r="R290" s="887"/>
      <c r="S290" s="887"/>
      <c r="T290" s="887"/>
      <c r="U290" s="887"/>
      <c r="V290" s="887"/>
      <c r="W290" s="887"/>
      <c r="X290" s="887"/>
      <c r="Y290" s="887"/>
      <c r="Z290" s="887"/>
      <c r="AA290" s="887"/>
      <c r="AB290" s="887"/>
      <c r="AC290" s="887"/>
      <c r="AD290" s="887"/>
      <c r="AE290" s="887"/>
      <c r="AF290" s="887"/>
      <c r="AG290" s="887"/>
      <c r="AH290" s="887"/>
      <c r="AI290" s="887"/>
      <c r="AJ290" s="887"/>
      <c r="AL290" s="887"/>
      <c r="AM290" s="887"/>
      <c r="AN290" s="887"/>
      <c r="AO290" s="887"/>
      <c r="AP290" s="887"/>
      <c r="AQ290" s="887"/>
      <c r="AR290" s="887"/>
      <c r="AS290" s="887"/>
      <c r="BT290" s="842"/>
      <c r="BV290" s="842"/>
      <c r="BW290" s="842"/>
      <c r="BX290" s="842"/>
      <c r="BZ290" s="842"/>
    </row>
    <row r="291" spans="5:78" ht="15.75" customHeight="1">
      <c r="E291" s="887"/>
      <c r="F291" s="887"/>
      <c r="G291" s="887"/>
      <c r="H291" s="887"/>
      <c r="I291" s="837"/>
      <c r="J291" s="887"/>
      <c r="K291" s="887"/>
      <c r="L291" s="887"/>
      <c r="M291" s="887"/>
      <c r="N291" s="887"/>
      <c r="O291" s="887"/>
      <c r="P291" s="887"/>
      <c r="Q291" s="893"/>
      <c r="R291" s="887"/>
      <c r="S291" s="887"/>
      <c r="T291" s="887"/>
      <c r="U291" s="887"/>
      <c r="V291" s="887"/>
      <c r="W291" s="887"/>
      <c r="X291" s="887"/>
      <c r="Y291" s="887"/>
      <c r="Z291" s="887"/>
      <c r="AA291" s="887"/>
      <c r="AB291" s="887"/>
      <c r="AC291" s="887"/>
      <c r="AD291" s="887"/>
      <c r="AE291" s="887"/>
      <c r="AF291" s="887"/>
      <c r="AG291" s="887"/>
      <c r="AH291" s="887"/>
      <c r="AI291" s="887"/>
      <c r="AJ291" s="887"/>
      <c r="AL291" s="887"/>
      <c r="AM291" s="887"/>
      <c r="AN291" s="887"/>
      <c r="AO291" s="887"/>
      <c r="AP291" s="887"/>
      <c r="AQ291" s="887"/>
      <c r="AR291" s="887"/>
      <c r="AS291" s="887"/>
      <c r="BT291" s="842"/>
      <c r="BV291" s="842"/>
      <c r="BW291" s="842"/>
      <c r="BX291" s="842"/>
      <c r="BZ291" s="842"/>
    </row>
    <row r="292" spans="5:78" ht="15.75" customHeight="1">
      <c r="E292" s="887"/>
      <c r="F292" s="887"/>
      <c r="G292" s="887"/>
      <c r="H292" s="887"/>
      <c r="I292" s="837"/>
      <c r="J292" s="887"/>
      <c r="K292" s="887"/>
      <c r="L292" s="887"/>
      <c r="M292" s="887"/>
      <c r="N292" s="887"/>
      <c r="O292" s="887"/>
      <c r="P292" s="887"/>
      <c r="Q292" s="893"/>
      <c r="R292" s="887"/>
      <c r="S292" s="887"/>
      <c r="T292" s="887"/>
      <c r="U292" s="887"/>
      <c r="V292" s="887"/>
      <c r="W292" s="887"/>
      <c r="X292" s="887"/>
      <c r="Y292" s="887"/>
      <c r="Z292" s="887"/>
      <c r="AA292" s="887"/>
      <c r="AB292" s="887"/>
      <c r="AC292" s="887"/>
      <c r="AD292" s="887"/>
      <c r="AE292" s="887"/>
      <c r="AF292" s="887"/>
      <c r="AG292" s="887"/>
      <c r="AH292" s="887"/>
      <c r="AI292" s="887"/>
      <c r="AJ292" s="887"/>
      <c r="AL292" s="887"/>
      <c r="AM292" s="887"/>
      <c r="AN292" s="887"/>
      <c r="AO292" s="887"/>
      <c r="AP292" s="887"/>
      <c r="AQ292" s="887"/>
      <c r="AR292" s="887"/>
      <c r="AS292" s="887"/>
      <c r="BT292" s="842"/>
      <c r="BV292" s="842"/>
      <c r="BW292" s="842"/>
      <c r="BX292" s="842"/>
      <c r="BZ292" s="842"/>
    </row>
    <row r="293" spans="5:78" ht="15.75" customHeight="1">
      <c r="E293" s="887"/>
      <c r="F293" s="887"/>
      <c r="G293" s="887"/>
      <c r="H293" s="887"/>
      <c r="I293" s="837"/>
      <c r="J293" s="887"/>
      <c r="K293" s="887"/>
      <c r="L293" s="887"/>
      <c r="M293" s="887"/>
      <c r="N293" s="887"/>
      <c r="O293" s="887"/>
      <c r="P293" s="887"/>
      <c r="Q293" s="893"/>
      <c r="R293" s="887"/>
      <c r="S293" s="887"/>
      <c r="T293" s="887"/>
      <c r="U293" s="887"/>
      <c r="V293" s="887"/>
      <c r="W293" s="887"/>
      <c r="X293" s="887"/>
      <c r="Y293" s="887"/>
      <c r="Z293" s="887"/>
      <c r="AA293" s="887"/>
      <c r="AB293" s="887"/>
      <c r="AC293" s="887"/>
      <c r="AD293" s="887"/>
      <c r="AE293" s="887"/>
      <c r="AF293" s="887"/>
      <c r="AG293" s="887"/>
      <c r="AH293" s="887"/>
      <c r="AI293" s="887"/>
      <c r="AJ293" s="887"/>
      <c r="AL293" s="887"/>
      <c r="AM293" s="887"/>
      <c r="AN293" s="887"/>
      <c r="AO293" s="887"/>
      <c r="AP293" s="887"/>
      <c r="AQ293" s="887"/>
      <c r="AR293" s="887"/>
      <c r="AS293" s="887"/>
      <c r="BT293" s="842"/>
      <c r="BV293" s="842"/>
      <c r="BW293" s="842"/>
      <c r="BX293" s="842"/>
      <c r="BZ293" s="842"/>
    </row>
    <row r="294" spans="5:78" ht="15.75" customHeight="1">
      <c r="E294" s="887"/>
      <c r="F294" s="887"/>
      <c r="G294" s="887"/>
      <c r="H294" s="887"/>
      <c r="I294" s="837"/>
      <c r="J294" s="887"/>
      <c r="K294" s="887"/>
      <c r="L294" s="887"/>
      <c r="M294" s="887"/>
      <c r="N294" s="887"/>
      <c r="O294" s="887"/>
      <c r="P294" s="887"/>
      <c r="Q294" s="893"/>
      <c r="R294" s="887"/>
      <c r="S294" s="887"/>
      <c r="T294" s="887"/>
      <c r="U294" s="887"/>
      <c r="V294" s="887"/>
      <c r="W294" s="887"/>
      <c r="X294" s="887"/>
      <c r="Y294" s="887"/>
      <c r="Z294" s="887"/>
      <c r="AA294" s="887"/>
      <c r="AB294" s="887"/>
      <c r="AC294" s="887"/>
      <c r="AD294" s="887"/>
      <c r="AE294" s="887"/>
      <c r="AF294" s="887"/>
      <c r="AG294" s="887"/>
      <c r="AH294" s="887"/>
      <c r="AI294" s="887"/>
      <c r="AJ294" s="887"/>
      <c r="AL294" s="887"/>
      <c r="AM294" s="887"/>
      <c r="AN294" s="887"/>
      <c r="AO294" s="887"/>
      <c r="AP294" s="887"/>
      <c r="AQ294" s="887"/>
      <c r="AR294" s="887"/>
      <c r="AS294" s="887"/>
      <c r="BT294" s="842"/>
      <c r="BV294" s="842"/>
      <c r="BW294" s="842"/>
      <c r="BX294" s="842"/>
      <c r="BZ294" s="842"/>
    </row>
    <row r="295" spans="5:78" ht="15.75" customHeight="1">
      <c r="E295" s="887"/>
      <c r="F295" s="887"/>
      <c r="G295" s="887"/>
      <c r="H295" s="887"/>
      <c r="I295" s="837"/>
      <c r="J295" s="887"/>
      <c r="K295" s="887"/>
      <c r="L295" s="887"/>
      <c r="M295" s="887"/>
      <c r="N295" s="887"/>
      <c r="O295" s="887"/>
      <c r="P295" s="887"/>
      <c r="Q295" s="893"/>
      <c r="R295" s="887"/>
      <c r="S295" s="887"/>
      <c r="T295" s="887"/>
      <c r="U295" s="887"/>
      <c r="V295" s="887"/>
      <c r="W295" s="887"/>
      <c r="X295" s="887"/>
      <c r="Y295" s="887"/>
      <c r="Z295" s="887"/>
      <c r="AA295" s="887"/>
      <c r="AB295" s="887"/>
      <c r="AC295" s="887"/>
      <c r="AD295" s="887"/>
      <c r="AE295" s="887"/>
      <c r="AF295" s="887"/>
      <c r="AG295" s="887"/>
      <c r="AH295" s="887"/>
      <c r="AI295" s="887"/>
      <c r="AJ295" s="887"/>
      <c r="AL295" s="887"/>
      <c r="AM295" s="887"/>
      <c r="AN295" s="887"/>
      <c r="AO295" s="887"/>
      <c r="AP295" s="887"/>
      <c r="AQ295" s="887"/>
      <c r="AR295" s="887"/>
      <c r="AS295" s="887"/>
      <c r="BT295" s="842"/>
      <c r="BV295" s="842"/>
      <c r="BW295" s="842"/>
      <c r="BX295" s="842"/>
      <c r="BZ295" s="842"/>
    </row>
    <row r="296" spans="5:78" ht="15.75" customHeight="1">
      <c r="E296" s="887"/>
      <c r="F296" s="887"/>
      <c r="G296" s="887"/>
      <c r="H296" s="887"/>
      <c r="I296" s="837"/>
      <c r="J296" s="887"/>
      <c r="K296" s="887"/>
      <c r="L296" s="887"/>
      <c r="M296" s="887"/>
      <c r="N296" s="887"/>
      <c r="O296" s="887"/>
      <c r="P296" s="887"/>
      <c r="Q296" s="893"/>
      <c r="R296" s="887"/>
      <c r="S296" s="887"/>
      <c r="T296" s="887"/>
      <c r="U296" s="887"/>
      <c r="V296" s="887"/>
      <c r="W296" s="887"/>
      <c r="X296" s="887"/>
      <c r="Y296" s="887"/>
      <c r="Z296" s="887"/>
      <c r="AA296" s="887"/>
      <c r="AB296" s="887"/>
      <c r="AC296" s="887"/>
      <c r="AD296" s="887"/>
      <c r="AE296" s="887"/>
      <c r="AF296" s="887"/>
      <c r="AG296" s="887"/>
      <c r="AH296" s="887"/>
      <c r="AI296" s="887"/>
      <c r="AJ296" s="887"/>
      <c r="AL296" s="887"/>
      <c r="AM296" s="887"/>
      <c r="AN296" s="887"/>
      <c r="AO296" s="887"/>
      <c r="AP296" s="887"/>
      <c r="AQ296" s="887"/>
      <c r="AR296" s="887"/>
      <c r="AS296" s="887"/>
      <c r="BT296" s="842"/>
      <c r="BV296" s="842"/>
      <c r="BW296" s="842"/>
      <c r="BX296" s="842"/>
      <c r="BZ296" s="842"/>
    </row>
    <row r="297" spans="5:78" ht="15.75" customHeight="1">
      <c r="E297" s="887"/>
      <c r="F297" s="887"/>
      <c r="G297" s="887"/>
      <c r="H297" s="887"/>
      <c r="I297" s="837"/>
      <c r="J297" s="887"/>
      <c r="K297" s="887"/>
      <c r="L297" s="887"/>
      <c r="M297" s="887"/>
      <c r="N297" s="887"/>
      <c r="O297" s="887"/>
      <c r="P297" s="887"/>
      <c r="Q297" s="893"/>
      <c r="R297" s="887"/>
      <c r="S297" s="887"/>
      <c r="T297" s="887"/>
      <c r="U297" s="887"/>
      <c r="V297" s="887"/>
      <c r="W297" s="887"/>
      <c r="X297" s="887"/>
      <c r="Y297" s="887"/>
      <c r="Z297" s="887"/>
      <c r="AA297" s="887"/>
      <c r="AB297" s="887"/>
      <c r="AC297" s="887"/>
      <c r="AD297" s="887"/>
      <c r="AE297" s="887"/>
      <c r="AF297" s="887"/>
      <c r="AG297" s="887"/>
      <c r="AH297" s="887"/>
      <c r="AI297" s="887"/>
      <c r="AJ297" s="887"/>
      <c r="AL297" s="887"/>
      <c r="AM297" s="887"/>
      <c r="AN297" s="887"/>
      <c r="AO297" s="887"/>
      <c r="AP297" s="887"/>
      <c r="AQ297" s="887"/>
      <c r="AR297" s="887"/>
      <c r="AS297" s="887"/>
      <c r="BT297" s="842"/>
      <c r="BV297" s="842"/>
      <c r="BW297" s="842"/>
      <c r="BX297" s="842"/>
      <c r="BZ297" s="842"/>
    </row>
    <row r="298" spans="5:78" ht="15.75" customHeight="1">
      <c r="E298" s="887"/>
      <c r="F298" s="887"/>
      <c r="G298" s="887"/>
      <c r="H298" s="887"/>
      <c r="I298" s="837"/>
      <c r="J298" s="887"/>
      <c r="K298" s="887"/>
      <c r="L298" s="887"/>
      <c r="M298" s="887"/>
      <c r="N298" s="887"/>
      <c r="O298" s="887"/>
      <c r="P298" s="887"/>
      <c r="Q298" s="893"/>
      <c r="R298" s="887"/>
      <c r="S298" s="887"/>
      <c r="T298" s="887"/>
      <c r="U298" s="887"/>
      <c r="V298" s="887"/>
      <c r="W298" s="887"/>
      <c r="X298" s="887"/>
      <c r="Y298" s="887"/>
      <c r="Z298" s="887"/>
      <c r="AA298" s="887"/>
      <c r="AB298" s="887"/>
      <c r="AC298" s="887"/>
      <c r="AD298" s="887"/>
      <c r="AE298" s="887"/>
      <c r="AF298" s="887"/>
      <c r="AG298" s="887"/>
      <c r="AH298" s="887"/>
      <c r="AI298" s="887"/>
      <c r="AJ298" s="887"/>
      <c r="AL298" s="887"/>
      <c r="AM298" s="887"/>
      <c r="AN298" s="887"/>
      <c r="AO298" s="887"/>
      <c r="AP298" s="887"/>
      <c r="AQ298" s="887"/>
      <c r="AR298" s="887"/>
      <c r="AS298" s="887"/>
      <c r="BT298" s="842"/>
      <c r="BV298" s="842"/>
      <c r="BW298" s="842"/>
      <c r="BX298" s="842"/>
      <c r="BZ298" s="842"/>
    </row>
    <row r="299" spans="5:78" ht="15.75" customHeight="1">
      <c r="E299" s="887"/>
      <c r="F299" s="887"/>
      <c r="G299" s="887"/>
      <c r="H299" s="887"/>
      <c r="I299" s="837"/>
      <c r="J299" s="887"/>
      <c r="K299" s="887"/>
      <c r="L299" s="887"/>
      <c r="M299" s="887"/>
      <c r="N299" s="887"/>
      <c r="O299" s="887"/>
      <c r="P299" s="887"/>
      <c r="Q299" s="893"/>
      <c r="R299" s="887"/>
      <c r="S299" s="887"/>
      <c r="T299" s="887"/>
      <c r="U299" s="887"/>
      <c r="V299" s="887"/>
      <c r="W299" s="887"/>
      <c r="X299" s="887"/>
      <c r="Y299" s="887"/>
      <c r="Z299" s="887"/>
      <c r="AA299" s="887"/>
      <c r="AB299" s="887"/>
      <c r="AC299" s="887"/>
      <c r="AD299" s="887"/>
      <c r="AE299" s="887"/>
      <c r="AF299" s="887"/>
      <c r="AG299" s="887"/>
      <c r="AH299" s="887"/>
      <c r="AI299" s="887"/>
      <c r="AJ299" s="887"/>
      <c r="AL299" s="887"/>
      <c r="AM299" s="887"/>
      <c r="AN299" s="887"/>
      <c r="AO299" s="887"/>
      <c r="AP299" s="887"/>
      <c r="AQ299" s="887"/>
      <c r="AR299" s="887"/>
      <c r="AS299" s="887"/>
      <c r="BT299" s="842"/>
      <c r="BV299" s="842"/>
      <c r="BW299" s="842"/>
      <c r="BX299" s="842"/>
      <c r="BZ299" s="842"/>
    </row>
    <row r="300" spans="5:78" ht="15.75" customHeight="1">
      <c r="E300" s="887"/>
      <c r="F300" s="887"/>
      <c r="G300" s="887"/>
      <c r="H300" s="887"/>
      <c r="I300" s="837"/>
      <c r="J300" s="887"/>
      <c r="K300" s="887"/>
      <c r="L300" s="887"/>
      <c r="M300" s="887"/>
      <c r="N300" s="887"/>
      <c r="O300" s="887"/>
      <c r="P300" s="887"/>
      <c r="Q300" s="893"/>
      <c r="R300" s="887"/>
      <c r="S300" s="887"/>
      <c r="T300" s="887"/>
      <c r="U300" s="887"/>
      <c r="V300" s="887"/>
      <c r="W300" s="887"/>
      <c r="X300" s="887"/>
      <c r="Y300" s="887"/>
      <c r="Z300" s="887"/>
      <c r="AA300" s="887"/>
      <c r="AB300" s="887"/>
      <c r="AC300" s="887"/>
      <c r="AD300" s="887"/>
      <c r="AE300" s="887"/>
      <c r="AF300" s="887"/>
      <c r="AG300" s="887"/>
      <c r="AH300" s="887"/>
      <c r="AI300" s="887"/>
      <c r="AJ300" s="887"/>
      <c r="AL300" s="887"/>
      <c r="AM300" s="887"/>
      <c r="AN300" s="887"/>
      <c r="AO300" s="887"/>
      <c r="AP300" s="887"/>
      <c r="AQ300" s="887"/>
      <c r="AR300" s="887"/>
      <c r="AS300" s="887"/>
      <c r="BT300" s="842"/>
      <c r="BV300" s="842"/>
      <c r="BW300" s="842"/>
      <c r="BX300" s="842"/>
      <c r="BZ300" s="842"/>
    </row>
    <row r="301" spans="5:78" ht="15.75" customHeight="1">
      <c r="E301" s="887"/>
      <c r="F301" s="887"/>
      <c r="G301" s="887"/>
      <c r="H301" s="887"/>
      <c r="I301" s="837"/>
      <c r="J301" s="887"/>
      <c r="K301" s="887"/>
      <c r="L301" s="887"/>
      <c r="M301" s="887"/>
      <c r="N301" s="887"/>
      <c r="O301" s="887"/>
      <c r="P301" s="887"/>
      <c r="Q301" s="893"/>
      <c r="R301" s="887"/>
      <c r="S301" s="887"/>
      <c r="T301" s="887"/>
      <c r="U301" s="887"/>
      <c r="V301" s="887"/>
      <c r="W301" s="887"/>
      <c r="X301" s="887"/>
      <c r="Y301" s="887"/>
      <c r="Z301" s="887"/>
      <c r="AA301" s="887"/>
      <c r="AB301" s="887"/>
      <c r="AC301" s="887"/>
      <c r="AD301" s="887"/>
      <c r="AE301" s="887"/>
      <c r="AF301" s="887"/>
      <c r="AG301" s="887"/>
      <c r="AH301" s="887"/>
      <c r="AI301" s="887"/>
      <c r="AJ301" s="887"/>
      <c r="AL301" s="887"/>
      <c r="AM301" s="887"/>
      <c r="AN301" s="887"/>
      <c r="AO301" s="887"/>
      <c r="AP301" s="887"/>
      <c r="AQ301" s="887"/>
      <c r="AR301" s="887"/>
      <c r="AS301" s="887"/>
      <c r="BT301" s="842"/>
      <c r="BV301" s="842"/>
      <c r="BW301" s="842"/>
      <c r="BX301" s="842"/>
      <c r="BZ301" s="842"/>
    </row>
    <row r="302" spans="5:78" ht="15.75" customHeight="1">
      <c r="E302" s="887"/>
      <c r="F302" s="887"/>
      <c r="G302" s="887"/>
      <c r="H302" s="887"/>
      <c r="I302" s="837"/>
      <c r="J302" s="887"/>
      <c r="K302" s="887"/>
      <c r="L302" s="887"/>
      <c r="M302" s="887"/>
      <c r="N302" s="887"/>
      <c r="O302" s="887"/>
      <c r="P302" s="887"/>
      <c r="Q302" s="893"/>
      <c r="R302" s="887"/>
      <c r="S302" s="887"/>
      <c r="T302" s="887"/>
      <c r="U302" s="887"/>
      <c r="V302" s="887"/>
      <c r="W302" s="887"/>
      <c r="X302" s="887"/>
      <c r="Y302" s="887"/>
      <c r="Z302" s="887"/>
      <c r="AA302" s="887"/>
      <c r="AB302" s="887"/>
      <c r="AC302" s="887"/>
      <c r="AD302" s="887"/>
      <c r="AE302" s="887"/>
      <c r="AF302" s="887"/>
      <c r="AG302" s="887"/>
      <c r="AH302" s="887"/>
      <c r="AI302" s="887"/>
      <c r="AJ302" s="887"/>
      <c r="AL302" s="887"/>
      <c r="AM302" s="887"/>
      <c r="AN302" s="887"/>
      <c r="AO302" s="887"/>
      <c r="AP302" s="887"/>
      <c r="AQ302" s="887"/>
      <c r="AR302" s="887"/>
      <c r="AS302" s="887"/>
      <c r="BT302" s="842"/>
      <c r="BV302" s="842"/>
      <c r="BW302" s="842"/>
      <c r="BX302" s="842"/>
      <c r="BZ302" s="842"/>
    </row>
    <row r="303" spans="5:78" ht="15.75" customHeight="1">
      <c r="E303" s="887"/>
      <c r="F303" s="887"/>
      <c r="G303" s="887"/>
      <c r="H303" s="887"/>
      <c r="I303" s="837"/>
      <c r="J303" s="887"/>
      <c r="K303" s="887"/>
      <c r="L303" s="887"/>
      <c r="M303" s="887"/>
      <c r="N303" s="887"/>
      <c r="O303" s="887"/>
      <c r="P303" s="887"/>
      <c r="Q303" s="893"/>
      <c r="R303" s="887"/>
      <c r="S303" s="887"/>
      <c r="T303" s="887"/>
      <c r="U303" s="887"/>
      <c r="V303" s="887"/>
      <c r="W303" s="887"/>
      <c r="X303" s="887"/>
      <c r="Y303" s="887"/>
      <c r="Z303" s="887"/>
      <c r="AA303" s="887"/>
      <c r="AB303" s="887"/>
      <c r="AC303" s="887"/>
      <c r="AD303" s="887"/>
      <c r="AE303" s="887"/>
      <c r="AF303" s="887"/>
      <c r="AG303" s="887"/>
      <c r="AH303" s="887"/>
      <c r="AI303" s="887"/>
      <c r="AJ303" s="887"/>
      <c r="AL303" s="887"/>
      <c r="AM303" s="887"/>
      <c r="AN303" s="887"/>
      <c r="AO303" s="887"/>
      <c r="AP303" s="887"/>
      <c r="AQ303" s="887"/>
      <c r="AR303" s="887"/>
      <c r="AS303" s="887"/>
      <c r="BT303" s="842"/>
      <c r="BV303" s="842"/>
      <c r="BW303" s="842"/>
      <c r="BX303" s="842"/>
      <c r="BZ303" s="842"/>
    </row>
    <row r="304" spans="5:78" ht="15.75" customHeight="1">
      <c r="E304" s="887"/>
      <c r="F304" s="887"/>
      <c r="G304" s="887"/>
      <c r="H304" s="887"/>
      <c r="I304" s="837"/>
      <c r="J304" s="887"/>
      <c r="K304" s="887"/>
      <c r="L304" s="887"/>
      <c r="M304" s="887"/>
      <c r="N304" s="887"/>
      <c r="O304" s="887"/>
      <c r="P304" s="887"/>
      <c r="Q304" s="893"/>
      <c r="R304" s="887"/>
      <c r="S304" s="887"/>
      <c r="T304" s="887"/>
      <c r="U304" s="887"/>
      <c r="V304" s="887"/>
      <c r="W304" s="887"/>
      <c r="X304" s="887"/>
      <c r="Y304" s="887"/>
      <c r="Z304" s="887"/>
      <c r="AA304" s="887"/>
      <c r="AB304" s="887"/>
      <c r="AC304" s="887"/>
      <c r="AD304" s="887"/>
      <c r="AE304" s="887"/>
      <c r="AF304" s="887"/>
      <c r="AG304" s="887"/>
      <c r="AH304" s="887"/>
      <c r="AI304" s="887"/>
      <c r="AJ304" s="887"/>
      <c r="AL304" s="887"/>
      <c r="AM304" s="887"/>
      <c r="AN304" s="887"/>
      <c r="AO304" s="887"/>
      <c r="AP304" s="887"/>
      <c r="AQ304" s="887"/>
      <c r="AR304" s="887"/>
      <c r="AS304" s="887"/>
      <c r="BT304" s="842"/>
      <c r="BV304" s="842"/>
      <c r="BW304" s="842"/>
      <c r="BX304" s="842"/>
      <c r="BZ304" s="842"/>
    </row>
    <row r="305" spans="5:78" ht="15.75" customHeight="1">
      <c r="E305" s="887"/>
      <c r="F305" s="887"/>
      <c r="G305" s="887"/>
      <c r="H305" s="887"/>
      <c r="I305" s="837"/>
      <c r="J305" s="887"/>
      <c r="K305" s="887"/>
      <c r="L305" s="887"/>
      <c r="M305" s="887"/>
      <c r="N305" s="887"/>
      <c r="O305" s="887"/>
      <c r="P305" s="887"/>
      <c r="Q305" s="893"/>
      <c r="R305" s="887"/>
      <c r="S305" s="887"/>
      <c r="T305" s="887"/>
      <c r="U305" s="887"/>
      <c r="V305" s="887"/>
      <c r="W305" s="887"/>
      <c r="X305" s="887"/>
      <c r="Y305" s="887"/>
      <c r="Z305" s="887"/>
      <c r="AA305" s="887"/>
      <c r="AB305" s="887"/>
      <c r="AC305" s="887"/>
      <c r="AD305" s="887"/>
      <c r="AE305" s="887"/>
      <c r="AF305" s="887"/>
      <c r="AG305" s="887"/>
      <c r="AH305" s="887"/>
      <c r="AI305" s="887"/>
      <c r="AJ305" s="887"/>
      <c r="AL305" s="887"/>
      <c r="AM305" s="887"/>
      <c r="AN305" s="887"/>
      <c r="AO305" s="887"/>
      <c r="AP305" s="887"/>
      <c r="AQ305" s="887"/>
      <c r="AR305" s="887"/>
      <c r="AS305" s="887"/>
      <c r="BT305" s="842"/>
      <c r="BV305" s="842"/>
      <c r="BW305" s="842"/>
      <c r="BX305" s="842"/>
      <c r="BZ305" s="842"/>
    </row>
    <row r="306" spans="5:78" ht="15.75" customHeight="1">
      <c r="E306" s="887"/>
      <c r="F306" s="887"/>
      <c r="G306" s="887"/>
      <c r="H306" s="887"/>
      <c r="I306" s="837"/>
      <c r="J306" s="887"/>
      <c r="K306" s="887"/>
      <c r="L306" s="887"/>
      <c r="M306" s="887"/>
      <c r="N306" s="887"/>
      <c r="O306" s="887"/>
      <c r="P306" s="887"/>
      <c r="Q306" s="893"/>
      <c r="R306" s="887"/>
      <c r="S306" s="887"/>
      <c r="T306" s="887"/>
      <c r="U306" s="887"/>
      <c r="V306" s="887"/>
      <c r="W306" s="887"/>
      <c r="X306" s="887"/>
      <c r="Y306" s="887"/>
      <c r="Z306" s="887"/>
      <c r="AA306" s="887"/>
      <c r="AB306" s="887"/>
      <c r="AC306" s="887"/>
      <c r="AD306" s="887"/>
      <c r="AE306" s="887"/>
      <c r="AF306" s="887"/>
      <c r="AG306" s="887"/>
      <c r="AH306" s="887"/>
      <c r="AI306" s="887"/>
      <c r="AJ306" s="887"/>
      <c r="AL306" s="887"/>
      <c r="AM306" s="887"/>
      <c r="AN306" s="887"/>
      <c r="AO306" s="887"/>
      <c r="AP306" s="887"/>
      <c r="AQ306" s="887"/>
      <c r="AR306" s="887"/>
      <c r="AS306" s="887"/>
      <c r="BT306" s="842"/>
      <c r="BV306" s="842"/>
      <c r="BW306" s="842"/>
      <c r="BX306" s="842"/>
      <c r="BZ306" s="842"/>
    </row>
    <row r="307" spans="5:78" ht="15.75" customHeight="1">
      <c r="E307" s="887"/>
      <c r="F307" s="887"/>
      <c r="G307" s="887"/>
      <c r="H307" s="887"/>
      <c r="I307" s="837"/>
      <c r="J307" s="887"/>
      <c r="K307" s="887"/>
      <c r="L307" s="887"/>
      <c r="M307" s="887"/>
      <c r="N307" s="887"/>
      <c r="O307" s="887"/>
      <c r="P307" s="887"/>
      <c r="Q307" s="893"/>
      <c r="R307" s="887"/>
      <c r="S307" s="887"/>
      <c r="T307" s="887"/>
      <c r="U307" s="887"/>
      <c r="V307" s="887"/>
      <c r="W307" s="887"/>
      <c r="X307" s="887"/>
      <c r="Y307" s="887"/>
      <c r="Z307" s="887"/>
      <c r="AA307" s="887"/>
      <c r="AB307" s="887"/>
      <c r="AC307" s="887"/>
      <c r="AD307" s="887"/>
      <c r="AE307" s="887"/>
      <c r="AF307" s="887"/>
      <c r="AG307" s="887"/>
      <c r="AH307" s="887"/>
      <c r="AI307" s="887"/>
      <c r="AJ307" s="887"/>
      <c r="AL307" s="887"/>
      <c r="AM307" s="887"/>
      <c r="AN307" s="887"/>
      <c r="AO307" s="887"/>
      <c r="AP307" s="887"/>
      <c r="AQ307" s="887"/>
      <c r="AR307" s="887"/>
      <c r="AS307" s="887"/>
      <c r="BT307" s="842"/>
      <c r="BV307" s="842"/>
      <c r="BW307" s="842"/>
      <c r="BX307" s="842"/>
      <c r="BZ307" s="842"/>
    </row>
    <row r="308" spans="5:78" ht="15.75" customHeight="1">
      <c r="E308" s="887"/>
      <c r="F308" s="887"/>
      <c r="G308" s="887"/>
      <c r="H308" s="887"/>
      <c r="I308" s="837"/>
      <c r="J308" s="887"/>
      <c r="K308" s="887"/>
      <c r="L308" s="887"/>
      <c r="M308" s="887"/>
      <c r="N308" s="887"/>
      <c r="O308" s="887"/>
      <c r="P308" s="887"/>
      <c r="Q308" s="893"/>
      <c r="R308" s="887"/>
      <c r="S308" s="887"/>
      <c r="T308" s="887"/>
      <c r="U308" s="887"/>
      <c r="V308" s="887"/>
      <c r="W308" s="887"/>
      <c r="X308" s="887"/>
      <c r="Y308" s="887"/>
      <c r="Z308" s="887"/>
      <c r="AA308" s="887"/>
      <c r="AB308" s="887"/>
      <c r="AC308" s="887"/>
      <c r="AD308" s="887"/>
      <c r="AE308" s="887"/>
      <c r="AF308" s="887"/>
      <c r="AG308" s="887"/>
      <c r="AH308" s="887"/>
      <c r="AI308" s="887"/>
      <c r="AJ308" s="887"/>
      <c r="AL308" s="887"/>
      <c r="AM308" s="887"/>
      <c r="AN308" s="887"/>
      <c r="AO308" s="887"/>
      <c r="AP308" s="887"/>
      <c r="AQ308" s="887"/>
      <c r="AR308" s="887"/>
      <c r="AS308" s="887"/>
      <c r="BT308" s="842"/>
      <c r="BV308" s="842"/>
      <c r="BW308" s="842"/>
      <c r="BX308" s="842"/>
      <c r="BZ308" s="842"/>
    </row>
    <row r="309" spans="5:78" ht="15.75" customHeight="1">
      <c r="E309" s="887"/>
      <c r="F309" s="887"/>
      <c r="G309" s="887"/>
      <c r="H309" s="887"/>
      <c r="I309" s="837"/>
      <c r="J309" s="887"/>
      <c r="K309" s="887"/>
      <c r="L309" s="887"/>
      <c r="M309" s="887"/>
      <c r="N309" s="887"/>
      <c r="O309" s="887"/>
      <c r="P309" s="887"/>
      <c r="Q309" s="893"/>
      <c r="R309" s="887"/>
      <c r="S309" s="887"/>
      <c r="T309" s="887"/>
      <c r="U309" s="887"/>
      <c r="V309" s="887"/>
      <c r="W309" s="887"/>
      <c r="X309" s="887"/>
      <c r="Y309" s="887"/>
      <c r="Z309" s="887"/>
      <c r="AA309" s="887"/>
      <c r="AB309" s="887"/>
      <c r="AC309" s="887"/>
      <c r="AD309" s="887"/>
      <c r="AE309" s="887"/>
      <c r="AF309" s="887"/>
      <c r="AG309" s="887"/>
      <c r="AH309" s="887"/>
      <c r="AI309" s="887"/>
      <c r="AJ309" s="887"/>
      <c r="AL309" s="887"/>
      <c r="AM309" s="887"/>
      <c r="AN309" s="887"/>
      <c r="AO309" s="887"/>
      <c r="AP309" s="887"/>
      <c r="AQ309" s="887"/>
      <c r="AR309" s="887"/>
      <c r="AS309" s="887"/>
      <c r="BT309" s="842"/>
      <c r="BV309" s="842"/>
      <c r="BW309" s="842"/>
      <c r="BX309" s="842"/>
      <c r="BZ309" s="842"/>
    </row>
    <row r="310" spans="5:78" ht="15.75" customHeight="1">
      <c r="E310" s="887"/>
      <c r="F310" s="887"/>
      <c r="G310" s="887"/>
      <c r="H310" s="887"/>
      <c r="I310" s="837"/>
      <c r="J310" s="887"/>
      <c r="K310" s="887"/>
      <c r="L310" s="887"/>
      <c r="M310" s="887"/>
      <c r="N310" s="887"/>
      <c r="O310" s="887"/>
      <c r="P310" s="887"/>
      <c r="Q310" s="893"/>
      <c r="R310" s="887"/>
      <c r="S310" s="887"/>
      <c r="T310" s="887"/>
      <c r="U310" s="887"/>
      <c r="V310" s="887"/>
      <c r="W310" s="887"/>
      <c r="X310" s="887"/>
      <c r="Y310" s="887"/>
      <c r="Z310" s="887"/>
      <c r="AA310" s="887"/>
      <c r="AB310" s="887"/>
      <c r="AC310" s="887"/>
      <c r="AD310" s="887"/>
      <c r="AE310" s="887"/>
      <c r="AF310" s="887"/>
      <c r="AG310" s="887"/>
      <c r="AH310" s="887"/>
      <c r="AI310" s="887"/>
      <c r="AJ310" s="887"/>
      <c r="AL310" s="887"/>
      <c r="AM310" s="887"/>
      <c r="AN310" s="887"/>
      <c r="AO310" s="887"/>
      <c r="AP310" s="887"/>
      <c r="AQ310" s="887"/>
      <c r="AR310" s="887"/>
      <c r="AS310" s="887"/>
      <c r="BT310" s="842"/>
      <c r="BV310" s="842"/>
      <c r="BW310" s="842"/>
      <c r="BX310" s="842"/>
      <c r="BZ310" s="842"/>
    </row>
    <row r="311" spans="5:78" ht="15.75" customHeight="1">
      <c r="E311" s="887"/>
      <c r="F311" s="887"/>
      <c r="G311" s="887"/>
      <c r="H311" s="887"/>
      <c r="I311" s="837"/>
      <c r="J311" s="887"/>
      <c r="K311" s="887"/>
      <c r="L311" s="887"/>
      <c r="M311" s="887"/>
      <c r="N311" s="887"/>
      <c r="O311" s="887"/>
      <c r="P311" s="887"/>
      <c r="Q311" s="893"/>
      <c r="R311" s="887"/>
      <c r="S311" s="887"/>
      <c r="T311" s="887"/>
      <c r="U311" s="887"/>
      <c r="V311" s="887"/>
      <c r="W311" s="887"/>
      <c r="X311" s="887"/>
      <c r="Y311" s="887"/>
      <c r="Z311" s="887"/>
      <c r="AA311" s="887"/>
      <c r="AB311" s="887"/>
      <c r="AC311" s="887"/>
      <c r="AD311" s="887"/>
      <c r="AE311" s="887"/>
      <c r="AF311" s="887"/>
      <c r="AG311" s="887"/>
      <c r="AH311" s="887"/>
      <c r="AI311" s="887"/>
      <c r="AJ311" s="887"/>
      <c r="AL311" s="887"/>
      <c r="AM311" s="887"/>
      <c r="AN311" s="887"/>
      <c r="AO311" s="887"/>
      <c r="AP311" s="887"/>
      <c r="AQ311" s="887"/>
      <c r="AR311" s="887"/>
      <c r="AS311" s="887"/>
      <c r="BT311" s="842"/>
      <c r="BV311" s="842"/>
      <c r="BW311" s="842"/>
      <c r="BX311" s="842"/>
      <c r="BZ311" s="842"/>
    </row>
    <row r="312" spans="5:78" ht="15.75" customHeight="1">
      <c r="E312" s="887"/>
      <c r="F312" s="887"/>
      <c r="G312" s="887"/>
      <c r="H312" s="887"/>
      <c r="I312" s="837"/>
      <c r="J312" s="887"/>
      <c r="K312" s="887"/>
      <c r="L312" s="887"/>
      <c r="M312" s="887"/>
      <c r="N312" s="887"/>
      <c r="O312" s="887"/>
      <c r="P312" s="887"/>
      <c r="Q312" s="893"/>
      <c r="R312" s="887"/>
      <c r="S312" s="887"/>
      <c r="T312" s="887"/>
      <c r="U312" s="887"/>
      <c r="V312" s="887"/>
      <c r="W312" s="887"/>
      <c r="X312" s="887"/>
      <c r="Y312" s="887"/>
      <c r="Z312" s="887"/>
      <c r="AA312" s="887"/>
      <c r="AB312" s="887"/>
      <c r="AC312" s="887"/>
      <c r="AD312" s="887"/>
      <c r="AE312" s="887"/>
      <c r="AF312" s="887"/>
      <c r="AG312" s="887"/>
      <c r="AH312" s="887"/>
      <c r="AI312" s="887"/>
      <c r="AJ312" s="887"/>
      <c r="AL312" s="887"/>
      <c r="AM312" s="887"/>
      <c r="AN312" s="887"/>
      <c r="AO312" s="887"/>
      <c r="AP312" s="887"/>
      <c r="AQ312" s="887"/>
      <c r="AR312" s="887"/>
      <c r="AS312" s="887"/>
      <c r="BT312" s="842"/>
      <c r="BV312" s="842"/>
      <c r="BW312" s="842"/>
      <c r="BX312" s="842"/>
      <c r="BZ312" s="842"/>
    </row>
    <row r="313" spans="5:78" ht="15.75" customHeight="1">
      <c r="E313" s="887"/>
      <c r="F313" s="887"/>
      <c r="G313" s="887"/>
      <c r="H313" s="887"/>
      <c r="I313" s="837"/>
      <c r="J313" s="887"/>
      <c r="K313" s="887"/>
      <c r="L313" s="887"/>
      <c r="M313" s="887"/>
      <c r="N313" s="887"/>
      <c r="O313" s="887"/>
      <c r="P313" s="887"/>
      <c r="Q313" s="893"/>
      <c r="R313" s="887"/>
      <c r="S313" s="887"/>
      <c r="T313" s="887"/>
      <c r="U313" s="887"/>
      <c r="V313" s="887"/>
      <c r="W313" s="887"/>
      <c r="X313" s="887"/>
      <c r="Y313" s="887"/>
      <c r="Z313" s="887"/>
      <c r="AA313" s="887"/>
      <c r="AB313" s="887"/>
      <c r="AC313" s="887"/>
      <c r="AD313" s="887"/>
      <c r="AE313" s="887"/>
      <c r="AF313" s="887"/>
      <c r="AG313" s="887"/>
      <c r="AH313" s="887"/>
      <c r="AI313" s="887"/>
      <c r="AJ313" s="887"/>
      <c r="AL313" s="887"/>
      <c r="AM313" s="887"/>
      <c r="AN313" s="887"/>
      <c r="AO313" s="887"/>
      <c r="AP313" s="887"/>
      <c r="AQ313" s="887"/>
      <c r="AR313" s="887"/>
      <c r="AS313" s="887"/>
      <c r="BT313" s="842"/>
      <c r="BV313" s="842"/>
      <c r="BW313" s="842"/>
      <c r="BX313" s="842"/>
      <c r="BZ313" s="842"/>
    </row>
    <row r="314" spans="5:78" ht="15.75" customHeight="1">
      <c r="E314" s="887"/>
      <c r="F314" s="887"/>
      <c r="G314" s="887"/>
      <c r="H314" s="887"/>
      <c r="I314" s="837"/>
      <c r="J314" s="887"/>
      <c r="K314" s="887"/>
      <c r="L314" s="887"/>
      <c r="M314" s="887"/>
      <c r="N314" s="887"/>
      <c r="O314" s="887"/>
      <c r="P314" s="887"/>
      <c r="Q314" s="893"/>
      <c r="R314" s="887"/>
      <c r="S314" s="887"/>
      <c r="T314" s="887"/>
      <c r="U314" s="887"/>
      <c r="V314" s="887"/>
      <c r="W314" s="887"/>
      <c r="X314" s="887"/>
      <c r="Y314" s="887"/>
      <c r="Z314" s="887"/>
      <c r="AA314" s="887"/>
      <c r="AB314" s="887"/>
      <c r="AC314" s="887"/>
      <c r="AD314" s="887"/>
      <c r="AE314" s="887"/>
      <c r="AF314" s="887"/>
      <c r="AG314" s="887"/>
      <c r="AH314" s="887"/>
      <c r="AI314" s="887"/>
      <c r="AJ314" s="887"/>
      <c r="AL314" s="887"/>
      <c r="AM314" s="887"/>
      <c r="AN314" s="887"/>
      <c r="AO314" s="887"/>
      <c r="AP314" s="887"/>
      <c r="AQ314" s="887"/>
      <c r="AR314" s="887"/>
      <c r="AS314" s="887"/>
      <c r="BT314" s="842"/>
      <c r="BV314" s="842"/>
      <c r="BW314" s="842"/>
      <c r="BX314" s="842"/>
      <c r="BZ314" s="842"/>
    </row>
    <row r="315" spans="5:78" ht="15.75" customHeight="1">
      <c r="E315" s="887"/>
      <c r="F315" s="887"/>
      <c r="G315" s="887"/>
      <c r="H315" s="887"/>
      <c r="I315" s="837"/>
      <c r="J315" s="887"/>
      <c r="K315" s="887"/>
      <c r="L315" s="887"/>
      <c r="M315" s="887"/>
      <c r="N315" s="887"/>
      <c r="O315" s="887"/>
      <c r="P315" s="887"/>
      <c r="Q315" s="893"/>
      <c r="R315" s="887"/>
      <c r="S315" s="887"/>
      <c r="T315" s="887"/>
      <c r="U315" s="887"/>
      <c r="V315" s="887"/>
      <c r="W315" s="887"/>
      <c r="X315" s="887"/>
      <c r="Y315" s="887"/>
      <c r="Z315" s="887"/>
      <c r="AA315" s="887"/>
      <c r="AB315" s="887"/>
      <c r="AC315" s="887"/>
      <c r="AD315" s="887"/>
      <c r="AE315" s="887"/>
      <c r="AF315" s="887"/>
      <c r="AG315" s="887"/>
      <c r="AH315" s="887"/>
      <c r="AI315" s="887"/>
      <c r="AJ315" s="887"/>
      <c r="AL315" s="887"/>
      <c r="AM315" s="887"/>
      <c r="AN315" s="887"/>
      <c r="AO315" s="887"/>
      <c r="AP315" s="887"/>
      <c r="AQ315" s="887"/>
      <c r="AR315" s="887"/>
      <c r="AS315" s="887"/>
      <c r="BT315" s="842"/>
      <c r="BV315" s="842"/>
      <c r="BW315" s="842"/>
      <c r="BX315" s="842"/>
      <c r="BZ315" s="842"/>
    </row>
    <row r="316" spans="5:78" ht="15.75" customHeight="1">
      <c r="E316" s="887"/>
      <c r="F316" s="887"/>
      <c r="G316" s="887"/>
      <c r="H316" s="887"/>
      <c r="I316" s="837"/>
      <c r="J316" s="887"/>
      <c r="K316" s="887"/>
      <c r="L316" s="887"/>
      <c r="M316" s="887"/>
      <c r="N316" s="887"/>
      <c r="O316" s="887"/>
      <c r="P316" s="887"/>
      <c r="Q316" s="893"/>
      <c r="R316" s="887"/>
      <c r="S316" s="887"/>
      <c r="T316" s="887"/>
      <c r="U316" s="887"/>
      <c r="V316" s="887"/>
      <c r="W316" s="887"/>
      <c r="X316" s="887"/>
      <c r="Y316" s="887"/>
      <c r="Z316" s="887"/>
      <c r="AA316" s="887"/>
      <c r="AB316" s="887"/>
      <c r="AC316" s="887"/>
      <c r="AD316" s="887"/>
      <c r="AE316" s="887"/>
      <c r="AF316" s="887"/>
      <c r="AG316" s="887"/>
      <c r="AH316" s="887"/>
      <c r="AI316" s="887"/>
      <c r="AJ316" s="887"/>
      <c r="AL316" s="887"/>
      <c r="AM316" s="887"/>
      <c r="AN316" s="887"/>
      <c r="AO316" s="887"/>
      <c r="AP316" s="887"/>
      <c r="AQ316" s="887"/>
      <c r="AR316" s="887"/>
      <c r="AS316" s="887"/>
      <c r="BT316" s="842"/>
      <c r="BV316" s="842"/>
      <c r="BW316" s="842"/>
      <c r="BX316" s="842"/>
      <c r="BZ316" s="842"/>
    </row>
    <row r="317" spans="5:78" ht="15.75" customHeight="1">
      <c r="E317" s="887"/>
      <c r="F317" s="887"/>
      <c r="G317" s="887"/>
      <c r="H317" s="887"/>
      <c r="I317" s="837"/>
      <c r="J317" s="887"/>
      <c r="K317" s="887"/>
      <c r="L317" s="887"/>
      <c r="M317" s="887"/>
      <c r="N317" s="887"/>
      <c r="O317" s="887"/>
      <c r="P317" s="887"/>
      <c r="Q317" s="893"/>
      <c r="R317" s="887"/>
      <c r="S317" s="887"/>
      <c r="T317" s="887"/>
      <c r="U317" s="887"/>
      <c r="V317" s="887"/>
      <c r="W317" s="887"/>
      <c r="X317" s="887"/>
      <c r="Y317" s="887"/>
      <c r="Z317" s="887"/>
      <c r="AA317" s="887"/>
      <c r="AB317" s="887"/>
      <c r="AC317" s="887"/>
      <c r="AD317" s="887"/>
      <c r="AE317" s="887"/>
      <c r="AF317" s="887"/>
      <c r="AG317" s="887"/>
      <c r="AH317" s="887"/>
      <c r="AI317" s="887"/>
      <c r="AJ317" s="887"/>
      <c r="AL317" s="887"/>
      <c r="AM317" s="887"/>
      <c r="AN317" s="887"/>
      <c r="AO317" s="887"/>
      <c r="AP317" s="887"/>
      <c r="AQ317" s="887"/>
      <c r="AR317" s="887"/>
      <c r="AS317" s="887"/>
      <c r="BT317" s="842"/>
      <c r="BV317" s="842"/>
      <c r="BW317" s="842"/>
      <c r="BX317" s="842"/>
      <c r="BZ317" s="842"/>
    </row>
    <row r="318" spans="5:78" ht="15.75" customHeight="1">
      <c r="E318" s="887"/>
      <c r="F318" s="887"/>
      <c r="G318" s="887"/>
      <c r="H318" s="887"/>
      <c r="I318" s="837"/>
      <c r="J318" s="887"/>
      <c r="K318" s="887"/>
      <c r="L318" s="887"/>
      <c r="M318" s="887"/>
      <c r="N318" s="887"/>
      <c r="O318" s="887"/>
      <c r="P318" s="887"/>
      <c r="Q318" s="893"/>
      <c r="R318" s="887"/>
      <c r="S318" s="887"/>
      <c r="T318" s="887"/>
      <c r="U318" s="887"/>
      <c r="V318" s="887"/>
      <c r="W318" s="887"/>
      <c r="X318" s="887"/>
      <c r="Y318" s="887"/>
      <c r="Z318" s="887"/>
      <c r="AA318" s="887"/>
      <c r="AB318" s="887"/>
      <c r="AC318" s="887"/>
      <c r="AD318" s="887"/>
      <c r="AE318" s="887"/>
      <c r="AF318" s="887"/>
      <c r="AG318" s="887"/>
      <c r="AH318" s="887"/>
      <c r="AI318" s="887"/>
      <c r="AJ318" s="887"/>
      <c r="AL318" s="887"/>
      <c r="AM318" s="887"/>
      <c r="AN318" s="887"/>
      <c r="AO318" s="887"/>
      <c r="AP318" s="887"/>
      <c r="AQ318" s="887"/>
      <c r="AR318" s="887"/>
      <c r="AS318" s="887"/>
      <c r="BT318" s="842"/>
      <c r="BV318" s="842"/>
      <c r="BW318" s="842"/>
      <c r="BX318" s="842"/>
      <c r="BZ318" s="842"/>
    </row>
    <row r="319" spans="5:78" ht="15.75" customHeight="1">
      <c r="E319" s="887"/>
      <c r="F319" s="887"/>
      <c r="G319" s="887"/>
      <c r="H319" s="887"/>
      <c r="I319" s="837"/>
      <c r="J319" s="887"/>
      <c r="K319" s="887"/>
      <c r="L319" s="887"/>
      <c r="M319" s="887"/>
      <c r="N319" s="887"/>
      <c r="O319" s="887"/>
      <c r="P319" s="887"/>
      <c r="Q319" s="893"/>
      <c r="R319" s="887"/>
      <c r="S319" s="887"/>
      <c r="T319" s="887"/>
      <c r="U319" s="887"/>
      <c r="V319" s="887"/>
      <c r="W319" s="887"/>
      <c r="X319" s="887"/>
      <c r="Y319" s="887"/>
      <c r="Z319" s="887"/>
      <c r="AA319" s="887"/>
      <c r="AB319" s="887"/>
      <c r="AC319" s="887"/>
      <c r="AD319" s="887"/>
      <c r="AE319" s="887"/>
      <c r="AF319" s="887"/>
      <c r="AG319" s="887"/>
      <c r="AH319" s="887"/>
      <c r="AI319" s="887"/>
      <c r="AJ319" s="887"/>
      <c r="AL319" s="887"/>
      <c r="AM319" s="887"/>
      <c r="AN319" s="887"/>
      <c r="AO319" s="887"/>
      <c r="AP319" s="887"/>
      <c r="AQ319" s="887"/>
      <c r="AR319" s="887"/>
      <c r="AS319" s="887"/>
      <c r="BT319" s="842"/>
      <c r="BV319" s="842"/>
      <c r="BW319" s="842"/>
      <c r="BX319" s="842"/>
      <c r="BZ319" s="842"/>
    </row>
    <row r="320" spans="5:78" ht="15.75" customHeight="1">
      <c r="E320" s="887"/>
      <c r="F320" s="887"/>
      <c r="G320" s="887"/>
      <c r="H320" s="887"/>
      <c r="I320" s="837"/>
      <c r="J320" s="887"/>
      <c r="K320" s="887"/>
      <c r="L320" s="887"/>
      <c r="M320" s="887"/>
      <c r="N320" s="887"/>
      <c r="O320" s="887"/>
      <c r="P320" s="887"/>
      <c r="Q320" s="893"/>
      <c r="R320" s="887"/>
      <c r="S320" s="887"/>
      <c r="T320" s="887"/>
      <c r="U320" s="887"/>
      <c r="V320" s="887"/>
      <c r="W320" s="887"/>
      <c r="X320" s="887"/>
      <c r="Y320" s="887"/>
      <c r="Z320" s="887"/>
      <c r="AA320" s="887"/>
      <c r="AB320" s="887"/>
      <c r="AC320" s="887"/>
      <c r="AD320" s="887"/>
      <c r="AE320" s="887"/>
      <c r="AF320" s="887"/>
      <c r="AG320" s="887"/>
      <c r="AH320" s="887"/>
      <c r="AI320" s="887"/>
      <c r="AJ320" s="887"/>
      <c r="AL320" s="887"/>
      <c r="AM320" s="887"/>
      <c r="AN320" s="887"/>
      <c r="AO320" s="887"/>
      <c r="AP320" s="887"/>
      <c r="AQ320" s="887"/>
      <c r="AR320" s="887"/>
      <c r="AS320" s="887"/>
      <c r="BT320" s="842"/>
      <c r="BV320" s="842"/>
      <c r="BW320" s="842"/>
      <c r="BX320" s="842"/>
      <c r="BZ320" s="842"/>
    </row>
    <row r="321" spans="5:78" ht="15.75" customHeight="1">
      <c r="E321" s="887"/>
      <c r="F321" s="887"/>
      <c r="G321" s="887"/>
      <c r="H321" s="887"/>
      <c r="I321" s="837"/>
      <c r="J321" s="887"/>
      <c r="K321" s="887"/>
      <c r="L321" s="887"/>
      <c r="M321" s="887"/>
      <c r="N321" s="887"/>
      <c r="O321" s="887"/>
      <c r="P321" s="887"/>
      <c r="Q321" s="893"/>
      <c r="R321" s="887"/>
      <c r="S321" s="887"/>
      <c r="T321" s="887"/>
      <c r="U321" s="887"/>
      <c r="V321" s="887"/>
      <c r="W321" s="887"/>
      <c r="X321" s="887"/>
      <c r="Y321" s="887"/>
      <c r="Z321" s="887"/>
      <c r="AA321" s="887"/>
      <c r="AB321" s="887"/>
      <c r="AC321" s="887"/>
      <c r="AD321" s="887"/>
      <c r="AE321" s="887"/>
      <c r="AF321" s="887"/>
      <c r="AG321" s="887"/>
      <c r="AH321" s="887"/>
      <c r="AI321" s="887"/>
      <c r="AJ321" s="887"/>
      <c r="AL321" s="887"/>
      <c r="AM321" s="887"/>
      <c r="AN321" s="887"/>
      <c r="AO321" s="887"/>
      <c r="AP321" s="887"/>
      <c r="AQ321" s="887"/>
      <c r="AR321" s="887"/>
      <c r="AS321" s="887"/>
      <c r="BT321" s="842"/>
      <c r="BV321" s="842"/>
      <c r="BW321" s="842"/>
      <c r="BX321" s="842"/>
      <c r="BZ321" s="842"/>
    </row>
    <row r="322" spans="5:78" ht="15.75" customHeight="1">
      <c r="E322" s="887"/>
      <c r="F322" s="887"/>
      <c r="G322" s="887"/>
      <c r="H322" s="887"/>
      <c r="I322" s="837"/>
      <c r="J322" s="887"/>
      <c r="K322" s="887"/>
      <c r="L322" s="887"/>
      <c r="M322" s="887"/>
      <c r="N322" s="887"/>
      <c r="O322" s="887"/>
      <c r="P322" s="887"/>
      <c r="Q322" s="893"/>
      <c r="R322" s="887"/>
      <c r="S322" s="887"/>
      <c r="T322" s="887"/>
      <c r="U322" s="887"/>
      <c r="V322" s="887"/>
      <c r="W322" s="887"/>
      <c r="X322" s="887"/>
      <c r="Y322" s="887"/>
      <c r="Z322" s="887"/>
      <c r="AA322" s="887"/>
      <c r="AB322" s="887"/>
      <c r="AC322" s="887"/>
      <c r="AD322" s="887"/>
      <c r="AE322" s="887"/>
      <c r="AF322" s="887"/>
      <c r="AG322" s="887"/>
      <c r="AH322" s="887"/>
      <c r="AI322" s="887"/>
      <c r="AJ322" s="887"/>
      <c r="AL322" s="887"/>
      <c r="AM322" s="887"/>
      <c r="AN322" s="887"/>
      <c r="AO322" s="887"/>
      <c r="AP322" s="887"/>
      <c r="AQ322" s="887"/>
      <c r="AR322" s="887"/>
      <c r="AS322" s="887"/>
      <c r="BT322" s="842"/>
      <c r="BV322" s="842"/>
      <c r="BW322" s="842"/>
      <c r="BX322" s="842"/>
      <c r="BZ322" s="842"/>
    </row>
    <row r="323" spans="5:78" ht="15.75" customHeight="1">
      <c r="E323" s="887"/>
      <c r="F323" s="887"/>
      <c r="G323" s="887"/>
      <c r="H323" s="887"/>
      <c r="I323" s="837"/>
      <c r="J323" s="887"/>
      <c r="K323" s="887"/>
      <c r="L323" s="887"/>
      <c r="M323" s="887"/>
      <c r="N323" s="887"/>
      <c r="O323" s="887"/>
      <c r="P323" s="887"/>
      <c r="Q323" s="893"/>
      <c r="R323" s="887"/>
      <c r="S323" s="887"/>
      <c r="T323" s="887"/>
      <c r="U323" s="887"/>
      <c r="V323" s="887"/>
      <c r="W323" s="887"/>
      <c r="X323" s="887"/>
      <c r="Y323" s="887"/>
      <c r="Z323" s="887"/>
      <c r="AA323" s="887"/>
      <c r="AB323" s="887"/>
      <c r="AC323" s="887"/>
      <c r="AD323" s="887"/>
      <c r="AE323" s="887"/>
      <c r="AF323" s="887"/>
      <c r="AG323" s="887"/>
      <c r="AH323" s="887"/>
      <c r="AI323" s="887"/>
      <c r="AJ323" s="887"/>
      <c r="AL323" s="887"/>
      <c r="AM323" s="887"/>
      <c r="AN323" s="887"/>
      <c r="AO323" s="887"/>
      <c r="AP323" s="887"/>
      <c r="AQ323" s="887"/>
      <c r="AR323" s="887"/>
      <c r="AS323" s="887"/>
      <c r="BT323" s="842"/>
      <c r="BV323" s="842"/>
      <c r="BW323" s="842"/>
      <c r="BX323" s="842"/>
      <c r="BZ323" s="842"/>
    </row>
    <row r="324" spans="5:78" ht="15.75" customHeight="1">
      <c r="E324" s="887"/>
      <c r="F324" s="887"/>
      <c r="G324" s="887"/>
      <c r="H324" s="887"/>
      <c r="I324" s="837"/>
      <c r="J324" s="887"/>
      <c r="K324" s="887"/>
      <c r="L324" s="887"/>
      <c r="M324" s="887"/>
      <c r="N324" s="887"/>
      <c r="O324" s="887"/>
      <c r="P324" s="887"/>
      <c r="Q324" s="893"/>
      <c r="R324" s="887"/>
      <c r="S324" s="887"/>
      <c r="T324" s="887"/>
      <c r="U324" s="887"/>
      <c r="V324" s="887"/>
      <c r="W324" s="887"/>
      <c r="X324" s="887"/>
      <c r="Y324" s="887"/>
      <c r="Z324" s="887"/>
      <c r="AA324" s="887"/>
      <c r="AB324" s="887"/>
      <c r="AC324" s="887"/>
      <c r="AD324" s="887"/>
      <c r="AE324" s="887"/>
      <c r="AF324" s="887"/>
      <c r="AG324" s="887"/>
      <c r="AH324" s="887"/>
      <c r="AI324" s="887"/>
      <c r="AJ324" s="887"/>
      <c r="AL324" s="887"/>
      <c r="AM324" s="887"/>
      <c r="AN324" s="887"/>
      <c r="AO324" s="887"/>
      <c r="AP324" s="887"/>
      <c r="AQ324" s="887"/>
      <c r="AR324" s="887"/>
      <c r="AS324" s="887"/>
      <c r="BT324" s="842"/>
      <c r="BV324" s="842"/>
      <c r="BW324" s="842"/>
      <c r="BX324" s="842"/>
      <c r="BZ324" s="842"/>
    </row>
    <row r="325" spans="5:78" ht="15.75" customHeight="1">
      <c r="E325" s="887"/>
      <c r="F325" s="887"/>
      <c r="G325" s="887"/>
      <c r="H325" s="887"/>
      <c r="I325" s="837"/>
      <c r="J325" s="887"/>
      <c r="K325" s="887"/>
      <c r="L325" s="887"/>
      <c r="M325" s="887"/>
      <c r="N325" s="887"/>
      <c r="O325" s="887"/>
      <c r="P325" s="887"/>
      <c r="Q325" s="893"/>
      <c r="R325" s="887"/>
      <c r="S325" s="887"/>
      <c r="T325" s="887"/>
      <c r="U325" s="887"/>
      <c r="V325" s="887"/>
      <c r="W325" s="887"/>
      <c r="X325" s="887"/>
      <c r="Y325" s="887"/>
      <c r="Z325" s="887"/>
      <c r="AA325" s="887"/>
      <c r="AB325" s="887"/>
      <c r="AC325" s="887"/>
      <c r="AD325" s="887"/>
      <c r="AE325" s="887"/>
      <c r="AF325" s="887"/>
      <c r="AG325" s="887"/>
      <c r="AH325" s="887"/>
      <c r="AI325" s="887"/>
      <c r="AJ325" s="887"/>
      <c r="AL325" s="887"/>
      <c r="AM325" s="887"/>
      <c r="AN325" s="887"/>
      <c r="AO325" s="887"/>
      <c r="AP325" s="887"/>
      <c r="AQ325" s="887"/>
      <c r="AR325" s="887"/>
      <c r="AS325" s="887"/>
      <c r="BT325" s="842"/>
      <c r="BV325" s="842"/>
      <c r="BW325" s="842"/>
      <c r="BX325" s="842"/>
      <c r="BZ325" s="842"/>
    </row>
    <row r="326" spans="5:78" ht="15.75" customHeight="1">
      <c r="E326" s="887"/>
      <c r="F326" s="887"/>
      <c r="G326" s="887"/>
      <c r="H326" s="887"/>
      <c r="I326" s="837"/>
      <c r="J326" s="887"/>
      <c r="K326" s="887"/>
      <c r="L326" s="887"/>
      <c r="M326" s="887"/>
      <c r="N326" s="887"/>
      <c r="O326" s="887"/>
      <c r="P326" s="887"/>
      <c r="Q326" s="893"/>
      <c r="R326" s="887"/>
      <c r="S326" s="887"/>
      <c r="T326" s="887"/>
      <c r="U326" s="887"/>
      <c r="V326" s="887"/>
      <c r="W326" s="887"/>
      <c r="X326" s="887"/>
      <c r="Y326" s="887"/>
      <c r="Z326" s="887"/>
      <c r="AA326" s="887"/>
      <c r="AB326" s="887"/>
      <c r="AC326" s="887"/>
      <c r="AD326" s="887"/>
      <c r="AE326" s="887"/>
      <c r="AF326" s="887"/>
      <c r="AG326" s="887"/>
      <c r="AH326" s="887"/>
      <c r="AI326" s="887"/>
      <c r="AJ326" s="887"/>
      <c r="AL326" s="887"/>
      <c r="AM326" s="887"/>
      <c r="AN326" s="887"/>
      <c r="AO326" s="887"/>
      <c r="AP326" s="887"/>
      <c r="AQ326" s="887"/>
      <c r="AR326" s="887"/>
      <c r="AS326" s="887"/>
      <c r="BT326" s="842"/>
      <c r="BV326" s="842"/>
      <c r="BW326" s="842"/>
      <c r="BX326" s="842"/>
      <c r="BZ326" s="842"/>
    </row>
    <row r="327" spans="5:78" ht="15.75" customHeight="1">
      <c r="E327" s="887"/>
      <c r="F327" s="887"/>
      <c r="G327" s="887"/>
      <c r="H327" s="887"/>
      <c r="I327" s="837"/>
      <c r="J327" s="887"/>
      <c r="K327" s="887"/>
      <c r="L327" s="887"/>
      <c r="M327" s="887"/>
      <c r="N327" s="887"/>
      <c r="O327" s="887"/>
      <c r="P327" s="887"/>
      <c r="Q327" s="893"/>
      <c r="R327" s="887"/>
      <c r="S327" s="887"/>
      <c r="T327" s="887"/>
      <c r="U327" s="887"/>
      <c r="V327" s="887"/>
      <c r="W327" s="887"/>
      <c r="X327" s="887"/>
      <c r="Y327" s="887"/>
      <c r="Z327" s="887"/>
      <c r="AA327" s="887"/>
      <c r="AB327" s="887"/>
      <c r="AC327" s="887"/>
      <c r="AD327" s="887"/>
      <c r="AE327" s="887"/>
      <c r="AF327" s="887"/>
      <c r="AG327" s="887"/>
      <c r="AH327" s="887"/>
      <c r="AI327" s="887"/>
      <c r="AJ327" s="887"/>
      <c r="AL327" s="887"/>
      <c r="AM327" s="887"/>
      <c r="AN327" s="887"/>
      <c r="AO327" s="887"/>
      <c r="AP327" s="887"/>
      <c r="AQ327" s="887"/>
      <c r="AR327" s="887"/>
      <c r="AS327" s="887"/>
      <c r="BT327" s="842"/>
      <c r="BV327" s="842"/>
      <c r="BW327" s="842"/>
      <c r="BX327" s="842"/>
      <c r="BZ327" s="842"/>
    </row>
    <row r="328" spans="5:78" ht="15.75" customHeight="1">
      <c r="E328" s="887"/>
      <c r="F328" s="887"/>
      <c r="G328" s="887"/>
      <c r="H328" s="887"/>
      <c r="I328" s="837"/>
      <c r="J328" s="887"/>
      <c r="K328" s="887"/>
      <c r="L328" s="887"/>
      <c r="M328" s="887"/>
      <c r="N328" s="887"/>
      <c r="O328" s="887"/>
      <c r="P328" s="887"/>
      <c r="Q328" s="893"/>
      <c r="R328" s="887"/>
      <c r="S328" s="887"/>
      <c r="T328" s="887"/>
      <c r="U328" s="887"/>
      <c r="V328" s="887"/>
      <c r="W328" s="887"/>
      <c r="X328" s="887"/>
      <c r="Y328" s="887"/>
      <c r="Z328" s="887"/>
      <c r="AA328" s="887"/>
      <c r="AB328" s="887"/>
      <c r="AC328" s="887"/>
      <c r="AD328" s="887"/>
      <c r="AE328" s="887"/>
      <c r="AF328" s="887"/>
      <c r="AG328" s="887"/>
      <c r="AH328" s="887"/>
      <c r="AI328" s="887"/>
      <c r="AJ328" s="887"/>
      <c r="AL328" s="887"/>
      <c r="AM328" s="887"/>
      <c r="AN328" s="887"/>
      <c r="AO328" s="887"/>
      <c r="AP328" s="887"/>
      <c r="AQ328" s="887"/>
      <c r="AR328" s="887"/>
      <c r="AS328" s="887"/>
      <c r="BT328" s="842"/>
      <c r="BV328" s="842"/>
      <c r="BW328" s="842"/>
      <c r="BX328" s="842"/>
      <c r="BZ328" s="842"/>
    </row>
    <row r="329" spans="5:78" ht="15.75" customHeight="1">
      <c r="E329" s="887"/>
      <c r="F329" s="887"/>
      <c r="G329" s="887"/>
      <c r="H329" s="887"/>
      <c r="I329" s="837"/>
      <c r="J329" s="887"/>
      <c r="K329" s="887"/>
      <c r="L329" s="887"/>
      <c r="M329" s="887"/>
      <c r="N329" s="887"/>
      <c r="O329" s="887"/>
      <c r="P329" s="887"/>
      <c r="Q329" s="893"/>
      <c r="R329" s="887"/>
      <c r="S329" s="887"/>
      <c r="T329" s="887"/>
      <c r="U329" s="887"/>
      <c r="V329" s="887"/>
      <c r="W329" s="887"/>
      <c r="X329" s="887"/>
      <c r="Y329" s="887"/>
      <c r="Z329" s="887"/>
      <c r="AA329" s="887"/>
      <c r="AB329" s="887"/>
      <c r="AC329" s="887"/>
      <c r="AD329" s="887"/>
      <c r="AE329" s="887"/>
      <c r="AF329" s="887"/>
      <c r="AG329" s="887"/>
      <c r="AH329" s="887"/>
      <c r="AI329" s="887"/>
      <c r="AJ329" s="887"/>
      <c r="AL329" s="887"/>
      <c r="AM329" s="887"/>
      <c r="AN329" s="887"/>
      <c r="AO329" s="887"/>
      <c r="AP329" s="887"/>
      <c r="AQ329" s="887"/>
      <c r="AR329" s="887"/>
      <c r="AS329" s="887"/>
      <c r="BT329" s="842"/>
      <c r="BV329" s="842"/>
      <c r="BW329" s="842"/>
      <c r="BX329" s="842"/>
      <c r="BZ329" s="842"/>
    </row>
    <row r="330" spans="5:78" ht="15.75" customHeight="1">
      <c r="E330" s="887"/>
      <c r="F330" s="887"/>
      <c r="G330" s="887"/>
      <c r="H330" s="887"/>
      <c r="I330" s="837"/>
      <c r="J330" s="887"/>
      <c r="K330" s="887"/>
      <c r="L330" s="887"/>
      <c r="M330" s="887"/>
      <c r="N330" s="887"/>
      <c r="O330" s="887"/>
      <c r="P330" s="887"/>
      <c r="Q330" s="893"/>
      <c r="R330" s="887"/>
      <c r="S330" s="887"/>
      <c r="T330" s="887"/>
      <c r="U330" s="887"/>
      <c r="V330" s="887"/>
      <c r="W330" s="887"/>
      <c r="X330" s="887"/>
      <c r="Y330" s="887"/>
      <c r="Z330" s="887"/>
      <c r="AA330" s="887"/>
      <c r="AB330" s="887"/>
      <c r="AC330" s="887"/>
      <c r="AD330" s="887"/>
      <c r="AE330" s="887"/>
      <c r="AF330" s="887"/>
      <c r="AG330" s="887"/>
      <c r="AH330" s="887"/>
      <c r="AI330" s="887"/>
      <c r="AJ330" s="887"/>
      <c r="AL330" s="887"/>
      <c r="AM330" s="887"/>
      <c r="AN330" s="887"/>
      <c r="AO330" s="887"/>
      <c r="AP330" s="887"/>
      <c r="AQ330" s="887"/>
      <c r="AR330" s="887"/>
      <c r="AS330" s="887"/>
      <c r="BT330" s="842"/>
      <c r="BV330" s="842"/>
      <c r="BW330" s="842"/>
      <c r="BX330" s="842"/>
      <c r="BZ330" s="842"/>
    </row>
    <row r="331" spans="5:78" ht="15.75" customHeight="1">
      <c r="E331" s="887"/>
      <c r="F331" s="887"/>
      <c r="G331" s="887"/>
      <c r="H331" s="887"/>
      <c r="I331" s="837"/>
      <c r="J331" s="887"/>
      <c r="K331" s="887"/>
      <c r="L331" s="887"/>
      <c r="M331" s="887"/>
      <c r="N331" s="887"/>
      <c r="O331" s="887"/>
      <c r="P331" s="887"/>
      <c r="Q331" s="893"/>
      <c r="R331" s="887"/>
      <c r="S331" s="887"/>
      <c r="T331" s="887"/>
      <c r="U331" s="887"/>
      <c r="V331" s="887"/>
      <c r="W331" s="887"/>
      <c r="X331" s="887"/>
      <c r="Y331" s="887"/>
      <c r="Z331" s="887"/>
      <c r="AA331" s="887"/>
      <c r="AB331" s="887"/>
      <c r="AC331" s="887"/>
      <c r="AD331" s="887"/>
      <c r="AE331" s="887"/>
      <c r="AF331" s="887"/>
      <c r="AG331" s="887"/>
      <c r="AH331" s="887"/>
      <c r="AI331" s="887"/>
      <c r="AJ331" s="887"/>
      <c r="AL331" s="887"/>
      <c r="AM331" s="887"/>
      <c r="AN331" s="887"/>
      <c r="AO331" s="887"/>
      <c r="AP331" s="887"/>
      <c r="AQ331" s="887"/>
      <c r="AR331" s="887"/>
      <c r="AS331" s="887"/>
      <c r="BT331" s="842"/>
      <c r="BV331" s="842"/>
      <c r="BW331" s="842"/>
      <c r="BX331" s="842"/>
      <c r="BZ331" s="842"/>
    </row>
    <row r="332" spans="5:78" ht="15.75" customHeight="1">
      <c r="E332" s="887"/>
      <c r="F332" s="887"/>
      <c r="G332" s="887"/>
      <c r="H332" s="887"/>
      <c r="I332" s="837"/>
      <c r="J332" s="887"/>
      <c r="K332" s="887"/>
      <c r="L332" s="887"/>
      <c r="M332" s="887"/>
      <c r="N332" s="887"/>
      <c r="O332" s="887"/>
      <c r="P332" s="887"/>
      <c r="Q332" s="893"/>
      <c r="R332" s="887"/>
      <c r="S332" s="887"/>
      <c r="T332" s="887"/>
      <c r="U332" s="887"/>
      <c r="V332" s="887"/>
      <c r="W332" s="887"/>
      <c r="X332" s="887"/>
      <c r="Y332" s="887"/>
      <c r="Z332" s="887"/>
      <c r="AA332" s="887"/>
      <c r="AB332" s="887"/>
      <c r="AC332" s="887"/>
      <c r="AD332" s="887"/>
      <c r="AE332" s="887"/>
      <c r="AF332" s="887"/>
      <c r="AG332" s="887"/>
      <c r="AH332" s="887"/>
      <c r="AI332" s="887"/>
      <c r="AJ332" s="887"/>
      <c r="AL332" s="887"/>
      <c r="AM332" s="887"/>
      <c r="AN332" s="887"/>
      <c r="AO332" s="887"/>
      <c r="AP332" s="887"/>
      <c r="AQ332" s="887"/>
      <c r="AR332" s="887"/>
      <c r="AS332" s="887"/>
      <c r="BT332" s="842"/>
      <c r="BV332" s="842"/>
      <c r="BW332" s="842"/>
      <c r="BX332" s="842"/>
      <c r="BZ332" s="842"/>
    </row>
    <row r="333" spans="5:78" ht="15.75" customHeight="1">
      <c r="E333" s="887"/>
      <c r="F333" s="887"/>
      <c r="G333" s="887"/>
      <c r="H333" s="887"/>
      <c r="I333" s="837"/>
      <c r="J333" s="887"/>
      <c r="K333" s="887"/>
      <c r="L333" s="887"/>
      <c r="M333" s="887"/>
      <c r="N333" s="887"/>
      <c r="O333" s="887"/>
      <c r="P333" s="887"/>
      <c r="Q333" s="893"/>
      <c r="R333" s="887"/>
      <c r="S333" s="887"/>
      <c r="T333" s="887"/>
      <c r="U333" s="887"/>
      <c r="V333" s="887"/>
      <c r="W333" s="887"/>
      <c r="X333" s="887"/>
      <c r="Y333" s="887"/>
      <c r="Z333" s="887"/>
      <c r="AA333" s="887"/>
      <c r="AB333" s="887"/>
      <c r="AC333" s="887"/>
      <c r="AD333" s="887"/>
      <c r="AE333" s="887"/>
      <c r="AF333" s="887"/>
      <c r="AG333" s="887"/>
      <c r="AH333" s="887"/>
      <c r="AI333" s="887"/>
      <c r="AJ333" s="887"/>
      <c r="AL333" s="887"/>
      <c r="AM333" s="887"/>
      <c r="AN333" s="887"/>
      <c r="AO333" s="887"/>
      <c r="AP333" s="887"/>
      <c r="AQ333" s="887"/>
      <c r="AR333" s="887"/>
      <c r="AS333" s="887"/>
      <c r="BT333" s="842"/>
      <c r="BV333" s="842"/>
      <c r="BW333" s="842"/>
      <c r="BX333" s="842"/>
      <c r="BZ333" s="842"/>
    </row>
    <row r="334" spans="5:78" ht="15.75" customHeight="1">
      <c r="E334" s="887"/>
      <c r="F334" s="887"/>
      <c r="G334" s="887"/>
      <c r="H334" s="887"/>
      <c r="I334" s="837"/>
      <c r="J334" s="887"/>
      <c r="K334" s="887"/>
      <c r="L334" s="887"/>
      <c r="M334" s="887"/>
      <c r="N334" s="887"/>
      <c r="O334" s="887"/>
      <c r="P334" s="887"/>
      <c r="Q334" s="893"/>
      <c r="R334" s="887"/>
      <c r="S334" s="887"/>
      <c r="T334" s="887"/>
      <c r="U334" s="887"/>
      <c r="V334" s="887"/>
      <c r="W334" s="887"/>
      <c r="X334" s="887"/>
      <c r="Y334" s="887"/>
      <c r="Z334" s="887"/>
      <c r="AA334" s="887"/>
      <c r="AB334" s="887"/>
      <c r="AC334" s="887"/>
      <c r="AD334" s="887"/>
      <c r="AE334" s="887"/>
      <c r="AF334" s="887"/>
      <c r="AG334" s="887"/>
      <c r="AH334" s="887"/>
      <c r="AI334" s="887"/>
      <c r="AJ334" s="887"/>
      <c r="AL334" s="887"/>
      <c r="AM334" s="887"/>
      <c r="AN334" s="887"/>
      <c r="AO334" s="887"/>
      <c r="AP334" s="887"/>
      <c r="AQ334" s="887"/>
      <c r="AR334" s="887"/>
      <c r="AS334" s="887"/>
      <c r="BT334" s="842"/>
      <c r="BV334" s="842"/>
      <c r="BW334" s="842"/>
      <c r="BX334" s="842"/>
      <c r="BZ334" s="842"/>
    </row>
    <row r="335" spans="5:78" ht="15.75" customHeight="1">
      <c r="E335" s="887"/>
      <c r="F335" s="887"/>
      <c r="G335" s="887"/>
      <c r="H335" s="887"/>
      <c r="I335" s="837"/>
      <c r="J335" s="887"/>
      <c r="K335" s="887"/>
      <c r="L335" s="887"/>
      <c r="M335" s="887"/>
      <c r="N335" s="887"/>
      <c r="O335" s="887"/>
      <c r="P335" s="887"/>
      <c r="Q335" s="893"/>
      <c r="R335" s="887"/>
      <c r="S335" s="887"/>
      <c r="T335" s="887"/>
      <c r="U335" s="887"/>
      <c r="V335" s="887"/>
      <c r="W335" s="887"/>
      <c r="X335" s="887"/>
      <c r="Y335" s="887"/>
      <c r="Z335" s="887"/>
      <c r="AA335" s="887"/>
      <c r="AB335" s="887"/>
      <c r="AC335" s="887"/>
      <c r="AD335" s="887"/>
      <c r="AE335" s="887"/>
      <c r="AF335" s="887"/>
      <c r="AG335" s="887"/>
      <c r="AH335" s="887"/>
      <c r="AI335" s="887"/>
      <c r="AJ335" s="887"/>
      <c r="AL335" s="887"/>
      <c r="AM335" s="887"/>
      <c r="AN335" s="887"/>
      <c r="AO335" s="887"/>
      <c r="AP335" s="887"/>
      <c r="AQ335" s="887"/>
      <c r="AR335" s="887"/>
      <c r="AS335" s="887"/>
      <c r="BT335" s="842"/>
      <c r="BV335" s="842"/>
      <c r="BW335" s="842"/>
      <c r="BX335" s="842"/>
      <c r="BZ335" s="842"/>
    </row>
    <row r="336" spans="5:78" ht="15.75" customHeight="1">
      <c r="E336" s="887"/>
      <c r="F336" s="887"/>
      <c r="G336" s="887"/>
      <c r="H336" s="887"/>
      <c r="I336" s="837"/>
      <c r="J336" s="887"/>
      <c r="K336" s="887"/>
      <c r="L336" s="887"/>
      <c r="M336" s="887"/>
      <c r="N336" s="887"/>
      <c r="O336" s="887"/>
      <c r="P336" s="887"/>
      <c r="Q336" s="893"/>
      <c r="R336" s="887"/>
      <c r="S336" s="887"/>
      <c r="T336" s="887"/>
      <c r="U336" s="887"/>
      <c r="V336" s="887"/>
      <c r="W336" s="887"/>
      <c r="X336" s="887"/>
      <c r="Y336" s="887"/>
      <c r="Z336" s="887"/>
      <c r="AA336" s="887"/>
      <c r="AB336" s="887"/>
      <c r="AC336" s="887"/>
      <c r="AD336" s="887"/>
      <c r="AE336" s="887"/>
      <c r="AF336" s="887"/>
      <c r="AG336" s="887"/>
      <c r="AH336" s="887"/>
      <c r="AI336" s="887"/>
      <c r="AJ336" s="887"/>
      <c r="AL336" s="887"/>
      <c r="AM336" s="887"/>
      <c r="AN336" s="887"/>
      <c r="AO336" s="887"/>
      <c r="AP336" s="887"/>
      <c r="AQ336" s="887"/>
      <c r="AR336" s="887"/>
      <c r="AS336" s="887"/>
      <c r="BT336" s="842"/>
      <c r="BV336" s="842"/>
      <c r="BW336" s="842"/>
      <c r="BX336" s="842"/>
      <c r="BZ336" s="842"/>
    </row>
    <row r="337" spans="5:78" ht="15.75" customHeight="1">
      <c r="E337" s="887"/>
      <c r="F337" s="887"/>
      <c r="G337" s="887"/>
      <c r="H337" s="887"/>
      <c r="I337" s="837"/>
      <c r="J337" s="887"/>
      <c r="K337" s="887"/>
      <c r="L337" s="887"/>
      <c r="M337" s="887"/>
      <c r="N337" s="887"/>
      <c r="O337" s="887"/>
      <c r="P337" s="887"/>
      <c r="Q337" s="893"/>
      <c r="R337" s="887"/>
      <c r="S337" s="887"/>
      <c r="T337" s="887"/>
      <c r="U337" s="887"/>
      <c r="V337" s="887"/>
      <c r="W337" s="887"/>
      <c r="X337" s="887"/>
      <c r="Y337" s="887"/>
      <c r="Z337" s="887"/>
      <c r="AA337" s="887"/>
      <c r="AB337" s="887"/>
      <c r="AC337" s="887"/>
      <c r="AD337" s="887"/>
      <c r="AE337" s="887"/>
      <c r="AF337" s="887"/>
      <c r="AG337" s="887"/>
      <c r="AH337" s="887"/>
      <c r="AI337" s="887"/>
      <c r="AJ337" s="887"/>
      <c r="AL337" s="887"/>
      <c r="AM337" s="887"/>
      <c r="AN337" s="887"/>
      <c r="AO337" s="887"/>
      <c r="AP337" s="887"/>
      <c r="AQ337" s="887"/>
      <c r="AR337" s="887"/>
      <c r="AS337" s="887"/>
      <c r="BT337" s="842"/>
      <c r="BV337" s="842"/>
      <c r="BW337" s="842"/>
      <c r="BX337" s="842"/>
      <c r="BZ337" s="842"/>
    </row>
    <row r="338" spans="5:78" ht="15.75" customHeight="1">
      <c r="E338" s="887"/>
      <c r="F338" s="887"/>
      <c r="G338" s="887"/>
      <c r="H338" s="887"/>
      <c r="I338" s="837"/>
      <c r="J338" s="887"/>
      <c r="K338" s="887"/>
      <c r="L338" s="887"/>
      <c r="M338" s="887"/>
      <c r="N338" s="887"/>
      <c r="O338" s="887"/>
      <c r="P338" s="887"/>
      <c r="Q338" s="893"/>
      <c r="R338" s="887"/>
      <c r="S338" s="887"/>
      <c r="T338" s="887"/>
      <c r="U338" s="887"/>
      <c r="V338" s="887"/>
      <c r="W338" s="887"/>
      <c r="X338" s="887"/>
      <c r="Y338" s="887"/>
      <c r="Z338" s="887"/>
      <c r="AA338" s="887"/>
      <c r="AB338" s="887"/>
      <c r="AC338" s="887"/>
      <c r="AD338" s="887"/>
      <c r="AE338" s="887"/>
      <c r="AF338" s="887"/>
      <c r="AG338" s="887"/>
      <c r="AH338" s="887"/>
      <c r="AI338" s="887"/>
      <c r="AJ338" s="887"/>
      <c r="AL338" s="887"/>
      <c r="AM338" s="887"/>
      <c r="AN338" s="887"/>
      <c r="AO338" s="887"/>
      <c r="AP338" s="887"/>
      <c r="AQ338" s="887"/>
      <c r="AR338" s="887"/>
      <c r="AS338" s="887"/>
      <c r="BT338" s="842"/>
      <c r="BV338" s="842"/>
      <c r="BW338" s="842"/>
      <c r="BX338" s="842"/>
      <c r="BZ338" s="842"/>
    </row>
    <row r="339" spans="5:78" ht="15.75" customHeight="1">
      <c r="E339" s="887"/>
      <c r="F339" s="887"/>
      <c r="G339" s="887"/>
      <c r="H339" s="887"/>
      <c r="I339" s="837"/>
      <c r="J339" s="887"/>
      <c r="K339" s="887"/>
      <c r="L339" s="887"/>
      <c r="M339" s="887"/>
      <c r="N339" s="887"/>
      <c r="O339" s="887"/>
      <c r="P339" s="887"/>
      <c r="Q339" s="893"/>
      <c r="R339" s="887"/>
      <c r="S339" s="887"/>
      <c r="T339" s="887"/>
      <c r="U339" s="887"/>
      <c r="V339" s="887"/>
      <c r="W339" s="887"/>
      <c r="X339" s="887"/>
      <c r="Y339" s="887"/>
      <c r="Z339" s="887"/>
      <c r="AA339" s="887"/>
      <c r="AB339" s="887"/>
      <c r="AC339" s="887"/>
      <c r="AD339" s="887"/>
      <c r="AE339" s="887"/>
      <c r="AF339" s="887"/>
      <c r="AG339" s="887"/>
      <c r="AH339" s="887"/>
      <c r="AI339" s="887"/>
      <c r="AJ339" s="887"/>
      <c r="AL339" s="887"/>
      <c r="AM339" s="887"/>
      <c r="AN339" s="887"/>
      <c r="AO339" s="887"/>
      <c r="AP339" s="887"/>
      <c r="AQ339" s="887"/>
      <c r="AR339" s="887"/>
      <c r="AS339" s="887"/>
      <c r="BT339" s="842"/>
      <c r="BV339" s="842"/>
      <c r="BW339" s="842"/>
      <c r="BX339" s="842"/>
      <c r="BZ339" s="842"/>
    </row>
    <row r="340" spans="5:78" ht="15.75" customHeight="1">
      <c r="E340" s="887"/>
      <c r="F340" s="887"/>
      <c r="G340" s="887"/>
      <c r="H340" s="887"/>
      <c r="I340" s="837"/>
      <c r="J340" s="887"/>
      <c r="K340" s="887"/>
      <c r="L340" s="887"/>
      <c r="M340" s="887"/>
      <c r="N340" s="887"/>
      <c r="O340" s="887"/>
      <c r="P340" s="887"/>
      <c r="Q340" s="893"/>
      <c r="R340" s="887"/>
      <c r="S340" s="887"/>
      <c r="T340" s="887"/>
      <c r="U340" s="887"/>
      <c r="V340" s="887"/>
      <c r="W340" s="887"/>
      <c r="X340" s="887"/>
      <c r="Y340" s="887"/>
      <c r="Z340" s="887"/>
      <c r="AA340" s="887"/>
      <c r="AB340" s="887"/>
      <c r="AC340" s="887"/>
      <c r="AD340" s="887"/>
      <c r="AE340" s="887"/>
      <c r="AF340" s="887"/>
      <c r="AG340" s="887"/>
      <c r="AH340" s="887"/>
      <c r="AI340" s="887"/>
      <c r="AJ340" s="887"/>
      <c r="AL340" s="887"/>
      <c r="AM340" s="887"/>
      <c r="AN340" s="887"/>
      <c r="AO340" s="887"/>
      <c r="AP340" s="887"/>
      <c r="AQ340" s="887"/>
      <c r="AR340" s="887"/>
      <c r="AS340" s="887"/>
      <c r="BT340" s="842"/>
      <c r="BV340" s="842"/>
      <c r="BW340" s="842"/>
      <c r="BX340" s="842"/>
      <c r="BZ340" s="842"/>
    </row>
    <row r="341" spans="5:78" ht="15.75" customHeight="1">
      <c r="E341" s="887"/>
      <c r="F341" s="887"/>
      <c r="G341" s="887"/>
      <c r="H341" s="887"/>
      <c r="I341" s="837"/>
      <c r="J341" s="887"/>
      <c r="K341" s="887"/>
      <c r="L341" s="887"/>
      <c r="M341" s="887"/>
      <c r="N341" s="887"/>
      <c r="O341" s="887"/>
      <c r="P341" s="887"/>
      <c r="Q341" s="893"/>
      <c r="R341" s="887"/>
      <c r="S341" s="887"/>
      <c r="T341" s="887"/>
      <c r="U341" s="887"/>
      <c r="V341" s="887"/>
      <c r="W341" s="887"/>
      <c r="X341" s="887"/>
      <c r="Y341" s="887"/>
      <c r="Z341" s="887"/>
      <c r="AA341" s="887"/>
      <c r="AB341" s="887"/>
      <c r="AC341" s="887"/>
      <c r="AD341" s="887"/>
      <c r="AE341" s="887"/>
      <c r="AF341" s="887"/>
      <c r="AG341" s="887"/>
      <c r="AH341" s="887"/>
      <c r="AI341" s="887"/>
      <c r="AJ341" s="887"/>
      <c r="AL341" s="887"/>
      <c r="AM341" s="887"/>
      <c r="AN341" s="887"/>
      <c r="AO341" s="887"/>
      <c r="AP341" s="887"/>
      <c r="AQ341" s="887"/>
      <c r="AR341" s="887"/>
      <c r="AS341" s="887"/>
      <c r="BT341" s="842"/>
      <c r="BV341" s="842"/>
      <c r="BW341" s="842"/>
      <c r="BX341" s="842"/>
      <c r="BZ341" s="842"/>
    </row>
    <row r="342" spans="5:78" ht="15.75" customHeight="1">
      <c r="E342" s="887"/>
      <c r="F342" s="887"/>
      <c r="G342" s="887"/>
      <c r="H342" s="887"/>
      <c r="I342" s="837"/>
      <c r="J342" s="887"/>
      <c r="K342" s="887"/>
      <c r="L342" s="887"/>
      <c r="M342" s="887"/>
      <c r="N342" s="887"/>
      <c r="O342" s="887"/>
      <c r="P342" s="887"/>
      <c r="Q342" s="893"/>
      <c r="R342" s="887"/>
      <c r="S342" s="887"/>
      <c r="T342" s="887"/>
      <c r="U342" s="887"/>
      <c r="V342" s="887"/>
      <c r="W342" s="887"/>
      <c r="X342" s="887"/>
      <c r="Y342" s="887"/>
      <c r="Z342" s="887"/>
      <c r="AA342" s="887"/>
      <c r="AB342" s="887"/>
      <c r="AC342" s="887"/>
      <c r="AD342" s="887"/>
      <c r="AE342" s="887"/>
      <c r="AF342" s="887"/>
      <c r="AG342" s="887"/>
      <c r="AH342" s="887"/>
      <c r="AI342" s="887"/>
      <c r="AJ342" s="887"/>
      <c r="AL342" s="887"/>
      <c r="AM342" s="887"/>
      <c r="AN342" s="887"/>
      <c r="AO342" s="887"/>
      <c r="AP342" s="887"/>
      <c r="AQ342" s="887"/>
      <c r="AR342" s="887"/>
      <c r="AS342" s="887"/>
      <c r="BT342" s="842"/>
      <c r="BV342" s="842"/>
      <c r="BW342" s="842"/>
      <c r="BX342" s="842"/>
      <c r="BZ342" s="842"/>
    </row>
    <row r="343" spans="5:78" ht="15.75" customHeight="1">
      <c r="E343" s="887"/>
      <c r="F343" s="887"/>
      <c r="G343" s="887"/>
      <c r="H343" s="887"/>
      <c r="I343" s="837"/>
      <c r="J343" s="887"/>
      <c r="K343" s="887"/>
      <c r="L343" s="887"/>
      <c r="M343" s="887"/>
      <c r="N343" s="887"/>
      <c r="O343" s="887"/>
      <c r="P343" s="887"/>
      <c r="Q343" s="893"/>
      <c r="R343" s="887"/>
      <c r="S343" s="887"/>
      <c r="T343" s="887"/>
      <c r="U343" s="887"/>
      <c r="V343" s="887"/>
      <c r="W343" s="887"/>
      <c r="X343" s="887"/>
      <c r="Y343" s="887"/>
      <c r="Z343" s="887"/>
      <c r="AA343" s="887"/>
      <c r="AB343" s="887"/>
      <c r="AC343" s="887"/>
      <c r="AD343" s="887"/>
      <c r="AE343" s="887"/>
      <c r="AF343" s="887"/>
      <c r="AG343" s="887"/>
      <c r="AH343" s="887"/>
      <c r="AI343" s="887"/>
      <c r="AJ343" s="887"/>
      <c r="AL343" s="887"/>
      <c r="AM343" s="887"/>
      <c r="AN343" s="887"/>
      <c r="AO343" s="887"/>
      <c r="AP343" s="887"/>
      <c r="AQ343" s="887"/>
      <c r="AR343" s="887"/>
      <c r="AS343" s="887"/>
      <c r="BT343" s="842"/>
      <c r="BV343" s="842"/>
      <c r="BW343" s="842"/>
      <c r="BX343" s="842"/>
      <c r="BZ343" s="842"/>
    </row>
    <row r="344" spans="5:78" ht="15.75" customHeight="1">
      <c r="E344" s="887"/>
      <c r="F344" s="887"/>
      <c r="G344" s="887"/>
      <c r="H344" s="887"/>
      <c r="I344" s="837"/>
      <c r="J344" s="887"/>
      <c r="K344" s="887"/>
      <c r="L344" s="887"/>
      <c r="M344" s="887"/>
      <c r="N344" s="887"/>
      <c r="O344" s="887"/>
      <c r="P344" s="887"/>
      <c r="Q344" s="893"/>
      <c r="R344" s="887"/>
      <c r="S344" s="887"/>
      <c r="T344" s="887"/>
      <c r="U344" s="887"/>
      <c r="V344" s="887"/>
      <c r="W344" s="887"/>
      <c r="X344" s="887"/>
      <c r="Y344" s="887"/>
      <c r="Z344" s="887"/>
      <c r="AA344" s="887"/>
      <c r="AB344" s="887"/>
      <c r="AC344" s="887"/>
      <c r="AD344" s="887"/>
      <c r="AE344" s="887"/>
      <c r="AF344" s="887"/>
      <c r="AG344" s="887"/>
      <c r="AH344" s="887"/>
      <c r="AI344" s="887"/>
      <c r="AJ344" s="887"/>
      <c r="AL344" s="887"/>
      <c r="AM344" s="887"/>
      <c r="AN344" s="887"/>
      <c r="AO344" s="887"/>
      <c r="AP344" s="887"/>
      <c r="AQ344" s="887"/>
      <c r="AR344" s="887"/>
      <c r="AS344" s="887"/>
      <c r="BT344" s="842"/>
      <c r="BV344" s="842"/>
      <c r="BW344" s="842"/>
      <c r="BX344" s="842"/>
      <c r="BZ344" s="842"/>
    </row>
    <row r="345" spans="5:78" ht="15.75" customHeight="1">
      <c r="E345" s="887"/>
      <c r="F345" s="887"/>
      <c r="G345" s="887"/>
      <c r="H345" s="887"/>
      <c r="I345" s="837"/>
      <c r="J345" s="887"/>
      <c r="K345" s="887"/>
      <c r="L345" s="887"/>
      <c r="M345" s="887"/>
      <c r="N345" s="887"/>
      <c r="O345" s="887"/>
      <c r="P345" s="887"/>
      <c r="Q345" s="893"/>
      <c r="R345" s="887"/>
      <c r="S345" s="887"/>
      <c r="T345" s="887"/>
      <c r="U345" s="887"/>
      <c r="V345" s="887"/>
      <c r="W345" s="887"/>
      <c r="X345" s="887"/>
      <c r="Y345" s="887"/>
      <c r="Z345" s="887"/>
      <c r="AA345" s="887"/>
      <c r="AB345" s="887"/>
      <c r="AC345" s="887"/>
      <c r="AD345" s="887"/>
      <c r="AE345" s="887"/>
      <c r="AF345" s="887"/>
      <c r="AG345" s="887"/>
      <c r="AH345" s="887"/>
      <c r="AI345" s="887"/>
      <c r="AJ345" s="887"/>
      <c r="AL345" s="887"/>
      <c r="AM345" s="887"/>
      <c r="AN345" s="887"/>
      <c r="AO345" s="887"/>
      <c r="AP345" s="887"/>
      <c r="AQ345" s="887"/>
      <c r="AR345" s="887"/>
      <c r="AS345" s="887"/>
      <c r="BT345" s="842"/>
      <c r="BV345" s="842"/>
      <c r="BW345" s="842"/>
      <c r="BX345" s="842"/>
      <c r="BZ345" s="842"/>
    </row>
    <row r="346" spans="5:78" ht="15.75" customHeight="1">
      <c r="E346" s="887"/>
      <c r="F346" s="887"/>
      <c r="G346" s="887"/>
      <c r="H346" s="887"/>
      <c r="I346" s="837"/>
      <c r="J346" s="887"/>
      <c r="K346" s="887"/>
      <c r="L346" s="887"/>
      <c r="M346" s="887"/>
      <c r="N346" s="887"/>
      <c r="O346" s="887"/>
      <c r="P346" s="887"/>
      <c r="Q346" s="893"/>
      <c r="R346" s="887"/>
      <c r="S346" s="887"/>
      <c r="T346" s="887"/>
      <c r="U346" s="887"/>
      <c r="V346" s="887"/>
      <c r="W346" s="887"/>
      <c r="X346" s="887"/>
      <c r="Y346" s="887"/>
      <c r="Z346" s="887"/>
      <c r="AA346" s="887"/>
      <c r="AB346" s="887"/>
      <c r="AC346" s="887"/>
      <c r="AD346" s="887"/>
      <c r="AE346" s="887"/>
      <c r="AF346" s="887"/>
      <c r="AG346" s="887"/>
      <c r="AH346" s="887"/>
      <c r="AI346" s="887"/>
      <c r="AJ346" s="887"/>
      <c r="AL346" s="887"/>
      <c r="AM346" s="887"/>
      <c r="AN346" s="887"/>
      <c r="AO346" s="887"/>
      <c r="AP346" s="887"/>
      <c r="AQ346" s="887"/>
      <c r="AR346" s="887"/>
      <c r="AS346" s="887"/>
      <c r="BT346" s="842"/>
      <c r="BV346" s="842"/>
      <c r="BW346" s="842"/>
      <c r="BX346" s="842"/>
      <c r="BZ346" s="842"/>
    </row>
    <row r="347" spans="5:78" ht="15.75" customHeight="1">
      <c r="E347" s="887"/>
      <c r="F347" s="887"/>
      <c r="G347" s="887"/>
      <c r="H347" s="887"/>
      <c r="I347" s="837"/>
      <c r="J347" s="887"/>
      <c r="K347" s="887"/>
      <c r="L347" s="887"/>
      <c r="M347" s="887"/>
      <c r="N347" s="887"/>
      <c r="O347" s="887"/>
      <c r="P347" s="887"/>
      <c r="Q347" s="893"/>
      <c r="R347" s="887"/>
      <c r="S347" s="887"/>
      <c r="T347" s="887"/>
      <c r="U347" s="887"/>
      <c r="V347" s="887"/>
      <c r="W347" s="887"/>
      <c r="X347" s="887"/>
      <c r="Y347" s="887"/>
      <c r="Z347" s="887"/>
      <c r="AA347" s="887"/>
      <c r="AB347" s="887"/>
      <c r="AC347" s="887"/>
      <c r="AD347" s="887"/>
      <c r="AE347" s="887"/>
      <c r="AF347" s="887"/>
      <c r="AG347" s="887"/>
      <c r="AH347" s="887"/>
      <c r="AI347" s="887"/>
      <c r="AJ347" s="887"/>
      <c r="AL347" s="887"/>
      <c r="AM347" s="887"/>
      <c r="AN347" s="887"/>
      <c r="AO347" s="887"/>
      <c r="AP347" s="887"/>
      <c r="AQ347" s="887"/>
      <c r="AR347" s="887"/>
      <c r="AS347" s="887"/>
      <c r="BT347" s="842"/>
      <c r="BV347" s="842"/>
      <c r="BW347" s="842"/>
      <c r="BX347" s="842"/>
      <c r="BZ347" s="842"/>
    </row>
    <row r="348" spans="5:78" ht="15.75" customHeight="1">
      <c r="E348" s="887"/>
      <c r="F348" s="887"/>
      <c r="G348" s="887"/>
      <c r="H348" s="887"/>
      <c r="I348" s="837"/>
      <c r="J348" s="887"/>
      <c r="K348" s="887"/>
      <c r="L348" s="887"/>
      <c r="M348" s="887"/>
      <c r="N348" s="887"/>
      <c r="O348" s="887"/>
      <c r="P348" s="887"/>
      <c r="Q348" s="893"/>
      <c r="R348" s="887"/>
      <c r="S348" s="887"/>
      <c r="T348" s="887"/>
      <c r="U348" s="887"/>
      <c r="V348" s="887"/>
      <c r="W348" s="887"/>
      <c r="X348" s="887"/>
      <c r="Y348" s="887"/>
      <c r="Z348" s="887"/>
      <c r="AA348" s="887"/>
      <c r="AB348" s="887"/>
      <c r="AC348" s="887"/>
      <c r="AD348" s="887"/>
      <c r="AE348" s="887"/>
      <c r="AF348" s="887"/>
      <c r="AG348" s="887"/>
      <c r="AH348" s="887"/>
      <c r="AI348" s="887"/>
      <c r="AJ348" s="887"/>
      <c r="AL348" s="887"/>
      <c r="AM348" s="887"/>
      <c r="AN348" s="887"/>
      <c r="AO348" s="887"/>
      <c r="AP348" s="887"/>
      <c r="AQ348" s="887"/>
      <c r="AR348" s="887"/>
      <c r="AS348" s="887"/>
      <c r="BT348" s="842"/>
      <c r="BV348" s="842"/>
      <c r="BW348" s="842"/>
      <c r="BX348" s="842"/>
      <c r="BZ348" s="842"/>
    </row>
    <row r="349" spans="5:78" ht="15.75" customHeight="1">
      <c r="E349" s="887"/>
      <c r="F349" s="887"/>
      <c r="G349" s="887"/>
      <c r="H349" s="887"/>
      <c r="I349" s="837"/>
      <c r="J349" s="887"/>
      <c r="K349" s="887"/>
      <c r="L349" s="887"/>
      <c r="M349" s="887"/>
      <c r="N349" s="887"/>
      <c r="O349" s="887"/>
      <c r="P349" s="887"/>
      <c r="Q349" s="893"/>
      <c r="R349" s="887"/>
      <c r="S349" s="887"/>
      <c r="T349" s="887"/>
      <c r="U349" s="887"/>
      <c r="V349" s="887"/>
      <c r="W349" s="887"/>
      <c r="X349" s="887"/>
      <c r="Y349" s="887"/>
      <c r="Z349" s="887"/>
      <c r="AA349" s="887"/>
      <c r="AB349" s="887"/>
      <c r="AC349" s="887"/>
      <c r="AD349" s="887"/>
      <c r="AE349" s="887"/>
      <c r="AF349" s="887"/>
      <c r="AG349" s="887"/>
      <c r="AH349" s="887"/>
      <c r="AI349" s="887"/>
      <c r="AJ349" s="887"/>
      <c r="AL349" s="887"/>
      <c r="AM349" s="887"/>
      <c r="AN349" s="887"/>
      <c r="AO349" s="887"/>
      <c r="AP349" s="887"/>
      <c r="AQ349" s="887"/>
      <c r="AR349" s="887"/>
      <c r="AS349" s="887"/>
      <c r="BT349" s="842"/>
      <c r="BV349" s="842"/>
      <c r="BW349" s="842"/>
      <c r="BX349" s="842"/>
      <c r="BZ349" s="842"/>
    </row>
    <row r="350" spans="5:78" ht="15.75" customHeight="1">
      <c r="E350" s="887"/>
      <c r="F350" s="887"/>
      <c r="G350" s="887"/>
      <c r="H350" s="887"/>
      <c r="I350" s="837"/>
      <c r="J350" s="887"/>
      <c r="K350" s="887"/>
      <c r="L350" s="887"/>
      <c r="M350" s="887"/>
      <c r="N350" s="887"/>
      <c r="O350" s="887"/>
      <c r="P350" s="887"/>
      <c r="Q350" s="893"/>
      <c r="R350" s="887"/>
      <c r="S350" s="887"/>
      <c r="T350" s="887"/>
      <c r="U350" s="887"/>
      <c r="V350" s="887"/>
      <c r="W350" s="887"/>
      <c r="X350" s="887"/>
      <c r="Y350" s="887"/>
      <c r="Z350" s="887"/>
      <c r="AA350" s="887"/>
      <c r="AB350" s="887"/>
      <c r="AC350" s="887"/>
      <c r="AD350" s="887"/>
      <c r="AE350" s="887"/>
      <c r="AF350" s="887"/>
      <c r="AG350" s="887"/>
      <c r="AH350" s="887"/>
      <c r="AI350" s="887"/>
      <c r="AJ350" s="887"/>
      <c r="AL350" s="887"/>
      <c r="AM350" s="887"/>
      <c r="AN350" s="887"/>
      <c r="AO350" s="887"/>
      <c r="AP350" s="887"/>
      <c r="AQ350" s="887"/>
      <c r="AR350" s="887"/>
      <c r="AS350" s="887"/>
      <c r="BT350" s="842"/>
      <c r="BV350" s="842"/>
      <c r="BW350" s="842"/>
      <c r="BX350" s="842"/>
      <c r="BZ350" s="842"/>
    </row>
    <row r="351" spans="5:78" ht="15.75" customHeight="1">
      <c r="E351" s="887"/>
      <c r="F351" s="887"/>
      <c r="G351" s="887"/>
      <c r="H351" s="887"/>
      <c r="I351" s="837"/>
      <c r="J351" s="887"/>
      <c r="K351" s="887"/>
      <c r="L351" s="887"/>
      <c r="M351" s="887"/>
      <c r="N351" s="887"/>
      <c r="O351" s="887"/>
      <c r="P351" s="887"/>
      <c r="Q351" s="893"/>
      <c r="R351" s="887"/>
      <c r="S351" s="887"/>
      <c r="T351" s="887"/>
      <c r="U351" s="887"/>
      <c r="V351" s="887"/>
      <c r="W351" s="887"/>
      <c r="X351" s="887"/>
      <c r="Y351" s="887"/>
      <c r="Z351" s="887"/>
      <c r="AA351" s="887"/>
      <c r="AB351" s="887"/>
      <c r="AC351" s="887"/>
      <c r="AD351" s="887"/>
      <c r="AE351" s="887"/>
      <c r="AF351" s="887"/>
      <c r="AG351" s="887"/>
      <c r="AH351" s="887"/>
      <c r="AI351" s="887"/>
      <c r="AJ351" s="887"/>
      <c r="AL351" s="887"/>
      <c r="AM351" s="887"/>
      <c r="AN351" s="887"/>
      <c r="AO351" s="887"/>
      <c r="AP351" s="887"/>
      <c r="AQ351" s="887"/>
      <c r="AR351" s="887"/>
      <c r="AS351" s="887"/>
      <c r="BT351" s="842"/>
      <c r="BV351" s="842"/>
      <c r="BW351" s="842"/>
      <c r="BX351" s="842"/>
      <c r="BZ351" s="842"/>
    </row>
    <row r="352" spans="5:78" ht="15.75" customHeight="1">
      <c r="E352" s="887"/>
      <c r="F352" s="887"/>
      <c r="G352" s="887"/>
      <c r="H352" s="887"/>
      <c r="I352" s="837"/>
      <c r="J352" s="887"/>
      <c r="K352" s="887"/>
      <c r="L352" s="887"/>
      <c r="M352" s="887"/>
      <c r="N352" s="887"/>
      <c r="O352" s="887"/>
      <c r="P352" s="887"/>
      <c r="Q352" s="893"/>
      <c r="R352" s="887"/>
      <c r="S352" s="887"/>
      <c r="T352" s="887"/>
      <c r="U352" s="887"/>
      <c r="V352" s="887"/>
      <c r="W352" s="887"/>
      <c r="X352" s="887"/>
      <c r="Y352" s="887"/>
      <c r="Z352" s="887"/>
      <c r="AA352" s="887"/>
      <c r="AB352" s="887"/>
      <c r="AC352" s="887"/>
      <c r="AD352" s="887"/>
      <c r="AE352" s="887"/>
      <c r="AF352" s="887"/>
      <c r="AG352" s="887"/>
      <c r="AH352" s="887"/>
      <c r="AI352" s="887"/>
      <c r="AJ352" s="887"/>
      <c r="AL352" s="887"/>
      <c r="AM352" s="887"/>
      <c r="AN352" s="887"/>
      <c r="AO352" s="887"/>
      <c r="AP352" s="887"/>
      <c r="AQ352" s="887"/>
      <c r="AR352" s="887"/>
      <c r="AS352" s="887"/>
      <c r="BT352" s="842"/>
      <c r="BV352" s="842"/>
      <c r="BW352" s="842"/>
      <c r="BX352" s="842"/>
      <c r="BZ352" s="842"/>
    </row>
    <row r="353" spans="5:78" ht="15.75" customHeight="1">
      <c r="E353" s="887"/>
      <c r="F353" s="887"/>
      <c r="G353" s="887"/>
      <c r="H353" s="887"/>
      <c r="I353" s="837"/>
      <c r="J353" s="887"/>
      <c r="K353" s="887"/>
      <c r="L353" s="887"/>
      <c r="M353" s="887"/>
      <c r="N353" s="887"/>
      <c r="O353" s="887"/>
      <c r="P353" s="887"/>
      <c r="Q353" s="893"/>
      <c r="R353" s="887"/>
      <c r="S353" s="887"/>
      <c r="T353" s="887"/>
      <c r="U353" s="887"/>
      <c r="V353" s="887"/>
      <c r="W353" s="887"/>
      <c r="X353" s="887"/>
      <c r="Y353" s="887"/>
      <c r="Z353" s="887"/>
      <c r="AA353" s="887"/>
      <c r="AB353" s="887"/>
      <c r="AC353" s="887"/>
      <c r="AD353" s="887"/>
      <c r="AE353" s="887"/>
      <c r="AF353" s="887"/>
      <c r="AG353" s="887"/>
      <c r="AH353" s="887"/>
      <c r="AI353" s="887"/>
      <c r="AJ353" s="887"/>
      <c r="AL353" s="887"/>
      <c r="AM353" s="887"/>
      <c r="AN353" s="887"/>
      <c r="AO353" s="887"/>
      <c r="AP353" s="887"/>
      <c r="AQ353" s="887"/>
      <c r="AR353" s="887"/>
      <c r="AS353" s="887"/>
      <c r="BT353" s="842"/>
      <c r="BV353" s="842"/>
      <c r="BW353" s="842"/>
      <c r="BX353" s="842"/>
      <c r="BZ353" s="842"/>
    </row>
    <row r="354" spans="5:78" ht="15.75" customHeight="1">
      <c r="E354" s="887"/>
      <c r="F354" s="887"/>
      <c r="G354" s="887"/>
      <c r="H354" s="887"/>
      <c r="I354" s="837"/>
      <c r="J354" s="887"/>
      <c r="K354" s="887"/>
      <c r="L354" s="887"/>
      <c r="M354" s="887"/>
      <c r="N354" s="887"/>
      <c r="O354" s="887"/>
      <c r="P354" s="887"/>
      <c r="Q354" s="893"/>
      <c r="R354" s="887"/>
      <c r="S354" s="887"/>
      <c r="T354" s="887"/>
      <c r="U354" s="887"/>
      <c r="V354" s="887"/>
      <c r="W354" s="887"/>
      <c r="X354" s="887"/>
      <c r="Y354" s="887"/>
      <c r="Z354" s="887"/>
      <c r="AA354" s="887"/>
      <c r="AB354" s="887"/>
      <c r="AC354" s="887"/>
      <c r="AD354" s="887"/>
      <c r="AE354" s="887"/>
      <c r="AF354" s="887"/>
      <c r="AG354" s="887"/>
      <c r="AH354" s="887"/>
      <c r="AI354" s="887"/>
      <c r="AJ354" s="887"/>
      <c r="AL354" s="887"/>
      <c r="AM354" s="887"/>
      <c r="AN354" s="887"/>
      <c r="AO354" s="887"/>
      <c r="AP354" s="887"/>
      <c r="AQ354" s="887"/>
      <c r="AR354" s="887"/>
      <c r="AS354" s="887"/>
      <c r="BT354" s="842"/>
      <c r="BV354" s="842"/>
      <c r="BW354" s="842"/>
      <c r="BX354" s="842"/>
      <c r="BZ354" s="842"/>
    </row>
    <row r="355" spans="5:78" ht="15.75" customHeight="1">
      <c r="E355" s="887"/>
      <c r="F355" s="887"/>
      <c r="G355" s="887"/>
      <c r="H355" s="887"/>
      <c r="I355" s="837"/>
      <c r="J355" s="887"/>
      <c r="K355" s="887"/>
      <c r="L355" s="887"/>
      <c r="M355" s="887"/>
      <c r="N355" s="887"/>
      <c r="O355" s="887"/>
      <c r="P355" s="887"/>
      <c r="Q355" s="893"/>
      <c r="R355" s="887"/>
      <c r="S355" s="887"/>
      <c r="T355" s="887"/>
      <c r="U355" s="887"/>
      <c r="V355" s="887"/>
      <c r="W355" s="887"/>
      <c r="X355" s="887"/>
      <c r="Y355" s="887"/>
      <c r="Z355" s="887"/>
      <c r="AA355" s="887"/>
      <c r="AB355" s="887"/>
      <c r="AC355" s="887"/>
      <c r="AD355" s="887"/>
      <c r="AE355" s="887"/>
      <c r="AF355" s="887"/>
      <c r="AG355" s="887"/>
      <c r="AH355" s="887"/>
      <c r="AI355" s="887"/>
      <c r="AJ355" s="887"/>
      <c r="AL355" s="887"/>
      <c r="AM355" s="887"/>
      <c r="AN355" s="887"/>
      <c r="AO355" s="887"/>
      <c r="AP355" s="887"/>
      <c r="AQ355" s="887"/>
      <c r="AR355" s="887"/>
      <c r="AS355" s="887"/>
      <c r="BT355" s="842"/>
      <c r="BV355" s="842"/>
      <c r="BW355" s="842"/>
      <c r="BX355" s="842"/>
      <c r="BZ355" s="842"/>
    </row>
    <row r="356" spans="5:78" ht="15.75" customHeight="1">
      <c r="E356" s="887"/>
      <c r="F356" s="887"/>
      <c r="G356" s="887"/>
      <c r="H356" s="887"/>
      <c r="I356" s="837"/>
      <c r="J356" s="887"/>
      <c r="K356" s="887"/>
      <c r="L356" s="887"/>
      <c r="M356" s="887"/>
      <c r="N356" s="887"/>
      <c r="O356" s="887"/>
      <c r="P356" s="887"/>
      <c r="Q356" s="893"/>
      <c r="R356" s="887"/>
      <c r="S356" s="887"/>
      <c r="T356" s="887"/>
      <c r="U356" s="887"/>
      <c r="V356" s="887"/>
      <c r="W356" s="887"/>
      <c r="X356" s="887"/>
      <c r="Y356" s="887"/>
      <c r="Z356" s="887"/>
      <c r="AA356" s="887"/>
      <c r="AB356" s="887"/>
      <c r="AC356" s="887"/>
      <c r="AD356" s="887"/>
      <c r="AE356" s="887"/>
      <c r="AF356" s="887"/>
      <c r="AG356" s="887"/>
      <c r="AH356" s="887"/>
      <c r="AI356" s="887"/>
      <c r="AJ356" s="887"/>
      <c r="AL356" s="887"/>
      <c r="AM356" s="887"/>
      <c r="AN356" s="887"/>
      <c r="AO356" s="887"/>
      <c r="AP356" s="887"/>
      <c r="AQ356" s="887"/>
      <c r="AR356" s="887"/>
      <c r="AS356" s="887"/>
      <c r="BT356" s="842"/>
      <c r="BV356" s="842"/>
      <c r="BW356" s="842"/>
      <c r="BX356" s="842"/>
      <c r="BZ356" s="842"/>
    </row>
    <row r="357" spans="5:78" ht="15.75" customHeight="1">
      <c r="E357" s="887"/>
      <c r="F357" s="887"/>
      <c r="G357" s="887"/>
      <c r="H357" s="887"/>
      <c r="I357" s="837"/>
      <c r="J357" s="887"/>
      <c r="K357" s="887"/>
      <c r="L357" s="887"/>
      <c r="M357" s="887"/>
      <c r="N357" s="887"/>
      <c r="O357" s="887"/>
      <c r="P357" s="887"/>
      <c r="Q357" s="893"/>
      <c r="R357" s="887"/>
      <c r="S357" s="887"/>
      <c r="T357" s="887"/>
      <c r="U357" s="887"/>
      <c r="V357" s="887"/>
      <c r="W357" s="887"/>
      <c r="X357" s="887"/>
      <c r="Y357" s="887"/>
      <c r="Z357" s="887"/>
      <c r="AA357" s="887"/>
      <c r="AB357" s="887"/>
      <c r="AC357" s="887"/>
      <c r="AD357" s="887"/>
      <c r="AE357" s="887"/>
      <c r="AF357" s="887"/>
      <c r="AG357" s="887"/>
      <c r="AH357" s="887"/>
      <c r="AI357" s="887"/>
      <c r="AJ357" s="887"/>
      <c r="AL357" s="887"/>
      <c r="AM357" s="887"/>
      <c r="AN357" s="887"/>
      <c r="AO357" s="887"/>
      <c r="AP357" s="887"/>
      <c r="AQ357" s="887"/>
      <c r="AR357" s="887"/>
      <c r="AS357" s="887"/>
      <c r="BT357" s="842"/>
      <c r="BV357" s="842"/>
      <c r="BW357" s="842"/>
      <c r="BX357" s="842"/>
      <c r="BZ357" s="842"/>
    </row>
    <row r="358" spans="5:78" ht="15.75" customHeight="1">
      <c r="E358" s="887"/>
      <c r="F358" s="887"/>
      <c r="G358" s="887"/>
      <c r="H358" s="887"/>
      <c r="I358" s="837"/>
      <c r="J358" s="887"/>
      <c r="K358" s="887"/>
      <c r="L358" s="887"/>
      <c r="M358" s="887"/>
      <c r="N358" s="887"/>
      <c r="O358" s="887"/>
      <c r="P358" s="887"/>
      <c r="Q358" s="893"/>
      <c r="R358" s="887"/>
      <c r="S358" s="887"/>
      <c r="T358" s="887"/>
      <c r="U358" s="887"/>
      <c r="V358" s="887"/>
      <c r="W358" s="887"/>
      <c r="X358" s="887"/>
      <c r="Y358" s="887"/>
      <c r="Z358" s="887"/>
      <c r="AA358" s="887"/>
      <c r="AB358" s="887"/>
      <c r="AC358" s="887"/>
      <c r="AD358" s="887"/>
      <c r="AE358" s="887"/>
      <c r="AF358" s="887"/>
      <c r="AG358" s="887"/>
      <c r="AH358" s="887"/>
      <c r="AI358" s="887"/>
      <c r="AJ358" s="887"/>
      <c r="AL358" s="887"/>
      <c r="AM358" s="887"/>
      <c r="AN358" s="887"/>
      <c r="AO358" s="887"/>
      <c r="AP358" s="887"/>
      <c r="AQ358" s="887"/>
      <c r="AR358" s="887"/>
      <c r="AS358" s="887"/>
      <c r="BT358" s="842"/>
      <c r="BV358" s="842"/>
      <c r="BW358" s="842"/>
      <c r="BX358" s="842"/>
      <c r="BZ358" s="842"/>
    </row>
    <row r="359" spans="5:78" ht="15.75" customHeight="1">
      <c r="E359" s="887"/>
      <c r="F359" s="887"/>
      <c r="G359" s="887"/>
      <c r="H359" s="887"/>
      <c r="I359" s="837"/>
      <c r="J359" s="887"/>
      <c r="K359" s="887"/>
      <c r="L359" s="887"/>
      <c r="M359" s="887"/>
      <c r="N359" s="887"/>
      <c r="O359" s="887"/>
      <c r="P359" s="887"/>
      <c r="Q359" s="893"/>
      <c r="R359" s="887"/>
      <c r="S359" s="887"/>
      <c r="T359" s="887"/>
      <c r="U359" s="887"/>
      <c r="V359" s="887"/>
      <c r="W359" s="887"/>
      <c r="X359" s="887"/>
      <c r="Y359" s="887"/>
      <c r="Z359" s="887"/>
      <c r="AA359" s="887"/>
      <c r="AB359" s="887"/>
      <c r="AC359" s="887"/>
      <c r="AD359" s="887"/>
      <c r="AE359" s="887"/>
      <c r="AF359" s="887"/>
      <c r="AG359" s="887"/>
      <c r="AH359" s="887"/>
      <c r="AI359" s="887"/>
      <c r="AJ359" s="887"/>
      <c r="AL359" s="887"/>
      <c r="AM359" s="887"/>
      <c r="AN359" s="887"/>
      <c r="AO359" s="887"/>
      <c r="AP359" s="887"/>
      <c r="AQ359" s="887"/>
      <c r="AR359" s="887"/>
      <c r="AS359" s="887"/>
      <c r="BT359" s="842"/>
      <c r="BV359" s="842"/>
      <c r="BW359" s="842"/>
      <c r="BX359" s="842"/>
      <c r="BZ359" s="842"/>
    </row>
    <row r="360" spans="5:78" ht="15.75" customHeight="1">
      <c r="E360" s="887"/>
      <c r="F360" s="887"/>
      <c r="G360" s="887"/>
      <c r="H360" s="887"/>
      <c r="I360" s="837"/>
      <c r="J360" s="887"/>
      <c r="K360" s="887"/>
      <c r="L360" s="887"/>
      <c r="M360" s="887"/>
      <c r="N360" s="887"/>
      <c r="O360" s="887"/>
      <c r="P360" s="887"/>
      <c r="Q360" s="893"/>
      <c r="R360" s="887"/>
      <c r="S360" s="887"/>
      <c r="T360" s="887"/>
      <c r="U360" s="887"/>
      <c r="V360" s="887"/>
      <c r="W360" s="887"/>
      <c r="X360" s="887"/>
      <c r="Y360" s="887"/>
      <c r="Z360" s="887"/>
      <c r="AA360" s="887"/>
      <c r="AB360" s="887"/>
      <c r="AC360" s="887"/>
      <c r="AD360" s="887"/>
      <c r="AE360" s="887"/>
      <c r="AF360" s="887"/>
      <c r="AG360" s="887"/>
      <c r="AH360" s="887"/>
      <c r="AI360" s="887"/>
      <c r="AJ360" s="887"/>
      <c r="AL360" s="887"/>
      <c r="AM360" s="887"/>
      <c r="AN360" s="887"/>
      <c r="AO360" s="887"/>
      <c r="AP360" s="887"/>
      <c r="AQ360" s="887"/>
      <c r="AR360" s="887"/>
      <c r="AS360" s="887"/>
      <c r="BT360" s="842"/>
      <c r="BV360" s="842"/>
      <c r="BW360" s="842"/>
      <c r="BX360" s="842"/>
      <c r="BZ360" s="842"/>
    </row>
    <row r="361" spans="5:78" ht="15.75" customHeight="1">
      <c r="E361" s="887"/>
      <c r="F361" s="887"/>
      <c r="G361" s="887"/>
      <c r="H361" s="887"/>
      <c r="I361" s="837"/>
      <c r="J361" s="887"/>
      <c r="K361" s="887"/>
      <c r="L361" s="887"/>
      <c r="M361" s="887"/>
      <c r="N361" s="887"/>
      <c r="O361" s="887"/>
      <c r="P361" s="887"/>
      <c r="Q361" s="893"/>
      <c r="R361" s="887"/>
      <c r="S361" s="887"/>
      <c r="T361" s="887"/>
      <c r="U361" s="887"/>
      <c r="V361" s="887"/>
      <c r="W361" s="887"/>
      <c r="X361" s="887"/>
      <c r="Y361" s="887"/>
      <c r="Z361" s="887"/>
      <c r="AA361" s="887"/>
      <c r="AB361" s="887"/>
      <c r="AC361" s="887"/>
      <c r="AD361" s="887"/>
      <c r="AE361" s="887"/>
      <c r="AF361" s="887"/>
      <c r="AG361" s="887"/>
      <c r="AH361" s="887"/>
      <c r="AI361" s="887"/>
      <c r="AJ361" s="887"/>
      <c r="AL361" s="887"/>
      <c r="AM361" s="887"/>
      <c r="AN361" s="887"/>
      <c r="AO361" s="887"/>
      <c r="AP361" s="887"/>
      <c r="AQ361" s="887"/>
      <c r="AR361" s="887"/>
      <c r="AS361" s="887"/>
      <c r="BT361" s="842"/>
      <c r="BV361" s="842"/>
      <c r="BW361" s="842"/>
      <c r="BX361" s="842"/>
      <c r="BZ361" s="842"/>
    </row>
    <row r="362" spans="5:78" ht="15.75" customHeight="1">
      <c r="E362" s="887"/>
      <c r="F362" s="887"/>
      <c r="G362" s="887"/>
      <c r="H362" s="887"/>
      <c r="I362" s="837"/>
      <c r="J362" s="887"/>
      <c r="K362" s="887"/>
      <c r="L362" s="887"/>
      <c r="M362" s="887"/>
      <c r="N362" s="887"/>
      <c r="O362" s="887"/>
      <c r="P362" s="887"/>
      <c r="Q362" s="893"/>
      <c r="R362" s="887"/>
      <c r="S362" s="887"/>
      <c r="T362" s="887"/>
      <c r="U362" s="887"/>
      <c r="V362" s="887"/>
      <c r="W362" s="887"/>
      <c r="X362" s="887"/>
      <c r="Y362" s="887"/>
      <c r="Z362" s="887"/>
      <c r="AA362" s="887"/>
      <c r="AB362" s="887"/>
      <c r="AC362" s="887"/>
      <c r="AD362" s="887"/>
      <c r="AE362" s="887"/>
      <c r="AF362" s="887"/>
      <c r="AG362" s="887"/>
      <c r="AH362" s="887"/>
      <c r="AI362" s="887"/>
      <c r="AJ362" s="887"/>
      <c r="AL362" s="887"/>
      <c r="AM362" s="887"/>
      <c r="AN362" s="887"/>
      <c r="AO362" s="887"/>
      <c r="AP362" s="887"/>
      <c r="AQ362" s="887"/>
      <c r="AR362" s="887"/>
      <c r="AS362" s="887"/>
      <c r="BT362" s="842"/>
      <c r="BV362" s="842"/>
      <c r="BW362" s="842"/>
      <c r="BX362" s="842"/>
      <c r="BZ362" s="842"/>
    </row>
    <row r="363" spans="5:78" ht="15.75" customHeight="1">
      <c r="E363" s="887"/>
      <c r="F363" s="887"/>
      <c r="G363" s="887"/>
      <c r="H363" s="887"/>
      <c r="I363" s="837"/>
      <c r="J363" s="887"/>
      <c r="K363" s="887"/>
      <c r="L363" s="887"/>
      <c r="M363" s="887"/>
      <c r="N363" s="887"/>
      <c r="O363" s="887"/>
      <c r="P363" s="887"/>
      <c r="Q363" s="893"/>
      <c r="R363" s="887"/>
      <c r="S363" s="887"/>
      <c r="T363" s="887"/>
      <c r="U363" s="887"/>
      <c r="V363" s="887"/>
      <c r="W363" s="887"/>
      <c r="X363" s="887"/>
      <c r="Y363" s="887"/>
      <c r="Z363" s="887"/>
      <c r="AA363" s="887"/>
      <c r="AB363" s="887"/>
      <c r="AC363" s="887"/>
      <c r="AD363" s="887"/>
      <c r="AE363" s="887"/>
      <c r="AF363" s="887"/>
      <c r="AG363" s="887"/>
      <c r="AH363" s="887"/>
      <c r="AI363" s="887"/>
      <c r="AJ363" s="887"/>
      <c r="AL363" s="887"/>
      <c r="AM363" s="887"/>
      <c r="AN363" s="887"/>
      <c r="AO363" s="887"/>
      <c r="AP363" s="887"/>
      <c r="AQ363" s="887"/>
      <c r="AR363" s="887"/>
      <c r="AS363" s="887"/>
      <c r="BT363" s="842"/>
      <c r="BV363" s="842"/>
      <c r="BW363" s="842"/>
      <c r="BX363" s="842"/>
      <c r="BZ363" s="842"/>
    </row>
    <row r="364" spans="5:78" ht="15.75" customHeight="1">
      <c r="E364" s="887"/>
      <c r="F364" s="887"/>
      <c r="G364" s="887"/>
      <c r="H364" s="887"/>
      <c r="I364" s="837"/>
      <c r="J364" s="887"/>
      <c r="K364" s="887"/>
      <c r="L364" s="887"/>
      <c r="M364" s="887"/>
      <c r="N364" s="887"/>
      <c r="O364" s="887"/>
      <c r="P364" s="887"/>
      <c r="Q364" s="893"/>
      <c r="R364" s="887"/>
      <c r="S364" s="887"/>
      <c r="T364" s="887"/>
      <c r="U364" s="887"/>
      <c r="V364" s="887"/>
      <c r="W364" s="887"/>
      <c r="X364" s="887"/>
      <c r="Y364" s="887"/>
      <c r="Z364" s="887"/>
      <c r="AA364" s="887"/>
      <c r="AB364" s="887"/>
      <c r="AC364" s="887"/>
      <c r="AD364" s="887"/>
      <c r="AE364" s="887"/>
      <c r="AF364" s="887"/>
      <c r="AG364" s="887"/>
      <c r="AH364" s="887"/>
      <c r="AI364" s="887"/>
      <c r="AJ364" s="887"/>
      <c r="AL364" s="887"/>
      <c r="AM364" s="887"/>
      <c r="AN364" s="887"/>
      <c r="AO364" s="887"/>
      <c r="AP364" s="887"/>
      <c r="AQ364" s="887"/>
      <c r="AR364" s="887"/>
      <c r="AS364" s="887"/>
      <c r="BT364" s="842"/>
      <c r="BV364" s="842"/>
      <c r="BW364" s="842"/>
      <c r="BX364" s="842"/>
      <c r="BZ364" s="842"/>
    </row>
    <row r="365" spans="5:78" ht="15.75" customHeight="1">
      <c r="E365" s="887"/>
      <c r="F365" s="887"/>
      <c r="G365" s="887"/>
      <c r="H365" s="887"/>
      <c r="I365" s="837"/>
      <c r="J365" s="887"/>
      <c r="K365" s="887"/>
      <c r="L365" s="887"/>
      <c r="M365" s="887"/>
      <c r="N365" s="887"/>
      <c r="O365" s="887"/>
      <c r="P365" s="887"/>
      <c r="Q365" s="893"/>
      <c r="R365" s="887"/>
      <c r="S365" s="887"/>
      <c r="T365" s="887"/>
      <c r="U365" s="887"/>
      <c r="V365" s="887"/>
      <c r="W365" s="887"/>
      <c r="X365" s="887"/>
      <c r="Y365" s="887"/>
      <c r="Z365" s="887"/>
      <c r="AA365" s="887"/>
      <c r="AB365" s="887"/>
      <c r="AC365" s="887"/>
      <c r="AD365" s="887"/>
      <c r="AE365" s="887"/>
      <c r="AF365" s="887"/>
      <c r="AG365" s="887"/>
      <c r="AH365" s="887"/>
      <c r="AI365" s="887"/>
      <c r="AJ365" s="887"/>
      <c r="AL365" s="887"/>
      <c r="AM365" s="887"/>
      <c r="AN365" s="887"/>
      <c r="AO365" s="887"/>
      <c r="AP365" s="887"/>
      <c r="AQ365" s="887"/>
      <c r="AR365" s="887"/>
      <c r="AS365" s="887"/>
      <c r="BT365" s="842"/>
      <c r="BV365" s="842"/>
      <c r="BW365" s="842"/>
      <c r="BX365" s="842"/>
      <c r="BZ365" s="842"/>
    </row>
    <row r="366" spans="5:78" ht="15.75" customHeight="1">
      <c r="E366" s="887"/>
      <c r="F366" s="887"/>
      <c r="G366" s="887"/>
      <c r="H366" s="887"/>
      <c r="I366" s="837"/>
      <c r="J366" s="887"/>
      <c r="K366" s="887"/>
      <c r="L366" s="887"/>
      <c r="M366" s="887"/>
      <c r="N366" s="887"/>
      <c r="O366" s="887"/>
      <c r="P366" s="887"/>
      <c r="Q366" s="893"/>
      <c r="R366" s="887"/>
      <c r="S366" s="887"/>
      <c r="T366" s="887"/>
      <c r="U366" s="887"/>
      <c r="V366" s="887"/>
      <c r="W366" s="887"/>
      <c r="X366" s="887"/>
      <c r="Y366" s="887"/>
      <c r="Z366" s="887"/>
      <c r="AA366" s="887"/>
      <c r="AB366" s="887"/>
      <c r="AC366" s="887"/>
      <c r="AD366" s="887"/>
      <c r="AE366" s="887"/>
      <c r="AF366" s="887"/>
      <c r="AG366" s="887"/>
      <c r="AH366" s="887"/>
      <c r="AI366" s="887"/>
      <c r="AJ366" s="887"/>
      <c r="AL366" s="887"/>
      <c r="AM366" s="887"/>
      <c r="AN366" s="887"/>
      <c r="AO366" s="887"/>
      <c r="AP366" s="887"/>
      <c r="AQ366" s="887"/>
      <c r="AR366" s="887"/>
      <c r="AS366" s="887"/>
      <c r="BT366" s="842"/>
      <c r="BV366" s="842"/>
      <c r="BW366" s="842"/>
      <c r="BX366" s="842"/>
      <c r="BZ366" s="842"/>
    </row>
    <row r="367" spans="5:78" ht="15.75" customHeight="1">
      <c r="E367" s="887"/>
      <c r="F367" s="887"/>
      <c r="G367" s="887"/>
      <c r="H367" s="887"/>
      <c r="I367" s="837"/>
      <c r="J367" s="887"/>
      <c r="K367" s="887"/>
      <c r="L367" s="887"/>
      <c r="M367" s="887"/>
      <c r="N367" s="887"/>
      <c r="O367" s="887"/>
      <c r="P367" s="887"/>
      <c r="Q367" s="893"/>
      <c r="R367" s="887"/>
      <c r="S367" s="887"/>
      <c r="T367" s="887"/>
      <c r="U367" s="887"/>
      <c r="V367" s="887"/>
      <c r="W367" s="887"/>
      <c r="X367" s="887"/>
      <c r="Y367" s="887"/>
      <c r="Z367" s="887"/>
      <c r="AA367" s="887"/>
      <c r="AB367" s="887"/>
      <c r="AC367" s="887"/>
      <c r="AD367" s="887"/>
      <c r="AE367" s="887"/>
      <c r="AF367" s="887"/>
      <c r="AG367" s="887"/>
      <c r="AH367" s="887"/>
      <c r="AI367" s="887"/>
      <c r="AJ367" s="887"/>
      <c r="AL367" s="887"/>
      <c r="AM367" s="887"/>
      <c r="AN367" s="887"/>
      <c r="AO367" s="887"/>
      <c r="AP367" s="887"/>
      <c r="AQ367" s="887"/>
      <c r="AR367" s="887"/>
      <c r="AS367" s="887"/>
      <c r="BT367" s="842"/>
      <c r="BV367" s="842"/>
      <c r="BW367" s="842"/>
      <c r="BX367" s="842"/>
      <c r="BZ367" s="842"/>
    </row>
    <row r="368" spans="5:78" ht="15.75" customHeight="1">
      <c r="E368" s="887"/>
      <c r="F368" s="887"/>
      <c r="G368" s="887"/>
      <c r="H368" s="887"/>
      <c r="I368" s="837"/>
      <c r="J368" s="887"/>
      <c r="K368" s="887"/>
      <c r="L368" s="887"/>
      <c r="M368" s="887"/>
      <c r="N368" s="887"/>
      <c r="O368" s="887"/>
      <c r="P368" s="887"/>
      <c r="Q368" s="893"/>
      <c r="R368" s="887"/>
      <c r="S368" s="887"/>
      <c r="T368" s="887"/>
      <c r="U368" s="887"/>
      <c r="V368" s="887"/>
      <c r="W368" s="887"/>
      <c r="X368" s="887"/>
      <c r="Y368" s="887"/>
      <c r="Z368" s="887"/>
      <c r="AA368" s="887"/>
      <c r="AB368" s="887"/>
      <c r="AC368" s="887"/>
      <c r="AD368" s="887"/>
      <c r="AE368" s="887"/>
      <c r="AF368" s="887"/>
      <c r="AG368" s="887"/>
      <c r="AH368" s="887"/>
      <c r="AI368" s="887"/>
      <c r="AJ368" s="887"/>
      <c r="AL368" s="887"/>
      <c r="AM368" s="887"/>
      <c r="AN368" s="887"/>
      <c r="AO368" s="887"/>
      <c r="AP368" s="887"/>
      <c r="AQ368" s="887"/>
      <c r="AR368" s="887"/>
      <c r="AS368" s="887"/>
      <c r="BT368" s="842"/>
      <c r="BV368" s="842"/>
      <c r="BW368" s="842"/>
      <c r="BX368" s="842"/>
      <c r="BZ368" s="842"/>
    </row>
    <row r="369" spans="5:78" ht="15.75" customHeight="1">
      <c r="E369" s="887"/>
      <c r="F369" s="887"/>
      <c r="G369" s="887"/>
      <c r="H369" s="887"/>
      <c r="I369" s="887"/>
      <c r="J369" s="887"/>
      <c r="K369" s="887"/>
      <c r="L369" s="887"/>
      <c r="M369" s="887"/>
      <c r="N369" s="887"/>
      <c r="O369" s="887"/>
      <c r="P369" s="887"/>
      <c r="Q369" s="893"/>
      <c r="R369" s="887"/>
      <c r="S369" s="887"/>
      <c r="T369" s="887"/>
      <c r="U369" s="887"/>
      <c r="V369" s="887"/>
      <c r="W369" s="887"/>
      <c r="X369" s="887"/>
      <c r="Y369" s="887"/>
      <c r="Z369" s="887"/>
      <c r="AA369" s="887"/>
      <c r="AB369" s="887"/>
      <c r="AC369" s="887"/>
      <c r="AD369" s="887"/>
      <c r="AE369" s="887"/>
      <c r="AF369" s="887"/>
      <c r="AG369" s="887"/>
      <c r="AH369" s="887"/>
      <c r="AI369" s="887"/>
      <c r="AJ369" s="887"/>
      <c r="AL369" s="887"/>
      <c r="AM369" s="887"/>
      <c r="AN369" s="887"/>
      <c r="AO369" s="887"/>
      <c r="AP369" s="887"/>
      <c r="AQ369" s="887"/>
      <c r="AR369" s="887"/>
      <c r="AS369" s="887"/>
      <c r="BT369" s="842"/>
      <c r="BV369" s="842"/>
      <c r="BW369" s="842"/>
      <c r="BX369" s="842"/>
      <c r="BZ369" s="842"/>
    </row>
    <row r="370" spans="5:78" ht="15.75" customHeight="1">
      <c r="E370" s="887"/>
      <c r="F370" s="887"/>
      <c r="G370" s="887"/>
      <c r="H370" s="887"/>
      <c r="I370" s="887"/>
      <c r="J370" s="887"/>
      <c r="K370" s="887"/>
      <c r="L370" s="887"/>
      <c r="M370" s="887"/>
      <c r="N370" s="887"/>
      <c r="O370" s="887"/>
      <c r="P370" s="887"/>
      <c r="Q370" s="893"/>
      <c r="R370" s="887"/>
      <c r="S370" s="887"/>
      <c r="T370" s="887"/>
      <c r="U370" s="887"/>
      <c r="V370" s="887"/>
      <c r="W370" s="887"/>
      <c r="X370" s="887"/>
      <c r="Y370" s="887"/>
      <c r="Z370" s="887"/>
      <c r="AA370" s="887"/>
      <c r="AB370" s="887"/>
      <c r="AC370" s="887"/>
      <c r="AD370" s="887"/>
      <c r="AE370" s="887"/>
      <c r="AF370" s="887"/>
      <c r="AG370" s="887"/>
      <c r="AH370" s="887"/>
      <c r="AI370" s="887"/>
      <c r="AJ370" s="887"/>
      <c r="AL370" s="887"/>
      <c r="AM370" s="887"/>
      <c r="AN370" s="887"/>
      <c r="AO370" s="887"/>
      <c r="AP370" s="887"/>
      <c r="AQ370" s="887"/>
      <c r="AR370" s="887"/>
      <c r="AS370" s="887"/>
      <c r="BT370" s="842"/>
      <c r="BV370" s="842"/>
      <c r="BW370" s="842"/>
      <c r="BX370" s="842"/>
      <c r="BZ370" s="842"/>
    </row>
    <row r="371" spans="5:78" ht="15.75" customHeight="1">
      <c r="E371" s="887"/>
      <c r="F371" s="887"/>
      <c r="G371" s="887"/>
      <c r="H371" s="887"/>
      <c r="I371" s="887"/>
      <c r="J371" s="887"/>
      <c r="K371" s="887"/>
      <c r="L371" s="887"/>
      <c r="M371" s="887"/>
      <c r="N371" s="887"/>
      <c r="O371" s="887"/>
      <c r="P371" s="887"/>
      <c r="Q371" s="893"/>
      <c r="R371" s="887"/>
      <c r="S371" s="887"/>
      <c r="T371" s="887"/>
      <c r="U371" s="887"/>
      <c r="V371" s="887"/>
      <c r="W371" s="887"/>
      <c r="X371" s="887"/>
      <c r="Y371" s="887"/>
      <c r="Z371" s="887"/>
      <c r="AA371" s="887"/>
      <c r="AB371" s="887"/>
      <c r="AC371" s="887"/>
      <c r="AD371" s="887"/>
      <c r="AE371" s="887"/>
      <c r="AF371" s="887"/>
      <c r="AG371" s="887"/>
      <c r="AH371" s="887"/>
      <c r="AI371" s="887"/>
      <c r="AJ371" s="887"/>
      <c r="AL371" s="887"/>
      <c r="AM371" s="887"/>
      <c r="AN371" s="887"/>
      <c r="AO371" s="887"/>
      <c r="AP371" s="887"/>
      <c r="AQ371" s="887"/>
      <c r="AR371" s="887"/>
      <c r="AS371" s="887"/>
      <c r="BT371" s="842"/>
      <c r="BV371" s="842"/>
      <c r="BW371" s="842"/>
      <c r="BX371" s="842"/>
      <c r="BZ371" s="842"/>
    </row>
    <row r="372" spans="5:78" ht="15.75" customHeight="1">
      <c r="E372" s="887"/>
      <c r="F372" s="887"/>
      <c r="G372" s="887"/>
      <c r="H372" s="887"/>
      <c r="I372" s="887"/>
      <c r="J372" s="887"/>
      <c r="K372" s="887"/>
      <c r="L372" s="887"/>
      <c r="M372" s="887"/>
      <c r="N372" s="887"/>
      <c r="O372" s="887"/>
      <c r="P372" s="887"/>
      <c r="Q372" s="893"/>
      <c r="R372" s="887"/>
      <c r="S372" s="887"/>
      <c r="T372" s="887"/>
      <c r="U372" s="887"/>
      <c r="V372" s="887"/>
      <c r="W372" s="887"/>
      <c r="X372" s="887"/>
      <c r="Y372" s="887"/>
      <c r="Z372" s="887"/>
      <c r="AA372" s="887"/>
      <c r="AB372" s="887"/>
      <c r="AC372" s="887"/>
      <c r="AD372" s="887"/>
      <c r="AE372" s="887"/>
      <c r="AF372" s="887"/>
      <c r="AG372" s="887"/>
      <c r="AH372" s="887"/>
      <c r="AI372" s="887"/>
      <c r="AJ372" s="887"/>
      <c r="AL372" s="887"/>
      <c r="AM372" s="887"/>
      <c r="AN372" s="887"/>
      <c r="AO372" s="887"/>
      <c r="AP372" s="887"/>
      <c r="AQ372" s="887"/>
      <c r="AR372" s="887"/>
      <c r="AS372" s="887"/>
      <c r="BT372" s="842"/>
      <c r="BV372" s="842"/>
      <c r="BW372" s="842"/>
      <c r="BX372" s="842"/>
      <c r="BZ372" s="842"/>
    </row>
    <row r="373" spans="5:78" ht="15.75" customHeight="1">
      <c r="E373" s="887"/>
      <c r="F373" s="887"/>
      <c r="G373" s="887"/>
      <c r="H373" s="887"/>
      <c r="I373" s="887"/>
      <c r="J373" s="887"/>
      <c r="K373" s="887"/>
      <c r="L373" s="887"/>
      <c r="M373" s="887"/>
      <c r="N373" s="887"/>
      <c r="O373" s="887"/>
      <c r="P373" s="887"/>
      <c r="Q373" s="893"/>
      <c r="R373" s="887"/>
      <c r="S373" s="887"/>
      <c r="T373" s="887"/>
      <c r="U373" s="887"/>
      <c r="V373" s="887"/>
      <c r="W373" s="887"/>
      <c r="X373" s="887"/>
      <c r="Y373" s="887"/>
      <c r="Z373" s="887"/>
      <c r="AA373" s="887"/>
      <c r="AB373" s="887"/>
      <c r="AC373" s="887"/>
      <c r="AD373" s="887"/>
      <c r="AE373" s="887"/>
      <c r="AF373" s="887"/>
      <c r="AG373" s="887"/>
      <c r="AH373" s="887"/>
      <c r="AI373" s="887"/>
      <c r="AJ373" s="887"/>
      <c r="AL373" s="887"/>
      <c r="AM373" s="887"/>
      <c r="AN373" s="887"/>
      <c r="AO373" s="887"/>
      <c r="AP373" s="887"/>
      <c r="AQ373" s="887"/>
      <c r="AR373" s="887"/>
      <c r="AS373" s="887"/>
      <c r="BT373" s="842"/>
      <c r="BV373" s="842"/>
      <c r="BW373" s="842"/>
      <c r="BX373" s="842"/>
      <c r="BZ373" s="842"/>
    </row>
    <row r="374" spans="5:78" ht="15.75" customHeight="1">
      <c r="E374" s="887"/>
      <c r="F374" s="887"/>
      <c r="G374" s="887"/>
      <c r="H374" s="887"/>
      <c r="I374" s="887"/>
      <c r="J374" s="887"/>
      <c r="K374" s="887"/>
      <c r="L374" s="887"/>
      <c r="M374" s="887"/>
      <c r="N374" s="887"/>
      <c r="O374" s="887"/>
      <c r="P374" s="887"/>
      <c r="Q374" s="893"/>
      <c r="R374" s="887"/>
      <c r="S374" s="887"/>
      <c r="T374" s="887"/>
      <c r="U374" s="887"/>
      <c r="V374" s="887"/>
      <c r="W374" s="887"/>
      <c r="X374" s="887"/>
      <c r="Y374" s="887"/>
      <c r="Z374" s="887"/>
      <c r="AA374" s="887"/>
      <c r="AB374" s="887"/>
      <c r="AC374" s="887"/>
      <c r="AD374" s="887"/>
      <c r="AE374" s="887"/>
      <c r="AF374" s="887"/>
      <c r="AG374" s="887"/>
      <c r="AH374" s="887"/>
      <c r="AI374" s="887"/>
      <c r="AJ374" s="887"/>
      <c r="AL374" s="887"/>
      <c r="AM374" s="887"/>
      <c r="AN374" s="887"/>
      <c r="AO374" s="887"/>
      <c r="AP374" s="887"/>
      <c r="AQ374" s="887"/>
      <c r="AR374" s="887"/>
      <c r="AS374" s="887"/>
      <c r="BT374" s="842"/>
      <c r="BV374" s="842"/>
      <c r="BW374" s="842"/>
      <c r="BX374" s="842"/>
      <c r="BZ374" s="842"/>
    </row>
    <row r="375" spans="5:78" ht="15.75" customHeight="1">
      <c r="E375" s="887"/>
      <c r="F375" s="887"/>
      <c r="G375" s="887"/>
      <c r="H375" s="887"/>
      <c r="I375" s="887"/>
      <c r="J375" s="887"/>
      <c r="K375" s="887"/>
      <c r="L375" s="887"/>
      <c r="M375" s="887"/>
      <c r="N375" s="887"/>
      <c r="O375" s="887"/>
      <c r="P375" s="887"/>
      <c r="Q375" s="893"/>
      <c r="R375" s="887"/>
      <c r="S375" s="887"/>
      <c r="T375" s="887"/>
      <c r="U375" s="887"/>
      <c r="V375" s="887"/>
      <c r="W375" s="887"/>
      <c r="X375" s="887"/>
      <c r="Y375" s="887"/>
      <c r="Z375" s="887"/>
      <c r="AA375" s="887"/>
      <c r="AB375" s="887"/>
      <c r="AC375" s="887"/>
      <c r="AD375" s="887"/>
      <c r="AE375" s="887"/>
      <c r="AF375" s="887"/>
      <c r="AG375" s="887"/>
      <c r="AH375" s="887"/>
      <c r="AI375" s="887"/>
      <c r="AJ375" s="887"/>
      <c r="AL375" s="887"/>
      <c r="AM375" s="887"/>
      <c r="AN375" s="887"/>
      <c r="AO375" s="887"/>
      <c r="AP375" s="887"/>
      <c r="AQ375" s="887"/>
      <c r="AR375" s="887"/>
      <c r="AS375" s="887"/>
      <c r="BT375" s="842"/>
      <c r="BV375" s="842"/>
      <c r="BW375" s="842"/>
      <c r="BX375" s="842"/>
      <c r="BZ375" s="842"/>
    </row>
    <row r="376" spans="5:78" ht="15.75" customHeight="1">
      <c r="E376" s="887"/>
      <c r="F376" s="887"/>
      <c r="G376" s="887"/>
      <c r="H376" s="887"/>
      <c r="I376" s="887"/>
      <c r="J376" s="887"/>
      <c r="K376" s="887"/>
      <c r="L376" s="887"/>
      <c r="M376" s="887"/>
      <c r="N376" s="887"/>
      <c r="O376" s="887"/>
      <c r="P376" s="887"/>
      <c r="Q376" s="893"/>
      <c r="R376" s="887"/>
      <c r="S376" s="887"/>
      <c r="T376" s="887"/>
      <c r="U376" s="887"/>
      <c r="V376" s="887"/>
      <c r="W376" s="887"/>
      <c r="X376" s="887"/>
      <c r="Y376" s="887"/>
      <c r="Z376" s="887"/>
      <c r="AA376" s="887"/>
      <c r="AB376" s="887"/>
      <c r="AC376" s="887"/>
      <c r="AD376" s="887"/>
      <c r="AE376" s="887"/>
      <c r="AF376" s="887"/>
      <c r="AG376" s="887"/>
      <c r="AH376" s="887"/>
      <c r="AI376" s="887"/>
      <c r="AJ376" s="887"/>
      <c r="AL376" s="887"/>
      <c r="AM376" s="887"/>
      <c r="AN376" s="887"/>
      <c r="AO376" s="887"/>
      <c r="AP376" s="887"/>
      <c r="AQ376" s="887"/>
      <c r="AR376" s="887"/>
      <c r="AS376" s="887"/>
      <c r="BT376" s="842"/>
      <c r="BV376" s="842"/>
      <c r="BW376" s="842"/>
      <c r="BX376" s="842"/>
      <c r="BZ376" s="842"/>
    </row>
    <row r="377" spans="5:78" ht="15.75" customHeight="1">
      <c r="E377" s="887"/>
      <c r="F377" s="887"/>
      <c r="G377" s="887"/>
      <c r="H377" s="887"/>
      <c r="I377" s="887"/>
      <c r="J377" s="887"/>
      <c r="K377" s="887"/>
      <c r="L377" s="887"/>
      <c r="M377" s="887"/>
      <c r="N377" s="887"/>
      <c r="O377" s="887"/>
      <c r="P377" s="887"/>
      <c r="Q377" s="893"/>
      <c r="R377" s="887"/>
      <c r="S377" s="887"/>
      <c r="T377" s="887"/>
      <c r="U377" s="887"/>
      <c r="V377" s="887"/>
      <c r="W377" s="887"/>
      <c r="X377" s="887"/>
      <c r="Y377" s="887"/>
      <c r="Z377" s="887"/>
      <c r="AA377" s="887"/>
      <c r="AB377" s="887"/>
      <c r="AC377" s="887"/>
      <c r="AD377" s="887"/>
      <c r="AE377" s="887"/>
      <c r="AF377" s="887"/>
      <c r="AG377" s="887"/>
      <c r="AH377" s="887"/>
      <c r="AI377" s="887"/>
      <c r="AJ377" s="887"/>
      <c r="AL377" s="887"/>
      <c r="AM377" s="887"/>
      <c r="AN377" s="887"/>
      <c r="AO377" s="887"/>
      <c r="AP377" s="887"/>
      <c r="AQ377" s="887"/>
      <c r="AR377" s="887"/>
      <c r="AS377" s="887"/>
      <c r="BT377" s="842"/>
      <c r="BV377" s="842"/>
      <c r="BW377" s="842"/>
      <c r="BX377" s="842"/>
      <c r="BZ377" s="842"/>
    </row>
    <row r="378" spans="5:78" ht="15.75" customHeight="1">
      <c r="E378" s="887"/>
      <c r="F378" s="887"/>
      <c r="G378" s="887"/>
      <c r="H378" s="887"/>
      <c r="I378" s="887"/>
      <c r="J378" s="887"/>
      <c r="K378" s="887"/>
      <c r="L378" s="887"/>
      <c r="M378" s="887"/>
      <c r="N378" s="887"/>
      <c r="O378" s="887"/>
      <c r="P378" s="887"/>
      <c r="Q378" s="893"/>
      <c r="R378" s="887"/>
      <c r="S378" s="887"/>
      <c r="T378" s="887"/>
      <c r="U378" s="887"/>
      <c r="V378" s="887"/>
      <c r="W378" s="887"/>
      <c r="X378" s="887"/>
      <c r="Y378" s="887"/>
      <c r="Z378" s="887"/>
      <c r="AA378" s="887"/>
      <c r="AB378" s="887"/>
      <c r="AC378" s="887"/>
      <c r="AD378" s="887"/>
      <c r="AE378" s="887"/>
      <c r="AF378" s="887"/>
      <c r="AG378" s="887"/>
      <c r="AH378" s="887"/>
      <c r="AI378" s="887"/>
      <c r="AJ378" s="887"/>
      <c r="AL378" s="887"/>
      <c r="AM378" s="887"/>
      <c r="AN378" s="887"/>
      <c r="AO378" s="887"/>
      <c r="AP378" s="887"/>
      <c r="AQ378" s="887"/>
      <c r="AR378" s="887"/>
      <c r="AS378" s="887"/>
      <c r="BT378" s="842"/>
      <c r="BV378" s="842"/>
      <c r="BW378" s="842"/>
      <c r="BX378" s="842"/>
      <c r="BZ378" s="842"/>
    </row>
    <row r="379" spans="5:78" ht="15.75" customHeight="1">
      <c r="E379" s="887"/>
      <c r="F379" s="887"/>
      <c r="G379" s="887"/>
      <c r="H379" s="887"/>
      <c r="I379" s="887"/>
      <c r="J379" s="887"/>
      <c r="K379" s="887"/>
      <c r="L379" s="887"/>
      <c r="M379" s="887"/>
      <c r="N379" s="887"/>
      <c r="O379" s="887"/>
      <c r="P379" s="887"/>
      <c r="Q379" s="893"/>
      <c r="R379" s="887"/>
      <c r="S379" s="887"/>
      <c r="T379" s="887"/>
      <c r="U379" s="887"/>
      <c r="V379" s="887"/>
      <c r="W379" s="887"/>
      <c r="X379" s="887"/>
      <c r="Y379" s="887"/>
      <c r="Z379" s="887"/>
      <c r="AA379" s="887"/>
      <c r="AB379" s="887"/>
      <c r="AC379" s="887"/>
      <c r="AD379" s="887"/>
      <c r="AE379" s="887"/>
      <c r="AF379" s="887"/>
      <c r="AG379" s="887"/>
      <c r="AH379" s="887"/>
      <c r="AI379" s="887"/>
      <c r="AJ379" s="887"/>
      <c r="AL379" s="887"/>
      <c r="AM379" s="887"/>
      <c r="AN379" s="887"/>
      <c r="AO379" s="887"/>
      <c r="AP379" s="887"/>
      <c r="AQ379" s="887"/>
      <c r="AR379" s="887"/>
      <c r="AS379" s="887"/>
      <c r="BT379" s="842"/>
      <c r="BV379" s="842"/>
      <c r="BW379" s="842"/>
      <c r="BX379" s="842"/>
      <c r="BZ379" s="842"/>
    </row>
    <row r="380" spans="5:78" ht="15.75" customHeight="1">
      <c r="E380" s="887"/>
      <c r="F380" s="887"/>
      <c r="G380" s="887"/>
      <c r="H380" s="887"/>
      <c r="I380" s="887"/>
      <c r="J380" s="887"/>
      <c r="K380" s="887"/>
      <c r="L380" s="887"/>
      <c r="M380" s="887"/>
      <c r="N380" s="887"/>
      <c r="O380" s="887"/>
      <c r="P380" s="887"/>
      <c r="Q380" s="893"/>
      <c r="R380" s="887"/>
      <c r="S380" s="887"/>
      <c r="T380" s="887"/>
      <c r="U380" s="887"/>
      <c r="V380" s="887"/>
      <c r="W380" s="887"/>
      <c r="X380" s="887"/>
      <c r="Y380" s="887"/>
      <c r="Z380" s="887"/>
      <c r="AA380" s="887"/>
      <c r="AB380" s="887"/>
      <c r="AC380" s="887"/>
      <c r="AD380" s="887"/>
      <c r="AE380" s="887"/>
      <c r="AF380" s="887"/>
      <c r="AG380" s="887"/>
      <c r="AH380" s="887"/>
      <c r="AI380" s="887"/>
      <c r="AJ380" s="887"/>
      <c r="AL380" s="887"/>
      <c r="AM380" s="887"/>
      <c r="AN380" s="887"/>
      <c r="AO380" s="887"/>
      <c r="AP380" s="887"/>
      <c r="AQ380" s="887"/>
      <c r="AR380" s="887"/>
      <c r="AS380" s="887"/>
      <c r="BT380" s="842"/>
      <c r="BV380" s="842"/>
      <c r="BW380" s="842"/>
      <c r="BX380" s="842"/>
      <c r="BZ380" s="842"/>
    </row>
    <row r="381" spans="5:78" ht="15.75" customHeight="1">
      <c r="E381" s="887"/>
      <c r="F381" s="887"/>
      <c r="G381" s="887"/>
      <c r="H381" s="887"/>
      <c r="I381" s="887"/>
      <c r="J381" s="887"/>
      <c r="K381" s="887"/>
      <c r="L381" s="887"/>
      <c r="M381" s="887"/>
      <c r="N381" s="887"/>
      <c r="O381" s="887"/>
      <c r="P381" s="887"/>
      <c r="Q381" s="893"/>
      <c r="R381" s="887"/>
      <c r="S381" s="887"/>
      <c r="T381" s="887"/>
      <c r="U381" s="887"/>
      <c r="V381" s="887"/>
      <c r="W381" s="887"/>
      <c r="X381" s="887"/>
      <c r="Y381" s="887"/>
      <c r="Z381" s="887"/>
      <c r="AA381" s="887"/>
      <c r="AB381" s="887"/>
      <c r="AC381" s="887"/>
      <c r="AD381" s="887"/>
      <c r="AE381" s="887"/>
      <c r="AF381" s="887"/>
      <c r="AG381" s="887"/>
      <c r="AH381" s="887"/>
      <c r="AI381" s="887"/>
      <c r="AJ381" s="887"/>
      <c r="AL381" s="887"/>
      <c r="AM381" s="887"/>
      <c r="AN381" s="887"/>
      <c r="AO381" s="887"/>
      <c r="AP381" s="887"/>
      <c r="AQ381" s="887"/>
      <c r="AR381" s="887"/>
      <c r="AS381" s="887"/>
      <c r="BT381" s="842"/>
      <c r="BV381" s="842"/>
      <c r="BW381" s="842"/>
      <c r="BX381" s="842"/>
      <c r="BZ381" s="842"/>
    </row>
    <row r="382" spans="5:78" ht="15.75" customHeight="1">
      <c r="Q382" s="962"/>
      <c r="AB382" s="842"/>
      <c r="AC382" s="842"/>
      <c r="AD382" s="842"/>
      <c r="AE382" s="842"/>
      <c r="AF382" s="842"/>
      <c r="AG382" s="842"/>
      <c r="AH382" s="842"/>
      <c r="AI382" s="842"/>
      <c r="AJ382" s="842"/>
      <c r="AL382" s="842"/>
      <c r="AM382" s="842"/>
      <c r="AN382" s="842"/>
      <c r="AO382" s="842"/>
      <c r="AP382" s="842"/>
      <c r="AQ382" s="842"/>
      <c r="AR382" s="842"/>
      <c r="AS382" s="842"/>
      <c r="BT382" s="842"/>
      <c r="BV382" s="842"/>
      <c r="BW382" s="842"/>
      <c r="BX382" s="842"/>
      <c r="BZ382" s="842"/>
    </row>
    <row r="383" spans="5:78" ht="15.75" customHeight="1">
      <c r="Q383" s="962"/>
      <c r="AB383" s="842"/>
      <c r="AC383" s="842"/>
      <c r="AD383" s="842"/>
      <c r="AE383" s="842"/>
      <c r="AF383" s="842"/>
      <c r="AG383" s="842"/>
      <c r="AH383" s="842"/>
      <c r="AI383" s="842"/>
      <c r="AJ383" s="842"/>
      <c r="AL383" s="842"/>
      <c r="AM383" s="842"/>
      <c r="AN383" s="842"/>
      <c r="AO383" s="842"/>
      <c r="AP383" s="842"/>
      <c r="AQ383" s="842"/>
      <c r="AR383" s="842"/>
      <c r="AS383" s="842"/>
      <c r="BT383" s="842"/>
      <c r="BV383" s="842"/>
      <c r="BW383" s="842"/>
      <c r="BX383" s="842"/>
      <c r="BZ383" s="842"/>
    </row>
    <row r="384" spans="5:78" ht="15.75" customHeight="1">
      <c r="Q384" s="962"/>
      <c r="AB384" s="842"/>
      <c r="AC384" s="842"/>
      <c r="AD384" s="842"/>
      <c r="AE384" s="842"/>
      <c r="AF384" s="842"/>
      <c r="AG384" s="842"/>
      <c r="AH384" s="842"/>
      <c r="AI384" s="842"/>
      <c r="AJ384" s="842"/>
      <c r="AL384" s="842"/>
      <c r="AM384" s="842"/>
      <c r="AN384" s="842"/>
      <c r="AO384" s="842"/>
      <c r="AP384" s="842"/>
      <c r="AQ384" s="842"/>
      <c r="AR384" s="842"/>
      <c r="AS384" s="842"/>
      <c r="BT384" s="842"/>
      <c r="BV384" s="842"/>
      <c r="BW384" s="842"/>
      <c r="BX384" s="842"/>
      <c r="BZ384" s="842"/>
    </row>
    <row r="385" spans="17:78" ht="15.75" customHeight="1">
      <c r="Q385" s="962"/>
      <c r="AB385" s="842"/>
      <c r="AC385" s="842"/>
      <c r="AD385" s="842"/>
      <c r="AE385" s="842"/>
      <c r="AF385" s="842"/>
      <c r="AG385" s="842"/>
      <c r="AH385" s="842"/>
      <c r="AI385" s="842"/>
      <c r="AJ385" s="842"/>
      <c r="AL385" s="842"/>
      <c r="AM385" s="842"/>
      <c r="AN385" s="842"/>
      <c r="AO385" s="842"/>
      <c r="AP385" s="842"/>
      <c r="AQ385" s="842"/>
      <c r="AR385" s="842"/>
      <c r="AS385" s="842"/>
      <c r="BT385" s="842"/>
      <c r="BV385" s="842"/>
      <c r="BW385" s="842"/>
      <c r="BX385" s="842"/>
      <c r="BZ385" s="842"/>
    </row>
    <row r="386" spans="17:78" ht="15.75" customHeight="1">
      <c r="Q386" s="962"/>
      <c r="AB386" s="842"/>
      <c r="AC386" s="842"/>
      <c r="AD386" s="842"/>
      <c r="AE386" s="842"/>
      <c r="AF386" s="842"/>
      <c r="AG386" s="842"/>
      <c r="AH386" s="842"/>
      <c r="AI386" s="842"/>
      <c r="AJ386" s="842"/>
      <c r="AL386" s="842"/>
      <c r="AM386" s="842"/>
      <c r="AN386" s="842"/>
      <c r="AO386" s="842"/>
      <c r="AP386" s="842"/>
      <c r="AQ386" s="842"/>
      <c r="AR386" s="842"/>
      <c r="AS386" s="842"/>
      <c r="BT386" s="842"/>
      <c r="BV386" s="842"/>
      <c r="BW386" s="842"/>
      <c r="BX386" s="842"/>
      <c r="BZ386" s="842"/>
    </row>
    <row r="387" spans="17:78" ht="15.75" customHeight="1">
      <c r="Q387" s="962"/>
      <c r="AB387" s="842"/>
      <c r="AC387" s="842"/>
      <c r="AD387" s="842"/>
      <c r="AE387" s="842"/>
      <c r="AF387" s="842"/>
      <c r="AG387" s="842"/>
      <c r="AH387" s="842"/>
      <c r="AI387" s="842"/>
      <c r="AJ387" s="842"/>
      <c r="AL387" s="842"/>
      <c r="AM387" s="842"/>
      <c r="AN387" s="842"/>
      <c r="AO387" s="842"/>
      <c r="AP387" s="842"/>
      <c r="AQ387" s="842"/>
      <c r="AR387" s="842"/>
      <c r="AS387" s="842"/>
      <c r="BT387" s="842"/>
      <c r="BV387" s="842"/>
      <c r="BW387" s="842"/>
      <c r="BX387" s="842"/>
      <c r="BZ387" s="842"/>
    </row>
    <row r="388" spans="17:78" ht="15.75" customHeight="1">
      <c r="Q388" s="962"/>
      <c r="AB388" s="842"/>
      <c r="AC388" s="842"/>
      <c r="AD388" s="842"/>
      <c r="AE388" s="842"/>
      <c r="AF388" s="842"/>
      <c r="AG388" s="842"/>
      <c r="AH388" s="842"/>
      <c r="AI388" s="842"/>
      <c r="AJ388" s="842"/>
      <c r="AL388" s="842"/>
      <c r="AM388" s="842"/>
      <c r="AN388" s="842"/>
      <c r="AO388" s="842"/>
      <c r="AP388" s="842"/>
      <c r="AQ388" s="842"/>
      <c r="AR388" s="842"/>
      <c r="AS388" s="842"/>
      <c r="BT388" s="842"/>
      <c r="BV388" s="842"/>
      <c r="BW388" s="842"/>
      <c r="BX388" s="842"/>
      <c r="BZ388" s="842"/>
    </row>
    <row r="389" spans="17:78" ht="15.75" customHeight="1">
      <c r="Q389" s="962"/>
      <c r="AB389" s="842"/>
      <c r="AC389" s="842"/>
      <c r="AD389" s="842"/>
      <c r="AE389" s="842"/>
      <c r="AF389" s="842"/>
      <c r="AG389" s="842"/>
      <c r="AH389" s="842"/>
      <c r="AI389" s="842"/>
      <c r="AJ389" s="842"/>
      <c r="AL389" s="842"/>
      <c r="AM389" s="842"/>
      <c r="AN389" s="842"/>
      <c r="AO389" s="842"/>
      <c r="AP389" s="842"/>
      <c r="AQ389" s="842"/>
      <c r="AR389" s="842"/>
      <c r="AS389" s="842"/>
      <c r="BT389" s="842"/>
      <c r="BV389" s="842"/>
      <c r="BW389" s="842"/>
      <c r="BX389" s="842"/>
      <c r="BZ389" s="842"/>
    </row>
    <row r="390" spans="17:78" ht="15.75" customHeight="1">
      <c r="Q390" s="962"/>
      <c r="AB390" s="842"/>
      <c r="AC390" s="842"/>
      <c r="AD390" s="842"/>
      <c r="AE390" s="842"/>
      <c r="AF390" s="842"/>
      <c r="AG390" s="842"/>
      <c r="AH390" s="842"/>
      <c r="AI390" s="842"/>
      <c r="AJ390" s="842"/>
      <c r="AL390" s="842"/>
      <c r="AM390" s="842"/>
      <c r="AN390" s="842"/>
      <c r="AO390" s="842"/>
      <c r="AP390" s="842"/>
      <c r="AQ390" s="842"/>
      <c r="AR390" s="842"/>
      <c r="AS390" s="842"/>
      <c r="BT390" s="842"/>
      <c r="BV390" s="842"/>
      <c r="BW390" s="842"/>
      <c r="BX390" s="842"/>
      <c r="BZ390" s="842"/>
    </row>
    <row r="391" spans="17:78" ht="15.75" customHeight="1">
      <c r="Q391" s="962"/>
      <c r="AB391" s="842"/>
      <c r="AC391" s="842"/>
      <c r="AD391" s="842"/>
      <c r="AE391" s="842"/>
      <c r="AF391" s="842"/>
      <c r="AG391" s="842"/>
      <c r="AH391" s="842"/>
      <c r="AI391" s="842"/>
      <c r="AJ391" s="842"/>
      <c r="AL391" s="842"/>
      <c r="AM391" s="842"/>
      <c r="AN391" s="842"/>
      <c r="AO391" s="842"/>
      <c r="AP391" s="842"/>
      <c r="AQ391" s="842"/>
      <c r="AR391" s="842"/>
      <c r="AS391" s="842"/>
      <c r="BT391" s="842"/>
      <c r="BV391" s="842"/>
      <c r="BW391" s="842"/>
      <c r="BX391" s="842"/>
      <c r="BZ391" s="842"/>
    </row>
    <row r="392" spans="17:78" ht="15.75" customHeight="1">
      <c r="Q392" s="962"/>
      <c r="AB392" s="842"/>
      <c r="AC392" s="842"/>
      <c r="AD392" s="842"/>
      <c r="AE392" s="842"/>
      <c r="AF392" s="842"/>
      <c r="AG392" s="842"/>
      <c r="AH392" s="842"/>
      <c r="AI392" s="842"/>
      <c r="AJ392" s="842"/>
      <c r="AL392" s="842"/>
      <c r="AM392" s="842"/>
      <c r="AN392" s="842"/>
      <c r="AO392" s="842"/>
      <c r="AP392" s="842"/>
      <c r="AQ392" s="842"/>
      <c r="AR392" s="842"/>
      <c r="AS392" s="842"/>
      <c r="BT392" s="842"/>
      <c r="BV392" s="842"/>
      <c r="BW392" s="842"/>
      <c r="BX392" s="842"/>
      <c r="BZ392" s="842"/>
    </row>
  </sheetData>
  <sheetProtection algorithmName="SHA-512" hashValue="GFsBFfbh3esdtE/6IdO8DPQCmErvqa2aIs9XDdovoKaTbe0nGoQMToOS6g/jyWWFgSwwpI82f0yg8V2vAzeJ6g==" saltValue="+sQDgcyddyUOdAmWc8kDKA==" spinCount="100000" sheet="1" objects="1" scenarios="1"/>
  <mergeCells count="12">
    <mergeCell ref="AL15:AY15"/>
    <mergeCell ref="BY15:BZ15"/>
    <mergeCell ref="E1:E2"/>
    <mergeCell ref="F1:H2"/>
    <mergeCell ref="E9:E10"/>
    <mergeCell ref="F9:F10"/>
    <mergeCell ref="G9:G10"/>
    <mergeCell ref="L12:AE12"/>
    <mergeCell ref="E5:E6"/>
    <mergeCell ref="H5:H6"/>
    <mergeCell ref="F5:F6"/>
    <mergeCell ref="G5:G6"/>
  </mergeCells>
  <phoneticPr fontId="77" type="noConversion"/>
  <conditionalFormatting sqref="G18:G57 G59:G60">
    <cfRule type="cellIs" dxfId="1" priority="1" operator="notEqual">
      <formula>0</formula>
    </cfRule>
  </conditionalFormatting>
  <conditionalFormatting sqref="G62:G196">
    <cfRule type="cellIs" dxfId="0" priority="2" operator="notEqual">
      <formula>0</formula>
    </cfRule>
  </conditionalFormatting>
  <dataValidations count="1">
    <dataValidation type="list" allowBlank="1" showErrorMessage="1" sqref="G245 G16" xr:uid="{00000000-0002-0000-0F00-000000000000}">
      <formula1>"0,1,2,3,4,5,6,7,8,9,10,11,12,13,14,15,16,17,18,19,20,21,22,23,24,25,26,27,28,29,30"</formula1>
      <formula2>0</formula2>
    </dataValidation>
  </dataValidations>
  <hyperlinks>
    <hyperlink ref="E69" r:id="rId1" location="/48-couleur-black" xr:uid="{00000000-0004-0000-0F00-000000000000}"/>
    <hyperlink ref="E70" r:id="rId2" location="/48-couleur-black" xr:uid="{00000000-0004-0000-0F00-000001000000}"/>
    <hyperlink ref="E71" r:id="rId3" location="/48-couleur-black" xr:uid="{00000000-0004-0000-0F00-000002000000}"/>
    <hyperlink ref="E72" r:id="rId4" location="/48-couleur-black" xr:uid="{00000000-0004-0000-0F00-000003000000}"/>
    <hyperlink ref="E73" r:id="rId5" location="/48-couleur-black" xr:uid="{00000000-0004-0000-0F00-000004000000}"/>
    <hyperlink ref="E74" r:id="rId6" location="/48-couleur-black" xr:uid="{00000000-0004-0000-0F00-000005000000}"/>
    <hyperlink ref="E75" r:id="rId7" location="/48-couleur-black" xr:uid="{00000000-0004-0000-0F00-000006000000}"/>
    <hyperlink ref="E76" r:id="rId8" location="/48-couleur-black" xr:uid="{00000000-0004-0000-0F00-000007000000}"/>
    <hyperlink ref="E77" r:id="rId9" location="/48-couleur-black" xr:uid="{00000000-0004-0000-0F00-000008000000}"/>
    <hyperlink ref="E78" r:id="rId10" location="/48-couleur-black" xr:uid="{00000000-0004-0000-0F00-000009000000}"/>
    <hyperlink ref="E81" r:id="rId11" location="/48-couleur-black" xr:uid="{00000000-0004-0000-0F00-00000A000000}"/>
    <hyperlink ref="E82" r:id="rId12" location="/48-couleur-black" xr:uid="{00000000-0004-0000-0F00-00000B000000}"/>
    <hyperlink ref="E83" r:id="rId13" location="/48-couleur-black" xr:uid="{00000000-0004-0000-0F00-00000C000000}"/>
    <hyperlink ref="E84" r:id="rId14" location="/48-couleur-black" xr:uid="{00000000-0004-0000-0F00-00000D000000}"/>
    <hyperlink ref="E85" r:id="rId15" location="/48-couleur-black" xr:uid="{00000000-0004-0000-0F00-00000E000000}"/>
    <hyperlink ref="E80" r:id="rId16" location="/48-couleur-black" xr:uid="{00000000-0004-0000-0F00-00000F000000}"/>
    <hyperlink ref="E79" r:id="rId17" location="/48-couleur-black" xr:uid="{00000000-0004-0000-0F00-000010000000}"/>
    <hyperlink ref="E86" r:id="rId18" location="/48-couleur-black" xr:uid="{00000000-0004-0000-0F00-000011000000}"/>
    <hyperlink ref="E87" r:id="rId19" location="/48-couleur-black" xr:uid="{00000000-0004-0000-0F00-000012000000}"/>
    <hyperlink ref="E88" r:id="rId20" location="/48-couleur-black" xr:uid="{00000000-0004-0000-0F00-000013000000}"/>
    <hyperlink ref="E89" r:id="rId21" location="/48-couleur-black" xr:uid="{00000000-0004-0000-0F00-000014000000}"/>
    <hyperlink ref="E90" r:id="rId22" location="/48-couleur-black" xr:uid="{00000000-0004-0000-0F00-000015000000}"/>
    <hyperlink ref="E91" r:id="rId23" location="/48-couleur-black" xr:uid="{00000000-0004-0000-0F00-000016000000}"/>
    <hyperlink ref="E92" r:id="rId24" location="/48-couleur-black" xr:uid="{00000000-0004-0000-0F00-000017000000}"/>
    <hyperlink ref="E93" r:id="rId25" location="/45-couleur-blue" xr:uid="{00000000-0004-0000-0F00-000018000000}"/>
    <hyperlink ref="E94" r:id="rId26" location="/48-couleur-black" xr:uid="{00000000-0004-0000-0F00-000019000000}"/>
    <hyperlink ref="E95" r:id="rId27" location="/48-couleur-black" xr:uid="{00000000-0004-0000-0F00-00001A000000}"/>
    <hyperlink ref="E96" r:id="rId28" location="/48-couleur-black" xr:uid="{00000000-0004-0000-0F00-00001B000000}"/>
    <hyperlink ref="E97" r:id="rId29" location="/48-couleur-black" xr:uid="{00000000-0004-0000-0F00-00001C000000}"/>
    <hyperlink ref="E98" r:id="rId30" location="/48-couleur-black" xr:uid="{00000000-0004-0000-0F00-00001D000000}"/>
    <hyperlink ref="E99" r:id="rId31" location="/48-couleur-black" xr:uid="{00000000-0004-0000-0F00-00001E000000}"/>
    <hyperlink ref="E100" r:id="rId32" location="/48-couleur-black" xr:uid="{00000000-0004-0000-0F00-00001F000000}"/>
    <hyperlink ref="E101" r:id="rId33" location="/48-couleur-black" xr:uid="{00000000-0004-0000-0F00-000020000000}"/>
    <hyperlink ref="E102" r:id="rId34" location="/48-couleur-black" xr:uid="{00000000-0004-0000-0F00-000021000000}"/>
    <hyperlink ref="E103" r:id="rId35" xr:uid="{00000000-0004-0000-0F00-000022000000}"/>
    <hyperlink ref="E104" r:id="rId36" location="/48-couleur-black" xr:uid="{00000000-0004-0000-0F00-000023000000}"/>
    <hyperlink ref="E105" r:id="rId37" location="/48-couleur-black" xr:uid="{00000000-0004-0000-0F00-000024000000}"/>
    <hyperlink ref="E106" r:id="rId38" location="/48-couleur-black" xr:uid="{00000000-0004-0000-0F00-000025000000}"/>
    <hyperlink ref="E107" r:id="rId39" location="/48-couleur-black" xr:uid="{00000000-0004-0000-0F00-000026000000}"/>
    <hyperlink ref="E108" r:id="rId40" location="/48-couleur-black" xr:uid="{00000000-0004-0000-0F00-000027000000}"/>
    <hyperlink ref="E109" r:id="rId41" location="/48-couleur-black" xr:uid="{00000000-0004-0000-0F00-000028000000}"/>
    <hyperlink ref="E110" r:id="rId42" location="/48-couleur-black" xr:uid="{00000000-0004-0000-0F00-000029000000}"/>
    <hyperlink ref="E130" r:id="rId43" location="/48-couleur-black" xr:uid="{00000000-0004-0000-0F00-00002A000000}"/>
    <hyperlink ref="E131" r:id="rId44" location="/48-couleur-black" xr:uid="{00000000-0004-0000-0F00-00002B000000}"/>
    <hyperlink ref="E132" r:id="rId45" xr:uid="{00000000-0004-0000-0F00-00002C000000}"/>
    <hyperlink ref="E133" r:id="rId46" xr:uid="{00000000-0004-0000-0F00-00002D000000}"/>
    <hyperlink ref="E134" r:id="rId47" location="/48-couleur-black" xr:uid="{00000000-0004-0000-0F00-00002E000000}"/>
    <hyperlink ref="E135" r:id="rId48" location="/48-couleur-black" xr:uid="{00000000-0004-0000-0F00-00002F000000}"/>
    <hyperlink ref="E136" r:id="rId49" xr:uid="{00000000-0004-0000-0F00-000030000000}"/>
    <hyperlink ref="E137" r:id="rId50" location="/48-couleur-black" xr:uid="{00000000-0004-0000-0F00-000031000000}"/>
    <hyperlink ref="E138" r:id="rId51" location="/48-couleur-black" xr:uid="{00000000-0004-0000-0F00-000032000000}"/>
    <hyperlink ref="E139" r:id="rId52" location="/48-couleur-black" xr:uid="{00000000-0004-0000-0F00-000033000000}"/>
    <hyperlink ref="E140" r:id="rId53" location="/48-couleur-black" xr:uid="{00000000-0004-0000-0F00-000034000000}"/>
    <hyperlink ref="E141" r:id="rId54" location="/48-couleur-black" xr:uid="{00000000-0004-0000-0F00-000035000000}"/>
    <hyperlink ref="E142" r:id="rId55" location="/48-couleur-black" xr:uid="{00000000-0004-0000-0F00-000036000000}"/>
    <hyperlink ref="E143" r:id="rId56" location="/48-couleur-black" xr:uid="{00000000-0004-0000-0F00-000037000000}"/>
    <hyperlink ref="E144" r:id="rId57" location="/48-couleur-black" xr:uid="{00000000-0004-0000-0F00-000038000000}"/>
    <hyperlink ref="E146" r:id="rId58" location="/48-couleur-black" xr:uid="{00000000-0004-0000-0F00-000039000000}"/>
    <hyperlink ref="E147" r:id="rId59" location="/48-couleur-black" xr:uid="{00000000-0004-0000-0F00-00003A000000}"/>
    <hyperlink ref="E148" r:id="rId60" location="/48-couleur-black" xr:uid="{00000000-0004-0000-0F00-00003B000000}"/>
    <hyperlink ref="E149" r:id="rId61" location="/48-couleur-black" xr:uid="{00000000-0004-0000-0F00-00003C000000}"/>
    <hyperlink ref="E150" r:id="rId62" location="/48-couleur-black" display="Legend Scales Classic" xr:uid="{00000000-0004-0000-0F00-00003D000000}"/>
    <hyperlink ref="E152" r:id="rId63" location="/48-couleur-black" xr:uid="{00000000-0004-0000-0F00-00003E000000}"/>
    <hyperlink ref="E153" r:id="rId64" location="/48-couleur-black" xr:uid="{00000000-0004-0000-0F00-00003F000000}"/>
    <hyperlink ref="E154" r:id="rId65" location="/48-couleur-black" xr:uid="{00000000-0004-0000-0F00-000040000000}"/>
    <hyperlink ref="E155" r:id="rId66" location="/48-couleur-black" xr:uid="{00000000-0004-0000-0F00-000041000000}"/>
    <hyperlink ref="E156" r:id="rId67" location="/48-couleur-black" xr:uid="{00000000-0004-0000-0F00-000042000000}"/>
    <hyperlink ref="E157" r:id="rId68" location="/48-couleur-black" xr:uid="{00000000-0004-0000-0F00-000043000000}"/>
    <hyperlink ref="E158" r:id="rId69" location="/48-couleur-black" xr:uid="{00000000-0004-0000-0F00-000044000000}"/>
    <hyperlink ref="E159" r:id="rId70" location="/48-couleur-black" xr:uid="{00000000-0004-0000-0F00-000045000000}"/>
    <hyperlink ref="E160" r:id="rId71" location="/48-couleur-black" xr:uid="{00000000-0004-0000-0F00-000046000000}"/>
    <hyperlink ref="E161" r:id="rId72" location="/48-couleur-black" xr:uid="{00000000-0004-0000-0F00-000047000000}"/>
    <hyperlink ref="E162" r:id="rId73" location="/48-couleur-black" xr:uid="{00000000-0004-0000-0F00-000048000000}"/>
    <hyperlink ref="E163" r:id="rId74" location="/48-couleur-black" xr:uid="{00000000-0004-0000-0F00-000049000000}"/>
    <hyperlink ref="E164" r:id="rId75" xr:uid="{00000000-0004-0000-0F00-00004A000000}"/>
    <hyperlink ref="E165" r:id="rId76" location="/48-couleur-black" xr:uid="{00000000-0004-0000-0F00-00004B000000}"/>
    <hyperlink ref="E166" r:id="rId77" location="/48-couleur-black" xr:uid="{00000000-0004-0000-0F00-00004C000000}"/>
    <hyperlink ref="E167" r:id="rId78" location="/48-couleur-black" xr:uid="{00000000-0004-0000-0F00-00004D000000}"/>
    <hyperlink ref="E168" r:id="rId79" location="/48-couleur-black" xr:uid="{00000000-0004-0000-0F00-00004E000000}"/>
    <hyperlink ref="E169" r:id="rId80" location="/48-couleur-black" xr:uid="{00000000-0004-0000-0F00-00004F000000}"/>
    <hyperlink ref="E170" r:id="rId81" location="/48-couleur-black" xr:uid="{00000000-0004-0000-0F00-000050000000}"/>
    <hyperlink ref="E171" r:id="rId82" location="/48-couleur-black" xr:uid="{00000000-0004-0000-0F00-000051000000}"/>
    <hyperlink ref="E172" r:id="rId83" location="/48-couleur-black" xr:uid="{00000000-0004-0000-0F00-000052000000}"/>
    <hyperlink ref="E173" r:id="rId84" location="/48-couleur-black" xr:uid="{00000000-0004-0000-0F00-000053000000}"/>
    <hyperlink ref="E174" r:id="rId85" location="/48-couleur-black" xr:uid="{00000000-0004-0000-0F00-000054000000}"/>
    <hyperlink ref="E175" r:id="rId86" location="/48-couleur-black" xr:uid="{00000000-0004-0000-0F00-000055000000}"/>
    <hyperlink ref="E176" r:id="rId87" location="/48-couleur-black" xr:uid="{00000000-0004-0000-0F00-000056000000}"/>
    <hyperlink ref="E177" r:id="rId88" location="/48-couleur-black" xr:uid="{00000000-0004-0000-0F00-000057000000}"/>
    <hyperlink ref="E178" r:id="rId89" location="/48-couleur-black" xr:uid="{00000000-0004-0000-0F00-000058000000}"/>
    <hyperlink ref="E179" r:id="rId90" location="/48-couleur-black" xr:uid="{00000000-0004-0000-0F00-000059000000}"/>
    <hyperlink ref="E180" r:id="rId91" location="/48-couleur-black" xr:uid="{00000000-0004-0000-0F00-00005A000000}"/>
    <hyperlink ref="E181" r:id="rId92" location="/48-couleur-black" xr:uid="{00000000-0004-0000-0F00-00005B000000}"/>
    <hyperlink ref="E182" r:id="rId93" location="/48-couleur-black" xr:uid="{00000000-0004-0000-0F00-00005C000000}"/>
    <hyperlink ref="E183" r:id="rId94" location="/48-couleur-black" xr:uid="{00000000-0004-0000-0F00-00005D000000}"/>
    <hyperlink ref="E184" r:id="rId95" location="/48-couleur-black" xr:uid="{00000000-0004-0000-0F00-00005E000000}"/>
    <hyperlink ref="E185" r:id="rId96" location="/48-couleur-black" xr:uid="{00000000-0004-0000-0F00-00005F000000}"/>
    <hyperlink ref="E186" r:id="rId97" location="/48-couleur-black" xr:uid="{00000000-0004-0000-0F00-000060000000}"/>
    <hyperlink ref="E187" r:id="rId98" location="/48-couleur-black" xr:uid="{00000000-0004-0000-0F00-000061000000}"/>
    <hyperlink ref="E188" r:id="rId99" location="/48-couleur-black" xr:uid="{00000000-0004-0000-0F00-000062000000}"/>
    <hyperlink ref="E190" r:id="rId100" location="/48-couleur-black" xr:uid="{00000000-0004-0000-0F00-000063000000}"/>
    <hyperlink ref="E191" r:id="rId101" location="/48-couleur-black" xr:uid="{00000000-0004-0000-0F00-000064000000}"/>
    <hyperlink ref="E192" r:id="rId102" location="/48-couleur-black" xr:uid="{00000000-0004-0000-0F00-000065000000}"/>
    <hyperlink ref="E193" r:id="rId103" location="/48-couleur-black" xr:uid="{00000000-0004-0000-0F00-000066000000}"/>
    <hyperlink ref="E194" r:id="rId104" location="/48-couleur-black" xr:uid="{00000000-0004-0000-0F00-000067000000}"/>
    <hyperlink ref="E195" r:id="rId105" location="/48-couleur-black" xr:uid="{00000000-0004-0000-0F00-000068000000}"/>
    <hyperlink ref="E196" r:id="rId106" location="/45-couleur-blue" xr:uid="{00000000-0004-0000-0F00-000069000000}"/>
    <hyperlink ref="E111" r:id="rId107" location="/48-couleur-black" xr:uid="{00000000-0004-0000-0F00-00006A000000}"/>
    <hyperlink ref="E112" r:id="rId108" location="/48-couleur-black" xr:uid="{00000000-0004-0000-0F00-00006B000000}"/>
    <hyperlink ref="E113" r:id="rId109" location="/48-couleur-black" xr:uid="{00000000-0004-0000-0F00-00006C000000}"/>
    <hyperlink ref="E114" r:id="rId110" location="/48-couleur-black" xr:uid="{00000000-0004-0000-0F00-00006D000000}"/>
    <hyperlink ref="E115" r:id="rId111" location="/48-couleur-black" xr:uid="{00000000-0004-0000-0F00-00006E000000}"/>
    <hyperlink ref="E116" r:id="rId112" location="/48-couleur-black" xr:uid="{00000000-0004-0000-0F00-00006F000000}"/>
    <hyperlink ref="E123" r:id="rId113" location="/48-couleur-black" xr:uid="{00000000-0004-0000-0F00-000070000000}"/>
    <hyperlink ref="E124" r:id="rId114" location="/48-couleur-black" xr:uid="{00000000-0004-0000-0F00-000071000000}"/>
    <hyperlink ref="E125" r:id="rId115" location="/48-couleur-black" xr:uid="{00000000-0004-0000-0F00-000072000000}"/>
    <hyperlink ref="E126" r:id="rId116" location="/48-couleur-black" xr:uid="{00000000-0004-0000-0F00-000073000000}"/>
    <hyperlink ref="E127" r:id="rId117" location="/48-couleur-black" xr:uid="{00000000-0004-0000-0F00-000074000000}"/>
    <hyperlink ref="E128" r:id="rId118" location="/48-couleur-black" xr:uid="{00000000-0004-0000-0F00-000075000000}"/>
    <hyperlink ref="E236" r:id="rId119" location="/48-couleur-black" xr:uid="{00000000-0004-0000-0F00-000076000000}"/>
    <hyperlink ref="E235" r:id="rId120" location="/48-couleur-black" xr:uid="{00000000-0004-0000-0F00-000077000000}"/>
    <hyperlink ref="E234" r:id="rId121" location="/48-couleur-black" xr:uid="{00000000-0004-0000-0F00-000078000000}"/>
    <hyperlink ref="E233" r:id="rId122" location="/48-couleur-black" xr:uid="{00000000-0004-0000-0F00-000079000000}"/>
    <hyperlink ref="E232" r:id="rId123" location="/48-couleur-black" xr:uid="{00000000-0004-0000-0F00-00007A000000}"/>
    <hyperlink ref="E231" r:id="rId124" location="/48-couleur-black" xr:uid="{00000000-0004-0000-0F00-00007B000000}"/>
    <hyperlink ref="E230" r:id="rId125" location="/48-couleur-black" xr:uid="{00000000-0004-0000-0F00-00007C000000}"/>
    <hyperlink ref="E229" r:id="rId126" location="/48-couleur-black" xr:uid="{00000000-0004-0000-0F00-00007D000000}"/>
    <hyperlink ref="E228" r:id="rId127" location="/48-couleur-black" xr:uid="{00000000-0004-0000-0F00-00007E000000}"/>
    <hyperlink ref="E227" r:id="rId128" location="/48-couleur-black" xr:uid="{00000000-0004-0000-0F00-00007F000000}"/>
    <hyperlink ref="E226" r:id="rId129" location="/48-couleur-black" xr:uid="{00000000-0004-0000-0F00-000080000000}"/>
    <hyperlink ref="E225" r:id="rId130" location="/48-couleur-black" xr:uid="{00000000-0004-0000-0F00-000081000000}"/>
    <hyperlink ref="E224" r:id="rId131" location="/48-couleur-black" xr:uid="{00000000-0004-0000-0F00-000082000000}"/>
    <hyperlink ref="E223" r:id="rId132" location="/48-couleur-black" xr:uid="{00000000-0004-0000-0F00-000083000000}"/>
    <hyperlink ref="E222" r:id="rId133" location="/48-couleur-black" xr:uid="{00000000-0004-0000-0F00-000084000000}"/>
    <hyperlink ref="E221" r:id="rId134" location="/48-couleur-black" xr:uid="{00000000-0004-0000-0F00-000085000000}"/>
    <hyperlink ref="E220" r:id="rId135" location="/48-couleur-black" xr:uid="{00000000-0004-0000-0F00-000086000000}"/>
    <hyperlink ref="E219" r:id="rId136" location="/48-couleur-black" xr:uid="{00000000-0004-0000-0F00-000087000000}"/>
    <hyperlink ref="E218" r:id="rId137" location="/48-couleur-black" xr:uid="{00000000-0004-0000-0F00-000088000000}"/>
    <hyperlink ref="E217" r:id="rId138" location="/48-couleur-black" xr:uid="{00000000-0004-0000-0F00-000089000000}"/>
    <hyperlink ref="E216" r:id="rId139" location="/48-couleur-black" xr:uid="{00000000-0004-0000-0F00-00008A000000}"/>
    <hyperlink ref="E215" r:id="rId140" location="/48-couleur-black" xr:uid="{00000000-0004-0000-0F00-00008B000000}"/>
    <hyperlink ref="E214" r:id="rId141" location="/48-couleur-black" xr:uid="{00000000-0004-0000-0F00-00008C000000}"/>
    <hyperlink ref="E213" r:id="rId142" location="/48-couleur-black" xr:uid="{00000000-0004-0000-0F00-00008D000000}"/>
    <hyperlink ref="E212" r:id="rId143" xr:uid="{00000000-0004-0000-0F00-00008E000000}"/>
    <hyperlink ref="E211" r:id="rId144" location="/48-couleur-black" xr:uid="{00000000-0004-0000-0F00-00008F000000}"/>
    <hyperlink ref="E210" r:id="rId145" location="/48-couleur-black" xr:uid="{00000000-0004-0000-0F00-000090000000}"/>
    <hyperlink ref="E209" r:id="rId146" location="/48-couleur-black" xr:uid="{00000000-0004-0000-0F00-000091000000}"/>
    <hyperlink ref="E208" r:id="rId147" location="/48-couleur-black" xr:uid="{00000000-0004-0000-0F00-000092000000}"/>
    <hyperlink ref="E207" r:id="rId148" location="/48-couleur-black" xr:uid="{00000000-0004-0000-0F00-000093000000}"/>
    <hyperlink ref="E206" r:id="rId149" location="/48-couleur-black" xr:uid="{00000000-0004-0000-0F00-000094000000}"/>
    <hyperlink ref="E205" r:id="rId150" location="/48-couleur-black" xr:uid="{00000000-0004-0000-0F00-000095000000}"/>
    <hyperlink ref="E204" r:id="rId151" location="/48-couleur-black" xr:uid="{00000000-0004-0000-0F00-000096000000}"/>
    <hyperlink ref="E203" r:id="rId152" location="/48-couleur-black" xr:uid="{00000000-0004-0000-0F00-000097000000}"/>
    <hyperlink ref="E202" r:id="rId153" location="/48-couleur-black" xr:uid="{00000000-0004-0000-0F00-000098000000}"/>
    <hyperlink ref="E201" r:id="rId154" location="/48-couleur-black" xr:uid="{00000000-0004-0000-0F00-000099000000}"/>
    <hyperlink ref="E200" r:id="rId155" location="/48-couleur-black" xr:uid="{00000000-0004-0000-0F00-00009A000000}"/>
    <hyperlink ref="E244" r:id="rId156" location="/45-couleur-blue" xr:uid="{00000000-0004-0000-0F00-00009B000000}"/>
    <hyperlink ref="E243" r:id="rId157" location="/48-couleur-black" xr:uid="{00000000-0004-0000-0F00-00009C000000}"/>
    <hyperlink ref="E242" r:id="rId158" location="/48-couleur-black" xr:uid="{00000000-0004-0000-0F00-00009D000000}"/>
    <hyperlink ref="E241" r:id="rId159" location="/48-couleur-black" xr:uid="{00000000-0004-0000-0F00-00009E000000}"/>
    <hyperlink ref="E240" r:id="rId160" location="/48-couleur-black" xr:uid="{00000000-0004-0000-0F00-00009F000000}"/>
    <hyperlink ref="E239" r:id="rId161" location="/48-couleur-black" xr:uid="{00000000-0004-0000-0F00-0000A0000000}"/>
    <hyperlink ref="E238" r:id="rId162" location="/48-couleur-black" xr:uid="{00000000-0004-0000-0F00-0000A1000000}"/>
    <hyperlink ref="E118" r:id="rId163" location="/48-couleur-black" xr:uid="{00000000-0004-0000-0F00-0000A2000000}"/>
    <hyperlink ref="E119" r:id="rId164" location="/48-couleur-black" xr:uid="{00000000-0004-0000-0F00-0000A3000000}"/>
    <hyperlink ref="E121" r:id="rId165" location="/48-couleur-black" xr:uid="{00000000-0004-0000-0F00-0000A4000000}"/>
    <hyperlink ref="E122" r:id="rId166" location="/48-couleur-black" xr:uid="{00000000-0004-0000-0F00-0000A5000000}"/>
    <hyperlink ref="E120" r:id="rId167" location="/48-couleur-black" xr:uid="{00000000-0004-0000-0F00-0000A6000000}"/>
    <hyperlink ref="E117" r:id="rId168" location="/48-couleur-black" xr:uid="{00000000-0004-0000-0F00-0000A7000000}"/>
  </hyperlinks>
  <pageMargins left="0.7" right="0.7" top="0.75" bottom="0.75" header="0.511811023622047" footer="0.511811023622047"/>
  <pageSetup paperSize="9" scale="11" orientation="landscape" horizontalDpi="300" verticalDpi="300" r:id="rId169"/>
  <drawing r:id="rId170"/>
  <legacyDrawing r:id="rId171"/>
  <tableParts count="1">
    <tablePart r:id="rId172"/>
  </tableParts>
  <extLst>
    <ext xmlns:x15="http://schemas.microsoft.com/office/spreadsheetml/2010/11/main" uri="{3A4CF648-6AED-40f4-86FF-DC5316D8AED3}">
      <x14:slicerList xmlns:x14="http://schemas.microsoft.com/office/spreadsheetml/2009/9/main">
        <x14:slicer r:id="rId173"/>
      </x14:slicerList>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2">
    <pageSetUpPr fitToPage="1"/>
  </sheetPr>
  <dimension ref="B1:Y1000"/>
  <sheetViews>
    <sheetView showGridLines="0" zoomScaleNormal="100" workbookViewId="0">
      <selection activeCell="G21" sqref="G21"/>
    </sheetView>
  </sheetViews>
  <sheetFormatPr defaultColWidth="14.44140625" defaultRowHeight="14.4"/>
  <cols>
    <col min="1" max="1" width="10.6640625" customWidth="1"/>
    <col min="2" max="6" width="25.88671875" customWidth="1"/>
    <col min="7" max="7" width="26.88671875" customWidth="1"/>
    <col min="8" max="8" width="169.44140625" customWidth="1"/>
    <col min="9" max="9" width="10.6640625" customWidth="1"/>
    <col min="10" max="10" width="24.5546875" customWidth="1"/>
    <col min="11" max="11" width="13.88671875" customWidth="1"/>
    <col min="12" max="16" width="10.6640625" customWidth="1"/>
    <col min="17" max="17" width="11.88671875" bestFit="1" customWidth="1"/>
    <col min="18" max="19" width="10.6640625" customWidth="1"/>
    <col min="20" max="20" width="12.33203125" customWidth="1"/>
    <col min="21" max="22" width="10.6640625" customWidth="1"/>
    <col min="23" max="23" width="11.5546875" customWidth="1"/>
    <col min="24" max="24" width="10.6640625" customWidth="1"/>
    <col min="25" max="25" width="37.5546875" customWidth="1"/>
  </cols>
  <sheetData>
    <row r="1" spans="2:25" ht="69.75" customHeight="1">
      <c r="C1" s="19" t="s">
        <v>32310</v>
      </c>
      <c r="D1" s="19"/>
      <c r="E1" s="19"/>
    </row>
    <row r="2" spans="2:25" ht="19.5" customHeight="1">
      <c r="B2" s="21" t="s">
        <v>32311</v>
      </c>
    </row>
    <row r="3" spans="2:25" ht="18.75" customHeight="1">
      <c r="B3" s="21" t="s">
        <v>32312</v>
      </c>
    </row>
    <row r="4" spans="2:25" ht="19.5" customHeight="1">
      <c r="B4" s="21" t="s">
        <v>32313</v>
      </c>
    </row>
    <row r="5" spans="2:25" ht="19.5" customHeight="1"/>
    <row r="6" spans="2:25" ht="84">
      <c r="B6" s="22" t="s">
        <v>32314</v>
      </c>
      <c r="C6" s="9" t="s">
        <v>32315</v>
      </c>
      <c r="D6" s="9" t="s">
        <v>32316</v>
      </c>
      <c r="E6" s="9" t="s">
        <v>32317</v>
      </c>
      <c r="F6" s="9" t="s">
        <v>32318</v>
      </c>
      <c r="G6" s="9" t="s">
        <v>32319</v>
      </c>
    </row>
    <row r="7" spans="2:25" ht="24.75" customHeight="1">
      <c r="B7" s="23" t="s">
        <v>32320</v>
      </c>
      <c r="C7" s="24" t="s">
        <v>32321</v>
      </c>
      <c r="D7" s="25" t="s">
        <v>32322</v>
      </c>
      <c r="E7" s="25">
        <v>9016</v>
      </c>
      <c r="F7" s="25" t="s">
        <v>32323</v>
      </c>
      <c r="G7" s="25" t="s">
        <v>32324</v>
      </c>
    </row>
    <row r="8" spans="2:25" ht="34.5" customHeight="1">
      <c r="B8" s="26" t="s">
        <v>32325</v>
      </c>
      <c r="C8" s="27" t="s">
        <v>32326</v>
      </c>
      <c r="D8" s="25" t="s">
        <v>32322</v>
      </c>
      <c r="E8" s="25" t="s">
        <v>32323</v>
      </c>
      <c r="F8" s="25" t="s">
        <v>32327</v>
      </c>
      <c r="G8" s="25" t="s">
        <v>32328</v>
      </c>
      <c r="K8" s="28" t="s">
        <v>54</v>
      </c>
      <c r="L8" s="491" t="s">
        <v>35</v>
      </c>
      <c r="M8" s="29" t="s">
        <v>43</v>
      </c>
      <c r="N8" s="30" t="s">
        <v>19</v>
      </c>
      <c r="O8" s="31" t="s">
        <v>7</v>
      </c>
      <c r="P8" s="32" t="s">
        <v>15</v>
      </c>
      <c r="Q8" s="33" t="s">
        <v>32329</v>
      </c>
      <c r="R8" s="492" t="s">
        <v>28810</v>
      </c>
      <c r="S8" s="34" t="s">
        <v>28809</v>
      </c>
      <c r="T8" s="35" t="s">
        <v>931</v>
      </c>
      <c r="U8" s="36" t="s">
        <v>32330</v>
      </c>
      <c r="V8" s="37" t="s">
        <v>39</v>
      </c>
      <c r="W8" s="38" t="s">
        <v>32331</v>
      </c>
      <c r="X8" s="39" t="s">
        <v>11</v>
      </c>
      <c r="Y8" s="40" t="s">
        <v>32332</v>
      </c>
    </row>
    <row r="9" spans="2:25" ht="50.25" customHeight="1">
      <c r="B9" s="41" t="s">
        <v>32333</v>
      </c>
      <c r="C9" s="42" t="s">
        <v>32334</v>
      </c>
      <c r="D9" s="25" t="s">
        <v>32335</v>
      </c>
      <c r="E9" s="25">
        <v>5015</v>
      </c>
      <c r="F9" s="25" t="s">
        <v>32336</v>
      </c>
      <c r="G9" s="25" t="s">
        <v>32337</v>
      </c>
      <c r="J9" s="25" t="s">
        <v>32338</v>
      </c>
      <c r="K9" s="25" t="s">
        <v>32339</v>
      </c>
      <c r="L9" s="25" t="s">
        <v>32340</v>
      </c>
      <c r="M9" s="25" t="s">
        <v>32341</v>
      </c>
      <c r="N9" s="25" t="s">
        <v>32342</v>
      </c>
      <c r="O9" s="43"/>
      <c r="P9" s="25" t="s">
        <v>32343</v>
      </c>
      <c r="Q9" s="25" t="s">
        <v>32344</v>
      </c>
      <c r="R9" s="25" t="s">
        <v>32345</v>
      </c>
      <c r="S9" s="44" t="s">
        <v>32346</v>
      </c>
      <c r="T9" s="43"/>
      <c r="U9" s="25" t="s">
        <v>32347</v>
      </c>
      <c r="V9" s="25" t="s">
        <v>32348</v>
      </c>
      <c r="W9" s="25" t="s">
        <v>32349</v>
      </c>
      <c r="X9" s="25" t="s">
        <v>32350</v>
      </c>
      <c r="Y9" s="25"/>
    </row>
    <row r="10" spans="2:25" ht="56.25" customHeight="1">
      <c r="B10" s="45" t="s">
        <v>32351</v>
      </c>
      <c r="C10" s="46" t="s">
        <v>32352</v>
      </c>
      <c r="D10" s="25" t="s">
        <v>32353</v>
      </c>
      <c r="E10" s="25">
        <v>9005</v>
      </c>
      <c r="F10" s="25" t="s">
        <v>32354</v>
      </c>
      <c r="G10" s="25" t="s">
        <v>32355</v>
      </c>
      <c r="J10" s="25" t="s">
        <v>32356</v>
      </c>
      <c r="K10" s="25" t="s">
        <v>32339</v>
      </c>
      <c r="L10" s="25" t="s">
        <v>32357</v>
      </c>
      <c r="M10" s="25" t="s">
        <v>32341</v>
      </c>
      <c r="N10" s="25" t="s">
        <v>32342</v>
      </c>
      <c r="O10" s="25" t="s">
        <v>32358</v>
      </c>
      <c r="P10" s="25" t="s">
        <v>32343</v>
      </c>
      <c r="Q10" s="25" t="s">
        <v>32344</v>
      </c>
      <c r="R10" s="25" t="s">
        <v>32345</v>
      </c>
      <c r="S10" s="25" t="s">
        <v>32346</v>
      </c>
      <c r="T10" s="25" t="s">
        <v>32359</v>
      </c>
      <c r="U10" s="25" t="s">
        <v>32347</v>
      </c>
      <c r="V10" s="25" t="s">
        <v>32348</v>
      </c>
      <c r="W10" s="43"/>
      <c r="X10" s="25" t="s">
        <v>32360</v>
      </c>
      <c r="Y10" s="25"/>
    </row>
    <row r="11" spans="2:25" ht="41.4">
      <c r="B11" s="47" t="s">
        <v>32361</v>
      </c>
      <c r="C11" s="48" t="s">
        <v>32362</v>
      </c>
      <c r="D11" s="25" t="s">
        <v>32363</v>
      </c>
      <c r="E11" s="25" t="s">
        <v>32323</v>
      </c>
      <c r="F11" s="25" t="s">
        <v>32364</v>
      </c>
      <c r="G11" s="25" t="s">
        <v>32365</v>
      </c>
      <c r="J11" s="25" t="s">
        <v>32366</v>
      </c>
      <c r="K11" s="25" t="s">
        <v>32367</v>
      </c>
      <c r="L11" s="25" t="s">
        <v>32340</v>
      </c>
      <c r="M11" s="25" t="s">
        <v>32368</v>
      </c>
      <c r="N11" s="25" t="s">
        <v>32369</v>
      </c>
      <c r="O11" s="43"/>
      <c r="P11" s="25" t="s">
        <v>32370</v>
      </c>
      <c r="Q11" s="25" t="s">
        <v>32371</v>
      </c>
      <c r="R11" s="25" t="s">
        <v>32372</v>
      </c>
      <c r="S11" s="25" t="s">
        <v>32373</v>
      </c>
      <c r="T11" s="44" t="s">
        <v>32374</v>
      </c>
      <c r="U11" s="25" t="s">
        <v>28760</v>
      </c>
      <c r="V11" s="25" t="s">
        <v>32375</v>
      </c>
      <c r="W11" s="25" t="s">
        <v>32349</v>
      </c>
      <c r="X11" s="25" t="s">
        <v>32376</v>
      </c>
      <c r="Y11" s="25"/>
    </row>
    <row r="12" spans="2:25" ht="64.5" customHeight="1">
      <c r="B12" s="49" t="s">
        <v>32377</v>
      </c>
      <c r="C12" s="50" t="s">
        <v>32378</v>
      </c>
      <c r="D12" s="25" t="s">
        <v>32379</v>
      </c>
      <c r="E12" s="25" t="s">
        <v>32323</v>
      </c>
      <c r="F12" s="25" t="s">
        <v>32323</v>
      </c>
      <c r="G12" s="25" t="s">
        <v>32380</v>
      </c>
      <c r="J12" s="25" t="s">
        <v>32381</v>
      </c>
      <c r="K12" s="25" t="s">
        <v>32382</v>
      </c>
      <c r="L12" s="25" t="s">
        <v>32383</v>
      </c>
      <c r="M12" s="25" t="s">
        <v>32341</v>
      </c>
      <c r="N12" s="25" t="s">
        <v>32342</v>
      </c>
      <c r="O12" s="25" t="s">
        <v>32358</v>
      </c>
      <c r="P12" s="25" t="s">
        <v>32343</v>
      </c>
      <c r="Q12" s="44" t="s">
        <v>31994</v>
      </c>
      <c r="R12" s="25" t="s">
        <v>32384</v>
      </c>
      <c r="S12" s="25" t="s">
        <v>32346</v>
      </c>
      <c r="T12" s="25" t="s">
        <v>32385</v>
      </c>
      <c r="U12" s="25" t="s">
        <v>32347</v>
      </c>
      <c r="V12" s="25" t="s">
        <v>28804</v>
      </c>
      <c r="W12" s="25" t="s">
        <v>32386</v>
      </c>
      <c r="X12" s="25" t="s">
        <v>32360</v>
      </c>
      <c r="Y12" s="25"/>
    </row>
    <row r="13" spans="2:25" ht="51.75" customHeight="1">
      <c r="B13" s="51" t="s">
        <v>32387</v>
      </c>
      <c r="C13" s="51" t="s">
        <v>32388</v>
      </c>
      <c r="D13" s="25" t="s">
        <v>32335</v>
      </c>
      <c r="E13" s="25" t="s">
        <v>32323</v>
      </c>
      <c r="F13" s="25" t="s">
        <v>32389</v>
      </c>
      <c r="G13" s="25" t="s">
        <v>32390</v>
      </c>
      <c r="J13" s="25" t="s">
        <v>32391</v>
      </c>
      <c r="K13" s="52"/>
      <c r="L13" s="52"/>
      <c r="M13" s="52"/>
      <c r="N13" s="52"/>
      <c r="O13" s="52"/>
      <c r="P13" s="52"/>
      <c r="Q13" s="52"/>
      <c r="R13" s="52"/>
      <c r="S13" s="52"/>
      <c r="T13" s="52"/>
      <c r="U13" s="52"/>
      <c r="V13" s="52"/>
      <c r="W13" s="52"/>
      <c r="X13" s="52"/>
      <c r="Y13" s="52"/>
    </row>
    <row r="14" spans="2:25" ht="24.75" customHeight="1">
      <c r="B14" s="53" t="s">
        <v>32392</v>
      </c>
      <c r="C14" s="54" t="s">
        <v>32393</v>
      </c>
      <c r="D14" s="25" t="s">
        <v>32322</v>
      </c>
      <c r="E14" s="25" t="s">
        <v>32323</v>
      </c>
      <c r="F14" s="25" t="s">
        <v>32323</v>
      </c>
      <c r="G14" s="25">
        <v>683075</v>
      </c>
    </row>
    <row r="15" spans="2:25" ht="24.75" customHeight="1">
      <c r="B15" s="55" t="s">
        <v>32394</v>
      </c>
      <c r="C15" s="56" t="s">
        <v>32395</v>
      </c>
      <c r="D15" s="25" t="s">
        <v>32335</v>
      </c>
      <c r="E15" s="25" t="s">
        <v>32323</v>
      </c>
      <c r="F15" s="25" t="s">
        <v>32323</v>
      </c>
      <c r="G15" s="25">
        <v>9933</v>
      </c>
    </row>
    <row r="16" spans="2:25" ht="24.75" customHeight="1">
      <c r="B16" s="57" t="s">
        <v>32396</v>
      </c>
      <c r="C16" s="58" t="s">
        <v>32397</v>
      </c>
      <c r="D16" s="25" t="s">
        <v>32322</v>
      </c>
      <c r="E16" s="25">
        <v>6018</v>
      </c>
      <c r="F16" s="25" t="s">
        <v>32398</v>
      </c>
      <c r="G16" s="25" t="s">
        <v>32399</v>
      </c>
      <c r="J16" s="448" t="s">
        <v>32400</v>
      </c>
    </row>
    <row r="17" spans="2:10" ht="24.75" customHeight="1">
      <c r="B17" s="59" t="s">
        <v>32401</v>
      </c>
      <c r="C17" s="25" t="s">
        <v>32402</v>
      </c>
      <c r="D17" s="25" t="s">
        <v>32323</v>
      </c>
      <c r="E17" s="25" t="s">
        <v>32323</v>
      </c>
      <c r="F17" s="25" t="s">
        <v>32323</v>
      </c>
      <c r="G17" s="25" t="s">
        <v>32323</v>
      </c>
      <c r="J17" s="448" t="s">
        <v>29723</v>
      </c>
    </row>
    <row r="18" spans="2:10" ht="24.75" customHeight="1">
      <c r="B18" s="60" t="s">
        <v>32403</v>
      </c>
      <c r="C18" s="61" t="s">
        <v>32404</v>
      </c>
      <c r="D18" s="25" t="s">
        <v>32322</v>
      </c>
      <c r="E18" s="25">
        <v>6018</v>
      </c>
      <c r="F18" s="25" t="s">
        <v>32398</v>
      </c>
      <c r="G18" s="25" t="s">
        <v>32399</v>
      </c>
      <c r="J18" s="448" t="s">
        <v>29725</v>
      </c>
    </row>
    <row r="19" spans="2:10" ht="24.75" customHeight="1">
      <c r="B19" s="62" t="s">
        <v>32405</v>
      </c>
      <c r="C19" s="63" t="s">
        <v>32406</v>
      </c>
      <c r="D19" s="25" t="s">
        <v>32335</v>
      </c>
      <c r="E19" s="25">
        <v>6027</v>
      </c>
      <c r="F19" s="25" t="s">
        <v>32323</v>
      </c>
      <c r="G19" s="25" t="s">
        <v>32323</v>
      </c>
      <c r="J19" s="448" t="s">
        <v>29728</v>
      </c>
    </row>
    <row r="20" spans="2:10" ht="19.5" customHeight="1">
      <c r="B20" s="64"/>
      <c r="C20" s="65"/>
      <c r="D20" s="64"/>
      <c r="E20" s="64"/>
      <c r="F20" s="64"/>
    </row>
    <row r="21" spans="2:10" ht="60.75" customHeight="1">
      <c r="B21" s="19" t="s">
        <v>32407</v>
      </c>
    </row>
    <row r="22" spans="2:10" ht="19.5" customHeight="1">
      <c r="B22" s="21" t="s">
        <v>32408</v>
      </c>
    </row>
    <row r="23" spans="2:10" ht="19.5" customHeight="1">
      <c r="B23" s="21" t="s">
        <v>32409</v>
      </c>
    </row>
    <row r="24" spans="2:10" ht="19.5" customHeight="1">
      <c r="B24" s="21" t="s">
        <v>32410</v>
      </c>
    </row>
    <row r="25" spans="2:10" ht="19.5" customHeight="1"/>
    <row r="26" spans="2:10" ht="19.5" customHeight="1">
      <c r="B26" s="66" t="s">
        <v>32411</v>
      </c>
    </row>
    <row r="27" spans="2:10" ht="19.5" customHeight="1"/>
    <row r="28" spans="2:10" ht="19.5" hidden="1" customHeight="1"/>
    <row r="29" spans="2:10" ht="19.5" hidden="1" customHeight="1"/>
    <row r="30" spans="2:10" ht="19.5" hidden="1" customHeight="1"/>
    <row r="31" spans="2:10" ht="19.5" hidden="1" customHeight="1"/>
    <row r="32" spans="2:10" ht="19.5" hidden="1" customHeight="1"/>
    <row r="33" ht="15.75" hidden="1" customHeight="1"/>
    <row r="34" ht="15.75" hidden="1" customHeight="1"/>
    <row r="35" ht="15.75" hidden="1" customHeight="1"/>
    <row r="36" ht="15.75" hidden="1" customHeight="1"/>
    <row r="37" ht="15.75" hidden="1" customHeight="1"/>
    <row r="38" ht="15.75" hidden="1" customHeight="1"/>
    <row r="39" ht="15.75" hidden="1" customHeight="1"/>
    <row r="40" ht="15.75" hidden="1" customHeight="1"/>
    <row r="41" ht="15.75" hidden="1" customHeight="1"/>
    <row r="42" ht="15.75" hidden="1" customHeight="1"/>
    <row r="43" ht="15.75" hidden="1" customHeight="1"/>
    <row r="44" ht="15.75" hidden="1" customHeight="1"/>
    <row r="45" ht="15.75" hidden="1" customHeight="1"/>
    <row r="46" ht="15.75" hidden="1" customHeight="1"/>
    <row r="47" ht="15.75" hidden="1" customHeight="1"/>
    <row r="48" ht="15.75" hidden="1" customHeight="1"/>
    <row r="49" ht="15.75" hidden="1" customHeight="1"/>
    <row r="50" ht="15.75" hidden="1" customHeight="1"/>
    <row r="51" ht="15.75" hidden="1" customHeight="1"/>
    <row r="52" ht="15.75" hidden="1" customHeight="1"/>
    <row r="53" ht="15.75" hidden="1" customHeight="1"/>
    <row r="54" ht="15.75" hidden="1" customHeight="1"/>
    <row r="55" ht="15.75" hidden="1" customHeight="1"/>
    <row r="56" ht="15.75" hidden="1" customHeight="1"/>
    <row r="57" ht="15.75" hidden="1" customHeight="1"/>
    <row r="58" ht="15.75" hidden="1" customHeight="1"/>
    <row r="59" ht="15.75" hidden="1" customHeight="1"/>
    <row r="60" ht="15.75" hidden="1" customHeight="1"/>
    <row r="61" ht="15.75" hidden="1" customHeight="1"/>
    <row r="62" ht="15.75" hidden="1" customHeight="1"/>
    <row r="63" ht="15.75" hidden="1" customHeight="1"/>
    <row r="64" ht="15.75" hidden="1" customHeight="1"/>
    <row r="65" ht="15.75" hidden="1" customHeight="1"/>
    <row r="66" ht="15.75" hidden="1" customHeight="1"/>
    <row r="67" ht="15.75" hidden="1" customHeight="1"/>
    <row r="68" ht="15.75" hidden="1" customHeight="1"/>
    <row r="69" ht="15.75" hidden="1" customHeight="1"/>
    <row r="70" ht="15.75" hidden="1" customHeight="1"/>
    <row r="71" ht="15.75" hidden="1" customHeight="1"/>
    <row r="72" ht="15.75" hidden="1" customHeight="1"/>
    <row r="73" ht="15.75" hidden="1" customHeight="1"/>
    <row r="74" ht="15.75" hidden="1" customHeight="1"/>
    <row r="75" ht="15.75" hidden="1" customHeight="1"/>
    <row r="76" ht="15.75" hidden="1" customHeight="1"/>
    <row r="77" ht="15.75" hidden="1" customHeight="1"/>
    <row r="78" ht="15.75" hidden="1" customHeight="1"/>
    <row r="79" ht="15.75" hidden="1" customHeight="1"/>
    <row r="80"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row r="101" ht="15.75" hidden="1" customHeight="1"/>
    <row r="102" ht="15.75" hidden="1" customHeight="1"/>
    <row r="103" ht="15.75" hidden="1" customHeight="1"/>
    <row r="104" ht="15.75" hidden="1" customHeight="1"/>
    <row r="105" ht="15.75" hidden="1" customHeight="1"/>
    <row r="106" ht="15.75" hidden="1" customHeight="1"/>
    <row r="107" ht="15.75" hidden="1" customHeight="1"/>
    <row r="108" ht="15.75" hidden="1" customHeight="1"/>
    <row r="109" ht="15.75" hidden="1" customHeight="1"/>
    <row r="110" ht="15.75" hidden="1" customHeight="1"/>
    <row r="111" ht="15.75" hidden="1" customHeight="1"/>
    <row r="112" ht="15.75" hidden="1" customHeight="1"/>
    <row r="113" ht="15.75" hidden="1" customHeight="1"/>
    <row r="114" ht="15.75" hidden="1" customHeight="1"/>
    <row r="115" ht="15.75" hidden="1" customHeight="1"/>
    <row r="116" ht="15.75" hidden="1" customHeight="1"/>
    <row r="117" ht="15.75" hidden="1" customHeight="1"/>
    <row r="118" ht="15.75" hidden="1" customHeight="1"/>
    <row r="119" ht="15.75" hidden="1" customHeight="1"/>
    <row r="120" ht="15.75" hidden="1" customHeight="1"/>
    <row r="121" ht="15.75" hidden="1" customHeight="1"/>
    <row r="122" ht="15.75" hidden="1" customHeight="1"/>
    <row r="123" ht="15.75" hidden="1" customHeight="1"/>
    <row r="124" ht="15.75" hidden="1" customHeight="1"/>
    <row r="125" ht="15.75" hidden="1" customHeight="1"/>
    <row r="126" ht="15.75" hidden="1" customHeight="1"/>
    <row r="127" ht="15.75" hidden="1" customHeight="1"/>
    <row r="128" ht="15.75" hidden="1" customHeight="1"/>
    <row r="129" ht="15.75" hidden="1" customHeight="1"/>
    <row r="130" ht="15.75" hidden="1" customHeight="1"/>
    <row r="131" ht="15.75" hidden="1" customHeight="1"/>
    <row r="132" ht="15.75" hidden="1" customHeight="1"/>
    <row r="133" ht="15.75" hidden="1" customHeight="1"/>
    <row r="134" ht="15.75" hidden="1" customHeight="1"/>
    <row r="135" ht="15.75" hidden="1" customHeight="1"/>
    <row r="136" ht="15.75" hidden="1" customHeight="1"/>
    <row r="137" ht="15.75" hidden="1" customHeight="1"/>
    <row r="138" ht="15.75" hidden="1" customHeight="1"/>
    <row r="139" ht="15.75" hidden="1" customHeight="1"/>
    <row r="140" ht="15.75" hidden="1" customHeight="1"/>
    <row r="141" ht="15.75" hidden="1" customHeight="1"/>
    <row r="142" ht="15.75" hidden="1" customHeight="1"/>
    <row r="143" ht="15.75" hidden="1" customHeight="1"/>
    <row r="144" ht="15.75" hidden="1" customHeight="1"/>
    <row r="145" ht="15.75" hidden="1" customHeight="1"/>
    <row r="146" ht="15.75" hidden="1" customHeight="1"/>
    <row r="147" ht="15.75" hidden="1" customHeight="1"/>
    <row r="148" ht="15.75" hidden="1" customHeight="1"/>
    <row r="149" ht="15.75" hidden="1" customHeight="1"/>
    <row r="150" ht="15.75" hidden="1" customHeight="1"/>
    <row r="151" ht="15.75" hidden="1" customHeight="1"/>
    <row r="152" ht="15.75" hidden="1" customHeight="1"/>
    <row r="153" ht="15.75" hidden="1" customHeight="1"/>
    <row r="154" ht="15.75" hidden="1" customHeight="1"/>
    <row r="155" ht="15.75" hidden="1" customHeight="1"/>
    <row r="156" ht="15.75" hidden="1" customHeight="1"/>
    <row r="157" ht="15.75" hidden="1" customHeight="1"/>
    <row r="158" ht="15.75" hidden="1" customHeight="1"/>
    <row r="159" ht="15.75" hidden="1" customHeight="1"/>
    <row r="160" ht="15.75" hidden="1" customHeight="1"/>
    <row r="161" ht="15.75" hidden="1" customHeight="1"/>
    <row r="162" ht="15.75" hidden="1" customHeight="1"/>
    <row r="163" ht="15.75" hidden="1" customHeight="1"/>
    <row r="164" ht="15.75" hidden="1" customHeight="1"/>
    <row r="165" ht="15.75" hidden="1" customHeight="1"/>
    <row r="166" ht="15.75" hidden="1" customHeight="1"/>
    <row r="167" ht="15.75" hidden="1" customHeight="1"/>
    <row r="168" ht="15.75" hidden="1" customHeight="1"/>
    <row r="169" ht="15.75" hidden="1" customHeight="1"/>
    <row r="170" ht="15.75" hidden="1" customHeight="1"/>
    <row r="171" ht="15.75" hidden="1" customHeight="1"/>
    <row r="172" ht="15.75" hidden="1" customHeight="1"/>
    <row r="173" ht="15.75" hidden="1" customHeight="1"/>
    <row r="174" ht="15.75" hidden="1" customHeight="1"/>
    <row r="175" ht="15.75" hidden="1" customHeight="1"/>
    <row r="176" ht="15.75" hidden="1" customHeight="1"/>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row r="187" ht="15.75" hidden="1" customHeight="1"/>
    <row r="188" ht="15.75" hidden="1" customHeight="1"/>
    <row r="189" ht="15.75" hidden="1" customHeight="1"/>
    <row r="190" ht="15.75" hidden="1" customHeight="1"/>
    <row r="191" ht="15.75" hidden="1" customHeight="1"/>
    <row r="192" ht="15.75" hidden="1" customHeight="1"/>
    <row r="193" ht="15.75" hidden="1" customHeight="1"/>
    <row r="194" ht="15.75" hidden="1" customHeight="1"/>
    <row r="195" ht="15.75" hidden="1" customHeight="1"/>
    <row r="196" ht="15.75" hidden="1" customHeight="1"/>
    <row r="197" ht="15.75" hidden="1" customHeight="1"/>
    <row r="198" ht="15.75" hidden="1" customHeight="1"/>
    <row r="199" ht="15.75" hidden="1" customHeight="1"/>
    <row r="200" ht="15.75" hidden="1" customHeight="1"/>
    <row r="201" ht="15.75" hidden="1" customHeight="1"/>
    <row r="202" ht="15.75" hidden="1" customHeight="1"/>
    <row r="203" ht="15.75" hidden="1" customHeight="1"/>
    <row r="204" ht="15.75" hidden="1" customHeight="1"/>
    <row r="205" ht="15.75" hidden="1" customHeight="1"/>
    <row r="206" ht="15.75" hidden="1" customHeight="1"/>
    <row r="207" ht="15.75" hidden="1" customHeight="1"/>
    <row r="208" ht="15.75" hidden="1" customHeight="1"/>
    <row r="209" ht="15.75" hidden="1" customHeight="1"/>
    <row r="210" ht="15.75" hidden="1" customHeight="1"/>
    <row r="211" ht="15.75" hidden="1" customHeight="1"/>
    <row r="212" ht="15.75" hidden="1" customHeight="1"/>
    <row r="213" ht="15.75" hidden="1" customHeight="1"/>
    <row r="214" ht="15.75" hidden="1" customHeight="1"/>
    <row r="215" ht="15.75" hidden="1" customHeight="1"/>
    <row r="216" ht="15.75" hidden="1" customHeight="1"/>
    <row r="217" ht="15.75" hidden="1" customHeight="1"/>
    <row r="218" ht="15.75" hidden="1" customHeight="1"/>
    <row r="219" ht="15.75" hidden="1" customHeight="1"/>
    <row r="220" ht="15.75" hidden="1" customHeight="1"/>
    <row r="221" ht="15.75" hidden="1" customHeight="1"/>
    <row r="222" ht="15.75" hidden="1" customHeight="1"/>
    <row r="223" ht="15.75" hidden="1" customHeight="1"/>
    <row r="224" ht="15.75" hidden="1" customHeight="1"/>
    <row r="225" ht="15.75" hidden="1" customHeight="1"/>
    <row r="226" ht="15.75" hidden="1" customHeight="1"/>
    <row r="227" ht="15.75" hidden="1" customHeight="1"/>
    <row r="228" ht="15.75" hidden="1" customHeight="1"/>
    <row r="229" ht="15.75" hidden="1" customHeight="1"/>
    <row r="230" ht="15.75" hidden="1" customHeight="1"/>
    <row r="231" ht="15.75" hidden="1" customHeight="1"/>
    <row r="232" ht="15.75" hidden="1" customHeight="1"/>
    <row r="233" ht="15.75" hidden="1" customHeight="1"/>
    <row r="234" ht="15.75" hidden="1" customHeight="1"/>
    <row r="235" ht="15.75" hidden="1" customHeight="1"/>
    <row r="236" ht="15.75" hidden="1" customHeight="1"/>
    <row r="237" ht="15.75" hidden="1" customHeight="1"/>
    <row r="238" ht="15.75" hidden="1" customHeight="1"/>
    <row r="239" ht="15.75" hidden="1" customHeight="1"/>
    <row r="240" ht="15.75" hidden="1" customHeight="1"/>
    <row r="241" ht="15.75" hidden="1" customHeight="1"/>
    <row r="242" ht="15.75" hidden="1" customHeight="1"/>
    <row r="243" ht="15.75" hidden="1" customHeight="1"/>
    <row r="244" ht="15.75" hidden="1" customHeight="1"/>
    <row r="245" ht="15.75" hidden="1" customHeight="1"/>
    <row r="246" ht="15.75" hidden="1" customHeight="1"/>
    <row r="247" ht="15.75" hidden="1" customHeight="1"/>
    <row r="248" ht="15.75" hidden="1" customHeight="1"/>
    <row r="249" ht="15.75" hidden="1" customHeight="1"/>
    <row r="250" ht="15.75" hidden="1" customHeight="1"/>
    <row r="251" ht="15.75" hidden="1" customHeight="1"/>
    <row r="252" ht="15.75" hidden="1" customHeight="1"/>
    <row r="253" ht="15.75" hidden="1" customHeight="1"/>
    <row r="254" ht="15.75" hidden="1" customHeight="1"/>
    <row r="255" ht="15.75" hidden="1" customHeight="1"/>
    <row r="256"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sheetData>
  <pageMargins left="0.7" right="0.7" top="0.75" bottom="0.75" header="0.511811023622047" footer="0.511811023622047"/>
  <pageSetup scale="22" orientation="landscape"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3"/>
  <dimension ref="A1:O13"/>
  <sheetViews>
    <sheetView workbookViewId="0">
      <selection activeCell="E16" sqref="E16"/>
    </sheetView>
  </sheetViews>
  <sheetFormatPr defaultColWidth="11.44140625" defaultRowHeight="14.4"/>
  <sheetData>
    <row r="1" spans="1:15">
      <c r="A1" s="268" t="s">
        <v>32412</v>
      </c>
      <c r="B1" s="269"/>
      <c r="C1" s="269"/>
      <c r="D1" s="269"/>
      <c r="E1" s="269"/>
      <c r="F1" s="269"/>
      <c r="G1" s="269"/>
      <c r="H1" s="269"/>
      <c r="I1" s="269"/>
      <c r="J1" s="269"/>
      <c r="K1" s="269"/>
      <c r="L1" s="269"/>
      <c r="M1" s="269"/>
      <c r="N1" s="335"/>
    </row>
    <row r="2" spans="1:15">
      <c r="A2" s="371" t="s">
        <v>28787</v>
      </c>
      <c r="B2" s="372" t="s">
        <v>28788</v>
      </c>
      <c r="C2" s="372" t="s">
        <v>28789</v>
      </c>
      <c r="D2" s="372" t="s">
        <v>28790</v>
      </c>
      <c r="E2" s="372" t="s">
        <v>28791</v>
      </c>
      <c r="F2" s="372" t="s">
        <v>28792</v>
      </c>
      <c r="G2" s="372" t="s">
        <v>28793</v>
      </c>
      <c r="H2" s="372" t="s">
        <v>28794</v>
      </c>
      <c r="I2" s="372" t="s">
        <v>28795</v>
      </c>
      <c r="J2" s="372" t="s">
        <v>28796</v>
      </c>
      <c r="K2" s="372" t="s">
        <v>28797</v>
      </c>
      <c r="L2" s="372" t="s">
        <v>28798</v>
      </c>
      <c r="M2" s="372" t="s">
        <v>28799</v>
      </c>
      <c r="N2" s="373" t="s">
        <v>28800</v>
      </c>
    </row>
    <row r="3" spans="1:15">
      <c r="A3" s="429">
        <v>0.21</v>
      </c>
      <c r="B3" s="429">
        <v>0.23</v>
      </c>
      <c r="C3" s="429">
        <v>0.28000000000000003</v>
      </c>
      <c r="D3" s="429">
        <v>0.32</v>
      </c>
      <c r="E3" s="429">
        <v>0.35</v>
      </c>
      <c r="F3" s="429">
        <v>0.42</v>
      </c>
      <c r="G3" s="429">
        <v>0.55000000000000004</v>
      </c>
      <c r="H3" s="429">
        <v>0.65</v>
      </c>
      <c r="I3" s="429">
        <v>0.82</v>
      </c>
      <c r="J3" s="429">
        <v>1.42</v>
      </c>
      <c r="K3" s="429">
        <v>1.75</v>
      </c>
      <c r="L3" s="429">
        <v>2.17</v>
      </c>
      <c r="M3" s="429">
        <v>3.25</v>
      </c>
      <c r="N3" s="429">
        <v>4.08</v>
      </c>
    </row>
    <row r="4" spans="1:15">
      <c r="A4" s="432"/>
      <c r="B4" s="430"/>
      <c r="C4" s="430"/>
      <c r="D4" s="430"/>
      <c r="E4" s="430"/>
      <c r="F4" s="430"/>
      <c r="G4" s="430"/>
      <c r="H4" s="430"/>
      <c r="I4" s="430"/>
      <c r="J4" s="430"/>
      <c r="K4" s="430"/>
      <c r="L4" s="430"/>
      <c r="M4" s="430"/>
      <c r="N4" s="433"/>
    </row>
    <row r="5" spans="1:15">
      <c r="A5" s="268" t="s">
        <v>32413</v>
      </c>
      <c r="B5" s="269"/>
      <c r="C5" s="269"/>
      <c r="D5" s="269"/>
      <c r="E5" s="269"/>
      <c r="F5" s="269"/>
      <c r="G5" s="269"/>
      <c r="H5" s="269"/>
      <c r="I5" s="269"/>
      <c r="J5" s="269"/>
      <c r="K5" s="269"/>
      <c r="L5" s="269"/>
      <c r="M5" s="269"/>
      <c r="N5" s="335"/>
    </row>
    <row r="6" spans="1:15">
      <c r="A6" s="371" t="s">
        <v>28787</v>
      </c>
      <c r="B6" s="372" t="s">
        <v>28788</v>
      </c>
      <c r="C6" s="372" t="s">
        <v>28789</v>
      </c>
      <c r="D6" s="372" t="s">
        <v>28790</v>
      </c>
      <c r="E6" s="372" t="s">
        <v>28791</v>
      </c>
      <c r="F6" s="372" t="s">
        <v>28792</v>
      </c>
      <c r="G6" s="372" t="s">
        <v>28793</v>
      </c>
      <c r="H6" s="372" t="s">
        <v>28794</v>
      </c>
      <c r="I6" s="372" t="s">
        <v>28795</v>
      </c>
      <c r="J6" s="372" t="s">
        <v>28796</v>
      </c>
      <c r="K6" s="372" t="s">
        <v>28797</v>
      </c>
      <c r="L6" s="372" t="s">
        <v>28798</v>
      </c>
      <c r="M6" s="372" t="s">
        <v>28799</v>
      </c>
      <c r="N6" s="373" t="s">
        <v>28800</v>
      </c>
    </row>
    <row r="7" spans="1:15">
      <c r="A7" s="429">
        <f>A3*Summary!B50</f>
        <v>0</v>
      </c>
      <c r="B7" s="429">
        <f>B3*Summary!D50</f>
        <v>0</v>
      </c>
      <c r="C7" s="429">
        <f>C3*Summary!E50</f>
        <v>0</v>
      </c>
      <c r="D7" s="429">
        <f>D3*Summary!F50</f>
        <v>0</v>
      </c>
      <c r="E7" s="429">
        <f>E3*Summary!G50</f>
        <v>0</v>
      </c>
      <c r="F7" s="429">
        <f>F3*Summary!H50</f>
        <v>0</v>
      </c>
      <c r="G7" s="429">
        <f>G3*Summary!I50</f>
        <v>0</v>
      </c>
      <c r="H7" s="429">
        <f>H3*Summary!J50</f>
        <v>0</v>
      </c>
      <c r="I7" s="429">
        <f>I3*Summary!K50</f>
        <v>0</v>
      </c>
      <c r="J7" s="429">
        <f>J3*Summary!L50</f>
        <v>0</v>
      </c>
      <c r="K7" s="429">
        <f>K3*Summary!M50</f>
        <v>0</v>
      </c>
      <c r="L7" s="429">
        <f>L3*Summary!N50</f>
        <v>0</v>
      </c>
      <c r="M7" s="429">
        <f>M3*Summary!O50</f>
        <v>0</v>
      </c>
      <c r="N7" s="429">
        <f>N3*Summary!P50</f>
        <v>0</v>
      </c>
      <c r="O7" s="431">
        <f>SUM(A7:N7)</f>
        <v>0</v>
      </c>
    </row>
    <row r="9" spans="1:15" ht="15" customHeight="1">
      <c r="A9" s="1307" t="s">
        <v>32414</v>
      </c>
      <c r="B9" s="1307"/>
    </row>
    <row r="10" spans="1:15">
      <c r="A10" s="79" t="s">
        <v>28822</v>
      </c>
      <c r="B10" s="429">
        <f>23/200</f>
        <v>0.115</v>
      </c>
    </row>
    <row r="12" spans="1:15" ht="15" customHeight="1">
      <c r="A12" s="1308" t="s">
        <v>32415</v>
      </c>
      <c r="B12" s="1308"/>
      <c r="C12" s="1308"/>
    </row>
    <row r="13" spans="1:15">
      <c r="A13" s="1271" t="s">
        <v>28822</v>
      </c>
      <c r="B13" s="1309"/>
      <c r="C13" s="429">
        <f>B10*Summary!E72</f>
        <v>0</v>
      </c>
    </row>
  </sheetData>
  <sheetProtection algorithmName="SHA-512" hashValue="IfPom8lUdzArDon5Zv7fXVNGJdT5xwEnILh4uO8Xnr9WowtGd7ZLeWZrHq6isCFkYRp/hBOBmCu2ZUYODTihWg==" saltValue="EK22xKBsbXxKBOqcVZCV9w==" spinCount="100000" sheet="1" objects="1" scenarios="1"/>
  <mergeCells count="3">
    <mergeCell ref="A9:B9"/>
    <mergeCell ref="A12:C12"/>
    <mergeCell ref="A13:B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18">
    <tabColor rgb="FF0070C0"/>
  </sheetPr>
  <dimension ref="A1:H11794"/>
  <sheetViews>
    <sheetView zoomScale="85" zoomScaleNormal="85" workbookViewId="0">
      <pane ySplit="1" topLeftCell="A5517" activePane="bottomLeft" state="frozen"/>
      <selection pane="bottomLeft" activeCell="S5540" sqref="S5540"/>
    </sheetView>
  </sheetViews>
  <sheetFormatPr defaultColWidth="11.44140625" defaultRowHeight="14.4"/>
  <cols>
    <col min="1" max="1" width="22.44140625" style="1165" bestFit="1" customWidth="1"/>
    <col min="2" max="2" width="16.44140625" style="1165" bestFit="1" customWidth="1"/>
    <col min="3" max="3" width="15.88671875" style="1165" hidden="1" customWidth="1"/>
    <col min="4" max="4" width="26.6640625" style="988" hidden="1" customWidth="1"/>
    <col min="5" max="5" width="19.109375" style="1165" hidden="1" customWidth="1"/>
    <col min="6" max="6" width="12.44140625" style="1165" hidden="1" customWidth="1"/>
    <col min="7" max="7" width="0" hidden="1" customWidth="1"/>
    <col min="8" max="16384" width="11.44140625" style="988"/>
  </cols>
  <sheetData>
    <row r="1" spans="1:7" ht="30.75" customHeight="1">
      <c r="A1" s="1164" t="s">
        <v>27816</v>
      </c>
      <c r="B1" s="1164" t="s">
        <v>27817</v>
      </c>
      <c r="C1" s="1164" t="s">
        <v>0</v>
      </c>
      <c r="D1" s="1164" t="s">
        <v>27818</v>
      </c>
      <c r="E1" s="1164" t="s">
        <v>27819</v>
      </c>
      <c r="F1" s="1164" t="s">
        <v>27820</v>
      </c>
      <c r="G1" s="1169" t="s">
        <v>27821</v>
      </c>
    </row>
    <row r="2" spans="1:7" ht="15" customHeight="1">
      <c r="A2" s="1165" t="str">
        <f>CONCATENATE(C2,E2)</f>
        <v>PEXP1YEL</v>
      </c>
      <c r="B2" s="1165">
        <f>IFERROR(INDEX('PU Holds'!$B$14:$AF$554,MATCH(C2,'PU Holds'!$B$14:$B$552,FALSE),MATCH(D2,'PU Holds'!$B$14:$AF$14,FALSE)),0)</f>
        <v>0</v>
      </c>
      <c r="C2" s="1165" t="s">
        <v>27822</v>
      </c>
      <c r="D2" s="1168" t="str">
        <f>'PU Holds'!$M$14</f>
        <v>Yellow 
RAL 1026</v>
      </c>
      <c r="E2" s="1165" t="s">
        <v>27823</v>
      </c>
      <c r="F2" s="1165" t="s">
        <v>27824</v>
      </c>
      <c r="G2" s="1170" t="s">
        <v>27825</v>
      </c>
    </row>
    <row r="3" spans="1:7" ht="15" customHeight="1">
      <c r="A3" s="1165" t="str">
        <f t="shared" ref="A3:A16" si="0">CONCATENATE(C3,E3)</f>
        <v>PEXP1RED</v>
      </c>
      <c r="B3" s="1165">
        <f>IFERROR(INDEX('PU Holds'!$B$14:$AF$554,MATCH(C3,'PU Holds'!$B$14:$B$552,FALSE),MATCH(D3,'PU Holds'!$B$14:$AF$14,FALSE)),0)</f>
        <v>0</v>
      </c>
      <c r="C3" s="1165" t="str">
        <f>C2</f>
        <v>PEXP1</v>
      </c>
      <c r="D3" s="988" t="str">
        <f>'PU Holds'!$O$14</f>
        <v>Red 
RAL 3020</v>
      </c>
      <c r="E3" s="1165" t="s">
        <v>27826</v>
      </c>
      <c r="F3" s="1165" t="s">
        <v>27824</v>
      </c>
      <c r="G3" s="1170" t="s">
        <v>27825</v>
      </c>
    </row>
    <row r="4" spans="1:7" ht="15" customHeight="1">
      <c r="A4" s="1165" t="str">
        <f t="shared" si="0"/>
        <v>PEXP1BLU</v>
      </c>
      <c r="B4" s="1165">
        <f>IFERROR(INDEX('PU Holds'!$B$14:$AF$554,MATCH(C4,'PU Holds'!$B$14:$B$552,FALSE),MATCH(D4,'PU Holds'!$B$14:$AF$14,FALSE)),0)</f>
        <v>0</v>
      </c>
      <c r="C4" s="1165" t="str">
        <f t="shared" ref="C4:C16" si="1">C3</f>
        <v>PEXP1</v>
      </c>
      <c r="D4" s="988" t="str">
        <f>'PU Holds'!$P$14</f>
        <v>Blue 
RAL 5015</v>
      </c>
      <c r="E4" s="1165" t="s">
        <v>27827</v>
      </c>
      <c r="F4" s="1165" t="s">
        <v>27824</v>
      </c>
      <c r="G4" s="1170" t="s">
        <v>27825</v>
      </c>
    </row>
    <row r="5" spans="1:7" ht="15" customHeight="1">
      <c r="A5" s="1165" t="str">
        <f t="shared" si="0"/>
        <v>PEXP1GRY</v>
      </c>
      <c r="B5" s="1165">
        <f>IFERROR(INDEX('PU Holds'!$B$14:$AF$554,MATCH(C5,'PU Holds'!$B$14:$B$552,FALSE),MATCH(D5,'PU Holds'!$B$14:$AF$14,FALSE)),0)</f>
        <v>0</v>
      </c>
      <c r="C5" s="1165" t="str">
        <f t="shared" si="1"/>
        <v>PEXP1</v>
      </c>
      <c r="D5" s="988" t="str">
        <f>'PU Holds'!$Q$14</f>
        <v>Grey 
RAL 7001</v>
      </c>
      <c r="E5" s="1165" t="s">
        <v>27828</v>
      </c>
      <c r="F5" s="1165" t="s">
        <v>27824</v>
      </c>
      <c r="G5" s="1170" t="s">
        <v>27825</v>
      </c>
    </row>
    <row r="6" spans="1:7" ht="15" customHeight="1">
      <c r="A6" s="1165" t="str">
        <f t="shared" si="0"/>
        <v>PEXP1BLK</v>
      </c>
      <c r="B6" s="1165">
        <f>IFERROR(INDEX('PU Holds'!$B$14:$AF$554,MATCH(C6,'PU Holds'!$B$14:$B$552,FALSE),MATCH(D6,'PU Holds'!$B$14:$AF$14,FALSE)),0)</f>
        <v>0</v>
      </c>
      <c r="C6" s="1165" t="str">
        <f t="shared" si="1"/>
        <v>PEXP1</v>
      </c>
      <c r="D6" s="988" t="str">
        <f>'PU Holds'!$R$14</f>
        <v>Black 
RAL 9005</v>
      </c>
      <c r="E6" s="1165" t="s">
        <v>27829</v>
      </c>
      <c r="F6" s="1165" t="s">
        <v>27824</v>
      </c>
      <c r="G6" s="1170" t="s">
        <v>27825</v>
      </c>
    </row>
    <row r="7" spans="1:7" ht="15" customHeight="1">
      <c r="A7" s="1165" t="str">
        <f t="shared" si="0"/>
        <v>PEXP1FLO</v>
      </c>
      <c r="B7" s="1165">
        <f>IFERROR(INDEX('PU Holds'!$B$14:$AF$554,MATCH(C7,'PU Holds'!$B$14:$B$552,FALSE),MATCH(D7,'PU Holds'!$B$14:$AF$14,FALSE)),0)</f>
        <v>0</v>
      </c>
      <c r="C7" s="1165" t="str">
        <f t="shared" si="1"/>
        <v>PEXP1</v>
      </c>
      <c r="D7" s="988" t="str">
        <f>'PU Holds'!$S$14</f>
        <v>Fluo 
Orange</v>
      </c>
      <c r="E7" s="1165" t="s">
        <v>27830</v>
      </c>
      <c r="F7" s="1165" t="s">
        <v>27824</v>
      </c>
      <c r="G7" s="1170" t="s">
        <v>27825</v>
      </c>
    </row>
    <row r="8" spans="1:7" ht="15" customHeight="1">
      <c r="A8" s="1165" t="str">
        <f t="shared" si="0"/>
        <v>PEXP1FLG</v>
      </c>
      <c r="B8" s="1165">
        <f>IFERROR(INDEX('PU Holds'!$B$14:$AF$554,MATCH(C8,'PU Holds'!$B$14:$B$552,FALSE),MATCH(D8,'PU Holds'!$B$14:$AF$14,FALSE)),0)</f>
        <v>0</v>
      </c>
      <c r="C8" s="1165" t="str">
        <f t="shared" si="1"/>
        <v>PEXP1</v>
      </c>
      <c r="D8" s="988" t="str">
        <f>'PU Holds'!$T$14</f>
        <v>Fluo 
Green</v>
      </c>
      <c r="E8" s="1165" t="s">
        <v>27831</v>
      </c>
      <c r="F8" s="1165" t="s">
        <v>27824</v>
      </c>
      <c r="G8" s="1170" t="s">
        <v>27825</v>
      </c>
    </row>
    <row r="9" spans="1:7" ht="15" customHeight="1">
      <c r="A9" s="1165" t="str">
        <f t="shared" si="0"/>
        <v>PEXP1FLP</v>
      </c>
      <c r="B9" s="1165">
        <f>IFERROR(INDEX('PU Holds'!$B$14:$AF$554,MATCH(C9,'PU Holds'!$B$14:$B$552,FALSE),MATCH(D9,'PU Holds'!$B$14:$AF$14,FALSE)),0)</f>
        <v>0</v>
      </c>
      <c r="C9" s="1165" t="str">
        <f t="shared" si="1"/>
        <v>PEXP1</v>
      </c>
      <c r="D9" s="988" t="str">
        <f>'PU Holds'!$U$14</f>
        <v>Fluo 
Pink</v>
      </c>
      <c r="E9" s="1165" t="s">
        <v>27832</v>
      </c>
      <c r="F9" s="1165" t="s">
        <v>27824</v>
      </c>
      <c r="G9" s="1170" t="s">
        <v>27825</v>
      </c>
    </row>
    <row r="10" spans="1:7" ht="15" customHeight="1">
      <c r="A10" s="1165" t="str">
        <f t="shared" si="0"/>
        <v>PEXP1VIO</v>
      </c>
      <c r="B10" s="1165">
        <f>IFERROR(INDEX('PU Holds'!$B$14:$AF$554,MATCH(C10,'PU Holds'!$B$14:$B$552,FALSE),MATCH(D10,'PU Holds'!$B$14:$AF$14,FALSE)),0)</f>
        <v>0</v>
      </c>
      <c r="C10" s="1165" t="str">
        <f t="shared" si="1"/>
        <v>PEXP1</v>
      </c>
      <c r="D10" s="988" t="str">
        <f>'PU Holds'!$W$14</f>
        <v>Violet 
RAL 4008</v>
      </c>
      <c r="E10" s="1165" t="s">
        <v>27833</v>
      </c>
      <c r="F10" s="1165" t="s">
        <v>27824</v>
      </c>
      <c r="G10" s="1170" t="s">
        <v>27825</v>
      </c>
    </row>
    <row r="11" spans="1:7" ht="15" customHeight="1">
      <c r="A11" s="1165" t="str">
        <f t="shared" si="0"/>
        <v>PEXP1MIN</v>
      </c>
      <c r="B11" s="1165">
        <f>IFERROR(INDEX('PU Holds'!$B$14:$AF$554,MATCH(C11,'PU Holds'!$B$14:$B$552,FALSE),MATCH(D11,'PU Holds'!$B$14:$AF$14,FALSE)),0)</f>
        <v>0</v>
      </c>
      <c r="C11" s="1165" t="str">
        <f t="shared" si="1"/>
        <v>PEXP1</v>
      </c>
      <c r="D11" s="988" t="str">
        <f>'PU Holds'!$X$14</f>
        <v>Mint 
RAL 6027</v>
      </c>
      <c r="E11" s="1165" t="s">
        <v>27834</v>
      </c>
      <c r="F11" s="1165" t="s">
        <v>27824</v>
      </c>
      <c r="G11" s="1170" t="s">
        <v>27825</v>
      </c>
    </row>
    <row r="12" spans="1:7" ht="15" customHeight="1">
      <c r="A12" s="1165" t="str">
        <f t="shared" si="0"/>
        <v>PEXP1PUK</v>
      </c>
      <c r="B12" s="1165">
        <f>IFERROR(INDEX('PU Holds'!$B$14:$AF$554,MATCH(C12,'PU Holds'!$B$14:$B$552,FALSE),MATCH(D12,'PU Holds'!$B$14:$AF$14,FALSE)),0)</f>
        <v>0</v>
      </c>
      <c r="C12" s="1165" t="str">
        <f t="shared" si="1"/>
        <v>PEXP1</v>
      </c>
      <c r="D12" s="988" t="str">
        <f>'PU Holds'!$Z$14</f>
        <v>Green 
(Puke 16-09)</v>
      </c>
      <c r="E12" s="1165" t="s">
        <v>27835</v>
      </c>
      <c r="F12" s="1165" t="s">
        <v>27824</v>
      </c>
      <c r="G12" s="1170" t="s">
        <v>27825</v>
      </c>
    </row>
    <row r="13" spans="1:7" ht="15" customHeight="1">
      <c r="A13" s="1165" t="str">
        <f t="shared" si="0"/>
        <v>PEXP1ORA</v>
      </c>
      <c r="B13" s="1165">
        <f>IFERROR(INDEX('PU Holds'!$B$14:$AF$554,MATCH(C13,'PU Holds'!$B$14:$B$552,FALSE),MATCH(D13,'PU Holds'!$B$14:$AF$14,FALSE)),0)</f>
        <v>0</v>
      </c>
      <c r="C13" s="1165" t="str">
        <f t="shared" si="1"/>
        <v>PEXP1</v>
      </c>
      <c r="D13" s="988" t="str">
        <f>'PU Holds'!$AA$14</f>
        <v>US Orange
14-01</v>
      </c>
      <c r="E13" s="1165" t="s">
        <v>27836</v>
      </c>
      <c r="F13" s="1165" t="s">
        <v>27824</v>
      </c>
      <c r="G13" s="1170" t="s">
        <v>27825</v>
      </c>
    </row>
    <row r="14" spans="1:7" ht="15" customHeight="1">
      <c r="A14" s="1165" t="str">
        <f t="shared" si="0"/>
        <v>PEXP1GRE</v>
      </c>
      <c r="B14" s="1165">
        <f>IFERROR(INDEX('PU Holds'!$B$14:$AF$554,MATCH(C14,'PU Holds'!$B$14:$B$552,FALSE),MATCH(D14,'PU Holds'!$B$14:$AF$14,FALSE)),0)</f>
        <v>0</v>
      </c>
      <c r="C14" s="1165" t="str">
        <f t="shared" si="1"/>
        <v>PEXP1</v>
      </c>
      <c r="D14" s="988" t="str">
        <f>'PU Holds'!$AB$14</f>
        <v>US Green 
16 -16</v>
      </c>
      <c r="E14" s="1165" t="s">
        <v>27837</v>
      </c>
      <c r="F14" s="1165" t="s">
        <v>27824</v>
      </c>
      <c r="G14" s="1170" t="s">
        <v>27825</v>
      </c>
    </row>
    <row r="15" spans="1:7" ht="15" customHeight="1">
      <c r="A15" s="1165" t="str">
        <f t="shared" si="0"/>
        <v>PEXP1WHI</v>
      </c>
      <c r="B15" s="1165">
        <f>IFERROR(INDEX('PU Holds'!$B$14:$AF$554,MATCH(C15,'PU Holds'!$B$14:$B$552,FALSE),MATCH(D15,'PU Holds'!$B$14:$AF$14,FALSE)),0)</f>
        <v>0</v>
      </c>
      <c r="C15" s="1165" t="str">
        <f t="shared" si="1"/>
        <v>PEXP1</v>
      </c>
      <c r="D15" s="988" t="str">
        <f>'PU Holds'!$AC$14</f>
        <v>White 
RAL 9010</v>
      </c>
      <c r="E15" s="1165" t="s">
        <v>27838</v>
      </c>
      <c r="F15" s="1165" t="s">
        <v>27824</v>
      </c>
      <c r="G15" s="1170" t="s">
        <v>27825</v>
      </c>
    </row>
    <row r="16" spans="1:7" ht="15" customHeight="1">
      <c r="A16" s="1165" t="str">
        <f t="shared" si="0"/>
        <v>PEXP1PUR</v>
      </c>
      <c r="B16" s="1165">
        <f>IFERROR(INDEX('PU Holds'!$B$14:$AF$554,MATCH(C16,'PU Holds'!$B$14:$B$552,FALSE),MATCH(D16,'PU Holds'!$B$14:$AF$14,FALSE)),0)</f>
        <v>0</v>
      </c>
      <c r="C16" s="1165" t="str">
        <f t="shared" si="1"/>
        <v>PEXP1</v>
      </c>
      <c r="D16" s="988" t="str">
        <f>'PU Holds'!$AD$14</f>
        <v>US Purple</v>
      </c>
      <c r="E16" s="1165" t="s">
        <v>27839</v>
      </c>
      <c r="F16" s="1165" t="s">
        <v>27824</v>
      </c>
      <c r="G16" s="1170" t="s">
        <v>27825</v>
      </c>
    </row>
    <row r="17" spans="1:7" ht="15" customHeight="1">
      <c r="A17" s="1165" t="str">
        <f t="shared" ref="A17:A67" si="2">CONCATENATE(C17,E17)</f>
        <v>PEXP2YEL</v>
      </c>
      <c r="B17" s="1165">
        <f>IFERROR(INDEX('PU Holds'!$B$14:$AF$554,MATCH(C17,'PU Holds'!$B$14:$B$552,FALSE),MATCH(D17,'PU Holds'!$B$14:$AF$14,FALSE)),0)</f>
        <v>0</v>
      </c>
      <c r="C17" s="1165" t="s">
        <v>27840</v>
      </c>
      <c r="D17" s="1168" t="str">
        <f>'PU Holds'!$M$14</f>
        <v>Yellow 
RAL 1026</v>
      </c>
      <c r="E17" s="1165" t="s">
        <v>27823</v>
      </c>
      <c r="F17" s="1165" t="s">
        <v>27824</v>
      </c>
      <c r="G17" s="1170" t="s">
        <v>27825</v>
      </c>
    </row>
    <row r="18" spans="1:7" ht="15" customHeight="1">
      <c r="A18" s="1165" t="str">
        <f t="shared" si="2"/>
        <v>PEXP2RED</v>
      </c>
      <c r="B18" s="1165">
        <f>IFERROR(INDEX('PU Holds'!$B$14:$AF$554,MATCH(C18,'PU Holds'!$B$14:$B$552,FALSE),MATCH(D18,'PU Holds'!$B$14:$AF$14,FALSE)),0)</f>
        <v>0</v>
      </c>
      <c r="C18" s="1165" t="str">
        <f t="shared" ref="C18:C31" si="3">C17</f>
        <v>PEXP2</v>
      </c>
      <c r="D18" s="988" t="str">
        <f>'PU Holds'!$O$14</f>
        <v>Red 
RAL 3020</v>
      </c>
      <c r="E18" s="1165" t="s">
        <v>27826</v>
      </c>
      <c r="F18" s="1165" t="s">
        <v>27824</v>
      </c>
      <c r="G18" s="1170" t="s">
        <v>27825</v>
      </c>
    </row>
    <row r="19" spans="1:7" ht="15" customHeight="1">
      <c r="A19" s="1165" t="str">
        <f t="shared" si="2"/>
        <v>PEXP2BLU</v>
      </c>
      <c r="B19" s="1165">
        <f>IFERROR(INDEX('PU Holds'!$B$14:$AF$554,MATCH(C19,'PU Holds'!$B$14:$B$552,FALSE),MATCH(D19,'PU Holds'!$B$14:$AF$14,FALSE)),0)</f>
        <v>0</v>
      </c>
      <c r="C19" s="1165" t="str">
        <f t="shared" si="3"/>
        <v>PEXP2</v>
      </c>
      <c r="D19" s="988" t="str">
        <f>'PU Holds'!$P$14</f>
        <v>Blue 
RAL 5015</v>
      </c>
      <c r="E19" s="1165" t="s">
        <v>27827</v>
      </c>
      <c r="F19" s="1165" t="s">
        <v>27824</v>
      </c>
      <c r="G19" s="1170" t="s">
        <v>27825</v>
      </c>
    </row>
    <row r="20" spans="1:7" ht="15" customHeight="1">
      <c r="A20" s="1165" t="str">
        <f t="shared" si="2"/>
        <v>PEXP2GRY</v>
      </c>
      <c r="B20" s="1165">
        <f>IFERROR(INDEX('PU Holds'!$B$14:$AF$554,MATCH(C20,'PU Holds'!$B$14:$B$552,FALSE),MATCH(D20,'PU Holds'!$B$14:$AF$14,FALSE)),0)</f>
        <v>0</v>
      </c>
      <c r="C20" s="1165" t="str">
        <f t="shared" si="3"/>
        <v>PEXP2</v>
      </c>
      <c r="D20" s="988" t="str">
        <f>'PU Holds'!$Q$14</f>
        <v>Grey 
RAL 7001</v>
      </c>
      <c r="E20" s="1165" t="s">
        <v>27828</v>
      </c>
      <c r="F20" s="1165" t="s">
        <v>27824</v>
      </c>
      <c r="G20" s="1170" t="s">
        <v>27825</v>
      </c>
    </row>
    <row r="21" spans="1:7" ht="15" customHeight="1">
      <c r="A21" s="1165" t="str">
        <f t="shared" si="2"/>
        <v>PEXP2BLK</v>
      </c>
      <c r="B21" s="1165">
        <f>IFERROR(INDEX('PU Holds'!$B$14:$AF$554,MATCH(C21,'PU Holds'!$B$14:$B$552,FALSE),MATCH(D21,'PU Holds'!$B$14:$AF$14,FALSE)),0)</f>
        <v>0</v>
      </c>
      <c r="C21" s="1165" t="str">
        <f t="shared" si="3"/>
        <v>PEXP2</v>
      </c>
      <c r="D21" s="988" t="str">
        <f>'PU Holds'!$R$14</f>
        <v>Black 
RAL 9005</v>
      </c>
      <c r="E21" s="1165" t="s">
        <v>27829</v>
      </c>
      <c r="F21" s="1165" t="s">
        <v>27824</v>
      </c>
      <c r="G21" s="1170" t="s">
        <v>27825</v>
      </c>
    </row>
    <row r="22" spans="1:7" ht="15" customHeight="1">
      <c r="A22" s="1165" t="str">
        <f t="shared" si="2"/>
        <v>PEXP2FLO</v>
      </c>
      <c r="B22" s="1165">
        <f>IFERROR(INDEX('PU Holds'!$B$14:$AF$554,MATCH(C22,'PU Holds'!$B$14:$B$552,FALSE),MATCH(D22,'PU Holds'!$B$14:$AF$14,FALSE)),0)</f>
        <v>0</v>
      </c>
      <c r="C22" s="1165" t="str">
        <f t="shared" si="3"/>
        <v>PEXP2</v>
      </c>
      <c r="D22" s="988" t="str">
        <f>'PU Holds'!$S$14</f>
        <v>Fluo 
Orange</v>
      </c>
      <c r="E22" s="1165" t="s">
        <v>27830</v>
      </c>
      <c r="F22" s="1165" t="s">
        <v>27824</v>
      </c>
      <c r="G22" s="1170" t="s">
        <v>27825</v>
      </c>
    </row>
    <row r="23" spans="1:7" ht="15" customHeight="1">
      <c r="A23" s="1165" t="str">
        <f t="shared" si="2"/>
        <v>PEXP2FLG</v>
      </c>
      <c r="B23" s="1165">
        <f>IFERROR(INDEX('PU Holds'!$B$14:$AF$554,MATCH(C23,'PU Holds'!$B$14:$B$552,FALSE),MATCH(D23,'PU Holds'!$B$14:$AF$14,FALSE)),0)</f>
        <v>0</v>
      </c>
      <c r="C23" s="1165" t="str">
        <f t="shared" si="3"/>
        <v>PEXP2</v>
      </c>
      <c r="D23" s="988" t="str">
        <f>'PU Holds'!$T$14</f>
        <v>Fluo 
Green</v>
      </c>
      <c r="E23" s="1165" t="s">
        <v>27831</v>
      </c>
      <c r="F23" s="1165" t="s">
        <v>27824</v>
      </c>
      <c r="G23" s="1170" t="s">
        <v>27825</v>
      </c>
    </row>
    <row r="24" spans="1:7" ht="15" customHeight="1">
      <c r="A24" s="1165" t="str">
        <f t="shared" si="2"/>
        <v>PEXP2FLP</v>
      </c>
      <c r="B24" s="1165">
        <f>IFERROR(INDEX('PU Holds'!$B$14:$AF$554,MATCH(C24,'PU Holds'!$B$14:$B$552,FALSE),MATCH(D24,'PU Holds'!$B$14:$AF$14,FALSE)),0)</f>
        <v>0</v>
      </c>
      <c r="C24" s="1165" t="str">
        <f t="shared" si="3"/>
        <v>PEXP2</v>
      </c>
      <c r="D24" s="988" t="str">
        <f>'PU Holds'!$U$14</f>
        <v>Fluo 
Pink</v>
      </c>
      <c r="E24" s="1165" t="s">
        <v>27832</v>
      </c>
      <c r="F24" s="1165" t="s">
        <v>27824</v>
      </c>
      <c r="G24" s="1170" t="s">
        <v>27825</v>
      </c>
    </row>
    <row r="25" spans="1:7" ht="15" customHeight="1">
      <c r="A25" s="1165" t="str">
        <f t="shared" si="2"/>
        <v>PEXP2VIO</v>
      </c>
      <c r="B25" s="1165">
        <f>IFERROR(INDEX('PU Holds'!$B$14:$AF$554,MATCH(C25,'PU Holds'!$B$14:$B$552,FALSE),MATCH(D25,'PU Holds'!$B$14:$AF$14,FALSE)),0)</f>
        <v>0</v>
      </c>
      <c r="C25" s="1165" t="str">
        <f t="shared" si="3"/>
        <v>PEXP2</v>
      </c>
      <c r="D25" s="988" t="str">
        <f>'PU Holds'!$W$14</f>
        <v>Violet 
RAL 4008</v>
      </c>
      <c r="E25" s="1165" t="s">
        <v>27833</v>
      </c>
      <c r="F25" s="1165" t="s">
        <v>27824</v>
      </c>
      <c r="G25" s="1170" t="s">
        <v>27825</v>
      </c>
    </row>
    <row r="26" spans="1:7" ht="15" customHeight="1">
      <c r="A26" s="1165" t="str">
        <f t="shared" si="2"/>
        <v>PEXP2MIN</v>
      </c>
      <c r="B26" s="1165">
        <f>IFERROR(INDEX('PU Holds'!$B$14:$AF$554,MATCH(C26,'PU Holds'!$B$14:$B$552,FALSE),MATCH(D26,'PU Holds'!$B$14:$AF$14,FALSE)),0)</f>
        <v>0</v>
      </c>
      <c r="C26" s="1165" t="str">
        <f t="shared" si="3"/>
        <v>PEXP2</v>
      </c>
      <c r="D26" s="988" t="str">
        <f>'PU Holds'!$X$14</f>
        <v>Mint 
RAL 6027</v>
      </c>
      <c r="E26" s="1165" t="s">
        <v>27834</v>
      </c>
      <c r="F26" s="1165" t="s">
        <v>27824</v>
      </c>
      <c r="G26" s="1170" t="s">
        <v>27825</v>
      </c>
    </row>
    <row r="27" spans="1:7" ht="15" customHeight="1">
      <c r="A27" s="1165" t="str">
        <f t="shared" si="2"/>
        <v>PEXP2PUK</v>
      </c>
      <c r="B27" s="1165">
        <f>IFERROR(INDEX('PU Holds'!$B$14:$AF$554,MATCH(C27,'PU Holds'!$B$14:$B$552,FALSE),MATCH(D27,'PU Holds'!$B$14:$AF$14,FALSE)),0)</f>
        <v>0</v>
      </c>
      <c r="C27" s="1165" t="str">
        <f t="shared" si="3"/>
        <v>PEXP2</v>
      </c>
      <c r="D27" s="988" t="str">
        <f>'PU Holds'!$Z$14</f>
        <v>Green 
(Puke 16-09)</v>
      </c>
      <c r="E27" s="1165" t="s">
        <v>27835</v>
      </c>
      <c r="F27" s="1165" t="s">
        <v>27824</v>
      </c>
      <c r="G27" s="1170" t="s">
        <v>27825</v>
      </c>
    </row>
    <row r="28" spans="1:7" ht="15" customHeight="1">
      <c r="A28" s="1165" t="str">
        <f t="shared" si="2"/>
        <v>PEXP2ORA</v>
      </c>
      <c r="B28" s="1165">
        <f>IFERROR(INDEX('PU Holds'!$B$14:$AF$554,MATCH(C28,'PU Holds'!$B$14:$B$552,FALSE),MATCH(D28,'PU Holds'!$B$14:$AF$14,FALSE)),0)</f>
        <v>0</v>
      </c>
      <c r="C28" s="1165" t="str">
        <f t="shared" si="3"/>
        <v>PEXP2</v>
      </c>
      <c r="D28" s="988" t="str">
        <f>'PU Holds'!$AA$14</f>
        <v>US Orange
14-01</v>
      </c>
      <c r="E28" s="1165" t="s">
        <v>27836</v>
      </c>
      <c r="F28" s="1165" t="s">
        <v>27824</v>
      </c>
      <c r="G28" s="1170" t="s">
        <v>27825</v>
      </c>
    </row>
    <row r="29" spans="1:7" ht="15" customHeight="1">
      <c r="A29" s="1165" t="str">
        <f t="shared" si="2"/>
        <v>PEXP2GRE</v>
      </c>
      <c r="B29" s="1165">
        <f>IFERROR(INDEX('PU Holds'!$B$14:$AF$554,MATCH(C29,'PU Holds'!$B$14:$B$552,FALSE),MATCH(D29,'PU Holds'!$B$14:$AF$14,FALSE)),0)</f>
        <v>0</v>
      </c>
      <c r="C29" s="1165" t="str">
        <f t="shared" si="3"/>
        <v>PEXP2</v>
      </c>
      <c r="D29" s="988" t="str">
        <f>'PU Holds'!$AB$14</f>
        <v>US Green 
16 -16</v>
      </c>
      <c r="E29" s="1165" t="s">
        <v>27837</v>
      </c>
      <c r="F29" s="1165" t="s">
        <v>27824</v>
      </c>
      <c r="G29" s="1170" t="s">
        <v>27825</v>
      </c>
    </row>
    <row r="30" spans="1:7" ht="15" customHeight="1">
      <c r="A30" s="1165" t="str">
        <f t="shared" si="2"/>
        <v>PEXP2WHI</v>
      </c>
      <c r="B30" s="1165">
        <f>IFERROR(INDEX('PU Holds'!$B$14:$AF$554,MATCH(C30,'PU Holds'!$B$14:$B$552,FALSE),MATCH(D30,'PU Holds'!$B$14:$AF$14,FALSE)),0)</f>
        <v>0</v>
      </c>
      <c r="C30" s="1165" t="str">
        <f t="shared" si="3"/>
        <v>PEXP2</v>
      </c>
      <c r="D30" s="988" t="str">
        <f>'PU Holds'!$AC$14</f>
        <v>White 
RAL 9010</v>
      </c>
      <c r="E30" s="1165" t="s">
        <v>27838</v>
      </c>
      <c r="F30" s="1165" t="s">
        <v>27824</v>
      </c>
      <c r="G30" s="1170" t="s">
        <v>27825</v>
      </c>
    </row>
    <row r="31" spans="1:7" ht="15" customHeight="1">
      <c r="A31" s="1165" t="str">
        <f t="shared" si="2"/>
        <v>PEXP2PUR</v>
      </c>
      <c r="B31" s="1165">
        <f>IFERROR(INDEX('PU Holds'!$B$14:$AF$554,MATCH(C31,'PU Holds'!$B$14:$B$552,FALSE),MATCH(D31,'PU Holds'!$B$14:$AF$14,FALSE)),0)</f>
        <v>0</v>
      </c>
      <c r="C31" s="1165" t="str">
        <f t="shared" si="3"/>
        <v>PEXP2</v>
      </c>
      <c r="D31" s="988" t="str">
        <f>'PU Holds'!$AD$14</f>
        <v>US Purple</v>
      </c>
      <c r="E31" s="1165" t="s">
        <v>27839</v>
      </c>
      <c r="F31" s="1165" t="s">
        <v>27824</v>
      </c>
      <c r="G31" s="1170" t="s">
        <v>27825</v>
      </c>
    </row>
    <row r="32" spans="1:7" ht="15" customHeight="1">
      <c r="A32" s="1165" t="str">
        <f t="shared" si="2"/>
        <v>PEXP3YEL</v>
      </c>
      <c r="B32" s="1165">
        <f>IFERROR(INDEX('PU Holds'!$B$14:$AF$554,MATCH(C32,'PU Holds'!$B$14:$B$552,FALSE),MATCH(D32,'PU Holds'!$B$14:$AF$14,FALSE)),0)</f>
        <v>0</v>
      </c>
      <c r="C32" s="1165" t="s">
        <v>27841</v>
      </c>
      <c r="D32" s="1168" t="str">
        <f>'PU Holds'!$M$14</f>
        <v>Yellow 
RAL 1026</v>
      </c>
      <c r="E32" s="1165" t="s">
        <v>27823</v>
      </c>
      <c r="F32" s="1165" t="s">
        <v>27824</v>
      </c>
      <c r="G32" s="1170" t="s">
        <v>27825</v>
      </c>
    </row>
    <row r="33" spans="1:7" ht="15" customHeight="1">
      <c r="A33" s="1165" t="str">
        <f t="shared" si="2"/>
        <v>PEXP3RED</v>
      </c>
      <c r="B33" s="1165">
        <f>IFERROR(INDEX('PU Holds'!$B$14:$AF$554,MATCH(C33,'PU Holds'!$B$14:$B$552,FALSE),MATCH(D33,'PU Holds'!$B$14:$AF$14,FALSE)),0)</f>
        <v>0</v>
      </c>
      <c r="C33" s="1165" t="str">
        <f t="shared" ref="C33:C46" si="4">C32</f>
        <v>PEXP3</v>
      </c>
      <c r="D33" s="988" t="str">
        <f>'PU Holds'!$O$14</f>
        <v>Red 
RAL 3020</v>
      </c>
      <c r="E33" s="1165" t="s">
        <v>27826</v>
      </c>
      <c r="F33" s="1165" t="s">
        <v>27824</v>
      </c>
      <c r="G33" s="1170" t="s">
        <v>27825</v>
      </c>
    </row>
    <row r="34" spans="1:7" ht="15" customHeight="1">
      <c r="A34" s="1165" t="str">
        <f t="shared" si="2"/>
        <v>PEXP3BLU</v>
      </c>
      <c r="B34" s="1165">
        <f>IFERROR(INDEX('PU Holds'!$B$14:$AF$554,MATCH(C34,'PU Holds'!$B$14:$B$552,FALSE),MATCH(D34,'PU Holds'!$B$14:$AF$14,FALSE)),0)</f>
        <v>0</v>
      </c>
      <c r="C34" s="1165" t="str">
        <f t="shared" si="4"/>
        <v>PEXP3</v>
      </c>
      <c r="D34" s="988" t="str">
        <f>'PU Holds'!$P$14</f>
        <v>Blue 
RAL 5015</v>
      </c>
      <c r="E34" s="1165" t="s">
        <v>27827</v>
      </c>
      <c r="F34" s="1165" t="s">
        <v>27824</v>
      </c>
      <c r="G34" s="1170" t="s">
        <v>27825</v>
      </c>
    </row>
    <row r="35" spans="1:7" ht="15" customHeight="1">
      <c r="A35" s="1165" t="str">
        <f t="shared" si="2"/>
        <v>PEXP3GRY</v>
      </c>
      <c r="B35" s="1165">
        <f>IFERROR(INDEX('PU Holds'!$B$14:$AF$554,MATCH(C35,'PU Holds'!$B$14:$B$552,FALSE),MATCH(D35,'PU Holds'!$B$14:$AF$14,FALSE)),0)</f>
        <v>0</v>
      </c>
      <c r="C35" s="1165" t="str">
        <f t="shared" si="4"/>
        <v>PEXP3</v>
      </c>
      <c r="D35" s="988" t="str">
        <f>'PU Holds'!$Q$14</f>
        <v>Grey 
RAL 7001</v>
      </c>
      <c r="E35" s="1165" t="s">
        <v>27828</v>
      </c>
      <c r="F35" s="1165" t="s">
        <v>27824</v>
      </c>
      <c r="G35" s="1170" t="s">
        <v>27825</v>
      </c>
    </row>
    <row r="36" spans="1:7" ht="15" customHeight="1">
      <c r="A36" s="1165" t="str">
        <f t="shared" si="2"/>
        <v>PEXP3BLK</v>
      </c>
      <c r="B36" s="1165">
        <f>IFERROR(INDEX('PU Holds'!$B$14:$AF$554,MATCH(C36,'PU Holds'!$B$14:$B$552,FALSE),MATCH(D36,'PU Holds'!$B$14:$AF$14,FALSE)),0)</f>
        <v>0</v>
      </c>
      <c r="C36" s="1165" t="str">
        <f t="shared" si="4"/>
        <v>PEXP3</v>
      </c>
      <c r="D36" s="988" t="str">
        <f>'PU Holds'!$R$14</f>
        <v>Black 
RAL 9005</v>
      </c>
      <c r="E36" s="1165" t="s">
        <v>27829</v>
      </c>
      <c r="F36" s="1165" t="s">
        <v>27824</v>
      </c>
      <c r="G36" s="1170" t="s">
        <v>27825</v>
      </c>
    </row>
    <row r="37" spans="1:7" ht="15" customHeight="1">
      <c r="A37" s="1165" t="str">
        <f t="shared" si="2"/>
        <v>PEXP3FLO</v>
      </c>
      <c r="B37" s="1165">
        <f>IFERROR(INDEX('PU Holds'!$B$14:$AF$554,MATCH(C37,'PU Holds'!$B$14:$B$552,FALSE),MATCH(D37,'PU Holds'!$B$14:$AF$14,FALSE)),0)</f>
        <v>0</v>
      </c>
      <c r="C37" s="1165" t="str">
        <f t="shared" si="4"/>
        <v>PEXP3</v>
      </c>
      <c r="D37" s="988" t="str">
        <f>'PU Holds'!$S$14</f>
        <v>Fluo 
Orange</v>
      </c>
      <c r="E37" s="1165" t="s">
        <v>27830</v>
      </c>
      <c r="F37" s="1165" t="s">
        <v>27824</v>
      </c>
      <c r="G37" s="1170" t="s">
        <v>27825</v>
      </c>
    </row>
    <row r="38" spans="1:7" ht="15" customHeight="1">
      <c r="A38" s="1165" t="str">
        <f t="shared" si="2"/>
        <v>PEXP3FLG</v>
      </c>
      <c r="B38" s="1165">
        <f>IFERROR(INDEX('PU Holds'!$B$14:$AF$554,MATCH(C38,'PU Holds'!$B$14:$B$552,FALSE),MATCH(D38,'PU Holds'!$B$14:$AF$14,FALSE)),0)</f>
        <v>0</v>
      </c>
      <c r="C38" s="1165" t="str">
        <f t="shared" si="4"/>
        <v>PEXP3</v>
      </c>
      <c r="D38" s="988" t="str">
        <f>'PU Holds'!$T$14</f>
        <v>Fluo 
Green</v>
      </c>
      <c r="E38" s="1165" t="s">
        <v>27831</v>
      </c>
      <c r="F38" s="1165" t="s">
        <v>27824</v>
      </c>
      <c r="G38" s="1170" t="s">
        <v>27825</v>
      </c>
    </row>
    <row r="39" spans="1:7" ht="15" customHeight="1">
      <c r="A39" s="1165" t="str">
        <f t="shared" si="2"/>
        <v>PEXP3FLP</v>
      </c>
      <c r="B39" s="1165">
        <f>IFERROR(INDEX('PU Holds'!$B$14:$AF$554,MATCH(C39,'PU Holds'!$B$14:$B$552,FALSE),MATCH(D39,'PU Holds'!$B$14:$AF$14,FALSE)),0)</f>
        <v>0</v>
      </c>
      <c r="C39" s="1165" t="str">
        <f t="shared" si="4"/>
        <v>PEXP3</v>
      </c>
      <c r="D39" s="988" t="str">
        <f>'PU Holds'!$U$14</f>
        <v>Fluo 
Pink</v>
      </c>
      <c r="E39" s="1165" t="s">
        <v>27832</v>
      </c>
      <c r="F39" s="1165" t="s">
        <v>27824</v>
      </c>
      <c r="G39" s="1170" t="s">
        <v>27825</v>
      </c>
    </row>
    <row r="40" spans="1:7" ht="15" customHeight="1">
      <c r="A40" s="1165" t="str">
        <f t="shared" si="2"/>
        <v>PEXP3VIO</v>
      </c>
      <c r="B40" s="1165">
        <f>IFERROR(INDEX('PU Holds'!$B$14:$AF$554,MATCH(C40,'PU Holds'!$B$14:$B$552,FALSE),MATCH(D40,'PU Holds'!$B$14:$AF$14,FALSE)),0)</f>
        <v>0</v>
      </c>
      <c r="C40" s="1165" t="str">
        <f t="shared" si="4"/>
        <v>PEXP3</v>
      </c>
      <c r="D40" s="988" t="str">
        <f>'PU Holds'!$W$14</f>
        <v>Violet 
RAL 4008</v>
      </c>
      <c r="E40" s="1165" t="s">
        <v>27833</v>
      </c>
      <c r="F40" s="1165" t="s">
        <v>27824</v>
      </c>
      <c r="G40" s="1170" t="s">
        <v>27825</v>
      </c>
    </row>
    <row r="41" spans="1:7" ht="15" customHeight="1">
      <c r="A41" s="1165" t="str">
        <f t="shared" si="2"/>
        <v>PEXP3MIN</v>
      </c>
      <c r="B41" s="1165">
        <f>IFERROR(INDEX('PU Holds'!$B$14:$AF$554,MATCH(C41,'PU Holds'!$B$14:$B$552,FALSE),MATCH(D41,'PU Holds'!$B$14:$AF$14,FALSE)),0)</f>
        <v>0</v>
      </c>
      <c r="C41" s="1165" t="str">
        <f t="shared" si="4"/>
        <v>PEXP3</v>
      </c>
      <c r="D41" s="988" t="str">
        <f>'PU Holds'!$X$14</f>
        <v>Mint 
RAL 6027</v>
      </c>
      <c r="E41" s="1165" t="s">
        <v>27834</v>
      </c>
      <c r="F41" s="1165" t="s">
        <v>27824</v>
      </c>
      <c r="G41" s="1170" t="s">
        <v>27825</v>
      </c>
    </row>
    <row r="42" spans="1:7" ht="15" customHeight="1">
      <c r="A42" s="1165" t="str">
        <f t="shared" si="2"/>
        <v>PEXP3PUK</v>
      </c>
      <c r="B42" s="1165">
        <f>IFERROR(INDEX('PU Holds'!$B$14:$AF$554,MATCH(C42,'PU Holds'!$B$14:$B$552,FALSE),MATCH(D42,'PU Holds'!$B$14:$AF$14,FALSE)),0)</f>
        <v>0</v>
      </c>
      <c r="C42" s="1165" t="str">
        <f t="shared" si="4"/>
        <v>PEXP3</v>
      </c>
      <c r="D42" s="988" t="str">
        <f>'PU Holds'!$Z$14</f>
        <v>Green 
(Puke 16-09)</v>
      </c>
      <c r="E42" s="1165" t="s">
        <v>27835</v>
      </c>
      <c r="F42" s="1165" t="s">
        <v>27824</v>
      </c>
      <c r="G42" s="1170" t="s">
        <v>27825</v>
      </c>
    </row>
    <row r="43" spans="1:7" ht="15" customHeight="1">
      <c r="A43" s="1165" t="str">
        <f t="shared" si="2"/>
        <v>PEXP3ORA</v>
      </c>
      <c r="B43" s="1165">
        <f>IFERROR(INDEX('PU Holds'!$B$14:$AF$554,MATCH(C43,'PU Holds'!$B$14:$B$552,FALSE),MATCH(D43,'PU Holds'!$B$14:$AF$14,FALSE)),0)</f>
        <v>0</v>
      </c>
      <c r="C43" s="1165" t="str">
        <f t="shared" si="4"/>
        <v>PEXP3</v>
      </c>
      <c r="D43" s="988" t="str">
        <f>'PU Holds'!$AA$14</f>
        <v>US Orange
14-01</v>
      </c>
      <c r="E43" s="1165" t="s">
        <v>27836</v>
      </c>
      <c r="F43" s="1165" t="s">
        <v>27824</v>
      </c>
      <c r="G43" s="1170" t="s">
        <v>27825</v>
      </c>
    </row>
    <row r="44" spans="1:7" ht="15" customHeight="1">
      <c r="A44" s="1165" t="str">
        <f t="shared" si="2"/>
        <v>PEXP3GRE</v>
      </c>
      <c r="B44" s="1165">
        <f>IFERROR(INDEX('PU Holds'!$B$14:$AF$554,MATCH(C44,'PU Holds'!$B$14:$B$552,FALSE),MATCH(D44,'PU Holds'!$B$14:$AF$14,FALSE)),0)</f>
        <v>0</v>
      </c>
      <c r="C44" s="1165" t="str">
        <f t="shared" si="4"/>
        <v>PEXP3</v>
      </c>
      <c r="D44" s="988" t="str">
        <f>'PU Holds'!$AB$14</f>
        <v>US Green 
16 -16</v>
      </c>
      <c r="E44" s="1165" t="s">
        <v>27837</v>
      </c>
      <c r="F44" s="1165" t="s">
        <v>27824</v>
      </c>
      <c r="G44" s="1170" t="s">
        <v>27825</v>
      </c>
    </row>
    <row r="45" spans="1:7" ht="15" customHeight="1">
      <c r="A45" s="1165" t="str">
        <f t="shared" si="2"/>
        <v>PEXP3WHI</v>
      </c>
      <c r="B45" s="1165">
        <f>IFERROR(INDEX('PU Holds'!$B$14:$AF$554,MATCH(C45,'PU Holds'!$B$14:$B$552,FALSE),MATCH(D45,'PU Holds'!$B$14:$AF$14,FALSE)),0)</f>
        <v>0</v>
      </c>
      <c r="C45" s="1165" t="str">
        <f t="shared" si="4"/>
        <v>PEXP3</v>
      </c>
      <c r="D45" s="988" t="str">
        <f>'PU Holds'!$AC$14</f>
        <v>White 
RAL 9010</v>
      </c>
      <c r="E45" s="1165" t="s">
        <v>27838</v>
      </c>
      <c r="F45" s="1165" t="s">
        <v>27824</v>
      </c>
      <c r="G45" s="1170" t="s">
        <v>27825</v>
      </c>
    </row>
    <row r="46" spans="1:7" ht="15" customHeight="1">
      <c r="A46" s="1165" t="str">
        <f t="shared" si="2"/>
        <v>PEXP3PUR</v>
      </c>
      <c r="B46" s="1165">
        <f>IFERROR(INDEX('PU Holds'!$B$14:$AF$554,MATCH(C46,'PU Holds'!$B$14:$B$552,FALSE),MATCH(D46,'PU Holds'!$B$14:$AF$14,FALSE)),0)</f>
        <v>0</v>
      </c>
      <c r="C46" s="1165" t="str">
        <f t="shared" si="4"/>
        <v>PEXP3</v>
      </c>
      <c r="D46" s="988" t="str">
        <f>'PU Holds'!$AD$14</f>
        <v>US Purple</v>
      </c>
      <c r="E46" s="1165" t="s">
        <v>27839</v>
      </c>
      <c r="F46" s="1165" t="s">
        <v>27824</v>
      </c>
      <c r="G46" s="1170" t="s">
        <v>27825</v>
      </c>
    </row>
    <row r="47" spans="1:7" ht="15" customHeight="1">
      <c r="A47" s="1165" t="str">
        <f t="shared" si="2"/>
        <v>PEXP4YEL</v>
      </c>
      <c r="B47" s="1165">
        <f>IFERROR(INDEX('PU Holds'!$B$14:$AF$554,MATCH(C47,'PU Holds'!$B$14:$B$552,FALSE),MATCH(D47,'PU Holds'!$B$14:$AF$14,FALSE)),0)</f>
        <v>0</v>
      </c>
      <c r="C47" s="1165" t="s">
        <v>27842</v>
      </c>
      <c r="D47" s="1168" t="str">
        <f>'PU Holds'!$M$14</f>
        <v>Yellow 
RAL 1026</v>
      </c>
      <c r="E47" s="1165" t="s">
        <v>27823</v>
      </c>
      <c r="F47" s="1165" t="s">
        <v>27824</v>
      </c>
      <c r="G47" s="1170" t="s">
        <v>27825</v>
      </c>
    </row>
    <row r="48" spans="1:7" ht="15" customHeight="1">
      <c r="A48" s="1165" t="str">
        <f t="shared" si="2"/>
        <v>PEXP4RED</v>
      </c>
      <c r="B48" s="1165">
        <f>IFERROR(INDEX('PU Holds'!$B$14:$AF$554,MATCH(C48,'PU Holds'!$B$14:$B$552,FALSE),MATCH(D48,'PU Holds'!$B$14:$AF$14,FALSE)),0)</f>
        <v>0</v>
      </c>
      <c r="C48" s="1165" t="str">
        <f t="shared" ref="C48:C61" si="5">C47</f>
        <v>PEXP4</v>
      </c>
      <c r="D48" s="988" t="str">
        <f>'PU Holds'!$O$14</f>
        <v>Red 
RAL 3020</v>
      </c>
      <c r="E48" s="1165" t="s">
        <v>27826</v>
      </c>
      <c r="F48" s="1165" t="s">
        <v>27824</v>
      </c>
      <c r="G48" s="1170" t="s">
        <v>27825</v>
      </c>
    </row>
    <row r="49" spans="1:7" ht="15" customHeight="1">
      <c r="A49" s="1165" t="str">
        <f t="shared" si="2"/>
        <v>PEXP4BLU</v>
      </c>
      <c r="B49" s="1165">
        <f>IFERROR(INDEX('PU Holds'!$B$14:$AF$554,MATCH(C49,'PU Holds'!$B$14:$B$552,FALSE),MATCH(D49,'PU Holds'!$B$14:$AF$14,FALSE)),0)</f>
        <v>0</v>
      </c>
      <c r="C49" s="1165" t="str">
        <f t="shared" si="5"/>
        <v>PEXP4</v>
      </c>
      <c r="D49" s="988" t="str">
        <f>'PU Holds'!$P$14</f>
        <v>Blue 
RAL 5015</v>
      </c>
      <c r="E49" s="1165" t="s">
        <v>27827</v>
      </c>
      <c r="F49" s="1165" t="s">
        <v>27824</v>
      </c>
      <c r="G49" s="1170" t="s">
        <v>27825</v>
      </c>
    </row>
    <row r="50" spans="1:7" ht="15" customHeight="1">
      <c r="A50" s="1165" t="str">
        <f t="shared" si="2"/>
        <v>PEXP4GRY</v>
      </c>
      <c r="B50" s="1165">
        <f>IFERROR(INDEX('PU Holds'!$B$14:$AF$554,MATCH(C50,'PU Holds'!$B$14:$B$552,FALSE),MATCH(D50,'PU Holds'!$B$14:$AF$14,FALSE)),0)</f>
        <v>0</v>
      </c>
      <c r="C50" s="1165" t="str">
        <f t="shared" si="5"/>
        <v>PEXP4</v>
      </c>
      <c r="D50" s="988" t="str">
        <f>'PU Holds'!$Q$14</f>
        <v>Grey 
RAL 7001</v>
      </c>
      <c r="E50" s="1165" t="s">
        <v>27828</v>
      </c>
      <c r="F50" s="1165" t="s">
        <v>27824</v>
      </c>
      <c r="G50" s="1170" t="s">
        <v>27825</v>
      </c>
    </row>
    <row r="51" spans="1:7" ht="15" customHeight="1">
      <c r="A51" s="1165" t="str">
        <f t="shared" si="2"/>
        <v>PEXP4BLK</v>
      </c>
      <c r="B51" s="1165">
        <f>IFERROR(INDEX('PU Holds'!$B$14:$AF$554,MATCH(C51,'PU Holds'!$B$14:$B$552,FALSE),MATCH(D51,'PU Holds'!$B$14:$AF$14,FALSE)),0)</f>
        <v>0</v>
      </c>
      <c r="C51" s="1165" t="str">
        <f t="shared" si="5"/>
        <v>PEXP4</v>
      </c>
      <c r="D51" s="988" t="str">
        <f>'PU Holds'!$R$14</f>
        <v>Black 
RAL 9005</v>
      </c>
      <c r="E51" s="1165" t="s">
        <v>27829</v>
      </c>
      <c r="F51" s="1165" t="s">
        <v>27824</v>
      </c>
      <c r="G51" s="1170" t="s">
        <v>27825</v>
      </c>
    </row>
    <row r="52" spans="1:7" ht="15" customHeight="1">
      <c r="A52" s="1165" t="str">
        <f t="shared" si="2"/>
        <v>PEXP4FLO</v>
      </c>
      <c r="B52" s="1165">
        <f>IFERROR(INDEX('PU Holds'!$B$14:$AF$554,MATCH(C52,'PU Holds'!$B$14:$B$552,FALSE),MATCH(D52,'PU Holds'!$B$14:$AF$14,FALSE)),0)</f>
        <v>0</v>
      </c>
      <c r="C52" s="1165" t="str">
        <f t="shared" si="5"/>
        <v>PEXP4</v>
      </c>
      <c r="D52" s="988" t="str">
        <f>'PU Holds'!$S$14</f>
        <v>Fluo 
Orange</v>
      </c>
      <c r="E52" s="1165" t="s">
        <v>27830</v>
      </c>
      <c r="F52" s="1165" t="s">
        <v>27824</v>
      </c>
      <c r="G52" s="1170" t="s">
        <v>27825</v>
      </c>
    </row>
    <row r="53" spans="1:7" ht="15" customHeight="1">
      <c r="A53" s="1165" t="str">
        <f t="shared" si="2"/>
        <v>PEXP4FLG</v>
      </c>
      <c r="B53" s="1165">
        <f>IFERROR(INDEX('PU Holds'!$B$14:$AF$554,MATCH(C53,'PU Holds'!$B$14:$B$552,FALSE),MATCH(D53,'PU Holds'!$B$14:$AF$14,FALSE)),0)</f>
        <v>0</v>
      </c>
      <c r="C53" s="1165" t="str">
        <f t="shared" si="5"/>
        <v>PEXP4</v>
      </c>
      <c r="D53" s="988" t="str">
        <f>'PU Holds'!$T$14</f>
        <v>Fluo 
Green</v>
      </c>
      <c r="E53" s="1165" t="s">
        <v>27831</v>
      </c>
      <c r="F53" s="1165" t="s">
        <v>27824</v>
      </c>
      <c r="G53" s="1170" t="s">
        <v>27825</v>
      </c>
    </row>
    <row r="54" spans="1:7" ht="15" customHeight="1">
      <c r="A54" s="1165" t="str">
        <f t="shared" si="2"/>
        <v>PEXP4FLP</v>
      </c>
      <c r="B54" s="1165">
        <f>IFERROR(INDEX('PU Holds'!$B$14:$AF$554,MATCH(C54,'PU Holds'!$B$14:$B$552,FALSE),MATCH(D54,'PU Holds'!$B$14:$AF$14,FALSE)),0)</f>
        <v>0</v>
      </c>
      <c r="C54" s="1165" t="str">
        <f t="shared" si="5"/>
        <v>PEXP4</v>
      </c>
      <c r="D54" s="988" t="str">
        <f>'PU Holds'!$U$14</f>
        <v>Fluo 
Pink</v>
      </c>
      <c r="E54" s="1165" t="s">
        <v>27832</v>
      </c>
      <c r="F54" s="1165" t="s">
        <v>27824</v>
      </c>
      <c r="G54" s="1170" t="s">
        <v>27825</v>
      </c>
    </row>
    <row r="55" spans="1:7" ht="15" customHeight="1">
      <c r="A55" s="1165" t="str">
        <f t="shared" si="2"/>
        <v>PEXP4VIO</v>
      </c>
      <c r="B55" s="1165">
        <f>IFERROR(INDEX('PU Holds'!$B$14:$AF$554,MATCH(C55,'PU Holds'!$B$14:$B$552,FALSE),MATCH(D55,'PU Holds'!$B$14:$AF$14,FALSE)),0)</f>
        <v>0</v>
      </c>
      <c r="C55" s="1165" t="str">
        <f t="shared" si="5"/>
        <v>PEXP4</v>
      </c>
      <c r="D55" s="988" t="str">
        <f>'PU Holds'!$W$14</f>
        <v>Violet 
RAL 4008</v>
      </c>
      <c r="E55" s="1165" t="s">
        <v>27833</v>
      </c>
      <c r="F55" s="1165" t="s">
        <v>27824</v>
      </c>
      <c r="G55" s="1170" t="s">
        <v>27825</v>
      </c>
    </row>
    <row r="56" spans="1:7" ht="15" customHeight="1">
      <c r="A56" s="1165" t="str">
        <f t="shared" si="2"/>
        <v>PEXP4MIN</v>
      </c>
      <c r="B56" s="1165">
        <f>IFERROR(INDEX('PU Holds'!$B$14:$AF$554,MATCH(C56,'PU Holds'!$B$14:$B$552,FALSE),MATCH(D56,'PU Holds'!$B$14:$AF$14,FALSE)),0)</f>
        <v>0</v>
      </c>
      <c r="C56" s="1165" t="str">
        <f t="shared" si="5"/>
        <v>PEXP4</v>
      </c>
      <c r="D56" s="988" t="str">
        <f>'PU Holds'!$X$14</f>
        <v>Mint 
RAL 6027</v>
      </c>
      <c r="E56" s="1165" t="s">
        <v>27834</v>
      </c>
      <c r="F56" s="1165" t="s">
        <v>27824</v>
      </c>
      <c r="G56" s="1170" t="s">
        <v>27825</v>
      </c>
    </row>
    <row r="57" spans="1:7" ht="15" customHeight="1">
      <c r="A57" s="1165" t="str">
        <f t="shared" si="2"/>
        <v>PEXP4PUK</v>
      </c>
      <c r="B57" s="1165">
        <f>IFERROR(INDEX('PU Holds'!$B$14:$AF$554,MATCH(C57,'PU Holds'!$B$14:$B$552,FALSE),MATCH(D57,'PU Holds'!$B$14:$AF$14,FALSE)),0)</f>
        <v>0</v>
      </c>
      <c r="C57" s="1165" t="str">
        <f t="shared" si="5"/>
        <v>PEXP4</v>
      </c>
      <c r="D57" s="988" t="str">
        <f>'PU Holds'!$Z$14</f>
        <v>Green 
(Puke 16-09)</v>
      </c>
      <c r="E57" s="1165" t="s">
        <v>27835</v>
      </c>
      <c r="F57" s="1165" t="s">
        <v>27824</v>
      </c>
      <c r="G57" s="1170" t="s">
        <v>27825</v>
      </c>
    </row>
    <row r="58" spans="1:7" ht="15" customHeight="1">
      <c r="A58" s="1165" t="str">
        <f t="shared" si="2"/>
        <v>PEXP4ORA</v>
      </c>
      <c r="B58" s="1165">
        <f>IFERROR(INDEX('PU Holds'!$B$14:$AF$554,MATCH(C58,'PU Holds'!$B$14:$B$552,FALSE),MATCH(D58,'PU Holds'!$B$14:$AF$14,FALSE)),0)</f>
        <v>0</v>
      </c>
      <c r="C58" s="1165" t="str">
        <f t="shared" si="5"/>
        <v>PEXP4</v>
      </c>
      <c r="D58" s="988" t="str">
        <f>'PU Holds'!$AA$14</f>
        <v>US Orange
14-01</v>
      </c>
      <c r="E58" s="1165" t="s">
        <v>27836</v>
      </c>
      <c r="F58" s="1165" t="s">
        <v>27824</v>
      </c>
      <c r="G58" s="1170" t="s">
        <v>27825</v>
      </c>
    </row>
    <row r="59" spans="1:7" ht="15" customHeight="1">
      <c r="A59" s="1165" t="str">
        <f t="shared" si="2"/>
        <v>PEXP4GRE</v>
      </c>
      <c r="B59" s="1165">
        <f>IFERROR(INDEX('PU Holds'!$B$14:$AF$554,MATCH(C59,'PU Holds'!$B$14:$B$552,FALSE),MATCH(D59,'PU Holds'!$B$14:$AF$14,FALSE)),0)</f>
        <v>0</v>
      </c>
      <c r="C59" s="1165" t="str">
        <f t="shared" si="5"/>
        <v>PEXP4</v>
      </c>
      <c r="D59" s="988" t="str">
        <f>'PU Holds'!$AB$14</f>
        <v>US Green 
16 -16</v>
      </c>
      <c r="E59" s="1165" t="s">
        <v>27837</v>
      </c>
      <c r="F59" s="1165" t="s">
        <v>27824</v>
      </c>
      <c r="G59" s="1170" t="s">
        <v>27825</v>
      </c>
    </row>
    <row r="60" spans="1:7" ht="15" customHeight="1">
      <c r="A60" s="1165" t="str">
        <f t="shared" si="2"/>
        <v>PEXP4WHI</v>
      </c>
      <c r="B60" s="1165">
        <f>IFERROR(INDEX('PU Holds'!$B$14:$AF$554,MATCH(C60,'PU Holds'!$B$14:$B$552,FALSE),MATCH(D60,'PU Holds'!$B$14:$AF$14,FALSE)),0)</f>
        <v>0</v>
      </c>
      <c r="C60" s="1165" t="str">
        <f t="shared" si="5"/>
        <v>PEXP4</v>
      </c>
      <c r="D60" s="988" t="str">
        <f>'PU Holds'!$AC$14</f>
        <v>White 
RAL 9010</v>
      </c>
      <c r="E60" s="1165" t="s">
        <v>27838</v>
      </c>
      <c r="F60" s="1165" t="s">
        <v>27824</v>
      </c>
      <c r="G60" s="1170" t="s">
        <v>27825</v>
      </c>
    </row>
    <row r="61" spans="1:7" ht="15" customHeight="1">
      <c r="A61" s="1165" t="str">
        <f t="shared" si="2"/>
        <v>PEXP4PUR</v>
      </c>
      <c r="B61" s="1165">
        <f>IFERROR(INDEX('PU Holds'!$B$14:$AF$554,MATCH(C61,'PU Holds'!$B$14:$B$552,FALSE),MATCH(D61,'PU Holds'!$B$14:$AF$14,FALSE)),0)</f>
        <v>0</v>
      </c>
      <c r="C61" s="1165" t="str">
        <f t="shared" si="5"/>
        <v>PEXP4</v>
      </c>
      <c r="D61" s="988" t="str">
        <f>'PU Holds'!$AD$14</f>
        <v>US Purple</v>
      </c>
      <c r="E61" s="1165" t="s">
        <v>27839</v>
      </c>
      <c r="F61" s="1165" t="s">
        <v>27824</v>
      </c>
      <c r="G61" s="1170" t="s">
        <v>27825</v>
      </c>
    </row>
    <row r="62" spans="1:7" ht="15" customHeight="1">
      <c r="A62" s="1165" t="str">
        <f t="shared" si="2"/>
        <v>PEXP5YEL</v>
      </c>
      <c r="B62" s="1165">
        <f>IFERROR(INDEX('PU Holds'!$B$14:$AF$554,MATCH(C62,'PU Holds'!$B$14:$B$552,FALSE),MATCH(D62,'PU Holds'!$B$14:$AF$14,FALSE)),0)</f>
        <v>0</v>
      </c>
      <c r="C62" s="1165" t="s">
        <v>27843</v>
      </c>
      <c r="D62" s="1168" t="str">
        <f>'PU Holds'!$M$14</f>
        <v>Yellow 
RAL 1026</v>
      </c>
      <c r="E62" s="1165" t="s">
        <v>27823</v>
      </c>
      <c r="F62" s="1165" t="s">
        <v>27824</v>
      </c>
      <c r="G62" s="1170" t="s">
        <v>27825</v>
      </c>
    </row>
    <row r="63" spans="1:7" ht="15" customHeight="1">
      <c r="A63" s="1165" t="str">
        <f t="shared" si="2"/>
        <v>PEXP5RED</v>
      </c>
      <c r="B63" s="1165">
        <f>IFERROR(INDEX('PU Holds'!$B$14:$AF$554,MATCH(C63,'PU Holds'!$B$14:$B$552,FALSE),MATCH(D63,'PU Holds'!$B$14:$AF$14,FALSE)),0)</f>
        <v>0</v>
      </c>
      <c r="C63" s="1165" t="str">
        <f t="shared" ref="C63:C76" si="6">C62</f>
        <v>PEXP5</v>
      </c>
      <c r="D63" s="988" t="str">
        <f>'PU Holds'!$O$14</f>
        <v>Red 
RAL 3020</v>
      </c>
      <c r="E63" s="1165" t="s">
        <v>27826</v>
      </c>
      <c r="F63" s="1165" t="s">
        <v>27824</v>
      </c>
      <c r="G63" s="1170" t="s">
        <v>27825</v>
      </c>
    </row>
    <row r="64" spans="1:7" ht="15" customHeight="1">
      <c r="A64" s="1165" t="str">
        <f t="shared" si="2"/>
        <v>PEXP5BLU</v>
      </c>
      <c r="B64" s="1165">
        <f>IFERROR(INDEX('PU Holds'!$B$14:$AF$554,MATCH(C64,'PU Holds'!$B$14:$B$552,FALSE),MATCH(D64,'PU Holds'!$B$14:$AF$14,FALSE)),0)</f>
        <v>0</v>
      </c>
      <c r="C64" s="1165" t="str">
        <f t="shared" si="6"/>
        <v>PEXP5</v>
      </c>
      <c r="D64" s="988" t="str">
        <f>'PU Holds'!$P$14</f>
        <v>Blue 
RAL 5015</v>
      </c>
      <c r="E64" s="1165" t="s">
        <v>27827</v>
      </c>
      <c r="F64" s="1165" t="s">
        <v>27824</v>
      </c>
      <c r="G64" s="1170" t="s">
        <v>27825</v>
      </c>
    </row>
    <row r="65" spans="1:7" ht="15" customHeight="1">
      <c r="A65" s="1165" t="str">
        <f t="shared" si="2"/>
        <v>PEXP5GRY</v>
      </c>
      <c r="B65" s="1165">
        <f>IFERROR(INDEX('PU Holds'!$B$14:$AF$554,MATCH(C65,'PU Holds'!$B$14:$B$552,FALSE),MATCH(D65,'PU Holds'!$B$14:$AF$14,FALSE)),0)</f>
        <v>0</v>
      </c>
      <c r="C65" s="1165" t="str">
        <f t="shared" si="6"/>
        <v>PEXP5</v>
      </c>
      <c r="D65" s="988" t="str">
        <f>'PU Holds'!$Q$14</f>
        <v>Grey 
RAL 7001</v>
      </c>
      <c r="E65" s="1165" t="s">
        <v>27828</v>
      </c>
      <c r="F65" s="1165" t="s">
        <v>27824</v>
      </c>
      <c r="G65" s="1170" t="s">
        <v>27825</v>
      </c>
    </row>
    <row r="66" spans="1:7" ht="15" customHeight="1">
      <c r="A66" s="1165" t="str">
        <f t="shared" si="2"/>
        <v>PEXP5BLK</v>
      </c>
      <c r="B66" s="1165">
        <f>IFERROR(INDEX('PU Holds'!$B$14:$AF$554,MATCH(C66,'PU Holds'!$B$14:$B$552,FALSE),MATCH(D66,'PU Holds'!$B$14:$AF$14,FALSE)),0)</f>
        <v>0</v>
      </c>
      <c r="C66" s="1165" t="str">
        <f t="shared" si="6"/>
        <v>PEXP5</v>
      </c>
      <c r="D66" s="988" t="str">
        <f>'PU Holds'!$R$14</f>
        <v>Black 
RAL 9005</v>
      </c>
      <c r="E66" s="1165" t="s">
        <v>27829</v>
      </c>
      <c r="F66" s="1165" t="s">
        <v>27824</v>
      </c>
      <c r="G66" s="1170" t="s">
        <v>27825</v>
      </c>
    </row>
    <row r="67" spans="1:7" ht="15" customHeight="1">
      <c r="A67" s="1165" t="str">
        <f t="shared" si="2"/>
        <v>PEXP5FLO</v>
      </c>
      <c r="B67" s="1165">
        <f>IFERROR(INDEX('PU Holds'!$B$14:$AF$554,MATCH(C67,'PU Holds'!$B$14:$B$552,FALSE),MATCH(D67,'PU Holds'!$B$14:$AF$14,FALSE)),0)</f>
        <v>0</v>
      </c>
      <c r="C67" s="1165" t="str">
        <f t="shared" si="6"/>
        <v>PEXP5</v>
      </c>
      <c r="D67" s="988" t="str">
        <f>'PU Holds'!$S$14</f>
        <v>Fluo 
Orange</v>
      </c>
      <c r="E67" s="1165" t="s">
        <v>27830</v>
      </c>
      <c r="F67" s="1165" t="s">
        <v>27824</v>
      </c>
      <c r="G67" s="1170" t="s">
        <v>27825</v>
      </c>
    </row>
    <row r="68" spans="1:7" ht="15" customHeight="1">
      <c r="A68" s="1165" t="str">
        <f t="shared" ref="A68:A76" si="7">CONCATENATE(C68,E68)</f>
        <v>PEXP5FLG</v>
      </c>
      <c r="B68" s="1165">
        <f>IFERROR(INDEX('PU Holds'!$B$14:$AF$554,MATCH(C68,'PU Holds'!$B$14:$B$552,FALSE),MATCH(D68,'PU Holds'!$B$14:$AF$14,FALSE)),0)</f>
        <v>0</v>
      </c>
      <c r="C68" s="1165" t="str">
        <f t="shared" si="6"/>
        <v>PEXP5</v>
      </c>
      <c r="D68" s="988" t="str">
        <f>'PU Holds'!$T$14</f>
        <v>Fluo 
Green</v>
      </c>
      <c r="E68" s="1165" t="s">
        <v>27831</v>
      </c>
      <c r="F68" s="1165" t="s">
        <v>27824</v>
      </c>
      <c r="G68" s="1170" t="s">
        <v>27825</v>
      </c>
    </row>
    <row r="69" spans="1:7" ht="15" customHeight="1">
      <c r="A69" s="1165" t="str">
        <f t="shared" si="7"/>
        <v>PEXP5FLP</v>
      </c>
      <c r="B69" s="1165">
        <f>IFERROR(INDEX('PU Holds'!$B$14:$AF$554,MATCH(C69,'PU Holds'!$B$14:$B$552,FALSE),MATCH(D69,'PU Holds'!$B$14:$AF$14,FALSE)),0)</f>
        <v>0</v>
      </c>
      <c r="C69" s="1165" t="str">
        <f t="shared" si="6"/>
        <v>PEXP5</v>
      </c>
      <c r="D69" s="988" t="str">
        <f>'PU Holds'!$U$14</f>
        <v>Fluo 
Pink</v>
      </c>
      <c r="E69" s="1165" t="s">
        <v>27832</v>
      </c>
      <c r="F69" s="1165" t="s">
        <v>27824</v>
      </c>
      <c r="G69" s="1170" t="s">
        <v>27825</v>
      </c>
    </row>
    <row r="70" spans="1:7" ht="15" customHeight="1">
      <c r="A70" s="1165" t="str">
        <f t="shared" si="7"/>
        <v>PEXP5VIO</v>
      </c>
      <c r="B70" s="1165">
        <f>IFERROR(INDEX('PU Holds'!$B$14:$AF$554,MATCH(C70,'PU Holds'!$B$14:$B$552,FALSE),MATCH(D70,'PU Holds'!$B$14:$AF$14,FALSE)),0)</f>
        <v>0</v>
      </c>
      <c r="C70" s="1165" t="str">
        <f t="shared" si="6"/>
        <v>PEXP5</v>
      </c>
      <c r="D70" s="988" t="str">
        <f>'PU Holds'!$W$14</f>
        <v>Violet 
RAL 4008</v>
      </c>
      <c r="E70" s="1165" t="s">
        <v>27833</v>
      </c>
      <c r="F70" s="1165" t="s">
        <v>27824</v>
      </c>
      <c r="G70" s="1170" t="s">
        <v>27825</v>
      </c>
    </row>
    <row r="71" spans="1:7" ht="15" customHeight="1">
      <c r="A71" s="1165" t="str">
        <f t="shared" si="7"/>
        <v>PEXP5MIN</v>
      </c>
      <c r="B71" s="1165">
        <f>IFERROR(INDEX('PU Holds'!$B$14:$AF$554,MATCH(C71,'PU Holds'!$B$14:$B$552,FALSE),MATCH(D71,'PU Holds'!$B$14:$AF$14,FALSE)),0)</f>
        <v>0</v>
      </c>
      <c r="C71" s="1165" t="str">
        <f t="shared" si="6"/>
        <v>PEXP5</v>
      </c>
      <c r="D71" s="988" t="str">
        <f>'PU Holds'!$X$14</f>
        <v>Mint 
RAL 6027</v>
      </c>
      <c r="E71" s="1165" t="s">
        <v>27834</v>
      </c>
      <c r="F71" s="1165" t="s">
        <v>27824</v>
      </c>
      <c r="G71" s="1170" t="s">
        <v>27825</v>
      </c>
    </row>
    <row r="72" spans="1:7" ht="15" customHeight="1">
      <c r="A72" s="1165" t="str">
        <f t="shared" si="7"/>
        <v>PEXP5PUK</v>
      </c>
      <c r="B72" s="1165">
        <f>IFERROR(INDEX('PU Holds'!$B$14:$AF$554,MATCH(C72,'PU Holds'!$B$14:$B$552,FALSE),MATCH(D72,'PU Holds'!$B$14:$AF$14,FALSE)),0)</f>
        <v>0</v>
      </c>
      <c r="C72" s="1165" t="str">
        <f t="shared" si="6"/>
        <v>PEXP5</v>
      </c>
      <c r="D72" s="988" t="str">
        <f>'PU Holds'!$Z$14</f>
        <v>Green 
(Puke 16-09)</v>
      </c>
      <c r="E72" s="1165" t="s">
        <v>27835</v>
      </c>
      <c r="F72" s="1165" t="s">
        <v>27824</v>
      </c>
      <c r="G72" s="1170" t="s">
        <v>27825</v>
      </c>
    </row>
    <row r="73" spans="1:7" ht="15" customHeight="1">
      <c r="A73" s="1165" t="str">
        <f t="shared" si="7"/>
        <v>PEXP5ORA</v>
      </c>
      <c r="B73" s="1165">
        <f>IFERROR(INDEX('PU Holds'!$B$14:$AF$554,MATCH(C73,'PU Holds'!$B$14:$B$552,FALSE),MATCH(D73,'PU Holds'!$B$14:$AF$14,FALSE)),0)</f>
        <v>0</v>
      </c>
      <c r="C73" s="1165" t="str">
        <f t="shared" si="6"/>
        <v>PEXP5</v>
      </c>
      <c r="D73" s="988" t="str">
        <f>'PU Holds'!$AA$14</f>
        <v>US Orange
14-01</v>
      </c>
      <c r="E73" s="1165" t="s">
        <v>27836</v>
      </c>
      <c r="F73" s="1165" t="s">
        <v>27824</v>
      </c>
      <c r="G73" s="1170" t="s">
        <v>27825</v>
      </c>
    </row>
    <row r="74" spans="1:7" ht="15" customHeight="1">
      <c r="A74" s="1165" t="str">
        <f t="shared" si="7"/>
        <v>PEXP5GRE</v>
      </c>
      <c r="B74" s="1165">
        <f>IFERROR(INDEX('PU Holds'!$B$14:$AF$554,MATCH(C74,'PU Holds'!$B$14:$B$552,FALSE),MATCH(D74,'PU Holds'!$B$14:$AF$14,FALSE)),0)</f>
        <v>0</v>
      </c>
      <c r="C74" s="1165" t="str">
        <f t="shared" si="6"/>
        <v>PEXP5</v>
      </c>
      <c r="D74" s="988" t="str">
        <f>'PU Holds'!$AB$14</f>
        <v>US Green 
16 -16</v>
      </c>
      <c r="E74" s="1165" t="s">
        <v>27837</v>
      </c>
      <c r="F74" s="1165" t="s">
        <v>27824</v>
      </c>
      <c r="G74" s="1170" t="s">
        <v>27825</v>
      </c>
    </row>
    <row r="75" spans="1:7" ht="15" customHeight="1">
      <c r="A75" s="1165" t="str">
        <f t="shared" si="7"/>
        <v>PEXP5WHI</v>
      </c>
      <c r="B75" s="1165">
        <f>IFERROR(INDEX('PU Holds'!$B$14:$AF$554,MATCH(C75,'PU Holds'!$B$14:$B$552,FALSE),MATCH(D75,'PU Holds'!$B$14:$AF$14,FALSE)),0)</f>
        <v>0</v>
      </c>
      <c r="C75" s="1165" t="str">
        <f t="shared" si="6"/>
        <v>PEXP5</v>
      </c>
      <c r="D75" s="988" t="str">
        <f>'PU Holds'!$AC$14</f>
        <v>White 
RAL 9010</v>
      </c>
      <c r="E75" s="1165" t="s">
        <v>27838</v>
      </c>
      <c r="F75" s="1165" t="s">
        <v>27824</v>
      </c>
      <c r="G75" s="1170" t="s">
        <v>27825</v>
      </c>
    </row>
    <row r="76" spans="1:7" ht="15" customHeight="1">
      <c r="A76" s="1165" t="str">
        <f t="shared" si="7"/>
        <v>PEXP5PUR</v>
      </c>
      <c r="B76" s="1165">
        <f>IFERROR(INDEX('PU Holds'!$B$14:$AF$554,MATCH(C76,'PU Holds'!$B$14:$B$552,FALSE),MATCH(D76,'PU Holds'!$B$14:$AF$14,FALSE)),0)</f>
        <v>0</v>
      </c>
      <c r="C76" s="1165" t="str">
        <f t="shared" si="6"/>
        <v>PEXP5</v>
      </c>
      <c r="D76" s="988" t="str">
        <f>'PU Holds'!$AD$14</f>
        <v>US Purple</v>
      </c>
      <c r="E76" s="1165" t="s">
        <v>27839</v>
      </c>
      <c r="F76" s="1165" t="s">
        <v>27824</v>
      </c>
      <c r="G76" s="1170" t="s">
        <v>27825</v>
      </c>
    </row>
    <row r="77" spans="1:7" ht="15" customHeight="1">
      <c r="A77" s="1165" t="str">
        <f t="shared" ref="A77:A117" si="8">CONCATENATE(C77,E77)</f>
        <v>PEXP6YEL</v>
      </c>
      <c r="B77" s="1165">
        <f>IFERROR(INDEX('PU Holds'!$B$14:$AF$554,MATCH(C77,'PU Holds'!$B$14:$B$552,FALSE),MATCH(D77,'PU Holds'!$B$14:$AF$14,FALSE)),0)</f>
        <v>0</v>
      </c>
      <c r="C77" s="1165" t="s">
        <v>27844</v>
      </c>
      <c r="D77" s="1168" t="str">
        <f>'PU Holds'!$M$14</f>
        <v>Yellow 
RAL 1026</v>
      </c>
      <c r="E77" s="1165" t="s">
        <v>27823</v>
      </c>
      <c r="F77" s="1165" t="s">
        <v>27824</v>
      </c>
      <c r="G77" s="1170" t="s">
        <v>27825</v>
      </c>
    </row>
    <row r="78" spans="1:7" ht="15" customHeight="1">
      <c r="A78" s="1165" t="str">
        <f t="shared" si="8"/>
        <v>PEXP6RED</v>
      </c>
      <c r="B78" s="1165">
        <f>IFERROR(INDEX('PU Holds'!$B$14:$AF$554,MATCH(C78,'PU Holds'!$B$14:$B$552,FALSE),MATCH(D78,'PU Holds'!$B$14:$AF$14,FALSE)),0)</f>
        <v>0</v>
      </c>
      <c r="C78" s="1165" t="str">
        <f t="shared" ref="C78:C91" si="9">C77</f>
        <v>PEXP6</v>
      </c>
      <c r="D78" s="988" t="str">
        <f>'PU Holds'!$O$14</f>
        <v>Red 
RAL 3020</v>
      </c>
      <c r="E78" s="1165" t="s">
        <v>27826</v>
      </c>
      <c r="F78" s="1165" t="s">
        <v>27824</v>
      </c>
      <c r="G78" s="1170" t="s">
        <v>27825</v>
      </c>
    </row>
    <row r="79" spans="1:7" ht="15" customHeight="1">
      <c r="A79" s="1165" t="str">
        <f t="shared" si="8"/>
        <v>PEXP6BLU</v>
      </c>
      <c r="B79" s="1165">
        <f>IFERROR(INDEX('PU Holds'!$B$14:$AF$554,MATCH(C79,'PU Holds'!$B$14:$B$552,FALSE),MATCH(D79,'PU Holds'!$B$14:$AF$14,FALSE)),0)</f>
        <v>0</v>
      </c>
      <c r="C79" s="1165" t="str">
        <f t="shared" si="9"/>
        <v>PEXP6</v>
      </c>
      <c r="D79" s="988" t="str">
        <f>'PU Holds'!$P$14</f>
        <v>Blue 
RAL 5015</v>
      </c>
      <c r="E79" s="1165" t="s">
        <v>27827</v>
      </c>
      <c r="F79" s="1165" t="s">
        <v>27824</v>
      </c>
      <c r="G79" s="1170" t="s">
        <v>27825</v>
      </c>
    </row>
    <row r="80" spans="1:7" ht="15" customHeight="1">
      <c r="A80" s="1165" t="str">
        <f t="shared" si="8"/>
        <v>PEXP6GRY</v>
      </c>
      <c r="B80" s="1165">
        <f>IFERROR(INDEX('PU Holds'!$B$14:$AF$554,MATCH(C80,'PU Holds'!$B$14:$B$552,FALSE),MATCH(D80,'PU Holds'!$B$14:$AF$14,FALSE)),0)</f>
        <v>0</v>
      </c>
      <c r="C80" s="1165" t="str">
        <f t="shared" si="9"/>
        <v>PEXP6</v>
      </c>
      <c r="D80" s="988" t="str">
        <f>'PU Holds'!$Q$14</f>
        <v>Grey 
RAL 7001</v>
      </c>
      <c r="E80" s="1165" t="s">
        <v>27828</v>
      </c>
      <c r="F80" s="1165" t="s">
        <v>27824</v>
      </c>
      <c r="G80" s="1170" t="s">
        <v>27825</v>
      </c>
    </row>
    <row r="81" spans="1:7" ht="15" customHeight="1">
      <c r="A81" s="1165" t="str">
        <f t="shared" si="8"/>
        <v>PEXP6BLK</v>
      </c>
      <c r="B81" s="1165">
        <f>IFERROR(INDEX('PU Holds'!$B$14:$AF$554,MATCH(C81,'PU Holds'!$B$14:$B$552,FALSE),MATCH(D81,'PU Holds'!$B$14:$AF$14,FALSE)),0)</f>
        <v>0</v>
      </c>
      <c r="C81" s="1165" t="str">
        <f t="shared" si="9"/>
        <v>PEXP6</v>
      </c>
      <c r="D81" s="988" t="str">
        <f>'PU Holds'!$R$14</f>
        <v>Black 
RAL 9005</v>
      </c>
      <c r="E81" s="1165" t="s">
        <v>27829</v>
      </c>
      <c r="F81" s="1165" t="s">
        <v>27824</v>
      </c>
      <c r="G81" s="1170" t="s">
        <v>27825</v>
      </c>
    </row>
    <row r="82" spans="1:7" ht="15" customHeight="1">
      <c r="A82" s="1165" t="str">
        <f t="shared" si="8"/>
        <v>PEXP6FLO</v>
      </c>
      <c r="B82" s="1165">
        <f>IFERROR(INDEX('PU Holds'!$B$14:$AF$554,MATCH(C82,'PU Holds'!$B$14:$B$552,FALSE),MATCH(D82,'PU Holds'!$B$14:$AF$14,FALSE)),0)</f>
        <v>0</v>
      </c>
      <c r="C82" s="1165" t="str">
        <f t="shared" si="9"/>
        <v>PEXP6</v>
      </c>
      <c r="D82" s="988" t="str">
        <f>'PU Holds'!$S$14</f>
        <v>Fluo 
Orange</v>
      </c>
      <c r="E82" s="1165" t="s">
        <v>27830</v>
      </c>
      <c r="F82" s="1165" t="s">
        <v>27824</v>
      </c>
      <c r="G82" s="1170" t="s">
        <v>27825</v>
      </c>
    </row>
    <row r="83" spans="1:7" ht="15" customHeight="1">
      <c r="A83" s="1165" t="str">
        <f t="shared" si="8"/>
        <v>PEXP6FLG</v>
      </c>
      <c r="B83" s="1165">
        <f>IFERROR(INDEX('PU Holds'!$B$14:$AF$554,MATCH(C83,'PU Holds'!$B$14:$B$552,FALSE),MATCH(D83,'PU Holds'!$B$14:$AF$14,FALSE)),0)</f>
        <v>0</v>
      </c>
      <c r="C83" s="1165" t="str">
        <f t="shared" si="9"/>
        <v>PEXP6</v>
      </c>
      <c r="D83" s="988" t="str">
        <f>'PU Holds'!$T$14</f>
        <v>Fluo 
Green</v>
      </c>
      <c r="E83" s="1165" t="s">
        <v>27831</v>
      </c>
      <c r="F83" s="1165" t="s">
        <v>27824</v>
      </c>
      <c r="G83" s="1170" t="s">
        <v>27825</v>
      </c>
    </row>
    <row r="84" spans="1:7" ht="15" customHeight="1">
      <c r="A84" s="1165" t="str">
        <f t="shared" si="8"/>
        <v>PEXP6FLP</v>
      </c>
      <c r="B84" s="1165">
        <f>IFERROR(INDEX('PU Holds'!$B$14:$AF$554,MATCH(C84,'PU Holds'!$B$14:$B$552,FALSE),MATCH(D84,'PU Holds'!$B$14:$AF$14,FALSE)),0)</f>
        <v>0</v>
      </c>
      <c r="C84" s="1165" t="str">
        <f t="shared" si="9"/>
        <v>PEXP6</v>
      </c>
      <c r="D84" s="988" t="str">
        <f>'PU Holds'!$U$14</f>
        <v>Fluo 
Pink</v>
      </c>
      <c r="E84" s="1165" t="s">
        <v>27832</v>
      </c>
      <c r="F84" s="1165" t="s">
        <v>27824</v>
      </c>
      <c r="G84" s="1170" t="s">
        <v>27825</v>
      </c>
    </row>
    <row r="85" spans="1:7" ht="15" customHeight="1">
      <c r="A85" s="1165" t="str">
        <f t="shared" si="8"/>
        <v>PEXP6VIO</v>
      </c>
      <c r="B85" s="1165">
        <f>IFERROR(INDEX('PU Holds'!$B$14:$AF$554,MATCH(C85,'PU Holds'!$B$14:$B$552,FALSE),MATCH(D85,'PU Holds'!$B$14:$AF$14,FALSE)),0)</f>
        <v>0</v>
      </c>
      <c r="C85" s="1165" t="str">
        <f t="shared" si="9"/>
        <v>PEXP6</v>
      </c>
      <c r="D85" s="988" t="str">
        <f>'PU Holds'!$W$14</f>
        <v>Violet 
RAL 4008</v>
      </c>
      <c r="E85" s="1165" t="s">
        <v>27833</v>
      </c>
      <c r="F85" s="1165" t="s">
        <v>27824</v>
      </c>
      <c r="G85" s="1170" t="s">
        <v>27825</v>
      </c>
    </row>
    <row r="86" spans="1:7" ht="15" customHeight="1">
      <c r="A86" s="1165" t="str">
        <f t="shared" si="8"/>
        <v>PEXP6MIN</v>
      </c>
      <c r="B86" s="1165">
        <f>IFERROR(INDEX('PU Holds'!$B$14:$AF$554,MATCH(C86,'PU Holds'!$B$14:$B$552,FALSE),MATCH(D86,'PU Holds'!$B$14:$AF$14,FALSE)),0)</f>
        <v>0</v>
      </c>
      <c r="C86" s="1165" t="str">
        <f t="shared" si="9"/>
        <v>PEXP6</v>
      </c>
      <c r="D86" s="988" t="str">
        <f>'PU Holds'!$X$14</f>
        <v>Mint 
RAL 6027</v>
      </c>
      <c r="E86" s="1165" t="s">
        <v>27834</v>
      </c>
      <c r="F86" s="1165" t="s">
        <v>27824</v>
      </c>
      <c r="G86" s="1170" t="s">
        <v>27825</v>
      </c>
    </row>
    <row r="87" spans="1:7" ht="15" customHeight="1">
      <c r="A87" s="1165" t="str">
        <f t="shared" si="8"/>
        <v>PEXP6PUK</v>
      </c>
      <c r="B87" s="1165">
        <f>IFERROR(INDEX('PU Holds'!$B$14:$AF$554,MATCH(C87,'PU Holds'!$B$14:$B$552,FALSE),MATCH(D87,'PU Holds'!$B$14:$AF$14,FALSE)),0)</f>
        <v>0</v>
      </c>
      <c r="C87" s="1165" t="str">
        <f t="shared" si="9"/>
        <v>PEXP6</v>
      </c>
      <c r="D87" s="988" t="str">
        <f>'PU Holds'!$Z$14</f>
        <v>Green 
(Puke 16-09)</v>
      </c>
      <c r="E87" s="1165" t="s">
        <v>27835</v>
      </c>
      <c r="F87" s="1165" t="s">
        <v>27824</v>
      </c>
      <c r="G87" s="1170" t="s">
        <v>27825</v>
      </c>
    </row>
    <row r="88" spans="1:7" ht="15" customHeight="1">
      <c r="A88" s="1165" t="str">
        <f t="shared" si="8"/>
        <v>PEXP6ORA</v>
      </c>
      <c r="B88" s="1165">
        <f>IFERROR(INDEX('PU Holds'!$B$14:$AF$554,MATCH(C88,'PU Holds'!$B$14:$B$552,FALSE),MATCH(D88,'PU Holds'!$B$14:$AF$14,FALSE)),0)</f>
        <v>0</v>
      </c>
      <c r="C88" s="1165" t="str">
        <f t="shared" si="9"/>
        <v>PEXP6</v>
      </c>
      <c r="D88" s="988" t="str">
        <f>'PU Holds'!$AA$14</f>
        <v>US Orange
14-01</v>
      </c>
      <c r="E88" s="1165" t="s">
        <v>27836</v>
      </c>
      <c r="F88" s="1165" t="s">
        <v>27824</v>
      </c>
      <c r="G88" s="1170" t="s">
        <v>27825</v>
      </c>
    </row>
    <row r="89" spans="1:7" ht="15" customHeight="1">
      <c r="A89" s="1165" t="str">
        <f t="shared" si="8"/>
        <v>PEXP6GRE</v>
      </c>
      <c r="B89" s="1165">
        <f>IFERROR(INDEX('PU Holds'!$B$14:$AF$554,MATCH(C89,'PU Holds'!$B$14:$B$552,FALSE),MATCH(D89,'PU Holds'!$B$14:$AF$14,FALSE)),0)</f>
        <v>0</v>
      </c>
      <c r="C89" s="1165" t="str">
        <f t="shared" si="9"/>
        <v>PEXP6</v>
      </c>
      <c r="D89" s="988" t="str">
        <f>'PU Holds'!$AB$14</f>
        <v>US Green 
16 -16</v>
      </c>
      <c r="E89" s="1165" t="s">
        <v>27837</v>
      </c>
      <c r="F89" s="1165" t="s">
        <v>27824</v>
      </c>
      <c r="G89" s="1170" t="s">
        <v>27825</v>
      </c>
    </row>
    <row r="90" spans="1:7" ht="15" customHeight="1">
      <c r="A90" s="1165" t="str">
        <f t="shared" si="8"/>
        <v>PEXP6WHI</v>
      </c>
      <c r="B90" s="1165">
        <f>IFERROR(INDEX('PU Holds'!$B$14:$AF$554,MATCH(C90,'PU Holds'!$B$14:$B$552,FALSE),MATCH(D90,'PU Holds'!$B$14:$AF$14,FALSE)),0)</f>
        <v>0</v>
      </c>
      <c r="C90" s="1165" t="str">
        <f t="shared" si="9"/>
        <v>PEXP6</v>
      </c>
      <c r="D90" s="988" t="str">
        <f>'PU Holds'!$AC$14</f>
        <v>White 
RAL 9010</v>
      </c>
      <c r="E90" s="1165" t="s">
        <v>27838</v>
      </c>
      <c r="F90" s="1165" t="s">
        <v>27824</v>
      </c>
      <c r="G90" s="1170" t="s">
        <v>27825</v>
      </c>
    </row>
    <row r="91" spans="1:7" ht="15" customHeight="1">
      <c r="A91" s="1165" t="str">
        <f t="shared" si="8"/>
        <v>PEXP6PUR</v>
      </c>
      <c r="B91" s="1165">
        <f>IFERROR(INDEX('PU Holds'!$B$14:$AF$554,MATCH(C91,'PU Holds'!$B$14:$B$552,FALSE),MATCH(D91,'PU Holds'!$B$14:$AF$14,FALSE)),0)</f>
        <v>0</v>
      </c>
      <c r="C91" s="1165" t="str">
        <f t="shared" si="9"/>
        <v>PEXP6</v>
      </c>
      <c r="D91" s="988" t="str">
        <f>'PU Holds'!$AD$14</f>
        <v>US Purple</v>
      </c>
      <c r="E91" s="1165" t="s">
        <v>27839</v>
      </c>
      <c r="F91" s="1165" t="s">
        <v>27824</v>
      </c>
      <c r="G91" s="1170" t="s">
        <v>27825</v>
      </c>
    </row>
    <row r="92" spans="1:7" ht="15" customHeight="1">
      <c r="A92" s="1165" t="str">
        <f t="shared" si="8"/>
        <v>PEXP7YEL</v>
      </c>
      <c r="B92" s="1165">
        <f>IFERROR(INDEX('PU Holds'!$B$14:$AF$554,MATCH(C92,'PU Holds'!$B$14:$B$552,FALSE),MATCH(D92,'PU Holds'!$B$14:$AF$14,FALSE)),0)</f>
        <v>0</v>
      </c>
      <c r="C92" s="1165" t="s">
        <v>27845</v>
      </c>
      <c r="D92" s="1168" t="str">
        <f>'PU Holds'!$M$14</f>
        <v>Yellow 
RAL 1026</v>
      </c>
      <c r="E92" s="1165" t="s">
        <v>27823</v>
      </c>
      <c r="F92" s="1165" t="s">
        <v>27824</v>
      </c>
      <c r="G92" s="1170" t="s">
        <v>27825</v>
      </c>
    </row>
    <row r="93" spans="1:7" ht="15" customHeight="1">
      <c r="A93" s="1165" t="str">
        <f t="shared" si="8"/>
        <v>PEXP7RED</v>
      </c>
      <c r="B93" s="1165">
        <f>IFERROR(INDEX('PU Holds'!$B$14:$AF$554,MATCH(C93,'PU Holds'!$B$14:$B$552,FALSE),MATCH(D93,'PU Holds'!$B$14:$AF$14,FALSE)),0)</f>
        <v>0</v>
      </c>
      <c r="C93" s="1165" t="str">
        <f t="shared" ref="C93:C106" si="10">C92</f>
        <v>PEXP7</v>
      </c>
      <c r="D93" s="988" t="str">
        <f>'PU Holds'!$O$14</f>
        <v>Red 
RAL 3020</v>
      </c>
      <c r="E93" s="1165" t="s">
        <v>27826</v>
      </c>
      <c r="F93" s="1165" t="s">
        <v>27824</v>
      </c>
      <c r="G93" s="1170" t="s">
        <v>27825</v>
      </c>
    </row>
    <row r="94" spans="1:7" ht="15" customHeight="1">
      <c r="A94" s="1165" t="str">
        <f t="shared" si="8"/>
        <v>PEXP7BLU</v>
      </c>
      <c r="B94" s="1165">
        <f>IFERROR(INDEX('PU Holds'!$B$14:$AF$554,MATCH(C94,'PU Holds'!$B$14:$B$552,FALSE),MATCH(D94,'PU Holds'!$B$14:$AF$14,FALSE)),0)</f>
        <v>0</v>
      </c>
      <c r="C94" s="1165" t="str">
        <f t="shared" si="10"/>
        <v>PEXP7</v>
      </c>
      <c r="D94" s="988" t="str">
        <f>'PU Holds'!$P$14</f>
        <v>Blue 
RAL 5015</v>
      </c>
      <c r="E94" s="1165" t="s">
        <v>27827</v>
      </c>
      <c r="F94" s="1165" t="s">
        <v>27824</v>
      </c>
      <c r="G94" s="1170" t="s">
        <v>27825</v>
      </c>
    </row>
    <row r="95" spans="1:7" ht="15" customHeight="1">
      <c r="A95" s="1165" t="str">
        <f t="shared" si="8"/>
        <v>PEXP7GRY</v>
      </c>
      <c r="B95" s="1165">
        <f>IFERROR(INDEX('PU Holds'!$B$14:$AF$554,MATCH(C95,'PU Holds'!$B$14:$B$552,FALSE),MATCH(D95,'PU Holds'!$B$14:$AF$14,FALSE)),0)</f>
        <v>0</v>
      </c>
      <c r="C95" s="1165" t="str">
        <f t="shared" si="10"/>
        <v>PEXP7</v>
      </c>
      <c r="D95" s="988" t="str">
        <f>'PU Holds'!$Q$14</f>
        <v>Grey 
RAL 7001</v>
      </c>
      <c r="E95" s="1165" t="s">
        <v>27828</v>
      </c>
      <c r="F95" s="1165" t="s">
        <v>27824</v>
      </c>
      <c r="G95" s="1170" t="s">
        <v>27825</v>
      </c>
    </row>
    <row r="96" spans="1:7" ht="15" customHeight="1">
      <c r="A96" s="1165" t="str">
        <f t="shared" si="8"/>
        <v>PEXP7BLK</v>
      </c>
      <c r="B96" s="1165">
        <f>IFERROR(INDEX('PU Holds'!$B$14:$AF$554,MATCH(C96,'PU Holds'!$B$14:$B$552,FALSE),MATCH(D96,'PU Holds'!$B$14:$AF$14,FALSE)),0)</f>
        <v>0</v>
      </c>
      <c r="C96" s="1165" t="str">
        <f t="shared" si="10"/>
        <v>PEXP7</v>
      </c>
      <c r="D96" s="988" t="str">
        <f>'PU Holds'!$R$14</f>
        <v>Black 
RAL 9005</v>
      </c>
      <c r="E96" s="1165" t="s">
        <v>27829</v>
      </c>
      <c r="F96" s="1165" t="s">
        <v>27824</v>
      </c>
      <c r="G96" s="1170" t="s">
        <v>27825</v>
      </c>
    </row>
    <row r="97" spans="1:7" ht="15" customHeight="1">
      <c r="A97" s="1165" t="str">
        <f t="shared" si="8"/>
        <v>PEXP7FLO</v>
      </c>
      <c r="B97" s="1165">
        <f>IFERROR(INDEX('PU Holds'!$B$14:$AF$554,MATCH(C97,'PU Holds'!$B$14:$B$552,FALSE),MATCH(D97,'PU Holds'!$B$14:$AF$14,FALSE)),0)</f>
        <v>0</v>
      </c>
      <c r="C97" s="1165" t="str">
        <f t="shared" si="10"/>
        <v>PEXP7</v>
      </c>
      <c r="D97" s="988" t="str">
        <f>'PU Holds'!$S$14</f>
        <v>Fluo 
Orange</v>
      </c>
      <c r="E97" s="1165" t="s">
        <v>27830</v>
      </c>
      <c r="F97" s="1165" t="s">
        <v>27824</v>
      </c>
      <c r="G97" s="1170" t="s">
        <v>27825</v>
      </c>
    </row>
    <row r="98" spans="1:7" ht="15" customHeight="1">
      <c r="A98" s="1165" t="str">
        <f t="shared" si="8"/>
        <v>PEXP7FLG</v>
      </c>
      <c r="B98" s="1165">
        <f>IFERROR(INDEX('PU Holds'!$B$14:$AF$554,MATCH(C98,'PU Holds'!$B$14:$B$552,FALSE),MATCH(D98,'PU Holds'!$B$14:$AF$14,FALSE)),0)</f>
        <v>0</v>
      </c>
      <c r="C98" s="1165" t="str">
        <f t="shared" si="10"/>
        <v>PEXP7</v>
      </c>
      <c r="D98" s="988" t="str">
        <f>'PU Holds'!$T$14</f>
        <v>Fluo 
Green</v>
      </c>
      <c r="E98" s="1165" t="s">
        <v>27831</v>
      </c>
      <c r="F98" s="1165" t="s">
        <v>27824</v>
      </c>
      <c r="G98" s="1170" t="s">
        <v>27825</v>
      </c>
    </row>
    <row r="99" spans="1:7" ht="15" customHeight="1">
      <c r="A99" s="1165" t="str">
        <f t="shared" si="8"/>
        <v>PEXP7FLP</v>
      </c>
      <c r="B99" s="1165">
        <f>IFERROR(INDEX('PU Holds'!$B$14:$AF$554,MATCH(C99,'PU Holds'!$B$14:$B$552,FALSE),MATCH(D99,'PU Holds'!$B$14:$AF$14,FALSE)),0)</f>
        <v>0</v>
      </c>
      <c r="C99" s="1165" t="str">
        <f t="shared" si="10"/>
        <v>PEXP7</v>
      </c>
      <c r="D99" s="988" t="str">
        <f>'PU Holds'!$U$14</f>
        <v>Fluo 
Pink</v>
      </c>
      <c r="E99" s="1165" t="s">
        <v>27832</v>
      </c>
      <c r="F99" s="1165" t="s">
        <v>27824</v>
      </c>
      <c r="G99" s="1170" t="s">
        <v>27825</v>
      </c>
    </row>
    <row r="100" spans="1:7" ht="15" customHeight="1">
      <c r="A100" s="1165" t="str">
        <f t="shared" si="8"/>
        <v>PEXP7VIO</v>
      </c>
      <c r="B100" s="1165">
        <f>IFERROR(INDEX('PU Holds'!$B$14:$AF$554,MATCH(C100,'PU Holds'!$B$14:$B$552,FALSE),MATCH(D100,'PU Holds'!$B$14:$AF$14,FALSE)),0)</f>
        <v>0</v>
      </c>
      <c r="C100" s="1165" t="str">
        <f t="shared" si="10"/>
        <v>PEXP7</v>
      </c>
      <c r="D100" s="988" t="str">
        <f>'PU Holds'!$W$14</f>
        <v>Violet 
RAL 4008</v>
      </c>
      <c r="E100" s="1165" t="s">
        <v>27833</v>
      </c>
      <c r="F100" s="1165" t="s">
        <v>27824</v>
      </c>
      <c r="G100" s="1170" t="s">
        <v>27825</v>
      </c>
    </row>
    <row r="101" spans="1:7" ht="15" customHeight="1">
      <c r="A101" s="1165" t="str">
        <f t="shared" si="8"/>
        <v>PEXP7MIN</v>
      </c>
      <c r="B101" s="1165">
        <f>IFERROR(INDEX('PU Holds'!$B$14:$AF$554,MATCH(C101,'PU Holds'!$B$14:$B$552,FALSE),MATCH(D101,'PU Holds'!$B$14:$AF$14,FALSE)),0)</f>
        <v>0</v>
      </c>
      <c r="C101" s="1165" t="str">
        <f t="shared" si="10"/>
        <v>PEXP7</v>
      </c>
      <c r="D101" s="988" t="str">
        <f>'PU Holds'!$X$14</f>
        <v>Mint 
RAL 6027</v>
      </c>
      <c r="E101" s="1165" t="s">
        <v>27834</v>
      </c>
      <c r="F101" s="1165" t="s">
        <v>27824</v>
      </c>
      <c r="G101" s="1170" t="s">
        <v>27825</v>
      </c>
    </row>
    <row r="102" spans="1:7" ht="15" customHeight="1">
      <c r="A102" s="1165" t="str">
        <f t="shared" si="8"/>
        <v>PEXP7PUK</v>
      </c>
      <c r="B102" s="1165">
        <f>IFERROR(INDEX('PU Holds'!$B$14:$AF$554,MATCH(C102,'PU Holds'!$B$14:$B$552,FALSE),MATCH(D102,'PU Holds'!$B$14:$AF$14,FALSE)),0)</f>
        <v>0</v>
      </c>
      <c r="C102" s="1165" t="str">
        <f t="shared" si="10"/>
        <v>PEXP7</v>
      </c>
      <c r="D102" s="988" t="str">
        <f>'PU Holds'!$Z$14</f>
        <v>Green 
(Puke 16-09)</v>
      </c>
      <c r="E102" s="1165" t="s">
        <v>27835</v>
      </c>
      <c r="F102" s="1165" t="s">
        <v>27824</v>
      </c>
      <c r="G102" s="1170" t="s">
        <v>27825</v>
      </c>
    </row>
    <row r="103" spans="1:7" ht="15" customHeight="1">
      <c r="A103" s="1165" t="str">
        <f t="shared" si="8"/>
        <v>PEXP7ORA</v>
      </c>
      <c r="B103" s="1165">
        <f>IFERROR(INDEX('PU Holds'!$B$14:$AF$554,MATCH(C103,'PU Holds'!$B$14:$B$552,FALSE),MATCH(D103,'PU Holds'!$B$14:$AF$14,FALSE)),0)</f>
        <v>0</v>
      </c>
      <c r="C103" s="1165" t="str">
        <f t="shared" si="10"/>
        <v>PEXP7</v>
      </c>
      <c r="D103" s="988" t="str">
        <f>'PU Holds'!$AA$14</f>
        <v>US Orange
14-01</v>
      </c>
      <c r="E103" s="1165" t="s">
        <v>27836</v>
      </c>
      <c r="F103" s="1165" t="s">
        <v>27824</v>
      </c>
      <c r="G103" s="1170" t="s">
        <v>27825</v>
      </c>
    </row>
    <row r="104" spans="1:7" ht="15" customHeight="1">
      <c r="A104" s="1165" t="str">
        <f t="shared" si="8"/>
        <v>PEXP7GRE</v>
      </c>
      <c r="B104" s="1165">
        <f>IFERROR(INDEX('PU Holds'!$B$14:$AF$554,MATCH(C104,'PU Holds'!$B$14:$B$552,FALSE),MATCH(D104,'PU Holds'!$B$14:$AF$14,FALSE)),0)</f>
        <v>0</v>
      </c>
      <c r="C104" s="1165" t="str">
        <f t="shared" si="10"/>
        <v>PEXP7</v>
      </c>
      <c r="D104" s="988" t="str">
        <f>'PU Holds'!$AB$14</f>
        <v>US Green 
16 -16</v>
      </c>
      <c r="E104" s="1165" t="s">
        <v>27837</v>
      </c>
      <c r="F104" s="1165" t="s">
        <v>27824</v>
      </c>
      <c r="G104" s="1170" t="s">
        <v>27825</v>
      </c>
    </row>
    <row r="105" spans="1:7" ht="15" customHeight="1">
      <c r="A105" s="1165" t="str">
        <f t="shared" si="8"/>
        <v>PEXP7WHI</v>
      </c>
      <c r="B105" s="1165">
        <f>IFERROR(INDEX('PU Holds'!$B$14:$AF$554,MATCH(C105,'PU Holds'!$B$14:$B$552,FALSE),MATCH(D105,'PU Holds'!$B$14:$AF$14,FALSE)),0)</f>
        <v>0</v>
      </c>
      <c r="C105" s="1165" t="str">
        <f t="shared" si="10"/>
        <v>PEXP7</v>
      </c>
      <c r="D105" s="988" t="str">
        <f>'PU Holds'!$AC$14</f>
        <v>White 
RAL 9010</v>
      </c>
      <c r="E105" s="1165" t="s">
        <v>27838</v>
      </c>
      <c r="F105" s="1165" t="s">
        <v>27824</v>
      </c>
      <c r="G105" s="1170" t="s">
        <v>27825</v>
      </c>
    </row>
    <row r="106" spans="1:7" ht="15" customHeight="1">
      <c r="A106" s="1165" t="str">
        <f t="shared" si="8"/>
        <v>PEXP7PUR</v>
      </c>
      <c r="B106" s="1165">
        <f>IFERROR(INDEX('PU Holds'!$B$14:$AF$554,MATCH(C106,'PU Holds'!$B$14:$B$552,FALSE),MATCH(D106,'PU Holds'!$B$14:$AF$14,FALSE)),0)</f>
        <v>0</v>
      </c>
      <c r="C106" s="1165" t="str">
        <f t="shared" si="10"/>
        <v>PEXP7</v>
      </c>
      <c r="D106" s="988" t="str">
        <f>'PU Holds'!$AD$14</f>
        <v>US Purple</v>
      </c>
      <c r="E106" s="1165" t="s">
        <v>27839</v>
      </c>
      <c r="F106" s="1165" t="s">
        <v>27824</v>
      </c>
      <c r="G106" s="1170" t="s">
        <v>27825</v>
      </c>
    </row>
    <row r="107" spans="1:7" ht="15" customHeight="1">
      <c r="A107" s="1165" t="str">
        <f t="shared" si="8"/>
        <v>PEXP8YEL</v>
      </c>
      <c r="B107" s="1165">
        <f>IFERROR(INDEX('PU Holds'!$B$14:$AF$554,MATCH(C107,'PU Holds'!$B$14:$B$552,FALSE),MATCH(D107,'PU Holds'!$B$14:$AF$14,FALSE)),0)</f>
        <v>0</v>
      </c>
      <c r="C107" s="1165" t="s">
        <v>27846</v>
      </c>
      <c r="D107" s="1168" t="str">
        <f>'PU Holds'!$M$14</f>
        <v>Yellow 
RAL 1026</v>
      </c>
      <c r="E107" s="1165" t="s">
        <v>27823</v>
      </c>
      <c r="F107" s="1165" t="s">
        <v>27824</v>
      </c>
      <c r="G107" s="1170" t="s">
        <v>27825</v>
      </c>
    </row>
    <row r="108" spans="1:7" ht="15" customHeight="1">
      <c r="A108" s="1165" t="str">
        <f t="shared" si="8"/>
        <v>PEXP8RED</v>
      </c>
      <c r="B108" s="1165">
        <f>IFERROR(INDEX('PU Holds'!$B$14:$AF$554,MATCH(C108,'PU Holds'!$B$14:$B$552,FALSE),MATCH(D108,'PU Holds'!$B$14:$AF$14,FALSE)),0)</f>
        <v>0</v>
      </c>
      <c r="C108" s="1165" t="str">
        <f t="shared" ref="C108:C121" si="11">C107</f>
        <v>PEXP8</v>
      </c>
      <c r="D108" s="988" t="str">
        <f>'PU Holds'!$O$14</f>
        <v>Red 
RAL 3020</v>
      </c>
      <c r="E108" s="1165" t="s">
        <v>27826</v>
      </c>
      <c r="F108" s="1165" t="s">
        <v>27824</v>
      </c>
      <c r="G108" s="1170" t="s">
        <v>27825</v>
      </c>
    </row>
    <row r="109" spans="1:7" ht="15" customHeight="1">
      <c r="A109" s="1165" t="str">
        <f t="shared" si="8"/>
        <v>PEXP8BLU</v>
      </c>
      <c r="B109" s="1165">
        <f>IFERROR(INDEX('PU Holds'!$B$14:$AF$554,MATCH(C109,'PU Holds'!$B$14:$B$552,FALSE),MATCH(D109,'PU Holds'!$B$14:$AF$14,FALSE)),0)</f>
        <v>0</v>
      </c>
      <c r="C109" s="1165" t="str">
        <f t="shared" si="11"/>
        <v>PEXP8</v>
      </c>
      <c r="D109" s="988" t="str">
        <f>'PU Holds'!$P$14</f>
        <v>Blue 
RAL 5015</v>
      </c>
      <c r="E109" s="1165" t="s">
        <v>27827</v>
      </c>
      <c r="F109" s="1165" t="s">
        <v>27824</v>
      </c>
      <c r="G109" s="1170" t="s">
        <v>27825</v>
      </c>
    </row>
    <row r="110" spans="1:7" ht="15" customHeight="1">
      <c r="A110" s="1165" t="str">
        <f t="shared" si="8"/>
        <v>PEXP8GRY</v>
      </c>
      <c r="B110" s="1165">
        <f>IFERROR(INDEX('PU Holds'!$B$14:$AF$554,MATCH(C110,'PU Holds'!$B$14:$B$552,FALSE),MATCH(D110,'PU Holds'!$B$14:$AF$14,FALSE)),0)</f>
        <v>0</v>
      </c>
      <c r="C110" s="1165" t="str">
        <f t="shared" si="11"/>
        <v>PEXP8</v>
      </c>
      <c r="D110" s="988" t="str">
        <f>'PU Holds'!$Q$14</f>
        <v>Grey 
RAL 7001</v>
      </c>
      <c r="E110" s="1165" t="s">
        <v>27828</v>
      </c>
      <c r="F110" s="1165" t="s">
        <v>27824</v>
      </c>
      <c r="G110" s="1170" t="s">
        <v>27825</v>
      </c>
    </row>
    <row r="111" spans="1:7" ht="15" customHeight="1">
      <c r="A111" s="1165" t="str">
        <f t="shared" si="8"/>
        <v>PEXP8BLK</v>
      </c>
      <c r="B111" s="1165">
        <f>IFERROR(INDEX('PU Holds'!$B$14:$AF$554,MATCH(C111,'PU Holds'!$B$14:$B$552,FALSE),MATCH(D111,'PU Holds'!$B$14:$AF$14,FALSE)),0)</f>
        <v>0</v>
      </c>
      <c r="C111" s="1165" t="str">
        <f t="shared" si="11"/>
        <v>PEXP8</v>
      </c>
      <c r="D111" s="988" t="str">
        <f>'PU Holds'!$R$14</f>
        <v>Black 
RAL 9005</v>
      </c>
      <c r="E111" s="1165" t="s">
        <v>27829</v>
      </c>
      <c r="F111" s="1165" t="s">
        <v>27824</v>
      </c>
      <c r="G111" s="1170" t="s">
        <v>27825</v>
      </c>
    </row>
    <row r="112" spans="1:7" ht="15" customHeight="1">
      <c r="A112" s="1165" t="str">
        <f t="shared" si="8"/>
        <v>PEXP8FLO</v>
      </c>
      <c r="B112" s="1165">
        <f>IFERROR(INDEX('PU Holds'!$B$14:$AF$554,MATCH(C112,'PU Holds'!$B$14:$B$552,FALSE),MATCH(D112,'PU Holds'!$B$14:$AF$14,FALSE)),0)</f>
        <v>0</v>
      </c>
      <c r="C112" s="1165" t="str">
        <f t="shared" si="11"/>
        <v>PEXP8</v>
      </c>
      <c r="D112" s="988" t="str">
        <f>'PU Holds'!$S$14</f>
        <v>Fluo 
Orange</v>
      </c>
      <c r="E112" s="1165" t="s">
        <v>27830</v>
      </c>
      <c r="F112" s="1165" t="s">
        <v>27824</v>
      </c>
      <c r="G112" s="1170" t="s">
        <v>27825</v>
      </c>
    </row>
    <row r="113" spans="1:7" ht="15" customHeight="1">
      <c r="A113" s="1165" t="str">
        <f t="shared" si="8"/>
        <v>PEXP8FLG</v>
      </c>
      <c r="B113" s="1165">
        <f>IFERROR(INDEX('PU Holds'!$B$14:$AF$554,MATCH(C113,'PU Holds'!$B$14:$B$552,FALSE),MATCH(D113,'PU Holds'!$B$14:$AF$14,FALSE)),0)</f>
        <v>0</v>
      </c>
      <c r="C113" s="1165" t="str">
        <f t="shared" si="11"/>
        <v>PEXP8</v>
      </c>
      <c r="D113" s="988" t="str">
        <f>'PU Holds'!$T$14</f>
        <v>Fluo 
Green</v>
      </c>
      <c r="E113" s="1165" t="s">
        <v>27831</v>
      </c>
      <c r="F113" s="1165" t="s">
        <v>27824</v>
      </c>
      <c r="G113" s="1170" t="s">
        <v>27825</v>
      </c>
    </row>
    <row r="114" spans="1:7" ht="15" customHeight="1">
      <c r="A114" s="1165" t="str">
        <f t="shared" si="8"/>
        <v>PEXP8FLP</v>
      </c>
      <c r="B114" s="1165">
        <f>IFERROR(INDEX('PU Holds'!$B$14:$AF$554,MATCH(C114,'PU Holds'!$B$14:$B$552,FALSE),MATCH(D114,'PU Holds'!$B$14:$AF$14,FALSE)),0)</f>
        <v>0</v>
      </c>
      <c r="C114" s="1165" t="str">
        <f t="shared" si="11"/>
        <v>PEXP8</v>
      </c>
      <c r="D114" s="988" t="str">
        <f>'PU Holds'!$U$14</f>
        <v>Fluo 
Pink</v>
      </c>
      <c r="E114" s="1165" t="s">
        <v>27832</v>
      </c>
      <c r="F114" s="1165" t="s">
        <v>27824</v>
      </c>
      <c r="G114" s="1170" t="s">
        <v>27825</v>
      </c>
    </row>
    <row r="115" spans="1:7" ht="15" customHeight="1">
      <c r="A115" s="1165" t="str">
        <f t="shared" si="8"/>
        <v>PEXP8VIO</v>
      </c>
      <c r="B115" s="1165">
        <f>IFERROR(INDEX('PU Holds'!$B$14:$AF$554,MATCH(C115,'PU Holds'!$B$14:$B$552,FALSE),MATCH(D115,'PU Holds'!$B$14:$AF$14,FALSE)),0)</f>
        <v>0</v>
      </c>
      <c r="C115" s="1165" t="str">
        <f t="shared" si="11"/>
        <v>PEXP8</v>
      </c>
      <c r="D115" s="988" t="str">
        <f>'PU Holds'!$W$14</f>
        <v>Violet 
RAL 4008</v>
      </c>
      <c r="E115" s="1165" t="s">
        <v>27833</v>
      </c>
      <c r="F115" s="1165" t="s">
        <v>27824</v>
      </c>
      <c r="G115" s="1170" t="s">
        <v>27825</v>
      </c>
    </row>
    <row r="116" spans="1:7" ht="15" customHeight="1">
      <c r="A116" s="1165" t="str">
        <f t="shared" si="8"/>
        <v>PEXP8MIN</v>
      </c>
      <c r="B116" s="1165">
        <f>IFERROR(INDEX('PU Holds'!$B$14:$AF$554,MATCH(C116,'PU Holds'!$B$14:$B$552,FALSE),MATCH(D116,'PU Holds'!$B$14:$AF$14,FALSE)),0)</f>
        <v>0</v>
      </c>
      <c r="C116" s="1165" t="str">
        <f t="shared" si="11"/>
        <v>PEXP8</v>
      </c>
      <c r="D116" s="988" t="str">
        <f>'PU Holds'!$X$14</f>
        <v>Mint 
RAL 6027</v>
      </c>
      <c r="E116" s="1165" t="s">
        <v>27834</v>
      </c>
      <c r="F116" s="1165" t="s">
        <v>27824</v>
      </c>
      <c r="G116" s="1170" t="s">
        <v>27825</v>
      </c>
    </row>
    <row r="117" spans="1:7" ht="15" customHeight="1">
      <c r="A117" s="1165" t="str">
        <f t="shared" si="8"/>
        <v>PEXP8PUK</v>
      </c>
      <c r="B117" s="1165">
        <f>IFERROR(INDEX('PU Holds'!$B$14:$AF$554,MATCH(C117,'PU Holds'!$B$14:$B$552,FALSE),MATCH(D117,'PU Holds'!$B$14:$AF$14,FALSE)),0)</f>
        <v>0</v>
      </c>
      <c r="C117" s="1165" t="str">
        <f t="shared" si="11"/>
        <v>PEXP8</v>
      </c>
      <c r="D117" s="988" t="str">
        <f>'PU Holds'!$Z$14</f>
        <v>Green 
(Puke 16-09)</v>
      </c>
      <c r="E117" s="1165" t="s">
        <v>27835</v>
      </c>
      <c r="F117" s="1165" t="s">
        <v>27824</v>
      </c>
      <c r="G117" s="1170" t="s">
        <v>27825</v>
      </c>
    </row>
    <row r="118" spans="1:7" ht="15" customHeight="1">
      <c r="A118" s="1165" t="str">
        <f t="shared" ref="A118:A121" si="12">CONCATENATE(C118,E118)</f>
        <v>PEXP8ORA</v>
      </c>
      <c r="B118" s="1165">
        <f>IFERROR(INDEX('PU Holds'!$B$14:$AF$554,MATCH(C118,'PU Holds'!$B$14:$B$552,FALSE),MATCH(D118,'PU Holds'!$B$14:$AF$14,FALSE)),0)</f>
        <v>0</v>
      </c>
      <c r="C118" s="1165" t="str">
        <f t="shared" si="11"/>
        <v>PEXP8</v>
      </c>
      <c r="D118" s="988" t="str">
        <f>'PU Holds'!$AA$14</f>
        <v>US Orange
14-01</v>
      </c>
      <c r="E118" s="1165" t="s">
        <v>27836</v>
      </c>
      <c r="F118" s="1165" t="s">
        <v>27824</v>
      </c>
      <c r="G118" s="1170" t="s">
        <v>27825</v>
      </c>
    </row>
    <row r="119" spans="1:7" ht="15" customHeight="1">
      <c r="A119" s="1165" t="str">
        <f t="shared" si="12"/>
        <v>PEXP8GRE</v>
      </c>
      <c r="B119" s="1165">
        <f>IFERROR(INDEX('PU Holds'!$B$14:$AF$554,MATCH(C119,'PU Holds'!$B$14:$B$552,FALSE),MATCH(D119,'PU Holds'!$B$14:$AF$14,FALSE)),0)</f>
        <v>0</v>
      </c>
      <c r="C119" s="1165" t="str">
        <f t="shared" si="11"/>
        <v>PEXP8</v>
      </c>
      <c r="D119" s="988" t="str">
        <f>'PU Holds'!$AB$14</f>
        <v>US Green 
16 -16</v>
      </c>
      <c r="E119" s="1165" t="s">
        <v>27837</v>
      </c>
      <c r="F119" s="1165" t="s">
        <v>27824</v>
      </c>
      <c r="G119" s="1170" t="s">
        <v>27825</v>
      </c>
    </row>
    <row r="120" spans="1:7" ht="15" customHeight="1">
      <c r="A120" s="1165" t="str">
        <f t="shared" si="12"/>
        <v>PEXP8WHI</v>
      </c>
      <c r="B120" s="1165">
        <f>IFERROR(INDEX('PU Holds'!$B$14:$AF$554,MATCH(C120,'PU Holds'!$B$14:$B$552,FALSE),MATCH(D120,'PU Holds'!$B$14:$AF$14,FALSE)),0)</f>
        <v>0</v>
      </c>
      <c r="C120" s="1165" t="str">
        <f t="shared" si="11"/>
        <v>PEXP8</v>
      </c>
      <c r="D120" s="988" t="str">
        <f>'PU Holds'!$AC$14</f>
        <v>White 
RAL 9010</v>
      </c>
      <c r="E120" s="1165" t="s">
        <v>27838</v>
      </c>
      <c r="F120" s="1165" t="s">
        <v>27824</v>
      </c>
      <c r="G120" s="1170" t="s">
        <v>27825</v>
      </c>
    </row>
    <row r="121" spans="1:7" ht="15" customHeight="1">
      <c r="A121" s="1165" t="str">
        <f t="shared" si="12"/>
        <v>PEXP8PUR</v>
      </c>
      <c r="B121" s="1165">
        <f>IFERROR(INDEX('PU Holds'!$B$14:$AF$554,MATCH(C121,'PU Holds'!$B$14:$B$552,FALSE),MATCH(D121,'PU Holds'!$B$14:$AF$14,FALSE)),0)</f>
        <v>0</v>
      </c>
      <c r="C121" s="1165" t="str">
        <f t="shared" si="11"/>
        <v>PEXP8</v>
      </c>
      <c r="D121" s="988" t="str">
        <f>'PU Holds'!$AD$14</f>
        <v>US Purple</v>
      </c>
      <c r="E121" s="1165" t="s">
        <v>27839</v>
      </c>
      <c r="F121" s="1165" t="s">
        <v>27824</v>
      </c>
      <c r="G121" s="1170" t="s">
        <v>27825</v>
      </c>
    </row>
    <row r="122" spans="1:7" ht="15" customHeight="1">
      <c r="A122" s="1165" t="str">
        <f t="shared" ref="A122:A182" si="13">CONCATENATE(C122,E122)</f>
        <v>PEXP9YEL</v>
      </c>
      <c r="B122" s="1165">
        <f>IFERROR(INDEX('PU Holds'!$B$14:$AF$554,MATCH(C122,'PU Holds'!$B$14:$B$552,FALSE),MATCH(D122,'PU Holds'!$B$14:$AF$14,FALSE)),0)</f>
        <v>0</v>
      </c>
      <c r="C122" s="1165" t="s">
        <v>27847</v>
      </c>
      <c r="D122" s="1168" t="str">
        <f>'PU Holds'!$M$14</f>
        <v>Yellow 
RAL 1026</v>
      </c>
      <c r="E122" s="1165" t="s">
        <v>27823</v>
      </c>
      <c r="F122" s="1165" t="s">
        <v>27824</v>
      </c>
      <c r="G122" s="1170" t="s">
        <v>27825</v>
      </c>
    </row>
    <row r="123" spans="1:7" ht="15" customHeight="1">
      <c r="A123" s="1165" t="str">
        <f t="shared" si="13"/>
        <v>PEXP9RED</v>
      </c>
      <c r="B123" s="1165">
        <f>IFERROR(INDEX('PU Holds'!$B$14:$AF$554,MATCH(C123,'PU Holds'!$B$14:$B$552,FALSE),MATCH(D123,'PU Holds'!$B$14:$AF$14,FALSE)),0)</f>
        <v>0</v>
      </c>
      <c r="C123" s="1165" t="str">
        <f t="shared" ref="C123:C136" si="14">C122</f>
        <v>PEXP9</v>
      </c>
      <c r="D123" s="988" t="str">
        <f>'PU Holds'!$O$14</f>
        <v>Red 
RAL 3020</v>
      </c>
      <c r="E123" s="1165" t="s">
        <v>27826</v>
      </c>
      <c r="F123" s="1165" t="s">
        <v>27824</v>
      </c>
      <c r="G123" s="1170" t="s">
        <v>27825</v>
      </c>
    </row>
    <row r="124" spans="1:7" ht="15" customHeight="1">
      <c r="A124" s="1165" t="str">
        <f t="shared" si="13"/>
        <v>PEXP9BLU</v>
      </c>
      <c r="B124" s="1165">
        <f>IFERROR(INDEX('PU Holds'!$B$14:$AF$554,MATCH(C124,'PU Holds'!$B$14:$B$552,FALSE),MATCH(D124,'PU Holds'!$B$14:$AF$14,FALSE)),0)</f>
        <v>0</v>
      </c>
      <c r="C124" s="1165" t="str">
        <f t="shared" si="14"/>
        <v>PEXP9</v>
      </c>
      <c r="D124" s="988" t="str">
        <f>'PU Holds'!$P$14</f>
        <v>Blue 
RAL 5015</v>
      </c>
      <c r="E124" s="1165" t="s">
        <v>27827</v>
      </c>
      <c r="F124" s="1165" t="s">
        <v>27824</v>
      </c>
      <c r="G124" s="1170" t="s">
        <v>27825</v>
      </c>
    </row>
    <row r="125" spans="1:7" ht="15" customHeight="1">
      <c r="A125" s="1165" t="str">
        <f t="shared" si="13"/>
        <v>PEXP9GRY</v>
      </c>
      <c r="B125" s="1165">
        <f>IFERROR(INDEX('PU Holds'!$B$14:$AF$554,MATCH(C125,'PU Holds'!$B$14:$B$552,FALSE),MATCH(D125,'PU Holds'!$B$14:$AF$14,FALSE)),0)</f>
        <v>0</v>
      </c>
      <c r="C125" s="1165" t="str">
        <f t="shared" si="14"/>
        <v>PEXP9</v>
      </c>
      <c r="D125" s="988" t="str">
        <f>'PU Holds'!$Q$14</f>
        <v>Grey 
RAL 7001</v>
      </c>
      <c r="E125" s="1165" t="s">
        <v>27828</v>
      </c>
      <c r="F125" s="1165" t="s">
        <v>27824</v>
      </c>
      <c r="G125" s="1170" t="s">
        <v>27825</v>
      </c>
    </row>
    <row r="126" spans="1:7" ht="15" customHeight="1">
      <c r="A126" s="1165" t="str">
        <f t="shared" si="13"/>
        <v>PEXP9BLK</v>
      </c>
      <c r="B126" s="1165">
        <f>IFERROR(INDEX('PU Holds'!$B$14:$AF$554,MATCH(C126,'PU Holds'!$B$14:$B$552,FALSE),MATCH(D126,'PU Holds'!$B$14:$AF$14,FALSE)),0)</f>
        <v>0</v>
      </c>
      <c r="C126" s="1165" t="str">
        <f t="shared" si="14"/>
        <v>PEXP9</v>
      </c>
      <c r="D126" s="988" t="str">
        <f>'PU Holds'!$R$14</f>
        <v>Black 
RAL 9005</v>
      </c>
      <c r="E126" s="1165" t="s">
        <v>27829</v>
      </c>
      <c r="F126" s="1165" t="s">
        <v>27824</v>
      </c>
      <c r="G126" s="1170" t="s">
        <v>27825</v>
      </c>
    </row>
    <row r="127" spans="1:7" ht="15" customHeight="1">
      <c r="A127" s="1165" t="str">
        <f t="shared" si="13"/>
        <v>PEXP9FLO</v>
      </c>
      <c r="B127" s="1165">
        <f>IFERROR(INDEX('PU Holds'!$B$14:$AF$554,MATCH(C127,'PU Holds'!$B$14:$B$552,FALSE),MATCH(D127,'PU Holds'!$B$14:$AF$14,FALSE)),0)</f>
        <v>0</v>
      </c>
      <c r="C127" s="1165" t="str">
        <f t="shared" si="14"/>
        <v>PEXP9</v>
      </c>
      <c r="D127" s="988" t="str">
        <f>'PU Holds'!$S$14</f>
        <v>Fluo 
Orange</v>
      </c>
      <c r="E127" s="1165" t="s">
        <v>27830</v>
      </c>
      <c r="F127" s="1165" t="s">
        <v>27824</v>
      </c>
      <c r="G127" s="1170" t="s">
        <v>27825</v>
      </c>
    </row>
    <row r="128" spans="1:7" ht="15" customHeight="1">
      <c r="A128" s="1165" t="str">
        <f t="shared" si="13"/>
        <v>PEXP9FLG</v>
      </c>
      <c r="B128" s="1165">
        <f>IFERROR(INDEX('PU Holds'!$B$14:$AF$554,MATCH(C128,'PU Holds'!$B$14:$B$552,FALSE),MATCH(D128,'PU Holds'!$B$14:$AF$14,FALSE)),0)</f>
        <v>0</v>
      </c>
      <c r="C128" s="1165" t="str">
        <f t="shared" si="14"/>
        <v>PEXP9</v>
      </c>
      <c r="D128" s="988" t="str">
        <f>'PU Holds'!$T$14</f>
        <v>Fluo 
Green</v>
      </c>
      <c r="E128" s="1165" t="s">
        <v>27831</v>
      </c>
      <c r="F128" s="1165" t="s">
        <v>27824</v>
      </c>
      <c r="G128" s="1170" t="s">
        <v>27825</v>
      </c>
    </row>
    <row r="129" spans="1:7" ht="15" customHeight="1">
      <c r="A129" s="1165" t="str">
        <f t="shared" si="13"/>
        <v>PEXP9FLP</v>
      </c>
      <c r="B129" s="1165">
        <f>IFERROR(INDEX('PU Holds'!$B$14:$AF$554,MATCH(C129,'PU Holds'!$B$14:$B$552,FALSE),MATCH(D129,'PU Holds'!$B$14:$AF$14,FALSE)),0)</f>
        <v>0</v>
      </c>
      <c r="C129" s="1165" t="str">
        <f t="shared" si="14"/>
        <v>PEXP9</v>
      </c>
      <c r="D129" s="988" t="str">
        <f>'PU Holds'!$U$14</f>
        <v>Fluo 
Pink</v>
      </c>
      <c r="E129" s="1165" t="s">
        <v>27832</v>
      </c>
      <c r="F129" s="1165" t="s">
        <v>27824</v>
      </c>
      <c r="G129" s="1170" t="s">
        <v>27825</v>
      </c>
    </row>
    <row r="130" spans="1:7" ht="15" customHeight="1">
      <c r="A130" s="1165" t="str">
        <f t="shared" si="13"/>
        <v>PEXP9VIO</v>
      </c>
      <c r="B130" s="1165">
        <f>IFERROR(INDEX('PU Holds'!$B$14:$AF$554,MATCH(C130,'PU Holds'!$B$14:$B$552,FALSE),MATCH(D130,'PU Holds'!$B$14:$AF$14,FALSE)),0)</f>
        <v>0</v>
      </c>
      <c r="C130" s="1165" t="str">
        <f t="shared" si="14"/>
        <v>PEXP9</v>
      </c>
      <c r="D130" s="988" t="str">
        <f>'PU Holds'!$W$14</f>
        <v>Violet 
RAL 4008</v>
      </c>
      <c r="E130" s="1165" t="s">
        <v>27833</v>
      </c>
      <c r="F130" s="1165" t="s">
        <v>27824</v>
      </c>
      <c r="G130" s="1170" t="s">
        <v>27825</v>
      </c>
    </row>
    <row r="131" spans="1:7" ht="15" customHeight="1">
      <c r="A131" s="1165" t="str">
        <f t="shared" si="13"/>
        <v>PEXP9MIN</v>
      </c>
      <c r="B131" s="1165">
        <f>IFERROR(INDEX('PU Holds'!$B$14:$AF$554,MATCH(C131,'PU Holds'!$B$14:$B$552,FALSE),MATCH(D131,'PU Holds'!$B$14:$AF$14,FALSE)),0)</f>
        <v>0</v>
      </c>
      <c r="C131" s="1165" t="str">
        <f t="shared" si="14"/>
        <v>PEXP9</v>
      </c>
      <c r="D131" s="988" t="str">
        <f>'PU Holds'!$X$14</f>
        <v>Mint 
RAL 6027</v>
      </c>
      <c r="E131" s="1165" t="s">
        <v>27834</v>
      </c>
      <c r="F131" s="1165" t="s">
        <v>27824</v>
      </c>
      <c r="G131" s="1170" t="s">
        <v>27825</v>
      </c>
    </row>
    <row r="132" spans="1:7" ht="15" customHeight="1">
      <c r="A132" s="1165" t="str">
        <f t="shared" si="13"/>
        <v>PEXP9PUK</v>
      </c>
      <c r="B132" s="1165">
        <f>IFERROR(INDEX('PU Holds'!$B$14:$AF$554,MATCH(C132,'PU Holds'!$B$14:$B$552,FALSE),MATCH(D132,'PU Holds'!$B$14:$AF$14,FALSE)),0)</f>
        <v>0</v>
      </c>
      <c r="C132" s="1165" t="str">
        <f t="shared" si="14"/>
        <v>PEXP9</v>
      </c>
      <c r="D132" s="988" t="str">
        <f>'PU Holds'!$Z$14</f>
        <v>Green 
(Puke 16-09)</v>
      </c>
      <c r="E132" s="1165" t="s">
        <v>27835</v>
      </c>
      <c r="F132" s="1165" t="s">
        <v>27824</v>
      </c>
      <c r="G132" s="1170" t="s">
        <v>27825</v>
      </c>
    </row>
    <row r="133" spans="1:7" ht="15" customHeight="1">
      <c r="A133" s="1165" t="str">
        <f t="shared" si="13"/>
        <v>PEXP9ORA</v>
      </c>
      <c r="B133" s="1165">
        <f>IFERROR(INDEX('PU Holds'!$B$14:$AF$554,MATCH(C133,'PU Holds'!$B$14:$B$552,FALSE),MATCH(D133,'PU Holds'!$B$14:$AF$14,FALSE)),0)</f>
        <v>0</v>
      </c>
      <c r="C133" s="1165" t="str">
        <f t="shared" si="14"/>
        <v>PEXP9</v>
      </c>
      <c r="D133" s="988" t="str">
        <f>'PU Holds'!$AA$14</f>
        <v>US Orange
14-01</v>
      </c>
      <c r="E133" s="1165" t="s">
        <v>27836</v>
      </c>
      <c r="F133" s="1165" t="s">
        <v>27824</v>
      </c>
      <c r="G133" s="1170" t="s">
        <v>27825</v>
      </c>
    </row>
    <row r="134" spans="1:7" ht="15" customHeight="1">
      <c r="A134" s="1165" t="str">
        <f t="shared" si="13"/>
        <v>PEXP9GRE</v>
      </c>
      <c r="B134" s="1165">
        <f>IFERROR(INDEX('PU Holds'!$B$14:$AF$554,MATCH(C134,'PU Holds'!$B$14:$B$552,FALSE),MATCH(D134,'PU Holds'!$B$14:$AF$14,FALSE)),0)</f>
        <v>0</v>
      </c>
      <c r="C134" s="1165" t="str">
        <f t="shared" si="14"/>
        <v>PEXP9</v>
      </c>
      <c r="D134" s="988" t="str">
        <f>'PU Holds'!$AB$14</f>
        <v>US Green 
16 -16</v>
      </c>
      <c r="E134" s="1165" t="s">
        <v>27837</v>
      </c>
      <c r="F134" s="1165" t="s">
        <v>27824</v>
      </c>
      <c r="G134" s="1170" t="s">
        <v>27825</v>
      </c>
    </row>
    <row r="135" spans="1:7" ht="15" customHeight="1">
      <c r="A135" s="1165" t="str">
        <f t="shared" si="13"/>
        <v>PEXP9WHI</v>
      </c>
      <c r="B135" s="1165">
        <f>IFERROR(INDEX('PU Holds'!$B$14:$AF$554,MATCH(C135,'PU Holds'!$B$14:$B$552,FALSE),MATCH(D135,'PU Holds'!$B$14:$AF$14,FALSE)),0)</f>
        <v>0</v>
      </c>
      <c r="C135" s="1165" t="str">
        <f t="shared" si="14"/>
        <v>PEXP9</v>
      </c>
      <c r="D135" s="988" t="str">
        <f>'PU Holds'!$AC$14</f>
        <v>White 
RAL 9010</v>
      </c>
      <c r="E135" s="1165" t="s">
        <v>27838</v>
      </c>
      <c r="F135" s="1165" t="s">
        <v>27824</v>
      </c>
      <c r="G135" s="1170" t="s">
        <v>27825</v>
      </c>
    </row>
    <row r="136" spans="1:7" ht="15" customHeight="1">
      <c r="A136" s="1165" t="str">
        <f t="shared" si="13"/>
        <v>PEXP9PUR</v>
      </c>
      <c r="B136" s="1165">
        <f>IFERROR(INDEX('PU Holds'!$B$14:$AF$554,MATCH(C136,'PU Holds'!$B$14:$B$552,FALSE),MATCH(D136,'PU Holds'!$B$14:$AF$14,FALSE)),0)</f>
        <v>0</v>
      </c>
      <c r="C136" s="1165" t="str">
        <f t="shared" si="14"/>
        <v>PEXP9</v>
      </c>
      <c r="D136" s="988" t="str">
        <f>'PU Holds'!$AD$14</f>
        <v>US Purple</v>
      </c>
      <c r="E136" s="1165" t="s">
        <v>27839</v>
      </c>
      <c r="F136" s="1165" t="s">
        <v>27824</v>
      </c>
      <c r="G136" s="1170" t="s">
        <v>27825</v>
      </c>
    </row>
    <row r="137" spans="1:7" ht="15" customHeight="1">
      <c r="A137" s="1165" t="str">
        <f t="shared" si="13"/>
        <v>PEXP10YEL</v>
      </c>
      <c r="B137" s="1165">
        <f>IFERROR(INDEX('PU Holds'!$B$14:$AF$554,MATCH(C137,'PU Holds'!$B$14:$B$552,FALSE),MATCH(D137,'PU Holds'!$B$14:$AF$14,FALSE)),0)</f>
        <v>0</v>
      </c>
      <c r="C137" s="1165" t="s">
        <v>27848</v>
      </c>
      <c r="D137" s="1168" t="str">
        <f>'PU Holds'!$M$14</f>
        <v>Yellow 
RAL 1026</v>
      </c>
      <c r="E137" s="1165" t="s">
        <v>27823</v>
      </c>
      <c r="F137" s="1165" t="s">
        <v>27824</v>
      </c>
      <c r="G137" s="1170" t="s">
        <v>27825</v>
      </c>
    </row>
    <row r="138" spans="1:7" ht="15" customHeight="1">
      <c r="A138" s="1165" t="str">
        <f t="shared" si="13"/>
        <v>PEXP10RED</v>
      </c>
      <c r="B138" s="1165">
        <f>IFERROR(INDEX('PU Holds'!$B$14:$AF$554,MATCH(C138,'PU Holds'!$B$14:$B$552,FALSE),MATCH(D138,'PU Holds'!$B$14:$AF$14,FALSE)),0)</f>
        <v>0</v>
      </c>
      <c r="C138" s="1165" t="str">
        <f t="shared" ref="C138:C151" si="15">C137</f>
        <v>PEXP10</v>
      </c>
      <c r="D138" s="988" t="str">
        <f>'PU Holds'!$O$14</f>
        <v>Red 
RAL 3020</v>
      </c>
      <c r="E138" s="1165" t="s">
        <v>27826</v>
      </c>
      <c r="F138" s="1165" t="s">
        <v>27824</v>
      </c>
      <c r="G138" s="1170" t="s">
        <v>27825</v>
      </c>
    </row>
    <row r="139" spans="1:7" ht="15" customHeight="1">
      <c r="A139" s="1165" t="str">
        <f t="shared" si="13"/>
        <v>PEXP10BLU</v>
      </c>
      <c r="B139" s="1165">
        <f>IFERROR(INDEX('PU Holds'!$B$14:$AF$554,MATCH(C139,'PU Holds'!$B$14:$B$552,FALSE),MATCH(D139,'PU Holds'!$B$14:$AF$14,FALSE)),0)</f>
        <v>0</v>
      </c>
      <c r="C139" s="1165" t="str">
        <f t="shared" si="15"/>
        <v>PEXP10</v>
      </c>
      <c r="D139" s="988" t="str">
        <f>'PU Holds'!$P$14</f>
        <v>Blue 
RAL 5015</v>
      </c>
      <c r="E139" s="1165" t="s">
        <v>27827</v>
      </c>
      <c r="F139" s="1165" t="s">
        <v>27824</v>
      </c>
      <c r="G139" s="1170" t="s">
        <v>27825</v>
      </c>
    </row>
    <row r="140" spans="1:7" ht="15" customHeight="1">
      <c r="A140" s="1165" t="str">
        <f t="shared" si="13"/>
        <v>PEXP10GRY</v>
      </c>
      <c r="B140" s="1165">
        <f>IFERROR(INDEX('PU Holds'!$B$14:$AF$554,MATCH(C140,'PU Holds'!$B$14:$B$552,FALSE),MATCH(D140,'PU Holds'!$B$14:$AF$14,FALSE)),0)</f>
        <v>0</v>
      </c>
      <c r="C140" s="1165" t="str">
        <f t="shared" si="15"/>
        <v>PEXP10</v>
      </c>
      <c r="D140" s="988" t="str">
        <f>'PU Holds'!$Q$14</f>
        <v>Grey 
RAL 7001</v>
      </c>
      <c r="E140" s="1165" t="s">
        <v>27828</v>
      </c>
      <c r="F140" s="1165" t="s">
        <v>27824</v>
      </c>
      <c r="G140" s="1170" t="s">
        <v>27825</v>
      </c>
    </row>
    <row r="141" spans="1:7" ht="15" customHeight="1">
      <c r="A141" s="1165" t="str">
        <f t="shared" si="13"/>
        <v>PEXP10BLK</v>
      </c>
      <c r="B141" s="1165">
        <f>IFERROR(INDEX('PU Holds'!$B$14:$AF$554,MATCH(C141,'PU Holds'!$B$14:$B$552,FALSE),MATCH(D141,'PU Holds'!$B$14:$AF$14,FALSE)),0)</f>
        <v>0</v>
      </c>
      <c r="C141" s="1165" t="str">
        <f t="shared" si="15"/>
        <v>PEXP10</v>
      </c>
      <c r="D141" s="988" t="str">
        <f>'PU Holds'!$R$14</f>
        <v>Black 
RAL 9005</v>
      </c>
      <c r="E141" s="1165" t="s">
        <v>27829</v>
      </c>
      <c r="F141" s="1165" t="s">
        <v>27824</v>
      </c>
      <c r="G141" s="1170" t="s">
        <v>27825</v>
      </c>
    </row>
    <row r="142" spans="1:7" ht="15" customHeight="1">
      <c r="A142" s="1165" t="str">
        <f t="shared" si="13"/>
        <v>PEXP10FLO</v>
      </c>
      <c r="B142" s="1165">
        <f>IFERROR(INDEX('PU Holds'!$B$14:$AF$554,MATCH(C142,'PU Holds'!$B$14:$B$552,FALSE),MATCH(D142,'PU Holds'!$B$14:$AF$14,FALSE)),0)</f>
        <v>0</v>
      </c>
      <c r="C142" s="1165" t="str">
        <f t="shared" si="15"/>
        <v>PEXP10</v>
      </c>
      <c r="D142" s="988" t="str">
        <f>'PU Holds'!$S$14</f>
        <v>Fluo 
Orange</v>
      </c>
      <c r="E142" s="1165" t="s">
        <v>27830</v>
      </c>
      <c r="F142" s="1165" t="s">
        <v>27824</v>
      </c>
      <c r="G142" s="1170" t="s">
        <v>27825</v>
      </c>
    </row>
    <row r="143" spans="1:7" ht="15" customHeight="1">
      <c r="A143" s="1165" t="str">
        <f t="shared" si="13"/>
        <v>PEXP10FLG</v>
      </c>
      <c r="B143" s="1165">
        <f>IFERROR(INDEX('PU Holds'!$B$14:$AF$554,MATCH(C143,'PU Holds'!$B$14:$B$552,FALSE),MATCH(D143,'PU Holds'!$B$14:$AF$14,FALSE)),0)</f>
        <v>0</v>
      </c>
      <c r="C143" s="1165" t="str">
        <f t="shared" si="15"/>
        <v>PEXP10</v>
      </c>
      <c r="D143" s="988" t="str">
        <f>'PU Holds'!$T$14</f>
        <v>Fluo 
Green</v>
      </c>
      <c r="E143" s="1165" t="s">
        <v>27831</v>
      </c>
      <c r="F143" s="1165" t="s">
        <v>27824</v>
      </c>
      <c r="G143" s="1170" t="s">
        <v>27825</v>
      </c>
    </row>
    <row r="144" spans="1:7" ht="15" customHeight="1">
      <c r="A144" s="1165" t="str">
        <f t="shared" si="13"/>
        <v>PEXP10FLP</v>
      </c>
      <c r="B144" s="1165">
        <f>IFERROR(INDEX('PU Holds'!$B$14:$AF$554,MATCH(C144,'PU Holds'!$B$14:$B$552,FALSE),MATCH(D144,'PU Holds'!$B$14:$AF$14,FALSE)),0)</f>
        <v>0</v>
      </c>
      <c r="C144" s="1165" t="str">
        <f t="shared" si="15"/>
        <v>PEXP10</v>
      </c>
      <c r="D144" s="988" t="str">
        <f>'PU Holds'!$U$14</f>
        <v>Fluo 
Pink</v>
      </c>
      <c r="E144" s="1165" t="s">
        <v>27832</v>
      </c>
      <c r="F144" s="1165" t="s">
        <v>27824</v>
      </c>
      <c r="G144" s="1170" t="s">
        <v>27825</v>
      </c>
    </row>
    <row r="145" spans="1:7" ht="15" customHeight="1">
      <c r="A145" s="1165" t="str">
        <f t="shared" si="13"/>
        <v>PEXP10VIO</v>
      </c>
      <c r="B145" s="1165">
        <f>IFERROR(INDEX('PU Holds'!$B$14:$AF$554,MATCH(C145,'PU Holds'!$B$14:$B$552,FALSE),MATCH(D145,'PU Holds'!$B$14:$AF$14,FALSE)),0)</f>
        <v>0</v>
      </c>
      <c r="C145" s="1165" t="str">
        <f t="shared" si="15"/>
        <v>PEXP10</v>
      </c>
      <c r="D145" s="988" t="str">
        <f>'PU Holds'!$W$14</f>
        <v>Violet 
RAL 4008</v>
      </c>
      <c r="E145" s="1165" t="s">
        <v>27833</v>
      </c>
      <c r="F145" s="1165" t="s">
        <v>27824</v>
      </c>
      <c r="G145" s="1170" t="s">
        <v>27825</v>
      </c>
    </row>
    <row r="146" spans="1:7" ht="15" customHeight="1">
      <c r="A146" s="1165" t="str">
        <f t="shared" si="13"/>
        <v>PEXP10MIN</v>
      </c>
      <c r="B146" s="1165">
        <f>IFERROR(INDEX('PU Holds'!$B$14:$AF$554,MATCH(C146,'PU Holds'!$B$14:$B$552,FALSE),MATCH(D146,'PU Holds'!$B$14:$AF$14,FALSE)),0)</f>
        <v>0</v>
      </c>
      <c r="C146" s="1165" t="str">
        <f t="shared" si="15"/>
        <v>PEXP10</v>
      </c>
      <c r="D146" s="988" t="str">
        <f>'PU Holds'!$X$14</f>
        <v>Mint 
RAL 6027</v>
      </c>
      <c r="E146" s="1165" t="s">
        <v>27834</v>
      </c>
      <c r="F146" s="1165" t="s">
        <v>27824</v>
      </c>
      <c r="G146" s="1170" t="s">
        <v>27825</v>
      </c>
    </row>
    <row r="147" spans="1:7" ht="15" customHeight="1">
      <c r="A147" s="1165" t="str">
        <f t="shared" si="13"/>
        <v>PEXP10PUK</v>
      </c>
      <c r="B147" s="1165">
        <f>IFERROR(INDEX('PU Holds'!$B$14:$AF$554,MATCH(C147,'PU Holds'!$B$14:$B$552,FALSE),MATCH(D147,'PU Holds'!$B$14:$AF$14,FALSE)),0)</f>
        <v>0</v>
      </c>
      <c r="C147" s="1165" t="str">
        <f t="shared" si="15"/>
        <v>PEXP10</v>
      </c>
      <c r="D147" s="988" t="str">
        <f>'PU Holds'!$Z$14</f>
        <v>Green 
(Puke 16-09)</v>
      </c>
      <c r="E147" s="1165" t="s">
        <v>27835</v>
      </c>
      <c r="F147" s="1165" t="s">
        <v>27824</v>
      </c>
      <c r="G147" s="1170" t="s">
        <v>27825</v>
      </c>
    </row>
    <row r="148" spans="1:7" ht="15" customHeight="1">
      <c r="A148" s="1165" t="str">
        <f t="shared" si="13"/>
        <v>PEXP10ORA</v>
      </c>
      <c r="B148" s="1165">
        <f>IFERROR(INDEX('PU Holds'!$B$14:$AF$554,MATCH(C148,'PU Holds'!$B$14:$B$552,FALSE),MATCH(D148,'PU Holds'!$B$14:$AF$14,FALSE)),0)</f>
        <v>0</v>
      </c>
      <c r="C148" s="1165" t="str">
        <f t="shared" si="15"/>
        <v>PEXP10</v>
      </c>
      <c r="D148" s="988" t="str">
        <f>'PU Holds'!$AA$14</f>
        <v>US Orange
14-01</v>
      </c>
      <c r="E148" s="1165" t="s">
        <v>27836</v>
      </c>
      <c r="F148" s="1165" t="s">
        <v>27824</v>
      </c>
      <c r="G148" s="1170" t="s">
        <v>27825</v>
      </c>
    </row>
    <row r="149" spans="1:7" ht="15" customHeight="1">
      <c r="A149" s="1165" t="str">
        <f t="shared" si="13"/>
        <v>PEXP10GRE</v>
      </c>
      <c r="B149" s="1165">
        <f>IFERROR(INDEX('PU Holds'!$B$14:$AF$554,MATCH(C149,'PU Holds'!$B$14:$B$552,FALSE),MATCH(D149,'PU Holds'!$B$14:$AF$14,FALSE)),0)</f>
        <v>0</v>
      </c>
      <c r="C149" s="1165" t="str">
        <f t="shared" si="15"/>
        <v>PEXP10</v>
      </c>
      <c r="D149" s="988" t="str">
        <f>'PU Holds'!$AB$14</f>
        <v>US Green 
16 -16</v>
      </c>
      <c r="E149" s="1165" t="s">
        <v>27837</v>
      </c>
      <c r="F149" s="1165" t="s">
        <v>27824</v>
      </c>
      <c r="G149" s="1170" t="s">
        <v>27825</v>
      </c>
    </row>
    <row r="150" spans="1:7" ht="15" customHeight="1">
      <c r="A150" s="1165" t="str">
        <f t="shared" si="13"/>
        <v>PEXP10WHI</v>
      </c>
      <c r="B150" s="1165">
        <f>IFERROR(INDEX('PU Holds'!$B$14:$AF$554,MATCH(C150,'PU Holds'!$B$14:$B$552,FALSE),MATCH(D150,'PU Holds'!$B$14:$AF$14,FALSE)),0)</f>
        <v>0</v>
      </c>
      <c r="C150" s="1165" t="str">
        <f t="shared" si="15"/>
        <v>PEXP10</v>
      </c>
      <c r="D150" s="988" t="str">
        <f>'PU Holds'!$AC$14</f>
        <v>White 
RAL 9010</v>
      </c>
      <c r="E150" s="1165" t="s">
        <v>27838</v>
      </c>
      <c r="F150" s="1165" t="s">
        <v>27824</v>
      </c>
      <c r="G150" s="1170" t="s">
        <v>27825</v>
      </c>
    </row>
    <row r="151" spans="1:7" ht="15" customHeight="1">
      <c r="A151" s="1165" t="str">
        <f t="shared" si="13"/>
        <v>PEXP10PUR</v>
      </c>
      <c r="B151" s="1165">
        <f>IFERROR(INDEX('PU Holds'!$B$14:$AF$554,MATCH(C151,'PU Holds'!$B$14:$B$552,FALSE),MATCH(D151,'PU Holds'!$B$14:$AF$14,FALSE)),0)</f>
        <v>0</v>
      </c>
      <c r="C151" s="1165" t="str">
        <f t="shared" si="15"/>
        <v>PEXP10</v>
      </c>
      <c r="D151" s="988" t="str">
        <f>'PU Holds'!$AD$14</f>
        <v>US Purple</v>
      </c>
      <c r="E151" s="1165" t="s">
        <v>27839</v>
      </c>
      <c r="F151" s="1165" t="s">
        <v>27824</v>
      </c>
      <c r="G151" s="1170" t="s">
        <v>27825</v>
      </c>
    </row>
    <row r="152" spans="1:7" ht="15" customHeight="1">
      <c r="A152" s="1165" t="str">
        <f t="shared" si="13"/>
        <v>PEXP11YEL</v>
      </c>
      <c r="B152" s="1165">
        <f>IFERROR(INDEX('PU Holds'!$B$14:$AF$554,MATCH(C152,'PU Holds'!$B$14:$B$552,FALSE),MATCH(D152,'PU Holds'!$B$14:$AF$14,FALSE)),0)</f>
        <v>0</v>
      </c>
      <c r="C152" s="1165" t="s">
        <v>27849</v>
      </c>
      <c r="D152" s="1168" t="str">
        <f>'PU Holds'!$M$14</f>
        <v>Yellow 
RAL 1026</v>
      </c>
      <c r="E152" s="1165" t="s">
        <v>27823</v>
      </c>
      <c r="F152" s="1165" t="s">
        <v>27824</v>
      </c>
      <c r="G152" s="1170" t="s">
        <v>27825</v>
      </c>
    </row>
    <row r="153" spans="1:7" ht="15" customHeight="1">
      <c r="A153" s="1165" t="str">
        <f t="shared" si="13"/>
        <v>PEXP11RED</v>
      </c>
      <c r="B153" s="1165">
        <f>IFERROR(INDEX('PU Holds'!$B$14:$AF$554,MATCH(C153,'PU Holds'!$B$14:$B$552,FALSE),MATCH(D153,'PU Holds'!$B$14:$AF$14,FALSE)),0)</f>
        <v>0</v>
      </c>
      <c r="C153" s="1165" t="str">
        <f t="shared" ref="C153:C166" si="16">C152</f>
        <v>PEXP11</v>
      </c>
      <c r="D153" s="988" t="str">
        <f>'PU Holds'!$O$14</f>
        <v>Red 
RAL 3020</v>
      </c>
      <c r="E153" s="1165" t="s">
        <v>27826</v>
      </c>
      <c r="F153" s="1165" t="s">
        <v>27824</v>
      </c>
      <c r="G153" s="1170" t="s">
        <v>27825</v>
      </c>
    </row>
    <row r="154" spans="1:7" ht="15" customHeight="1">
      <c r="A154" s="1165" t="str">
        <f t="shared" si="13"/>
        <v>PEXP11BLU</v>
      </c>
      <c r="B154" s="1165">
        <f>IFERROR(INDEX('PU Holds'!$B$14:$AF$554,MATCH(C154,'PU Holds'!$B$14:$B$552,FALSE),MATCH(D154,'PU Holds'!$B$14:$AF$14,FALSE)),0)</f>
        <v>0</v>
      </c>
      <c r="C154" s="1165" t="str">
        <f t="shared" si="16"/>
        <v>PEXP11</v>
      </c>
      <c r="D154" s="988" t="str">
        <f>'PU Holds'!$P$14</f>
        <v>Blue 
RAL 5015</v>
      </c>
      <c r="E154" s="1165" t="s">
        <v>27827</v>
      </c>
      <c r="F154" s="1165" t="s">
        <v>27824</v>
      </c>
      <c r="G154" s="1170" t="s">
        <v>27825</v>
      </c>
    </row>
    <row r="155" spans="1:7" ht="15" customHeight="1">
      <c r="A155" s="1165" t="str">
        <f t="shared" si="13"/>
        <v>PEXP11GRY</v>
      </c>
      <c r="B155" s="1165">
        <f>IFERROR(INDEX('PU Holds'!$B$14:$AF$554,MATCH(C155,'PU Holds'!$B$14:$B$552,FALSE),MATCH(D155,'PU Holds'!$B$14:$AF$14,FALSE)),0)</f>
        <v>0</v>
      </c>
      <c r="C155" s="1165" t="str">
        <f t="shared" si="16"/>
        <v>PEXP11</v>
      </c>
      <c r="D155" s="988" t="str">
        <f>'PU Holds'!$Q$14</f>
        <v>Grey 
RAL 7001</v>
      </c>
      <c r="E155" s="1165" t="s">
        <v>27828</v>
      </c>
      <c r="F155" s="1165" t="s">
        <v>27824</v>
      </c>
      <c r="G155" s="1170" t="s">
        <v>27825</v>
      </c>
    </row>
    <row r="156" spans="1:7" ht="15" customHeight="1">
      <c r="A156" s="1165" t="str">
        <f t="shared" si="13"/>
        <v>PEXP11BLK</v>
      </c>
      <c r="B156" s="1165">
        <f>IFERROR(INDEX('PU Holds'!$B$14:$AF$554,MATCH(C156,'PU Holds'!$B$14:$B$552,FALSE),MATCH(D156,'PU Holds'!$B$14:$AF$14,FALSE)),0)</f>
        <v>0</v>
      </c>
      <c r="C156" s="1165" t="str">
        <f t="shared" si="16"/>
        <v>PEXP11</v>
      </c>
      <c r="D156" s="988" t="str">
        <f>'PU Holds'!$R$14</f>
        <v>Black 
RAL 9005</v>
      </c>
      <c r="E156" s="1165" t="s">
        <v>27829</v>
      </c>
      <c r="F156" s="1165" t="s">
        <v>27824</v>
      </c>
      <c r="G156" s="1170" t="s">
        <v>27825</v>
      </c>
    </row>
    <row r="157" spans="1:7" ht="15" customHeight="1">
      <c r="A157" s="1165" t="str">
        <f t="shared" si="13"/>
        <v>PEXP11FLO</v>
      </c>
      <c r="B157" s="1165">
        <f>IFERROR(INDEX('PU Holds'!$B$14:$AF$554,MATCH(C157,'PU Holds'!$B$14:$B$552,FALSE),MATCH(D157,'PU Holds'!$B$14:$AF$14,FALSE)),0)</f>
        <v>0</v>
      </c>
      <c r="C157" s="1165" t="str">
        <f t="shared" si="16"/>
        <v>PEXP11</v>
      </c>
      <c r="D157" s="988" t="str">
        <f>'PU Holds'!$S$14</f>
        <v>Fluo 
Orange</v>
      </c>
      <c r="E157" s="1165" t="s">
        <v>27830</v>
      </c>
      <c r="F157" s="1165" t="s">
        <v>27824</v>
      </c>
      <c r="G157" s="1170" t="s">
        <v>27825</v>
      </c>
    </row>
    <row r="158" spans="1:7" ht="15" customHeight="1">
      <c r="A158" s="1165" t="str">
        <f t="shared" si="13"/>
        <v>PEXP11FLG</v>
      </c>
      <c r="B158" s="1165">
        <f>IFERROR(INDEX('PU Holds'!$B$14:$AF$554,MATCH(C158,'PU Holds'!$B$14:$B$552,FALSE),MATCH(D158,'PU Holds'!$B$14:$AF$14,FALSE)),0)</f>
        <v>0</v>
      </c>
      <c r="C158" s="1165" t="str">
        <f t="shared" si="16"/>
        <v>PEXP11</v>
      </c>
      <c r="D158" s="988" t="str">
        <f>'PU Holds'!$T$14</f>
        <v>Fluo 
Green</v>
      </c>
      <c r="E158" s="1165" t="s">
        <v>27831</v>
      </c>
      <c r="F158" s="1165" t="s">
        <v>27824</v>
      </c>
      <c r="G158" s="1170" t="s">
        <v>27825</v>
      </c>
    </row>
    <row r="159" spans="1:7" ht="15" customHeight="1">
      <c r="A159" s="1165" t="str">
        <f t="shared" si="13"/>
        <v>PEXP11FLP</v>
      </c>
      <c r="B159" s="1165">
        <f>IFERROR(INDEX('PU Holds'!$B$14:$AF$554,MATCH(C159,'PU Holds'!$B$14:$B$552,FALSE),MATCH(D159,'PU Holds'!$B$14:$AF$14,FALSE)),0)</f>
        <v>0</v>
      </c>
      <c r="C159" s="1165" t="str">
        <f t="shared" si="16"/>
        <v>PEXP11</v>
      </c>
      <c r="D159" s="988" t="str">
        <f>'PU Holds'!$U$14</f>
        <v>Fluo 
Pink</v>
      </c>
      <c r="E159" s="1165" t="s">
        <v>27832</v>
      </c>
      <c r="F159" s="1165" t="s">
        <v>27824</v>
      </c>
      <c r="G159" s="1170" t="s">
        <v>27825</v>
      </c>
    </row>
    <row r="160" spans="1:7" ht="15" customHeight="1">
      <c r="A160" s="1165" t="str">
        <f t="shared" si="13"/>
        <v>PEXP11VIO</v>
      </c>
      <c r="B160" s="1165">
        <f>IFERROR(INDEX('PU Holds'!$B$14:$AF$554,MATCH(C160,'PU Holds'!$B$14:$B$552,FALSE),MATCH(D160,'PU Holds'!$B$14:$AF$14,FALSE)),0)</f>
        <v>0</v>
      </c>
      <c r="C160" s="1165" t="str">
        <f t="shared" si="16"/>
        <v>PEXP11</v>
      </c>
      <c r="D160" s="988" t="str">
        <f>'PU Holds'!$W$14</f>
        <v>Violet 
RAL 4008</v>
      </c>
      <c r="E160" s="1165" t="s">
        <v>27833</v>
      </c>
      <c r="F160" s="1165" t="s">
        <v>27824</v>
      </c>
      <c r="G160" s="1170" t="s">
        <v>27825</v>
      </c>
    </row>
    <row r="161" spans="1:7" ht="15" customHeight="1">
      <c r="A161" s="1165" t="str">
        <f t="shared" si="13"/>
        <v>PEXP11MIN</v>
      </c>
      <c r="B161" s="1165">
        <f>IFERROR(INDEX('PU Holds'!$B$14:$AF$554,MATCH(C161,'PU Holds'!$B$14:$B$552,FALSE),MATCH(D161,'PU Holds'!$B$14:$AF$14,FALSE)),0)</f>
        <v>0</v>
      </c>
      <c r="C161" s="1165" t="str">
        <f t="shared" si="16"/>
        <v>PEXP11</v>
      </c>
      <c r="D161" s="988" t="str">
        <f>'PU Holds'!$X$14</f>
        <v>Mint 
RAL 6027</v>
      </c>
      <c r="E161" s="1165" t="s">
        <v>27834</v>
      </c>
      <c r="F161" s="1165" t="s">
        <v>27824</v>
      </c>
      <c r="G161" s="1170" t="s">
        <v>27825</v>
      </c>
    </row>
    <row r="162" spans="1:7" ht="15" customHeight="1">
      <c r="A162" s="1165" t="str">
        <f t="shared" si="13"/>
        <v>PEXP11PUK</v>
      </c>
      <c r="B162" s="1165">
        <f>IFERROR(INDEX('PU Holds'!$B$14:$AF$554,MATCH(C162,'PU Holds'!$B$14:$B$552,FALSE),MATCH(D162,'PU Holds'!$B$14:$AF$14,FALSE)),0)</f>
        <v>0</v>
      </c>
      <c r="C162" s="1165" t="str">
        <f t="shared" si="16"/>
        <v>PEXP11</v>
      </c>
      <c r="D162" s="988" t="str">
        <f>'PU Holds'!$Z$14</f>
        <v>Green 
(Puke 16-09)</v>
      </c>
      <c r="E162" s="1165" t="s">
        <v>27835</v>
      </c>
      <c r="F162" s="1165" t="s">
        <v>27824</v>
      </c>
      <c r="G162" s="1170" t="s">
        <v>27825</v>
      </c>
    </row>
    <row r="163" spans="1:7" ht="15" customHeight="1">
      <c r="A163" s="1165" t="str">
        <f t="shared" si="13"/>
        <v>PEXP11ORA</v>
      </c>
      <c r="B163" s="1165">
        <f>IFERROR(INDEX('PU Holds'!$B$14:$AF$554,MATCH(C163,'PU Holds'!$B$14:$B$552,FALSE),MATCH(D163,'PU Holds'!$B$14:$AF$14,FALSE)),0)</f>
        <v>0</v>
      </c>
      <c r="C163" s="1165" t="str">
        <f t="shared" si="16"/>
        <v>PEXP11</v>
      </c>
      <c r="D163" s="988" t="str">
        <f>'PU Holds'!$AA$14</f>
        <v>US Orange
14-01</v>
      </c>
      <c r="E163" s="1165" t="s">
        <v>27836</v>
      </c>
      <c r="F163" s="1165" t="s">
        <v>27824</v>
      </c>
      <c r="G163" s="1170" t="s">
        <v>27825</v>
      </c>
    </row>
    <row r="164" spans="1:7" ht="15" customHeight="1">
      <c r="A164" s="1165" t="str">
        <f t="shared" si="13"/>
        <v>PEXP11GRE</v>
      </c>
      <c r="B164" s="1165">
        <f>IFERROR(INDEX('PU Holds'!$B$14:$AF$554,MATCH(C164,'PU Holds'!$B$14:$B$552,FALSE),MATCH(D164,'PU Holds'!$B$14:$AF$14,FALSE)),0)</f>
        <v>0</v>
      </c>
      <c r="C164" s="1165" t="str">
        <f t="shared" si="16"/>
        <v>PEXP11</v>
      </c>
      <c r="D164" s="988" t="str">
        <f>'PU Holds'!$AB$14</f>
        <v>US Green 
16 -16</v>
      </c>
      <c r="E164" s="1165" t="s">
        <v>27837</v>
      </c>
      <c r="F164" s="1165" t="s">
        <v>27824</v>
      </c>
      <c r="G164" s="1170" t="s">
        <v>27825</v>
      </c>
    </row>
    <row r="165" spans="1:7" ht="15" customHeight="1">
      <c r="A165" s="1165" t="str">
        <f t="shared" si="13"/>
        <v>PEXP11WHI</v>
      </c>
      <c r="B165" s="1165">
        <f>IFERROR(INDEX('PU Holds'!$B$14:$AF$554,MATCH(C165,'PU Holds'!$B$14:$B$552,FALSE),MATCH(D165,'PU Holds'!$B$14:$AF$14,FALSE)),0)</f>
        <v>0</v>
      </c>
      <c r="C165" s="1165" t="str">
        <f t="shared" si="16"/>
        <v>PEXP11</v>
      </c>
      <c r="D165" s="988" t="str">
        <f>'PU Holds'!$AC$14</f>
        <v>White 
RAL 9010</v>
      </c>
      <c r="E165" s="1165" t="s">
        <v>27838</v>
      </c>
      <c r="F165" s="1165" t="s">
        <v>27824</v>
      </c>
      <c r="G165" s="1170" t="s">
        <v>27825</v>
      </c>
    </row>
    <row r="166" spans="1:7" ht="15" customHeight="1">
      <c r="A166" s="1165" t="str">
        <f t="shared" si="13"/>
        <v>PEXP11PUR</v>
      </c>
      <c r="B166" s="1165">
        <f>IFERROR(INDEX('PU Holds'!$B$14:$AF$554,MATCH(C166,'PU Holds'!$B$14:$B$552,FALSE),MATCH(D166,'PU Holds'!$B$14:$AF$14,FALSE)),0)</f>
        <v>0</v>
      </c>
      <c r="C166" s="1165" t="str">
        <f t="shared" si="16"/>
        <v>PEXP11</v>
      </c>
      <c r="D166" s="988" t="str">
        <f>'PU Holds'!$AD$14</f>
        <v>US Purple</v>
      </c>
      <c r="E166" s="1165" t="s">
        <v>27839</v>
      </c>
      <c r="F166" s="1165" t="s">
        <v>27824</v>
      </c>
      <c r="G166" s="1170" t="s">
        <v>27825</v>
      </c>
    </row>
    <row r="167" spans="1:7" ht="15" customHeight="1">
      <c r="A167" s="1165" t="str">
        <f t="shared" ref="A167:A181" si="17">CONCATENATE(C167,E167)</f>
        <v>PEXP12YEL</v>
      </c>
      <c r="B167" s="1165">
        <f>IFERROR(INDEX('PU Holds'!$B$14:$AF$554,MATCH(C167,'PU Holds'!$B$14:$B$552,FALSE),MATCH(D167,'PU Holds'!$B$14:$AF$14,FALSE)),0)</f>
        <v>0</v>
      </c>
      <c r="C167" s="1165" t="s">
        <v>27850</v>
      </c>
      <c r="D167" s="1168" t="str">
        <f>'PU Holds'!$M$14</f>
        <v>Yellow 
RAL 1026</v>
      </c>
      <c r="E167" s="1165" t="s">
        <v>27823</v>
      </c>
      <c r="F167" s="1165" t="s">
        <v>27824</v>
      </c>
      <c r="G167" s="1170" t="s">
        <v>27825</v>
      </c>
    </row>
    <row r="168" spans="1:7" ht="15" customHeight="1">
      <c r="A168" s="1165" t="str">
        <f t="shared" si="17"/>
        <v>PEXP12RED</v>
      </c>
      <c r="B168" s="1165">
        <f>IFERROR(INDEX('PU Holds'!$B$14:$AF$554,MATCH(C168,'PU Holds'!$B$14:$B$552,FALSE),MATCH(D168,'PU Holds'!$B$14:$AF$14,FALSE)),0)</f>
        <v>0</v>
      </c>
      <c r="C168" s="1165" t="str">
        <f t="shared" ref="C168:C181" si="18">C167</f>
        <v>PEXP12</v>
      </c>
      <c r="D168" s="988" t="str">
        <f>'PU Holds'!$O$14</f>
        <v>Red 
RAL 3020</v>
      </c>
      <c r="E168" s="1165" t="s">
        <v>27826</v>
      </c>
      <c r="F168" s="1165" t="s">
        <v>27824</v>
      </c>
      <c r="G168" s="1170" t="s">
        <v>27825</v>
      </c>
    </row>
    <row r="169" spans="1:7" ht="15" customHeight="1">
      <c r="A169" s="1165" t="str">
        <f t="shared" si="17"/>
        <v>PEXP12BLU</v>
      </c>
      <c r="B169" s="1165">
        <f>IFERROR(INDEX('PU Holds'!$B$14:$AF$554,MATCH(C169,'PU Holds'!$B$14:$B$552,FALSE),MATCH(D169,'PU Holds'!$B$14:$AF$14,FALSE)),0)</f>
        <v>0</v>
      </c>
      <c r="C169" s="1165" t="str">
        <f t="shared" si="18"/>
        <v>PEXP12</v>
      </c>
      <c r="D169" s="988" t="str">
        <f>'PU Holds'!$P$14</f>
        <v>Blue 
RAL 5015</v>
      </c>
      <c r="E169" s="1165" t="s">
        <v>27827</v>
      </c>
      <c r="F169" s="1165" t="s">
        <v>27824</v>
      </c>
      <c r="G169" s="1170" t="s">
        <v>27825</v>
      </c>
    </row>
    <row r="170" spans="1:7" ht="15" customHeight="1">
      <c r="A170" s="1165" t="str">
        <f t="shared" si="17"/>
        <v>PEXP12GRY</v>
      </c>
      <c r="B170" s="1165">
        <f>IFERROR(INDEX('PU Holds'!$B$14:$AF$554,MATCH(C170,'PU Holds'!$B$14:$B$552,FALSE),MATCH(D170,'PU Holds'!$B$14:$AF$14,FALSE)),0)</f>
        <v>0</v>
      </c>
      <c r="C170" s="1165" t="str">
        <f t="shared" si="18"/>
        <v>PEXP12</v>
      </c>
      <c r="D170" s="988" t="str">
        <f>'PU Holds'!$Q$14</f>
        <v>Grey 
RAL 7001</v>
      </c>
      <c r="E170" s="1165" t="s">
        <v>27828</v>
      </c>
      <c r="F170" s="1165" t="s">
        <v>27824</v>
      </c>
      <c r="G170" s="1170" t="s">
        <v>27825</v>
      </c>
    </row>
    <row r="171" spans="1:7" ht="15" customHeight="1">
      <c r="A171" s="1165" t="str">
        <f t="shared" si="17"/>
        <v>PEXP12BLK</v>
      </c>
      <c r="B171" s="1165">
        <f>IFERROR(INDEX('PU Holds'!$B$14:$AF$554,MATCH(C171,'PU Holds'!$B$14:$B$552,FALSE),MATCH(D171,'PU Holds'!$B$14:$AF$14,FALSE)),0)</f>
        <v>0</v>
      </c>
      <c r="C171" s="1165" t="str">
        <f t="shared" si="18"/>
        <v>PEXP12</v>
      </c>
      <c r="D171" s="988" t="str">
        <f>'PU Holds'!$R$14</f>
        <v>Black 
RAL 9005</v>
      </c>
      <c r="E171" s="1165" t="s">
        <v>27829</v>
      </c>
      <c r="F171" s="1165" t="s">
        <v>27824</v>
      </c>
      <c r="G171" s="1170" t="s">
        <v>27825</v>
      </c>
    </row>
    <row r="172" spans="1:7" ht="15" customHeight="1">
      <c r="A172" s="1165" t="str">
        <f t="shared" si="17"/>
        <v>PEXP12FLO</v>
      </c>
      <c r="B172" s="1165">
        <f>IFERROR(INDEX('PU Holds'!$B$14:$AF$554,MATCH(C172,'PU Holds'!$B$14:$B$552,FALSE),MATCH(D172,'PU Holds'!$B$14:$AF$14,FALSE)),0)</f>
        <v>0</v>
      </c>
      <c r="C172" s="1165" t="str">
        <f t="shared" si="18"/>
        <v>PEXP12</v>
      </c>
      <c r="D172" s="988" t="str">
        <f>'PU Holds'!$S$14</f>
        <v>Fluo 
Orange</v>
      </c>
      <c r="E172" s="1165" t="s">
        <v>27830</v>
      </c>
      <c r="F172" s="1165" t="s">
        <v>27824</v>
      </c>
      <c r="G172" s="1170" t="s">
        <v>27825</v>
      </c>
    </row>
    <row r="173" spans="1:7" ht="15" customHeight="1">
      <c r="A173" s="1165" t="str">
        <f t="shared" si="17"/>
        <v>PEXP12FLG</v>
      </c>
      <c r="B173" s="1165">
        <f>IFERROR(INDEX('PU Holds'!$B$14:$AF$554,MATCH(C173,'PU Holds'!$B$14:$B$552,FALSE),MATCH(D173,'PU Holds'!$B$14:$AF$14,FALSE)),0)</f>
        <v>0</v>
      </c>
      <c r="C173" s="1165" t="str">
        <f t="shared" si="18"/>
        <v>PEXP12</v>
      </c>
      <c r="D173" s="988" t="str">
        <f>'PU Holds'!$T$14</f>
        <v>Fluo 
Green</v>
      </c>
      <c r="E173" s="1165" t="s">
        <v>27831</v>
      </c>
      <c r="F173" s="1165" t="s">
        <v>27824</v>
      </c>
      <c r="G173" s="1170" t="s">
        <v>27825</v>
      </c>
    </row>
    <row r="174" spans="1:7" ht="15" customHeight="1">
      <c r="A174" s="1165" t="str">
        <f t="shared" si="17"/>
        <v>PEXP12FLP</v>
      </c>
      <c r="B174" s="1165">
        <f>IFERROR(INDEX('PU Holds'!$B$14:$AF$554,MATCH(C174,'PU Holds'!$B$14:$B$552,FALSE),MATCH(D174,'PU Holds'!$B$14:$AF$14,FALSE)),0)</f>
        <v>0</v>
      </c>
      <c r="C174" s="1165" t="str">
        <f t="shared" si="18"/>
        <v>PEXP12</v>
      </c>
      <c r="D174" s="988" t="str">
        <f>'PU Holds'!$U$14</f>
        <v>Fluo 
Pink</v>
      </c>
      <c r="E174" s="1165" t="s">
        <v>27832</v>
      </c>
      <c r="F174" s="1165" t="s">
        <v>27824</v>
      </c>
      <c r="G174" s="1170" t="s">
        <v>27825</v>
      </c>
    </row>
    <row r="175" spans="1:7" ht="15" customHeight="1">
      <c r="A175" s="1165" t="str">
        <f t="shared" si="17"/>
        <v>PEXP12VIO</v>
      </c>
      <c r="B175" s="1165">
        <f>IFERROR(INDEX('PU Holds'!$B$14:$AF$554,MATCH(C175,'PU Holds'!$B$14:$B$552,FALSE),MATCH(D175,'PU Holds'!$B$14:$AF$14,FALSE)),0)</f>
        <v>0</v>
      </c>
      <c r="C175" s="1165" t="str">
        <f t="shared" si="18"/>
        <v>PEXP12</v>
      </c>
      <c r="D175" s="988" t="str">
        <f>'PU Holds'!$W$14</f>
        <v>Violet 
RAL 4008</v>
      </c>
      <c r="E175" s="1165" t="s">
        <v>27833</v>
      </c>
      <c r="F175" s="1165" t="s">
        <v>27824</v>
      </c>
      <c r="G175" s="1170" t="s">
        <v>27825</v>
      </c>
    </row>
    <row r="176" spans="1:7" ht="15" customHeight="1">
      <c r="A176" s="1165" t="str">
        <f t="shared" si="17"/>
        <v>PEXP12MIN</v>
      </c>
      <c r="B176" s="1165">
        <f>IFERROR(INDEX('PU Holds'!$B$14:$AF$554,MATCH(C176,'PU Holds'!$B$14:$B$552,FALSE),MATCH(D176,'PU Holds'!$B$14:$AF$14,FALSE)),0)</f>
        <v>0</v>
      </c>
      <c r="C176" s="1165" t="str">
        <f t="shared" si="18"/>
        <v>PEXP12</v>
      </c>
      <c r="D176" s="988" t="str">
        <f>'PU Holds'!$X$14</f>
        <v>Mint 
RAL 6027</v>
      </c>
      <c r="E176" s="1165" t="s">
        <v>27834</v>
      </c>
      <c r="F176" s="1165" t="s">
        <v>27824</v>
      </c>
      <c r="G176" s="1170" t="s">
        <v>27825</v>
      </c>
    </row>
    <row r="177" spans="1:7" ht="15" customHeight="1">
      <c r="A177" s="1165" t="str">
        <f t="shared" si="17"/>
        <v>PEXP12PUK</v>
      </c>
      <c r="B177" s="1165">
        <f>IFERROR(INDEX('PU Holds'!$B$14:$AF$554,MATCH(C177,'PU Holds'!$B$14:$B$552,FALSE),MATCH(D177,'PU Holds'!$B$14:$AF$14,FALSE)),0)</f>
        <v>0</v>
      </c>
      <c r="C177" s="1165" t="str">
        <f t="shared" si="18"/>
        <v>PEXP12</v>
      </c>
      <c r="D177" s="988" t="str">
        <f>'PU Holds'!$Z$14</f>
        <v>Green 
(Puke 16-09)</v>
      </c>
      <c r="E177" s="1165" t="s">
        <v>27835</v>
      </c>
      <c r="F177" s="1165" t="s">
        <v>27824</v>
      </c>
      <c r="G177" s="1170" t="s">
        <v>27825</v>
      </c>
    </row>
    <row r="178" spans="1:7" ht="15" customHeight="1">
      <c r="A178" s="1165" t="str">
        <f t="shared" si="17"/>
        <v>PEXP12ORA</v>
      </c>
      <c r="B178" s="1165">
        <f>IFERROR(INDEX('PU Holds'!$B$14:$AF$554,MATCH(C178,'PU Holds'!$B$14:$B$552,FALSE),MATCH(D178,'PU Holds'!$B$14:$AF$14,FALSE)),0)</f>
        <v>0</v>
      </c>
      <c r="C178" s="1165" t="str">
        <f t="shared" si="18"/>
        <v>PEXP12</v>
      </c>
      <c r="D178" s="988" t="str">
        <f>'PU Holds'!$AA$14</f>
        <v>US Orange
14-01</v>
      </c>
      <c r="E178" s="1165" t="s">
        <v>27836</v>
      </c>
      <c r="F178" s="1165" t="s">
        <v>27824</v>
      </c>
      <c r="G178" s="1170" t="s">
        <v>27825</v>
      </c>
    </row>
    <row r="179" spans="1:7" ht="15" customHeight="1">
      <c r="A179" s="1165" t="str">
        <f t="shared" si="17"/>
        <v>PEXP12GRE</v>
      </c>
      <c r="B179" s="1165">
        <f>IFERROR(INDEX('PU Holds'!$B$14:$AF$554,MATCH(C179,'PU Holds'!$B$14:$B$552,FALSE),MATCH(D179,'PU Holds'!$B$14:$AF$14,FALSE)),0)</f>
        <v>0</v>
      </c>
      <c r="C179" s="1165" t="str">
        <f t="shared" si="18"/>
        <v>PEXP12</v>
      </c>
      <c r="D179" s="988" t="str">
        <f>'PU Holds'!$AB$14</f>
        <v>US Green 
16 -16</v>
      </c>
      <c r="E179" s="1165" t="s">
        <v>27837</v>
      </c>
      <c r="F179" s="1165" t="s">
        <v>27824</v>
      </c>
      <c r="G179" s="1170" t="s">
        <v>27825</v>
      </c>
    </row>
    <row r="180" spans="1:7" ht="15" customHeight="1">
      <c r="A180" s="1165" t="str">
        <f t="shared" si="17"/>
        <v>PEXP12WHI</v>
      </c>
      <c r="B180" s="1165">
        <f>IFERROR(INDEX('PU Holds'!$B$14:$AF$554,MATCH(C180,'PU Holds'!$B$14:$B$552,FALSE),MATCH(D180,'PU Holds'!$B$14:$AF$14,FALSE)),0)</f>
        <v>0</v>
      </c>
      <c r="C180" s="1165" t="str">
        <f t="shared" si="18"/>
        <v>PEXP12</v>
      </c>
      <c r="D180" s="988" t="str">
        <f>'PU Holds'!$AC$14</f>
        <v>White 
RAL 9010</v>
      </c>
      <c r="E180" s="1165" t="s">
        <v>27838</v>
      </c>
      <c r="F180" s="1165" t="s">
        <v>27824</v>
      </c>
      <c r="G180" s="1170" t="s">
        <v>27825</v>
      </c>
    </row>
    <row r="181" spans="1:7" ht="15" customHeight="1">
      <c r="A181" s="1165" t="str">
        <f t="shared" si="17"/>
        <v>PEXP12PUR</v>
      </c>
      <c r="B181" s="1165">
        <f>IFERROR(INDEX('PU Holds'!$B$14:$AF$554,MATCH(C181,'PU Holds'!$B$14:$B$552,FALSE),MATCH(D181,'PU Holds'!$B$14:$AF$14,FALSE)),0)</f>
        <v>0</v>
      </c>
      <c r="C181" s="1165" t="str">
        <f t="shared" si="18"/>
        <v>PEXP12</v>
      </c>
      <c r="D181" s="988" t="str">
        <f>'PU Holds'!$AD$14</f>
        <v>US Purple</v>
      </c>
      <c r="E181" s="1165" t="s">
        <v>27839</v>
      </c>
      <c r="F181" s="1165" t="s">
        <v>27824</v>
      </c>
      <c r="G181" s="1170" t="s">
        <v>27825</v>
      </c>
    </row>
    <row r="182" spans="1:7" ht="15" customHeight="1">
      <c r="A182" s="1165" t="str">
        <f t="shared" si="13"/>
        <v>PEXP13YEL</v>
      </c>
      <c r="B182" s="1165">
        <f>IFERROR(INDEX('PU Holds'!$B$14:$AF$554,MATCH(C182,'PU Holds'!$B$14:$B$552,FALSE),MATCH(D182,'PU Holds'!$B$14:$AF$14,FALSE)),0)</f>
        <v>0</v>
      </c>
      <c r="C182" s="1165" t="s">
        <v>27851</v>
      </c>
      <c r="D182" s="1168" t="str">
        <f>'PU Holds'!$M$14</f>
        <v>Yellow 
RAL 1026</v>
      </c>
      <c r="E182" s="1165" t="s">
        <v>27823</v>
      </c>
      <c r="F182" s="1165" t="s">
        <v>27824</v>
      </c>
      <c r="G182" s="1170" t="s">
        <v>27825</v>
      </c>
    </row>
    <row r="183" spans="1:7" ht="15" customHeight="1">
      <c r="A183" s="1165" t="str">
        <f t="shared" ref="A183:A196" si="19">CONCATENATE(C183,E183)</f>
        <v>PEXP13RED</v>
      </c>
      <c r="B183" s="1165">
        <f>IFERROR(INDEX('PU Holds'!$B$14:$AF$554,MATCH(C183,'PU Holds'!$B$14:$B$552,FALSE),MATCH(D183,'PU Holds'!$B$14:$AF$14,FALSE)),0)</f>
        <v>0</v>
      </c>
      <c r="C183" s="1165" t="str">
        <f t="shared" ref="C183:C196" si="20">C182</f>
        <v>PEXP13</v>
      </c>
      <c r="D183" s="988" t="str">
        <f>'PU Holds'!$O$14</f>
        <v>Red 
RAL 3020</v>
      </c>
      <c r="E183" s="1165" t="s">
        <v>27826</v>
      </c>
      <c r="F183" s="1165" t="s">
        <v>27824</v>
      </c>
      <c r="G183" s="1170" t="s">
        <v>27825</v>
      </c>
    </row>
    <row r="184" spans="1:7" ht="15" customHeight="1">
      <c r="A184" s="1165" t="str">
        <f t="shared" si="19"/>
        <v>PEXP13BLU</v>
      </c>
      <c r="B184" s="1165">
        <f>IFERROR(INDEX('PU Holds'!$B$14:$AF$554,MATCH(C184,'PU Holds'!$B$14:$B$552,FALSE),MATCH(D184,'PU Holds'!$B$14:$AF$14,FALSE)),0)</f>
        <v>0</v>
      </c>
      <c r="C184" s="1165" t="str">
        <f t="shared" si="20"/>
        <v>PEXP13</v>
      </c>
      <c r="D184" s="988" t="str">
        <f>'PU Holds'!$P$14</f>
        <v>Blue 
RAL 5015</v>
      </c>
      <c r="E184" s="1165" t="s">
        <v>27827</v>
      </c>
      <c r="F184" s="1165" t="s">
        <v>27824</v>
      </c>
      <c r="G184" s="1170" t="s">
        <v>27825</v>
      </c>
    </row>
    <row r="185" spans="1:7" ht="15" customHeight="1">
      <c r="A185" s="1165" t="str">
        <f t="shared" si="19"/>
        <v>PEXP13GRY</v>
      </c>
      <c r="B185" s="1165">
        <f>IFERROR(INDEX('PU Holds'!$B$14:$AF$554,MATCH(C185,'PU Holds'!$B$14:$B$552,FALSE),MATCH(D185,'PU Holds'!$B$14:$AF$14,FALSE)),0)</f>
        <v>0</v>
      </c>
      <c r="C185" s="1165" t="str">
        <f t="shared" si="20"/>
        <v>PEXP13</v>
      </c>
      <c r="D185" s="988" t="str">
        <f>'PU Holds'!$Q$14</f>
        <v>Grey 
RAL 7001</v>
      </c>
      <c r="E185" s="1165" t="s">
        <v>27828</v>
      </c>
      <c r="F185" s="1165" t="s">
        <v>27824</v>
      </c>
      <c r="G185" s="1170" t="s">
        <v>27825</v>
      </c>
    </row>
    <row r="186" spans="1:7" ht="15" customHeight="1">
      <c r="A186" s="1165" t="str">
        <f t="shared" si="19"/>
        <v>PEXP13BLK</v>
      </c>
      <c r="B186" s="1165">
        <f>IFERROR(INDEX('PU Holds'!$B$14:$AF$554,MATCH(C186,'PU Holds'!$B$14:$B$552,FALSE),MATCH(D186,'PU Holds'!$B$14:$AF$14,FALSE)),0)</f>
        <v>0</v>
      </c>
      <c r="C186" s="1165" t="str">
        <f t="shared" si="20"/>
        <v>PEXP13</v>
      </c>
      <c r="D186" s="988" t="str">
        <f>'PU Holds'!$R$14</f>
        <v>Black 
RAL 9005</v>
      </c>
      <c r="E186" s="1165" t="s">
        <v>27829</v>
      </c>
      <c r="F186" s="1165" t="s">
        <v>27824</v>
      </c>
      <c r="G186" s="1170" t="s">
        <v>27825</v>
      </c>
    </row>
    <row r="187" spans="1:7" ht="15" customHeight="1">
      <c r="A187" s="1165" t="str">
        <f t="shared" si="19"/>
        <v>PEXP13FLO</v>
      </c>
      <c r="B187" s="1165">
        <f>IFERROR(INDEX('PU Holds'!$B$14:$AF$554,MATCH(C187,'PU Holds'!$B$14:$B$552,FALSE),MATCH(D187,'PU Holds'!$B$14:$AF$14,FALSE)),0)</f>
        <v>0</v>
      </c>
      <c r="C187" s="1165" t="str">
        <f t="shared" si="20"/>
        <v>PEXP13</v>
      </c>
      <c r="D187" s="988" t="str">
        <f>'PU Holds'!$S$14</f>
        <v>Fluo 
Orange</v>
      </c>
      <c r="E187" s="1165" t="s">
        <v>27830</v>
      </c>
      <c r="F187" s="1165" t="s">
        <v>27824</v>
      </c>
      <c r="G187" s="1170" t="s">
        <v>27825</v>
      </c>
    </row>
    <row r="188" spans="1:7" ht="15" customHeight="1">
      <c r="A188" s="1165" t="str">
        <f t="shared" si="19"/>
        <v>PEXP13FLG</v>
      </c>
      <c r="B188" s="1165">
        <f>IFERROR(INDEX('PU Holds'!$B$14:$AF$554,MATCH(C188,'PU Holds'!$B$14:$B$552,FALSE),MATCH(D188,'PU Holds'!$B$14:$AF$14,FALSE)),0)</f>
        <v>0</v>
      </c>
      <c r="C188" s="1165" t="str">
        <f t="shared" si="20"/>
        <v>PEXP13</v>
      </c>
      <c r="D188" s="988" t="str">
        <f>'PU Holds'!$T$14</f>
        <v>Fluo 
Green</v>
      </c>
      <c r="E188" s="1165" t="s">
        <v>27831</v>
      </c>
      <c r="F188" s="1165" t="s">
        <v>27824</v>
      </c>
      <c r="G188" s="1170" t="s">
        <v>27825</v>
      </c>
    </row>
    <row r="189" spans="1:7" ht="15" customHeight="1">
      <c r="A189" s="1165" t="str">
        <f t="shared" si="19"/>
        <v>PEXP13FLP</v>
      </c>
      <c r="B189" s="1165">
        <f>IFERROR(INDEX('PU Holds'!$B$14:$AF$554,MATCH(C189,'PU Holds'!$B$14:$B$552,FALSE),MATCH(D189,'PU Holds'!$B$14:$AF$14,FALSE)),0)</f>
        <v>0</v>
      </c>
      <c r="C189" s="1165" t="str">
        <f t="shared" si="20"/>
        <v>PEXP13</v>
      </c>
      <c r="D189" s="988" t="str">
        <f>'PU Holds'!$U$14</f>
        <v>Fluo 
Pink</v>
      </c>
      <c r="E189" s="1165" t="s">
        <v>27832</v>
      </c>
      <c r="F189" s="1165" t="s">
        <v>27824</v>
      </c>
      <c r="G189" s="1170" t="s">
        <v>27825</v>
      </c>
    </row>
    <row r="190" spans="1:7" ht="15" customHeight="1">
      <c r="A190" s="1165" t="str">
        <f t="shared" si="19"/>
        <v>PEXP13VIO</v>
      </c>
      <c r="B190" s="1165">
        <f>IFERROR(INDEX('PU Holds'!$B$14:$AF$554,MATCH(C190,'PU Holds'!$B$14:$B$552,FALSE),MATCH(D190,'PU Holds'!$B$14:$AF$14,FALSE)),0)</f>
        <v>0</v>
      </c>
      <c r="C190" s="1165" t="str">
        <f t="shared" si="20"/>
        <v>PEXP13</v>
      </c>
      <c r="D190" s="988" t="str">
        <f>'PU Holds'!$W$14</f>
        <v>Violet 
RAL 4008</v>
      </c>
      <c r="E190" s="1165" t="s">
        <v>27833</v>
      </c>
      <c r="F190" s="1165" t="s">
        <v>27824</v>
      </c>
      <c r="G190" s="1170" t="s">
        <v>27825</v>
      </c>
    </row>
    <row r="191" spans="1:7" ht="15" customHeight="1">
      <c r="A191" s="1165" t="str">
        <f t="shared" si="19"/>
        <v>PEXP13MIN</v>
      </c>
      <c r="B191" s="1165">
        <f>IFERROR(INDEX('PU Holds'!$B$14:$AF$554,MATCH(C191,'PU Holds'!$B$14:$B$552,FALSE),MATCH(D191,'PU Holds'!$B$14:$AF$14,FALSE)),0)</f>
        <v>0</v>
      </c>
      <c r="C191" s="1165" t="str">
        <f t="shared" si="20"/>
        <v>PEXP13</v>
      </c>
      <c r="D191" s="988" t="str">
        <f>'PU Holds'!$X$14</f>
        <v>Mint 
RAL 6027</v>
      </c>
      <c r="E191" s="1165" t="s">
        <v>27834</v>
      </c>
      <c r="F191" s="1165" t="s">
        <v>27824</v>
      </c>
      <c r="G191" s="1170" t="s">
        <v>27825</v>
      </c>
    </row>
    <row r="192" spans="1:7" ht="15" customHeight="1">
      <c r="A192" s="1165" t="str">
        <f t="shared" si="19"/>
        <v>PEXP13PUK</v>
      </c>
      <c r="B192" s="1165">
        <f>IFERROR(INDEX('PU Holds'!$B$14:$AF$554,MATCH(C192,'PU Holds'!$B$14:$B$552,FALSE),MATCH(D192,'PU Holds'!$B$14:$AF$14,FALSE)),0)</f>
        <v>0</v>
      </c>
      <c r="C192" s="1165" t="str">
        <f t="shared" si="20"/>
        <v>PEXP13</v>
      </c>
      <c r="D192" s="988" t="str">
        <f>'PU Holds'!$Z$14</f>
        <v>Green 
(Puke 16-09)</v>
      </c>
      <c r="E192" s="1165" t="s">
        <v>27835</v>
      </c>
      <c r="F192" s="1165" t="s">
        <v>27824</v>
      </c>
      <c r="G192" s="1170" t="s">
        <v>27825</v>
      </c>
    </row>
    <row r="193" spans="1:7" ht="15" customHeight="1">
      <c r="A193" s="1165" t="str">
        <f t="shared" si="19"/>
        <v>PEXP13ORA</v>
      </c>
      <c r="B193" s="1165">
        <f>IFERROR(INDEX('PU Holds'!$B$14:$AF$554,MATCH(C193,'PU Holds'!$B$14:$B$552,FALSE),MATCH(D193,'PU Holds'!$B$14:$AF$14,FALSE)),0)</f>
        <v>0</v>
      </c>
      <c r="C193" s="1165" t="str">
        <f t="shared" si="20"/>
        <v>PEXP13</v>
      </c>
      <c r="D193" s="988" t="str">
        <f>'PU Holds'!$AA$14</f>
        <v>US Orange
14-01</v>
      </c>
      <c r="E193" s="1165" t="s">
        <v>27836</v>
      </c>
      <c r="F193" s="1165" t="s">
        <v>27824</v>
      </c>
      <c r="G193" s="1170" t="s">
        <v>27825</v>
      </c>
    </row>
    <row r="194" spans="1:7" ht="15" customHeight="1">
      <c r="A194" s="1165" t="str">
        <f t="shared" si="19"/>
        <v>PEXP13GRE</v>
      </c>
      <c r="B194" s="1165">
        <f>IFERROR(INDEX('PU Holds'!$B$14:$AF$554,MATCH(C194,'PU Holds'!$B$14:$B$552,FALSE),MATCH(D194,'PU Holds'!$B$14:$AF$14,FALSE)),0)</f>
        <v>0</v>
      </c>
      <c r="C194" s="1165" t="str">
        <f t="shared" si="20"/>
        <v>PEXP13</v>
      </c>
      <c r="D194" s="988" t="str">
        <f>'PU Holds'!$AB$14</f>
        <v>US Green 
16 -16</v>
      </c>
      <c r="E194" s="1165" t="s">
        <v>27837</v>
      </c>
      <c r="F194" s="1165" t="s">
        <v>27824</v>
      </c>
      <c r="G194" s="1170" t="s">
        <v>27825</v>
      </c>
    </row>
    <row r="195" spans="1:7" ht="15" customHeight="1">
      <c r="A195" s="1165" t="str">
        <f t="shared" si="19"/>
        <v>PEXP13WHI</v>
      </c>
      <c r="B195" s="1165">
        <f>IFERROR(INDEX('PU Holds'!$B$14:$AF$554,MATCH(C195,'PU Holds'!$B$14:$B$552,FALSE),MATCH(D195,'PU Holds'!$B$14:$AF$14,FALSE)),0)</f>
        <v>0</v>
      </c>
      <c r="C195" s="1165" t="str">
        <f t="shared" si="20"/>
        <v>PEXP13</v>
      </c>
      <c r="D195" s="988" t="str">
        <f>'PU Holds'!$AC$14</f>
        <v>White 
RAL 9010</v>
      </c>
      <c r="E195" s="1165" t="s">
        <v>27838</v>
      </c>
      <c r="F195" s="1165" t="s">
        <v>27824</v>
      </c>
      <c r="G195" s="1170" t="s">
        <v>27825</v>
      </c>
    </row>
    <row r="196" spans="1:7" ht="15" customHeight="1">
      <c r="A196" s="1165" t="str">
        <f t="shared" si="19"/>
        <v>PEXP13PUR</v>
      </c>
      <c r="B196" s="1165">
        <f>IFERROR(INDEX('PU Holds'!$B$14:$AF$554,MATCH(C196,'PU Holds'!$B$14:$B$552,FALSE),MATCH(D196,'PU Holds'!$B$14:$AF$14,FALSE)),0)</f>
        <v>0</v>
      </c>
      <c r="C196" s="1165" t="str">
        <f t="shared" si="20"/>
        <v>PEXP13</v>
      </c>
      <c r="D196" s="988" t="str">
        <f>'PU Holds'!$AD$14</f>
        <v>US Purple</v>
      </c>
      <c r="E196" s="1165" t="s">
        <v>27839</v>
      </c>
      <c r="F196" s="1165" t="s">
        <v>27824</v>
      </c>
      <c r="G196" s="1170" t="s">
        <v>27825</v>
      </c>
    </row>
    <row r="197" spans="1:7" ht="15" customHeight="1">
      <c r="A197" s="1165" t="str">
        <f t="shared" ref="A197:A241" si="21">CONCATENATE(C197,E197)</f>
        <v>PEXP14YEL</v>
      </c>
      <c r="B197" s="1165">
        <f>IFERROR(INDEX('PU Holds'!$B$14:$AF$554,MATCH(C197,'PU Holds'!$B$14:$B$552,FALSE),MATCH(D197,'PU Holds'!$B$14:$AF$14,FALSE)),0)</f>
        <v>0</v>
      </c>
      <c r="C197" s="1165" t="s">
        <v>27852</v>
      </c>
      <c r="D197" s="1168" t="str">
        <f>'PU Holds'!$M$14</f>
        <v>Yellow 
RAL 1026</v>
      </c>
      <c r="E197" s="1165" t="s">
        <v>27823</v>
      </c>
      <c r="F197" s="1165" t="s">
        <v>27824</v>
      </c>
      <c r="G197" s="1170" t="s">
        <v>27825</v>
      </c>
    </row>
    <row r="198" spans="1:7" ht="15" customHeight="1">
      <c r="A198" s="1165" t="str">
        <f t="shared" si="21"/>
        <v>PEXP14RED</v>
      </c>
      <c r="B198" s="1165">
        <f>IFERROR(INDEX('PU Holds'!$B$14:$AF$554,MATCH(C198,'PU Holds'!$B$14:$B$552,FALSE),MATCH(D198,'PU Holds'!$B$14:$AF$14,FALSE)),0)</f>
        <v>0</v>
      </c>
      <c r="C198" s="1165" t="str">
        <f t="shared" ref="C198:C211" si="22">C197</f>
        <v>PEXP14</v>
      </c>
      <c r="D198" s="988" t="str">
        <f>'PU Holds'!$O$14</f>
        <v>Red 
RAL 3020</v>
      </c>
      <c r="E198" s="1165" t="s">
        <v>27826</v>
      </c>
      <c r="F198" s="1165" t="s">
        <v>27824</v>
      </c>
      <c r="G198" s="1170" t="s">
        <v>27825</v>
      </c>
    </row>
    <row r="199" spans="1:7" ht="15" customHeight="1">
      <c r="A199" s="1165" t="str">
        <f t="shared" si="21"/>
        <v>PEXP14BLU</v>
      </c>
      <c r="B199" s="1165">
        <f>IFERROR(INDEX('PU Holds'!$B$14:$AF$554,MATCH(C199,'PU Holds'!$B$14:$B$552,FALSE),MATCH(D199,'PU Holds'!$B$14:$AF$14,FALSE)),0)</f>
        <v>0</v>
      </c>
      <c r="C199" s="1165" t="str">
        <f t="shared" si="22"/>
        <v>PEXP14</v>
      </c>
      <c r="D199" s="988" t="str">
        <f>'PU Holds'!$P$14</f>
        <v>Blue 
RAL 5015</v>
      </c>
      <c r="E199" s="1165" t="s">
        <v>27827</v>
      </c>
      <c r="F199" s="1165" t="s">
        <v>27824</v>
      </c>
      <c r="G199" s="1170" t="s">
        <v>27825</v>
      </c>
    </row>
    <row r="200" spans="1:7" ht="15" customHeight="1">
      <c r="A200" s="1165" t="str">
        <f t="shared" si="21"/>
        <v>PEXP14GRY</v>
      </c>
      <c r="B200" s="1165">
        <f>IFERROR(INDEX('PU Holds'!$B$14:$AF$554,MATCH(C200,'PU Holds'!$B$14:$B$552,FALSE),MATCH(D200,'PU Holds'!$B$14:$AF$14,FALSE)),0)</f>
        <v>0</v>
      </c>
      <c r="C200" s="1165" t="str">
        <f t="shared" si="22"/>
        <v>PEXP14</v>
      </c>
      <c r="D200" s="988" t="str">
        <f>'PU Holds'!$Q$14</f>
        <v>Grey 
RAL 7001</v>
      </c>
      <c r="E200" s="1165" t="s">
        <v>27828</v>
      </c>
      <c r="F200" s="1165" t="s">
        <v>27824</v>
      </c>
      <c r="G200" s="1170" t="s">
        <v>27825</v>
      </c>
    </row>
    <row r="201" spans="1:7" ht="15" customHeight="1">
      <c r="A201" s="1165" t="str">
        <f t="shared" si="21"/>
        <v>PEXP14BLK</v>
      </c>
      <c r="B201" s="1165">
        <f>IFERROR(INDEX('PU Holds'!$B$14:$AF$554,MATCH(C201,'PU Holds'!$B$14:$B$552,FALSE),MATCH(D201,'PU Holds'!$B$14:$AF$14,FALSE)),0)</f>
        <v>0</v>
      </c>
      <c r="C201" s="1165" t="str">
        <f t="shared" si="22"/>
        <v>PEXP14</v>
      </c>
      <c r="D201" s="988" t="str">
        <f>'PU Holds'!$R$14</f>
        <v>Black 
RAL 9005</v>
      </c>
      <c r="E201" s="1165" t="s">
        <v>27829</v>
      </c>
      <c r="F201" s="1165" t="s">
        <v>27824</v>
      </c>
      <c r="G201" s="1170" t="s">
        <v>27825</v>
      </c>
    </row>
    <row r="202" spans="1:7" ht="15" customHeight="1">
      <c r="A202" s="1165" t="str">
        <f t="shared" si="21"/>
        <v>PEXP14FLO</v>
      </c>
      <c r="B202" s="1165">
        <f>IFERROR(INDEX('PU Holds'!$B$14:$AF$554,MATCH(C202,'PU Holds'!$B$14:$B$552,FALSE),MATCH(D202,'PU Holds'!$B$14:$AF$14,FALSE)),0)</f>
        <v>0</v>
      </c>
      <c r="C202" s="1165" t="str">
        <f t="shared" si="22"/>
        <v>PEXP14</v>
      </c>
      <c r="D202" s="988" t="str">
        <f>'PU Holds'!$S$14</f>
        <v>Fluo 
Orange</v>
      </c>
      <c r="E202" s="1165" t="s">
        <v>27830</v>
      </c>
      <c r="F202" s="1165" t="s">
        <v>27824</v>
      </c>
      <c r="G202" s="1170" t="s">
        <v>27825</v>
      </c>
    </row>
    <row r="203" spans="1:7" ht="15" customHeight="1">
      <c r="A203" s="1165" t="str">
        <f t="shared" si="21"/>
        <v>PEXP14FLG</v>
      </c>
      <c r="B203" s="1165">
        <f>IFERROR(INDEX('PU Holds'!$B$14:$AF$554,MATCH(C203,'PU Holds'!$B$14:$B$552,FALSE),MATCH(D203,'PU Holds'!$B$14:$AF$14,FALSE)),0)</f>
        <v>0</v>
      </c>
      <c r="C203" s="1165" t="str">
        <f t="shared" si="22"/>
        <v>PEXP14</v>
      </c>
      <c r="D203" s="988" t="str">
        <f>'PU Holds'!$T$14</f>
        <v>Fluo 
Green</v>
      </c>
      <c r="E203" s="1165" t="s">
        <v>27831</v>
      </c>
      <c r="F203" s="1165" t="s">
        <v>27824</v>
      </c>
      <c r="G203" s="1170" t="s">
        <v>27825</v>
      </c>
    </row>
    <row r="204" spans="1:7" ht="15" customHeight="1">
      <c r="A204" s="1165" t="str">
        <f t="shared" si="21"/>
        <v>PEXP14FLP</v>
      </c>
      <c r="B204" s="1165">
        <f>IFERROR(INDEX('PU Holds'!$B$14:$AF$554,MATCH(C204,'PU Holds'!$B$14:$B$552,FALSE),MATCH(D204,'PU Holds'!$B$14:$AF$14,FALSE)),0)</f>
        <v>0</v>
      </c>
      <c r="C204" s="1165" t="str">
        <f t="shared" si="22"/>
        <v>PEXP14</v>
      </c>
      <c r="D204" s="988" t="str">
        <f>'PU Holds'!$U$14</f>
        <v>Fluo 
Pink</v>
      </c>
      <c r="E204" s="1165" t="s">
        <v>27832</v>
      </c>
      <c r="F204" s="1165" t="s">
        <v>27824</v>
      </c>
      <c r="G204" s="1170" t="s">
        <v>27825</v>
      </c>
    </row>
    <row r="205" spans="1:7" ht="15" customHeight="1">
      <c r="A205" s="1165" t="str">
        <f t="shared" si="21"/>
        <v>PEXP14VIO</v>
      </c>
      <c r="B205" s="1165">
        <f>IFERROR(INDEX('PU Holds'!$B$14:$AF$554,MATCH(C205,'PU Holds'!$B$14:$B$552,FALSE),MATCH(D205,'PU Holds'!$B$14:$AF$14,FALSE)),0)</f>
        <v>0</v>
      </c>
      <c r="C205" s="1165" t="str">
        <f t="shared" si="22"/>
        <v>PEXP14</v>
      </c>
      <c r="D205" s="988" t="str">
        <f>'PU Holds'!$W$14</f>
        <v>Violet 
RAL 4008</v>
      </c>
      <c r="E205" s="1165" t="s">
        <v>27833</v>
      </c>
      <c r="F205" s="1165" t="s">
        <v>27824</v>
      </c>
      <c r="G205" s="1170" t="s">
        <v>27825</v>
      </c>
    </row>
    <row r="206" spans="1:7" ht="15" customHeight="1">
      <c r="A206" s="1165" t="str">
        <f t="shared" si="21"/>
        <v>PEXP14MIN</v>
      </c>
      <c r="B206" s="1165">
        <f>IFERROR(INDEX('PU Holds'!$B$14:$AF$554,MATCH(C206,'PU Holds'!$B$14:$B$552,FALSE),MATCH(D206,'PU Holds'!$B$14:$AF$14,FALSE)),0)</f>
        <v>0</v>
      </c>
      <c r="C206" s="1165" t="str">
        <f t="shared" si="22"/>
        <v>PEXP14</v>
      </c>
      <c r="D206" s="988" t="str">
        <f>'PU Holds'!$X$14</f>
        <v>Mint 
RAL 6027</v>
      </c>
      <c r="E206" s="1165" t="s">
        <v>27834</v>
      </c>
      <c r="F206" s="1165" t="s">
        <v>27824</v>
      </c>
      <c r="G206" s="1170" t="s">
        <v>27825</v>
      </c>
    </row>
    <row r="207" spans="1:7" ht="15" customHeight="1">
      <c r="A207" s="1165" t="str">
        <f t="shared" si="21"/>
        <v>PEXP14PUK</v>
      </c>
      <c r="B207" s="1165">
        <f>IFERROR(INDEX('PU Holds'!$B$14:$AF$554,MATCH(C207,'PU Holds'!$B$14:$B$552,FALSE),MATCH(D207,'PU Holds'!$B$14:$AF$14,FALSE)),0)</f>
        <v>0</v>
      </c>
      <c r="C207" s="1165" t="str">
        <f t="shared" si="22"/>
        <v>PEXP14</v>
      </c>
      <c r="D207" s="988" t="str">
        <f>'PU Holds'!$Z$14</f>
        <v>Green 
(Puke 16-09)</v>
      </c>
      <c r="E207" s="1165" t="s">
        <v>27835</v>
      </c>
      <c r="F207" s="1165" t="s">
        <v>27824</v>
      </c>
      <c r="G207" s="1170" t="s">
        <v>27825</v>
      </c>
    </row>
    <row r="208" spans="1:7" ht="15" customHeight="1">
      <c r="A208" s="1165" t="str">
        <f t="shared" si="21"/>
        <v>PEXP14ORA</v>
      </c>
      <c r="B208" s="1165">
        <f>IFERROR(INDEX('PU Holds'!$B$14:$AF$554,MATCH(C208,'PU Holds'!$B$14:$B$552,FALSE),MATCH(D208,'PU Holds'!$B$14:$AF$14,FALSE)),0)</f>
        <v>0</v>
      </c>
      <c r="C208" s="1165" t="str">
        <f t="shared" si="22"/>
        <v>PEXP14</v>
      </c>
      <c r="D208" s="988" t="str">
        <f>'PU Holds'!$AA$14</f>
        <v>US Orange
14-01</v>
      </c>
      <c r="E208" s="1165" t="s">
        <v>27836</v>
      </c>
      <c r="F208" s="1165" t="s">
        <v>27824</v>
      </c>
      <c r="G208" s="1170" t="s">
        <v>27825</v>
      </c>
    </row>
    <row r="209" spans="1:7" ht="15" customHeight="1">
      <c r="A209" s="1165" t="str">
        <f t="shared" si="21"/>
        <v>PEXP14GRE</v>
      </c>
      <c r="B209" s="1165">
        <f>IFERROR(INDEX('PU Holds'!$B$14:$AF$554,MATCH(C209,'PU Holds'!$B$14:$B$552,FALSE),MATCH(D209,'PU Holds'!$B$14:$AF$14,FALSE)),0)</f>
        <v>0</v>
      </c>
      <c r="C209" s="1165" t="str">
        <f t="shared" si="22"/>
        <v>PEXP14</v>
      </c>
      <c r="D209" s="988" t="str">
        <f>'PU Holds'!$AB$14</f>
        <v>US Green 
16 -16</v>
      </c>
      <c r="E209" s="1165" t="s">
        <v>27837</v>
      </c>
      <c r="F209" s="1165" t="s">
        <v>27824</v>
      </c>
      <c r="G209" s="1170" t="s">
        <v>27825</v>
      </c>
    </row>
    <row r="210" spans="1:7" ht="15" customHeight="1">
      <c r="A210" s="1165" t="str">
        <f t="shared" si="21"/>
        <v>PEXP14WHI</v>
      </c>
      <c r="B210" s="1165">
        <f>IFERROR(INDEX('PU Holds'!$B$14:$AF$554,MATCH(C210,'PU Holds'!$B$14:$B$552,FALSE),MATCH(D210,'PU Holds'!$B$14:$AF$14,FALSE)),0)</f>
        <v>0</v>
      </c>
      <c r="C210" s="1165" t="str">
        <f t="shared" si="22"/>
        <v>PEXP14</v>
      </c>
      <c r="D210" s="988" t="str">
        <f>'PU Holds'!$AC$14</f>
        <v>White 
RAL 9010</v>
      </c>
      <c r="E210" s="1165" t="s">
        <v>27838</v>
      </c>
      <c r="F210" s="1165" t="s">
        <v>27824</v>
      </c>
      <c r="G210" s="1170" t="s">
        <v>27825</v>
      </c>
    </row>
    <row r="211" spans="1:7" ht="15" customHeight="1">
      <c r="A211" s="1165" t="str">
        <f t="shared" si="21"/>
        <v>PEXP14PUR</v>
      </c>
      <c r="B211" s="1165">
        <f>IFERROR(INDEX('PU Holds'!$B$14:$AF$554,MATCH(C211,'PU Holds'!$B$14:$B$552,FALSE),MATCH(D211,'PU Holds'!$B$14:$AF$14,FALSE)),0)</f>
        <v>0</v>
      </c>
      <c r="C211" s="1165" t="str">
        <f t="shared" si="22"/>
        <v>PEXP14</v>
      </c>
      <c r="D211" s="988" t="str">
        <f>'PU Holds'!$AD$14</f>
        <v>US Purple</v>
      </c>
      <c r="E211" s="1165" t="s">
        <v>27839</v>
      </c>
      <c r="F211" s="1165" t="s">
        <v>27824</v>
      </c>
      <c r="G211" s="1170" t="s">
        <v>27825</v>
      </c>
    </row>
    <row r="212" spans="1:7" ht="15" customHeight="1">
      <c r="A212" s="1165" t="str">
        <f t="shared" si="21"/>
        <v>PEXP15YEL</v>
      </c>
      <c r="B212" s="1165">
        <f>IFERROR(INDEX('PU Holds'!$B$14:$AF$554,MATCH(C212,'PU Holds'!$B$14:$B$552,FALSE),MATCH(D212,'PU Holds'!$B$14:$AF$14,FALSE)),0)</f>
        <v>0</v>
      </c>
      <c r="C212" s="1165" t="s">
        <v>27853</v>
      </c>
      <c r="D212" s="1168" t="str">
        <f>'PU Holds'!$M$14</f>
        <v>Yellow 
RAL 1026</v>
      </c>
      <c r="E212" s="1165" t="s">
        <v>27823</v>
      </c>
      <c r="F212" s="1165" t="s">
        <v>27824</v>
      </c>
      <c r="G212" s="1170" t="s">
        <v>27825</v>
      </c>
    </row>
    <row r="213" spans="1:7" ht="15" customHeight="1">
      <c r="A213" s="1165" t="str">
        <f t="shared" si="21"/>
        <v>PEXP15RED</v>
      </c>
      <c r="B213" s="1165">
        <f>IFERROR(INDEX('PU Holds'!$B$14:$AF$554,MATCH(C213,'PU Holds'!$B$14:$B$552,FALSE),MATCH(D213,'PU Holds'!$B$14:$AF$14,FALSE)),0)</f>
        <v>0</v>
      </c>
      <c r="C213" s="1165" t="str">
        <f t="shared" ref="C213:C226" si="23">C212</f>
        <v>PEXP15</v>
      </c>
      <c r="D213" s="988" t="str">
        <f>'PU Holds'!$O$14</f>
        <v>Red 
RAL 3020</v>
      </c>
      <c r="E213" s="1165" t="s">
        <v>27826</v>
      </c>
      <c r="F213" s="1165" t="s">
        <v>27824</v>
      </c>
      <c r="G213" s="1170" t="s">
        <v>27825</v>
      </c>
    </row>
    <row r="214" spans="1:7" ht="15" customHeight="1">
      <c r="A214" s="1165" t="str">
        <f t="shared" si="21"/>
        <v>PEXP15BLU</v>
      </c>
      <c r="B214" s="1165">
        <f>IFERROR(INDEX('PU Holds'!$B$14:$AF$554,MATCH(C214,'PU Holds'!$B$14:$B$552,FALSE),MATCH(D214,'PU Holds'!$B$14:$AF$14,FALSE)),0)</f>
        <v>0</v>
      </c>
      <c r="C214" s="1165" t="str">
        <f t="shared" si="23"/>
        <v>PEXP15</v>
      </c>
      <c r="D214" s="988" t="str">
        <f>'PU Holds'!$P$14</f>
        <v>Blue 
RAL 5015</v>
      </c>
      <c r="E214" s="1165" t="s">
        <v>27827</v>
      </c>
      <c r="F214" s="1165" t="s">
        <v>27824</v>
      </c>
      <c r="G214" s="1170" t="s">
        <v>27825</v>
      </c>
    </row>
    <row r="215" spans="1:7" ht="15" customHeight="1">
      <c r="A215" s="1165" t="str">
        <f t="shared" si="21"/>
        <v>PEXP15GRY</v>
      </c>
      <c r="B215" s="1165">
        <f>IFERROR(INDEX('PU Holds'!$B$14:$AF$554,MATCH(C215,'PU Holds'!$B$14:$B$552,FALSE),MATCH(D215,'PU Holds'!$B$14:$AF$14,FALSE)),0)</f>
        <v>0</v>
      </c>
      <c r="C215" s="1165" t="str">
        <f t="shared" si="23"/>
        <v>PEXP15</v>
      </c>
      <c r="D215" s="988" t="str">
        <f>'PU Holds'!$Q$14</f>
        <v>Grey 
RAL 7001</v>
      </c>
      <c r="E215" s="1165" t="s">
        <v>27828</v>
      </c>
      <c r="F215" s="1165" t="s">
        <v>27824</v>
      </c>
      <c r="G215" s="1170" t="s">
        <v>27825</v>
      </c>
    </row>
    <row r="216" spans="1:7" ht="15" customHeight="1">
      <c r="A216" s="1165" t="str">
        <f t="shared" si="21"/>
        <v>PEXP15BLK</v>
      </c>
      <c r="B216" s="1165">
        <f>IFERROR(INDEX('PU Holds'!$B$14:$AF$554,MATCH(C216,'PU Holds'!$B$14:$B$552,FALSE),MATCH(D216,'PU Holds'!$B$14:$AF$14,FALSE)),0)</f>
        <v>0</v>
      </c>
      <c r="C216" s="1165" t="str">
        <f t="shared" si="23"/>
        <v>PEXP15</v>
      </c>
      <c r="D216" s="988" t="str">
        <f>'PU Holds'!$R$14</f>
        <v>Black 
RAL 9005</v>
      </c>
      <c r="E216" s="1165" t="s">
        <v>27829</v>
      </c>
      <c r="F216" s="1165" t="s">
        <v>27824</v>
      </c>
      <c r="G216" s="1170" t="s">
        <v>27825</v>
      </c>
    </row>
    <row r="217" spans="1:7" ht="15" customHeight="1">
      <c r="A217" s="1165" t="str">
        <f t="shared" si="21"/>
        <v>PEXP15FLO</v>
      </c>
      <c r="B217" s="1165">
        <f>IFERROR(INDEX('PU Holds'!$B$14:$AF$554,MATCH(C217,'PU Holds'!$B$14:$B$552,FALSE),MATCH(D217,'PU Holds'!$B$14:$AF$14,FALSE)),0)</f>
        <v>0</v>
      </c>
      <c r="C217" s="1165" t="str">
        <f t="shared" si="23"/>
        <v>PEXP15</v>
      </c>
      <c r="D217" s="988" t="str">
        <f>'PU Holds'!$S$14</f>
        <v>Fluo 
Orange</v>
      </c>
      <c r="E217" s="1165" t="s">
        <v>27830</v>
      </c>
      <c r="F217" s="1165" t="s">
        <v>27824</v>
      </c>
      <c r="G217" s="1170" t="s">
        <v>27825</v>
      </c>
    </row>
    <row r="218" spans="1:7" ht="15" customHeight="1">
      <c r="A218" s="1165" t="str">
        <f t="shared" si="21"/>
        <v>PEXP15FLG</v>
      </c>
      <c r="B218" s="1165">
        <f>IFERROR(INDEX('PU Holds'!$B$14:$AF$554,MATCH(C218,'PU Holds'!$B$14:$B$552,FALSE),MATCH(D218,'PU Holds'!$B$14:$AF$14,FALSE)),0)</f>
        <v>0</v>
      </c>
      <c r="C218" s="1165" t="str">
        <f t="shared" si="23"/>
        <v>PEXP15</v>
      </c>
      <c r="D218" s="988" t="str">
        <f>'PU Holds'!$T$14</f>
        <v>Fluo 
Green</v>
      </c>
      <c r="E218" s="1165" t="s">
        <v>27831</v>
      </c>
      <c r="F218" s="1165" t="s">
        <v>27824</v>
      </c>
      <c r="G218" s="1170" t="s">
        <v>27825</v>
      </c>
    </row>
    <row r="219" spans="1:7" ht="15" customHeight="1">
      <c r="A219" s="1165" t="str">
        <f t="shared" si="21"/>
        <v>PEXP15FLP</v>
      </c>
      <c r="B219" s="1165">
        <f>IFERROR(INDEX('PU Holds'!$B$14:$AF$554,MATCH(C219,'PU Holds'!$B$14:$B$552,FALSE),MATCH(D219,'PU Holds'!$B$14:$AF$14,FALSE)),0)</f>
        <v>0</v>
      </c>
      <c r="C219" s="1165" t="str">
        <f t="shared" si="23"/>
        <v>PEXP15</v>
      </c>
      <c r="D219" s="988" t="str">
        <f>'PU Holds'!$U$14</f>
        <v>Fluo 
Pink</v>
      </c>
      <c r="E219" s="1165" t="s">
        <v>27832</v>
      </c>
      <c r="F219" s="1165" t="s">
        <v>27824</v>
      </c>
      <c r="G219" s="1170" t="s">
        <v>27825</v>
      </c>
    </row>
    <row r="220" spans="1:7" ht="15" customHeight="1">
      <c r="A220" s="1165" t="str">
        <f t="shared" si="21"/>
        <v>PEXP15VIO</v>
      </c>
      <c r="B220" s="1165">
        <f>IFERROR(INDEX('PU Holds'!$B$14:$AF$554,MATCH(C220,'PU Holds'!$B$14:$B$552,FALSE),MATCH(D220,'PU Holds'!$B$14:$AF$14,FALSE)),0)</f>
        <v>0</v>
      </c>
      <c r="C220" s="1165" t="str">
        <f t="shared" si="23"/>
        <v>PEXP15</v>
      </c>
      <c r="D220" s="988" t="str">
        <f>'PU Holds'!$W$14</f>
        <v>Violet 
RAL 4008</v>
      </c>
      <c r="E220" s="1165" t="s">
        <v>27833</v>
      </c>
      <c r="F220" s="1165" t="s">
        <v>27824</v>
      </c>
      <c r="G220" s="1170" t="s">
        <v>27825</v>
      </c>
    </row>
    <row r="221" spans="1:7" ht="15" customHeight="1">
      <c r="A221" s="1165" t="str">
        <f t="shared" si="21"/>
        <v>PEXP15MIN</v>
      </c>
      <c r="B221" s="1165">
        <f>IFERROR(INDEX('PU Holds'!$B$14:$AF$554,MATCH(C221,'PU Holds'!$B$14:$B$552,FALSE),MATCH(D221,'PU Holds'!$B$14:$AF$14,FALSE)),0)</f>
        <v>0</v>
      </c>
      <c r="C221" s="1165" t="str">
        <f t="shared" si="23"/>
        <v>PEXP15</v>
      </c>
      <c r="D221" s="988" t="str">
        <f>'PU Holds'!$X$14</f>
        <v>Mint 
RAL 6027</v>
      </c>
      <c r="E221" s="1165" t="s">
        <v>27834</v>
      </c>
      <c r="F221" s="1165" t="s">
        <v>27824</v>
      </c>
      <c r="G221" s="1170" t="s">
        <v>27825</v>
      </c>
    </row>
    <row r="222" spans="1:7" ht="15" customHeight="1">
      <c r="A222" s="1165" t="str">
        <f t="shared" si="21"/>
        <v>PEXP15PUK</v>
      </c>
      <c r="B222" s="1165">
        <f>IFERROR(INDEX('PU Holds'!$B$14:$AF$554,MATCH(C222,'PU Holds'!$B$14:$B$552,FALSE),MATCH(D222,'PU Holds'!$B$14:$AF$14,FALSE)),0)</f>
        <v>0</v>
      </c>
      <c r="C222" s="1165" t="str">
        <f t="shared" si="23"/>
        <v>PEXP15</v>
      </c>
      <c r="D222" s="988" t="str">
        <f>'PU Holds'!$Z$14</f>
        <v>Green 
(Puke 16-09)</v>
      </c>
      <c r="E222" s="1165" t="s">
        <v>27835</v>
      </c>
      <c r="F222" s="1165" t="s">
        <v>27824</v>
      </c>
      <c r="G222" s="1170" t="s">
        <v>27825</v>
      </c>
    </row>
    <row r="223" spans="1:7" ht="15" customHeight="1">
      <c r="A223" s="1165" t="str">
        <f t="shared" si="21"/>
        <v>PEXP15ORA</v>
      </c>
      <c r="B223" s="1165">
        <f>IFERROR(INDEX('PU Holds'!$B$14:$AF$554,MATCH(C223,'PU Holds'!$B$14:$B$552,FALSE),MATCH(D223,'PU Holds'!$B$14:$AF$14,FALSE)),0)</f>
        <v>0</v>
      </c>
      <c r="C223" s="1165" t="str">
        <f t="shared" si="23"/>
        <v>PEXP15</v>
      </c>
      <c r="D223" s="988" t="str">
        <f>'PU Holds'!$AA$14</f>
        <v>US Orange
14-01</v>
      </c>
      <c r="E223" s="1165" t="s">
        <v>27836</v>
      </c>
      <c r="F223" s="1165" t="s">
        <v>27824</v>
      </c>
      <c r="G223" s="1170" t="s">
        <v>27825</v>
      </c>
    </row>
    <row r="224" spans="1:7" ht="15" customHeight="1">
      <c r="A224" s="1165" t="str">
        <f t="shared" si="21"/>
        <v>PEXP15GRE</v>
      </c>
      <c r="B224" s="1165">
        <f>IFERROR(INDEX('PU Holds'!$B$14:$AF$554,MATCH(C224,'PU Holds'!$B$14:$B$552,FALSE),MATCH(D224,'PU Holds'!$B$14:$AF$14,FALSE)),0)</f>
        <v>0</v>
      </c>
      <c r="C224" s="1165" t="str">
        <f t="shared" si="23"/>
        <v>PEXP15</v>
      </c>
      <c r="D224" s="988" t="str">
        <f>'PU Holds'!$AB$14</f>
        <v>US Green 
16 -16</v>
      </c>
      <c r="E224" s="1165" t="s">
        <v>27837</v>
      </c>
      <c r="F224" s="1165" t="s">
        <v>27824</v>
      </c>
      <c r="G224" s="1170" t="s">
        <v>27825</v>
      </c>
    </row>
    <row r="225" spans="1:7" ht="15" customHeight="1">
      <c r="A225" s="1165" t="str">
        <f t="shared" si="21"/>
        <v>PEXP15WHI</v>
      </c>
      <c r="B225" s="1165">
        <f>IFERROR(INDEX('PU Holds'!$B$14:$AF$554,MATCH(C225,'PU Holds'!$B$14:$B$552,FALSE),MATCH(D225,'PU Holds'!$B$14:$AF$14,FALSE)),0)</f>
        <v>0</v>
      </c>
      <c r="C225" s="1165" t="str">
        <f t="shared" si="23"/>
        <v>PEXP15</v>
      </c>
      <c r="D225" s="988" t="str">
        <f>'PU Holds'!$AC$14</f>
        <v>White 
RAL 9010</v>
      </c>
      <c r="E225" s="1165" t="s">
        <v>27838</v>
      </c>
      <c r="F225" s="1165" t="s">
        <v>27824</v>
      </c>
      <c r="G225" s="1170" t="s">
        <v>27825</v>
      </c>
    </row>
    <row r="226" spans="1:7" ht="15" customHeight="1">
      <c r="A226" s="1165" t="str">
        <f t="shared" si="21"/>
        <v>PEXP15PUR</v>
      </c>
      <c r="B226" s="1165">
        <f>IFERROR(INDEX('PU Holds'!$B$14:$AF$554,MATCH(C226,'PU Holds'!$B$14:$B$552,FALSE),MATCH(D226,'PU Holds'!$B$14:$AF$14,FALSE)),0)</f>
        <v>0</v>
      </c>
      <c r="C226" s="1165" t="str">
        <f t="shared" si="23"/>
        <v>PEXP15</v>
      </c>
      <c r="D226" s="988" t="str">
        <f>'PU Holds'!$AD$14</f>
        <v>US Purple</v>
      </c>
      <c r="E226" s="1165" t="s">
        <v>27839</v>
      </c>
      <c r="F226" s="1165" t="s">
        <v>27824</v>
      </c>
      <c r="G226" s="1170" t="s">
        <v>27825</v>
      </c>
    </row>
    <row r="227" spans="1:7" ht="15" customHeight="1">
      <c r="A227" s="1165" t="str">
        <f t="shared" si="21"/>
        <v>PEXP16YEL</v>
      </c>
      <c r="B227" s="1165">
        <f>IFERROR(INDEX('PU Holds'!$B$14:$AF$554,MATCH(C227,'PU Holds'!$B$14:$B$552,FALSE),MATCH(D227,'PU Holds'!$B$14:$AF$14,FALSE)),0)</f>
        <v>0</v>
      </c>
      <c r="C227" s="1165" t="s">
        <v>27854</v>
      </c>
      <c r="D227" s="1168" t="str">
        <f>'PU Holds'!$M$14</f>
        <v>Yellow 
RAL 1026</v>
      </c>
      <c r="E227" s="1165" t="s">
        <v>27823</v>
      </c>
      <c r="F227" s="1165" t="s">
        <v>27824</v>
      </c>
      <c r="G227" s="1170" t="s">
        <v>27825</v>
      </c>
    </row>
    <row r="228" spans="1:7" ht="15" customHeight="1">
      <c r="A228" s="1165" t="str">
        <f t="shared" si="21"/>
        <v>PEXP16RED</v>
      </c>
      <c r="B228" s="1165">
        <f>IFERROR(INDEX('PU Holds'!$B$14:$AF$554,MATCH(C228,'PU Holds'!$B$14:$B$552,FALSE),MATCH(D228,'PU Holds'!$B$14:$AF$14,FALSE)),0)</f>
        <v>0</v>
      </c>
      <c r="C228" s="1165" t="str">
        <f t="shared" ref="C228:C241" si="24">C227</f>
        <v>PEXP16</v>
      </c>
      <c r="D228" s="988" t="str">
        <f>'PU Holds'!$O$14</f>
        <v>Red 
RAL 3020</v>
      </c>
      <c r="E228" s="1165" t="s">
        <v>27826</v>
      </c>
      <c r="F228" s="1165" t="s">
        <v>27824</v>
      </c>
      <c r="G228" s="1170" t="s">
        <v>27825</v>
      </c>
    </row>
    <row r="229" spans="1:7" ht="15" customHeight="1">
      <c r="A229" s="1165" t="str">
        <f t="shared" si="21"/>
        <v>PEXP16BLU</v>
      </c>
      <c r="B229" s="1165">
        <f>IFERROR(INDEX('PU Holds'!$B$14:$AF$554,MATCH(C229,'PU Holds'!$B$14:$B$552,FALSE),MATCH(D229,'PU Holds'!$B$14:$AF$14,FALSE)),0)</f>
        <v>0</v>
      </c>
      <c r="C229" s="1165" t="str">
        <f t="shared" si="24"/>
        <v>PEXP16</v>
      </c>
      <c r="D229" s="988" t="str">
        <f>'PU Holds'!$P$14</f>
        <v>Blue 
RAL 5015</v>
      </c>
      <c r="E229" s="1165" t="s">
        <v>27827</v>
      </c>
      <c r="F229" s="1165" t="s">
        <v>27824</v>
      </c>
      <c r="G229" s="1170" t="s">
        <v>27825</v>
      </c>
    </row>
    <row r="230" spans="1:7" ht="15" customHeight="1">
      <c r="A230" s="1165" t="str">
        <f t="shared" si="21"/>
        <v>PEXP16GRY</v>
      </c>
      <c r="B230" s="1165">
        <f>IFERROR(INDEX('PU Holds'!$B$14:$AF$554,MATCH(C230,'PU Holds'!$B$14:$B$552,FALSE),MATCH(D230,'PU Holds'!$B$14:$AF$14,FALSE)),0)</f>
        <v>0</v>
      </c>
      <c r="C230" s="1165" t="str">
        <f t="shared" si="24"/>
        <v>PEXP16</v>
      </c>
      <c r="D230" s="988" t="str">
        <f>'PU Holds'!$Q$14</f>
        <v>Grey 
RAL 7001</v>
      </c>
      <c r="E230" s="1165" t="s">
        <v>27828</v>
      </c>
      <c r="F230" s="1165" t="s">
        <v>27824</v>
      </c>
      <c r="G230" s="1170" t="s">
        <v>27825</v>
      </c>
    </row>
    <row r="231" spans="1:7" ht="15" customHeight="1">
      <c r="A231" s="1165" t="str">
        <f t="shared" si="21"/>
        <v>PEXP16BLK</v>
      </c>
      <c r="B231" s="1165">
        <f>IFERROR(INDEX('PU Holds'!$B$14:$AF$554,MATCH(C231,'PU Holds'!$B$14:$B$552,FALSE),MATCH(D231,'PU Holds'!$B$14:$AF$14,FALSE)),0)</f>
        <v>0</v>
      </c>
      <c r="C231" s="1165" t="str">
        <f t="shared" si="24"/>
        <v>PEXP16</v>
      </c>
      <c r="D231" s="988" t="str">
        <f>'PU Holds'!$R$14</f>
        <v>Black 
RAL 9005</v>
      </c>
      <c r="E231" s="1165" t="s">
        <v>27829</v>
      </c>
      <c r="F231" s="1165" t="s">
        <v>27824</v>
      </c>
      <c r="G231" s="1170" t="s">
        <v>27825</v>
      </c>
    </row>
    <row r="232" spans="1:7" ht="15" customHeight="1">
      <c r="A232" s="1165" t="str">
        <f t="shared" si="21"/>
        <v>PEXP16FLO</v>
      </c>
      <c r="B232" s="1165">
        <f>IFERROR(INDEX('PU Holds'!$B$14:$AF$554,MATCH(C232,'PU Holds'!$B$14:$B$552,FALSE),MATCH(D232,'PU Holds'!$B$14:$AF$14,FALSE)),0)</f>
        <v>0</v>
      </c>
      <c r="C232" s="1165" t="str">
        <f t="shared" si="24"/>
        <v>PEXP16</v>
      </c>
      <c r="D232" s="988" t="str">
        <f>'PU Holds'!$S$14</f>
        <v>Fluo 
Orange</v>
      </c>
      <c r="E232" s="1165" t="s">
        <v>27830</v>
      </c>
      <c r="F232" s="1165" t="s">
        <v>27824</v>
      </c>
      <c r="G232" s="1170" t="s">
        <v>27825</v>
      </c>
    </row>
    <row r="233" spans="1:7" ht="15" customHeight="1">
      <c r="A233" s="1165" t="str">
        <f t="shared" si="21"/>
        <v>PEXP16FLG</v>
      </c>
      <c r="B233" s="1165">
        <f>IFERROR(INDEX('PU Holds'!$B$14:$AF$554,MATCH(C233,'PU Holds'!$B$14:$B$552,FALSE),MATCH(D233,'PU Holds'!$B$14:$AF$14,FALSE)),0)</f>
        <v>0</v>
      </c>
      <c r="C233" s="1165" t="str">
        <f t="shared" si="24"/>
        <v>PEXP16</v>
      </c>
      <c r="D233" s="988" t="str">
        <f>'PU Holds'!$T$14</f>
        <v>Fluo 
Green</v>
      </c>
      <c r="E233" s="1165" t="s">
        <v>27831</v>
      </c>
      <c r="F233" s="1165" t="s">
        <v>27824</v>
      </c>
      <c r="G233" s="1170" t="s">
        <v>27825</v>
      </c>
    </row>
    <row r="234" spans="1:7" ht="15" customHeight="1">
      <c r="A234" s="1165" t="str">
        <f t="shared" si="21"/>
        <v>PEXP16FLP</v>
      </c>
      <c r="B234" s="1165">
        <f>IFERROR(INDEX('PU Holds'!$B$14:$AF$554,MATCH(C234,'PU Holds'!$B$14:$B$552,FALSE),MATCH(D234,'PU Holds'!$B$14:$AF$14,FALSE)),0)</f>
        <v>0</v>
      </c>
      <c r="C234" s="1165" t="str">
        <f t="shared" si="24"/>
        <v>PEXP16</v>
      </c>
      <c r="D234" s="988" t="str">
        <f>'PU Holds'!$U$14</f>
        <v>Fluo 
Pink</v>
      </c>
      <c r="E234" s="1165" t="s">
        <v>27832</v>
      </c>
      <c r="F234" s="1165" t="s">
        <v>27824</v>
      </c>
      <c r="G234" s="1170" t="s">
        <v>27825</v>
      </c>
    </row>
    <row r="235" spans="1:7" ht="15" customHeight="1">
      <c r="A235" s="1165" t="str">
        <f t="shared" si="21"/>
        <v>PEXP16VIO</v>
      </c>
      <c r="B235" s="1165">
        <f>IFERROR(INDEX('PU Holds'!$B$14:$AF$554,MATCH(C235,'PU Holds'!$B$14:$B$552,FALSE),MATCH(D235,'PU Holds'!$B$14:$AF$14,FALSE)),0)</f>
        <v>0</v>
      </c>
      <c r="C235" s="1165" t="str">
        <f t="shared" si="24"/>
        <v>PEXP16</v>
      </c>
      <c r="D235" s="988" t="str">
        <f>'PU Holds'!$W$14</f>
        <v>Violet 
RAL 4008</v>
      </c>
      <c r="E235" s="1165" t="s">
        <v>27833</v>
      </c>
      <c r="F235" s="1165" t="s">
        <v>27824</v>
      </c>
      <c r="G235" s="1170" t="s">
        <v>27825</v>
      </c>
    </row>
    <row r="236" spans="1:7" ht="15" customHeight="1">
      <c r="A236" s="1165" t="str">
        <f t="shared" si="21"/>
        <v>PEXP16MIN</v>
      </c>
      <c r="B236" s="1165">
        <f>IFERROR(INDEX('PU Holds'!$B$14:$AF$554,MATCH(C236,'PU Holds'!$B$14:$B$552,FALSE),MATCH(D236,'PU Holds'!$B$14:$AF$14,FALSE)),0)</f>
        <v>0</v>
      </c>
      <c r="C236" s="1165" t="str">
        <f t="shared" si="24"/>
        <v>PEXP16</v>
      </c>
      <c r="D236" s="988" t="str">
        <f>'PU Holds'!$X$14</f>
        <v>Mint 
RAL 6027</v>
      </c>
      <c r="E236" s="1165" t="s">
        <v>27834</v>
      </c>
      <c r="F236" s="1165" t="s">
        <v>27824</v>
      </c>
      <c r="G236" s="1170" t="s">
        <v>27825</v>
      </c>
    </row>
    <row r="237" spans="1:7" ht="15" customHeight="1">
      <c r="A237" s="1165" t="str">
        <f t="shared" si="21"/>
        <v>PEXP16PUK</v>
      </c>
      <c r="B237" s="1165">
        <f>IFERROR(INDEX('PU Holds'!$B$14:$AF$554,MATCH(C237,'PU Holds'!$B$14:$B$552,FALSE),MATCH(D237,'PU Holds'!$B$14:$AF$14,FALSE)),0)</f>
        <v>0</v>
      </c>
      <c r="C237" s="1165" t="str">
        <f t="shared" si="24"/>
        <v>PEXP16</v>
      </c>
      <c r="D237" s="988" t="str">
        <f>'PU Holds'!$Z$14</f>
        <v>Green 
(Puke 16-09)</v>
      </c>
      <c r="E237" s="1165" t="s">
        <v>27835</v>
      </c>
      <c r="F237" s="1165" t="s">
        <v>27824</v>
      </c>
      <c r="G237" s="1170" t="s">
        <v>27825</v>
      </c>
    </row>
    <row r="238" spans="1:7" ht="15" customHeight="1">
      <c r="A238" s="1165" t="str">
        <f t="shared" si="21"/>
        <v>PEXP16ORA</v>
      </c>
      <c r="B238" s="1165">
        <f>IFERROR(INDEX('PU Holds'!$B$14:$AF$554,MATCH(C238,'PU Holds'!$B$14:$B$552,FALSE),MATCH(D238,'PU Holds'!$B$14:$AF$14,FALSE)),0)</f>
        <v>0</v>
      </c>
      <c r="C238" s="1165" t="str">
        <f t="shared" si="24"/>
        <v>PEXP16</v>
      </c>
      <c r="D238" s="988" t="str">
        <f>'PU Holds'!$AA$14</f>
        <v>US Orange
14-01</v>
      </c>
      <c r="E238" s="1165" t="s">
        <v>27836</v>
      </c>
      <c r="F238" s="1165" t="s">
        <v>27824</v>
      </c>
      <c r="G238" s="1170" t="s">
        <v>27825</v>
      </c>
    </row>
    <row r="239" spans="1:7" ht="15" customHeight="1">
      <c r="A239" s="1165" t="str">
        <f t="shared" si="21"/>
        <v>PEXP16GRE</v>
      </c>
      <c r="B239" s="1165">
        <f>IFERROR(INDEX('PU Holds'!$B$14:$AF$554,MATCH(C239,'PU Holds'!$B$14:$B$552,FALSE),MATCH(D239,'PU Holds'!$B$14:$AF$14,FALSE)),0)</f>
        <v>0</v>
      </c>
      <c r="C239" s="1165" t="str">
        <f t="shared" si="24"/>
        <v>PEXP16</v>
      </c>
      <c r="D239" s="988" t="str">
        <f>'PU Holds'!$AB$14</f>
        <v>US Green 
16 -16</v>
      </c>
      <c r="E239" s="1165" t="s">
        <v>27837</v>
      </c>
      <c r="F239" s="1165" t="s">
        <v>27824</v>
      </c>
      <c r="G239" s="1170" t="s">
        <v>27825</v>
      </c>
    </row>
    <row r="240" spans="1:7" ht="15" customHeight="1">
      <c r="A240" s="1165" t="str">
        <f t="shared" si="21"/>
        <v>PEXP16WHI</v>
      </c>
      <c r="B240" s="1165">
        <f>IFERROR(INDEX('PU Holds'!$B$14:$AF$554,MATCH(C240,'PU Holds'!$B$14:$B$552,FALSE),MATCH(D240,'PU Holds'!$B$14:$AF$14,FALSE)),0)</f>
        <v>0</v>
      </c>
      <c r="C240" s="1165" t="str">
        <f t="shared" si="24"/>
        <v>PEXP16</v>
      </c>
      <c r="D240" s="988" t="str">
        <f>'PU Holds'!$AC$14</f>
        <v>White 
RAL 9010</v>
      </c>
      <c r="E240" s="1165" t="s">
        <v>27838</v>
      </c>
      <c r="F240" s="1165" t="s">
        <v>27824</v>
      </c>
      <c r="G240" s="1170" t="s">
        <v>27825</v>
      </c>
    </row>
    <row r="241" spans="1:7" ht="15" customHeight="1">
      <c r="A241" s="1165" t="str">
        <f t="shared" si="21"/>
        <v>PEXP16PUR</v>
      </c>
      <c r="B241" s="1165">
        <f>IFERROR(INDEX('PU Holds'!$B$14:$AF$554,MATCH(C241,'PU Holds'!$B$14:$B$552,FALSE),MATCH(D241,'PU Holds'!$B$14:$AF$14,FALSE)),0)</f>
        <v>0</v>
      </c>
      <c r="C241" s="1165" t="str">
        <f t="shared" si="24"/>
        <v>PEXP16</v>
      </c>
      <c r="D241" s="988" t="str">
        <f>'PU Holds'!$AD$14</f>
        <v>US Purple</v>
      </c>
      <c r="E241" s="1165" t="s">
        <v>27839</v>
      </c>
      <c r="F241" s="1165" t="s">
        <v>27824</v>
      </c>
      <c r="G241" s="1170" t="s">
        <v>27825</v>
      </c>
    </row>
    <row r="242" spans="1:7" ht="15" customHeight="1">
      <c r="A242" s="1165" t="str">
        <f t="shared" ref="A242:A286" si="25">CONCATENATE(C242,E242)</f>
        <v>PEXP17YEL</v>
      </c>
      <c r="B242" s="1165">
        <f>IFERROR(INDEX('PU Holds'!$B$14:$AF$554,MATCH(C242,'PU Holds'!$B$14:$B$552,FALSE),MATCH(D242,'PU Holds'!$B$14:$AF$14,FALSE)),0)</f>
        <v>0</v>
      </c>
      <c r="C242" s="1165" t="s">
        <v>27855</v>
      </c>
      <c r="D242" s="1168" t="str">
        <f>'PU Holds'!$M$14</f>
        <v>Yellow 
RAL 1026</v>
      </c>
      <c r="E242" s="1165" t="s">
        <v>27823</v>
      </c>
      <c r="F242" s="1165" t="s">
        <v>27824</v>
      </c>
      <c r="G242" s="1170" t="s">
        <v>27825</v>
      </c>
    </row>
    <row r="243" spans="1:7" ht="15" customHeight="1">
      <c r="A243" s="1165" t="str">
        <f t="shared" si="25"/>
        <v>PEXP17RED</v>
      </c>
      <c r="B243" s="1165">
        <f>IFERROR(INDEX('PU Holds'!$B$14:$AF$554,MATCH(C243,'PU Holds'!$B$14:$B$552,FALSE),MATCH(D243,'PU Holds'!$B$14:$AF$14,FALSE)),0)</f>
        <v>0</v>
      </c>
      <c r="C243" s="1165" t="str">
        <f t="shared" ref="C243:C256" si="26">C242</f>
        <v>PEXP17</v>
      </c>
      <c r="D243" s="988" t="str">
        <f>'PU Holds'!$O$14</f>
        <v>Red 
RAL 3020</v>
      </c>
      <c r="E243" s="1165" t="s">
        <v>27826</v>
      </c>
      <c r="F243" s="1165" t="s">
        <v>27824</v>
      </c>
      <c r="G243" s="1170" t="s">
        <v>27825</v>
      </c>
    </row>
    <row r="244" spans="1:7" ht="15" customHeight="1">
      <c r="A244" s="1165" t="str">
        <f t="shared" si="25"/>
        <v>PEXP17BLU</v>
      </c>
      <c r="B244" s="1165">
        <f>IFERROR(INDEX('PU Holds'!$B$14:$AF$554,MATCH(C244,'PU Holds'!$B$14:$B$552,FALSE),MATCH(D244,'PU Holds'!$B$14:$AF$14,FALSE)),0)</f>
        <v>0</v>
      </c>
      <c r="C244" s="1165" t="str">
        <f t="shared" si="26"/>
        <v>PEXP17</v>
      </c>
      <c r="D244" s="988" t="str">
        <f>'PU Holds'!$P$14</f>
        <v>Blue 
RAL 5015</v>
      </c>
      <c r="E244" s="1165" t="s">
        <v>27827</v>
      </c>
      <c r="F244" s="1165" t="s">
        <v>27824</v>
      </c>
      <c r="G244" s="1170" t="s">
        <v>27825</v>
      </c>
    </row>
    <row r="245" spans="1:7" ht="15" customHeight="1">
      <c r="A245" s="1165" t="str">
        <f t="shared" si="25"/>
        <v>PEXP17GRY</v>
      </c>
      <c r="B245" s="1165">
        <f>IFERROR(INDEX('PU Holds'!$B$14:$AF$554,MATCH(C245,'PU Holds'!$B$14:$B$552,FALSE),MATCH(D245,'PU Holds'!$B$14:$AF$14,FALSE)),0)</f>
        <v>0</v>
      </c>
      <c r="C245" s="1165" t="str">
        <f t="shared" si="26"/>
        <v>PEXP17</v>
      </c>
      <c r="D245" s="988" t="str">
        <f>'PU Holds'!$Q$14</f>
        <v>Grey 
RAL 7001</v>
      </c>
      <c r="E245" s="1165" t="s">
        <v>27828</v>
      </c>
      <c r="F245" s="1165" t="s">
        <v>27824</v>
      </c>
      <c r="G245" s="1170" t="s">
        <v>27825</v>
      </c>
    </row>
    <row r="246" spans="1:7" ht="15" customHeight="1">
      <c r="A246" s="1165" t="str">
        <f t="shared" si="25"/>
        <v>PEXP17BLK</v>
      </c>
      <c r="B246" s="1165">
        <f>IFERROR(INDEX('PU Holds'!$B$14:$AF$554,MATCH(C246,'PU Holds'!$B$14:$B$552,FALSE),MATCH(D246,'PU Holds'!$B$14:$AF$14,FALSE)),0)</f>
        <v>0</v>
      </c>
      <c r="C246" s="1165" t="str">
        <f t="shared" si="26"/>
        <v>PEXP17</v>
      </c>
      <c r="D246" s="988" t="str">
        <f>'PU Holds'!$R$14</f>
        <v>Black 
RAL 9005</v>
      </c>
      <c r="E246" s="1165" t="s">
        <v>27829</v>
      </c>
      <c r="F246" s="1165" t="s">
        <v>27824</v>
      </c>
      <c r="G246" s="1170" t="s">
        <v>27825</v>
      </c>
    </row>
    <row r="247" spans="1:7" ht="15" customHeight="1">
      <c r="A247" s="1165" t="str">
        <f t="shared" si="25"/>
        <v>PEXP17FLO</v>
      </c>
      <c r="B247" s="1165">
        <f>IFERROR(INDEX('PU Holds'!$B$14:$AF$554,MATCH(C247,'PU Holds'!$B$14:$B$552,FALSE),MATCH(D247,'PU Holds'!$B$14:$AF$14,FALSE)),0)</f>
        <v>0</v>
      </c>
      <c r="C247" s="1165" t="str">
        <f t="shared" si="26"/>
        <v>PEXP17</v>
      </c>
      <c r="D247" s="988" t="str">
        <f>'PU Holds'!$S$14</f>
        <v>Fluo 
Orange</v>
      </c>
      <c r="E247" s="1165" t="s">
        <v>27830</v>
      </c>
      <c r="F247" s="1165" t="s">
        <v>27824</v>
      </c>
      <c r="G247" s="1170" t="s">
        <v>27825</v>
      </c>
    </row>
    <row r="248" spans="1:7" ht="15" customHeight="1">
      <c r="A248" s="1165" t="str">
        <f t="shared" si="25"/>
        <v>PEXP17FLG</v>
      </c>
      <c r="B248" s="1165">
        <f>IFERROR(INDEX('PU Holds'!$B$14:$AF$554,MATCH(C248,'PU Holds'!$B$14:$B$552,FALSE),MATCH(D248,'PU Holds'!$B$14:$AF$14,FALSE)),0)</f>
        <v>0</v>
      </c>
      <c r="C248" s="1165" t="str">
        <f t="shared" si="26"/>
        <v>PEXP17</v>
      </c>
      <c r="D248" s="988" t="str">
        <f>'PU Holds'!$T$14</f>
        <v>Fluo 
Green</v>
      </c>
      <c r="E248" s="1165" t="s">
        <v>27831</v>
      </c>
      <c r="F248" s="1165" t="s">
        <v>27824</v>
      </c>
      <c r="G248" s="1170" t="s">
        <v>27825</v>
      </c>
    </row>
    <row r="249" spans="1:7" ht="15" customHeight="1">
      <c r="A249" s="1165" t="str">
        <f t="shared" si="25"/>
        <v>PEXP17FLP</v>
      </c>
      <c r="B249" s="1165">
        <f>IFERROR(INDEX('PU Holds'!$B$14:$AF$554,MATCH(C249,'PU Holds'!$B$14:$B$552,FALSE),MATCH(D249,'PU Holds'!$B$14:$AF$14,FALSE)),0)</f>
        <v>0</v>
      </c>
      <c r="C249" s="1165" t="str">
        <f t="shared" si="26"/>
        <v>PEXP17</v>
      </c>
      <c r="D249" s="988" t="str">
        <f>'PU Holds'!$U$14</f>
        <v>Fluo 
Pink</v>
      </c>
      <c r="E249" s="1165" t="s">
        <v>27832</v>
      </c>
      <c r="F249" s="1165" t="s">
        <v>27824</v>
      </c>
      <c r="G249" s="1170" t="s">
        <v>27825</v>
      </c>
    </row>
    <row r="250" spans="1:7" ht="15" customHeight="1">
      <c r="A250" s="1165" t="str">
        <f t="shared" si="25"/>
        <v>PEXP17VIO</v>
      </c>
      <c r="B250" s="1165">
        <f>IFERROR(INDEX('PU Holds'!$B$14:$AF$554,MATCH(C250,'PU Holds'!$B$14:$B$552,FALSE),MATCH(D250,'PU Holds'!$B$14:$AF$14,FALSE)),0)</f>
        <v>0</v>
      </c>
      <c r="C250" s="1165" t="str">
        <f t="shared" si="26"/>
        <v>PEXP17</v>
      </c>
      <c r="D250" s="988" t="str">
        <f>'PU Holds'!$W$14</f>
        <v>Violet 
RAL 4008</v>
      </c>
      <c r="E250" s="1165" t="s">
        <v>27833</v>
      </c>
      <c r="F250" s="1165" t="s">
        <v>27824</v>
      </c>
      <c r="G250" s="1170" t="s">
        <v>27825</v>
      </c>
    </row>
    <row r="251" spans="1:7" ht="15" customHeight="1">
      <c r="A251" s="1165" t="str">
        <f t="shared" si="25"/>
        <v>PEXP17MIN</v>
      </c>
      <c r="B251" s="1165">
        <f>IFERROR(INDEX('PU Holds'!$B$14:$AF$554,MATCH(C251,'PU Holds'!$B$14:$B$552,FALSE),MATCH(D251,'PU Holds'!$B$14:$AF$14,FALSE)),0)</f>
        <v>0</v>
      </c>
      <c r="C251" s="1165" t="str">
        <f t="shared" si="26"/>
        <v>PEXP17</v>
      </c>
      <c r="D251" s="988" t="str">
        <f>'PU Holds'!$X$14</f>
        <v>Mint 
RAL 6027</v>
      </c>
      <c r="E251" s="1165" t="s">
        <v>27834</v>
      </c>
      <c r="F251" s="1165" t="s">
        <v>27824</v>
      </c>
      <c r="G251" s="1170" t="s">
        <v>27825</v>
      </c>
    </row>
    <row r="252" spans="1:7" ht="15" customHeight="1">
      <c r="A252" s="1165" t="str">
        <f t="shared" si="25"/>
        <v>PEXP17PUK</v>
      </c>
      <c r="B252" s="1165">
        <f>IFERROR(INDEX('PU Holds'!$B$14:$AF$554,MATCH(C252,'PU Holds'!$B$14:$B$552,FALSE),MATCH(D252,'PU Holds'!$B$14:$AF$14,FALSE)),0)</f>
        <v>0</v>
      </c>
      <c r="C252" s="1165" t="str">
        <f t="shared" si="26"/>
        <v>PEXP17</v>
      </c>
      <c r="D252" s="988" t="str">
        <f>'PU Holds'!$Z$14</f>
        <v>Green 
(Puke 16-09)</v>
      </c>
      <c r="E252" s="1165" t="s">
        <v>27835</v>
      </c>
      <c r="F252" s="1165" t="s">
        <v>27824</v>
      </c>
      <c r="G252" s="1170" t="s">
        <v>27825</v>
      </c>
    </row>
    <row r="253" spans="1:7" ht="15" customHeight="1">
      <c r="A253" s="1165" t="str">
        <f t="shared" si="25"/>
        <v>PEXP17ORA</v>
      </c>
      <c r="B253" s="1165">
        <f>IFERROR(INDEX('PU Holds'!$B$14:$AF$554,MATCH(C253,'PU Holds'!$B$14:$B$552,FALSE),MATCH(D253,'PU Holds'!$B$14:$AF$14,FALSE)),0)</f>
        <v>0</v>
      </c>
      <c r="C253" s="1165" t="str">
        <f t="shared" si="26"/>
        <v>PEXP17</v>
      </c>
      <c r="D253" s="988" t="str">
        <f>'PU Holds'!$AA$14</f>
        <v>US Orange
14-01</v>
      </c>
      <c r="E253" s="1165" t="s">
        <v>27836</v>
      </c>
      <c r="F253" s="1165" t="s">
        <v>27824</v>
      </c>
      <c r="G253" s="1170" t="s">
        <v>27825</v>
      </c>
    </row>
    <row r="254" spans="1:7" ht="15" customHeight="1">
      <c r="A254" s="1165" t="str">
        <f t="shared" si="25"/>
        <v>PEXP17GRE</v>
      </c>
      <c r="B254" s="1165">
        <f>IFERROR(INDEX('PU Holds'!$B$14:$AF$554,MATCH(C254,'PU Holds'!$B$14:$B$552,FALSE),MATCH(D254,'PU Holds'!$B$14:$AF$14,FALSE)),0)</f>
        <v>0</v>
      </c>
      <c r="C254" s="1165" t="str">
        <f t="shared" si="26"/>
        <v>PEXP17</v>
      </c>
      <c r="D254" s="988" t="str">
        <f>'PU Holds'!$AB$14</f>
        <v>US Green 
16 -16</v>
      </c>
      <c r="E254" s="1165" t="s">
        <v>27837</v>
      </c>
      <c r="F254" s="1165" t="s">
        <v>27824</v>
      </c>
      <c r="G254" s="1170" t="s">
        <v>27825</v>
      </c>
    </row>
    <row r="255" spans="1:7" ht="15" customHeight="1">
      <c r="A255" s="1165" t="str">
        <f t="shared" si="25"/>
        <v>PEXP17WHI</v>
      </c>
      <c r="B255" s="1165">
        <f>IFERROR(INDEX('PU Holds'!$B$14:$AF$554,MATCH(C255,'PU Holds'!$B$14:$B$552,FALSE),MATCH(D255,'PU Holds'!$B$14:$AF$14,FALSE)),0)</f>
        <v>0</v>
      </c>
      <c r="C255" s="1165" t="str">
        <f t="shared" si="26"/>
        <v>PEXP17</v>
      </c>
      <c r="D255" s="988" t="str">
        <f>'PU Holds'!$AC$14</f>
        <v>White 
RAL 9010</v>
      </c>
      <c r="E255" s="1165" t="s">
        <v>27838</v>
      </c>
      <c r="F255" s="1165" t="s">
        <v>27824</v>
      </c>
      <c r="G255" s="1170" t="s">
        <v>27825</v>
      </c>
    </row>
    <row r="256" spans="1:7" ht="15" customHeight="1">
      <c r="A256" s="1165" t="str">
        <f t="shared" si="25"/>
        <v>PEXP17PUR</v>
      </c>
      <c r="B256" s="1165">
        <f>IFERROR(INDEX('PU Holds'!$B$14:$AF$554,MATCH(C256,'PU Holds'!$B$14:$B$552,FALSE),MATCH(D256,'PU Holds'!$B$14:$AF$14,FALSE)),0)</f>
        <v>0</v>
      </c>
      <c r="C256" s="1165" t="str">
        <f t="shared" si="26"/>
        <v>PEXP17</v>
      </c>
      <c r="D256" s="988" t="str">
        <f>'PU Holds'!$AD$14</f>
        <v>US Purple</v>
      </c>
      <c r="E256" s="1165" t="s">
        <v>27839</v>
      </c>
      <c r="F256" s="1165" t="s">
        <v>27824</v>
      </c>
      <c r="G256" s="1170" t="s">
        <v>27825</v>
      </c>
    </row>
    <row r="257" spans="1:7" ht="15" customHeight="1">
      <c r="A257" s="1165" t="str">
        <f t="shared" si="25"/>
        <v>PEXP18YEL</v>
      </c>
      <c r="B257" s="1165">
        <f>IFERROR(INDEX('PU Holds'!$B$14:$AF$554,MATCH(C257,'PU Holds'!$B$14:$B$552,FALSE),MATCH(D257,'PU Holds'!$B$14:$AF$14,FALSE)),0)</f>
        <v>0</v>
      </c>
      <c r="C257" s="1165" t="s">
        <v>27856</v>
      </c>
      <c r="D257" s="1168" t="str">
        <f>'PU Holds'!$M$14</f>
        <v>Yellow 
RAL 1026</v>
      </c>
      <c r="E257" s="1165" t="s">
        <v>27823</v>
      </c>
      <c r="F257" s="1165" t="s">
        <v>27824</v>
      </c>
      <c r="G257" s="1170" t="s">
        <v>27825</v>
      </c>
    </row>
    <row r="258" spans="1:7" ht="15" customHeight="1">
      <c r="A258" s="1165" t="str">
        <f t="shared" si="25"/>
        <v>PEXP18RED</v>
      </c>
      <c r="B258" s="1165">
        <f>IFERROR(INDEX('PU Holds'!$B$14:$AF$554,MATCH(C258,'PU Holds'!$B$14:$B$552,FALSE),MATCH(D258,'PU Holds'!$B$14:$AF$14,FALSE)),0)</f>
        <v>0</v>
      </c>
      <c r="C258" s="1165" t="str">
        <f t="shared" ref="C258:C271" si="27">C257</f>
        <v>PEXP18</v>
      </c>
      <c r="D258" s="988" t="str">
        <f>'PU Holds'!$O$14</f>
        <v>Red 
RAL 3020</v>
      </c>
      <c r="E258" s="1165" t="s">
        <v>27826</v>
      </c>
      <c r="F258" s="1165" t="s">
        <v>27824</v>
      </c>
      <c r="G258" s="1170" t="s">
        <v>27825</v>
      </c>
    </row>
    <row r="259" spans="1:7" ht="15" customHeight="1">
      <c r="A259" s="1165" t="str">
        <f t="shared" si="25"/>
        <v>PEXP18BLU</v>
      </c>
      <c r="B259" s="1165">
        <f>IFERROR(INDEX('PU Holds'!$B$14:$AF$554,MATCH(C259,'PU Holds'!$B$14:$B$552,FALSE),MATCH(D259,'PU Holds'!$B$14:$AF$14,FALSE)),0)</f>
        <v>0</v>
      </c>
      <c r="C259" s="1165" t="str">
        <f t="shared" si="27"/>
        <v>PEXP18</v>
      </c>
      <c r="D259" s="988" t="str">
        <f>'PU Holds'!$P$14</f>
        <v>Blue 
RAL 5015</v>
      </c>
      <c r="E259" s="1165" t="s">
        <v>27827</v>
      </c>
      <c r="F259" s="1165" t="s">
        <v>27824</v>
      </c>
      <c r="G259" s="1170" t="s">
        <v>27825</v>
      </c>
    </row>
    <row r="260" spans="1:7" ht="15" customHeight="1">
      <c r="A260" s="1165" t="str">
        <f t="shared" si="25"/>
        <v>PEXP18GRY</v>
      </c>
      <c r="B260" s="1165">
        <f>IFERROR(INDEX('PU Holds'!$B$14:$AF$554,MATCH(C260,'PU Holds'!$B$14:$B$552,FALSE),MATCH(D260,'PU Holds'!$B$14:$AF$14,FALSE)),0)</f>
        <v>0</v>
      </c>
      <c r="C260" s="1165" t="str">
        <f t="shared" si="27"/>
        <v>PEXP18</v>
      </c>
      <c r="D260" s="988" t="str">
        <f>'PU Holds'!$Q$14</f>
        <v>Grey 
RAL 7001</v>
      </c>
      <c r="E260" s="1165" t="s">
        <v>27828</v>
      </c>
      <c r="F260" s="1165" t="s">
        <v>27824</v>
      </c>
      <c r="G260" s="1170" t="s">
        <v>27825</v>
      </c>
    </row>
    <row r="261" spans="1:7" ht="15" customHeight="1">
      <c r="A261" s="1165" t="str">
        <f t="shared" si="25"/>
        <v>PEXP18BLK</v>
      </c>
      <c r="B261" s="1165">
        <f>IFERROR(INDEX('PU Holds'!$B$14:$AF$554,MATCH(C261,'PU Holds'!$B$14:$B$552,FALSE),MATCH(D261,'PU Holds'!$B$14:$AF$14,FALSE)),0)</f>
        <v>0</v>
      </c>
      <c r="C261" s="1165" t="str">
        <f t="shared" si="27"/>
        <v>PEXP18</v>
      </c>
      <c r="D261" s="988" t="str">
        <f>'PU Holds'!$R$14</f>
        <v>Black 
RAL 9005</v>
      </c>
      <c r="E261" s="1165" t="s">
        <v>27829</v>
      </c>
      <c r="F261" s="1165" t="s">
        <v>27824</v>
      </c>
      <c r="G261" s="1170" t="s">
        <v>27825</v>
      </c>
    </row>
    <row r="262" spans="1:7" ht="15" customHeight="1">
      <c r="A262" s="1165" t="str">
        <f t="shared" si="25"/>
        <v>PEXP18FLO</v>
      </c>
      <c r="B262" s="1165">
        <f>IFERROR(INDEX('PU Holds'!$B$14:$AF$554,MATCH(C262,'PU Holds'!$B$14:$B$552,FALSE),MATCH(D262,'PU Holds'!$B$14:$AF$14,FALSE)),0)</f>
        <v>0</v>
      </c>
      <c r="C262" s="1165" t="str">
        <f t="shared" si="27"/>
        <v>PEXP18</v>
      </c>
      <c r="D262" s="988" t="str">
        <f>'PU Holds'!$S$14</f>
        <v>Fluo 
Orange</v>
      </c>
      <c r="E262" s="1165" t="s">
        <v>27830</v>
      </c>
      <c r="F262" s="1165" t="s">
        <v>27824</v>
      </c>
      <c r="G262" s="1170" t="s">
        <v>27825</v>
      </c>
    </row>
    <row r="263" spans="1:7" ht="15" customHeight="1">
      <c r="A263" s="1165" t="str">
        <f t="shared" si="25"/>
        <v>PEXP18FLG</v>
      </c>
      <c r="B263" s="1165">
        <f>IFERROR(INDEX('PU Holds'!$B$14:$AF$554,MATCH(C263,'PU Holds'!$B$14:$B$552,FALSE),MATCH(D263,'PU Holds'!$B$14:$AF$14,FALSE)),0)</f>
        <v>0</v>
      </c>
      <c r="C263" s="1165" t="str">
        <f t="shared" si="27"/>
        <v>PEXP18</v>
      </c>
      <c r="D263" s="988" t="str">
        <f>'PU Holds'!$T$14</f>
        <v>Fluo 
Green</v>
      </c>
      <c r="E263" s="1165" t="s">
        <v>27831</v>
      </c>
      <c r="F263" s="1165" t="s">
        <v>27824</v>
      </c>
      <c r="G263" s="1170" t="s">
        <v>27825</v>
      </c>
    </row>
    <row r="264" spans="1:7" ht="15" customHeight="1">
      <c r="A264" s="1165" t="str">
        <f t="shared" si="25"/>
        <v>PEXP18FLP</v>
      </c>
      <c r="B264" s="1165">
        <f>IFERROR(INDEX('PU Holds'!$B$14:$AF$554,MATCH(C264,'PU Holds'!$B$14:$B$552,FALSE),MATCH(D264,'PU Holds'!$B$14:$AF$14,FALSE)),0)</f>
        <v>0</v>
      </c>
      <c r="C264" s="1165" t="str">
        <f t="shared" si="27"/>
        <v>PEXP18</v>
      </c>
      <c r="D264" s="988" t="str">
        <f>'PU Holds'!$U$14</f>
        <v>Fluo 
Pink</v>
      </c>
      <c r="E264" s="1165" t="s">
        <v>27832</v>
      </c>
      <c r="F264" s="1165" t="s">
        <v>27824</v>
      </c>
      <c r="G264" s="1170" t="s">
        <v>27825</v>
      </c>
    </row>
    <row r="265" spans="1:7" ht="15" customHeight="1">
      <c r="A265" s="1165" t="str">
        <f t="shared" si="25"/>
        <v>PEXP18VIO</v>
      </c>
      <c r="B265" s="1165">
        <f>IFERROR(INDEX('PU Holds'!$B$14:$AF$554,MATCH(C265,'PU Holds'!$B$14:$B$552,FALSE),MATCH(D265,'PU Holds'!$B$14:$AF$14,FALSE)),0)</f>
        <v>0</v>
      </c>
      <c r="C265" s="1165" t="str">
        <f t="shared" si="27"/>
        <v>PEXP18</v>
      </c>
      <c r="D265" s="988" t="str">
        <f>'PU Holds'!$W$14</f>
        <v>Violet 
RAL 4008</v>
      </c>
      <c r="E265" s="1165" t="s">
        <v>27833</v>
      </c>
      <c r="F265" s="1165" t="s">
        <v>27824</v>
      </c>
      <c r="G265" s="1170" t="s">
        <v>27825</v>
      </c>
    </row>
    <row r="266" spans="1:7" ht="15" customHeight="1">
      <c r="A266" s="1165" t="str">
        <f t="shared" si="25"/>
        <v>PEXP18MIN</v>
      </c>
      <c r="B266" s="1165">
        <f>IFERROR(INDEX('PU Holds'!$B$14:$AF$554,MATCH(C266,'PU Holds'!$B$14:$B$552,FALSE),MATCH(D266,'PU Holds'!$B$14:$AF$14,FALSE)),0)</f>
        <v>0</v>
      </c>
      <c r="C266" s="1165" t="str">
        <f t="shared" si="27"/>
        <v>PEXP18</v>
      </c>
      <c r="D266" s="988" t="str">
        <f>'PU Holds'!$X$14</f>
        <v>Mint 
RAL 6027</v>
      </c>
      <c r="E266" s="1165" t="s">
        <v>27834</v>
      </c>
      <c r="F266" s="1165" t="s">
        <v>27824</v>
      </c>
      <c r="G266" s="1170" t="s">
        <v>27825</v>
      </c>
    </row>
    <row r="267" spans="1:7" ht="15" customHeight="1">
      <c r="A267" s="1165" t="str">
        <f t="shared" si="25"/>
        <v>PEXP18PUK</v>
      </c>
      <c r="B267" s="1165">
        <f>IFERROR(INDEX('PU Holds'!$B$14:$AF$554,MATCH(C267,'PU Holds'!$B$14:$B$552,FALSE),MATCH(D267,'PU Holds'!$B$14:$AF$14,FALSE)),0)</f>
        <v>0</v>
      </c>
      <c r="C267" s="1165" t="str">
        <f t="shared" si="27"/>
        <v>PEXP18</v>
      </c>
      <c r="D267" s="988" t="str">
        <f>'PU Holds'!$Z$14</f>
        <v>Green 
(Puke 16-09)</v>
      </c>
      <c r="E267" s="1165" t="s">
        <v>27835</v>
      </c>
      <c r="F267" s="1165" t="s">
        <v>27824</v>
      </c>
      <c r="G267" s="1170" t="s">
        <v>27825</v>
      </c>
    </row>
    <row r="268" spans="1:7" ht="15" customHeight="1">
      <c r="A268" s="1165" t="str">
        <f t="shared" si="25"/>
        <v>PEXP18ORA</v>
      </c>
      <c r="B268" s="1165">
        <f>IFERROR(INDEX('PU Holds'!$B$14:$AF$554,MATCH(C268,'PU Holds'!$B$14:$B$552,FALSE),MATCH(D268,'PU Holds'!$B$14:$AF$14,FALSE)),0)</f>
        <v>0</v>
      </c>
      <c r="C268" s="1165" t="str">
        <f t="shared" si="27"/>
        <v>PEXP18</v>
      </c>
      <c r="D268" s="988" t="str">
        <f>'PU Holds'!$AA$14</f>
        <v>US Orange
14-01</v>
      </c>
      <c r="E268" s="1165" t="s">
        <v>27836</v>
      </c>
      <c r="F268" s="1165" t="s">
        <v>27824</v>
      </c>
      <c r="G268" s="1170" t="s">
        <v>27825</v>
      </c>
    </row>
    <row r="269" spans="1:7" ht="15" customHeight="1">
      <c r="A269" s="1165" t="str">
        <f t="shared" si="25"/>
        <v>PEXP18GRE</v>
      </c>
      <c r="B269" s="1165">
        <f>IFERROR(INDEX('PU Holds'!$B$14:$AF$554,MATCH(C269,'PU Holds'!$B$14:$B$552,FALSE),MATCH(D269,'PU Holds'!$B$14:$AF$14,FALSE)),0)</f>
        <v>0</v>
      </c>
      <c r="C269" s="1165" t="str">
        <f t="shared" si="27"/>
        <v>PEXP18</v>
      </c>
      <c r="D269" s="988" t="str">
        <f>'PU Holds'!$AB$14</f>
        <v>US Green 
16 -16</v>
      </c>
      <c r="E269" s="1165" t="s">
        <v>27837</v>
      </c>
      <c r="F269" s="1165" t="s">
        <v>27824</v>
      </c>
      <c r="G269" s="1170" t="s">
        <v>27825</v>
      </c>
    </row>
    <row r="270" spans="1:7" ht="15" customHeight="1">
      <c r="A270" s="1165" t="str">
        <f t="shared" si="25"/>
        <v>PEXP18WHI</v>
      </c>
      <c r="B270" s="1165">
        <f>IFERROR(INDEX('PU Holds'!$B$14:$AF$554,MATCH(C270,'PU Holds'!$B$14:$B$552,FALSE),MATCH(D270,'PU Holds'!$B$14:$AF$14,FALSE)),0)</f>
        <v>0</v>
      </c>
      <c r="C270" s="1165" t="str">
        <f t="shared" si="27"/>
        <v>PEXP18</v>
      </c>
      <c r="D270" s="988" t="str">
        <f>'PU Holds'!$AC$14</f>
        <v>White 
RAL 9010</v>
      </c>
      <c r="E270" s="1165" t="s">
        <v>27838</v>
      </c>
      <c r="F270" s="1165" t="s">
        <v>27824</v>
      </c>
      <c r="G270" s="1170" t="s">
        <v>27825</v>
      </c>
    </row>
    <row r="271" spans="1:7" ht="15" customHeight="1">
      <c r="A271" s="1165" t="str">
        <f t="shared" si="25"/>
        <v>PEXP18PUR</v>
      </c>
      <c r="B271" s="1165">
        <f>IFERROR(INDEX('PU Holds'!$B$14:$AF$554,MATCH(C271,'PU Holds'!$B$14:$B$552,FALSE),MATCH(D271,'PU Holds'!$B$14:$AF$14,FALSE)),0)</f>
        <v>0</v>
      </c>
      <c r="C271" s="1165" t="str">
        <f t="shared" si="27"/>
        <v>PEXP18</v>
      </c>
      <c r="D271" s="988" t="str">
        <f>'PU Holds'!$AD$14</f>
        <v>US Purple</v>
      </c>
      <c r="E271" s="1165" t="s">
        <v>27839</v>
      </c>
      <c r="F271" s="1165" t="s">
        <v>27824</v>
      </c>
      <c r="G271" s="1170" t="s">
        <v>27825</v>
      </c>
    </row>
    <row r="272" spans="1:7" ht="15" customHeight="1">
      <c r="A272" s="1165" t="str">
        <f t="shared" si="25"/>
        <v>PEXP19YEL</v>
      </c>
      <c r="B272" s="1165">
        <f>IFERROR(INDEX('PU Holds'!$B$14:$AF$554,MATCH(C272,'PU Holds'!$B$14:$B$552,FALSE),MATCH(D272,'PU Holds'!$B$14:$AF$14,FALSE)),0)</f>
        <v>0</v>
      </c>
      <c r="C272" s="1165" t="s">
        <v>27857</v>
      </c>
      <c r="D272" s="1168" t="str">
        <f>'PU Holds'!$M$14</f>
        <v>Yellow 
RAL 1026</v>
      </c>
      <c r="E272" s="1165" t="s">
        <v>27823</v>
      </c>
      <c r="F272" s="1165" t="s">
        <v>27824</v>
      </c>
      <c r="G272" s="1170" t="s">
        <v>27825</v>
      </c>
    </row>
    <row r="273" spans="1:7" ht="15" customHeight="1">
      <c r="A273" s="1165" t="str">
        <f t="shared" si="25"/>
        <v>PEXP19RED</v>
      </c>
      <c r="B273" s="1165">
        <f>IFERROR(INDEX('PU Holds'!$B$14:$AF$554,MATCH(C273,'PU Holds'!$B$14:$B$552,FALSE),MATCH(D273,'PU Holds'!$B$14:$AF$14,FALSE)),0)</f>
        <v>0</v>
      </c>
      <c r="C273" s="1165" t="str">
        <f t="shared" ref="C273:C286" si="28">C272</f>
        <v>PEXP19</v>
      </c>
      <c r="D273" s="988" t="str">
        <f>'PU Holds'!$O$14</f>
        <v>Red 
RAL 3020</v>
      </c>
      <c r="E273" s="1165" t="s">
        <v>27826</v>
      </c>
      <c r="F273" s="1165" t="s">
        <v>27824</v>
      </c>
      <c r="G273" s="1170" t="s">
        <v>27825</v>
      </c>
    </row>
    <row r="274" spans="1:7" ht="15" customHeight="1">
      <c r="A274" s="1165" t="str">
        <f t="shared" si="25"/>
        <v>PEXP19BLU</v>
      </c>
      <c r="B274" s="1165">
        <f>IFERROR(INDEX('PU Holds'!$B$14:$AF$554,MATCH(C274,'PU Holds'!$B$14:$B$552,FALSE),MATCH(D274,'PU Holds'!$B$14:$AF$14,FALSE)),0)</f>
        <v>0</v>
      </c>
      <c r="C274" s="1165" t="str">
        <f t="shared" si="28"/>
        <v>PEXP19</v>
      </c>
      <c r="D274" s="988" t="str">
        <f>'PU Holds'!$P$14</f>
        <v>Blue 
RAL 5015</v>
      </c>
      <c r="E274" s="1165" t="s">
        <v>27827</v>
      </c>
      <c r="F274" s="1165" t="s">
        <v>27824</v>
      </c>
      <c r="G274" s="1170" t="s">
        <v>27825</v>
      </c>
    </row>
    <row r="275" spans="1:7" ht="15" customHeight="1">
      <c r="A275" s="1165" t="str">
        <f t="shared" si="25"/>
        <v>PEXP19GRY</v>
      </c>
      <c r="B275" s="1165">
        <f>IFERROR(INDEX('PU Holds'!$B$14:$AF$554,MATCH(C275,'PU Holds'!$B$14:$B$552,FALSE),MATCH(D275,'PU Holds'!$B$14:$AF$14,FALSE)),0)</f>
        <v>0</v>
      </c>
      <c r="C275" s="1165" t="str">
        <f t="shared" si="28"/>
        <v>PEXP19</v>
      </c>
      <c r="D275" s="988" t="str">
        <f>'PU Holds'!$Q$14</f>
        <v>Grey 
RAL 7001</v>
      </c>
      <c r="E275" s="1165" t="s">
        <v>27828</v>
      </c>
      <c r="F275" s="1165" t="s">
        <v>27824</v>
      </c>
      <c r="G275" s="1170" t="s">
        <v>27825</v>
      </c>
    </row>
    <row r="276" spans="1:7" ht="15" customHeight="1">
      <c r="A276" s="1165" t="str">
        <f t="shared" si="25"/>
        <v>PEXP19BLK</v>
      </c>
      <c r="B276" s="1165">
        <f>IFERROR(INDEX('PU Holds'!$B$14:$AF$554,MATCH(C276,'PU Holds'!$B$14:$B$552,FALSE),MATCH(D276,'PU Holds'!$B$14:$AF$14,FALSE)),0)</f>
        <v>0</v>
      </c>
      <c r="C276" s="1165" t="str">
        <f t="shared" si="28"/>
        <v>PEXP19</v>
      </c>
      <c r="D276" s="988" t="str">
        <f>'PU Holds'!$R$14</f>
        <v>Black 
RAL 9005</v>
      </c>
      <c r="E276" s="1165" t="s">
        <v>27829</v>
      </c>
      <c r="F276" s="1165" t="s">
        <v>27824</v>
      </c>
      <c r="G276" s="1170" t="s">
        <v>27825</v>
      </c>
    </row>
    <row r="277" spans="1:7" ht="15" customHeight="1">
      <c r="A277" s="1165" t="str">
        <f t="shared" si="25"/>
        <v>PEXP19FLO</v>
      </c>
      <c r="B277" s="1165">
        <f>IFERROR(INDEX('PU Holds'!$B$14:$AF$554,MATCH(C277,'PU Holds'!$B$14:$B$552,FALSE),MATCH(D277,'PU Holds'!$B$14:$AF$14,FALSE)),0)</f>
        <v>0</v>
      </c>
      <c r="C277" s="1165" t="str">
        <f t="shared" si="28"/>
        <v>PEXP19</v>
      </c>
      <c r="D277" s="988" t="str">
        <f>'PU Holds'!$S$14</f>
        <v>Fluo 
Orange</v>
      </c>
      <c r="E277" s="1165" t="s">
        <v>27830</v>
      </c>
      <c r="F277" s="1165" t="s">
        <v>27824</v>
      </c>
      <c r="G277" s="1170" t="s">
        <v>27825</v>
      </c>
    </row>
    <row r="278" spans="1:7" ht="15" customHeight="1">
      <c r="A278" s="1165" t="str">
        <f t="shared" si="25"/>
        <v>PEXP19FLG</v>
      </c>
      <c r="B278" s="1165">
        <f>IFERROR(INDEX('PU Holds'!$B$14:$AF$554,MATCH(C278,'PU Holds'!$B$14:$B$552,FALSE),MATCH(D278,'PU Holds'!$B$14:$AF$14,FALSE)),0)</f>
        <v>0</v>
      </c>
      <c r="C278" s="1165" t="str">
        <f t="shared" si="28"/>
        <v>PEXP19</v>
      </c>
      <c r="D278" s="988" t="str">
        <f>'PU Holds'!$T$14</f>
        <v>Fluo 
Green</v>
      </c>
      <c r="E278" s="1165" t="s">
        <v>27831</v>
      </c>
      <c r="F278" s="1165" t="s">
        <v>27824</v>
      </c>
      <c r="G278" s="1170" t="s">
        <v>27825</v>
      </c>
    </row>
    <row r="279" spans="1:7" ht="15" customHeight="1">
      <c r="A279" s="1165" t="str">
        <f t="shared" si="25"/>
        <v>PEXP19FLP</v>
      </c>
      <c r="B279" s="1165">
        <f>IFERROR(INDEX('PU Holds'!$B$14:$AF$554,MATCH(C279,'PU Holds'!$B$14:$B$552,FALSE),MATCH(D279,'PU Holds'!$B$14:$AF$14,FALSE)),0)</f>
        <v>0</v>
      </c>
      <c r="C279" s="1165" t="str">
        <f t="shared" si="28"/>
        <v>PEXP19</v>
      </c>
      <c r="D279" s="988" t="str">
        <f>'PU Holds'!$U$14</f>
        <v>Fluo 
Pink</v>
      </c>
      <c r="E279" s="1165" t="s">
        <v>27832</v>
      </c>
      <c r="F279" s="1165" t="s">
        <v>27824</v>
      </c>
      <c r="G279" s="1170" t="s">
        <v>27825</v>
      </c>
    </row>
    <row r="280" spans="1:7" ht="15" customHeight="1">
      <c r="A280" s="1165" t="str">
        <f t="shared" si="25"/>
        <v>PEXP19VIO</v>
      </c>
      <c r="B280" s="1165">
        <f>IFERROR(INDEX('PU Holds'!$B$14:$AF$554,MATCH(C280,'PU Holds'!$B$14:$B$552,FALSE),MATCH(D280,'PU Holds'!$B$14:$AF$14,FALSE)),0)</f>
        <v>0</v>
      </c>
      <c r="C280" s="1165" t="str">
        <f t="shared" si="28"/>
        <v>PEXP19</v>
      </c>
      <c r="D280" s="988" t="str">
        <f>'PU Holds'!$W$14</f>
        <v>Violet 
RAL 4008</v>
      </c>
      <c r="E280" s="1165" t="s">
        <v>27833</v>
      </c>
      <c r="F280" s="1165" t="s">
        <v>27824</v>
      </c>
      <c r="G280" s="1170" t="s">
        <v>27825</v>
      </c>
    </row>
    <row r="281" spans="1:7" ht="15" customHeight="1">
      <c r="A281" s="1165" t="str">
        <f t="shared" si="25"/>
        <v>PEXP19MIN</v>
      </c>
      <c r="B281" s="1165">
        <f>IFERROR(INDEX('PU Holds'!$B$14:$AF$554,MATCH(C281,'PU Holds'!$B$14:$B$552,FALSE),MATCH(D281,'PU Holds'!$B$14:$AF$14,FALSE)),0)</f>
        <v>0</v>
      </c>
      <c r="C281" s="1165" t="str">
        <f t="shared" si="28"/>
        <v>PEXP19</v>
      </c>
      <c r="D281" s="988" t="str">
        <f>'PU Holds'!$X$14</f>
        <v>Mint 
RAL 6027</v>
      </c>
      <c r="E281" s="1165" t="s">
        <v>27834</v>
      </c>
      <c r="F281" s="1165" t="s">
        <v>27824</v>
      </c>
      <c r="G281" s="1170" t="s">
        <v>27825</v>
      </c>
    </row>
    <row r="282" spans="1:7" ht="15" customHeight="1">
      <c r="A282" s="1165" t="str">
        <f t="shared" si="25"/>
        <v>PEXP19PUK</v>
      </c>
      <c r="B282" s="1165">
        <f>IFERROR(INDEX('PU Holds'!$B$14:$AF$554,MATCH(C282,'PU Holds'!$B$14:$B$552,FALSE),MATCH(D282,'PU Holds'!$B$14:$AF$14,FALSE)),0)</f>
        <v>0</v>
      </c>
      <c r="C282" s="1165" t="str">
        <f t="shared" si="28"/>
        <v>PEXP19</v>
      </c>
      <c r="D282" s="988" t="str">
        <f>'PU Holds'!$Z$14</f>
        <v>Green 
(Puke 16-09)</v>
      </c>
      <c r="E282" s="1165" t="s">
        <v>27835</v>
      </c>
      <c r="F282" s="1165" t="s">
        <v>27824</v>
      </c>
      <c r="G282" s="1170" t="s">
        <v>27825</v>
      </c>
    </row>
    <row r="283" spans="1:7" ht="15" customHeight="1">
      <c r="A283" s="1165" t="str">
        <f t="shared" si="25"/>
        <v>PEXP19ORA</v>
      </c>
      <c r="B283" s="1165">
        <f>IFERROR(INDEX('PU Holds'!$B$14:$AF$554,MATCH(C283,'PU Holds'!$B$14:$B$552,FALSE),MATCH(D283,'PU Holds'!$B$14:$AF$14,FALSE)),0)</f>
        <v>0</v>
      </c>
      <c r="C283" s="1165" t="str">
        <f t="shared" si="28"/>
        <v>PEXP19</v>
      </c>
      <c r="D283" s="988" t="str">
        <f>'PU Holds'!$AA$14</f>
        <v>US Orange
14-01</v>
      </c>
      <c r="E283" s="1165" t="s">
        <v>27836</v>
      </c>
      <c r="F283" s="1165" t="s">
        <v>27824</v>
      </c>
      <c r="G283" s="1170" t="s">
        <v>27825</v>
      </c>
    </row>
    <row r="284" spans="1:7" ht="15" customHeight="1">
      <c r="A284" s="1165" t="str">
        <f t="shared" si="25"/>
        <v>PEXP19GRE</v>
      </c>
      <c r="B284" s="1165">
        <f>IFERROR(INDEX('PU Holds'!$B$14:$AF$554,MATCH(C284,'PU Holds'!$B$14:$B$552,FALSE),MATCH(D284,'PU Holds'!$B$14:$AF$14,FALSE)),0)</f>
        <v>0</v>
      </c>
      <c r="C284" s="1165" t="str">
        <f t="shared" si="28"/>
        <v>PEXP19</v>
      </c>
      <c r="D284" s="988" t="str">
        <f>'PU Holds'!$AB$14</f>
        <v>US Green 
16 -16</v>
      </c>
      <c r="E284" s="1165" t="s">
        <v>27837</v>
      </c>
      <c r="F284" s="1165" t="s">
        <v>27824</v>
      </c>
      <c r="G284" s="1170" t="s">
        <v>27825</v>
      </c>
    </row>
    <row r="285" spans="1:7" ht="15" customHeight="1">
      <c r="A285" s="1165" t="str">
        <f t="shared" si="25"/>
        <v>PEXP19WHI</v>
      </c>
      <c r="B285" s="1165">
        <f>IFERROR(INDEX('PU Holds'!$B$14:$AF$554,MATCH(C285,'PU Holds'!$B$14:$B$552,FALSE),MATCH(D285,'PU Holds'!$B$14:$AF$14,FALSE)),0)</f>
        <v>0</v>
      </c>
      <c r="C285" s="1165" t="str">
        <f t="shared" si="28"/>
        <v>PEXP19</v>
      </c>
      <c r="D285" s="988" t="str">
        <f>'PU Holds'!$AC$14</f>
        <v>White 
RAL 9010</v>
      </c>
      <c r="E285" s="1165" t="s">
        <v>27838</v>
      </c>
      <c r="F285" s="1165" t="s">
        <v>27824</v>
      </c>
      <c r="G285" s="1170" t="s">
        <v>27825</v>
      </c>
    </row>
    <row r="286" spans="1:7" ht="15" customHeight="1">
      <c r="A286" s="1165" t="str">
        <f t="shared" si="25"/>
        <v>PEXP19PUR</v>
      </c>
      <c r="B286" s="1165">
        <f>IFERROR(INDEX('PU Holds'!$B$14:$AF$554,MATCH(C286,'PU Holds'!$B$14:$B$552,FALSE),MATCH(D286,'PU Holds'!$B$14:$AF$14,FALSE)),0)</f>
        <v>0</v>
      </c>
      <c r="C286" s="1165" t="str">
        <f t="shared" si="28"/>
        <v>PEXP19</v>
      </c>
      <c r="D286" s="988" t="str">
        <f>'PU Holds'!$AD$14</f>
        <v>US Purple</v>
      </c>
      <c r="E286" s="1165" t="s">
        <v>27839</v>
      </c>
      <c r="F286" s="1165" t="s">
        <v>27824</v>
      </c>
      <c r="G286" s="1170" t="s">
        <v>27825</v>
      </c>
    </row>
    <row r="287" spans="1:7" ht="15" customHeight="1">
      <c r="A287" s="1165" t="str">
        <f t="shared" ref="A287:A334" si="29">CONCATENATE(C287,E287)</f>
        <v>PEXP20YEL</v>
      </c>
      <c r="B287" s="1165">
        <f>IFERROR(INDEX('PU Holds'!$B$14:$AF$554,MATCH(C287,'PU Holds'!$B$14:$B$552,FALSE),MATCH(D287,'PU Holds'!$B$14:$AF$14,FALSE)),0)</f>
        <v>0</v>
      </c>
      <c r="C287" s="1165" t="s">
        <v>27858</v>
      </c>
      <c r="D287" s="1168" t="str">
        <f>'PU Holds'!$M$14</f>
        <v>Yellow 
RAL 1026</v>
      </c>
      <c r="E287" s="1165" t="s">
        <v>27823</v>
      </c>
      <c r="F287" s="1165" t="s">
        <v>27824</v>
      </c>
      <c r="G287" s="1170" t="s">
        <v>27825</v>
      </c>
    </row>
    <row r="288" spans="1:7" ht="15" customHeight="1">
      <c r="A288" s="1165" t="str">
        <f t="shared" si="29"/>
        <v>PEXP20RED</v>
      </c>
      <c r="B288" s="1165">
        <f>IFERROR(INDEX('PU Holds'!$B$14:$AF$554,MATCH(C288,'PU Holds'!$B$14:$B$552,FALSE),MATCH(D288,'PU Holds'!$B$14:$AF$14,FALSE)),0)</f>
        <v>0</v>
      </c>
      <c r="C288" s="1165" t="str">
        <f t="shared" ref="C288:C301" si="30">C287</f>
        <v>PEXP20</v>
      </c>
      <c r="D288" s="988" t="str">
        <f>'PU Holds'!$O$14</f>
        <v>Red 
RAL 3020</v>
      </c>
      <c r="E288" s="1165" t="s">
        <v>27826</v>
      </c>
      <c r="F288" s="1165" t="s">
        <v>27824</v>
      </c>
      <c r="G288" s="1170" t="s">
        <v>27825</v>
      </c>
    </row>
    <row r="289" spans="1:7" ht="15" customHeight="1">
      <c r="A289" s="1165" t="str">
        <f t="shared" si="29"/>
        <v>PEXP20BLU</v>
      </c>
      <c r="B289" s="1165">
        <f>IFERROR(INDEX('PU Holds'!$B$14:$AF$554,MATCH(C289,'PU Holds'!$B$14:$B$552,FALSE),MATCH(D289,'PU Holds'!$B$14:$AF$14,FALSE)),0)</f>
        <v>0</v>
      </c>
      <c r="C289" s="1165" t="str">
        <f t="shared" si="30"/>
        <v>PEXP20</v>
      </c>
      <c r="D289" s="988" t="str">
        <f>'PU Holds'!$P$14</f>
        <v>Blue 
RAL 5015</v>
      </c>
      <c r="E289" s="1165" t="s">
        <v>27827</v>
      </c>
      <c r="F289" s="1165" t="s">
        <v>27824</v>
      </c>
      <c r="G289" s="1170" t="s">
        <v>27825</v>
      </c>
    </row>
    <row r="290" spans="1:7" ht="15" customHeight="1">
      <c r="A290" s="1165" t="str">
        <f t="shared" si="29"/>
        <v>PEXP20GRY</v>
      </c>
      <c r="B290" s="1165">
        <f>IFERROR(INDEX('PU Holds'!$B$14:$AF$554,MATCH(C290,'PU Holds'!$B$14:$B$552,FALSE),MATCH(D290,'PU Holds'!$B$14:$AF$14,FALSE)),0)</f>
        <v>0</v>
      </c>
      <c r="C290" s="1165" t="str">
        <f t="shared" si="30"/>
        <v>PEXP20</v>
      </c>
      <c r="D290" s="988" t="str">
        <f>'PU Holds'!$Q$14</f>
        <v>Grey 
RAL 7001</v>
      </c>
      <c r="E290" s="1165" t="s">
        <v>27828</v>
      </c>
      <c r="F290" s="1165" t="s">
        <v>27824</v>
      </c>
      <c r="G290" s="1170" t="s">
        <v>27825</v>
      </c>
    </row>
    <row r="291" spans="1:7" ht="15" customHeight="1">
      <c r="A291" s="1165" t="str">
        <f t="shared" si="29"/>
        <v>PEXP20BLK</v>
      </c>
      <c r="B291" s="1165">
        <f>IFERROR(INDEX('PU Holds'!$B$14:$AF$554,MATCH(C291,'PU Holds'!$B$14:$B$552,FALSE),MATCH(D291,'PU Holds'!$B$14:$AF$14,FALSE)),0)</f>
        <v>0</v>
      </c>
      <c r="C291" s="1165" t="str">
        <f t="shared" si="30"/>
        <v>PEXP20</v>
      </c>
      <c r="D291" s="988" t="str">
        <f>'PU Holds'!$R$14</f>
        <v>Black 
RAL 9005</v>
      </c>
      <c r="E291" s="1165" t="s">
        <v>27829</v>
      </c>
      <c r="F291" s="1165" t="s">
        <v>27824</v>
      </c>
      <c r="G291" s="1170" t="s">
        <v>27825</v>
      </c>
    </row>
    <row r="292" spans="1:7" ht="15" customHeight="1">
      <c r="A292" s="1165" t="str">
        <f t="shared" si="29"/>
        <v>PEXP20FLO</v>
      </c>
      <c r="B292" s="1165">
        <f>IFERROR(INDEX('PU Holds'!$B$14:$AF$554,MATCH(C292,'PU Holds'!$B$14:$B$552,FALSE),MATCH(D292,'PU Holds'!$B$14:$AF$14,FALSE)),0)</f>
        <v>0</v>
      </c>
      <c r="C292" s="1165" t="str">
        <f t="shared" si="30"/>
        <v>PEXP20</v>
      </c>
      <c r="D292" s="988" t="str">
        <f>'PU Holds'!$S$14</f>
        <v>Fluo 
Orange</v>
      </c>
      <c r="E292" s="1165" t="s">
        <v>27830</v>
      </c>
      <c r="F292" s="1165" t="s">
        <v>27824</v>
      </c>
      <c r="G292" s="1170" t="s">
        <v>27825</v>
      </c>
    </row>
    <row r="293" spans="1:7" ht="15" customHeight="1">
      <c r="A293" s="1165" t="str">
        <f t="shared" si="29"/>
        <v>PEXP20FLG</v>
      </c>
      <c r="B293" s="1165">
        <f>IFERROR(INDEX('PU Holds'!$B$14:$AF$554,MATCH(C293,'PU Holds'!$B$14:$B$552,FALSE),MATCH(D293,'PU Holds'!$B$14:$AF$14,FALSE)),0)</f>
        <v>0</v>
      </c>
      <c r="C293" s="1165" t="str">
        <f t="shared" si="30"/>
        <v>PEXP20</v>
      </c>
      <c r="D293" s="988" t="str">
        <f>'PU Holds'!$T$14</f>
        <v>Fluo 
Green</v>
      </c>
      <c r="E293" s="1165" t="s">
        <v>27831</v>
      </c>
      <c r="F293" s="1165" t="s">
        <v>27824</v>
      </c>
      <c r="G293" s="1170" t="s">
        <v>27825</v>
      </c>
    </row>
    <row r="294" spans="1:7" ht="15" customHeight="1">
      <c r="A294" s="1165" t="str">
        <f t="shared" si="29"/>
        <v>PEXP20FLP</v>
      </c>
      <c r="B294" s="1165">
        <f>IFERROR(INDEX('PU Holds'!$B$14:$AF$554,MATCH(C294,'PU Holds'!$B$14:$B$552,FALSE),MATCH(D294,'PU Holds'!$B$14:$AF$14,FALSE)),0)</f>
        <v>0</v>
      </c>
      <c r="C294" s="1165" t="str">
        <f t="shared" si="30"/>
        <v>PEXP20</v>
      </c>
      <c r="D294" s="988" t="str">
        <f>'PU Holds'!$U$14</f>
        <v>Fluo 
Pink</v>
      </c>
      <c r="E294" s="1165" t="s">
        <v>27832</v>
      </c>
      <c r="F294" s="1165" t="s">
        <v>27824</v>
      </c>
      <c r="G294" s="1170" t="s">
        <v>27825</v>
      </c>
    </row>
    <row r="295" spans="1:7" ht="15" customHeight="1">
      <c r="A295" s="1165" t="str">
        <f t="shared" si="29"/>
        <v>PEXP20VIO</v>
      </c>
      <c r="B295" s="1165">
        <f>IFERROR(INDEX('PU Holds'!$B$14:$AF$554,MATCH(C295,'PU Holds'!$B$14:$B$552,FALSE),MATCH(D295,'PU Holds'!$B$14:$AF$14,FALSE)),0)</f>
        <v>0</v>
      </c>
      <c r="C295" s="1165" t="str">
        <f t="shared" si="30"/>
        <v>PEXP20</v>
      </c>
      <c r="D295" s="988" t="str">
        <f>'PU Holds'!$W$14</f>
        <v>Violet 
RAL 4008</v>
      </c>
      <c r="E295" s="1165" t="s">
        <v>27833</v>
      </c>
      <c r="F295" s="1165" t="s">
        <v>27824</v>
      </c>
      <c r="G295" s="1170" t="s">
        <v>27825</v>
      </c>
    </row>
    <row r="296" spans="1:7" ht="15" customHeight="1">
      <c r="A296" s="1165" t="str">
        <f t="shared" si="29"/>
        <v>PEXP20MIN</v>
      </c>
      <c r="B296" s="1165">
        <f>IFERROR(INDEX('PU Holds'!$B$14:$AF$554,MATCH(C296,'PU Holds'!$B$14:$B$552,FALSE),MATCH(D296,'PU Holds'!$B$14:$AF$14,FALSE)),0)</f>
        <v>0</v>
      </c>
      <c r="C296" s="1165" t="str">
        <f t="shared" si="30"/>
        <v>PEXP20</v>
      </c>
      <c r="D296" s="988" t="str">
        <f>'PU Holds'!$X$14</f>
        <v>Mint 
RAL 6027</v>
      </c>
      <c r="E296" s="1165" t="s">
        <v>27834</v>
      </c>
      <c r="F296" s="1165" t="s">
        <v>27824</v>
      </c>
      <c r="G296" s="1170" t="s">
        <v>27825</v>
      </c>
    </row>
    <row r="297" spans="1:7" ht="15" customHeight="1">
      <c r="A297" s="1165" t="str">
        <f t="shared" si="29"/>
        <v>PEXP20PUK</v>
      </c>
      <c r="B297" s="1165">
        <f>IFERROR(INDEX('PU Holds'!$B$14:$AF$554,MATCH(C297,'PU Holds'!$B$14:$B$552,FALSE),MATCH(D297,'PU Holds'!$B$14:$AF$14,FALSE)),0)</f>
        <v>0</v>
      </c>
      <c r="C297" s="1165" t="str">
        <f t="shared" si="30"/>
        <v>PEXP20</v>
      </c>
      <c r="D297" s="988" t="str">
        <f>'PU Holds'!$Z$14</f>
        <v>Green 
(Puke 16-09)</v>
      </c>
      <c r="E297" s="1165" t="s">
        <v>27835</v>
      </c>
      <c r="F297" s="1165" t="s">
        <v>27824</v>
      </c>
      <c r="G297" s="1170" t="s">
        <v>27825</v>
      </c>
    </row>
    <row r="298" spans="1:7" ht="15" customHeight="1">
      <c r="A298" s="1165" t="str">
        <f t="shared" si="29"/>
        <v>PEXP20ORA</v>
      </c>
      <c r="B298" s="1165">
        <f>IFERROR(INDEX('PU Holds'!$B$14:$AF$554,MATCH(C298,'PU Holds'!$B$14:$B$552,FALSE),MATCH(D298,'PU Holds'!$B$14:$AF$14,FALSE)),0)</f>
        <v>0</v>
      </c>
      <c r="C298" s="1165" t="str">
        <f t="shared" si="30"/>
        <v>PEXP20</v>
      </c>
      <c r="D298" s="988" t="str">
        <f>'PU Holds'!$AA$14</f>
        <v>US Orange
14-01</v>
      </c>
      <c r="E298" s="1165" t="s">
        <v>27836</v>
      </c>
      <c r="F298" s="1165" t="s">
        <v>27824</v>
      </c>
      <c r="G298" s="1170" t="s">
        <v>27825</v>
      </c>
    </row>
    <row r="299" spans="1:7" ht="15" customHeight="1">
      <c r="A299" s="1165" t="str">
        <f t="shared" si="29"/>
        <v>PEXP20GRE</v>
      </c>
      <c r="B299" s="1165">
        <f>IFERROR(INDEX('PU Holds'!$B$14:$AF$554,MATCH(C299,'PU Holds'!$B$14:$B$552,FALSE),MATCH(D299,'PU Holds'!$B$14:$AF$14,FALSE)),0)</f>
        <v>0</v>
      </c>
      <c r="C299" s="1165" t="str">
        <f t="shared" si="30"/>
        <v>PEXP20</v>
      </c>
      <c r="D299" s="988" t="str">
        <f>'PU Holds'!$AB$14</f>
        <v>US Green 
16 -16</v>
      </c>
      <c r="E299" s="1165" t="s">
        <v>27837</v>
      </c>
      <c r="F299" s="1165" t="s">
        <v>27824</v>
      </c>
      <c r="G299" s="1170" t="s">
        <v>27825</v>
      </c>
    </row>
    <row r="300" spans="1:7" ht="15" customHeight="1">
      <c r="A300" s="1165" t="str">
        <f t="shared" si="29"/>
        <v>PEXP20WHI</v>
      </c>
      <c r="B300" s="1165">
        <f>IFERROR(INDEX('PU Holds'!$B$14:$AF$554,MATCH(C300,'PU Holds'!$B$14:$B$552,FALSE),MATCH(D300,'PU Holds'!$B$14:$AF$14,FALSE)),0)</f>
        <v>0</v>
      </c>
      <c r="C300" s="1165" t="str">
        <f t="shared" si="30"/>
        <v>PEXP20</v>
      </c>
      <c r="D300" s="988" t="str">
        <f>'PU Holds'!$AC$14</f>
        <v>White 
RAL 9010</v>
      </c>
      <c r="E300" s="1165" t="s">
        <v>27838</v>
      </c>
      <c r="F300" s="1165" t="s">
        <v>27824</v>
      </c>
      <c r="G300" s="1170" t="s">
        <v>27825</v>
      </c>
    </row>
    <row r="301" spans="1:7" ht="15" customHeight="1">
      <c r="A301" s="1165" t="str">
        <f t="shared" si="29"/>
        <v>PEXP20PUR</v>
      </c>
      <c r="B301" s="1165">
        <f>IFERROR(INDEX('PU Holds'!$B$14:$AF$554,MATCH(C301,'PU Holds'!$B$14:$B$552,FALSE),MATCH(D301,'PU Holds'!$B$14:$AF$14,FALSE)),0)</f>
        <v>0</v>
      </c>
      <c r="C301" s="1165" t="str">
        <f t="shared" si="30"/>
        <v>PEXP20</v>
      </c>
      <c r="D301" s="988" t="str">
        <f>'PU Holds'!$AD$14</f>
        <v>US Purple</v>
      </c>
      <c r="E301" s="1165" t="s">
        <v>27839</v>
      </c>
      <c r="F301" s="1165" t="s">
        <v>27824</v>
      </c>
      <c r="G301" s="1170" t="s">
        <v>27825</v>
      </c>
    </row>
    <row r="302" spans="1:7" ht="15" customHeight="1">
      <c r="A302" s="1165" t="str">
        <f t="shared" si="29"/>
        <v>PEXP21YEL</v>
      </c>
      <c r="B302" s="1165">
        <f>IFERROR(INDEX('PU Holds'!$B$14:$AF$554,MATCH(C302,'PU Holds'!$B$14:$B$552,FALSE),MATCH(D302,'PU Holds'!$B$14:$AF$14,FALSE)),0)</f>
        <v>0</v>
      </c>
      <c r="C302" s="1165" t="s">
        <v>27859</v>
      </c>
      <c r="D302" s="1168" t="str">
        <f>'PU Holds'!$M$14</f>
        <v>Yellow 
RAL 1026</v>
      </c>
      <c r="E302" s="1165" t="s">
        <v>27823</v>
      </c>
      <c r="F302" s="1165" t="s">
        <v>27824</v>
      </c>
      <c r="G302" s="1170" t="s">
        <v>27825</v>
      </c>
    </row>
    <row r="303" spans="1:7" ht="15" customHeight="1">
      <c r="A303" s="1165" t="str">
        <f t="shared" si="29"/>
        <v>PEXP21RED</v>
      </c>
      <c r="B303" s="1165">
        <f>IFERROR(INDEX('PU Holds'!$B$14:$AF$554,MATCH(C303,'PU Holds'!$B$14:$B$552,FALSE),MATCH(D303,'PU Holds'!$B$14:$AF$14,FALSE)),0)</f>
        <v>0</v>
      </c>
      <c r="C303" s="1165" t="str">
        <f t="shared" ref="C303:C316" si="31">C302</f>
        <v>PEXP21</v>
      </c>
      <c r="D303" s="988" t="str">
        <f>'PU Holds'!$O$14</f>
        <v>Red 
RAL 3020</v>
      </c>
      <c r="E303" s="1165" t="s">
        <v>27826</v>
      </c>
      <c r="F303" s="1165" t="s">
        <v>27824</v>
      </c>
      <c r="G303" s="1170" t="s">
        <v>27825</v>
      </c>
    </row>
    <row r="304" spans="1:7" ht="15" customHeight="1">
      <c r="A304" s="1165" t="str">
        <f t="shared" si="29"/>
        <v>PEXP21BLU</v>
      </c>
      <c r="B304" s="1165">
        <f>IFERROR(INDEX('PU Holds'!$B$14:$AF$554,MATCH(C304,'PU Holds'!$B$14:$B$552,FALSE),MATCH(D304,'PU Holds'!$B$14:$AF$14,FALSE)),0)</f>
        <v>0</v>
      </c>
      <c r="C304" s="1165" t="str">
        <f t="shared" si="31"/>
        <v>PEXP21</v>
      </c>
      <c r="D304" s="988" t="str">
        <f>'PU Holds'!$P$14</f>
        <v>Blue 
RAL 5015</v>
      </c>
      <c r="E304" s="1165" t="s">
        <v>27827</v>
      </c>
      <c r="F304" s="1165" t="s">
        <v>27824</v>
      </c>
      <c r="G304" s="1170" t="s">
        <v>27825</v>
      </c>
    </row>
    <row r="305" spans="1:7" ht="15" customHeight="1">
      <c r="A305" s="1165" t="str">
        <f t="shared" si="29"/>
        <v>PEXP21GRY</v>
      </c>
      <c r="B305" s="1165">
        <f>IFERROR(INDEX('PU Holds'!$B$14:$AF$554,MATCH(C305,'PU Holds'!$B$14:$B$552,FALSE),MATCH(D305,'PU Holds'!$B$14:$AF$14,FALSE)),0)</f>
        <v>0</v>
      </c>
      <c r="C305" s="1165" t="str">
        <f t="shared" si="31"/>
        <v>PEXP21</v>
      </c>
      <c r="D305" s="988" t="str">
        <f>'PU Holds'!$Q$14</f>
        <v>Grey 
RAL 7001</v>
      </c>
      <c r="E305" s="1165" t="s">
        <v>27828</v>
      </c>
      <c r="F305" s="1165" t="s">
        <v>27824</v>
      </c>
      <c r="G305" s="1170" t="s">
        <v>27825</v>
      </c>
    </row>
    <row r="306" spans="1:7" ht="15" customHeight="1">
      <c r="A306" s="1165" t="str">
        <f t="shared" si="29"/>
        <v>PEXP21BLK</v>
      </c>
      <c r="B306" s="1165">
        <f>IFERROR(INDEX('PU Holds'!$B$14:$AF$554,MATCH(C306,'PU Holds'!$B$14:$B$552,FALSE),MATCH(D306,'PU Holds'!$B$14:$AF$14,FALSE)),0)</f>
        <v>0</v>
      </c>
      <c r="C306" s="1165" t="str">
        <f t="shared" si="31"/>
        <v>PEXP21</v>
      </c>
      <c r="D306" s="988" t="str">
        <f>'PU Holds'!$R$14</f>
        <v>Black 
RAL 9005</v>
      </c>
      <c r="E306" s="1165" t="s">
        <v>27829</v>
      </c>
      <c r="F306" s="1165" t="s">
        <v>27824</v>
      </c>
      <c r="G306" s="1170" t="s">
        <v>27825</v>
      </c>
    </row>
    <row r="307" spans="1:7" ht="15" customHeight="1">
      <c r="A307" s="1165" t="str">
        <f t="shared" si="29"/>
        <v>PEXP21FLO</v>
      </c>
      <c r="B307" s="1165">
        <f>IFERROR(INDEX('PU Holds'!$B$14:$AF$554,MATCH(C307,'PU Holds'!$B$14:$B$552,FALSE),MATCH(D307,'PU Holds'!$B$14:$AF$14,FALSE)),0)</f>
        <v>0</v>
      </c>
      <c r="C307" s="1165" t="str">
        <f t="shared" si="31"/>
        <v>PEXP21</v>
      </c>
      <c r="D307" s="988" t="str">
        <f>'PU Holds'!$S$14</f>
        <v>Fluo 
Orange</v>
      </c>
      <c r="E307" s="1165" t="s">
        <v>27830</v>
      </c>
      <c r="F307" s="1165" t="s">
        <v>27824</v>
      </c>
      <c r="G307" s="1170" t="s">
        <v>27825</v>
      </c>
    </row>
    <row r="308" spans="1:7" ht="15" customHeight="1">
      <c r="A308" s="1165" t="str">
        <f t="shared" si="29"/>
        <v>PEXP21FLG</v>
      </c>
      <c r="B308" s="1165">
        <f>IFERROR(INDEX('PU Holds'!$B$14:$AF$554,MATCH(C308,'PU Holds'!$B$14:$B$552,FALSE),MATCH(D308,'PU Holds'!$B$14:$AF$14,FALSE)),0)</f>
        <v>0</v>
      </c>
      <c r="C308" s="1165" t="str">
        <f t="shared" si="31"/>
        <v>PEXP21</v>
      </c>
      <c r="D308" s="988" t="str">
        <f>'PU Holds'!$T$14</f>
        <v>Fluo 
Green</v>
      </c>
      <c r="E308" s="1165" t="s">
        <v>27831</v>
      </c>
      <c r="F308" s="1165" t="s">
        <v>27824</v>
      </c>
      <c r="G308" s="1170" t="s">
        <v>27825</v>
      </c>
    </row>
    <row r="309" spans="1:7" ht="15" customHeight="1">
      <c r="A309" s="1165" t="str">
        <f t="shared" si="29"/>
        <v>PEXP21FLP</v>
      </c>
      <c r="B309" s="1165">
        <f>IFERROR(INDEX('PU Holds'!$B$14:$AF$554,MATCH(C309,'PU Holds'!$B$14:$B$552,FALSE),MATCH(D309,'PU Holds'!$B$14:$AF$14,FALSE)),0)</f>
        <v>0</v>
      </c>
      <c r="C309" s="1165" t="str">
        <f t="shared" si="31"/>
        <v>PEXP21</v>
      </c>
      <c r="D309" s="988" t="str">
        <f>'PU Holds'!$U$14</f>
        <v>Fluo 
Pink</v>
      </c>
      <c r="E309" s="1165" t="s">
        <v>27832</v>
      </c>
      <c r="F309" s="1165" t="s">
        <v>27824</v>
      </c>
      <c r="G309" s="1170" t="s">
        <v>27825</v>
      </c>
    </row>
    <row r="310" spans="1:7" ht="15" customHeight="1">
      <c r="A310" s="1165" t="str">
        <f t="shared" si="29"/>
        <v>PEXP21VIO</v>
      </c>
      <c r="B310" s="1165">
        <f>IFERROR(INDEX('PU Holds'!$B$14:$AF$554,MATCH(C310,'PU Holds'!$B$14:$B$552,FALSE),MATCH(D310,'PU Holds'!$B$14:$AF$14,FALSE)),0)</f>
        <v>0</v>
      </c>
      <c r="C310" s="1165" t="str">
        <f t="shared" si="31"/>
        <v>PEXP21</v>
      </c>
      <c r="D310" s="988" t="str">
        <f>'PU Holds'!$W$14</f>
        <v>Violet 
RAL 4008</v>
      </c>
      <c r="E310" s="1165" t="s">
        <v>27833</v>
      </c>
      <c r="F310" s="1165" t="s">
        <v>27824</v>
      </c>
      <c r="G310" s="1170" t="s">
        <v>27825</v>
      </c>
    </row>
    <row r="311" spans="1:7" ht="15" customHeight="1">
      <c r="A311" s="1165" t="str">
        <f t="shared" si="29"/>
        <v>PEXP21MIN</v>
      </c>
      <c r="B311" s="1165">
        <f>IFERROR(INDEX('PU Holds'!$B$14:$AF$554,MATCH(C311,'PU Holds'!$B$14:$B$552,FALSE),MATCH(D311,'PU Holds'!$B$14:$AF$14,FALSE)),0)</f>
        <v>0</v>
      </c>
      <c r="C311" s="1165" t="str">
        <f t="shared" si="31"/>
        <v>PEXP21</v>
      </c>
      <c r="D311" s="988" t="str">
        <f>'PU Holds'!$X$14</f>
        <v>Mint 
RAL 6027</v>
      </c>
      <c r="E311" s="1165" t="s">
        <v>27834</v>
      </c>
      <c r="F311" s="1165" t="s">
        <v>27824</v>
      </c>
      <c r="G311" s="1170" t="s">
        <v>27825</v>
      </c>
    </row>
    <row r="312" spans="1:7" ht="15" customHeight="1">
      <c r="A312" s="1165" t="str">
        <f t="shared" si="29"/>
        <v>PEXP21PUK</v>
      </c>
      <c r="B312" s="1165">
        <f>IFERROR(INDEX('PU Holds'!$B$14:$AF$554,MATCH(C312,'PU Holds'!$B$14:$B$552,FALSE),MATCH(D312,'PU Holds'!$B$14:$AF$14,FALSE)),0)</f>
        <v>0</v>
      </c>
      <c r="C312" s="1165" t="str">
        <f t="shared" si="31"/>
        <v>PEXP21</v>
      </c>
      <c r="D312" s="988" t="str">
        <f>'PU Holds'!$Z$14</f>
        <v>Green 
(Puke 16-09)</v>
      </c>
      <c r="E312" s="1165" t="s">
        <v>27835</v>
      </c>
      <c r="F312" s="1165" t="s">
        <v>27824</v>
      </c>
      <c r="G312" s="1170" t="s">
        <v>27825</v>
      </c>
    </row>
    <row r="313" spans="1:7" ht="15" customHeight="1">
      <c r="A313" s="1165" t="str">
        <f t="shared" si="29"/>
        <v>PEXP21ORA</v>
      </c>
      <c r="B313" s="1165">
        <f>IFERROR(INDEX('PU Holds'!$B$14:$AF$554,MATCH(C313,'PU Holds'!$B$14:$B$552,FALSE),MATCH(D313,'PU Holds'!$B$14:$AF$14,FALSE)),0)</f>
        <v>0</v>
      </c>
      <c r="C313" s="1165" t="str">
        <f t="shared" si="31"/>
        <v>PEXP21</v>
      </c>
      <c r="D313" s="988" t="str">
        <f>'PU Holds'!$AA$14</f>
        <v>US Orange
14-01</v>
      </c>
      <c r="E313" s="1165" t="s">
        <v>27836</v>
      </c>
      <c r="F313" s="1165" t="s">
        <v>27824</v>
      </c>
      <c r="G313" s="1170" t="s">
        <v>27825</v>
      </c>
    </row>
    <row r="314" spans="1:7" ht="15" customHeight="1">
      <c r="A314" s="1165" t="str">
        <f t="shared" si="29"/>
        <v>PEXP21GRE</v>
      </c>
      <c r="B314" s="1165">
        <f>IFERROR(INDEX('PU Holds'!$B$14:$AF$554,MATCH(C314,'PU Holds'!$B$14:$B$552,FALSE),MATCH(D314,'PU Holds'!$B$14:$AF$14,FALSE)),0)</f>
        <v>0</v>
      </c>
      <c r="C314" s="1165" t="str">
        <f t="shared" si="31"/>
        <v>PEXP21</v>
      </c>
      <c r="D314" s="988" t="str">
        <f>'PU Holds'!$AB$14</f>
        <v>US Green 
16 -16</v>
      </c>
      <c r="E314" s="1165" t="s">
        <v>27837</v>
      </c>
      <c r="F314" s="1165" t="s">
        <v>27824</v>
      </c>
      <c r="G314" s="1170" t="s">
        <v>27825</v>
      </c>
    </row>
    <row r="315" spans="1:7" ht="15" customHeight="1">
      <c r="A315" s="1165" t="str">
        <f t="shared" si="29"/>
        <v>PEXP21WHI</v>
      </c>
      <c r="B315" s="1165">
        <f>IFERROR(INDEX('PU Holds'!$B$14:$AF$554,MATCH(C315,'PU Holds'!$B$14:$B$552,FALSE),MATCH(D315,'PU Holds'!$B$14:$AF$14,FALSE)),0)</f>
        <v>0</v>
      </c>
      <c r="C315" s="1165" t="str">
        <f t="shared" si="31"/>
        <v>PEXP21</v>
      </c>
      <c r="D315" s="988" t="str">
        <f>'PU Holds'!$AC$14</f>
        <v>White 
RAL 9010</v>
      </c>
      <c r="E315" s="1165" t="s">
        <v>27838</v>
      </c>
      <c r="F315" s="1165" t="s">
        <v>27824</v>
      </c>
      <c r="G315" s="1170" t="s">
        <v>27825</v>
      </c>
    </row>
    <row r="316" spans="1:7" ht="15" customHeight="1">
      <c r="A316" s="1165" t="str">
        <f t="shared" si="29"/>
        <v>PEXP21PUR</v>
      </c>
      <c r="B316" s="1165">
        <f>IFERROR(INDEX('PU Holds'!$B$14:$AF$554,MATCH(C316,'PU Holds'!$B$14:$B$552,FALSE),MATCH(D316,'PU Holds'!$B$14:$AF$14,FALSE)),0)</f>
        <v>0</v>
      </c>
      <c r="C316" s="1165" t="str">
        <f t="shared" si="31"/>
        <v>PEXP21</v>
      </c>
      <c r="D316" s="988" t="str">
        <f>'PU Holds'!$AD$14</f>
        <v>US Purple</v>
      </c>
      <c r="E316" s="1165" t="s">
        <v>27839</v>
      </c>
      <c r="F316" s="1165" t="s">
        <v>27824</v>
      </c>
      <c r="G316" s="1170" t="s">
        <v>27825</v>
      </c>
    </row>
    <row r="317" spans="1:7" ht="15" customHeight="1">
      <c r="A317" s="1165" t="str">
        <f t="shared" si="29"/>
        <v>PEXP22YEL</v>
      </c>
      <c r="B317" s="1165">
        <f>IFERROR(INDEX('PU Holds'!$B$14:$AF$554,MATCH(C317,'PU Holds'!$B$14:$B$552,FALSE),MATCH(D317,'PU Holds'!$B$14:$AF$14,FALSE)),0)</f>
        <v>0</v>
      </c>
      <c r="C317" s="1165" t="s">
        <v>27860</v>
      </c>
      <c r="D317" s="1168" t="str">
        <f>'PU Holds'!$M$14</f>
        <v>Yellow 
RAL 1026</v>
      </c>
      <c r="E317" s="1165" t="s">
        <v>27823</v>
      </c>
      <c r="F317" s="1165" t="s">
        <v>27824</v>
      </c>
      <c r="G317" s="1170" t="s">
        <v>27825</v>
      </c>
    </row>
    <row r="318" spans="1:7" ht="15" customHeight="1">
      <c r="A318" s="1165" t="str">
        <f t="shared" si="29"/>
        <v>PEXP22RED</v>
      </c>
      <c r="B318" s="1165">
        <f>IFERROR(INDEX('PU Holds'!$B$14:$AF$554,MATCH(C318,'PU Holds'!$B$14:$B$552,FALSE),MATCH(D318,'PU Holds'!$B$14:$AF$14,FALSE)),0)</f>
        <v>0</v>
      </c>
      <c r="C318" s="1165" t="str">
        <f t="shared" ref="C318:C331" si="32">C317</f>
        <v>PEXP22</v>
      </c>
      <c r="D318" s="988" t="str">
        <f>'PU Holds'!$O$14</f>
        <v>Red 
RAL 3020</v>
      </c>
      <c r="E318" s="1165" t="s">
        <v>27826</v>
      </c>
      <c r="F318" s="1165" t="s">
        <v>27824</v>
      </c>
      <c r="G318" s="1170" t="s">
        <v>27825</v>
      </c>
    </row>
    <row r="319" spans="1:7" ht="15" customHeight="1">
      <c r="A319" s="1165" t="str">
        <f t="shared" si="29"/>
        <v>PEXP22BLU</v>
      </c>
      <c r="B319" s="1165">
        <f>IFERROR(INDEX('PU Holds'!$B$14:$AF$554,MATCH(C319,'PU Holds'!$B$14:$B$552,FALSE),MATCH(D319,'PU Holds'!$B$14:$AF$14,FALSE)),0)</f>
        <v>0</v>
      </c>
      <c r="C319" s="1165" t="str">
        <f t="shared" si="32"/>
        <v>PEXP22</v>
      </c>
      <c r="D319" s="988" t="str">
        <f>'PU Holds'!$P$14</f>
        <v>Blue 
RAL 5015</v>
      </c>
      <c r="E319" s="1165" t="s">
        <v>27827</v>
      </c>
      <c r="F319" s="1165" t="s">
        <v>27824</v>
      </c>
      <c r="G319" s="1170" t="s">
        <v>27825</v>
      </c>
    </row>
    <row r="320" spans="1:7" ht="15" customHeight="1">
      <c r="A320" s="1165" t="str">
        <f t="shared" si="29"/>
        <v>PEXP22GRY</v>
      </c>
      <c r="B320" s="1165">
        <f>IFERROR(INDEX('PU Holds'!$B$14:$AF$554,MATCH(C320,'PU Holds'!$B$14:$B$552,FALSE),MATCH(D320,'PU Holds'!$B$14:$AF$14,FALSE)),0)</f>
        <v>0</v>
      </c>
      <c r="C320" s="1165" t="str">
        <f t="shared" si="32"/>
        <v>PEXP22</v>
      </c>
      <c r="D320" s="988" t="str">
        <f>'PU Holds'!$Q$14</f>
        <v>Grey 
RAL 7001</v>
      </c>
      <c r="E320" s="1165" t="s">
        <v>27828</v>
      </c>
      <c r="F320" s="1165" t="s">
        <v>27824</v>
      </c>
      <c r="G320" s="1170" t="s">
        <v>27825</v>
      </c>
    </row>
    <row r="321" spans="1:7" ht="15" customHeight="1">
      <c r="A321" s="1165" t="str">
        <f t="shared" si="29"/>
        <v>PEXP22BLK</v>
      </c>
      <c r="B321" s="1165">
        <f>IFERROR(INDEX('PU Holds'!$B$14:$AF$554,MATCH(C321,'PU Holds'!$B$14:$B$552,FALSE),MATCH(D321,'PU Holds'!$B$14:$AF$14,FALSE)),0)</f>
        <v>0</v>
      </c>
      <c r="C321" s="1165" t="str">
        <f t="shared" si="32"/>
        <v>PEXP22</v>
      </c>
      <c r="D321" s="988" t="str">
        <f>'PU Holds'!$R$14</f>
        <v>Black 
RAL 9005</v>
      </c>
      <c r="E321" s="1165" t="s">
        <v>27829</v>
      </c>
      <c r="F321" s="1165" t="s">
        <v>27824</v>
      </c>
      <c r="G321" s="1170" t="s">
        <v>27825</v>
      </c>
    </row>
    <row r="322" spans="1:7" ht="15" customHeight="1">
      <c r="A322" s="1165" t="str">
        <f t="shared" si="29"/>
        <v>PEXP22FLO</v>
      </c>
      <c r="B322" s="1165">
        <f>IFERROR(INDEX('PU Holds'!$B$14:$AF$554,MATCH(C322,'PU Holds'!$B$14:$B$552,FALSE),MATCH(D322,'PU Holds'!$B$14:$AF$14,FALSE)),0)</f>
        <v>0</v>
      </c>
      <c r="C322" s="1165" t="str">
        <f t="shared" si="32"/>
        <v>PEXP22</v>
      </c>
      <c r="D322" s="988" t="str">
        <f>'PU Holds'!$S$14</f>
        <v>Fluo 
Orange</v>
      </c>
      <c r="E322" s="1165" t="s">
        <v>27830</v>
      </c>
      <c r="F322" s="1165" t="s">
        <v>27824</v>
      </c>
      <c r="G322" s="1170" t="s">
        <v>27825</v>
      </c>
    </row>
    <row r="323" spans="1:7" ht="15" customHeight="1">
      <c r="A323" s="1165" t="str">
        <f t="shared" si="29"/>
        <v>PEXP22FLG</v>
      </c>
      <c r="B323" s="1165">
        <f>IFERROR(INDEX('PU Holds'!$B$14:$AF$554,MATCH(C323,'PU Holds'!$B$14:$B$552,FALSE),MATCH(D323,'PU Holds'!$B$14:$AF$14,FALSE)),0)</f>
        <v>0</v>
      </c>
      <c r="C323" s="1165" t="str">
        <f t="shared" si="32"/>
        <v>PEXP22</v>
      </c>
      <c r="D323" s="988" t="str">
        <f>'PU Holds'!$T$14</f>
        <v>Fluo 
Green</v>
      </c>
      <c r="E323" s="1165" t="s">
        <v>27831</v>
      </c>
      <c r="F323" s="1165" t="s">
        <v>27824</v>
      </c>
      <c r="G323" s="1170" t="s">
        <v>27825</v>
      </c>
    </row>
    <row r="324" spans="1:7" ht="15" customHeight="1">
      <c r="A324" s="1165" t="str">
        <f t="shared" si="29"/>
        <v>PEXP22FLP</v>
      </c>
      <c r="B324" s="1165">
        <f>IFERROR(INDEX('PU Holds'!$B$14:$AF$554,MATCH(C324,'PU Holds'!$B$14:$B$552,FALSE),MATCH(D324,'PU Holds'!$B$14:$AF$14,FALSE)),0)</f>
        <v>0</v>
      </c>
      <c r="C324" s="1165" t="str">
        <f t="shared" si="32"/>
        <v>PEXP22</v>
      </c>
      <c r="D324" s="988" t="str">
        <f>'PU Holds'!$U$14</f>
        <v>Fluo 
Pink</v>
      </c>
      <c r="E324" s="1165" t="s">
        <v>27832</v>
      </c>
      <c r="F324" s="1165" t="s">
        <v>27824</v>
      </c>
      <c r="G324" s="1170" t="s">
        <v>27825</v>
      </c>
    </row>
    <row r="325" spans="1:7" ht="15" customHeight="1">
      <c r="A325" s="1165" t="str">
        <f t="shared" si="29"/>
        <v>PEXP22VIO</v>
      </c>
      <c r="B325" s="1165">
        <f>IFERROR(INDEX('PU Holds'!$B$14:$AF$554,MATCH(C325,'PU Holds'!$B$14:$B$552,FALSE),MATCH(D325,'PU Holds'!$B$14:$AF$14,FALSE)),0)</f>
        <v>0</v>
      </c>
      <c r="C325" s="1165" t="str">
        <f t="shared" si="32"/>
        <v>PEXP22</v>
      </c>
      <c r="D325" s="988" t="str">
        <f>'PU Holds'!$W$14</f>
        <v>Violet 
RAL 4008</v>
      </c>
      <c r="E325" s="1165" t="s">
        <v>27833</v>
      </c>
      <c r="F325" s="1165" t="s">
        <v>27824</v>
      </c>
      <c r="G325" s="1170" t="s">
        <v>27825</v>
      </c>
    </row>
    <row r="326" spans="1:7" ht="15" customHeight="1">
      <c r="A326" s="1165" t="str">
        <f t="shared" si="29"/>
        <v>PEXP22MIN</v>
      </c>
      <c r="B326" s="1165">
        <f>IFERROR(INDEX('PU Holds'!$B$14:$AF$554,MATCH(C326,'PU Holds'!$B$14:$B$552,FALSE),MATCH(D326,'PU Holds'!$B$14:$AF$14,FALSE)),0)</f>
        <v>0</v>
      </c>
      <c r="C326" s="1165" t="str">
        <f t="shared" si="32"/>
        <v>PEXP22</v>
      </c>
      <c r="D326" s="988" t="str">
        <f>'PU Holds'!$X$14</f>
        <v>Mint 
RAL 6027</v>
      </c>
      <c r="E326" s="1165" t="s">
        <v>27834</v>
      </c>
      <c r="F326" s="1165" t="s">
        <v>27824</v>
      </c>
      <c r="G326" s="1170" t="s">
        <v>27825</v>
      </c>
    </row>
    <row r="327" spans="1:7" ht="15" customHeight="1">
      <c r="A327" s="1165" t="str">
        <f t="shared" si="29"/>
        <v>PEXP22PUK</v>
      </c>
      <c r="B327" s="1165">
        <f>IFERROR(INDEX('PU Holds'!$B$14:$AF$554,MATCH(C327,'PU Holds'!$B$14:$B$552,FALSE),MATCH(D327,'PU Holds'!$B$14:$AF$14,FALSE)),0)</f>
        <v>0</v>
      </c>
      <c r="C327" s="1165" t="str">
        <f t="shared" si="32"/>
        <v>PEXP22</v>
      </c>
      <c r="D327" s="988" t="str">
        <f>'PU Holds'!$Z$14</f>
        <v>Green 
(Puke 16-09)</v>
      </c>
      <c r="E327" s="1165" t="s">
        <v>27835</v>
      </c>
      <c r="F327" s="1165" t="s">
        <v>27824</v>
      </c>
      <c r="G327" s="1170" t="s">
        <v>27825</v>
      </c>
    </row>
    <row r="328" spans="1:7" ht="15" customHeight="1">
      <c r="A328" s="1165" t="str">
        <f t="shared" si="29"/>
        <v>PEXP22ORA</v>
      </c>
      <c r="B328" s="1165">
        <f>IFERROR(INDEX('PU Holds'!$B$14:$AF$554,MATCH(C328,'PU Holds'!$B$14:$B$552,FALSE),MATCH(D328,'PU Holds'!$B$14:$AF$14,FALSE)),0)</f>
        <v>0</v>
      </c>
      <c r="C328" s="1165" t="str">
        <f t="shared" si="32"/>
        <v>PEXP22</v>
      </c>
      <c r="D328" s="988" t="str">
        <f>'PU Holds'!$AA$14</f>
        <v>US Orange
14-01</v>
      </c>
      <c r="E328" s="1165" t="s">
        <v>27836</v>
      </c>
      <c r="F328" s="1165" t="s">
        <v>27824</v>
      </c>
      <c r="G328" s="1170" t="s">
        <v>27825</v>
      </c>
    </row>
    <row r="329" spans="1:7" ht="15" customHeight="1">
      <c r="A329" s="1165" t="str">
        <f t="shared" si="29"/>
        <v>PEXP22GRE</v>
      </c>
      <c r="B329" s="1165">
        <f>IFERROR(INDEX('PU Holds'!$B$14:$AF$554,MATCH(C329,'PU Holds'!$B$14:$B$552,FALSE),MATCH(D329,'PU Holds'!$B$14:$AF$14,FALSE)),0)</f>
        <v>0</v>
      </c>
      <c r="C329" s="1165" t="str">
        <f t="shared" si="32"/>
        <v>PEXP22</v>
      </c>
      <c r="D329" s="988" t="str">
        <f>'PU Holds'!$AB$14</f>
        <v>US Green 
16 -16</v>
      </c>
      <c r="E329" s="1165" t="s">
        <v>27837</v>
      </c>
      <c r="F329" s="1165" t="s">
        <v>27824</v>
      </c>
      <c r="G329" s="1170" t="s">
        <v>27825</v>
      </c>
    </row>
    <row r="330" spans="1:7" ht="15" customHeight="1">
      <c r="A330" s="1165" t="str">
        <f t="shared" si="29"/>
        <v>PEXP22WHI</v>
      </c>
      <c r="B330" s="1165">
        <f>IFERROR(INDEX('PU Holds'!$B$14:$AF$554,MATCH(C330,'PU Holds'!$B$14:$B$552,FALSE),MATCH(D330,'PU Holds'!$B$14:$AF$14,FALSE)),0)</f>
        <v>0</v>
      </c>
      <c r="C330" s="1165" t="str">
        <f t="shared" si="32"/>
        <v>PEXP22</v>
      </c>
      <c r="D330" s="988" t="str">
        <f>'PU Holds'!$AC$14</f>
        <v>White 
RAL 9010</v>
      </c>
      <c r="E330" s="1165" t="s">
        <v>27838</v>
      </c>
      <c r="F330" s="1165" t="s">
        <v>27824</v>
      </c>
      <c r="G330" s="1170" t="s">
        <v>27825</v>
      </c>
    </row>
    <row r="331" spans="1:7" ht="15" customHeight="1">
      <c r="A331" s="1165" t="str">
        <f t="shared" si="29"/>
        <v>PEXP22PUR</v>
      </c>
      <c r="B331" s="1165">
        <f>IFERROR(INDEX('PU Holds'!$B$14:$AF$554,MATCH(C331,'PU Holds'!$B$14:$B$552,FALSE),MATCH(D331,'PU Holds'!$B$14:$AF$14,FALSE)),0)</f>
        <v>0</v>
      </c>
      <c r="C331" s="1165" t="str">
        <f t="shared" si="32"/>
        <v>PEXP22</v>
      </c>
      <c r="D331" s="988" t="str">
        <f>'PU Holds'!$AD$14</f>
        <v>US Purple</v>
      </c>
      <c r="E331" s="1165" t="s">
        <v>27839</v>
      </c>
      <c r="F331" s="1165" t="s">
        <v>27824</v>
      </c>
      <c r="G331" s="1170" t="s">
        <v>27825</v>
      </c>
    </row>
    <row r="332" spans="1:7" ht="15" customHeight="1">
      <c r="A332" s="1165" t="str">
        <f t="shared" si="29"/>
        <v>PEXP23YEL</v>
      </c>
      <c r="B332" s="1165">
        <f>IFERROR(INDEX('PU Holds'!$B$14:$AF$554,MATCH(C332,'PU Holds'!$B$14:$B$552,FALSE),MATCH(D332,'PU Holds'!$B$14:$AF$14,FALSE)),0)</f>
        <v>0</v>
      </c>
      <c r="C332" s="1165" t="s">
        <v>27861</v>
      </c>
      <c r="D332" s="1168" t="str">
        <f>'PU Holds'!$M$14</f>
        <v>Yellow 
RAL 1026</v>
      </c>
      <c r="E332" s="1165" t="s">
        <v>27823</v>
      </c>
      <c r="F332" s="1165" t="s">
        <v>27824</v>
      </c>
      <c r="G332" s="1170" t="s">
        <v>27825</v>
      </c>
    </row>
    <row r="333" spans="1:7" ht="15" customHeight="1">
      <c r="A333" s="1165" t="str">
        <f t="shared" si="29"/>
        <v>PEXP23RED</v>
      </c>
      <c r="B333" s="1165">
        <f>IFERROR(INDEX('PU Holds'!$B$14:$AF$554,MATCH(C333,'PU Holds'!$B$14:$B$552,FALSE),MATCH(D333,'PU Holds'!$B$14:$AF$14,FALSE)),0)</f>
        <v>0</v>
      </c>
      <c r="C333" s="1165" t="str">
        <f t="shared" ref="C333:C346" si="33">C332</f>
        <v>PEXP23</v>
      </c>
      <c r="D333" s="988" t="str">
        <f>'PU Holds'!$O$14</f>
        <v>Red 
RAL 3020</v>
      </c>
      <c r="E333" s="1165" t="s">
        <v>27826</v>
      </c>
      <c r="F333" s="1165" t="s">
        <v>27824</v>
      </c>
      <c r="G333" s="1170" t="s">
        <v>27825</v>
      </c>
    </row>
    <row r="334" spans="1:7" ht="15" customHeight="1">
      <c r="A334" s="1165" t="str">
        <f t="shared" si="29"/>
        <v>PEXP23BLU</v>
      </c>
      <c r="B334" s="1165">
        <f>IFERROR(INDEX('PU Holds'!$B$14:$AF$554,MATCH(C334,'PU Holds'!$B$14:$B$552,FALSE),MATCH(D334,'PU Holds'!$B$14:$AF$14,FALSE)),0)</f>
        <v>0</v>
      </c>
      <c r="C334" s="1165" t="str">
        <f t="shared" si="33"/>
        <v>PEXP23</v>
      </c>
      <c r="D334" s="988" t="str">
        <f>'PU Holds'!$P$14</f>
        <v>Blue 
RAL 5015</v>
      </c>
      <c r="E334" s="1165" t="s">
        <v>27827</v>
      </c>
      <c r="F334" s="1165" t="s">
        <v>27824</v>
      </c>
      <c r="G334" s="1170" t="s">
        <v>27825</v>
      </c>
    </row>
    <row r="335" spans="1:7" ht="15" customHeight="1">
      <c r="A335" s="1165" t="str">
        <f t="shared" ref="A335:A346" si="34">CONCATENATE(C335,E335)</f>
        <v>PEXP23GRY</v>
      </c>
      <c r="B335" s="1165">
        <f>IFERROR(INDEX('PU Holds'!$B$14:$AF$554,MATCH(C335,'PU Holds'!$B$14:$B$552,FALSE),MATCH(D335,'PU Holds'!$B$14:$AF$14,FALSE)),0)</f>
        <v>0</v>
      </c>
      <c r="C335" s="1165" t="str">
        <f t="shared" si="33"/>
        <v>PEXP23</v>
      </c>
      <c r="D335" s="988" t="str">
        <f>'PU Holds'!$Q$14</f>
        <v>Grey 
RAL 7001</v>
      </c>
      <c r="E335" s="1165" t="s">
        <v>27828</v>
      </c>
      <c r="F335" s="1165" t="s">
        <v>27824</v>
      </c>
      <c r="G335" s="1170" t="s">
        <v>27825</v>
      </c>
    </row>
    <row r="336" spans="1:7" ht="15" customHeight="1">
      <c r="A336" s="1165" t="str">
        <f t="shared" si="34"/>
        <v>PEXP23BLK</v>
      </c>
      <c r="B336" s="1165">
        <f>IFERROR(INDEX('PU Holds'!$B$14:$AF$554,MATCH(C336,'PU Holds'!$B$14:$B$552,FALSE),MATCH(D336,'PU Holds'!$B$14:$AF$14,FALSE)),0)</f>
        <v>0</v>
      </c>
      <c r="C336" s="1165" t="str">
        <f t="shared" si="33"/>
        <v>PEXP23</v>
      </c>
      <c r="D336" s="988" t="str">
        <f>'PU Holds'!$R$14</f>
        <v>Black 
RAL 9005</v>
      </c>
      <c r="E336" s="1165" t="s">
        <v>27829</v>
      </c>
      <c r="F336" s="1165" t="s">
        <v>27824</v>
      </c>
      <c r="G336" s="1170" t="s">
        <v>27825</v>
      </c>
    </row>
    <row r="337" spans="1:7" ht="15" customHeight="1">
      <c r="A337" s="1165" t="str">
        <f t="shared" si="34"/>
        <v>PEXP23FLO</v>
      </c>
      <c r="B337" s="1165">
        <f>IFERROR(INDEX('PU Holds'!$B$14:$AF$554,MATCH(C337,'PU Holds'!$B$14:$B$552,FALSE),MATCH(D337,'PU Holds'!$B$14:$AF$14,FALSE)),0)</f>
        <v>0</v>
      </c>
      <c r="C337" s="1165" t="str">
        <f t="shared" si="33"/>
        <v>PEXP23</v>
      </c>
      <c r="D337" s="988" t="str">
        <f>'PU Holds'!$S$14</f>
        <v>Fluo 
Orange</v>
      </c>
      <c r="E337" s="1165" t="s">
        <v>27830</v>
      </c>
      <c r="F337" s="1165" t="s">
        <v>27824</v>
      </c>
      <c r="G337" s="1170" t="s">
        <v>27825</v>
      </c>
    </row>
    <row r="338" spans="1:7" ht="15" customHeight="1">
      <c r="A338" s="1165" t="str">
        <f t="shared" si="34"/>
        <v>PEXP23FLG</v>
      </c>
      <c r="B338" s="1165">
        <f>IFERROR(INDEX('PU Holds'!$B$14:$AF$554,MATCH(C338,'PU Holds'!$B$14:$B$552,FALSE),MATCH(D338,'PU Holds'!$B$14:$AF$14,FALSE)),0)</f>
        <v>0</v>
      </c>
      <c r="C338" s="1165" t="str">
        <f t="shared" si="33"/>
        <v>PEXP23</v>
      </c>
      <c r="D338" s="988" t="str">
        <f>'PU Holds'!$T$14</f>
        <v>Fluo 
Green</v>
      </c>
      <c r="E338" s="1165" t="s">
        <v>27831</v>
      </c>
      <c r="F338" s="1165" t="s">
        <v>27824</v>
      </c>
      <c r="G338" s="1170" t="s">
        <v>27825</v>
      </c>
    </row>
    <row r="339" spans="1:7" ht="15" customHeight="1">
      <c r="A339" s="1165" t="str">
        <f t="shared" si="34"/>
        <v>PEXP23FLP</v>
      </c>
      <c r="B339" s="1165">
        <f>IFERROR(INDEX('PU Holds'!$B$14:$AF$554,MATCH(C339,'PU Holds'!$B$14:$B$552,FALSE),MATCH(D339,'PU Holds'!$B$14:$AF$14,FALSE)),0)</f>
        <v>0</v>
      </c>
      <c r="C339" s="1165" t="str">
        <f t="shared" si="33"/>
        <v>PEXP23</v>
      </c>
      <c r="D339" s="988" t="str">
        <f>'PU Holds'!$U$14</f>
        <v>Fluo 
Pink</v>
      </c>
      <c r="E339" s="1165" t="s">
        <v>27832</v>
      </c>
      <c r="F339" s="1165" t="s">
        <v>27824</v>
      </c>
      <c r="G339" s="1170" t="s">
        <v>27825</v>
      </c>
    </row>
    <row r="340" spans="1:7" ht="15" customHeight="1">
      <c r="A340" s="1165" t="str">
        <f t="shared" si="34"/>
        <v>PEXP23VIO</v>
      </c>
      <c r="B340" s="1165">
        <f>IFERROR(INDEX('PU Holds'!$B$14:$AF$554,MATCH(C340,'PU Holds'!$B$14:$B$552,FALSE),MATCH(D340,'PU Holds'!$B$14:$AF$14,FALSE)),0)</f>
        <v>0</v>
      </c>
      <c r="C340" s="1165" t="str">
        <f t="shared" si="33"/>
        <v>PEXP23</v>
      </c>
      <c r="D340" s="988" t="str">
        <f>'PU Holds'!$W$14</f>
        <v>Violet 
RAL 4008</v>
      </c>
      <c r="E340" s="1165" t="s">
        <v>27833</v>
      </c>
      <c r="F340" s="1165" t="s">
        <v>27824</v>
      </c>
      <c r="G340" s="1170" t="s">
        <v>27825</v>
      </c>
    </row>
    <row r="341" spans="1:7" ht="15" customHeight="1">
      <c r="A341" s="1165" t="str">
        <f t="shared" si="34"/>
        <v>PEXP23MIN</v>
      </c>
      <c r="B341" s="1165">
        <f>IFERROR(INDEX('PU Holds'!$B$14:$AF$554,MATCH(C341,'PU Holds'!$B$14:$B$552,FALSE),MATCH(D341,'PU Holds'!$B$14:$AF$14,FALSE)),0)</f>
        <v>0</v>
      </c>
      <c r="C341" s="1165" t="str">
        <f t="shared" si="33"/>
        <v>PEXP23</v>
      </c>
      <c r="D341" s="988" t="str">
        <f>'PU Holds'!$X$14</f>
        <v>Mint 
RAL 6027</v>
      </c>
      <c r="E341" s="1165" t="s">
        <v>27834</v>
      </c>
      <c r="F341" s="1165" t="s">
        <v>27824</v>
      </c>
      <c r="G341" s="1170" t="s">
        <v>27825</v>
      </c>
    </row>
    <row r="342" spans="1:7" ht="15" customHeight="1">
      <c r="A342" s="1165" t="str">
        <f t="shared" si="34"/>
        <v>PEXP23PUK</v>
      </c>
      <c r="B342" s="1165">
        <f>IFERROR(INDEX('PU Holds'!$B$14:$AF$554,MATCH(C342,'PU Holds'!$B$14:$B$552,FALSE),MATCH(D342,'PU Holds'!$B$14:$AF$14,FALSE)),0)</f>
        <v>0</v>
      </c>
      <c r="C342" s="1165" t="str">
        <f t="shared" si="33"/>
        <v>PEXP23</v>
      </c>
      <c r="D342" s="988" t="str">
        <f>'PU Holds'!$Z$14</f>
        <v>Green 
(Puke 16-09)</v>
      </c>
      <c r="E342" s="1165" t="s">
        <v>27835</v>
      </c>
      <c r="F342" s="1165" t="s">
        <v>27824</v>
      </c>
      <c r="G342" s="1170" t="s">
        <v>27825</v>
      </c>
    </row>
    <row r="343" spans="1:7" ht="15" customHeight="1">
      <c r="A343" s="1165" t="str">
        <f t="shared" si="34"/>
        <v>PEXP23ORA</v>
      </c>
      <c r="B343" s="1165">
        <f>IFERROR(INDEX('PU Holds'!$B$14:$AF$554,MATCH(C343,'PU Holds'!$B$14:$B$552,FALSE),MATCH(D343,'PU Holds'!$B$14:$AF$14,FALSE)),0)</f>
        <v>0</v>
      </c>
      <c r="C343" s="1165" t="str">
        <f t="shared" si="33"/>
        <v>PEXP23</v>
      </c>
      <c r="D343" s="988" t="str">
        <f>'PU Holds'!$AA$14</f>
        <v>US Orange
14-01</v>
      </c>
      <c r="E343" s="1165" t="s">
        <v>27836</v>
      </c>
      <c r="F343" s="1165" t="s">
        <v>27824</v>
      </c>
      <c r="G343" s="1170" t="s">
        <v>27825</v>
      </c>
    </row>
    <row r="344" spans="1:7" ht="15" customHeight="1">
      <c r="A344" s="1165" t="str">
        <f t="shared" si="34"/>
        <v>PEXP23GRE</v>
      </c>
      <c r="B344" s="1165">
        <f>IFERROR(INDEX('PU Holds'!$B$14:$AF$554,MATCH(C344,'PU Holds'!$B$14:$B$552,FALSE),MATCH(D344,'PU Holds'!$B$14:$AF$14,FALSE)),0)</f>
        <v>0</v>
      </c>
      <c r="C344" s="1165" t="str">
        <f t="shared" si="33"/>
        <v>PEXP23</v>
      </c>
      <c r="D344" s="988" t="str">
        <f>'PU Holds'!$AB$14</f>
        <v>US Green 
16 -16</v>
      </c>
      <c r="E344" s="1165" t="s">
        <v>27837</v>
      </c>
      <c r="F344" s="1165" t="s">
        <v>27824</v>
      </c>
      <c r="G344" s="1170" t="s">
        <v>27825</v>
      </c>
    </row>
    <row r="345" spans="1:7" ht="15" customHeight="1">
      <c r="A345" s="1165" t="str">
        <f t="shared" si="34"/>
        <v>PEXP23WHI</v>
      </c>
      <c r="B345" s="1165">
        <f>IFERROR(INDEX('PU Holds'!$B$14:$AF$554,MATCH(C345,'PU Holds'!$B$14:$B$552,FALSE),MATCH(D345,'PU Holds'!$B$14:$AF$14,FALSE)),0)</f>
        <v>0</v>
      </c>
      <c r="C345" s="1165" t="str">
        <f t="shared" si="33"/>
        <v>PEXP23</v>
      </c>
      <c r="D345" s="988" t="str">
        <f>'PU Holds'!$AC$14</f>
        <v>White 
RAL 9010</v>
      </c>
      <c r="E345" s="1165" t="s">
        <v>27838</v>
      </c>
      <c r="F345" s="1165" t="s">
        <v>27824</v>
      </c>
      <c r="G345" s="1170" t="s">
        <v>27825</v>
      </c>
    </row>
    <row r="346" spans="1:7" ht="15" customHeight="1">
      <c r="A346" s="1165" t="str">
        <f t="shared" si="34"/>
        <v>PEXP23PUR</v>
      </c>
      <c r="B346" s="1165">
        <f>IFERROR(INDEX('PU Holds'!$B$14:$AF$554,MATCH(C346,'PU Holds'!$B$14:$B$552,FALSE),MATCH(D346,'PU Holds'!$B$14:$AF$14,FALSE)),0)</f>
        <v>0</v>
      </c>
      <c r="C346" s="1165" t="str">
        <f t="shared" si="33"/>
        <v>PEXP23</v>
      </c>
      <c r="D346" s="988" t="str">
        <f>'PU Holds'!$AD$14</f>
        <v>US Purple</v>
      </c>
      <c r="E346" s="1165" t="s">
        <v>27839</v>
      </c>
      <c r="F346" s="1165" t="s">
        <v>27824</v>
      </c>
      <c r="G346" s="1170" t="s">
        <v>27825</v>
      </c>
    </row>
    <row r="347" spans="1:7" ht="15" customHeight="1">
      <c r="A347" s="1165" t="str">
        <f t="shared" ref="A347:A385" si="35">CONCATENATE(C347,E347)</f>
        <v>PEXP24YEL</v>
      </c>
      <c r="B347" s="1165">
        <f>IFERROR(INDEX('PU Holds'!$B$14:$AF$554,MATCH(C347,'PU Holds'!$B$14:$B$552,FALSE),MATCH(D347,'PU Holds'!$B$14:$AF$14,FALSE)),0)</f>
        <v>0</v>
      </c>
      <c r="C347" s="1165" t="s">
        <v>27862</v>
      </c>
      <c r="D347" s="1168" t="str">
        <f>'PU Holds'!$M$14</f>
        <v>Yellow 
RAL 1026</v>
      </c>
      <c r="E347" s="1165" t="s">
        <v>27823</v>
      </c>
      <c r="F347" s="1165" t="s">
        <v>27824</v>
      </c>
      <c r="G347" s="1170" t="s">
        <v>27825</v>
      </c>
    </row>
    <row r="348" spans="1:7" ht="15" customHeight="1">
      <c r="A348" s="1165" t="str">
        <f t="shared" si="35"/>
        <v>PEXP24RED</v>
      </c>
      <c r="B348" s="1165">
        <f>IFERROR(INDEX('PU Holds'!$B$14:$AF$554,MATCH(C348,'PU Holds'!$B$14:$B$552,FALSE),MATCH(D348,'PU Holds'!$B$14:$AF$14,FALSE)),0)</f>
        <v>0</v>
      </c>
      <c r="C348" s="1165" t="str">
        <f t="shared" ref="C348:C361" si="36">C347</f>
        <v>PEXP24</v>
      </c>
      <c r="D348" s="988" t="str">
        <f>'PU Holds'!$O$14</f>
        <v>Red 
RAL 3020</v>
      </c>
      <c r="E348" s="1165" t="s">
        <v>27826</v>
      </c>
      <c r="F348" s="1165" t="s">
        <v>27824</v>
      </c>
      <c r="G348" s="1170" t="s">
        <v>27825</v>
      </c>
    </row>
    <row r="349" spans="1:7" ht="15" customHeight="1">
      <c r="A349" s="1165" t="str">
        <f t="shared" si="35"/>
        <v>PEXP24BLU</v>
      </c>
      <c r="B349" s="1165">
        <f>IFERROR(INDEX('PU Holds'!$B$14:$AF$554,MATCH(C349,'PU Holds'!$B$14:$B$552,FALSE),MATCH(D349,'PU Holds'!$B$14:$AF$14,FALSE)),0)</f>
        <v>0</v>
      </c>
      <c r="C349" s="1165" t="str">
        <f t="shared" si="36"/>
        <v>PEXP24</v>
      </c>
      <c r="D349" s="988" t="str">
        <f>'PU Holds'!$P$14</f>
        <v>Blue 
RAL 5015</v>
      </c>
      <c r="E349" s="1165" t="s">
        <v>27827</v>
      </c>
      <c r="F349" s="1165" t="s">
        <v>27824</v>
      </c>
      <c r="G349" s="1170" t="s">
        <v>27825</v>
      </c>
    </row>
    <row r="350" spans="1:7" ht="15" customHeight="1">
      <c r="A350" s="1165" t="str">
        <f t="shared" si="35"/>
        <v>PEXP24GRY</v>
      </c>
      <c r="B350" s="1165">
        <f>IFERROR(INDEX('PU Holds'!$B$14:$AF$554,MATCH(C350,'PU Holds'!$B$14:$B$552,FALSE),MATCH(D350,'PU Holds'!$B$14:$AF$14,FALSE)),0)</f>
        <v>0</v>
      </c>
      <c r="C350" s="1165" t="str">
        <f t="shared" si="36"/>
        <v>PEXP24</v>
      </c>
      <c r="D350" s="988" t="str">
        <f>'PU Holds'!$Q$14</f>
        <v>Grey 
RAL 7001</v>
      </c>
      <c r="E350" s="1165" t="s">
        <v>27828</v>
      </c>
      <c r="F350" s="1165" t="s">
        <v>27824</v>
      </c>
      <c r="G350" s="1170" t="s">
        <v>27825</v>
      </c>
    </row>
    <row r="351" spans="1:7" ht="15" customHeight="1">
      <c r="A351" s="1165" t="str">
        <f t="shared" si="35"/>
        <v>PEXP24BLK</v>
      </c>
      <c r="B351" s="1165">
        <f>IFERROR(INDEX('PU Holds'!$B$14:$AF$554,MATCH(C351,'PU Holds'!$B$14:$B$552,FALSE),MATCH(D351,'PU Holds'!$B$14:$AF$14,FALSE)),0)</f>
        <v>0</v>
      </c>
      <c r="C351" s="1165" t="str">
        <f t="shared" si="36"/>
        <v>PEXP24</v>
      </c>
      <c r="D351" s="988" t="str">
        <f>'PU Holds'!$R$14</f>
        <v>Black 
RAL 9005</v>
      </c>
      <c r="E351" s="1165" t="s">
        <v>27829</v>
      </c>
      <c r="F351" s="1165" t="s">
        <v>27824</v>
      </c>
      <c r="G351" s="1170" t="s">
        <v>27825</v>
      </c>
    </row>
    <row r="352" spans="1:7" ht="15" customHeight="1">
      <c r="A352" s="1165" t="str">
        <f t="shared" si="35"/>
        <v>PEXP24FLO</v>
      </c>
      <c r="B352" s="1165">
        <f>IFERROR(INDEX('PU Holds'!$B$14:$AF$554,MATCH(C352,'PU Holds'!$B$14:$B$552,FALSE),MATCH(D352,'PU Holds'!$B$14:$AF$14,FALSE)),0)</f>
        <v>0</v>
      </c>
      <c r="C352" s="1165" t="str">
        <f t="shared" si="36"/>
        <v>PEXP24</v>
      </c>
      <c r="D352" s="988" t="str">
        <f>'PU Holds'!$S$14</f>
        <v>Fluo 
Orange</v>
      </c>
      <c r="E352" s="1165" t="s">
        <v>27830</v>
      </c>
      <c r="F352" s="1165" t="s">
        <v>27824</v>
      </c>
      <c r="G352" s="1170" t="s">
        <v>27825</v>
      </c>
    </row>
    <row r="353" spans="1:7" ht="15" customHeight="1">
      <c r="A353" s="1165" t="str">
        <f t="shared" si="35"/>
        <v>PEXP24FLG</v>
      </c>
      <c r="B353" s="1165">
        <f>IFERROR(INDEX('PU Holds'!$B$14:$AF$554,MATCH(C353,'PU Holds'!$B$14:$B$552,FALSE),MATCH(D353,'PU Holds'!$B$14:$AF$14,FALSE)),0)</f>
        <v>0</v>
      </c>
      <c r="C353" s="1165" t="str">
        <f t="shared" si="36"/>
        <v>PEXP24</v>
      </c>
      <c r="D353" s="988" t="str">
        <f>'PU Holds'!$T$14</f>
        <v>Fluo 
Green</v>
      </c>
      <c r="E353" s="1165" t="s">
        <v>27831</v>
      </c>
      <c r="F353" s="1165" t="s">
        <v>27824</v>
      </c>
      <c r="G353" s="1170" t="s">
        <v>27825</v>
      </c>
    </row>
    <row r="354" spans="1:7" ht="15" customHeight="1">
      <c r="A354" s="1165" t="str">
        <f t="shared" si="35"/>
        <v>PEXP24FLP</v>
      </c>
      <c r="B354" s="1165">
        <f>IFERROR(INDEX('PU Holds'!$B$14:$AF$554,MATCH(C354,'PU Holds'!$B$14:$B$552,FALSE),MATCH(D354,'PU Holds'!$B$14:$AF$14,FALSE)),0)</f>
        <v>0</v>
      </c>
      <c r="C354" s="1165" t="str">
        <f t="shared" si="36"/>
        <v>PEXP24</v>
      </c>
      <c r="D354" s="988" t="str">
        <f>'PU Holds'!$U$14</f>
        <v>Fluo 
Pink</v>
      </c>
      <c r="E354" s="1165" t="s">
        <v>27832</v>
      </c>
      <c r="F354" s="1165" t="s">
        <v>27824</v>
      </c>
      <c r="G354" s="1170" t="s">
        <v>27825</v>
      </c>
    </row>
    <row r="355" spans="1:7" ht="15" customHeight="1">
      <c r="A355" s="1165" t="str">
        <f t="shared" si="35"/>
        <v>PEXP24VIO</v>
      </c>
      <c r="B355" s="1165">
        <f>IFERROR(INDEX('PU Holds'!$B$14:$AF$554,MATCH(C355,'PU Holds'!$B$14:$B$552,FALSE),MATCH(D355,'PU Holds'!$B$14:$AF$14,FALSE)),0)</f>
        <v>0</v>
      </c>
      <c r="C355" s="1165" t="str">
        <f t="shared" si="36"/>
        <v>PEXP24</v>
      </c>
      <c r="D355" s="988" t="str">
        <f>'PU Holds'!$W$14</f>
        <v>Violet 
RAL 4008</v>
      </c>
      <c r="E355" s="1165" t="s">
        <v>27833</v>
      </c>
      <c r="F355" s="1165" t="s">
        <v>27824</v>
      </c>
      <c r="G355" s="1170" t="s">
        <v>27825</v>
      </c>
    </row>
    <row r="356" spans="1:7" ht="15" customHeight="1">
      <c r="A356" s="1165" t="str">
        <f t="shared" si="35"/>
        <v>PEXP24MIN</v>
      </c>
      <c r="B356" s="1165">
        <f>IFERROR(INDEX('PU Holds'!$B$14:$AF$554,MATCH(C356,'PU Holds'!$B$14:$B$552,FALSE),MATCH(D356,'PU Holds'!$B$14:$AF$14,FALSE)),0)</f>
        <v>0</v>
      </c>
      <c r="C356" s="1165" t="str">
        <f t="shared" si="36"/>
        <v>PEXP24</v>
      </c>
      <c r="D356" s="988" t="str">
        <f>'PU Holds'!$X$14</f>
        <v>Mint 
RAL 6027</v>
      </c>
      <c r="E356" s="1165" t="s">
        <v>27834</v>
      </c>
      <c r="F356" s="1165" t="s">
        <v>27824</v>
      </c>
      <c r="G356" s="1170" t="s">
        <v>27825</v>
      </c>
    </row>
    <row r="357" spans="1:7" ht="15" customHeight="1">
      <c r="A357" s="1165" t="str">
        <f t="shared" si="35"/>
        <v>PEXP24PUK</v>
      </c>
      <c r="B357" s="1165">
        <f>IFERROR(INDEX('PU Holds'!$B$14:$AF$554,MATCH(C357,'PU Holds'!$B$14:$B$552,FALSE),MATCH(D357,'PU Holds'!$B$14:$AF$14,FALSE)),0)</f>
        <v>0</v>
      </c>
      <c r="C357" s="1165" t="str">
        <f t="shared" si="36"/>
        <v>PEXP24</v>
      </c>
      <c r="D357" s="988" t="str">
        <f>'PU Holds'!$Z$14</f>
        <v>Green 
(Puke 16-09)</v>
      </c>
      <c r="E357" s="1165" t="s">
        <v>27835</v>
      </c>
      <c r="F357" s="1165" t="s">
        <v>27824</v>
      </c>
      <c r="G357" s="1170" t="s">
        <v>27825</v>
      </c>
    </row>
    <row r="358" spans="1:7" ht="15" customHeight="1">
      <c r="A358" s="1165" t="str">
        <f t="shared" si="35"/>
        <v>PEXP24ORA</v>
      </c>
      <c r="B358" s="1165">
        <f>IFERROR(INDEX('PU Holds'!$B$14:$AF$554,MATCH(C358,'PU Holds'!$B$14:$B$552,FALSE),MATCH(D358,'PU Holds'!$B$14:$AF$14,FALSE)),0)</f>
        <v>0</v>
      </c>
      <c r="C358" s="1165" t="str">
        <f t="shared" si="36"/>
        <v>PEXP24</v>
      </c>
      <c r="D358" s="988" t="str">
        <f>'PU Holds'!$AA$14</f>
        <v>US Orange
14-01</v>
      </c>
      <c r="E358" s="1165" t="s">
        <v>27836</v>
      </c>
      <c r="F358" s="1165" t="s">
        <v>27824</v>
      </c>
      <c r="G358" s="1170" t="s">
        <v>27825</v>
      </c>
    </row>
    <row r="359" spans="1:7" ht="15" customHeight="1">
      <c r="A359" s="1165" t="str">
        <f t="shared" si="35"/>
        <v>PEXP24GRE</v>
      </c>
      <c r="B359" s="1165">
        <f>IFERROR(INDEX('PU Holds'!$B$14:$AF$554,MATCH(C359,'PU Holds'!$B$14:$B$552,FALSE),MATCH(D359,'PU Holds'!$B$14:$AF$14,FALSE)),0)</f>
        <v>0</v>
      </c>
      <c r="C359" s="1165" t="str">
        <f t="shared" si="36"/>
        <v>PEXP24</v>
      </c>
      <c r="D359" s="988" t="str">
        <f>'PU Holds'!$AB$14</f>
        <v>US Green 
16 -16</v>
      </c>
      <c r="E359" s="1165" t="s">
        <v>27837</v>
      </c>
      <c r="F359" s="1165" t="s">
        <v>27824</v>
      </c>
      <c r="G359" s="1170" t="s">
        <v>27825</v>
      </c>
    </row>
    <row r="360" spans="1:7" ht="15" customHeight="1">
      <c r="A360" s="1165" t="str">
        <f t="shared" si="35"/>
        <v>PEXP24WHI</v>
      </c>
      <c r="B360" s="1165">
        <f>IFERROR(INDEX('PU Holds'!$B$14:$AF$554,MATCH(C360,'PU Holds'!$B$14:$B$552,FALSE),MATCH(D360,'PU Holds'!$B$14:$AF$14,FALSE)),0)</f>
        <v>0</v>
      </c>
      <c r="C360" s="1165" t="str">
        <f t="shared" si="36"/>
        <v>PEXP24</v>
      </c>
      <c r="D360" s="988" t="str">
        <f>'PU Holds'!$AC$14</f>
        <v>White 
RAL 9010</v>
      </c>
      <c r="E360" s="1165" t="s">
        <v>27838</v>
      </c>
      <c r="F360" s="1165" t="s">
        <v>27824</v>
      </c>
      <c r="G360" s="1170" t="s">
        <v>27825</v>
      </c>
    </row>
    <row r="361" spans="1:7" ht="15" customHeight="1">
      <c r="A361" s="1165" t="str">
        <f t="shared" si="35"/>
        <v>PEXP24PUR</v>
      </c>
      <c r="B361" s="1165">
        <f>IFERROR(INDEX('PU Holds'!$B$14:$AF$554,MATCH(C361,'PU Holds'!$B$14:$B$552,FALSE),MATCH(D361,'PU Holds'!$B$14:$AF$14,FALSE)),0)</f>
        <v>0</v>
      </c>
      <c r="C361" s="1165" t="str">
        <f t="shared" si="36"/>
        <v>PEXP24</v>
      </c>
      <c r="D361" s="988" t="str">
        <f>'PU Holds'!$AD$14</f>
        <v>US Purple</v>
      </c>
      <c r="E361" s="1165" t="s">
        <v>27839</v>
      </c>
      <c r="F361" s="1165" t="s">
        <v>27824</v>
      </c>
      <c r="G361" s="1170" t="s">
        <v>27825</v>
      </c>
    </row>
    <row r="362" spans="1:7" ht="15" customHeight="1">
      <c r="A362" s="1165" t="str">
        <f t="shared" si="35"/>
        <v>PEXP25YEL</v>
      </c>
      <c r="B362" s="1165">
        <f>IFERROR(INDEX('PU Holds'!$B$14:$AF$554,MATCH(C362,'PU Holds'!$B$14:$B$552,FALSE),MATCH(D362,'PU Holds'!$B$14:$AF$14,FALSE)),0)</f>
        <v>0</v>
      </c>
      <c r="C362" s="1165" t="s">
        <v>27863</v>
      </c>
      <c r="D362" s="1168" t="str">
        <f>'PU Holds'!$M$14</f>
        <v>Yellow 
RAL 1026</v>
      </c>
      <c r="E362" s="1165" t="s">
        <v>27823</v>
      </c>
      <c r="F362" s="1165" t="s">
        <v>27824</v>
      </c>
      <c r="G362" s="1170" t="s">
        <v>27825</v>
      </c>
    </row>
    <row r="363" spans="1:7" ht="15" customHeight="1">
      <c r="A363" s="1165" t="str">
        <f t="shared" si="35"/>
        <v>PEXP25RED</v>
      </c>
      <c r="B363" s="1165">
        <f>IFERROR(INDEX('PU Holds'!$B$14:$AF$554,MATCH(C363,'PU Holds'!$B$14:$B$552,FALSE),MATCH(D363,'PU Holds'!$B$14:$AF$14,FALSE)),0)</f>
        <v>0</v>
      </c>
      <c r="C363" s="1165" t="str">
        <f t="shared" ref="C363:C376" si="37">C362</f>
        <v>PEXP25</v>
      </c>
      <c r="D363" s="988" t="str">
        <f>'PU Holds'!$O$14</f>
        <v>Red 
RAL 3020</v>
      </c>
      <c r="E363" s="1165" t="s">
        <v>27826</v>
      </c>
      <c r="F363" s="1165" t="s">
        <v>27824</v>
      </c>
      <c r="G363" s="1170" t="s">
        <v>27825</v>
      </c>
    </row>
    <row r="364" spans="1:7" ht="15" customHeight="1">
      <c r="A364" s="1165" t="str">
        <f t="shared" si="35"/>
        <v>PEXP25BLU</v>
      </c>
      <c r="B364" s="1165">
        <f>IFERROR(INDEX('PU Holds'!$B$14:$AF$554,MATCH(C364,'PU Holds'!$B$14:$B$552,FALSE),MATCH(D364,'PU Holds'!$B$14:$AF$14,FALSE)),0)</f>
        <v>0</v>
      </c>
      <c r="C364" s="1165" t="str">
        <f t="shared" si="37"/>
        <v>PEXP25</v>
      </c>
      <c r="D364" s="988" t="str">
        <f>'PU Holds'!$P$14</f>
        <v>Blue 
RAL 5015</v>
      </c>
      <c r="E364" s="1165" t="s">
        <v>27827</v>
      </c>
      <c r="F364" s="1165" t="s">
        <v>27824</v>
      </c>
      <c r="G364" s="1170" t="s">
        <v>27825</v>
      </c>
    </row>
    <row r="365" spans="1:7" ht="15" customHeight="1">
      <c r="A365" s="1165" t="str">
        <f t="shared" si="35"/>
        <v>PEXP25GRY</v>
      </c>
      <c r="B365" s="1165">
        <f>IFERROR(INDEX('PU Holds'!$B$14:$AF$554,MATCH(C365,'PU Holds'!$B$14:$B$552,FALSE),MATCH(D365,'PU Holds'!$B$14:$AF$14,FALSE)),0)</f>
        <v>0</v>
      </c>
      <c r="C365" s="1165" t="str">
        <f t="shared" si="37"/>
        <v>PEXP25</v>
      </c>
      <c r="D365" s="988" t="str">
        <f>'PU Holds'!$Q$14</f>
        <v>Grey 
RAL 7001</v>
      </c>
      <c r="E365" s="1165" t="s">
        <v>27828</v>
      </c>
      <c r="F365" s="1165" t="s">
        <v>27824</v>
      </c>
      <c r="G365" s="1170" t="s">
        <v>27825</v>
      </c>
    </row>
    <row r="366" spans="1:7" ht="15" customHeight="1">
      <c r="A366" s="1165" t="str">
        <f t="shared" si="35"/>
        <v>PEXP25BLK</v>
      </c>
      <c r="B366" s="1165">
        <f>IFERROR(INDEX('PU Holds'!$B$14:$AF$554,MATCH(C366,'PU Holds'!$B$14:$B$552,FALSE),MATCH(D366,'PU Holds'!$B$14:$AF$14,FALSE)),0)</f>
        <v>0</v>
      </c>
      <c r="C366" s="1165" t="str">
        <f t="shared" si="37"/>
        <v>PEXP25</v>
      </c>
      <c r="D366" s="988" t="str">
        <f>'PU Holds'!$R$14</f>
        <v>Black 
RAL 9005</v>
      </c>
      <c r="E366" s="1165" t="s">
        <v>27829</v>
      </c>
      <c r="F366" s="1165" t="s">
        <v>27824</v>
      </c>
      <c r="G366" s="1170" t="s">
        <v>27825</v>
      </c>
    </row>
    <row r="367" spans="1:7" ht="15" customHeight="1">
      <c r="A367" s="1165" t="str">
        <f t="shared" si="35"/>
        <v>PEXP25FLO</v>
      </c>
      <c r="B367" s="1165">
        <f>IFERROR(INDEX('PU Holds'!$B$14:$AF$554,MATCH(C367,'PU Holds'!$B$14:$B$552,FALSE),MATCH(D367,'PU Holds'!$B$14:$AF$14,FALSE)),0)</f>
        <v>0</v>
      </c>
      <c r="C367" s="1165" t="str">
        <f t="shared" si="37"/>
        <v>PEXP25</v>
      </c>
      <c r="D367" s="988" t="str">
        <f>'PU Holds'!$S$14</f>
        <v>Fluo 
Orange</v>
      </c>
      <c r="E367" s="1165" t="s">
        <v>27830</v>
      </c>
      <c r="F367" s="1165" t="s">
        <v>27824</v>
      </c>
      <c r="G367" s="1170" t="s">
        <v>27825</v>
      </c>
    </row>
    <row r="368" spans="1:7" ht="15" customHeight="1">
      <c r="A368" s="1165" t="str">
        <f t="shared" si="35"/>
        <v>PEXP25FLG</v>
      </c>
      <c r="B368" s="1165">
        <f>IFERROR(INDEX('PU Holds'!$B$14:$AF$554,MATCH(C368,'PU Holds'!$B$14:$B$552,FALSE),MATCH(D368,'PU Holds'!$B$14:$AF$14,FALSE)),0)</f>
        <v>0</v>
      </c>
      <c r="C368" s="1165" t="str">
        <f t="shared" si="37"/>
        <v>PEXP25</v>
      </c>
      <c r="D368" s="988" t="str">
        <f>'PU Holds'!$T$14</f>
        <v>Fluo 
Green</v>
      </c>
      <c r="E368" s="1165" t="s">
        <v>27831</v>
      </c>
      <c r="F368" s="1165" t="s">
        <v>27824</v>
      </c>
      <c r="G368" s="1170" t="s">
        <v>27825</v>
      </c>
    </row>
    <row r="369" spans="1:7" ht="15" customHeight="1">
      <c r="A369" s="1165" t="str">
        <f t="shared" si="35"/>
        <v>PEXP25FLP</v>
      </c>
      <c r="B369" s="1165">
        <f>IFERROR(INDEX('PU Holds'!$B$14:$AF$554,MATCH(C369,'PU Holds'!$B$14:$B$552,FALSE),MATCH(D369,'PU Holds'!$B$14:$AF$14,FALSE)),0)</f>
        <v>0</v>
      </c>
      <c r="C369" s="1165" t="str">
        <f t="shared" si="37"/>
        <v>PEXP25</v>
      </c>
      <c r="D369" s="988" t="str">
        <f>'PU Holds'!$U$14</f>
        <v>Fluo 
Pink</v>
      </c>
      <c r="E369" s="1165" t="s">
        <v>27832</v>
      </c>
      <c r="F369" s="1165" t="s">
        <v>27824</v>
      </c>
      <c r="G369" s="1170" t="s">
        <v>27825</v>
      </c>
    </row>
    <row r="370" spans="1:7" ht="15" customHeight="1">
      <c r="A370" s="1165" t="str">
        <f t="shared" si="35"/>
        <v>PEXP25VIO</v>
      </c>
      <c r="B370" s="1165">
        <f>IFERROR(INDEX('PU Holds'!$B$14:$AF$554,MATCH(C370,'PU Holds'!$B$14:$B$552,FALSE),MATCH(D370,'PU Holds'!$B$14:$AF$14,FALSE)),0)</f>
        <v>0</v>
      </c>
      <c r="C370" s="1165" t="str">
        <f t="shared" si="37"/>
        <v>PEXP25</v>
      </c>
      <c r="D370" s="988" t="str">
        <f>'PU Holds'!$W$14</f>
        <v>Violet 
RAL 4008</v>
      </c>
      <c r="E370" s="1165" t="s">
        <v>27833</v>
      </c>
      <c r="F370" s="1165" t="s">
        <v>27824</v>
      </c>
      <c r="G370" s="1170" t="s">
        <v>27825</v>
      </c>
    </row>
    <row r="371" spans="1:7" ht="15" customHeight="1">
      <c r="A371" s="1165" t="str">
        <f t="shared" si="35"/>
        <v>PEXP25MIN</v>
      </c>
      <c r="B371" s="1165">
        <f>IFERROR(INDEX('PU Holds'!$B$14:$AF$554,MATCH(C371,'PU Holds'!$B$14:$B$552,FALSE),MATCH(D371,'PU Holds'!$B$14:$AF$14,FALSE)),0)</f>
        <v>0</v>
      </c>
      <c r="C371" s="1165" t="str">
        <f t="shared" si="37"/>
        <v>PEXP25</v>
      </c>
      <c r="D371" s="988" t="str">
        <f>'PU Holds'!$X$14</f>
        <v>Mint 
RAL 6027</v>
      </c>
      <c r="E371" s="1165" t="s">
        <v>27834</v>
      </c>
      <c r="F371" s="1165" t="s">
        <v>27824</v>
      </c>
      <c r="G371" s="1170" t="s">
        <v>27825</v>
      </c>
    </row>
    <row r="372" spans="1:7" ht="15" customHeight="1">
      <c r="A372" s="1165" t="str">
        <f t="shared" si="35"/>
        <v>PEXP25PUK</v>
      </c>
      <c r="B372" s="1165">
        <f>IFERROR(INDEX('PU Holds'!$B$14:$AF$554,MATCH(C372,'PU Holds'!$B$14:$B$552,FALSE),MATCH(D372,'PU Holds'!$B$14:$AF$14,FALSE)),0)</f>
        <v>0</v>
      </c>
      <c r="C372" s="1165" t="str">
        <f t="shared" si="37"/>
        <v>PEXP25</v>
      </c>
      <c r="D372" s="988" t="str">
        <f>'PU Holds'!$Z$14</f>
        <v>Green 
(Puke 16-09)</v>
      </c>
      <c r="E372" s="1165" t="s">
        <v>27835</v>
      </c>
      <c r="F372" s="1165" t="s">
        <v>27824</v>
      </c>
      <c r="G372" s="1170" t="s">
        <v>27825</v>
      </c>
    </row>
    <row r="373" spans="1:7" ht="15" customHeight="1">
      <c r="A373" s="1165" t="str">
        <f t="shared" si="35"/>
        <v>PEXP25ORA</v>
      </c>
      <c r="B373" s="1165">
        <f>IFERROR(INDEX('PU Holds'!$B$14:$AF$554,MATCH(C373,'PU Holds'!$B$14:$B$552,FALSE),MATCH(D373,'PU Holds'!$B$14:$AF$14,FALSE)),0)</f>
        <v>0</v>
      </c>
      <c r="C373" s="1165" t="str">
        <f t="shared" si="37"/>
        <v>PEXP25</v>
      </c>
      <c r="D373" s="988" t="str">
        <f>'PU Holds'!$AA$14</f>
        <v>US Orange
14-01</v>
      </c>
      <c r="E373" s="1165" t="s">
        <v>27836</v>
      </c>
      <c r="F373" s="1165" t="s">
        <v>27824</v>
      </c>
      <c r="G373" s="1170" t="s">
        <v>27825</v>
      </c>
    </row>
    <row r="374" spans="1:7" ht="15" customHeight="1">
      <c r="A374" s="1165" t="str">
        <f t="shared" si="35"/>
        <v>PEXP25GRE</v>
      </c>
      <c r="B374" s="1165">
        <f>IFERROR(INDEX('PU Holds'!$B$14:$AF$554,MATCH(C374,'PU Holds'!$B$14:$B$552,FALSE),MATCH(D374,'PU Holds'!$B$14:$AF$14,FALSE)),0)</f>
        <v>0</v>
      </c>
      <c r="C374" s="1165" t="str">
        <f t="shared" si="37"/>
        <v>PEXP25</v>
      </c>
      <c r="D374" s="988" t="str">
        <f>'PU Holds'!$AB$14</f>
        <v>US Green 
16 -16</v>
      </c>
      <c r="E374" s="1165" t="s">
        <v>27837</v>
      </c>
      <c r="F374" s="1165" t="s">
        <v>27824</v>
      </c>
      <c r="G374" s="1170" t="s">
        <v>27825</v>
      </c>
    </row>
    <row r="375" spans="1:7" ht="15" customHeight="1">
      <c r="A375" s="1165" t="str">
        <f t="shared" si="35"/>
        <v>PEXP25WHI</v>
      </c>
      <c r="B375" s="1165">
        <f>IFERROR(INDEX('PU Holds'!$B$14:$AF$554,MATCH(C375,'PU Holds'!$B$14:$B$552,FALSE),MATCH(D375,'PU Holds'!$B$14:$AF$14,FALSE)),0)</f>
        <v>0</v>
      </c>
      <c r="C375" s="1165" t="str">
        <f t="shared" si="37"/>
        <v>PEXP25</v>
      </c>
      <c r="D375" s="988" t="str">
        <f>'PU Holds'!$AC$14</f>
        <v>White 
RAL 9010</v>
      </c>
      <c r="E375" s="1165" t="s">
        <v>27838</v>
      </c>
      <c r="F375" s="1165" t="s">
        <v>27824</v>
      </c>
      <c r="G375" s="1170" t="s">
        <v>27825</v>
      </c>
    </row>
    <row r="376" spans="1:7" ht="15" customHeight="1">
      <c r="A376" s="1165" t="str">
        <f t="shared" si="35"/>
        <v>PEXP25PUR</v>
      </c>
      <c r="B376" s="1165">
        <f>IFERROR(INDEX('PU Holds'!$B$14:$AF$554,MATCH(C376,'PU Holds'!$B$14:$B$552,FALSE),MATCH(D376,'PU Holds'!$B$14:$AF$14,FALSE)),0)</f>
        <v>0</v>
      </c>
      <c r="C376" s="1165" t="str">
        <f t="shared" si="37"/>
        <v>PEXP25</v>
      </c>
      <c r="D376" s="988" t="str">
        <f>'PU Holds'!$AD$14</f>
        <v>US Purple</v>
      </c>
      <c r="E376" s="1165" t="s">
        <v>27839</v>
      </c>
      <c r="F376" s="1165" t="s">
        <v>27824</v>
      </c>
      <c r="G376" s="1170" t="s">
        <v>27825</v>
      </c>
    </row>
    <row r="377" spans="1:7" ht="15" customHeight="1">
      <c r="A377" s="1165" t="str">
        <f t="shared" si="35"/>
        <v>PEXP26YEL</v>
      </c>
      <c r="B377" s="1165">
        <f>IFERROR(INDEX('PU Holds'!$B$14:$AF$554,MATCH(C377,'PU Holds'!$B$14:$B$552,FALSE),MATCH(D377,'PU Holds'!$B$14:$AF$14,FALSE)),0)</f>
        <v>0</v>
      </c>
      <c r="C377" s="1165" t="s">
        <v>27864</v>
      </c>
      <c r="D377" s="1168" t="str">
        <f>'PU Holds'!$M$14</f>
        <v>Yellow 
RAL 1026</v>
      </c>
      <c r="E377" s="1165" t="s">
        <v>27823</v>
      </c>
      <c r="F377" s="1165" t="s">
        <v>27824</v>
      </c>
      <c r="G377" s="1170" t="s">
        <v>27825</v>
      </c>
    </row>
    <row r="378" spans="1:7" ht="15" customHeight="1">
      <c r="A378" s="1165" t="str">
        <f t="shared" si="35"/>
        <v>PEXP26RED</v>
      </c>
      <c r="B378" s="1165">
        <f>IFERROR(INDEX('PU Holds'!$B$14:$AF$554,MATCH(C378,'PU Holds'!$B$14:$B$552,FALSE),MATCH(D378,'PU Holds'!$B$14:$AF$14,FALSE)),0)</f>
        <v>0</v>
      </c>
      <c r="C378" s="1165" t="str">
        <f t="shared" ref="C378:C391" si="38">C377</f>
        <v>PEXP26</v>
      </c>
      <c r="D378" s="988" t="str">
        <f>'PU Holds'!$O$14</f>
        <v>Red 
RAL 3020</v>
      </c>
      <c r="E378" s="1165" t="s">
        <v>27826</v>
      </c>
      <c r="F378" s="1165" t="s">
        <v>27824</v>
      </c>
      <c r="G378" s="1170" t="s">
        <v>27825</v>
      </c>
    </row>
    <row r="379" spans="1:7" ht="15" customHeight="1">
      <c r="A379" s="1165" t="str">
        <f t="shared" si="35"/>
        <v>PEXP26BLU</v>
      </c>
      <c r="B379" s="1165">
        <f>IFERROR(INDEX('PU Holds'!$B$14:$AF$554,MATCH(C379,'PU Holds'!$B$14:$B$552,FALSE),MATCH(D379,'PU Holds'!$B$14:$AF$14,FALSE)),0)</f>
        <v>0</v>
      </c>
      <c r="C379" s="1165" t="str">
        <f t="shared" si="38"/>
        <v>PEXP26</v>
      </c>
      <c r="D379" s="988" t="str">
        <f>'PU Holds'!$P$14</f>
        <v>Blue 
RAL 5015</v>
      </c>
      <c r="E379" s="1165" t="s">
        <v>27827</v>
      </c>
      <c r="F379" s="1165" t="s">
        <v>27824</v>
      </c>
      <c r="G379" s="1170" t="s">
        <v>27825</v>
      </c>
    </row>
    <row r="380" spans="1:7" ht="15" customHeight="1">
      <c r="A380" s="1165" t="str">
        <f t="shared" si="35"/>
        <v>PEXP26GRY</v>
      </c>
      <c r="B380" s="1165">
        <f>IFERROR(INDEX('PU Holds'!$B$14:$AF$554,MATCH(C380,'PU Holds'!$B$14:$B$552,FALSE),MATCH(D380,'PU Holds'!$B$14:$AF$14,FALSE)),0)</f>
        <v>0</v>
      </c>
      <c r="C380" s="1165" t="str">
        <f t="shared" si="38"/>
        <v>PEXP26</v>
      </c>
      <c r="D380" s="988" t="str">
        <f>'PU Holds'!$Q$14</f>
        <v>Grey 
RAL 7001</v>
      </c>
      <c r="E380" s="1165" t="s">
        <v>27828</v>
      </c>
      <c r="F380" s="1165" t="s">
        <v>27824</v>
      </c>
      <c r="G380" s="1170" t="s">
        <v>27825</v>
      </c>
    </row>
    <row r="381" spans="1:7" ht="15" customHeight="1">
      <c r="A381" s="1165" t="str">
        <f t="shared" si="35"/>
        <v>PEXP26BLK</v>
      </c>
      <c r="B381" s="1165">
        <f>IFERROR(INDEX('PU Holds'!$B$14:$AF$554,MATCH(C381,'PU Holds'!$B$14:$B$552,FALSE),MATCH(D381,'PU Holds'!$B$14:$AF$14,FALSE)),0)</f>
        <v>0</v>
      </c>
      <c r="C381" s="1165" t="str">
        <f t="shared" si="38"/>
        <v>PEXP26</v>
      </c>
      <c r="D381" s="988" t="str">
        <f>'PU Holds'!$R$14</f>
        <v>Black 
RAL 9005</v>
      </c>
      <c r="E381" s="1165" t="s">
        <v>27829</v>
      </c>
      <c r="F381" s="1165" t="s">
        <v>27824</v>
      </c>
      <c r="G381" s="1170" t="s">
        <v>27825</v>
      </c>
    </row>
    <row r="382" spans="1:7" ht="15" customHeight="1">
      <c r="A382" s="1165" t="str">
        <f t="shared" si="35"/>
        <v>PEXP26FLO</v>
      </c>
      <c r="B382" s="1165">
        <f>IFERROR(INDEX('PU Holds'!$B$14:$AF$554,MATCH(C382,'PU Holds'!$B$14:$B$552,FALSE),MATCH(D382,'PU Holds'!$B$14:$AF$14,FALSE)),0)</f>
        <v>0</v>
      </c>
      <c r="C382" s="1165" t="str">
        <f t="shared" si="38"/>
        <v>PEXP26</v>
      </c>
      <c r="D382" s="988" t="str">
        <f>'PU Holds'!$S$14</f>
        <v>Fluo 
Orange</v>
      </c>
      <c r="E382" s="1165" t="s">
        <v>27830</v>
      </c>
      <c r="F382" s="1165" t="s">
        <v>27824</v>
      </c>
      <c r="G382" s="1170" t="s">
        <v>27825</v>
      </c>
    </row>
    <row r="383" spans="1:7" ht="15" customHeight="1">
      <c r="A383" s="1165" t="str">
        <f t="shared" si="35"/>
        <v>PEXP26FLG</v>
      </c>
      <c r="B383" s="1165">
        <f>IFERROR(INDEX('PU Holds'!$B$14:$AF$554,MATCH(C383,'PU Holds'!$B$14:$B$552,FALSE),MATCH(D383,'PU Holds'!$B$14:$AF$14,FALSE)),0)</f>
        <v>0</v>
      </c>
      <c r="C383" s="1165" t="str">
        <f t="shared" si="38"/>
        <v>PEXP26</v>
      </c>
      <c r="D383" s="988" t="str">
        <f>'PU Holds'!$T$14</f>
        <v>Fluo 
Green</v>
      </c>
      <c r="E383" s="1165" t="s">
        <v>27831</v>
      </c>
      <c r="F383" s="1165" t="s">
        <v>27824</v>
      </c>
      <c r="G383" s="1170" t="s">
        <v>27825</v>
      </c>
    </row>
    <row r="384" spans="1:7" ht="15" customHeight="1">
      <c r="A384" s="1165" t="str">
        <f t="shared" si="35"/>
        <v>PEXP26FLP</v>
      </c>
      <c r="B384" s="1165">
        <f>IFERROR(INDEX('PU Holds'!$B$14:$AF$554,MATCH(C384,'PU Holds'!$B$14:$B$552,FALSE),MATCH(D384,'PU Holds'!$B$14:$AF$14,FALSE)),0)</f>
        <v>0</v>
      </c>
      <c r="C384" s="1165" t="str">
        <f t="shared" si="38"/>
        <v>PEXP26</v>
      </c>
      <c r="D384" s="988" t="str">
        <f>'PU Holds'!$U$14</f>
        <v>Fluo 
Pink</v>
      </c>
      <c r="E384" s="1165" t="s">
        <v>27832</v>
      </c>
      <c r="F384" s="1165" t="s">
        <v>27824</v>
      </c>
      <c r="G384" s="1170" t="s">
        <v>27825</v>
      </c>
    </row>
    <row r="385" spans="1:7" ht="15" customHeight="1">
      <c r="A385" s="1165" t="str">
        <f t="shared" si="35"/>
        <v>PEXP26VIO</v>
      </c>
      <c r="B385" s="1165">
        <f>IFERROR(INDEX('PU Holds'!$B$14:$AF$554,MATCH(C385,'PU Holds'!$B$14:$B$552,FALSE),MATCH(D385,'PU Holds'!$B$14:$AF$14,FALSE)),0)</f>
        <v>0</v>
      </c>
      <c r="C385" s="1165" t="str">
        <f t="shared" si="38"/>
        <v>PEXP26</v>
      </c>
      <c r="D385" s="988" t="str">
        <f>'PU Holds'!$W$14</f>
        <v>Violet 
RAL 4008</v>
      </c>
      <c r="E385" s="1165" t="s">
        <v>27833</v>
      </c>
      <c r="F385" s="1165" t="s">
        <v>27824</v>
      </c>
      <c r="G385" s="1170" t="s">
        <v>27825</v>
      </c>
    </row>
    <row r="386" spans="1:7" ht="15" customHeight="1">
      <c r="A386" s="1165" t="str">
        <f t="shared" ref="A386:A391" si="39">CONCATENATE(C386,E386)</f>
        <v>PEXP26MIN</v>
      </c>
      <c r="B386" s="1165">
        <f>IFERROR(INDEX('PU Holds'!$B$14:$AF$554,MATCH(C386,'PU Holds'!$B$14:$B$552,FALSE),MATCH(D386,'PU Holds'!$B$14:$AF$14,FALSE)),0)</f>
        <v>0</v>
      </c>
      <c r="C386" s="1165" t="str">
        <f t="shared" si="38"/>
        <v>PEXP26</v>
      </c>
      <c r="D386" s="988" t="str">
        <f>'PU Holds'!$X$14</f>
        <v>Mint 
RAL 6027</v>
      </c>
      <c r="E386" s="1165" t="s">
        <v>27834</v>
      </c>
      <c r="F386" s="1165" t="s">
        <v>27824</v>
      </c>
      <c r="G386" s="1170" t="s">
        <v>27825</v>
      </c>
    </row>
    <row r="387" spans="1:7" ht="15" customHeight="1">
      <c r="A387" s="1165" t="str">
        <f t="shared" si="39"/>
        <v>PEXP26PUK</v>
      </c>
      <c r="B387" s="1165">
        <f>IFERROR(INDEX('PU Holds'!$B$14:$AF$554,MATCH(C387,'PU Holds'!$B$14:$B$552,FALSE),MATCH(D387,'PU Holds'!$B$14:$AF$14,FALSE)),0)</f>
        <v>0</v>
      </c>
      <c r="C387" s="1165" t="str">
        <f t="shared" si="38"/>
        <v>PEXP26</v>
      </c>
      <c r="D387" s="988" t="str">
        <f>'PU Holds'!$Z$14</f>
        <v>Green 
(Puke 16-09)</v>
      </c>
      <c r="E387" s="1165" t="s">
        <v>27835</v>
      </c>
      <c r="F387" s="1165" t="s">
        <v>27824</v>
      </c>
      <c r="G387" s="1170" t="s">
        <v>27825</v>
      </c>
    </row>
    <row r="388" spans="1:7" ht="15" customHeight="1">
      <c r="A388" s="1165" t="str">
        <f t="shared" si="39"/>
        <v>PEXP26ORA</v>
      </c>
      <c r="B388" s="1165">
        <f>IFERROR(INDEX('PU Holds'!$B$14:$AF$554,MATCH(C388,'PU Holds'!$B$14:$B$552,FALSE),MATCH(D388,'PU Holds'!$B$14:$AF$14,FALSE)),0)</f>
        <v>0</v>
      </c>
      <c r="C388" s="1165" t="str">
        <f t="shared" si="38"/>
        <v>PEXP26</v>
      </c>
      <c r="D388" s="988" t="str">
        <f>'PU Holds'!$AA$14</f>
        <v>US Orange
14-01</v>
      </c>
      <c r="E388" s="1165" t="s">
        <v>27836</v>
      </c>
      <c r="F388" s="1165" t="s">
        <v>27824</v>
      </c>
      <c r="G388" s="1170" t="s">
        <v>27825</v>
      </c>
    </row>
    <row r="389" spans="1:7" ht="15" customHeight="1">
      <c r="A389" s="1165" t="str">
        <f t="shared" si="39"/>
        <v>PEXP26GRE</v>
      </c>
      <c r="B389" s="1165">
        <f>IFERROR(INDEX('PU Holds'!$B$14:$AF$554,MATCH(C389,'PU Holds'!$B$14:$B$552,FALSE),MATCH(D389,'PU Holds'!$B$14:$AF$14,FALSE)),0)</f>
        <v>0</v>
      </c>
      <c r="C389" s="1165" t="str">
        <f t="shared" si="38"/>
        <v>PEXP26</v>
      </c>
      <c r="D389" s="988" t="str">
        <f>'PU Holds'!$AB$14</f>
        <v>US Green 
16 -16</v>
      </c>
      <c r="E389" s="1165" t="s">
        <v>27837</v>
      </c>
      <c r="F389" s="1165" t="s">
        <v>27824</v>
      </c>
      <c r="G389" s="1170" t="s">
        <v>27825</v>
      </c>
    </row>
    <row r="390" spans="1:7" ht="15" customHeight="1">
      <c r="A390" s="1165" t="str">
        <f t="shared" si="39"/>
        <v>PEXP26WHI</v>
      </c>
      <c r="B390" s="1165">
        <f>IFERROR(INDEX('PU Holds'!$B$14:$AF$554,MATCH(C390,'PU Holds'!$B$14:$B$552,FALSE),MATCH(D390,'PU Holds'!$B$14:$AF$14,FALSE)),0)</f>
        <v>0</v>
      </c>
      <c r="C390" s="1165" t="str">
        <f t="shared" si="38"/>
        <v>PEXP26</v>
      </c>
      <c r="D390" s="988" t="str">
        <f>'PU Holds'!$AC$14</f>
        <v>White 
RAL 9010</v>
      </c>
      <c r="E390" s="1165" t="s">
        <v>27838</v>
      </c>
      <c r="F390" s="1165" t="s">
        <v>27824</v>
      </c>
      <c r="G390" s="1170" t="s">
        <v>27825</v>
      </c>
    </row>
    <row r="391" spans="1:7" ht="15" customHeight="1">
      <c r="A391" s="1165" t="str">
        <f t="shared" si="39"/>
        <v>PEXP26PUR</v>
      </c>
      <c r="B391" s="1165">
        <f>IFERROR(INDEX('PU Holds'!$B$14:$AF$554,MATCH(C391,'PU Holds'!$B$14:$B$552,FALSE),MATCH(D391,'PU Holds'!$B$14:$AF$14,FALSE)),0)</f>
        <v>0</v>
      </c>
      <c r="C391" s="1165" t="str">
        <f t="shared" si="38"/>
        <v>PEXP26</v>
      </c>
      <c r="D391" s="988" t="str">
        <f>'PU Holds'!$AD$14</f>
        <v>US Purple</v>
      </c>
      <c r="E391" s="1165" t="s">
        <v>27839</v>
      </c>
      <c r="F391" s="1165" t="s">
        <v>27824</v>
      </c>
      <c r="G391" s="1170" t="s">
        <v>27825</v>
      </c>
    </row>
    <row r="392" spans="1:7" ht="15" customHeight="1">
      <c r="A392" s="1165" t="str">
        <f t="shared" ref="A392:A436" si="40">CONCATENATE(C392,E392)</f>
        <v>PEXP27YEL</v>
      </c>
      <c r="B392" s="1165">
        <f>IFERROR(INDEX('PU Holds'!$B$14:$AF$554,MATCH(C392,'PU Holds'!$B$14:$B$552,FALSE),MATCH(D392,'PU Holds'!$B$14:$AF$14,FALSE)),0)</f>
        <v>0</v>
      </c>
      <c r="C392" s="1165" t="s">
        <v>27865</v>
      </c>
      <c r="D392" s="1168" t="str">
        <f>'PU Holds'!$M$14</f>
        <v>Yellow 
RAL 1026</v>
      </c>
      <c r="E392" s="1165" t="s">
        <v>27823</v>
      </c>
      <c r="F392" s="1165" t="s">
        <v>27824</v>
      </c>
      <c r="G392" s="1170" t="s">
        <v>27825</v>
      </c>
    </row>
    <row r="393" spans="1:7" ht="15" customHeight="1">
      <c r="A393" s="1165" t="str">
        <f t="shared" si="40"/>
        <v>PEXP27RED</v>
      </c>
      <c r="B393" s="1165">
        <f>IFERROR(INDEX('PU Holds'!$B$14:$AF$554,MATCH(C393,'PU Holds'!$B$14:$B$552,FALSE),MATCH(D393,'PU Holds'!$B$14:$AF$14,FALSE)),0)</f>
        <v>0</v>
      </c>
      <c r="C393" s="1165" t="str">
        <f t="shared" ref="C393:C406" si="41">C392</f>
        <v>PEXP27</v>
      </c>
      <c r="D393" s="988" t="str">
        <f>'PU Holds'!$O$14</f>
        <v>Red 
RAL 3020</v>
      </c>
      <c r="E393" s="1165" t="s">
        <v>27826</v>
      </c>
      <c r="F393" s="1165" t="s">
        <v>27824</v>
      </c>
      <c r="G393" s="1170" t="s">
        <v>27825</v>
      </c>
    </row>
    <row r="394" spans="1:7" ht="15" customHeight="1">
      <c r="A394" s="1165" t="str">
        <f t="shared" si="40"/>
        <v>PEXP27BLU</v>
      </c>
      <c r="B394" s="1165">
        <f>IFERROR(INDEX('PU Holds'!$B$14:$AF$554,MATCH(C394,'PU Holds'!$B$14:$B$552,FALSE),MATCH(D394,'PU Holds'!$B$14:$AF$14,FALSE)),0)</f>
        <v>0</v>
      </c>
      <c r="C394" s="1165" t="str">
        <f t="shared" si="41"/>
        <v>PEXP27</v>
      </c>
      <c r="D394" s="988" t="str">
        <f>'PU Holds'!$P$14</f>
        <v>Blue 
RAL 5015</v>
      </c>
      <c r="E394" s="1165" t="s">
        <v>27827</v>
      </c>
      <c r="F394" s="1165" t="s">
        <v>27824</v>
      </c>
      <c r="G394" s="1170" t="s">
        <v>27825</v>
      </c>
    </row>
    <row r="395" spans="1:7" ht="15" customHeight="1">
      <c r="A395" s="1165" t="str">
        <f t="shared" si="40"/>
        <v>PEXP27GRY</v>
      </c>
      <c r="B395" s="1165">
        <f>IFERROR(INDEX('PU Holds'!$B$14:$AF$554,MATCH(C395,'PU Holds'!$B$14:$B$552,FALSE),MATCH(D395,'PU Holds'!$B$14:$AF$14,FALSE)),0)</f>
        <v>0</v>
      </c>
      <c r="C395" s="1165" t="str">
        <f t="shared" si="41"/>
        <v>PEXP27</v>
      </c>
      <c r="D395" s="988" t="str">
        <f>'PU Holds'!$Q$14</f>
        <v>Grey 
RAL 7001</v>
      </c>
      <c r="E395" s="1165" t="s">
        <v>27828</v>
      </c>
      <c r="F395" s="1165" t="s">
        <v>27824</v>
      </c>
      <c r="G395" s="1170" t="s">
        <v>27825</v>
      </c>
    </row>
    <row r="396" spans="1:7" ht="15" customHeight="1">
      <c r="A396" s="1165" t="str">
        <f t="shared" si="40"/>
        <v>PEXP27BLK</v>
      </c>
      <c r="B396" s="1165">
        <f>IFERROR(INDEX('PU Holds'!$B$14:$AF$554,MATCH(C396,'PU Holds'!$B$14:$B$552,FALSE),MATCH(D396,'PU Holds'!$B$14:$AF$14,FALSE)),0)</f>
        <v>0</v>
      </c>
      <c r="C396" s="1165" t="str">
        <f t="shared" si="41"/>
        <v>PEXP27</v>
      </c>
      <c r="D396" s="988" t="str">
        <f>'PU Holds'!$R$14</f>
        <v>Black 
RAL 9005</v>
      </c>
      <c r="E396" s="1165" t="s">
        <v>27829</v>
      </c>
      <c r="F396" s="1165" t="s">
        <v>27824</v>
      </c>
      <c r="G396" s="1170" t="s">
        <v>27825</v>
      </c>
    </row>
    <row r="397" spans="1:7" ht="15" customHeight="1">
      <c r="A397" s="1165" t="str">
        <f t="shared" si="40"/>
        <v>PEXP27FLO</v>
      </c>
      <c r="B397" s="1165">
        <f>IFERROR(INDEX('PU Holds'!$B$14:$AF$554,MATCH(C397,'PU Holds'!$B$14:$B$552,FALSE),MATCH(D397,'PU Holds'!$B$14:$AF$14,FALSE)),0)</f>
        <v>0</v>
      </c>
      <c r="C397" s="1165" t="str">
        <f t="shared" si="41"/>
        <v>PEXP27</v>
      </c>
      <c r="D397" s="988" t="str">
        <f>'PU Holds'!$S$14</f>
        <v>Fluo 
Orange</v>
      </c>
      <c r="E397" s="1165" t="s">
        <v>27830</v>
      </c>
      <c r="F397" s="1165" t="s">
        <v>27824</v>
      </c>
      <c r="G397" s="1170" t="s">
        <v>27825</v>
      </c>
    </row>
    <row r="398" spans="1:7" ht="15" customHeight="1">
      <c r="A398" s="1165" t="str">
        <f t="shared" si="40"/>
        <v>PEXP27FLG</v>
      </c>
      <c r="B398" s="1165">
        <f>IFERROR(INDEX('PU Holds'!$B$14:$AF$554,MATCH(C398,'PU Holds'!$B$14:$B$552,FALSE),MATCH(D398,'PU Holds'!$B$14:$AF$14,FALSE)),0)</f>
        <v>0</v>
      </c>
      <c r="C398" s="1165" t="str">
        <f t="shared" si="41"/>
        <v>PEXP27</v>
      </c>
      <c r="D398" s="988" t="str">
        <f>'PU Holds'!$T$14</f>
        <v>Fluo 
Green</v>
      </c>
      <c r="E398" s="1165" t="s">
        <v>27831</v>
      </c>
      <c r="F398" s="1165" t="s">
        <v>27824</v>
      </c>
      <c r="G398" s="1170" t="s">
        <v>27825</v>
      </c>
    </row>
    <row r="399" spans="1:7" ht="15" customHeight="1">
      <c r="A399" s="1165" t="str">
        <f t="shared" si="40"/>
        <v>PEXP27FLP</v>
      </c>
      <c r="B399" s="1165">
        <f>IFERROR(INDEX('PU Holds'!$B$14:$AF$554,MATCH(C399,'PU Holds'!$B$14:$B$552,FALSE),MATCH(D399,'PU Holds'!$B$14:$AF$14,FALSE)),0)</f>
        <v>0</v>
      </c>
      <c r="C399" s="1165" t="str">
        <f t="shared" si="41"/>
        <v>PEXP27</v>
      </c>
      <c r="D399" s="988" t="str">
        <f>'PU Holds'!$U$14</f>
        <v>Fluo 
Pink</v>
      </c>
      <c r="E399" s="1165" t="s">
        <v>27832</v>
      </c>
      <c r="F399" s="1165" t="s">
        <v>27824</v>
      </c>
      <c r="G399" s="1170" t="s">
        <v>27825</v>
      </c>
    </row>
    <row r="400" spans="1:7" ht="15" customHeight="1">
      <c r="A400" s="1165" t="str">
        <f t="shared" si="40"/>
        <v>PEXP27VIO</v>
      </c>
      <c r="B400" s="1165">
        <f>IFERROR(INDEX('PU Holds'!$B$14:$AF$554,MATCH(C400,'PU Holds'!$B$14:$B$552,FALSE),MATCH(D400,'PU Holds'!$B$14:$AF$14,FALSE)),0)</f>
        <v>0</v>
      </c>
      <c r="C400" s="1165" t="str">
        <f t="shared" si="41"/>
        <v>PEXP27</v>
      </c>
      <c r="D400" s="988" t="str">
        <f>'PU Holds'!$W$14</f>
        <v>Violet 
RAL 4008</v>
      </c>
      <c r="E400" s="1165" t="s">
        <v>27833</v>
      </c>
      <c r="F400" s="1165" t="s">
        <v>27824</v>
      </c>
      <c r="G400" s="1170" t="s">
        <v>27825</v>
      </c>
    </row>
    <row r="401" spans="1:7" ht="15" customHeight="1">
      <c r="A401" s="1165" t="str">
        <f t="shared" si="40"/>
        <v>PEXP27MIN</v>
      </c>
      <c r="B401" s="1165">
        <f>IFERROR(INDEX('PU Holds'!$B$14:$AF$554,MATCH(C401,'PU Holds'!$B$14:$B$552,FALSE),MATCH(D401,'PU Holds'!$B$14:$AF$14,FALSE)),0)</f>
        <v>0</v>
      </c>
      <c r="C401" s="1165" t="str">
        <f t="shared" si="41"/>
        <v>PEXP27</v>
      </c>
      <c r="D401" s="988" t="str">
        <f>'PU Holds'!$X$14</f>
        <v>Mint 
RAL 6027</v>
      </c>
      <c r="E401" s="1165" t="s">
        <v>27834</v>
      </c>
      <c r="F401" s="1165" t="s">
        <v>27824</v>
      </c>
      <c r="G401" s="1170" t="s">
        <v>27825</v>
      </c>
    </row>
    <row r="402" spans="1:7" ht="15" customHeight="1">
      <c r="A402" s="1165" t="str">
        <f t="shared" si="40"/>
        <v>PEXP27PUK</v>
      </c>
      <c r="B402" s="1165">
        <f>IFERROR(INDEX('PU Holds'!$B$14:$AF$554,MATCH(C402,'PU Holds'!$B$14:$B$552,FALSE),MATCH(D402,'PU Holds'!$B$14:$AF$14,FALSE)),0)</f>
        <v>0</v>
      </c>
      <c r="C402" s="1165" t="str">
        <f t="shared" si="41"/>
        <v>PEXP27</v>
      </c>
      <c r="D402" s="988" t="str">
        <f>'PU Holds'!$Z$14</f>
        <v>Green 
(Puke 16-09)</v>
      </c>
      <c r="E402" s="1165" t="s">
        <v>27835</v>
      </c>
      <c r="F402" s="1165" t="s">
        <v>27824</v>
      </c>
      <c r="G402" s="1170" t="s">
        <v>27825</v>
      </c>
    </row>
    <row r="403" spans="1:7" ht="15" customHeight="1">
      <c r="A403" s="1165" t="str">
        <f t="shared" si="40"/>
        <v>PEXP27ORA</v>
      </c>
      <c r="B403" s="1165">
        <f>IFERROR(INDEX('PU Holds'!$B$14:$AF$554,MATCH(C403,'PU Holds'!$B$14:$B$552,FALSE),MATCH(D403,'PU Holds'!$B$14:$AF$14,FALSE)),0)</f>
        <v>0</v>
      </c>
      <c r="C403" s="1165" t="str">
        <f t="shared" si="41"/>
        <v>PEXP27</v>
      </c>
      <c r="D403" s="988" t="str">
        <f>'PU Holds'!$AA$14</f>
        <v>US Orange
14-01</v>
      </c>
      <c r="E403" s="1165" t="s">
        <v>27836</v>
      </c>
      <c r="F403" s="1165" t="s">
        <v>27824</v>
      </c>
      <c r="G403" s="1170" t="s">
        <v>27825</v>
      </c>
    </row>
    <row r="404" spans="1:7" ht="15" customHeight="1">
      <c r="A404" s="1165" t="str">
        <f t="shared" si="40"/>
        <v>PEXP27GRE</v>
      </c>
      <c r="B404" s="1165">
        <f>IFERROR(INDEX('PU Holds'!$B$14:$AF$554,MATCH(C404,'PU Holds'!$B$14:$B$552,FALSE),MATCH(D404,'PU Holds'!$B$14:$AF$14,FALSE)),0)</f>
        <v>0</v>
      </c>
      <c r="C404" s="1165" t="str">
        <f t="shared" si="41"/>
        <v>PEXP27</v>
      </c>
      <c r="D404" s="988" t="str">
        <f>'PU Holds'!$AB$14</f>
        <v>US Green 
16 -16</v>
      </c>
      <c r="E404" s="1165" t="s">
        <v>27837</v>
      </c>
      <c r="F404" s="1165" t="s">
        <v>27824</v>
      </c>
      <c r="G404" s="1170" t="s">
        <v>27825</v>
      </c>
    </row>
    <row r="405" spans="1:7" ht="15" customHeight="1">
      <c r="A405" s="1165" t="str">
        <f t="shared" si="40"/>
        <v>PEXP27WHI</v>
      </c>
      <c r="B405" s="1165">
        <f>IFERROR(INDEX('PU Holds'!$B$14:$AF$554,MATCH(C405,'PU Holds'!$B$14:$B$552,FALSE),MATCH(D405,'PU Holds'!$B$14:$AF$14,FALSE)),0)</f>
        <v>0</v>
      </c>
      <c r="C405" s="1165" t="str">
        <f t="shared" si="41"/>
        <v>PEXP27</v>
      </c>
      <c r="D405" s="988" t="str">
        <f>'PU Holds'!$AC$14</f>
        <v>White 
RAL 9010</v>
      </c>
      <c r="E405" s="1165" t="s">
        <v>27838</v>
      </c>
      <c r="F405" s="1165" t="s">
        <v>27824</v>
      </c>
      <c r="G405" s="1170" t="s">
        <v>27825</v>
      </c>
    </row>
    <row r="406" spans="1:7" ht="15" customHeight="1">
      <c r="A406" s="1165" t="str">
        <f t="shared" si="40"/>
        <v>PEXP27PUR</v>
      </c>
      <c r="B406" s="1165">
        <f>IFERROR(INDEX('PU Holds'!$B$14:$AF$554,MATCH(C406,'PU Holds'!$B$14:$B$552,FALSE),MATCH(D406,'PU Holds'!$B$14:$AF$14,FALSE)),0)</f>
        <v>0</v>
      </c>
      <c r="C406" s="1165" t="str">
        <f t="shared" si="41"/>
        <v>PEXP27</v>
      </c>
      <c r="D406" s="988" t="str">
        <f>'PU Holds'!$AD$14</f>
        <v>US Purple</v>
      </c>
      <c r="E406" s="1165" t="s">
        <v>27839</v>
      </c>
      <c r="F406" s="1165" t="s">
        <v>27824</v>
      </c>
      <c r="G406" s="1170" t="s">
        <v>27825</v>
      </c>
    </row>
    <row r="407" spans="1:7" ht="15" customHeight="1">
      <c r="A407" s="1165" t="str">
        <f t="shared" si="40"/>
        <v>PEXP28YEL</v>
      </c>
      <c r="B407" s="1165">
        <f>IFERROR(INDEX('PU Holds'!$B$14:$AF$554,MATCH(C407,'PU Holds'!$B$14:$B$552,FALSE),MATCH(D407,'PU Holds'!$B$14:$AF$14,FALSE)),0)</f>
        <v>0</v>
      </c>
      <c r="C407" s="1165" t="s">
        <v>27866</v>
      </c>
      <c r="D407" s="1168" t="str">
        <f>'PU Holds'!$M$14</f>
        <v>Yellow 
RAL 1026</v>
      </c>
      <c r="E407" s="1165" t="s">
        <v>27823</v>
      </c>
      <c r="F407" s="1165" t="s">
        <v>27824</v>
      </c>
      <c r="G407" s="1170" t="s">
        <v>27825</v>
      </c>
    </row>
    <row r="408" spans="1:7" ht="15" customHeight="1">
      <c r="A408" s="1165" t="str">
        <f t="shared" si="40"/>
        <v>PEXP28RED</v>
      </c>
      <c r="B408" s="1165">
        <f>IFERROR(INDEX('PU Holds'!$B$14:$AF$554,MATCH(C408,'PU Holds'!$B$14:$B$552,FALSE),MATCH(D408,'PU Holds'!$B$14:$AF$14,FALSE)),0)</f>
        <v>0</v>
      </c>
      <c r="C408" s="1165" t="str">
        <f t="shared" ref="C408:C421" si="42">C407</f>
        <v>PEXP28</v>
      </c>
      <c r="D408" s="988" t="str">
        <f>'PU Holds'!$O$14</f>
        <v>Red 
RAL 3020</v>
      </c>
      <c r="E408" s="1165" t="s">
        <v>27826</v>
      </c>
      <c r="F408" s="1165" t="s">
        <v>27824</v>
      </c>
      <c r="G408" s="1170" t="s">
        <v>27825</v>
      </c>
    </row>
    <row r="409" spans="1:7" ht="15" customHeight="1">
      <c r="A409" s="1165" t="str">
        <f t="shared" si="40"/>
        <v>PEXP28BLU</v>
      </c>
      <c r="B409" s="1165">
        <f>IFERROR(INDEX('PU Holds'!$B$14:$AF$554,MATCH(C409,'PU Holds'!$B$14:$B$552,FALSE),MATCH(D409,'PU Holds'!$B$14:$AF$14,FALSE)),0)</f>
        <v>0</v>
      </c>
      <c r="C409" s="1165" t="str">
        <f t="shared" si="42"/>
        <v>PEXP28</v>
      </c>
      <c r="D409" s="988" t="str">
        <f>'PU Holds'!$P$14</f>
        <v>Blue 
RAL 5015</v>
      </c>
      <c r="E409" s="1165" t="s">
        <v>27827</v>
      </c>
      <c r="F409" s="1165" t="s">
        <v>27824</v>
      </c>
      <c r="G409" s="1170" t="s">
        <v>27825</v>
      </c>
    </row>
    <row r="410" spans="1:7" ht="15" customHeight="1">
      <c r="A410" s="1165" t="str">
        <f t="shared" si="40"/>
        <v>PEXP28GRY</v>
      </c>
      <c r="B410" s="1165">
        <f>IFERROR(INDEX('PU Holds'!$B$14:$AF$554,MATCH(C410,'PU Holds'!$B$14:$B$552,FALSE),MATCH(D410,'PU Holds'!$B$14:$AF$14,FALSE)),0)</f>
        <v>0</v>
      </c>
      <c r="C410" s="1165" t="str">
        <f t="shared" si="42"/>
        <v>PEXP28</v>
      </c>
      <c r="D410" s="988" t="str">
        <f>'PU Holds'!$Q$14</f>
        <v>Grey 
RAL 7001</v>
      </c>
      <c r="E410" s="1165" t="s">
        <v>27828</v>
      </c>
      <c r="F410" s="1165" t="s">
        <v>27824</v>
      </c>
      <c r="G410" s="1170" t="s">
        <v>27825</v>
      </c>
    </row>
    <row r="411" spans="1:7" ht="15" customHeight="1">
      <c r="A411" s="1165" t="str">
        <f t="shared" si="40"/>
        <v>PEXP28BLK</v>
      </c>
      <c r="B411" s="1165">
        <f>IFERROR(INDEX('PU Holds'!$B$14:$AF$554,MATCH(C411,'PU Holds'!$B$14:$B$552,FALSE),MATCH(D411,'PU Holds'!$B$14:$AF$14,FALSE)),0)</f>
        <v>0</v>
      </c>
      <c r="C411" s="1165" t="str">
        <f t="shared" si="42"/>
        <v>PEXP28</v>
      </c>
      <c r="D411" s="988" t="str">
        <f>'PU Holds'!$R$14</f>
        <v>Black 
RAL 9005</v>
      </c>
      <c r="E411" s="1165" t="s">
        <v>27829</v>
      </c>
      <c r="F411" s="1165" t="s">
        <v>27824</v>
      </c>
      <c r="G411" s="1170" t="s">
        <v>27825</v>
      </c>
    </row>
    <row r="412" spans="1:7" ht="15" customHeight="1">
      <c r="A412" s="1165" t="str">
        <f t="shared" si="40"/>
        <v>PEXP28FLO</v>
      </c>
      <c r="B412" s="1165">
        <f>IFERROR(INDEX('PU Holds'!$B$14:$AF$554,MATCH(C412,'PU Holds'!$B$14:$B$552,FALSE),MATCH(D412,'PU Holds'!$B$14:$AF$14,FALSE)),0)</f>
        <v>0</v>
      </c>
      <c r="C412" s="1165" t="str">
        <f t="shared" si="42"/>
        <v>PEXP28</v>
      </c>
      <c r="D412" s="988" t="str">
        <f>'PU Holds'!$S$14</f>
        <v>Fluo 
Orange</v>
      </c>
      <c r="E412" s="1165" t="s">
        <v>27830</v>
      </c>
      <c r="F412" s="1165" t="s">
        <v>27824</v>
      </c>
      <c r="G412" s="1170" t="s">
        <v>27825</v>
      </c>
    </row>
    <row r="413" spans="1:7" ht="15" customHeight="1">
      <c r="A413" s="1165" t="str">
        <f t="shared" si="40"/>
        <v>PEXP28FLG</v>
      </c>
      <c r="B413" s="1165">
        <f>IFERROR(INDEX('PU Holds'!$B$14:$AF$554,MATCH(C413,'PU Holds'!$B$14:$B$552,FALSE),MATCH(D413,'PU Holds'!$B$14:$AF$14,FALSE)),0)</f>
        <v>0</v>
      </c>
      <c r="C413" s="1165" t="str">
        <f t="shared" si="42"/>
        <v>PEXP28</v>
      </c>
      <c r="D413" s="988" t="str">
        <f>'PU Holds'!$T$14</f>
        <v>Fluo 
Green</v>
      </c>
      <c r="E413" s="1165" t="s">
        <v>27831</v>
      </c>
      <c r="F413" s="1165" t="s">
        <v>27824</v>
      </c>
      <c r="G413" s="1170" t="s">
        <v>27825</v>
      </c>
    </row>
    <row r="414" spans="1:7" ht="15" customHeight="1">
      <c r="A414" s="1165" t="str">
        <f t="shared" si="40"/>
        <v>PEXP28FLP</v>
      </c>
      <c r="B414" s="1165">
        <f>IFERROR(INDEX('PU Holds'!$B$14:$AF$554,MATCH(C414,'PU Holds'!$B$14:$B$552,FALSE),MATCH(D414,'PU Holds'!$B$14:$AF$14,FALSE)),0)</f>
        <v>0</v>
      </c>
      <c r="C414" s="1165" t="str">
        <f t="shared" si="42"/>
        <v>PEXP28</v>
      </c>
      <c r="D414" s="988" t="str">
        <f>'PU Holds'!$U$14</f>
        <v>Fluo 
Pink</v>
      </c>
      <c r="E414" s="1165" t="s">
        <v>27832</v>
      </c>
      <c r="F414" s="1165" t="s">
        <v>27824</v>
      </c>
      <c r="G414" s="1170" t="s">
        <v>27825</v>
      </c>
    </row>
    <row r="415" spans="1:7" ht="15" customHeight="1">
      <c r="A415" s="1165" t="str">
        <f t="shared" si="40"/>
        <v>PEXP28VIO</v>
      </c>
      <c r="B415" s="1165">
        <f>IFERROR(INDEX('PU Holds'!$B$14:$AF$554,MATCH(C415,'PU Holds'!$B$14:$B$552,FALSE),MATCH(D415,'PU Holds'!$B$14:$AF$14,FALSE)),0)</f>
        <v>0</v>
      </c>
      <c r="C415" s="1165" t="str">
        <f t="shared" si="42"/>
        <v>PEXP28</v>
      </c>
      <c r="D415" s="988" t="str">
        <f>'PU Holds'!$W$14</f>
        <v>Violet 
RAL 4008</v>
      </c>
      <c r="E415" s="1165" t="s">
        <v>27833</v>
      </c>
      <c r="F415" s="1165" t="s">
        <v>27824</v>
      </c>
      <c r="G415" s="1170" t="s">
        <v>27825</v>
      </c>
    </row>
    <row r="416" spans="1:7" ht="15" customHeight="1">
      <c r="A416" s="1165" t="str">
        <f t="shared" si="40"/>
        <v>PEXP28MIN</v>
      </c>
      <c r="B416" s="1165">
        <f>IFERROR(INDEX('PU Holds'!$B$14:$AF$554,MATCH(C416,'PU Holds'!$B$14:$B$552,FALSE),MATCH(D416,'PU Holds'!$B$14:$AF$14,FALSE)),0)</f>
        <v>0</v>
      </c>
      <c r="C416" s="1165" t="str">
        <f t="shared" si="42"/>
        <v>PEXP28</v>
      </c>
      <c r="D416" s="988" t="str">
        <f>'PU Holds'!$X$14</f>
        <v>Mint 
RAL 6027</v>
      </c>
      <c r="E416" s="1165" t="s">
        <v>27834</v>
      </c>
      <c r="F416" s="1165" t="s">
        <v>27824</v>
      </c>
      <c r="G416" s="1170" t="s">
        <v>27825</v>
      </c>
    </row>
    <row r="417" spans="1:7" ht="15" customHeight="1">
      <c r="A417" s="1165" t="str">
        <f t="shared" si="40"/>
        <v>PEXP28PUK</v>
      </c>
      <c r="B417" s="1165">
        <f>IFERROR(INDEX('PU Holds'!$B$14:$AF$554,MATCH(C417,'PU Holds'!$B$14:$B$552,FALSE),MATCH(D417,'PU Holds'!$B$14:$AF$14,FALSE)),0)</f>
        <v>0</v>
      </c>
      <c r="C417" s="1165" t="str">
        <f t="shared" si="42"/>
        <v>PEXP28</v>
      </c>
      <c r="D417" s="988" t="str">
        <f>'PU Holds'!$Z$14</f>
        <v>Green 
(Puke 16-09)</v>
      </c>
      <c r="E417" s="1165" t="s">
        <v>27835</v>
      </c>
      <c r="F417" s="1165" t="s">
        <v>27824</v>
      </c>
      <c r="G417" s="1170" t="s">
        <v>27825</v>
      </c>
    </row>
    <row r="418" spans="1:7" ht="15" customHeight="1">
      <c r="A418" s="1165" t="str">
        <f t="shared" si="40"/>
        <v>PEXP28ORA</v>
      </c>
      <c r="B418" s="1165">
        <f>IFERROR(INDEX('PU Holds'!$B$14:$AF$554,MATCH(C418,'PU Holds'!$B$14:$B$552,FALSE),MATCH(D418,'PU Holds'!$B$14:$AF$14,FALSE)),0)</f>
        <v>0</v>
      </c>
      <c r="C418" s="1165" t="str">
        <f t="shared" si="42"/>
        <v>PEXP28</v>
      </c>
      <c r="D418" s="988" t="str">
        <f>'PU Holds'!$AA$14</f>
        <v>US Orange
14-01</v>
      </c>
      <c r="E418" s="1165" t="s">
        <v>27836</v>
      </c>
      <c r="F418" s="1165" t="s">
        <v>27824</v>
      </c>
      <c r="G418" s="1170" t="s">
        <v>27825</v>
      </c>
    </row>
    <row r="419" spans="1:7" ht="15" customHeight="1">
      <c r="A419" s="1165" t="str">
        <f t="shared" si="40"/>
        <v>PEXP28GRE</v>
      </c>
      <c r="B419" s="1165">
        <f>IFERROR(INDEX('PU Holds'!$B$14:$AF$554,MATCH(C419,'PU Holds'!$B$14:$B$552,FALSE),MATCH(D419,'PU Holds'!$B$14:$AF$14,FALSE)),0)</f>
        <v>0</v>
      </c>
      <c r="C419" s="1165" t="str">
        <f t="shared" si="42"/>
        <v>PEXP28</v>
      </c>
      <c r="D419" s="988" t="str">
        <f>'PU Holds'!$AB$14</f>
        <v>US Green 
16 -16</v>
      </c>
      <c r="E419" s="1165" t="s">
        <v>27837</v>
      </c>
      <c r="F419" s="1165" t="s">
        <v>27824</v>
      </c>
      <c r="G419" s="1170" t="s">
        <v>27825</v>
      </c>
    </row>
    <row r="420" spans="1:7" ht="15" customHeight="1">
      <c r="A420" s="1165" t="str">
        <f t="shared" si="40"/>
        <v>PEXP28WHI</v>
      </c>
      <c r="B420" s="1165">
        <f>IFERROR(INDEX('PU Holds'!$B$14:$AF$554,MATCH(C420,'PU Holds'!$B$14:$B$552,FALSE),MATCH(D420,'PU Holds'!$B$14:$AF$14,FALSE)),0)</f>
        <v>0</v>
      </c>
      <c r="C420" s="1165" t="str">
        <f t="shared" si="42"/>
        <v>PEXP28</v>
      </c>
      <c r="D420" s="988" t="str">
        <f>'PU Holds'!$AC$14</f>
        <v>White 
RAL 9010</v>
      </c>
      <c r="E420" s="1165" t="s">
        <v>27838</v>
      </c>
      <c r="F420" s="1165" t="s">
        <v>27824</v>
      </c>
      <c r="G420" s="1170" t="s">
        <v>27825</v>
      </c>
    </row>
    <row r="421" spans="1:7" ht="15" customHeight="1">
      <c r="A421" s="1165" t="str">
        <f t="shared" si="40"/>
        <v>PEXP28PUR</v>
      </c>
      <c r="B421" s="1165">
        <f>IFERROR(INDEX('PU Holds'!$B$14:$AF$554,MATCH(C421,'PU Holds'!$B$14:$B$552,FALSE),MATCH(D421,'PU Holds'!$B$14:$AF$14,FALSE)),0)</f>
        <v>0</v>
      </c>
      <c r="C421" s="1165" t="str">
        <f t="shared" si="42"/>
        <v>PEXP28</v>
      </c>
      <c r="D421" s="988" t="str">
        <f>'PU Holds'!$AD$14</f>
        <v>US Purple</v>
      </c>
      <c r="E421" s="1165" t="s">
        <v>27839</v>
      </c>
      <c r="F421" s="1165" t="s">
        <v>27824</v>
      </c>
      <c r="G421" s="1170" t="s">
        <v>27825</v>
      </c>
    </row>
    <row r="422" spans="1:7" ht="15" customHeight="1">
      <c r="A422" s="1165" t="str">
        <f t="shared" si="40"/>
        <v>PEXP29YEL</v>
      </c>
      <c r="B422" s="1165">
        <f>IFERROR(INDEX('PU Holds'!$B$14:$AF$554,MATCH(C422,'PU Holds'!$B$14:$B$552,FALSE),MATCH(D422,'PU Holds'!$B$14:$AF$14,FALSE)),0)</f>
        <v>0</v>
      </c>
      <c r="C422" s="1165" t="s">
        <v>27867</v>
      </c>
      <c r="D422" s="1168" t="str">
        <f>'PU Holds'!$M$14</f>
        <v>Yellow 
RAL 1026</v>
      </c>
      <c r="E422" s="1165" t="s">
        <v>27823</v>
      </c>
      <c r="F422" s="1165" t="s">
        <v>27824</v>
      </c>
      <c r="G422" s="1170" t="s">
        <v>27825</v>
      </c>
    </row>
    <row r="423" spans="1:7" ht="15" customHeight="1">
      <c r="A423" s="1165" t="str">
        <f t="shared" si="40"/>
        <v>PEXP29RED</v>
      </c>
      <c r="B423" s="1165">
        <f>IFERROR(INDEX('PU Holds'!$B$14:$AF$554,MATCH(C423,'PU Holds'!$B$14:$B$552,FALSE),MATCH(D423,'PU Holds'!$B$14:$AF$14,FALSE)),0)</f>
        <v>0</v>
      </c>
      <c r="C423" s="1165" t="str">
        <f t="shared" ref="C423:C436" si="43">C422</f>
        <v>PEXP29</v>
      </c>
      <c r="D423" s="988" t="str">
        <f>'PU Holds'!$O$14</f>
        <v>Red 
RAL 3020</v>
      </c>
      <c r="E423" s="1165" t="s">
        <v>27826</v>
      </c>
      <c r="F423" s="1165" t="s">
        <v>27824</v>
      </c>
      <c r="G423" s="1170" t="s">
        <v>27825</v>
      </c>
    </row>
    <row r="424" spans="1:7" ht="15" customHeight="1">
      <c r="A424" s="1165" t="str">
        <f t="shared" si="40"/>
        <v>PEXP29BLU</v>
      </c>
      <c r="B424" s="1165">
        <f>IFERROR(INDEX('PU Holds'!$B$14:$AF$554,MATCH(C424,'PU Holds'!$B$14:$B$552,FALSE),MATCH(D424,'PU Holds'!$B$14:$AF$14,FALSE)),0)</f>
        <v>0</v>
      </c>
      <c r="C424" s="1165" t="str">
        <f t="shared" si="43"/>
        <v>PEXP29</v>
      </c>
      <c r="D424" s="988" t="str">
        <f>'PU Holds'!$P$14</f>
        <v>Blue 
RAL 5015</v>
      </c>
      <c r="E424" s="1165" t="s">
        <v>27827</v>
      </c>
      <c r="F424" s="1165" t="s">
        <v>27824</v>
      </c>
      <c r="G424" s="1170" t="s">
        <v>27825</v>
      </c>
    </row>
    <row r="425" spans="1:7" ht="15" customHeight="1">
      <c r="A425" s="1165" t="str">
        <f t="shared" si="40"/>
        <v>PEXP29GRY</v>
      </c>
      <c r="B425" s="1165">
        <f>IFERROR(INDEX('PU Holds'!$B$14:$AF$554,MATCH(C425,'PU Holds'!$B$14:$B$552,FALSE),MATCH(D425,'PU Holds'!$B$14:$AF$14,FALSE)),0)</f>
        <v>0</v>
      </c>
      <c r="C425" s="1165" t="str">
        <f t="shared" si="43"/>
        <v>PEXP29</v>
      </c>
      <c r="D425" s="988" t="str">
        <f>'PU Holds'!$Q$14</f>
        <v>Grey 
RAL 7001</v>
      </c>
      <c r="E425" s="1165" t="s">
        <v>27828</v>
      </c>
      <c r="F425" s="1165" t="s">
        <v>27824</v>
      </c>
      <c r="G425" s="1170" t="s">
        <v>27825</v>
      </c>
    </row>
    <row r="426" spans="1:7" ht="15" customHeight="1">
      <c r="A426" s="1165" t="str">
        <f t="shared" si="40"/>
        <v>PEXP29BLK</v>
      </c>
      <c r="B426" s="1165">
        <f>IFERROR(INDEX('PU Holds'!$B$14:$AF$554,MATCH(C426,'PU Holds'!$B$14:$B$552,FALSE),MATCH(D426,'PU Holds'!$B$14:$AF$14,FALSE)),0)</f>
        <v>0</v>
      </c>
      <c r="C426" s="1165" t="str">
        <f t="shared" si="43"/>
        <v>PEXP29</v>
      </c>
      <c r="D426" s="988" t="str">
        <f>'PU Holds'!$R$14</f>
        <v>Black 
RAL 9005</v>
      </c>
      <c r="E426" s="1165" t="s">
        <v>27829</v>
      </c>
      <c r="F426" s="1165" t="s">
        <v>27824</v>
      </c>
      <c r="G426" s="1170" t="s">
        <v>27825</v>
      </c>
    </row>
    <row r="427" spans="1:7" ht="15" customHeight="1">
      <c r="A427" s="1165" t="str">
        <f t="shared" si="40"/>
        <v>PEXP29FLO</v>
      </c>
      <c r="B427" s="1165">
        <f>IFERROR(INDEX('PU Holds'!$B$14:$AF$554,MATCH(C427,'PU Holds'!$B$14:$B$552,FALSE),MATCH(D427,'PU Holds'!$B$14:$AF$14,FALSE)),0)</f>
        <v>0</v>
      </c>
      <c r="C427" s="1165" t="str">
        <f t="shared" si="43"/>
        <v>PEXP29</v>
      </c>
      <c r="D427" s="988" t="str">
        <f>'PU Holds'!$S$14</f>
        <v>Fluo 
Orange</v>
      </c>
      <c r="E427" s="1165" t="s">
        <v>27830</v>
      </c>
      <c r="F427" s="1165" t="s">
        <v>27824</v>
      </c>
      <c r="G427" s="1170" t="s">
        <v>27825</v>
      </c>
    </row>
    <row r="428" spans="1:7" ht="15" customHeight="1">
      <c r="A428" s="1165" t="str">
        <f t="shared" si="40"/>
        <v>PEXP29FLG</v>
      </c>
      <c r="B428" s="1165">
        <f>IFERROR(INDEX('PU Holds'!$B$14:$AF$554,MATCH(C428,'PU Holds'!$B$14:$B$552,FALSE),MATCH(D428,'PU Holds'!$B$14:$AF$14,FALSE)),0)</f>
        <v>0</v>
      </c>
      <c r="C428" s="1165" t="str">
        <f t="shared" si="43"/>
        <v>PEXP29</v>
      </c>
      <c r="D428" s="988" t="str">
        <f>'PU Holds'!$T$14</f>
        <v>Fluo 
Green</v>
      </c>
      <c r="E428" s="1165" t="s">
        <v>27831</v>
      </c>
      <c r="F428" s="1165" t="s">
        <v>27824</v>
      </c>
      <c r="G428" s="1170" t="s">
        <v>27825</v>
      </c>
    </row>
    <row r="429" spans="1:7" ht="15" customHeight="1">
      <c r="A429" s="1165" t="str">
        <f t="shared" si="40"/>
        <v>PEXP29FLP</v>
      </c>
      <c r="B429" s="1165">
        <f>IFERROR(INDEX('PU Holds'!$B$14:$AF$554,MATCH(C429,'PU Holds'!$B$14:$B$552,FALSE),MATCH(D429,'PU Holds'!$B$14:$AF$14,FALSE)),0)</f>
        <v>0</v>
      </c>
      <c r="C429" s="1165" t="str">
        <f t="shared" si="43"/>
        <v>PEXP29</v>
      </c>
      <c r="D429" s="988" t="str">
        <f>'PU Holds'!$U$14</f>
        <v>Fluo 
Pink</v>
      </c>
      <c r="E429" s="1165" t="s">
        <v>27832</v>
      </c>
      <c r="F429" s="1165" t="s">
        <v>27824</v>
      </c>
      <c r="G429" s="1170" t="s">
        <v>27825</v>
      </c>
    </row>
    <row r="430" spans="1:7" ht="15" customHeight="1">
      <c r="A430" s="1165" t="str">
        <f t="shared" si="40"/>
        <v>PEXP29VIO</v>
      </c>
      <c r="B430" s="1165">
        <f>IFERROR(INDEX('PU Holds'!$B$14:$AF$554,MATCH(C430,'PU Holds'!$B$14:$B$552,FALSE),MATCH(D430,'PU Holds'!$B$14:$AF$14,FALSE)),0)</f>
        <v>0</v>
      </c>
      <c r="C430" s="1165" t="str">
        <f t="shared" si="43"/>
        <v>PEXP29</v>
      </c>
      <c r="D430" s="988" t="str">
        <f>'PU Holds'!$W$14</f>
        <v>Violet 
RAL 4008</v>
      </c>
      <c r="E430" s="1165" t="s">
        <v>27833</v>
      </c>
      <c r="F430" s="1165" t="s">
        <v>27824</v>
      </c>
      <c r="G430" s="1170" t="s">
        <v>27825</v>
      </c>
    </row>
    <row r="431" spans="1:7" ht="15" customHeight="1">
      <c r="A431" s="1165" t="str">
        <f t="shared" si="40"/>
        <v>PEXP29MIN</v>
      </c>
      <c r="B431" s="1165">
        <f>IFERROR(INDEX('PU Holds'!$B$14:$AF$554,MATCH(C431,'PU Holds'!$B$14:$B$552,FALSE),MATCH(D431,'PU Holds'!$B$14:$AF$14,FALSE)),0)</f>
        <v>0</v>
      </c>
      <c r="C431" s="1165" t="str">
        <f t="shared" si="43"/>
        <v>PEXP29</v>
      </c>
      <c r="D431" s="988" t="str">
        <f>'PU Holds'!$X$14</f>
        <v>Mint 
RAL 6027</v>
      </c>
      <c r="E431" s="1165" t="s">
        <v>27834</v>
      </c>
      <c r="F431" s="1165" t="s">
        <v>27824</v>
      </c>
      <c r="G431" s="1170" t="s">
        <v>27825</v>
      </c>
    </row>
    <row r="432" spans="1:7" ht="15" customHeight="1">
      <c r="A432" s="1165" t="str">
        <f t="shared" si="40"/>
        <v>PEXP29PUK</v>
      </c>
      <c r="B432" s="1165">
        <f>IFERROR(INDEX('PU Holds'!$B$14:$AF$554,MATCH(C432,'PU Holds'!$B$14:$B$552,FALSE),MATCH(D432,'PU Holds'!$B$14:$AF$14,FALSE)),0)</f>
        <v>0</v>
      </c>
      <c r="C432" s="1165" t="str">
        <f t="shared" si="43"/>
        <v>PEXP29</v>
      </c>
      <c r="D432" s="988" t="str">
        <f>'PU Holds'!$Z$14</f>
        <v>Green 
(Puke 16-09)</v>
      </c>
      <c r="E432" s="1165" t="s">
        <v>27835</v>
      </c>
      <c r="F432" s="1165" t="s">
        <v>27824</v>
      </c>
      <c r="G432" s="1170" t="s">
        <v>27825</v>
      </c>
    </row>
    <row r="433" spans="1:7" ht="15" customHeight="1">
      <c r="A433" s="1165" t="str">
        <f t="shared" si="40"/>
        <v>PEXP29ORA</v>
      </c>
      <c r="B433" s="1165">
        <f>IFERROR(INDEX('PU Holds'!$B$14:$AF$554,MATCH(C433,'PU Holds'!$B$14:$B$552,FALSE),MATCH(D433,'PU Holds'!$B$14:$AF$14,FALSE)),0)</f>
        <v>0</v>
      </c>
      <c r="C433" s="1165" t="str">
        <f t="shared" si="43"/>
        <v>PEXP29</v>
      </c>
      <c r="D433" s="988" t="str">
        <f>'PU Holds'!$AA$14</f>
        <v>US Orange
14-01</v>
      </c>
      <c r="E433" s="1165" t="s">
        <v>27836</v>
      </c>
      <c r="F433" s="1165" t="s">
        <v>27824</v>
      </c>
      <c r="G433" s="1170" t="s">
        <v>27825</v>
      </c>
    </row>
    <row r="434" spans="1:7" ht="15" customHeight="1">
      <c r="A434" s="1165" t="str">
        <f t="shared" si="40"/>
        <v>PEXP29GRE</v>
      </c>
      <c r="B434" s="1165">
        <f>IFERROR(INDEX('PU Holds'!$B$14:$AF$554,MATCH(C434,'PU Holds'!$B$14:$B$552,FALSE),MATCH(D434,'PU Holds'!$B$14:$AF$14,FALSE)),0)</f>
        <v>0</v>
      </c>
      <c r="C434" s="1165" t="str">
        <f t="shared" si="43"/>
        <v>PEXP29</v>
      </c>
      <c r="D434" s="988" t="str">
        <f>'PU Holds'!$AB$14</f>
        <v>US Green 
16 -16</v>
      </c>
      <c r="E434" s="1165" t="s">
        <v>27837</v>
      </c>
      <c r="F434" s="1165" t="s">
        <v>27824</v>
      </c>
      <c r="G434" s="1170" t="s">
        <v>27825</v>
      </c>
    </row>
    <row r="435" spans="1:7" ht="15" customHeight="1">
      <c r="A435" s="1165" t="str">
        <f t="shared" si="40"/>
        <v>PEXP29WHI</v>
      </c>
      <c r="B435" s="1165">
        <f>IFERROR(INDEX('PU Holds'!$B$14:$AF$554,MATCH(C435,'PU Holds'!$B$14:$B$552,FALSE),MATCH(D435,'PU Holds'!$B$14:$AF$14,FALSE)),0)</f>
        <v>0</v>
      </c>
      <c r="C435" s="1165" t="str">
        <f t="shared" si="43"/>
        <v>PEXP29</v>
      </c>
      <c r="D435" s="988" t="str">
        <f>'PU Holds'!$AC$14</f>
        <v>White 
RAL 9010</v>
      </c>
      <c r="E435" s="1165" t="s">
        <v>27838</v>
      </c>
      <c r="F435" s="1165" t="s">
        <v>27824</v>
      </c>
      <c r="G435" s="1170" t="s">
        <v>27825</v>
      </c>
    </row>
    <row r="436" spans="1:7" ht="15" customHeight="1">
      <c r="A436" s="1165" t="str">
        <f t="shared" si="40"/>
        <v>PEXP29PUR</v>
      </c>
      <c r="B436" s="1165">
        <f>IFERROR(INDEX('PU Holds'!$B$14:$AF$554,MATCH(C436,'PU Holds'!$B$14:$B$552,FALSE),MATCH(D436,'PU Holds'!$B$14:$AF$14,FALSE)),0)</f>
        <v>0</v>
      </c>
      <c r="C436" s="1165" t="str">
        <f t="shared" si="43"/>
        <v>PEXP29</v>
      </c>
      <c r="D436" s="988" t="str">
        <f>'PU Holds'!$AD$14</f>
        <v>US Purple</v>
      </c>
      <c r="E436" s="1165" t="s">
        <v>27839</v>
      </c>
      <c r="F436" s="1165" t="s">
        <v>27824</v>
      </c>
      <c r="G436" s="1170" t="s">
        <v>27825</v>
      </c>
    </row>
    <row r="437" spans="1:7" ht="15" customHeight="1">
      <c r="A437" s="1165" t="str">
        <f t="shared" ref="A437:A486" si="44">CONCATENATE(C437,E437)</f>
        <v>PEXP30YEL</v>
      </c>
      <c r="B437" s="1165">
        <f>IFERROR(INDEX('PU Holds'!$B$14:$AF$554,MATCH(C437,'PU Holds'!$B$14:$B$552,FALSE),MATCH(D437,'PU Holds'!$B$14:$AF$14,FALSE)),0)</f>
        <v>0</v>
      </c>
      <c r="C437" s="1165" t="s">
        <v>27868</v>
      </c>
      <c r="D437" s="1168" t="str">
        <f>'PU Holds'!$M$14</f>
        <v>Yellow 
RAL 1026</v>
      </c>
      <c r="E437" s="1165" t="s">
        <v>27823</v>
      </c>
      <c r="F437" s="1165" t="s">
        <v>27824</v>
      </c>
      <c r="G437" s="1170" t="s">
        <v>27825</v>
      </c>
    </row>
    <row r="438" spans="1:7" ht="15" customHeight="1">
      <c r="A438" s="1165" t="str">
        <f t="shared" si="44"/>
        <v>PEXP30RED</v>
      </c>
      <c r="B438" s="1165">
        <f>IFERROR(INDEX('PU Holds'!$B$14:$AF$554,MATCH(C438,'PU Holds'!$B$14:$B$552,FALSE),MATCH(D438,'PU Holds'!$B$14:$AF$14,FALSE)),0)</f>
        <v>0</v>
      </c>
      <c r="C438" s="1165" t="str">
        <f t="shared" ref="C438:C451" si="45">C437</f>
        <v>PEXP30</v>
      </c>
      <c r="D438" s="988" t="str">
        <f>'PU Holds'!$O$14</f>
        <v>Red 
RAL 3020</v>
      </c>
      <c r="E438" s="1165" t="s">
        <v>27826</v>
      </c>
      <c r="F438" s="1165" t="s">
        <v>27824</v>
      </c>
      <c r="G438" s="1170" t="s">
        <v>27825</v>
      </c>
    </row>
    <row r="439" spans="1:7" ht="15" customHeight="1">
      <c r="A439" s="1165" t="str">
        <f t="shared" si="44"/>
        <v>PEXP30BLU</v>
      </c>
      <c r="B439" s="1165">
        <f>IFERROR(INDEX('PU Holds'!$B$14:$AF$554,MATCH(C439,'PU Holds'!$B$14:$B$552,FALSE),MATCH(D439,'PU Holds'!$B$14:$AF$14,FALSE)),0)</f>
        <v>0</v>
      </c>
      <c r="C439" s="1165" t="str">
        <f t="shared" si="45"/>
        <v>PEXP30</v>
      </c>
      <c r="D439" s="988" t="str">
        <f>'PU Holds'!$P$14</f>
        <v>Blue 
RAL 5015</v>
      </c>
      <c r="E439" s="1165" t="s">
        <v>27827</v>
      </c>
      <c r="F439" s="1165" t="s">
        <v>27824</v>
      </c>
      <c r="G439" s="1170" t="s">
        <v>27825</v>
      </c>
    </row>
    <row r="440" spans="1:7" ht="15" customHeight="1">
      <c r="A440" s="1165" t="str">
        <f t="shared" si="44"/>
        <v>PEXP30GRY</v>
      </c>
      <c r="B440" s="1165">
        <f>IFERROR(INDEX('PU Holds'!$B$14:$AF$554,MATCH(C440,'PU Holds'!$B$14:$B$552,FALSE),MATCH(D440,'PU Holds'!$B$14:$AF$14,FALSE)),0)</f>
        <v>0</v>
      </c>
      <c r="C440" s="1165" t="str">
        <f t="shared" si="45"/>
        <v>PEXP30</v>
      </c>
      <c r="D440" s="988" t="str">
        <f>'PU Holds'!$Q$14</f>
        <v>Grey 
RAL 7001</v>
      </c>
      <c r="E440" s="1165" t="s">
        <v>27828</v>
      </c>
      <c r="F440" s="1165" t="s">
        <v>27824</v>
      </c>
      <c r="G440" s="1170" t="s">
        <v>27825</v>
      </c>
    </row>
    <row r="441" spans="1:7" ht="15" customHeight="1">
      <c r="A441" s="1165" t="str">
        <f t="shared" si="44"/>
        <v>PEXP30BLK</v>
      </c>
      <c r="B441" s="1165">
        <f>IFERROR(INDEX('PU Holds'!$B$14:$AF$554,MATCH(C441,'PU Holds'!$B$14:$B$552,FALSE),MATCH(D441,'PU Holds'!$B$14:$AF$14,FALSE)),0)</f>
        <v>0</v>
      </c>
      <c r="C441" s="1165" t="str">
        <f t="shared" si="45"/>
        <v>PEXP30</v>
      </c>
      <c r="D441" s="988" t="str">
        <f>'PU Holds'!$R$14</f>
        <v>Black 
RAL 9005</v>
      </c>
      <c r="E441" s="1165" t="s">
        <v>27829</v>
      </c>
      <c r="F441" s="1165" t="s">
        <v>27824</v>
      </c>
      <c r="G441" s="1170" t="s">
        <v>27825</v>
      </c>
    </row>
    <row r="442" spans="1:7" ht="15" customHeight="1">
      <c r="A442" s="1165" t="str">
        <f t="shared" si="44"/>
        <v>PEXP30FLO</v>
      </c>
      <c r="B442" s="1165">
        <f>IFERROR(INDEX('PU Holds'!$B$14:$AF$554,MATCH(C442,'PU Holds'!$B$14:$B$552,FALSE),MATCH(D442,'PU Holds'!$B$14:$AF$14,FALSE)),0)</f>
        <v>0</v>
      </c>
      <c r="C442" s="1165" t="str">
        <f t="shared" si="45"/>
        <v>PEXP30</v>
      </c>
      <c r="D442" s="988" t="str">
        <f>'PU Holds'!$S$14</f>
        <v>Fluo 
Orange</v>
      </c>
      <c r="E442" s="1165" t="s">
        <v>27830</v>
      </c>
      <c r="F442" s="1165" t="s">
        <v>27824</v>
      </c>
      <c r="G442" s="1170" t="s">
        <v>27825</v>
      </c>
    </row>
    <row r="443" spans="1:7" ht="15" customHeight="1">
      <c r="A443" s="1165" t="str">
        <f t="shared" si="44"/>
        <v>PEXP30FLG</v>
      </c>
      <c r="B443" s="1165">
        <f>IFERROR(INDEX('PU Holds'!$B$14:$AF$554,MATCH(C443,'PU Holds'!$B$14:$B$552,FALSE),MATCH(D443,'PU Holds'!$B$14:$AF$14,FALSE)),0)</f>
        <v>0</v>
      </c>
      <c r="C443" s="1165" t="str">
        <f t="shared" si="45"/>
        <v>PEXP30</v>
      </c>
      <c r="D443" s="988" t="str">
        <f>'PU Holds'!$T$14</f>
        <v>Fluo 
Green</v>
      </c>
      <c r="E443" s="1165" t="s">
        <v>27831</v>
      </c>
      <c r="F443" s="1165" t="s">
        <v>27824</v>
      </c>
      <c r="G443" s="1170" t="s">
        <v>27825</v>
      </c>
    </row>
    <row r="444" spans="1:7" ht="15" customHeight="1">
      <c r="A444" s="1165" t="str">
        <f t="shared" si="44"/>
        <v>PEXP30FLP</v>
      </c>
      <c r="B444" s="1165">
        <f>IFERROR(INDEX('PU Holds'!$B$14:$AF$554,MATCH(C444,'PU Holds'!$B$14:$B$552,FALSE),MATCH(D444,'PU Holds'!$B$14:$AF$14,FALSE)),0)</f>
        <v>0</v>
      </c>
      <c r="C444" s="1165" t="str">
        <f t="shared" si="45"/>
        <v>PEXP30</v>
      </c>
      <c r="D444" s="988" t="str">
        <f>'PU Holds'!$U$14</f>
        <v>Fluo 
Pink</v>
      </c>
      <c r="E444" s="1165" t="s">
        <v>27832</v>
      </c>
      <c r="F444" s="1165" t="s">
        <v>27824</v>
      </c>
      <c r="G444" s="1170" t="s">
        <v>27825</v>
      </c>
    </row>
    <row r="445" spans="1:7" ht="15" customHeight="1">
      <c r="A445" s="1165" t="str">
        <f t="shared" si="44"/>
        <v>PEXP30VIO</v>
      </c>
      <c r="B445" s="1165">
        <f>IFERROR(INDEX('PU Holds'!$B$14:$AF$554,MATCH(C445,'PU Holds'!$B$14:$B$552,FALSE),MATCH(D445,'PU Holds'!$B$14:$AF$14,FALSE)),0)</f>
        <v>0</v>
      </c>
      <c r="C445" s="1165" t="str">
        <f t="shared" si="45"/>
        <v>PEXP30</v>
      </c>
      <c r="D445" s="988" t="str">
        <f>'PU Holds'!$W$14</f>
        <v>Violet 
RAL 4008</v>
      </c>
      <c r="E445" s="1165" t="s">
        <v>27833</v>
      </c>
      <c r="F445" s="1165" t="s">
        <v>27824</v>
      </c>
      <c r="G445" s="1170" t="s">
        <v>27825</v>
      </c>
    </row>
    <row r="446" spans="1:7" ht="15" customHeight="1">
      <c r="A446" s="1165" t="str">
        <f t="shared" si="44"/>
        <v>PEXP30MIN</v>
      </c>
      <c r="B446" s="1165">
        <f>IFERROR(INDEX('PU Holds'!$B$14:$AF$554,MATCH(C446,'PU Holds'!$B$14:$B$552,FALSE),MATCH(D446,'PU Holds'!$B$14:$AF$14,FALSE)),0)</f>
        <v>0</v>
      </c>
      <c r="C446" s="1165" t="str">
        <f t="shared" si="45"/>
        <v>PEXP30</v>
      </c>
      <c r="D446" s="988" t="str">
        <f>'PU Holds'!$X$14</f>
        <v>Mint 
RAL 6027</v>
      </c>
      <c r="E446" s="1165" t="s">
        <v>27834</v>
      </c>
      <c r="F446" s="1165" t="s">
        <v>27824</v>
      </c>
      <c r="G446" s="1170" t="s">
        <v>27825</v>
      </c>
    </row>
    <row r="447" spans="1:7" ht="15" customHeight="1">
      <c r="A447" s="1165" t="str">
        <f t="shared" si="44"/>
        <v>PEXP30PUK</v>
      </c>
      <c r="B447" s="1165">
        <f>IFERROR(INDEX('PU Holds'!$B$14:$AF$554,MATCH(C447,'PU Holds'!$B$14:$B$552,FALSE),MATCH(D447,'PU Holds'!$B$14:$AF$14,FALSE)),0)</f>
        <v>0</v>
      </c>
      <c r="C447" s="1165" t="str">
        <f t="shared" si="45"/>
        <v>PEXP30</v>
      </c>
      <c r="D447" s="988" t="str">
        <f>'PU Holds'!$Z$14</f>
        <v>Green 
(Puke 16-09)</v>
      </c>
      <c r="E447" s="1165" t="s">
        <v>27835</v>
      </c>
      <c r="F447" s="1165" t="s">
        <v>27824</v>
      </c>
      <c r="G447" s="1170" t="s">
        <v>27825</v>
      </c>
    </row>
    <row r="448" spans="1:7" ht="15" customHeight="1">
      <c r="A448" s="1165" t="str">
        <f t="shared" si="44"/>
        <v>PEXP30ORA</v>
      </c>
      <c r="B448" s="1165">
        <f>IFERROR(INDEX('PU Holds'!$B$14:$AF$554,MATCH(C448,'PU Holds'!$B$14:$B$552,FALSE),MATCH(D448,'PU Holds'!$B$14:$AF$14,FALSE)),0)</f>
        <v>0</v>
      </c>
      <c r="C448" s="1165" t="str">
        <f t="shared" si="45"/>
        <v>PEXP30</v>
      </c>
      <c r="D448" s="988" t="str">
        <f>'PU Holds'!$AA$14</f>
        <v>US Orange
14-01</v>
      </c>
      <c r="E448" s="1165" t="s">
        <v>27836</v>
      </c>
      <c r="F448" s="1165" t="s">
        <v>27824</v>
      </c>
      <c r="G448" s="1170" t="s">
        <v>27825</v>
      </c>
    </row>
    <row r="449" spans="1:7" ht="15" customHeight="1">
      <c r="A449" s="1165" t="str">
        <f t="shared" si="44"/>
        <v>PEXP30GRE</v>
      </c>
      <c r="B449" s="1165">
        <f>IFERROR(INDEX('PU Holds'!$B$14:$AF$554,MATCH(C449,'PU Holds'!$B$14:$B$552,FALSE),MATCH(D449,'PU Holds'!$B$14:$AF$14,FALSE)),0)</f>
        <v>0</v>
      </c>
      <c r="C449" s="1165" t="str">
        <f t="shared" si="45"/>
        <v>PEXP30</v>
      </c>
      <c r="D449" s="988" t="str">
        <f>'PU Holds'!$AB$14</f>
        <v>US Green 
16 -16</v>
      </c>
      <c r="E449" s="1165" t="s">
        <v>27837</v>
      </c>
      <c r="F449" s="1165" t="s">
        <v>27824</v>
      </c>
      <c r="G449" s="1170" t="s">
        <v>27825</v>
      </c>
    </row>
    <row r="450" spans="1:7" ht="15" customHeight="1">
      <c r="A450" s="1165" t="str">
        <f t="shared" si="44"/>
        <v>PEXP30WHI</v>
      </c>
      <c r="B450" s="1165">
        <f>IFERROR(INDEX('PU Holds'!$B$14:$AF$554,MATCH(C450,'PU Holds'!$B$14:$B$552,FALSE),MATCH(D450,'PU Holds'!$B$14:$AF$14,FALSE)),0)</f>
        <v>0</v>
      </c>
      <c r="C450" s="1165" t="str">
        <f t="shared" si="45"/>
        <v>PEXP30</v>
      </c>
      <c r="D450" s="988" t="str">
        <f>'PU Holds'!$AC$14</f>
        <v>White 
RAL 9010</v>
      </c>
      <c r="E450" s="1165" t="s">
        <v>27838</v>
      </c>
      <c r="F450" s="1165" t="s">
        <v>27824</v>
      </c>
      <c r="G450" s="1170" t="s">
        <v>27825</v>
      </c>
    </row>
    <row r="451" spans="1:7" ht="15" customHeight="1">
      <c r="A451" s="1165" t="str">
        <f t="shared" si="44"/>
        <v>PEXP30PUR</v>
      </c>
      <c r="B451" s="1165">
        <f>IFERROR(INDEX('PU Holds'!$B$14:$AF$554,MATCH(C451,'PU Holds'!$B$14:$B$552,FALSE),MATCH(D451,'PU Holds'!$B$14:$AF$14,FALSE)),0)</f>
        <v>0</v>
      </c>
      <c r="C451" s="1165" t="str">
        <f t="shared" si="45"/>
        <v>PEXP30</v>
      </c>
      <c r="D451" s="988" t="str">
        <f>'PU Holds'!$AD$14</f>
        <v>US Purple</v>
      </c>
      <c r="E451" s="1165" t="s">
        <v>27839</v>
      </c>
      <c r="F451" s="1165" t="s">
        <v>27824</v>
      </c>
      <c r="G451" s="1170" t="s">
        <v>27825</v>
      </c>
    </row>
    <row r="452" spans="1:7" ht="15" customHeight="1">
      <c r="A452" s="1165" t="str">
        <f t="shared" si="44"/>
        <v>PEXP31YEL</v>
      </c>
      <c r="B452" s="1165">
        <f>IFERROR(INDEX('PU Holds'!$B$14:$AF$554,MATCH(C452,'PU Holds'!$B$14:$B$552,FALSE),MATCH(D452,'PU Holds'!$B$14:$AF$14,FALSE)),0)</f>
        <v>0</v>
      </c>
      <c r="C452" s="1165" t="s">
        <v>27869</v>
      </c>
      <c r="D452" s="1168" t="str">
        <f>'PU Holds'!$M$14</f>
        <v>Yellow 
RAL 1026</v>
      </c>
      <c r="E452" s="1165" t="s">
        <v>27823</v>
      </c>
      <c r="F452" s="1165" t="s">
        <v>27824</v>
      </c>
      <c r="G452" s="1170" t="s">
        <v>27825</v>
      </c>
    </row>
    <row r="453" spans="1:7" ht="15" customHeight="1">
      <c r="A453" s="1165" t="str">
        <f t="shared" si="44"/>
        <v>PEXP31RED</v>
      </c>
      <c r="B453" s="1165">
        <f>IFERROR(INDEX('PU Holds'!$B$14:$AF$554,MATCH(C453,'PU Holds'!$B$14:$B$552,FALSE),MATCH(D453,'PU Holds'!$B$14:$AF$14,FALSE)),0)</f>
        <v>0</v>
      </c>
      <c r="C453" s="1165" t="str">
        <f t="shared" ref="C453:C466" si="46">C452</f>
        <v>PEXP31</v>
      </c>
      <c r="D453" s="988" t="str">
        <f>'PU Holds'!$O$14</f>
        <v>Red 
RAL 3020</v>
      </c>
      <c r="E453" s="1165" t="s">
        <v>27826</v>
      </c>
      <c r="F453" s="1165" t="s">
        <v>27824</v>
      </c>
      <c r="G453" s="1170" t="s">
        <v>27825</v>
      </c>
    </row>
    <row r="454" spans="1:7" ht="15" customHeight="1">
      <c r="A454" s="1165" t="str">
        <f t="shared" si="44"/>
        <v>PEXP31BLU</v>
      </c>
      <c r="B454" s="1165">
        <f>IFERROR(INDEX('PU Holds'!$B$14:$AF$554,MATCH(C454,'PU Holds'!$B$14:$B$552,FALSE),MATCH(D454,'PU Holds'!$B$14:$AF$14,FALSE)),0)</f>
        <v>0</v>
      </c>
      <c r="C454" s="1165" t="str">
        <f t="shared" si="46"/>
        <v>PEXP31</v>
      </c>
      <c r="D454" s="988" t="str">
        <f>'PU Holds'!$P$14</f>
        <v>Blue 
RAL 5015</v>
      </c>
      <c r="E454" s="1165" t="s">
        <v>27827</v>
      </c>
      <c r="F454" s="1165" t="s">
        <v>27824</v>
      </c>
      <c r="G454" s="1170" t="s">
        <v>27825</v>
      </c>
    </row>
    <row r="455" spans="1:7" ht="15" customHeight="1">
      <c r="A455" s="1165" t="str">
        <f t="shared" si="44"/>
        <v>PEXP31GRY</v>
      </c>
      <c r="B455" s="1165">
        <f>IFERROR(INDEX('PU Holds'!$B$14:$AF$554,MATCH(C455,'PU Holds'!$B$14:$B$552,FALSE),MATCH(D455,'PU Holds'!$B$14:$AF$14,FALSE)),0)</f>
        <v>0</v>
      </c>
      <c r="C455" s="1165" t="str">
        <f t="shared" si="46"/>
        <v>PEXP31</v>
      </c>
      <c r="D455" s="988" t="str">
        <f>'PU Holds'!$Q$14</f>
        <v>Grey 
RAL 7001</v>
      </c>
      <c r="E455" s="1165" t="s">
        <v>27828</v>
      </c>
      <c r="F455" s="1165" t="s">
        <v>27824</v>
      </c>
      <c r="G455" s="1170" t="s">
        <v>27825</v>
      </c>
    </row>
    <row r="456" spans="1:7" ht="15" customHeight="1">
      <c r="A456" s="1165" t="str">
        <f t="shared" si="44"/>
        <v>PEXP31BLK</v>
      </c>
      <c r="B456" s="1165">
        <f>IFERROR(INDEX('PU Holds'!$B$14:$AF$554,MATCH(C456,'PU Holds'!$B$14:$B$552,FALSE),MATCH(D456,'PU Holds'!$B$14:$AF$14,FALSE)),0)</f>
        <v>0</v>
      </c>
      <c r="C456" s="1165" t="str">
        <f t="shared" si="46"/>
        <v>PEXP31</v>
      </c>
      <c r="D456" s="988" t="str">
        <f>'PU Holds'!$R$14</f>
        <v>Black 
RAL 9005</v>
      </c>
      <c r="E456" s="1165" t="s">
        <v>27829</v>
      </c>
      <c r="F456" s="1165" t="s">
        <v>27824</v>
      </c>
      <c r="G456" s="1170" t="s">
        <v>27825</v>
      </c>
    </row>
    <row r="457" spans="1:7" ht="15" customHeight="1">
      <c r="A457" s="1165" t="str">
        <f t="shared" si="44"/>
        <v>PEXP31FLO</v>
      </c>
      <c r="B457" s="1165">
        <f>IFERROR(INDEX('PU Holds'!$B$14:$AF$554,MATCH(C457,'PU Holds'!$B$14:$B$552,FALSE),MATCH(D457,'PU Holds'!$B$14:$AF$14,FALSE)),0)</f>
        <v>0</v>
      </c>
      <c r="C457" s="1165" t="str">
        <f t="shared" si="46"/>
        <v>PEXP31</v>
      </c>
      <c r="D457" s="988" t="str">
        <f>'PU Holds'!$S$14</f>
        <v>Fluo 
Orange</v>
      </c>
      <c r="E457" s="1165" t="s">
        <v>27830</v>
      </c>
      <c r="F457" s="1165" t="s">
        <v>27824</v>
      </c>
      <c r="G457" s="1170" t="s">
        <v>27825</v>
      </c>
    </row>
    <row r="458" spans="1:7" ht="15" customHeight="1">
      <c r="A458" s="1165" t="str">
        <f t="shared" si="44"/>
        <v>PEXP31FLG</v>
      </c>
      <c r="B458" s="1165">
        <f>IFERROR(INDEX('PU Holds'!$B$14:$AF$554,MATCH(C458,'PU Holds'!$B$14:$B$552,FALSE),MATCH(D458,'PU Holds'!$B$14:$AF$14,FALSE)),0)</f>
        <v>0</v>
      </c>
      <c r="C458" s="1165" t="str">
        <f t="shared" si="46"/>
        <v>PEXP31</v>
      </c>
      <c r="D458" s="988" t="str">
        <f>'PU Holds'!$T$14</f>
        <v>Fluo 
Green</v>
      </c>
      <c r="E458" s="1165" t="s">
        <v>27831</v>
      </c>
      <c r="F458" s="1165" t="s">
        <v>27824</v>
      </c>
      <c r="G458" s="1170" t="s">
        <v>27825</v>
      </c>
    </row>
    <row r="459" spans="1:7" ht="15" customHeight="1">
      <c r="A459" s="1165" t="str">
        <f t="shared" si="44"/>
        <v>PEXP31FLP</v>
      </c>
      <c r="B459" s="1165">
        <f>IFERROR(INDEX('PU Holds'!$B$14:$AF$554,MATCH(C459,'PU Holds'!$B$14:$B$552,FALSE),MATCH(D459,'PU Holds'!$B$14:$AF$14,FALSE)),0)</f>
        <v>0</v>
      </c>
      <c r="C459" s="1165" t="str">
        <f t="shared" si="46"/>
        <v>PEXP31</v>
      </c>
      <c r="D459" s="988" t="str">
        <f>'PU Holds'!$U$14</f>
        <v>Fluo 
Pink</v>
      </c>
      <c r="E459" s="1165" t="s">
        <v>27832</v>
      </c>
      <c r="F459" s="1165" t="s">
        <v>27824</v>
      </c>
      <c r="G459" s="1170" t="s">
        <v>27825</v>
      </c>
    </row>
    <row r="460" spans="1:7" ht="15" customHeight="1">
      <c r="A460" s="1165" t="str">
        <f t="shared" si="44"/>
        <v>PEXP31VIO</v>
      </c>
      <c r="B460" s="1165">
        <f>IFERROR(INDEX('PU Holds'!$B$14:$AF$554,MATCH(C460,'PU Holds'!$B$14:$B$552,FALSE),MATCH(D460,'PU Holds'!$B$14:$AF$14,FALSE)),0)</f>
        <v>0</v>
      </c>
      <c r="C460" s="1165" t="str">
        <f t="shared" si="46"/>
        <v>PEXP31</v>
      </c>
      <c r="D460" s="988" t="str">
        <f>'PU Holds'!$W$14</f>
        <v>Violet 
RAL 4008</v>
      </c>
      <c r="E460" s="1165" t="s">
        <v>27833</v>
      </c>
      <c r="F460" s="1165" t="s">
        <v>27824</v>
      </c>
      <c r="G460" s="1170" t="s">
        <v>27825</v>
      </c>
    </row>
    <row r="461" spans="1:7" ht="15" customHeight="1">
      <c r="A461" s="1165" t="str">
        <f t="shared" si="44"/>
        <v>PEXP31MIN</v>
      </c>
      <c r="B461" s="1165">
        <f>IFERROR(INDEX('PU Holds'!$B$14:$AF$554,MATCH(C461,'PU Holds'!$B$14:$B$552,FALSE),MATCH(D461,'PU Holds'!$B$14:$AF$14,FALSE)),0)</f>
        <v>0</v>
      </c>
      <c r="C461" s="1165" t="str">
        <f t="shared" si="46"/>
        <v>PEXP31</v>
      </c>
      <c r="D461" s="988" t="str">
        <f>'PU Holds'!$X$14</f>
        <v>Mint 
RAL 6027</v>
      </c>
      <c r="E461" s="1165" t="s">
        <v>27834</v>
      </c>
      <c r="F461" s="1165" t="s">
        <v>27824</v>
      </c>
      <c r="G461" s="1170" t="s">
        <v>27825</v>
      </c>
    </row>
    <row r="462" spans="1:7" ht="15" customHeight="1">
      <c r="A462" s="1165" t="str">
        <f t="shared" si="44"/>
        <v>PEXP31PUK</v>
      </c>
      <c r="B462" s="1165">
        <f>IFERROR(INDEX('PU Holds'!$B$14:$AF$554,MATCH(C462,'PU Holds'!$B$14:$B$552,FALSE),MATCH(D462,'PU Holds'!$B$14:$AF$14,FALSE)),0)</f>
        <v>0</v>
      </c>
      <c r="C462" s="1165" t="str">
        <f t="shared" si="46"/>
        <v>PEXP31</v>
      </c>
      <c r="D462" s="988" t="str">
        <f>'PU Holds'!$Z$14</f>
        <v>Green 
(Puke 16-09)</v>
      </c>
      <c r="E462" s="1165" t="s">
        <v>27835</v>
      </c>
      <c r="F462" s="1165" t="s">
        <v>27824</v>
      </c>
      <c r="G462" s="1170" t="s">
        <v>27825</v>
      </c>
    </row>
    <row r="463" spans="1:7" ht="15" customHeight="1">
      <c r="A463" s="1165" t="str">
        <f t="shared" si="44"/>
        <v>PEXP31ORA</v>
      </c>
      <c r="B463" s="1165">
        <f>IFERROR(INDEX('PU Holds'!$B$14:$AF$554,MATCH(C463,'PU Holds'!$B$14:$B$552,FALSE),MATCH(D463,'PU Holds'!$B$14:$AF$14,FALSE)),0)</f>
        <v>0</v>
      </c>
      <c r="C463" s="1165" t="str">
        <f t="shared" si="46"/>
        <v>PEXP31</v>
      </c>
      <c r="D463" s="988" t="str">
        <f>'PU Holds'!$AA$14</f>
        <v>US Orange
14-01</v>
      </c>
      <c r="E463" s="1165" t="s">
        <v>27836</v>
      </c>
      <c r="F463" s="1165" t="s">
        <v>27824</v>
      </c>
      <c r="G463" s="1170" t="s">
        <v>27825</v>
      </c>
    </row>
    <row r="464" spans="1:7" ht="15" customHeight="1">
      <c r="A464" s="1165" t="str">
        <f t="shared" si="44"/>
        <v>PEXP31GRE</v>
      </c>
      <c r="B464" s="1165">
        <f>IFERROR(INDEX('PU Holds'!$B$14:$AF$554,MATCH(C464,'PU Holds'!$B$14:$B$552,FALSE),MATCH(D464,'PU Holds'!$B$14:$AF$14,FALSE)),0)</f>
        <v>0</v>
      </c>
      <c r="C464" s="1165" t="str">
        <f t="shared" si="46"/>
        <v>PEXP31</v>
      </c>
      <c r="D464" s="988" t="str">
        <f>'PU Holds'!$AB$14</f>
        <v>US Green 
16 -16</v>
      </c>
      <c r="E464" s="1165" t="s">
        <v>27837</v>
      </c>
      <c r="F464" s="1165" t="s">
        <v>27824</v>
      </c>
      <c r="G464" s="1170" t="s">
        <v>27825</v>
      </c>
    </row>
    <row r="465" spans="1:7" ht="15" customHeight="1">
      <c r="A465" s="1165" t="str">
        <f t="shared" si="44"/>
        <v>PEXP31WHI</v>
      </c>
      <c r="B465" s="1165">
        <f>IFERROR(INDEX('PU Holds'!$B$14:$AF$554,MATCH(C465,'PU Holds'!$B$14:$B$552,FALSE),MATCH(D465,'PU Holds'!$B$14:$AF$14,FALSE)),0)</f>
        <v>0</v>
      </c>
      <c r="C465" s="1165" t="str">
        <f t="shared" si="46"/>
        <v>PEXP31</v>
      </c>
      <c r="D465" s="988" t="str">
        <f>'PU Holds'!$AC$14</f>
        <v>White 
RAL 9010</v>
      </c>
      <c r="E465" s="1165" t="s">
        <v>27838</v>
      </c>
      <c r="F465" s="1165" t="s">
        <v>27824</v>
      </c>
      <c r="G465" s="1170" t="s">
        <v>27825</v>
      </c>
    </row>
    <row r="466" spans="1:7" ht="15" customHeight="1">
      <c r="A466" s="1165" t="str">
        <f t="shared" si="44"/>
        <v>PEXP31PUR</v>
      </c>
      <c r="B466" s="1165">
        <f>IFERROR(INDEX('PU Holds'!$B$14:$AF$554,MATCH(C466,'PU Holds'!$B$14:$B$552,FALSE),MATCH(D466,'PU Holds'!$B$14:$AF$14,FALSE)),0)</f>
        <v>0</v>
      </c>
      <c r="C466" s="1165" t="str">
        <f t="shared" si="46"/>
        <v>PEXP31</v>
      </c>
      <c r="D466" s="988" t="str">
        <f>'PU Holds'!$AD$14</f>
        <v>US Purple</v>
      </c>
      <c r="E466" s="1165" t="s">
        <v>27839</v>
      </c>
      <c r="F466" s="1165" t="s">
        <v>27824</v>
      </c>
      <c r="G466" s="1170" t="s">
        <v>27825</v>
      </c>
    </row>
    <row r="467" spans="1:7" ht="15" customHeight="1">
      <c r="A467" s="1165" t="str">
        <f t="shared" si="44"/>
        <v>PEXP32YEL</v>
      </c>
      <c r="B467" s="1165">
        <f>IFERROR(INDEX('PU Holds'!$B$14:$AF$554,MATCH(C467,'PU Holds'!$B$14:$B$552,FALSE),MATCH(D467,'PU Holds'!$B$14:$AF$14,FALSE)),0)</f>
        <v>0</v>
      </c>
      <c r="C467" s="1165" t="s">
        <v>27870</v>
      </c>
      <c r="D467" s="1168" t="str">
        <f>'PU Holds'!$M$14</f>
        <v>Yellow 
RAL 1026</v>
      </c>
      <c r="E467" s="1165" t="s">
        <v>27823</v>
      </c>
      <c r="F467" s="1165" t="s">
        <v>27824</v>
      </c>
      <c r="G467" s="1170" t="s">
        <v>27825</v>
      </c>
    </row>
    <row r="468" spans="1:7" ht="15" customHeight="1">
      <c r="A468" s="1165" t="str">
        <f t="shared" si="44"/>
        <v>PEXP32RED</v>
      </c>
      <c r="B468" s="1165">
        <f>IFERROR(INDEX('PU Holds'!$B$14:$AF$554,MATCH(C468,'PU Holds'!$B$14:$B$552,FALSE),MATCH(D468,'PU Holds'!$B$14:$AF$14,FALSE)),0)</f>
        <v>0</v>
      </c>
      <c r="C468" s="1165" t="str">
        <f t="shared" ref="C468:C481" si="47">C467</f>
        <v>PEXP32</v>
      </c>
      <c r="D468" s="988" t="str">
        <f>'PU Holds'!$O$14</f>
        <v>Red 
RAL 3020</v>
      </c>
      <c r="E468" s="1165" t="s">
        <v>27826</v>
      </c>
      <c r="F468" s="1165" t="s">
        <v>27824</v>
      </c>
      <c r="G468" s="1170" t="s">
        <v>27825</v>
      </c>
    </row>
    <row r="469" spans="1:7" ht="15" customHeight="1">
      <c r="A469" s="1165" t="str">
        <f t="shared" si="44"/>
        <v>PEXP32BLU</v>
      </c>
      <c r="B469" s="1165">
        <f>IFERROR(INDEX('PU Holds'!$B$14:$AF$554,MATCH(C469,'PU Holds'!$B$14:$B$552,FALSE),MATCH(D469,'PU Holds'!$B$14:$AF$14,FALSE)),0)</f>
        <v>0</v>
      </c>
      <c r="C469" s="1165" t="str">
        <f t="shared" si="47"/>
        <v>PEXP32</v>
      </c>
      <c r="D469" s="988" t="str">
        <f>'PU Holds'!$P$14</f>
        <v>Blue 
RAL 5015</v>
      </c>
      <c r="E469" s="1165" t="s">
        <v>27827</v>
      </c>
      <c r="F469" s="1165" t="s">
        <v>27824</v>
      </c>
      <c r="G469" s="1170" t="s">
        <v>27825</v>
      </c>
    </row>
    <row r="470" spans="1:7" ht="15" customHeight="1">
      <c r="A470" s="1165" t="str">
        <f t="shared" si="44"/>
        <v>PEXP32GRY</v>
      </c>
      <c r="B470" s="1165">
        <f>IFERROR(INDEX('PU Holds'!$B$14:$AF$554,MATCH(C470,'PU Holds'!$B$14:$B$552,FALSE),MATCH(D470,'PU Holds'!$B$14:$AF$14,FALSE)),0)</f>
        <v>0</v>
      </c>
      <c r="C470" s="1165" t="str">
        <f t="shared" si="47"/>
        <v>PEXP32</v>
      </c>
      <c r="D470" s="988" t="str">
        <f>'PU Holds'!$Q$14</f>
        <v>Grey 
RAL 7001</v>
      </c>
      <c r="E470" s="1165" t="s">
        <v>27828</v>
      </c>
      <c r="F470" s="1165" t="s">
        <v>27824</v>
      </c>
      <c r="G470" s="1170" t="s">
        <v>27825</v>
      </c>
    </row>
    <row r="471" spans="1:7" ht="15" customHeight="1">
      <c r="A471" s="1165" t="str">
        <f t="shared" si="44"/>
        <v>PEXP32BLK</v>
      </c>
      <c r="B471" s="1165">
        <f>IFERROR(INDEX('PU Holds'!$B$14:$AF$554,MATCH(C471,'PU Holds'!$B$14:$B$552,FALSE),MATCH(D471,'PU Holds'!$B$14:$AF$14,FALSE)),0)</f>
        <v>0</v>
      </c>
      <c r="C471" s="1165" t="str">
        <f t="shared" si="47"/>
        <v>PEXP32</v>
      </c>
      <c r="D471" s="988" t="str">
        <f>'PU Holds'!$R$14</f>
        <v>Black 
RAL 9005</v>
      </c>
      <c r="E471" s="1165" t="s">
        <v>27829</v>
      </c>
      <c r="F471" s="1165" t="s">
        <v>27824</v>
      </c>
      <c r="G471" s="1170" t="s">
        <v>27825</v>
      </c>
    </row>
    <row r="472" spans="1:7" ht="15" customHeight="1">
      <c r="A472" s="1165" t="str">
        <f t="shared" si="44"/>
        <v>PEXP32FLO</v>
      </c>
      <c r="B472" s="1165">
        <f>IFERROR(INDEX('PU Holds'!$B$14:$AF$554,MATCH(C472,'PU Holds'!$B$14:$B$552,FALSE),MATCH(D472,'PU Holds'!$B$14:$AF$14,FALSE)),0)</f>
        <v>0</v>
      </c>
      <c r="C472" s="1165" t="str">
        <f t="shared" si="47"/>
        <v>PEXP32</v>
      </c>
      <c r="D472" s="988" t="str">
        <f>'PU Holds'!$S$14</f>
        <v>Fluo 
Orange</v>
      </c>
      <c r="E472" s="1165" t="s">
        <v>27830</v>
      </c>
      <c r="F472" s="1165" t="s">
        <v>27824</v>
      </c>
      <c r="G472" s="1170" t="s">
        <v>27825</v>
      </c>
    </row>
    <row r="473" spans="1:7" ht="15" customHeight="1">
      <c r="A473" s="1165" t="str">
        <f t="shared" si="44"/>
        <v>PEXP32FLG</v>
      </c>
      <c r="B473" s="1165">
        <f>IFERROR(INDEX('PU Holds'!$B$14:$AF$554,MATCH(C473,'PU Holds'!$B$14:$B$552,FALSE),MATCH(D473,'PU Holds'!$B$14:$AF$14,FALSE)),0)</f>
        <v>0</v>
      </c>
      <c r="C473" s="1165" t="str">
        <f t="shared" si="47"/>
        <v>PEXP32</v>
      </c>
      <c r="D473" s="988" t="str">
        <f>'PU Holds'!$T$14</f>
        <v>Fluo 
Green</v>
      </c>
      <c r="E473" s="1165" t="s">
        <v>27831</v>
      </c>
      <c r="F473" s="1165" t="s">
        <v>27824</v>
      </c>
      <c r="G473" s="1170" t="s">
        <v>27825</v>
      </c>
    </row>
    <row r="474" spans="1:7" ht="15" customHeight="1">
      <c r="A474" s="1165" t="str">
        <f t="shared" si="44"/>
        <v>PEXP32FLP</v>
      </c>
      <c r="B474" s="1165">
        <f>IFERROR(INDEX('PU Holds'!$B$14:$AF$554,MATCH(C474,'PU Holds'!$B$14:$B$552,FALSE),MATCH(D474,'PU Holds'!$B$14:$AF$14,FALSE)),0)</f>
        <v>0</v>
      </c>
      <c r="C474" s="1165" t="str">
        <f t="shared" si="47"/>
        <v>PEXP32</v>
      </c>
      <c r="D474" s="988" t="str">
        <f>'PU Holds'!$U$14</f>
        <v>Fluo 
Pink</v>
      </c>
      <c r="E474" s="1165" t="s">
        <v>27832</v>
      </c>
      <c r="F474" s="1165" t="s">
        <v>27824</v>
      </c>
      <c r="G474" s="1170" t="s">
        <v>27825</v>
      </c>
    </row>
    <row r="475" spans="1:7" ht="15" customHeight="1">
      <c r="A475" s="1165" t="str">
        <f t="shared" si="44"/>
        <v>PEXP32VIO</v>
      </c>
      <c r="B475" s="1165">
        <f>IFERROR(INDEX('PU Holds'!$B$14:$AF$554,MATCH(C475,'PU Holds'!$B$14:$B$552,FALSE),MATCH(D475,'PU Holds'!$B$14:$AF$14,FALSE)),0)</f>
        <v>0</v>
      </c>
      <c r="C475" s="1165" t="str">
        <f t="shared" si="47"/>
        <v>PEXP32</v>
      </c>
      <c r="D475" s="988" t="str">
        <f>'PU Holds'!$W$14</f>
        <v>Violet 
RAL 4008</v>
      </c>
      <c r="E475" s="1165" t="s">
        <v>27833</v>
      </c>
      <c r="F475" s="1165" t="s">
        <v>27824</v>
      </c>
      <c r="G475" s="1170" t="s">
        <v>27825</v>
      </c>
    </row>
    <row r="476" spans="1:7" ht="15" customHeight="1">
      <c r="A476" s="1165" t="str">
        <f t="shared" si="44"/>
        <v>PEXP32MIN</v>
      </c>
      <c r="B476" s="1165">
        <f>IFERROR(INDEX('PU Holds'!$B$14:$AF$554,MATCH(C476,'PU Holds'!$B$14:$B$552,FALSE),MATCH(D476,'PU Holds'!$B$14:$AF$14,FALSE)),0)</f>
        <v>0</v>
      </c>
      <c r="C476" s="1165" t="str">
        <f t="shared" si="47"/>
        <v>PEXP32</v>
      </c>
      <c r="D476" s="988" t="str">
        <f>'PU Holds'!$X$14</f>
        <v>Mint 
RAL 6027</v>
      </c>
      <c r="E476" s="1165" t="s">
        <v>27834</v>
      </c>
      <c r="F476" s="1165" t="s">
        <v>27824</v>
      </c>
      <c r="G476" s="1170" t="s">
        <v>27825</v>
      </c>
    </row>
    <row r="477" spans="1:7" ht="15" customHeight="1">
      <c r="A477" s="1165" t="str">
        <f t="shared" si="44"/>
        <v>PEXP32PUK</v>
      </c>
      <c r="B477" s="1165">
        <f>IFERROR(INDEX('PU Holds'!$B$14:$AF$554,MATCH(C477,'PU Holds'!$B$14:$B$552,FALSE),MATCH(D477,'PU Holds'!$B$14:$AF$14,FALSE)),0)</f>
        <v>0</v>
      </c>
      <c r="C477" s="1165" t="str">
        <f t="shared" si="47"/>
        <v>PEXP32</v>
      </c>
      <c r="D477" s="988" t="str">
        <f>'PU Holds'!$Z$14</f>
        <v>Green 
(Puke 16-09)</v>
      </c>
      <c r="E477" s="1165" t="s">
        <v>27835</v>
      </c>
      <c r="F477" s="1165" t="s">
        <v>27824</v>
      </c>
      <c r="G477" s="1170" t="s">
        <v>27825</v>
      </c>
    </row>
    <row r="478" spans="1:7" ht="15" customHeight="1">
      <c r="A478" s="1165" t="str">
        <f t="shared" si="44"/>
        <v>PEXP32ORA</v>
      </c>
      <c r="B478" s="1165">
        <f>IFERROR(INDEX('PU Holds'!$B$14:$AF$554,MATCH(C478,'PU Holds'!$B$14:$B$552,FALSE),MATCH(D478,'PU Holds'!$B$14:$AF$14,FALSE)),0)</f>
        <v>0</v>
      </c>
      <c r="C478" s="1165" t="str">
        <f t="shared" si="47"/>
        <v>PEXP32</v>
      </c>
      <c r="D478" s="988" t="str">
        <f>'PU Holds'!$AA$14</f>
        <v>US Orange
14-01</v>
      </c>
      <c r="E478" s="1165" t="s">
        <v>27836</v>
      </c>
      <c r="F478" s="1165" t="s">
        <v>27824</v>
      </c>
      <c r="G478" s="1170" t="s">
        <v>27825</v>
      </c>
    </row>
    <row r="479" spans="1:7" ht="15" customHeight="1">
      <c r="A479" s="1165" t="str">
        <f t="shared" si="44"/>
        <v>PEXP32GRE</v>
      </c>
      <c r="B479" s="1165">
        <f>IFERROR(INDEX('PU Holds'!$B$14:$AF$554,MATCH(C479,'PU Holds'!$B$14:$B$552,FALSE),MATCH(D479,'PU Holds'!$B$14:$AF$14,FALSE)),0)</f>
        <v>0</v>
      </c>
      <c r="C479" s="1165" t="str">
        <f t="shared" si="47"/>
        <v>PEXP32</v>
      </c>
      <c r="D479" s="988" t="str">
        <f>'PU Holds'!$AB$14</f>
        <v>US Green 
16 -16</v>
      </c>
      <c r="E479" s="1165" t="s">
        <v>27837</v>
      </c>
      <c r="F479" s="1165" t="s">
        <v>27824</v>
      </c>
      <c r="G479" s="1170" t="s">
        <v>27825</v>
      </c>
    </row>
    <row r="480" spans="1:7" ht="15" customHeight="1">
      <c r="A480" s="1165" t="str">
        <f t="shared" si="44"/>
        <v>PEXP32WHI</v>
      </c>
      <c r="B480" s="1165">
        <f>IFERROR(INDEX('PU Holds'!$B$14:$AF$554,MATCH(C480,'PU Holds'!$B$14:$B$552,FALSE),MATCH(D480,'PU Holds'!$B$14:$AF$14,FALSE)),0)</f>
        <v>0</v>
      </c>
      <c r="C480" s="1165" t="str">
        <f t="shared" si="47"/>
        <v>PEXP32</v>
      </c>
      <c r="D480" s="988" t="str">
        <f>'PU Holds'!$AC$14</f>
        <v>White 
RAL 9010</v>
      </c>
      <c r="E480" s="1165" t="s">
        <v>27838</v>
      </c>
      <c r="F480" s="1165" t="s">
        <v>27824</v>
      </c>
      <c r="G480" s="1170" t="s">
        <v>27825</v>
      </c>
    </row>
    <row r="481" spans="1:7" ht="15" customHeight="1">
      <c r="A481" s="1165" t="str">
        <f t="shared" si="44"/>
        <v>PEXP32PUR</v>
      </c>
      <c r="B481" s="1165">
        <f>IFERROR(INDEX('PU Holds'!$B$14:$AF$554,MATCH(C481,'PU Holds'!$B$14:$B$552,FALSE),MATCH(D481,'PU Holds'!$B$14:$AF$14,FALSE)),0)</f>
        <v>0</v>
      </c>
      <c r="C481" s="1165" t="str">
        <f t="shared" si="47"/>
        <v>PEXP32</v>
      </c>
      <c r="D481" s="988" t="str">
        <f>'PU Holds'!$AD$14</f>
        <v>US Purple</v>
      </c>
      <c r="E481" s="1165" t="s">
        <v>27839</v>
      </c>
      <c r="F481" s="1165" t="s">
        <v>27824</v>
      </c>
      <c r="G481" s="1170" t="s">
        <v>27825</v>
      </c>
    </row>
    <row r="482" spans="1:7" ht="15" customHeight="1">
      <c r="A482" s="1165" t="str">
        <f t="shared" si="44"/>
        <v>PEXP33YEL</v>
      </c>
      <c r="B482" s="1165">
        <f>IFERROR(INDEX('PU Holds'!$B$14:$AF$554,MATCH(C482,'PU Holds'!$B$14:$B$552,FALSE),MATCH(D482,'PU Holds'!$B$14:$AF$14,FALSE)),0)</f>
        <v>0</v>
      </c>
      <c r="C482" s="1165" t="s">
        <v>27871</v>
      </c>
      <c r="D482" s="1168" t="str">
        <f>'PU Holds'!$M$14</f>
        <v>Yellow 
RAL 1026</v>
      </c>
      <c r="E482" s="1165" t="s">
        <v>27823</v>
      </c>
      <c r="F482" s="1165" t="s">
        <v>27824</v>
      </c>
      <c r="G482" s="1170" t="s">
        <v>27825</v>
      </c>
    </row>
    <row r="483" spans="1:7" ht="15" customHeight="1">
      <c r="A483" s="1165" t="str">
        <f t="shared" si="44"/>
        <v>PEXP33RED</v>
      </c>
      <c r="B483" s="1165">
        <f>IFERROR(INDEX('PU Holds'!$B$14:$AF$554,MATCH(C483,'PU Holds'!$B$14:$B$552,FALSE),MATCH(D483,'PU Holds'!$B$14:$AF$14,FALSE)),0)</f>
        <v>0</v>
      </c>
      <c r="C483" s="1165" t="str">
        <f t="shared" ref="C483:C496" si="48">C482</f>
        <v>PEXP33</v>
      </c>
      <c r="D483" s="988" t="str">
        <f>'PU Holds'!$O$14</f>
        <v>Red 
RAL 3020</v>
      </c>
      <c r="E483" s="1165" t="s">
        <v>27826</v>
      </c>
      <c r="F483" s="1165" t="s">
        <v>27824</v>
      </c>
      <c r="G483" s="1170" t="s">
        <v>27825</v>
      </c>
    </row>
    <row r="484" spans="1:7" ht="15" customHeight="1">
      <c r="A484" s="1165" t="str">
        <f t="shared" si="44"/>
        <v>PEXP33BLU</v>
      </c>
      <c r="B484" s="1165">
        <f>IFERROR(INDEX('PU Holds'!$B$14:$AF$554,MATCH(C484,'PU Holds'!$B$14:$B$552,FALSE),MATCH(D484,'PU Holds'!$B$14:$AF$14,FALSE)),0)</f>
        <v>0</v>
      </c>
      <c r="C484" s="1165" t="str">
        <f t="shared" si="48"/>
        <v>PEXP33</v>
      </c>
      <c r="D484" s="988" t="str">
        <f>'PU Holds'!$P$14</f>
        <v>Blue 
RAL 5015</v>
      </c>
      <c r="E484" s="1165" t="s">
        <v>27827</v>
      </c>
      <c r="F484" s="1165" t="s">
        <v>27824</v>
      </c>
      <c r="G484" s="1170" t="s">
        <v>27825</v>
      </c>
    </row>
    <row r="485" spans="1:7" ht="15" customHeight="1">
      <c r="A485" s="1165" t="str">
        <f t="shared" si="44"/>
        <v>PEXP33GRY</v>
      </c>
      <c r="B485" s="1165">
        <f>IFERROR(INDEX('PU Holds'!$B$14:$AF$554,MATCH(C485,'PU Holds'!$B$14:$B$552,FALSE),MATCH(D485,'PU Holds'!$B$14:$AF$14,FALSE)),0)</f>
        <v>0</v>
      </c>
      <c r="C485" s="1165" t="str">
        <f t="shared" si="48"/>
        <v>PEXP33</v>
      </c>
      <c r="D485" s="988" t="str">
        <f>'PU Holds'!$Q$14</f>
        <v>Grey 
RAL 7001</v>
      </c>
      <c r="E485" s="1165" t="s">
        <v>27828</v>
      </c>
      <c r="F485" s="1165" t="s">
        <v>27824</v>
      </c>
      <c r="G485" s="1170" t="s">
        <v>27825</v>
      </c>
    </row>
    <row r="486" spans="1:7" ht="15" customHeight="1">
      <c r="A486" s="1165" t="str">
        <f t="shared" si="44"/>
        <v>PEXP33BLK</v>
      </c>
      <c r="B486" s="1165">
        <f>IFERROR(INDEX('PU Holds'!$B$14:$AF$554,MATCH(C486,'PU Holds'!$B$14:$B$552,FALSE),MATCH(D486,'PU Holds'!$B$14:$AF$14,FALSE)),0)</f>
        <v>0</v>
      </c>
      <c r="C486" s="1165" t="str">
        <f t="shared" si="48"/>
        <v>PEXP33</v>
      </c>
      <c r="D486" s="988" t="str">
        <f>'PU Holds'!$R$14</f>
        <v>Black 
RAL 9005</v>
      </c>
      <c r="E486" s="1165" t="s">
        <v>27829</v>
      </c>
      <c r="F486" s="1165" t="s">
        <v>27824</v>
      </c>
      <c r="G486" s="1170" t="s">
        <v>27825</v>
      </c>
    </row>
    <row r="487" spans="1:7" ht="15" customHeight="1">
      <c r="A487" s="1165" t="str">
        <f t="shared" ref="A487:A496" si="49">CONCATENATE(C487,E487)</f>
        <v>PEXP33FLO</v>
      </c>
      <c r="B487" s="1165">
        <f>IFERROR(INDEX('PU Holds'!$B$14:$AF$554,MATCH(C487,'PU Holds'!$B$14:$B$552,FALSE),MATCH(D487,'PU Holds'!$B$14:$AF$14,FALSE)),0)</f>
        <v>0</v>
      </c>
      <c r="C487" s="1165" t="str">
        <f t="shared" si="48"/>
        <v>PEXP33</v>
      </c>
      <c r="D487" s="988" t="str">
        <f>'PU Holds'!$S$14</f>
        <v>Fluo 
Orange</v>
      </c>
      <c r="E487" s="1165" t="s">
        <v>27830</v>
      </c>
      <c r="F487" s="1165" t="s">
        <v>27824</v>
      </c>
      <c r="G487" s="1170" t="s">
        <v>27825</v>
      </c>
    </row>
    <row r="488" spans="1:7" ht="15" customHeight="1">
      <c r="A488" s="1165" t="str">
        <f t="shared" si="49"/>
        <v>PEXP33FLG</v>
      </c>
      <c r="B488" s="1165">
        <f>IFERROR(INDEX('PU Holds'!$B$14:$AF$554,MATCH(C488,'PU Holds'!$B$14:$B$552,FALSE),MATCH(D488,'PU Holds'!$B$14:$AF$14,FALSE)),0)</f>
        <v>0</v>
      </c>
      <c r="C488" s="1165" t="str">
        <f t="shared" si="48"/>
        <v>PEXP33</v>
      </c>
      <c r="D488" s="988" t="str">
        <f>'PU Holds'!$T$14</f>
        <v>Fluo 
Green</v>
      </c>
      <c r="E488" s="1165" t="s">
        <v>27831</v>
      </c>
      <c r="F488" s="1165" t="s">
        <v>27824</v>
      </c>
      <c r="G488" s="1170" t="s">
        <v>27825</v>
      </c>
    </row>
    <row r="489" spans="1:7" ht="15" customHeight="1">
      <c r="A489" s="1165" t="str">
        <f t="shared" si="49"/>
        <v>PEXP33FLP</v>
      </c>
      <c r="B489" s="1165">
        <f>IFERROR(INDEX('PU Holds'!$B$14:$AF$554,MATCH(C489,'PU Holds'!$B$14:$B$552,FALSE),MATCH(D489,'PU Holds'!$B$14:$AF$14,FALSE)),0)</f>
        <v>0</v>
      </c>
      <c r="C489" s="1165" t="str">
        <f t="shared" si="48"/>
        <v>PEXP33</v>
      </c>
      <c r="D489" s="988" t="str">
        <f>'PU Holds'!$U$14</f>
        <v>Fluo 
Pink</v>
      </c>
      <c r="E489" s="1165" t="s">
        <v>27832</v>
      </c>
      <c r="F489" s="1165" t="s">
        <v>27824</v>
      </c>
      <c r="G489" s="1170" t="s">
        <v>27825</v>
      </c>
    </row>
    <row r="490" spans="1:7" ht="15" customHeight="1">
      <c r="A490" s="1165" t="str">
        <f t="shared" si="49"/>
        <v>PEXP33VIO</v>
      </c>
      <c r="B490" s="1165">
        <f>IFERROR(INDEX('PU Holds'!$B$14:$AF$554,MATCH(C490,'PU Holds'!$B$14:$B$552,FALSE),MATCH(D490,'PU Holds'!$B$14:$AF$14,FALSE)),0)</f>
        <v>0</v>
      </c>
      <c r="C490" s="1165" t="str">
        <f t="shared" si="48"/>
        <v>PEXP33</v>
      </c>
      <c r="D490" s="988" t="str">
        <f>'PU Holds'!$W$14</f>
        <v>Violet 
RAL 4008</v>
      </c>
      <c r="E490" s="1165" t="s">
        <v>27833</v>
      </c>
      <c r="F490" s="1165" t="s">
        <v>27824</v>
      </c>
      <c r="G490" s="1170" t="s">
        <v>27825</v>
      </c>
    </row>
    <row r="491" spans="1:7" ht="15" customHeight="1">
      <c r="A491" s="1165" t="str">
        <f t="shared" si="49"/>
        <v>PEXP33MIN</v>
      </c>
      <c r="B491" s="1165">
        <f>IFERROR(INDEX('PU Holds'!$B$14:$AF$554,MATCH(C491,'PU Holds'!$B$14:$B$552,FALSE),MATCH(D491,'PU Holds'!$B$14:$AF$14,FALSE)),0)</f>
        <v>0</v>
      </c>
      <c r="C491" s="1165" t="str">
        <f t="shared" si="48"/>
        <v>PEXP33</v>
      </c>
      <c r="D491" s="988" t="str">
        <f>'PU Holds'!$X$14</f>
        <v>Mint 
RAL 6027</v>
      </c>
      <c r="E491" s="1165" t="s">
        <v>27834</v>
      </c>
      <c r="F491" s="1165" t="s">
        <v>27824</v>
      </c>
      <c r="G491" s="1170" t="s">
        <v>27825</v>
      </c>
    </row>
    <row r="492" spans="1:7" ht="15" customHeight="1">
      <c r="A492" s="1165" t="str">
        <f t="shared" si="49"/>
        <v>PEXP33PUK</v>
      </c>
      <c r="B492" s="1165">
        <f>IFERROR(INDEX('PU Holds'!$B$14:$AF$554,MATCH(C492,'PU Holds'!$B$14:$B$552,FALSE),MATCH(D492,'PU Holds'!$B$14:$AF$14,FALSE)),0)</f>
        <v>0</v>
      </c>
      <c r="C492" s="1165" t="str">
        <f t="shared" si="48"/>
        <v>PEXP33</v>
      </c>
      <c r="D492" s="988" t="str">
        <f>'PU Holds'!$Z$14</f>
        <v>Green 
(Puke 16-09)</v>
      </c>
      <c r="E492" s="1165" t="s">
        <v>27835</v>
      </c>
      <c r="F492" s="1165" t="s">
        <v>27824</v>
      </c>
      <c r="G492" s="1170" t="s">
        <v>27825</v>
      </c>
    </row>
    <row r="493" spans="1:7" ht="15" customHeight="1">
      <c r="A493" s="1165" t="str">
        <f t="shared" si="49"/>
        <v>PEXP33ORA</v>
      </c>
      <c r="B493" s="1165">
        <f>IFERROR(INDEX('PU Holds'!$B$14:$AF$554,MATCH(C493,'PU Holds'!$B$14:$B$552,FALSE),MATCH(D493,'PU Holds'!$B$14:$AF$14,FALSE)),0)</f>
        <v>0</v>
      </c>
      <c r="C493" s="1165" t="str">
        <f t="shared" si="48"/>
        <v>PEXP33</v>
      </c>
      <c r="D493" s="988" t="str">
        <f>'PU Holds'!$AA$14</f>
        <v>US Orange
14-01</v>
      </c>
      <c r="E493" s="1165" t="s">
        <v>27836</v>
      </c>
      <c r="F493" s="1165" t="s">
        <v>27824</v>
      </c>
      <c r="G493" s="1170" t="s">
        <v>27825</v>
      </c>
    </row>
    <row r="494" spans="1:7" ht="15" customHeight="1">
      <c r="A494" s="1165" t="str">
        <f t="shared" si="49"/>
        <v>PEXP33GRE</v>
      </c>
      <c r="B494" s="1165">
        <f>IFERROR(INDEX('PU Holds'!$B$14:$AF$554,MATCH(C494,'PU Holds'!$B$14:$B$552,FALSE),MATCH(D494,'PU Holds'!$B$14:$AF$14,FALSE)),0)</f>
        <v>0</v>
      </c>
      <c r="C494" s="1165" t="str">
        <f t="shared" si="48"/>
        <v>PEXP33</v>
      </c>
      <c r="D494" s="988" t="str">
        <f>'PU Holds'!$AB$14</f>
        <v>US Green 
16 -16</v>
      </c>
      <c r="E494" s="1165" t="s">
        <v>27837</v>
      </c>
      <c r="F494" s="1165" t="s">
        <v>27824</v>
      </c>
      <c r="G494" s="1170" t="s">
        <v>27825</v>
      </c>
    </row>
    <row r="495" spans="1:7" ht="15" customHeight="1">
      <c r="A495" s="1165" t="str">
        <f t="shared" si="49"/>
        <v>PEXP33WHI</v>
      </c>
      <c r="B495" s="1165">
        <f>IFERROR(INDEX('PU Holds'!$B$14:$AF$554,MATCH(C495,'PU Holds'!$B$14:$B$552,FALSE),MATCH(D495,'PU Holds'!$B$14:$AF$14,FALSE)),0)</f>
        <v>0</v>
      </c>
      <c r="C495" s="1165" t="str">
        <f t="shared" si="48"/>
        <v>PEXP33</v>
      </c>
      <c r="D495" s="988" t="str">
        <f>'PU Holds'!$AC$14</f>
        <v>White 
RAL 9010</v>
      </c>
      <c r="E495" s="1165" t="s">
        <v>27838</v>
      </c>
      <c r="F495" s="1165" t="s">
        <v>27824</v>
      </c>
      <c r="G495" s="1170" t="s">
        <v>27825</v>
      </c>
    </row>
    <row r="496" spans="1:7" ht="15" customHeight="1">
      <c r="A496" s="1165" t="str">
        <f t="shared" si="49"/>
        <v>PEXP33PUR</v>
      </c>
      <c r="B496" s="1165">
        <f>IFERROR(INDEX('PU Holds'!$B$14:$AF$554,MATCH(C496,'PU Holds'!$B$14:$B$552,FALSE),MATCH(D496,'PU Holds'!$B$14:$AF$14,FALSE)),0)</f>
        <v>0</v>
      </c>
      <c r="C496" s="1165" t="str">
        <f t="shared" si="48"/>
        <v>PEXP33</v>
      </c>
      <c r="D496" s="988" t="str">
        <f>'PU Holds'!$AD$14</f>
        <v>US Purple</v>
      </c>
      <c r="E496" s="1165" t="s">
        <v>27839</v>
      </c>
      <c r="F496" s="1165" t="s">
        <v>27824</v>
      </c>
      <c r="G496" s="1170" t="s">
        <v>27825</v>
      </c>
    </row>
    <row r="497" spans="1:7" ht="15" customHeight="1">
      <c r="A497" s="1165" t="str">
        <f t="shared" ref="A497:A536" si="50">CONCATENATE(C497,E497)</f>
        <v>PEXP34YEL</v>
      </c>
      <c r="B497" s="1165">
        <f>IFERROR(INDEX('PU Holds'!$B$14:$AF$554,MATCH(C497,'PU Holds'!$B$14:$B$552,FALSE),MATCH(D497,'PU Holds'!$B$14:$AF$14,FALSE)),0)</f>
        <v>0</v>
      </c>
      <c r="C497" s="1165" t="s">
        <v>27872</v>
      </c>
      <c r="D497" s="1168" t="str">
        <f>'PU Holds'!$M$14</f>
        <v>Yellow 
RAL 1026</v>
      </c>
      <c r="E497" s="1165" t="s">
        <v>27823</v>
      </c>
      <c r="F497" s="1165" t="s">
        <v>27824</v>
      </c>
      <c r="G497" s="1170" t="s">
        <v>27825</v>
      </c>
    </row>
    <row r="498" spans="1:7" ht="15" customHeight="1">
      <c r="A498" s="1165" t="str">
        <f t="shared" si="50"/>
        <v>PEXP34RED</v>
      </c>
      <c r="B498" s="1165">
        <f>IFERROR(INDEX('PU Holds'!$B$14:$AF$554,MATCH(C498,'PU Holds'!$B$14:$B$552,FALSE),MATCH(D498,'PU Holds'!$B$14:$AF$14,FALSE)),0)</f>
        <v>0</v>
      </c>
      <c r="C498" s="1165" t="str">
        <f t="shared" ref="C498:C511" si="51">C497</f>
        <v>PEXP34</v>
      </c>
      <c r="D498" s="988" t="str">
        <f>'PU Holds'!$O$14</f>
        <v>Red 
RAL 3020</v>
      </c>
      <c r="E498" s="1165" t="s">
        <v>27826</v>
      </c>
      <c r="F498" s="1165" t="s">
        <v>27824</v>
      </c>
      <c r="G498" s="1170" t="s">
        <v>27825</v>
      </c>
    </row>
    <row r="499" spans="1:7" ht="15" customHeight="1">
      <c r="A499" s="1165" t="str">
        <f t="shared" si="50"/>
        <v>PEXP34BLU</v>
      </c>
      <c r="B499" s="1165">
        <f>IFERROR(INDEX('PU Holds'!$B$14:$AF$554,MATCH(C499,'PU Holds'!$B$14:$B$552,FALSE),MATCH(D499,'PU Holds'!$B$14:$AF$14,FALSE)),0)</f>
        <v>0</v>
      </c>
      <c r="C499" s="1165" t="str">
        <f t="shared" si="51"/>
        <v>PEXP34</v>
      </c>
      <c r="D499" s="988" t="str">
        <f>'PU Holds'!$P$14</f>
        <v>Blue 
RAL 5015</v>
      </c>
      <c r="E499" s="1165" t="s">
        <v>27827</v>
      </c>
      <c r="F499" s="1165" t="s">
        <v>27824</v>
      </c>
      <c r="G499" s="1170" t="s">
        <v>27825</v>
      </c>
    </row>
    <row r="500" spans="1:7" ht="15" customHeight="1">
      <c r="A500" s="1165" t="str">
        <f t="shared" si="50"/>
        <v>PEXP34GRY</v>
      </c>
      <c r="B500" s="1165">
        <f>IFERROR(INDEX('PU Holds'!$B$14:$AF$554,MATCH(C500,'PU Holds'!$B$14:$B$552,FALSE),MATCH(D500,'PU Holds'!$B$14:$AF$14,FALSE)),0)</f>
        <v>0</v>
      </c>
      <c r="C500" s="1165" t="str">
        <f t="shared" si="51"/>
        <v>PEXP34</v>
      </c>
      <c r="D500" s="988" t="str">
        <f>'PU Holds'!$Q$14</f>
        <v>Grey 
RAL 7001</v>
      </c>
      <c r="E500" s="1165" t="s">
        <v>27828</v>
      </c>
      <c r="F500" s="1165" t="s">
        <v>27824</v>
      </c>
      <c r="G500" s="1170" t="s">
        <v>27825</v>
      </c>
    </row>
    <row r="501" spans="1:7" ht="15" customHeight="1">
      <c r="A501" s="1165" t="str">
        <f t="shared" si="50"/>
        <v>PEXP34BLK</v>
      </c>
      <c r="B501" s="1165">
        <f>IFERROR(INDEX('PU Holds'!$B$14:$AF$554,MATCH(C501,'PU Holds'!$B$14:$B$552,FALSE),MATCH(D501,'PU Holds'!$B$14:$AF$14,FALSE)),0)</f>
        <v>0</v>
      </c>
      <c r="C501" s="1165" t="str">
        <f t="shared" si="51"/>
        <v>PEXP34</v>
      </c>
      <c r="D501" s="988" t="str">
        <f>'PU Holds'!$R$14</f>
        <v>Black 
RAL 9005</v>
      </c>
      <c r="E501" s="1165" t="s">
        <v>27829</v>
      </c>
      <c r="F501" s="1165" t="s">
        <v>27824</v>
      </c>
      <c r="G501" s="1170" t="s">
        <v>27825</v>
      </c>
    </row>
    <row r="502" spans="1:7" ht="15" customHeight="1">
      <c r="A502" s="1165" t="str">
        <f t="shared" si="50"/>
        <v>PEXP34FLO</v>
      </c>
      <c r="B502" s="1165">
        <f>IFERROR(INDEX('PU Holds'!$B$14:$AF$554,MATCH(C502,'PU Holds'!$B$14:$B$552,FALSE),MATCH(D502,'PU Holds'!$B$14:$AF$14,FALSE)),0)</f>
        <v>0</v>
      </c>
      <c r="C502" s="1165" t="str">
        <f t="shared" si="51"/>
        <v>PEXP34</v>
      </c>
      <c r="D502" s="988" t="str">
        <f>'PU Holds'!$S$14</f>
        <v>Fluo 
Orange</v>
      </c>
      <c r="E502" s="1165" t="s">
        <v>27830</v>
      </c>
      <c r="F502" s="1165" t="s">
        <v>27824</v>
      </c>
      <c r="G502" s="1170" t="s">
        <v>27825</v>
      </c>
    </row>
    <row r="503" spans="1:7" ht="15" customHeight="1">
      <c r="A503" s="1165" t="str">
        <f t="shared" si="50"/>
        <v>PEXP34FLG</v>
      </c>
      <c r="B503" s="1165">
        <f>IFERROR(INDEX('PU Holds'!$B$14:$AF$554,MATCH(C503,'PU Holds'!$B$14:$B$552,FALSE),MATCH(D503,'PU Holds'!$B$14:$AF$14,FALSE)),0)</f>
        <v>0</v>
      </c>
      <c r="C503" s="1165" t="str">
        <f t="shared" si="51"/>
        <v>PEXP34</v>
      </c>
      <c r="D503" s="988" t="str">
        <f>'PU Holds'!$T$14</f>
        <v>Fluo 
Green</v>
      </c>
      <c r="E503" s="1165" t="s">
        <v>27831</v>
      </c>
      <c r="F503" s="1165" t="s">
        <v>27824</v>
      </c>
      <c r="G503" s="1170" t="s">
        <v>27825</v>
      </c>
    </row>
    <row r="504" spans="1:7" ht="15" customHeight="1">
      <c r="A504" s="1165" t="str">
        <f t="shared" si="50"/>
        <v>PEXP34FLP</v>
      </c>
      <c r="B504" s="1165">
        <f>IFERROR(INDEX('PU Holds'!$B$14:$AF$554,MATCH(C504,'PU Holds'!$B$14:$B$552,FALSE),MATCH(D504,'PU Holds'!$B$14:$AF$14,FALSE)),0)</f>
        <v>0</v>
      </c>
      <c r="C504" s="1165" t="str">
        <f t="shared" si="51"/>
        <v>PEXP34</v>
      </c>
      <c r="D504" s="988" t="str">
        <f>'PU Holds'!$U$14</f>
        <v>Fluo 
Pink</v>
      </c>
      <c r="E504" s="1165" t="s">
        <v>27832</v>
      </c>
      <c r="F504" s="1165" t="s">
        <v>27824</v>
      </c>
      <c r="G504" s="1170" t="s">
        <v>27825</v>
      </c>
    </row>
    <row r="505" spans="1:7" ht="15" customHeight="1">
      <c r="A505" s="1165" t="str">
        <f t="shared" si="50"/>
        <v>PEXP34VIO</v>
      </c>
      <c r="B505" s="1165">
        <f>IFERROR(INDEX('PU Holds'!$B$14:$AF$554,MATCH(C505,'PU Holds'!$B$14:$B$552,FALSE),MATCH(D505,'PU Holds'!$B$14:$AF$14,FALSE)),0)</f>
        <v>0</v>
      </c>
      <c r="C505" s="1165" t="str">
        <f t="shared" si="51"/>
        <v>PEXP34</v>
      </c>
      <c r="D505" s="988" t="str">
        <f>'PU Holds'!$W$14</f>
        <v>Violet 
RAL 4008</v>
      </c>
      <c r="E505" s="1165" t="s">
        <v>27833</v>
      </c>
      <c r="F505" s="1165" t="s">
        <v>27824</v>
      </c>
      <c r="G505" s="1170" t="s">
        <v>27825</v>
      </c>
    </row>
    <row r="506" spans="1:7" ht="15" customHeight="1">
      <c r="A506" s="1165" t="str">
        <f t="shared" si="50"/>
        <v>PEXP34MIN</v>
      </c>
      <c r="B506" s="1165">
        <f>IFERROR(INDEX('PU Holds'!$B$14:$AF$554,MATCH(C506,'PU Holds'!$B$14:$B$552,FALSE),MATCH(D506,'PU Holds'!$B$14:$AF$14,FALSE)),0)</f>
        <v>0</v>
      </c>
      <c r="C506" s="1165" t="str">
        <f t="shared" si="51"/>
        <v>PEXP34</v>
      </c>
      <c r="D506" s="988" t="str">
        <f>'PU Holds'!$X$14</f>
        <v>Mint 
RAL 6027</v>
      </c>
      <c r="E506" s="1165" t="s">
        <v>27834</v>
      </c>
      <c r="F506" s="1165" t="s">
        <v>27824</v>
      </c>
      <c r="G506" s="1170" t="s">
        <v>27825</v>
      </c>
    </row>
    <row r="507" spans="1:7" ht="15" customHeight="1">
      <c r="A507" s="1165" t="str">
        <f t="shared" si="50"/>
        <v>PEXP34PUK</v>
      </c>
      <c r="B507" s="1165">
        <f>IFERROR(INDEX('PU Holds'!$B$14:$AF$554,MATCH(C507,'PU Holds'!$B$14:$B$552,FALSE),MATCH(D507,'PU Holds'!$B$14:$AF$14,FALSE)),0)</f>
        <v>0</v>
      </c>
      <c r="C507" s="1165" t="str">
        <f t="shared" si="51"/>
        <v>PEXP34</v>
      </c>
      <c r="D507" s="988" t="str">
        <f>'PU Holds'!$Z$14</f>
        <v>Green 
(Puke 16-09)</v>
      </c>
      <c r="E507" s="1165" t="s">
        <v>27835</v>
      </c>
      <c r="F507" s="1165" t="s">
        <v>27824</v>
      </c>
      <c r="G507" s="1170" t="s">
        <v>27825</v>
      </c>
    </row>
    <row r="508" spans="1:7" ht="15" customHeight="1">
      <c r="A508" s="1165" t="str">
        <f t="shared" si="50"/>
        <v>PEXP34ORA</v>
      </c>
      <c r="B508" s="1165">
        <f>IFERROR(INDEX('PU Holds'!$B$14:$AF$554,MATCH(C508,'PU Holds'!$B$14:$B$552,FALSE),MATCH(D508,'PU Holds'!$B$14:$AF$14,FALSE)),0)</f>
        <v>0</v>
      </c>
      <c r="C508" s="1165" t="str">
        <f t="shared" si="51"/>
        <v>PEXP34</v>
      </c>
      <c r="D508" s="988" t="str">
        <f>'PU Holds'!$AA$14</f>
        <v>US Orange
14-01</v>
      </c>
      <c r="E508" s="1165" t="s">
        <v>27836</v>
      </c>
      <c r="F508" s="1165" t="s">
        <v>27824</v>
      </c>
      <c r="G508" s="1170" t="s">
        <v>27825</v>
      </c>
    </row>
    <row r="509" spans="1:7" ht="15" customHeight="1">
      <c r="A509" s="1165" t="str">
        <f t="shared" si="50"/>
        <v>PEXP34GRE</v>
      </c>
      <c r="B509" s="1165">
        <f>IFERROR(INDEX('PU Holds'!$B$14:$AF$554,MATCH(C509,'PU Holds'!$B$14:$B$552,FALSE),MATCH(D509,'PU Holds'!$B$14:$AF$14,FALSE)),0)</f>
        <v>0</v>
      </c>
      <c r="C509" s="1165" t="str">
        <f t="shared" si="51"/>
        <v>PEXP34</v>
      </c>
      <c r="D509" s="988" t="str">
        <f>'PU Holds'!$AB$14</f>
        <v>US Green 
16 -16</v>
      </c>
      <c r="E509" s="1165" t="s">
        <v>27837</v>
      </c>
      <c r="F509" s="1165" t="s">
        <v>27824</v>
      </c>
      <c r="G509" s="1170" t="s">
        <v>27825</v>
      </c>
    </row>
    <row r="510" spans="1:7" ht="15" customHeight="1">
      <c r="A510" s="1165" t="str">
        <f t="shared" si="50"/>
        <v>PEXP34WHI</v>
      </c>
      <c r="B510" s="1165">
        <f>IFERROR(INDEX('PU Holds'!$B$14:$AF$554,MATCH(C510,'PU Holds'!$B$14:$B$552,FALSE),MATCH(D510,'PU Holds'!$B$14:$AF$14,FALSE)),0)</f>
        <v>0</v>
      </c>
      <c r="C510" s="1165" t="str">
        <f t="shared" si="51"/>
        <v>PEXP34</v>
      </c>
      <c r="D510" s="988" t="str">
        <f>'PU Holds'!$AC$14</f>
        <v>White 
RAL 9010</v>
      </c>
      <c r="E510" s="1165" t="s">
        <v>27838</v>
      </c>
      <c r="F510" s="1165" t="s">
        <v>27824</v>
      </c>
      <c r="G510" s="1170" t="s">
        <v>27825</v>
      </c>
    </row>
    <row r="511" spans="1:7" ht="15" customHeight="1">
      <c r="A511" s="1165" t="str">
        <f t="shared" si="50"/>
        <v>PEXP34PUR</v>
      </c>
      <c r="B511" s="1165">
        <f>IFERROR(INDEX('PU Holds'!$B$14:$AF$554,MATCH(C511,'PU Holds'!$B$14:$B$552,FALSE),MATCH(D511,'PU Holds'!$B$14:$AF$14,FALSE)),0)</f>
        <v>0</v>
      </c>
      <c r="C511" s="1165" t="str">
        <f t="shared" si="51"/>
        <v>PEXP34</v>
      </c>
      <c r="D511" s="988" t="str">
        <f>'PU Holds'!$AD$14</f>
        <v>US Purple</v>
      </c>
      <c r="E511" s="1165" t="s">
        <v>27839</v>
      </c>
      <c r="F511" s="1165" t="s">
        <v>27824</v>
      </c>
      <c r="G511" s="1170" t="s">
        <v>27825</v>
      </c>
    </row>
    <row r="512" spans="1:7" ht="15" customHeight="1">
      <c r="A512" s="1165" t="str">
        <f t="shared" si="50"/>
        <v>PEXP35YEL</v>
      </c>
      <c r="B512" s="1165">
        <f>IFERROR(INDEX('PU Holds'!$B$14:$AF$554,MATCH(C512,'PU Holds'!$B$14:$B$552,FALSE),MATCH(D512,'PU Holds'!$B$14:$AF$14,FALSE)),0)</f>
        <v>0</v>
      </c>
      <c r="C512" s="1165" t="s">
        <v>27873</v>
      </c>
      <c r="D512" s="1168" t="str">
        <f>'PU Holds'!$M$14</f>
        <v>Yellow 
RAL 1026</v>
      </c>
      <c r="E512" s="1165" t="s">
        <v>27823</v>
      </c>
      <c r="F512" s="1165" t="s">
        <v>27824</v>
      </c>
      <c r="G512" s="1170" t="s">
        <v>27825</v>
      </c>
    </row>
    <row r="513" spans="1:7" ht="15" customHeight="1">
      <c r="A513" s="1165" t="str">
        <f t="shared" si="50"/>
        <v>PEXP35RED</v>
      </c>
      <c r="B513" s="1165">
        <f>IFERROR(INDEX('PU Holds'!$B$14:$AF$554,MATCH(C513,'PU Holds'!$B$14:$B$552,FALSE),MATCH(D513,'PU Holds'!$B$14:$AF$14,FALSE)),0)</f>
        <v>0</v>
      </c>
      <c r="C513" s="1165" t="str">
        <f t="shared" ref="C513:C526" si="52">C512</f>
        <v>PEXP35</v>
      </c>
      <c r="D513" s="988" t="str">
        <f>'PU Holds'!$O$14</f>
        <v>Red 
RAL 3020</v>
      </c>
      <c r="E513" s="1165" t="s">
        <v>27826</v>
      </c>
      <c r="F513" s="1165" t="s">
        <v>27824</v>
      </c>
      <c r="G513" s="1170" t="s">
        <v>27825</v>
      </c>
    </row>
    <row r="514" spans="1:7" ht="15" customHeight="1">
      <c r="A514" s="1165" t="str">
        <f t="shared" si="50"/>
        <v>PEXP35BLU</v>
      </c>
      <c r="B514" s="1165">
        <f>IFERROR(INDEX('PU Holds'!$B$14:$AF$554,MATCH(C514,'PU Holds'!$B$14:$B$552,FALSE),MATCH(D514,'PU Holds'!$B$14:$AF$14,FALSE)),0)</f>
        <v>0</v>
      </c>
      <c r="C514" s="1165" t="str">
        <f t="shared" si="52"/>
        <v>PEXP35</v>
      </c>
      <c r="D514" s="988" t="str">
        <f>'PU Holds'!$P$14</f>
        <v>Blue 
RAL 5015</v>
      </c>
      <c r="E514" s="1165" t="s">
        <v>27827</v>
      </c>
      <c r="F514" s="1165" t="s">
        <v>27824</v>
      </c>
      <c r="G514" s="1170" t="s">
        <v>27825</v>
      </c>
    </row>
    <row r="515" spans="1:7" ht="15" customHeight="1">
      <c r="A515" s="1165" t="str">
        <f t="shared" si="50"/>
        <v>PEXP35GRY</v>
      </c>
      <c r="B515" s="1165">
        <f>IFERROR(INDEX('PU Holds'!$B$14:$AF$554,MATCH(C515,'PU Holds'!$B$14:$B$552,FALSE),MATCH(D515,'PU Holds'!$B$14:$AF$14,FALSE)),0)</f>
        <v>0</v>
      </c>
      <c r="C515" s="1165" t="str">
        <f t="shared" si="52"/>
        <v>PEXP35</v>
      </c>
      <c r="D515" s="988" t="str">
        <f>'PU Holds'!$Q$14</f>
        <v>Grey 
RAL 7001</v>
      </c>
      <c r="E515" s="1165" t="s">
        <v>27828</v>
      </c>
      <c r="F515" s="1165" t="s">
        <v>27824</v>
      </c>
      <c r="G515" s="1170" t="s">
        <v>27825</v>
      </c>
    </row>
    <row r="516" spans="1:7" ht="15" customHeight="1">
      <c r="A516" s="1165" t="str">
        <f t="shared" si="50"/>
        <v>PEXP35BLK</v>
      </c>
      <c r="B516" s="1165">
        <f>IFERROR(INDEX('PU Holds'!$B$14:$AF$554,MATCH(C516,'PU Holds'!$B$14:$B$552,FALSE),MATCH(D516,'PU Holds'!$B$14:$AF$14,FALSE)),0)</f>
        <v>0</v>
      </c>
      <c r="C516" s="1165" t="str">
        <f t="shared" si="52"/>
        <v>PEXP35</v>
      </c>
      <c r="D516" s="988" t="str">
        <f>'PU Holds'!$R$14</f>
        <v>Black 
RAL 9005</v>
      </c>
      <c r="E516" s="1165" t="s">
        <v>27829</v>
      </c>
      <c r="F516" s="1165" t="s">
        <v>27824</v>
      </c>
      <c r="G516" s="1170" t="s">
        <v>27825</v>
      </c>
    </row>
    <row r="517" spans="1:7" ht="15" customHeight="1">
      <c r="A517" s="1165" t="str">
        <f t="shared" si="50"/>
        <v>PEXP35FLO</v>
      </c>
      <c r="B517" s="1165">
        <f>IFERROR(INDEX('PU Holds'!$B$14:$AF$554,MATCH(C517,'PU Holds'!$B$14:$B$552,FALSE),MATCH(D517,'PU Holds'!$B$14:$AF$14,FALSE)),0)</f>
        <v>0</v>
      </c>
      <c r="C517" s="1165" t="str">
        <f t="shared" si="52"/>
        <v>PEXP35</v>
      </c>
      <c r="D517" s="988" t="str">
        <f>'PU Holds'!$S$14</f>
        <v>Fluo 
Orange</v>
      </c>
      <c r="E517" s="1165" t="s">
        <v>27830</v>
      </c>
      <c r="F517" s="1165" t="s">
        <v>27824</v>
      </c>
      <c r="G517" s="1170" t="s">
        <v>27825</v>
      </c>
    </row>
    <row r="518" spans="1:7" ht="15" customHeight="1">
      <c r="A518" s="1165" t="str">
        <f t="shared" si="50"/>
        <v>PEXP35FLG</v>
      </c>
      <c r="B518" s="1165">
        <f>IFERROR(INDEX('PU Holds'!$B$14:$AF$554,MATCH(C518,'PU Holds'!$B$14:$B$552,FALSE),MATCH(D518,'PU Holds'!$B$14:$AF$14,FALSE)),0)</f>
        <v>0</v>
      </c>
      <c r="C518" s="1165" t="str">
        <f t="shared" si="52"/>
        <v>PEXP35</v>
      </c>
      <c r="D518" s="988" t="str">
        <f>'PU Holds'!$T$14</f>
        <v>Fluo 
Green</v>
      </c>
      <c r="E518" s="1165" t="s">
        <v>27831</v>
      </c>
      <c r="F518" s="1165" t="s">
        <v>27824</v>
      </c>
      <c r="G518" s="1170" t="s">
        <v>27825</v>
      </c>
    </row>
    <row r="519" spans="1:7" ht="15" customHeight="1">
      <c r="A519" s="1165" t="str">
        <f t="shared" si="50"/>
        <v>PEXP35FLP</v>
      </c>
      <c r="B519" s="1165">
        <f>IFERROR(INDEX('PU Holds'!$B$14:$AF$554,MATCH(C519,'PU Holds'!$B$14:$B$552,FALSE),MATCH(D519,'PU Holds'!$B$14:$AF$14,FALSE)),0)</f>
        <v>0</v>
      </c>
      <c r="C519" s="1165" t="str">
        <f t="shared" si="52"/>
        <v>PEXP35</v>
      </c>
      <c r="D519" s="988" t="str">
        <f>'PU Holds'!$U$14</f>
        <v>Fluo 
Pink</v>
      </c>
      <c r="E519" s="1165" t="s">
        <v>27832</v>
      </c>
      <c r="F519" s="1165" t="s">
        <v>27824</v>
      </c>
      <c r="G519" s="1170" t="s">
        <v>27825</v>
      </c>
    </row>
    <row r="520" spans="1:7" ht="15" customHeight="1">
      <c r="A520" s="1165" t="str">
        <f t="shared" si="50"/>
        <v>PEXP35VIO</v>
      </c>
      <c r="B520" s="1165">
        <f>IFERROR(INDEX('PU Holds'!$B$14:$AF$554,MATCH(C520,'PU Holds'!$B$14:$B$552,FALSE),MATCH(D520,'PU Holds'!$B$14:$AF$14,FALSE)),0)</f>
        <v>0</v>
      </c>
      <c r="C520" s="1165" t="str">
        <f t="shared" si="52"/>
        <v>PEXP35</v>
      </c>
      <c r="D520" s="988" t="str">
        <f>'PU Holds'!$W$14</f>
        <v>Violet 
RAL 4008</v>
      </c>
      <c r="E520" s="1165" t="s">
        <v>27833</v>
      </c>
      <c r="F520" s="1165" t="s">
        <v>27824</v>
      </c>
      <c r="G520" s="1170" t="s">
        <v>27825</v>
      </c>
    </row>
    <row r="521" spans="1:7" ht="15" customHeight="1">
      <c r="A521" s="1165" t="str">
        <f t="shared" si="50"/>
        <v>PEXP35MIN</v>
      </c>
      <c r="B521" s="1165">
        <f>IFERROR(INDEX('PU Holds'!$B$14:$AF$554,MATCH(C521,'PU Holds'!$B$14:$B$552,FALSE),MATCH(D521,'PU Holds'!$B$14:$AF$14,FALSE)),0)</f>
        <v>0</v>
      </c>
      <c r="C521" s="1165" t="str">
        <f t="shared" si="52"/>
        <v>PEXP35</v>
      </c>
      <c r="D521" s="988" t="str">
        <f>'PU Holds'!$X$14</f>
        <v>Mint 
RAL 6027</v>
      </c>
      <c r="E521" s="1165" t="s">
        <v>27834</v>
      </c>
      <c r="F521" s="1165" t="s">
        <v>27824</v>
      </c>
      <c r="G521" s="1170" t="s">
        <v>27825</v>
      </c>
    </row>
    <row r="522" spans="1:7" ht="15" customHeight="1">
      <c r="A522" s="1165" t="str">
        <f t="shared" si="50"/>
        <v>PEXP35PUK</v>
      </c>
      <c r="B522" s="1165">
        <f>IFERROR(INDEX('PU Holds'!$B$14:$AF$554,MATCH(C522,'PU Holds'!$B$14:$B$552,FALSE),MATCH(D522,'PU Holds'!$B$14:$AF$14,FALSE)),0)</f>
        <v>0</v>
      </c>
      <c r="C522" s="1165" t="str">
        <f t="shared" si="52"/>
        <v>PEXP35</v>
      </c>
      <c r="D522" s="988" t="str">
        <f>'PU Holds'!$Z$14</f>
        <v>Green 
(Puke 16-09)</v>
      </c>
      <c r="E522" s="1165" t="s">
        <v>27835</v>
      </c>
      <c r="F522" s="1165" t="s">
        <v>27824</v>
      </c>
      <c r="G522" s="1170" t="s">
        <v>27825</v>
      </c>
    </row>
    <row r="523" spans="1:7" ht="15" customHeight="1">
      <c r="A523" s="1165" t="str">
        <f t="shared" si="50"/>
        <v>PEXP35ORA</v>
      </c>
      <c r="B523" s="1165">
        <f>IFERROR(INDEX('PU Holds'!$B$14:$AF$554,MATCH(C523,'PU Holds'!$B$14:$B$552,FALSE),MATCH(D523,'PU Holds'!$B$14:$AF$14,FALSE)),0)</f>
        <v>0</v>
      </c>
      <c r="C523" s="1165" t="str">
        <f t="shared" si="52"/>
        <v>PEXP35</v>
      </c>
      <c r="D523" s="988" t="str">
        <f>'PU Holds'!$AA$14</f>
        <v>US Orange
14-01</v>
      </c>
      <c r="E523" s="1165" t="s">
        <v>27836</v>
      </c>
      <c r="F523" s="1165" t="s">
        <v>27824</v>
      </c>
      <c r="G523" s="1170" t="s">
        <v>27825</v>
      </c>
    </row>
    <row r="524" spans="1:7" ht="15" customHeight="1">
      <c r="A524" s="1165" t="str">
        <f t="shared" si="50"/>
        <v>PEXP35GRE</v>
      </c>
      <c r="B524" s="1165">
        <f>IFERROR(INDEX('PU Holds'!$B$14:$AF$554,MATCH(C524,'PU Holds'!$B$14:$B$552,FALSE),MATCH(D524,'PU Holds'!$B$14:$AF$14,FALSE)),0)</f>
        <v>0</v>
      </c>
      <c r="C524" s="1165" t="str">
        <f t="shared" si="52"/>
        <v>PEXP35</v>
      </c>
      <c r="D524" s="988" t="str">
        <f>'PU Holds'!$AB$14</f>
        <v>US Green 
16 -16</v>
      </c>
      <c r="E524" s="1165" t="s">
        <v>27837</v>
      </c>
      <c r="F524" s="1165" t="s">
        <v>27824</v>
      </c>
      <c r="G524" s="1170" t="s">
        <v>27825</v>
      </c>
    </row>
    <row r="525" spans="1:7" ht="15" customHeight="1">
      <c r="A525" s="1165" t="str">
        <f t="shared" si="50"/>
        <v>PEXP35WHI</v>
      </c>
      <c r="B525" s="1165">
        <f>IFERROR(INDEX('PU Holds'!$B$14:$AF$554,MATCH(C525,'PU Holds'!$B$14:$B$552,FALSE),MATCH(D525,'PU Holds'!$B$14:$AF$14,FALSE)),0)</f>
        <v>0</v>
      </c>
      <c r="C525" s="1165" t="str">
        <f t="shared" si="52"/>
        <v>PEXP35</v>
      </c>
      <c r="D525" s="988" t="str">
        <f>'PU Holds'!$AC$14</f>
        <v>White 
RAL 9010</v>
      </c>
      <c r="E525" s="1165" t="s">
        <v>27838</v>
      </c>
      <c r="F525" s="1165" t="s">
        <v>27824</v>
      </c>
      <c r="G525" s="1170" t="s">
        <v>27825</v>
      </c>
    </row>
    <row r="526" spans="1:7" ht="15" customHeight="1">
      <c r="A526" s="1165" t="str">
        <f t="shared" si="50"/>
        <v>PEXP35PUR</v>
      </c>
      <c r="B526" s="1165">
        <f>IFERROR(INDEX('PU Holds'!$B$14:$AF$554,MATCH(C526,'PU Holds'!$B$14:$B$552,FALSE),MATCH(D526,'PU Holds'!$B$14:$AF$14,FALSE)),0)</f>
        <v>0</v>
      </c>
      <c r="C526" s="1165" t="str">
        <f t="shared" si="52"/>
        <v>PEXP35</v>
      </c>
      <c r="D526" s="988" t="str">
        <f>'PU Holds'!$AD$14</f>
        <v>US Purple</v>
      </c>
      <c r="E526" s="1165" t="s">
        <v>27839</v>
      </c>
      <c r="F526" s="1165" t="s">
        <v>27824</v>
      </c>
      <c r="G526" s="1170" t="s">
        <v>27825</v>
      </c>
    </row>
    <row r="527" spans="1:7" ht="15" customHeight="1">
      <c r="A527" s="1165" t="str">
        <f t="shared" si="50"/>
        <v>PEXP36YEL</v>
      </c>
      <c r="B527" s="1165">
        <f>IFERROR(INDEX('PU Holds'!$B$14:$AF$554,MATCH(C527,'PU Holds'!$B$14:$B$552,FALSE),MATCH(D527,'PU Holds'!$B$14:$AF$14,FALSE)),0)</f>
        <v>0</v>
      </c>
      <c r="C527" s="1165" t="s">
        <v>27874</v>
      </c>
      <c r="D527" s="1168" t="str">
        <f>'PU Holds'!$M$14</f>
        <v>Yellow 
RAL 1026</v>
      </c>
      <c r="E527" s="1165" t="s">
        <v>27823</v>
      </c>
      <c r="F527" s="1165" t="s">
        <v>27824</v>
      </c>
      <c r="G527" s="1170" t="s">
        <v>27825</v>
      </c>
    </row>
    <row r="528" spans="1:7" ht="15" customHeight="1">
      <c r="A528" s="1165" t="str">
        <f t="shared" si="50"/>
        <v>PEXP36RED</v>
      </c>
      <c r="B528" s="1165">
        <f>IFERROR(INDEX('PU Holds'!$B$14:$AF$554,MATCH(C528,'PU Holds'!$B$14:$B$552,FALSE),MATCH(D528,'PU Holds'!$B$14:$AF$14,FALSE)),0)</f>
        <v>0</v>
      </c>
      <c r="C528" s="1165" t="str">
        <f t="shared" ref="C528:C541" si="53">C527</f>
        <v>PEXP36</v>
      </c>
      <c r="D528" s="988" t="str">
        <f>'PU Holds'!$O$14</f>
        <v>Red 
RAL 3020</v>
      </c>
      <c r="E528" s="1165" t="s">
        <v>27826</v>
      </c>
      <c r="F528" s="1165" t="s">
        <v>27824</v>
      </c>
      <c r="G528" s="1170" t="s">
        <v>27825</v>
      </c>
    </row>
    <row r="529" spans="1:7" ht="15" customHeight="1">
      <c r="A529" s="1165" t="str">
        <f t="shared" si="50"/>
        <v>PEXP36BLU</v>
      </c>
      <c r="B529" s="1165">
        <f>IFERROR(INDEX('PU Holds'!$B$14:$AF$554,MATCH(C529,'PU Holds'!$B$14:$B$552,FALSE),MATCH(D529,'PU Holds'!$B$14:$AF$14,FALSE)),0)</f>
        <v>0</v>
      </c>
      <c r="C529" s="1165" t="str">
        <f t="shared" si="53"/>
        <v>PEXP36</v>
      </c>
      <c r="D529" s="988" t="str">
        <f>'PU Holds'!$P$14</f>
        <v>Blue 
RAL 5015</v>
      </c>
      <c r="E529" s="1165" t="s">
        <v>27827</v>
      </c>
      <c r="F529" s="1165" t="s">
        <v>27824</v>
      </c>
      <c r="G529" s="1170" t="s">
        <v>27825</v>
      </c>
    </row>
    <row r="530" spans="1:7" ht="15" customHeight="1">
      <c r="A530" s="1165" t="str">
        <f t="shared" si="50"/>
        <v>PEXP36GRY</v>
      </c>
      <c r="B530" s="1165">
        <f>IFERROR(INDEX('PU Holds'!$B$14:$AF$554,MATCH(C530,'PU Holds'!$B$14:$B$552,FALSE),MATCH(D530,'PU Holds'!$B$14:$AF$14,FALSE)),0)</f>
        <v>0</v>
      </c>
      <c r="C530" s="1165" t="str">
        <f t="shared" si="53"/>
        <v>PEXP36</v>
      </c>
      <c r="D530" s="988" t="str">
        <f>'PU Holds'!$Q$14</f>
        <v>Grey 
RAL 7001</v>
      </c>
      <c r="E530" s="1165" t="s">
        <v>27828</v>
      </c>
      <c r="F530" s="1165" t="s">
        <v>27824</v>
      </c>
      <c r="G530" s="1170" t="s">
        <v>27825</v>
      </c>
    </row>
    <row r="531" spans="1:7" ht="15" customHeight="1">
      <c r="A531" s="1165" t="str">
        <f t="shared" si="50"/>
        <v>PEXP36BLK</v>
      </c>
      <c r="B531" s="1165">
        <f>IFERROR(INDEX('PU Holds'!$B$14:$AF$554,MATCH(C531,'PU Holds'!$B$14:$B$552,FALSE),MATCH(D531,'PU Holds'!$B$14:$AF$14,FALSE)),0)</f>
        <v>0</v>
      </c>
      <c r="C531" s="1165" t="str">
        <f t="shared" si="53"/>
        <v>PEXP36</v>
      </c>
      <c r="D531" s="988" t="str">
        <f>'PU Holds'!$R$14</f>
        <v>Black 
RAL 9005</v>
      </c>
      <c r="E531" s="1165" t="s">
        <v>27829</v>
      </c>
      <c r="F531" s="1165" t="s">
        <v>27824</v>
      </c>
      <c r="G531" s="1170" t="s">
        <v>27825</v>
      </c>
    </row>
    <row r="532" spans="1:7" ht="15" customHeight="1">
      <c r="A532" s="1165" t="str">
        <f t="shared" si="50"/>
        <v>PEXP36FLO</v>
      </c>
      <c r="B532" s="1165">
        <f>IFERROR(INDEX('PU Holds'!$B$14:$AF$554,MATCH(C532,'PU Holds'!$B$14:$B$552,FALSE),MATCH(D532,'PU Holds'!$B$14:$AF$14,FALSE)),0)</f>
        <v>0</v>
      </c>
      <c r="C532" s="1165" t="str">
        <f t="shared" si="53"/>
        <v>PEXP36</v>
      </c>
      <c r="D532" s="988" t="str">
        <f>'PU Holds'!$S$14</f>
        <v>Fluo 
Orange</v>
      </c>
      <c r="E532" s="1165" t="s">
        <v>27830</v>
      </c>
      <c r="F532" s="1165" t="s">
        <v>27824</v>
      </c>
      <c r="G532" s="1170" t="s">
        <v>27825</v>
      </c>
    </row>
    <row r="533" spans="1:7" ht="15" customHeight="1">
      <c r="A533" s="1165" t="str">
        <f t="shared" si="50"/>
        <v>PEXP36FLG</v>
      </c>
      <c r="B533" s="1165">
        <f>IFERROR(INDEX('PU Holds'!$B$14:$AF$554,MATCH(C533,'PU Holds'!$B$14:$B$552,FALSE),MATCH(D533,'PU Holds'!$B$14:$AF$14,FALSE)),0)</f>
        <v>0</v>
      </c>
      <c r="C533" s="1165" t="str">
        <f t="shared" si="53"/>
        <v>PEXP36</v>
      </c>
      <c r="D533" s="988" t="str">
        <f>'PU Holds'!$T$14</f>
        <v>Fluo 
Green</v>
      </c>
      <c r="E533" s="1165" t="s">
        <v>27831</v>
      </c>
      <c r="F533" s="1165" t="s">
        <v>27824</v>
      </c>
      <c r="G533" s="1170" t="s">
        <v>27825</v>
      </c>
    </row>
    <row r="534" spans="1:7" ht="15" customHeight="1">
      <c r="A534" s="1165" t="str">
        <f t="shared" si="50"/>
        <v>PEXP36FLP</v>
      </c>
      <c r="B534" s="1165">
        <f>IFERROR(INDEX('PU Holds'!$B$14:$AF$554,MATCH(C534,'PU Holds'!$B$14:$B$552,FALSE),MATCH(D534,'PU Holds'!$B$14:$AF$14,FALSE)),0)</f>
        <v>0</v>
      </c>
      <c r="C534" s="1165" t="str">
        <f t="shared" si="53"/>
        <v>PEXP36</v>
      </c>
      <c r="D534" s="988" t="str">
        <f>'PU Holds'!$U$14</f>
        <v>Fluo 
Pink</v>
      </c>
      <c r="E534" s="1165" t="s">
        <v>27832</v>
      </c>
      <c r="F534" s="1165" t="s">
        <v>27824</v>
      </c>
      <c r="G534" s="1170" t="s">
        <v>27825</v>
      </c>
    </row>
    <row r="535" spans="1:7" ht="15" customHeight="1">
      <c r="A535" s="1165" t="str">
        <f t="shared" si="50"/>
        <v>PEXP36VIO</v>
      </c>
      <c r="B535" s="1165">
        <f>IFERROR(INDEX('PU Holds'!$B$14:$AF$554,MATCH(C535,'PU Holds'!$B$14:$B$552,FALSE),MATCH(D535,'PU Holds'!$B$14:$AF$14,FALSE)),0)</f>
        <v>0</v>
      </c>
      <c r="C535" s="1165" t="str">
        <f t="shared" si="53"/>
        <v>PEXP36</v>
      </c>
      <c r="D535" s="988" t="str">
        <f>'PU Holds'!$W$14</f>
        <v>Violet 
RAL 4008</v>
      </c>
      <c r="E535" s="1165" t="s">
        <v>27833</v>
      </c>
      <c r="F535" s="1165" t="s">
        <v>27824</v>
      </c>
      <c r="G535" s="1170" t="s">
        <v>27825</v>
      </c>
    </row>
    <row r="536" spans="1:7" ht="15" customHeight="1">
      <c r="A536" s="1165" t="str">
        <f t="shared" si="50"/>
        <v>PEXP36MIN</v>
      </c>
      <c r="B536" s="1165">
        <f>IFERROR(INDEX('PU Holds'!$B$14:$AF$554,MATCH(C536,'PU Holds'!$B$14:$B$552,FALSE),MATCH(D536,'PU Holds'!$B$14:$AF$14,FALSE)),0)</f>
        <v>0</v>
      </c>
      <c r="C536" s="1165" t="str">
        <f t="shared" si="53"/>
        <v>PEXP36</v>
      </c>
      <c r="D536" s="988" t="str">
        <f>'PU Holds'!$X$14</f>
        <v>Mint 
RAL 6027</v>
      </c>
      <c r="E536" s="1165" t="s">
        <v>27834</v>
      </c>
      <c r="F536" s="1165" t="s">
        <v>27824</v>
      </c>
      <c r="G536" s="1170" t="s">
        <v>27825</v>
      </c>
    </row>
    <row r="537" spans="1:7" ht="15" customHeight="1">
      <c r="A537" s="1165" t="str">
        <f t="shared" ref="A537:A541" si="54">CONCATENATE(C537,E537)</f>
        <v>PEXP36PUK</v>
      </c>
      <c r="B537" s="1165">
        <f>IFERROR(INDEX('PU Holds'!$B$14:$AF$554,MATCH(C537,'PU Holds'!$B$14:$B$552,FALSE),MATCH(D537,'PU Holds'!$B$14:$AF$14,FALSE)),0)</f>
        <v>0</v>
      </c>
      <c r="C537" s="1165" t="str">
        <f t="shared" si="53"/>
        <v>PEXP36</v>
      </c>
      <c r="D537" s="988" t="str">
        <f>'PU Holds'!$Z$14</f>
        <v>Green 
(Puke 16-09)</v>
      </c>
      <c r="E537" s="1165" t="s">
        <v>27835</v>
      </c>
      <c r="F537" s="1165" t="s">
        <v>27824</v>
      </c>
      <c r="G537" s="1170" t="s">
        <v>27825</v>
      </c>
    </row>
    <row r="538" spans="1:7" ht="15" customHeight="1">
      <c r="A538" s="1165" t="str">
        <f t="shared" si="54"/>
        <v>PEXP36ORA</v>
      </c>
      <c r="B538" s="1165">
        <f>IFERROR(INDEX('PU Holds'!$B$14:$AF$554,MATCH(C538,'PU Holds'!$B$14:$B$552,FALSE),MATCH(D538,'PU Holds'!$B$14:$AF$14,FALSE)),0)</f>
        <v>0</v>
      </c>
      <c r="C538" s="1165" t="str">
        <f t="shared" si="53"/>
        <v>PEXP36</v>
      </c>
      <c r="D538" s="988" t="str">
        <f>'PU Holds'!$AA$14</f>
        <v>US Orange
14-01</v>
      </c>
      <c r="E538" s="1165" t="s">
        <v>27836</v>
      </c>
      <c r="F538" s="1165" t="s">
        <v>27824</v>
      </c>
      <c r="G538" s="1170" t="s">
        <v>27825</v>
      </c>
    </row>
    <row r="539" spans="1:7" ht="15" customHeight="1">
      <c r="A539" s="1165" t="str">
        <f t="shared" si="54"/>
        <v>PEXP36GRE</v>
      </c>
      <c r="B539" s="1165">
        <f>IFERROR(INDEX('PU Holds'!$B$14:$AF$554,MATCH(C539,'PU Holds'!$B$14:$B$552,FALSE),MATCH(D539,'PU Holds'!$B$14:$AF$14,FALSE)),0)</f>
        <v>0</v>
      </c>
      <c r="C539" s="1165" t="str">
        <f t="shared" si="53"/>
        <v>PEXP36</v>
      </c>
      <c r="D539" s="988" t="str">
        <f>'PU Holds'!$AB$14</f>
        <v>US Green 
16 -16</v>
      </c>
      <c r="E539" s="1165" t="s">
        <v>27837</v>
      </c>
      <c r="F539" s="1165" t="s">
        <v>27824</v>
      </c>
      <c r="G539" s="1170" t="s">
        <v>27825</v>
      </c>
    </row>
    <row r="540" spans="1:7" ht="15" customHeight="1">
      <c r="A540" s="1165" t="str">
        <f t="shared" si="54"/>
        <v>PEXP36WHI</v>
      </c>
      <c r="B540" s="1165">
        <f>IFERROR(INDEX('PU Holds'!$B$14:$AF$554,MATCH(C540,'PU Holds'!$B$14:$B$552,FALSE),MATCH(D540,'PU Holds'!$B$14:$AF$14,FALSE)),0)</f>
        <v>0</v>
      </c>
      <c r="C540" s="1165" t="str">
        <f t="shared" si="53"/>
        <v>PEXP36</v>
      </c>
      <c r="D540" s="988" t="str">
        <f>'PU Holds'!$AC$14</f>
        <v>White 
RAL 9010</v>
      </c>
      <c r="E540" s="1165" t="s">
        <v>27838</v>
      </c>
      <c r="F540" s="1165" t="s">
        <v>27824</v>
      </c>
      <c r="G540" s="1170" t="s">
        <v>27825</v>
      </c>
    </row>
    <row r="541" spans="1:7" ht="15" customHeight="1">
      <c r="A541" s="1165" t="str">
        <f t="shared" si="54"/>
        <v>PEXP36PUR</v>
      </c>
      <c r="B541" s="1165">
        <f>IFERROR(INDEX('PU Holds'!$B$14:$AF$554,MATCH(C541,'PU Holds'!$B$14:$B$552,FALSE),MATCH(D541,'PU Holds'!$B$14:$AF$14,FALSE)),0)</f>
        <v>0</v>
      </c>
      <c r="C541" s="1165" t="str">
        <f t="shared" si="53"/>
        <v>PEXP36</v>
      </c>
      <c r="D541" s="988" t="str">
        <f>'PU Holds'!$AD$14</f>
        <v>US Purple</v>
      </c>
      <c r="E541" s="1165" t="s">
        <v>27839</v>
      </c>
      <c r="F541" s="1165" t="s">
        <v>27824</v>
      </c>
      <c r="G541" s="1170" t="s">
        <v>27825</v>
      </c>
    </row>
    <row r="542" spans="1:7" ht="15" customHeight="1">
      <c r="A542" s="1165" t="str">
        <f t="shared" ref="A542:A587" si="55">CONCATENATE(C542,E542)</f>
        <v>PEXP37YEL</v>
      </c>
      <c r="B542" s="1165">
        <f>IFERROR(INDEX('PU Holds'!$B$14:$AF$554,MATCH(C542,'PU Holds'!$B$14:$B$552,FALSE),MATCH(D542,'PU Holds'!$B$14:$AF$14,FALSE)),0)</f>
        <v>0</v>
      </c>
      <c r="C542" s="1165" t="s">
        <v>27875</v>
      </c>
      <c r="D542" s="1168" t="str">
        <f>'PU Holds'!$M$14</f>
        <v>Yellow 
RAL 1026</v>
      </c>
      <c r="E542" s="1165" t="s">
        <v>27823</v>
      </c>
      <c r="F542" s="1165" t="s">
        <v>27824</v>
      </c>
      <c r="G542" s="1170" t="s">
        <v>27825</v>
      </c>
    </row>
    <row r="543" spans="1:7" ht="15" customHeight="1">
      <c r="A543" s="1165" t="str">
        <f t="shared" si="55"/>
        <v>PEXP37RED</v>
      </c>
      <c r="B543" s="1165">
        <f>IFERROR(INDEX('PU Holds'!$B$14:$AF$554,MATCH(C543,'PU Holds'!$B$14:$B$552,FALSE),MATCH(D543,'PU Holds'!$B$14:$AF$14,FALSE)),0)</f>
        <v>0</v>
      </c>
      <c r="C543" s="1165" t="str">
        <f t="shared" ref="C543:C556" si="56">C542</f>
        <v>PEXP37</v>
      </c>
      <c r="D543" s="988" t="str">
        <f>'PU Holds'!$O$14</f>
        <v>Red 
RAL 3020</v>
      </c>
      <c r="E543" s="1165" t="s">
        <v>27826</v>
      </c>
      <c r="F543" s="1165" t="s">
        <v>27824</v>
      </c>
      <c r="G543" s="1170" t="s">
        <v>27825</v>
      </c>
    </row>
    <row r="544" spans="1:7" ht="15" customHeight="1">
      <c r="A544" s="1165" t="str">
        <f t="shared" si="55"/>
        <v>PEXP37BLU</v>
      </c>
      <c r="B544" s="1165">
        <f>IFERROR(INDEX('PU Holds'!$B$14:$AF$554,MATCH(C544,'PU Holds'!$B$14:$B$552,FALSE),MATCH(D544,'PU Holds'!$B$14:$AF$14,FALSE)),0)</f>
        <v>0</v>
      </c>
      <c r="C544" s="1165" t="str">
        <f t="shared" si="56"/>
        <v>PEXP37</v>
      </c>
      <c r="D544" s="988" t="str">
        <f>'PU Holds'!$P$14</f>
        <v>Blue 
RAL 5015</v>
      </c>
      <c r="E544" s="1165" t="s">
        <v>27827</v>
      </c>
      <c r="F544" s="1165" t="s">
        <v>27824</v>
      </c>
      <c r="G544" s="1170" t="s">
        <v>27825</v>
      </c>
    </row>
    <row r="545" spans="1:7" ht="15" customHeight="1">
      <c r="A545" s="1165" t="str">
        <f t="shared" si="55"/>
        <v>PEXP37GRY</v>
      </c>
      <c r="B545" s="1165">
        <f>IFERROR(INDEX('PU Holds'!$B$14:$AF$554,MATCH(C545,'PU Holds'!$B$14:$B$552,FALSE),MATCH(D545,'PU Holds'!$B$14:$AF$14,FALSE)),0)</f>
        <v>0</v>
      </c>
      <c r="C545" s="1165" t="str">
        <f t="shared" si="56"/>
        <v>PEXP37</v>
      </c>
      <c r="D545" s="988" t="str">
        <f>'PU Holds'!$Q$14</f>
        <v>Grey 
RAL 7001</v>
      </c>
      <c r="E545" s="1165" t="s">
        <v>27828</v>
      </c>
      <c r="F545" s="1165" t="s">
        <v>27824</v>
      </c>
      <c r="G545" s="1170" t="s">
        <v>27825</v>
      </c>
    </row>
    <row r="546" spans="1:7" ht="15" customHeight="1">
      <c r="A546" s="1165" t="str">
        <f t="shared" si="55"/>
        <v>PEXP37BLK</v>
      </c>
      <c r="B546" s="1165">
        <f>IFERROR(INDEX('PU Holds'!$B$14:$AF$554,MATCH(C546,'PU Holds'!$B$14:$B$552,FALSE),MATCH(D546,'PU Holds'!$B$14:$AF$14,FALSE)),0)</f>
        <v>0</v>
      </c>
      <c r="C546" s="1165" t="str">
        <f t="shared" si="56"/>
        <v>PEXP37</v>
      </c>
      <c r="D546" s="988" t="str">
        <f>'PU Holds'!$R$14</f>
        <v>Black 
RAL 9005</v>
      </c>
      <c r="E546" s="1165" t="s">
        <v>27829</v>
      </c>
      <c r="F546" s="1165" t="s">
        <v>27824</v>
      </c>
      <c r="G546" s="1170" t="s">
        <v>27825</v>
      </c>
    </row>
    <row r="547" spans="1:7" ht="15" customHeight="1">
      <c r="A547" s="1165" t="str">
        <f t="shared" si="55"/>
        <v>PEXP37FLO</v>
      </c>
      <c r="B547" s="1165">
        <f>IFERROR(INDEX('PU Holds'!$B$14:$AF$554,MATCH(C547,'PU Holds'!$B$14:$B$552,FALSE),MATCH(D547,'PU Holds'!$B$14:$AF$14,FALSE)),0)</f>
        <v>0</v>
      </c>
      <c r="C547" s="1165" t="str">
        <f t="shared" si="56"/>
        <v>PEXP37</v>
      </c>
      <c r="D547" s="988" t="str">
        <f>'PU Holds'!$S$14</f>
        <v>Fluo 
Orange</v>
      </c>
      <c r="E547" s="1165" t="s">
        <v>27830</v>
      </c>
      <c r="F547" s="1165" t="s">
        <v>27824</v>
      </c>
      <c r="G547" s="1170" t="s">
        <v>27825</v>
      </c>
    </row>
    <row r="548" spans="1:7" ht="15" customHeight="1">
      <c r="A548" s="1165" t="str">
        <f t="shared" si="55"/>
        <v>PEXP37FLG</v>
      </c>
      <c r="B548" s="1165">
        <f>IFERROR(INDEX('PU Holds'!$B$14:$AF$554,MATCH(C548,'PU Holds'!$B$14:$B$552,FALSE),MATCH(D548,'PU Holds'!$B$14:$AF$14,FALSE)),0)</f>
        <v>0</v>
      </c>
      <c r="C548" s="1165" t="str">
        <f t="shared" si="56"/>
        <v>PEXP37</v>
      </c>
      <c r="D548" s="988" t="str">
        <f>'PU Holds'!$T$14</f>
        <v>Fluo 
Green</v>
      </c>
      <c r="E548" s="1165" t="s">
        <v>27831</v>
      </c>
      <c r="F548" s="1165" t="s">
        <v>27824</v>
      </c>
      <c r="G548" s="1170" t="s">
        <v>27825</v>
      </c>
    </row>
    <row r="549" spans="1:7" ht="15" customHeight="1">
      <c r="A549" s="1165" t="str">
        <f t="shared" si="55"/>
        <v>PEXP37FLP</v>
      </c>
      <c r="B549" s="1165">
        <f>IFERROR(INDEX('PU Holds'!$B$14:$AF$554,MATCH(C549,'PU Holds'!$B$14:$B$552,FALSE),MATCH(D549,'PU Holds'!$B$14:$AF$14,FALSE)),0)</f>
        <v>0</v>
      </c>
      <c r="C549" s="1165" t="str">
        <f t="shared" si="56"/>
        <v>PEXP37</v>
      </c>
      <c r="D549" s="988" t="str">
        <f>'PU Holds'!$U$14</f>
        <v>Fluo 
Pink</v>
      </c>
      <c r="E549" s="1165" t="s">
        <v>27832</v>
      </c>
      <c r="F549" s="1165" t="s">
        <v>27824</v>
      </c>
      <c r="G549" s="1170" t="s">
        <v>27825</v>
      </c>
    </row>
    <row r="550" spans="1:7" ht="15" customHeight="1">
      <c r="A550" s="1165" t="str">
        <f t="shared" si="55"/>
        <v>PEXP37VIO</v>
      </c>
      <c r="B550" s="1165">
        <f>IFERROR(INDEX('PU Holds'!$B$14:$AF$554,MATCH(C550,'PU Holds'!$B$14:$B$552,FALSE),MATCH(D550,'PU Holds'!$B$14:$AF$14,FALSE)),0)</f>
        <v>0</v>
      </c>
      <c r="C550" s="1165" t="str">
        <f t="shared" si="56"/>
        <v>PEXP37</v>
      </c>
      <c r="D550" s="988" t="str">
        <f>'PU Holds'!$W$14</f>
        <v>Violet 
RAL 4008</v>
      </c>
      <c r="E550" s="1165" t="s">
        <v>27833</v>
      </c>
      <c r="F550" s="1165" t="s">
        <v>27824</v>
      </c>
      <c r="G550" s="1170" t="s">
        <v>27825</v>
      </c>
    </row>
    <row r="551" spans="1:7" ht="15" customHeight="1">
      <c r="A551" s="1165" t="str">
        <f t="shared" si="55"/>
        <v>PEXP37MIN</v>
      </c>
      <c r="B551" s="1165">
        <f>IFERROR(INDEX('PU Holds'!$B$14:$AF$554,MATCH(C551,'PU Holds'!$B$14:$B$552,FALSE),MATCH(D551,'PU Holds'!$B$14:$AF$14,FALSE)),0)</f>
        <v>0</v>
      </c>
      <c r="C551" s="1165" t="str">
        <f t="shared" si="56"/>
        <v>PEXP37</v>
      </c>
      <c r="D551" s="988" t="str">
        <f>'PU Holds'!$X$14</f>
        <v>Mint 
RAL 6027</v>
      </c>
      <c r="E551" s="1165" t="s">
        <v>27834</v>
      </c>
      <c r="F551" s="1165" t="s">
        <v>27824</v>
      </c>
      <c r="G551" s="1170" t="s">
        <v>27825</v>
      </c>
    </row>
    <row r="552" spans="1:7" ht="15" customHeight="1">
      <c r="A552" s="1165" t="str">
        <f t="shared" si="55"/>
        <v>PEXP37PUK</v>
      </c>
      <c r="B552" s="1165">
        <f>IFERROR(INDEX('PU Holds'!$B$14:$AF$554,MATCH(C552,'PU Holds'!$B$14:$B$552,FALSE),MATCH(D552,'PU Holds'!$B$14:$AF$14,FALSE)),0)</f>
        <v>0</v>
      </c>
      <c r="C552" s="1165" t="str">
        <f t="shared" si="56"/>
        <v>PEXP37</v>
      </c>
      <c r="D552" s="988" t="str">
        <f>'PU Holds'!$Z$14</f>
        <v>Green 
(Puke 16-09)</v>
      </c>
      <c r="E552" s="1165" t="s">
        <v>27835</v>
      </c>
      <c r="F552" s="1165" t="s">
        <v>27824</v>
      </c>
      <c r="G552" s="1170" t="s">
        <v>27825</v>
      </c>
    </row>
    <row r="553" spans="1:7" ht="15" customHeight="1">
      <c r="A553" s="1165" t="str">
        <f t="shared" si="55"/>
        <v>PEXP37ORA</v>
      </c>
      <c r="B553" s="1165">
        <f>IFERROR(INDEX('PU Holds'!$B$14:$AF$554,MATCH(C553,'PU Holds'!$B$14:$B$552,FALSE),MATCH(D553,'PU Holds'!$B$14:$AF$14,FALSE)),0)</f>
        <v>0</v>
      </c>
      <c r="C553" s="1165" t="str">
        <f t="shared" si="56"/>
        <v>PEXP37</v>
      </c>
      <c r="D553" s="988" t="str">
        <f>'PU Holds'!$AA$14</f>
        <v>US Orange
14-01</v>
      </c>
      <c r="E553" s="1165" t="s">
        <v>27836</v>
      </c>
      <c r="F553" s="1165" t="s">
        <v>27824</v>
      </c>
      <c r="G553" s="1170" t="s">
        <v>27825</v>
      </c>
    </row>
    <row r="554" spans="1:7" ht="15" customHeight="1">
      <c r="A554" s="1165" t="str">
        <f t="shared" si="55"/>
        <v>PEXP37GRE</v>
      </c>
      <c r="B554" s="1165">
        <f>IFERROR(INDEX('PU Holds'!$B$14:$AF$554,MATCH(C554,'PU Holds'!$B$14:$B$552,FALSE),MATCH(D554,'PU Holds'!$B$14:$AF$14,FALSE)),0)</f>
        <v>0</v>
      </c>
      <c r="C554" s="1165" t="str">
        <f t="shared" si="56"/>
        <v>PEXP37</v>
      </c>
      <c r="D554" s="988" t="str">
        <f>'PU Holds'!$AB$14</f>
        <v>US Green 
16 -16</v>
      </c>
      <c r="E554" s="1165" t="s">
        <v>27837</v>
      </c>
      <c r="F554" s="1165" t="s">
        <v>27824</v>
      </c>
      <c r="G554" s="1170" t="s">
        <v>27825</v>
      </c>
    </row>
    <row r="555" spans="1:7" ht="15" customHeight="1">
      <c r="A555" s="1165" t="str">
        <f t="shared" si="55"/>
        <v>PEXP37WHI</v>
      </c>
      <c r="B555" s="1165">
        <f>IFERROR(INDEX('PU Holds'!$B$14:$AF$554,MATCH(C555,'PU Holds'!$B$14:$B$552,FALSE),MATCH(D555,'PU Holds'!$B$14:$AF$14,FALSE)),0)</f>
        <v>0</v>
      </c>
      <c r="C555" s="1165" t="str">
        <f t="shared" si="56"/>
        <v>PEXP37</v>
      </c>
      <c r="D555" s="988" t="str">
        <f>'PU Holds'!$AC$14</f>
        <v>White 
RAL 9010</v>
      </c>
      <c r="E555" s="1165" t="s">
        <v>27838</v>
      </c>
      <c r="F555" s="1165" t="s">
        <v>27824</v>
      </c>
      <c r="G555" s="1170" t="s">
        <v>27825</v>
      </c>
    </row>
    <row r="556" spans="1:7" ht="15" customHeight="1">
      <c r="A556" s="1165" t="str">
        <f t="shared" si="55"/>
        <v>PEXP37PUR</v>
      </c>
      <c r="B556" s="1165">
        <f>IFERROR(INDEX('PU Holds'!$B$14:$AF$554,MATCH(C556,'PU Holds'!$B$14:$B$552,FALSE),MATCH(D556,'PU Holds'!$B$14:$AF$14,FALSE)),0)</f>
        <v>0</v>
      </c>
      <c r="C556" s="1165" t="str">
        <f t="shared" si="56"/>
        <v>PEXP37</v>
      </c>
      <c r="D556" s="988" t="str">
        <f>'PU Holds'!$AD$14</f>
        <v>US Purple</v>
      </c>
      <c r="E556" s="1165" t="s">
        <v>27839</v>
      </c>
      <c r="F556" s="1165" t="s">
        <v>27824</v>
      </c>
      <c r="G556" s="1170" t="s">
        <v>27825</v>
      </c>
    </row>
    <row r="557" spans="1:7" ht="15" customHeight="1">
      <c r="A557" s="1165" t="str">
        <f t="shared" si="55"/>
        <v>PEXP38YEL</v>
      </c>
      <c r="B557" s="1165">
        <f>IFERROR(INDEX('PU Holds'!$B$14:$AF$554,MATCH(C557,'PU Holds'!$B$14:$B$552,FALSE),MATCH(D557,'PU Holds'!$B$14:$AF$14,FALSE)),0)</f>
        <v>0</v>
      </c>
      <c r="C557" s="1165" t="s">
        <v>27876</v>
      </c>
      <c r="D557" s="1168" t="str">
        <f>'PU Holds'!$M$14</f>
        <v>Yellow 
RAL 1026</v>
      </c>
      <c r="E557" s="1165" t="s">
        <v>27823</v>
      </c>
      <c r="F557" s="1165" t="s">
        <v>27824</v>
      </c>
      <c r="G557" s="1170" t="s">
        <v>27825</v>
      </c>
    </row>
    <row r="558" spans="1:7" ht="15" customHeight="1">
      <c r="A558" s="1165" t="str">
        <f t="shared" si="55"/>
        <v>PEXP38RED</v>
      </c>
      <c r="B558" s="1165">
        <f>IFERROR(INDEX('PU Holds'!$B$14:$AF$554,MATCH(C558,'PU Holds'!$B$14:$B$552,FALSE),MATCH(D558,'PU Holds'!$B$14:$AF$14,FALSE)),0)</f>
        <v>0</v>
      </c>
      <c r="C558" s="1165" t="str">
        <f t="shared" ref="C558:C571" si="57">C557</f>
        <v>PEXP38</v>
      </c>
      <c r="D558" s="988" t="str">
        <f>'PU Holds'!$O$14</f>
        <v>Red 
RAL 3020</v>
      </c>
      <c r="E558" s="1165" t="s">
        <v>27826</v>
      </c>
      <c r="F558" s="1165" t="s">
        <v>27824</v>
      </c>
      <c r="G558" s="1170" t="s">
        <v>27825</v>
      </c>
    </row>
    <row r="559" spans="1:7" ht="15" customHeight="1">
      <c r="A559" s="1165" t="str">
        <f t="shared" si="55"/>
        <v>PEXP38BLU</v>
      </c>
      <c r="B559" s="1165">
        <f>IFERROR(INDEX('PU Holds'!$B$14:$AF$554,MATCH(C559,'PU Holds'!$B$14:$B$552,FALSE),MATCH(D559,'PU Holds'!$B$14:$AF$14,FALSE)),0)</f>
        <v>0</v>
      </c>
      <c r="C559" s="1165" t="str">
        <f t="shared" si="57"/>
        <v>PEXP38</v>
      </c>
      <c r="D559" s="988" t="str">
        <f>'PU Holds'!$P$14</f>
        <v>Blue 
RAL 5015</v>
      </c>
      <c r="E559" s="1165" t="s">
        <v>27827</v>
      </c>
      <c r="F559" s="1165" t="s">
        <v>27824</v>
      </c>
      <c r="G559" s="1170" t="s">
        <v>27825</v>
      </c>
    </row>
    <row r="560" spans="1:7" ht="15" customHeight="1">
      <c r="A560" s="1165" t="str">
        <f t="shared" si="55"/>
        <v>PEXP38GRY</v>
      </c>
      <c r="B560" s="1165">
        <f>IFERROR(INDEX('PU Holds'!$B$14:$AF$554,MATCH(C560,'PU Holds'!$B$14:$B$552,FALSE),MATCH(D560,'PU Holds'!$B$14:$AF$14,FALSE)),0)</f>
        <v>0</v>
      </c>
      <c r="C560" s="1165" t="str">
        <f t="shared" si="57"/>
        <v>PEXP38</v>
      </c>
      <c r="D560" s="988" t="str">
        <f>'PU Holds'!$Q$14</f>
        <v>Grey 
RAL 7001</v>
      </c>
      <c r="E560" s="1165" t="s">
        <v>27828</v>
      </c>
      <c r="F560" s="1165" t="s">
        <v>27824</v>
      </c>
      <c r="G560" s="1170" t="s">
        <v>27825</v>
      </c>
    </row>
    <row r="561" spans="1:7" ht="15" customHeight="1">
      <c r="A561" s="1165" t="str">
        <f t="shared" si="55"/>
        <v>PEXP38BLK</v>
      </c>
      <c r="B561" s="1165">
        <f>IFERROR(INDEX('PU Holds'!$B$14:$AF$554,MATCH(C561,'PU Holds'!$B$14:$B$552,FALSE),MATCH(D561,'PU Holds'!$B$14:$AF$14,FALSE)),0)</f>
        <v>0</v>
      </c>
      <c r="C561" s="1165" t="str">
        <f t="shared" si="57"/>
        <v>PEXP38</v>
      </c>
      <c r="D561" s="988" t="str">
        <f>'PU Holds'!$R$14</f>
        <v>Black 
RAL 9005</v>
      </c>
      <c r="E561" s="1165" t="s">
        <v>27829</v>
      </c>
      <c r="F561" s="1165" t="s">
        <v>27824</v>
      </c>
      <c r="G561" s="1170" t="s">
        <v>27825</v>
      </c>
    </row>
    <row r="562" spans="1:7" ht="15" customHeight="1">
      <c r="A562" s="1165" t="str">
        <f t="shared" si="55"/>
        <v>PEXP38FLO</v>
      </c>
      <c r="B562" s="1165">
        <f>IFERROR(INDEX('PU Holds'!$B$14:$AF$554,MATCH(C562,'PU Holds'!$B$14:$B$552,FALSE),MATCH(D562,'PU Holds'!$B$14:$AF$14,FALSE)),0)</f>
        <v>0</v>
      </c>
      <c r="C562" s="1165" t="str">
        <f t="shared" si="57"/>
        <v>PEXP38</v>
      </c>
      <c r="D562" s="988" t="str">
        <f>'PU Holds'!$S$14</f>
        <v>Fluo 
Orange</v>
      </c>
      <c r="E562" s="1165" t="s">
        <v>27830</v>
      </c>
      <c r="F562" s="1165" t="s">
        <v>27824</v>
      </c>
      <c r="G562" s="1170" t="s">
        <v>27825</v>
      </c>
    </row>
    <row r="563" spans="1:7" ht="15" customHeight="1">
      <c r="A563" s="1165" t="str">
        <f t="shared" si="55"/>
        <v>PEXP38FLG</v>
      </c>
      <c r="B563" s="1165">
        <f>IFERROR(INDEX('PU Holds'!$B$14:$AF$554,MATCH(C563,'PU Holds'!$B$14:$B$552,FALSE),MATCH(D563,'PU Holds'!$B$14:$AF$14,FALSE)),0)</f>
        <v>0</v>
      </c>
      <c r="C563" s="1165" t="str">
        <f t="shared" si="57"/>
        <v>PEXP38</v>
      </c>
      <c r="D563" s="988" t="str">
        <f>'PU Holds'!$T$14</f>
        <v>Fluo 
Green</v>
      </c>
      <c r="E563" s="1165" t="s">
        <v>27831</v>
      </c>
      <c r="F563" s="1165" t="s">
        <v>27824</v>
      </c>
      <c r="G563" s="1170" t="s">
        <v>27825</v>
      </c>
    </row>
    <row r="564" spans="1:7" ht="15" customHeight="1">
      <c r="A564" s="1165" t="str">
        <f t="shared" si="55"/>
        <v>PEXP38FLP</v>
      </c>
      <c r="B564" s="1165">
        <f>IFERROR(INDEX('PU Holds'!$B$14:$AF$554,MATCH(C564,'PU Holds'!$B$14:$B$552,FALSE),MATCH(D564,'PU Holds'!$B$14:$AF$14,FALSE)),0)</f>
        <v>0</v>
      </c>
      <c r="C564" s="1165" t="str">
        <f t="shared" si="57"/>
        <v>PEXP38</v>
      </c>
      <c r="D564" s="988" t="str">
        <f>'PU Holds'!$U$14</f>
        <v>Fluo 
Pink</v>
      </c>
      <c r="E564" s="1165" t="s">
        <v>27832</v>
      </c>
      <c r="F564" s="1165" t="s">
        <v>27824</v>
      </c>
      <c r="G564" s="1170" t="s">
        <v>27825</v>
      </c>
    </row>
    <row r="565" spans="1:7" ht="15" customHeight="1">
      <c r="A565" s="1165" t="str">
        <f t="shared" si="55"/>
        <v>PEXP38VIO</v>
      </c>
      <c r="B565" s="1165">
        <f>IFERROR(INDEX('PU Holds'!$B$14:$AF$554,MATCH(C565,'PU Holds'!$B$14:$B$552,FALSE),MATCH(D565,'PU Holds'!$B$14:$AF$14,FALSE)),0)</f>
        <v>0</v>
      </c>
      <c r="C565" s="1165" t="str">
        <f t="shared" si="57"/>
        <v>PEXP38</v>
      </c>
      <c r="D565" s="988" t="str">
        <f>'PU Holds'!$W$14</f>
        <v>Violet 
RAL 4008</v>
      </c>
      <c r="E565" s="1165" t="s">
        <v>27833</v>
      </c>
      <c r="F565" s="1165" t="s">
        <v>27824</v>
      </c>
      <c r="G565" s="1170" t="s">
        <v>27825</v>
      </c>
    </row>
    <row r="566" spans="1:7" ht="15" customHeight="1">
      <c r="A566" s="1165" t="str">
        <f t="shared" si="55"/>
        <v>PEXP38MIN</v>
      </c>
      <c r="B566" s="1165">
        <f>IFERROR(INDEX('PU Holds'!$B$14:$AF$554,MATCH(C566,'PU Holds'!$B$14:$B$552,FALSE),MATCH(D566,'PU Holds'!$B$14:$AF$14,FALSE)),0)</f>
        <v>0</v>
      </c>
      <c r="C566" s="1165" t="str">
        <f t="shared" si="57"/>
        <v>PEXP38</v>
      </c>
      <c r="D566" s="988" t="str">
        <f>'PU Holds'!$X$14</f>
        <v>Mint 
RAL 6027</v>
      </c>
      <c r="E566" s="1165" t="s">
        <v>27834</v>
      </c>
      <c r="F566" s="1165" t="s">
        <v>27824</v>
      </c>
      <c r="G566" s="1170" t="s">
        <v>27825</v>
      </c>
    </row>
    <row r="567" spans="1:7" ht="15" customHeight="1">
      <c r="A567" s="1165" t="str">
        <f t="shared" si="55"/>
        <v>PEXP38PUK</v>
      </c>
      <c r="B567" s="1165">
        <f>IFERROR(INDEX('PU Holds'!$B$14:$AF$554,MATCH(C567,'PU Holds'!$B$14:$B$552,FALSE),MATCH(D567,'PU Holds'!$B$14:$AF$14,FALSE)),0)</f>
        <v>0</v>
      </c>
      <c r="C567" s="1165" t="str">
        <f t="shared" si="57"/>
        <v>PEXP38</v>
      </c>
      <c r="D567" s="988" t="str">
        <f>'PU Holds'!$Z$14</f>
        <v>Green 
(Puke 16-09)</v>
      </c>
      <c r="E567" s="1165" t="s">
        <v>27835</v>
      </c>
      <c r="F567" s="1165" t="s">
        <v>27824</v>
      </c>
      <c r="G567" s="1170" t="s">
        <v>27825</v>
      </c>
    </row>
    <row r="568" spans="1:7" ht="15" customHeight="1">
      <c r="A568" s="1165" t="str">
        <f t="shared" si="55"/>
        <v>PEXP38ORA</v>
      </c>
      <c r="B568" s="1165">
        <f>IFERROR(INDEX('PU Holds'!$B$14:$AF$554,MATCH(C568,'PU Holds'!$B$14:$B$552,FALSE),MATCH(D568,'PU Holds'!$B$14:$AF$14,FALSE)),0)</f>
        <v>0</v>
      </c>
      <c r="C568" s="1165" t="str">
        <f t="shared" si="57"/>
        <v>PEXP38</v>
      </c>
      <c r="D568" s="988" t="str">
        <f>'PU Holds'!$AA$14</f>
        <v>US Orange
14-01</v>
      </c>
      <c r="E568" s="1165" t="s">
        <v>27836</v>
      </c>
      <c r="F568" s="1165" t="s">
        <v>27824</v>
      </c>
      <c r="G568" s="1170" t="s">
        <v>27825</v>
      </c>
    </row>
    <row r="569" spans="1:7" ht="15" customHeight="1">
      <c r="A569" s="1165" t="str">
        <f t="shared" si="55"/>
        <v>PEXP38GRE</v>
      </c>
      <c r="B569" s="1165">
        <f>IFERROR(INDEX('PU Holds'!$B$14:$AF$554,MATCH(C569,'PU Holds'!$B$14:$B$552,FALSE),MATCH(D569,'PU Holds'!$B$14:$AF$14,FALSE)),0)</f>
        <v>0</v>
      </c>
      <c r="C569" s="1165" t="str">
        <f t="shared" si="57"/>
        <v>PEXP38</v>
      </c>
      <c r="D569" s="988" t="str">
        <f>'PU Holds'!$AB$14</f>
        <v>US Green 
16 -16</v>
      </c>
      <c r="E569" s="1165" t="s">
        <v>27837</v>
      </c>
      <c r="F569" s="1165" t="s">
        <v>27824</v>
      </c>
      <c r="G569" s="1170" t="s">
        <v>27825</v>
      </c>
    </row>
    <row r="570" spans="1:7" ht="15" customHeight="1">
      <c r="A570" s="1165" t="str">
        <f t="shared" si="55"/>
        <v>PEXP38WHI</v>
      </c>
      <c r="B570" s="1165">
        <f>IFERROR(INDEX('PU Holds'!$B$14:$AF$554,MATCH(C570,'PU Holds'!$B$14:$B$552,FALSE),MATCH(D570,'PU Holds'!$B$14:$AF$14,FALSE)),0)</f>
        <v>0</v>
      </c>
      <c r="C570" s="1165" t="str">
        <f t="shared" si="57"/>
        <v>PEXP38</v>
      </c>
      <c r="D570" s="988" t="str">
        <f>'PU Holds'!$AC$14</f>
        <v>White 
RAL 9010</v>
      </c>
      <c r="E570" s="1165" t="s">
        <v>27838</v>
      </c>
      <c r="F570" s="1165" t="s">
        <v>27824</v>
      </c>
      <c r="G570" s="1170" t="s">
        <v>27825</v>
      </c>
    </row>
    <row r="571" spans="1:7" ht="15" customHeight="1">
      <c r="A571" s="1165" t="str">
        <f t="shared" si="55"/>
        <v>PEXP38PUR</v>
      </c>
      <c r="B571" s="1165">
        <f>IFERROR(INDEX('PU Holds'!$B$14:$AF$554,MATCH(C571,'PU Holds'!$B$14:$B$552,FALSE),MATCH(D571,'PU Holds'!$B$14:$AF$14,FALSE)),0)</f>
        <v>0</v>
      </c>
      <c r="C571" s="1165" t="str">
        <f t="shared" si="57"/>
        <v>PEXP38</v>
      </c>
      <c r="D571" s="988" t="str">
        <f>'PU Holds'!$AD$14</f>
        <v>US Purple</v>
      </c>
      <c r="E571" s="1165" t="s">
        <v>27839</v>
      </c>
      <c r="F571" s="1165" t="s">
        <v>27824</v>
      </c>
      <c r="G571" s="1170" t="s">
        <v>27825</v>
      </c>
    </row>
    <row r="572" spans="1:7" ht="15" customHeight="1">
      <c r="A572" s="1165" t="str">
        <f t="shared" si="55"/>
        <v>PEXP39YEL</v>
      </c>
      <c r="B572" s="1165">
        <f>IFERROR(INDEX('PU Holds'!$B$14:$AF$554,MATCH(C572,'PU Holds'!$B$14:$B$552,FALSE),MATCH(D572,'PU Holds'!$B$14:$AF$14,FALSE)),0)</f>
        <v>0</v>
      </c>
      <c r="C572" s="1165" t="s">
        <v>27877</v>
      </c>
      <c r="D572" s="1168" t="str">
        <f>'PU Holds'!$M$14</f>
        <v>Yellow 
RAL 1026</v>
      </c>
      <c r="E572" s="1165" t="s">
        <v>27823</v>
      </c>
      <c r="F572" s="1165" t="s">
        <v>27824</v>
      </c>
      <c r="G572" s="1170" t="s">
        <v>27825</v>
      </c>
    </row>
    <row r="573" spans="1:7" ht="15" customHeight="1">
      <c r="A573" s="1165" t="str">
        <f t="shared" si="55"/>
        <v>PEXP39RED</v>
      </c>
      <c r="B573" s="1165">
        <f>IFERROR(INDEX('PU Holds'!$B$14:$AF$554,MATCH(C573,'PU Holds'!$B$14:$B$552,FALSE),MATCH(D573,'PU Holds'!$B$14:$AF$14,FALSE)),0)</f>
        <v>0</v>
      </c>
      <c r="C573" s="1165" t="str">
        <f t="shared" ref="C573:C586" si="58">C572</f>
        <v>PEXP39</v>
      </c>
      <c r="D573" s="988" t="str">
        <f>'PU Holds'!$O$14</f>
        <v>Red 
RAL 3020</v>
      </c>
      <c r="E573" s="1165" t="s">
        <v>27826</v>
      </c>
      <c r="F573" s="1165" t="s">
        <v>27824</v>
      </c>
      <c r="G573" s="1170" t="s">
        <v>27825</v>
      </c>
    </row>
    <row r="574" spans="1:7" ht="15" customHeight="1">
      <c r="A574" s="1165" t="str">
        <f t="shared" si="55"/>
        <v>PEXP39BLU</v>
      </c>
      <c r="B574" s="1165">
        <f>IFERROR(INDEX('PU Holds'!$B$14:$AF$554,MATCH(C574,'PU Holds'!$B$14:$B$552,FALSE),MATCH(D574,'PU Holds'!$B$14:$AF$14,FALSE)),0)</f>
        <v>0</v>
      </c>
      <c r="C574" s="1165" t="str">
        <f t="shared" si="58"/>
        <v>PEXP39</v>
      </c>
      <c r="D574" s="988" t="str">
        <f>'PU Holds'!$P$14</f>
        <v>Blue 
RAL 5015</v>
      </c>
      <c r="E574" s="1165" t="s">
        <v>27827</v>
      </c>
      <c r="F574" s="1165" t="s">
        <v>27824</v>
      </c>
      <c r="G574" s="1170" t="s">
        <v>27825</v>
      </c>
    </row>
    <row r="575" spans="1:7" ht="15" customHeight="1">
      <c r="A575" s="1165" t="str">
        <f t="shared" si="55"/>
        <v>PEXP39GRY</v>
      </c>
      <c r="B575" s="1165">
        <f>IFERROR(INDEX('PU Holds'!$B$14:$AF$554,MATCH(C575,'PU Holds'!$B$14:$B$552,FALSE),MATCH(D575,'PU Holds'!$B$14:$AF$14,FALSE)),0)</f>
        <v>0</v>
      </c>
      <c r="C575" s="1165" t="str">
        <f t="shared" si="58"/>
        <v>PEXP39</v>
      </c>
      <c r="D575" s="988" t="str">
        <f>'PU Holds'!$Q$14</f>
        <v>Grey 
RAL 7001</v>
      </c>
      <c r="E575" s="1165" t="s">
        <v>27828</v>
      </c>
      <c r="F575" s="1165" t="s">
        <v>27824</v>
      </c>
      <c r="G575" s="1170" t="s">
        <v>27825</v>
      </c>
    </row>
    <row r="576" spans="1:7" ht="15" customHeight="1">
      <c r="A576" s="1165" t="str">
        <f t="shared" si="55"/>
        <v>PEXP39BLK</v>
      </c>
      <c r="B576" s="1165">
        <f>IFERROR(INDEX('PU Holds'!$B$14:$AF$554,MATCH(C576,'PU Holds'!$B$14:$B$552,FALSE),MATCH(D576,'PU Holds'!$B$14:$AF$14,FALSE)),0)</f>
        <v>0</v>
      </c>
      <c r="C576" s="1165" t="str">
        <f t="shared" si="58"/>
        <v>PEXP39</v>
      </c>
      <c r="D576" s="988" t="str">
        <f>'PU Holds'!$R$14</f>
        <v>Black 
RAL 9005</v>
      </c>
      <c r="E576" s="1165" t="s">
        <v>27829</v>
      </c>
      <c r="F576" s="1165" t="s">
        <v>27824</v>
      </c>
      <c r="G576" s="1170" t="s">
        <v>27825</v>
      </c>
    </row>
    <row r="577" spans="1:7" ht="15" customHeight="1">
      <c r="A577" s="1165" t="str">
        <f t="shared" si="55"/>
        <v>PEXP39FLO</v>
      </c>
      <c r="B577" s="1165">
        <f>IFERROR(INDEX('PU Holds'!$B$14:$AF$554,MATCH(C577,'PU Holds'!$B$14:$B$552,FALSE),MATCH(D577,'PU Holds'!$B$14:$AF$14,FALSE)),0)</f>
        <v>0</v>
      </c>
      <c r="C577" s="1165" t="str">
        <f t="shared" si="58"/>
        <v>PEXP39</v>
      </c>
      <c r="D577" s="988" t="str">
        <f>'PU Holds'!$S$14</f>
        <v>Fluo 
Orange</v>
      </c>
      <c r="E577" s="1165" t="s">
        <v>27830</v>
      </c>
      <c r="F577" s="1165" t="s">
        <v>27824</v>
      </c>
      <c r="G577" s="1170" t="s">
        <v>27825</v>
      </c>
    </row>
    <row r="578" spans="1:7" ht="15" customHeight="1">
      <c r="A578" s="1165" t="str">
        <f t="shared" si="55"/>
        <v>PEXP39FLG</v>
      </c>
      <c r="B578" s="1165">
        <f>IFERROR(INDEX('PU Holds'!$B$14:$AF$554,MATCH(C578,'PU Holds'!$B$14:$B$552,FALSE),MATCH(D578,'PU Holds'!$B$14:$AF$14,FALSE)),0)</f>
        <v>0</v>
      </c>
      <c r="C578" s="1165" t="str">
        <f t="shared" si="58"/>
        <v>PEXP39</v>
      </c>
      <c r="D578" s="988" t="str">
        <f>'PU Holds'!$T$14</f>
        <v>Fluo 
Green</v>
      </c>
      <c r="E578" s="1165" t="s">
        <v>27831</v>
      </c>
      <c r="F578" s="1165" t="s">
        <v>27824</v>
      </c>
      <c r="G578" s="1170" t="s">
        <v>27825</v>
      </c>
    </row>
    <row r="579" spans="1:7" ht="15" customHeight="1">
      <c r="A579" s="1165" t="str">
        <f t="shared" si="55"/>
        <v>PEXP39FLP</v>
      </c>
      <c r="B579" s="1165">
        <f>IFERROR(INDEX('PU Holds'!$B$14:$AF$554,MATCH(C579,'PU Holds'!$B$14:$B$552,FALSE),MATCH(D579,'PU Holds'!$B$14:$AF$14,FALSE)),0)</f>
        <v>0</v>
      </c>
      <c r="C579" s="1165" t="str">
        <f t="shared" si="58"/>
        <v>PEXP39</v>
      </c>
      <c r="D579" s="988" t="str">
        <f>'PU Holds'!$U$14</f>
        <v>Fluo 
Pink</v>
      </c>
      <c r="E579" s="1165" t="s">
        <v>27832</v>
      </c>
      <c r="F579" s="1165" t="s">
        <v>27824</v>
      </c>
      <c r="G579" s="1170" t="s">
        <v>27825</v>
      </c>
    </row>
    <row r="580" spans="1:7" ht="15" customHeight="1">
      <c r="A580" s="1165" t="str">
        <f t="shared" si="55"/>
        <v>PEXP39VIO</v>
      </c>
      <c r="B580" s="1165">
        <f>IFERROR(INDEX('PU Holds'!$B$14:$AF$554,MATCH(C580,'PU Holds'!$B$14:$B$552,FALSE),MATCH(D580,'PU Holds'!$B$14:$AF$14,FALSE)),0)</f>
        <v>0</v>
      </c>
      <c r="C580" s="1165" t="str">
        <f t="shared" si="58"/>
        <v>PEXP39</v>
      </c>
      <c r="D580" s="988" t="str">
        <f>'PU Holds'!$W$14</f>
        <v>Violet 
RAL 4008</v>
      </c>
      <c r="E580" s="1165" t="s">
        <v>27833</v>
      </c>
      <c r="F580" s="1165" t="s">
        <v>27824</v>
      </c>
      <c r="G580" s="1170" t="s">
        <v>27825</v>
      </c>
    </row>
    <row r="581" spans="1:7" ht="15" customHeight="1">
      <c r="A581" s="1165" t="str">
        <f t="shared" si="55"/>
        <v>PEXP39MIN</v>
      </c>
      <c r="B581" s="1165">
        <f>IFERROR(INDEX('PU Holds'!$B$14:$AF$554,MATCH(C581,'PU Holds'!$B$14:$B$552,FALSE),MATCH(D581,'PU Holds'!$B$14:$AF$14,FALSE)),0)</f>
        <v>0</v>
      </c>
      <c r="C581" s="1165" t="str">
        <f t="shared" si="58"/>
        <v>PEXP39</v>
      </c>
      <c r="D581" s="988" t="str">
        <f>'PU Holds'!$X$14</f>
        <v>Mint 
RAL 6027</v>
      </c>
      <c r="E581" s="1165" t="s">
        <v>27834</v>
      </c>
      <c r="F581" s="1165" t="s">
        <v>27824</v>
      </c>
      <c r="G581" s="1170" t="s">
        <v>27825</v>
      </c>
    </row>
    <row r="582" spans="1:7" ht="15" customHeight="1">
      <c r="A582" s="1165" t="str">
        <f t="shared" si="55"/>
        <v>PEXP39PUK</v>
      </c>
      <c r="B582" s="1165">
        <f>IFERROR(INDEX('PU Holds'!$B$14:$AF$554,MATCH(C582,'PU Holds'!$B$14:$B$552,FALSE),MATCH(D582,'PU Holds'!$B$14:$AF$14,FALSE)),0)</f>
        <v>0</v>
      </c>
      <c r="C582" s="1165" t="str">
        <f t="shared" si="58"/>
        <v>PEXP39</v>
      </c>
      <c r="D582" s="988" t="str">
        <f>'PU Holds'!$Z$14</f>
        <v>Green 
(Puke 16-09)</v>
      </c>
      <c r="E582" s="1165" t="s">
        <v>27835</v>
      </c>
      <c r="F582" s="1165" t="s">
        <v>27824</v>
      </c>
      <c r="G582" s="1170" t="s">
        <v>27825</v>
      </c>
    </row>
    <row r="583" spans="1:7" ht="15" customHeight="1">
      <c r="A583" s="1165" t="str">
        <f t="shared" si="55"/>
        <v>PEXP39ORA</v>
      </c>
      <c r="B583" s="1165">
        <f>IFERROR(INDEX('PU Holds'!$B$14:$AF$554,MATCH(C583,'PU Holds'!$B$14:$B$552,FALSE),MATCH(D583,'PU Holds'!$B$14:$AF$14,FALSE)),0)</f>
        <v>0</v>
      </c>
      <c r="C583" s="1165" t="str">
        <f t="shared" si="58"/>
        <v>PEXP39</v>
      </c>
      <c r="D583" s="988" t="str">
        <f>'PU Holds'!$AA$14</f>
        <v>US Orange
14-01</v>
      </c>
      <c r="E583" s="1165" t="s">
        <v>27836</v>
      </c>
      <c r="F583" s="1165" t="s">
        <v>27824</v>
      </c>
      <c r="G583" s="1170" t="s">
        <v>27825</v>
      </c>
    </row>
    <row r="584" spans="1:7" ht="15" customHeight="1">
      <c r="A584" s="1165" t="str">
        <f t="shared" si="55"/>
        <v>PEXP39GRE</v>
      </c>
      <c r="B584" s="1165">
        <f>IFERROR(INDEX('PU Holds'!$B$14:$AF$554,MATCH(C584,'PU Holds'!$B$14:$B$552,FALSE),MATCH(D584,'PU Holds'!$B$14:$AF$14,FALSE)),0)</f>
        <v>0</v>
      </c>
      <c r="C584" s="1165" t="str">
        <f t="shared" si="58"/>
        <v>PEXP39</v>
      </c>
      <c r="D584" s="988" t="str">
        <f>'PU Holds'!$AB$14</f>
        <v>US Green 
16 -16</v>
      </c>
      <c r="E584" s="1165" t="s">
        <v>27837</v>
      </c>
      <c r="F584" s="1165" t="s">
        <v>27824</v>
      </c>
      <c r="G584" s="1170" t="s">
        <v>27825</v>
      </c>
    </row>
    <row r="585" spans="1:7" ht="15" customHeight="1">
      <c r="A585" s="1165" t="str">
        <f t="shared" si="55"/>
        <v>PEXP39WHI</v>
      </c>
      <c r="B585" s="1165">
        <f>IFERROR(INDEX('PU Holds'!$B$14:$AF$554,MATCH(C585,'PU Holds'!$B$14:$B$552,FALSE),MATCH(D585,'PU Holds'!$B$14:$AF$14,FALSE)),0)</f>
        <v>0</v>
      </c>
      <c r="C585" s="1165" t="str">
        <f t="shared" si="58"/>
        <v>PEXP39</v>
      </c>
      <c r="D585" s="988" t="str">
        <f>'PU Holds'!$AC$14</f>
        <v>White 
RAL 9010</v>
      </c>
      <c r="E585" s="1165" t="s">
        <v>27838</v>
      </c>
      <c r="F585" s="1165" t="s">
        <v>27824</v>
      </c>
      <c r="G585" s="1170" t="s">
        <v>27825</v>
      </c>
    </row>
    <row r="586" spans="1:7" ht="15" customHeight="1">
      <c r="A586" s="1165" t="str">
        <f t="shared" si="55"/>
        <v>PEXP39PUR</v>
      </c>
      <c r="B586" s="1165">
        <f>IFERROR(INDEX('PU Holds'!$B$14:$AF$554,MATCH(C586,'PU Holds'!$B$14:$B$552,FALSE),MATCH(D586,'PU Holds'!$B$14:$AF$14,FALSE)),0)</f>
        <v>0</v>
      </c>
      <c r="C586" s="1165" t="str">
        <f t="shared" si="58"/>
        <v>PEXP39</v>
      </c>
      <c r="D586" s="988" t="str">
        <f>'PU Holds'!$AD$14</f>
        <v>US Purple</v>
      </c>
      <c r="E586" s="1165" t="s">
        <v>27839</v>
      </c>
      <c r="F586" s="1165" t="s">
        <v>27824</v>
      </c>
      <c r="G586" s="1170" t="s">
        <v>27825</v>
      </c>
    </row>
    <row r="587" spans="1:7" ht="15" customHeight="1">
      <c r="A587" s="1165" t="str">
        <f t="shared" si="55"/>
        <v>PEXP40YEL</v>
      </c>
      <c r="B587" s="1165">
        <f>IFERROR(INDEX('PU Holds'!$B$14:$AF$554,MATCH(C587,'PU Holds'!$B$14:$B$552,FALSE),MATCH(D587,'PU Holds'!$B$14:$AF$14,FALSE)),0)</f>
        <v>0</v>
      </c>
      <c r="C587" s="1165" t="s">
        <v>27878</v>
      </c>
      <c r="D587" s="1168" t="str">
        <f>'PU Holds'!$M$14</f>
        <v>Yellow 
RAL 1026</v>
      </c>
      <c r="E587" s="1165" t="s">
        <v>27823</v>
      </c>
      <c r="F587" s="1165" t="s">
        <v>27824</v>
      </c>
      <c r="G587" s="1170" t="s">
        <v>27825</v>
      </c>
    </row>
    <row r="588" spans="1:7" ht="15" customHeight="1">
      <c r="A588" s="1165" t="str">
        <f t="shared" ref="A588:A601" si="59">CONCATENATE(C588,E588)</f>
        <v>PEXP40RED</v>
      </c>
      <c r="B588" s="1165">
        <f>IFERROR(INDEX('PU Holds'!$B$14:$AF$554,MATCH(C588,'PU Holds'!$B$14:$B$552,FALSE),MATCH(D588,'PU Holds'!$B$14:$AF$14,FALSE)),0)</f>
        <v>0</v>
      </c>
      <c r="C588" s="1165" t="str">
        <f t="shared" ref="C588:C601" si="60">C587</f>
        <v>PEXP40</v>
      </c>
      <c r="D588" s="988" t="str">
        <f>'PU Holds'!$O$14</f>
        <v>Red 
RAL 3020</v>
      </c>
      <c r="E588" s="1165" t="s">
        <v>27826</v>
      </c>
      <c r="F588" s="1165" t="s">
        <v>27824</v>
      </c>
      <c r="G588" s="1170" t="s">
        <v>27825</v>
      </c>
    </row>
    <row r="589" spans="1:7" ht="15" customHeight="1">
      <c r="A589" s="1165" t="str">
        <f t="shared" si="59"/>
        <v>PEXP40BLU</v>
      </c>
      <c r="B589" s="1165">
        <f>IFERROR(INDEX('PU Holds'!$B$14:$AF$554,MATCH(C589,'PU Holds'!$B$14:$B$552,FALSE),MATCH(D589,'PU Holds'!$B$14:$AF$14,FALSE)),0)</f>
        <v>0</v>
      </c>
      <c r="C589" s="1165" t="str">
        <f t="shared" si="60"/>
        <v>PEXP40</v>
      </c>
      <c r="D589" s="988" t="str">
        <f>'PU Holds'!$P$14</f>
        <v>Blue 
RAL 5015</v>
      </c>
      <c r="E589" s="1165" t="s">
        <v>27827</v>
      </c>
      <c r="F589" s="1165" t="s">
        <v>27824</v>
      </c>
      <c r="G589" s="1170" t="s">
        <v>27825</v>
      </c>
    </row>
    <row r="590" spans="1:7" ht="15" customHeight="1">
      <c r="A590" s="1165" t="str">
        <f t="shared" si="59"/>
        <v>PEXP40GRY</v>
      </c>
      <c r="B590" s="1165">
        <f>IFERROR(INDEX('PU Holds'!$B$14:$AF$554,MATCH(C590,'PU Holds'!$B$14:$B$552,FALSE),MATCH(D590,'PU Holds'!$B$14:$AF$14,FALSE)),0)</f>
        <v>0</v>
      </c>
      <c r="C590" s="1165" t="str">
        <f t="shared" si="60"/>
        <v>PEXP40</v>
      </c>
      <c r="D590" s="988" t="str">
        <f>'PU Holds'!$Q$14</f>
        <v>Grey 
RAL 7001</v>
      </c>
      <c r="E590" s="1165" t="s">
        <v>27828</v>
      </c>
      <c r="F590" s="1165" t="s">
        <v>27824</v>
      </c>
      <c r="G590" s="1170" t="s">
        <v>27825</v>
      </c>
    </row>
    <row r="591" spans="1:7" ht="15" customHeight="1">
      <c r="A591" s="1165" t="str">
        <f t="shared" si="59"/>
        <v>PEXP40BLK</v>
      </c>
      <c r="B591" s="1165">
        <f>IFERROR(INDEX('PU Holds'!$B$14:$AF$554,MATCH(C591,'PU Holds'!$B$14:$B$552,FALSE),MATCH(D591,'PU Holds'!$B$14:$AF$14,FALSE)),0)</f>
        <v>0</v>
      </c>
      <c r="C591" s="1165" t="str">
        <f t="shared" si="60"/>
        <v>PEXP40</v>
      </c>
      <c r="D591" s="988" t="str">
        <f>'PU Holds'!$R$14</f>
        <v>Black 
RAL 9005</v>
      </c>
      <c r="E591" s="1165" t="s">
        <v>27829</v>
      </c>
      <c r="F591" s="1165" t="s">
        <v>27824</v>
      </c>
      <c r="G591" s="1170" t="s">
        <v>27825</v>
      </c>
    </row>
    <row r="592" spans="1:7" ht="15" customHeight="1">
      <c r="A592" s="1165" t="str">
        <f t="shared" si="59"/>
        <v>PEXP40FLO</v>
      </c>
      <c r="B592" s="1165">
        <f>IFERROR(INDEX('PU Holds'!$B$14:$AF$554,MATCH(C592,'PU Holds'!$B$14:$B$552,FALSE),MATCH(D592,'PU Holds'!$B$14:$AF$14,FALSE)),0)</f>
        <v>0</v>
      </c>
      <c r="C592" s="1165" t="str">
        <f t="shared" si="60"/>
        <v>PEXP40</v>
      </c>
      <c r="D592" s="988" t="str">
        <f>'PU Holds'!$S$14</f>
        <v>Fluo 
Orange</v>
      </c>
      <c r="E592" s="1165" t="s">
        <v>27830</v>
      </c>
      <c r="F592" s="1165" t="s">
        <v>27824</v>
      </c>
      <c r="G592" s="1170" t="s">
        <v>27825</v>
      </c>
    </row>
    <row r="593" spans="1:7" ht="15" customHeight="1">
      <c r="A593" s="1165" t="str">
        <f t="shared" si="59"/>
        <v>PEXP40FLG</v>
      </c>
      <c r="B593" s="1165">
        <f>IFERROR(INDEX('PU Holds'!$B$14:$AF$554,MATCH(C593,'PU Holds'!$B$14:$B$552,FALSE),MATCH(D593,'PU Holds'!$B$14:$AF$14,FALSE)),0)</f>
        <v>0</v>
      </c>
      <c r="C593" s="1165" t="str">
        <f t="shared" si="60"/>
        <v>PEXP40</v>
      </c>
      <c r="D593" s="988" t="str">
        <f>'PU Holds'!$T$14</f>
        <v>Fluo 
Green</v>
      </c>
      <c r="E593" s="1165" t="s">
        <v>27831</v>
      </c>
      <c r="F593" s="1165" t="s">
        <v>27824</v>
      </c>
      <c r="G593" s="1170" t="s">
        <v>27825</v>
      </c>
    </row>
    <row r="594" spans="1:7" ht="15" customHeight="1">
      <c r="A594" s="1165" t="str">
        <f t="shared" si="59"/>
        <v>PEXP40FLP</v>
      </c>
      <c r="B594" s="1165">
        <f>IFERROR(INDEX('PU Holds'!$B$14:$AF$554,MATCH(C594,'PU Holds'!$B$14:$B$552,FALSE),MATCH(D594,'PU Holds'!$B$14:$AF$14,FALSE)),0)</f>
        <v>0</v>
      </c>
      <c r="C594" s="1165" t="str">
        <f t="shared" si="60"/>
        <v>PEXP40</v>
      </c>
      <c r="D594" s="988" t="str">
        <f>'PU Holds'!$U$14</f>
        <v>Fluo 
Pink</v>
      </c>
      <c r="E594" s="1165" t="s">
        <v>27832</v>
      </c>
      <c r="F594" s="1165" t="s">
        <v>27824</v>
      </c>
      <c r="G594" s="1170" t="s">
        <v>27825</v>
      </c>
    </row>
    <row r="595" spans="1:7" ht="15" customHeight="1">
      <c r="A595" s="1165" t="str">
        <f t="shared" si="59"/>
        <v>PEXP40VIO</v>
      </c>
      <c r="B595" s="1165">
        <f>IFERROR(INDEX('PU Holds'!$B$14:$AF$554,MATCH(C595,'PU Holds'!$B$14:$B$552,FALSE),MATCH(D595,'PU Holds'!$B$14:$AF$14,FALSE)),0)</f>
        <v>0</v>
      </c>
      <c r="C595" s="1165" t="str">
        <f t="shared" si="60"/>
        <v>PEXP40</v>
      </c>
      <c r="D595" s="988" t="str">
        <f>'PU Holds'!$W$14</f>
        <v>Violet 
RAL 4008</v>
      </c>
      <c r="E595" s="1165" t="s">
        <v>27833</v>
      </c>
      <c r="F595" s="1165" t="s">
        <v>27824</v>
      </c>
      <c r="G595" s="1170" t="s">
        <v>27825</v>
      </c>
    </row>
    <row r="596" spans="1:7" ht="15" customHeight="1">
      <c r="A596" s="1165" t="str">
        <f t="shared" si="59"/>
        <v>PEXP40MIN</v>
      </c>
      <c r="B596" s="1165">
        <f>IFERROR(INDEX('PU Holds'!$B$14:$AF$554,MATCH(C596,'PU Holds'!$B$14:$B$552,FALSE),MATCH(D596,'PU Holds'!$B$14:$AF$14,FALSE)),0)</f>
        <v>0</v>
      </c>
      <c r="C596" s="1165" t="str">
        <f t="shared" si="60"/>
        <v>PEXP40</v>
      </c>
      <c r="D596" s="988" t="str">
        <f>'PU Holds'!$X$14</f>
        <v>Mint 
RAL 6027</v>
      </c>
      <c r="E596" s="1165" t="s">
        <v>27834</v>
      </c>
      <c r="F596" s="1165" t="s">
        <v>27824</v>
      </c>
      <c r="G596" s="1170" t="s">
        <v>27825</v>
      </c>
    </row>
    <row r="597" spans="1:7" ht="15" customHeight="1">
      <c r="A597" s="1165" t="str">
        <f t="shared" si="59"/>
        <v>PEXP40PUK</v>
      </c>
      <c r="B597" s="1165">
        <f>IFERROR(INDEX('PU Holds'!$B$14:$AF$554,MATCH(C597,'PU Holds'!$B$14:$B$552,FALSE),MATCH(D597,'PU Holds'!$B$14:$AF$14,FALSE)),0)</f>
        <v>0</v>
      </c>
      <c r="C597" s="1165" t="str">
        <f t="shared" si="60"/>
        <v>PEXP40</v>
      </c>
      <c r="D597" s="988" t="str">
        <f>'PU Holds'!$Z$14</f>
        <v>Green 
(Puke 16-09)</v>
      </c>
      <c r="E597" s="1165" t="s">
        <v>27835</v>
      </c>
      <c r="F597" s="1165" t="s">
        <v>27824</v>
      </c>
      <c r="G597" s="1170" t="s">
        <v>27825</v>
      </c>
    </row>
    <row r="598" spans="1:7" ht="15" customHeight="1">
      <c r="A598" s="1165" t="str">
        <f t="shared" si="59"/>
        <v>PEXP40ORA</v>
      </c>
      <c r="B598" s="1165">
        <f>IFERROR(INDEX('PU Holds'!$B$14:$AF$554,MATCH(C598,'PU Holds'!$B$14:$B$552,FALSE),MATCH(D598,'PU Holds'!$B$14:$AF$14,FALSE)),0)</f>
        <v>0</v>
      </c>
      <c r="C598" s="1165" t="str">
        <f t="shared" si="60"/>
        <v>PEXP40</v>
      </c>
      <c r="D598" s="988" t="str">
        <f>'PU Holds'!$AA$14</f>
        <v>US Orange
14-01</v>
      </c>
      <c r="E598" s="1165" t="s">
        <v>27836</v>
      </c>
      <c r="F598" s="1165" t="s">
        <v>27824</v>
      </c>
      <c r="G598" s="1170" t="s">
        <v>27825</v>
      </c>
    </row>
    <row r="599" spans="1:7" ht="15" customHeight="1">
      <c r="A599" s="1165" t="str">
        <f t="shared" si="59"/>
        <v>PEXP40GRE</v>
      </c>
      <c r="B599" s="1165">
        <f>IFERROR(INDEX('PU Holds'!$B$14:$AF$554,MATCH(C599,'PU Holds'!$B$14:$B$552,FALSE),MATCH(D599,'PU Holds'!$B$14:$AF$14,FALSE)),0)</f>
        <v>0</v>
      </c>
      <c r="C599" s="1165" t="str">
        <f t="shared" si="60"/>
        <v>PEXP40</v>
      </c>
      <c r="D599" s="988" t="str">
        <f>'PU Holds'!$AB$14</f>
        <v>US Green 
16 -16</v>
      </c>
      <c r="E599" s="1165" t="s">
        <v>27837</v>
      </c>
      <c r="F599" s="1165" t="s">
        <v>27824</v>
      </c>
      <c r="G599" s="1170" t="s">
        <v>27825</v>
      </c>
    </row>
    <row r="600" spans="1:7" ht="15" customHeight="1">
      <c r="A600" s="1165" t="str">
        <f t="shared" si="59"/>
        <v>PEXP40WHI</v>
      </c>
      <c r="B600" s="1165">
        <f>IFERROR(INDEX('PU Holds'!$B$14:$AF$554,MATCH(C600,'PU Holds'!$B$14:$B$552,FALSE),MATCH(D600,'PU Holds'!$B$14:$AF$14,FALSE)),0)</f>
        <v>0</v>
      </c>
      <c r="C600" s="1165" t="str">
        <f t="shared" si="60"/>
        <v>PEXP40</v>
      </c>
      <c r="D600" s="988" t="str">
        <f>'PU Holds'!$AC$14</f>
        <v>White 
RAL 9010</v>
      </c>
      <c r="E600" s="1165" t="s">
        <v>27838</v>
      </c>
      <c r="F600" s="1165" t="s">
        <v>27824</v>
      </c>
      <c r="G600" s="1170" t="s">
        <v>27825</v>
      </c>
    </row>
    <row r="601" spans="1:7" ht="15" customHeight="1">
      <c r="A601" s="1165" t="str">
        <f t="shared" si="59"/>
        <v>PEXP40PUR</v>
      </c>
      <c r="B601" s="1165">
        <f>IFERROR(INDEX('PU Holds'!$B$14:$AF$554,MATCH(C601,'PU Holds'!$B$14:$B$552,FALSE),MATCH(D601,'PU Holds'!$B$14:$AF$14,FALSE)),0)</f>
        <v>0</v>
      </c>
      <c r="C601" s="1165" t="str">
        <f t="shared" si="60"/>
        <v>PEXP40</v>
      </c>
      <c r="D601" s="988" t="str">
        <f>'PU Holds'!$AD$14</f>
        <v>US Purple</v>
      </c>
      <c r="E601" s="1165" t="s">
        <v>27839</v>
      </c>
      <c r="F601" s="1165" t="s">
        <v>27824</v>
      </c>
      <c r="G601" s="1170" t="s">
        <v>27825</v>
      </c>
    </row>
    <row r="602" spans="1:7" ht="15" customHeight="1">
      <c r="A602" s="1165" t="str">
        <f t="shared" ref="A602:A638" si="61">CONCATENATE(C602,E602)</f>
        <v>PEXP41YEL</v>
      </c>
      <c r="B602" s="1165">
        <f>IFERROR(INDEX('PU Holds'!$B$14:$AF$554,MATCH(C602,'PU Holds'!$B$14:$B$552,FALSE),MATCH(D602,'PU Holds'!$B$14:$AF$14,FALSE)),0)</f>
        <v>0</v>
      </c>
      <c r="C602" s="1165" t="s">
        <v>27879</v>
      </c>
      <c r="D602" s="1168" t="str">
        <f>'PU Holds'!$M$14</f>
        <v>Yellow 
RAL 1026</v>
      </c>
      <c r="E602" s="1165" t="s">
        <v>27823</v>
      </c>
      <c r="F602" s="1165" t="s">
        <v>27824</v>
      </c>
      <c r="G602" s="1170" t="s">
        <v>27825</v>
      </c>
    </row>
    <row r="603" spans="1:7" ht="15" customHeight="1">
      <c r="A603" s="1165" t="str">
        <f t="shared" si="61"/>
        <v>PEXP41RED</v>
      </c>
      <c r="B603" s="1165">
        <f>IFERROR(INDEX('PU Holds'!$B$14:$AF$554,MATCH(C603,'PU Holds'!$B$14:$B$552,FALSE),MATCH(D603,'PU Holds'!$B$14:$AF$14,FALSE)),0)</f>
        <v>0</v>
      </c>
      <c r="C603" s="1165" t="str">
        <f t="shared" ref="C603:C616" si="62">C602</f>
        <v>PEXP41</v>
      </c>
      <c r="D603" s="988" t="str">
        <f>'PU Holds'!$O$14</f>
        <v>Red 
RAL 3020</v>
      </c>
      <c r="E603" s="1165" t="s">
        <v>27826</v>
      </c>
      <c r="F603" s="1165" t="s">
        <v>27824</v>
      </c>
      <c r="G603" s="1170" t="s">
        <v>27825</v>
      </c>
    </row>
    <row r="604" spans="1:7" ht="15" customHeight="1">
      <c r="A604" s="1165" t="str">
        <f t="shared" si="61"/>
        <v>PEXP41BLU</v>
      </c>
      <c r="B604" s="1165">
        <f>IFERROR(INDEX('PU Holds'!$B$14:$AF$554,MATCH(C604,'PU Holds'!$B$14:$B$552,FALSE),MATCH(D604,'PU Holds'!$B$14:$AF$14,FALSE)),0)</f>
        <v>0</v>
      </c>
      <c r="C604" s="1165" t="str">
        <f t="shared" si="62"/>
        <v>PEXP41</v>
      </c>
      <c r="D604" s="988" t="str">
        <f>'PU Holds'!$P$14</f>
        <v>Blue 
RAL 5015</v>
      </c>
      <c r="E604" s="1165" t="s">
        <v>27827</v>
      </c>
      <c r="F604" s="1165" t="s">
        <v>27824</v>
      </c>
      <c r="G604" s="1170" t="s">
        <v>27825</v>
      </c>
    </row>
    <row r="605" spans="1:7" ht="15" customHeight="1">
      <c r="A605" s="1165" t="str">
        <f t="shared" si="61"/>
        <v>PEXP41GRY</v>
      </c>
      <c r="B605" s="1165">
        <f>IFERROR(INDEX('PU Holds'!$B$14:$AF$554,MATCH(C605,'PU Holds'!$B$14:$B$552,FALSE),MATCH(D605,'PU Holds'!$B$14:$AF$14,FALSE)),0)</f>
        <v>0</v>
      </c>
      <c r="C605" s="1165" t="str">
        <f t="shared" si="62"/>
        <v>PEXP41</v>
      </c>
      <c r="D605" s="988" t="str">
        <f>'PU Holds'!$Q$14</f>
        <v>Grey 
RAL 7001</v>
      </c>
      <c r="E605" s="1165" t="s">
        <v>27828</v>
      </c>
      <c r="F605" s="1165" t="s">
        <v>27824</v>
      </c>
      <c r="G605" s="1170" t="s">
        <v>27825</v>
      </c>
    </row>
    <row r="606" spans="1:7" ht="15" customHeight="1">
      <c r="A606" s="1165" t="str">
        <f t="shared" si="61"/>
        <v>PEXP41BLK</v>
      </c>
      <c r="B606" s="1165">
        <f>IFERROR(INDEX('PU Holds'!$B$14:$AF$554,MATCH(C606,'PU Holds'!$B$14:$B$552,FALSE),MATCH(D606,'PU Holds'!$B$14:$AF$14,FALSE)),0)</f>
        <v>0</v>
      </c>
      <c r="C606" s="1165" t="str">
        <f t="shared" si="62"/>
        <v>PEXP41</v>
      </c>
      <c r="D606" s="988" t="str">
        <f>'PU Holds'!$R$14</f>
        <v>Black 
RAL 9005</v>
      </c>
      <c r="E606" s="1165" t="s">
        <v>27829</v>
      </c>
      <c r="F606" s="1165" t="s">
        <v>27824</v>
      </c>
      <c r="G606" s="1170" t="s">
        <v>27825</v>
      </c>
    </row>
    <row r="607" spans="1:7" ht="15" customHeight="1">
      <c r="A607" s="1165" t="str">
        <f t="shared" si="61"/>
        <v>PEXP41FLO</v>
      </c>
      <c r="B607" s="1165">
        <f>IFERROR(INDEX('PU Holds'!$B$14:$AF$554,MATCH(C607,'PU Holds'!$B$14:$B$552,FALSE),MATCH(D607,'PU Holds'!$B$14:$AF$14,FALSE)),0)</f>
        <v>0</v>
      </c>
      <c r="C607" s="1165" t="str">
        <f t="shared" si="62"/>
        <v>PEXP41</v>
      </c>
      <c r="D607" s="988" t="str">
        <f>'PU Holds'!$S$14</f>
        <v>Fluo 
Orange</v>
      </c>
      <c r="E607" s="1165" t="s">
        <v>27830</v>
      </c>
      <c r="F607" s="1165" t="s">
        <v>27824</v>
      </c>
      <c r="G607" s="1170" t="s">
        <v>27825</v>
      </c>
    </row>
    <row r="608" spans="1:7" ht="15" customHeight="1">
      <c r="A608" s="1165" t="str">
        <f t="shared" si="61"/>
        <v>PEXP41FLG</v>
      </c>
      <c r="B608" s="1165">
        <f>IFERROR(INDEX('PU Holds'!$B$14:$AF$554,MATCH(C608,'PU Holds'!$B$14:$B$552,FALSE),MATCH(D608,'PU Holds'!$B$14:$AF$14,FALSE)),0)</f>
        <v>0</v>
      </c>
      <c r="C608" s="1165" t="str">
        <f t="shared" si="62"/>
        <v>PEXP41</v>
      </c>
      <c r="D608" s="988" t="str">
        <f>'PU Holds'!$T$14</f>
        <v>Fluo 
Green</v>
      </c>
      <c r="E608" s="1165" t="s">
        <v>27831</v>
      </c>
      <c r="F608" s="1165" t="s">
        <v>27824</v>
      </c>
      <c r="G608" s="1170" t="s">
        <v>27825</v>
      </c>
    </row>
    <row r="609" spans="1:7" ht="15" customHeight="1">
      <c r="A609" s="1165" t="str">
        <f t="shared" si="61"/>
        <v>PEXP41FLP</v>
      </c>
      <c r="B609" s="1165">
        <f>IFERROR(INDEX('PU Holds'!$B$14:$AF$554,MATCH(C609,'PU Holds'!$B$14:$B$552,FALSE),MATCH(D609,'PU Holds'!$B$14:$AF$14,FALSE)),0)</f>
        <v>0</v>
      </c>
      <c r="C609" s="1165" t="str">
        <f t="shared" si="62"/>
        <v>PEXP41</v>
      </c>
      <c r="D609" s="988" t="str">
        <f>'PU Holds'!$U$14</f>
        <v>Fluo 
Pink</v>
      </c>
      <c r="E609" s="1165" t="s">
        <v>27832</v>
      </c>
      <c r="F609" s="1165" t="s">
        <v>27824</v>
      </c>
      <c r="G609" s="1170" t="s">
        <v>27825</v>
      </c>
    </row>
    <row r="610" spans="1:7" ht="15" customHeight="1">
      <c r="A610" s="1165" t="str">
        <f t="shared" si="61"/>
        <v>PEXP41VIO</v>
      </c>
      <c r="B610" s="1165">
        <f>IFERROR(INDEX('PU Holds'!$B$14:$AF$554,MATCH(C610,'PU Holds'!$B$14:$B$552,FALSE),MATCH(D610,'PU Holds'!$B$14:$AF$14,FALSE)),0)</f>
        <v>0</v>
      </c>
      <c r="C610" s="1165" t="str">
        <f t="shared" si="62"/>
        <v>PEXP41</v>
      </c>
      <c r="D610" s="988" t="str">
        <f>'PU Holds'!$W$14</f>
        <v>Violet 
RAL 4008</v>
      </c>
      <c r="E610" s="1165" t="s">
        <v>27833</v>
      </c>
      <c r="F610" s="1165" t="s">
        <v>27824</v>
      </c>
      <c r="G610" s="1170" t="s">
        <v>27825</v>
      </c>
    </row>
    <row r="611" spans="1:7" ht="15" customHeight="1">
      <c r="A611" s="1165" t="str">
        <f t="shared" si="61"/>
        <v>PEXP41MIN</v>
      </c>
      <c r="B611" s="1165">
        <f>IFERROR(INDEX('PU Holds'!$B$14:$AF$554,MATCH(C611,'PU Holds'!$B$14:$B$552,FALSE),MATCH(D611,'PU Holds'!$B$14:$AF$14,FALSE)),0)</f>
        <v>0</v>
      </c>
      <c r="C611" s="1165" t="str">
        <f t="shared" si="62"/>
        <v>PEXP41</v>
      </c>
      <c r="D611" s="988" t="str">
        <f>'PU Holds'!$X$14</f>
        <v>Mint 
RAL 6027</v>
      </c>
      <c r="E611" s="1165" t="s">
        <v>27834</v>
      </c>
      <c r="F611" s="1165" t="s">
        <v>27824</v>
      </c>
      <c r="G611" s="1170" t="s">
        <v>27825</v>
      </c>
    </row>
    <row r="612" spans="1:7" ht="15" customHeight="1">
      <c r="A612" s="1165" t="str">
        <f t="shared" si="61"/>
        <v>PEXP41PUK</v>
      </c>
      <c r="B612" s="1165">
        <f>IFERROR(INDEX('PU Holds'!$B$14:$AF$554,MATCH(C612,'PU Holds'!$B$14:$B$552,FALSE),MATCH(D612,'PU Holds'!$B$14:$AF$14,FALSE)),0)</f>
        <v>0</v>
      </c>
      <c r="C612" s="1165" t="str">
        <f t="shared" si="62"/>
        <v>PEXP41</v>
      </c>
      <c r="D612" s="988" t="str">
        <f>'PU Holds'!$Z$14</f>
        <v>Green 
(Puke 16-09)</v>
      </c>
      <c r="E612" s="1165" t="s">
        <v>27835</v>
      </c>
      <c r="F612" s="1165" t="s">
        <v>27824</v>
      </c>
      <c r="G612" s="1170" t="s">
        <v>27825</v>
      </c>
    </row>
    <row r="613" spans="1:7" ht="15" customHeight="1">
      <c r="A613" s="1165" t="str">
        <f t="shared" si="61"/>
        <v>PEXP41ORA</v>
      </c>
      <c r="B613" s="1165">
        <f>IFERROR(INDEX('PU Holds'!$B$14:$AF$554,MATCH(C613,'PU Holds'!$B$14:$B$552,FALSE),MATCH(D613,'PU Holds'!$B$14:$AF$14,FALSE)),0)</f>
        <v>0</v>
      </c>
      <c r="C613" s="1165" t="str">
        <f t="shared" si="62"/>
        <v>PEXP41</v>
      </c>
      <c r="D613" s="988" t="str">
        <f>'PU Holds'!$AA$14</f>
        <v>US Orange
14-01</v>
      </c>
      <c r="E613" s="1165" t="s">
        <v>27836</v>
      </c>
      <c r="F613" s="1165" t="s">
        <v>27824</v>
      </c>
      <c r="G613" s="1170" t="s">
        <v>27825</v>
      </c>
    </row>
    <row r="614" spans="1:7" ht="15" customHeight="1">
      <c r="A614" s="1165" t="str">
        <f t="shared" si="61"/>
        <v>PEXP41GRE</v>
      </c>
      <c r="B614" s="1165">
        <f>IFERROR(INDEX('PU Holds'!$B$14:$AF$554,MATCH(C614,'PU Holds'!$B$14:$B$552,FALSE),MATCH(D614,'PU Holds'!$B$14:$AF$14,FALSE)),0)</f>
        <v>0</v>
      </c>
      <c r="C614" s="1165" t="str">
        <f t="shared" si="62"/>
        <v>PEXP41</v>
      </c>
      <c r="D614" s="988" t="str">
        <f>'PU Holds'!$AB$14</f>
        <v>US Green 
16 -16</v>
      </c>
      <c r="E614" s="1165" t="s">
        <v>27837</v>
      </c>
      <c r="F614" s="1165" t="s">
        <v>27824</v>
      </c>
      <c r="G614" s="1170" t="s">
        <v>27825</v>
      </c>
    </row>
    <row r="615" spans="1:7" ht="15" customHeight="1">
      <c r="A615" s="1165" t="str">
        <f t="shared" si="61"/>
        <v>PEXP41WHI</v>
      </c>
      <c r="B615" s="1165">
        <f>IFERROR(INDEX('PU Holds'!$B$14:$AF$554,MATCH(C615,'PU Holds'!$B$14:$B$552,FALSE),MATCH(D615,'PU Holds'!$B$14:$AF$14,FALSE)),0)</f>
        <v>0</v>
      </c>
      <c r="C615" s="1165" t="str">
        <f t="shared" si="62"/>
        <v>PEXP41</v>
      </c>
      <c r="D615" s="988" t="str">
        <f>'PU Holds'!$AC$14</f>
        <v>White 
RAL 9010</v>
      </c>
      <c r="E615" s="1165" t="s">
        <v>27838</v>
      </c>
      <c r="F615" s="1165" t="s">
        <v>27824</v>
      </c>
      <c r="G615" s="1170" t="s">
        <v>27825</v>
      </c>
    </row>
    <row r="616" spans="1:7" ht="15" customHeight="1">
      <c r="A616" s="1165" t="str">
        <f t="shared" si="61"/>
        <v>PEXP41PUR</v>
      </c>
      <c r="B616" s="1165">
        <f>IFERROR(INDEX('PU Holds'!$B$14:$AF$554,MATCH(C616,'PU Holds'!$B$14:$B$552,FALSE),MATCH(D616,'PU Holds'!$B$14:$AF$14,FALSE)),0)</f>
        <v>0</v>
      </c>
      <c r="C616" s="1165" t="str">
        <f t="shared" si="62"/>
        <v>PEXP41</v>
      </c>
      <c r="D616" s="988" t="str">
        <f>'PU Holds'!$AD$14</f>
        <v>US Purple</v>
      </c>
      <c r="E616" s="1165" t="s">
        <v>27839</v>
      </c>
      <c r="F616" s="1165" t="s">
        <v>27824</v>
      </c>
      <c r="G616" s="1170" t="s">
        <v>27825</v>
      </c>
    </row>
    <row r="617" spans="1:7" ht="15" customHeight="1">
      <c r="A617" s="1165" t="str">
        <f t="shared" si="61"/>
        <v>PEXP42YEL</v>
      </c>
      <c r="B617" s="1165">
        <f>IFERROR(INDEX('PU Holds'!$B$14:$AF$554,MATCH(C617,'PU Holds'!$B$14:$B$552,FALSE),MATCH(D617,'PU Holds'!$B$14:$AF$14,FALSE)),0)</f>
        <v>0</v>
      </c>
      <c r="C617" s="1165" t="s">
        <v>27880</v>
      </c>
      <c r="D617" s="1168" t="str">
        <f>'PU Holds'!$M$14</f>
        <v>Yellow 
RAL 1026</v>
      </c>
      <c r="E617" s="1165" t="s">
        <v>27823</v>
      </c>
      <c r="F617" s="1165" t="s">
        <v>27824</v>
      </c>
      <c r="G617" s="1170" t="s">
        <v>27825</v>
      </c>
    </row>
    <row r="618" spans="1:7" ht="15" customHeight="1">
      <c r="A618" s="1165" t="str">
        <f t="shared" si="61"/>
        <v>PEXP42RED</v>
      </c>
      <c r="B618" s="1165">
        <f>IFERROR(INDEX('PU Holds'!$B$14:$AF$554,MATCH(C618,'PU Holds'!$B$14:$B$552,FALSE),MATCH(D618,'PU Holds'!$B$14:$AF$14,FALSE)),0)</f>
        <v>0</v>
      </c>
      <c r="C618" s="1165" t="str">
        <f t="shared" ref="C618:C631" si="63">C617</f>
        <v>PEXP42</v>
      </c>
      <c r="D618" s="988" t="str">
        <f>'PU Holds'!$O$14</f>
        <v>Red 
RAL 3020</v>
      </c>
      <c r="E618" s="1165" t="s">
        <v>27826</v>
      </c>
      <c r="F618" s="1165" t="s">
        <v>27824</v>
      </c>
      <c r="G618" s="1170" t="s">
        <v>27825</v>
      </c>
    </row>
    <row r="619" spans="1:7" ht="15" customHeight="1">
      <c r="A619" s="1165" t="str">
        <f t="shared" si="61"/>
        <v>PEXP42BLU</v>
      </c>
      <c r="B619" s="1165">
        <f>IFERROR(INDEX('PU Holds'!$B$14:$AF$554,MATCH(C619,'PU Holds'!$B$14:$B$552,FALSE),MATCH(D619,'PU Holds'!$B$14:$AF$14,FALSE)),0)</f>
        <v>0</v>
      </c>
      <c r="C619" s="1165" t="str">
        <f t="shared" si="63"/>
        <v>PEXP42</v>
      </c>
      <c r="D619" s="988" t="str">
        <f>'PU Holds'!$P$14</f>
        <v>Blue 
RAL 5015</v>
      </c>
      <c r="E619" s="1165" t="s">
        <v>27827</v>
      </c>
      <c r="F619" s="1165" t="s">
        <v>27824</v>
      </c>
      <c r="G619" s="1170" t="s">
        <v>27825</v>
      </c>
    </row>
    <row r="620" spans="1:7" ht="15" customHeight="1">
      <c r="A620" s="1165" t="str">
        <f t="shared" si="61"/>
        <v>PEXP42GRY</v>
      </c>
      <c r="B620" s="1165">
        <f>IFERROR(INDEX('PU Holds'!$B$14:$AF$554,MATCH(C620,'PU Holds'!$B$14:$B$552,FALSE),MATCH(D620,'PU Holds'!$B$14:$AF$14,FALSE)),0)</f>
        <v>0</v>
      </c>
      <c r="C620" s="1165" t="str">
        <f t="shared" si="63"/>
        <v>PEXP42</v>
      </c>
      <c r="D620" s="988" t="str">
        <f>'PU Holds'!$Q$14</f>
        <v>Grey 
RAL 7001</v>
      </c>
      <c r="E620" s="1165" t="s">
        <v>27828</v>
      </c>
      <c r="F620" s="1165" t="s">
        <v>27824</v>
      </c>
      <c r="G620" s="1170" t="s">
        <v>27825</v>
      </c>
    </row>
    <row r="621" spans="1:7" ht="15" customHeight="1">
      <c r="A621" s="1165" t="str">
        <f t="shared" si="61"/>
        <v>PEXP42BLK</v>
      </c>
      <c r="B621" s="1165">
        <f>IFERROR(INDEX('PU Holds'!$B$14:$AF$554,MATCH(C621,'PU Holds'!$B$14:$B$552,FALSE),MATCH(D621,'PU Holds'!$B$14:$AF$14,FALSE)),0)</f>
        <v>0</v>
      </c>
      <c r="C621" s="1165" t="str">
        <f t="shared" si="63"/>
        <v>PEXP42</v>
      </c>
      <c r="D621" s="988" t="str">
        <f>'PU Holds'!$R$14</f>
        <v>Black 
RAL 9005</v>
      </c>
      <c r="E621" s="1165" t="s">
        <v>27829</v>
      </c>
      <c r="F621" s="1165" t="s">
        <v>27824</v>
      </c>
      <c r="G621" s="1170" t="s">
        <v>27825</v>
      </c>
    </row>
    <row r="622" spans="1:7" ht="15" customHeight="1">
      <c r="A622" s="1165" t="str">
        <f t="shared" si="61"/>
        <v>PEXP42FLO</v>
      </c>
      <c r="B622" s="1165">
        <f>IFERROR(INDEX('PU Holds'!$B$14:$AF$554,MATCH(C622,'PU Holds'!$B$14:$B$552,FALSE),MATCH(D622,'PU Holds'!$B$14:$AF$14,FALSE)),0)</f>
        <v>0</v>
      </c>
      <c r="C622" s="1165" t="str">
        <f t="shared" si="63"/>
        <v>PEXP42</v>
      </c>
      <c r="D622" s="988" t="str">
        <f>'PU Holds'!$S$14</f>
        <v>Fluo 
Orange</v>
      </c>
      <c r="E622" s="1165" t="s">
        <v>27830</v>
      </c>
      <c r="F622" s="1165" t="s">
        <v>27824</v>
      </c>
      <c r="G622" s="1170" t="s">
        <v>27825</v>
      </c>
    </row>
    <row r="623" spans="1:7" ht="15" customHeight="1">
      <c r="A623" s="1165" t="str">
        <f t="shared" si="61"/>
        <v>PEXP42FLG</v>
      </c>
      <c r="B623" s="1165">
        <f>IFERROR(INDEX('PU Holds'!$B$14:$AF$554,MATCH(C623,'PU Holds'!$B$14:$B$552,FALSE),MATCH(D623,'PU Holds'!$B$14:$AF$14,FALSE)),0)</f>
        <v>0</v>
      </c>
      <c r="C623" s="1165" t="str">
        <f t="shared" si="63"/>
        <v>PEXP42</v>
      </c>
      <c r="D623" s="988" t="str">
        <f>'PU Holds'!$T$14</f>
        <v>Fluo 
Green</v>
      </c>
      <c r="E623" s="1165" t="s">
        <v>27831</v>
      </c>
      <c r="F623" s="1165" t="s">
        <v>27824</v>
      </c>
      <c r="G623" s="1170" t="s">
        <v>27825</v>
      </c>
    </row>
    <row r="624" spans="1:7" ht="15" customHeight="1">
      <c r="A624" s="1165" t="str">
        <f t="shared" si="61"/>
        <v>PEXP42FLP</v>
      </c>
      <c r="B624" s="1165">
        <f>IFERROR(INDEX('PU Holds'!$B$14:$AF$554,MATCH(C624,'PU Holds'!$B$14:$B$552,FALSE),MATCH(D624,'PU Holds'!$B$14:$AF$14,FALSE)),0)</f>
        <v>0</v>
      </c>
      <c r="C624" s="1165" t="str">
        <f t="shared" si="63"/>
        <v>PEXP42</v>
      </c>
      <c r="D624" s="988" t="str">
        <f>'PU Holds'!$U$14</f>
        <v>Fluo 
Pink</v>
      </c>
      <c r="E624" s="1165" t="s">
        <v>27832</v>
      </c>
      <c r="F624" s="1165" t="s">
        <v>27824</v>
      </c>
      <c r="G624" s="1170" t="s">
        <v>27825</v>
      </c>
    </row>
    <row r="625" spans="1:7" ht="15" customHeight="1">
      <c r="A625" s="1165" t="str">
        <f t="shared" si="61"/>
        <v>PEXP42VIO</v>
      </c>
      <c r="B625" s="1165">
        <f>IFERROR(INDEX('PU Holds'!$B$14:$AF$554,MATCH(C625,'PU Holds'!$B$14:$B$552,FALSE),MATCH(D625,'PU Holds'!$B$14:$AF$14,FALSE)),0)</f>
        <v>0</v>
      </c>
      <c r="C625" s="1165" t="str">
        <f t="shared" si="63"/>
        <v>PEXP42</v>
      </c>
      <c r="D625" s="988" t="str">
        <f>'PU Holds'!$W$14</f>
        <v>Violet 
RAL 4008</v>
      </c>
      <c r="E625" s="1165" t="s">
        <v>27833</v>
      </c>
      <c r="F625" s="1165" t="s">
        <v>27824</v>
      </c>
      <c r="G625" s="1170" t="s">
        <v>27825</v>
      </c>
    </row>
    <row r="626" spans="1:7" ht="15" customHeight="1">
      <c r="A626" s="1165" t="str">
        <f t="shared" si="61"/>
        <v>PEXP42MIN</v>
      </c>
      <c r="B626" s="1165">
        <f>IFERROR(INDEX('PU Holds'!$B$14:$AF$554,MATCH(C626,'PU Holds'!$B$14:$B$552,FALSE),MATCH(D626,'PU Holds'!$B$14:$AF$14,FALSE)),0)</f>
        <v>0</v>
      </c>
      <c r="C626" s="1165" t="str">
        <f t="shared" si="63"/>
        <v>PEXP42</v>
      </c>
      <c r="D626" s="988" t="str">
        <f>'PU Holds'!$X$14</f>
        <v>Mint 
RAL 6027</v>
      </c>
      <c r="E626" s="1165" t="s">
        <v>27834</v>
      </c>
      <c r="F626" s="1165" t="s">
        <v>27824</v>
      </c>
      <c r="G626" s="1170" t="s">
        <v>27825</v>
      </c>
    </row>
    <row r="627" spans="1:7" ht="15" customHeight="1">
      <c r="A627" s="1165" t="str">
        <f t="shared" si="61"/>
        <v>PEXP42PUK</v>
      </c>
      <c r="B627" s="1165">
        <f>IFERROR(INDEX('PU Holds'!$B$14:$AF$554,MATCH(C627,'PU Holds'!$B$14:$B$552,FALSE),MATCH(D627,'PU Holds'!$B$14:$AF$14,FALSE)),0)</f>
        <v>0</v>
      </c>
      <c r="C627" s="1165" t="str">
        <f t="shared" si="63"/>
        <v>PEXP42</v>
      </c>
      <c r="D627" s="988" t="str">
        <f>'PU Holds'!$Z$14</f>
        <v>Green 
(Puke 16-09)</v>
      </c>
      <c r="E627" s="1165" t="s">
        <v>27835</v>
      </c>
      <c r="F627" s="1165" t="s">
        <v>27824</v>
      </c>
      <c r="G627" s="1170" t="s">
        <v>27825</v>
      </c>
    </row>
    <row r="628" spans="1:7" ht="15" customHeight="1">
      <c r="A628" s="1165" t="str">
        <f t="shared" si="61"/>
        <v>PEXP42ORA</v>
      </c>
      <c r="B628" s="1165">
        <f>IFERROR(INDEX('PU Holds'!$B$14:$AF$554,MATCH(C628,'PU Holds'!$B$14:$B$552,FALSE),MATCH(D628,'PU Holds'!$B$14:$AF$14,FALSE)),0)</f>
        <v>0</v>
      </c>
      <c r="C628" s="1165" t="str">
        <f t="shared" si="63"/>
        <v>PEXP42</v>
      </c>
      <c r="D628" s="988" t="str">
        <f>'PU Holds'!$AA$14</f>
        <v>US Orange
14-01</v>
      </c>
      <c r="E628" s="1165" t="s">
        <v>27836</v>
      </c>
      <c r="F628" s="1165" t="s">
        <v>27824</v>
      </c>
      <c r="G628" s="1170" t="s">
        <v>27825</v>
      </c>
    </row>
    <row r="629" spans="1:7" ht="15" customHeight="1">
      <c r="A629" s="1165" t="str">
        <f t="shared" si="61"/>
        <v>PEXP42GRE</v>
      </c>
      <c r="B629" s="1165">
        <f>IFERROR(INDEX('PU Holds'!$B$14:$AF$554,MATCH(C629,'PU Holds'!$B$14:$B$552,FALSE),MATCH(D629,'PU Holds'!$B$14:$AF$14,FALSE)),0)</f>
        <v>0</v>
      </c>
      <c r="C629" s="1165" t="str">
        <f t="shared" si="63"/>
        <v>PEXP42</v>
      </c>
      <c r="D629" s="988" t="str">
        <f>'PU Holds'!$AB$14</f>
        <v>US Green 
16 -16</v>
      </c>
      <c r="E629" s="1165" t="s">
        <v>27837</v>
      </c>
      <c r="F629" s="1165" t="s">
        <v>27824</v>
      </c>
      <c r="G629" s="1170" t="s">
        <v>27825</v>
      </c>
    </row>
    <row r="630" spans="1:7" ht="15" customHeight="1">
      <c r="A630" s="1165" t="str">
        <f t="shared" si="61"/>
        <v>PEXP42WHI</v>
      </c>
      <c r="B630" s="1165">
        <f>IFERROR(INDEX('PU Holds'!$B$14:$AF$554,MATCH(C630,'PU Holds'!$B$14:$B$552,FALSE),MATCH(D630,'PU Holds'!$B$14:$AF$14,FALSE)),0)</f>
        <v>0</v>
      </c>
      <c r="C630" s="1165" t="str">
        <f t="shared" si="63"/>
        <v>PEXP42</v>
      </c>
      <c r="D630" s="988" t="str">
        <f>'PU Holds'!$AC$14</f>
        <v>White 
RAL 9010</v>
      </c>
      <c r="E630" s="1165" t="s">
        <v>27838</v>
      </c>
      <c r="F630" s="1165" t="s">
        <v>27824</v>
      </c>
      <c r="G630" s="1170" t="s">
        <v>27825</v>
      </c>
    </row>
    <row r="631" spans="1:7" ht="15" customHeight="1">
      <c r="A631" s="1165" t="str">
        <f t="shared" si="61"/>
        <v>PEXP42PUR</v>
      </c>
      <c r="B631" s="1165">
        <f>IFERROR(INDEX('PU Holds'!$B$14:$AF$554,MATCH(C631,'PU Holds'!$B$14:$B$552,FALSE),MATCH(D631,'PU Holds'!$B$14:$AF$14,FALSE)),0)</f>
        <v>0</v>
      </c>
      <c r="C631" s="1165" t="str">
        <f t="shared" si="63"/>
        <v>PEXP42</v>
      </c>
      <c r="D631" s="988" t="str">
        <f>'PU Holds'!$AD$14</f>
        <v>US Purple</v>
      </c>
      <c r="E631" s="1165" t="s">
        <v>27839</v>
      </c>
      <c r="F631" s="1165" t="s">
        <v>27824</v>
      </c>
      <c r="G631" s="1170" t="s">
        <v>27825</v>
      </c>
    </row>
    <row r="632" spans="1:7" ht="15" customHeight="1">
      <c r="A632" s="1165" t="str">
        <f t="shared" si="61"/>
        <v>PEXP43YEL</v>
      </c>
      <c r="B632" s="1165">
        <f>IFERROR(INDEX('PU Holds'!$B$14:$AF$554,MATCH(C632,'PU Holds'!$B$14:$B$552,FALSE),MATCH(D632,'PU Holds'!$B$14:$AF$14,FALSE)),0)</f>
        <v>0</v>
      </c>
      <c r="C632" s="1165" t="s">
        <v>27881</v>
      </c>
      <c r="D632" s="1168" t="str">
        <f>'PU Holds'!$M$14</f>
        <v>Yellow 
RAL 1026</v>
      </c>
      <c r="E632" s="1165" t="s">
        <v>27823</v>
      </c>
      <c r="F632" s="1165" t="s">
        <v>27824</v>
      </c>
      <c r="G632" s="1170" t="s">
        <v>27825</v>
      </c>
    </row>
    <row r="633" spans="1:7" ht="15" customHeight="1">
      <c r="A633" s="1165" t="str">
        <f t="shared" si="61"/>
        <v>PEXP43RED</v>
      </c>
      <c r="B633" s="1165">
        <f>IFERROR(INDEX('PU Holds'!$B$14:$AF$554,MATCH(C633,'PU Holds'!$B$14:$B$552,FALSE),MATCH(D633,'PU Holds'!$B$14:$AF$14,FALSE)),0)</f>
        <v>0</v>
      </c>
      <c r="C633" s="1165" t="str">
        <f t="shared" ref="C633:C646" si="64">C632</f>
        <v>PEXP43</v>
      </c>
      <c r="D633" s="988" t="str">
        <f>'PU Holds'!$O$14</f>
        <v>Red 
RAL 3020</v>
      </c>
      <c r="E633" s="1165" t="s">
        <v>27826</v>
      </c>
      <c r="F633" s="1165" t="s">
        <v>27824</v>
      </c>
      <c r="G633" s="1170" t="s">
        <v>27825</v>
      </c>
    </row>
    <row r="634" spans="1:7" ht="15" customHeight="1">
      <c r="A634" s="1165" t="str">
        <f t="shared" si="61"/>
        <v>PEXP43BLU</v>
      </c>
      <c r="B634" s="1165">
        <f>IFERROR(INDEX('PU Holds'!$B$14:$AF$554,MATCH(C634,'PU Holds'!$B$14:$B$552,FALSE),MATCH(D634,'PU Holds'!$B$14:$AF$14,FALSE)),0)</f>
        <v>0</v>
      </c>
      <c r="C634" s="1165" t="str">
        <f t="shared" si="64"/>
        <v>PEXP43</v>
      </c>
      <c r="D634" s="988" t="str">
        <f>'PU Holds'!$P$14</f>
        <v>Blue 
RAL 5015</v>
      </c>
      <c r="E634" s="1165" t="s">
        <v>27827</v>
      </c>
      <c r="F634" s="1165" t="s">
        <v>27824</v>
      </c>
      <c r="G634" s="1170" t="s">
        <v>27825</v>
      </c>
    </row>
    <row r="635" spans="1:7" ht="15" customHeight="1">
      <c r="A635" s="1165" t="str">
        <f t="shared" si="61"/>
        <v>PEXP43GRY</v>
      </c>
      <c r="B635" s="1165">
        <f>IFERROR(INDEX('PU Holds'!$B$14:$AF$554,MATCH(C635,'PU Holds'!$B$14:$B$552,FALSE),MATCH(D635,'PU Holds'!$B$14:$AF$14,FALSE)),0)</f>
        <v>0</v>
      </c>
      <c r="C635" s="1165" t="str">
        <f t="shared" si="64"/>
        <v>PEXP43</v>
      </c>
      <c r="D635" s="988" t="str">
        <f>'PU Holds'!$Q$14</f>
        <v>Grey 
RAL 7001</v>
      </c>
      <c r="E635" s="1165" t="s">
        <v>27828</v>
      </c>
      <c r="F635" s="1165" t="s">
        <v>27824</v>
      </c>
      <c r="G635" s="1170" t="s">
        <v>27825</v>
      </c>
    </row>
    <row r="636" spans="1:7" ht="15" customHeight="1">
      <c r="A636" s="1165" t="str">
        <f t="shared" si="61"/>
        <v>PEXP43BLK</v>
      </c>
      <c r="B636" s="1165">
        <f>IFERROR(INDEX('PU Holds'!$B$14:$AF$554,MATCH(C636,'PU Holds'!$B$14:$B$552,FALSE),MATCH(D636,'PU Holds'!$B$14:$AF$14,FALSE)),0)</f>
        <v>0</v>
      </c>
      <c r="C636" s="1165" t="str">
        <f t="shared" si="64"/>
        <v>PEXP43</v>
      </c>
      <c r="D636" s="988" t="str">
        <f>'PU Holds'!$R$14</f>
        <v>Black 
RAL 9005</v>
      </c>
      <c r="E636" s="1165" t="s">
        <v>27829</v>
      </c>
      <c r="F636" s="1165" t="s">
        <v>27824</v>
      </c>
      <c r="G636" s="1170" t="s">
        <v>27825</v>
      </c>
    </row>
    <row r="637" spans="1:7" ht="15" customHeight="1">
      <c r="A637" s="1165" t="str">
        <f t="shared" si="61"/>
        <v>PEXP43FLO</v>
      </c>
      <c r="B637" s="1165">
        <f>IFERROR(INDEX('PU Holds'!$B$14:$AF$554,MATCH(C637,'PU Holds'!$B$14:$B$552,FALSE),MATCH(D637,'PU Holds'!$B$14:$AF$14,FALSE)),0)</f>
        <v>0</v>
      </c>
      <c r="C637" s="1165" t="str">
        <f t="shared" si="64"/>
        <v>PEXP43</v>
      </c>
      <c r="D637" s="988" t="str">
        <f>'PU Holds'!$S$14</f>
        <v>Fluo 
Orange</v>
      </c>
      <c r="E637" s="1165" t="s">
        <v>27830</v>
      </c>
      <c r="F637" s="1165" t="s">
        <v>27824</v>
      </c>
      <c r="G637" s="1170" t="s">
        <v>27825</v>
      </c>
    </row>
    <row r="638" spans="1:7" ht="15" customHeight="1">
      <c r="A638" s="1165" t="str">
        <f t="shared" si="61"/>
        <v>PEXP43FLG</v>
      </c>
      <c r="B638" s="1165">
        <f>IFERROR(INDEX('PU Holds'!$B$14:$AF$554,MATCH(C638,'PU Holds'!$B$14:$B$552,FALSE),MATCH(D638,'PU Holds'!$B$14:$AF$14,FALSE)),0)</f>
        <v>0</v>
      </c>
      <c r="C638" s="1165" t="str">
        <f t="shared" si="64"/>
        <v>PEXP43</v>
      </c>
      <c r="D638" s="988" t="str">
        <f>'PU Holds'!$T$14</f>
        <v>Fluo 
Green</v>
      </c>
      <c r="E638" s="1165" t="s">
        <v>27831</v>
      </c>
      <c r="F638" s="1165" t="s">
        <v>27824</v>
      </c>
      <c r="G638" s="1170" t="s">
        <v>27825</v>
      </c>
    </row>
    <row r="639" spans="1:7" ht="15" customHeight="1">
      <c r="A639" s="1165" t="str">
        <f t="shared" ref="A639:A646" si="65">CONCATENATE(C639,E639)</f>
        <v>PEXP43FLP</v>
      </c>
      <c r="B639" s="1165">
        <f>IFERROR(INDEX('PU Holds'!$B$14:$AF$554,MATCH(C639,'PU Holds'!$B$14:$B$552,FALSE),MATCH(D639,'PU Holds'!$B$14:$AF$14,FALSE)),0)</f>
        <v>0</v>
      </c>
      <c r="C639" s="1165" t="str">
        <f t="shared" si="64"/>
        <v>PEXP43</v>
      </c>
      <c r="D639" s="988" t="str">
        <f>'PU Holds'!$U$14</f>
        <v>Fluo 
Pink</v>
      </c>
      <c r="E639" s="1165" t="s">
        <v>27832</v>
      </c>
      <c r="F639" s="1165" t="s">
        <v>27824</v>
      </c>
      <c r="G639" s="1170" t="s">
        <v>27825</v>
      </c>
    </row>
    <row r="640" spans="1:7" ht="15" customHeight="1">
      <c r="A640" s="1165" t="str">
        <f t="shared" si="65"/>
        <v>PEXP43VIO</v>
      </c>
      <c r="B640" s="1165">
        <f>IFERROR(INDEX('PU Holds'!$B$14:$AF$554,MATCH(C640,'PU Holds'!$B$14:$B$552,FALSE),MATCH(D640,'PU Holds'!$B$14:$AF$14,FALSE)),0)</f>
        <v>0</v>
      </c>
      <c r="C640" s="1165" t="str">
        <f t="shared" si="64"/>
        <v>PEXP43</v>
      </c>
      <c r="D640" s="988" t="str">
        <f>'PU Holds'!$W$14</f>
        <v>Violet 
RAL 4008</v>
      </c>
      <c r="E640" s="1165" t="s">
        <v>27833</v>
      </c>
      <c r="F640" s="1165" t="s">
        <v>27824</v>
      </c>
      <c r="G640" s="1170" t="s">
        <v>27825</v>
      </c>
    </row>
    <row r="641" spans="1:7" ht="15" customHeight="1">
      <c r="A641" s="1165" t="str">
        <f t="shared" si="65"/>
        <v>PEXP43MIN</v>
      </c>
      <c r="B641" s="1165">
        <f>IFERROR(INDEX('PU Holds'!$B$14:$AF$554,MATCH(C641,'PU Holds'!$B$14:$B$552,FALSE),MATCH(D641,'PU Holds'!$B$14:$AF$14,FALSE)),0)</f>
        <v>0</v>
      </c>
      <c r="C641" s="1165" t="str">
        <f t="shared" si="64"/>
        <v>PEXP43</v>
      </c>
      <c r="D641" s="988" t="str">
        <f>'PU Holds'!$X$14</f>
        <v>Mint 
RAL 6027</v>
      </c>
      <c r="E641" s="1165" t="s">
        <v>27834</v>
      </c>
      <c r="F641" s="1165" t="s">
        <v>27824</v>
      </c>
      <c r="G641" s="1170" t="s">
        <v>27825</v>
      </c>
    </row>
    <row r="642" spans="1:7" ht="15" customHeight="1">
      <c r="A642" s="1165" t="str">
        <f t="shared" si="65"/>
        <v>PEXP43PUK</v>
      </c>
      <c r="B642" s="1165">
        <f>IFERROR(INDEX('PU Holds'!$B$14:$AF$554,MATCH(C642,'PU Holds'!$B$14:$B$552,FALSE),MATCH(D642,'PU Holds'!$B$14:$AF$14,FALSE)),0)</f>
        <v>0</v>
      </c>
      <c r="C642" s="1165" t="str">
        <f t="shared" si="64"/>
        <v>PEXP43</v>
      </c>
      <c r="D642" s="988" t="str">
        <f>'PU Holds'!$Z$14</f>
        <v>Green 
(Puke 16-09)</v>
      </c>
      <c r="E642" s="1165" t="s">
        <v>27835</v>
      </c>
      <c r="F642" s="1165" t="s">
        <v>27824</v>
      </c>
      <c r="G642" s="1170" t="s">
        <v>27825</v>
      </c>
    </row>
    <row r="643" spans="1:7" ht="15" customHeight="1">
      <c r="A643" s="1165" t="str">
        <f t="shared" si="65"/>
        <v>PEXP43ORA</v>
      </c>
      <c r="B643" s="1165">
        <f>IFERROR(INDEX('PU Holds'!$B$14:$AF$554,MATCH(C643,'PU Holds'!$B$14:$B$552,FALSE),MATCH(D643,'PU Holds'!$B$14:$AF$14,FALSE)),0)</f>
        <v>0</v>
      </c>
      <c r="C643" s="1165" t="str">
        <f t="shared" si="64"/>
        <v>PEXP43</v>
      </c>
      <c r="D643" s="988" t="str">
        <f>'PU Holds'!$AA$14</f>
        <v>US Orange
14-01</v>
      </c>
      <c r="E643" s="1165" t="s">
        <v>27836</v>
      </c>
      <c r="F643" s="1165" t="s">
        <v>27824</v>
      </c>
      <c r="G643" s="1170" t="s">
        <v>27825</v>
      </c>
    </row>
    <row r="644" spans="1:7" ht="15" customHeight="1">
      <c r="A644" s="1165" t="str">
        <f t="shared" si="65"/>
        <v>PEXP43GRE</v>
      </c>
      <c r="B644" s="1165">
        <f>IFERROR(INDEX('PU Holds'!$B$14:$AF$554,MATCH(C644,'PU Holds'!$B$14:$B$552,FALSE),MATCH(D644,'PU Holds'!$B$14:$AF$14,FALSE)),0)</f>
        <v>0</v>
      </c>
      <c r="C644" s="1165" t="str">
        <f t="shared" si="64"/>
        <v>PEXP43</v>
      </c>
      <c r="D644" s="988" t="str">
        <f>'PU Holds'!$AB$14</f>
        <v>US Green 
16 -16</v>
      </c>
      <c r="E644" s="1165" t="s">
        <v>27837</v>
      </c>
      <c r="F644" s="1165" t="s">
        <v>27824</v>
      </c>
      <c r="G644" s="1170" t="s">
        <v>27825</v>
      </c>
    </row>
    <row r="645" spans="1:7" ht="15" customHeight="1">
      <c r="A645" s="1165" t="str">
        <f t="shared" si="65"/>
        <v>PEXP43WHI</v>
      </c>
      <c r="B645" s="1165">
        <f>IFERROR(INDEX('PU Holds'!$B$14:$AF$554,MATCH(C645,'PU Holds'!$B$14:$B$552,FALSE),MATCH(D645,'PU Holds'!$B$14:$AF$14,FALSE)),0)</f>
        <v>0</v>
      </c>
      <c r="C645" s="1165" t="str">
        <f t="shared" si="64"/>
        <v>PEXP43</v>
      </c>
      <c r="D645" s="988" t="str">
        <f>'PU Holds'!$AC$14</f>
        <v>White 
RAL 9010</v>
      </c>
      <c r="E645" s="1165" t="s">
        <v>27838</v>
      </c>
      <c r="F645" s="1165" t="s">
        <v>27824</v>
      </c>
      <c r="G645" s="1170" t="s">
        <v>27825</v>
      </c>
    </row>
    <row r="646" spans="1:7" ht="15" customHeight="1">
      <c r="A646" s="1165" t="str">
        <f t="shared" si="65"/>
        <v>PEXP43PUR</v>
      </c>
      <c r="B646" s="1165">
        <f>IFERROR(INDEX('PU Holds'!$B$14:$AF$554,MATCH(C646,'PU Holds'!$B$14:$B$552,FALSE),MATCH(D646,'PU Holds'!$B$14:$AF$14,FALSE)),0)</f>
        <v>0</v>
      </c>
      <c r="C646" s="1165" t="str">
        <f t="shared" si="64"/>
        <v>PEXP43</v>
      </c>
      <c r="D646" s="988" t="str">
        <f>'PU Holds'!$AD$14</f>
        <v>US Purple</v>
      </c>
      <c r="E646" s="1165" t="s">
        <v>27839</v>
      </c>
      <c r="F646" s="1165" t="s">
        <v>27824</v>
      </c>
      <c r="G646" s="1170" t="s">
        <v>27825</v>
      </c>
    </row>
    <row r="647" spans="1:7" ht="15" customHeight="1">
      <c r="A647" s="1165" t="str">
        <f t="shared" ref="A647:A688" si="66">CONCATENATE(C647,E647)</f>
        <v>PEXP44YEL</v>
      </c>
      <c r="B647" s="1165">
        <f>IFERROR(INDEX('PU Holds'!$B$14:$AF$554,MATCH(C647,'PU Holds'!$B$14:$B$552,FALSE),MATCH(D647,'PU Holds'!$B$14:$AF$14,FALSE)),0)</f>
        <v>0</v>
      </c>
      <c r="C647" s="1165" t="s">
        <v>27882</v>
      </c>
      <c r="D647" s="1168" t="str">
        <f>'PU Holds'!$M$14</f>
        <v>Yellow 
RAL 1026</v>
      </c>
      <c r="E647" s="1165" t="s">
        <v>27823</v>
      </c>
      <c r="F647" s="1165" t="s">
        <v>27824</v>
      </c>
      <c r="G647" s="1170" t="s">
        <v>27825</v>
      </c>
    </row>
    <row r="648" spans="1:7" ht="15" customHeight="1">
      <c r="A648" s="1165" t="str">
        <f t="shared" si="66"/>
        <v>PEXP44RED</v>
      </c>
      <c r="B648" s="1165">
        <f>IFERROR(INDEX('PU Holds'!$B$14:$AF$554,MATCH(C648,'PU Holds'!$B$14:$B$552,FALSE),MATCH(D648,'PU Holds'!$B$14:$AF$14,FALSE)),0)</f>
        <v>0</v>
      </c>
      <c r="C648" s="1165" t="str">
        <f t="shared" ref="C648:C661" si="67">C647</f>
        <v>PEXP44</v>
      </c>
      <c r="D648" s="988" t="str">
        <f>'PU Holds'!$O$14</f>
        <v>Red 
RAL 3020</v>
      </c>
      <c r="E648" s="1165" t="s">
        <v>27826</v>
      </c>
      <c r="F648" s="1165" t="s">
        <v>27824</v>
      </c>
      <c r="G648" s="1170" t="s">
        <v>27825</v>
      </c>
    </row>
    <row r="649" spans="1:7" ht="15" customHeight="1">
      <c r="A649" s="1165" t="str">
        <f t="shared" si="66"/>
        <v>PEXP44BLU</v>
      </c>
      <c r="B649" s="1165">
        <f>IFERROR(INDEX('PU Holds'!$B$14:$AF$554,MATCH(C649,'PU Holds'!$B$14:$B$552,FALSE),MATCH(D649,'PU Holds'!$B$14:$AF$14,FALSE)),0)</f>
        <v>0</v>
      </c>
      <c r="C649" s="1165" t="str">
        <f t="shared" si="67"/>
        <v>PEXP44</v>
      </c>
      <c r="D649" s="988" t="str">
        <f>'PU Holds'!$P$14</f>
        <v>Blue 
RAL 5015</v>
      </c>
      <c r="E649" s="1165" t="s">
        <v>27827</v>
      </c>
      <c r="F649" s="1165" t="s">
        <v>27824</v>
      </c>
      <c r="G649" s="1170" t="s">
        <v>27825</v>
      </c>
    </row>
    <row r="650" spans="1:7" ht="15" customHeight="1">
      <c r="A650" s="1165" t="str">
        <f t="shared" si="66"/>
        <v>PEXP44GRY</v>
      </c>
      <c r="B650" s="1165">
        <f>IFERROR(INDEX('PU Holds'!$B$14:$AF$554,MATCH(C650,'PU Holds'!$B$14:$B$552,FALSE),MATCH(D650,'PU Holds'!$B$14:$AF$14,FALSE)),0)</f>
        <v>0</v>
      </c>
      <c r="C650" s="1165" t="str">
        <f t="shared" si="67"/>
        <v>PEXP44</v>
      </c>
      <c r="D650" s="988" t="str">
        <f>'PU Holds'!$Q$14</f>
        <v>Grey 
RAL 7001</v>
      </c>
      <c r="E650" s="1165" t="s">
        <v>27828</v>
      </c>
      <c r="F650" s="1165" t="s">
        <v>27824</v>
      </c>
      <c r="G650" s="1170" t="s">
        <v>27825</v>
      </c>
    </row>
    <row r="651" spans="1:7" ht="15" customHeight="1">
      <c r="A651" s="1165" t="str">
        <f t="shared" si="66"/>
        <v>PEXP44BLK</v>
      </c>
      <c r="B651" s="1165">
        <f>IFERROR(INDEX('PU Holds'!$B$14:$AF$554,MATCH(C651,'PU Holds'!$B$14:$B$552,FALSE),MATCH(D651,'PU Holds'!$B$14:$AF$14,FALSE)),0)</f>
        <v>0</v>
      </c>
      <c r="C651" s="1165" t="str">
        <f t="shared" si="67"/>
        <v>PEXP44</v>
      </c>
      <c r="D651" s="988" t="str">
        <f>'PU Holds'!$R$14</f>
        <v>Black 
RAL 9005</v>
      </c>
      <c r="E651" s="1165" t="s">
        <v>27829</v>
      </c>
      <c r="F651" s="1165" t="s">
        <v>27824</v>
      </c>
      <c r="G651" s="1170" t="s">
        <v>27825</v>
      </c>
    </row>
    <row r="652" spans="1:7" ht="15" customHeight="1">
      <c r="A652" s="1165" t="str">
        <f t="shared" si="66"/>
        <v>PEXP44FLO</v>
      </c>
      <c r="B652" s="1165">
        <f>IFERROR(INDEX('PU Holds'!$B$14:$AF$554,MATCH(C652,'PU Holds'!$B$14:$B$552,FALSE),MATCH(D652,'PU Holds'!$B$14:$AF$14,FALSE)),0)</f>
        <v>0</v>
      </c>
      <c r="C652" s="1165" t="str">
        <f t="shared" si="67"/>
        <v>PEXP44</v>
      </c>
      <c r="D652" s="988" t="str">
        <f>'PU Holds'!$S$14</f>
        <v>Fluo 
Orange</v>
      </c>
      <c r="E652" s="1165" t="s">
        <v>27830</v>
      </c>
      <c r="F652" s="1165" t="s">
        <v>27824</v>
      </c>
      <c r="G652" s="1170" t="s">
        <v>27825</v>
      </c>
    </row>
    <row r="653" spans="1:7" ht="15" customHeight="1">
      <c r="A653" s="1165" t="str">
        <f t="shared" si="66"/>
        <v>PEXP44FLG</v>
      </c>
      <c r="B653" s="1165">
        <f>IFERROR(INDEX('PU Holds'!$B$14:$AF$554,MATCH(C653,'PU Holds'!$B$14:$B$552,FALSE),MATCH(D653,'PU Holds'!$B$14:$AF$14,FALSE)),0)</f>
        <v>0</v>
      </c>
      <c r="C653" s="1165" t="str">
        <f t="shared" si="67"/>
        <v>PEXP44</v>
      </c>
      <c r="D653" s="988" t="str">
        <f>'PU Holds'!$T$14</f>
        <v>Fluo 
Green</v>
      </c>
      <c r="E653" s="1165" t="s">
        <v>27831</v>
      </c>
      <c r="F653" s="1165" t="s">
        <v>27824</v>
      </c>
      <c r="G653" s="1170" t="s">
        <v>27825</v>
      </c>
    </row>
    <row r="654" spans="1:7" ht="15" customHeight="1">
      <c r="A654" s="1165" t="str">
        <f t="shared" si="66"/>
        <v>PEXP44FLP</v>
      </c>
      <c r="B654" s="1165">
        <f>IFERROR(INDEX('PU Holds'!$B$14:$AF$554,MATCH(C654,'PU Holds'!$B$14:$B$552,FALSE),MATCH(D654,'PU Holds'!$B$14:$AF$14,FALSE)),0)</f>
        <v>0</v>
      </c>
      <c r="C654" s="1165" t="str">
        <f t="shared" si="67"/>
        <v>PEXP44</v>
      </c>
      <c r="D654" s="988" t="str">
        <f>'PU Holds'!$U$14</f>
        <v>Fluo 
Pink</v>
      </c>
      <c r="E654" s="1165" t="s">
        <v>27832</v>
      </c>
      <c r="F654" s="1165" t="s">
        <v>27824</v>
      </c>
      <c r="G654" s="1170" t="s">
        <v>27825</v>
      </c>
    </row>
    <row r="655" spans="1:7" ht="15" customHeight="1">
      <c r="A655" s="1165" t="str">
        <f t="shared" si="66"/>
        <v>PEXP44VIO</v>
      </c>
      <c r="B655" s="1165">
        <f>IFERROR(INDEX('PU Holds'!$B$14:$AF$554,MATCH(C655,'PU Holds'!$B$14:$B$552,FALSE),MATCH(D655,'PU Holds'!$B$14:$AF$14,FALSE)),0)</f>
        <v>0</v>
      </c>
      <c r="C655" s="1165" t="str">
        <f t="shared" si="67"/>
        <v>PEXP44</v>
      </c>
      <c r="D655" s="988" t="str">
        <f>'PU Holds'!$W$14</f>
        <v>Violet 
RAL 4008</v>
      </c>
      <c r="E655" s="1165" t="s">
        <v>27833</v>
      </c>
      <c r="F655" s="1165" t="s">
        <v>27824</v>
      </c>
      <c r="G655" s="1170" t="s">
        <v>27825</v>
      </c>
    </row>
    <row r="656" spans="1:7" ht="15" customHeight="1">
      <c r="A656" s="1165" t="str">
        <f t="shared" si="66"/>
        <v>PEXP44MIN</v>
      </c>
      <c r="B656" s="1165">
        <f>IFERROR(INDEX('PU Holds'!$B$14:$AF$554,MATCH(C656,'PU Holds'!$B$14:$B$552,FALSE),MATCH(D656,'PU Holds'!$B$14:$AF$14,FALSE)),0)</f>
        <v>0</v>
      </c>
      <c r="C656" s="1165" t="str">
        <f t="shared" si="67"/>
        <v>PEXP44</v>
      </c>
      <c r="D656" s="988" t="str">
        <f>'PU Holds'!$X$14</f>
        <v>Mint 
RAL 6027</v>
      </c>
      <c r="E656" s="1165" t="s">
        <v>27834</v>
      </c>
      <c r="F656" s="1165" t="s">
        <v>27824</v>
      </c>
      <c r="G656" s="1170" t="s">
        <v>27825</v>
      </c>
    </row>
    <row r="657" spans="1:7" ht="15" customHeight="1">
      <c r="A657" s="1165" t="str">
        <f t="shared" si="66"/>
        <v>PEXP44PUK</v>
      </c>
      <c r="B657" s="1165">
        <f>IFERROR(INDEX('PU Holds'!$B$14:$AF$554,MATCH(C657,'PU Holds'!$B$14:$B$552,FALSE),MATCH(D657,'PU Holds'!$B$14:$AF$14,FALSE)),0)</f>
        <v>0</v>
      </c>
      <c r="C657" s="1165" t="str">
        <f t="shared" si="67"/>
        <v>PEXP44</v>
      </c>
      <c r="D657" s="988" t="str">
        <f>'PU Holds'!$Z$14</f>
        <v>Green 
(Puke 16-09)</v>
      </c>
      <c r="E657" s="1165" t="s">
        <v>27835</v>
      </c>
      <c r="F657" s="1165" t="s">
        <v>27824</v>
      </c>
      <c r="G657" s="1170" t="s">
        <v>27825</v>
      </c>
    </row>
    <row r="658" spans="1:7" ht="15" customHeight="1">
      <c r="A658" s="1165" t="str">
        <f t="shared" si="66"/>
        <v>PEXP44ORA</v>
      </c>
      <c r="B658" s="1165">
        <f>IFERROR(INDEX('PU Holds'!$B$14:$AF$554,MATCH(C658,'PU Holds'!$B$14:$B$552,FALSE),MATCH(D658,'PU Holds'!$B$14:$AF$14,FALSE)),0)</f>
        <v>0</v>
      </c>
      <c r="C658" s="1165" t="str">
        <f t="shared" si="67"/>
        <v>PEXP44</v>
      </c>
      <c r="D658" s="988" t="str">
        <f>'PU Holds'!$AA$14</f>
        <v>US Orange
14-01</v>
      </c>
      <c r="E658" s="1165" t="s">
        <v>27836</v>
      </c>
      <c r="F658" s="1165" t="s">
        <v>27824</v>
      </c>
      <c r="G658" s="1170" t="s">
        <v>27825</v>
      </c>
    </row>
    <row r="659" spans="1:7" ht="15" customHeight="1">
      <c r="A659" s="1165" t="str">
        <f t="shared" si="66"/>
        <v>PEXP44GRE</v>
      </c>
      <c r="B659" s="1165">
        <f>IFERROR(INDEX('PU Holds'!$B$14:$AF$554,MATCH(C659,'PU Holds'!$B$14:$B$552,FALSE),MATCH(D659,'PU Holds'!$B$14:$AF$14,FALSE)),0)</f>
        <v>0</v>
      </c>
      <c r="C659" s="1165" t="str">
        <f t="shared" si="67"/>
        <v>PEXP44</v>
      </c>
      <c r="D659" s="988" t="str">
        <f>'PU Holds'!$AB$14</f>
        <v>US Green 
16 -16</v>
      </c>
      <c r="E659" s="1165" t="s">
        <v>27837</v>
      </c>
      <c r="F659" s="1165" t="s">
        <v>27824</v>
      </c>
      <c r="G659" s="1170" t="s">
        <v>27825</v>
      </c>
    </row>
    <row r="660" spans="1:7" ht="15" customHeight="1">
      <c r="A660" s="1165" t="str">
        <f t="shared" si="66"/>
        <v>PEXP44WHI</v>
      </c>
      <c r="B660" s="1165">
        <f>IFERROR(INDEX('PU Holds'!$B$14:$AF$554,MATCH(C660,'PU Holds'!$B$14:$B$552,FALSE),MATCH(D660,'PU Holds'!$B$14:$AF$14,FALSE)),0)</f>
        <v>0</v>
      </c>
      <c r="C660" s="1165" t="str">
        <f t="shared" si="67"/>
        <v>PEXP44</v>
      </c>
      <c r="D660" s="988" t="str">
        <f>'PU Holds'!$AC$14</f>
        <v>White 
RAL 9010</v>
      </c>
      <c r="E660" s="1165" t="s">
        <v>27838</v>
      </c>
      <c r="F660" s="1165" t="s">
        <v>27824</v>
      </c>
      <c r="G660" s="1170" t="s">
        <v>27825</v>
      </c>
    </row>
    <row r="661" spans="1:7" ht="15" customHeight="1">
      <c r="A661" s="1165" t="str">
        <f t="shared" si="66"/>
        <v>PEXP44PUR</v>
      </c>
      <c r="B661" s="1165">
        <f>IFERROR(INDEX('PU Holds'!$B$14:$AF$554,MATCH(C661,'PU Holds'!$B$14:$B$552,FALSE),MATCH(D661,'PU Holds'!$B$14:$AF$14,FALSE)),0)</f>
        <v>0</v>
      </c>
      <c r="C661" s="1165" t="str">
        <f t="shared" si="67"/>
        <v>PEXP44</v>
      </c>
      <c r="D661" s="988" t="str">
        <f>'PU Holds'!$AD$14</f>
        <v>US Purple</v>
      </c>
      <c r="E661" s="1165" t="s">
        <v>27839</v>
      </c>
      <c r="F661" s="1165" t="s">
        <v>27824</v>
      </c>
      <c r="G661" s="1170" t="s">
        <v>27825</v>
      </c>
    </row>
    <row r="662" spans="1:7" ht="15" customHeight="1">
      <c r="A662" s="1165" t="str">
        <f t="shared" si="66"/>
        <v>PEXP45YEL</v>
      </c>
      <c r="B662" s="1165">
        <f>IFERROR(INDEX('PU Holds'!$B$14:$AF$554,MATCH(C662,'PU Holds'!$B$14:$B$552,FALSE),MATCH(D662,'PU Holds'!$B$14:$AF$14,FALSE)),0)</f>
        <v>0</v>
      </c>
      <c r="C662" s="1165" t="s">
        <v>27883</v>
      </c>
      <c r="D662" s="1168" t="str">
        <f>'PU Holds'!$M$14</f>
        <v>Yellow 
RAL 1026</v>
      </c>
      <c r="E662" s="1165" t="s">
        <v>27823</v>
      </c>
      <c r="F662" s="1165" t="s">
        <v>27824</v>
      </c>
      <c r="G662" s="1170" t="s">
        <v>27825</v>
      </c>
    </row>
    <row r="663" spans="1:7" ht="15" customHeight="1">
      <c r="A663" s="1165" t="str">
        <f t="shared" si="66"/>
        <v>PEXP45RED</v>
      </c>
      <c r="B663" s="1165">
        <f>IFERROR(INDEX('PU Holds'!$B$14:$AF$554,MATCH(C663,'PU Holds'!$B$14:$B$552,FALSE),MATCH(D663,'PU Holds'!$B$14:$AF$14,FALSE)),0)</f>
        <v>0</v>
      </c>
      <c r="C663" s="1165" t="str">
        <f t="shared" ref="C663:C676" si="68">C662</f>
        <v>PEXP45</v>
      </c>
      <c r="D663" s="988" t="str">
        <f>'PU Holds'!$O$14</f>
        <v>Red 
RAL 3020</v>
      </c>
      <c r="E663" s="1165" t="s">
        <v>27826</v>
      </c>
      <c r="F663" s="1165" t="s">
        <v>27824</v>
      </c>
      <c r="G663" s="1170" t="s">
        <v>27825</v>
      </c>
    </row>
    <row r="664" spans="1:7" ht="15" customHeight="1">
      <c r="A664" s="1165" t="str">
        <f t="shared" si="66"/>
        <v>PEXP45BLU</v>
      </c>
      <c r="B664" s="1165">
        <f>IFERROR(INDEX('PU Holds'!$B$14:$AF$554,MATCH(C664,'PU Holds'!$B$14:$B$552,FALSE),MATCH(D664,'PU Holds'!$B$14:$AF$14,FALSE)),0)</f>
        <v>0</v>
      </c>
      <c r="C664" s="1165" t="str">
        <f t="shared" si="68"/>
        <v>PEXP45</v>
      </c>
      <c r="D664" s="988" t="str">
        <f>'PU Holds'!$P$14</f>
        <v>Blue 
RAL 5015</v>
      </c>
      <c r="E664" s="1165" t="s">
        <v>27827</v>
      </c>
      <c r="F664" s="1165" t="s">
        <v>27824</v>
      </c>
      <c r="G664" s="1170" t="s">
        <v>27825</v>
      </c>
    </row>
    <row r="665" spans="1:7" ht="15" customHeight="1">
      <c r="A665" s="1165" t="str">
        <f t="shared" si="66"/>
        <v>PEXP45GRY</v>
      </c>
      <c r="B665" s="1165">
        <f>IFERROR(INDEX('PU Holds'!$B$14:$AF$554,MATCH(C665,'PU Holds'!$B$14:$B$552,FALSE),MATCH(D665,'PU Holds'!$B$14:$AF$14,FALSE)),0)</f>
        <v>0</v>
      </c>
      <c r="C665" s="1165" t="str">
        <f t="shared" si="68"/>
        <v>PEXP45</v>
      </c>
      <c r="D665" s="988" t="str">
        <f>'PU Holds'!$Q$14</f>
        <v>Grey 
RAL 7001</v>
      </c>
      <c r="E665" s="1165" t="s">
        <v>27828</v>
      </c>
      <c r="F665" s="1165" t="s">
        <v>27824</v>
      </c>
      <c r="G665" s="1170" t="s">
        <v>27825</v>
      </c>
    </row>
    <row r="666" spans="1:7" ht="15" customHeight="1">
      <c r="A666" s="1165" t="str">
        <f t="shared" si="66"/>
        <v>PEXP45BLK</v>
      </c>
      <c r="B666" s="1165">
        <f>IFERROR(INDEX('PU Holds'!$B$14:$AF$554,MATCH(C666,'PU Holds'!$B$14:$B$552,FALSE),MATCH(D666,'PU Holds'!$B$14:$AF$14,FALSE)),0)</f>
        <v>0</v>
      </c>
      <c r="C666" s="1165" t="str">
        <f t="shared" si="68"/>
        <v>PEXP45</v>
      </c>
      <c r="D666" s="988" t="str">
        <f>'PU Holds'!$R$14</f>
        <v>Black 
RAL 9005</v>
      </c>
      <c r="E666" s="1165" t="s">
        <v>27829</v>
      </c>
      <c r="F666" s="1165" t="s">
        <v>27824</v>
      </c>
      <c r="G666" s="1170" t="s">
        <v>27825</v>
      </c>
    </row>
    <row r="667" spans="1:7" ht="15" customHeight="1">
      <c r="A667" s="1165" t="str">
        <f t="shared" si="66"/>
        <v>PEXP45FLO</v>
      </c>
      <c r="B667" s="1165">
        <f>IFERROR(INDEX('PU Holds'!$B$14:$AF$554,MATCH(C667,'PU Holds'!$B$14:$B$552,FALSE),MATCH(D667,'PU Holds'!$B$14:$AF$14,FALSE)),0)</f>
        <v>0</v>
      </c>
      <c r="C667" s="1165" t="str">
        <f t="shared" si="68"/>
        <v>PEXP45</v>
      </c>
      <c r="D667" s="988" t="str">
        <f>'PU Holds'!$S$14</f>
        <v>Fluo 
Orange</v>
      </c>
      <c r="E667" s="1165" t="s">
        <v>27830</v>
      </c>
      <c r="F667" s="1165" t="s">
        <v>27824</v>
      </c>
      <c r="G667" s="1170" t="s">
        <v>27825</v>
      </c>
    </row>
    <row r="668" spans="1:7" ht="15" customHeight="1">
      <c r="A668" s="1165" t="str">
        <f t="shared" si="66"/>
        <v>PEXP45FLG</v>
      </c>
      <c r="B668" s="1165">
        <f>IFERROR(INDEX('PU Holds'!$B$14:$AF$554,MATCH(C668,'PU Holds'!$B$14:$B$552,FALSE),MATCH(D668,'PU Holds'!$B$14:$AF$14,FALSE)),0)</f>
        <v>0</v>
      </c>
      <c r="C668" s="1165" t="str">
        <f t="shared" si="68"/>
        <v>PEXP45</v>
      </c>
      <c r="D668" s="988" t="str">
        <f>'PU Holds'!$T$14</f>
        <v>Fluo 
Green</v>
      </c>
      <c r="E668" s="1165" t="s">
        <v>27831</v>
      </c>
      <c r="F668" s="1165" t="s">
        <v>27824</v>
      </c>
      <c r="G668" s="1170" t="s">
        <v>27825</v>
      </c>
    </row>
    <row r="669" spans="1:7" ht="15" customHeight="1">
      <c r="A669" s="1165" t="str">
        <f t="shared" si="66"/>
        <v>PEXP45FLP</v>
      </c>
      <c r="B669" s="1165">
        <f>IFERROR(INDEX('PU Holds'!$B$14:$AF$554,MATCH(C669,'PU Holds'!$B$14:$B$552,FALSE),MATCH(D669,'PU Holds'!$B$14:$AF$14,FALSE)),0)</f>
        <v>0</v>
      </c>
      <c r="C669" s="1165" t="str">
        <f t="shared" si="68"/>
        <v>PEXP45</v>
      </c>
      <c r="D669" s="988" t="str">
        <f>'PU Holds'!$U$14</f>
        <v>Fluo 
Pink</v>
      </c>
      <c r="E669" s="1165" t="s">
        <v>27832</v>
      </c>
      <c r="F669" s="1165" t="s">
        <v>27824</v>
      </c>
      <c r="G669" s="1170" t="s">
        <v>27825</v>
      </c>
    </row>
    <row r="670" spans="1:7" ht="15" customHeight="1">
      <c r="A670" s="1165" t="str">
        <f t="shared" si="66"/>
        <v>PEXP45VIO</v>
      </c>
      <c r="B670" s="1165">
        <f>IFERROR(INDEX('PU Holds'!$B$14:$AF$554,MATCH(C670,'PU Holds'!$B$14:$B$552,FALSE),MATCH(D670,'PU Holds'!$B$14:$AF$14,FALSE)),0)</f>
        <v>0</v>
      </c>
      <c r="C670" s="1165" t="str">
        <f t="shared" si="68"/>
        <v>PEXP45</v>
      </c>
      <c r="D670" s="988" t="str">
        <f>'PU Holds'!$W$14</f>
        <v>Violet 
RAL 4008</v>
      </c>
      <c r="E670" s="1165" t="s">
        <v>27833</v>
      </c>
      <c r="F670" s="1165" t="s">
        <v>27824</v>
      </c>
      <c r="G670" s="1170" t="s">
        <v>27825</v>
      </c>
    </row>
    <row r="671" spans="1:7" ht="15" customHeight="1">
      <c r="A671" s="1165" t="str">
        <f t="shared" si="66"/>
        <v>PEXP45MIN</v>
      </c>
      <c r="B671" s="1165">
        <f>IFERROR(INDEX('PU Holds'!$B$14:$AF$554,MATCH(C671,'PU Holds'!$B$14:$B$552,FALSE),MATCH(D671,'PU Holds'!$B$14:$AF$14,FALSE)),0)</f>
        <v>0</v>
      </c>
      <c r="C671" s="1165" t="str">
        <f t="shared" si="68"/>
        <v>PEXP45</v>
      </c>
      <c r="D671" s="988" t="str">
        <f>'PU Holds'!$X$14</f>
        <v>Mint 
RAL 6027</v>
      </c>
      <c r="E671" s="1165" t="s">
        <v>27834</v>
      </c>
      <c r="F671" s="1165" t="s">
        <v>27824</v>
      </c>
      <c r="G671" s="1170" t="s">
        <v>27825</v>
      </c>
    </row>
    <row r="672" spans="1:7" ht="15" customHeight="1">
      <c r="A672" s="1165" t="str">
        <f t="shared" si="66"/>
        <v>PEXP45PUK</v>
      </c>
      <c r="B672" s="1165">
        <f>IFERROR(INDEX('PU Holds'!$B$14:$AF$554,MATCH(C672,'PU Holds'!$B$14:$B$552,FALSE),MATCH(D672,'PU Holds'!$B$14:$AF$14,FALSE)),0)</f>
        <v>0</v>
      </c>
      <c r="C672" s="1165" t="str">
        <f t="shared" si="68"/>
        <v>PEXP45</v>
      </c>
      <c r="D672" s="988" t="str">
        <f>'PU Holds'!$Z$14</f>
        <v>Green 
(Puke 16-09)</v>
      </c>
      <c r="E672" s="1165" t="s">
        <v>27835</v>
      </c>
      <c r="F672" s="1165" t="s">
        <v>27824</v>
      </c>
      <c r="G672" s="1170" t="s">
        <v>27825</v>
      </c>
    </row>
    <row r="673" spans="1:7" ht="15" customHeight="1">
      <c r="A673" s="1165" t="str">
        <f t="shared" si="66"/>
        <v>PEXP45ORA</v>
      </c>
      <c r="B673" s="1165">
        <f>IFERROR(INDEX('PU Holds'!$B$14:$AF$554,MATCH(C673,'PU Holds'!$B$14:$B$552,FALSE),MATCH(D673,'PU Holds'!$B$14:$AF$14,FALSE)),0)</f>
        <v>0</v>
      </c>
      <c r="C673" s="1165" t="str">
        <f t="shared" si="68"/>
        <v>PEXP45</v>
      </c>
      <c r="D673" s="988" t="str">
        <f>'PU Holds'!$AA$14</f>
        <v>US Orange
14-01</v>
      </c>
      <c r="E673" s="1165" t="s">
        <v>27836</v>
      </c>
      <c r="F673" s="1165" t="s">
        <v>27824</v>
      </c>
      <c r="G673" s="1170" t="s">
        <v>27825</v>
      </c>
    </row>
    <row r="674" spans="1:7" ht="15" customHeight="1">
      <c r="A674" s="1165" t="str">
        <f t="shared" si="66"/>
        <v>PEXP45GRE</v>
      </c>
      <c r="B674" s="1165">
        <f>IFERROR(INDEX('PU Holds'!$B$14:$AF$554,MATCH(C674,'PU Holds'!$B$14:$B$552,FALSE),MATCH(D674,'PU Holds'!$B$14:$AF$14,FALSE)),0)</f>
        <v>0</v>
      </c>
      <c r="C674" s="1165" t="str">
        <f t="shared" si="68"/>
        <v>PEXP45</v>
      </c>
      <c r="D674" s="988" t="str">
        <f>'PU Holds'!$AB$14</f>
        <v>US Green 
16 -16</v>
      </c>
      <c r="E674" s="1165" t="s">
        <v>27837</v>
      </c>
      <c r="F674" s="1165" t="s">
        <v>27824</v>
      </c>
      <c r="G674" s="1170" t="s">
        <v>27825</v>
      </c>
    </row>
    <row r="675" spans="1:7" ht="15" customHeight="1">
      <c r="A675" s="1165" t="str">
        <f t="shared" si="66"/>
        <v>PEXP45WHI</v>
      </c>
      <c r="B675" s="1165">
        <f>IFERROR(INDEX('PU Holds'!$B$14:$AF$554,MATCH(C675,'PU Holds'!$B$14:$B$552,FALSE),MATCH(D675,'PU Holds'!$B$14:$AF$14,FALSE)),0)</f>
        <v>0</v>
      </c>
      <c r="C675" s="1165" t="str">
        <f t="shared" si="68"/>
        <v>PEXP45</v>
      </c>
      <c r="D675" s="988" t="str">
        <f>'PU Holds'!$AC$14</f>
        <v>White 
RAL 9010</v>
      </c>
      <c r="E675" s="1165" t="s">
        <v>27838</v>
      </c>
      <c r="F675" s="1165" t="s">
        <v>27824</v>
      </c>
      <c r="G675" s="1170" t="s">
        <v>27825</v>
      </c>
    </row>
    <row r="676" spans="1:7" ht="15" customHeight="1">
      <c r="A676" s="1165" t="str">
        <f t="shared" si="66"/>
        <v>PEXP45PUR</v>
      </c>
      <c r="B676" s="1165">
        <f>IFERROR(INDEX('PU Holds'!$B$14:$AF$554,MATCH(C676,'PU Holds'!$B$14:$B$552,FALSE),MATCH(D676,'PU Holds'!$B$14:$AF$14,FALSE)),0)</f>
        <v>0</v>
      </c>
      <c r="C676" s="1165" t="str">
        <f t="shared" si="68"/>
        <v>PEXP45</v>
      </c>
      <c r="D676" s="988" t="str">
        <f>'PU Holds'!$AD$14</f>
        <v>US Purple</v>
      </c>
      <c r="E676" s="1165" t="s">
        <v>27839</v>
      </c>
      <c r="F676" s="1165" t="s">
        <v>27824</v>
      </c>
      <c r="G676" s="1170" t="s">
        <v>27825</v>
      </c>
    </row>
    <row r="677" spans="1:7" ht="15" customHeight="1">
      <c r="A677" s="1165" t="str">
        <f t="shared" si="66"/>
        <v>PEXP46YEL</v>
      </c>
      <c r="B677" s="1165">
        <f>IFERROR(INDEX('PU Holds'!$B$14:$AF$554,MATCH(C677,'PU Holds'!$B$14:$B$552,FALSE),MATCH(D677,'PU Holds'!$B$14:$AF$14,FALSE)),0)</f>
        <v>0</v>
      </c>
      <c r="C677" s="1165" t="s">
        <v>27884</v>
      </c>
      <c r="D677" s="1168" t="str">
        <f>'PU Holds'!$M$14</f>
        <v>Yellow 
RAL 1026</v>
      </c>
      <c r="E677" s="1165" t="s">
        <v>27823</v>
      </c>
      <c r="F677" s="1165" t="s">
        <v>27824</v>
      </c>
      <c r="G677" s="1170" t="s">
        <v>27825</v>
      </c>
    </row>
    <row r="678" spans="1:7" ht="15" customHeight="1">
      <c r="A678" s="1165" t="str">
        <f t="shared" si="66"/>
        <v>PEXP46RED</v>
      </c>
      <c r="B678" s="1165">
        <f>IFERROR(INDEX('PU Holds'!$B$14:$AF$554,MATCH(C678,'PU Holds'!$B$14:$B$552,FALSE),MATCH(D678,'PU Holds'!$B$14:$AF$14,FALSE)),0)</f>
        <v>0</v>
      </c>
      <c r="C678" s="1165" t="str">
        <f t="shared" ref="C678:C691" si="69">C677</f>
        <v>PEXP46</v>
      </c>
      <c r="D678" s="988" t="str">
        <f>'PU Holds'!$O$14</f>
        <v>Red 
RAL 3020</v>
      </c>
      <c r="E678" s="1165" t="s">
        <v>27826</v>
      </c>
      <c r="F678" s="1165" t="s">
        <v>27824</v>
      </c>
      <c r="G678" s="1170" t="s">
        <v>27825</v>
      </c>
    </row>
    <row r="679" spans="1:7" ht="15" customHeight="1">
      <c r="A679" s="1165" t="str">
        <f t="shared" si="66"/>
        <v>PEXP46BLU</v>
      </c>
      <c r="B679" s="1165">
        <f>IFERROR(INDEX('PU Holds'!$B$14:$AF$554,MATCH(C679,'PU Holds'!$B$14:$B$552,FALSE),MATCH(D679,'PU Holds'!$B$14:$AF$14,FALSE)),0)</f>
        <v>0</v>
      </c>
      <c r="C679" s="1165" t="str">
        <f t="shared" si="69"/>
        <v>PEXP46</v>
      </c>
      <c r="D679" s="988" t="str">
        <f>'PU Holds'!$P$14</f>
        <v>Blue 
RAL 5015</v>
      </c>
      <c r="E679" s="1165" t="s">
        <v>27827</v>
      </c>
      <c r="F679" s="1165" t="s">
        <v>27824</v>
      </c>
      <c r="G679" s="1170" t="s">
        <v>27825</v>
      </c>
    </row>
    <row r="680" spans="1:7" ht="15" customHeight="1">
      <c r="A680" s="1165" t="str">
        <f t="shared" si="66"/>
        <v>PEXP46GRY</v>
      </c>
      <c r="B680" s="1165">
        <f>IFERROR(INDEX('PU Holds'!$B$14:$AF$554,MATCH(C680,'PU Holds'!$B$14:$B$552,FALSE),MATCH(D680,'PU Holds'!$B$14:$AF$14,FALSE)),0)</f>
        <v>0</v>
      </c>
      <c r="C680" s="1165" t="str">
        <f t="shared" si="69"/>
        <v>PEXP46</v>
      </c>
      <c r="D680" s="988" t="str">
        <f>'PU Holds'!$Q$14</f>
        <v>Grey 
RAL 7001</v>
      </c>
      <c r="E680" s="1165" t="s">
        <v>27828</v>
      </c>
      <c r="F680" s="1165" t="s">
        <v>27824</v>
      </c>
      <c r="G680" s="1170" t="s">
        <v>27825</v>
      </c>
    </row>
    <row r="681" spans="1:7" ht="15" customHeight="1">
      <c r="A681" s="1165" t="str">
        <f t="shared" si="66"/>
        <v>PEXP46BLK</v>
      </c>
      <c r="B681" s="1165">
        <f>IFERROR(INDEX('PU Holds'!$B$14:$AF$554,MATCH(C681,'PU Holds'!$B$14:$B$552,FALSE),MATCH(D681,'PU Holds'!$B$14:$AF$14,FALSE)),0)</f>
        <v>0</v>
      </c>
      <c r="C681" s="1165" t="str">
        <f t="shared" si="69"/>
        <v>PEXP46</v>
      </c>
      <c r="D681" s="988" t="str">
        <f>'PU Holds'!$R$14</f>
        <v>Black 
RAL 9005</v>
      </c>
      <c r="E681" s="1165" t="s">
        <v>27829</v>
      </c>
      <c r="F681" s="1165" t="s">
        <v>27824</v>
      </c>
      <c r="G681" s="1170" t="s">
        <v>27825</v>
      </c>
    </row>
    <row r="682" spans="1:7" ht="15" customHeight="1">
      <c r="A682" s="1165" t="str">
        <f t="shared" si="66"/>
        <v>PEXP46FLO</v>
      </c>
      <c r="B682" s="1165">
        <f>IFERROR(INDEX('PU Holds'!$B$14:$AF$554,MATCH(C682,'PU Holds'!$B$14:$B$552,FALSE),MATCH(D682,'PU Holds'!$B$14:$AF$14,FALSE)),0)</f>
        <v>0</v>
      </c>
      <c r="C682" s="1165" t="str">
        <f t="shared" si="69"/>
        <v>PEXP46</v>
      </c>
      <c r="D682" s="988" t="str">
        <f>'PU Holds'!$S$14</f>
        <v>Fluo 
Orange</v>
      </c>
      <c r="E682" s="1165" t="s">
        <v>27830</v>
      </c>
      <c r="F682" s="1165" t="s">
        <v>27824</v>
      </c>
      <c r="G682" s="1170" t="s">
        <v>27825</v>
      </c>
    </row>
    <row r="683" spans="1:7" ht="15" customHeight="1">
      <c r="A683" s="1165" t="str">
        <f t="shared" si="66"/>
        <v>PEXP46FLG</v>
      </c>
      <c r="B683" s="1165">
        <f>IFERROR(INDEX('PU Holds'!$B$14:$AF$554,MATCH(C683,'PU Holds'!$B$14:$B$552,FALSE),MATCH(D683,'PU Holds'!$B$14:$AF$14,FALSE)),0)</f>
        <v>0</v>
      </c>
      <c r="C683" s="1165" t="str">
        <f t="shared" si="69"/>
        <v>PEXP46</v>
      </c>
      <c r="D683" s="988" t="str">
        <f>'PU Holds'!$T$14</f>
        <v>Fluo 
Green</v>
      </c>
      <c r="E683" s="1165" t="s">
        <v>27831</v>
      </c>
      <c r="F683" s="1165" t="s">
        <v>27824</v>
      </c>
      <c r="G683" s="1170" t="s">
        <v>27825</v>
      </c>
    </row>
    <row r="684" spans="1:7" ht="15" customHeight="1">
      <c r="A684" s="1165" t="str">
        <f t="shared" si="66"/>
        <v>PEXP46FLP</v>
      </c>
      <c r="B684" s="1165">
        <f>IFERROR(INDEX('PU Holds'!$B$14:$AF$554,MATCH(C684,'PU Holds'!$B$14:$B$552,FALSE),MATCH(D684,'PU Holds'!$B$14:$AF$14,FALSE)),0)</f>
        <v>0</v>
      </c>
      <c r="C684" s="1165" t="str">
        <f t="shared" si="69"/>
        <v>PEXP46</v>
      </c>
      <c r="D684" s="988" t="str">
        <f>'PU Holds'!$U$14</f>
        <v>Fluo 
Pink</v>
      </c>
      <c r="E684" s="1165" t="s">
        <v>27832</v>
      </c>
      <c r="F684" s="1165" t="s">
        <v>27824</v>
      </c>
      <c r="G684" s="1170" t="s">
        <v>27825</v>
      </c>
    </row>
    <row r="685" spans="1:7" ht="15" customHeight="1">
      <c r="A685" s="1165" t="str">
        <f t="shared" si="66"/>
        <v>PEXP46VIO</v>
      </c>
      <c r="B685" s="1165">
        <f>IFERROR(INDEX('PU Holds'!$B$14:$AF$554,MATCH(C685,'PU Holds'!$B$14:$B$552,FALSE),MATCH(D685,'PU Holds'!$B$14:$AF$14,FALSE)),0)</f>
        <v>0</v>
      </c>
      <c r="C685" s="1165" t="str">
        <f t="shared" si="69"/>
        <v>PEXP46</v>
      </c>
      <c r="D685" s="988" t="str">
        <f>'PU Holds'!$W$14</f>
        <v>Violet 
RAL 4008</v>
      </c>
      <c r="E685" s="1165" t="s">
        <v>27833</v>
      </c>
      <c r="F685" s="1165" t="s">
        <v>27824</v>
      </c>
      <c r="G685" s="1170" t="s">
        <v>27825</v>
      </c>
    </row>
    <row r="686" spans="1:7" ht="15" customHeight="1">
      <c r="A686" s="1165" t="str">
        <f t="shared" si="66"/>
        <v>PEXP46MIN</v>
      </c>
      <c r="B686" s="1165">
        <f>IFERROR(INDEX('PU Holds'!$B$14:$AF$554,MATCH(C686,'PU Holds'!$B$14:$B$552,FALSE),MATCH(D686,'PU Holds'!$B$14:$AF$14,FALSE)),0)</f>
        <v>0</v>
      </c>
      <c r="C686" s="1165" t="str">
        <f t="shared" si="69"/>
        <v>PEXP46</v>
      </c>
      <c r="D686" s="988" t="str">
        <f>'PU Holds'!$X$14</f>
        <v>Mint 
RAL 6027</v>
      </c>
      <c r="E686" s="1165" t="s">
        <v>27834</v>
      </c>
      <c r="F686" s="1165" t="s">
        <v>27824</v>
      </c>
      <c r="G686" s="1170" t="s">
        <v>27825</v>
      </c>
    </row>
    <row r="687" spans="1:7" ht="15" customHeight="1">
      <c r="A687" s="1165" t="str">
        <f t="shared" si="66"/>
        <v>PEXP46PUK</v>
      </c>
      <c r="B687" s="1165">
        <f>IFERROR(INDEX('PU Holds'!$B$14:$AF$554,MATCH(C687,'PU Holds'!$B$14:$B$552,FALSE),MATCH(D687,'PU Holds'!$B$14:$AF$14,FALSE)),0)</f>
        <v>0</v>
      </c>
      <c r="C687" s="1165" t="str">
        <f t="shared" si="69"/>
        <v>PEXP46</v>
      </c>
      <c r="D687" s="988" t="str">
        <f>'PU Holds'!$Z$14</f>
        <v>Green 
(Puke 16-09)</v>
      </c>
      <c r="E687" s="1165" t="s">
        <v>27835</v>
      </c>
      <c r="F687" s="1165" t="s">
        <v>27824</v>
      </c>
      <c r="G687" s="1170" t="s">
        <v>27825</v>
      </c>
    </row>
    <row r="688" spans="1:7" ht="15" customHeight="1">
      <c r="A688" s="1165" t="str">
        <f t="shared" si="66"/>
        <v>PEXP46ORA</v>
      </c>
      <c r="B688" s="1165">
        <f>IFERROR(INDEX('PU Holds'!$B$14:$AF$554,MATCH(C688,'PU Holds'!$B$14:$B$552,FALSE),MATCH(D688,'PU Holds'!$B$14:$AF$14,FALSE)),0)</f>
        <v>0</v>
      </c>
      <c r="C688" s="1165" t="str">
        <f t="shared" si="69"/>
        <v>PEXP46</v>
      </c>
      <c r="D688" s="988" t="str">
        <f>'PU Holds'!$AA$14</f>
        <v>US Orange
14-01</v>
      </c>
      <c r="E688" s="1165" t="s">
        <v>27836</v>
      </c>
      <c r="F688" s="1165" t="s">
        <v>27824</v>
      </c>
      <c r="G688" s="1170" t="s">
        <v>27825</v>
      </c>
    </row>
    <row r="689" spans="1:7" ht="15" customHeight="1">
      <c r="A689" s="1165" t="str">
        <f t="shared" ref="A689:A691" si="70">CONCATENATE(C689,E689)</f>
        <v>PEXP46GRE</v>
      </c>
      <c r="B689" s="1165">
        <f>IFERROR(INDEX('PU Holds'!$B$14:$AF$554,MATCH(C689,'PU Holds'!$B$14:$B$552,FALSE),MATCH(D689,'PU Holds'!$B$14:$AF$14,FALSE)),0)</f>
        <v>0</v>
      </c>
      <c r="C689" s="1165" t="str">
        <f t="shared" si="69"/>
        <v>PEXP46</v>
      </c>
      <c r="D689" s="988" t="str">
        <f>'PU Holds'!$AB$14</f>
        <v>US Green 
16 -16</v>
      </c>
      <c r="E689" s="1165" t="s">
        <v>27837</v>
      </c>
      <c r="F689" s="1165" t="s">
        <v>27824</v>
      </c>
      <c r="G689" s="1170" t="s">
        <v>27825</v>
      </c>
    </row>
    <row r="690" spans="1:7" ht="15" customHeight="1">
      <c r="A690" s="1165" t="str">
        <f t="shared" si="70"/>
        <v>PEXP46WHI</v>
      </c>
      <c r="B690" s="1165">
        <f>IFERROR(INDEX('PU Holds'!$B$14:$AF$554,MATCH(C690,'PU Holds'!$B$14:$B$552,FALSE),MATCH(D690,'PU Holds'!$B$14:$AF$14,FALSE)),0)</f>
        <v>0</v>
      </c>
      <c r="C690" s="1165" t="str">
        <f t="shared" si="69"/>
        <v>PEXP46</v>
      </c>
      <c r="D690" s="988" t="str">
        <f>'PU Holds'!$AC$14</f>
        <v>White 
RAL 9010</v>
      </c>
      <c r="E690" s="1165" t="s">
        <v>27838</v>
      </c>
      <c r="F690" s="1165" t="s">
        <v>27824</v>
      </c>
      <c r="G690" s="1170" t="s">
        <v>27825</v>
      </c>
    </row>
    <row r="691" spans="1:7" ht="15" customHeight="1">
      <c r="A691" s="1165" t="str">
        <f t="shared" si="70"/>
        <v>PEXP46PUR</v>
      </c>
      <c r="B691" s="1165">
        <f>IFERROR(INDEX('PU Holds'!$B$14:$AF$554,MATCH(C691,'PU Holds'!$B$14:$B$552,FALSE),MATCH(D691,'PU Holds'!$B$14:$AF$14,FALSE)),0)</f>
        <v>0</v>
      </c>
      <c r="C691" s="1165" t="str">
        <f t="shared" si="69"/>
        <v>PEXP46</v>
      </c>
      <c r="D691" s="988" t="str">
        <f>'PU Holds'!$AD$14</f>
        <v>US Purple</v>
      </c>
      <c r="E691" s="1165" t="s">
        <v>27839</v>
      </c>
      <c r="F691" s="1165" t="s">
        <v>27824</v>
      </c>
      <c r="G691" s="1170" t="s">
        <v>27825</v>
      </c>
    </row>
    <row r="692" spans="1:7" ht="15" customHeight="1">
      <c r="A692" s="1165" t="str">
        <f t="shared" ref="A692:A738" si="71">CONCATENATE(C692,E692)</f>
        <v>PEXP47YEL</v>
      </c>
      <c r="B692" s="1165">
        <f>IFERROR(INDEX('PU Holds'!$B$14:$AF$554,MATCH(C692,'PU Holds'!$B$14:$B$552,FALSE),MATCH(D692,'PU Holds'!$B$14:$AF$14,FALSE)),0)</f>
        <v>0</v>
      </c>
      <c r="C692" s="1165" t="s">
        <v>27885</v>
      </c>
      <c r="D692" s="1168" t="str">
        <f>'PU Holds'!$M$14</f>
        <v>Yellow 
RAL 1026</v>
      </c>
      <c r="E692" s="1165" t="s">
        <v>27823</v>
      </c>
      <c r="F692" s="1165" t="s">
        <v>27824</v>
      </c>
      <c r="G692" s="1170" t="s">
        <v>27825</v>
      </c>
    </row>
    <row r="693" spans="1:7" ht="15" customHeight="1">
      <c r="A693" s="1165" t="str">
        <f t="shared" si="71"/>
        <v>PEXP47RED</v>
      </c>
      <c r="B693" s="1165">
        <f>IFERROR(INDEX('PU Holds'!$B$14:$AF$554,MATCH(C693,'PU Holds'!$B$14:$B$552,FALSE),MATCH(D693,'PU Holds'!$B$14:$AF$14,FALSE)),0)</f>
        <v>0</v>
      </c>
      <c r="C693" s="1165" t="str">
        <f t="shared" ref="C693:C706" si="72">C692</f>
        <v>PEXP47</v>
      </c>
      <c r="D693" s="988" t="str">
        <f>'PU Holds'!$O$14</f>
        <v>Red 
RAL 3020</v>
      </c>
      <c r="E693" s="1165" t="s">
        <v>27826</v>
      </c>
      <c r="F693" s="1165" t="s">
        <v>27824</v>
      </c>
      <c r="G693" s="1170" t="s">
        <v>27825</v>
      </c>
    </row>
    <row r="694" spans="1:7" ht="15" customHeight="1">
      <c r="A694" s="1165" t="str">
        <f t="shared" si="71"/>
        <v>PEXP47BLU</v>
      </c>
      <c r="B694" s="1165">
        <f>IFERROR(INDEX('PU Holds'!$B$14:$AF$554,MATCH(C694,'PU Holds'!$B$14:$B$552,FALSE),MATCH(D694,'PU Holds'!$B$14:$AF$14,FALSE)),0)</f>
        <v>0</v>
      </c>
      <c r="C694" s="1165" t="str">
        <f t="shared" si="72"/>
        <v>PEXP47</v>
      </c>
      <c r="D694" s="988" t="str">
        <f>'PU Holds'!$P$14</f>
        <v>Blue 
RAL 5015</v>
      </c>
      <c r="E694" s="1165" t="s">
        <v>27827</v>
      </c>
      <c r="F694" s="1165" t="s">
        <v>27824</v>
      </c>
      <c r="G694" s="1170" t="s">
        <v>27825</v>
      </c>
    </row>
    <row r="695" spans="1:7" ht="15" customHeight="1">
      <c r="A695" s="1165" t="str">
        <f t="shared" si="71"/>
        <v>PEXP47GRY</v>
      </c>
      <c r="B695" s="1165">
        <f>IFERROR(INDEX('PU Holds'!$B$14:$AF$554,MATCH(C695,'PU Holds'!$B$14:$B$552,FALSE),MATCH(D695,'PU Holds'!$B$14:$AF$14,FALSE)),0)</f>
        <v>0</v>
      </c>
      <c r="C695" s="1165" t="str">
        <f t="shared" si="72"/>
        <v>PEXP47</v>
      </c>
      <c r="D695" s="988" t="str">
        <f>'PU Holds'!$Q$14</f>
        <v>Grey 
RAL 7001</v>
      </c>
      <c r="E695" s="1165" t="s">
        <v>27828</v>
      </c>
      <c r="F695" s="1165" t="s">
        <v>27824</v>
      </c>
      <c r="G695" s="1170" t="s">
        <v>27825</v>
      </c>
    </row>
    <row r="696" spans="1:7" ht="15" customHeight="1">
      <c r="A696" s="1165" t="str">
        <f t="shared" si="71"/>
        <v>PEXP47BLK</v>
      </c>
      <c r="B696" s="1165">
        <f>IFERROR(INDEX('PU Holds'!$B$14:$AF$554,MATCH(C696,'PU Holds'!$B$14:$B$552,FALSE),MATCH(D696,'PU Holds'!$B$14:$AF$14,FALSE)),0)</f>
        <v>0</v>
      </c>
      <c r="C696" s="1165" t="str">
        <f t="shared" si="72"/>
        <v>PEXP47</v>
      </c>
      <c r="D696" s="988" t="str">
        <f>'PU Holds'!$R$14</f>
        <v>Black 
RAL 9005</v>
      </c>
      <c r="E696" s="1165" t="s">
        <v>27829</v>
      </c>
      <c r="F696" s="1165" t="s">
        <v>27824</v>
      </c>
      <c r="G696" s="1170" t="s">
        <v>27825</v>
      </c>
    </row>
    <row r="697" spans="1:7" ht="15" customHeight="1">
      <c r="A697" s="1165" t="str">
        <f t="shared" si="71"/>
        <v>PEXP47FLO</v>
      </c>
      <c r="B697" s="1165">
        <f>IFERROR(INDEX('PU Holds'!$B$14:$AF$554,MATCH(C697,'PU Holds'!$B$14:$B$552,FALSE),MATCH(D697,'PU Holds'!$B$14:$AF$14,FALSE)),0)</f>
        <v>0</v>
      </c>
      <c r="C697" s="1165" t="str">
        <f t="shared" si="72"/>
        <v>PEXP47</v>
      </c>
      <c r="D697" s="988" t="str">
        <f>'PU Holds'!$S$14</f>
        <v>Fluo 
Orange</v>
      </c>
      <c r="E697" s="1165" t="s">
        <v>27830</v>
      </c>
      <c r="F697" s="1165" t="s">
        <v>27824</v>
      </c>
      <c r="G697" s="1170" t="s">
        <v>27825</v>
      </c>
    </row>
    <row r="698" spans="1:7" ht="15" customHeight="1">
      <c r="A698" s="1165" t="str">
        <f t="shared" si="71"/>
        <v>PEXP47FLG</v>
      </c>
      <c r="B698" s="1165">
        <f>IFERROR(INDEX('PU Holds'!$B$14:$AF$554,MATCH(C698,'PU Holds'!$B$14:$B$552,FALSE),MATCH(D698,'PU Holds'!$B$14:$AF$14,FALSE)),0)</f>
        <v>0</v>
      </c>
      <c r="C698" s="1165" t="str">
        <f t="shared" si="72"/>
        <v>PEXP47</v>
      </c>
      <c r="D698" s="988" t="str">
        <f>'PU Holds'!$T$14</f>
        <v>Fluo 
Green</v>
      </c>
      <c r="E698" s="1165" t="s">
        <v>27831</v>
      </c>
      <c r="F698" s="1165" t="s">
        <v>27824</v>
      </c>
      <c r="G698" s="1170" t="s">
        <v>27825</v>
      </c>
    </row>
    <row r="699" spans="1:7" ht="15" customHeight="1">
      <c r="A699" s="1165" t="str">
        <f t="shared" si="71"/>
        <v>PEXP47FLP</v>
      </c>
      <c r="B699" s="1165">
        <f>IFERROR(INDEX('PU Holds'!$B$14:$AF$554,MATCH(C699,'PU Holds'!$B$14:$B$552,FALSE),MATCH(D699,'PU Holds'!$B$14:$AF$14,FALSE)),0)</f>
        <v>0</v>
      </c>
      <c r="C699" s="1165" t="str">
        <f t="shared" si="72"/>
        <v>PEXP47</v>
      </c>
      <c r="D699" s="988" t="str">
        <f>'PU Holds'!$U$14</f>
        <v>Fluo 
Pink</v>
      </c>
      <c r="E699" s="1165" t="s">
        <v>27832</v>
      </c>
      <c r="F699" s="1165" t="s">
        <v>27824</v>
      </c>
      <c r="G699" s="1170" t="s">
        <v>27825</v>
      </c>
    </row>
    <row r="700" spans="1:7" ht="15" customHeight="1">
      <c r="A700" s="1165" t="str">
        <f t="shared" si="71"/>
        <v>PEXP47VIO</v>
      </c>
      <c r="B700" s="1165">
        <f>IFERROR(INDEX('PU Holds'!$B$14:$AF$554,MATCH(C700,'PU Holds'!$B$14:$B$552,FALSE),MATCH(D700,'PU Holds'!$B$14:$AF$14,FALSE)),0)</f>
        <v>0</v>
      </c>
      <c r="C700" s="1165" t="str">
        <f t="shared" si="72"/>
        <v>PEXP47</v>
      </c>
      <c r="D700" s="988" t="str">
        <f>'PU Holds'!$W$14</f>
        <v>Violet 
RAL 4008</v>
      </c>
      <c r="E700" s="1165" t="s">
        <v>27833</v>
      </c>
      <c r="F700" s="1165" t="s">
        <v>27824</v>
      </c>
      <c r="G700" s="1170" t="s">
        <v>27825</v>
      </c>
    </row>
    <row r="701" spans="1:7" ht="15" customHeight="1">
      <c r="A701" s="1165" t="str">
        <f t="shared" si="71"/>
        <v>PEXP47MIN</v>
      </c>
      <c r="B701" s="1165">
        <f>IFERROR(INDEX('PU Holds'!$B$14:$AF$554,MATCH(C701,'PU Holds'!$B$14:$B$552,FALSE),MATCH(D701,'PU Holds'!$B$14:$AF$14,FALSE)),0)</f>
        <v>0</v>
      </c>
      <c r="C701" s="1165" t="str">
        <f t="shared" si="72"/>
        <v>PEXP47</v>
      </c>
      <c r="D701" s="988" t="str">
        <f>'PU Holds'!$X$14</f>
        <v>Mint 
RAL 6027</v>
      </c>
      <c r="E701" s="1165" t="s">
        <v>27834</v>
      </c>
      <c r="F701" s="1165" t="s">
        <v>27824</v>
      </c>
      <c r="G701" s="1170" t="s">
        <v>27825</v>
      </c>
    </row>
    <row r="702" spans="1:7" ht="15" customHeight="1">
      <c r="A702" s="1165" t="str">
        <f t="shared" si="71"/>
        <v>PEXP47PUK</v>
      </c>
      <c r="B702" s="1165">
        <f>IFERROR(INDEX('PU Holds'!$B$14:$AF$554,MATCH(C702,'PU Holds'!$B$14:$B$552,FALSE),MATCH(D702,'PU Holds'!$B$14:$AF$14,FALSE)),0)</f>
        <v>0</v>
      </c>
      <c r="C702" s="1165" t="str">
        <f t="shared" si="72"/>
        <v>PEXP47</v>
      </c>
      <c r="D702" s="988" t="str">
        <f>'PU Holds'!$Z$14</f>
        <v>Green 
(Puke 16-09)</v>
      </c>
      <c r="E702" s="1165" t="s">
        <v>27835</v>
      </c>
      <c r="F702" s="1165" t="s">
        <v>27824</v>
      </c>
      <c r="G702" s="1170" t="s">
        <v>27825</v>
      </c>
    </row>
    <row r="703" spans="1:7" ht="15" customHeight="1">
      <c r="A703" s="1165" t="str">
        <f t="shared" si="71"/>
        <v>PEXP47ORA</v>
      </c>
      <c r="B703" s="1165">
        <f>IFERROR(INDEX('PU Holds'!$B$14:$AF$554,MATCH(C703,'PU Holds'!$B$14:$B$552,FALSE),MATCH(D703,'PU Holds'!$B$14:$AF$14,FALSE)),0)</f>
        <v>0</v>
      </c>
      <c r="C703" s="1165" t="str">
        <f t="shared" si="72"/>
        <v>PEXP47</v>
      </c>
      <c r="D703" s="988" t="str">
        <f>'PU Holds'!$AA$14</f>
        <v>US Orange
14-01</v>
      </c>
      <c r="E703" s="1165" t="s">
        <v>27836</v>
      </c>
      <c r="F703" s="1165" t="s">
        <v>27824</v>
      </c>
      <c r="G703" s="1170" t="s">
        <v>27825</v>
      </c>
    </row>
    <row r="704" spans="1:7" ht="15" customHeight="1">
      <c r="A704" s="1165" t="str">
        <f t="shared" si="71"/>
        <v>PEXP47GRE</v>
      </c>
      <c r="B704" s="1165">
        <f>IFERROR(INDEX('PU Holds'!$B$14:$AF$554,MATCH(C704,'PU Holds'!$B$14:$B$552,FALSE),MATCH(D704,'PU Holds'!$B$14:$AF$14,FALSE)),0)</f>
        <v>0</v>
      </c>
      <c r="C704" s="1165" t="str">
        <f t="shared" si="72"/>
        <v>PEXP47</v>
      </c>
      <c r="D704" s="988" t="str">
        <f>'PU Holds'!$AB$14</f>
        <v>US Green 
16 -16</v>
      </c>
      <c r="E704" s="1165" t="s">
        <v>27837</v>
      </c>
      <c r="F704" s="1165" t="s">
        <v>27824</v>
      </c>
      <c r="G704" s="1170" t="s">
        <v>27825</v>
      </c>
    </row>
    <row r="705" spans="1:7" ht="15" customHeight="1">
      <c r="A705" s="1165" t="str">
        <f t="shared" si="71"/>
        <v>PEXP47WHI</v>
      </c>
      <c r="B705" s="1165">
        <f>IFERROR(INDEX('PU Holds'!$B$14:$AF$554,MATCH(C705,'PU Holds'!$B$14:$B$552,FALSE),MATCH(D705,'PU Holds'!$B$14:$AF$14,FALSE)),0)</f>
        <v>0</v>
      </c>
      <c r="C705" s="1165" t="str">
        <f t="shared" si="72"/>
        <v>PEXP47</v>
      </c>
      <c r="D705" s="988" t="str">
        <f>'PU Holds'!$AC$14</f>
        <v>White 
RAL 9010</v>
      </c>
      <c r="E705" s="1165" t="s">
        <v>27838</v>
      </c>
      <c r="F705" s="1165" t="s">
        <v>27824</v>
      </c>
      <c r="G705" s="1170" t="s">
        <v>27825</v>
      </c>
    </row>
    <row r="706" spans="1:7" ht="15" customHeight="1">
      <c r="A706" s="1165" t="str">
        <f t="shared" si="71"/>
        <v>PEXP47PUR</v>
      </c>
      <c r="B706" s="1165">
        <f>IFERROR(INDEX('PU Holds'!$B$14:$AF$554,MATCH(C706,'PU Holds'!$B$14:$B$552,FALSE),MATCH(D706,'PU Holds'!$B$14:$AF$14,FALSE)),0)</f>
        <v>0</v>
      </c>
      <c r="C706" s="1165" t="str">
        <f t="shared" si="72"/>
        <v>PEXP47</v>
      </c>
      <c r="D706" s="988" t="str">
        <f>'PU Holds'!$AD$14</f>
        <v>US Purple</v>
      </c>
      <c r="E706" s="1165" t="s">
        <v>27839</v>
      </c>
      <c r="F706" s="1165" t="s">
        <v>27824</v>
      </c>
      <c r="G706" s="1170" t="s">
        <v>27825</v>
      </c>
    </row>
    <row r="707" spans="1:7" ht="15" customHeight="1">
      <c r="A707" s="1165" t="str">
        <f t="shared" si="71"/>
        <v>PEXP48YEL</v>
      </c>
      <c r="B707" s="1165">
        <f>IFERROR(INDEX('PU Holds'!$B$14:$AF$554,MATCH(C707,'PU Holds'!$B$14:$B$552,FALSE),MATCH(D707,'PU Holds'!$B$14:$AF$14,FALSE)),0)</f>
        <v>0</v>
      </c>
      <c r="C707" s="1165" t="s">
        <v>27886</v>
      </c>
      <c r="D707" s="1168" t="str">
        <f>'PU Holds'!$M$14</f>
        <v>Yellow 
RAL 1026</v>
      </c>
      <c r="E707" s="1165" t="s">
        <v>27823</v>
      </c>
      <c r="F707" s="1165" t="s">
        <v>27824</v>
      </c>
      <c r="G707" s="1170" t="s">
        <v>27825</v>
      </c>
    </row>
    <row r="708" spans="1:7" ht="15" customHeight="1">
      <c r="A708" s="1165" t="str">
        <f t="shared" si="71"/>
        <v>PEXP48RED</v>
      </c>
      <c r="B708" s="1165">
        <f>IFERROR(INDEX('PU Holds'!$B$14:$AF$554,MATCH(C708,'PU Holds'!$B$14:$B$552,FALSE),MATCH(D708,'PU Holds'!$B$14:$AF$14,FALSE)),0)</f>
        <v>0</v>
      </c>
      <c r="C708" s="1165" t="str">
        <f t="shared" ref="C708:C721" si="73">C707</f>
        <v>PEXP48</v>
      </c>
      <c r="D708" s="988" t="str">
        <f>'PU Holds'!$O$14</f>
        <v>Red 
RAL 3020</v>
      </c>
      <c r="E708" s="1165" t="s">
        <v>27826</v>
      </c>
      <c r="F708" s="1165" t="s">
        <v>27824</v>
      </c>
      <c r="G708" s="1170" t="s">
        <v>27825</v>
      </c>
    </row>
    <row r="709" spans="1:7" ht="15" customHeight="1">
      <c r="A709" s="1165" t="str">
        <f t="shared" si="71"/>
        <v>PEXP48BLU</v>
      </c>
      <c r="B709" s="1165">
        <f>IFERROR(INDEX('PU Holds'!$B$14:$AF$554,MATCH(C709,'PU Holds'!$B$14:$B$552,FALSE),MATCH(D709,'PU Holds'!$B$14:$AF$14,FALSE)),0)</f>
        <v>0</v>
      </c>
      <c r="C709" s="1165" t="str">
        <f t="shared" si="73"/>
        <v>PEXP48</v>
      </c>
      <c r="D709" s="988" t="str">
        <f>'PU Holds'!$P$14</f>
        <v>Blue 
RAL 5015</v>
      </c>
      <c r="E709" s="1165" t="s">
        <v>27827</v>
      </c>
      <c r="F709" s="1165" t="s">
        <v>27824</v>
      </c>
      <c r="G709" s="1170" t="s">
        <v>27825</v>
      </c>
    </row>
    <row r="710" spans="1:7" ht="15" customHeight="1">
      <c r="A710" s="1165" t="str">
        <f t="shared" si="71"/>
        <v>PEXP48GRY</v>
      </c>
      <c r="B710" s="1165">
        <f>IFERROR(INDEX('PU Holds'!$B$14:$AF$554,MATCH(C710,'PU Holds'!$B$14:$B$552,FALSE),MATCH(D710,'PU Holds'!$B$14:$AF$14,FALSE)),0)</f>
        <v>0</v>
      </c>
      <c r="C710" s="1165" t="str">
        <f t="shared" si="73"/>
        <v>PEXP48</v>
      </c>
      <c r="D710" s="988" t="str">
        <f>'PU Holds'!$Q$14</f>
        <v>Grey 
RAL 7001</v>
      </c>
      <c r="E710" s="1165" t="s">
        <v>27828</v>
      </c>
      <c r="F710" s="1165" t="s">
        <v>27824</v>
      </c>
      <c r="G710" s="1170" t="s">
        <v>27825</v>
      </c>
    </row>
    <row r="711" spans="1:7" ht="15" customHeight="1">
      <c r="A711" s="1165" t="str">
        <f t="shared" si="71"/>
        <v>PEXP48BLK</v>
      </c>
      <c r="B711" s="1165">
        <f>IFERROR(INDEX('PU Holds'!$B$14:$AF$554,MATCH(C711,'PU Holds'!$B$14:$B$552,FALSE),MATCH(D711,'PU Holds'!$B$14:$AF$14,FALSE)),0)</f>
        <v>0</v>
      </c>
      <c r="C711" s="1165" t="str">
        <f t="shared" si="73"/>
        <v>PEXP48</v>
      </c>
      <c r="D711" s="988" t="str">
        <f>'PU Holds'!$R$14</f>
        <v>Black 
RAL 9005</v>
      </c>
      <c r="E711" s="1165" t="s">
        <v>27829</v>
      </c>
      <c r="F711" s="1165" t="s">
        <v>27824</v>
      </c>
      <c r="G711" s="1170" t="s">
        <v>27825</v>
      </c>
    </row>
    <row r="712" spans="1:7" ht="15" customHeight="1">
      <c r="A712" s="1165" t="str">
        <f t="shared" si="71"/>
        <v>PEXP48FLO</v>
      </c>
      <c r="B712" s="1165">
        <f>IFERROR(INDEX('PU Holds'!$B$14:$AF$554,MATCH(C712,'PU Holds'!$B$14:$B$552,FALSE),MATCH(D712,'PU Holds'!$B$14:$AF$14,FALSE)),0)</f>
        <v>0</v>
      </c>
      <c r="C712" s="1165" t="str">
        <f t="shared" si="73"/>
        <v>PEXP48</v>
      </c>
      <c r="D712" s="988" t="str">
        <f>'PU Holds'!$S$14</f>
        <v>Fluo 
Orange</v>
      </c>
      <c r="E712" s="1165" t="s">
        <v>27830</v>
      </c>
      <c r="F712" s="1165" t="s">
        <v>27824</v>
      </c>
      <c r="G712" s="1170" t="s">
        <v>27825</v>
      </c>
    </row>
    <row r="713" spans="1:7" ht="15" customHeight="1">
      <c r="A713" s="1165" t="str">
        <f t="shared" si="71"/>
        <v>PEXP48FLG</v>
      </c>
      <c r="B713" s="1165">
        <f>IFERROR(INDEX('PU Holds'!$B$14:$AF$554,MATCH(C713,'PU Holds'!$B$14:$B$552,FALSE),MATCH(D713,'PU Holds'!$B$14:$AF$14,FALSE)),0)</f>
        <v>0</v>
      </c>
      <c r="C713" s="1165" t="str">
        <f t="shared" si="73"/>
        <v>PEXP48</v>
      </c>
      <c r="D713" s="988" t="str">
        <f>'PU Holds'!$T$14</f>
        <v>Fluo 
Green</v>
      </c>
      <c r="E713" s="1165" t="s">
        <v>27831</v>
      </c>
      <c r="F713" s="1165" t="s">
        <v>27824</v>
      </c>
      <c r="G713" s="1170" t="s">
        <v>27825</v>
      </c>
    </row>
    <row r="714" spans="1:7" ht="15" customHeight="1">
      <c r="A714" s="1165" t="str">
        <f t="shared" si="71"/>
        <v>PEXP48FLP</v>
      </c>
      <c r="B714" s="1165">
        <f>IFERROR(INDEX('PU Holds'!$B$14:$AF$554,MATCH(C714,'PU Holds'!$B$14:$B$552,FALSE),MATCH(D714,'PU Holds'!$B$14:$AF$14,FALSE)),0)</f>
        <v>0</v>
      </c>
      <c r="C714" s="1165" t="str">
        <f t="shared" si="73"/>
        <v>PEXP48</v>
      </c>
      <c r="D714" s="988" t="str">
        <f>'PU Holds'!$U$14</f>
        <v>Fluo 
Pink</v>
      </c>
      <c r="E714" s="1165" t="s">
        <v>27832</v>
      </c>
      <c r="F714" s="1165" t="s">
        <v>27824</v>
      </c>
      <c r="G714" s="1170" t="s">
        <v>27825</v>
      </c>
    </row>
    <row r="715" spans="1:7" ht="15" customHeight="1">
      <c r="A715" s="1165" t="str">
        <f t="shared" si="71"/>
        <v>PEXP48VIO</v>
      </c>
      <c r="B715" s="1165">
        <f>IFERROR(INDEX('PU Holds'!$B$14:$AF$554,MATCH(C715,'PU Holds'!$B$14:$B$552,FALSE),MATCH(D715,'PU Holds'!$B$14:$AF$14,FALSE)),0)</f>
        <v>0</v>
      </c>
      <c r="C715" s="1165" t="str">
        <f t="shared" si="73"/>
        <v>PEXP48</v>
      </c>
      <c r="D715" s="988" t="str">
        <f>'PU Holds'!$W$14</f>
        <v>Violet 
RAL 4008</v>
      </c>
      <c r="E715" s="1165" t="s">
        <v>27833</v>
      </c>
      <c r="F715" s="1165" t="s">
        <v>27824</v>
      </c>
      <c r="G715" s="1170" t="s">
        <v>27825</v>
      </c>
    </row>
    <row r="716" spans="1:7" ht="15" customHeight="1">
      <c r="A716" s="1165" t="str">
        <f t="shared" si="71"/>
        <v>PEXP48MIN</v>
      </c>
      <c r="B716" s="1165">
        <f>IFERROR(INDEX('PU Holds'!$B$14:$AF$554,MATCH(C716,'PU Holds'!$B$14:$B$552,FALSE),MATCH(D716,'PU Holds'!$B$14:$AF$14,FALSE)),0)</f>
        <v>0</v>
      </c>
      <c r="C716" s="1165" t="str">
        <f t="shared" si="73"/>
        <v>PEXP48</v>
      </c>
      <c r="D716" s="988" t="str">
        <f>'PU Holds'!$X$14</f>
        <v>Mint 
RAL 6027</v>
      </c>
      <c r="E716" s="1165" t="s">
        <v>27834</v>
      </c>
      <c r="F716" s="1165" t="s">
        <v>27824</v>
      </c>
      <c r="G716" s="1170" t="s">
        <v>27825</v>
      </c>
    </row>
    <row r="717" spans="1:7" ht="15" customHeight="1">
      <c r="A717" s="1165" t="str">
        <f t="shared" si="71"/>
        <v>PEXP48PUK</v>
      </c>
      <c r="B717" s="1165">
        <f>IFERROR(INDEX('PU Holds'!$B$14:$AF$554,MATCH(C717,'PU Holds'!$B$14:$B$552,FALSE),MATCH(D717,'PU Holds'!$B$14:$AF$14,FALSE)),0)</f>
        <v>0</v>
      </c>
      <c r="C717" s="1165" t="str">
        <f t="shared" si="73"/>
        <v>PEXP48</v>
      </c>
      <c r="D717" s="988" t="str">
        <f>'PU Holds'!$Z$14</f>
        <v>Green 
(Puke 16-09)</v>
      </c>
      <c r="E717" s="1165" t="s">
        <v>27835</v>
      </c>
      <c r="F717" s="1165" t="s">
        <v>27824</v>
      </c>
      <c r="G717" s="1170" t="s">
        <v>27825</v>
      </c>
    </row>
    <row r="718" spans="1:7" ht="15" customHeight="1">
      <c r="A718" s="1165" t="str">
        <f t="shared" si="71"/>
        <v>PEXP48ORA</v>
      </c>
      <c r="B718" s="1165">
        <f>IFERROR(INDEX('PU Holds'!$B$14:$AF$554,MATCH(C718,'PU Holds'!$B$14:$B$552,FALSE),MATCH(D718,'PU Holds'!$B$14:$AF$14,FALSE)),0)</f>
        <v>0</v>
      </c>
      <c r="C718" s="1165" t="str">
        <f t="shared" si="73"/>
        <v>PEXP48</v>
      </c>
      <c r="D718" s="988" t="str">
        <f>'PU Holds'!$AA$14</f>
        <v>US Orange
14-01</v>
      </c>
      <c r="E718" s="1165" t="s">
        <v>27836</v>
      </c>
      <c r="F718" s="1165" t="s">
        <v>27824</v>
      </c>
      <c r="G718" s="1170" t="s">
        <v>27825</v>
      </c>
    </row>
    <row r="719" spans="1:7" ht="15" customHeight="1">
      <c r="A719" s="1165" t="str">
        <f t="shared" si="71"/>
        <v>PEXP48GRE</v>
      </c>
      <c r="B719" s="1165">
        <f>IFERROR(INDEX('PU Holds'!$B$14:$AF$554,MATCH(C719,'PU Holds'!$B$14:$B$552,FALSE),MATCH(D719,'PU Holds'!$B$14:$AF$14,FALSE)),0)</f>
        <v>0</v>
      </c>
      <c r="C719" s="1165" t="str">
        <f t="shared" si="73"/>
        <v>PEXP48</v>
      </c>
      <c r="D719" s="988" t="str">
        <f>'PU Holds'!$AB$14</f>
        <v>US Green 
16 -16</v>
      </c>
      <c r="E719" s="1165" t="s">
        <v>27837</v>
      </c>
      <c r="F719" s="1165" t="s">
        <v>27824</v>
      </c>
      <c r="G719" s="1170" t="s">
        <v>27825</v>
      </c>
    </row>
    <row r="720" spans="1:7" ht="15" customHeight="1">
      <c r="A720" s="1165" t="str">
        <f t="shared" si="71"/>
        <v>PEXP48WHI</v>
      </c>
      <c r="B720" s="1165">
        <f>IFERROR(INDEX('PU Holds'!$B$14:$AF$554,MATCH(C720,'PU Holds'!$B$14:$B$552,FALSE),MATCH(D720,'PU Holds'!$B$14:$AF$14,FALSE)),0)</f>
        <v>0</v>
      </c>
      <c r="C720" s="1165" t="str">
        <f t="shared" si="73"/>
        <v>PEXP48</v>
      </c>
      <c r="D720" s="988" t="str">
        <f>'PU Holds'!$AC$14</f>
        <v>White 
RAL 9010</v>
      </c>
      <c r="E720" s="1165" t="s">
        <v>27838</v>
      </c>
      <c r="F720" s="1165" t="s">
        <v>27824</v>
      </c>
      <c r="G720" s="1170" t="s">
        <v>27825</v>
      </c>
    </row>
    <row r="721" spans="1:7" ht="15" customHeight="1">
      <c r="A721" s="1165" t="str">
        <f t="shared" si="71"/>
        <v>PEXP48PUR</v>
      </c>
      <c r="B721" s="1165">
        <f>IFERROR(INDEX('PU Holds'!$B$14:$AF$554,MATCH(C721,'PU Holds'!$B$14:$B$552,FALSE),MATCH(D721,'PU Holds'!$B$14:$AF$14,FALSE)),0)</f>
        <v>0</v>
      </c>
      <c r="C721" s="1165" t="str">
        <f t="shared" si="73"/>
        <v>PEXP48</v>
      </c>
      <c r="D721" s="988" t="str">
        <f>'PU Holds'!$AD$14</f>
        <v>US Purple</v>
      </c>
      <c r="E721" s="1165" t="s">
        <v>27839</v>
      </c>
      <c r="F721" s="1165" t="s">
        <v>27824</v>
      </c>
      <c r="G721" s="1170" t="s">
        <v>27825</v>
      </c>
    </row>
    <row r="722" spans="1:7" ht="15" customHeight="1">
      <c r="A722" s="1165" t="str">
        <f t="shared" si="71"/>
        <v>PEXP49YEL</v>
      </c>
      <c r="B722" s="1165">
        <f>IFERROR(INDEX('PU Holds'!$B$14:$AF$554,MATCH(C722,'PU Holds'!$B$14:$B$552,FALSE),MATCH(D722,'PU Holds'!$B$14:$AF$14,FALSE)),0)</f>
        <v>0</v>
      </c>
      <c r="C722" s="1165" t="s">
        <v>27887</v>
      </c>
      <c r="D722" s="1168" t="str">
        <f>'PU Holds'!$M$14</f>
        <v>Yellow 
RAL 1026</v>
      </c>
      <c r="E722" s="1165" t="s">
        <v>27823</v>
      </c>
      <c r="F722" s="1165" t="s">
        <v>27824</v>
      </c>
      <c r="G722" s="1170" t="s">
        <v>27825</v>
      </c>
    </row>
    <row r="723" spans="1:7" ht="15" customHeight="1">
      <c r="A723" s="1165" t="str">
        <f t="shared" si="71"/>
        <v>PEXP49RED</v>
      </c>
      <c r="B723" s="1165">
        <f>IFERROR(INDEX('PU Holds'!$B$14:$AF$554,MATCH(C723,'PU Holds'!$B$14:$B$552,FALSE),MATCH(D723,'PU Holds'!$B$14:$AF$14,FALSE)),0)</f>
        <v>0</v>
      </c>
      <c r="C723" s="1165" t="str">
        <f t="shared" ref="C723:C736" si="74">C722</f>
        <v>PEXP49</v>
      </c>
      <c r="D723" s="988" t="str">
        <f>'PU Holds'!$O$14</f>
        <v>Red 
RAL 3020</v>
      </c>
      <c r="E723" s="1165" t="s">
        <v>27826</v>
      </c>
      <c r="F723" s="1165" t="s">
        <v>27824</v>
      </c>
      <c r="G723" s="1170" t="s">
        <v>27825</v>
      </c>
    </row>
    <row r="724" spans="1:7" ht="15" customHeight="1">
      <c r="A724" s="1165" t="str">
        <f t="shared" si="71"/>
        <v>PEXP49BLU</v>
      </c>
      <c r="B724" s="1165">
        <f>IFERROR(INDEX('PU Holds'!$B$14:$AF$554,MATCH(C724,'PU Holds'!$B$14:$B$552,FALSE),MATCH(D724,'PU Holds'!$B$14:$AF$14,FALSE)),0)</f>
        <v>0</v>
      </c>
      <c r="C724" s="1165" t="str">
        <f t="shared" si="74"/>
        <v>PEXP49</v>
      </c>
      <c r="D724" s="988" t="str">
        <f>'PU Holds'!$P$14</f>
        <v>Blue 
RAL 5015</v>
      </c>
      <c r="E724" s="1165" t="s">
        <v>27827</v>
      </c>
      <c r="F724" s="1165" t="s">
        <v>27824</v>
      </c>
      <c r="G724" s="1170" t="s">
        <v>27825</v>
      </c>
    </row>
    <row r="725" spans="1:7" ht="15" customHeight="1">
      <c r="A725" s="1165" t="str">
        <f t="shared" si="71"/>
        <v>PEXP49GRY</v>
      </c>
      <c r="B725" s="1165">
        <f>IFERROR(INDEX('PU Holds'!$B$14:$AF$554,MATCH(C725,'PU Holds'!$B$14:$B$552,FALSE),MATCH(D725,'PU Holds'!$B$14:$AF$14,FALSE)),0)</f>
        <v>0</v>
      </c>
      <c r="C725" s="1165" t="str">
        <f t="shared" si="74"/>
        <v>PEXP49</v>
      </c>
      <c r="D725" s="988" t="str">
        <f>'PU Holds'!$Q$14</f>
        <v>Grey 
RAL 7001</v>
      </c>
      <c r="E725" s="1165" t="s">
        <v>27828</v>
      </c>
      <c r="F725" s="1165" t="s">
        <v>27824</v>
      </c>
      <c r="G725" s="1170" t="s">
        <v>27825</v>
      </c>
    </row>
    <row r="726" spans="1:7" ht="15" customHeight="1">
      <c r="A726" s="1165" t="str">
        <f t="shared" si="71"/>
        <v>PEXP49BLK</v>
      </c>
      <c r="B726" s="1165">
        <f>IFERROR(INDEX('PU Holds'!$B$14:$AF$554,MATCH(C726,'PU Holds'!$B$14:$B$552,FALSE),MATCH(D726,'PU Holds'!$B$14:$AF$14,FALSE)),0)</f>
        <v>0</v>
      </c>
      <c r="C726" s="1165" t="str">
        <f t="shared" si="74"/>
        <v>PEXP49</v>
      </c>
      <c r="D726" s="988" t="str">
        <f>'PU Holds'!$R$14</f>
        <v>Black 
RAL 9005</v>
      </c>
      <c r="E726" s="1165" t="s">
        <v>27829</v>
      </c>
      <c r="F726" s="1165" t="s">
        <v>27824</v>
      </c>
      <c r="G726" s="1170" t="s">
        <v>27825</v>
      </c>
    </row>
    <row r="727" spans="1:7" ht="15" customHeight="1">
      <c r="A727" s="1165" t="str">
        <f t="shared" si="71"/>
        <v>PEXP49FLO</v>
      </c>
      <c r="B727" s="1165">
        <f>IFERROR(INDEX('PU Holds'!$B$14:$AF$554,MATCH(C727,'PU Holds'!$B$14:$B$552,FALSE),MATCH(D727,'PU Holds'!$B$14:$AF$14,FALSE)),0)</f>
        <v>0</v>
      </c>
      <c r="C727" s="1165" t="str">
        <f t="shared" si="74"/>
        <v>PEXP49</v>
      </c>
      <c r="D727" s="988" t="str">
        <f>'PU Holds'!$S$14</f>
        <v>Fluo 
Orange</v>
      </c>
      <c r="E727" s="1165" t="s">
        <v>27830</v>
      </c>
      <c r="F727" s="1165" t="s">
        <v>27824</v>
      </c>
      <c r="G727" s="1170" t="s">
        <v>27825</v>
      </c>
    </row>
    <row r="728" spans="1:7" ht="15" customHeight="1">
      <c r="A728" s="1165" t="str">
        <f t="shared" si="71"/>
        <v>PEXP49FLG</v>
      </c>
      <c r="B728" s="1165">
        <f>IFERROR(INDEX('PU Holds'!$B$14:$AF$554,MATCH(C728,'PU Holds'!$B$14:$B$552,FALSE),MATCH(D728,'PU Holds'!$B$14:$AF$14,FALSE)),0)</f>
        <v>0</v>
      </c>
      <c r="C728" s="1165" t="str">
        <f t="shared" si="74"/>
        <v>PEXP49</v>
      </c>
      <c r="D728" s="988" t="str">
        <f>'PU Holds'!$T$14</f>
        <v>Fluo 
Green</v>
      </c>
      <c r="E728" s="1165" t="s">
        <v>27831</v>
      </c>
      <c r="F728" s="1165" t="s">
        <v>27824</v>
      </c>
      <c r="G728" s="1170" t="s">
        <v>27825</v>
      </c>
    </row>
    <row r="729" spans="1:7" ht="15" customHeight="1">
      <c r="A729" s="1165" t="str">
        <f t="shared" si="71"/>
        <v>PEXP49FLP</v>
      </c>
      <c r="B729" s="1165">
        <f>IFERROR(INDEX('PU Holds'!$B$14:$AF$554,MATCH(C729,'PU Holds'!$B$14:$B$552,FALSE),MATCH(D729,'PU Holds'!$B$14:$AF$14,FALSE)),0)</f>
        <v>0</v>
      </c>
      <c r="C729" s="1165" t="str">
        <f t="shared" si="74"/>
        <v>PEXP49</v>
      </c>
      <c r="D729" s="988" t="str">
        <f>'PU Holds'!$U$14</f>
        <v>Fluo 
Pink</v>
      </c>
      <c r="E729" s="1165" t="s">
        <v>27832</v>
      </c>
      <c r="F729" s="1165" t="s">
        <v>27824</v>
      </c>
      <c r="G729" s="1170" t="s">
        <v>27825</v>
      </c>
    </row>
    <row r="730" spans="1:7" ht="15" customHeight="1">
      <c r="A730" s="1165" t="str">
        <f t="shared" si="71"/>
        <v>PEXP49VIO</v>
      </c>
      <c r="B730" s="1165">
        <f>IFERROR(INDEX('PU Holds'!$B$14:$AF$554,MATCH(C730,'PU Holds'!$B$14:$B$552,FALSE),MATCH(D730,'PU Holds'!$B$14:$AF$14,FALSE)),0)</f>
        <v>0</v>
      </c>
      <c r="C730" s="1165" t="str">
        <f t="shared" si="74"/>
        <v>PEXP49</v>
      </c>
      <c r="D730" s="988" t="str">
        <f>'PU Holds'!$W$14</f>
        <v>Violet 
RAL 4008</v>
      </c>
      <c r="E730" s="1165" t="s">
        <v>27833</v>
      </c>
      <c r="F730" s="1165" t="s">
        <v>27824</v>
      </c>
      <c r="G730" s="1170" t="s">
        <v>27825</v>
      </c>
    </row>
    <row r="731" spans="1:7" ht="15" customHeight="1">
      <c r="A731" s="1165" t="str">
        <f t="shared" si="71"/>
        <v>PEXP49MIN</v>
      </c>
      <c r="B731" s="1165">
        <f>IFERROR(INDEX('PU Holds'!$B$14:$AF$554,MATCH(C731,'PU Holds'!$B$14:$B$552,FALSE),MATCH(D731,'PU Holds'!$B$14:$AF$14,FALSE)),0)</f>
        <v>0</v>
      </c>
      <c r="C731" s="1165" t="str">
        <f t="shared" si="74"/>
        <v>PEXP49</v>
      </c>
      <c r="D731" s="988" t="str">
        <f>'PU Holds'!$X$14</f>
        <v>Mint 
RAL 6027</v>
      </c>
      <c r="E731" s="1165" t="s">
        <v>27834</v>
      </c>
      <c r="F731" s="1165" t="s">
        <v>27824</v>
      </c>
      <c r="G731" s="1170" t="s">
        <v>27825</v>
      </c>
    </row>
    <row r="732" spans="1:7" ht="15" customHeight="1">
      <c r="A732" s="1165" t="str">
        <f t="shared" si="71"/>
        <v>PEXP49PUK</v>
      </c>
      <c r="B732" s="1165">
        <f>IFERROR(INDEX('PU Holds'!$B$14:$AF$554,MATCH(C732,'PU Holds'!$B$14:$B$552,FALSE),MATCH(D732,'PU Holds'!$B$14:$AF$14,FALSE)),0)</f>
        <v>0</v>
      </c>
      <c r="C732" s="1165" t="str">
        <f t="shared" si="74"/>
        <v>PEXP49</v>
      </c>
      <c r="D732" s="988" t="str">
        <f>'PU Holds'!$Z$14</f>
        <v>Green 
(Puke 16-09)</v>
      </c>
      <c r="E732" s="1165" t="s">
        <v>27835</v>
      </c>
      <c r="F732" s="1165" t="s">
        <v>27824</v>
      </c>
      <c r="G732" s="1170" t="s">
        <v>27825</v>
      </c>
    </row>
    <row r="733" spans="1:7" ht="15" customHeight="1">
      <c r="A733" s="1165" t="str">
        <f t="shared" si="71"/>
        <v>PEXP49ORA</v>
      </c>
      <c r="B733" s="1165">
        <f>IFERROR(INDEX('PU Holds'!$B$14:$AF$554,MATCH(C733,'PU Holds'!$B$14:$B$552,FALSE),MATCH(D733,'PU Holds'!$B$14:$AF$14,FALSE)),0)</f>
        <v>0</v>
      </c>
      <c r="C733" s="1165" t="str">
        <f t="shared" si="74"/>
        <v>PEXP49</v>
      </c>
      <c r="D733" s="988" t="str">
        <f>'PU Holds'!$AA$14</f>
        <v>US Orange
14-01</v>
      </c>
      <c r="E733" s="1165" t="s">
        <v>27836</v>
      </c>
      <c r="F733" s="1165" t="s">
        <v>27824</v>
      </c>
      <c r="G733" s="1170" t="s">
        <v>27825</v>
      </c>
    </row>
    <row r="734" spans="1:7" ht="15" customHeight="1">
      <c r="A734" s="1165" t="str">
        <f t="shared" si="71"/>
        <v>PEXP49GRE</v>
      </c>
      <c r="B734" s="1165">
        <f>IFERROR(INDEX('PU Holds'!$B$14:$AF$554,MATCH(C734,'PU Holds'!$B$14:$B$552,FALSE),MATCH(D734,'PU Holds'!$B$14:$AF$14,FALSE)),0)</f>
        <v>0</v>
      </c>
      <c r="C734" s="1165" t="str">
        <f t="shared" si="74"/>
        <v>PEXP49</v>
      </c>
      <c r="D734" s="988" t="str">
        <f>'PU Holds'!$AB$14</f>
        <v>US Green 
16 -16</v>
      </c>
      <c r="E734" s="1165" t="s">
        <v>27837</v>
      </c>
      <c r="F734" s="1165" t="s">
        <v>27824</v>
      </c>
      <c r="G734" s="1170" t="s">
        <v>27825</v>
      </c>
    </row>
    <row r="735" spans="1:7" ht="15" customHeight="1">
      <c r="A735" s="1165" t="str">
        <f t="shared" si="71"/>
        <v>PEXP49WHI</v>
      </c>
      <c r="B735" s="1165">
        <f>IFERROR(INDEX('PU Holds'!$B$14:$AF$554,MATCH(C735,'PU Holds'!$B$14:$B$552,FALSE),MATCH(D735,'PU Holds'!$B$14:$AF$14,FALSE)),0)</f>
        <v>0</v>
      </c>
      <c r="C735" s="1165" t="str">
        <f t="shared" si="74"/>
        <v>PEXP49</v>
      </c>
      <c r="D735" s="988" t="str">
        <f>'PU Holds'!$AC$14</f>
        <v>White 
RAL 9010</v>
      </c>
      <c r="E735" s="1165" t="s">
        <v>27838</v>
      </c>
      <c r="F735" s="1165" t="s">
        <v>27824</v>
      </c>
      <c r="G735" s="1170" t="s">
        <v>27825</v>
      </c>
    </row>
    <row r="736" spans="1:7" ht="15" customHeight="1">
      <c r="A736" s="1165" t="str">
        <f t="shared" si="71"/>
        <v>PEXP49PUR</v>
      </c>
      <c r="B736" s="1165">
        <f>IFERROR(INDEX('PU Holds'!$B$14:$AF$554,MATCH(C736,'PU Holds'!$B$14:$B$552,FALSE),MATCH(D736,'PU Holds'!$B$14:$AF$14,FALSE)),0)</f>
        <v>0</v>
      </c>
      <c r="C736" s="1165" t="str">
        <f t="shared" si="74"/>
        <v>PEXP49</v>
      </c>
      <c r="D736" s="988" t="str">
        <f>'PU Holds'!$AD$14</f>
        <v>US Purple</v>
      </c>
      <c r="E736" s="1165" t="s">
        <v>27839</v>
      </c>
      <c r="F736" s="1165" t="s">
        <v>27824</v>
      </c>
      <c r="G736" s="1170" t="s">
        <v>27825</v>
      </c>
    </row>
    <row r="737" spans="1:7" ht="15" customHeight="1">
      <c r="A737" s="1165" t="str">
        <f t="shared" si="71"/>
        <v>PEXP50YEL</v>
      </c>
      <c r="B737" s="1165">
        <f>IFERROR(INDEX('PU Holds'!$B$14:$AF$554,MATCH(C737,'PU Holds'!$B$14:$B$552,FALSE),MATCH(D737,'PU Holds'!$B$14:$AF$14,FALSE)),0)</f>
        <v>0</v>
      </c>
      <c r="C737" s="1165" t="s">
        <v>27888</v>
      </c>
      <c r="D737" s="1168" t="str">
        <f>'PU Holds'!$M$14</f>
        <v>Yellow 
RAL 1026</v>
      </c>
      <c r="E737" s="1165" t="s">
        <v>27823</v>
      </c>
      <c r="F737" s="1165" t="s">
        <v>27824</v>
      </c>
      <c r="G737" s="1170" t="s">
        <v>27825</v>
      </c>
    </row>
    <row r="738" spans="1:7" ht="15" customHeight="1">
      <c r="A738" s="1165" t="str">
        <f t="shared" si="71"/>
        <v>PEXP50RED</v>
      </c>
      <c r="B738" s="1165">
        <f>IFERROR(INDEX('PU Holds'!$B$14:$AF$554,MATCH(C738,'PU Holds'!$B$14:$B$552,FALSE),MATCH(D738,'PU Holds'!$B$14:$AF$14,FALSE)),0)</f>
        <v>0</v>
      </c>
      <c r="C738" s="1165" t="str">
        <f t="shared" ref="C738:C751" si="75">C737</f>
        <v>PEXP50</v>
      </c>
      <c r="D738" s="988" t="str">
        <f>'PU Holds'!$O$14</f>
        <v>Red 
RAL 3020</v>
      </c>
      <c r="E738" s="1165" t="s">
        <v>27826</v>
      </c>
      <c r="F738" s="1165" t="s">
        <v>27824</v>
      </c>
      <c r="G738" s="1170" t="s">
        <v>27825</v>
      </c>
    </row>
    <row r="739" spans="1:7" ht="15" customHeight="1">
      <c r="A739" s="1165" t="str">
        <f t="shared" ref="A739:A751" si="76">CONCATENATE(C739,E739)</f>
        <v>PEXP50BLU</v>
      </c>
      <c r="B739" s="1165">
        <f>IFERROR(INDEX('PU Holds'!$B$14:$AF$554,MATCH(C739,'PU Holds'!$B$14:$B$552,FALSE),MATCH(D739,'PU Holds'!$B$14:$AF$14,FALSE)),0)</f>
        <v>0</v>
      </c>
      <c r="C739" s="1165" t="str">
        <f t="shared" si="75"/>
        <v>PEXP50</v>
      </c>
      <c r="D739" s="988" t="str">
        <f>'PU Holds'!$P$14</f>
        <v>Blue 
RAL 5015</v>
      </c>
      <c r="E739" s="1165" t="s">
        <v>27827</v>
      </c>
      <c r="F739" s="1165" t="s">
        <v>27824</v>
      </c>
      <c r="G739" s="1170" t="s">
        <v>27825</v>
      </c>
    </row>
    <row r="740" spans="1:7" ht="15" customHeight="1">
      <c r="A740" s="1165" t="str">
        <f t="shared" si="76"/>
        <v>PEXP50GRY</v>
      </c>
      <c r="B740" s="1165">
        <f>IFERROR(INDEX('PU Holds'!$B$14:$AF$554,MATCH(C740,'PU Holds'!$B$14:$B$552,FALSE),MATCH(D740,'PU Holds'!$B$14:$AF$14,FALSE)),0)</f>
        <v>0</v>
      </c>
      <c r="C740" s="1165" t="str">
        <f t="shared" si="75"/>
        <v>PEXP50</v>
      </c>
      <c r="D740" s="988" t="str">
        <f>'PU Holds'!$Q$14</f>
        <v>Grey 
RAL 7001</v>
      </c>
      <c r="E740" s="1165" t="s">
        <v>27828</v>
      </c>
      <c r="F740" s="1165" t="s">
        <v>27824</v>
      </c>
      <c r="G740" s="1170" t="s">
        <v>27825</v>
      </c>
    </row>
    <row r="741" spans="1:7" ht="15" customHeight="1">
      <c r="A741" s="1165" t="str">
        <f t="shared" si="76"/>
        <v>PEXP50BLK</v>
      </c>
      <c r="B741" s="1165">
        <f>IFERROR(INDEX('PU Holds'!$B$14:$AF$554,MATCH(C741,'PU Holds'!$B$14:$B$552,FALSE),MATCH(D741,'PU Holds'!$B$14:$AF$14,FALSE)),0)</f>
        <v>0</v>
      </c>
      <c r="C741" s="1165" t="str">
        <f t="shared" si="75"/>
        <v>PEXP50</v>
      </c>
      <c r="D741" s="988" t="str">
        <f>'PU Holds'!$R$14</f>
        <v>Black 
RAL 9005</v>
      </c>
      <c r="E741" s="1165" t="s">
        <v>27829</v>
      </c>
      <c r="F741" s="1165" t="s">
        <v>27824</v>
      </c>
      <c r="G741" s="1170" t="s">
        <v>27825</v>
      </c>
    </row>
    <row r="742" spans="1:7" ht="15" customHeight="1">
      <c r="A742" s="1165" t="str">
        <f t="shared" si="76"/>
        <v>PEXP50FLO</v>
      </c>
      <c r="B742" s="1165">
        <f>IFERROR(INDEX('PU Holds'!$B$14:$AF$554,MATCH(C742,'PU Holds'!$B$14:$B$552,FALSE),MATCH(D742,'PU Holds'!$B$14:$AF$14,FALSE)),0)</f>
        <v>0</v>
      </c>
      <c r="C742" s="1165" t="str">
        <f t="shared" si="75"/>
        <v>PEXP50</v>
      </c>
      <c r="D742" s="988" t="str">
        <f>'PU Holds'!$S$14</f>
        <v>Fluo 
Orange</v>
      </c>
      <c r="E742" s="1165" t="s">
        <v>27830</v>
      </c>
      <c r="F742" s="1165" t="s">
        <v>27824</v>
      </c>
      <c r="G742" s="1170" t="s">
        <v>27825</v>
      </c>
    </row>
    <row r="743" spans="1:7" ht="15" customHeight="1">
      <c r="A743" s="1165" t="str">
        <f t="shared" si="76"/>
        <v>PEXP50FLG</v>
      </c>
      <c r="B743" s="1165">
        <f>IFERROR(INDEX('PU Holds'!$B$14:$AF$554,MATCH(C743,'PU Holds'!$B$14:$B$552,FALSE),MATCH(D743,'PU Holds'!$B$14:$AF$14,FALSE)),0)</f>
        <v>0</v>
      </c>
      <c r="C743" s="1165" t="str">
        <f t="shared" si="75"/>
        <v>PEXP50</v>
      </c>
      <c r="D743" s="988" t="str">
        <f>'PU Holds'!$T$14</f>
        <v>Fluo 
Green</v>
      </c>
      <c r="E743" s="1165" t="s">
        <v>27831</v>
      </c>
      <c r="F743" s="1165" t="s">
        <v>27824</v>
      </c>
      <c r="G743" s="1170" t="s">
        <v>27825</v>
      </c>
    </row>
    <row r="744" spans="1:7" ht="15" customHeight="1">
      <c r="A744" s="1165" t="str">
        <f t="shared" si="76"/>
        <v>PEXP50FLP</v>
      </c>
      <c r="B744" s="1165">
        <f>IFERROR(INDEX('PU Holds'!$B$14:$AF$554,MATCH(C744,'PU Holds'!$B$14:$B$552,FALSE),MATCH(D744,'PU Holds'!$B$14:$AF$14,FALSE)),0)</f>
        <v>0</v>
      </c>
      <c r="C744" s="1165" t="str">
        <f t="shared" si="75"/>
        <v>PEXP50</v>
      </c>
      <c r="D744" s="988" t="str">
        <f>'PU Holds'!$U$14</f>
        <v>Fluo 
Pink</v>
      </c>
      <c r="E744" s="1165" t="s">
        <v>27832</v>
      </c>
      <c r="F744" s="1165" t="s">
        <v>27824</v>
      </c>
      <c r="G744" s="1170" t="s">
        <v>27825</v>
      </c>
    </row>
    <row r="745" spans="1:7" ht="15" customHeight="1">
      <c r="A745" s="1165" t="str">
        <f t="shared" si="76"/>
        <v>PEXP50VIO</v>
      </c>
      <c r="B745" s="1165">
        <f>IFERROR(INDEX('PU Holds'!$B$14:$AF$554,MATCH(C745,'PU Holds'!$B$14:$B$552,FALSE),MATCH(D745,'PU Holds'!$B$14:$AF$14,FALSE)),0)</f>
        <v>0</v>
      </c>
      <c r="C745" s="1165" t="str">
        <f t="shared" si="75"/>
        <v>PEXP50</v>
      </c>
      <c r="D745" s="988" t="str">
        <f>'PU Holds'!$W$14</f>
        <v>Violet 
RAL 4008</v>
      </c>
      <c r="E745" s="1165" t="s">
        <v>27833</v>
      </c>
      <c r="F745" s="1165" t="s">
        <v>27824</v>
      </c>
      <c r="G745" s="1170" t="s">
        <v>27825</v>
      </c>
    </row>
    <row r="746" spans="1:7" ht="15" customHeight="1">
      <c r="A746" s="1165" t="str">
        <f t="shared" si="76"/>
        <v>PEXP50MIN</v>
      </c>
      <c r="B746" s="1165">
        <f>IFERROR(INDEX('PU Holds'!$B$14:$AF$554,MATCH(C746,'PU Holds'!$B$14:$B$552,FALSE),MATCH(D746,'PU Holds'!$B$14:$AF$14,FALSE)),0)</f>
        <v>0</v>
      </c>
      <c r="C746" s="1165" t="str">
        <f t="shared" si="75"/>
        <v>PEXP50</v>
      </c>
      <c r="D746" s="988" t="str">
        <f>'PU Holds'!$X$14</f>
        <v>Mint 
RAL 6027</v>
      </c>
      <c r="E746" s="1165" t="s">
        <v>27834</v>
      </c>
      <c r="F746" s="1165" t="s">
        <v>27824</v>
      </c>
      <c r="G746" s="1170" t="s">
        <v>27825</v>
      </c>
    </row>
    <row r="747" spans="1:7" ht="15" customHeight="1">
      <c r="A747" s="1165" t="str">
        <f t="shared" si="76"/>
        <v>PEXP50PUK</v>
      </c>
      <c r="B747" s="1165">
        <f>IFERROR(INDEX('PU Holds'!$B$14:$AF$554,MATCH(C747,'PU Holds'!$B$14:$B$552,FALSE),MATCH(D747,'PU Holds'!$B$14:$AF$14,FALSE)),0)</f>
        <v>0</v>
      </c>
      <c r="C747" s="1165" t="str">
        <f t="shared" si="75"/>
        <v>PEXP50</v>
      </c>
      <c r="D747" s="988" t="str">
        <f>'PU Holds'!$Z$14</f>
        <v>Green 
(Puke 16-09)</v>
      </c>
      <c r="E747" s="1165" t="s">
        <v>27835</v>
      </c>
      <c r="F747" s="1165" t="s">
        <v>27824</v>
      </c>
      <c r="G747" s="1170" t="s">
        <v>27825</v>
      </c>
    </row>
    <row r="748" spans="1:7" ht="15" customHeight="1">
      <c r="A748" s="1165" t="str">
        <f t="shared" si="76"/>
        <v>PEXP50ORA</v>
      </c>
      <c r="B748" s="1165">
        <f>IFERROR(INDEX('PU Holds'!$B$14:$AF$554,MATCH(C748,'PU Holds'!$B$14:$B$552,FALSE),MATCH(D748,'PU Holds'!$B$14:$AF$14,FALSE)),0)</f>
        <v>0</v>
      </c>
      <c r="C748" s="1165" t="str">
        <f t="shared" si="75"/>
        <v>PEXP50</v>
      </c>
      <c r="D748" s="988" t="str">
        <f>'PU Holds'!$AA$14</f>
        <v>US Orange
14-01</v>
      </c>
      <c r="E748" s="1165" t="s">
        <v>27836</v>
      </c>
      <c r="F748" s="1165" t="s">
        <v>27824</v>
      </c>
      <c r="G748" s="1170" t="s">
        <v>27825</v>
      </c>
    </row>
    <row r="749" spans="1:7" ht="15" customHeight="1">
      <c r="A749" s="1165" t="str">
        <f t="shared" si="76"/>
        <v>PEXP50GRE</v>
      </c>
      <c r="B749" s="1165">
        <f>IFERROR(INDEX('PU Holds'!$B$14:$AF$554,MATCH(C749,'PU Holds'!$B$14:$B$552,FALSE),MATCH(D749,'PU Holds'!$B$14:$AF$14,FALSE)),0)</f>
        <v>0</v>
      </c>
      <c r="C749" s="1165" t="str">
        <f t="shared" si="75"/>
        <v>PEXP50</v>
      </c>
      <c r="D749" s="988" t="str">
        <f>'PU Holds'!$AB$14</f>
        <v>US Green 
16 -16</v>
      </c>
      <c r="E749" s="1165" t="s">
        <v>27837</v>
      </c>
      <c r="F749" s="1165" t="s">
        <v>27824</v>
      </c>
      <c r="G749" s="1170" t="s">
        <v>27825</v>
      </c>
    </row>
    <row r="750" spans="1:7" ht="15" customHeight="1">
      <c r="A750" s="1165" t="str">
        <f t="shared" si="76"/>
        <v>PEXP50WHI</v>
      </c>
      <c r="B750" s="1165">
        <f>IFERROR(INDEX('PU Holds'!$B$14:$AF$554,MATCH(C750,'PU Holds'!$B$14:$B$552,FALSE),MATCH(D750,'PU Holds'!$B$14:$AF$14,FALSE)),0)</f>
        <v>0</v>
      </c>
      <c r="C750" s="1165" t="str">
        <f t="shared" si="75"/>
        <v>PEXP50</v>
      </c>
      <c r="D750" s="988" t="str">
        <f>'PU Holds'!$AC$14</f>
        <v>White 
RAL 9010</v>
      </c>
      <c r="E750" s="1165" t="s">
        <v>27838</v>
      </c>
      <c r="F750" s="1165" t="s">
        <v>27824</v>
      </c>
      <c r="G750" s="1170" t="s">
        <v>27825</v>
      </c>
    </row>
    <row r="751" spans="1:7" ht="15" customHeight="1">
      <c r="A751" s="1165" t="str">
        <f t="shared" si="76"/>
        <v>PEXP50PUR</v>
      </c>
      <c r="B751" s="1165">
        <f>IFERROR(INDEX('PU Holds'!$B$14:$AF$554,MATCH(C751,'PU Holds'!$B$14:$B$552,FALSE),MATCH(D751,'PU Holds'!$B$14:$AF$14,FALSE)),0)</f>
        <v>0</v>
      </c>
      <c r="C751" s="1165" t="str">
        <f t="shared" si="75"/>
        <v>PEXP50</v>
      </c>
      <c r="D751" s="988" t="str">
        <f>'PU Holds'!$AD$14</f>
        <v>US Purple</v>
      </c>
      <c r="E751" s="1165" t="s">
        <v>27839</v>
      </c>
      <c r="F751" s="1165" t="s">
        <v>27824</v>
      </c>
      <c r="G751" s="1170" t="s">
        <v>27825</v>
      </c>
    </row>
    <row r="752" spans="1:7" ht="15" customHeight="1">
      <c r="A752" s="1165" t="str">
        <f t="shared" ref="A752:A789" si="77">CONCATENATE(C752,E752)</f>
        <v>PEXP51YEL</v>
      </c>
      <c r="B752" s="1165">
        <f>IFERROR(INDEX('PU Holds'!$B$14:$AF$554,MATCH(C752,'PU Holds'!$B$14:$B$552,FALSE),MATCH(D752,'PU Holds'!$B$14:$AF$14,FALSE)),0)</f>
        <v>0</v>
      </c>
      <c r="C752" s="1165" t="s">
        <v>27889</v>
      </c>
      <c r="D752" s="1168" t="str">
        <f>'PU Holds'!$M$14</f>
        <v>Yellow 
RAL 1026</v>
      </c>
      <c r="E752" s="1165" t="s">
        <v>27823</v>
      </c>
      <c r="F752" s="1165" t="s">
        <v>27824</v>
      </c>
      <c r="G752" s="1170" t="s">
        <v>27825</v>
      </c>
    </row>
    <row r="753" spans="1:7" ht="15" customHeight="1">
      <c r="A753" s="1165" t="str">
        <f t="shared" si="77"/>
        <v>PEXP51RED</v>
      </c>
      <c r="B753" s="1165">
        <f>IFERROR(INDEX('PU Holds'!$B$14:$AF$554,MATCH(C753,'PU Holds'!$B$14:$B$552,FALSE),MATCH(D753,'PU Holds'!$B$14:$AF$14,FALSE)),0)</f>
        <v>0</v>
      </c>
      <c r="C753" s="1165" t="str">
        <f t="shared" ref="C753:C766" si="78">C752</f>
        <v>PEXP51</v>
      </c>
      <c r="D753" s="988" t="str">
        <f>'PU Holds'!$O$14</f>
        <v>Red 
RAL 3020</v>
      </c>
      <c r="E753" s="1165" t="s">
        <v>27826</v>
      </c>
      <c r="F753" s="1165" t="s">
        <v>27824</v>
      </c>
      <c r="G753" s="1170" t="s">
        <v>27825</v>
      </c>
    </row>
    <row r="754" spans="1:7" ht="15" customHeight="1">
      <c r="A754" s="1165" t="str">
        <f t="shared" si="77"/>
        <v>PEXP51BLU</v>
      </c>
      <c r="B754" s="1165">
        <f>IFERROR(INDEX('PU Holds'!$B$14:$AF$554,MATCH(C754,'PU Holds'!$B$14:$B$552,FALSE),MATCH(D754,'PU Holds'!$B$14:$AF$14,FALSE)),0)</f>
        <v>0</v>
      </c>
      <c r="C754" s="1165" t="str">
        <f t="shared" si="78"/>
        <v>PEXP51</v>
      </c>
      <c r="D754" s="988" t="str">
        <f>'PU Holds'!$P$14</f>
        <v>Blue 
RAL 5015</v>
      </c>
      <c r="E754" s="1165" t="s">
        <v>27827</v>
      </c>
      <c r="F754" s="1165" t="s">
        <v>27824</v>
      </c>
      <c r="G754" s="1170" t="s">
        <v>27825</v>
      </c>
    </row>
    <row r="755" spans="1:7" ht="15" customHeight="1">
      <c r="A755" s="1165" t="str">
        <f t="shared" si="77"/>
        <v>PEXP51GRY</v>
      </c>
      <c r="B755" s="1165">
        <f>IFERROR(INDEX('PU Holds'!$B$14:$AF$554,MATCH(C755,'PU Holds'!$B$14:$B$552,FALSE),MATCH(D755,'PU Holds'!$B$14:$AF$14,FALSE)),0)</f>
        <v>0</v>
      </c>
      <c r="C755" s="1165" t="str">
        <f t="shared" si="78"/>
        <v>PEXP51</v>
      </c>
      <c r="D755" s="988" t="str">
        <f>'PU Holds'!$Q$14</f>
        <v>Grey 
RAL 7001</v>
      </c>
      <c r="E755" s="1165" t="s">
        <v>27828</v>
      </c>
      <c r="F755" s="1165" t="s">
        <v>27824</v>
      </c>
      <c r="G755" s="1170" t="s">
        <v>27825</v>
      </c>
    </row>
    <row r="756" spans="1:7" ht="15" customHeight="1">
      <c r="A756" s="1165" t="str">
        <f t="shared" si="77"/>
        <v>PEXP51BLK</v>
      </c>
      <c r="B756" s="1165">
        <f>IFERROR(INDEX('PU Holds'!$B$14:$AF$554,MATCH(C756,'PU Holds'!$B$14:$B$552,FALSE),MATCH(D756,'PU Holds'!$B$14:$AF$14,FALSE)),0)</f>
        <v>0</v>
      </c>
      <c r="C756" s="1165" t="str">
        <f t="shared" si="78"/>
        <v>PEXP51</v>
      </c>
      <c r="D756" s="988" t="str">
        <f>'PU Holds'!$R$14</f>
        <v>Black 
RAL 9005</v>
      </c>
      <c r="E756" s="1165" t="s">
        <v>27829</v>
      </c>
      <c r="F756" s="1165" t="s">
        <v>27824</v>
      </c>
      <c r="G756" s="1170" t="s">
        <v>27825</v>
      </c>
    </row>
    <row r="757" spans="1:7" ht="15" customHeight="1">
      <c r="A757" s="1165" t="str">
        <f t="shared" si="77"/>
        <v>PEXP51FLO</v>
      </c>
      <c r="B757" s="1165">
        <f>IFERROR(INDEX('PU Holds'!$B$14:$AF$554,MATCH(C757,'PU Holds'!$B$14:$B$552,FALSE),MATCH(D757,'PU Holds'!$B$14:$AF$14,FALSE)),0)</f>
        <v>0</v>
      </c>
      <c r="C757" s="1165" t="str">
        <f t="shared" si="78"/>
        <v>PEXP51</v>
      </c>
      <c r="D757" s="988" t="str">
        <f>'PU Holds'!$S$14</f>
        <v>Fluo 
Orange</v>
      </c>
      <c r="E757" s="1165" t="s">
        <v>27830</v>
      </c>
      <c r="F757" s="1165" t="s">
        <v>27824</v>
      </c>
      <c r="G757" s="1170" t="s">
        <v>27825</v>
      </c>
    </row>
    <row r="758" spans="1:7" ht="15" customHeight="1">
      <c r="A758" s="1165" t="str">
        <f t="shared" si="77"/>
        <v>PEXP51FLG</v>
      </c>
      <c r="B758" s="1165">
        <f>IFERROR(INDEX('PU Holds'!$B$14:$AF$554,MATCH(C758,'PU Holds'!$B$14:$B$552,FALSE),MATCH(D758,'PU Holds'!$B$14:$AF$14,FALSE)),0)</f>
        <v>0</v>
      </c>
      <c r="C758" s="1165" t="str">
        <f t="shared" si="78"/>
        <v>PEXP51</v>
      </c>
      <c r="D758" s="988" t="str">
        <f>'PU Holds'!$T$14</f>
        <v>Fluo 
Green</v>
      </c>
      <c r="E758" s="1165" t="s">
        <v>27831</v>
      </c>
      <c r="F758" s="1165" t="s">
        <v>27824</v>
      </c>
      <c r="G758" s="1170" t="s">
        <v>27825</v>
      </c>
    </row>
    <row r="759" spans="1:7" ht="15" customHeight="1">
      <c r="A759" s="1165" t="str">
        <f t="shared" si="77"/>
        <v>PEXP51FLP</v>
      </c>
      <c r="B759" s="1165">
        <f>IFERROR(INDEX('PU Holds'!$B$14:$AF$554,MATCH(C759,'PU Holds'!$B$14:$B$552,FALSE),MATCH(D759,'PU Holds'!$B$14:$AF$14,FALSE)),0)</f>
        <v>0</v>
      </c>
      <c r="C759" s="1165" t="str">
        <f t="shared" si="78"/>
        <v>PEXP51</v>
      </c>
      <c r="D759" s="988" t="str">
        <f>'PU Holds'!$U$14</f>
        <v>Fluo 
Pink</v>
      </c>
      <c r="E759" s="1165" t="s">
        <v>27832</v>
      </c>
      <c r="F759" s="1165" t="s">
        <v>27824</v>
      </c>
      <c r="G759" s="1170" t="s">
        <v>27825</v>
      </c>
    </row>
    <row r="760" spans="1:7" ht="15" customHeight="1">
      <c r="A760" s="1165" t="str">
        <f t="shared" si="77"/>
        <v>PEXP51VIO</v>
      </c>
      <c r="B760" s="1165">
        <f>IFERROR(INDEX('PU Holds'!$B$14:$AF$554,MATCH(C760,'PU Holds'!$B$14:$B$552,FALSE),MATCH(D760,'PU Holds'!$B$14:$AF$14,FALSE)),0)</f>
        <v>0</v>
      </c>
      <c r="C760" s="1165" t="str">
        <f t="shared" si="78"/>
        <v>PEXP51</v>
      </c>
      <c r="D760" s="988" t="str">
        <f>'PU Holds'!$W$14</f>
        <v>Violet 
RAL 4008</v>
      </c>
      <c r="E760" s="1165" t="s">
        <v>27833</v>
      </c>
      <c r="F760" s="1165" t="s">
        <v>27824</v>
      </c>
      <c r="G760" s="1170" t="s">
        <v>27825</v>
      </c>
    </row>
    <row r="761" spans="1:7" ht="15" customHeight="1">
      <c r="A761" s="1165" t="str">
        <f t="shared" si="77"/>
        <v>PEXP51MIN</v>
      </c>
      <c r="B761" s="1165">
        <f>IFERROR(INDEX('PU Holds'!$B$14:$AF$554,MATCH(C761,'PU Holds'!$B$14:$B$552,FALSE),MATCH(D761,'PU Holds'!$B$14:$AF$14,FALSE)),0)</f>
        <v>0</v>
      </c>
      <c r="C761" s="1165" t="str">
        <f t="shared" si="78"/>
        <v>PEXP51</v>
      </c>
      <c r="D761" s="988" t="str">
        <f>'PU Holds'!$X$14</f>
        <v>Mint 
RAL 6027</v>
      </c>
      <c r="E761" s="1165" t="s">
        <v>27834</v>
      </c>
      <c r="F761" s="1165" t="s">
        <v>27824</v>
      </c>
      <c r="G761" s="1170" t="s">
        <v>27825</v>
      </c>
    </row>
    <row r="762" spans="1:7" ht="15" customHeight="1">
      <c r="A762" s="1165" t="str">
        <f t="shared" si="77"/>
        <v>PEXP51PUK</v>
      </c>
      <c r="B762" s="1165">
        <f>IFERROR(INDEX('PU Holds'!$B$14:$AF$554,MATCH(C762,'PU Holds'!$B$14:$B$552,FALSE),MATCH(D762,'PU Holds'!$B$14:$AF$14,FALSE)),0)</f>
        <v>0</v>
      </c>
      <c r="C762" s="1165" t="str">
        <f t="shared" si="78"/>
        <v>PEXP51</v>
      </c>
      <c r="D762" s="988" t="str">
        <f>'PU Holds'!$Z$14</f>
        <v>Green 
(Puke 16-09)</v>
      </c>
      <c r="E762" s="1165" t="s">
        <v>27835</v>
      </c>
      <c r="F762" s="1165" t="s">
        <v>27824</v>
      </c>
      <c r="G762" s="1170" t="s">
        <v>27825</v>
      </c>
    </row>
    <row r="763" spans="1:7" ht="15" customHeight="1">
      <c r="A763" s="1165" t="str">
        <f t="shared" si="77"/>
        <v>PEXP51ORA</v>
      </c>
      <c r="B763" s="1165">
        <f>IFERROR(INDEX('PU Holds'!$B$14:$AF$554,MATCH(C763,'PU Holds'!$B$14:$B$552,FALSE),MATCH(D763,'PU Holds'!$B$14:$AF$14,FALSE)),0)</f>
        <v>0</v>
      </c>
      <c r="C763" s="1165" t="str">
        <f t="shared" si="78"/>
        <v>PEXP51</v>
      </c>
      <c r="D763" s="988" t="str">
        <f>'PU Holds'!$AA$14</f>
        <v>US Orange
14-01</v>
      </c>
      <c r="E763" s="1165" t="s">
        <v>27836</v>
      </c>
      <c r="F763" s="1165" t="s">
        <v>27824</v>
      </c>
      <c r="G763" s="1170" t="s">
        <v>27825</v>
      </c>
    </row>
    <row r="764" spans="1:7" ht="15" customHeight="1">
      <c r="A764" s="1165" t="str">
        <f t="shared" si="77"/>
        <v>PEXP51GRE</v>
      </c>
      <c r="B764" s="1165">
        <f>IFERROR(INDEX('PU Holds'!$B$14:$AF$554,MATCH(C764,'PU Holds'!$B$14:$B$552,FALSE),MATCH(D764,'PU Holds'!$B$14:$AF$14,FALSE)),0)</f>
        <v>0</v>
      </c>
      <c r="C764" s="1165" t="str">
        <f t="shared" si="78"/>
        <v>PEXP51</v>
      </c>
      <c r="D764" s="988" t="str">
        <f>'PU Holds'!$AB$14</f>
        <v>US Green 
16 -16</v>
      </c>
      <c r="E764" s="1165" t="s">
        <v>27837</v>
      </c>
      <c r="F764" s="1165" t="s">
        <v>27824</v>
      </c>
      <c r="G764" s="1170" t="s">
        <v>27825</v>
      </c>
    </row>
    <row r="765" spans="1:7" ht="15" customHeight="1">
      <c r="A765" s="1165" t="str">
        <f t="shared" si="77"/>
        <v>PEXP51WHI</v>
      </c>
      <c r="B765" s="1165">
        <f>IFERROR(INDEX('PU Holds'!$B$14:$AF$554,MATCH(C765,'PU Holds'!$B$14:$B$552,FALSE),MATCH(D765,'PU Holds'!$B$14:$AF$14,FALSE)),0)</f>
        <v>0</v>
      </c>
      <c r="C765" s="1165" t="str">
        <f t="shared" si="78"/>
        <v>PEXP51</v>
      </c>
      <c r="D765" s="988" t="str">
        <f>'PU Holds'!$AC$14</f>
        <v>White 
RAL 9010</v>
      </c>
      <c r="E765" s="1165" t="s">
        <v>27838</v>
      </c>
      <c r="F765" s="1165" t="s">
        <v>27824</v>
      </c>
      <c r="G765" s="1170" t="s">
        <v>27825</v>
      </c>
    </row>
    <row r="766" spans="1:7" ht="15" customHeight="1">
      <c r="A766" s="1165" t="str">
        <f t="shared" si="77"/>
        <v>PEXP51PUR</v>
      </c>
      <c r="B766" s="1165">
        <f>IFERROR(INDEX('PU Holds'!$B$14:$AF$554,MATCH(C766,'PU Holds'!$B$14:$B$552,FALSE),MATCH(D766,'PU Holds'!$B$14:$AF$14,FALSE)),0)</f>
        <v>0</v>
      </c>
      <c r="C766" s="1165" t="str">
        <f t="shared" si="78"/>
        <v>PEXP51</v>
      </c>
      <c r="D766" s="988" t="str">
        <f>'PU Holds'!$AD$14</f>
        <v>US Purple</v>
      </c>
      <c r="E766" s="1165" t="s">
        <v>27839</v>
      </c>
      <c r="F766" s="1165" t="s">
        <v>27824</v>
      </c>
      <c r="G766" s="1170" t="s">
        <v>27825</v>
      </c>
    </row>
    <row r="767" spans="1:7" ht="15" customHeight="1">
      <c r="A767" s="1165" t="str">
        <f t="shared" si="77"/>
        <v>PEXP52YEL</v>
      </c>
      <c r="B767" s="1165">
        <f>IFERROR(INDEX('PU Holds'!$B$14:$AF$554,MATCH(C767,'PU Holds'!$B$14:$B$552,FALSE),MATCH(D767,'PU Holds'!$B$14:$AF$14,FALSE)),0)</f>
        <v>0</v>
      </c>
      <c r="C767" s="1165" t="s">
        <v>27890</v>
      </c>
      <c r="D767" s="1168" t="str">
        <f>'PU Holds'!$M$14</f>
        <v>Yellow 
RAL 1026</v>
      </c>
      <c r="E767" s="1165" t="s">
        <v>27823</v>
      </c>
      <c r="F767" s="1165" t="s">
        <v>27824</v>
      </c>
      <c r="G767" s="1170" t="s">
        <v>27825</v>
      </c>
    </row>
    <row r="768" spans="1:7" ht="15" customHeight="1">
      <c r="A768" s="1165" t="str">
        <f t="shared" si="77"/>
        <v>PEXP52RED</v>
      </c>
      <c r="B768" s="1165">
        <f>IFERROR(INDEX('PU Holds'!$B$14:$AF$554,MATCH(C768,'PU Holds'!$B$14:$B$552,FALSE),MATCH(D768,'PU Holds'!$B$14:$AF$14,FALSE)),0)</f>
        <v>0</v>
      </c>
      <c r="C768" s="1165" t="str">
        <f t="shared" ref="C768:C781" si="79">C767</f>
        <v>PEXP52</v>
      </c>
      <c r="D768" s="988" t="str">
        <f>'PU Holds'!$O$14</f>
        <v>Red 
RAL 3020</v>
      </c>
      <c r="E768" s="1165" t="s">
        <v>27826</v>
      </c>
      <c r="F768" s="1165" t="s">
        <v>27824</v>
      </c>
      <c r="G768" s="1170" t="s">
        <v>27825</v>
      </c>
    </row>
    <row r="769" spans="1:7" ht="15" customHeight="1">
      <c r="A769" s="1165" t="str">
        <f t="shared" si="77"/>
        <v>PEXP52BLU</v>
      </c>
      <c r="B769" s="1165">
        <f>IFERROR(INDEX('PU Holds'!$B$14:$AF$554,MATCH(C769,'PU Holds'!$B$14:$B$552,FALSE),MATCH(D769,'PU Holds'!$B$14:$AF$14,FALSE)),0)</f>
        <v>0</v>
      </c>
      <c r="C769" s="1165" t="str">
        <f t="shared" si="79"/>
        <v>PEXP52</v>
      </c>
      <c r="D769" s="988" t="str">
        <f>'PU Holds'!$P$14</f>
        <v>Blue 
RAL 5015</v>
      </c>
      <c r="E769" s="1165" t="s">
        <v>27827</v>
      </c>
      <c r="F769" s="1165" t="s">
        <v>27824</v>
      </c>
      <c r="G769" s="1170" t="s">
        <v>27825</v>
      </c>
    </row>
    <row r="770" spans="1:7" ht="15" customHeight="1">
      <c r="A770" s="1165" t="str">
        <f t="shared" si="77"/>
        <v>PEXP52GRY</v>
      </c>
      <c r="B770" s="1165">
        <f>IFERROR(INDEX('PU Holds'!$B$14:$AF$554,MATCH(C770,'PU Holds'!$B$14:$B$552,FALSE),MATCH(D770,'PU Holds'!$B$14:$AF$14,FALSE)),0)</f>
        <v>0</v>
      </c>
      <c r="C770" s="1165" t="str">
        <f t="shared" si="79"/>
        <v>PEXP52</v>
      </c>
      <c r="D770" s="988" t="str">
        <f>'PU Holds'!$Q$14</f>
        <v>Grey 
RAL 7001</v>
      </c>
      <c r="E770" s="1165" t="s">
        <v>27828</v>
      </c>
      <c r="F770" s="1165" t="s">
        <v>27824</v>
      </c>
      <c r="G770" s="1170" t="s">
        <v>27825</v>
      </c>
    </row>
    <row r="771" spans="1:7" ht="15" customHeight="1">
      <c r="A771" s="1165" t="str">
        <f t="shared" si="77"/>
        <v>PEXP52BLK</v>
      </c>
      <c r="B771" s="1165">
        <f>IFERROR(INDEX('PU Holds'!$B$14:$AF$554,MATCH(C771,'PU Holds'!$B$14:$B$552,FALSE),MATCH(D771,'PU Holds'!$B$14:$AF$14,FALSE)),0)</f>
        <v>0</v>
      </c>
      <c r="C771" s="1165" t="str">
        <f t="shared" si="79"/>
        <v>PEXP52</v>
      </c>
      <c r="D771" s="988" t="str">
        <f>'PU Holds'!$R$14</f>
        <v>Black 
RAL 9005</v>
      </c>
      <c r="E771" s="1165" t="s">
        <v>27829</v>
      </c>
      <c r="F771" s="1165" t="s">
        <v>27824</v>
      </c>
      <c r="G771" s="1170" t="s">
        <v>27825</v>
      </c>
    </row>
    <row r="772" spans="1:7" ht="15" customHeight="1">
      <c r="A772" s="1165" t="str">
        <f t="shared" si="77"/>
        <v>PEXP52FLO</v>
      </c>
      <c r="B772" s="1165">
        <f>IFERROR(INDEX('PU Holds'!$B$14:$AF$554,MATCH(C772,'PU Holds'!$B$14:$B$552,FALSE),MATCH(D772,'PU Holds'!$B$14:$AF$14,FALSE)),0)</f>
        <v>0</v>
      </c>
      <c r="C772" s="1165" t="str">
        <f t="shared" si="79"/>
        <v>PEXP52</v>
      </c>
      <c r="D772" s="988" t="str">
        <f>'PU Holds'!$S$14</f>
        <v>Fluo 
Orange</v>
      </c>
      <c r="E772" s="1165" t="s">
        <v>27830</v>
      </c>
      <c r="F772" s="1165" t="s">
        <v>27824</v>
      </c>
      <c r="G772" s="1170" t="s">
        <v>27825</v>
      </c>
    </row>
    <row r="773" spans="1:7" ht="15" customHeight="1">
      <c r="A773" s="1165" t="str">
        <f t="shared" si="77"/>
        <v>PEXP52FLG</v>
      </c>
      <c r="B773" s="1165">
        <f>IFERROR(INDEX('PU Holds'!$B$14:$AF$554,MATCH(C773,'PU Holds'!$B$14:$B$552,FALSE),MATCH(D773,'PU Holds'!$B$14:$AF$14,FALSE)),0)</f>
        <v>0</v>
      </c>
      <c r="C773" s="1165" t="str">
        <f t="shared" si="79"/>
        <v>PEXP52</v>
      </c>
      <c r="D773" s="988" t="str">
        <f>'PU Holds'!$T$14</f>
        <v>Fluo 
Green</v>
      </c>
      <c r="E773" s="1165" t="s">
        <v>27831</v>
      </c>
      <c r="F773" s="1165" t="s">
        <v>27824</v>
      </c>
      <c r="G773" s="1170" t="s">
        <v>27825</v>
      </c>
    </row>
    <row r="774" spans="1:7" ht="15" customHeight="1">
      <c r="A774" s="1165" t="str">
        <f t="shared" si="77"/>
        <v>PEXP52FLP</v>
      </c>
      <c r="B774" s="1165">
        <f>IFERROR(INDEX('PU Holds'!$B$14:$AF$554,MATCH(C774,'PU Holds'!$B$14:$B$552,FALSE),MATCH(D774,'PU Holds'!$B$14:$AF$14,FALSE)),0)</f>
        <v>0</v>
      </c>
      <c r="C774" s="1165" t="str">
        <f t="shared" si="79"/>
        <v>PEXP52</v>
      </c>
      <c r="D774" s="988" t="str">
        <f>'PU Holds'!$U$14</f>
        <v>Fluo 
Pink</v>
      </c>
      <c r="E774" s="1165" t="s">
        <v>27832</v>
      </c>
      <c r="F774" s="1165" t="s">
        <v>27824</v>
      </c>
      <c r="G774" s="1170" t="s">
        <v>27825</v>
      </c>
    </row>
    <row r="775" spans="1:7" ht="15" customHeight="1">
      <c r="A775" s="1165" t="str">
        <f t="shared" si="77"/>
        <v>PEXP52VIO</v>
      </c>
      <c r="B775" s="1165">
        <f>IFERROR(INDEX('PU Holds'!$B$14:$AF$554,MATCH(C775,'PU Holds'!$B$14:$B$552,FALSE),MATCH(D775,'PU Holds'!$B$14:$AF$14,FALSE)),0)</f>
        <v>0</v>
      </c>
      <c r="C775" s="1165" t="str">
        <f t="shared" si="79"/>
        <v>PEXP52</v>
      </c>
      <c r="D775" s="988" t="str">
        <f>'PU Holds'!$W$14</f>
        <v>Violet 
RAL 4008</v>
      </c>
      <c r="E775" s="1165" t="s">
        <v>27833</v>
      </c>
      <c r="F775" s="1165" t="s">
        <v>27824</v>
      </c>
      <c r="G775" s="1170" t="s">
        <v>27825</v>
      </c>
    </row>
    <row r="776" spans="1:7" ht="15" customHeight="1">
      <c r="A776" s="1165" t="str">
        <f t="shared" si="77"/>
        <v>PEXP52MIN</v>
      </c>
      <c r="B776" s="1165">
        <f>IFERROR(INDEX('PU Holds'!$B$14:$AF$554,MATCH(C776,'PU Holds'!$B$14:$B$552,FALSE),MATCH(D776,'PU Holds'!$B$14:$AF$14,FALSE)),0)</f>
        <v>0</v>
      </c>
      <c r="C776" s="1165" t="str">
        <f t="shared" si="79"/>
        <v>PEXP52</v>
      </c>
      <c r="D776" s="988" t="str">
        <f>'PU Holds'!$X$14</f>
        <v>Mint 
RAL 6027</v>
      </c>
      <c r="E776" s="1165" t="s">
        <v>27834</v>
      </c>
      <c r="F776" s="1165" t="s">
        <v>27824</v>
      </c>
      <c r="G776" s="1170" t="s">
        <v>27825</v>
      </c>
    </row>
    <row r="777" spans="1:7" ht="15" customHeight="1">
      <c r="A777" s="1165" t="str">
        <f t="shared" si="77"/>
        <v>PEXP52PUK</v>
      </c>
      <c r="B777" s="1165">
        <f>IFERROR(INDEX('PU Holds'!$B$14:$AF$554,MATCH(C777,'PU Holds'!$B$14:$B$552,FALSE),MATCH(D777,'PU Holds'!$B$14:$AF$14,FALSE)),0)</f>
        <v>0</v>
      </c>
      <c r="C777" s="1165" t="str">
        <f t="shared" si="79"/>
        <v>PEXP52</v>
      </c>
      <c r="D777" s="988" t="str">
        <f>'PU Holds'!$Z$14</f>
        <v>Green 
(Puke 16-09)</v>
      </c>
      <c r="E777" s="1165" t="s">
        <v>27835</v>
      </c>
      <c r="F777" s="1165" t="s">
        <v>27824</v>
      </c>
      <c r="G777" s="1170" t="s">
        <v>27825</v>
      </c>
    </row>
    <row r="778" spans="1:7" ht="15" customHeight="1">
      <c r="A778" s="1165" t="str">
        <f t="shared" si="77"/>
        <v>PEXP52ORA</v>
      </c>
      <c r="B778" s="1165">
        <f>IFERROR(INDEX('PU Holds'!$B$14:$AF$554,MATCH(C778,'PU Holds'!$B$14:$B$552,FALSE),MATCH(D778,'PU Holds'!$B$14:$AF$14,FALSE)),0)</f>
        <v>0</v>
      </c>
      <c r="C778" s="1165" t="str">
        <f t="shared" si="79"/>
        <v>PEXP52</v>
      </c>
      <c r="D778" s="988" t="str">
        <f>'PU Holds'!$AA$14</f>
        <v>US Orange
14-01</v>
      </c>
      <c r="E778" s="1165" t="s">
        <v>27836</v>
      </c>
      <c r="F778" s="1165" t="s">
        <v>27824</v>
      </c>
      <c r="G778" s="1170" t="s">
        <v>27825</v>
      </c>
    </row>
    <row r="779" spans="1:7" ht="15" customHeight="1">
      <c r="A779" s="1165" t="str">
        <f t="shared" si="77"/>
        <v>PEXP52GRE</v>
      </c>
      <c r="B779" s="1165">
        <f>IFERROR(INDEX('PU Holds'!$B$14:$AF$554,MATCH(C779,'PU Holds'!$B$14:$B$552,FALSE),MATCH(D779,'PU Holds'!$B$14:$AF$14,FALSE)),0)</f>
        <v>0</v>
      </c>
      <c r="C779" s="1165" t="str">
        <f t="shared" si="79"/>
        <v>PEXP52</v>
      </c>
      <c r="D779" s="988" t="str">
        <f>'PU Holds'!$AB$14</f>
        <v>US Green 
16 -16</v>
      </c>
      <c r="E779" s="1165" t="s">
        <v>27837</v>
      </c>
      <c r="F779" s="1165" t="s">
        <v>27824</v>
      </c>
      <c r="G779" s="1170" t="s">
        <v>27825</v>
      </c>
    </row>
    <row r="780" spans="1:7" ht="15" customHeight="1">
      <c r="A780" s="1165" t="str">
        <f t="shared" si="77"/>
        <v>PEXP52WHI</v>
      </c>
      <c r="B780" s="1165">
        <f>IFERROR(INDEX('PU Holds'!$B$14:$AF$554,MATCH(C780,'PU Holds'!$B$14:$B$552,FALSE),MATCH(D780,'PU Holds'!$B$14:$AF$14,FALSE)),0)</f>
        <v>0</v>
      </c>
      <c r="C780" s="1165" t="str">
        <f t="shared" si="79"/>
        <v>PEXP52</v>
      </c>
      <c r="D780" s="988" t="str">
        <f>'PU Holds'!$AC$14</f>
        <v>White 
RAL 9010</v>
      </c>
      <c r="E780" s="1165" t="s">
        <v>27838</v>
      </c>
      <c r="F780" s="1165" t="s">
        <v>27824</v>
      </c>
      <c r="G780" s="1170" t="s">
        <v>27825</v>
      </c>
    </row>
    <row r="781" spans="1:7" ht="15" customHeight="1">
      <c r="A781" s="1165" t="str">
        <f t="shared" si="77"/>
        <v>PEXP52PUR</v>
      </c>
      <c r="B781" s="1165">
        <f>IFERROR(INDEX('PU Holds'!$B$14:$AF$554,MATCH(C781,'PU Holds'!$B$14:$B$552,FALSE),MATCH(D781,'PU Holds'!$B$14:$AF$14,FALSE)),0)</f>
        <v>0</v>
      </c>
      <c r="C781" s="1165" t="str">
        <f t="shared" si="79"/>
        <v>PEXP52</v>
      </c>
      <c r="D781" s="988" t="str">
        <f>'PU Holds'!$AD$14</f>
        <v>US Purple</v>
      </c>
      <c r="E781" s="1165" t="s">
        <v>27839</v>
      </c>
      <c r="F781" s="1165" t="s">
        <v>27824</v>
      </c>
      <c r="G781" s="1170" t="s">
        <v>27825</v>
      </c>
    </row>
    <row r="782" spans="1:7" ht="15" customHeight="1">
      <c r="A782" s="1165" t="str">
        <f t="shared" si="77"/>
        <v>PEXP53YEL</v>
      </c>
      <c r="B782" s="1165">
        <f>IFERROR(INDEX('PU Holds'!$B$14:$AF$554,MATCH(C782,'PU Holds'!$B$14:$B$552,FALSE),MATCH(D782,'PU Holds'!$B$14:$AF$14,FALSE)),0)</f>
        <v>0</v>
      </c>
      <c r="C782" s="1165" t="s">
        <v>27891</v>
      </c>
      <c r="D782" s="1168" t="str">
        <f>'PU Holds'!$M$14</f>
        <v>Yellow 
RAL 1026</v>
      </c>
      <c r="E782" s="1165" t="s">
        <v>27823</v>
      </c>
      <c r="F782" s="1165" t="s">
        <v>27824</v>
      </c>
      <c r="G782" s="1170" t="s">
        <v>27825</v>
      </c>
    </row>
    <row r="783" spans="1:7" ht="15" customHeight="1">
      <c r="A783" s="1165" t="str">
        <f t="shared" si="77"/>
        <v>PEXP53RED</v>
      </c>
      <c r="B783" s="1165">
        <f>IFERROR(INDEX('PU Holds'!$B$14:$AF$554,MATCH(C783,'PU Holds'!$B$14:$B$552,FALSE),MATCH(D783,'PU Holds'!$B$14:$AF$14,FALSE)),0)</f>
        <v>0</v>
      </c>
      <c r="C783" s="1165" t="str">
        <f t="shared" ref="C783:C796" si="80">C782</f>
        <v>PEXP53</v>
      </c>
      <c r="D783" s="988" t="str">
        <f>'PU Holds'!$O$14</f>
        <v>Red 
RAL 3020</v>
      </c>
      <c r="E783" s="1165" t="s">
        <v>27826</v>
      </c>
      <c r="F783" s="1165" t="s">
        <v>27824</v>
      </c>
      <c r="G783" s="1170" t="s">
        <v>27825</v>
      </c>
    </row>
    <row r="784" spans="1:7" ht="15" customHeight="1">
      <c r="A784" s="1165" t="str">
        <f t="shared" si="77"/>
        <v>PEXP53BLU</v>
      </c>
      <c r="B784" s="1165">
        <f>IFERROR(INDEX('PU Holds'!$B$14:$AF$554,MATCH(C784,'PU Holds'!$B$14:$B$552,FALSE),MATCH(D784,'PU Holds'!$B$14:$AF$14,FALSE)),0)</f>
        <v>0</v>
      </c>
      <c r="C784" s="1165" t="str">
        <f t="shared" si="80"/>
        <v>PEXP53</v>
      </c>
      <c r="D784" s="988" t="str">
        <f>'PU Holds'!$P$14</f>
        <v>Blue 
RAL 5015</v>
      </c>
      <c r="E784" s="1165" t="s">
        <v>27827</v>
      </c>
      <c r="F784" s="1165" t="s">
        <v>27824</v>
      </c>
      <c r="G784" s="1170" t="s">
        <v>27825</v>
      </c>
    </row>
    <row r="785" spans="1:7" ht="15" customHeight="1">
      <c r="A785" s="1165" t="str">
        <f t="shared" si="77"/>
        <v>PEXP53GRY</v>
      </c>
      <c r="B785" s="1165">
        <f>IFERROR(INDEX('PU Holds'!$B$14:$AF$554,MATCH(C785,'PU Holds'!$B$14:$B$552,FALSE),MATCH(D785,'PU Holds'!$B$14:$AF$14,FALSE)),0)</f>
        <v>0</v>
      </c>
      <c r="C785" s="1165" t="str">
        <f t="shared" si="80"/>
        <v>PEXP53</v>
      </c>
      <c r="D785" s="988" t="str">
        <f>'PU Holds'!$Q$14</f>
        <v>Grey 
RAL 7001</v>
      </c>
      <c r="E785" s="1165" t="s">
        <v>27828</v>
      </c>
      <c r="F785" s="1165" t="s">
        <v>27824</v>
      </c>
      <c r="G785" s="1170" t="s">
        <v>27825</v>
      </c>
    </row>
    <row r="786" spans="1:7" ht="15" customHeight="1">
      <c r="A786" s="1165" t="str">
        <f t="shared" si="77"/>
        <v>PEXP53BLK</v>
      </c>
      <c r="B786" s="1165">
        <f>IFERROR(INDEX('PU Holds'!$B$14:$AF$554,MATCH(C786,'PU Holds'!$B$14:$B$552,FALSE),MATCH(D786,'PU Holds'!$B$14:$AF$14,FALSE)),0)</f>
        <v>0</v>
      </c>
      <c r="C786" s="1165" t="str">
        <f t="shared" si="80"/>
        <v>PEXP53</v>
      </c>
      <c r="D786" s="988" t="str">
        <f>'PU Holds'!$R$14</f>
        <v>Black 
RAL 9005</v>
      </c>
      <c r="E786" s="1165" t="s">
        <v>27829</v>
      </c>
      <c r="F786" s="1165" t="s">
        <v>27824</v>
      </c>
      <c r="G786" s="1170" t="s">
        <v>27825</v>
      </c>
    </row>
    <row r="787" spans="1:7" ht="15" customHeight="1">
      <c r="A787" s="1165" t="str">
        <f t="shared" si="77"/>
        <v>PEXP53FLO</v>
      </c>
      <c r="B787" s="1165">
        <f>IFERROR(INDEX('PU Holds'!$B$14:$AF$554,MATCH(C787,'PU Holds'!$B$14:$B$552,FALSE),MATCH(D787,'PU Holds'!$B$14:$AF$14,FALSE)),0)</f>
        <v>0</v>
      </c>
      <c r="C787" s="1165" t="str">
        <f t="shared" si="80"/>
        <v>PEXP53</v>
      </c>
      <c r="D787" s="988" t="str">
        <f>'PU Holds'!$S$14</f>
        <v>Fluo 
Orange</v>
      </c>
      <c r="E787" s="1165" t="s">
        <v>27830</v>
      </c>
      <c r="F787" s="1165" t="s">
        <v>27824</v>
      </c>
      <c r="G787" s="1170" t="s">
        <v>27825</v>
      </c>
    </row>
    <row r="788" spans="1:7" ht="15" customHeight="1">
      <c r="A788" s="1165" t="str">
        <f t="shared" si="77"/>
        <v>PEXP53FLG</v>
      </c>
      <c r="B788" s="1165">
        <f>IFERROR(INDEX('PU Holds'!$B$14:$AF$554,MATCH(C788,'PU Holds'!$B$14:$B$552,FALSE),MATCH(D788,'PU Holds'!$B$14:$AF$14,FALSE)),0)</f>
        <v>0</v>
      </c>
      <c r="C788" s="1165" t="str">
        <f t="shared" si="80"/>
        <v>PEXP53</v>
      </c>
      <c r="D788" s="988" t="str">
        <f>'PU Holds'!$T$14</f>
        <v>Fluo 
Green</v>
      </c>
      <c r="E788" s="1165" t="s">
        <v>27831</v>
      </c>
      <c r="F788" s="1165" t="s">
        <v>27824</v>
      </c>
      <c r="G788" s="1170" t="s">
        <v>27825</v>
      </c>
    </row>
    <row r="789" spans="1:7" ht="15" customHeight="1">
      <c r="A789" s="1165" t="str">
        <f t="shared" si="77"/>
        <v>PEXP53FLP</v>
      </c>
      <c r="B789" s="1165">
        <f>IFERROR(INDEX('PU Holds'!$B$14:$AF$554,MATCH(C789,'PU Holds'!$B$14:$B$552,FALSE),MATCH(D789,'PU Holds'!$B$14:$AF$14,FALSE)),0)</f>
        <v>0</v>
      </c>
      <c r="C789" s="1165" t="str">
        <f t="shared" si="80"/>
        <v>PEXP53</v>
      </c>
      <c r="D789" s="988" t="str">
        <f>'PU Holds'!$U$14</f>
        <v>Fluo 
Pink</v>
      </c>
      <c r="E789" s="1165" t="s">
        <v>27832</v>
      </c>
      <c r="F789" s="1165" t="s">
        <v>27824</v>
      </c>
      <c r="G789" s="1170" t="s">
        <v>27825</v>
      </c>
    </row>
    <row r="790" spans="1:7" ht="15" customHeight="1">
      <c r="A790" s="1165" t="str">
        <f t="shared" ref="A790:A796" si="81">CONCATENATE(C790,E790)</f>
        <v>PEXP53VIO</v>
      </c>
      <c r="B790" s="1165">
        <f>IFERROR(INDEX('PU Holds'!$B$14:$AF$554,MATCH(C790,'PU Holds'!$B$14:$B$552,FALSE),MATCH(D790,'PU Holds'!$B$14:$AF$14,FALSE)),0)</f>
        <v>0</v>
      </c>
      <c r="C790" s="1165" t="str">
        <f t="shared" si="80"/>
        <v>PEXP53</v>
      </c>
      <c r="D790" s="988" t="str">
        <f>'PU Holds'!$W$14</f>
        <v>Violet 
RAL 4008</v>
      </c>
      <c r="E790" s="1165" t="s">
        <v>27833</v>
      </c>
      <c r="F790" s="1165" t="s">
        <v>27824</v>
      </c>
      <c r="G790" s="1170" t="s">
        <v>27825</v>
      </c>
    </row>
    <row r="791" spans="1:7" ht="15" customHeight="1">
      <c r="A791" s="1165" t="str">
        <f t="shared" si="81"/>
        <v>PEXP53MIN</v>
      </c>
      <c r="B791" s="1165">
        <f>IFERROR(INDEX('PU Holds'!$B$14:$AF$554,MATCH(C791,'PU Holds'!$B$14:$B$552,FALSE),MATCH(D791,'PU Holds'!$B$14:$AF$14,FALSE)),0)</f>
        <v>0</v>
      </c>
      <c r="C791" s="1165" t="str">
        <f t="shared" si="80"/>
        <v>PEXP53</v>
      </c>
      <c r="D791" s="988" t="str">
        <f>'PU Holds'!$X$14</f>
        <v>Mint 
RAL 6027</v>
      </c>
      <c r="E791" s="1165" t="s">
        <v>27834</v>
      </c>
      <c r="F791" s="1165" t="s">
        <v>27824</v>
      </c>
      <c r="G791" s="1170" t="s">
        <v>27825</v>
      </c>
    </row>
    <row r="792" spans="1:7" ht="15" customHeight="1">
      <c r="A792" s="1165" t="str">
        <f t="shared" si="81"/>
        <v>PEXP53PUK</v>
      </c>
      <c r="B792" s="1165">
        <f>IFERROR(INDEX('PU Holds'!$B$14:$AF$554,MATCH(C792,'PU Holds'!$B$14:$B$552,FALSE),MATCH(D792,'PU Holds'!$B$14:$AF$14,FALSE)),0)</f>
        <v>0</v>
      </c>
      <c r="C792" s="1165" t="str">
        <f t="shared" si="80"/>
        <v>PEXP53</v>
      </c>
      <c r="D792" s="988" t="str">
        <f>'PU Holds'!$Z$14</f>
        <v>Green 
(Puke 16-09)</v>
      </c>
      <c r="E792" s="1165" t="s">
        <v>27835</v>
      </c>
      <c r="F792" s="1165" t="s">
        <v>27824</v>
      </c>
      <c r="G792" s="1170" t="s">
        <v>27825</v>
      </c>
    </row>
    <row r="793" spans="1:7" ht="15" customHeight="1">
      <c r="A793" s="1165" t="str">
        <f t="shared" si="81"/>
        <v>PEXP53ORA</v>
      </c>
      <c r="B793" s="1165">
        <f>IFERROR(INDEX('PU Holds'!$B$14:$AF$554,MATCH(C793,'PU Holds'!$B$14:$B$552,FALSE),MATCH(D793,'PU Holds'!$B$14:$AF$14,FALSE)),0)</f>
        <v>0</v>
      </c>
      <c r="C793" s="1165" t="str">
        <f t="shared" si="80"/>
        <v>PEXP53</v>
      </c>
      <c r="D793" s="988" t="str">
        <f>'PU Holds'!$AA$14</f>
        <v>US Orange
14-01</v>
      </c>
      <c r="E793" s="1165" t="s">
        <v>27836</v>
      </c>
      <c r="F793" s="1165" t="s">
        <v>27824</v>
      </c>
      <c r="G793" s="1170" t="s">
        <v>27825</v>
      </c>
    </row>
    <row r="794" spans="1:7" ht="15" customHeight="1">
      <c r="A794" s="1165" t="str">
        <f t="shared" si="81"/>
        <v>PEXP53GRE</v>
      </c>
      <c r="B794" s="1165">
        <f>IFERROR(INDEX('PU Holds'!$B$14:$AF$554,MATCH(C794,'PU Holds'!$B$14:$B$552,FALSE),MATCH(D794,'PU Holds'!$B$14:$AF$14,FALSE)),0)</f>
        <v>0</v>
      </c>
      <c r="C794" s="1165" t="str">
        <f t="shared" si="80"/>
        <v>PEXP53</v>
      </c>
      <c r="D794" s="988" t="str">
        <f>'PU Holds'!$AB$14</f>
        <v>US Green 
16 -16</v>
      </c>
      <c r="E794" s="1165" t="s">
        <v>27837</v>
      </c>
      <c r="F794" s="1165" t="s">
        <v>27824</v>
      </c>
      <c r="G794" s="1170" t="s">
        <v>27825</v>
      </c>
    </row>
    <row r="795" spans="1:7" ht="15" customHeight="1">
      <c r="A795" s="1165" t="str">
        <f t="shared" si="81"/>
        <v>PEXP53WHI</v>
      </c>
      <c r="B795" s="1165">
        <f>IFERROR(INDEX('PU Holds'!$B$14:$AF$554,MATCH(C795,'PU Holds'!$B$14:$B$552,FALSE),MATCH(D795,'PU Holds'!$B$14:$AF$14,FALSE)),0)</f>
        <v>0</v>
      </c>
      <c r="C795" s="1165" t="str">
        <f t="shared" si="80"/>
        <v>PEXP53</v>
      </c>
      <c r="D795" s="988" t="str">
        <f>'PU Holds'!$AC$14</f>
        <v>White 
RAL 9010</v>
      </c>
      <c r="E795" s="1165" t="s">
        <v>27838</v>
      </c>
      <c r="F795" s="1165" t="s">
        <v>27824</v>
      </c>
      <c r="G795" s="1170" t="s">
        <v>27825</v>
      </c>
    </row>
    <row r="796" spans="1:7" ht="15" customHeight="1">
      <c r="A796" s="1165" t="str">
        <f t="shared" si="81"/>
        <v>PEXP53PUR</v>
      </c>
      <c r="B796" s="1165">
        <f>IFERROR(INDEX('PU Holds'!$B$14:$AF$554,MATCH(C796,'PU Holds'!$B$14:$B$552,FALSE),MATCH(D796,'PU Holds'!$B$14:$AF$14,FALSE)),0)</f>
        <v>0</v>
      </c>
      <c r="C796" s="1165" t="str">
        <f t="shared" si="80"/>
        <v>PEXP53</v>
      </c>
      <c r="D796" s="988" t="str">
        <f>'PU Holds'!$AD$14</f>
        <v>US Purple</v>
      </c>
      <c r="E796" s="1165" t="s">
        <v>27839</v>
      </c>
      <c r="F796" s="1165" t="s">
        <v>27824</v>
      </c>
      <c r="G796" s="1170" t="s">
        <v>27825</v>
      </c>
    </row>
    <row r="797" spans="1:7" ht="15" customHeight="1">
      <c r="A797" s="1165" t="str">
        <f t="shared" ref="A797:A840" si="82">CONCATENATE(C797,E797)</f>
        <v>PEXP54YEL</v>
      </c>
      <c r="B797" s="1165">
        <f>IFERROR(INDEX('PU Holds'!$B$14:$AF$554,MATCH(C797,'PU Holds'!$B$14:$B$552,FALSE),MATCH(D797,'PU Holds'!$B$14:$AF$14,FALSE)),0)</f>
        <v>0</v>
      </c>
      <c r="C797" s="1165" t="s">
        <v>27892</v>
      </c>
      <c r="D797" s="1168" t="str">
        <f>'PU Holds'!$M$14</f>
        <v>Yellow 
RAL 1026</v>
      </c>
      <c r="E797" s="1165" t="s">
        <v>27823</v>
      </c>
      <c r="F797" s="1165" t="s">
        <v>27824</v>
      </c>
      <c r="G797" s="1170" t="s">
        <v>27825</v>
      </c>
    </row>
    <row r="798" spans="1:7" ht="15" customHeight="1">
      <c r="A798" s="1165" t="str">
        <f t="shared" si="82"/>
        <v>PEXP54RED</v>
      </c>
      <c r="B798" s="1165">
        <f>IFERROR(INDEX('PU Holds'!$B$14:$AF$554,MATCH(C798,'PU Holds'!$B$14:$B$552,FALSE),MATCH(D798,'PU Holds'!$B$14:$AF$14,FALSE)),0)</f>
        <v>0</v>
      </c>
      <c r="C798" s="1165" t="str">
        <f t="shared" ref="C798:C811" si="83">C797</f>
        <v>PEXP54</v>
      </c>
      <c r="D798" s="988" t="str">
        <f>'PU Holds'!$O$14</f>
        <v>Red 
RAL 3020</v>
      </c>
      <c r="E798" s="1165" t="s">
        <v>27826</v>
      </c>
      <c r="F798" s="1165" t="s">
        <v>27824</v>
      </c>
      <c r="G798" s="1170" t="s">
        <v>27825</v>
      </c>
    </row>
    <row r="799" spans="1:7" ht="15" customHeight="1">
      <c r="A799" s="1165" t="str">
        <f t="shared" si="82"/>
        <v>PEXP54BLU</v>
      </c>
      <c r="B799" s="1165">
        <f>IFERROR(INDEX('PU Holds'!$B$14:$AF$554,MATCH(C799,'PU Holds'!$B$14:$B$552,FALSE),MATCH(D799,'PU Holds'!$B$14:$AF$14,FALSE)),0)</f>
        <v>0</v>
      </c>
      <c r="C799" s="1165" t="str">
        <f t="shared" si="83"/>
        <v>PEXP54</v>
      </c>
      <c r="D799" s="988" t="str">
        <f>'PU Holds'!$P$14</f>
        <v>Blue 
RAL 5015</v>
      </c>
      <c r="E799" s="1165" t="s">
        <v>27827</v>
      </c>
      <c r="F799" s="1165" t="s">
        <v>27824</v>
      </c>
      <c r="G799" s="1170" t="s">
        <v>27825</v>
      </c>
    </row>
    <row r="800" spans="1:7" ht="15" customHeight="1">
      <c r="A800" s="1165" t="str">
        <f t="shared" si="82"/>
        <v>PEXP54GRY</v>
      </c>
      <c r="B800" s="1165">
        <f>IFERROR(INDEX('PU Holds'!$B$14:$AF$554,MATCH(C800,'PU Holds'!$B$14:$B$552,FALSE),MATCH(D800,'PU Holds'!$B$14:$AF$14,FALSE)),0)</f>
        <v>0</v>
      </c>
      <c r="C800" s="1165" t="str">
        <f t="shared" si="83"/>
        <v>PEXP54</v>
      </c>
      <c r="D800" s="988" t="str">
        <f>'PU Holds'!$Q$14</f>
        <v>Grey 
RAL 7001</v>
      </c>
      <c r="E800" s="1165" t="s">
        <v>27828</v>
      </c>
      <c r="F800" s="1165" t="s">
        <v>27824</v>
      </c>
      <c r="G800" s="1170" t="s">
        <v>27825</v>
      </c>
    </row>
    <row r="801" spans="1:7" ht="15" customHeight="1">
      <c r="A801" s="1165" t="str">
        <f t="shared" si="82"/>
        <v>PEXP54BLK</v>
      </c>
      <c r="B801" s="1165">
        <f>IFERROR(INDEX('PU Holds'!$B$14:$AF$554,MATCH(C801,'PU Holds'!$B$14:$B$552,FALSE),MATCH(D801,'PU Holds'!$B$14:$AF$14,FALSE)),0)</f>
        <v>0</v>
      </c>
      <c r="C801" s="1165" t="str">
        <f t="shared" si="83"/>
        <v>PEXP54</v>
      </c>
      <c r="D801" s="988" t="str">
        <f>'PU Holds'!$R$14</f>
        <v>Black 
RAL 9005</v>
      </c>
      <c r="E801" s="1165" t="s">
        <v>27829</v>
      </c>
      <c r="F801" s="1165" t="s">
        <v>27824</v>
      </c>
      <c r="G801" s="1170" t="s">
        <v>27825</v>
      </c>
    </row>
    <row r="802" spans="1:7" ht="15" customHeight="1">
      <c r="A802" s="1165" t="str">
        <f t="shared" si="82"/>
        <v>PEXP54FLO</v>
      </c>
      <c r="B802" s="1165">
        <f>IFERROR(INDEX('PU Holds'!$B$14:$AF$554,MATCH(C802,'PU Holds'!$B$14:$B$552,FALSE),MATCH(D802,'PU Holds'!$B$14:$AF$14,FALSE)),0)</f>
        <v>0</v>
      </c>
      <c r="C802" s="1165" t="str">
        <f t="shared" si="83"/>
        <v>PEXP54</v>
      </c>
      <c r="D802" s="988" t="str">
        <f>'PU Holds'!$S$14</f>
        <v>Fluo 
Orange</v>
      </c>
      <c r="E802" s="1165" t="s">
        <v>27830</v>
      </c>
      <c r="F802" s="1165" t="s">
        <v>27824</v>
      </c>
      <c r="G802" s="1170" t="s">
        <v>27825</v>
      </c>
    </row>
    <row r="803" spans="1:7" ht="15" customHeight="1">
      <c r="A803" s="1165" t="str">
        <f t="shared" si="82"/>
        <v>PEXP54FLG</v>
      </c>
      <c r="B803" s="1165">
        <f>IFERROR(INDEX('PU Holds'!$B$14:$AF$554,MATCH(C803,'PU Holds'!$B$14:$B$552,FALSE),MATCH(D803,'PU Holds'!$B$14:$AF$14,FALSE)),0)</f>
        <v>0</v>
      </c>
      <c r="C803" s="1165" t="str">
        <f t="shared" si="83"/>
        <v>PEXP54</v>
      </c>
      <c r="D803" s="988" t="str">
        <f>'PU Holds'!$T$14</f>
        <v>Fluo 
Green</v>
      </c>
      <c r="E803" s="1165" t="s">
        <v>27831</v>
      </c>
      <c r="F803" s="1165" t="s">
        <v>27824</v>
      </c>
      <c r="G803" s="1170" t="s">
        <v>27825</v>
      </c>
    </row>
    <row r="804" spans="1:7" ht="15" customHeight="1">
      <c r="A804" s="1165" t="str">
        <f t="shared" si="82"/>
        <v>PEXP54FLP</v>
      </c>
      <c r="B804" s="1165">
        <f>IFERROR(INDEX('PU Holds'!$B$14:$AF$554,MATCH(C804,'PU Holds'!$B$14:$B$552,FALSE),MATCH(D804,'PU Holds'!$B$14:$AF$14,FALSE)),0)</f>
        <v>0</v>
      </c>
      <c r="C804" s="1165" t="str">
        <f t="shared" si="83"/>
        <v>PEXP54</v>
      </c>
      <c r="D804" s="988" t="str">
        <f>'PU Holds'!$U$14</f>
        <v>Fluo 
Pink</v>
      </c>
      <c r="E804" s="1165" t="s">
        <v>27832</v>
      </c>
      <c r="F804" s="1165" t="s">
        <v>27824</v>
      </c>
      <c r="G804" s="1170" t="s">
        <v>27825</v>
      </c>
    </row>
    <row r="805" spans="1:7" ht="15" customHeight="1">
      <c r="A805" s="1165" t="str">
        <f t="shared" si="82"/>
        <v>PEXP54VIO</v>
      </c>
      <c r="B805" s="1165">
        <f>IFERROR(INDEX('PU Holds'!$B$14:$AF$554,MATCH(C805,'PU Holds'!$B$14:$B$552,FALSE),MATCH(D805,'PU Holds'!$B$14:$AF$14,FALSE)),0)</f>
        <v>0</v>
      </c>
      <c r="C805" s="1165" t="str">
        <f t="shared" si="83"/>
        <v>PEXP54</v>
      </c>
      <c r="D805" s="988" t="str">
        <f>'PU Holds'!$W$14</f>
        <v>Violet 
RAL 4008</v>
      </c>
      <c r="E805" s="1165" t="s">
        <v>27833</v>
      </c>
      <c r="F805" s="1165" t="s">
        <v>27824</v>
      </c>
      <c r="G805" s="1170" t="s">
        <v>27825</v>
      </c>
    </row>
    <row r="806" spans="1:7" ht="15" customHeight="1">
      <c r="A806" s="1165" t="str">
        <f t="shared" si="82"/>
        <v>PEXP54MIN</v>
      </c>
      <c r="B806" s="1165">
        <f>IFERROR(INDEX('PU Holds'!$B$14:$AF$554,MATCH(C806,'PU Holds'!$B$14:$B$552,FALSE),MATCH(D806,'PU Holds'!$B$14:$AF$14,FALSE)),0)</f>
        <v>0</v>
      </c>
      <c r="C806" s="1165" t="str">
        <f t="shared" si="83"/>
        <v>PEXP54</v>
      </c>
      <c r="D806" s="988" t="str">
        <f>'PU Holds'!$X$14</f>
        <v>Mint 
RAL 6027</v>
      </c>
      <c r="E806" s="1165" t="s">
        <v>27834</v>
      </c>
      <c r="F806" s="1165" t="s">
        <v>27824</v>
      </c>
      <c r="G806" s="1170" t="s">
        <v>27825</v>
      </c>
    </row>
    <row r="807" spans="1:7" ht="15" customHeight="1">
      <c r="A807" s="1165" t="str">
        <f t="shared" si="82"/>
        <v>PEXP54PUK</v>
      </c>
      <c r="B807" s="1165">
        <f>IFERROR(INDEX('PU Holds'!$B$14:$AF$554,MATCH(C807,'PU Holds'!$B$14:$B$552,FALSE),MATCH(D807,'PU Holds'!$B$14:$AF$14,FALSE)),0)</f>
        <v>0</v>
      </c>
      <c r="C807" s="1165" t="str">
        <f t="shared" si="83"/>
        <v>PEXP54</v>
      </c>
      <c r="D807" s="988" t="str">
        <f>'PU Holds'!$Z$14</f>
        <v>Green 
(Puke 16-09)</v>
      </c>
      <c r="E807" s="1165" t="s">
        <v>27835</v>
      </c>
      <c r="F807" s="1165" t="s">
        <v>27824</v>
      </c>
      <c r="G807" s="1170" t="s">
        <v>27825</v>
      </c>
    </row>
    <row r="808" spans="1:7" ht="15" customHeight="1">
      <c r="A808" s="1165" t="str">
        <f t="shared" si="82"/>
        <v>PEXP54ORA</v>
      </c>
      <c r="B808" s="1165">
        <f>IFERROR(INDEX('PU Holds'!$B$14:$AF$554,MATCH(C808,'PU Holds'!$B$14:$B$552,FALSE),MATCH(D808,'PU Holds'!$B$14:$AF$14,FALSE)),0)</f>
        <v>0</v>
      </c>
      <c r="C808" s="1165" t="str">
        <f t="shared" si="83"/>
        <v>PEXP54</v>
      </c>
      <c r="D808" s="988" t="str">
        <f>'PU Holds'!$AA$14</f>
        <v>US Orange
14-01</v>
      </c>
      <c r="E808" s="1165" t="s">
        <v>27836</v>
      </c>
      <c r="F808" s="1165" t="s">
        <v>27824</v>
      </c>
      <c r="G808" s="1170" t="s">
        <v>27825</v>
      </c>
    </row>
    <row r="809" spans="1:7" ht="15" customHeight="1">
      <c r="A809" s="1165" t="str">
        <f t="shared" si="82"/>
        <v>PEXP54GRE</v>
      </c>
      <c r="B809" s="1165">
        <f>IFERROR(INDEX('PU Holds'!$B$14:$AF$554,MATCH(C809,'PU Holds'!$B$14:$B$552,FALSE),MATCH(D809,'PU Holds'!$B$14:$AF$14,FALSE)),0)</f>
        <v>0</v>
      </c>
      <c r="C809" s="1165" t="str">
        <f t="shared" si="83"/>
        <v>PEXP54</v>
      </c>
      <c r="D809" s="988" t="str">
        <f>'PU Holds'!$AB$14</f>
        <v>US Green 
16 -16</v>
      </c>
      <c r="E809" s="1165" t="s">
        <v>27837</v>
      </c>
      <c r="F809" s="1165" t="s">
        <v>27824</v>
      </c>
      <c r="G809" s="1170" t="s">
        <v>27825</v>
      </c>
    </row>
    <row r="810" spans="1:7" ht="15" customHeight="1">
      <c r="A810" s="1165" t="str">
        <f t="shared" si="82"/>
        <v>PEXP54WHI</v>
      </c>
      <c r="B810" s="1165">
        <f>IFERROR(INDEX('PU Holds'!$B$14:$AF$554,MATCH(C810,'PU Holds'!$B$14:$B$552,FALSE),MATCH(D810,'PU Holds'!$B$14:$AF$14,FALSE)),0)</f>
        <v>0</v>
      </c>
      <c r="C810" s="1165" t="str">
        <f t="shared" si="83"/>
        <v>PEXP54</v>
      </c>
      <c r="D810" s="988" t="str">
        <f>'PU Holds'!$AC$14</f>
        <v>White 
RAL 9010</v>
      </c>
      <c r="E810" s="1165" t="s">
        <v>27838</v>
      </c>
      <c r="F810" s="1165" t="s">
        <v>27824</v>
      </c>
      <c r="G810" s="1170" t="s">
        <v>27825</v>
      </c>
    </row>
    <row r="811" spans="1:7" ht="15" customHeight="1">
      <c r="A811" s="1165" t="str">
        <f t="shared" si="82"/>
        <v>PEXP54PUR</v>
      </c>
      <c r="B811" s="1165">
        <f>IFERROR(INDEX('PU Holds'!$B$14:$AF$554,MATCH(C811,'PU Holds'!$B$14:$B$552,FALSE),MATCH(D811,'PU Holds'!$B$14:$AF$14,FALSE)),0)</f>
        <v>0</v>
      </c>
      <c r="C811" s="1165" t="str">
        <f t="shared" si="83"/>
        <v>PEXP54</v>
      </c>
      <c r="D811" s="988" t="str">
        <f>'PU Holds'!$AD$14</f>
        <v>US Purple</v>
      </c>
      <c r="E811" s="1165" t="s">
        <v>27839</v>
      </c>
      <c r="F811" s="1165" t="s">
        <v>27824</v>
      </c>
      <c r="G811" s="1170" t="s">
        <v>27825</v>
      </c>
    </row>
    <row r="812" spans="1:7" ht="15" customHeight="1">
      <c r="A812" s="1165" t="str">
        <f t="shared" si="82"/>
        <v>PEXP55YEL</v>
      </c>
      <c r="B812" s="1165">
        <f>IFERROR(INDEX('PU Holds'!$B$14:$AF$554,MATCH(C812,'PU Holds'!$B$14:$B$552,FALSE),MATCH(D812,'PU Holds'!$B$14:$AF$14,FALSE)),0)</f>
        <v>0</v>
      </c>
      <c r="C812" s="1165" t="s">
        <v>27893</v>
      </c>
      <c r="D812" s="1168" t="str">
        <f>'PU Holds'!$M$14</f>
        <v>Yellow 
RAL 1026</v>
      </c>
      <c r="E812" s="1165" t="s">
        <v>27823</v>
      </c>
      <c r="F812" s="1165" t="s">
        <v>27824</v>
      </c>
      <c r="G812" s="1170" t="s">
        <v>27825</v>
      </c>
    </row>
    <row r="813" spans="1:7" ht="15" customHeight="1">
      <c r="A813" s="1165" t="str">
        <f t="shared" si="82"/>
        <v>PEXP55RED</v>
      </c>
      <c r="B813" s="1165">
        <f>IFERROR(INDEX('PU Holds'!$B$14:$AF$554,MATCH(C813,'PU Holds'!$B$14:$B$552,FALSE),MATCH(D813,'PU Holds'!$B$14:$AF$14,FALSE)),0)</f>
        <v>0</v>
      </c>
      <c r="C813" s="1165" t="str">
        <f t="shared" ref="C813:C826" si="84">C812</f>
        <v>PEXP55</v>
      </c>
      <c r="D813" s="988" t="str">
        <f>'PU Holds'!$O$14</f>
        <v>Red 
RAL 3020</v>
      </c>
      <c r="E813" s="1165" t="s">
        <v>27826</v>
      </c>
      <c r="F813" s="1165" t="s">
        <v>27824</v>
      </c>
      <c r="G813" s="1170" t="s">
        <v>27825</v>
      </c>
    </row>
    <row r="814" spans="1:7" ht="15" customHeight="1">
      <c r="A814" s="1165" t="str">
        <f t="shared" si="82"/>
        <v>PEXP55BLU</v>
      </c>
      <c r="B814" s="1165">
        <f>IFERROR(INDEX('PU Holds'!$B$14:$AF$554,MATCH(C814,'PU Holds'!$B$14:$B$552,FALSE),MATCH(D814,'PU Holds'!$B$14:$AF$14,FALSE)),0)</f>
        <v>0</v>
      </c>
      <c r="C814" s="1165" t="str">
        <f t="shared" si="84"/>
        <v>PEXP55</v>
      </c>
      <c r="D814" s="988" t="str">
        <f>'PU Holds'!$P$14</f>
        <v>Blue 
RAL 5015</v>
      </c>
      <c r="E814" s="1165" t="s">
        <v>27827</v>
      </c>
      <c r="F814" s="1165" t="s">
        <v>27824</v>
      </c>
      <c r="G814" s="1170" t="s">
        <v>27825</v>
      </c>
    </row>
    <row r="815" spans="1:7" ht="15" customHeight="1">
      <c r="A815" s="1165" t="str">
        <f t="shared" si="82"/>
        <v>PEXP55GRY</v>
      </c>
      <c r="B815" s="1165">
        <f>IFERROR(INDEX('PU Holds'!$B$14:$AF$554,MATCH(C815,'PU Holds'!$B$14:$B$552,FALSE),MATCH(D815,'PU Holds'!$B$14:$AF$14,FALSE)),0)</f>
        <v>0</v>
      </c>
      <c r="C815" s="1165" t="str">
        <f t="shared" si="84"/>
        <v>PEXP55</v>
      </c>
      <c r="D815" s="988" t="str">
        <f>'PU Holds'!$Q$14</f>
        <v>Grey 
RAL 7001</v>
      </c>
      <c r="E815" s="1165" t="s">
        <v>27828</v>
      </c>
      <c r="F815" s="1165" t="s">
        <v>27824</v>
      </c>
      <c r="G815" s="1170" t="s">
        <v>27825</v>
      </c>
    </row>
    <row r="816" spans="1:7" ht="15" customHeight="1">
      <c r="A816" s="1165" t="str">
        <f t="shared" si="82"/>
        <v>PEXP55BLK</v>
      </c>
      <c r="B816" s="1165">
        <f>IFERROR(INDEX('PU Holds'!$B$14:$AF$554,MATCH(C816,'PU Holds'!$B$14:$B$552,FALSE),MATCH(D816,'PU Holds'!$B$14:$AF$14,FALSE)),0)</f>
        <v>0</v>
      </c>
      <c r="C816" s="1165" t="str">
        <f t="shared" si="84"/>
        <v>PEXP55</v>
      </c>
      <c r="D816" s="988" t="str">
        <f>'PU Holds'!$R$14</f>
        <v>Black 
RAL 9005</v>
      </c>
      <c r="E816" s="1165" t="s">
        <v>27829</v>
      </c>
      <c r="F816" s="1165" t="s">
        <v>27824</v>
      </c>
      <c r="G816" s="1170" t="s">
        <v>27825</v>
      </c>
    </row>
    <row r="817" spans="1:7" ht="15" customHeight="1">
      <c r="A817" s="1165" t="str">
        <f t="shared" si="82"/>
        <v>PEXP55FLO</v>
      </c>
      <c r="B817" s="1165">
        <f>IFERROR(INDEX('PU Holds'!$B$14:$AF$554,MATCH(C817,'PU Holds'!$B$14:$B$552,FALSE),MATCH(D817,'PU Holds'!$B$14:$AF$14,FALSE)),0)</f>
        <v>0</v>
      </c>
      <c r="C817" s="1165" t="str">
        <f t="shared" si="84"/>
        <v>PEXP55</v>
      </c>
      <c r="D817" s="988" t="str">
        <f>'PU Holds'!$S$14</f>
        <v>Fluo 
Orange</v>
      </c>
      <c r="E817" s="1165" t="s">
        <v>27830</v>
      </c>
      <c r="F817" s="1165" t="s">
        <v>27824</v>
      </c>
      <c r="G817" s="1170" t="s">
        <v>27825</v>
      </c>
    </row>
    <row r="818" spans="1:7" ht="15" customHeight="1">
      <c r="A818" s="1165" t="str">
        <f t="shared" si="82"/>
        <v>PEXP55FLG</v>
      </c>
      <c r="B818" s="1165">
        <f>IFERROR(INDEX('PU Holds'!$B$14:$AF$554,MATCH(C818,'PU Holds'!$B$14:$B$552,FALSE),MATCH(D818,'PU Holds'!$B$14:$AF$14,FALSE)),0)</f>
        <v>0</v>
      </c>
      <c r="C818" s="1165" t="str">
        <f t="shared" si="84"/>
        <v>PEXP55</v>
      </c>
      <c r="D818" s="988" t="str">
        <f>'PU Holds'!$T$14</f>
        <v>Fluo 
Green</v>
      </c>
      <c r="E818" s="1165" t="s">
        <v>27831</v>
      </c>
      <c r="F818" s="1165" t="s">
        <v>27824</v>
      </c>
      <c r="G818" s="1170" t="s">
        <v>27825</v>
      </c>
    </row>
    <row r="819" spans="1:7" ht="15" customHeight="1">
      <c r="A819" s="1165" t="str">
        <f t="shared" si="82"/>
        <v>PEXP55FLP</v>
      </c>
      <c r="B819" s="1165">
        <f>IFERROR(INDEX('PU Holds'!$B$14:$AF$554,MATCH(C819,'PU Holds'!$B$14:$B$552,FALSE),MATCH(D819,'PU Holds'!$B$14:$AF$14,FALSE)),0)</f>
        <v>0</v>
      </c>
      <c r="C819" s="1165" t="str">
        <f t="shared" si="84"/>
        <v>PEXP55</v>
      </c>
      <c r="D819" s="988" t="str">
        <f>'PU Holds'!$U$14</f>
        <v>Fluo 
Pink</v>
      </c>
      <c r="E819" s="1165" t="s">
        <v>27832</v>
      </c>
      <c r="F819" s="1165" t="s">
        <v>27824</v>
      </c>
      <c r="G819" s="1170" t="s">
        <v>27825</v>
      </c>
    </row>
    <row r="820" spans="1:7" ht="15" customHeight="1">
      <c r="A820" s="1165" t="str">
        <f t="shared" si="82"/>
        <v>PEXP55VIO</v>
      </c>
      <c r="B820" s="1165">
        <f>IFERROR(INDEX('PU Holds'!$B$14:$AF$554,MATCH(C820,'PU Holds'!$B$14:$B$552,FALSE),MATCH(D820,'PU Holds'!$B$14:$AF$14,FALSE)),0)</f>
        <v>0</v>
      </c>
      <c r="C820" s="1165" t="str">
        <f t="shared" si="84"/>
        <v>PEXP55</v>
      </c>
      <c r="D820" s="988" t="str">
        <f>'PU Holds'!$W$14</f>
        <v>Violet 
RAL 4008</v>
      </c>
      <c r="E820" s="1165" t="s">
        <v>27833</v>
      </c>
      <c r="F820" s="1165" t="s">
        <v>27824</v>
      </c>
      <c r="G820" s="1170" t="s">
        <v>27825</v>
      </c>
    </row>
    <row r="821" spans="1:7" ht="15" customHeight="1">
      <c r="A821" s="1165" t="str">
        <f t="shared" si="82"/>
        <v>PEXP55MIN</v>
      </c>
      <c r="B821" s="1165">
        <f>IFERROR(INDEX('PU Holds'!$B$14:$AF$554,MATCH(C821,'PU Holds'!$B$14:$B$552,FALSE),MATCH(D821,'PU Holds'!$B$14:$AF$14,FALSE)),0)</f>
        <v>0</v>
      </c>
      <c r="C821" s="1165" t="str">
        <f t="shared" si="84"/>
        <v>PEXP55</v>
      </c>
      <c r="D821" s="988" t="str">
        <f>'PU Holds'!$X$14</f>
        <v>Mint 
RAL 6027</v>
      </c>
      <c r="E821" s="1165" t="s">
        <v>27834</v>
      </c>
      <c r="F821" s="1165" t="s">
        <v>27824</v>
      </c>
      <c r="G821" s="1170" t="s">
        <v>27825</v>
      </c>
    </row>
    <row r="822" spans="1:7" ht="15" customHeight="1">
      <c r="A822" s="1165" t="str">
        <f t="shared" si="82"/>
        <v>PEXP55PUK</v>
      </c>
      <c r="B822" s="1165">
        <f>IFERROR(INDEX('PU Holds'!$B$14:$AF$554,MATCH(C822,'PU Holds'!$B$14:$B$552,FALSE),MATCH(D822,'PU Holds'!$B$14:$AF$14,FALSE)),0)</f>
        <v>0</v>
      </c>
      <c r="C822" s="1165" t="str">
        <f t="shared" si="84"/>
        <v>PEXP55</v>
      </c>
      <c r="D822" s="988" t="str">
        <f>'PU Holds'!$Z$14</f>
        <v>Green 
(Puke 16-09)</v>
      </c>
      <c r="E822" s="1165" t="s">
        <v>27835</v>
      </c>
      <c r="F822" s="1165" t="s">
        <v>27824</v>
      </c>
      <c r="G822" s="1170" t="s">
        <v>27825</v>
      </c>
    </row>
    <row r="823" spans="1:7" ht="15" customHeight="1">
      <c r="A823" s="1165" t="str">
        <f t="shared" si="82"/>
        <v>PEXP55ORA</v>
      </c>
      <c r="B823" s="1165">
        <f>IFERROR(INDEX('PU Holds'!$B$14:$AF$554,MATCH(C823,'PU Holds'!$B$14:$B$552,FALSE),MATCH(D823,'PU Holds'!$B$14:$AF$14,FALSE)),0)</f>
        <v>0</v>
      </c>
      <c r="C823" s="1165" t="str">
        <f t="shared" si="84"/>
        <v>PEXP55</v>
      </c>
      <c r="D823" s="988" t="str">
        <f>'PU Holds'!$AA$14</f>
        <v>US Orange
14-01</v>
      </c>
      <c r="E823" s="1165" t="s">
        <v>27836</v>
      </c>
      <c r="F823" s="1165" t="s">
        <v>27824</v>
      </c>
      <c r="G823" s="1170" t="s">
        <v>27825</v>
      </c>
    </row>
    <row r="824" spans="1:7" ht="15" customHeight="1">
      <c r="A824" s="1165" t="str">
        <f t="shared" si="82"/>
        <v>PEXP55GRE</v>
      </c>
      <c r="B824" s="1165">
        <f>IFERROR(INDEX('PU Holds'!$B$14:$AF$554,MATCH(C824,'PU Holds'!$B$14:$B$552,FALSE),MATCH(D824,'PU Holds'!$B$14:$AF$14,FALSE)),0)</f>
        <v>0</v>
      </c>
      <c r="C824" s="1165" t="str">
        <f t="shared" si="84"/>
        <v>PEXP55</v>
      </c>
      <c r="D824" s="988" t="str">
        <f>'PU Holds'!$AB$14</f>
        <v>US Green 
16 -16</v>
      </c>
      <c r="E824" s="1165" t="s">
        <v>27837</v>
      </c>
      <c r="F824" s="1165" t="s">
        <v>27824</v>
      </c>
      <c r="G824" s="1170" t="s">
        <v>27825</v>
      </c>
    </row>
    <row r="825" spans="1:7" ht="15" customHeight="1">
      <c r="A825" s="1165" t="str">
        <f t="shared" si="82"/>
        <v>PEXP55WHI</v>
      </c>
      <c r="B825" s="1165">
        <f>IFERROR(INDEX('PU Holds'!$B$14:$AF$554,MATCH(C825,'PU Holds'!$B$14:$B$552,FALSE),MATCH(D825,'PU Holds'!$B$14:$AF$14,FALSE)),0)</f>
        <v>0</v>
      </c>
      <c r="C825" s="1165" t="str">
        <f t="shared" si="84"/>
        <v>PEXP55</v>
      </c>
      <c r="D825" s="988" t="str">
        <f>'PU Holds'!$AC$14</f>
        <v>White 
RAL 9010</v>
      </c>
      <c r="E825" s="1165" t="s">
        <v>27838</v>
      </c>
      <c r="F825" s="1165" t="s">
        <v>27824</v>
      </c>
      <c r="G825" s="1170" t="s">
        <v>27825</v>
      </c>
    </row>
    <row r="826" spans="1:7" ht="15" customHeight="1">
      <c r="A826" s="1165" t="str">
        <f t="shared" si="82"/>
        <v>PEXP55PUR</v>
      </c>
      <c r="B826" s="1165">
        <f>IFERROR(INDEX('PU Holds'!$B$14:$AF$554,MATCH(C826,'PU Holds'!$B$14:$B$552,FALSE),MATCH(D826,'PU Holds'!$B$14:$AF$14,FALSE)),0)</f>
        <v>0</v>
      </c>
      <c r="C826" s="1165" t="str">
        <f t="shared" si="84"/>
        <v>PEXP55</v>
      </c>
      <c r="D826" s="988" t="str">
        <f>'PU Holds'!$AD$14</f>
        <v>US Purple</v>
      </c>
      <c r="E826" s="1165" t="s">
        <v>27839</v>
      </c>
      <c r="F826" s="1165" t="s">
        <v>27824</v>
      </c>
      <c r="G826" s="1170" t="s">
        <v>27825</v>
      </c>
    </row>
    <row r="827" spans="1:7" ht="15" customHeight="1">
      <c r="A827" s="1165" t="str">
        <f t="shared" si="82"/>
        <v>PEXP56YEL</v>
      </c>
      <c r="B827" s="1165">
        <f>IFERROR(INDEX('PU Holds'!$B$14:$AF$554,MATCH(C827,'PU Holds'!$B$14:$B$552,FALSE),MATCH(D827,'PU Holds'!$B$14:$AF$14,FALSE)),0)</f>
        <v>0</v>
      </c>
      <c r="C827" s="1165" t="s">
        <v>27894</v>
      </c>
      <c r="D827" s="1168" t="str">
        <f>'PU Holds'!$M$14</f>
        <v>Yellow 
RAL 1026</v>
      </c>
      <c r="E827" s="1165" t="s">
        <v>27823</v>
      </c>
      <c r="F827" s="1165" t="s">
        <v>27824</v>
      </c>
      <c r="G827" s="1170" t="s">
        <v>27825</v>
      </c>
    </row>
    <row r="828" spans="1:7" ht="15" customHeight="1">
      <c r="A828" s="1165" t="str">
        <f t="shared" si="82"/>
        <v>PEXP56RED</v>
      </c>
      <c r="B828" s="1165">
        <f>IFERROR(INDEX('PU Holds'!$B$14:$AF$554,MATCH(C828,'PU Holds'!$B$14:$B$552,FALSE),MATCH(D828,'PU Holds'!$B$14:$AF$14,FALSE)),0)</f>
        <v>0</v>
      </c>
      <c r="C828" s="1165" t="str">
        <f t="shared" ref="C828:C841" si="85">C827</f>
        <v>PEXP56</v>
      </c>
      <c r="D828" s="988" t="str">
        <f>'PU Holds'!$O$14</f>
        <v>Red 
RAL 3020</v>
      </c>
      <c r="E828" s="1165" t="s">
        <v>27826</v>
      </c>
      <c r="F828" s="1165" t="s">
        <v>27824</v>
      </c>
      <c r="G828" s="1170" t="s">
        <v>27825</v>
      </c>
    </row>
    <row r="829" spans="1:7" ht="15" customHeight="1">
      <c r="A829" s="1165" t="str">
        <f t="shared" si="82"/>
        <v>PEXP56BLU</v>
      </c>
      <c r="B829" s="1165">
        <f>IFERROR(INDEX('PU Holds'!$B$14:$AF$554,MATCH(C829,'PU Holds'!$B$14:$B$552,FALSE),MATCH(D829,'PU Holds'!$B$14:$AF$14,FALSE)),0)</f>
        <v>0</v>
      </c>
      <c r="C829" s="1165" t="str">
        <f t="shared" si="85"/>
        <v>PEXP56</v>
      </c>
      <c r="D829" s="988" t="str">
        <f>'PU Holds'!$P$14</f>
        <v>Blue 
RAL 5015</v>
      </c>
      <c r="E829" s="1165" t="s">
        <v>27827</v>
      </c>
      <c r="F829" s="1165" t="s">
        <v>27824</v>
      </c>
      <c r="G829" s="1170" t="s">
        <v>27825</v>
      </c>
    </row>
    <row r="830" spans="1:7" ht="15" customHeight="1">
      <c r="A830" s="1165" t="str">
        <f t="shared" si="82"/>
        <v>PEXP56GRY</v>
      </c>
      <c r="B830" s="1165">
        <f>IFERROR(INDEX('PU Holds'!$B$14:$AF$554,MATCH(C830,'PU Holds'!$B$14:$B$552,FALSE),MATCH(D830,'PU Holds'!$B$14:$AF$14,FALSE)),0)</f>
        <v>0</v>
      </c>
      <c r="C830" s="1165" t="str">
        <f t="shared" si="85"/>
        <v>PEXP56</v>
      </c>
      <c r="D830" s="988" t="str">
        <f>'PU Holds'!$Q$14</f>
        <v>Grey 
RAL 7001</v>
      </c>
      <c r="E830" s="1165" t="s">
        <v>27828</v>
      </c>
      <c r="F830" s="1165" t="s">
        <v>27824</v>
      </c>
      <c r="G830" s="1170" t="s">
        <v>27825</v>
      </c>
    </row>
    <row r="831" spans="1:7" ht="15" customHeight="1">
      <c r="A831" s="1165" t="str">
        <f t="shared" si="82"/>
        <v>PEXP56BLK</v>
      </c>
      <c r="B831" s="1165">
        <f>IFERROR(INDEX('PU Holds'!$B$14:$AF$554,MATCH(C831,'PU Holds'!$B$14:$B$552,FALSE),MATCH(D831,'PU Holds'!$B$14:$AF$14,FALSE)),0)</f>
        <v>0</v>
      </c>
      <c r="C831" s="1165" t="str">
        <f t="shared" si="85"/>
        <v>PEXP56</v>
      </c>
      <c r="D831" s="988" t="str">
        <f>'PU Holds'!$R$14</f>
        <v>Black 
RAL 9005</v>
      </c>
      <c r="E831" s="1165" t="s">
        <v>27829</v>
      </c>
      <c r="F831" s="1165" t="s">
        <v>27824</v>
      </c>
      <c r="G831" s="1170" t="s">
        <v>27825</v>
      </c>
    </row>
    <row r="832" spans="1:7" ht="15" customHeight="1">
      <c r="A832" s="1165" t="str">
        <f t="shared" si="82"/>
        <v>PEXP56FLO</v>
      </c>
      <c r="B832" s="1165">
        <f>IFERROR(INDEX('PU Holds'!$B$14:$AF$554,MATCH(C832,'PU Holds'!$B$14:$B$552,FALSE),MATCH(D832,'PU Holds'!$B$14:$AF$14,FALSE)),0)</f>
        <v>0</v>
      </c>
      <c r="C832" s="1165" t="str">
        <f t="shared" si="85"/>
        <v>PEXP56</v>
      </c>
      <c r="D832" s="988" t="str">
        <f>'PU Holds'!$S$14</f>
        <v>Fluo 
Orange</v>
      </c>
      <c r="E832" s="1165" t="s">
        <v>27830</v>
      </c>
      <c r="F832" s="1165" t="s">
        <v>27824</v>
      </c>
      <c r="G832" s="1170" t="s">
        <v>27825</v>
      </c>
    </row>
    <row r="833" spans="1:7" ht="15" customHeight="1">
      <c r="A833" s="1165" t="str">
        <f t="shared" si="82"/>
        <v>PEXP56FLG</v>
      </c>
      <c r="B833" s="1165">
        <f>IFERROR(INDEX('PU Holds'!$B$14:$AF$554,MATCH(C833,'PU Holds'!$B$14:$B$552,FALSE),MATCH(D833,'PU Holds'!$B$14:$AF$14,FALSE)),0)</f>
        <v>0</v>
      </c>
      <c r="C833" s="1165" t="str">
        <f t="shared" si="85"/>
        <v>PEXP56</v>
      </c>
      <c r="D833" s="988" t="str">
        <f>'PU Holds'!$T$14</f>
        <v>Fluo 
Green</v>
      </c>
      <c r="E833" s="1165" t="s">
        <v>27831</v>
      </c>
      <c r="F833" s="1165" t="s">
        <v>27824</v>
      </c>
      <c r="G833" s="1170" t="s">
        <v>27825</v>
      </c>
    </row>
    <row r="834" spans="1:7" ht="15" customHeight="1">
      <c r="A834" s="1165" t="str">
        <f t="shared" si="82"/>
        <v>PEXP56FLP</v>
      </c>
      <c r="B834" s="1165">
        <f>IFERROR(INDEX('PU Holds'!$B$14:$AF$554,MATCH(C834,'PU Holds'!$B$14:$B$552,FALSE),MATCH(D834,'PU Holds'!$B$14:$AF$14,FALSE)),0)</f>
        <v>0</v>
      </c>
      <c r="C834" s="1165" t="str">
        <f t="shared" si="85"/>
        <v>PEXP56</v>
      </c>
      <c r="D834" s="988" t="str">
        <f>'PU Holds'!$U$14</f>
        <v>Fluo 
Pink</v>
      </c>
      <c r="E834" s="1165" t="s">
        <v>27832</v>
      </c>
      <c r="F834" s="1165" t="s">
        <v>27824</v>
      </c>
      <c r="G834" s="1170" t="s">
        <v>27825</v>
      </c>
    </row>
    <row r="835" spans="1:7" ht="15" customHeight="1">
      <c r="A835" s="1165" t="str">
        <f t="shared" si="82"/>
        <v>PEXP56VIO</v>
      </c>
      <c r="B835" s="1165">
        <f>IFERROR(INDEX('PU Holds'!$B$14:$AF$554,MATCH(C835,'PU Holds'!$B$14:$B$552,FALSE),MATCH(D835,'PU Holds'!$B$14:$AF$14,FALSE)),0)</f>
        <v>0</v>
      </c>
      <c r="C835" s="1165" t="str">
        <f t="shared" si="85"/>
        <v>PEXP56</v>
      </c>
      <c r="D835" s="988" t="str">
        <f>'PU Holds'!$W$14</f>
        <v>Violet 
RAL 4008</v>
      </c>
      <c r="E835" s="1165" t="s">
        <v>27833</v>
      </c>
      <c r="F835" s="1165" t="s">
        <v>27824</v>
      </c>
      <c r="G835" s="1170" t="s">
        <v>27825</v>
      </c>
    </row>
    <row r="836" spans="1:7" ht="15" customHeight="1">
      <c r="A836" s="1165" t="str">
        <f t="shared" si="82"/>
        <v>PEXP56MIN</v>
      </c>
      <c r="B836" s="1165">
        <f>IFERROR(INDEX('PU Holds'!$B$14:$AF$554,MATCH(C836,'PU Holds'!$B$14:$B$552,FALSE),MATCH(D836,'PU Holds'!$B$14:$AF$14,FALSE)),0)</f>
        <v>0</v>
      </c>
      <c r="C836" s="1165" t="str">
        <f t="shared" si="85"/>
        <v>PEXP56</v>
      </c>
      <c r="D836" s="988" t="str">
        <f>'PU Holds'!$X$14</f>
        <v>Mint 
RAL 6027</v>
      </c>
      <c r="E836" s="1165" t="s">
        <v>27834</v>
      </c>
      <c r="F836" s="1165" t="s">
        <v>27824</v>
      </c>
      <c r="G836" s="1170" t="s">
        <v>27825</v>
      </c>
    </row>
    <row r="837" spans="1:7" ht="15" customHeight="1">
      <c r="A837" s="1165" t="str">
        <f t="shared" si="82"/>
        <v>PEXP56PUK</v>
      </c>
      <c r="B837" s="1165">
        <f>IFERROR(INDEX('PU Holds'!$B$14:$AF$554,MATCH(C837,'PU Holds'!$B$14:$B$552,FALSE),MATCH(D837,'PU Holds'!$B$14:$AF$14,FALSE)),0)</f>
        <v>0</v>
      </c>
      <c r="C837" s="1165" t="str">
        <f t="shared" si="85"/>
        <v>PEXP56</v>
      </c>
      <c r="D837" s="988" t="str">
        <f>'PU Holds'!$Z$14</f>
        <v>Green 
(Puke 16-09)</v>
      </c>
      <c r="E837" s="1165" t="s">
        <v>27835</v>
      </c>
      <c r="F837" s="1165" t="s">
        <v>27824</v>
      </c>
      <c r="G837" s="1170" t="s">
        <v>27825</v>
      </c>
    </row>
    <row r="838" spans="1:7" ht="15" customHeight="1">
      <c r="A838" s="1165" t="str">
        <f t="shared" si="82"/>
        <v>PEXP56ORA</v>
      </c>
      <c r="B838" s="1165">
        <f>IFERROR(INDEX('PU Holds'!$B$14:$AF$554,MATCH(C838,'PU Holds'!$B$14:$B$552,FALSE),MATCH(D838,'PU Holds'!$B$14:$AF$14,FALSE)),0)</f>
        <v>0</v>
      </c>
      <c r="C838" s="1165" t="str">
        <f t="shared" si="85"/>
        <v>PEXP56</v>
      </c>
      <c r="D838" s="988" t="str">
        <f>'PU Holds'!$AA$14</f>
        <v>US Orange
14-01</v>
      </c>
      <c r="E838" s="1165" t="s">
        <v>27836</v>
      </c>
      <c r="F838" s="1165" t="s">
        <v>27824</v>
      </c>
      <c r="G838" s="1170" t="s">
        <v>27825</v>
      </c>
    </row>
    <row r="839" spans="1:7" ht="15" customHeight="1">
      <c r="A839" s="1165" t="str">
        <f t="shared" si="82"/>
        <v>PEXP56GRE</v>
      </c>
      <c r="B839" s="1165">
        <f>IFERROR(INDEX('PU Holds'!$B$14:$AF$554,MATCH(C839,'PU Holds'!$B$14:$B$552,FALSE),MATCH(D839,'PU Holds'!$B$14:$AF$14,FALSE)),0)</f>
        <v>0</v>
      </c>
      <c r="C839" s="1165" t="str">
        <f t="shared" si="85"/>
        <v>PEXP56</v>
      </c>
      <c r="D839" s="988" t="str">
        <f>'PU Holds'!$AB$14</f>
        <v>US Green 
16 -16</v>
      </c>
      <c r="E839" s="1165" t="s">
        <v>27837</v>
      </c>
      <c r="F839" s="1165" t="s">
        <v>27824</v>
      </c>
      <c r="G839" s="1170" t="s">
        <v>27825</v>
      </c>
    </row>
    <row r="840" spans="1:7" ht="15" customHeight="1">
      <c r="A840" s="1165" t="str">
        <f t="shared" si="82"/>
        <v>PEXP56WHI</v>
      </c>
      <c r="B840" s="1165">
        <f>IFERROR(INDEX('PU Holds'!$B$14:$AF$554,MATCH(C840,'PU Holds'!$B$14:$B$552,FALSE),MATCH(D840,'PU Holds'!$B$14:$AF$14,FALSE)),0)</f>
        <v>0</v>
      </c>
      <c r="C840" s="1165" t="str">
        <f t="shared" si="85"/>
        <v>PEXP56</v>
      </c>
      <c r="D840" s="988" t="str">
        <f>'PU Holds'!$AC$14</f>
        <v>White 
RAL 9010</v>
      </c>
      <c r="E840" s="1165" t="s">
        <v>27838</v>
      </c>
      <c r="F840" s="1165" t="s">
        <v>27824</v>
      </c>
      <c r="G840" s="1170" t="s">
        <v>27825</v>
      </c>
    </row>
    <row r="841" spans="1:7" ht="15" customHeight="1">
      <c r="A841" s="1165" t="str">
        <f t="shared" ref="A841" si="86">CONCATENATE(C841,E841)</f>
        <v>PEXP56PUR</v>
      </c>
      <c r="B841" s="1165">
        <f>IFERROR(INDEX('PU Holds'!$B$14:$AF$554,MATCH(C841,'PU Holds'!$B$14:$B$552,FALSE),MATCH(D841,'PU Holds'!$B$14:$AF$14,FALSE)),0)</f>
        <v>0</v>
      </c>
      <c r="C841" s="1165" t="str">
        <f t="shared" si="85"/>
        <v>PEXP56</v>
      </c>
      <c r="D841" s="988" t="str">
        <f>'PU Holds'!$AD$14</f>
        <v>US Purple</v>
      </c>
      <c r="E841" s="1165" t="s">
        <v>27839</v>
      </c>
      <c r="F841" s="1165" t="s">
        <v>27824</v>
      </c>
      <c r="G841" s="1170" t="s">
        <v>27825</v>
      </c>
    </row>
    <row r="842" spans="1:7" ht="15" customHeight="1">
      <c r="A842" s="1165" t="str">
        <f t="shared" ref="A842:A890" si="87">CONCATENATE(C842,E842)</f>
        <v>PEXP57YEL</v>
      </c>
      <c r="B842" s="1165">
        <f>IFERROR(INDEX('PU Holds'!$B$14:$AF$554,MATCH(C842,'PU Holds'!$B$14:$B$552,FALSE),MATCH(D842,'PU Holds'!$B$14:$AF$14,FALSE)),0)</f>
        <v>0</v>
      </c>
      <c r="C842" s="1165" t="s">
        <v>27895</v>
      </c>
      <c r="D842" s="1168" t="str">
        <f>'PU Holds'!$M$14</f>
        <v>Yellow 
RAL 1026</v>
      </c>
      <c r="E842" s="1165" t="s">
        <v>27823</v>
      </c>
      <c r="F842" s="1165" t="s">
        <v>27824</v>
      </c>
      <c r="G842" s="1170" t="s">
        <v>27825</v>
      </c>
    </row>
    <row r="843" spans="1:7" ht="15" customHeight="1">
      <c r="A843" s="1165" t="str">
        <f t="shared" si="87"/>
        <v>PEXP57RED</v>
      </c>
      <c r="B843" s="1165">
        <f>IFERROR(INDEX('PU Holds'!$B$14:$AF$554,MATCH(C843,'PU Holds'!$B$14:$B$552,FALSE),MATCH(D843,'PU Holds'!$B$14:$AF$14,FALSE)),0)</f>
        <v>0</v>
      </c>
      <c r="C843" s="1165" t="str">
        <f t="shared" ref="C843:C856" si="88">C842</f>
        <v>PEXP57</v>
      </c>
      <c r="D843" s="988" t="str">
        <f>'PU Holds'!$O$14</f>
        <v>Red 
RAL 3020</v>
      </c>
      <c r="E843" s="1165" t="s">
        <v>27826</v>
      </c>
      <c r="F843" s="1165" t="s">
        <v>27824</v>
      </c>
      <c r="G843" s="1170" t="s">
        <v>27825</v>
      </c>
    </row>
    <row r="844" spans="1:7" ht="15" customHeight="1">
      <c r="A844" s="1165" t="str">
        <f t="shared" si="87"/>
        <v>PEXP57BLU</v>
      </c>
      <c r="B844" s="1165">
        <f>IFERROR(INDEX('PU Holds'!$B$14:$AF$554,MATCH(C844,'PU Holds'!$B$14:$B$552,FALSE),MATCH(D844,'PU Holds'!$B$14:$AF$14,FALSE)),0)</f>
        <v>0</v>
      </c>
      <c r="C844" s="1165" t="str">
        <f t="shared" si="88"/>
        <v>PEXP57</v>
      </c>
      <c r="D844" s="988" t="str">
        <f>'PU Holds'!$P$14</f>
        <v>Blue 
RAL 5015</v>
      </c>
      <c r="E844" s="1165" t="s">
        <v>27827</v>
      </c>
      <c r="F844" s="1165" t="s">
        <v>27824</v>
      </c>
      <c r="G844" s="1170" t="s">
        <v>27825</v>
      </c>
    </row>
    <row r="845" spans="1:7" ht="15" customHeight="1">
      <c r="A845" s="1165" t="str">
        <f t="shared" si="87"/>
        <v>PEXP57GRY</v>
      </c>
      <c r="B845" s="1165">
        <f>IFERROR(INDEX('PU Holds'!$B$14:$AF$554,MATCH(C845,'PU Holds'!$B$14:$B$552,FALSE),MATCH(D845,'PU Holds'!$B$14:$AF$14,FALSE)),0)</f>
        <v>0</v>
      </c>
      <c r="C845" s="1165" t="str">
        <f t="shared" si="88"/>
        <v>PEXP57</v>
      </c>
      <c r="D845" s="988" t="str">
        <f>'PU Holds'!$Q$14</f>
        <v>Grey 
RAL 7001</v>
      </c>
      <c r="E845" s="1165" t="s">
        <v>27828</v>
      </c>
      <c r="F845" s="1165" t="s">
        <v>27824</v>
      </c>
      <c r="G845" s="1170" t="s">
        <v>27825</v>
      </c>
    </row>
    <row r="846" spans="1:7" ht="15" customHeight="1">
      <c r="A846" s="1165" t="str">
        <f t="shared" si="87"/>
        <v>PEXP57BLK</v>
      </c>
      <c r="B846" s="1165">
        <f>IFERROR(INDEX('PU Holds'!$B$14:$AF$554,MATCH(C846,'PU Holds'!$B$14:$B$552,FALSE),MATCH(D846,'PU Holds'!$B$14:$AF$14,FALSE)),0)</f>
        <v>0</v>
      </c>
      <c r="C846" s="1165" t="str">
        <f t="shared" si="88"/>
        <v>PEXP57</v>
      </c>
      <c r="D846" s="988" t="str">
        <f>'PU Holds'!$R$14</f>
        <v>Black 
RAL 9005</v>
      </c>
      <c r="E846" s="1165" t="s">
        <v>27829</v>
      </c>
      <c r="F846" s="1165" t="s">
        <v>27824</v>
      </c>
      <c r="G846" s="1170" t="s">
        <v>27825</v>
      </c>
    </row>
    <row r="847" spans="1:7" ht="15" customHeight="1">
      <c r="A847" s="1165" t="str">
        <f t="shared" si="87"/>
        <v>PEXP57FLO</v>
      </c>
      <c r="B847" s="1165">
        <f>IFERROR(INDEX('PU Holds'!$B$14:$AF$554,MATCH(C847,'PU Holds'!$B$14:$B$552,FALSE),MATCH(D847,'PU Holds'!$B$14:$AF$14,FALSE)),0)</f>
        <v>0</v>
      </c>
      <c r="C847" s="1165" t="str">
        <f t="shared" si="88"/>
        <v>PEXP57</v>
      </c>
      <c r="D847" s="988" t="str">
        <f>'PU Holds'!$S$14</f>
        <v>Fluo 
Orange</v>
      </c>
      <c r="E847" s="1165" t="s">
        <v>27830</v>
      </c>
      <c r="F847" s="1165" t="s">
        <v>27824</v>
      </c>
      <c r="G847" s="1170" t="s">
        <v>27825</v>
      </c>
    </row>
    <row r="848" spans="1:7" ht="15" customHeight="1">
      <c r="A848" s="1165" t="str">
        <f t="shared" si="87"/>
        <v>PEXP57FLG</v>
      </c>
      <c r="B848" s="1165">
        <f>IFERROR(INDEX('PU Holds'!$B$14:$AF$554,MATCH(C848,'PU Holds'!$B$14:$B$552,FALSE),MATCH(D848,'PU Holds'!$B$14:$AF$14,FALSE)),0)</f>
        <v>0</v>
      </c>
      <c r="C848" s="1165" t="str">
        <f t="shared" si="88"/>
        <v>PEXP57</v>
      </c>
      <c r="D848" s="988" t="str">
        <f>'PU Holds'!$T$14</f>
        <v>Fluo 
Green</v>
      </c>
      <c r="E848" s="1165" t="s">
        <v>27831</v>
      </c>
      <c r="F848" s="1165" t="s">
        <v>27824</v>
      </c>
      <c r="G848" s="1170" t="s">
        <v>27825</v>
      </c>
    </row>
    <row r="849" spans="1:7" ht="15" customHeight="1">
      <c r="A849" s="1165" t="str">
        <f t="shared" si="87"/>
        <v>PEXP57FLP</v>
      </c>
      <c r="B849" s="1165">
        <f>IFERROR(INDEX('PU Holds'!$B$14:$AF$554,MATCH(C849,'PU Holds'!$B$14:$B$552,FALSE),MATCH(D849,'PU Holds'!$B$14:$AF$14,FALSE)),0)</f>
        <v>0</v>
      </c>
      <c r="C849" s="1165" t="str">
        <f t="shared" si="88"/>
        <v>PEXP57</v>
      </c>
      <c r="D849" s="988" t="str">
        <f>'PU Holds'!$U$14</f>
        <v>Fluo 
Pink</v>
      </c>
      <c r="E849" s="1165" t="s">
        <v>27832</v>
      </c>
      <c r="F849" s="1165" t="s">
        <v>27824</v>
      </c>
      <c r="G849" s="1170" t="s">
        <v>27825</v>
      </c>
    </row>
    <row r="850" spans="1:7" ht="15" customHeight="1">
      <c r="A850" s="1165" t="str">
        <f t="shared" si="87"/>
        <v>PEXP57VIO</v>
      </c>
      <c r="B850" s="1165">
        <f>IFERROR(INDEX('PU Holds'!$B$14:$AF$554,MATCH(C850,'PU Holds'!$B$14:$B$552,FALSE),MATCH(D850,'PU Holds'!$B$14:$AF$14,FALSE)),0)</f>
        <v>0</v>
      </c>
      <c r="C850" s="1165" t="str">
        <f t="shared" si="88"/>
        <v>PEXP57</v>
      </c>
      <c r="D850" s="988" t="str">
        <f>'PU Holds'!$W$14</f>
        <v>Violet 
RAL 4008</v>
      </c>
      <c r="E850" s="1165" t="s">
        <v>27833</v>
      </c>
      <c r="F850" s="1165" t="s">
        <v>27824</v>
      </c>
      <c r="G850" s="1170" t="s">
        <v>27825</v>
      </c>
    </row>
    <row r="851" spans="1:7" ht="15" customHeight="1">
      <c r="A851" s="1165" t="str">
        <f t="shared" si="87"/>
        <v>PEXP57MIN</v>
      </c>
      <c r="B851" s="1165">
        <f>IFERROR(INDEX('PU Holds'!$B$14:$AF$554,MATCH(C851,'PU Holds'!$B$14:$B$552,FALSE),MATCH(D851,'PU Holds'!$B$14:$AF$14,FALSE)),0)</f>
        <v>0</v>
      </c>
      <c r="C851" s="1165" t="str">
        <f t="shared" si="88"/>
        <v>PEXP57</v>
      </c>
      <c r="D851" s="988" t="str">
        <f>'PU Holds'!$X$14</f>
        <v>Mint 
RAL 6027</v>
      </c>
      <c r="E851" s="1165" t="s">
        <v>27834</v>
      </c>
      <c r="F851" s="1165" t="s">
        <v>27824</v>
      </c>
      <c r="G851" s="1170" t="s">
        <v>27825</v>
      </c>
    </row>
    <row r="852" spans="1:7" ht="15" customHeight="1">
      <c r="A852" s="1165" t="str">
        <f t="shared" si="87"/>
        <v>PEXP57PUK</v>
      </c>
      <c r="B852" s="1165">
        <f>IFERROR(INDEX('PU Holds'!$B$14:$AF$554,MATCH(C852,'PU Holds'!$B$14:$B$552,FALSE),MATCH(D852,'PU Holds'!$B$14:$AF$14,FALSE)),0)</f>
        <v>0</v>
      </c>
      <c r="C852" s="1165" t="str">
        <f t="shared" si="88"/>
        <v>PEXP57</v>
      </c>
      <c r="D852" s="988" t="str">
        <f>'PU Holds'!$Z$14</f>
        <v>Green 
(Puke 16-09)</v>
      </c>
      <c r="E852" s="1165" t="s">
        <v>27835</v>
      </c>
      <c r="F852" s="1165" t="s">
        <v>27824</v>
      </c>
      <c r="G852" s="1170" t="s">
        <v>27825</v>
      </c>
    </row>
    <row r="853" spans="1:7" ht="15" customHeight="1">
      <c r="A853" s="1165" t="str">
        <f t="shared" si="87"/>
        <v>PEXP57ORA</v>
      </c>
      <c r="B853" s="1165">
        <f>IFERROR(INDEX('PU Holds'!$B$14:$AF$554,MATCH(C853,'PU Holds'!$B$14:$B$552,FALSE),MATCH(D853,'PU Holds'!$B$14:$AF$14,FALSE)),0)</f>
        <v>0</v>
      </c>
      <c r="C853" s="1165" t="str">
        <f t="shared" si="88"/>
        <v>PEXP57</v>
      </c>
      <c r="D853" s="988" t="str">
        <f>'PU Holds'!$AA$14</f>
        <v>US Orange
14-01</v>
      </c>
      <c r="E853" s="1165" t="s">
        <v>27836</v>
      </c>
      <c r="F853" s="1165" t="s">
        <v>27824</v>
      </c>
      <c r="G853" s="1170" t="s">
        <v>27825</v>
      </c>
    </row>
    <row r="854" spans="1:7" ht="15" customHeight="1">
      <c r="A854" s="1165" t="str">
        <f t="shared" si="87"/>
        <v>PEXP57GRE</v>
      </c>
      <c r="B854" s="1165">
        <f>IFERROR(INDEX('PU Holds'!$B$14:$AF$554,MATCH(C854,'PU Holds'!$B$14:$B$552,FALSE),MATCH(D854,'PU Holds'!$B$14:$AF$14,FALSE)),0)</f>
        <v>0</v>
      </c>
      <c r="C854" s="1165" t="str">
        <f t="shared" si="88"/>
        <v>PEXP57</v>
      </c>
      <c r="D854" s="988" t="str">
        <f>'PU Holds'!$AB$14</f>
        <v>US Green 
16 -16</v>
      </c>
      <c r="E854" s="1165" t="s">
        <v>27837</v>
      </c>
      <c r="F854" s="1165" t="s">
        <v>27824</v>
      </c>
      <c r="G854" s="1170" t="s">
        <v>27825</v>
      </c>
    </row>
    <row r="855" spans="1:7" ht="15" customHeight="1">
      <c r="A855" s="1165" t="str">
        <f t="shared" si="87"/>
        <v>PEXP57WHI</v>
      </c>
      <c r="B855" s="1165">
        <f>IFERROR(INDEX('PU Holds'!$B$14:$AF$554,MATCH(C855,'PU Holds'!$B$14:$B$552,FALSE),MATCH(D855,'PU Holds'!$B$14:$AF$14,FALSE)),0)</f>
        <v>0</v>
      </c>
      <c r="C855" s="1165" t="str">
        <f t="shared" si="88"/>
        <v>PEXP57</v>
      </c>
      <c r="D855" s="988" t="str">
        <f>'PU Holds'!$AC$14</f>
        <v>White 
RAL 9010</v>
      </c>
      <c r="E855" s="1165" t="s">
        <v>27838</v>
      </c>
      <c r="F855" s="1165" t="s">
        <v>27824</v>
      </c>
      <c r="G855" s="1170" t="s">
        <v>27825</v>
      </c>
    </row>
    <row r="856" spans="1:7" ht="15" customHeight="1">
      <c r="A856" s="1165" t="str">
        <f t="shared" si="87"/>
        <v>PEXP57PUR</v>
      </c>
      <c r="B856" s="1165">
        <f>IFERROR(INDEX('PU Holds'!$B$14:$AF$554,MATCH(C856,'PU Holds'!$B$14:$B$552,FALSE),MATCH(D856,'PU Holds'!$B$14:$AF$14,FALSE)),0)</f>
        <v>0</v>
      </c>
      <c r="C856" s="1165" t="str">
        <f t="shared" si="88"/>
        <v>PEXP57</v>
      </c>
      <c r="D856" s="988" t="str">
        <f>'PU Holds'!$AD$14</f>
        <v>US Purple</v>
      </c>
      <c r="E856" s="1165" t="s">
        <v>27839</v>
      </c>
      <c r="F856" s="1165" t="s">
        <v>27824</v>
      </c>
      <c r="G856" s="1170" t="s">
        <v>27825</v>
      </c>
    </row>
    <row r="857" spans="1:7" ht="15" customHeight="1">
      <c r="A857" s="1165" t="str">
        <f t="shared" si="87"/>
        <v>PEXP58YEL</v>
      </c>
      <c r="B857" s="1165">
        <f>IFERROR(INDEX('PU Holds'!$B$14:$AF$554,MATCH(C857,'PU Holds'!$B$14:$B$552,FALSE),MATCH(D857,'PU Holds'!$B$14:$AF$14,FALSE)),0)</f>
        <v>0</v>
      </c>
      <c r="C857" s="1165" t="s">
        <v>27896</v>
      </c>
      <c r="D857" s="1168" t="str">
        <f>'PU Holds'!$M$14</f>
        <v>Yellow 
RAL 1026</v>
      </c>
      <c r="E857" s="1165" t="s">
        <v>27823</v>
      </c>
      <c r="F857" s="1165" t="s">
        <v>27824</v>
      </c>
      <c r="G857" s="1170" t="s">
        <v>27825</v>
      </c>
    </row>
    <row r="858" spans="1:7" ht="15" customHeight="1">
      <c r="A858" s="1165" t="str">
        <f t="shared" si="87"/>
        <v>PEXP58RED</v>
      </c>
      <c r="B858" s="1165">
        <f>IFERROR(INDEX('PU Holds'!$B$14:$AF$554,MATCH(C858,'PU Holds'!$B$14:$B$552,FALSE),MATCH(D858,'PU Holds'!$B$14:$AF$14,FALSE)),0)</f>
        <v>0</v>
      </c>
      <c r="C858" s="1165" t="str">
        <f t="shared" ref="C858:C871" si="89">C857</f>
        <v>PEXP58</v>
      </c>
      <c r="D858" s="988" t="str">
        <f>'PU Holds'!$O$14</f>
        <v>Red 
RAL 3020</v>
      </c>
      <c r="E858" s="1165" t="s">
        <v>27826</v>
      </c>
      <c r="F858" s="1165" t="s">
        <v>27824</v>
      </c>
      <c r="G858" s="1170" t="s">
        <v>27825</v>
      </c>
    </row>
    <row r="859" spans="1:7" ht="15" customHeight="1">
      <c r="A859" s="1165" t="str">
        <f t="shared" si="87"/>
        <v>PEXP58BLU</v>
      </c>
      <c r="B859" s="1165">
        <f>IFERROR(INDEX('PU Holds'!$B$14:$AF$554,MATCH(C859,'PU Holds'!$B$14:$B$552,FALSE),MATCH(D859,'PU Holds'!$B$14:$AF$14,FALSE)),0)</f>
        <v>0</v>
      </c>
      <c r="C859" s="1165" t="str">
        <f t="shared" si="89"/>
        <v>PEXP58</v>
      </c>
      <c r="D859" s="988" t="str">
        <f>'PU Holds'!$P$14</f>
        <v>Blue 
RAL 5015</v>
      </c>
      <c r="E859" s="1165" t="s">
        <v>27827</v>
      </c>
      <c r="F859" s="1165" t="s">
        <v>27824</v>
      </c>
      <c r="G859" s="1170" t="s">
        <v>27825</v>
      </c>
    </row>
    <row r="860" spans="1:7" ht="15" customHeight="1">
      <c r="A860" s="1165" t="str">
        <f t="shared" si="87"/>
        <v>PEXP58GRY</v>
      </c>
      <c r="B860" s="1165">
        <f>IFERROR(INDEX('PU Holds'!$B$14:$AF$554,MATCH(C860,'PU Holds'!$B$14:$B$552,FALSE),MATCH(D860,'PU Holds'!$B$14:$AF$14,FALSE)),0)</f>
        <v>0</v>
      </c>
      <c r="C860" s="1165" t="str">
        <f t="shared" si="89"/>
        <v>PEXP58</v>
      </c>
      <c r="D860" s="988" t="str">
        <f>'PU Holds'!$Q$14</f>
        <v>Grey 
RAL 7001</v>
      </c>
      <c r="E860" s="1165" t="s">
        <v>27828</v>
      </c>
      <c r="F860" s="1165" t="s">
        <v>27824</v>
      </c>
      <c r="G860" s="1170" t="s">
        <v>27825</v>
      </c>
    </row>
    <row r="861" spans="1:7" ht="15" customHeight="1">
      <c r="A861" s="1165" t="str">
        <f t="shared" si="87"/>
        <v>PEXP58BLK</v>
      </c>
      <c r="B861" s="1165">
        <f>IFERROR(INDEX('PU Holds'!$B$14:$AF$554,MATCH(C861,'PU Holds'!$B$14:$B$552,FALSE),MATCH(D861,'PU Holds'!$B$14:$AF$14,FALSE)),0)</f>
        <v>0</v>
      </c>
      <c r="C861" s="1165" t="str">
        <f t="shared" si="89"/>
        <v>PEXP58</v>
      </c>
      <c r="D861" s="988" t="str">
        <f>'PU Holds'!$R$14</f>
        <v>Black 
RAL 9005</v>
      </c>
      <c r="E861" s="1165" t="s">
        <v>27829</v>
      </c>
      <c r="F861" s="1165" t="s">
        <v>27824</v>
      </c>
      <c r="G861" s="1170" t="s">
        <v>27825</v>
      </c>
    </row>
    <row r="862" spans="1:7" ht="15" customHeight="1">
      <c r="A862" s="1165" t="str">
        <f t="shared" si="87"/>
        <v>PEXP58FLO</v>
      </c>
      <c r="B862" s="1165">
        <f>IFERROR(INDEX('PU Holds'!$B$14:$AF$554,MATCH(C862,'PU Holds'!$B$14:$B$552,FALSE),MATCH(D862,'PU Holds'!$B$14:$AF$14,FALSE)),0)</f>
        <v>0</v>
      </c>
      <c r="C862" s="1165" t="str">
        <f t="shared" si="89"/>
        <v>PEXP58</v>
      </c>
      <c r="D862" s="988" t="str">
        <f>'PU Holds'!$S$14</f>
        <v>Fluo 
Orange</v>
      </c>
      <c r="E862" s="1165" t="s">
        <v>27830</v>
      </c>
      <c r="F862" s="1165" t="s">
        <v>27824</v>
      </c>
      <c r="G862" s="1170" t="s">
        <v>27825</v>
      </c>
    </row>
    <row r="863" spans="1:7" ht="15" customHeight="1">
      <c r="A863" s="1165" t="str">
        <f t="shared" si="87"/>
        <v>PEXP58FLG</v>
      </c>
      <c r="B863" s="1165">
        <f>IFERROR(INDEX('PU Holds'!$B$14:$AF$554,MATCH(C863,'PU Holds'!$B$14:$B$552,FALSE),MATCH(D863,'PU Holds'!$B$14:$AF$14,FALSE)),0)</f>
        <v>0</v>
      </c>
      <c r="C863" s="1165" t="str">
        <f t="shared" si="89"/>
        <v>PEXP58</v>
      </c>
      <c r="D863" s="988" t="str">
        <f>'PU Holds'!$T$14</f>
        <v>Fluo 
Green</v>
      </c>
      <c r="E863" s="1165" t="s">
        <v>27831</v>
      </c>
      <c r="F863" s="1165" t="s">
        <v>27824</v>
      </c>
      <c r="G863" s="1170" t="s">
        <v>27825</v>
      </c>
    </row>
    <row r="864" spans="1:7" ht="15" customHeight="1">
      <c r="A864" s="1165" t="str">
        <f t="shared" si="87"/>
        <v>PEXP58FLP</v>
      </c>
      <c r="B864" s="1165">
        <f>IFERROR(INDEX('PU Holds'!$B$14:$AF$554,MATCH(C864,'PU Holds'!$B$14:$B$552,FALSE),MATCH(D864,'PU Holds'!$B$14:$AF$14,FALSE)),0)</f>
        <v>0</v>
      </c>
      <c r="C864" s="1165" t="str">
        <f t="shared" si="89"/>
        <v>PEXP58</v>
      </c>
      <c r="D864" s="988" t="str">
        <f>'PU Holds'!$U$14</f>
        <v>Fluo 
Pink</v>
      </c>
      <c r="E864" s="1165" t="s">
        <v>27832</v>
      </c>
      <c r="F864" s="1165" t="s">
        <v>27824</v>
      </c>
      <c r="G864" s="1170" t="s">
        <v>27825</v>
      </c>
    </row>
    <row r="865" spans="1:7" ht="15" customHeight="1">
      <c r="A865" s="1165" t="str">
        <f t="shared" si="87"/>
        <v>PEXP58VIO</v>
      </c>
      <c r="B865" s="1165">
        <f>IFERROR(INDEX('PU Holds'!$B$14:$AF$554,MATCH(C865,'PU Holds'!$B$14:$B$552,FALSE),MATCH(D865,'PU Holds'!$B$14:$AF$14,FALSE)),0)</f>
        <v>0</v>
      </c>
      <c r="C865" s="1165" t="str">
        <f t="shared" si="89"/>
        <v>PEXP58</v>
      </c>
      <c r="D865" s="988" t="str">
        <f>'PU Holds'!$W$14</f>
        <v>Violet 
RAL 4008</v>
      </c>
      <c r="E865" s="1165" t="s">
        <v>27833</v>
      </c>
      <c r="F865" s="1165" t="s">
        <v>27824</v>
      </c>
      <c r="G865" s="1170" t="s">
        <v>27825</v>
      </c>
    </row>
    <row r="866" spans="1:7" ht="15" customHeight="1">
      <c r="A866" s="1165" t="str">
        <f t="shared" si="87"/>
        <v>PEXP58MIN</v>
      </c>
      <c r="B866" s="1165">
        <f>IFERROR(INDEX('PU Holds'!$B$14:$AF$554,MATCH(C866,'PU Holds'!$B$14:$B$552,FALSE),MATCH(D866,'PU Holds'!$B$14:$AF$14,FALSE)),0)</f>
        <v>0</v>
      </c>
      <c r="C866" s="1165" t="str">
        <f t="shared" si="89"/>
        <v>PEXP58</v>
      </c>
      <c r="D866" s="988" t="str">
        <f>'PU Holds'!$X$14</f>
        <v>Mint 
RAL 6027</v>
      </c>
      <c r="E866" s="1165" t="s">
        <v>27834</v>
      </c>
      <c r="F866" s="1165" t="s">
        <v>27824</v>
      </c>
      <c r="G866" s="1170" t="s">
        <v>27825</v>
      </c>
    </row>
    <row r="867" spans="1:7" ht="15" customHeight="1">
      <c r="A867" s="1165" t="str">
        <f t="shared" si="87"/>
        <v>PEXP58PUK</v>
      </c>
      <c r="B867" s="1165">
        <f>IFERROR(INDEX('PU Holds'!$B$14:$AF$554,MATCH(C867,'PU Holds'!$B$14:$B$552,FALSE),MATCH(D867,'PU Holds'!$B$14:$AF$14,FALSE)),0)</f>
        <v>0</v>
      </c>
      <c r="C867" s="1165" t="str">
        <f t="shared" si="89"/>
        <v>PEXP58</v>
      </c>
      <c r="D867" s="988" t="str">
        <f>'PU Holds'!$Z$14</f>
        <v>Green 
(Puke 16-09)</v>
      </c>
      <c r="E867" s="1165" t="s">
        <v>27835</v>
      </c>
      <c r="F867" s="1165" t="s">
        <v>27824</v>
      </c>
      <c r="G867" s="1170" t="s">
        <v>27825</v>
      </c>
    </row>
    <row r="868" spans="1:7" ht="15" customHeight="1">
      <c r="A868" s="1165" t="str">
        <f t="shared" si="87"/>
        <v>PEXP58ORA</v>
      </c>
      <c r="B868" s="1165">
        <f>IFERROR(INDEX('PU Holds'!$B$14:$AF$554,MATCH(C868,'PU Holds'!$B$14:$B$552,FALSE),MATCH(D868,'PU Holds'!$B$14:$AF$14,FALSE)),0)</f>
        <v>0</v>
      </c>
      <c r="C868" s="1165" t="str">
        <f t="shared" si="89"/>
        <v>PEXP58</v>
      </c>
      <c r="D868" s="988" t="str">
        <f>'PU Holds'!$AA$14</f>
        <v>US Orange
14-01</v>
      </c>
      <c r="E868" s="1165" t="s">
        <v>27836</v>
      </c>
      <c r="F868" s="1165" t="s">
        <v>27824</v>
      </c>
      <c r="G868" s="1170" t="s">
        <v>27825</v>
      </c>
    </row>
    <row r="869" spans="1:7" ht="15" customHeight="1">
      <c r="A869" s="1165" t="str">
        <f t="shared" si="87"/>
        <v>PEXP58GRE</v>
      </c>
      <c r="B869" s="1165">
        <f>IFERROR(INDEX('PU Holds'!$B$14:$AF$554,MATCH(C869,'PU Holds'!$B$14:$B$552,FALSE),MATCH(D869,'PU Holds'!$B$14:$AF$14,FALSE)),0)</f>
        <v>0</v>
      </c>
      <c r="C869" s="1165" t="str">
        <f t="shared" si="89"/>
        <v>PEXP58</v>
      </c>
      <c r="D869" s="988" t="str">
        <f>'PU Holds'!$AB$14</f>
        <v>US Green 
16 -16</v>
      </c>
      <c r="E869" s="1165" t="s">
        <v>27837</v>
      </c>
      <c r="F869" s="1165" t="s">
        <v>27824</v>
      </c>
      <c r="G869" s="1170" t="s">
        <v>27825</v>
      </c>
    </row>
    <row r="870" spans="1:7" ht="15" customHeight="1">
      <c r="A870" s="1165" t="str">
        <f t="shared" si="87"/>
        <v>PEXP58WHI</v>
      </c>
      <c r="B870" s="1165">
        <f>IFERROR(INDEX('PU Holds'!$B$14:$AF$554,MATCH(C870,'PU Holds'!$B$14:$B$552,FALSE),MATCH(D870,'PU Holds'!$B$14:$AF$14,FALSE)),0)</f>
        <v>0</v>
      </c>
      <c r="C870" s="1165" t="str">
        <f t="shared" si="89"/>
        <v>PEXP58</v>
      </c>
      <c r="D870" s="988" t="str">
        <f>'PU Holds'!$AC$14</f>
        <v>White 
RAL 9010</v>
      </c>
      <c r="E870" s="1165" t="s">
        <v>27838</v>
      </c>
      <c r="F870" s="1165" t="s">
        <v>27824</v>
      </c>
      <c r="G870" s="1170" t="s">
        <v>27825</v>
      </c>
    </row>
    <row r="871" spans="1:7" ht="15" customHeight="1">
      <c r="A871" s="1165" t="str">
        <f t="shared" si="87"/>
        <v>PEXP58PUR</v>
      </c>
      <c r="B871" s="1165">
        <f>IFERROR(INDEX('PU Holds'!$B$14:$AF$554,MATCH(C871,'PU Holds'!$B$14:$B$552,FALSE),MATCH(D871,'PU Holds'!$B$14:$AF$14,FALSE)),0)</f>
        <v>0</v>
      </c>
      <c r="C871" s="1165" t="str">
        <f t="shared" si="89"/>
        <v>PEXP58</v>
      </c>
      <c r="D871" s="988" t="str">
        <f>'PU Holds'!$AD$14</f>
        <v>US Purple</v>
      </c>
      <c r="E871" s="1165" t="s">
        <v>27839</v>
      </c>
      <c r="F871" s="1165" t="s">
        <v>27824</v>
      </c>
      <c r="G871" s="1170" t="s">
        <v>27825</v>
      </c>
    </row>
    <row r="872" spans="1:7" ht="15" customHeight="1">
      <c r="A872" s="1165" t="str">
        <f t="shared" si="87"/>
        <v>PEXP59YEL</v>
      </c>
      <c r="B872" s="1165">
        <f>IFERROR(INDEX('PU Holds'!$B$14:$AF$554,MATCH(C872,'PU Holds'!$B$14:$B$552,FALSE),MATCH(D872,'PU Holds'!$B$14:$AF$14,FALSE)),0)</f>
        <v>0</v>
      </c>
      <c r="C872" s="1165" t="s">
        <v>27897</v>
      </c>
      <c r="D872" s="1168" t="str">
        <f>'PU Holds'!$M$14</f>
        <v>Yellow 
RAL 1026</v>
      </c>
      <c r="E872" s="1165" t="s">
        <v>27823</v>
      </c>
      <c r="F872" s="1165" t="s">
        <v>27824</v>
      </c>
      <c r="G872" s="1170" t="s">
        <v>27825</v>
      </c>
    </row>
    <row r="873" spans="1:7" ht="15" customHeight="1">
      <c r="A873" s="1165" t="str">
        <f t="shared" si="87"/>
        <v>PEXP59RED</v>
      </c>
      <c r="B873" s="1165">
        <f>IFERROR(INDEX('PU Holds'!$B$14:$AF$554,MATCH(C873,'PU Holds'!$B$14:$B$552,FALSE),MATCH(D873,'PU Holds'!$B$14:$AF$14,FALSE)),0)</f>
        <v>0</v>
      </c>
      <c r="C873" s="1165" t="str">
        <f t="shared" ref="C873:C886" si="90">C872</f>
        <v>PEXP59</v>
      </c>
      <c r="D873" s="988" t="str">
        <f>'PU Holds'!$O$14</f>
        <v>Red 
RAL 3020</v>
      </c>
      <c r="E873" s="1165" t="s">
        <v>27826</v>
      </c>
      <c r="F873" s="1165" t="s">
        <v>27824</v>
      </c>
      <c r="G873" s="1170" t="s">
        <v>27825</v>
      </c>
    </row>
    <row r="874" spans="1:7" ht="15" customHeight="1">
      <c r="A874" s="1165" t="str">
        <f t="shared" si="87"/>
        <v>PEXP59BLU</v>
      </c>
      <c r="B874" s="1165">
        <f>IFERROR(INDEX('PU Holds'!$B$14:$AF$554,MATCH(C874,'PU Holds'!$B$14:$B$552,FALSE),MATCH(D874,'PU Holds'!$B$14:$AF$14,FALSE)),0)</f>
        <v>0</v>
      </c>
      <c r="C874" s="1165" t="str">
        <f t="shared" si="90"/>
        <v>PEXP59</v>
      </c>
      <c r="D874" s="988" t="str">
        <f>'PU Holds'!$P$14</f>
        <v>Blue 
RAL 5015</v>
      </c>
      <c r="E874" s="1165" t="s">
        <v>27827</v>
      </c>
      <c r="F874" s="1165" t="s">
        <v>27824</v>
      </c>
      <c r="G874" s="1170" t="s">
        <v>27825</v>
      </c>
    </row>
    <row r="875" spans="1:7" ht="15" customHeight="1">
      <c r="A875" s="1165" t="str">
        <f t="shared" si="87"/>
        <v>PEXP59GRY</v>
      </c>
      <c r="B875" s="1165">
        <f>IFERROR(INDEX('PU Holds'!$B$14:$AF$554,MATCH(C875,'PU Holds'!$B$14:$B$552,FALSE),MATCH(D875,'PU Holds'!$B$14:$AF$14,FALSE)),0)</f>
        <v>0</v>
      </c>
      <c r="C875" s="1165" t="str">
        <f t="shared" si="90"/>
        <v>PEXP59</v>
      </c>
      <c r="D875" s="988" t="str">
        <f>'PU Holds'!$Q$14</f>
        <v>Grey 
RAL 7001</v>
      </c>
      <c r="E875" s="1165" t="s">
        <v>27828</v>
      </c>
      <c r="F875" s="1165" t="s">
        <v>27824</v>
      </c>
      <c r="G875" s="1170" t="s">
        <v>27825</v>
      </c>
    </row>
    <row r="876" spans="1:7" ht="15" customHeight="1">
      <c r="A876" s="1165" t="str">
        <f t="shared" si="87"/>
        <v>PEXP59BLK</v>
      </c>
      <c r="B876" s="1165">
        <f>IFERROR(INDEX('PU Holds'!$B$14:$AF$554,MATCH(C876,'PU Holds'!$B$14:$B$552,FALSE),MATCH(D876,'PU Holds'!$B$14:$AF$14,FALSE)),0)</f>
        <v>0</v>
      </c>
      <c r="C876" s="1165" t="str">
        <f t="shared" si="90"/>
        <v>PEXP59</v>
      </c>
      <c r="D876" s="988" t="str">
        <f>'PU Holds'!$R$14</f>
        <v>Black 
RAL 9005</v>
      </c>
      <c r="E876" s="1165" t="s">
        <v>27829</v>
      </c>
      <c r="F876" s="1165" t="s">
        <v>27824</v>
      </c>
      <c r="G876" s="1170" t="s">
        <v>27825</v>
      </c>
    </row>
    <row r="877" spans="1:7" ht="15" customHeight="1">
      <c r="A877" s="1165" t="str">
        <f t="shared" si="87"/>
        <v>PEXP59FLO</v>
      </c>
      <c r="B877" s="1165">
        <f>IFERROR(INDEX('PU Holds'!$B$14:$AF$554,MATCH(C877,'PU Holds'!$B$14:$B$552,FALSE),MATCH(D877,'PU Holds'!$B$14:$AF$14,FALSE)),0)</f>
        <v>0</v>
      </c>
      <c r="C877" s="1165" t="str">
        <f t="shared" si="90"/>
        <v>PEXP59</v>
      </c>
      <c r="D877" s="988" t="str">
        <f>'PU Holds'!$S$14</f>
        <v>Fluo 
Orange</v>
      </c>
      <c r="E877" s="1165" t="s">
        <v>27830</v>
      </c>
      <c r="F877" s="1165" t="s">
        <v>27824</v>
      </c>
      <c r="G877" s="1170" t="s">
        <v>27825</v>
      </c>
    </row>
    <row r="878" spans="1:7" ht="15" customHeight="1">
      <c r="A878" s="1165" t="str">
        <f t="shared" si="87"/>
        <v>PEXP59FLG</v>
      </c>
      <c r="B878" s="1165">
        <f>IFERROR(INDEX('PU Holds'!$B$14:$AF$554,MATCH(C878,'PU Holds'!$B$14:$B$552,FALSE),MATCH(D878,'PU Holds'!$B$14:$AF$14,FALSE)),0)</f>
        <v>0</v>
      </c>
      <c r="C878" s="1165" t="str">
        <f t="shared" si="90"/>
        <v>PEXP59</v>
      </c>
      <c r="D878" s="988" t="str">
        <f>'PU Holds'!$T$14</f>
        <v>Fluo 
Green</v>
      </c>
      <c r="E878" s="1165" t="s">
        <v>27831</v>
      </c>
      <c r="F878" s="1165" t="s">
        <v>27824</v>
      </c>
      <c r="G878" s="1170" t="s">
        <v>27825</v>
      </c>
    </row>
    <row r="879" spans="1:7" ht="15" customHeight="1">
      <c r="A879" s="1165" t="str">
        <f t="shared" si="87"/>
        <v>PEXP59FLP</v>
      </c>
      <c r="B879" s="1165">
        <f>IFERROR(INDEX('PU Holds'!$B$14:$AF$554,MATCH(C879,'PU Holds'!$B$14:$B$552,FALSE),MATCH(D879,'PU Holds'!$B$14:$AF$14,FALSE)),0)</f>
        <v>0</v>
      </c>
      <c r="C879" s="1165" t="str">
        <f t="shared" si="90"/>
        <v>PEXP59</v>
      </c>
      <c r="D879" s="988" t="str">
        <f>'PU Holds'!$U$14</f>
        <v>Fluo 
Pink</v>
      </c>
      <c r="E879" s="1165" t="s">
        <v>27832</v>
      </c>
      <c r="F879" s="1165" t="s">
        <v>27824</v>
      </c>
      <c r="G879" s="1170" t="s">
        <v>27825</v>
      </c>
    </row>
    <row r="880" spans="1:7" ht="15" customHeight="1">
      <c r="A880" s="1165" t="str">
        <f t="shared" si="87"/>
        <v>PEXP59VIO</v>
      </c>
      <c r="B880" s="1165">
        <f>IFERROR(INDEX('PU Holds'!$B$14:$AF$554,MATCH(C880,'PU Holds'!$B$14:$B$552,FALSE),MATCH(D880,'PU Holds'!$B$14:$AF$14,FALSE)),0)</f>
        <v>0</v>
      </c>
      <c r="C880" s="1165" t="str">
        <f t="shared" si="90"/>
        <v>PEXP59</v>
      </c>
      <c r="D880" s="988" t="str">
        <f>'PU Holds'!$W$14</f>
        <v>Violet 
RAL 4008</v>
      </c>
      <c r="E880" s="1165" t="s">
        <v>27833</v>
      </c>
      <c r="F880" s="1165" t="s">
        <v>27824</v>
      </c>
      <c r="G880" s="1170" t="s">
        <v>27825</v>
      </c>
    </row>
    <row r="881" spans="1:7" ht="15" customHeight="1">
      <c r="A881" s="1165" t="str">
        <f t="shared" si="87"/>
        <v>PEXP59MIN</v>
      </c>
      <c r="B881" s="1165">
        <f>IFERROR(INDEX('PU Holds'!$B$14:$AF$554,MATCH(C881,'PU Holds'!$B$14:$B$552,FALSE),MATCH(D881,'PU Holds'!$B$14:$AF$14,FALSE)),0)</f>
        <v>0</v>
      </c>
      <c r="C881" s="1165" t="str">
        <f t="shared" si="90"/>
        <v>PEXP59</v>
      </c>
      <c r="D881" s="988" t="str">
        <f>'PU Holds'!$X$14</f>
        <v>Mint 
RAL 6027</v>
      </c>
      <c r="E881" s="1165" t="s">
        <v>27834</v>
      </c>
      <c r="F881" s="1165" t="s">
        <v>27824</v>
      </c>
      <c r="G881" s="1170" t="s">
        <v>27825</v>
      </c>
    </row>
    <row r="882" spans="1:7" ht="15" customHeight="1">
      <c r="A882" s="1165" t="str">
        <f t="shared" si="87"/>
        <v>PEXP59PUK</v>
      </c>
      <c r="B882" s="1165">
        <f>IFERROR(INDEX('PU Holds'!$B$14:$AF$554,MATCH(C882,'PU Holds'!$B$14:$B$552,FALSE),MATCH(D882,'PU Holds'!$B$14:$AF$14,FALSE)),0)</f>
        <v>0</v>
      </c>
      <c r="C882" s="1165" t="str">
        <f t="shared" si="90"/>
        <v>PEXP59</v>
      </c>
      <c r="D882" s="988" t="str">
        <f>'PU Holds'!$Z$14</f>
        <v>Green 
(Puke 16-09)</v>
      </c>
      <c r="E882" s="1165" t="s">
        <v>27835</v>
      </c>
      <c r="F882" s="1165" t="s">
        <v>27824</v>
      </c>
      <c r="G882" s="1170" t="s">
        <v>27825</v>
      </c>
    </row>
    <row r="883" spans="1:7" ht="15" customHeight="1">
      <c r="A883" s="1165" t="str">
        <f t="shared" si="87"/>
        <v>PEXP59ORA</v>
      </c>
      <c r="B883" s="1165">
        <f>IFERROR(INDEX('PU Holds'!$B$14:$AF$554,MATCH(C883,'PU Holds'!$B$14:$B$552,FALSE),MATCH(D883,'PU Holds'!$B$14:$AF$14,FALSE)),0)</f>
        <v>0</v>
      </c>
      <c r="C883" s="1165" t="str">
        <f t="shared" si="90"/>
        <v>PEXP59</v>
      </c>
      <c r="D883" s="988" t="str">
        <f>'PU Holds'!$AA$14</f>
        <v>US Orange
14-01</v>
      </c>
      <c r="E883" s="1165" t="s">
        <v>27836</v>
      </c>
      <c r="F883" s="1165" t="s">
        <v>27824</v>
      </c>
      <c r="G883" s="1170" t="s">
        <v>27825</v>
      </c>
    </row>
    <row r="884" spans="1:7" ht="15" customHeight="1">
      <c r="A884" s="1165" t="str">
        <f t="shared" si="87"/>
        <v>PEXP59GRE</v>
      </c>
      <c r="B884" s="1165">
        <f>IFERROR(INDEX('PU Holds'!$B$14:$AF$554,MATCH(C884,'PU Holds'!$B$14:$B$552,FALSE),MATCH(D884,'PU Holds'!$B$14:$AF$14,FALSE)),0)</f>
        <v>0</v>
      </c>
      <c r="C884" s="1165" t="str">
        <f t="shared" si="90"/>
        <v>PEXP59</v>
      </c>
      <c r="D884" s="988" t="str">
        <f>'PU Holds'!$AB$14</f>
        <v>US Green 
16 -16</v>
      </c>
      <c r="E884" s="1165" t="s">
        <v>27837</v>
      </c>
      <c r="F884" s="1165" t="s">
        <v>27824</v>
      </c>
      <c r="G884" s="1170" t="s">
        <v>27825</v>
      </c>
    </row>
    <row r="885" spans="1:7" ht="15" customHeight="1">
      <c r="A885" s="1165" t="str">
        <f t="shared" si="87"/>
        <v>PEXP59WHI</v>
      </c>
      <c r="B885" s="1165">
        <f>IFERROR(INDEX('PU Holds'!$B$14:$AF$554,MATCH(C885,'PU Holds'!$B$14:$B$552,FALSE),MATCH(D885,'PU Holds'!$B$14:$AF$14,FALSE)),0)</f>
        <v>0</v>
      </c>
      <c r="C885" s="1165" t="str">
        <f t="shared" si="90"/>
        <v>PEXP59</v>
      </c>
      <c r="D885" s="988" t="str">
        <f>'PU Holds'!$AC$14</f>
        <v>White 
RAL 9010</v>
      </c>
      <c r="E885" s="1165" t="s">
        <v>27838</v>
      </c>
      <c r="F885" s="1165" t="s">
        <v>27824</v>
      </c>
      <c r="G885" s="1170" t="s">
        <v>27825</v>
      </c>
    </row>
    <row r="886" spans="1:7" ht="15" customHeight="1">
      <c r="A886" s="1165" t="str">
        <f t="shared" si="87"/>
        <v>PEXP59PUR</v>
      </c>
      <c r="B886" s="1165">
        <f>IFERROR(INDEX('PU Holds'!$B$14:$AF$554,MATCH(C886,'PU Holds'!$B$14:$B$552,FALSE),MATCH(D886,'PU Holds'!$B$14:$AF$14,FALSE)),0)</f>
        <v>0</v>
      </c>
      <c r="C886" s="1165" t="str">
        <f t="shared" si="90"/>
        <v>PEXP59</v>
      </c>
      <c r="D886" s="988" t="str">
        <f>'PU Holds'!$AD$14</f>
        <v>US Purple</v>
      </c>
      <c r="E886" s="1165" t="s">
        <v>27839</v>
      </c>
      <c r="F886" s="1165" t="s">
        <v>27824</v>
      </c>
      <c r="G886" s="1170" t="s">
        <v>27825</v>
      </c>
    </row>
    <row r="887" spans="1:7" ht="15" customHeight="1">
      <c r="A887" s="1165" t="str">
        <f t="shared" si="87"/>
        <v>PEXP60YEL</v>
      </c>
      <c r="B887" s="1165">
        <f>IFERROR(INDEX('PU Holds'!$B$14:$AF$554,MATCH(C887,'PU Holds'!$B$14:$B$552,FALSE),MATCH(D887,'PU Holds'!$B$14:$AF$14,FALSE)),0)</f>
        <v>0</v>
      </c>
      <c r="C887" s="1165" t="s">
        <v>27898</v>
      </c>
      <c r="D887" s="1168" t="str">
        <f>'PU Holds'!$M$14</f>
        <v>Yellow 
RAL 1026</v>
      </c>
      <c r="E887" s="1165" t="s">
        <v>27823</v>
      </c>
      <c r="F887" s="1165" t="s">
        <v>27824</v>
      </c>
      <c r="G887" s="1170" t="s">
        <v>27825</v>
      </c>
    </row>
    <row r="888" spans="1:7" ht="15" customHeight="1">
      <c r="A888" s="1165" t="str">
        <f t="shared" si="87"/>
        <v>PEXP60RED</v>
      </c>
      <c r="B888" s="1165">
        <f>IFERROR(INDEX('PU Holds'!$B$14:$AF$554,MATCH(C888,'PU Holds'!$B$14:$B$552,FALSE),MATCH(D888,'PU Holds'!$B$14:$AF$14,FALSE)),0)</f>
        <v>0</v>
      </c>
      <c r="C888" s="1165" t="str">
        <f t="shared" ref="C888:C901" si="91">C887</f>
        <v>PEXP60</v>
      </c>
      <c r="D888" s="988" t="str">
        <f>'PU Holds'!$O$14</f>
        <v>Red 
RAL 3020</v>
      </c>
      <c r="E888" s="1165" t="s">
        <v>27826</v>
      </c>
      <c r="F888" s="1165" t="s">
        <v>27824</v>
      </c>
      <c r="G888" s="1170" t="s">
        <v>27825</v>
      </c>
    </row>
    <row r="889" spans="1:7" ht="15" customHeight="1">
      <c r="A889" s="1165" t="str">
        <f t="shared" si="87"/>
        <v>PEXP60BLU</v>
      </c>
      <c r="B889" s="1165">
        <f>IFERROR(INDEX('PU Holds'!$B$14:$AF$554,MATCH(C889,'PU Holds'!$B$14:$B$552,FALSE),MATCH(D889,'PU Holds'!$B$14:$AF$14,FALSE)),0)</f>
        <v>0</v>
      </c>
      <c r="C889" s="1165" t="str">
        <f t="shared" si="91"/>
        <v>PEXP60</v>
      </c>
      <c r="D889" s="988" t="str">
        <f>'PU Holds'!$P$14</f>
        <v>Blue 
RAL 5015</v>
      </c>
      <c r="E889" s="1165" t="s">
        <v>27827</v>
      </c>
      <c r="F889" s="1165" t="s">
        <v>27824</v>
      </c>
      <c r="G889" s="1170" t="s">
        <v>27825</v>
      </c>
    </row>
    <row r="890" spans="1:7" ht="15" customHeight="1">
      <c r="A890" s="1165" t="str">
        <f t="shared" si="87"/>
        <v>PEXP60GRY</v>
      </c>
      <c r="B890" s="1165">
        <f>IFERROR(INDEX('PU Holds'!$B$14:$AF$554,MATCH(C890,'PU Holds'!$B$14:$B$552,FALSE),MATCH(D890,'PU Holds'!$B$14:$AF$14,FALSE)),0)</f>
        <v>0</v>
      </c>
      <c r="C890" s="1165" t="str">
        <f t="shared" si="91"/>
        <v>PEXP60</v>
      </c>
      <c r="D890" s="988" t="str">
        <f>'PU Holds'!$Q$14</f>
        <v>Grey 
RAL 7001</v>
      </c>
      <c r="E890" s="1165" t="s">
        <v>27828</v>
      </c>
      <c r="F890" s="1165" t="s">
        <v>27824</v>
      </c>
      <c r="G890" s="1170" t="s">
        <v>27825</v>
      </c>
    </row>
    <row r="891" spans="1:7" ht="15" customHeight="1">
      <c r="A891" s="1165" t="str">
        <f t="shared" ref="A891:A901" si="92">CONCATENATE(C891,E891)</f>
        <v>PEXP60BLK</v>
      </c>
      <c r="B891" s="1165">
        <f>IFERROR(INDEX('PU Holds'!$B$14:$AF$554,MATCH(C891,'PU Holds'!$B$14:$B$552,FALSE),MATCH(D891,'PU Holds'!$B$14:$AF$14,FALSE)),0)</f>
        <v>0</v>
      </c>
      <c r="C891" s="1165" t="str">
        <f t="shared" si="91"/>
        <v>PEXP60</v>
      </c>
      <c r="D891" s="988" t="str">
        <f>'PU Holds'!$R$14</f>
        <v>Black 
RAL 9005</v>
      </c>
      <c r="E891" s="1165" t="s">
        <v>27829</v>
      </c>
      <c r="F891" s="1165" t="s">
        <v>27824</v>
      </c>
      <c r="G891" s="1170" t="s">
        <v>27825</v>
      </c>
    </row>
    <row r="892" spans="1:7" ht="15" customHeight="1">
      <c r="A892" s="1165" t="str">
        <f t="shared" si="92"/>
        <v>PEXP60FLO</v>
      </c>
      <c r="B892" s="1165">
        <f>IFERROR(INDEX('PU Holds'!$B$14:$AF$554,MATCH(C892,'PU Holds'!$B$14:$B$552,FALSE),MATCH(D892,'PU Holds'!$B$14:$AF$14,FALSE)),0)</f>
        <v>0</v>
      </c>
      <c r="C892" s="1165" t="str">
        <f t="shared" si="91"/>
        <v>PEXP60</v>
      </c>
      <c r="D892" s="988" t="str">
        <f>'PU Holds'!$S$14</f>
        <v>Fluo 
Orange</v>
      </c>
      <c r="E892" s="1165" t="s">
        <v>27830</v>
      </c>
      <c r="F892" s="1165" t="s">
        <v>27824</v>
      </c>
      <c r="G892" s="1170" t="s">
        <v>27825</v>
      </c>
    </row>
    <row r="893" spans="1:7" ht="15" customHeight="1">
      <c r="A893" s="1165" t="str">
        <f t="shared" si="92"/>
        <v>PEXP60FLG</v>
      </c>
      <c r="B893" s="1165">
        <f>IFERROR(INDEX('PU Holds'!$B$14:$AF$554,MATCH(C893,'PU Holds'!$B$14:$B$552,FALSE),MATCH(D893,'PU Holds'!$B$14:$AF$14,FALSE)),0)</f>
        <v>0</v>
      </c>
      <c r="C893" s="1165" t="str">
        <f t="shared" si="91"/>
        <v>PEXP60</v>
      </c>
      <c r="D893" s="988" t="str">
        <f>'PU Holds'!$T$14</f>
        <v>Fluo 
Green</v>
      </c>
      <c r="E893" s="1165" t="s">
        <v>27831</v>
      </c>
      <c r="F893" s="1165" t="s">
        <v>27824</v>
      </c>
      <c r="G893" s="1170" t="s">
        <v>27825</v>
      </c>
    </row>
    <row r="894" spans="1:7" ht="15" customHeight="1">
      <c r="A894" s="1165" t="str">
        <f t="shared" si="92"/>
        <v>PEXP60FLP</v>
      </c>
      <c r="B894" s="1165">
        <f>IFERROR(INDEX('PU Holds'!$B$14:$AF$554,MATCH(C894,'PU Holds'!$B$14:$B$552,FALSE),MATCH(D894,'PU Holds'!$B$14:$AF$14,FALSE)),0)</f>
        <v>0</v>
      </c>
      <c r="C894" s="1165" t="str">
        <f t="shared" si="91"/>
        <v>PEXP60</v>
      </c>
      <c r="D894" s="988" t="str">
        <f>'PU Holds'!$U$14</f>
        <v>Fluo 
Pink</v>
      </c>
      <c r="E894" s="1165" t="s">
        <v>27832</v>
      </c>
      <c r="F894" s="1165" t="s">
        <v>27824</v>
      </c>
      <c r="G894" s="1170" t="s">
        <v>27825</v>
      </c>
    </row>
    <row r="895" spans="1:7" ht="15" customHeight="1">
      <c r="A895" s="1165" t="str">
        <f t="shared" si="92"/>
        <v>PEXP60VIO</v>
      </c>
      <c r="B895" s="1165">
        <f>IFERROR(INDEX('PU Holds'!$B$14:$AF$554,MATCH(C895,'PU Holds'!$B$14:$B$552,FALSE),MATCH(D895,'PU Holds'!$B$14:$AF$14,FALSE)),0)</f>
        <v>0</v>
      </c>
      <c r="C895" s="1165" t="str">
        <f t="shared" si="91"/>
        <v>PEXP60</v>
      </c>
      <c r="D895" s="988" t="str">
        <f>'PU Holds'!$W$14</f>
        <v>Violet 
RAL 4008</v>
      </c>
      <c r="E895" s="1165" t="s">
        <v>27833</v>
      </c>
      <c r="F895" s="1165" t="s">
        <v>27824</v>
      </c>
      <c r="G895" s="1170" t="s">
        <v>27825</v>
      </c>
    </row>
    <row r="896" spans="1:7" ht="15" customHeight="1">
      <c r="A896" s="1165" t="str">
        <f t="shared" si="92"/>
        <v>PEXP60MIN</v>
      </c>
      <c r="B896" s="1165">
        <f>IFERROR(INDEX('PU Holds'!$B$14:$AF$554,MATCH(C896,'PU Holds'!$B$14:$B$552,FALSE),MATCH(D896,'PU Holds'!$B$14:$AF$14,FALSE)),0)</f>
        <v>0</v>
      </c>
      <c r="C896" s="1165" t="str">
        <f t="shared" si="91"/>
        <v>PEXP60</v>
      </c>
      <c r="D896" s="988" t="str">
        <f>'PU Holds'!$X$14</f>
        <v>Mint 
RAL 6027</v>
      </c>
      <c r="E896" s="1165" t="s">
        <v>27834</v>
      </c>
      <c r="F896" s="1165" t="s">
        <v>27824</v>
      </c>
      <c r="G896" s="1170" t="s">
        <v>27825</v>
      </c>
    </row>
    <row r="897" spans="1:7" ht="15" customHeight="1">
      <c r="A897" s="1165" t="str">
        <f t="shared" si="92"/>
        <v>PEXP60PUK</v>
      </c>
      <c r="B897" s="1165">
        <f>IFERROR(INDEX('PU Holds'!$B$14:$AF$554,MATCH(C897,'PU Holds'!$B$14:$B$552,FALSE),MATCH(D897,'PU Holds'!$B$14:$AF$14,FALSE)),0)</f>
        <v>0</v>
      </c>
      <c r="C897" s="1165" t="str">
        <f t="shared" si="91"/>
        <v>PEXP60</v>
      </c>
      <c r="D897" s="988" t="str">
        <f>'PU Holds'!$Z$14</f>
        <v>Green 
(Puke 16-09)</v>
      </c>
      <c r="E897" s="1165" t="s">
        <v>27835</v>
      </c>
      <c r="F897" s="1165" t="s">
        <v>27824</v>
      </c>
      <c r="G897" s="1170" t="s">
        <v>27825</v>
      </c>
    </row>
    <row r="898" spans="1:7" ht="15" customHeight="1">
      <c r="A898" s="1165" t="str">
        <f t="shared" si="92"/>
        <v>PEXP60ORA</v>
      </c>
      <c r="B898" s="1165">
        <f>IFERROR(INDEX('PU Holds'!$B$14:$AF$554,MATCH(C898,'PU Holds'!$B$14:$B$552,FALSE),MATCH(D898,'PU Holds'!$B$14:$AF$14,FALSE)),0)</f>
        <v>0</v>
      </c>
      <c r="C898" s="1165" t="str">
        <f t="shared" si="91"/>
        <v>PEXP60</v>
      </c>
      <c r="D898" s="988" t="str">
        <f>'PU Holds'!$AA$14</f>
        <v>US Orange
14-01</v>
      </c>
      <c r="E898" s="1165" t="s">
        <v>27836</v>
      </c>
      <c r="F898" s="1165" t="s">
        <v>27824</v>
      </c>
      <c r="G898" s="1170" t="s">
        <v>27825</v>
      </c>
    </row>
    <row r="899" spans="1:7" ht="15" customHeight="1">
      <c r="A899" s="1165" t="str">
        <f t="shared" si="92"/>
        <v>PEXP60GRE</v>
      </c>
      <c r="B899" s="1165">
        <f>IFERROR(INDEX('PU Holds'!$B$14:$AF$554,MATCH(C899,'PU Holds'!$B$14:$B$552,FALSE),MATCH(D899,'PU Holds'!$B$14:$AF$14,FALSE)),0)</f>
        <v>0</v>
      </c>
      <c r="C899" s="1165" t="str">
        <f t="shared" si="91"/>
        <v>PEXP60</v>
      </c>
      <c r="D899" s="988" t="str">
        <f>'PU Holds'!$AB$14</f>
        <v>US Green 
16 -16</v>
      </c>
      <c r="E899" s="1165" t="s">
        <v>27837</v>
      </c>
      <c r="F899" s="1165" t="s">
        <v>27824</v>
      </c>
      <c r="G899" s="1170" t="s">
        <v>27825</v>
      </c>
    </row>
    <row r="900" spans="1:7" ht="15" customHeight="1">
      <c r="A900" s="1165" t="str">
        <f t="shared" si="92"/>
        <v>PEXP60WHI</v>
      </c>
      <c r="B900" s="1165">
        <f>IFERROR(INDEX('PU Holds'!$B$14:$AF$554,MATCH(C900,'PU Holds'!$B$14:$B$552,FALSE),MATCH(D900,'PU Holds'!$B$14:$AF$14,FALSE)),0)</f>
        <v>0</v>
      </c>
      <c r="C900" s="1165" t="str">
        <f t="shared" si="91"/>
        <v>PEXP60</v>
      </c>
      <c r="D900" s="988" t="str">
        <f>'PU Holds'!$AC$14</f>
        <v>White 
RAL 9010</v>
      </c>
      <c r="E900" s="1165" t="s">
        <v>27838</v>
      </c>
      <c r="F900" s="1165" t="s">
        <v>27824</v>
      </c>
      <c r="G900" s="1170" t="s">
        <v>27825</v>
      </c>
    </row>
    <row r="901" spans="1:7" ht="15" customHeight="1">
      <c r="A901" s="1165" t="str">
        <f t="shared" si="92"/>
        <v>PEXP60PUR</v>
      </c>
      <c r="B901" s="1165">
        <f>IFERROR(INDEX('PU Holds'!$B$14:$AF$554,MATCH(C901,'PU Holds'!$B$14:$B$552,FALSE),MATCH(D901,'PU Holds'!$B$14:$AF$14,FALSE)),0)</f>
        <v>0</v>
      </c>
      <c r="C901" s="1165" t="str">
        <f t="shared" si="91"/>
        <v>PEXP60</v>
      </c>
      <c r="D901" s="988" t="str">
        <f>'PU Holds'!$AD$14</f>
        <v>US Purple</v>
      </c>
      <c r="E901" s="1165" t="s">
        <v>27839</v>
      </c>
      <c r="F901" s="1165" t="s">
        <v>27824</v>
      </c>
      <c r="G901" s="1170" t="s">
        <v>27825</v>
      </c>
    </row>
    <row r="902" spans="1:7" ht="15" customHeight="1">
      <c r="A902" s="1165" t="str">
        <f t="shared" ref="A902:A941" si="93">CONCATENATE(C902,E902)</f>
        <v>PEXP61YEL</v>
      </c>
      <c r="B902" s="1165">
        <f>IFERROR(INDEX('PU Holds'!$B$14:$AF$554,MATCH(C902,'PU Holds'!$B$14:$B$552,FALSE),MATCH(D902,'PU Holds'!$B$14:$AF$14,FALSE)),0)</f>
        <v>0</v>
      </c>
      <c r="C902" s="1165" t="s">
        <v>27899</v>
      </c>
      <c r="D902" s="1168" t="str">
        <f>'PU Holds'!$M$14</f>
        <v>Yellow 
RAL 1026</v>
      </c>
      <c r="E902" s="1165" t="s">
        <v>27823</v>
      </c>
      <c r="F902" s="1165" t="s">
        <v>27824</v>
      </c>
      <c r="G902" s="1170" t="s">
        <v>27825</v>
      </c>
    </row>
    <row r="903" spans="1:7" ht="15" customHeight="1">
      <c r="A903" s="1165" t="str">
        <f t="shared" si="93"/>
        <v>PEXP61RED</v>
      </c>
      <c r="B903" s="1165">
        <f>IFERROR(INDEX('PU Holds'!$B$14:$AF$554,MATCH(C903,'PU Holds'!$B$14:$B$552,FALSE),MATCH(D903,'PU Holds'!$B$14:$AF$14,FALSE)),0)</f>
        <v>0</v>
      </c>
      <c r="C903" s="1165" t="str">
        <f t="shared" ref="C903:C916" si="94">C902</f>
        <v>PEXP61</v>
      </c>
      <c r="D903" s="988" t="str">
        <f>'PU Holds'!$O$14</f>
        <v>Red 
RAL 3020</v>
      </c>
      <c r="E903" s="1165" t="s">
        <v>27826</v>
      </c>
      <c r="F903" s="1165" t="s">
        <v>27824</v>
      </c>
      <c r="G903" s="1170" t="s">
        <v>27825</v>
      </c>
    </row>
    <row r="904" spans="1:7" ht="15" customHeight="1">
      <c r="A904" s="1165" t="str">
        <f t="shared" si="93"/>
        <v>PEXP61BLU</v>
      </c>
      <c r="B904" s="1165">
        <f>IFERROR(INDEX('PU Holds'!$B$14:$AF$554,MATCH(C904,'PU Holds'!$B$14:$B$552,FALSE),MATCH(D904,'PU Holds'!$B$14:$AF$14,FALSE)),0)</f>
        <v>0</v>
      </c>
      <c r="C904" s="1165" t="str">
        <f t="shared" si="94"/>
        <v>PEXP61</v>
      </c>
      <c r="D904" s="988" t="str">
        <f>'PU Holds'!$P$14</f>
        <v>Blue 
RAL 5015</v>
      </c>
      <c r="E904" s="1165" t="s">
        <v>27827</v>
      </c>
      <c r="F904" s="1165" t="s">
        <v>27824</v>
      </c>
      <c r="G904" s="1170" t="s">
        <v>27825</v>
      </c>
    </row>
    <row r="905" spans="1:7" ht="15" customHeight="1">
      <c r="A905" s="1165" t="str">
        <f t="shared" si="93"/>
        <v>PEXP61GRY</v>
      </c>
      <c r="B905" s="1165">
        <f>IFERROR(INDEX('PU Holds'!$B$14:$AF$554,MATCH(C905,'PU Holds'!$B$14:$B$552,FALSE),MATCH(D905,'PU Holds'!$B$14:$AF$14,FALSE)),0)</f>
        <v>0</v>
      </c>
      <c r="C905" s="1165" t="str">
        <f t="shared" si="94"/>
        <v>PEXP61</v>
      </c>
      <c r="D905" s="988" t="str">
        <f>'PU Holds'!$Q$14</f>
        <v>Grey 
RAL 7001</v>
      </c>
      <c r="E905" s="1165" t="s">
        <v>27828</v>
      </c>
      <c r="F905" s="1165" t="s">
        <v>27824</v>
      </c>
      <c r="G905" s="1170" t="s">
        <v>27825</v>
      </c>
    </row>
    <row r="906" spans="1:7" ht="15" customHeight="1">
      <c r="A906" s="1165" t="str">
        <f t="shared" si="93"/>
        <v>PEXP61BLK</v>
      </c>
      <c r="B906" s="1165">
        <f>IFERROR(INDEX('PU Holds'!$B$14:$AF$554,MATCH(C906,'PU Holds'!$B$14:$B$552,FALSE),MATCH(D906,'PU Holds'!$B$14:$AF$14,FALSE)),0)</f>
        <v>0</v>
      </c>
      <c r="C906" s="1165" t="str">
        <f t="shared" si="94"/>
        <v>PEXP61</v>
      </c>
      <c r="D906" s="988" t="str">
        <f>'PU Holds'!$R$14</f>
        <v>Black 
RAL 9005</v>
      </c>
      <c r="E906" s="1165" t="s">
        <v>27829</v>
      </c>
      <c r="F906" s="1165" t="s">
        <v>27824</v>
      </c>
      <c r="G906" s="1170" t="s">
        <v>27825</v>
      </c>
    </row>
    <row r="907" spans="1:7" ht="15" customHeight="1">
      <c r="A907" s="1165" t="str">
        <f t="shared" si="93"/>
        <v>PEXP61FLO</v>
      </c>
      <c r="B907" s="1165">
        <f>IFERROR(INDEX('PU Holds'!$B$14:$AF$554,MATCH(C907,'PU Holds'!$B$14:$B$552,FALSE),MATCH(D907,'PU Holds'!$B$14:$AF$14,FALSE)),0)</f>
        <v>0</v>
      </c>
      <c r="C907" s="1165" t="str">
        <f t="shared" si="94"/>
        <v>PEXP61</v>
      </c>
      <c r="D907" s="988" t="str">
        <f>'PU Holds'!$S$14</f>
        <v>Fluo 
Orange</v>
      </c>
      <c r="E907" s="1165" t="s">
        <v>27830</v>
      </c>
      <c r="F907" s="1165" t="s">
        <v>27824</v>
      </c>
      <c r="G907" s="1170" t="s">
        <v>27825</v>
      </c>
    </row>
    <row r="908" spans="1:7" ht="15" customHeight="1">
      <c r="A908" s="1165" t="str">
        <f t="shared" si="93"/>
        <v>PEXP61FLG</v>
      </c>
      <c r="B908" s="1165">
        <f>IFERROR(INDEX('PU Holds'!$B$14:$AF$554,MATCH(C908,'PU Holds'!$B$14:$B$552,FALSE),MATCH(D908,'PU Holds'!$B$14:$AF$14,FALSE)),0)</f>
        <v>0</v>
      </c>
      <c r="C908" s="1165" t="str">
        <f t="shared" si="94"/>
        <v>PEXP61</v>
      </c>
      <c r="D908" s="988" t="str">
        <f>'PU Holds'!$T$14</f>
        <v>Fluo 
Green</v>
      </c>
      <c r="E908" s="1165" t="s">
        <v>27831</v>
      </c>
      <c r="F908" s="1165" t="s">
        <v>27824</v>
      </c>
      <c r="G908" s="1170" t="s">
        <v>27825</v>
      </c>
    </row>
    <row r="909" spans="1:7" ht="15" customHeight="1">
      <c r="A909" s="1165" t="str">
        <f t="shared" si="93"/>
        <v>PEXP61FLP</v>
      </c>
      <c r="B909" s="1165">
        <f>IFERROR(INDEX('PU Holds'!$B$14:$AF$554,MATCH(C909,'PU Holds'!$B$14:$B$552,FALSE),MATCH(D909,'PU Holds'!$B$14:$AF$14,FALSE)),0)</f>
        <v>0</v>
      </c>
      <c r="C909" s="1165" t="str">
        <f t="shared" si="94"/>
        <v>PEXP61</v>
      </c>
      <c r="D909" s="988" t="str">
        <f>'PU Holds'!$U$14</f>
        <v>Fluo 
Pink</v>
      </c>
      <c r="E909" s="1165" t="s">
        <v>27832</v>
      </c>
      <c r="F909" s="1165" t="s">
        <v>27824</v>
      </c>
      <c r="G909" s="1170" t="s">
        <v>27825</v>
      </c>
    </row>
    <row r="910" spans="1:7" ht="15" customHeight="1">
      <c r="A910" s="1165" t="str">
        <f t="shared" si="93"/>
        <v>PEXP61VIO</v>
      </c>
      <c r="B910" s="1165">
        <f>IFERROR(INDEX('PU Holds'!$B$14:$AF$554,MATCH(C910,'PU Holds'!$B$14:$B$552,FALSE),MATCH(D910,'PU Holds'!$B$14:$AF$14,FALSE)),0)</f>
        <v>0</v>
      </c>
      <c r="C910" s="1165" t="str">
        <f t="shared" si="94"/>
        <v>PEXP61</v>
      </c>
      <c r="D910" s="988" t="str">
        <f>'PU Holds'!$W$14</f>
        <v>Violet 
RAL 4008</v>
      </c>
      <c r="E910" s="1165" t="s">
        <v>27833</v>
      </c>
      <c r="F910" s="1165" t="s">
        <v>27824</v>
      </c>
      <c r="G910" s="1170" t="s">
        <v>27825</v>
      </c>
    </row>
    <row r="911" spans="1:7" ht="15" customHeight="1">
      <c r="A911" s="1165" t="str">
        <f t="shared" si="93"/>
        <v>PEXP61MIN</v>
      </c>
      <c r="B911" s="1165">
        <f>IFERROR(INDEX('PU Holds'!$B$14:$AF$554,MATCH(C911,'PU Holds'!$B$14:$B$552,FALSE),MATCH(D911,'PU Holds'!$B$14:$AF$14,FALSE)),0)</f>
        <v>0</v>
      </c>
      <c r="C911" s="1165" t="str">
        <f t="shared" si="94"/>
        <v>PEXP61</v>
      </c>
      <c r="D911" s="988" t="str">
        <f>'PU Holds'!$X$14</f>
        <v>Mint 
RAL 6027</v>
      </c>
      <c r="E911" s="1165" t="s">
        <v>27834</v>
      </c>
      <c r="F911" s="1165" t="s">
        <v>27824</v>
      </c>
      <c r="G911" s="1170" t="s">
        <v>27825</v>
      </c>
    </row>
    <row r="912" spans="1:7" ht="15" customHeight="1">
      <c r="A912" s="1165" t="str">
        <f t="shared" si="93"/>
        <v>PEXP61PUK</v>
      </c>
      <c r="B912" s="1165">
        <f>IFERROR(INDEX('PU Holds'!$B$14:$AF$554,MATCH(C912,'PU Holds'!$B$14:$B$552,FALSE),MATCH(D912,'PU Holds'!$B$14:$AF$14,FALSE)),0)</f>
        <v>0</v>
      </c>
      <c r="C912" s="1165" t="str">
        <f t="shared" si="94"/>
        <v>PEXP61</v>
      </c>
      <c r="D912" s="988" t="str">
        <f>'PU Holds'!$Z$14</f>
        <v>Green 
(Puke 16-09)</v>
      </c>
      <c r="E912" s="1165" t="s">
        <v>27835</v>
      </c>
      <c r="F912" s="1165" t="s">
        <v>27824</v>
      </c>
      <c r="G912" s="1170" t="s">
        <v>27825</v>
      </c>
    </row>
    <row r="913" spans="1:7" ht="15" customHeight="1">
      <c r="A913" s="1165" t="str">
        <f t="shared" si="93"/>
        <v>PEXP61ORA</v>
      </c>
      <c r="B913" s="1165">
        <f>IFERROR(INDEX('PU Holds'!$B$14:$AF$554,MATCH(C913,'PU Holds'!$B$14:$B$552,FALSE),MATCH(D913,'PU Holds'!$B$14:$AF$14,FALSE)),0)</f>
        <v>0</v>
      </c>
      <c r="C913" s="1165" t="str">
        <f t="shared" si="94"/>
        <v>PEXP61</v>
      </c>
      <c r="D913" s="988" t="str">
        <f>'PU Holds'!$AA$14</f>
        <v>US Orange
14-01</v>
      </c>
      <c r="E913" s="1165" t="s">
        <v>27836</v>
      </c>
      <c r="F913" s="1165" t="s">
        <v>27824</v>
      </c>
      <c r="G913" s="1170" t="s">
        <v>27825</v>
      </c>
    </row>
    <row r="914" spans="1:7" ht="15" customHeight="1">
      <c r="A914" s="1165" t="str">
        <f t="shared" si="93"/>
        <v>PEXP61GRE</v>
      </c>
      <c r="B914" s="1165">
        <f>IFERROR(INDEX('PU Holds'!$B$14:$AF$554,MATCH(C914,'PU Holds'!$B$14:$B$552,FALSE),MATCH(D914,'PU Holds'!$B$14:$AF$14,FALSE)),0)</f>
        <v>0</v>
      </c>
      <c r="C914" s="1165" t="str">
        <f t="shared" si="94"/>
        <v>PEXP61</v>
      </c>
      <c r="D914" s="988" t="str">
        <f>'PU Holds'!$AB$14</f>
        <v>US Green 
16 -16</v>
      </c>
      <c r="E914" s="1165" t="s">
        <v>27837</v>
      </c>
      <c r="F914" s="1165" t="s">
        <v>27824</v>
      </c>
      <c r="G914" s="1170" t="s">
        <v>27825</v>
      </c>
    </row>
    <row r="915" spans="1:7" ht="15" customHeight="1">
      <c r="A915" s="1165" t="str">
        <f t="shared" si="93"/>
        <v>PEXP61WHI</v>
      </c>
      <c r="B915" s="1165">
        <f>IFERROR(INDEX('PU Holds'!$B$14:$AF$554,MATCH(C915,'PU Holds'!$B$14:$B$552,FALSE),MATCH(D915,'PU Holds'!$B$14:$AF$14,FALSE)),0)</f>
        <v>0</v>
      </c>
      <c r="C915" s="1165" t="str">
        <f t="shared" si="94"/>
        <v>PEXP61</v>
      </c>
      <c r="D915" s="988" t="str">
        <f>'PU Holds'!$AC$14</f>
        <v>White 
RAL 9010</v>
      </c>
      <c r="E915" s="1165" t="s">
        <v>27838</v>
      </c>
      <c r="F915" s="1165" t="s">
        <v>27824</v>
      </c>
      <c r="G915" s="1170" t="s">
        <v>27825</v>
      </c>
    </row>
    <row r="916" spans="1:7" ht="15" customHeight="1">
      <c r="A916" s="1165" t="str">
        <f t="shared" si="93"/>
        <v>PEXP61PUR</v>
      </c>
      <c r="B916" s="1165">
        <f>IFERROR(INDEX('PU Holds'!$B$14:$AF$554,MATCH(C916,'PU Holds'!$B$14:$B$552,FALSE),MATCH(D916,'PU Holds'!$B$14:$AF$14,FALSE)),0)</f>
        <v>0</v>
      </c>
      <c r="C916" s="1165" t="str">
        <f t="shared" si="94"/>
        <v>PEXP61</v>
      </c>
      <c r="D916" s="988" t="str">
        <f>'PU Holds'!$AD$14</f>
        <v>US Purple</v>
      </c>
      <c r="E916" s="1165" t="s">
        <v>27839</v>
      </c>
      <c r="F916" s="1165" t="s">
        <v>27824</v>
      </c>
      <c r="G916" s="1170" t="s">
        <v>27825</v>
      </c>
    </row>
    <row r="917" spans="1:7" ht="15" customHeight="1">
      <c r="A917" s="1165" t="str">
        <f t="shared" si="93"/>
        <v>PEXP62YEL</v>
      </c>
      <c r="B917" s="1165">
        <f>IFERROR(INDEX('PU Holds'!$B$14:$AF$554,MATCH(C917,'PU Holds'!$B$14:$B$552,FALSE),MATCH(D917,'PU Holds'!$B$14:$AF$14,FALSE)),0)</f>
        <v>0</v>
      </c>
      <c r="C917" s="1165" t="s">
        <v>27900</v>
      </c>
      <c r="D917" s="1168" t="str">
        <f>'PU Holds'!$M$14</f>
        <v>Yellow 
RAL 1026</v>
      </c>
      <c r="E917" s="1165" t="s">
        <v>27823</v>
      </c>
      <c r="F917" s="1165" t="s">
        <v>27824</v>
      </c>
      <c r="G917" s="1170" t="s">
        <v>27825</v>
      </c>
    </row>
    <row r="918" spans="1:7" ht="15" customHeight="1">
      <c r="A918" s="1165" t="str">
        <f t="shared" si="93"/>
        <v>PEXP62RED</v>
      </c>
      <c r="B918" s="1165">
        <f>IFERROR(INDEX('PU Holds'!$B$14:$AF$554,MATCH(C918,'PU Holds'!$B$14:$B$552,FALSE),MATCH(D918,'PU Holds'!$B$14:$AF$14,FALSE)),0)</f>
        <v>0</v>
      </c>
      <c r="C918" s="1165" t="str">
        <f t="shared" ref="C918:C931" si="95">C917</f>
        <v>PEXP62</v>
      </c>
      <c r="D918" s="988" t="str">
        <f>'PU Holds'!$O$14</f>
        <v>Red 
RAL 3020</v>
      </c>
      <c r="E918" s="1165" t="s">
        <v>27826</v>
      </c>
      <c r="F918" s="1165" t="s">
        <v>27824</v>
      </c>
      <c r="G918" s="1170" t="s">
        <v>27825</v>
      </c>
    </row>
    <row r="919" spans="1:7" ht="15" customHeight="1">
      <c r="A919" s="1165" t="str">
        <f t="shared" si="93"/>
        <v>PEXP62BLU</v>
      </c>
      <c r="B919" s="1165">
        <f>IFERROR(INDEX('PU Holds'!$B$14:$AF$554,MATCH(C919,'PU Holds'!$B$14:$B$552,FALSE),MATCH(D919,'PU Holds'!$B$14:$AF$14,FALSE)),0)</f>
        <v>0</v>
      </c>
      <c r="C919" s="1165" t="str">
        <f t="shared" si="95"/>
        <v>PEXP62</v>
      </c>
      <c r="D919" s="988" t="str">
        <f>'PU Holds'!$P$14</f>
        <v>Blue 
RAL 5015</v>
      </c>
      <c r="E919" s="1165" t="s">
        <v>27827</v>
      </c>
      <c r="F919" s="1165" t="s">
        <v>27824</v>
      </c>
      <c r="G919" s="1170" t="s">
        <v>27825</v>
      </c>
    </row>
    <row r="920" spans="1:7" ht="15" customHeight="1">
      <c r="A920" s="1165" t="str">
        <f t="shared" si="93"/>
        <v>PEXP62GRY</v>
      </c>
      <c r="B920" s="1165">
        <f>IFERROR(INDEX('PU Holds'!$B$14:$AF$554,MATCH(C920,'PU Holds'!$B$14:$B$552,FALSE),MATCH(D920,'PU Holds'!$B$14:$AF$14,FALSE)),0)</f>
        <v>0</v>
      </c>
      <c r="C920" s="1165" t="str">
        <f t="shared" si="95"/>
        <v>PEXP62</v>
      </c>
      <c r="D920" s="988" t="str">
        <f>'PU Holds'!$Q$14</f>
        <v>Grey 
RAL 7001</v>
      </c>
      <c r="E920" s="1165" t="s">
        <v>27828</v>
      </c>
      <c r="F920" s="1165" t="s">
        <v>27824</v>
      </c>
      <c r="G920" s="1170" t="s">
        <v>27825</v>
      </c>
    </row>
    <row r="921" spans="1:7" ht="15" customHeight="1">
      <c r="A921" s="1165" t="str">
        <f t="shared" si="93"/>
        <v>PEXP62BLK</v>
      </c>
      <c r="B921" s="1165">
        <f>IFERROR(INDEX('PU Holds'!$B$14:$AF$554,MATCH(C921,'PU Holds'!$B$14:$B$552,FALSE),MATCH(D921,'PU Holds'!$B$14:$AF$14,FALSE)),0)</f>
        <v>0</v>
      </c>
      <c r="C921" s="1165" t="str">
        <f t="shared" si="95"/>
        <v>PEXP62</v>
      </c>
      <c r="D921" s="988" t="str">
        <f>'PU Holds'!$R$14</f>
        <v>Black 
RAL 9005</v>
      </c>
      <c r="E921" s="1165" t="s">
        <v>27829</v>
      </c>
      <c r="F921" s="1165" t="s">
        <v>27824</v>
      </c>
      <c r="G921" s="1170" t="s">
        <v>27825</v>
      </c>
    </row>
    <row r="922" spans="1:7" ht="15" customHeight="1">
      <c r="A922" s="1165" t="str">
        <f t="shared" si="93"/>
        <v>PEXP62FLO</v>
      </c>
      <c r="B922" s="1165">
        <f>IFERROR(INDEX('PU Holds'!$B$14:$AF$554,MATCH(C922,'PU Holds'!$B$14:$B$552,FALSE),MATCH(D922,'PU Holds'!$B$14:$AF$14,FALSE)),0)</f>
        <v>0</v>
      </c>
      <c r="C922" s="1165" t="str">
        <f t="shared" si="95"/>
        <v>PEXP62</v>
      </c>
      <c r="D922" s="988" t="str">
        <f>'PU Holds'!$S$14</f>
        <v>Fluo 
Orange</v>
      </c>
      <c r="E922" s="1165" t="s">
        <v>27830</v>
      </c>
      <c r="F922" s="1165" t="s">
        <v>27824</v>
      </c>
      <c r="G922" s="1170" t="s">
        <v>27825</v>
      </c>
    </row>
    <row r="923" spans="1:7" ht="15" customHeight="1">
      <c r="A923" s="1165" t="str">
        <f t="shared" si="93"/>
        <v>PEXP62FLG</v>
      </c>
      <c r="B923" s="1165">
        <f>IFERROR(INDEX('PU Holds'!$B$14:$AF$554,MATCH(C923,'PU Holds'!$B$14:$B$552,FALSE),MATCH(D923,'PU Holds'!$B$14:$AF$14,FALSE)),0)</f>
        <v>0</v>
      </c>
      <c r="C923" s="1165" t="str">
        <f t="shared" si="95"/>
        <v>PEXP62</v>
      </c>
      <c r="D923" s="988" t="str">
        <f>'PU Holds'!$T$14</f>
        <v>Fluo 
Green</v>
      </c>
      <c r="E923" s="1165" t="s">
        <v>27831</v>
      </c>
      <c r="F923" s="1165" t="s">
        <v>27824</v>
      </c>
      <c r="G923" s="1170" t="s">
        <v>27825</v>
      </c>
    </row>
    <row r="924" spans="1:7" ht="15" customHeight="1">
      <c r="A924" s="1165" t="str">
        <f t="shared" si="93"/>
        <v>PEXP62FLP</v>
      </c>
      <c r="B924" s="1165">
        <f>IFERROR(INDEX('PU Holds'!$B$14:$AF$554,MATCH(C924,'PU Holds'!$B$14:$B$552,FALSE),MATCH(D924,'PU Holds'!$B$14:$AF$14,FALSE)),0)</f>
        <v>0</v>
      </c>
      <c r="C924" s="1165" t="str">
        <f t="shared" si="95"/>
        <v>PEXP62</v>
      </c>
      <c r="D924" s="988" t="str">
        <f>'PU Holds'!$U$14</f>
        <v>Fluo 
Pink</v>
      </c>
      <c r="E924" s="1165" t="s">
        <v>27832</v>
      </c>
      <c r="F924" s="1165" t="s">
        <v>27824</v>
      </c>
      <c r="G924" s="1170" t="s">
        <v>27825</v>
      </c>
    </row>
    <row r="925" spans="1:7" ht="15" customHeight="1">
      <c r="A925" s="1165" t="str">
        <f t="shared" si="93"/>
        <v>PEXP62VIO</v>
      </c>
      <c r="B925" s="1165">
        <f>IFERROR(INDEX('PU Holds'!$B$14:$AF$554,MATCH(C925,'PU Holds'!$B$14:$B$552,FALSE),MATCH(D925,'PU Holds'!$B$14:$AF$14,FALSE)),0)</f>
        <v>0</v>
      </c>
      <c r="C925" s="1165" t="str">
        <f t="shared" si="95"/>
        <v>PEXP62</v>
      </c>
      <c r="D925" s="988" t="str">
        <f>'PU Holds'!$W$14</f>
        <v>Violet 
RAL 4008</v>
      </c>
      <c r="E925" s="1165" t="s">
        <v>27833</v>
      </c>
      <c r="F925" s="1165" t="s">
        <v>27824</v>
      </c>
      <c r="G925" s="1170" t="s">
        <v>27825</v>
      </c>
    </row>
    <row r="926" spans="1:7" ht="15" customHeight="1">
      <c r="A926" s="1165" t="str">
        <f t="shared" si="93"/>
        <v>PEXP62MIN</v>
      </c>
      <c r="B926" s="1165">
        <f>IFERROR(INDEX('PU Holds'!$B$14:$AF$554,MATCH(C926,'PU Holds'!$B$14:$B$552,FALSE),MATCH(D926,'PU Holds'!$B$14:$AF$14,FALSE)),0)</f>
        <v>0</v>
      </c>
      <c r="C926" s="1165" t="str">
        <f t="shared" si="95"/>
        <v>PEXP62</v>
      </c>
      <c r="D926" s="988" t="str">
        <f>'PU Holds'!$X$14</f>
        <v>Mint 
RAL 6027</v>
      </c>
      <c r="E926" s="1165" t="s">
        <v>27834</v>
      </c>
      <c r="F926" s="1165" t="s">
        <v>27824</v>
      </c>
      <c r="G926" s="1170" t="s">
        <v>27825</v>
      </c>
    </row>
    <row r="927" spans="1:7" ht="15" customHeight="1">
      <c r="A927" s="1165" t="str">
        <f t="shared" si="93"/>
        <v>PEXP62PUK</v>
      </c>
      <c r="B927" s="1165">
        <f>IFERROR(INDEX('PU Holds'!$B$14:$AF$554,MATCH(C927,'PU Holds'!$B$14:$B$552,FALSE),MATCH(D927,'PU Holds'!$B$14:$AF$14,FALSE)),0)</f>
        <v>0</v>
      </c>
      <c r="C927" s="1165" t="str">
        <f t="shared" si="95"/>
        <v>PEXP62</v>
      </c>
      <c r="D927" s="988" t="str">
        <f>'PU Holds'!$Z$14</f>
        <v>Green 
(Puke 16-09)</v>
      </c>
      <c r="E927" s="1165" t="s">
        <v>27835</v>
      </c>
      <c r="F927" s="1165" t="s">
        <v>27824</v>
      </c>
      <c r="G927" s="1170" t="s">
        <v>27825</v>
      </c>
    </row>
    <row r="928" spans="1:7" ht="15" customHeight="1">
      <c r="A928" s="1165" t="str">
        <f t="shared" si="93"/>
        <v>PEXP62ORA</v>
      </c>
      <c r="B928" s="1165">
        <f>IFERROR(INDEX('PU Holds'!$B$14:$AF$554,MATCH(C928,'PU Holds'!$B$14:$B$552,FALSE),MATCH(D928,'PU Holds'!$B$14:$AF$14,FALSE)),0)</f>
        <v>0</v>
      </c>
      <c r="C928" s="1165" t="str">
        <f t="shared" si="95"/>
        <v>PEXP62</v>
      </c>
      <c r="D928" s="988" t="str">
        <f>'PU Holds'!$AA$14</f>
        <v>US Orange
14-01</v>
      </c>
      <c r="E928" s="1165" t="s">
        <v>27836</v>
      </c>
      <c r="F928" s="1165" t="s">
        <v>27824</v>
      </c>
      <c r="G928" s="1170" t="s">
        <v>27825</v>
      </c>
    </row>
    <row r="929" spans="1:7" ht="15" customHeight="1">
      <c r="A929" s="1165" t="str">
        <f t="shared" si="93"/>
        <v>PEXP62GRE</v>
      </c>
      <c r="B929" s="1165">
        <f>IFERROR(INDEX('PU Holds'!$B$14:$AF$554,MATCH(C929,'PU Holds'!$B$14:$B$552,FALSE),MATCH(D929,'PU Holds'!$B$14:$AF$14,FALSE)),0)</f>
        <v>0</v>
      </c>
      <c r="C929" s="1165" t="str">
        <f t="shared" si="95"/>
        <v>PEXP62</v>
      </c>
      <c r="D929" s="988" t="str">
        <f>'PU Holds'!$AB$14</f>
        <v>US Green 
16 -16</v>
      </c>
      <c r="E929" s="1165" t="s">
        <v>27837</v>
      </c>
      <c r="F929" s="1165" t="s">
        <v>27824</v>
      </c>
      <c r="G929" s="1170" t="s">
        <v>27825</v>
      </c>
    </row>
    <row r="930" spans="1:7" ht="15" customHeight="1">
      <c r="A930" s="1165" t="str">
        <f t="shared" si="93"/>
        <v>PEXP62WHI</v>
      </c>
      <c r="B930" s="1165">
        <f>IFERROR(INDEX('PU Holds'!$B$14:$AF$554,MATCH(C930,'PU Holds'!$B$14:$B$552,FALSE),MATCH(D930,'PU Holds'!$B$14:$AF$14,FALSE)),0)</f>
        <v>0</v>
      </c>
      <c r="C930" s="1165" t="str">
        <f t="shared" si="95"/>
        <v>PEXP62</v>
      </c>
      <c r="D930" s="988" t="str">
        <f>'PU Holds'!$AC$14</f>
        <v>White 
RAL 9010</v>
      </c>
      <c r="E930" s="1165" t="s">
        <v>27838</v>
      </c>
      <c r="F930" s="1165" t="s">
        <v>27824</v>
      </c>
      <c r="G930" s="1170" t="s">
        <v>27825</v>
      </c>
    </row>
    <row r="931" spans="1:7" ht="15" customHeight="1">
      <c r="A931" s="1165" t="str">
        <f t="shared" si="93"/>
        <v>PEXP62PUR</v>
      </c>
      <c r="B931" s="1165">
        <f>IFERROR(INDEX('PU Holds'!$B$14:$AF$554,MATCH(C931,'PU Holds'!$B$14:$B$552,FALSE),MATCH(D931,'PU Holds'!$B$14:$AF$14,FALSE)),0)</f>
        <v>0</v>
      </c>
      <c r="C931" s="1165" t="str">
        <f t="shared" si="95"/>
        <v>PEXP62</v>
      </c>
      <c r="D931" s="988" t="str">
        <f>'PU Holds'!$AD$14</f>
        <v>US Purple</v>
      </c>
      <c r="E931" s="1165" t="s">
        <v>27839</v>
      </c>
      <c r="F931" s="1165" t="s">
        <v>27824</v>
      </c>
      <c r="G931" s="1170" t="s">
        <v>27825</v>
      </c>
    </row>
    <row r="932" spans="1:7" ht="15" customHeight="1">
      <c r="A932" s="1165" t="str">
        <f t="shared" si="93"/>
        <v>PEXP63YEL</v>
      </c>
      <c r="B932" s="1165">
        <f>IFERROR(INDEX('PU Holds'!$B$14:$AF$554,MATCH(C932,'PU Holds'!$B$14:$B$552,FALSE),MATCH(D932,'PU Holds'!$B$14:$AF$14,FALSE)),0)</f>
        <v>0</v>
      </c>
      <c r="C932" s="1165" t="s">
        <v>27901</v>
      </c>
      <c r="D932" s="1168" t="str">
        <f>'PU Holds'!$M$14</f>
        <v>Yellow 
RAL 1026</v>
      </c>
      <c r="E932" s="1165" t="s">
        <v>27823</v>
      </c>
      <c r="F932" s="1165" t="s">
        <v>27824</v>
      </c>
      <c r="G932" s="1170" t="s">
        <v>27825</v>
      </c>
    </row>
    <row r="933" spans="1:7" ht="15" customHeight="1">
      <c r="A933" s="1165" t="str">
        <f t="shared" si="93"/>
        <v>PEXP63RED</v>
      </c>
      <c r="B933" s="1165">
        <f>IFERROR(INDEX('PU Holds'!$B$14:$AF$554,MATCH(C933,'PU Holds'!$B$14:$B$552,FALSE),MATCH(D933,'PU Holds'!$B$14:$AF$14,FALSE)),0)</f>
        <v>0</v>
      </c>
      <c r="C933" s="1165" t="str">
        <f t="shared" ref="C933:C946" si="96">C932</f>
        <v>PEXP63</v>
      </c>
      <c r="D933" s="988" t="str">
        <f>'PU Holds'!$O$14</f>
        <v>Red 
RAL 3020</v>
      </c>
      <c r="E933" s="1165" t="s">
        <v>27826</v>
      </c>
      <c r="F933" s="1165" t="s">
        <v>27824</v>
      </c>
      <c r="G933" s="1170" t="s">
        <v>27825</v>
      </c>
    </row>
    <row r="934" spans="1:7" ht="15" customHeight="1">
      <c r="A934" s="1165" t="str">
        <f t="shared" si="93"/>
        <v>PEXP63BLU</v>
      </c>
      <c r="B934" s="1165">
        <f>IFERROR(INDEX('PU Holds'!$B$14:$AF$554,MATCH(C934,'PU Holds'!$B$14:$B$552,FALSE),MATCH(D934,'PU Holds'!$B$14:$AF$14,FALSE)),0)</f>
        <v>0</v>
      </c>
      <c r="C934" s="1165" t="str">
        <f t="shared" si="96"/>
        <v>PEXP63</v>
      </c>
      <c r="D934" s="988" t="str">
        <f>'PU Holds'!$P$14</f>
        <v>Blue 
RAL 5015</v>
      </c>
      <c r="E934" s="1165" t="s">
        <v>27827</v>
      </c>
      <c r="F934" s="1165" t="s">
        <v>27824</v>
      </c>
      <c r="G934" s="1170" t="s">
        <v>27825</v>
      </c>
    </row>
    <row r="935" spans="1:7" ht="15" customHeight="1">
      <c r="A935" s="1165" t="str">
        <f t="shared" si="93"/>
        <v>PEXP63GRY</v>
      </c>
      <c r="B935" s="1165">
        <f>IFERROR(INDEX('PU Holds'!$B$14:$AF$554,MATCH(C935,'PU Holds'!$B$14:$B$552,FALSE),MATCH(D935,'PU Holds'!$B$14:$AF$14,FALSE)),0)</f>
        <v>0</v>
      </c>
      <c r="C935" s="1165" t="str">
        <f t="shared" si="96"/>
        <v>PEXP63</v>
      </c>
      <c r="D935" s="988" t="str">
        <f>'PU Holds'!$Q$14</f>
        <v>Grey 
RAL 7001</v>
      </c>
      <c r="E935" s="1165" t="s">
        <v>27828</v>
      </c>
      <c r="F935" s="1165" t="s">
        <v>27824</v>
      </c>
      <c r="G935" s="1170" t="s">
        <v>27825</v>
      </c>
    </row>
    <row r="936" spans="1:7" ht="15" customHeight="1">
      <c r="A936" s="1165" t="str">
        <f t="shared" si="93"/>
        <v>PEXP63BLK</v>
      </c>
      <c r="B936" s="1165">
        <f>IFERROR(INDEX('PU Holds'!$B$14:$AF$554,MATCH(C936,'PU Holds'!$B$14:$B$552,FALSE),MATCH(D936,'PU Holds'!$B$14:$AF$14,FALSE)),0)</f>
        <v>0</v>
      </c>
      <c r="C936" s="1165" t="str">
        <f t="shared" si="96"/>
        <v>PEXP63</v>
      </c>
      <c r="D936" s="988" t="str">
        <f>'PU Holds'!$R$14</f>
        <v>Black 
RAL 9005</v>
      </c>
      <c r="E936" s="1165" t="s">
        <v>27829</v>
      </c>
      <c r="F936" s="1165" t="s">
        <v>27824</v>
      </c>
      <c r="G936" s="1170" t="s">
        <v>27825</v>
      </c>
    </row>
    <row r="937" spans="1:7" ht="15" customHeight="1">
      <c r="A937" s="1165" t="str">
        <f t="shared" si="93"/>
        <v>PEXP63FLO</v>
      </c>
      <c r="B937" s="1165">
        <f>IFERROR(INDEX('PU Holds'!$B$14:$AF$554,MATCH(C937,'PU Holds'!$B$14:$B$552,FALSE),MATCH(D937,'PU Holds'!$B$14:$AF$14,FALSE)),0)</f>
        <v>0</v>
      </c>
      <c r="C937" s="1165" t="str">
        <f t="shared" si="96"/>
        <v>PEXP63</v>
      </c>
      <c r="D937" s="988" t="str">
        <f>'PU Holds'!$S$14</f>
        <v>Fluo 
Orange</v>
      </c>
      <c r="E937" s="1165" t="s">
        <v>27830</v>
      </c>
      <c r="F937" s="1165" t="s">
        <v>27824</v>
      </c>
      <c r="G937" s="1170" t="s">
        <v>27825</v>
      </c>
    </row>
    <row r="938" spans="1:7" ht="15" customHeight="1">
      <c r="A938" s="1165" t="str">
        <f t="shared" si="93"/>
        <v>PEXP63FLG</v>
      </c>
      <c r="B938" s="1165">
        <f>IFERROR(INDEX('PU Holds'!$B$14:$AF$554,MATCH(C938,'PU Holds'!$B$14:$B$552,FALSE),MATCH(D938,'PU Holds'!$B$14:$AF$14,FALSE)),0)</f>
        <v>0</v>
      </c>
      <c r="C938" s="1165" t="str">
        <f t="shared" si="96"/>
        <v>PEXP63</v>
      </c>
      <c r="D938" s="988" t="str">
        <f>'PU Holds'!$T$14</f>
        <v>Fluo 
Green</v>
      </c>
      <c r="E938" s="1165" t="s">
        <v>27831</v>
      </c>
      <c r="F938" s="1165" t="s">
        <v>27824</v>
      </c>
      <c r="G938" s="1170" t="s">
        <v>27825</v>
      </c>
    </row>
    <row r="939" spans="1:7" ht="15" customHeight="1">
      <c r="A939" s="1165" t="str">
        <f t="shared" si="93"/>
        <v>PEXP63FLP</v>
      </c>
      <c r="B939" s="1165">
        <f>IFERROR(INDEX('PU Holds'!$B$14:$AF$554,MATCH(C939,'PU Holds'!$B$14:$B$552,FALSE),MATCH(D939,'PU Holds'!$B$14:$AF$14,FALSE)),0)</f>
        <v>0</v>
      </c>
      <c r="C939" s="1165" t="str">
        <f t="shared" si="96"/>
        <v>PEXP63</v>
      </c>
      <c r="D939" s="988" t="str">
        <f>'PU Holds'!$U$14</f>
        <v>Fluo 
Pink</v>
      </c>
      <c r="E939" s="1165" t="s">
        <v>27832</v>
      </c>
      <c r="F939" s="1165" t="s">
        <v>27824</v>
      </c>
      <c r="G939" s="1170" t="s">
        <v>27825</v>
      </c>
    </row>
    <row r="940" spans="1:7" ht="15" customHeight="1">
      <c r="A940" s="1165" t="str">
        <f t="shared" si="93"/>
        <v>PEXP63VIO</v>
      </c>
      <c r="B940" s="1165">
        <f>IFERROR(INDEX('PU Holds'!$B$14:$AF$554,MATCH(C940,'PU Holds'!$B$14:$B$552,FALSE),MATCH(D940,'PU Holds'!$B$14:$AF$14,FALSE)),0)</f>
        <v>0</v>
      </c>
      <c r="C940" s="1165" t="str">
        <f t="shared" si="96"/>
        <v>PEXP63</v>
      </c>
      <c r="D940" s="988" t="str">
        <f>'PU Holds'!$W$14</f>
        <v>Violet 
RAL 4008</v>
      </c>
      <c r="E940" s="1165" t="s">
        <v>27833</v>
      </c>
      <c r="F940" s="1165" t="s">
        <v>27824</v>
      </c>
      <c r="G940" s="1170" t="s">
        <v>27825</v>
      </c>
    </row>
    <row r="941" spans="1:7" ht="15" customHeight="1">
      <c r="A941" s="1165" t="str">
        <f t="shared" si="93"/>
        <v>PEXP63MIN</v>
      </c>
      <c r="B941" s="1165">
        <f>IFERROR(INDEX('PU Holds'!$B$14:$AF$554,MATCH(C941,'PU Holds'!$B$14:$B$552,FALSE),MATCH(D941,'PU Holds'!$B$14:$AF$14,FALSE)),0)</f>
        <v>0</v>
      </c>
      <c r="C941" s="1165" t="str">
        <f t="shared" si="96"/>
        <v>PEXP63</v>
      </c>
      <c r="D941" s="988" t="str">
        <f>'PU Holds'!$X$14</f>
        <v>Mint 
RAL 6027</v>
      </c>
      <c r="E941" s="1165" t="s">
        <v>27834</v>
      </c>
      <c r="F941" s="1165" t="s">
        <v>27824</v>
      </c>
      <c r="G941" s="1170" t="s">
        <v>27825</v>
      </c>
    </row>
    <row r="942" spans="1:7" ht="15" customHeight="1">
      <c r="A942" s="1165" t="str">
        <f t="shared" ref="A942:A946" si="97">CONCATENATE(C942,E942)</f>
        <v>PEXP63PUK</v>
      </c>
      <c r="B942" s="1165">
        <f>IFERROR(INDEX('PU Holds'!$B$14:$AF$554,MATCH(C942,'PU Holds'!$B$14:$B$552,FALSE),MATCH(D942,'PU Holds'!$B$14:$AF$14,FALSE)),0)</f>
        <v>0</v>
      </c>
      <c r="C942" s="1165" t="str">
        <f t="shared" si="96"/>
        <v>PEXP63</v>
      </c>
      <c r="D942" s="988" t="str">
        <f>'PU Holds'!$Z$14</f>
        <v>Green 
(Puke 16-09)</v>
      </c>
      <c r="E942" s="1165" t="s">
        <v>27835</v>
      </c>
      <c r="F942" s="1165" t="s">
        <v>27824</v>
      </c>
      <c r="G942" s="1170" t="s">
        <v>27825</v>
      </c>
    </row>
    <row r="943" spans="1:7" ht="15" customHeight="1">
      <c r="A943" s="1165" t="str">
        <f t="shared" si="97"/>
        <v>PEXP63ORA</v>
      </c>
      <c r="B943" s="1165">
        <f>IFERROR(INDEX('PU Holds'!$B$14:$AF$554,MATCH(C943,'PU Holds'!$B$14:$B$552,FALSE),MATCH(D943,'PU Holds'!$B$14:$AF$14,FALSE)),0)</f>
        <v>0</v>
      </c>
      <c r="C943" s="1165" t="str">
        <f t="shared" si="96"/>
        <v>PEXP63</v>
      </c>
      <c r="D943" s="988" t="str">
        <f>'PU Holds'!$AA$14</f>
        <v>US Orange
14-01</v>
      </c>
      <c r="E943" s="1165" t="s">
        <v>27836</v>
      </c>
      <c r="F943" s="1165" t="s">
        <v>27824</v>
      </c>
      <c r="G943" s="1170" t="s">
        <v>27825</v>
      </c>
    </row>
    <row r="944" spans="1:7" ht="15" customHeight="1">
      <c r="A944" s="1165" t="str">
        <f t="shared" si="97"/>
        <v>PEXP63GRE</v>
      </c>
      <c r="B944" s="1165">
        <f>IFERROR(INDEX('PU Holds'!$B$14:$AF$554,MATCH(C944,'PU Holds'!$B$14:$B$552,FALSE),MATCH(D944,'PU Holds'!$B$14:$AF$14,FALSE)),0)</f>
        <v>0</v>
      </c>
      <c r="C944" s="1165" t="str">
        <f t="shared" si="96"/>
        <v>PEXP63</v>
      </c>
      <c r="D944" s="988" t="str">
        <f>'PU Holds'!$AB$14</f>
        <v>US Green 
16 -16</v>
      </c>
      <c r="E944" s="1165" t="s">
        <v>27837</v>
      </c>
      <c r="F944" s="1165" t="s">
        <v>27824</v>
      </c>
      <c r="G944" s="1170" t="s">
        <v>27825</v>
      </c>
    </row>
    <row r="945" spans="1:7" ht="15" customHeight="1">
      <c r="A945" s="1165" t="str">
        <f t="shared" si="97"/>
        <v>PEXP63WHI</v>
      </c>
      <c r="B945" s="1165">
        <f>IFERROR(INDEX('PU Holds'!$B$14:$AF$554,MATCH(C945,'PU Holds'!$B$14:$B$552,FALSE),MATCH(D945,'PU Holds'!$B$14:$AF$14,FALSE)),0)</f>
        <v>0</v>
      </c>
      <c r="C945" s="1165" t="str">
        <f t="shared" si="96"/>
        <v>PEXP63</v>
      </c>
      <c r="D945" s="988" t="str">
        <f>'PU Holds'!$AC$14</f>
        <v>White 
RAL 9010</v>
      </c>
      <c r="E945" s="1165" t="s">
        <v>27838</v>
      </c>
      <c r="F945" s="1165" t="s">
        <v>27824</v>
      </c>
      <c r="G945" s="1170" t="s">
        <v>27825</v>
      </c>
    </row>
    <row r="946" spans="1:7" ht="15" customHeight="1">
      <c r="A946" s="1165" t="str">
        <f t="shared" si="97"/>
        <v>PEXP63PUR</v>
      </c>
      <c r="B946" s="1165">
        <f>IFERROR(INDEX('PU Holds'!$B$14:$AF$554,MATCH(C946,'PU Holds'!$B$14:$B$552,FALSE),MATCH(D946,'PU Holds'!$B$14:$AF$14,FALSE)),0)</f>
        <v>0</v>
      </c>
      <c r="C946" s="1165" t="str">
        <f t="shared" si="96"/>
        <v>PEXP63</v>
      </c>
      <c r="D946" s="988" t="str">
        <f>'PU Holds'!$AD$14</f>
        <v>US Purple</v>
      </c>
      <c r="E946" s="1165" t="s">
        <v>27839</v>
      </c>
      <c r="F946" s="1165" t="s">
        <v>27824</v>
      </c>
      <c r="G946" s="1170" t="s">
        <v>27825</v>
      </c>
    </row>
    <row r="947" spans="1:7" ht="15" customHeight="1">
      <c r="A947" s="1165" t="str">
        <f t="shared" ref="A947:A991" si="98">CONCATENATE(C947,E947)</f>
        <v>PEXP64YEL</v>
      </c>
      <c r="B947" s="1165">
        <f>IFERROR(INDEX('PU Holds'!$B$14:$AF$554,MATCH(C947,'PU Holds'!$B$14:$B$552,FALSE),MATCH(D947,'PU Holds'!$B$14:$AF$14,FALSE)),0)</f>
        <v>0</v>
      </c>
      <c r="C947" s="1165" t="s">
        <v>27902</v>
      </c>
      <c r="D947" s="1168" t="str">
        <f>'PU Holds'!$M$14</f>
        <v>Yellow 
RAL 1026</v>
      </c>
      <c r="E947" s="1165" t="s">
        <v>27823</v>
      </c>
      <c r="F947" s="1165" t="s">
        <v>27824</v>
      </c>
      <c r="G947" s="1170" t="s">
        <v>27825</v>
      </c>
    </row>
    <row r="948" spans="1:7" ht="15" customHeight="1">
      <c r="A948" s="1165" t="str">
        <f t="shared" si="98"/>
        <v>PEXP64RED</v>
      </c>
      <c r="B948" s="1165">
        <f>IFERROR(INDEX('PU Holds'!$B$14:$AF$554,MATCH(C948,'PU Holds'!$B$14:$B$552,FALSE),MATCH(D948,'PU Holds'!$B$14:$AF$14,FALSE)),0)</f>
        <v>0</v>
      </c>
      <c r="C948" s="1165" t="str">
        <f t="shared" ref="C948:C961" si="99">C947</f>
        <v>PEXP64</v>
      </c>
      <c r="D948" s="988" t="str">
        <f>'PU Holds'!$O$14</f>
        <v>Red 
RAL 3020</v>
      </c>
      <c r="E948" s="1165" t="s">
        <v>27826</v>
      </c>
      <c r="F948" s="1165" t="s">
        <v>27824</v>
      </c>
      <c r="G948" s="1170" t="s">
        <v>27825</v>
      </c>
    </row>
    <row r="949" spans="1:7" ht="15" customHeight="1">
      <c r="A949" s="1165" t="str">
        <f t="shared" si="98"/>
        <v>PEXP64BLU</v>
      </c>
      <c r="B949" s="1165">
        <f>IFERROR(INDEX('PU Holds'!$B$14:$AF$554,MATCH(C949,'PU Holds'!$B$14:$B$552,FALSE),MATCH(D949,'PU Holds'!$B$14:$AF$14,FALSE)),0)</f>
        <v>0</v>
      </c>
      <c r="C949" s="1165" t="str">
        <f t="shared" si="99"/>
        <v>PEXP64</v>
      </c>
      <c r="D949" s="988" t="str">
        <f>'PU Holds'!$P$14</f>
        <v>Blue 
RAL 5015</v>
      </c>
      <c r="E949" s="1165" t="s">
        <v>27827</v>
      </c>
      <c r="F949" s="1165" t="s">
        <v>27824</v>
      </c>
      <c r="G949" s="1170" t="s">
        <v>27825</v>
      </c>
    </row>
    <row r="950" spans="1:7" ht="15" customHeight="1">
      <c r="A950" s="1165" t="str">
        <f t="shared" si="98"/>
        <v>PEXP64GRY</v>
      </c>
      <c r="B950" s="1165">
        <f>IFERROR(INDEX('PU Holds'!$B$14:$AF$554,MATCH(C950,'PU Holds'!$B$14:$B$552,FALSE),MATCH(D950,'PU Holds'!$B$14:$AF$14,FALSE)),0)</f>
        <v>0</v>
      </c>
      <c r="C950" s="1165" t="str">
        <f t="shared" si="99"/>
        <v>PEXP64</v>
      </c>
      <c r="D950" s="988" t="str">
        <f>'PU Holds'!$Q$14</f>
        <v>Grey 
RAL 7001</v>
      </c>
      <c r="E950" s="1165" t="s">
        <v>27828</v>
      </c>
      <c r="F950" s="1165" t="s">
        <v>27824</v>
      </c>
      <c r="G950" s="1170" t="s">
        <v>27825</v>
      </c>
    </row>
    <row r="951" spans="1:7" ht="15" customHeight="1">
      <c r="A951" s="1165" t="str">
        <f t="shared" si="98"/>
        <v>PEXP64BLK</v>
      </c>
      <c r="B951" s="1165">
        <f>IFERROR(INDEX('PU Holds'!$B$14:$AF$554,MATCH(C951,'PU Holds'!$B$14:$B$552,FALSE),MATCH(D951,'PU Holds'!$B$14:$AF$14,FALSE)),0)</f>
        <v>0</v>
      </c>
      <c r="C951" s="1165" t="str">
        <f t="shared" si="99"/>
        <v>PEXP64</v>
      </c>
      <c r="D951" s="988" t="str">
        <f>'PU Holds'!$R$14</f>
        <v>Black 
RAL 9005</v>
      </c>
      <c r="E951" s="1165" t="s">
        <v>27829</v>
      </c>
      <c r="F951" s="1165" t="s">
        <v>27824</v>
      </c>
      <c r="G951" s="1170" t="s">
        <v>27825</v>
      </c>
    </row>
    <row r="952" spans="1:7" ht="15" customHeight="1">
      <c r="A952" s="1165" t="str">
        <f t="shared" si="98"/>
        <v>PEXP64FLO</v>
      </c>
      <c r="B952" s="1165">
        <f>IFERROR(INDEX('PU Holds'!$B$14:$AF$554,MATCH(C952,'PU Holds'!$B$14:$B$552,FALSE),MATCH(D952,'PU Holds'!$B$14:$AF$14,FALSE)),0)</f>
        <v>0</v>
      </c>
      <c r="C952" s="1165" t="str">
        <f t="shared" si="99"/>
        <v>PEXP64</v>
      </c>
      <c r="D952" s="988" t="str">
        <f>'PU Holds'!$S$14</f>
        <v>Fluo 
Orange</v>
      </c>
      <c r="E952" s="1165" t="s">
        <v>27830</v>
      </c>
      <c r="F952" s="1165" t="s">
        <v>27824</v>
      </c>
      <c r="G952" s="1170" t="s">
        <v>27825</v>
      </c>
    </row>
    <row r="953" spans="1:7" ht="15" customHeight="1">
      <c r="A953" s="1165" t="str">
        <f t="shared" si="98"/>
        <v>PEXP64FLG</v>
      </c>
      <c r="B953" s="1165">
        <f>IFERROR(INDEX('PU Holds'!$B$14:$AF$554,MATCH(C953,'PU Holds'!$B$14:$B$552,FALSE),MATCH(D953,'PU Holds'!$B$14:$AF$14,FALSE)),0)</f>
        <v>0</v>
      </c>
      <c r="C953" s="1165" t="str">
        <f t="shared" si="99"/>
        <v>PEXP64</v>
      </c>
      <c r="D953" s="988" t="str">
        <f>'PU Holds'!$T$14</f>
        <v>Fluo 
Green</v>
      </c>
      <c r="E953" s="1165" t="s">
        <v>27831</v>
      </c>
      <c r="F953" s="1165" t="s">
        <v>27824</v>
      </c>
      <c r="G953" s="1170" t="s">
        <v>27825</v>
      </c>
    </row>
    <row r="954" spans="1:7" ht="15" customHeight="1">
      <c r="A954" s="1165" t="str">
        <f t="shared" si="98"/>
        <v>PEXP64FLP</v>
      </c>
      <c r="B954" s="1165">
        <f>IFERROR(INDEX('PU Holds'!$B$14:$AF$554,MATCH(C954,'PU Holds'!$B$14:$B$552,FALSE),MATCH(D954,'PU Holds'!$B$14:$AF$14,FALSE)),0)</f>
        <v>0</v>
      </c>
      <c r="C954" s="1165" t="str">
        <f t="shared" si="99"/>
        <v>PEXP64</v>
      </c>
      <c r="D954" s="988" t="str">
        <f>'PU Holds'!$U$14</f>
        <v>Fluo 
Pink</v>
      </c>
      <c r="E954" s="1165" t="s">
        <v>27832</v>
      </c>
      <c r="F954" s="1165" t="s">
        <v>27824</v>
      </c>
      <c r="G954" s="1170" t="s">
        <v>27825</v>
      </c>
    </row>
    <row r="955" spans="1:7" ht="15" customHeight="1">
      <c r="A955" s="1165" t="str">
        <f t="shared" si="98"/>
        <v>PEXP64VIO</v>
      </c>
      <c r="B955" s="1165">
        <f>IFERROR(INDEX('PU Holds'!$B$14:$AF$554,MATCH(C955,'PU Holds'!$B$14:$B$552,FALSE),MATCH(D955,'PU Holds'!$B$14:$AF$14,FALSE)),0)</f>
        <v>0</v>
      </c>
      <c r="C955" s="1165" t="str">
        <f t="shared" si="99"/>
        <v>PEXP64</v>
      </c>
      <c r="D955" s="988" t="str">
        <f>'PU Holds'!$W$14</f>
        <v>Violet 
RAL 4008</v>
      </c>
      <c r="E955" s="1165" t="s">
        <v>27833</v>
      </c>
      <c r="F955" s="1165" t="s">
        <v>27824</v>
      </c>
      <c r="G955" s="1170" t="s">
        <v>27825</v>
      </c>
    </row>
    <row r="956" spans="1:7" ht="15" customHeight="1">
      <c r="A956" s="1165" t="str">
        <f t="shared" si="98"/>
        <v>PEXP64MIN</v>
      </c>
      <c r="B956" s="1165">
        <f>IFERROR(INDEX('PU Holds'!$B$14:$AF$554,MATCH(C956,'PU Holds'!$B$14:$B$552,FALSE),MATCH(D956,'PU Holds'!$B$14:$AF$14,FALSE)),0)</f>
        <v>0</v>
      </c>
      <c r="C956" s="1165" t="str">
        <f t="shared" si="99"/>
        <v>PEXP64</v>
      </c>
      <c r="D956" s="988" t="str">
        <f>'PU Holds'!$X$14</f>
        <v>Mint 
RAL 6027</v>
      </c>
      <c r="E956" s="1165" t="s">
        <v>27834</v>
      </c>
      <c r="F956" s="1165" t="s">
        <v>27824</v>
      </c>
      <c r="G956" s="1170" t="s">
        <v>27825</v>
      </c>
    </row>
    <row r="957" spans="1:7" ht="15" customHeight="1">
      <c r="A957" s="1165" t="str">
        <f t="shared" si="98"/>
        <v>PEXP64PUK</v>
      </c>
      <c r="B957" s="1165">
        <f>IFERROR(INDEX('PU Holds'!$B$14:$AF$554,MATCH(C957,'PU Holds'!$B$14:$B$552,FALSE),MATCH(D957,'PU Holds'!$B$14:$AF$14,FALSE)),0)</f>
        <v>0</v>
      </c>
      <c r="C957" s="1165" t="str">
        <f t="shared" si="99"/>
        <v>PEXP64</v>
      </c>
      <c r="D957" s="988" t="str">
        <f>'PU Holds'!$Z$14</f>
        <v>Green 
(Puke 16-09)</v>
      </c>
      <c r="E957" s="1165" t="s">
        <v>27835</v>
      </c>
      <c r="F957" s="1165" t="s">
        <v>27824</v>
      </c>
      <c r="G957" s="1170" t="s">
        <v>27825</v>
      </c>
    </row>
    <row r="958" spans="1:7" ht="15" customHeight="1">
      <c r="A958" s="1165" t="str">
        <f t="shared" si="98"/>
        <v>PEXP64ORA</v>
      </c>
      <c r="B958" s="1165">
        <f>IFERROR(INDEX('PU Holds'!$B$14:$AF$554,MATCH(C958,'PU Holds'!$B$14:$B$552,FALSE),MATCH(D958,'PU Holds'!$B$14:$AF$14,FALSE)),0)</f>
        <v>0</v>
      </c>
      <c r="C958" s="1165" t="str">
        <f t="shared" si="99"/>
        <v>PEXP64</v>
      </c>
      <c r="D958" s="988" t="str">
        <f>'PU Holds'!$AA$14</f>
        <v>US Orange
14-01</v>
      </c>
      <c r="E958" s="1165" t="s">
        <v>27836</v>
      </c>
      <c r="F958" s="1165" t="s">
        <v>27824</v>
      </c>
      <c r="G958" s="1170" t="s">
        <v>27825</v>
      </c>
    </row>
    <row r="959" spans="1:7" ht="15" customHeight="1">
      <c r="A959" s="1165" t="str">
        <f t="shared" si="98"/>
        <v>PEXP64GRE</v>
      </c>
      <c r="B959" s="1165">
        <f>IFERROR(INDEX('PU Holds'!$B$14:$AF$554,MATCH(C959,'PU Holds'!$B$14:$B$552,FALSE),MATCH(D959,'PU Holds'!$B$14:$AF$14,FALSE)),0)</f>
        <v>0</v>
      </c>
      <c r="C959" s="1165" t="str">
        <f t="shared" si="99"/>
        <v>PEXP64</v>
      </c>
      <c r="D959" s="988" t="str">
        <f>'PU Holds'!$AB$14</f>
        <v>US Green 
16 -16</v>
      </c>
      <c r="E959" s="1165" t="s">
        <v>27837</v>
      </c>
      <c r="F959" s="1165" t="s">
        <v>27824</v>
      </c>
      <c r="G959" s="1170" t="s">
        <v>27825</v>
      </c>
    </row>
    <row r="960" spans="1:7" ht="15" customHeight="1">
      <c r="A960" s="1165" t="str">
        <f t="shared" si="98"/>
        <v>PEXP64WHI</v>
      </c>
      <c r="B960" s="1165">
        <f>IFERROR(INDEX('PU Holds'!$B$14:$AF$554,MATCH(C960,'PU Holds'!$B$14:$B$552,FALSE),MATCH(D960,'PU Holds'!$B$14:$AF$14,FALSE)),0)</f>
        <v>0</v>
      </c>
      <c r="C960" s="1165" t="str">
        <f t="shared" si="99"/>
        <v>PEXP64</v>
      </c>
      <c r="D960" s="988" t="str">
        <f>'PU Holds'!$AC$14</f>
        <v>White 
RAL 9010</v>
      </c>
      <c r="E960" s="1165" t="s">
        <v>27838</v>
      </c>
      <c r="F960" s="1165" t="s">
        <v>27824</v>
      </c>
      <c r="G960" s="1170" t="s">
        <v>27825</v>
      </c>
    </row>
    <row r="961" spans="1:7" ht="15" customHeight="1">
      <c r="A961" s="1165" t="str">
        <f t="shared" si="98"/>
        <v>PEXP64PUR</v>
      </c>
      <c r="B961" s="1165">
        <f>IFERROR(INDEX('PU Holds'!$B$14:$AF$554,MATCH(C961,'PU Holds'!$B$14:$B$552,FALSE),MATCH(D961,'PU Holds'!$B$14:$AF$14,FALSE)),0)</f>
        <v>0</v>
      </c>
      <c r="C961" s="1165" t="str">
        <f t="shared" si="99"/>
        <v>PEXP64</v>
      </c>
      <c r="D961" s="988" t="str">
        <f>'PU Holds'!$AD$14</f>
        <v>US Purple</v>
      </c>
      <c r="E961" s="1165" t="s">
        <v>27839</v>
      </c>
      <c r="F961" s="1165" t="s">
        <v>27824</v>
      </c>
      <c r="G961" s="1170" t="s">
        <v>27825</v>
      </c>
    </row>
    <row r="962" spans="1:7" ht="15" customHeight="1">
      <c r="A962" s="1165" t="str">
        <f t="shared" si="98"/>
        <v>PEXP65YEL</v>
      </c>
      <c r="B962" s="1165">
        <f>IFERROR(INDEX('PU Holds'!$B$14:$AF$554,MATCH(C962,'PU Holds'!$B$14:$B$552,FALSE),MATCH(D962,'PU Holds'!$B$14:$AF$14,FALSE)),0)</f>
        <v>0</v>
      </c>
      <c r="C962" s="1165" t="s">
        <v>27903</v>
      </c>
      <c r="D962" s="1168" t="str">
        <f>'PU Holds'!$M$14</f>
        <v>Yellow 
RAL 1026</v>
      </c>
      <c r="E962" s="1165" t="s">
        <v>27823</v>
      </c>
      <c r="F962" s="1165" t="s">
        <v>27824</v>
      </c>
      <c r="G962" s="1170" t="s">
        <v>27825</v>
      </c>
    </row>
    <row r="963" spans="1:7" ht="15" customHeight="1">
      <c r="A963" s="1165" t="str">
        <f t="shared" si="98"/>
        <v>PEXP65RED</v>
      </c>
      <c r="B963" s="1165">
        <f>IFERROR(INDEX('PU Holds'!$B$14:$AF$554,MATCH(C963,'PU Holds'!$B$14:$B$552,FALSE),MATCH(D963,'PU Holds'!$B$14:$AF$14,FALSE)),0)</f>
        <v>0</v>
      </c>
      <c r="C963" s="1165" t="str">
        <f t="shared" ref="C963:C976" si="100">C962</f>
        <v>PEXP65</v>
      </c>
      <c r="D963" s="988" t="str">
        <f>'PU Holds'!$O$14</f>
        <v>Red 
RAL 3020</v>
      </c>
      <c r="E963" s="1165" t="s">
        <v>27826</v>
      </c>
      <c r="F963" s="1165" t="s">
        <v>27824</v>
      </c>
      <c r="G963" s="1170" t="s">
        <v>27825</v>
      </c>
    </row>
    <row r="964" spans="1:7" ht="15" customHeight="1">
      <c r="A964" s="1165" t="str">
        <f t="shared" si="98"/>
        <v>PEXP65BLU</v>
      </c>
      <c r="B964" s="1165">
        <f>IFERROR(INDEX('PU Holds'!$B$14:$AF$554,MATCH(C964,'PU Holds'!$B$14:$B$552,FALSE),MATCH(D964,'PU Holds'!$B$14:$AF$14,FALSE)),0)</f>
        <v>0</v>
      </c>
      <c r="C964" s="1165" t="str">
        <f t="shared" si="100"/>
        <v>PEXP65</v>
      </c>
      <c r="D964" s="988" t="str">
        <f>'PU Holds'!$P$14</f>
        <v>Blue 
RAL 5015</v>
      </c>
      <c r="E964" s="1165" t="s">
        <v>27827</v>
      </c>
      <c r="F964" s="1165" t="s">
        <v>27824</v>
      </c>
      <c r="G964" s="1170" t="s">
        <v>27825</v>
      </c>
    </row>
    <row r="965" spans="1:7" ht="15" customHeight="1">
      <c r="A965" s="1165" t="str">
        <f t="shared" si="98"/>
        <v>PEXP65GRY</v>
      </c>
      <c r="B965" s="1165">
        <f>IFERROR(INDEX('PU Holds'!$B$14:$AF$554,MATCH(C965,'PU Holds'!$B$14:$B$552,FALSE),MATCH(D965,'PU Holds'!$B$14:$AF$14,FALSE)),0)</f>
        <v>0</v>
      </c>
      <c r="C965" s="1165" t="str">
        <f t="shared" si="100"/>
        <v>PEXP65</v>
      </c>
      <c r="D965" s="988" t="str">
        <f>'PU Holds'!$Q$14</f>
        <v>Grey 
RAL 7001</v>
      </c>
      <c r="E965" s="1165" t="s">
        <v>27828</v>
      </c>
      <c r="F965" s="1165" t="s">
        <v>27824</v>
      </c>
      <c r="G965" s="1170" t="s">
        <v>27825</v>
      </c>
    </row>
    <row r="966" spans="1:7" ht="15" customHeight="1">
      <c r="A966" s="1165" t="str">
        <f t="shared" si="98"/>
        <v>PEXP65BLK</v>
      </c>
      <c r="B966" s="1165">
        <f>IFERROR(INDEX('PU Holds'!$B$14:$AF$554,MATCH(C966,'PU Holds'!$B$14:$B$552,FALSE),MATCH(D966,'PU Holds'!$B$14:$AF$14,FALSE)),0)</f>
        <v>0</v>
      </c>
      <c r="C966" s="1165" t="str">
        <f t="shared" si="100"/>
        <v>PEXP65</v>
      </c>
      <c r="D966" s="988" t="str">
        <f>'PU Holds'!$R$14</f>
        <v>Black 
RAL 9005</v>
      </c>
      <c r="E966" s="1165" t="s">
        <v>27829</v>
      </c>
      <c r="F966" s="1165" t="s">
        <v>27824</v>
      </c>
      <c r="G966" s="1170" t="s">
        <v>27825</v>
      </c>
    </row>
    <row r="967" spans="1:7" ht="15" customHeight="1">
      <c r="A967" s="1165" t="str">
        <f t="shared" si="98"/>
        <v>PEXP65FLO</v>
      </c>
      <c r="B967" s="1165">
        <f>IFERROR(INDEX('PU Holds'!$B$14:$AF$554,MATCH(C967,'PU Holds'!$B$14:$B$552,FALSE),MATCH(D967,'PU Holds'!$B$14:$AF$14,FALSE)),0)</f>
        <v>0</v>
      </c>
      <c r="C967" s="1165" t="str">
        <f t="shared" si="100"/>
        <v>PEXP65</v>
      </c>
      <c r="D967" s="988" t="str">
        <f>'PU Holds'!$S$14</f>
        <v>Fluo 
Orange</v>
      </c>
      <c r="E967" s="1165" t="s">
        <v>27830</v>
      </c>
      <c r="F967" s="1165" t="s">
        <v>27824</v>
      </c>
      <c r="G967" s="1170" t="s">
        <v>27825</v>
      </c>
    </row>
    <row r="968" spans="1:7" ht="15" customHeight="1">
      <c r="A968" s="1165" t="str">
        <f t="shared" si="98"/>
        <v>PEXP65FLG</v>
      </c>
      <c r="B968" s="1165">
        <f>IFERROR(INDEX('PU Holds'!$B$14:$AF$554,MATCH(C968,'PU Holds'!$B$14:$B$552,FALSE),MATCH(D968,'PU Holds'!$B$14:$AF$14,FALSE)),0)</f>
        <v>0</v>
      </c>
      <c r="C968" s="1165" t="str">
        <f t="shared" si="100"/>
        <v>PEXP65</v>
      </c>
      <c r="D968" s="988" t="str">
        <f>'PU Holds'!$T$14</f>
        <v>Fluo 
Green</v>
      </c>
      <c r="E968" s="1165" t="s">
        <v>27831</v>
      </c>
      <c r="F968" s="1165" t="s">
        <v>27824</v>
      </c>
      <c r="G968" s="1170" t="s">
        <v>27825</v>
      </c>
    </row>
    <row r="969" spans="1:7" ht="15" customHeight="1">
      <c r="A969" s="1165" t="str">
        <f t="shared" si="98"/>
        <v>PEXP65FLP</v>
      </c>
      <c r="B969" s="1165">
        <f>IFERROR(INDEX('PU Holds'!$B$14:$AF$554,MATCH(C969,'PU Holds'!$B$14:$B$552,FALSE),MATCH(D969,'PU Holds'!$B$14:$AF$14,FALSE)),0)</f>
        <v>0</v>
      </c>
      <c r="C969" s="1165" t="str">
        <f t="shared" si="100"/>
        <v>PEXP65</v>
      </c>
      <c r="D969" s="988" t="str">
        <f>'PU Holds'!$U$14</f>
        <v>Fluo 
Pink</v>
      </c>
      <c r="E969" s="1165" t="s">
        <v>27832</v>
      </c>
      <c r="F969" s="1165" t="s">
        <v>27824</v>
      </c>
      <c r="G969" s="1170" t="s">
        <v>27825</v>
      </c>
    </row>
    <row r="970" spans="1:7" ht="15" customHeight="1">
      <c r="A970" s="1165" t="str">
        <f t="shared" si="98"/>
        <v>PEXP65VIO</v>
      </c>
      <c r="B970" s="1165">
        <f>IFERROR(INDEX('PU Holds'!$B$14:$AF$554,MATCH(C970,'PU Holds'!$B$14:$B$552,FALSE),MATCH(D970,'PU Holds'!$B$14:$AF$14,FALSE)),0)</f>
        <v>0</v>
      </c>
      <c r="C970" s="1165" t="str">
        <f t="shared" si="100"/>
        <v>PEXP65</v>
      </c>
      <c r="D970" s="988" t="str">
        <f>'PU Holds'!$W$14</f>
        <v>Violet 
RAL 4008</v>
      </c>
      <c r="E970" s="1165" t="s">
        <v>27833</v>
      </c>
      <c r="F970" s="1165" t="s">
        <v>27824</v>
      </c>
      <c r="G970" s="1170" t="s">
        <v>27825</v>
      </c>
    </row>
    <row r="971" spans="1:7" ht="15" customHeight="1">
      <c r="A971" s="1165" t="str">
        <f t="shared" si="98"/>
        <v>PEXP65MIN</v>
      </c>
      <c r="B971" s="1165">
        <f>IFERROR(INDEX('PU Holds'!$B$14:$AF$554,MATCH(C971,'PU Holds'!$B$14:$B$552,FALSE),MATCH(D971,'PU Holds'!$B$14:$AF$14,FALSE)),0)</f>
        <v>0</v>
      </c>
      <c r="C971" s="1165" t="str">
        <f t="shared" si="100"/>
        <v>PEXP65</v>
      </c>
      <c r="D971" s="988" t="str">
        <f>'PU Holds'!$X$14</f>
        <v>Mint 
RAL 6027</v>
      </c>
      <c r="E971" s="1165" t="s">
        <v>27834</v>
      </c>
      <c r="F971" s="1165" t="s">
        <v>27824</v>
      </c>
      <c r="G971" s="1170" t="s">
        <v>27825</v>
      </c>
    </row>
    <row r="972" spans="1:7" ht="15" customHeight="1">
      <c r="A972" s="1165" t="str">
        <f t="shared" si="98"/>
        <v>PEXP65PUK</v>
      </c>
      <c r="B972" s="1165">
        <f>IFERROR(INDEX('PU Holds'!$B$14:$AF$554,MATCH(C972,'PU Holds'!$B$14:$B$552,FALSE),MATCH(D972,'PU Holds'!$B$14:$AF$14,FALSE)),0)</f>
        <v>0</v>
      </c>
      <c r="C972" s="1165" t="str">
        <f t="shared" si="100"/>
        <v>PEXP65</v>
      </c>
      <c r="D972" s="988" t="str">
        <f>'PU Holds'!$Z$14</f>
        <v>Green 
(Puke 16-09)</v>
      </c>
      <c r="E972" s="1165" t="s">
        <v>27835</v>
      </c>
      <c r="F972" s="1165" t="s">
        <v>27824</v>
      </c>
      <c r="G972" s="1170" t="s">
        <v>27825</v>
      </c>
    </row>
    <row r="973" spans="1:7" ht="15" customHeight="1">
      <c r="A973" s="1165" t="str">
        <f t="shared" si="98"/>
        <v>PEXP65ORA</v>
      </c>
      <c r="B973" s="1165">
        <f>IFERROR(INDEX('PU Holds'!$B$14:$AF$554,MATCH(C973,'PU Holds'!$B$14:$B$552,FALSE),MATCH(D973,'PU Holds'!$B$14:$AF$14,FALSE)),0)</f>
        <v>0</v>
      </c>
      <c r="C973" s="1165" t="str">
        <f t="shared" si="100"/>
        <v>PEXP65</v>
      </c>
      <c r="D973" s="988" t="str">
        <f>'PU Holds'!$AA$14</f>
        <v>US Orange
14-01</v>
      </c>
      <c r="E973" s="1165" t="s">
        <v>27836</v>
      </c>
      <c r="F973" s="1165" t="s">
        <v>27824</v>
      </c>
      <c r="G973" s="1170" t="s">
        <v>27825</v>
      </c>
    </row>
    <row r="974" spans="1:7" ht="15" customHeight="1">
      <c r="A974" s="1165" t="str">
        <f t="shared" si="98"/>
        <v>PEXP65GRE</v>
      </c>
      <c r="B974" s="1165">
        <f>IFERROR(INDEX('PU Holds'!$B$14:$AF$554,MATCH(C974,'PU Holds'!$B$14:$B$552,FALSE),MATCH(D974,'PU Holds'!$B$14:$AF$14,FALSE)),0)</f>
        <v>0</v>
      </c>
      <c r="C974" s="1165" t="str">
        <f t="shared" si="100"/>
        <v>PEXP65</v>
      </c>
      <c r="D974" s="988" t="str">
        <f>'PU Holds'!$AB$14</f>
        <v>US Green 
16 -16</v>
      </c>
      <c r="E974" s="1165" t="s">
        <v>27837</v>
      </c>
      <c r="F974" s="1165" t="s">
        <v>27824</v>
      </c>
      <c r="G974" s="1170" t="s">
        <v>27825</v>
      </c>
    </row>
    <row r="975" spans="1:7" ht="15" customHeight="1">
      <c r="A975" s="1165" t="str">
        <f t="shared" si="98"/>
        <v>PEXP65WHI</v>
      </c>
      <c r="B975" s="1165">
        <f>IFERROR(INDEX('PU Holds'!$B$14:$AF$554,MATCH(C975,'PU Holds'!$B$14:$B$552,FALSE),MATCH(D975,'PU Holds'!$B$14:$AF$14,FALSE)),0)</f>
        <v>0</v>
      </c>
      <c r="C975" s="1165" t="str">
        <f t="shared" si="100"/>
        <v>PEXP65</v>
      </c>
      <c r="D975" s="988" t="str">
        <f>'PU Holds'!$AC$14</f>
        <v>White 
RAL 9010</v>
      </c>
      <c r="E975" s="1165" t="s">
        <v>27838</v>
      </c>
      <c r="F975" s="1165" t="s">
        <v>27824</v>
      </c>
      <c r="G975" s="1170" t="s">
        <v>27825</v>
      </c>
    </row>
    <row r="976" spans="1:7" ht="15" customHeight="1">
      <c r="A976" s="1165" t="str">
        <f t="shared" si="98"/>
        <v>PEXP65PUR</v>
      </c>
      <c r="B976" s="1165">
        <f>IFERROR(INDEX('PU Holds'!$B$14:$AF$554,MATCH(C976,'PU Holds'!$B$14:$B$552,FALSE),MATCH(D976,'PU Holds'!$B$14:$AF$14,FALSE)),0)</f>
        <v>0</v>
      </c>
      <c r="C976" s="1165" t="str">
        <f t="shared" si="100"/>
        <v>PEXP65</v>
      </c>
      <c r="D976" s="988" t="str">
        <f>'PU Holds'!$AD$14</f>
        <v>US Purple</v>
      </c>
      <c r="E976" s="1165" t="s">
        <v>27839</v>
      </c>
      <c r="F976" s="1165" t="s">
        <v>27824</v>
      </c>
      <c r="G976" s="1170" t="s">
        <v>27825</v>
      </c>
    </row>
    <row r="977" spans="1:7" ht="15" customHeight="1">
      <c r="A977" s="1165" t="str">
        <f t="shared" si="98"/>
        <v>PEXP66YEL</v>
      </c>
      <c r="B977" s="1165">
        <f>IFERROR(INDEX('PU Holds'!$B$14:$AF$554,MATCH(C977,'PU Holds'!$B$14:$B$552,FALSE),MATCH(D977,'PU Holds'!$B$14:$AF$14,FALSE)),0)</f>
        <v>0</v>
      </c>
      <c r="C977" s="1165" t="s">
        <v>27904</v>
      </c>
      <c r="D977" s="1168" t="str">
        <f>'PU Holds'!$M$14</f>
        <v>Yellow 
RAL 1026</v>
      </c>
      <c r="E977" s="1165" t="s">
        <v>27823</v>
      </c>
      <c r="F977" s="1165" t="s">
        <v>27824</v>
      </c>
      <c r="G977" s="1170" t="s">
        <v>27825</v>
      </c>
    </row>
    <row r="978" spans="1:7" ht="15" customHeight="1">
      <c r="A978" s="1165" t="str">
        <f t="shared" si="98"/>
        <v>PEXP66RED</v>
      </c>
      <c r="B978" s="1165">
        <f>IFERROR(INDEX('PU Holds'!$B$14:$AF$554,MATCH(C978,'PU Holds'!$B$14:$B$552,FALSE),MATCH(D978,'PU Holds'!$B$14:$AF$14,FALSE)),0)</f>
        <v>0</v>
      </c>
      <c r="C978" s="1165" t="str">
        <f t="shared" ref="C978:C991" si="101">C977</f>
        <v>PEXP66</v>
      </c>
      <c r="D978" s="988" t="str">
        <f>'PU Holds'!$O$14</f>
        <v>Red 
RAL 3020</v>
      </c>
      <c r="E978" s="1165" t="s">
        <v>27826</v>
      </c>
      <c r="F978" s="1165" t="s">
        <v>27824</v>
      </c>
      <c r="G978" s="1170" t="s">
        <v>27825</v>
      </c>
    </row>
    <row r="979" spans="1:7" ht="15" customHeight="1">
      <c r="A979" s="1165" t="str">
        <f t="shared" si="98"/>
        <v>PEXP66BLU</v>
      </c>
      <c r="B979" s="1165">
        <f>IFERROR(INDEX('PU Holds'!$B$14:$AF$554,MATCH(C979,'PU Holds'!$B$14:$B$552,FALSE),MATCH(D979,'PU Holds'!$B$14:$AF$14,FALSE)),0)</f>
        <v>0</v>
      </c>
      <c r="C979" s="1165" t="str">
        <f t="shared" si="101"/>
        <v>PEXP66</v>
      </c>
      <c r="D979" s="988" t="str">
        <f>'PU Holds'!$P$14</f>
        <v>Blue 
RAL 5015</v>
      </c>
      <c r="E979" s="1165" t="s">
        <v>27827</v>
      </c>
      <c r="F979" s="1165" t="s">
        <v>27824</v>
      </c>
      <c r="G979" s="1170" t="s">
        <v>27825</v>
      </c>
    </row>
    <row r="980" spans="1:7" ht="15" customHeight="1">
      <c r="A980" s="1165" t="str">
        <f t="shared" si="98"/>
        <v>PEXP66GRY</v>
      </c>
      <c r="B980" s="1165">
        <f>IFERROR(INDEX('PU Holds'!$B$14:$AF$554,MATCH(C980,'PU Holds'!$B$14:$B$552,FALSE),MATCH(D980,'PU Holds'!$B$14:$AF$14,FALSE)),0)</f>
        <v>0</v>
      </c>
      <c r="C980" s="1165" t="str">
        <f t="shared" si="101"/>
        <v>PEXP66</v>
      </c>
      <c r="D980" s="988" t="str">
        <f>'PU Holds'!$Q$14</f>
        <v>Grey 
RAL 7001</v>
      </c>
      <c r="E980" s="1165" t="s">
        <v>27828</v>
      </c>
      <c r="F980" s="1165" t="s">
        <v>27824</v>
      </c>
      <c r="G980" s="1170" t="s">
        <v>27825</v>
      </c>
    </row>
    <row r="981" spans="1:7" ht="15" customHeight="1">
      <c r="A981" s="1165" t="str">
        <f t="shared" si="98"/>
        <v>PEXP66BLK</v>
      </c>
      <c r="B981" s="1165">
        <f>IFERROR(INDEX('PU Holds'!$B$14:$AF$554,MATCH(C981,'PU Holds'!$B$14:$B$552,FALSE),MATCH(D981,'PU Holds'!$B$14:$AF$14,FALSE)),0)</f>
        <v>0</v>
      </c>
      <c r="C981" s="1165" t="str">
        <f t="shared" si="101"/>
        <v>PEXP66</v>
      </c>
      <c r="D981" s="988" t="str">
        <f>'PU Holds'!$R$14</f>
        <v>Black 
RAL 9005</v>
      </c>
      <c r="E981" s="1165" t="s">
        <v>27829</v>
      </c>
      <c r="F981" s="1165" t="s">
        <v>27824</v>
      </c>
      <c r="G981" s="1170" t="s">
        <v>27825</v>
      </c>
    </row>
    <row r="982" spans="1:7" ht="15" customHeight="1">
      <c r="A982" s="1165" t="str">
        <f t="shared" si="98"/>
        <v>PEXP66FLO</v>
      </c>
      <c r="B982" s="1165">
        <f>IFERROR(INDEX('PU Holds'!$B$14:$AF$554,MATCH(C982,'PU Holds'!$B$14:$B$552,FALSE),MATCH(D982,'PU Holds'!$B$14:$AF$14,FALSE)),0)</f>
        <v>0</v>
      </c>
      <c r="C982" s="1165" t="str">
        <f t="shared" si="101"/>
        <v>PEXP66</v>
      </c>
      <c r="D982" s="988" t="str">
        <f>'PU Holds'!$S$14</f>
        <v>Fluo 
Orange</v>
      </c>
      <c r="E982" s="1165" t="s">
        <v>27830</v>
      </c>
      <c r="F982" s="1165" t="s">
        <v>27824</v>
      </c>
      <c r="G982" s="1170" t="s">
        <v>27825</v>
      </c>
    </row>
    <row r="983" spans="1:7" ht="15" customHeight="1">
      <c r="A983" s="1165" t="str">
        <f t="shared" si="98"/>
        <v>PEXP66FLG</v>
      </c>
      <c r="B983" s="1165">
        <f>IFERROR(INDEX('PU Holds'!$B$14:$AF$554,MATCH(C983,'PU Holds'!$B$14:$B$552,FALSE),MATCH(D983,'PU Holds'!$B$14:$AF$14,FALSE)),0)</f>
        <v>0</v>
      </c>
      <c r="C983" s="1165" t="str">
        <f t="shared" si="101"/>
        <v>PEXP66</v>
      </c>
      <c r="D983" s="988" t="str">
        <f>'PU Holds'!$T$14</f>
        <v>Fluo 
Green</v>
      </c>
      <c r="E983" s="1165" t="s">
        <v>27831</v>
      </c>
      <c r="F983" s="1165" t="s">
        <v>27824</v>
      </c>
      <c r="G983" s="1170" t="s">
        <v>27825</v>
      </c>
    </row>
    <row r="984" spans="1:7" ht="15" customHeight="1">
      <c r="A984" s="1165" t="str">
        <f t="shared" si="98"/>
        <v>PEXP66FLP</v>
      </c>
      <c r="B984" s="1165">
        <f>IFERROR(INDEX('PU Holds'!$B$14:$AF$554,MATCH(C984,'PU Holds'!$B$14:$B$552,FALSE),MATCH(D984,'PU Holds'!$B$14:$AF$14,FALSE)),0)</f>
        <v>0</v>
      </c>
      <c r="C984" s="1165" t="str">
        <f t="shared" si="101"/>
        <v>PEXP66</v>
      </c>
      <c r="D984" s="988" t="str">
        <f>'PU Holds'!$U$14</f>
        <v>Fluo 
Pink</v>
      </c>
      <c r="E984" s="1165" t="s">
        <v>27832</v>
      </c>
      <c r="F984" s="1165" t="s">
        <v>27824</v>
      </c>
      <c r="G984" s="1170" t="s">
        <v>27825</v>
      </c>
    </row>
    <row r="985" spans="1:7" ht="15" customHeight="1">
      <c r="A985" s="1165" t="str">
        <f t="shared" si="98"/>
        <v>PEXP66VIO</v>
      </c>
      <c r="B985" s="1165">
        <f>IFERROR(INDEX('PU Holds'!$B$14:$AF$554,MATCH(C985,'PU Holds'!$B$14:$B$552,FALSE),MATCH(D985,'PU Holds'!$B$14:$AF$14,FALSE)),0)</f>
        <v>0</v>
      </c>
      <c r="C985" s="1165" t="str">
        <f t="shared" si="101"/>
        <v>PEXP66</v>
      </c>
      <c r="D985" s="988" t="str">
        <f>'PU Holds'!$W$14</f>
        <v>Violet 
RAL 4008</v>
      </c>
      <c r="E985" s="1165" t="s">
        <v>27833</v>
      </c>
      <c r="F985" s="1165" t="s">
        <v>27824</v>
      </c>
      <c r="G985" s="1170" t="s">
        <v>27825</v>
      </c>
    </row>
    <row r="986" spans="1:7" ht="15" customHeight="1">
      <c r="A986" s="1165" t="str">
        <f t="shared" si="98"/>
        <v>PEXP66MIN</v>
      </c>
      <c r="B986" s="1165">
        <f>IFERROR(INDEX('PU Holds'!$B$14:$AF$554,MATCH(C986,'PU Holds'!$B$14:$B$552,FALSE),MATCH(D986,'PU Holds'!$B$14:$AF$14,FALSE)),0)</f>
        <v>0</v>
      </c>
      <c r="C986" s="1165" t="str">
        <f t="shared" si="101"/>
        <v>PEXP66</v>
      </c>
      <c r="D986" s="988" t="str">
        <f>'PU Holds'!$X$14</f>
        <v>Mint 
RAL 6027</v>
      </c>
      <c r="E986" s="1165" t="s">
        <v>27834</v>
      </c>
      <c r="F986" s="1165" t="s">
        <v>27824</v>
      </c>
      <c r="G986" s="1170" t="s">
        <v>27825</v>
      </c>
    </row>
    <row r="987" spans="1:7" ht="15" customHeight="1">
      <c r="A987" s="1165" t="str">
        <f t="shared" si="98"/>
        <v>PEXP66PUK</v>
      </c>
      <c r="B987" s="1165">
        <f>IFERROR(INDEX('PU Holds'!$B$14:$AF$554,MATCH(C987,'PU Holds'!$B$14:$B$552,FALSE),MATCH(D987,'PU Holds'!$B$14:$AF$14,FALSE)),0)</f>
        <v>0</v>
      </c>
      <c r="C987" s="1165" t="str">
        <f t="shared" si="101"/>
        <v>PEXP66</v>
      </c>
      <c r="D987" s="988" t="str">
        <f>'PU Holds'!$Z$14</f>
        <v>Green 
(Puke 16-09)</v>
      </c>
      <c r="E987" s="1165" t="s">
        <v>27835</v>
      </c>
      <c r="F987" s="1165" t="s">
        <v>27824</v>
      </c>
      <c r="G987" s="1170" t="s">
        <v>27825</v>
      </c>
    </row>
    <row r="988" spans="1:7" ht="15" customHeight="1">
      <c r="A988" s="1165" t="str">
        <f t="shared" si="98"/>
        <v>PEXP66ORA</v>
      </c>
      <c r="B988" s="1165">
        <f>IFERROR(INDEX('PU Holds'!$B$14:$AF$554,MATCH(C988,'PU Holds'!$B$14:$B$552,FALSE),MATCH(D988,'PU Holds'!$B$14:$AF$14,FALSE)),0)</f>
        <v>0</v>
      </c>
      <c r="C988" s="1165" t="str">
        <f t="shared" si="101"/>
        <v>PEXP66</v>
      </c>
      <c r="D988" s="988" t="str">
        <f>'PU Holds'!$AA$14</f>
        <v>US Orange
14-01</v>
      </c>
      <c r="E988" s="1165" t="s">
        <v>27836</v>
      </c>
      <c r="F988" s="1165" t="s">
        <v>27824</v>
      </c>
      <c r="G988" s="1170" t="s">
        <v>27825</v>
      </c>
    </row>
    <row r="989" spans="1:7" ht="15" customHeight="1">
      <c r="A989" s="1165" t="str">
        <f t="shared" si="98"/>
        <v>PEXP66GRE</v>
      </c>
      <c r="B989" s="1165">
        <f>IFERROR(INDEX('PU Holds'!$B$14:$AF$554,MATCH(C989,'PU Holds'!$B$14:$B$552,FALSE),MATCH(D989,'PU Holds'!$B$14:$AF$14,FALSE)),0)</f>
        <v>0</v>
      </c>
      <c r="C989" s="1165" t="str">
        <f t="shared" si="101"/>
        <v>PEXP66</v>
      </c>
      <c r="D989" s="988" t="str">
        <f>'PU Holds'!$AB$14</f>
        <v>US Green 
16 -16</v>
      </c>
      <c r="E989" s="1165" t="s">
        <v>27837</v>
      </c>
      <c r="F989" s="1165" t="s">
        <v>27824</v>
      </c>
      <c r="G989" s="1170" t="s">
        <v>27825</v>
      </c>
    </row>
    <row r="990" spans="1:7" ht="15" customHeight="1">
      <c r="A990" s="1165" t="str">
        <f t="shared" si="98"/>
        <v>PEXP66WHI</v>
      </c>
      <c r="B990" s="1165">
        <f>IFERROR(INDEX('PU Holds'!$B$14:$AF$554,MATCH(C990,'PU Holds'!$B$14:$B$552,FALSE),MATCH(D990,'PU Holds'!$B$14:$AF$14,FALSE)),0)</f>
        <v>0</v>
      </c>
      <c r="C990" s="1165" t="str">
        <f t="shared" si="101"/>
        <v>PEXP66</v>
      </c>
      <c r="D990" s="988" t="str">
        <f>'PU Holds'!$AC$14</f>
        <v>White 
RAL 9010</v>
      </c>
      <c r="E990" s="1165" t="s">
        <v>27838</v>
      </c>
      <c r="F990" s="1165" t="s">
        <v>27824</v>
      </c>
      <c r="G990" s="1170" t="s">
        <v>27825</v>
      </c>
    </row>
    <row r="991" spans="1:7" ht="15" customHeight="1">
      <c r="A991" s="1165" t="str">
        <f t="shared" si="98"/>
        <v>PEXP66PUR</v>
      </c>
      <c r="B991" s="1165">
        <f>IFERROR(INDEX('PU Holds'!$B$14:$AF$554,MATCH(C991,'PU Holds'!$B$14:$B$552,FALSE),MATCH(D991,'PU Holds'!$B$14:$AF$14,FALSE)),0)</f>
        <v>0</v>
      </c>
      <c r="C991" s="1165" t="str">
        <f t="shared" si="101"/>
        <v>PEXP66</v>
      </c>
      <c r="D991" s="988" t="str">
        <f>'PU Holds'!$AD$14</f>
        <v>US Purple</v>
      </c>
      <c r="E991" s="1165" t="s">
        <v>27839</v>
      </c>
      <c r="F991" s="1165" t="s">
        <v>27824</v>
      </c>
      <c r="G991" s="1170" t="s">
        <v>27825</v>
      </c>
    </row>
    <row r="992" spans="1:7" ht="15" customHeight="1">
      <c r="A992" s="1165" t="str">
        <f t="shared" ref="A992:A1042" si="102">CONCATENATE(C992,E992)</f>
        <v>PEXP67YEL</v>
      </c>
      <c r="B992" s="1165">
        <f>IFERROR(INDEX('PU Holds'!$B$14:$AF$554,MATCH(C992,'PU Holds'!$B$14:$B$552,FALSE),MATCH(D992,'PU Holds'!$B$14:$AF$14,FALSE)),0)</f>
        <v>0</v>
      </c>
      <c r="C992" s="1165" t="s">
        <v>27905</v>
      </c>
      <c r="D992" s="1168" t="str">
        <f>'PU Holds'!$M$14</f>
        <v>Yellow 
RAL 1026</v>
      </c>
      <c r="E992" s="1165" t="s">
        <v>27823</v>
      </c>
      <c r="F992" s="1165" t="s">
        <v>27824</v>
      </c>
      <c r="G992" s="1170" t="s">
        <v>27825</v>
      </c>
    </row>
    <row r="993" spans="1:7" ht="15" customHeight="1">
      <c r="A993" s="1165" t="str">
        <f t="shared" si="102"/>
        <v>PEXP67RED</v>
      </c>
      <c r="B993" s="1165">
        <f>IFERROR(INDEX('PU Holds'!$B$14:$AF$554,MATCH(C993,'PU Holds'!$B$14:$B$552,FALSE),MATCH(D993,'PU Holds'!$B$14:$AF$14,FALSE)),0)</f>
        <v>0</v>
      </c>
      <c r="C993" s="1165" t="str">
        <f t="shared" ref="C993:C1006" si="103">C992</f>
        <v>PEXP67</v>
      </c>
      <c r="D993" s="988" t="str">
        <f>'PU Holds'!$O$14</f>
        <v>Red 
RAL 3020</v>
      </c>
      <c r="E993" s="1165" t="s">
        <v>27826</v>
      </c>
      <c r="F993" s="1165" t="s">
        <v>27824</v>
      </c>
      <c r="G993" s="1170" t="s">
        <v>27825</v>
      </c>
    </row>
    <row r="994" spans="1:7" ht="15" customHeight="1">
      <c r="A994" s="1165" t="str">
        <f t="shared" si="102"/>
        <v>PEXP67BLU</v>
      </c>
      <c r="B994" s="1165">
        <f>IFERROR(INDEX('PU Holds'!$B$14:$AF$554,MATCH(C994,'PU Holds'!$B$14:$B$552,FALSE),MATCH(D994,'PU Holds'!$B$14:$AF$14,FALSE)),0)</f>
        <v>0</v>
      </c>
      <c r="C994" s="1165" t="str">
        <f t="shared" si="103"/>
        <v>PEXP67</v>
      </c>
      <c r="D994" s="988" t="str">
        <f>'PU Holds'!$P$14</f>
        <v>Blue 
RAL 5015</v>
      </c>
      <c r="E994" s="1165" t="s">
        <v>27827</v>
      </c>
      <c r="F994" s="1165" t="s">
        <v>27824</v>
      </c>
      <c r="G994" s="1170" t="s">
        <v>27825</v>
      </c>
    </row>
    <row r="995" spans="1:7" ht="15" customHeight="1">
      <c r="A995" s="1165" t="str">
        <f t="shared" si="102"/>
        <v>PEXP67GRY</v>
      </c>
      <c r="B995" s="1165">
        <f>IFERROR(INDEX('PU Holds'!$B$14:$AF$554,MATCH(C995,'PU Holds'!$B$14:$B$552,FALSE),MATCH(D995,'PU Holds'!$B$14:$AF$14,FALSE)),0)</f>
        <v>0</v>
      </c>
      <c r="C995" s="1165" t="str">
        <f t="shared" si="103"/>
        <v>PEXP67</v>
      </c>
      <c r="D995" s="988" t="str">
        <f>'PU Holds'!$Q$14</f>
        <v>Grey 
RAL 7001</v>
      </c>
      <c r="E995" s="1165" t="s">
        <v>27828</v>
      </c>
      <c r="F995" s="1165" t="s">
        <v>27824</v>
      </c>
      <c r="G995" s="1170" t="s">
        <v>27825</v>
      </c>
    </row>
    <row r="996" spans="1:7" ht="15" customHeight="1">
      <c r="A996" s="1165" t="str">
        <f t="shared" si="102"/>
        <v>PEXP67BLK</v>
      </c>
      <c r="B996" s="1165">
        <f>IFERROR(INDEX('PU Holds'!$B$14:$AF$554,MATCH(C996,'PU Holds'!$B$14:$B$552,FALSE),MATCH(D996,'PU Holds'!$B$14:$AF$14,FALSE)),0)</f>
        <v>0</v>
      </c>
      <c r="C996" s="1165" t="str">
        <f t="shared" si="103"/>
        <v>PEXP67</v>
      </c>
      <c r="D996" s="988" t="str">
        <f>'PU Holds'!$R$14</f>
        <v>Black 
RAL 9005</v>
      </c>
      <c r="E996" s="1165" t="s">
        <v>27829</v>
      </c>
      <c r="F996" s="1165" t="s">
        <v>27824</v>
      </c>
      <c r="G996" s="1170" t="s">
        <v>27825</v>
      </c>
    </row>
    <row r="997" spans="1:7" ht="15" customHeight="1">
      <c r="A997" s="1165" t="str">
        <f t="shared" si="102"/>
        <v>PEXP67FLO</v>
      </c>
      <c r="B997" s="1165">
        <f>IFERROR(INDEX('PU Holds'!$B$14:$AF$554,MATCH(C997,'PU Holds'!$B$14:$B$552,FALSE),MATCH(D997,'PU Holds'!$B$14:$AF$14,FALSE)),0)</f>
        <v>0</v>
      </c>
      <c r="C997" s="1165" t="str">
        <f t="shared" si="103"/>
        <v>PEXP67</v>
      </c>
      <c r="D997" s="988" t="str">
        <f>'PU Holds'!$S$14</f>
        <v>Fluo 
Orange</v>
      </c>
      <c r="E997" s="1165" t="s">
        <v>27830</v>
      </c>
      <c r="F997" s="1165" t="s">
        <v>27824</v>
      </c>
      <c r="G997" s="1170" t="s">
        <v>27825</v>
      </c>
    </row>
    <row r="998" spans="1:7" ht="15" customHeight="1">
      <c r="A998" s="1165" t="str">
        <f t="shared" si="102"/>
        <v>PEXP67FLG</v>
      </c>
      <c r="B998" s="1165">
        <f>IFERROR(INDEX('PU Holds'!$B$14:$AF$554,MATCH(C998,'PU Holds'!$B$14:$B$552,FALSE),MATCH(D998,'PU Holds'!$B$14:$AF$14,FALSE)),0)</f>
        <v>0</v>
      </c>
      <c r="C998" s="1165" t="str">
        <f t="shared" si="103"/>
        <v>PEXP67</v>
      </c>
      <c r="D998" s="988" t="str">
        <f>'PU Holds'!$T$14</f>
        <v>Fluo 
Green</v>
      </c>
      <c r="E998" s="1165" t="s">
        <v>27831</v>
      </c>
      <c r="F998" s="1165" t="s">
        <v>27824</v>
      </c>
      <c r="G998" s="1170" t="s">
        <v>27825</v>
      </c>
    </row>
    <row r="999" spans="1:7" ht="15" customHeight="1">
      <c r="A999" s="1165" t="str">
        <f t="shared" si="102"/>
        <v>PEXP67FLP</v>
      </c>
      <c r="B999" s="1165">
        <f>IFERROR(INDEX('PU Holds'!$B$14:$AF$554,MATCH(C999,'PU Holds'!$B$14:$B$552,FALSE),MATCH(D999,'PU Holds'!$B$14:$AF$14,FALSE)),0)</f>
        <v>0</v>
      </c>
      <c r="C999" s="1165" t="str">
        <f t="shared" si="103"/>
        <v>PEXP67</v>
      </c>
      <c r="D999" s="988" t="str">
        <f>'PU Holds'!$U$14</f>
        <v>Fluo 
Pink</v>
      </c>
      <c r="E999" s="1165" t="s">
        <v>27832</v>
      </c>
      <c r="F999" s="1165" t="s">
        <v>27824</v>
      </c>
      <c r="G999" s="1170" t="s">
        <v>27825</v>
      </c>
    </row>
    <row r="1000" spans="1:7" ht="15" customHeight="1">
      <c r="A1000" s="1165" t="str">
        <f t="shared" si="102"/>
        <v>PEXP67VIO</v>
      </c>
      <c r="B1000" s="1165">
        <f>IFERROR(INDEX('PU Holds'!$B$14:$AF$554,MATCH(C1000,'PU Holds'!$B$14:$B$552,FALSE),MATCH(D1000,'PU Holds'!$B$14:$AF$14,FALSE)),0)</f>
        <v>0</v>
      </c>
      <c r="C1000" s="1165" t="str">
        <f t="shared" si="103"/>
        <v>PEXP67</v>
      </c>
      <c r="D1000" s="988" t="str">
        <f>'PU Holds'!$W$14</f>
        <v>Violet 
RAL 4008</v>
      </c>
      <c r="E1000" s="1165" t="s">
        <v>27833</v>
      </c>
      <c r="F1000" s="1165" t="s">
        <v>27824</v>
      </c>
      <c r="G1000" s="1170" t="s">
        <v>27825</v>
      </c>
    </row>
    <row r="1001" spans="1:7" ht="15" customHeight="1">
      <c r="A1001" s="1165" t="str">
        <f t="shared" si="102"/>
        <v>PEXP67MIN</v>
      </c>
      <c r="B1001" s="1165">
        <f>IFERROR(INDEX('PU Holds'!$B$14:$AF$554,MATCH(C1001,'PU Holds'!$B$14:$B$552,FALSE),MATCH(D1001,'PU Holds'!$B$14:$AF$14,FALSE)),0)</f>
        <v>0</v>
      </c>
      <c r="C1001" s="1165" t="str">
        <f t="shared" si="103"/>
        <v>PEXP67</v>
      </c>
      <c r="D1001" s="988" t="str">
        <f>'PU Holds'!$X$14</f>
        <v>Mint 
RAL 6027</v>
      </c>
      <c r="E1001" s="1165" t="s">
        <v>27834</v>
      </c>
      <c r="F1001" s="1165" t="s">
        <v>27824</v>
      </c>
      <c r="G1001" s="1170" t="s">
        <v>27825</v>
      </c>
    </row>
    <row r="1002" spans="1:7" ht="15" customHeight="1">
      <c r="A1002" s="1165" t="str">
        <f t="shared" si="102"/>
        <v>PEXP67PUK</v>
      </c>
      <c r="B1002" s="1165">
        <f>IFERROR(INDEX('PU Holds'!$B$14:$AF$554,MATCH(C1002,'PU Holds'!$B$14:$B$552,FALSE),MATCH(D1002,'PU Holds'!$B$14:$AF$14,FALSE)),0)</f>
        <v>0</v>
      </c>
      <c r="C1002" s="1165" t="str">
        <f t="shared" si="103"/>
        <v>PEXP67</v>
      </c>
      <c r="D1002" s="988" t="str">
        <f>'PU Holds'!$Z$14</f>
        <v>Green 
(Puke 16-09)</v>
      </c>
      <c r="E1002" s="1165" t="s">
        <v>27835</v>
      </c>
      <c r="F1002" s="1165" t="s">
        <v>27824</v>
      </c>
      <c r="G1002" s="1170" t="s">
        <v>27825</v>
      </c>
    </row>
    <row r="1003" spans="1:7" ht="15" customHeight="1">
      <c r="A1003" s="1165" t="str">
        <f t="shared" si="102"/>
        <v>PEXP67ORA</v>
      </c>
      <c r="B1003" s="1165">
        <f>IFERROR(INDEX('PU Holds'!$B$14:$AF$554,MATCH(C1003,'PU Holds'!$B$14:$B$552,FALSE),MATCH(D1003,'PU Holds'!$B$14:$AF$14,FALSE)),0)</f>
        <v>0</v>
      </c>
      <c r="C1003" s="1165" t="str">
        <f t="shared" si="103"/>
        <v>PEXP67</v>
      </c>
      <c r="D1003" s="988" t="str">
        <f>'PU Holds'!$AA$14</f>
        <v>US Orange
14-01</v>
      </c>
      <c r="E1003" s="1165" t="s">
        <v>27836</v>
      </c>
      <c r="F1003" s="1165" t="s">
        <v>27824</v>
      </c>
      <c r="G1003" s="1170" t="s">
        <v>27825</v>
      </c>
    </row>
    <row r="1004" spans="1:7" ht="15" customHeight="1">
      <c r="A1004" s="1165" t="str">
        <f t="shared" si="102"/>
        <v>PEXP67GRE</v>
      </c>
      <c r="B1004" s="1165">
        <f>IFERROR(INDEX('PU Holds'!$B$14:$AF$554,MATCH(C1004,'PU Holds'!$B$14:$B$552,FALSE),MATCH(D1004,'PU Holds'!$B$14:$AF$14,FALSE)),0)</f>
        <v>0</v>
      </c>
      <c r="C1004" s="1165" t="str">
        <f t="shared" si="103"/>
        <v>PEXP67</v>
      </c>
      <c r="D1004" s="988" t="str">
        <f>'PU Holds'!$AB$14</f>
        <v>US Green 
16 -16</v>
      </c>
      <c r="E1004" s="1165" t="s">
        <v>27837</v>
      </c>
      <c r="F1004" s="1165" t="s">
        <v>27824</v>
      </c>
      <c r="G1004" s="1170" t="s">
        <v>27825</v>
      </c>
    </row>
    <row r="1005" spans="1:7" ht="15" customHeight="1">
      <c r="A1005" s="1165" t="str">
        <f t="shared" si="102"/>
        <v>PEXP67WHI</v>
      </c>
      <c r="B1005" s="1165">
        <f>IFERROR(INDEX('PU Holds'!$B$14:$AF$554,MATCH(C1005,'PU Holds'!$B$14:$B$552,FALSE),MATCH(D1005,'PU Holds'!$B$14:$AF$14,FALSE)),0)</f>
        <v>0</v>
      </c>
      <c r="C1005" s="1165" t="str">
        <f t="shared" si="103"/>
        <v>PEXP67</v>
      </c>
      <c r="D1005" s="988" t="str">
        <f>'PU Holds'!$AC$14</f>
        <v>White 
RAL 9010</v>
      </c>
      <c r="E1005" s="1165" t="s">
        <v>27838</v>
      </c>
      <c r="F1005" s="1165" t="s">
        <v>27824</v>
      </c>
      <c r="G1005" s="1170" t="s">
        <v>27825</v>
      </c>
    </row>
    <row r="1006" spans="1:7" ht="15" customHeight="1">
      <c r="A1006" s="1165" t="str">
        <f t="shared" si="102"/>
        <v>PEXP67PUR</v>
      </c>
      <c r="B1006" s="1165">
        <f>IFERROR(INDEX('PU Holds'!$B$14:$AF$554,MATCH(C1006,'PU Holds'!$B$14:$B$552,FALSE),MATCH(D1006,'PU Holds'!$B$14:$AF$14,FALSE)),0)</f>
        <v>0</v>
      </c>
      <c r="C1006" s="1165" t="str">
        <f t="shared" si="103"/>
        <v>PEXP67</v>
      </c>
      <c r="D1006" s="988" t="str">
        <f>'PU Holds'!$AD$14</f>
        <v>US Purple</v>
      </c>
      <c r="E1006" s="1165" t="s">
        <v>27839</v>
      </c>
      <c r="F1006" s="1165" t="s">
        <v>27824</v>
      </c>
      <c r="G1006" s="1170" t="s">
        <v>27825</v>
      </c>
    </row>
    <row r="1007" spans="1:7" ht="15" customHeight="1">
      <c r="A1007" s="1165" t="str">
        <f t="shared" si="102"/>
        <v>PEXP67YEL</v>
      </c>
      <c r="B1007" s="1165">
        <f>IFERROR(INDEX('PU Holds'!$B$14:$AF$554,MATCH(C1007,'PU Holds'!$B$14:$B$552,FALSE),MATCH(D1007,'PU Holds'!$B$14:$AF$14,FALSE)),0)</f>
        <v>0</v>
      </c>
      <c r="C1007" s="1165" t="s">
        <v>27905</v>
      </c>
      <c r="D1007" s="1168" t="str">
        <f>'PU Holds'!$M$14</f>
        <v>Yellow 
RAL 1026</v>
      </c>
      <c r="E1007" s="1165" t="s">
        <v>27823</v>
      </c>
      <c r="F1007" s="1165" t="s">
        <v>27824</v>
      </c>
      <c r="G1007" s="1170" t="s">
        <v>27825</v>
      </c>
    </row>
    <row r="1008" spans="1:7" ht="15" customHeight="1">
      <c r="A1008" s="1165" t="str">
        <f t="shared" si="102"/>
        <v>PEXP67RED</v>
      </c>
      <c r="B1008" s="1165">
        <f>IFERROR(INDEX('PU Holds'!$B$14:$AF$554,MATCH(C1008,'PU Holds'!$B$14:$B$552,FALSE),MATCH(D1008,'PU Holds'!$B$14:$AF$14,FALSE)),0)</f>
        <v>0</v>
      </c>
      <c r="C1008" s="1165" t="str">
        <f t="shared" ref="C1008:C1021" si="104">C1007</f>
        <v>PEXP67</v>
      </c>
      <c r="D1008" s="988" t="str">
        <f>'PU Holds'!$O$14</f>
        <v>Red 
RAL 3020</v>
      </c>
      <c r="E1008" s="1165" t="s">
        <v>27826</v>
      </c>
      <c r="F1008" s="1165" t="s">
        <v>27824</v>
      </c>
      <c r="G1008" s="1170" t="s">
        <v>27825</v>
      </c>
    </row>
    <row r="1009" spans="1:7" ht="15" customHeight="1">
      <c r="A1009" s="1165" t="str">
        <f t="shared" si="102"/>
        <v>PEXP67BLU</v>
      </c>
      <c r="B1009" s="1165">
        <f>IFERROR(INDEX('PU Holds'!$B$14:$AF$554,MATCH(C1009,'PU Holds'!$B$14:$B$552,FALSE),MATCH(D1009,'PU Holds'!$B$14:$AF$14,FALSE)),0)</f>
        <v>0</v>
      </c>
      <c r="C1009" s="1165" t="str">
        <f t="shared" si="104"/>
        <v>PEXP67</v>
      </c>
      <c r="D1009" s="988" t="str">
        <f>'PU Holds'!$P$14</f>
        <v>Blue 
RAL 5015</v>
      </c>
      <c r="E1009" s="1165" t="s">
        <v>27827</v>
      </c>
      <c r="F1009" s="1165" t="s">
        <v>27824</v>
      </c>
      <c r="G1009" s="1170" t="s">
        <v>27825</v>
      </c>
    </row>
    <row r="1010" spans="1:7" ht="15" customHeight="1">
      <c r="A1010" s="1165" t="str">
        <f t="shared" si="102"/>
        <v>PEXP67GRY</v>
      </c>
      <c r="B1010" s="1165">
        <f>IFERROR(INDEX('PU Holds'!$B$14:$AF$554,MATCH(C1010,'PU Holds'!$B$14:$B$552,FALSE),MATCH(D1010,'PU Holds'!$B$14:$AF$14,FALSE)),0)</f>
        <v>0</v>
      </c>
      <c r="C1010" s="1165" t="str">
        <f t="shared" si="104"/>
        <v>PEXP67</v>
      </c>
      <c r="D1010" s="988" t="str">
        <f>'PU Holds'!$Q$14</f>
        <v>Grey 
RAL 7001</v>
      </c>
      <c r="E1010" s="1165" t="s">
        <v>27828</v>
      </c>
      <c r="F1010" s="1165" t="s">
        <v>27824</v>
      </c>
      <c r="G1010" s="1170" t="s">
        <v>27825</v>
      </c>
    </row>
    <row r="1011" spans="1:7" ht="15" customHeight="1">
      <c r="A1011" s="1165" t="str">
        <f t="shared" si="102"/>
        <v>PEXP67BLK</v>
      </c>
      <c r="B1011" s="1165">
        <f>IFERROR(INDEX('PU Holds'!$B$14:$AF$554,MATCH(C1011,'PU Holds'!$B$14:$B$552,FALSE),MATCH(D1011,'PU Holds'!$B$14:$AF$14,FALSE)),0)</f>
        <v>0</v>
      </c>
      <c r="C1011" s="1165" t="str">
        <f t="shared" si="104"/>
        <v>PEXP67</v>
      </c>
      <c r="D1011" s="988" t="str">
        <f>'PU Holds'!$R$14</f>
        <v>Black 
RAL 9005</v>
      </c>
      <c r="E1011" s="1165" t="s">
        <v>27829</v>
      </c>
      <c r="F1011" s="1165" t="s">
        <v>27824</v>
      </c>
      <c r="G1011" s="1170" t="s">
        <v>27825</v>
      </c>
    </row>
    <row r="1012" spans="1:7" ht="15" customHeight="1">
      <c r="A1012" s="1165" t="str">
        <f t="shared" si="102"/>
        <v>PEXP67FLO</v>
      </c>
      <c r="B1012" s="1165">
        <f>IFERROR(INDEX('PU Holds'!$B$14:$AF$554,MATCH(C1012,'PU Holds'!$B$14:$B$552,FALSE),MATCH(D1012,'PU Holds'!$B$14:$AF$14,FALSE)),0)</f>
        <v>0</v>
      </c>
      <c r="C1012" s="1165" t="str">
        <f t="shared" si="104"/>
        <v>PEXP67</v>
      </c>
      <c r="D1012" s="988" t="str">
        <f>'PU Holds'!$S$14</f>
        <v>Fluo 
Orange</v>
      </c>
      <c r="E1012" s="1165" t="s">
        <v>27830</v>
      </c>
      <c r="F1012" s="1165" t="s">
        <v>27824</v>
      </c>
      <c r="G1012" s="1170" t="s">
        <v>27825</v>
      </c>
    </row>
    <row r="1013" spans="1:7" ht="15" customHeight="1">
      <c r="A1013" s="1165" t="str">
        <f t="shared" si="102"/>
        <v>PEXP67FLG</v>
      </c>
      <c r="B1013" s="1165">
        <f>IFERROR(INDEX('PU Holds'!$B$14:$AF$554,MATCH(C1013,'PU Holds'!$B$14:$B$552,FALSE),MATCH(D1013,'PU Holds'!$B$14:$AF$14,FALSE)),0)</f>
        <v>0</v>
      </c>
      <c r="C1013" s="1165" t="str">
        <f t="shared" si="104"/>
        <v>PEXP67</v>
      </c>
      <c r="D1013" s="988" t="str">
        <f>'PU Holds'!$T$14</f>
        <v>Fluo 
Green</v>
      </c>
      <c r="E1013" s="1165" t="s">
        <v>27831</v>
      </c>
      <c r="F1013" s="1165" t="s">
        <v>27824</v>
      </c>
      <c r="G1013" s="1170" t="s">
        <v>27825</v>
      </c>
    </row>
    <row r="1014" spans="1:7" ht="15" customHeight="1">
      <c r="A1014" s="1165" t="str">
        <f t="shared" si="102"/>
        <v>PEXP67FLP</v>
      </c>
      <c r="B1014" s="1165">
        <f>IFERROR(INDEX('PU Holds'!$B$14:$AF$554,MATCH(C1014,'PU Holds'!$B$14:$B$552,FALSE),MATCH(D1014,'PU Holds'!$B$14:$AF$14,FALSE)),0)</f>
        <v>0</v>
      </c>
      <c r="C1014" s="1165" t="str">
        <f t="shared" si="104"/>
        <v>PEXP67</v>
      </c>
      <c r="D1014" s="988" t="str">
        <f>'PU Holds'!$U$14</f>
        <v>Fluo 
Pink</v>
      </c>
      <c r="E1014" s="1165" t="s">
        <v>27832</v>
      </c>
      <c r="F1014" s="1165" t="s">
        <v>27824</v>
      </c>
      <c r="G1014" s="1170" t="s">
        <v>27825</v>
      </c>
    </row>
    <row r="1015" spans="1:7" ht="15" customHeight="1">
      <c r="A1015" s="1165" t="str">
        <f t="shared" si="102"/>
        <v>PEXP67VIO</v>
      </c>
      <c r="B1015" s="1165">
        <f>IFERROR(INDEX('PU Holds'!$B$14:$AF$554,MATCH(C1015,'PU Holds'!$B$14:$B$552,FALSE),MATCH(D1015,'PU Holds'!$B$14:$AF$14,FALSE)),0)</f>
        <v>0</v>
      </c>
      <c r="C1015" s="1165" t="str">
        <f t="shared" si="104"/>
        <v>PEXP67</v>
      </c>
      <c r="D1015" s="988" t="str">
        <f>'PU Holds'!$W$14</f>
        <v>Violet 
RAL 4008</v>
      </c>
      <c r="E1015" s="1165" t="s">
        <v>27833</v>
      </c>
      <c r="F1015" s="1165" t="s">
        <v>27824</v>
      </c>
      <c r="G1015" s="1170" t="s">
        <v>27825</v>
      </c>
    </row>
    <row r="1016" spans="1:7" ht="15" customHeight="1">
      <c r="A1016" s="1165" t="str">
        <f t="shared" si="102"/>
        <v>PEXP67MIN</v>
      </c>
      <c r="B1016" s="1165">
        <f>IFERROR(INDEX('PU Holds'!$B$14:$AF$554,MATCH(C1016,'PU Holds'!$B$14:$B$552,FALSE),MATCH(D1016,'PU Holds'!$B$14:$AF$14,FALSE)),0)</f>
        <v>0</v>
      </c>
      <c r="C1016" s="1165" t="str">
        <f t="shared" si="104"/>
        <v>PEXP67</v>
      </c>
      <c r="D1016" s="988" t="str">
        <f>'PU Holds'!$X$14</f>
        <v>Mint 
RAL 6027</v>
      </c>
      <c r="E1016" s="1165" t="s">
        <v>27834</v>
      </c>
      <c r="F1016" s="1165" t="s">
        <v>27824</v>
      </c>
      <c r="G1016" s="1170" t="s">
        <v>27825</v>
      </c>
    </row>
    <row r="1017" spans="1:7" ht="15" customHeight="1">
      <c r="A1017" s="1165" t="str">
        <f t="shared" si="102"/>
        <v>PEXP67PUK</v>
      </c>
      <c r="B1017" s="1165">
        <f>IFERROR(INDEX('PU Holds'!$B$14:$AF$554,MATCH(C1017,'PU Holds'!$B$14:$B$552,FALSE),MATCH(D1017,'PU Holds'!$B$14:$AF$14,FALSE)),0)</f>
        <v>0</v>
      </c>
      <c r="C1017" s="1165" t="str">
        <f t="shared" si="104"/>
        <v>PEXP67</v>
      </c>
      <c r="D1017" s="988" t="str">
        <f>'PU Holds'!$Z$14</f>
        <v>Green 
(Puke 16-09)</v>
      </c>
      <c r="E1017" s="1165" t="s">
        <v>27835</v>
      </c>
      <c r="F1017" s="1165" t="s">
        <v>27824</v>
      </c>
      <c r="G1017" s="1170" t="s">
        <v>27825</v>
      </c>
    </row>
    <row r="1018" spans="1:7" ht="15" customHeight="1">
      <c r="A1018" s="1165" t="str">
        <f t="shared" si="102"/>
        <v>PEXP67ORA</v>
      </c>
      <c r="B1018" s="1165">
        <f>IFERROR(INDEX('PU Holds'!$B$14:$AF$554,MATCH(C1018,'PU Holds'!$B$14:$B$552,FALSE),MATCH(D1018,'PU Holds'!$B$14:$AF$14,FALSE)),0)</f>
        <v>0</v>
      </c>
      <c r="C1018" s="1165" t="str">
        <f t="shared" si="104"/>
        <v>PEXP67</v>
      </c>
      <c r="D1018" s="988" t="str">
        <f>'PU Holds'!$AA$14</f>
        <v>US Orange
14-01</v>
      </c>
      <c r="E1018" s="1165" t="s">
        <v>27836</v>
      </c>
      <c r="F1018" s="1165" t="s">
        <v>27824</v>
      </c>
      <c r="G1018" s="1170" t="s">
        <v>27825</v>
      </c>
    </row>
    <row r="1019" spans="1:7" ht="15" customHeight="1">
      <c r="A1019" s="1165" t="str">
        <f t="shared" si="102"/>
        <v>PEXP67GRE</v>
      </c>
      <c r="B1019" s="1165">
        <f>IFERROR(INDEX('PU Holds'!$B$14:$AF$554,MATCH(C1019,'PU Holds'!$B$14:$B$552,FALSE),MATCH(D1019,'PU Holds'!$B$14:$AF$14,FALSE)),0)</f>
        <v>0</v>
      </c>
      <c r="C1019" s="1165" t="str">
        <f t="shared" si="104"/>
        <v>PEXP67</v>
      </c>
      <c r="D1019" s="988" t="str">
        <f>'PU Holds'!$AB$14</f>
        <v>US Green 
16 -16</v>
      </c>
      <c r="E1019" s="1165" t="s">
        <v>27837</v>
      </c>
      <c r="F1019" s="1165" t="s">
        <v>27824</v>
      </c>
      <c r="G1019" s="1170" t="s">
        <v>27825</v>
      </c>
    </row>
    <row r="1020" spans="1:7" ht="15" customHeight="1">
      <c r="A1020" s="1165" t="str">
        <f t="shared" si="102"/>
        <v>PEXP67WHI</v>
      </c>
      <c r="B1020" s="1165">
        <f>IFERROR(INDEX('PU Holds'!$B$14:$AF$554,MATCH(C1020,'PU Holds'!$B$14:$B$552,FALSE),MATCH(D1020,'PU Holds'!$B$14:$AF$14,FALSE)),0)</f>
        <v>0</v>
      </c>
      <c r="C1020" s="1165" t="str">
        <f t="shared" si="104"/>
        <v>PEXP67</v>
      </c>
      <c r="D1020" s="988" t="str">
        <f>'PU Holds'!$AC$14</f>
        <v>White 
RAL 9010</v>
      </c>
      <c r="E1020" s="1165" t="s">
        <v>27838</v>
      </c>
      <c r="F1020" s="1165" t="s">
        <v>27824</v>
      </c>
      <c r="G1020" s="1170" t="s">
        <v>27825</v>
      </c>
    </row>
    <row r="1021" spans="1:7" ht="15" customHeight="1">
      <c r="A1021" s="1165" t="str">
        <f t="shared" si="102"/>
        <v>PEXP67PUR</v>
      </c>
      <c r="B1021" s="1165">
        <f>IFERROR(INDEX('PU Holds'!$B$14:$AF$554,MATCH(C1021,'PU Holds'!$B$14:$B$552,FALSE),MATCH(D1021,'PU Holds'!$B$14:$AF$14,FALSE)),0)</f>
        <v>0</v>
      </c>
      <c r="C1021" s="1165" t="str">
        <f t="shared" si="104"/>
        <v>PEXP67</v>
      </c>
      <c r="D1021" s="988" t="str">
        <f>'PU Holds'!$AD$14</f>
        <v>US Purple</v>
      </c>
      <c r="E1021" s="1165" t="s">
        <v>27839</v>
      </c>
      <c r="F1021" s="1165" t="s">
        <v>27824</v>
      </c>
      <c r="G1021" s="1170" t="s">
        <v>27825</v>
      </c>
    </row>
    <row r="1022" spans="1:7" ht="15" customHeight="1">
      <c r="A1022" s="1165" t="str">
        <f t="shared" si="102"/>
        <v>PEXP67YEL</v>
      </c>
      <c r="B1022" s="1165">
        <f>IFERROR(INDEX('PU Holds'!$B$14:$AF$554,MATCH(C1022,'PU Holds'!$B$14:$B$552,FALSE),MATCH(D1022,'PU Holds'!$B$14:$AF$14,FALSE)),0)</f>
        <v>0</v>
      </c>
      <c r="C1022" s="1165" t="s">
        <v>27905</v>
      </c>
      <c r="D1022" s="1168" t="str">
        <f>'PU Holds'!$M$14</f>
        <v>Yellow 
RAL 1026</v>
      </c>
      <c r="E1022" s="1165" t="s">
        <v>27823</v>
      </c>
      <c r="F1022" s="1165" t="s">
        <v>27824</v>
      </c>
      <c r="G1022" s="1170" t="s">
        <v>27825</v>
      </c>
    </row>
    <row r="1023" spans="1:7" ht="15" customHeight="1">
      <c r="A1023" s="1165" t="str">
        <f t="shared" si="102"/>
        <v>PEXP67RED</v>
      </c>
      <c r="B1023" s="1165">
        <f>IFERROR(INDEX('PU Holds'!$B$14:$AF$554,MATCH(C1023,'PU Holds'!$B$14:$B$552,FALSE),MATCH(D1023,'PU Holds'!$B$14:$AF$14,FALSE)),0)</f>
        <v>0</v>
      </c>
      <c r="C1023" s="1165" t="str">
        <f t="shared" ref="C1023:C1036" si="105">C1022</f>
        <v>PEXP67</v>
      </c>
      <c r="D1023" s="988" t="str">
        <f>'PU Holds'!$O$14</f>
        <v>Red 
RAL 3020</v>
      </c>
      <c r="E1023" s="1165" t="s">
        <v>27826</v>
      </c>
      <c r="F1023" s="1165" t="s">
        <v>27824</v>
      </c>
      <c r="G1023" s="1170" t="s">
        <v>27825</v>
      </c>
    </row>
    <row r="1024" spans="1:7" ht="15" customHeight="1">
      <c r="A1024" s="1165" t="str">
        <f t="shared" si="102"/>
        <v>PEXP67BLU</v>
      </c>
      <c r="B1024" s="1165">
        <f>IFERROR(INDEX('PU Holds'!$B$14:$AF$554,MATCH(C1024,'PU Holds'!$B$14:$B$552,FALSE),MATCH(D1024,'PU Holds'!$B$14:$AF$14,FALSE)),0)</f>
        <v>0</v>
      </c>
      <c r="C1024" s="1165" t="str">
        <f t="shared" si="105"/>
        <v>PEXP67</v>
      </c>
      <c r="D1024" s="988" t="str">
        <f>'PU Holds'!$P$14</f>
        <v>Blue 
RAL 5015</v>
      </c>
      <c r="E1024" s="1165" t="s">
        <v>27827</v>
      </c>
      <c r="F1024" s="1165" t="s">
        <v>27824</v>
      </c>
      <c r="G1024" s="1170" t="s">
        <v>27825</v>
      </c>
    </row>
    <row r="1025" spans="1:7" ht="15" customHeight="1">
      <c r="A1025" s="1165" t="str">
        <f t="shared" si="102"/>
        <v>PEXP67GRY</v>
      </c>
      <c r="B1025" s="1165">
        <f>IFERROR(INDEX('PU Holds'!$B$14:$AF$554,MATCH(C1025,'PU Holds'!$B$14:$B$552,FALSE),MATCH(D1025,'PU Holds'!$B$14:$AF$14,FALSE)),0)</f>
        <v>0</v>
      </c>
      <c r="C1025" s="1165" t="str">
        <f t="shared" si="105"/>
        <v>PEXP67</v>
      </c>
      <c r="D1025" s="988" t="str">
        <f>'PU Holds'!$Q$14</f>
        <v>Grey 
RAL 7001</v>
      </c>
      <c r="E1025" s="1165" t="s">
        <v>27828</v>
      </c>
      <c r="F1025" s="1165" t="s">
        <v>27824</v>
      </c>
      <c r="G1025" s="1170" t="s">
        <v>27825</v>
      </c>
    </row>
    <row r="1026" spans="1:7" ht="15" customHeight="1">
      <c r="A1026" s="1165" t="str">
        <f t="shared" si="102"/>
        <v>PEXP67BLK</v>
      </c>
      <c r="B1026" s="1165">
        <f>IFERROR(INDEX('PU Holds'!$B$14:$AF$554,MATCH(C1026,'PU Holds'!$B$14:$B$552,FALSE),MATCH(D1026,'PU Holds'!$B$14:$AF$14,FALSE)),0)</f>
        <v>0</v>
      </c>
      <c r="C1026" s="1165" t="str">
        <f t="shared" si="105"/>
        <v>PEXP67</v>
      </c>
      <c r="D1026" s="988" t="str">
        <f>'PU Holds'!$R$14</f>
        <v>Black 
RAL 9005</v>
      </c>
      <c r="E1026" s="1165" t="s">
        <v>27829</v>
      </c>
      <c r="F1026" s="1165" t="s">
        <v>27824</v>
      </c>
      <c r="G1026" s="1170" t="s">
        <v>27825</v>
      </c>
    </row>
    <row r="1027" spans="1:7" ht="15" customHeight="1">
      <c r="A1027" s="1165" t="str">
        <f t="shared" si="102"/>
        <v>PEXP67FLO</v>
      </c>
      <c r="B1027" s="1165">
        <f>IFERROR(INDEX('PU Holds'!$B$14:$AF$554,MATCH(C1027,'PU Holds'!$B$14:$B$552,FALSE),MATCH(D1027,'PU Holds'!$B$14:$AF$14,FALSE)),0)</f>
        <v>0</v>
      </c>
      <c r="C1027" s="1165" t="str">
        <f t="shared" si="105"/>
        <v>PEXP67</v>
      </c>
      <c r="D1027" s="988" t="str">
        <f>'PU Holds'!$S$14</f>
        <v>Fluo 
Orange</v>
      </c>
      <c r="E1027" s="1165" t="s">
        <v>27830</v>
      </c>
      <c r="F1027" s="1165" t="s">
        <v>27824</v>
      </c>
      <c r="G1027" s="1170" t="s">
        <v>27825</v>
      </c>
    </row>
    <row r="1028" spans="1:7" ht="15" customHeight="1">
      <c r="A1028" s="1165" t="str">
        <f t="shared" si="102"/>
        <v>PEXP67FLG</v>
      </c>
      <c r="B1028" s="1165">
        <f>IFERROR(INDEX('PU Holds'!$B$14:$AF$554,MATCH(C1028,'PU Holds'!$B$14:$B$552,FALSE),MATCH(D1028,'PU Holds'!$B$14:$AF$14,FALSE)),0)</f>
        <v>0</v>
      </c>
      <c r="C1028" s="1165" t="str">
        <f t="shared" si="105"/>
        <v>PEXP67</v>
      </c>
      <c r="D1028" s="988" t="str">
        <f>'PU Holds'!$T$14</f>
        <v>Fluo 
Green</v>
      </c>
      <c r="E1028" s="1165" t="s">
        <v>27831</v>
      </c>
      <c r="F1028" s="1165" t="s">
        <v>27824</v>
      </c>
      <c r="G1028" s="1170" t="s">
        <v>27825</v>
      </c>
    </row>
    <row r="1029" spans="1:7" ht="15" customHeight="1">
      <c r="A1029" s="1165" t="str">
        <f t="shared" si="102"/>
        <v>PEXP67FLP</v>
      </c>
      <c r="B1029" s="1165">
        <f>IFERROR(INDEX('PU Holds'!$B$14:$AF$554,MATCH(C1029,'PU Holds'!$B$14:$B$552,FALSE),MATCH(D1029,'PU Holds'!$B$14:$AF$14,FALSE)),0)</f>
        <v>0</v>
      </c>
      <c r="C1029" s="1165" t="str">
        <f t="shared" si="105"/>
        <v>PEXP67</v>
      </c>
      <c r="D1029" s="988" t="str">
        <f>'PU Holds'!$U$14</f>
        <v>Fluo 
Pink</v>
      </c>
      <c r="E1029" s="1165" t="s">
        <v>27832</v>
      </c>
      <c r="F1029" s="1165" t="s">
        <v>27824</v>
      </c>
      <c r="G1029" s="1170" t="s">
        <v>27825</v>
      </c>
    </row>
    <row r="1030" spans="1:7" ht="15" customHeight="1">
      <c r="A1030" s="1165" t="str">
        <f t="shared" si="102"/>
        <v>PEXP67VIO</v>
      </c>
      <c r="B1030" s="1165">
        <f>IFERROR(INDEX('PU Holds'!$B$14:$AF$554,MATCH(C1030,'PU Holds'!$B$14:$B$552,FALSE),MATCH(D1030,'PU Holds'!$B$14:$AF$14,FALSE)),0)</f>
        <v>0</v>
      </c>
      <c r="C1030" s="1165" t="str">
        <f t="shared" si="105"/>
        <v>PEXP67</v>
      </c>
      <c r="D1030" s="988" t="str">
        <f>'PU Holds'!$W$14</f>
        <v>Violet 
RAL 4008</v>
      </c>
      <c r="E1030" s="1165" t="s">
        <v>27833</v>
      </c>
      <c r="F1030" s="1165" t="s">
        <v>27824</v>
      </c>
      <c r="G1030" s="1170" t="s">
        <v>27825</v>
      </c>
    </row>
    <row r="1031" spans="1:7" ht="15" customHeight="1">
      <c r="A1031" s="1165" t="str">
        <f t="shared" si="102"/>
        <v>PEXP67MIN</v>
      </c>
      <c r="B1031" s="1165">
        <f>IFERROR(INDEX('PU Holds'!$B$14:$AF$554,MATCH(C1031,'PU Holds'!$B$14:$B$552,FALSE),MATCH(D1031,'PU Holds'!$B$14:$AF$14,FALSE)),0)</f>
        <v>0</v>
      </c>
      <c r="C1031" s="1165" t="str">
        <f t="shared" si="105"/>
        <v>PEXP67</v>
      </c>
      <c r="D1031" s="988" t="str">
        <f>'PU Holds'!$X$14</f>
        <v>Mint 
RAL 6027</v>
      </c>
      <c r="E1031" s="1165" t="s">
        <v>27834</v>
      </c>
      <c r="F1031" s="1165" t="s">
        <v>27824</v>
      </c>
      <c r="G1031" s="1170" t="s">
        <v>27825</v>
      </c>
    </row>
    <row r="1032" spans="1:7" ht="15" customHeight="1">
      <c r="A1032" s="1165" t="str">
        <f t="shared" si="102"/>
        <v>PEXP67PUK</v>
      </c>
      <c r="B1032" s="1165">
        <f>IFERROR(INDEX('PU Holds'!$B$14:$AF$554,MATCH(C1032,'PU Holds'!$B$14:$B$552,FALSE),MATCH(D1032,'PU Holds'!$B$14:$AF$14,FALSE)),0)</f>
        <v>0</v>
      </c>
      <c r="C1032" s="1165" t="str">
        <f t="shared" si="105"/>
        <v>PEXP67</v>
      </c>
      <c r="D1032" s="988" t="str">
        <f>'PU Holds'!$Z$14</f>
        <v>Green 
(Puke 16-09)</v>
      </c>
      <c r="E1032" s="1165" t="s">
        <v>27835</v>
      </c>
      <c r="F1032" s="1165" t="s">
        <v>27824</v>
      </c>
      <c r="G1032" s="1170" t="s">
        <v>27825</v>
      </c>
    </row>
    <row r="1033" spans="1:7" ht="15" customHeight="1">
      <c r="A1033" s="1165" t="str">
        <f t="shared" si="102"/>
        <v>PEXP67ORA</v>
      </c>
      <c r="B1033" s="1165">
        <f>IFERROR(INDEX('PU Holds'!$B$14:$AF$554,MATCH(C1033,'PU Holds'!$B$14:$B$552,FALSE),MATCH(D1033,'PU Holds'!$B$14:$AF$14,FALSE)),0)</f>
        <v>0</v>
      </c>
      <c r="C1033" s="1165" t="str">
        <f t="shared" si="105"/>
        <v>PEXP67</v>
      </c>
      <c r="D1033" s="988" t="str">
        <f>'PU Holds'!$AA$14</f>
        <v>US Orange
14-01</v>
      </c>
      <c r="E1033" s="1165" t="s">
        <v>27836</v>
      </c>
      <c r="F1033" s="1165" t="s">
        <v>27824</v>
      </c>
      <c r="G1033" s="1170" t="s">
        <v>27825</v>
      </c>
    </row>
    <row r="1034" spans="1:7" ht="15" customHeight="1">
      <c r="A1034" s="1165" t="str">
        <f t="shared" si="102"/>
        <v>PEXP67GRE</v>
      </c>
      <c r="B1034" s="1165">
        <f>IFERROR(INDEX('PU Holds'!$B$14:$AF$554,MATCH(C1034,'PU Holds'!$B$14:$B$552,FALSE),MATCH(D1034,'PU Holds'!$B$14:$AF$14,FALSE)),0)</f>
        <v>0</v>
      </c>
      <c r="C1034" s="1165" t="str">
        <f t="shared" si="105"/>
        <v>PEXP67</v>
      </c>
      <c r="D1034" s="988" t="str">
        <f>'PU Holds'!$AB$14</f>
        <v>US Green 
16 -16</v>
      </c>
      <c r="E1034" s="1165" t="s">
        <v>27837</v>
      </c>
      <c r="F1034" s="1165" t="s">
        <v>27824</v>
      </c>
      <c r="G1034" s="1170" t="s">
        <v>27825</v>
      </c>
    </row>
    <row r="1035" spans="1:7" ht="15" customHeight="1">
      <c r="A1035" s="1165" t="str">
        <f t="shared" si="102"/>
        <v>PEXP67WHI</v>
      </c>
      <c r="B1035" s="1165">
        <f>IFERROR(INDEX('PU Holds'!$B$14:$AF$554,MATCH(C1035,'PU Holds'!$B$14:$B$552,FALSE),MATCH(D1035,'PU Holds'!$B$14:$AF$14,FALSE)),0)</f>
        <v>0</v>
      </c>
      <c r="C1035" s="1165" t="str">
        <f t="shared" si="105"/>
        <v>PEXP67</v>
      </c>
      <c r="D1035" s="988" t="str">
        <f>'PU Holds'!$AC$14</f>
        <v>White 
RAL 9010</v>
      </c>
      <c r="E1035" s="1165" t="s">
        <v>27838</v>
      </c>
      <c r="F1035" s="1165" t="s">
        <v>27824</v>
      </c>
      <c r="G1035" s="1170" t="s">
        <v>27825</v>
      </c>
    </row>
    <row r="1036" spans="1:7" ht="15" customHeight="1">
      <c r="A1036" s="1165" t="str">
        <f t="shared" si="102"/>
        <v>PEXP67PUR</v>
      </c>
      <c r="B1036" s="1165">
        <f>IFERROR(INDEX('PU Holds'!$B$14:$AF$554,MATCH(C1036,'PU Holds'!$B$14:$B$552,FALSE),MATCH(D1036,'PU Holds'!$B$14:$AF$14,FALSE)),0)</f>
        <v>0</v>
      </c>
      <c r="C1036" s="1165" t="str">
        <f t="shared" si="105"/>
        <v>PEXP67</v>
      </c>
      <c r="D1036" s="988" t="str">
        <f>'PU Holds'!$AD$14</f>
        <v>US Purple</v>
      </c>
      <c r="E1036" s="1165" t="s">
        <v>27839</v>
      </c>
      <c r="F1036" s="1165" t="s">
        <v>27824</v>
      </c>
      <c r="G1036" s="1170" t="s">
        <v>27825</v>
      </c>
    </row>
    <row r="1037" spans="1:7" ht="15" customHeight="1">
      <c r="A1037" s="1165" t="str">
        <f t="shared" si="102"/>
        <v>PEXP68YEL</v>
      </c>
      <c r="B1037" s="1165">
        <f>IFERROR(INDEX('PU Holds'!$B$14:$AF$554,MATCH(C1037,'PU Holds'!$B$14:$B$552,FALSE),MATCH(D1037,'PU Holds'!$B$14:$AF$14,FALSE)),0)</f>
        <v>0</v>
      </c>
      <c r="C1037" s="1165" t="s">
        <v>27906</v>
      </c>
      <c r="D1037" s="1168" t="str">
        <f>'PU Holds'!$M$14</f>
        <v>Yellow 
RAL 1026</v>
      </c>
      <c r="E1037" s="1165" t="s">
        <v>27823</v>
      </c>
      <c r="F1037" s="1165" t="s">
        <v>27824</v>
      </c>
      <c r="G1037" s="1170" t="s">
        <v>27825</v>
      </c>
    </row>
    <row r="1038" spans="1:7" ht="15" customHeight="1">
      <c r="A1038" s="1165" t="str">
        <f t="shared" si="102"/>
        <v>PEXP68RED</v>
      </c>
      <c r="B1038" s="1165">
        <f>IFERROR(INDEX('PU Holds'!$B$14:$AF$554,MATCH(C1038,'PU Holds'!$B$14:$B$552,FALSE),MATCH(D1038,'PU Holds'!$B$14:$AF$14,FALSE)),0)</f>
        <v>0</v>
      </c>
      <c r="C1038" s="1165" t="str">
        <f t="shared" ref="C1038:C1051" si="106">C1037</f>
        <v>PEXP68</v>
      </c>
      <c r="D1038" s="988" t="str">
        <f>'PU Holds'!$O$14</f>
        <v>Red 
RAL 3020</v>
      </c>
      <c r="E1038" s="1165" t="s">
        <v>27826</v>
      </c>
      <c r="F1038" s="1165" t="s">
        <v>27824</v>
      </c>
      <c r="G1038" s="1170" t="s">
        <v>27825</v>
      </c>
    </row>
    <row r="1039" spans="1:7" ht="15" customHeight="1">
      <c r="A1039" s="1165" t="str">
        <f t="shared" si="102"/>
        <v>PEXP68BLU</v>
      </c>
      <c r="B1039" s="1165">
        <f>IFERROR(INDEX('PU Holds'!$B$14:$AF$554,MATCH(C1039,'PU Holds'!$B$14:$B$552,FALSE),MATCH(D1039,'PU Holds'!$B$14:$AF$14,FALSE)),0)</f>
        <v>0</v>
      </c>
      <c r="C1039" s="1165" t="str">
        <f t="shared" si="106"/>
        <v>PEXP68</v>
      </c>
      <c r="D1039" s="988" t="str">
        <f>'PU Holds'!$P$14</f>
        <v>Blue 
RAL 5015</v>
      </c>
      <c r="E1039" s="1165" t="s">
        <v>27827</v>
      </c>
      <c r="F1039" s="1165" t="s">
        <v>27824</v>
      </c>
      <c r="G1039" s="1170" t="s">
        <v>27825</v>
      </c>
    </row>
    <row r="1040" spans="1:7" ht="15" customHeight="1">
      <c r="A1040" s="1165" t="str">
        <f t="shared" si="102"/>
        <v>PEXP68GRY</v>
      </c>
      <c r="B1040" s="1165">
        <f>IFERROR(INDEX('PU Holds'!$B$14:$AF$554,MATCH(C1040,'PU Holds'!$B$14:$B$552,FALSE),MATCH(D1040,'PU Holds'!$B$14:$AF$14,FALSE)),0)</f>
        <v>0</v>
      </c>
      <c r="C1040" s="1165" t="str">
        <f t="shared" si="106"/>
        <v>PEXP68</v>
      </c>
      <c r="D1040" s="988" t="str">
        <f>'PU Holds'!$Q$14</f>
        <v>Grey 
RAL 7001</v>
      </c>
      <c r="E1040" s="1165" t="s">
        <v>27828</v>
      </c>
      <c r="F1040" s="1165" t="s">
        <v>27824</v>
      </c>
      <c r="G1040" s="1170" t="s">
        <v>27825</v>
      </c>
    </row>
    <row r="1041" spans="1:7" ht="15" customHeight="1">
      <c r="A1041" s="1165" t="str">
        <f t="shared" si="102"/>
        <v>PEXP68BLK</v>
      </c>
      <c r="B1041" s="1165">
        <f>IFERROR(INDEX('PU Holds'!$B$14:$AF$554,MATCH(C1041,'PU Holds'!$B$14:$B$552,FALSE),MATCH(D1041,'PU Holds'!$B$14:$AF$14,FALSE)),0)</f>
        <v>0</v>
      </c>
      <c r="C1041" s="1165" t="str">
        <f t="shared" si="106"/>
        <v>PEXP68</v>
      </c>
      <c r="D1041" s="988" t="str">
        <f>'PU Holds'!$R$14</f>
        <v>Black 
RAL 9005</v>
      </c>
      <c r="E1041" s="1165" t="s">
        <v>27829</v>
      </c>
      <c r="F1041" s="1165" t="s">
        <v>27824</v>
      </c>
      <c r="G1041" s="1170" t="s">
        <v>27825</v>
      </c>
    </row>
    <row r="1042" spans="1:7" ht="15" customHeight="1">
      <c r="A1042" s="1165" t="str">
        <f t="shared" si="102"/>
        <v>PEXP68FLO</v>
      </c>
      <c r="B1042" s="1165">
        <f>IFERROR(INDEX('PU Holds'!$B$14:$AF$554,MATCH(C1042,'PU Holds'!$B$14:$B$552,FALSE),MATCH(D1042,'PU Holds'!$B$14:$AF$14,FALSE)),0)</f>
        <v>0</v>
      </c>
      <c r="C1042" s="1165" t="str">
        <f t="shared" si="106"/>
        <v>PEXP68</v>
      </c>
      <c r="D1042" s="988" t="str">
        <f>'PU Holds'!$S$14</f>
        <v>Fluo 
Orange</v>
      </c>
      <c r="E1042" s="1165" t="s">
        <v>27830</v>
      </c>
      <c r="F1042" s="1165" t="s">
        <v>27824</v>
      </c>
      <c r="G1042" s="1170" t="s">
        <v>27825</v>
      </c>
    </row>
    <row r="1043" spans="1:7" ht="15" customHeight="1">
      <c r="A1043" s="1165" t="str">
        <f t="shared" ref="A1043:A1051" si="107">CONCATENATE(C1043,E1043)</f>
        <v>PEXP68FLG</v>
      </c>
      <c r="B1043" s="1165">
        <f>IFERROR(INDEX('PU Holds'!$B$14:$AF$554,MATCH(C1043,'PU Holds'!$B$14:$B$552,FALSE),MATCH(D1043,'PU Holds'!$B$14:$AF$14,FALSE)),0)</f>
        <v>0</v>
      </c>
      <c r="C1043" s="1165" t="str">
        <f t="shared" si="106"/>
        <v>PEXP68</v>
      </c>
      <c r="D1043" s="988" t="str">
        <f>'PU Holds'!$T$14</f>
        <v>Fluo 
Green</v>
      </c>
      <c r="E1043" s="1165" t="s">
        <v>27831</v>
      </c>
      <c r="F1043" s="1165" t="s">
        <v>27824</v>
      </c>
      <c r="G1043" s="1170" t="s">
        <v>27825</v>
      </c>
    </row>
    <row r="1044" spans="1:7" ht="15" customHeight="1">
      <c r="A1044" s="1165" t="str">
        <f t="shared" si="107"/>
        <v>PEXP68FLP</v>
      </c>
      <c r="B1044" s="1165">
        <f>IFERROR(INDEX('PU Holds'!$B$14:$AF$554,MATCH(C1044,'PU Holds'!$B$14:$B$552,FALSE),MATCH(D1044,'PU Holds'!$B$14:$AF$14,FALSE)),0)</f>
        <v>0</v>
      </c>
      <c r="C1044" s="1165" t="str">
        <f t="shared" si="106"/>
        <v>PEXP68</v>
      </c>
      <c r="D1044" s="988" t="str">
        <f>'PU Holds'!$U$14</f>
        <v>Fluo 
Pink</v>
      </c>
      <c r="E1044" s="1165" t="s">
        <v>27832</v>
      </c>
      <c r="F1044" s="1165" t="s">
        <v>27824</v>
      </c>
      <c r="G1044" s="1170" t="s">
        <v>27825</v>
      </c>
    </row>
    <row r="1045" spans="1:7" ht="15" customHeight="1">
      <c r="A1045" s="1165" t="str">
        <f t="shared" si="107"/>
        <v>PEXP68VIO</v>
      </c>
      <c r="B1045" s="1165">
        <f>IFERROR(INDEX('PU Holds'!$B$14:$AF$554,MATCH(C1045,'PU Holds'!$B$14:$B$552,FALSE),MATCH(D1045,'PU Holds'!$B$14:$AF$14,FALSE)),0)</f>
        <v>0</v>
      </c>
      <c r="C1045" s="1165" t="str">
        <f t="shared" si="106"/>
        <v>PEXP68</v>
      </c>
      <c r="D1045" s="988" t="str">
        <f>'PU Holds'!$W$14</f>
        <v>Violet 
RAL 4008</v>
      </c>
      <c r="E1045" s="1165" t="s">
        <v>27833</v>
      </c>
      <c r="F1045" s="1165" t="s">
        <v>27824</v>
      </c>
      <c r="G1045" s="1170" t="s">
        <v>27825</v>
      </c>
    </row>
    <row r="1046" spans="1:7" ht="15" customHeight="1">
      <c r="A1046" s="1165" t="str">
        <f t="shared" si="107"/>
        <v>PEXP68MIN</v>
      </c>
      <c r="B1046" s="1165">
        <f>IFERROR(INDEX('PU Holds'!$B$14:$AF$554,MATCH(C1046,'PU Holds'!$B$14:$B$552,FALSE),MATCH(D1046,'PU Holds'!$B$14:$AF$14,FALSE)),0)</f>
        <v>0</v>
      </c>
      <c r="C1046" s="1165" t="str">
        <f t="shared" si="106"/>
        <v>PEXP68</v>
      </c>
      <c r="D1046" s="988" t="str">
        <f>'PU Holds'!$X$14</f>
        <v>Mint 
RAL 6027</v>
      </c>
      <c r="E1046" s="1165" t="s">
        <v>27834</v>
      </c>
      <c r="F1046" s="1165" t="s">
        <v>27824</v>
      </c>
      <c r="G1046" s="1170" t="s">
        <v>27825</v>
      </c>
    </row>
    <row r="1047" spans="1:7" ht="15" customHeight="1">
      <c r="A1047" s="1165" t="str">
        <f t="shared" si="107"/>
        <v>PEXP68PUK</v>
      </c>
      <c r="B1047" s="1165">
        <f>IFERROR(INDEX('PU Holds'!$B$14:$AF$554,MATCH(C1047,'PU Holds'!$B$14:$B$552,FALSE),MATCH(D1047,'PU Holds'!$B$14:$AF$14,FALSE)),0)</f>
        <v>0</v>
      </c>
      <c r="C1047" s="1165" t="str">
        <f t="shared" si="106"/>
        <v>PEXP68</v>
      </c>
      <c r="D1047" s="988" t="str">
        <f>'PU Holds'!$Z$14</f>
        <v>Green 
(Puke 16-09)</v>
      </c>
      <c r="E1047" s="1165" t="s">
        <v>27835</v>
      </c>
      <c r="F1047" s="1165" t="s">
        <v>27824</v>
      </c>
      <c r="G1047" s="1170" t="s">
        <v>27825</v>
      </c>
    </row>
    <row r="1048" spans="1:7" ht="15" customHeight="1">
      <c r="A1048" s="1165" t="str">
        <f t="shared" si="107"/>
        <v>PEXP68ORA</v>
      </c>
      <c r="B1048" s="1165">
        <f>IFERROR(INDEX('PU Holds'!$B$14:$AF$554,MATCH(C1048,'PU Holds'!$B$14:$B$552,FALSE),MATCH(D1048,'PU Holds'!$B$14:$AF$14,FALSE)),0)</f>
        <v>0</v>
      </c>
      <c r="C1048" s="1165" t="str">
        <f t="shared" si="106"/>
        <v>PEXP68</v>
      </c>
      <c r="D1048" s="988" t="str">
        <f>'PU Holds'!$AA$14</f>
        <v>US Orange
14-01</v>
      </c>
      <c r="E1048" s="1165" t="s">
        <v>27836</v>
      </c>
      <c r="F1048" s="1165" t="s">
        <v>27824</v>
      </c>
      <c r="G1048" s="1170" t="s">
        <v>27825</v>
      </c>
    </row>
    <row r="1049" spans="1:7" ht="15" customHeight="1">
      <c r="A1049" s="1165" t="str">
        <f t="shared" si="107"/>
        <v>PEXP68GRE</v>
      </c>
      <c r="B1049" s="1165">
        <f>IFERROR(INDEX('PU Holds'!$B$14:$AF$554,MATCH(C1049,'PU Holds'!$B$14:$B$552,FALSE),MATCH(D1049,'PU Holds'!$B$14:$AF$14,FALSE)),0)</f>
        <v>0</v>
      </c>
      <c r="C1049" s="1165" t="str">
        <f t="shared" si="106"/>
        <v>PEXP68</v>
      </c>
      <c r="D1049" s="988" t="str">
        <f>'PU Holds'!$AB$14</f>
        <v>US Green 
16 -16</v>
      </c>
      <c r="E1049" s="1165" t="s">
        <v>27837</v>
      </c>
      <c r="F1049" s="1165" t="s">
        <v>27824</v>
      </c>
      <c r="G1049" s="1170" t="s">
        <v>27825</v>
      </c>
    </row>
    <row r="1050" spans="1:7" ht="15" customHeight="1">
      <c r="A1050" s="1165" t="str">
        <f t="shared" si="107"/>
        <v>PEXP68WHI</v>
      </c>
      <c r="B1050" s="1165">
        <f>IFERROR(INDEX('PU Holds'!$B$14:$AF$554,MATCH(C1050,'PU Holds'!$B$14:$B$552,FALSE),MATCH(D1050,'PU Holds'!$B$14:$AF$14,FALSE)),0)</f>
        <v>0</v>
      </c>
      <c r="C1050" s="1165" t="str">
        <f t="shared" si="106"/>
        <v>PEXP68</v>
      </c>
      <c r="D1050" s="988" t="str">
        <f>'PU Holds'!$AC$14</f>
        <v>White 
RAL 9010</v>
      </c>
      <c r="E1050" s="1165" t="s">
        <v>27838</v>
      </c>
      <c r="F1050" s="1165" t="s">
        <v>27824</v>
      </c>
      <c r="G1050" s="1170" t="s">
        <v>27825</v>
      </c>
    </row>
    <row r="1051" spans="1:7" ht="15" customHeight="1">
      <c r="A1051" s="1165" t="str">
        <f t="shared" si="107"/>
        <v>PEXP68PUR</v>
      </c>
      <c r="B1051" s="1165">
        <f>IFERROR(INDEX('PU Holds'!$B$14:$AF$554,MATCH(C1051,'PU Holds'!$B$14:$B$552,FALSE),MATCH(D1051,'PU Holds'!$B$14:$AF$14,FALSE)),0)</f>
        <v>0</v>
      </c>
      <c r="C1051" s="1165" t="str">
        <f t="shared" si="106"/>
        <v>PEXP68</v>
      </c>
      <c r="D1051" s="988" t="str">
        <f>'PU Holds'!$AD$14</f>
        <v>US Purple</v>
      </c>
      <c r="E1051" s="1165" t="s">
        <v>27839</v>
      </c>
      <c r="F1051" s="1165" t="s">
        <v>27824</v>
      </c>
      <c r="G1051" s="1170" t="s">
        <v>27825</v>
      </c>
    </row>
    <row r="1052" spans="1:7" ht="15" customHeight="1">
      <c r="A1052" s="1165" t="str">
        <f t="shared" ref="A1052:A1092" si="108">CONCATENATE(C1052,E1052)</f>
        <v>PEXP69YEL</v>
      </c>
      <c r="B1052" s="1165">
        <f>IFERROR(INDEX('PU Holds'!$B$14:$AF$554,MATCH(C1052,'PU Holds'!$B$14:$B$552,FALSE),MATCH(D1052,'PU Holds'!$B$14:$AF$14,FALSE)),0)</f>
        <v>0</v>
      </c>
      <c r="C1052" s="1165" t="s">
        <v>27907</v>
      </c>
      <c r="D1052" s="1168" t="str">
        <f>'PU Holds'!$M$14</f>
        <v>Yellow 
RAL 1026</v>
      </c>
      <c r="E1052" s="1165" t="s">
        <v>27823</v>
      </c>
      <c r="F1052" s="1165" t="s">
        <v>27824</v>
      </c>
      <c r="G1052" s="1170" t="s">
        <v>27825</v>
      </c>
    </row>
    <row r="1053" spans="1:7" ht="15" customHeight="1">
      <c r="A1053" s="1165" t="str">
        <f t="shared" si="108"/>
        <v>PEXP69RED</v>
      </c>
      <c r="B1053" s="1165">
        <f>IFERROR(INDEX('PU Holds'!$B$14:$AF$554,MATCH(C1053,'PU Holds'!$B$14:$B$552,FALSE),MATCH(D1053,'PU Holds'!$B$14:$AF$14,FALSE)),0)</f>
        <v>0</v>
      </c>
      <c r="C1053" s="1165" t="str">
        <f t="shared" ref="C1053:C1066" si="109">C1052</f>
        <v>PEXP69</v>
      </c>
      <c r="D1053" s="988" t="str">
        <f>'PU Holds'!$O$14</f>
        <v>Red 
RAL 3020</v>
      </c>
      <c r="E1053" s="1165" t="s">
        <v>27826</v>
      </c>
      <c r="F1053" s="1165" t="s">
        <v>27824</v>
      </c>
      <c r="G1053" s="1170" t="s">
        <v>27825</v>
      </c>
    </row>
    <row r="1054" spans="1:7" ht="15" customHeight="1">
      <c r="A1054" s="1165" t="str">
        <f t="shared" si="108"/>
        <v>PEXP69BLU</v>
      </c>
      <c r="B1054" s="1165">
        <f>IFERROR(INDEX('PU Holds'!$B$14:$AF$554,MATCH(C1054,'PU Holds'!$B$14:$B$552,FALSE),MATCH(D1054,'PU Holds'!$B$14:$AF$14,FALSE)),0)</f>
        <v>0</v>
      </c>
      <c r="C1054" s="1165" t="str">
        <f t="shared" si="109"/>
        <v>PEXP69</v>
      </c>
      <c r="D1054" s="988" t="str">
        <f>'PU Holds'!$P$14</f>
        <v>Blue 
RAL 5015</v>
      </c>
      <c r="E1054" s="1165" t="s">
        <v>27827</v>
      </c>
      <c r="F1054" s="1165" t="s">
        <v>27824</v>
      </c>
      <c r="G1054" s="1170" t="s">
        <v>27825</v>
      </c>
    </row>
    <row r="1055" spans="1:7" ht="15" customHeight="1">
      <c r="A1055" s="1165" t="str">
        <f t="shared" si="108"/>
        <v>PEXP69GRY</v>
      </c>
      <c r="B1055" s="1165">
        <f>IFERROR(INDEX('PU Holds'!$B$14:$AF$554,MATCH(C1055,'PU Holds'!$B$14:$B$552,FALSE),MATCH(D1055,'PU Holds'!$B$14:$AF$14,FALSE)),0)</f>
        <v>0</v>
      </c>
      <c r="C1055" s="1165" t="str">
        <f t="shared" si="109"/>
        <v>PEXP69</v>
      </c>
      <c r="D1055" s="988" t="str">
        <f>'PU Holds'!$Q$14</f>
        <v>Grey 
RAL 7001</v>
      </c>
      <c r="E1055" s="1165" t="s">
        <v>27828</v>
      </c>
      <c r="F1055" s="1165" t="s">
        <v>27824</v>
      </c>
      <c r="G1055" s="1170" t="s">
        <v>27825</v>
      </c>
    </row>
    <row r="1056" spans="1:7" ht="15" customHeight="1">
      <c r="A1056" s="1165" t="str">
        <f t="shared" si="108"/>
        <v>PEXP69BLK</v>
      </c>
      <c r="B1056" s="1165">
        <f>IFERROR(INDEX('PU Holds'!$B$14:$AF$554,MATCH(C1056,'PU Holds'!$B$14:$B$552,FALSE),MATCH(D1056,'PU Holds'!$B$14:$AF$14,FALSE)),0)</f>
        <v>0</v>
      </c>
      <c r="C1056" s="1165" t="str">
        <f t="shared" si="109"/>
        <v>PEXP69</v>
      </c>
      <c r="D1056" s="988" t="str">
        <f>'PU Holds'!$R$14</f>
        <v>Black 
RAL 9005</v>
      </c>
      <c r="E1056" s="1165" t="s">
        <v>27829</v>
      </c>
      <c r="F1056" s="1165" t="s">
        <v>27824</v>
      </c>
      <c r="G1056" s="1170" t="s">
        <v>27825</v>
      </c>
    </row>
    <row r="1057" spans="1:7" ht="15" customHeight="1">
      <c r="A1057" s="1165" t="str">
        <f t="shared" si="108"/>
        <v>PEXP69FLO</v>
      </c>
      <c r="B1057" s="1165">
        <f>IFERROR(INDEX('PU Holds'!$B$14:$AF$554,MATCH(C1057,'PU Holds'!$B$14:$B$552,FALSE),MATCH(D1057,'PU Holds'!$B$14:$AF$14,FALSE)),0)</f>
        <v>0</v>
      </c>
      <c r="C1057" s="1165" t="str">
        <f t="shared" si="109"/>
        <v>PEXP69</v>
      </c>
      <c r="D1057" s="988" t="str">
        <f>'PU Holds'!$S$14</f>
        <v>Fluo 
Orange</v>
      </c>
      <c r="E1057" s="1165" t="s">
        <v>27830</v>
      </c>
      <c r="F1057" s="1165" t="s">
        <v>27824</v>
      </c>
      <c r="G1057" s="1170" t="s">
        <v>27825</v>
      </c>
    </row>
    <row r="1058" spans="1:7" ht="15" customHeight="1">
      <c r="A1058" s="1165" t="str">
        <f t="shared" si="108"/>
        <v>PEXP69FLG</v>
      </c>
      <c r="B1058" s="1165">
        <f>IFERROR(INDEX('PU Holds'!$B$14:$AF$554,MATCH(C1058,'PU Holds'!$B$14:$B$552,FALSE),MATCH(D1058,'PU Holds'!$B$14:$AF$14,FALSE)),0)</f>
        <v>0</v>
      </c>
      <c r="C1058" s="1165" t="str">
        <f t="shared" si="109"/>
        <v>PEXP69</v>
      </c>
      <c r="D1058" s="988" t="str">
        <f>'PU Holds'!$T$14</f>
        <v>Fluo 
Green</v>
      </c>
      <c r="E1058" s="1165" t="s">
        <v>27831</v>
      </c>
      <c r="F1058" s="1165" t="s">
        <v>27824</v>
      </c>
      <c r="G1058" s="1170" t="s">
        <v>27825</v>
      </c>
    </row>
    <row r="1059" spans="1:7" ht="15" customHeight="1">
      <c r="A1059" s="1165" t="str">
        <f t="shared" si="108"/>
        <v>PEXP69FLP</v>
      </c>
      <c r="B1059" s="1165">
        <f>IFERROR(INDEX('PU Holds'!$B$14:$AF$554,MATCH(C1059,'PU Holds'!$B$14:$B$552,FALSE),MATCH(D1059,'PU Holds'!$B$14:$AF$14,FALSE)),0)</f>
        <v>0</v>
      </c>
      <c r="C1059" s="1165" t="str">
        <f t="shared" si="109"/>
        <v>PEXP69</v>
      </c>
      <c r="D1059" s="988" t="str">
        <f>'PU Holds'!$U$14</f>
        <v>Fluo 
Pink</v>
      </c>
      <c r="E1059" s="1165" t="s">
        <v>27832</v>
      </c>
      <c r="F1059" s="1165" t="s">
        <v>27824</v>
      </c>
      <c r="G1059" s="1170" t="s">
        <v>27825</v>
      </c>
    </row>
    <row r="1060" spans="1:7" ht="15" customHeight="1">
      <c r="A1060" s="1165" t="str">
        <f t="shared" si="108"/>
        <v>PEXP69VIO</v>
      </c>
      <c r="B1060" s="1165">
        <f>IFERROR(INDEX('PU Holds'!$B$14:$AF$554,MATCH(C1060,'PU Holds'!$B$14:$B$552,FALSE),MATCH(D1060,'PU Holds'!$B$14:$AF$14,FALSE)),0)</f>
        <v>0</v>
      </c>
      <c r="C1060" s="1165" t="str">
        <f t="shared" si="109"/>
        <v>PEXP69</v>
      </c>
      <c r="D1060" s="988" t="str">
        <f>'PU Holds'!$W$14</f>
        <v>Violet 
RAL 4008</v>
      </c>
      <c r="E1060" s="1165" t="s">
        <v>27833</v>
      </c>
      <c r="F1060" s="1165" t="s">
        <v>27824</v>
      </c>
      <c r="G1060" s="1170" t="s">
        <v>27825</v>
      </c>
    </row>
    <row r="1061" spans="1:7" ht="15" customHeight="1">
      <c r="A1061" s="1165" t="str">
        <f t="shared" si="108"/>
        <v>PEXP69MIN</v>
      </c>
      <c r="B1061" s="1165">
        <f>IFERROR(INDEX('PU Holds'!$B$14:$AF$554,MATCH(C1061,'PU Holds'!$B$14:$B$552,FALSE),MATCH(D1061,'PU Holds'!$B$14:$AF$14,FALSE)),0)</f>
        <v>0</v>
      </c>
      <c r="C1061" s="1165" t="str">
        <f t="shared" si="109"/>
        <v>PEXP69</v>
      </c>
      <c r="D1061" s="988" t="str">
        <f>'PU Holds'!$X$14</f>
        <v>Mint 
RAL 6027</v>
      </c>
      <c r="E1061" s="1165" t="s">
        <v>27834</v>
      </c>
      <c r="F1061" s="1165" t="s">
        <v>27824</v>
      </c>
      <c r="G1061" s="1170" t="s">
        <v>27825</v>
      </c>
    </row>
    <row r="1062" spans="1:7" ht="15" customHeight="1">
      <c r="A1062" s="1165" t="str">
        <f t="shared" si="108"/>
        <v>PEXP69PUK</v>
      </c>
      <c r="B1062" s="1165">
        <f>IFERROR(INDEX('PU Holds'!$B$14:$AF$554,MATCH(C1062,'PU Holds'!$B$14:$B$552,FALSE),MATCH(D1062,'PU Holds'!$B$14:$AF$14,FALSE)),0)</f>
        <v>0</v>
      </c>
      <c r="C1062" s="1165" t="str">
        <f t="shared" si="109"/>
        <v>PEXP69</v>
      </c>
      <c r="D1062" s="988" t="str">
        <f>'PU Holds'!$Z$14</f>
        <v>Green 
(Puke 16-09)</v>
      </c>
      <c r="E1062" s="1165" t="s">
        <v>27835</v>
      </c>
      <c r="F1062" s="1165" t="s">
        <v>27824</v>
      </c>
      <c r="G1062" s="1170" t="s">
        <v>27825</v>
      </c>
    </row>
    <row r="1063" spans="1:7" ht="15" customHeight="1">
      <c r="A1063" s="1165" t="str">
        <f t="shared" si="108"/>
        <v>PEXP69ORA</v>
      </c>
      <c r="B1063" s="1165">
        <f>IFERROR(INDEX('PU Holds'!$B$14:$AF$554,MATCH(C1063,'PU Holds'!$B$14:$B$552,FALSE),MATCH(D1063,'PU Holds'!$B$14:$AF$14,FALSE)),0)</f>
        <v>0</v>
      </c>
      <c r="C1063" s="1165" t="str">
        <f t="shared" si="109"/>
        <v>PEXP69</v>
      </c>
      <c r="D1063" s="988" t="str">
        <f>'PU Holds'!$AA$14</f>
        <v>US Orange
14-01</v>
      </c>
      <c r="E1063" s="1165" t="s">
        <v>27836</v>
      </c>
      <c r="F1063" s="1165" t="s">
        <v>27824</v>
      </c>
      <c r="G1063" s="1170" t="s">
        <v>27825</v>
      </c>
    </row>
    <row r="1064" spans="1:7" ht="15" customHeight="1">
      <c r="A1064" s="1165" t="str">
        <f t="shared" si="108"/>
        <v>PEXP69GRE</v>
      </c>
      <c r="B1064" s="1165">
        <f>IFERROR(INDEX('PU Holds'!$B$14:$AF$554,MATCH(C1064,'PU Holds'!$B$14:$B$552,FALSE),MATCH(D1064,'PU Holds'!$B$14:$AF$14,FALSE)),0)</f>
        <v>0</v>
      </c>
      <c r="C1064" s="1165" t="str">
        <f t="shared" si="109"/>
        <v>PEXP69</v>
      </c>
      <c r="D1064" s="988" t="str">
        <f>'PU Holds'!$AB$14</f>
        <v>US Green 
16 -16</v>
      </c>
      <c r="E1064" s="1165" t="s">
        <v>27837</v>
      </c>
      <c r="F1064" s="1165" t="s">
        <v>27824</v>
      </c>
      <c r="G1064" s="1170" t="s">
        <v>27825</v>
      </c>
    </row>
    <row r="1065" spans="1:7" ht="15" customHeight="1">
      <c r="A1065" s="1165" t="str">
        <f t="shared" si="108"/>
        <v>PEXP69WHI</v>
      </c>
      <c r="B1065" s="1165">
        <f>IFERROR(INDEX('PU Holds'!$B$14:$AF$554,MATCH(C1065,'PU Holds'!$B$14:$B$552,FALSE),MATCH(D1065,'PU Holds'!$B$14:$AF$14,FALSE)),0)</f>
        <v>0</v>
      </c>
      <c r="C1065" s="1165" t="str">
        <f t="shared" si="109"/>
        <v>PEXP69</v>
      </c>
      <c r="D1065" s="988" t="str">
        <f>'PU Holds'!$AC$14</f>
        <v>White 
RAL 9010</v>
      </c>
      <c r="E1065" s="1165" t="s">
        <v>27838</v>
      </c>
      <c r="F1065" s="1165" t="s">
        <v>27824</v>
      </c>
      <c r="G1065" s="1170" t="s">
        <v>27825</v>
      </c>
    </row>
    <row r="1066" spans="1:7" ht="15" customHeight="1">
      <c r="A1066" s="1165" t="str">
        <f t="shared" si="108"/>
        <v>PEXP69PUR</v>
      </c>
      <c r="B1066" s="1165">
        <f>IFERROR(INDEX('PU Holds'!$B$14:$AF$554,MATCH(C1066,'PU Holds'!$B$14:$B$552,FALSE),MATCH(D1066,'PU Holds'!$B$14:$AF$14,FALSE)),0)</f>
        <v>0</v>
      </c>
      <c r="C1066" s="1165" t="str">
        <f t="shared" si="109"/>
        <v>PEXP69</v>
      </c>
      <c r="D1066" s="988" t="str">
        <f>'PU Holds'!$AD$14</f>
        <v>US Purple</v>
      </c>
      <c r="E1066" s="1165" t="s">
        <v>27839</v>
      </c>
      <c r="F1066" s="1165" t="s">
        <v>27824</v>
      </c>
      <c r="G1066" s="1170" t="s">
        <v>27825</v>
      </c>
    </row>
    <row r="1067" spans="1:7" ht="15" customHeight="1">
      <c r="A1067" s="1165" t="str">
        <f t="shared" si="108"/>
        <v>PEXP70YEL</v>
      </c>
      <c r="B1067" s="1165">
        <f>IFERROR(INDEX('PU Holds'!$B$14:$AF$554,MATCH(C1067,'PU Holds'!$B$14:$B$552,FALSE),MATCH(D1067,'PU Holds'!$B$14:$AF$14,FALSE)),0)</f>
        <v>0</v>
      </c>
      <c r="C1067" s="1165" t="s">
        <v>27908</v>
      </c>
      <c r="D1067" s="1168" t="str">
        <f>'PU Holds'!$M$14</f>
        <v>Yellow 
RAL 1026</v>
      </c>
      <c r="E1067" s="1165" t="s">
        <v>27823</v>
      </c>
      <c r="F1067" s="1165" t="s">
        <v>27824</v>
      </c>
      <c r="G1067" s="1170" t="s">
        <v>27825</v>
      </c>
    </row>
    <row r="1068" spans="1:7" ht="15" customHeight="1">
      <c r="A1068" s="1165" t="str">
        <f t="shared" si="108"/>
        <v>PEXP70RED</v>
      </c>
      <c r="B1068" s="1165">
        <f>IFERROR(INDEX('PU Holds'!$B$14:$AF$554,MATCH(C1068,'PU Holds'!$B$14:$B$552,FALSE),MATCH(D1068,'PU Holds'!$B$14:$AF$14,FALSE)),0)</f>
        <v>0</v>
      </c>
      <c r="C1068" s="1165" t="str">
        <f t="shared" ref="C1068:C1081" si="110">C1067</f>
        <v>PEXP70</v>
      </c>
      <c r="D1068" s="988" t="str">
        <f>'PU Holds'!$O$14</f>
        <v>Red 
RAL 3020</v>
      </c>
      <c r="E1068" s="1165" t="s">
        <v>27826</v>
      </c>
      <c r="F1068" s="1165" t="s">
        <v>27824</v>
      </c>
      <c r="G1068" s="1170" t="s">
        <v>27825</v>
      </c>
    </row>
    <row r="1069" spans="1:7" ht="15" customHeight="1">
      <c r="A1069" s="1165" t="str">
        <f t="shared" si="108"/>
        <v>PEXP70BLU</v>
      </c>
      <c r="B1069" s="1165">
        <f>IFERROR(INDEX('PU Holds'!$B$14:$AF$554,MATCH(C1069,'PU Holds'!$B$14:$B$552,FALSE),MATCH(D1069,'PU Holds'!$B$14:$AF$14,FALSE)),0)</f>
        <v>0</v>
      </c>
      <c r="C1069" s="1165" t="str">
        <f t="shared" si="110"/>
        <v>PEXP70</v>
      </c>
      <c r="D1069" s="988" t="str">
        <f>'PU Holds'!$P$14</f>
        <v>Blue 
RAL 5015</v>
      </c>
      <c r="E1069" s="1165" t="s">
        <v>27827</v>
      </c>
      <c r="F1069" s="1165" t="s">
        <v>27824</v>
      </c>
      <c r="G1069" s="1170" t="s">
        <v>27825</v>
      </c>
    </row>
    <row r="1070" spans="1:7" ht="15" customHeight="1">
      <c r="A1070" s="1165" t="str">
        <f t="shared" si="108"/>
        <v>PEXP70GRY</v>
      </c>
      <c r="B1070" s="1165">
        <f>IFERROR(INDEX('PU Holds'!$B$14:$AF$554,MATCH(C1070,'PU Holds'!$B$14:$B$552,FALSE),MATCH(D1070,'PU Holds'!$B$14:$AF$14,FALSE)),0)</f>
        <v>0</v>
      </c>
      <c r="C1070" s="1165" t="str">
        <f t="shared" si="110"/>
        <v>PEXP70</v>
      </c>
      <c r="D1070" s="988" t="str">
        <f>'PU Holds'!$Q$14</f>
        <v>Grey 
RAL 7001</v>
      </c>
      <c r="E1070" s="1165" t="s">
        <v>27828</v>
      </c>
      <c r="F1070" s="1165" t="s">
        <v>27824</v>
      </c>
      <c r="G1070" s="1170" t="s">
        <v>27825</v>
      </c>
    </row>
    <row r="1071" spans="1:7" ht="15" customHeight="1">
      <c r="A1071" s="1165" t="str">
        <f t="shared" si="108"/>
        <v>PEXP70BLK</v>
      </c>
      <c r="B1071" s="1165">
        <f>IFERROR(INDEX('PU Holds'!$B$14:$AF$554,MATCH(C1071,'PU Holds'!$B$14:$B$552,FALSE),MATCH(D1071,'PU Holds'!$B$14:$AF$14,FALSE)),0)</f>
        <v>0</v>
      </c>
      <c r="C1071" s="1165" t="str">
        <f t="shared" si="110"/>
        <v>PEXP70</v>
      </c>
      <c r="D1071" s="988" t="str">
        <f>'PU Holds'!$R$14</f>
        <v>Black 
RAL 9005</v>
      </c>
      <c r="E1071" s="1165" t="s">
        <v>27829</v>
      </c>
      <c r="F1071" s="1165" t="s">
        <v>27824</v>
      </c>
      <c r="G1071" s="1170" t="s">
        <v>27825</v>
      </c>
    </row>
    <row r="1072" spans="1:7" ht="15" customHeight="1">
      <c r="A1072" s="1165" t="str">
        <f t="shared" si="108"/>
        <v>PEXP70FLO</v>
      </c>
      <c r="B1072" s="1165">
        <f>IFERROR(INDEX('PU Holds'!$B$14:$AF$554,MATCH(C1072,'PU Holds'!$B$14:$B$552,FALSE),MATCH(D1072,'PU Holds'!$B$14:$AF$14,FALSE)),0)</f>
        <v>0</v>
      </c>
      <c r="C1072" s="1165" t="str">
        <f t="shared" si="110"/>
        <v>PEXP70</v>
      </c>
      <c r="D1072" s="988" t="str">
        <f>'PU Holds'!$S$14</f>
        <v>Fluo 
Orange</v>
      </c>
      <c r="E1072" s="1165" t="s">
        <v>27830</v>
      </c>
      <c r="F1072" s="1165" t="s">
        <v>27824</v>
      </c>
      <c r="G1072" s="1170" t="s">
        <v>27825</v>
      </c>
    </row>
    <row r="1073" spans="1:7" ht="15" customHeight="1">
      <c r="A1073" s="1165" t="str">
        <f t="shared" si="108"/>
        <v>PEXP70FLG</v>
      </c>
      <c r="B1073" s="1165">
        <f>IFERROR(INDEX('PU Holds'!$B$14:$AF$554,MATCH(C1073,'PU Holds'!$B$14:$B$552,FALSE),MATCH(D1073,'PU Holds'!$B$14:$AF$14,FALSE)),0)</f>
        <v>0</v>
      </c>
      <c r="C1073" s="1165" t="str">
        <f t="shared" si="110"/>
        <v>PEXP70</v>
      </c>
      <c r="D1073" s="988" t="str">
        <f>'PU Holds'!$T$14</f>
        <v>Fluo 
Green</v>
      </c>
      <c r="E1073" s="1165" t="s">
        <v>27831</v>
      </c>
      <c r="F1073" s="1165" t="s">
        <v>27824</v>
      </c>
      <c r="G1073" s="1170" t="s">
        <v>27825</v>
      </c>
    </row>
    <row r="1074" spans="1:7" ht="15" customHeight="1">
      <c r="A1074" s="1165" t="str">
        <f t="shared" si="108"/>
        <v>PEXP70FLP</v>
      </c>
      <c r="B1074" s="1165">
        <f>IFERROR(INDEX('PU Holds'!$B$14:$AF$554,MATCH(C1074,'PU Holds'!$B$14:$B$552,FALSE),MATCH(D1074,'PU Holds'!$B$14:$AF$14,FALSE)),0)</f>
        <v>0</v>
      </c>
      <c r="C1074" s="1165" t="str">
        <f t="shared" si="110"/>
        <v>PEXP70</v>
      </c>
      <c r="D1074" s="988" t="str">
        <f>'PU Holds'!$U$14</f>
        <v>Fluo 
Pink</v>
      </c>
      <c r="E1074" s="1165" t="s">
        <v>27832</v>
      </c>
      <c r="F1074" s="1165" t="s">
        <v>27824</v>
      </c>
      <c r="G1074" s="1170" t="s">
        <v>27825</v>
      </c>
    </row>
    <row r="1075" spans="1:7" ht="15" customHeight="1">
      <c r="A1075" s="1165" t="str">
        <f t="shared" si="108"/>
        <v>PEXP70VIO</v>
      </c>
      <c r="B1075" s="1165">
        <f>IFERROR(INDEX('PU Holds'!$B$14:$AF$554,MATCH(C1075,'PU Holds'!$B$14:$B$552,FALSE),MATCH(D1075,'PU Holds'!$B$14:$AF$14,FALSE)),0)</f>
        <v>0</v>
      </c>
      <c r="C1075" s="1165" t="str">
        <f t="shared" si="110"/>
        <v>PEXP70</v>
      </c>
      <c r="D1075" s="988" t="str">
        <f>'PU Holds'!$W$14</f>
        <v>Violet 
RAL 4008</v>
      </c>
      <c r="E1075" s="1165" t="s">
        <v>27833</v>
      </c>
      <c r="F1075" s="1165" t="s">
        <v>27824</v>
      </c>
      <c r="G1075" s="1170" t="s">
        <v>27825</v>
      </c>
    </row>
    <row r="1076" spans="1:7" ht="15" customHeight="1">
      <c r="A1076" s="1165" t="str">
        <f t="shared" si="108"/>
        <v>PEXP70MIN</v>
      </c>
      <c r="B1076" s="1165">
        <f>IFERROR(INDEX('PU Holds'!$B$14:$AF$554,MATCH(C1076,'PU Holds'!$B$14:$B$552,FALSE),MATCH(D1076,'PU Holds'!$B$14:$AF$14,FALSE)),0)</f>
        <v>0</v>
      </c>
      <c r="C1076" s="1165" t="str">
        <f t="shared" si="110"/>
        <v>PEXP70</v>
      </c>
      <c r="D1076" s="988" t="str">
        <f>'PU Holds'!$X$14</f>
        <v>Mint 
RAL 6027</v>
      </c>
      <c r="E1076" s="1165" t="s">
        <v>27834</v>
      </c>
      <c r="F1076" s="1165" t="s">
        <v>27824</v>
      </c>
      <c r="G1076" s="1170" t="s">
        <v>27825</v>
      </c>
    </row>
    <row r="1077" spans="1:7" ht="15" customHeight="1">
      <c r="A1077" s="1165" t="str">
        <f t="shared" si="108"/>
        <v>PEXP70PUK</v>
      </c>
      <c r="B1077" s="1165">
        <f>IFERROR(INDEX('PU Holds'!$B$14:$AF$554,MATCH(C1077,'PU Holds'!$B$14:$B$552,FALSE),MATCH(D1077,'PU Holds'!$B$14:$AF$14,FALSE)),0)</f>
        <v>0</v>
      </c>
      <c r="C1077" s="1165" t="str">
        <f t="shared" si="110"/>
        <v>PEXP70</v>
      </c>
      <c r="D1077" s="988" t="str">
        <f>'PU Holds'!$Z$14</f>
        <v>Green 
(Puke 16-09)</v>
      </c>
      <c r="E1077" s="1165" t="s">
        <v>27835</v>
      </c>
      <c r="F1077" s="1165" t="s">
        <v>27824</v>
      </c>
      <c r="G1077" s="1170" t="s">
        <v>27825</v>
      </c>
    </row>
    <row r="1078" spans="1:7" ht="15" customHeight="1">
      <c r="A1078" s="1165" t="str">
        <f t="shared" si="108"/>
        <v>PEXP70ORA</v>
      </c>
      <c r="B1078" s="1165">
        <f>IFERROR(INDEX('PU Holds'!$B$14:$AF$554,MATCH(C1078,'PU Holds'!$B$14:$B$552,FALSE),MATCH(D1078,'PU Holds'!$B$14:$AF$14,FALSE)),0)</f>
        <v>0</v>
      </c>
      <c r="C1078" s="1165" t="str">
        <f t="shared" si="110"/>
        <v>PEXP70</v>
      </c>
      <c r="D1078" s="988" t="str">
        <f>'PU Holds'!$AA$14</f>
        <v>US Orange
14-01</v>
      </c>
      <c r="E1078" s="1165" t="s">
        <v>27836</v>
      </c>
      <c r="F1078" s="1165" t="s">
        <v>27824</v>
      </c>
      <c r="G1078" s="1170" t="s">
        <v>27825</v>
      </c>
    </row>
    <row r="1079" spans="1:7" ht="15" customHeight="1">
      <c r="A1079" s="1165" t="str">
        <f t="shared" si="108"/>
        <v>PEXP70GRE</v>
      </c>
      <c r="B1079" s="1165">
        <f>IFERROR(INDEX('PU Holds'!$B$14:$AF$554,MATCH(C1079,'PU Holds'!$B$14:$B$552,FALSE),MATCH(D1079,'PU Holds'!$B$14:$AF$14,FALSE)),0)</f>
        <v>0</v>
      </c>
      <c r="C1079" s="1165" t="str">
        <f t="shared" si="110"/>
        <v>PEXP70</v>
      </c>
      <c r="D1079" s="988" t="str">
        <f>'PU Holds'!$AB$14</f>
        <v>US Green 
16 -16</v>
      </c>
      <c r="E1079" s="1165" t="s">
        <v>27837</v>
      </c>
      <c r="F1079" s="1165" t="s">
        <v>27824</v>
      </c>
      <c r="G1079" s="1170" t="s">
        <v>27825</v>
      </c>
    </row>
    <row r="1080" spans="1:7" ht="15" customHeight="1">
      <c r="A1080" s="1165" t="str">
        <f t="shared" si="108"/>
        <v>PEXP70WHI</v>
      </c>
      <c r="B1080" s="1165">
        <f>IFERROR(INDEX('PU Holds'!$B$14:$AF$554,MATCH(C1080,'PU Holds'!$B$14:$B$552,FALSE),MATCH(D1080,'PU Holds'!$B$14:$AF$14,FALSE)),0)</f>
        <v>0</v>
      </c>
      <c r="C1080" s="1165" t="str">
        <f t="shared" si="110"/>
        <v>PEXP70</v>
      </c>
      <c r="D1080" s="988" t="str">
        <f>'PU Holds'!$AC$14</f>
        <v>White 
RAL 9010</v>
      </c>
      <c r="E1080" s="1165" t="s">
        <v>27838</v>
      </c>
      <c r="F1080" s="1165" t="s">
        <v>27824</v>
      </c>
      <c r="G1080" s="1170" t="s">
        <v>27825</v>
      </c>
    </row>
    <row r="1081" spans="1:7" ht="15" customHeight="1">
      <c r="A1081" s="1165" t="str">
        <f t="shared" si="108"/>
        <v>PEXP70PUR</v>
      </c>
      <c r="B1081" s="1165">
        <f>IFERROR(INDEX('PU Holds'!$B$14:$AF$554,MATCH(C1081,'PU Holds'!$B$14:$B$552,FALSE),MATCH(D1081,'PU Holds'!$B$14:$AF$14,FALSE)),0)</f>
        <v>0</v>
      </c>
      <c r="C1081" s="1165" t="str">
        <f t="shared" si="110"/>
        <v>PEXP70</v>
      </c>
      <c r="D1081" s="988" t="str">
        <f>'PU Holds'!$AD$14</f>
        <v>US Purple</v>
      </c>
      <c r="E1081" s="1165" t="s">
        <v>27839</v>
      </c>
      <c r="F1081" s="1165" t="s">
        <v>27824</v>
      </c>
      <c r="G1081" s="1170" t="s">
        <v>27825</v>
      </c>
    </row>
    <row r="1082" spans="1:7" ht="15" customHeight="1">
      <c r="A1082" s="1165" t="str">
        <f t="shared" si="108"/>
        <v>PEXP71YEL</v>
      </c>
      <c r="B1082" s="1165">
        <f>IFERROR(INDEX('PU Holds'!$B$14:$AF$554,MATCH(C1082,'PU Holds'!$B$14:$B$552,FALSE),MATCH(D1082,'PU Holds'!$B$14:$AF$14,FALSE)),0)</f>
        <v>0</v>
      </c>
      <c r="C1082" s="1165" t="s">
        <v>27909</v>
      </c>
      <c r="D1082" s="1168" t="str">
        <f>'PU Holds'!$M$14</f>
        <v>Yellow 
RAL 1026</v>
      </c>
      <c r="E1082" s="1165" t="s">
        <v>27823</v>
      </c>
      <c r="F1082" s="1165" t="s">
        <v>27824</v>
      </c>
      <c r="G1082" s="1170" t="s">
        <v>27825</v>
      </c>
    </row>
    <row r="1083" spans="1:7" ht="15" customHeight="1">
      <c r="A1083" s="1165" t="str">
        <f t="shared" si="108"/>
        <v>PEXP71RED</v>
      </c>
      <c r="B1083" s="1165">
        <f>IFERROR(INDEX('PU Holds'!$B$14:$AF$554,MATCH(C1083,'PU Holds'!$B$14:$B$552,FALSE),MATCH(D1083,'PU Holds'!$B$14:$AF$14,FALSE)),0)</f>
        <v>0</v>
      </c>
      <c r="C1083" s="1165" t="str">
        <f t="shared" ref="C1083:C1096" si="111">C1082</f>
        <v>PEXP71</v>
      </c>
      <c r="D1083" s="988" t="str">
        <f>'PU Holds'!$O$14</f>
        <v>Red 
RAL 3020</v>
      </c>
      <c r="E1083" s="1165" t="s">
        <v>27826</v>
      </c>
      <c r="F1083" s="1165" t="s">
        <v>27824</v>
      </c>
      <c r="G1083" s="1170" t="s">
        <v>27825</v>
      </c>
    </row>
    <row r="1084" spans="1:7" ht="15" customHeight="1">
      <c r="A1084" s="1165" t="str">
        <f t="shared" si="108"/>
        <v>PEXP71BLU</v>
      </c>
      <c r="B1084" s="1165">
        <f>IFERROR(INDEX('PU Holds'!$B$14:$AF$554,MATCH(C1084,'PU Holds'!$B$14:$B$552,FALSE),MATCH(D1084,'PU Holds'!$B$14:$AF$14,FALSE)),0)</f>
        <v>0</v>
      </c>
      <c r="C1084" s="1165" t="str">
        <f t="shared" si="111"/>
        <v>PEXP71</v>
      </c>
      <c r="D1084" s="988" t="str">
        <f>'PU Holds'!$P$14</f>
        <v>Blue 
RAL 5015</v>
      </c>
      <c r="E1084" s="1165" t="s">
        <v>27827</v>
      </c>
      <c r="F1084" s="1165" t="s">
        <v>27824</v>
      </c>
      <c r="G1084" s="1170" t="s">
        <v>27825</v>
      </c>
    </row>
    <row r="1085" spans="1:7" ht="15" customHeight="1">
      <c r="A1085" s="1165" t="str">
        <f t="shared" si="108"/>
        <v>PEXP71GRY</v>
      </c>
      <c r="B1085" s="1165">
        <f>IFERROR(INDEX('PU Holds'!$B$14:$AF$554,MATCH(C1085,'PU Holds'!$B$14:$B$552,FALSE),MATCH(D1085,'PU Holds'!$B$14:$AF$14,FALSE)),0)</f>
        <v>0</v>
      </c>
      <c r="C1085" s="1165" t="str">
        <f t="shared" si="111"/>
        <v>PEXP71</v>
      </c>
      <c r="D1085" s="988" t="str">
        <f>'PU Holds'!$Q$14</f>
        <v>Grey 
RAL 7001</v>
      </c>
      <c r="E1085" s="1165" t="s">
        <v>27828</v>
      </c>
      <c r="F1085" s="1165" t="s">
        <v>27824</v>
      </c>
      <c r="G1085" s="1170" t="s">
        <v>27825</v>
      </c>
    </row>
    <row r="1086" spans="1:7" ht="15" customHeight="1">
      <c r="A1086" s="1165" t="str">
        <f t="shared" si="108"/>
        <v>PEXP71BLK</v>
      </c>
      <c r="B1086" s="1165">
        <f>IFERROR(INDEX('PU Holds'!$B$14:$AF$554,MATCH(C1086,'PU Holds'!$B$14:$B$552,FALSE),MATCH(D1086,'PU Holds'!$B$14:$AF$14,FALSE)),0)</f>
        <v>0</v>
      </c>
      <c r="C1086" s="1165" t="str">
        <f t="shared" si="111"/>
        <v>PEXP71</v>
      </c>
      <c r="D1086" s="988" t="str">
        <f>'PU Holds'!$R$14</f>
        <v>Black 
RAL 9005</v>
      </c>
      <c r="E1086" s="1165" t="s">
        <v>27829</v>
      </c>
      <c r="F1086" s="1165" t="s">
        <v>27824</v>
      </c>
      <c r="G1086" s="1170" t="s">
        <v>27825</v>
      </c>
    </row>
    <row r="1087" spans="1:7" ht="15" customHeight="1">
      <c r="A1087" s="1165" t="str">
        <f t="shared" si="108"/>
        <v>PEXP71FLO</v>
      </c>
      <c r="B1087" s="1165">
        <f>IFERROR(INDEX('PU Holds'!$B$14:$AF$554,MATCH(C1087,'PU Holds'!$B$14:$B$552,FALSE),MATCH(D1087,'PU Holds'!$B$14:$AF$14,FALSE)),0)</f>
        <v>0</v>
      </c>
      <c r="C1087" s="1165" t="str">
        <f t="shared" si="111"/>
        <v>PEXP71</v>
      </c>
      <c r="D1087" s="988" t="str">
        <f>'PU Holds'!$S$14</f>
        <v>Fluo 
Orange</v>
      </c>
      <c r="E1087" s="1165" t="s">
        <v>27830</v>
      </c>
      <c r="F1087" s="1165" t="s">
        <v>27824</v>
      </c>
      <c r="G1087" s="1170" t="s">
        <v>27825</v>
      </c>
    </row>
    <row r="1088" spans="1:7" ht="15" customHeight="1">
      <c r="A1088" s="1165" t="str">
        <f t="shared" si="108"/>
        <v>PEXP71FLG</v>
      </c>
      <c r="B1088" s="1165">
        <f>IFERROR(INDEX('PU Holds'!$B$14:$AF$554,MATCH(C1088,'PU Holds'!$B$14:$B$552,FALSE),MATCH(D1088,'PU Holds'!$B$14:$AF$14,FALSE)),0)</f>
        <v>0</v>
      </c>
      <c r="C1088" s="1165" t="str">
        <f t="shared" si="111"/>
        <v>PEXP71</v>
      </c>
      <c r="D1088" s="988" t="str">
        <f>'PU Holds'!$T$14</f>
        <v>Fluo 
Green</v>
      </c>
      <c r="E1088" s="1165" t="s">
        <v>27831</v>
      </c>
      <c r="F1088" s="1165" t="s">
        <v>27824</v>
      </c>
      <c r="G1088" s="1170" t="s">
        <v>27825</v>
      </c>
    </row>
    <row r="1089" spans="1:7" ht="15" customHeight="1">
      <c r="A1089" s="1165" t="str">
        <f t="shared" si="108"/>
        <v>PEXP71FLP</v>
      </c>
      <c r="B1089" s="1165">
        <f>IFERROR(INDEX('PU Holds'!$B$14:$AF$554,MATCH(C1089,'PU Holds'!$B$14:$B$552,FALSE),MATCH(D1089,'PU Holds'!$B$14:$AF$14,FALSE)),0)</f>
        <v>0</v>
      </c>
      <c r="C1089" s="1165" t="str">
        <f t="shared" si="111"/>
        <v>PEXP71</v>
      </c>
      <c r="D1089" s="988" t="str">
        <f>'PU Holds'!$U$14</f>
        <v>Fluo 
Pink</v>
      </c>
      <c r="E1089" s="1165" t="s">
        <v>27832</v>
      </c>
      <c r="F1089" s="1165" t="s">
        <v>27824</v>
      </c>
      <c r="G1089" s="1170" t="s">
        <v>27825</v>
      </c>
    </row>
    <row r="1090" spans="1:7" ht="15" customHeight="1">
      <c r="A1090" s="1165" t="str">
        <f t="shared" si="108"/>
        <v>PEXP71VIO</v>
      </c>
      <c r="B1090" s="1165">
        <f>IFERROR(INDEX('PU Holds'!$B$14:$AF$554,MATCH(C1090,'PU Holds'!$B$14:$B$552,FALSE),MATCH(D1090,'PU Holds'!$B$14:$AF$14,FALSE)),0)</f>
        <v>0</v>
      </c>
      <c r="C1090" s="1165" t="str">
        <f t="shared" si="111"/>
        <v>PEXP71</v>
      </c>
      <c r="D1090" s="988" t="str">
        <f>'PU Holds'!$W$14</f>
        <v>Violet 
RAL 4008</v>
      </c>
      <c r="E1090" s="1165" t="s">
        <v>27833</v>
      </c>
      <c r="F1090" s="1165" t="s">
        <v>27824</v>
      </c>
      <c r="G1090" s="1170" t="s">
        <v>27825</v>
      </c>
    </row>
    <row r="1091" spans="1:7" ht="15" customHeight="1">
      <c r="A1091" s="1165" t="str">
        <f t="shared" si="108"/>
        <v>PEXP71MIN</v>
      </c>
      <c r="B1091" s="1165">
        <f>IFERROR(INDEX('PU Holds'!$B$14:$AF$554,MATCH(C1091,'PU Holds'!$B$14:$B$552,FALSE),MATCH(D1091,'PU Holds'!$B$14:$AF$14,FALSE)),0)</f>
        <v>0</v>
      </c>
      <c r="C1091" s="1165" t="str">
        <f t="shared" si="111"/>
        <v>PEXP71</v>
      </c>
      <c r="D1091" s="988" t="str">
        <f>'PU Holds'!$X$14</f>
        <v>Mint 
RAL 6027</v>
      </c>
      <c r="E1091" s="1165" t="s">
        <v>27834</v>
      </c>
      <c r="F1091" s="1165" t="s">
        <v>27824</v>
      </c>
      <c r="G1091" s="1170" t="s">
        <v>27825</v>
      </c>
    </row>
    <row r="1092" spans="1:7" ht="15" customHeight="1">
      <c r="A1092" s="1165" t="str">
        <f t="shared" si="108"/>
        <v>PEXP71PUK</v>
      </c>
      <c r="B1092" s="1165">
        <f>IFERROR(INDEX('PU Holds'!$B$14:$AF$554,MATCH(C1092,'PU Holds'!$B$14:$B$552,FALSE),MATCH(D1092,'PU Holds'!$B$14:$AF$14,FALSE)),0)</f>
        <v>0</v>
      </c>
      <c r="C1092" s="1165" t="str">
        <f t="shared" si="111"/>
        <v>PEXP71</v>
      </c>
      <c r="D1092" s="988" t="str">
        <f>'PU Holds'!$Z$14</f>
        <v>Green 
(Puke 16-09)</v>
      </c>
      <c r="E1092" s="1165" t="s">
        <v>27835</v>
      </c>
      <c r="F1092" s="1165" t="s">
        <v>27824</v>
      </c>
      <c r="G1092" s="1170" t="s">
        <v>27825</v>
      </c>
    </row>
    <row r="1093" spans="1:7" ht="15" customHeight="1">
      <c r="A1093" s="1165" t="str">
        <f t="shared" ref="A1093:A1096" si="112">CONCATENATE(C1093,E1093)</f>
        <v>PEXP71ORA</v>
      </c>
      <c r="B1093" s="1165">
        <f>IFERROR(INDEX('PU Holds'!$B$14:$AF$554,MATCH(C1093,'PU Holds'!$B$14:$B$552,FALSE),MATCH(D1093,'PU Holds'!$B$14:$AF$14,FALSE)),0)</f>
        <v>0</v>
      </c>
      <c r="C1093" s="1165" t="str">
        <f t="shared" si="111"/>
        <v>PEXP71</v>
      </c>
      <c r="D1093" s="988" t="str">
        <f>'PU Holds'!$AA$14</f>
        <v>US Orange
14-01</v>
      </c>
      <c r="E1093" s="1165" t="s">
        <v>27836</v>
      </c>
      <c r="F1093" s="1165" t="s">
        <v>27824</v>
      </c>
      <c r="G1093" s="1170" t="s">
        <v>27825</v>
      </c>
    </row>
    <row r="1094" spans="1:7" ht="15" customHeight="1">
      <c r="A1094" s="1165" t="str">
        <f t="shared" si="112"/>
        <v>PEXP71GRE</v>
      </c>
      <c r="B1094" s="1165">
        <f>IFERROR(INDEX('PU Holds'!$B$14:$AF$554,MATCH(C1094,'PU Holds'!$B$14:$B$552,FALSE),MATCH(D1094,'PU Holds'!$B$14:$AF$14,FALSE)),0)</f>
        <v>0</v>
      </c>
      <c r="C1094" s="1165" t="str">
        <f t="shared" si="111"/>
        <v>PEXP71</v>
      </c>
      <c r="D1094" s="988" t="str">
        <f>'PU Holds'!$AB$14</f>
        <v>US Green 
16 -16</v>
      </c>
      <c r="E1094" s="1165" t="s">
        <v>27837</v>
      </c>
      <c r="F1094" s="1165" t="s">
        <v>27824</v>
      </c>
      <c r="G1094" s="1170" t="s">
        <v>27825</v>
      </c>
    </row>
    <row r="1095" spans="1:7" ht="15" customHeight="1">
      <c r="A1095" s="1165" t="str">
        <f t="shared" si="112"/>
        <v>PEXP71WHI</v>
      </c>
      <c r="B1095" s="1165">
        <f>IFERROR(INDEX('PU Holds'!$B$14:$AF$554,MATCH(C1095,'PU Holds'!$B$14:$B$552,FALSE),MATCH(D1095,'PU Holds'!$B$14:$AF$14,FALSE)),0)</f>
        <v>0</v>
      </c>
      <c r="C1095" s="1165" t="str">
        <f t="shared" si="111"/>
        <v>PEXP71</v>
      </c>
      <c r="D1095" s="988" t="str">
        <f>'PU Holds'!$AC$14</f>
        <v>White 
RAL 9010</v>
      </c>
      <c r="E1095" s="1165" t="s">
        <v>27838</v>
      </c>
      <c r="F1095" s="1165" t="s">
        <v>27824</v>
      </c>
      <c r="G1095" s="1170" t="s">
        <v>27825</v>
      </c>
    </row>
    <row r="1096" spans="1:7" ht="15" customHeight="1">
      <c r="A1096" s="1165" t="str">
        <f t="shared" si="112"/>
        <v>PEXP71PUR</v>
      </c>
      <c r="B1096" s="1165">
        <f>IFERROR(INDEX('PU Holds'!$B$14:$AF$554,MATCH(C1096,'PU Holds'!$B$14:$B$552,FALSE),MATCH(D1096,'PU Holds'!$B$14:$AF$14,FALSE)),0)</f>
        <v>0</v>
      </c>
      <c r="C1096" s="1165" t="str">
        <f t="shared" si="111"/>
        <v>PEXP71</v>
      </c>
      <c r="D1096" s="988" t="str">
        <f>'PU Holds'!$AD$14</f>
        <v>US Purple</v>
      </c>
      <c r="E1096" s="1165" t="s">
        <v>27839</v>
      </c>
      <c r="F1096" s="1165" t="s">
        <v>27824</v>
      </c>
      <c r="G1096" s="1170" t="s">
        <v>27825</v>
      </c>
    </row>
    <row r="1097" spans="1:7" ht="15" customHeight="1">
      <c r="A1097" s="1165" t="str">
        <f t="shared" ref="A1097:A1142" si="113">CONCATENATE(C1097,E1097)</f>
        <v>PEXP72YEL</v>
      </c>
      <c r="B1097" s="1165">
        <f>IFERROR(INDEX('PU Holds'!$B$14:$AF$554,MATCH(C1097,'PU Holds'!$B$14:$B$552,FALSE),MATCH(D1097,'PU Holds'!$B$14:$AF$14,FALSE)),0)</f>
        <v>0</v>
      </c>
      <c r="C1097" s="1165" t="s">
        <v>27910</v>
      </c>
      <c r="D1097" s="1168" t="str">
        <f>'PU Holds'!$M$14</f>
        <v>Yellow 
RAL 1026</v>
      </c>
      <c r="E1097" s="1165" t="s">
        <v>27823</v>
      </c>
      <c r="F1097" s="1165" t="s">
        <v>27824</v>
      </c>
      <c r="G1097" s="1170" t="s">
        <v>27825</v>
      </c>
    </row>
    <row r="1098" spans="1:7" ht="15" customHeight="1">
      <c r="A1098" s="1165" t="str">
        <f t="shared" si="113"/>
        <v>PEXP72RED</v>
      </c>
      <c r="B1098" s="1165">
        <f>IFERROR(INDEX('PU Holds'!$B$14:$AF$554,MATCH(C1098,'PU Holds'!$B$14:$B$552,FALSE),MATCH(D1098,'PU Holds'!$B$14:$AF$14,FALSE)),0)</f>
        <v>0</v>
      </c>
      <c r="C1098" s="1165" t="str">
        <f t="shared" ref="C1098:C1111" si="114">C1097</f>
        <v>PEXP72</v>
      </c>
      <c r="D1098" s="988" t="str">
        <f>'PU Holds'!$O$14</f>
        <v>Red 
RAL 3020</v>
      </c>
      <c r="E1098" s="1165" t="s">
        <v>27826</v>
      </c>
      <c r="F1098" s="1165" t="s">
        <v>27824</v>
      </c>
      <c r="G1098" s="1170" t="s">
        <v>27825</v>
      </c>
    </row>
    <row r="1099" spans="1:7" ht="15" customHeight="1">
      <c r="A1099" s="1165" t="str">
        <f t="shared" si="113"/>
        <v>PEXP72BLU</v>
      </c>
      <c r="B1099" s="1165">
        <f>IFERROR(INDEX('PU Holds'!$B$14:$AF$554,MATCH(C1099,'PU Holds'!$B$14:$B$552,FALSE),MATCH(D1099,'PU Holds'!$B$14:$AF$14,FALSE)),0)</f>
        <v>0</v>
      </c>
      <c r="C1099" s="1165" t="str">
        <f t="shared" si="114"/>
        <v>PEXP72</v>
      </c>
      <c r="D1099" s="988" t="str">
        <f>'PU Holds'!$P$14</f>
        <v>Blue 
RAL 5015</v>
      </c>
      <c r="E1099" s="1165" t="s">
        <v>27827</v>
      </c>
      <c r="F1099" s="1165" t="s">
        <v>27824</v>
      </c>
      <c r="G1099" s="1170" t="s">
        <v>27825</v>
      </c>
    </row>
    <row r="1100" spans="1:7" ht="15" customHeight="1">
      <c r="A1100" s="1165" t="str">
        <f t="shared" si="113"/>
        <v>PEXP72GRY</v>
      </c>
      <c r="B1100" s="1165">
        <f>IFERROR(INDEX('PU Holds'!$B$14:$AF$554,MATCH(C1100,'PU Holds'!$B$14:$B$552,FALSE),MATCH(D1100,'PU Holds'!$B$14:$AF$14,FALSE)),0)</f>
        <v>0</v>
      </c>
      <c r="C1100" s="1165" t="str">
        <f t="shared" si="114"/>
        <v>PEXP72</v>
      </c>
      <c r="D1100" s="988" t="str">
        <f>'PU Holds'!$Q$14</f>
        <v>Grey 
RAL 7001</v>
      </c>
      <c r="E1100" s="1165" t="s">
        <v>27828</v>
      </c>
      <c r="F1100" s="1165" t="s">
        <v>27824</v>
      </c>
      <c r="G1100" s="1170" t="s">
        <v>27825</v>
      </c>
    </row>
    <row r="1101" spans="1:7" ht="15" customHeight="1">
      <c r="A1101" s="1165" t="str">
        <f t="shared" si="113"/>
        <v>PEXP72BLK</v>
      </c>
      <c r="B1101" s="1165">
        <f>IFERROR(INDEX('PU Holds'!$B$14:$AF$554,MATCH(C1101,'PU Holds'!$B$14:$B$552,FALSE),MATCH(D1101,'PU Holds'!$B$14:$AF$14,FALSE)),0)</f>
        <v>0</v>
      </c>
      <c r="C1101" s="1165" t="str">
        <f t="shared" si="114"/>
        <v>PEXP72</v>
      </c>
      <c r="D1101" s="988" t="str">
        <f>'PU Holds'!$R$14</f>
        <v>Black 
RAL 9005</v>
      </c>
      <c r="E1101" s="1165" t="s">
        <v>27829</v>
      </c>
      <c r="F1101" s="1165" t="s">
        <v>27824</v>
      </c>
      <c r="G1101" s="1170" t="s">
        <v>27825</v>
      </c>
    </row>
    <row r="1102" spans="1:7" ht="15" customHeight="1">
      <c r="A1102" s="1165" t="str">
        <f t="shared" si="113"/>
        <v>PEXP72FLO</v>
      </c>
      <c r="B1102" s="1165">
        <f>IFERROR(INDEX('PU Holds'!$B$14:$AF$554,MATCH(C1102,'PU Holds'!$B$14:$B$552,FALSE),MATCH(D1102,'PU Holds'!$B$14:$AF$14,FALSE)),0)</f>
        <v>0</v>
      </c>
      <c r="C1102" s="1165" t="str">
        <f t="shared" si="114"/>
        <v>PEXP72</v>
      </c>
      <c r="D1102" s="988" t="str">
        <f>'PU Holds'!$S$14</f>
        <v>Fluo 
Orange</v>
      </c>
      <c r="E1102" s="1165" t="s">
        <v>27830</v>
      </c>
      <c r="F1102" s="1165" t="s">
        <v>27824</v>
      </c>
      <c r="G1102" s="1170" t="s">
        <v>27825</v>
      </c>
    </row>
    <row r="1103" spans="1:7" ht="15" customHeight="1">
      <c r="A1103" s="1165" t="str">
        <f t="shared" si="113"/>
        <v>PEXP72FLG</v>
      </c>
      <c r="B1103" s="1165">
        <f>IFERROR(INDEX('PU Holds'!$B$14:$AF$554,MATCH(C1103,'PU Holds'!$B$14:$B$552,FALSE),MATCH(D1103,'PU Holds'!$B$14:$AF$14,FALSE)),0)</f>
        <v>0</v>
      </c>
      <c r="C1103" s="1165" t="str">
        <f t="shared" si="114"/>
        <v>PEXP72</v>
      </c>
      <c r="D1103" s="988" t="str">
        <f>'PU Holds'!$T$14</f>
        <v>Fluo 
Green</v>
      </c>
      <c r="E1103" s="1165" t="s">
        <v>27831</v>
      </c>
      <c r="F1103" s="1165" t="s">
        <v>27824</v>
      </c>
      <c r="G1103" s="1170" t="s">
        <v>27825</v>
      </c>
    </row>
    <row r="1104" spans="1:7" ht="15" customHeight="1">
      <c r="A1104" s="1165" t="str">
        <f t="shared" si="113"/>
        <v>PEXP72FLP</v>
      </c>
      <c r="B1104" s="1165">
        <f>IFERROR(INDEX('PU Holds'!$B$14:$AF$554,MATCH(C1104,'PU Holds'!$B$14:$B$552,FALSE),MATCH(D1104,'PU Holds'!$B$14:$AF$14,FALSE)),0)</f>
        <v>0</v>
      </c>
      <c r="C1104" s="1165" t="str">
        <f t="shared" si="114"/>
        <v>PEXP72</v>
      </c>
      <c r="D1104" s="988" t="str">
        <f>'PU Holds'!$U$14</f>
        <v>Fluo 
Pink</v>
      </c>
      <c r="E1104" s="1165" t="s">
        <v>27832</v>
      </c>
      <c r="F1104" s="1165" t="s">
        <v>27824</v>
      </c>
      <c r="G1104" s="1170" t="s">
        <v>27825</v>
      </c>
    </row>
    <row r="1105" spans="1:7" ht="15" customHeight="1">
      <c r="A1105" s="1165" t="str">
        <f t="shared" si="113"/>
        <v>PEXP72VIO</v>
      </c>
      <c r="B1105" s="1165">
        <f>IFERROR(INDEX('PU Holds'!$B$14:$AF$554,MATCH(C1105,'PU Holds'!$B$14:$B$552,FALSE),MATCH(D1105,'PU Holds'!$B$14:$AF$14,FALSE)),0)</f>
        <v>0</v>
      </c>
      <c r="C1105" s="1165" t="str">
        <f t="shared" si="114"/>
        <v>PEXP72</v>
      </c>
      <c r="D1105" s="988" t="str">
        <f>'PU Holds'!$W$14</f>
        <v>Violet 
RAL 4008</v>
      </c>
      <c r="E1105" s="1165" t="s">
        <v>27833</v>
      </c>
      <c r="F1105" s="1165" t="s">
        <v>27824</v>
      </c>
      <c r="G1105" s="1170" t="s">
        <v>27825</v>
      </c>
    </row>
    <row r="1106" spans="1:7" ht="15" customHeight="1">
      <c r="A1106" s="1165" t="str">
        <f t="shared" si="113"/>
        <v>PEXP72MIN</v>
      </c>
      <c r="B1106" s="1165">
        <f>IFERROR(INDEX('PU Holds'!$B$14:$AF$554,MATCH(C1106,'PU Holds'!$B$14:$B$552,FALSE),MATCH(D1106,'PU Holds'!$B$14:$AF$14,FALSE)),0)</f>
        <v>0</v>
      </c>
      <c r="C1106" s="1165" t="str">
        <f t="shared" si="114"/>
        <v>PEXP72</v>
      </c>
      <c r="D1106" s="988" t="str">
        <f>'PU Holds'!$X$14</f>
        <v>Mint 
RAL 6027</v>
      </c>
      <c r="E1106" s="1165" t="s">
        <v>27834</v>
      </c>
      <c r="F1106" s="1165" t="s">
        <v>27824</v>
      </c>
      <c r="G1106" s="1170" t="s">
        <v>27825</v>
      </c>
    </row>
    <row r="1107" spans="1:7" ht="15" customHeight="1">
      <c r="A1107" s="1165" t="str">
        <f t="shared" si="113"/>
        <v>PEXP72PUK</v>
      </c>
      <c r="B1107" s="1165">
        <f>IFERROR(INDEX('PU Holds'!$B$14:$AF$554,MATCH(C1107,'PU Holds'!$B$14:$B$552,FALSE),MATCH(D1107,'PU Holds'!$B$14:$AF$14,FALSE)),0)</f>
        <v>0</v>
      </c>
      <c r="C1107" s="1165" t="str">
        <f t="shared" si="114"/>
        <v>PEXP72</v>
      </c>
      <c r="D1107" s="988" t="str">
        <f>'PU Holds'!$Z$14</f>
        <v>Green 
(Puke 16-09)</v>
      </c>
      <c r="E1107" s="1165" t="s">
        <v>27835</v>
      </c>
      <c r="F1107" s="1165" t="s">
        <v>27824</v>
      </c>
      <c r="G1107" s="1170" t="s">
        <v>27825</v>
      </c>
    </row>
    <row r="1108" spans="1:7" ht="15" customHeight="1">
      <c r="A1108" s="1165" t="str">
        <f t="shared" si="113"/>
        <v>PEXP72ORA</v>
      </c>
      <c r="B1108" s="1165">
        <f>IFERROR(INDEX('PU Holds'!$B$14:$AF$554,MATCH(C1108,'PU Holds'!$B$14:$B$552,FALSE),MATCH(D1108,'PU Holds'!$B$14:$AF$14,FALSE)),0)</f>
        <v>0</v>
      </c>
      <c r="C1108" s="1165" t="str">
        <f t="shared" si="114"/>
        <v>PEXP72</v>
      </c>
      <c r="D1108" s="988" t="str">
        <f>'PU Holds'!$AA$14</f>
        <v>US Orange
14-01</v>
      </c>
      <c r="E1108" s="1165" t="s">
        <v>27836</v>
      </c>
      <c r="F1108" s="1165" t="s">
        <v>27824</v>
      </c>
      <c r="G1108" s="1170" t="s">
        <v>27825</v>
      </c>
    </row>
    <row r="1109" spans="1:7" ht="15" customHeight="1">
      <c r="A1109" s="1165" t="str">
        <f t="shared" si="113"/>
        <v>PEXP72GRE</v>
      </c>
      <c r="B1109" s="1165">
        <f>IFERROR(INDEX('PU Holds'!$B$14:$AF$554,MATCH(C1109,'PU Holds'!$B$14:$B$552,FALSE),MATCH(D1109,'PU Holds'!$B$14:$AF$14,FALSE)),0)</f>
        <v>0</v>
      </c>
      <c r="C1109" s="1165" t="str">
        <f t="shared" si="114"/>
        <v>PEXP72</v>
      </c>
      <c r="D1109" s="988" t="str">
        <f>'PU Holds'!$AB$14</f>
        <v>US Green 
16 -16</v>
      </c>
      <c r="E1109" s="1165" t="s">
        <v>27837</v>
      </c>
      <c r="F1109" s="1165" t="s">
        <v>27824</v>
      </c>
      <c r="G1109" s="1170" t="s">
        <v>27825</v>
      </c>
    </row>
    <row r="1110" spans="1:7" ht="15" customHeight="1">
      <c r="A1110" s="1165" t="str">
        <f t="shared" si="113"/>
        <v>PEXP72WHI</v>
      </c>
      <c r="B1110" s="1165">
        <f>IFERROR(INDEX('PU Holds'!$B$14:$AF$554,MATCH(C1110,'PU Holds'!$B$14:$B$552,FALSE),MATCH(D1110,'PU Holds'!$B$14:$AF$14,FALSE)),0)</f>
        <v>0</v>
      </c>
      <c r="C1110" s="1165" t="str">
        <f t="shared" si="114"/>
        <v>PEXP72</v>
      </c>
      <c r="D1110" s="988" t="str">
        <f>'PU Holds'!$AC$14</f>
        <v>White 
RAL 9010</v>
      </c>
      <c r="E1110" s="1165" t="s">
        <v>27838</v>
      </c>
      <c r="F1110" s="1165" t="s">
        <v>27824</v>
      </c>
      <c r="G1110" s="1170" t="s">
        <v>27825</v>
      </c>
    </row>
    <row r="1111" spans="1:7" ht="15" customHeight="1">
      <c r="A1111" s="1165" t="str">
        <f t="shared" si="113"/>
        <v>PEXP72PUR</v>
      </c>
      <c r="B1111" s="1165">
        <f>IFERROR(INDEX('PU Holds'!$B$14:$AF$554,MATCH(C1111,'PU Holds'!$B$14:$B$552,FALSE),MATCH(D1111,'PU Holds'!$B$14:$AF$14,FALSE)),0)</f>
        <v>0</v>
      </c>
      <c r="C1111" s="1165" t="str">
        <f t="shared" si="114"/>
        <v>PEXP72</v>
      </c>
      <c r="D1111" s="988" t="str">
        <f>'PU Holds'!$AD$14</f>
        <v>US Purple</v>
      </c>
      <c r="E1111" s="1165" t="s">
        <v>27839</v>
      </c>
      <c r="F1111" s="1165" t="s">
        <v>27824</v>
      </c>
      <c r="G1111" s="1170" t="s">
        <v>27825</v>
      </c>
    </row>
    <row r="1112" spans="1:7" ht="15" customHeight="1">
      <c r="A1112" s="1165" t="str">
        <f t="shared" si="113"/>
        <v>PEXP73YEL</v>
      </c>
      <c r="B1112" s="1165">
        <f>IFERROR(INDEX('PU Holds'!$B$14:$AF$554,MATCH(C1112,'PU Holds'!$B$14:$B$552,FALSE),MATCH(D1112,'PU Holds'!$B$14:$AF$14,FALSE)),0)</f>
        <v>0</v>
      </c>
      <c r="C1112" s="1165" t="s">
        <v>27911</v>
      </c>
      <c r="D1112" s="1168" t="str">
        <f>'PU Holds'!$M$14</f>
        <v>Yellow 
RAL 1026</v>
      </c>
      <c r="E1112" s="1165" t="s">
        <v>27823</v>
      </c>
      <c r="F1112" s="1165" t="s">
        <v>27824</v>
      </c>
      <c r="G1112" s="1170" t="s">
        <v>27825</v>
      </c>
    </row>
    <row r="1113" spans="1:7" ht="15" customHeight="1">
      <c r="A1113" s="1165" t="str">
        <f t="shared" si="113"/>
        <v>PEXP73RED</v>
      </c>
      <c r="B1113" s="1165">
        <f>IFERROR(INDEX('PU Holds'!$B$14:$AF$554,MATCH(C1113,'PU Holds'!$B$14:$B$552,FALSE),MATCH(D1113,'PU Holds'!$B$14:$AF$14,FALSE)),0)</f>
        <v>0</v>
      </c>
      <c r="C1113" s="1165" t="str">
        <f t="shared" ref="C1113:C1126" si="115">C1112</f>
        <v>PEXP73</v>
      </c>
      <c r="D1113" s="988" t="str">
        <f>'PU Holds'!$O$14</f>
        <v>Red 
RAL 3020</v>
      </c>
      <c r="E1113" s="1165" t="s">
        <v>27826</v>
      </c>
      <c r="F1113" s="1165" t="s">
        <v>27824</v>
      </c>
      <c r="G1113" s="1170" t="s">
        <v>27825</v>
      </c>
    </row>
    <row r="1114" spans="1:7" ht="15" customHeight="1">
      <c r="A1114" s="1165" t="str">
        <f t="shared" si="113"/>
        <v>PEXP73BLU</v>
      </c>
      <c r="B1114" s="1165">
        <f>IFERROR(INDEX('PU Holds'!$B$14:$AF$554,MATCH(C1114,'PU Holds'!$B$14:$B$552,FALSE),MATCH(D1114,'PU Holds'!$B$14:$AF$14,FALSE)),0)</f>
        <v>0</v>
      </c>
      <c r="C1114" s="1165" t="str">
        <f t="shared" si="115"/>
        <v>PEXP73</v>
      </c>
      <c r="D1114" s="988" t="str">
        <f>'PU Holds'!$P$14</f>
        <v>Blue 
RAL 5015</v>
      </c>
      <c r="E1114" s="1165" t="s">
        <v>27827</v>
      </c>
      <c r="F1114" s="1165" t="s">
        <v>27824</v>
      </c>
      <c r="G1114" s="1170" t="s">
        <v>27825</v>
      </c>
    </row>
    <row r="1115" spans="1:7" ht="15" customHeight="1">
      <c r="A1115" s="1165" t="str">
        <f t="shared" si="113"/>
        <v>PEXP73GRY</v>
      </c>
      <c r="B1115" s="1165">
        <f>IFERROR(INDEX('PU Holds'!$B$14:$AF$554,MATCH(C1115,'PU Holds'!$B$14:$B$552,FALSE),MATCH(D1115,'PU Holds'!$B$14:$AF$14,FALSE)),0)</f>
        <v>0</v>
      </c>
      <c r="C1115" s="1165" t="str">
        <f t="shared" si="115"/>
        <v>PEXP73</v>
      </c>
      <c r="D1115" s="988" t="str">
        <f>'PU Holds'!$Q$14</f>
        <v>Grey 
RAL 7001</v>
      </c>
      <c r="E1115" s="1165" t="s">
        <v>27828</v>
      </c>
      <c r="F1115" s="1165" t="s">
        <v>27824</v>
      </c>
      <c r="G1115" s="1170" t="s">
        <v>27825</v>
      </c>
    </row>
    <row r="1116" spans="1:7" ht="15" customHeight="1">
      <c r="A1116" s="1165" t="str">
        <f t="shared" si="113"/>
        <v>PEXP73BLK</v>
      </c>
      <c r="B1116" s="1165">
        <f>IFERROR(INDEX('PU Holds'!$B$14:$AF$554,MATCH(C1116,'PU Holds'!$B$14:$B$552,FALSE),MATCH(D1116,'PU Holds'!$B$14:$AF$14,FALSE)),0)</f>
        <v>0</v>
      </c>
      <c r="C1116" s="1165" t="str">
        <f t="shared" si="115"/>
        <v>PEXP73</v>
      </c>
      <c r="D1116" s="988" t="str">
        <f>'PU Holds'!$R$14</f>
        <v>Black 
RAL 9005</v>
      </c>
      <c r="E1116" s="1165" t="s">
        <v>27829</v>
      </c>
      <c r="F1116" s="1165" t="s">
        <v>27824</v>
      </c>
      <c r="G1116" s="1170" t="s">
        <v>27825</v>
      </c>
    </row>
    <row r="1117" spans="1:7" ht="15" customHeight="1">
      <c r="A1117" s="1165" t="str">
        <f t="shared" si="113"/>
        <v>PEXP73FLO</v>
      </c>
      <c r="B1117" s="1165">
        <f>IFERROR(INDEX('PU Holds'!$B$14:$AF$554,MATCH(C1117,'PU Holds'!$B$14:$B$552,FALSE),MATCH(D1117,'PU Holds'!$B$14:$AF$14,FALSE)),0)</f>
        <v>0</v>
      </c>
      <c r="C1117" s="1165" t="str">
        <f t="shared" si="115"/>
        <v>PEXP73</v>
      </c>
      <c r="D1117" s="988" t="str">
        <f>'PU Holds'!$S$14</f>
        <v>Fluo 
Orange</v>
      </c>
      <c r="E1117" s="1165" t="s">
        <v>27830</v>
      </c>
      <c r="F1117" s="1165" t="s">
        <v>27824</v>
      </c>
      <c r="G1117" s="1170" t="s">
        <v>27825</v>
      </c>
    </row>
    <row r="1118" spans="1:7" ht="15" customHeight="1">
      <c r="A1118" s="1165" t="str">
        <f t="shared" si="113"/>
        <v>PEXP73FLG</v>
      </c>
      <c r="B1118" s="1165">
        <f>IFERROR(INDEX('PU Holds'!$B$14:$AF$554,MATCH(C1118,'PU Holds'!$B$14:$B$552,FALSE),MATCH(D1118,'PU Holds'!$B$14:$AF$14,FALSE)),0)</f>
        <v>0</v>
      </c>
      <c r="C1118" s="1165" t="str">
        <f t="shared" si="115"/>
        <v>PEXP73</v>
      </c>
      <c r="D1118" s="988" t="str">
        <f>'PU Holds'!$T$14</f>
        <v>Fluo 
Green</v>
      </c>
      <c r="E1118" s="1165" t="s">
        <v>27831</v>
      </c>
      <c r="F1118" s="1165" t="s">
        <v>27824</v>
      </c>
      <c r="G1118" s="1170" t="s">
        <v>27825</v>
      </c>
    </row>
    <row r="1119" spans="1:7" ht="15" customHeight="1">
      <c r="A1119" s="1165" t="str">
        <f t="shared" si="113"/>
        <v>PEXP73FLP</v>
      </c>
      <c r="B1119" s="1165">
        <f>IFERROR(INDEX('PU Holds'!$B$14:$AF$554,MATCH(C1119,'PU Holds'!$B$14:$B$552,FALSE),MATCH(D1119,'PU Holds'!$B$14:$AF$14,FALSE)),0)</f>
        <v>0</v>
      </c>
      <c r="C1119" s="1165" t="str">
        <f t="shared" si="115"/>
        <v>PEXP73</v>
      </c>
      <c r="D1119" s="988" t="str">
        <f>'PU Holds'!$U$14</f>
        <v>Fluo 
Pink</v>
      </c>
      <c r="E1119" s="1165" t="s">
        <v>27832</v>
      </c>
      <c r="F1119" s="1165" t="s">
        <v>27824</v>
      </c>
      <c r="G1119" s="1170" t="s">
        <v>27825</v>
      </c>
    </row>
    <row r="1120" spans="1:7" ht="15" customHeight="1">
      <c r="A1120" s="1165" t="str">
        <f t="shared" si="113"/>
        <v>PEXP73VIO</v>
      </c>
      <c r="B1120" s="1165">
        <f>IFERROR(INDEX('PU Holds'!$B$14:$AF$554,MATCH(C1120,'PU Holds'!$B$14:$B$552,FALSE),MATCH(D1120,'PU Holds'!$B$14:$AF$14,FALSE)),0)</f>
        <v>0</v>
      </c>
      <c r="C1120" s="1165" t="str">
        <f t="shared" si="115"/>
        <v>PEXP73</v>
      </c>
      <c r="D1120" s="988" t="str">
        <f>'PU Holds'!$W$14</f>
        <v>Violet 
RAL 4008</v>
      </c>
      <c r="E1120" s="1165" t="s">
        <v>27833</v>
      </c>
      <c r="F1120" s="1165" t="s">
        <v>27824</v>
      </c>
      <c r="G1120" s="1170" t="s">
        <v>27825</v>
      </c>
    </row>
    <row r="1121" spans="1:7" ht="15" customHeight="1">
      <c r="A1121" s="1165" t="str">
        <f t="shared" si="113"/>
        <v>PEXP73MIN</v>
      </c>
      <c r="B1121" s="1165">
        <f>IFERROR(INDEX('PU Holds'!$B$14:$AF$554,MATCH(C1121,'PU Holds'!$B$14:$B$552,FALSE),MATCH(D1121,'PU Holds'!$B$14:$AF$14,FALSE)),0)</f>
        <v>0</v>
      </c>
      <c r="C1121" s="1165" t="str">
        <f t="shared" si="115"/>
        <v>PEXP73</v>
      </c>
      <c r="D1121" s="988" t="str">
        <f>'PU Holds'!$X$14</f>
        <v>Mint 
RAL 6027</v>
      </c>
      <c r="E1121" s="1165" t="s">
        <v>27834</v>
      </c>
      <c r="F1121" s="1165" t="s">
        <v>27824</v>
      </c>
      <c r="G1121" s="1170" t="s">
        <v>27825</v>
      </c>
    </row>
    <row r="1122" spans="1:7" ht="15" customHeight="1">
      <c r="A1122" s="1165" t="str">
        <f t="shared" si="113"/>
        <v>PEXP73PUK</v>
      </c>
      <c r="B1122" s="1165">
        <f>IFERROR(INDEX('PU Holds'!$B$14:$AF$554,MATCH(C1122,'PU Holds'!$B$14:$B$552,FALSE),MATCH(D1122,'PU Holds'!$B$14:$AF$14,FALSE)),0)</f>
        <v>0</v>
      </c>
      <c r="C1122" s="1165" t="str">
        <f t="shared" si="115"/>
        <v>PEXP73</v>
      </c>
      <c r="D1122" s="988" t="str">
        <f>'PU Holds'!$Z$14</f>
        <v>Green 
(Puke 16-09)</v>
      </c>
      <c r="E1122" s="1165" t="s">
        <v>27835</v>
      </c>
      <c r="F1122" s="1165" t="s">
        <v>27824</v>
      </c>
      <c r="G1122" s="1170" t="s">
        <v>27825</v>
      </c>
    </row>
    <row r="1123" spans="1:7" ht="15" customHeight="1">
      <c r="A1123" s="1165" t="str">
        <f t="shared" si="113"/>
        <v>PEXP73ORA</v>
      </c>
      <c r="B1123" s="1165">
        <f>IFERROR(INDEX('PU Holds'!$B$14:$AF$554,MATCH(C1123,'PU Holds'!$B$14:$B$552,FALSE),MATCH(D1123,'PU Holds'!$B$14:$AF$14,FALSE)),0)</f>
        <v>0</v>
      </c>
      <c r="C1123" s="1165" t="str">
        <f t="shared" si="115"/>
        <v>PEXP73</v>
      </c>
      <c r="D1123" s="988" t="str">
        <f>'PU Holds'!$AA$14</f>
        <v>US Orange
14-01</v>
      </c>
      <c r="E1123" s="1165" t="s">
        <v>27836</v>
      </c>
      <c r="F1123" s="1165" t="s">
        <v>27824</v>
      </c>
      <c r="G1123" s="1170" t="s">
        <v>27825</v>
      </c>
    </row>
    <row r="1124" spans="1:7" ht="15" customHeight="1">
      <c r="A1124" s="1165" t="str">
        <f t="shared" si="113"/>
        <v>PEXP73GRE</v>
      </c>
      <c r="B1124" s="1165">
        <f>IFERROR(INDEX('PU Holds'!$B$14:$AF$554,MATCH(C1124,'PU Holds'!$B$14:$B$552,FALSE),MATCH(D1124,'PU Holds'!$B$14:$AF$14,FALSE)),0)</f>
        <v>0</v>
      </c>
      <c r="C1124" s="1165" t="str">
        <f t="shared" si="115"/>
        <v>PEXP73</v>
      </c>
      <c r="D1124" s="988" t="str">
        <f>'PU Holds'!$AB$14</f>
        <v>US Green 
16 -16</v>
      </c>
      <c r="E1124" s="1165" t="s">
        <v>27837</v>
      </c>
      <c r="F1124" s="1165" t="s">
        <v>27824</v>
      </c>
      <c r="G1124" s="1170" t="s">
        <v>27825</v>
      </c>
    </row>
    <row r="1125" spans="1:7" ht="15" customHeight="1">
      <c r="A1125" s="1165" t="str">
        <f t="shared" si="113"/>
        <v>PEXP73WHI</v>
      </c>
      <c r="B1125" s="1165">
        <f>IFERROR(INDEX('PU Holds'!$B$14:$AF$554,MATCH(C1125,'PU Holds'!$B$14:$B$552,FALSE),MATCH(D1125,'PU Holds'!$B$14:$AF$14,FALSE)),0)</f>
        <v>0</v>
      </c>
      <c r="C1125" s="1165" t="str">
        <f t="shared" si="115"/>
        <v>PEXP73</v>
      </c>
      <c r="D1125" s="988" t="str">
        <f>'PU Holds'!$AC$14</f>
        <v>White 
RAL 9010</v>
      </c>
      <c r="E1125" s="1165" t="s">
        <v>27838</v>
      </c>
      <c r="F1125" s="1165" t="s">
        <v>27824</v>
      </c>
      <c r="G1125" s="1170" t="s">
        <v>27825</v>
      </c>
    </row>
    <row r="1126" spans="1:7" ht="15" customHeight="1">
      <c r="A1126" s="1165" t="str">
        <f t="shared" si="113"/>
        <v>PEXP73PUR</v>
      </c>
      <c r="B1126" s="1165">
        <f>IFERROR(INDEX('PU Holds'!$B$14:$AF$554,MATCH(C1126,'PU Holds'!$B$14:$B$552,FALSE),MATCH(D1126,'PU Holds'!$B$14:$AF$14,FALSE)),0)</f>
        <v>0</v>
      </c>
      <c r="C1126" s="1165" t="str">
        <f t="shared" si="115"/>
        <v>PEXP73</v>
      </c>
      <c r="D1126" s="988" t="str">
        <f>'PU Holds'!$AD$14</f>
        <v>US Purple</v>
      </c>
      <c r="E1126" s="1165" t="s">
        <v>27839</v>
      </c>
      <c r="F1126" s="1165" t="s">
        <v>27824</v>
      </c>
      <c r="G1126" s="1170" t="s">
        <v>27825</v>
      </c>
    </row>
    <row r="1127" spans="1:7" ht="15" customHeight="1">
      <c r="A1127" s="1165" t="str">
        <f t="shared" si="113"/>
        <v>PEXP74YEL</v>
      </c>
      <c r="B1127" s="1165">
        <f>IFERROR(INDEX('PU Holds'!$B$14:$AF$554,MATCH(C1127,'PU Holds'!$B$14:$B$552,FALSE),MATCH(D1127,'PU Holds'!$B$14:$AF$14,FALSE)),0)</f>
        <v>0</v>
      </c>
      <c r="C1127" s="1165" t="s">
        <v>27912</v>
      </c>
      <c r="D1127" s="1168" t="str">
        <f>'PU Holds'!$M$14</f>
        <v>Yellow 
RAL 1026</v>
      </c>
      <c r="E1127" s="1165" t="s">
        <v>27823</v>
      </c>
      <c r="F1127" s="1165" t="s">
        <v>27824</v>
      </c>
      <c r="G1127" s="1170" t="s">
        <v>27825</v>
      </c>
    </row>
    <row r="1128" spans="1:7" ht="15" customHeight="1">
      <c r="A1128" s="1165" t="str">
        <f t="shared" si="113"/>
        <v>PEXP74RED</v>
      </c>
      <c r="B1128" s="1165">
        <f>IFERROR(INDEX('PU Holds'!$B$14:$AF$554,MATCH(C1128,'PU Holds'!$B$14:$B$552,FALSE),MATCH(D1128,'PU Holds'!$B$14:$AF$14,FALSE)),0)</f>
        <v>0</v>
      </c>
      <c r="C1128" s="1165" t="str">
        <f t="shared" ref="C1128:C1141" si="116">C1127</f>
        <v>PEXP74</v>
      </c>
      <c r="D1128" s="988" t="str">
        <f>'PU Holds'!$O$14</f>
        <v>Red 
RAL 3020</v>
      </c>
      <c r="E1128" s="1165" t="s">
        <v>27826</v>
      </c>
      <c r="F1128" s="1165" t="s">
        <v>27824</v>
      </c>
      <c r="G1128" s="1170" t="s">
        <v>27825</v>
      </c>
    </row>
    <row r="1129" spans="1:7" ht="15" customHeight="1">
      <c r="A1129" s="1165" t="str">
        <f t="shared" si="113"/>
        <v>PEXP74BLU</v>
      </c>
      <c r="B1129" s="1165">
        <f>IFERROR(INDEX('PU Holds'!$B$14:$AF$554,MATCH(C1129,'PU Holds'!$B$14:$B$552,FALSE),MATCH(D1129,'PU Holds'!$B$14:$AF$14,FALSE)),0)</f>
        <v>0</v>
      </c>
      <c r="C1129" s="1165" t="str">
        <f t="shared" si="116"/>
        <v>PEXP74</v>
      </c>
      <c r="D1129" s="988" t="str">
        <f>'PU Holds'!$P$14</f>
        <v>Blue 
RAL 5015</v>
      </c>
      <c r="E1129" s="1165" t="s">
        <v>27827</v>
      </c>
      <c r="F1129" s="1165" t="s">
        <v>27824</v>
      </c>
      <c r="G1129" s="1170" t="s">
        <v>27825</v>
      </c>
    </row>
    <row r="1130" spans="1:7" ht="15" customHeight="1">
      <c r="A1130" s="1165" t="str">
        <f t="shared" si="113"/>
        <v>PEXP74GRY</v>
      </c>
      <c r="B1130" s="1165">
        <f>IFERROR(INDEX('PU Holds'!$B$14:$AF$554,MATCH(C1130,'PU Holds'!$B$14:$B$552,FALSE),MATCH(D1130,'PU Holds'!$B$14:$AF$14,FALSE)),0)</f>
        <v>0</v>
      </c>
      <c r="C1130" s="1165" t="str">
        <f t="shared" si="116"/>
        <v>PEXP74</v>
      </c>
      <c r="D1130" s="988" t="str">
        <f>'PU Holds'!$Q$14</f>
        <v>Grey 
RAL 7001</v>
      </c>
      <c r="E1130" s="1165" t="s">
        <v>27828</v>
      </c>
      <c r="F1130" s="1165" t="s">
        <v>27824</v>
      </c>
      <c r="G1130" s="1170" t="s">
        <v>27825</v>
      </c>
    </row>
    <row r="1131" spans="1:7" ht="15" customHeight="1">
      <c r="A1131" s="1165" t="str">
        <f t="shared" si="113"/>
        <v>PEXP74BLK</v>
      </c>
      <c r="B1131" s="1165">
        <f>IFERROR(INDEX('PU Holds'!$B$14:$AF$554,MATCH(C1131,'PU Holds'!$B$14:$B$552,FALSE),MATCH(D1131,'PU Holds'!$B$14:$AF$14,FALSE)),0)</f>
        <v>0</v>
      </c>
      <c r="C1131" s="1165" t="str">
        <f t="shared" si="116"/>
        <v>PEXP74</v>
      </c>
      <c r="D1131" s="988" t="str">
        <f>'PU Holds'!$R$14</f>
        <v>Black 
RAL 9005</v>
      </c>
      <c r="E1131" s="1165" t="s">
        <v>27829</v>
      </c>
      <c r="F1131" s="1165" t="s">
        <v>27824</v>
      </c>
      <c r="G1131" s="1170" t="s">
        <v>27825</v>
      </c>
    </row>
    <row r="1132" spans="1:7" ht="15" customHeight="1">
      <c r="A1132" s="1165" t="str">
        <f t="shared" si="113"/>
        <v>PEXP74FLO</v>
      </c>
      <c r="B1132" s="1165">
        <f>IFERROR(INDEX('PU Holds'!$B$14:$AF$554,MATCH(C1132,'PU Holds'!$B$14:$B$552,FALSE),MATCH(D1132,'PU Holds'!$B$14:$AF$14,FALSE)),0)</f>
        <v>0</v>
      </c>
      <c r="C1132" s="1165" t="str">
        <f t="shared" si="116"/>
        <v>PEXP74</v>
      </c>
      <c r="D1132" s="988" t="str">
        <f>'PU Holds'!$S$14</f>
        <v>Fluo 
Orange</v>
      </c>
      <c r="E1132" s="1165" t="s">
        <v>27830</v>
      </c>
      <c r="F1132" s="1165" t="s">
        <v>27824</v>
      </c>
      <c r="G1132" s="1170" t="s">
        <v>27825</v>
      </c>
    </row>
    <row r="1133" spans="1:7" ht="15" customHeight="1">
      <c r="A1133" s="1165" t="str">
        <f t="shared" si="113"/>
        <v>PEXP74FLG</v>
      </c>
      <c r="B1133" s="1165">
        <f>IFERROR(INDEX('PU Holds'!$B$14:$AF$554,MATCH(C1133,'PU Holds'!$B$14:$B$552,FALSE),MATCH(D1133,'PU Holds'!$B$14:$AF$14,FALSE)),0)</f>
        <v>0</v>
      </c>
      <c r="C1133" s="1165" t="str">
        <f t="shared" si="116"/>
        <v>PEXP74</v>
      </c>
      <c r="D1133" s="988" t="str">
        <f>'PU Holds'!$T$14</f>
        <v>Fluo 
Green</v>
      </c>
      <c r="E1133" s="1165" t="s">
        <v>27831</v>
      </c>
      <c r="F1133" s="1165" t="s">
        <v>27824</v>
      </c>
      <c r="G1133" s="1170" t="s">
        <v>27825</v>
      </c>
    </row>
    <row r="1134" spans="1:7" ht="15" customHeight="1">
      <c r="A1134" s="1165" t="str">
        <f t="shared" si="113"/>
        <v>PEXP74FLP</v>
      </c>
      <c r="B1134" s="1165">
        <f>IFERROR(INDEX('PU Holds'!$B$14:$AF$554,MATCH(C1134,'PU Holds'!$B$14:$B$552,FALSE),MATCH(D1134,'PU Holds'!$B$14:$AF$14,FALSE)),0)</f>
        <v>0</v>
      </c>
      <c r="C1134" s="1165" t="str">
        <f t="shared" si="116"/>
        <v>PEXP74</v>
      </c>
      <c r="D1134" s="988" t="str">
        <f>'PU Holds'!$U$14</f>
        <v>Fluo 
Pink</v>
      </c>
      <c r="E1134" s="1165" t="s">
        <v>27832</v>
      </c>
      <c r="F1134" s="1165" t="s">
        <v>27824</v>
      </c>
      <c r="G1134" s="1170" t="s">
        <v>27825</v>
      </c>
    </row>
    <row r="1135" spans="1:7" ht="15" customHeight="1">
      <c r="A1135" s="1165" t="str">
        <f t="shared" si="113"/>
        <v>PEXP74VIO</v>
      </c>
      <c r="B1135" s="1165">
        <f>IFERROR(INDEX('PU Holds'!$B$14:$AF$554,MATCH(C1135,'PU Holds'!$B$14:$B$552,FALSE),MATCH(D1135,'PU Holds'!$B$14:$AF$14,FALSE)),0)</f>
        <v>0</v>
      </c>
      <c r="C1135" s="1165" t="str">
        <f t="shared" si="116"/>
        <v>PEXP74</v>
      </c>
      <c r="D1135" s="988" t="str">
        <f>'PU Holds'!$W$14</f>
        <v>Violet 
RAL 4008</v>
      </c>
      <c r="E1135" s="1165" t="s">
        <v>27833</v>
      </c>
      <c r="F1135" s="1165" t="s">
        <v>27824</v>
      </c>
      <c r="G1135" s="1170" t="s">
        <v>27825</v>
      </c>
    </row>
    <row r="1136" spans="1:7" ht="15" customHeight="1">
      <c r="A1136" s="1165" t="str">
        <f t="shared" si="113"/>
        <v>PEXP74MIN</v>
      </c>
      <c r="B1136" s="1165">
        <f>IFERROR(INDEX('PU Holds'!$B$14:$AF$554,MATCH(C1136,'PU Holds'!$B$14:$B$552,FALSE),MATCH(D1136,'PU Holds'!$B$14:$AF$14,FALSE)),0)</f>
        <v>0</v>
      </c>
      <c r="C1136" s="1165" t="str">
        <f t="shared" si="116"/>
        <v>PEXP74</v>
      </c>
      <c r="D1136" s="988" t="str">
        <f>'PU Holds'!$X$14</f>
        <v>Mint 
RAL 6027</v>
      </c>
      <c r="E1136" s="1165" t="s">
        <v>27834</v>
      </c>
      <c r="F1136" s="1165" t="s">
        <v>27824</v>
      </c>
      <c r="G1136" s="1170" t="s">
        <v>27825</v>
      </c>
    </row>
    <row r="1137" spans="1:7" ht="15" customHeight="1">
      <c r="A1137" s="1165" t="str">
        <f t="shared" si="113"/>
        <v>PEXP74PUK</v>
      </c>
      <c r="B1137" s="1165">
        <f>IFERROR(INDEX('PU Holds'!$B$14:$AF$554,MATCH(C1137,'PU Holds'!$B$14:$B$552,FALSE),MATCH(D1137,'PU Holds'!$B$14:$AF$14,FALSE)),0)</f>
        <v>0</v>
      </c>
      <c r="C1137" s="1165" t="str">
        <f t="shared" si="116"/>
        <v>PEXP74</v>
      </c>
      <c r="D1137" s="988" t="str">
        <f>'PU Holds'!$Z$14</f>
        <v>Green 
(Puke 16-09)</v>
      </c>
      <c r="E1137" s="1165" t="s">
        <v>27835</v>
      </c>
      <c r="F1137" s="1165" t="s">
        <v>27824</v>
      </c>
      <c r="G1137" s="1170" t="s">
        <v>27825</v>
      </c>
    </row>
    <row r="1138" spans="1:7" ht="15" customHeight="1">
      <c r="A1138" s="1165" t="str">
        <f t="shared" si="113"/>
        <v>PEXP74ORA</v>
      </c>
      <c r="B1138" s="1165">
        <f>IFERROR(INDEX('PU Holds'!$B$14:$AF$554,MATCH(C1138,'PU Holds'!$B$14:$B$552,FALSE),MATCH(D1138,'PU Holds'!$B$14:$AF$14,FALSE)),0)</f>
        <v>0</v>
      </c>
      <c r="C1138" s="1165" t="str">
        <f t="shared" si="116"/>
        <v>PEXP74</v>
      </c>
      <c r="D1138" s="988" t="str">
        <f>'PU Holds'!$AA$14</f>
        <v>US Orange
14-01</v>
      </c>
      <c r="E1138" s="1165" t="s">
        <v>27836</v>
      </c>
      <c r="F1138" s="1165" t="s">
        <v>27824</v>
      </c>
      <c r="G1138" s="1170" t="s">
        <v>27825</v>
      </c>
    </row>
    <row r="1139" spans="1:7" ht="15" customHeight="1">
      <c r="A1139" s="1165" t="str">
        <f t="shared" si="113"/>
        <v>PEXP74GRE</v>
      </c>
      <c r="B1139" s="1165">
        <f>IFERROR(INDEX('PU Holds'!$B$14:$AF$554,MATCH(C1139,'PU Holds'!$B$14:$B$552,FALSE),MATCH(D1139,'PU Holds'!$B$14:$AF$14,FALSE)),0)</f>
        <v>0</v>
      </c>
      <c r="C1139" s="1165" t="str">
        <f t="shared" si="116"/>
        <v>PEXP74</v>
      </c>
      <c r="D1139" s="988" t="str">
        <f>'PU Holds'!$AB$14</f>
        <v>US Green 
16 -16</v>
      </c>
      <c r="E1139" s="1165" t="s">
        <v>27837</v>
      </c>
      <c r="F1139" s="1165" t="s">
        <v>27824</v>
      </c>
      <c r="G1139" s="1170" t="s">
        <v>27825</v>
      </c>
    </row>
    <row r="1140" spans="1:7" ht="15" customHeight="1">
      <c r="A1140" s="1165" t="str">
        <f t="shared" si="113"/>
        <v>PEXP74WHI</v>
      </c>
      <c r="B1140" s="1165">
        <f>IFERROR(INDEX('PU Holds'!$B$14:$AF$554,MATCH(C1140,'PU Holds'!$B$14:$B$552,FALSE),MATCH(D1140,'PU Holds'!$B$14:$AF$14,FALSE)),0)</f>
        <v>0</v>
      </c>
      <c r="C1140" s="1165" t="str">
        <f t="shared" si="116"/>
        <v>PEXP74</v>
      </c>
      <c r="D1140" s="988" t="str">
        <f>'PU Holds'!$AC$14</f>
        <v>White 
RAL 9010</v>
      </c>
      <c r="E1140" s="1165" t="s">
        <v>27838</v>
      </c>
      <c r="F1140" s="1165" t="s">
        <v>27824</v>
      </c>
      <c r="G1140" s="1170" t="s">
        <v>27825</v>
      </c>
    </row>
    <row r="1141" spans="1:7" ht="15" customHeight="1">
      <c r="A1141" s="1165" t="str">
        <f t="shared" si="113"/>
        <v>PEXP74PUR</v>
      </c>
      <c r="B1141" s="1165">
        <f>IFERROR(INDEX('PU Holds'!$B$14:$AF$554,MATCH(C1141,'PU Holds'!$B$14:$B$552,FALSE),MATCH(D1141,'PU Holds'!$B$14:$AF$14,FALSE)),0)</f>
        <v>0</v>
      </c>
      <c r="C1141" s="1165" t="str">
        <f t="shared" si="116"/>
        <v>PEXP74</v>
      </c>
      <c r="D1141" s="988" t="str">
        <f>'PU Holds'!$AD$14</f>
        <v>US Purple</v>
      </c>
      <c r="E1141" s="1165" t="s">
        <v>27839</v>
      </c>
      <c r="F1141" s="1165" t="s">
        <v>27824</v>
      </c>
      <c r="G1141" s="1170" t="s">
        <v>27825</v>
      </c>
    </row>
    <row r="1142" spans="1:7" ht="15" customHeight="1">
      <c r="A1142" s="1165" t="str">
        <f t="shared" si="113"/>
        <v>PEXP75YEL</v>
      </c>
      <c r="B1142" s="1165">
        <f>IFERROR(INDEX('PU Holds'!$B$14:$AF$554,MATCH(C1142,'PU Holds'!$B$14:$B$552,FALSE),MATCH(D1142,'PU Holds'!$B$14:$AF$14,FALSE)),0)</f>
        <v>0</v>
      </c>
      <c r="C1142" s="1165" t="s">
        <v>27913</v>
      </c>
      <c r="D1142" s="1168" t="str">
        <f>'PU Holds'!$M$14</f>
        <v>Yellow 
RAL 1026</v>
      </c>
      <c r="E1142" s="1165" t="s">
        <v>27823</v>
      </c>
      <c r="F1142" s="1165" t="s">
        <v>27824</v>
      </c>
      <c r="G1142" s="1170" t="s">
        <v>27825</v>
      </c>
    </row>
    <row r="1143" spans="1:7" ht="15" customHeight="1">
      <c r="A1143" s="1165" t="str">
        <f t="shared" ref="A1143:A1156" si="117">CONCATENATE(C1143,E1143)</f>
        <v>PEXP75RED</v>
      </c>
      <c r="B1143" s="1165">
        <f>IFERROR(INDEX('PU Holds'!$B$14:$AF$554,MATCH(C1143,'PU Holds'!$B$14:$B$552,FALSE),MATCH(D1143,'PU Holds'!$B$14:$AF$14,FALSE)),0)</f>
        <v>0</v>
      </c>
      <c r="C1143" s="1165" t="str">
        <f t="shared" ref="C1143:C1156" si="118">C1142</f>
        <v>PEXP75</v>
      </c>
      <c r="D1143" s="988" t="str">
        <f>'PU Holds'!$O$14</f>
        <v>Red 
RAL 3020</v>
      </c>
      <c r="E1143" s="1165" t="s">
        <v>27826</v>
      </c>
      <c r="F1143" s="1165" t="s">
        <v>27824</v>
      </c>
      <c r="G1143" s="1170" t="s">
        <v>27825</v>
      </c>
    </row>
    <row r="1144" spans="1:7" ht="15" customHeight="1">
      <c r="A1144" s="1165" t="str">
        <f t="shared" si="117"/>
        <v>PEXP75BLU</v>
      </c>
      <c r="B1144" s="1165">
        <f>IFERROR(INDEX('PU Holds'!$B$14:$AF$554,MATCH(C1144,'PU Holds'!$B$14:$B$552,FALSE),MATCH(D1144,'PU Holds'!$B$14:$AF$14,FALSE)),0)</f>
        <v>0</v>
      </c>
      <c r="C1144" s="1165" t="str">
        <f t="shared" si="118"/>
        <v>PEXP75</v>
      </c>
      <c r="D1144" s="988" t="str">
        <f>'PU Holds'!$P$14</f>
        <v>Blue 
RAL 5015</v>
      </c>
      <c r="E1144" s="1165" t="s">
        <v>27827</v>
      </c>
      <c r="F1144" s="1165" t="s">
        <v>27824</v>
      </c>
      <c r="G1144" s="1170" t="s">
        <v>27825</v>
      </c>
    </row>
    <row r="1145" spans="1:7" ht="15" customHeight="1">
      <c r="A1145" s="1165" t="str">
        <f t="shared" si="117"/>
        <v>PEXP75GRY</v>
      </c>
      <c r="B1145" s="1165">
        <f>IFERROR(INDEX('PU Holds'!$B$14:$AF$554,MATCH(C1145,'PU Holds'!$B$14:$B$552,FALSE),MATCH(D1145,'PU Holds'!$B$14:$AF$14,FALSE)),0)</f>
        <v>0</v>
      </c>
      <c r="C1145" s="1165" t="str">
        <f t="shared" si="118"/>
        <v>PEXP75</v>
      </c>
      <c r="D1145" s="988" t="str">
        <f>'PU Holds'!$Q$14</f>
        <v>Grey 
RAL 7001</v>
      </c>
      <c r="E1145" s="1165" t="s">
        <v>27828</v>
      </c>
      <c r="F1145" s="1165" t="s">
        <v>27824</v>
      </c>
      <c r="G1145" s="1170" t="s">
        <v>27825</v>
      </c>
    </row>
    <row r="1146" spans="1:7" ht="15" customHeight="1">
      <c r="A1146" s="1165" t="str">
        <f t="shared" si="117"/>
        <v>PEXP75BLK</v>
      </c>
      <c r="B1146" s="1165">
        <f>IFERROR(INDEX('PU Holds'!$B$14:$AF$554,MATCH(C1146,'PU Holds'!$B$14:$B$552,FALSE),MATCH(D1146,'PU Holds'!$B$14:$AF$14,FALSE)),0)</f>
        <v>0</v>
      </c>
      <c r="C1146" s="1165" t="str">
        <f t="shared" si="118"/>
        <v>PEXP75</v>
      </c>
      <c r="D1146" s="988" t="str">
        <f>'PU Holds'!$R$14</f>
        <v>Black 
RAL 9005</v>
      </c>
      <c r="E1146" s="1165" t="s">
        <v>27829</v>
      </c>
      <c r="F1146" s="1165" t="s">
        <v>27824</v>
      </c>
      <c r="G1146" s="1170" t="s">
        <v>27825</v>
      </c>
    </row>
    <row r="1147" spans="1:7" ht="15" customHeight="1">
      <c r="A1147" s="1165" t="str">
        <f t="shared" si="117"/>
        <v>PEXP75FLO</v>
      </c>
      <c r="B1147" s="1165">
        <f>IFERROR(INDEX('PU Holds'!$B$14:$AF$554,MATCH(C1147,'PU Holds'!$B$14:$B$552,FALSE),MATCH(D1147,'PU Holds'!$B$14:$AF$14,FALSE)),0)</f>
        <v>0</v>
      </c>
      <c r="C1147" s="1165" t="str">
        <f t="shared" si="118"/>
        <v>PEXP75</v>
      </c>
      <c r="D1147" s="988" t="str">
        <f>'PU Holds'!$S$14</f>
        <v>Fluo 
Orange</v>
      </c>
      <c r="E1147" s="1165" t="s">
        <v>27830</v>
      </c>
      <c r="F1147" s="1165" t="s">
        <v>27824</v>
      </c>
      <c r="G1147" s="1170" t="s">
        <v>27825</v>
      </c>
    </row>
    <row r="1148" spans="1:7" ht="15" customHeight="1">
      <c r="A1148" s="1165" t="str">
        <f t="shared" si="117"/>
        <v>PEXP75FLG</v>
      </c>
      <c r="B1148" s="1165">
        <f>IFERROR(INDEX('PU Holds'!$B$14:$AF$554,MATCH(C1148,'PU Holds'!$B$14:$B$552,FALSE),MATCH(D1148,'PU Holds'!$B$14:$AF$14,FALSE)),0)</f>
        <v>0</v>
      </c>
      <c r="C1148" s="1165" t="str">
        <f t="shared" si="118"/>
        <v>PEXP75</v>
      </c>
      <c r="D1148" s="988" t="str">
        <f>'PU Holds'!$T$14</f>
        <v>Fluo 
Green</v>
      </c>
      <c r="E1148" s="1165" t="s">
        <v>27831</v>
      </c>
      <c r="F1148" s="1165" t="s">
        <v>27824</v>
      </c>
      <c r="G1148" s="1170" t="s">
        <v>27825</v>
      </c>
    </row>
    <row r="1149" spans="1:7" ht="15" customHeight="1">
      <c r="A1149" s="1165" t="str">
        <f t="shared" si="117"/>
        <v>PEXP75FLP</v>
      </c>
      <c r="B1149" s="1165">
        <f>IFERROR(INDEX('PU Holds'!$B$14:$AF$554,MATCH(C1149,'PU Holds'!$B$14:$B$552,FALSE),MATCH(D1149,'PU Holds'!$B$14:$AF$14,FALSE)),0)</f>
        <v>0</v>
      </c>
      <c r="C1149" s="1165" t="str">
        <f t="shared" si="118"/>
        <v>PEXP75</v>
      </c>
      <c r="D1149" s="988" t="str">
        <f>'PU Holds'!$U$14</f>
        <v>Fluo 
Pink</v>
      </c>
      <c r="E1149" s="1165" t="s">
        <v>27832</v>
      </c>
      <c r="F1149" s="1165" t="s">
        <v>27824</v>
      </c>
      <c r="G1149" s="1170" t="s">
        <v>27825</v>
      </c>
    </row>
    <row r="1150" spans="1:7" ht="15" customHeight="1">
      <c r="A1150" s="1165" t="str">
        <f t="shared" si="117"/>
        <v>PEXP75VIO</v>
      </c>
      <c r="B1150" s="1165">
        <f>IFERROR(INDEX('PU Holds'!$B$14:$AF$554,MATCH(C1150,'PU Holds'!$B$14:$B$552,FALSE),MATCH(D1150,'PU Holds'!$B$14:$AF$14,FALSE)),0)</f>
        <v>0</v>
      </c>
      <c r="C1150" s="1165" t="str">
        <f t="shared" si="118"/>
        <v>PEXP75</v>
      </c>
      <c r="D1150" s="988" t="str">
        <f>'PU Holds'!$W$14</f>
        <v>Violet 
RAL 4008</v>
      </c>
      <c r="E1150" s="1165" t="s">
        <v>27833</v>
      </c>
      <c r="F1150" s="1165" t="s">
        <v>27824</v>
      </c>
      <c r="G1150" s="1170" t="s">
        <v>27825</v>
      </c>
    </row>
    <row r="1151" spans="1:7" ht="15" customHeight="1">
      <c r="A1151" s="1165" t="str">
        <f t="shared" si="117"/>
        <v>PEXP75MIN</v>
      </c>
      <c r="B1151" s="1165">
        <f>IFERROR(INDEX('PU Holds'!$B$14:$AF$554,MATCH(C1151,'PU Holds'!$B$14:$B$552,FALSE),MATCH(D1151,'PU Holds'!$B$14:$AF$14,FALSE)),0)</f>
        <v>0</v>
      </c>
      <c r="C1151" s="1165" t="str">
        <f t="shared" si="118"/>
        <v>PEXP75</v>
      </c>
      <c r="D1151" s="988" t="str">
        <f>'PU Holds'!$X$14</f>
        <v>Mint 
RAL 6027</v>
      </c>
      <c r="E1151" s="1165" t="s">
        <v>27834</v>
      </c>
      <c r="F1151" s="1165" t="s">
        <v>27824</v>
      </c>
      <c r="G1151" s="1170" t="s">
        <v>27825</v>
      </c>
    </row>
    <row r="1152" spans="1:7" ht="15" customHeight="1">
      <c r="A1152" s="1165" t="str">
        <f t="shared" si="117"/>
        <v>PEXP75PUK</v>
      </c>
      <c r="B1152" s="1165">
        <f>IFERROR(INDEX('PU Holds'!$B$14:$AF$554,MATCH(C1152,'PU Holds'!$B$14:$B$552,FALSE),MATCH(D1152,'PU Holds'!$B$14:$AF$14,FALSE)),0)</f>
        <v>0</v>
      </c>
      <c r="C1152" s="1165" t="str">
        <f t="shared" si="118"/>
        <v>PEXP75</v>
      </c>
      <c r="D1152" s="988" t="str">
        <f>'PU Holds'!$Z$14</f>
        <v>Green 
(Puke 16-09)</v>
      </c>
      <c r="E1152" s="1165" t="s">
        <v>27835</v>
      </c>
      <c r="F1152" s="1165" t="s">
        <v>27824</v>
      </c>
      <c r="G1152" s="1170" t="s">
        <v>27825</v>
      </c>
    </row>
    <row r="1153" spans="1:7" ht="15" customHeight="1">
      <c r="A1153" s="1165" t="str">
        <f t="shared" si="117"/>
        <v>PEXP75ORA</v>
      </c>
      <c r="B1153" s="1165">
        <f>IFERROR(INDEX('PU Holds'!$B$14:$AF$554,MATCH(C1153,'PU Holds'!$B$14:$B$552,FALSE),MATCH(D1153,'PU Holds'!$B$14:$AF$14,FALSE)),0)</f>
        <v>0</v>
      </c>
      <c r="C1153" s="1165" t="str">
        <f t="shared" si="118"/>
        <v>PEXP75</v>
      </c>
      <c r="D1153" s="988" t="str">
        <f>'PU Holds'!$AA$14</f>
        <v>US Orange
14-01</v>
      </c>
      <c r="E1153" s="1165" t="s">
        <v>27836</v>
      </c>
      <c r="F1153" s="1165" t="s">
        <v>27824</v>
      </c>
      <c r="G1153" s="1170" t="s">
        <v>27825</v>
      </c>
    </row>
    <row r="1154" spans="1:7" ht="15" customHeight="1">
      <c r="A1154" s="1165" t="str">
        <f t="shared" si="117"/>
        <v>PEXP75GRE</v>
      </c>
      <c r="B1154" s="1165">
        <f>IFERROR(INDEX('PU Holds'!$B$14:$AF$554,MATCH(C1154,'PU Holds'!$B$14:$B$552,FALSE),MATCH(D1154,'PU Holds'!$B$14:$AF$14,FALSE)),0)</f>
        <v>0</v>
      </c>
      <c r="C1154" s="1165" t="str">
        <f t="shared" si="118"/>
        <v>PEXP75</v>
      </c>
      <c r="D1154" s="988" t="str">
        <f>'PU Holds'!$AB$14</f>
        <v>US Green 
16 -16</v>
      </c>
      <c r="E1154" s="1165" t="s">
        <v>27837</v>
      </c>
      <c r="F1154" s="1165" t="s">
        <v>27824</v>
      </c>
      <c r="G1154" s="1170" t="s">
        <v>27825</v>
      </c>
    </row>
    <row r="1155" spans="1:7" ht="15" customHeight="1">
      <c r="A1155" s="1165" t="str">
        <f t="shared" si="117"/>
        <v>PEXP75WHI</v>
      </c>
      <c r="B1155" s="1165">
        <f>IFERROR(INDEX('PU Holds'!$B$14:$AF$554,MATCH(C1155,'PU Holds'!$B$14:$B$552,FALSE),MATCH(D1155,'PU Holds'!$B$14:$AF$14,FALSE)),0)</f>
        <v>0</v>
      </c>
      <c r="C1155" s="1165" t="str">
        <f t="shared" si="118"/>
        <v>PEXP75</v>
      </c>
      <c r="D1155" s="988" t="str">
        <f>'PU Holds'!$AC$14</f>
        <v>White 
RAL 9010</v>
      </c>
      <c r="E1155" s="1165" t="s">
        <v>27838</v>
      </c>
      <c r="F1155" s="1165" t="s">
        <v>27824</v>
      </c>
      <c r="G1155" s="1170" t="s">
        <v>27825</v>
      </c>
    </row>
    <row r="1156" spans="1:7" ht="15" customHeight="1">
      <c r="A1156" s="1165" t="str">
        <f t="shared" si="117"/>
        <v>PEXP75PUR</v>
      </c>
      <c r="B1156" s="1165">
        <f>IFERROR(INDEX('PU Holds'!$B$14:$AF$554,MATCH(C1156,'PU Holds'!$B$14:$B$552,FALSE),MATCH(D1156,'PU Holds'!$B$14:$AF$14,FALSE)),0)</f>
        <v>0</v>
      </c>
      <c r="C1156" s="1165" t="str">
        <f t="shared" si="118"/>
        <v>PEXP75</v>
      </c>
      <c r="D1156" s="988" t="str">
        <f>'PU Holds'!$AD$14</f>
        <v>US Purple</v>
      </c>
      <c r="E1156" s="1165" t="s">
        <v>27839</v>
      </c>
      <c r="F1156" s="1165" t="s">
        <v>27824</v>
      </c>
      <c r="G1156" s="1170" t="s">
        <v>27825</v>
      </c>
    </row>
    <row r="1157" spans="1:7" ht="15" customHeight="1">
      <c r="A1157" s="1165" t="str">
        <f t="shared" ref="A1157:A1194" si="119">CONCATENATE(C1157,E1157)</f>
        <v>PEXP76YEL</v>
      </c>
      <c r="B1157" s="1165">
        <f>IFERROR(INDEX('PU Holds'!$B$14:$AF$554,MATCH(C1157,'PU Holds'!$B$14:$B$552,FALSE),MATCH(D1157,'PU Holds'!$B$14:$AF$14,FALSE)),0)</f>
        <v>0</v>
      </c>
      <c r="C1157" s="1165" t="s">
        <v>27914</v>
      </c>
      <c r="D1157" s="1168" t="str">
        <f>'PU Holds'!$M$14</f>
        <v>Yellow 
RAL 1026</v>
      </c>
      <c r="E1157" s="1165" t="s">
        <v>27823</v>
      </c>
      <c r="F1157" s="1165" t="s">
        <v>27824</v>
      </c>
      <c r="G1157" s="1170" t="s">
        <v>27825</v>
      </c>
    </row>
    <row r="1158" spans="1:7" ht="15" customHeight="1">
      <c r="A1158" s="1165" t="str">
        <f t="shared" si="119"/>
        <v>PEXP76RED</v>
      </c>
      <c r="B1158" s="1165">
        <f>IFERROR(INDEX('PU Holds'!$B$14:$AF$554,MATCH(C1158,'PU Holds'!$B$14:$B$552,FALSE),MATCH(D1158,'PU Holds'!$B$14:$AF$14,FALSE)),0)</f>
        <v>0</v>
      </c>
      <c r="C1158" s="1165" t="str">
        <f t="shared" ref="C1158:C1171" si="120">C1157</f>
        <v>PEXP76</v>
      </c>
      <c r="D1158" s="988" t="str">
        <f>'PU Holds'!$O$14</f>
        <v>Red 
RAL 3020</v>
      </c>
      <c r="E1158" s="1165" t="s">
        <v>27826</v>
      </c>
      <c r="F1158" s="1165" t="s">
        <v>27824</v>
      </c>
      <c r="G1158" s="1170" t="s">
        <v>27825</v>
      </c>
    </row>
    <row r="1159" spans="1:7" ht="15" customHeight="1">
      <c r="A1159" s="1165" t="str">
        <f t="shared" si="119"/>
        <v>PEXP76BLU</v>
      </c>
      <c r="B1159" s="1165">
        <f>IFERROR(INDEX('PU Holds'!$B$14:$AF$554,MATCH(C1159,'PU Holds'!$B$14:$B$552,FALSE),MATCH(D1159,'PU Holds'!$B$14:$AF$14,FALSE)),0)</f>
        <v>0</v>
      </c>
      <c r="C1159" s="1165" t="str">
        <f t="shared" si="120"/>
        <v>PEXP76</v>
      </c>
      <c r="D1159" s="988" t="str">
        <f>'PU Holds'!$P$14</f>
        <v>Blue 
RAL 5015</v>
      </c>
      <c r="E1159" s="1165" t="s">
        <v>27827</v>
      </c>
      <c r="F1159" s="1165" t="s">
        <v>27824</v>
      </c>
      <c r="G1159" s="1170" t="s">
        <v>27825</v>
      </c>
    </row>
    <row r="1160" spans="1:7" ht="15" customHeight="1">
      <c r="A1160" s="1165" t="str">
        <f t="shared" si="119"/>
        <v>PEXP76GRY</v>
      </c>
      <c r="B1160" s="1165">
        <f>IFERROR(INDEX('PU Holds'!$B$14:$AF$554,MATCH(C1160,'PU Holds'!$B$14:$B$552,FALSE),MATCH(D1160,'PU Holds'!$B$14:$AF$14,FALSE)),0)</f>
        <v>0</v>
      </c>
      <c r="C1160" s="1165" t="str">
        <f t="shared" si="120"/>
        <v>PEXP76</v>
      </c>
      <c r="D1160" s="988" t="str">
        <f>'PU Holds'!$Q$14</f>
        <v>Grey 
RAL 7001</v>
      </c>
      <c r="E1160" s="1165" t="s">
        <v>27828</v>
      </c>
      <c r="F1160" s="1165" t="s">
        <v>27824</v>
      </c>
      <c r="G1160" s="1170" t="s">
        <v>27825</v>
      </c>
    </row>
    <row r="1161" spans="1:7" ht="15" customHeight="1">
      <c r="A1161" s="1165" t="str">
        <f t="shared" si="119"/>
        <v>PEXP76BLK</v>
      </c>
      <c r="B1161" s="1165">
        <f>IFERROR(INDEX('PU Holds'!$B$14:$AF$554,MATCH(C1161,'PU Holds'!$B$14:$B$552,FALSE),MATCH(D1161,'PU Holds'!$B$14:$AF$14,FALSE)),0)</f>
        <v>0</v>
      </c>
      <c r="C1161" s="1165" t="str">
        <f t="shared" si="120"/>
        <v>PEXP76</v>
      </c>
      <c r="D1161" s="988" t="str">
        <f>'PU Holds'!$R$14</f>
        <v>Black 
RAL 9005</v>
      </c>
      <c r="E1161" s="1165" t="s">
        <v>27829</v>
      </c>
      <c r="F1161" s="1165" t="s">
        <v>27824</v>
      </c>
      <c r="G1161" s="1170" t="s">
        <v>27825</v>
      </c>
    </row>
    <row r="1162" spans="1:7" ht="15" customHeight="1">
      <c r="A1162" s="1165" t="str">
        <f t="shared" si="119"/>
        <v>PEXP76FLO</v>
      </c>
      <c r="B1162" s="1165">
        <f>IFERROR(INDEX('PU Holds'!$B$14:$AF$554,MATCH(C1162,'PU Holds'!$B$14:$B$552,FALSE),MATCH(D1162,'PU Holds'!$B$14:$AF$14,FALSE)),0)</f>
        <v>0</v>
      </c>
      <c r="C1162" s="1165" t="str">
        <f t="shared" si="120"/>
        <v>PEXP76</v>
      </c>
      <c r="D1162" s="988" t="str">
        <f>'PU Holds'!$S$14</f>
        <v>Fluo 
Orange</v>
      </c>
      <c r="E1162" s="1165" t="s">
        <v>27830</v>
      </c>
      <c r="F1162" s="1165" t="s">
        <v>27824</v>
      </c>
      <c r="G1162" s="1170" t="s">
        <v>27825</v>
      </c>
    </row>
    <row r="1163" spans="1:7" ht="15" customHeight="1">
      <c r="A1163" s="1165" t="str">
        <f t="shared" si="119"/>
        <v>PEXP76FLG</v>
      </c>
      <c r="B1163" s="1165">
        <f>IFERROR(INDEX('PU Holds'!$B$14:$AF$554,MATCH(C1163,'PU Holds'!$B$14:$B$552,FALSE),MATCH(D1163,'PU Holds'!$B$14:$AF$14,FALSE)),0)</f>
        <v>0</v>
      </c>
      <c r="C1163" s="1165" t="str">
        <f t="shared" si="120"/>
        <v>PEXP76</v>
      </c>
      <c r="D1163" s="988" t="str">
        <f>'PU Holds'!$T$14</f>
        <v>Fluo 
Green</v>
      </c>
      <c r="E1163" s="1165" t="s">
        <v>27831</v>
      </c>
      <c r="F1163" s="1165" t="s">
        <v>27824</v>
      </c>
      <c r="G1163" s="1170" t="s">
        <v>27825</v>
      </c>
    </row>
    <row r="1164" spans="1:7" ht="15" customHeight="1">
      <c r="A1164" s="1165" t="str">
        <f t="shared" si="119"/>
        <v>PEXP76FLP</v>
      </c>
      <c r="B1164" s="1165">
        <f>IFERROR(INDEX('PU Holds'!$B$14:$AF$554,MATCH(C1164,'PU Holds'!$B$14:$B$552,FALSE),MATCH(D1164,'PU Holds'!$B$14:$AF$14,FALSE)),0)</f>
        <v>0</v>
      </c>
      <c r="C1164" s="1165" t="str">
        <f t="shared" si="120"/>
        <v>PEXP76</v>
      </c>
      <c r="D1164" s="988" t="str">
        <f>'PU Holds'!$U$14</f>
        <v>Fluo 
Pink</v>
      </c>
      <c r="E1164" s="1165" t="s">
        <v>27832</v>
      </c>
      <c r="F1164" s="1165" t="s">
        <v>27824</v>
      </c>
      <c r="G1164" s="1170" t="s">
        <v>27825</v>
      </c>
    </row>
    <row r="1165" spans="1:7" ht="15" customHeight="1">
      <c r="A1165" s="1165" t="str">
        <f t="shared" si="119"/>
        <v>PEXP76VIO</v>
      </c>
      <c r="B1165" s="1165">
        <f>IFERROR(INDEX('PU Holds'!$B$14:$AF$554,MATCH(C1165,'PU Holds'!$B$14:$B$552,FALSE),MATCH(D1165,'PU Holds'!$B$14:$AF$14,FALSE)),0)</f>
        <v>0</v>
      </c>
      <c r="C1165" s="1165" t="str">
        <f t="shared" si="120"/>
        <v>PEXP76</v>
      </c>
      <c r="D1165" s="988" t="str">
        <f>'PU Holds'!$W$14</f>
        <v>Violet 
RAL 4008</v>
      </c>
      <c r="E1165" s="1165" t="s">
        <v>27833</v>
      </c>
      <c r="F1165" s="1165" t="s">
        <v>27824</v>
      </c>
      <c r="G1165" s="1170" t="s">
        <v>27825</v>
      </c>
    </row>
    <row r="1166" spans="1:7" ht="15" customHeight="1">
      <c r="A1166" s="1165" t="str">
        <f t="shared" si="119"/>
        <v>PEXP76MIN</v>
      </c>
      <c r="B1166" s="1165">
        <f>IFERROR(INDEX('PU Holds'!$B$14:$AF$554,MATCH(C1166,'PU Holds'!$B$14:$B$552,FALSE),MATCH(D1166,'PU Holds'!$B$14:$AF$14,FALSE)),0)</f>
        <v>0</v>
      </c>
      <c r="C1166" s="1165" t="str">
        <f t="shared" si="120"/>
        <v>PEXP76</v>
      </c>
      <c r="D1166" s="988" t="str">
        <f>'PU Holds'!$X$14</f>
        <v>Mint 
RAL 6027</v>
      </c>
      <c r="E1166" s="1165" t="s">
        <v>27834</v>
      </c>
      <c r="F1166" s="1165" t="s">
        <v>27824</v>
      </c>
      <c r="G1166" s="1170" t="s">
        <v>27825</v>
      </c>
    </row>
    <row r="1167" spans="1:7" ht="15" customHeight="1">
      <c r="A1167" s="1165" t="str">
        <f t="shared" si="119"/>
        <v>PEXP76PUK</v>
      </c>
      <c r="B1167" s="1165">
        <f>IFERROR(INDEX('PU Holds'!$B$14:$AF$554,MATCH(C1167,'PU Holds'!$B$14:$B$552,FALSE),MATCH(D1167,'PU Holds'!$B$14:$AF$14,FALSE)),0)</f>
        <v>0</v>
      </c>
      <c r="C1167" s="1165" t="str">
        <f t="shared" si="120"/>
        <v>PEXP76</v>
      </c>
      <c r="D1167" s="988" t="str">
        <f>'PU Holds'!$Z$14</f>
        <v>Green 
(Puke 16-09)</v>
      </c>
      <c r="E1167" s="1165" t="s">
        <v>27835</v>
      </c>
      <c r="F1167" s="1165" t="s">
        <v>27824</v>
      </c>
      <c r="G1167" s="1170" t="s">
        <v>27825</v>
      </c>
    </row>
    <row r="1168" spans="1:7" ht="15" customHeight="1">
      <c r="A1168" s="1165" t="str">
        <f t="shared" si="119"/>
        <v>PEXP76ORA</v>
      </c>
      <c r="B1168" s="1165">
        <f>IFERROR(INDEX('PU Holds'!$B$14:$AF$554,MATCH(C1168,'PU Holds'!$B$14:$B$552,FALSE),MATCH(D1168,'PU Holds'!$B$14:$AF$14,FALSE)),0)</f>
        <v>0</v>
      </c>
      <c r="C1168" s="1165" t="str">
        <f t="shared" si="120"/>
        <v>PEXP76</v>
      </c>
      <c r="D1168" s="988" t="str">
        <f>'PU Holds'!$AA$14</f>
        <v>US Orange
14-01</v>
      </c>
      <c r="E1168" s="1165" t="s">
        <v>27836</v>
      </c>
      <c r="F1168" s="1165" t="s">
        <v>27824</v>
      </c>
      <c r="G1168" s="1170" t="s">
        <v>27825</v>
      </c>
    </row>
    <row r="1169" spans="1:7" ht="15" customHeight="1">
      <c r="A1169" s="1165" t="str">
        <f t="shared" si="119"/>
        <v>PEXP76GRE</v>
      </c>
      <c r="B1169" s="1165">
        <f>IFERROR(INDEX('PU Holds'!$B$14:$AF$554,MATCH(C1169,'PU Holds'!$B$14:$B$552,FALSE),MATCH(D1169,'PU Holds'!$B$14:$AF$14,FALSE)),0)</f>
        <v>0</v>
      </c>
      <c r="C1169" s="1165" t="str">
        <f t="shared" si="120"/>
        <v>PEXP76</v>
      </c>
      <c r="D1169" s="988" t="str">
        <f>'PU Holds'!$AB$14</f>
        <v>US Green 
16 -16</v>
      </c>
      <c r="E1169" s="1165" t="s">
        <v>27837</v>
      </c>
      <c r="F1169" s="1165" t="s">
        <v>27824</v>
      </c>
      <c r="G1169" s="1170" t="s">
        <v>27825</v>
      </c>
    </row>
    <row r="1170" spans="1:7" ht="15" customHeight="1">
      <c r="A1170" s="1165" t="str">
        <f t="shared" si="119"/>
        <v>PEXP76WHI</v>
      </c>
      <c r="B1170" s="1165">
        <f>IFERROR(INDEX('PU Holds'!$B$14:$AF$554,MATCH(C1170,'PU Holds'!$B$14:$B$552,FALSE),MATCH(D1170,'PU Holds'!$B$14:$AF$14,FALSE)),0)</f>
        <v>0</v>
      </c>
      <c r="C1170" s="1165" t="str">
        <f t="shared" si="120"/>
        <v>PEXP76</v>
      </c>
      <c r="D1170" s="988" t="str">
        <f>'PU Holds'!$AC$14</f>
        <v>White 
RAL 9010</v>
      </c>
      <c r="E1170" s="1165" t="s">
        <v>27838</v>
      </c>
      <c r="F1170" s="1165" t="s">
        <v>27824</v>
      </c>
      <c r="G1170" s="1170" t="s">
        <v>27825</v>
      </c>
    </row>
    <row r="1171" spans="1:7" ht="15" customHeight="1">
      <c r="A1171" s="1165" t="str">
        <f t="shared" si="119"/>
        <v>PEXP76PUR</v>
      </c>
      <c r="B1171" s="1165">
        <f>IFERROR(INDEX('PU Holds'!$B$14:$AF$554,MATCH(C1171,'PU Holds'!$B$14:$B$552,FALSE),MATCH(D1171,'PU Holds'!$B$14:$AF$14,FALSE)),0)</f>
        <v>0</v>
      </c>
      <c r="C1171" s="1165" t="str">
        <f t="shared" si="120"/>
        <v>PEXP76</v>
      </c>
      <c r="D1171" s="988" t="str">
        <f>'PU Holds'!$AD$14</f>
        <v>US Purple</v>
      </c>
      <c r="E1171" s="1165" t="s">
        <v>27839</v>
      </c>
      <c r="F1171" s="1165" t="s">
        <v>27824</v>
      </c>
      <c r="G1171" s="1170" t="s">
        <v>27825</v>
      </c>
    </row>
    <row r="1172" spans="1:7" ht="15" customHeight="1">
      <c r="A1172" s="1165" t="str">
        <f t="shared" si="119"/>
        <v>PEXP77YEL</v>
      </c>
      <c r="B1172" s="1165">
        <f>IFERROR(INDEX('PU Holds'!$B$14:$AF$554,MATCH(C1172,'PU Holds'!$B$14:$B$552,FALSE),MATCH(D1172,'PU Holds'!$B$14:$AF$14,FALSE)),0)</f>
        <v>0</v>
      </c>
      <c r="C1172" s="1165" t="s">
        <v>27915</v>
      </c>
      <c r="D1172" s="1168" t="str">
        <f>'PU Holds'!$M$14</f>
        <v>Yellow 
RAL 1026</v>
      </c>
      <c r="E1172" s="1165" t="s">
        <v>27823</v>
      </c>
      <c r="F1172" s="1165" t="s">
        <v>27824</v>
      </c>
      <c r="G1172" s="1170" t="s">
        <v>27825</v>
      </c>
    </row>
    <row r="1173" spans="1:7" ht="15" customHeight="1">
      <c r="A1173" s="1165" t="str">
        <f t="shared" si="119"/>
        <v>PEXP77RED</v>
      </c>
      <c r="B1173" s="1165">
        <f>IFERROR(INDEX('PU Holds'!$B$14:$AF$554,MATCH(C1173,'PU Holds'!$B$14:$B$552,FALSE),MATCH(D1173,'PU Holds'!$B$14:$AF$14,FALSE)),0)</f>
        <v>0</v>
      </c>
      <c r="C1173" s="1165" t="str">
        <f t="shared" ref="C1173:C1186" si="121">C1172</f>
        <v>PEXP77</v>
      </c>
      <c r="D1173" s="988" t="str">
        <f>'PU Holds'!$O$14</f>
        <v>Red 
RAL 3020</v>
      </c>
      <c r="E1173" s="1165" t="s">
        <v>27826</v>
      </c>
      <c r="F1173" s="1165" t="s">
        <v>27824</v>
      </c>
      <c r="G1173" s="1170" t="s">
        <v>27825</v>
      </c>
    </row>
    <row r="1174" spans="1:7" ht="15" customHeight="1">
      <c r="A1174" s="1165" t="str">
        <f t="shared" si="119"/>
        <v>PEXP77BLU</v>
      </c>
      <c r="B1174" s="1165">
        <f>IFERROR(INDEX('PU Holds'!$B$14:$AF$554,MATCH(C1174,'PU Holds'!$B$14:$B$552,FALSE),MATCH(D1174,'PU Holds'!$B$14:$AF$14,FALSE)),0)</f>
        <v>0</v>
      </c>
      <c r="C1174" s="1165" t="str">
        <f t="shared" si="121"/>
        <v>PEXP77</v>
      </c>
      <c r="D1174" s="988" t="str">
        <f>'PU Holds'!$P$14</f>
        <v>Blue 
RAL 5015</v>
      </c>
      <c r="E1174" s="1165" t="s">
        <v>27827</v>
      </c>
      <c r="F1174" s="1165" t="s">
        <v>27824</v>
      </c>
      <c r="G1174" s="1170" t="s">
        <v>27825</v>
      </c>
    </row>
    <row r="1175" spans="1:7" ht="15" customHeight="1">
      <c r="A1175" s="1165" t="str">
        <f t="shared" si="119"/>
        <v>PEXP77GRY</v>
      </c>
      <c r="B1175" s="1165">
        <f>IFERROR(INDEX('PU Holds'!$B$14:$AF$554,MATCH(C1175,'PU Holds'!$B$14:$B$552,FALSE),MATCH(D1175,'PU Holds'!$B$14:$AF$14,FALSE)),0)</f>
        <v>0</v>
      </c>
      <c r="C1175" s="1165" t="str">
        <f t="shared" si="121"/>
        <v>PEXP77</v>
      </c>
      <c r="D1175" s="988" t="str">
        <f>'PU Holds'!$Q$14</f>
        <v>Grey 
RAL 7001</v>
      </c>
      <c r="E1175" s="1165" t="s">
        <v>27828</v>
      </c>
      <c r="F1175" s="1165" t="s">
        <v>27824</v>
      </c>
      <c r="G1175" s="1170" t="s">
        <v>27825</v>
      </c>
    </row>
    <row r="1176" spans="1:7" ht="15" customHeight="1">
      <c r="A1176" s="1165" t="str">
        <f t="shared" si="119"/>
        <v>PEXP77BLK</v>
      </c>
      <c r="B1176" s="1165">
        <f>IFERROR(INDEX('PU Holds'!$B$14:$AF$554,MATCH(C1176,'PU Holds'!$B$14:$B$552,FALSE),MATCH(D1176,'PU Holds'!$B$14:$AF$14,FALSE)),0)</f>
        <v>0</v>
      </c>
      <c r="C1176" s="1165" t="str">
        <f t="shared" si="121"/>
        <v>PEXP77</v>
      </c>
      <c r="D1176" s="988" t="str">
        <f>'PU Holds'!$R$14</f>
        <v>Black 
RAL 9005</v>
      </c>
      <c r="E1176" s="1165" t="s">
        <v>27829</v>
      </c>
      <c r="F1176" s="1165" t="s">
        <v>27824</v>
      </c>
      <c r="G1176" s="1170" t="s">
        <v>27825</v>
      </c>
    </row>
    <row r="1177" spans="1:7" ht="15" customHeight="1">
      <c r="A1177" s="1165" t="str">
        <f t="shared" si="119"/>
        <v>PEXP77FLO</v>
      </c>
      <c r="B1177" s="1165">
        <f>IFERROR(INDEX('PU Holds'!$B$14:$AF$554,MATCH(C1177,'PU Holds'!$B$14:$B$552,FALSE),MATCH(D1177,'PU Holds'!$B$14:$AF$14,FALSE)),0)</f>
        <v>0</v>
      </c>
      <c r="C1177" s="1165" t="str">
        <f t="shared" si="121"/>
        <v>PEXP77</v>
      </c>
      <c r="D1177" s="988" t="str">
        <f>'PU Holds'!$S$14</f>
        <v>Fluo 
Orange</v>
      </c>
      <c r="E1177" s="1165" t="s">
        <v>27830</v>
      </c>
      <c r="F1177" s="1165" t="s">
        <v>27824</v>
      </c>
      <c r="G1177" s="1170" t="s">
        <v>27825</v>
      </c>
    </row>
    <row r="1178" spans="1:7" ht="15" customHeight="1">
      <c r="A1178" s="1165" t="str">
        <f t="shared" si="119"/>
        <v>PEXP77FLG</v>
      </c>
      <c r="B1178" s="1165">
        <f>IFERROR(INDEX('PU Holds'!$B$14:$AF$554,MATCH(C1178,'PU Holds'!$B$14:$B$552,FALSE),MATCH(D1178,'PU Holds'!$B$14:$AF$14,FALSE)),0)</f>
        <v>0</v>
      </c>
      <c r="C1178" s="1165" t="str">
        <f t="shared" si="121"/>
        <v>PEXP77</v>
      </c>
      <c r="D1178" s="988" t="str">
        <f>'PU Holds'!$T$14</f>
        <v>Fluo 
Green</v>
      </c>
      <c r="E1178" s="1165" t="s">
        <v>27831</v>
      </c>
      <c r="F1178" s="1165" t="s">
        <v>27824</v>
      </c>
      <c r="G1178" s="1170" t="s">
        <v>27825</v>
      </c>
    </row>
    <row r="1179" spans="1:7" ht="15" customHeight="1">
      <c r="A1179" s="1165" t="str">
        <f t="shared" si="119"/>
        <v>PEXP77FLP</v>
      </c>
      <c r="B1179" s="1165">
        <f>IFERROR(INDEX('PU Holds'!$B$14:$AF$554,MATCH(C1179,'PU Holds'!$B$14:$B$552,FALSE),MATCH(D1179,'PU Holds'!$B$14:$AF$14,FALSE)),0)</f>
        <v>0</v>
      </c>
      <c r="C1179" s="1165" t="str">
        <f t="shared" si="121"/>
        <v>PEXP77</v>
      </c>
      <c r="D1179" s="988" t="str">
        <f>'PU Holds'!$U$14</f>
        <v>Fluo 
Pink</v>
      </c>
      <c r="E1179" s="1165" t="s">
        <v>27832</v>
      </c>
      <c r="F1179" s="1165" t="s">
        <v>27824</v>
      </c>
      <c r="G1179" s="1170" t="s">
        <v>27825</v>
      </c>
    </row>
    <row r="1180" spans="1:7" ht="15" customHeight="1">
      <c r="A1180" s="1165" t="str">
        <f t="shared" si="119"/>
        <v>PEXP77VIO</v>
      </c>
      <c r="B1180" s="1165">
        <f>IFERROR(INDEX('PU Holds'!$B$14:$AF$554,MATCH(C1180,'PU Holds'!$B$14:$B$552,FALSE),MATCH(D1180,'PU Holds'!$B$14:$AF$14,FALSE)),0)</f>
        <v>0</v>
      </c>
      <c r="C1180" s="1165" t="str">
        <f t="shared" si="121"/>
        <v>PEXP77</v>
      </c>
      <c r="D1180" s="988" t="str">
        <f>'PU Holds'!$W$14</f>
        <v>Violet 
RAL 4008</v>
      </c>
      <c r="E1180" s="1165" t="s">
        <v>27833</v>
      </c>
      <c r="F1180" s="1165" t="s">
        <v>27824</v>
      </c>
      <c r="G1180" s="1170" t="s">
        <v>27825</v>
      </c>
    </row>
    <row r="1181" spans="1:7" ht="15" customHeight="1">
      <c r="A1181" s="1165" t="str">
        <f t="shared" si="119"/>
        <v>PEXP77MIN</v>
      </c>
      <c r="B1181" s="1165">
        <f>IFERROR(INDEX('PU Holds'!$B$14:$AF$554,MATCH(C1181,'PU Holds'!$B$14:$B$552,FALSE),MATCH(D1181,'PU Holds'!$B$14:$AF$14,FALSE)),0)</f>
        <v>0</v>
      </c>
      <c r="C1181" s="1165" t="str">
        <f t="shared" si="121"/>
        <v>PEXP77</v>
      </c>
      <c r="D1181" s="988" t="str">
        <f>'PU Holds'!$X$14</f>
        <v>Mint 
RAL 6027</v>
      </c>
      <c r="E1181" s="1165" t="s">
        <v>27834</v>
      </c>
      <c r="F1181" s="1165" t="s">
        <v>27824</v>
      </c>
      <c r="G1181" s="1170" t="s">
        <v>27825</v>
      </c>
    </row>
    <row r="1182" spans="1:7" ht="15" customHeight="1">
      <c r="A1182" s="1165" t="str">
        <f t="shared" si="119"/>
        <v>PEXP77PUK</v>
      </c>
      <c r="B1182" s="1165">
        <f>IFERROR(INDEX('PU Holds'!$B$14:$AF$554,MATCH(C1182,'PU Holds'!$B$14:$B$552,FALSE),MATCH(D1182,'PU Holds'!$B$14:$AF$14,FALSE)),0)</f>
        <v>0</v>
      </c>
      <c r="C1182" s="1165" t="str">
        <f t="shared" si="121"/>
        <v>PEXP77</v>
      </c>
      <c r="D1182" s="988" t="str">
        <f>'PU Holds'!$Z$14</f>
        <v>Green 
(Puke 16-09)</v>
      </c>
      <c r="E1182" s="1165" t="s">
        <v>27835</v>
      </c>
      <c r="F1182" s="1165" t="s">
        <v>27824</v>
      </c>
      <c r="G1182" s="1170" t="s">
        <v>27825</v>
      </c>
    </row>
    <row r="1183" spans="1:7" ht="15" customHeight="1">
      <c r="A1183" s="1165" t="str">
        <f t="shared" si="119"/>
        <v>PEXP77ORA</v>
      </c>
      <c r="B1183" s="1165">
        <f>IFERROR(INDEX('PU Holds'!$B$14:$AF$554,MATCH(C1183,'PU Holds'!$B$14:$B$552,FALSE),MATCH(D1183,'PU Holds'!$B$14:$AF$14,FALSE)),0)</f>
        <v>0</v>
      </c>
      <c r="C1183" s="1165" t="str">
        <f t="shared" si="121"/>
        <v>PEXP77</v>
      </c>
      <c r="D1183" s="988" t="str">
        <f>'PU Holds'!$AA$14</f>
        <v>US Orange
14-01</v>
      </c>
      <c r="E1183" s="1165" t="s">
        <v>27836</v>
      </c>
      <c r="F1183" s="1165" t="s">
        <v>27824</v>
      </c>
      <c r="G1183" s="1170" t="s">
        <v>27825</v>
      </c>
    </row>
    <row r="1184" spans="1:7" ht="15" customHeight="1">
      <c r="A1184" s="1165" t="str">
        <f t="shared" si="119"/>
        <v>PEXP77GRE</v>
      </c>
      <c r="B1184" s="1165">
        <f>IFERROR(INDEX('PU Holds'!$B$14:$AF$554,MATCH(C1184,'PU Holds'!$B$14:$B$552,FALSE),MATCH(D1184,'PU Holds'!$B$14:$AF$14,FALSE)),0)</f>
        <v>0</v>
      </c>
      <c r="C1184" s="1165" t="str">
        <f t="shared" si="121"/>
        <v>PEXP77</v>
      </c>
      <c r="D1184" s="988" t="str">
        <f>'PU Holds'!$AB$14</f>
        <v>US Green 
16 -16</v>
      </c>
      <c r="E1184" s="1165" t="s">
        <v>27837</v>
      </c>
      <c r="F1184" s="1165" t="s">
        <v>27824</v>
      </c>
      <c r="G1184" s="1170" t="s">
        <v>27825</v>
      </c>
    </row>
    <row r="1185" spans="1:7" ht="15" customHeight="1">
      <c r="A1185" s="1165" t="str">
        <f t="shared" si="119"/>
        <v>PEXP77WHI</v>
      </c>
      <c r="B1185" s="1165">
        <f>IFERROR(INDEX('PU Holds'!$B$14:$AF$554,MATCH(C1185,'PU Holds'!$B$14:$B$552,FALSE),MATCH(D1185,'PU Holds'!$B$14:$AF$14,FALSE)),0)</f>
        <v>0</v>
      </c>
      <c r="C1185" s="1165" t="str">
        <f t="shared" si="121"/>
        <v>PEXP77</v>
      </c>
      <c r="D1185" s="988" t="str">
        <f>'PU Holds'!$AC$14</f>
        <v>White 
RAL 9010</v>
      </c>
      <c r="E1185" s="1165" t="s">
        <v>27838</v>
      </c>
      <c r="F1185" s="1165" t="s">
        <v>27824</v>
      </c>
      <c r="G1185" s="1170" t="s">
        <v>27825</v>
      </c>
    </row>
    <row r="1186" spans="1:7" ht="15" customHeight="1">
      <c r="A1186" s="1165" t="str">
        <f t="shared" si="119"/>
        <v>PEXP77PUR</v>
      </c>
      <c r="B1186" s="1165">
        <f>IFERROR(INDEX('PU Holds'!$B$14:$AF$554,MATCH(C1186,'PU Holds'!$B$14:$B$552,FALSE),MATCH(D1186,'PU Holds'!$B$14:$AF$14,FALSE)),0)</f>
        <v>0</v>
      </c>
      <c r="C1186" s="1165" t="str">
        <f t="shared" si="121"/>
        <v>PEXP77</v>
      </c>
      <c r="D1186" s="988" t="str">
        <f>'PU Holds'!$AD$14</f>
        <v>US Purple</v>
      </c>
      <c r="E1186" s="1165" t="s">
        <v>27839</v>
      </c>
      <c r="F1186" s="1165" t="s">
        <v>27824</v>
      </c>
      <c r="G1186" s="1170" t="s">
        <v>27825</v>
      </c>
    </row>
    <row r="1187" spans="1:7" ht="15" customHeight="1">
      <c r="A1187" s="1165" t="str">
        <f t="shared" si="119"/>
        <v>PEXP78YEL</v>
      </c>
      <c r="B1187" s="1165">
        <f>IFERROR(INDEX('PU Holds'!$B$14:$AF$554,MATCH(C1187,'PU Holds'!$B$14:$B$552,FALSE),MATCH(D1187,'PU Holds'!$B$14:$AF$14,FALSE)),0)</f>
        <v>0</v>
      </c>
      <c r="C1187" s="1165" t="s">
        <v>27916</v>
      </c>
      <c r="D1187" s="1168" t="str">
        <f>'PU Holds'!$M$14</f>
        <v>Yellow 
RAL 1026</v>
      </c>
      <c r="E1187" s="1165" t="s">
        <v>27823</v>
      </c>
      <c r="F1187" s="1165" t="s">
        <v>27824</v>
      </c>
      <c r="G1187" s="1170" t="s">
        <v>27825</v>
      </c>
    </row>
    <row r="1188" spans="1:7" ht="15" customHeight="1">
      <c r="A1188" s="1165" t="str">
        <f t="shared" si="119"/>
        <v>PEXP78RED</v>
      </c>
      <c r="B1188" s="1165">
        <f>IFERROR(INDEX('PU Holds'!$B$14:$AF$554,MATCH(C1188,'PU Holds'!$B$14:$B$552,FALSE),MATCH(D1188,'PU Holds'!$B$14:$AF$14,FALSE)),0)</f>
        <v>0</v>
      </c>
      <c r="C1188" s="1165" t="str">
        <f t="shared" ref="C1188:C1201" si="122">C1187</f>
        <v>PEXP78</v>
      </c>
      <c r="D1188" s="988" t="str">
        <f>'PU Holds'!$O$14</f>
        <v>Red 
RAL 3020</v>
      </c>
      <c r="E1188" s="1165" t="s">
        <v>27826</v>
      </c>
      <c r="F1188" s="1165" t="s">
        <v>27824</v>
      </c>
      <c r="G1188" s="1170" t="s">
        <v>27825</v>
      </c>
    </row>
    <row r="1189" spans="1:7" ht="15" customHeight="1">
      <c r="A1189" s="1165" t="str">
        <f t="shared" si="119"/>
        <v>PEXP78BLU</v>
      </c>
      <c r="B1189" s="1165">
        <f>IFERROR(INDEX('PU Holds'!$B$14:$AF$554,MATCH(C1189,'PU Holds'!$B$14:$B$552,FALSE),MATCH(D1189,'PU Holds'!$B$14:$AF$14,FALSE)),0)</f>
        <v>0</v>
      </c>
      <c r="C1189" s="1165" t="str">
        <f t="shared" si="122"/>
        <v>PEXP78</v>
      </c>
      <c r="D1189" s="988" t="str">
        <f>'PU Holds'!$P$14</f>
        <v>Blue 
RAL 5015</v>
      </c>
      <c r="E1189" s="1165" t="s">
        <v>27827</v>
      </c>
      <c r="F1189" s="1165" t="s">
        <v>27824</v>
      </c>
      <c r="G1189" s="1170" t="s">
        <v>27825</v>
      </c>
    </row>
    <row r="1190" spans="1:7" ht="15" customHeight="1">
      <c r="A1190" s="1165" t="str">
        <f t="shared" si="119"/>
        <v>PEXP78GRY</v>
      </c>
      <c r="B1190" s="1165">
        <f>IFERROR(INDEX('PU Holds'!$B$14:$AF$554,MATCH(C1190,'PU Holds'!$B$14:$B$552,FALSE),MATCH(D1190,'PU Holds'!$B$14:$AF$14,FALSE)),0)</f>
        <v>0</v>
      </c>
      <c r="C1190" s="1165" t="str">
        <f t="shared" si="122"/>
        <v>PEXP78</v>
      </c>
      <c r="D1190" s="988" t="str">
        <f>'PU Holds'!$Q$14</f>
        <v>Grey 
RAL 7001</v>
      </c>
      <c r="E1190" s="1165" t="s">
        <v>27828</v>
      </c>
      <c r="F1190" s="1165" t="s">
        <v>27824</v>
      </c>
      <c r="G1190" s="1170" t="s">
        <v>27825</v>
      </c>
    </row>
    <row r="1191" spans="1:7" ht="15" customHeight="1">
      <c r="A1191" s="1165" t="str">
        <f t="shared" si="119"/>
        <v>PEXP78BLK</v>
      </c>
      <c r="B1191" s="1165">
        <f>IFERROR(INDEX('PU Holds'!$B$14:$AF$554,MATCH(C1191,'PU Holds'!$B$14:$B$552,FALSE),MATCH(D1191,'PU Holds'!$B$14:$AF$14,FALSE)),0)</f>
        <v>0</v>
      </c>
      <c r="C1191" s="1165" t="str">
        <f t="shared" si="122"/>
        <v>PEXP78</v>
      </c>
      <c r="D1191" s="988" t="str">
        <f>'PU Holds'!$R$14</f>
        <v>Black 
RAL 9005</v>
      </c>
      <c r="E1191" s="1165" t="s">
        <v>27829</v>
      </c>
      <c r="F1191" s="1165" t="s">
        <v>27824</v>
      </c>
      <c r="G1191" s="1170" t="s">
        <v>27825</v>
      </c>
    </row>
    <row r="1192" spans="1:7" ht="15" customHeight="1">
      <c r="A1192" s="1165" t="str">
        <f t="shared" si="119"/>
        <v>PEXP78FLO</v>
      </c>
      <c r="B1192" s="1165">
        <f>IFERROR(INDEX('PU Holds'!$B$14:$AF$554,MATCH(C1192,'PU Holds'!$B$14:$B$552,FALSE),MATCH(D1192,'PU Holds'!$B$14:$AF$14,FALSE)),0)</f>
        <v>0</v>
      </c>
      <c r="C1192" s="1165" t="str">
        <f t="shared" si="122"/>
        <v>PEXP78</v>
      </c>
      <c r="D1192" s="988" t="str">
        <f>'PU Holds'!$S$14</f>
        <v>Fluo 
Orange</v>
      </c>
      <c r="E1192" s="1165" t="s">
        <v>27830</v>
      </c>
      <c r="F1192" s="1165" t="s">
        <v>27824</v>
      </c>
      <c r="G1192" s="1170" t="s">
        <v>27825</v>
      </c>
    </row>
    <row r="1193" spans="1:7" ht="15" customHeight="1">
      <c r="A1193" s="1165" t="str">
        <f t="shared" si="119"/>
        <v>PEXP78FLG</v>
      </c>
      <c r="B1193" s="1165">
        <f>IFERROR(INDEX('PU Holds'!$B$14:$AF$554,MATCH(C1193,'PU Holds'!$B$14:$B$552,FALSE),MATCH(D1193,'PU Holds'!$B$14:$AF$14,FALSE)),0)</f>
        <v>0</v>
      </c>
      <c r="C1193" s="1165" t="str">
        <f t="shared" si="122"/>
        <v>PEXP78</v>
      </c>
      <c r="D1193" s="988" t="str">
        <f>'PU Holds'!$T$14</f>
        <v>Fluo 
Green</v>
      </c>
      <c r="E1193" s="1165" t="s">
        <v>27831</v>
      </c>
      <c r="F1193" s="1165" t="s">
        <v>27824</v>
      </c>
      <c r="G1193" s="1170" t="s">
        <v>27825</v>
      </c>
    </row>
    <row r="1194" spans="1:7" ht="15" customHeight="1">
      <c r="A1194" s="1165" t="str">
        <f t="shared" si="119"/>
        <v>PEXP78FLP</v>
      </c>
      <c r="B1194" s="1165">
        <f>IFERROR(INDEX('PU Holds'!$B$14:$AF$554,MATCH(C1194,'PU Holds'!$B$14:$B$552,FALSE),MATCH(D1194,'PU Holds'!$B$14:$AF$14,FALSE)),0)</f>
        <v>0</v>
      </c>
      <c r="C1194" s="1165" t="str">
        <f t="shared" si="122"/>
        <v>PEXP78</v>
      </c>
      <c r="D1194" s="988" t="str">
        <f>'PU Holds'!$U$14</f>
        <v>Fluo 
Pink</v>
      </c>
      <c r="E1194" s="1165" t="s">
        <v>27832</v>
      </c>
      <c r="F1194" s="1165" t="s">
        <v>27824</v>
      </c>
      <c r="G1194" s="1170" t="s">
        <v>27825</v>
      </c>
    </row>
    <row r="1195" spans="1:7" ht="15" customHeight="1">
      <c r="A1195" s="1165" t="str">
        <f t="shared" ref="A1195:A1201" si="123">CONCATENATE(C1195,E1195)</f>
        <v>PEXP78VIO</v>
      </c>
      <c r="B1195" s="1165">
        <f>IFERROR(INDEX('PU Holds'!$B$14:$AF$554,MATCH(C1195,'PU Holds'!$B$14:$B$552,FALSE),MATCH(D1195,'PU Holds'!$B$14:$AF$14,FALSE)),0)</f>
        <v>0</v>
      </c>
      <c r="C1195" s="1165" t="str">
        <f t="shared" si="122"/>
        <v>PEXP78</v>
      </c>
      <c r="D1195" s="988" t="str">
        <f>'PU Holds'!$W$14</f>
        <v>Violet 
RAL 4008</v>
      </c>
      <c r="E1195" s="1165" t="s">
        <v>27833</v>
      </c>
      <c r="F1195" s="1165" t="s">
        <v>27824</v>
      </c>
      <c r="G1195" s="1170" t="s">
        <v>27825</v>
      </c>
    </row>
    <row r="1196" spans="1:7" ht="15" customHeight="1">
      <c r="A1196" s="1165" t="str">
        <f t="shared" si="123"/>
        <v>PEXP78MIN</v>
      </c>
      <c r="B1196" s="1165">
        <f>IFERROR(INDEX('PU Holds'!$B$14:$AF$554,MATCH(C1196,'PU Holds'!$B$14:$B$552,FALSE),MATCH(D1196,'PU Holds'!$B$14:$AF$14,FALSE)),0)</f>
        <v>0</v>
      </c>
      <c r="C1196" s="1165" t="str">
        <f t="shared" si="122"/>
        <v>PEXP78</v>
      </c>
      <c r="D1196" s="988" t="str">
        <f>'PU Holds'!$X$14</f>
        <v>Mint 
RAL 6027</v>
      </c>
      <c r="E1196" s="1165" t="s">
        <v>27834</v>
      </c>
      <c r="F1196" s="1165" t="s">
        <v>27824</v>
      </c>
      <c r="G1196" s="1170" t="s">
        <v>27825</v>
      </c>
    </row>
    <row r="1197" spans="1:7" ht="15" customHeight="1">
      <c r="A1197" s="1165" t="str">
        <f t="shared" si="123"/>
        <v>PEXP78PUK</v>
      </c>
      <c r="B1197" s="1165">
        <f>IFERROR(INDEX('PU Holds'!$B$14:$AF$554,MATCH(C1197,'PU Holds'!$B$14:$B$552,FALSE),MATCH(D1197,'PU Holds'!$B$14:$AF$14,FALSE)),0)</f>
        <v>0</v>
      </c>
      <c r="C1197" s="1165" t="str">
        <f t="shared" si="122"/>
        <v>PEXP78</v>
      </c>
      <c r="D1197" s="988" t="str">
        <f>'PU Holds'!$Z$14</f>
        <v>Green 
(Puke 16-09)</v>
      </c>
      <c r="E1197" s="1165" t="s">
        <v>27835</v>
      </c>
      <c r="F1197" s="1165" t="s">
        <v>27824</v>
      </c>
      <c r="G1197" s="1170" t="s">
        <v>27825</v>
      </c>
    </row>
    <row r="1198" spans="1:7" ht="15" customHeight="1">
      <c r="A1198" s="1165" t="str">
        <f t="shared" si="123"/>
        <v>PEXP78ORA</v>
      </c>
      <c r="B1198" s="1165">
        <f>IFERROR(INDEX('PU Holds'!$B$14:$AF$554,MATCH(C1198,'PU Holds'!$B$14:$B$552,FALSE),MATCH(D1198,'PU Holds'!$B$14:$AF$14,FALSE)),0)</f>
        <v>0</v>
      </c>
      <c r="C1198" s="1165" t="str">
        <f t="shared" si="122"/>
        <v>PEXP78</v>
      </c>
      <c r="D1198" s="988" t="str">
        <f>'PU Holds'!$AA$14</f>
        <v>US Orange
14-01</v>
      </c>
      <c r="E1198" s="1165" t="s">
        <v>27836</v>
      </c>
      <c r="F1198" s="1165" t="s">
        <v>27824</v>
      </c>
      <c r="G1198" s="1170" t="s">
        <v>27825</v>
      </c>
    </row>
    <row r="1199" spans="1:7" ht="15" customHeight="1">
      <c r="A1199" s="1165" t="str">
        <f t="shared" si="123"/>
        <v>PEXP78GRE</v>
      </c>
      <c r="B1199" s="1165">
        <f>IFERROR(INDEX('PU Holds'!$B$14:$AF$554,MATCH(C1199,'PU Holds'!$B$14:$B$552,FALSE),MATCH(D1199,'PU Holds'!$B$14:$AF$14,FALSE)),0)</f>
        <v>0</v>
      </c>
      <c r="C1199" s="1165" t="str">
        <f t="shared" si="122"/>
        <v>PEXP78</v>
      </c>
      <c r="D1199" s="988" t="str">
        <f>'PU Holds'!$AB$14</f>
        <v>US Green 
16 -16</v>
      </c>
      <c r="E1199" s="1165" t="s">
        <v>27837</v>
      </c>
      <c r="F1199" s="1165" t="s">
        <v>27824</v>
      </c>
      <c r="G1199" s="1170" t="s">
        <v>27825</v>
      </c>
    </row>
    <row r="1200" spans="1:7" ht="15" customHeight="1">
      <c r="A1200" s="1165" t="str">
        <f t="shared" si="123"/>
        <v>PEXP78WHI</v>
      </c>
      <c r="B1200" s="1165">
        <f>IFERROR(INDEX('PU Holds'!$B$14:$AF$554,MATCH(C1200,'PU Holds'!$B$14:$B$552,FALSE),MATCH(D1200,'PU Holds'!$B$14:$AF$14,FALSE)),0)</f>
        <v>0</v>
      </c>
      <c r="C1200" s="1165" t="str">
        <f t="shared" si="122"/>
        <v>PEXP78</v>
      </c>
      <c r="D1200" s="988" t="str">
        <f>'PU Holds'!$AC$14</f>
        <v>White 
RAL 9010</v>
      </c>
      <c r="E1200" s="1165" t="s">
        <v>27838</v>
      </c>
      <c r="F1200" s="1165" t="s">
        <v>27824</v>
      </c>
      <c r="G1200" s="1170" t="s">
        <v>27825</v>
      </c>
    </row>
    <row r="1201" spans="1:7" ht="15" customHeight="1">
      <c r="A1201" s="1165" t="str">
        <f t="shared" si="123"/>
        <v>PEXP78PUR</v>
      </c>
      <c r="B1201" s="1165">
        <f>IFERROR(INDEX('PU Holds'!$B$14:$AF$554,MATCH(C1201,'PU Holds'!$B$14:$B$552,FALSE),MATCH(D1201,'PU Holds'!$B$14:$AF$14,FALSE)),0)</f>
        <v>0</v>
      </c>
      <c r="C1201" s="1165" t="str">
        <f t="shared" si="122"/>
        <v>PEXP78</v>
      </c>
      <c r="D1201" s="988" t="str">
        <f>'PU Holds'!$AD$14</f>
        <v>US Purple</v>
      </c>
      <c r="E1201" s="1165" t="s">
        <v>27839</v>
      </c>
      <c r="F1201" s="1165" t="s">
        <v>27824</v>
      </c>
      <c r="G1201" s="1170" t="s">
        <v>27825</v>
      </c>
    </row>
    <row r="1202" spans="1:7" ht="15" customHeight="1">
      <c r="A1202" s="1165" t="str">
        <f t="shared" ref="A1202:A1244" si="124">CONCATENATE(C1202,E1202)</f>
        <v>PEXP79YEL</v>
      </c>
      <c r="B1202" s="1165">
        <f>IFERROR(INDEX('PU Holds'!$B$14:$AF$554,MATCH(C1202,'PU Holds'!$B$14:$B$552,FALSE),MATCH(D1202,'PU Holds'!$B$14:$AF$14,FALSE)),0)</f>
        <v>0</v>
      </c>
      <c r="C1202" s="1165" t="s">
        <v>27917</v>
      </c>
      <c r="D1202" s="1168" t="str">
        <f>'PU Holds'!$M$14</f>
        <v>Yellow 
RAL 1026</v>
      </c>
      <c r="E1202" s="1165" t="s">
        <v>27823</v>
      </c>
      <c r="F1202" s="1165" t="s">
        <v>27824</v>
      </c>
      <c r="G1202" s="1170" t="s">
        <v>27825</v>
      </c>
    </row>
    <row r="1203" spans="1:7" ht="15" customHeight="1">
      <c r="A1203" s="1165" t="str">
        <f t="shared" si="124"/>
        <v>PEXP79RED</v>
      </c>
      <c r="B1203" s="1165">
        <f>IFERROR(INDEX('PU Holds'!$B$14:$AF$554,MATCH(C1203,'PU Holds'!$B$14:$B$552,FALSE),MATCH(D1203,'PU Holds'!$B$14:$AF$14,FALSE)),0)</f>
        <v>0</v>
      </c>
      <c r="C1203" s="1165" t="str">
        <f t="shared" ref="C1203:C1216" si="125">C1202</f>
        <v>PEXP79</v>
      </c>
      <c r="D1203" s="988" t="str">
        <f>'PU Holds'!$O$14</f>
        <v>Red 
RAL 3020</v>
      </c>
      <c r="E1203" s="1165" t="s">
        <v>27826</v>
      </c>
      <c r="F1203" s="1165" t="s">
        <v>27824</v>
      </c>
      <c r="G1203" s="1170" t="s">
        <v>27825</v>
      </c>
    </row>
    <row r="1204" spans="1:7" ht="15" customHeight="1">
      <c r="A1204" s="1165" t="str">
        <f t="shared" si="124"/>
        <v>PEXP79BLU</v>
      </c>
      <c r="B1204" s="1165">
        <f>IFERROR(INDEX('PU Holds'!$B$14:$AF$554,MATCH(C1204,'PU Holds'!$B$14:$B$552,FALSE),MATCH(D1204,'PU Holds'!$B$14:$AF$14,FALSE)),0)</f>
        <v>0</v>
      </c>
      <c r="C1204" s="1165" t="str">
        <f t="shared" si="125"/>
        <v>PEXP79</v>
      </c>
      <c r="D1204" s="988" t="str">
        <f>'PU Holds'!$P$14</f>
        <v>Blue 
RAL 5015</v>
      </c>
      <c r="E1204" s="1165" t="s">
        <v>27827</v>
      </c>
      <c r="F1204" s="1165" t="s">
        <v>27824</v>
      </c>
      <c r="G1204" s="1170" t="s">
        <v>27825</v>
      </c>
    </row>
    <row r="1205" spans="1:7" ht="15" customHeight="1">
      <c r="A1205" s="1165" t="str">
        <f t="shared" si="124"/>
        <v>PEXP79GRY</v>
      </c>
      <c r="B1205" s="1165">
        <f>IFERROR(INDEX('PU Holds'!$B$14:$AF$554,MATCH(C1205,'PU Holds'!$B$14:$B$552,FALSE),MATCH(D1205,'PU Holds'!$B$14:$AF$14,FALSE)),0)</f>
        <v>0</v>
      </c>
      <c r="C1205" s="1165" t="str">
        <f t="shared" si="125"/>
        <v>PEXP79</v>
      </c>
      <c r="D1205" s="988" t="str">
        <f>'PU Holds'!$Q$14</f>
        <v>Grey 
RAL 7001</v>
      </c>
      <c r="E1205" s="1165" t="s">
        <v>27828</v>
      </c>
      <c r="F1205" s="1165" t="s">
        <v>27824</v>
      </c>
      <c r="G1205" s="1170" t="s">
        <v>27825</v>
      </c>
    </row>
    <row r="1206" spans="1:7" ht="15" customHeight="1">
      <c r="A1206" s="1165" t="str">
        <f t="shared" si="124"/>
        <v>PEXP79BLK</v>
      </c>
      <c r="B1206" s="1165">
        <f>IFERROR(INDEX('PU Holds'!$B$14:$AF$554,MATCH(C1206,'PU Holds'!$B$14:$B$552,FALSE),MATCH(D1206,'PU Holds'!$B$14:$AF$14,FALSE)),0)</f>
        <v>0</v>
      </c>
      <c r="C1206" s="1165" t="str">
        <f t="shared" si="125"/>
        <v>PEXP79</v>
      </c>
      <c r="D1206" s="988" t="str">
        <f>'PU Holds'!$R$14</f>
        <v>Black 
RAL 9005</v>
      </c>
      <c r="E1206" s="1165" t="s">
        <v>27829</v>
      </c>
      <c r="F1206" s="1165" t="s">
        <v>27824</v>
      </c>
      <c r="G1206" s="1170" t="s">
        <v>27825</v>
      </c>
    </row>
    <row r="1207" spans="1:7" ht="15" customHeight="1">
      <c r="A1207" s="1165" t="str">
        <f t="shared" si="124"/>
        <v>PEXP79FLO</v>
      </c>
      <c r="B1207" s="1165">
        <f>IFERROR(INDEX('PU Holds'!$B$14:$AF$554,MATCH(C1207,'PU Holds'!$B$14:$B$552,FALSE),MATCH(D1207,'PU Holds'!$B$14:$AF$14,FALSE)),0)</f>
        <v>0</v>
      </c>
      <c r="C1207" s="1165" t="str">
        <f t="shared" si="125"/>
        <v>PEXP79</v>
      </c>
      <c r="D1207" s="988" t="str">
        <f>'PU Holds'!$S$14</f>
        <v>Fluo 
Orange</v>
      </c>
      <c r="E1207" s="1165" t="s">
        <v>27830</v>
      </c>
      <c r="F1207" s="1165" t="s">
        <v>27824</v>
      </c>
      <c r="G1207" s="1170" t="s">
        <v>27825</v>
      </c>
    </row>
    <row r="1208" spans="1:7" ht="15" customHeight="1">
      <c r="A1208" s="1165" t="str">
        <f t="shared" si="124"/>
        <v>PEXP79FLG</v>
      </c>
      <c r="B1208" s="1165">
        <f>IFERROR(INDEX('PU Holds'!$B$14:$AF$554,MATCH(C1208,'PU Holds'!$B$14:$B$552,FALSE),MATCH(D1208,'PU Holds'!$B$14:$AF$14,FALSE)),0)</f>
        <v>0</v>
      </c>
      <c r="C1208" s="1165" t="str">
        <f t="shared" si="125"/>
        <v>PEXP79</v>
      </c>
      <c r="D1208" s="988" t="str">
        <f>'PU Holds'!$T$14</f>
        <v>Fluo 
Green</v>
      </c>
      <c r="E1208" s="1165" t="s">
        <v>27831</v>
      </c>
      <c r="F1208" s="1165" t="s">
        <v>27824</v>
      </c>
      <c r="G1208" s="1170" t="s">
        <v>27825</v>
      </c>
    </row>
    <row r="1209" spans="1:7" ht="15" customHeight="1">
      <c r="A1209" s="1165" t="str">
        <f t="shared" si="124"/>
        <v>PEXP79FLP</v>
      </c>
      <c r="B1209" s="1165">
        <f>IFERROR(INDEX('PU Holds'!$B$14:$AF$554,MATCH(C1209,'PU Holds'!$B$14:$B$552,FALSE),MATCH(D1209,'PU Holds'!$B$14:$AF$14,FALSE)),0)</f>
        <v>0</v>
      </c>
      <c r="C1209" s="1165" t="str">
        <f t="shared" si="125"/>
        <v>PEXP79</v>
      </c>
      <c r="D1209" s="988" t="str">
        <f>'PU Holds'!$U$14</f>
        <v>Fluo 
Pink</v>
      </c>
      <c r="E1209" s="1165" t="s">
        <v>27832</v>
      </c>
      <c r="F1209" s="1165" t="s">
        <v>27824</v>
      </c>
      <c r="G1209" s="1170" t="s">
        <v>27825</v>
      </c>
    </row>
    <row r="1210" spans="1:7" ht="15" customHeight="1">
      <c r="A1210" s="1165" t="str">
        <f t="shared" si="124"/>
        <v>PEXP79VIO</v>
      </c>
      <c r="B1210" s="1165">
        <f>IFERROR(INDEX('PU Holds'!$B$14:$AF$554,MATCH(C1210,'PU Holds'!$B$14:$B$552,FALSE),MATCH(D1210,'PU Holds'!$B$14:$AF$14,FALSE)),0)</f>
        <v>0</v>
      </c>
      <c r="C1210" s="1165" t="str">
        <f t="shared" si="125"/>
        <v>PEXP79</v>
      </c>
      <c r="D1210" s="988" t="str">
        <f>'PU Holds'!$W$14</f>
        <v>Violet 
RAL 4008</v>
      </c>
      <c r="E1210" s="1165" t="s">
        <v>27833</v>
      </c>
      <c r="F1210" s="1165" t="s">
        <v>27824</v>
      </c>
      <c r="G1210" s="1170" t="s">
        <v>27825</v>
      </c>
    </row>
    <row r="1211" spans="1:7" ht="15" customHeight="1">
      <c r="A1211" s="1165" t="str">
        <f t="shared" si="124"/>
        <v>PEXP79MIN</v>
      </c>
      <c r="B1211" s="1165">
        <f>IFERROR(INDEX('PU Holds'!$B$14:$AF$554,MATCH(C1211,'PU Holds'!$B$14:$B$552,FALSE),MATCH(D1211,'PU Holds'!$B$14:$AF$14,FALSE)),0)</f>
        <v>0</v>
      </c>
      <c r="C1211" s="1165" t="str">
        <f t="shared" si="125"/>
        <v>PEXP79</v>
      </c>
      <c r="D1211" s="988" t="str">
        <f>'PU Holds'!$X$14</f>
        <v>Mint 
RAL 6027</v>
      </c>
      <c r="E1211" s="1165" t="s">
        <v>27834</v>
      </c>
      <c r="F1211" s="1165" t="s">
        <v>27824</v>
      </c>
      <c r="G1211" s="1170" t="s">
        <v>27825</v>
      </c>
    </row>
    <row r="1212" spans="1:7" ht="15" customHeight="1">
      <c r="A1212" s="1165" t="str">
        <f t="shared" si="124"/>
        <v>PEXP79PUK</v>
      </c>
      <c r="B1212" s="1165">
        <f>IFERROR(INDEX('PU Holds'!$B$14:$AF$554,MATCH(C1212,'PU Holds'!$B$14:$B$552,FALSE),MATCH(D1212,'PU Holds'!$B$14:$AF$14,FALSE)),0)</f>
        <v>0</v>
      </c>
      <c r="C1212" s="1165" t="str">
        <f t="shared" si="125"/>
        <v>PEXP79</v>
      </c>
      <c r="D1212" s="988" t="str">
        <f>'PU Holds'!$Z$14</f>
        <v>Green 
(Puke 16-09)</v>
      </c>
      <c r="E1212" s="1165" t="s">
        <v>27835</v>
      </c>
      <c r="F1212" s="1165" t="s">
        <v>27824</v>
      </c>
      <c r="G1212" s="1170" t="s">
        <v>27825</v>
      </c>
    </row>
    <row r="1213" spans="1:7" ht="15" customHeight="1">
      <c r="A1213" s="1165" t="str">
        <f t="shared" si="124"/>
        <v>PEXP79ORA</v>
      </c>
      <c r="B1213" s="1165">
        <f>IFERROR(INDEX('PU Holds'!$B$14:$AF$554,MATCH(C1213,'PU Holds'!$B$14:$B$552,FALSE),MATCH(D1213,'PU Holds'!$B$14:$AF$14,FALSE)),0)</f>
        <v>0</v>
      </c>
      <c r="C1213" s="1165" t="str">
        <f t="shared" si="125"/>
        <v>PEXP79</v>
      </c>
      <c r="D1213" s="988" t="str">
        <f>'PU Holds'!$AA$14</f>
        <v>US Orange
14-01</v>
      </c>
      <c r="E1213" s="1165" t="s">
        <v>27836</v>
      </c>
      <c r="F1213" s="1165" t="s">
        <v>27824</v>
      </c>
      <c r="G1213" s="1170" t="s">
        <v>27825</v>
      </c>
    </row>
    <row r="1214" spans="1:7" ht="15" customHeight="1">
      <c r="A1214" s="1165" t="str">
        <f t="shared" si="124"/>
        <v>PEXP79GRE</v>
      </c>
      <c r="B1214" s="1165">
        <f>IFERROR(INDEX('PU Holds'!$B$14:$AF$554,MATCH(C1214,'PU Holds'!$B$14:$B$552,FALSE),MATCH(D1214,'PU Holds'!$B$14:$AF$14,FALSE)),0)</f>
        <v>0</v>
      </c>
      <c r="C1214" s="1165" t="str">
        <f t="shared" si="125"/>
        <v>PEXP79</v>
      </c>
      <c r="D1214" s="988" t="str">
        <f>'PU Holds'!$AB$14</f>
        <v>US Green 
16 -16</v>
      </c>
      <c r="E1214" s="1165" t="s">
        <v>27837</v>
      </c>
      <c r="F1214" s="1165" t="s">
        <v>27824</v>
      </c>
      <c r="G1214" s="1170" t="s">
        <v>27825</v>
      </c>
    </row>
    <row r="1215" spans="1:7" ht="15" customHeight="1">
      <c r="A1215" s="1165" t="str">
        <f t="shared" si="124"/>
        <v>PEXP79WHI</v>
      </c>
      <c r="B1215" s="1165">
        <f>IFERROR(INDEX('PU Holds'!$B$14:$AF$554,MATCH(C1215,'PU Holds'!$B$14:$B$552,FALSE),MATCH(D1215,'PU Holds'!$B$14:$AF$14,FALSE)),0)</f>
        <v>0</v>
      </c>
      <c r="C1215" s="1165" t="str">
        <f t="shared" si="125"/>
        <v>PEXP79</v>
      </c>
      <c r="D1215" s="988" t="str">
        <f>'PU Holds'!$AC$14</f>
        <v>White 
RAL 9010</v>
      </c>
      <c r="E1215" s="1165" t="s">
        <v>27838</v>
      </c>
      <c r="F1215" s="1165" t="s">
        <v>27824</v>
      </c>
      <c r="G1215" s="1170" t="s">
        <v>27825</v>
      </c>
    </row>
    <row r="1216" spans="1:7" ht="15" customHeight="1">
      <c r="A1216" s="1165" t="str">
        <f t="shared" si="124"/>
        <v>PEXP79PUR</v>
      </c>
      <c r="B1216" s="1165">
        <f>IFERROR(INDEX('PU Holds'!$B$14:$AF$554,MATCH(C1216,'PU Holds'!$B$14:$B$552,FALSE),MATCH(D1216,'PU Holds'!$B$14:$AF$14,FALSE)),0)</f>
        <v>0</v>
      </c>
      <c r="C1216" s="1165" t="str">
        <f t="shared" si="125"/>
        <v>PEXP79</v>
      </c>
      <c r="D1216" s="988" t="str">
        <f>'PU Holds'!$AD$14</f>
        <v>US Purple</v>
      </c>
      <c r="E1216" s="1165" t="s">
        <v>27839</v>
      </c>
      <c r="F1216" s="1165" t="s">
        <v>27824</v>
      </c>
      <c r="G1216" s="1170" t="s">
        <v>27825</v>
      </c>
    </row>
    <row r="1217" spans="1:7" ht="15" customHeight="1">
      <c r="A1217" s="1165" t="str">
        <f t="shared" si="124"/>
        <v>PEXP80YEL</v>
      </c>
      <c r="B1217" s="1165">
        <f>IFERROR(INDEX('PU Holds'!$B$14:$AF$554,MATCH(C1217,'PU Holds'!$B$14:$B$552,FALSE),MATCH(D1217,'PU Holds'!$B$14:$AF$14,FALSE)),0)</f>
        <v>0</v>
      </c>
      <c r="C1217" s="1165" t="s">
        <v>27918</v>
      </c>
      <c r="D1217" s="1168" t="str">
        <f>'PU Holds'!$M$14</f>
        <v>Yellow 
RAL 1026</v>
      </c>
      <c r="E1217" s="1165" t="s">
        <v>27823</v>
      </c>
      <c r="F1217" s="1165" t="s">
        <v>27824</v>
      </c>
      <c r="G1217" s="1170" t="s">
        <v>27825</v>
      </c>
    </row>
    <row r="1218" spans="1:7" ht="15" customHeight="1">
      <c r="A1218" s="1165" t="str">
        <f t="shared" si="124"/>
        <v>PEXP80RED</v>
      </c>
      <c r="B1218" s="1165">
        <f>IFERROR(INDEX('PU Holds'!$B$14:$AF$554,MATCH(C1218,'PU Holds'!$B$14:$B$552,FALSE),MATCH(D1218,'PU Holds'!$B$14:$AF$14,FALSE)),0)</f>
        <v>0</v>
      </c>
      <c r="C1218" s="1165" t="str">
        <f t="shared" ref="C1218:C1231" si="126">C1217</f>
        <v>PEXP80</v>
      </c>
      <c r="D1218" s="988" t="str">
        <f>'PU Holds'!$O$14</f>
        <v>Red 
RAL 3020</v>
      </c>
      <c r="E1218" s="1165" t="s">
        <v>27826</v>
      </c>
      <c r="F1218" s="1165" t="s">
        <v>27824</v>
      </c>
      <c r="G1218" s="1170" t="s">
        <v>27825</v>
      </c>
    </row>
    <row r="1219" spans="1:7" ht="15" customHeight="1">
      <c r="A1219" s="1165" t="str">
        <f t="shared" si="124"/>
        <v>PEXP80BLU</v>
      </c>
      <c r="B1219" s="1165">
        <f>IFERROR(INDEX('PU Holds'!$B$14:$AF$554,MATCH(C1219,'PU Holds'!$B$14:$B$552,FALSE),MATCH(D1219,'PU Holds'!$B$14:$AF$14,FALSE)),0)</f>
        <v>0</v>
      </c>
      <c r="C1219" s="1165" t="str">
        <f t="shared" si="126"/>
        <v>PEXP80</v>
      </c>
      <c r="D1219" s="988" t="str">
        <f>'PU Holds'!$P$14</f>
        <v>Blue 
RAL 5015</v>
      </c>
      <c r="E1219" s="1165" t="s">
        <v>27827</v>
      </c>
      <c r="F1219" s="1165" t="s">
        <v>27824</v>
      </c>
      <c r="G1219" s="1170" t="s">
        <v>27825</v>
      </c>
    </row>
    <row r="1220" spans="1:7" ht="15" customHeight="1">
      <c r="A1220" s="1165" t="str">
        <f t="shared" si="124"/>
        <v>PEXP80GRY</v>
      </c>
      <c r="B1220" s="1165">
        <f>IFERROR(INDEX('PU Holds'!$B$14:$AF$554,MATCH(C1220,'PU Holds'!$B$14:$B$552,FALSE),MATCH(D1220,'PU Holds'!$B$14:$AF$14,FALSE)),0)</f>
        <v>0</v>
      </c>
      <c r="C1220" s="1165" t="str">
        <f t="shared" si="126"/>
        <v>PEXP80</v>
      </c>
      <c r="D1220" s="988" t="str">
        <f>'PU Holds'!$Q$14</f>
        <v>Grey 
RAL 7001</v>
      </c>
      <c r="E1220" s="1165" t="s">
        <v>27828</v>
      </c>
      <c r="F1220" s="1165" t="s">
        <v>27824</v>
      </c>
      <c r="G1220" s="1170" t="s">
        <v>27825</v>
      </c>
    </row>
    <row r="1221" spans="1:7" ht="15" customHeight="1">
      <c r="A1221" s="1165" t="str">
        <f t="shared" si="124"/>
        <v>PEXP80BLK</v>
      </c>
      <c r="B1221" s="1165">
        <f>IFERROR(INDEX('PU Holds'!$B$14:$AF$554,MATCH(C1221,'PU Holds'!$B$14:$B$552,FALSE),MATCH(D1221,'PU Holds'!$B$14:$AF$14,FALSE)),0)</f>
        <v>0</v>
      </c>
      <c r="C1221" s="1165" t="str">
        <f t="shared" si="126"/>
        <v>PEXP80</v>
      </c>
      <c r="D1221" s="988" t="str">
        <f>'PU Holds'!$R$14</f>
        <v>Black 
RAL 9005</v>
      </c>
      <c r="E1221" s="1165" t="s">
        <v>27829</v>
      </c>
      <c r="F1221" s="1165" t="s">
        <v>27824</v>
      </c>
      <c r="G1221" s="1170" t="s">
        <v>27825</v>
      </c>
    </row>
    <row r="1222" spans="1:7" ht="15" customHeight="1">
      <c r="A1222" s="1165" t="str">
        <f t="shared" si="124"/>
        <v>PEXP80FLO</v>
      </c>
      <c r="B1222" s="1165">
        <f>IFERROR(INDEX('PU Holds'!$B$14:$AF$554,MATCH(C1222,'PU Holds'!$B$14:$B$552,FALSE),MATCH(D1222,'PU Holds'!$B$14:$AF$14,FALSE)),0)</f>
        <v>0</v>
      </c>
      <c r="C1222" s="1165" t="str">
        <f t="shared" si="126"/>
        <v>PEXP80</v>
      </c>
      <c r="D1222" s="988" t="str">
        <f>'PU Holds'!$S$14</f>
        <v>Fluo 
Orange</v>
      </c>
      <c r="E1222" s="1165" t="s">
        <v>27830</v>
      </c>
      <c r="F1222" s="1165" t="s">
        <v>27824</v>
      </c>
      <c r="G1222" s="1170" t="s">
        <v>27825</v>
      </c>
    </row>
    <row r="1223" spans="1:7" ht="15" customHeight="1">
      <c r="A1223" s="1165" t="str">
        <f t="shared" si="124"/>
        <v>PEXP80FLG</v>
      </c>
      <c r="B1223" s="1165">
        <f>IFERROR(INDEX('PU Holds'!$B$14:$AF$554,MATCH(C1223,'PU Holds'!$B$14:$B$552,FALSE),MATCH(D1223,'PU Holds'!$B$14:$AF$14,FALSE)),0)</f>
        <v>0</v>
      </c>
      <c r="C1223" s="1165" t="str">
        <f t="shared" si="126"/>
        <v>PEXP80</v>
      </c>
      <c r="D1223" s="988" t="str">
        <f>'PU Holds'!$T$14</f>
        <v>Fluo 
Green</v>
      </c>
      <c r="E1223" s="1165" t="s">
        <v>27831</v>
      </c>
      <c r="F1223" s="1165" t="s">
        <v>27824</v>
      </c>
      <c r="G1223" s="1170" t="s">
        <v>27825</v>
      </c>
    </row>
    <row r="1224" spans="1:7" ht="15" customHeight="1">
      <c r="A1224" s="1165" t="str">
        <f t="shared" si="124"/>
        <v>PEXP80FLP</v>
      </c>
      <c r="B1224" s="1165">
        <f>IFERROR(INDEX('PU Holds'!$B$14:$AF$554,MATCH(C1224,'PU Holds'!$B$14:$B$552,FALSE),MATCH(D1224,'PU Holds'!$B$14:$AF$14,FALSE)),0)</f>
        <v>0</v>
      </c>
      <c r="C1224" s="1165" t="str">
        <f t="shared" si="126"/>
        <v>PEXP80</v>
      </c>
      <c r="D1224" s="988" t="str">
        <f>'PU Holds'!$U$14</f>
        <v>Fluo 
Pink</v>
      </c>
      <c r="E1224" s="1165" t="s">
        <v>27832</v>
      </c>
      <c r="F1224" s="1165" t="s">
        <v>27824</v>
      </c>
      <c r="G1224" s="1170" t="s">
        <v>27825</v>
      </c>
    </row>
    <row r="1225" spans="1:7" ht="15" customHeight="1">
      <c r="A1225" s="1165" t="str">
        <f t="shared" si="124"/>
        <v>PEXP80VIO</v>
      </c>
      <c r="B1225" s="1165">
        <f>IFERROR(INDEX('PU Holds'!$B$14:$AF$554,MATCH(C1225,'PU Holds'!$B$14:$B$552,FALSE),MATCH(D1225,'PU Holds'!$B$14:$AF$14,FALSE)),0)</f>
        <v>0</v>
      </c>
      <c r="C1225" s="1165" t="str">
        <f t="shared" si="126"/>
        <v>PEXP80</v>
      </c>
      <c r="D1225" s="988" t="str">
        <f>'PU Holds'!$W$14</f>
        <v>Violet 
RAL 4008</v>
      </c>
      <c r="E1225" s="1165" t="s">
        <v>27833</v>
      </c>
      <c r="F1225" s="1165" t="s">
        <v>27824</v>
      </c>
      <c r="G1225" s="1170" t="s">
        <v>27825</v>
      </c>
    </row>
    <row r="1226" spans="1:7" ht="15" customHeight="1">
      <c r="A1226" s="1165" t="str">
        <f t="shared" si="124"/>
        <v>PEXP80MIN</v>
      </c>
      <c r="B1226" s="1165">
        <f>IFERROR(INDEX('PU Holds'!$B$14:$AF$554,MATCH(C1226,'PU Holds'!$B$14:$B$552,FALSE),MATCH(D1226,'PU Holds'!$B$14:$AF$14,FALSE)),0)</f>
        <v>0</v>
      </c>
      <c r="C1226" s="1165" t="str">
        <f t="shared" si="126"/>
        <v>PEXP80</v>
      </c>
      <c r="D1226" s="988" t="str">
        <f>'PU Holds'!$X$14</f>
        <v>Mint 
RAL 6027</v>
      </c>
      <c r="E1226" s="1165" t="s">
        <v>27834</v>
      </c>
      <c r="F1226" s="1165" t="s">
        <v>27824</v>
      </c>
      <c r="G1226" s="1170" t="s">
        <v>27825</v>
      </c>
    </row>
    <row r="1227" spans="1:7" ht="15" customHeight="1">
      <c r="A1227" s="1165" t="str">
        <f t="shared" si="124"/>
        <v>PEXP80PUK</v>
      </c>
      <c r="B1227" s="1165">
        <f>IFERROR(INDEX('PU Holds'!$B$14:$AF$554,MATCH(C1227,'PU Holds'!$B$14:$B$552,FALSE),MATCH(D1227,'PU Holds'!$B$14:$AF$14,FALSE)),0)</f>
        <v>0</v>
      </c>
      <c r="C1227" s="1165" t="str">
        <f t="shared" si="126"/>
        <v>PEXP80</v>
      </c>
      <c r="D1227" s="988" t="str">
        <f>'PU Holds'!$Z$14</f>
        <v>Green 
(Puke 16-09)</v>
      </c>
      <c r="E1227" s="1165" t="s">
        <v>27835</v>
      </c>
      <c r="F1227" s="1165" t="s">
        <v>27824</v>
      </c>
      <c r="G1227" s="1170" t="s">
        <v>27825</v>
      </c>
    </row>
    <row r="1228" spans="1:7" ht="15" customHeight="1">
      <c r="A1228" s="1165" t="str">
        <f t="shared" si="124"/>
        <v>PEXP80ORA</v>
      </c>
      <c r="B1228" s="1165">
        <f>IFERROR(INDEX('PU Holds'!$B$14:$AF$554,MATCH(C1228,'PU Holds'!$B$14:$B$552,FALSE),MATCH(D1228,'PU Holds'!$B$14:$AF$14,FALSE)),0)</f>
        <v>0</v>
      </c>
      <c r="C1228" s="1165" t="str">
        <f t="shared" si="126"/>
        <v>PEXP80</v>
      </c>
      <c r="D1228" s="988" t="str">
        <f>'PU Holds'!$AA$14</f>
        <v>US Orange
14-01</v>
      </c>
      <c r="E1228" s="1165" t="s">
        <v>27836</v>
      </c>
      <c r="F1228" s="1165" t="s">
        <v>27824</v>
      </c>
      <c r="G1228" s="1170" t="s">
        <v>27825</v>
      </c>
    </row>
    <row r="1229" spans="1:7" ht="15" customHeight="1">
      <c r="A1229" s="1165" t="str">
        <f t="shared" si="124"/>
        <v>PEXP80GRE</v>
      </c>
      <c r="B1229" s="1165">
        <f>IFERROR(INDEX('PU Holds'!$B$14:$AF$554,MATCH(C1229,'PU Holds'!$B$14:$B$552,FALSE),MATCH(D1229,'PU Holds'!$B$14:$AF$14,FALSE)),0)</f>
        <v>0</v>
      </c>
      <c r="C1229" s="1165" t="str">
        <f t="shared" si="126"/>
        <v>PEXP80</v>
      </c>
      <c r="D1229" s="988" t="str">
        <f>'PU Holds'!$AB$14</f>
        <v>US Green 
16 -16</v>
      </c>
      <c r="E1229" s="1165" t="s">
        <v>27837</v>
      </c>
      <c r="F1229" s="1165" t="s">
        <v>27824</v>
      </c>
      <c r="G1229" s="1170" t="s">
        <v>27825</v>
      </c>
    </row>
    <row r="1230" spans="1:7" ht="15" customHeight="1">
      <c r="A1230" s="1165" t="str">
        <f t="shared" si="124"/>
        <v>PEXP80WHI</v>
      </c>
      <c r="B1230" s="1165">
        <f>IFERROR(INDEX('PU Holds'!$B$14:$AF$554,MATCH(C1230,'PU Holds'!$B$14:$B$552,FALSE),MATCH(D1230,'PU Holds'!$B$14:$AF$14,FALSE)),0)</f>
        <v>0</v>
      </c>
      <c r="C1230" s="1165" t="str">
        <f t="shared" si="126"/>
        <v>PEXP80</v>
      </c>
      <c r="D1230" s="988" t="str">
        <f>'PU Holds'!$AC$14</f>
        <v>White 
RAL 9010</v>
      </c>
      <c r="E1230" s="1165" t="s">
        <v>27838</v>
      </c>
      <c r="F1230" s="1165" t="s">
        <v>27824</v>
      </c>
      <c r="G1230" s="1170" t="s">
        <v>27825</v>
      </c>
    </row>
    <row r="1231" spans="1:7" ht="15" customHeight="1">
      <c r="A1231" s="1165" t="str">
        <f t="shared" si="124"/>
        <v>PEXP80PUR</v>
      </c>
      <c r="B1231" s="1165">
        <f>IFERROR(INDEX('PU Holds'!$B$14:$AF$554,MATCH(C1231,'PU Holds'!$B$14:$B$552,FALSE),MATCH(D1231,'PU Holds'!$B$14:$AF$14,FALSE)),0)</f>
        <v>0</v>
      </c>
      <c r="C1231" s="1165" t="str">
        <f t="shared" si="126"/>
        <v>PEXP80</v>
      </c>
      <c r="D1231" s="988" t="str">
        <f>'PU Holds'!$AD$14</f>
        <v>US Purple</v>
      </c>
      <c r="E1231" s="1165" t="s">
        <v>27839</v>
      </c>
      <c r="F1231" s="1165" t="s">
        <v>27824</v>
      </c>
      <c r="G1231" s="1170" t="s">
        <v>27825</v>
      </c>
    </row>
    <row r="1232" spans="1:7" ht="15" customHeight="1">
      <c r="A1232" s="1165" t="str">
        <f t="shared" si="124"/>
        <v>PEXP81YEL</v>
      </c>
      <c r="B1232" s="1165">
        <f>IFERROR(INDEX('PU Holds'!$B$14:$AF$554,MATCH(C1232,'PU Holds'!$B$14:$B$552,FALSE),MATCH(D1232,'PU Holds'!$B$14:$AF$14,FALSE)),0)</f>
        <v>0</v>
      </c>
      <c r="C1232" s="1165" t="s">
        <v>27919</v>
      </c>
      <c r="D1232" s="1168" t="str">
        <f>'PU Holds'!$M$14</f>
        <v>Yellow 
RAL 1026</v>
      </c>
      <c r="E1232" s="1165" t="s">
        <v>27823</v>
      </c>
      <c r="F1232" s="1165" t="s">
        <v>27824</v>
      </c>
      <c r="G1232" s="1170" t="s">
        <v>27825</v>
      </c>
    </row>
    <row r="1233" spans="1:7" ht="15" customHeight="1">
      <c r="A1233" s="1165" t="str">
        <f t="shared" si="124"/>
        <v>PEXP81RED</v>
      </c>
      <c r="B1233" s="1165">
        <f>IFERROR(INDEX('PU Holds'!$B$14:$AF$554,MATCH(C1233,'PU Holds'!$B$14:$B$552,FALSE),MATCH(D1233,'PU Holds'!$B$14:$AF$14,FALSE)),0)</f>
        <v>0</v>
      </c>
      <c r="C1233" s="1165" t="str">
        <f t="shared" ref="C1233:C1246" si="127">C1232</f>
        <v>PEXP81</v>
      </c>
      <c r="D1233" s="988" t="str">
        <f>'PU Holds'!$O$14</f>
        <v>Red 
RAL 3020</v>
      </c>
      <c r="E1233" s="1165" t="s">
        <v>27826</v>
      </c>
      <c r="F1233" s="1165" t="s">
        <v>27824</v>
      </c>
      <c r="G1233" s="1170" t="s">
        <v>27825</v>
      </c>
    </row>
    <row r="1234" spans="1:7" ht="15" customHeight="1">
      <c r="A1234" s="1165" t="str">
        <f t="shared" si="124"/>
        <v>PEXP81BLU</v>
      </c>
      <c r="B1234" s="1165">
        <f>IFERROR(INDEX('PU Holds'!$B$14:$AF$554,MATCH(C1234,'PU Holds'!$B$14:$B$552,FALSE),MATCH(D1234,'PU Holds'!$B$14:$AF$14,FALSE)),0)</f>
        <v>0</v>
      </c>
      <c r="C1234" s="1165" t="str">
        <f t="shared" si="127"/>
        <v>PEXP81</v>
      </c>
      <c r="D1234" s="988" t="str">
        <f>'PU Holds'!$P$14</f>
        <v>Blue 
RAL 5015</v>
      </c>
      <c r="E1234" s="1165" t="s">
        <v>27827</v>
      </c>
      <c r="F1234" s="1165" t="s">
        <v>27824</v>
      </c>
      <c r="G1234" s="1170" t="s">
        <v>27825</v>
      </c>
    </row>
    <row r="1235" spans="1:7" ht="15" customHeight="1">
      <c r="A1235" s="1165" t="str">
        <f t="shared" si="124"/>
        <v>PEXP81GRY</v>
      </c>
      <c r="B1235" s="1165">
        <f>IFERROR(INDEX('PU Holds'!$B$14:$AF$554,MATCH(C1235,'PU Holds'!$B$14:$B$552,FALSE),MATCH(D1235,'PU Holds'!$B$14:$AF$14,FALSE)),0)</f>
        <v>0</v>
      </c>
      <c r="C1235" s="1165" t="str">
        <f t="shared" si="127"/>
        <v>PEXP81</v>
      </c>
      <c r="D1235" s="988" t="str">
        <f>'PU Holds'!$Q$14</f>
        <v>Grey 
RAL 7001</v>
      </c>
      <c r="E1235" s="1165" t="s">
        <v>27828</v>
      </c>
      <c r="F1235" s="1165" t="s">
        <v>27824</v>
      </c>
      <c r="G1235" s="1170" t="s">
        <v>27825</v>
      </c>
    </row>
    <row r="1236" spans="1:7" ht="15" customHeight="1">
      <c r="A1236" s="1165" t="str">
        <f t="shared" si="124"/>
        <v>PEXP81BLK</v>
      </c>
      <c r="B1236" s="1165">
        <f>IFERROR(INDEX('PU Holds'!$B$14:$AF$554,MATCH(C1236,'PU Holds'!$B$14:$B$552,FALSE),MATCH(D1236,'PU Holds'!$B$14:$AF$14,FALSE)),0)</f>
        <v>0</v>
      </c>
      <c r="C1236" s="1165" t="str">
        <f t="shared" si="127"/>
        <v>PEXP81</v>
      </c>
      <c r="D1236" s="988" t="str">
        <f>'PU Holds'!$R$14</f>
        <v>Black 
RAL 9005</v>
      </c>
      <c r="E1236" s="1165" t="s">
        <v>27829</v>
      </c>
      <c r="F1236" s="1165" t="s">
        <v>27824</v>
      </c>
      <c r="G1236" s="1170" t="s">
        <v>27825</v>
      </c>
    </row>
    <row r="1237" spans="1:7" ht="15" customHeight="1">
      <c r="A1237" s="1165" t="str">
        <f t="shared" si="124"/>
        <v>PEXP81FLO</v>
      </c>
      <c r="B1237" s="1165">
        <f>IFERROR(INDEX('PU Holds'!$B$14:$AF$554,MATCH(C1237,'PU Holds'!$B$14:$B$552,FALSE),MATCH(D1237,'PU Holds'!$B$14:$AF$14,FALSE)),0)</f>
        <v>0</v>
      </c>
      <c r="C1237" s="1165" t="str">
        <f t="shared" si="127"/>
        <v>PEXP81</v>
      </c>
      <c r="D1237" s="988" t="str">
        <f>'PU Holds'!$S$14</f>
        <v>Fluo 
Orange</v>
      </c>
      <c r="E1237" s="1165" t="s">
        <v>27830</v>
      </c>
      <c r="F1237" s="1165" t="s">
        <v>27824</v>
      </c>
      <c r="G1237" s="1170" t="s">
        <v>27825</v>
      </c>
    </row>
    <row r="1238" spans="1:7" ht="15" customHeight="1">
      <c r="A1238" s="1165" t="str">
        <f t="shared" si="124"/>
        <v>PEXP81FLG</v>
      </c>
      <c r="B1238" s="1165">
        <f>IFERROR(INDEX('PU Holds'!$B$14:$AF$554,MATCH(C1238,'PU Holds'!$B$14:$B$552,FALSE),MATCH(D1238,'PU Holds'!$B$14:$AF$14,FALSE)),0)</f>
        <v>0</v>
      </c>
      <c r="C1238" s="1165" t="str">
        <f t="shared" si="127"/>
        <v>PEXP81</v>
      </c>
      <c r="D1238" s="988" t="str">
        <f>'PU Holds'!$T$14</f>
        <v>Fluo 
Green</v>
      </c>
      <c r="E1238" s="1165" t="s">
        <v>27831</v>
      </c>
      <c r="F1238" s="1165" t="s">
        <v>27824</v>
      </c>
      <c r="G1238" s="1170" t="s">
        <v>27825</v>
      </c>
    </row>
    <row r="1239" spans="1:7" ht="15" customHeight="1">
      <c r="A1239" s="1165" t="str">
        <f t="shared" si="124"/>
        <v>PEXP81FLP</v>
      </c>
      <c r="B1239" s="1165">
        <f>IFERROR(INDEX('PU Holds'!$B$14:$AF$554,MATCH(C1239,'PU Holds'!$B$14:$B$552,FALSE),MATCH(D1239,'PU Holds'!$B$14:$AF$14,FALSE)),0)</f>
        <v>0</v>
      </c>
      <c r="C1239" s="1165" t="str">
        <f t="shared" si="127"/>
        <v>PEXP81</v>
      </c>
      <c r="D1239" s="988" t="str">
        <f>'PU Holds'!$U$14</f>
        <v>Fluo 
Pink</v>
      </c>
      <c r="E1239" s="1165" t="s">
        <v>27832</v>
      </c>
      <c r="F1239" s="1165" t="s">
        <v>27824</v>
      </c>
      <c r="G1239" s="1170" t="s">
        <v>27825</v>
      </c>
    </row>
    <row r="1240" spans="1:7" ht="15" customHeight="1">
      <c r="A1240" s="1165" t="str">
        <f t="shared" si="124"/>
        <v>PEXP81VIO</v>
      </c>
      <c r="B1240" s="1165">
        <f>IFERROR(INDEX('PU Holds'!$B$14:$AF$554,MATCH(C1240,'PU Holds'!$B$14:$B$552,FALSE),MATCH(D1240,'PU Holds'!$B$14:$AF$14,FALSE)),0)</f>
        <v>0</v>
      </c>
      <c r="C1240" s="1165" t="str">
        <f t="shared" si="127"/>
        <v>PEXP81</v>
      </c>
      <c r="D1240" s="988" t="str">
        <f>'PU Holds'!$W$14</f>
        <v>Violet 
RAL 4008</v>
      </c>
      <c r="E1240" s="1165" t="s">
        <v>27833</v>
      </c>
      <c r="F1240" s="1165" t="s">
        <v>27824</v>
      </c>
      <c r="G1240" s="1170" t="s">
        <v>27825</v>
      </c>
    </row>
    <row r="1241" spans="1:7" ht="15" customHeight="1">
      <c r="A1241" s="1165" t="str">
        <f t="shared" si="124"/>
        <v>PEXP81MIN</v>
      </c>
      <c r="B1241" s="1165">
        <f>IFERROR(INDEX('PU Holds'!$B$14:$AF$554,MATCH(C1241,'PU Holds'!$B$14:$B$552,FALSE),MATCH(D1241,'PU Holds'!$B$14:$AF$14,FALSE)),0)</f>
        <v>0</v>
      </c>
      <c r="C1241" s="1165" t="str">
        <f t="shared" si="127"/>
        <v>PEXP81</v>
      </c>
      <c r="D1241" s="988" t="str">
        <f>'PU Holds'!$X$14</f>
        <v>Mint 
RAL 6027</v>
      </c>
      <c r="E1241" s="1165" t="s">
        <v>27834</v>
      </c>
      <c r="F1241" s="1165" t="s">
        <v>27824</v>
      </c>
      <c r="G1241" s="1170" t="s">
        <v>27825</v>
      </c>
    </row>
    <row r="1242" spans="1:7" ht="15" customHeight="1">
      <c r="A1242" s="1165" t="str">
        <f t="shared" si="124"/>
        <v>PEXP81PUK</v>
      </c>
      <c r="B1242" s="1165">
        <f>IFERROR(INDEX('PU Holds'!$B$14:$AF$554,MATCH(C1242,'PU Holds'!$B$14:$B$552,FALSE),MATCH(D1242,'PU Holds'!$B$14:$AF$14,FALSE)),0)</f>
        <v>0</v>
      </c>
      <c r="C1242" s="1165" t="str">
        <f t="shared" si="127"/>
        <v>PEXP81</v>
      </c>
      <c r="D1242" s="988" t="str">
        <f>'PU Holds'!$Z$14</f>
        <v>Green 
(Puke 16-09)</v>
      </c>
      <c r="E1242" s="1165" t="s">
        <v>27835</v>
      </c>
      <c r="F1242" s="1165" t="s">
        <v>27824</v>
      </c>
      <c r="G1242" s="1170" t="s">
        <v>27825</v>
      </c>
    </row>
    <row r="1243" spans="1:7" ht="15" customHeight="1">
      <c r="A1243" s="1165" t="str">
        <f t="shared" si="124"/>
        <v>PEXP81ORA</v>
      </c>
      <c r="B1243" s="1165">
        <f>IFERROR(INDEX('PU Holds'!$B$14:$AF$554,MATCH(C1243,'PU Holds'!$B$14:$B$552,FALSE),MATCH(D1243,'PU Holds'!$B$14:$AF$14,FALSE)),0)</f>
        <v>0</v>
      </c>
      <c r="C1243" s="1165" t="str">
        <f t="shared" si="127"/>
        <v>PEXP81</v>
      </c>
      <c r="D1243" s="988" t="str">
        <f>'PU Holds'!$AA$14</f>
        <v>US Orange
14-01</v>
      </c>
      <c r="E1243" s="1165" t="s">
        <v>27836</v>
      </c>
      <c r="F1243" s="1165" t="s">
        <v>27824</v>
      </c>
      <c r="G1243" s="1170" t="s">
        <v>27825</v>
      </c>
    </row>
    <row r="1244" spans="1:7" ht="15" customHeight="1">
      <c r="A1244" s="1165" t="str">
        <f t="shared" si="124"/>
        <v>PEXP81GRE</v>
      </c>
      <c r="B1244" s="1165">
        <f>IFERROR(INDEX('PU Holds'!$B$14:$AF$554,MATCH(C1244,'PU Holds'!$B$14:$B$552,FALSE),MATCH(D1244,'PU Holds'!$B$14:$AF$14,FALSE)),0)</f>
        <v>0</v>
      </c>
      <c r="C1244" s="1165" t="str">
        <f t="shared" si="127"/>
        <v>PEXP81</v>
      </c>
      <c r="D1244" s="988" t="str">
        <f>'PU Holds'!$AB$14</f>
        <v>US Green 
16 -16</v>
      </c>
      <c r="E1244" s="1165" t="s">
        <v>27837</v>
      </c>
      <c r="F1244" s="1165" t="s">
        <v>27824</v>
      </c>
      <c r="G1244" s="1170" t="s">
        <v>27825</v>
      </c>
    </row>
    <row r="1245" spans="1:7" ht="15" customHeight="1">
      <c r="A1245" s="1165" t="str">
        <f t="shared" ref="A1245:A1246" si="128">CONCATENATE(C1245,E1245)</f>
        <v>PEXP81WHI</v>
      </c>
      <c r="B1245" s="1165">
        <f>IFERROR(INDEX('PU Holds'!$B$14:$AF$554,MATCH(C1245,'PU Holds'!$B$14:$B$552,FALSE),MATCH(D1245,'PU Holds'!$B$14:$AF$14,FALSE)),0)</f>
        <v>0</v>
      </c>
      <c r="C1245" s="1165" t="str">
        <f t="shared" si="127"/>
        <v>PEXP81</v>
      </c>
      <c r="D1245" s="988" t="str">
        <f>'PU Holds'!$AC$14</f>
        <v>White 
RAL 9010</v>
      </c>
      <c r="E1245" s="1165" t="s">
        <v>27838</v>
      </c>
      <c r="F1245" s="1165" t="s">
        <v>27824</v>
      </c>
      <c r="G1245" s="1170" t="s">
        <v>27825</v>
      </c>
    </row>
    <row r="1246" spans="1:7" ht="15" customHeight="1">
      <c r="A1246" s="1165" t="str">
        <f t="shared" si="128"/>
        <v>PEXP81PUR</v>
      </c>
      <c r="B1246" s="1165">
        <f>IFERROR(INDEX('PU Holds'!$B$14:$AF$554,MATCH(C1246,'PU Holds'!$B$14:$B$552,FALSE),MATCH(D1246,'PU Holds'!$B$14:$AF$14,FALSE)),0)</f>
        <v>0</v>
      </c>
      <c r="C1246" s="1165" t="str">
        <f t="shared" si="127"/>
        <v>PEXP81</v>
      </c>
      <c r="D1246" s="988" t="str">
        <f>'PU Holds'!$AD$14</f>
        <v>US Purple</v>
      </c>
      <c r="E1246" s="1165" t="s">
        <v>27839</v>
      </c>
      <c r="F1246" s="1165" t="s">
        <v>27824</v>
      </c>
      <c r="G1246" s="1170" t="s">
        <v>27825</v>
      </c>
    </row>
    <row r="1247" spans="1:7" ht="15" customHeight="1">
      <c r="A1247" s="1165" t="str">
        <f t="shared" ref="A1247:A1294" si="129">CONCATENATE(C1247,E1247)</f>
        <v>PEXP82YEL</v>
      </c>
      <c r="B1247" s="1165">
        <f>IFERROR(INDEX('PU Holds'!$B$14:$AF$554,MATCH(C1247,'PU Holds'!$B$14:$B$552,FALSE),MATCH(D1247,'PU Holds'!$B$14:$AF$14,FALSE)),0)</f>
        <v>0</v>
      </c>
      <c r="C1247" s="1165" t="s">
        <v>27920</v>
      </c>
      <c r="D1247" s="1168" t="str">
        <f>'PU Holds'!$M$14</f>
        <v>Yellow 
RAL 1026</v>
      </c>
      <c r="E1247" s="1165" t="s">
        <v>27823</v>
      </c>
      <c r="F1247" s="1165" t="s">
        <v>27824</v>
      </c>
      <c r="G1247" s="1170" t="s">
        <v>27825</v>
      </c>
    </row>
    <row r="1248" spans="1:7" ht="15" customHeight="1">
      <c r="A1248" s="1165" t="str">
        <f t="shared" si="129"/>
        <v>PEXP82RED</v>
      </c>
      <c r="B1248" s="1165">
        <f>IFERROR(INDEX('PU Holds'!$B$14:$AF$554,MATCH(C1248,'PU Holds'!$B$14:$B$552,FALSE),MATCH(D1248,'PU Holds'!$B$14:$AF$14,FALSE)),0)</f>
        <v>0</v>
      </c>
      <c r="C1248" s="1165" t="str">
        <f t="shared" ref="C1248:C1261" si="130">C1247</f>
        <v>PEXP82</v>
      </c>
      <c r="D1248" s="988" t="str">
        <f>'PU Holds'!$O$14</f>
        <v>Red 
RAL 3020</v>
      </c>
      <c r="E1248" s="1165" t="s">
        <v>27826</v>
      </c>
      <c r="F1248" s="1165" t="s">
        <v>27824</v>
      </c>
      <c r="G1248" s="1170" t="s">
        <v>27825</v>
      </c>
    </row>
    <row r="1249" spans="1:7" ht="15" customHeight="1">
      <c r="A1249" s="1165" t="str">
        <f t="shared" si="129"/>
        <v>PEXP82BLU</v>
      </c>
      <c r="B1249" s="1165">
        <f>IFERROR(INDEX('PU Holds'!$B$14:$AF$554,MATCH(C1249,'PU Holds'!$B$14:$B$552,FALSE),MATCH(D1249,'PU Holds'!$B$14:$AF$14,FALSE)),0)</f>
        <v>0</v>
      </c>
      <c r="C1249" s="1165" t="str">
        <f t="shared" si="130"/>
        <v>PEXP82</v>
      </c>
      <c r="D1249" s="988" t="str">
        <f>'PU Holds'!$P$14</f>
        <v>Blue 
RAL 5015</v>
      </c>
      <c r="E1249" s="1165" t="s">
        <v>27827</v>
      </c>
      <c r="F1249" s="1165" t="s">
        <v>27824</v>
      </c>
      <c r="G1249" s="1170" t="s">
        <v>27825</v>
      </c>
    </row>
    <row r="1250" spans="1:7" ht="15" customHeight="1">
      <c r="A1250" s="1165" t="str">
        <f t="shared" si="129"/>
        <v>PEXP82GRY</v>
      </c>
      <c r="B1250" s="1165">
        <f>IFERROR(INDEX('PU Holds'!$B$14:$AF$554,MATCH(C1250,'PU Holds'!$B$14:$B$552,FALSE),MATCH(D1250,'PU Holds'!$B$14:$AF$14,FALSE)),0)</f>
        <v>0</v>
      </c>
      <c r="C1250" s="1165" t="str">
        <f t="shared" si="130"/>
        <v>PEXP82</v>
      </c>
      <c r="D1250" s="988" t="str">
        <f>'PU Holds'!$Q$14</f>
        <v>Grey 
RAL 7001</v>
      </c>
      <c r="E1250" s="1165" t="s">
        <v>27828</v>
      </c>
      <c r="F1250" s="1165" t="s">
        <v>27824</v>
      </c>
      <c r="G1250" s="1170" t="s">
        <v>27825</v>
      </c>
    </row>
    <row r="1251" spans="1:7" ht="15" customHeight="1">
      <c r="A1251" s="1165" t="str">
        <f t="shared" si="129"/>
        <v>PEXP82BLK</v>
      </c>
      <c r="B1251" s="1165">
        <f>IFERROR(INDEX('PU Holds'!$B$14:$AF$554,MATCH(C1251,'PU Holds'!$B$14:$B$552,FALSE),MATCH(D1251,'PU Holds'!$B$14:$AF$14,FALSE)),0)</f>
        <v>0</v>
      </c>
      <c r="C1251" s="1165" t="str">
        <f t="shared" si="130"/>
        <v>PEXP82</v>
      </c>
      <c r="D1251" s="988" t="str">
        <f>'PU Holds'!$R$14</f>
        <v>Black 
RAL 9005</v>
      </c>
      <c r="E1251" s="1165" t="s">
        <v>27829</v>
      </c>
      <c r="F1251" s="1165" t="s">
        <v>27824</v>
      </c>
      <c r="G1251" s="1170" t="s">
        <v>27825</v>
      </c>
    </row>
    <row r="1252" spans="1:7" ht="15" customHeight="1">
      <c r="A1252" s="1165" t="str">
        <f t="shared" si="129"/>
        <v>PEXP82FLO</v>
      </c>
      <c r="B1252" s="1165">
        <f>IFERROR(INDEX('PU Holds'!$B$14:$AF$554,MATCH(C1252,'PU Holds'!$B$14:$B$552,FALSE),MATCH(D1252,'PU Holds'!$B$14:$AF$14,FALSE)),0)</f>
        <v>0</v>
      </c>
      <c r="C1252" s="1165" t="str">
        <f t="shared" si="130"/>
        <v>PEXP82</v>
      </c>
      <c r="D1252" s="988" t="str">
        <f>'PU Holds'!$S$14</f>
        <v>Fluo 
Orange</v>
      </c>
      <c r="E1252" s="1165" t="s">
        <v>27830</v>
      </c>
      <c r="F1252" s="1165" t="s">
        <v>27824</v>
      </c>
      <c r="G1252" s="1170" t="s">
        <v>27825</v>
      </c>
    </row>
    <row r="1253" spans="1:7" ht="15" customHeight="1">
      <c r="A1253" s="1165" t="str">
        <f t="shared" si="129"/>
        <v>PEXP82FLG</v>
      </c>
      <c r="B1253" s="1165">
        <f>IFERROR(INDEX('PU Holds'!$B$14:$AF$554,MATCH(C1253,'PU Holds'!$B$14:$B$552,FALSE),MATCH(D1253,'PU Holds'!$B$14:$AF$14,FALSE)),0)</f>
        <v>0</v>
      </c>
      <c r="C1253" s="1165" t="str">
        <f t="shared" si="130"/>
        <v>PEXP82</v>
      </c>
      <c r="D1253" s="988" t="str">
        <f>'PU Holds'!$T$14</f>
        <v>Fluo 
Green</v>
      </c>
      <c r="E1253" s="1165" t="s">
        <v>27831</v>
      </c>
      <c r="F1253" s="1165" t="s">
        <v>27824</v>
      </c>
      <c r="G1253" s="1170" t="s">
        <v>27825</v>
      </c>
    </row>
    <row r="1254" spans="1:7" ht="15" customHeight="1">
      <c r="A1254" s="1165" t="str">
        <f t="shared" si="129"/>
        <v>PEXP82FLP</v>
      </c>
      <c r="B1254" s="1165">
        <f>IFERROR(INDEX('PU Holds'!$B$14:$AF$554,MATCH(C1254,'PU Holds'!$B$14:$B$552,FALSE),MATCH(D1254,'PU Holds'!$B$14:$AF$14,FALSE)),0)</f>
        <v>0</v>
      </c>
      <c r="C1254" s="1165" t="str">
        <f t="shared" si="130"/>
        <v>PEXP82</v>
      </c>
      <c r="D1254" s="988" t="str">
        <f>'PU Holds'!$U$14</f>
        <v>Fluo 
Pink</v>
      </c>
      <c r="E1254" s="1165" t="s">
        <v>27832</v>
      </c>
      <c r="F1254" s="1165" t="s">
        <v>27824</v>
      </c>
      <c r="G1254" s="1170" t="s">
        <v>27825</v>
      </c>
    </row>
    <row r="1255" spans="1:7" ht="15" customHeight="1">
      <c r="A1255" s="1165" t="str">
        <f t="shared" si="129"/>
        <v>PEXP82VIO</v>
      </c>
      <c r="B1255" s="1165">
        <f>IFERROR(INDEX('PU Holds'!$B$14:$AF$554,MATCH(C1255,'PU Holds'!$B$14:$B$552,FALSE),MATCH(D1255,'PU Holds'!$B$14:$AF$14,FALSE)),0)</f>
        <v>0</v>
      </c>
      <c r="C1255" s="1165" t="str">
        <f t="shared" si="130"/>
        <v>PEXP82</v>
      </c>
      <c r="D1255" s="988" t="str">
        <f>'PU Holds'!$W$14</f>
        <v>Violet 
RAL 4008</v>
      </c>
      <c r="E1255" s="1165" t="s">
        <v>27833</v>
      </c>
      <c r="F1255" s="1165" t="s">
        <v>27824</v>
      </c>
      <c r="G1255" s="1170" t="s">
        <v>27825</v>
      </c>
    </row>
    <row r="1256" spans="1:7" ht="15" customHeight="1">
      <c r="A1256" s="1165" t="str">
        <f t="shared" si="129"/>
        <v>PEXP82MIN</v>
      </c>
      <c r="B1256" s="1165">
        <f>IFERROR(INDEX('PU Holds'!$B$14:$AF$554,MATCH(C1256,'PU Holds'!$B$14:$B$552,FALSE),MATCH(D1256,'PU Holds'!$B$14:$AF$14,FALSE)),0)</f>
        <v>0</v>
      </c>
      <c r="C1256" s="1165" t="str">
        <f t="shared" si="130"/>
        <v>PEXP82</v>
      </c>
      <c r="D1256" s="988" t="str">
        <f>'PU Holds'!$X$14</f>
        <v>Mint 
RAL 6027</v>
      </c>
      <c r="E1256" s="1165" t="s">
        <v>27834</v>
      </c>
      <c r="F1256" s="1165" t="s">
        <v>27824</v>
      </c>
      <c r="G1256" s="1170" t="s">
        <v>27825</v>
      </c>
    </row>
    <row r="1257" spans="1:7" ht="15" customHeight="1">
      <c r="A1257" s="1165" t="str">
        <f t="shared" si="129"/>
        <v>PEXP82PUK</v>
      </c>
      <c r="B1257" s="1165">
        <f>IFERROR(INDEX('PU Holds'!$B$14:$AF$554,MATCH(C1257,'PU Holds'!$B$14:$B$552,FALSE),MATCH(D1257,'PU Holds'!$B$14:$AF$14,FALSE)),0)</f>
        <v>0</v>
      </c>
      <c r="C1257" s="1165" t="str">
        <f t="shared" si="130"/>
        <v>PEXP82</v>
      </c>
      <c r="D1257" s="988" t="str">
        <f>'PU Holds'!$Z$14</f>
        <v>Green 
(Puke 16-09)</v>
      </c>
      <c r="E1257" s="1165" t="s">
        <v>27835</v>
      </c>
      <c r="F1257" s="1165" t="s">
        <v>27824</v>
      </c>
      <c r="G1257" s="1170" t="s">
        <v>27825</v>
      </c>
    </row>
    <row r="1258" spans="1:7" ht="15" customHeight="1">
      <c r="A1258" s="1165" t="str">
        <f t="shared" si="129"/>
        <v>PEXP82ORA</v>
      </c>
      <c r="B1258" s="1165">
        <f>IFERROR(INDEX('PU Holds'!$B$14:$AF$554,MATCH(C1258,'PU Holds'!$B$14:$B$552,FALSE),MATCH(D1258,'PU Holds'!$B$14:$AF$14,FALSE)),0)</f>
        <v>0</v>
      </c>
      <c r="C1258" s="1165" t="str">
        <f t="shared" si="130"/>
        <v>PEXP82</v>
      </c>
      <c r="D1258" s="988" t="str">
        <f>'PU Holds'!$AA$14</f>
        <v>US Orange
14-01</v>
      </c>
      <c r="E1258" s="1165" t="s">
        <v>27836</v>
      </c>
      <c r="F1258" s="1165" t="s">
        <v>27824</v>
      </c>
      <c r="G1258" s="1170" t="s">
        <v>27825</v>
      </c>
    </row>
    <row r="1259" spans="1:7" ht="15" customHeight="1">
      <c r="A1259" s="1165" t="str">
        <f t="shared" si="129"/>
        <v>PEXP82GRE</v>
      </c>
      <c r="B1259" s="1165">
        <f>IFERROR(INDEX('PU Holds'!$B$14:$AF$554,MATCH(C1259,'PU Holds'!$B$14:$B$552,FALSE),MATCH(D1259,'PU Holds'!$B$14:$AF$14,FALSE)),0)</f>
        <v>0</v>
      </c>
      <c r="C1259" s="1165" t="str">
        <f t="shared" si="130"/>
        <v>PEXP82</v>
      </c>
      <c r="D1259" s="988" t="str">
        <f>'PU Holds'!$AB$14</f>
        <v>US Green 
16 -16</v>
      </c>
      <c r="E1259" s="1165" t="s">
        <v>27837</v>
      </c>
      <c r="F1259" s="1165" t="s">
        <v>27824</v>
      </c>
      <c r="G1259" s="1170" t="s">
        <v>27825</v>
      </c>
    </row>
    <row r="1260" spans="1:7" ht="15" customHeight="1">
      <c r="A1260" s="1165" t="str">
        <f t="shared" si="129"/>
        <v>PEXP82WHI</v>
      </c>
      <c r="B1260" s="1165">
        <f>IFERROR(INDEX('PU Holds'!$B$14:$AF$554,MATCH(C1260,'PU Holds'!$B$14:$B$552,FALSE),MATCH(D1260,'PU Holds'!$B$14:$AF$14,FALSE)),0)</f>
        <v>0</v>
      </c>
      <c r="C1260" s="1165" t="str">
        <f t="shared" si="130"/>
        <v>PEXP82</v>
      </c>
      <c r="D1260" s="988" t="str">
        <f>'PU Holds'!$AC$14</f>
        <v>White 
RAL 9010</v>
      </c>
      <c r="E1260" s="1165" t="s">
        <v>27838</v>
      </c>
      <c r="F1260" s="1165" t="s">
        <v>27824</v>
      </c>
      <c r="G1260" s="1170" t="s">
        <v>27825</v>
      </c>
    </row>
    <row r="1261" spans="1:7" ht="15" customHeight="1">
      <c r="A1261" s="1165" t="str">
        <f t="shared" si="129"/>
        <v>PEXP82PUR</v>
      </c>
      <c r="B1261" s="1165">
        <f>IFERROR(INDEX('PU Holds'!$B$14:$AF$554,MATCH(C1261,'PU Holds'!$B$14:$B$552,FALSE),MATCH(D1261,'PU Holds'!$B$14:$AF$14,FALSE)),0)</f>
        <v>0</v>
      </c>
      <c r="C1261" s="1165" t="str">
        <f t="shared" si="130"/>
        <v>PEXP82</v>
      </c>
      <c r="D1261" s="988" t="str">
        <f>'PU Holds'!$AD$14</f>
        <v>US Purple</v>
      </c>
      <c r="E1261" s="1165" t="s">
        <v>27839</v>
      </c>
      <c r="F1261" s="1165" t="s">
        <v>27824</v>
      </c>
      <c r="G1261" s="1170" t="s">
        <v>27825</v>
      </c>
    </row>
    <row r="1262" spans="1:7" ht="15" customHeight="1">
      <c r="A1262" s="1165" t="str">
        <f t="shared" si="129"/>
        <v>PEXP83YEL</v>
      </c>
      <c r="B1262" s="1165">
        <f>IFERROR(INDEX('PU Holds'!$B$14:$AF$554,MATCH(C1262,'PU Holds'!$B$14:$B$552,FALSE),MATCH(D1262,'PU Holds'!$B$14:$AF$14,FALSE)),0)</f>
        <v>0</v>
      </c>
      <c r="C1262" s="1165" t="s">
        <v>27921</v>
      </c>
      <c r="D1262" s="1168" t="str">
        <f>'PU Holds'!$M$14</f>
        <v>Yellow 
RAL 1026</v>
      </c>
      <c r="E1262" s="1165" t="s">
        <v>27823</v>
      </c>
      <c r="F1262" s="1165" t="s">
        <v>27824</v>
      </c>
      <c r="G1262" s="1170" t="s">
        <v>27825</v>
      </c>
    </row>
    <row r="1263" spans="1:7" ht="15" customHeight="1">
      <c r="A1263" s="1165" t="str">
        <f t="shared" si="129"/>
        <v>PEXP83RED</v>
      </c>
      <c r="B1263" s="1165">
        <f>IFERROR(INDEX('PU Holds'!$B$14:$AF$554,MATCH(C1263,'PU Holds'!$B$14:$B$552,FALSE),MATCH(D1263,'PU Holds'!$B$14:$AF$14,FALSE)),0)</f>
        <v>0</v>
      </c>
      <c r="C1263" s="1165" t="str">
        <f t="shared" ref="C1263:C1276" si="131">C1262</f>
        <v>PEXP83</v>
      </c>
      <c r="D1263" s="988" t="str">
        <f>'PU Holds'!$O$14</f>
        <v>Red 
RAL 3020</v>
      </c>
      <c r="E1263" s="1165" t="s">
        <v>27826</v>
      </c>
      <c r="F1263" s="1165" t="s">
        <v>27824</v>
      </c>
      <c r="G1263" s="1170" t="s">
        <v>27825</v>
      </c>
    </row>
    <row r="1264" spans="1:7" ht="15" customHeight="1">
      <c r="A1264" s="1165" t="str">
        <f t="shared" si="129"/>
        <v>PEXP83BLU</v>
      </c>
      <c r="B1264" s="1165">
        <f>IFERROR(INDEX('PU Holds'!$B$14:$AF$554,MATCH(C1264,'PU Holds'!$B$14:$B$552,FALSE),MATCH(D1264,'PU Holds'!$B$14:$AF$14,FALSE)),0)</f>
        <v>0</v>
      </c>
      <c r="C1264" s="1165" t="str">
        <f t="shared" si="131"/>
        <v>PEXP83</v>
      </c>
      <c r="D1264" s="988" t="str">
        <f>'PU Holds'!$P$14</f>
        <v>Blue 
RAL 5015</v>
      </c>
      <c r="E1264" s="1165" t="s">
        <v>27827</v>
      </c>
      <c r="F1264" s="1165" t="s">
        <v>27824</v>
      </c>
      <c r="G1264" s="1170" t="s">
        <v>27825</v>
      </c>
    </row>
    <row r="1265" spans="1:7" ht="15" customHeight="1">
      <c r="A1265" s="1165" t="str">
        <f t="shared" si="129"/>
        <v>PEXP83GRY</v>
      </c>
      <c r="B1265" s="1165">
        <f>IFERROR(INDEX('PU Holds'!$B$14:$AF$554,MATCH(C1265,'PU Holds'!$B$14:$B$552,FALSE),MATCH(D1265,'PU Holds'!$B$14:$AF$14,FALSE)),0)</f>
        <v>0</v>
      </c>
      <c r="C1265" s="1165" t="str">
        <f t="shared" si="131"/>
        <v>PEXP83</v>
      </c>
      <c r="D1265" s="988" t="str">
        <f>'PU Holds'!$Q$14</f>
        <v>Grey 
RAL 7001</v>
      </c>
      <c r="E1265" s="1165" t="s">
        <v>27828</v>
      </c>
      <c r="F1265" s="1165" t="s">
        <v>27824</v>
      </c>
      <c r="G1265" s="1170" t="s">
        <v>27825</v>
      </c>
    </row>
    <row r="1266" spans="1:7" ht="15" customHeight="1">
      <c r="A1266" s="1165" t="str">
        <f t="shared" si="129"/>
        <v>PEXP83BLK</v>
      </c>
      <c r="B1266" s="1165">
        <f>IFERROR(INDEX('PU Holds'!$B$14:$AF$554,MATCH(C1266,'PU Holds'!$B$14:$B$552,FALSE),MATCH(D1266,'PU Holds'!$B$14:$AF$14,FALSE)),0)</f>
        <v>0</v>
      </c>
      <c r="C1266" s="1165" t="str">
        <f t="shared" si="131"/>
        <v>PEXP83</v>
      </c>
      <c r="D1266" s="988" t="str">
        <f>'PU Holds'!$R$14</f>
        <v>Black 
RAL 9005</v>
      </c>
      <c r="E1266" s="1165" t="s">
        <v>27829</v>
      </c>
      <c r="F1266" s="1165" t="s">
        <v>27824</v>
      </c>
      <c r="G1266" s="1170" t="s">
        <v>27825</v>
      </c>
    </row>
    <row r="1267" spans="1:7" ht="15" customHeight="1">
      <c r="A1267" s="1165" t="str">
        <f t="shared" si="129"/>
        <v>PEXP83FLO</v>
      </c>
      <c r="B1267" s="1165">
        <f>IFERROR(INDEX('PU Holds'!$B$14:$AF$554,MATCH(C1267,'PU Holds'!$B$14:$B$552,FALSE),MATCH(D1267,'PU Holds'!$B$14:$AF$14,FALSE)),0)</f>
        <v>0</v>
      </c>
      <c r="C1267" s="1165" t="str">
        <f t="shared" si="131"/>
        <v>PEXP83</v>
      </c>
      <c r="D1267" s="988" t="str">
        <f>'PU Holds'!$S$14</f>
        <v>Fluo 
Orange</v>
      </c>
      <c r="E1267" s="1165" t="s">
        <v>27830</v>
      </c>
      <c r="F1267" s="1165" t="s">
        <v>27824</v>
      </c>
      <c r="G1267" s="1170" t="s">
        <v>27825</v>
      </c>
    </row>
    <row r="1268" spans="1:7" ht="15" customHeight="1">
      <c r="A1268" s="1165" t="str">
        <f t="shared" si="129"/>
        <v>PEXP83FLG</v>
      </c>
      <c r="B1268" s="1165">
        <f>IFERROR(INDEX('PU Holds'!$B$14:$AF$554,MATCH(C1268,'PU Holds'!$B$14:$B$552,FALSE),MATCH(D1268,'PU Holds'!$B$14:$AF$14,FALSE)),0)</f>
        <v>0</v>
      </c>
      <c r="C1268" s="1165" t="str">
        <f t="shared" si="131"/>
        <v>PEXP83</v>
      </c>
      <c r="D1268" s="988" t="str">
        <f>'PU Holds'!$T$14</f>
        <v>Fluo 
Green</v>
      </c>
      <c r="E1268" s="1165" t="s">
        <v>27831</v>
      </c>
      <c r="F1268" s="1165" t="s">
        <v>27824</v>
      </c>
      <c r="G1268" s="1170" t="s">
        <v>27825</v>
      </c>
    </row>
    <row r="1269" spans="1:7" ht="15" customHeight="1">
      <c r="A1269" s="1165" t="str">
        <f t="shared" si="129"/>
        <v>PEXP83FLP</v>
      </c>
      <c r="B1269" s="1165">
        <f>IFERROR(INDEX('PU Holds'!$B$14:$AF$554,MATCH(C1269,'PU Holds'!$B$14:$B$552,FALSE),MATCH(D1269,'PU Holds'!$B$14:$AF$14,FALSE)),0)</f>
        <v>0</v>
      </c>
      <c r="C1269" s="1165" t="str">
        <f t="shared" si="131"/>
        <v>PEXP83</v>
      </c>
      <c r="D1269" s="988" t="str">
        <f>'PU Holds'!$U$14</f>
        <v>Fluo 
Pink</v>
      </c>
      <c r="E1269" s="1165" t="s">
        <v>27832</v>
      </c>
      <c r="F1269" s="1165" t="s">
        <v>27824</v>
      </c>
      <c r="G1269" s="1170" t="s">
        <v>27825</v>
      </c>
    </row>
    <row r="1270" spans="1:7" ht="15" customHeight="1">
      <c r="A1270" s="1165" t="str">
        <f t="shared" si="129"/>
        <v>PEXP83VIO</v>
      </c>
      <c r="B1270" s="1165">
        <f>IFERROR(INDEX('PU Holds'!$B$14:$AF$554,MATCH(C1270,'PU Holds'!$B$14:$B$552,FALSE),MATCH(D1270,'PU Holds'!$B$14:$AF$14,FALSE)),0)</f>
        <v>0</v>
      </c>
      <c r="C1270" s="1165" t="str">
        <f t="shared" si="131"/>
        <v>PEXP83</v>
      </c>
      <c r="D1270" s="988" t="str">
        <f>'PU Holds'!$W$14</f>
        <v>Violet 
RAL 4008</v>
      </c>
      <c r="E1270" s="1165" t="s">
        <v>27833</v>
      </c>
      <c r="F1270" s="1165" t="s">
        <v>27824</v>
      </c>
      <c r="G1270" s="1170" t="s">
        <v>27825</v>
      </c>
    </row>
    <row r="1271" spans="1:7" ht="15" customHeight="1">
      <c r="A1271" s="1165" t="str">
        <f t="shared" si="129"/>
        <v>PEXP83MIN</v>
      </c>
      <c r="B1271" s="1165">
        <f>IFERROR(INDEX('PU Holds'!$B$14:$AF$554,MATCH(C1271,'PU Holds'!$B$14:$B$552,FALSE),MATCH(D1271,'PU Holds'!$B$14:$AF$14,FALSE)),0)</f>
        <v>0</v>
      </c>
      <c r="C1271" s="1165" t="str">
        <f t="shared" si="131"/>
        <v>PEXP83</v>
      </c>
      <c r="D1271" s="988" t="str">
        <f>'PU Holds'!$X$14</f>
        <v>Mint 
RAL 6027</v>
      </c>
      <c r="E1271" s="1165" t="s">
        <v>27834</v>
      </c>
      <c r="F1271" s="1165" t="s">
        <v>27824</v>
      </c>
      <c r="G1271" s="1170" t="s">
        <v>27825</v>
      </c>
    </row>
    <row r="1272" spans="1:7" ht="15" customHeight="1">
      <c r="A1272" s="1165" t="str">
        <f t="shared" si="129"/>
        <v>PEXP83PUK</v>
      </c>
      <c r="B1272" s="1165">
        <f>IFERROR(INDEX('PU Holds'!$B$14:$AF$554,MATCH(C1272,'PU Holds'!$B$14:$B$552,FALSE),MATCH(D1272,'PU Holds'!$B$14:$AF$14,FALSE)),0)</f>
        <v>0</v>
      </c>
      <c r="C1272" s="1165" t="str">
        <f t="shared" si="131"/>
        <v>PEXP83</v>
      </c>
      <c r="D1272" s="988" t="str">
        <f>'PU Holds'!$Z$14</f>
        <v>Green 
(Puke 16-09)</v>
      </c>
      <c r="E1272" s="1165" t="s">
        <v>27835</v>
      </c>
      <c r="F1272" s="1165" t="s">
        <v>27824</v>
      </c>
      <c r="G1272" s="1170" t="s">
        <v>27825</v>
      </c>
    </row>
    <row r="1273" spans="1:7" ht="15" customHeight="1">
      <c r="A1273" s="1165" t="str">
        <f t="shared" si="129"/>
        <v>PEXP83ORA</v>
      </c>
      <c r="B1273" s="1165">
        <f>IFERROR(INDEX('PU Holds'!$B$14:$AF$554,MATCH(C1273,'PU Holds'!$B$14:$B$552,FALSE),MATCH(D1273,'PU Holds'!$B$14:$AF$14,FALSE)),0)</f>
        <v>0</v>
      </c>
      <c r="C1273" s="1165" t="str">
        <f t="shared" si="131"/>
        <v>PEXP83</v>
      </c>
      <c r="D1273" s="988" t="str">
        <f>'PU Holds'!$AA$14</f>
        <v>US Orange
14-01</v>
      </c>
      <c r="E1273" s="1165" t="s">
        <v>27836</v>
      </c>
      <c r="F1273" s="1165" t="s">
        <v>27824</v>
      </c>
      <c r="G1273" s="1170" t="s">
        <v>27825</v>
      </c>
    </row>
    <row r="1274" spans="1:7" ht="15" customHeight="1">
      <c r="A1274" s="1165" t="str">
        <f t="shared" si="129"/>
        <v>PEXP83GRE</v>
      </c>
      <c r="B1274" s="1165">
        <f>IFERROR(INDEX('PU Holds'!$B$14:$AF$554,MATCH(C1274,'PU Holds'!$B$14:$B$552,FALSE),MATCH(D1274,'PU Holds'!$B$14:$AF$14,FALSE)),0)</f>
        <v>0</v>
      </c>
      <c r="C1274" s="1165" t="str">
        <f t="shared" si="131"/>
        <v>PEXP83</v>
      </c>
      <c r="D1274" s="988" t="str">
        <f>'PU Holds'!$AB$14</f>
        <v>US Green 
16 -16</v>
      </c>
      <c r="E1274" s="1165" t="s">
        <v>27837</v>
      </c>
      <c r="F1274" s="1165" t="s">
        <v>27824</v>
      </c>
      <c r="G1274" s="1170" t="s">
        <v>27825</v>
      </c>
    </row>
    <row r="1275" spans="1:7" ht="15" customHeight="1">
      <c r="A1275" s="1165" t="str">
        <f t="shared" si="129"/>
        <v>PEXP83WHI</v>
      </c>
      <c r="B1275" s="1165">
        <f>IFERROR(INDEX('PU Holds'!$B$14:$AF$554,MATCH(C1275,'PU Holds'!$B$14:$B$552,FALSE),MATCH(D1275,'PU Holds'!$B$14:$AF$14,FALSE)),0)</f>
        <v>0</v>
      </c>
      <c r="C1275" s="1165" t="str">
        <f t="shared" si="131"/>
        <v>PEXP83</v>
      </c>
      <c r="D1275" s="988" t="str">
        <f>'PU Holds'!$AC$14</f>
        <v>White 
RAL 9010</v>
      </c>
      <c r="E1275" s="1165" t="s">
        <v>27838</v>
      </c>
      <c r="F1275" s="1165" t="s">
        <v>27824</v>
      </c>
      <c r="G1275" s="1170" t="s">
        <v>27825</v>
      </c>
    </row>
    <row r="1276" spans="1:7" ht="15" customHeight="1">
      <c r="A1276" s="1165" t="str">
        <f t="shared" si="129"/>
        <v>PEXP83PUR</v>
      </c>
      <c r="B1276" s="1165">
        <f>IFERROR(INDEX('PU Holds'!$B$14:$AF$554,MATCH(C1276,'PU Holds'!$B$14:$B$552,FALSE),MATCH(D1276,'PU Holds'!$B$14:$AF$14,FALSE)),0)</f>
        <v>0</v>
      </c>
      <c r="C1276" s="1165" t="str">
        <f t="shared" si="131"/>
        <v>PEXP83</v>
      </c>
      <c r="D1276" s="988" t="str">
        <f>'PU Holds'!$AD$14</f>
        <v>US Purple</v>
      </c>
      <c r="E1276" s="1165" t="s">
        <v>27839</v>
      </c>
      <c r="F1276" s="1165" t="s">
        <v>27824</v>
      </c>
      <c r="G1276" s="1170" t="s">
        <v>27825</v>
      </c>
    </row>
    <row r="1277" spans="1:7" ht="15" customHeight="1">
      <c r="A1277" s="1165" t="str">
        <f t="shared" si="129"/>
        <v>PEXP84YEL</v>
      </c>
      <c r="B1277" s="1165">
        <f>IFERROR(INDEX('PU Holds'!$B$14:$AF$554,MATCH(C1277,'PU Holds'!$B$14:$B$552,FALSE),MATCH(D1277,'PU Holds'!$B$14:$AF$14,FALSE)),0)</f>
        <v>0</v>
      </c>
      <c r="C1277" s="1165" t="s">
        <v>27922</v>
      </c>
      <c r="D1277" s="1168" t="str">
        <f>'PU Holds'!$M$14</f>
        <v>Yellow 
RAL 1026</v>
      </c>
      <c r="E1277" s="1165" t="s">
        <v>27823</v>
      </c>
      <c r="F1277" s="1165" t="s">
        <v>27824</v>
      </c>
      <c r="G1277" s="1170" t="s">
        <v>27825</v>
      </c>
    </row>
    <row r="1278" spans="1:7" ht="15" customHeight="1">
      <c r="A1278" s="1165" t="str">
        <f t="shared" si="129"/>
        <v>PEXP84RED</v>
      </c>
      <c r="B1278" s="1165">
        <f>IFERROR(INDEX('PU Holds'!$B$14:$AF$554,MATCH(C1278,'PU Holds'!$B$14:$B$552,FALSE),MATCH(D1278,'PU Holds'!$B$14:$AF$14,FALSE)),0)</f>
        <v>0</v>
      </c>
      <c r="C1278" s="1165" t="str">
        <f t="shared" ref="C1278:C1291" si="132">C1277</f>
        <v>PEXP84</v>
      </c>
      <c r="D1278" s="988" t="str">
        <f>'PU Holds'!$O$14</f>
        <v>Red 
RAL 3020</v>
      </c>
      <c r="E1278" s="1165" t="s">
        <v>27826</v>
      </c>
      <c r="F1278" s="1165" t="s">
        <v>27824</v>
      </c>
      <c r="G1278" s="1170" t="s">
        <v>27825</v>
      </c>
    </row>
    <row r="1279" spans="1:7" ht="15" customHeight="1">
      <c r="A1279" s="1165" t="str">
        <f t="shared" si="129"/>
        <v>PEXP84BLU</v>
      </c>
      <c r="B1279" s="1165">
        <f>IFERROR(INDEX('PU Holds'!$B$14:$AF$554,MATCH(C1279,'PU Holds'!$B$14:$B$552,FALSE),MATCH(D1279,'PU Holds'!$B$14:$AF$14,FALSE)),0)</f>
        <v>0</v>
      </c>
      <c r="C1279" s="1165" t="str">
        <f t="shared" si="132"/>
        <v>PEXP84</v>
      </c>
      <c r="D1279" s="988" t="str">
        <f>'PU Holds'!$P$14</f>
        <v>Blue 
RAL 5015</v>
      </c>
      <c r="E1279" s="1165" t="s">
        <v>27827</v>
      </c>
      <c r="F1279" s="1165" t="s">
        <v>27824</v>
      </c>
      <c r="G1279" s="1170" t="s">
        <v>27825</v>
      </c>
    </row>
    <row r="1280" spans="1:7" ht="15" customHeight="1">
      <c r="A1280" s="1165" t="str">
        <f t="shared" si="129"/>
        <v>PEXP84GRY</v>
      </c>
      <c r="B1280" s="1165">
        <f>IFERROR(INDEX('PU Holds'!$B$14:$AF$554,MATCH(C1280,'PU Holds'!$B$14:$B$552,FALSE),MATCH(D1280,'PU Holds'!$B$14:$AF$14,FALSE)),0)</f>
        <v>0</v>
      </c>
      <c r="C1280" s="1165" t="str">
        <f t="shared" si="132"/>
        <v>PEXP84</v>
      </c>
      <c r="D1280" s="988" t="str">
        <f>'PU Holds'!$Q$14</f>
        <v>Grey 
RAL 7001</v>
      </c>
      <c r="E1280" s="1165" t="s">
        <v>27828</v>
      </c>
      <c r="F1280" s="1165" t="s">
        <v>27824</v>
      </c>
      <c r="G1280" s="1170" t="s">
        <v>27825</v>
      </c>
    </row>
    <row r="1281" spans="1:7" ht="15" customHeight="1">
      <c r="A1281" s="1165" t="str">
        <f t="shared" si="129"/>
        <v>PEXP84BLK</v>
      </c>
      <c r="B1281" s="1165">
        <f>IFERROR(INDEX('PU Holds'!$B$14:$AF$554,MATCH(C1281,'PU Holds'!$B$14:$B$552,FALSE),MATCH(D1281,'PU Holds'!$B$14:$AF$14,FALSE)),0)</f>
        <v>0</v>
      </c>
      <c r="C1281" s="1165" t="str">
        <f t="shared" si="132"/>
        <v>PEXP84</v>
      </c>
      <c r="D1281" s="988" t="str">
        <f>'PU Holds'!$R$14</f>
        <v>Black 
RAL 9005</v>
      </c>
      <c r="E1281" s="1165" t="s">
        <v>27829</v>
      </c>
      <c r="F1281" s="1165" t="s">
        <v>27824</v>
      </c>
      <c r="G1281" s="1170" t="s">
        <v>27825</v>
      </c>
    </row>
    <row r="1282" spans="1:7" ht="15" customHeight="1">
      <c r="A1282" s="1165" t="str">
        <f t="shared" si="129"/>
        <v>PEXP84FLO</v>
      </c>
      <c r="B1282" s="1165">
        <f>IFERROR(INDEX('PU Holds'!$B$14:$AF$554,MATCH(C1282,'PU Holds'!$B$14:$B$552,FALSE),MATCH(D1282,'PU Holds'!$B$14:$AF$14,FALSE)),0)</f>
        <v>0</v>
      </c>
      <c r="C1282" s="1165" t="str">
        <f t="shared" si="132"/>
        <v>PEXP84</v>
      </c>
      <c r="D1282" s="988" t="str">
        <f>'PU Holds'!$S$14</f>
        <v>Fluo 
Orange</v>
      </c>
      <c r="E1282" s="1165" t="s">
        <v>27830</v>
      </c>
      <c r="F1282" s="1165" t="s">
        <v>27824</v>
      </c>
      <c r="G1282" s="1170" t="s">
        <v>27825</v>
      </c>
    </row>
    <row r="1283" spans="1:7" ht="15" customHeight="1">
      <c r="A1283" s="1165" t="str">
        <f t="shared" si="129"/>
        <v>PEXP84FLG</v>
      </c>
      <c r="B1283" s="1165">
        <f>IFERROR(INDEX('PU Holds'!$B$14:$AF$554,MATCH(C1283,'PU Holds'!$B$14:$B$552,FALSE),MATCH(D1283,'PU Holds'!$B$14:$AF$14,FALSE)),0)</f>
        <v>0</v>
      </c>
      <c r="C1283" s="1165" t="str">
        <f t="shared" si="132"/>
        <v>PEXP84</v>
      </c>
      <c r="D1283" s="988" t="str">
        <f>'PU Holds'!$T$14</f>
        <v>Fluo 
Green</v>
      </c>
      <c r="E1283" s="1165" t="s">
        <v>27831</v>
      </c>
      <c r="F1283" s="1165" t="s">
        <v>27824</v>
      </c>
      <c r="G1283" s="1170" t="s">
        <v>27825</v>
      </c>
    </row>
    <row r="1284" spans="1:7" ht="15" customHeight="1">
      <c r="A1284" s="1165" t="str">
        <f t="shared" si="129"/>
        <v>PEXP84FLP</v>
      </c>
      <c r="B1284" s="1165">
        <f>IFERROR(INDEX('PU Holds'!$B$14:$AF$554,MATCH(C1284,'PU Holds'!$B$14:$B$552,FALSE),MATCH(D1284,'PU Holds'!$B$14:$AF$14,FALSE)),0)</f>
        <v>0</v>
      </c>
      <c r="C1284" s="1165" t="str">
        <f t="shared" si="132"/>
        <v>PEXP84</v>
      </c>
      <c r="D1284" s="988" t="str">
        <f>'PU Holds'!$U$14</f>
        <v>Fluo 
Pink</v>
      </c>
      <c r="E1284" s="1165" t="s">
        <v>27832</v>
      </c>
      <c r="F1284" s="1165" t="s">
        <v>27824</v>
      </c>
      <c r="G1284" s="1170" t="s">
        <v>27825</v>
      </c>
    </row>
    <row r="1285" spans="1:7" ht="15" customHeight="1">
      <c r="A1285" s="1165" t="str">
        <f t="shared" si="129"/>
        <v>PEXP84VIO</v>
      </c>
      <c r="B1285" s="1165">
        <f>IFERROR(INDEX('PU Holds'!$B$14:$AF$554,MATCH(C1285,'PU Holds'!$B$14:$B$552,FALSE),MATCH(D1285,'PU Holds'!$B$14:$AF$14,FALSE)),0)</f>
        <v>0</v>
      </c>
      <c r="C1285" s="1165" t="str">
        <f t="shared" si="132"/>
        <v>PEXP84</v>
      </c>
      <c r="D1285" s="988" t="str">
        <f>'PU Holds'!$W$14</f>
        <v>Violet 
RAL 4008</v>
      </c>
      <c r="E1285" s="1165" t="s">
        <v>27833</v>
      </c>
      <c r="F1285" s="1165" t="s">
        <v>27824</v>
      </c>
      <c r="G1285" s="1170" t="s">
        <v>27825</v>
      </c>
    </row>
    <row r="1286" spans="1:7" ht="15" customHeight="1">
      <c r="A1286" s="1165" t="str">
        <f t="shared" si="129"/>
        <v>PEXP84MIN</v>
      </c>
      <c r="B1286" s="1165">
        <f>IFERROR(INDEX('PU Holds'!$B$14:$AF$554,MATCH(C1286,'PU Holds'!$B$14:$B$552,FALSE),MATCH(D1286,'PU Holds'!$B$14:$AF$14,FALSE)),0)</f>
        <v>0</v>
      </c>
      <c r="C1286" s="1165" t="str">
        <f t="shared" si="132"/>
        <v>PEXP84</v>
      </c>
      <c r="D1286" s="988" t="str">
        <f>'PU Holds'!$X$14</f>
        <v>Mint 
RAL 6027</v>
      </c>
      <c r="E1286" s="1165" t="s">
        <v>27834</v>
      </c>
      <c r="F1286" s="1165" t="s">
        <v>27824</v>
      </c>
      <c r="G1286" s="1170" t="s">
        <v>27825</v>
      </c>
    </row>
    <row r="1287" spans="1:7" ht="15" customHeight="1">
      <c r="A1287" s="1165" t="str">
        <f t="shared" si="129"/>
        <v>PEXP84PUK</v>
      </c>
      <c r="B1287" s="1165">
        <f>IFERROR(INDEX('PU Holds'!$B$14:$AF$554,MATCH(C1287,'PU Holds'!$B$14:$B$552,FALSE),MATCH(D1287,'PU Holds'!$B$14:$AF$14,FALSE)),0)</f>
        <v>0</v>
      </c>
      <c r="C1287" s="1165" t="str">
        <f t="shared" si="132"/>
        <v>PEXP84</v>
      </c>
      <c r="D1287" s="988" t="str">
        <f>'PU Holds'!$Z$14</f>
        <v>Green 
(Puke 16-09)</v>
      </c>
      <c r="E1287" s="1165" t="s">
        <v>27835</v>
      </c>
      <c r="F1287" s="1165" t="s">
        <v>27824</v>
      </c>
      <c r="G1287" s="1170" t="s">
        <v>27825</v>
      </c>
    </row>
    <row r="1288" spans="1:7" ht="15" customHeight="1">
      <c r="A1288" s="1165" t="str">
        <f t="shared" si="129"/>
        <v>PEXP84ORA</v>
      </c>
      <c r="B1288" s="1165">
        <f>IFERROR(INDEX('PU Holds'!$B$14:$AF$554,MATCH(C1288,'PU Holds'!$B$14:$B$552,FALSE),MATCH(D1288,'PU Holds'!$B$14:$AF$14,FALSE)),0)</f>
        <v>0</v>
      </c>
      <c r="C1288" s="1165" t="str">
        <f t="shared" si="132"/>
        <v>PEXP84</v>
      </c>
      <c r="D1288" s="988" t="str">
        <f>'PU Holds'!$AA$14</f>
        <v>US Orange
14-01</v>
      </c>
      <c r="E1288" s="1165" t="s">
        <v>27836</v>
      </c>
      <c r="F1288" s="1165" t="s">
        <v>27824</v>
      </c>
      <c r="G1288" s="1170" t="s">
        <v>27825</v>
      </c>
    </row>
    <row r="1289" spans="1:7" ht="15" customHeight="1">
      <c r="A1289" s="1165" t="str">
        <f t="shared" si="129"/>
        <v>PEXP84GRE</v>
      </c>
      <c r="B1289" s="1165">
        <f>IFERROR(INDEX('PU Holds'!$B$14:$AF$554,MATCH(C1289,'PU Holds'!$B$14:$B$552,FALSE),MATCH(D1289,'PU Holds'!$B$14:$AF$14,FALSE)),0)</f>
        <v>0</v>
      </c>
      <c r="C1289" s="1165" t="str">
        <f t="shared" si="132"/>
        <v>PEXP84</v>
      </c>
      <c r="D1289" s="988" t="str">
        <f>'PU Holds'!$AB$14</f>
        <v>US Green 
16 -16</v>
      </c>
      <c r="E1289" s="1165" t="s">
        <v>27837</v>
      </c>
      <c r="F1289" s="1165" t="s">
        <v>27824</v>
      </c>
      <c r="G1289" s="1170" t="s">
        <v>27825</v>
      </c>
    </row>
    <row r="1290" spans="1:7" ht="15" customHeight="1">
      <c r="A1290" s="1165" t="str">
        <f t="shared" si="129"/>
        <v>PEXP84WHI</v>
      </c>
      <c r="B1290" s="1165">
        <f>IFERROR(INDEX('PU Holds'!$B$14:$AF$554,MATCH(C1290,'PU Holds'!$B$14:$B$552,FALSE),MATCH(D1290,'PU Holds'!$B$14:$AF$14,FALSE)),0)</f>
        <v>0</v>
      </c>
      <c r="C1290" s="1165" t="str">
        <f t="shared" si="132"/>
        <v>PEXP84</v>
      </c>
      <c r="D1290" s="988" t="str">
        <f>'PU Holds'!$AC$14</f>
        <v>White 
RAL 9010</v>
      </c>
      <c r="E1290" s="1165" t="s">
        <v>27838</v>
      </c>
      <c r="F1290" s="1165" t="s">
        <v>27824</v>
      </c>
      <c r="G1290" s="1170" t="s">
        <v>27825</v>
      </c>
    </row>
    <row r="1291" spans="1:7" ht="15" customHeight="1">
      <c r="A1291" s="1165" t="str">
        <f t="shared" si="129"/>
        <v>PEXP84PUR</v>
      </c>
      <c r="B1291" s="1165">
        <f>IFERROR(INDEX('PU Holds'!$B$14:$AF$554,MATCH(C1291,'PU Holds'!$B$14:$B$552,FALSE),MATCH(D1291,'PU Holds'!$B$14:$AF$14,FALSE)),0)</f>
        <v>0</v>
      </c>
      <c r="C1291" s="1165" t="str">
        <f t="shared" si="132"/>
        <v>PEXP84</v>
      </c>
      <c r="D1291" s="988" t="str">
        <f>'PU Holds'!$AD$14</f>
        <v>US Purple</v>
      </c>
      <c r="E1291" s="1165" t="s">
        <v>27839</v>
      </c>
      <c r="F1291" s="1165" t="s">
        <v>27824</v>
      </c>
      <c r="G1291" s="1170" t="s">
        <v>27825</v>
      </c>
    </row>
    <row r="1292" spans="1:7" ht="15" customHeight="1">
      <c r="A1292" s="1165" t="str">
        <f t="shared" si="129"/>
        <v>PEXP85YEL</v>
      </c>
      <c r="B1292" s="1165">
        <f>IFERROR(INDEX('PU Holds'!$B$14:$AF$554,MATCH(C1292,'PU Holds'!$B$14:$B$552,FALSE),MATCH(D1292,'PU Holds'!$B$14:$AF$14,FALSE)),0)</f>
        <v>0</v>
      </c>
      <c r="C1292" s="1165" t="s">
        <v>27923</v>
      </c>
      <c r="D1292" s="1168" t="str">
        <f>'PU Holds'!$M$14</f>
        <v>Yellow 
RAL 1026</v>
      </c>
      <c r="E1292" s="1165" t="s">
        <v>27823</v>
      </c>
      <c r="F1292" s="1165" t="s">
        <v>27824</v>
      </c>
      <c r="G1292" s="1170" t="s">
        <v>27825</v>
      </c>
    </row>
    <row r="1293" spans="1:7" ht="15" customHeight="1">
      <c r="A1293" s="1165" t="str">
        <f t="shared" si="129"/>
        <v>PEXP85RED</v>
      </c>
      <c r="B1293" s="1165">
        <f>IFERROR(INDEX('PU Holds'!$B$14:$AF$554,MATCH(C1293,'PU Holds'!$B$14:$B$552,FALSE),MATCH(D1293,'PU Holds'!$B$14:$AF$14,FALSE)),0)</f>
        <v>0</v>
      </c>
      <c r="C1293" s="1165" t="str">
        <f t="shared" ref="C1293:C1306" si="133">C1292</f>
        <v>PEXP85</v>
      </c>
      <c r="D1293" s="988" t="str">
        <f>'PU Holds'!$O$14</f>
        <v>Red 
RAL 3020</v>
      </c>
      <c r="E1293" s="1165" t="s">
        <v>27826</v>
      </c>
      <c r="F1293" s="1165" t="s">
        <v>27824</v>
      </c>
      <c r="G1293" s="1170" t="s">
        <v>27825</v>
      </c>
    </row>
    <row r="1294" spans="1:7" ht="15" customHeight="1">
      <c r="A1294" s="1165" t="str">
        <f t="shared" si="129"/>
        <v>PEXP85BLU</v>
      </c>
      <c r="B1294" s="1165">
        <f>IFERROR(INDEX('PU Holds'!$B$14:$AF$554,MATCH(C1294,'PU Holds'!$B$14:$B$552,FALSE),MATCH(D1294,'PU Holds'!$B$14:$AF$14,FALSE)),0)</f>
        <v>0</v>
      </c>
      <c r="C1294" s="1165" t="str">
        <f t="shared" si="133"/>
        <v>PEXP85</v>
      </c>
      <c r="D1294" s="988" t="str">
        <f>'PU Holds'!$P$14</f>
        <v>Blue 
RAL 5015</v>
      </c>
      <c r="E1294" s="1165" t="s">
        <v>27827</v>
      </c>
      <c r="F1294" s="1165" t="s">
        <v>27824</v>
      </c>
      <c r="G1294" s="1170" t="s">
        <v>27825</v>
      </c>
    </row>
    <row r="1295" spans="1:7" ht="15" customHeight="1">
      <c r="A1295" s="1165" t="str">
        <f t="shared" ref="A1295:A1306" si="134">CONCATENATE(C1295,E1295)</f>
        <v>PEXP85GRY</v>
      </c>
      <c r="B1295" s="1165">
        <f>IFERROR(INDEX('PU Holds'!$B$14:$AF$554,MATCH(C1295,'PU Holds'!$B$14:$B$552,FALSE),MATCH(D1295,'PU Holds'!$B$14:$AF$14,FALSE)),0)</f>
        <v>0</v>
      </c>
      <c r="C1295" s="1165" t="str">
        <f t="shared" si="133"/>
        <v>PEXP85</v>
      </c>
      <c r="D1295" s="988" t="str">
        <f>'PU Holds'!$Q$14</f>
        <v>Grey 
RAL 7001</v>
      </c>
      <c r="E1295" s="1165" t="s">
        <v>27828</v>
      </c>
      <c r="F1295" s="1165" t="s">
        <v>27824</v>
      </c>
      <c r="G1295" s="1170" t="s">
        <v>27825</v>
      </c>
    </row>
    <row r="1296" spans="1:7" ht="15" customHeight="1">
      <c r="A1296" s="1165" t="str">
        <f t="shared" si="134"/>
        <v>PEXP85BLK</v>
      </c>
      <c r="B1296" s="1165">
        <f>IFERROR(INDEX('PU Holds'!$B$14:$AF$554,MATCH(C1296,'PU Holds'!$B$14:$B$552,FALSE),MATCH(D1296,'PU Holds'!$B$14:$AF$14,FALSE)),0)</f>
        <v>0</v>
      </c>
      <c r="C1296" s="1165" t="str">
        <f t="shared" si="133"/>
        <v>PEXP85</v>
      </c>
      <c r="D1296" s="988" t="str">
        <f>'PU Holds'!$R$14</f>
        <v>Black 
RAL 9005</v>
      </c>
      <c r="E1296" s="1165" t="s">
        <v>27829</v>
      </c>
      <c r="F1296" s="1165" t="s">
        <v>27824</v>
      </c>
      <c r="G1296" s="1170" t="s">
        <v>27825</v>
      </c>
    </row>
    <row r="1297" spans="1:7" ht="15" customHeight="1">
      <c r="A1297" s="1165" t="str">
        <f t="shared" si="134"/>
        <v>PEXP85FLO</v>
      </c>
      <c r="B1297" s="1165">
        <f>IFERROR(INDEX('PU Holds'!$B$14:$AF$554,MATCH(C1297,'PU Holds'!$B$14:$B$552,FALSE),MATCH(D1297,'PU Holds'!$B$14:$AF$14,FALSE)),0)</f>
        <v>0</v>
      </c>
      <c r="C1297" s="1165" t="str">
        <f t="shared" si="133"/>
        <v>PEXP85</v>
      </c>
      <c r="D1297" s="988" t="str">
        <f>'PU Holds'!$S$14</f>
        <v>Fluo 
Orange</v>
      </c>
      <c r="E1297" s="1165" t="s">
        <v>27830</v>
      </c>
      <c r="F1297" s="1165" t="s">
        <v>27824</v>
      </c>
      <c r="G1297" s="1170" t="s">
        <v>27825</v>
      </c>
    </row>
    <row r="1298" spans="1:7" ht="15" customHeight="1">
      <c r="A1298" s="1165" t="str">
        <f t="shared" si="134"/>
        <v>PEXP85FLG</v>
      </c>
      <c r="B1298" s="1165">
        <f>IFERROR(INDEX('PU Holds'!$B$14:$AF$554,MATCH(C1298,'PU Holds'!$B$14:$B$552,FALSE),MATCH(D1298,'PU Holds'!$B$14:$AF$14,FALSE)),0)</f>
        <v>0</v>
      </c>
      <c r="C1298" s="1165" t="str">
        <f t="shared" si="133"/>
        <v>PEXP85</v>
      </c>
      <c r="D1298" s="988" t="str">
        <f>'PU Holds'!$T$14</f>
        <v>Fluo 
Green</v>
      </c>
      <c r="E1298" s="1165" t="s">
        <v>27831</v>
      </c>
      <c r="F1298" s="1165" t="s">
        <v>27824</v>
      </c>
      <c r="G1298" s="1170" t="s">
        <v>27825</v>
      </c>
    </row>
    <row r="1299" spans="1:7" ht="15" customHeight="1">
      <c r="A1299" s="1165" t="str">
        <f t="shared" si="134"/>
        <v>PEXP85FLP</v>
      </c>
      <c r="B1299" s="1165">
        <f>IFERROR(INDEX('PU Holds'!$B$14:$AF$554,MATCH(C1299,'PU Holds'!$B$14:$B$552,FALSE),MATCH(D1299,'PU Holds'!$B$14:$AF$14,FALSE)),0)</f>
        <v>0</v>
      </c>
      <c r="C1299" s="1165" t="str">
        <f t="shared" si="133"/>
        <v>PEXP85</v>
      </c>
      <c r="D1299" s="988" t="str">
        <f>'PU Holds'!$U$14</f>
        <v>Fluo 
Pink</v>
      </c>
      <c r="E1299" s="1165" t="s">
        <v>27832</v>
      </c>
      <c r="F1299" s="1165" t="s">
        <v>27824</v>
      </c>
      <c r="G1299" s="1170" t="s">
        <v>27825</v>
      </c>
    </row>
    <row r="1300" spans="1:7" ht="15" customHeight="1">
      <c r="A1300" s="1165" t="str">
        <f t="shared" si="134"/>
        <v>PEXP85VIO</v>
      </c>
      <c r="B1300" s="1165">
        <f>IFERROR(INDEX('PU Holds'!$B$14:$AF$554,MATCH(C1300,'PU Holds'!$B$14:$B$552,FALSE),MATCH(D1300,'PU Holds'!$B$14:$AF$14,FALSE)),0)</f>
        <v>0</v>
      </c>
      <c r="C1300" s="1165" t="str">
        <f t="shared" si="133"/>
        <v>PEXP85</v>
      </c>
      <c r="D1300" s="988" t="str">
        <f>'PU Holds'!$W$14</f>
        <v>Violet 
RAL 4008</v>
      </c>
      <c r="E1300" s="1165" t="s">
        <v>27833</v>
      </c>
      <c r="F1300" s="1165" t="s">
        <v>27824</v>
      </c>
      <c r="G1300" s="1170" t="s">
        <v>27825</v>
      </c>
    </row>
    <row r="1301" spans="1:7" ht="15" customHeight="1">
      <c r="A1301" s="1165" t="str">
        <f t="shared" si="134"/>
        <v>PEXP85MIN</v>
      </c>
      <c r="B1301" s="1165">
        <f>IFERROR(INDEX('PU Holds'!$B$14:$AF$554,MATCH(C1301,'PU Holds'!$B$14:$B$552,FALSE),MATCH(D1301,'PU Holds'!$B$14:$AF$14,FALSE)),0)</f>
        <v>0</v>
      </c>
      <c r="C1301" s="1165" t="str">
        <f t="shared" si="133"/>
        <v>PEXP85</v>
      </c>
      <c r="D1301" s="988" t="str">
        <f>'PU Holds'!$X$14</f>
        <v>Mint 
RAL 6027</v>
      </c>
      <c r="E1301" s="1165" t="s">
        <v>27834</v>
      </c>
      <c r="F1301" s="1165" t="s">
        <v>27824</v>
      </c>
      <c r="G1301" s="1170" t="s">
        <v>27825</v>
      </c>
    </row>
    <row r="1302" spans="1:7" ht="15" customHeight="1">
      <c r="A1302" s="1165" t="str">
        <f t="shared" si="134"/>
        <v>PEXP85PUK</v>
      </c>
      <c r="B1302" s="1165">
        <f>IFERROR(INDEX('PU Holds'!$B$14:$AF$554,MATCH(C1302,'PU Holds'!$B$14:$B$552,FALSE),MATCH(D1302,'PU Holds'!$B$14:$AF$14,FALSE)),0)</f>
        <v>0</v>
      </c>
      <c r="C1302" s="1165" t="str">
        <f t="shared" si="133"/>
        <v>PEXP85</v>
      </c>
      <c r="D1302" s="988" t="str">
        <f>'PU Holds'!$Z$14</f>
        <v>Green 
(Puke 16-09)</v>
      </c>
      <c r="E1302" s="1165" t="s">
        <v>27835</v>
      </c>
      <c r="F1302" s="1165" t="s">
        <v>27824</v>
      </c>
      <c r="G1302" s="1170" t="s">
        <v>27825</v>
      </c>
    </row>
    <row r="1303" spans="1:7" ht="15" customHeight="1">
      <c r="A1303" s="1165" t="str">
        <f t="shared" si="134"/>
        <v>PEXP85ORA</v>
      </c>
      <c r="B1303" s="1165">
        <f>IFERROR(INDEX('PU Holds'!$B$14:$AF$554,MATCH(C1303,'PU Holds'!$B$14:$B$552,FALSE),MATCH(D1303,'PU Holds'!$B$14:$AF$14,FALSE)),0)</f>
        <v>0</v>
      </c>
      <c r="C1303" s="1165" t="str">
        <f t="shared" si="133"/>
        <v>PEXP85</v>
      </c>
      <c r="D1303" s="988" t="str">
        <f>'PU Holds'!$AA$14</f>
        <v>US Orange
14-01</v>
      </c>
      <c r="E1303" s="1165" t="s">
        <v>27836</v>
      </c>
      <c r="F1303" s="1165" t="s">
        <v>27824</v>
      </c>
      <c r="G1303" s="1170" t="s">
        <v>27825</v>
      </c>
    </row>
    <row r="1304" spans="1:7" ht="15" customHeight="1">
      <c r="A1304" s="1165" t="str">
        <f t="shared" si="134"/>
        <v>PEXP85GRE</v>
      </c>
      <c r="B1304" s="1165">
        <f>IFERROR(INDEX('PU Holds'!$B$14:$AF$554,MATCH(C1304,'PU Holds'!$B$14:$B$552,FALSE),MATCH(D1304,'PU Holds'!$B$14:$AF$14,FALSE)),0)</f>
        <v>0</v>
      </c>
      <c r="C1304" s="1165" t="str">
        <f t="shared" si="133"/>
        <v>PEXP85</v>
      </c>
      <c r="D1304" s="988" t="str">
        <f>'PU Holds'!$AB$14</f>
        <v>US Green 
16 -16</v>
      </c>
      <c r="E1304" s="1165" t="s">
        <v>27837</v>
      </c>
      <c r="F1304" s="1165" t="s">
        <v>27824</v>
      </c>
      <c r="G1304" s="1170" t="s">
        <v>27825</v>
      </c>
    </row>
    <row r="1305" spans="1:7" ht="15" customHeight="1">
      <c r="A1305" s="1165" t="str">
        <f t="shared" si="134"/>
        <v>PEXP85WHI</v>
      </c>
      <c r="B1305" s="1165">
        <f>IFERROR(INDEX('PU Holds'!$B$14:$AF$554,MATCH(C1305,'PU Holds'!$B$14:$B$552,FALSE),MATCH(D1305,'PU Holds'!$B$14:$AF$14,FALSE)),0)</f>
        <v>0</v>
      </c>
      <c r="C1305" s="1165" t="str">
        <f t="shared" si="133"/>
        <v>PEXP85</v>
      </c>
      <c r="D1305" s="988" t="str">
        <f>'PU Holds'!$AC$14</f>
        <v>White 
RAL 9010</v>
      </c>
      <c r="E1305" s="1165" t="s">
        <v>27838</v>
      </c>
      <c r="F1305" s="1165" t="s">
        <v>27824</v>
      </c>
      <c r="G1305" s="1170" t="s">
        <v>27825</v>
      </c>
    </row>
    <row r="1306" spans="1:7" ht="15" customHeight="1">
      <c r="A1306" s="1165" t="str">
        <f t="shared" si="134"/>
        <v>PEXP85PUR</v>
      </c>
      <c r="B1306" s="1165">
        <f>IFERROR(INDEX('PU Holds'!$B$14:$AF$554,MATCH(C1306,'PU Holds'!$B$14:$B$552,FALSE),MATCH(D1306,'PU Holds'!$B$14:$AF$14,FALSE)),0)</f>
        <v>0</v>
      </c>
      <c r="C1306" s="1165" t="str">
        <f t="shared" si="133"/>
        <v>PEXP85</v>
      </c>
      <c r="D1306" s="988" t="str">
        <f>'PU Holds'!$AD$14</f>
        <v>US Purple</v>
      </c>
      <c r="E1306" s="1165" t="s">
        <v>27839</v>
      </c>
      <c r="F1306" s="1165" t="s">
        <v>27824</v>
      </c>
      <c r="G1306" s="1170" t="s">
        <v>27825</v>
      </c>
    </row>
    <row r="1307" spans="1:7" ht="15" customHeight="1">
      <c r="A1307" s="1165" t="str">
        <f t="shared" ref="A1307:A1345" si="135">CONCATENATE(C1307,E1307)</f>
        <v>PEXP86YEL</v>
      </c>
      <c r="B1307" s="1165">
        <f>IFERROR(INDEX('PU Holds'!$B$14:$AF$554,MATCH(C1307,'PU Holds'!$B$14:$B$552,FALSE),MATCH(D1307,'PU Holds'!$B$14:$AF$14,FALSE)),0)</f>
        <v>0</v>
      </c>
      <c r="C1307" s="1165" t="s">
        <v>27924</v>
      </c>
      <c r="D1307" s="1168" t="str">
        <f>'PU Holds'!$M$14</f>
        <v>Yellow 
RAL 1026</v>
      </c>
      <c r="E1307" s="1165" t="s">
        <v>27823</v>
      </c>
      <c r="F1307" s="1165" t="s">
        <v>27824</v>
      </c>
      <c r="G1307" s="1170" t="s">
        <v>27825</v>
      </c>
    </row>
    <row r="1308" spans="1:7" ht="15" customHeight="1">
      <c r="A1308" s="1165" t="str">
        <f t="shared" si="135"/>
        <v>PEXP86RED</v>
      </c>
      <c r="B1308" s="1165">
        <f>IFERROR(INDEX('PU Holds'!$B$14:$AF$554,MATCH(C1308,'PU Holds'!$B$14:$B$552,FALSE),MATCH(D1308,'PU Holds'!$B$14:$AF$14,FALSE)),0)</f>
        <v>0</v>
      </c>
      <c r="C1308" s="1165" t="str">
        <f t="shared" ref="C1308:C1321" si="136">C1307</f>
        <v>PEXP86</v>
      </c>
      <c r="D1308" s="988" t="str">
        <f>'PU Holds'!$O$14</f>
        <v>Red 
RAL 3020</v>
      </c>
      <c r="E1308" s="1165" t="s">
        <v>27826</v>
      </c>
      <c r="F1308" s="1165" t="s">
        <v>27824</v>
      </c>
      <c r="G1308" s="1170" t="s">
        <v>27825</v>
      </c>
    </row>
    <row r="1309" spans="1:7" ht="15" customHeight="1">
      <c r="A1309" s="1165" t="str">
        <f t="shared" si="135"/>
        <v>PEXP86BLU</v>
      </c>
      <c r="B1309" s="1165">
        <f>IFERROR(INDEX('PU Holds'!$B$14:$AF$554,MATCH(C1309,'PU Holds'!$B$14:$B$552,FALSE),MATCH(D1309,'PU Holds'!$B$14:$AF$14,FALSE)),0)</f>
        <v>0</v>
      </c>
      <c r="C1309" s="1165" t="str">
        <f t="shared" si="136"/>
        <v>PEXP86</v>
      </c>
      <c r="D1309" s="988" t="str">
        <f>'PU Holds'!$P$14</f>
        <v>Blue 
RAL 5015</v>
      </c>
      <c r="E1309" s="1165" t="s">
        <v>27827</v>
      </c>
      <c r="F1309" s="1165" t="s">
        <v>27824</v>
      </c>
      <c r="G1309" s="1170" t="s">
        <v>27825</v>
      </c>
    </row>
    <row r="1310" spans="1:7" ht="15" customHeight="1">
      <c r="A1310" s="1165" t="str">
        <f t="shared" si="135"/>
        <v>PEXP86GRY</v>
      </c>
      <c r="B1310" s="1165">
        <f>IFERROR(INDEX('PU Holds'!$B$14:$AF$554,MATCH(C1310,'PU Holds'!$B$14:$B$552,FALSE),MATCH(D1310,'PU Holds'!$B$14:$AF$14,FALSE)),0)</f>
        <v>0</v>
      </c>
      <c r="C1310" s="1165" t="str">
        <f t="shared" si="136"/>
        <v>PEXP86</v>
      </c>
      <c r="D1310" s="988" t="str">
        <f>'PU Holds'!$Q$14</f>
        <v>Grey 
RAL 7001</v>
      </c>
      <c r="E1310" s="1165" t="s">
        <v>27828</v>
      </c>
      <c r="F1310" s="1165" t="s">
        <v>27824</v>
      </c>
      <c r="G1310" s="1170" t="s">
        <v>27825</v>
      </c>
    </row>
    <row r="1311" spans="1:7" ht="15" customHeight="1">
      <c r="A1311" s="1165" t="str">
        <f t="shared" si="135"/>
        <v>PEXP86BLK</v>
      </c>
      <c r="B1311" s="1165">
        <f>IFERROR(INDEX('PU Holds'!$B$14:$AF$554,MATCH(C1311,'PU Holds'!$B$14:$B$552,FALSE),MATCH(D1311,'PU Holds'!$B$14:$AF$14,FALSE)),0)</f>
        <v>0</v>
      </c>
      <c r="C1311" s="1165" t="str">
        <f t="shared" si="136"/>
        <v>PEXP86</v>
      </c>
      <c r="D1311" s="988" t="str">
        <f>'PU Holds'!$R$14</f>
        <v>Black 
RAL 9005</v>
      </c>
      <c r="E1311" s="1165" t="s">
        <v>27829</v>
      </c>
      <c r="F1311" s="1165" t="s">
        <v>27824</v>
      </c>
      <c r="G1311" s="1170" t="s">
        <v>27825</v>
      </c>
    </row>
    <row r="1312" spans="1:7" ht="15" customHeight="1">
      <c r="A1312" s="1165" t="str">
        <f t="shared" si="135"/>
        <v>PEXP86FLO</v>
      </c>
      <c r="B1312" s="1165">
        <f>IFERROR(INDEX('PU Holds'!$B$14:$AF$554,MATCH(C1312,'PU Holds'!$B$14:$B$552,FALSE),MATCH(D1312,'PU Holds'!$B$14:$AF$14,FALSE)),0)</f>
        <v>0</v>
      </c>
      <c r="C1312" s="1165" t="str">
        <f t="shared" si="136"/>
        <v>PEXP86</v>
      </c>
      <c r="D1312" s="988" t="str">
        <f>'PU Holds'!$S$14</f>
        <v>Fluo 
Orange</v>
      </c>
      <c r="E1312" s="1165" t="s">
        <v>27830</v>
      </c>
      <c r="F1312" s="1165" t="s">
        <v>27824</v>
      </c>
      <c r="G1312" s="1170" t="s">
        <v>27825</v>
      </c>
    </row>
    <row r="1313" spans="1:7" ht="15" customHeight="1">
      <c r="A1313" s="1165" t="str">
        <f t="shared" si="135"/>
        <v>PEXP86FLG</v>
      </c>
      <c r="B1313" s="1165">
        <f>IFERROR(INDEX('PU Holds'!$B$14:$AF$554,MATCH(C1313,'PU Holds'!$B$14:$B$552,FALSE),MATCH(D1313,'PU Holds'!$B$14:$AF$14,FALSE)),0)</f>
        <v>0</v>
      </c>
      <c r="C1313" s="1165" t="str">
        <f t="shared" si="136"/>
        <v>PEXP86</v>
      </c>
      <c r="D1313" s="988" t="str">
        <f>'PU Holds'!$T$14</f>
        <v>Fluo 
Green</v>
      </c>
      <c r="E1313" s="1165" t="s">
        <v>27831</v>
      </c>
      <c r="F1313" s="1165" t="s">
        <v>27824</v>
      </c>
      <c r="G1313" s="1170" t="s">
        <v>27825</v>
      </c>
    </row>
    <row r="1314" spans="1:7" ht="15" customHeight="1">
      <c r="A1314" s="1165" t="str">
        <f t="shared" si="135"/>
        <v>PEXP86FLP</v>
      </c>
      <c r="B1314" s="1165">
        <f>IFERROR(INDEX('PU Holds'!$B$14:$AF$554,MATCH(C1314,'PU Holds'!$B$14:$B$552,FALSE),MATCH(D1314,'PU Holds'!$B$14:$AF$14,FALSE)),0)</f>
        <v>0</v>
      </c>
      <c r="C1314" s="1165" t="str">
        <f t="shared" si="136"/>
        <v>PEXP86</v>
      </c>
      <c r="D1314" s="988" t="str">
        <f>'PU Holds'!$U$14</f>
        <v>Fluo 
Pink</v>
      </c>
      <c r="E1314" s="1165" t="s">
        <v>27832</v>
      </c>
      <c r="F1314" s="1165" t="s">
        <v>27824</v>
      </c>
      <c r="G1314" s="1170" t="s">
        <v>27825</v>
      </c>
    </row>
    <row r="1315" spans="1:7" ht="15" customHeight="1">
      <c r="A1315" s="1165" t="str">
        <f t="shared" si="135"/>
        <v>PEXP86VIO</v>
      </c>
      <c r="B1315" s="1165">
        <f>IFERROR(INDEX('PU Holds'!$B$14:$AF$554,MATCH(C1315,'PU Holds'!$B$14:$B$552,FALSE),MATCH(D1315,'PU Holds'!$B$14:$AF$14,FALSE)),0)</f>
        <v>0</v>
      </c>
      <c r="C1315" s="1165" t="str">
        <f t="shared" si="136"/>
        <v>PEXP86</v>
      </c>
      <c r="D1315" s="988" t="str">
        <f>'PU Holds'!$W$14</f>
        <v>Violet 
RAL 4008</v>
      </c>
      <c r="E1315" s="1165" t="s">
        <v>27833</v>
      </c>
      <c r="F1315" s="1165" t="s">
        <v>27824</v>
      </c>
      <c r="G1315" s="1170" t="s">
        <v>27825</v>
      </c>
    </row>
    <row r="1316" spans="1:7" ht="15" customHeight="1">
      <c r="A1316" s="1165" t="str">
        <f t="shared" si="135"/>
        <v>PEXP86MIN</v>
      </c>
      <c r="B1316" s="1165">
        <f>IFERROR(INDEX('PU Holds'!$B$14:$AF$554,MATCH(C1316,'PU Holds'!$B$14:$B$552,FALSE),MATCH(D1316,'PU Holds'!$B$14:$AF$14,FALSE)),0)</f>
        <v>0</v>
      </c>
      <c r="C1316" s="1165" t="str">
        <f t="shared" si="136"/>
        <v>PEXP86</v>
      </c>
      <c r="D1316" s="988" t="str">
        <f>'PU Holds'!$X$14</f>
        <v>Mint 
RAL 6027</v>
      </c>
      <c r="E1316" s="1165" t="s">
        <v>27834</v>
      </c>
      <c r="F1316" s="1165" t="s">
        <v>27824</v>
      </c>
      <c r="G1316" s="1170" t="s">
        <v>27825</v>
      </c>
    </row>
    <row r="1317" spans="1:7" ht="15" customHeight="1">
      <c r="A1317" s="1165" t="str">
        <f t="shared" si="135"/>
        <v>PEXP86PUK</v>
      </c>
      <c r="B1317" s="1165">
        <f>IFERROR(INDEX('PU Holds'!$B$14:$AF$554,MATCH(C1317,'PU Holds'!$B$14:$B$552,FALSE),MATCH(D1317,'PU Holds'!$B$14:$AF$14,FALSE)),0)</f>
        <v>0</v>
      </c>
      <c r="C1317" s="1165" t="str">
        <f t="shared" si="136"/>
        <v>PEXP86</v>
      </c>
      <c r="D1317" s="988" t="str">
        <f>'PU Holds'!$Z$14</f>
        <v>Green 
(Puke 16-09)</v>
      </c>
      <c r="E1317" s="1165" t="s">
        <v>27835</v>
      </c>
      <c r="F1317" s="1165" t="s">
        <v>27824</v>
      </c>
      <c r="G1317" s="1170" t="s">
        <v>27825</v>
      </c>
    </row>
    <row r="1318" spans="1:7" ht="15" customHeight="1">
      <c r="A1318" s="1165" t="str">
        <f t="shared" si="135"/>
        <v>PEXP86ORA</v>
      </c>
      <c r="B1318" s="1165">
        <f>IFERROR(INDEX('PU Holds'!$B$14:$AF$554,MATCH(C1318,'PU Holds'!$B$14:$B$552,FALSE),MATCH(D1318,'PU Holds'!$B$14:$AF$14,FALSE)),0)</f>
        <v>0</v>
      </c>
      <c r="C1318" s="1165" t="str">
        <f t="shared" si="136"/>
        <v>PEXP86</v>
      </c>
      <c r="D1318" s="988" t="str">
        <f>'PU Holds'!$AA$14</f>
        <v>US Orange
14-01</v>
      </c>
      <c r="E1318" s="1165" t="s">
        <v>27836</v>
      </c>
      <c r="F1318" s="1165" t="s">
        <v>27824</v>
      </c>
      <c r="G1318" s="1170" t="s">
        <v>27825</v>
      </c>
    </row>
    <row r="1319" spans="1:7" ht="15" customHeight="1">
      <c r="A1319" s="1165" t="str">
        <f t="shared" si="135"/>
        <v>PEXP86GRE</v>
      </c>
      <c r="B1319" s="1165">
        <f>IFERROR(INDEX('PU Holds'!$B$14:$AF$554,MATCH(C1319,'PU Holds'!$B$14:$B$552,FALSE),MATCH(D1319,'PU Holds'!$B$14:$AF$14,FALSE)),0)</f>
        <v>0</v>
      </c>
      <c r="C1319" s="1165" t="str">
        <f t="shared" si="136"/>
        <v>PEXP86</v>
      </c>
      <c r="D1319" s="988" t="str">
        <f>'PU Holds'!$AB$14</f>
        <v>US Green 
16 -16</v>
      </c>
      <c r="E1319" s="1165" t="s">
        <v>27837</v>
      </c>
      <c r="F1319" s="1165" t="s">
        <v>27824</v>
      </c>
      <c r="G1319" s="1170" t="s">
        <v>27825</v>
      </c>
    </row>
    <row r="1320" spans="1:7" ht="15" customHeight="1">
      <c r="A1320" s="1165" t="str">
        <f t="shared" si="135"/>
        <v>PEXP86WHI</v>
      </c>
      <c r="B1320" s="1165">
        <f>IFERROR(INDEX('PU Holds'!$B$14:$AF$554,MATCH(C1320,'PU Holds'!$B$14:$B$552,FALSE),MATCH(D1320,'PU Holds'!$B$14:$AF$14,FALSE)),0)</f>
        <v>0</v>
      </c>
      <c r="C1320" s="1165" t="str">
        <f t="shared" si="136"/>
        <v>PEXP86</v>
      </c>
      <c r="D1320" s="988" t="str">
        <f>'PU Holds'!$AC$14</f>
        <v>White 
RAL 9010</v>
      </c>
      <c r="E1320" s="1165" t="s">
        <v>27838</v>
      </c>
      <c r="F1320" s="1165" t="s">
        <v>27824</v>
      </c>
      <c r="G1320" s="1170" t="s">
        <v>27825</v>
      </c>
    </row>
    <row r="1321" spans="1:7" ht="15" customHeight="1">
      <c r="A1321" s="1165" t="str">
        <f t="shared" si="135"/>
        <v>PEXP86PUR</v>
      </c>
      <c r="B1321" s="1165">
        <f>IFERROR(INDEX('PU Holds'!$B$14:$AF$554,MATCH(C1321,'PU Holds'!$B$14:$B$552,FALSE),MATCH(D1321,'PU Holds'!$B$14:$AF$14,FALSE)),0)</f>
        <v>0</v>
      </c>
      <c r="C1321" s="1165" t="str">
        <f t="shared" si="136"/>
        <v>PEXP86</v>
      </c>
      <c r="D1321" s="988" t="str">
        <f>'PU Holds'!$AD$14</f>
        <v>US Purple</v>
      </c>
      <c r="E1321" s="1165" t="s">
        <v>27839</v>
      </c>
      <c r="F1321" s="1165" t="s">
        <v>27824</v>
      </c>
      <c r="G1321" s="1170" t="s">
        <v>27825</v>
      </c>
    </row>
    <row r="1322" spans="1:7" ht="15" customHeight="1">
      <c r="A1322" s="1165" t="str">
        <f t="shared" si="135"/>
        <v>PEXP87YEL</v>
      </c>
      <c r="B1322" s="1165">
        <f>IFERROR(INDEX('PU Holds'!$B$14:$AF$554,MATCH(C1322,'PU Holds'!$B$14:$B$552,FALSE),MATCH(D1322,'PU Holds'!$B$14:$AF$14,FALSE)),0)</f>
        <v>0</v>
      </c>
      <c r="C1322" s="1165" t="s">
        <v>27925</v>
      </c>
      <c r="D1322" s="1168" t="str">
        <f>'PU Holds'!$M$14</f>
        <v>Yellow 
RAL 1026</v>
      </c>
      <c r="E1322" s="1165" t="s">
        <v>27823</v>
      </c>
      <c r="F1322" s="1165" t="s">
        <v>27824</v>
      </c>
      <c r="G1322" s="1170" t="s">
        <v>27825</v>
      </c>
    </row>
    <row r="1323" spans="1:7" ht="15" customHeight="1">
      <c r="A1323" s="1165" t="str">
        <f t="shared" si="135"/>
        <v>PEXP87RED</v>
      </c>
      <c r="B1323" s="1165">
        <f>IFERROR(INDEX('PU Holds'!$B$14:$AF$554,MATCH(C1323,'PU Holds'!$B$14:$B$552,FALSE),MATCH(D1323,'PU Holds'!$B$14:$AF$14,FALSE)),0)</f>
        <v>0</v>
      </c>
      <c r="C1323" s="1165" t="str">
        <f t="shared" ref="C1323:C1336" si="137">C1322</f>
        <v>PEXP87</v>
      </c>
      <c r="D1323" s="988" t="str">
        <f>'PU Holds'!$O$14</f>
        <v>Red 
RAL 3020</v>
      </c>
      <c r="E1323" s="1165" t="s">
        <v>27826</v>
      </c>
      <c r="F1323" s="1165" t="s">
        <v>27824</v>
      </c>
      <c r="G1323" s="1170" t="s">
        <v>27825</v>
      </c>
    </row>
    <row r="1324" spans="1:7" ht="15" customHeight="1">
      <c r="A1324" s="1165" t="str">
        <f t="shared" si="135"/>
        <v>PEXP87BLU</v>
      </c>
      <c r="B1324" s="1165">
        <f>IFERROR(INDEX('PU Holds'!$B$14:$AF$554,MATCH(C1324,'PU Holds'!$B$14:$B$552,FALSE),MATCH(D1324,'PU Holds'!$B$14:$AF$14,FALSE)),0)</f>
        <v>0</v>
      </c>
      <c r="C1324" s="1165" t="str">
        <f t="shared" si="137"/>
        <v>PEXP87</v>
      </c>
      <c r="D1324" s="988" t="str">
        <f>'PU Holds'!$P$14</f>
        <v>Blue 
RAL 5015</v>
      </c>
      <c r="E1324" s="1165" t="s">
        <v>27827</v>
      </c>
      <c r="F1324" s="1165" t="s">
        <v>27824</v>
      </c>
      <c r="G1324" s="1170" t="s">
        <v>27825</v>
      </c>
    </row>
    <row r="1325" spans="1:7" ht="15" customHeight="1">
      <c r="A1325" s="1165" t="str">
        <f t="shared" si="135"/>
        <v>PEXP87GRY</v>
      </c>
      <c r="B1325" s="1165">
        <f>IFERROR(INDEX('PU Holds'!$B$14:$AF$554,MATCH(C1325,'PU Holds'!$B$14:$B$552,FALSE),MATCH(D1325,'PU Holds'!$B$14:$AF$14,FALSE)),0)</f>
        <v>0</v>
      </c>
      <c r="C1325" s="1165" t="str">
        <f t="shared" si="137"/>
        <v>PEXP87</v>
      </c>
      <c r="D1325" s="988" t="str">
        <f>'PU Holds'!$Q$14</f>
        <v>Grey 
RAL 7001</v>
      </c>
      <c r="E1325" s="1165" t="s">
        <v>27828</v>
      </c>
      <c r="F1325" s="1165" t="s">
        <v>27824</v>
      </c>
      <c r="G1325" s="1170" t="s">
        <v>27825</v>
      </c>
    </row>
    <row r="1326" spans="1:7" ht="15" customHeight="1">
      <c r="A1326" s="1165" t="str">
        <f t="shared" si="135"/>
        <v>PEXP87BLK</v>
      </c>
      <c r="B1326" s="1165">
        <f>IFERROR(INDEX('PU Holds'!$B$14:$AF$554,MATCH(C1326,'PU Holds'!$B$14:$B$552,FALSE),MATCH(D1326,'PU Holds'!$B$14:$AF$14,FALSE)),0)</f>
        <v>0</v>
      </c>
      <c r="C1326" s="1165" t="str">
        <f t="shared" si="137"/>
        <v>PEXP87</v>
      </c>
      <c r="D1326" s="988" t="str">
        <f>'PU Holds'!$R$14</f>
        <v>Black 
RAL 9005</v>
      </c>
      <c r="E1326" s="1165" t="s">
        <v>27829</v>
      </c>
      <c r="F1326" s="1165" t="s">
        <v>27824</v>
      </c>
      <c r="G1326" s="1170" t="s">
        <v>27825</v>
      </c>
    </row>
    <row r="1327" spans="1:7" ht="15" customHeight="1">
      <c r="A1327" s="1165" t="str">
        <f t="shared" si="135"/>
        <v>PEXP87FLO</v>
      </c>
      <c r="B1327" s="1165">
        <f>IFERROR(INDEX('PU Holds'!$B$14:$AF$554,MATCH(C1327,'PU Holds'!$B$14:$B$552,FALSE),MATCH(D1327,'PU Holds'!$B$14:$AF$14,FALSE)),0)</f>
        <v>0</v>
      </c>
      <c r="C1327" s="1165" t="str">
        <f t="shared" si="137"/>
        <v>PEXP87</v>
      </c>
      <c r="D1327" s="988" t="str">
        <f>'PU Holds'!$S$14</f>
        <v>Fluo 
Orange</v>
      </c>
      <c r="E1327" s="1165" t="s">
        <v>27830</v>
      </c>
      <c r="F1327" s="1165" t="s">
        <v>27824</v>
      </c>
      <c r="G1327" s="1170" t="s">
        <v>27825</v>
      </c>
    </row>
    <row r="1328" spans="1:7" ht="15" customHeight="1">
      <c r="A1328" s="1165" t="str">
        <f t="shared" si="135"/>
        <v>PEXP87FLG</v>
      </c>
      <c r="B1328" s="1165">
        <f>IFERROR(INDEX('PU Holds'!$B$14:$AF$554,MATCH(C1328,'PU Holds'!$B$14:$B$552,FALSE),MATCH(D1328,'PU Holds'!$B$14:$AF$14,FALSE)),0)</f>
        <v>0</v>
      </c>
      <c r="C1328" s="1165" t="str">
        <f t="shared" si="137"/>
        <v>PEXP87</v>
      </c>
      <c r="D1328" s="988" t="str">
        <f>'PU Holds'!$T$14</f>
        <v>Fluo 
Green</v>
      </c>
      <c r="E1328" s="1165" t="s">
        <v>27831</v>
      </c>
      <c r="F1328" s="1165" t="s">
        <v>27824</v>
      </c>
      <c r="G1328" s="1170" t="s">
        <v>27825</v>
      </c>
    </row>
    <row r="1329" spans="1:7" ht="15" customHeight="1">
      <c r="A1329" s="1165" t="str">
        <f t="shared" si="135"/>
        <v>PEXP87FLP</v>
      </c>
      <c r="B1329" s="1165">
        <f>IFERROR(INDEX('PU Holds'!$B$14:$AF$554,MATCH(C1329,'PU Holds'!$B$14:$B$552,FALSE),MATCH(D1329,'PU Holds'!$B$14:$AF$14,FALSE)),0)</f>
        <v>0</v>
      </c>
      <c r="C1329" s="1165" t="str">
        <f t="shared" si="137"/>
        <v>PEXP87</v>
      </c>
      <c r="D1329" s="988" t="str">
        <f>'PU Holds'!$U$14</f>
        <v>Fluo 
Pink</v>
      </c>
      <c r="E1329" s="1165" t="s">
        <v>27832</v>
      </c>
      <c r="F1329" s="1165" t="s">
        <v>27824</v>
      </c>
      <c r="G1329" s="1170" t="s">
        <v>27825</v>
      </c>
    </row>
    <row r="1330" spans="1:7" ht="15" customHeight="1">
      <c r="A1330" s="1165" t="str">
        <f t="shared" si="135"/>
        <v>PEXP87VIO</v>
      </c>
      <c r="B1330" s="1165">
        <f>IFERROR(INDEX('PU Holds'!$B$14:$AF$554,MATCH(C1330,'PU Holds'!$B$14:$B$552,FALSE),MATCH(D1330,'PU Holds'!$B$14:$AF$14,FALSE)),0)</f>
        <v>0</v>
      </c>
      <c r="C1330" s="1165" t="str">
        <f t="shared" si="137"/>
        <v>PEXP87</v>
      </c>
      <c r="D1330" s="988" t="str">
        <f>'PU Holds'!$W$14</f>
        <v>Violet 
RAL 4008</v>
      </c>
      <c r="E1330" s="1165" t="s">
        <v>27833</v>
      </c>
      <c r="F1330" s="1165" t="s">
        <v>27824</v>
      </c>
      <c r="G1330" s="1170" t="s">
        <v>27825</v>
      </c>
    </row>
    <row r="1331" spans="1:7" ht="15" customHeight="1">
      <c r="A1331" s="1165" t="str">
        <f t="shared" si="135"/>
        <v>PEXP87MIN</v>
      </c>
      <c r="B1331" s="1165">
        <f>IFERROR(INDEX('PU Holds'!$B$14:$AF$554,MATCH(C1331,'PU Holds'!$B$14:$B$552,FALSE),MATCH(D1331,'PU Holds'!$B$14:$AF$14,FALSE)),0)</f>
        <v>0</v>
      </c>
      <c r="C1331" s="1165" t="str">
        <f t="shared" si="137"/>
        <v>PEXP87</v>
      </c>
      <c r="D1331" s="988" t="str">
        <f>'PU Holds'!$X$14</f>
        <v>Mint 
RAL 6027</v>
      </c>
      <c r="E1331" s="1165" t="s">
        <v>27834</v>
      </c>
      <c r="F1331" s="1165" t="s">
        <v>27824</v>
      </c>
      <c r="G1331" s="1170" t="s">
        <v>27825</v>
      </c>
    </row>
    <row r="1332" spans="1:7" ht="15" customHeight="1">
      <c r="A1332" s="1165" t="str">
        <f t="shared" si="135"/>
        <v>PEXP87PUK</v>
      </c>
      <c r="B1332" s="1165">
        <f>IFERROR(INDEX('PU Holds'!$B$14:$AF$554,MATCH(C1332,'PU Holds'!$B$14:$B$552,FALSE),MATCH(D1332,'PU Holds'!$B$14:$AF$14,FALSE)),0)</f>
        <v>0</v>
      </c>
      <c r="C1332" s="1165" t="str">
        <f t="shared" si="137"/>
        <v>PEXP87</v>
      </c>
      <c r="D1332" s="988" t="str">
        <f>'PU Holds'!$Z$14</f>
        <v>Green 
(Puke 16-09)</v>
      </c>
      <c r="E1332" s="1165" t="s">
        <v>27835</v>
      </c>
      <c r="F1332" s="1165" t="s">
        <v>27824</v>
      </c>
      <c r="G1332" s="1170" t="s">
        <v>27825</v>
      </c>
    </row>
    <row r="1333" spans="1:7" ht="15" customHeight="1">
      <c r="A1333" s="1165" t="str">
        <f t="shared" si="135"/>
        <v>PEXP87ORA</v>
      </c>
      <c r="B1333" s="1165">
        <f>IFERROR(INDEX('PU Holds'!$B$14:$AF$554,MATCH(C1333,'PU Holds'!$B$14:$B$552,FALSE),MATCH(D1333,'PU Holds'!$B$14:$AF$14,FALSE)),0)</f>
        <v>0</v>
      </c>
      <c r="C1333" s="1165" t="str">
        <f t="shared" si="137"/>
        <v>PEXP87</v>
      </c>
      <c r="D1333" s="988" t="str">
        <f>'PU Holds'!$AA$14</f>
        <v>US Orange
14-01</v>
      </c>
      <c r="E1333" s="1165" t="s">
        <v>27836</v>
      </c>
      <c r="F1333" s="1165" t="s">
        <v>27824</v>
      </c>
      <c r="G1333" s="1170" t="s">
        <v>27825</v>
      </c>
    </row>
    <row r="1334" spans="1:7" ht="15" customHeight="1">
      <c r="A1334" s="1165" t="str">
        <f t="shared" si="135"/>
        <v>PEXP87GRE</v>
      </c>
      <c r="B1334" s="1165">
        <f>IFERROR(INDEX('PU Holds'!$B$14:$AF$554,MATCH(C1334,'PU Holds'!$B$14:$B$552,FALSE),MATCH(D1334,'PU Holds'!$B$14:$AF$14,FALSE)),0)</f>
        <v>0</v>
      </c>
      <c r="C1334" s="1165" t="str">
        <f t="shared" si="137"/>
        <v>PEXP87</v>
      </c>
      <c r="D1334" s="988" t="str">
        <f>'PU Holds'!$AB$14</f>
        <v>US Green 
16 -16</v>
      </c>
      <c r="E1334" s="1165" t="s">
        <v>27837</v>
      </c>
      <c r="F1334" s="1165" t="s">
        <v>27824</v>
      </c>
      <c r="G1334" s="1170" t="s">
        <v>27825</v>
      </c>
    </row>
    <row r="1335" spans="1:7" ht="15" customHeight="1">
      <c r="A1335" s="1165" t="str">
        <f t="shared" si="135"/>
        <v>PEXP87WHI</v>
      </c>
      <c r="B1335" s="1165">
        <f>IFERROR(INDEX('PU Holds'!$B$14:$AF$554,MATCH(C1335,'PU Holds'!$B$14:$B$552,FALSE),MATCH(D1335,'PU Holds'!$B$14:$AF$14,FALSE)),0)</f>
        <v>0</v>
      </c>
      <c r="C1335" s="1165" t="str">
        <f t="shared" si="137"/>
        <v>PEXP87</v>
      </c>
      <c r="D1335" s="988" t="str">
        <f>'PU Holds'!$AC$14</f>
        <v>White 
RAL 9010</v>
      </c>
      <c r="E1335" s="1165" t="s">
        <v>27838</v>
      </c>
      <c r="F1335" s="1165" t="s">
        <v>27824</v>
      </c>
      <c r="G1335" s="1170" t="s">
        <v>27825</v>
      </c>
    </row>
    <row r="1336" spans="1:7" ht="15" customHeight="1">
      <c r="A1336" s="1165" t="str">
        <f t="shared" si="135"/>
        <v>PEXP87PUR</v>
      </c>
      <c r="B1336" s="1165">
        <f>IFERROR(INDEX('PU Holds'!$B$14:$AF$554,MATCH(C1336,'PU Holds'!$B$14:$B$552,FALSE),MATCH(D1336,'PU Holds'!$B$14:$AF$14,FALSE)),0)</f>
        <v>0</v>
      </c>
      <c r="C1336" s="1165" t="str">
        <f t="shared" si="137"/>
        <v>PEXP87</v>
      </c>
      <c r="D1336" s="988" t="str">
        <f>'PU Holds'!$AD$14</f>
        <v>US Purple</v>
      </c>
      <c r="E1336" s="1165" t="s">
        <v>27839</v>
      </c>
      <c r="F1336" s="1165" t="s">
        <v>27824</v>
      </c>
      <c r="G1336" s="1170" t="s">
        <v>27825</v>
      </c>
    </row>
    <row r="1337" spans="1:7" ht="15" customHeight="1">
      <c r="A1337" s="1165" t="str">
        <f t="shared" si="135"/>
        <v>PEXP88YEL</v>
      </c>
      <c r="B1337" s="1165">
        <f>IFERROR(INDEX('PU Holds'!$B$14:$AF$554,MATCH(C1337,'PU Holds'!$B$14:$B$552,FALSE),MATCH(D1337,'PU Holds'!$B$14:$AF$14,FALSE)),0)</f>
        <v>0</v>
      </c>
      <c r="C1337" s="1165" t="s">
        <v>27926</v>
      </c>
      <c r="D1337" s="1168" t="str">
        <f>'PU Holds'!$M$14</f>
        <v>Yellow 
RAL 1026</v>
      </c>
      <c r="E1337" s="1165" t="s">
        <v>27823</v>
      </c>
      <c r="F1337" s="1165" t="s">
        <v>27824</v>
      </c>
      <c r="G1337" s="1170" t="s">
        <v>27825</v>
      </c>
    </row>
    <row r="1338" spans="1:7" ht="15" customHeight="1">
      <c r="A1338" s="1165" t="str">
        <f t="shared" si="135"/>
        <v>PEXP88RED</v>
      </c>
      <c r="B1338" s="1165">
        <f>IFERROR(INDEX('PU Holds'!$B$14:$AF$554,MATCH(C1338,'PU Holds'!$B$14:$B$552,FALSE),MATCH(D1338,'PU Holds'!$B$14:$AF$14,FALSE)),0)</f>
        <v>0</v>
      </c>
      <c r="C1338" s="1165" t="str">
        <f t="shared" ref="C1338:C1351" si="138">C1337</f>
        <v>PEXP88</v>
      </c>
      <c r="D1338" s="988" t="str">
        <f>'PU Holds'!$O$14</f>
        <v>Red 
RAL 3020</v>
      </c>
      <c r="E1338" s="1165" t="s">
        <v>27826</v>
      </c>
      <c r="F1338" s="1165" t="s">
        <v>27824</v>
      </c>
      <c r="G1338" s="1170" t="s">
        <v>27825</v>
      </c>
    </row>
    <row r="1339" spans="1:7" ht="15" customHeight="1">
      <c r="A1339" s="1165" t="str">
        <f t="shared" si="135"/>
        <v>PEXP88BLU</v>
      </c>
      <c r="B1339" s="1165">
        <f>IFERROR(INDEX('PU Holds'!$B$14:$AF$554,MATCH(C1339,'PU Holds'!$B$14:$B$552,FALSE),MATCH(D1339,'PU Holds'!$B$14:$AF$14,FALSE)),0)</f>
        <v>0</v>
      </c>
      <c r="C1339" s="1165" t="str">
        <f t="shared" si="138"/>
        <v>PEXP88</v>
      </c>
      <c r="D1339" s="988" t="str">
        <f>'PU Holds'!$P$14</f>
        <v>Blue 
RAL 5015</v>
      </c>
      <c r="E1339" s="1165" t="s">
        <v>27827</v>
      </c>
      <c r="F1339" s="1165" t="s">
        <v>27824</v>
      </c>
      <c r="G1339" s="1170" t="s">
        <v>27825</v>
      </c>
    </row>
    <row r="1340" spans="1:7" ht="15" customHeight="1">
      <c r="A1340" s="1165" t="str">
        <f t="shared" si="135"/>
        <v>PEXP88GRY</v>
      </c>
      <c r="B1340" s="1165">
        <f>IFERROR(INDEX('PU Holds'!$B$14:$AF$554,MATCH(C1340,'PU Holds'!$B$14:$B$552,FALSE),MATCH(D1340,'PU Holds'!$B$14:$AF$14,FALSE)),0)</f>
        <v>0</v>
      </c>
      <c r="C1340" s="1165" t="str">
        <f t="shared" si="138"/>
        <v>PEXP88</v>
      </c>
      <c r="D1340" s="988" t="str">
        <f>'PU Holds'!$Q$14</f>
        <v>Grey 
RAL 7001</v>
      </c>
      <c r="E1340" s="1165" t="s">
        <v>27828</v>
      </c>
      <c r="F1340" s="1165" t="s">
        <v>27824</v>
      </c>
      <c r="G1340" s="1170" t="s">
        <v>27825</v>
      </c>
    </row>
    <row r="1341" spans="1:7" ht="15" customHeight="1">
      <c r="A1341" s="1165" t="str">
        <f t="shared" si="135"/>
        <v>PEXP88BLK</v>
      </c>
      <c r="B1341" s="1165">
        <f>IFERROR(INDEX('PU Holds'!$B$14:$AF$554,MATCH(C1341,'PU Holds'!$B$14:$B$552,FALSE),MATCH(D1341,'PU Holds'!$B$14:$AF$14,FALSE)),0)</f>
        <v>0</v>
      </c>
      <c r="C1341" s="1165" t="str">
        <f t="shared" si="138"/>
        <v>PEXP88</v>
      </c>
      <c r="D1341" s="988" t="str">
        <f>'PU Holds'!$R$14</f>
        <v>Black 
RAL 9005</v>
      </c>
      <c r="E1341" s="1165" t="s">
        <v>27829</v>
      </c>
      <c r="F1341" s="1165" t="s">
        <v>27824</v>
      </c>
      <c r="G1341" s="1170" t="s">
        <v>27825</v>
      </c>
    </row>
    <row r="1342" spans="1:7" ht="15" customHeight="1">
      <c r="A1342" s="1165" t="str">
        <f t="shared" si="135"/>
        <v>PEXP88FLO</v>
      </c>
      <c r="B1342" s="1165">
        <f>IFERROR(INDEX('PU Holds'!$B$14:$AF$554,MATCH(C1342,'PU Holds'!$B$14:$B$552,FALSE),MATCH(D1342,'PU Holds'!$B$14:$AF$14,FALSE)),0)</f>
        <v>0</v>
      </c>
      <c r="C1342" s="1165" t="str">
        <f t="shared" si="138"/>
        <v>PEXP88</v>
      </c>
      <c r="D1342" s="988" t="str">
        <f>'PU Holds'!$S$14</f>
        <v>Fluo 
Orange</v>
      </c>
      <c r="E1342" s="1165" t="s">
        <v>27830</v>
      </c>
      <c r="F1342" s="1165" t="s">
        <v>27824</v>
      </c>
      <c r="G1342" s="1170" t="s">
        <v>27825</v>
      </c>
    </row>
    <row r="1343" spans="1:7" ht="15" customHeight="1">
      <c r="A1343" s="1165" t="str">
        <f t="shared" si="135"/>
        <v>PEXP88FLG</v>
      </c>
      <c r="B1343" s="1165">
        <f>IFERROR(INDEX('PU Holds'!$B$14:$AF$554,MATCH(C1343,'PU Holds'!$B$14:$B$552,FALSE),MATCH(D1343,'PU Holds'!$B$14:$AF$14,FALSE)),0)</f>
        <v>0</v>
      </c>
      <c r="C1343" s="1165" t="str">
        <f t="shared" si="138"/>
        <v>PEXP88</v>
      </c>
      <c r="D1343" s="988" t="str">
        <f>'PU Holds'!$T$14</f>
        <v>Fluo 
Green</v>
      </c>
      <c r="E1343" s="1165" t="s">
        <v>27831</v>
      </c>
      <c r="F1343" s="1165" t="s">
        <v>27824</v>
      </c>
      <c r="G1343" s="1170" t="s">
        <v>27825</v>
      </c>
    </row>
    <row r="1344" spans="1:7" ht="15" customHeight="1">
      <c r="A1344" s="1165" t="str">
        <f t="shared" si="135"/>
        <v>PEXP88FLP</v>
      </c>
      <c r="B1344" s="1165">
        <f>IFERROR(INDEX('PU Holds'!$B$14:$AF$554,MATCH(C1344,'PU Holds'!$B$14:$B$552,FALSE),MATCH(D1344,'PU Holds'!$B$14:$AF$14,FALSE)),0)</f>
        <v>0</v>
      </c>
      <c r="C1344" s="1165" t="str">
        <f t="shared" si="138"/>
        <v>PEXP88</v>
      </c>
      <c r="D1344" s="988" t="str">
        <f>'PU Holds'!$U$14</f>
        <v>Fluo 
Pink</v>
      </c>
      <c r="E1344" s="1165" t="s">
        <v>27832</v>
      </c>
      <c r="F1344" s="1165" t="s">
        <v>27824</v>
      </c>
      <c r="G1344" s="1170" t="s">
        <v>27825</v>
      </c>
    </row>
    <row r="1345" spans="1:7" ht="15" customHeight="1">
      <c r="A1345" s="1165" t="str">
        <f t="shared" si="135"/>
        <v>PEXP88VIO</v>
      </c>
      <c r="B1345" s="1165">
        <f>IFERROR(INDEX('PU Holds'!$B$14:$AF$554,MATCH(C1345,'PU Holds'!$B$14:$B$552,FALSE),MATCH(D1345,'PU Holds'!$B$14:$AF$14,FALSE)),0)</f>
        <v>0</v>
      </c>
      <c r="C1345" s="1165" t="str">
        <f t="shared" si="138"/>
        <v>PEXP88</v>
      </c>
      <c r="D1345" s="988" t="str">
        <f>'PU Holds'!$W$14</f>
        <v>Violet 
RAL 4008</v>
      </c>
      <c r="E1345" s="1165" t="s">
        <v>27833</v>
      </c>
      <c r="F1345" s="1165" t="s">
        <v>27824</v>
      </c>
      <c r="G1345" s="1170" t="s">
        <v>27825</v>
      </c>
    </row>
    <row r="1346" spans="1:7" ht="15" customHeight="1">
      <c r="A1346" s="1165" t="str">
        <f t="shared" ref="A1346:A1351" si="139">CONCATENATE(C1346,E1346)</f>
        <v>PEXP88MIN</v>
      </c>
      <c r="B1346" s="1165">
        <f>IFERROR(INDEX('PU Holds'!$B$14:$AF$554,MATCH(C1346,'PU Holds'!$B$14:$B$552,FALSE),MATCH(D1346,'PU Holds'!$B$14:$AF$14,FALSE)),0)</f>
        <v>0</v>
      </c>
      <c r="C1346" s="1165" t="str">
        <f t="shared" si="138"/>
        <v>PEXP88</v>
      </c>
      <c r="D1346" s="988" t="str">
        <f>'PU Holds'!$X$14</f>
        <v>Mint 
RAL 6027</v>
      </c>
      <c r="E1346" s="1165" t="s">
        <v>27834</v>
      </c>
      <c r="F1346" s="1165" t="s">
        <v>27824</v>
      </c>
      <c r="G1346" s="1170" t="s">
        <v>27825</v>
      </c>
    </row>
    <row r="1347" spans="1:7" ht="15" customHeight="1">
      <c r="A1347" s="1165" t="str">
        <f t="shared" si="139"/>
        <v>PEXP88PUK</v>
      </c>
      <c r="B1347" s="1165">
        <f>IFERROR(INDEX('PU Holds'!$B$14:$AF$554,MATCH(C1347,'PU Holds'!$B$14:$B$552,FALSE),MATCH(D1347,'PU Holds'!$B$14:$AF$14,FALSE)),0)</f>
        <v>0</v>
      </c>
      <c r="C1347" s="1165" t="str">
        <f t="shared" si="138"/>
        <v>PEXP88</v>
      </c>
      <c r="D1347" s="988" t="str">
        <f>'PU Holds'!$Z$14</f>
        <v>Green 
(Puke 16-09)</v>
      </c>
      <c r="E1347" s="1165" t="s">
        <v>27835</v>
      </c>
      <c r="F1347" s="1165" t="s">
        <v>27824</v>
      </c>
      <c r="G1347" s="1170" t="s">
        <v>27825</v>
      </c>
    </row>
    <row r="1348" spans="1:7" ht="15" customHeight="1">
      <c r="A1348" s="1165" t="str">
        <f t="shared" si="139"/>
        <v>PEXP88ORA</v>
      </c>
      <c r="B1348" s="1165">
        <f>IFERROR(INDEX('PU Holds'!$B$14:$AF$554,MATCH(C1348,'PU Holds'!$B$14:$B$552,FALSE),MATCH(D1348,'PU Holds'!$B$14:$AF$14,FALSE)),0)</f>
        <v>0</v>
      </c>
      <c r="C1348" s="1165" t="str">
        <f t="shared" si="138"/>
        <v>PEXP88</v>
      </c>
      <c r="D1348" s="988" t="str">
        <f>'PU Holds'!$AA$14</f>
        <v>US Orange
14-01</v>
      </c>
      <c r="E1348" s="1165" t="s">
        <v>27836</v>
      </c>
      <c r="F1348" s="1165" t="s">
        <v>27824</v>
      </c>
      <c r="G1348" s="1170" t="s">
        <v>27825</v>
      </c>
    </row>
    <row r="1349" spans="1:7" ht="15" customHeight="1">
      <c r="A1349" s="1165" t="str">
        <f t="shared" si="139"/>
        <v>PEXP88GRE</v>
      </c>
      <c r="B1349" s="1165">
        <f>IFERROR(INDEX('PU Holds'!$B$14:$AF$554,MATCH(C1349,'PU Holds'!$B$14:$B$552,FALSE),MATCH(D1349,'PU Holds'!$B$14:$AF$14,FALSE)),0)</f>
        <v>0</v>
      </c>
      <c r="C1349" s="1165" t="str">
        <f t="shared" si="138"/>
        <v>PEXP88</v>
      </c>
      <c r="D1349" s="988" t="str">
        <f>'PU Holds'!$AB$14</f>
        <v>US Green 
16 -16</v>
      </c>
      <c r="E1349" s="1165" t="s">
        <v>27837</v>
      </c>
      <c r="F1349" s="1165" t="s">
        <v>27824</v>
      </c>
      <c r="G1349" s="1170" t="s">
        <v>27825</v>
      </c>
    </row>
    <row r="1350" spans="1:7" ht="15" customHeight="1">
      <c r="A1350" s="1165" t="str">
        <f t="shared" si="139"/>
        <v>PEXP88WHI</v>
      </c>
      <c r="B1350" s="1165">
        <f>IFERROR(INDEX('PU Holds'!$B$14:$AF$554,MATCH(C1350,'PU Holds'!$B$14:$B$552,FALSE),MATCH(D1350,'PU Holds'!$B$14:$AF$14,FALSE)),0)</f>
        <v>0</v>
      </c>
      <c r="C1350" s="1165" t="str">
        <f t="shared" si="138"/>
        <v>PEXP88</v>
      </c>
      <c r="D1350" s="988" t="str">
        <f>'PU Holds'!$AC$14</f>
        <v>White 
RAL 9010</v>
      </c>
      <c r="E1350" s="1165" t="s">
        <v>27838</v>
      </c>
      <c r="F1350" s="1165" t="s">
        <v>27824</v>
      </c>
      <c r="G1350" s="1170" t="s">
        <v>27825</v>
      </c>
    </row>
    <row r="1351" spans="1:7" ht="15" customHeight="1">
      <c r="A1351" s="1165" t="str">
        <f t="shared" si="139"/>
        <v>PEXP88PUR</v>
      </c>
      <c r="B1351" s="1165">
        <f>IFERROR(INDEX('PU Holds'!$B$14:$AF$554,MATCH(C1351,'PU Holds'!$B$14:$B$552,FALSE),MATCH(D1351,'PU Holds'!$B$14:$AF$14,FALSE)),0)</f>
        <v>0</v>
      </c>
      <c r="C1351" s="1165" t="str">
        <f t="shared" si="138"/>
        <v>PEXP88</v>
      </c>
      <c r="D1351" s="988" t="str">
        <f>'PU Holds'!$AD$14</f>
        <v>US Purple</v>
      </c>
      <c r="E1351" s="1165" t="s">
        <v>27839</v>
      </c>
      <c r="F1351" s="1165" t="s">
        <v>27824</v>
      </c>
      <c r="G1351" s="1170" t="s">
        <v>27825</v>
      </c>
    </row>
    <row r="1352" spans="1:7" ht="15" customHeight="1">
      <c r="A1352" s="1165" t="str">
        <f t="shared" ref="A1352:A1396" si="140">CONCATENATE(C1352,E1352)</f>
        <v>PEXP89YEL</v>
      </c>
      <c r="B1352" s="1165">
        <f>IFERROR(INDEX('PU Holds'!$B$14:$AF$554,MATCH(C1352,'PU Holds'!$B$14:$B$552,FALSE),MATCH(D1352,'PU Holds'!$B$14:$AF$14,FALSE)),0)</f>
        <v>0</v>
      </c>
      <c r="C1352" s="1165" t="s">
        <v>27927</v>
      </c>
      <c r="D1352" s="1168" t="str">
        <f>'PU Holds'!$M$14</f>
        <v>Yellow 
RAL 1026</v>
      </c>
      <c r="E1352" s="1165" t="s">
        <v>27823</v>
      </c>
      <c r="F1352" s="1165" t="s">
        <v>27824</v>
      </c>
      <c r="G1352" s="1170" t="s">
        <v>27825</v>
      </c>
    </row>
    <row r="1353" spans="1:7" ht="15" customHeight="1">
      <c r="A1353" s="1165" t="str">
        <f t="shared" si="140"/>
        <v>PEXP89RED</v>
      </c>
      <c r="B1353" s="1165">
        <f>IFERROR(INDEX('PU Holds'!$B$14:$AF$554,MATCH(C1353,'PU Holds'!$B$14:$B$552,FALSE),MATCH(D1353,'PU Holds'!$B$14:$AF$14,FALSE)),0)</f>
        <v>0</v>
      </c>
      <c r="C1353" s="1165" t="str">
        <f t="shared" ref="C1353:C1366" si="141">C1352</f>
        <v>PEXP89</v>
      </c>
      <c r="D1353" s="988" t="str">
        <f>'PU Holds'!$O$14</f>
        <v>Red 
RAL 3020</v>
      </c>
      <c r="E1353" s="1165" t="s">
        <v>27826</v>
      </c>
      <c r="F1353" s="1165" t="s">
        <v>27824</v>
      </c>
      <c r="G1353" s="1170" t="s">
        <v>27825</v>
      </c>
    </row>
    <row r="1354" spans="1:7" ht="15" customHeight="1">
      <c r="A1354" s="1165" t="str">
        <f t="shared" si="140"/>
        <v>PEXP89BLU</v>
      </c>
      <c r="B1354" s="1165">
        <f>IFERROR(INDEX('PU Holds'!$B$14:$AF$554,MATCH(C1354,'PU Holds'!$B$14:$B$552,FALSE),MATCH(D1354,'PU Holds'!$B$14:$AF$14,FALSE)),0)</f>
        <v>0</v>
      </c>
      <c r="C1354" s="1165" t="str">
        <f t="shared" si="141"/>
        <v>PEXP89</v>
      </c>
      <c r="D1354" s="988" t="str">
        <f>'PU Holds'!$P$14</f>
        <v>Blue 
RAL 5015</v>
      </c>
      <c r="E1354" s="1165" t="s">
        <v>27827</v>
      </c>
      <c r="F1354" s="1165" t="s">
        <v>27824</v>
      </c>
      <c r="G1354" s="1170" t="s">
        <v>27825</v>
      </c>
    </row>
    <row r="1355" spans="1:7" ht="15" customHeight="1">
      <c r="A1355" s="1165" t="str">
        <f t="shared" si="140"/>
        <v>PEXP89GRY</v>
      </c>
      <c r="B1355" s="1165">
        <f>IFERROR(INDEX('PU Holds'!$B$14:$AF$554,MATCH(C1355,'PU Holds'!$B$14:$B$552,FALSE),MATCH(D1355,'PU Holds'!$B$14:$AF$14,FALSE)),0)</f>
        <v>0</v>
      </c>
      <c r="C1355" s="1165" t="str">
        <f t="shared" si="141"/>
        <v>PEXP89</v>
      </c>
      <c r="D1355" s="988" t="str">
        <f>'PU Holds'!$Q$14</f>
        <v>Grey 
RAL 7001</v>
      </c>
      <c r="E1355" s="1165" t="s">
        <v>27828</v>
      </c>
      <c r="F1355" s="1165" t="s">
        <v>27824</v>
      </c>
      <c r="G1355" s="1170" t="s">
        <v>27825</v>
      </c>
    </row>
    <row r="1356" spans="1:7" ht="15" customHeight="1">
      <c r="A1356" s="1165" t="str">
        <f t="shared" si="140"/>
        <v>PEXP89BLK</v>
      </c>
      <c r="B1356" s="1165">
        <f>IFERROR(INDEX('PU Holds'!$B$14:$AF$554,MATCH(C1356,'PU Holds'!$B$14:$B$552,FALSE),MATCH(D1356,'PU Holds'!$B$14:$AF$14,FALSE)),0)</f>
        <v>0</v>
      </c>
      <c r="C1356" s="1165" t="str">
        <f t="shared" si="141"/>
        <v>PEXP89</v>
      </c>
      <c r="D1356" s="988" t="str">
        <f>'PU Holds'!$R$14</f>
        <v>Black 
RAL 9005</v>
      </c>
      <c r="E1356" s="1165" t="s">
        <v>27829</v>
      </c>
      <c r="F1356" s="1165" t="s">
        <v>27824</v>
      </c>
      <c r="G1356" s="1170" t="s">
        <v>27825</v>
      </c>
    </row>
    <row r="1357" spans="1:7" ht="15" customHeight="1">
      <c r="A1357" s="1165" t="str">
        <f t="shared" si="140"/>
        <v>PEXP89FLO</v>
      </c>
      <c r="B1357" s="1165">
        <f>IFERROR(INDEX('PU Holds'!$B$14:$AF$554,MATCH(C1357,'PU Holds'!$B$14:$B$552,FALSE),MATCH(D1357,'PU Holds'!$B$14:$AF$14,FALSE)),0)</f>
        <v>0</v>
      </c>
      <c r="C1357" s="1165" t="str">
        <f t="shared" si="141"/>
        <v>PEXP89</v>
      </c>
      <c r="D1357" s="988" t="str">
        <f>'PU Holds'!$S$14</f>
        <v>Fluo 
Orange</v>
      </c>
      <c r="E1357" s="1165" t="s">
        <v>27830</v>
      </c>
      <c r="F1357" s="1165" t="s">
        <v>27824</v>
      </c>
      <c r="G1357" s="1170" t="s">
        <v>27825</v>
      </c>
    </row>
    <row r="1358" spans="1:7" ht="15" customHeight="1">
      <c r="A1358" s="1165" t="str">
        <f t="shared" si="140"/>
        <v>PEXP89FLG</v>
      </c>
      <c r="B1358" s="1165">
        <f>IFERROR(INDEX('PU Holds'!$B$14:$AF$554,MATCH(C1358,'PU Holds'!$B$14:$B$552,FALSE),MATCH(D1358,'PU Holds'!$B$14:$AF$14,FALSE)),0)</f>
        <v>0</v>
      </c>
      <c r="C1358" s="1165" t="str">
        <f t="shared" si="141"/>
        <v>PEXP89</v>
      </c>
      <c r="D1358" s="988" t="str">
        <f>'PU Holds'!$T$14</f>
        <v>Fluo 
Green</v>
      </c>
      <c r="E1358" s="1165" t="s">
        <v>27831</v>
      </c>
      <c r="F1358" s="1165" t="s">
        <v>27824</v>
      </c>
      <c r="G1358" s="1170" t="s">
        <v>27825</v>
      </c>
    </row>
    <row r="1359" spans="1:7" ht="15" customHeight="1">
      <c r="A1359" s="1165" t="str">
        <f t="shared" si="140"/>
        <v>PEXP89FLP</v>
      </c>
      <c r="B1359" s="1165">
        <f>IFERROR(INDEX('PU Holds'!$B$14:$AF$554,MATCH(C1359,'PU Holds'!$B$14:$B$552,FALSE),MATCH(D1359,'PU Holds'!$B$14:$AF$14,FALSE)),0)</f>
        <v>0</v>
      </c>
      <c r="C1359" s="1165" t="str">
        <f t="shared" si="141"/>
        <v>PEXP89</v>
      </c>
      <c r="D1359" s="988" t="str">
        <f>'PU Holds'!$U$14</f>
        <v>Fluo 
Pink</v>
      </c>
      <c r="E1359" s="1165" t="s">
        <v>27832</v>
      </c>
      <c r="F1359" s="1165" t="s">
        <v>27824</v>
      </c>
      <c r="G1359" s="1170" t="s">
        <v>27825</v>
      </c>
    </row>
    <row r="1360" spans="1:7" ht="15" customHeight="1">
      <c r="A1360" s="1165" t="str">
        <f t="shared" si="140"/>
        <v>PEXP89VIO</v>
      </c>
      <c r="B1360" s="1165">
        <f>IFERROR(INDEX('PU Holds'!$B$14:$AF$554,MATCH(C1360,'PU Holds'!$B$14:$B$552,FALSE),MATCH(D1360,'PU Holds'!$B$14:$AF$14,FALSE)),0)</f>
        <v>0</v>
      </c>
      <c r="C1360" s="1165" t="str">
        <f t="shared" si="141"/>
        <v>PEXP89</v>
      </c>
      <c r="D1360" s="988" t="str">
        <f>'PU Holds'!$W$14</f>
        <v>Violet 
RAL 4008</v>
      </c>
      <c r="E1360" s="1165" t="s">
        <v>27833</v>
      </c>
      <c r="F1360" s="1165" t="s">
        <v>27824</v>
      </c>
      <c r="G1360" s="1170" t="s">
        <v>27825</v>
      </c>
    </row>
    <row r="1361" spans="1:7" ht="15" customHeight="1">
      <c r="A1361" s="1165" t="str">
        <f t="shared" si="140"/>
        <v>PEXP89MIN</v>
      </c>
      <c r="B1361" s="1165">
        <f>IFERROR(INDEX('PU Holds'!$B$14:$AF$554,MATCH(C1361,'PU Holds'!$B$14:$B$552,FALSE),MATCH(D1361,'PU Holds'!$B$14:$AF$14,FALSE)),0)</f>
        <v>0</v>
      </c>
      <c r="C1361" s="1165" t="str">
        <f t="shared" si="141"/>
        <v>PEXP89</v>
      </c>
      <c r="D1361" s="988" t="str">
        <f>'PU Holds'!$X$14</f>
        <v>Mint 
RAL 6027</v>
      </c>
      <c r="E1361" s="1165" t="s">
        <v>27834</v>
      </c>
      <c r="F1361" s="1165" t="s">
        <v>27824</v>
      </c>
      <c r="G1361" s="1170" t="s">
        <v>27825</v>
      </c>
    </row>
    <row r="1362" spans="1:7" ht="15" customHeight="1">
      <c r="A1362" s="1165" t="str">
        <f t="shared" si="140"/>
        <v>PEXP89PUK</v>
      </c>
      <c r="B1362" s="1165">
        <f>IFERROR(INDEX('PU Holds'!$B$14:$AF$554,MATCH(C1362,'PU Holds'!$B$14:$B$552,FALSE),MATCH(D1362,'PU Holds'!$B$14:$AF$14,FALSE)),0)</f>
        <v>0</v>
      </c>
      <c r="C1362" s="1165" t="str">
        <f t="shared" si="141"/>
        <v>PEXP89</v>
      </c>
      <c r="D1362" s="988" t="str">
        <f>'PU Holds'!$Z$14</f>
        <v>Green 
(Puke 16-09)</v>
      </c>
      <c r="E1362" s="1165" t="s">
        <v>27835</v>
      </c>
      <c r="F1362" s="1165" t="s">
        <v>27824</v>
      </c>
      <c r="G1362" s="1170" t="s">
        <v>27825</v>
      </c>
    </row>
    <row r="1363" spans="1:7" ht="15" customHeight="1">
      <c r="A1363" s="1165" t="str">
        <f t="shared" si="140"/>
        <v>PEXP89ORA</v>
      </c>
      <c r="B1363" s="1165">
        <f>IFERROR(INDEX('PU Holds'!$B$14:$AF$554,MATCH(C1363,'PU Holds'!$B$14:$B$552,FALSE),MATCH(D1363,'PU Holds'!$B$14:$AF$14,FALSE)),0)</f>
        <v>0</v>
      </c>
      <c r="C1363" s="1165" t="str">
        <f t="shared" si="141"/>
        <v>PEXP89</v>
      </c>
      <c r="D1363" s="988" t="str">
        <f>'PU Holds'!$AA$14</f>
        <v>US Orange
14-01</v>
      </c>
      <c r="E1363" s="1165" t="s">
        <v>27836</v>
      </c>
      <c r="F1363" s="1165" t="s">
        <v>27824</v>
      </c>
      <c r="G1363" s="1170" t="s">
        <v>27825</v>
      </c>
    </row>
    <row r="1364" spans="1:7" ht="15" customHeight="1">
      <c r="A1364" s="1165" t="str">
        <f t="shared" si="140"/>
        <v>PEXP89GRE</v>
      </c>
      <c r="B1364" s="1165">
        <f>IFERROR(INDEX('PU Holds'!$B$14:$AF$554,MATCH(C1364,'PU Holds'!$B$14:$B$552,FALSE),MATCH(D1364,'PU Holds'!$B$14:$AF$14,FALSE)),0)</f>
        <v>0</v>
      </c>
      <c r="C1364" s="1165" t="str">
        <f t="shared" si="141"/>
        <v>PEXP89</v>
      </c>
      <c r="D1364" s="988" t="str">
        <f>'PU Holds'!$AB$14</f>
        <v>US Green 
16 -16</v>
      </c>
      <c r="E1364" s="1165" t="s">
        <v>27837</v>
      </c>
      <c r="F1364" s="1165" t="s">
        <v>27824</v>
      </c>
      <c r="G1364" s="1170" t="s">
        <v>27825</v>
      </c>
    </row>
    <row r="1365" spans="1:7" ht="15" customHeight="1">
      <c r="A1365" s="1165" t="str">
        <f t="shared" si="140"/>
        <v>PEXP89WHI</v>
      </c>
      <c r="B1365" s="1165">
        <f>IFERROR(INDEX('PU Holds'!$B$14:$AF$554,MATCH(C1365,'PU Holds'!$B$14:$B$552,FALSE),MATCH(D1365,'PU Holds'!$B$14:$AF$14,FALSE)),0)</f>
        <v>0</v>
      </c>
      <c r="C1365" s="1165" t="str">
        <f t="shared" si="141"/>
        <v>PEXP89</v>
      </c>
      <c r="D1365" s="988" t="str">
        <f>'PU Holds'!$AC$14</f>
        <v>White 
RAL 9010</v>
      </c>
      <c r="E1365" s="1165" t="s">
        <v>27838</v>
      </c>
      <c r="F1365" s="1165" t="s">
        <v>27824</v>
      </c>
      <c r="G1365" s="1170" t="s">
        <v>27825</v>
      </c>
    </row>
    <row r="1366" spans="1:7" ht="15" customHeight="1">
      <c r="A1366" s="1165" t="str">
        <f t="shared" si="140"/>
        <v>PEXP89PUR</v>
      </c>
      <c r="B1366" s="1165">
        <f>IFERROR(INDEX('PU Holds'!$B$14:$AF$554,MATCH(C1366,'PU Holds'!$B$14:$B$552,FALSE),MATCH(D1366,'PU Holds'!$B$14:$AF$14,FALSE)),0)</f>
        <v>0</v>
      </c>
      <c r="C1366" s="1165" t="str">
        <f t="shared" si="141"/>
        <v>PEXP89</v>
      </c>
      <c r="D1366" s="988" t="str">
        <f>'PU Holds'!$AD$14</f>
        <v>US Purple</v>
      </c>
      <c r="E1366" s="1165" t="s">
        <v>27839</v>
      </c>
      <c r="F1366" s="1165" t="s">
        <v>27824</v>
      </c>
      <c r="G1366" s="1170" t="s">
        <v>27825</v>
      </c>
    </row>
    <row r="1367" spans="1:7" ht="15" customHeight="1">
      <c r="A1367" s="1165" t="str">
        <f t="shared" si="140"/>
        <v>PEXP90YEL</v>
      </c>
      <c r="B1367" s="1165">
        <f>IFERROR(INDEX('PU Holds'!$B$14:$AF$554,MATCH(C1367,'PU Holds'!$B$14:$B$552,FALSE),MATCH(D1367,'PU Holds'!$B$14:$AF$14,FALSE)),0)</f>
        <v>0</v>
      </c>
      <c r="C1367" s="1165" t="s">
        <v>27928</v>
      </c>
      <c r="D1367" s="1168" t="str">
        <f>'PU Holds'!$M$14</f>
        <v>Yellow 
RAL 1026</v>
      </c>
      <c r="E1367" s="1165" t="s">
        <v>27823</v>
      </c>
      <c r="F1367" s="1165" t="s">
        <v>27824</v>
      </c>
      <c r="G1367" s="1170" t="s">
        <v>27825</v>
      </c>
    </row>
    <row r="1368" spans="1:7" ht="15" customHeight="1">
      <c r="A1368" s="1165" t="str">
        <f t="shared" si="140"/>
        <v>PEXP90RED</v>
      </c>
      <c r="B1368" s="1165">
        <f>IFERROR(INDEX('PU Holds'!$B$14:$AF$554,MATCH(C1368,'PU Holds'!$B$14:$B$552,FALSE),MATCH(D1368,'PU Holds'!$B$14:$AF$14,FALSE)),0)</f>
        <v>0</v>
      </c>
      <c r="C1368" s="1165" t="str">
        <f t="shared" ref="C1368:C1381" si="142">C1367</f>
        <v>PEXP90</v>
      </c>
      <c r="D1368" s="988" t="str">
        <f>'PU Holds'!$O$14</f>
        <v>Red 
RAL 3020</v>
      </c>
      <c r="E1368" s="1165" t="s">
        <v>27826</v>
      </c>
      <c r="F1368" s="1165" t="s">
        <v>27824</v>
      </c>
      <c r="G1368" s="1170" t="s">
        <v>27825</v>
      </c>
    </row>
    <row r="1369" spans="1:7" ht="15" customHeight="1">
      <c r="A1369" s="1165" t="str">
        <f t="shared" si="140"/>
        <v>PEXP90BLU</v>
      </c>
      <c r="B1369" s="1165">
        <f>IFERROR(INDEX('PU Holds'!$B$14:$AF$554,MATCH(C1369,'PU Holds'!$B$14:$B$552,FALSE),MATCH(D1369,'PU Holds'!$B$14:$AF$14,FALSE)),0)</f>
        <v>0</v>
      </c>
      <c r="C1369" s="1165" t="str">
        <f t="shared" si="142"/>
        <v>PEXP90</v>
      </c>
      <c r="D1369" s="988" t="str">
        <f>'PU Holds'!$P$14</f>
        <v>Blue 
RAL 5015</v>
      </c>
      <c r="E1369" s="1165" t="s">
        <v>27827</v>
      </c>
      <c r="F1369" s="1165" t="s">
        <v>27824</v>
      </c>
      <c r="G1369" s="1170" t="s">
        <v>27825</v>
      </c>
    </row>
    <row r="1370" spans="1:7" ht="15" customHeight="1">
      <c r="A1370" s="1165" t="str">
        <f t="shared" si="140"/>
        <v>PEXP90GRY</v>
      </c>
      <c r="B1370" s="1165">
        <f>IFERROR(INDEX('PU Holds'!$B$14:$AF$554,MATCH(C1370,'PU Holds'!$B$14:$B$552,FALSE),MATCH(D1370,'PU Holds'!$B$14:$AF$14,FALSE)),0)</f>
        <v>0</v>
      </c>
      <c r="C1370" s="1165" t="str">
        <f t="shared" si="142"/>
        <v>PEXP90</v>
      </c>
      <c r="D1370" s="988" t="str">
        <f>'PU Holds'!$Q$14</f>
        <v>Grey 
RAL 7001</v>
      </c>
      <c r="E1370" s="1165" t="s">
        <v>27828</v>
      </c>
      <c r="F1370" s="1165" t="s">
        <v>27824</v>
      </c>
      <c r="G1370" s="1170" t="s">
        <v>27825</v>
      </c>
    </row>
    <row r="1371" spans="1:7" ht="15" customHeight="1">
      <c r="A1371" s="1165" t="str">
        <f t="shared" si="140"/>
        <v>PEXP90BLK</v>
      </c>
      <c r="B1371" s="1165">
        <f>IFERROR(INDEX('PU Holds'!$B$14:$AF$554,MATCH(C1371,'PU Holds'!$B$14:$B$552,FALSE),MATCH(D1371,'PU Holds'!$B$14:$AF$14,FALSE)),0)</f>
        <v>0</v>
      </c>
      <c r="C1371" s="1165" t="str">
        <f t="shared" si="142"/>
        <v>PEXP90</v>
      </c>
      <c r="D1371" s="988" t="str">
        <f>'PU Holds'!$R$14</f>
        <v>Black 
RAL 9005</v>
      </c>
      <c r="E1371" s="1165" t="s">
        <v>27829</v>
      </c>
      <c r="F1371" s="1165" t="s">
        <v>27824</v>
      </c>
      <c r="G1371" s="1170" t="s">
        <v>27825</v>
      </c>
    </row>
    <row r="1372" spans="1:7" ht="15" customHeight="1">
      <c r="A1372" s="1165" t="str">
        <f t="shared" si="140"/>
        <v>PEXP90FLO</v>
      </c>
      <c r="B1372" s="1165">
        <f>IFERROR(INDEX('PU Holds'!$B$14:$AF$554,MATCH(C1372,'PU Holds'!$B$14:$B$552,FALSE),MATCH(D1372,'PU Holds'!$B$14:$AF$14,FALSE)),0)</f>
        <v>0</v>
      </c>
      <c r="C1372" s="1165" t="str">
        <f t="shared" si="142"/>
        <v>PEXP90</v>
      </c>
      <c r="D1372" s="988" t="str">
        <f>'PU Holds'!$S$14</f>
        <v>Fluo 
Orange</v>
      </c>
      <c r="E1372" s="1165" t="s">
        <v>27830</v>
      </c>
      <c r="F1372" s="1165" t="s">
        <v>27824</v>
      </c>
      <c r="G1372" s="1170" t="s">
        <v>27825</v>
      </c>
    </row>
    <row r="1373" spans="1:7" ht="15" customHeight="1">
      <c r="A1373" s="1165" t="str">
        <f t="shared" si="140"/>
        <v>PEXP90FLG</v>
      </c>
      <c r="B1373" s="1165">
        <f>IFERROR(INDEX('PU Holds'!$B$14:$AF$554,MATCH(C1373,'PU Holds'!$B$14:$B$552,FALSE),MATCH(D1373,'PU Holds'!$B$14:$AF$14,FALSE)),0)</f>
        <v>0</v>
      </c>
      <c r="C1373" s="1165" t="str">
        <f t="shared" si="142"/>
        <v>PEXP90</v>
      </c>
      <c r="D1373" s="988" t="str">
        <f>'PU Holds'!$T$14</f>
        <v>Fluo 
Green</v>
      </c>
      <c r="E1373" s="1165" t="s">
        <v>27831</v>
      </c>
      <c r="F1373" s="1165" t="s">
        <v>27824</v>
      </c>
      <c r="G1373" s="1170" t="s">
        <v>27825</v>
      </c>
    </row>
    <row r="1374" spans="1:7" ht="15" customHeight="1">
      <c r="A1374" s="1165" t="str">
        <f t="shared" si="140"/>
        <v>PEXP90FLP</v>
      </c>
      <c r="B1374" s="1165">
        <f>IFERROR(INDEX('PU Holds'!$B$14:$AF$554,MATCH(C1374,'PU Holds'!$B$14:$B$552,FALSE),MATCH(D1374,'PU Holds'!$B$14:$AF$14,FALSE)),0)</f>
        <v>0</v>
      </c>
      <c r="C1374" s="1165" t="str">
        <f t="shared" si="142"/>
        <v>PEXP90</v>
      </c>
      <c r="D1374" s="988" t="str">
        <f>'PU Holds'!$U$14</f>
        <v>Fluo 
Pink</v>
      </c>
      <c r="E1374" s="1165" t="s">
        <v>27832</v>
      </c>
      <c r="F1374" s="1165" t="s">
        <v>27824</v>
      </c>
      <c r="G1374" s="1170" t="s">
        <v>27825</v>
      </c>
    </row>
    <row r="1375" spans="1:7" ht="15" customHeight="1">
      <c r="A1375" s="1165" t="str">
        <f t="shared" si="140"/>
        <v>PEXP90VIO</v>
      </c>
      <c r="B1375" s="1165">
        <f>IFERROR(INDEX('PU Holds'!$B$14:$AF$554,MATCH(C1375,'PU Holds'!$B$14:$B$552,FALSE),MATCH(D1375,'PU Holds'!$B$14:$AF$14,FALSE)),0)</f>
        <v>0</v>
      </c>
      <c r="C1375" s="1165" t="str">
        <f t="shared" si="142"/>
        <v>PEXP90</v>
      </c>
      <c r="D1375" s="988" t="str">
        <f>'PU Holds'!$W$14</f>
        <v>Violet 
RAL 4008</v>
      </c>
      <c r="E1375" s="1165" t="s">
        <v>27833</v>
      </c>
      <c r="F1375" s="1165" t="s">
        <v>27824</v>
      </c>
      <c r="G1375" s="1170" t="s">
        <v>27825</v>
      </c>
    </row>
    <row r="1376" spans="1:7" ht="15" customHeight="1">
      <c r="A1376" s="1165" t="str">
        <f t="shared" si="140"/>
        <v>PEXP90MIN</v>
      </c>
      <c r="B1376" s="1165">
        <f>IFERROR(INDEX('PU Holds'!$B$14:$AF$554,MATCH(C1376,'PU Holds'!$B$14:$B$552,FALSE),MATCH(D1376,'PU Holds'!$B$14:$AF$14,FALSE)),0)</f>
        <v>0</v>
      </c>
      <c r="C1376" s="1165" t="str">
        <f t="shared" si="142"/>
        <v>PEXP90</v>
      </c>
      <c r="D1376" s="988" t="str">
        <f>'PU Holds'!$X$14</f>
        <v>Mint 
RAL 6027</v>
      </c>
      <c r="E1376" s="1165" t="s">
        <v>27834</v>
      </c>
      <c r="F1376" s="1165" t="s">
        <v>27824</v>
      </c>
      <c r="G1376" s="1170" t="s">
        <v>27825</v>
      </c>
    </row>
    <row r="1377" spans="1:7" ht="15" customHeight="1">
      <c r="A1377" s="1165" t="str">
        <f t="shared" si="140"/>
        <v>PEXP90PUK</v>
      </c>
      <c r="B1377" s="1165">
        <f>IFERROR(INDEX('PU Holds'!$B$14:$AF$554,MATCH(C1377,'PU Holds'!$B$14:$B$552,FALSE),MATCH(D1377,'PU Holds'!$B$14:$AF$14,FALSE)),0)</f>
        <v>0</v>
      </c>
      <c r="C1377" s="1165" t="str">
        <f t="shared" si="142"/>
        <v>PEXP90</v>
      </c>
      <c r="D1377" s="988" t="str">
        <f>'PU Holds'!$Z$14</f>
        <v>Green 
(Puke 16-09)</v>
      </c>
      <c r="E1377" s="1165" t="s">
        <v>27835</v>
      </c>
      <c r="F1377" s="1165" t="s">
        <v>27824</v>
      </c>
      <c r="G1377" s="1170" t="s">
        <v>27825</v>
      </c>
    </row>
    <row r="1378" spans="1:7" ht="15" customHeight="1">
      <c r="A1378" s="1165" t="str">
        <f t="shared" si="140"/>
        <v>PEXP90ORA</v>
      </c>
      <c r="B1378" s="1165">
        <f>IFERROR(INDEX('PU Holds'!$B$14:$AF$554,MATCH(C1378,'PU Holds'!$B$14:$B$552,FALSE),MATCH(D1378,'PU Holds'!$B$14:$AF$14,FALSE)),0)</f>
        <v>0</v>
      </c>
      <c r="C1378" s="1165" t="str">
        <f t="shared" si="142"/>
        <v>PEXP90</v>
      </c>
      <c r="D1378" s="988" t="str">
        <f>'PU Holds'!$AA$14</f>
        <v>US Orange
14-01</v>
      </c>
      <c r="E1378" s="1165" t="s">
        <v>27836</v>
      </c>
      <c r="F1378" s="1165" t="s">
        <v>27824</v>
      </c>
      <c r="G1378" s="1170" t="s">
        <v>27825</v>
      </c>
    </row>
    <row r="1379" spans="1:7" ht="15" customHeight="1">
      <c r="A1379" s="1165" t="str">
        <f t="shared" si="140"/>
        <v>PEXP90GRE</v>
      </c>
      <c r="B1379" s="1165">
        <f>IFERROR(INDEX('PU Holds'!$B$14:$AF$554,MATCH(C1379,'PU Holds'!$B$14:$B$552,FALSE),MATCH(D1379,'PU Holds'!$B$14:$AF$14,FALSE)),0)</f>
        <v>0</v>
      </c>
      <c r="C1379" s="1165" t="str">
        <f t="shared" si="142"/>
        <v>PEXP90</v>
      </c>
      <c r="D1379" s="988" t="str">
        <f>'PU Holds'!$AB$14</f>
        <v>US Green 
16 -16</v>
      </c>
      <c r="E1379" s="1165" t="s">
        <v>27837</v>
      </c>
      <c r="F1379" s="1165" t="s">
        <v>27824</v>
      </c>
      <c r="G1379" s="1170" t="s">
        <v>27825</v>
      </c>
    </row>
    <row r="1380" spans="1:7" ht="15" customHeight="1">
      <c r="A1380" s="1165" t="str">
        <f t="shared" si="140"/>
        <v>PEXP90WHI</v>
      </c>
      <c r="B1380" s="1165">
        <f>IFERROR(INDEX('PU Holds'!$B$14:$AF$554,MATCH(C1380,'PU Holds'!$B$14:$B$552,FALSE),MATCH(D1380,'PU Holds'!$B$14:$AF$14,FALSE)),0)</f>
        <v>0</v>
      </c>
      <c r="C1380" s="1165" t="str">
        <f t="shared" si="142"/>
        <v>PEXP90</v>
      </c>
      <c r="D1380" s="988" t="str">
        <f>'PU Holds'!$AC$14</f>
        <v>White 
RAL 9010</v>
      </c>
      <c r="E1380" s="1165" t="s">
        <v>27838</v>
      </c>
      <c r="F1380" s="1165" t="s">
        <v>27824</v>
      </c>
      <c r="G1380" s="1170" t="s">
        <v>27825</v>
      </c>
    </row>
    <row r="1381" spans="1:7" ht="15" customHeight="1">
      <c r="A1381" s="1165" t="str">
        <f t="shared" si="140"/>
        <v>PEXP90PUR</v>
      </c>
      <c r="B1381" s="1165">
        <f>IFERROR(INDEX('PU Holds'!$B$14:$AF$554,MATCH(C1381,'PU Holds'!$B$14:$B$552,FALSE),MATCH(D1381,'PU Holds'!$B$14:$AF$14,FALSE)),0)</f>
        <v>0</v>
      </c>
      <c r="C1381" s="1165" t="str">
        <f t="shared" si="142"/>
        <v>PEXP90</v>
      </c>
      <c r="D1381" s="988" t="str">
        <f>'PU Holds'!$AD$14</f>
        <v>US Purple</v>
      </c>
      <c r="E1381" s="1165" t="s">
        <v>27839</v>
      </c>
      <c r="F1381" s="1165" t="s">
        <v>27824</v>
      </c>
      <c r="G1381" s="1170" t="s">
        <v>27825</v>
      </c>
    </row>
    <row r="1382" spans="1:7" ht="15" customHeight="1">
      <c r="A1382" s="1165" t="str">
        <f t="shared" si="140"/>
        <v>PEXP91YEL</v>
      </c>
      <c r="B1382" s="1165">
        <f>IFERROR(INDEX('PU Holds'!$B$14:$AF$554,MATCH(C1382,'PU Holds'!$B$14:$B$552,FALSE),MATCH(D1382,'PU Holds'!$B$14:$AF$14,FALSE)),0)</f>
        <v>0</v>
      </c>
      <c r="C1382" s="1165" t="s">
        <v>27929</v>
      </c>
      <c r="D1382" s="1168" t="str">
        <f>'PU Holds'!$M$14</f>
        <v>Yellow 
RAL 1026</v>
      </c>
      <c r="E1382" s="1165" t="s">
        <v>27823</v>
      </c>
      <c r="F1382" s="1165" t="s">
        <v>27824</v>
      </c>
      <c r="G1382" s="1170" t="s">
        <v>27825</v>
      </c>
    </row>
    <row r="1383" spans="1:7" ht="15" customHeight="1">
      <c r="A1383" s="1165" t="str">
        <f t="shared" si="140"/>
        <v>PEXP91RED</v>
      </c>
      <c r="B1383" s="1165">
        <f>IFERROR(INDEX('PU Holds'!$B$14:$AF$554,MATCH(C1383,'PU Holds'!$B$14:$B$552,FALSE),MATCH(D1383,'PU Holds'!$B$14:$AF$14,FALSE)),0)</f>
        <v>0</v>
      </c>
      <c r="C1383" s="1165" t="str">
        <f t="shared" ref="C1383:C1396" si="143">C1382</f>
        <v>PEXP91</v>
      </c>
      <c r="D1383" s="988" t="str">
        <f>'PU Holds'!$O$14</f>
        <v>Red 
RAL 3020</v>
      </c>
      <c r="E1383" s="1165" t="s">
        <v>27826</v>
      </c>
      <c r="F1383" s="1165" t="s">
        <v>27824</v>
      </c>
      <c r="G1383" s="1170" t="s">
        <v>27825</v>
      </c>
    </row>
    <row r="1384" spans="1:7" ht="15" customHeight="1">
      <c r="A1384" s="1165" t="str">
        <f t="shared" si="140"/>
        <v>PEXP91BLU</v>
      </c>
      <c r="B1384" s="1165">
        <f>IFERROR(INDEX('PU Holds'!$B$14:$AF$554,MATCH(C1384,'PU Holds'!$B$14:$B$552,FALSE),MATCH(D1384,'PU Holds'!$B$14:$AF$14,FALSE)),0)</f>
        <v>0</v>
      </c>
      <c r="C1384" s="1165" t="str">
        <f t="shared" si="143"/>
        <v>PEXP91</v>
      </c>
      <c r="D1384" s="988" t="str">
        <f>'PU Holds'!$P$14</f>
        <v>Blue 
RAL 5015</v>
      </c>
      <c r="E1384" s="1165" t="s">
        <v>27827</v>
      </c>
      <c r="F1384" s="1165" t="s">
        <v>27824</v>
      </c>
      <c r="G1384" s="1170" t="s">
        <v>27825</v>
      </c>
    </row>
    <row r="1385" spans="1:7" ht="15" customHeight="1">
      <c r="A1385" s="1165" t="str">
        <f t="shared" si="140"/>
        <v>PEXP91GRY</v>
      </c>
      <c r="B1385" s="1165">
        <f>IFERROR(INDEX('PU Holds'!$B$14:$AF$554,MATCH(C1385,'PU Holds'!$B$14:$B$552,FALSE),MATCH(D1385,'PU Holds'!$B$14:$AF$14,FALSE)),0)</f>
        <v>0</v>
      </c>
      <c r="C1385" s="1165" t="str">
        <f t="shared" si="143"/>
        <v>PEXP91</v>
      </c>
      <c r="D1385" s="988" t="str">
        <f>'PU Holds'!$Q$14</f>
        <v>Grey 
RAL 7001</v>
      </c>
      <c r="E1385" s="1165" t="s">
        <v>27828</v>
      </c>
      <c r="F1385" s="1165" t="s">
        <v>27824</v>
      </c>
      <c r="G1385" s="1170" t="s">
        <v>27825</v>
      </c>
    </row>
    <row r="1386" spans="1:7" ht="15" customHeight="1">
      <c r="A1386" s="1165" t="str">
        <f t="shared" si="140"/>
        <v>PEXP91BLK</v>
      </c>
      <c r="B1386" s="1165">
        <f>IFERROR(INDEX('PU Holds'!$B$14:$AF$554,MATCH(C1386,'PU Holds'!$B$14:$B$552,FALSE),MATCH(D1386,'PU Holds'!$B$14:$AF$14,FALSE)),0)</f>
        <v>0</v>
      </c>
      <c r="C1386" s="1165" t="str">
        <f t="shared" si="143"/>
        <v>PEXP91</v>
      </c>
      <c r="D1386" s="988" t="str">
        <f>'PU Holds'!$R$14</f>
        <v>Black 
RAL 9005</v>
      </c>
      <c r="E1386" s="1165" t="s">
        <v>27829</v>
      </c>
      <c r="F1386" s="1165" t="s">
        <v>27824</v>
      </c>
      <c r="G1386" s="1170" t="s">
        <v>27825</v>
      </c>
    </row>
    <row r="1387" spans="1:7" ht="15" customHeight="1">
      <c r="A1387" s="1165" t="str">
        <f t="shared" si="140"/>
        <v>PEXP91FLO</v>
      </c>
      <c r="B1387" s="1165">
        <f>IFERROR(INDEX('PU Holds'!$B$14:$AF$554,MATCH(C1387,'PU Holds'!$B$14:$B$552,FALSE),MATCH(D1387,'PU Holds'!$B$14:$AF$14,FALSE)),0)</f>
        <v>0</v>
      </c>
      <c r="C1387" s="1165" t="str">
        <f t="shared" si="143"/>
        <v>PEXP91</v>
      </c>
      <c r="D1387" s="988" t="str">
        <f>'PU Holds'!$S$14</f>
        <v>Fluo 
Orange</v>
      </c>
      <c r="E1387" s="1165" t="s">
        <v>27830</v>
      </c>
      <c r="F1387" s="1165" t="s">
        <v>27824</v>
      </c>
      <c r="G1387" s="1170" t="s">
        <v>27825</v>
      </c>
    </row>
    <row r="1388" spans="1:7" ht="15" customHeight="1">
      <c r="A1388" s="1165" t="str">
        <f t="shared" si="140"/>
        <v>PEXP91FLG</v>
      </c>
      <c r="B1388" s="1165">
        <f>IFERROR(INDEX('PU Holds'!$B$14:$AF$554,MATCH(C1388,'PU Holds'!$B$14:$B$552,FALSE),MATCH(D1388,'PU Holds'!$B$14:$AF$14,FALSE)),0)</f>
        <v>0</v>
      </c>
      <c r="C1388" s="1165" t="str">
        <f t="shared" si="143"/>
        <v>PEXP91</v>
      </c>
      <c r="D1388" s="988" t="str">
        <f>'PU Holds'!$T$14</f>
        <v>Fluo 
Green</v>
      </c>
      <c r="E1388" s="1165" t="s">
        <v>27831</v>
      </c>
      <c r="F1388" s="1165" t="s">
        <v>27824</v>
      </c>
      <c r="G1388" s="1170" t="s">
        <v>27825</v>
      </c>
    </row>
    <row r="1389" spans="1:7" ht="15" customHeight="1">
      <c r="A1389" s="1165" t="str">
        <f t="shared" si="140"/>
        <v>PEXP91FLP</v>
      </c>
      <c r="B1389" s="1165">
        <f>IFERROR(INDEX('PU Holds'!$B$14:$AF$554,MATCH(C1389,'PU Holds'!$B$14:$B$552,FALSE),MATCH(D1389,'PU Holds'!$B$14:$AF$14,FALSE)),0)</f>
        <v>0</v>
      </c>
      <c r="C1389" s="1165" t="str">
        <f t="shared" si="143"/>
        <v>PEXP91</v>
      </c>
      <c r="D1389" s="988" t="str">
        <f>'PU Holds'!$U$14</f>
        <v>Fluo 
Pink</v>
      </c>
      <c r="E1389" s="1165" t="s">
        <v>27832</v>
      </c>
      <c r="F1389" s="1165" t="s">
        <v>27824</v>
      </c>
      <c r="G1389" s="1170" t="s">
        <v>27825</v>
      </c>
    </row>
    <row r="1390" spans="1:7" ht="15" customHeight="1">
      <c r="A1390" s="1165" t="str">
        <f t="shared" si="140"/>
        <v>PEXP91VIO</v>
      </c>
      <c r="B1390" s="1165">
        <f>IFERROR(INDEX('PU Holds'!$B$14:$AF$554,MATCH(C1390,'PU Holds'!$B$14:$B$552,FALSE),MATCH(D1390,'PU Holds'!$B$14:$AF$14,FALSE)),0)</f>
        <v>0</v>
      </c>
      <c r="C1390" s="1165" t="str">
        <f t="shared" si="143"/>
        <v>PEXP91</v>
      </c>
      <c r="D1390" s="988" t="str">
        <f>'PU Holds'!$W$14</f>
        <v>Violet 
RAL 4008</v>
      </c>
      <c r="E1390" s="1165" t="s">
        <v>27833</v>
      </c>
      <c r="F1390" s="1165" t="s">
        <v>27824</v>
      </c>
      <c r="G1390" s="1170" t="s">
        <v>27825</v>
      </c>
    </row>
    <row r="1391" spans="1:7" ht="15" customHeight="1">
      <c r="A1391" s="1165" t="str">
        <f t="shared" si="140"/>
        <v>PEXP91MIN</v>
      </c>
      <c r="B1391" s="1165">
        <f>IFERROR(INDEX('PU Holds'!$B$14:$AF$554,MATCH(C1391,'PU Holds'!$B$14:$B$552,FALSE),MATCH(D1391,'PU Holds'!$B$14:$AF$14,FALSE)),0)</f>
        <v>0</v>
      </c>
      <c r="C1391" s="1165" t="str">
        <f t="shared" si="143"/>
        <v>PEXP91</v>
      </c>
      <c r="D1391" s="988" t="str">
        <f>'PU Holds'!$X$14</f>
        <v>Mint 
RAL 6027</v>
      </c>
      <c r="E1391" s="1165" t="s">
        <v>27834</v>
      </c>
      <c r="F1391" s="1165" t="s">
        <v>27824</v>
      </c>
      <c r="G1391" s="1170" t="s">
        <v>27825</v>
      </c>
    </row>
    <row r="1392" spans="1:7" ht="15" customHeight="1">
      <c r="A1392" s="1165" t="str">
        <f t="shared" si="140"/>
        <v>PEXP91PUK</v>
      </c>
      <c r="B1392" s="1165">
        <f>IFERROR(INDEX('PU Holds'!$B$14:$AF$554,MATCH(C1392,'PU Holds'!$B$14:$B$552,FALSE),MATCH(D1392,'PU Holds'!$B$14:$AF$14,FALSE)),0)</f>
        <v>0</v>
      </c>
      <c r="C1392" s="1165" t="str">
        <f t="shared" si="143"/>
        <v>PEXP91</v>
      </c>
      <c r="D1392" s="988" t="str">
        <f>'PU Holds'!$Z$14</f>
        <v>Green 
(Puke 16-09)</v>
      </c>
      <c r="E1392" s="1165" t="s">
        <v>27835</v>
      </c>
      <c r="F1392" s="1165" t="s">
        <v>27824</v>
      </c>
      <c r="G1392" s="1170" t="s">
        <v>27825</v>
      </c>
    </row>
    <row r="1393" spans="1:7" ht="15" customHeight="1">
      <c r="A1393" s="1165" t="str">
        <f t="shared" si="140"/>
        <v>PEXP91ORA</v>
      </c>
      <c r="B1393" s="1165">
        <f>IFERROR(INDEX('PU Holds'!$B$14:$AF$554,MATCH(C1393,'PU Holds'!$B$14:$B$552,FALSE),MATCH(D1393,'PU Holds'!$B$14:$AF$14,FALSE)),0)</f>
        <v>0</v>
      </c>
      <c r="C1393" s="1165" t="str">
        <f t="shared" si="143"/>
        <v>PEXP91</v>
      </c>
      <c r="D1393" s="988" t="str">
        <f>'PU Holds'!$AA$14</f>
        <v>US Orange
14-01</v>
      </c>
      <c r="E1393" s="1165" t="s">
        <v>27836</v>
      </c>
      <c r="F1393" s="1165" t="s">
        <v>27824</v>
      </c>
      <c r="G1393" s="1170" t="s">
        <v>27825</v>
      </c>
    </row>
    <row r="1394" spans="1:7" ht="15" customHeight="1">
      <c r="A1394" s="1165" t="str">
        <f t="shared" si="140"/>
        <v>PEXP91GRE</v>
      </c>
      <c r="B1394" s="1165">
        <f>IFERROR(INDEX('PU Holds'!$B$14:$AF$554,MATCH(C1394,'PU Holds'!$B$14:$B$552,FALSE),MATCH(D1394,'PU Holds'!$B$14:$AF$14,FALSE)),0)</f>
        <v>0</v>
      </c>
      <c r="C1394" s="1165" t="str">
        <f t="shared" si="143"/>
        <v>PEXP91</v>
      </c>
      <c r="D1394" s="988" t="str">
        <f>'PU Holds'!$AB$14</f>
        <v>US Green 
16 -16</v>
      </c>
      <c r="E1394" s="1165" t="s">
        <v>27837</v>
      </c>
      <c r="F1394" s="1165" t="s">
        <v>27824</v>
      </c>
      <c r="G1394" s="1170" t="s">
        <v>27825</v>
      </c>
    </row>
    <row r="1395" spans="1:7" ht="15" customHeight="1">
      <c r="A1395" s="1165" t="str">
        <f t="shared" si="140"/>
        <v>PEXP91WHI</v>
      </c>
      <c r="B1395" s="1165">
        <f>IFERROR(INDEX('PU Holds'!$B$14:$AF$554,MATCH(C1395,'PU Holds'!$B$14:$B$552,FALSE),MATCH(D1395,'PU Holds'!$B$14:$AF$14,FALSE)),0)</f>
        <v>0</v>
      </c>
      <c r="C1395" s="1165" t="str">
        <f t="shared" si="143"/>
        <v>PEXP91</v>
      </c>
      <c r="D1395" s="988" t="str">
        <f>'PU Holds'!$AC$14</f>
        <v>White 
RAL 9010</v>
      </c>
      <c r="E1395" s="1165" t="s">
        <v>27838</v>
      </c>
      <c r="F1395" s="1165" t="s">
        <v>27824</v>
      </c>
      <c r="G1395" s="1170" t="s">
        <v>27825</v>
      </c>
    </row>
    <row r="1396" spans="1:7" ht="15" customHeight="1">
      <c r="A1396" s="1165" t="str">
        <f t="shared" si="140"/>
        <v>PEXP91PUR</v>
      </c>
      <c r="B1396" s="1165">
        <f>IFERROR(INDEX('PU Holds'!$B$14:$AF$554,MATCH(C1396,'PU Holds'!$B$14:$B$552,FALSE),MATCH(D1396,'PU Holds'!$B$14:$AF$14,FALSE)),0)</f>
        <v>0</v>
      </c>
      <c r="C1396" s="1165" t="str">
        <f t="shared" si="143"/>
        <v>PEXP91</v>
      </c>
      <c r="D1396" s="988" t="str">
        <f>'PU Holds'!$AD$14</f>
        <v>US Purple</v>
      </c>
      <c r="E1396" s="1165" t="s">
        <v>27839</v>
      </c>
      <c r="F1396" s="1165" t="s">
        <v>27824</v>
      </c>
      <c r="G1396" s="1170" t="s">
        <v>27825</v>
      </c>
    </row>
    <row r="1397" spans="1:7" ht="15" customHeight="1">
      <c r="A1397" s="1165" t="str">
        <f t="shared" ref="A1397:A1446" si="144">CONCATENATE(C1397,E1397)</f>
        <v>PEXP92YEL</v>
      </c>
      <c r="B1397" s="1165">
        <f>IFERROR(INDEX('PU Holds'!$B$14:$AF$554,MATCH(C1397,'PU Holds'!$B$14:$B$552,FALSE),MATCH(D1397,'PU Holds'!$B$14:$AF$14,FALSE)),0)</f>
        <v>0</v>
      </c>
      <c r="C1397" s="1165" t="s">
        <v>27930</v>
      </c>
      <c r="D1397" s="1168" t="str">
        <f>'PU Holds'!$M$14</f>
        <v>Yellow 
RAL 1026</v>
      </c>
      <c r="E1397" s="1165" t="s">
        <v>27823</v>
      </c>
      <c r="F1397" s="1165" t="s">
        <v>27824</v>
      </c>
      <c r="G1397" s="1170" t="s">
        <v>27825</v>
      </c>
    </row>
    <row r="1398" spans="1:7" ht="15" customHeight="1">
      <c r="A1398" s="1165" t="str">
        <f t="shared" si="144"/>
        <v>PEXP92RED</v>
      </c>
      <c r="B1398" s="1165">
        <f>IFERROR(INDEX('PU Holds'!$B$14:$AF$554,MATCH(C1398,'PU Holds'!$B$14:$B$552,FALSE),MATCH(D1398,'PU Holds'!$B$14:$AF$14,FALSE)),0)</f>
        <v>0</v>
      </c>
      <c r="C1398" s="1165" t="str">
        <f t="shared" ref="C1398:C1411" si="145">C1397</f>
        <v>PEXP92</v>
      </c>
      <c r="D1398" s="988" t="str">
        <f>'PU Holds'!$O$14</f>
        <v>Red 
RAL 3020</v>
      </c>
      <c r="E1398" s="1165" t="s">
        <v>27826</v>
      </c>
      <c r="F1398" s="1165" t="s">
        <v>27824</v>
      </c>
      <c r="G1398" s="1170" t="s">
        <v>27825</v>
      </c>
    </row>
    <row r="1399" spans="1:7" ht="15" customHeight="1">
      <c r="A1399" s="1165" t="str">
        <f t="shared" si="144"/>
        <v>PEXP92BLU</v>
      </c>
      <c r="B1399" s="1165">
        <f>IFERROR(INDEX('PU Holds'!$B$14:$AF$554,MATCH(C1399,'PU Holds'!$B$14:$B$552,FALSE),MATCH(D1399,'PU Holds'!$B$14:$AF$14,FALSE)),0)</f>
        <v>0</v>
      </c>
      <c r="C1399" s="1165" t="str">
        <f t="shared" si="145"/>
        <v>PEXP92</v>
      </c>
      <c r="D1399" s="988" t="str">
        <f>'PU Holds'!$P$14</f>
        <v>Blue 
RAL 5015</v>
      </c>
      <c r="E1399" s="1165" t="s">
        <v>27827</v>
      </c>
      <c r="F1399" s="1165" t="s">
        <v>27824</v>
      </c>
      <c r="G1399" s="1170" t="s">
        <v>27825</v>
      </c>
    </row>
    <row r="1400" spans="1:7" ht="15" customHeight="1">
      <c r="A1400" s="1165" t="str">
        <f t="shared" si="144"/>
        <v>PEXP92GRY</v>
      </c>
      <c r="B1400" s="1165">
        <f>IFERROR(INDEX('PU Holds'!$B$14:$AF$554,MATCH(C1400,'PU Holds'!$B$14:$B$552,FALSE),MATCH(D1400,'PU Holds'!$B$14:$AF$14,FALSE)),0)</f>
        <v>0</v>
      </c>
      <c r="C1400" s="1165" t="str">
        <f t="shared" si="145"/>
        <v>PEXP92</v>
      </c>
      <c r="D1400" s="988" t="str">
        <f>'PU Holds'!$Q$14</f>
        <v>Grey 
RAL 7001</v>
      </c>
      <c r="E1400" s="1165" t="s">
        <v>27828</v>
      </c>
      <c r="F1400" s="1165" t="s">
        <v>27824</v>
      </c>
      <c r="G1400" s="1170" t="s">
        <v>27825</v>
      </c>
    </row>
    <row r="1401" spans="1:7" ht="15" customHeight="1">
      <c r="A1401" s="1165" t="str">
        <f t="shared" si="144"/>
        <v>PEXP92BLK</v>
      </c>
      <c r="B1401" s="1165">
        <f>IFERROR(INDEX('PU Holds'!$B$14:$AF$554,MATCH(C1401,'PU Holds'!$B$14:$B$552,FALSE),MATCH(D1401,'PU Holds'!$B$14:$AF$14,FALSE)),0)</f>
        <v>0</v>
      </c>
      <c r="C1401" s="1165" t="str">
        <f t="shared" si="145"/>
        <v>PEXP92</v>
      </c>
      <c r="D1401" s="988" t="str">
        <f>'PU Holds'!$R$14</f>
        <v>Black 
RAL 9005</v>
      </c>
      <c r="E1401" s="1165" t="s">
        <v>27829</v>
      </c>
      <c r="F1401" s="1165" t="s">
        <v>27824</v>
      </c>
      <c r="G1401" s="1170" t="s">
        <v>27825</v>
      </c>
    </row>
    <row r="1402" spans="1:7" ht="15" customHeight="1">
      <c r="A1402" s="1165" t="str">
        <f t="shared" si="144"/>
        <v>PEXP92FLO</v>
      </c>
      <c r="B1402" s="1165">
        <f>IFERROR(INDEX('PU Holds'!$B$14:$AF$554,MATCH(C1402,'PU Holds'!$B$14:$B$552,FALSE),MATCH(D1402,'PU Holds'!$B$14:$AF$14,FALSE)),0)</f>
        <v>0</v>
      </c>
      <c r="C1402" s="1165" t="str">
        <f t="shared" si="145"/>
        <v>PEXP92</v>
      </c>
      <c r="D1402" s="988" t="str">
        <f>'PU Holds'!$S$14</f>
        <v>Fluo 
Orange</v>
      </c>
      <c r="E1402" s="1165" t="s">
        <v>27830</v>
      </c>
      <c r="F1402" s="1165" t="s">
        <v>27824</v>
      </c>
      <c r="G1402" s="1170" t="s">
        <v>27825</v>
      </c>
    </row>
    <row r="1403" spans="1:7" ht="15" customHeight="1">
      <c r="A1403" s="1165" t="str">
        <f t="shared" si="144"/>
        <v>PEXP92FLG</v>
      </c>
      <c r="B1403" s="1165">
        <f>IFERROR(INDEX('PU Holds'!$B$14:$AF$554,MATCH(C1403,'PU Holds'!$B$14:$B$552,FALSE),MATCH(D1403,'PU Holds'!$B$14:$AF$14,FALSE)),0)</f>
        <v>0</v>
      </c>
      <c r="C1403" s="1165" t="str">
        <f t="shared" si="145"/>
        <v>PEXP92</v>
      </c>
      <c r="D1403" s="988" t="str">
        <f>'PU Holds'!$T$14</f>
        <v>Fluo 
Green</v>
      </c>
      <c r="E1403" s="1165" t="s">
        <v>27831</v>
      </c>
      <c r="F1403" s="1165" t="s">
        <v>27824</v>
      </c>
      <c r="G1403" s="1170" t="s">
        <v>27825</v>
      </c>
    </row>
    <row r="1404" spans="1:7" ht="15" customHeight="1">
      <c r="A1404" s="1165" t="str">
        <f t="shared" si="144"/>
        <v>PEXP92FLP</v>
      </c>
      <c r="B1404" s="1165">
        <f>IFERROR(INDEX('PU Holds'!$B$14:$AF$554,MATCH(C1404,'PU Holds'!$B$14:$B$552,FALSE),MATCH(D1404,'PU Holds'!$B$14:$AF$14,FALSE)),0)</f>
        <v>0</v>
      </c>
      <c r="C1404" s="1165" t="str">
        <f t="shared" si="145"/>
        <v>PEXP92</v>
      </c>
      <c r="D1404" s="988" t="str">
        <f>'PU Holds'!$U$14</f>
        <v>Fluo 
Pink</v>
      </c>
      <c r="E1404" s="1165" t="s">
        <v>27832</v>
      </c>
      <c r="F1404" s="1165" t="s">
        <v>27824</v>
      </c>
      <c r="G1404" s="1170" t="s">
        <v>27825</v>
      </c>
    </row>
    <row r="1405" spans="1:7" ht="15" customHeight="1">
      <c r="A1405" s="1165" t="str">
        <f t="shared" si="144"/>
        <v>PEXP92VIO</v>
      </c>
      <c r="B1405" s="1165">
        <f>IFERROR(INDEX('PU Holds'!$B$14:$AF$554,MATCH(C1405,'PU Holds'!$B$14:$B$552,FALSE),MATCH(D1405,'PU Holds'!$B$14:$AF$14,FALSE)),0)</f>
        <v>0</v>
      </c>
      <c r="C1405" s="1165" t="str">
        <f t="shared" si="145"/>
        <v>PEXP92</v>
      </c>
      <c r="D1405" s="988" t="str">
        <f>'PU Holds'!$W$14</f>
        <v>Violet 
RAL 4008</v>
      </c>
      <c r="E1405" s="1165" t="s">
        <v>27833</v>
      </c>
      <c r="F1405" s="1165" t="s">
        <v>27824</v>
      </c>
      <c r="G1405" s="1170" t="s">
        <v>27825</v>
      </c>
    </row>
    <row r="1406" spans="1:7" ht="15" customHeight="1">
      <c r="A1406" s="1165" t="str">
        <f t="shared" si="144"/>
        <v>PEXP92MIN</v>
      </c>
      <c r="B1406" s="1165">
        <f>IFERROR(INDEX('PU Holds'!$B$14:$AF$554,MATCH(C1406,'PU Holds'!$B$14:$B$552,FALSE),MATCH(D1406,'PU Holds'!$B$14:$AF$14,FALSE)),0)</f>
        <v>0</v>
      </c>
      <c r="C1406" s="1165" t="str">
        <f t="shared" si="145"/>
        <v>PEXP92</v>
      </c>
      <c r="D1406" s="988" t="str">
        <f>'PU Holds'!$X$14</f>
        <v>Mint 
RAL 6027</v>
      </c>
      <c r="E1406" s="1165" t="s">
        <v>27834</v>
      </c>
      <c r="F1406" s="1165" t="s">
        <v>27824</v>
      </c>
      <c r="G1406" s="1170" t="s">
        <v>27825</v>
      </c>
    </row>
    <row r="1407" spans="1:7" ht="15" customHeight="1">
      <c r="A1407" s="1165" t="str">
        <f t="shared" si="144"/>
        <v>PEXP92PUK</v>
      </c>
      <c r="B1407" s="1165">
        <f>IFERROR(INDEX('PU Holds'!$B$14:$AF$554,MATCH(C1407,'PU Holds'!$B$14:$B$552,FALSE),MATCH(D1407,'PU Holds'!$B$14:$AF$14,FALSE)),0)</f>
        <v>0</v>
      </c>
      <c r="C1407" s="1165" t="str">
        <f t="shared" si="145"/>
        <v>PEXP92</v>
      </c>
      <c r="D1407" s="988" t="str">
        <f>'PU Holds'!$Z$14</f>
        <v>Green 
(Puke 16-09)</v>
      </c>
      <c r="E1407" s="1165" t="s">
        <v>27835</v>
      </c>
      <c r="F1407" s="1165" t="s">
        <v>27824</v>
      </c>
      <c r="G1407" s="1170" t="s">
        <v>27825</v>
      </c>
    </row>
    <row r="1408" spans="1:7" ht="15" customHeight="1">
      <c r="A1408" s="1165" t="str">
        <f t="shared" si="144"/>
        <v>PEXP92ORA</v>
      </c>
      <c r="B1408" s="1165">
        <f>IFERROR(INDEX('PU Holds'!$B$14:$AF$554,MATCH(C1408,'PU Holds'!$B$14:$B$552,FALSE),MATCH(D1408,'PU Holds'!$B$14:$AF$14,FALSE)),0)</f>
        <v>0</v>
      </c>
      <c r="C1408" s="1165" t="str">
        <f t="shared" si="145"/>
        <v>PEXP92</v>
      </c>
      <c r="D1408" s="988" t="str">
        <f>'PU Holds'!$AA$14</f>
        <v>US Orange
14-01</v>
      </c>
      <c r="E1408" s="1165" t="s">
        <v>27836</v>
      </c>
      <c r="F1408" s="1165" t="s">
        <v>27824</v>
      </c>
      <c r="G1408" s="1170" t="s">
        <v>27825</v>
      </c>
    </row>
    <row r="1409" spans="1:7" ht="15" customHeight="1">
      <c r="A1409" s="1165" t="str">
        <f t="shared" si="144"/>
        <v>PEXP92GRE</v>
      </c>
      <c r="B1409" s="1165">
        <f>IFERROR(INDEX('PU Holds'!$B$14:$AF$554,MATCH(C1409,'PU Holds'!$B$14:$B$552,FALSE),MATCH(D1409,'PU Holds'!$B$14:$AF$14,FALSE)),0)</f>
        <v>0</v>
      </c>
      <c r="C1409" s="1165" t="str">
        <f t="shared" si="145"/>
        <v>PEXP92</v>
      </c>
      <c r="D1409" s="988" t="str">
        <f>'PU Holds'!$AB$14</f>
        <v>US Green 
16 -16</v>
      </c>
      <c r="E1409" s="1165" t="s">
        <v>27837</v>
      </c>
      <c r="F1409" s="1165" t="s">
        <v>27824</v>
      </c>
      <c r="G1409" s="1170" t="s">
        <v>27825</v>
      </c>
    </row>
    <row r="1410" spans="1:7" ht="15" customHeight="1">
      <c r="A1410" s="1165" t="str">
        <f t="shared" si="144"/>
        <v>PEXP92WHI</v>
      </c>
      <c r="B1410" s="1165">
        <f>IFERROR(INDEX('PU Holds'!$B$14:$AF$554,MATCH(C1410,'PU Holds'!$B$14:$B$552,FALSE),MATCH(D1410,'PU Holds'!$B$14:$AF$14,FALSE)),0)</f>
        <v>0</v>
      </c>
      <c r="C1410" s="1165" t="str">
        <f t="shared" si="145"/>
        <v>PEXP92</v>
      </c>
      <c r="D1410" s="988" t="str">
        <f>'PU Holds'!$AC$14</f>
        <v>White 
RAL 9010</v>
      </c>
      <c r="E1410" s="1165" t="s">
        <v>27838</v>
      </c>
      <c r="F1410" s="1165" t="s">
        <v>27824</v>
      </c>
      <c r="G1410" s="1170" t="s">
        <v>27825</v>
      </c>
    </row>
    <row r="1411" spans="1:7" ht="15" customHeight="1">
      <c r="A1411" s="1165" t="str">
        <f t="shared" si="144"/>
        <v>PEXP92PUR</v>
      </c>
      <c r="B1411" s="1165">
        <f>IFERROR(INDEX('PU Holds'!$B$14:$AF$554,MATCH(C1411,'PU Holds'!$B$14:$B$552,FALSE),MATCH(D1411,'PU Holds'!$B$14:$AF$14,FALSE)),0)</f>
        <v>0</v>
      </c>
      <c r="C1411" s="1165" t="str">
        <f t="shared" si="145"/>
        <v>PEXP92</v>
      </c>
      <c r="D1411" s="988" t="str">
        <f>'PU Holds'!$AD$14</f>
        <v>US Purple</v>
      </c>
      <c r="E1411" s="1165" t="s">
        <v>27839</v>
      </c>
      <c r="F1411" s="1165" t="s">
        <v>27824</v>
      </c>
      <c r="G1411" s="1170" t="s">
        <v>27825</v>
      </c>
    </row>
    <row r="1412" spans="1:7" ht="15" customHeight="1">
      <c r="A1412" s="1165" t="str">
        <f t="shared" si="144"/>
        <v>PEXP93YEL</v>
      </c>
      <c r="B1412" s="1165">
        <f>IFERROR(INDEX('PU Holds'!$B$14:$AF$554,MATCH(C1412,'PU Holds'!$B$14:$B$552,FALSE),MATCH(D1412,'PU Holds'!$B$14:$AF$14,FALSE)),0)</f>
        <v>0</v>
      </c>
      <c r="C1412" s="1165" t="s">
        <v>27931</v>
      </c>
      <c r="D1412" s="1168" t="str">
        <f>'PU Holds'!$M$14</f>
        <v>Yellow 
RAL 1026</v>
      </c>
      <c r="E1412" s="1165" t="s">
        <v>27823</v>
      </c>
      <c r="F1412" s="1165" t="s">
        <v>27824</v>
      </c>
      <c r="G1412" s="1170" t="s">
        <v>27825</v>
      </c>
    </row>
    <row r="1413" spans="1:7" ht="15" customHeight="1">
      <c r="A1413" s="1165" t="str">
        <f t="shared" si="144"/>
        <v>PEXP93RED</v>
      </c>
      <c r="B1413" s="1165">
        <f>IFERROR(INDEX('PU Holds'!$B$14:$AF$554,MATCH(C1413,'PU Holds'!$B$14:$B$552,FALSE),MATCH(D1413,'PU Holds'!$B$14:$AF$14,FALSE)),0)</f>
        <v>0</v>
      </c>
      <c r="C1413" s="1165" t="str">
        <f t="shared" ref="C1413:C1426" si="146">C1412</f>
        <v>PEXP93</v>
      </c>
      <c r="D1413" s="988" t="str">
        <f>'PU Holds'!$O$14</f>
        <v>Red 
RAL 3020</v>
      </c>
      <c r="E1413" s="1165" t="s">
        <v>27826</v>
      </c>
      <c r="F1413" s="1165" t="s">
        <v>27824</v>
      </c>
      <c r="G1413" s="1170" t="s">
        <v>27825</v>
      </c>
    </row>
    <row r="1414" spans="1:7" ht="15" customHeight="1">
      <c r="A1414" s="1165" t="str">
        <f t="shared" si="144"/>
        <v>PEXP93BLU</v>
      </c>
      <c r="B1414" s="1165">
        <f>IFERROR(INDEX('PU Holds'!$B$14:$AF$554,MATCH(C1414,'PU Holds'!$B$14:$B$552,FALSE),MATCH(D1414,'PU Holds'!$B$14:$AF$14,FALSE)),0)</f>
        <v>0</v>
      </c>
      <c r="C1414" s="1165" t="str">
        <f t="shared" si="146"/>
        <v>PEXP93</v>
      </c>
      <c r="D1414" s="988" t="str">
        <f>'PU Holds'!$P$14</f>
        <v>Blue 
RAL 5015</v>
      </c>
      <c r="E1414" s="1165" t="s">
        <v>27827</v>
      </c>
      <c r="F1414" s="1165" t="s">
        <v>27824</v>
      </c>
      <c r="G1414" s="1170" t="s">
        <v>27825</v>
      </c>
    </row>
    <row r="1415" spans="1:7" ht="15" customHeight="1">
      <c r="A1415" s="1165" t="str">
        <f t="shared" si="144"/>
        <v>PEXP93GRY</v>
      </c>
      <c r="B1415" s="1165">
        <f>IFERROR(INDEX('PU Holds'!$B$14:$AF$554,MATCH(C1415,'PU Holds'!$B$14:$B$552,FALSE),MATCH(D1415,'PU Holds'!$B$14:$AF$14,FALSE)),0)</f>
        <v>0</v>
      </c>
      <c r="C1415" s="1165" t="str">
        <f t="shared" si="146"/>
        <v>PEXP93</v>
      </c>
      <c r="D1415" s="988" t="str">
        <f>'PU Holds'!$Q$14</f>
        <v>Grey 
RAL 7001</v>
      </c>
      <c r="E1415" s="1165" t="s">
        <v>27828</v>
      </c>
      <c r="F1415" s="1165" t="s">
        <v>27824</v>
      </c>
      <c r="G1415" s="1170" t="s">
        <v>27825</v>
      </c>
    </row>
    <row r="1416" spans="1:7" ht="15" customHeight="1">
      <c r="A1416" s="1165" t="str">
        <f t="shared" si="144"/>
        <v>PEXP93BLK</v>
      </c>
      <c r="B1416" s="1165">
        <f>IFERROR(INDEX('PU Holds'!$B$14:$AF$554,MATCH(C1416,'PU Holds'!$B$14:$B$552,FALSE),MATCH(D1416,'PU Holds'!$B$14:$AF$14,FALSE)),0)</f>
        <v>0</v>
      </c>
      <c r="C1416" s="1165" t="str">
        <f t="shared" si="146"/>
        <v>PEXP93</v>
      </c>
      <c r="D1416" s="988" t="str">
        <f>'PU Holds'!$R$14</f>
        <v>Black 
RAL 9005</v>
      </c>
      <c r="E1416" s="1165" t="s">
        <v>27829</v>
      </c>
      <c r="F1416" s="1165" t="s">
        <v>27824</v>
      </c>
      <c r="G1416" s="1170" t="s">
        <v>27825</v>
      </c>
    </row>
    <row r="1417" spans="1:7" ht="15" customHeight="1">
      <c r="A1417" s="1165" t="str">
        <f t="shared" si="144"/>
        <v>PEXP93FLO</v>
      </c>
      <c r="B1417" s="1165">
        <f>IFERROR(INDEX('PU Holds'!$B$14:$AF$554,MATCH(C1417,'PU Holds'!$B$14:$B$552,FALSE),MATCH(D1417,'PU Holds'!$B$14:$AF$14,FALSE)),0)</f>
        <v>0</v>
      </c>
      <c r="C1417" s="1165" t="str">
        <f t="shared" si="146"/>
        <v>PEXP93</v>
      </c>
      <c r="D1417" s="988" t="str">
        <f>'PU Holds'!$S$14</f>
        <v>Fluo 
Orange</v>
      </c>
      <c r="E1417" s="1165" t="s">
        <v>27830</v>
      </c>
      <c r="F1417" s="1165" t="s">
        <v>27824</v>
      </c>
      <c r="G1417" s="1170" t="s">
        <v>27825</v>
      </c>
    </row>
    <row r="1418" spans="1:7" ht="15" customHeight="1">
      <c r="A1418" s="1165" t="str">
        <f t="shared" si="144"/>
        <v>PEXP93FLG</v>
      </c>
      <c r="B1418" s="1165">
        <f>IFERROR(INDEX('PU Holds'!$B$14:$AF$554,MATCH(C1418,'PU Holds'!$B$14:$B$552,FALSE),MATCH(D1418,'PU Holds'!$B$14:$AF$14,FALSE)),0)</f>
        <v>0</v>
      </c>
      <c r="C1418" s="1165" t="str">
        <f t="shared" si="146"/>
        <v>PEXP93</v>
      </c>
      <c r="D1418" s="988" t="str">
        <f>'PU Holds'!$T$14</f>
        <v>Fluo 
Green</v>
      </c>
      <c r="E1418" s="1165" t="s">
        <v>27831</v>
      </c>
      <c r="F1418" s="1165" t="s">
        <v>27824</v>
      </c>
      <c r="G1418" s="1170" t="s">
        <v>27825</v>
      </c>
    </row>
    <row r="1419" spans="1:7" ht="15" customHeight="1">
      <c r="A1419" s="1165" t="str">
        <f t="shared" si="144"/>
        <v>PEXP93FLP</v>
      </c>
      <c r="B1419" s="1165">
        <f>IFERROR(INDEX('PU Holds'!$B$14:$AF$554,MATCH(C1419,'PU Holds'!$B$14:$B$552,FALSE),MATCH(D1419,'PU Holds'!$B$14:$AF$14,FALSE)),0)</f>
        <v>0</v>
      </c>
      <c r="C1419" s="1165" t="str">
        <f t="shared" si="146"/>
        <v>PEXP93</v>
      </c>
      <c r="D1419" s="988" t="str">
        <f>'PU Holds'!$U$14</f>
        <v>Fluo 
Pink</v>
      </c>
      <c r="E1419" s="1165" t="s">
        <v>27832</v>
      </c>
      <c r="F1419" s="1165" t="s">
        <v>27824</v>
      </c>
      <c r="G1419" s="1170" t="s">
        <v>27825</v>
      </c>
    </row>
    <row r="1420" spans="1:7" ht="15" customHeight="1">
      <c r="A1420" s="1165" t="str">
        <f t="shared" si="144"/>
        <v>PEXP93VIO</v>
      </c>
      <c r="B1420" s="1165">
        <f>IFERROR(INDEX('PU Holds'!$B$14:$AF$554,MATCH(C1420,'PU Holds'!$B$14:$B$552,FALSE),MATCH(D1420,'PU Holds'!$B$14:$AF$14,FALSE)),0)</f>
        <v>0</v>
      </c>
      <c r="C1420" s="1165" t="str">
        <f t="shared" si="146"/>
        <v>PEXP93</v>
      </c>
      <c r="D1420" s="988" t="str">
        <f>'PU Holds'!$W$14</f>
        <v>Violet 
RAL 4008</v>
      </c>
      <c r="E1420" s="1165" t="s">
        <v>27833</v>
      </c>
      <c r="F1420" s="1165" t="s">
        <v>27824</v>
      </c>
      <c r="G1420" s="1170" t="s">
        <v>27825</v>
      </c>
    </row>
    <row r="1421" spans="1:7" ht="15" customHeight="1">
      <c r="A1421" s="1165" t="str">
        <f t="shared" si="144"/>
        <v>PEXP93MIN</v>
      </c>
      <c r="B1421" s="1165">
        <f>IFERROR(INDEX('PU Holds'!$B$14:$AF$554,MATCH(C1421,'PU Holds'!$B$14:$B$552,FALSE),MATCH(D1421,'PU Holds'!$B$14:$AF$14,FALSE)),0)</f>
        <v>0</v>
      </c>
      <c r="C1421" s="1165" t="str">
        <f t="shared" si="146"/>
        <v>PEXP93</v>
      </c>
      <c r="D1421" s="988" t="str">
        <f>'PU Holds'!$X$14</f>
        <v>Mint 
RAL 6027</v>
      </c>
      <c r="E1421" s="1165" t="s">
        <v>27834</v>
      </c>
      <c r="F1421" s="1165" t="s">
        <v>27824</v>
      </c>
      <c r="G1421" s="1170" t="s">
        <v>27825</v>
      </c>
    </row>
    <row r="1422" spans="1:7" ht="15" customHeight="1">
      <c r="A1422" s="1165" t="str">
        <f t="shared" si="144"/>
        <v>PEXP93PUK</v>
      </c>
      <c r="B1422" s="1165">
        <f>IFERROR(INDEX('PU Holds'!$B$14:$AF$554,MATCH(C1422,'PU Holds'!$B$14:$B$552,FALSE),MATCH(D1422,'PU Holds'!$B$14:$AF$14,FALSE)),0)</f>
        <v>0</v>
      </c>
      <c r="C1422" s="1165" t="str">
        <f t="shared" si="146"/>
        <v>PEXP93</v>
      </c>
      <c r="D1422" s="988" t="str">
        <f>'PU Holds'!$Z$14</f>
        <v>Green 
(Puke 16-09)</v>
      </c>
      <c r="E1422" s="1165" t="s">
        <v>27835</v>
      </c>
      <c r="F1422" s="1165" t="s">
        <v>27824</v>
      </c>
      <c r="G1422" s="1170" t="s">
        <v>27825</v>
      </c>
    </row>
    <row r="1423" spans="1:7" ht="15" customHeight="1">
      <c r="A1423" s="1165" t="str">
        <f t="shared" si="144"/>
        <v>PEXP93ORA</v>
      </c>
      <c r="B1423" s="1165">
        <f>IFERROR(INDEX('PU Holds'!$B$14:$AF$554,MATCH(C1423,'PU Holds'!$B$14:$B$552,FALSE),MATCH(D1423,'PU Holds'!$B$14:$AF$14,FALSE)),0)</f>
        <v>0</v>
      </c>
      <c r="C1423" s="1165" t="str">
        <f t="shared" si="146"/>
        <v>PEXP93</v>
      </c>
      <c r="D1423" s="988" t="str">
        <f>'PU Holds'!$AA$14</f>
        <v>US Orange
14-01</v>
      </c>
      <c r="E1423" s="1165" t="s">
        <v>27836</v>
      </c>
      <c r="F1423" s="1165" t="s">
        <v>27824</v>
      </c>
      <c r="G1423" s="1170" t="s">
        <v>27825</v>
      </c>
    </row>
    <row r="1424" spans="1:7" ht="15" customHeight="1">
      <c r="A1424" s="1165" t="str">
        <f t="shared" si="144"/>
        <v>PEXP93GRE</v>
      </c>
      <c r="B1424" s="1165">
        <f>IFERROR(INDEX('PU Holds'!$B$14:$AF$554,MATCH(C1424,'PU Holds'!$B$14:$B$552,FALSE),MATCH(D1424,'PU Holds'!$B$14:$AF$14,FALSE)),0)</f>
        <v>0</v>
      </c>
      <c r="C1424" s="1165" t="str">
        <f t="shared" si="146"/>
        <v>PEXP93</v>
      </c>
      <c r="D1424" s="988" t="str">
        <f>'PU Holds'!$AB$14</f>
        <v>US Green 
16 -16</v>
      </c>
      <c r="E1424" s="1165" t="s">
        <v>27837</v>
      </c>
      <c r="F1424" s="1165" t="s">
        <v>27824</v>
      </c>
      <c r="G1424" s="1170" t="s">
        <v>27825</v>
      </c>
    </row>
    <row r="1425" spans="1:7" ht="15" customHeight="1">
      <c r="A1425" s="1165" t="str">
        <f t="shared" si="144"/>
        <v>PEXP93WHI</v>
      </c>
      <c r="B1425" s="1165">
        <f>IFERROR(INDEX('PU Holds'!$B$14:$AF$554,MATCH(C1425,'PU Holds'!$B$14:$B$552,FALSE),MATCH(D1425,'PU Holds'!$B$14:$AF$14,FALSE)),0)</f>
        <v>0</v>
      </c>
      <c r="C1425" s="1165" t="str">
        <f t="shared" si="146"/>
        <v>PEXP93</v>
      </c>
      <c r="D1425" s="988" t="str">
        <f>'PU Holds'!$AC$14</f>
        <v>White 
RAL 9010</v>
      </c>
      <c r="E1425" s="1165" t="s">
        <v>27838</v>
      </c>
      <c r="F1425" s="1165" t="s">
        <v>27824</v>
      </c>
      <c r="G1425" s="1170" t="s">
        <v>27825</v>
      </c>
    </row>
    <row r="1426" spans="1:7" ht="15" customHeight="1">
      <c r="A1426" s="1165" t="str">
        <f t="shared" si="144"/>
        <v>PEXP93PUR</v>
      </c>
      <c r="B1426" s="1165">
        <f>IFERROR(INDEX('PU Holds'!$B$14:$AF$554,MATCH(C1426,'PU Holds'!$B$14:$B$552,FALSE),MATCH(D1426,'PU Holds'!$B$14:$AF$14,FALSE)),0)</f>
        <v>0</v>
      </c>
      <c r="C1426" s="1165" t="str">
        <f t="shared" si="146"/>
        <v>PEXP93</v>
      </c>
      <c r="D1426" s="988" t="str">
        <f>'PU Holds'!$AD$14</f>
        <v>US Purple</v>
      </c>
      <c r="E1426" s="1165" t="s">
        <v>27839</v>
      </c>
      <c r="F1426" s="1165" t="s">
        <v>27824</v>
      </c>
      <c r="G1426" s="1170" t="s">
        <v>27825</v>
      </c>
    </row>
    <row r="1427" spans="1:7" ht="15" customHeight="1">
      <c r="A1427" s="1165" t="str">
        <f t="shared" si="144"/>
        <v>PEXP94YEL</v>
      </c>
      <c r="B1427" s="1165">
        <f>IFERROR(INDEX('PU Holds'!$B$14:$AF$554,MATCH(C1427,'PU Holds'!$B$14:$B$552,FALSE),MATCH(D1427,'PU Holds'!$B$14:$AF$14,FALSE)),0)</f>
        <v>0</v>
      </c>
      <c r="C1427" s="1165" t="s">
        <v>27932</v>
      </c>
      <c r="D1427" s="1168" t="str">
        <f>'PU Holds'!$M$14</f>
        <v>Yellow 
RAL 1026</v>
      </c>
      <c r="E1427" s="1165" t="s">
        <v>27823</v>
      </c>
      <c r="F1427" s="1165" t="s">
        <v>27824</v>
      </c>
      <c r="G1427" s="1170" t="s">
        <v>27825</v>
      </c>
    </row>
    <row r="1428" spans="1:7" ht="15" customHeight="1">
      <c r="A1428" s="1165" t="str">
        <f t="shared" si="144"/>
        <v>PEXP94RED</v>
      </c>
      <c r="B1428" s="1165">
        <f>IFERROR(INDEX('PU Holds'!$B$14:$AF$554,MATCH(C1428,'PU Holds'!$B$14:$B$552,FALSE),MATCH(D1428,'PU Holds'!$B$14:$AF$14,FALSE)),0)</f>
        <v>0</v>
      </c>
      <c r="C1428" s="1165" t="str">
        <f t="shared" ref="C1428:C1441" si="147">C1427</f>
        <v>PEXP94</v>
      </c>
      <c r="D1428" s="988" t="str">
        <f>'PU Holds'!$O$14</f>
        <v>Red 
RAL 3020</v>
      </c>
      <c r="E1428" s="1165" t="s">
        <v>27826</v>
      </c>
      <c r="F1428" s="1165" t="s">
        <v>27824</v>
      </c>
      <c r="G1428" s="1170" t="s">
        <v>27825</v>
      </c>
    </row>
    <row r="1429" spans="1:7" ht="15" customHeight="1">
      <c r="A1429" s="1165" t="str">
        <f t="shared" si="144"/>
        <v>PEXP94BLU</v>
      </c>
      <c r="B1429" s="1165">
        <f>IFERROR(INDEX('PU Holds'!$B$14:$AF$554,MATCH(C1429,'PU Holds'!$B$14:$B$552,FALSE),MATCH(D1429,'PU Holds'!$B$14:$AF$14,FALSE)),0)</f>
        <v>0</v>
      </c>
      <c r="C1429" s="1165" t="str">
        <f t="shared" si="147"/>
        <v>PEXP94</v>
      </c>
      <c r="D1429" s="988" t="str">
        <f>'PU Holds'!$P$14</f>
        <v>Blue 
RAL 5015</v>
      </c>
      <c r="E1429" s="1165" t="s">
        <v>27827</v>
      </c>
      <c r="F1429" s="1165" t="s">
        <v>27824</v>
      </c>
      <c r="G1429" s="1170" t="s">
        <v>27825</v>
      </c>
    </row>
    <row r="1430" spans="1:7" ht="15" customHeight="1">
      <c r="A1430" s="1165" t="str">
        <f t="shared" si="144"/>
        <v>PEXP94GRY</v>
      </c>
      <c r="B1430" s="1165">
        <f>IFERROR(INDEX('PU Holds'!$B$14:$AF$554,MATCH(C1430,'PU Holds'!$B$14:$B$552,FALSE),MATCH(D1430,'PU Holds'!$B$14:$AF$14,FALSE)),0)</f>
        <v>0</v>
      </c>
      <c r="C1430" s="1165" t="str">
        <f t="shared" si="147"/>
        <v>PEXP94</v>
      </c>
      <c r="D1430" s="988" t="str">
        <f>'PU Holds'!$Q$14</f>
        <v>Grey 
RAL 7001</v>
      </c>
      <c r="E1430" s="1165" t="s">
        <v>27828</v>
      </c>
      <c r="F1430" s="1165" t="s">
        <v>27824</v>
      </c>
      <c r="G1430" s="1170" t="s">
        <v>27825</v>
      </c>
    </row>
    <row r="1431" spans="1:7" ht="15" customHeight="1">
      <c r="A1431" s="1165" t="str">
        <f t="shared" si="144"/>
        <v>PEXP94BLK</v>
      </c>
      <c r="B1431" s="1165">
        <f>IFERROR(INDEX('PU Holds'!$B$14:$AF$554,MATCH(C1431,'PU Holds'!$B$14:$B$552,FALSE),MATCH(D1431,'PU Holds'!$B$14:$AF$14,FALSE)),0)</f>
        <v>0</v>
      </c>
      <c r="C1431" s="1165" t="str">
        <f t="shared" si="147"/>
        <v>PEXP94</v>
      </c>
      <c r="D1431" s="988" t="str">
        <f>'PU Holds'!$R$14</f>
        <v>Black 
RAL 9005</v>
      </c>
      <c r="E1431" s="1165" t="s">
        <v>27829</v>
      </c>
      <c r="F1431" s="1165" t="s">
        <v>27824</v>
      </c>
      <c r="G1431" s="1170" t="s">
        <v>27825</v>
      </c>
    </row>
    <row r="1432" spans="1:7" ht="15" customHeight="1">
      <c r="A1432" s="1165" t="str">
        <f t="shared" si="144"/>
        <v>PEXP94FLO</v>
      </c>
      <c r="B1432" s="1165">
        <f>IFERROR(INDEX('PU Holds'!$B$14:$AF$554,MATCH(C1432,'PU Holds'!$B$14:$B$552,FALSE),MATCH(D1432,'PU Holds'!$B$14:$AF$14,FALSE)),0)</f>
        <v>0</v>
      </c>
      <c r="C1432" s="1165" t="str">
        <f t="shared" si="147"/>
        <v>PEXP94</v>
      </c>
      <c r="D1432" s="988" t="str">
        <f>'PU Holds'!$S$14</f>
        <v>Fluo 
Orange</v>
      </c>
      <c r="E1432" s="1165" t="s">
        <v>27830</v>
      </c>
      <c r="F1432" s="1165" t="s">
        <v>27824</v>
      </c>
      <c r="G1432" s="1170" t="s">
        <v>27825</v>
      </c>
    </row>
    <row r="1433" spans="1:7" ht="15" customHeight="1">
      <c r="A1433" s="1165" t="str">
        <f t="shared" si="144"/>
        <v>PEXP94FLG</v>
      </c>
      <c r="B1433" s="1165">
        <f>IFERROR(INDEX('PU Holds'!$B$14:$AF$554,MATCH(C1433,'PU Holds'!$B$14:$B$552,FALSE),MATCH(D1433,'PU Holds'!$B$14:$AF$14,FALSE)),0)</f>
        <v>0</v>
      </c>
      <c r="C1433" s="1165" t="str">
        <f t="shared" si="147"/>
        <v>PEXP94</v>
      </c>
      <c r="D1433" s="988" t="str">
        <f>'PU Holds'!$T$14</f>
        <v>Fluo 
Green</v>
      </c>
      <c r="E1433" s="1165" t="s">
        <v>27831</v>
      </c>
      <c r="F1433" s="1165" t="s">
        <v>27824</v>
      </c>
      <c r="G1433" s="1170" t="s">
        <v>27825</v>
      </c>
    </row>
    <row r="1434" spans="1:7" ht="15" customHeight="1">
      <c r="A1434" s="1165" t="str">
        <f t="shared" si="144"/>
        <v>PEXP94FLP</v>
      </c>
      <c r="B1434" s="1165">
        <f>IFERROR(INDEX('PU Holds'!$B$14:$AF$554,MATCH(C1434,'PU Holds'!$B$14:$B$552,FALSE),MATCH(D1434,'PU Holds'!$B$14:$AF$14,FALSE)),0)</f>
        <v>0</v>
      </c>
      <c r="C1434" s="1165" t="str">
        <f t="shared" si="147"/>
        <v>PEXP94</v>
      </c>
      <c r="D1434" s="988" t="str">
        <f>'PU Holds'!$U$14</f>
        <v>Fluo 
Pink</v>
      </c>
      <c r="E1434" s="1165" t="s">
        <v>27832</v>
      </c>
      <c r="F1434" s="1165" t="s">
        <v>27824</v>
      </c>
      <c r="G1434" s="1170" t="s">
        <v>27825</v>
      </c>
    </row>
    <row r="1435" spans="1:7" ht="15" customHeight="1">
      <c r="A1435" s="1165" t="str">
        <f t="shared" si="144"/>
        <v>PEXP94VIO</v>
      </c>
      <c r="B1435" s="1165">
        <f>IFERROR(INDEX('PU Holds'!$B$14:$AF$554,MATCH(C1435,'PU Holds'!$B$14:$B$552,FALSE),MATCH(D1435,'PU Holds'!$B$14:$AF$14,FALSE)),0)</f>
        <v>0</v>
      </c>
      <c r="C1435" s="1165" t="str">
        <f t="shared" si="147"/>
        <v>PEXP94</v>
      </c>
      <c r="D1435" s="988" t="str">
        <f>'PU Holds'!$W$14</f>
        <v>Violet 
RAL 4008</v>
      </c>
      <c r="E1435" s="1165" t="s">
        <v>27833</v>
      </c>
      <c r="F1435" s="1165" t="s">
        <v>27824</v>
      </c>
      <c r="G1435" s="1170" t="s">
        <v>27825</v>
      </c>
    </row>
    <row r="1436" spans="1:7" ht="15" customHeight="1">
      <c r="A1436" s="1165" t="str">
        <f t="shared" si="144"/>
        <v>PEXP94MIN</v>
      </c>
      <c r="B1436" s="1165">
        <f>IFERROR(INDEX('PU Holds'!$B$14:$AF$554,MATCH(C1436,'PU Holds'!$B$14:$B$552,FALSE),MATCH(D1436,'PU Holds'!$B$14:$AF$14,FALSE)),0)</f>
        <v>0</v>
      </c>
      <c r="C1436" s="1165" t="str">
        <f t="shared" si="147"/>
        <v>PEXP94</v>
      </c>
      <c r="D1436" s="988" t="str">
        <f>'PU Holds'!$X$14</f>
        <v>Mint 
RAL 6027</v>
      </c>
      <c r="E1436" s="1165" t="s">
        <v>27834</v>
      </c>
      <c r="F1436" s="1165" t="s">
        <v>27824</v>
      </c>
      <c r="G1436" s="1170" t="s">
        <v>27825</v>
      </c>
    </row>
    <row r="1437" spans="1:7" ht="15" customHeight="1">
      <c r="A1437" s="1165" t="str">
        <f t="shared" si="144"/>
        <v>PEXP94PUK</v>
      </c>
      <c r="B1437" s="1165">
        <f>IFERROR(INDEX('PU Holds'!$B$14:$AF$554,MATCH(C1437,'PU Holds'!$B$14:$B$552,FALSE),MATCH(D1437,'PU Holds'!$B$14:$AF$14,FALSE)),0)</f>
        <v>0</v>
      </c>
      <c r="C1437" s="1165" t="str">
        <f t="shared" si="147"/>
        <v>PEXP94</v>
      </c>
      <c r="D1437" s="988" t="str">
        <f>'PU Holds'!$Z$14</f>
        <v>Green 
(Puke 16-09)</v>
      </c>
      <c r="E1437" s="1165" t="s">
        <v>27835</v>
      </c>
      <c r="F1437" s="1165" t="s">
        <v>27824</v>
      </c>
      <c r="G1437" s="1170" t="s">
        <v>27825</v>
      </c>
    </row>
    <row r="1438" spans="1:7" ht="15" customHeight="1">
      <c r="A1438" s="1165" t="str">
        <f t="shared" si="144"/>
        <v>PEXP94ORA</v>
      </c>
      <c r="B1438" s="1165">
        <f>IFERROR(INDEX('PU Holds'!$B$14:$AF$554,MATCH(C1438,'PU Holds'!$B$14:$B$552,FALSE),MATCH(D1438,'PU Holds'!$B$14:$AF$14,FALSE)),0)</f>
        <v>0</v>
      </c>
      <c r="C1438" s="1165" t="str">
        <f t="shared" si="147"/>
        <v>PEXP94</v>
      </c>
      <c r="D1438" s="988" t="str">
        <f>'PU Holds'!$AA$14</f>
        <v>US Orange
14-01</v>
      </c>
      <c r="E1438" s="1165" t="s">
        <v>27836</v>
      </c>
      <c r="F1438" s="1165" t="s">
        <v>27824</v>
      </c>
      <c r="G1438" s="1170" t="s">
        <v>27825</v>
      </c>
    </row>
    <row r="1439" spans="1:7" ht="15" customHeight="1">
      <c r="A1439" s="1165" t="str">
        <f t="shared" si="144"/>
        <v>PEXP94GRE</v>
      </c>
      <c r="B1439" s="1165">
        <f>IFERROR(INDEX('PU Holds'!$B$14:$AF$554,MATCH(C1439,'PU Holds'!$B$14:$B$552,FALSE),MATCH(D1439,'PU Holds'!$B$14:$AF$14,FALSE)),0)</f>
        <v>0</v>
      </c>
      <c r="C1439" s="1165" t="str">
        <f t="shared" si="147"/>
        <v>PEXP94</v>
      </c>
      <c r="D1439" s="988" t="str">
        <f>'PU Holds'!$AB$14</f>
        <v>US Green 
16 -16</v>
      </c>
      <c r="E1439" s="1165" t="s">
        <v>27837</v>
      </c>
      <c r="F1439" s="1165" t="s">
        <v>27824</v>
      </c>
      <c r="G1439" s="1170" t="s">
        <v>27825</v>
      </c>
    </row>
    <row r="1440" spans="1:7" ht="15" customHeight="1">
      <c r="A1440" s="1165" t="str">
        <f t="shared" si="144"/>
        <v>PEXP94WHI</v>
      </c>
      <c r="B1440" s="1165">
        <f>IFERROR(INDEX('PU Holds'!$B$14:$AF$554,MATCH(C1440,'PU Holds'!$B$14:$B$552,FALSE),MATCH(D1440,'PU Holds'!$B$14:$AF$14,FALSE)),0)</f>
        <v>0</v>
      </c>
      <c r="C1440" s="1165" t="str">
        <f t="shared" si="147"/>
        <v>PEXP94</v>
      </c>
      <c r="D1440" s="988" t="str">
        <f>'PU Holds'!$AC$14</f>
        <v>White 
RAL 9010</v>
      </c>
      <c r="E1440" s="1165" t="s">
        <v>27838</v>
      </c>
      <c r="F1440" s="1165" t="s">
        <v>27824</v>
      </c>
      <c r="G1440" s="1170" t="s">
        <v>27825</v>
      </c>
    </row>
    <row r="1441" spans="1:7" ht="15" customHeight="1">
      <c r="A1441" s="1165" t="str">
        <f t="shared" si="144"/>
        <v>PEXP94PUR</v>
      </c>
      <c r="B1441" s="1165">
        <f>IFERROR(INDEX('PU Holds'!$B$14:$AF$554,MATCH(C1441,'PU Holds'!$B$14:$B$552,FALSE),MATCH(D1441,'PU Holds'!$B$14:$AF$14,FALSE)),0)</f>
        <v>0</v>
      </c>
      <c r="C1441" s="1165" t="str">
        <f t="shared" si="147"/>
        <v>PEXP94</v>
      </c>
      <c r="D1441" s="988" t="str">
        <f>'PU Holds'!$AD$14</f>
        <v>US Purple</v>
      </c>
      <c r="E1441" s="1165" t="s">
        <v>27839</v>
      </c>
      <c r="F1441" s="1165" t="s">
        <v>27824</v>
      </c>
      <c r="G1441" s="1170" t="s">
        <v>27825</v>
      </c>
    </row>
    <row r="1442" spans="1:7" ht="15" customHeight="1">
      <c r="A1442" s="1165" t="str">
        <f t="shared" si="144"/>
        <v>PEXP95YEL</v>
      </c>
      <c r="B1442" s="1165">
        <f>IFERROR(INDEX('PU Holds'!$B$14:$AF$554,MATCH(C1442,'PU Holds'!$B$14:$B$552,FALSE),MATCH(D1442,'PU Holds'!$B$14:$AF$14,FALSE)),0)</f>
        <v>0</v>
      </c>
      <c r="C1442" s="1165" t="s">
        <v>27933</v>
      </c>
      <c r="D1442" s="1168" t="str">
        <f>'PU Holds'!$M$14</f>
        <v>Yellow 
RAL 1026</v>
      </c>
      <c r="E1442" s="1165" t="s">
        <v>27823</v>
      </c>
      <c r="F1442" s="1165" t="s">
        <v>27824</v>
      </c>
      <c r="G1442" s="1170" t="s">
        <v>27825</v>
      </c>
    </row>
    <row r="1443" spans="1:7" ht="15" customHeight="1">
      <c r="A1443" s="1165" t="str">
        <f t="shared" si="144"/>
        <v>PEXP95RED</v>
      </c>
      <c r="B1443" s="1165">
        <f>IFERROR(INDEX('PU Holds'!$B$14:$AF$554,MATCH(C1443,'PU Holds'!$B$14:$B$552,FALSE),MATCH(D1443,'PU Holds'!$B$14:$AF$14,FALSE)),0)</f>
        <v>0</v>
      </c>
      <c r="C1443" s="1165" t="str">
        <f t="shared" ref="C1443:C1456" si="148">C1442</f>
        <v>PEXP95</v>
      </c>
      <c r="D1443" s="988" t="str">
        <f>'PU Holds'!$O$14</f>
        <v>Red 
RAL 3020</v>
      </c>
      <c r="E1443" s="1165" t="s">
        <v>27826</v>
      </c>
      <c r="F1443" s="1165" t="s">
        <v>27824</v>
      </c>
      <c r="G1443" s="1170" t="s">
        <v>27825</v>
      </c>
    </row>
    <row r="1444" spans="1:7" ht="15" customHeight="1">
      <c r="A1444" s="1165" t="str">
        <f t="shared" si="144"/>
        <v>PEXP95BLU</v>
      </c>
      <c r="B1444" s="1165">
        <f>IFERROR(INDEX('PU Holds'!$B$14:$AF$554,MATCH(C1444,'PU Holds'!$B$14:$B$552,FALSE),MATCH(D1444,'PU Holds'!$B$14:$AF$14,FALSE)),0)</f>
        <v>0</v>
      </c>
      <c r="C1444" s="1165" t="str">
        <f t="shared" si="148"/>
        <v>PEXP95</v>
      </c>
      <c r="D1444" s="988" t="str">
        <f>'PU Holds'!$P$14</f>
        <v>Blue 
RAL 5015</v>
      </c>
      <c r="E1444" s="1165" t="s">
        <v>27827</v>
      </c>
      <c r="F1444" s="1165" t="s">
        <v>27824</v>
      </c>
      <c r="G1444" s="1170" t="s">
        <v>27825</v>
      </c>
    </row>
    <row r="1445" spans="1:7" ht="15" customHeight="1">
      <c r="A1445" s="1165" t="str">
        <f t="shared" si="144"/>
        <v>PEXP95GRY</v>
      </c>
      <c r="B1445" s="1165">
        <f>IFERROR(INDEX('PU Holds'!$B$14:$AF$554,MATCH(C1445,'PU Holds'!$B$14:$B$552,FALSE),MATCH(D1445,'PU Holds'!$B$14:$AF$14,FALSE)),0)</f>
        <v>0</v>
      </c>
      <c r="C1445" s="1165" t="str">
        <f t="shared" si="148"/>
        <v>PEXP95</v>
      </c>
      <c r="D1445" s="988" t="str">
        <f>'PU Holds'!$Q$14</f>
        <v>Grey 
RAL 7001</v>
      </c>
      <c r="E1445" s="1165" t="s">
        <v>27828</v>
      </c>
      <c r="F1445" s="1165" t="s">
        <v>27824</v>
      </c>
      <c r="G1445" s="1170" t="s">
        <v>27825</v>
      </c>
    </row>
    <row r="1446" spans="1:7" ht="15" customHeight="1">
      <c r="A1446" s="1165" t="str">
        <f t="shared" si="144"/>
        <v>PEXP95BLK</v>
      </c>
      <c r="B1446" s="1165">
        <f>IFERROR(INDEX('PU Holds'!$B$14:$AF$554,MATCH(C1446,'PU Holds'!$B$14:$B$552,FALSE),MATCH(D1446,'PU Holds'!$B$14:$AF$14,FALSE)),0)</f>
        <v>0</v>
      </c>
      <c r="C1446" s="1165" t="str">
        <f t="shared" si="148"/>
        <v>PEXP95</v>
      </c>
      <c r="D1446" s="988" t="str">
        <f>'PU Holds'!$R$14</f>
        <v>Black 
RAL 9005</v>
      </c>
      <c r="E1446" s="1165" t="s">
        <v>27829</v>
      </c>
      <c r="F1446" s="1165" t="s">
        <v>27824</v>
      </c>
      <c r="G1446" s="1170" t="s">
        <v>27825</v>
      </c>
    </row>
    <row r="1447" spans="1:7" ht="15" customHeight="1">
      <c r="A1447" s="1165" t="str">
        <f t="shared" ref="A1447:A1456" si="149">CONCATENATE(C1447,E1447)</f>
        <v>PEXP95FLO</v>
      </c>
      <c r="B1447" s="1165">
        <f>IFERROR(INDEX('PU Holds'!$B$14:$AF$554,MATCH(C1447,'PU Holds'!$B$14:$B$552,FALSE),MATCH(D1447,'PU Holds'!$B$14:$AF$14,FALSE)),0)</f>
        <v>0</v>
      </c>
      <c r="C1447" s="1165" t="str">
        <f t="shared" si="148"/>
        <v>PEXP95</v>
      </c>
      <c r="D1447" s="988" t="str">
        <f>'PU Holds'!$S$14</f>
        <v>Fluo 
Orange</v>
      </c>
      <c r="E1447" s="1165" t="s">
        <v>27830</v>
      </c>
      <c r="F1447" s="1165" t="s">
        <v>27824</v>
      </c>
      <c r="G1447" s="1170" t="s">
        <v>27825</v>
      </c>
    </row>
    <row r="1448" spans="1:7" ht="15" customHeight="1">
      <c r="A1448" s="1165" t="str">
        <f t="shared" si="149"/>
        <v>PEXP95FLG</v>
      </c>
      <c r="B1448" s="1165">
        <f>IFERROR(INDEX('PU Holds'!$B$14:$AF$554,MATCH(C1448,'PU Holds'!$B$14:$B$552,FALSE),MATCH(D1448,'PU Holds'!$B$14:$AF$14,FALSE)),0)</f>
        <v>0</v>
      </c>
      <c r="C1448" s="1165" t="str">
        <f t="shared" si="148"/>
        <v>PEXP95</v>
      </c>
      <c r="D1448" s="988" t="str">
        <f>'PU Holds'!$T$14</f>
        <v>Fluo 
Green</v>
      </c>
      <c r="E1448" s="1165" t="s">
        <v>27831</v>
      </c>
      <c r="F1448" s="1165" t="s">
        <v>27824</v>
      </c>
      <c r="G1448" s="1170" t="s">
        <v>27825</v>
      </c>
    </row>
    <row r="1449" spans="1:7" ht="15" customHeight="1">
      <c r="A1449" s="1165" t="str">
        <f t="shared" si="149"/>
        <v>PEXP95FLP</v>
      </c>
      <c r="B1449" s="1165">
        <f>IFERROR(INDEX('PU Holds'!$B$14:$AF$554,MATCH(C1449,'PU Holds'!$B$14:$B$552,FALSE),MATCH(D1449,'PU Holds'!$B$14:$AF$14,FALSE)),0)</f>
        <v>0</v>
      </c>
      <c r="C1449" s="1165" t="str">
        <f t="shared" si="148"/>
        <v>PEXP95</v>
      </c>
      <c r="D1449" s="988" t="str">
        <f>'PU Holds'!$U$14</f>
        <v>Fluo 
Pink</v>
      </c>
      <c r="E1449" s="1165" t="s">
        <v>27832</v>
      </c>
      <c r="F1449" s="1165" t="s">
        <v>27824</v>
      </c>
      <c r="G1449" s="1170" t="s">
        <v>27825</v>
      </c>
    </row>
    <row r="1450" spans="1:7" ht="15" customHeight="1">
      <c r="A1450" s="1165" t="str">
        <f t="shared" si="149"/>
        <v>PEXP95VIO</v>
      </c>
      <c r="B1450" s="1165">
        <f>IFERROR(INDEX('PU Holds'!$B$14:$AF$554,MATCH(C1450,'PU Holds'!$B$14:$B$552,FALSE),MATCH(D1450,'PU Holds'!$B$14:$AF$14,FALSE)),0)</f>
        <v>0</v>
      </c>
      <c r="C1450" s="1165" t="str">
        <f t="shared" si="148"/>
        <v>PEXP95</v>
      </c>
      <c r="D1450" s="988" t="str">
        <f>'PU Holds'!$W$14</f>
        <v>Violet 
RAL 4008</v>
      </c>
      <c r="E1450" s="1165" t="s">
        <v>27833</v>
      </c>
      <c r="F1450" s="1165" t="s">
        <v>27824</v>
      </c>
      <c r="G1450" s="1170" t="s">
        <v>27825</v>
      </c>
    </row>
    <row r="1451" spans="1:7" ht="15" customHeight="1">
      <c r="A1451" s="1165" t="str">
        <f t="shared" si="149"/>
        <v>PEXP95MIN</v>
      </c>
      <c r="B1451" s="1165">
        <f>IFERROR(INDEX('PU Holds'!$B$14:$AF$554,MATCH(C1451,'PU Holds'!$B$14:$B$552,FALSE),MATCH(D1451,'PU Holds'!$B$14:$AF$14,FALSE)),0)</f>
        <v>0</v>
      </c>
      <c r="C1451" s="1165" t="str">
        <f t="shared" si="148"/>
        <v>PEXP95</v>
      </c>
      <c r="D1451" s="988" t="str">
        <f>'PU Holds'!$X$14</f>
        <v>Mint 
RAL 6027</v>
      </c>
      <c r="E1451" s="1165" t="s">
        <v>27834</v>
      </c>
      <c r="F1451" s="1165" t="s">
        <v>27824</v>
      </c>
      <c r="G1451" s="1170" t="s">
        <v>27825</v>
      </c>
    </row>
    <row r="1452" spans="1:7" ht="15" customHeight="1">
      <c r="A1452" s="1165" t="str">
        <f t="shared" si="149"/>
        <v>PEXP95PUK</v>
      </c>
      <c r="B1452" s="1165">
        <f>IFERROR(INDEX('PU Holds'!$B$14:$AF$554,MATCH(C1452,'PU Holds'!$B$14:$B$552,FALSE),MATCH(D1452,'PU Holds'!$B$14:$AF$14,FALSE)),0)</f>
        <v>0</v>
      </c>
      <c r="C1452" s="1165" t="str">
        <f t="shared" si="148"/>
        <v>PEXP95</v>
      </c>
      <c r="D1452" s="988" t="str">
        <f>'PU Holds'!$Z$14</f>
        <v>Green 
(Puke 16-09)</v>
      </c>
      <c r="E1452" s="1165" t="s">
        <v>27835</v>
      </c>
      <c r="F1452" s="1165" t="s">
        <v>27824</v>
      </c>
      <c r="G1452" s="1170" t="s">
        <v>27825</v>
      </c>
    </row>
    <row r="1453" spans="1:7" ht="15" customHeight="1">
      <c r="A1453" s="1165" t="str">
        <f t="shared" si="149"/>
        <v>PEXP95ORA</v>
      </c>
      <c r="B1453" s="1165">
        <f>IFERROR(INDEX('PU Holds'!$B$14:$AF$554,MATCH(C1453,'PU Holds'!$B$14:$B$552,FALSE),MATCH(D1453,'PU Holds'!$B$14:$AF$14,FALSE)),0)</f>
        <v>0</v>
      </c>
      <c r="C1453" s="1165" t="str">
        <f t="shared" si="148"/>
        <v>PEXP95</v>
      </c>
      <c r="D1453" s="988" t="str">
        <f>'PU Holds'!$AA$14</f>
        <v>US Orange
14-01</v>
      </c>
      <c r="E1453" s="1165" t="s">
        <v>27836</v>
      </c>
      <c r="F1453" s="1165" t="s">
        <v>27824</v>
      </c>
      <c r="G1453" s="1170" t="s">
        <v>27825</v>
      </c>
    </row>
    <row r="1454" spans="1:7" ht="15" customHeight="1">
      <c r="A1454" s="1165" t="str">
        <f t="shared" si="149"/>
        <v>PEXP95GRE</v>
      </c>
      <c r="B1454" s="1165">
        <f>IFERROR(INDEX('PU Holds'!$B$14:$AF$554,MATCH(C1454,'PU Holds'!$B$14:$B$552,FALSE),MATCH(D1454,'PU Holds'!$B$14:$AF$14,FALSE)),0)</f>
        <v>0</v>
      </c>
      <c r="C1454" s="1165" t="str">
        <f t="shared" si="148"/>
        <v>PEXP95</v>
      </c>
      <c r="D1454" s="988" t="str">
        <f>'PU Holds'!$AB$14</f>
        <v>US Green 
16 -16</v>
      </c>
      <c r="E1454" s="1165" t="s">
        <v>27837</v>
      </c>
      <c r="F1454" s="1165" t="s">
        <v>27824</v>
      </c>
      <c r="G1454" s="1170" t="s">
        <v>27825</v>
      </c>
    </row>
    <row r="1455" spans="1:7" ht="15" customHeight="1">
      <c r="A1455" s="1165" t="str">
        <f t="shared" si="149"/>
        <v>PEXP95WHI</v>
      </c>
      <c r="B1455" s="1165">
        <f>IFERROR(INDEX('PU Holds'!$B$14:$AF$554,MATCH(C1455,'PU Holds'!$B$14:$B$552,FALSE),MATCH(D1455,'PU Holds'!$B$14:$AF$14,FALSE)),0)</f>
        <v>0</v>
      </c>
      <c r="C1455" s="1165" t="str">
        <f t="shared" si="148"/>
        <v>PEXP95</v>
      </c>
      <c r="D1455" s="988" t="str">
        <f>'PU Holds'!$AC$14</f>
        <v>White 
RAL 9010</v>
      </c>
      <c r="E1455" s="1165" t="s">
        <v>27838</v>
      </c>
      <c r="F1455" s="1165" t="s">
        <v>27824</v>
      </c>
      <c r="G1455" s="1170" t="s">
        <v>27825</v>
      </c>
    </row>
    <row r="1456" spans="1:7" ht="15" customHeight="1">
      <c r="A1456" s="1165" t="str">
        <f t="shared" si="149"/>
        <v>PEXP95PUR</v>
      </c>
      <c r="B1456" s="1165">
        <f>IFERROR(INDEX('PU Holds'!$B$14:$AF$554,MATCH(C1456,'PU Holds'!$B$14:$B$552,FALSE),MATCH(D1456,'PU Holds'!$B$14:$AF$14,FALSE)),0)</f>
        <v>0</v>
      </c>
      <c r="C1456" s="1165" t="str">
        <f t="shared" si="148"/>
        <v>PEXP95</v>
      </c>
      <c r="D1456" s="988" t="str">
        <f>'PU Holds'!$AD$14</f>
        <v>US Purple</v>
      </c>
      <c r="E1456" s="1165" t="s">
        <v>27839</v>
      </c>
      <c r="F1456" s="1165" t="s">
        <v>27824</v>
      </c>
      <c r="G1456" s="1170" t="s">
        <v>27825</v>
      </c>
    </row>
    <row r="1457" spans="1:7" ht="15" customHeight="1">
      <c r="A1457" s="1165" t="str">
        <f t="shared" ref="A1457:A1496" si="150">CONCATENATE(C1457,E1457)</f>
        <v>PEXP96YEL</v>
      </c>
      <c r="B1457" s="1165">
        <f>IFERROR(INDEX('PU Holds'!$B$14:$AF$554,MATCH(C1457,'PU Holds'!$B$14:$B$552,FALSE),MATCH(D1457,'PU Holds'!$B$14:$AF$14,FALSE)),0)</f>
        <v>0</v>
      </c>
      <c r="C1457" s="1165" t="s">
        <v>27934</v>
      </c>
      <c r="D1457" s="1168" t="str">
        <f>'PU Holds'!$M$14</f>
        <v>Yellow 
RAL 1026</v>
      </c>
      <c r="E1457" s="1165" t="s">
        <v>27823</v>
      </c>
      <c r="F1457" s="1165" t="s">
        <v>27824</v>
      </c>
      <c r="G1457" s="1170" t="s">
        <v>27825</v>
      </c>
    </row>
    <row r="1458" spans="1:7" ht="15" customHeight="1">
      <c r="A1458" s="1165" t="str">
        <f t="shared" si="150"/>
        <v>PEXP96RED</v>
      </c>
      <c r="B1458" s="1165">
        <f>IFERROR(INDEX('PU Holds'!$B$14:$AF$554,MATCH(C1458,'PU Holds'!$B$14:$B$552,FALSE),MATCH(D1458,'PU Holds'!$B$14:$AF$14,FALSE)),0)</f>
        <v>0</v>
      </c>
      <c r="C1458" s="1165" t="str">
        <f t="shared" ref="C1458:C1471" si="151">C1457</f>
        <v>PEXP96</v>
      </c>
      <c r="D1458" s="988" t="str">
        <f>'PU Holds'!$O$14</f>
        <v>Red 
RAL 3020</v>
      </c>
      <c r="E1458" s="1165" t="s">
        <v>27826</v>
      </c>
      <c r="F1458" s="1165" t="s">
        <v>27824</v>
      </c>
      <c r="G1458" s="1170" t="s">
        <v>27825</v>
      </c>
    </row>
    <row r="1459" spans="1:7" ht="15" customHeight="1">
      <c r="A1459" s="1165" t="str">
        <f t="shared" si="150"/>
        <v>PEXP96BLU</v>
      </c>
      <c r="B1459" s="1165">
        <f>IFERROR(INDEX('PU Holds'!$B$14:$AF$554,MATCH(C1459,'PU Holds'!$B$14:$B$552,FALSE),MATCH(D1459,'PU Holds'!$B$14:$AF$14,FALSE)),0)</f>
        <v>0</v>
      </c>
      <c r="C1459" s="1165" t="str">
        <f t="shared" si="151"/>
        <v>PEXP96</v>
      </c>
      <c r="D1459" s="988" t="str">
        <f>'PU Holds'!$P$14</f>
        <v>Blue 
RAL 5015</v>
      </c>
      <c r="E1459" s="1165" t="s">
        <v>27827</v>
      </c>
      <c r="F1459" s="1165" t="s">
        <v>27824</v>
      </c>
      <c r="G1459" s="1170" t="s">
        <v>27825</v>
      </c>
    </row>
    <row r="1460" spans="1:7" ht="15" customHeight="1">
      <c r="A1460" s="1165" t="str">
        <f t="shared" si="150"/>
        <v>PEXP96GRY</v>
      </c>
      <c r="B1460" s="1165">
        <f>IFERROR(INDEX('PU Holds'!$B$14:$AF$554,MATCH(C1460,'PU Holds'!$B$14:$B$552,FALSE),MATCH(D1460,'PU Holds'!$B$14:$AF$14,FALSE)),0)</f>
        <v>0</v>
      </c>
      <c r="C1460" s="1165" t="str">
        <f t="shared" si="151"/>
        <v>PEXP96</v>
      </c>
      <c r="D1460" s="988" t="str">
        <f>'PU Holds'!$Q$14</f>
        <v>Grey 
RAL 7001</v>
      </c>
      <c r="E1460" s="1165" t="s">
        <v>27828</v>
      </c>
      <c r="F1460" s="1165" t="s">
        <v>27824</v>
      </c>
      <c r="G1460" s="1170" t="s">
        <v>27825</v>
      </c>
    </row>
    <row r="1461" spans="1:7" ht="15" customHeight="1">
      <c r="A1461" s="1165" t="str">
        <f t="shared" si="150"/>
        <v>PEXP96BLK</v>
      </c>
      <c r="B1461" s="1165">
        <f>IFERROR(INDEX('PU Holds'!$B$14:$AF$554,MATCH(C1461,'PU Holds'!$B$14:$B$552,FALSE),MATCH(D1461,'PU Holds'!$B$14:$AF$14,FALSE)),0)</f>
        <v>0</v>
      </c>
      <c r="C1461" s="1165" t="str">
        <f t="shared" si="151"/>
        <v>PEXP96</v>
      </c>
      <c r="D1461" s="988" t="str">
        <f>'PU Holds'!$R$14</f>
        <v>Black 
RAL 9005</v>
      </c>
      <c r="E1461" s="1165" t="s">
        <v>27829</v>
      </c>
      <c r="F1461" s="1165" t="s">
        <v>27824</v>
      </c>
      <c r="G1461" s="1170" t="s">
        <v>27825</v>
      </c>
    </row>
    <row r="1462" spans="1:7" ht="15" customHeight="1">
      <c r="A1462" s="1165" t="str">
        <f t="shared" si="150"/>
        <v>PEXP96FLO</v>
      </c>
      <c r="B1462" s="1165">
        <f>IFERROR(INDEX('PU Holds'!$B$14:$AF$554,MATCH(C1462,'PU Holds'!$B$14:$B$552,FALSE),MATCH(D1462,'PU Holds'!$B$14:$AF$14,FALSE)),0)</f>
        <v>0</v>
      </c>
      <c r="C1462" s="1165" t="str">
        <f t="shared" si="151"/>
        <v>PEXP96</v>
      </c>
      <c r="D1462" s="988" t="str">
        <f>'PU Holds'!$S$14</f>
        <v>Fluo 
Orange</v>
      </c>
      <c r="E1462" s="1165" t="s">
        <v>27830</v>
      </c>
      <c r="F1462" s="1165" t="s">
        <v>27824</v>
      </c>
      <c r="G1462" s="1170" t="s">
        <v>27825</v>
      </c>
    </row>
    <row r="1463" spans="1:7" ht="15" customHeight="1">
      <c r="A1463" s="1165" t="str">
        <f t="shared" si="150"/>
        <v>PEXP96FLG</v>
      </c>
      <c r="B1463" s="1165">
        <f>IFERROR(INDEX('PU Holds'!$B$14:$AF$554,MATCH(C1463,'PU Holds'!$B$14:$B$552,FALSE),MATCH(D1463,'PU Holds'!$B$14:$AF$14,FALSE)),0)</f>
        <v>0</v>
      </c>
      <c r="C1463" s="1165" t="str">
        <f t="shared" si="151"/>
        <v>PEXP96</v>
      </c>
      <c r="D1463" s="988" t="str">
        <f>'PU Holds'!$T$14</f>
        <v>Fluo 
Green</v>
      </c>
      <c r="E1463" s="1165" t="s">
        <v>27831</v>
      </c>
      <c r="F1463" s="1165" t="s">
        <v>27824</v>
      </c>
      <c r="G1463" s="1170" t="s">
        <v>27825</v>
      </c>
    </row>
    <row r="1464" spans="1:7" ht="15" customHeight="1">
      <c r="A1464" s="1165" t="str">
        <f t="shared" si="150"/>
        <v>PEXP96FLP</v>
      </c>
      <c r="B1464" s="1165">
        <f>IFERROR(INDEX('PU Holds'!$B$14:$AF$554,MATCH(C1464,'PU Holds'!$B$14:$B$552,FALSE),MATCH(D1464,'PU Holds'!$B$14:$AF$14,FALSE)),0)</f>
        <v>0</v>
      </c>
      <c r="C1464" s="1165" t="str">
        <f t="shared" si="151"/>
        <v>PEXP96</v>
      </c>
      <c r="D1464" s="988" t="str">
        <f>'PU Holds'!$U$14</f>
        <v>Fluo 
Pink</v>
      </c>
      <c r="E1464" s="1165" t="s">
        <v>27832</v>
      </c>
      <c r="F1464" s="1165" t="s">
        <v>27824</v>
      </c>
      <c r="G1464" s="1170" t="s">
        <v>27825</v>
      </c>
    </row>
    <row r="1465" spans="1:7" ht="15" customHeight="1">
      <c r="A1465" s="1165" t="str">
        <f t="shared" si="150"/>
        <v>PEXP96VIO</v>
      </c>
      <c r="B1465" s="1165">
        <f>IFERROR(INDEX('PU Holds'!$B$14:$AF$554,MATCH(C1465,'PU Holds'!$B$14:$B$552,FALSE),MATCH(D1465,'PU Holds'!$B$14:$AF$14,FALSE)),0)</f>
        <v>0</v>
      </c>
      <c r="C1465" s="1165" t="str">
        <f t="shared" si="151"/>
        <v>PEXP96</v>
      </c>
      <c r="D1465" s="988" t="str">
        <f>'PU Holds'!$W$14</f>
        <v>Violet 
RAL 4008</v>
      </c>
      <c r="E1465" s="1165" t="s">
        <v>27833</v>
      </c>
      <c r="F1465" s="1165" t="s">
        <v>27824</v>
      </c>
      <c r="G1465" s="1170" t="s">
        <v>27825</v>
      </c>
    </row>
    <row r="1466" spans="1:7" ht="15" customHeight="1">
      <c r="A1466" s="1165" t="str">
        <f t="shared" si="150"/>
        <v>PEXP96MIN</v>
      </c>
      <c r="B1466" s="1165">
        <f>IFERROR(INDEX('PU Holds'!$B$14:$AF$554,MATCH(C1466,'PU Holds'!$B$14:$B$552,FALSE),MATCH(D1466,'PU Holds'!$B$14:$AF$14,FALSE)),0)</f>
        <v>0</v>
      </c>
      <c r="C1466" s="1165" t="str">
        <f t="shared" si="151"/>
        <v>PEXP96</v>
      </c>
      <c r="D1466" s="988" t="str">
        <f>'PU Holds'!$X$14</f>
        <v>Mint 
RAL 6027</v>
      </c>
      <c r="E1466" s="1165" t="s">
        <v>27834</v>
      </c>
      <c r="F1466" s="1165" t="s">
        <v>27824</v>
      </c>
      <c r="G1466" s="1170" t="s">
        <v>27825</v>
      </c>
    </row>
    <row r="1467" spans="1:7" ht="15" customHeight="1">
      <c r="A1467" s="1165" t="str">
        <f t="shared" si="150"/>
        <v>PEXP96PUK</v>
      </c>
      <c r="B1467" s="1165">
        <f>IFERROR(INDEX('PU Holds'!$B$14:$AF$554,MATCH(C1467,'PU Holds'!$B$14:$B$552,FALSE),MATCH(D1467,'PU Holds'!$B$14:$AF$14,FALSE)),0)</f>
        <v>0</v>
      </c>
      <c r="C1467" s="1165" t="str">
        <f t="shared" si="151"/>
        <v>PEXP96</v>
      </c>
      <c r="D1467" s="988" t="str">
        <f>'PU Holds'!$Z$14</f>
        <v>Green 
(Puke 16-09)</v>
      </c>
      <c r="E1467" s="1165" t="s">
        <v>27835</v>
      </c>
      <c r="F1467" s="1165" t="s">
        <v>27824</v>
      </c>
      <c r="G1467" s="1170" t="s">
        <v>27825</v>
      </c>
    </row>
    <row r="1468" spans="1:7" ht="15" customHeight="1">
      <c r="A1468" s="1165" t="str">
        <f t="shared" si="150"/>
        <v>PEXP96ORA</v>
      </c>
      <c r="B1468" s="1165">
        <f>IFERROR(INDEX('PU Holds'!$B$14:$AF$554,MATCH(C1468,'PU Holds'!$B$14:$B$552,FALSE),MATCH(D1468,'PU Holds'!$B$14:$AF$14,FALSE)),0)</f>
        <v>0</v>
      </c>
      <c r="C1468" s="1165" t="str">
        <f t="shared" si="151"/>
        <v>PEXP96</v>
      </c>
      <c r="D1468" s="988" t="str">
        <f>'PU Holds'!$AA$14</f>
        <v>US Orange
14-01</v>
      </c>
      <c r="E1468" s="1165" t="s">
        <v>27836</v>
      </c>
      <c r="F1468" s="1165" t="s">
        <v>27824</v>
      </c>
      <c r="G1468" s="1170" t="s">
        <v>27825</v>
      </c>
    </row>
    <row r="1469" spans="1:7" ht="15" customHeight="1">
      <c r="A1469" s="1165" t="str">
        <f t="shared" si="150"/>
        <v>PEXP96GRE</v>
      </c>
      <c r="B1469" s="1165">
        <f>IFERROR(INDEX('PU Holds'!$B$14:$AF$554,MATCH(C1469,'PU Holds'!$B$14:$B$552,FALSE),MATCH(D1469,'PU Holds'!$B$14:$AF$14,FALSE)),0)</f>
        <v>0</v>
      </c>
      <c r="C1469" s="1165" t="str">
        <f t="shared" si="151"/>
        <v>PEXP96</v>
      </c>
      <c r="D1469" s="988" t="str">
        <f>'PU Holds'!$AB$14</f>
        <v>US Green 
16 -16</v>
      </c>
      <c r="E1469" s="1165" t="s">
        <v>27837</v>
      </c>
      <c r="F1469" s="1165" t="s">
        <v>27824</v>
      </c>
      <c r="G1469" s="1170" t="s">
        <v>27825</v>
      </c>
    </row>
    <row r="1470" spans="1:7" ht="15" customHeight="1">
      <c r="A1470" s="1165" t="str">
        <f t="shared" si="150"/>
        <v>PEXP96WHI</v>
      </c>
      <c r="B1470" s="1165">
        <f>IFERROR(INDEX('PU Holds'!$B$14:$AF$554,MATCH(C1470,'PU Holds'!$B$14:$B$552,FALSE),MATCH(D1470,'PU Holds'!$B$14:$AF$14,FALSE)),0)</f>
        <v>0</v>
      </c>
      <c r="C1470" s="1165" t="str">
        <f t="shared" si="151"/>
        <v>PEXP96</v>
      </c>
      <c r="D1470" s="988" t="str">
        <f>'PU Holds'!$AC$14</f>
        <v>White 
RAL 9010</v>
      </c>
      <c r="E1470" s="1165" t="s">
        <v>27838</v>
      </c>
      <c r="F1470" s="1165" t="s">
        <v>27824</v>
      </c>
      <c r="G1470" s="1170" t="s">
        <v>27825</v>
      </c>
    </row>
    <row r="1471" spans="1:7" ht="15" customHeight="1">
      <c r="A1471" s="1165" t="str">
        <f t="shared" si="150"/>
        <v>PEXP96PUR</v>
      </c>
      <c r="B1471" s="1165">
        <f>IFERROR(INDEX('PU Holds'!$B$14:$AF$554,MATCH(C1471,'PU Holds'!$B$14:$B$552,FALSE),MATCH(D1471,'PU Holds'!$B$14:$AF$14,FALSE)),0)</f>
        <v>0</v>
      </c>
      <c r="C1471" s="1165" t="str">
        <f t="shared" si="151"/>
        <v>PEXP96</v>
      </c>
      <c r="D1471" s="988" t="str">
        <f>'PU Holds'!$AD$14</f>
        <v>US Purple</v>
      </c>
      <c r="E1471" s="1165" t="s">
        <v>27839</v>
      </c>
      <c r="F1471" s="1165" t="s">
        <v>27824</v>
      </c>
      <c r="G1471" s="1170" t="s">
        <v>27825</v>
      </c>
    </row>
    <row r="1472" spans="1:7" ht="15" customHeight="1">
      <c r="A1472" s="1165" t="str">
        <f t="shared" si="150"/>
        <v>PEXP97YEL</v>
      </c>
      <c r="B1472" s="1165">
        <f>IFERROR(INDEX('PU Holds'!$B$14:$AF$554,MATCH(C1472,'PU Holds'!$B$14:$B$552,FALSE),MATCH(D1472,'PU Holds'!$B$14:$AF$14,FALSE)),0)</f>
        <v>0</v>
      </c>
      <c r="C1472" s="1165" t="s">
        <v>27935</v>
      </c>
      <c r="D1472" s="1168" t="str">
        <f>'PU Holds'!$M$14</f>
        <v>Yellow 
RAL 1026</v>
      </c>
      <c r="E1472" s="1165" t="s">
        <v>27823</v>
      </c>
      <c r="F1472" s="1165" t="s">
        <v>27824</v>
      </c>
      <c r="G1472" s="1170" t="s">
        <v>27825</v>
      </c>
    </row>
    <row r="1473" spans="1:7" ht="15" customHeight="1">
      <c r="A1473" s="1165" t="str">
        <f t="shared" si="150"/>
        <v>PEXP97RED</v>
      </c>
      <c r="B1473" s="1165">
        <f>IFERROR(INDEX('PU Holds'!$B$14:$AF$554,MATCH(C1473,'PU Holds'!$B$14:$B$552,FALSE),MATCH(D1473,'PU Holds'!$B$14:$AF$14,FALSE)),0)</f>
        <v>0</v>
      </c>
      <c r="C1473" s="1165" t="str">
        <f t="shared" ref="C1473:C1486" si="152">C1472</f>
        <v>PEXP97</v>
      </c>
      <c r="D1473" s="988" t="str">
        <f>'PU Holds'!$O$14</f>
        <v>Red 
RAL 3020</v>
      </c>
      <c r="E1473" s="1165" t="s">
        <v>27826</v>
      </c>
      <c r="F1473" s="1165" t="s">
        <v>27824</v>
      </c>
      <c r="G1473" s="1170" t="s">
        <v>27825</v>
      </c>
    </row>
    <row r="1474" spans="1:7" ht="15" customHeight="1">
      <c r="A1474" s="1165" t="str">
        <f t="shared" si="150"/>
        <v>PEXP97BLU</v>
      </c>
      <c r="B1474" s="1165">
        <f>IFERROR(INDEX('PU Holds'!$B$14:$AF$554,MATCH(C1474,'PU Holds'!$B$14:$B$552,FALSE),MATCH(D1474,'PU Holds'!$B$14:$AF$14,FALSE)),0)</f>
        <v>0</v>
      </c>
      <c r="C1474" s="1165" t="str">
        <f t="shared" si="152"/>
        <v>PEXP97</v>
      </c>
      <c r="D1474" s="988" t="str">
        <f>'PU Holds'!$P$14</f>
        <v>Blue 
RAL 5015</v>
      </c>
      <c r="E1474" s="1165" t="s">
        <v>27827</v>
      </c>
      <c r="F1474" s="1165" t="s">
        <v>27824</v>
      </c>
      <c r="G1474" s="1170" t="s">
        <v>27825</v>
      </c>
    </row>
    <row r="1475" spans="1:7" ht="15" customHeight="1">
      <c r="A1475" s="1165" t="str">
        <f t="shared" si="150"/>
        <v>PEXP97GRY</v>
      </c>
      <c r="B1475" s="1165">
        <f>IFERROR(INDEX('PU Holds'!$B$14:$AF$554,MATCH(C1475,'PU Holds'!$B$14:$B$552,FALSE),MATCH(D1475,'PU Holds'!$B$14:$AF$14,FALSE)),0)</f>
        <v>0</v>
      </c>
      <c r="C1475" s="1165" t="str">
        <f t="shared" si="152"/>
        <v>PEXP97</v>
      </c>
      <c r="D1475" s="988" t="str">
        <f>'PU Holds'!$Q$14</f>
        <v>Grey 
RAL 7001</v>
      </c>
      <c r="E1475" s="1165" t="s">
        <v>27828</v>
      </c>
      <c r="F1475" s="1165" t="s">
        <v>27824</v>
      </c>
      <c r="G1475" s="1170" t="s">
        <v>27825</v>
      </c>
    </row>
    <row r="1476" spans="1:7" ht="15" customHeight="1">
      <c r="A1476" s="1165" t="str">
        <f t="shared" si="150"/>
        <v>PEXP97BLK</v>
      </c>
      <c r="B1476" s="1165">
        <f>IFERROR(INDEX('PU Holds'!$B$14:$AF$554,MATCH(C1476,'PU Holds'!$B$14:$B$552,FALSE),MATCH(D1476,'PU Holds'!$B$14:$AF$14,FALSE)),0)</f>
        <v>0</v>
      </c>
      <c r="C1476" s="1165" t="str">
        <f t="shared" si="152"/>
        <v>PEXP97</v>
      </c>
      <c r="D1476" s="988" t="str">
        <f>'PU Holds'!$R$14</f>
        <v>Black 
RAL 9005</v>
      </c>
      <c r="E1476" s="1165" t="s">
        <v>27829</v>
      </c>
      <c r="F1476" s="1165" t="s">
        <v>27824</v>
      </c>
      <c r="G1476" s="1170" t="s">
        <v>27825</v>
      </c>
    </row>
    <row r="1477" spans="1:7" ht="15" customHeight="1">
      <c r="A1477" s="1165" t="str">
        <f t="shared" si="150"/>
        <v>PEXP97FLO</v>
      </c>
      <c r="B1477" s="1165">
        <f>IFERROR(INDEX('PU Holds'!$B$14:$AF$554,MATCH(C1477,'PU Holds'!$B$14:$B$552,FALSE),MATCH(D1477,'PU Holds'!$B$14:$AF$14,FALSE)),0)</f>
        <v>0</v>
      </c>
      <c r="C1477" s="1165" t="str">
        <f t="shared" si="152"/>
        <v>PEXP97</v>
      </c>
      <c r="D1477" s="988" t="str">
        <f>'PU Holds'!$S$14</f>
        <v>Fluo 
Orange</v>
      </c>
      <c r="E1477" s="1165" t="s">
        <v>27830</v>
      </c>
      <c r="F1477" s="1165" t="s">
        <v>27824</v>
      </c>
      <c r="G1477" s="1170" t="s">
        <v>27825</v>
      </c>
    </row>
    <row r="1478" spans="1:7" ht="15" customHeight="1">
      <c r="A1478" s="1165" t="str">
        <f t="shared" si="150"/>
        <v>PEXP97FLG</v>
      </c>
      <c r="B1478" s="1165">
        <f>IFERROR(INDEX('PU Holds'!$B$14:$AF$554,MATCH(C1478,'PU Holds'!$B$14:$B$552,FALSE),MATCH(D1478,'PU Holds'!$B$14:$AF$14,FALSE)),0)</f>
        <v>0</v>
      </c>
      <c r="C1478" s="1165" t="str">
        <f t="shared" si="152"/>
        <v>PEXP97</v>
      </c>
      <c r="D1478" s="988" t="str">
        <f>'PU Holds'!$T$14</f>
        <v>Fluo 
Green</v>
      </c>
      <c r="E1478" s="1165" t="s">
        <v>27831</v>
      </c>
      <c r="F1478" s="1165" t="s">
        <v>27824</v>
      </c>
      <c r="G1478" s="1170" t="s">
        <v>27825</v>
      </c>
    </row>
    <row r="1479" spans="1:7" ht="15" customHeight="1">
      <c r="A1479" s="1165" t="str">
        <f t="shared" si="150"/>
        <v>PEXP97FLP</v>
      </c>
      <c r="B1479" s="1165">
        <f>IFERROR(INDEX('PU Holds'!$B$14:$AF$554,MATCH(C1479,'PU Holds'!$B$14:$B$552,FALSE),MATCH(D1479,'PU Holds'!$B$14:$AF$14,FALSE)),0)</f>
        <v>0</v>
      </c>
      <c r="C1479" s="1165" t="str">
        <f t="shared" si="152"/>
        <v>PEXP97</v>
      </c>
      <c r="D1479" s="988" t="str">
        <f>'PU Holds'!$U$14</f>
        <v>Fluo 
Pink</v>
      </c>
      <c r="E1479" s="1165" t="s">
        <v>27832</v>
      </c>
      <c r="F1479" s="1165" t="s">
        <v>27824</v>
      </c>
      <c r="G1479" s="1170" t="s">
        <v>27825</v>
      </c>
    </row>
    <row r="1480" spans="1:7" ht="15" customHeight="1">
      <c r="A1480" s="1165" t="str">
        <f t="shared" si="150"/>
        <v>PEXP97VIO</v>
      </c>
      <c r="B1480" s="1165">
        <f>IFERROR(INDEX('PU Holds'!$B$14:$AF$554,MATCH(C1480,'PU Holds'!$B$14:$B$552,FALSE),MATCH(D1480,'PU Holds'!$B$14:$AF$14,FALSE)),0)</f>
        <v>0</v>
      </c>
      <c r="C1480" s="1165" t="str">
        <f t="shared" si="152"/>
        <v>PEXP97</v>
      </c>
      <c r="D1480" s="988" t="str">
        <f>'PU Holds'!$W$14</f>
        <v>Violet 
RAL 4008</v>
      </c>
      <c r="E1480" s="1165" t="s">
        <v>27833</v>
      </c>
      <c r="F1480" s="1165" t="s">
        <v>27824</v>
      </c>
      <c r="G1480" s="1170" t="s">
        <v>27825</v>
      </c>
    </row>
    <row r="1481" spans="1:7" ht="15" customHeight="1">
      <c r="A1481" s="1165" t="str">
        <f t="shared" si="150"/>
        <v>PEXP97MIN</v>
      </c>
      <c r="B1481" s="1165">
        <f>IFERROR(INDEX('PU Holds'!$B$14:$AF$554,MATCH(C1481,'PU Holds'!$B$14:$B$552,FALSE),MATCH(D1481,'PU Holds'!$B$14:$AF$14,FALSE)),0)</f>
        <v>0</v>
      </c>
      <c r="C1481" s="1165" t="str">
        <f t="shared" si="152"/>
        <v>PEXP97</v>
      </c>
      <c r="D1481" s="988" t="str">
        <f>'PU Holds'!$X$14</f>
        <v>Mint 
RAL 6027</v>
      </c>
      <c r="E1481" s="1165" t="s">
        <v>27834</v>
      </c>
      <c r="F1481" s="1165" t="s">
        <v>27824</v>
      </c>
      <c r="G1481" s="1170" t="s">
        <v>27825</v>
      </c>
    </row>
    <row r="1482" spans="1:7" ht="15" customHeight="1">
      <c r="A1482" s="1165" t="str">
        <f t="shared" si="150"/>
        <v>PEXP97PUK</v>
      </c>
      <c r="B1482" s="1165">
        <f>IFERROR(INDEX('PU Holds'!$B$14:$AF$554,MATCH(C1482,'PU Holds'!$B$14:$B$552,FALSE),MATCH(D1482,'PU Holds'!$B$14:$AF$14,FALSE)),0)</f>
        <v>0</v>
      </c>
      <c r="C1482" s="1165" t="str">
        <f t="shared" si="152"/>
        <v>PEXP97</v>
      </c>
      <c r="D1482" s="988" t="str">
        <f>'PU Holds'!$Z$14</f>
        <v>Green 
(Puke 16-09)</v>
      </c>
      <c r="E1482" s="1165" t="s">
        <v>27835</v>
      </c>
      <c r="F1482" s="1165" t="s">
        <v>27824</v>
      </c>
      <c r="G1482" s="1170" t="s">
        <v>27825</v>
      </c>
    </row>
    <row r="1483" spans="1:7" ht="15" customHeight="1">
      <c r="A1483" s="1165" t="str">
        <f t="shared" si="150"/>
        <v>PEXP97ORA</v>
      </c>
      <c r="B1483" s="1165">
        <f>IFERROR(INDEX('PU Holds'!$B$14:$AF$554,MATCH(C1483,'PU Holds'!$B$14:$B$552,FALSE),MATCH(D1483,'PU Holds'!$B$14:$AF$14,FALSE)),0)</f>
        <v>0</v>
      </c>
      <c r="C1483" s="1165" t="str">
        <f t="shared" si="152"/>
        <v>PEXP97</v>
      </c>
      <c r="D1483" s="988" t="str">
        <f>'PU Holds'!$AA$14</f>
        <v>US Orange
14-01</v>
      </c>
      <c r="E1483" s="1165" t="s">
        <v>27836</v>
      </c>
      <c r="F1483" s="1165" t="s">
        <v>27824</v>
      </c>
      <c r="G1483" s="1170" t="s">
        <v>27825</v>
      </c>
    </row>
    <row r="1484" spans="1:7" ht="15" customHeight="1">
      <c r="A1484" s="1165" t="str">
        <f t="shared" si="150"/>
        <v>PEXP97GRE</v>
      </c>
      <c r="B1484" s="1165">
        <f>IFERROR(INDEX('PU Holds'!$B$14:$AF$554,MATCH(C1484,'PU Holds'!$B$14:$B$552,FALSE),MATCH(D1484,'PU Holds'!$B$14:$AF$14,FALSE)),0)</f>
        <v>0</v>
      </c>
      <c r="C1484" s="1165" t="str">
        <f t="shared" si="152"/>
        <v>PEXP97</v>
      </c>
      <c r="D1484" s="988" t="str">
        <f>'PU Holds'!$AB$14</f>
        <v>US Green 
16 -16</v>
      </c>
      <c r="E1484" s="1165" t="s">
        <v>27837</v>
      </c>
      <c r="F1484" s="1165" t="s">
        <v>27824</v>
      </c>
      <c r="G1484" s="1170" t="s">
        <v>27825</v>
      </c>
    </row>
    <row r="1485" spans="1:7" ht="15" customHeight="1">
      <c r="A1485" s="1165" t="str">
        <f t="shared" si="150"/>
        <v>PEXP97WHI</v>
      </c>
      <c r="B1485" s="1165">
        <f>IFERROR(INDEX('PU Holds'!$B$14:$AF$554,MATCH(C1485,'PU Holds'!$B$14:$B$552,FALSE),MATCH(D1485,'PU Holds'!$B$14:$AF$14,FALSE)),0)</f>
        <v>0</v>
      </c>
      <c r="C1485" s="1165" t="str">
        <f t="shared" si="152"/>
        <v>PEXP97</v>
      </c>
      <c r="D1485" s="988" t="str">
        <f>'PU Holds'!$AC$14</f>
        <v>White 
RAL 9010</v>
      </c>
      <c r="E1485" s="1165" t="s">
        <v>27838</v>
      </c>
      <c r="F1485" s="1165" t="s">
        <v>27824</v>
      </c>
      <c r="G1485" s="1170" t="s">
        <v>27825</v>
      </c>
    </row>
    <row r="1486" spans="1:7" ht="15" customHeight="1">
      <c r="A1486" s="1165" t="str">
        <f t="shared" si="150"/>
        <v>PEXP97PUR</v>
      </c>
      <c r="B1486" s="1165">
        <f>IFERROR(INDEX('PU Holds'!$B$14:$AF$554,MATCH(C1486,'PU Holds'!$B$14:$B$552,FALSE),MATCH(D1486,'PU Holds'!$B$14:$AF$14,FALSE)),0)</f>
        <v>0</v>
      </c>
      <c r="C1486" s="1165" t="str">
        <f t="shared" si="152"/>
        <v>PEXP97</v>
      </c>
      <c r="D1486" s="988" t="str">
        <f>'PU Holds'!$AD$14</f>
        <v>US Purple</v>
      </c>
      <c r="E1486" s="1165" t="s">
        <v>27839</v>
      </c>
      <c r="F1486" s="1165" t="s">
        <v>27824</v>
      </c>
      <c r="G1486" s="1170" t="s">
        <v>27825</v>
      </c>
    </row>
    <row r="1487" spans="1:7" ht="15" customHeight="1">
      <c r="A1487" s="1165" t="str">
        <f t="shared" si="150"/>
        <v>PEXP98YEL</v>
      </c>
      <c r="B1487" s="1165">
        <f>IFERROR(INDEX('PU Holds'!$B$14:$AF$554,MATCH(C1487,'PU Holds'!$B$14:$B$552,FALSE),MATCH(D1487,'PU Holds'!$B$14:$AF$14,FALSE)),0)</f>
        <v>0</v>
      </c>
      <c r="C1487" s="1165" t="s">
        <v>27936</v>
      </c>
      <c r="D1487" s="1168" t="str">
        <f>'PU Holds'!$M$14</f>
        <v>Yellow 
RAL 1026</v>
      </c>
      <c r="E1487" s="1165" t="s">
        <v>27823</v>
      </c>
      <c r="F1487" s="1165" t="s">
        <v>27824</v>
      </c>
      <c r="G1487" s="1170" t="s">
        <v>27825</v>
      </c>
    </row>
    <row r="1488" spans="1:7" ht="15" customHeight="1">
      <c r="A1488" s="1165" t="str">
        <f t="shared" si="150"/>
        <v>PEXP98RED</v>
      </c>
      <c r="B1488" s="1165">
        <f>IFERROR(INDEX('PU Holds'!$B$14:$AF$554,MATCH(C1488,'PU Holds'!$B$14:$B$552,FALSE),MATCH(D1488,'PU Holds'!$B$14:$AF$14,FALSE)),0)</f>
        <v>0</v>
      </c>
      <c r="C1488" s="1165" t="str">
        <f t="shared" ref="C1488:C1501" si="153">C1487</f>
        <v>PEXP98</v>
      </c>
      <c r="D1488" s="988" t="str">
        <f>'PU Holds'!$O$14</f>
        <v>Red 
RAL 3020</v>
      </c>
      <c r="E1488" s="1165" t="s">
        <v>27826</v>
      </c>
      <c r="F1488" s="1165" t="s">
        <v>27824</v>
      </c>
      <c r="G1488" s="1170" t="s">
        <v>27825</v>
      </c>
    </row>
    <row r="1489" spans="1:7" ht="15" customHeight="1">
      <c r="A1489" s="1165" t="str">
        <f t="shared" si="150"/>
        <v>PEXP98BLU</v>
      </c>
      <c r="B1489" s="1165">
        <f>IFERROR(INDEX('PU Holds'!$B$14:$AF$554,MATCH(C1489,'PU Holds'!$B$14:$B$552,FALSE),MATCH(D1489,'PU Holds'!$B$14:$AF$14,FALSE)),0)</f>
        <v>0</v>
      </c>
      <c r="C1489" s="1165" t="str">
        <f t="shared" si="153"/>
        <v>PEXP98</v>
      </c>
      <c r="D1489" s="988" t="str">
        <f>'PU Holds'!$P$14</f>
        <v>Blue 
RAL 5015</v>
      </c>
      <c r="E1489" s="1165" t="s">
        <v>27827</v>
      </c>
      <c r="F1489" s="1165" t="s">
        <v>27824</v>
      </c>
      <c r="G1489" s="1170" t="s">
        <v>27825</v>
      </c>
    </row>
    <row r="1490" spans="1:7" ht="15" customHeight="1">
      <c r="A1490" s="1165" t="str">
        <f t="shared" si="150"/>
        <v>PEXP98GRY</v>
      </c>
      <c r="B1490" s="1165">
        <f>IFERROR(INDEX('PU Holds'!$B$14:$AF$554,MATCH(C1490,'PU Holds'!$B$14:$B$552,FALSE),MATCH(D1490,'PU Holds'!$B$14:$AF$14,FALSE)),0)</f>
        <v>0</v>
      </c>
      <c r="C1490" s="1165" t="str">
        <f t="shared" si="153"/>
        <v>PEXP98</v>
      </c>
      <c r="D1490" s="988" t="str">
        <f>'PU Holds'!$Q$14</f>
        <v>Grey 
RAL 7001</v>
      </c>
      <c r="E1490" s="1165" t="s">
        <v>27828</v>
      </c>
      <c r="F1490" s="1165" t="s">
        <v>27824</v>
      </c>
      <c r="G1490" s="1170" t="s">
        <v>27825</v>
      </c>
    </row>
    <row r="1491" spans="1:7" ht="15" customHeight="1">
      <c r="A1491" s="1165" t="str">
        <f t="shared" si="150"/>
        <v>PEXP98BLK</v>
      </c>
      <c r="B1491" s="1165">
        <f>IFERROR(INDEX('PU Holds'!$B$14:$AF$554,MATCH(C1491,'PU Holds'!$B$14:$B$552,FALSE),MATCH(D1491,'PU Holds'!$B$14:$AF$14,FALSE)),0)</f>
        <v>0</v>
      </c>
      <c r="C1491" s="1165" t="str">
        <f t="shared" si="153"/>
        <v>PEXP98</v>
      </c>
      <c r="D1491" s="988" t="str">
        <f>'PU Holds'!$R$14</f>
        <v>Black 
RAL 9005</v>
      </c>
      <c r="E1491" s="1165" t="s">
        <v>27829</v>
      </c>
      <c r="F1491" s="1165" t="s">
        <v>27824</v>
      </c>
      <c r="G1491" s="1170" t="s">
        <v>27825</v>
      </c>
    </row>
    <row r="1492" spans="1:7" ht="15" customHeight="1">
      <c r="A1492" s="1165" t="str">
        <f t="shared" si="150"/>
        <v>PEXP98FLO</v>
      </c>
      <c r="B1492" s="1165">
        <f>IFERROR(INDEX('PU Holds'!$B$14:$AF$554,MATCH(C1492,'PU Holds'!$B$14:$B$552,FALSE),MATCH(D1492,'PU Holds'!$B$14:$AF$14,FALSE)),0)</f>
        <v>0</v>
      </c>
      <c r="C1492" s="1165" t="str">
        <f t="shared" si="153"/>
        <v>PEXP98</v>
      </c>
      <c r="D1492" s="988" t="str">
        <f>'PU Holds'!$S$14</f>
        <v>Fluo 
Orange</v>
      </c>
      <c r="E1492" s="1165" t="s">
        <v>27830</v>
      </c>
      <c r="F1492" s="1165" t="s">
        <v>27824</v>
      </c>
      <c r="G1492" s="1170" t="s">
        <v>27825</v>
      </c>
    </row>
    <row r="1493" spans="1:7" ht="15" customHeight="1">
      <c r="A1493" s="1165" t="str">
        <f t="shared" si="150"/>
        <v>PEXP98FLG</v>
      </c>
      <c r="B1493" s="1165">
        <f>IFERROR(INDEX('PU Holds'!$B$14:$AF$554,MATCH(C1493,'PU Holds'!$B$14:$B$552,FALSE),MATCH(D1493,'PU Holds'!$B$14:$AF$14,FALSE)),0)</f>
        <v>0</v>
      </c>
      <c r="C1493" s="1165" t="str">
        <f t="shared" si="153"/>
        <v>PEXP98</v>
      </c>
      <c r="D1493" s="988" t="str">
        <f>'PU Holds'!$T$14</f>
        <v>Fluo 
Green</v>
      </c>
      <c r="E1493" s="1165" t="s">
        <v>27831</v>
      </c>
      <c r="F1493" s="1165" t="s">
        <v>27824</v>
      </c>
      <c r="G1493" s="1170" t="s">
        <v>27825</v>
      </c>
    </row>
    <row r="1494" spans="1:7" ht="15" customHeight="1">
      <c r="A1494" s="1165" t="str">
        <f t="shared" si="150"/>
        <v>PEXP98FLP</v>
      </c>
      <c r="B1494" s="1165">
        <f>IFERROR(INDEX('PU Holds'!$B$14:$AF$554,MATCH(C1494,'PU Holds'!$B$14:$B$552,FALSE),MATCH(D1494,'PU Holds'!$B$14:$AF$14,FALSE)),0)</f>
        <v>0</v>
      </c>
      <c r="C1494" s="1165" t="str">
        <f t="shared" si="153"/>
        <v>PEXP98</v>
      </c>
      <c r="D1494" s="988" t="str">
        <f>'PU Holds'!$U$14</f>
        <v>Fluo 
Pink</v>
      </c>
      <c r="E1494" s="1165" t="s">
        <v>27832</v>
      </c>
      <c r="F1494" s="1165" t="s">
        <v>27824</v>
      </c>
      <c r="G1494" s="1170" t="s">
        <v>27825</v>
      </c>
    </row>
    <row r="1495" spans="1:7" ht="15" customHeight="1">
      <c r="A1495" s="1165" t="str">
        <f t="shared" si="150"/>
        <v>PEXP98VIO</v>
      </c>
      <c r="B1495" s="1165">
        <f>IFERROR(INDEX('PU Holds'!$B$14:$AF$554,MATCH(C1495,'PU Holds'!$B$14:$B$552,FALSE),MATCH(D1495,'PU Holds'!$B$14:$AF$14,FALSE)),0)</f>
        <v>0</v>
      </c>
      <c r="C1495" s="1165" t="str">
        <f t="shared" si="153"/>
        <v>PEXP98</v>
      </c>
      <c r="D1495" s="988" t="str">
        <f>'PU Holds'!$W$14</f>
        <v>Violet 
RAL 4008</v>
      </c>
      <c r="E1495" s="1165" t="s">
        <v>27833</v>
      </c>
      <c r="F1495" s="1165" t="s">
        <v>27824</v>
      </c>
      <c r="G1495" s="1170" t="s">
        <v>27825</v>
      </c>
    </row>
    <row r="1496" spans="1:7" ht="15" customHeight="1">
      <c r="A1496" s="1165" t="str">
        <f t="shared" si="150"/>
        <v>PEXP98MIN</v>
      </c>
      <c r="B1496" s="1165">
        <f>IFERROR(INDEX('PU Holds'!$B$14:$AF$554,MATCH(C1496,'PU Holds'!$B$14:$B$552,FALSE),MATCH(D1496,'PU Holds'!$B$14:$AF$14,FALSE)),0)</f>
        <v>0</v>
      </c>
      <c r="C1496" s="1165" t="str">
        <f t="shared" si="153"/>
        <v>PEXP98</v>
      </c>
      <c r="D1496" s="988" t="str">
        <f>'PU Holds'!$X$14</f>
        <v>Mint 
RAL 6027</v>
      </c>
      <c r="E1496" s="1165" t="s">
        <v>27834</v>
      </c>
      <c r="F1496" s="1165" t="s">
        <v>27824</v>
      </c>
      <c r="G1496" s="1170" t="s">
        <v>27825</v>
      </c>
    </row>
    <row r="1497" spans="1:7" ht="15" customHeight="1">
      <c r="A1497" s="1165" t="str">
        <f t="shared" ref="A1497:A1501" si="154">CONCATENATE(C1497,E1497)</f>
        <v>PEXP98PUK</v>
      </c>
      <c r="B1497" s="1165">
        <f>IFERROR(INDEX('PU Holds'!$B$14:$AF$554,MATCH(C1497,'PU Holds'!$B$14:$B$552,FALSE),MATCH(D1497,'PU Holds'!$B$14:$AF$14,FALSE)),0)</f>
        <v>0</v>
      </c>
      <c r="C1497" s="1165" t="str">
        <f t="shared" si="153"/>
        <v>PEXP98</v>
      </c>
      <c r="D1497" s="988" t="str">
        <f>'PU Holds'!$Z$14</f>
        <v>Green 
(Puke 16-09)</v>
      </c>
      <c r="E1497" s="1165" t="s">
        <v>27835</v>
      </c>
      <c r="F1497" s="1165" t="s">
        <v>27824</v>
      </c>
      <c r="G1497" s="1170" t="s">
        <v>27825</v>
      </c>
    </row>
    <row r="1498" spans="1:7" ht="15" customHeight="1">
      <c r="A1498" s="1165" t="str">
        <f t="shared" si="154"/>
        <v>PEXP98ORA</v>
      </c>
      <c r="B1498" s="1165">
        <f>IFERROR(INDEX('PU Holds'!$B$14:$AF$554,MATCH(C1498,'PU Holds'!$B$14:$B$552,FALSE),MATCH(D1498,'PU Holds'!$B$14:$AF$14,FALSE)),0)</f>
        <v>0</v>
      </c>
      <c r="C1498" s="1165" t="str">
        <f t="shared" si="153"/>
        <v>PEXP98</v>
      </c>
      <c r="D1498" s="988" t="str">
        <f>'PU Holds'!$AA$14</f>
        <v>US Orange
14-01</v>
      </c>
      <c r="E1498" s="1165" t="s">
        <v>27836</v>
      </c>
      <c r="F1498" s="1165" t="s">
        <v>27824</v>
      </c>
      <c r="G1498" s="1170" t="s">
        <v>27825</v>
      </c>
    </row>
    <row r="1499" spans="1:7" ht="15" customHeight="1">
      <c r="A1499" s="1165" t="str">
        <f t="shared" si="154"/>
        <v>PEXP98GRE</v>
      </c>
      <c r="B1499" s="1165">
        <f>IFERROR(INDEX('PU Holds'!$B$14:$AF$554,MATCH(C1499,'PU Holds'!$B$14:$B$552,FALSE),MATCH(D1499,'PU Holds'!$B$14:$AF$14,FALSE)),0)</f>
        <v>0</v>
      </c>
      <c r="C1499" s="1165" t="str">
        <f t="shared" si="153"/>
        <v>PEXP98</v>
      </c>
      <c r="D1499" s="988" t="str">
        <f>'PU Holds'!$AB$14</f>
        <v>US Green 
16 -16</v>
      </c>
      <c r="E1499" s="1165" t="s">
        <v>27837</v>
      </c>
      <c r="F1499" s="1165" t="s">
        <v>27824</v>
      </c>
      <c r="G1499" s="1170" t="s">
        <v>27825</v>
      </c>
    </row>
    <row r="1500" spans="1:7" ht="15" customHeight="1">
      <c r="A1500" s="1165" t="str">
        <f t="shared" si="154"/>
        <v>PEXP98WHI</v>
      </c>
      <c r="B1500" s="1165">
        <f>IFERROR(INDEX('PU Holds'!$B$14:$AF$554,MATCH(C1500,'PU Holds'!$B$14:$B$552,FALSE),MATCH(D1500,'PU Holds'!$B$14:$AF$14,FALSE)),0)</f>
        <v>0</v>
      </c>
      <c r="C1500" s="1165" t="str">
        <f t="shared" si="153"/>
        <v>PEXP98</v>
      </c>
      <c r="D1500" s="988" t="str">
        <f>'PU Holds'!$AC$14</f>
        <v>White 
RAL 9010</v>
      </c>
      <c r="E1500" s="1165" t="s">
        <v>27838</v>
      </c>
      <c r="F1500" s="1165" t="s">
        <v>27824</v>
      </c>
      <c r="G1500" s="1170" t="s">
        <v>27825</v>
      </c>
    </row>
    <row r="1501" spans="1:7" ht="15" customHeight="1">
      <c r="A1501" s="1165" t="str">
        <f t="shared" si="154"/>
        <v>PEXP98PUR</v>
      </c>
      <c r="B1501" s="1165">
        <f>IFERROR(INDEX('PU Holds'!$B$14:$AF$554,MATCH(C1501,'PU Holds'!$B$14:$B$552,FALSE),MATCH(D1501,'PU Holds'!$B$14:$AF$14,FALSE)),0)</f>
        <v>0</v>
      </c>
      <c r="C1501" s="1165" t="str">
        <f t="shared" si="153"/>
        <v>PEXP98</v>
      </c>
      <c r="D1501" s="988" t="str">
        <f>'PU Holds'!$AD$14</f>
        <v>US Purple</v>
      </c>
      <c r="E1501" s="1165" t="s">
        <v>27839</v>
      </c>
      <c r="F1501" s="1165" t="s">
        <v>27824</v>
      </c>
      <c r="G1501" s="1170" t="s">
        <v>27825</v>
      </c>
    </row>
    <row r="1502" spans="1:7" ht="15" customHeight="1">
      <c r="A1502" s="1165" t="str">
        <f t="shared" ref="A1502:A1547" si="155">CONCATENATE(C1502,E1502)</f>
        <v>PEXP99YEL</v>
      </c>
      <c r="B1502" s="1165">
        <f>IFERROR(INDEX('PU Holds'!$B$14:$AF$554,MATCH(C1502,'PU Holds'!$B$14:$B$552,FALSE),MATCH(D1502,'PU Holds'!$B$14:$AF$14,FALSE)),0)</f>
        <v>0</v>
      </c>
      <c r="C1502" s="1165" t="s">
        <v>27937</v>
      </c>
      <c r="D1502" s="1168" t="str">
        <f>'PU Holds'!$M$14</f>
        <v>Yellow 
RAL 1026</v>
      </c>
      <c r="E1502" s="1165" t="s">
        <v>27823</v>
      </c>
      <c r="F1502" s="1165" t="s">
        <v>27824</v>
      </c>
      <c r="G1502" s="1170" t="s">
        <v>27825</v>
      </c>
    </row>
    <row r="1503" spans="1:7" ht="15" customHeight="1">
      <c r="A1503" s="1165" t="str">
        <f t="shared" si="155"/>
        <v>PEXP99RED</v>
      </c>
      <c r="B1503" s="1165">
        <f>IFERROR(INDEX('PU Holds'!$B$14:$AF$554,MATCH(C1503,'PU Holds'!$B$14:$B$552,FALSE),MATCH(D1503,'PU Holds'!$B$14:$AF$14,FALSE)),0)</f>
        <v>0</v>
      </c>
      <c r="C1503" s="1165" t="str">
        <f t="shared" ref="C1503:C1516" si="156">C1502</f>
        <v>PEXP99</v>
      </c>
      <c r="D1503" s="988" t="str">
        <f>'PU Holds'!$O$14</f>
        <v>Red 
RAL 3020</v>
      </c>
      <c r="E1503" s="1165" t="s">
        <v>27826</v>
      </c>
      <c r="F1503" s="1165" t="s">
        <v>27824</v>
      </c>
      <c r="G1503" s="1170" t="s">
        <v>27825</v>
      </c>
    </row>
    <row r="1504" spans="1:7" ht="15" customHeight="1">
      <c r="A1504" s="1165" t="str">
        <f t="shared" si="155"/>
        <v>PEXP99BLU</v>
      </c>
      <c r="B1504" s="1165">
        <f>IFERROR(INDEX('PU Holds'!$B$14:$AF$554,MATCH(C1504,'PU Holds'!$B$14:$B$552,FALSE),MATCH(D1504,'PU Holds'!$B$14:$AF$14,FALSE)),0)</f>
        <v>0</v>
      </c>
      <c r="C1504" s="1165" t="str">
        <f t="shared" si="156"/>
        <v>PEXP99</v>
      </c>
      <c r="D1504" s="988" t="str">
        <f>'PU Holds'!$P$14</f>
        <v>Blue 
RAL 5015</v>
      </c>
      <c r="E1504" s="1165" t="s">
        <v>27827</v>
      </c>
      <c r="F1504" s="1165" t="s">
        <v>27824</v>
      </c>
      <c r="G1504" s="1170" t="s">
        <v>27825</v>
      </c>
    </row>
    <row r="1505" spans="1:7" ht="15" customHeight="1">
      <c r="A1505" s="1165" t="str">
        <f t="shared" si="155"/>
        <v>PEXP99GRY</v>
      </c>
      <c r="B1505" s="1165">
        <f>IFERROR(INDEX('PU Holds'!$B$14:$AF$554,MATCH(C1505,'PU Holds'!$B$14:$B$552,FALSE),MATCH(D1505,'PU Holds'!$B$14:$AF$14,FALSE)),0)</f>
        <v>0</v>
      </c>
      <c r="C1505" s="1165" t="str">
        <f t="shared" si="156"/>
        <v>PEXP99</v>
      </c>
      <c r="D1505" s="988" t="str">
        <f>'PU Holds'!$Q$14</f>
        <v>Grey 
RAL 7001</v>
      </c>
      <c r="E1505" s="1165" t="s">
        <v>27828</v>
      </c>
      <c r="F1505" s="1165" t="s">
        <v>27824</v>
      </c>
      <c r="G1505" s="1170" t="s">
        <v>27825</v>
      </c>
    </row>
    <row r="1506" spans="1:7" ht="15" customHeight="1">
      <c r="A1506" s="1165" t="str">
        <f t="shared" si="155"/>
        <v>PEXP99BLK</v>
      </c>
      <c r="B1506" s="1165">
        <f>IFERROR(INDEX('PU Holds'!$B$14:$AF$554,MATCH(C1506,'PU Holds'!$B$14:$B$552,FALSE),MATCH(D1506,'PU Holds'!$B$14:$AF$14,FALSE)),0)</f>
        <v>0</v>
      </c>
      <c r="C1506" s="1165" t="str">
        <f t="shared" si="156"/>
        <v>PEXP99</v>
      </c>
      <c r="D1506" s="988" t="str">
        <f>'PU Holds'!$R$14</f>
        <v>Black 
RAL 9005</v>
      </c>
      <c r="E1506" s="1165" t="s">
        <v>27829</v>
      </c>
      <c r="F1506" s="1165" t="s">
        <v>27824</v>
      </c>
      <c r="G1506" s="1170" t="s">
        <v>27825</v>
      </c>
    </row>
    <row r="1507" spans="1:7" ht="15" customHeight="1">
      <c r="A1507" s="1165" t="str">
        <f t="shared" si="155"/>
        <v>PEXP99FLO</v>
      </c>
      <c r="B1507" s="1165">
        <f>IFERROR(INDEX('PU Holds'!$B$14:$AF$554,MATCH(C1507,'PU Holds'!$B$14:$B$552,FALSE),MATCH(D1507,'PU Holds'!$B$14:$AF$14,FALSE)),0)</f>
        <v>0</v>
      </c>
      <c r="C1507" s="1165" t="str">
        <f t="shared" si="156"/>
        <v>PEXP99</v>
      </c>
      <c r="D1507" s="988" t="str">
        <f>'PU Holds'!$S$14</f>
        <v>Fluo 
Orange</v>
      </c>
      <c r="E1507" s="1165" t="s">
        <v>27830</v>
      </c>
      <c r="F1507" s="1165" t="s">
        <v>27824</v>
      </c>
      <c r="G1507" s="1170" t="s">
        <v>27825</v>
      </c>
    </row>
    <row r="1508" spans="1:7" ht="15" customHeight="1">
      <c r="A1508" s="1165" t="str">
        <f t="shared" si="155"/>
        <v>PEXP99FLG</v>
      </c>
      <c r="B1508" s="1165">
        <f>IFERROR(INDEX('PU Holds'!$B$14:$AF$554,MATCH(C1508,'PU Holds'!$B$14:$B$552,FALSE),MATCH(D1508,'PU Holds'!$B$14:$AF$14,FALSE)),0)</f>
        <v>0</v>
      </c>
      <c r="C1508" s="1165" t="str">
        <f t="shared" si="156"/>
        <v>PEXP99</v>
      </c>
      <c r="D1508" s="988" t="str">
        <f>'PU Holds'!$T$14</f>
        <v>Fluo 
Green</v>
      </c>
      <c r="E1508" s="1165" t="s">
        <v>27831</v>
      </c>
      <c r="F1508" s="1165" t="s">
        <v>27824</v>
      </c>
      <c r="G1508" s="1170" t="s">
        <v>27825</v>
      </c>
    </row>
    <row r="1509" spans="1:7" ht="15" customHeight="1">
      <c r="A1509" s="1165" t="str">
        <f t="shared" si="155"/>
        <v>PEXP99FLP</v>
      </c>
      <c r="B1509" s="1165">
        <f>IFERROR(INDEX('PU Holds'!$B$14:$AF$554,MATCH(C1509,'PU Holds'!$B$14:$B$552,FALSE),MATCH(D1509,'PU Holds'!$B$14:$AF$14,FALSE)),0)</f>
        <v>0</v>
      </c>
      <c r="C1509" s="1165" t="str">
        <f t="shared" si="156"/>
        <v>PEXP99</v>
      </c>
      <c r="D1509" s="988" t="str">
        <f>'PU Holds'!$U$14</f>
        <v>Fluo 
Pink</v>
      </c>
      <c r="E1509" s="1165" t="s">
        <v>27832</v>
      </c>
      <c r="F1509" s="1165" t="s">
        <v>27824</v>
      </c>
      <c r="G1509" s="1170" t="s">
        <v>27825</v>
      </c>
    </row>
    <row r="1510" spans="1:7" ht="15" customHeight="1">
      <c r="A1510" s="1165" t="str">
        <f t="shared" si="155"/>
        <v>PEXP99VIO</v>
      </c>
      <c r="B1510" s="1165">
        <f>IFERROR(INDEX('PU Holds'!$B$14:$AF$554,MATCH(C1510,'PU Holds'!$B$14:$B$552,FALSE),MATCH(D1510,'PU Holds'!$B$14:$AF$14,FALSE)),0)</f>
        <v>0</v>
      </c>
      <c r="C1510" s="1165" t="str">
        <f t="shared" si="156"/>
        <v>PEXP99</v>
      </c>
      <c r="D1510" s="988" t="str">
        <f>'PU Holds'!$W$14</f>
        <v>Violet 
RAL 4008</v>
      </c>
      <c r="E1510" s="1165" t="s">
        <v>27833</v>
      </c>
      <c r="F1510" s="1165" t="s">
        <v>27824</v>
      </c>
      <c r="G1510" s="1170" t="s">
        <v>27825</v>
      </c>
    </row>
    <row r="1511" spans="1:7" ht="15" customHeight="1">
      <c r="A1511" s="1165" t="str">
        <f t="shared" si="155"/>
        <v>PEXP99MIN</v>
      </c>
      <c r="B1511" s="1165">
        <f>IFERROR(INDEX('PU Holds'!$B$14:$AF$554,MATCH(C1511,'PU Holds'!$B$14:$B$552,FALSE),MATCH(D1511,'PU Holds'!$B$14:$AF$14,FALSE)),0)</f>
        <v>0</v>
      </c>
      <c r="C1511" s="1165" t="str">
        <f t="shared" si="156"/>
        <v>PEXP99</v>
      </c>
      <c r="D1511" s="988" t="str">
        <f>'PU Holds'!$X$14</f>
        <v>Mint 
RAL 6027</v>
      </c>
      <c r="E1511" s="1165" t="s">
        <v>27834</v>
      </c>
      <c r="F1511" s="1165" t="s">
        <v>27824</v>
      </c>
      <c r="G1511" s="1170" t="s">
        <v>27825</v>
      </c>
    </row>
    <row r="1512" spans="1:7" ht="15" customHeight="1">
      <c r="A1512" s="1165" t="str">
        <f t="shared" si="155"/>
        <v>PEXP99PUK</v>
      </c>
      <c r="B1512" s="1165">
        <f>IFERROR(INDEX('PU Holds'!$B$14:$AF$554,MATCH(C1512,'PU Holds'!$B$14:$B$552,FALSE),MATCH(D1512,'PU Holds'!$B$14:$AF$14,FALSE)),0)</f>
        <v>0</v>
      </c>
      <c r="C1512" s="1165" t="str">
        <f t="shared" si="156"/>
        <v>PEXP99</v>
      </c>
      <c r="D1512" s="988" t="str">
        <f>'PU Holds'!$Z$14</f>
        <v>Green 
(Puke 16-09)</v>
      </c>
      <c r="E1512" s="1165" t="s">
        <v>27835</v>
      </c>
      <c r="F1512" s="1165" t="s">
        <v>27824</v>
      </c>
      <c r="G1512" s="1170" t="s">
        <v>27825</v>
      </c>
    </row>
    <row r="1513" spans="1:7" ht="15" customHeight="1">
      <c r="A1513" s="1165" t="str">
        <f t="shared" si="155"/>
        <v>PEXP99ORA</v>
      </c>
      <c r="B1513" s="1165">
        <f>IFERROR(INDEX('PU Holds'!$B$14:$AF$554,MATCH(C1513,'PU Holds'!$B$14:$B$552,FALSE),MATCH(D1513,'PU Holds'!$B$14:$AF$14,FALSE)),0)</f>
        <v>0</v>
      </c>
      <c r="C1513" s="1165" t="str">
        <f t="shared" si="156"/>
        <v>PEXP99</v>
      </c>
      <c r="D1513" s="988" t="str">
        <f>'PU Holds'!$AA$14</f>
        <v>US Orange
14-01</v>
      </c>
      <c r="E1513" s="1165" t="s">
        <v>27836</v>
      </c>
      <c r="F1513" s="1165" t="s">
        <v>27824</v>
      </c>
      <c r="G1513" s="1170" t="s">
        <v>27825</v>
      </c>
    </row>
    <row r="1514" spans="1:7" ht="15" customHeight="1">
      <c r="A1514" s="1165" t="str">
        <f t="shared" si="155"/>
        <v>PEXP99GRE</v>
      </c>
      <c r="B1514" s="1165">
        <f>IFERROR(INDEX('PU Holds'!$B$14:$AF$554,MATCH(C1514,'PU Holds'!$B$14:$B$552,FALSE),MATCH(D1514,'PU Holds'!$B$14:$AF$14,FALSE)),0)</f>
        <v>0</v>
      </c>
      <c r="C1514" s="1165" t="str">
        <f t="shared" si="156"/>
        <v>PEXP99</v>
      </c>
      <c r="D1514" s="988" t="str">
        <f>'PU Holds'!$AB$14</f>
        <v>US Green 
16 -16</v>
      </c>
      <c r="E1514" s="1165" t="s">
        <v>27837</v>
      </c>
      <c r="F1514" s="1165" t="s">
        <v>27824</v>
      </c>
      <c r="G1514" s="1170" t="s">
        <v>27825</v>
      </c>
    </row>
    <row r="1515" spans="1:7" ht="15" customHeight="1">
      <c r="A1515" s="1165" t="str">
        <f t="shared" si="155"/>
        <v>PEXP99WHI</v>
      </c>
      <c r="B1515" s="1165">
        <f>IFERROR(INDEX('PU Holds'!$B$14:$AF$554,MATCH(C1515,'PU Holds'!$B$14:$B$552,FALSE),MATCH(D1515,'PU Holds'!$B$14:$AF$14,FALSE)),0)</f>
        <v>0</v>
      </c>
      <c r="C1515" s="1165" t="str">
        <f t="shared" si="156"/>
        <v>PEXP99</v>
      </c>
      <c r="D1515" s="988" t="str">
        <f>'PU Holds'!$AC$14</f>
        <v>White 
RAL 9010</v>
      </c>
      <c r="E1515" s="1165" t="s">
        <v>27838</v>
      </c>
      <c r="F1515" s="1165" t="s">
        <v>27824</v>
      </c>
      <c r="G1515" s="1170" t="s">
        <v>27825</v>
      </c>
    </row>
    <row r="1516" spans="1:7" ht="15" customHeight="1">
      <c r="A1516" s="1165" t="str">
        <f t="shared" si="155"/>
        <v>PEXP99PUR</v>
      </c>
      <c r="B1516" s="1165">
        <f>IFERROR(INDEX('PU Holds'!$B$14:$AF$554,MATCH(C1516,'PU Holds'!$B$14:$B$552,FALSE),MATCH(D1516,'PU Holds'!$B$14:$AF$14,FALSE)),0)</f>
        <v>0</v>
      </c>
      <c r="C1516" s="1165" t="str">
        <f t="shared" si="156"/>
        <v>PEXP99</v>
      </c>
      <c r="D1516" s="988" t="str">
        <f>'PU Holds'!$AD$14</f>
        <v>US Purple</v>
      </c>
      <c r="E1516" s="1165" t="s">
        <v>27839</v>
      </c>
      <c r="F1516" s="1165" t="s">
        <v>27824</v>
      </c>
      <c r="G1516" s="1170" t="s">
        <v>27825</v>
      </c>
    </row>
    <row r="1517" spans="1:7" ht="15" customHeight="1">
      <c r="A1517" s="1165" t="str">
        <f t="shared" si="155"/>
        <v>PEXP100YEL</v>
      </c>
      <c r="B1517" s="1165">
        <f>IFERROR(INDEX('PU Holds'!$B$14:$AF$554,MATCH(C1517,'PU Holds'!$B$14:$B$552,FALSE),MATCH(D1517,'PU Holds'!$B$14:$AF$14,FALSE)),0)</f>
        <v>0</v>
      </c>
      <c r="C1517" s="1165" t="s">
        <v>27938</v>
      </c>
      <c r="D1517" s="1168" t="str">
        <f>'PU Holds'!$M$14</f>
        <v>Yellow 
RAL 1026</v>
      </c>
      <c r="E1517" s="1165" t="s">
        <v>27823</v>
      </c>
      <c r="F1517" s="1165" t="s">
        <v>27824</v>
      </c>
      <c r="G1517" s="1170" t="s">
        <v>27825</v>
      </c>
    </row>
    <row r="1518" spans="1:7" ht="15" customHeight="1">
      <c r="A1518" s="1165" t="str">
        <f t="shared" si="155"/>
        <v>PEXP100RED</v>
      </c>
      <c r="B1518" s="1165">
        <f>IFERROR(INDEX('PU Holds'!$B$14:$AF$554,MATCH(C1518,'PU Holds'!$B$14:$B$552,FALSE),MATCH(D1518,'PU Holds'!$B$14:$AF$14,FALSE)),0)</f>
        <v>0</v>
      </c>
      <c r="C1518" s="1165" t="str">
        <f t="shared" ref="C1518:C1531" si="157">C1517</f>
        <v>PEXP100</v>
      </c>
      <c r="D1518" s="988" t="str">
        <f>'PU Holds'!$O$14</f>
        <v>Red 
RAL 3020</v>
      </c>
      <c r="E1518" s="1165" t="s">
        <v>27826</v>
      </c>
      <c r="F1518" s="1165" t="s">
        <v>27824</v>
      </c>
      <c r="G1518" s="1170" t="s">
        <v>27825</v>
      </c>
    </row>
    <row r="1519" spans="1:7" ht="15" customHeight="1">
      <c r="A1519" s="1165" t="str">
        <f t="shared" si="155"/>
        <v>PEXP100BLU</v>
      </c>
      <c r="B1519" s="1165">
        <f>IFERROR(INDEX('PU Holds'!$B$14:$AF$554,MATCH(C1519,'PU Holds'!$B$14:$B$552,FALSE),MATCH(D1519,'PU Holds'!$B$14:$AF$14,FALSE)),0)</f>
        <v>0</v>
      </c>
      <c r="C1519" s="1165" t="str">
        <f t="shared" si="157"/>
        <v>PEXP100</v>
      </c>
      <c r="D1519" s="988" t="str">
        <f>'PU Holds'!$P$14</f>
        <v>Blue 
RAL 5015</v>
      </c>
      <c r="E1519" s="1165" t="s">
        <v>27827</v>
      </c>
      <c r="F1519" s="1165" t="s">
        <v>27824</v>
      </c>
      <c r="G1519" s="1170" t="s">
        <v>27825</v>
      </c>
    </row>
    <row r="1520" spans="1:7" ht="15" customHeight="1">
      <c r="A1520" s="1165" t="str">
        <f t="shared" si="155"/>
        <v>PEXP100GRY</v>
      </c>
      <c r="B1520" s="1165">
        <f>IFERROR(INDEX('PU Holds'!$B$14:$AF$554,MATCH(C1520,'PU Holds'!$B$14:$B$552,FALSE),MATCH(D1520,'PU Holds'!$B$14:$AF$14,FALSE)),0)</f>
        <v>0</v>
      </c>
      <c r="C1520" s="1165" t="str">
        <f t="shared" si="157"/>
        <v>PEXP100</v>
      </c>
      <c r="D1520" s="988" t="str">
        <f>'PU Holds'!$Q$14</f>
        <v>Grey 
RAL 7001</v>
      </c>
      <c r="E1520" s="1165" t="s">
        <v>27828</v>
      </c>
      <c r="F1520" s="1165" t="s">
        <v>27824</v>
      </c>
      <c r="G1520" s="1170" t="s">
        <v>27825</v>
      </c>
    </row>
    <row r="1521" spans="1:7" ht="15" customHeight="1">
      <c r="A1521" s="1165" t="str">
        <f t="shared" si="155"/>
        <v>PEXP100BLK</v>
      </c>
      <c r="B1521" s="1165">
        <f>IFERROR(INDEX('PU Holds'!$B$14:$AF$554,MATCH(C1521,'PU Holds'!$B$14:$B$552,FALSE),MATCH(D1521,'PU Holds'!$B$14:$AF$14,FALSE)),0)</f>
        <v>0</v>
      </c>
      <c r="C1521" s="1165" t="str">
        <f t="shared" si="157"/>
        <v>PEXP100</v>
      </c>
      <c r="D1521" s="988" t="str">
        <f>'PU Holds'!$R$14</f>
        <v>Black 
RAL 9005</v>
      </c>
      <c r="E1521" s="1165" t="s">
        <v>27829</v>
      </c>
      <c r="F1521" s="1165" t="s">
        <v>27824</v>
      </c>
      <c r="G1521" s="1170" t="s">
        <v>27825</v>
      </c>
    </row>
    <row r="1522" spans="1:7" ht="15" customHeight="1">
      <c r="A1522" s="1165" t="str">
        <f t="shared" si="155"/>
        <v>PEXP100FLO</v>
      </c>
      <c r="B1522" s="1165">
        <f>IFERROR(INDEX('PU Holds'!$B$14:$AF$554,MATCH(C1522,'PU Holds'!$B$14:$B$552,FALSE),MATCH(D1522,'PU Holds'!$B$14:$AF$14,FALSE)),0)</f>
        <v>0</v>
      </c>
      <c r="C1522" s="1165" t="str">
        <f t="shared" si="157"/>
        <v>PEXP100</v>
      </c>
      <c r="D1522" s="988" t="str">
        <f>'PU Holds'!$S$14</f>
        <v>Fluo 
Orange</v>
      </c>
      <c r="E1522" s="1165" t="s">
        <v>27830</v>
      </c>
      <c r="F1522" s="1165" t="s">
        <v>27824</v>
      </c>
      <c r="G1522" s="1170" t="s">
        <v>27825</v>
      </c>
    </row>
    <row r="1523" spans="1:7" ht="15" customHeight="1">
      <c r="A1523" s="1165" t="str">
        <f t="shared" si="155"/>
        <v>PEXP100FLG</v>
      </c>
      <c r="B1523" s="1165">
        <f>IFERROR(INDEX('PU Holds'!$B$14:$AF$554,MATCH(C1523,'PU Holds'!$B$14:$B$552,FALSE),MATCH(D1523,'PU Holds'!$B$14:$AF$14,FALSE)),0)</f>
        <v>0</v>
      </c>
      <c r="C1523" s="1165" t="str">
        <f t="shared" si="157"/>
        <v>PEXP100</v>
      </c>
      <c r="D1523" s="988" t="str">
        <f>'PU Holds'!$T$14</f>
        <v>Fluo 
Green</v>
      </c>
      <c r="E1523" s="1165" t="s">
        <v>27831</v>
      </c>
      <c r="F1523" s="1165" t="s">
        <v>27824</v>
      </c>
      <c r="G1523" s="1170" t="s">
        <v>27825</v>
      </c>
    </row>
    <row r="1524" spans="1:7" ht="15" customHeight="1">
      <c r="A1524" s="1165" t="str">
        <f t="shared" si="155"/>
        <v>PEXP100FLP</v>
      </c>
      <c r="B1524" s="1165">
        <f>IFERROR(INDEX('PU Holds'!$B$14:$AF$554,MATCH(C1524,'PU Holds'!$B$14:$B$552,FALSE),MATCH(D1524,'PU Holds'!$B$14:$AF$14,FALSE)),0)</f>
        <v>0</v>
      </c>
      <c r="C1524" s="1165" t="str">
        <f t="shared" si="157"/>
        <v>PEXP100</v>
      </c>
      <c r="D1524" s="988" t="str">
        <f>'PU Holds'!$U$14</f>
        <v>Fluo 
Pink</v>
      </c>
      <c r="E1524" s="1165" t="s">
        <v>27832</v>
      </c>
      <c r="F1524" s="1165" t="s">
        <v>27824</v>
      </c>
      <c r="G1524" s="1170" t="s">
        <v>27825</v>
      </c>
    </row>
    <row r="1525" spans="1:7" ht="15" customHeight="1">
      <c r="A1525" s="1165" t="str">
        <f t="shared" si="155"/>
        <v>PEXP100VIO</v>
      </c>
      <c r="B1525" s="1165">
        <f>IFERROR(INDEX('PU Holds'!$B$14:$AF$554,MATCH(C1525,'PU Holds'!$B$14:$B$552,FALSE),MATCH(D1525,'PU Holds'!$B$14:$AF$14,FALSE)),0)</f>
        <v>0</v>
      </c>
      <c r="C1525" s="1165" t="str">
        <f t="shared" si="157"/>
        <v>PEXP100</v>
      </c>
      <c r="D1525" s="988" t="str">
        <f>'PU Holds'!$W$14</f>
        <v>Violet 
RAL 4008</v>
      </c>
      <c r="E1525" s="1165" t="s">
        <v>27833</v>
      </c>
      <c r="F1525" s="1165" t="s">
        <v>27824</v>
      </c>
      <c r="G1525" s="1170" t="s">
        <v>27825</v>
      </c>
    </row>
    <row r="1526" spans="1:7" ht="15" customHeight="1">
      <c r="A1526" s="1165" t="str">
        <f t="shared" si="155"/>
        <v>PEXP100MIN</v>
      </c>
      <c r="B1526" s="1165">
        <f>IFERROR(INDEX('PU Holds'!$B$14:$AF$554,MATCH(C1526,'PU Holds'!$B$14:$B$552,FALSE),MATCH(D1526,'PU Holds'!$B$14:$AF$14,FALSE)),0)</f>
        <v>0</v>
      </c>
      <c r="C1526" s="1165" t="str">
        <f t="shared" si="157"/>
        <v>PEXP100</v>
      </c>
      <c r="D1526" s="988" t="str">
        <f>'PU Holds'!$X$14</f>
        <v>Mint 
RAL 6027</v>
      </c>
      <c r="E1526" s="1165" t="s">
        <v>27834</v>
      </c>
      <c r="F1526" s="1165" t="s">
        <v>27824</v>
      </c>
      <c r="G1526" s="1170" t="s">
        <v>27825</v>
      </c>
    </row>
    <row r="1527" spans="1:7" ht="15" customHeight="1">
      <c r="A1527" s="1165" t="str">
        <f t="shared" si="155"/>
        <v>PEXP100PUK</v>
      </c>
      <c r="B1527" s="1165">
        <f>IFERROR(INDEX('PU Holds'!$B$14:$AF$554,MATCH(C1527,'PU Holds'!$B$14:$B$552,FALSE),MATCH(D1527,'PU Holds'!$B$14:$AF$14,FALSE)),0)</f>
        <v>0</v>
      </c>
      <c r="C1527" s="1165" t="str">
        <f t="shared" si="157"/>
        <v>PEXP100</v>
      </c>
      <c r="D1527" s="988" t="str">
        <f>'PU Holds'!$Z$14</f>
        <v>Green 
(Puke 16-09)</v>
      </c>
      <c r="E1527" s="1165" t="s">
        <v>27835</v>
      </c>
      <c r="F1527" s="1165" t="s">
        <v>27824</v>
      </c>
      <c r="G1527" s="1170" t="s">
        <v>27825</v>
      </c>
    </row>
    <row r="1528" spans="1:7" ht="15" customHeight="1">
      <c r="A1528" s="1165" t="str">
        <f t="shared" si="155"/>
        <v>PEXP100ORA</v>
      </c>
      <c r="B1528" s="1165">
        <f>IFERROR(INDEX('PU Holds'!$B$14:$AF$554,MATCH(C1528,'PU Holds'!$B$14:$B$552,FALSE),MATCH(D1528,'PU Holds'!$B$14:$AF$14,FALSE)),0)</f>
        <v>0</v>
      </c>
      <c r="C1528" s="1165" t="str">
        <f t="shared" si="157"/>
        <v>PEXP100</v>
      </c>
      <c r="D1528" s="988" t="str">
        <f>'PU Holds'!$AA$14</f>
        <v>US Orange
14-01</v>
      </c>
      <c r="E1528" s="1165" t="s">
        <v>27836</v>
      </c>
      <c r="F1528" s="1165" t="s">
        <v>27824</v>
      </c>
      <c r="G1528" s="1170" t="s">
        <v>27825</v>
      </c>
    </row>
    <row r="1529" spans="1:7" ht="15" customHeight="1">
      <c r="A1529" s="1165" t="str">
        <f t="shared" si="155"/>
        <v>PEXP100GRE</v>
      </c>
      <c r="B1529" s="1165">
        <f>IFERROR(INDEX('PU Holds'!$B$14:$AF$554,MATCH(C1529,'PU Holds'!$B$14:$B$552,FALSE),MATCH(D1529,'PU Holds'!$B$14:$AF$14,FALSE)),0)</f>
        <v>0</v>
      </c>
      <c r="C1529" s="1165" t="str">
        <f t="shared" si="157"/>
        <v>PEXP100</v>
      </c>
      <c r="D1529" s="988" t="str">
        <f>'PU Holds'!$AB$14</f>
        <v>US Green 
16 -16</v>
      </c>
      <c r="E1529" s="1165" t="s">
        <v>27837</v>
      </c>
      <c r="F1529" s="1165" t="s">
        <v>27824</v>
      </c>
      <c r="G1529" s="1170" t="s">
        <v>27825</v>
      </c>
    </row>
    <row r="1530" spans="1:7" ht="15" customHeight="1">
      <c r="A1530" s="1165" t="str">
        <f t="shared" si="155"/>
        <v>PEXP100WHI</v>
      </c>
      <c r="B1530" s="1165">
        <f>IFERROR(INDEX('PU Holds'!$B$14:$AF$554,MATCH(C1530,'PU Holds'!$B$14:$B$552,FALSE),MATCH(D1530,'PU Holds'!$B$14:$AF$14,FALSE)),0)</f>
        <v>0</v>
      </c>
      <c r="C1530" s="1165" t="str">
        <f t="shared" si="157"/>
        <v>PEXP100</v>
      </c>
      <c r="D1530" s="988" t="str">
        <f>'PU Holds'!$AC$14</f>
        <v>White 
RAL 9010</v>
      </c>
      <c r="E1530" s="1165" t="s">
        <v>27838</v>
      </c>
      <c r="F1530" s="1165" t="s">
        <v>27824</v>
      </c>
      <c r="G1530" s="1170" t="s">
        <v>27825</v>
      </c>
    </row>
    <row r="1531" spans="1:7" ht="15" customHeight="1">
      <c r="A1531" s="1165" t="str">
        <f t="shared" si="155"/>
        <v>PEXP100PUR</v>
      </c>
      <c r="B1531" s="1165">
        <f>IFERROR(INDEX('PU Holds'!$B$14:$AF$554,MATCH(C1531,'PU Holds'!$B$14:$B$552,FALSE),MATCH(D1531,'PU Holds'!$B$14:$AF$14,FALSE)),0)</f>
        <v>0</v>
      </c>
      <c r="C1531" s="1165" t="str">
        <f t="shared" si="157"/>
        <v>PEXP100</v>
      </c>
      <c r="D1531" s="988" t="str">
        <f>'PU Holds'!$AD$14</f>
        <v>US Purple</v>
      </c>
      <c r="E1531" s="1165" t="s">
        <v>27839</v>
      </c>
      <c r="F1531" s="1165" t="s">
        <v>27824</v>
      </c>
      <c r="G1531" s="1170" t="s">
        <v>27825</v>
      </c>
    </row>
    <row r="1532" spans="1:7" ht="15" customHeight="1">
      <c r="A1532" s="1165" t="str">
        <f t="shared" si="155"/>
        <v>PEXP101YEL</v>
      </c>
      <c r="B1532" s="1165">
        <f>IFERROR(INDEX('PU Holds'!$B$14:$AF$554,MATCH(C1532,'PU Holds'!$B$14:$B$552,FALSE),MATCH(D1532,'PU Holds'!$B$14:$AF$14,FALSE)),0)</f>
        <v>0</v>
      </c>
      <c r="C1532" s="1165" t="s">
        <v>27939</v>
      </c>
      <c r="D1532" s="1168" t="str">
        <f>'PU Holds'!$M$14</f>
        <v>Yellow 
RAL 1026</v>
      </c>
      <c r="E1532" s="1165" t="s">
        <v>27823</v>
      </c>
      <c r="F1532" s="1165" t="s">
        <v>27824</v>
      </c>
      <c r="G1532" s="1170" t="s">
        <v>27825</v>
      </c>
    </row>
    <row r="1533" spans="1:7" ht="15" customHeight="1">
      <c r="A1533" s="1165" t="str">
        <f t="shared" si="155"/>
        <v>PEXP101RED</v>
      </c>
      <c r="B1533" s="1165">
        <f>IFERROR(INDEX('PU Holds'!$B$14:$AF$554,MATCH(C1533,'PU Holds'!$B$14:$B$552,FALSE),MATCH(D1533,'PU Holds'!$B$14:$AF$14,FALSE)),0)</f>
        <v>0</v>
      </c>
      <c r="C1533" s="1165" t="str">
        <f t="shared" ref="C1533:C1546" si="158">C1532</f>
        <v>PEXP101</v>
      </c>
      <c r="D1533" s="988" t="str">
        <f>'PU Holds'!$O$14</f>
        <v>Red 
RAL 3020</v>
      </c>
      <c r="E1533" s="1165" t="s">
        <v>27826</v>
      </c>
      <c r="F1533" s="1165" t="s">
        <v>27824</v>
      </c>
      <c r="G1533" s="1170" t="s">
        <v>27825</v>
      </c>
    </row>
    <row r="1534" spans="1:7" ht="15" customHeight="1">
      <c r="A1534" s="1165" t="str">
        <f t="shared" si="155"/>
        <v>PEXP101BLU</v>
      </c>
      <c r="B1534" s="1165">
        <f>IFERROR(INDEX('PU Holds'!$B$14:$AF$554,MATCH(C1534,'PU Holds'!$B$14:$B$552,FALSE),MATCH(D1534,'PU Holds'!$B$14:$AF$14,FALSE)),0)</f>
        <v>0</v>
      </c>
      <c r="C1534" s="1165" t="str">
        <f t="shared" si="158"/>
        <v>PEXP101</v>
      </c>
      <c r="D1534" s="988" t="str">
        <f>'PU Holds'!$P$14</f>
        <v>Blue 
RAL 5015</v>
      </c>
      <c r="E1534" s="1165" t="s">
        <v>27827</v>
      </c>
      <c r="F1534" s="1165" t="s">
        <v>27824</v>
      </c>
      <c r="G1534" s="1170" t="s">
        <v>27825</v>
      </c>
    </row>
    <row r="1535" spans="1:7" ht="15" customHeight="1">
      <c r="A1535" s="1165" t="str">
        <f t="shared" si="155"/>
        <v>PEXP101GRY</v>
      </c>
      <c r="B1535" s="1165">
        <f>IFERROR(INDEX('PU Holds'!$B$14:$AF$554,MATCH(C1535,'PU Holds'!$B$14:$B$552,FALSE),MATCH(D1535,'PU Holds'!$B$14:$AF$14,FALSE)),0)</f>
        <v>0</v>
      </c>
      <c r="C1535" s="1165" t="str">
        <f t="shared" si="158"/>
        <v>PEXP101</v>
      </c>
      <c r="D1535" s="988" t="str">
        <f>'PU Holds'!$Q$14</f>
        <v>Grey 
RAL 7001</v>
      </c>
      <c r="E1535" s="1165" t="s">
        <v>27828</v>
      </c>
      <c r="F1535" s="1165" t="s">
        <v>27824</v>
      </c>
      <c r="G1535" s="1170" t="s">
        <v>27825</v>
      </c>
    </row>
    <row r="1536" spans="1:7" ht="15" customHeight="1">
      <c r="A1536" s="1165" t="str">
        <f t="shared" si="155"/>
        <v>PEXP101BLK</v>
      </c>
      <c r="B1536" s="1165">
        <f>IFERROR(INDEX('PU Holds'!$B$14:$AF$554,MATCH(C1536,'PU Holds'!$B$14:$B$552,FALSE),MATCH(D1536,'PU Holds'!$B$14:$AF$14,FALSE)),0)</f>
        <v>0</v>
      </c>
      <c r="C1536" s="1165" t="str">
        <f t="shared" si="158"/>
        <v>PEXP101</v>
      </c>
      <c r="D1536" s="988" t="str">
        <f>'PU Holds'!$R$14</f>
        <v>Black 
RAL 9005</v>
      </c>
      <c r="E1536" s="1165" t="s">
        <v>27829</v>
      </c>
      <c r="F1536" s="1165" t="s">
        <v>27824</v>
      </c>
      <c r="G1536" s="1170" t="s">
        <v>27825</v>
      </c>
    </row>
    <row r="1537" spans="1:7" ht="15" customHeight="1">
      <c r="A1537" s="1165" t="str">
        <f t="shared" si="155"/>
        <v>PEXP101FLO</v>
      </c>
      <c r="B1537" s="1165">
        <f>IFERROR(INDEX('PU Holds'!$B$14:$AF$554,MATCH(C1537,'PU Holds'!$B$14:$B$552,FALSE),MATCH(D1537,'PU Holds'!$B$14:$AF$14,FALSE)),0)</f>
        <v>0</v>
      </c>
      <c r="C1537" s="1165" t="str">
        <f t="shared" si="158"/>
        <v>PEXP101</v>
      </c>
      <c r="D1537" s="988" t="str">
        <f>'PU Holds'!$S$14</f>
        <v>Fluo 
Orange</v>
      </c>
      <c r="E1537" s="1165" t="s">
        <v>27830</v>
      </c>
      <c r="F1537" s="1165" t="s">
        <v>27824</v>
      </c>
      <c r="G1537" s="1170" t="s">
        <v>27825</v>
      </c>
    </row>
    <row r="1538" spans="1:7" ht="15" customHeight="1">
      <c r="A1538" s="1165" t="str">
        <f t="shared" si="155"/>
        <v>PEXP101FLG</v>
      </c>
      <c r="B1538" s="1165">
        <f>IFERROR(INDEX('PU Holds'!$B$14:$AF$554,MATCH(C1538,'PU Holds'!$B$14:$B$552,FALSE),MATCH(D1538,'PU Holds'!$B$14:$AF$14,FALSE)),0)</f>
        <v>0</v>
      </c>
      <c r="C1538" s="1165" t="str">
        <f t="shared" si="158"/>
        <v>PEXP101</v>
      </c>
      <c r="D1538" s="988" t="str">
        <f>'PU Holds'!$T$14</f>
        <v>Fluo 
Green</v>
      </c>
      <c r="E1538" s="1165" t="s">
        <v>27831</v>
      </c>
      <c r="F1538" s="1165" t="s">
        <v>27824</v>
      </c>
      <c r="G1538" s="1170" t="s">
        <v>27825</v>
      </c>
    </row>
    <row r="1539" spans="1:7" ht="15" customHeight="1">
      <c r="A1539" s="1165" t="str">
        <f t="shared" si="155"/>
        <v>PEXP101FLP</v>
      </c>
      <c r="B1539" s="1165">
        <f>IFERROR(INDEX('PU Holds'!$B$14:$AF$554,MATCH(C1539,'PU Holds'!$B$14:$B$552,FALSE),MATCH(D1539,'PU Holds'!$B$14:$AF$14,FALSE)),0)</f>
        <v>0</v>
      </c>
      <c r="C1539" s="1165" t="str">
        <f t="shared" si="158"/>
        <v>PEXP101</v>
      </c>
      <c r="D1539" s="988" t="str">
        <f>'PU Holds'!$U$14</f>
        <v>Fluo 
Pink</v>
      </c>
      <c r="E1539" s="1165" t="s">
        <v>27832</v>
      </c>
      <c r="F1539" s="1165" t="s">
        <v>27824</v>
      </c>
      <c r="G1539" s="1170" t="s">
        <v>27825</v>
      </c>
    </row>
    <row r="1540" spans="1:7" ht="15" customHeight="1">
      <c r="A1540" s="1165" t="str">
        <f t="shared" si="155"/>
        <v>PEXP101VIO</v>
      </c>
      <c r="B1540" s="1165">
        <f>IFERROR(INDEX('PU Holds'!$B$14:$AF$554,MATCH(C1540,'PU Holds'!$B$14:$B$552,FALSE),MATCH(D1540,'PU Holds'!$B$14:$AF$14,FALSE)),0)</f>
        <v>0</v>
      </c>
      <c r="C1540" s="1165" t="str">
        <f t="shared" si="158"/>
        <v>PEXP101</v>
      </c>
      <c r="D1540" s="988" t="str">
        <f>'PU Holds'!$W$14</f>
        <v>Violet 
RAL 4008</v>
      </c>
      <c r="E1540" s="1165" t="s">
        <v>27833</v>
      </c>
      <c r="F1540" s="1165" t="s">
        <v>27824</v>
      </c>
      <c r="G1540" s="1170" t="s">
        <v>27825</v>
      </c>
    </row>
    <row r="1541" spans="1:7" ht="15" customHeight="1">
      <c r="A1541" s="1165" t="str">
        <f t="shared" si="155"/>
        <v>PEXP101MIN</v>
      </c>
      <c r="B1541" s="1165">
        <f>IFERROR(INDEX('PU Holds'!$B$14:$AF$554,MATCH(C1541,'PU Holds'!$B$14:$B$552,FALSE),MATCH(D1541,'PU Holds'!$B$14:$AF$14,FALSE)),0)</f>
        <v>0</v>
      </c>
      <c r="C1541" s="1165" t="str">
        <f t="shared" si="158"/>
        <v>PEXP101</v>
      </c>
      <c r="D1541" s="988" t="str">
        <f>'PU Holds'!$X$14</f>
        <v>Mint 
RAL 6027</v>
      </c>
      <c r="E1541" s="1165" t="s">
        <v>27834</v>
      </c>
      <c r="F1541" s="1165" t="s">
        <v>27824</v>
      </c>
      <c r="G1541" s="1170" t="s">
        <v>27825</v>
      </c>
    </row>
    <row r="1542" spans="1:7" ht="15" customHeight="1">
      <c r="A1542" s="1165" t="str">
        <f t="shared" si="155"/>
        <v>PEXP101PUK</v>
      </c>
      <c r="B1542" s="1165">
        <f>IFERROR(INDEX('PU Holds'!$B$14:$AF$554,MATCH(C1542,'PU Holds'!$B$14:$B$552,FALSE),MATCH(D1542,'PU Holds'!$B$14:$AF$14,FALSE)),0)</f>
        <v>0</v>
      </c>
      <c r="C1542" s="1165" t="str">
        <f t="shared" si="158"/>
        <v>PEXP101</v>
      </c>
      <c r="D1542" s="988" t="str">
        <f>'PU Holds'!$Z$14</f>
        <v>Green 
(Puke 16-09)</v>
      </c>
      <c r="E1542" s="1165" t="s">
        <v>27835</v>
      </c>
      <c r="F1542" s="1165" t="s">
        <v>27824</v>
      </c>
      <c r="G1542" s="1170" t="s">
        <v>27825</v>
      </c>
    </row>
    <row r="1543" spans="1:7" ht="15" customHeight="1">
      <c r="A1543" s="1165" t="str">
        <f t="shared" si="155"/>
        <v>PEXP101ORA</v>
      </c>
      <c r="B1543" s="1165">
        <f>IFERROR(INDEX('PU Holds'!$B$14:$AF$554,MATCH(C1543,'PU Holds'!$B$14:$B$552,FALSE),MATCH(D1543,'PU Holds'!$B$14:$AF$14,FALSE)),0)</f>
        <v>0</v>
      </c>
      <c r="C1543" s="1165" t="str">
        <f t="shared" si="158"/>
        <v>PEXP101</v>
      </c>
      <c r="D1543" s="988" t="str">
        <f>'PU Holds'!$AA$14</f>
        <v>US Orange
14-01</v>
      </c>
      <c r="E1543" s="1165" t="s">
        <v>27836</v>
      </c>
      <c r="F1543" s="1165" t="s">
        <v>27824</v>
      </c>
      <c r="G1543" s="1170" t="s">
        <v>27825</v>
      </c>
    </row>
    <row r="1544" spans="1:7" ht="15" customHeight="1">
      <c r="A1544" s="1165" t="str">
        <f t="shared" si="155"/>
        <v>PEXP101GRE</v>
      </c>
      <c r="B1544" s="1165">
        <f>IFERROR(INDEX('PU Holds'!$B$14:$AF$554,MATCH(C1544,'PU Holds'!$B$14:$B$552,FALSE),MATCH(D1544,'PU Holds'!$B$14:$AF$14,FALSE)),0)</f>
        <v>0</v>
      </c>
      <c r="C1544" s="1165" t="str">
        <f t="shared" si="158"/>
        <v>PEXP101</v>
      </c>
      <c r="D1544" s="988" t="str">
        <f>'PU Holds'!$AB$14</f>
        <v>US Green 
16 -16</v>
      </c>
      <c r="E1544" s="1165" t="s">
        <v>27837</v>
      </c>
      <c r="F1544" s="1165" t="s">
        <v>27824</v>
      </c>
      <c r="G1544" s="1170" t="s">
        <v>27825</v>
      </c>
    </row>
    <row r="1545" spans="1:7" ht="15" customHeight="1">
      <c r="A1545" s="1165" t="str">
        <f t="shared" si="155"/>
        <v>PEXP101WHI</v>
      </c>
      <c r="B1545" s="1165">
        <f>IFERROR(INDEX('PU Holds'!$B$14:$AF$554,MATCH(C1545,'PU Holds'!$B$14:$B$552,FALSE),MATCH(D1545,'PU Holds'!$B$14:$AF$14,FALSE)),0)</f>
        <v>0</v>
      </c>
      <c r="C1545" s="1165" t="str">
        <f t="shared" si="158"/>
        <v>PEXP101</v>
      </c>
      <c r="D1545" s="988" t="str">
        <f>'PU Holds'!$AC$14</f>
        <v>White 
RAL 9010</v>
      </c>
      <c r="E1545" s="1165" t="s">
        <v>27838</v>
      </c>
      <c r="F1545" s="1165" t="s">
        <v>27824</v>
      </c>
      <c r="G1545" s="1170" t="s">
        <v>27825</v>
      </c>
    </row>
    <row r="1546" spans="1:7" ht="15" customHeight="1">
      <c r="A1546" s="1165" t="str">
        <f t="shared" si="155"/>
        <v>PEXP101PUR</v>
      </c>
      <c r="B1546" s="1165">
        <f>IFERROR(INDEX('PU Holds'!$B$14:$AF$554,MATCH(C1546,'PU Holds'!$B$14:$B$552,FALSE),MATCH(D1546,'PU Holds'!$B$14:$AF$14,FALSE)),0)</f>
        <v>0</v>
      </c>
      <c r="C1546" s="1165" t="str">
        <f t="shared" si="158"/>
        <v>PEXP101</v>
      </c>
      <c r="D1546" s="988" t="str">
        <f>'PU Holds'!$AD$14</f>
        <v>US Purple</v>
      </c>
      <c r="E1546" s="1165" t="s">
        <v>27839</v>
      </c>
      <c r="F1546" s="1165" t="s">
        <v>27824</v>
      </c>
      <c r="G1546" s="1170" t="s">
        <v>27825</v>
      </c>
    </row>
    <row r="1547" spans="1:7" ht="15" customHeight="1">
      <c r="A1547" s="1165" t="str">
        <f t="shared" si="155"/>
        <v>PEXP102YEL</v>
      </c>
      <c r="B1547" s="1165">
        <f>IFERROR(INDEX('PU Holds'!$B$14:$AF$554,MATCH(C1547,'PU Holds'!$B$14:$B$552,FALSE),MATCH(D1547,'PU Holds'!$B$14:$AF$14,FALSE)),0)</f>
        <v>0</v>
      </c>
      <c r="C1547" s="1165" t="s">
        <v>27940</v>
      </c>
      <c r="D1547" s="1168" t="str">
        <f>'PU Holds'!$M$14</f>
        <v>Yellow 
RAL 1026</v>
      </c>
      <c r="E1547" s="1165" t="s">
        <v>27823</v>
      </c>
      <c r="F1547" s="1165" t="s">
        <v>27824</v>
      </c>
      <c r="G1547" s="1170" t="s">
        <v>27825</v>
      </c>
    </row>
    <row r="1548" spans="1:7" ht="15" customHeight="1">
      <c r="A1548" s="1165" t="str">
        <f t="shared" ref="A1548:A1561" si="159">CONCATENATE(C1548,E1548)</f>
        <v>PEXP102RED</v>
      </c>
      <c r="B1548" s="1165">
        <f>IFERROR(INDEX('PU Holds'!$B$14:$AF$554,MATCH(C1548,'PU Holds'!$B$14:$B$552,FALSE),MATCH(D1548,'PU Holds'!$B$14:$AF$14,FALSE)),0)</f>
        <v>0</v>
      </c>
      <c r="C1548" s="1165" t="str">
        <f t="shared" ref="C1548:C1561" si="160">C1547</f>
        <v>PEXP102</v>
      </c>
      <c r="D1548" s="988" t="str">
        <f>'PU Holds'!$O$14</f>
        <v>Red 
RAL 3020</v>
      </c>
      <c r="E1548" s="1165" t="s">
        <v>27826</v>
      </c>
      <c r="F1548" s="1165" t="s">
        <v>27824</v>
      </c>
      <c r="G1548" s="1170" t="s">
        <v>27825</v>
      </c>
    </row>
    <row r="1549" spans="1:7" ht="15" customHeight="1">
      <c r="A1549" s="1165" t="str">
        <f t="shared" si="159"/>
        <v>PEXP102BLU</v>
      </c>
      <c r="B1549" s="1165">
        <f>IFERROR(INDEX('PU Holds'!$B$14:$AF$554,MATCH(C1549,'PU Holds'!$B$14:$B$552,FALSE),MATCH(D1549,'PU Holds'!$B$14:$AF$14,FALSE)),0)</f>
        <v>0</v>
      </c>
      <c r="C1549" s="1165" t="str">
        <f t="shared" si="160"/>
        <v>PEXP102</v>
      </c>
      <c r="D1549" s="988" t="str">
        <f>'PU Holds'!$P$14</f>
        <v>Blue 
RAL 5015</v>
      </c>
      <c r="E1549" s="1165" t="s">
        <v>27827</v>
      </c>
      <c r="F1549" s="1165" t="s">
        <v>27824</v>
      </c>
      <c r="G1549" s="1170" t="s">
        <v>27825</v>
      </c>
    </row>
    <row r="1550" spans="1:7" ht="15" customHeight="1">
      <c r="A1550" s="1165" t="str">
        <f t="shared" si="159"/>
        <v>PEXP102GRY</v>
      </c>
      <c r="B1550" s="1165">
        <f>IFERROR(INDEX('PU Holds'!$B$14:$AF$554,MATCH(C1550,'PU Holds'!$B$14:$B$552,FALSE),MATCH(D1550,'PU Holds'!$B$14:$AF$14,FALSE)),0)</f>
        <v>0</v>
      </c>
      <c r="C1550" s="1165" t="str">
        <f t="shared" si="160"/>
        <v>PEXP102</v>
      </c>
      <c r="D1550" s="988" t="str">
        <f>'PU Holds'!$Q$14</f>
        <v>Grey 
RAL 7001</v>
      </c>
      <c r="E1550" s="1165" t="s">
        <v>27828</v>
      </c>
      <c r="F1550" s="1165" t="s">
        <v>27824</v>
      </c>
      <c r="G1550" s="1170" t="s">
        <v>27825</v>
      </c>
    </row>
    <row r="1551" spans="1:7" ht="15" customHeight="1">
      <c r="A1551" s="1165" t="str">
        <f t="shared" si="159"/>
        <v>PEXP102BLK</v>
      </c>
      <c r="B1551" s="1165">
        <f>IFERROR(INDEX('PU Holds'!$B$14:$AF$554,MATCH(C1551,'PU Holds'!$B$14:$B$552,FALSE),MATCH(D1551,'PU Holds'!$B$14:$AF$14,FALSE)),0)</f>
        <v>0</v>
      </c>
      <c r="C1551" s="1165" t="str">
        <f t="shared" si="160"/>
        <v>PEXP102</v>
      </c>
      <c r="D1551" s="988" t="str">
        <f>'PU Holds'!$R$14</f>
        <v>Black 
RAL 9005</v>
      </c>
      <c r="E1551" s="1165" t="s">
        <v>27829</v>
      </c>
      <c r="F1551" s="1165" t="s">
        <v>27824</v>
      </c>
      <c r="G1551" s="1170" t="s">
        <v>27825</v>
      </c>
    </row>
    <row r="1552" spans="1:7" ht="15" customHeight="1">
      <c r="A1552" s="1165" t="str">
        <f t="shared" si="159"/>
        <v>PEXP102FLO</v>
      </c>
      <c r="B1552" s="1165">
        <f>IFERROR(INDEX('PU Holds'!$B$14:$AF$554,MATCH(C1552,'PU Holds'!$B$14:$B$552,FALSE),MATCH(D1552,'PU Holds'!$B$14:$AF$14,FALSE)),0)</f>
        <v>0</v>
      </c>
      <c r="C1552" s="1165" t="str">
        <f t="shared" si="160"/>
        <v>PEXP102</v>
      </c>
      <c r="D1552" s="988" t="str">
        <f>'PU Holds'!$S$14</f>
        <v>Fluo 
Orange</v>
      </c>
      <c r="E1552" s="1165" t="s">
        <v>27830</v>
      </c>
      <c r="F1552" s="1165" t="s">
        <v>27824</v>
      </c>
      <c r="G1552" s="1170" t="s">
        <v>27825</v>
      </c>
    </row>
    <row r="1553" spans="1:7" ht="15" customHeight="1">
      <c r="A1553" s="1165" t="str">
        <f t="shared" si="159"/>
        <v>PEXP102FLG</v>
      </c>
      <c r="B1553" s="1165">
        <f>IFERROR(INDEX('PU Holds'!$B$14:$AF$554,MATCH(C1553,'PU Holds'!$B$14:$B$552,FALSE),MATCH(D1553,'PU Holds'!$B$14:$AF$14,FALSE)),0)</f>
        <v>0</v>
      </c>
      <c r="C1553" s="1165" t="str">
        <f t="shared" si="160"/>
        <v>PEXP102</v>
      </c>
      <c r="D1553" s="988" t="str">
        <f>'PU Holds'!$T$14</f>
        <v>Fluo 
Green</v>
      </c>
      <c r="E1553" s="1165" t="s">
        <v>27831</v>
      </c>
      <c r="F1553" s="1165" t="s">
        <v>27824</v>
      </c>
      <c r="G1553" s="1170" t="s">
        <v>27825</v>
      </c>
    </row>
    <row r="1554" spans="1:7" ht="15" customHeight="1">
      <c r="A1554" s="1165" t="str">
        <f t="shared" si="159"/>
        <v>PEXP102FLP</v>
      </c>
      <c r="B1554" s="1165">
        <f>IFERROR(INDEX('PU Holds'!$B$14:$AF$554,MATCH(C1554,'PU Holds'!$B$14:$B$552,FALSE),MATCH(D1554,'PU Holds'!$B$14:$AF$14,FALSE)),0)</f>
        <v>0</v>
      </c>
      <c r="C1554" s="1165" t="str">
        <f t="shared" si="160"/>
        <v>PEXP102</v>
      </c>
      <c r="D1554" s="988" t="str">
        <f>'PU Holds'!$U$14</f>
        <v>Fluo 
Pink</v>
      </c>
      <c r="E1554" s="1165" t="s">
        <v>27832</v>
      </c>
      <c r="F1554" s="1165" t="s">
        <v>27824</v>
      </c>
      <c r="G1554" s="1170" t="s">
        <v>27825</v>
      </c>
    </row>
    <row r="1555" spans="1:7" ht="15" customHeight="1">
      <c r="A1555" s="1165" t="str">
        <f t="shared" si="159"/>
        <v>PEXP102VIO</v>
      </c>
      <c r="B1555" s="1165">
        <f>IFERROR(INDEX('PU Holds'!$B$14:$AF$554,MATCH(C1555,'PU Holds'!$B$14:$B$552,FALSE),MATCH(D1555,'PU Holds'!$B$14:$AF$14,FALSE)),0)</f>
        <v>0</v>
      </c>
      <c r="C1555" s="1165" t="str">
        <f t="shared" si="160"/>
        <v>PEXP102</v>
      </c>
      <c r="D1555" s="988" t="str">
        <f>'PU Holds'!$W$14</f>
        <v>Violet 
RAL 4008</v>
      </c>
      <c r="E1555" s="1165" t="s">
        <v>27833</v>
      </c>
      <c r="F1555" s="1165" t="s">
        <v>27824</v>
      </c>
      <c r="G1555" s="1170" t="s">
        <v>27825</v>
      </c>
    </row>
    <row r="1556" spans="1:7" ht="15" customHeight="1">
      <c r="A1556" s="1165" t="str">
        <f t="shared" si="159"/>
        <v>PEXP102MIN</v>
      </c>
      <c r="B1556" s="1165">
        <f>IFERROR(INDEX('PU Holds'!$B$14:$AF$554,MATCH(C1556,'PU Holds'!$B$14:$B$552,FALSE),MATCH(D1556,'PU Holds'!$B$14:$AF$14,FALSE)),0)</f>
        <v>0</v>
      </c>
      <c r="C1556" s="1165" t="str">
        <f t="shared" si="160"/>
        <v>PEXP102</v>
      </c>
      <c r="D1556" s="988" t="str">
        <f>'PU Holds'!$X$14</f>
        <v>Mint 
RAL 6027</v>
      </c>
      <c r="E1556" s="1165" t="s">
        <v>27834</v>
      </c>
      <c r="F1556" s="1165" t="s">
        <v>27824</v>
      </c>
      <c r="G1556" s="1170" t="s">
        <v>27825</v>
      </c>
    </row>
    <row r="1557" spans="1:7" ht="15" customHeight="1">
      <c r="A1557" s="1165" t="str">
        <f t="shared" si="159"/>
        <v>PEXP102PUK</v>
      </c>
      <c r="B1557" s="1165">
        <f>IFERROR(INDEX('PU Holds'!$B$14:$AF$554,MATCH(C1557,'PU Holds'!$B$14:$B$552,FALSE),MATCH(D1557,'PU Holds'!$B$14:$AF$14,FALSE)),0)</f>
        <v>0</v>
      </c>
      <c r="C1557" s="1165" t="str">
        <f t="shared" si="160"/>
        <v>PEXP102</v>
      </c>
      <c r="D1557" s="988" t="str">
        <f>'PU Holds'!$Z$14</f>
        <v>Green 
(Puke 16-09)</v>
      </c>
      <c r="E1557" s="1165" t="s">
        <v>27835</v>
      </c>
      <c r="F1557" s="1165" t="s">
        <v>27824</v>
      </c>
      <c r="G1557" s="1170" t="s">
        <v>27825</v>
      </c>
    </row>
    <row r="1558" spans="1:7" ht="15" customHeight="1">
      <c r="A1558" s="1165" t="str">
        <f t="shared" si="159"/>
        <v>PEXP102ORA</v>
      </c>
      <c r="B1558" s="1165">
        <f>IFERROR(INDEX('PU Holds'!$B$14:$AF$554,MATCH(C1558,'PU Holds'!$B$14:$B$552,FALSE),MATCH(D1558,'PU Holds'!$B$14:$AF$14,FALSE)),0)</f>
        <v>0</v>
      </c>
      <c r="C1558" s="1165" t="str">
        <f t="shared" si="160"/>
        <v>PEXP102</v>
      </c>
      <c r="D1558" s="988" t="str">
        <f>'PU Holds'!$AA$14</f>
        <v>US Orange
14-01</v>
      </c>
      <c r="E1558" s="1165" t="s">
        <v>27836</v>
      </c>
      <c r="F1558" s="1165" t="s">
        <v>27824</v>
      </c>
      <c r="G1558" s="1170" t="s">
        <v>27825</v>
      </c>
    </row>
    <row r="1559" spans="1:7" ht="15" customHeight="1">
      <c r="A1559" s="1165" t="str">
        <f t="shared" si="159"/>
        <v>PEXP102GRE</v>
      </c>
      <c r="B1559" s="1165">
        <f>IFERROR(INDEX('PU Holds'!$B$14:$AF$554,MATCH(C1559,'PU Holds'!$B$14:$B$552,FALSE),MATCH(D1559,'PU Holds'!$B$14:$AF$14,FALSE)),0)</f>
        <v>0</v>
      </c>
      <c r="C1559" s="1165" t="str">
        <f t="shared" si="160"/>
        <v>PEXP102</v>
      </c>
      <c r="D1559" s="988" t="str">
        <f>'PU Holds'!$AB$14</f>
        <v>US Green 
16 -16</v>
      </c>
      <c r="E1559" s="1165" t="s">
        <v>27837</v>
      </c>
      <c r="F1559" s="1165" t="s">
        <v>27824</v>
      </c>
      <c r="G1559" s="1170" t="s">
        <v>27825</v>
      </c>
    </row>
    <row r="1560" spans="1:7" ht="15" customHeight="1">
      <c r="A1560" s="1165" t="str">
        <f t="shared" si="159"/>
        <v>PEXP102WHI</v>
      </c>
      <c r="B1560" s="1165">
        <f>IFERROR(INDEX('PU Holds'!$B$14:$AF$554,MATCH(C1560,'PU Holds'!$B$14:$B$552,FALSE),MATCH(D1560,'PU Holds'!$B$14:$AF$14,FALSE)),0)</f>
        <v>0</v>
      </c>
      <c r="C1560" s="1165" t="str">
        <f t="shared" si="160"/>
        <v>PEXP102</v>
      </c>
      <c r="D1560" s="988" t="str">
        <f>'PU Holds'!$AC$14</f>
        <v>White 
RAL 9010</v>
      </c>
      <c r="E1560" s="1165" t="s">
        <v>27838</v>
      </c>
      <c r="F1560" s="1165" t="s">
        <v>27824</v>
      </c>
      <c r="G1560" s="1170" t="s">
        <v>27825</v>
      </c>
    </row>
    <row r="1561" spans="1:7" ht="15" customHeight="1">
      <c r="A1561" s="1165" t="str">
        <f t="shared" si="159"/>
        <v>PEXP102PUR</v>
      </c>
      <c r="B1561" s="1165">
        <f>IFERROR(INDEX('PU Holds'!$B$14:$AF$554,MATCH(C1561,'PU Holds'!$B$14:$B$552,FALSE),MATCH(D1561,'PU Holds'!$B$14:$AF$14,FALSE)),0)</f>
        <v>0</v>
      </c>
      <c r="C1561" s="1165" t="str">
        <f t="shared" si="160"/>
        <v>PEXP102</v>
      </c>
      <c r="D1561" s="988" t="str">
        <f>'PU Holds'!$AD$14</f>
        <v>US Purple</v>
      </c>
      <c r="E1561" s="1165" t="s">
        <v>27839</v>
      </c>
      <c r="F1561" s="1165" t="s">
        <v>27824</v>
      </c>
      <c r="G1561" s="1170" t="s">
        <v>27825</v>
      </c>
    </row>
    <row r="1562" spans="1:7" ht="15" customHeight="1">
      <c r="A1562" s="1165" t="str">
        <f t="shared" ref="A1562:A1598" si="161">CONCATENATE(C1562,E1562)</f>
        <v>PEXP103YEL</v>
      </c>
      <c r="B1562" s="1165">
        <f>IFERROR(INDEX('PU Holds'!$B$14:$AF$554,MATCH(C1562,'PU Holds'!$B$14:$B$552,FALSE),MATCH(D1562,'PU Holds'!$B$14:$AF$14,FALSE)),0)</f>
        <v>0</v>
      </c>
      <c r="C1562" s="1165" t="s">
        <v>27941</v>
      </c>
      <c r="D1562" s="1168" t="str">
        <f>'PU Holds'!$M$14</f>
        <v>Yellow 
RAL 1026</v>
      </c>
      <c r="E1562" s="1165" t="s">
        <v>27823</v>
      </c>
      <c r="F1562" s="1165" t="s">
        <v>27824</v>
      </c>
      <c r="G1562" s="1170" t="s">
        <v>27825</v>
      </c>
    </row>
    <row r="1563" spans="1:7" ht="15" customHeight="1">
      <c r="A1563" s="1165" t="str">
        <f t="shared" si="161"/>
        <v>PEXP103RED</v>
      </c>
      <c r="B1563" s="1165">
        <f>IFERROR(INDEX('PU Holds'!$B$14:$AF$554,MATCH(C1563,'PU Holds'!$B$14:$B$552,FALSE),MATCH(D1563,'PU Holds'!$B$14:$AF$14,FALSE)),0)</f>
        <v>0</v>
      </c>
      <c r="C1563" s="1165" t="str">
        <f t="shared" ref="C1563:C1576" si="162">C1562</f>
        <v>PEXP103</v>
      </c>
      <c r="D1563" s="988" t="str">
        <f>'PU Holds'!$O$14</f>
        <v>Red 
RAL 3020</v>
      </c>
      <c r="E1563" s="1165" t="s">
        <v>27826</v>
      </c>
      <c r="F1563" s="1165" t="s">
        <v>27824</v>
      </c>
      <c r="G1563" s="1170" t="s">
        <v>27825</v>
      </c>
    </row>
    <row r="1564" spans="1:7" ht="15" customHeight="1">
      <c r="A1564" s="1165" t="str">
        <f t="shared" si="161"/>
        <v>PEXP103BLU</v>
      </c>
      <c r="B1564" s="1165">
        <f>IFERROR(INDEX('PU Holds'!$B$14:$AF$554,MATCH(C1564,'PU Holds'!$B$14:$B$552,FALSE),MATCH(D1564,'PU Holds'!$B$14:$AF$14,FALSE)),0)</f>
        <v>0</v>
      </c>
      <c r="C1564" s="1165" t="str">
        <f t="shared" si="162"/>
        <v>PEXP103</v>
      </c>
      <c r="D1564" s="988" t="str">
        <f>'PU Holds'!$P$14</f>
        <v>Blue 
RAL 5015</v>
      </c>
      <c r="E1564" s="1165" t="s">
        <v>27827</v>
      </c>
      <c r="F1564" s="1165" t="s">
        <v>27824</v>
      </c>
      <c r="G1564" s="1170" t="s">
        <v>27825</v>
      </c>
    </row>
    <row r="1565" spans="1:7" ht="15" customHeight="1">
      <c r="A1565" s="1165" t="str">
        <f t="shared" si="161"/>
        <v>PEXP103GRY</v>
      </c>
      <c r="B1565" s="1165">
        <f>IFERROR(INDEX('PU Holds'!$B$14:$AF$554,MATCH(C1565,'PU Holds'!$B$14:$B$552,FALSE),MATCH(D1565,'PU Holds'!$B$14:$AF$14,FALSE)),0)</f>
        <v>0</v>
      </c>
      <c r="C1565" s="1165" t="str">
        <f t="shared" si="162"/>
        <v>PEXP103</v>
      </c>
      <c r="D1565" s="988" t="str">
        <f>'PU Holds'!$Q$14</f>
        <v>Grey 
RAL 7001</v>
      </c>
      <c r="E1565" s="1165" t="s">
        <v>27828</v>
      </c>
      <c r="F1565" s="1165" t="s">
        <v>27824</v>
      </c>
      <c r="G1565" s="1170" t="s">
        <v>27825</v>
      </c>
    </row>
    <row r="1566" spans="1:7" ht="15" customHeight="1">
      <c r="A1566" s="1165" t="str">
        <f t="shared" si="161"/>
        <v>PEXP103BLK</v>
      </c>
      <c r="B1566" s="1165">
        <f>IFERROR(INDEX('PU Holds'!$B$14:$AF$554,MATCH(C1566,'PU Holds'!$B$14:$B$552,FALSE),MATCH(D1566,'PU Holds'!$B$14:$AF$14,FALSE)),0)</f>
        <v>0</v>
      </c>
      <c r="C1566" s="1165" t="str">
        <f t="shared" si="162"/>
        <v>PEXP103</v>
      </c>
      <c r="D1566" s="988" t="str">
        <f>'PU Holds'!$R$14</f>
        <v>Black 
RAL 9005</v>
      </c>
      <c r="E1566" s="1165" t="s">
        <v>27829</v>
      </c>
      <c r="F1566" s="1165" t="s">
        <v>27824</v>
      </c>
      <c r="G1566" s="1170" t="s">
        <v>27825</v>
      </c>
    </row>
    <row r="1567" spans="1:7" ht="15" customHeight="1">
      <c r="A1567" s="1165" t="str">
        <f t="shared" si="161"/>
        <v>PEXP103FLO</v>
      </c>
      <c r="B1567" s="1165">
        <f>IFERROR(INDEX('PU Holds'!$B$14:$AF$554,MATCH(C1567,'PU Holds'!$B$14:$B$552,FALSE),MATCH(D1567,'PU Holds'!$B$14:$AF$14,FALSE)),0)</f>
        <v>0</v>
      </c>
      <c r="C1567" s="1165" t="str">
        <f t="shared" si="162"/>
        <v>PEXP103</v>
      </c>
      <c r="D1567" s="988" t="str">
        <f>'PU Holds'!$S$14</f>
        <v>Fluo 
Orange</v>
      </c>
      <c r="E1567" s="1165" t="s">
        <v>27830</v>
      </c>
      <c r="F1567" s="1165" t="s">
        <v>27824</v>
      </c>
      <c r="G1567" s="1170" t="s">
        <v>27825</v>
      </c>
    </row>
    <row r="1568" spans="1:7" ht="15" customHeight="1">
      <c r="A1568" s="1165" t="str">
        <f t="shared" si="161"/>
        <v>PEXP103FLG</v>
      </c>
      <c r="B1568" s="1165">
        <f>IFERROR(INDEX('PU Holds'!$B$14:$AF$554,MATCH(C1568,'PU Holds'!$B$14:$B$552,FALSE),MATCH(D1568,'PU Holds'!$B$14:$AF$14,FALSE)),0)</f>
        <v>0</v>
      </c>
      <c r="C1568" s="1165" t="str">
        <f t="shared" si="162"/>
        <v>PEXP103</v>
      </c>
      <c r="D1568" s="988" t="str">
        <f>'PU Holds'!$T$14</f>
        <v>Fluo 
Green</v>
      </c>
      <c r="E1568" s="1165" t="s">
        <v>27831</v>
      </c>
      <c r="F1568" s="1165" t="s">
        <v>27824</v>
      </c>
      <c r="G1568" s="1170" t="s">
        <v>27825</v>
      </c>
    </row>
    <row r="1569" spans="1:7" ht="15" customHeight="1">
      <c r="A1569" s="1165" t="str">
        <f t="shared" si="161"/>
        <v>PEXP103FLP</v>
      </c>
      <c r="B1569" s="1165">
        <f>IFERROR(INDEX('PU Holds'!$B$14:$AF$554,MATCH(C1569,'PU Holds'!$B$14:$B$552,FALSE),MATCH(D1569,'PU Holds'!$B$14:$AF$14,FALSE)),0)</f>
        <v>0</v>
      </c>
      <c r="C1569" s="1165" t="str">
        <f t="shared" si="162"/>
        <v>PEXP103</v>
      </c>
      <c r="D1569" s="988" t="str">
        <f>'PU Holds'!$U$14</f>
        <v>Fluo 
Pink</v>
      </c>
      <c r="E1569" s="1165" t="s">
        <v>27832</v>
      </c>
      <c r="F1569" s="1165" t="s">
        <v>27824</v>
      </c>
      <c r="G1569" s="1170" t="s">
        <v>27825</v>
      </c>
    </row>
    <row r="1570" spans="1:7" ht="15" customHeight="1">
      <c r="A1570" s="1165" t="str">
        <f t="shared" si="161"/>
        <v>PEXP103VIO</v>
      </c>
      <c r="B1570" s="1165">
        <f>IFERROR(INDEX('PU Holds'!$B$14:$AF$554,MATCH(C1570,'PU Holds'!$B$14:$B$552,FALSE),MATCH(D1570,'PU Holds'!$B$14:$AF$14,FALSE)),0)</f>
        <v>0</v>
      </c>
      <c r="C1570" s="1165" t="str">
        <f t="shared" si="162"/>
        <v>PEXP103</v>
      </c>
      <c r="D1570" s="988" t="str">
        <f>'PU Holds'!$W$14</f>
        <v>Violet 
RAL 4008</v>
      </c>
      <c r="E1570" s="1165" t="s">
        <v>27833</v>
      </c>
      <c r="F1570" s="1165" t="s">
        <v>27824</v>
      </c>
      <c r="G1570" s="1170" t="s">
        <v>27825</v>
      </c>
    </row>
    <row r="1571" spans="1:7" ht="15" customHeight="1">
      <c r="A1571" s="1165" t="str">
        <f t="shared" si="161"/>
        <v>PEXP103MIN</v>
      </c>
      <c r="B1571" s="1165">
        <f>IFERROR(INDEX('PU Holds'!$B$14:$AF$554,MATCH(C1571,'PU Holds'!$B$14:$B$552,FALSE),MATCH(D1571,'PU Holds'!$B$14:$AF$14,FALSE)),0)</f>
        <v>0</v>
      </c>
      <c r="C1571" s="1165" t="str">
        <f t="shared" si="162"/>
        <v>PEXP103</v>
      </c>
      <c r="D1571" s="988" t="str">
        <f>'PU Holds'!$X$14</f>
        <v>Mint 
RAL 6027</v>
      </c>
      <c r="E1571" s="1165" t="s">
        <v>27834</v>
      </c>
      <c r="F1571" s="1165" t="s">
        <v>27824</v>
      </c>
      <c r="G1571" s="1170" t="s">
        <v>27825</v>
      </c>
    </row>
    <row r="1572" spans="1:7" ht="15" customHeight="1">
      <c r="A1572" s="1165" t="str">
        <f t="shared" si="161"/>
        <v>PEXP103PUK</v>
      </c>
      <c r="B1572" s="1165">
        <f>IFERROR(INDEX('PU Holds'!$B$14:$AF$554,MATCH(C1572,'PU Holds'!$B$14:$B$552,FALSE),MATCH(D1572,'PU Holds'!$B$14:$AF$14,FALSE)),0)</f>
        <v>0</v>
      </c>
      <c r="C1572" s="1165" t="str">
        <f t="shared" si="162"/>
        <v>PEXP103</v>
      </c>
      <c r="D1572" s="988" t="str">
        <f>'PU Holds'!$Z$14</f>
        <v>Green 
(Puke 16-09)</v>
      </c>
      <c r="E1572" s="1165" t="s">
        <v>27835</v>
      </c>
      <c r="F1572" s="1165" t="s">
        <v>27824</v>
      </c>
      <c r="G1572" s="1170" t="s">
        <v>27825</v>
      </c>
    </row>
    <row r="1573" spans="1:7" ht="15" customHeight="1">
      <c r="A1573" s="1165" t="str">
        <f t="shared" si="161"/>
        <v>PEXP103ORA</v>
      </c>
      <c r="B1573" s="1165">
        <f>IFERROR(INDEX('PU Holds'!$B$14:$AF$554,MATCH(C1573,'PU Holds'!$B$14:$B$552,FALSE),MATCH(D1573,'PU Holds'!$B$14:$AF$14,FALSE)),0)</f>
        <v>0</v>
      </c>
      <c r="C1573" s="1165" t="str">
        <f t="shared" si="162"/>
        <v>PEXP103</v>
      </c>
      <c r="D1573" s="988" t="str">
        <f>'PU Holds'!$AA$14</f>
        <v>US Orange
14-01</v>
      </c>
      <c r="E1573" s="1165" t="s">
        <v>27836</v>
      </c>
      <c r="F1573" s="1165" t="s">
        <v>27824</v>
      </c>
      <c r="G1573" s="1170" t="s">
        <v>27825</v>
      </c>
    </row>
    <row r="1574" spans="1:7" ht="15" customHeight="1">
      <c r="A1574" s="1165" t="str">
        <f t="shared" si="161"/>
        <v>PEXP103GRE</v>
      </c>
      <c r="B1574" s="1165">
        <f>IFERROR(INDEX('PU Holds'!$B$14:$AF$554,MATCH(C1574,'PU Holds'!$B$14:$B$552,FALSE),MATCH(D1574,'PU Holds'!$B$14:$AF$14,FALSE)),0)</f>
        <v>0</v>
      </c>
      <c r="C1574" s="1165" t="str">
        <f t="shared" si="162"/>
        <v>PEXP103</v>
      </c>
      <c r="D1574" s="988" t="str">
        <f>'PU Holds'!$AB$14</f>
        <v>US Green 
16 -16</v>
      </c>
      <c r="E1574" s="1165" t="s">
        <v>27837</v>
      </c>
      <c r="F1574" s="1165" t="s">
        <v>27824</v>
      </c>
      <c r="G1574" s="1170" t="s">
        <v>27825</v>
      </c>
    </row>
    <row r="1575" spans="1:7" ht="15" customHeight="1">
      <c r="A1575" s="1165" t="str">
        <f t="shared" si="161"/>
        <v>PEXP103WHI</v>
      </c>
      <c r="B1575" s="1165">
        <f>IFERROR(INDEX('PU Holds'!$B$14:$AF$554,MATCH(C1575,'PU Holds'!$B$14:$B$552,FALSE),MATCH(D1575,'PU Holds'!$B$14:$AF$14,FALSE)),0)</f>
        <v>0</v>
      </c>
      <c r="C1575" s="1165" t="str">
        <f t="shared" si="162"/>
        <v>PEXP103</v>
      </c>
      <c r="D1575" s="988" t="str">
        <f>'PU Holds'!$AC$14</f>
        <v>White 
RAL 9010</v>
      </c>
      <c r="E1575" s="1165" t="s">
        <v>27838</v>
      </c>
      <c r="F1575" s="1165" t="s">
        <v>27824</v>
      </c>
      <c r="G1575" s="1170" t="s">
        <v>27825</v>
      </c>
    </row>
    <row r="1576" spans="1:7" ht="15" customHeight="1">
      <c r="A1576" s="1165" t="str">
        <f t="shared" si="161"/>
        <v>PEXP103PUR</v>
      </c>
      <c r="B1576" s="1165">
        <f>IFERROR(INDEX('PU Holds'!$B$14:$AF$554,MATCH(C1576,'PU Holds'!$B$14:$B$552,FALSE),MATCH(D1576,'PU Holds'!$B$14:$AF$14,FALSE)),0)</f>
        <v>0</v>
      </c>
      <c r="C1576" s="1165" t="str">
        <f t="shared" si="162"/>
        <v>PEXP103</v>
      </c>
      <c r="D1576" s="988" t="str">
        <f>'PU Holds'!$AD$14</f>
        <v>US Purple</v>
      </c>
      <c r="E1576" s="1165" t="s">
        <v>27839</v>
      </c>
      <c r="F1576" s="1165" t="s">
        <v>27824</v>
      </c>
      <c r="G1576" s="1170" t="s">
        <v>27825</v>
      </c>
    </row>
    <row r="1577" spans="1:7" ht="15" customHeight="1">
      <c r="A1577" s="1165" t="str">
        <f t="shared" si="161"/>
        <v>PEXP104YEL</v>
      </c>
      <c r="B1577" s="1165">
        <f>IFERROR(INDEX('PU Holds'!$B$14:$AF$554,MATCH(C1577,'PU Holds'!$B$14:$B$552,FALSE),MATCH(D1577,'PU Holds'!$B$14:$AF$14,FALSE)),0)</f>
        <v>0</v>
      </c>
      <c r="C1577" s="1165" t="s">
        <v>27942</v>
      </c>
      <c r="D1577" s="1168" t="str">
        <f>'PU Holds'!$M$14</f>
        <v>Yellow 
RAL 1026</v>
      </c>
      <c r="E1577" s="1165" t="s">
        <v>27823</v>
      </c>
      <c r="F1577" s="1165" t="s">
        <v>27824</v>
      </c>
      <c r="G1577" s="1170" t="s">
        <v>27825</v>
      </c>
    </row>
    <row r="1578" spans="1:7" ht="15" customHeight="1">
      <c r="A1578" s="1165" t="str">
        <f t="shared" si="161"/>
        <v>PEXP104RED</v>
      </c>
      <c r="B1578" s="1165">
        <f>IFERROR(INDEX('PU Holds'!$B$14:$AF$554,MATCH(C1578,'PU Holds'!$B$14:$B$552,FALSE),MATCH(D1578,'PU Holds'!$B$14:$AF$14,FALSE)),0)</f>
        <v>0</v>
      </c>
      <c r="C1578" s="1165" t="str">
        <f t="shared" ref="C1578:C1591" si="163">C1577</f>
        <v>PEXP104</v>
      </c>
      <c r="D1578" s="988" t="str">
        <f>'PU Holds'!$O$14</f>
        <v>Red 
RAL 3020</v>
      </c>
      <c r="E1578" s="1165" t="s">
        <v>27826</v>
      </c>
      <c r="F1578" s="1165" t="s">
        <v>27824</v>
      </c>
      <c r="G1578" s="1170" t="s">
        <v>27825</v>
      </c>
    </row>
    <row r="1579" spans="1:7" ht="15" customHeight="1">
      <c r="A1579" s="1165" t="str">
        <f t="shared" si="161"/>
        <v>PEXP104BLU</v>
      </c>
      <c r="B1579" s="1165">
        <f>IFERROR(INDEX('PU Holds'!$B$14:$AF$554,MATCH(C1579,'PU Holds'!$B$14:$B$552,FALSE),MATCH(D1579,'PU Holds'!$B$14:$AF$14,FALSE)),0)</f>
        <v>0</v>
      </c>
      <c r="C1579" s="1165" t="str">
        <f t="shared" si="163"/>
        <v>PEXP104</v>
      </c>
      <c r="D1579" s="988" t="str">
        <f>'PU Holds'!$P$14</f>
        <v>Blue 
RAL 5015</v>
      </c>
      <c r="E1579" s="1165" t="s">
        <v>27827</v>
      </c>
      <c r="F1579" s="1165" t="s">
        <v>27824</v>
      </c>
      <c r="G1579" s="1170" t="s">
        <v>27825</v>
      </c>
    </row>
    <row r="1580" spans="1:7" ht="15" customHeight="1">
      <c r="A1580" s="1165" t="str">
        <f t="shared" si="161"/>
        <v>PEXP104GRY</v>
      </c>
      <c r="B1580" s="1165">
        <f>IFERROR(INDEX('PU Holds'!$B$14:$AF$554,MATCH(C1580,'PU Holds'!$B$14:$B$552,FALSE),MATCH(D1580,'PU Holds'!$B$14:$AF$14,FALSE)),0)</f>
        <v>0</v>
      </c>
      <c r="C1580" s="1165" t="str">
        <f t="shared" si="163"/>
        <v>PEXP104</v>
      </c>
      <c r="D1580" s="988" t="str">
        <f>'PU Holds'!$Q$14</f>
        <v>Grey 
RAL 7001</v>
      </c>
      <c r="E1580" s="1165" t="s">
        <v>27828</v>
      </c>
      <c r="F1580" s="1165" t="s">
        <v>27824</v>
      </c>
      <c r="G1580" s="1170" t="s">
        <v>27825</v>
      </c>
    </row>
    <row r="1581" spans="1:7" ht="15" customHeight="1">
      <c r="A1581" s="1165" t="str">
        <f t="shared" si="161"/>
        <v>PEXP104BLK</v>
      </c>
      <c r="B1581" s="1165">
        <f>IFERROR(INDEX('PU Holds'!$B$14:$AF$554,MATCH(C1581,'PU Holds'!$B$14:$B$552,FALSE),MATCH(D1581,'PU Holds'!$B$14:$AF$14,FALSE)),0)</f>
        <v>0</v>
      </c>
      <c r="C1581" s="1165" t="str">
        <f t="shared" si="163"/>
        <v>PEXP104</v>
      </c>
      <c r="D1581" s="988" t="str">
        <f>'PU Holds'!$R$14</f>
        <v>Black 
RAL 9005</v>
      </c>
      <c r="E1581" s="1165" t="s">
        <v>27829</v>
      </c>
      <c r="F1581" s="1165" t="s">
        <v>27824</v>
      </c>
      <c r="G1581" s="1170" t="s">
        <v>27825</v>
      </c>
    </row>
    <row r="1582" spans="1:7" ht="15" customHeight="1">
      <c r="A1582" s="1165" t="str">
        <f t="shared" si="161"/>
        <v>PEXP104FLO</v>
      </c>
      <c r="B1582" s="1165">
        <f>IFERROR(INDEX('PU Holds'!$B$14:$AF$554,MATCH(C1582,'PU Holds'!$B$14:$B$552,FALSE),MATCH(D1582,'PU Holds'!$B$14:$AF$14,FALSE)),0)</f>
        <v>0</v>
      </c>
      <c r="C1582" s="1165" t="str">
        <f t="shared" si="163"/>
        <v>PEXP104</v>
      </c>
      <c r="D1582" s="988" t="str">
        <f>'PU Holds'!$S$14</f>
        <v>Fluo 
Orange</v>
      </c>
      <c r="E1582" s="1165" t="s">
        <v>27830</v>
      </c>
      <c r="F1582" s="1165" t="s">
        <v>27824</v>
      </c>
      <c r="G1582" s="1170" t="s">
        <v>27825</v>
      </c>
    </row>
    <row r="1583" spans="1:7" ht="15" customHeight="1">
      <c r="A1583" s="1165" t="str">
        <f t="shared" si="161"/>
        <v>PEXP104FLG</v>
      </c>
      <c r="B1583" s="1165">
        <f>IFERROR(INDEX('PU Holds'!$B$14:$AF$554,MATCH(C1583,'PU Holds'!$B$14:$B$552,FALSE),MATCH(D1583,'PU Holds'!$B$14:$AF$14,FALSE)),0)</f>
        <v>0</v>
      </c>
      <c r="C1583" s="1165" t="str">
        <f t="shared" si="163"/>
        <v>PEXP104</v>
      </c>
      <c r="D1583" s="988" t="str">
        <f>'PU Holds'!$T$14</f>
        <v>Fluo 
Green</v>
      </c>
      <c r="E1583" s="1165" t="s">
        <v>27831</v>
      </c>
      <c r="F1583" s="1165" t="s">
        <v>27824</v>
      </c>
      <c r="G1583" s="1170" t="s">
        <v>27825</v>
      </c>
    </row>
    <row r="1584" spans="1:7" ht="15" customHeight="1">
      <c r="A1584" s="1165" t="str">
        <f t="shared" si="161"/>
        <v>PEXP104FLP</v>
      </c>
      <c r="B1584" s="1165">
        <f>IFERROR(INDEX('PU Holds'!$B$14:$AF$554,MATCH(C1584,'PU Holds'!$B$14:$B$552,FALSE),MATCH(D1584,'PU Holds'!$B$14:$AF$14,FALSE)),0)</f>
        <v>0</v>
      </c>
      <c r="C1584" s="1165" t="str">
        <f t="shared" si="163"/>
        <v>PEXP104</v>
      </c>
      <c r="D1584" s="988" t="str">
        <f>'PU Holds'!$U$14</f>
        <v>Fluo 
Pink</v>
      </c>
      <c r="E1584" s="1165" t="s">
        <v>27832</v>
      </c>
      <c r="F1584" s="1165" t="s">
        <v>27824</v>
      </c>
      <c r="G1584" s="1170" t="s">
        <v>27825</v>
      </c>
    </row>
    <row r="1585" spans="1:7" ht="15" customHeight="1">
      <c r="A1585" s="1165" t="str">
        <f t="shared" si="161"/>
        <v>PEXP104VIO</v>
      </c>
      <c r="B1585" s="1165">
        <f>IFERROR(INDEX('PU Holds'!$B$14:$AF$554,MATCH(C1585,'PU Holds'!$B$14:$B$552,FALSE),MATCH(D1585,'PU Holds'!$B$14:$AF$14,FALSE)),0)</f>
        <v>0</v>
      </c>
      <c r="C1585" s="1165" t="str">
        <f t="shared" si="163"/>
        <v>PEXP104</v>
      </c>
      <c r="D1585" s="988" t="str">
        <f>'PU Holds'!$W$14</f>
        <v>Violet 
RAL 4008</v>
      </c>
      <c r="E1585" s="1165" t="s">
        <v>27833</v>
      </c>
      <c r="F1585" s="1165" t="s">
        <v>27824</v>
      </c>
      <c r="G1585" s="1170" t="s">
        <v>27825</v>
      </c>
    </row>
    <row r="1586" spans="1:7" ht="15" customHeight="1">
      <c r="A1586" s="1165" t="str">
        <f t="shared" si="161"/>
        <v>PEXP104MIN</v>
      </c>
      <c r="B1586" s="1165">
        <f>IFERROR(INDEX('PU Holds'!$B$14:$AF$554,MATCH(C1586,'PU Holds'!$B$14:$B$552,FALSE),MATCH(D1586,'PU Holds'!$B$14:$AF$14,FALSE)),0)</f>
        <v>0</v>
      </c>
      <c r="C1586" s="1165" t="str">
        <f t="shared" si="163"/>
        <v>PEXP104</v>
      </c>
      <c r="D1586" s="988" t="str">
        <f>'PU Holds'!$X$14</f>
        <v>Mint 
RAL 6027</v>
      </c>
      <c r="E1586" s="1165" t="s">
        <v>27834</v>
      </c>
      <c r="F1586" s="1165" t="s">
        <v>27824</v>
      </c>
      <c r="G1586" s="1170" t="s">
        <v>27825</v>
      </c>
    </row>
    <row r="1587" spans="1:7" ht="15" customHeight="1">
      <c r="A1587" s="1165" t="str">
        <f t="shared" si="161"/>
        <v>PEXP104PUK</v>
      </c>
      <c r="B1587" s="1165">
        <f>IFERROR(INDEX('PU Holds'!$B$14:$AF$554,MATCH(C1587,'PU Holds'!$B$14:$B$552,FALSE),MATCH(D1587,'PU Holds'!$B$14:$AF$14,FALSE)),0)</f>
        <v>0</v>
      </c>
      <c r="C1587" s="1165" t="str">
        <f t="shared" si="163"/>
        <v>PEXP104</v>
      </c>
      <c r="D1587" s="988" t="str">
        <f>'PU Holds'!$Z$14</f>
        <v>Green 
(Puke 16-09)</v>
      </c>
      <c r="E1587" s="1165" t="s">
        <v>27835</v>
      </c>
      <c r="F1587" s="1165" t="s">
        <v>27824</v>
      </c>
      <c r="G1587" s="1170" t="s">
        <v>27825</v>
      </c>
    </row>
    <row r="1588" spans="1:7" ht="15" customHeight="1">
      <c r="A1588" s="1165" t="str">
        <f t="shared" si="161"/>
        <v>PEXP104ORA</v>
      </c>
      <c r="B1588" s="1165">
        <f>IFERROR(INDEX('PU Holds'!$B$14:$AF$554,MATCH(C1588,'PU Holds'!$B$14:$B$552,FALSE),MATCH(D1588,'PU Holds'!$B$14:$AF$14,FALSE)),0)</f>
        <v>0</v>
      </c>
      <c r="C1588" s="1165" t="str">
        <f t="shared" si="163"/>
        <v>PEXP104</v>
      </c>
      <c r="D1588" s="988" t="str">
        <f>'PU Holds'!$AA$14</f>
        <v>US Orange
14-01</v>
      </c>
      <c r="E1588" s="1165" t="s">
        <v>27836</v>
      </c>
      <c r="F1588" s="1165" t="s">
        <v>27824</v>
      </c>
      <c r="G1588" s="1170" t="s">
        <v>27825</v>
      </c>
    </row>
    <row r="1589" spans="1:7" ht="15" customHeight="1">
      <c r="A1589" s="1165" t="str">
        <f t="shared" si="161"/>
        <v>PEXP104GRE</v>
      </c>
      <c r="B1589" s="1165">
        <f>IFERROR(INDEX('PU Holds'!$B$14:$AF$554,MATCH(C1589,'PU Holds'!$B$14:$B$552,FALSE),MATCH(D1589,'PU Holds'!$B$14:$AF$14,FALSE)),0)</f>
        <v>0</v>
      </c>
      <c r="C1589" s="1165" t="str">
        <f t="shared" si="163"/>
        <v>PEXP104</v>
      </c>
      <c r="D1589" s="988" t="str">
        <f>'PU Holds'!$AB$14</f>
        <v>US Green 
16 -16</v>
      </c>
      <c r="E1589" s="1165" t="s">
        <v>27837</v>
      </c>
      <c r="F1589" s="1165" t="s">
        <v>27824</v>
      </c>
      <c r="G1589" s="1170" t="s">
        <v>27825</v>
      </c>
    </row>
    <row r="1590" spans="1:7" ht="15" customHeight="1">
      <c r="A1590" s="1165" t="str">
        <f t="shared" si="161"/>
        <v>PEXP104WHI</v>
      </c>
      <c r="B1590" s="1165">
        <f>IFERROR(INDEX('PU Holds'!$B$14:$AF$554,MATCH(C1590,'PU Holds'!$B$14:$B$552,FALSE),MATCH(D1590,'PU Holds'!$B$14:$AF$14,FALSE)),0)</f>
        <v>0</v>
      </c>
      <c r="C1590" s="1165" t="str">
        <f t="shared" si="163"/>
        <v>PEXP104</v>
      </c>
      <c r="D1590" s="988" t="str">
        <f>'PU Holds'!$AC$14</f>
        <v>White 
RAL 9010</v>
      </c>
      <c r="E1590" s="1165" t="s">
        <v>27838</v>
      </c>
      <c r="F1590" s="1165" t="s">
        <v>27824</v>
      </c>
      <c r="G1590" s="1170" t="s">
        <v>27825</v>
      </c>
    </row>
    <row r="1591" spans="1:7" ht="15" customHeight="1">
      <c r="A1591" s="1165" t="str">
        <f t="shared" si="161"/>
        <v>PEXP104PUR</v>
      </c>
      <c r="B1591" s="1165">
        <f>IFERROR(INDEX('PU Holds'!$B$14:$AF$554,MATCH(C1591,'PU Holds'!$B$14:$B$552,FALSE),MATCH(D1591,'PU Holds'!$B$14:$AF$14,FALSE)),0)</f>
        <v>0</v>
      </c>
      <c r="C1591" s="1165" t="str">
        <f t="shared" si="163"/>
        <v>PEXP104</v>
      </c>
      <c r="D1591" s="988" t="str">
        <f>'PU Holds'!$AD$14</f>
        <v>US Purple</v>
      </c>
      <c r="E1591" s="1165" t="s">
        <v>27839</v>
      </c>
      <c r="F1591" s="1165" t="s">
        <v>27824</v>
      </c>
      <c r="G1591" s="1170" t="s">
        <v>27825</v>
      </c>
    </row>
    <row r="1592" spans="1:7" ht="15" customHeight="1">
      <c r="A1592" s="1165" t="str">
        <f t="shared" si="161"/>
        <v>PEXP105YEL</v>
      </c>
      <c r="B1592" s="1165">
        <f>IFERROR(INDEX('PU Holds'!$B$14:$AF$554,MATCH(C1592,'PU Holds'!$B$14:$B$552,FALSE),MATCH(D1592,'PU Holds'!$B$14:$AF$14,FALSE)),0)</f>
        <v>0</v>
      </c>
      <c r="C1592" s="1165" t="s">
        <v>27943</v>
      </c>
      <c r="D1592" s="1168" t="str">
        <f>'PU Holds'!$M$14</f>
        <v>Yellow 
RAL 1026</v>
      </c>
      <c r="E1592" s="1165" t="s">
        <v>27823</v>
      </c>
      <c r="F1592" s="1165" t="s">
        <v>27824</v>
      </c>
      <c r="G1592" s="1170" t="s">
        <v>27825</v>
      </c>
    </row>
    <row r="1593" spans="1:7" ht="15" customHeight="1">
      <c r="A1593" s="1165" t="str">
        <f t="shared" si="161"/>
        <v>PEXP105RED</v>
      </c>
      <c r="B1593" s="1165">
        <f>IFERROR(INDEX('PU Holds'!$B$14:$AF$554,MATCH(C1593,'PU Holds'!$B$14:$B$552,FALSE),MATCH(D1593,'PU Holds'!$B$14:$AF$14,FALSE)),0)</f>
        <v>0</v>
      </c>
      <c r="C1593" s="1165" t="str">
        <f t="shared" ref="C1593:C1606" si="164">C1592</f>
        <v>PEXP105</v>
      </c>
      <c r="D1593" s="988" t="str">
        <f>'PU Holds'!$O$14</f>
        <v>Red 
RAL 3020</v>
      </c>
      <c r="E1593" s="1165" t="s">
        <v>27826</v>
      </c>
      <c r="F1593" s="1165" t="s">
        <v>27824</v>
      </c>
      <c r="G1593" s="1170" t="s">
        <v>27825</v>
      </c>
    </row>
    <row r="1594" spans="1:7" ht="15" customHeight="1">
      <c r="A1594" s="1165" t="str">
        <f t="shared" si="161"/>
        <v>PEXP105BLU</v>
      </c>
      <c r="B1594" s="1165">
        <f>IFERROR(INDEX('PU Holds'!$B$14:$AF$554,MATCH(C1594,'PU Holds'!$B$14:$B$552,FALSE),MATCH(D1594,'PU Holds'!$B$14:$AF$14,FALSE)),0)</f>
        <v>0</v>
      </c>
      <c r="C1594" s="1165" t="str">
        <f t="shared" si="164"/>
        <v>PEXP105</v>
      </c>
      <c r="D1594" s="988" t="str">
        <f>'PU Holds'!$P$14</f>
        <v>Blue 
RAL 5015</v>
      </c>
      <c r="E1594" s="1165" t="s">
        <v>27827</v>
      </c>
      <c r="F1594" s="1165" t="s">
        <v>27824</v>
      </c>
      <c r="G1594" s="1170" t="s">
        <v>27825</v>
      </c>
    </row>
    <row r="1595" spans="1:7" ht="15" customHeight="1">
      <c r="A1595" s="1165" t="str">
        <f t="shared" si="161"/>
        <v>PEXP105GRY</v>
      </c>
      <c r="B1595" s="1165">
        <f>IFERROR(INDEX('PU Holds'!$B$14:$AF$554,MATCH(C1595,'PU Holds'!$B$14:$B$552,FALSE),MATCH(D1595,'PU Holds'!$B$14:$AF$14,FALSE)),0)</f>
        <v>0</v>
      </c>
      <c r="C1595" s="1165" t="str">
        <f t="shared" si="164"/>
        <v>PEXP105</v>
      </c>
      <c r="D1595" s="988" t="str">
        <f>'PU Holds'!$Q$14</f>
        <v>Grey 
RAL 7001</v>
      </c>
      <c r="E1595" s="1165" t="s">
        <v>27828</v>
      </c>
      <c r="F1595" s="1165" t="s">
        <v>27824</v>
      </c>
      <c r="G1595" s="1170" t="s">
        <v>27825</v>
      </c>
    </row>
    <row r="1596" spans="1:7" ht="15" customHeight="1">
      <c r="A1596" s="1165" t="str">
        <f t="shared" si="161"/>
        <v>PEXP105BLK</v>
      </c>
      <c r="B1596" s="1165">
        <f>IFERROR(INDEX('PU Holds'!$B$14:$AF$554,MATCH(C1596,'PU Holds'!$B$14:$B$552,FALSE),MATCH(D1596,'PU Holds'!$B$14:$AF$14,FALSE)),0)</f>
        <v>0</v>
      </c>
      <c r="C1596" s="1165" t="str">
        <f t="shared" si="164"/>
        <v>PEXP105</v>
      </c>
      <c r="D1596" s="988" t="str">
        <f>'PU Holds'!$R$14</f>
        <v>Black 
RAL 9005</v>
      </c>
      <c r="E1596" s="1165" t="s">
        <v>27829</v>
      </c>
      <c r="F1596" s="1165" t="s">
        <v>27824</v>
      </c>
      <c r="G1596" s="1170" t="s">
        <v>27825</v>
      </c>
    </row>
    <row r="1597" spans="1:7" ht="15" customHeight="1">
      <c r="A1597" s="1165" t="str">
        <f t="shared" si="161"/>
        <v>PEXP105FLO</v>
      </c>
      <c r="B1597" s="1165">
        <f>IFERROR(INDEX('PU Holds'!$B$14:$AF$554,MATCH(C1597,'PU Holds'!$B$14:$B$552,FALSE),MATCH(D1597,'PU Holds'!$B$14:$AF$14,FALSE)),0)</f>
        <v>0</v>
      </c>
      <c r="C1597" s="1165" t="str">
        <f t="shared" si="164"/>
        <v>PEXP105</v>
      </c>
      <c r="D1597" s="988" t="str">
        <f>'PU Holds'!$S$14</f>
        <v>Fluo 
Orange</v>
      </c>
      <c r="E1597" s="1165" t="s">
        <v>27830</v>
      </c>
      <c r="F1597" s="1165" t="s">
        <v>27824</v>
      </c>
      <c r="G1597" s="1170" t="s">
        <v>27825</v>
      </c>
    </row>
    <row r="1598" spans="1:7" ht="15" customHeight="1">
      <c r="A1598" s="1165" t="str">
        <f t="shared" si="161"/>
        <v>PEXP105FLG</v>
      </c>
      <c r="B1598" s="1165">
        <f>IFERROR(INDEX('PU Holds'!$B$14:$AF$554,MATCH(C1598,'PU Holds'!$B$14:$B$552,FALSE),MATCH(D1598,'PU Holds'!$B$14:$AF$14,FALSE)),0)</f>
        <v>0</v>
      </c>
      <c r="C1598" s="1165" t="str">
        <f t="shared" si="164"/>
        <v>PEXP105</v>
      </c>
      <c r="D1598" s="988" t="str">
        <f>'PU Holds'!$T$14</f>
        <v>Fluo 
Green</v>
      </c>
      <c r="E1598" s="1165" t="s">
        <v>27831</v>
      </c>
      <c r="F1598" s="1165" t="s">
        <v>27824</v>
      </c>
      <c r="G1598" s="1170" t="s">
        <v>27825</v>
      </c>
    </row>
    <row r="1599" spans="1:7" ht="15" customHeight="1">
      <c r="A1599" s="1165" t="str">
        <f t="shared" ref="A1599:A1606" si="165">CONCATENATE(C1599,E1599)</f>
        <v>PEXP105FLP</v>
      </c>
      <c r="B1599" s="1165">
        <f>IFERROR(INDEX('PU Holds'!$B$14:$AF$554,MATCH(C1599,'PU Holds'!$B$14:$B$552,FALSE),MATCH(D1599,'PU Holds'!$B$14:$AF$14,FALSE)),0)</f>
        <v>0</v>
      </c>
      <c r="C1599" s="1165" t="str">
        <f t="shared" si="164"/>
        <v>PEXP105</v>
      </c>
      <c r="D1599" s="988" t="str">
        <f>'PU Holds'!$U$14</f>
        <v>Fluo 
Pink</v>
      </c>
      <c r="E1599" s="1165" t="s">
        <v>27832</v>
      </c>
      <c r="F1599" s="1165" t="s">
        <v>27824</v>
      </c>
      <c r="G1599" s="1170" t="s">
        <v>27825</v>
      </c>
    </row>
    <row r="1600" spans="1:7" ht="15" customHeight="1">
      <c r="A1600" s="1165" t="str">
        <f t="shared" si="165"/>
        <v>PEXP105VIO</v>
      </c>
      <c r="B1600" s="1165">
        <f>IFERROR(INDEX('PU Holds'!$B$14:$AF$554,MATCH(C1600,'PU Holds'!$B$14:$B$552,FALSE),MATCH(D1600,'PU Holds'!$B$14:$AF$14,FALSE)),0)</f>
        <v>0</v>
      </c>
      <c r="C1600" s="1165" t="str">
        <f t="shared" si="164"/>
        <v>PEXP105</v>
      </c>
      <c r="D1600" s="988" t="str">
        <f>'PU Holds'!$W$14</f>
        <v>Violet 
RAL 4008</v>
      </c>
      <c r="E1600" s="1165" t="s">
        <v>27833</v>
      </c>
      <c r="F1600" s="1165" t="s">
        <v>27824</v>
      </c>
      <c r="G1600" s="1170" t="s">
        <v>27825</v>
      </c>
    </row>
    <row r="1601" spans="1:7" ht="15" customHeight="1">
      <c r="A1601" s="1165" t="str">
        <f t="shared" si="165"/>
        <v>PEXP105MIN</v>
      </c>
      <c r="B1601" s="1165">
        <f>IFERROR(INDEX('PU Holds'!$B$14:$AF$554,MATCH(C1601,'PU Holds'!$B$14:$B$552,FALSE),MATCH(D1601,'PU Holds'!$B$14:$AF$14,FALSE)),0)</f>
        <v>0</v>
      </c>
      <c r="C1601" s="1165" t="str">
        <f t="shared" si="164"/>
        <v>PEXP105</v>
      </c>
      <c r="D1601" s="988" t="str">
        <f>'PU Holds'!$X$14</f>
        <v>Mint 
RAL 6027</v>
      </c>
      <c r="E1601" s="1165" t="s">
        <v>27834</v>
      </c>
      <c r="F1601" s="1165" t="s">
        <v>27824</v>
      </c>
      <c r="G1601" s="1170" t="s">
        <v>27825</v>
      </c>
    </row>
    <row r="1602" spans="1:7" ht="15" customHeight="1">
      <c r="A1602" s="1165" t="str">
        <f t="shared" si="165"/>
        <v>PEXP105PUK</v>
      </c>
      <c r="B1602" s="1165">
        <f>IFERROR(INDEX('PU Holds'!$B$14:$AF$554,MATCH(C1602,'PU Holds'!$B$14:$B$552,FALSE),MATCH(D1602,'PU Holds'!$B$14:$AF$14,FALSE)),0)</f>
        <v>0</v>
      </c>
      <c r="C1602" s="1165" t="str">
        <f t="shared" si="164"/>
        <v>PEXP105</v>
      </c>
      <c r="D1602" s="988" t="str">
        <f>'PU Holds'!$Z$14</f>
        <v>Green 
(Puke 16-09)</v>
      </c>
      <c r="E1602" s="1165" t="s">
        <v>27835</v>
      </c>
      <c r="F1602" s="1165" t="s">
        <v>27824</v>
      </c>
      <c r="G1602" s="1170" t="s">
        <v>27825</v>
      </c>
    </row>
    <row r="1603" spans="1:7" ht="15" customHeight="1">
      <c r="A1603" s="1165" t="str">
        <f t="shared" si="165"/>
        <v>PEXP105ORA</v>
      </c>
      <c r="B1603" s="1165">
        <f>IFERROR(INDEX('PU Holds'!$B$14:$AF$554,MATCH(C1603,'PU Holds'!$B$14:$B$552,FALSE),MATCH(D1603,'PU Holds'!$B$14:$AF$14,FALSE)),0)</f>
        <v>0</v>
      </c>
      <c r="C1603" s="1165" t="str">
        <f t="shared" si="164"/>
        <v>PEXP105</v>
      </c>
      <c r="D1603" s="988" t="str">
        <f>'PU Holds'!$AA$14</f>
        <v>US Orange
14-01</v>
      </c>
      <c r="E1603" s="1165" t="s">
        <v>27836</v>
      </c>
      <c r="F1603" s="1165" t="s">
        <v>27824</v>
      </c>
      <c r="G1603" s="1170" t="s">
        <v>27825</v>
      </c>
    </row>
    <row r="1604" spans="1:7" ht="15" customHeight="1">
      <c r="A1604" s="1165" t="str">
        <f t="shared" si="165"/>
        <v>PEXP105GRE</v>
      </c>
      <c r="B1604" s="1165">
        <f>IFERROR(INDEX('PU Holds'!$B$14:$AF$554,MATCH(C1604,'PU Holds'!$B$14:$B$552,FALSE),MATCH(D1604,'PU Holds'!$B$14:$AF$14,FALSE)),0)</f>
        <v>0</v>
      </c>
      <c r="C1604" s="1165" t="str">
        <f t="shared" si="164"/>
        <v>PEXP105</v>
      </c>
      <c r="D1604" s="988" t="str">
        <f>'PU Holds'!$AB$14</f>
        <v>US Green 
16 -16</v>
      </c>
      <c r="E1604" s="1165" t="s">
        <v>27837</v>
      </c>
      <c r="F1604" s="1165" t="s">
        <v>27824</v>
      </c>
      <c r="G1604" s="1170" t="s">
        <v>27825</v>
      </c>
    </row>
    <row r="1605" spans="1:7" ht="15" customHeight="1">
      <c r="A1605" s="1165" t="str">
        <f t="shared" si="165"/>
        <v>PEXP105WHI</v>
      </c>
      <c r="B1605" s="1165">
        <f>IFERROR(INDEX('PU Holds'!$B$14:$AF$554,MATCH(C1605,'PU Holds'!$B$14:$B$552,FALSE),MATCH(D1605,'PU Holds'!$B$14:$AF$14,FALSE)),0)</f>
        <v>0</v>
      </c>
      <c r="C1605" s="1165" t="str">
        <f t="shared" si="164"/>
        <v>PEXP105</v>
      </c>
      <c r="D1605" s="988" t="str">
        <f>'PU Holds'!$AC$14</f>
        <v>White 
RAL 9010</v>
      </c>
      <c r="E1605" s="1165" t="s">
        <v>27838</v>
      </c>
      <c r="F1605" s="1165" t="s">
        <v>27824</v>
      </c>
      <c r="G1605" s="1170" t="s">
        <v>27825</v>
      </c>
    </row>
    <row r="1606" spans="1:7" ht="15" customHeight="1">
      <c r="A1606" s="1165" t="str">
        <f t="shared" si="165"/>
        <v>PEXP105PUR</v>
      </c>
      <c r="B1606" s="1165">
        <f>IFERROR(INDEX('PU Holds'!$B$14:$AF$554,MATCH(C1606,'PU Holds'!$B$14:$B$552,FALSE),MATCH(D1606,'PU Holds'!$B$14:$AF$14,FALSE)),0)</f>
        <v>0</v>
      </c>
      <c r="C1606" s="1165" t="str">
        <f t="shared" si="164"/>
        <v>PEXP105</v>
      </c>
      <c r="D1606" s="988" t="str">
        <f>'PU Holds'!$AD$14</f>
        <v>US Purple</v>
      </c>
      <c r="E1606" s="1165" t="s">
        <v>27839</v>
      </c>
      <c r="F1606" s="1165" t="s">
        <v>27824</v>
      </c>
      <c r="G1606" s="1170" t="s">
        <v>27825</v>
      </c>
    </row>
    <row r="1607" spans="1:7" ht="15" customHeight="1">
      <c r="A1607" s="1165" t="str">
        <f t="shared" ref="A1607:A1648" si="166">CONCATENATE(C1607,E1607)</f>
        <v>PEXP106YEL</v>
      </c>
      <c r="B1607" s="1165">
        <f>IFERROR(INDEX('PU Holds'!$B$14:$AF$554,MATCH(C1607,'PU Holds'!$B$14:$B$552,FALSE),MATCH(D1607,'PU Holds'!$B$14:$AF$14,FALSE)),0)</f>
        <v>0</v>
      </c>
      <c r="C1607" s="1165" t="s">
        <v>27944</v>
      </c>
      <c r="D1607" s="1168" t="str">
        <f>'PU Holds'!$M$14</f>
        <v>Yellow 
RAL 1026</v>
      </c>
      <c r="E1607" s="1165" t="s">
        <v>27823</v>
      </c>
      <c r="F1607" s="1165" t="s">
        <v>27824</v>
      </c>
      <c r="G1607" s="1170" t="s">
        <v>27825</v>
      </c>
    </row>
    <row r="1608" spans="1:7" ht="15" customHeight="1">
      <c r="A1608" s="1165" t="str">
        <f t="shared" si="166"/>
        <v>PEXP106RED</v>
      </c>
      <c r="B1608" s="1165">
        <f>IFERROR(INDEX('PU Holds'!$B$14:$AF$554,MATCH(C1608,'PU Holds'!$B$14:$B$552,FALSE),MATCH(D1608,'PU Holds'!$B$14:$AF$14,FALSE)),0)</f>
        <v>0</v>
      </c>
      <c r="C1608" s="1165" t="str">
        <f t="shared" ref="C1608:C1621" si="167">C1607</f>
        <v>PEXP106</v>
      </c>
      <c r="D1608" s="988" t="str">
        <f>'PU Holds'!$O$14</f>
        <v>Red 
RAL 3020</v>
      </c>
      <c r="E1608" s="1165" t="s">
        <v>27826</v>
      </c>
      <c r="F1608" s="1165" t="s">
        <v>27824</v>
      </c>
      <c r="G1608" s="1170" t="s">
        <v>27825</v>
      </c>
    </row>
    <row r="1609" spans="1:7" ht="15" customHeight="1">
      <c r="A1609" s="1165" t="str">
        <f t="shared" si="166"/>
        <v>PEXP106BLU</v>
      </c>
      <c r="B1609" s="1165">
        <f>IFERROR(INDEX('PU Holds'!$B$14:$AF$554,MATCH(C1609,'PU Holds'!$B$14:$B$552,FALSE),MATCH(D1609,'PU Holds'!$B$14:$AF$14,FALSE)),0)</f>
        <v>0</v>
      </c>
      <c r="C1609" s="1165" t="str">
        <f t="shared" si="167"/>
        <v>PEXP106</v>
      </c>
      <c r="D1609" s="988" t="str">
        <f>'PU Holds'!$P$14</f>
        <v>Blue 
RAL 5015</v>
      </c>
      <c r="E1609" s="1165" t="s">
        <v>27827</v>
      </c>
      <c r="F1609" s="1165" t="s">
        <v>27824</v>
      </c>
      <c r="G1609" s="1170" t="s">
        <v>27825</v>
      </c>
    </row>
    <row r="1610" spans="1:7" ht="15" customHeight="1">
      <c r="A1610" s="1165" t="str">
        <f t="shared" si="166"/>
        <v>PEXP106GRY</v>
      </c>
      <c r="B1610" s="1165">
        <f>IFERROR(INDEX('PU Holds'!$B$14:$AF$554,MATCH(C1610,'PU Holds'!$B$14:$B$552,FALSE),MATCH(D1610,'PU Holds'!$B$14:$AF$14,FALSE)),0)</f>
        <v>0</v>
      </c>
      <c r="C1610" s="1165" t="str">
        <f t="shared" si="167"/>
        <v>PEXP106</v>
      </c>
      <c r="D1610" s="988" t="str">
        <f>'PU Holds'!$Q$14</f>
        <v>Grey 
RAL 7001</v>
      </c>
      <c r="E1610" s="1165" t="s">
        <v>27828</v>
      </c>
      <c r="F1610" s="1165" t="s">
        <v>27824</v>
      </c>
      <c r="G1610" s="1170" t="s">
        <v>27825</v>
      </c>
    </row>
    <row r="1611" spans="1:7" ht="15" customHeight="1">
      <c r="A1611" s="1165" t="str">
        <f t="shared" si="166"/>
        <v>PEXP106BLK</v>
      </c>
      <c r="B1611" s="1165">
        <f>IFERROR(INDEX('PU Holds'!$B$14:$AF$554,MATCH(C1611,'PU Holds'!$B$14:$B$552,FALSE),MATCH(D1611,'PU Holds'!$B$14:$AF$14,FALSE)),0)</f>
        <v>0</v>
      </c>
      <c r="C1611" s="1165" t="str">
        <f t="shared" si="167"/>
        <v>PEXP106</v>
      </c>
      <c r="D1611" s="988" t="str">
        <f>'PU Holds'!$R$14</f>
        <v>Black 
RAL 9005</v>
      </c>
      <c r="E1611" s="1165" t="s">
        <v>27829</v>
      </c>
      <c r="F1611" s="1165" t="s">
        <v>27824</v>
      </c>
      <c r="G1611" s="1170" t="s">
        <v>27825</v>
      </c>
    </row>
    <row r="1612" spans="1:7" ht="15" customHeight="1">
      <c r="A1612" s="1165" t="str">
        <f t="shared" si="166"/>
        <v>PEXP106FLO</v>
      </c>
      <c r="B1612" s="1165">
        <f>IFERROR(INDEX('PU Holds'!$B$14:$AF$554,MATCH(C1612,'PU Holds'!$B$14:$B$552,FALSE),MATCH(D1612,'PU Holds'!$B$14:$AF$14,FALSE)),0)</f>
        <v>0</v>
      </c>
      <c r="C1612" s="1165" t="str">
        <f t="shared" si="167"/>
        <v>PEXP106</v>
      </c>
      <c r="D1612" s="988" t="str">
        <f>'PU Holds'!$S$14</f>
        <v>Fluo 
Orange</v>
      </c>
      <c r="E1612" s="1165" t="s">
        <v>27830</v>
      </c>
      <c r="F1612" s="1165" t="s">
        <v>27824</v>
      </c>
      <c r="G1612" s="1170" t="s">
        <v>27825</v>
      </c>
    </row>
    <row r="1613" spans="1:7" ht="15" customHeight="1">
      <c r="A1613" s="1165" t="str">
        <f t="shared" si="166"/>
        <v>PEXP106FLG</v>
      </c>
      <c r="B1613" s="1165">
        <f>IFERROR(INDEX('PU Holds'!$B$14:$AF$554,MATCH(C1613,'PU Holds'!$B$14:$B$552,FALSE),MATCH(D1613,'PU Holds'!$B$14:$AF$14,FALSE)),0)</f>
        <v>0</v>
      </c>
      <c r="C1613" s="1165" t="str">
        <f t="shared" si="167"/>
        <v>PEXP106</v>
      </c>
      <c r="D1613" s="988" t="str">
        <f>'PU Holds'!$T$14</f>
        <v>Fluo 
Green</v>
      </c>
      <c r="E1613" s="1165" t="s">
        <v>27831</v>
      </c>
      <c r="F1613" s="1165" t="s">
        <v>27824</v>
      </c>
      <c r="G1613" s="1170" t="s">
        <v>27825</v>
      </c>
    </row>
    <row r="1614" spans="1:7" ht="15" customHeight="1">
      <c r="A1614" s="1165" t="str">
        <f t="shared" si="166"/>
        <v>PEXP106FLP</v>
      </c>
      <c r="B1614" s="1165">
        <f>IFERROR(INDEX('PU Holds'!$B$14:$AF$554,MATCH(C1614,'PU Holds'!$B$14:$B$552,FALSE),MATCH(D1614,'PU Holds'!$B$14:$AF$14,FALSE)),0)</f>
        <v>0</v>
      </c>
      <c r="C1614" s="1165" t="str">
        <f t="shared" si="167"/>
        <v>PEXP106</v>
      </c>
      <c r="D1614" s="988" t="str">
        <f>'PU Holds'!$U$14</f>
        <v>Fluo 
Pink</v>
      </c>
      <c r="E1614" s="1165" t="s">
        <v>27832</v>
      </c>
      <c r="F1614" s="1165" t="s">
        <v>27824</v>
      </c>
      <c r="G1614" s="1170" t="s">
        <v>27825</v>
      </c>
    </row>
    <row r="1615" spans="1:7" ht="15" customHeight="1">
      <c r="A1615" s="1165" t="str">
        <f t="shared" si="166"/>
        <v>PEXP106VIO</v>
      </c>
      <c r="B1615" s="1165">
        <f>IFERROR(INDEX('PU Holds'!$B$14:$AF$554,MATCH(C1615,'PU Holds'!$B$14:$B$552,FALSE),MATCH(D1615,'PU Holds'!$B$14:$AF$14,FALSE)),0)</f>
        <v>0</v>
      </c>
      <c r="C1615" s="1165" t="str">
        <f t="shared" si="167"/>
        <v>PEXP106</v>
      </c>
      <c r="D1615" s="988" t="str">
        <f>'PU Holds'!$W$14</f>
        <v>Violet 
RAL 4008</v>
      </c>
      <c r="E1615" s="1165" t="s">
        <v>27833</v>
      </c>
      <c r="F1615" s="1165" t="s">
        <v>27824</v>
      </c>
      <c r="G1615" s="1170" t="s">
        <v>27825</v>
      </c>
    </row>
    <row r="1616" spans="1:7" ht="15" customHeight="1">
      <c r="A1616" s="1165" t="str">
        <f t="shared" si="166"/>
        <v>PEXP106MIN</v>
      </c>
      <c r="B1616" s="1165">
        <f>IFERROR(INDEX('PU Holds'!$B$14:$AF$554,MATCH(C1616,'PU Holds'!$B$14:$B$552,FALSE),MATCH(D1616,'PU Holds'!$B$14:$AF$14,FALSE)),0)</f>
        <v>0</v>
      </c>
      <c r="C1616" s="1165" t="str">
        <f t="shared" si="167"/>
        <v>PEXP106</v>
      </c>
      <c r="D1616" s="988" t="str">
        <f>'PU Holds'!$X$14</f>
        <v>Mint 
RAL 6027</v>
      </c>
      <c r="E1616" s="1165" t="s">
        <v>27834</v>
      </c>
      <c r="F1616" s="1165" t="s">
        <v>27824</v>
      </c>
      <c r="G1616" s="1170" t="s">
        <v>27825</v>
      </c>
    </row>
    <row r="1617" spans="1:7" ht="15" customHeight="1">
      <c r="A1617" s="1165" t="str">
        <f t="shared" si="166"/>
        <v>PEXP106PUK</v>
      </c>
      <c r="B1617" s="1165">
        <f>IFERROR(INDEX('PU Holds'!$B$14:$AF$554,MATCH(C1617,'PU Holds'!$B$14:$B$552,FALSE),MATCH(D1617,'PU Holds'!$B$14:$AF$14,FALSE)),0)</f>
        <v>0</v>
      </c>
      <c r="C1617" s="1165" t="str">
        <f t="shared" si="167"/>
        <v>PEXP106</v>
      </c>
      <c r="D1617" s="988" t="str">
        <f>'PU Holds'!$Z$14</f>
        <v>Green 
(Puke 16-09)</v>
      </c>
      <c r="E1617" s="1165" t="s">
        <v>27835</v>
      </c>
      <c r="F1617" s="1165" t="s">
        <v>27824</v>
      </c>
      <c r="G1617" s="1170" t="s">
        <v>27825</v>
      </c>
    </row>
    <row r="1618" spans="1:7" ht="15" customHeight="1">
      <c r="A1618" s="1165" t="str">
        <f t="shared" si="166"/>
        <v>PEXP106ORA</v>
      </c>
      <c r="B1618" s="1165">
        <f>IFERROR(INDEX('PU Holds'!$B$14:$AF$554,MATCH(C1618,'PU Holds'!$B$14:$B$552,FALSE),MATCH(D1618,'PU Holds'!$B$14:$AF$14,FALSE)),0)</f>
        <v>0</v>
      </c>
      <c r="C1618" s="1165" t="str">
        <f t="shared" si="167"/>
        <v>PEXP106</v>
      </c>
      <c r="D1618" s="988" t="str">
        <f>'PU Holds'!$AA$14</f>
        <v>US Orange
14-01</v>
      </c>
      <c r="E1618" s="1165" t="s">
        <v>27836</v>
      </c>
      <c r="F1618" s="1165" t="s">
        <v>27824</v>
      </c>
      <c r="G1618" s="1170" t="s">
        <v>27825</v>
      </c>
    </row>
    <row r="1619" spans="1:7" ht="15" customHeight="1">
      <c r="A1619" s="1165" t="str">
        <f t="shared" si="166"/>
        <v>PEXP106GRE</v>
      </c>
      <c r="B1619" s="1165">
        <f>IFERROR(INDEX('PU Holds'!$B$14:$AF$554,MATCH(C1619,'PU Holds'!$B$14:$B$552,FALSE),MATCH(D1619,'PU Holds'!$B$14:$AF$14,FALSE)),0)</f>
        <v>0</v>
      </c>
      <c r="C1619" s="1165" t="str">
        <f t="shared" si="167"/>
        <v>PEXP106</v>
      </c>
      <c r="D1619" s="988" t="str">
        <f>'PU Holds'!$AB$14</f>
        <v>US Green 
16 -16</v>
      </c>
      <c r="E1619" s="1165" t="s">
        <v>27837</v>
      </c>
      <c r="F1619" s="1165" t="s">
        <v>27824</v>
      </c>
      <c r="G1619" s="1170" t="s">
        <v>27825</v>
      </c>
    </row>
    <row r="1620" spans="1:7" ht="15" customHeight="1">
      <c r="A1620" s="1165" t="str">
        <f t="shared" si="166"/>
        <v>PEXP106WHI</v>
      </c>
      <c r="B1620" s="1165">
        <f>IFERROR(INDEX('PU Holds'!$B$14:$AF$554,MATCH(C1620,'PU Holds'!$B$14:$B$552,FALSE),MATCH(D1620,'PU Holds'!$B$14:$AF$14,FALSE)),0)</f>
        <v>0</v>
      </c>
      <c r="C1620" s="1165" t="str">
        <f t="shared" si="167"/>
        <v>PEXP106</v>
      </c>
      <c r="D1620" s="988" t="str">
        <f>'PU Holds'!$AC$14</f>
        <v>White 
RAL 9010</v>
      </c>
      <c r="E1620" s="1165" t="s">
        <v>27838</v>
      </c>
      <c r="F1620" s="1165" t="s">
        <v>27824</v>
      </c>
      <c r="G1620" s="1170" t="s">
        <v>27825</v>
      </c>
    </row>
    <row r="1621" spans="1:7" ht="15" customHeight="1">
      <c r="A1621" s="1165" t="str">
        <f t="shared" si="166"/>
        <v>PEXP106PUR</v>
      </c>
      <c r="B1621" s="1165">
        <f>IFERROR(INDEX('PU Holds'!$B$14:$AF$554,MATCH(C1621,'PU Holds'!$B$14:$B$552,FALSE),MATCH(D1621,'PU Holds'!$B$14:$AF$14,FALSE)),0)</f>
        <v>0</v>
      </c>
      <c r="C1621" s="1165" t="str">
        <f t="shared" si="167"/>
        <v>PEXP106</v>
      </c>
      <c r="D1621" s="988" t="str">
        <f>'PU Holds'!$AD$14</f>
        <v>US Purple</v>
      </c>
      <c r="E1621" s="1165" t="s">
        <v>27839</v>
      </c>
      <c r="F1621" s="1165" t="s">
        <v>27824</v>
      </c>
      <c r="G1621" s="1170" t="s">
        <v>27825</v>
      </c>
    </row>
    <row r="1622" spans="1:7" ht="15" customHeight="1">
      <c r="A1622" s="1165" t="str">
        <f t="shared" si="166"/>
        <v>PEXP107YEL</v>
      </c>
      <c r="B1622" s="1165">
        <f>IFERROR(INDEX('PU Holds'!$B$14:$AF$554,MATCH(C1622,'PU Holds'!$B$14:$B$552,FALSE),MATCH(D1622,'PU Holds'!$B$14:$AF$14,FALSE)),0)</f>
        <v>0</v>
      </c>
      <c r="C1622" s="1165" t="s">
        <v>27945</v>
      </c>
      <c r="D1622" s="1168" t="str">
        <f>'PU Holds'!$M$14</f>
        <v>Yellow 
RAL 1026</v>
      </c>
      <c r="E1622" s="1165" t="s">
        <v>27823</v>
      </c>
      <c r="F1622" s="1165" t="s">
        <v>27824</v>
      </c>
      <c r="G1622" s="1170" t="s">
        <v>27825</v>
      </c>
    </row>
    <row r="1623" spans="1:7" ht="15" customHeight="1">
      <c r="A1623" s="1165" t="str">
        <f t="shared" si="166"/>
        <v>PEXP107RED</v>
      </c>
      <c r="B1623" s="1165">
        <f>IFERROR(INDEX('PU Holds'!$B$14:$AF$554,MATCH(C1623,'PU Holds'!$B$14:$B$552,FALSE),MATCH(D1623,'PU Holds'!$B$14:$AF$14,FALSE)),0)</f>
        <v>0</v>
      </c>
      <c r="C1623" s="1165" t="str">
        <f t="shared" ref="C1623:C1636" si="168">C1622</f>
        <v>PEXP107</v>
      </c>
      <c r="D1623" s="988" t="str">
        <f>'PU Holds'!$O$14</f>
        <v>Red 
RAL 3020</v>
      </c>
      <c r="E1623" s="1165" t="s">
        <v>27826</v>
      </c>
      <c r="F1623" s="1165" t="s">
        <v>27824</v>
      </c>
      <c r="G1623" s="1170" t="s">
        <v>27825</v>
      </c>
    </row>
    <row r="1624" spans="1:7" ht="15" customHeight="1">
      <c r="A1624" s="1165" t="str">
        <f t="shared" si="166"/>
        <v>PEXP107BLU</v>
      </c>
      <c r="B1624" s="1165">
        <f>IFERROR(INDEX('PU Holds'!$B$14:$AF$554,MATCH(C1624,'PU Holds'!$B$14:$B$552,FALSE),MATCH(D1624,'PU Holds'!$B$14:$AF$14,FALSE)),0)</f>
        <v>0</v>
      </c>
      <c r="C1624" s="1165" t="str">
        <f t="shared" si="168"/>
        <v>PEXP107</v>
      </c>
      <c r="D1624" s="988" t="str">
        <f>'PU Holds'!$P$14</f>
        <v>Blue 
RAL 5015</v>
      </c>
      <c r="E1624" s="1165" t="s">
        <v>27827</v>
      </c>
      <c r="F1624" s="1165" t="s">
        <v>27824</v>
      </c>
      <c r="G1624" s="1170" t="s">
        <v>27825</v>
      </c>
    </row>
    <row r="1625" spans="1:7" ht="15" customHeight="1">
      <c r="A1625" s="1165" t="str">
        <f t="shared" si="166"/>
        <v>PEXP107GRY</v>
      </c>
      <c r="B1625" s="1165">
        <f>IFERROR(INDEX('PU Holds'!$B$14:$AF$554,MATCH(C1625,'PU Holds'!$B$14:$B$552,FALSE),MATCH(D1625,'PU Holds'!$B$14:$AF$14,FALSE)),0)</f>
        <v>0</v>
      </c>
      <c r="C1625" s="1165" t="str">
        <f t="shared" si="168"/>
        <v>PEXP107</v>
      </c>
      <c r="D1625" s="988" t="str">
        <f>'PU Holds'!$Q$14</f>
        <v>Grey 
RAL 7001</v>
      </c>
      <c r="E1625" s="1165" t="s">
        <v>27828</v>
      </c>
      <c r="F1625" s="1165" t="s">
        <v>27824</v>
      </c>
      <c r="G1625" s="1170" t="s">
        <v>27825</v>
      </c>
    </row>
    <row r="1626" spans="1:7" ht="15" customHeight="1">
      <c r="A1626" s="1165" t="str">
        <f t="shared" si="166"/>
        <v>PEXP107BLK</v>
      </c>
      <c r="B1626" s="1165">
        <f>IFERROR(INDEX('PU Holds'!$B$14:$AF$554,MATCH(C1626,'PU Holds'!$B$14:$B$552,FALSE),MATCH(D1626,'PU Holds'!$B$14:$AF$14,FALSE)),0)</f>
        <v>0</v>
      </c>
      <c r="C1626" s="1165" t="str">
        <f t="shared" si="168"/>
        <v>PEXP107</v>
      </c>
      <c r="D1626" s="988" t="str">
        <f>'PU Holds'!$R$14</f>
        <v>Black 
RAL 9005</v>
      </c>
      <c r="E1626" s="1165" t="s">
        <v>27829</v>
      </c>
      <c r="F1626" s="1165" t="s">
        <v>27824</v>
      </c>
      <c r="G1626" s="1170" t="s">
        <v>27825</v>
      </c>
    </row>
    <row r="1627" spans="1:7" ht="15" customHeight="1">
      <c r="A1627" s="1165" t="str">
        <f t="shared" si="166"/>
        <v>PEXP107FLO</v>
      </c>
      <c r="B1627" s="1165">
        <f>IFERROR(INDEX('PU Holds'!$B$14:$AF$554,MATCH(C1627,'PU Holds'!$B$14:$B$552,FALSE),MATCH(D1627,'PU Holds'!$B$14:$AF$14,FALSE)),0)</f>
        <v>0</v>
      </c>
      <c r="C1627" s="1165" t="str">
        <f t="shared" si="168"/>
        <v>PEXP107</v>
      </c>
      <c r="D1627" s="988" t="str">
        <f>'PU Holds'!$S$14</f>
        <v>Fluo 
Orange</v>
      </c>
      <c r="E1627" s="1165" t="s">
        <v>27830</v>
      </c>
      <c r="F1627" s="1165" t="s">
        <v>27824</v>
      </c>
      <c r="G1627" s="1170" t="s">
        <v>27825</v>
      </c>
    </row>
    <row r="1628" spans="1:7" ht="15" customHeight="1">
      <c r="A1628" s="1165" t="str">
        <f t="shared" si="166"/>
        <v>PEXP107FLG</v>
      </c>
      <c r="B1628" s="1165">
        <f>IFERROR(INDEX('PU Holds'!$B$14:$AF$554,MATCH(C1628,'PU Holds'!$B$14:$B$552,FALSE),MATCH(D1628,'PU Holds'!$B$14:$AF$14,FALSE)),0)</f>
        <v>0</v>
      </c>
      <c r="C1628" s="1165" t="str">
        <f t="shared" si="168"/>
        <v>PEXP107</v>
      </c>
      <c r="D1628" s="988" t="str">
        <f>'PU Holds'!$T$14</f>
        <v>Fluo 
Green</v>
      </c>
      <c r="E1628" s="1165" t="s">
        <v>27831</v>
      </c>
      <c r="F1628" s="1165" t="s">
        <v>27824</v>
      </c>
      <c r="G1628" s="1170" t="s">
        <v>27825</v>
      </c>
    </row>
    <row r="1629" spans="1:7" ht="15" customHeight="1">
      <c r="A1629" s="1165" t="str">
        <f t="shared" si="166"/>
        <v>PEXP107FLP</v>
      </c>
      <c r="B1629" s="1165">
        <f>IFERROR(INDEX('PU Holds'!$B$14:$AF$554,MATCH(C1629,'PU Holds'!$B$14:$B$552,FALSE),MATCH(D1629,'PU Holds'!$B$14:$AF$14,FALSE)),0)</f>
        <v>0</v>
      </c>
      <c r="C1629" s="1165" t="str">
        <f t="shared" si="168"/>
        <v>PEXP107</v>
      </c>
      <c r="D1629" s="988" t="str">
        <f>'PU Holds'!$U$14</f>
        <v>Fluo 
Pink</v>
      </c>
      <c r="E1629" s="1165" t="s">
        <v>27832</v>
      </c>
      <c r="F1629" s="1165" t="s">
        <v>27824</v>
      </c>
      <c r="G1629" s="1170" t="s">
        <v>27825</v>
      </c>
    </row>
    <row r="1630" spans="1:7" ht="15" customHeight="1">
      <c r="A1630" s="1165" t="str">
        <f t="shared" si="166"/>
        <v>PEXP107VIO</v>
      </c>
      <c r="B1630" s="1165">
        <f>IFERROR(INDEX('PU Holds'!$B$14:$AF$554,MATCH(C1630,'PU Holds'!$B$14:$B$552,FALSE),MATCH(D1630,'PU Holds'!$B$14:$AF$14,FALSE)),0)</f>
        <v>0</v>
      </c>
      <c r="C1630" s="1165" t="str">
        <f t="shared" si="168"/>
        <v>PEXP107</v>
      </c>
      <c r="D1630" s="988" t="str">
        <f>'PU Holds'!$W$14</f>
        <v>Violet 
RAL 4008</v>
      </c>
      <c r="E1630" s="1165" t="s">
        <v>27833</v>
      </c>
      <c r="F1630" s="1165" t="s">
        <v>27824</v>
      </c>
      <c r="G1630" s="1170" t="s">
        <v>27825</v>
      </c>
    </row>
    <row r="1631" spans="1:7" ht="15" customHeight="1">
      <c r="A1631" s="1165" t="str">
        <f t="shared" si="166"/>
        <v>PEXP107MIN</v>
      </c>
      <c r="B1631" s="1165">
        <f>IFERROR(INDEX('PU Holds'!$B$14:$AF$554,MATCH(C1631,'PU Holds'!$B$14:$B$552,FALSE),MATCH(D1631,'PU Holds'!$B$14:$AF$14,FALSE)),0)</f>
        <v>0</v>
      </c>
      <c r="C1631" s="1165" t="str">
        <f t="shared" si="168"/>
        <v>PEXP107</v>
      </c>
      <c r="D1631" s="988" t="str">
        <f>'PU Holds'!$X$14</f>
        <v>Mint 
RAL 6027</v>
      </c>
      <c r="E1631" s="1165" t="s">
        <v>27834</v>
      </c>
      <c r="F1631" s="1165" t="s">
        <v>27824</v>
      </c>
      <c r="G1631" s="1170" t="s">
        <v>27825</v>
      </c>
    </row>
    <row r="1632" spans="1:7" ht="15" customHeight="1">
      <c r="A1632" s="1165" t="str">
        <f t="shared" si="166"/>
        <v>PEXP107PUK</v>
      </c>
      <c r="B1632" s="1165">
        <f>IFERROR(INDEX('PU Holds'!$B$14:$AF$554,MATCH(C1632,'PU Holds'!$B$14:$B$552,FALSE),MATCH(D1632,'PU Holds'!$B$14:$AF$14,FALSE)),0)</f>
        <v>0</v>
      </c>
      <c r="C1632" s="1165" t="str">
        <f t="shared" si="168"/>
        <v>PEXP107</v>
      </c>
      <c r="D1632" s="988" t="str">
        <f>'PU Holds'!$Z$14</f>
        <v>Green 
(Puke 16-09)</v>
      </c>
      <c r="E1632" s="1165" t="s">
        <v>27835</v>
      </c>
      <c r="F1632" s="1165" t="s">
        <v>27824</v>
      </c>
      <c r="G1632" s="1170" t="s">
        <v>27825</v>
      </c>
    </row>
    <row r="1633" spans="1:7" ht="15" customHeight="1">
      <c r="A1633" s="1165" t="str">
        <f t="shared" si="166"/>
        <v>PEXP107ORA</v>
      </c>
      <c r="B1633" s="1165">
        <f>IFERROR(INDEX('PU Holds'!$B$14:$AF$554,MATCH(C1633,'PU Holds'!$B$14:$B$552,FALSE),MATCH(D1633,'PU Holds'!$B$14:$AF$14,FALSE)),0)</f>
        <v>0</v>
      </c>
      <c r="C1633" s="1165" t="str">
        <f t="shared" si="168"/>
        <v>PEXP107</v>
      </c>
      <c r="D1633" s="988" t="str">
        <f>'PU Holds'!$AA$14</f>
        <v>US Orange
14-01</v>
      </c>
      <c r="E1633" s="1165" t="s">
        <v>27836</v>
      </c>
      <c r="F1633" s="1165" t="s">
        <v>27824</v>
      </c>
      <c r="G1633" s="1170" t="s">
        <v>27825</v>
      </c>
    </row>
    <row r="1634" spans="1:7" ht="15" customHeight="1">
      <c r="A1634" s="1165" t="str">
        <f t="shared" si="166"/>
        <v>PEXP107GRE</v>
      </c>
      <c r="B1634" s="1165">
        <f>IFERROR(INDEX('PU Holds'!$B$14:$AF$554,MATCH(C1634,'PU Holds'!$B$14:$B$552,FALSE),MATCH(D1634,'PU Holds'!$B$14:$AF$14,FALSE)),0)</f>
        <v>0</v>
      </c>
      <c r="C1634" s="1165" t="str">
        <f t="shared" si="168"/>
        <v>PEXP107</v>
      </c>
      <c r="D1634" s="988" t="str">
        <f>'PU Holds'!$AB$14</f>
        <v>US Green 
16 -16</v>
      </c>
      <c r="E1634" s="1165" t="s">
        <v>27837</v>
      </c>
      <c r="F1634" s="1165" t="s">
        <v>27824</v>
      </c>
      <c r="G1634" s="1170" t="s">
        <v>27825</v>
      </c>
    </row>
    <row r="1635" spans="1:7" ht="15" customHeight="1">
      <c r="A1635" s="1165" t="str">
        <f t="shared" si="166"/>
        <v>PEXP107WHI</v>
      </c>
      <c r="B1635" s="1165">
        <f>IFERROR(INDEX('PU Holds'!$B$14:$AF$554,MATCH(C1635,'PU Holds'!$B$14:$B$552,FALSE),MATCH(D1635,'PU Holds'!$B$14:$AF$14,FALSE)),0)</f>
        <v>0</v>
      </c>
      <c r="C1635" s="1165" t="str">
        <f t="shared" si="168"/>
        <v>PEXP107</v>
      </c>
      <c r="D1635" s="988" t="str">
        <f>'PU Holds'!$AC$14</f>
        <v>White 
RAL 9010</v>
      </c>
      <c r="E1635" s="1165" t="s">
        <v>27838</v>
      </c>
      <c r="F1635" s="1165" t="s">
        <v>27824</v>
      </c>
      <c r="G1635" s="1170" t="s">
        <v>27825</v>
      </c>
    </row>
    <row r="1636" spans="1:7" ht="15" customHeight="1">
      <c r="A1636" s="1165" t="str">
        <f t="shared" si="166"/>
        <v>PEXP107PUR</v>
      </c>
      <c r="B1636" s="1165">
        <f>IFERROR(INDEX('PU Holds'!$B$14:$AF$554,MATCH(C1636,'PU Holds'!$B$14:$B$552,FALSE),MATCH(D1636,'PU Holds'!$B$14:$AF$14,FALSE)),0)</f>
        <v>0</v>
      </c>
      <c r="C1636" s="1165" t="str">
        <f t="shared" si="168"/>
        <v>PEXP107</v>
      </c>
      <c r="D1636" s="988" t="str">
        <f>'PU Holds'!$AD$14</f>
        <v>US Purple</v>
      </c>
      <c r="E1636" s="1165" t="s">
        <v>27839</v>
      </c>
      <c r="F1636" s="1165" t="s">
        <v>27824</v>
      </c>
      <c r="G1636" s="1170" t="s">
        <v>27825</v>
      </c>
    </row>
    <row r="1637" spans="1:7" ht="15" customHeight="1">
      <c r="A1637" s="1165" t="str">
        <f t="shared" si="166"/>
        <v>PEXP108YEL</v>
      </c>
      <c r="B1637" s="1165">
        <f>IFERROR(INDEX('PU Holds'!$B$14:$AF$554,MATCH(C1637,'PU Holds'!$B$14:$B$552,FALSE),MATCH(D1637,'PU Holds'!$B$14:$AF$14,FALSE)),0)</f>
        <v>0</v>
      </c>
      <c r="C1637" s="1165" t="s">
        <v>27946</v>
      </c>
      <c r="D1637" s="1168" t="str">
        <f>'PU Holds'!$M$14</f>
        <v>Yellow 
RAL 1026</v>
      </c>
      <c r="E1637" s="1165" t="s">
        <v>27823</v>
      </c>
      <c r="F1637" s="1165" t="s">
        <v>27824</v>
      </c>
      <c r="G1637" s="1170" t="s">
        <v>27825</v>
      </c>
    </row>
    <row r="1638" spans="1:7" ht="15" customHeight="1">
      <c r="A1638" s="1165" t="str">
        <f t="shared" si="166"/>
        <v>PEXP108RED</v>
      </c>
      <c r="B1638" s="1165">
        <f>IFERROR(INDEX('PU Holds'!$B$14:$AF$554,MATCH(C1638,'PU Holds'!$B$14:$B$552,FALSE),MATCH(D1638,'PU Holds'!$B$14:$AF$14,FALSE)),0)</f>
        <v>0</v>
      </c>
      <c r="C1638" s="1165" t="str">
        <f t="shared" ref="C1638:C1651" si="169">C1637</f>
        <v>PEXP108</v>
      </c>
      <c r="D1638" s="988" t="str">
        <f>'PU Holds'!$O$14</f>
        <v>Red 
RAL 3020</v>
      </c>
      <c r="E1638" s="1165" t="s">
        <v>27826</v>
      </c>
      <c r="F1638" s="1165" t="s">
        <v>27824</v>
      </c>
      <c r="G1638" s="1170" t="s">
        <v>27825</v>
      </c>
    </row>
    <row r="1639" spans="1:7" ht="15" customHeight="1">
      <c r="A1639" s="1165" t="str">
        <f t="shared" si="166"/>
        <v>PEXP108BLU</v>
      </c>
      <c r="B1639" s="1165">
        <f>IFERROR(INDEX('PU Holds'!$B$14:$AF$554,MATCH(C1639,'PU Holds'!$B$14:$B$552,FALSE),MATCH(D1639,'PU Holds'!$B$14:$AF$14,FALSE)),0)</f>
        <v>0</v>
      </c>
      <c r="C1639" s="1165" t="str">
        <f t="shared" si="169"/>
        <v>PEXP108</v>
      </c>
      <c r="D1639" s="988" t="str">
        <f>'PU Holds'!$P$14</f>
        <v>Blue 
RAL 5015</v>
      </c>
      <c r="E1639" s="1165" t="s">
        <v>27827</v>
      </c>
      <c r="F1639" s="1165" t="s">
        <v>27824</v>
      </c>
      <c r="G1639" s="1170" t="s">
        <v>27825</v>
      </c>
    </row>
    <row r="1640" spans="1:7" ht="15" customHeight="1">
      <c r="A1640" s="1165" t="str">
        <f t="shared" si="166"/>
        <v>PEXP108GRY</v>
      </c>
      <c r="B1640" s="1165">
        <f>IFERROR(INDEX('PU Holds'!$B$14:$AF$554,MATCH(C1640,'PU Holds'!$B$14:$B$552,FALSE),MATCH(D1640,'PU Holds'!$B$14:$AF$14,FALSE)),0)</f>
        <v>0</v>
      </c>
      <c r="C1640" s="1165" t="str">
        <f t="shared" si="169"/>
        <v>PEXP108</v>
      </c>
      <c r="D1640" s="988" t="str">
        <f>'PU Holds'!$Q$14</f>
        <v>Grey 
RAL 7001</v>
      </c>
      <c r="E1640" s="1165" t="s">
        <v>27828</v>
      </c>
      <c r="F1640" s="1165" t="s">
        <v>27824</v>
      </c>
      <c r="G1640" s="1170" t="s">
        <v>27825</v>
      </c>
    </row>
    <row r="1641" spans="1:7" ht="15" customHeight="1">
      <c r="A1641" s="1165" t="str">
        <f t="shared" si="166"/>
        <v>PEXP108BLK</v>
      </c>
      <c r="B1641" s="1165">
        <f>IFERROR(INDEX('PU Holds'!$B$14:$AF$554,MATCH(C1641,'PU Holds'!$B$14:$B$552,FALSE),MATCH(D1641,'PU Holds'!$B$14:$AF$14,FALSE)),0)</f>
        <v>0</v>
      </c>
      <c r="C1641" s="1165" t="str">
        <f t="shared" si="169"/>
        <v>PEXP108</v>
      </c>
      <c r="D1641" s="988" t="str">
        <f>'PU Holds'!$R$14</f>
        <v>Black 
RAL 9005</v>
      </c>
      <c r="E1641" s="1165" t="s">
        <v>27829</v>
      </c>
      <c r="F1641" s="1165" t="s">
        <v>27824</v>
      </c>
      <c r="G1641" s="1170" t="s">
        <v>27825</v>
      </c>
    </row>
    <row r="1642" spans="1:7" ht="15" customHeight="1">
      <c r="A1642" s="1165" t="str">
        <f t="shared" si="166"/>
        <v>PEXP108FLO</v>
      </c>
      <c r="B1642" s="1165">
        <f>IFERROR(INDEX('PU Holds'!$B$14:$AF$554,MATCH(C1642,'PU Holds'!$B$14:$B$552,FALSE),MATCH(D1642,'PU Holds'!$B$14:$AF$14,FALSE)),0)</f>
        <v>0</v>
      </c>
      <c r="C1642" s="1165" t="str">
        <f t="shared" si="169"/>
        <v>PEXP108</v>
      </c>
      <c r="D1642" s="988" t="str">
        <f>'PU Holds'!$S$14</f>
        <v>Fluo 
Orange</v>
      </c>
      <c r="E1642" s="1165" t="s">
        <v>27830</v>
      </c>
      <c r="F1642" s="1165" t="s">
        <v>27824</v>
      </c>
      <c r="G1642" s="1170" t="s">
        <v>27825</v>
      </c>
    </row>
    <row r="1643" spans="1:7" ht="15" customHeight="1">
      <c r="A1643" s="1165" t="str">
        <f t="shared" si="166"/>
        <v>PEXP108FLG</v>
      </c>
      <c r="B1643" s="1165">
        <f>IFERROR(INDEX('PU Holds'!$B$14:$AF$554,MATCH(C1643,'PU Holds'!$B$14:$B$552,FALSE),MATCH(D1643,'PU Holds'!$B$14:$AF$14,FALSE)),0)</f>
        <v>0</v>
      </c>
      <c r="C1643" s="1165" t="str">
        <f t="shared" si="169"/>
        <v>PEXP108</v>
      </c>
      <c r="D1643" s="988" t="str">
        <f>'PU Holds'!$T$14</f>
        <v>Fluo 
Green</v>
      </c>
      <c r="E1643" s="1165" t="s">
        <v>27831</v>
      </c>
      <c r="F1643" s="1165" t="s">
        <v>27824</v>
      </c>
      <c r="G1643" s="1170" t="s">
        <v>27825</v>
      </c>
    </row>
    <row r="1644" spans="1:7" ht="15" customHeight="1">
      <c r="A1644" s="1165" t="str">
        <f t="shared" si="166"/>
        <v>PEXP108FLP</v>
      </c>
      <c r="B1644" s="1165">
        <f>IFERROR(INDEX('PU Holds'!$B$14:$AF$554,MATCH(C1644,'PU Holds'!$B$14:$B$552,FALSE),MATCH(D1644,'PU Holds'!$B$14:$AF$14,FALSE)),0)</f>
        <v>0</v>
      </c>
      <c r="C1644" s="1165" t="str">
        <f t="shared" si="169"/>
        <v>PEXP108</v>
      </c>
      <c r="D1644" s="988" t="str">
        <f>'PU Holds'!$U$14</f>
        <v>Fluo 
Pink</v>
      </c>
      <c r="E1644" s="1165" t="s">
        <v>27832</v>
      </c>
      <c r="F1644" s="1165" t="s">
        <v>27824</v>
      </c>
      <c r="G1644" s="1170" t="s">
        <v>27825</v>
      </c>
    </row>
    <row r="1645" spans="1:7" ht="15" customHeight="1">
      <c r="A1645" s="1165" t="str">
        <f t="shared" si="166"/>
        <v>PEXP108VIO</v>
      </c>
      <c r="B1645" s="1165">
        <f>IFERROR(INDEX('PU Holds'!$B$14:$AF$554,MATCH(C1645,'PU Holds'!$B$14:$B$552,FALSE),MATCH(D1645,'PU Holds'!$B$14:$AF$14,FALSE)),0)</f>
        <v>0</v>
      </c>
      <c r="C1645" s="1165" t="str">
        <f t="shared" si="169"/>
        <v>PEXP108</v>
      </c>
      <c r="D1645" s="988" t="str">
        <f>'PU Holds'!$W$14</f>
        <v>Violet 
RAL 4008</v>
      </c>
      <c r="E1645" s="1165" t="s">
        <v>27833</v>
      </c>
      <c r="F1645" s="1165" t="s">
        <v>27824</v>
      </c>
      <c r="G1645" s="1170" t="s">
        <v>27825</v>
      </c>
    </row>
    <row r="1646" spans="1:7" ht="15" customHeight="1">
      <c r="A1646" s="1165" t="str">
        <f t="shared" si="166"/>
        <v>PEXP108MIN</v>
      </c>
      <c r="B1646" s="1165">
        <f>IFERROR(INDEX('PU Holds'!$B$14:$AF$554,MATCH(C1646,'PU Holds'!$B$14:$B$552,FALSE),MATCH(D1646,'PU Holds'!$B$14:$AF$14,FALSE)),0)</f>
        <v>0</v>
      </c>
      <c r="C1646" s="1165" t="str">
        <f t="shared" si="169"/>
        <v>PEXP108</v>
      </c>
      <c r="D1646" s="988" t="str">
        <f>'PU Holds'!$X$14</f>
        <v>Mint 
RAL 6027</v>
      </c>
      <c r="E1646" s="1165" t="s">
        <v>27834</v>
      </c>
      <c r="F1646" s="1165" t="s">
        <v>27824</v>
      </c>
      <c r="G1646" s="1170" t="s">
        <v>27825</v>
      </c>
    </row>
    <row r="1647" spans="1:7" ht="15" customHeight="1">
      <c r="A1647" s="1165" t="str">
        <f t="shared" si="166"/>
        <v>PEXP108PUK</v>
      </c>
      <c r="B1647" s="1165">
        <f>IFERROR(INDEX('PU Holds'!$B$14:$AF$554,MATCH(C1647,'PU Holds'!$B$14:$B$552,FALSE),MATCH(D1647,'PU Holds'!$B$14:$AF$14,FALSE)),0)</f>
        <v>0</v>
      </c>
      <c r="C1647" s="1165" t="str">
        <f t="shared" si="169"/>
        <v>PEXP108</v>
      </c>
      <c r="D1647" s="988" t="str">
        <f>'PU Holds'!$Z$14</f>
        <v>Green 
(Puke 16-09)</v>
      </c>
      <c r="E1647" s="1165" t="s">
        <v>27835</v>
      </c>
      <c r="F1647" s="1165" t="s">
        <v>27824</v>
      </c>
      <c r="G1647" s="1170" t="s">
        <v>27825</v>
      </c>
    </row>
    <row r="1648" spans="1:7" ht="15" customHeight="1">
      <c r="A1648" s="1165" t="str">
        <f t="shared" si="166"/>
        <v>PEXP108ORA</v>
      </c>
      <c r="B1648" s="1165">
        <f>IFERROR(INDEX('PU Holds'!$B$14:$AF$554,MATCH(C1648,'PU Holds'!$B$14:$B$552,FALSE),MATCH(D1648,'PU Holds'!$B$14:$AF$14,FALSE)),0)</f>
        <v>0</v>
      </c>
      <c r="C1648" s="1165" t="str">
        <f t="shared" si="169"/>
        <v>PEXP108</v>
      </c>
      <c r="D1648" s="988" t="str">
        <f>'PU Holds'!$AA$14</f>
        <v>US Orange
14-01</v>
      </c>
      <c r="E1648" s="1165" t="s">
        <v>27836</v>
      </c>
      <c r="F1648" s="1165" t="s">
        <v>27824</v>
      </c>
      <c r="G1648" s="1170" t="s">
        <v>27825</v>
      </c>
    </row>
    <row r="1649" spans="1:7" ht="15" customHeight="1">
      <c r="A1649" s="1165" t="str">
        <f t="shared" ref="A1649:A1651" si="170">CONCATENATE(C1649,E1649)</f>
        <v>PEXP108GRE</v>
      </c>
      <c r="B1649" s="1165">
        <f>IFERROR(INDEX('PU Holds'!$B$14:$AF$554,MATCH(C1649,'PU Holds'!$B$14:$B$552,FALSE),MATCH(D1649,'PU Holds'!$B$14:$AF$14,FALSE)),0)</f>
        <v>0</v>
      </c>
      <c r="C1649" s="1165" t="str">
        <f t="shared" si="169"/>
        <v>PEXP108</v>
      </c>
      <c r="D1649" s="988" t="str">
        <f>'PU Holds'!$AB$14</f>
        <v>US Green 
16 -16</v>
      </c>
      <c r="E1649" s="1165" t="s">
        <v>27837</v>
      </c>
      <c r="F1649" s="1165" t="s">
        <v>27824</v>
      </c>
      <c r="G1649" s="1170" t="s">
        <v>27825</v>
      </c>
    </row>
    <row r="1650" spans="1:7" ht="15" customHeight="1">
      <c r="A1650" s="1165" t="str">
        <f t="shared" si="170"/>
        <v>PEXP108WHI</v>
      </c>
      <c r="B1650" s="1165">
        <f>IFERROR(INDEX('PU Holds'!$B$14:$AF$554,MATCH(C1650,'PU Holds'!$B$14:$B$552,FALSE),MATCH(D1650,'PU Holds'!$B$14:$AF$14,FALSE)),0)</f>
        <v>0</v>
      </c>
      <c r="C1650" s="1165" t="str">
        <f t="shared" si="169"/>
        <v>PEXP108</v>
      </c>
      <c r="D1650" s="988" t="str">
        <f>'PU Holds'!$AC$14</f>
        <v>White 
RAL 9010</v>
      </c>
      <c r="E1650" s="1165" t="s">
        <v>27838</v>
      </c>
      <c r="F1650" s="1165" t="s">
        <v>27824</v>
      </c>
      <c r="G1650" s="1170" t="s">
        <v>27825</v>
      </c>
    </row>
    <row r="1651" spans="1:7" ht="15" customHeight="1">
      <c r="A1651" s="1165" t="str">
        <f t="shared" si="170"/>
        <v>PEXP108PUR</v>
      </c>
      <c r="B1651" s="1165">
        <f>IFERROR(INDEX('PU Holds'!$B$14:$AF$554,MATCH(C1651,'PU Holds'!$B$14:$B$552,FALSE),MATCH(D1651,'PU Holds'!$B$14:$AF$14,FALSE)),0)</f>
        <v>0</v>
      </c>
      <c r="C1651" s="1165" t="str">
        <f t="shared" si="169"/>
        <v>PEXP108</v>
      </c>
      <c r="D1651" s="988" t="str">
        <f>'PU Holds'!$AD$14</f>
        <v>US Purple</v>
      </c>
      <c r="E1651" s="1165" t="s">
        <v>27839</v>
      </c>
      <c r="F1651" s="1165" t="s">
        <v>27824</v>
      </c>
      <c r="G1651" s="1170" t="s">
        <v>27825</v>
      </c>
    </row>
    <row r="1652" spans="1:7" ht="15" customHeight="1">
      <c r="A1652" s="1165" t="str">
        <f t="shared" ref="A1652:A1698" si="171">CONCATENATE(C1652,E1652)</f>
        <v>PEXP109YEL</v>
      </c>
      <c r="B1652" s="1165">
        <f>IFERROR(INDEX('PU Holds'!$B$14:$AF$554,MATCH(C1652,'PU Holds'!$B$14:$B$552,FALSE),MATCH(D1652,'PU Holds'!$B$14:$AF$14,FALSE)),0)</f>
        <v>0</v>
      </c>
      <c r="C1652" s="1165" t="s">
        <v>27947</v>
      </c>
      <c r="D1652" s="1168" t="str">
        <f>'PU Holds'!$M$14</f>
        <v>Yellow 
RAL 1026</v>
      </c>
      <c r="E1652" s="1165" t="s">
        <v>27823</v>
      </c>
      <c r="F1652" s="1165" t="s">
        <v>27824</v>
      </c>
      <c r="G1652" s="1170" t="s">
        <v>27825</v>
      </c>
    </row>
    <row r="1653" spans="1:7" ht="15" customHeight="1">
      <c r="A1653" s="1165" t="str">
        <f t="shared" si="171"/>
        <v>PEXP109RED</v>
      </c>
      <c r="B1653" s="1165">
        <f>IFERROR(INDEX('PU Holds'!$B$14:$AF$554,MATCH(C1653,'PU Holds'!$B$14:$B$552,FALSE),MATCH(D1653,'PU Holds'!$B$14:$AF$14,FALSE)),0)</f>
        <v>0</v>
      </c>
      <c r="C1653" s="1165" t="str">
        <f t="shared" ref="C1653:C1666" si="172">C1652</f>
        <v>PEXP109</v>
      </c>
      <c r="D1653" s="988" t="str">
        <f>'PU Holds'!$O$14</f>
        <v>Red 
RAL 3020</v>
      </c>
      <c r="E1653" s="1165" t="s">
        <v>27826</v>
      </c>
      <c r="F1653" s="1165" t="s">
        <v>27824</v>
      </c>
      <c r="G1653" s="1170" t="s">
        <v>27825</v>
      </c>
    </row>
    <row r="1654" spans="1:7" ht="15" customHeight="1">
      <c r="A1654" s="1165" t="str">
        <f t="shared" si="171"/>
        <v>PEXP109BLU</v>
      </c>
      <c r="B1654" s="1165">
        <f>IFERROR(INDEX('PU Holds'!$B$14:$AF$554,MATCH(C1654,'PU Holds'!$B$14:$B$552,FALSE),MATCH(D1654,'PU Holds'!$B$14:$AF$14,FALSE)),0)</f>
        <v>0</v>
      </c>
      <c r="C1654" s="1165" t="str">
        <f t="shared" si="172"/>
        <v>PEXP109</v>
      </c>
      <c r="D1654" s="988" t="str">
        <f>'PU Holds'!$P$14</f>
        <v>Blue 
RAL 5015</v>
      </c>
      <c r="E1654" s="1165" t="s">
        <v>27827</v>
      </c>
      <c r="F1654" s="1165" t="s">
        <v>27824</v>
      </c>
      <c r="G1654" s="1170" t="s">
        <v>27825</v>
      </c>
    </row>
    <row r="1655" spans="1:7" ht="15" customHeight="1">
      <c r="A1655" s="1165" t="str">
        <f t="shared" si="171"/>
        <v>PEXP109GRY</v>
      </c>
      <c r="B1655" s="1165">
        <f>IFERROR(INDEX('PU Holds'!$B$14:$AF$554,MATCH(C1655,'PU Holds'!$B$14:$B$552,FALSE),MATCH(D1655,'PU Holds'!$B$14:$AF$14,FALSE)),0)</f>
        <v>0</v>
      </c>
      <c r="C1655" s="1165" t="str">
        <f t="shared" si="172"/>
        <v>PEXP109</v>
      </c>
      <c r="D1655" s="988" t="str">
        <f>'PU Holds'!$Q$14</f>
        <v>Grey 
RAL 7001</v>
      </c>
      <c r="E1655" s="1165" t="s">
        <v>27828</v>
      </c>
      <c r="F1655" s="1165" t="s">
        <v>27824</v>
      </c>
      <c r="G1655" s="1170" t="s">
        <v>27825</v>
      </c>
    </row>
    <row r="1656" spans="1:7" ht="15" customHeight="1">
      <c r="A1656" s="1165" t="str">
        <f t="shared" si="171"/>
        <v>PEXP109BLK</v>
      </c>
      <c r="B1656" s="1165">
        <f>IFERROR(INDEX('PU Holds'!$B$14:$AF$554,MATCH(C1656,'PU Holds'!$B$14:$B$552,FALSE),MATCH(D1656,'PU Holds'!$B$14:$AF$14,FALSE)),0)</f>
        <v>0</v>
      </c>
      <c r="C1656" s="1165" t="str">
        <f t="shared" si="172"/>
        <v>PEXP109</v>
      </c>
      <c r="D1656" s="988" t="str">
        <f>'PU Holds'!$R$14</f>
        <v>Black 
RAL 9005</v>
      </c>
      <c r="E1656" s="1165" t="s">
        <v>27829</v>
      </c>
      <c r="F1656" s="1165" t="s">
        <v>27824</v>
      </c>
      <c r="G1656" s="1170" t="s">
        <v>27825</v>
      </c>
    </row>
    <row r="1657" spans="1:7" ht="15" customHeight="1">
      <c r="A1657" s="1165" t="str">
        <f t="shared" si="171"/>
        <v>PEXP109FLO</v>
      </c>
      <c r="B1657" s="1165">
        <f>IFERROR(INDEX('PU Holds'!$B$14:$AF$554,MATCH(C1657,'PU Holds'!$B$14:$B$552,FALSE),MATCH(D1657,'PU Holds'!$B$14:$AF$14,FALSE)),0)</f>
        <v>0</v>
      </c>
      <c r="C1657" s="1165" t="str">
        <f t="shared" si="172"/>
        <v>PEXP109</v>
      </c>
      <c r="D1657" s="988" t="str">
        <f>'PU Holds'!$S$14</f>
        <v>Fluo 
Orange</v>
      </c>
      <c r="E1657" s="1165" t="s">
        <v>27830</v>
      </c>
      <c r="F1657" s="1165" t="s">
        <v>27824</v>
      </c>
      <c r="G1657" s="1170" t="s">
        <v>27825</v>
      </c>
    </row>
    <row r="1658" spans="1:7" ht="15" customHeight="1">
      <c r="A1658" s="1165" t="str">
        <f t="shared" si="171"/>
        <v>PEXP109FLG</v>
      </c>
      <c r="B1658" s="1165">
        <f>IFERROR(INDEX('PU Holds'!$B$14:$AF$554,MATCH(C1658,'PU Holds'!$B$14:$B$552,FALSE),MATCH(D1658,'PU Holds'!$B$14:$AF$14,FALSE)),0)</f>
        <v>0</v>
      </c>
      <c r="C1658" s="1165" t="str">
        <f t="shared" si="172"/>
        <v>PEXP109</v>
      </c>
      <c r="D1658" s="988" t="str">
        <f>'PU Holds'!$T$14</f>
        <v>Fluo 
Green</v>
      </c>
      <c r="E1658" s="1165" t="s">
        <v>27831</v>
      </c>
      <c r="F1658" s="1165" t="s">
        <v>27824</v>
      </c>
      <c r="G1658" s="1170" t="s">
        <v>27825</v>
      </c>
    </row>
    <row r="1659" spans="1:7" ht="15" customHeight="1">
      <c r="A1659" s="1165" t="str">
        <f t="shared" si="171"/>
        <v>PEXP109FLP</v>
      </c>
      <c r="B1659" s="1165">
        <f>IFERROR(INDEX('PU Holds'!$B$14:$AF$554,MATCH(C1659,'PU Holds'!$B$14:$B$552,FALSE),MATCH(D1659,'PU Holds'!$B$14:$AF$14,FALSE)),0)</f>
        <v>0</v>
      </c>
      <c r="C1659" s="1165" t="str">
        <f t="shared" si="172"/>
        <v>PEXP109</v>
      </c>
      <c r="D1659" s="988" t="str">
        <f>'PU Holds'!$U$14</f>
        <v>Fluo 
Pink</v>
      </c>
      <c r="E1659" s="1165" t="s">
        <v>27832</v>
      </c>
      <c r="F1659" s="1165" t="s">
        <v>27824</v>
      </c>
      <c r="G1659" s="1170" t="s">
        <v>27825</v>
      </c>
    </row>
    <row r="1660" spans="1:7" ht="15" customHeight="1">
      <c r="A1660" s="1165" t="str">
        <f t="shared" si="171"/>
        <v>PEXP109VIO</v>
      </c>
      <c r="B1660" s="1165">
        <f>IFERROR(INDEX('PU Holds'!$B$14:$AF$554,MATCH(C1660,'PU Holds'!$B$14:$B$552,FALSE),MATCH(D1660,'PU Holds'!$B$14:$AF$14,FALSE)),0)</f>
        <v>0</v>
      </c>
      <c r="C1660" s="1165" t="str">
        <f t="shared" si="172"/>
        <v>PEXP109</v>
      </c>
      <c r="D1660" s="988" t="str">
        <f>'PU Holds'!$W$14</f>
        <v>Violet 
RAL 4008</v>
      </c>
      <c r="E1660" s="1165" t="s">
        <v>27833</v>
      </c>
      <c r="F1660" s="1165" t="s">
        <v>27824</v>
      </c>
      <c r="G1660" s="1170" t="s">
        <v>27825</v>
      </c>
    </row>
    <row r="1661" spans="1:7" ht="15" customHeight="1">
      <c r="A1661" s="1165" t="str">
        <f t="shared" si="171"/>
        <v>PEXP109MIN</v>
      </c>
      <c r="B1661" s="1165">
        <f>IFERROR(INDEX('PU Holds'!$B$14:$AF$554,MATCH(C1661,'PU Holds'!$B$14:$B$552,FALSE),MATCH(D1661,'PU Holds'!$B$14:$AF$14,FALSE)),0)</f>
        <v>0</v>
      </c>
      <c r="C1661" s="1165" t="str">
        <f t="shared" si="172"/>
        <v>PEXP109</v>
      </c>
      <c r="D1661" s="988" t="str">
        <f>'PU Holds'!$X$14</f>
        <v>Mint 
RAL 6027</v>
      </c>
      <c r="E1661" s="1165" t="s">
        <v>27834</v>
      </c>
      <c r="F1661" s="1165" t="s">
        <v>27824</v>
      </c>
      <c r="G1661" s="1170" t="s">
        <v>27825</v>
      </c>
    </row>
    <row r="1662" spans="1:7" ht="15" customHeight="1">
      <c r="A1662" s="1165" t="str">
        <f t="shared" si="171"/>
        <v>PEXP109PUK</v>
      </c>
      <c r="B1662" s="1165">
        <f>IFERROR(INDEX('PU Holds'!$B$14:$AF$554,MATCH(C1662,'PU Holds'!$B$14:$B$552,FALSE),MATCH(D1662,'PU Holds'!$B$14:$AF$14,FALSE)),0)</f>
        <v>0</v>
      </c>
      <c r="C1662" s="1165" t="str">
        <f t="shared" si="172"/>
        <v>PEXP109</v>
      </c>
      <c r="D1662" s="988" t="str">
        <f>'PU Holds'!$Z$14</f>
        <v>Green 
(Puke 16-09)</v>
      </c>
      <c r="E1662" s="1165" t="s">
        <v>27835</v>
      </c>
      <c r="F1662" s="1165" t="s">
        <v>27824</v>
      </c>
      <c r="G1662" s="1170" t="s">
        <v>27825</v>
      </c>
    </row>
    <row r="1663" spans="1:7" ht="15" customHeight="1">
      <c r="A1663" s="1165" t="str">
        <f t="shared" si="171"/>
        <v>PEXP109ORA</v>
      </c>
      <c r="B1663" s="1165">
        <f>IFERROR(INDEX('PU Holds'!$B$14:$AF$554,MATCH(C1663,'PU Holds'!$B$14:$B$552,FALSE),MATCH(D1663,'PU Holds'!$B$14:$AF$14,FALSE)),0)</f>
        <v>0</v>
      </c>
      <c r="C1663" s="1165" t="str">
        <f t="shared" si="172"/>
        <v>PEXP109</v>
      </c>
      <c r="D1663" s="988" t="str">
        <f>'PU Holds'!$AA$14</f>
        <v>US Orange
14-01</v>
      </c>
      <c r="E1663" s="1165" t="s">
        <v>27836</v>
      </c>
      <c r="F1663" s="1165" t="s">
        <v>27824</v>
      </c>
      <c r="G1663" s="1170" t="s">
        <v>27825</v>
      </c>
    </row>
    <row r="1664" spans="1:7" ht="15" customHeight="1">
      <c r="A1664" s="1165" t="str">
        <f t="shared" si="171"/>
        <v>PEXP109GRE</v>
      </c>
      <c r="B1664" s="1165">
        <f>IFERROR(INDEX('PU Holds'!$B$14:$AF$554,MATCH(C1664,'PU Holds'!$B$14:$B$552,FALSE),MATCH(D1664,'PU Holds'!$B$14:$AF$14,FALSE)),0)</f>
        <v>0</v>
      </c>
      <c r="C1664" s="1165" t="str">
        <f t="shared" si="172"/>
        <v>PEXP109</v>
      </c>
      <c r="D1664" s="988" t="str">
        <f>'PU Holds'!$AB$14</f>
        <v>US Green 
16 -16</v>
      </c>
      <c r="E1664" s="1165" t="s">
        <v>27837</v>
      </c>
      <c r="F1664" s="1165" t="s">
        <v>27824</v>
      </c>
      <c r="G1664" s="1170" t="s">
        <v>27825</v>
      </c>
    </row>
    <row r="1665" spans="1:7" ht="15" customHeight="1">
      <c r="A1665" s="1165" t="str">
        <f t="shared" si="171"/>
        <v>PEXP109WHI</v>
      </c>
      <c r="B1665" s="1165">
        <f>IFERROR(INDEX('PU Holds'!$B$14:$AF$554,MATCH(C1665,'PU Holds'!$B$14:$B$552,FALSE),MATCH(D1665,'PU Holds'!$B$14:$AF$14,FALSE)),0)</f>
        <v>0</v>
      </c>
      <c r="C1665" s="1165" t="str">
        <f t="shared" si="172"/>
        <v>PEXP109</v>
      </c>
      <c r="D1665" s="988" t="str">
        <f>'PU Holds'!$AC$14</f>
        <v>White 
RAL 9010</v>
      </c>
      <c r="E1665" s="1165" t="s">
        <v>27838</v>
      </c>
      <c r="F1665" s="1165" t="s">
        <v>27824</v>
      </c>
      <c r="G1665" s="1170" t="s">
        <v>27825</v>
      </c>
    </row>
    <row r="1666" spans="1:7" ht="15" customHeight="1">
      <c r="A1666" s="1165" t="str">
        <f t="shared" si="171"/>
        <v>PEXP109PUR</v>
      </c>
      <c r="B1666" s="1165">
        <f>IFERROR(INDEX('PU Holds'!$B$14:$AF$554,MATCH(C1666,'PU Holds'!$B$14:$B$552,FALSE),MATCH(D1666,'PU Holds'!$B$14:$AF$14,FALSE)),0)</f>
        <v>0</v>
      </c>
      <c r="C1666" s="1165" t="str">
        <f t="shared" si="172"/>
        <v>PEXP109</v>
      </c>
      <c r="D1666" s="988" t="str">
        <f>'PU Holds'!$AD$14</f>
        <v>US Purple</v>
      </c>
      <c r="E1666" s="1165" t="s">
        <v>27839</v>
      </c>
      <c r="F1666" s="1165" t="s">
        <v>27824</v>
      </c>
      <c r="G1666" s="1170" t="s">
        <v>27825</v>
      </c>
    </row>
    <row r="1667" spans="1:7" ht="15" customHeight="1">
      <c r="A1667" s="1165" t="str">
        <f t="shared" si="171"/>
        <v>PEXP110YEL</v>
      </c>
      <c r="B1667" s="1165">
        <f>IFERROR(INDEX('PU Holds'!$B$14:$AF$554,MATCH(C1667,'PU Holds'!$B$14:$B$552,FALSE),MATCH(D1667,'PU Holds'!$B$14:$AF$14,FALSE)),0)</f>
        <v>0</v>
      </c>
      <c r="C1667" s="1165" t="s">
        <v>27948</v>
      </c>
      <c r="D1667" s="1168" t="str">
        <f>'PU Holds'!$M$14</f>
        <v>Yellow 
RAL 1026</v>
      </c>
      <c r="E1667" s="1165" t="s">
        <v>27823</v>
      </c>
      <c r="F1667" s="1165" t="s">
        <v>27824</v>
      </c>
      <c r="G1667" s="1170" t="s">
        <v>27825</v>
      </c>
    </row>
    <row r="1668" spans="1:7" ht="15" customHeight="1">
      <c r="A1668" s="1165" t="str">
        <f t="shared" si="171"/>
        <v>PEXP110RED</v>
      </c>
      <c r="B1668" s="1165">
        <f>IFERROR(INDEX('PU Holds'!$B$14:$AF$554,MATCH(C1668,'PU Holds'!$B$14:$B$552,FALSE),MATCH(D1668,'PU Holds'!$B$14:$AF$14,FALSE)),0)</f>
        <v>0</v>
      </c>
      <c r="C1668" s="1165" t="str">
        <f t="shared" ref="C1668:C1681" si="173">C1667</f>
        <v>PEXP110</v>
      </c>
      <c r="D1668" s="988" t="str">
        <f>'PU Holds'!$O$14</f>
        <v>Red 
RAL 3020</v>
      </c>
      <c r="E1668" s="1165" t="s">
        <v>27826</v>
      </c>
      <c r="F1668" s="1165" t="s">
        <v>27824</v>
      </c>
      <c r="G1668" s="1170" t="s">
        <v>27825</v>
      </c>
    </row>
    <row r="1669" spans="1:7" ht="15" customHeight="1">
      <c r="A1669" s="1165" t="str">
        <f t="shared" si="171"/>
        <v>PEXP110BLU</v>
      </c>
      <c r="B1669" s="1165">
        <f>IFERROR(INDEX('PU Holds'!$B$14:$AF$554,MATCH(C1669,'PU Holds'!$B$14:$B$552,FALSE),MATCH(D1669,'PU Holds'!$B$14:$AF$14,FALSE)),0)</f>
        <v>0</v>
      </c>
      <c r="C1669" s="1165" t="str">
        <f t="shared" si="173"/>
        <v>PEXP110</v>
      </c>
      <c r="D1669" s="988" t="str">
        <f>'PU Holds'!$P$14</f>
        <v>Blue 
RAL 5015</v>
      </c>
      <c r="E1669" s="1165" t="s">
        <v>27827</v>
      </c>
      <c r="F1669" s="1165" t="s">
        <v>27824</v>
      </c>
      <c r="G1669" s="1170" t="s">
        <v>27825</v>
      </c>
    </row>
    <row r="1670" spans="1:7" ht="15" customHeight="1">
      <c r="A1670" s="1165" t="str">
        <f t="shared" si="171"/>
        <v>PEXP110GRY</v>
      </c>
      <c r="B1670" s="1165">
        <f>IFERROR(INDEX('PU Holds'!$B$14:$AF$554,MATCH(C1670,'PU Holds'!$B$14:$B$552,FALSE),MATCH(D1670,'PU Holds'!$B$14:$AF$14,FALSE)),0)</f>
        <v>0</v>
      </c>
      <c r="C1670" s="1165" t="str">
        <f t="shared" si="173"/>
        <v>PEXP110</v>
      </c>
      <c r="D1670" s="988" t="str">
        <f>'PU Holds'!$Q$14</f>
        <v>Grey 
RAL 7001</v>
      </c>
      <c r="E1670" s="1165" t="s">
        <v>27828</v>
      </c>
      <c r="F1670" s="1165" t="s">
        <v>27824</v>
      </c>
      <c r="G1670" s="1170" t="s">
        <v>27825</v>
      </c>
    </row>
    <row r="1671" spans="1:7" ht="15" customHeight="1">
      <c r="A1671" s="1165" t="str">
        <f t="shared" si="171"/>
        <v>PEXP110BLK</v>
      </c>
      <c r="B1671" s="1165">
        <f>IFERROR(INDEX('PU Holds'!$B$14:$AF$554,MATCH(C1671,'PU Holds'!$B$14:$B$552,FALSE),MATCH(D1671,'PU Holds'!$B$14:$AF$14,FALSE)),0)</f>
        <v>0</v>
      </c>
      <c r="C1671" s="1165" t="str">
        <f t="shared" si="173"/>
        <v>PEXP110</v>
      </c>
      <c r="D1671" s="988" t="str">
        <f>'PU Holds'!$R$14</f>
        <v>Black 
RAL 9005</v>
      </c>
      <c r="E1671" s="1165" t="s">
        <v>27829</v>
      </c>
      <c r="F1671" s="1165" t="s">
        <v>27824</v>
      </c>
      <c r="G1671" s="1170" t="s">
        <v>27825</v>
      </c>
    </row>
    <row r="1672" spans="1:7" ht="15" customHeight="1">
      <c r="A1672" s="1165" t="str">
        <f t="shared" si="171"/>
        <v>PEXP110FLO</v>
      </c>
      <c r="B1672" s="1165">
        <f>IFERROR(INDEX('PU Holds'!$B$14:$AF$554,MATCH(C1672,'PU Holds'!$B$14:$B$552,FALSE),MATCH(D1672,'PU Holds'!$B$14:$AF$14,FALSE)),0)</f>
        <v>0</v>
      </c>
      <c r="C1672" s="1165" t="str">
        <f t="shared" si="173"/>
        <v>PEXP110</v>
      </c>
      <c r="D1672" s="988" t="str">
        <f>'PU Holds'!$S$14</f>
        <v>Fluo 
Orange</v>
      </c>
      <c r="E1672" s="1165" t="s">
        <v>27830</v>
      </c>
      <c r="F1672" s="1165" t="s">
        <v>27824</v>
      </c>
      <c r="G1672" s="1170" t="s">
        <v>27825</v>
      </c>
    </row>
    <row r="1673" spans="1:7" ht="15" customHeight="1">
      <c r="A1673" s="1165" t="str">
        <f t="shared" si="171"/>
        <v>PEXP110FLG</v>
      </c>
      <c r="B1673" s="1165">
        <f>IFERROR(INDEX('PU Holds'!$B$14:$AF$554,MATCH(C1673,'PU Holds'!$B$14:$B$552,FALSE),MATCH(D1673,'PU Holds'!$B$14:$AF$14,FALSE)),0)</f>
        <v>0</v>
      </c>
      <c r="C1673" s="1165" t="str">
        <f t="shared" si="173"/>
        <v>PEXP110</v>
      </c>
      <c r="D1673" s="988" t="str">
        <f>'PU Holds'!$T$14</f>
        <v>Fluo 
Green</v>
      </c>
      <c r="E1673" s="1165" t="s">
        <v>27831</v>
      </c>
      <c r="F1673" s="1165" t="s">
        <v>27824</v>
      </c>
      <c r="G1673" s="1170" t="s">
        <v>27825</v>
      </c>
    </row>
    <row r="1674" spans="1:7" ht="15" customHeight="1">
      <c r="A1674" s="1165" t="str">
        <f t="shared" si="171"/>
        <v>PEXP110FLP</v>
      </c>
      <c r="B1674" s="1165">
        <f>IFERROR(INDEX('PU Holds'!$B$14:$AF$554,MATCH(C1674,'PU Holds'!$B$14:$B$552,FALSE),MATCH(D1674,'PU Holds'!$B$14:$AF$14,FALSE)),0)</f>
        <v>0</v>
      </c>
      <c r="C1674" s="1165" t="str">
        <f t="shared" si="173"/>
        <v>PEXP110</v>
      </c>
      <c r="D1674" s="988" t="str">
        <f>'PU Holds'!$U$14</f>
        <v>Fluo 
Pink</v>
      </c>
      <c r="E1674" s="1165" t="s">
        <v>27832</v>
      </c>
      <c r="F1674" s="1165" t="s">
        <v>27824</v>
      </c>
      <c r="G1674" s="1170" t="s">
        <v>27825</v>
      </c>
    </row>
    <row r="1675" spans="1:7" ht="15" customHeight="1">
      <c r="A1675" s="1165" t="str">
        <f t="shared" si="171"/>
        <v>PEXP110VIO</v>
      </c>
      <c r="B1675" s="1165">
        <f>IFERROR(INDEX('PU Holds'!$B$14:$AF$554,MATCH(C1675,'PU Holds'!$B$14:$B$552,FALSE),MATCH(D1675,'PU Holds'!$B$14:$AF$14,FALSE)),0)</f>
        <v>0</v>
      </c>
      <c r="C1675" s="1165" t="str">
        <f t="shared" si="173"/>
        <v>PEXP110</v>
      </c>
      <c r="D1675" s="988" t="str">
        <f>'PU Holds'!$W$14</f>
        <v>Violet 
RAL 4008</v>
      </c>
      <c r="E1675" s="1165" t="s">
        <v>27833</v>
      </c>
      <c r="F1675" s="1165" t="s">
        <v>27824</v>
      </c>
      <c r="G1675" s="1170" t="s">
        <v>27825</v>
      </c>
    </row>
    <row r="1676" spans="1:7" ht="15" customHeight="1">
      <c r="A1676" s="1165" t="str">
        <f t="shared" si="171"/>
        <v>PEXP110MIN</v>
      </c>
      <c r="B1676" s="1165">
        <f>IFERROR(INDEX('PU Holds'!$B$14:$AF$554,MATCH(C1676,'PU Holds'!$B$14:$B$552,FALSE),MATCH(D1676,'PU Holds'!$B$14:$AF$14,FALSE)),0)</f>
        <v>0</v>
      </c>
      <c r="C1676" s="1165" t="str">
        <f t="shared" si="173"/>
        <v>PEXP110</v>
      </c>
      <c r="D1676" s="988" t="str">
        <f>'PU Holds'!$X$14</f>
        <v>Mint 
RAL 6027</v>
      </c>
      <c r="E1676" s="1165" t="s">
        <v>27834</v>
      </c>
      <c r="F1676" s="1165" t="s">
        <v>27824</v>
      </c>
      <c r="G1676" s="1170" t="s">
        <v>27825</v>
      </c>
    </row>
    <row r="1677" spans="1:7" ht="15" customHeight="1">
      <c r="A1677" s="1165" t="str">
        <f t="shared" si="171"/>
        <v>PEXP110PUK</v>
      </c>
      <c r="B1677" s="1165">
        <f>IFERROR(INDEX('PU Holds'!$B$14:$AF$554,MATCH(C1677,'PU Holds'!$B$14:$B$552,FALSE),MATCH(D1677,'PU Holds'!$B$14:$AF$14,FALSE)),0)</f>
        <v>0</v>
      </c>
      <c r="C1677" s="1165" t="str">
        <f t="shared" si="173"/>
        <v>PEXP110</v>
      </c>
      <c r="D1677" s="988" t="str">
        <f>'PU Holds'!$Z$14</f>
        <v>Green 
(Puke 16-09)</v>
      </c>
      <c r="E1677" s="1165" t="s">
        <v>27835</v>
      </c>
      <c r="F1677" s="1165" t="s">
        <v>27824</v>
      </c>
      <c r="G1677" s="1170" t="s">
        <v>27825</v>
      </c>
    </row>
    <row r="1678" spans="1:7" ht="15" customHeight="1">
      <c r="A1678" s="1165" t="str">
        <f t="shared" si="171"/>
        <v>PEXP110ORA</v>
      </c>
      <c r="B1678" s="1165">
        <f>IFERROR(INDEX('PU Holds'!$B$14:$AF$554,MATCH(C1678,'PU Holds'!$B$14:$B$552,FALSE),MATCH(D1678,'PU Holds'!$B$14:$AF$14,FALSE)),0)</f>
        <v>0</v>
      </c>
      <c r="C1678" s="1165" t="str">
        <f t="shared" si="173"/>
        <v>PEXP110</v>
      </c>
      <c r="D1678" s="988" t="str">
        <f>'PU Holds'!$AA$14</f>
        <v>US Orange
14-01</v>
      </c>
      <c r="E1678" s="1165" t="s">
        <v>27836</v>
      </c>
      <c r="F1678" s="1165" t="s">
        <v>27824</v>
      </c>
      <c r="G1678" s="1170" t="s">
        <v>27825</v>
      </c>
    </row>
    <row r="1679" spans="1:7" ht="15" customHeight="1">
      <c r="A1679" s="1165" t="str">
        <f t="shared" si="171"/>
        <v>PEXP110GRE</v>
      </c>
      <c r="B1679" s="1165">
        <f>IFERROR(INDEX('PU Holds'!$B$14:$AF$554,MATCH(C1679,'PU Holds'!$B$14:$B$552,FALSE),MATCH(D1679,'PU Holds'!$B$14:$AF$14,FALSE)),0)</f>
        <v>0</v>
      </c>
      <c r="C1679" s="1165" t="str">
        <f t="shared" si="173"/>
        <v>PEXP110</v>
      </c>
      <c r="D1679" s="988" t="str">
        <f>'PU Holds'!$AB$14</f>
        <v>US Green 
16 -16</v>
      </c>
      <c r="E1679" s="1165" t="s">
        <v>27837</v>
      </c>
      <c r="F1679" s="1165" t="s">
        <v>27824</v>
      </c>
      <c r="G1679" s="1170" t="s">
        <v>27825</v>
      </c>
    </row>
    <row r="1680" spans="1:7" ht="15" customHeight="1">
      <c r="A1680" s="1165" t="str">
        <f t="shared" si="171"/>
        <v>PEXP110WHI</v>
      </c>
      <c r="B1680" s="1165">
        <f>IFERROR(INDEX('PU Holds'!$B$14:$AF$554,MATCH(C1680,'PU Holds'!$B$14:$B$552,FALSE),MATCH(D1680,'PU Holds'!$B$14:$AF$14,FALSE)),0)</f>
        <v>0</v>
      </c>
      <c r="C1680" s="1165" t="str">
        <f t="shared" si="173"/>
        <v>PEXP110</v>
      </c>
      <c r="D1680" s="988" t="str">
        <f>'PU Holds'!$AC$14</f>
        <v>White 
RAL 9010</v>
      </c>
      <c r="E1680" s="1165" t="s">
        <v>27838</v>
      </c>
      <c r="F1680" s="1165" t="s">
        <v>27824</v>
      </c>
      <c r="G1680" s="1170" t="s">
        <v>27825</v>
      </c>
    </row>
    <row r="1681" spans="1:7" ht="15" customHeight="1">
      <c r="A1681" s="1165" t="str">
        <f t="shared" si="171"/>
        <v>PEXP110PUR</v>
      </c>
      <c r="B1681" s="1165">
        <f>IFERROR(INDEX('PU Holds'!$B$14:$AF$554,MATCH(C1681,'PU Holds'!$B$14:$B$552,FALSE),MATCH(D1681,'PU Holds'!$B$14:$AF$14,FALSE)),0)</f>
        <v>0</v>
      </c>
      <c r="C1681" s="1165" t="str">
        <f t="shared" si="173"/>
        <v>PEXP110</v>
      </c>
      <c r="D1681" s="988" t="str">
        <f>'PU Holds'!$AD$14</f>
        <v>US Purple</v>
      </c>
      <c r="E1681" s="1165" t="s">
        <v>27839</v>
      </c>
      <c r="F1681" s="1165" t="s">
        <v>27824</v>
      </c>
      <c r="G1681" s="1170" t="s">
        <v>27825</v>
      </c>
    </row>
    <row r="1682" spans="1:7" ht="15" customHeight="1">
      <c r="A1682" s="1165" t="str">
        <f t="shared" si="171"/>
        <v>PEXP111YEL</v>
      </c>
      <c r="B1682" s="1165">
        <f>IFERROR(INDEX('PU Holds'!$B$14:$AF$554,MATCH(C1682,'PU Holds'!$B$14:$B$552,FALSE),MATCH(D1682,'PU Holds'!$B$14:$AF$14,FALSE)),0)</f>
        <v>0</v>
      </c>
      <c r="C1682" s="1165" t="s">
        <v>27949</v>
      </c>
      <c r="D1682" s="1168" t="str">
        <f>'PU Holds'!$M$14</f>
        <v>Yellow 
RAL 1026</v>
      </c>
      <c r="E1682" s="1165" t="s">
        <v>27823</v>
      </c>
      <c r="F1682" s="1165" t="s">
        <v>27824</v>
      </c>
      <c r="G1682" s="1170" t="s">
        <v>27825</v>
      </c>
    </row>
    <row r="1683" spans="1:7" ht="15" customHeight="1">
      <c r="A1683" s="1165" t="str">
        <f t="shared" si="171"/>
        <v>PEXP111RED</v>
      </c>
      <c r="B1683" s="1165">
        <f>IFERROR(INDEX('PU Holds'!$B$14:$AF$554,MATCH(C1683,'PU Holds'!$B$14:$B$552,FALSE),MATCH(D1683,'PU Holds'!$B$14:$AF$14,FALSE)),0)</f>
        <v>0</v>
      </c>
      <c r="C1683" s="1165" t="str">
        <f t="shared" ref="C1683:C1696" si="174">C1682</f>
        <v>PEXP111</v>
      </c>
      <c r="D1683" s="988" t="str">
        <f>'PU Holds'!$O$14</f>
        <v>Red 
RAL 3020</v>
      </c>
      <c r="E1683" s="1165" t="s">
        <v>27826</v>
      </c>
      <c r="F1683" s="1165" t="s">
        <v>27824</v>
      </c>
      <c r="G1683" s="1170" t="s">
        <v>27825</v>
      </c>
    </row>
    <row r="1684" spans="1:7" ht="15" customHeight="1">
      <c r="A1684" s="1165" t="str">
        <f t="shared" si="171"/>
        <v>PEXP111BLU</v>
      </c>
      <c r="B1684" s="1165">
        <f>IFERROR(INDEX('PU Holds'!$B$14:$AF$554,MATCH(C1684,'PU Holds'!$B$14:$B$552,FALSE),MATCH(D1684,'PU Holds'!$B$14:$AF$14,FALSE)),0)</f>
        <v>0</v>
      </c>
      <c r="C1684" s="1165" t="str">
        <f t="shared" si="174"/>
        <v>PEXP111</v>
      </c>
      <c r="D1684" s="988" t="str">
        <f>'PU Holds'!$P$14</f>
        <v>Blue 
RAL 5015</v>
      </c>
      <c r="E1684" s="1165" t="s">
        <v>27827</v>
      </c>
      <c r="F1684" s="1165" t="s">
        <v>27824</v>
      </c>
      <c r="G1684" s="1170" t="s">
        <v>27825</v>
      </c>
    </row>
    <row r="1685" spans="1:7" ht="15" customHeight="1">
      <c r="A1685" s="1165" t="str">
        <f t="shared" si="171"/>
        <v>PEXP111GRY</v>
      </c>
      <c r="B1685" s="1165">
        <f>IFERROR(INDEX('PU Holds'!$B$14:$AF$554,MATCH(C1685,'PU Holds'!$B$14:$B$552,FALSE),MATCH(D1685,'PU Holds'!$B$14:$AF$14,FALSE)),0)</f>
        <v>0</v>
      </c>
      <c r="C1685" s="1165" t="str">
        <f t="shared" si="174"/>
        <v>PEXP111</v>
      </c>
      <c r="D1685" s="988" t="str">
        <f>'PU Holds'!$Q$14</f>
        <v>Grey 
RAL 7001</v>
      </c>
      <c r="E1685" s="1165" t="s">
        <v>27828</v>
      </c>
      <c r="F1685" s="1165" t="s">
        <v>27824</v>
      </c>
      <c r="G1685" s="1170" t="s">
        <v>27825</v>
      </c>
    </row>
    <row r="1686" spans="1:7" ht="15" customHeight="1">
      <c r="A1686" s="1165" t="str">
        <f t="shared" si="171"/>
        <v>PEXP111BLK</v>
      </c>
      <c r="B1686" s="1165">
        <f>IFERROR(INDEX('PU Holds'!$B$14:$AF$554,MATCH(C1686,'PU Holds'!$B$14:$B$552,FALSE),MATCH(D1686,'PU Holds'!$B$14:$AF$14,FALSE)),0)</f>
        <v>0</v>
      </c>
      <c r="C1686" s="1165" t="str">
        <f t="shared" si="174"/>
        <v>PEXP111</v>
      </c>
      <c r="D1686" s="988" t="str">
        <f>'PU Holds'!$R$14</f>
        <v>Black 
RAL 9005</v>
      </c>
      <c r="E1686" s="1165" t="s">
        <v>27829</v>
      </c>
      <c r="F1686" s="1165" t="s">
        <v>27824</v>
      </c>
      <c r="G1686" s="1170" t="s">
        <v>27825</v>
      </c>
    </row>
    <row r="1687" spans="1:7" ht="15" customHeight="1">
      <c r="A1687" s="1165" t="str">
        <f t="shared" si="171"/>
        <v>PEXP111FLO</v>
      </c>
      <c r="B1687" s="1165">
        <f>IFERROR(INDEX('PU Holds'!$B$14:$AF$554,MATCH(C1687,'PU Holds'!$B$14:$B$552,FALSE),MATCH(D1687,'PU Holds'!$B$14:$AF$14,FALSE)),0)</f>
        <v>0</v>
      </c>
      <c r="C1687" s="1165" t="str">
        <f t="shared" si="174"/>
        <v>PEXP111</v>
      </c>
      <c r="D1687" s="988" t="str">
        <f>'PU Holds'!$S$14</f>
        <v>Fluo 
Orange</v>
      </c>
      <c r="E1687" s="1165" t="s">
        <v>27830</v>
      </c>
      <c r="F1687" s="1165" t="s">
        <v>27824</v>
      </c>
      <c r="G1687" s="1170" t="s">
        <v>27825</v>
      </c>
    </row>
    <row r="1688" spans="1:7" ht="15" customHeight="1">
      <c r="A1688" s="1165" t="str">
        <f t="shared" si="171"/>
        <v>PEXP111FLG</v>
      </c>
      <c r="B1688" s="1165">
        <f>IFERROR(INDEX('PU Holds'!$B$14:$AF$554,MATCH(C1688,'PU Holds'!$B$14:$B$552,FALSE),MATCH(D1688,'PU Holds'!$B$14:$AF$14,FALSE)),0)</f>
        <v>0</v>
      </c>
      <c r="C1688" s="1165" t="str">
        <f t="shared" si="174"/>
        <v>PEXP111</v>
      </c>
      <c r="D1688" s="988" t="str">
        <f>'PU Holds'!$T$14</f>
        <v>Fluo 
Green</v>
      </c>
      <c r="E1688" s="1165" t="s">
        <v>27831</v>
      </c>
      <c r="F1688" s="1165" t="s">
        <v>27824</v>
      </c>
      <c r="G1688" s="1170" t="s">
        <v>27825</v>
      </c>
    </row>
    <row r="1689" spans="1:7" ht="15" customHeight="1">
      <c r="A1689" s="1165" t="str">
        <f t="shared" si="171"/>
        <v>PEXP111FLP</v>
      </c>
      <c r="B1689" s="1165">
        <f>IFERROR(INDEX('PU Holds'!$B$14:$AF$554,MATCH(C1689,'PU Holds'!$B$14:$B$552,FALSE),MATCH(D1689,'PU Holds'!$B$14:$AF$14,FALSE)),0)</f>
        <v>0</v>
      </c>
      <c r="C1689" s="1165" t="str">
        <f t="shared" si="174"/>
        <v>PEXP111</v>
      </c>
      <c r="D1689" s="988" t="str">
        <f>'PU Holds'!$U$14</f>
        <v>Fluo 
Pink</v>
      </c>
      <c r="E1689" s="1165" t="s">
        <v>27832</v>
      </c>
      <c r="F1689" s="1165" t="s">
        <v>27824</v>
      </c>
      <c r="G1689" s="1170" t="s">
        <v>27825</v>
      </c>
    </row>
    <row r="1690" spans="1:7" ht="15" customHeight="1">
      <c r="A1690" s="1165" t="str">
        <f t="shared" si="171"/>
        <v>PEXP111VIO</v>
      </c>
      <c r="B1690" s="1165">
        <f>IFERROR(INDEX('PU Holds'!$B$14:$AF$554,MATCH(C1690,'PU Holds'!$B$14:$B$552,FALSE),MATCH(D1690,'PU Holds'!$B$14:$AF$14,FALSE)),0)</f>
        <v>0</v>
      </c>
      <c r="C1690" s="1165" t="str">
        <f t="shared" si="174"/>
        <v>PEXP111</v>
      </c>
      <c r="D1690" s="988" t="str">
        <f>'PU Holds'!$W$14</f>
        <v>Violet 
RAL 4008</v>
      </c>
      <c r="E1690" s="1165" t="s">
        <v>27833</v>
      </c>
      <c r="F1690" s="1165" t="s">
        <v>27824</v>
      </c>
      <c r="G1690" s="1170" t="s">
        <v>27825</v>
      </c>
    </row>
    <row r="1691" spans="1:7" ht="15" customHeight="1">
      <c r="A1691" s="1165" t="str">
        <f t="shared" si="171"/>
        <v>PEXP111MIN</v>
      </c>
      <c r="B1691" s="1165">
        <f>IFERROR(INDEX('PU Holds'!$B$14:$AF$554,MATCH(C1691,'PU Holds'!$B$14:$B$552,FALSE),MATCH(D1691,'PU Holds'!$B$14:$AF$14,FALSE)),0)</f>
        <v>0</v>
      </c>
      <c r="C1691" s="1165" t="str">
        <f t="shared" si="174"/>
        <v>PEXP111</v>
      </c>
      <c r="D1691" s="988" t="str">
        <f>'PU Holds'!$X$14</f>
        <v>Mint 
RAL 6027</v>
      </c>
      <c r="E1691" s="1165" t="s">
        <v>27834</v>
      </c>
      <c r="F1691" s="1165" t="s">
        <v>27824</v>
      </c>
      <c r="G1691" s="1170" t="s">
        <v>27825</v>
      </c>
    </row>
    <row r="1692" spans="1:7" ht="15" customHeight="1">
      <c r="A1692" s="1165" t="str">
        <f t="shared" si="171"/>
        <v>PEXP111PUK</v>
      </c>
      <c r="B1692" s="1165">
        <f>IFERROR(INDEX('PU Holds'!$B$14:$AF$554,MATCH(C1692,'PU Holds'!$B$14:$B$552,FALSE),MATCH(D1692,'PU Holds'!$B$14:$AF$14,FALSE)),0)</f>
        <v>0</v>
      </c>
      <c r="C1692" s="1165" t="str">
        <f t="shared" si="174"/>
        <v>PEXP111</v>
      </c>
      <c r="D1692" s="988" t="str">
        <f>'PU Holds'!$Z$14</f>
        <v>Green 
(Puke 16-09)</v>
      </c>
      <c r="E1692" s="1165" t="s">
        <v>27835</v>
      </c>
      <c r="F1692" s="1165" t="s">
        <v>27824</v>
      </c>
      <c r="G1692" s="1170" t="s">
        <v>27825</v>
      </c>
    </row>
    <row r="1693" spans="1:7" ht="15" customHeight="1">
      <c r="A1693" s="1165" t="str">
        <f t="shared" si="171"/>
        <v>PEXP111ORA</v>
      </c>
      <c r="B1693" s="1165">
        <f>IFERROR(INDEX('PU Holds'!$B$14:$AF$554,MATCH(C1693,'PU Holds'!$B$14:$B$552,FALSE),MATCH(D1693,'PU Holds'!$B$14:$AF$14,FALSE)),0)</f>
        <v>0</v>
      </c>
      <c r="C1693" s="1165" t="str">
        <f t="shared" si="174"/>
        <v>PEXP111</v>
      </c>
      <c r="D1693" s="988" t="str">
        <f>'PU Holds'!$AA$14</f>
        <v>US Orange
14-01</v>
      </c>
      <c r="E1693" s="1165" t="s">
        <v>27836</v>
      </c>
      <c r="F1693" s="1165" t="s">
        <v>27824</v>
      </c>
      <c r="G1693" s="1170" t="s">
        <v>27825</v>
      </c>
    </row>
    <row r="1694" spans="1:7" ht="15" customHeight="1">
      <c r="A1694" s="1165" t="str">
        <f t="shared" si="171"/>
        <v>PEXP111GRE</v>
      </c>
      <c r="B1694" s="1165">
        <f>IFERROR(INDEX('PU Holds'!$B$14:$AF$554,MATCH(C1694,'PU Holds'!$B$14:$B$552,FALSE),MATCH(D1694,'PU Holds'!$B$14:$AF$14,FALSE)),0)</f>
        <v>0</v>
      </c>
      <c r="C1694" s="1165" t="str">
        <f t="shared" si="174"/>
        <v>PEXP111</v>
      </c>
      <c r="D1694" s="988" t="str">
        <f>'PU Holds'!$AB$14</f>
        <v>US Green 
16 -16</v>
      </c>
      <c r="E1694" s="1165" t="s">
        <v>27837</v>
      </c>
      <c r="F1694" s="1165" t="s">
        <v>27824</v>
      </c>
      <c r="G1694" s="1170" t="s">
        <v>27825</v>
      </c>
    </row>
    <row r="1695" spans="1:7" ht="15" customHeight="1">
      <c r="A1695" s="1165" t="str">
        <f t="shared" si="171"/>
        <v>PEXP111WHI</v>
      </c>
      <c r="B1695" s="1165">
        <f>IFERROR(INDEX('PU Holds'!$B$14:$AF$554,MATCH(C1695,'PU Holds'!$B$14:$B$552,FALSE),MATCH(D1695,'PU Holds'!$B$14:$AF$14,FALSE)),0)</f>
        <v>0</v>
      </c>
      <c r="C1695" s="1165" t="str">
        <f t="shared" si="174"/>
        <v>PEXP111</v>
      </c>
      <c r="D1695" s="988" t="str">
        <f>'PU Holds'!$AC$14</f>
        <v>White 
RAL 9010</v>
      </c>
      <c r="E1695" s="1165" t="s">
        <v>27838</v>
      </c>
      <c r="F1695" s="1165" t="s">
        <v>27824</v>
      </c>
      <c r="G1695" s="1170" t="s">
        <v>27825</v>
      </c>
    </row>
    <row r="1696" spans="1:7" ht="15" customHeight="1">
      <c r="A1696" s="1165" t="str">
        <f t="shared" si="171"/>
        <v>PEXP111PUR</v>
      </c>
      <c r="B1696" s="1165">
        <f>IFERROR(INDEX('PU Holds'!$B$14:$AF$554,MATCH(C1696,'PU Holds'!$B$14:$B$552,FALSE),MATCH(D1696,'PU Holds'!$B$14:$AF$14,FALSE)),0)</f>
        <v>0</v>
      </c>
      <c r="C1696" s="1165" t="str">
        <f t="shared" si="174"/>
        <v>PEXP111</v>
      </c>
      <c r="D1696" s="988" t="str">
        <f>'PU Holds'!$AD$14</f>
        <v>US Purple</v>
      </c>
      <c r="E1696" s="1165" t="s">
        <v>27839</v>
      </c>
      <c r="F1696" s="1165" t="s">
        <v>27824</v>
      </c>
      <c r="G1696" s="1170" t="s">
        <v>27825</v>
      </c>
    </row>
    <row r="1697" spans="1:7" ht="15" customHeight="1">
      <c r="A1697" s="1165" t="str">
        <f t="shared" si="171"/>
        <v>PEXP112YEL</v>
      </c>
      <c r="B1697" s="1165">
        <f>IFERROR(INDEX('PU Holds'!$B$14:$AF$554,MATCH(C1697,'PU Holds'!$B$14:$B$552,FALSE),MATCH(D1697,'PU Holds'!$B$14:$AF$14,FALSE)),0)</f>
        <v>0</v>
      </c>
      <c r="C1697" s="1165" t="s">
        <v>27950</v>
      </c>
      <c r="D1697" s="1168" t="str">
        <f>'PU Holds'!$M$14</f>
        <v>Yellow 
RAL 1026</v>
      </c>
      <c r="E1697" s="1165" t="s">
        <v>27823</v>
      </c>
      <c r="F1697" s="1165" t="s">
        <v>27824</v>
      </c>
      <c r="G1697" s="1170" t="s">
        <v>27825</v>
      </c>
    </row>
    <row r="1698" spans="1:7" ht="15" customHeight="1">
      <c r="A1698" s="1165" t="str">
        <f t="shared" si="171"/>
        <v>PEXP112RED</v>
      </c>
      <c r="B1698" s="1165">
        <f>IFERROR(INDEX('PU Holds'!$B$14:$AF$554,MATCH(C1698,'PU Holds'!$B$14:$B$552,FALSE),MATCH(D1698,'PU Holds'!$B$14:$AF$14,FALSE)),0)</f>
        <v>0</v>
      </c>
      <c r="C1698" s="1165" t="str">
        <f t="shared" ref="C1698:C1711" si="175">C1697</f>
        <v>PEXP112</v>
      </c>
      <c r="D1698" s="988" t="str">
        <f>'PU Holds'!$O$14</f>
        <v>Red 
RAL 3020</v>
      </c>
      <c r="E1698" s="1165" t="s">
        <v>27826</v>
      </c>
      <c r="F1698" s="1165" t="s">
        <v>27824</v>
      </c>
      <c r="G1698" s="1170" t="s">
        <v>27825</v>
      </c>
    </row>
    <row r="1699" spans="1:7" ht="15" customHeight="1">
      <c r="A1699" s="1165" t="str">
        <f t="shared" ref="A1699:A1711" si="176">CONCATENATE(C1699,E1699)</f>
        <v>PEXP112BLU</v>
      </c>
      <c r="B1699" s="1165">
        <f>IFERROR(INDEX('PU Holds'!$B$14:$AF$554,MATCH(C1699,'PU Holds'!$B$14:$B$552,FALSE),MATCH(D1699,'PU Holds'!$B$14:$AF$14,FALSE)),0)</f>
        <v>0</v>
      </c>
      <c r="C1699" s="1165" t="str">
        <f t="shared" si="175"/>
        <v>PEXP112</v>
      </c>
      <c r="D1699" s="988" t="str">
        <f>'PU Holds'!$P$14</f>
        <v>Blue 
RAL 5015</v>
      </c>
      <c r="E1699" s="1165" t="s">
        <v>27827</v>
      </c>
      <c r="F1699" s="1165" t="s">
        <v>27824</v>
      </c>
      <c r="G1699" s="1170" t="s">
        <v>27825</v>
      </c>
    </row>
    <row r="1700" spans="1:7" ht="15" customHeight="1">
      <c r="A1700" s="1165" t="str">
        <f t="shared" si="176"/>
        <v>PEXP112GRY</v>
      </c>
      <c r="B1700" s="1165">
        <f>IFERROR(INDEX('PU Holds'!$B$14:$AF$554,MATCH(C1700,'PU Holds'!$B$14:$B$552,FALSE),MATCH(D1700,'PU Holds'!$B$14:$AF$14,FALSE)),0)</f>
        <v>0</v>
      </c>
      <c r="C1700" s="1165" t="str">
        <f t="shared" si="175"/>
        <v>PEXP112</v>
      </c>
      <c r="D1700" s="988" t="str">
        <f>'PU Holds'!$Q$14</f>
        <v>Grey 
RAL 7001</v>
      </c>
      <c r="E1700" s="1165" t="s">
        <v>27828</v>
      </c>
      <c r="F1700" s="1165" t="s">
        <v>27824</v>
      </c>
      <c r="G1700" s="1170" t="s">
        <v>27825</v>
      </c>
    </row>
    <row r="1701" spans="1:7" ht="15" customHeight="1">
      <c r="A1701" s="1165" t="str">
        <f t="shared" si="176"/>
        <v>PEXP112BLK</v>
      </c>
      <c r="B1701" s="1165">
        <f>IFERROR(INDEX('PU Holds'!$B$14:$AF$554,MATCH(C1701,'PU Holds'!$B$14:$B$552,FALSE),MATCH(D1701,'PU Holds'!$B$14:$AF$14,FALSE)),0)</f>
        <v>0</v>
      </c>
      <c r="C1701" s="1165" t="str">
        <f t="shared" si="175"/>
        <v>PEXP112</v>
      </c>
      <c r="D1701" s="988" t="str">
        <f>'PU Holds'!$R$14</f>
        <v>Black 
RAL 9005</v>
      </c>
      <c r="E1701" s="1165" t="s">
        <v>27829</v>
      </c>
      <c r="F1701" s="1165" t="s">
        <v>27824</v>
      </c>
      <c r="G1701" s="1170" t="s">
        <v>27825</v>
      </c>
    </row>
    <row r="1702" spans="1:7" ht="15" customHeight="1">
      <c r="A1702" s="1165" t="str">
        <f t="shared" si="176"/>
        <v>PEXP112FLO</v>
      </c>
      <c r="B1702" s="1165">
        <f>IFERROR(INDEX('PU Holds'!$B$14:$AF$554,MATCH(C1702,'PU Holds'!$B$14:$B$552,FALSE),MATCH(D1702,'PU Holds'!$B$14:$AF$14,FALSE)),0)</f>
        <v>0</v>
      </c>
      <c r="C1702" s="1165" t="str">
        <f t="shared" si="175"/>
        <v>PEXP112</v>
      </c>
      <c r="D1702" s="988" t="str">
        <f>'PU Holds'!$S$14</f>
        <v>Fluo 
Orange</v>
      </c>
      <c r="E1702" s="1165" t="s">
        <v>27830</v>
      </c>
      <c r="F1702" s="1165" t="s">
        <v>27824</v>
      </c>
      <c r="G1702" s="1170" t="s">
        <v>27825</v>
      </c>
    </row>
    <row r="1703" spans="1:7" ht="15" customHeight="1">
      <c r="A1703" s="1165" t="str">
        <f t="shared" si="176"/>
        <v>PEXP112FLG</v>
      </c>
      <c r="B1703" s="1165">
        <f>IFERROR(INDEX('PU Holds'!$B$14:$AF$554,MATCH(C1703,'PU Holds'!$B$14:$B$552,FALSE),MATCH(D1703,'PU Holds'!$B$14:$AF$14,FALSE)),0)</f>
        <v>0</v>
      </c>
      <c r="C1703" s="1165" t="str">
        <f t="shared" si="175"/>
        <v>PEXP112</v>
      </c>
      <c r="D1703" s="988" t="str">
        <f>'PU Holds'!$T$14</f>
        <v>Fluo 
Green</v>
      </c>
      <c r="E1703" s="1165" t="s">
        <v>27831</v>
      </c>
      <c r="F1703" s="1165" t="s">
        <v>27824</v>
      </c>
      <c r="G1703" s="1170" t="s">
        <v>27825</v>
      </c>
    </row>
    <row r="1704" spans="1:7" ht="15" customHeight="1">
      <c r="A1704" s="1165" t="str">
        <f t="shared" si="176"/>
        <v>PEXP112FLP</v>
      </c>
      <c r="B1704" s="1165">
        <f>IFERROR(INDEX('PU Holds'!$B$14:$AF$554,MATCH(C1704,'PU Holds'!$B$14:$B$552,FALSE),MATCH(D1704,'PU Holds'!$B$14:$AF$14,FALSE)),0)</f>
        <v>0</v>
      </c>
      <c r="C1704" s="1165" t="str">
        <f t="shared" si="175"/>
        <v>PEXP112</v>
      </c>
      <c r="D1704" s="988" t="str">
        <f>'PU Holds'!$U$14</f>
        <v>Fluo 
Pink</v>
      </c>
      <c r="E1704" s="1165" t="s">
        <v>27832</v>
      </c>
      <c r="F1704" s="1165" t="s">
        <v>27824</v>
      </c>
      <c r="G1704" s="1170" t="s">
        <v>27825</v>
      </c>
    </row>
    <row r="1705" spans="1:7" ht="15" customHeight="1">
      <c r="A1705" s="1165" t="str">
        <f t="shared" si="176"/>
        <v>PEXP112VIO</v>
      </c>
      <c r="B1705" s="1165">
        <f>IFERROR(INDEX('PU Holds'!$B$14:$AF$554,MATCH(C1705,'PU Holds'!$B$14:$B$552,FALSE),MATCH(D1705,'PU Holds'!$B$14:$AF$14,FALSE)),0)</f>
        <v>0</v>
      </c>
      <c r="C1705" s="1165" t="str">
        <f t="shared" si="175"/>
        <v>PEXP112</v>
      </c>
      <c r="D1705" s="988" t="str">
        <f>'PU Holds'!$W$14</f>
        <v>Violet 
RAL 4008</v>
      </c>
      <c r="E1705" s="1165" t="s">
        <v>27833</v>
      </c>
      <c r="F1705" s="1165" t="s">
        <v>27824</v>
      </c>
      <c r="G1705" s="1170" t="s">
        <v>27825</v>
      </c>
    </row>
    <row r="1706" spans="1:7" ht="15" customHeight="1">
      <c r="A1706" s="1165" t="str">
        <f t="shared" si="176"/>
        <v>PEXP112MIN</v>
      </c>
      <c r="B1706" s="1165">
        <f>IFERROR(INDEX('PU Holds'!$B$14:$AF$554,MATCH(C1706,'PU Holds'!$B$14:$B$552,FALSE),MATCH(D1706,'PU Holds'!$B$14:$AF$14,FALSE)),0)</f>
        <v>0</v>
      </c>
      <c r="C1706" s="1165" t="str">
        <f t="shared" si="175"/>
        <v>PEXP112</v>
      </c>
      <c r="D1706" s="988" t="str">
        <f>'PU Holds'!$X$14</f>
        <v>Mint 
RAL 6027</v>
      </c>
      <c r="E1706" s="1165" t="s">
        <v>27834</v>
      </c>
      <c r="F1706" s="1165" t="s">
        <v>27824</v>
      </c>
      <c r="G1706" s="1170" t="s">
        <v>27825</v>
      </c>
    </row>
    <row r="1707" spans="1:7" ht="15" customHeight="1">
      <c r="A1707" s="1165" t="str">
        <f t="shared" si="176"/>
        <v>PEXP112PUK</v>
      </c>
      <c r="B1707" s="1165">
        <f>IFERROR(INDEX('PU Holds'!$B$14:$AF$554,MATCH(C1707,'PU Holds'!$B$14:$B$552,FALSE),MATCH(D1707,'PU Holds'!$B$14:$AF$14,FALSE)),0)</f>
        <v>0</v>
      </c>
      <c r="C1707" s="1165" t="str">
        <f t="shared" si="175"/>
        <v>PEXP112</v>
      </c>
      <c r="D1707" s="988" t="str">
        <f>'PU Holds'!$Z$14</f>
        <v>Green 
(Puke 16-09)</v>
      </c>
      <c r="E1707" s="1165" t="s">
        <v>27835</v>
      </c>
      <c r="F1707" s="1165" t="s">
        <v>27824</v>
      </c>
      <c r="G1707" s="1170" t="s">
        <v>27825</v>
      </c>
    </row>
    <row r="1708" spans="1:7" ht="15" customHeight="1">
      <c r="A1708" s="1165" t="str">
        <f t="shared" si="176"/>
        <v>PEXP112ORA</v>
      </c>
      <c r="B1708" s="1165">
        <f>IFERROR(INDEX('PU Holds'!$B$14:$AF$554,MATCH(C1708,'PU Holds'!$B$14:$B$552,FALSE),MATCH(D1708,'PU Holds'!$B$14:$AF$14,FALSE)),0)</f>
        <v>0</v>
      </c>
      <c r="C1708" s="1165" t="str">
        <f t="shared" si="175"/>
        <v>PEXP112</v>
      </c>
      <c r="D1708" s="988" t="str">
        <f>'PU Holds'!$AA$14</f>
        <v>US Orange
14-01</v>
      </c>
      <c r="E1708" s="1165" t="s">
        <v>27836</v>
      </c>
      <c r="F1708" s="1165" t="s">
        <v>27824</v>
      </c>
      <c r="G1708" s="1170" t="s">
        <v>27825</v>
      </c>
    </row>
    <row r="1709" spans="1:7" ht="15" customHeight="1">
      <c r="A1709" s="1165" t="str">
        <f t="shared" si="176"/>
        <v>PEXP112GRE</v>
      </c>
      <c r="B1709" s="1165">
        <f>IFERROR(INDEX('PU Holds'!$B$14:$AF$554,MATCH(C1709,'PU Holds'!$B$14:$B$552,FALSE),MATCH(D1709,'PU Holds'!$B$14:$AF$14,FALSE)),0)</f>
        <v>0</v>
      </c>
      <c r="C1709" s="1165" t="str">
        <f t="shared" si="175"/>
        <v>PEXP112</v>
      </c>
      <c r="D1709" s="988" t="str">
        <f>'PU Holds'!$AB$14</f>
        <v>US Green 
16 -16</v>
      </c>
      <c r="E1709" s="1165" t="s">
        <v>27837</v>
      </c>
      <c r="F1709" s="1165" t="s">
        <v>27824</v>
      </c>
      <c r="G1709" s="1170" t="s">
        <v>27825</v>
      </c>
    </row>
    <row r="1710" spans="1:7" ht="15" customHeight="1">
      <c r="A1710" s="1165" t="str">
        <f t="shared" si="176"/>
        <v>PEXP112WHI</v>
      </c>
      <c r="B1710" s="1165">
        <f>IFERROR(INDEX('PU Holds'!$B$14:$AF$554,MATCH(C1710,'PU Holds'!$B$14:$B$552,FALSE),MATCH(D1710,'PU Holds'!$B$14:$AF$14,FALSE)),0)</f>
        <v>0</v>
      </c>
      <c r="C1710" s="1165" t="str">
        <f t="shared" si="175"/>
        <v>PEXP112</v>
      </c>
      <c r="D1710" s="988" t="str">
        <f>'PU Holds'!$AC$14</f>
        <v>White 
RAL 9010</v>
      </c>
      <c r="E1710" s="1165" t="s">
        <v>27838</v>
      </c>
      <c r="F1710" s="1165" t="s">
        <v>27824</v>
      </c>
      <c r="G1710" s="1170" t="s">
        <v>27825</v>
      </c>
    </row>
    <row r="1711" spans="1:7" ht="15" customHeight="1">
      <c r="A1711" s="1165" t="str">
        <f t="shared" si="176"/>
        <v>PEXP112PUR</v>
      </c>
      <c r="B1711" s="1165">
        <f>IFERROR(INDEX('PU Holds'!$B$14:$AF$554,MATCH(C1711,'PU Holds'!$B$14:$B$552,FALSE),MATCH(D1711,'PU Holds'!$B$14:$AF$14,FALSE)),0)</f>
        <v>0</v>
      </c>
      <c r="C1711" s="1165" t="str">
        <f t="shared" si="175"/>
        <v>PEXP112</v>
      </c>
      <c r="D1711" s="988" t="str">
        <f>'PU Holds'!$AD$14</f>
        <v>US Purple</v>
      </c>
      <c r="E1711" s="1165" t="s">
        <v>27839</v>
      </c>
      <c r="F1711" s="1165" t="s">
        <v>27824</v>
      </c>
      <c r="G1711" s="1170" t="s">
        <v>27825</v>
      </c>
    </row>
    <row r="1712" spans="1:7" ht="15" customHeight="1">
      <c r="A1712" s="1165" t="str">
        <f t="shared" ref="A1712:A1749" si="177">CONCATENATE(C1712,E1712)</f>
        <v>PEXP113YEL</v>
      </c>
      <c r="B1712" s="1165">
        <f>IFERROR(INDEX('PU Holds'!$B$14:$AF$554,MATCH(C1712,'PU Holds'!$B$14:$B$552,FALSE),MATCH(D1712,'PU Holds'!$B$14:$AF$14,FALSE)),0)</f>
        <v>0</v>
      </c>
      <c r="C1712" s="1165" t="s">
        <v>27951</v>
      </c>
      <c r="D1712" s="1168" t="str">
        <f>'PU Holds'!$M$14</f>
        <v>Yellow 
RAL 1026</v>
      </c>
      <c r="E1712" s="1165" t="s">
        <v>27823</v>
      </c>
      <c r="F1712" s="1165" t="s">
        <v>27824</v>
      </c>
      <c r="G1712" s="1170" t="s">
        <v>27825</v>
      </c>
    </row>
    <row r="1713" spans="1:7" ht="15" customHeight="1">
      <c r="A1713" s="1165" t="str">
        <f t="shared" si="177"/>
        <v>PEXP113RED</v>
      </c>
      <c r="B1713" s="1165">
        <f>IFERROR(INDEX('PU Holds'!$B$14:$AF$554,MATCH(C1713,'PU Holds'!$B$14:$B$552,FALSE),MATCH(D1713,'PU Holds'!$B$14:$AF$14,FALSE)),0)</f>
        <v>0</v>
      </c>
      <c r="C1713" s="1165" t="str">
        <f t="shared" ref="C1713:C1726" si="178">C1712</f>
        <v>PEXP113</v>
      </c>
      <c r="D1713" s="988" t="str">
        <f>'PU Holds'!$O$14</f>
        <v>Red 
RAL 3020</v>
      </c>
      <c r="E1713" s="1165" t="s">
        <v>27826</v>
      </c>
      <c r="F1713" s="1165" t="s">
        <v>27824</v>
      </c>
      <c r="G1713" s="1170" t="s">
        <v>27825</v>
      </c>
    </row>
    <row r="1714" spans="1:7" ht="15" customHeight="1">
      <c r="A1714" s="1165" t="str">
        <f t="shared" si="177"/>
        <v>PEXP113BLU</v>
      </c>
      <c r="B1714" s="1165">
        <f>IFERROR(INDEX('PU Holds'!$B$14:$AF$554,MATCH(C1714,'PU Holds'!$B$14:$B$552,FALSE),MATCH(D1714,'PU Holds'!$B$14:$AF$14,FALSE)),0)</f>
        <v>0</v>
      </c>
      <c r="C1714" s="1165" t="str">
        <f t="shared" si="178"/>
        <v>PEXP113</v>
      </c>
      <c r="D1714" s="988" t="str">
        <f>'PU Holds'!$P$14</f>
        <v>Blue 
RAL 5015</v>
      </c>
      <c r="E1714" s="1165" t="s">
        <v>27827</v>
      </c>
      <c r="F1714" s="1165" t="s">
        <v>27824</v>
      </c>
      <c r="G1714" s="1170" t="s">
        <v>27825</v>
      </c>
    </row>
    <row r="1715" spans="1:7" ht="15" customHeight="1">
      <c r="A1715" s="1165" t="str">
        <f t="shared" si="177"/>
        <v>PEXP113GRY</v>
      </c>
      <c r="B1715" s="1165">
        <f>IFERROR(INDEX('PU Holds'!$B$14:$AF$554,MATCH(C1715,'PU Holds'!$B$14:$B$552,FALSE),MATCH(D1715,'PU Holds'!$B$14:$AF$14,FALSE)),0)</f>
        <v>0</v>
      </c>
      <c r="C1715" s="1165" t="str">
        <f t="shared" si="178"/>
        <v>PEXP113</v>
      </c>
      <c r="D1715" s="988" t="str">
        <f>'PU Holds'!$Q$14</f>
        <v>Grey 
RAL 7001</v>
      </c>
      <c r="E1715" s="1165" t="s">
        <v>27828</v>
      </c>
      <c r="F1715" s="1165" t="s">
        <v>27824</v>
      </c>
      <c r="G1715" s="1170" t="s">
        <v>27825</v>
      </c>
    </row>
    <row r="1716" spans="1:7" ht="15" customHeight="1">
      <c r="A1716" s="1165" t="str">
        <f t="shared" si="177"/>
        <v>PEXP113BLK</v>
      </c>
      <c r="B1716" s="1165">
        <f>IFERROR(INDEX('PU Holds'!$B$14:$AF$554,MATCH(C1716,'PU Holds'!$B$14:$B$552,FALSE),MATCH(D1716,'PU Holds'!$B$14:$AF$14,FALSE)),0)</f>
        <v>0</v>
      </c>
      <c r="C1716" s="1165" t="str">
        <f t="shared" si="178"/>
        <v>PEXP113</v>
      </c>
      <c r="D1716" s="988" t="str">
        <f>'PU Holds'!$R$14</f>
        <v>Black 
RAL 9005</v>
      </c>
      <c r="E1716" s="1165" t="s">
        <v>27829</v>
      </c>
      <c r="F1716" s="1165" t="s">
        <v>27824</v>
      </c>
      <c r="G1716" s="1170" t="s">
        <v>27825</v>
      </c>
    </row>
    <row r="1717" spans="1:7" ht="15" customHeight="1">
      <c r="A1717" s="1165" t="str">
        <f t="shared" si="177"/>
        <v>PEXP113FLO</v>
      </c>
      <c r="B1717" s="1165">
        <f>IFERROR(INDEX('PU Holds'!$B$14:$AF$554,MATCH(C1717,'PU Holds'!$B$14:$B$552,FALSE),MATCH(D1717,'PU Holds'!$B$14:$AF$14,FALSE)),0)</f>
        <v>0</v>
      </c>
      <c r="C1717" s="1165" t="str">
        <f t="shared" si="178"/>
        <v>PEXP113</v>
      </c>
      <c r="D1717" s="988" t="str">
        <f>'PU Holds'!$S$14</f>
        <v>Fluo 
Orange</v>
      </c>
      <c r="E1717" s="1165" t="s">
        <v>27830</v>
      </c>
      <c r="F1717" s="1165" t="s">
        <v>27824</v>
      </c>
      <c r="G1717" s="1170" t="s">
        <v>27825</v>
      </c>
    </row>
    <row r="1718" spans="1:7" ht="15" customHeight="1">
      <c r="A1718" s="1165" t="str">
        <f t="shared" si="177"/>
        <v>PEXP113FLG</v>
      </c>
      <c r="B1718" s="1165">
        <f>IFERROR(INDEX('PU Holds'!$B$14:$AF$554,MATCH(C1718,'PU Holds'!$B$14:$B$552,FALSE),MATCH(D1718,'PU Holds'!$B$14:$AF$14,FALSE)),0)</f>
        <v>0</v>
      </c>
      <c r="C1718" s="1165" t="str">
        <f t="shared" si="178"/>
        <v>PEXP113</v>
      </c>
      <c r="D1718" s="988" t="str">
        <f>'PU Holds'!$T$14</f>
        <v>Fluo 
Green</v>
      </c>
      <c r="E1718" s="1165" t="s">
        <v>27831</v>
      </c>
      <c r="F1718" s="1165" t="s">
        <v>27824</v>
      </c>
      <c r="G1718" s="1170" t="s">
        <v>27825</v>
      </c>
    </row>
    <row r="1719" spans="1:7" ht="15" customHeight="1">
      <c r="A1719" s="1165" t="str">
        <f t="shared" si="177"/>
        <v>PEXP113FLP</v>
      </c>
      <c r="B1719" s="1165">
        <f>IFERROR(INDEX('PU Holds'!$B$14:$AF$554,MATCH(C1719,'PU Holds'!$B$14:$B$552,FALSE),MATCH(D1719,'PU Holds'!$B$14:$AF$14,FALSE)),0)</f>
        <v>0</v>
      </c>
      <c r="C1719" s="1165" t="str">
        <f t="shared" si="178"/>
        <v>PEXP113</v>
      </c>
      <c r="D1719" s="988" t="str">
        <f>'PU Holds'!$U$14</f>
        <v>Fluo 
Pink</v>
      </c>
      <c r="E1719" s="1165" t="s">
        <v>27832</v>
      </c>
      <c r="F1719" s="1165" t="s">
        <v>27824</v>
      </c>
      <c r="G1719" s="1170" t="s">
        <v>27825</v>
      </c>
    </row>
    <row r="1720" spans="1:7" ht="15" customHeight="1">
      <c r="A1720" s="1165" t="str">
        <f t="shared" si="177"/>
        <v>PEXP113VIO</v>
      </c>
      <c r="B1720" s="1165">
        <f>IFERROR(INDEX('PU Holds'!$B$14:$AF$554,MATCH(C1720,'PU Holds'!$B$14:$B$552,FALSE),MATCH(D1720,'PU Holds'!$B$14:$AF$14,FALSE)),0)</f>
        <v>0</v>
      </c>
      <c r="C1720" s="1165" t="str">
        <f t="shared" si="178"/>
        <v>PEXP113</v>
      </c>
      <c r="D1720" s="988" t="str">
        <f>'PU Holds'!$W$14</f>
        <v>Violet 
RAL 4008</v>
      </c>
      <c r="E1720" s="1165" t="s">
        <v>27833</v>
      </c>
      <c r="F1720" s="1165" t="s">
        <v>27824</v>
      </c>
      <c r="G1720" s="1170" t="s">
        <v>27825</v>
      </c>
    </row>
    <row r="1721" spans="1:7" ht="15" customHeight="1">
      <c r="A1721" s="1165" t="str">
        <f t="shared" si="177"/>
        <v>PEXP113MIN</v>
      </c>
      <c r="B1721" s="1165">
        <f>IFERROR(INDEX('PU Holds'!$B$14:$AF$554,MATCH(C1721,'PU Holds'!$B$14:$B$552,FALSE),MATCH(D1721,'PU Holds'!$B$14:$AF$14,FALSE)),0)</f>
        <v>0</v>
      </c>
      <c r="C1721" s="1165" t="str">
        <f t="shared" si="178"/>
        <v>PEXP113</v>
      </c>
      <c r="D1721" s="988" t="str">
        <f>'PU Holds'!$X$14</f>
        <v>Mint 
RAL 6027</v>
      </c>
      <c r="E1721" s="1165" t="s">
        <v>27834</v>
      </c>
      <c r="F1721" s="1165" t="s">
        <v>27824</v>
      </c>
      <c r="G1721" s="1170" t="s">
        <v>27825</v>
      </c>
    </row>
    <row r="1722" spans="1:7" ht="15" customHeight="1">
      <c r="A1722" s="1165" t="str">
        <f t="shared" si="177"/>
        <v>PEXP113PUK</v>
      </c>
      <c r="B1722" s="1165">
        <f>IFERROR(INDEX('PU Holds'!$B$14:$AF$554,MATCH(C1722,'PU Holds'!$B$14:$B$552,FALSE),MATCH(D1722,'PU Holds'!$B$14:$AF$14,FALSE)),0)</f>
        <v>0</v>
      </c>
      <c r="C1722" s="1165" t="str">
        <f t="shared" si="178"/>
        <v>PEXP113</v>
      </c>
      <c r="D1722" s="988" t="str">
        <f>'PU Holds'!$Z$14</f>
        <v>Green 
(Puke 16-09)</v>
      </c>
      <c r="E1722" s="1165" t="s">
        <v>27835</v>
      </c>
      <c r="F1722" s="1165" t="s">
        <v>27824</v>
      </c>
      <c r="G1722" s="1170" t="s">
        <v>27825</v>
      </c>
    </row>
    <row r="1723" spans="1:7" ht="15" customHeight="1">
      <c r="A1723" s="1165" t="str">
        <f t="shared" si="177"/>
        <v>PEXP113ORA</v>
      </c>
      <c r="B1723" s="1165">
        <f>IFERROR(INDEX('PU Holds'!$B$14:$AF$554,MATCH(C1723,'PU Holds'!$B$14:$B$552,FALSE),MATCH(D1723,'PU Holds'!$B$14:$AF$14,FALSE)),0)</f>
        <v>0</v>
      </c>
      <c r="C1723" s="1165" t="str">
        <f t="shared" si="178"/>
        <v>PEXP113</v>
      </c>
      <c r="D1723" s="988" t="str">
        <f>'PU Holds'!$AA$14</f>
        <v>US Orange
14-01</v>
      </c>
      <c r="E1723" s="1165" t="s">
        <v>27836</v>
      </c>
      <c r="F1723" s="1165" t="s">
        <v>27824</v>
      </c>
      <c r="G1723" s="1170" t="s">
        <v>27825</v>
      </c>
    </row>
    <row r="1724" spans="1:7" ht="15" customHeight="1">
      <c r="A1724" s="1165" t="str">
        <f t="shared" si="177"/>
        <v>PEXP113GRE</v>
      </c>
      <c r="B1724" s="1165">
        <f>IFERROR(INDEX('PU Holds'!$B$14:$AF$554,MATCH(C1724,'PU Holds'!$B$14:$B$552,FALSE),MATCH(D1724,'PU Holds'!$B$14:$AF$14,FALSE)),0)</f>
        <v>0</v>
      </c>
      <c r="C1724" s="1165" t="str">
        <f t="shared" si="178"/>
        <v>PEXP113</v>
      </c>
      <c r="D1724" s="988" t="str">
        <f>'PU Holds'!$AB$14</f>
        <v>US Green 
16 -16</v>
      </c>
      <c r="E1724" s="1165" t="s">
        <v>27837</v>
      </c>
      <c r="F1724" s="1165" t="s">
        <v>27824</v>
      </c>
      <c r="G1724" s="1170" t="s">
        <v>27825</v>
      </c>
    </row>
    <row r="1725" spans="1:7" ht="15" customHeight="1">
      <c r="A1725" s="1165" t="str">
        <f t="shared" si="177"/>
        <v>PEXP113WHI</v>
      </c>
      <c r="B1725" s="1165">
        <f>IFERROR(INDEX('PU Holds'!$B$14:$AF$554,MATCH(C1725,'PU Holds'!$B$14:$B$552,FALSE),MATCH(D1725,'PU Holds'!$B$14:$AF$14,FALSE)),0)</f>
        <v>0</v>
      </c>
      <c r="C1725" s="1165" t="str">
        <f t="shared" si="178"/>
        <v>PEXP113</v>
      </c>
      <c r="D1725" s="988" t="str">
        <f>'PU Holds'!$AC$14</f>
        <v>White 
RAL 9010</v>
      </c>
      <c r="E1725" s="1165" t="s">
        <v>27838</v>
      </c>
      <c r="F1725" s="1165" t="s">
        <v>27824</v>
      </c>
      <c r="G1725" s="1170" t="s">
        <v>27825</v>
      </c>
    </row>
    <row r="1726" spans="1:7" ht="15" customHeight="1">
      <c r="A1726" s="1165" t="str">
        <f t="shared" si="177"/>
        <v>PEXP113PUR</v>
      </c>
      <c r="B1726" s="1165">
        <f>IFERROR(INDEX('PU Holds'!$B$14:$AF$554,MATCH(C1726,'PU Holds'!$B$14:$B$552,FALSE),MATCH(D1726,'PU Holds'!$B$14:$AF$14,FALSE)),0)</f>
        <v>0</v>
      </c>
      <c r="C1726" s="1165" t="str">
        <f t="shared" si="178"/>
        <v>PEXP113</v>
      </c>
      <c r="D1726" s="988" t="str">
        <f>'PU Holds'!$AD$14</f>
        <v>US Purple</v>
      </c>
      <c r="E1726" s="1165" t="s">
        <v>27839</v>
      </c>
      <c r="F1726" s="1165" t="s">
        <v>27824</v>
      </c>
      <c r="G1726" s="1170" t="s">
        <v>27825</v>
      </c>
    </row>
    <row r="1727" spans="1:7" ht="15" customHeight="1">
      <c r="A1727" s="1165" t="str">
        <f t="shared" si="177"/>
        <v>PEXP114YEL</v>
      </c>
      <c r="B1727" s="1165">
        <f>IFERROR(INDEX('PU Holds'!$B$14:$AF$554,MATCH(C1727,'PU Holds'!$B$14:$B$552,FALSE),MATCH(D1727,'PU Holds'!$B$14:$AF$14,FALSE)),0)</f>
        <v>0</v>
      </c>
      <c r="C1727" s="1165" t="s">
        <v>27952</v>
      </c>
      <c r="D1727" s="1168" t="str">
        <f>'PU Holds'!$M$14</f>
        <v>Yellow 
RAL 1026</v>
      </c>
      <c r="E1727" s="1165" t="s">
        <v>27823</v>
      </c>
      <c r="F1727" s="1165" t="s">
        <v>27824</v>
      </c>
      <c r="G1727" s="1170" t="s">
        <v>27825</v>
      </c>
    </row>
    <row r="1728" spans="1:7" ht="15" customHeight="1">
      <c r="A1728" s="1165" t="str">
        <f t="shared" si="177"/>
        <v>PEXP114RED</v>
      </c>
      <c r="B1728" s="1165">
        <f>IFERROR(INDEX('PU Holds'!$B$14:$AF$554,MATCH(C1728,'PU Holds'!$B$14:$B$552,FALSE),MATCH(D1728,'PU Holds'!$B$14:$AF$14,FALSE)),0)</f>
        <v>0</v>
      </c>
      <c r="C1728" s="1165" t="str">
        <f t="shared" ref="C1728:C1741" si="179">C1727</f>
        <v>PEXP114</v>
      </c>
      <c r="D1728" s="988" t="str">
        <f>'PU Holds'!$O$14</f>
        <v>Red 
RAL 3020</v>
      </c>
      <c r="E1728" s="1165" t="s">
        <v>27826</v>
      </c>
      <c r="F1728" s="1165" t="s">
        <v>27824</v>
      </c>
      <c r="G1728" s="1170" t="s">
        <v>27825</v>
      </c>
    </row>
    <row r="1729" spans="1:7" ht="15" customHeight="1">
      <c r="A1729" s="1165" t="str">
        <f t="shared" si="177"/>
        <v>PEXP114BLU</v>
      </c>
      <c r="B1729" s="1165">
        <f>IFERROR(INDEX('PU Holds'!$B$14:$AF$554,MATCH(C1729,'PU Holds'!$B$14:$B$552,FALSE),MATCH(D1729,'PU Holds'!$B$14:$AF$14,FALSE)),0)</f>
        <v>0</v>
      </c>
      <c r="C1729" s="1165" t="str">
        <f t="shared" si="179"/>
        <v>PEXP114</v>
      </c>
      <c r="D1729" s="988" t="str">
        <f>'PU Holds'!$P$14</f>
        <v>Blue 
RAL 5015</v>
      </c>
      <c r="E1729" s="1165" t="s">
        <v>27827</v>
      </c>
      <c r="F1729" s="1165" t="s">
        <v>27824</v>
      </c>
      <c r="G1729" s="1170" t="s">
        <v>27825</v>
      </c>
    </row>
    <row r="1730" spans="1:7" ht="15" customHeight="1">
      <c r="A1730" s="1165" t="str">
        <f t="shared" si="177"/>
        <v>PEXP114GRY</v>
      </c>
      <c r="B1730" s="1165">
        <f>IFERROR(INDEX('PU Holds'!$B$14:$AF$554,MATCH(C1730,'PU Holds'!$B$14:$B$552,FALSE),MATCH(D1730,'PU Holds'!$B$14:$AF$14,FALSE)),0)</f>
        <v>0</v>
      </c>
      <c r="C1730" s="1165" t="str">
        <f t="shared" si="179"/>
        <v>PEXP114</v>
      </c>
      <c r="D1730" s="988" t="str">
        <f>'PU Holds'!$Q$14</f>
        <v>Grey 
RAL 7001</v>
      </c>
      <c r="E1730" s="1165" t="s">
        <v>27828</v>
      </c>
      <c r="F1730" s="1165" t="s">
        <v>27824</v>
      </c>
      <c r="G1730" s="1170" t="s">
        <v>27825</v>
      </c>
    </row>
    <row r="1731" spans="1:7" ht="15" customHeight="1">
      <c r="A1731" s="1165" t="str">
        <f t="shared" si="177"/>
        <v>PEXP114BLK</v>
      </c>
      <c r="B1731" s="1165">
        <f>IFERROR(INDEX('PU Holds'!$B$14:$AF$554,MATCH(C1731,'PU Holds'!$B$14:$B$552,FALSE),MATCH(D1731,'PU Holds'!$B$14:$AF$14,FALSE)),0)</f>
        <v>0</v>
      </c>
      <c r="C1731" s="1165" t="str">
        <f t="shared" si="179"/>
        <v>PEXP114</v>
      </c>
      <c r="D1731" s="988" t="str">
        <f>'PU Holds'!$R$14</f>
        <v>Black 
RAL 9005</v>
      </c>
      <c r="E1731" s="1165" t="s">
        <v>27829</v>
      </c>
      <c r="F1731" s="1165" t="s">
        <v>27824</v>
      </c>
      <c r="G1731" s="1170" t="s">
        <v>27825</v>
      </c>
    </row>
    <row r="1732" spans="1:7" ht="15" customHeight="1">
      <c r="A1732" s="1165" t="str">
        <f t="shared" si="177"/>
        <v>PEXP114FLO</v>
      </c>
      <c r="B1732" s="1165">
        <f>IFERROR(INDEX('PU Holds'!$B$14:$AF$554,MATCH(C1732,'PU Holds'!$B$14:$B$552,FALSE),MATCH(D1732,'PU Holds'!$B$14:$AF$14,FALSE)),0)</f>
        <v>0</v>
      </c>
      <c r="C1732" s="1165" t="str">
        <f t="shared" si="179"/>
        <v>PEXP114</v>
      </c>
      <c r="D1732" s="988" t="str">
        <f>'PU Holds'!$S$14</f>
        <v>Fluo 
Orange</v>
      </c>
      <c r="E1732" s="1165" t="s">
        <v>27830</v>
      </c>
      <c r="F1732" s="1165" t="s">
        <v>27824</v>
      </c>
      <c r="G1732" s="1170" t="s">
        <v>27825</v>
      </c>
    </row>
    <row r="1733" spans="1:7" ht="15" customHeight="1">
      <c r="A1733" s="1165" t="str">
        <f t="shared" si="177"/>
        <v>PEXP114FLG</v>
      </c>
      <c r="B1733" s="1165">
        <f>IFERROR(INDEX('PU Holds'!$B$14:$AF$554,MATCH(C1733,'PU Holds'!$B$14:$B$552,FALSE),MATCH(D1733,'PU Holds'!$B$14:$AF$14,FALSE)),0)</f>
        <v>0</v>
      </c>
      <c r="C1733" s="1165" t="str">
        <f t="shared" si="179"/>
        <v>PEXP114</v>
      </c>
      <c r="D1733" s="988" t="str">
        <f>'PU Holds'!$T$14</f>
        <v>Fluo 
Green</v>
      </c>
      <c r="E1733" s="1165" t="s">
        <v>27831</v>
      </c>
      <c r="F1733" s="1165" t="s">
        <v>27824</v>
      </c>
      <c r="G1733" s="1170" t="s">
        <v>27825</v>
      </c>
    </row>
    <row r="1734" spans="1:7" ht="15" customHeight="1">
      <c r="A1734" s="1165" t="str">
        <f t="shared" si="177"/>
        <v>PEXP114FLP</v>
      </c>
      <c r="B1734" s="1165">
        <f>IFERROR(INDEX('PU Holds'!$B$14:$AF$554,MATCH(C1734,'PU Holds'!$B$14:$B$552,FALSE),MATCH(D1734,'PU Holds'!$B$14:$AF$14,FALSE)),0)</f>
        <v>0</v>
      </c>
      <c r="C1734" s="1165" t="str">
        <f t="shared" si="179"/>
        <v>PEXP114</v>
      </c>
      <c r="D1734" s="988" t="str">
        <f>'PU Holds'!$U$14</f>
        <v>Fluo 
Pink</v>
      </c>
      <c r="E1734" s="1165" t="s">
        <v>27832</v>
      </c>
      <c r="F1734" s="1165" t="s">
        <v>27824</v>
      </c>
      <c r="G1734" s="1170" t="s">
        <v>27825</v>
      </c>
    </row>
    <row r="1735" spans="1:7" ht="15" customHeight="1">
      <c r="A1735" s="1165" t="str">
        <f t="shared" si="177"/>
        <v>PEXP114VIO</v>
      </c>
      <c r="B1735" s="1165">
        <f>IFERROR(INDEX('PU Holds'!$B$14:$AF$554,MATCH(C1735,'PU Holds'!$B$14:$B$552,FALSE),MATCH(D1735,'PU Holds'!$B$14:$AF$14,FALSE)),0)</f>
        <v>0</v>
      </c>
      <c r="C1735" s="1165" t="str">
        <f t="shared" si="179"/>
        <v>PEXP114</v>
      </c>
      <c r="D1735" s="988" t="str">
        <f>'PU Holds'!$W$14</f>
        <v>Violet 
RAL 4008</v>
      </c>
      <c r="E1735" s="1165" t="s">
        <v>27833</v>
      </c>
      <c r="F1735" s="1165" t="s">
        <v>27824</v>
      </c>
      <c r="G1735" s="1170" t="s">
        <v>27825</v>
      </c>
    </row>
    <row r="1736" spans="1:7" ht="15" customHeight="1">
      <c r="A1736" s="1165" t="str">
        <f t="shared" si="177"/>
        <v>PEXP114MIN</v>
      </c>
      <c r="B1736" s="1165">
        <f>IFERROR(INDEX('PU Holds'!$B$14:$AF$554,MATCH(C1736,'PU Holds'!$B$14:$B$552,FALSE),MATCH(D1736,'PU Holds'!$B$14:$AF$14,FALSE)),0)</f>
        <v>0</v>
      </c>
      <c r="C1736" s="1165" t="str">
        <f t="shared" si="179"/>
        <v>PEXP114</v>
      </c>
      <c r="D1736" s="988" t="str">
        <f>'PU Holds'!$X$14</f>
        <v>Mint 
RAL 6027</v>
      </c>
      <c r="E1736" s="1165" t="s">
        <v>27834</v>
      </c>
      <c r="F1736" s="1165" t="s">
        <v>27824</v>
      </c>
      <c r="G1736" s="1170" t="s">
        <v>27825</v>
      </c>
    </row>
    <row r="1737" spans="1:7" ht="15" customHeight="1">
      <c r="A1737" s="1165" t="str">
        <f t="shared" si="177"/>
        <v>PEXP114PUK</v>
      </c>
      <c r="B1737" s="1165">
        <f>IFERROR(INDEX('PU Holds'!$B$14:$AF$554,MATCH(C1737,'PU Holds'!$B$14:$B$552,FALSE),MATCH(D1737,'PU Holds'!$B$14:$AF$14,FALSE)),0)</f>
        <v>0</v>
      </c>
      <c r="C1737" s="1165" t="str">
        <f t="shared" si="179"/>
        <v>PEXP114</v>
      </c>
      <c r="D1737" s="988" t="str">
        <f>'PU Holds'!$Z$14</f>
        <v>Green 
(Puke 16-09)</v>
      </c>
      <c r="E1737" s="1165" t="s">
        <v>27835</v>
      </c>
      <c r="F1737" s="1165" t="s">
        <v>27824</v>
      </c>
      <c r="G1737" s="1170" t="s">
        <v>27825</v>
      </c>
    </row>
    <row r="1738" spans="1:7" ht="15" customHeight="1">
      <c r="A1738" s="1165" t="str">
        <f t="shared" si="177"/>
        <v>PEXP114ORA</v>
      </c>
      <c r="B1738" s="1165">
        <f>IFERROR(INDEX('PU Holds'!$B$14:$AF$554,MATCH(C1738,'PU Holds'!$B$14:$B$552,FALSE),MATCH(D1738,'PU Holds'!$B$14:$AF$14,FALSE)),0)</f>
        <v>0</v>
      </c>
      <c r="C1738" s="1165" t="str">
        <f t="shared" si="179"/>
        <v>PEXP114</v>
      </c>
      <c r="D1738" s="988" t="str">
        <f>'PU Holds'!$AA$14</f>
        <v>US Orange
14-01</v>
      </c>
      <c r="E1738" s="1165" t="s">
        <v>27836</v>
      </c>
      <c r="F1738" s="1165" t="s">
        <v>27824</v>
      </c>
      <c r="G1738" s="1170" t="s">
        <v>27825</v>
      </c>
    </row>
    <row r="1739" spans="1:7" ht="15" customHeight="1">
      <c r="A1739" s="1165" t="str">
        <f t="shared" si="177"/>
        <v>PEXP114GRE</v>
      </c>
      <c r="B1739" s="1165">
        <f>IFERROR(INDEX('PU Holds'!$B$14:$AF$554,MATCH(C1739,'PU Holds'!$B$14:$B$552,FALSE),MATCH(D1739,'PU Holds'!$B$14:$AF$14,FALSE)),0)</f>
        <v>0</v>
      </c>
      <c r="C1739" s="1165" t="str">
        <f t="shared" si="179"/>
        <v>PEXP114</v>
      </c>
      <c r="D1739" s="988" t="str">
        <f>'PU Holds'!$AB$14</f>
        <v>US Green 
16 -16</v>
      </c>
      <c r="E1739" s="1165" t="s">
        <v>27837</v>
      </c>
      <c r="F1739" s="1165" t="s">
        <v>27824</v>
      </c>
      <c r="G1739" s="1170" t="s">
        <v>27825</v>
      </c>
    </row>
    <row r="1740" spans="1:7" ht="15" customHeight="1">
      <c r="A1740" s="1165" t="str">
        <f t="shared" si="177"/>
        <v>PEXP114WHI</v>
      </c>
      <c r="B1740" s="1165">
        <f>IFERROR(INDEX('PU Holds'!$B$14:$AF$554,MATCH(C1740,'PU Holds'!$B$14:$B$552,FALSE),MATCH(D1740,'PU Holds'!$B$14:$AF$14,FALSE)),0)</f>
        <v>0</v>
      </c>
      <c r="C1740" s="1165" t="str">
        <f t="shared" si="179"/>
        <v>PEXP114</v>
      </c>
      <c r="D1740" s="988" t="str">
        <f>'PU Holds'!$AC$14</f>
        <v>White 
RAL 9010</v>
      </c>
      <c r="E1740" s="1165" t="s">
        <v>27838</v>
      </c>
      <c r="F1740" s="1165" t="s">
        <v>27824</v>
      </c>
      <c r="G1740" s="1170" t="s">
        <v>27825</v>
      </c>
    </row>
    <row r="1741" spans="1:7" ht="15" customHeight="1">
      <c r="A1741" s="1165" t="str">
        <f t="shared" si="177"/>
        <v>PEXP114PUR</v>
      </c>
      <c r="B1741" s="1165">
        <f>IFERROR(INDEX('PU Holds'!$B$14:$AF$554,MATCH(C1741,'PU Holds'!$B$14:$B$552,FALSE),MATCH(D1741,'PU Holds'!$B$14:$AF$14,FALSE)),0)</f>
        <v>0</v>
      </c>
      <c r="C1741" s="1165" t="str">
        <f t="shared" si="179"/>
        <v>PEXP114</v>
      </c>
      <c r="D1741" s="988" t="str">
        <f>'PU Holds'!$AD$14</f>
        <v>US Purple</v>
      </c>
      <c r="E1741" s="1165" t="s">
        <v>27839</v>
      </c>
      <c r="F1741" s="1165" t="s">
        <v>27824</v>
      </c>
      <c r="G1741" s="1170" t="s">
        <v>27825</v>
      </c>
    </row>
    <row r="1742" spans="1:7" ht="15" customHeight="1">
      <c r="A1742" s="1165" t="str">
        <f t="shared" si="177"/>
        <v>PEXP115YEL</v>
      </c>
      <c r="B1742" s="1165">
        <f>IFERROR(INDEX('PU Holds'!$B$14:$AF$554,MATCH(C1742,'PU Holds'!$B$14:$B$552,FALSE),MATCH(D1742,'PU Holds'!$B$14:$AF$14,FALSE)),0)</f>
        <v>0</v>
      </c>
      <c r="C1742" s="1165" t="s">
        <v>27953</v>
      </c>
      <c r="D1742" s="1168" t="str">
        <f>'PU Holds'!$M$14</f>
        <v>Yellow 
RAL 1026</v>
      </c>
      <c r="E1742" s="1165" t="s">
        <v>27823</v>
      </c>
      <c r="F1742" s="1165" t="s">
        <v>27824</v>
      </c>
      <c r="G1742" s="1170" t="s">
        <v>27825</v>
      </c>
    </row>
    <row r="1743" spans="1:7" ht="15" customHeight="1">
      <c r="A1743" s="1165" t="str">
        <f t="shared" si="177"/>
        <v>PEXP115RED</v>
      </c>
      <c r="B1743" s="1165">
        <f>IFERROR(INDEX('PU Holds'!$B$14:$AF$554,MATCH(C1743,'PU Holds'!$B$14:$B$552,FALSE),MATCH(D1743,'PU Holds'!$B$14:$AF$14,FALSE)),0)</f>
        <v>0</v>
      </c>
      <c r="C1743" s="1165" t="str">
        <f t="shared" ref="C1743:C1756" si="180">C1742</f>
        <v>PEXP115</v>
      </c>
      <c r="D1743" s="988" t="str">
        <f>'PU Holds'!$O$14</f>
        <v>Red 
RAL 3020</v>
      </c>
      <c r="E1743" s="1165" t="s">
        <v>27826</v>
      </c>
      <c r="F1743" s="1165" t="s">
        <v>27824</v>
      </c>
      <c r="G1743" s="1170" t="s">
        <v>27825</v>
      </c>
    </row>
    <row r="1744" spans="1:7" ht="15" customHeight="1">
      <c r="A1744" s="1165" t="str">
        <f t="shared" si="177"/>
        <v>PEXP115BLU</v>
      </c>
      <c r="B1744" s="1165">
        <f>IFERROR(INDEX('PU Holds'!$B$14:$AF$554,MATCH(C1744,'PU Holds'!$B$14:$B$552,FALSE),MATCH(D1744,'PU Holds'!$B$14:$AF$14,FALSE)),0)</f>
        <v>0</v>
      </c>
      <c r="C1744" s="1165" t="str">
        <f t="shared" si="180"/>
        <v>PEXP115</v>
      </c>
      <c r="D1744" s="988" t="str">
        <f>'PU Holds'!$P$14</f>
        <v>Blue 
RAL 5015</v>
      </c>
      <c r="E1744" s="1165" t="s">
        <v>27827</v>
      </c>
      <c r="F1744" s="1165" t="s">
        <v>27824</v>
      </c>
      <c r="G1744" s="1170" t="s">
        <v>27825</v>
      </c>
    </row>
    <row r="1745" spans="1:7" ht="15" customHeight="1">
      <c r="A1745" s="1165" t="str">
        <f t="shared" si="177"/>
        <v>PEXP115GRY</v>
      </c>
      <c r="B1745" s="1165">
        <f>IFERROR(INDEX('PU Holds'!$B$14:$AF$554,MATCH(C1745,'PU Holds'!$B$14:$B$552,FALSE),MATCH(D1745,'PU Holds'!$B$14:$AF$14,FALSE)),0)</f>
        <v>0</v>
      </c>
      <c r="C1745" s="1165" t="str">
        <f t="shared" si="180"/>
        <v>PEXP115</v>
      </c>
      <c r="D1745" s="988" t="str">
        <f>'PU Holds'!$Q$14</f>
        <v>Grey 
RAL 7001</v>
      </c>
      <c r="E1745" s="1165" t="s">
        <v>27828</v>
      </c>
      <c r="F1745" s="1165" t="s">
        <v>27824</v>
      </c>
      <c r="G1745" s="1170" t="s">
        <v>27825</v>
      </c>
    </row>
    <row r="1746" spans="1:7" ht="15" customHeight="1">
      <c r="A1746" s="1165" t="str">
        <f t="shared" si="177"/>
        <v>PEXP115BLK</v>
      </c>
      <c r="B1746" s="1165">
        <f>IFERROR(INDEX('PU Holds'!$B$14:$AF$554,MATCH(C1746,'PU Holds'!$B$14:$B$552,FALSE),MATCH(D1746,'PU Holds'!$B$14:$AF$14,FALSE)),0)</f>
        <v>0</v>
      </c>
      <c r="C1746" s="1165" t="str">
        <f t="shared" si="180"/>
        <v>PEXP115</v>
      </c>
      <c r="D1746" s="988" t="str">
        <f>'PU Holds'!$R$14</f>
        <v>Black 
RAL 9005</v>
      </c>
      <c r="E1746" s="1165" t="s">
        <v>27829</v>
      </c>
      <c r="F1746" s="1165" t="s">
        <v>27824</v>
      </c>
      <c r="G1746" s="1170" t="s">
        <v>27825</v>
      </c>
    </row>
    <row r="1747" spans="1:7" ht="15" customHeight="1">
      <c r="A1747" s="1165" t="str">
        <f t="shared" si="177"/>
        <v>PEXP115FLO</v>
      </c>
      <c r="B1747" s="1165">
        <f>IFERROR(INDEX('PU Holds'!$B$14:$AF$554,MATCH(C1747,'PU Holds'!$B$14:$B$552,FALSE),MATCH(D1747,'PU Holds'!$B$14:$AF$14,FALSE)),0)</f>
        <v>0</v>
      </c>
      <c r="C1747" s="1165" t="str">
        <f t="shared" si="180"/>
        <v>PEXP115</v>
      </c>
      <c r="D1747" s="988" t="str">
        <f>'PU Holds'!$S$14</f>
        <v>Fluo 
Orange</v>
      </c>
      <c r="E1747" s="1165" t="s">
        <v>27830</v>
      </c>
      <c r="F1747" s="1165" t="s">
        <v>27824</v>
      </c>
      <c r="G1747" s="1170" t="s">
        <v>27825</v>
      </c>
    </row>
    <row r="1748" spans="1:7" ht="15" customHeight="1">
      <c r="A1748" s="1165" t="str">
        <f t="shared" si="177"/>
        <v>PEXP115FLG</v>
      </c>
      <c r="B1748" s="1165">
        <f>IFERROR(INDEX('PU Holds'!$B$14:$AF$554,MATCH(C1748,'PU Holds'!$B$14:$B$552,FALSE),MATCH(D1748,'PU Holds'!$B$14:$AF$14,FALSE)),0)</f>
        <v>0</v>
      </c>
      <c r="C1748" s="1165" t="str">
        <f t="shared" si="180"/>
        <v>PEXP115</v>
      </c>
      <c r="D1748" s="988" t="str">
        <f>'PU Holds'!$T$14</f>
        <v>Fluo 
Green</v>
      </c>
      <c r="E1748" s="1165" t="s">
        <v>27831</v>
      </c>
      <c r="F1748" s="1165" t="s">
        <v>27824</v>
      </c>
      <c r="G1748" s="1170" t="s">
        <v>27825</v>
      </c>
    </row>
    <row r="1749" spans="1:7" ht="15" customHeight="1">
      <c r="A1749" s="1165" t="str">
        <f t="shared" si="177"/>
        <v>PEXP115FLP</v>
      </c>
      <c r="B1749" s="1165">
        <f>IFERROR(INDEX('PU Holds'!$B$14:$AF$554,MATCH(C1749,'PU Holds'!$B$14:$B$552,FALSE),MATCH(D1749,'PU Holds'!$B$14:$AF$14,FALSE)),0)</f>
        <v>0</v>
      </c>
      <c r="C1749" s="1165" t="str">
        <f t="shared" si="180"/>
        <v>PEXP115</v>
      </c>
      <c r="D1749" s="988" t="str">
        <f>'PU Holds'!$U$14</f>
        <v>Fluo 
Pink</v>
      </c>
      <c r="E1749" s="1165" t="s">
        <v>27832</v>
      </c>
      <c r="F1749" s="1165" t="s">
        <v>27824</v>
      </c>
      <c r="G1749" s="1170" t="s">
        <v>27825</v>
      </c>
    </row>
    <row r="1750" spans="1:7" ht="15" customHeight="1">
      <c r="A1750" s="1165" t="str">
        <f t="shared" ref="A1750:A1756" si="181">CONCATENATE(C1750,E1750)</f>
        <v>PEXP115VIO</v>
      </c>
      <c r="B1750" s="1165">
        <f>IFERROR(INDEX('PU Holds'!$B$14:$AF$554,MATCH(C1750,'PU Holds'!$B$14:$B$552,FALSE),MATCH(D1750,'PU Holds'!$B$14:$AF$14,FALSE)),0)</f>
        <v>0</v>
      </c>
      <c r="C1750" s="1165" t="str">
        <f t="shared" si="180"/>
        <v>PEXP115</v>
      </c>
      <c r="D1750" s="988" t="str">
        <f>'PU Holds'!$W$14</f>
        <v>Violet 
RAL 4008</v>
      </c>
      <c r="E1750" s="1165" t="s">
        <v>27833</v>
      </c>
      <c r="F1750" s="1165" t="s">
        <v>27824</v>
      </c>
      <c r="G1750" s="1170" t="s">
        <v>27825</v>
      </c>
    </row>
    <row r="1751" spans="1:7" ht="15" customHeight="1">
      <c r="A1751" s="1165" t="str">
        <f t="shared" si="181"/>
        <v>PEXP115MIN</v>
      </c>
      <c r="B1751" s="1165">
        <f>IFERROR(INDEX('PU Holds'!$B$14:$AF$554,MATCH(C1751,'PU Holds'!$B$14:$B$552,FALSE),MATCH(D1751,'PU Holds'!$B$14:$AF$14,FALSE)),0)</f>
        <v>0</v>
      </c>
      <c r="C1751" s="1165" t="str">
        <f t="shared" si="180"/>
        <v>PEXP115</v>
      </c>
      <c r="D1751" s="988" t="str">
        <f>'PU Holds'!$X$14</f>
        <v>Mint 
RAL 6027</v>
      </c>
      <c r="E1751" s="1165" t="s">
        <v>27834</v>
      </c>
      <c r="F1751" s="1165" t="s">
        <v>27824</v>
      </c>
      <c r="G1751" s="1170" t="s">
        <v>27825</v>
      </c>
    </row>
    <row r="1752" spans="1:7" ht="15" customHeight="1">
      <c r="A1752" s="1165" t="str">
        <f t="shared" si="181"/>
        <v>PEXP115PUK</v>
      </c>
      <c r="B1752" s="1165">
        <f>IFERROR(INDEX('PU Holds'!$B$14:$AF$554,MATCH(C1752,'PU Holds'!$B$14:$B$552,FALSE),MATCH(D1752,'PU Holds'!$B$14:$AF$14,FALSE)),0)</f>
        <v>0</v>
      </c>
      <c r="C1752" s="1165" t="str">
        <f t="shared" si="180"/>
        <v>PEXP115</v>
      </c>
      <c r="D1752" s="988" t="str">
        <f>'PU Holds'!$Z$14</f>
        <v>Green 
(Puke 16-09)</v>
      </c>
      <c r="E1752" s="1165" t="s">
        <v>27835</v>
      </c>
      <c r="F1752" s="1165" t="s">
        <v>27824</v>
      </c>
      <c r="G1752" s="1170" t="s">
        <v>27825</v>
      </c>
    </row>
    <row r="1753" spans="1:7" ht="15" customHeight="1">
      <c r="A1753" s="1165" t="str">
        <f t="shared" si="181"/>
        <v>PEXP115ORA</v>
      </c>
      <c r="B1753" s="1165">
        <f>IFERROR(INDEX('PU Holds'!$B$14:$AF$554,MATCH(C1753,'PU Holds'!$B$14:$B$552,FALSE),MATCH(D1753,'PU Holds'!$B$14:$AF$14,FALSE)),0)</f>
        <v>0</v>
      </c>
      <c r="C1753" s="1165" t="str">
        <f t="shared" si="180"/>
        <v>PEXP115</v>
      </c>
      <c r="D1753" s="988" t="str">
        <f>'PU Holds'!$AA$14</f>
        <v>US Orange
14-01</v>
      </c>
      <c r="E1753" s="1165" t="s">
        <v>27836</v>
      </c>
      <c r="F1753" s="1165" t="s">
        <v>27824</v>
      </c>
      <c r="G1753" s="1170" t="s">
        <v>27825</v>
      </c>
    </row>
    <row r="1754" spans="1:7" ht="15" customHeight="1">
      <c r="A1754" s="1165" t="str">
        <f t="shared" si="181"/>
        <v>PEXP115GRE</v>
      </c>
      <c r="B1754" s="1165">
        <f>IFERROR(INDEX('PU Holds'!$B$14:$AF$554,MATCH(C1754,'PU Holds'!$B$14:$B$552,FALSE),MATCH(D1754,'PU Holds'!$B$14:$AF$14,FALSE)),0)</f>
        <v>0</v>
      </c>
      <c r="C1754" s="1165" t="str">
        <f t="shared" si="180"/>
        <v>PEXP115</v>
      </c>
      <c r="D1754" s="988" t="str">
        <f>'PU Holds'!$AB$14</f>
        <v>US Green 
16 -16</v>
      </c>
      <c r="E1754" s="1165" t="s">
        <v>27837</v>
      </c>
      <c r="F1754" s="1165" t="s">
        <v>27824</v>
      </c>
      <c r="G1754" s="1170" t="s">
        <v>27825</v>
      </c>
    </row>
    <row r="1755" spans="1:7" ht="15" customHeight="1">
      <c r="A1755" s="1165" t="str">
        <f t="shared" si="181"/>
        <v>PEXP115WHI</v>
      </c>
      <c r="B1755" s="1165">
        <f>IFERROR(INDEX('PU Holds'!$B$14:$AF$554,MATCH(C1755,'PU Holds'!$B$14:$B$552,FALSE),MATCH(D1755,'PU Holds'!$B$14:$AF$14,FALSE)),0)</f>
        <v>0</v>
      </c>
      <c r="C1755" s="1165" t="str">
        <f t="shared" si="180"/>
        <v>PEXP115</v>
      </c>
      <c r="D1755" s="988" t="str">
        <f>'PU Holds'!$AC$14</f>
        <v>White 
RAL 9010</v>
      </c>
      <c r="E1755" s="1165" t="s">
        <v>27838</v>
      </c>
      <c r="F1755" s="1165" t="s">
        <v>27824</v>
      </c>
      <c r="G1755" s="1170" t="s">
        <v>27825</v>
      </c>
    </row>
    <row r="1756" spans="1:7" ht="15" customHeight="1">
      <c r="A1756" s="1165" t="str">
        <f t="shared" si="181"/>
        <v>PEXP115PUR</v>
      </c>
      <c r="B1756" s="1165">
        <f>IFERROR(INDEX('PU Holds'!$B$14:$AF$554,MATCH(C1756,'PU Holds'!$B$14:$B$552,FALSE),MATCH(D1756,'PU Holds'!$B$14:$AF$14,FALSE)),0)</f>
        <v>0</v>
      </c>
      <c r="C1756" s="1165" t="str">
        <f t="shared" si="180"/>
        <v>PEXP115</v>
      </c>
      <c r="D1756" s="988" t="str">
        <f>'PU Holds'!$AD$14</f>
        <v>US Purple</v>
      </c>
      <c r="E1756" s="1165" t="s">
        <v>27839</v>
      </c>
      <c r="F1756" s="1165" t="s">
        <v>27824</v>
      </c>
      <c r="G1756" s="1170" t="s">
        <v>27825</v>
      </c>
    </row>
    <row r="1757" spans="1:7" ht="15" customHeight="1">
      <c r="A1757" s="1165" t="str">
        <f t="shared" ref="A1757:A1800" si="182">CONCATENATE(C1757,E1757)</f>
        <v>PEXP116YEL</v>
      </c>
      <c r="B1757" s="1165">
        <f>IFERROR(INDEX('PU Holds'!$B$14:$AF$554,MATCH(C1757,'PU Holds'!$B$14:$B$552,FALSE),MATCH(D1757,'PU Holds'!$B$14:$AF$14,FALSE)),0)</f>
        <v>0</v>
      </c>
      <c r="C1757" s="1165" t="s">
        <v>27954</v>
      </c>
      <c r="D1757" s="1168" t="str">
        <f>'PU Holds'!$M$14</f>
        <v>Yellow 
RAL 1026</v>
      </c>
      <c r="E1757" s="1165" t="s">
        <v>27823</v>
      </c>
      <c r="F1757" s="1165" t="s">
        <v>27824</v>
      </c>
      <c r="G1757" s="1170" t="s">
        <v>27825</v>
      </c>
    </row>
    <row r="1758" spans="1:7" ht="15" customHeight="1">
      <c r="A1758" s="1165" t="str">
        <f t="shared" si="182"/>
        <v>PEXP116RED</v>
      </c>
      <c r="B1758" s="1165">
        <f>IFERROR(INDEX('PU Holds'!$B$14:$AF$554,MATCH(C1758,'PU Holds'!$B$14:$B$552,FALSE),MATCH(D1758,'PU Holds'!$B$14:$AF$14,FALSE)),0)</f>
        <v>0</v>
      </c>
      <c r="C1758" s="1165" t="str">
        <f t="shared" ref="C1758:C1771" si="183">C1757</f>
        <v>PEXP116</v>
      </c>
      <c r="D1758" s="988" t="str">
        <f>'PU Holds'!$O$14</f>
        <v>Red 
RAL 3020</v>
      </c>
      <c r="E1758" s="1165" t="s">
        <v>27826</v>
      </c>
      <c r="F1758" s="1165" t="s">
        <v>27824</v>
      </c>
      <c r="G1758" s="1170" t="s">
        <v>27825</v>
      </c>
    </row>
    <row r="1759" spans="1:7" ht="15" customHeight="1">
      <c r="A1759" s="1165" t="str">
        <f t="shared" si="182"/>
        <v>PEXP116BLU</v>
      </c>
      <c r="B1759" s="1165">
        <f>IFERROR(INDEX('PU Holds'!$B$14:$AF$554,MATCH(C1759,'PU Holds'!$B$14:$B$552,FALSE),MATCH(D1759,'PU Holds'!$B$14:$AF$14,FALSE)),0)</f>
        <v>0</v>
      </c>
      <c r="C1759" s="1165" t="str">
        <f t="shared" si="183"/>
        <v>PEXP116</v>
      </c>
      <c r="D1759" s="988" t="str">
        <f>'PU Holds'!$P$14</f>
        <v>Blue 
RAL 5015</v>
      </c>
      <c r="E1759" s="1165" t="s">
        <v>27827</v>
      </c>
      <c r="F1759" s="1165" t="s">
        <v>27824</v>
      </c>
      <c r="G1759" s="1170" t="s">
        <v>27825</v>
      </c>
    </row>
    <row r="1760" spans="1:7" ht="15" customHeight="1">
      <c r="A1760" s="1165" t="str">
        <f t="shared" si="182"/>
        <v>PEXP116GRY</v>
      </c>
      <c r="B1760" s="1165">
        <f>IFERROR(INDEX('PU Holds'!$B$14:$AF$554,MATCH(C1760,'PU Holds'!$B$14:$B$552,FALSE),MATCH(D1760,'PU Holds'!$B$14:$AF$14,FALSE)),0)</f>
        <v>0</v>
      </c>
      <c r="C1760" s="1165" t="str">
        <f t="shared" si="183"/>
        <v>PEXP116</v>
      </c>
      <c r="D1760" s="988" t="str">
        <f>'PU Holds'!$Q$14</f>
        <v>Grey 
RAL 7001</v>
      </c>
      <c r="E1760" s="1165" t="s">
        <v>27828</v>
      </c>
      <c r="F1760" s="1165" t="s">
        <v>27824</v>
      </c>
      <c r="G1760" s="1170" t="s">
        <v>27825</v>
      </c>
    </row>
    <row r="1761" spans="1:7" ht="15" customHeight="1">
      <c r="A1761" s="1165" t="str">
        <f t="shared" si="182"/>
        <v>PEXP116BLK</v>
      </c>
      <c r="B1761" s="1165">
        <f>IFERROR(INDEX('PU Holds'!$B$14:$AF$554,MATCH(C1761,'PU Holds'!$B$14:$B$552,FALSE),MATCH(D1761,'PU Holds'!$B$14:$AF$14,FALSE)),0)</f>
        <v>0</v>
      </c>
      <c r="C1761" s="1165" t="str">
        <f t="shared" si="183"/>
        <v>PEXP116</v>
      </c>
      <c r="D1761" s="988" t="str">
        <f>'PU Holds'!$R$14</f>
        <v>Black 
RAL 9005</v>
      </c>
      <c r="E1761" s="1165" t="s">
        <v>27829</v>
      </c>
      <c r="F1761" s="1165" t="s">
        <v>27824</v>
      </c>
      <c r="G1761" s="1170" t="s">
        <v>27825</v>
      </c>
    </row>
    <row r="1762" spans="1:7" ht="15" customHeight="1">
      <c r="A1762" s="1165" t="str">
        <f t="shared" si="182"/>
        <v>PEXP116FLO</v>
      </c>
      <c r="B1762" s="1165">
        <f>IFERROR(INDEX('PU Holds'!$B$14:$AF$554,MATCH(C1762,'PU Holds'!$B$14:$B$552,FALSE),MATCH(D1762,'PU Holds'!$B$14:$AF$14,FALSE)),0)</f>
        <v>0</v>
      </c>
      <c r="C1762" s="1165" t="str">
        <f t="shared" si="183"/>
        <v>PEXP116</v>
      </c>
      <c r="D1762" s="988" t="str">
        <f>'PU Holds'!$S$14</f>
        <v>Fluo 
Orange</v>
      </c>
      <c r="E1762" s="1165" t="s">
        <v>27830</v>
      </c>
      <c r="F1762" s="1165" t="s">
        <v>27824</v>
      </c>
      <c r="G1762" s="1170" t="s">
        <v>27825</v>
      </c>
    </row>
    <row r="1763" spans="1:7" ht="15" customHeight="1">
      <c r="A1763" s="1165" t="str">
        <f t="shared" si="182"/>
        <v>PEXP116FLG</v>
      </c>
      <c r="B1763" s="1165">
        <f>IFERROR(INDEX('PU Holds'!$B$14:$AF$554,MATCH(C1763,'PU Holds'!$B$14:$B$552,FALSE),MATCH(D1763,'PU Holds'!$B$14:$AF$14,FALSE)),0)</f>
        <v>0</v>
      </c>
      <c r="C1763" s="1165" t="str">
        <f t="shared" si="183"/>
        <v>PEXP116</v>
      </c>
      <c r="D1763" s="988" t="str">
        <f>'PU Holds'!$T$14</f>
        <v>Fluo 
Green</v>
      </c>
      <c r="E1763" s="1165" t="s">
        <v>27831</v>
      </c>
      <c r="F1763" s="1165" t="s">
        <v>27824</v>
      </c>
      <c r="G1763" s="1170" t="s">
        <v>27825</v>
      </c>
    </row>
    <row r="1764" spans="1:7" ht="15" customHeight="1">
      <c r="A1764" s="1165" t="str">
        <f t="shared" si="182"/>
        <v>PEXP116FLP</v>
      </c>
      <c r="B1764" s="1165">
        <f>IFERROR(INDEX('PU Holds'!$B$14:$AF$554,MATCH(C1764,'PU Holds'!$B$14:$B$552,FALSE),MATCH(D1764,'PU Holds'!$B$14:$AF$14,FALSE)),0)</f>
        <v>0</v>
      </c>
      <c r="C1764" s="1165" t="str">
        <f t="shared" si="183"/>
        <v>PEXP116</v>
      </c>
      <c r="D1764" s="988" t="str">
        <f>'PU Holds'!$U$14</f>
        <v>Fluo 
Pink</v>
      </c>
      <c r="E1764" s="1165" t="s">
        <v>27832</v>
      </c>
      <c r="F1764" s="1165" t="s">
        <v>27824</v>
      </c>
      <c r="G1764" s="1170" t="s">
        <v>27825</v>
      </c>
    </row>
    <row r="1765" spans="1:7" ht="15" customHeight="1">
      <c r="A1765" s="1165" t="str">
        <f t="shared" si="182"/>
        <v>PEXP116VIO</v>
      </c>
      <c r="B1765" s="1165">
        <f>IFERROR(INDEX('PU Holds'!$B$14:$AF$554,MATCH(C1765,'PU Holds'!$B$14:$B$552,FALSE),MATCH(D1765,'PU Holds'!$B$14:$AF$14,FALSE)),0)</f>
        <v>0</v>
      </c>
      <c r="C1765" s="1165" t="str">
        <f t="shared" si="183"/>
        <v>PEXP116</v>
      </c>
      <c r="D1765" s="988" t="str">
        <f>'PU Holds'!$W$14</f>
        <v>Violet 
RAL 4008</v>
      </c>
      <c r="E1765" s="1165" t="s">
        <v>27833</v>
      </c>
      <c r="F1765" s="1165" t="s">
        <v>27824</v>
      </c>
      <c r="G1765" s="1170" t="s">
        <v>27825</v>
      </c>
    </row>
    <row r="1766" spans="1:7" ht="15" customHeight="1">
      <c r="A1766" s="1165" t="str">
        <f t="shared" si="182"/>
        <v>PEXP116MIN</v>
      </c>
      <c r="B1766" s="1165">
        <f>IFERROR(INDEX('PU Holds'!$B$14:$AF$554,MATCH(C1766,'PU Holds'!$B$14:$B$552,FALSE),MATCH(D1766,'PU Holds'!$B$14:$AF$14,FALSE)),0)</f>
        <v>0</v>
      </c>
      <c r="C1766" s="1165" t="str">
        <f t="shared" si="183"/>
        <v>PEXP116</v>
      </c>
      <c r="D1766" s="988" t="str">
        <f>'PU Holds'!$X$14</f>
        <v>Mint 
RAL 6027</v>
      </c>
      <c r="E1766" s="1165" t="s">
        <v>27834</v>
      </c>
      <c r="F1766" s="1165" t="s">
        <v>27824</v>
      </c>
      <c r="G1766" s="1170" t="s">
        <v>27825</v>
      </c>
    </row>
    <row r="1767" spans="1:7" ht="15" customHeight="1">
      <c r="A1767" s="1165" t="str">
        <f t="shared" si="182"/>
        <v>PEXP116PUK</v>
      </c>
      <c r="B1767" s="1165">
        <f>IFERROR(INDEX('PU Holds'!$B$14:$AF$554,MATCH(C1767,'PU Holds'!$B$14:$B$552,FALSE),MATCH(D1767,'PU Holds'!$B$14:$AF$14,FALSE)),0)</f>
        <v>0</v>
      </c>
      <c r="C1767" s="1165" t="str">
        <f t="shared" si="183"/>
        <v>PEXP116</v>
      </c>
      <c r="D1767" s="988" t="str">
        <f>'PU Holds'!$Z$14</f>
        <v>Green 
(Puke 16-09)</v>
      </c>
      <c r="E1767" s="1165" t="s">
        <v>27835</v>
      </c>
      <c r="F1767" s="1165" t="s">
        <v>27824</v>
      </c>
      <c r="G1767" s="1170" t="s">
        <v>27825</v>
      </c>
    </row>
    <row r="1768" spans="1:7" ht="15" customHeight="1">
      <c r="A1768" s="1165" t="str">
        <f t="shared" si="182"/>
        <v>PEXP116ORA</v>
      </c>
      <c r="B1768" s="1165">
        <f>IFERROR(INDEX('PU Holds'!$B$14:$AF$554,MATCH(C1768,'PU Holds'!$B$14:$B$552,FALSE),MATCH(D1768,'PU Holds'!$B$14:$AF$14,FALSE)),0)</f>
        <v>0</v>
      </c>
      <c r="C1768" s="1165" t="str">
        <f t="shared" si="183"/>
        <v>PEXP116</v>
      </c>
      <c r="D1768" s="988" t="str">
        <f>'PU Holds'!$AA$14</f>
        <v>US Orange
14-01</v>
      </c>
      <c r="E1768" s="1165" t="s">
        <v>27836</v>
      </c>
      <c r="F1768" s="1165" t="s">
        <v>27824</v>
      </c>
      <c r="G1768" s="1170" t="s">
        <v>27825</v>
      </c>
    </row>
    <row r="1769" spans="1:7" ht="15" customHeight="1">
      <c r="A1769" s="1165" t="str">
        <f t="shared" si="182"/>
        <v>PEXP116GRE</v>
      </c>
      <c r="B1769" s="1165">
        <f>IFERROR(INDEX('PU Holds'!$B$14:$AF$554,MATCH(C1769,'PU Holds'!$B$14:$B$552,FALSE),MATCH(D1769,'PU Holds'!$B$14:$AF$14,FALSE)),0)</f>
        <v>0</v>
      </c>
      <c r="C1769" s="1165" t="str">
        <f t="shared" si="183"/>
        <v>PEXP116</v>
      </c>
      <c r="D1769" s="988" t="str">
        <f>'PU Holds'!$AB$14</f>
        <v>US Green 
16 -16</v>
      </c>
      <c r="E1769" s="1165" t="s">
        <v>27837</v>
      </c>
      <c r="F1769" s="1165" t="s">
        <v>27824</v>
      </c>
      <c r="G1769" s="1170" t="s">
        <v>27825</v>
      </c>
    </row>
    <row r="1770" spans="1:7" ht="15" customHeight="1">
      <c r="A1770" s="1165" t="str">
        <f t="shared" si="182"/>
        <v>PEXP116WHI</v>
      </c>
      <c r="B1770" s="1165">
        <f>IFERROR(INDEX('PU Holds'!$B$14:$AF$554,MATCH(C1770,'PU Holds'!$B$14:$B$552,FALSE),MATCH(D1770,'PU Holds'!$B$14:$AF$14,FALSE)),0)</f>
        <v>0</v>
      </c>
      <c r="C1770" s="1165" t="str">
        <f t="shared" si="183"/>
        <v>PEXP116</v>
      </c>
      <c r="D1770" s="988" t="str">
        <f>'PU Holds'!$AC$14</f>
        <v>White 
RAL 9010</v>
      </c>
      <c r="E1770" s="1165" t="s">
        <v>27838</v>
      </c>
      <c r="F1770" s="1165" t="s">
        <v>27824</v>
      </c>
      <c r="G1770" s="1170" t="s">
        <v>27825</v>
      </c>
    </row>
    <row r="1771" spans="1:7" ht="15" customHeight="1">
      <c r="A1771" s="1165" t="str">
        <f t="shared" si="182"/>
        <v>PEXP116PUR</v>
      </c>
      <c r="B1771" s="1165">
        <f>IFERROR(INDEX('PU Holds'!$B$14:$AF$554,MATCH(C1771,'PU Holds'!$B$14:$B$552,FALSE),MATCH(D1771,'PU Holds'!$B$14:$AF$14,FALSE)),0)</f>
        <v>0</v>
      </c>
      <c r="C1771" s="1165" t="str">
        <f t="shared" si="183"/>
        <v>PEXP116</v>
      </c>
      <c r="D1771" s="988" t="str">
        <f>'PU Holds'!$AD$14</f>
        <v>US Purple</v>
      </c>
      <c r="E1771" s="1165" t="s">
        <v>27839</v>
      </c>
      <c r="F1771" s="1165" t="s">
        <v>27824</v>
      </c>
      <c r="G1771" s="1170" t="s">
        <v>27825</v>
      </c>
    </row>
    <row r="1772" spans="1:7" ht="15" customHeight="1">
      <c r="A1772" s="1165" t="str">
        <f t="shared" si="182"/>
        <v>PEXP117YEL</v>
      </c>
      <c r="B1772" s="1165">
        <f>IFERROR(INDEX('PU Holds'!$B$14:$AF$554,MATCH(C1772,'PU Holds'!$B$14:$B$552,FALSE),MATCH(D1772,'PU Holds'!$B$14:$AF$14,FALSE)),0)</f>
        <v>0</v>
      </c>
      <c r="C1772" s="1165" t="s">
        <v>27955</v>
      </c>
      <c r="D1772" s="1168" t="str">
        <f>'PU Holds'!$M$14</f>
        <v>Yellow 
RAL 1026</v>
      </c>
      <c r="E1772" s="1165" t="s">
        <v>27823</v>
      </c>
      <c r="F1772" s="1165" t="s">
        <v>27824</v>
      </c>
      <c r="G1772" s="1170" t="s">
        <v>27825</v>
      </c>
    </row>
    <row r="1773" spans="1:7" ht="15" customHeight="1">
      <c r="A1773" s="1165" t="str">
        <f t="shared" si="182"/>
        <v>PEXP117RED</v>
      </c>
      <c r="B1773" s="1165">
        <f>IFERROR(INDEX('PU Holds'!$B$14:$AF$554,MATCH(C1773,'PU Holds'!$B$14:$B$552,FALSE),MATCH(D1773,'PU Holds'!$B$14:$AF$14,FALSE)),0)</f>
        <v>0</v>
      </c>
      <c r="C1773" s="1165" t="str">
        <f t="shared" ref="C1773:C1786" si="184">C1772</f>
        <v>PEXP117</v>
      </c>
      <c r="D1773" s="988" t="str">
        <f>'PU Holds'!$O$14</f>
        <v>Red 
RAL 3020</v>
      </c>
      <c r="E1773" s="1165" t="s">
        <v>27826</v>
      </c>
      <c r="F1773" s="1165" t="s">
        <v>27824</v>
      </c>
      <c r="G1773" s="1170" t="s">
        <v>27825</v>
      </c>
    </row>
    <row r="1774" spans="1:7" ht="15" customHeight="1">
      <c r="A1774" s="1165" t="str">
        <f t="shared" si="182"/>
        <v>PEXP117BLU</v>
      </c>
      <c r="B1774" s="1165">
        <f>IFERROR(INDEX('PU Holds'!$B$14:$AF$554,MATCH(C1774,'PU Holds'!$B$14:$B$552,FALSE),MATCH(D1774,'PU Holds'!$B$14:$AF$14,FALSE)),0)</f>
        <v>0</v>
      </c>
      <c r="C1774" s="1165" t="str">
        <f t="shared" si="184"/>
        <v>PEXP117</v>
      </c>
      <c r="D1774" s="988" t="str">
        <f>'PU Holds'!$P$14</f>
        <v>Blue 
RAL 5015</v>
      </c>
      <c r="E1774" s="1165" t="s">
        <v>27827</v>
      </c>
      <c r="F1774" s="1165" t="s">
        <v>27824</v>
      </c>
      <c r="G1774" s="1170" t="s">
        <v>27825</v>
      </c>
    </row>
    <row r="1775" spans="1:7" ht="15" customHeight="1">
      <c r="A1775" s="1165" t="str">
        <f t="shared" si="182"/>
        <v>PEXP117GRY</v>
      </c>
      <c r="B1775" s="1165">
        <f>IFERROR(INDEX('PU Holds'!$B$14:$AF$554,MATCH(C1775,'PU Holds'!$B$14:$B$552,FALSE),MATCH(D1775,'PU Holds'!$B$14:$AF$14,FALSE)),0)</f>
        <v>0</v>
      </c>
      <c r="C1775" s="1165" t="str">
        <f t="shared" si="184"/>
        <v>PEXP117</v>
      </c>
      <c r="D1775" s="988" t="str">
        <f>'PU Holds'!$Q$14</f>
        <v>Grey 
RAL 7001</v>
      </c>
      <c r="E1775" s="1165" t="s">
        <v>27828</v>
      </c>
      <c r="F1775" s="1165" t="s">
        <v>27824</v>
      </c>
      <c r="G1775" s="1170" t="s">
        <v>27825</v>
      </c>
    </row>
    <row r="1776" spans="1:7" ht="15" customHeight="1">
      <c r="A1776" s="1165" t="str">
        <f t="shared" si="182"/>
        <v>PEXP117BLK</v>
      </c>
      <c r="B1776" s="1165">
        <f>IFERROR(INDEX('PU Holds'!$B$14:$AF$554,MATCH(C1776,'PU Holds'!$B$14:$B$552,FALSE),MATCH(D1776,'PU Holds'!$B$14:$AF$14,FALSE)),0)</f>
        <v>0</v>
      </c>
      <c r="C1776" s="1165" t="str">
        <f t="shared" si="184"/>
        <v>PEXP117</v>
      </c>
      <c r="D1776" s="988" t="str">
        <f>'PU Holds'!$R$14</f>
        <v>Black 
RAL 9005</v>
      </c>
      <c r="E1776" s="1165" t="s">
        <v>27829</v>
      </c>
      <c r="F1776" s="1165" t="s">
        <v>27824</v>
      </c>
      <c r="G1776" s="1170" t="s">
        <v>27825</v>
      </c>
    </row>
    <row r="1777" spans="1:7" ht="15" customHeight="1">
      <c r="A1777" s="1165" t="str">
        <f t="shared" si="182"/>
        <v>PEXP117FLO</v>
      </c>
      <c r="B1777" s="1165">
        <f>IFERROR(INDEX('PU Holds'!$B$14:$AF$554,MATCH(C1777,'PU Holds'!$B$14:$B$552,FALSE),MATCH(D1777,'PU Holds'!$B$14:$AF$14,FALSE)),0)</f>
        <v>0</v>
      </c>
      <c r="C1777" s="1165" t="str">
        <f t="shared" si="184"/>
        <v>PEXP117</v>
      </c>
      <c r="D1777" s="988" t="str">
        <f>'PU Holds'!$S$14</f>
        <v>Fluo 
Orange</v>
      </c>
      <c r="E1777" s="1165" t="s">
        <v>27830</v>
      </c>
      <c r="F1777" s="1165" t="s">
        <v>27824</v>
      </c>
      <c r="G1777" s="1170" t="s">
        <v>27825</v>
      </c>
    </row>
    <row r="1778" spans="1:7" ht="15" customHeight="1">
      <c r="A1778" s="1165" t="str">
        <f t="shared" si="182"/>
        <v>PEXP117FLG</v>
      </c>
      <c r="B1778" s="1165">
        <f>IFERROR(INDEX('PU Holds'!$B$14:$AF$554,MATCH(C1778,'PU Holds'!$B$14:$B$552,FALSE),MATCH(D1778,'PU Holds'!$B$14:$AF$14,FALSE)),0)</f>
        <v>0</v>
      </c>
      <c r="C1778" s="1165" t="str">
        <f t="shared" si="184"/>
        <v>PEXP117</v>
      </c>
      <c r="D1778" s="988" t="str">
        <f>'PU Holds'!$T$14</f>
        <v>Fluo 
Green</v>
      </c>
      <c r="E1778" s="1165" t="s">
        <v>27831</v>
      </c>
      <c r="F1778" s="1165" t="s">
        <v>27824</v>
      </c>
      <c r="G1778" s="1170" t="s">
        <v>27825</v>
      </c>
    </row>
    <row r="1779" spans="1:7" ht="15" customHeight="1">
      <c r="A1779" s="1165" t="str">
        <f t="shared" si="182"/>
        <v>PEXP117FLP</v>
      </c>
      <c r="B1779" s="1165">
        <f>IFERROR(INDEX('PU Holds'!$B$14:$AF$554,MATCH(C1779,'PU Holds'!$B$14:$B$552,FALSE),MATCH(D1779,'PU Holds'!$B$14:$AF$14,FALSE)),0)</f>
        <v>0</v>
      </c>
      <c r="C1779" s="1165" t="str">
        <f t="shared" si="184"/>
        <v>PEXP117</v>
      </c>
      <c r="D1779" s="988" t="str">
        <f>'PU Holds'!$U$14</f>
        <v>Fluo 
Pink</v>
      </c>
      <c r="E1779" s="1165" t="s">
        <v>27832</v>
      </c>
      <c r="F1779" s="1165" t="s">
        <v>27824</v>
      </c>
      <c r="G1779" s="1170" t="s">
        <v>27825</v>
      </c>
    </row>
    <row r="1780" spans="1:7" ht="15" customHeight="1">
      <c r="A1780" s="1165" t="str">
        <f t="shared" si="182"/>
        <v>PEXP117VIO</v>
      </c>
      <c r="B1780" s="1165">
        <f>IFERROR(INDEX('PU Holds'!$B$14:$AF$554,MATCH(C1780,'PU Holds'!$B$14:$B$552,FALSE),MATCH(D1780,'PU Holds'!$B$14:$AF$14,FALSE)),0)</f>
        <v>0</v>
      </c>
      <c r="C1780" s="1165" t="str">
        <f t="shared" si="184"/>
        <v>PEXP117</v>
      </c>
      <c r="D1780" s="988" t="str">
        <f>'PU Holds'!$W$14</f>
        <v>Violet 
RAL 4008</v>
      </c>
      <c r="E1780" s="1165" t="s">
        <v>27833</v>
      </c>
      <c r="F1780" s="1165" t="s">
        <v>27824</v>
      </c>
      <c r="G1780" s="1170" t="s">
        <v>27825</v>
      </c>
    </row>
    <row r="1781" spans="1:7" ht="15" customHeight="1">
      <c r="A1781" s="1165" t="str">
        <f t="shared" si="182"/>
        <v>PEXP117MIN</v>
      </c>
      <c r="B1781" s="1165">
        <f>IFERROR(INDEX('PU Holds'!$B$14:$AF$554,MATCH(C1781,'PU Holds'!$B$14:$B$552,FALSE),MATCH(D1781,'PU Holds'!$B$14:$AF$14,FALSE)),0)</f>
        <v>0</v>
      </c>
      <c r="C1781" s="1165" t="str">
        <f t="shared" si="184"/>
        <v>PEXP117</v>
      </c>
      <c r="D1781" s="988" t="str">
        <f>'PU Holds'!$X$14</f>
        <v>Mint 
RAL 6027</v>
      </c>
      <c r="E1781" s="1165" t="s">
        <v>27834</v>
      </c>
      <c r="F1781" s="1165" t="s">
        <v>27824</v>
      </c>
      <c r="G1781" s="1170" t="s">
        <v>27825</v>
      </c>
    </row>
    <row r="1782" spans="1:7" ht="15" customHeight="1">
      <c r="A1782" s="1165" t="str">
        <f t="shared" si="182"/>
        <v>PEXP117PUK</v>
      </c>
      <c r="B1782" s="1165">
        <f>IFERROR(INDEX('PU Holds'!$B$14:$AF$554,MATCH(C1782,'PU Holds'!$B$14:$B$552,FALSE),MATCH(D1782,'PU Holds'!$B$14:$AF$14,FALSE)),0)</f>
        <v>0</v>
      </c>
      <c r="C1782" s="1165" t="str">
        <f t="shared" si="184"/>
        <v>PEXP117</v>
      </c>
      <c r="D1782" s="988" t="str">
        <f>'PU Holds'!$Z$14</f>
        <v>Green 
(Puke 16-09)</v>
      </c>
      <c r="E1782" s="1165" t="s">
        <v>27835</v>
      </c>
      <c r="F1782" s="1165" t="s">
        <v>27824</v>
      </c>
      <c r="G1782" s="1170" t="s">
        <v>27825</v>
      </c>
    </row>
    <row r="1783" spans="1:7" ht="15" customHeight="1">
      <c r="A1783" s="1165" t="str">
        <f t="shared" si="182"/>
        <v>PEXP117ORA</v>
      </c>
      <c r="B1783" s="1165">
        <f>IFERROR(INDEX('PU Holds'!$B$14:$AF$554,MATCH(C1783,'PU Holds'!$B$14:$B$552,FALSE),MATCH(D1783,'PU Holds'!$B$14:$AF$14,FALSE)),0)</f>
        <v>0</v>
      </c>
      <c r="C1783" s="1165" t="str">
        <f t="shared" si="184"/>
        <v>PEXP117</v>
      </c>
      <c r="D1783" s="988" t="str">
        <f>'PU Holds'!$AA$14</f>
        <v>US Orange
14-01</v>
      </c>
      <c r="E1783" s="1165" t="s">
        <v>27836</v>
      </c>
      <c r="F1783" s="1165" t="s">
        <v>27824</v>
      </c>
      <c r="G1783" s="1170" t="s">
        <v>27825</v>
      </c>
    </row>
    <row r="1784" spans="1:7" ht="15" customHeight="1">
      <c r="A1784" s="1165" t="str">
        <f t="shared" si="182"/>
        <v>PEXP117GRE</v>
      </c>
      <c r="B1784" s="1165">
        <f>IFERROR(INDEX('PU Holds'!$B$14:$AF$554,MATCH(C1784,'PU Holds'!$B$14:$B$552,FALSE),MATCH(D1784,'PU Holds'!$B$14:$AF$14,FALSE)),0)</f>
        <v>0</v>
      </c>
      <c r="C1784" s="1165" t="str">
        <f t="shared" si="184"/>
        <v>PEXP117</v>
      </c>
      <c r="D1784" s="988" t="str">
        <f>'PU Holds'!$AB$14</f>
        <v>US Green 
16 -16</v>
      </c>
      <c r="E1784" s="1165" t="s">
        <v>27837</v>
      </c>
      <c r="F1784" s="1165" t="s">
        <v>27824</v>
      </c>
      <c r="G1784" s="1170" t="s">
        <v>27825</v>
      </c>
    </row>
    <row r="1785" spans="1:7" ht="15" customHeight="1">
      <c r="A1785" s="1165" t="str">
        <f t="shared" si="182"/>
        <v>PEXP117WHI</v>
      </c>
      <c r="B1785" s="1165">
        <f>IFERROR(INDEX('PU Holds'!$B$14:$AF$554,MATCH(C1785,'PU Holds'!$B$14:$B$552,FALSE),MATCH(D1785,'PU Holds'!$B$14:$AF$14,FALSE)),0)</f>
        <v>0</v>
      </c>
      <c r="C1785" s="1165" t="str">
        <f t="shared" si="184"/>
        <v>PEXP117</v>
      </c>
      <c r="D1785" s="988" t="str">
        <f>'PU Holds'!$AC$14</f>
        <v>White 
RAL 9010</v>
      </c>
      <c r="E1785" s="1165" t="s">
        <v>27838</v>
      </c>
      <c r="F1785" s="1165" t="s">
        <v>27824</v>
      </c>
      <c r="G1785" s="1170" t="s">
        <v>27825</v>
      </c>
    </row>
    <row r="1786" spans="1:7" ht="15" customHeight="1">
      <c r="A1786" s="1165" t="str">
        <f t="shared" si="182"/>
        <v>PEXP117PUR</v>
      </c>
      <c r="B1786" s="1165">
        <f>IFERROR(INDEX('PU Holds'!$B$14:$AF$554,MATCH(C1786,'PU Holds'!$B$14:$B$552,FALSE),MATCH(D1786,'PU Holds'!$B$14:$AF$14,FALSE)),0)</f>
        <v>0</v>
      </c>
      <c r="C1786" s="1165" t="str">
        <f t="shared" si="184"/>
        <v>PEXP117</v>
      </c>
      <c r="D1786" s="988" t="str">
        <f>'PU Holds'!$AD$14</f>
        <v>US Purple</v>
      </c>
      <c r="E1786" s="1165" t="s">
        <v>27839</v>
      </c>
      <c r="F1786" s="1165" t="s">
        <v>27824</v>
      </c>
      <c r="G1786" s="1170" t="s">
        <v>27825</v>
      </c>
    </row>
    <row r="1787" spans="1:7" ht="15" customHeight="1">
      <c r="A1787" s="1165" t="str">
        <f t="shared" si="182"/>
        <v>PEXP118YEL</v>
      </c>
      <c r="B1787" s="1165">
        <f>IFERROR(INDEX('PU Holds'!$B$14:$AF$554,MATCH(C1787,'PU Holds'!$B$14:$B$552,FALSE),MATCH(D1787,'PU Holds'!$B$14:$AF$14,FALSE)),0)</f>
        <v>0</v>
      </c>
      <c r="C1787" s="1165" t="s">
        <v>27956</v>
      </c>
      <c r="D1787" s="1168" t="str">
        <f>'PU Holds'!$M$14</f>
        <v>Yellow 
RAL 1026</v>
      </c>
      <c r="E1787" s="1165" t="s">
        <v>27823</v>
      </c>
      <c r="F1787" s="1165" t="s">
        <v>27824</v>
      </c>
      <c r="G1787" s="1170" t="s">
        <v>27825</v>
      </c>
    </row>
    <row r="1788" spans="1:7" ht="15" customHeight="1">
      <c r="A1788" s="1165" t="str">
        <f t="shared" si="182"/>
        <v>PEXP118RED</v>
      </c>
      <c r="B1788" s="1165">
        <f>IFERROR(INDEX('PU Holds'!$B$14:$AF$554,MATCH(C1788,'PU Holds'!$B$14:$B$552,FALSE),MATCH(D1788,'PU Holds'!$B$14:$AF$14,FALSE)),0)</f>
        <v>0</v>
      </c>
      <c r="C1788" s="1165" t="str">
        <f t="shared" ref="C1788:C1801" si="185">C1787</f>
        <v>PEXP118</v>
      </c>
      <c r="D1788" s="988" t="str">
        <f>'PU Holds'!$O$14</f>
        <v>Red 
RAL 3020</v>
      </c>
      <c r="E1788" s="1165" t="s">
        <v>27826</v>
      </c>
      <c r="F1788" s="1165" t="s">
        <v>27824</v>
      </c>
      <c r="G1788" s="1170" t="s">
        <v>27825</v>
      </c>
    </row>
    <row r="1789" spans="1:7" ht="15" customHeight="1">
      <c r="A1789" s="1165" t="str">
        <f t="shared" si="182"/>
        <v>PEXP118BLU</v>
      </c>
      <c r="B1789" s="1165">
        <f>IFERROR(INDEX('PU Holds'!$B$14:$AF$554,MATCH(C1789,'PU Holds'!$B$14:$B$552,FALSE),MATCH(D1789,'PU Holds'!$B$14:$AF$14,FALSE)),0)</f>
        <v>0</v>
      </c>
      <c r="C1789" s="1165" t="str">
        <f t="shared" si="185"/>
        <v>PEXP118</v>
      </c>
      <c r="D1789" s="988" t="str">
        <f>'PU Holds'!$P$14</f>
        <v>Blue 
RAL 5015</v>
      </c>
      <c r="E1789" s="1165" t="s">
        <v>27827</v>
      </c>
      <c r="F1789" s="1165" t="s">
        <v>27824</v>
      </c>
      <c r="G1789" s="1170" t="s">
        <v>27825</v>
      </c>
    </row>
    <row r="1790" spans="1:7" ht="15" customHeight="1">
      <c r="A1790" s="1165" t="str">
        <f t="shared" si="182"/>
        <v>PEXP118GRY</v>
      </c>
      <c r="B1790" s="1165">
        <f>IFERROR(INDEX('PU Holds'!$B$14:$AF$554,MATCH(C1790,'PU Holds'!$B$14:$B$552,FALSE),MATCH(D1790,'PU Holds'!$B$14:$AF$14,FALSE)),0)</f>
        <v>0</v>
      </c>
      <c r="C1790" s="1165" t="str">
        <f t="shared" si="185"/>
        <v>PEXP118</v>
      </c>
      <c r="D1790" s="988" t="str">
        <f>'PU Holds'!$Q$14</f>
        <v>Grey 
RAL 7001</v>
      </c>
      <c r="E1790" s="1165" t="s">
        <v>27828</v>
      </c>
      <c r="F1790" s="1165" t="s">
        <v>27824</v>
      </c>
      <c r="G1790" s="1170" t="s">
        <v>27825</v>
      </c>
    </row>
    <row r="1791" spans="1:7" ht="15" customHeight="1">
      <c r="A1791" s="1165" t="str">
        <f t="shared" si="182"/>
        <v>PEXP118BLK</v>
      </c>
      <c r="B1791" s="1165">
        <f>IFERROR(INDEX('PU Holds'!$B$14:$AF$554,MATCH(C1791,'PU Holds'!$B$14:$B$552,FALSE),MATCH(D1791,'PU Holds'!$B$14:$AF$14,FALSE)),0)</f>
        <v>0</v>
      </c>
      <c r="C1791" s="1165" t="str">
        <f t="shared" si="185"/>
        <v>PEXP118</v>
      </c>
      <c r="D1791" s="988" t="str">
        <f>'PU Holds'!$R$14</f>
        <v>Black 
RAL 9005</v>
      </c>
      <c r="E1791" s="1165" t="s">
        <v>27829</v>
      </c>
      <c r="F1791" s="1165" t="s">
        <v>27824</v>
      </c>
      <c r="G1791" s="1170" t="s">
        <v>27825</v>
      </c>
    </row>
    <row r="1792" spans="1:7" ht="15" customHeight="1">
      <c r="A1792" s="1165" t="str">
        <f t="shared" si="182"/>
        <v>PEXP118FLO</v>
      </c>
      <c r="B1792" s="1165">
        <f>IFERROR(INDEX('PU Holds'!$B$14:$AF$554,MATCH(C1792,'PU Holds'!$B$14:$B$552,FALSE),MATCH(D1792,'PU Holds'!$B$14:$AF$14,FALSE)),0)</f>
        <v>0</v>
      </c>
      <c r="C1792" s="1165" t="str">
        <f t="shared" si="185"/>
        <v>PEXP118</v>
      </c>
      <c r="D1792" s="988" t="str">
        <f>'PU Holds'!$S$14</f>
        <v>Fluo 
Orange</v>
      </c>
      <c r="E1792" s="1165" t="s">
        <v>27830</v>
      </c>
      <c r="F1792" s="1165" t="s">
        <v>27824</v>
      </c>
      <c r="G1792" s="1170" t="s">
        <v>27825</v>
      </c>
    </row>
    <row r="1793" spans="1:7" ht="15" customHeight="1">
      <c r="A1793" s="1165" t="str">
        <f t="shared" si="182"/>
        <v>PEXP118FLG</v>
      </c>
      <c r="B1793" s="1165">
        <f>IFERROR(INDEX('PU Holds'!$B$14:$AF$554,MATCH(C1793,'PU Holds'!$B$14:$B$552,FALSE),MATCH(D1793,'PU Holds'!$B$14:$AF$14,FALSE)),0)</f>
        <v>0</v>
      </c>
      <c r="C1793" s="1165" t="str">
        <f t="shared" si="185"/>
        <v>PEXP118</v>
      </c>
      <c r="D1793" s="988" t="str">
        <f>'PU Holds'!$T$14</f>
        <v>Fluo 
Green</v>
      </c>
      <c r="E1793" s="1165" t="s">
        <v>27831</v>
      </c>
      <c r="F1793" s="1165" t="s">
        <v>27824</v>
      </c>
      <c r="G1793" s="1170" t="s">
        <v>27825</v>
      </c>
    </row>
    <row r="1794" spans="1:7" ht="15" customHeight="1">
      <c r="A1794" s="1165" t="str">
        <f t="shared" si="182"/>
        <v>PEXP118FLP</v>
      </c>
      <c r="B1794" s="1165">
        <f>IFERROR(INDEX('PU Holds'!$B$14:$AF$554,MATCH(C1794,'PU Holds'!$B$14:$B$552,FALSE),MATCH(D1794,'PU Holds'!$B$14:$AF$14,FALSE)),0)</f>
        <v>0</v>
      </c>
      <c r="C1794" s="1165" t="str">
        <f t="shared" si="185"/>
        <v>PEXP118</v>
      </c>
      <c r="D1794" s="988" t="str">
        <f>'PU Holds'!$U$14</f>
        <v>Fluo 
Pink</v>
      </c>
      <c r="E1794" s="1165" t="s">
        <v>27832</v>
      </c>
      <c r="F1794" s="1165" t="s">
        <v>27824</v>
      </c>
      <c r="G1794" s="1170" t="s">
        <v>27825</v>
      </c>
    </row>
    <row r="1795" spans="1:7" ht="15" customHeight="1">
      <c r="A1795" s="1165" t="str">
        <f t="shared" si="182"/>
        <v>PEXP118VIO</v>
      </c>
      <c r="B1795" s="1165">
        <f>IFERROR(INDEX('PU Holds'!$B$14:$AF$554,MATCH(C1795,'PU Holds'!$B$14:$B$552,FALSE),MATCH(D1795,'PU Holds'!$B$14:$AF$14,FALSE)),0)</f>
        <v>0</v>
      </c>
      <c r="C1795" s="1165" t="str">
        <f t="shared" si="185"/>
        <v>PEXP118</v>
      </c>
      <c r="D1795" s="988" t="str">
        <f>'PU Holds'!$W$14</f>
        <v>Violet 
RAL 4008</v>
      </c>
      <c r="E1795" s="1165" t="s">
        <v>27833</v>
      </c>
      <c r="F1795" s="1165" t="s">
        <v>27824</v>
      </c>
      <c r="G1795" s="1170" t="s">
        <v>27825</v>
      </c>
    </row>
    <row r="1796" spans="1:7" ht="15" customHeight="1">
      <c r="A1796" s="1165" t="str">
        <f t="shared" si="182"/>
        <v>PEXP118MIN</v>
      </c>
      <c r="B1796" s="1165">
        <f>IFERROR(INDEX('PU Holds'!$B$14:$AF$554,MATCH(C1796,'PU Holds'!$B$14:$B$552,FALSE),MATCH(D1796,'PU Holds'!$B$14:$AF$14,FALSE)),0)</f>
        <v>0</v>
      </c>
      <c r="C1796" s="1165" t="str">
        <f t="shared" si="185"/>
        <v>PEXP118</v>
      </c>
      <c r="D1796" s="988" t="str">
        <f>'PU Holds'!$X$14</f>
        <v>Mint 
RAL 6027</v>
      </c>
      <c r="E1796" s="1165" t="s">
        <v>27834</v>
      </c>
      <c r="F1796" s="1165" t="s">
        <v>27824</v>
      </c>
      <c r="G1796" s="1170" t="s">
        <v>27825</v>
      </c>
    </row>
    <row r="1797" spans="1:7" ht="15" customHeight="1">
      <c r="A1797" s="1165" t="str">
        <f t="shared" si="182"/>
        <v>PEXP118PUK</v>
      </c>
      <c r="B1797" s="1165">
        <f>IFERROR(INDEX('PU Holds'!$B$14:$AF$554,MATCH(C1797,'PU Holds'!$B$14:$B$552,FALSE),MATCH(D1797,'PU Holds'!$B$14:$AF$14,FALSE)),0)</f>
        <v>0</v>
      </c>
      <c r="C1797" s="1165" t="str">
        <f t="shared" si="185"/>
        <v>PEXP118</v>
      </c>
      <c r="D1797" s="988" t="str">
        <f>'PU Holds'!$Z$14</f>
        <v>Green 
(Puke 16-09)</v>
      </c>
      <c r="E1797" s="1165" t="s">
        <v>27835</v>
      </c>
      <c r="F1797" s="1165" t="s">
        <v>27824</v>
      </c>
      <c r="G1797" s="1170" t="s">
        <v>27825</v>
      </c>
    </row>
    <row r="1798" spans="1:7" ht="15" customHeight="1">
      <c r="A1798" s="1165" t="str">
        <f t="shared" si="182"/>
        <v>PEXP118ORA</v>
      </c>
      <c r="B1798" s="1165">
        <f>IFERROR(INDEX('PU Holds'!$B$14:$AF$554,MATCH(C1798,'PU Holds'!$B$14:$B$552,FALSE),MATCH(D1798,'PU Holds'!$B$14:$AF$14,FALSE)),0)</f>
        <v>0</v>
      </c>
      <c r="C1798" s="1165" t="str">
        <f t="shared" si="185"/>
        <v>PEXP118</v>
      </c>
      <c r="D1798" s="988" t="str">
        <f>'PU Holds'!$AA$14</f>
        <v>US Orange
14-01</v>
      </c>
      <c r="E1798" s="1165" t="s">
        <v>27836</v>
      </c>
      <c r="F1798" s="1165" t="s">
        <v>27824</v>
      </c>
      <c r="G1798" s="1170" t="s">
        <v>27825</v>
      </c>
    </row>
    <row r="1799" spans="1:7" ht="15" customHeight="1">
      <c r="A1799" s="1165" t="str">
        <f t="shared" si="182"/>
        <v>PEXP118GRE</v>
      </c>
      <c r="B1799" s="1165">
        <f>IFERROR(INDEX('PU Holds'!$B$14:$AF$554,MATCH(C1799,'PU Holds'!$B$14:$B$552,FALSE),MATCH(D1799,'PU Holds'!$B$14:$AF$14,FALSE)),0)</f>
        <v>0</v>
      </c>
      <c r="C1799" s="1165" t="str">
        <f t="shared" si="185"/>
        <v>PEXP118</v>
      </c>
      <c r="D1799" s="988" t="str">
        <f>'PU Holds'!$AB$14</f>
        <v>US Green 
16 -16</v>
      </c>
      <c r="E1799" s="1165" t="s">
        <v>27837</v>
      </c>
      <c r="F1799" s="1165" t="s">
        <v>27824</v>
      </c>
      <c r="G1799" s="1170" t="s">
        <v>27825</v>
      </c>
    </row>
    <row r="1800" spans="1:7" ht="15" customHeight="1">
      <c r="A1800" s="1165" t="str">
        <f t="shared" si="182"/>
        <v>PEXP118WHI</v>
      </c>
      <c r="B1800" s="1165">
        <f>IFERROR(INDEX('PU Holds'!$B$14:$AF$554,MATCH(C1800,'PU Holds'!$B$14:$B$552,FALSE),MATCH(D1800,'PU Holds'!$B$14:$AF$14,FALSE)),0)</f>
        <v>0</v>
      </c>
      <c r="C1800" s="1165" t="str">
        <f t="shared" si="185"/>
        <v>PEXP118</v>
      </c>
      <c r="D1800" s="988" t="str">
        <f>'PU Holds'!$AC$14</f>
        <v>White 
RAL 9010</v>
      </c>
      <c r="E1800" s="1165" t="s">
        <v>27838</v>
      </c>
      <c r="F1800" s="1165" t="s">
        <v>27824</v>
      </c>
      <c r="G1800" s="1170" t="s">
        <v>27825</v>
      </c>
    </row>
    <row r="1801" spans="1:7" ht="15" customHeight="1">
      <c r="A1801" s="1165" t="str">
        <f t="shared" ref="A1801" si="186">CONCATENATE(C1801,E1801)</f>
        <v>PEXP118PUR</v>
      </c>
      <c r="B1801" s="1165">
        <f>IFERROR(INDEX('PU Holds'!$B$14:$AF$554,MATCH(C1801,'PU Holds'!$B$14:$B$552,FALSE),MATCH(D1801,'PU Holds'!$B$14:$AF$14,FALSE)),0)</f>
        <v>0</v>
      </c>
      <c r="C1801" s="1165" t="str">
        <f t="shared" si="185"/>
        <v>PEXP118</v>
      </c>
      <c r="D1801" s="988" t="str">
        <f>'PU Holds'!$AD$14</f>
        <v>US Purple</v>
      </c>
      <c r="E1801" s="1165" t="s">
        <v>27839</v>
      </c>
      <c r="F1801" s="1165" t="s">
        <v>27824</v>
      </c>
      <c r="G1801" s="1170" t="s">
        <v>27825</v>
      </c>
    </row>
    <row r="1802" spans="1:7" ht="15" customHeight="1">
      <c r="A1802" s="1165" t="str">
        <f t="shared" ref="A1802:A1850" si="187">CONCATENATE(C1802,E1802)</f>
        <v>PEXP119YEL</v>
      </c>
      <c r="B1802" s="1165">
        <f>IFERROR(INDEX('PU Holds'!$B$14:$AF$554,MATCH(C1802,'PU Holds'!$B$14:$B$552,FALSE),MATCH(D1802,'PU Holds'!$B$14:$AF$14,FALSE)),0)</f>
        <v>0</v>
      </c>
      <c r="C1802" s="1165" t="s">
        <v>27957</v>
      </c>
      <c r="D1802" s="1168" t="str">
        <f>'PU Holds'!$M$14</f>
        <v>Yellow 
RAL 1026</v>
      </c>
      <c r="E1802" s="1165" t="s">
        <v>27823</v>
      </c>
      <c r="F1802" s="1165" t="s">
        <v>27824</v>
      </c>
      <c r="G1802" s="1170" t="s">
        <v>27825</v>
      </c>
    </row>
    <row r="1803" spans="1:7" ht="15" customHeight="1">
      <c r="A1803" s="1165" t="str">
        <f t="shared" si="187"/>
        <v>PEXP119RED</v>
      </c>
      <c r="B1803" s="1165">
        <f>IFERROR(INDEX('PU Holds'!$B$14:$AF$554,MATCH(C1803,'PU Holds'!$B$14:$B$552,FALSE),MATCH(D1803,'PU Holds'!$B$14:$AF$14,FALSE)),0)</f>
        <v>0</v>
      </c>
      <c r="C1803" s="1165" t="str">
        <f t="shared" ref="C1803:C1816" si="188">C1802</f>
        <v>PEXP119</v>
      </c>
      <c r="D1803" s="988" t="str">
        <f>'PU Holds'!$O$14</f>
        <v>Red 
RAL 3020</v>
      </c>
      <c r="E1803" s="1165" t="s">
        <v>27826</v>
      </c>
      <c r="F1803" s="1165" t="s">
        <v>27824</v>
      </c>
      <c r="G1803" s="1170" t="s">
        <v>27825</v>
      </c>
    </row>
    <row r="1804" spans="1:7" ht="15" customHeight="1">
      <c r="A1804" s="1165" t="str">
        <f t="shared" si="187"/>
        <v>PEXP119BLU</v>
      </c>
      <c r="B1804" s="1165">
        <f>IFERROR(INDEX('PU Holds'!$B$14:$AF$554,MATCH(C1804,'PU Holds'!$B$14:$B$552,FALSE),MATCH(D1804,'PU Holds'!$B$14:$AF$14,FALSE)),0)</f>
        <v>0</v>
      </c>
      <c r="C1804" s="1165" t="str">
        <f t="shared" si="188"/>
        <v>PEXP119</v>
      </c>
      <c r="D1804" s="988" t="str">
        <f>'PU Holds'!$P$14</f>
        <v>Blue 
RAL 5015</v>
      </c>
      <c r="E1804" s="1165" t="s">
        <v>27827</v>
      </c>
      <c r="F1804" s="1165" t="s">
        <v>27824</v>
      </c>
      <c r="G1804" s="1170" t="s">
        <v>27825</v>
      </c>
    </row>
    <row r="1805" spans="1:7" ht="15" customHeight="1">
      <c r="A1805" s="1165" t="str">
        <f t="shared" si="187"/>
        <v>PEXP119GRY</v>
      </c>
      <c r="B1805" s="1165">
        <f>IFERROR(INDEX('PU Holds'!$B$14:$AF$554,MATCH(C1805,'PU Holds'!$B$14:$B$552,FALSE),MATCH(D1805,'PU Holds'!$B$14:$AF$14,FALSE)),0)</f>
        <v>0</v>
      </c>
      <c r="C1805" s="1165" t="str">
        <f t="shared" si="188"/>
        <v>PEXP119</v>
      </c>
      <c r="D1805" s="988" t="str">
        <f>'PU Holds'!$Q$14</f>
        <v>Grey 
RAL 7001</v>
      </c>
      <c r="E1805" s="1165" t="s">
        <v>27828</v>
      </c>
      <c r="F1805" s="1165" t="s">
        <v>27824</v>
      </c>
      <c r="G1805" s="1170" t="s">
        <v>27825</v>
      </c>
    </row>
    <row r="1806" spans="1:7" ht="15" customHeight="1">
      <c r="A1806" s="1165" t="str">
        <f t="shared" si="187"/>
        <v>PEXP119BLK</v>
      </c>
      <c r="B1806" s="1165">
        <f>IFERROR(INDEX('PU Holds'!$B$14:$AF$554,MATCH(C1806,'PU Holds'!$B$14:$B$552,FALSE),MATCH(D1806,'PU Holds'!$B$14:$AF$14,FALSE)),0)</f>
        <v>0</v>
      </c>
      <c r="C1806" s="1165" t="str">
        <f t="shared" si="188"/>
        <v>PEXP119</v>
      </c>
      <c r="D1806" s="988" t="str">
        <f>'PU Holds'!$R$14</f>
        <v>Black 
RAL 9005</v>
      </c>
      <c r="E1806" s="1165" t="s">
        <v>27829</v>
      </c>
      <c r="F1806" s="1165" t="s">
        <v>27824</v>
      </c>
      <c r="G1806" s="1170" t="s">
        <v>27825</v>
      </c>
    </row>
    <row r="1807" spans="1:7" ht="15" customHeight="1">
      <c r="A1807" s="1165" t="str">
        <f t="shared" si="187"/>
        <v>PEXP119FLO</v>
      </c>
      <c r="B1807" s="1165">
        <f>IFERROR(INDEX('PU Holds'!$B$14:$AF$554,MATCH(C1807,'PU Holds'!$B$14:$B$552,FALSE),MATCH(D1807,'PU Holds'!$B$14:$AF$14,FALSE)),0)</f>
        <v>0</v>
      </c>
      <c r="C1807" s="1165" t="str">
        <f t="shared" si="188"/>
        <v>PEXP119</v>
      </c>
      <c r="D1807" s="988" t="str">
        <f>'PU Holds'!$S$14</f>
        <v>Fluo 
Orange</v>
      </c>
      <c r="E1807" s="1165" t="s">
        <v>27830</v>
      </c>
      <c r="F1807" s="1165" t="s">
        <v>27824</v>
      </c>
      <c r="G1807" s="1170" t="s">
        <v>27825</v>
      </c>
    </row>
    <row r="1808" spans="1:7" ht="15" customHeight="1">
      <c r="A1808" s="1165" t="str">
        <f t="shared" si="187"/>
        <v>PEXP119FLG</v>
      </c>
      <c r="B1808" s="1165">
        <f>IFERROR(INDEX('PU Holds'!$B$14:$AF$554,MATCH(C1808,'PU Holds'!$B$14:$B$552,FALSE),MATCH(D1808,'PU Holds'!$B$14:$AF$14,FALSE)),0)</f>
        <v>0</v>
      </c>
      <c r="C1808" s="1165" t="str">
        <f t="shared" si="188"/>
        <v>PEXP119</v>
      </c>
      <c r="D1808" s="988" t="str">
        <f>'PU Holds'!$T$14</f>
        <v>Fluo 
Green</v>
      </c>
      <c r="E1808" s="1165" t="s">
        <v>27831</v>
      </c>
      <c r="F1808" s="1165" t="s">
        <v>27824</v>
      </c>
      <c r="G1808" s="1170" t="s">
        <v>27825</v>
      </c>
    </row>
    <row r="1809" spans="1:7" ht="15" customHeight="1">
      <c r="A1809" s="1165" t="str">
        <f t="shared" si="187"/>
        <v>PEXP119FLP</v>
      </c>
      <c r="B1809" s="1165">
        <f>IFERROR(INDEX('PU Holds'!$B$14:$AF$554,MATCH(C1809,'PU Holds'!$B$14:$B$552,FALSE),MATCH(D1809,'PU Holds'!$B$14:$AF$14,FALSE)),0)</f>
        <v>0</v>
      </c>
      <c r="C1809" s="1165" t="str">
        <f t="shared" si="188"/>
        <v>PEXP119</v>
      </c>
      <c r="D1809" s="988" t="str">
        <f>'PU Holds'!$U$14</f>
        <v>Fluo 
Pink</v>
      </c>
      <c r="E1809" s="1165" t="s">
        <v>27832</v>
      </c>
      <c r="F1809" s="1165" t="s">
        <v>27824</v>
      </c>
      <c r="G1809" s="1170" t="s">
        <v>27825</v>
      </c>
    </row>
    <row r="1810" spans="1:7" ht="15" customHeight="1">
      <c r="A1810" s="1165" t="str">
        <f t="shared" si="187"/>
        <v>PEXP119VIO</v>
      </c>
      <c r="B1810" s="1165">
        <f>IFERROR(INDEX('PU Holds'!$B$14:$AF$554,MATCH(C1810,'PU Holds'!$B$14:$B$552,FALSE),MATCH(D1810,'PU Holds'!$B$14:$AF$14,FALSE)),0)</f>
        <v>0</v>
      </c>
      <c r="C1810" s="1165" t="str">
        <f t="shared" si="188"/>
        <v>PEXP119</v>
      </c>
      <c r="D1810" s="988" t="str">
        <f>'PU Holds'!$W$14</f>
        <v>Violet 
RAL 4008</v>
      </c>
      <c r="E1810" s="1165" t="s">
        <v>27833</v>
      </c>
      <c r="F1810" s="1165" t="s">
        <v>27824</v>
      </c>
      <c r="G1810" s="1170" t="s">
        <v>27825</v>
      </c>
    </row>
    <row r="1811" spans="1:7" ht="15" customHeight="1">
      <c r="A1811" s="1165" t="str">
        <f t="shared" si="187"/>
        <v>PEXP119MIN</v>
      </c>
      <c r="B1811" s="1165">
        <f>IFERROR(INDEX('PU Holds'!$B$14:$AF$554,MATCH(C1811,'PU Holds'!$B$14:$B$552,FALSE),MATCH(D1811,'PU Holds'!$B$14:$AF$14,FALSE)),0)</f>
        <v>0</v>
      </c>
      <c r="C1811" s="1165" t="str">
        <f t="shared" si="188"/>
        <v>PEXP119</v>
      </c>
      <c r="D1811" s="988" t="str">
        <f>'PU Holds'!$X$14</f>
        <v>Mint 
RAL 6027</v>
      </c>
      <c r="E1811" s="1165" t="s">
        <v>27834</v>
      </c>
      <c r="F1811" s="1165" t="s">
        <v>27824</v>
      </c>
      <c r="G1811" s="1170" t="s">
        <v>27825</v>
      </c>
    </row>
    <row r="1812" spans="1:7" ht="15" customHeight="1">
      <c r="A1812" s="1165" t="str">
        <f t="shared" si="187"/>
        <v>PEXP119PUK</v>
      </c>
      <c r="B1812" s="1165">
        <f>IFERROR(INDEX('PU Holds'!$B$14:$AF$554,MATCH(C1812,'PU Holds'!$B$14:$B$552,FALSE),MATCH(D1812,'PU Holds'!$B$14:$AF$14,FALSE)),0)</f>
        <v>0</v>
      </c>
      <c r="C1812" s="1165" t="str">
        <f t="shared" si="188"/>
        <v>PEXP119</v>
      </c>
      <c r="D1812" s="988" t="str">
        <f>'PU Holds'!$Z$14</f>
        <v>Green 
(Puke 16-09)</v>
      </c>
      <c r="E1812" s="1165" t="s">
        <v>27835</v>
      </c>
      <c r="F1812" s="1165" t="s">
        <v>27824</v>
      </c>
      <c r="G1812" s="1170" t="s">
        <v>27825</v>
      </c>
    </row>
    <row r="1813" spans="1:7" ht="15" customHeight="1">
      <c r="A1813" s="1165" t="str">
        <f t="shared" si="187"/>
        <v>PEXP119ORA</v>
      </c>
      <c r="B1813" s="1165">
        <f>IFERROR(INDEX('PU Holds'!$B$14:$AF$554,MATCH(C1813,'PU Holds'!$B$14:$B$552,FALSE),MATCH(D1813,'PU Holds'!$B$14:$AF$14,FALSE)),0)</f>
        <v>0</v>
      </c>
      <c r="C1813" s="1165" t="str">
        <f t="shared" si="188"/>
        <v>PEXP119</v>
      </c>
      <c r="D1813" s="988" t="str">
        <f>'PU Holds'!$AA$14</f>
        <v>US Orange
14-01</v>
      </c>
      <c r="E1813" s="1165" t="s">
        <v>27836</v>
      </c>
      <c r="F1813" s="1165" t="s">
        <v>27824</v>
      </c>
      <c r="G1813" s="1170" t="s">
        <v>27825</v>
      </c>
    </row>
    <row r="1814" spans="1:7" ht="15" customHeight="1">
      <c r="A1814" s="1165" t="str">
        <f t="shared" si="187"/>
        <v>PEXP119GRE</v>
      </c>
      <c r="B1814" s="1165">
        <f>IFERROR(INDEX('PU Holds'!$B$14:$AF$554,MATCH(C1814,'PU Holds'!$B$14:$B$552,FALSE),MATCH(D1814,'PU Holds'!$B$14:$AF$14,FALSE)),0)</f>
        <v>0</v>
      </c>
      <c r="C1814" s="1165" t="str">
        <f t="shared" si="188"/>
        <v>PEXP119</v>
      </c>
      <c r="D1814" s="988" t="str">
        <f>'PU Holds'!$AB$14</f>
        <v>US Green 
16 -16</v>
      </c>
      <c r="E1814" s="1165" t="s">
        <v>27837</v>
      </c>
      <c r="F1814" s="1165" t="s">
        <v>27824</v>
      </c>
      <c r="G1814" s="1170" t="s">
        <v>27825</v>
      </c>
    </row>
    <row r="1815" spans="1:7" ht="15" customHeight="1">
      <c r="A1815" s="1165" t="str">
        <f t="shared" si="187"/>
        <v>PEXP119WHI</v>
      </c>
      <c r="B1815" s="1165">
        <f>IFERROR(INDEX('PU Holds'!$B$14:$AF$554,MATCH(C1815,'PU Holds'!$B$14:$B$552,FALSE),MATCH(D1815,'PU Holds'!$B$14:$AF$14,FALSE)),0)</f>
        <v>0</v>
      </c>
      <c r="C1815" s="1165" t="str">
        <f t="shared" si="188"/>
        <v>PEXP119</v>
      </c>
      <c r="D1815" s="988" t="str">
        <f>'PU Holds'!$AC$14</f>
        <v>White 
RAL 9010</v>
      </c>
      <c r="E1815" s="1165" t="s">
        <v>27838</v>
      </c>
      <c r="F1815" s="1165" t="s">
        <v>27824</v>
      </c>
      <c r="G1815" s="1170" t="s">
        <v>27825</v>
      </c>
    </row>
    <row r="1816" spans="1:7" ht="15" customHeight="1">
      <c r="A1816" s="1165" t="str">
        <f t="shared" si="187"/>
        <v>PEXP119PUR</v>
      </c>
      <c r="B1816" s="1165">
        <f>IFERROR(INDEX('PU Holds'!$B$14:$AF$554,MATCH(C1816,'PU Holds'!$B$14:$B$552,FALSE),MATCH(D1816,'PU Holds'!$B$14:$AF$14,FALSE)),0)</f>
        <v>0</v>
      </c>
      <c r="C1816" s="1165" t="str">
        <f t="shared" si="188"/>
        <v>PEXP119</v>
      </c>
      <c r="D1816" s="988" t="str">
        <f>'PU Holds'!$AD$14</f>
        <v>US Purple</v>
      </c>
      <c r="E1816" s="1165" t="s">
        <v>27839</v>
      </c>
      <c r="F1816" s="1165" t="s">
        <v>27824</v>
      </c>
      <c r="G1816" s="1170" t="s">
        <v>27825</v>
      </c>
    </row>
    <row r="1817" spans="1:7" ht="15" customHeight="1">
      <c r="A1817" s="1165" t="str">
        <f t="shared" si="187"/>
        <v>PEXP120YEL</v>
      </c>
      <c r="B1817" s="1165">
        <f>IFERROR(INDEX('PU Holds'!$B$14:$AF$554,MATCH(C1817,'PU Holds'!$B$14:$B$552,FALSE),MATCH(D1817,'PU Holds'!$B$14:$AF$14,FALSE)),0)</f>
        <v>0</v>
      </c>
      <c r="C1817" s="1165" t="s">
        <v>27958</v>
      </c>
      <c r="D1817" s="1168" t="str">
        <f>'PU Holds'!$M$14</f>
        <v>Yellow 
RAL 1026</v>
      </c>
      <c r="E1817" s="1165" t="s">
        <v>27823</v>
      </c>
      <c r="F1817" s="1165" t="s">
        <v>27824</v>
      </c>
      <c r="G1817" s="1170" t="s">
        <v>27825</v>
      </c>
    </row>
    <row r="1818" spans="1:7" ht="15" customHeight="1">
      <c r="A1818" s="1165" t="str">
        <f t="shared" si="187"/>
        <v>PEXP120RED</v>
      </c>
      <c r="B1818" s="1165">
        <f>IFERROR(INDEX('PU Holds'!$B$14:$AF$554,MATCH(C1818,'PU Holds'!$B$14:$B$552,FALSE),MATCH(D1818,'PU Holds'!$B$14:$AF$14,FALSE)),0)</f>
        <v>0</v>
      </c>
      <c r="C1818" s="1165" t="str">
        <f t="shared" ref="C1818:C1831" si="189">C1817</f>
        <v>PEXP120</v>
      </c>
      <c r="D1818" s="988" t="str">
        <f>'PU Holds'!$O$14</f>
        <v>Red 
RAL 3020</v>
      </c>
      <c r="E1818" s="1165" t="s">
        <v>27826</v>
      </c>
      <c r="F1818" s="1165" t="s">
        <v>27824</v>
      </c>
      <c r="G1818" s="1170" t="s">
        <v>27825</v>
      </c>
    </row>
    <row r="1819" spans="1:7" ht="15" customHeight="1">
      <c r="A1819" s="1165" t="str">
        <f t="shared" si="187"/>
        <v>PEXP120BLU</v>
      </c>
      <c r="B1819" s="1165">
        <f>IFERROR(INDEX('PU Holds'!$B$14:$AF$554,MATCH(C1819,'PU Holds'!$B$14:$B$552,FALSE),MATCH(D1819,'PU Holds'!$B$14:$AF$14,FALSE)),0)</f>
        <v>0</v>
      </c>
      <c r="C1819" s="1165" t="str">
        <f t="shared" si="189"/>
        <v>PEXP120</v>
      </c>
      <c r="D1819" s="988" t="str">
        <f>'PU Holds'!$P$14</f>
        <v>Blue 
RAL 5015</v>
      </c>
      <c r="E1819" s="1165" t="s">
        <v>27827</v>
      </c>
      <c r="F1819" s="1165" t="s">
        <v>27824</v>
      </c>
      <c r="G1819" s="1170" t="s">
        <v>27825</v>
      </c>
    </row>
    <row r="1820" spans="1:7" ht="15" customHeight="1">
      <c r="A1820" s="1165" t="str">
        <f t="shared" si="187"/>
        <v>PEXP120GRY</v>
      </c>
      <c r="B1820" s="1165">
        <f>IFERROR(INDEX('PU Holds'!$B$14:$AF$554,MATCH(C1820,'PU Holds'!$B$14:$B$552,FALSE),MATCH(D1820,'PU Holds'!$B$14:$AF$14,FALSE)),0)</f>
        <v>0</v>
      </c>
      <c r="C1820" s="1165" t="str">
        <f t="shared" si="189"/>
        <v>PEXP120</v>
      </c>
      <c r="D1820" s="988" t="str">
        <f>'PU Holds'!$Q$14</f>
        <v>Grey 
RAL 7001</v>
      </c>
      <c r="E1820" s="1165" t="s">
        <v>27828</v>
      </c>
      <c r="F1820" s="1165" t="s">
        <v>27824</v>
      </c>
      <c r="G1820" s="1170" t="s">
        <v>27825</v>
      </c>
    </row>
    <row r="1821" spans="1:7" ht="15" customHeight="1">
      <c r="A1821" s="1165" t="str">
        <f t="shared" si="187"/>
        <v>PEXP120BLK</v>
      </c>
      <c r="B1821" s="1165">
        <f>IFERROR(INDEX('PU Holds'!$B$14:$AF$554,MATCH(C1821,'PU Holds'!$B$14:$B$552,FALSE),MATCH(D1821,'PU Holds'!$B$14:$AF$14,FALSE)),0)</f>
        <v>0</v>
      </c>
      <c r="C1821" s="1165" t="str">
        <f t="shared" si="189"/>
        <v>PEXP120</v>
      </c>
      <c r="D1821" s="988" t="str">
        <f>'PU Holds'!$R$14</f>
        <v>Black 
RAL 9005</v>
      </c>
      <c r="E1821" s="1165" t="s">
        <v>27829</v>
      </c>
      <c r="F1821" s="1165" t="s">
        <v>27824</v>
      </c>
      <c r="G1821" s="1170" t="s">
        <v>27825</v>
      </c>
    </row>
    <row r="1822" spans="1:7" ht="15" customHeight="1">
      <c r="A1822" s="1165" t="str">
        <f t="shared" si="187"/>
        <v>PEXP120FLO</v>
      </c>
      <c r="B1822" s="1165">
        <f>IFERROR(INDEX('PU Holds'!$B$14:$AF$554,MATCH(C1822,'PU Holds'!$B$14:$B$552,FALSE),MATCH(D1822,'PU Holds'!$B$14:$AF$14,FALSE)),0)</f>
        <v>0</v>
      </c>
      <c r="C1822" s="1165" t="str">
        <f t="shared" si="189"/>
        <v>PEXP120</v>
      </c>
      <c r="D1822" s="988" t="str">
        <f>'PU Holds'!$S$14</f>
        <v>Fluo 
Orange</v>
      </c>
      <c r="E1822" s="1165" t="s">
        <v>27830</v>
      </c>
      <c r="F1822" s="1165" t="s">
        <v>27824</v>
      </c>
      <c r="G1822" s="1170" t="s">
        <v>27825</v>
      </c>
    </row>
    <row r="1823" spans="1:7" ht="15" customHeight="1">
      <c r="A1823" s="1165" t="str">
        <f t="shared" si="187"/>
        <v>PEXP120FLG</v>
      </c>
      <c r="B1823" s="1165">
        <f>IFERROR(INDEX('PU Holds'!$B$14:$AF$554,MATCH(C1823,'PU Holds'!$B$14:$B$552,FALSE),MATCH(D1823,'PU Holds'!$B$14:$AF$14,FALSE)),0)</f>
        <v>0</v>
      </c>
      <c r="C1823" s="1165" t="str">
        <f t="shared" si="189"/>
        <v>PEXP120</v>
      </c>
      <c r="D1823" s="988" t="str">
        <f>'PU Holds'!$T$14</f>
        <v>Fluo 
Green</v>
      </c>
      <c r="E1823" s="1165" t="s">
        <v>27831</v>
      </c>
      <c r="F1823" s="1165" t="s">
        <v>27824</v>
      </c>
      <c r="G1823" s="1170" t="s">
        <v>27825</v>
      </c>
    </row>
    <row r="1824" spans="1:7" ht="15" customHeight="1">
      <c r="A1824" s="1165" t="str">
        <f t="shared" si="187"/>
        <v>PEXP120FLP</v>
      </c>
      <c r="B1824" s="1165">
        <f>IFERROR(INDEX('PU Holds'!$B$14:$AF$554,MATCH(C1824,'PU Holds'!$B$14:$B$552,FALSE),MATCH(D1824,'PU Holds'!$B$14:$AF$14,FALSE)),0)</f>
        <v>0</v>
      </c>
      <c r="C1824" s="1165" t="str">
        <f t="shared" si="189"/>
        <v>PEXP120</v>
      </c>
      <c r="D1824" s="988" t="str">
        <f>'PU Holds'!$U$14</f>
        <v>Fluo 
Pink</v>
      </c>
      <c r="E1824" s="1165" t="s">
        <v>27832</v>
      </c>
      <c r="F1824" s="1165" t="s">
        <v>27824</v>
      </c>
      <c r="G1824" s="1170" t="s">
        <v>27825</v>
      </c>
    </row>
    <row r="1825" spans="1:7" ht="15" customHeight="1">
      <c r="A1825" s="1165" t="str">
        <f t="shared" si="187"/>
        <v>PEXP120VIO</v>
      </c>
      <c r="B1825" s="1165">
        <f>IFERROR(INDEX('PU Holds'!$B$14:$AF$554,MATCH(C1825,'PU Holds'!$B$14:$B$552,FALSE),MATCH(D1825,'PU Holds'!$B$14:$AF$14,FALSE)),0)</f>
        <v>0</v>
      </c>
      <c r="C1825" s="1165" t="str">
        <f t="shared" si="189"/>
        <v>PEXP120</v>
      </c>
      <c r="D1825" s="988" t="str">
        <f>'PU Holds'!$W$14</f>
        <v>Violet 
RAL 4008</v>
      </c>
      <c r="E1825" s="1165" t="s">
        <v>27833</v>
      </c>
      <c r="F1825" s="1165" t="s">
        <v>27824</v>
      </c>
      <c r="G1825" s="1170" t="s">
        <v>27825</v>
      </c>
    </row>
    <row r="1826" spans="1:7" ht="15" customHeight="1">
      <c r="A1826" s="1165" t="str">
        <f t="shared" si="187"/>
        <v>PEXP120MIN</v>
      </c>
      <c r="B1826" s="1165">
        <f>IFERROR(INDEX('PU Holds'!$B$14:$AF$554,MATCH(C1826,'PU Holds'!$B$14:$B$552,FALSE),MATCH(D1826,'PU Holds'!$B$14:$AF$14,FALSE)),0)</f>
        <v>0</v>
      </c>
      <c r="C1826" s="1165" t="str">
        <f t="shared" si="189"/>
        <v>PEXP120</v>
      </c>
      <c r="D1826" s="988" t="str">
        <f>'PU Holds'!$X$14</f>
        <v>Mint 
RAL 6027</v>
      </c>
      <c r="E1826" s="1165" t="s">
        <v>27834</v>
      </c>
      <c r="F1826" s="1165" t="s">
        <v>27824</v>
      </c>
      <c r="G1826" s="1170" t="s">
        <v>27825</v>
      </c>
    </row>
    <row r="1827" spans="1:7" ht="15" customHeight="1">
      <c r="A1827" s="1165" t="str">
        <f t="shared" si="187"/>
        <v>PEXP120PUK</v>
      </c>
      <c r="B1827" s="1165">
        <f>IFERROR(INDEX('PU Holds'!$B$14:$AF$554,MATCH(C1827,'PU Holds'!$B$14:$B$552,FALSE),MATCH(D1827,'PU Holds'!$B$14:$AF$14,FALSE)),0)</f>
        <v>0</v>
      </c>
      <c r="C1827" s="1165" t="str">
        <f t="shared" si="189"/>
        <v>PEXP120</v>
      </c>
      <c r="D1827" s="988" t="str">
        <f>'PU Holds'!$Z$14</f>
        <v>Green 
(Puke 16-09)</v>
      </c>
      <c r="E1827" s="1165" t="s">
        <v>27835</v>
      </c>
      <c r="F1827" s="1165" t="s">
        <v>27824</v>
      </c>
      <c r="G1827" s="1170" t="s">
        <v>27825</v>
      </c>
    </row>
    <row r="1828" spans="1:7" ht="15" customHeight="1">
      <c r="A1828" s="1165" t="str">
        <f t="shared" si="187"/>
        <v>PEXP120ORA</v>
      </c>
      <c r="B1828" s="1165">
        <f>IFERROR(INDEX('PU Holds'!$B$14:$AF$554,MATCH(C1828,'PU Holds'!$B$14:$B$552,FALSE),MATCH(D1828,'PU Holds'!$B$14:$AF$14,FALSE)),0)</f>
        <v>0</v>
      </c>
      <c r="C1828" s="1165" t="str">
        <f t="shared" si="189"/>
        <v>PEXP120</v>
      </c>
      <c r="D1828" s="988" t="str">
        <f>'PU Holds'!$AA$14</f>
        <v>US Orange
14-01</v>
      </c>
      <c r="E1828" s="1165" t="s">
        <v>27836</v>
      </c>
      <c r="F1828" s="1165" t="s">
        <v>27824</v>
      </c>
      <c r="G1828" s="1170" t="s">
        <v>27825</v>
      </c>
    </row>
    <row r="1829" spans="1:7" ht="15" customHeight="1">
      <c r="A1829" s="1165" t="str">
        <f t="shared" si="187"/>
        <v>PEXP120GRE</v>
      </c>
      <c r="B1829" s="1165">
        <f>IFERROR(INDEX('PU Holds'!$B$14:$AF$554,MATCH(C1829,'PU Holds'!$B$14:$B$552,FALSE),MATCH(D1829,'PU Holds'!$B$14:$AF$14,FALSE)),0)</f>
        <v>0</v>
      </c>
      <c r="C1829" s="1165" t="str">
        <f t="shared" si="189"/>
        <v>PEXP120</v>
      </c>
      <c r="D1829" s="988" t="str">
        <f>'PU Holds'!$AB$14</f>
        <v>US Green 
16 -16</v>
      </c>
      <c r="E1829" s="1165" t="s">
        <v>27837</v>
      </c>
      <c r="F1829" s="1165" t="s">
        <v>27824</v>
      </c>
      <c r="G1829" s="1170" t="s">
        <v>27825</v>
      </c>
    </row>
    <row r="1830" spans="1:7" ht="15" customHeight="1">
      <c r="A1830" s="1165" t="str">
        <f t="shared" si="187"/>
        <v>PEXP120WHI</v>
      </c>
      <c r="B1830" s="1165">
        <f>IFERROR(INDEX('PU Holds'!$B$14:$AF$554,MATCH(C1830,'PU Holds'!$B$14:$B$552,FALSE),MATCH(D1830,'PU Holds'!$B$14:$AF$14,FALSE)),0)</f>
        <v>0</v>
      </c>
      <c r="C1830" s="1165" t="str">
        <f t="shared" si="189"/>
        <v>PEXP120</v>
      </c>
      <c r="D1830" s="988" t="str">
        <f>'PU Holds'!$AC$14</f>
        <v>White 
RAL 9010</v>
      </c>
      <c r="E1830" s="1165" t="s">
        <v>27838</v>
      </c>
      <c r="F1830" s="1165" t="s">
        <v>27824</v>
      </c>
      <c r="G1830" s="1170" t="s">
        <v>27825</v>
      </c>
    </row>
    <row r="1831" spans="1:7" ht="15" customHeight="1">
      <c r="A1831" s="1165" t="str">
        <f t="shared" si="187"/>
        <v>PEXP120PUR</v>
      </c>
      <c r="B1831" s="1165">
        <f>IFERROR(INDEX('PU Holds'!$B$14:$AF$554,MATCH(C1831,'PU Holds'!$B$14:$B$552,FALSE),MATCH(D1831,'PU Holds'!$B$14:$AF$14,FALSE)),0)</f>
        <v>0</v>
      </c>
      <c r="C1831" s="1165" t="str">
        <f t="shared" si="189"/>
        <v>PEXP120</v>
      </c>
      <c r="D1831" s="988" t="str">
        <f>'PU Holds'!$AD$14</f>
        <v>US Purple</v>
      </c>
      <c r="E1831" s="1165" t="s">
        <v>27839</v>
      </c>
      <c r="F1831" s="1165" t="s">
        <v>27824</v>
      </c>
      <c r="G1831" s="1170" t="s">
        <v>27825</v>
      </c>
    </row>
    <row r="1832" spans="1:7" ht="15" customHeight="1">
      <c r="A1832" s="1165" t="str">
        <f t="shared" si="187"/>
        <v>PEXP121YEL</v>
      </c>
      <c r="B1832" s="1165">
        <f>IFERROR(INDEX('PU Holds'!$B$14:$AF$554,MATCH(C1832,'PU Holds'!$B$14:$B$552,FALSE),MATCH(D1832,'PU Holds'!$B$14:$AF$14,FALSE)),0)</f>
        <v>0</v>
      </c>
      <c r="C1832" s="1165" t="s">
        <v>27959</v>
      </c>
      <c r="D1832" s="1168" t="str">
        <f>'PU Holds'!$M$14</f>
        <v>Yellow 
RAL 1026</v>
      </c>
      <c r="E1832" s="1165" t="s">
        <v>27823</v>
      </c>
      <c r="F1832" s="1165" t="s">
        <v>27824</v>
      </c>
      <c r="G1832" s="1170" t="s">
        <v>27825</v>
      </c>
    </row>
    <row r="1833" spans="1:7" ht="15" customHeight="1">
      <c r="A1833" s="1165" t="str">
        <f t="shared" si="187"/>
        <v>PEXP121RED</v>
      </c>
      <c r="B1833" s="1165">
        <f>IFERROR(INDEX('PU Holds'!$B$14:$AF$554,MATCH(C1833,'PU Holds'!$B$14:$B$552,FALSE),MATCH(D1833,'PU Holds'!$B$14:$AF$14,FALSE)),0)</f>
        <v>0</v>
      </c>
      <c r="C1833" s="1165" t="str">
        <f t="shared" ref="C1833:C1846" si="190">C1832</f>
        <v>PEXP121</v>
      </c>
      <c r="D1833" s="988" t="str">
        <f>'PU Holds'!$O$14</f>
        <v>Red 
RAL 3020</v>
      </c>
      <c r="E1833" s="1165" t="s">
        <v>27826</v>
      </c>
      <c r="F1833" s="1165" t="s">
        <v>27824</v>
      </c>
      <c r="G1833" s="1170" t="s">
        <v>27825</v>
      </c>
    </row>
    <row r="1834" spans="1:7" ht="15" customHeight="1">
      <c r="A1834" s="1165" t="str">
        <f t="shared" si="187"/>
        <v>PEXP121BLU</v>
      </c>
      <c r="B1834" s="1165">
        <f>IFERROR(INDEX('PU Holds'!$B$14:$AF$554,MATCH(C1834,'PU Holds'!$B$14:$B$552,FALSE),MATCH(D1834,'PU Holds'!$B$14:$AF$14,FALSE)),0)</f>
        <v>0</v>
      </c>
      <c r="C1834" s="1165" t="str">
        <f t="shared" si="190"/>
        <v>PEXP121</v>
      </c>
      <c r="D1834" s="988" t="str">
        <f>'PU Holds'!$P$14</f>
        <v>Blue 
RAL 5015</v>
      </c>
      <c r="E1834" s="1165" t="s">
        <v>27827</v>
      </c>
      <c r="F1834" s="1165" t="s">
        <v>27824</v>
      </c>
      <c r="G1834" s="1170" t="s">
        <v>27825</v>
      </c>
    </row>
    <row r="1835" spans="1:7" ht="15" customHeight="1">
      <c r="A1835" s="1165" t="str">
        <f t="shared" si="187"/>
        <v>PEXP121GRY</v>
      </c>
      <c r="B1835" s="1165">
        <f>IFERROR(INDEX('PU Holds'!$B$14:$AF$554,MATCH(C1835,'PU Holds'!$B$14:$B$552,FALSE),MATCH(D1835,'PU Holds'!$B$14:$AF$14,FALSE)),0)</f>
        <v>0</v>
      </c>
      <c r="C1835" s="1165" t="str">
        <f t="shared" si="190"/>
        <v>PEXP121</v>
      </c>
      <c r="D1835" s="988" t="str">
        <f>'PU Holds'!$Q$14</f>
        <v>Grey 
RAL 7001</v>
      </c>
      <c r="E1835" s="1165" t="s">
        <v>27828</v>
      </c>
      <c r="F1835" s="1165" t="s">
        <v>27824</v>
      </c>
      <c r="G1835" s="1170" t="s">
        <v>27825</v>
      </c>
    </row>
    <row r="1836" spans="1:7" ht="15" customHeight="1">
      <c r="A1836" s="1165" t="str">
        <f t="shared" si="187"/>
        <v>PEXP121BLK</v>
      </c>
      <c r="B1836" s="1165">
        <f>IFERROR(INDEX('PU Holds'!$B$14:$AF$554,MATCH(C1836,'PU Holds'!$B$14:$B$552,FALSE),MATCH(D1836,'PU Holds'!$B$14:$AF$14,FALSE)),0)</f>
        <v>0</v>
      </c>
      <c r="C1836" s="1165" t="str">
        <f t="shared" si="190"/>
        <v>PEXP121</v>
      </c>
      <c r="D1836" s="988" t="str">
        <f>'PU Holds'!$R$14</f>
        <v>Black 
RAL 9005</v>
      </c>
      <c r="E1836" s="1165" t="s">
        <v>27829</v>
      </c>
      <c r="F1836" s="1165" t="s">
        <v>27824</v>
      </c>
      <c r="G1836" s="1170" t="s">
        <v>27825</v>
      </c>
    </row>
    <row r="1837" spans="1:7" ht="15" customHeight="1">
      <c r="A1837" s="1165" t="str">
        <f t="shared" si="187"/>
        <v>PEXP121FLO</v>
      </c>
      <c r="B1837" s="1165">
        <f>IFERROR(INDEX('PU Holds'!$B$14:$AF$554,MATCH(C1837,'PU Holds'!$B$14:$B$552,FALSE),MATCH(D1837,'PU Holds'!$B$14:$AF$14,FALSE)),0)</f>
        <v>0</v>
      </c>
      <c r="C1837" s="1165" t="str">
        <f t="shared" si="190"/>
        <v>PEXP121</v>
      </c>
      <c r="D1837" s="988" t="str">
        <f>'PU Holds'!$S$14</f>
        <v>Fluo 
Orange</v>
      </c>
      <c r="E1837" s="1165" t="s">
        <v>27830</v>
      </c>
      <c r="F1837" s="1165" t="s">
        <v>27824</v>
      </c>
      <c r="G1837" s="1170" t="s">
        <v>27825</v>
      </c>
    </row>
    <row r="1838" spans="1:7" ht="15" customHeight="1">
      <c r="A1838" s="1165" t="str">
        <f t="shared" si="187"/>
        <v>PEXP121FLG</v>
      </c>
      <c r="B1838" s="1165">
        <f>IFERROR(INDEX('PU Holds'!$B$14:$AF$554,MATCH(C1838,'PU Holds'!$B$14:$B$552,FALSE),MATCH(D1838,'PU Holds'!$B$14:$AF$14,FALSE)),0)</f>
        <v>0</v>
      </c>
      <c r="C1838" s="1165" t="str">
        <f t="shared" si="190"/>
        <v>PEXP121</v>
      </c>
      <c r="D1838" s="988" t="str">
        <f>'PU Holds'!$T$14</f>
        <v>Fluo 
Green</v>
      </c>
      <c r="E1838" s="1165" t="s">
        <v>27831</v>
      </c>
      <c r="F1838" s="1165" t="s">
        <v>27824</v>
      </c>
      <c r="G1838" s="1170" t="s">
        <v>27825</v>
      </c>
    </row>
    <row r="1839" spans="1:7" ht="15" customHeight="1">
      <c r="A1839" s="1165" t="str">
        <f t="shared" si="187"/>
        <v>PEXP121FLP</v>
      </c>
      <c r="B1839" s="1165">
        <f>IFERROR(INDEX('PU Holds'!$B$14:$AF$554,MATCH(C1839,'PU Holds'!$B$14:$B$552,FALSE),MATCH(D1839,'PU Holds'!$B$14:$AF$14,FALSE)),0)</f>
        <v>0</v>
      </c>
      <c r="C1839" s="1165" t="str">
        <f t="shared" si="190"/>
        <v>PEXP121</v>
      </c>
      <c r="D1839" s="988" t="str">
        <f>'PU Holds'!$U$14</f>
        <v>Fluo 
Pink</v>
      </c>
      <c r="E1839" s="1165" t="s">
        <v>27832</v>
      </c>
      <c r="F1839" s="1165" t="s">
        <v>27824</v>
      </c>
      <c r="G1839" s="1170" t="s">
        <v>27825</v>
      </c>
    </row>
    <row r="1840" spans="1:7" ht="15" customHeight="1">
      <c r="A1840" s="1165" t="str">
        <f t="shared" si="187"/>
        <v>PEXP121VIO</v>
      </c>
      <c r="B1840" s="1165">
        <f>IFERROR(INDEX('PU Holds'!$B$14:$AF$554,MATCH(C1840,'PU Holds'!$B$14:$B$552,FALSE),MATCH(D1840,'PU Holds'!$B$14:$AF$14,FALSE)),0)</f>
        <v>0</v>
      </c>
      <c r="C1840" s="1165" t="str">
        <f t="shared" si="190"/>
        <v>PEXP121</v>
      </c>
      <c r="D1840" s="988" t="str">
        <f>'PU Holds'!$W$14</f>
        <v>Violet 
RAL 4008</v>
      </c>
      <c r="E1840" s="1165" t="s">
        <v>27833</v>
      </c>
      <c r="F1840" s="1165" t="s">
        <v>27824</v>
      </c>
      <c r="G1840" s="1170" t="s">
        <v>27825</v>
      </c>
    </row>
    <row r="1841" spans="1:7" ht="15" customHeight="1">
      <c r="A1841" s="1165" t="str">
        <f t="shared" si="187"/>
        <v>PEXP121MIN</v>
      </c>
      <c r="B1841" s="1165">
        <f>IFERROR(INDEX('PU Holds'!$B$14:$AF$554,MATCH(C1841,'PU Holds'!$B$14:$B$552,FALSE),MATCH(D1841,'PU Holds'!$B$14:$AF$14,FALSE)),0)</f>
        <v>0</v>
      </c>
      <c r="C1841" s="1165" t="str">
        <f t="shared" si="190"/>
        <v>PEXP121</v>
      </c>
      <c r="D1841" s="988" t="str">
        <f>'PU Holds'!$X$14</f>
        <v>Mint 
RAL 6027</v>
      </c>
      <c r="E1841" s="1165" t="s">
        <v>27834</v>
      </c>
      <c r="F1841" s="1165" t="s">
        <v>27824</v>
      </c>
      <c r="G1841" s="1170" t="s">
        <v>27825</v>
      </c>
    </row>
    <row r="1842" spans="1:7" ht="15" customHeight="1">
      <c r="A1842" s="1165" t="str">
        <f t="shared" si="187"/>
        <v>PEXP121PUK</v>
      </c>
      <c r="B1842" s="1165">
        <f>IFERROR(INDEX('PU Holds'!$B$14:$AF$554,MATCH(C1842,'PU Holds'!$B$14:$B$552,FALSE),MATCH(D1842,'PU Holds'!$B$14:$AF$14,FALSE)),0)</f>
        <v>0</v>
      </c>
      <c r="C1842" s="1165" t="str">
        <f t="shared" si="190"/>
        <v>PEXP121</v>
      </c>
      <c r="D1842" s="988" t="str">
        <f>'PU Holds'!$Z$14</f>
        <v>Green 
(Puke 16-09)</v>
      </c>
      <c r="E1842" s="1165" t="s">
        <v>27835</v>
      </c>
      <c r="F1842" s="1165" t="s">
        <v>27824</v>
      </c>
      <c r="G1842" s="1170" t="s">
        <v>27825</v>
      </c>
    </row>
    <row r="1843" spans="1:7" ht="15" customHeight="1">
      <c r="A1843" s="1165" t="str">
        <f t="shared" si="187"/>
        <v>PEXP121ORA</v>
      </c>
      <c r="B1843" s="1165">
        <f>IFERROR(INDEX('PU Holds'!$B$14:$AF$554,MATCH(C1843,'PU Holds'!$B$14:$B$552,FALSE),MATCH(D1843,'PU Holds'!$B$14:$AF$14,FALSE)),0)</f>
        <v>0</v>
      </c>
      <c r="C1843" s="1165" t="str">
        <f t="shared" si="190"/>
        <v>PEXP121</v>
      </c>
      <c r="D1843" s="988" t="str">
        <f>'PU Holds'!$AA$14</f>
        <v>US Orange
14-01</v>
      </c>
      <c r="E1843" s="1165" t="s">
        <v>27836</v>
      </c>
      <c r="F1843" s="1165" t="s">
        <v>27824</v>
      </c>
      <c r="G1843" s="1170" t="s">
        <v>27825</v>
      </c>
    </row>
    <row r="1844" spans="1:7" ht="15" customHeight="1">
      <c r="A1844" s="1165" t="str">
        <f t="shared" si="187"/>
        <v>PEXP121GRE</v>
      </c>
      <c r="B1844" s="1165">
        <f>IFERROR(INDEX('PU Holds'!$B$14:$AF$554,MATCH(C1844,'PU Holds'!$B$14:$B$552,FALSE),MATCH(D1844,'PU Holds'!$B$14:$AF$14,FALSE)),0)</f>
        <v>0</v>
      </c>
      <c r="C1844" s="1165" t="str">
        <f t="shared" si="190"/>
        <v>PEXP121</v>
      </c>
      <c r="D1844" s="988" t="str">
        <f>'PU Holds'!$AB$14</f>
        <v>US Green 
16 -16</v>
      </c>
      <c r="E1844" s="1165" t="s">
        <v>27837</v>
      </c>
      <c r="F1844" s="1165" t="s">
        <v>27824</v>
      </c>
      <c r="G1844" s="1170" t="s">
        <v>27825</v>
      </c>
    </row>
    <row r="1845" spans="1:7" ht="15" customHeight="1">
      <c r="A1845" s="1165" t="str">
        <f t="shared" si="187"/>
        <v>PEXP121WHI</v>
      </c>
      <c r="B1845" s="1165">
        <f>IFERROR(INDEX('PU Holds'!$B$14:$AF$554,MATCH(C1845,'PU Holds'!$B$14:$B$552,FALSE),MATCH(D1845,'PU Holds'!$B$14:$AF$14,FALSE)),0)</f>
        <v>0</v>
      </c>
      <c r="C1845" s="1165" t="str">
        <f t="shared" si="190"/>
        <v>PEXP121</v>
      </c>
      <c r="D1845" s="988" t="str">
        <f>'PU Holds'!$AC$14</f>
        <v>White 
RAL 9010</v>
      </c>
      <c r="E1845" s="1165" t="s">
        <v>27838</v>
      </c>
      <c r="F1845" s="1165" t="s">
        <v>27824</v>
      </c>
      <c r="G1845" s="1170" t="s">
        <v>27825</v>
      </c>
    </row>
    <row r="1846" spans="1:7" ht="15" customHeight="1">
      <c r="A1846" s="1165" t="str">
        <f t="shared" si="187"/>
        <v>PEXP121PUR</v>
      </c>
      <c r="B1846" s="1165">
        <f>IFERROR(INDEX('PU Holds'!$B$14:$AF$554,MATCH(C1846,'PU Holds'!$B$14:$B$552,FALSE),MATCH(D1846,'PU Holds'!$B$14:$AF$14,FALSE)),0)</f>
        <v>0</v>
      </c>
      <c r="C1846" s="1165" t="str">
        <f t="shared" si="190"/>
        <v>PEXP121</v>
      </c>
      <c r="D1846" s="988" t="str">
        <f>'PU Holds'!$AD$14</f>
        <v>US Purple</v>
      </c>
      <c r="E1846" s="1165" t="s">
        <v>27839</v>
      </c>
      <c r="F1846" s="1165" t="s">
        <v>27824</v>
      </c>
      <c r="G1846" s="1170" t="s">
        <v>27825</v>
      </c>
    </row>
    <row r="1847" spans="1:7" ht="15" customHeight="1">
      <c r="A1847" s="1165" t="str">
        <f t="shared" si="187"/>
        <v>PEXP122YEL</v>
      </c>
      <c r="B1847" s="1165">
        <f>IFERROR(INDEX('PU Holds'!$B$14:$AF$554,MATCH(C1847,'PU Holds'!$B$14:$B$552,FALSE),MATCH(D1847,'PU Holds'!$B$14:$AF$14,FALSE)),0)</f>
        <v>0</v>
      </c>
      <c r="C1847" s="1165" t="s">
        <v>27960</v>
      </c>
      <c r="D1847" s="1168" t="str">
        <f>'PU Holds'!$M$14</f>
        <v>Yellow 
RAL 1026</v>
      </c>
      <c r="E1847" s="1165" t="s">
        <v>27823</v>
      </c>
      <c r="F1847" s="1165" t="s">
        <v>27824</v>
      </c>
      <c r="G1847" s="1170" t="s">
        <v>27825</v>
      </c>
    </row>
    <row r="1848" spans="1:7" ht="15" customHeight="1">
      <c r="A1848" s="1165" t="str">
        <f t="shared" si="187"/>
        <v>PEXP122RED</v>
      </c>
      <c r="B1848" s="1165">
        <f>IFERROR(INDEX('PU Holds'!$B$14:$AF$554,MATCH(C1848,'PU Holds'!$B$14:$B$552,FALSE),MATCH(D1848,'PU Holds'!$B$14:$AF$14,FALSE)),0)</f>
        <v>0</v>
      </c>
      <c r="C1848" s="1165" t="str">
        <f t="shared" ref="C1848:C1861" si="191">C1847</f>
        <v>PEXP122</v>
      </c>
      <c r="D1848" s="988" t="str">
        <f>'PU Holds'!$O$14</f>
        <v>Red 
RAL 3020</v>
      </c>
      <c r="E1848" s="1165" t="s">
        <v>27826</v>
      </c>
      <c r="F1848" s="1165" t="s">
        <v>27824</v>
      </c>
      <c r="G1848" s="1170" t="s">
        <v>27825</v>
      </c>
    </row>
    <row r="1849" spans="1:7" ht="15" customHeight="1">
      <c r="A1849" s="1165" t="str">
        <f t="shared" si="187"/>
        <v>PEXP122BLU</v>
      </c>
      <c r="B1849" s="1165">
        <f>IFERROR(INDEX('PU Holds'!$B$14:$AF$554,MATCH(C1849,'PU Holds'!$B$14:$B$552,FALSE),MATCH(D1849,'PU Holds'!$B$14:$AF$14,FALSE)),0)</f>
        <v>0</v>
      </c>
      <c r="C1849" s="1165" t="str">
        <f t="shared" si="191"/>
        <v>PEXP122</v>
      </c>
      <c r="D1849" s="988" t="str">
        <f>'PU Holds'!$P$14</f>
        <v>Blue 
RAL 5015</v>
      </c>
      <c r="E1849" s="1165" t="s">
        <v>27827</v>
      </c>
      <c r="F1849" s="1165" t="s">
        <v>27824</v>
      </c>
      <c r="G1849" s="1170" t="s">
        <v>27825</v>
      </c>
    </row>
    <row r="1850" spans="1:7" ht="15" customHeight="1">
      <c r="A1850" s="1165" t="str">
        <f t="shared" si="187"/>
        <v>PEXP122GRY</v>
      </c>
      <c r="B1850" s="1165">
        <f>IFERROR(INDEX('PU Holds'!$B$14:$AF$554,MATCH(C1850,'PU Holds'!$B$14:$B$552,FALSE),MATCH(D1850,'PU Holds'!$B$14:$AF$14,FALSE)),0)</f>
        <v>0</v>
      </c>
      <c r="C1850" s="1165" t="str">
        <f t="shared" si="191"/>
        <v>PEXP122</v>
      </c>
      <c r="D1850" s="988" t="str">
        <f>'PU Holds'!$Q$14</f>
        <v>Grey 
RAL 7001</v>
      </c>
      <c r="E1850" s="1165" t="s">
        <v>27828</v>
      </c>
      <c r="F1850" s="1165" t="s">
        <v>27824</v>
      </c>
      <c r="G1850" s="1170" t="s">
        <v>27825</v>
      </c>
    </row>
    <row r="1851" spans="1:7" ht="15" customHeight="1">
      <c r="A1851" s="1165" t="str">
        <f t="shared" ref="A1851:A1861" si="192">CONCATENATE(C1851,E1851)</f>
        <v>PEXP122BLK</v>
      </c>
      <c r="B1851" s="1165">
        <f>IFERROR(INDEX('PU Holds'!$B$14:$AF$554,MATCH(C1851,'PU Holds'!$B$14:$B$552,FALSE),MATCH(D1851,'PU Holds'!$B$14:$AF$14,FALSE)),0)</f>
        <v>0</v>
      </c>
      <c r="C1851" s="1165" t="str">
        <f t="shared" si="191"/>
        <v>PEXP122</v>
      </c>
      <c r="D1851" s="988" t="str">
        <f>'PU Holds'!$R$14</f>
        <v>Black 
RAL 9005</v>
      </c>
      <c r="E1851" s="1165" t="s">
        <v>27829</v>
      </c>
      <c r="F1851" s="1165" t="s">
        <v>27824</v>
      </c>
      <c r="G1851" s="1170" t="s">
        <v>27825</v>
      </c>
    </row>
    <row r="1852" spans="1:7" ht="15" customHeight="1">
      <c r="A1852" s="1165" t="str">
        <f t="shared" si="192"/>
        <v>PEXP122FLO</v>
      </c>
      <c r="B1852" s="1165">
        <f>IFERROR(INDEX('PU Holds'!$B$14:$AF$554,MATCH(C1852,'PU Holds'!$B$14:$B$552,FALSE),MATCH(D1852,'PU Holds'!$B$14:$AF$14,FALSE)),0)</f>
        <v>0</v>
      </c>
      <c r="C1852" s="1165" t="str">
        <f t="shared" si="191"/>
        <v>PEXP122</v>
      </c>
      <c r="D1852" s="988" t="str">
        <f>'PU Holds'!$S$14</f>
        <v>Fluo 
Orange</v>
      </c>
      <c r="E1852" s="1165" t="s">
        <v>27830</v>
      </c>
      <c r="F1852" s="1165" t="s">
        <v>27824</v>
      </c>
      <c r="G1852" s="1170" t="s">
        <v>27825</v>
      </c>
    </row>
    <row r="1853" spans="1:7" ht="15" customHeight="1">
      <c r="A1853" s="1165" t="str">
        <f t="shared" si="192"/>
        <v>PEXP122FLG</v>
      </c>
      <c r="B1853" s="1165">
        <f>IFERROR(INDEX('PU Holds'!$B$14:$AF$554,MATCH(C1853,'PU Holds'!$B$14:$B$552,FALSE),MATCH(D1853,'PU Holds'!$B$14:$AF$14,FALSE)),0)</f>
        <v>0</v>
      </c>
      <c r="C1853" s="1165" t="str">
        <f t="shared" si="191"/>
        <v>PEXP122</v>
      </c>
      <c r="D1853" s="988" t="str">
        <f>'PU Holds'!$T$14</f>
        <v>Fluo 
Green</v>
      </c>
      <c r="E1853" s="1165" t="s">
        <v>27831</v>
      </c>
      <c r="F1853" s="1165" t="s">
        <v>27824</v>
      </c>
      <c r="G1853" s="1170" t="s">
        <v>27825</v>
      </c>
    </row>
    <row r="1854" spans="1:7" ht="15" customHeight="1">
      <c r="A1854" s="1165" t="str">
        <f t="shared" si="192"/>
        <v>PEXP122FLP</v>
      </c>
      <c r="B1854" s="1165">
        <f>IFERROR(INDEX('PU Holds'!$B$14:$AF$554,MATCH(C1854,'PU Holds'!$B$14:$B$552,FALSE),MATCH(D1854,'PU Holds'!$B$14:$AF$14,FALSE)),0)</f>
        <v>0</v>
      </c>
      <c r="C1854" s="1165" t="str">
        <f t="shared" si="191"/>
        <v>PEXP122</v>
      </c>
      <c r="D1854" s="988" t="str">
        <f>'PU Holds'!$U$14</f>
        <v>Fluo 
Pink</v>
      </c>
      <c r="E1854" s="1165" t="s">
        <v>27832</v>
      </c>
      <c r="F1854" s="1165" t="s">
        <v>27824</v>
      </c>
      <c r="G1854" s="1170" t="s">
        <v>27825</v>
      </c>
    </row>
    <row r="1855" spans="1:7" ht="15" customHeight="1">
      <c r="A1855" s="1165" t="str">
        <f t="shared" si="192"/>
        <v>PEXP122VIO</v>
      </c>
      <c r="B1855" s="1165">
        <f>IFERROR(INDEX('PU Holds'!$B$14:$AF$554,MATCH(C1855,'PU Holds'!$B$14:$B$552,FALSE),MATCH(D1855,'PU Holds'!$B$14:$AF$14,FALSE)),0)</f>
        <v>0</v>
      </c>
      <c r="C1855" s="1165" t="str">
        <f t="shared" si="191"/>
        <v>PEXP122</v>
      </c>
      <c r="D1855" s="988" t="str">
        <f>'PU Holds'!$W$14</f>
        <v>Violet 
RAL 4008</v>
      </c>
      <c r="E1855" s="1165" t="s">
        <v>27833</v>
      </c>
      <c r="F1855" s="1165" t="s">
        <v>27824</v>
      </c>
      <c r="G1855" s="1170" t="s">
        <v>27825</v>
      </c>
    </row>
    <row r="1856" spans="1:7" ht="15" customHeight="1">
      <c r="A1856" s="1165" t="str">
        <f t="shared" si="192"/>
        <v>PEXP122MIN</v>
      </c>
      <c r="B1856" s="1165">
        <f>IFERROR(INDEX('PU Holds'!$B$14:$AF$554,MATCH(C1856,'PU Holds'!$B$14:$B$552,FALSE),MATCH(D1856,'PU Holds'!$B$14:$AF$14,FALSE)),0)</f>
        <v>0</v>
      </c>
      <c r="C1856" s="1165" t="str">
        <f t="shared" si="191"/>
        <v>PEXP122</v>
      </c>
      <c r="D1856" s="988" t="str">
        <f>'PU Holds'!$X$14</f>
        <v>Mint 
RAL 6027</v>
      </c>
      <c r="E1856" s="1165" t="s">
        <v>27834</v>
      </c>
      <c r="F1856" s="1165" t="s">
        <v>27824</v>
      </c>
      <c r="G1856" s="1170" t="s">
        <v>27825</v>
      </c>
    </row>
    <row r="1857" spans="1:7" ht="15" customHeight="1">
      <c r="A1857" s="1165" t="str">
        <f t="shared" si="192"/>
        <v>PEXP122PUK</v>
      </c>
      <c r="B1857" s="1165">
        <f>IFERROR(INDEX('PU Holds'!$B$14:$AF$554,MATCH(C1857,'PU Holds'!$B$14:$B$552,FALSE),MATCH(D1857,'PU Holds'!$B$14:$AF$14,FALSE)),0)</f>
        <v>0</v>
      </c>
      <c r="C1857" s="1165" t="str">
        <f t="shared" si="191"/>
        <v>PEXP122</v>
      </c>
      <c r="D1857" s="988" t="str">
        <f>'PU Holds'!$Z$14</f>
        <v>Green 
(Puke 16-09)</v>
      </c>
      <c r="E1857" s="1165" t="s">
        <v>27835</v>
      </c>
      <c r="F1857" s="1165" t="s">
        <v>27824</v>
      </c>
      <c r="G1857" s="1170" t="s">
        <v>27825</v>
      </c>
    </row>
    <row r="1858" spans="1:7" ht="15" customHeight="1">
      <c r="A1858" s="1165" t="str">
        <f t="shared" si="192"/>
        <v>PEXP122ORA</v>
      </c>
      <c r="B1858" s="1165">
        <f>IFERROR(INDEX('PU Holds'!$B$14:$AF$554,MATCH(C1858,'PU Holds'!$B$14:$B$552,FALSE),MATCH(D1858,'PU Holds'!$B$14:$AF$14,FALSE)),0)</f>
        <v>0</v>
      </c>
      <c r="C1858" s="1165" t="str">
        <f t="shared" si="191"/>
        <v>PEXP122</v>
      </c>
      <c r="D1858" s="988" t="str">
        <f>'PU Holds'!$AA$14</f>
        <v>US Orange
14-01</v>
      </c>
      <c r="E1858" s="1165" t="s">
        <v>27836</v>
      </c>
      <c r="F1858" s="1165" t="s">
        <v>27824</v>
      </c>
      <c r="G1858" s="1170" t="s">
        <v>27825</v>
      </c>
    </row>
    <row r="1859" spans="1:7" ht="15" customHeight="1">
      <c r="A1859" s="1165" t="str">
        <f t="shared" si="192"/>
        <v>PEXP122GRE</v>
      </c>
      <c r="B1859" s="1165">
        <f>IFERROR(INDEX('PU Holds'!$B$14:$AF$554,MATCH(C1859,'PU Holds'!$B$14:$B$552,FALSE),MATCH(D1859,'PU Holds'!$B$14:$AF$14,FALSE)),0)</f>
        <v>0</v>
      </c>
      <c r="C1859" s="1165" t="str">
        <f t="shared" si="191"/>
        <v>PEXP122</v>
      </c>
      <c r="D1859" s="988" t="str">
        <f>'PU Holds'!$AB$14</f>
        <v>US Green 
16 -16</v>
      </c>
      <c r="E1859" s="1165" t="s">
        <v>27837</v>
      </c>
      <c r="F1859" s="1165" t="s">
        <v>27824</v>
      </c>
      <c r="G1859" s="1170" t="s">
        <v>27825</v>
      </c>
    </row>
    <row r="1860" spans="1:7" ht="15" customHeight="1">
      <c r="A1860" s="1165" t="str">
        <f t="shared" si="192"/>
        <v>PEXP122WHI</v>
      </c>
      <c r="B1860" s="1165">
        <f>IFERROR(INDEX('PU Holds'!$B$14:$AF$554,MATCH(C1860,'PU Holds'!$B$14:$B$552,FALSE),MATCH(D1860,'PU Holds'!$B$14:$AF$14,FALSE)),0)</f>
        <v>0</v>
      </c>
      <c r="C1860" s="1165" t="str">
        <f t="shared" si="191"/>
        <v>PEXP122</v>
      </c>
      <c r="D1860" s="988" t="str">
        <f>'PU Holds'!$AC$14</f>
        <v>White 
RAL 9010</v>
      </c>
      <c r="E1860" s="1165" t="s">
        <v>27838</v>
      </c>
      <c r="F1860" s="1165" t="s">
        <v>27824</v>
      </c>
      <c r="G1860" s="1170" t="s">
        <v>27825</v>
      </c>
    </row>
    <row r="1861" spans="1:7" ht="15" customHeight="1">
      <c r="A1861" s="1165" t="str">
        <f t="shared" si="192"/>
        <v>PEXP122PUR</v>
      </c>
      <c r="B1861" s="1165">
        <f>IFERROR(INDEX('PU Holds'!$B$14:$AF$554,MATCH(C1861,'PU Holds'!$B$14:$B$552,FALSE),MATCH(D1861,'PU Holds'!$B$14:$AF$14,FALSE)),0)</f>
        <v>0</v>
      </c>
      <c r="C1861" s="1165" t="str">
        <f t="shared" si="191"/>
        <v>PEXP122</v>
      </c>
      <c r="D1861" s="988" t="str">
        <f>'PU Holds'!$AD$14</f>
        <v>US Purple</v>
      </c>
      <c r="E1861" s="1165" t="s">
        <v>27839</v>
      </c>
      <c r="F1861" s="1165" t="s">
        <v>27824</v>
      </c>
      <c r="G1861" s="1170" t="s">
        <v>27825</v>
      </c>
    </row>
    <row r="1862" spans="1:7" ht="15" customHeight="1">
      <c r="A1862" s="1165" t="str">
        <f t="shared" ref="A1862:A1901" si="193">CONCATENATE(C1862,E1862)</f>
        <v>PEXP123YEL</v>
      </c>
      <c r="B1862" s="1165">
        <f>IFERROR(INDEX('PU Holds'!$B$14:$AF$554,MATCH(C1862,'PU Holds'!$B$14:$B$552,FALSE),MATCH(D1862,'PU Holds'!$B$14:$AF$14,FALSE)),0)</f>
        <v>0</v>
      </c>
      <c r="C1862" s="1165" t="s">
        <v>27961</v>
      </c>
      <c r="D1862" s="1168" t="str">
        <f>'PU Holds'!$M$14</f>
        <v>Yellow 
RAL 1026</v>
      </c>
      <c r="E1862" s="1165" t="s">
        <v>27823</v>
      </c>
      <c r="F1862" s="1165" t="s">
        <v>27824</v>
      </c>
      <c r="G1862" s="1170" t="s">
        <v>27825</v>
      </c>
    </row>
    <row r="1863" spans="1:7" ht="15" customHeight="1">
      <c r="A1863" s="1165" t="str">
        <f t="shared" si="193"/>
        <v>PEXP123RED</v>
      </c>
      <c r="B1863" s="1165">
        <f>IFERROR(INDEX('PU Holds'!$B$14:$AF$554,MATCH(C1863,'PU Holds'!$B$14:$B$552,FALSE),MATCH(D1863,'PU Holds'!$B$14:$AF$14,FALSE)),0)</f>
        <v>0</v>
      </c>
      <c r="C1863" s="1165" t="str">
        <f t="shared" ref="C1863:C1876" si="194">C1862</f>
        <v>PEXP123</v>
      </c>
      <c r="D1863" s="988" t="str">
        <f>'PU Holds'!$O$14</f>
        <v>Red 
RAL 3020</v>
      </c>
      <c r="E1863" s="1165" t="s">
        <v>27826</v>
      </c>
      <c r="F1863" s="1165" t="s">
        <v>27824</v>
      </c>
      <c r="G1863" s="1170" t="s">
        <v>27825</v>
      </c>
    </row>
    <row r="1864" spans="1:7" ht="15" customHeight="1">
      <c r="A1864" s="1165" t="str">
        <f t="shared" si="193"/>
        <v>PEXP123BLU</v>
      </c>
      <c r="B1864" s="1165">
        <f>IFERROR(INDEX('PU Holds'!$B$14:$AF$554,MATCH(C1864,'PU Holds'!$B$14:$B$552,FALSE),MATCH(D1864,'PU Holds'!$B$14:$AF$14,FALSE)),0)</f>
        <v>0</v>
      </c>
      <c r="C1864" s="1165" t="str">
        <f t="shared" si="194"/>
        <v>PEXP123</v>
      </c>
      <c r="D1864" s="988" t="str">
        <f>'PU Holds'!$P$14</f>
        <v>Blue 
RAL 5015</v>
      </c>
      <c r="E1864" s="1165" t="s">
        <v>27827</v>
      </c>
      <c r="F1864" s="1165" t="s">
        <v>27824</v>
      </c>
      <c r="G1864" s="1170" t="s">
        <v>27825</v>
      </c>
    </row>
    <row r="1865" spans="1:7" ht="15" customHeight="1">
      <c r="A1865" s="1165" t="str">
        <f t="shared" si="193"/>
        <v>PEXP123GRY</v>
      </c>
      <c r="B1865" s="1165">
        <f>IFERROR(INDEX('PU Holds'!$B$14:$AF$554,MATCH(C1865,'PU Holds'!$B$14:$B$552,FALSE),MATCH(D1865,'PU Holds'!$B$14:$AF$14,FALSE)),0)</f>
        <v>0</v>
      </c>
      <c r="C1865" s="1165" t="str">
        <f t="shared" si="194"/>
        <v>PEXP123</v>
      </c>
      <c r="D1865" s="988" t="str">
        <f>'PU Holds'!$Q$14</f>
        <v>Grey 
RAL 7001</v>
      </c>
      <c r="E1865" s="1165" t="s">
        <v>27828</v>
      </c>
      <c r="F1865" s="1165" t="s">
        <v>27824</v>
      </c>
      <c r="G1865" s="1170" t="s">
        <v>27825</v>
      </c>
    </row>
    <row r="1866" spans="1:7" ht="15" customHeight="1">
      <c r="A1866" s="1165" t="str">
        <f t="shared" si="193"/>
        <v>PEXP123BLK</v>
      </c>
      <c r="B1866" s="1165">
        <f>IFERROR(INDEX('PU Holds'!$B$14:$AF$554,MATCH(C1866,'PU Holds'!$B$14:$B$552,FALSE),MATCH(D1866,'PU Holds'!$B$14:$AF$14,FALSE)),0)</f>
        <v>0</v>
      </c>
      <c r="C1866" s="1165" t="str">
        <f t="shared" si="194"/>
        <v>PEXP123</v>
      </c>
      <c r="D1866" s="988" t="str">
        <f>'PU Holds'!$R$14</f>
        <v>Black 
RAL 9005</v>
      </c>
      <c r="E1866" s="1165" t="s">
        <v>27829</v>
      </c>
      <c r="F1866" s="1165" t="s">
        <v>27824</v>
      </c>
      <c r="G1866" s="1170" t="s">
        <v>27825</v>
      </c>
    </row>
    <row r="1867" spans="1:7" ht="15" customHeight="1">
      <c r="A1867" s="1165" t="str">
        <f t="shared" si="193"/>
        <v>PEXP123FLO</v>
      </c>
      <c r="B1867" s="1165">
        <f>IFERROR(INDEX('PU Holds'!$B$14:$AF$554,MATCH(C1867,'PU Holds'!$B$14:$B$552,FALSE),MATCH(D1867,'PU Holds'!$B$14:$AF$14,FALSE)),0)</f>
        <v>0</v>
      </c>
      <c r="C1867" s="1165" t="str">
        <f t="shared" si="194"/>
        <v>PEXP123</v>
      </c>
      <c r="D1867" s="988" t="str">
        <f>'PU Holds'!$S$14</f>
        <v>Fluo 
Orange</v>
      </c>
      <c r="E1867" s="1165" t="s">
        <v>27830</v>
      </c>
      <c r="F1867" s="1165" t="s">
        <v>27824</v>
      </c>
      <c r="G1867" s="1170" t="s">
        <v>27825</v>
      </c>
    </row>
    <row r="1868" spans="1:7" ht="15" customHeight="1">
      <c r="A1868" s="1165" t="str">
        <f t="shared" si="193"/>
        <v>PEXP123FLG</v>
      </c>
      <c r="B1868" s="1165">
        <f>IFERROR(INDEX('PU Holds'!$B$14:$AF$554,MATCH(C1868,'PU Holds'!$B$14:$B$552,FALSE),MATCH(D1868,'PU Holds'!$B$14:$AF$14,FALSE)),0)</f>
        <v>0</v>
      </c>
      <c r="C1868" s="1165" t="str">
        <f t="shared" si="194"/>
        <v>PEXP123</v>
      </c>
      <c r="D1868" s="988" t="str">
        <f>'PU Holds'!$T$14</f>
        <v>Fluo 
Green</v>
      </c>
      <c r="E1868" s="1165" t="s">
        <v>27831</v>
      </c>
      <c r="F1868" s="1165" t="s">
        <v>27824</v>
      </c>
      <c r="G1868" s="1170" t="s">
        <v>27825</v>
      </c>
    </row>
    <row r="1869" spans="1:7" ht="15" customHeight="1">
      <c r="A1869" s="1165" t="str">
        <f t="shared" si="193"/>
        <v>PEXP123FLP</v>
      </c>
      <c r="B1869" s="1165">
        <f>IFERROR(INDEX('PU Holds'!$B$14:$AF$554,MATCH(C1869,'PU Holds'!$B$14:$B$552,FALSE),MATCH(D1869,'PU Holds'!$B$14:$AF$14,FALSE)),0)</f>
        <v>0</v>
      </c>
      <c r="C1869" s="1165" t="str">
        <f t="shared" si="194"/>
        <v>PEXP123</v>
      </c>
      <c r="D1869" s="988" t="str">
        <f>'PU Holds'!$U$14</f>
        <v>Fluo 
Pink</v>
      </c>
      <c r="E1869" s="1165" t="s">
        <v>27832</v>
      </c>
      <c r="F1869" s="1165" t="s">
        <v>27824</v>
      </c>
      <c r="G1869" s="1170" t="s">
        <v>27825</v>
      </c>
    </row>
    <row r="1870" spans="1:7" ht="15" customHeight="1">
      <c r="A1870" s="1165" t="str">
        <f t="shared" si="193"/>
        <v>PEXP123VIO</v>
      </c>
      <c r="B1870" s="1165">
        <f>IFERROR(INDEX('PU Holds'!$B$14:$AF$554,MATCH(C1870,'PU Holds'!$B$14:$B$552,FALSE),MATCH(D1870,'PU Holds'!$B$14:$AF$14,FALSE)),0)</f>
        <v>0</v>
      </c>
      <c r="C1870" s="1165" t="str">
        <f t="shared" si="194"/>
        <v>PEXP123</v>
      </c>
      <c r="D1870" s="988" t="str">
        <f>'PU Holds'!$W$14</f>
        <v>Violet 
RAL 4008</v>
      </c>
      <c r="E1870" s="1165" t="s">
        <v>27833</v>
      </c>
      <c r="F1870" s="1165" t="s">
        <v>27824</v>
      </c>
      <c r="G1870" s="1170" t="s">
        <v>27825</v>
      </c>
    </row>
    <row r="1871" spans="1:7" ht="15" customHeight="1">
      <c r="A1871" s="1165" t="str">
        <f t="shared" si="193"/>
        <v>PEXP123MIN</v>
      </c>
      <c r="B1871" s="1165">
        <f>IFERROR(INDEX('PU Holds'!$B$14:$AF$554,MATCH(C1871,'PU Holds'!$B$14:$B$552,FALSE),MATCH(D1871,'PU Holds'!$B$14:$AF$14,FALSE)),0)</f>
        <v>0</v>
      </c>
      <c r="C1871" s="1165" t="str">
        <f t="shared" si="194"/>
        <v>PEXP123</v>
      </c>
      <c r="D1871" s="988" t="str">
        <f>'PU Holds'!$X$14</f>
        <v>Mint 
RAL 6027</v>
      </c>
      <c r="E1871" s="1165" t="s">
        <v>27834</v>
      </c>
      <c r="F1871" s="1165" t="s">
        <v>27824</v>
      </c>
      <c r="G1871" s="1170" t="s">
        <v>27825</v>
      </c>
    </row>
    <row r="1872" spans="1:7" ht="15" customHeight="1">
      <c r="A1872" s="1165" t="str">
        <f t="shared" si="193"/>
        <v>PEXP123PUK</v>
      </c>
      <c r="B1872" s="1165">
        <f>IFERROR(INDEX('PU Holds'!$B$14:$AF$554,MATCH(C1872,'PU Holds'!$B$14:$B$552,FALSE),MATCH(D1872,'PU Holds'!$B$14:$AF$14,FALSE)),0)</f>
        <v>0</v>
      </c>
      <c r="C1872" s="1165" t="str">
        <f t="shared" si="194"/>
        <v>PEXP123</v>
      </c>
      <c r="D1872" s="988" t="str">
        <f>'PU Holds'!$Z$14</f>
        <v>Green 
(Puke 16-09)</v>
      </c>
      <c r="E1872" s="1165" t="s">
        <v>27835</v>
      </c>
      <c r="F1872" s="1165" t="s">
        <v>27824</v>
      </c>
      <c r="G1872" s="1170" t="s">
        <v>27825</v>
      </c>
    </row>
    <row r="1873" spans="1:7" ht="15" customHeight="1">
      <c r="A1873" s="1165" t="str">
        <f t="shared" si="193"/>
        <v>PEXP123ORA</v>
      </c>
      <c r="B1873" s="1165">
        <f>IFERROR(INDEX('PU Holds'!$B$14:$AF$554,MATCH(C1873,'PU Holds'!$B$14:$B$552,FALSE),MATCH(D1873,'PU Holds'!$B$14:$AF$14,FALSE)),0)</f>
        <v>0</v>
      </c>
      <c r="C1873" s="1165" t="str">
        <f t="shared" si="194"/>
        <v>PEXP123</v>
      </c>
      <c r="D1873" s="988" t="str">
        <f>'PU Holds'!$AA$14</f>
        <v>US Orange
14-01</v>
      </c>
      <c r="E1873" s="1165" t="s">
        <v>27836</v>
      </c>
      <c r="F1873" s="1165" t="s">
        <v>27824</v>
      </c>
      <c r="G1873" s="1170" t="s">
        <v>27825</v>
      </c>
    </row>
    <row r="1874" spans="1:7" ht="15" customHeight="1">
      <c r="A1874" s="1165" t="str">
        <f t="shared" si="193"/>
        <v>PEXP123GRE</v>
      </c>
      <c r="B1874" s="1165">
        <f>IFERROR(INDEX('PU Holds'!$B$14:$AF$554,MATCH(C1874,'PU Holds'!$B$14:$B$552,FALSE),MATCH(D1874,'PU Holds'!$B$14:$AF$14,FALSE)),0)</f>
        <v>0</v>
      </c>
      <c r="C1874" s="1165" t="str">
        <f t="shared" si="194"/>
        <v>PEXP123</v>
      </c>
      <c r="D1874" s="988" t="str">
        <f>'PU Holds'!$AB$14</f>
        <v>US Green 
16 -16</v>
      </c>
      <c r="E1874" s="1165" t="s">
        <v>27837</v>
      </c>
      <c r="F1874" s="1165" t="s">
        <v>27824</v>
      </c>
      <c r="G1874" s="1170" t="s">
        <v>27825</v>
      </c>
    </row>
    <row r="1875" spans="1:7" ht="15" customHeight="1">
      <c r="A1875" s="1165" t="str">
        <f t="shared" si="193"/>
        <v>PEXP123WHI</v>
      </c>
      <c r="B1875" s="1165">
        <f>IFERROR(INDEX('PU Holds'!$B$14:$AF$554,MATCH(C1875,'PU Holds'!$B$14:$B$552,FALSE),MATCH(D1875,'PU Holds'!$B$14:$AF$14,FALSE)),0)</f>
        <v>0</v>
      </c>
      <c r="C1875" s="1165" t="str">
        <f t="shared" si="194"/>
        <v>PEXP123</v>
      </c>
      <c r="D1875" s="988" t="str">
        <f>'PU Holds'!$AC$14</f>
        <v>White 
RAL 9010</v>
      </c>
      <c r="E1875" s="1165" t="s">
        <v>27838</v>
      </c>
      <c r="F1875" s="1165" t="s">
        <v>27824</v>
      </c>
      <c r="G1875" s="1170" t="s">
        <v>27825</v>
      </c>
    </row>
    <row r="1876" spans="1:7" ht="15" customHeight="1">
      <c r="A1876" s="1165" t="str">
        <f t="shared" si="193"/>
        <v>PEXP123PUR</v>
      </c>
      <c r="B1876" s="1165">
        <f>IFERROR(INDEX('PU Holds'!$B$14:$AF$554,MATCH(C1876,'PU Holds'!$B$14:$B$552,FALSE),MATCH(D1876,'PU Holds'!$B$14:$AF$14,FALSE)),0)</f>
        <v>0</v>
      </c>
      <c r="C1876" s="1165" t="str">
        <f t="shared" si="194"/>
        <v>PEXP123</v>
      </c>
      <c r="D1876" s="988" t="str">
        <f>'PU Holds'!$AD$14</f>
        <v>US Purple</v>
      </c>
      <c r="E1876" s="1165" t="s">
        <v>27839</v>
      </c>
      <c r="F1876" s="1165" t="s">
        <v>27824</v>
      </c>
      <c r="G1876" s="1170" t="s">
        <v>27825</v>
      </c>
    </row>
    <row r="1877" spans="1:7" ht="15" customHeight="1">
      <c r="A1877" s="1165" t="str">
        <f t="shared" si="193"/>
        <v>PEXP124YEL</v>
      </c>
      <c r="B1877" s="1165">
        <f>IFERROR(INDEX('PU Holds'!$B$14:$AF$554,MATCH(C1877,'PU Holds'!$B$14:$B$552,FALSE),MATCH(D1877,'PU Holds'!$B$14:$AF$14,FALSE)),0)</f>
        <v>0</v>
      </c>
      <c r="C1877" s="1165" t="s">
        <v>27962</v>
      </c>
      <c r="D1877" s="1168" t="str">
        <f>'PU Holds'!$M$14</f>
        <v>Yellow 
RAL 1026</v>
      </c>
      <c r="E1877" s="1165" t="s">
        <v>27823</v>
      </c>
      <c r="F1877" s="1165" t="s">
        <v>27824</v>
      </c>
      <c r="G1877" s="1170" t="s">
        <v>27825</v>
      </c>
    </row>
    <row r="1878" spans="1:7" ht="15" customHeight="1">
      <c r="A1878" s="1165" t="str">
        <f t="shared" si="193"/>
        <v>PEXP124RED</v>
      </c>
      <c r="B1878" s="1165">
        <f>IFERROR(INDEX('PU Holds'!$B$14:$AF$554,MATCH(C1878,'PU Holds'!$B$14:$B$552,FALSE),MATCH(D1878,'PU Holds'!$B$14:$AF$14,FALSE)),0)</f>
        <v>0</v>
      </c>
      <c r="C1878" s="1165" t="str">
        <f t="shared" ref="C1878:C1891" si="195">C1877</f>
        <v>PEXP124</v>
      </c>
      <c r="D1878" s="988" t="str">
        <f>'PU Holds'!$O$14</f>
        <v>Red 
RAL 3020</v>
      </c>
      <c r="E1878" s="1165" t="s">
        <v>27826</v>
      </c>
      <c r="F1878" s="1165" t="s">
        <v>27824</v>
      </c>
      <c r="G1878" s="1170" t="s">
        <v>27825</v>
      </c>
    </row>
    <row r="1879" spans="1:7" ht="15" customHeight="1">
      <c r="A1879" s="1165" t="str">
        <f t="shared" si="193"/>
        <v>PEXP124BLU</v>
      </c>
      <c r="B1879" s="1165">
        <f>IFERROR(INDEX('PU Holds'!$B$14:$AF$554,MATCH(C1879,'PU Holds'!$B$14:$B$552,FALSE),MATCH(D1879,'PU Holds'!$B$14:$AF$14,FALSE)),0)</f>
        <v>0</v>
      </c>
      <c r="C1879" s="1165" t="str">
        <f t="shared" si="195"/>
        <v>PEXP124</v>
      </c>
      <c r="D1879" s="988" t="str">
        <f>'PU Holds'!$P$14</f>
        <v>Blue 
RAL 5015</v>
      </c>
      <c r="E1879" s="1165" t="s">
        <v>27827</v>
      </c>
      <c r="F1879" s="1165" t="s">
        <v>27824</v>
      </c>
      <c r="G1879" s="1170" t="s">
        <v>27825</v>
      </c>
    </row>
    <row r="1880" spans="1:7" ht="15" customHeight="1">
      <c r="A1880" s="1165" t="str">
        <f t="shared" si="193"/>
        <v>PEXP124GRY</v>
      </c>
      <c r="B1880" s="1165">
        <f>IFERROR(INDEX('PU Holds'!$B$14:$AF$554,MATCH(C1880,'PU Holds'!$B$14:$B$552,FALSE),MATCH(D1880,'PU Holds'!$B$14:$AF$14,FALSE)),0)</f>
        <v>0</v>
      </c>
      <c r="C1880" s="1165" t="str">
        <f t="shared" si="195"/>
        <v>PEXP124</v>
      </c>
      <c r="D1880" s="988" t="str">
        <f>'PU Holds'!$Q$14</f>
        <v>Grey 
RAL 7001</v>
      </c>
      <c r="E1880" s="1165" t="s">
        <v>27828</v>
      </c>
      <c r="F1880" s="1165" t="s">
        <v>27824</v>
      </c>
      <c r="G1880" s="1170" t="s">
        <v>27825</v>
      </c>
    </row>
    <row r="1881" spans="1:7" ht="15" customHeight="1">
      <c r="A1881" s="1165" t="str">
        <f t="shared" si="193"/>
        <v>PEXP124BLK</v>
      </c>
      <c r="B1881" s="1165">
        <f>IFERROR(INDEX('PU Holds'!$B$14:$AF$554,MATCH(C1881,'PU Holds'!$B$14:$B$552,FALSE),MATCH(D1881,'PU Holds'!$B$14:$AF$14,FALSE)),0)</f>
        <v>0</v>
      </c>
      <c r="C1881" s="1165" t="str">
        <f t="shared" si="195"/>
        <v>PEXP124</v>
      </c>
      <c r="D1881" s="988" t="str">
        <f>'PU Holds'!$R$14</f>
        <v>Black 
RAL 9005</v>
      </c>
      <c r="E1881" s="1165" t="s">
        <v>27829</v>
      </c>
      <c r="F1881" s="1165" t="s">
        <v>27824</v>
      </c>
      <c r="G1881" s="1170" t="s">
        <v>27825</v>
      </c>
    </row>
    <row r="1882" spans="1:7" ht="15" customHeight="1">
      <c r="A1882" s="1165" t="str">
        <f t="shared" si="193"/>
        <v>PEXP124FLO</v>
      </c>
      <c r="B1882" s="1165">
        <f>IFERROR(INDEX('PU Holds'!$B$14:$AF$554,MATCH(C1882,'PU Holds'!$B$14:$B$552,FALSE),MATCH(D1882,'PU Holds'!$B$14:$AF$14,FALSE)),0)</f>
        <v>0</v>
      </c>
      <c r="C1882" s="1165" t="str">
        <f t="shared" si="195"/>
        <v>PEXP124</v>
      </c>
      <c r="D1882" s="988" t="str">
        <f>'PU Holds'!$S$14</f>
        <v>Fluo 
Orange</v>
      </c>
      <c r="E1882" s="1165" t="s">
        <v>27830</v>
      </c>
      <c r="F1882" s="1165" t="s">
        <v>27824</v>
      </c>
      <c r="G1882" s="1170" t="s">
        <v>27825</v>
      </c>
    </row>
    <row r="1883" spans="1:7" ht="15" customHeight="1">
      <c r="A1883" s="1165" t="str">
        <f t="shared" si="193"/>
        <v>PEXP124FLG</v>
      </c>
      <c r="B1883" s="1165">
        <f>IFERROR(INDEX('PU Holds'!$B$14:$AF$554,MATCH(C1883,'PU Holds'!$B$14:$B$552,FALSE),MATCH(D1883,'PU Holds'!$B$14:$AF$14,FALSE)),0)</f>
        <v>0</v>
      </c>
      <c r="C1883" s="1165" t="str">
        <f t="shared" si="195"/>
        <v>PEXP124</v>
      </c>
      <c r="D1883" s="988" t="str">
        <f>'PU Holds'!$T$14</f>
        <v>Fluo 
Green</v>
      </c>
      <c r="E1883" s="1165" t="s">
        <v>27831</v>
      </c>
      <c r="F1883" s="1165" t="s">
        <v>27824</v>
      </c>
      <c r="G1883" s="1170" t="s">
        <v>27825</v>
      </c>
    </row>
    <row r="1884" spans="1:7" ht="15" customHeight="1">
      <c r="A1884" s="1165" t="str">
        <f t="shared" si="193"/>
        <v>PEXP124FLP</v>
      </c>
      <c r="B1884" s="1165">
        <f>IFERROR(INDEX('PU Holds'!$B$14:$AF$554,MATCH(C1884,'PU Holds'!$B$14:$B$552,FALSE),MATCH(D1884,'PU Holds'!$B$14:$AF$14,FALSE)),0)</f>
        <v>0</v>
      </c>
      <c r="C1884" s="1165" t="str">
        <f t="shared" si="195"/>
        <v>PEXP124</v>
      </c>
      <c r="D1884" s="988" t="str">
        <f>'PU Holds'!$U$14</f>
        <v>Fluo 
Pink</v>
      </c>
      <c r="E1884" s="1165" t="s">
        <v>27832</v>
      </c>
      <c r="F1884" s="1165" t="s">
        <v>27824</v>
      </c>
      <c r="G1884" s="1170" t="s">
        <v>27825</v>
      </c>
    </row>
    <row r="1885" spans="1:7" ht="15" customHeight="1">
      <c r="A1885" s="1165" t="str">
        <f t="shared" si="193"/>
        <v>PEXP124VIO</v>
      </c>
      <c r="B1885" s="1165">
        <f>IFERROR(INDEX('PU Holds'!$B$14:$AF$554,MATCH(C1885,'PU Holds'!$B$14:$B$552,FALSE),MATCH(D1885,'PU Holds'!$B$14:$AF$14,FALSE)),0)</f>
        <v>0</v>
      </c>
      <c r="C1885" s="1165" t="str">
        <f t="shared" si="195"/>
        <v>PEXP124</v>
      </c>
      <c r="D1885" s="988" t="str">
        <f>'PU Holds'!$W$14</f>
        <v>Violet 
RAL 4008</v>
      </c>
      <c r="E1885" s="1165" t="s">
        <v>27833</v>
      </c>
      <c r="F1885" s="1165" t="s">
        <v>27824</v>
      </c>
      <c r="G1885" s="1170" t="s">
        <v>27825</v>
      </c>
    </row>
    <row r="1886" spans="1:7" ht="15" customHeight="1">
      <c r="A1886" s="1165" t="str">
        <f t="shared" si="193"/>
        <v>PEXP124MIN</v>
      </c>
      <c r="B1886" s="1165">
        <f>IFERROR(INDEX('PU Holds'!$B$14:$AF$554,MATCH(C1886,'PU Holds'!$B$14:$B$552,FALSE),MATCH(D1886,'PU Holds'!$B$14:$AF$14,FALSE)),0)</f>
        <v>0</v>
      </c>
      <c r="C1886" s="1165" t="str">
        <f t="shared" si="195"/>
        <v>PEXP124</v>
      </c>
      <c r="D1886" s="988" t="str">
        <f>'PU Holds'!$X$14</f>
        <v>Mint 
RAL 6027</v>
      </c>
      <c r="E1886" s="1165" t="s">
        <v>27834</v>
      </c>
      <c r="F1886" s="1165" t="s">
        <v>27824</v>
      </c>
      <c r="G1886" s="1170" t="s">
        <v>27825</v>
      </c>
    </row>
    <row r="1887" spans="1:7" ht="15" customHeight="1">
      <c r="A1887" s="1165" t="str">
        <f t="shared" si="193"/>
        <v>PEXP124PUK</v>
      </c>
      <c r="B1887" s="1165">
        <f>IFERROR(INDEX('PU Holds'!$B$14:$AF$554,MATCH(C1887,'PU Holds'!$B$14:$B$552,FALSE),MATCH(D1887,'PU Holds'!$B$14:$AF$14,FALSE)),0)</f>
        <v>0</v>
      </c>
      <c r="C1887" s="1165" t="str">
        <f t="shared" si="195"/>
        <v>PEXP124</v>
      </c>
      <c r="D1887" s="988" t="str">
        <f>'PU Holds'!$Z$14</f>
        <v>Green 
(Puke 16-09)</v>
      </c>
      <c r="E1887" s="1165" t="s">
        <v>27835</v>
      </c>
      <c r="F1887" s="1165" t="s">
        <v>27824</v>
      </c>
      <c r="G1887" s="1170" t="s">
        <v>27825</v>
      </c>
    </row>
    <row r="1888" spans="1:7" ht="15" customHeight="1">
      <c r="A1888" s="1165" t="str">
        <f t="shared" si="193"/>
        <v>PEXP124ORA</v>
      </c>
      <c r="B1888" s="1165">
        <f>IFERROR(INDEX('PU Holds'!$B$14:$AF$554,MATCH(C1888,'PU Holds'!$B$14:$B$552,FALSE),MATCH(D1888,'PU Holds'!$B$14:$AF$14,FALSE)),0)</f>
        <v>0</v>
      </c>
      <c r="C1888" s="1165" t="str">
        <f t="shared" si="195"/>
        <v>PEXP124</v>
      </c>
      <c r="D1888" s="988" t="str">
        <f>'PU Holds'!$AA$14</f>
        <v>US Orange
14-01</v>
      </c>
      <c r="E1888" s="1165" t="s">
        <v>27836</v>
      </c>
      <c r="F1888" s="1165" t="s">
        <v>27824</v>
      </c>
      <c r="G1888" s="1170" t="s">
        <v>27825</v>
      </c>
    </row>
    <row r="1889" spans="1:7" ht="15" customHeight="1">
      <c r="A1889" s="1165" t="str">
        <f t="shared" si="193"/>
        <v>PEXP124GRE</v>
      </c>
      <c r="B1889" s="1165">
        <f>IFERROR(INDEX('PU Holds'!$B$14:$AF$554,MATCH(C1889,'PU Holds'!$B$14:$B$552,FALSE),MATCH(D1889,'PU Holds'!$B$14:$AF$14,FALSE)),0)</f>
        <v>0</v>
      </c>
      <c r="C1889" s="1165" t="str">
        <f t="shared" si="195"/>
        <v>PEXP124</v>
      </c>
      <c r="D1889" s="988" t="str">
        <f>'PU Holds'!$AB$14</f>
        <v>US Green 
16 -16</v>
      </c>
      <c r="E1889" s="1165" t="s">
        <v>27837</v>
      </c>
      <c r="F1889" s="1165" t="s">
        <v>27824</v>
      </c>
      <c r="G1889" s="1170" t="s">
        <v>27825</v>
      </c>
    </row>
    <row r="1890" spans="1:7" ht="15" customHeight="1">
      <c r="A1890" s="1165" t="str">
        <f t="shared" si="193"/>
        <v>PEXP124WHI</v>
      </c>
      <c r="B1890" s="1165">
        <f>IFERROR(INDEX('PU Holds'!$B$14:$AF$554,MATCH(C1890,'PU Holds'!$B$14:$B$552,FALSE),MATCH(D1890,'PU Holds'!$B$14:$AF$14,FALSE)),0)</f>
        <v>0</v>
      </c>
      <c r="C1890" s="1165" t="str">
        <f t="shared" si="195"/>
        <v>PEXP124</v>
      </c>
      <c r="D1890" s="988" t="str">
        <f>'PU Holds'!$AC$14</f>
        <v>White 
RAL 9010</v>
      </c>
      <c r="E1890" s="1165" t="s">
        <v>27838</v>
      </c>
      <c r="F1890" s="1165" t="s">
        <v>27824</v>
      </c>
      <c r="G1890" s="1170" t="s">
        <v>27825</v>
      </c>
    </row>
    <row r="1891" spans="1:7" ht="15" customHeight="1">
      <c r="A1891" s="1165" t="str">
        <f t="shared" si="193"/>
        <v>PEXP124PUR</v>
      </c>
      <c r="B1891" s="1165">
        <f>IFERROR(INDEX('PU Holds'!$B$14:$AF$554,MATCH(C1891,'PU Holds'!$B$14:$B$552,FALSE),MATCH(D1891,'PU Holds'!$B$14:$AF$14,FALSE)),0)</f>
        <v>0</v>
      </c>
      <c r="C1891" s="1165" t="str">
        <f t="shared" si="195"/>
        <v>PEXP124</v>
      </c>
      <c r="D1891" s="988" t="str">
        <f>'PU Holds'!$AD$14</f>
        <v>US Purple</v>
      </c>
      <c r="E1891" s="1165" t="s">
        <v>27839</v>
      </c>
      <c r="F1891" s="1165" t="s">
        <v>27824</v>
      </c>
      <c r="G1891" s="1170" t="s">
        <v>27825</v>
      </c>
    </row>
    <row r="1892" spans="1:7" ht="15" customHeight="1">
      <c r="A1892" s="1165" t="str">
        <f t="shared" si="193"/>
        <v>PEXP125YEL</v>
      </c>
      <c r="B1892" s="1165">
        <f>IFERROR(INDEX('PU Holds'!$B$14:$AF$554,MATCH(C1892,'PU Holds'!$B$14:$B$552,FALSE),MATCH(D1892,'PU Holds'!$B$14:$AF$14,FALSE)),0)</f>
        <v>0</v>
      </c>
      <c r="C1892" s="1165" t="s">
        <v>27963</v>
      </c>
      <c r="D1892" s="1168" t="str">
        <f>'PU Holds'!$M$14</f>
        <v>Yellow 
RAL 1026</v>
      </c>
      <c r="E1892" s="1165" t="s">
        <v>27823</v>
      </c>
      <c r="F1892" s="1165" t="s">
        <v>27824</v>
      </c>
      <c r="G1892" s="1170" t="s">
        <v>27825</v>
      </c>
    </row>
    <row r="1893" spans="1:7" ht="15" customHeight="1">
      <c r="A1893" s="1165" t="str">
        <f t="shared" si="193"/>
        <v>PEXP125RED</v>
      </c>
      <c r="B1893" s="1165">
        <f>IFERROR(INDEX('PU Holds'!$B$14:$AF$554,MATCH(C1893,'PU Holds'!$B$14:$B$552,FALSE),MATCH(D1893,'PU Holds'!$B$14:$AF$14,FALSE)),0)</f>
        <v>0</v>
      </c>
      <c r="C1893" s="1165" t="str">
        <f t="shared" ref="C1893:C1906" si="196">C1892</f>
        <v>PEXP125</v>
      </c>
      <c r="D1893" s="988" t="str">
        <f>'PU Holds'!$O$14</f>
        <v>Red 
RAL 3020</v>
      </c>
      <c r="E1893" s="1165" t="s">
        <v>27826</v>
      </c>
      <c r="F1893" s="1165" t="s">
        <v>27824</v>
      </c>
      <c r="G1893" s="1170" t="s">
        <v>27825</v>
      </c>
    </row>
    <row r="1894" spans="1:7" ht="15" customHeight="1">
      <c r="A1894" s="1165" t="str">
        <f t="shared" si="193"/>
        <v>PEXP125BLU</v>
      </c>
      <c r="B1894" s="1165">
        <f>IFERROR(INDEX('PU Holds'!$B$14:$AF$554,MATCH(C1894,'PU Holds'!$B$14:$B$552,FALSE),MATCH(D1894,'PU Holds'!$B$14:$AF$14,FALSE)),0)</f>
        <v>0</v>
      </c>
      <c r="C1894" s="1165" t="str">
        <f t="shared" si="196"/>
        <v>PEXP125</v>
      </c>
      <c r="D1894" s="988" t="str">
        <f>'PU Holds'!$P$14</f>
        <v>Blue 
RAL 5015</v>
      </c>
      <c r="E1894" s="1165" t="s">
        <v>27827</v>
      </c>
      <c r="F1894" s="1165" t="s">
        <v>27824</v>
      </c>
      <c r="G1894" s="1170" t="s">
        <v>27825</v>
      </c>
    </row>
    <row r="1895" spans="1:7" ht="15" customHeight="1">
      <c r="A1895" s="1165" t="str">
        <f t="shared" si="193"/>
        <v>PEXP125GRY</v>
      </c>
      <c r="B1895" s="1165">
        <f>IFERROR(INDEX('PU Holds'!$B$14:$AF$554,MATCH(C1895,'PU Holds'!$B$14:$B$552,FALSE),MATCH(D1895,'PU Holds'!$B$14:$AF$14,FALSE)),0)</f>
        <v>0</v>
      </c>
      <c r="C1895" s="1165" t="str">
        <f t="shared" si="196"/>
        <v>PEXP125</v>
      </c>
      <c r="D1895" s="988" t="str">
        <f>'PU Holds'!$Q$14</f>
        <v>Grey 
RAL 7001</v>
      </c>
      <c r="E1895" s="1165" t="s">
        <v>27828</v>
      </c>
      <c r="F1895" s="1165" t="s">
        <v>27824</v>
      </c>
      <c r="G1895" s="1170" t="s">
        <v>27825</v>
      </c>
    </row>
    <row r="1896" spans="1:7" ht="15" customHeight="1">
      <c r="A1896" s="1165" t="str">
        <f t="shared" si="193"/>
        <v>PEXP125BLK</v>
      </c>
      <c r="B1896" s="1165">
        <f>IFERROR(INDEX('PU Holds'!$B$14:$AF$554,MATCH(C1896,'PU Holds'!$B$14:$B$552,FALSE),MATCH(D1896,'PU Holds'!$B$14:$AF$14,FALSE)),0)</f>
        <v>0</v>
      </c>
      <c r="C1896" s="1165" t="str">
        <f t="shared" si="196"/>
        <v>PEXP125</v>
      </c>
      <c r="D1896" s="988" t="str">
        <f>'PU Holds'!$R$14</f>
        <v>Black 
RAL 9005</v>
      </c>
      <c r="E1896" s="1165" t="s">
        <v>27829</v>
      </c>
      <c r="F1896" s="1165" t="s">
        <v>27824</v>
      </c>
      <c r="G1896" s="1170" t="s">
        <v>27825</v>
      </c>
    </row>
    <row r="1897" spans="1:7" ht="15" customHeight="1">
      <c r="A1897" s="1165" t="str">
        <f t="shared" si="193"/>
        <v>PEXP125FLO</v>
      </c>
      <c r="B1897" s="1165">
        <f>IFERROR(INDEX('PU Holds'!$B$14:$AF$554,MATCH(C1897,'PU Holds'!$B$14:$B$552,FALSE),MATCH(D1897,'PU Holds'!$B$14:$AF$14,FALSE)),0)</f>
        <v>0</v>
      </c>
      <c r="C1897" s="1165" t="str">
        <f t="shared" si="196"/>
        <v>PEXP125</v>
      </c>
      <c r="D1897" s="988" t="str">
        <f>'PU Holds'!$S$14</f>
        <v>Fluo 
Orange</v>
      </c>
      <c r="E1897" s="1165" t="s">
        <v>27830</v>
      </c>
      <c r="F1897" s="1165" t="s">
        <v>27824</v>
      </c>
      <c r="G1897" s="1170" t="s">
        <v>27825</v>
      </c>
    </row>
    <row r="1898" spans="1:7" ht="15" customHeight="1">
      <c r="A1898" s="1165" t="str">
        <f t="shared" si="193"/>
        <v>PEXP125FLG</v>
      </c>
      <c r="B1898" s="1165">
        <f>IFERROR(INDEX('PU Holds'!$B$14:$AF$554,MATCH(C1898,'PU Holds'!$B$14:$B$552,FALSE),MATCH(D1898,'PU Holds'!$B$14:$AF$14,FALSE)),0)</f>
        <v>0</v>
      </c>
      <c r="C1898" s="1165" t="str">
        <f t="shared" si="196"/>
        <v>PEXP125</v>
      </c>
      <c r="D1898" s="988" t="str">
        <f>'PU Holds'!$T$14</f>
        <v>Fluo 
Green</v>
      </c>
      <c r="E1898" s="1165" t="s">
        <v>27831</v>
      </c>
      <c r="F1898" s="1165" t="s">
        <v>27824</v>
      </c>
      <c r="G1898" s="1170" t="s">
        <v>27825</v>
      </c>
    </row>
    <row r="1899" spans="1:7" ht="15" customHeight="1">
      <c r="A1899" s="1165" t="str">
        <f t="shared" si="193"/>
        <v>PEXP125FLP</v>
      </c>
      <c r="B1899" s="1165">
        <f>IFERROR(INDEX('PU Holds'!$B$14:$AF$554,MATCH(C1899,'PU Holds'!$B$14:$B$552,FALSE),MATCH(D1899,'PU Holds'!$B$14:$AF$14,FALSE)),0)</f>
        <v>0</v>
      </c>
      <c r="C1899" s="1165" t="str">
        <f t="shared" si="196"/>
        <v>PEXP125</v>
      </c>
      <c r="D1899" s="988" t="str">
        <f>'PU Holds'!$U$14</f>
        <v>Fluo 
Pink</v>
      </c>
      <c r="E1899" s="1165" t="s">
        <v>27832</v>
      </c>
      <c r="F1899" s="1165" t="s">
        <v>27824</v>
      </c>
      <c r="G1899" s="1170" t="s">
        <v>27825</v>
      </c>
    </row>
    <row r="1900" spans="1:7" ht="15" customHeight="1">
      <c r="A1900" s="1165" t="str">
        <f t="shared" si="193"/>
        <v>PEXP125VIO</v>
      </c>
      <c r="B1900" s="1165">
        <f>IFERROR(INDEX('PU Holds'!$B$14:$AF$554,MATCH(C1900,'PU Holds'!$B$14:$B$552,FALSE),MATCH(D1900,'PU Holds'!$B$14:$AF$14,FALSE)),0)</f>
        <v>0</v>
      </c>
      <c r="C1900" s="1165" t="str">
        <f t="shared" si="196"/>
        <v>PEXP125</v>
      </c>
      <c r="D1900" s="988" t="str">
        <f>'PU Holds'!$W$14</f>
        <v>Violet 
RAL 4008</v>
      </c>
      <c r="E1900" s="1165" t="s">
        <v>27833</v>
      </c>
      <c r="F1900" s="1165" t="s">
        <v>27824</v>
      </c>
      <c r="G1900" s="1170" t="s">
        <v>27825</v>
      </c>
    </row>
    <row r="1901" spans="1:7" ht="15" customHeight="1">
      <c r="A1901" s="1165" t="str">
        <f t="shared" si="193"/>
        <v>PEXP125MIN</v>
      </c>
      <c r="B1901" s="1165">
        <f>IFERROR(INDEX('PU Holds'!$B$14:$AF$554,MATCH(C1901,'PU Holds'!$B$14:$B$552,FALSE),MATCH(D1901,'PU Holds'!$B$14:$AF$14,FALSE)),0)</f>
        <v>0</v>
      </c>
      <c r="C1901" s="1165" t="str">
        <f t="shared" si="196"/>
        <v>PEXP125</v>
      </c>
      <c r="D1901" s="988" t="str">
        <f>'PU Holds'!$X$14</f>
        <v>Mint 
RAL 6027</v>
      </c>
      <c r="E1901" s="1165" t="s">
        <v>27834</v>
      </c>
      <c r="F1901" s="1165" t="s">
        <v>27824</v>
      </c>
      <c r="G1901" s="1170" t="s">
        <v>27825</v>
      </c>
    </row>
    <row r="1902" spans="1:7" ht="15" customHeight="1">
      <c r="A1902" s="1165" t="str">
        <f t="shared" ref="A1902:A1906" si="197">CONCATENATE(C1902,E1902)</f>
        <v>PEXP125PUK</v>
      </c>
      <c r="B1902" s="1165">
        <f>IFERROR(INDEX('PU Holds'!$B$14:$AF$554,MATCH(C1902,'PU Holds'!$B$14:$B$552,FALSE),MATCH(D1902,'PU Holds'!$B$14:$AF$14,FALSE)),0)</f>
        <v>0</v>
      </c>
      <c r="C1902" s="1165" t="str">
        <f t="shared" si="196"/>
        <v>PEXP125</v>
      </c>
      <c r="D1902" s="988" t="str">
        <f>'PU Holds'!$Z$14</f>
        <v>Green 
(Puke 16-09)</v>
      </c>
      <c r="E1902" s="1165" t="s">
        <v>27835</v>
      </c>
      <c r="F1902" s="1165" t="s">
        <v>27824</v>
      </c>
      <c r="G1902" s="1170" t="s">
        <v>27825</v>
      </c>
    </row>
    <row r="1903" spans="1:7" ht="15" customHeight="1">
      <c r="A1903" s="1165" t="str">
        <f t="shared" si="197"/>
        <v>PEXP125ORA</v>
      </c>
      <c r="B1903" s="1165">
        <f>IFERROR(INDEX('PU Holds'!$B$14:$AF$554,MATCH(C1903,'PU Holds'!$B$14:$B$552,FALSE),MATCH(D1903,'PU Holds'!$B$14:$AF$14,FALSE)),0)</f>
        <v>0</v>
      </c>
      <c r="C1903" s="1165" t="str">
        <f t="shared" si="196"/>
        <v>PEXP125</v>
      </c>
      <c r="D1903" s="988" t="str">
        <f>'PU Holds'!$AA$14</f>
        <v>US Orange
14-01</v>
      </c>
      <c r="E1903" s="1165" t="s">
        <v>27836</v>
      </c>
      <c r="F1903" s="1165" t="s">
        <v>27824</v>
      </c>
      <c r="G1903" s="1170" t="s">
        <v>27825</v>
      </c>
    </row>
    <row r="1904" spans="1:7" ht="15" customHeight="1">
      <c r="A1904" s="1165" t="str">
        <f t="shared" si="197"/>
        <v>PEXP125GRE</v>
      </c>
      <c r="B1904" s="1165">
        <f>IFERROR(INDEX('PU Holds'!$B$14:$AF$554,MATCH(C1904,'PU Holds'!$B$14:$B$552,FALSE),MATCH(D1904,'PU Holds'!$B$14:$AF$14,FALSE)),0)</f>
        <v>0</v>
      </c>
      <c r="C1904" s="1165" t="str">
        <f t="shared" si="196"/>
        <v>PEXP125</v>
      </c>
      <c r="D1904" s="988" t="str">
        <f>'PU Holds'!$AB$14</f>
        <v>US Green 
16 -16</v>
      </c>
      <c r="E1904" s="1165" t="s">
        <v>27837</v>
      </c>
      <c r="F1904" s="1165" t="s">
        <v>27824</v>
      </c>
      <c r="G1904" s="1170" t="s">
        <v>27825</v>
      </c>
    </row>
    <row r="1905" spans="1:7" ht="15" customHeight="1">
      <c r="A1905" s="1165" t="str">
        <f t="shared" si="197"/>
        <v>PEXP125WHI</v>
      </c>
      <c r="B1905" s="1165">
        <f>IFERROR(INDEX('PU Holds'!$B$14:$AF$554,MATCH(C1905,'PU Holds'!$B$14:$B$552,FALSE),MATCH(D1905,'PU Holds'!$B$14:$AF$14,FALSE)),0)</f>
        <v>0</v>
      </c>
      <c r="C1905" s="1165" t="str">
        <f t="shared" si="196"/>
        <v>PEXP125</v>
      </c>
      <c r="D1905" s="988" t="str">
        <f>'PU Holds'!$AC$14</f>
        <v>White 
RAL 9010</v>
      </c>
      <c r="E1905" s="1165" t="s">
        <v>27838</v>
      </c>
      <c r="F1905" s="1165" t="s">
        <v>27824</v>
      </c>
      <c r="G1905" s="1170" t="s">
        <v>27825</v>
      </c>
    </row>
    <row r="1906" spans="1:7" ht="15" customHeight="1">
      <c r="A1906" s="1165" t="str">
        <f t="shared" si="197"/>
        <v>PEXP125PUR</v>
      </c>
      <c r="B1906" s="1165">
        <f>IFERROR(INDEX('PU Holds'!$B$14:$AF$554,MATCH(C1906,'PU Holds'!$B$14:$B$552,FALSE),MATCH(D1906,'PU Holds'!$B$14:$AF$14,FALSE)),0)</f>
        <v>0</v>
      </c>
      <c r="C1906" s="1165" t="str">
        <f t="shared" si="196"/>
        <v>PEXP125</v>
      </c>
      <c r="D1906" s="988" t="str">
        <f>'PU Holds'!$AD$14</f>
        <v>US Purple</v>
      </c>
      <c r="E1906" s="1165" t="s">
        <v>27839</v>
      </c>
      <c r="F1906" s="1165" t="s">
        <v>27824</v>
      </c>
      <c r="G1906" s="1170" t="s">
        <v>27825</v>
      </c>
    </row>
    <row r="1907" spans="1:7" ht="15" customHeight="1">
      <c r="A1907" s="1165" t="str">
        <f t="shared" ref="A1907:A1951" si="198">CONCATENATE(C1907,E1907)</f>
        <v>PEXP126YEL</v>
      </c>
      <c r="B1907" s="1165">
        <f>IFERROR(INDEX('PU Holds'!$B$14:$AF$554,MATCH(C1907,'PU Holds'!$B$14:$B$552,FALSE),MATCH(D1907,'PU Holds'!$B$14:$AF$14,FALSE)),0)</f>
        <v>0</v>
      </c>
      <c r="C1907" s="1165" t="s">
        <v>27964</v>
      </c>
      <c r="D1907" s="1168" t="str">
        <f>'PU Holds'!$M$14</f>
        <v>Yellow 
RAL 1026</v>
      </c>
      <c r="E1907" s="1165" t="s">
        <v>27823</v>
      </c>
      <c r="F1907" s="1165" t="s">
        <v>27824</v>
      </c>
      <c r="G1907" s="1170" t="s">
        <v>27825</v>
      </c>
    </row>
    <row r="1908" spans="1:7" ht="15" customHeight="1">
      <c r="A1908" s="1165" t="str">
        <f t="shared" si="198"/>
        <v>PEXP126RED</v>
      </c>
      <c r="B1908" s="1165">
        <f>IFERROR(INDEX('PU Holds'!$B$14:$AF$554,MATCH(C1908,'PU Holds'!$B$14:$B$552,FALSE),MATCH(D1908,'PU Holds'!$B$14:$AF$14,FALSE)),0)</f>
        <v>0</v>
      </c>
      <c r="C1908" s="1165" t="str">
        <f t="shared" ref="C1908:C1921" si="199">C1907</f>
        <v>PEXP126</v>
      </c>
      <c r="D1908" s="988" t="str">
        <f>'PU Holds'!$O$14</f>
        <v>Red 
RAL 3020</v>
      </c>
      <c r="E1908" s="1165" t="s">
        <v>27826</v>
      </c>
      <c r="F1908" s="1165" t="s">
        <v>27824</v>
      </c>
      <c r="G1908" s="1170" t="s">
        <v>27825</v>
      </c>
    </row>
    <row r="1909" spans="1:7" ht="15" customHeight="1">
      <c r="A1909" s="1165" t="str">
        <f t="shared" si="198"/>
        <v>PEXP126BLU</v>
      </c>
      <c r="B1909" s="1165">
        <f>IFERROR(INDEX('PU Holds'!$B$14:$AF$554,MATCH(C1909,'PU Holds'!$B$14:$B$552,FALSE),MATCH(D1909,'PU Holds'!$B$14:$AF$14,FALSE)),0)</f>
        <v>0</v>
      </c>
      <c r="C1909" s="1165" t="str">
        <f t="shared" si="199"/>
        <v>PEXP126</v>
      </c>
      <c r="D1909" s="988" t="str">
        <f>'PU Holds'!$P$14</f>
        <v>Blue 
RAL 5015</v>
      </c>
      <c r="E1909" s="1165" t="s">
        <v>27827</v>
      </c>
      <c r="F1909" s="1165" t="s">
        <v>27824</v>
      </c>
      <c r="G1909" s="1170" t="s">
        <v>27825</v>
      </c>
    </row>
    <row r="1910" spans="1:7" ht="15" customHeight="1">
      <c r="A1910" s="1165" t="str">
        <f t="shared" si="198"/>
        <v>PEXP126GRY</v>
      </c>
      <c r="B1910" s="1165">
        <f>IFERROR(INDEX('PU Holds'!$B$14:$AF$554,MATCH(C1910,'PU Holds'!$B$14:$B$552,FALSE),MATCH(D1910,'PU Holds'!$B$14:$AF$14,FALSE)),0)</f>
        <v>0</v>
      </c>
      <c r="C1910" s="1165" t="str">
        <f t="shared" si="199"/>
        <v>PEXP126</v>
      </c>
      <c r="D1910" s="988" t="str">
        <f>'PU Holds'!$Q$14</f>
        <v>Grey 
RAL 7001</v>
      </c>
      <c r="E1910" s="1165" t="s">
        <v>27828</v>
      </c>
      <c r="F1910" s="1165" t="s">
        <v>27824</v>
      </c>
      <c r="G1910" s="1170" t="s">
        <v>27825</v>
      </c>
    </row>
    <row r="1911" spans="1:7" ht="15" customHeight="1">
      <c r="A1911" s="1165" t="str">
        <f t="shared" si="198"/>
        <v>PEXP126BLK</v>
      </c>
      <c r="B1911" s="1165">
        <f>IFERROR(INDEX('PU Holds'!$B$14:$AF$554,MATCH(C1911,'PU Holds'!$B$14:$B$552,FALSE),MATCH(D1911,'PU Holds'!$B$14:$AF$14,FALSE)),0)</f>
        <v>0</v>
      </c>
      <c r="C1911" s="1165" t="str">
        <f t="shared" si="199"/>
        <v>PEXP126</v>
      </c>
      <c r="D1911" s="988" t="str">
        <f>'PU Holds'!$R$14</f>
        <v>Black 
RAL 9005</v>
      </c>
      <c r="E1911" s="1165" t="s">
        <v>27829</v>
      </c>
      <c r="F1911" s="1165" t="s">
        <v>27824</v>
      </c>
      <c r="G1911" s="1170" t="s">
        <v>27825</v>
      </c>
    </row>
    <row r="1912" spans="1:7" ht="15" customHeight="1">
      <c r="A1912" s="1165" t="str">
        <f t="shared" si="198"/>
        <v>PEXP126FLO</v>
      </c>
      <c r="B1912" s="1165">
        <f>IFERROR(INDEX('PU Holds'!$B$14:$AF$554,MATCH(C1912,'PU Holds'!$B$14:$B$552,FALSE),MATCH(D1912,'PU Holds'!$B$14:$AF$14,FALSE)),0)</f>
        <v>0</v>
      </c>
      <c r="C1912" s="1165" t="str">
        <f t="shared" si="199"/>
        <v>PEXP126</v>
      </c>
      <c r="D1912" s="988" t="str">
        <f>'PU Holds'!$S$14</f>
        <v>Fluo 
Orange</v>
      </c>
      <c r="E1912" s="1165" t="s">
        <v>27830</v>
      </c>
      <c r="F1912" s="1165" t="s">
        <v>27824</v>
      </c>
      <c r="G1912" s="1170" t="s">
        <v>27825</v>
      </c>
    </row>
    <row r="1913" spans="1:7" ht="15" customHeight="1">
      <c r="A1913" s="1165" t="str">
        <f t="shared" si="198"/>
        <v>PEXP126FLG</v>
      </c>
      <c r="B1913" s="1165">
        <f>IFERROR(INDEX('PU Holds'!$B$14:$AF$554,MATCH(C1913,'PU Holds'!$B$14:$B$552,FALSE),MATCH(D1913,'PU Holds'!$B$14:$AF$14,FALSE)),0)</f>
        <v>0</v>
      </c>
      <c r="C1913" s="1165" t="str">
        <f t="shared" si="199"/>
        <v>PEXP126</v>
      </c>
      <c r="D1913" s="988" t="str">
        <f>'PU Holds'!$T$14</f>
        <v>Fluo 
Green</v>
      </c>
      <c r="E1913" s="1165" t="s">
        <v>27831</v>
      </c>
      <c r="F1913" s="1165" t="s">
        <v>27824</v>
      </c>
      <c r="G1913" s="1170" t="s">
        <v>27825</v>
      </c>
    </row>
    <row r="1914" spans="1:7" ht="15" customHeight="1">
      <c r="A1914" s="1165" t="str">
        <f t="shared" si="198"/>
        <v>PEXP126FLP</v>
      </c>
      <c r="B1914" s="1165">
        <f>IFERROR(INDEX('PU Holds'!$B$14:$AF$554,MATCH(C1914,'PU Holds'!$B$14:$B$552,FALSE),MATCH(D1914,'PU Holds'!$B$14:$AF$14,FALSE)),0)</f>
        <v>0</v>
      </c>
      <c r="C1914" s="1165" t="str">
        <f t="shared" si="199"/>
        <v>PEXP126</v>
      </c>
      <c r="D1914" s="988" t="str">
        <f>'PU Holds'!$U$14</f>
        <v>Fluo 
Pink</v>
      </c>
      <c r="E1914" s="1165" t="s">
        <v>27832</v>
      </c>
      <c r="F1914" s="1165" t="s">
        <v>27824</v>
      </c>
      <c r="G1914" s="1170" t="s">
        <v>27825</v>
      </c>
    </row>
    <row r="1915" spans="1:7" ht="15" customHeight="1">
      <c r="A1915" s="1165" t="str">
        <f t="shared" si="198"/>
        <v>PEXP126VIO</v>
      </c>
      <c r="B1915" s="1165">
        <f>IFERROR(INDEX('PU Holds'!$B$14:$AF$554,MATCH(C1915,'PU Holds'!$B$14:$B$552,FALSE),MATCH(D1915,'PU Holds'!$B$14:$AF$14,FALSE)),0)</f>
        <v>0</v>
      </c>
      <c r="C1915" s="1165" t="str">
        <f t="shared" si="199"/>
        <v>PEXP126</v>
      </c>
      <c r="D1915" s="988" t="str">
        <f>'PU Holds'!$W$14</f>
        <v>Violet 
RAL 4008</v>
      </c>
      <c r="E1915" s="1165" t="s">
        <v>27833</v>
      </c>
      <c r="F1915" s="1165" t="s">
        <v>27824</v>
      </c>
      <c r="G1915" s="1170" t="s">
        <v>27825</v>
      </c>
    </row>
    <row r="1916" spans="1:7" ht="15" customHeight="1">
      <c r="A1916" s="1165" t="str">
        <f t="shared" si="198"/>
        <v>PEXP126MIN</v>
      </c>
      <c r="B1916" s="1165">
        <f>IFERROR(INDEX('PU Holds'!$B$14:$AF$554,MATCH(C1916,'PU Holds'!$B$14:$B$552,FALSE),MATCH(D1916,'PU Holds'!$B$14:$AF$14,FALSE)),0)</f>
        <v>0</v>
      </c>
      <c r="C1916" s="1165" t="str">
        <f t="shared" si="199"/>
        <v>PEXP126</v>
      </c>
      <c r="D1916" s="988" t="str">
        <f>'PU Holds'!$X$14</f>
        <v>Mint 
RAL 6027</v>
      </c>
      <c r="E1916" s="1165" t="s">
        <v>27834</v>
      </c>
      <c r="F1916" s="1165" t="s">
        <v>27824</v>
      </c>
      <c r="G1916" s="1170" t="s">
        <v>27825</v>
      </c>
    </row>
    <row r="1917" spans="1:7" ht="15" customHeight="1">
      <c r="A1917" s="1165" t="str">
        <f t="shared" si="198"/>
        <v>PEXP126PUK</v>
      </c>
      <c r="B1917" s="1165">
        <f>IFERROR(INDEX('PU Holds'!$B$14:$AF$554,MATCH(C1917,'PU Holds'!$B$14:$B$552,FALSE),MATCH(D1917,'PU Holds'!$B$14:$AF$14,FALSE)),0)</f>
        <v>0</v>
      </c>
      <c r="C1917" s="1165" t="str">
        <f t="shared" si="199"/>
        <v>PEXP126</v>
      </c>
      <c r="D1917" s="988" t="str">
        <f>'PU Holds'!$Z$14</f>
        <v>Green 
(Puke 16-09)</v>
      </c>
      <c r="E1917" s="1165" t="s">
        <v>27835</v>
      </c>
      <c r="F1917" s="1165" t="s">
        <v>27824</v>
      </c>
      <c r="G1917" s="1170" t="s">
        <v>27825</v>
      </c>
    </row>
    <row r="1918" spans="1:7" ht="15" customHeight="1">
      <c r="A1918" s="1165" t="str">
        <f t="shared" si="198"/>
        <v>PEXP126ORA</v>
      </c>
      <c r="B1918" s="1165">
        <f>IFERROR(INDEX('PU Holds'!$B$14:$AF$554,MATCH(C1918,'PU Holds'!$B$14:$B$552,FALSE),MATCH(D1918,'PU Holds'!$B$14:$AF$14,FALSE)),0)</f>
        <v>0</v>
      </c>
      <c r="C1918" s="1165" t="str">
        <f t="shared" si="199"/>
        <v>PEXP126</v>
      </c>
      <c r="D1918" s="988" t="str">
        <f>'PU Holds'!$AA$14</f>
        <v>US Orange
14-01</v>
      </c>
      <c r="E1918" s="1165" t="s">
        <v>27836</v>
      </c>
      <c r="F1918" s="1165" t="s">
        <v>27824</v>
      </c>
      <c r="G1918" s="1170" t="s">
        <v>27825</v>
      </c>
    </row>
    <row r="1919" spans="1:7" ht="15" customHeight="1">
      <c r="A1919" s="1165" t="str">
        <f t="shared" si="198"/>
        <v>PEXP126GRE</v>
      </c>
      <c r="B1919" s="1165">
        <f>IFERROR(INDEX('PU Holds'!$B$14:$AF$554,MATCH(C1919,'PU Holds'!$B$14:$B$552,FALSE),MATCH(D1919,'PU Holds'!$B$14:$AF$14,FALSE)),0)</f>
        <v>0</v>
      </c>
      <c r="C1919" s="1165" t="str">
        <f t="shared" si="199"/>
        <v>PEXP126</v>
      </c>
      <c r="D1919" s="988" t="str">
        <f>'PU Holds'!$AB$14</f>
        <v>US Green 
16 -16</v>
      </c>
      <c r="E1919" s="1165" t="s">
        <v>27837</v>
      </c>
      <c r="F1919" s="1165" t="s">
        <v>27824</v>
      </c>
      <c r="G1919" s="1170" t="s">
        <v>27825</v>
      </c>
    </row>
    <row r="1920" spans="1:7" ht="15" customHeight="1">
      <c r="A1920" s="1165" t="str">
        <f t="shared" si="198"/>
        <v>PEXP126WHI</v>
      </c>
      <c r="B1920" s="1165">
        <f>IFERROR(INDEX('PU Holds'!$B$14:$AF$554,MATCH(C1920,'PU Holds'!$B$14:$B$552,FALSE),MATCH(D1920,'PU Holds'!$B$14:$AF$14,FALSE)),0)</f>
        <v>0</v>
      </c>
      <c r="C1920" s="1165" t="str">
        <f t="shared" si="199"/>
        <v>PEXP126</v>
      </c>
      <c r="D1920" s="988" t="str">
        <f>'PU Holds'!$AC$14</f>
        <v>White 
RAL 9010</v>
      </c>
      <c r="E1920" s="1165" t="s">
        <v>27838</v>
      </c>
      <c r="F1920" s="1165" t="s">
        <v>27824</v>
      </c>
      <c r="G1920" s="1170" t="s">
        <v>27825</v>
      </c>
    </row>
    <row r="1921" spans="1:7" ht="15" customHeight="1">
      <c r="A1921" s="1165" t="str">
        <f t="shared" si="198"/>
        <v>PEXP126PUR</v>
      </c>
      <c r="B1921" s="1165">
        <f>IFERROR(INDEX('PU Holds'!$B$14:$AF$554,MATCH(C1921,'PU Holds'!$B$14:$B$552,FALSE),MATCH(D1921,'PU Holds'!$B$14:$AF$14,FALSE)),0)</f>
        <v>0</v>
      </c>
      <c r="C1921" s="1165" t="str">
        <f t="shared" si="199"/>
        <v>PEXP126</v>
      </c>
      <c r="D1921" s="988" t="str">
        <f>'PU Holds'!$AD$14</f>
        <v>US Purple</v>
      </c>
      <c r="E1921" s="1165" t="s">
        <v>27839</v>
      </c>
      <c r="F1921" s="1165" t="s">
        <v>27824</v>
      </c>
      <c r="G1921" s="1170" t="s">
        <v>27825</v>
      </c>
    </row>
    <row r="1922" spans="1:7" ht="15" customHeight="1">
      <c r="A1922" s="1165" t="str">
        <f t="shared" si="198"/>
        <v>PEXP127YEL</v>
      </c>
      <c r="B1922" s="1165">
        <f>IFERROR(INDEX('PU Holds'!$B$14:$AF$554,MATCH(C1922,'PU Holds'!$B$14:$B$552,FALSE),MATCH(D1922,'PU Holds'!$B$14:$AF$14,FALSE)),0)</f>
        <v>0</v>
      </c>
      <c r="C1922" s="1165" t="s">
        <v>27965</v>
      </c>
      <c r="D1922" s="1168" t="str">
        <f>'PU Holds'!$M$14</f>
        <v>Yellow 
RAL 1026</v>
      </c>
      <c r="E1922" s="1165" t="s">
        <v>27823</v>
      </c>
      <c r="F1922" s="1165" t="s">
        <v>27824</v>
      </c>
      <c r="G1922" s="1170" t="s">
        <v>27825</v>
      </c>
    </row>
    <row r="1923" spans="1:7" ht="15" customHeight="1">
      <c r="A1923" s="1165" t="str">
        <f t="shared" si="198"/>
        <v>PEXP127RED</v>
      </c>
      <c r="B1923" s="1165">
        <f>IFERROR(INDEX('PU Holds'!$B$14:$AF$554,MATCH(C1923,'PU Holds'!$B$14:$B$552,FALSE),MATCH(D1923,'PU Holds'!$B$14:$AF$14,FALSE)),0)</f>
        <v>0</v>
      </c>
      <c r="C1923" s="1165" t="str">
        <f t="shared" ref="C1923:C1936" si="200">C1922</f>
        <v>PEXP127</v>
      </c>
      <c r="D1923" s="988" t="str">
        <f>'PU Holds'!$O$14</f>
        <v>Red 
RAL 3020</v>
      </c>
      <c r="E1923" s="1165" t="s">
        <v>27826</v>
      </c>
      <c r="F1923" s="1165" t="s">
        <v>27824</v>
      </c>
      <c r="G1923" s="1170" t="s">
        <v>27825</v>
      </c>
    </row>
    <row r="1924" spans="1:7" ht="15" customHeight="1">
      <c r="A1924" s="1165" t="str">
        <f t="shared" si="198"/>
        <v>PEXP127BLU</v>
      </c>
      <c r="B1924" s="1165">
        <f>IFERROR(INDEX('PU Holds'!$B$14:$AF$554,MATCH(C1924,'PU Holds'!$B$14:$B$552,FALSE),MATCH(D1924,'PU Holds'!$B$14:$AF$14,FALSE)),0)</f>
        <v>0</v>
      </c>
      <c r="C1924" s="1165" t="str">
        <f t="shared" si="200"/>
        <v>PEXP127</v>
      </c>
      <c r="D1924" s="988" t="str">
        <f>'PU Holds'!$P$14</f>
        <v>Blue 
RAL 5015</v>
      </c>
      <c r="E1924" s="1165" t="s">
        <v>27827</v>
      </c>
      <c r="F1924" s="1165" t="s">
        <v>27824</v>
      </c>
      <c r="G1924" s="1170" t="s">
        <v>27825</v>
      </c>
    </row>
    <row r="1925" spans="1:7" ht="15" customHeight="1">
      <c r="A1925" s="1165" t="str">
        <f t="shared" si="198"/>
        <v>PEXP127GRY</v>
      </c>
      <c r="B1925" s="1165">
        <f>IFERROR(INDEX('PU Holds'!$B$14:$AF$554,MATCH(C1925,'PU Holds'!$B$14:$B$552,FALSE),MATCH(D1925,'PU Holds'!$B$14:$AF$14,FALSE)),0)</f>
        <v>0</v>
      </c>
      <c r="C1925" s="1165" t="str">
        <f t="shared" si="200"/>
        <v>PEXP127</v>
      </c>
      <c r="D1925" s="988" t="str">
        <f>'PU Holds'!$Q$14</f>
        <v>Grey 
RAL 7001</v>
      </c>
      <c r="E1925" s="1165" t="s">
        <v>27828</v>
      </c>
      <c r="F1925" s="1165" t="s">
        <v>27824</v>
      </c>
      <c r="G1925" s="1170" t="s">
        <v>27825</v>
      </c>
    </row>
    <row r="1926" spans="1:7" ht="15" customHeight="1">
      <c r="A1926" s="1165" t="str">
        <f t="shared" si="198"/>
        <v>PEXP127BLK</v>
      </c>
      <c r="B1926" s="1165">
        <f>IFERROR(INDEX('PU Holds'!$B$14:$AF$554,MATCH(C1926,'PU Holds'!$B$14:$B$552,FALSE),MATCH(D1926,'PU Holds'!$B$14:$AF$14,FALSE)),0)</f>
        <v>0</v>
      </c>
      <c r="C1926" s="1165" t="str">
        <f t="shared" si="200"/>
        <v>PEXP127</v>
      </c>
      <c r="D1926" s="988" t="str">
        <f>'PU Holds'!$R$14</f>
        <v>Black 
RAL 9005</v>
      </c>
      <c r="E1926" s="1165" t="s">
        <v>27829</v>
      </c>
      <c r="F1926" s="1165" t="s">
        <v>27824</v>
      </c>
      <c r="G1926" s="1170" t="s">
        <v>27825</v>
      </c>
    </row>
    <row r="1927" spans="1:7" ht="15" customHeight="1">
      <c r="A1927" s="1165" t="str">
        <f t="shared" si="198"/>
        <v>PEXP127FLO</v>
      </c>
      <c r="B1927" s="1165">
        <f>IFERROR(INDEX('PU Holds'!$B$14:$AF$554,MATCH(C1927,'PU Holds'!$B$14:$B$552,FALSE),MATCH(D1927,'PU Holds'!$B$14:$AF$14,FALSE)),0)</f>
        <v>0</v>
      </c>
      <c r="C1927" s="1165" t="str">
        <f t="shared" si="200"/>
        <v>PEXP127</v>
      </c>
      <c r="D1927" s="988" t="str">
        <f>'PU Holds'!$S$14</f>
        <v>Fluo 
Orange</v>
      </c>
      <c r="E1927" s="1165" t="s">
        <v>27830</v>
      </c>
      <c r="F1927" s="1165" t="s">
        <v>27824</v>
      </c>
      <c r="G1927" s="1170" t="s">
        <v>27825</v>
      </c>
    </row>
    <row r="1928" spans="1:7" ht="15" customHeight="1">
      <c r="A1928" s="1165" t="str">
        <f t="shared" si="198"/>
        <v>PEXP127FLG</v>
      </c>
      <c r="B1928" s="1165">
        <f>IFERROR(INDEX('PU Holds'!$B$14:$AF$554,MATCH(C1928,'PU Holds'!$B$14:$B$552,FALSE),MATCH(D1928,'PU Holds'!$B$14:$AF$14,FALSE)),0)</f>
        <v>0</v>
      </c>
      <c r="C1928" s="1165" t="str">
        <f t="shared" si="200"/>
        <v>PEXP127</v>
      </c>
      <c r="D1928" s="988" t="str">
        <f>'PU Holds'!$T$14</f>
        <v>Fluo 
Green</v>
      </c>
      <c r="E1928" s="1165" t="s">
        <v>27831</v>
      </c>
      <c r="F1928" s="1165" t="s">
        <v>27824</v>
      </c>
      <c r="G1928" s="1170" t="s">
        <v>27825</v>
      </c>
    </row>
    <row r="1929" spans="1:7" ht="15" customHeight="1">
      <c r="A1929" s="1165" t="str">
        <f t="shared" si="198"/>
        <v>PEXP127FLP</v>
      </c>
      <c r="B1929" s="1165">
        <f>IFERROR(INDEX('PU Holds'!$B$14:$AF$554,MATCH(C1929,'PU Holds'!$B$14:$B$552,FALSE),MATCH(D1929,'PU Holds'!$B$14:$AF$14,FALSE)),0)</f>
        <v>0</v>
      </c>
      <c r="C1929" s="1165" t="str">
        <f t="shared" si="200"/>
        <v>PEXP127</v>
      </c>
      <c r="D1929" s="988" t="str">
        <f>'PU Holds'!$U$14</f>
        <v>Fluo 
Pink</v>
      </c>
      <c r="E1929" s="1165" t="s">
        <v>27832</v>
      </c>
      <c r="F1929" s="1165" t="s">
        <v>27824</v>
      </c>
      <c r="G1929" s="1170" t="s">
        <v>27825</v>
      </c>
    </row>
    <row r="1930" spans="1:7" ht="15" customHeight="1">
      <c r="A1930" s="1165" t="str">
        <f t="shared" si="198"/>
        <v>PEXP127VIO</v>
      </c>
      <c r="B1930" s="1165">
        <f>IFERROR(INDEX('PU Holds'!$B$14:$AF$554,MATCH(C1930,'PU Holds'!$B$14:$B$552,FALSE),MATCH(D1930,'PU Holds'!$B$14:$AF$14,FALSE)),0)</f>
        <v>0</v>
      </c>
      <c r="C1930" s="1165" t="str">
        <f t="shared" si="200"/>
        <v>PEXP127</v>
      </c>
      <c r="D1930" s="988" t="str">
        <f>'PU Holds'!$W$14</f>
        <v>Violet 
RAL 4008</v>
      </c>
      <c r="E1930" s="1165" t="s">
        <v>27833</v>
      </c>
      <c r="F1930" s="1165" t="s">
        <v>27824</v>
      </c>
      <c r="G1930" s="1170" t="s">
        <v>27825</v>
      </c>
    </row>
    <row r="1931" spans="1:7" ht="15" customHeight="1">
      <c r="A1931" s="1165" t="str">
        <f t="shared" si="198"/>
        <v>PEXP127MIN</v>
      </c>
      <c r="B1931" s="1165">
        <f>IFERROR(INDEX('PU Holds'!$B$14:$AF$554,MATCH(C1931,'PU Holds'!$B$14:$B$552,FALSE),MATCH(D1931,'PU Holds'!$B$14:$AF$14,FALSE)),0)</f>
        <v>0</v>
      </c>
      <c r="C1931" s="1165" t="str">
        <f t="shared" si="200"/>
        <v>PEXP127</v>
      </c>
      <c r="D1931" s="988" t="str">
        <f>'PU Holds'!$X$14</f>
        <v>Mint 
RAL 6027</v>
      </c>
      <c r="E1931" s="1165" t="s">
        <v>27834</v>
      </c>
      <c r="F1931" s="1165" t="s">
        <v>27824</v>
      </c>
      <c r="G1931" s="1170" t="s">
        <v>27825</v>
      </c>
    </row>
    <row r="1932" spans="1:7" ht="15" customHeight="1">
      <c r="A1932" s="1165" t="str">
        <f t="shared" si="198"/>
        <v>PEXP127PUK</v>
      </c>
      <c r="B1932" s="1165">
        <f>IFERROR(INDEX('PU Holds'!$B$14:$AF$554,MATCH(C1932,'PU Holds'!$B$14:$B$552,FALSE),MATCH(D1932,'PU Holds'!$B$14:$AF$14,FALSE)),0)</f>
        <v>0</v>
      </c>
      <c r="C1932" s="1165" t="str">
        <f t="shared" si="200"/>
        <v>PEXP127</v>
      </c>
      <c r="D1932" s="988" t="str">
        <f>'PU Holds'!$Z$14</f>
        <v>Green 
(Puke 16-09)</v>
      </c>
      <c r="E1932" s="1165" t="s">
        <v>27835</v>
      </c>
      <c r="F1932" s="1165" t="s">
        <v>27824</v>
      </c>
      <c r="G1932" s="1170" t="s">
        <v>27825</v>
      </c>
    </row>
    <row r="1933" spans="1:7" ht="15" customHeight="1">
      <c r="A1933" s="1165" t="str">
        <f t="shared" si="198"/>
        <v>PEXP127ORA</v>
      </c>
      <c r="B1933" s="1165">
        <f>IFERROR(INDEX('PU Holds'!$B$14:$AF$554,MATCH(C1933,'PU Holds'!$B$14:$B$552,FALSE),MATCH(D1933,'PU Holds'!$B$14:$AF$14,FALSE)),0)</f>
        <v>0</v>
      </c>
      <c r="C1933" s="1165" t="str">
        <f t="shared" si="200"/>
        <v>PEXP127</v>
      </c>
      <c r="D1933" s="988" t="str">
        <f>'PU Holds'!$AA$14</f>
        <v>US Orange
14-01</v>
      </c>
      <c r="E1933" s="1165" t="s">
        <v>27836</v>
      </c>
      <c r="F1933" s="1165" t="s">
        <v>27824</v>
      </c>
      <c r="G1933" s="1170" t="s">
        <v>27825</v>
      </c>
    </row>
    <row r="1934" spans="1:7" ht="15" customHeight="1">
      <c r="A1934" s="1165" t="str">
        <f t="shared" si="198"/>
        <v>PEXP127GRE</v>
      </c>
      <c r="B1934" s="1165">
        <f>IFERROR(INDEX('PU Holds'!$B$14:$AF$554,MATCH(C1934,'PU Holds'!$B$14:$B$552,FALSE),MATCH(D1934,'PU Holds'!$B$14:$AF$14,FALSE)),0)</f>
        <v>0</v>
      </c>
      <c r="C1934" s="1165" t="str">
        <f t="shared" si="200"/>
        <v>PEXP127</v>
      </c>
      <c r="D1934" s="988" t="str">
        <f>'PU Holds'!$AB$14</f>
        <v>US Green 
16 -16</v>
      </c>
      <c r="E1934" s="1165" t="s">
        <v>27837</v>
      </c>
      <c r="F1934" s="1165" t="s">
        <v>27824</v>
      </c>
      <c r="G1934" s="1170" t="s">
        <v>27825</v>
      </c>
    </row>
    <row r="1935" spans="1:7" ht="15" customHeight="1">
      <c r="A1935" s="1165" t="str">
        <f t="shared" si="198"/>
        <v>PEXP127WHI</v>
      </c>
      <c r="B1935" s="1165">
        <f>IFERROR(INDEX('PU Holds'!$B$14:$AF$554,MATCH(C1935,'PU Holds'!$B$14:$B$552,FALSE),MATCH(D1935,'PU Holds'!$B$14:$AF$14,FALSE)),0)</f>
        <v>0</v>
      </c>
      <c r="C1935" s="1165" t="str">
        <f t="shared" si="200"/>
        <v>PEXP127</v>
      </c>
      <c r="D1935" s="988" t="str">
        <f>'PU Holds'!$AC$14</f>
        <v>White 
RAL 9010</v>
      </c>
      <c r="E1935" s="1165" t="s">
        <v>27838</v>
      </c>
      <c r="F1935" s="1165" t="s">
        <v>27824</v>
      </c>
      <c r="G1935" s="1170" t="s">
        <v>27825</v>
      </c>
    </row>
    <row r="1936" spans="1:7" ht="15" customHeight="1">
      <c r="A1936" s="1165" t="str">
        <f t="shared" si="198"/>
        <v>PEXP127PUR</v>
      </c>
      <c r="B1936" s="1165">
        <f>IFERROR(INDEX('PU Holds'!$B$14:$AF$554,MATCH(C1936,'PU Holds'!$B$14:$B$552,FALSE),MATCH(D1936,'PU Holds'!$B$14:$AF$14,FALSE)),0)</f>
        <v>0</v>
      </c>
      <c r="C1936" s="1165" t="str">
        <f t="shared" si="200"/>
        <v>PEXP127</v>
      </c>
      <c r="D1936" s="988" t="str">
        <f>'PU Holds'!$AD$14</f>
        <v>US Purple</v>
      </c>
      <c r="E1936" s="1165" t="s">
        <v>27839</v>
      </c>
      <c r="F1936" s="1165" t="s">
        <v>27824</v>
      </c>
      <c r="G1936" s="1170" t="s">
        <v>27825</v>
      </c>
    </row>
    <row r="1937" spans="1:7" ht="15" customHeight="1">
      <c r="A1937" s="1165" t="str">
        <f t="shared" si="198"/>
        <v>PEXP128YEL</v>
      </c>
      <c r="B1937" s="1165">
        <f>IFERROR(INDEX('PU Holds'!$B$14:$AF$554,MATCH(C1937,'PU Holds'!$B$14:$B$552,FALSE),MATCH(D1937,'PU Holds'!$B$14:$AF$14,FALSE)),0)</f>
        <v>0</v>
      </c>
      <c r="C1937" s="1165" t="s">
        <v>27966</v>
      </c>
      <c r="D1937" s="1168" t="str">
        <f>'PU Holds'!$M$14</f>
        <v>Yellow 
RAL 1026</v>
      </c>
      <c r="E1937" s="1165" t="s">
        <v>27823</v>
      </c>
      <c r="F1937" s="1165" t="s">
        <v>27824</v>
      </c>
      <c r="G1937" s="1170" t="s">
        <v>27825</v>
      </c>
    </row>
    <row r="1938" spans="1:7" ht="15" customHeight="1">
      <c r="A1938" s="1165" t="str">
        <f t="shared" si="198"/>
        <v>PEXP128RED</v>
      </c>
      <c r="B1938" s="1165">
        <f>IFERROR(INDEX('PU Holds'!$B$14:$AF$554,MATCH(C1938,'PU Holds'!$B$14:$B$552,FALSE),MATCH(D1938,'PU Holds'!$B$14:$AF$14,FALSE)),0)</f>
        <v>0</v>
      </c>
      <c r="C1938" s="1165" t="str">
        <f t="shared" ref="C1938:C1951" si="201">C1937</f>
        <v>PEXP128</v>
      </c>
      <c r="D1938" s="988" t="str">
        <f>'PU Holds'!$O$14</f>
        <v>Red 
RAL 3020</v>
      </c>
      <c r="E1938" s="1165" t="s">
        <v>27826</v>
      </c>
      <c r="F1938" s="1165" t="s">
        <v>27824</v>
      </c>
      <c r="G1938" s="1170" t="s">
        <v>27825</v>
      </c>
    </row>
    <row r="1939" spans="1:7" ht="15" customHeight="1">
      <c r="A1939" s="1165" t="str">
        <f t="shared" si="198"/>
        <v>PEXP128BLU</v>
      </c>
      <c r="B1939" s="1165">
        <f>IFERROR(INDEX('PU Holds'!$B$14:$AF$554,MATCH(C1939,'PU Holds'!$B$14:$B$552,FALSE),MATCH(D1939,'PU Holds'!$B$14:$AF$14,FALSE)),0)</f>
        <v>0</v>
      </c>
      <c r="C1939" s="1165" t="str">
        <f t="shared" si="201"/>
        <v>PEXP128</v>
      </c>
      <c r="D1939" s="988" t="str">
        <f>'PU Holds'!$P$14</f>
        <v>Blue 
RAL 5015</v>
      </c>
      <c r="E1939" s="1165" t="s">
        <v>27827</v>
      </c>
      <c r="F1939" s="1165" t="s">
        <v>27824</v>
      </c>
      <c r="G1939" s="1170" t="s">
        <v>27825</v>
      </c>
    </row>
    <row r="1940" spans="1:7" ht="15" customHeight="1">
      <c r="A1940" s="1165" t="str">
        <f t="shared" si="198"/>
        <v>PEXP128GRY</v>
      </c>
      <c r="B1940" s="1165">
        <f>IFERROR(INDEX('PU Holds'!$B$14:$AF$554,MATCH(C1940,'PU Holds'!$B$14:$B$552,FALSE),MATCH(D1940,'PU Holds'!$B$14:$AF$14,FALSE)),0)</f>
        <v>0</v>
      </c>
      <c r="C1940" s="1165" t="str">
        <f t="shared" si="201"/>
        <v>PEXP128</v>
      </c>
      <c r="D1940" s="988" t="str">
        <f>'PU Holds'!$Q$14</f>
        <v>Grey 
RAL 7001</v>
      </c>
      <c r="E1940" s="1165" t="s">
        <v>27828</v>
      </c>
      <c r="F1940" s="1165" t="s">
        <v>27824</v>
      </c>
      <c r="G1940" s="1170" t="s">
        <v>27825</v>
      </c>
    </row>
    <row r="1941" spans="1:7" ht="15" customHeight="1">
      <c r="A1941" s="1165" t="str">
        <f t="shared" si="198"/>
        <v>PEXP128BLK</v>
      </c>
      <c r="B1941" s="1165">
        <f>IFERROR(INDEX('PU Holds'!$B$14:$AF$554,MATCH(C1941,'PU Holds'!$B$14:$B$552,FALSE),MATCH(D1941,'PU Holds'!$B$14:$AF$14,FALSE)),0)</f>
        <v>0</v>
      </c>
      <c r="C1941" s="1165" t="str">
        <f t="shared" si="201"/>
        <v>PEXP128</v>
      </c>
      <c r="D1941" s="988" t="str">
        <f>'PU Holds'!$R$14</f>
        <v>Black 
RAL 9005</v>
      </c>
      <c r="E1941" s="1165" t="s">
        <v>27829</v>
      </c>
      <c r="F1941" s="1165" t="s">
        <v>27824</v>
      </c>
      <c r="G1941" s="1170" t="s">
        <v>27825</v>
      </c>
    </row>
    <row r="1942" spans="1:7" ht="15" customHeight="1">
      <c r="A1942" s="1165" t="str">
        <f t="shared" si="198"/>
        <v>PEXP128FLO</v>
      </c>
      <c r="B1942" s="1165">
        <f>IFERROR(INDEX('PU Holds'!$B$14:$AF$554,MATCH(C1942,'PU Holds'!$B$14:$B$552,FALSE),MATCH(D1942,'PU Holds'!$B$14:$AF$14,FALSE)),0)</f>
        <v>0</v>
      </c>
      <c r="C1942" s="1165" t="str">
        <f t="shared" si="201"/>
        <v>PEXP128</v>
      </c>
      <c r="D1942" s="988" t="str">
        <f>'PU Holds'!$S$14</f>
        <v>Fluo 
Orange</v>
      </c>
      <c r="E1942" s="1165" t="s">
        <v>27830</v>
      </c>
      <c r="F1942" s="1165" t="s">
        <v>27824</v>
      </c>
      <c r="G1942" s="1170" t="s">
        <v>27825</v>
      </c>
    </row>
    <row r="1943" spans="1:7" ht="15" customHeight="1">
      <c r="A1943" s="1165" t="str">
        <f t="shared" si="198"/>
        <v>PEXP128FLG</v>
      </c>
      <c r="B1943" s="1165">
        <f>IFERROR(INDEX('PU Holds'!$B$14:$AF$554,MATCH(C1943,'PU Holds'!$B$14:$B$552,FALSE),MATCH(D1943,'PU Holds'!$B$14:$AF$14,FALSE)),0)</f>
        <v>0</v>
      </c>
      <c r="C1943" s="1165" t="str">
        <f t="shared" si="201"/>
        <v>PEXP128</v>
      </c>
      <c r="D1943" s="988" t="str">
        <f>'PU Holds'!$T$14</f>
        <v>Fluo 
Green</v>
      </c>
      <c r="E1943" s="1165" t="s">
        <v>27831</v>
      </c>
      <c r="F1943" s="1165" t="s">
        <v>27824</v>
      </c>
      <c r="G1943" s="1170" t="s">
        <v>27825</v>
      </c>
    </row>
    <row r="1944" spans="1:7" ht="15" customHeight="1">
      <c r="A1944" s="1165" t="str">
        <f t="shared" si="198"/>
        <v>PEXP128FLP</v>
      </c>
      <c r="B1944" s="1165">
        <f>IFERROR(INDEX('PU Holds'!$B$14:$AF$554,MATCH(C1944,'PU Holds'!$B$14:$B$552,FALSE),MATCH(D1944,'PU Holds'!$B$14:$AF$14,FALSE)),0)</f>
        <v>0</v>
      </c>
      <c r="C1944" s="1165" t="str">
        <f t="shared" si="201"/>
        <v>PEXP128</v>
      </c>
      <c r="D1944" s="988" t="str">
        <f>'PU Holds'!$U$14</f>
        <v>Fluo 
Pink</v>
      </c>
      <c r="E1944" s="1165" t="s">
        <v>27832</v>
      </c>
      <c r="F1944" s="1165" t="s">
        <v>27824</v>
      </c>
      <c r="G1944" s="1170" t="s">
        <v>27825</v>
      </c>
    </row>
    <row r="1945" spans="1:7" ht="15" customHeight="1">
      <c r="A1945" s="1165" t="str">
        <f t="shared" si="198"/>
        <v>PEXP128VIO</v>
      </c>
      <c r="B1945" s="1165">
        <f>IFERROR(INDEX('PU Holds'!$B$14:$AF$554,MATCH(C1945,'PU Holds'!$B$14:$B$552,FALSE),MATCH(D1945,'PU Holds'!$B$14:$AF$14,FALSE)),0)</f>
        <v>0</v>
      </c>
      <c r="C1945" s="1165" t="str">
        <f t="shared" si="201"/>
        <v>PEXP128</v>
      </c>
      <c r="D1945" s="988" t="str">
        <f>'PU Holds'!$W$14</f>
        <v>Violet 
RAL 4008</v>
      </c>
      <c r="E1945" s="1165" t="s">
        <v>27833</v>
      </c>
      <c r="F1945" s="1165" t="s">
        <v>27824</v>
      </c>
      <c r="G1945" s="1170" t="s">
        <v>27825</v>
      </c>
    </row>
    <row r="1946" spans="1:7" ht="15" customHeight="1">
      <c r="A1946" s="1165" t="str">
        <f t="shared" si="198"/>
        <v>PEXP128MIN</v>
      </c>
      <c r="B1946" s="1165">
        <f>IFERROR(INDEX('PU Holds'!$B$14:$AF$554,MATCH(C1946,'PU Holds'!$B$14:$B$552,FALSE),MATCH(D1946,'PU Holds'!$B$14:$AF$14,FALSE)),0)</f>
        <v>0</v>
      </c>
      <c r="C1946" s="1165" t="str">
        <f t="shared" si="201"/>
        <v>PEXP128</v>
      </c>
      <c r="D1946" s="988" t="str">
        <f>'PU Holds'!$X$14</f>
        <v>Mint 
RAL 6027</v>
      </c>
      <c r="E1946" s="1165" t="s">
        <v>27834</v>
      </c>
      <c r="F1946" s="1165" t="s">
        <v>27824</v>
      </c>
      <c r="G1946" s="1170" t="s">
        <v>27825</v>
      </c>
    </row>
    <row r="1947" spans="1:7" ht="15" customHeight="1">
      <c r="A1947" s="1165" t="str">
        <f t="shared" si="198"/>
        <v>PEXP128PUK</v>
      </c>
      <c r="B1947" s="1165">
        <f>IFERROR(INDEX('PU Holds'!$B$14:$AF$554,MATCH(C1947,'PU Holds'!$B$14:$B$552,FALSE),MATCH(D1947,'PU Holds'!$B$14:$AF$14,FALSE)),0)</f>
        <v>0</v>
      </c>
      <c r="C1947" s="1165" t="str">
        <f t="shared" si="201"/>
        <v>PEXP128</v>
      </c>
      <c r="D1947" s="988" t="str">
        <f>'PU Holds'!$Z$14</f>
        <v>Green 
(Puke 16-09)</v>
      </c>
      <c r="E1947" s="1165" t="s">
        <v>27835</v>
      </c>
      <c r="F1947" s="1165" t="s">
        <v>27824</v>
      </c>
      <c r="G1947" s="1170" t="s">
        <v>27825</v>
      </c>
    </row>
    <row r="1948" spans="1:7" ht="15" customHeight="1">
      <c r="A1948" s="1165" t="str">
        <f t="shared" si="198"/>
        <v>PEXP128ORA</v>
      </c>
      <c r="B1948" s="1165">
        <f>IFERROR(INDEX('PU Holds'!$B$14:$AF$554,MATCH(C1948,'PU Holds'!$B$14:$B$552,FALSE),MATCH(D1948,'PU Holds'!$B$14:$AF$14,FALSE)),0)</f>
        <v>0</v>
      </c>
      <c r="C1948" s="1165" t="str">
        <f t="shared" si="201"/>
        <v>PEXP128</v>
      </c>
      <c r="D1948" s="988" t="str">
        <f>'PU Holds'!$AA$14</f>
        <v>US Orange
14-01</v>
      </c>
      <c r="E1948" s="1165" t="s">
        <v>27836</v>
      </c>
      <c r="F1948" s="1165" t="s">
        <v>27824</v>
      </c>
      <c r="G1948" s="1170" t="s">
        <v>27825</v>
      </c>
    </row>
    <row r="1949" spans="1:7" ht="15" customHeight="1">
      <c r="A1949" s="1165" t="str">
        <f t="shared" si="198"/>
        <v>PEXP128GRE</v>
      </c>
      <c r="B1949" s="1165">
        <f>IFERROR(INDEX('PU Holds'!$B$14:$AF$554,MATCH(C1949,'PU Holds'!$B$14:$B$552,FALSE),MATCH(D1949,'PU Holds'!$B$14:$AF$14,FALSE)),0)</f>
        <v>0</v>
      </c>
      <c r="C1949" s="1165" t="str">
        <f t="shared" si="201"/>
        <v>PEXP128</v>
      </c>
      <c r="D1949" s="988" t="str">
        <f>'PU Holds'!$AB$14</f>
        <v>US Green 
16 -16</v>
      </c>
      <c r="E1949" s="1165" t="s">
        <v>27837</v>
      </c>
      <c r="F1949" s="1165" t="s">
        <v>27824</v>
      </c>
      <c r="G1949" s="1170" t="s">
        <v>27825</v>
      </c>
    </row>
    <row r="1950" spans="1:7" ht="15" customHeight="1">
      <c r="A1950" s="1165" t="str">
        <f t="shared" si="198"/>
        <v>PEXP128WHI</v>
      </c>
      <c r="B1950" s="1165">
        <f>IFERROR(INDEX('PU Holds'!$B$14:$AF$554,MATCH(C1950,'PU Holds'!$B$14:$B$552,FALSE),MATCH(D1950,'PU Holds'!$B$14:$AF$14,FALSE)),0)</f>
        <v>0</v>
      </c>
      <c r="C1950" s="1165" t="str">
        <f t="shared" si="201"/>
        <v>PEXP128</v>
      </c>
      <c r="D1950" s="988" t="str">
        <f>'PU Holds'!$AC$14</f>
        <v>White 
RAL 9010</v>
      </c>
      <c r="E1950" s="1165" t="s">
        <v>27838</v>
      </c>
      <c r="F1950" s="1165" t="s">
        <v>27824</v>
      </c>
      <c r="G1950" s="1170" t="s">
        <v>27825</v>
      </c>
    </row>
    <row r="1951" spans="1:7" ht="15" customHeight="1">
      <c r="A1951" s="1165" t="str">
        <f t="shared" si="198"/>
        <v>PEXP128PUR</v>
      </c>
      <c r="B1951" s="1165">
        <f>IFERROR(INDEX('PU Holds'!$B$14:$AF$554,MATCH(C1951,'PU Holds'!$B$14:$B$552,FALSE),MATCH(D1951,'PU Holds'!$B$14:$AF$14,FALSE)),0)</f>
        <v>0</v>
      </c>
      <c r="C1951" s="1165" t="str">
        <f t="shared" si="201"/>
        <v>PEXP128</v>
      </c>
      <c r="D1951" s="988" t="str">
        <f>'PU Holds'!$AD$14</f>
        <v>US Purple</v>
      </c>
      <c r="E1951" s="1165" t="s">
        <v>27839</v>
      </c>
      <c r="F1951" s="1165" t="s">
        <v>27824</v>
      </c>
      <c r="G1951" s="1170" t="s">
        <v>27825</v>
      </c>
    </row>
    <row r="1952" spans="1:7" ht="15" customHeight="1">
      <c r="A1952" s="1165" t="str">
        <f t="shared" ref="A1952:A2002" si="202">CONCATENATE(C1952,E1952)</f>
        <v>PEXP129YEL</v>
      </c>
      <c r="B1952" s="1165">
        <f>IFERROR(INDEX('PU Holds'!$B$14:$AF$554,MATCH(C1952,'PU Holds'!$B$14:$B$552,FALSE),MATCH(D1952,'PU Holds'!$B$14:$AF$14,FALSE)),0)</f>
        <v>0</v>
      </c>
      <c r="C1952" s="1165" t="s">
        <v>27967</v>
      </c>
      <c r="D1952" s="1168" t="str">
        <f>'PU Holds'!$M$14</f>
        <v>Yellow 
RAL 1026</v>
      </c>
      <c r="E1952" s="1165" t="s">
        <v>27823</v>
      </c>
      <c r="F1952" s="1165" t="s">
        <v>27824</v>
      </c>
      <c r="G1952" s="1170" t="s">
        <v>27825</v>
      </c>
    </row>
    <row r="1953" spans="1:7" ht="15" customHeight="1">
      <c r="A1953" s="1165" t="str">
        <f t="shared" si="202"/>
        <v>PEXP129RED</v>
      </c>
      <c r="B1953" s="1165">
        <f>IFERROR(INDEX('PU Holds'!$B$14:$AF$554,MATCH(C1953,'PU Holds'!$B$14:$B$552,FALSE),MATCH(D1953,'PU Holds'!$B$14:$AF$14,FALSE)),0)</f>
        <v>0</v>
      </c>
      <c r="C1953" s="1165" t="str">
        <f t="shared" ref="C1953:C1966" si="203">C1952</f>
        <v>PEXP129</v>
      </c>
      <c r="D1953" s="988" t="str">
        <f>'PU Holds'!$O$14</f>
        <v>Red 
RAL 3020</v>
      </c>
      <c r="E1953" s="1165" t="s">
        <v>27826</v>
      </c>
      <c r="F1953" s="1165" t="s">
        <v>27824</v>
      </c>
      <c r="G1953" s="1170" t="s">
        <v>27825</v>
      </c>
    </row>
    <row r="1954" spans="1:7" ht="15" customHeight="1">
      <c r="A1954" s="1165" t="str">
        <f t="shared" si="202"/>
        <v>PEXP129BLU</v>
      </c>
      <c r="B1954" s="1165">
        <f>IFERROR(INDEX('PU Holds'!$B$14:$AF$554,MATCH(C1954,'PU Holds'!$B$14:$B$552,FALSE),MATCH(D1954,'PU Holds'!$B$14:$AF$14,FALSE)),0)</f>
        <v>0</v>
      </c>
      <c r="C1954" s="1165" t="str">
        <f t="shared" si="203"/>
        <v>PEXP129</v>
      </c>
      <c r="D1954" s="988" t="str">
        <f>'PU Holds'!$P$14</f>
        <v>Blue 
RAL 5015</v>
      </c>
      <c r="E1954" s="1165" t="s">
        <v>27827</v>
      </c>
      <c r="F1954" s="1165" t="s">
        <v>27824</v>
      </c>
      <c r="G1954" s="1170" t="s">
        <v>27825</v>
      </c>
    </row>
    <row r="1955" spans="1:7" ht="15" customHeight="1">
      <c r="A1955" s="1165" t="str">
        <f t="shared" si="202"/>
        <v>PEXP129GRY</v>
      </c>
      <c r="B1955" s="1165">
        <f>IFERROR(INDEX('PU Holds'!$B$14:$AF$554,MATCH(C1955,'PU Holds'!$B$14:$B$552,FALSE),MATCH(D1955,'PU Holds'!$B$14:$AF$14,FALSE)),0)</f>
        <v>0</v>
      </c>
      <c r="C1955" s="1165" t="str">
        <f t="shared" si="203"/>
        <v>PEXP129</v>
      </c>
      <c r="D1955" s="988" t="str">
        <f>'PU Holds'!$Q$14</f>
        <v>Grey 
RAL 7001</v>
      </c>
      <c r="E1955" s="1165" t="s">
        <v>27828</v>
      </c>
      <c r="F1955" s="1165" t="s">
        <v>27824</v>
      </c>
      <c r="G1955" s="1170" t="s">
        <v>27825</v>
      </c>
    </row>
    <row r="1956" spans="1:7" ht="15" customHeight="1">
      <c r="A1956" s="1165" t="str">
        <f t="shared" si="202"/>
        <v>PEXP129BLK</v>
      </c>
      <c r="B1956" s="1165">
        <f>IFERROR(INDEX('PU Holds'!$B$14:$AF$554,MATCH(C1956,'PU Holds'!$B$14:$B$552,FALSE),MATCH(D1956,'PU Holds'!$B$14:$AF$14,FALSE)),0)</f>
        <v>0</v>
      </c>
      <c r="C1956" s="1165" t="str">
        <f t="shared" si="203"/>
        <v>PEXP129</v>
      </c>
      <c r="D1956" s="988" t="str">
        <f>'PU Holds'!$R$14</f>
        <v>Black 
RAL 9005</v>
      </c>
      <c r="E1956" s="1165" t="s">
        <v>27829</v>
      </c>
      <c r="F1956" s="1165" t="s">
        <v>27824</v>
      </c>
      <c r="G1956" s="1170" t="s">
        <v>27825</v>
      </c>
    </row>
    <row r="1957" spans="1:7" ht="15" customHeight="1">
      <c r="A1957" s="1165" t="str">
        <f t="shared" si="202"/>
        <v>PEXP129FLO</v>
      </c>
      <c r="B1957" s="1165">
        <f>IFERROR(INDEX('PU Holds'!$B$14:$AF$554,MATCH(C1957,'PU Holds'!$B$14:$B$552,FALSE),MATCH(D1957,'PU Holds'!$B$14:$AF$14,FALSE)),0)</f>
        <v>0</v>
      </c>
      <c r="C1957" s="1165" t="str">
        <f t="shared" si="203"/>
        <v>PEXP129</v>
      </c>
      <c r="D1957" s="988" t="str">
        <f>'PU Holds'!$S$14</f>
        <v>Fluo 
Orange</v>
      </c>
      <c r="E1957" s="1165" t="s">
        <v>27830</v>
      </c>
      <c r="F1957" s="1165" t="s">
        <v>27824</v>
      </c>
      <c r="G1957" s="1170" t="s">
        <v>27825</v>
      </c>
    </row>
    <row r="1958" spans="1:7" ht="15" customHeight="1">
      <c r="A1958" s="1165" t="str">
        <f t="shared" si="202"/>
        <v>PEXP129FLG</v>
      </c>
      <c r="B1958" s="1165">
        <f>IFERROR(INDEX('PU Holds'!$B$14:$AF$554,MATCH(C1958,'PU Holds'!$B$14:$B$552,FALSE),MATCH(D1958,'PU Holds'!$B$14:$AF$14,FALSE)),0)</f>
        <v>0</v>
      </c>
      <c r="C1958" s="1165" t="str">
        <f t="shared" si="203"/>
        <v>PEXP129</v>
      </c>
      <c r="D1958" s="988" t="str">
        <f>'PU Holds'!$T$14</f>
        <v>Fluo 
Green</v>
      </c>
      <c r="E1958" s="1165" t="s">
        <v>27831</v>
      </c>
      <c r="F1958" s="1165" t="s">
        <v>27824</v>
      </c>
      <c r="G1958" s="1170" t="s">
        <v>27825</v>
      </c>
    </row>
    <row r="1959" spans="1:7" ht="15" customHeight="1">
      <c r="A1959" s="1165" t="str">
        <f t="shared" si="202"/>
        <v>PEXP129FLP</v>
      </c>
      <c r="B1959" s="1165">
        <f>IFERROR(INDEX('PU Holds'!$B$14:$AF$554,MATCH(C1959,'PU Holds'!$B$14:$B$552,FALSE),MATCH(D1959,'PU Holds'!$B$14:$AF$14,FALSE)),0)</f>
        <v>0</v>
      </c>
      <c r="C1959" s="1165" t="str">
        <f t="shared" si="203"/>
        <v>PEXP129</v>
      </c>
      <c r="D1959" s="988" t="str">
        <f>'PU Holds'!$U$14</f>
        <v>Fluo 
Pink</v>
      </c>
      <c r="E1959" s="1165" t="s">
        <v>27832</v>
      </c>
      <c r="F1959" s="1165" t="s">
        <v>27824</v>
      </c>
      <c r="G1959" s="1170" t="s">
        <v>27825</v>
      </c>
    </row>
    <row r="1960" spans="1:7" ht="15" customHeight="1">
      <c r="A1960" s="1165" t="str">
        <f t="shared" si="202"/>
        <v>PEXP129VIO</v>
      </c>
      <c r="B1960" s="1165">
        <f>IFERROR(INDEX('PU Holds'!$B$14:$AF$554,MATCH(C1960,'PU Holds'!$B$14:$B$552,FALSE),MATCH(D1960,'PU Holds'!$B$14:$AF$14,FALSE)),0)</f>
        <v>0</v>
      </c>
      <c r="C1960" s="1165" t="str">
        <f t="shared" si="203"/>
        <v>PEXP129</v>
      </c>
      <c r="D1960" s="988" t="str">
        <f>'PU Holds'!$W$14</f>
        <v>Violet 
RAL 4008</v>
      </c>
      <c r="E1960" s="1165" t="s">
        <v>27833</v>
      </c>
      <c r="F1960" s="1165" t="s">
        <v>27824</v>
      </c>
      <c r="G1960" s="1170" t="s">
        <v>27825</v>
      </c>
    </row>
    <row r="1961" spans="1:7" ht="15" customHeight="1">
      <c r="A1961" s="1165" t="str">
        <f t="shared" si="202"/>
        <v>PEXP129MIN</v>
      </c>
      <c r="B1961" s="1165">
        <f>IFERROR(INDEX('PU Holds'!$B$14:$AF$554,MATCH(C1961,'PU Holds'!$B$14:$B$552,FALSE),MATCH(D1961,'PU Holds'!$B$14:$AF$14,FALSE)),0)</f>
        <v>0</v>
      </c>
      <c r="C1961" s="1165" t="str">
        <f t="shared" si="203"/>
        <v>PEXP129</v>
      </c>
      <c r="D1961" s="988" t="str">
        <f>'PU Holds'!$X$14</f>
        <v>Mint 
RAL 6027</v>
      </c>
      <c r="E1961" s="1165" t="s">
        <v>27834</v>
      </c>
      <c r="F1961" s="1165" t="s">
        <v>27824</v>
      </c>
      <c r="G1961" s="1170" t="s">
        <v>27825</v>
      </c>
    </row>
    <row r="1962" spans="1:7" ht="15" customHeight="1">
      <c r="A1962" s="1165" t="str">
        <f t="shared" si="202"/>
        <v>PEXP129PUK</v>
      </c>
      <c r="B1962" s="1165">
        <f>IFERROR(INDEX('PU Holds'!$B$14:$AF$554,MATCH(C1962,'PU Holds'!$B$14:$B$552,FALSE),MATCH(D1962,'PU Holds'!$B$14:$AF$14,FALSE)),0)</f>
        <v>0</v>
      </c>
      <c r="C1962" s="1165" t="str">
        <f t="shared" si="203"/>
        <v>PEXP129</v>
      </c>
      <c r="D1962" s="988" t="str">
        <f>'PU Holds'!$Z$14</f>
        <v>Green 
(Puke 16-09)</v>
      </c>
      <c r="E1962" s="1165" t="s">
        <v>27835</v>
      </c>
      <c r="F1962" s="1165" t="s">
        <v>27824</v>
      </c>
      <c r="G1962" s="1170" t="s">
        <v>27825</v>
      </c>
    </row>
    <row r="1963" spans="1:7" ht="15" customHeight="1">
      <c r="A1963" s="1165" t="str">
        <f t="shared" si="202"/>
        <v>PEXP129ORA</v>
      </c>
      <c r="B1963" s="1165">
        <f>IFERROR(INDEX('PU Holds'!$B$14:$AF$554,MATCH(C1963,'PU Holds'!$B$14:$B$552,FALSE),MATCH(D1963,'PU Holds'!$B$14:$AF$14,FALSE)),0)</f>
        <v>0</v>
      </c>
      <c r="C1963" s="1165" t="str">
        <f t="shared" si="203"/>
        <v>PEXP129</v>
      </c>
      <c r="D1963" s="988" t="str">
        <f>'PU Holds'!$AA$14</f>
        <v>US Orange
14-01</v>
      </c>
      <c r="E1963" s="1165" t="s">
        <v>27836</v>
      </c>
      <c r="F1963" s="1165" t="s">
        <v>27824</v>
      </c>
      <c r="G1963" s="1170" t="s">
        <v>27825</v>
      </c>
    </row>
    <row r="1964" spans="1:7" ht="15" customHeight="1">
      <c r="A1964" s="1165" t="str">
        <f t="shared" si="202"/>
        <v>PEXP129GRE</v>
      </c>
      <c r="B1964" s="1165">
        <f>IFERROR(INDEX('PU Holds'!$B$14:$AF$554,MATCH(C1964,'PU Holds'!$B$14:$B$552,FALSE),MATCH(D1964,'PU Holds'!$B$14:$AF$14,FALSE)),0)</f>
        <v>0</v>
      </c>
      <c r="C1964" s="1165" t="str">
        <f t="shared" si="203"/>
        <v>PEXP129</v>
      </c>
      <c r="D1964" s="988" t="str">
        <f>'PU Holds'!$AB$14</f>
        <v>US Green 
16 -16</v>
      </c>
      <c r="E1964" s="1165" t="s">
        <v>27837</v>
      </c>
      <c r="F1964" s="1165" t="s">
        <v>27824</v>
      </c>
      <c r="G1964" s="1170" t="s">
        <v>27825</v>
      </c>
    </row>
    <row r="1965" spans="1:7" ht="15" customHeight="1">
      <c r="A1965" s="1165" t="str">
        <f t="shared" si="202"/>
        <v>PEXP129WHI</v>
      </c>
      <c r="B1965" s="1165">
        <f>IFERROR(INDEX('PU Holds'!$B$14:$AF$554,MATCH(C1965,'PU Holds'!$B$14:$B$552,FALSE),MATCH(D1965,'PU Holds'!$B$14:$AF$14,FALSE)),0)</f>
        <v>0</v>
      </c>
      <c r="C1965" s="1165" t="str">
        <f t="shared" si="203"/>
        <v>PEXP129</v>
      </c>
      <c r="D1965" s="988" t="str">
        <f>'PU Holds'!$AC$14</f>
        <v>White 
RAL 9010</v>
      </c>
      <c r="E1965" s="1165" t="s">
        <v>27838</v>
      </c>
      <c r="F1965" s="1165" t="s">
        <v>27824</v>
      </c>
      <c r="G1965" s="1170" t="s">
        <v>27825</v>
      </c>
    </row>
    <row r="1966" spans="1:7" ht="15" customHeight="1">
      <c r="A1966" s="1165" t="str">
        <f t="shared" si="202"/>
        <v>PEXP129PUR</v>
      </c>
      <c r="B1966" s="1165">
        <f>IFERROR(INDEX('PU Holds'!$B$14:$AF$554,MATCH(C1966,'PU Holds'!$B$14:$B$552,FALSE),MATCH(D1966,'PU Holds'!$B$14:$AF$14,FALSE)),0)</f>
        <v>0</v>
      </c>
      <c r="C1966" s="1165" t="str">
        <f t="shared" si="203"/>
        <v>PEXP129</v>
      </c>
      <c r="D1966" s="988" t="str">
        <f>'PU Holds'!$AD$14</f>
        <v>US Purple</v>
      </c>
      <c r="E1966" s="1165" t="s">
        <v>27839</v>
      </c>
      <c r="F1966" s="1165" t="s">
        <v>27824</v>
      </c>
      <c r="G1966" s="1170" t="s">
        <v>27825</v>
      </c>
    </row>
    <row r="1967" spans="1:7" ht="15" customHeight="1">
      <c r="A1967" s="1165" t="str">
        <f t="shared" si="202"/>
        <v>PEXP130YEL</v>
      </c>
      <c r="B1967" s="1165">
        <f>IFERROR(INDEX('PU Holds'!$B$14:$AF$554,MATCH(C1967,'PU Holds'!$B$14:$B$552,FALSE),MATCH(D1967,'PU Holds'!$B$14:$AF$14,FALSE)),0)</f>
        <v>0</v>
      </c>
      <c r="C1967" s="1165" t="s">
        <v>27968</v>
      </c>
      <c r="D1967" s="1168" t="str">
        <f>'PU Holds'!$M$14</f>
        <v>Yellow 
RAL 1026</v>
      </c>
      <c r="E1967" s="1165" t="s">
        <v>27823</v>
      </c>
      <c r="F1967" s="1165" t="s">
        <v>27824</v>
      </c>
      <c r="G1967" s="1170" t="s">
        <v>27825</v>
      </c>
    </row>
    <row r="1968" spans="1:7" ht="15" customHeight="1">
      <c r="A1968" s="1165" t="str">
        <f t="shared" si="202"/>
        <v>PEXP130RED</v>
      </c>
      <c r="B1968" s="1165">
        <f>IFERROR(INDEX('PU Holds'!$B$14:$AF$554,MATCH(C1968,'PU Holds'!$B$14:$B$552,FALSE),MATCH(D1968,'PU Holds'!$B$14:$AF$14,FALSE)),0)</f>
        <v>0</v>
      </c>
      <c r="C1968" s="1165" t="str">
        <f t="shared" ref="C1968:C1981" si="204">C1967</f>
        <v>PEXP130</v>
      </c>
      <c r="D1968" s="988" t="str">
        <f>'PU Holds'!$O$14</f>
        <v>Red 
RAL 3020</v>
      </c>
      <c r="E1968" s="1165" t="s">
        <v>27826</v>
      </c>
      <c r="F1968" s="1165" t="s">
        <v>27824</v>
      </c>
      <c r="G1968" s="1170" t="s">
        <v>27825</v>
      </c>
    </row>
    <row r="1969" spans="1:7" ht="15" customHeight="1">
      <c r="A1969" s="1165" t="str">
        <f t="shared" si="202"/>
        <v>PEXP130BLU</v>
      </c>
      <c r="B1969" s="1165">
        <f>IFERROR(INDEX('PU Holds'!$B$14:$AF$554,MATCH(C1969,'PU Holds'!$B$14:$B$552,FALSE),MATCH(D1969,'PU Holds'!$B$14:$AF$14,FALSE)),0)</f>
        <v>0</v>
      </c>
      <c r="C1969" s="1165" t="str">
        <f t="shared" si="204"/>
        <v>PEXP130</v>
      </c>
      <c r="D1969" s="988" t="str">
        <f>'PU Holds'!$P$14</f>
        <v>Blue 
RAL 5015</v>
      </c>
      <c r="E1969" s="1165" t="s">
        <v>27827</v>
      </c>
      <c r="F1969" s="1165" t="s">
        <v>27824</v>
      </c>
      <c r="G1969" s="1170" t="s">
        <v>27825</v>
      </c>
    </row>
    <row r="1970" spans="1:7" ht="15" customHeight="1">
      <c r="A1970" s="1165" t="str">
        <f t="shared" si="202"/>
        <v>PEXP130GRY</v>
      </c>
      <c r="B1970" s="1165">
        <f>IFERROR(INDEX('PU Holds'!$B$14:$AF$554,MATCH(C1970,'PU Holds'!$B$14:$B$552,FALSE),MATCH(D1970,'PU Holds'!$B$14:$AF$14,FALSE)),0)</f>
        <v>0</v>
      </c>
      <c r="C1970" s="1165" t="str">
        <f t="shared" si="204"/>
        <v>PEXP130</v>
      </c>
      <c r="D1970" s="988" t="str">
        <f>'PU Holds'!$Q$14</f>
        <v>Grey 
RAL 7001</v>
      </c>
      <c r="E1970" s="1165" t="s">
        <v>27828</v>
      </c>
      <c r="F1970" s="1165" t="s">
        <v>27824</v>
      </c>
      <c r="G1970" s="1170" t="s">
        <v>27825</v>
      </c>
    </row>
    <row r="1971" spans="1:7" ht="15" customHeight="1">
      <c r="A1971" s="1165" t="str">
        <f t="shared" si="202"/>
        <v>PEXP130BLK</v>
      </c>
      <c r="B1971" s="1165">
        <f>IFERROR(INDEX('PU Holds'!$B$14:$AF$554,MATCH(C1971,'PU Holds'!$B$14:$B$552,FALSE),MATCH(D1971,'PU Holds'!$B$14:$AF$14,FALSE)),0)</f>
        <v>0</v>
      </c>
      <c r="C1971" s="1165" t="str">
        <f t="shared" si="204"/>
        <v>PEXP130</v>
      </c>
      <c r="D1971" s="988" t="str">
        <f>'PU Holds'!$R$14</f>
        <v>Black 
RAL 9005</v>
      </c>
      <c r="E1971" s="1165" t="s">
        <v>27829</v>
      </c>
      <c r="F1971" s="1165" t="s">
        <v>27824</v>
      </c>
      <c r="G1971" s="1170" t="s">
        <v>27825</v>
      </c>
    </row>
    <row r="1972" spans="1:7" ht="15" customHeight="1">
      <c r="A1972" s="1165" t="str">
        <f t="shared" si="202"/>
        <v>PEXP130FLO</v>
      </c>
      <c r="B1972" s="1165">
        <f>IFERROR(INDEX('PU Holds'!$B$14:$AF$554,MATCH(C1972,'PU Holds'!$B$14:$B$552,FALSE),MATCH(D1972,'PU Holds'!$B$14:$AF$14,FALSE)),0)</f>
        <v>0</v>
      </c>
      <c r="C1972" s="1165" t="str">
        <f t="shared" si="204"/>
        <v>PEXP130</v>
      </c>
      <c r="D1972" s="988" t="str">
        <f>'PU Holds'!$S$14</f>
        <v>Fluo 
Orange</v>
      </c>
      <c r="E1972" s="1165" t="s">
        <v>27830</v>
      </c>
      <c r="F1972" s="1165" t="s">
        <v>27824</v>
      </c>
      <c r="G1972" s="1170" t="s">
        <v>27825</v>
      </c>
    </row>
    <row r="1973" spans="1:7" ht="15" customHeight="1">
      <c r="A1973" s="1165" t="str">
        <f t="shared" si="202"/>
        <v>PEXP130FLG</v>
      </c>
      <c r="B1973" s="1165">
        <f>IFERROR(INDEX('PU Holds'!$B$14:$AF$554,MATCH(C1973,'PU Holds'!$B$14:$B$552,FALSE),MATCH(D1973,'PU Holds'!$B$14:$AF$14,FALSE)),0)</f>
        <v>0</v>
      </c>
      <c r="C1973" s="1165" t="str">
        <f t="shared" si="204"/>
        <v>PEXP130</v>
      </c>
      <c r="D1973" s="988" t="str">
        <f>'PU Holds'!$T$14</f>
        <v>Fluo 
Green</v>
      </c>
      <c r="E1973" s="1165" t="s">
        <v>27831</v>
      </c>
      <c r="F1973" s="1165" t="s">
        <v>27824</v>
      </c>
      <c r="G1973" s="1170" t="s">
        <v>27825</v>
      </c>
    </row>
    <row r="1974" spans="1:7" ht="15" customHeight="1">
      <c r="A1974" s="1165" t="str">
        <f t="shared" si="202"/>
        <v>PEXP130FLP</v>
      </c>
      <c r="B1974" s="1165">
        <f>IFERROR(INDEX('PU Holds'!$B$14:$AF$554,MATCH(C1974,'PU Holds'!$B$14:$B$552,FALSE),MATCH(D1974,'PU Holds'!$B$14:$AF$14,FALSE)),0)</f>
        <v>0</v>
      </c>
      <c r="C1974" s="1165" t="str">
        <f t="shared" si="204"/>
        <v>PEXP130</v>
      </c>
      <c r="D1974" s="988" t="str">
        <f>'PU Holds'!$U$14</f>
        <v>Fluo 
Pink</v>
      </c>
      <c r="E1974" s="1165" t="s">
        <v>27832</v>
      </c>
      <c r="F1974" s="1165" t="s">
        <v>27824</v>
      </c>
      <c r="G1974" s="1170" t="s">
        <v>27825</v>
      </c>
    </row>
    <row r="1975" spans="1:7" ht="15" customHeight="1">
      <c r="A1975" s="1165" t="str">
        <f t="shared" si="202"/>
        <v>PEXP130VIO</v>
      </c>
      <c r="B1975" s="1165">
        <f>IFERROR(INDEX('PU Holds'!$B$14:$AF$554,MATCH(C1975,'PU Holds'!$B$14:$B$552,FALSE),MATCH(D1975,'PU Holds'!$B$14:$AF$14,FALSE)),0)</f>
        <v>0</v>
      </c>
      <c r="C1975" s="1165" t="str">
        <f t="shared" si="204"/>
        <v>PEXP130</v>
      </c>
      <c r="D1975" s="988" t="str">
        <f>'PU Holds'!$W$14</f>
        <v>Violet 
RAL 4008</v>
      </c>
      <c r="E1975" s="1165" t="s">
        <v>27833</v>
      </c>
      <c r="F1975" s="1165" t="s">
        <v>27824</v>
      </c>
      <c r="G1975" s="1170" t="s">
        <v>27825</v>
      </c>
    </row>
    <row r="1976" spans="1:7" ht="15" customHeight="1">
      <c r="A1976" s="1165" t="str">
        <f t="shared" si="202"/>
        <v>PEXP130MIN</v>
      </c>
      <c r="B1976" s="1165">
        <f>IFERROR(INDEX('PU Holds'!$B$14:$AF$554,MATCH(C1976,'PU Holds'!$B$14:$B$552,FALSE),MATCH(D1976,'PU Holds'!$B$14:$AF$14,FALSE)),0)</f>
        <v>0</v>
      </c>
      <c r="C1976" s="1165" t="str">
        <f t="shared" si="204"/>
        <v>PEXP130</v>
      </c>
      <c r="D1976" s="988" t="str">
        <f>'PU Holds'!$X$14</f>
        <v>Mint 
RAL 6027</v>
      </c>
      <c r="E1976" s="1165" t="s">
        <v>27834</v>
      </c>
      <c r="F1976" s="1165" t="s">
        <v>27824</v>
      </c>
      <c r="G1976" s="1170" t="s">
        <v>27825</v>
      </c>
    </row>
    <row r="1977" spans="1:7" ht="15" customHeight="1">
      <c r="A1977" s="1165" t="str">
        <f t="shared" si="202"/>
        <v>PEXP130PUK</v>
      </c>
      <c r="B1977" s="1165">
        <f>IFERROR(INDEX('PU Holds'!$B$14:$AF$554,MATCH(C1977,'PU Holds'!$B$14:$B$552,FALSE),MATCH(D1977,'PU Holds'!$B$14:$AF$14,FALSE)),0)</f>
        <v>0</v>
      </c>
      <c r="C1977" s="1165" t="str">
        <f t="shared" si="204"/>
        <v>PEXP130</v>
      </c>
      <c r="D1977" s="988" t="str">
        <f>'PU Holds'!$Z$14</f>
        <v>Green 
(Puke 16-09)</v>
      </c>
      <c r="E1977" s="1165" t="s">
        <v>27835</v>
      </c>
      <c r="F1977" s="1165" t="s">
        <v>27824</v>
      </c>
      <c r="G1977" s="1170" t="s">
        <v>27825</v>
      </c>
    </row>
    <row r="1978" spans="1:7" ht="15" customHeight="1">
      <c r="A1978" s="1165" t="str">
        <f t="shared" si="202"/>
        <v>PEXP130ORA</v>
      </c>
      <c r="B1978" s="1165">
        <f>IFERROR(INDEX('PU Holds'!$B$14:$AF$554,MATCH(C1978,'PU Holds'!$B$14:$B$552,FALSE),MATCH(D1978,'PU Holds'!$B$14:$AF$14,FALSE)),0)</f>
        <v>0</v>
      </c>
      <c r="C1978" s="1165" t="str">
        <f t="shared" si="204"/>
        <v>PEXP130</v>
      </c>
      <c r="D1978" s="988" t="str">
        <f>'PU Holds'!$AA$14</f>
        <v>US Orange
14-01</v>
      </c>
      <c r="E1978" s="1165" t="s">
        <v>27836</v>
      </c>
      <c r="F1978" s="1165" t="s">
        <v>27824</v>
      </c>
      <c r="G1978" s="1170" t="s">
        <v>27825</v>
      </c>
    </row>
    <row r="1979" spans="1:7" ht="15" customHeight="1">
      <c r="A1979" s="1165" t="str">
        <f t="shared" si="202"/>
        <v>PEXP130GRE</v>
      </c>
      <c r="B1979" s="1165">
        <f>IFERROR(INDEX('PU Holds'!$B$14:$AF$554,MATCH(C1979,'PU Holds'!$B$14:$B$552,FALSE),MATCH(D1979,'PU Holds'!$B$14:$AF$14,FALSE)),0)</f>
        <v>0</v>
      </c>
      <c r="C1979" s="1165" t="str">
        <f t="shared" si="204"/>
        <v>PEXP130</v>
      </c>
      <c r="D1979" s="988" t="str">
        <f>'PU Holds'!$AB$14</f>
        <v>US Green 
16 -16</v>
      </c>
      <c r="E1979" s="1165" t="s">
        <v>27837</v>
      </c>
      <c r="F1979" s="1165" t="s">
        <v>27824</v>
      </c>
      <c r="G1979" s="1170" t="s">
        <v>27825</v>
      </c>
    </row>
    <row r="1980" spans="1:7" ht="15" customHeight="1">
      <c r="A1980" s="1165" t="str">
        <f t="shared" si="202"/>
        <v>PEXP130WHI</v>
      </c>
      <c r="B1980" s="1165">
        <f>IFERROR(INDEX('PU Holds'!$B$14:$AF$554,MATCH(C1980,'PU Holds'!$B$14:$B$552,FALSE),MATCH(D1980,'PU Holds'!$B$14:$AF$14,FALSE)),0)</f>
        <v>0</v>
      </c>
      <c r="C1980" s="1165" t="str">
        <f t="shared" si="204"/>
        <v>PEXP130</v>
      </c>
      <c r="D1980" s="988" t="str">
        <f>'PU Holds'!$AC$14</f>
        <v>White 
RAL 9010</v>
      </c>
      <c r="E1980" s="1165" t="s">
        <v>27838</v>
      </c>
      <c r="F1980" s="1165" t="s">
        <v>27824</v>
      </c>
      <c r="G1980" s="1170" t="s">
        <v>27825</v>
      </c>
    </row>
    <row r="1981" spans="1:7" ht="15" customHeight="1">
      <c r="A1981" s="1165" t="str">
        <f t="shared" si="202"/>
        <v>PEXP130PUR</v>
      </c>
      <c r="B1981" s="1165">
        <f>IFERROR(INDEX('PU Holds'!$B$14:$AF$554,MATCH(C1981,'PU Holds'!$B$14:$B$552,FALSE),MATCH(D1981,'PU Holds'!$B$14:$AF$14,FALSE)),0)</f>
        <v>0</v>
      </c>
      <c r="C1981" s="1165" t="str">
        <f t="shared" si="204"/>
        <v>PEXP130</v>
      </c>
      <c r="D1981" s="988" t="str">
        <f>'PU Holds'!$AD$14</f>
        <v>US Purple</v>
      </c>
      <c r="E1981" s="1165" t="s">
        <v>27839</v>
      </c>
      <c r="F1981" s="1165" t="s">
        <v>27824</v>
      </c>
      <c r="G1981" s="1170" t="s">
        <v>27825</v>
      </c>
    </row>
    <row r="1982" spans="1:7" ht="15" customHeight="1">
      <c r="A1982" s="1165" t="str">
        <f t="shared" si="202"/>
        <v>PEXP131YEL</v>
      </c>
      <c r="B1982" s="1165">
        <f>IFERROR(INDEX('PU Holds'!$B$14:$AF$554,MATCH(C1982,'PU Holds'!$B$14:$B$552,FALSE),MATCH(D1982,'PU Holds'!$B$14:$AF$14,FALSE)),0)</f>
        <v>0</v>
      </c>
      <c r="C1982" s="1165" t="s">
        <v>27969</v>
      </c>
      <c r="D1982" s="1168" t="str">
        <f>'PU Holds'!$M$14</f>
        <v>Yellow 
RAL 1026</v>
      </c>
      <c r="E1982" s="1165" t="s">
        <v>27823</v>
      </c>
      <c r="F1982" s="1165" t="s">
        <v>27824</v>
      </c>
      <c r="G1982" s="1170" t="s">
        <v>27825</v>
      </c>
    </row>
    <row r="1983" spans="1:7" ht="15" customHeight="1">
      <c r="A1983" s="1165" t="str">
        <f t="shared" si="202"/>
        <v>PEXP131RED</v>
      </c>
      <c r="B1983" s="1165">
        <f>IFERROR(INDEX('PU Holds'!$B$14:$AF$554,MATCH(C1983,'PU Holds'!$B$14:$B$552,FALSE),MATCH(D1983,'PU Holds'!$B$14:$AF$14,FALSE)),0)</f>
        <v>0</v>
      </c>
      <c r="C1983" s="1165" t="str">
        <f t="shared" ref="C1983:C1996" si="205">C1982</f>
        <v>PEXP131</v>
      </c>
      <c r="D1983" s="988" t="str">
        <f>'PU Holds'!$O$14</f>
        <v>Red 
RAL 3020</v>
      </c>
      <c r="E1983" s="1165" t="s">
        <v>27826</v>
      </c>
      <c r="F1983" s="1165" t="s">
        <v>27824</v>
      </c>
      <c r="G1983" s="1170" t="s">
        <v>27825</v>
      </c>
    </row>
    <row r="1984" spans="1:7" ht="15" customHeight="1">
      <c r="A1984" s="1165" t="str">
        <f t="shared" si="202"/>
        <v>PEXP131BLU</v>
      </c>
      <c r="B1984" s="1165">
        <f>IFERROR(INDEX('PU Holds'!$B$14:$AF$554,MATCH(C1984,'PU Holds'!$B$14:$B$552,FALSE),MATCH(D1984,'PU Holds'!$B$14:$AF$14,FALSE)),0)</f>
        <v>0</v>
      </c>
      <c r="C1984" s="1165" t="str">
        <f t="shared" si="205"/>
        <v>PEXP131</v>
      </c>
      <c r="D1984" s="988" t="str">
        <f>'PU Holds'!$P$14</f>
        <v>Blue 
RAL 5015</v>
      </c>
      <c r="E1984" s="1165" t="s">
        <v>27827</v>
      </c>
      <c r="F1984" s="1165" t="s">
        <v>27824</v>
      </c>
      <c r="G1984" s="1170" t="s">
        <v>27825</v>
      </c>
    </row>
    <row r="1985" spans="1:7" ht="15" customHeight="1">
      <c r="A1985" s="1165" t="str">
        <f t="shared" si="202"/>
        <v>PEXP131GRY</v>
      </c>
      <c r="B1985" s="1165">
        <f>IFERROR(INDEX('PU Holds'!$B$14:$AF$554,MATCH(C1985,'PU Holds'!$B$14:$B$552,FALSE),MATCH(D1985,'PU Holds'!$B$14:$AF$14,FALSE)),0)</f>
        <v>0</v>
      </c>
      <c r="C1985" s="1165" t="str">
        <f t="shared" si="205"/>
        <v>PEXP131</v>
      </c>
      <c r="D1985" s="988" t="str">
        <f>'PU Holds'!$Q$14</f>
        <v>Grey 
RAL 7001</v>
      </c>
      <c r="E1985" s="1165" t="s">
        <v>27828</v>
      </c>
      <c r="F1985" s="1165" t="s">
        <v>27824</v>
      </c>
      <c r="G1985" s="1170" t="s">
        <v>27825</v>
      </c>
    </row>
    <row r="1986" spans="1:7" ht="15" customHeight="1">
      <c r="A1986" s="1165" t="str">
        <f t="shared" si="202"/>
        <v>PEXP131BLK</v>
      </c>
      <c r="B1986" s="1165">
        <f>IFERROR(INDEX('PU Holds'!$B$14:$AF$554,MATCH(C1986,'PU Holds'!$B$14:$B$552,FALSE),MATCH(D1986,'PU Holds'!$B$14:$AF$14,FALSE)),0)</f>
        <v>0</v>
      </c>
      <c r="C1986" s="1165" t="str">
        <f t="shared" si="205"/>
        <v>PEXP131</v>
      </c>
      <c r="D1986" s="988" t="str">
        <f>'PU Holds'!$R$14</f>
        <v>Black 
RAL 9005</v>
      </c>
      <c r="E1986" s="1165" t="s">
        <v>27829</v>
      </c>
      <c r="F1986" s="1165" t="s">
        <v>27824</v>
      </c>
      <c r="G1986" s="1170" t="s">
        <v>27825</v>
      </c>
    </row>
    <row r="1987" spans="1:7" ht="15" customHeight="1">
      <c r="A1987" s="1165" t="str">
        <f t="shared" si="202"/>
        <v>PEXP131FLO</v>
      </c>
      <c r="B1987" s="1165">
        <f>IFERROR(INDEX('PU Holds'!$B$14:$AF$554,MATCH(C1987,'PU Holds'!$B$14:$B$552,FALSE),MATCH(D1987,'PU Holds'!$B$14:$AF$14,FALSE)),0)</f>
        <v>0</v>
      </c>
      <c r="C1987" s="1165" t="str">
        <f t="shared" si="205"/>
        <v>PEXP131</v>
      </c>
      <c r="D1987" s="988" t="str">
        <f>'PU Holds'!$S$14</f>
        <v>Fluo 
Orange</v>
      </c>
      <c r="E1987" s="1165" t="s">
        <v>27830</v>
      </c>
      <c r="F1987" s="1165" t="s">
        <v>27824</v>
      </c>
      <c r="G1987" s="1170" t="s">
        <v>27825</v>
      </c>
    </row>
    <row r="1988" spans="1:7" ht="15" customHeight="1">
      <c r="A1988" s="1165" t="str">
        <f t="shared" si="202"/>
        <v>PEXP131FLG</v>
      </c>
      <c r="B1988" s="1165">
        <f>IFERROR(INDEX('PU Holds'!$B$14:$AF$554,MATCH(C1988,'PU Holds'!$B$14:$B$552,FALSE),MATCH(D1988,'PU Holds'!$B$14:$AF$14,FALSE)),0)</f>
        <v>0</v>
      </c>
      <c r="C1988" s="1165" t="str">
        <f t="shared" si="205"/>
        <v>PEXP131</v>
      </c>
      <c r="D1988" s="988" t="str">
        <f>'PU Holds'!$T$14</f>
        <v>Fluo 
Green</v>
      </c>
      <c r="E1988" s="1165" t="s">
        <v>27831</v>
      </c>
      <c r="F1988" s="1165" t="s">
        <v>27824</v>
      </c>
      <c r="G1988" s="1170" t="s">
        <v>27825</v>
      </c>
    </row>
    <row r="1989" spans="1:7" ht="15" customHeight="1">
      <c r="A1989" s="1165" t="str">
        <f t="shared" si="202"/>
        <v>PEXP131FLP</v>
      </c>
      <c r="B1989" s="1165">
        <f>IFERROR(INDEX('PU Holds'!$B$14:$AF$554,MATCH(C1989,'PU Holds'!$B$14:$B$552,FALSE),MATCH(D1989,'PU Holds'!$B$14:$AF$14,FALSE)),0)</f>
        <v>0</v>
      </c>
      <c r="C1989" s="1165" t="str">
        <f t="shared" si="205"/>
        <v>PEXP131</v>
      </c>
      <c r="D1989" s="988" t="str">
        <f>'PU Holds'!$U$14</f>
        <v>Fluo 
Pink</v>
      </c>
      <c r="E1989" s="1165" t="s">
        <v>27832</v>
      </c>
      <c r="F1989" s="1165" t="s">
        <v>27824</v>
      </c>
      <c r="G1989" s="1170" t="s">
        <v>27825</v>
      </c>
    </row>
    <row r="1990" spans="1:7" ht="15" customHeight="1">
      <c r="A1990" s="1165" t="str">
        <f t="shared" si="202"/>
        <v>PEXP131VIO</v>
      </c>
      <c r="B1990" s="1165">
        <f>IFERROR(INDEX('PU Holds'!$B$14:$AF$554,MATCH(C1990,'PU Holds'!$B$14:$B$552,FALSE),MATCH(D1990,'PU Holds'!$B$14:$AF$14,FALSE)),0)</f>
        <v>0</v>
      </c>
      <c r="C1990" s="1165" t="str">
        <f t="shared" si="205"/>
        <v>PEXP131</v>
      </c>
      <c r="D1990" s="988" t="str">
        <f>'PU Holds'!$W$14</f>
        <v>Violet 
RAL 4008</v>
      </c>
      <c r="E1990" s="1165" t="s">
        <v>27833</v>
      </c>
      <c r="F1990" s="1165" t="s">
        <v>27824</v>
      </c>
      <c r="G1990" s="1170" t="s">
        <v>27825</v>
      </c>
    </row>
    <row r="1991" spans="1:7" ht="15" customHeight="1">
      <c r="A1991" s="1165" t="str">
        <f t="shared" si="202"/>
        <v>PEXP131MIN</v>
      </c>
      <c r="B1991" s="1165">
        <f>IFERROR(INDEX('PU Holds'!$B$14:$AF$554,MATCH(C1991,'PU Holds'!$B$14:$B$552,FALSE),MATCH(D1991,'PU Holds'!$B$14:$AF$14,FALSE)),0)</f>
        <v>0</v>
      </c>
      <c r="C1991" s="1165" t="str">
        <f t="shared" si="205"/>
        <v>PEXP131</v>
      </c>
      <c r="D1991" s="988" t="str">
        <f>'PU Holds'!$X$14</f>
        <v>Mint 
RAL 6027</v>
      </c>
      <c r="E1991" s="1165" t="s">
        <v>27834</v>
      </c>
      <c r="F1991" s="1165" t="s">
        <v>27824</v>
      </c>
      <c r="G1991" s="1170" t="s">
        <v>27825</v>
      </c>
    </row>
    <row r="1992" spans="1:7" ht="15" customHeight="1">
      <c r="A1992" s="1165" t="str">
        <f t="shared" si="202"/>
        <v>PEXP131PUK</v>
      </c>
      <c r="B1992" s="1165">
        <f>IFERROR(INDEX('PU Holds'!$B$14:$AF$554,MATCH(C1992,'PU Holds'!$B$14:$B$552,FALSE),MATCH(D1992,'PU Holds'!$B$14:$AF$14,FALSE)),0)</f>
        <v>0</v>
      </c>
      <c r="C1992" s="1165" t="str">
        <f t="shared" si="205"/>
        <v>PEXP131</v>
      </c>
      <c r="D1992" s="988" t="str">
        <f>'PU Holds'!$Z$14</f>
        <v>Green 
(Puke 16-09)</v>
      </c>
      <c r="E1992" s="1165" t="s">
        <v>27835</v>
      </c>
      <c r="F1992" s="1165" t="s">
        <v>27824</v>
      </c>
      <c r="G1992" s="1170" t="s">
        <v>27825</v>
      </c>
    </row>
    <row r="1993" spans="1:7" ht="15" customHeight="1">
      <c r="A1993" s="1165" t="str">
        <f t="shared" si="202"/>
        <v>PEXP131ORA</v>
      </c>
      <c r="B1993" s="1165">
        <f>IFERROR(INDEX('PU Holds'!$B$14:$AF$554,MATCH(C1993,'PU Holds'!$B$14:$B$552,FALSE),MATCH(D1993,'PU Holds'!$B$14:$AF$14,FALSE)),0)</f>
        <v>0</v>
      </c>
      <c r="C1993" s="1165" t="str">
        <f t="shared" si="205"/>
        <v>PEXP131</v>
      </c>
      <c r="D1993" s="988" t="str">
        <f>'PU Holds'!$AA$14</f>
        <v>US Orange
14-01</v>
      </c>
      <c r="E1993" s="1165" t="s">
        <v>27836</v>
      </c>
      <c r="F1993" s="1165" t="s">
        <v>27824</v>
      </c>
      <c r="G1993" s="1170" t="s">
        <v>27825</v>
      </c>
    </row>
    <row r="1994" spans="1:7" ht="15" customHeight="1">
      <c r="A1994" s="1165" t="str">
        <f t="shared" si="202"/>
        <v>PEXP131GRE</v>
      </c>
      <c r="B1994" s="1165">
        <f>IFERROR(INDEX('PU Holds'!$B$14:$AF$554,MATCH(C1994,'PU Holds'!$B$14:$B$552,FALSE),MATCH(D1994,'PU Holds'!$B$14:$AF$14,FALSE)),0)</f>
        <v>0</v>
      </c>
      <c r="C1994" s="1165" t="str">
        <f t="shared" si="205"/>
        <v>PEXP131</v>
      </c>
      <c r="D1994" s="988" t="str">
        <f>'PU Holds'!$AB$14</f>
        <v>US Green 
16 -16</v>
      </c>
      <c r="E1994" s="1165" t="s">
        <v>27837</v>
      </c>
      <c r="F1994" s="1165" t="s">
        <v>27824</v>
      </c>
      <c r="G1994" s="1170" t="s">
        <v>27825</v>
      </c>
    </row>
    <row r="1995" spans="1:7" ht="15" customHeight="1">
      <c r="A1995" s="1165" t="str">
        <f t="shared" si="202"/>
        <v>PEXP131WHI</v>
      </c>
      <c r="B1995" s="1165">
        <f>IFERROR(INDEX('PU Holds'!$B$14:$AF$554,MATCH(C1995,'PU Holds'!$B$14:$B$552,FALSE),MATCH(D1995,'PU Holds'!$B$14:$AF$14,FALSE)),0)</f>
        <v>0</v>
      </c>
      <c r="C1995" s="1165" t="str">
        <f t="shared" si="205"/>
        <v>PEXP131</v>
      </c>
      <c r="D1995" s="988" t="str">
        <f>'PU Holds'!$AC$14</f>
        <v>White 
RAL 9010</v>
      </c>
      <c r="E1995" s="1165" t="s">
        <v>27838</v>
      </c>
      <c r="F1995" s="1165" t="s">
        <v>27824</v>
      </c>
      <c r="G1995" s="1170" t="s">
        <v>27825</v>
      </c>
    </row>
    <row r="1996" spans="1:7" ht="15" customHeight="1">
      <c r="A1996" s="1165" t="str">
        <f t="shared" si="202"/>
        <v>PEXP131PUR</v>
      </c>
      <c r="B1996" s="1165">
        <f>IFERROR(INDEX('PU Holds'!$B$14:$AF$554,MATCH(C1996,'PU Holds'!$B$14:$B$552,FALSE),MATCH(D1996,'PU Holds'!$B$14:$AF$14,FALSE)),0)</f>
        <v>0</v>
      </c>
      <c r="C1996" s="1165" t="str">
        <f t="shared" si="205"/>
        <v>PEXP131</v>
      </c>
      <c r="D1996" s="988" t="str">
        <f>'PU Holds'!$AD$14</f>
        <v>US Purple</v>
      </c>
      <c r="E1996" s="1165" t="s">
        <v>27839</v>
      </c>
      <c r="F1996" s="1165" t="s">
        <v>27824</v>
      </c>
      <c r="G1996" s="1170" t="s">
        <v>27825</v>
      </c>
    </row>
    <row r="1997" spans="1:7" ht="15" customHeight="1">
      <c r="A1997" s="1165" t="str">
        <f t="shared" si="202"/>
        <v>PEXP132YEL</v>
      </c>
      <c r="B1997" s="1165">
        <f>IFERROR(INDEX('PU Holds'!$B$14:$AF$554,MATCH(C1997,'PU Holds'!$B$14:$B$552,FALSE),MATCH(D1997,'PU Holds'!$B$14:$AF$14,FALSE)),0)</f>
        <v>0</v>
      </c>
      <c r="C1997" s="1165" t="s">
        <v>27970</v>
      </c>
      <c r="D1997" s="1168" t="str">
        <f>'PU Holds'!$M$14</f>
        <v>Yellow 
RAL 1026</v>
      </c>
      <c r="E1997" s="1165" t="s">
        <v>27823</v>
      </c>
      <c r="F1997" s="1165" t="s">
        <v>27824</v>
      </c>
      <c r="G1997" s="1170" t="s">
        <v>27825</v>
      </c>
    </row>
    <row r="1998" spans="1:7" ht="15" customHeight="1">
      <c r="A1998" s="1165" t="str">
        <f t="shared" si="202"/>
        <v>PEXP132RED</v>
      </c>
      <c r="B1998" s="1165">
        <f>IFERROR(INDEX('PU Holds'!$B$14:$AF$554,MATCH(C1998,'PU Holds'!$B$14:$B$552,FALSE),MATCH(D1998,'PU Holds'!$B$14:$AF$14,FALSE)),0)</f>
        <v>0</v>
      </c>
      <c r="C1998" s="1165" t="str">
        <f t="shared" ref="C1998:C2011" si="206">C1997</f>
        <v>PEXP132</v>
      </c>
      <c r="D1998" s="988" t="str">
        <f>'PU Holds'!$O$14</f>
        <v>Red 
RAL 3020</v>
      </c>
      <c r="E1998" s="1165" t="s">
        <v>27826</v>
      </c>
      <c r="F1998" s="1165" t="s">
        <v>27824</v>
      </c>
      <c r="G1998" s="1170" t="s">
        <v>27825</v>
      </c>
    </row>
    <row r="1999" spans="1:7" ht="15" customHeight="1">
      <c r="A1999" s="1165" t="str">
        <f t="shared" si="202"/>
        <v>PEXP132BLU</v>
      </c>
      <c r="B1999" s="1165">
        <f>IFERROR(INDEX('PU Holds'!$B$14:$AF$554,MATCH(C1999,'PU Holds'!$B$14:$B$552,FALSE),MATCH(D1999,'PU Holds'!$B$14:$AF$14,FALSE)),0)</f>
        <v>0</v>
      </c>
      <c r="C1999" s="1165" t="str">
        <f t="shared" si="206"/>
        <v>PEXP132</v>
      </c>
      <c r="D1999" s="988" t="str">
        <f>'PU Holds'!$P$14</f>
        <v>Blue 
RAL 5015</v>
      </c>
      <c r="E1999" s="1165" t="s">
        <v>27827</v>
      </c>
      <c r="F1999" s="1165" t="s">
        <v>27824</v>
      </c>
      <c r="G1999" s="1170" t="s">
        <v>27825</v>
      </c>
    </row>
    <row r="2000" spans="1:7" ht="15" customHeight="1">
      <c r="A2000" s="1165" t="str">
        <f t="shared" si="202"/>
        <v>PEXP132GRY</v>
      </c>
      <c r="B2000" s="1165">
        <f>IFERROR(INDEX('PU Holds'!$B$14:$AF$554,MATCH(C2000,'PU Holds'!$B$14:$B$552,FALSE),MATCH(D2000,'PU Holds'!$B$14:$AF$14,FALSE)),0)</f>
        <v>0</v>
      </c>
      <c r="C2000" s="1165" t="str">
        <f t="shared" si="206"/>
        <v>PEXP132</v>
      </c>
      <c r="D2000" s="988" t="str">
        <f>'PU Holds'!$Q$14</f>
        <v>Grey 
RAL 7001</v>
      </c>
      <c r="E2000" s="1165" t="s">
        <v>27828</v>
      </c>
      <c r="F2000" s="1165" t="s">
        <v>27824</v>
      </c>
      <c r="G2000" s="1170" t="s">
        <v>27825</v>
      </c>
    </row>
    <row r="2001" spans="1:7" ht="15" customHeight="1">
      <c r="A2001" s="1165" t="str">
        <f t="shared" si="202"/>
        <v>PEXP132BLK</v>
      </c>
      <c r="B2001" s="1165">
        <f>IFERROR(INDEX('PU Holds'!$B$14:$AF$554,MATCH(C2001,'PU Holds'!$B$14:$B$552,FALSE),MATCH(D2001,'PU Holds'!$B$14:$AF$14,FALSE)),0)</f>
        <v>0</v>
      </c>
      <c r="C2001" s="1165" t="str">
        <f t="shared" si="206"/>
        <v>PEXP132</v>
      </c>
      <c r="D2001" s="988" t="str">
        <f>'PU Holds'!$R$14</f>
        <v>Black 
RAL 9005</v>
      </c>
      <c r="E2001" s="1165" t="s">
        <v>27829</v>
      </c>
      <c r="F2001" s="1165" t="s">
        <v>27824</v>
      </c>
      <c r="G2001" s="1170" t="s">
        <v>27825</v>
      </c>
    </row>
    <row r="2002" spans="1:7" ht="15" customHeight="1">
      <c r="A2002" s="1165" t="str">
        <f t="shared" si="202"/>
        <v>PEXP132FLO</v>
      </c>
      <c r="B2002" s="1165">
        <f>IFERROR(INDEX('PU Holds'!$B$14:$AF$554,MATCH(C2002,'PU Holds'!$B$14:$B$552,FALSE),MATCH(D2002,'PU Holds'!$B$14:$AF$14,FALSE)),0)</f>
        <v>0</v>
      </c>
      <c r="C2002" s="1165" t="str">
        <f t="shared" si="206"/>
        <v>PEXP132</v>
      </c>
      <c r="D2002" s="988" t="str">
        <f>'PU Holds'!$S$14</f>
        <v>Fluo 
Orange</v>
      </c>
      <c r="E2002" s="1165" t="s">
        <v>27830</v>
      </c>
      <c r="F2002" s="1165" t="s">
        <v>27824</v>
      </c>
      <c r="G2002" s="1170" t="s">
        <v>27825</v>
      </c>
    </row>
    <row r="2003" spans="1:7" ht="15" customHeight="1">
      <c r="A2003" s="1165" t="str">
        <f t="shared" ref="A2003:A2011" si="207">CONCATENATE(C2003,E2003)</f>
        <v>PEXP132FLG</v>
      </c>
      <c r="B2003" s="1165">
        <f>IFERROR(INDEX('PU Holds'!$B$14:$AF$554,MATCH(C2003,'PU Holds'!$B$14:$B$552,FALSE),MATCH(D2003,'PU Holds'!$B$14:$AF$14,FALSE)),0)</f>
        <v>0</v>
      </c>
      <c r="C2003" s="1165" t="str">
        <f t="shared" si="206"/>
        <v>PEXP132</v>
      </c>
      <c r="D2003" s="988" t="str">
        <f>'PU Holds'!$T$14</f>
        <v>Fluo 
Green</v>
      </c>
      <c r="E2003" s="1165" t="s">
        <v>27831</v>
      </c>
      <c r="F2003" s="1165" t="s">
        <v>27824</v>
      </c>
      <c r="G2003" s="1170" t="s">
        <v>27825</v>
      </c>
    </row>
    <row r="2004" spans="1:7" ht="15" customHeight="1">
      <c r="A2004" s="1165" t="str">
        <f t="shared" si="207"/>
        <v>PEXP132FLP</v>
      </c>
      <c r="B2004" s="1165">
        <f>IFERROR(INDEX('PU Holds'!$B$14:$AF$554,MATCH(C2004,'PU Holds'!$B$14:$B$552,FALSE),MATCH(D2004,'PU Holds'!$B$14:$AF$14,FALSE)),0)</f>
        <v>0</v>
      </c>
      <c r="C2004" s="1165" t="str">
        <f t="shared" si="206"/>
        <v>PEXP132</v>
      </c>
      <c r="D2004" s="988" t="str">
        <f>'PU Holds'!$U$14</f>
        <v>Fluo 
Pink</v>
      </c>
      <c r="E2004" s="1165" t="s">
        <v>27832</v>
      </c>
      <c r="F2004" s="1165" t="s">
        <v>27824</v>
      </c>
      <c r="G2004" s="1170" t="s">
        <v>27825</v>
      </c>
    </row>
    <row r="2005" spans="1:7" ht="15" customHeight="1">
      <c r="A2005" s="1165" t="str">
        <f t="shared" si="207"/>
        <v>PEXP132VIO</v>
      </c>
      <c r="B2005" s="1165">
        <f>IFERROR(INDEX('PU Holds'!$B$14:$AF$554,MATCH(C2005,'PU Holds'!$B$14:$B$552,FALSE),MATCH(D2005,'PU Holds'!$B$14:$AF$14,FALSE)),0)</f>
        <v>0</v>
      </c>
      <c r="C2005" s="1165" t="str">
        <f t="shared" si="206"/>
        <v>PEXP132</v>
      </c>
      <c r="D2005" s="988" t="str">
        <f>'PU Holds'!$W$14</f>
        <v>Violet 
RAL 4008</v>
      </c>
      <c r="E2005" s="1165" t="s">
        <v>27833</v>
      </c>
      <c r="F2005" s="1165" t="s">
        <v>27824</v>
      </c>
      <c r="G2005" s="1170" t="s">
        <v>27825</v>
      </c>
    </row>
    <row r="2006" spans="1:7" ht="15" customHeight="1">
      <c r="A2006" s="1165" t="str">
        <f t="shared" si="207"/>
        <v>PEXP132MIN</v>
      </c>
      <c r="B2006" s="1165">
        <f>IFERROR(INDEX('PU Holds'!$B$14:$AF$554,MATCH(C2006,'PU Holds'!$B$14:$B$552,FALSE),MATCH(D2006,'PU Holds'!$B$14:$AF$14,FALSE)),0)</f>
        <v>0</v>
      </c>
      <c r="C2006" s="1165" t="str">
        <f t="shared" si="206"/>
        <v>PEXP132</v>
      </c>
      <c r="D2006" s="988" t="str">
        <f>'PU Holds'!$X$14</f>
        <v>Mint 
RAL 6027</v>
      </c>
      <c r="E2006" s="1165" t="s">
        <v>27834</v>
      </c>
      <c r="F2006" s="1165" t="s">
        <v>27824</v>
      </c>
      <c r="G2006" s="1170" t="s">
        <v>27825</v>
      </c>
    </row>
    <row r="2007" spans="1:7" ht="15" customHeight="1">
      <c r="A2007" s="1165" t="str">
        <f t="shared" si="207"/>
        <v>PEXP132PUK</v>
      </c>
      <c r="B2007" s="1165">
        <f>IFERROR(INDEX('PU Holds'!$B$14:$AF$554,MATCH(C2007,'PU Holds'!$B$14:$B$552,FALSE),MATCH(D2007,'PU Holds'!$B$14:$AF$14,FALSE)),0)</f>
        <v>0</v>
      </c>
      <c r="C2007" s="1165" t="str">
        <f t="shared" si="206"/>
        <v>PEXP132</v>
      </c>
      <c r="D2007" s="988" t="str">
        <f>'PU Holds'!$Z$14</f>
        <v>Green 
(Puke 16-09)</v>
      </c>
      <c r="E2007" s="1165" t="s">
        <v>27835</v>
      </c>
      <c r="F2007" s="1165" t="s">
        <v>27824</v>
      </c>
      <c r="G2007" s="1170" t="s">
        <v>27825</v>
      </c>
    </row>
    <row r="2008" spans="1:7" ht="15" customHeight="1">
      <c r="A2008" s="1165" t="str">
        <f t="shared" si="207"/>
        <v>PEXP132ORA</v>
      </c>
      <c r="B2008" s="1165">
        <f>IFERROR(INDEX('PU Holds'!$B$14:$AF$554,MATCH(C2008,'PU Holds'!$B$14:$B$552,FALSE),MATCH(D2008,'PU Holds'!$B$14:$AF$14,FALSE)),0)</f>
        <v>0</v>
      </c>
      <c r="C2008" s="1165" t="str">
        <f t="shared" si="206"/>
        <v>PEXP132</v>
      </c>
      <c r="D2008" s="988" t="str">
        <f>'PU Holds'!$AA$14</f>
        <v>US Orange
14-01</v>
      </c>
      <c r="E2008" s="1165" t="s">
        <v>27836</v>
      </c>
      <c r="F2008" s="1165" t="s">
        <v>27824</v>
      </c>
      <c r="G2008" s="1170" t="s">
        <v>27825</v>
      </c>
    </row>
    <row r="2009" spans="1:7" ht="15" customHeight="1">
      <c r="A2009" s="1165" t="str">
        <f t="shared" si="207"/>
        <v>PEXP132GRE</v>
      </c>
      <c r="B2009" s="1165">
        <f>IFERROR(INDEX('PU Holds'!$B$14:$AF$554,MATCH(C2009,'PU Holds'!$B$14:$B$552,FALSE),MATCH(D2009,'PU Holds'!$B$14:$AF$14,FALSE)),0)</f>
        <v>0</v>
      </c>
      <c r="C2009" s="1165" t="str">
        <f t="shared" si="206"/>
        <v>PEXP132</v>
      </c>
      <c r="D2009" s="988" t="str">
        <f>'PU Holds'!$AB$14</f>
        <v>US Green 
16 -16</v>
      </c>
      <c r="E2009" s="1165" t="s">
        <v>27837</v>
      </c>
      <c r="F2009" s="1165" t="s">
        <v>27824</v>
      </c>
      <c r="G2009" s="1170" t="s">
        <v>27825</v>
      </c>
    </row>
    <row r="2010" spans="1:7" ht="15" customHeight="1">
      <c r="A2010" s="1165" t="str">
        <f t="shared" si="207"/>
        <v>PEXP132WHI</v>
      </c>
      <c r="B2010" s="1165">
        <f>IFERROR(INDEX('PU Holds'!$B$14:$AF$554,MATCH(C2010,'PU Holds'!$B$14:$B$552,FALSE),MATCH(D2010,'PU Holds'!$B$14:$AF$14,FALSE)),0)</f>
        <v>0</v>
      </c>
      <c r="C2010" s="1165" t="str">
        <f t="shared" si="206"/>
        <v>PEXP132</v>
      </c>
      <c r="D2010" s="988" t="str">
        <f>'PU Holds'!$AC$14</f>
        <v>White 
RAL 9010</v>
      </c>
      <c r="E2010" s="1165" t="s">
        <v>27838</v>
      </c>
      <c r="F2010" s="1165" t="s">
        <v>27824</v>
      </c>
      <c r="G2010" s="1170" t="s">
        <v>27825</v>
      </c>
    </row>
    <row r="2011" spans="1:7" ht="15" customHeight="1">
      <c r="A2011" s="1165" t="str">
        <f t="shared" si="207"/>
        <v>PEXP132PUR</v>
      </c>
      <c r="B2011" s="1165">
        <f>IFERROR(INDEX('PU Holds'!$B$14:$AF$554,MATCH(C2011,'PU Holds'!$B$14:$B$552,FALSE),MATCH(D2011,'PU Holds'!$B$14:$AF$14,FALSE)),0)</f>
        <v>0</v>
      </c>
      <c r="C2011" s="1165" t="str">
        <f t="shared" si="206"/>
        <v>PEXP132</v>
      </c>
      <c r="D2011" s="988" t="str">
        <f>'PU Holds'!$AD$14</f>
        <v>US Purple</v>
      </c>
      <c r="E2011" s="1165" t="s">
        <v>27839</v>
      </c>
      <c r="F2011" s="1165" t="s">
        <v>27824</v>
      </c>
      <c r="G2011" s="1170" t="s">
        <v>27825</v>
      </c>
    </row>
    <row r="2012" spans="1:7" ht="15" customHeight="1">
      <c r="A2012" s="1165" t="str">
        <f t="shared" ref="A2012:A2052" si="208">CONCATENATE(C2012,E2012)</f>
        <v>PEXP133YEL</v>
      </c>
      <c r="B2012" s="1165">
        <f>IFERROR(INDEX('PU Holds'!$B$14:$AF$554,MATCH(C2012,'PU Holds'!$B$14:$B$552,FALSE),MATCH(D2012,'PU Holds'!$B$14:$AF$14,FALSE)),0)</f>
        <v>0</v>
      </c>
      <c r="C2012" s="1165" t="s">
        <v>27971</v>
      </c>
      <c r="D2012" s="1168" t="str">
        <f>'PU Holds'!$M$14</f>
        <v>Yellow 
RAL 1026</v>
      </c>
      <c r="E2012" s="1165" t="s">
        <v>27823</v>
      </c>
      <c r="F2012" s="1165" t="s">
        <v>27824</v>
      </c>
      <c r="G2012" s="1170" t="s">
        <v>27825</v>
      </c>
    </row>
    <row r="2013" spans="1:7" ht="15" customHeight="1">
      <c r="A2013" s="1165" t="str">
        <f t="shared" si="208"/>
        <v>PEXP133RED</v>
      </c>
      <c r="B2013" s="1165">
        <f>IFERROR(INDEX('PU Holds'!$B$14:$AF$554,MATCH(C2013,'PU Holds'!$B$14:$B$552,FALSE),MATCH(D2013,'PU Holds'!$B$14:$AF$14,FALSE)),0)</f>
        <v>0</v>
      </c>
      <c r="C2013" s="1165" t="str">
        <f t="shared" ref="C2013:C2026" si="209">C2012</f>
        <v>PEXP133</v>
      </c>
      <c r="D2013" s="988" t="str">
        <f>'PU Holds'!$O$14</f>
        <v>Red 
RAL 3020</v>
      </c>
      <c r="E2013" s="1165" t="s">
        <v>27826</v>
      </c>
      <c r="F2013" s="1165" t="s">
        <v>27824</v>
      </c>
      <c r="G2013" s="1170" t="s">
        <v>27825</v>
      </c>
    </row>
    <row r="2014" spans="1:7" ht="15" customHeight="1">
      <c r="A2014" s="1165" t="str">
        <f t="shared" si="208"/>
        <v>PEXP133BLU</v>
      </c>
      <c r="B2014" s="1165">
        <f>IFERROR(INDEX('PU Holds'!$B$14:$AF$554,MATCH(C2014,'PU Holds'!$B$14:$B$552,FALSE),MATCH(D2014,'PU Holds'!$B$14:$AF$14,FALSE)),0)</f>
        <v>0</v>
      </c>
      <c r="C2014" s="1165" t="str">
        <f t="shared" si="209"/>
        <v>PEXP133</v>
      </c>
      <c r="D2014" s="988" t="str">
        <f>'PU Holds'!$P$14</f>
        <v>Blue 
RAL 5015</v>
      </c>
      <c r="E2014" s="1165" t="s">
        <v>27827</v>
      </c>
      <c r="F2014" s="1165" t="s">
        <v>27824</v>
      </c>
      <c r="G2014" s="1170" t="s">
        <v>27825</v>
      </c>
    </row>
    <row r="2015" spans="1:7" ht="15" customHeight="1">
      <c r="A2015" s="1165" t="str">
        <f t="shared" si="208"/>
        <v>PEXP133GRY</v>
      </c>
      <c r="B2015" s="1165">
        <f>IFERROR(INDEX('PU Holds'!$B$14:$AF$554,MATCH(C2015,'PU Holds'!$B$14:$B$552,FALSE),MATCH(D2015,'PU Holds'!$B$14:$AF$14,FALSE)),0)</f>
        <v>0</v>
      </c>
      <c r="C2015" s="1165" t="str">
        <f t="shared" si="209"/>
        <v>PEXP133</v>
      </c>
      <c r="D2015" s="988" t="str">
        <f>'PU Holds'!$Q$14</f>
        <v>Grey 
RAL 7001</v>
      </c>
      <c r="E2015" s="1165" t="s">
        <v>27828</v>
      </c>
      <c r="F2015" s="1165" t="s">
        <v>27824</v>
      </c>
      <c r="G2015" s="1170" t="s">
        <v>27825</v>
      </c>
    </row>
    <row r="2016" spans="1:7" ht="15" customHeight="1">
      <c r="A2016" s="1165" t="str">
        <f t="shared" si="208"/>
        <v>PEXP133BLK</v>
      </c>
      <c r="B2016" s="1165">
        <f>IFERROR(INDEX('PU Holds'!$B$14:$AF$554,MATCH(C2016,'PU Holds'!$B$14:$B$552,FALSE),MATCH(D2016,'PU Holds'!$B$14:$AF$14,FALSE)),0)</f>
        <v>0</v>
      </c>
      <c r="C2016" s="1165" t="str">
        <f t="shared" si="209"/>
        <v>PEXP133</v>
      </c>
      <c r="D2016" s="988" t="str">
        <f>'PU Holds'!$R$14</f>
        <v>Black 
RAL 9005</v>
      </c>
      <c r="E2016" s="1165" t="s">
        <v>27829</v>
      </c>
      <c r="F2016" s="1165" t="s">
        <v>27824</v>
      </c>
      <c r="G2016" s="1170" t="s">
        <v>27825</v>
      </c>
    </row>
    <row r="2017" spans="1:7" ht="15" customHeight="1">
      <c r="A2017" s="1165" t="str">
        <f t="shared" si="208"/>
        <v>PEXP133FLO</v>
      </c>
      <c r="B2017" s="1165">
        <f>IFERROR(INDEX('PU Holds'!$B$14:$AF$554,MATCH(C2017,'PU Holds'!$B$14:$B$552,FALSE),MATCH(D2017,'PU Holds'!$B$14:$AF$14,FALSE)),0)</f>
        <v>0</v>
      </c>
      <c r="C2017" s="1165" t="str">
        <f t="shared" si="209"/>
        <v>PEXP133</v>
      </c>
      <c r="D2017" s="988" t="str">
        <f>'PU Holds'!$S$14</f>
        <v>Fluo 
Orange</v>
      </c>
      <c r="E2017" s="1165" t="s">
        <v>27830</v>
      </c>
      <c r="F2017" s="1165" t="s">
        <v>27824</v>
      </c>
      <c r="G2017" s="1170" t="s">
        <v>27825</v>
      </c>
    </row>
    <row r="2018" spans="1:7" ht="15" customHeight="1">
      <c r="A2018" s="1165" t="str">
        <f t="shared" si="208"/>
        <v>PEXP133FLG</v>
      </c>
      <c r="B2018" s="1165">
        <f>IFERROR(INDEX('PU Holds'!$B$14:$AF$554,MATCH(C2018,'PU Holds'!$B$14:$B$552,FALSE),MATCH(D2018,'PU Holds'!$B$14:$AF$14,FALSE)),0)</f>
        <v>0</v>
      </c>
      <c r="C2018" s="1165" t="str">
        <f t="shared" si="209"/>
        <v>PEXP133</v>
      </c>
      <c r="D2018" s="988" t="str">
        <f>'PU Holds'!$T$14</f>
        <v>Fluo 
Green</v>
      </c>
      <c r="E2018" s="1165" t="s">
        <v>27831</v>
      </c>
      <c r="F2018" s="1165" t="s">
        <v>27824</v>
      </c>
      <c r="G2018" s="1170" t="s">
        <v>27825</v>
      </c>
    </row>
    <row r="2019" spans="1:7" ht="15" customHeight="1">
      <c r="A2019" s="1165" t="str">
        <f t="shared" si="208"/>
        <v>PEXP133FLP</v>
      </c>
      <c r="B2019" s="1165">
        <f>IFERROR(INDEX('PU Holds'!$B$14:$AF$554,MATCH(C2019,'PU Holds'!$B$14:$B$552,FALSE),MATCH(D2019,'PU Holds'!$B$14:$AF$14,FALSE)),0)</f>
        <v>0</v>
      </c>
      <c r="C2019" s="1165" t="str">
        <f t="shared" si="209"/>
        <v>PEXP133</v>
      </c>
      <c r="D2019" s="988" t="str">
        <f>'PU Holds'!$U$14</f>
        <v>Fluo 
Pink</v>
      </c>
      <c r="E2019" s="1165" t="s">
        <v>27832</v>
      </c>
      <c r="F2019" s="1165" t="s">
        <v>27824</v>
      </c>
      <c r="G2019" s="1170" t="s">
        <v>27825</v>
      </c>
    </row>
    <row r="2020" spans="1:7" ht="15" customHeight="1">
      <c r="A2020" s="1165" t="str">
        <f t="shared" si="208"/>
        <v>PEXP133VIO</v>
      </c>
      <c r="B2020" s="1165">
        <f>IFERROR(INDEX('PU Holds'!$B$14:$AF$554,MATCH(C2020,'PU Holds'!$B$14:$B$552,FALSE),MATCH(D2020,'PU Holds'!$B$14:$AF$14,FALSE)),0)</f>
        <v>0</v>
      </c>
      <c r="C2020" s="1165" t="str">
        <f t="shared" si="209"/>
        <v>PEXP133</v>
      </c>
      <c r="D2020" s="988" t="str">
        <f>'PU Holds'!$W$14</f>
        <v>Violet 
RAL 4008</v>
      </c>
      <c r="E2020" s="1165" t="s">
        <v>27833</v>
      </c>
      <c r="F2020" s="1165" t="s">
        <v>27824</v>
      </c>
      <c r="G2020" s="1170" t="s">
        <v>27825</v>
      </c>
    </row>
    <row r="2021" spans="1:7" ht="15" customHeight="1">
      <c r="A2021" s="1165" t="str">
        <f t="shared" si="208"/>
        <v>PEXP133MIN</v>
      </c>
      <c r="B2021" s="1165">
        <f>IFERROR(INDEX('PU Holds'!$B$14:$AF$554,MATCH(C2021,'PU Holds'!$B$14:$B$552,FALSE),MATCH(D2021,'PU Holds'!$B$14:$AF$14,FALSE)),0)</f>
        <v>0</v>
      </c>
      <c r="C2021" s="1165" t="str">
        <f t="shared" si="209"/>
        <v>PEXP133</v>
      </c>
      <c r="D2021" s="988" t="str">
        <f>'PU Holds'!$X$14</f>
        <v>Mint 
RAL 6027</v>
      </c>
      <c r="E2021" s="1165" t="s">
        <v>27834</v>
      </c>
      <c r="F2021" s="1165" t="s">
        <v>27824</v>
      </c>
      <c r="G2021" s="1170" t="s">
        <v>27825</v>
      </c>
    </row>
    <row r="2022" spans="1:7" ht="15" customHeight="1">
      <c r="A2022" s="1165" t="str">
        <f t="shared" si="208"/>
        <v>PEXP133PUK</v>
      </c>
      <c r="B2022" s="1165">
        <f>IFERROR(INDEX('PU Holds'!$B$14:$AF$554,MATCH(C2022,'PU Holds'!$B$14:$B$552,FALSE),MATCH(D2022,'PU Holds'!$B$14:$AF$14,FALSE)),0)</f>
        <v>0</v>
      </c>
      <c r="C2022" s="1165" t="str">
        <f t="shared" si="209"/>
        <v>PEXP133</v>
      </c>
      <c r="D2022" s="988" t="str">
        <f>'PU Holds'!$Z$14</f>
        <v>Green 
(Puke 16-09)</v>
      </c>
      <c r="E2022" s="1165" t="s">
        <v>27835</v>
      </c>
      <c r="F2022" s="1165" t="s">
        <v>27824</v>
      </c>
      <c r="G2022" s="1170" t="s">
        <v>27825</v>
      </c>
    </row>
    <row r="2023" spans="1:7" ht="15" customHeight="1">
      <c r="A2023" s="1165" t="str">
        <f t="shared" si="208"/>
        <v>PEXP133ORA</v>
      </c>
      <c r="B2023" s="1165">
        <f>IFERROR(INDEX('PU Holds'!$B$14:$AF$554,MATCH(C2023,'PU Holds'!$B$14:$B$552,FALSE),MATCH(D2023,'PU Holds'!$B$14:$AF$14,FALSE)),0)</f>
        <v>0</v>
      </c>
      <c r="C2023" s="1165" t="str">
        <f t="shared" si="209"/>
        <v>PEXP133</v>
      </c>
      <c r="D2023" s="988" t="str">
        <f>'PU Holds'!$AA$14</f>
        <v>US Orange
14-01</v>
      </c>
      <c r="E2023" s="1165" t="s">
        <v>27836</v>
      </c>
      <c r="F2023" s="1165" t="s">
        <v>27824</v>
      </c>
      <c r="G2023" s="1170" t="s">
        <v>27825</v>
      </c>
    </row>
    <row r="2024" spans="1:7" ht="15" customHeight="1">
      <c r="A2024" s="1165" t="str">
        <f t="shared" si="208"/>
        <v>PEXP133GRE</v>
      </c>
      <c r="B2024" s="1165">
        <f>IFERROR(INDEX('PU Holds'!$B$14:$AF$554,MATCH(C2024,'PU Holds'!$B$14:$B$552,FALSE),MATCH(D2024,'PU Holds'!$B$14:$AF$14,FALSE)),0)</f>
        <v>0</v>
      </c>
      <c r="C2024" s="1165" t="str">
        <f t="shared" si="209"/>
        <v>PEXP133</v>
      </c>
      <c r="D2024" s="988" t="str">
        <f>'PU Holds'!$AB$14</f>
        <v>US Green 
16 -16</v>
      </c>
      <c r="E2024" s="1165" t="s">
        <v>27837</v>
      </c>
      <c r="F2024" s="1165" t="s">
        <v>27824</v>
      </c>
      <c r="G2024" s="1170" t="s">
        <v>27825</v>
      </c>
    </row>
    <row r="2025" spans="1:7" ht="15" customHeight="1">
      <c r="A2025" s="1165" t="str">
        <f t="shared" si="208"/>
        <v>PEXP133WHI</v>
      </c>
      <c r="B2025" s="1165">
        <f>IFERROR(INDEX('PU Holds'!$B$14:$AF$554,MATCH(C2025,'PU Holds'!$B$14:$B$552,FALSE),MATCH(D2025,'PU Holds'!$B$14:$AF$14,FALSE)),0)</f>
        <v>0</v>
      </c>
      <c r="C2025" s="1165" t="str">
        <f t="shared" si="209"/>
        <v>PEXP133</v>
      </c>
      <c r="D2025" s="988" t="str">
        <f>'PU Holds'!$AC$14</f>
        <v>White 
RAL 9010</v>
      </c>
      <c r="E2025" s="1165" t="s">
        <v>27838</v>
      </c>
      <c r="F2025" s="1165" t="s">
        <v>27824</v>
      </c>
      <c r="G2025" s="1170" t="s">
        <v>27825</v>
      </c>
    </row>
    <row r="2026" spans="1:7" ht="15" customHeight="1">
      <c r="A2026" s="1165" t="str">
        <f t="shared" si="208"/>
        <v>PEXP133PUR</v>
      </c>
      <c r="B2026" s="1165">
        <f>IFERROR(INDEX('PU Holds'!$B$14:$AF$554,MATCH(C2026,'PU Holds'!$B$14:$B$552,FALSE),MATCH(D2026,'PU Holds'!$B$14:$AF$14,FALSE)),0)</f>
        <v>0</v>
      </c>
      <c r="C2026" s="1165" t="str">
        <f t="shared" si="209"/>
        <v>PEXP133</v>
      </c>
      <c r="D2026" s="988" t="str">
        <f>'PU Holds'!$AD$14</f>
        <v>US Purple</v>
      </c>
      <c r="E2026" s="1165" t="s">
        <v>27839</v>
      </c>
      <c r="F2026" s="1165" t="s">
        <v>27824</v>
      </c>
      <c r="G2026" s="1170" t="s">
        <v>27825</v>
      </c>
    </row>
    <row r="2027" spans="1:7" ht="15" customHeight="1">
      <c r="A2027" s="1165" t="str">
        <f t="shared" si="208"/>
        <v>PEXP134YEL</v>
      </c>
      <c r="B2027" s="1165">
        <f>IFERROR(INDEX('PU Holds'!$B$14:$AF$554,MATCH(C2027,'PU Holds'!$B$14:$B$552,FALSE),MATCH(D2027,'PU Holds'!$B$14:$AF$14,FALSE)),0)</f>
        <v>0</v>
      </c>
      <c r="C2027" s="1165" t="s">
        <v>27972</v>
      </c>
      <c r="D2027" s="1168" t="str">
        <f>'PU Holds'!$M$14</f>
        <v>Yellow 
RAL 1026</v>
      </c>
      <c r="E2027" s="1165" t="s">
        <v>27823</v>
      </c>
      <c r="F2027" s="1165" t="s">
        <v>27824</v>
      </c>
      <c r="G2027" s="1170" t="s">
        <v>27825</v>
      </c>
    </row>
    <row r="2028" spans="1:7" ht="15" customHeight="1">
      <c r="A2028" s="1165" t="str">
        <f t="shared" si="208"/>
        <v>PEXP134RED</v>
      </c>
      <c r="B2028" s="1165">
        <f>IFERROR(INDEX('PU Holds'!$B$14:$AF$554,MATCH(C2028,'PU Holds'!$B$14:$B$552,FALSE),MATCH(D2028,'PU Holds'!$B$14:$AF$14,FALSE)),0)</f>
        <v>0</v>
      </c>
      <c r="C2028" s="1165" t="str">
        <f t="shared" ref="C2028:C2041" si="210">C2027</f>
        <v>PEXP134</v>
      </c>
      <c r="D2028" s="988" t="str">
        <f>'PU Holds'!$O$14</f>
        <v>Red 
RAL 3020</v>
      </c>
      <c r="E2028" s="1165" t="s">
        <v>27826</v>
      </c>
      <c r="F2028" s="1165" t="s">
        <v>27824</v>
      </c>
      <c r="G2028" s="1170" t="s">
        <v>27825</v>
      </c>
    </row>
    <row r="2029" spans="1:7" ht="15" customHeight="1">
      <c r="A2029" s="1165" t="str">
        <f t="shared" si="208"/>
        <v>PEXP134BLU</v>
      </c>
      <c r="B2029" s="1165">
        <f>IFERROR(INDEX('PU Holds'!$B$14:$AF$554,MATCH(C2029,'PU Holds'!$B$14:$B$552,FALSE),MATCH(D2029,'PU Holds'!$B$14:$AF$14,FALSE)),0)</f>
        <v>0</v>
      </c>
      <c r="C2029" s="1165" t="str">
        <f t="shared" si="210"/>
        <v>PEXP134</v>
      </c>
      <c r="D2029" s="988" t="str">
        <f>'PU Holds'!$P$14</f>
        <v>Blue 
RAL 5015</v>
      </c>
      <c r="E2029" s="1165" t="s">
        <v>27827</v>
      </c>
      <c r="F2029" s="1165" t="s">
        <v>27824</v>
      </c>
      <c r="G2029" s="1170" t="s">
        <v>27825</v>
      </c>
    </row>
    <row r="2030" spans="1:7" ht="15" customHeight="1">
      <c r="A2030" s="1165" t="str">
        <f t="shared" si="208"/>
        <v>PEXP134GRY</v>
      </c>
      <c r="B2030" s="1165">
        <f>IFERROR(INDEX('PU Holds'!$B$14:$AF$554,MATCH(C2030,'PU Holds'!$B$14:$B$552,FALSE),MATCH(D2030,'PU Holds'!$B$14:$AF$14,FALSE)),0)</f>
        <v>0</v>
      </c>
      <c r="C2030" s="1165" t="str">
        <f t="shared" si="210"/>
        <v>PEXP134</v>
      </c>
      <c r="D2030" s="988" t="str">
        <f>'PU Holds'!$Q$14</f>
        <v>Grey 
RAL 7001</v>
      </c>
      <c r="E2030" s="1165" t="s">
        <v>27828</v>
      </c>
      <c r="F2030" s="1165" t="s">
        <v>27824</v>
      </c>
      <c r="G2030" s="1170" t="s">
        <v>27825</v>
      </c>
    </row>
    <row r="2031" spans="1:7" ht="15" customHeight="1">
      <c r="A2031" s="1165" t="str">
        <f t="shared" si="208"/>
        <v>PEXP134BLK</v>
      </c>
      <c r="B2031" s="1165">
        <f>IFERROR(INDEX('PU Holds'!$B$14:$AF$554,MATCH(C2031,'PU Holds'!$B$14:$B$552,FALSE),MATCH(D2031,'PU Holds'!$B$14:$AF$14,FALSE)),0)</f>
        <v>0</v>
      </c>
      <c r="C2031" s="1165" t="str">
        <f t="shared" si="210"/>
        <v>PEXP134</v>
      </c>
      <c r="D2031" s="988" t="str">
        <f>'PU Holds'!$R$14</f>
        <v>Black 
RAL 9005</v>
      </c>
      <c r="E2031" s="1165" t="s">
        <v>27829</v>
      </c>
      <c r="F2031" s="1165" t="s">
        <v>27824</v>
      </c>
      <c r="G2031" s="1170" t="s">
        <v>27825</v>
      </c>
    </row>
    <row r="2032" spans="1:7" ht="15" customHeight="1">
      <c r="A2032" s="1165" t="str">
        <f t="shared" si="208"/>
        <v>PEXP134FLO</v>
      </c>
      <c r="B2032" s="1165">
        <f>IFERROR(INDEX('PU Holds'!$B$14:$AF$554,MATCH(C2032,'PU Holds'!$B$14:$B$552,FALSE),MATCH(D2032,'PU Holds'!$B$14:$AF$14,FALSE)),0)</f>
        <v>0</v>
      </c>
      <c r="C2032" s="1165" t="str">
        <f t="shared" si="210"/>
        <v>PEXP134</v>
      </c>
      <c r="D2032" s="988" t="str">
        <f>'PU Holds'!$S$14</f>
        <v>Fluo 
Orange</v>
      </c>
      <c r="E2032" s="1165" t="s">
        <v>27830</v>
      </c>
      <c r="F2032" s="1165" t="s">
        <v>27824</v>
      </c>
      <c r="G2032" s="1170" t="s">
        <v>27825</v>
      </c>
    </row>
    <row r="2033" spans="1:7" ht="15" customHeight="1">
      <c r="A2033" s="1165" t="str">
        <f t="shared" si="208"/>
        <v>PEXP134FLG</v>
      </c>
      <c r="B2033" s="1165">
        <f>IFERROR(INDEX('PU Holds'!$B$14:$AF$554,MATCH(C2033,'PU Holds'!$B$14:$B$552,FALSE),MATCH(D2033,'PU Holds'!$B$14:$AF$14,FALSE)),0)</f>
        <v>0</v>
      </c>
      <c r="C2033" s="1165" t="str">
        <f t="shared" si="210"/>
        <v>PEXP134</v>
      </c>
      <c r="D2033" s="988" t="str">
        <f>'PU Holds'!$T$14</f>
        <v>Fluo 
Green</v>
      </c>
      <c r="E2033" s="1165" t="s">
        <v>27831</v>
      </c>
      <c r="F2033" s="1165" t="s">
        <v>27824</v>
      </c>
      <c r="G2033" s="1170" t="s">
        <v>27825</v>
      </c>
    </row>
    <row r="2034" spans="1:7" ht="15" customHeight="1">
      <c r="A2034" s="1165" t="str">
        <f t="shared" si="208"/>
        <v>PEXP134FLP</v>
      </c>
      <c r="B2034" s="1165">
        <f>IFERROR(INDEX('PU Holds'!$B$14:$AF$554,MATCH(C2034,'PU Holds'!$B$14:$B$552,FALSE),MATCH(D2034,'PU Holds'!$B$14:$AF$14,FALSE)),0)</f>
        <v>0</v>
      </c>
      <c r="C2034" s="1165" t="str">
        <f t="shared" si="210"/>
        <v>PEXP134</v>
      </c>
      <c r="D2034" s="988" t="str">
        <f>'PU Holds'!$U$14</f>
        <v>Fluo 
Pink</v>
      </c>
      <c r="E2034" s="1165" t="s">
        <v>27832</v>
      </c>
      <c r="F2034" s="1165" t="s">
        <v>27824</v>
      </c>
      <c r="G2034" s="1170" t="s">
        <v>27825</v>
      </c>
    </row>
    <row r="2035" spans="1:7" ht="15" customHeight="1">
      <c r="A2035" s="1165" t="str">
        <f t="shared" si="208"/>
        <v>PEXP134VIO</v>
      </c>
      <c r="B2035" s="1165">
        <f>IFERROR(INDEX('PU Holds'!$B$14:$AF$554,MATCH(C2035,'PU Holds'!$B$14:$B$552,FALSE),MATCH(D2035,'PU Holds'!$B$14:$AF$14,FALSE)),0)</f>
        <v>0</v>
      </c>
      <c r="C2035" s="1165" t="str">
        <f t="shared" si="210"/>
        <v>PEXP134</v>
      </c>
      <c r="D2035" s="988" t="str">
        <f>'PU Holds'!$W$14</f>
        <v>Violet 
RAL 4008</v>
      </c>
      <c r="E2035" s="1165" t="s">
        <v>27833</v>
      </c>
      <c r="F2035" s="1165" t="s">
        <v>27824</v>
      </c>
      <c r="G2035" s="1170" t="s">
        <v>27825</v>
      </c>
    </row>
    <row r="2036" spans="1:7" ht="15" customHeight="1">
      <c r="A2036" s="1165" t="str">
        <f t="shared" si="208"/>
        <v>PEXP134MIN</v>
      </c>
      <c r="B2036" s="1165">
        <f>IFERROR(INDEX('PU Holds'!$B$14:$AF$554,MATCH(C2036,'PU Holds'!$B$14:$B$552,FALSE),MATCH(D2036,'PU Holds'!$B$14:$AF$14,FALSE)),0)</f>
        <v>0</v>
      </c>
      <c r="C2036" s="1165" t="str">
        <f t="shared" si="210"/>
        <v>PEXP134</v>
      </c>
      <c r="D2036" s="988" t="str">
        <f>'PU Holds'!$X$14</f>
        <v>Mint 
RAL 6027</v>
      </c>
      <c r="E2036" s="1165" t="s">
        <v>27834</v>
      </c>
      <c r="F2036" s="1165" t="s">
        <v>27824</v>
      </c>
      <c r="G2036" s="1170" t="s">
        <v>27825</v>
      </c>
    </row>
    <row r="2037" spans="1:7" ht="15" customHeight="1">
      <c r="A2037" s="1165" t="str">
        <f t="shared" si="208"/>
        <v>PEXP134PUK</v>
      </c>
      <c r="B2037" s="1165">
        <f>IFERROR(INDEX('PU Holds'!$B$14:$AF$554,MATCH(C2037,'PU Holds'!$B$14:$B$552,FALSE),MATCH(D2037,'PU Holds'!$B$14:$AF$14,FALSE)),0)</f>
        <v>0</v>
      </c>
      <c r="C2037" s="1165" t="str">
        <f t="shared" si="210"/>
        <v>PEXP134</v>
      </c>
      <c r="D2037" s="988" t="str">
        <f>'PU Holds'!$Z$14</f>
        <v>Green 
(Puke 16-09)</v>
      </c>
      <c r="E2037" s="1165" t="s">
        <v>27835</v>
      </c>
      <c r="F2037" s="1165" t="s">
        <v>27824</v>
      </c>
      <c r="G2037" s="1170" t="s">
        <v>27825</v>
      </c>
    </row>
    <row r="2038" spans="1:7" ht="15" customHeight="1">
      <c r="A2038" s="1165" t="str">
        <f t="shared" si="208"/>
        <v>PEXP134ORA</v>
      </c>
      <c r="B2038" s="1165">
        <f>IFERROR(INDEX('PU Holds'!$B$14:$AF$554,MATCH(C2038,'PU Holds'!$B$14:$B$552,FALSE),MATCH(D2038,'PU Holds'!$B$14:$AF$14,FALSE)),0)</f>
        <v>0</v>
      </c>
      <c r="C2038" s="1165" t="str">
        <f t="shared" si="210"/>
        <v>PEXP134</v>
      </c>
      <c r="D2038" s="988" t="str">
        <f>'PU Holds'!$AA$14</f>
        <v>US Orange
14-01</v>
      </c>
      <c r="E2038" s="1165" t="s">
        <v>27836</v>
      </c>
      <c r="F2038" s="1165" t="s">
        <v>27824</v>
      </c>
      <c r="G2038" s="1170" t="s">
        <v>27825</v>
      </c>
    </row>
    <row r="2039" spans="1:7" ht="15" customHeight="1">
      <c r="A2039" s="1165" t="str">
        <f t="shared" si="208"/>
        <v>PEXP134GRE</v>
      </c>
      <c r="B2039" s="1165">
        <f>IFERROR(INDEX('PU Holds'!$B$14:$AF$554,MATCH(C2039,'PU Holds'!$B$14:$B$552,FALSE),MATCH(D2039,'PU Holds'!$B$14:$AF$14,FALSE)),0)</f>
        <v>0</v>
      </c>
      <c r="C2039" s="1165" t="str">
        <f t="shared" si="210"/>
        <v>PEXP134</v>
      </c>
      <c r="D2039" s="988" t="str">
        <f>'PU Holds'!$AB$14</f>
        <v>US Green 
16 -16</v>
      </c>
      <c r="E2039" s="1165" t="s">
        <v>27837</v>
      </c>
      <c r="F2039" s="1165" t="s">
        <v>27824</v>
      </c>
      <c r="G2039" s="1170" t="s">
        <v>27825</v>
      </c>
    </row>
    <row r="2040" spans="1:7" ht="15" customHeight="1">
      <c r="A2040" s="1165" t="str">
        <f t="shared" si="208"/>
        <v>PEXP134WHI</v>
      </c>
      <c r="B2040" s="1165">
        <f>IFERROR(INDEX('PU Holds'!$B$14:$AF$554,MATCH(C2040,'PU Holds'!$B$14:$B$552,FALSE),MATCH(D2040,'PU Holds'!$B$14:$AF$14,FALSE)),0)</f>
        <v>0</v>
      </c>
      <c r="C2040" s="1165" t="str">
        <f t="shared" si="210"/>
        <v>PEXP134</v>
      </c>
      <c r="D2040" s="988" t="str">
        <f>'PU Holds'!$AC$14</f>
        <v>White 
RAL 9010</v>
      </c>
      <c r="E2040" s="1165" t="s">
        <v>27838</v>
      </c>
      <c r="F2040" s="1165" t="s">
        <v>27824</v>
      </c>
      <c r="G2040" s="1170" t="s">
        <v>27825</v>
      </c>
    </row>
    <row r="2041" spans="1:7" ht="15" customHeight="1">
      <c r="A2041" s="1165" t="str">
        <f t="shared" si="208"/>
        <v>PEXP134PUR</v>
      </c>
      <c r="B2041" s="1165">
        <f>IFERROR(INDEX('PU Holds'!$B$14:$AF$554,MATCH(C2041,'PU Holds'!$B$14:$B$552,FALSE),MATCH(D2041,'PU Holds'!$B$14:$AF$14,FALSE)),0)</f>
        <v>0</v>
      </c>
      <c r="C2041" s="1165" t="str">
        <f t="shared" si="210"/>
        <v>PEXP134</v>
      </c>
      <c r="D2041" s="988" t="str">
        <f>'PU Holds'!$AD$14</f>
        <v>US Purple</v>
      </c>
      <c r="E2041" s="1165" t="s">
        <v>27839</v>
      </c>
      <c r="F2041" s="1165" t="s">
        <v>27824</v>
      </c>
      <c r="G2041" s="1170" t="s">
        <v>27825</v>
      </c>
    </row>
    <row r="2042" spans="1:7" ht="15" customHeight="1">
      <c r="A2042" s="1165" t="str">
        <f t="shared" si="208"/>
        <v>PEXP135YEL</v>
      </c>
      <c r="B2042" s="1165">
        <f>IFERROR(INDEX('PU Holds'!$B$14:$AF$554,MATCH(C2042,'PU Holds'!$B$14:$B$552,FALSE),MATCH(D2042,'PU Holds'!$B$14:$AF$14,FALSE)),0)</f>
        <v>0</v>
      </c>
      <c r="C2042" s="1165" t="s">
        <v>27973</v>
      </c>
      <c r="D2042" s="1168" t="str">
        <f>'PU Holds'!$M$14</f>
        <v>Yellow 
RAL 1026</v>
      </c>
      <c r="E2042" s="1165" t="s">
        <v>27823</v>
      </c>
      <c r="F2042" s="1165" t="s">
        <v>27824</v>
      </c>
      <c r="G2042" s="1170" t="s">
        <v>27825</v>
      </c>
    </row>
    <row r="2043" spans="1:7" ht="15" customHeight="1">
      <c r="A2043" s="1165" t="str">
        <f t="shared" si="208"/>
        <v>PEXP135RED</v>
      </c>
      <c r="B2043" s="1165">
        <f>IFERROR(INDEX('PU Holds'!$B$14:$AF$554,MATCH(C2043,'PU Holds'!$B$14:$B$552,FALSE),MATCH(D2043,'PU Holds'!$B$14:$AF$14,FALSE)),0)</f>
        <v>0</v>
      </c>
      <c r="C2043" s="1165" t="str">
        <f t="shared" ref="C2043:C2056" si="211">C2042</f>
        <v>PEXP135</v>
      </c>
      <c r="D2043" s="988" t="str">
        <f>'PU Holds'!$O$14</f>
        <v>Red 
RAL 3020</v>
      </c>
      <c r="E2043" s="1165" t="s">
        <v>27826</v>
      </c>
      <c r="F2043" s="1165" t="s">
        <v>27824</v>
      </c>
      <c r="G2043" s="1170" t="s">
        <v>27825</v>
      </c>
    </row>
    <row r="2044" spans="1:7" ht="15" customHeight="1">
      <c r="A2044" s="1165" t="str">
        <f t="shared" si="208"/>
        <v>PEXP135BLU</v>
      </c>
      <c r="B2044" s="1165">
        <f>IFERROR(INDEX('PU Holds'!$B$14:$AF$554,MATCH(C2044,'PU Holds'!$B$14:$B$552,FALSE),MATCH(D2044,'PU Holds'!$B$14:$AF$14,FALSE)),0)</f>
        <v>0</v>
      </c>
      <c r="C2044" s="1165" t="str">
        <f t="shared" si="211"/>
        <v>PEXP135</v>
      </c>
      <c r="D2044" s="988" t="str">
        <f>'PU Holds'!$P$14</f>
        <v>Blue 
RAL 5015</v>
      </c>
      <c r="E2044" s="1165" t="s">
        <v>27827</v>
      </c>
      <c r="F2044" s="1165" t="s">
        <v>27824</v>
      </c>
      <c r="G2044" s="1170" t="s">
        <v>27825</v>
      </c>
    </row>
    <row r="2045" spans="1:7" ht="15" customHeight="1">
      <c r="A2045" s="1165" t="str">
        <f t="shared" si="208"/>
        <v>PEXP135GRY</v>
      </c>
      <c r="B2045" s="1165">
        <f>IFERROR(INDEX('PU Holds'!$B$14:$AF$554,MATCH(C2045,'PU Holds'!$B$14:$B$552,FALSE),MATCH(D2045,'PU Holds'!$B$14:$AF$14,FALSE)),0)</f>
        <v>0</v>
      </c>
      <c r="C2045" s="1165" t="str">
        <f t="shared" si="211"/>
        <v>PEXP135</v>
      </c>
      <c r="D2045" s="988" t="str">
        <f>'PU Holds'!$Q$14</f>
        <v>Grey 
RAL 7001</v>
      </c>
      <c r="E2045" s="1165" t="s">
        <v>27828</v>
      </c>
      <c r="F2045" s="1165" t="s">
        <v>27824</v>
      </c>
      <c r="G2045" s="1170" t="s">
        <v>27825</v>
      </c>
    </row>
    <row r="2046" spans="1:7" ht="15" customHeight="1">
      <c r="A2046" s="1165" t="str">
        <f t="shared" si="208"/>
        <v>PEXP135BLK</v>
      </c>
      <c r="B2046" s="1165">
        <f>IFERROR(INDEX('PU Holds'!$B$14:$AF$554,MATCH(C2046,'PU Holds'!$B$14:$B$552,FALSE),MATCH(D2046,'PU Holds'!$B$14:$AF$14,FALSE)),0)</f>
        <v>0</v>
      </c>
      <c r="C2046" s="1165" t="str">
        <f t="shared" si="211"/>
        <v>PEXP135</v>
      </c>
      <c r="D2046" s="988" t="str">
        <f>'PU Holds'!$R$14</f>
        <v>Black 
RAL 9005</v>
      </c>
      <c r="E2046" s="1165" t="s">
        <v>27829</v>
      </c>
      <c r="F2046" s="1165" t="s">
        <v>27824</v>
      </c>
      <c r="G2046" s="1170" t="s">
        <v>27825</v>
      </c>
    </row>
    <row r="2047" spans="1:7" ht="15" customHeight="1">
      <c r="A2047" s="1165" t="str">
        <f t="shared" si="208"/>
        <v>PEXP135FLO</v>
      </c>
      <c r="B2047" s="1165">
        <f>IFERROR(INDEX('PU Holds'!$B$14:$AF$554,MATCH(C2047,'PU Holds'!$B$14:$B$552,FALSE),MATCH(D2047,'PU Holds'!$B$14:$AF$14,FALSE)),0)</f>
        <v>0</v>
      </c>
      <c r="C2047" s="1165" t="str">
        <f t="shared" si="211"/>
        <v>PEXP135</v>
      </c>
      <c r="D2047" s="988" t="str">
        <f>'PU Holds'!$S$14</f>
        <v>Fluo 
Orange</v>
      </c>
      <c r="E2047" s="1165" t="s">
        <v>27830</v>
      </c>
      <c r="F2047" s="1165" t="s">
        <v>27824</v>
      </c>
      <c r="G2047" s="1170" t="s">
        <v>27825</v>
      </c>
    </row>
    <row r="2048" spans="1:7" ht="15" customHeight="1">
      <c r="A2048" s="1165" t="str">
        <f t="shared" si="208"/>
        <v>PEXP135FLG</v>
      </c>
      <c r="B2048" s="1165">
        <f>IFERROR(INDEX('PU Holds'!$B$14:$AF$554,MATCH(C2048,'PU Holds'!$B$14:$B$552,FALSE),MATCH(D2048,'PU Holds'!$B$14:$AF$14,FALSE)),0)</f>
        <v>0</v>
      </c>
      <c r="C2048" s="1165" t="str">
        <f t="shared" si="211"/>
        <v>PEXP135</v>
      </c>
      <c r="D2048" s="988" t="str">
        <f>'PU Holds'!$T$14</f>
        <v>Fluo 
Green</v>
      </c>
      <c r="E2048" s="1165" t="s">
        <v>27831</v>
      </c>
      <c r="F2048" s="1165" t="s">
        <v>27824</v>
      </c>
      <c r="G2048" s="1170" t="s">
        <v>27825</v>
      </c>
    </row>
    <row r="2049" spans="1:7" ht="15" customHeight="1">
      <c r="A2049" s="1165" t="str">
        <f t="shared" si="208"/>
        <v>PEXP135FLP</v>
      </c>
      <c r="B2049" s="1165">
        <f>IFERROR(INDEX('PU Holds'!$B$14:$AF$554,MATCH(C2049,'PU Holds'!$B$14:$B$552,FALSE),MATCH(D2049,'PU Holds'!$B$14:$AF$14,FALSE)),0)</f>
        <v>0</v>
      </c>
      <c r="C2049" s="1165" t="str">
        <f t="shared" si="211"/>
        <v>PEXP135</v>
      </c>
      <c r="D2049" s="988" t="str">
        <f>'PU Holds'!$U$14</f>
        <v>Fluo 
Pink</v>
      </c>
      <c r="E2049" s="1165" t="s">
        <v>27832</v>
      </c>
      <c r="F2049" s="1165" t="s">
        <v>27824</v>
      </c>
      <c r="G2049" s="1170" t="s">
        <v>27825</v>
      </c>
    </row>
    <row r="2050" spans="1:7" ht="15" customHeight="1">
      <c r="A2050" s="1165" t="str">
        <f t="shared" si="208"/>
        <v>PEXP135VIO</v>
      </c>
      <c r="B2050" s="1165">
        <f>IFERROR(INDEX('PU Holds'!$B$14:$AF$554,MATCH(C2050,'PU Holds'!$B$14:$B$552,FALSE),MATCH(D2050,'PU Holds'!$B$14:$AF$14,FALSE)),0)</f>
        <v>0</v>
      </c>
      <c r="C2050" s="1165" t="str">
        <f t="shared" si="211"/>
        <v>PEXP135</v>
      </c>
      <c r="D2050" s="988" t="str">
        <f>'PU Holds'!$W$14</f>
        <v>Violet 
RAL 4008</v>
      </c>
      <c r="E2050" s="1165" t="s">
        <v>27833</v>
      </c>
      <c r="F2050" s="1165" t="s">
        <v>27824</v>
      </c>
      <c r="G2050" s="1170" t="s">
        <v>27825</v>
      </c>
    </row>
    <row r="2051" spans="1:7" ht="15" customHeight="1">
      <c r="A2051" s="1165" t="str">
        <f t="shared" si="208"/>
        <v>PEXP135MIN</v>
      </c>
      <c r="B2051" s="1165">
        <f>IFERROR(INDEX('PU Holds'!$B$14:$AF$554,MATCH(C2051,'PU Holds'!$B$14:$B$552,FALSE),MATCH(D2051,'PU Holds'!$B$14:$AF$14,FALSE)),0)</f>
        <v>0</v>
      </c>
      <c r="C2051" s="1165" t="str">
        <f t="shared" si="211"/>
        <v>PEXP135</v>
      </c>
      <c r="D2051" s="988" t="str">
        <f>'PU Holds'!$X$14</f>
        <v>Mint 
RAL 6027</v>
      </c>
      <c r="E2051" s="1165" t="s">
        <v>27834</v>
      </c>
      <c r="F2051" s="1165" t="s">
        <v>27824</v>
      </c>
      <c r="G2051" s="1170" t="s">
        <v>27825</v>
      </c>
    </row>
    <row r="2052" spans="1:7" ht="15" customHeight="1">
      <c r="A2052" s="1165" t="str">
        <f t="shared" si="208"/>
        <v>PEXP135PUK</v>
      </c>
      <c r="B2052" s="1165">
        <f>IFERROR(INDEX('PU Holds'!$B$14:$AF$554,MATCH(C2052,'PU Holds'!$B$14:$B$552,FALSE),MATCH(D2052,'PU Holds'!$B$14:$AF$14,FALSE)),0)</f>
        <v>0</v>
      </c>
      <c r="C2052" s="1165" t="str">
        <f t="shared" si="211"/>
        <v>PEXP135</v>
      </c>
      <c r="D2052" s="988" t="str">
        <f>'PU Holds'!$Z$14</f>
        <v>Green 
(Puke 16-09)</v>
      </c>
      <c r="E2052" s="1165" t="s">
        <v>27835</v>
      </c>
      <c r="F2052" s="1165" t="s">
        <v>27824</v>
      </c>
      <c r="G2052" s="1170" t="s">
        <v>27825</v>
      </c>
    </row>
    <row r="2053" spans="1:7" ht="15" customHeight="1">
      <c r="A2053" s="1165" t="str">
        <f t="shared" ref="A2053:A2056" si="212">CONCATENATE(C2053,E2053)</f>
        <v>PEXP135ORA</v>
      </c>
      <c r="B2053" s="1165">
        <f>IFERROR(INDEX('PU Holds'!$B$14:$AF$554,MATCH(C2053,'PU Holds'!$B$14:$B$552,FALSE),MATCH(D2053,'PU Holds'!$B$14:$AF$14,FALSE)),0)</f>
        <v>0</v>
      </c>
      <c r="C2053" s="1165" t="str">
        <f t="shared" si="211"/>
        <v>PEXP135</v>
      </c>
      <c r="D2053" s="988" t="str">
        <f>'PU Holds'!$AA$14</f>
        <v>US Orange
14-01</v>
      </c>
      <c r="E2053" s="1165" t="s">
        <v>27836</v>
      </c>
      <c r="F2053" s="1165" t="s">
        <v>27824</v>
      </c>
      <c r="G2053" s="1170" t="s">
        <v>27825</v>
      </c>
    </row>
    <row r="2054" spans="1:7" ht="15" customHeight="1">
      <c r="A2054" s="1165" t="str">
        <f t="shared" si="212"/>
        <v>PEXP135GRE</v>
      </c>
      <c r="B2054" s="1165">
        <f>IFERROR(INDEX('PU Holds'!$B$14:$AF$554,MATCH(C2054,'PU Holds'!$B$14:$B$552,FALSE),MATCH(D2054,'PU Holds'!$B$14:$AF$14,FALSE)),0)</f>
        <v>0</v>
      </c>
      <c r="C2054" s="1165" t="str">
        <f t="shared" si="211"/>
        <v>PEXP135</v>
      </c>
      <c r="D2054" s="988" t="str">
        <f>'PU Holds'!$AB$14</f>
        <v>US Green 
16 -16</v>
      </c>
      <c r="E2054" s="1165" t="s">
        <v>27837</v>
      </c>
      <c r="F2054" s="1165" t="s">
        <v>27824</v>
      </c>
      <c r="G2054" s="1170" t="s">
        <v>27825</v>
      </c>
    </row>
    <row r="2055" spans="1:7" ht="15" customHeight="1">
      <c r="A2055" s="1165" t="str">
        <f t="shared" si="212"/>
        <v>PEXP135WHI</v>
      </c>
      <c r="B2055" s="1165">
        <f>IFERROR(INDEX('PU Holds'!$B$14:$AF$554,MATCH(C2055,'PU Holds'!$B$14:$B$552,FALSE),MATCH(D2055,'PU Holds'!$B$14:$AF$14,FALSE)),0)</f>
        <v>0</v>
      </c>
      <c r="C2055" s="1165" t="str">
        <f t="shared" si="211"/>
        <v>PEXP135</v>
      </c>
      <c r="D2055" s="988" t="str">
        <f>'PU Holds'!$AC$14</f>
        <v>White 
RAL 9010</v>
      </c>
      <c r="E2055" s="1165" t="s">
        <v>27838</v>
      </c>
      <c r="F2055" s="1165" t="s">
        <v>27824</v>
      </c>
      <c r="G2055" s="1170" t="s">
        <v>27825</v>
      </c>
    </row>
    <row r="2056" spans="1:7" ht="15" customHeight="1">
      <c r="A2056" s="1165" t="str">
        <f t="shared" si="212"/>
        <v>PEXP135PUR</v>
      </c>
      <c r="B2056" s="1165">
        <f>IFERROR(INDEX('PU Holds'!$B$14:$AF$554,MATCH(C2056,'PU Holds'!$B$14:$B$552,FALSE),MATCH(D2056,'PU Holds'!$B$14:$AF$14,FALSE)),0)</f>
        <v>0</v>
      </c>
      <c r="C2056" s="1165" t="str">
        <f t="shared" si="211"/>
        <v>PEXP135</v>
      </c>
      <c r="D2056" s="988" t="str">
        <f>'PU Holds'!$AD$14</f>
        <v>US Purple</v>
      </c>
      <c r="E2056" s="1165" t="s">
        <v>27839</v>
      </c>
      <c r="F2056" s="1165" t="s">
        <v>27824</v>
      </c>
      <c r="G2056" s="1170" t="s">
        <v>27825</v>
      </c>
    </row>
    <row r="2057" spans="1:7" ht="15" customHeight="1">
      <c r="A2057" s="1165" t="str">
        <f t="shared" ref="A2057:A2102" si="213">CONCATENATE(C2057,E2057)</f>
        <v>PEXP136YEL</v>
      </c>
      <c r="B2057" s="1165">
        <f>IFERROR(INDEX('PU Holds'!$B$14:$AF$554,MATCH(C2057,'PU Holds'!$B$14:$B$552,FALSE),MATCH(D2057,'PU Holds'!$B$14:$AF$14,FALSE)),0)</f>
        <v>0</v>
      </c>
      <c r="C2057" s="1165" t="s">
        <v>27974</v>
      </c>
      <c r="D2057" s="1168" t="str">
        <f>'PU Holds'!$M$14</f>
        <v>Yellow 
RAL 1026</v>
      </c>
      <c r="E2057" s="1165" t="s">
        <v>27823</v>
      </c>
      <c r="F2057" s="1165" t="s">
        <v>27824</v>
      </c>
      <c r="G2057" s="1170" t="s">
        <v>27825</v>
      </c>
    </row>
    <row r="2058" spans="1:7" ht="15" customHeight="1">
      <c r="A2058" s="1165" t="str">
        <f t="shared" si="213"/>
        <v>PEXP136RED</v>
      </c>
      <c r="B2058" s="1165">
        <f>IFERROR(INDEX('PU Holds'!$B$14:$AF$554,MATCH(C2058,'PU Holds'!$B$14:$B$552,FALSE),MATCH(D2058,'PU Holds'!$B$14:$AF$14,FALSE)),0)</f>
        <v>0</v>
      </c>
      <c r="C2058" s="1165" t="str">
        <f t="shared" ref="C2058:C2071" si="214">C2057</f>
        <v>PEXP136</v>
      </c>
      <c r="D2058" s="988" t="str">
        <f>'PU Holds'!$O$14</f>
        <v>Red 
RAL 3020</v>
      </c>
      <c r="E2058" s="1165" t="s">
        <v>27826</v>
      </c>
      <c r="F2058" s="1165" t="s">
        <v>27824</v>
      </c>
      <c r="G2058" s="1170" t="s">
        <v>27825</v>
      </c>
    </row>
    <row r="2059" spans="1:7" ht="15" customHeight="1">
      <c r="A2059" s="1165" t="str">
        <f t="shared" si="213"/>
        <v>PEXP136BLU</v>
      </c>
      <c r="B2059" s="1165">
        <f>IFERROR(INDEX('PU Holds'!$B$14:$AF$554,MATCH(C2059,'PU Holds'!$B$14:$B$552,FALSE),MATCH(D2059,'PU Holds'!$B$14:$AF$14,FALSE)),0)</f>
        <v>0</v>
      </c>
      <c r="C2059" s="1165" t="str">
        <f t="shared" si="214"/>
        <v>PEXP136</v>
      </c>
      <c r="D2059" s="988" t="str">
        <f>'PU Holds'!$P$14</f>
        <v>Blue 
RAL 5015</v>
      </c>
      <c r="E2059" s="1165" t="s">
        <v>27827</v>
      </c>
      <c r="F2059" s="1165" t="s">
        <v>27824</v>
      </c>
      <c r="G2059" s="1170" t="s">
        <v>27825</v>
      </c>
    </row>
    <row r="2060" spans="1:7" ht="15" customHeight="1">
      <c r="A2060" s="1165" t="str">
        <f t="shared" si="213"/>
        <v>PEXP136GRY</v>
      </c>
      <c r="B2060" s="1165">
        <f>IFERROR(INDEX('PU Holds'!$B$14:$AF$554,MATCH(C2060,'PU Holds'!$B$14:$B$552,FALSE),MATCH(D2060,'PU Holds'!$B$14:$AF$14,FALSE)),0)</f>
        <v>0</v>
      </c>
      <c r="C2060" s="1165" t="str">
        <f t="shared" si="214"/>
        <v>PEXP136</v>
      </c>
      <c r="D2060" s="988" t="str">
        <f>'PU Holds'!$Q$14</f>
        <v>Grey 
RAL 7001</v>
      </c>
      <c r="E2060" s="1165" t="s">
        <v>27828</v>
      </c>
      <c r="F2060" s="1165" t="s">
        <v>27824</v>
      </c>
      <c r="G2060" s="1170" t="s">
        <v>27825</v>
      </c>
    </row>
    <row r="2061" spans="1:7" ht="15" customHeight="1">
      <c r="A2061" s="1165" t="str">
        <f t="shared" si="213"/>
        <v>PEXP136BLK</v>
      </c>
      <c r="B2061" s="1165">
        <f>IFERROR(INDEX('PU Holds'!$B$14:$AF$554,MATCH(C2061,'PU Holds'!$B$14:$B$552,FALSE),MATCH(D2061,'PU Holds'!$B$14:$AF$14,FALSE)),0)</f>
        <v>0</v>
      </c>
      <c r="C2061" s="1165" t="str">
        <f t="shared" si="214"/>
        <v>PEXP136</v>
      </c>
      <c r="D2061" s="988" t="str">
        <f>'PU Holds'!$R$14</f>
        <v>Black 
RAL 9005</v>
      </c>
      <c r="E2061" s="1165" t="s">
        <v>27829</v>
      </c>
      <c r="F2061" s="1165" t="s">
        <v>27824</v>
      </c>
      <c r="G2061" s="1170" t="s">
        <v>27825</v>
      </c>
    </row>
    <row r="2062" spans="1:7" ht="15" customHeight="1">
      <c r="A2062" s="1165" t="str">
        <f t="shared" si="213"/>
        <v>PEXP136FLO</v>
      </c>
      <c r="B2062" s="1165">
        <f>IFERROR(INDEX('PU Holds'!$B$14:$AF$554,MATCH(C2062,'PU Holds'!$B$14:$B$552,FALSE),MATCH(D2062,'PU Holds'!$B$14:$AF$14,FALSE)),0)</f>
        <v>0</v>
      </c>
      <c r="C2062" s="1165" t="str">
        <f t="shared" si="214"/>
        <v>PEXP136</v>
      </c>
      <c r="D2062" s="988" t="str">
        <f>'PU Holds'!$S$14</f>
        <v>Fluo 
Orange</v>
      </c>
      <c r="E2062" s="1165" t="s">
        <v>27830</v>
      </c>
      <c r="F2062" s="1165" t="s">
        <v>27824</v>
      </c>
      <c r="G2062" s="1170" t="s">
        <v>27825</v>
      </c>
    </row>
    <row r="2063" spans="1:7" ht="15" customHeight="1">
      <c r="A2063" s="1165" t="str">
        <f t="shared" si="213"/>
        <v>PEXP136FLG</v>
      </c>
      <c r="B2063" s="1165">
        <f>IFERROR(INDEX('PU Holds'!$B$14:$AF$554,MATCH(C2063,'PU Holds'!$B$14:$B$552,FALSE),MATCH(D2063,'PU Holds'!$B$14:$AF$14,FALSE)),0)</f>
        <v>0</v>
      </c>
      <c r="C2063" s="1165" t="str">
        <f t="shared" si="214"/>
        <v>PEXP136</v>
      </c>
      <c r="D2063" s="988" t="str">
        <f>'PU Holds'!$T$14</f>
        <v>Fluo 
Green</v>
      </c>
      <c r="E2063" s="1165" t="s">
        <v>27831</v>
      </c>
      <c r="F2063" s="1165" t="s">
        <v>27824</v>
      </c>
      <c r="G2063" s="1170" t="s">
        <v>27825</v>
      </c>
    </row>
    <row r="2064" spans="1:7" ht="15" customHeight="1">
      <c r="A2064" s="1165" t="str">
        <f t="shared" si="213"/>
        <v>PEXP136FLP</v>
      </c>
      <c r="B2064" s="1165">
        <f>IFERROR(INDEX('PU Holds'!$B$14:$AF$554,MATCH(C2064,'PU Holds'!$B$14:$B$552,FALSE),MATCH(D2064,'PU Holds'!$B$14:$AF$14,FALSE)),0)</f>
        <v>0</v>
      </c>
      <c r="C2064" s="1165" t="str">
        <f t="shared" si="214"/>
        <v>PEXP136</v>
      </c>
      <c r="D2064" s="988" t="str">
        <f>'PU Holds'!$U$14</f>
        <v>Fluo 
Pink</v>
      </c>
      <c r="E2064" s="1165" t="s">
        <v>27832</v>
      </c>
      <c r="F2064" s="1165" t="s">
        <v>27824</v>
      </c>
      <c r="G2064" s="1170" t="s">
        <v>27825</v>
      </c>
    </row>
    <row r="2065" spans="1:7" ht="15" customHeight="1">
      <c r="A2065" s="1165" t="str">
        <f t="shared" si="213"/>
        <v>PEXP136VIO</v>
      </c>
      <c r="B2065" s="1165">
        <f>IFERROR(INDEX('PU Holds'!$B$14:$AF$554,MATCH(C2065,'PU Holds'!$B$14:$B$552,FALSE),MATCH(D2065,'PU Holds'!$B$14:$AF$14,FALSE)),0)</f>
        <v>0</v>
      </c>
      <c r="C2065" s="1165" t="str">
        <f t="shared" si="214"/>
        <v>PEXP136</v>
      </c>
      <c r="D2065" s="988" t="str">
        <f>'PU Holds'!$W$14</f>
        <v>Violet 
RAL 4008</v>
      </c>
      <c r="E2065" s="1165" t="s">
        <v>27833</v>
      </c>
      <c r="F2065" s="1165" t="s">
        <v>27824</v>
      </c>
      <c r="G2065" s="1170" t="s">
        <v>27825</v>
      </c>
    </row>
    <row r="2066" spans="1:7" ht="15" customHeight="1">
      <c r="A2066" s="1165" t="str">
        <f t="shared" si="213"/>
        <v>PEXP136MIN</v>
      </c>
      <c r="B2066" s="1165">
        <f>IFERROR(INDEX('PU Holds'!$B$14:$AF$554,MATCH(C2066,'PU Holds'!$B$14:$B$552,FALSE),MATCH(D2066,'PU Holds'!$B$14:$AF$14,FALSE)),0)</f>
        <v>0</v>
      </c>
      <c r="C2066" s="1165" t="str">
        <f t="shared" si="214"/>
        <v>PEXP136</v>
      </c>
      <c r="D2066" s="988" t="str">
        <f>'PU Holds'!$X$14</f>
        <v>Mint 
RAL 6027</v>
      </c>
      <c r="E2066" s="1165" t="s">
        <v>27834</v>
      </c>
      <c r="F2066" s="1165" t="s">
        <v>27824</v>
      </c>
      <c r="G2066" s="1170" t="s">
        <v>27825</v>
      </c>
    </row>
    <row r="2067" spans="1:7" ht="15" customHeight="1">
      <c r="A2067" s="1165" t="str">
        <f t="shared" si="213"/>
        <v>PEXP136PUK</v>
      </c>
      <c r="B2067" s="1165">
        <f>IFERROR(INDEX('PU Holds'!$B$14:$AF$554,MATCH(C2067,'PU Holds'!$B$14:$B$552,FALSE),MATCH(D2067,'PU Holds'!$B$14:$AF$14,FALSE)),0)</f>
        <v>0</v>
      </c>
      <c r="C2067" s="1165" t="str">
        <f t="shared" si="214"/>
        <v>PEXP136</v>
      </c>
      <c r="D2067" s="988" t="str">
        <f>'PU Holds'!$Z$14</f>
        <v>Green 
(Puke 16-09)</v>
      </c>
      <c r="E2067" s="1165" t="s">
        <v>27835</v>
      </c>
      <c r="F2067" s="1165" t="s">
        <v>27824</v>
      </c>
      <c r="G2067" s="1170" t="s">
        <v>27825</v>
      </c>
    </row>
    <row r="2068" spans="1:7" ht="15" customHeight="1">
      <c r="A2068" s="1165" t="str">
        <f t="shared" si="213"/>
        <v>PEXP136ORA</v>
      </c>
      <c r="B2068" s="1165">
        <f>IFERROR(INDEX('PU Holds'!$B$14:$AF$554,MATCH(C2068,'PU Holds'!$B$14:$B$552,FALSE),MATCH(D2068,'PU Holds'!$B$14:$AF$14,FALSE)),0)</f>
        <v>0</v>
      </c>
      <c r="C2068" s="1165" t="str">
        <f t="shared" si="214"/>
        <v>PEXP136</v>
      </c>
      <c r="D2068" s="988" t="str">
        <f>'PU Holds'!$AA$14</f>
        <v>US Orange
14-01</v>
      </c>
      <c r="E2068" s="1165" t="s">
        <v>27836</v>
      </c>
      <c r="F2068" s="1165" t="s">
        <v>27824</v>
      </c>
      <c r="G2068" s="1170" t="s">
        <v>27825</v>
      </c>
    </row>
    <row r="2069" spans="1:7" ht="15" customHeight="1">
      <c r="A2069" s="1165" t="str">
        <f t="shared" si="213"/>
        <v>PEXP136GRE</v>
      </c>
      <c r="B2069" s="1165">
        <f>IFERROR(INDEX('PU Holds'!$B$14:$AF$554,MATCH(C2069,'PU Holds'!$B$14:$B$552,FALSE),MATCH(D2069,'PU Holds'!$B$14:$AF$14,FALSE)),0)</f>
        <v>0</v>
      </c>
      <c r="C2069" s="1165" t="str">
        <f t="shared" si="214"/>
        <v>PEXP136</v>
      </c>
      <c r="D2069" s="988" t="str">
        <f>'PU Holds'!$AB$14</f>
        <v>US Green 
16 -16</v>
      </c>
      <c r="E2069" s="1165" t="s">
        <v>27837</v>
      </c>
      <c r="F2069" s="1165" t="s">
        <v>27824</v>
      </c>
      <c r="G2069" s="1170" t="s">
        <v>27825</v>
      </c>
    </row>
    <row r="2070" spans="1:7" ht="15" customHeight="1">
      <c r="A2070" s="1165" t="str">
        <f t="shared" si="213"/>
        <v>PEXP136WHI</v>
      </c>
      <c r="B2070" s="1165">
        <f>IFERROR(INDEX('PU Holds'!$B$14:$AF$554,MATCH(C2070,'PU Holds'!$B$14:$B$552,FALSE),MATCH(D2070,'PU Holds'!$B$14:$AF$14,FALSE)),0)</f>
        <v>0</v>
      </c>
      <c r="C2070" s="1165" t="str">
        <f t="shared" si="214"/>
        <v>PEXP136</v>
      </c>
      <c r="D2070" s="988" t="str">
        <f>'PU Holds'!$AC$14</f>
        <v>White 
RAL 9010</v>
      </c>
      <c r="E2070" s="1165" t="s">
        <v>27838</v>
      </c>
      <c r="F2070" s="1165" t="s">
        <v>27824</v>
      </c>
      <c r="G2070" s="1170" t="s">
        <v>27825</v>
      </c>
    </row>
    <row r="2071" spans="1:7" ht="15" customHeight="1">
      <c r="A2071" s="1165" t="str">
        <f t="shared" si="213"/>
        <v>PEXP136PUR</v>
      </c>
      <c r="B2071" s="1165">
        <f>IFERROR(INDEX('PU Holds'!$B$14:$AF$554,MATCH(C2071,'PU Holds'!$B$14:$B$552,FALSE),MATCH(D2071,'PU Holds'!$B$14:$AF$14,FALSE)),0)</f>
        <v>0</v>
      </c>
      <c r="C2071" s="1165" t="str">
        <f t="shared" si="214"/>
        <v>PEXP136</v>
      </c>
      <c r="D2071" s="988" t="str">
        <f>'PU Holds'!$AD$14</f>
        <v>US Purple</v>
      </c>
      <c r="E2071" s="1165" t="s">
        <v>27839</v>
      </c>
      <c r="F2071" s="1165" t="s">
        <v>27824</v>
      </c>
      <c r="G2071" s="1170" t="s">
        <v>27825</v>
      </c>
    </row>
    <row r="2072" spans="1:7" ht="15" customHeight="1">
      <c r="A2072" s="1165" t="str">
        <f t="shared" si="213"/>
        <v>PEXP137YEL</v>
      </c>
      <c r="B2072" s="1165">
        <f>IFERROR(INDEX('PU Holds'!$B$14:$AF$554,MATCH(C2072,'PU Holds'!$B$14:$B$552,FALSE),MATCH(D2072,'PU Holds'!$B$14:$AF$14,FALSE)),0)</f>
        <v>0</v>
      </c>
      <c r="C2072" s="1165" t="s">
        <v>27975</v>
      </c>
      <c r="D2072" s="1168" t="str">
        <f>'PU Holds'!$M$14</f>
        <v>Yellow 
RAL 1026</v>
      </c>
      <c r="E2072" s="1165" t="s">
        <v>27823</v>
      </c>
      <c r="F2072" s="1165" t="s">
        <v>27824</v>
      </c>
      <c r="G2072" s="1170" t="s">
        <v>27825</v>
      </c>
    </row>
    <row r="2073" spans="1:7" ht="15" customHeight="1">
      <c r="A2073" s="1165" t="str">
        <f t="shared" si="213"/>
        <v>PEXP137RED</v>
      </c>
      <c r="B2073" s="1165">
        <f>IFERROR(INDEX('PU Holds'!$B$14:$AF$554,MATCH(C2073,'PU Holds'!$B$14:$B$552,FALSE),MATCH(D2073,'PU Holds'!$B$14:$AF$14,FALSE)),0)</f>
        <v>0</v>
      </c>
      <c r="C2073" s="1165" t="str">
        <f t="shared" ref="C2073:C2086" si="215">C2072</f>
        <v>PEXP137</v>
      </c>
      <c r="D2073" s="988" t="str">
        <f>'PU Holds'!$O$14</f>
        <v>Red 
RAL 3020</v>
      </c>
      <c r="E2073" s="1165" t="s">
        <v>27826</v>
      </c>
      <c r="F2073" s="1165" t="s">
        <v>27824</v>
      </c>
      <c r="G2073" s="1170" t="s">
        <v>27825</v>
      </c>
    </row>
    <row r="2074" spans="1:7" ht="15" customHeight="1">
      <c r="A2074" s="1165" t="str">
        <f t="shared" si="213"/>
        <v>PEXP137BLU</v>
      </c>
      <c r="B2074" s="1165">
        <f>IFERROR(INDEX('PU Holds'!$B$14:$AF$554,MATCH(C2074,'PU Holds'!$B$14:$B$552,FALSE),MATCH(D2074,'PU Holds'!$B$14:$AF$14,FALSE)),0)</f>
        <v>0</v>
      </c>
      <c r="C2074" s="1165" t="str">
        <f t="shared" si="215"/>
        <v>PEXP137</v>
      </c>
      <c r="D2074" s="988" t="str">
        <f>'PU Holds'!$P$14</f>
        <v>Blue 
RAL 5015</v>
      </c>
      <c r="E2074" s="1165" t="s">
        <v>27827</v>
      </c>
      <c r="F2074" s="1165" t="s">
        <v>27824</v>
      </c>
      <c r="G2074" s="1170" t="s">
        <v>27825</v>
      </c>
    </row>
    <row r="2075" spans="1:7" ht="15" customHeight="1">
      <c r="A2075" s="1165" t="str">
        <f t="shared" si="213"/>
        <v>PEXP137GRY</v>
      </c>
      <c r="B2075" s="1165">
        <f>IFERROR(INDEX('PU Holds'!$B$14:$AF$554,MATCH(C2075,'PU Holds'!$B$14:$B$552,FALSE),MATCH(D2075,'PU Holds'!$B$14:$AF$14,FALSE)),0)</f>
        <v>0</v>
      </c>
      <c r="C2075" s="1165" t="str">
        <f t="shared" si="215"/>
        <v>PEXP137</v>
      </c>
      <c r="D2075" s="988" t="str">
        <f>'PU Holds'!$Q$14</f>
        <v>Grey 
RAL 7001</v>
      </c>
      <c r="E2075" s="1165" t="s">
        <v>27828</v>
      </c>
      <c r="F2075" s="1165" t="s">
        <v>27824</v>
      </c>
      <c r="G2075" s="1170" t="s">
        <v>27825</v>
      </c>
    </row>
    <row r="2076" spans="1:7" ht="15" customHeight="1">
      <c r="A2076" s="1165" t="str">
        <f t="shared" si="213"/>
        <v>PEXP137BLK</v>
      </c>
      <c r="B2076" s="1165">
        <f>IFERROR(INDEX('PU Holds'!$B$14:$AF$554,MATCH(C2076,'PU Holds'!$B$14:$B$552,FALSE),MATCH(D2076,'PU Holds'!$B$14:$AF$14,FALSE)),0)</f>
        <v>0</v>
      </c>
      <c r="C2076" s="1165" t="str">
        <f t="shared" si="215"/>
        <v>PEXP137</v>
      </c>
      <c r="D2076" s="988" t="str">
        <f>'PU Holds'!$R$14</f>
        <v>Black 
RAL 9005</v>
      </c>
      <c r="E2076" s="1165" t="s">
        <v>27829</v>
      </c>
      <c r="F2076" s="1165" t="s">
        <v>27824</v>
      </c>
      <c r="G2076" s="1170" t="s">
        <v>27825</v>
      </c>
    </row>
    <row r="2077" spans="1:7" ht="15" customHeight="1">
      <c r="A2077" s="1165" t="str">
        <f t="shared" si="213"/>
        <v>PEXP137FLO</v>
      </c>
      <c r="B2077" s="1165">
        <f>IFERROR(INDEX('PU Holds'!$B$14:$AF$554,MATCH(C2077,'PU Holds'!$B$14:$B$552,FALSE),MATCH(D2077,'PU Holds'!$B$14:$AF$14,FALSE)),0)</f>
        <v>0</v>
      </c>
      <c r="C2077" s="1165" t="str">
        <f t="shared" si="215"/>
        <v>PEXP137</v>
      </c>
      <c r="D2077" s="988" t="str">
        <f>'PU Holds'!$S$14</f>
        <v>Fluo 
Orange</v>
      </c>
      <c r="E2077" s="1165" t="s">
        <v>27830</v>
      </c>
      <c r="F2077" s="1165" t="s">
        <v>27824</v>
      </c>
      <c r="G2077" s="1170" t="s">
        <v>27825</v>
      </c>
    </row>
    <row r="2078" spans="1:7" ht="15" customHeight="1">
      <c r="A2078" s="1165" t="str">
        <f t="shared" si="213"/>
        <v>PEXP137FLG</v>
      </c>
      <c r="B2078" s="1165">
        <f>IFERROR(INDEX('PU Holds'!$B$14:$AF$554,MATCH(C2078,'PU Holds'!$B$14:$B$552,FALSE),MATCH(D2078,'PU Holds'!$B$14:$AF$14,FALSE)),0)</f>
        <v>0</v>
      </c>
      <c r="C2078" s="1165" t="str">
        <f t="shared" si="215"/>
        <v>PEXP137</v>
      </c>
      <c r="D2078" s="988" t="str">
        <f>'PU Holds'!$T$14</f>
        <v>Fluo 
Green</v>
      </c>
      <c r="E2078" s="1165" t="s">
        <v>27831</v>
      </c>
      <c r="F2078" s="1165" t="s">
        <v>27824</v>
      </c>
      <c r="G2078" s="1170" t="s">
        <v>27825</v>
      </c>
    </row>
    <row r="2079" spans="1:7" ht="15" customHeight="1">
      <c r="A2079" s="1165" t="str">
        <f t="shared" si="213"/>
        <v>PEXP137FLP</v>
      </c>
      <c r="B2079" s="1165">
        <f>IFERROR(INDEX('PU Holds'!$B$14:$AF$554,MATCH(C2079,'PU Holds'!$B$14:$B$552,FALSE),MATCH(D2079,'PU Holds'!$B$14:$AF$14,FALSE)),0)</f>
        <v>0</v>
      </c>
      <c r="C2079" s="1165" t="str">
        <f t="shared" si="215"/>
        <v>PEXP137</v>
      </c>
      <c r="D2079" s="988" t="str">
        <f>'PU Holds'!$U$14</f>
        <v>Fluo 
Pink</v>
      </c>
      <c r="E2079" s="1165" t="s">
        <v>27832</v>
      </c>
      <c r="F2079" s="1165" t="s">
        <v>27824</v>
      </c>
      <c r="G2079" s="1170" t="s">
        <v>27825</v>
      </c>
    </row>
    <row r="2080" spans="1:7" ht="15" customHeight="1">
      <c r="A2080" s="1165" t="str">
        <f t="shared" si="213"/>
        <v>PEXP137VIO</v>
      </c>
      <c r="B2080" s="1165">
        <f>IFERROR(INDEX('PU Holds'!$B$14:$AF$554,MATCH(C2080,'PU Holds'!$B$14:$B$552,FALSE),MATCH(D2080,'PU Holds'!$B$14:$AF$14,FALSE)),0)</f>
        <v>0</v>
      </c>
      <c r="C2080" s="1165" t="str">
        <f t="shared" si="215"/>
        <v>PEXP137</v>
      </c>
      <c r="D2080" s="988" t="str">
        <f>'PU Holds'!$W$14</f>
        <v>Violet 
RAL 4008</v>
      </c>
      <c r="E2080" s="1165" t="s">
        <v>27833</v>
      </c>
      <c r="F2080" s="1165" t="s">
        <v>27824</v>
      </c>
      <c r="G2080" s="1170" t="s">
        <v>27825</v>
      </c>
    </row>
    <row r="2081" spans="1:7" ht="15" customHeight="1">
      <c r="A2081" s="1165" t="str">
        <f t="shared" si="213"/>
        <v>PEXP137MIN</v>
      </c>
      <c r="B2081" s="1165">
        <f>IFERROR(INDEX('PU Holds'!$B$14:$AF$554,MATCH(C2081,'PU Holds'!$B$14:$B$552,FALSE),MATCH(D2081,'PU Holds'!$B$14:$AF$14,FALSE)),0)</f>
        <v>0</v>
      </c>
      <c r="C2081" s="1165" t="str">
        <f t="shared" si="215"/>
        <v>PEXP137</v>
      </c>
      <c r="D2081" s="988" t="str">
        <f>'PU Holds'!$X$14</f>
        <v>Mint 
RAL 6027</v>
      </c>
      <c r="E2081" s="1165" t="s">
        <v>27834</v>
      </c>
      <c r="F2081" s="1165" t="s">
        <v>27824</v>
      </c>
      <c r="G2081" s="1170" t="s">
        <v>27825</v>
      </c>
    </row>
    <row r="2082" spans="1:7" ht="15" customHeight="1">
      <c r="A2082" s="1165" t="str">
        <f t="shared" si="213"/>
        <v>PEXP137PUK</v>
      </c>
      <c r="B2082" s="1165">
        <f>IFERROR(INDEX('PU Holds'!$B$14:$AF$554,MATCH(C2082,'PU Holds'!$B$14:$B$552,FALSE),MATCH(D2082,'PU Holds'!$B$14:$AF$14,FALSE)),0)</f>
        <v>0</v>
      </c>
      <c r="C2082" s="1165" t="str">
        <f t="shared" si="215"/>
        <v>PEXP137</v>
      </c>
      <c r="D2082" s="988" t="str">
        <f>'PU Holds'!$Z$14</f>
        <v>Green 
(Puke 16-09)</v>
      </c>
      <c r="E2082" s="1165" t="s">
        <v>27835</v>
      </c>
      <c r="F2082" s="1165" t="s">
        <v>27824</v>
      </c>
      <c r="G2082" s="1170" t="s">
        <v>27825</v>
      </c>
    </row>
    <row r="2083" spans="1:7" ht="15" customHeight="1">
      <c r="A2083" s="1165" t="str">
        <f t="shared" si="213"/>
        <v>PEXP137ORA</v>
      </c>
      <c r="B2083" s="1165">
        <f>IFERROR(INDEX('PU Holds'!$B$14:$AF$554,MATCH(C2083,'PU Holds'!$B$14:$B$552,FALSE),MATCH(D2083,'PU Holds'!$B$14:$AF$14,FALSE)),0)</f>
        <v>0</v>
      </c>
      <c r="C2083" s="1165" t="str">
        <f t="shared" si="215"/>
        <v>PEXP137</v>
      </c>
      <c r="D2083" s="988" t="str">
        <f>'PU Holds'!$AA$14</f>
        <v>US Orange
14-01</v>
      </c>
      <c r="E2083" s="1165" t="s">
        <v>27836</v>
      </c>
      <c r="F2083" s="1165" t="s">
        <v>27824</v>
      </c>
      <c r="G2083" s="1170" t="s">
        <v>27825</v>
      </c>
    </row>
    <row r="2084" spans="1:7" ht="15" customHeight="1">
      <c r="A2084" s="1165" t="str">
        <f t="shared" si="213"/>
        <v>PEXP137GRE</v>
      </c>
      <c r="B2084" s="1165">
        <f>IFERROR(INDEX('PU Holds'!$B$14:$AF$554,MATCH(C2084,'PU Holds'!$B$14:$B$552,FALSE),MATCH(D2084,'PU Holds'!$B$14:$AF$14,FALSE)),0)</f>
        <v>0</v>
      </c>
      <c r="C2084" s="1165" t="str">
        <f t="shared" si="215"/>
        <v>PEXP137</v>
      </c>
      <c r="D2084" s="988" t="str">
        <f>'PU Holds'!$AB$14</f>
        <v>US Green 
16 -16</v>
      </c>
      <c r="E2084" s="1165" t="s">
        <v>27837</v>
      </c>
      <c r="F2084" s="1165" t="s">
        <v>27824</v>
      </c>
      <c r="G2084" s="1170" t="s">
        <v>27825</v>
      </c>
    </row>
    <row r="2085" spans="1:7" ht="15" customHeight="1">
      <c r="A2085" s="1165" t="str">
        <f t="shared" si="213"/>
        <v>PEXP137WHI</v>
      </c>
      <c r="B2085" s="1165">
        <f>IFERROR(INDEX('PU Holds'!$B$14:$AF$554,MATCH(C2085,'PU Holds'!$B$14:$B$552,FALSE),MATCH(D2085,'PU Holds'!$B$14:$AF$14,FALSE)),0)</f>
        <v>0</v>
      </c>
      <c r="C2085" s="1165" t="str">
        <f t="shared" si="215"/>
        <v>PEXP137</v>
      </c>
      <c r="D2085" s="988" t="str">
        <f>'PU Holds'!$AC$14</f>
        <v>White 
RAL 9010</v>
      </c>
      <c r="E2085" s="1165" t="s">
        <v>27838</v>
      </c>
      <c r="F2085" s="1165" t="s">
        <v>27824</v>
      </c>
      <c r="G2085" s="1170" t="s">
        <v>27825</v>
      </c>
    </row>
    <row r="2086" spans="1:7" ht="15" customHeight="1">
      <c r="A2086" s="1165" t="str">
        <f t="shared" si="213"/>
        <v>PEXP137PUR</v>
      </c>
      <c r="B2086" s="1165">
        <f>IFERROR(INDEX('PU Holds'!$B$14:$AF$554,MATCH(C2086,'PU Holds'!$B$14:$B$552,FALSE),MATCH(D2086,'PU Holds'!$B$14:$AF$14,FALSE)),0)</f>
        <v>0</v>
      </c>
      <c r="C2086" s="1165" t="str">
        <f t="shared" si="215"/>
        <v>PEXP137</v>
      </c>
      <c r="D2086" s="988" t="str">
        <f>'PU Holds'!$AD$14</f>
        <v>US Purple</v>
      </c>
      <c r="E2086" s="1165" t="s">
        <v>27839</v>
      </c>
      <c r="F2086" s="1165" t="s">
        <v>27824</v>
      </c>
      <c r="G2086" s="1170" t="s">
        <v>27825</v>
      </c>
    </row>
    <row r="2087" spans="1:7" ht="15" customHeight="1">
      <c r="A2087" s="1165" t="str">
        <f t="shared" si="213"/>
        <v>PEXP138YEL</v>
      </c>
      <c r="B2087" s="1165">
        <f>IFERROR(INDEX('PU Holds'!$B$14:$AF$554,MATCH(C2087,'PU Holds'!$B$14:$B$552,FALSE),MATCH(D2087,'PU Holds'!$B$14:$AF$14,FALSE)),0)</f>
        <v>0</v>
      </c>
      <c r="C2087" s="1165" t="s">
        <v>27976</v>
      </c>
      <c r="D2087" s="1168" t="str">
        <f>'PU Holds'!$M$14</f>
        <v>Yellow 
RAL 1026</v>
      </c>
      <c r="E2087" s="1165" t="s">
        <v>27823</v>
      </c>
      <c r="F2087" s="1165" t="s">
        <v>27824</v>
      </c>
      <c r="G2087" s="1170" t="s">
        <v>27825</v>
      </c>
    </row>
    <row r="2088" spans="1:7" ht="15" customHeight="1">
      <c r="A2088" s="1165" t="str">
        <f t="shared" si="213"/>
        <v>PEXP138RED</v>
      </c>
      <c r="B2088" s="1165">
        <f>IFERROR(INDEX('PU Holds'!$B$14:$AF$554,MATCH(C2088,'PU Holds'!$B$14:$B$552,FALSE),MATCH(D2088,'PU Holds'!$B$14:$AF$14,FALSE)),0)</f>
        <v>0</v>
      </c>
      <c r="C2088" s="1165" t="str">
        <f t="shared" ref="C2088:C2101" si="216">C2087</f>
        <v>PEXP138</v>
      </c>
      <c r="D2088" s="988" t="str">
        <f>'PU Holds'!$O$14</f>
        <v>Red 
RAL 3020</v>
      </c>
      <c r="E2088" s="1165" t="s">
        <v>27826</v>
      </c>
      <c r="F2088" s="1165" t="s">
        <v>27824</v>
      </c>
      <c r="G2088" s="1170" t="s">
        <v>27825</v>
      </c>
    </row>
    <row r="2089" spans="1:7" ht="15" customHeight="1">
      <c r="A2089" s="1165" t="str">
        <f t="shared" si="213"/>
        <v>PEXP138BLU</v>
      </c>
      <c r="B2089" s="1165">
        <f>IFERROR(INDEX('PU Holds'!$B$14:$AF$554,MATCH(C2089,'PU Holds'!$B$14:$B$552,FALSE),MATCH(D2089,'PU Holds'!$B$14:$AF$14,FALSE)),0)</f>
        <v>0</v>
      </c>
      <c r="C2089" s="1165" t="str">
        <f t="shared" si="216"/>
        <v>PEXP138</v>
      </c>
      <c r="D2089" s="988" t="str">
        <f>'PU Holds'!$P$14</f>
        <v>Blue 
RAL 5015</v>
      </c>
      <c r="E2089" s="1165" t="s">
        <v>27827</v>
      </c>
      <c r="F2089" s="1165" t="s">
        <v>27824</v>
      </c>
      <c r="G2089" s="1170" t="s">
        <v>27825</v>
      </c>
    </row>
    <row r="2090" spans="1:7" ht="15" customHeight="1">
      <c r="A2090" s="1165" t="str">
        <f t="shared" si="213"/>
        <v>PEXP138GRY</v>
      </c>
      <c r="B2090" s="1165">
        <f>IFERROR(INDEX('PU Holds'!$B$14:$AF$554,MATCH(C2090,'PU Holds'!$B$14:$B$552,FALSE),MATCH(D2090,'PU Holds'!$B$14:$AF$14,FALSE)),0)</f>
        <v>0</v>
      </c>
      <c r="C2090" s="1165" t="str">
        <f t="shared" si="216"/>
        <v>PEXP138</v>
      </c>
      <c r="D2090" s="988" t="str">
        <f>'PU Holds'!$Q$14</f>
        <v>Grey 
RAL 7001</v>
      </c>
      <c r="E2090" s="1165" t="s">
        <v>27828</v>
      </c>
      <c r="F2090" s="1165" t="s">
        <v>27824</v>
      </c>
      <c r="G2090" s="1170" t="s">
        <v>27825</v>
      </c>
    </row>
    <row r="2091" spans="1:7" ht="15" customHeight="1">
      <c r="A2091" s="1165" t="str">
        <f t="shared" si="213"/>
        <v>PEXP138BLK</v>
      </c>
      <c r="B2091" s="1165">
        <f>IFERROR(INDEX('PU Holds'!$B$14:$AF$554,MATCH(C2091,'PU Holds'!$B$14:$B$552,FALSE),MATCH(D2091,'PU Holds'!$B$14:$AF$14,FALSE)),0)</f>
        <v>0</v>
      </c>
      <c r="C2091" s="1165" t="str">
        <f t="shared" si="216"/>
        <v>PEXP138</v>
      </c>
      <c r="D2091" s="988" t="str">
        <f>'PU Holds'!$R$14</f>
        <v>Black 
RAL 9005</v>
      </c>
      <c r="E2091" s="1165" t="s">
        <v>27829</v>
      </c>
      <c r="F2091" s="1165" t="s">
        <v>27824</v>
      </c>
      <c r="G2091" s="1170" t="s">
        <v>27825</v>
      </c>
    </row>
    <row r="2092" spans="1:7" ht="15" customHeight="1">
      <c r="A2092" s="1165" t="str">
        <f t="shared" si="213"/>
        <v>PEXP138FLO</v>
      </c>
      <c r="B2092" s="1165">
        <f>IFERROR(INDEX('PU Holds'!$B$14:$AF$554,MATCH(C2092,'PU Holds'!$B$14:$B$552,FALSE),MATCH(D2092,'PU Holds'!$B$14:$AF$14,FALSE)),0)</f>
        <v>0</v>
      </c>
      <c r="C2092" s="1165" t="str">
        <f t="shared" si="216"/>
        <v>PEXP138</v>
      </c>
      <c r="D2092" s="988" t="str">
        <f>'PU Holds'!$S$14</f>
        <v>Fluo 
Orange</v>
      </c>
      <c r="E2092" s="1165" t="s">
        <v>27830</v>
      </c>
      <c r="F2092" s="1165" t="s">
        <v>27824</v>
      </c>
      <c r="G2092" s="1170" t="s">
        <v>27825</v>
      </c>
    </row>
    <row r="2093" spans="1:7" ht="15" customHeight="1">
      <c r="A2093" s="1165" t="str">
        <f t="shared" si="213"/>
        <v>PEXP138FLG</v>
      </c>
      <c r="B2093" s="1165">
        <f>IFERROR(INDEX('PU Holds'!$B$14:$AF$554,MATCH(C2093,'PU Holds'!$B$14:$B$552,FALSE),MATCH(D2093,'PU Holds'!$B$14:$AF$14,FALSE)),0)</f>
        <v>0</v>
      </c>
      <c r="C2093" s="1165" t="str">
        <f t="shared" si="216"/>
        <v>PEXP138</v>
      </c>
      <c r="D2093" s="988" t="str">
        <f>'PU Holds'!$T$14</f>
        <v>Fluo 
Green</v>
      </c>
      <c r="E2093" s="1165" t="s">
        <v>27831</v>
      </c>
      <c r="F2093" s="1165" t="s">
        <v>27824</v>
      </c>
      <c r="G2093" s="1170" t="s">
        <v>27825</v>
      </c>
    </row>
    <row r="2094" spans="1:7" ht="15" customHeight="1">
      <c r="A2094" s="1165" t="str">
        <f t="shared" si="213"/>
        <v>PEXP138FLP</v>
      </c>
      <c r="B2094" s="1165">
        <f>IFERROR(INDEX('PU Holds'!$B$14:$AF$554,MATCH(C2094,'PU Holds'!$B$14:$B$552,FALSE),MATCH(D2094,'PU Holds'!$B$14:$AF$14,FALSE)),0)</f>
        <v>0</v>
      </c>
      <c r="C2094" s="1165" t="str">
        <f t="shared" si="216"/>
        <v>PEXP138</v>
      </c>
      <c r="D2094" s="988" t="str">
        <f>'PU Holds'!$U$14</f>
        <v>Fluo 
Pink</v>
      </c>
      <c r="E2094" s="1165" t="s">
        <v>27832</v>
      </c>
      <c r="F2094" s="1165" t="s">
        <v>27824</v>
      </c>
      <c r="G2094" s="1170" t="s">
        <v>27825</v>
      </c>
    </row>
    <row r="2095" spans="1:7" ht="15" customHeight="1">
      <c r="A2095" s="1165" t="str">
        <f t="shared" si="213"/>
        <v>PEXP138VIO</v>
      </c>
      <c r="B2095" s="1165">
        <f>IFERROR(INDEX('PU Holds'!$B$14:$AF$554,MATCH(C2095,'PU Holds'!$B$14:$B$552,FALSE),MATCH(D2095,'PU Holds'!$B$14:$AF$14,FALSE)),0)</f>
        <v>0</v>
      </c>
      <c r="C2095" s="1165" t="str">
        <f t="shared" si="216"/>
        <v>PEXP138</v>
      </c>
      <c r="D2095" s="988" t="str">
        <f>'PU Holds'!$W$14</f>
        <v>Violet 
RAL 4008</v>
      </c>
      <c r="E2095" s="1165" t="s">
        <v>27833</v>
      </c>
      <c r="F2095" s="1165" t="s">
        <v>27824</v>
      </c>
      <c r="G2095" s="1170" t="s">
        <v>27825</v>
      </c>
    </row>
    <row r="2096" spans="1:7" ht="15" customHeight="1">
      <c r="A2096" s="1165" t="str">
        <f t="shared" si="213"/>
        <v>PEXP138MIN</v>
      </c>
      <c r="B2096" s="1165">
        <f>IFERROR(INDEX('PU Holds'!$B$14:$AF$554,MATCH(C2096,'PU Holds'!$B$14:$B$552,FALSE),MATCH(D2096,'PU Holds'!$B$14:$AF$14,FALSE)),0)</f>
        <v>0</v>
      </c>
      <c r="C2096" s="1165" t="str">
        <f t="shared" si="216"/>
        <v>PEXP138</v>
      </c>
      <c r="D2096" s="988" t="str">
        <f>'PU Holds'!$X$14</f>
        <v>Mint 
RAL 6027</v>
      </c>
      <c r="E2096" s="1165" t="s">
        <v>27834</v>
      </c>
      <c r="F2096" s="1165" t="s">
        <v>27824</v>
      </c>
      <c r="G2096" s="1170" t="s">
        <v>27825</v>
      </c>
    </row>
    <row r="2097" spans="1:7" ht="15" customHeight="1">
      <c r="A2097" s="1165" t="str">
        <f t="shared" si="213"/>
        <v>PEXP138PUK</v>
      </c>
      <c r="B2097" s="1165">
        <f>IFERROR(INDEX('PU Holds'!$B$14:$AF$554,MATCH(C2097,'PU Holds'!$B$14:$B$552,FALSE),MATCH(D2097,'PU Holds'!$B$14:$AF$14,FALSE)),0)</f>
        <v>0</v>
      </c>
      <c r="C2097" s="1165" t="str">
        <f t="shared" si="216"/>
        <v>PEXP138</v>
      </c>
      <c r="D2097" s="988" t="str">
        <f>'PU Holds'!$Z$14</f>
        <v>Green 
(Puke 16-09)</v>
      </c>
      <c r="E2097" s="1165" t="s">
        <v>27835</v>
      </c>
      <c r="F2097" s="1165" t="s">
        <v>27824</v>
      </c>
      <c r="G2097" s="1170" t="s">
        <v>27825</v>
      </c>
    </row>
    <row r="2098" spans="1:7" ht="15" customHeight="1">
      <c r="A2098" s="1165" t="str">
        <f t="shared" si="213"/>
        <v>PEXP138ORA</v>
      </c>
      <c r="B2098" s="1165">
        <f>IFERROR(INDEX('PU Holds'!$B$14:$AF$554,MATCH(C2098,'PU Holds'!$B$14:$B$552,FALSE),MATCH(D2098,'PU Holds'!$B$14:$AF$14,FALSE)),0)</f>
        <v>0</v>
      </c>
      <c r="C2098" s="1165" t="str">
        <f t="shared" si="216"/>
        <v>PEXP138</v>
      </c>
      <c r="D2098" s="988" t="str">
        <f>'PU Holds'!$AA$14</f>
        <v>US Orange
14-01</v>
      </c>
      <c r="E2098" s="1165" t="s">
        <v>27836</v>
      </c>
      <c r="F2098" s="1165" t="s">
        <v>27824</v>
      </c>
      <c r="G2098" s="1170" t="s">
        <v>27825</v>
      </c>
    </row>
    <row r="2099" spans="1:7" ht="15" customHeight="1">
      <c r="A2099" s="1165" t="str">
        <f t="shared" si="213"/>
        <v>PEXP138GRE</v>
      </c>
      <c r="B2099" s="1165">
        <f>IFERROR(INDEX('PU Holds'!$B$14:$AF$554,MATCH(C2099,'PU Holds'!$B$14:$B$552,FALSE),MATCH(D2099,'PU Holds'!$B$14:$AF$14,FALSE)),0)</f>
        <v>0</v>
      </c>
      <c r="C2099" s="1165" t="str">
        <f t="shared" si="216"/>
        <v>PEXP138</v>
      </c>
      <c r="D2099" s="988" t="str">
        <f>'PU Holds'!$AB$14</f>
        <v>US Green 
16 -16</v>
      </c>
      <c r="E2099" s="1165" t="s">
        <v>27837</v>
      </c>
      <c r="F2099" s="1165" t="s">
        <v>27824</v>
      </c>
      <c r="G2099" s="1170" t="s">
        <v>27825</v>
      </c>
    </row>
    <row r="2100" spans="1:7" ht="15" customHeight="1">
      <c r="A2100" s="1165" t="str">
        <f t="shared" si="213"/>
        <v>PEXP138WHI</v>
      </c>
      <c r="B2100" s="1165">
        <f>IFERROR(INDEX('PU Holds'!$B$14:$AF$554,MATCH(C2100,'PU Holds'!$B$14:$B$552,FALSE),MATCH(D2100,'PU Holds'!$B$14:$AF$14,FALSE)),0)</f>
        <v>0</v>
      </c>
      <c r="C2100" s="1165" t="str">
        <f t="shared" si="216"/>
        <v>PEXP138</v>
      </c>
      <c r="D2100" s="988" t="str">
        <f>'PU Holds'!$AC$14</f>
        <v>White 
RAL 9010</v>
      </c>
      <c r="E2100" s="1165" t="s">
        <v>27838</v>
      </c>
      <c r="F2100" s="1165" t="s">
        <v>27824</v>
      </c>
      <c r="G2100" s="1170" t="s">
        <v>27825</v>
      </c>
    </row>
    <row r="2101" spans="1:7" ht="15" customHeight="1">
      <c r="A2101" s="1165" t="str">
        <f t="shared" si="213"/>
        <v>PEXP138PUR</v>
      </c>
      <c r="B2101" s="1165">
        <f>IFERROR(INDEX('PU Holds'!$B$14:$AF$554,MATCH(C2101,'PU Holds'!$B$14:$B$552,FALSE),MATCH(D2101,'PU Holds'!$B$14:$AF$14,FALSE)),0)</f>
        <v>0</v>
      </c>
      <c r="C2101" s="1165" t="str">
        <f t="shared" si="216"/>
        <v>PEXP138</v>
      </c>
      <c r="D2101" s="988" t="str">
        <f>'PU Holds'!$AD$14</f>
        <v>US Purple</v>
      </c>
      <c r="E2101" s="1165" t="s">
        <v>27839</v>
      </c>
      <c r="F2101" s="1165" t="s">
        <v>27824</v>
      </c>
      <c r="G2101" s="1170" t="s">
        <v>27825</v>
      </c>
    </row>
    <row r="2102" spans="1:7" ht="15" customHeight="1">
      <c r="A2102" s="1165" t="str">
        <f t="shared" si="213"/>
        <v>PEXP139YEL</v>
      </c>
      <c r="B2102" s="1165">
        <f>IFERROR(INDEX('PU Holds'!$B$14:$AF$554,MATCH(C2102,'PU Holds'!$B$14:$B$552,FALSE),MATCH(D2102,'PU Holds'!$B$14:$AF$14,FALSE)),0)</f>
        <v>0</v>
      </c>
      <c r="C2102" s="1165" t="s">
        <v>27977</v>
      </c>
      <c r="D2102" s="1168" t="str">
        <f>'PU Holds'!$M$14</f>
        <v>Yellow 
RAL 1026</v>
      </c>
      <c r="E2102" s="1165" t="s">
        <v>27823</v>
      </c>
      <c r="F2102" s="1165" t="s">
        <v>27824</v>
      </c>
      <c r="G2102" s="1170" t="s">
        <v>27825</v>
      </c>
    </row>
    <row r="2103" spans="1:7" ht="15" customHeight="1">
      <c r="A2103" s="1165" t="str">
        <f t="shared" ref="A2103:A2116" si="217">CONCATENATE(C2103,E2103)</f>
        <v>PEXP139RED</v>
      </c>
      <c r="B2103" s="1165">
        <f>IFERROR(INDEX('PU Holds'!$B$14:$AF$554,MATCH(C2103,'PU Holds'!$B$14:$B$552,FALSE),MATCH(D2103,'PU Holds'!$B$14:$AF$14,FALSE)),0)</f>
        <v>0</v>
      </c>
      <c r="C2103" s="1165" t="str">
        <f t="shared" ref="C2103:C2116" si="218">C2102</f>
        <v>PEXP139</v>
      </c>
      <c r="D2103" s="988" t="str">
        <f>'PU Holds'!$O$14</f>
        <v>Red 
RAL 3020</v>
      </c>
      <c r="E2103" s="1165" t="s">
        <v>27826</v>
      </c>
      <c r="F2103" s="1165" t="s">
        <v>27824</v>
      </c>
      <c r="G2103" s="1170" t="s">
        <v>27825</v>
      </c>
    </row>
    <row r="2104" spans="1:7" ht="15" customHeight="1">
      <c r="A2104" s="1165" t="str">
        <f t="shared" si="217"/>
        <v>PEXP139BLU</v>
      </c>
      <c r="B2104" s="1165">
        <f>IFERROR(INDEX('PU Holds'!$B$14:$AF$554,MATCH(C2104,'PU Holds'!$B$14:$B$552,FALSE),MATCH(D2104,'PU Holds'!$B$14:$AF$14,FALSE)),0)</f>
        <v>0</v>
      </c>
      <c r="C2104" s="1165" t="str">
        <f t="shared" si="218"/>
        <v>PEXP139</v>
      </c>
      <c r="D2104" s="988" t="str">
        <f>'PU Holds'!$P$14</f>
        <v>Blue 
RAL 5015</v>
      </c>
      <c r="E2104" s="1165" t="s">
        <v>27827</v>
      </c>
      <c r="F2104" s="1165" t="s">
        <v>27824</v>
      </c>
      <c r="G2104" s="1170" t="s">
        <v>27825</v>
      </c>
    </row>
    <row r="2105" spans="1:7" ht="15" customHeight="1">
      <c r="A2105" s="1165" t="str">
        <f t="shared" si="217"/>
        <v>PEXP139GRY</v>
      </c>
      <c r="B2105" s="1165">
        <f>IFERROR(INDEX('PU Holds'!$B$14:$AF$554,MATCH(C2105,'PU Holds'!$B$14:$B$552,FALSE),MATCH(D2105,'PU Holds'!$B$14:$AF$14,FALSE)),0)</f>
        <v>0</v>
      </c>
      <c r="C2105" s="1165" t="str">
        <f t="shared" si="218"/>
        <v>PEXP139</v>
      </c>
      <c r="D2105" s="988" t="str">
        <f>'PU Holds'!$Q$14</f>
        <v>Grey 
RAL 7001</v>
      </c>
      <c r="E2105" s="1165" t="s">
        <v>27828</v>
      </c>
      <c r="F2105" s="1165" t="s">
        <v>27824</v>
      </c>
      <c r="G2105" s="1170" t="s">
        <v>27825</v>
      </c>
    </row>
    <row r="2106" spans="1:7" ht="15" customHeight="1">
      <c r="A2106" s="1165" t="str">
        <f t="shared" si="217"/>
        <v>PEXP139BLK</v>
      </c>
      <c r="B2106" s="1165">
        <f>IFERROR(INDEX('PU Holds'!$B$14:$AF$554,MATCH(C2106,'PU Holds'!$B$14:$B$552,FALSE),MATCH(D2106,'PU Holds'!$B$14:$AF$14,FALSE)),0)</f>
        <v>0</v>
      </c>
      <c r="C2106" s="1165" t="str">
        <f t="shared" si="218"/>
        <v>PEXP139</v>
      </c>
      <c r="D2106" s="988" t="str">
        <f>'PU Holds'!$R$14</f>
        <v>Black 
RAL 9005</v>
      </c>
      <c r="E2106" s="1165" t="s">
        <v>27829</v>
      </c>
      <c r="F2106" s="1165" t="s">
        <v>27824</v>
      </c>
      <c r="G2106" s="1170" t="s">
        <v>27825</v>
      </c>
    </row>
    <row r="2107" spans="1:7" ht="15" customHeight="1">
      <c r="A2107" s="1165" t="str">
        <f t="shared" si="217"/>
        <v>PEXP139FLO</v>
      </c>
      <c r="B2107" s="1165">
        <f>IFERROR(INDEX('PU Holds'!$B$14:$AF$554,MATCH(C2107,'PU Holds'!$B$14:$B$552,FALSE),MATCH(D2107,'PU Holds'!$B$14:$AF$14,FALSE)),0)</f>
        <v>0</v>
      </c>
      <c r="C2107" s="1165" t="str">
        <f t="shared" si="218"/>
        <v>PEXP139</v>
      </c>
      <c r="D2107" s="988" t="str">
        <f>'PU Holds'!$S$14</f>
        <v>Fluo 
Orange</v>
      </c>
      <c r="E2107" s="1165" t="s">
        <v>27830</v>
      </c>
      <c r="F2107" s="1165" t="s">
        <v>27824</v>
      </c>
      <c r="G2107" s="1170" t="s">
        <v>27825</v>
      </c>
    </row>
    <row r="2108" spans="1:7" ht="15" customHeight="1">
      <c r="A2108" s="1165" t="str">
        <f t="shared" si="217"/>
        <v>PEXP139FLG</v>
      </c>
      <c r="B2108" s="1165">
        <f>IFERROR(INDEX('PU Holds'!$B$14:$AF$554,MATCH(C2108,'PU Holds'!$B$14:$B$552,FALSE),MATCH(D2108,'PU Holds'!$B$14:$AF$14,FALSE)),0)</f>
        <v>0</v>
      </c>
      <c r="C2108" s="1165" t="str">
        <f t="shared" si="218"/>
        <v>PEXP139</v>
      </c>
      <c r="D2108" s="988" t="str">
        <f>'PU Holds'!$T$14</f>
        <v>Fluo 
Green</v>
      </c>
      <c r="E2108" s="1165" t="s">
        <v>27831</v>
      </c>
      <c r="F2108" s="1165" t="s">
        <v>27824</v>
      </c>
      <c r="G2108" s="1170" t="s">
        <v>27825</v>
      </c>
    </row>
    <row r="2109" spans="1:7" ht="15" customHeight="1">
      <c r="A2109" s="1165" t="str">
        <f t="shared" si="217"/>
        <v>PEXP139FLP</v>
      </c>
      <c r="B2109" s="1165">
        <f>IFERROR(INDEX('PU Holds'!$B$14:$AF$554,MATCH(C2109,'PU Holds'!$B$14:$B$552,FALSE),MATCH(D2109,'PU Holds'!$B$14:$AF$14,FALSE)),0)</f>
        <v>0</v>
      </c>
      <c r="C2109" s="1165" t="str">
        <f t="shared" si="218"/>
        <v>PEXP139</v>
      </c>
      <c r="D2109" s="988" t="str">
        <f>'PU Holds'!$U$14</f>
        <v>Fluo 
Pink</v>
      </c>
      <c r="E2109" s="1165" t="s">
        <v>27832</v>
      </c>
      <c r="F2109" s="1165" t="s">
        <v>27824</v>
      </c>
      <c r="G2109" s="1170" t="s">
        <v>27825</v>
      </c>
    </row>
    <row r="2110" spans="1:7" ht="15" customHeight="1">
      <c r="A2110" s="1165" t="str">
        <f t="shared" si="217"/>
        <v>PEXP139VIO</v>
      </c>
      <c r="B2110" s="1165">
        <f>IFERROR(INDEX('PU Holds'!$B$14:$AF$554,MATCH(C2110,'PU Holds'!$B$14:$B$552,FALSE),MATCH(D2110,'PU Holds'!$B$14:$AF$14,FALSE)),0)</f>
        <v>0</v>
      </c>
      <c r="C2110" s="1165" t="str">
        <f t="shared" si="218"/>
        <v>PEXP139</v>
      </c>
      <c r="D2110" s="988" t="str">
        <f>'PU Holds'!$W$14</f>
        <v>Violet 
RAL 4008</v>
      </c>
      <c r="E2110" s="1165" t="s">
        <v>27833</v>
      </c>
      <c r="F2110" s="1165" t="s">
        <v>27824</v>
      </c>
      <c r="G2110" s="1170" t="s">
        <v>27825</v>
      </c>
    </row>
    <row r="2111" spans="1:7" ht="15" customHeight="1">
      <c r="A2111" s="1165" t="str">
        <f t="shared" si="217"/>
        <v>PEXP139MIN</v>
      </c>
      <c r="B2111" s="1165">
        <f>IFERROR(INDEX('PU Holds'!$B$14:$AF$554,MATCH(C2111,'PU Holds'!$B$14:$B$552,FALSE),MATCH(D2111,'PU Holds'!$B$14:$AF$14,FALSE)),0)</f>
        <v>0</v>
      </c>
      <c r="C2111" s="1165" t="str">
        <f t="shared" si="218"/>
        <v>PEXP139</v>
      </c>
      <c r="D2111" s="988" t="str">
        <f>'PU Holds'!$X$14</f>
        <v>Mint 
RAL 6027</v>
      </c>
      <c r="E2111" s="1165" t="s">
        <v>27834</v>
      </c>
      <c r="F2111" s="1165" t="s">
        <v>27824</v>
      </c>
      <c r="G2111" s="1170" t="s">
        <v>27825</v>
      </c>
    </row>
    <row r="2112" spans="1:7" ht="15" customHeight="1">
      <c r="A2112" s="1165" t="str">
        <f t="shared" si="217"/>
        <v>PEXP139PUK</v>
      </c>
      <c r="B2112" s="1165">
        <f>IFERROR(INDEX('PU Holds'!$B$14:$AF$554,MATCH(C2112,'PU Holds'!$B$14:$B$552,FALSE),MATCH(D2112,'PU Holds'!$B$14:$AF$14,FALSE)),0)</f>
        <v>0</v>
      </c>
      <c r="C2112" s="1165" t="str">
        <f t="shared" si="218"/>
        <v>PEXP139</v>
      </c>
      <c r="D2112" s="988" t="str">
        <f>'PU Holds'!$Z$14</f>
        <v>Green 
(Puke 16-09)</v>
      </c>
      <c r="E2112" s="1165" t="s">
        <v>27835</v>
      </c>
      <c r="F2112" s="1165" t="s">
        <v>27824</v>
      </c>
      <c r="G2112" s="1170" t="s">
        <v>27825</v>
      </c>
    </row>
    <row r="2113" spans="1:7" ht="15" customHeight="1">
      <c r="A2113" s="1165" t="str">
        <f t="shared" si="217"/>
        <v>PEXP139ORA</v>
      </c>
      <c r="B2113" s="1165">
        <f>IFERROR(INDEX('PU Holds'!$B$14:$AF$554,MATCH(C2113,'PU Holds'!$B$14:$B$552,FALSE),MATCH(D2113,'PU Holds'!$B$14:$AF$14,FALSE)),0)</f>
        <v>0</v>
      </c>
      <c r="C2113" s="1165" t="str">
        <f t="shared" si="218"/>
        <v>PEXP139</v>
      </c>
      <c r="D2113" s="988" t="str">
        <f>'PU Holds'!$AA$14</f>
        <v>US Orange
14-01</v>
      </c>
      <c r="E2113" s="1165" t="s">
        <v>27836</v>
      </c>
      <c r="F2113" s="1165" t="s">
        <v>27824</v>
      </c>
      <c r="G2113" s="1170" t="s">
        <v>27825</v>
      </c>
    </row>
    <row r="2114" spans="1:7" ht="15" customHeight="1">
      <c r="A2114" s="1165" t="str">
        <f t="shared" si="217"/>
        <v>PEXP139GRE</v>
      </c>
      <c r="B2114" s="1165">
        <f>IFERROR(INDEX('PU Holds'!$B$14:$AF$554,MATCH(C2114,'PU Holds'!$B$14:$B$552,FALSE),MATCH(D2114,'PU Holds'!$B$14:$AF$14,FALSE)),0)</f>
        <v>0</v>
      </c>
      <c r="C2114" s="1165" t="str">
        <f t="shared" si="218"/>
        <v>PEXP139</v>
      </c>
      <c r="D2114" s="988" t="str">
        <f>'PU Holds'!$AB$14</f>
        <v>US Green 
16 -16</v>
      </c>
      <c r="E2114" s="1165" t="s">
        <v>27837</v>
      </c>
      <c r="F2114" s="1165" t="s">
        <v>27824</v>
      </c>
      <c r="G2114" s="1170" t="s">
        <v>27825</v>
      </c>
    </row>
    <row r="2115" spans="1:7" ht="15" customHeight="1">
      <c r="A2115" s="1165" t="str">
        <f t="shared" si="217"/>
        <v>PEXP139WHI</v>
      </c>
      <c r="B2115" s="1165">
        <f>IFERROR(INDEX('PU Holds'!$B$14:$AF$554,MATCH(C2115,'PU Holds'!$B$14:$B$552,FALSE),MATCH(D2115,'PU Holds'!$B$14:$AF$14,FALSE)),0)</f>
        <v>0</v>
      </c>
      <c r="C2115" s="1165" t="str">
        <f t="shared" si="218"/>
        <v>PEXP139</v>
      </c>
      <c r="D2115" s="988" t="str">
        <f>'PU Holds'!$AC$14</f>
        <v>White 
RAL 9010</v>
      </c>
      <c r="E2115" s="1165" t="s">
        <v>27838</v>
      </c>
      <c r="F2115" s="1165" t="s">
        <v>27824</v>
      </c>
      <c r="G2115" s="1170" t="s">
        <v>27825</v>
      </c>
    </row>
    <row r="2116" spans="1:7" ht="15" customHeight="1">
      <c r="A2116" s="1165" t="str">
        <f t="shared" si="217"/>
        <v>PEXP139PUR</v>
      </c>
      <c r="B2116" s="1165">
        <f>IFERROR(INDEX('PU Holds'!$B$14:$AF$554,MATCH(C2116,'PU Holds'!$B$14:$B$552,FALSE),MATCH(D2116,'PU Holds'!$B$14:$AF$14,FALSE)),0)</f>
        <v>0</v>
      </c>
      <c r="C2116" s="1165" t="str">
        <f t="shared" si="218"/>
        <v>PEXP139</v>
      </c>
      <c r="D2116" s="988" t="str">
        <f>'PU Holds'!$AD$14</f>
        <v>US Purple</v>
      </c>
      <c r="E2116" s="1165" t="s">
        <v>27839</v>
      </c>
      <c r="F2116" s="1165" t="s">
        <v>27824</v>
      </c>
      <c r="G2116" s="1170" t="s">
        <v>27825</v>
      </c>
    </row>
    <row r="2117" spans="1:7" ht="15" customHeight="1">
      <c r="A2117" s="1165" t="str">
        <f t="shared" ref="A2117:A2154" si="219">CONCATENATE(C2117,E2117)</f>
        <v>PEXP140YEL</v>
      </c>
      <c r="B2117" s="1165">
        <f>IFERROR(INDEX('PU Holds'!$B$14:$AF$554,MATCH(C2117,'PU Holds'!$B$14:$B$552,FALSE),MATCH(D2117,'PU Holds'!$B$14:$AF$14,FALSE)),0)</f>
        <v>0</v>
      </c>
      <c r="C2117" s="1165" t="s">
        <v>27978</v>
      </c>
      <c r="D2117" s="1168" t="str">
        <f>'PU Holds'!$M$14</f>
        <v>Yellow 
RAL 1026</v>
      </c>
      <c r="E2117" s="1165" t="s">
        <v>27823</v>
      </c>
      <c r="F2117" s="1165" t="s">
        <v>27824</v>
      </c>
      <c r="G2117" s="1170" t="s">
        <v>27825</v>
      </c>
    </row>
    <row r="2118" spans="1:7" ht="15" customHeight="1">
      <c r="A2118" s="1165" t="str">
        <f t="shared" si="219"/>
        <v>PEXP140RED</v>
      </c>
      <c r="B2118" s="1165">
        <f>IFERROR(INDEX('PU Holds'!$B$14:$AF$554,MATCH(C2118,'PU Holds'!$B$14:$B$552,FALSE),MATCH(D2118,'PU Holds'!$B$14:$AF$14,FALSE)),0)</f>
        <v>0</v>
      </c>
      <c r="C2118" s="1165" t="str">
        <f t="shared" ref="C2118:C2131" si="220">C2117</f>
        <v>PEXP140</v>
      </c>
      <c r="D2118" s="988" t="str">
        <f>'PU Holds'!$O$14</f>
        <v>Red 
RAL 3020</v>
      </c>
      <c r="E2118" s="1165" t="s">
        <v>27826</v>
      </c>
      <c r="F2118" s="1165" t="s">
        <v>27824</v>
      </c>
      <c r="G2118" s="1170" t="s">
        <v>27825</v>
      </c>
    </row>
    <row r="2119" spans="1:7" ht="15" customHeight="1">
      <c r="A2119" s="1165" t="str">
        <f t="shared" si="219"/>
        <v>PEXP140BLU</v>
      </c>
      <c r="B2119" s="1165">
        <f>IFERROR(INDEX('PU Holds'!$B$14:$AF$554,MATCH(C2119,'PU Holds'!$B$14:$B$552,FALSE),MATCH(D2119,'PU Holds'!$B$14:$AF$14,FALSE)),0)</f>
        <v>0</v>
      </c>
      <c r="C2119" s="1165" t="str">
        <f t="shared" si="220"/>
        <v>PEXP140</v>
      </c>
      <c r="D2119" s="988" t="str">
        <f>'PU Holds'!$P$14</f>
        <v>Blue 
RAL 5015</v>
      </c>
      <c r="E2119" s="1165" t="s">
        <v>27827</v>
      </c>
      <c r="F2119" s="1165" t="s">
        <v>27824</v>
      </c>
      <c r="G2119" s="1170" t="s">
        <v>27825</v>
      </c>
    </row>
    <row r="2120" spans="1:7" ht="15" customHeight="1">
      <c r="A2120" s="1165" t="str">
        <f t="shared" si="219"/>
        <v>PEXP140GRY</v>
      </c>
      <c r="B2120" s="1165">
        <f>IFERROR(INDEX('PU Holds'!$B$14:$AF$554,MATCH(C2120,'PU Holds'!$B$14:$B$552,FALSE),MATCH(D2120,'PU Holds'!$B$14:$AF$14,FALSE)),0)</f>
        <v>0</v>
      </c>
      <c r="C2120" s="1165" t="str">
        <f t="shared" si="220"/>
        <v>PEXP140</v>
      </c>
      <c r="D2120" s="988" t="str">
        <f>'PU Holds'!$Q$14</f>
        <v>Grey 
RAL 7001</v>
      </c>
      <c r="E2120" s="1165" t="s">
        <v>27828</v>
      </c>
      <c r="F2120" s="1165" t="s">
        <v>27824</v>
      </c>
      <c r="G2120" s="1170" t="s">
        <v>27825</v>
      </c>
    </row>
    <row r="2121" spans="1:7" ht="15" customHeight="1">
      <c r="A2121" s="1165" t="str">
        <f t="shared" si="219"/>
        <v>PEXP140BLK</v>
      </c>
      <c r="B2121" s="1165">
        <f>IFERROR(INDEX('PU Holds'!$B$14:$AF$554,MATCH(C2121,'PU Holds'!$B$14:$B$552,FALSE),MATCH(D2121,'PU Holds'!$B$14:$AF$14,FALSE)),0)</f>
        <v>0</v>
      </c>
      <c r="C2121" s="1165" t="str">
        <f t="shared" si="220"/>
        <v>PEXP140</v>
      </c>
      <c r="D2121" s="988" t="str">
        <f>'PU Holds'!$R$14</f>
        <v>Black 
RAL 9005</v>
      </c>
      <c r="E2121" s="1165" t="s">
        <v>27829</v>
      </c>
      <c r="F2121" s="1165" t="s">
        <v>27824</v>
      </c>
      <c r="G2121" s="1170" t="s">
        <v>27825</v>
      </c>
    </row>
    <row r="2122" spans="1:7" ht="15" customHeight="1">
      <c r="A2122" s="1165" t="str">
        <f t="shared" si="219"/>
        <v>PEXP140FLO</v>
      </c>
      <c r="B2122" s="1165">
        <f>IFERROR(INDEX('PU Holds'!$B$14:$AF$554,MATCH(C2122,'PU Holds'!$B$14:$B$552,FALSE),MATCH(D2122,'PU Holds'!$B$14:$AF$14,FALSE)),0)</f>
        <v>0</v>
      </c>
      <c r="C2122" s="1165" t="str">
        <f t="shared" si="220"/>
        <v>PEXP140</v>
      </c>
      <c r="D2122" s="988" t="str">
        <f>'PU Holds'!$S$14</f>
        <v>Fluo 
Orange</v>
      </c>
      <c r="E2122" s="1165" t="s">
        <v>27830</v>
      </c>
      <c r="F2122" s="1165" t="s">
        <v>27824</v>
      </c>
      <c r="G2122" s="1170" t="s">
        <v>27825</v>
      </c>
    </row>
    <row r="2123" spans="1:7" ht="15" customHeight="1">
      <c r="A2123" s="1165" t="str">
        <f t="shared" si="219"/>
        <v>PEXP140FLG</v>
      </c>
      <c r="B2123" s="1165">
        <f>IFERROR(INDEX('PU Holds'!$B$14:$AF$554,MATCH(C2123,'PU Holds'!$B$14:$B$552,FALSE),MATCH(D2123,'PU Holds'!$B$14:$AF$14,FALSE)),0)</f>
        <v>0</v>
      </c>
      <c r="C2123" s="1165" t="str">
        <f t="shared" si="220"/>
        <v>PEXP140</v>
      </c>
      <c r="D2123" s="988" t="str">
        <f>'PU Holds'!$T$14</f>
        <v>Fluo 
Green</v>
      </c>
      <c r="E2123" s="1165" t="s">
        <v>27831</v>
      </c>
      <c r="F2123" s="1165" t="s">
        <v>27824</v>
      </c>
      <c r="G2123" s="1170" t="s">
        <v>27825</v>
      </c>
    </row>
    <row r="2124" spans="1:7" ht="15" customHeight="1">
      <c r="A2124" s="1165" t="str">
        <f t="shared" si="219"/>
        <v>PEXP140FLP</v>
      </c>
      <c r="B2124" s="1165">
        <f>IFERROR(INDEX('PU Holds'!$B$14:$AF$554,MATCH(C2124,'PU Holds'!$B$14:$B$552,FALSE),MATCH(D2124,'PU Holds'!$B$14:$AF$14,FALSE)),0)</f>
        <v>0</v>
      </c>
      <c r="C2124" s="1165" t="str">
        <f t="shared" si="220"/>
        <v>PEXP140</v>
      </c>
      <c r="D2124" s="988" t="str">
        <f>'PU Holds'!$U$14</f>
        <v>Fluo 
Pink</v>
      </c>
      <c r="E2124" s="1165" t="s">
        <v>27832</v>
      </c>
      <c r="F2124" s="1165" t="s">
        <v>27824</v>
      </c>
      <c r="G2124" s="1170" t="s">
        <v>27825</v>
      </c>
    </row>
    <row r="2125" spans="1:7" ht="15" customHeight="1">
      <c r="A2125" s="1165" t="str">
        <f t="shared" si="219"/>
        <v>PEXP140VIO</v>
      </c>
      <c r="B2125" s="1165">
        <f>IFERROR(INDEX('PU Holds'!$B$14:$AF$554,MATCH(C2125,'PU Holds'!$B$14:$B$552,FALSE),MATCH(D2125,'PU Holds'!$B$14:$AF$14,FALSE)),0)</f>
        <v>0</v>
      </c>
      <c r="C2125" s="1165" t="str">
        <f t="shared" si="220"/>
        <v>PEXP140</v>
      </c>
      <c r="D2125" s="988" t="str">
        <f>'PU Holds'!$W$14</f>
        <v>Violet 
RAL 4008</v>
      </c>
      <c r="E2125" s="1165" t="s">
        <v>27833</v>
      </c>
      <c r="F2125" s="1165" t="s">
        <v>27824</v>
      </c>
      <c r="G2125" s="1170" t="s">
        <v>27825</v>
      </c>
    </row>
    <row r="2126" spans="1:7" ht="15" customHeight="1">
      <c r="A2126" s="1165" t="str">
        <f t="shared" si="219"/>
        <v>PEXP140MIN</v>
      </c>
      <c r="B2126" s="1165">
        <f>IFERROR(INDEX('PU Holds'!$B$14:$AF$554,MATCH(C2126,'PU Holds'!$B$14:$B$552,FALSE),MATCH(D2126,'PU Holds'!$B$14:$AF$14,FALSE)),0)</f>
        <v>0</v>
      </c>
      <c r="C2126" s="1165" t="str">
        <f t="shared" si="220"/>
        <v>PEXP140</v>
      </c>
      <c r="D2126" s="988" t="str">
        <f>'PU Holds'!$X$14</f>
        <v>Mint 
RAL 6027</v>
      </c>
      <c r="E2126" s="1165" t="s">
        <v>27834</v>
      </c>
      <c r="F2126" s="1165" t="s">
        <v>27824</v>
      </c>
      <c r="G2126" s="1170" t="s">
        <v>27825</v>
      </c>
    </row>
    <row r="2127" spans="1:7" ht="15" customHeight="1">
      <c r="A2127" s="1165" t="str">
        <f t="shared" si="219"/>
        <v>PEXP140PUK</v>
      </c>
      <c r="B2127" s="1165">
        <f>IFERROR(INDEX('PU Holds'!$B$14:$AF$554,MATCH(C2127,'PU Holds'!$B$14:$B$552,FALSE),MATCH(D2127,'PU Holds'!$B$14:$AF$14,FALSE)),0)</f>
        <v>0</v>
      </c>
      <c r="C2127" s="1165" t="str">
        <f t="shared" si="220"/>
        <v>PEXP140</v>
      </c>
      <c r="D2127" s="988" t="str">
        <f>'PU Holds'!$Z$14</f>
        <v>Green 
(Puke 16-09)</v>
      </c>
      <c r="E2127" s="1165" t="s">
        <v>27835</v>
      </c>
      <c r="F2127" s="1165" t="s">
        <v>27824</v>
      </c>
      <c r="G2127" s="1170" t="s">
        <v>27825</v>
      </c>
    </row>
    <row r="2128" spans="1:7" ht="15" customHeight="1">
      <c r="A2128" s="1165" t="str">
        <f t="shared" si="219"/>
        <v>PEXP140ORA</v>
      </c>
      <c r="B2128" s="1165">
        <f>IFERROR(INDEX('PU Holds'!$B$14:$AF$554,MATCH(C2128,'PU Holds'!$B$14:$B$552,FALSE),MATCH(D2128,'PU Holds'!$B$14:$AF$14,FALSE)),0)</f>
        <v>0</v>
      </c>
      <c r="C2128" s="1165" t="str">
        <f t="shared" si="220"/>
        <v>PEXP140</v>
      </c>
      <c r="D2128" s="988" t="str">
        <f>'PU Holds'!$AA$14</f>
        <v>US Orange
14-01</v>
      </c>
      <c r="E2128" s="1165" t="s">
        <v>27836</v>
      </c>
      <c r="F2128" s="1165" t="s">
        <v>27824</v>
      </c>
      <c r="G2128" s="1170" t="s">
        <v>27825</v>
      </c>
    </row>
    <row r="2129" spans="1:7" ht="15" customHeight="1">
      <c r="A2129" s="1165" t="str">
        <f t="shared" si="219"/>
        <v>PEXP140GRE</v>
      </c>
      <c r="B2129" s="1165">
        <f>IFERROR(INDEX('PU Holds'!$B$14:$AF$554,MATCH(C2129,'PU Holds'!$B$14:$B$552,FALSE),MATCH(D2129,'PU Holds'!$B$14:$AF$14,FALSE)),0)</f>
        <v>0</v>
      </c>
      <c r="C2129" s="1165" t="str">
        <f t="shared" si="220"/>
        <v>PEXP140</v>
      </c>
      <c r="D2129" s="988" t="str">
        <f>'PU Holds'!$AB$14</f>
        <v>US Green 
16 -16</v>
      </c>
      <c r="E2129" s="1165" t="s">
        <v>27837</v>
      </c>
      <c r="F2129" s="1165" t="s">
        <v>27824</v>
      </c>
      <c r="G2129" s="1170" t="s">
        <v>27825</v>
      </c>
    </row>
    <row r="2130" spans="1:7" ht="15" customHeight="1">
      <c r="A2130" s="1165" t="str">
        <f t="shared" si="219"/>
        <v>PEXP140WHI</v>
      </c>
      <c r="B2130" s="1165">
        <f>IFERROR(INDEX('PU Holds'!$B$14:$AF$554,MATCH(C2130,'PU Holds'!$B$14:$B$552,FALSE),MATCH(D2130,'PU Holds'!$B$14:$AF$14,FALSE)),0)</f>
        <v>0</v>
      </c>
      <c r="C2130" s="1165" t="str">
        <f t="shared" si="220"/>
        <v>PEXP140</v>
      </c>
      <c r="D2130" s="988" t="str">
        <f>'PU Holds'!$AC$14</f>
        <v>White 
RAL 9010</v>
      </c>
      <c r="E2130" s="1165" t="s">
        <v>27838</v>
      </c>
      <c r="F2130" s="1165" t="s">
        <v>27824</v>
      </c>
      <c r="G2130" s="1170" t="s">
        <v>27825</v>
      </c>
    </row>
    <row r="2131" spans="1:7" ht="15" customHeight="1">
      <c r="A2131" s="1165" t="str">
        <f t="shared" si="219"/>
        <v>PEXP140PUR</v>
      </c>
      <c r="B2131" s="1165">
        <f>IFERROR(INDEX('PU Holds'!$B$14:$AF$554,MATCH(C2131,'PU Holds'!$B$14:$B$552,FALSE),MATCH(D2131,'PU Holds'!$B$14:$AF$14,FALSE)),0)</f>
        <v>0</v>
      </c>
      <c r="C2131" s="1165" t="str">
        <f t="shared" si="220"/>
        <v>PEXP140</v>
      </c>
      <c r="D2131" s="988" t="str">
        <f>'PU Holds'!$AD$14</f>
        <v>US Purple</v>
      </c>
      <c r="E2131" s="1165" t="s">
        <v>27839</v>
      </c>
      <c r="F2131" s="1165" t="s">
        <v>27824</v>
      </c>
      <c r="G2131" s="1170" t="s">
        <v>27825</v>
      </c>
    </row>
    <row r="2132" spans="1:7" ht="15" customHeight="1">
      <c r="A2132" s="1165" t="str">
        <f t="shared" si="219"/>
        <v>PEXP141YEL</v>
      </c>
      <c r="B2132" s="1165">
        <f>IFERROR(INDEX('PU Holds'!$B$14:$AF$554,MATCH(C2132,'PU Holds'!$B$14:$B$552,FALSE),MATCH(D2132,'PU Holds'!$B$14:$AF$14,FALSE)),0)</f>
        <v>0</v>
      </c>
      <c r="C2132" s="1165" t="s">
        <v>27979</v>
      </c>
      <c r="D2132" s="1168" t="str">
        <f>'PU Holds'!$M$14</f>
        <v>Yellow 
RAL 1026</v>
      </c>
      <c r="E2132" s="1165" t="s">
        <v>27823</v>
      </c>
      <c r="F2132" s="1165" t="s">
        <v>27824</v>
      </c>
      <c r="G2132" s="1170" t="s">
        <v>27825</v>
      </c>
    </row>
    <row r="2133" spans="1:7" ht="15" customHeight="1">
      <c r="A2133" s="1165" t="str">
        <f t="shared" si="219"/>
        <v>PEXP141RED</v>
      </c>
      <c r="B2133" s="1165">
        <f>IFERROR(INDEX('PU Holds'!$B$14:$AF$554,MATCH(C2133,'PU Holds'!$B$14:$B$552,FALSE),MATCH(D2133,'PU Holds'!$B$14:$AF$14,FALSE)),0)</f>
        <v>0</v>
      </c>
      <c r="C2133" s="1165" t="str">
        <f t="shared" ref="C2133:C2146" si="221">C2132</f>
        <v>PEXP141</v>
      </c>
      <c r="D2133" s="988" t="str">
        <f>'PU Holds'!$O$14</f>
        <v>Red 
RAL 3020</v>
      </c>
      <c r="E2133" s="1165" t="s">
        <v>27826</v>
      </c>
      <c r="F2133" s="1165" t="s">
        <v>27824</v>
      </c>
      <c r="G2133" s="1170" t="s">
        <v>27825</v>
      </c>
    </row>
    <row r="2134" spans="1:7" ht="15" customHeight="1">
      <c r="A2134" s="1165" t="str">
        <f t="shared" si="219"/>
        <v>PEXP141BLU</v>
      </c>
      <c r="B2134" s="1165">
        <f>IFERROR(INDEX('PU Holds'!$B$14:$AF$554,MATCH(C2134,'PU Holds'!$B$14:$B$552,FALSE),MATCH(D2134,'PU Holds'!$B$14:$AF$14,FALSE)),0)</f>
        <v>0</v>
      </c>
      <c r="C2134" s="1165" t="str">
        <f t="shared" si="221"/>
        <v>PEXP141</v>
      </c>
      <c r="D2134" s="988" t="str">
        <f>'PU Holds'!$P$14</f>
        <v>Blue 
RAL 5015</v>
      </c>
      <c r="E2134" s="1165" t="s">
        <v>27827</v>
      </c>
      <c r="F2134" s="1165" t="s">
        <v>27824</v>
      </c>
      <c r="G2134" s="1170" t="s">
        <v>27825</v>
      </c>
    </row>
    <row r="2135" spans="1:7" ht="15" customHeight="1">
      <c r="A2135" s="1165" t="str">
        <f t="shared" si="219"/>
        <v>PEXP141GRY</v>
      </c>
      <c r="B2135" s="1165">
        <f>IFERROR(INDEX('PU Holds'!$B$14:$AF$554,MATCH(C2135,'PU Holds'!$B$14:$B$552,FALSE),MATCH(D2135,'PU Holds'!$B$14:$AF$14,FALSE)),0)</f>
        <v>0</v>
      </c>
      <c r="C2135" s="1165" t="str">
        <f t="shared" si="221"/>
        <v>PEXP141</v>
      </c>
      <c r="D2135" s="988" t="str">
        <f>'PU Holds'!$Q$14</f>
        <v>Grey 
RAL 7001</v>
      </c>
      <c r="E2135" s="1165" t="s">
        <v>27828</v>
      </c>
      <c r="F2135" s="1165" t="s">
        <v>27824</v>
      </c>
      <c r="G2135" s="1170" t="s">
        <v>27825</v>
      </c>
    </row>
    <row r="2136" spans="1:7" ht="15" customHeight="1">
      <c r="A2136" s="1165" t="str">
        <f t="shared" si="219"/>
        <v>PEXP141BLK</v>
      </c>
      <c r="B2136" s="1165">
        <f>IFERROR(INDEX('PU Holds'!$B$14:$AF$554,MATCH(C2136,'PU Holds'!$B$14:$B$552,FALSE),MATCH(D2136,'PU Holds'!$B$14:$AF$14,FALSE)),0)</f>
        <v>0</v>
      </c>
      <c r="C2136" s="1165" t="str">
        <f t="shared" si="221"/>
        <v>PEXP141</v>
      </c>
      <c r="D2136" s="988" t="str">
        <f>'PU Holds'!$R$14</f>
        <v>Black 
RAL 9005</v>
      </c>
      <c r="E2136" s="1165" t="s">
        <v>27829</v>
      </c>
      <c r="F2136" s="1165" t="s">
        <v>27824</v>
      </c>
      <c r="G2136" s="1170" t="s">
        <v>27825</v>
      </c>
    </row>
    <row r="2137" spans="1:7" ht="15" customHeight="1">
      <c r="A2137" s="1165" t="str">
        <f t="shared" si="219"/>
        <v>PEXP141FLO</v>
      </c>
      <c r="B2137" s="1165">
        <f>IFERROR(INDEX('PU Holds'!$B$14:$AF$554,MATCH(C2137,'PU Holds'!$B$14:$B$552,FALSE),MATCH(D2137,'PU Holds'!$B$14:$AF$14,FALSE)),0)</f>
        <v>0</v>
      </c>
      <c r="C2137" s="1165" t="str">
        <f t="shared" si="221"/>
        <v>PEXP141</v>
      </c>
      <c r="D2137" s="988" t="str">
        <f>'PU Holds'!$S$14</f>
        <v>Fluo 
Orange</v>
      </c>
      <c r="E2137" s="1165" t="s">
        <v>27830</v>
      </c>
      <c r="F2137" s="1165" t="s">
        <v>27824</v>
      </c>
      <c r="G2137" s="1170" t="s">
        <v>27825</v>
      </c>
    </row>
    <row r="2138" spans="1:7" ht="15" customHeight="1">
      <c r="A2138" s="1165" t="str">
        <f t="shared" si="219"/>
        <v>PEXP141FLG</v>
      </c>
      <c r="B2138" s="1165">
        <f>IFERROR(INDEX('PU Holds'!$B$14:$AF$554,MATCH(C2138,'PU Holds'!$B$14:$B$552,FALSE),MATCH(D2138,'PU Holds'!$B$14:$AF$14,FALSE)),0)</f>
        <v>0</v>
      </c>
      <c r="C2138" s="1165" t="str">
        <f t="shared" si="221"/>
        <v>PEXP141</v>
      </c>
      <c r="D2138" s="988" t="str">
        <f>'PU Holds'!$T$14</f>
        <v>Fluo 
Green</v>
      </c>
      <c r="E2138" s="1165" t="s">
        <v>27831</v>
      </c>
      <c r="F2138" s="1165" t="s">
        <v>27824</v>
      </c>
      <c r="G2138" s="1170" t="s">
        <v>27825</v>
      </c>
    </row>
    <row r="2139" spans="1:7" ht="15" customHeight="1">
      <c r="A2139" s="1165" t="str">
        <f t="shared" si="219"/>
        <v>PEXP141FLP</v>
      </c>
      <c r="B2139" s="1165">
        <f>IFERROR(INDEX('PU Holds'!$B$14:$AF$554,MATCH(C2139,'PU Holds'!$B$14:$B$552,FALSE),MATCH(D2139,'PU Holds'!$B$14:$AF$14,FALSE)),0)</f>
        <v>0</v>
      </c>
      <c r="C2139" s="1165" t="str">
        <f t="shared" si="221"/>
        <v>PEXP141</v>
      </c>
      <c r="D2139" s="988" t="str">
        <f>'PU Holds'!$U$14</f>
        <v>Fluo 
Pink</v>
      </c>
      <c r="E2139" s="1165" t="s">
        <v>27832</v>
      </c>
      <c r="F2139" s="1165" t="s">
        <v>27824</v>
      </c>
      <c r="G2139" s="1170" t="s">
        <v>27825</v>
      </c>
    </row>
    <row r="2140" spans="1:7" ht="15" customHeight="1">
      <c r="A2140" s="1165" t="str">
        <f t="shared" si="219"/>
        <v>PEXP141VIO</v>
      </c>
      <c r="B2140" s="1165">
        <f>IFERROR(INDEX('PU Holds'!$B$14:$AF$554,MATCH(C2140,'PU Holds'!$B$14:$B$552,FALSE),MATCH(D2140,'PU Holds'!$B$14:$AF$14,FALSE)),0)</f>
        <v>0</v>
      </c>
      <c r="C2140" s="1165" t="str">
        <f t="shared" si="221"/>
        <v>PEXP141</v>
      </c>
      <c r="D2140" s="988" t="str">
        <f>'PU Holds'!$W$14</f>
        <v>Violet 
RAL 4008</v>
      </c>
      <c r="E2140" s="1165" t="s">
        <v>27833</v>
      </c>
      <c r="F2140" s="1165" t="s">
        <v>27824</v>
      </c>
      <c r="G2140" s="1170" t="s">
        <v>27825</v>
      </c>
    </row>
    <row r="2141" spans="1:7" ht="15" customHeight="1">
      <c r="A2141" s="1165" t="str">
        <f t="shared" si="219"/>
        <v>PEXP141MIN</v>
      </c>
      <c r="B2141" s="1165">
        <f>IFERROR(INDEX('PU Holds'!$B$14:$AF$554,MATCH(C2141,'PU Holds'!$B$14:$B$552,FALSE),MATCH(D2141,'PU Holds'!$B$14:$AF$14,FALSE)),0)</f>
        <v>0</v>
      </c>
      <c r="C2141" s="1165" t="str">
        <f t="shared" si="221"/>
        <v>PEXP141</v>
      </c>
      <c r="D2141" s="988" t="str">
        <f>'PU Holds'!$X$14</f>
        <v>Mint 
RAL 6027</v>
      </c>
      <c r="E2141" s="1165" t="s">
        <v>27834</v>
      </c>
      <c r="F2141" s="1165" t="s">
        <v>27824</v>
      </c>
      <c r="G2141" s="1170" t="s">
        <v>27825</v>
      </c>
    </row>
    <row r="2142" spans="1:7" ht="15" customHeight="1">
      <c r="A2142" s="1165" t="str">
        <f t="shared" si="219"/>
        <v>PEXP141PUK</v>
      </c>
      <c r="B2142" s="1165">
        <f>IFERROR(INDEX('PU Holds'!$B$14:$AF$554,MATCH(C2142,'PU Holds'!$B$14:$B$552,FALSE),MATCH(D2142,'PU Holds'!$B$14:$AF$14,FALSE)),0)</f>
        <v>0</v>
      </c>
      <c r="C2142" s="1165" t="str">
        <f t="shared" si="221"/>
        <v>PEXP141</v>
      </c>
      <c r="D2142" s="988" t="str">
        <f>'PU Holds'!$Z$14</f>
        <v>Green 
(Puke 16-09)</v>
      </c>
      <c r="E2142" s="1165" t="s">
        <v>27835</v>
      </c>
      <c r="F2142" s="1165" t="s">
        <v>27824</v>
      </c>
      <c r="G2142" s="1170" t="s">
        <v>27825</v>
      </c>
    </row>
    <row r="2143" spans="1:7" ht="15" customHeight="1">
      <c r="A2143" s="1165" t="str">
        <f t="shared" si="219"/>
        <v>PEXP141ORA</v>
      </c>
      <c r="B2143" s="1165">
        <f>IFERROR(INDEX('PU Holds'!$B$14:$AF$554,MATCH(C2143,'PU Holds'!$B$14:$B$552,FALSE),MATCH(D2143,'PU Holds'!$B$14:$AF$14,FALSE)),0)</f>
        <v>0</v>
      </c>
      <c r="C2143" s="1165" t="str">
        <f t="shared" si="221"/>
        <v>PEXP141</v>
      </c>
      <c r="D2143" s="988" t="str">
        <f>'PU Holds'!$AA$14</f>
        <v>US Orange
14-01</v>
      </c>
      <c r="E2143" s="1165" t="s">
        <v>27836</v>
      </c>
      <c r="F2143" s="1165" t="s">
        <v>27824</v>
      </c>
      <c r="G2143" s="1170" t="s">
        <v>27825</v>
      </c>
    </row>
    <row r="2144" spans="1:7" ht="15" customHeight="1">
      <c r="A2144" s="1165" t="str">
        <f t="shared" si="219"/>
        <v>PEXP141GRE</v>
      </c>
      <c r="B2144" s="1165">
        <f>IFERROR(INDEX('PU Holds'!$B$14:$AF$554,MATCH(C2144,'PU Holds'!$B$14:$B$552,FALSE),MATCH(D2144,'PU Holds'!$B$14:$AF$14,FALSE)),0)</f>
        <v>0</v>
      </c>
      <c r="C2144" s="1165" t="str">
        <f t="shared" si="221"/>
        <v>PEXP141</v>
      </c>
      <c r="D2144" s="988" t="str">
        <f>'PU Holds'!$AB$14</f>
        <v>US Green 
16 -16</v>
      </c>
      <c r="E2144" s="1165" t="s">
        <v>27837</v>
      </c>
      <c r="F2144" s="1165" t="s">
        <v>27824</v>
      </c>
      <c r="G2144" s="1170" t="s">
        <v>27825</v>
      </c>
    </row>
    <row r="2145" spans="1:7" ht="15" customHeight="1">
      <c r="A2145" s="1165" t="str">
        <f t="shared" si="219"/>
        <v>PEXP141WHI</v>
      </c>
      <c r="B2145" s="1165">
        <f>IFERROR(INDEX('PU Holds'!$B$14:$AF$554,MATCH(C2145,'PU Holds'!$B$14:$B$552,FALSE),MATCH(D2145,'PU Holds'!$B$14:$AF$14,FALSE)),0)</f>
        <v>0</v>
      </c>
      <c r="C2145" s="1165" t="str">
        <f t="shared" si="221"/>
        <v>PEXP141</v>
      </c>
      <c r="D2145" s="988" t="str">
        <f>'PU Holds'!$AC$14</f>
        <v>White 
RAL 9010</v>
      </c>
      <c r="E2145" s="1165" t="s">
        <v>27838</v>
      </c>
      <c r="F2145" s="1165" t="s">
        <v>27824</v>
      </c>
      <c r="G2145" s="1170" t="s">
        <v>27825</v>
      </c>
    </row>
    <row r="2146" spans="1:7" ht="15" customHeight="1">
      <c r="A2146" s="1165" t="str">
        <f t="shared" si="219"/>
        <v>PEXP141PUR</v>
      </c>
      <c r="B2146" s="1165">
        <f>IFERROR(INDEX('PU Holds'!$B$14:$AF$554,MATCH(C2146,'PU Holds'!$B$14:$B$552,FALSE),MATCH(D2146,'PU Holds'!$B$14:$AF$14,FALSE)),0)</f>
        <v>0</v>
      </c>
      <c r="C2146" s="1165" t="str">
        <f t="shared" si="221"/>
        <v>PEXP141</v>
      </c>
      <c r="D2146" s="988" t="str">
        <f>'PU Holds'!$AD$14</f>
        <v>US Purple</v>
      </c>
      <c r="E2146" s="1165" t="s">
        <v>27839</v>
      </c>
      <c r="F2146" s="1165" t="s">
        <v>27824</v>
      </c>
      <c r="G2146" s="1170" t="s">
        <v>27825</v>
      </c>
    </row>
    <row r="2147" spans="1:7" ht="15" customHeight="1">
      <c r="A2147" s="1165" t="str">
        <f t="shared" si="219"/>
        <v>PEXP142YEL</v>
      </c>
      <c r="B2147" s="1165">
        <f>IFERROR(INDEX('PU Holds'!$B$14:$AF$554,MATCH(C2147,'PU Holds'!$B$14:$B$552,FALSE),MATCH(D2147,'PU Holds'!$B$14:$AF$14,FALSE)),0)</f>
        <v>0</v>
      </c>
      <c r="C2147" s="1165" t="s">
        <v>27980</v>
      </c>
      <c r="D2147" s="1168" t="str">
        <f>'PU Holds'!$M$14</f>
        <v>Yellow 
RAL 1026</v>
      </c>
      <c r="E2147" s="1165" t="s">
        <v>27823</v>
      </c>
      <c r="F2147" s="1165" t="s">
        <v>27824</v>
      </c>
      <c r="G2147" s="1170" t="s">
        <v>27825</v>
      </c>
    </row>
    <row r="2148" spans="1:7" ht="15" customHeight="1">
      <c r="A2148" s="1165" t="str">
        <f t="shared" si="219"/>
        <v>PEXP142RED</v>
      </c>
      <c r="B2148" s="1165">
        <f>IFERROR(INDEX('PU Holds'!$B$14:$AF$554,MATCH(C2148,'PU Holds'!$B$14:$B$552,FALSE),MATCH(D2148,'PU Holds'!$B$14:$AF$14,FALSE)),0)</f>
        <v>0</v>
      </c>
      <c r="C2148" s="1165" t="str">
        <f t="shared" ref="C2148:C2161" si="222">C2147</f>
        <v>PEXP142</v>
      </c>
      <c r="D2148" s="988" t="str">
        <f>'PU Holds'!$O$14</f>
        <v>Red 
RAL 3020</v>
      </c>
      <c r="E2148" s="1165" t="s">
        <v>27826</v>
      </c>
      <c r="F2148" s="1165" t="s">
        <v>27824</v>
      </c>
      <c r="G2148" s="1170" t="s">
        <v>27825</v>
      </c>
    </row>
    <row r="2149" spans="1:7" ht="15" customHeight="1">
      <c r="A2149" s="1165" t="str">
        <f t="shared" si="219"/>
        <v>PEXP142BLU</v>
      </c>
      <c r="B2149" s="1165">
        <f>IFERROR(INDEX('PU Holds'!$B$14:$AF$554,MATCH(C2149,'PU Holds'!$B$14:$B$552,FALSE),MATCH(D2149,'PU Holds'!$B$14:$AF$14,FALSE)),0)</f>
        <v>0</v>
      </c>
      <c r="C2149" s="1165" t="str">
        <f t="shared" si="222"/>
        <v>PEXP142</v>
      </c>
      <c r="D2149" s="988" t="str">
        <f>'PU Holds'!$P$14</f>
        <v>Blue 
RAL 5015</v>
      </c>
      <c r="E2149" s="1165" t="s">
        <v>27827</v>
      </c>
      <c r="F2149" s="1165" t="s">
        <v>27824</v>
      </c>
      <c r="G2149" s="1170" t="s">
        <v>27825</v>
      </c>
    </row>
    <row r="2150" spans="1:7" ht="15" customHeight="1">
      <c r="A2150" s="1165" t="str">
        <f t="shared" si="219"/>
        <v>PEXP142GRY</v>
      </c>
      <c r="B2150" s="1165">
        <f>IFERROR(INDEX('PU Holds'!$B$14:$AF$554,MATCH(C2150,'PU Holds'!$B$14:$B$552,FALSE),MATCH(D2150,'PU Holds'!$B$14:$AF$14,FALSE)),0)</f>
        <v>0</v>
      </c>
      <c r="C2150" s="1165" t="str">
        <f t="shared" si="222"/>
        <v>PEXP142</v>
      </c>
      <c r="D2150" s="988" t="str">
        <f>'PU Holds'!$Q$14</f>
        <v>Grey 
RAL 7001</v>
      </c>
      <c r="E2150" s="1165" t="s">
        <v>27828</v>
      </c>
      <c r="F2150" s="1165" t="s">
        <v>27824</v>
      </c>
      <c r="G2150" s="1170" t="s">
        <v>27825</v>
      </c>
    </row>
    <row r="2151" spans="1:7" ht="15" customHeight="1">
      <c r="A2151" s="1165" t="str">
        <f t="shared" si="219"/>
        <v>PEXP142BLK</v>
      </c>
      <c r="B2151" s="1165">
        <f>IFERROR(INDEX('PU Holds'!$B$14:$AF$554,MATCH(C2151,'PU Holds'!$B$14:$B$552,FALSE),MATCH(D2151,'PU Holds'!$B$14:$AF$14,FALSE)),0)</f>
        <v>0</v>
      </c>
      <c r="C2151" s="1165" t="str">
        <f t="shared" si="222"/>
        <v>PEXP142</v>
      </c>
      <c r="D2151" s="988" t="str">
        <f>'PU Holds'!$R$14</f>
        <v>Black 
RAL 9005</v>
      </c>
      <c r="E2151" s="1165" t="s">
        <v>27829</v>
      </c>
      <c r="F2151" s="1165" t="s">
        <v>27824</v>
      </c>
      <c r="G2151" s="1170" t="s">
        <v>27825</v>
      </c>
    </row>
    <row r="2152" spans="1:7" ht="15" customHeight="1">
      <c r="A2152" s="1165" t="str">
        <f t="shared" si="219"/>
        <v>PEXP142FLO</v>
      </c>
      <c r="B2152" s="1165">
        <f>IFERROR(INDEX('PU Holds'!$B$14:$AF$554,MATCH(C2152,'PU Holds'!$B$14:$B$552,FALSE),MATCH(D2152,'PU Holds'!$B$14:$AF$14,FALSE)),0)</f>
        <v>0</v>
      </c>
      <c r="C2152" s="1165" t="str">
        <f t="shared" si="222"/>
        <v>PEXP142</v>
      </c>
      <c r="D2152" s="988" t="str">
        <f>'PU Holds'!$S$14</f>
        <v>Fluo 
Orange</v>
      </c>
      <c r="E2152" s="1165" t="s">
        <v>27830</v>
      </c>
      <c r="F2152" s="1165" t="s">
        <v>27824</v>
      </c>
      <c r="G2152" s="1170" t="s">
        <v>27825</v>
      </c>
    </row>
    <row r="2153" spans="1:7" ht="15" customHeight="1">
      <c r="A2153" s="1165" t="str">
        <f t="shared" si="219"/>
        <v>PEXP142FLG</v>
      </c>
      <c r="B2153" s="1165">
        <f>IFERROR(INDEX('PU Holds'!$B$14:$AF$554,MATCH(C2153,'PU Holds'!$B$14:$B$552,FALSE),MATCH(D2153,'PU Holds'!$B$14:$AF$14,FALSE)),0)</f>
        <v>0</v>
      </c>
      <c r="C2153" s="1165" t="str">
        <f t="shared" si="222"/>
        <v>PEXP142</v>
      </c>
      <c r="D2153" s="988" t="str">
        <f>'PU Holds'!$T$14</f>
        <v>Fluo 
Green</v>
      </c>
      <c r="E2153" s="1165" t="s">
        <v>27831</v>
      </c>
      <c r="F2153" s="1165" t="s">
        <v>27824</v>
      </c>
      <c r="G2153" s="1170" t="s">
        <v>27825</v>
      </c>
    </row>
    <row r="2154" spans="1:7" ht="15" customHeight="1">
      <c r="A2154" s="1165" t="str">
        <f t="shared" si="219"/>
        <v>PEXP142FLP</v>
      </c>
      <c r="B2154" s="1165">
        <f>IFERROR(INDEX('PU Holds'!$B$14:$AF$554,MATCH(C2154,'PU Holds'!$B$14:$B$552,FALSE),MATCH(D2154,'PU Holds'!$B$14:$AF$14,FALSE)),0)</f>
        <v>0</v>
      </c>
      <c r="C2154" s="1165" t="str">
        <f t="shared" si="222"/>
        <v>PEXP142</v>
      </c>
      <c r="D2154" s="988" t="str">
        <f>'PU Holds'!$U$14</f>
        <v>Fluo 
Pink</v>
      </c>
      <c r="E2154" s="1165" t="s">
        <v>27832</v>
      </c>
      <c r="F2154" s="1165" t="s">
        <v>27824</v>
      </c>
      <c r="G2154" s="1170" t="s">
        <v>27825</v>
      </c>
    </row>
    <row r="2155" spans="1:7" ht="15" customHeight="1">
      <c r="A2155" s="1165" t="str">
        <f t="shared" ref="A2155:A2161" si="223">CONCATENATE(C2155,E2155)</f>
        <v>PEXP142VIO</v>
      </c>
      <c r="B2155" s="1165">
        <f>IFERROR(INDEX('PU Holds'!$B$14:$AF$554,MATCH(C2155,'PU Holds'!$B$14:$B$552,FALSE),MATCH(D2155,'PU Holds'!$B$14:$AF$14,FALSE)),0)</f>
        <v>0</v>
      </c>
      <c r="C2155" s="1165" t="str">
        <f t="shared" si="222"/>
        <v>PEXP142</v>
      </c>
      <c r="D2155" s="988" t="str">
        <f>'PU Holds'!$W$14</f>
        <v>Violet 
RAL 4008</v>
      </c>
      <c r="E2155" s="1165" t="s">
        <v>27833</v>
      </c>
      <c r="F2155" s="1165" t="s">
        <v>27824</v>
      </c>
      <c r="G2155" s="1170" t="s">
        <v>27825</v>
      </c>
    </row>
    <row r="2156" spans="1:7" ht="15" customHeight="1">
      <c r="A2156" s="1165" t="str">
        <f t="shared" si="223"/>
        <v>PEXP142MIN</v>
      </c>
      <c r="B2156" s="1165">
        <f>IFERROR(INDEX('PU Holds'!$B$14:$AF$554,MATCH(C2156,'PU Holds'!$B$14:$B$552,FALSE),MATCH(D2156,'PU Holds'!$B$14:$AF$14,FALSE)),0)</f>
        <v>0</v>
      </c>
      <c r="C2156" s="1165" t="str">
        <f t="shared" si="222"/>
        <v>PEXP142</v>
      </c>
      <c r="D2156" s="988" t="str">
        <f>'PU Holds'!$X$14</f>
        <v>Mint 
RAL 6027</v>
      </c>
      <c r="E2156" s="1165" t="s">
        <v>27834</v>
      </c>
      <c r="F2156" s="1165" t="s">
        <v>27824</v>
      </c>
      <c r="G2156" s="1170" t="s">
        <v>27825</v>
      </c>
    </row>
    <row r="2157" spans="1:7" ht="15" customHeight="1">
      <c r="A2157" s="1165" t="str">
        <f t="shared" si="223"/>
        <v>PEXP142PUK</v>
      </c>
      <c r="B2157" s="1165">
        <f>IFERROR(INDEX('PU Holds'!$B$14:$AF$554,MATCH(C2157,'PU Holds'!$B$14:$B$552,FALSE),MATCH(D2157,'PU Holds'!$B$14:$AF$14,FALSE)),0)</f>
        <v>0</v>
      </c>
      <c r="C2157" s="1165" t="str">
        <f t="shared" si="222"/>
        <v>PEXP142</v>
      </c>
      <c r="D2157" s="988" t="str">
        <f>'PU Holds'!$Z$14</f>
        <v>Green 
(Puke 16-09)</v>
      </c>
      <c r="E2157" s="1165" t="s">
        <v>27835</v>
      </c>
      <c r="F2157" s="1165" t="s">
        <v>27824</v>
      </c>
      <c r="G2157" s="1170" t="s">
        <v>27825</v>
      </c>
    </row>
    <row r="2158" spans="1:7" ht="15" customHeight="1">
      <c r="A2158" s="1165" t="str">
        <f t="shared" si="223"/>
        <v>PEXP142ORA</v>
      </c>
      <c r="B2158" s="1165">
        <f>IFERROR(INDEX('PU Holds'!$B$14:$AF$554,MATCH(C2158,'PU Holds'!$B$14:$B$552,FALSE),MATCH(D2158,'PU Holds'!$B$14:$AF$14,FALSE)),0)</f>
        <v>0</v>
      </c>
      <c r="C2158" s="1165" t="str">
        <f t="shared" si="222"/>
        <v>PEXP142</v>
      </c>
      <c r="D2158" s="988" t="str">
        <f>'PU Holds'!$AA$14</f>
        <v>US Orange
14-01</v>
      </c>
      <c r="E2158" s="1165" t="s">
        <v>27836</v>
      </c>
      <c r="F2158" s="1165" t="s">
        <v>27824</v>
      </c>
      <c r="G2158" s="1170" t="s">
        <v>27825</v>
      </c>
    </row>
    <row r="2159" spans="1:7" ht="15" customHeight="1">
      <c r="A2159" s="1165" t="str">
        <f t="shared" si="223"/>
        <v>PEXP142GRE</v>
      </c>
      <c r="B2159" s="1165">
        <f>IFERROR(INDEX('PU Holds'!$B$14:$AF$554,MATCH(C2159,'PU Holds'!$B$14:$B$552,FALSE),MATCH(D2159,'PU Holds'!$B$14:$AF$14,FALSE)),0)</f>
        <v>0</v>
      </c>
      <c r="C2159" s="1165" t="str">
        <f t="shared" si="222"/>
        <v>PEXP142</v>
      </c>
      <c r="D2159" s="988" t="str">
        <f>'PU Holds'!$AB$14</f>
        <v>US Green 
16 -16</v>
      </c>
      <c r="E2159" s="1165" t="s">
        <v>27837</v>
      </c>
      <c r="F2159" s="1165" t="s">
        <v>27824</v>
      </c>
      <c r="G2159" s="1170" t="s">
        <v>27825</v>
      </c>
    </row>
    <row r="2160" spans="1:7" ht="15" customHeight="1">
      <c r="A2160" s="1165" t="str">
        <f t="shared" si="223"/>
        <v>PEXP142WHI</v>
      </c>
      <c r="B2160" s="1165">
        <f>IFERROR(INDEX('PU Holds'!$B$14:$AF$554,MATCH(C2160,'PU Holds'!$B$14:$B$552,FALSE),MATCH(D2160,'PU Holds'!$B$14:$AF$14,FALSE)),0)</f>
        <v>0</v>
      </c>
      <c r="C2160" s="1165" t="str">
        <f t="shared" si="222"/>
        <v>PEXP142</v>
      </c>
      <c r="D2160" s="988" t="str">
        <f>'PU Holds'!$AC$14</f>
        <v>White 
RAL 9010</v>
      </c>
      <c r="E2160" s="1165" t="s">
        <v>27838</v>
      </c>
      <c r="F2160" s="1165" t="s">
        <v>27824</v>
      </c>
      <c r="G2160" s="1170" t="s">
        <v>27825</v>
      </c>
    </row>
    <row r="2161" spans="1:7" ht="15" customHeight="1">
      <c r="A2161" s="1165" t="str">
        <f t="shared" si="223"/>
        <v>PEXP142PUR</v>
      </c>
      <c r="B2161" s="1165">
        <f>IFERROR(INDEX('PU Holds'!$B$14:$AF$554,MATCH(C2161,'PU Holds'!$B$14:$B$552,FALSE),MATCH(D2161,'PU Holds'!$B$14:$AF$14,FALSE)),0)</f>
        <v>0</v>
      </c>
      <c r="C2161" s="1165" t="str">
        <f t="shared" si="222"/>
        <v>PEXP142</v>
      </c>
      <c r="D2161" s="988" t="str">
        <f>'PU Holds'!$AD$14</f>
        <v>US Purple</v>
      </c>
      <c r="E2161" s="1165" t="s">
        <v>27839</v>
      </c>
      <c r="F2161" s="1165" t="s">
        <v>27824</v>
      </c>
      <c r="G2161" s="1170" t="s">
        <v>27825</v>
      </c>
    </row>
    <row r="2162" spans="1:7" ht="15" customHeight="1">
      <c r="A2162" s="1165" t="str">
        <f t="shared" ref="A2162:A2204" si="224">CONCATENATE(C2162,E2162)</f>
        <v>PEXP143YEL</v>
      </c>
      <c r="B2162" s="1165">
        <f>IFERROR(INDEX('PU Holds'!$B$14:$AF$554,MATCH(C2162,'PU Holds'!$B$14:$B$552,FALSE),MATCH(D2162,'PU Holds'!$B$14:$AF$14,FALSE)),0)</f>
        <v>0</v>
      </c>
      <c r="C2162" s="1165" t="s">
        <v>27981</v>
      </c>
      <c r="D2162" s="1168" t="str">
        <f>'PU Holds'!$M$14</f>
        <v>Yellow 
RAL 1026</v>
      </c>
      <c r="E2162" s="1165" t="s">
        <v>27823</v>
      </c>
      <c r="F2162" s="1165" t="s">
        <v>27824</v>
      </c>
      <c r="G2162" s="1170" t="s">
        <v>27825</v>
      </c>
    </row>
    <row r="2163" spans="1:7" ht="15" customHeight="1">
      <c r="A2163" s="1165" t="str">
        <f t="shared" si="224"/>
        <v>PEXP143RED</v>
      </c>
      <c r="B2163" s="1165">
        <f>IFERROR(INDEX('PU Holds'!$B$14:$AF$554,MATCH(C2163,'PU Holds'!$B$14:$B$552,FALSE),MATCH(D2163,'PU Holds'!$B$14:$AF$14,FALSE)),0)</f>
        <v>0</v>
      </c>
      <c r="C2163" s="1165" t="str">
        <f t="shared" ref="C2163:C2176" si="225">C2162</f>
        <v>PEXP143</v>
      </c>
      <c r="D2163" s="988" t="str">
        <f>'PU Holds'!$O$14</f>
        <v>Red 
RAL 3020</v>
      </c>
      <c r="E2163" s="1165" t="s">
        <v>27826</v>
      </c>
      <c r="F2163" s="1165" t="s">
        <v>27824</v>
      </c>
      <c r="G2163" s="1170" t="s">
        <v>27825</v>
      </c>
    </row>
    <row r="2164" spans="1:7" ht="15" customHeight="1">
      <c r="A2164" s="1165" t="str">
        <f t="shared" si="224"/>
        <v>PEXP143BLU</v>
      </c>
      <c r="B2164" s="1165">
        <f>IFERROR(INDEX('PU Holds'!$B$14:$AF$554,MATCH(C2164,'PU Holds'!$B$14:$B$552,FALSE),MATCH(D2164,'PU Holds'!$B$14:$AF$14,FALSE)),0)</f>
        <v>0</v>
      </c>
      <c r="C2164" s="1165" t="str">
        <f t="shared" si="225"/>
        <v>PEXP143</v>
      </c>
      <c r="D2164" s="988" t="str">
        <f>'PU Holds'!$P$14</f>
        <v>Blue 
RAL 5015</v>
      </c>
      <c r="E2164" s="1165" t="s">
        <v>27827</v>
      </c>
      <c r="F2164" s="1165" t="s">
        <v>27824</v>
      </c>
      <c r="G2164" s="1170" t="s">
        <v>27825</v>
      </c>
    </row>
    <row r="2165" spans="1:7" ht="15" customHeight="1">
      <c r="A2165" s="1165" t="str">
        <f t="shared" si="224"/>
        <v>PEXP143GRY</v>
      </c>
      <c r="B2165" s="1165">
        <f>IFERROR(INDEX('PU Holds'!$B$14:$AF$554,MATCH(C2165,'PU Holds'!$B$14:$B$552,FALSE),MATCH(D2165,'PU Holds'!$B$14:$AF$14,FALSE)),0)</f>
        <v>0</v>
      </c>
      <c r="C2165" s="1165" t="str">
        <f t="shared" si="225"/>
        <v>PEXP143</v>
      </c>
      <c r="D2165" s="988" t="str">
        <f>'PU Holds'!$Q$14</f>
        <v>Grey 
RAL 7001</v>
      </c>
      <c r="E2165" s="1165" t="s">
        <v>27828</v>
      </c>
      <c r="F2165" s="1165" t="s">
        <v>27824</v>
      </c>
      <c r="G2165" s="1170" t="s">
        <v>27825</v>
      </c>
    </row>
    <row r="2166" spans="1:7" ht="15" customHeight="1">
      <c r="A2166" s="1165" t="str">
        <f t="shared" si="224"/>
        <v>PEXP143BLK</v>
      </c>
      <c r="B2166" s="1165">
        <f>IFERROR(INDEX('PU Holds'!$B$14:$AF$554,MATCH(C2166,'PU Holds'!$B$14:$B$552,FALSE),MATCH(D2166,'PU Holds'!$B$14:$AF$14,FALSE)),0)</f>
        <v>0</v>
      </c>
      <c r="C2166" s="1165" t="str">
        <f t="shared" si="225"/>
        <v>PEXP143</v>
      </c>
      <c r="D2166" s="988" t="str">
        <f>'PU Holds'!$R$14</f>
        <v>Black 
RAL 9005</v>
      </c>
      <c r="E2166" s="1165" t="s">
        <v>27829</v>
      </c>
      <c r="F2166" s="1165" t="s">
        <v>27824</v>
      </c>
      <c r="G2166" s="1170" t="s">
        <v>27825</v>
      </c>
    </row>
    <row r="2167" spans="1:7" ht="15" customHeight="1">
      <c r="A2167" s="1165" t="str">
        <f t="shared" si="224"/>
        <v>PEXP143FLO</v>
      </c>
      <c r="B2167" s="1165">
        <f>IFERROR(INDEX('PU Holds'!$B$14:$AF$554,MATCH(C2167,'PU Holds'!$B$14:$B$552,FALSE),MATCH(D2167,'PU Holds'!$B$14:$AF$14,FALSE)),0)</f>
        <v>0</v>
      </c>
      <c r="C2167" s="1165" t="str">
        <f t="shared" si="225"/>
        <v>PEXP143</v>
      </c>
      <c r="D2167" s="988" t="str">
        <f>'PU Holds'!$S$14</f>
        <v>Fluo 
Orange</v>
      </c>
      <c r="E2167" s="1165" t="s">
        <v>27830</v>
      </c>
      <c r="F2167" s="1165" t="s">
        <v>27824</v>
      </c>
      <c r="G2167" s="1170" t="s">
        <v>27825</v>
      </c>
    </row>
    <row r="2168" spans="1:7" ht="15" customHeight="1">
      <c r="A2168" s="1165" t="str">
        <f t="shared" si="224"/>
        <v>PEXP143FLG</v>
      </c>
      <c r="B2168" s="1165">
        <f>IFERROR(INDEX('PU Holds'!$B$14:$AF$554,MATCH(C2168,'PU Holds'!$B$14:$B$552,FALSE),MATCH(D2168,'PU Holds'!$B$14:$AF$14,FALSE)),0)</f>
        <v>0</v>
      </c>
      <c r="C2168" s="1165" t="str">
        <f t="shared" si="225"/>
        <v>PEXP143</v>
      </c>
      <c r="D2168" s="988" t="str">
        <f>'PU Holds'!$T$14</f>
        <v>Fluo 
Green</v>
      </c>
      <c r="E2168" s="1165" t="s">
        <v>27831</v>
      </c>
      <c r="F2168" s="1165" t="s">
        <v>27824</v>
      </c>
      <c r="G2168" s="1170" t="s">
        <v>27825</v>
      </c>
    </row>
    <row r="2169" spans="1:7" ht="15" customHeight="1">
      <c r="A2169" s="1165" t="str">
        <f t="shared" si="224"/>
        <v>PEXP143FLP</v>
      </c>
      <c r="B2169" s="1165">
        <f>IFERROR(INDEX('PU Holds'!$B$14:$AF$554,MATCH(C2169,'PU Holds'!$B$14:$B$552,FALSE),MATCH(D2169,'PU Holds'!$B$14:$AF$14,FALSE)),0)</f>
        <v>0</v>
      </c>
      <c r="C2169" s="1165" t="str">
        <f t="shared" si="225"/>
        <v>PEXP143</v>
      </c>
      <c r="D2169" s="988" t="str">
        <f>'PU Holds'!$U$14</f>
        <v>Fluo 
Pink</v>
      </c>
      <c r="E2169" s="1165" t="s">
        <v>27832</v>
      </c>
      <c r="F2169" s="1165" t="s">
        <v>27824</v>
      </c>
      <c r="G2169" s="1170" t="s">
        <v>27825</v>
      </c>
    </row>
    <row r="2170" spans="1:7" ht="15" customHeight="1">
      <c r="A2170" s="1165" t="str">
        <f t="shared" si="224"/>
        <v>PEXP143VIO</v>
      </c>
      <c r="B2170" s="1165">
        <f>IFERROR(INDEX('PU Holds'!$B$14:$AF$554,MATCH(C2170,'PU Holds'!$B$14:$B$552,FALSE),MATCH(D2170,'PU Holds'!$B$14:$AF$14,FALSE)),0)</f>
        <v>0</v>
      </c>
      <c r="C2170" s="1165" t="str">
        <f t="shared" si="225"/>
        <v>PEXP143</v>
      </c>
      <c r="D2170" s="988" t="str">
        <f>'PU Holds'!$W$14</f>
        <v>Violet 
RAL 4008</v>
      </c>
      <c r="E2170" s="1165" t="s">
        <v>27833</v>
      </c>
      <c r="F2170" s="1165" t="s">
        <v>27824</v>
      </c>
      <c r="G2170" s="1170" t="s">
        <v>27825</v>
      </c>
    </row>
    <row r="2171" spans="1:7" ht="15" customHeight="1">
      <c r="A2171" s="1165" t="str">
        <f t="shared" si="224"/>
        <v>PEXP143MIN</v>
      </c>
      <c r="B2171" s="1165">
        <f>IFERROR(INDEX('PU Holds'!$B$14:$AF$554,MATCH(C2171,'PU Holds'!$B$14:$B$552,FALSE),MATCH(D2171,'PU Holds'!$B$14:$AF$14,FALSE)),0)</f>
        <v>0</v>
      </c>
      <c r="C2171" s="1165" t="str">
        <f t="shared" si="225"/>
        <v>PEXP143</v>
      </c>
      <c r="D2171" s="988" t="str">
        <f>'PU Holds'!$X$14</f>
        <v>Mint 
RAL 6027</v>
      </c>
      <c r="E2171" s="1165" t="s">
        <v>27834</v>
      </c>
      <c r="F2171" s="1165" t="s">
        <v>27824</v>
      </c>
      <c r="G2171" s="1170" t="s">
        <v>27825</v>
      </c>
    </row>
    <row r="2172" spans="1:7" ht="15" customHeight="1">
      <c r="A2172" s="1165" t="str">
        <f t="shared" si="224"/>
        <v>PEXP143PUK</v>
      </c>
      <c r="B2172" s="1165">
        <f>IFERROR(INDEX('PU Holds'!$B$14:$AF$554,MATCH(C2172,'PU Holds'!$B$14:$B$552,FALSE),MATCH(D2172,'PU Holds'!$B$14:$AF$14,FALSE)),0)</f>
        <v>0</v>
      </c>
      <c r="C2172" s="1165" t="str">
        <f t="shared" si="225"/>
        <v>PEXP143</v>
      </c>
      <c r="D2172" s="988" t="str">
        <f>'PU Holds'!$Z$14</f>
        <v>Green 
(Puke 16-09)</v>
      </c>
      <c r="E2172" s="1165" t="s">
        <v>27835</v>
      </c>
      <c r="F2172" s="1165" t="s">
        <v>27824</v>
      </c>
      <c r="G2172" s="1170" t="s">
        <v>27825</v>
      </c>
    </row>
    <row r="2173" spans="1:7" ht="15" customHeight="1">
      <c r="A2173" s="1165" t="str">
        <f t="shared" si="224"/>
        <v>PEXP143ORA</v>
      </c>
      <c r="B2173" s="1165">
        <f>IFERROR(INDEX('PU Holds'!$B$14:$AF$554,MATCH(C2173,'PU Holds'!$B$14:$B$552,FALSE),MATCH(D2173,'PU Holds'!$B$14:$AF$14,FALSE)),0)</f>
        <v>0</v>
      </c>
      <c r="C2173" s="1165" t="str">
        <f t="shared" si="225"/>
        <v>PEXP143</v>
      </c>
      <c r="D2173" s="988" t="str">
        <f>'PU Holds'!$AA$14</f>
        <v>US Orange
14-01</v>
      </c>
      <c r="E2173" s="1165" t="s">
        <v>27836</v>
      </c>
      <c r="F2173" s="1165" t="s">
        <v>27824</v>
      </c>
      <c r="G2173" s="1170" t="s">
        <v>27825</v>
      </c>
    </row>
    <row r="2174" spans="1:7" ht="15" customHeight="1">
      <c r="A2174" s="1165" t="str">
        <f t="shared" si="224"/>
        <v>PEXP143GRE</v>
      </c>
      <c r="B2174" s="1165">
        <f>IFERROR(INDEX('PU Holds'!$B$14:$AF$554,MATCH(C2174,'PU Holds'!$B$14:$B$552,FALSE),MATCH(D2174,'PU Holds'!$B$14:$AF$14,FALSE)),0)</f>
        <v>0</v>
      </c>
      <c r="C2174" s="1165" t="str">
        <f t="shared" si="225"/>
        <v>PEXP143</v>
      </c>
      <c r="D2174" s="988" t="str">
        <f>'PU Holds'!$AB$14</f>
        <v>US Green 
16 -16</v>
      </c>
      <c r="E2174" s="1165" t="s">
        <v>27837</v>
      </c>
      <c r="F2174" s="1165" t="s">
        <v>27824</v>
      </c>
      <c r="G2174" s="1170" t="s">
        <v>27825</v>
      </c>
    </row>
    <row r="2175" spans="1:7" ht="15" customHeight="1">
      <c r="A2175" s="1165" t="str">
        <f t="shared" si="224"/>
        <v>PEXP143WHI</v>
      </c>
      <c r="B2175" s="1165">
        <f>IFERROR(INDEX('PU Holds'!$B$14:$AF$554,MATCH(C2175,'PU Holds'!$B$14:$B$552,FALSE),MATCH(D2175,'PU Holds'!$B$14:$AF$14,FALSE)),0)</f>
        <v>0</v>
      </c>
      <c r="C2175" s="1165" t="str">
        <f t="shared" si="225"/>
        <v>PEXP143</v>
      </c>
      <c r="D2175" s="988" t="str">
        <f>'PU Holds'!$AC$14</f>
        <v>White 
RAL 9010</v>
      </c>
      <c r="E2175" s="1165" t="s">
        <v>27838</v>
      </c>
      <c r="F2175" s="1165" t="s">
        <v>27824</v>
      </c>
      <c r="G2175" s="1170" t="s">
        <v>27825</v>
      </c>
    </row>
    <row r="2176" spans="1:7" ht="15" customHeight="1">
      <c r="A2176" s="1165" t="str">
        <f t="shared" si="224"/>
        <v>PEXP143PUR</v>
      </c>
      <c r="B2176" s="1165">
        <f>IFERROR(INDEX('PU Holds'!$B$14:$AF$554,MATCH(C2176,'PU Holds'!$B$14:$B$552,FALSE),MATCH(D2176,'PU Holds'!$B$14:$AF$14,FALSE)),0)</f>
        <v>0</v>
      </c>
      <c r="C2176" s="1165" t="str">
        <f t="shared" si="225"/>
        <v>PEXP143</v>
      </c>
      <c r="D2176" s="988" t="str">
        <f>'PU Holds'!$AD$14</f>
        <v>US Purple</v>
      </c>
      <c r="E2176" s="1165" t="s">
        <v>27839</v>
      </c>
      <c r="F2176" s="1165" t="s">
        <v>27824</v>
      </c>
      <c r="G2176" s="1170" t="s">
        <v>27825</v>
      </c>
    </row>
    <row r="2177" spans="1:7" ht="15" customHeight="1">
      <c r="A2177" s="1165" t="str">
        <f t="shared" si="224"/>
        <v>PEXP144YEL</v>
      </c>
      <c r="B2177" s="1165">
        <f>IFERROR(INDEX('PU Holds'!$B$14:$AF$554,MATCH(C2177,'PU Holds'!$B$14:$B$552,FALSE),MATCH(D2177,'PU Holds'!$B$14:$AF$14,FALSE)),0)</f>
        <v>0</v>
      </c>
      <c r="C2177" s="1165" t="s">
        <v>27982</v>
      </c>
      <c r="D2177" s="1168" t="str">
        <f>'PU Holds'!$M$14</f>
        <v>Yellow 
RAL 1026</v>
      </c>
      <c r="E2177" s="1165" t="s">
        <v>27823</v>
      </c>
      <c r="F2177" s="1165" t="s">
        <v>27824</v>
      </c>
      <c r="G2177" s="1170" t="s">
        <v>27825</v>
      </c>
    </row>
    <row r="2178" spans="1:7" ht="15" customHeight="1">
      <c r="A2178" s="1165" t="str">
        <f t="shared" si="224"/>
        <v>PEXP144RED</v>
      </c>
      <c r="B2178" s="1165">
        <f>IFERROR(INDEX('PU Holds'!$B$14:$AF$554,MATCH(C2178,'PU Holds'!$B$14:$B$552,FALSE),MATCH(D2178,'PU Holds'!$B$14:$AF$14,FALSE)),0)</f>
        <v>0</v>
      </c>
      <c r="C2178" s="1165" t="str">
        <f t="shared" ref="C2178:C2191" si="226">C2177</f>
        <v>PEXP144</v>
      </c>
      <c r="D2178" s="988" t="str">
        <f>'PU Holds'!$O$14</f>
        <v>Red 
RAL 3020</v>
      </c>
      <c r="E2178" s="1165" t="s">
        <v>27826</v>
      </c>
      <c r="F2178" s="1165" t="s">
        <v>27824</v>
      </c>
      <c r="G2178" s="1170" t="s">
        <v>27825</v>
      </c>
    </row>
    <row r="2179" spans="1:7" ht="15" customHeight="1">
      <c r="A2179" s="1165" t="str">
        <f t="shared" si="224"/>
        <v>PEXP144BLU</v>
      </c>
      <c r="B2179" s="1165">
        <f>IFERROR(INDEX('PU Holds'!$B$14:$AF$554,MATCH(C2179,'PU Holds'!$B$14:$B$552,FALSE),MATCH(D2179,'PU Holds'!$B$14:$AF$14,FALSE)),0)</f>
        <v>0</v>
      </c>
      <c r="C2179" s="1165" t="str">
        <f t="shared" si="226"/>
        <v>PEXP144</v>
      </c>
      <c r="D2179" s="988" t="str">
        <f>'PU Holds'!$P$14</f>
        <v>Blue 
RAL 5015</v>
      </c>
      <c r="E2179" s="1165" t="s">
        <v>27827</v>
      </c>
      <c r="F2179" s="1165" t="s">
        <v>27824</v>
      </c>
      <c r="G2179" s="1170" t="s">
        <v>27825</v>
      </c>
    </row>
    <row r="2180" spans="1:7" ht="15" customHeight="1">
      <c r="A2180" s="1165" t="str">
        <f t="shared" si="224"/>
        <v>PEXP144GRY</v>
      </c>
      <c r="B2180" s="1165">
        <f>IFERROR(INDEX('PU Holds'!$B$14:$AF$554,MATCH(C2180,'PU Holds'!$B$14:$B$552,FALSE),MATCH(D2180,'PU Holds'!$B$14:$AF$14,FALSE)),0)</f>
        <v>0</v>
      </c>
      <c r="C2180" s="1165" t="str">
        <f t="shared" si="226"/>
        <v>PEXP144</v>
      </c>
      <c r="D2180" s="988" t="str">
        <f>'PU Holds'!$Q$14</f>
        <v>Grey 
RAL 7001</v>
      </c>
      <c r="E2180" s="1165" t="s">
        <v>27828</v>
      </c>
      <c r="F2180" s="1165" t="s">
        <v>27824</v>
      </c>
      <c r="G2180" s="1170" t="s">
        <v>27825</v>
      </c>
    </row>
    <row r="2181" spans="1:7" ht="15" customHeight="1">
      <c r="A2181" s="1165" t="str">
        <f t="shared" si="224"/>
        <v>PEXP144BLK</v>
      </c>
      <c r="B2181" s="1165">
        <f>IFERROR(INDEX('PU Holds'!$B$14:$AF$554,MATCH(C2181,'PU Holds'!$B$14:$B$552,FALSE),MATCH(D2181,'PU Holds'!$B$14:$AF$14,FALSE)),0)</f>
        <v>0</v>
      </c>
      <c r="C2181" s="1165" t="str">
        <f t="shared" si="226"/>
        <v>PEXP144</v>
      </c>
      <c r="D2181" s="988" t="str">
        <f>'PU Holds'!$R$14</f>
        <v>Black 
RAL 9005</v>
      </c>
      <c r="E2181" s="1165" t="s">
        <v>27829</v>
      </c>
      <c r="F2181" s="1165" t="s">
        <v>27824</v>
      </c>
      <c r="G2181" s="1170" t="s">
        <v>27825</v>
      </c>
    </row>
    <row r="2182" spans="1:7" ht="15" customHeight="1">
      <c r="A2182" s="1165" t="str">
        <f t="shared" si="224"/>
        <v>PEXP144FLO</v>
      </c>
      <c r="B2182" s="1165">
        <f>IFERROR(INDEX('PU Holds'!$B$14:$AF$554,MATCH(C2182,'PU Holds'!$B$14:$B$552,FALSE),MATCH(D2182,'PU Holds'!$B$14:$AF$14,FALSE)),0)</f>
        <v>0</v>
      </c>
      <c r="C2182" s="1165" t="str">
        <f t="shared" si="226"/>
        <v>PEXP144</v>
      </c>
      <c r="D2182" s="988" t="str">
        <f>'PU Holds'!$S$14</f>
        <v>Fluo 
Orange</v>
      </c>
      <c r="E2182" s="1165" t="s">
        <v>27830</v>
      </c>
      <c r="F2182" s="1165" t="s">
        <v>27824</v>
      </c>
      <c r="G2182" s="1170" t="s">
        <v>27825</v>
      </c>
    </row>
    <row r="2183" spans="1:7" ht="15" customHeight="1">
      <c r="A2183" s="1165" t="str">
        <f t="shared" si="224"/>
        <v>PEXP144FLG</v>
      </c>
      <c r="B2183" s="1165">
        <f>IFERROR(INDEX('PU Holds'!$B$14:$AF$554,MATCH(C2183,'PU Holds'!$B$14:$B$552,FALSE),MATCH(D2183,'PU Holds'!$B$14:$AF$14,FALSE)),0)</f>
        <v>0</v>
      </c>
      <c r="C2183" s="1165" t="str">
        <f t="shared" si="226"/>
        <v>PEXP144</v>
      </c>
      <c r="D2183" s="988" t="str">
        <f>'PU Holds'!$T$14</f>
        <v>Fluo 
Green</v>
      </c>
      <c r="E2183" s="1165" t="s">
        <v>27831</v>
      </c>
      <c r="F2183" s="1165" t="s">
        <v>27824</v>
      </c>
      <c r="G2183" s="1170" t="s">
        <v>27825</v>
      </c>
    </row>
    <row r="2184" spans="1:7" ht="15" customHeight="1">
      <c r="A2184" s="1165" t="str">
        <f t="shared" si="224"/>
        <v>PEXP144FLP</v>
      </c>
      <c r="B2184" s="1165">
        <f>IFERROR(INDEX('PU Holds'!$B$14:$AF$554,MATCH(C2184,'PU Holds'!$B$14:$B$552,FALSE),MATCH(D2184,'PU Holds'!$B$14:$AF$14,FALSE)),0)</f>
        <v>0</v>
      </c>
      <c r="C2184" s="1165" t="str">
        <f t="shared" si="226"/>
        <v>PEXP144</v>
      </c>
      <c r="D2184" s="988" t="str">
        <f>'PU Holds'!$U$14</f>
        <v>Fluo 
Pink</v>
      </c>
      <c r="E2184" s="1165" t="s">
        <v>27832</v>
      </c>
      <c r="F2184" s="1165" t="s">
        <v>27824</v>
      </c>
      <c r="G2184" s="1170" t="s">
        <v>27825</v>
      </c>
    </row>
    <row r="2185" spans="1:7" ht="15" customHeight="1">
      <c r="A2185" s="1165" t="str">
        <f t="shared" si="224"/>
        <v>PEXP144VIO</v>
      </c>
      <c r="B2185" s="1165">
        <f>IFERROR(INDEX('PU Holds'!$B$14:$AF$554,MATCH(C2185,'PU Holds'!$B$14:$B$552,FALSE),MATCH(D2185,'PU Holds'!$B$14:$AF$14,FALSE)),0)</f>
        <v>0</v>
      </c>
      <c r="C2185" s="1165" t="str">
        <f t="shared" si="226"/>
        <v>PEXP144</v>
      </c>
      <c r="D2185" s="988" t="str">
        <f>'PU Holds'!$W$14</f>
        <v>Violet 
RAL 4008</v>
      </c>
      <c r="E2185" s="1165" t="s">
        <v>27833</v>
      </c>
      <c r="F2185" s="1165" t="s">
        <v>27824</v>
      </c>
      <c r="G2185" s="1170" t="s">
        <v>27825</v>
      </c>
    </row>
    <row r="2186" spans="1:7" ht="15" customHeight="1">
      <c r="A2186" s="1165" t="str">
        <f t="shared" si="224"/>
        <v>PEXP144MIN</v>
      </c>
      <c r="B2186" s="1165">
        <f>IFERROR(INDEX('PU Holds'!$B$14:$AF$554,MATCH(C2186,'PU Holds'!$B$14:$B$552,FALSE),MATCH(D2186,'PU Holds'!$B$14:$AF$14,FALSE)),0)</f>
        <v>0</v>
      </c>
      <c r="C2186" s="1165" t="str">
        <f t="shared" si="226"/>
        <v>PEXP144</v>
      </c>
      <c r="D2186" s="988" t="str">
        <f>'PU Holds'!$X$14</f>
        <v>Mint 
RAL 6027</v>
      </c>
      <c r="E2186" s="1165" t="s">
        <v>27834</v>
      </c>
      <c r="F2186" s="1165" t="s">
        <v>27824</v>
      </c>
      <c r="G2186" s="1170" t="s">
        <v>27825</v>
      </c>
    </row>
    <row r="2187" spans="1:7" ht="15" customHeight="1">
      <c r="A2187" s="1165" t="str">
        <f t="shared" si="224"/>
        <v>PEXP144PUK</v>
      </c>
      <c r="B2187" s="1165">
        <f>IFERROR(INDEX('PU Holds'!$B$14:$AF$554,MATCH(C2187,'PU Holds'!$B$14:$B$552,FALSE),MATCH(D2187,'PU Holds'!$B$14:$AF$14,FALSE)),0)</f>
        <v>0</v>
      </c>
      <c r="C2187" s="1165" t="str">
        <f t="shared" si="226"/>
        <v>PEXP144</v>
      </c>
      <c r="D2187" s="988" t="str">
        <f>'PU Holds'!$Z$14</f>
        <v>Green 
(Puke 16-09)</v>
      </c>
      <c r="E2187" s="1165" t="s">
        <v>27835</v>
      </c>
      <c r="F2187" s="1165" t="s">
        <v>27824</v>
      </c>
      <c r="G2187" s="1170" t="s">
        <v>27825</v>
      </c>
    </row>
    <row r="2188" spans="1:7" ht="15" customHeight="1">
      <c r="A2188" s="1165" t="str">
        <f t="shared" si="224"/>
        <v>PEXP144ORA</v>
      </c>
      <c r="B2188" s="1165">
        <f>IFERROR(INDEX('PU Holds'!$B$14:$AF$554,MATCH(C2188,'PU Holds'!$B$14:$B$552,FALSE),MATCH(D2188,'PU Holds'!$B$14:$AF$14,FALSE)),0)</f>
        <v>0</v>
      </c>
      <c r="C2188" s="1165" t="str">
        <f t="shared" si="226"/>
        <v>PEXP144</v>
      </c>
      <c r="D2188" s="988" t="str">
        <f>'PU Holds'!$AA$14</f>
        <v>US Orange
14-01</v>
      </c>
      <c r="E2188" s="1165" t="s">
        <v>27836</v>
      </c>
      <c r="F2188" s="1165" t="s">
        <v>27824</v>
      </c>
      <c r="G2188" s="1170" t="s">
        <v>27825</v>
      </c>
    </row>
    <row r="2189" spans="1:7" ht="15" customHeight="1">
      <c r="A2189" s="1165" t="str">
        <f t="shared" si="224"/>
        <v>PEXP144GRE</v>
      </c>
      <c r="B2189" s="1165">
        <f>IFERROR(INDEX('PU Holds'!$B$14:$AF$554,MATCH(C2189,'PU Holds'!$B$14:$B$552,FALSE),MATCH(D2189,'PU Holds'!$B$14:$AF$14,FALSE)),0)</f>
        <v>0</v>
      </c>
      <c r="C2189" s="1165" t="str">
        <f t="shared" si="226"/>
        <v>PEXP144</v>
      </c>
      <c r="D2189" s="988" t="str">
        <f>'PU Holds'!$AB$14</f>
        <v>US Green 
16 -16</v>
      </c>
      <c r="E2189" s="1165" t="s">
        <v>27837</v>
      </c>
      <c r="F2189" s="1165" t="s">
        <v>27824</v>
      </c>
      <c r="G2189" s="1170" t="s">
        <v>27825</v>
      </c>
    </row>
    <row r="2190" spans="1:7" ht="15" customHeight="1">
      <c r="A2190" s="1165" t="str">
        <f t="shared" si="224"/>
        <v>PEXP144WHI</v>
      </c>
      <c r="B2190" s="1165">
        <f>IFERROR(INDEX('PU Holds'!$B$14:$AF$554,MATCH(C2190,'PU Holds'!$B$14:$B$552,FALSE),MATCH(D2190,'PU Holds'!$B$14:$AF$14,FALSE)),0)</f>
        <v>0</v>
      </c>
      <c r="C2190" s="1165" t="str">
        <f t="shared" si="226"/>
        <v>PEXP144</v>
      </c>
      <c r="D2190" s="988" t="str">
        <f>'PU Holds'!$AC$14</f>
        <v>White 
RAL 9010</v>
      </c>
      <c r="E2190" s="1165" t="s">
        <v>27838</v>
      </c>
      <c r="F2190" s="1165" t="s">
        <v>27824</v>
      </c>
      <c r="G2190" s="1170" t="s">
        <v>27825</v>
      </c>
    </row>
    <row r="2191" spans="1:7" ht="15" customHeight="1">
      <c r="A2191" s="1165" t="str">
        <f t="shared" si="224"/>
        <v>PEXP144PUR</v>
      </c>
      <c r="B2191" s="1165">
        <f>IFERROR(INDEX('PU Holds'!$B$14:$AF$554,MATCH(C2191,'PU Holds'!$B$14:$B$552,FALSE),MATCH(D2191,'PU Holds'!$B$14:$AF$14,FALSE)),0)</f>
        <v>0</v>
      </c>
      <c r="C2191" s="1165" t="str">
        <f t="shared" si="226"/>
        <v>PEXP144</v>
      </c>
      <c r="D2191" s="988" t="str">
        <f>'PU Holds'!$AD$14</f>
        <v>US Purple</v>
      </c>
      <c r="E2191" s="1165" t="s">
        <v>27839</v>
      </c>
      <c r="F2191" s="1165" t="s">
        <v>27824</v>
      </c>
      <c r="G2191" s="1170" t="s">
        <v>27825</v>
      </c>
    </row>
    <row r="2192" spans="1:7" ht="15" customHeight="1">
      <c r="A2192" s="1165" t="str">
        <f t="shared" si="224"/>
        <v>PEXP145YEL</v>
      </c>
      <c r="B2192" s="1165">
        <f>IFERROR(INDEX('PU Holds'!$B$14:$AF$554,MATCH(C2192,'PU Holds'!$B$14:$B$552,FALSE),MATCH(D2192,'PU Holds'!$B$14:$AF$14,FALSE)),0)</f>
        <v>0</v>
      </c>
      <c r="C2192" s="1165" t="s">
        <v>27983</v>
      </c>
      <c r="D2192" s="1168" t="str">
        <f>'PU Holds'!$M$14</f>
        <v>Yellow 
RAL 1026</v>
      </c>
      <c r="E2192" s="1165" t="s">
        <v>27823</v>
      </c>
      <c r="F2192" s="1165" t="s">
        <v>27824</v>
      </c>
      <c r="G2192" s="1170" t="s">
        <v>27825</v>
      </c>
    </row>
    <row r="2193" spans="1:7" ht="15" customHeight="1">
      <c r="A2193" s="1165" t="str">
        <f t="shared" si="224"/>
        <v>PEXP145RED</v>
      </c>
      <c r="B2193" s="1165">
        <f>IFERROR(INDEX('PU Holds'!$B$14:$AF$554,MATCH(C2193,'PU Holds'!$B$14:$B$552,FALSE),MATCH(D2193,'PU Holds'!$B$14:$AF$14,FALSE)),0)</f>
        <v>0</v>
      </c>
      <c r="C2193" s="1165" t="str">
        <f t="shared" ref="C2193:C2206" si="227">C2192</f>
        <v>PEXP145</v>
      </c>
      <c r="D2193" s="988" t="str">
        <f>'PU Holds'!$O$14</f>
        <v>Red 
RAL 3020</v>
      </c>
      <c r="E2193" s="1165" t="s">
        <v>27826</v>
      </c>
      <c r="F2193" s="1165" t="s">
        <v>27824</v>
      </c>
      <c r="G2193" s="1170" t="s">
        <v>27825</v>
      </c>
    </row>
    <row r="2194" spans="1:7" ht="15" customHeight="1">
      <c r="A2194" s="1165" t="str">
        <f t="shared" si="224"/>
        <v>PEXP145BLU</v>
      </c>
      <c r="B2194" s="1165">
        <f>IFERROR(INDEX('PU Holds'!$B$14:$AF$554,MATCH(C2194,'PU Holds'!$B$14:$B$552,FALSE),MATCH(D2194,'PU Holds'!$B$14:$AF$14,FALSE)),0)</f>
        <v>0</v>
      </c>
      <c r="C2194" s="1165" t="str">
        <f t="shared" si="227"/>
        <v>PEXP145</v>
      </c>
      <c r="D2194" s="988" t="str">
        <f>'PU Holds'!$P$14</f>
        <v>Blue 
RAL 5015</v>
      </c>
      <c r="E2194" s="1165" t="s">
        <v>27827</v>
      </c>
      <c r="F2194" s="1165" t="s">
        <v>27824</v>
      </c>
      <c r="G2194" s="1170" t="s">
        <v>27825</v>
      </c>
    </row>
    <row r="2195" spans="1:7" ht="15" customHeight="1">
      <c r="A2195" s="1165" t="str">
        <f t="shared" si="224"/>
        <v>PEXP145GRY</v>
      </c>
      <c r="B2195" s="1165">
        <f>IFERROR(INDEX('PU Holds'!$B$14:$AF$554,MATCH(C2195,'PU Holds'!$B$14:$B$552,FALSE),MATCH(D2195,'PU Holds'!$B$14:$AF$14,FALSE)),0)</f>
        <v>0</v>
      </c>
      <c r="C2195" s="1165" t="str">
        <f t="shared" si="227"/>
        <v>PEXP145</v>
      </c>
      <c r="D2195" s="988" t="str">
        <f>'PU Holds'!$Q$14</f>
        <v>Grey 
RAL 7001</v>
      </c>
      <c r="E2195" s="1165" t="s">
        <v>27828</v>
      </c>
      <c r="F2195" s="1165" t="s">
        <v>27824</v>
      </c>
      <c r="G2195" s="1170" t="s">
        <v>27825</v>
      </c>
    </row>
    <row r="2196" spans="1:7" ht="15" customHeight="1">
      <c r="A2196" s="1165" t="str">
        <f t="shared" si="224"/>
        <v>PEXP145BLK</v>
      </c>
      <c r="B2196" s="1165">
        <f>IFERROR(INDEX('PU Holds'!$B$14:$AF$554,MATCH(C2196,'PU Holds'!$B$14:$B$552,FALSE),MATCH(D2196,'PU Holds'!$B$14:$AF$14,FALSE)),0)</f>
        <v>0</v>
      </c>
      <c r="C2196" s="1165" t="str">
        <f t="shared" si="227"/>
        <v>PEXP145</v>
      </c>
      <c r="D2196" s="988" t="str">
        <f>'PU Holds'!$R$14</f>
        <v>Black 
RAL 9005</v>
      </c>
      <c r="E2196" s="1165" t="s">
        <v>27829</v>
      </c>
      <c r="F2196" s="1165" t="s">
        <v>27824</v>
      </c>
      <c r="G2196" s="1170" t="s">
        <v>27825</v>
      </c>
    </row>
    <row r="2197" spans="1:7" ht="15" customHeight="1">
      <c r="A2197" s="1165" t="str">
        <f t="shared" si="224"/>
        <v>PEXP145FLO</v>
      </c>
      <c r="B2197" s="1165">
        <f>IFERROR(INDEX('PU Holds'!$B$14:$AF$554,MATCH(C2197,'PU Holds'!$B$14:$B$552,FALSE),MATCH(D2197,'PU Holds'!$B$14:$AF$14,FALSE)),0)</f>
        <v>0</v>
      </c>
      <c r="C2197" s="1165" t="str">
        <f t="shared" si="227"/>
        <v>PEXP145</v>
      </c>
      <c r="D2197" s="988" t="str">
        <f>'PU Holds'!$S$14</f>
        <v>Fluo 
Orange</v>
      </c>
      <c r="E2197" s="1165" t="s">
        <v>27830</v>
      </c>
      <c r="F2197" s="1165" t="s">
        <v>27824</v>
      </c>
      <c r="G2197" s="1170" t="s">
        <v>27825</v>
      </c>
    </row>
    <row r="2198" spans="1:7" ht="15" customHeight="1">
      <c r="A2198" s="1165" t="str">
        <f t="shared" si="224"/>
        <v>PEXP145FLG</v>
      </c>
      <c r="B2198" s="1165">
        <f>IFERROR(INDEX('PU Holds'!$B$14:$AF$554,MATCH(C2198,'PU Holds'!$B$14:$B$552,FALSE),MATCH(D2198,'PU Holds'!$B$14:$AF$14,FALSE)),0)</f>
        <v>0</v>
      </c>
      <c r="C2198" s="1165" t="str">
        <f t="shared" si="227"/>
        <v>PEXP145</v>
      </c>
      <c r="D2198" s="988" t="str">
        <f>'PU Holds'!$T$14</f>
        <v>Fluo 
Green</v>
      </c>
      <c r="E2198" s="1165" t="s">
        <v>27831</v>
      </c>
      <c r="F2198" s="1165" t="s">
        <v>27824</v>
      </c>
      <c r="G2198" s="1170" t="s">
        <v>27825</v>
      </c>
    </row>
    <row r="2199" spans="1:7" ht="15" customHeight="1">
      <c r="A2199" s="1165" t="str">
        <f t="shared" si="224"/>
        <v>PEXP145FLP</v>
      </c>
      <c r="B2199" s="1165">
        <f>IFERROR(INDEX('PU Holds'!$B$14:$AF$554,MATCH(C2199,'PU Holds'!$B$14:$B$552,FALSE),MATCH(D2199,'PU Holds'!$B$14:$AF$14,FALSE)),0)</f>
        <v>0</v>
      </c>
      <c r="C2199" s="1165" t="str">
        <f t="shared" si="227"/>
        <v>PEXP145</v>
      </c>
      <c r="D2199" s="988" t="str">
        <f>'PU Holds'!$U$14</f>
        <v>Fluo 
Pink</v>
      </c>
      <c r="E2199" s="1165" t="s">
        <v>27832</v>
      </c>
      <c r="F2199" s="1165" t="s">
        <v>27824</v>
      </c>
      <c r="G2199" s="1170" t="s">
        <v>27825</v>
      </c>
    </row>
    <row r="2200" spans="1:7" ht="15" customHeight="1">
      <c r="A2200" s="1165" t="str">
        <f t="shared" si="224"/>
        <v>PEXP145VIO</v>
      </c>
      <c r="B2200" s="1165">
        <f>IFERROR(INDEX('PU Holds'!$B$14:$AF$554,MATCH(C2200,'PU Holds'!$B$14:$B$552,FALSE),MATCH(D2200,'PU Holds'!$B$14:$AF$14,FALSE)),0)</f>
        <v>0</v>
      </c>
      <c r="C2200" s="1165" t="str">
        <f t="shared" si="227"/>
        <v>PEXP145</v>
      </c>
      <c r="D2200" s="988" t="str">
        <f>'PU Holds'!$W$14</f>
        <v>Violet 
RAL 4008</v>
      </c>
      <c r="E2200" s="1165" t="s">
        <v>27833</v>
      </c>
      <c r="F2200" s="1165" t="s">
        <v>27824</v>
      </c>
      <c r="G2200" s="1170" t="s">
        <v>27825</v>
      </c>
    </row>
    <row r="2201" spans="1:7" ht="15" customHeight="1">
      <c r="A2201" s="1165" t="str">
        <f t="shared" si="224"/>
        <v>PEXP145MIN</v>
      </c>
      <c r="B2201" s="1165">
        <f>IFERROR(INDEX('PU Holds'!$B$14:$AF$554,MATCH(C2201,'PU Holds'!$B$14:$B$552,FALSE),MATCH(D2201,'PU Holds'!$B$14:$AF$14,FALSE)),0)</f>
        <v>0</v>
      </c>
      <c r="C2201" s="1165" t="str">
        <f t="shared" si="227"/>
        <v>PEXP145</v>
      </c>
      <c r="D2201" s="988" t="str">
        <f>'PU Holds'!$X$14</f>
        <v>Mint 
RAL 6027</v>
      </c>
      <c r="E2201" s="1165" t="s">
        <v>27834</v>
      </c>
      <c r="F2201" s="1165" t="s">
        <v>27824</v>
      </c>
      <c r="G2201" s="1170" t="s">
        <v>27825</v>
      </c>
    </row>
    <row r="2202" spans="1:7" ht="15" customHeight="1">
      <c r="A2202" s="1165" t="str">
        <f t="shared" si="224"/>
        <v>PEXP145PUK</v>
      </c>
      <c r="B2202" s="1165">
        <f>IFERROR(INDEX('PU Holds'!$B$14:$AF$554,MATCH(C2202,'PU Holds'!$B$14:$B$552,FALSE),MATCH(D2202,'PU Holds'!$B$14:$AF$14,FALSE)),0)</f>
        <v>0</v>
      </c>
      <c r="C2202" s="1165" t="str">
        <f t="shared" si="227"/>
        <v>PEXP145</v>
      </c>
      <c r="D2202" s="988" t="str">
        <f>'PU Holds'!$Z$14</f>
        <v>Green 
(Puke 16-09)</v>
      </c>
      <c r="E2202" s="1165" t="s">
        <v>27835</v>
      </c>
      <c r="F2202" s="1165" t="s">
        <v>27824</v>
      </c>
      <c r="G2202" s="1170" t="s">
        <v>27825</v>
      </c>
    </row>
    <row r="2203" spans="1:7" ht="15" customHeight="1">
      <c r="A2203" s="1165" t="str">
        <f t="shared" si="224"/>
        <v>PEXP145ORA</v>
      </c>
      <c r="B2203" s="1165">
        <f>IFERROR(INDEX('PU Holds'!$B$14:$AF$554,MATCH(C2203,'PU Holds'!$B$14:$B$552,FALSE),MATCH(D2203,'PU Holds'!$B$14:$AF$14,FALSE)),0)</f>
        <v>0</v>
      </c>
      <c r="C2203" s="1165" t="str">
        <f t="shared" si="227"/>
        <v>PEXP145</v>
      </c>
      <c r="D2203" s="988" t="str">
        <f>'PU Holds'!$AA$14</f>
        <v>US Orange
14-01</v>
      </c>
      <c r="E2203" s="1165" t="s">
        <v>27836</v>
      </c>
      <c r="F2203" s="1165" t="s">
        <v>27824</v>
      </c>
      <c r="G2203" s="1170" t="s">
        <v>27825</v>
      </c>
    </row>
    <row r="2204" spans="1:7" ht="15" customHeight="1">
      <c r="A2204" s="1165" t="str">
        <f t="shared" si="224"/>
        <v>PEXP145GRE</v>
      </c>
      <c r="B2204" s="1165">
        <f>IFERROR(INDEX('PU Holds'!$B$14:$AF$554,MATCH(C2204,'PU Holds'!$B$14:$B$552,FALSE),MATCH(D2204,'PU Holds'!$B$14:$AF$14,FALSE)),0)</f>
        <v>0</v>
      </c>
      <c r="C2204" s="1165" t="str">
        <f t="shared" si="227"/>
        <v>PEXP145</v>
      </c>
      <c r="D2204" s="988" t="str">
        <f>'PU Holds'!$AB$14</f>
        <v>US Green 
16 -16</v>
      </c>
      <c r="E2204" s="1165" t="s">
        <v>27837</v>
      </c>
      <c r="F2204" s="1165" t="s">
        <v>27824</v>
      </c>
      <c r="G2204" s="1170" t="s">
        <v>27825</v>
      </c>
    </row>
    <row r="2205" spans="1:7" ht="15" customHeight="1">
      <c r="A2205" s="1165" t="str">
        <f t="shared" ref="A2205:A2206" si="228">CONCATENATE(C2205,E2205)</f>
        <v>PEXP145WHI</v>
      </c>
      <c r="B2205" s="1165">
        <f>IFERROR(INDEX('PU Holds'!$B$14:$AF$554,MATCH(C2205,'PU Holds'!$B$14:$B$552,FALSE),MATCH(D2205,'PU Holds'!$B$14:$AF$14,FALSE)),0)</f>
        <v>0</v>
      </c>
      <c r="C2205" s="1165" t="str">
        <f t="shared" si="227"/>
        <v>PEXP145</v>
      </c>
      <c r="D2205" s="988" t="str">
        <f>'PU Holds'!$AC$14</f>
        <v>White 
RAL 9010</v>
      </c>
      <c r="E2205" s="1165" t="s">
        <v>27838</v>
      </c>
      <c r="F2205" s="1165" t="s">
        <v>27824</v>
      </c>
      <c r="G2205" s="1170" t="s">
        <v>27825</v>
      </c>
    </row>
    <row r="2206" spans="1:7" ht="15" customHeight="1">
      <c r="A2206" s="1165" t="str">
        <f t="shared" si="228"/>
        <v>PEXP145PUR</v>
      </c>
      <c r="B2206" s="1165">
        <f>IFERROR(INDEX('PU Holds'!$B$14:$AF$554,MATCH(C2206,'PU Holds'!$B$14:$B$552,FALSE),MATCH(D2206,'PU Holds'!$B$14:$AF$14,FALSE)),0)</f>
        <v>0</v>
      </c>
      <c r="C2206" s="1165" t="str">
        <f t="shared" si="227"/>
        <v>PEXP145</v>
      </c>
      <c r="D2206" s="988" t="str">
        <f>'PU Holds'!$AD$14</f>
        <v>US Purple</v>
      </c>
      <c r="E2206" s="1165" t="s">
        <v>27839</v>
      </c>
      <c r="F2206" s="1165" t="s">
        <v>27824</v>
      </c>
      <c r="G2206" s="1170" t="s">
        <v>27825</v>
      </c>
    </row>
    <row r="2207" spans="1:7" ht="15" customHeight="1">
      <c r="A2207" s="1165" t="str">
        <f t="shared" ref="A2207:A2254" si="229">CONCATENATE(C2207,E2207)</f>
        <v>PEXP146YEL</v>
      </c>
      <c r="B2207" s="1165">
        <f>IFERROR(INDEX('PU Holds'!$B$14:$AF$554,MATCH(C2207,'PU Holds'!$B$14:$B$552,FALSE),MATCH(D2207,'PU Holds'!$B$14:$AF$14,FALSE)),0)</f>
        <v>0</v>
      </c>
      <c r="C2207" s="1165" t="s">
        <v>27984</v>
      </c>
      <c r="D2207" s="1168" t="str">
        <f>'PU Holds'!$M$14</f>
        <v>Yellow 
RAL 1026</v>
      </c>
      <c r="E2207" s="1165" t="s">
        <v>27823</v>
      </c>
      <c r="F2207" s="1165" t="s">
        <v>27824</v>
      </c>
      <c r="G2207" s="1170" t="s">
        <v>27825</v>
      </c>
    </row>
    <row r="2208" spans="1:7" ht="15" customHeight="1">
      <c r="A2208" s="1165" t="str">
        <f t="shared" si="229"/>
        <v>PEXP146RED</v>
      </c>
      <c r="B2208" s="1165">
        <f>IFERROR(INDEX('PU Holds'!$B$14:$AF$554,MATCH(C2208,'PU Holds'!$B$14:$B$552,FALSE),MATCH(D2208,'PU Holds'!$B$14:$AF$14,FALSE)),0)</f>
        <v>0</v>
      </c>
      <c r="C2208" s="1165" t="str">
        <f t="shared" ref="C2208:C2221" si="230">C2207</f>
        <v>PEXP146</v>
      </c>
      <c r="D2208" s="988" t="str">
        <f>'PU Holds'!$O$14</f>
        <v>Red 
RAL 3020</v>
      </c>
      <c r="E2208" s="1165" t="s">
        <v>27826</v>
      </c>
      <c r="F2208" s="1165" t="s">
        <v>27824</v>
      </c>
      <c r="G2208" s="1170" t="s">
        <v>27825</v>
      </c>
    </row>
    <row r="2209" spans="1:7" ht="15" customHeight="1">
      <c r="A2209" s="1165" t="str">
        <f t="shared" si="229"/>
        <v>PEXP146BLU</v>
      </c>
      <c r="B2209" s="1165">
        <f>IFERROR(INDEX('PU Holds'!$B$14:$AF$554,MATCH(C2209,'PU Holds'!$B$14:$B$552,FALSE),MATCH(D2209,'PU Holds'!$B$14:$AF$14,FALSE)),0)</f>
        <v>0</v>
      </c>
      <c r="C2209" s="1165" t="str">
        <f t="shared" si="230"/>
        <v>PEXP146</v>
      </c>
      <c r="D2209" s="988" t="str">
        <f>'PU Holds'!$P$14</f>
        <v>Blue 
RAL 5015</v>
      </c>
      <c r="E2209" s="1165" t="s">
        <v>27827</v>
      </c>
      <c r="F2209" s="1165" t="s">
        <v>27824</v>
      </c>
      <c r="G2209" s="1170" t="s">
        <v>27825</v>
      </c>
    </row>
    <row r="2210" spans="1:7" ht="15" customHeight="1">
      <c r="A2210" s="1165" t="str">
        <f t="shared" si="229"/>
        <v>PEXP146GRY</v>
      </c>
      <c r="B2210" s="1165">
        <f>IFERROR(INDEX('PU Holds'!$B$14:$AF$554,MATCH(C2210,'PU Holds'!$B$14:$B$552,FALSE),MATCH(D2210,'PU Holds'!$B$14:$AF$14,FALSE)),0)</f>
        <v>0</v>
      </c>
      <c r="C2210" s="1165" t="str">
        <f t="shared" si="230"/>
        <v>PEXP146</v>
      </c>
      <c r="D2210" s="988" t="str">
        <f>'PU Holds'!$Q$14</f>
        <v>Grey 
RAL 7001</v>
      </c>
      <c r="E2210" s="1165" t="s">
        <v>27828</v>
      </c>
      <c r="F2210" s="1165" t="s">
        <v>27824</v>
      </c>
      <c r="G2210" s="1170" t="s">
        <v>27825</v>
      </c>
    </row>
    <row r="2211" spans="1:7" ht="15" customHeight="1">
      <c r="A2211" s="1165" t="str">
        <f t="shared" si="229"/>
        <v>PEXP146BLK</v>
      </c>
      <c r="B2211" s="1165">
        <f>IFERROR(INDEX('PU Holds'!$B$14:$AF$554,MATCH(C2211,'PU Holds'!$B$14:$B$552,FALSE),MATCH(D2211,'PU Holds'!$B$14:$AF$14,FALSE)),0)</f>
        <v>0</v>
      </c>
      <c r="C2211" s="1165" t="str">
        <f t="shared" si="230"/>
        <v>PEXP146</v>
      </c>
      <c r="D2211" s="988" t="str">
        <f>'PU Holds'!$R$14</f>
        <v>Black 
RAL 9005</v>
      </c>
      <c r="E2211" s="1165" t="s">
        <v>27829</v>
      </c>
      <c r="F2211" s="1165" t="s">
        <v>27824</v>
      </c>
      <c r="G2211" s="1170" t="s">
        <v>27825</v>
      </c>
    </row>
    <row r="2212" spans="1:7" ht="15" customHeight="1">
      <c r="A2212" s="1165" t="str">
        <f t="shared" si="229"/>
        <v>PEXP146FLO</v>
      </c>
      <c r="B2212" s="1165">
        <f>IFERROR(INDEX('PU Holds'!$B$14:$AF$554,MATCH(C2212,'PU Holds'!$B$14:$B$552,FALSE),MATCH(D2212,'PU Holds'!$B$14:$AF$14,FALSE)),0)</f>
        <v>0</v>
      </c>
      <c r="C2212" s="1165" t="str">
        <f t="shared" si="230"/>
        <v>PEXP146</v>
      </c>
      <c r="D2212" s="988" t="str">
        <f>'PU Holds'!$S$14</f>
        <v>Fluo 
Orange</v>
      </c>
      <c r="E2212" s="1165" t="s">
        <v>27830</v>
      </c>
      <c r="F2212" s="1165" t="s">
        <v>27824</v>
      </c>
      <c r="G2212" s="1170" t="s">
        <v>27825</v>
      </c>
    </row>
    <row r="2213" spans="1:7" ht="15" customHeight="1">
      <c r="A2213" s="1165" t="str">
        <f t="shared" si="229"/>
        <v>PEXP146FLG</v>
      </c>
      <c r="B2213" s="1165">
        <f>IFERROR(INDEX('PU Holds'!$B$14:$AF$554,MATCH(C2213,'PU Holds'!$B$14:$B$552,FALSE),MATCH(D2213,'PU Holds'!$B$14:$AF$14,FALSE)),0)</f>
        <v>0</v>
      </c>
      <c r="C2213" s="1165" t="str">
        <f t="shared" si="230"/>
        <v>PEXP146</v>
      </c>
      <c r="D2213" s="988" t="str">
        <f>'PU Holds'!$T$14</f>
        <v>Fluo 
Green</v>
      </c>
      <c r="E2213" s="1165" t="s">
        <v>27831</v>
      </c>
      <c r="F2213" s="1165" t="s">
        <v>27824</v>
      </c>
      <c r="G2213" s="1170" t="s">
        <v>27825</v>
      </c>
    </row>
    <row r="2214" spans="1:7" ht="15" customHeight="1">
      <c r="A2214" s="1165" t="str">
        <f t="shared" si="229"/>
        <v>PEXP146FLP</v>
      </c>
      <c r="B2214" s="1165">
        <f>IFERROR(INDEX('PU Holds'!$B$14:$AF$554,MATCH(C2214,'PU Holds'!$B$14:$B$552,FALSE),MATCH(D2214,'PU Holds'!$B$14:$AF$14,FALSE)),0)</f>
        <v>0</v>
      </c>
      <c r="C2214" s="1165" t="str">
        <f t="shared" si="230"/>
        <v>PEXP146</v>
      </c>
      <c r="D2214" s="988" t="str">
        <f>'PU Holds'!$U$14</f>
        <v>Fluo 
Pink</v>
      </c>
      <c r="E2214" s="1165" t="s">
        <v>27832</v>
      </c>
      <c r="F2214" s="1165" t="s">
        <v>27824</v>
      </c>
      <c r="G2214" s="1170" t="s">
        <v>27825</v>
      </c>
    </row>
    <row r="2215" spans="1:7" ht="15" customHeight="1">
      <c r="A2215" s="1165" t="str">
        <f t="shared" si="229"/>
        <v>PEXP146VIO</v>
      </c>
      <c r="B2215" s="1165">
        <f>IFERROR(INDEX('PU Holds'!$B$14:$AF$554,MATCH(C2215,'PU Holds'!$B$14:$B$552,FALSE),MATCH(D2215,'PU Holds'!$B$14:$AF$14,FALSE)),0)</f>
        <v>0</v>
      </c>
      <c r="C2215" s="1165" t="str">
        <f t="shared" si="230"/>
        <v>PEXP146</v>
      </c>
      <c r="D2215" s="988" t="str">
        <f>'PU Holds'!$W$14</f>
        <v>Violet 
RAL 4008</v>
      </c>
      <c r="E2215" s="1165" t="s">
        <v>27833</v>
      </c>
      <c r="F2215" s="1165" t="s">
        <v>27824</v>
      </c>
      <c r="G2215" s="1170" t="s">
        <v>27825</v>
      </c>
    </row>
    <row r="2216" spans="1:7" ht="15" customHeight="1">
      <c r="A2216" s="1165" t="str">
        <f t="shared" si="229"/>
        <v>PEXP146MIN</v>
      </c>
      <c r="B2216" s="1165">
        <f>IFERROR(INDEX('PU Holds'!$B$14:$AF$554,MATCH(C2216,'PU Holds'!$B$14:$B$552,FALSE),MATCH(D2216,'PU Holds'!$B$14:$AF$14,FALSE)),0)</f>
        <v>0</v>
      </c>
      <c r="C2216" s="1165" t="str">
        <f t="shared" si="230"/>
        <v>PEXP146</v>
      </c>
      <c r="D2216" s="988" t="str">
        <f>'PU Holds'!$X$14</f>
        <v>Mint 
RAL 6027</v>
      </c>
      <c r="E2216" s="1165" t="s">
        <v>27834</v>
      </c>
      <c r="F2216" s="1165" t="s">
        <v>27824</v>
      </c>
      <c r="G2216" s="1170" t="s">
        <v>27825</v>
      </c>
    </row>
    <row r="2217" spans="1:7" ht="15" customHeight="1">
      <c r="A2217" s="1165" t="str">
        <f t="shared" si="229"/>
        <v>PEXP146PUK</v>
      </c>
      <c r="B2217" s="1165">
        <f>IFERROR(INDEX('PU Holds'!$B$14:$AF$554,MATCH(C2217,'PU Holds'!$B$14:$B$552,FALSE),MATCH(D2217,'PU Holds'!$B$14:$AF$14,FALSE)),0)</f>
        <v>0</v>
      </c>
      <c r="C2217" s="1165" t="str">
        <f t="shared" si="230"/>
        <v>PEXP146</v>
      </c>
      <c r="D2217" s="988" t="str">
        <f>'PU Holds'!$Z$14</f>
        <v>Green 
(Puke 16-09)</v>
      </c>
      <c r="E2217" s="1165" t="s">
        <v>27835</v>
      </c>
      <c r="F2217" s="1165" t="s">
        <v>27824</v>
      </c>
      <c r="G2217" s="1170" t="s">
        <v>27825</v>
      </c>
    </row>
    <row r="2218" spans="1:7" ht="15" customHeight="1">
      <c r="A2218" s="1165" t="str">
        <f t="shared" si="229"/>
        <v>PEXP146ORA</v>
      </c>
      <c r="B2218" s="1165">
        <f>IFERROR(INDEX('PU Holds'!$B$14:$AF$554,MATCH(C2218,'PU Holds'!$B$14:$B$552,FALSE),MATCH(D2218,'PU Holds'!$B$14:$AF$14,FALSE)),0)</f>
        <v>0</v>
      </c>
      <c r="C2218" s="1165" t="str">
        <f t="shared" si="230"/>
        <v>PEXP146</v>
      </c>
      <c r="D2218" s="988" t="str">
        <f>'PU Holds'!$AA$14</f>
        <v>US Orange
14-01</v>
      </c>
      <c r="E2218" s="1165" t="s">
        <v>27836</v>
      </c>
      <c r="F2218" s="1165" t="s">
        <v>27824</v>
      </c>
      <c r="G2218" s="1170" t="s">
        <v>27825</v>
      </c>
    </row>
    <row r="2219" spans="1:7" ht="15" customHeight="1">
      <c r="A2219" s="1165" t="str">
        <f t="shared" si="229"/>
        <v>PEXP146GRE</v>
      </c>
      <c r="B2219" s="1165">
        <f>IFERROR(INDEX('PU Holds'!$B$14:$AF$554,MATCH(C2219,'PU Holds'!$B$14:$B$552,FALSE),MATCH(D2219,'PU Holds'!$B$14:$AF$14,FALSE)),0)</f>
        <v>0</v>
      </c>
      <c r="C2219" s="1165" t="str">
        <f t="shared" si="230"/>
        <v>PEXP146</v>
      </c>
      <c r="D2219" s="988" t="str">
        <f>'PU Holds'!$AB$14</f>
        <v>US Green 
16 -16</v>
      </c>
      <c r="E2219" s="1165" t="s">
        <v>27837</v>
      </c>
      <c r="F2219" s="1165" t="s">
        <v>27824</v>
      </c>
      <c r="G2219" s="1170" t="s">
        <v>27825</v>
      </c>
    </row>
    <row r="2220" spans="1:7" ht="15" customHeight="1">
      <c r="A2220" s="1165" t="str">
        <f t="shared" si="229"/>
        <v>PEXP146WHI</v>
      </c>
      <c r="B2220" s="1165">
        <f>IFERROR(INDEX('PU Holds'!$B$14:$AF$554,MATCH(C2220,'PU Holds'!$B$14:$B$552,FALSE),MATCH(D2220,'PU Holds'!$B$14:$AF$14,FALSE)),0)</f>
        <v>0</v>
      </c>
      <c r="C2220" s="1165" t="str">
        <f t="shared" si="230"/>
        <v>PEXP146</v>
      </c>
      <c r="D2220" s="988" t="str">
        <f>'PU Holds'!$AC$14</f>
        <v>White 
RAL 9010</v>
      </c>
      <c r="E2220" s="1165" t="s">
        <v>27838</v>
      </c>
      <c r="F2220" s="1165" t="s">
        <v>27824</v>
      </c>
      <c r="G2220" s="1170" t="s">
        <v>27825</v>
      </c>
    </row>
    <row r="2221" spans="1:7" ht="15" customHeight="1">
      <c r="A2221" s="1165" t="str">
        <f t="shared" si="229"/>
        <v>PEXP146PUR</v>
      </c>
      <c r="B2221" s="1165">
        <f>IFERROR(INDEX('PU Holds'!$B$14:$AF$554,MATCH(C2221,'PU Holds'!$B$14:$B$552,FALSE),MATCH(D2221,'PU Holds'!$B$14:$AF$14,FALSE)),0)</f>
        <v>0</v>
      </c>
      <c r="C2221" s="1165" t="str">
        <f t="shared" si="230"/>
        <v>PEXP146</v>
      </c>
      <c r="D2221" s="988" t="str">
        <f>'PU Holds'!$AD$14</f>
        <v>US Purple</v>
      </c>
      <c r="E2221" s="1165" t="s">
        <v>27839</v>
      </c>
      <c r="F2221" s="1165" t="s">
        <v>27824</v>
      </c>
      <c r="G2221" s="1170" t="s">
        <v>27825</v>
      </c>
    </row>
    <row r="2222" spans="1:7" ht="15" customHeight="1">
      <c r="A2222" s="1165" t="str">
        <f t="shared" si="229"/>
        <v>PEXP147YEL</v>
      </c>
      <c r="B2222" s="1165">
        <f>IFERROR(INDEX('PU Holds'!$B$14:$AF$554,MATCH(C2222,'PU Holds'!$B$14:$B$552,FALSE),MATCH(D2222,'PU Holds'!$B$14:$AF$14,FALSE)),0)</f>
        <v>0</v>
      </c>
      <c r="C2222" s="1165" t="s">
        <v>27985</v>
      </c>
      <c r="D2222" s="1168" t="str">
        <f>'PU Holds'!$M$14</f>
        <v>Yellow 
RAL 1026</v>
      </c>
      <c r="E2222" s="1165" t="s">
        <v>27823</v>
      </c>
      <c r="F2222" s="1165" t="s">
        <v>27824</v>
      </c>
      <c r="G2222" s="1170" t="s">
        <v>27825</v>
      </c>
    </row>
    <row r="2223" spans="1:7" ht="15" customHeight="1">
      <c r="A2223" s="1165" t="str">
        <f t="shared" si="229"/>
        <v>PEXP147RED</v>
      </c>
      <c r="B2223" s="1165">
        <f>IFERROR(INDEX('PU Holds'!$B$14:$AF$554,MATCH(C2223,'PU Holds'!$B$14:$B$552,FALSE),MATCH(D2223,'PU Holds'!$B$14:$AF$14,FALSE)),0)</f>
        <v>0</v>
      </c>
      <c r="C2223" s="1165" t="str">
        <f t="shared" ref="C2223:C2236" si="231">C2222</f>
        <v>PEXP147</v>
      </c>
      <c r="D2223" s="988" t="str">
        <f>'PU Holds'!$O$14</f>
        <v>Red 
RAL 3020</v>
      </c>
      <c r="E2223" s="1165" t="s">
        <v>27826</v>
      </c>
      <c r="F2223" s="1165" t="s">
        <v>27824</v>
      </c>
      <c r="G2223" s="1170" t="s">
        <v>27825</v>
      </c>
    </row>
    <row r="2224" spans="1:7" ht="15" customHeight="1">
      <c r="A2224" s="1165" t="str">
        <f t="shared" si="229"/>
        <v>PEXP147BLU</v>
      </c>
      <c r="B2224" s="1165">
        <f>IFERROR(INDEX('PU Holds'!$B$14:$AF$554,MATCH(C2224,'PU Holds'!$B$14:$B$552,FALSE),MATCH(D2224,'PU Holds'!$B$14:$AF$14,FALSE)),0)</f>
        <v>0</v>
      </c>
      <c r="C2224" s="1165" t="str">
        <f t="shared" si="231"/>
        <v>PEXP147</v>
      </c>
      <c r="D2224" s="988" t="str">
        <f>'PU Holds'!$P$14</f>
        <v>Blue 
RAL 5015</v>
      </c>
      <c r="E2224" s="1165" t="s">
        <v>27827</v>
      </c>
      <c r="F2224" s="1165" t="s">
        <v>27824</v>
      </c>
      <c r="G2224" s="1170" t="s">
        <v>27825</v>
      </c>
    </row>
    <row r="2225" spans="1:7" ht="15" customHeight="1">
      <c r="A2225" s="1165" t="str">
        <f t="shared" si="229"/>
        <v>PEXP147GRY</v>
      </c>
      <c r="B2225" s="1165">
        <f>IFERROR(INDEX('PU Holds'!$B$14:$AF$554,MATCH(C2225,'PU Holds'!$B$14:$B$552,FALSE),MATCH(D2225,'PU Holds'!$B$14:$AF$14,FALSE)),0)</f>
        <v>0</v>
      </c>
      <c r="C2225" s="1165" t="str">
        <f t="shared" si="231"/>
        <v>PEXP147</v>
      </c>
      <c r="D2225" s="988" t="str">
        <f>'PU Holds'!$Q$14</f>
        <v>Grey 
RAL 7001</v>
      </c>
      <c r="E2225" s="1165" t="s">
        <v>27828</v>
      </c>
      <c r="F2225" s="1165" t="s">
        <v>27824</v>
      </c>
      <c r="G2225" s="1170" t="s">
        <v>27825</v>
      </c>
    </row>
    <row r="2226" spans="1:7" ht="15" customHeight="1">
      <c r="A2226" s="1165" t="str">
        <f t="shared" si="229"/>
        <v>PEXP147BLK</v>
      </c>
      <c r="B2226" s="1165">
        <f>IFERROR(INDEX('PU Holds'!$B$14:$AF$554,MATCH(C2226,'PU Holds'!$B$14:$B$552,FALSE),MATCH(D2226,'PU Holds'!$B$14:$AF$14,FALSE)),0)</f>
        <v>0</v>
      </c>
      <c r="C2226" s="1165" t="str">
        <f t="shared" si="231"/>
        <v>PEXP147</v>
      </c>
      <c r="D2226" s="988" t="str">
        <f>'PU Holds'!$R$14</f>
        <v>Black 
RAL 9005</v>
      </c>
      <c r="E2226" s="1165" t="s">
        <v>27829</v>
      </c>
      <c r="F2226" s="1165" t="s">
        <v>27824</v>
      </c>
      <c r="G2226" s="1170" t="s">
        <v>27825</v>
      </c>
    </row>
    <row r="2227" spans="1:7" ht="15" customHeight="1">
      <c r="A2227" s="1165" t="str">
        <f t="shared" si="229"/>
        <v>PEXP147FLO</v>
      </c>
      <c r="B2227" s="1165">
        <f>IFERROR(INDEX('PU Holds'!$B$14:$AF$554,MATCH(C2227,'PU Holds'!$B$14:$B$552,FALSE),MATCH(D2227,'PU Holds'!$B$14:$AF$14,FALSE)),0)</f>
        <v>0</v>
      </c>
      <c r="C2227" s="1165" t="str">
        <f t="shared" si="231"/>
        <v>PEXP147</v>
      </c>
      <c r="D2227" s="988" t="str">
        <f>'PU Holds'!$S$14</f>
        <v>Fluo 
Orange</v>
      </c>
      <c r="E2227" s="1165" t="s">
        <v>27830</v>
      </c>
      <c r="F2227" s="1165" t="s">
        <v>27824</v>
      </c>
      <c r="G2227" s="1170" t="s">
        <v>27825</v>
      </c>
    </row>
    <row r="2228" spans="1:7" ht="15" customHeight="1">
      <c r="A2228" s="1165" t="str">
        <f t="shared" si="229"/>
        <v>PEXP147FLG</v>
      </c>
      <c r="B2228" s="1165">
        <f>IFERROR(INDEX('PU Holds'!$B$14:$AF$554,MATCH(C2228,'PU Holds'!$B$14:$B$552,FALSE),MATCH(D2228,'PU Holds'!$B$14:$AF$14,FALSE)),0)</f>
        <v>0</v>
      </c>
      <c r="C2228" s="1165" t="str">
        <f t="shared" si="231"/>
        <v>PEXP147</v>
      </c>
      <c r="D2228" s="988" t="str">
        <f>'PU Holds'!$T$14</f>
        <v>Fluo 
Green</v>
      </c>
      <c r="E2228" s="1165" t="s">
        <v>27831</v>
      </c>
      <c r="F2228" s="1165" t="s">
        <v>27824</v>
      </c>
      <c r="G2228" s="1170" t="s">
        <v>27825</v>
      </c>
    </row>
    <row r="2229" spans="1:7" ht="15" customHeight="1">
      <c r="A2229" s="1165" t="str">
        <f t="shared" si="229"/>
        <v>PEXP147FLP</v>
      </c>
      <c r="B2229" s="1165">
        <f>IFERROR(INDEX('PU Holds'!$B$14:$AF$554,MATCH(C2229,'PU Holds'!$B$14:$B$552,FALSE),MATCH(D2229,'PU Holds'!$B$14:$AF$14,FALSE)),0)</f>
        <v>0</v>
      </c>
      <c r="C2229" s="1165" t="str">
        <f t="shared" si="231"/>
        <v>PEXP147</v>
      </c>
      <c r="D2229" s="988" t="str">
        <f>'PU Holds'!$U$14</f>
        <v>Fluo 
Pink</v>
      </c>
      <c r="E2229" s="1165" t="s">
        <v>27832</v>
      </c>
      <c r="F2229" s="1165" t="s">
        <v>27824</v>
      </c>
      <c r="G2229" s="1170" t="s">
        <v>27825</v>
      </c>
    </row>
    <row r="2230" spans="1:7" ht="15" customHeight="1">
      <c r="A2230" s="1165" t="str">
        <f t="shared" si="229"/>
        <v>PEXP147VIO</v>
      </c>
      <c r="B2230" s="1165">
        <f>IFERROR(INDEX('PU Holds'!$B$14:$AF$554,MATCH(C2230,'PU Holds'!$B$14:$B$552,FALSE),MATCH(D2230,'PU Holds'!$B$14:$AF$14,FALSE)),0)</f>
        <v>0</v>
      </c>
      <c r="C2230" s="1165" t="str">
        <f t="shared" si="231"/>
        <v>PEXP147</v>
      </c>
      <c r="D2230" s="988" t="str">
        <f>'PU Holds'!$W$14</f>
        <v>Violet 
RAL 4008</v>
      </c>
      <c r="E2230" s="1165" t="s">
        <v>27833</v>
      </c>
      <c r="F2230" s="1165" t="s">
        <v>27824</v>
      </c>
      <c r="G2230" s="1170" t="s">
        <v>27825</v>
      </c>
    </row>
    <row r="2231" spans="1:7" ht="15" customHeight="1">
      <c r="A2231" s="1165" t="str">
        <f t="shared" si="229"/>
        <v>PEXP147MIN</v>
      </c>
      <c r="B2231" s="1165">
        <f>IFERROR(INDEX('PU Holds'!$B$14:$AF$554,MATCH(C2231,'PU Holds'!$B$14:$B$552,FALSE),MATCH(D2231,'PU Holds'!$B$14:$AF$14,FALSE)),0)</f>
        <v>0</v>
      </c>
      <c r="C2231" s="1165" t="str">
        <f t="shared" si="231"/>
        <v>PEXP147</v>
      </c>
      <c r="D2231" s="988" t="str">
        <f>'PU Holds'!$X$14</f>
        <v>Mint 
RAL 6027</v>
      </c>
      <c r="E2231" s="1165" t="s">
        <v>27834</v>
      </c>
      <c r="F2231" s="1165" t="s">
        <v>27824</v>
      </c>
      <c r="G2231" s="1170" t="s">
        <v>27825</v>
      </c>
    </row>
    <row r="2232" spans="1:7" ht="15" customHeight="1">
      <c r="A2232" s="1165" t="str">
        <f t="shared" si="229"/>
        <v>PEXP147PUK</v>
      </c>
      <c r="B2232" s="1165">
        <f>IFERROR(INDEX('PU Holds'!$B$14:$AF$554,MATCH(C2232,'PU Holds'!$B$14:$B$552,FALSE),MATCH(D2232,'PU Holds'!$B$14:$AF$14,FALSE)),0)</f>
        <v>0</v>
      </c>
      <c r="C2232" s="1165" t="str">
        <f t="shared" si="231"/>
        <v>PEXP147</v>
      </c>
      <c r="D2232" s="988" t="str">
        <f>'PU Holds'!$Z$14</f>
        <v>Green 
(Puke 16-09)</v>
      </c>
      <c r="E2232" s="1165" t="s">
        <v>27835</v>
      </c>
      <c r="F2232" s="1165" t="s">
        <v>27824</v>
      </c>
      <c r="G2232" s="1170" t="s">
        <v>27825</v>
      </c>
    </row>
    <row r="2233" spans="1:7" ht="15" customHeight="1">
      <c r="A2233" s="1165" t="str">
        <f t="shared" si="229"/>
        <v>PEXP147ORA</v>
      </c>
      <c r="B2233" s="1165">
        <f>IFERROR(INDEX('PU Holds'!$B$14:$AF$554,MATCH(C2233,'PU Holds'!$B$14:$B$552,FALSE),MATCH(D2233,'PU Holds'!$B$14:$AF$14,FALSE)),0)</f>
        <v>0</v>
      </c>
      <c r="C2233" s="1165" t="str">
        <f t="shared" si="231"/>
        <v>PEXP147</v>
      </c>
      <c r="D2233" s="988" t="str">
        <f>'PU Holds'!$AA$14</f>
        <v>US Orange
14-01</v>
      </c>
      <c r="E2233" s="1165" t="s">
        <v>27836</v>
      </c>
      <c r="F2233" s="1165" t="s">
        <v>27824</v>
      </c>
      <c r="G2233" s="1170" t="s">
        <v>27825</v>
      </c>
    </row>
    <row r="2234" spans="1:7" ht="15" customHeight="1">
      <c r="A2234" s="1165" t="str">
        <f t="shared" si="229"/>
        <v>PEXP147GRE</v>
      </c>
      <c r="B2234" s="1165">
        <f>IFERROR(INDEX('PU Holds'!$B$14:$AF$554,MATCH(C2234,'PU Holds'!$B$14:$B$552,FALSE),MATCH(D2234,'PU Holds'!$B$14:$AF$14,FALSE)),0)</f>
        <v>0</v>
      </c>
      <c r="C2234" s="1165" t="str">
        <f t="shared" si="231"/>
        <v>PEXP147</v>
      </c>
      <c r="D2234" s="988" t="str">
        <f>'PU Holds'!$AB$14</f>
        <v>US Green 
16 -16</v>
      </c>
      <c r="E2234" s="1165" t="s">
        <v>27837</v>
      </c>
      <c r="F2234" s="1165" t="s">
        <v>27824</v>
      </c>
      <c r="G2234" s="1170" t="s">
        <v>27825</v>
      </c>
    </row>
    <row r="2235" spans="1:7" ht="15" customHeight="1">
      <c r="A2235" s="1165" t="str">
        <f t="shared" si="229"/>
        <v>PEXP147WHI</v>
      </c>
      <c r="B2235" s="1165">
        <f>IFERROR(INDEX('PU Holds'!$B$14:$AF$554,MATCH(C2235,'PU Holds'!$B$14:$B$552,FALSE),MATCH(D2235,'PU Holds'!$B$14:$AF$14,FALSE)),0)</f>
        <v>0</v>
      </c>
      <c r="C2235" s="1165" t="str">
        <f t="shared" si="231"/>
        <v>PEXP147</v>
      </c>
      <c r="D2235" s="988" t="str">
        <f>'PU Holds'!$AC$14</f>
        <v>White 
RAL 9010</v>
      </c>
      <c r="E2235" s="1165" t="s">
        <v>27838</v>
      </c>
      <c r="F2235" s="1165" t="s">
        <v>27824</v>
      </c>
      <c r="G2235" s="1170" t="s">
        <v>27825</v>
      </c>
    </row>
    <row r="2236" spans="1:7" ht="15" customHeight="1">
      <c r="A2236" s="1165" t="str">
        <f t="shared" si="229"/>
        <v>PEXP147PUR</v>
      </c>
      <c r="B2236" s="1165">
        <f>IFERROR(INDEX('PU Holds'!$B$14:$AF$554,MATCH(C2236,'PU Holds'!$B$14:$B$552,FALSE),MATCH(D2236,'PU Holds'!$B$14:$AF$14,FALSE)),0)</f>
        <v>0</v>
      </c>
      <c r="C2236" s="1165" t="str">
        <f t="shared" si="231"/>
        <v>PEXP147</v>
      </c>
      <c r="D2236" s="988" t="str">
        <f>'PU Holds'!$AD$14</f>
        <v>US Purple</v>
      </c>
      <c r="E2236" s="1165" t="s">
        <v>27839</v>
      </c>
      <c r="F2236" s="1165" t="s">
        <v>27824</v>
      </c>
      <c r="G2236" s="1170" t="s">
        <v>27825</v>
      </c>
    </row>
    <row r="2237" spans="1:7" ht="15" customHeight="1">
      <c r="A2237" s="1165" t="str">
        <f t="shared" si="229"/>
        <v>PEXP148YEL</v>
      </c>
      <c r="B2237" s="1165">
        <f>IFERROR(INDEX('PU Holds'!$B$14:$AF$554,MATCH(C2237,'PU Holds'!$B$14:$B$552,FALSE),MATCH(D2237,'PU Holds'!$B$14:$AF$14,FALSE)),0)</f>
        <v>0</v>
      </c>
      <c r="C2237" s="1165" t="s">
        <v>27986</v>
      </c>
      <c r="D2237" s="1168" t="str">
        <f>'PU Holds'!$M$14</f>
        <v>Yellow 
RAL 1026</v>
      </c>
      <c r="E2237" s="1165" t="s">
        <v>27823</v>
      </c>
      <c r="F2237" s="1165" t="s">
        <v>27824</v>
      </c>
      <c r="G2237" s="1170" t="s">
        <v>27825</v>
      </c>
    </row>
    <row r="2238" spans="1:7" ht="15" customHeight="1">
      <c r="A2238" s="1165" t="str">
        <f t="shared" si="229"/>
        <v>PEXP148RED</v>
      </c>
      <c r="B2238" s="1165">
        <f>IFERROR(INDEX('PU Holds'!$B$14:$AF$554,MATCH(C2238,'PU Holds'!$B$14:$B$552,FALSE),MATCH(D2238,'PU Holds'!$B$14:$AF$14,FALSE)),0)</f>
        <v>0</v>
      </c>
      <c r="C2238" s="1165" t="str">
        <f t="shared" ref="C2238:C2251" si="232">C2237</f>
        <v>PEXP148</v>
      </c>
      <c r="D2238" s="988" t="str">
        <f>'PU Holds'!$O$14</f>
        <v>Red 
RAL 3020</v>
      </c>
      <c r="E2238" s="1165" t="s">
        <v>27826</v>
      </c>
      <c r="F2238" s="1165" t="s">
        <v>27824</v>
      </c>
      <c r="G2238" s="1170" t="s">
        <v>27825</v>
      </c>
    </row>
    <row r="2239" spans="1:7" ht="15" customHeight="1">
      <c r="A2239" s="1165" t="str">
        <f t="shared" si="229"/>
        <v>PEXP148BLU</v>
      </c>
      <c r="B2239" s="1165">
        <f>IFERROR(INDEX('PU Holds'!$B$14:$AF$554,MATCH(C2239,'PU Holds'!$B$14:$B$552,FALSE),MATCH(D2239,'PU Holds'!$B$14:$AF$14,FALSE)),0)</f>
        <v>0</v>
      </c>
      <c r="C2239" s="1165" t="str">
        <f t="shared" si="232"/>
        <v>PEXP148</v>
      </c>
      <c r="D2239" s="988" t="str">
        <f>'PU Holds'!$P$14</f>
        <v>Blue 
RAL 5015</v>
      </c>
      <c r="E2239" s="1165" t="s">
        <v>27827</v>
      </c>
      <c r="F2239" s="1165" t="s">
        <v>27824</v>
      </c>
      <c r="G2239" s="1170" t="s">
        <v>27825</v>
      </c>
    </row>
    <row r="2240" spans="1:7" ht="15" customHeight="1">
      <c r="A2240" s="1165" t="str">
        <f t="shared" si="229"/>
        <v>PEXP148GRY</v>
      </c>
      <c r="B2240" s="1165">
        <f>IFERROR(INDEX('PU Holds'!$B$14:$AF$554,MATCH(C2240,'PU Holds'!$B$14:$B$552,FALSE),MATCH(D2240,'PU Holds'!$B$14:$AF$14,FALSE)),0)</f>
        <v>0</v>
      </c>
      <c r="C2240" s="1165" t="str">
        <f t="shared" si="232"/>
        <v>PEXP148</v>
      </c>
      <c r="D2240" s="988" t="str">
        <f>'PU Holds'!$Q$14</f>
        <v>Grey 
RAL 7001</v>
      </c>
      <c r="E2240" s="1165" t="s">
        <v>27828</v>
      </c>
      <c r="F2240" s="1165" t="s">
        <v>27824</v>
      </c>
      <c r="G2240" s="1170" t="s">
        <v>27825</v>
      </c>
    </row>
    <row r="2241" spans="1:7" ht="15" customHeight="1">
      <c r="A2241" s="1165" t="str">
        <f t="shared" si="229"/>
        <v>PEXP148BLK</v>
      </c>
      <c r="B2241" s="1165">
        <f>IFERROR(INDEX('PU Holds'!$B$14:$AF$554,MATCH(C2241,'PU Holds'!$B$14:$B$552,FALSE),MATCH(D2241,'PU Holds'!$B$14:$AF$14,FALSE)),0)</f>
        <v>0</v>
      </c>
      <c r="C2241" s="1165" t="str">
        <f t="shared" si="232"/>
        <v>PEXP148</v>
      </c>
      <c r="D2241" s="988" t="str">
        <f>'PU Holds'!$R$14</f>
        <v>Black 
RAL 9005</v>
      </c>
      <c r="E2241" s="1165" t="s">
        <v>27829</v>
      </c>
      <c r="F2241" s="1165" t="s">
        <v>27824</v>
      </c>
      <c r="G2241" s="1170" t="s">
        <v>27825</v>
      </c>
    </row>
    <row r="2242" spans="1:7" ht="15" customHeight="1">
      <c r="A2242" s="1165" t="str">
        <f t="shared" si="229"/>
        <v>PEXP148FLO</v>
      </c>
      <c r="B2242" s="1165">
        <f>IFERROR(INDEX('PU Holds'!$B$14:$AF$554,MATCH(C2242,'PU Holds'!$B$14:$B$552,FALSE),MATCH(D2242,'PU Holds'!$B$14:$AF$14,FALSE)),0)</f>
        <v>0</v>
      </c>
      <c r="C2242" s="1165" t="str">
        <f t="shared" si="232"/>
        <v>PEXP148</v>
      </c>
      <c r="D2242" s="988" t="str">
        <f>'PU Holds'!$S$14</f>
        <v>Fluo 
Orange</v>
      </c>
      <c r="E2242" s="1165" t="s">
        <v>27830</v>
      </c>
      <c r="F2242" s="1165" t="s">
        <v>27824</v>
      </c>
      <c r="G2242" s="1170" t="s">
        <v>27825</v>
      </c>
    </row>
    <row r="2243" spans="1:7" ht="15" customHeight="1">
      <c r="A2243" s="1165" t="str">
        <f t="shared" si="229"/>
        <v>PEXP148FLG</v>
      </c>
      <c r="B2243" s="1165">
        <f>IFERROR(INDEX('PU Holds'!$B$14:$AF$554,MATCH(C2243,'PU Holds'!$B$14:$B$552,FALSE),MATCH(D2243,'PU Holds'!$B$14:$AF$14,FALSE)),0)</f>
        <v>0</v>
      </c>
      <c r="C2243" s="1165" t="str">
        <f t="shared" si="232"/>
        <v>PEXP148</v>
      </c>
      <c r="D2243" s="988" t="str">
        <f>'PU Holds'!$T$14</f>
        <v>Fluo 
Green</v>
      </c>
      <c r="E2243" s="1165" t="s">
        <v>27831</v>
      </c>
      <c r="F2243" s="1165" t="s">
        <v>27824</v>
      </c>
      <c r="G2243" s="1170" t="s">
        <v>27825</v>
      </c>
    </row>
    <row r="2244" spans="1:7" ht="15" customHeight="1">
      <c r="A2244" s="1165" t="str">
        <f t="shared" si="229"/>
        <v>PEXP148FLP</v>
      </c>
      <c r="B2244" s="1165">
        <f>IFERROR(INDEX('PU Holds'!$B$14:$AF$554,MATCH(C2244,'PU Holds'!$B$14:$B$552,FALSE),MATCH(D2244,'PU Holds'!$B$14:$AF$14,FALSE)),0)</f>
        <v>0</v>
      </c>
      <c r="C2244" s="1165" t="str">
        <f t="shared" si="232"/>
        <v>PEXP148</v>
      </c>
      <c r="D2244" s="988" t="str">
        <f>'PU Holds'!$U$14</f>
        <v>Fluo 
Pink</v>
      </c>
      <c r="E2244" s="1165" t="s">
        <v>27832</v>
      </c>
      <c r="F2244" s="1165" t="s">
        <v>27824</v>
      </c>
      <c r="G2244" s="1170" t="s">
        <v>27825</v>
      </c>
    </row>
    <row r="2245" spans="1:7" ht="15" customHeight="1">
      <c r="A2245" s="1165" t="str">
        <f t="shared" si="229"/>
        <v>PEXP148VIO</v>
      </c>
      <c r="B2245" s="1165">
        <f>IFERROR(INDEX('PU Holds'!$B$14:$AF$554,MATCH(C2245,'PU Holds'!$B$14:$B$552,FALSE),MATCH(D2245,'PU Holds'!$B$14:$AF$14,FALSE)),0)</f>
        <v>0</v>
      </c>
      <c r="C2245" s="1165" t="str">
        <f t="shared" si="232"/>
        <v>PEXP148</v>
      </c>
      <c r="D2245" s="988" t="str">
        <f>'PU Holds'!$W$14</f>
        <v>Violet 
RAL 4008</v>
      </c>
      <c r="E2245" s="1165" t="s">
        <v>27833</v>
      </c>
      <c r="F2245" s="1165" t="s">
        <v>27824</v>
      </c>
      <c r="G2245" s="1170" t="s">
        <v>27825</v>
      </c>
    </row>
    <row r="2246" spans="1:7" ht="15" customHeight="1">
      <c r="A2246" s="1165" t="str">
        <f t="shared" si="229"/>
        <v>PEXP148MIN</v>
      </c>
      <c r="B2246" s="1165">
        <f>IFERROR(INDEX('PU Holds'!$B$14:$AF$554,MATCH(C2246,'PU Holds'!$B$14:$B$552,FALSE),MATCH(D2246,'PU Holds'!$B$14:$AF$14,FALSE)),0)</f>
        <v>0</v>
      </c>
      <c r="C2246" s="1165" t="str">
        <f t="shared" si="232"/>
        <v>PEXP148</v>
      </c>
      <c r="D2246" s="988" t="str">
        <f>'PU Holds'!$X$14</f>
        <v>Mint 
RAL 6027</v>
      </c>
      <c r="E2246" s="1165" t="s">
        <v>27834</v>
      </c>
      <c r="F2246" s="1165" t="s">
        <v>27824</v>
      </c>
      <c r="G2246" s="1170" t="s">
        <v>27825</v>
      </c>
    </row>
    <row r="2247" spans="1:7" ht="15" customHeight="1">
      <c r="A2247" s="1165" t="str">
        <f t="shared" si="229"/>
        <v>PEXP148PUK</v>
      </c>
      <c r="B2247" s="1165">
        <f>IFERROR(INDEX('PU Holds'!$B$14:$AF$554,MATCH(C2247,'PU Holds'!$B$14:$B$552,FALSE),MATCH(D2247,'PU Holds'!$B$14:$AF$14,FALSE)),0)</f>
        <v>0</v>
      </c>
      <c r="C2247" s="1165" t="str">
        <f t="shared" si="232"/>
        <v>PEXP148</v>
      </c>
      <c r="D2247" s="988" t="str">
        <f>'PU Holds'!$Z$14</f>
        <v>Green 
(Puke 16-09)</v>
      </c>
      <c r="E2247" s="1165" t="s">
        <v>27835</v>
      </c>
      <c r="F2247" s="1165" t="s">
        <v>27824</v>
      </c>
      <c r="G2247" s="1170" t="s">
        <v>27825</v>
      </c>
    </row>
    <row r="2248" spans="1:7" ht="15" customHeight="1">
      <c r="A2248" s="1165" t="str">
        <f t="shared" si="229"/>
        <v>PEXP148ORA</v>
      </c>
      <c r="B2248" s="1165">
        <f>IFERROR(INDEX('PU Holds'!$B$14:$AF$554,MATCH(C2248,'PU Holds'!$B$14:$B$552,FALSE),MATCH(D2248,'PU Holds'!$B$14:$AF$14,FALSE)),0)</f>
        <v>0</v>
      </c>
      <c r="C2248" s="1165" t="str">
        <f t="shared" si="232"/>
        <v>PEXP148</v>
      </c>
      <c r="D2248" s="988" t="str">
        <f>'PU Holds'!$AA$14</f>
        <v>US Orange
14-01</v>
      </c>
      <c r="E2248" s="1165" t="s">
        <v>27836</v>
      </c>
      <c r="F2248" s="1165" t="s">
        <v>27824</v>
      </c>
      <c r="G2248" s="1170" t="s">
        <v>27825</v>
      </c>
    </row>
    <row r="2249" spans="1:7" ht="15" customHeight="1">
      <c r="A2249" s="1165" t="str">
        <f t="shared" si="229"/>
        <v>PEXP148GRE</v>
      </c>
      <c r="B2249" s="1165">
        <f>IFERROR(INDEX('PU Holds'!$B$14:$AF$554,MATCH(C2249,'PU Holds'!$B$14:$B$552,FALSE),MATCH(D2249,'PU Holds'!$B$14:$AF$14,FALSE)),0)</f>
        <v>0</v>
      </c>
      <c r="C2249" s="1165" t="str">
        <f t="shared" si="232"/>
        <v>PEXP148</v>
      </c>
      <c r="D2249" s="988" t="str">
        <f>'PU Holds'!$AB$14</f>
        <v>US Green 
16 -16</v>
      </c>
      <c r="E2249" s="1165" t="s">
        <v>27837</v>
      </c>
      <c r="F2249" s="1165" t="s">
        <v>27824</v>
      </c>
      <c r="G2249" s="1170" t="s">
        <v>27825</v>
      </c>
    </row>
    <row r="2250" spans="1:7" ht="15" customHeight="1">
      <c r="A2250" s="1165" t="str">
        <f t="shared" si="229"/>
        <v>PEXP148WHI</v>
      </c>
      <c r="B2250" s="1165">
        <f>IFERROR(INDEX('PU Holds'!$B$14:$AF$554,MATCH(C2250,'PU Holds'!$B$14:$B$552,FALSE),MATCH(D2250,'PU Holds'!$B$14:$AF$14,FALSE)),0)</f>
        <v>0</v>
      </c>
      <c r="C2250" s="1165" t="str">
        <f t="shared" si="232"/>
        <v>PEXP148</v>
      </c>
      <c r="D2250" s="988" t="str">
        <f>'PU Holds'!$AC$14</f>
        <v>White 
RAL 9010</v>
      </c>
      <c r="E2250" s="1165" t="s">
        <v>27838</v>
      </c>
      <c r="F2250" s="1165" t="s">
        <v>27824</v>
      </c>
      <c r="G2250" s="1170" t="s">
        <v>27825</v>
      </c>
    </row>
    <row r="2251" spans="1:7" ht="15" customHeight="1">
      <c r="A2251" s="1165" t="str">
        <f t="shared" si="229"/>
        <v>PEXP148PUR</v>
      </c>
      <c r="B2251" s="1165">
        <f>IFERROR(INDEX('PU Holds'!$B$14:$AF$554,MATCH(C2251,'PU Holds'!$B$14:$B$552,FALSE),MATCH(D2251,'PU Holds'!$B$14:$AF$14,FALSE)),0)</f>
        <v>0</v>
      </c>
      <c r="C2251" s="1165" t="str">
        <f t="shared" si="232"/>
        <v>PEXP148</v>
      </c>
      <c r="D2251" s="988" t="str">
        <f>'PU Holds'!$AD$14</f>
        <v>US Purple</v>
      </c>
      <c r="E2251" s="1165" t="s">
        <v>27839</v>
      </c>
      <c r="F2251" s="1165" t="s">
        <v>27824</v>
      </c>
      <c r="G2251" s="1170" t="s">
        <v>27825</v>
      </c>
    </row>
    <row r="2252" spans="1:7" ht="15" customHeight="1">
      <c r="A2252" s="1165" t="str">
        <f t="shared" si="229"/>
        <v>PEXP149YEL</v>
      </c>
      <c r="B2252" s="1165">
        <f>IFERROR(INDEX('PU Holds'!$B$14:$AF$554,MATCH(C2252,'PU Holds'!$B$14:$B$552,FALSE),MATCH(D2252,'PU Holds'!$B$14:$AF$14,FALSE)),0)</f>
        <v>0</v>
      </c>
      <c r="C2252" s="1165" t="s">
        <v>27987</v>
      </c>
      <c r="D2252" s="1168" t="str">
        <f>'PU Holds'!$M$14</f>
        <v>Yellow 
RAL 1026</v>
      </c>
      <c r="E2252" s="1165" t="s">
        <v>27823</v>
      </c>
      <c r="F2252" s="1165" t="s">
        <v>27824</v>
      </c>
      <c r="G2252" s="1170" t="s">
        <v>27825</v>
      </c>
    </row>
    <row r="2253" spans="1:7" ht="15" customHeight="1">
      <c r="A2253" s="1165" t="str">
        <f t="shared" si="229"/>
        <v>PEXP149RED</v>
      </c>
      <c r="B2253" s="1165">
        <f>IFERROR(INDEX('PU Holds'!$B$14:$AF$554,MATCH(C2253,'PU Holds'!$B$14:$B$552,FALSE),MATCH(D2253,'PU Holds'!$B$14:$AF$14,FALSE)),0)</f>
        <v>0</v>
      </c>
      <c r="C2253" s="1165" t="str">
        <f t="shared" ref="C2253:C2266" si="233">C2252</f>
        <v>PEXP149</v>
      </c>
      <c r="D2253" s="988" t="str">
        <f>'PU Holds'!$O$14</f>
        <v>Red 
RAL 3020</v>
      </c>
      <c r="E2253" s="1165" t="s">
        <v>27826</v>
      </c>
      <c r="F2253" s="1165" t="s">
        <v>27824</v>
      </c>
      <c r="G2253" s="1170" t="s">
        <v>27825</v>
      </c>
    </row>
    <row r="2254" spans="1:7" ht="15" customHeight="1">
      <c r="A2254" s="1165" t="str">
        <f t="shared" si="229"/>
        <v>PEXP149BLU</v>
      </c>
      <c r="B2254" s="1165">
        <f>IFERROR(INDEX('PU Holds'!$B$14:$AF$554,MATCH(C2254,'PU Holds'!$B$14:$B$552,FALSE),MATCH(D2254,'PU Holds'!$B$14:$AF$14,FALSE)),0)</f>
        <v>0</v>
      </c>
      <c r="C2254" s="1165" t="str">
        <f t="shared" si="233"/>
        <v>PEXP149</v>
      </c>
      <c r="D2254" s="988" t="str">
        <f>'PU Holds'!$P$14</f>
        <v>Blue 
RAL 5015</v>
      </c>
      <c r="E2254" s="1165" t="s">
        <v>27827</v>
      </c>
      <c r="F2254" s="1165" t="s">
        <v>27824</v>
      </c>
      <c r="G2254" s="1170" t="s">
        <v>27825</v>
      </c>
    </row>
    <row r="2255" spans="1:7" ht="15" customHeight="1">
      <c r="A2255" s="1165" t="str">
        <f t="shared" ref="A2255:A2266" si="234">CONCATENATE(C2255,E2255)</f>
        <v>PEXP149GRY</v>
      </c>
      <c r="B2255" s="1165">
        <f>IFERROR(INDEX('PU Holds'!$B$14:$AF$554,MATCH(C2255,'PU Holds'!$B$14:$B$552,FALSE),MATCH(D2255,'PU Holds'!$B$14:$AF$14,FALSE)),0)</f>
        <v>0</v>
      </c>
      <c r="C2255" s="1165" t="str">
        <f t="shared" si="233"/>
        <v>PEXP149</v>
      </c>
      <c r="D2255" s="988" t="str">
        <f>'PU Holds'!$Q$14</f>
        <v>Grey 
RAL 7001</v>
      </c>
      <c r="E2255" s="1165" t="s">
        <v>27828</v>
      </c>
      <c r="F2255" s="1165" t="s">
        <v>27824</v>
      </c>
      <c r="G2255" s="1170" t="s">
        <v>27825</v>
      </c>
    </row>
    <row r="2256" spans="1:7" ht="15" customHeight="1">
      <c r="A2256" s="1165" t="str">
        <f t="shared" si="234"/>
        <v>PEXP149BLK</v>
      </c>
      <c r="B2256" s="1165">
        <f>IFERROR(INDEX('PU Holds'!$B$14:$AF$554,MATCH(C2256,'PU Holds'!$B$14:$B$552,FALSE),MATCH(D2256,'PU Holds'!$B$14:$AF$14,FALSE)),0)</f>
        <v>0</v>
      </c>
      <c r="C2256" s="1165" t="str">
        <f t="shared" si="233"/>
        <v>PEXP149</v>
      </c>
      <c r="D2256" s="988" t="str">
        <f>'PU Holds'!$R$14</f>
        <v>Black 
RAL 9005</v>
      </c>
      <c r="E2256" s="1165" t="s">
        <v>27829</v>
      </c>
      <c r="F2256" s="1165" t="s">
        <v>27824</v>
      </c>
      <c r="G2256" s="1170" t="s">
        <v>27825</v>
      </c>
    </row>
    <row r="2257" spans="1:7" ht="15" customHeight="1">
      <c r="A2257" s="1165" t="str">
        <f t="shared" si="234"/>
        <v>PEXP149FLO</v>
      </c>
      <c r="B2257" s="1165">
        <f>IFERROR(INDEX('PU Holds'!$B$14:$AF$554,MATCH(C2257,'PU Holds'!$B$14:$B$552,FALSE),MATCH(D2257,'PU Holds'!$B$14:$AF$14,FALSE)),0)</f>
        <v>0</v>
      </c>
      <c r="C2257" s="1165" t="str">
        <f t="shared" si="233"/>
        <v>PEXP149</v>
      </c>
      <c r="D2257" s="988" t="str">
        <f>'PU Holds'!$S$14</f>
        <v>Fluo 
Orange</v>
      </c>
      <c r="E2257" s="1165" t="s">
        <v>27830</v>
      </c>
      <c r="F2257" s="1165" t="s">
        <v>27824</v>
      </c>
      <c r="G2257" s="1170" t="s">
        <v>27825</v>
      </c>
    </row>
    <row r="2258" spans="1:7" ht="15" customHeight="1">
      <c r="A2258" s="1165" t="str">
        <f t="shared" si="234"/>
        <v>PEXP149FLG</v>
      </c>
      <c r="B2258" s="1165">
        <f>IFERROR(INDEX('PU Holds'!$B$14:$AF$554,MATCH(C2258,'PU Holds'!$B$14:$B$552,FALSE),MATCH(D2258,'PU Holds'!$B$14:$AF$14,FALSE)),0)</f>
        <v>0</v>
      </c>
      <c r="C2258" s="1165" t="str">
        <f t="shared" si="233"/>
        <v>PEXP149</v>
      </c>
      <c r="D2258" s="988" t="str">
        <f>'PU Holds'!$T$14</f>
        <v>Fluo 
Green</v>
      </c>
      <c r="E2258" s="1165" t="s">
        <v>27831</v>
      </c>
      <c r="F2258" s="1165" t="s">
        <v>27824</v>
      </c>
      <c r="G2258" s="1170" t="s">
        <v>27825</v>
      </c>
    </row>
    <row r="2259" spans="1:7" ht="15" customHeight="1">
      <c r="A2259" s="1165" t="str">
        <f t="shared" si="234"/>
        <v>PEXP149FLP</v>
      </c>
      <c r="B2259" s="1165">
        <f>IFERROR(INDEX('PU Holds'!$B$14:$AF$554,MATCH(C2259,'PU Holds'!$B$14:$B$552,FALSE),MATCH(D2259,'PU Holds'!$B$14:$AF$14,FALSE)),0)</f>
        <v>0</v>
      </c>
      <c r="C2259" s="1165" t="str">
        <f t="shared" si="233"/>
        <v>PEXP149</v>
      </c>
      <c r="D2259" s="988" t="str">
        <f>'PU Holds'!$U$14</f>
        <v>Fluo 
Pink</v>
      </c>
      <c r="E2259" s="1165" t="s">
        <v>27832</v>
      </c>
      <c r="F2259" s="1165" t="s">
        <v>27824</v>
      </c>
      <c r="G2259" s="1170" t="s">
        <v>27825</v>
      </c>
    </row>
    <row r="2260" spans="1:7" ht="15" customHeight="1">
      <c r="A2260" s="1165" t="str">
        <f t="shared" si="234"/>
        <v>PEXP149VIO</v>
      </c>
      <c r="B2260" s="1165">
        <f>IFERROR(INDEX('PU Holds'!$B$14:$AF$554,MATCH(C2260,'PU Holds'!$B$14:$B$552,FALSE),MATCH(D2260,'PU Holds'!$B$14:$AF$14,FALSE)),0)</f>
        <v>0</v>
      </c>
      <c r="C2260" s="1165" t="str">
        <f t="shared" si="233"/>
        <v>PEXP149</v>
      </c>
      <c r="D2260" s="988" t="str">
        <f>'PU Holds'!$W$14</f>
        <v>Violet 
RAL 4008</v>
      </c>
      <c r="E2260" s="1165" t="s">
        <v>27833</v>
      </c>
      <c r="F2260" s="1165" t="s">
        <v>27824</v>
      </c>
      <c r="G2260" s="1170" t="s">
        <v>27825</v>
      </c>
    </row>
    <row r="2261" spans="1:7" ht="15" customHeight="1">
      <c r="A2261" s="1165" t="str">
        <f t="shared" si="234"/>
        <v>PEXP149MIN</v>
      </c>
      <c r="B2261" s="1165">
        <f>IFERROR(INDEX('PU Holds'!$B$14:$AF$554,MATCH(C2261,'PU Holds'!$B$14:$B$552,FALSE),MATCH(D2261,'PU Holds'!$B$14:$AF$14,FALSE)),0)</f>
        <v>0</v>
      </c>
      <c r="C2261" s="1165" t="str">
        <f t="shared" si="233"/>
        <v>PEXP149</v>
      </c>
      <c r="D2261" s="988" t="str">
        <f>'PU Holds'!$X$14</f>
        <v>Mint 
RAL 6027</v>
      </c>
      <c r="E2261" s="1165" t="s">
        <v>27834</v>
      </c>
      <c r="F2261" s="1165" t="s">
        <v>27824</v>
      </c>
      <c r="G2261" s="1170" t="s">
        <v>27825</v>
      </c>
    </row>
    <row r="2262" spans="1:7" ht="15" customHeight="1">
      <c r="A2262" s="1165" t="str">
        <f t="shared" si="234"/>
        <v>PEXP149PUK</v>
      </c>
      <c r="B2262" s="1165">
        <f>IFERROR(INDEX('PU Holds'!$B$14:$AF$554,MATCH(C2262,'PU Holds'!$B$14:$B$552,FALSE),MATCH(D2262,'PU Holds'!$B$14:$AF$14,FALSE)),0)</f>
        <v>0</v>
      </c>
      <c r="C2262" s="1165" t="str">
        <f t="shared" si="233"/>
        <v>PEXP149</v>
      </c>
      <c r="D2262" s="988" t="str">
        <f>'PU Holds'!$Z$14</f>
        <v>Green 
(Puke 16-09)</v>
      </c>
      <c r="E2262" s="1165" t="s">
        <v>27835</v>
      </c>
      <c r="F2262" s="1165" t="s">
        <v>27824</v>
      </c>
      <c r="G2262" s="1170" t="s">
        <v>27825</v>
      </c>
    </row>
    <row r="2263" spans="1:7" ht="15" customHeight="1">
      <c r="A2263" s="1165" t="str">
        <f t="shared" si="234"/>
        <v>PEXP149ORA</v>
      </c>
      <c r="B2263" s="1165">
        <f>IFERROR(INDEX('PU Holds'!$B$14:$AF$554,MATCH(C2263,'PU Holds'!$B$14:$B$552,FALSE),MATCH(D2263,'PU Holds'!$B$14:$AF$14,FALSE)),0)</f>
        <v>0</v>
      </c>
      <c r="C2263" s="1165" t="str">
        <f t="shared" si="233"/>
        <v>PEXP149</v>
      </c>
      <c r="D2263" s="988" t="str">
        <f>'PU Holds'!$AA$14</f>
        <v>US Orange
14-01</v>
      </c>
      <c r="E2263" s="1165" t="s">
        <v>27836</v>
      </c>
      <c r="F2263" s="1165" t="s">
        <v>27824</v>
      </c>
      <c r="G2263" s="1170" t="s">
        <v>27825</v>
      </c>
    </row>
    <row r="2264" spans="1:7" ht="15" customHeight="1">
      <c r="A2264" s="1165" t="str">
        <f t="shared" si="234"/>
        <v>PEXP149GRE</v>
      </c>
      <c r="B2264" s="1165">
        <f>IFERROR(INDEX('PU Holds'!$B$14:$AF$554,MATCH(C2264,'PU Holds'!$B$14:$B$552,FALSE),MATCH(D2264,'PU Holds'!$B$14:$AF$14,FALSE)),0)</f>
        <v>0</v>
      </c>
      <c r="C2264" s="1165" t="str">
        <f t="shared" si="233"/>
        <v>PEXP149</v>
      </c>
      <c r="D2264" s="988" t="str">
        <f>'PU Holds'!$AB$14</f>
        <v>US Green 
16 -16</v>
      </c>
      <c r="E2264" s="1165" t="s">
        <v>27837</v>
      </c>
      <c r="F2264" s="1165" t="s">
        <v>27824</v>
      </c>
      <c r="G2264" s="1170" t="s">
        <v>27825</v>
      </c>
    </row>
    <row r="2265" spans="1:7" ht="15" customHeight="1">
      <c r="A2265" s="1165" t="str">
        <f t="shared" si="234"/>
        <v>PEXP149WHI</v>
      </c>
      <c r="B2265" s="1165">
        <f>IFERROR(INDEX('PU Holds'!$B$14:$AF$554,MATCH(C2265,'PU Holds'!$B$14:$B$552,FALSE),MATCH(D2265,'PU Holds'!$B$14:$AF$14,FALSE)),0)</f>
        <v>0</v>
      </c>
      <c r="C2265" s="1165" t="str">
        <f t="shared" si="233"/>
        <v>PEXP149</v>
      </c>
      <c r="D2265" s="988" t="str">
        <f>'PU Holds'!$AC$14</f>
        <v>White 
RAL 9010</v>
      </c>
      <c r="E2265" s="1165" t="s">
        <v>27838</v>
      </c>
      <c r="F2265" s="1165" t="s">
        <v>27824</v>
      </c>
      <c r="G2265" s="1170" t="s">
        <v>27825</v>
      </c>
    </row>
    <row r="2266" spans="1:7" ht="15" customHeight="1">
      <c r="A2266" s="1165" t="str">
        <f t="shared" si="234"/>
        <v>PEXP149PUR</v>
      </c>
      <c r="B2266" s="1165">
        <f>IFERROR(INDEX('PU Holds'!$B$14:$AF$554,MATCH(C2266,'PU Holds'!$B$14:$B$552,FALSE),MATCH(D2266,'PU Holds'!$B$14:$AF$14,FALSE)),0)</f>
        <v>0</v>
      </c>
      <c r="C2266" s="1165" t="str">
        <f t="shared" si="233"/>
        <v>PEXP149</v>
      </c>
      <c r="D2266" s="988" t="str">
        <f>'PU Holds'!$AD$14</f>
        <v>US Purple</v>
      </c>
      <c r="E2266" s="1165" t="s">
        <v>27839</v>
      </c>
      <c r="F2266" s="1165" t="s">
        <v>27824</v>
      </c>
      <c r="G2266" s="1170" t="s">
        <v>27825</v>
      </c>
    </row>
    <row r="2267" spans="1:7" ht="15" customHeight="1">
      <c r="A2267" s="1165" t="str">
        <f t="shared" ref="A2267:A2305" si="235">CONCATENATE(C2267,E2267)</f>
        <v>PEXP150YEL</v>
      </c>
      <c r="B2267" s="1165">
        <f>IFERROR(INDEX('PU Holds'!$B$14:$AF$554,MATCH(C2267,'PU Holds'!$B$14:$B$552,FALSE),MATCH(D2267,'PU Holds'!$B$14:$AF$14,FALSE)),0)</f>
        <v>0</v>
      </c>
      <c r="C2267" s="1165" t="s">
        <v>27988</v>
      </c>
      <c r="D2267" s="1168" t="str">
        <f>'PU Holds'!$M$14</f>
        <v>Yellow 
RAL 1026</v>
      </c>
      <c r="E2267" s="1165" t="s">
        <v>27823</v>
      </c>
      <c r="F2267" s="1165" t="s">
        <v>27824</v>
      </c>
      <c r="G2267" s="1170" t="s">
        <v>27825</v>
      </c>
    </row>
    <row r="2268" spans="1:7" ht="15" customHeight="1">
      <c r="A2268" s="1165" t="str">
        <f t="shared" si="235"/>
        <v>PEXP150RED</v>
      </c>
      <c r="B2268" s="1165">
        <f>IFERROR(INDEX('PU Holds'!$B$14:$AF$554,MATCH(C2268,'PU Holds'!$B$14:$B$552,FALSE),MATCH(D2268,'PU Holds'!$B$14:$AF$14,FALSE)),0)</f>
        <v>0</v>
      </c>
      <c r="C2268" s="1165" t="str">
        <f t="shared" ref="C2268:C2281" si="236">C2267</f>
        <v>PEXP150</v>
      </c>
      <c r="D2268" s="988" t="str">
        <f>'PU Holds'!$O$14</f>
        <v>Red 
RAL 3020</v>
      </c>
      <c r="E2268" s="1165" t="s">
        <v>27826</v>
      </c>
      <c r="F2268" s="1165" t="s">
        <v>27824</v>
      </c>
      <c r="G2268" s="1170" t="s">
        <v>27825</v>
      </c>
    </row>
    <row r="2269" spans="1:7" ht="15" customHeight="1">
      <c r="A2269" s="1165" t="str">
        <f t="shared" si="235"/>
        <v>PEXP150BLU</v>
      </c>
      <c r="B2269" s="1165">
        <f>IFERROR(INDEX('PU Holds'!$B$14:$AF$554,MATCH(C2269,'PU Holds'!$B$14:$B$552,FALSE),MATCH(D2269,'PU Holds'!$B$14:$AF$14,FALSE)),0)</f>
        <v>0</v>
      </c>
      <c r="C2269" s="1165" t="str">
        <f t="shared" si="236"/>
        <v>PEXP150</v>
      </c>
      <c r="D2269" s="988" t="str">
        <f>'PU Holds'!$P$14</f>
        <v>Blue 
RAL 5015</v>
      </c>
      <c r="E2269" s="1165" t="s">
        <v>27827</v>
      </c>
      <c r="F2269" s="1165" t="s">
        <v>27824</v>
      </c>
      <c r="G2269" s="1170" t="s">
        <v>27825</v>
      </c>
    </row>
    <row r="2270" spans="1:7" ht="15" customHeight="1">
      <c r="A2270" s="1165" t="str">
        <f t="shared" si="235"/>
        <v>PEXP150GRY</v>
      </c>
      <c r="B2270" s="1165">
        <f>IFERROR(INDEX('PU Holds'!$B$14:$AF$554,MATCH(C2270,'PU Holds'!$B$14:$B$552,FALSE),MATCH(D2270,'PU Holds'!$B$14:$AF$14,FALSE)),0)</f>
        <v>0</v>
      </c>
      <c r="C2270" s="1165" t="str">
        <f t="shared" si="236"/>
        <v>PEXP150</v>
      </c>
      <c r="D2270" s="988" t="str">
        <f>'PU Holds'!$Q$14</f>
        <v>Grey 
RAL 7001</v>
      </c>
      <c r="E2270" s="1165" t="s">
        <v>27828</v>
      </c>
      <c r="F2270" s="1165" t="s">
        <v>27824</v>
      </c>
      <c r="G2270" s="1170" t="s">
        <v>27825</v>
      </c>
    </row>
    <row r="2271" spans="1:7" ht="15" customHeight="1">
      <c r="A2271" s="1165" t="str">
        <f t="shared" si="235"/>
        <v>PEXP150BLK</v>
      </c>
      <c r="B2271" s="1165">
        <f>IFERROR(INDEX('PU Holds'!$B$14:$AF$554,MATCH(C2271,'PU Holds'!$B$14:$B$552,FALSE),MATCH(D2271,'PU Holds'!$B$14:$AF$14,FALSE)),0)</f>
        <v>0</v>
      </c>
      <c r="C2271" s="1165" t="str">
        <f t="shared" si="236"/>
        <v>PEXP150</v>
      </c>
      <c r="D2271" s="988" t="str">
        <f>'PU Holds'!$R$14</f>
        <v>Black 
RAL 9005</v>
      </c>
      <c r="E2271" s="1165" t="s">
        <v>27829</v>
      </c>
      <c r="F2271" s="1165" t="s">
        <v>27824</v>
      </c>
      <c r="G2271" s="1170" t="s">
        <v>27825</v>
      </c>
    </row>
    <row r="2272" spans="1:7" ht="15" customHeight="1">
      <c r="A2272" s="1165" t="str">
        <f t="shared" si="235"/>
        <v>PEXP150FLO</v>
      </c>
      <c r="B2272" s="1165">
        <f>IFERROR(INDEX('PU Holds'!$B$14:$AF$554,MATCH(C2272,'PU Holds'!$B$14:$B$552,FALSE),MATCH(D2272,'PU Holds'!$B$14:$AF$14,FALSE)),0)</f>
        <v>0</v>
      </c>
      <c r="C2272" s="1165" t="str">
        <f t="shared" si="236"/>
        <v>PEXP150</v>
      </c>
      <c r="D2272" s="988" t="str">
        <f>'PU Holds'!$S$14</f>
        <v>Fluo 
Orange</v>
      </c>
      <c r="E2272" s="1165" t="s">
        <v>27830</v>
      </c>
      <c r="F2272" s="1165" t="s">
        <v>27824</v>
      </c>
      <c r="G2272" s="1170" t="s">
        <v>27825</v>
      </c>
    </row>
    <row r="2273" spans="1:7" ht="15" customHeight="1">
      <c r="A2273" s="1165" t="str">
        <f t="shared" si="235"/>
        <v>PEXP150FLG</v>
      </c>
      <c r="B2273" s="1165">
        <f>IFERROR(INDEX('PU Holds'!$B$14:$AF$554,MATCH(C2273,'PU Holds'!$B$14:$B$552,FALSE),MATCH(D2273,'PU Holds'!$B$14:$AF$14,FALSE)),0)</f>
        <v>0</v>
      </c>
      <c r="C2273" s="1165" t="str">
        <f t="shared" si="236"/>
        <v>PEXP150</v>
      </c>
      <c r="D2273" s="988" t="str">
        <f>'PU Holds'!$T$14</f>
        <v>Fluo 
Green</v>
      </c>
      <c r="E2273" s="1165" t="s">
        <v>27831</v>
      </c>
      <c r="F2273" s="1165" t="s">
        <v>27824</v>
      </c>
      <c r="G2273" s="1170" t="s">
        <v>27825</v>
      </c>
    </row>
    <row r="2274" spans="1:7" ht="15" customHeight="1">
      <c r="A2274" s="1165" t="str">
        <f t="shared" si="235"/>
        <v>PEXP150FLP</v>
      </c>
      <c r="B2274" s="1165">
        <f>IFERROR(INDEX('PU Holds'!$B$14:$AF$554,MATCH(C2274,'PU Holds'!$B$14:$B$552,FALSE),MATCH(D2274,'PU Holds'!$B$14:$AF$14,FALSE)),0)</f>
        <v>0</v>
      </c>
      <c r="C2274" s="1165" t="str">
        <f t="shared" si="236"/>
        <v>PEXP150</v>
      </c>
      <c r="D2274" s="988" t="str">
        <f>'PU Holds'!$U$14</f>
        <v>Fluo 
Pink</v>
      </c>
      <c r="E2274" s="1165" t="s">
        <v>27832</v>
      </c>
      <c r="F2274" s="1165" t="s">
        <v>27824</v>
      </c>
      <c r="G2274" s="1170" t="s">
        <v>27825</v>
      </c>
    </row>
    <row r="2275" spans="1:7" ht="15" customHeight="1">
      <c r="A2275" s="1165" t="str">
        <f t="shared" si="235"/>
        <v>PEXP150VIO</v>
      </c>
      <c r="B2275" s="1165">
        <f>IFERROR(INDEX('PU Holds'!$B$14:$AF$554,MATCH(C2275,'PU Holds'!$B$14:$B$552,FALSE),MATCH(D2275,'PU Holds'!$B$14:$AF$14,FALSE)),0)</f>
        <v>0</v>
      </c>
      <c r="C2275" s="1165" t="str">
        <f t="shared" si="236"/>
        <v>PEXP150</v>
      </c>
      <c r="D2275" s="988" t="str">
        <f>'PU Holds'!$W$14</f>
        <v>Violet 
RAL 4008</v>
      </c>
      <c r="E2275" s="1165" t="s">
        <v>27833</v>
      </c>
      <c r="F2275" s="1165" t="s">
        <v>27824</v>
      </c>
      <c r="G2275" s="1170" t="s">
        <v>27825</v>
      </c>
    </row>
    <row r="2276" spans="1:7" ht="15" customHeight="1">
      <c r="A2276" s="1165" t="str">
        <f t="shared" si="235"/>
        <v>PEXP150MIN</v>
      </c>
      <c r="B2276" s="1165">
        <f>IFERROR(INDEX('PU Holds'!$B$14:$AF$554,MATCH(C2276,'PU Holds'!$B$14:$B$552,FALSE),MATCH(D2276,'PU Holds'!$B$14:$AF$14,FALSE)),0)</f>
        <v>0</v>
      </c>
      <c r="C2276" s="1165" t="str">
        <f t="shared" si="236"/>
        <v>PEXP150</v>
      </c>
      <c r="D2276" s="988" t="str">
        <f>'PU Holds'!$X$14</f>
        <v>Mint 
RAL 6027</v>
      </c>
      <c r="E2276" s="1165" t="s">
        <v>27834</v>
      </c>
      <c r="F2276" s="1165" t="s">
        <v>27824</v>
      </c>
      <c r="G2276" s="1170" t="s">
        <v>27825</v>
      </c>
    </row>
    <row r="2277" spans="1:7" ht="15" customHeight="1">
      <c r="A2277" s="1165" t="str">
        <f t="shared" si="235"/>
        <v>PEXP150PUK</v>
      </c>
      <c r="B2277" s="1165">
        <f>IFERROR(INDEX('PU Holds'!$B$14:$AF$554,MATCH(C2277,'PU Holds'!$B$14:$B$552,FALSE),MATCH(D2277,'PU Holds'!$B$14:$AF$14,FALSE)),0)</f>
        <v>0</v>
      </c>
      <c r="C2277" s="1165" t="str">
        <f t="shared" si="236"/>
        <v>PEXP150</v>
      </c>
      <c r="D2277" s="988" t="str">
        <f>'PU Holds'!$Z$14</f>
        <v>Green 
(Puke 16-09)</v>
      </c>
      <c r="E2277" s="1165" t="s">
        <v>27835</v>
      </c>
      <c r="F2277" s="1165" t="s">
        <v>27824</v>
      </c>
      <c r="G2277" s="1170" t="s">
        <v>27825</v>
      </c>
    </row>
    <row r="2278" spans="1:7" ht="15" customHeight="1">
      <c r="A2278" s="1165" t="str">
        <f t="shared" si="235"/>
        <v>PEXP150ORA</v>
      </c>
      <c r="B2278" s="1165">
        <f>IFERROR(INDEX('PU Holds'!$B$14:$AF$554,MATCH(C2278,'PU Holds'!$B$14:$B$552,FALSE),MATCH(D2278,'PU Holds'!$B$14:$AF$14,FALSE)),0)</f>
        <v>0</v>
      </c>
      <c r="C2278" s="1165" t="str">
        <f t="shared" si="236"/>
        <v>PEXP150</v>
      </c>
      <c r="D2278" s="988" t="str">
        <f>'PU Holds'!$AA$14</f>
        <v>US Orange
14-01</v>
      </c>
      <c r="E2278" s="1165" t="s">
        <v>27836</v>
      </c>
      <c r="F2278" s="1165" t="s">
        <v>27824</v>
      </c>
      <c r="G2278" s="1170" t="s">
        <v>27825</v>
      </c>
    </row>
    <row r="2279" spans="1:7" ht="15" customHeight="1">
      <c r="A2279" s="1165" t="str">
        <f t="shared" si="235"/>
        <v>PEXP150GRE</v>
      </c>
      <c r="B2279" s="1165">
        <f>IFERROR(INDEX('PU Holds'!$B$14:$AF$554,MATCH(C2279,'PU Holds'!$B$14:$B$552,FALSE),MATCH(D2279,'PU Holds'!$B$14:$AF$14,FALSE)),0)</f>
        <v>0</v>
      </c>
      <c r="C2279" s="1165" t="str">
        <f t="shared" si="236"/>
        <v>PEXP150</v>
      </c>
      <c r="D2279" s="988" t="str">
        <f>'PU Holds'!$AB$14</f>
        <v>US Green 
16 -16</v>
      </c>
      <c r="E2279" s="1165" t="s">
        <v>27837</v>
      </c>
      <c r="F2279" s="1165" t="s">
        <v>27824</v>
      </c>
      <c r="G2279" s="1170" t="s">
        <v>27825</v>
      </c>
    </row>
    <row r="2280" spans="1:7" ht="15" customHeight="1">
      <c r="A2280" s="1165" t="str">
        <f t="shared" si="235"/>
        <v>PEXP150WHI</v>
      </c>
      <c r="B2280" s="1165">
        <f>IFERROR(INDEX('PU Holds'!$B$14:$AF$554,MATCH(C2280,'PU Holds'!$B$14:$B$552,FALSE),MATCH(D2280,'PU Holds'!$B$14:$AF$14,FALSE)),0)</f>
        <v>0</v>
      </c>
      <c r="C2280" s="1165" t="str">
        <f t="shared" si="236"/>
        <v>PEXP150</v>
      </c>
      <c r="D2280" s="988" t="str">
        <f>'PU Holds'!$AC$14</f>
        <v>White 
RAL 9010</v>
      </c>
      <c r="E2280" s="1165" t="s">
        <v>27838</v>
      </c>
      <c r="F2280" s="1165" t="s">
        <v>27824</v>
      </c>
      <c r="G2280" s="1170" t="s">
        <v>27825</v>
      </c>
    </row>
    <row r="2281" spans="1:7" ht="15" customHeight="1">
      <c r="A2281" s="1165" t="str">
        <f t="shared" si="235"/>
        <v>PEXP150PUR</v>
      </c>
      <c r="B2281" s="1165">
        <f>IFERROR(INDEX('PU Holds'!$B$14:$AF$554,MATCH(C2281,'PU Holds'!$B$14:$B$552,FALSE),MATCH(D2281,'PU Holds'!$B$14:$AF$14,FALSE)),0)</f>
        <v>0</v>
      </c>
      <c r="C2281" s="1165" t="str">
        <f t="shared" si="236"/>
        <v>PEXP150</v>
      </c>
      <c r="D2281" s="988" t="str">
        <f>'PU Holds'!$AD$14</f>
        <v>US Purple</v>
      </c>
      <c r="E2281" s="1165" t="s">
        <v>27839</v>
      </c>
      <c r="F2281" s="1165" t="s">
        <v>27824</v>
      </c>
      <c r="G2281" s="1170" t="s">
        <v>27825</v>
      </c>
    </row>
    <row r="2282" spans="1:7" ht="15" customHeight="1">
      <c r="A2282" s="1165" t="str">
        <f t="shared" si="235"/>
        <v>PEXP151YEL</v>
      </c>
      <c r="B2282" s="1165">
        <f>IFERROR(INDEX('PU Holds'!$B$14:$AF$554,MATCH(C2282,'PU Holds'!$B$14:$B$552,FALSE),MATCH(D2282,'PU Holds'!$B$14:$AF$14,FALSE)),0)</f>
        <v>0</v>
      </c>
      <c r="C2282" s="1165" t="s">
        <v>27989</v>
      </c>
      <c r="D2282" s="1168" t="str">
        <f>'PU Holds'!$M$14</f>
        <v>Yellow 
RAL 1026</v>
      </c>
      <c r="E2282" s="1165" t="s">
        <v>27823</v>
      </c>
      <c r="F2282" s="1165" t="s">
        <v>27824</v>
      </c>
      <c r="G2282" s="1170" t="s">
        <v>27825</v>
      </c>
    </row>
    <row r="2283" spans="1:7" ht="15" customHeight="1">
      <c r="A2283" s="1165" t="str">
        <f t="shared" si="235"/>
        <v>PEXP151RED</v>
      </c>
      <c r="B2283" s="1165">
        <f>IFERROR(INDEX('PU Holds'!$B$14:$AF$554,MATCH(C2283,'PU Holds'!$B$14:$B$552,FALSE),MATCH(D2283,'PU Holds'!$B$14:$AF$14,FALSE)),0)</f>
        <v>0</v>
      </c>
      <c r="C2283" s="1165" t="str">
        <f t="shared" ref="C2283:C2296" si="237">C2282</f>
        <v>PEXP151</v>
      </c>
      <c r="D2283" s="988" t="str">
        <f>'PU Holds'!$O$14</f>
        <v>Red 
RAL 3020</v>
      </c>
      <c r="E2283" s="1165" t="s">
        <v>27826</v>
      </c>
      <c r="F2283" s="1165" t="s">
        <v>27824</v>
      </c>
      <c r="G2283" s="1170" t="s">
        <v>27825</v>
      </c>
    </row>
    <row r="2284" spans="1:7" ht="15" customHeight="1">
      <c r="A2284" s="1165" t="str">
        <f t="shared" si="235"/>
        <v>PEXP151BLU</v>
      </c>
      <c r="B2284" s="1165">
        <f>IFERROR(INDEX('PU Holds'!$B$14:$AF$554,MATCH(C2284,'PU Holds'!$B$14:$B$552,FALSE),MATCH(D2284,'PU Holds'!$B$14:$AF$14,FALSE)),0)</f>
        <v>0</v>
      </c>
      <c r="C2284" s="1165" t="str">
        <f t="shared" si="237"/>
        <v>PEXP151</v>
      </c>
      <c r="D2284" s="988" t="str">
        <f>'PU Holds'!$P$14</f>
        <v>Blue 
RAL 5015</v>
      </c>
      <c r="E2284" s="1165" t="s">
        <v>27827</v>
      </c>
      <c r="F2284" s="1165" t="s">
        <v>27824</v>
      </c>
      <c r="G2284" s="1170" t="s">
        <v>27825</v>
      </c>
    </row>
    <row r="2285" spans="1:7" ht="15" customHeight="1">
      <c r="A2285" s="1165" t="str">
        <f t="shared" si="235"/>
        <v>PEXP151GRY</v>
      </c>
      <c r="B2285" s="1165">
        <f>IFERROR(INDEX('PU Holds'!$B$14:$AF$554,MATCH(C2285,'PU Holds'!$B$14:$B$552,FALSE),MATCH(D2285,'PU Holds'!$B$14:$AF$14,FALSE)),0)</f>
        <v>0</v>
      </c>
      <c r="C2285" s="1165" t="str">
        <f t="shared" si="237"/>
        <v>PEXP151</v>
      </c>
      <c r="D2285" s="988" t="str">
        <f>'PU Holds'!$Q$14</f>
        <v>Grey 
RAL 7001</v>
      </c>
      <c r="E2285" s="1165" t="s">
        <v>27828</v>
      </c>
      <c r="F2285" s="1165" t="s">
        <v>27824</v>
      </c>
      <c r="G2285" s="1170" t="s">
        <v>27825</v>
      </c>
    </row>
    <row r="2286" spans="1:7" ht="15" customHeight="1">
      <c r="A2286" s="1165" t="str">
        <f t="shared" si="235"/>
        <v>PEXP151BLK</v>
      </c>
      <c r="B2286" s="1165">
        <f>IFERROR(INDEX('PU Holds'!$B$14:$AF$554,MATCH(C2286,'PU Holds'!$B$14:$B$552,FALSE),MATCH(D2286,'PU Holds'!$B$14:$AF$14,FALSE)),0)</f>
        <v>0</v>
      </c>
      <c r="C2286" s="1165" t="str">
        <f t="shared" si="237"/>
        <v>PEXP151</v>
      </c>
      <c r="D2286" s="988" t="str">
        <f>'PU Holds'!$R$14</f>
        <v>Black 
RAL 9005</v>
      </c>
      <c r="E2286" s="1165" t="s">
        <v>27829</v>
      </c>
      <c r="F2286" s="1165" t="s">
        <v>27824</v>
      </c>
      <c r="G2286" s="1170" t="s">
        <v>27825</v>
      </c>
    </row>
    <row r="2287" spans="1:7" ht="15" customHeight="1">
      <c r="A2287" s="1165" t="str">
        <f t="shared" si="235"/>
        <v>PEXP151FLO</v>
      </c>
      <c r="B2287" s="1165">
        <f>IFERROR(INDEX('PU Holds'!$B$14:$AF$554,MATCH(C2287,'PU Holds'!$B$14:$B$552,FALSE),MATCH(D2287,'PU Holds'!$B$14:$AF$14,FALSE)),0)</f>
        <v>0</v>
      </c>
      <c r="C2287" s="1165" t="str">
        <f t="shared" si="237"/>
        <v>PEXP151</v>
      </c>
      <c r="D2287" s="988" t="str">
        <f>'PU Holds'!$S$14</f>
        <v>Fluo 
Orange</v>
      </c>
      <c r="E2287" s="1165" t="s">
        <v>27830</v>
      </c>
      <c r="F2287" s="1165" t="s">
        <v>27824</v>
      </c>
      <c r="G2287" s="1170" t="s">
        <v>27825</v>
      </c>
    </row>
    <row r="2288" spans="1:7" ht="15" customHeight="1">
      <c r="A2288" s="1165" t="str">
        <f t="shared" si="235"/>
        <v>PEXP151FLG</v>
      </c>
      <c r="B2288" s="1165">
        <f>IFERROR(INDEX('PU Holds'!$B$14:$AF$554,MATCH(C2288,'PU Holds'!$B$14:$B$552,FALSE),MATCH(D2288,'PU Holds'!$B$14:$AF$14,FALSE)),0)</f>
        <v>0</v>
      </c>
      <c r="C2288" s="1165" t="str">
        <f t="shared" si="237"/>
        <v>PEXP151</v>
      </c>
      <c r="D2288" s="988" t="str">
        <f>'PU Holds'!$T$14</f>
        <v>Fluo 
Green</v>
      </c>
      <c r="E2288" s="1165" t="s">
        <v>27831</v>
      </c>
      <c r="F2288" s="1165" t="s">
        <v>27824</v>
      </c>
      <c r="G2288" s="1170" t="s">
        <v>27825</v>
      </c>
    </row>
    <row r="2289" spans="1:7" ht="15" customHeight="1">
      <c r="A2289" s="1165" t="str">
        <f t="shared" si="235"/>
        <v>PEXP151FLP</v>
      </c>
      <c r="B2289" s="1165">
        <f>IFERROR(INDEX('PU Holds'!$B$14:$AF$554,MATCH(C2289,'PU Holds'!$B$14:$B$552,FALSE),MATCH(D2289,'PU Holds'!$B$14:$AF$14,FALSE)),0)</f>
        <v>0</v>
      </c>
      <c r="C2289" s="1165" t="str">
        <f t="shared" si="237"/>
        <v>PEXP151</v>
      </c>
      <c r="D2289" s="988" t="str">
        <f>'PU Holds'!$U$14</f>
        <v>Fluo 
Pink</v>
      </c>
      <c r="E2289" s="1165" t="s">
        <v>27832</v>
      </c>
      <c r="F2289" s="1165" t="s">
        <v>27824</v>
      </c>
      <c r="G2289" s="1170" t="s">
        <v>27825</v>
      </c>
    </row>
    <row r="2290" spans="1:7" ht="15" customHeight="1">
      <c r="A2290" s="1165" t="str">
        <f t="shared" si="235"/>
        <v>PEXP151VIO</v>
      </c>
      <c r="B2290" s="1165">
        <f>IFERROR(INDEX('PU Holds'!$B$14:$AF$554,MATCH(C2290,'PU Holds'!$B$14:$B$552,FALSE),MATCH(D2290,'PU Holds'!$B$14:$AF$14,FALSE)),0)</f>
        <v>0</v>
      </c>
      <c r="C2290" s="1165" t="str">
        <f t="shared" si="237"/>
        <v>PEXP151</v>
      </c>
      <c r="D2290" s="988" t="str">
        <f>'PU Holds'!$W$14</f>
        <v>Violet 
RAL 4008</v>
      </c>
      <c r="E2290" s="1165" t="s">
        <v>27833</v>
      </c>
      <c r="F2290" s="1165" t="s">
        <v>27824</v>
      </c>
      <c r="G2290" s="1170" t="s">
        <v>27825</v>
      </c>
    </row>
    <row r="2291" spans="1:7" ht="15" customHeight="1">
      <c r="A2291" s="1165" t="str">
        <f t="shared" si="235"/>
        <v>PEXP151MIN</v>
      </c>
      <c r="B2291" s="1165">
        <f>IFERROR(INDEX('PU Holds'!$B$14:$AF$554,MATCH(C2291,'PU Holds'!$B$14:$B$552,FALSE),MATCH(D2291,'PU Holds'!$B$14:$AF$14,FALSE)),0)</f>
        <v>0</v>
      </c>
      <c r="C2291" s="1165" t="str">
        <f t="shared" si="237"/>
        <v>PEXP151</v>
      </c>
      <c r="D2291" s="988" t="str">
        <f>'PU Holds'!$X$14</f>
        <v>Mint 
RAL 6027</v>
      </c>
      <c r="E2291" s="1165" t="s">
        <v>27834</v>
      </c>
      <c r="F2291" s="1165" t="s">
        <v>27824</v>
      </c>
      <c r="G2291" s="1170" t="s">
        <v>27825</v>
      </c>
    </row>
    <row r="2292" spans="1:7" ht="15" customHeight="1">
      <c r="A2292" s="1165" t="str">
        <f t="shared" si="235"/>
        <v>PEXP151PUK</v>
      </c>
      <c r="B2292" s="1165">
        <f>IFERROR(INDEX('PU Holds'!$B$14:$AF$554,MATCH(C2292,'PU Holds'!$B$14:$B$552,FALSE),MATCH(D2292,'PU Holds'!$B$14:$AF$14,FALSE)),0)</f>
        <v>0</v>
      </c>
      <c r="C2292" s="1165" t="str">
        <f t="shared" si="237"/>
        <v>PEXP151</v>
      </c>
      <c r="D2292" s="988" t="str">
        <f>'PU Holds'!$Z$14</f>
        <v>Green 
(Puke 16-09)</v>
      </c>
      <c r="E2292" s="1165" t="s">
        <v>27835</v>
      </c>
      <c r="F2292" s="1165" t="s">
        <v>27824</v>
      </c>
      <c r="G2292" s="1170" t="s">
        <v>27825</v>
      </c>
    </row>
    <row r="2293" spans="1:7" ht="15" customHeight="1">
      <c r="A2293" s="1165" t="str">
        <f t="shared" si="235"/>
        <v>PEXP151ORA</v>
      </c>
      <c r="B2293" s="1165">
        <f>IFERROR(INDEX('PU Holds'!$B$14:$AF$554,MATCH(C2293,'PU Holds'!$B$14:$B$552,FALSE),MATCH(D2293,'PU Holds'!$B$14:$AF$14,FALSE)),0)</f>
        <v>0</v>
      </c>
      <c r="C2293" s="1165" t="str">
        <f t="shared" si="237"/>
        <v>PEXP151</v>
      </c>
      <c r="D2293" s="988" t="str">
        <f>'PU Holds'!$AA$14</f>
        <v>US Orange
14-01</v>
      </c>
      <c r="E2293" s="1165" t="s">
        <v>27836</v>
      </c>
      <c r="F2293" s="1165" t="s">
        <v>27824</v>
      </c>
      <c r="G2293" s="1170" t="s">
        <v>27825</v>
      </c>
    </row>
    <row r="2294" spans="1:7" ht="15" customHeight="1">
      <c r="A2294" s="1165" t="str">
        <f t="shared" si="235"/>
        <v>PEXP151GRE</v>
      </c>
      <c r="B2294" s="1165">
        <f>IFERROR(INDEX('PU Holds'!$B$14:$AF$554,MATCH(C2294,'PU Holds'!$B$14:$B$552,FALSE),MATCH(D2294,'PU Holds'!$B$14:$AF$14,FALSE)),0)</f>
        <v>0</v>
      </c>
      <c r="C2294" s="1165" t="str">
        <f t="shared" si="237"/>
        <v>PEXP151</v>
      </c>
      <c r="D2294" s="988" t="str">
        <f>'PU Holds'!$AB$14</f>
        <v>US Green 
16 -16</v>
      </c>
      <c r="E2294" s="1165" t="s">
        <v>27837</v>
      </c>
      <c r="F2294" s="1165" t="s">
        <v>27824</v>
      </c>
      <c r="G2294" s="1170" t="s">
        <v>27825</v>
      </c>
    </row>
    <row r="2295" spans="1:7" ht="15" customHeight="1">
      <c r="A2295" s="1165" t="str">
        <f t="shared" si="235"/>
        <v>PEXP151WHI</v>
      </c>
      <c r="B2295" s="1165">
        <f>IFERROR(INDEX('PU Holds'!$B$14:$AF$554,MATCH(C2295,'PU Holds'!$B$14:$B$552,FALSE),MATCH(D2295,'PU Holds'!$B$14:$AF$14,FALSE)),0)</f>
        <v>0</v>
      </c>
      <c r="C2295" s="1165" t="str">
        <f t="shared" si="237"/>
        <v>PEXP151</v>
      </c>
      <c r="D2295" s="988" t="str">
        <f>'PU Holds'!$AC$14</f>
        <v>White 
RAL 9010</v>
      </c>
      <c r="E2295" s="1165" t="s">
        <v>27838</v>
      </c>
      <c r="F2295" s="1165" t="s">
        <v>27824</v>
      </c>
      <c r="G2295" s="1170" t="s">
        <v>27825</v>
      </c>
    </row>
    <row r="2296" spans="1:7" ht="15" customHeight="1">
      <c r="A2296" s="1165" t="str">
        <f t="shared" si="235"/>
        <v>PEXP151PUR</v>
      </c>
      <c r="B2296" s="1165">
        <f>IFERROR(INDEX('PU Holds'!$B$14:$AF$554,MATCH(C2296,'PU Holds'!$B$14:$B$552,FALSE),MATCH(D2296,'PU Holds'!$B$14:$AF$14,FALSE)),0)</f>
        <v>0</v>
      </c>
      <c r="C2296" s="1165" t="str">
        <f t="shared" si="237"/>
        <v>PEXP151</v>
      </c>
      <c r="D2296" s="988" t="str">
        <f>'PU Holds'!$AD$14</f>
        <v>US Purple</v>
      </c>
      <c r="E2296" s="1165" t="s">
        <v>27839</v>
      </c>
      <c r="F2296" s="1165" t="s">
        <v>27824</v>
      </c>
      <c r="G2296" s="1170" t="s">
        <v>27825</v>
      </c>
    </row>
    <row r="2297" spans="1:7" ht="15" customHeight="1">
      <c r="A2297" s="1165" t="str">
        <f t="shared" si="235"/>
        <v>PEXP152YEL</v>
      </c>
      <c r="B2297" s="1165">
        <f>IFERROR(INDEX('PU Holds'!$B$14:$AF$554,MATCH(C2297,'PU Holds'!$B$14:$B$552,FALSE),MATCH(D2297,'PU Holds'!$B$14:$AF$14,FALSE)),0)</f>
        <v>0</v>
      </c>
      <c r="C2297" s="1165" t="s">
        <v>27990</v>
      </c>
      <c r="D2297" s="1168" t="str">
        <f>'PU Holds'!$M$14</f>
        <v>Yellow 
RAL 1026</v>
      </c>
      <c r="E2297" s="1165" t="s">
        <v>27823</v>
      </c>
      <c r="F2297" s="1165" t="s">
        <v>27824</v>
      </c>
      <c r="G2297" s="1170" t="s">
        <v>27825</v>
      </c>
    </row>
    <row r="2298" spans="1:7" ht="15" customHeight="1">
      <c r="A2298" s="1165" t="str">
        <f t="shared" si="235"/>
        <v>PEXP152RED</v>
      </c>
      <c r="B2298" s="1165">
        <f>IFERROR(INDEX('PU Holds'!$B$14:$AF$554,MATCH(C2298,'PU Holds'!$B$14:$B$552,FALSE),MATCH(D2298,'PU Holds'!$B$14:$AF$14,FALSE)),0)</f>
        <v>0</v>
      </c>
      <c r="C2298" s="1165" t="str">
        <f t="shared" ref="C2298:C2311" si="238">C2297</f>
        <v>PEXP152</v>
      </c>
      <c r="D2298" s="988" t="str">
        <f>'PU Holds'!$O$14</f>
        <v>Red 
RAL 3020</v>
      </c>
      <c r="E2298" s="1165" t="s">
        <v>27826</v>
      </c>
      <c r="F2298" s="1165" t="s">
        <v>27824</v>
      </c>
      <c r="G2298" s="1170" t="s">
        <v>27825</v>
      </c>
    </row>
    <row r="2299" spans="1:7" ht="15" customHeight="1">
      <c r="A2299" s="1165" t="str">
        <f t="shared" si="235"/>
        <v>PEXP152BLU</v>
      </c>
      <c r="B2299" s="1165">
        <f>IFERROR(INDEX('PU Holds'!$B$14:$AF$554,MATCH(C2299,'PU Holds'!$B$14:$B$552,FALSE),MATCH(D2299,'PU Holds'!$B$14:$AF$14,FALSE)),0)</f>
        <v>0</v>
      </c>
      <c r="C2299" s="1165" t="str">
        <f t="shared" si="238"/>
        <v>PEXP152</v>
      </c>
      <c r="D2299" s="988" t="str">
        <f>'PU Holds'!$P$14</f>
        <v>Blue 
RAL 5015</v>
      </c>
      <c r="E2299" s="1165" t="s">
        <v>27827</v>
      </c>
      <c r="F2299" s="1165" t="s">
        <v>27824</v>
      </c>
      <c r="G2299" s="1170" t="s">
        <v>27825</v>
      </c>
    </row>
    <row r="2300" spans="1:7" ht="15" customHeight="1">
      <c r="A2300" s="1165" t="str">
        <f t="shared" si="235"/>
        <v>PEXP152GRY</v>
      </c>
      <c r="B2300" s="1165">
        <f>IFERROR(INDEX('PU Holds'!$B$14:$AF$554,MATCH(C2300,'PU Holds'!$B$14:$B$552,FALSE),MATCH(D2300,'PU Holds'!$B$14:$AF$14,FALSE)),0)</f>
        <v>0</v>
      </c>
      <c r="C2300" s="1165" t="str">
        <f t="shared" si="238"/>
        <v>PEXP152</v>
      </c>
      <c r="D2300" s="988" t="str">
        <f>'PU Holds'!$Q$14</f>
        <v>Grey 
RAL 7001</v>
      </c>
      <c r="E2300" s="1165" t="s">
        <v>27828</v>
      </c>
      <c r="F2300" s="1165" t="s">
        <v>27824</v>
      </c>
      <c r="G2300" s="1170" t="s">
        <v>27825</v>
      </c>
    </row>
    <row r="2301" spans="1:7" ht="15" customHeight="1">
      <c r="A2301" s="1165" t="str">
        <f t="shared" si="235"/>
        <v>PEXP152BLK</v>
      </c>
      <c r="B2301" s="1165">
        <f>IFERROR(INDEX('PU Holds'!$B$14:$AF$554,MATCH(C2301,'PU Holds'!$B$14:$B$552,FALSE),MATCH(D2301,'PU Holds'!$B$14:$AF$14,FALSE)),0)</f>
        <v>0</v>
      </c>
      <c r="C2301" s="1165" t="str">
        <f t="shared" si="238"/>
        <v>PEXP152</v>
      </c>
      <c r="D2301" s="988" t="str">
        <f>'PU Holds'!$R$14</f>
        <v>Black 
RAL 9005</v>
      </c>
      <c r="E2301" s="1165" t="s">
        <v>27829</v>
      </c>
      <c r="F2301" s="1165" t="s">
        <v>27824</v>
      </c>
      <c r="G2301" s="1170" t="s">
        <v>27825</v>
      </c>
    </row>
    <row r="2302" spans="1:7" ht="15" customHeight="1">
      <c r="A2302" s="1165" t="str">
        <f t="shared" si="235"/>
        <v>PEXP152FLO</v>
      </c>
      <c r="B2302" s="1165">
        <f>IFERROR(INDEX('PU Holds'!$B$14:$AF$554,MATCH(C2302,'PU Holds'!$B$14:$B$552,FALSE),MATCH(D2302,'PU Holds'!$B$14:$AF$14,FALSE)),0)</f>
        <v>0</v>
      </c>
      <c r="C2302" s="1165" t="str">
        <f t="shared" si="238"/>
        <v>PEXP152</v>
      </c>
      <c r="D2302" s="988" t="str">
        <f>'PU Holds'!$S$14</f>
        <v>Fluo 
Orange</v>
      </c>
      <c r="E2302" s="1165" t="s">
        <v>27830</v>
      </c>
      <c r="F2302" s="1165" t="s">
        <v>27824</v>
      </c>
      <c r="G2302" s="1170" t="s">
        <v>27825</v>
      </c>
    </row>
    <row r="2303" spans="1:7" ht="15" customHeight="1">
      <c r="A2303" s="1165" t="str">
        <f t="shared" si="235"/>
        <v>PEXP152FLG</v>
      </c>
      <c r="B2303" s="1165">
        <f>IFERROR(INDEX('PU Holds'!$B$14:$AF$554,MATCH(C2303,'PU Holds'!$B$14:$B$552,FALSE),MATCH(D2303,'PU Holds'!$B$14:$AF$14,FALSE)),0)</f>
        <v>0</v>
      </c>
      <c r="C2303" s="1165" t="str">
        <f t="shared" si="238"/>
        <v>PEXP152</v>
      </c>
      <c r="D2303" s="988" t="str">
        <f>'PU Holds'!$T$14</f>
        <v>Fluo 
Green</v>
      </c>
      <c r="E2303" s="1165" t="s">
        <v>27831</v>
      </c>
      <c r="F2303" s="1165" t="s">
        <v>27824</v>
      </c>
      <c r="G2303" s="1170" t="s">
        <v>27825</v>
      </c>
    </row>
    <row r="2304" spans="1:7" ht="15" customHeight="1">
      <c r="A2304" s="1165" t="str">
        <f t="shared" si="235"/>
        <v>PEXP152FLP</v>
      </c>
      <c r="B2304" s="1165">
        <f>IFERROR(INDEX('PU Holds'!$B$14:$AF$554,MATCH(C2304,'PU Holds'!$B$14:$B$552,FALSE),MATCH(D2304,'PU Holds'!$B$14:$AF$14,FALSE)),0)</f>
        <v>0</v>
      </c>
      <c r="C2304" s="1165" t="str">
        <f t="shared" si="238"/>
        <v>PEXP152</v>
      </c>
      <c r="D2304" s="988" t="str">
        <f>'PU Holds'!$U$14</f>
        <v>Fluo 
Pink</v>
      </c>
      <c r="E2304" s="1165" t="s">
        <v>27832</v>
      </c>
      <c r="F2304" s="1165" t="s">
        <v>27824</v>
      </c>
      <c r="G2304" s="1170" t="s">
        <v>27825</v>
      </c>
    </row>
    <row r="2305" spans="1:7" ht="15" customHeight="1">
      <c r="A2305" s="1165" t="str">
        <f t="shared" si="235"/>
        <v>PEXP152VIO</v>
      </c>
      <c r="B2305" s="1165">
        <f>IFERROR(INDEX('PU Holds'!$B$14:$AF$554,MATCH(C2305,'PU Holds'!$B$14:$B$552,FALSE),MATCH(D2305,'PU Holds'!$B$14:$AF$14,FALSE)),0)</f>
        <v>0</v>
      </c>
      <c r="C2305" s="1165" t="str">
        <f t="shared" si="238"/>
        <v>PEXP152</v>
      </c>
      <c r="D2305" s="988" t="str">
        <f>'PU Holds'!$W$14</f>
        <v>Violet 
RAL 4008</v>
      </c>
      <c r="E2305" s="1165" t="s">
        <v>27833</v>
      </c>
      <c r="F2305" s="1165" t="s">
        <v>27824</v>
      </c>
      <c r="G2305" s="1170" t="s">
        <v>27825</v>
      </c>
    </row>
    <row r="2306" spans="1:7" ht="15" customHeight="1">
      <c r="A2306" s="1165" t="str">
        <f t="shared" ref="A2306:A2311" si="239">CONCATENATE(C2306,E2306)</f>
        <v>PEXP152MIN</v>
      </c>
      <c r="B2306" s="1165">
        <f>IFERROR(INDEX('PU Holds'!$B$14:$AF$554,MATCH(C2306,'PU Holds'!$B$14:$B$552,FALSE),MATCH(D2306,'PU Holds'!$B$14:$AF$14,FALSE)),0)</f>
        <v>0</v>
      </c>
      <c r="C2306" s="1165" t="str">
        <f t="shared" si="238"/>
        <v>PEXP152</v>
      </c>
      <c r="D2306" s="988" t="str">
        <f>'PU Holds'!$X$14</f>
        <v>Mint 
RAL 6027</v>
      </c>
      <c r="E2306" s="1165" t="s">
        <v>27834</v>
      </c>
      <c r="F2306" s="1165" t="s">
        <v>27824</v>
      </c>
      <c r="G2306" s="1170" t="s">
        <v>27825</v>
      </c>
    </row>
    <row r="2307" spans="1:7" ht="15" customHeight="1">
      <c r="A2307" s="1165" t="str">
        <f t="shared" si="239"/>
        <v>PEXP152PUK</v>
      </c>
      <c r="B2307" s="1165">
        <f>IFERROR(INDEX('PU Holds'!$B$14:$AF$554,MATCH(C2307,'PU Holds'!$B$14:$B$552,FALSE),MATCH(D2307,'PU Holds'!$B$14:$AF$14,FALSE)),0)</f>
        <v>0</v>
      </c>
      <c r="C2307" s="1165" t="str">
        <f t="shared" si="238"/>
        <v>PEXP152</v>
      </c>
      <c r="D2307" s="988" t="str">
        <f>'PU Holds'!$Z$14</f>
        <v>Green 
(Puke 16-09)</v>
      </c>
      <c r="E2307" s="1165" t="s">
        <v>27835</v>
      </c>
      <c r="F2307" s="1165" t="s">
        <v>27824</v>
      </c>
      <c r="G2307" s="1170" t="s">
        <v>27825</v>
      </c>
    </row>
    <row r="2308" spans="1:7" ht="15" customHeight="1">
      <c r="A2308" s="1165" t="str">
        <f t="shared" si="239"/>
        <v>PEXP152ORA</v>
      </c>
      <c r="B2308" s="1165">
        <f>IFERROR(INDEX('PU Holds'!$B$14:$AF$554,MATCH(C2308,'PU Holds'!$B$14:$B$552,FALSE),MATCH(D2308,'PU Holds'!$B$14:$AF$14,FALSE)),0)</f>
        <v>0</v>
      </c>
      <c r="C2308" s="1165" t="str">
        <f t="shared" si="238"/>
        <v>PEXP152</v>
      </c>
      <c r="D2308" s="988" t="str">
        <f>'PU Holds'!$AA$14</f>
        <v>US Orange
14-01</v>
      </c>
      <c r="E2308" s="1165" t="s">
        <v>27836</v>
      </c>
      <c r="F2308" s="1165" t="s">
        <v>27824</v>
      </c>
      <c r="G2308" s="1170" t="s">
        <v>27825</v>
      </c>
    </row>
    <row r="2309" spans="1:7" ht="15" customHeight="1">
      <c r="A2309" s="1165" t="str">
        <f t="shared" si="239"/>
        <v>PEXP152GRE</v>
      </c>
      <c r="B2309" s="1165">
        <f>IFERROR(INDEX('PU Holds'!$B$14:$AF$554,MATCH(C2309,'PU Holds'!$B$14:$B$552,FALSE),MATCH(D2309,'PU Holds'!$B$14:$AF$14,FALSE)),0)</f>
        <v>0</v>
      </c>
      <c r="C2309" s="1165" t="str">
        <f t="shared" si="238"/>
        <v>PEXP152</v>
      </c>
      <c r="D2309" s="988" t="str">
        <f>'PU Holds'!$AB$14</f>
        <v>US Green 
16 -16</v>
      </c>
      <c r="E2309" s="1165" t="s">
        <v>27837</v>
      </c>
      <c r="F2309" s="1165" t="s">
        <v>27824</v>
      </c>
      <c r="G2309" s="1170" t="s">
        <v>27825</v>
      </c>
    </row>
    <row r="2310" spans="1:7" ht="15" customHeight="1">
      <c r="A2310" s="1165" t="str">
        <f t="shared" si="239"/>
        <v>PEXP152WHI</v>
      </c>
      <c r="B2310" s="1165">
        <f>IFERROR(INDEX('PU Holds'!$B$14:$AF$554,MATCH(C2310,'PU Holds'!$B$14:$B$552,FALSE),MATCH(D2310,'PU Holds'!$B$14:$AF$14,FALSE)),0)</f>
        <v>0</v>
      </c>
      <c r="C2310" s="1165" t="str">
        <f t="shared" si="238"/>
        <v>PEXP152</v>
      </c>
      <c r="D2310" s="988" t="str">
        <f>'PU Holds'!$AC$14</f>
        <v>White 
RAL 9010</v>
      </c>
      <c r="E2310" s="1165" t="s">
        <v>27838</v>
      </c>
      <c r="F2310" s="1165" t="s">
        <v>27824</v>
      </c>
      <c r="G2310" s="1170" t="s">
        <v>27825</v>
      </c>
    </row>
    <row r="2311" spans="1:7" ht="15" customHeight="1">
      <c r="A2311" s="1165" t="str">
        <f t="shared" si="239"/>
        <v>PEXP152PUR</v>
      </c>
      <c r="B2311" s="1165">
        <f>IFERROR(INDEX('PU Holds'!$B$14:$AF$554,MATCH(C2311,'PU Holds'!$B$14:$B$552,FALSE),MATCH(D2311,'PU Holds'!$B$14:$AF$14,FALSE)),0)</f>
        <v>0</v>
      </c>
      <c r="C2311" s="1165" t="str">
        <f t="shared" si="238"/>
        <v>PEXP152</v>
      </c>
      <c r="D2311" s="988" t="str">
        <f>'PU Holds'!$AD$14</f>
        <v>US Purple</v>
      </c>
      <c r="E2311" s="1165" t="s">
        <v>27839</v>
      </c>
      <c r="F2311" s="1165" t="s">
        <v>27824</v>
      </c>
      <c r="G2311" s="1170" t="s">
        <v>27825</v>
      </c>
    </row>
    <row r="2312" spans="1:7" ht="15" customHeight="1">
      <c r="A2312" s="1165" t="str">
        <f t="shared" ref="A2312:A2356" si="240">CONCATENATE(C2312,E2312)</f>
        <v>PEXP153YEL</v>
      </c>
      <c r="B2312" s="1165">
        <f>IFERROR(INDEX('PU Holds'!$B$14:$AF$554,MATCH(C2312,'PU Holds'!$B$14:$B$552,FALSE),MATCH(D2312,'PU Holds'!$B$14:$AF$14,FALSE)),0)</f>
        <v>0</v>
      </c>
      <c r="C2312" s="1165" t="s">
        <v>27991</v>
      </c>
      <c r="D2312" s="1168" t="str">
        <f>'PU Holds'!$M$14</f>
        <v>Yellow 
RAL 1026</v>
      </c>
      <c r="E2312" s="1165" t="s">
        <v>27823</v>
      </c>
      <c r="F2312" s="1165" t="s">
        <v>27824</v>
      </c>
      <c r="G2312" s="1170" t="s">
        <v>27825</v>
      </c>
    </row>
    <row r="2313" spans="1:7" ht="15" customHeight="1">
      <c r="A2313" s="1165" t="str">
        <f t="shared" si="240"/>
        <v>PEXP153RED</v>
      </c>
      <c r="B2313" s="1165">
        <f>IFERROR(INDEX('PU Holds'!$B$14:$AF$554,MATCH(C2313,'PU Holds'!$B$14:$B$552,FALSE),MATCH(D2313,'PU Holds'!$B$14:$AF$14,FALSE)),0)</f>
        <v>0</v>
      </c>
      <c r="C2313" s="1165" t="str">
        <f t="shared" ref="C2313:C2326" si="241">C2312</f>
        <v>PEXP153</v>
      </c>
      <c r="D2313" s="988" t="str">
        <f>'PU Holds'!$O$14</f>
        <v>Red 
RAL 3020</v>
      </c>
      <c r="E2313" s="1165" t="s">
        <v>27826</v>
      </c>
      <c r="F2313" s="1165" t="s">
        <v>27824</v>
      </c>
      <c r="G2313" s="1170" t="s">
        <v>27825</v>
      </c>
    </row>
    <row r="2314" spans="1:7" ht="15" customHeight="1">
      <c r="A2314" s="1165" t="str">
        <f t="shared" si="240"/>
        <v>PEXP153BLU</v>
      </c>
      <c r="B2314" s="1165">
        <f>IFERROR(INDEX('PU Holds'!$B$14:$AF$554,MATCH(C2314,'PU Holds'!$B$14:$B$552,FALSE),MATCH(D2314,'PU Holds'!$B$14:$AF$14,FALSE)),0)</f>
        <v>0</v>
      </c>
      <c r="C2314" s="1165" t="str">
        <f t="shared" si="241"/>
        <v>PEXP153</v>
      </c>
      <c r="D2314" s="988" t="str">
        <f>'PU Holds'!$P$14</f>
        <v>Blue 
RAL 5015</v>
      </c>
      <c r="E2314" s="1165" t="s">
        <v>27827</v>
      </c>
      <c r="F2314" s="1165" t="s">
        <v>27824</v>
      </c>
      <c r="G2314" s="1170" t="s">
        <v>27825</v>
      </c>
    </row>
    <row r="2315" spans="1:7" ht="15" customHeight="1">
      <c r="A2315" s="1165" t="str">
        <f t="shared" si="240"/>
        <v>PEXP153GRY</v>
      </c>
      <c r="B2315" s="1165">
        <f>IFERROR(INDEX('PU Holds'!$B$14:$AF$554,MATCH(C2315,'PU Holds'!$B$14:$B$552,FALSE),MATCH(D2315,'PU Holds'!$B$14:$AF$14,FALSE)),0)</f>
        <v>0</v>
      </c>
      <c r="C2315" s="1165" t="str">
        <f t="shared" si="241"/>
        <v>PEXP153</v>
      </c>
      <c r="D2315" s="988" t="str">
        <f>'PU Holds'!$Q$14</f>
        <v>Grey 
RAL 7001</v>
      </c>
      <c r="E2315" s="1165" t="s">
        <v>27828</v>
      </c>
      <c r="F2315" s="1165" t="s">
        <v>27824</v>
      </c>
      <c r="G2315" s="1170" t="s">
        <v>27825</v>
      </c>
    </row>
    <row r="2316" spans="1:7" ht="15" customHeight="1">
      <c r="A2316" s="1165" t="str">
        <f t="shared" si="240"/>
        <v>PEXP153BLK</v>
      </c>
      <c r="B2316" s="1165">
        <f>IFERROR(INDEX('PU Holds'!$B$14:$AF$554,MATCH(C2316,'PU Holds'!$B$14:$B$552,FALSE),MATCH(D2316,'PU Holds'!$B$14:$AF$14,FALSE)),0)</f>
        <v>0</v>
      </c>
      <c r="C2316" s="1165" t="str">
        <f t="shared" si="241"/>
        <v>PEXP153</v>
      </c>
      <c r="D2316" s="988" t="str">
        <f>'PU Holds'!$R$14</f>
        <v>Black 
RAL 9005</v>
      </c>
      <c r="E2316" s="1165" t="s">
        <v>27829</v>
      </c>
      <c r="F2316" s="1165" t="s">
        <v>27824</v>
      </c>
      <c r="G2316" s="1170" t="s">
        <v>27825</v>
      </c>
    </row>
    <row r="2317" spans="1:7" ht="15" customHeight="1">
      <c r="A2317" s="1165" t="str">
        <f t="shared" si="240"/>
        <v>PEXP153FLO</v>
      </c>
      <c r="B2317" s="1165">
        <f>IFERROR(INDEX('PU Holds'!$B$14:$AF$554,MATCH(C2317,'PU Holds'!$B$14:$B$552,FALSE),MATCH(D2317,'PU Holds'!$B$14:$AF$14,FALSE)),0)</f>
        <v>0</v>
      </c>
      <c r="C2317" s="1165" t="str">
        <f t="shared" si="241"/>
        <v>PEXP153</v>
      </c>
      <c r="D2317" s="988" t="str">
        <f>'PU Holds'!$S$14</f>
        <v>Fluo 
Orange</v>
      </c>
      <c r="E2317" s="1165" t="s">
        <v>27830</v>
      </c>
      <c r="F2317" s="1165" t="s">
        <v>27824</v>
      </c>
      <c r="G2317" s="1170" t="s">
        <v>27825</v>
      </c>
    </row>
    <row r="2318" spans="1:7" ht="15" customHeight="1">
      <c r="A2318" s="1165" t="str">
        <f t="shared" si="240"/>
        <v>PEXP153FLG</v>
      </c>
      <c r="B2318" s="1165">
        <f>IFERROR(INDEX('PU Holds'!$B$14:$AF$554,MATCH(C2318,'PU Holds'!$B$14:$B$552,FALSE),MATCH(D2318,'PU Holds'!$B$14:$AF$14,FALSE)),0)</f>
        <v>0</v>
      </c>
      <c r="C2318" s="1165" t="str">
        <f t="shared" si="241"/>
        <v>PEXP153</v>
      </c>
      <c r="D2318" s="988" t="str">
        <f>'PU Holds'!$T$14</f>
        <v>Fluo 
Green</v>
      </c>
      <c r="E2318" s="1165" t="s">
        <v>27831</v>
      </c>
      <c r="F2318" s="1165" t="s">
        <v>27824</v>
      </c>
      <c r="G2318" s="1170" t="s">
        <v>27825</v>
      </c>
    </row>
    <row r="2319" spans="1:7" ht="15" customHeight="1">
      <c r="A2319" s="1165" t="str">
        <f t="shared" si="240"/>
        <v>PEXP153FLP</v>
      </c>
      <c r="B2319" s="1165">
        <f>IFERROR(INDEX('PU Holds'!$B$14:$AF$554,MATCH(C2319,'PU Holds'!$B$14:$B$552,FALSE),MATCH(D2319,'PU Holds'!$B$14:$AF$14,FALSE)),0)</f>
        <v>0</v>
      </c>
      <c r="C2319" s="1165" t="str">
        <f t="shared" si="241"/>
        <v>PEXP153</v>
      </c>
      <c r="D2319" s="988" t="str">
        <f>'PU Holds'!$U$14</f>
        <v>Fluo 
Pink</v>
      </c>
      <c r="E2319" s="1165" t="s">
        <v>27832</v>
      </c>
      <c r="F2319" s="1165" t="s">
        <v>27824</v>
      </c>
      <c r="G2319" s="1170" t="s">
        <v>27825</v>
      </c>
    </row>
    <row r="2320" spans="1:7" ht="15" customHeight="1">
      <c r="A2320" s="1165" t="str">
        <f t="shared" si="240"/>
        <v>PEXP153VIO</v>
      </c>
      <c r="B2320" s="1165">
        <f>IFERROR(INDEX('PU Holds'!$B$14:$AF$554,MATCH(C2320,'PU Holds'!$B$14:$B$552,FALSE),MATCH(D2320,'PU Holds'!$B$14:$AF$14,FALSE)),0)</f>
        <v>0</v>
      </c>
      <c r="C2320" s="1165" t="str">
        <f t="shared" si="241"/>
        <v>PEXP153</v>
      </c>
      <c r="D2320" s="988" t="str">
        <f>'PU Holds'!$W$14</f>
        <v>Violet 
RAL 4008</v>
      </c>
      <c r="E2320" s="1165" t="s">
        <v>27833</v>
      </c>
      <c r="F2320" s="1165" t="s">
        <v>27824</v>
      </c>
      <c r="G2320" s="1170" t="s">
        <v>27825</v>
      </c>
    </row>
    <row r="2321" spans="1:7" ht="15" customHeight="1">
      <c r="A2321" s="1165" t="str">
        <f t="shared" si="240"/>
        <v>PEXP153MIN</v>
      </c>
      <c r="B2321" s="1165">
        <f>IFERROR(INDEX('PU Holds'!$B$14:$AF$554,MATCH(C2321,'PU Holds'!$B$14:$B$552,FALSE),MATCH(D2321,'PU Holds'!$B$14:$AF$14,FALSE)),0)</f>
        <v>0</v>
      </c>
      <c r="C2321" s="1165" t="str">
        <f t="shared" si="241"/>
        <v>PEXP153</v>
      </c>
      <c r="D2321" s="988" t="str">
        <f>'PU Holds'!$X$14</f>
        <v>Mint 
RAL 6027</v>
      </c>
      <c r="E2321" s="1165" t="s">
        <v>27834</v>
      </c>
      <c r="F2321" s="1165" t="s">
        <v>27824</v>
      </c>
      <c r="G2321" s="1170" t="s">
        <v>27825</v>
      </c>
    </row>
    <row r="2322" spans="1:7" ht="15" customHeight="1">
      <c r="A2322" s="1165" t="str">
        <f t="shared" si="240"/>
        <v>PEXP153PUK</v>
      </c>
      <c r="B2322" s="1165">
        <f>IFERROR(INDEX('PU Holds'!$B$14:$AF$554,MATCH(C2322,'PU Holds'!$B$14:$B$552,FALSE),MATCH(D2322,'PU Holds'!$B$14:$AF$14,FALSE)),0)</f>
        <v>0</v>
      </c>
      <c r="C2322" s="1165" t="str">
        <f t="shared" si="241"/>
        <v>PEXP153</v>
      </c>
      <c r="D2322" s="988" t="str">
        <f>'PU Holds'!$Z$14</f>
        <v>Green 
(Puke 16-09)</v>
      </c>
      <c r="E2322" s="1165" t="s">
        <v>27835</v>
      </c>
      <c r="F2322" s="1165" t="s">
        <v>27824</v>
      </c>
      <c r="G2322" s="1170" t="s">
        <v>27825</v>
      </c>
    </row>
    <row r="2323" spans="1:7" ht="15" customHeight="1">
      <c r="A2323" s="1165" t="str">
        <f t="shared" si="240"/>
        <v>PEXP153ORA</v>
      </c>
      <c r="B2323" s="1165">
        <f>IFERROR(INDEX('PU Holds'!$B$14:$AF$554,MATCH(C2323,'PU Holds'!$B$14:$B$552,FALSE),MATCH(D2323,'PU Holds'!$B$14:$AF$14,FALSE)),0)</f>
        <v>0</v>
      </c>
      <c r="C2323" s="1165" t="str">
        <f t="shared" si="241"/>
        <v>PEXP153</v>
      </c>
      <c r="D2323" s="988" t="str">
        <f>'PU Holds'!$AA$14</f>
        <v>US Orange
14-01</v>
      </c>
      <c r="E2323" s="1165" t="s">
        <v>27836</v>
      </c>
      <c r="F2323" s="1165" t="s">
        <v>27824</v>
      </c>
      <c r="G2323" s="1170" t="s">
        <v>27825</v>
      </c>
    </row>
    <row r="2324" spans="1:7" ht="15" customHeight="1">
      <c r="A2324" s="1165" t="str">
        <f t="shared" si="240"/>
        <v>PEXP153GRE</v>
      </c>
      <c r="B2324" s="1165">
        <f>IFERROR(INDEX('PU Holds'!$B$14:$AF$554,MATCH(C2324,'PU Holds'!$B$14:$B$552,FALSE),MATCH(D2324,'PU Holds'!$B$14:$AF$14,FALSE)),0)</f>
        <v>0</v>
      </c>
      <c r="C2324" s="1165" t="str">
        <f t="shared" si="241"/>
        <v>PEXP153</v>
      </c>
      <c r="D2324" s="988" t="str">
        <f>'PU Holds'!$AB$14</f>
        <v>US Green 
16 -16</v>
      </c>
      <c r="E2324" s="1165" t="s">
        <v>27837</v>
      </c>
      <c r="F2324" s="1165" t="s">
        <v>27824</v>
      </c>
      <c r="G2324" s="1170" t="s">
        <v>27825</v>
      </c>
    </row>
    <row r="2325" spans="1:7" ht="15" customHeight="1">
      <c r="A2325" s="1165" t="str">
        <f t="shared" si="240"/>
        <v>PEXP153WHI</v>
      </c>
      <c r="B2325" s="1165">
        <f>IFERROR(INDEX('PU Holds'!$B$14:$AF$554,MATCH(C2325,'PU Holds'!$B$14:$B$552,FALSE),MATCH(D2325,'PU Holds'!$B$14:$AF$14,FALSE)),0)</f>
        <v>0</v>
      </c>
      <c r="C2325" s="1165" t="str">
        <f t="shared" si="241"/>
        <v>PEXP153</v>
      </c>
      <c r="D2325" s="988" t="str">
        <f>'PU Holds'!$AC$14</f>
        <v>White 
RAL 9010</v>
      </c>
      <c r="E2325" s="1165" t="s">
        <v>27838</v>
      </c>
      <c r="F2325" s="1165" t="s">
        <v>27824</v>
      </c>
      <c r="G2325" s="1170" t="s">
        <v>27825</v>
      </c>
    </row>
    <row r="2326" spans="1:7" ht="15" customHeight="1">
      <c r="A2326" s="1165" t="str">
        <f t="shared" si="240"/>
        <v>PEXP153PUR</v>
      </c>
      <c r="B2326" s="1165">
        <f>IFERROR(INDEX('PU Holds'!$B$14:$AF$554,MATCH(C2326,'PU Holds'!$B$14:$B$552,FALSE),MATCH(D2326,'PU Holds'!$B$14:$AF$14,FALSE)),0)</f>
        <v>0</v>
      </c>
      <c r="C2326" s="1165" t="str">
        <f t="shared" si="241"/>
        <v>PEXP153</v>
      </c>
      <c r="D2326" s="988" t="str">
        <f>'PU Holds'!$AD$14</f>
        <v>US Purple</v>
      </c>
      <c r="E2326" s="1165" t="s">
        <v>27839</v>
      </c>
      <c r="F2326" s="1165" t="s">
        <v>27824</v>
      </c>
      <c r="G2326" s="1170" t="s">
        <v>27825</v>
      </c>
    </row>
    <row r="2327" spans="1:7" ht="15" customHeight="1">
      <c r="A2327" s="1165" t="str">
        <f t="shared" si="240"/>
        <v>PEXP154YEL</v>
      </c>
      <c r="B2327" s="1165">
        <f>IFERROR(INDEX('PU Holds'!$B$14:$AF$554,MATCH(C2327,'PU Holds'!$B$14:$B$552,FALSE),MATCH(D2327,'PU Holds'!$B$14:$AF$14,FALSE)),0)</f>
        <v>0</v>
      </c>
      <c r="C2327" s="1165" t="s">
        <v>27992</v>
      </c>
      <c r="D2327" s="1168" t="str">
        <f>'PU Holds'!$M$14</f>
        <v>Yellow 
RAL 1026</v>
      </c>
      <c r="E2327" s="1165" t="s">
        <v>27823</v>
      </c>
      <c r="F2327" s="1165" t="s">
        <v>27824</v>
      </c>
      <c r="G2327" s="1170" t="s">
        <v>27825</v>
      </c>
    </row>
    <row r="2328" spans="1:7" ht="15" customHeight="1">
      <c r="A2328" s="1165" t="str">
        <f t="shared" si="240"/>
        <v>PEXP154RED</v>
      </c>
      <c r="B2328" s="1165">
        <f>IFERROR(INDEX('PU Holds'!$B$14:$AF$554,MATCH(C2328,'PU Holds'!$B$14:$B$552,FALSE),MATCH(D2328,'PU Holds'!$B$14:$AF$14,FALSE)),0)</f>
        <v>0</v>
      </c>
      <c r="C2328" s="1165" t="str">
        <f t="shared" ref="C2328:C2341" si="242">C2327</f>
        <v>PEXP154</v>
      </c>
      <c r="D2328" s="988" t="str">
        <f>'PU Holds'!$O$14</f>
        <v>Red 
RAL 3020</v>
      </c>
      <c r="E2328" s="1165" t="s">
        <v>27826</v>
      </c>
      <c r="F2328" s="1165" t="s">
        <v>27824</v>
      </c>
      <c r="G2328" s="1170" t="s">
        <v>27825</v>
      </c>
    </row>
    <row r="2329" spans="1:7" ht="15" customHeight="1">
      <c r="A2329" s="1165" t="str">
        <f t="shared" si="240"/>
        <v>PEXP154BLU</v>
      </c>
      <c r="B2329" s="1165">
        <f>IFERROR(INDEX('PU Holds'!$B$14:$AF$554,MATCH(C2329,'PU Holds'!$B$14:$B$552,FALSE),MATCH(D2329,'PU Holds'!$B$14:$AF$14,FALSE)),0)</f>
        <v>0</v>
      </c>
      <c r="C2329" s="1165" t="str">
        <f t="shared" si="242"/>
        <v>PEXP154</v>
      </c>
      <c r="D2329" s="988" t="str">
        <f>'PU Holds'!$P$14</f>
        <v>Blue 
RAL 5015</v>
      </c>
      <c r="E2329" s="1165" t="s">
        <v>27827</v>
      </c>
      <c r="F2329" s="1165" t="s">
        <v>27824</v>
      </c>
      <c r="G2329" s="1170" t="s">
        <v>27825</v>
      </c>
    </row>
    <row r="2330" spans="1:7" ht="15" customHeight="1">
      <c r="A2330" s="1165" t="str">
        <f t="shared" si="240"/>
        <v>PEXP154GRY</v>
      </c>
      <c r="B2330" s="1165">
        <f>IFERROR(INDEX('PU Holds'!$B$14:$AF$554,MATCH(C2330,'PU Holds'!$B$14:$B$552,FALSE),MATCH(D2330,'PU Holds'!$B$14:$AF$14,FALSE)),0)</f>
        <v>0</v>
      </c>
      <c r="C2330" s="1165" t="str">
        <f t="shared" si="242"/>
        <v>PEXP154</v>
      </c>
      <c r="D2330" s="988" t="str">
        <f>'PU Holds'!$Q$14</f>
        <v>Grey 
RAL 7001</v>
      </c>
      <c r="E2330" s="1165" t="s">
        <v>27828</v>
      </c>
      <c r="F2330" s="1165" t="s">
        <v>27824</v>
      </c>
      <c r="G2330" s="1170" t="s">
        <v>27825</v>
      </c>
    </row>
    <row r="2331" spans="1:7" ht="15" customHeight="1">
      <c r="A2331" s="1165" t="str">
        <f t="shared" si="240"/>
        <v>PEXP154BLK</v>
      </c>
      <c r="B2331" s="1165">
        <f>IFERROR(INDEX('PU Holds'!$B$14:$AF$554,MATCH(C2331,'PU Holds'!$B$14:$B$552,FALSE),MATCH(D2331,'PU Holds'!$B$14:$AF$14,FALSE)),0)</f>
        <v>0</v>
      </c>
      <c r="C2331" s="1165" t="str">
        <f t="shared" si="242"/>
        <v>PEXP154</v>
      </c>
      <c r="D2331" s="988" t="str">
        <f>'PU Holds'!$R$14</f>
        <v>Black 
RAL 9005</v>
      </c>
      <c r="E2331" s="1165" t="s">
        <v>27829</v>
      </c>
      <c r="F2331" s="1165" t="s">
        <v>27824</v>
      </c>
      <c r="G2331" s="1170" t="s">
        <v>27825</v>
      </c>
    </row>
    <row r="2332" spans="1:7" ht="15" customHeight="1">
      <c r="A2332" s="1165" t="str">
        <f t="shared" si="240"/>
        <v>PEXP154FLO</v>
      </c>
      <c r="B2332" s="1165">
        <f>IFERROR(INDEX('PU Holds'!$B$14:$AF$554,MATCH(C2332,'PU Holds'!$B$14:$B$552,FALSE),MATCH(D2332,'PU Holds'!$B$14:$AF$14,FALSE)),0)</f>
        <v>0</v>
      </c>
      <c r="C2332" s="1165" t="str">
        <f t="shared" si="242"/>
        <v>PEXP154</v>
      </c>
      <c r="D2332" s="988" t="str">
        <f>'PU Holds'!$S$14</f>
        <v>Fluo 
Orange</v>
      </c>
      <c r="E2332" s="1165" t="s">
        <v>27830</v>
      </c>
      <c r="F2332" s="1165" t="s">
        <v>27824</v>
      </c>
      <c r="G2332" s="1170" t="s">
        <v>27825</v>
      </c>
    </row>
    <row r="2333" spans="1:7" ht="15" customHeight="1">
      <c r="A2333" s="1165" t="str">
        <f t="shared" si="240"/>
        <v>PEXP154FLG</v>
      </c>
      <c r="B2333" s="1165">
        <f>IFERROR(INDEX('PU Holds'!$B$14:$AF$554,MATCH(C2333,'PU Holds'!$B$14:$B$552,FALSE),MATCH(D2333,'PU Holds'!$B$14:$AF$14,FALSE)),0)</f>
        <v>0</v>
      </c>
      <c r="C2333" s="1165" t="str">
        <f t="shared" si="242"/>
        <v>PEXP154</v>
      </c>
      <c r="D2333" s="988" t="str">
        <f>'PU Holds'!$T$14</f>
        <v>Fluo 
Green</v>
      </c>
      <c r="E2333" s="1165" t="s">
        <v>27831</v>
      </c>
      <c r="F2333" s="1165" t="s">
        <v>27824</v>
      </c>
      <c r="G2333" s="1170" t="s">
        <v>27825</v>
      </c>
    </row>
    <row r="2334" spans="1:7" ht="15" customHeight="1">
      <c r="A2334" s="1165" t="str">
        <f t="shared" si="240"/>
        <v>PEXP154FLP</v>
      </c>
      <c r="B2334" s="1165">
        <f>IFERROR(INDEX('PU Holds'!$B$14:$AF$554,MATCH(C2334,'PU Holds'!$B$14:$B$552,FALSE),MATCH(D2334,'PU Holds'!$B$14:$AF$14,FALSE)),0)</f>
        <v>0</v>
      </c>
      <c r="C2334" s="1165" t="str">
        <f t="shared" si="242"/>
        <v>PEXP154</v>
      </c>
      <c r="D2334" s="988" t="str">
        <f>'PU Holds'!$U$14</f>
        <v>Fluo 
Pink</v>
      </c>
      <c r="E2334" s="1165" t="s">
        <v>27832</v>
      </c>
      <c r="F2334" s="1165" t="s">
        <v>27824</v>
      </c>
      <c r="G2334" s="1170" t="s">
        <v>27825</v>
      </c>
    </row>
    <row r="2335" spans="1:7" ht="15" customHeight="1">
      <c r="A2335" s="1165" t="str">
        <f t="shared" si="240"/>
        <v>PEXP154VIO</v>
      </c>
      <c r="B2335" s="1165">
        <f>IFERROR(INDEX('PU Holds'!$B$14:$AF$554,MATCH(C2335,'PU Holds'!$B$14:$B$552,FALSE),MATCH(D2335,'PU Holds'!$B$14:$AF$14,FALSE)),0)</f>
        <v>0</v>
      </c>
      <c r="C2335" s="1165" t="str">
        <f t="shared" si="242"/>
        <v>PEXP154</v>
      </c>
      <c r="D2335" s="988" t="str">
        <f>'PU Holds'!$W$14</f>
        <v>Violet 
RAL 4008</v>
      </c>
      <c r="E2335" s="1165" t="s">
        <v>27833</v>
      </c>
      <c r="F2335" s="1165" t="s">
        <v>27824</v>
      </c>
      <c r="G2335" s="1170" t="s">
        <v>27825</v>
      </c>
    </row>
    <row r="2336" spans="1:7" ht="15" customHeight="1">
      <c r="A2336" s="1165" t="str">
        <f t="shared" si="240"/>
        <v>PEXP154MIN</v>
      </c>
      <c r="B2336" s="1165">
        <f>IFERROR(INDEX('PU Holds'!$B$14:$AF$554,MATCH(C2336,'PU Holds'!$B$14:$B$552,FALSE),MATCH(D2336,'PU Holds'!$B$14:$AF$14,FALSE)),0)</f>
        <v>0</v>
      </c>
      <c r="C2336" s="1165" t="str">
        <f t="shared" si="242"/>
        <v>PEXP154</v>
      </c>
      <c r="D2336" s="988" t="str">
        <f>'PU Holds'!$X$14</f>
        <v>Mint 
RAL 6027</v>
      </c>
      <c r="E2336" s="1165" t="s">
        <v>27834</v>
      </c>
      <c r="F2336" s="1165" t="s">
        <v>27824</v>
      </c>
      <c r="G2336" s="1170" t="s">
        <v>27825</v>
      </c>
    </row>
    <row r="2337" spans="1:7" ht="15" customHeight="1">
      <c r="A2337" s="1165" t="str">
        <f t="shared" si="240"/>
        <v>PEXP154PUK</v>
      </c>
      <c r="B2337" s="1165">
        <f>IFERROR(INDEX('PU Holds'!$B$14:$AF$554,MATCH(C2337,'PU Holds'!$B$14:$B$552,FALSE),MATCH(D2337,'PU Holds'!$B$14:$AF$14,FALSE)),0)</f>
        <v>0</v>
      </c>
      <c r="C2337" s="1165" t="str">
        <f t="shared" si="242"/>
        <v>PEXP154</v>
      </c>
      <c r="D2337" s="988" t="str">
        <f>'PU Holds'!$Z$14</f>
        <v>Green 
(Puke 16-09)</v>
      </c>
      <c r="E2337" s="1165" t="s">
        <v>27835</v>
      </c>
      <c r="F2337" s="1165" t="s">
        <v>27824</v>
      </c>
      <c r="G2337" s="1170" t="s">
        <v>27825</v>
      </c>
    </row>
    <row r="2338" spans="1:7" ht="15" customHeight="1">
      <c r="A2338" s="1165" t="str">
        <f t="shared" si="240"/>
        <v>PEXP154ORA</v>
      </c>
      <c r="B2338" s="1165">
        <f>IFERROR(INDEX('PU Holds'!$B$14:$AF$554,MATCH(C2338,'PU Holds'!$B$14:$B$552,FALSE),MATCH(D2338,'PU Holds'!$B$14:$AF$14,FALSE)),0)</f>
        <v>0</v>
      </c>
      <c r="C2338" s="1165" t="str">
        <f t="shared" si="242"/>
        <v>PEXP154</v>
      </c>
      <c r="D2338" s="988" t="str">
        <f>'PU Holds'!$AA$14</f>
        <v>US Orange
14-01</v>
      </c>
      <c r="E2338" s="1165" t="s">
        <v>27836</v>
      </c>
      <c r="F2338" s="1165" t="s">
        <v>27824</v>
      </c>
      <c r="G2338" s="1170" t="s">
        <v>27825</v>
      </c>
    </row>
    <row r="2339" spans="1:7" ht="15" customHeight="1">
      <c r="A2339" s="1165" t="str">
        <f t="shared" si="240"/>
        <v>PEXP154GRE</v>
      </c>
      <c r="B2339" s="1165">
        <f>IFERROR(INDEX('PU Holds'!$B$14:$AF$554,MATCH(C2339,'PU Holds'!$B$14:$B$552,FALSE),MATCH(D2339,'PU Holds'!$B$14:$AF$14,FALSE)),0)</f>
        <v>0</v>
      </c>
      <c r="C2339" s="1165" t="str">
        <f t="shared" si="242"/>
        <v>PEXP154</v>
      </c>
      <c r="D2339" s="988" t="str">
        <f>'PU Holds'!$AB$14</f>
        <v>US Green 
16 -16</v>
      </c>
      <c r="E2339" s="1165" t="s">
        <v>27837</v>
      </c>
      <c r="F2339" s="1165" t="s">
        <v>27824</v>
      </c>
      <c r="G2339" s="1170" t="s">
        <v>27825</v>
      </c>
    </row>
    <row r="2340" spans="1:7" ht="15" customHeight="1">
      <c r="A2340" s="1165" t="str">
        <f t="shared" si="240"/>
        <v>PEXP154WHI</v>
      </c>
      <c r="B2340" s="1165">
        <f>IFERROR(INDEX('PU Holds'!$B$14:$AF$554,MATCH(C2340,'PU Holds'!$B$14:$B$552,FALSE),MATCH(D2340,'PU Holds'!$B$14:$AF$14,FALSE)),0)</f>
        <v>0</v>
      </c>
      <c r="C2340" s="1165" t="str">
        <f t="shared" si="242"/>
        <v>PEXP154</v>
      </c>
      <c r="D2340" s="988" t="str">
        <f>'PU Holds'!$AC$14</f>
        <v>White 
RAL 9010</v>
      </c>
      <c r="E2340" s="1165" t="s">
        <v>27838</v>
      </c>
      <c r="F2340" s="1165" t="s">
        <v>27824</v>
      </c>
      <c r="G2340" s="1170" t="s">
        <v>27825</v>
      </c>
    </row>
    <row r="2341" spans="1:7" ht="15" customHeight="1">
      <c r="A2341" s="1165" t="str">
        <f t="shared" si="240"/>
        <v>PEXP154PUR</v>
      </c>
      <c r="B2341" s="1165">
        <f>IFERROR(INDEX('PU Holds'!$B$14:$AF$554,MATCH(C2341,'PU Holds'!$B$14:$B$552,FALSE),MATCH(D2341,'PU Holds'!$B$14:$AF$14,FALSE)),0)</f>
        <v>0</v>
      </c>
      <c r="C2341" s="1165" t="str">
        <f t="shared" si="242"/>
        <v>PEXP154</v>
      </c>
      <c r="D2341" s="988" t="str">
        <f>'PU Holds'!$AD$14</f>
        <v>US Purple</v>
      </c>
      <c r="E2341" s="1165" t="s">
        <v>27839</v>
      </c>
      <c r="F2341" s="1165" t="s">
        <v>27824</v>
      </c>
      <c r="G2341" s="1170" t="s">
        <v>27825</v>
      </c>
    </row>
    <row r="2342" spans="1:7" ht="15" customHeight="1">
      <c r="A2342" s="1165" t="str">
        <f t="shared" si="240"/>
        <v>PEXP155YEL</v>
      </c>
      <c r="B2342" s="1165">
        <f>IFERROR(INDEX('PU Holds'!$B$14:$AF$554,MATCH(C2342,'PU Holds'!$B$14:$B$552,FALSE),MATCH(D2342,'PU Holds'!$B$14:$AF$14,FALSE)),0)</f>
        <v>0</v>
      </c>
      <c r="C2342" s="1165" t="s">
        <v>27993</v>
      </c>
      <c r="D2342" s="1168" t="str">
        <f>'PU Holds'!$M$14</f>
        <v>Yellow 
RAL 1026</v>
      </c>
      <c r="E2342" s="1165" t="s">
        <v>27823</v>
      </c>
      <c r="F2342" s="1165" t="s">
        <v>27824</v>
      </c>
      <c r="G2342" s="1170" t="s">
        <v>27825</v>
      </c>
    </row>
    <row r="2343" spans="1:7" ht="15" customHeight="1">
      <c r="A2343" s="1165" t="str">
        <f t="shared" si="240"/>
        <v>PEXP155RED</v>
      </c>
      <c r="B2343" s="1165">
        <f>IFERROR(INDEX('PU Holds'!$B$14:$AF$554,MATCH(C2343,'PU Holds'!$B$14:$B$552,FALSE),MATCH(D2343,'PU Holds'!$B$14:$AF$14,FALSE)),0)</f>
        <v>0</v>
      </c>
      <c r="C2343" s="1165" t="str">
        <f t="shared" ref="C2343:C2356" si="243">C2342</f>
        <v>PEXP155</v>
      </c>
      <c r="D2343" s="988" t="str">
        <f>'PU Holds'!$O$14</f>
        <v>Red 
RAL 3020</v>
      </c>
      <c r="E2343" s="1165" t="s">
        <v>27826</v>
      </c>
      <c r="F2343" s="1165" t="s">
        <v>27824</v>
      </c>
      <c r="G2343" s="1170" t="s">
        <v>27825</v>
      </c>
    </row>
    <row r="2344" spans="1:7" ht="15" customHeight="1">
      <c r="A2344" s="1165" t="str">
        <f t="shared" si="240"/>
        <v>PEXP155BLU</v>
      </c>
      <c r="B2344" s="1165">
        <f>IFERROR(INDEX('PU Holds'!$B$14:$AF$554,MATCH(C2344,'PU Holds'!$B$14:$B$552,FALSE),MATCH(D2344,'PU Holds'!$B$14:$AF$14,FALSE)),0)</f>
        <v>0</v>
      </c>
      <c r="C2344" s="1165" t="str">
        <f t="shared" si="243"/>
        <v>PEXP155</v>
      </c>
      <c r="D2344" s="988" t="str">
        <f>'PU Holds'!$P$14</f>
        <v>Blue 
RAL 5015</v>
      </c>
      <c r="E2344" s="1165" t="s">
        <v>27827</v>
      </c>
      <c r="F2344" s="1165" t="s">
        <v>27824</v>
      </c>
      <c r="G2344" s="1170" t="s">
        <v>27825</v>
      </c>
    </row>
    <row r="2345" spans="1:7" ht="15" customHeight="1">
      <c r="A2345" s="1165" t="str">
        <f t="shared" si="240"/>
        <v>PEXP155GRY</v>
      </c>
      <c r="B2345" s="1165">
        <f>IFERROR(INDEX('PU Holds'!$B$14:$AF$554,MATCH(C2345,'PU Holds'!$B$14:$B$552,FALSE),MATCH(D2345,'PU Holds'!$B$14:$AF$14,FALSE)),0)</f>
        <v>0</v>
      </c>
      <c r="C2345" s="1165" t="str">
        <f t="shared" si="243"/>
        <v>PEXP155</v>
      </c>
      <c r="D2345" s="988" t="str">
        <f>'PU Holds'!$Q$14</f>
        <v>Grey 
RAL 7001</v>
      </c>
      <c r="E2345" s="1165" t="s">
        <v>27828</v>
      </c>
      <c r="F2345" s="1165" t="s">
        <v>27824</v>
      </c>
      <c r="G2345" s="1170" t="s">
        <v>27825</v>
      </c>
    </row>
    <row r="2346" spans="1:7" ht="15" customHeight="1">
      <c r="A2346" s="1165" t="str">
        <f t="shared" si="240"/>
        <v>PEXP155BLK</v>
      </c>
      <c r="B2346" s="1165">
        <f>IFERROR(INDEX('PU Holds'!$B$14:$AF$554,MATCH(C2346,'PU Holds'!$B$14:$B$552,FALSE),MATCH(D2346,'PU Holds'!$B$14:$AF$14,FALSE)),0)</f>
        <v>0</v>
      </c>
      <c r="C2346" s="1165" t="str">
        <f t="shared" si="243"/>
        <v>PEXP155</v>
      </c>
      <c r="D2346" s="988" t="str">
        <f>'PU Holds'!$R$14</f>
        <v>Black 
RAL 9005</v>
      </c>
      <c r="E2346" s="1165" t="s">
        <v>27829</v>
      </c>
      <c r="F2346" s="1165" t="s">
        <v>27824</v>
      </c>
      <c r="G2346" s="1170" t="s">
        <v>27825</v>
      </c>
    </row>
    <row r="2347" spans="1:7" ht="15" customHeight="1">
      <c r="A2347" s="1165" t="str">
        <f t="shared" si="240"/>
        <v>PEXP155FLO</v>
      </c>
      <c r="B2347" s="1165">
        <f>IFERROR(INDEX('PU Holds'!$B$14:$AF$554,MATCH(C2347,'PU Holds'!$B$14:$B$552,FALSE),MATCH(D2347,'PU Holds'!$B$14:$AF$14,FALSE)),0)</f>
        <v>0</v>
      </c>
      <c r="C2347" s="1165" t="str">
        <f t="shared" si="243"/>
        <v>PEXP155</v>
      </c>
      <c r="D2347" s="988" t="str">
        <f>'PU Holds'!$S$14</f>
        <v>Fluo 
Orange</v>
      </c>
      <c r="E2347" s="1165" t="s">
        <v>27830</v>
      </c>
      <c r="F2347" s="1165" t="s">
        <v>27824</v>
      </c>
      <c r="G2347" s="1170" t="s">
        <v>27825</v>
      </c>
    </row>
    <row r="2348" spans="1:7" ht="15" customHeight="1">
      <c r="A2348" s="1165" t="str">
        <f t="shared" si="240"/>
        <v>PEXP155FLG</v>
      </c>
      <c r="B2348" s="1165">
        <f>IFERROR(INDEX('PU Holds'!$B$14:$AF$554,MATCH(C2348,'PU Holds'!$B$14:$B$552,FALSE),MATCH(D2348,'PU Holds'!$B$14:$AF$14,FALSE)),0)</f>
        <v>0</v>
      </c>
      <c r="C2348" s="1165" t="str">
        <f t="shared" si="243"/>
        <v>PEXP155</v>
      </c>
      <c r="D2348" s="988" t="str">
        <f>'PU Holds'!$T$14</f>
        <v>Fluo 
Green</v>
      </c>
      <c r="E2348" s="1165" t="s">
        <v>27831</v>
      </c>
      <c r="F2348" s="1165" t="s">
        <v>27824</v>
      </c>
      <c r="G2348" s="1170" t="s">
        <v>27825</v>
      </c>
    </row>
    <row r="2349" spans="1:7" ht="15" customHeight="1">
      <c r="A2349" s="1165" t="str">
        <f t="shared" si="240"/>
        <v>PEXP155FLP</v>
      </c>
      <c r="B2349" s="1165">
        <f>IFERROR(INDEX('PU Holds'!$B$14:$AF$554,MATCH(C2349,'PU Holds'!$B$14:$B$552,FALSE),MATCH(D2349,'PU Holds'!$B$14:$AF$14,FALSE)),0)</f>
        <v>0</v>
      </c>
      <c r="C2349" s="1165" t="str">
        <f t="shared" si="243"/>
        <v>PEXP155</v>
      </c>
      <c r="D2349" s="988" t="str">
        <f>'PU Holds'!$U$14</f>
        <v>Fluo 
Pink</v>
      </c>
      <c r="E2349" s="1165" t="s">
        <v>27832</v>
      </c>
      <c r="F2349" s="1165" t="s">
        <v>27824</v>
      </c>
      <c r="G2349" s="1170" t="s">
        <v>27825</v>
      </c>
    </row>
    <row r="2350" spans="1:7" ht="15" customHeight="1">
      <c r="A2350" s="1165" t="str">
        <f t="shared" si="240"/>
        <v>PEXP155VIO</v>
      </c>
      <c r="B2350" s="1165">
        <f>IFERROR(INDEX('PU Holds'!$B$14:$AF$554,MATCH(C2350,'PU Holds'!$B$14:$B$552,FALSE),MATCH(D2350,'PU Holds'!$B$14:$AF$14,FALSE)),0)</f>
        <v>0</v>
      </c>
      <c r="C2350" s="1165" t="str">
        <f t="shared" si="243"/>
        <v>PEXP155</v>
      </c>
      <c r="D2350" s="988" t="str">
        <f>'PU Holds'!$W$14</f>
        <v>Violet 
RAL 4008</v>
      </c>
      <c r="E2350" s="1165" t="s">
        <v>27833</v>
      </c>
      <c r="F2350" s="1165" t="s">
        <v>27824</v>
      </c>
      <c r="G2350" s="1170" t="s">
        <v>27825</v>
      </c>
    </row>
    <row r="2351" spans="1:7" ht="15" customHeight="1">
      <c r="A2351" s="1165" t="str">
        <f t="shared" si="240"/>
        <v>PEXP155MIN</v>
      </c>
      <c r="B2351" s="1165">
        <f>IFERROR(INDEX('PU Holds'!$B$14:$AF$554,MATCH(C2351,'PU Holds'!$B$14:$B$552,FALSE),MATCH(D2351,'PU Holds'!$B$14:$AF$14,FALSE)),0)</f>
        <v>0</v>
      </c>
      <c r="C2351" s="1165" t="str">
        <f t="shared" si="243"/>
        <v>PEXP155</v>
      </c>
      <c r="D2351" s="988" t="str">
        <f>'PU Holds'!$X$14</f>
        <v>Mint 
RAL 6027</v>
      </c>
      <c r="E2351" s="1165" t="s">
        <v>27834</v>
      </c>
      <c r="F2351" s="1165" t="s">
        <v>27824</v>
      </c>
      <c r="G2351" s="1170" t="s">
        <v>27825</v>
      </c>
    </row>
    <row r="2352" spans="1:7" ht="15" customHeight="1">
      <c r="A2352" s="1165" t="str">
        <f t="shared" si="240"/>
        <v>PEXP155PUK</v>
      </c>
      <c r="B2352" s="1165">
        <f>IFERROR(INDEX('PU Holds'!$B$14:$AF$554,MATCH(C2352,'PU Holds'!$B$14:$B$552,FALSE),MATCH(D2352,'PU Holds'!$B$14:$AF$14,FALSE)),0)</f>
        <v>0</v>
      </c>
      <c r="C2352" s="1165" t="str">
        <f t="shared" si="243"/>
        <v>PEXP155</v>
      </c>
      <c r="D2352" s="988" t="str">
        <f>'PU Holds'!$Z$14</f>
        <v>Green 
(Puke 16-09)</v>
      </c>
      <c r="E2352" s="1165" t="s">
        <v>27835</v>
      </c>
      <c r="F2352" s="1165" t="s">
        <v>27824</v>
      </c>
      <c r="G2352" s="1170" t="s">
        <v>27825</v>
      </c>
    </row>
    <row r="2353" spans="1:7" ht="15" customHeight="1">
      <c r="A2353" s="1165" t="str">
        <f t="shared" si="240"/>
        <v>PEXP155ORA</v>
      </c>
      <c r="B2353" s="1165">
        <f>IFERROR(INDEX('PU Holds'!$B$14:$AF$554,MATCH(C2353,'PU Holds'!$B$14:$B$552,FALSE),MATCH(D2353,'PU Holds'!$B$14:$AF$14,FALSE)),0)</f>
        <v>0</v>
      </c>
      <c r="C2353" s="1165" t="str">
        <f t="shared" si="243"/>
        <v>PEXP155</v>
      </c>
      <c r="D2353" s="988" t="str">
        <f>'PU Holds'!$AA$14</f>
        <v>US Orange
14-01</v>
      </c>
      <c r="E2353" s="1165" t="s">
        <v>27836</v>
      </c>
      <c r="F2353" s="1165" t="s">
        <v>27824</v>
      </c>
      <c r="G2353" s="1170" t="s">
        <v>27825</v>
      </c>
    </row>
    <row r="2354" spans="1:7" ht="15" customHeight="1">
      <c r="A2354" s="1165" t="str">
        <f t="shared" si="240"/>
        <v>PEXP155GRE</v>
      </c>
      <c r="B2354" s="1165">
        <f>IFERROR(INDEX('PU Holds'!$B$14:$AF$554,MATCH(C2354,'PU Holds'!$B$14:$B$552,FALSE),MATCH(D2354,'PU Holds'!$B$14:$AF$14,FALSE)),0)</f>
        <v>0</v>
      </c>
      <c r="C2354" s="1165" t="str">
        <f t="shared" si="243"/>
        <v>PEXP155</v>
      </c>
      <c r="D2354" s="988" t="str">
        <f>'PU Holds'!$AB$14</f>
        <v>US Green 
16 -16</v>
      </c>
      <c r="E2354" s="1165" t="s">
        <v>27837</v>
      </c>
      <c r="F2354" s="1165" t="s">
        <v>27824</v>
      </c>
      <c r="G2354" s="1170" t="s">
        <v>27825</v>
      </c>
    </row>
    <row r="2355" spans="1:7" ht="15" customHeight="1">
      <c r="A2355" s="1165" t="str">
        <f t="shared" si="240"/>
        <v>PEXP155WHI</v>
      </c>
      <c r="B2355" s="1165">
        <f>IFERROR(INDEX('PU Holds'!$B$14:$AF$554,MATCH(C2355,'PU Holds'!$B$14:$B$552,FALSE),MATCH(D2355,'PU Holds'!$B$14:$AF$14,FALSE)),0)</f>
        <v>0</v>
      </c>
      <c r="C2355" s="1165" t="str">
        <f t="shared" si="243"/>
        <v>PEXP155</v>
      </c>
      <c r="D2355" s="988" t="str">
        <f>'PU Holds'!$AC$14</f>
        <v>White 
RAL 9010</v>
      </c>
      <c r="E2355" s="1165" t="s">
        <v>27838</v>
      </c>
      <c r="F2355" s="1165" t="s">
        <v>27824</v>
      </c>
      <c r="G2355" s="1170" t="s">
        <v>27825</v>
      </c>
    </row>
    <row r="2356" spans="1:7" ht="15" customHeight="1">
      <c r="A2356" s="1165" t="str">
        <f t="shared" si="240"/>
        <v>PEXP155PUR</v>
      </c>
      <c r="B2356" s="1165">
        <f>IFERROR(INDEX('PU Holds'!$B$14:$AF$554,MATCH(C2356,'PU Holds'!$B$14:$B$552,FALSE),MATCH(D2356,'PU Holds'!$B$14:$AF$14,FALSE)),0)</f>
        <v>0</v>
      </c>
      <c r="C2356" s="1165" t="str">
        <f t="shared" si="243"/>
        <v>PEXP155</v>
      </c>
      <c r="D2356" s="988" t="str">
        <f>'PU Holds'!$AD$14</f>
        <v>US Purple</v>
      </c>
      <c r="E2356" s="1165" t="s">
        <v>27839</v>
      </c>
      <c r="F2356" s="1165" t="s">
        <v>27824</v>
      </c>
      <c r="G2356" s="1170" t="s">
        <v>27825</v>
      </c>
    </row>
    <row r="2357" spans="1:7" ht="15" customHeight="1">
      <c r="A2357" s="1165" t="str">
        <f t="shared" ref="A2357:A2406" si="244">CONCATENATE(C2357,E2357)</f>
        <v>PEXP156YEL</v>
      </c>
      <c r="B2357" s="1165">
        <f>IFERROR(INDEX('PU Holds'!$B$14:$AF$554,MATCH(C2357,'PU Holds'!$B$14:$B$552,FALSE),MATCH(D2357,'PU Holds'!$B$14:$AF$14,FALSE)),0)</f>
        <v>0</v>
      </c>
      <c r="C2357" s="1165" t="s">
        <v>27994</v>
      </c>
      <c r="D2357" s="1168" t="str">
        <f>'PU Holds'!$M$14</f>
        <v>Yellow 
RAL 1026</v>
      </c>
      <c r="E2357" s="1165" t="s">
        <v>27823</v>
      </c>
      <c r="F2357" s="1165" t="s">
        <v>27824</v>
      </c>
      <c r="G2357" s="1170" t="s">
        <v>27825</v>
      </c>
    </row>
    <row r="2358" spans="1:7" ht="15" customHeight="1">
      <c r="A2358" s="1165" t="str">
        <f t="shared" si="244"/>
        <v>PEXP156RED</v>
      </c>
      <c r="B2358" s="1165">
        <f>IFERROR(INDEX('PU Holds'!$B$14:$AF$554,MATCH(C2358,'PU Holds'!$B$14:$B$552,FALSE),MATCH(D2358,'PU Holds'!$B$14:$AF$14,FALSE)),0)</f>
        <v>0</v>
      </c>
      <c r="C2358" s="1165" t="str">
        <f t="shared" ref="C2358:C2371" si="245">C2357</f>
        <v>PEXP156</v>
      </c>
      <c r="D2358" s="988" t="str">
        <f>'PU Holds'!$O$14</f>
        <v>Red 
RAL 3020</v>
      </c>
      <c r="E2358" s="1165" t="s">
        <v>27826</v>
      </c>
      <c r="F2358" s="1165" t="s">
        <v>27824</v>
      </c>
      <c r="G2358" s="1170" t="s">
        <v>27825</v>
      </c>
    </row>
    <row r="2359" spans="1:7" ht="15" customHeight="1">
      <c r="A2359" s="1165" t="str">
        <f t="shared" si="244"/>
        <v>PEXP156BLU</v>
      </c>
      <c r="B2359" s="1165">
        <f>IFERROR(INDEX('PU Holds'!$B$14:$AF$554,MATCH(C2359,'PU Holds'!$B$14:$B$552,FALSE),MATCH(D2359,'PU Holds'!$B$14:$AF$14,FALSE)),0)</f>
        <v>0</v>
      </c>
      <c r="C2359" s="1165" t="str">
        <f t="shared" si="245"/>
        <v>PEXP156</v>
      </c>
      <c r="D2359" s="988" t="str">
        <f>'PU Holds'!$P$14</f>
        <v>Blue 
RAL 5015</v>
      </c>
      <c r="E2359" s="1165" t="s">
        <v>27827</v>
      </c>
      <c r="F2359" s="1165" t="s">
        <v>27824</v>
      </c>
      <c r="G2359" s="1170" t="s">
        <v>27825</v>
      </c>
    </row>
    <row r="2360" spans="1:7" ht="15" customHeight="1">
      <c r="A2360" s="1165" t="str">
        <f t="shared" si="244"/>
        <v>PEXP156GRY</v>
      </c>
      <c r="B2360" s="1165">
        <f>IFERROR(INDEX('PU Holds'!$B$14:$AF$554,MATCH(C2360,'PU Holds'!$B$14:$B$552,FALSE),MATCH(D2360,'PU Holds'!$B$14:$AF$14,FALSE)),0)</f>
        <v>0</v>
      </c>
      <c r="C2360" s="1165" t="str">
        <f t="shared" si="245"/>
        <v>PEXP156</v>
      </c>
      <c r="D2360" s="988" t="str">
        <f>'PU Holds'!$Q$14</f>
        <v>Grey 
RAL 7001</v>
      </c>
      <c r="E2360" s="1165" t="s">
        <v>27828</v>
      </c>
      <c r="F2360" s="1165" t="s">
        <v>27824</v>
      </c>
      <c r="G2360" s="1170" t="s">
        <v>27825</v>
      </c>
    </row>
    <row r="2361" spans="1:7" ht="15" customHeight="1">
      <c r="A2361" s="1165" t="str">
        <f t="shared" si="244"/>
        <v>PEXP156BLK</v>
      </c>
      <c r="B2361" s="1165">
        <f>IFERROR(INDEX('PU Holds'!$B$14:$AF$554,MATCH(C2361,'PU Holds'!$B$14:$B$552,FALSE),MATCH(D2361,'PU Holds'!$B$14:$AF$14,FALSE)),0)</f>
        <v>0</v>
      </c>
      <c r="C2361" s="1165" t="str">
        <f t="shared" si="245"/>
        <v>PEXP156</v>
      </c>
      <c r="D2361" s="988" t="str">
        <f>'PU Holds'!$R$14</f>
        <v>Black 
RAL 9005</v>
      </c>
      <c r="E2361" s="1165" t="s">
        <v>27829</v>
      </c>
      <c r="F2361" s="1165" t="s">
        <v>27824</v>
      </c>
      <c r="G2361" s="1170" t="s">
        <v>27825</v>
      </c>
    </row>
    <row r="2362" spans="1:7" ht="15" customHeight="1">
      <c r="A2362" s="1165" t="str">
        <f t="shared" si="244"/>
        <v>PEXP156FLO</v>
      </c>
      <c r="B2362" s="1165">
        <f>IFERROR(INDEX('PU Holds'!$B$14:$AF$554,MATCH(C2362,'PU Holds'!$B$14:$B$552,FALSE),MATCH(D2362,'PU Holds'!$B$14:$AF$14,FALSE)),0)</f>
        <v>0</v>
      </c>
      <c r="C2362" s="1165" t="str">
        <f t="shared" si="245"/>
        <v>PEXP156</v>
      </c>
      <c r="D2362" s="988" t="str">
        <f>'PU Holds'!$S$14</f>
        <v>Fluo 
Orange</v>
      </c>
      <c r="E2362" s="1165" t="s">
        <v>27830</v>
      </c>
      <c r="F2362" s="1165" t="s">
        <v>27824</v>
      </c>
      <c r="G2362" s="1170" t="s">
        <v>27825</v>
      </c>
    </row>
    <row r="2363" spans="1:7" ht="15" customHeight="1">
      <c r="A2363" s="1165" t="str">
        <f t="shared" si="244"/>
        <v>PEXP156FLG</v>
      </c>
      <c r="B2363" s="1165">
        <f>IFERROR(INDEX('PU Holds'!$B$14:$AF$554,MATCH(C2363,'PU Holds'!$B$14:$B$552,FALSE),MATCH(D2363,'PU Holds'!$B$14:$AF$14,FALSE)),0)</f>
        <v>0</v>
      </c>
      <c r="C2363" s="1165" t="str">
        <f t="shared" si="245"/>
        <v>PEXP156</v>
      </c>
      <c r="D2363" s="988" t="str">
        <f>'PU Holds'!$T$14</f>
        <v>Fluo 
Green</v>
      </c>
      <c r="E2363" s="1165" t="s">
        <v>27831</v>
      </c>
      <c r="F2363" s="1165" t="s">
        <v>27824</v>
      </c>
      <c r="G2363" s="1170" t="s">
        <v>27825</v>
      </c>
    </row>
    <row r="2364" spans="1:7" ht="15" customHeight="1">
      <c r="A2364" s="1165" t="str">
        <f t="shared" si="244"/>
        <v>PEXP156FLP</v>
      </c>
      <c r="B2364" s="1165">
        <f>IFERROR(INDEX('PU Holds'!$B$14:$AF$554,MATCH(C2364,'PU Holds'!$B$14:$B$552,FALSE),MATCH(D2364,'PU Holds'!$B$14:$AF$14,FALSE)),0)</f>
        <v>0</v>
      </c>
      <c r="C2364" s="1165" t="str">
        <f t="shared" si="245"/>
        <v>PEXP156</v>
      </c>
      <c r="D2364" s="988" t="str">
        <f>'PU Holds'!$U$14</f>
        <v>Fluo 
Pink</v>
      </c>
      <c r="E2364" s="1165" t="s">
        <v>27832</v>
      </c>
      <c r="F2364" s="1165" t="s">
        <v>27824</v>
      </c>
      <c r="G2364" s="1170" t="s">
        <v>27825</v>
      </c>
    </row>
    <row r="2365" spans="1:7" ht="15" customHeight="1">
      <c r="A2365" s="1165" t="str">
        <f t="shared" si="244"/>
        <v>PEXP156VIO</v>
      </c>
      <c r="B2365" s="1165">
        <f>IFERROR(INDEX('PU Holds'!$B$14:$AF$554,MATCH(C2365,'PU Holds'!$B$14:$B$552,FALSE),MATCH(D2365,'PU Holds'!$B$14:$AF$14,FALSE)),0)</f>
        <v>0</v>
      </c>
      <c r="C2365" s="1165" t="str">
        <f t="shared" si="245"/>
        <v>PEXP156</v>
      </c>
      <c r="D2365" s="988" t="str">
        <f>'PU Holds'!$W$14</f>
        <v>Violet 
RAL 4008</v>
      </c>
      <c r="E2365" s="1165" t="s">
        <v>27833</v>
      </c>
      <c r="F2365" s="1165" t="s">
        <v>27824</v>
      </c>
      <c r="G2365" s="1170" t="s">
        <v>27825</v>
      </c>
    </row>
    <row r="2366" spans="1:7" ht="15" customHeight="1">
      <c r="A2366" s="1165" t="str">
        <f t="shared" si="244"/>
        <v>PEXP156MIN</v>
      </c>
      <c r="B2366" s="1165">
        <f>IFERROR(INDEX('PU Holds'!$B$14:$AF$554,MATCH(C2366,'PU Holds'!$B$14:$B$552,FALSE),MATCH(D2366,'PU Holds'!$B$14:$AF$14,FALSE)),0)</f>
        <v>0</v>
      </c>
      <c r="C2366" s="1165" t="str">
        <f t="shared" si="245"/>
        <v>PEXP156</v>
      </c>
      <c r="D2366" s="988" t="str">
        <f>'PU Holds'!$X$14</f>
        <v>Mint 
RAL 6027</v>
      </c>
      <c r="E2366" s="1165" t="s">
        <v>27834</v>
      </c>
      <c r="F2366" s="1165" t="s">
        <v>27824</v>
      </c>
      <c r="G2366" s="1170" t="s">
        <v>27825</v>
      </c>
    </row>
    <row r="2367" spans="1:7" ht="15" customHeight="1">
      <c r="A2367" s="1165" t="str">
        <f t="shared" si="244"/>
        <v>PEXP156PUK</v>
      </c>
      <c r="B2367" s="1165">
        <f>IFERROR(INDEX('PU Holds'!$B$14:$AF$554,MATCH(C2367,'PU Holds'!$B$14:$B$552,FALSE),MATCH(D2367,'PU Holds'!$B$14:$AF$14,FALSE)),0)</f>
        <v>0</v>
      </c>
      <c r="C2367" s="1165" t="str">
        <f t="shared" si="245"/>
        <v>PEXP156</v>
      </c>
      <c r="D2367" s="988" t="str">
        <f>'PU Holds'!$Z$14</f>
        <v>Green 
(Puke 16-09)</v>
      </c>
      <c r="E2367" s="1165" t="s">
        <v>27835</v>
      </c>
      <c r="F2367" s="1165" t="s">
        <v>27824</v>
      </c>
      <c r="G2367" s="1170" t="s">
        <v>27825</v>
      </c>
    </row>
    <row r="2368" spans="1:7" ht="15" customHeight="1">
      <c r="A2368" s="1165" t="str">
        <f t="shared" si="244"/>
        <v>PEXP156ORA</v>
      </c>
      <c r="B2368" s="1165">
        <f>IFERROR(INDEX('PU Holds'!$B$14:$AF$554,MATCH(C2368,'PU Holds'!$B$14:$B$552,FALSE),MATCH(D2368,'PU Holds'!$B$14:$AF$14,FALSE)),0)</f>
        <v>0</v>
      </c>
      <c r="C2368" s="1165" t="str">
        <f t="shared" si="245"/>
        <v>PEXP156</v>
      </c>
      <c r="D2368" s="988" t="str">
        <f>'PU Holds'!$AA$14</f>
        <v>US Orange
14-01</v>
      </c>
      <c r="E2368" s="1165" t="s">
        <v>27836</v>
      </c>
      <c r="F2368" s="1165" t="s">
        <v>27824</v>
      </c>
      <c r="G2368" s="1170" t="s">
        <v>27825</v>
      </c>
    </row>
    <row r="2369" spans="1:7" ht="15" customHeight="1">
      <c r="A2369" s="1165" t="str">
        <f t="shared" si="244"/>
        <v>PEXP156GRE</v>
      </c>
      <c r="B2369" s="1165">
        <f>IFERROR(INDEX('PU Holds'!$B$14:$AF$554,MATCH(C2369,'PU Holds'!$B$14:$B$552,FALSE),MATCH(D2369,'PU Holds'!$B$14:$AF$14,FALSE)),0)</f>
        <v>0</v>
      </c>
      <c r="C2369" s="1165" t="str">
        <f t="shared" si="245"/>
        <v>PEXP156</v>
      </c>
      <c r="D2369" s="988" t="str">
        <f>'PU Holds'!$AB$14</f>
        <v>US Green 
16 -16</v>
      </c>
      <c r="E2369" s="1165" t="s">
        <v>27837</v>
      </c>
      <c r="F2369" s="1165" t="s">
        <v>27824</v>
      </c>
      <c r="G2369" s="1170" t="s">
        <v>27825</v>
      </c>
    </row>
    <row r="2370" spans="1:7" ht="15" customHeight="1">
      <c r="A2370" s="1165" t="str">
        <f t="shared" si="244"/>
        <v>PEXP156WHI</v>
      </c>
      <c r="B2370" s="1165">
        <f>IFERROR(INDEX('PU Holds'!$B$14:$AF$554,MATCH(C2370,'PU Holds'!$B$14:$B$552,FALSE),MATCH(D2370,'PU Holds'!$B$14:$AF$14,FALSE)),0)</f>
        <v>0</v>
      </c>
      <c r="C2370" s="1165" t="str">
        <f t="shared" si="245"/>
        <v>PEXP156</v>
      </c>
      <c r="D2370" s="988" t="str">
        <f>'PU Holds'!$AC$14</f>
        <v>White 
RAL 9010</v>
      </c>
      <c r="E2370" s="1165" t="s">
        <v>27838</v>
      </c>
      <c r="F2370" s="1165" t="s">
        <v>27824</v>
      </c>
      <c r="G2370" s="1170" t="s">
        <v>27825</v>
      </c>
    </row>
    <row r="2371" spans="1:7" ht="15" customHeight="1">
      <c r="A2371" s="1165" t="str">
        <f t="shared" si="244"/>
        <v>PEXP156PUR</v>
      </c>
      <c r="B2371" s="1165">
        <f>IFERROR(INDEX('PU Holds'!$B$14:$AF$554,MATCH(C2371,'PU Holds'!$B$14:$B$552,FALSE),MATCH(D2371,'PU Holds'!$B$14:$AF$14,FALSE)),0)</f>
        <v>0</v>
      </c>
      <c r="C2371" s="1165" t="str">
        <f t="shared" si="245"/>
        <v>PEXP156</v>
      </c>
      <c r="D2371" s="988" t="str">
        <f>'PU Holds'!$AD$14</f>
        <v>US Purple</v>
      </c>
      <c r="E2371" s="1165" t="s">
        <v>27839</v>
      </c>
      <c r="F2371" s="1165" t="s">
        <v>27824</v>
      </c>
      <c r="G2371" s="1170" t="s">
        <v>27825</v>
      </c>
    </row>
    <row r="2372" spans="1:7" ht="15" customHeight="1">
      <c r="A2372" s="1165" t="str">
        <f t="shared" si="244"/>
        <v>PEXP157YEL</v>
      </c>
      <c r="B2372" s="1165">
        <f>IFERROR(INDEX('PU Holds'!$B$14:$AF$554,MATCH(C2372,'PU Holds'!$B$14:$B$552,FALSE),MATCH(D2372,'PU Holds'!$B$14:$AF$14,FALSE)),0)</f>
        <v>0</v>
      </c>
      <c r="C2372" s="1165" t="s">
        <v>27995</v>
      </c>
      <c r="D2372" s="1168" t="str">
        <f>'PU Holds'!$M$14</f>
        <v>Yellow 
RAL 1026</v>
      </c>
      <c r="E2372" s="1165" t="s">
        <v>27823</v>
      </c>
      <c r="F2372" s="1165" t="s">
        <v>27824</v>
      </c>
      <c r="G2372" s="1170" t="s">
        <v>27825</v>
      </c>
    </row>
    <row r="2373" spans="1:7" ht="15" customHeight="1">
      <c r="A2373" s="1165" t="str">
        <f t="shared" si="244"/>
        <v>PEXP157RED</v>
      </c>
      <c r="B2373" s="1165">
        <f>IFERROR(INDEX('PU Holds'!$B$14:$AF$554,MATCH(C2373,'PU Holds'!$B$14:$B$552,FALSE),MATCH(D2373,'PU Holds'!$B$14:$AF$14,FALSE)),0)</f>
        <v>0</v>
      </c>
      <c r="C2373" s="1165" t="str">
        <f t="shared" ref="C2373:C2386" si="246">C2372</f>
        <v>PEXP157</v>
      </c>
      <c r="D2373" s="988" t="str">
        <f>'PU Holds'!$O$14</f>
        <v>Red 
RAL 3020</v>
      </c>
      <c r="E2373" s="1165" t="s">
        <v>27826</v>
      </c>
      <c r="F2373" s="1165" t="s">
        <v>27824</v>
      </c>
      <c r="G2373" s="1170" t="s">
        <v>27825</v>
      </c>
    </row>
    <row r="2374" spans="1:7" ht="15" customHeight="1">
      <c r="A2374" s="1165" t="str">
        <f t="shared" si="244"/>
        <v>PEXP157BLU</v>
      </c>
      <c r="B2374" s="1165">
        <f>IFERROR(INDEX('PU Holds'!$B$14:$AF$554,MATCH(C2374,'PU Holds'!$B$14:$B$552,FALSE),MATCH(D2374,'PU Holds'!$B$14:$AF$14,FALSE)),0)</f>
        <v>0</v>
      </c>
      <c r="C2374" s="1165" t="str">
        <f t="shared" si="246"/>
        <v>PEXP157</v>
      </c>
      <c r="D2374" s="988" t="str">
        <f>'PU Holds'!$P$14</f>
        <v>Blue 
RAL 5015</v>
      </c>
      <c r="E2374" s="1165" t="s">
        <v>27827</v>
      </c>
      <c r="F2374" s="1165" t="s">
        <v>27824</v>
      </c>
      <c r="G2374" s="1170" t="s">
        <v>27825</v>
      </c>
    </row>
    <row r="2375" spans="1:7" ht="15" customHeight="1">
      <c r="A2375" s="1165" t="str">
        <f t="shared" si="244"/>
        <v>PEXP157GRY</v>
      </c>
      <c r="B2375" s="1165">
        <f>IFERROR(INDEX('PU Holds'!$B$14:$AF$554,MATCH(C2375,'PU Holds'!$B$14:$B$552,FALSE),MATCH(D2375,'PU Holds'!$B$14:$AF$14,FALSE)),0)</f>
        <v>0</v>
      </c>
      <c r="C2375" s="1165" t="str">
        <f t="shared" si="246"/>
        <v>PEXP157</v>
      </c>
      <c r="D2375" s="988" t="str">
        <f>'PU Holds'!$Q$14</f>
        <v>Grey 
RAL 7001</v>
      </c>
      <c r="E2375" s="1165" t="s">
        <v>27828</v>
      </c>
      <c r="F2375" s="1165" t="s">
        <v>27824</v>
      </c>
      <c r="G2375" s="1170" t="s">
        <v>27825</v>
      </c>
    </row>
    <row r="2376" spans="1:7" ht="15" customHeight="1">
      <c r="A2376" s="1165" t="str">
        <f t="shared" si="244"/>
        <v>PEXP157BLK</v>
      </c>
      <c r="B2376" s="1165">
        <f>IFERROR(INDEX('PU Holds'!$B$14:$AF$554,MATCH(C2376,'PU Holds'!$B$14:$B$552,FALSE),MATCH(D2376,'PU Holds'!$B$14:$AF$14,FALSE)),0)</f>
        <v>0</v>
      </c>
      <c r="C2376" s="1165" t="str">
        <f t="shared" si="246"/>
        <v>PEXP157</v>
      </c>
      <c r="D2376" s="988" t="str">
        <f>'PU Holds'!$R$14</f>
        <v>Black 
RAL 9005</v>
      </c>
      <c r="E2376" s="1165" t="s">
        <v>27829</v>
      </c>
      <c r="F2376" s="1165" t="s">
        <v>27824</v>
      </c>
      <c r="G2376" s="1170" t="s">
        <v>27825</v>
      </c>
    </row>
    <row r="2377" spans="1:7" ht="15" customHeight="1">
      <c r="A2377" s="1165" t="str">
        <f t="shared" si="244"/>
        <v>PEXP157FLO</v>
      </c>
      <c r="B2377" s="1165">
        <f>IFERROR(INDEX('PU Holds'!$B$14:$AF$554,MATCH(C2377,'PU Holds'!$B$14:$B$552,FALSE),MATCH(D2377,'PU Holds'!$B$14:$AF$14,FALSE)),0)</f>
        <v>0</v>
      </c>
      <c r="C2377" s="1165" t="str">
        <f t="shared" si="246"/>
        <v>PEXP157</v>
      </c>
      <c r="D2377" s="988" t="str">
        <f>'PU Holds'!$S$14</f>
        <v>Fluo 
Orange</v>
      </c>
      <c r="E2377" s="1165" t="s">
        <v>27830</v>
      </c>
      <c r="F2377" s="1165" t="s">
        <v>27824</v>
      </c>
      <c r="G2377" s="1170" t="s">
        <v>27825</v>
      </c>
    </row>
    <row r="2378" spans="1:7" ht="15" customHeight="1">
      <c r="A2378" s="1165" t="str">
        <f t="shared" si="244"/>
        <v>PEXP157FLG</v>
      </c>
      <c r="B2378" s="1165">
        <f>IFERROR(INDEX('PU Holds'!$B$14:$AF$554,MATCH(C2378,'PU Holds'!$B$14:$B$552,FALSE),MATCH(D2378,'PU Holds'!$B$14:$AF$14,FALSE)),0)</f>
        <v>0</v>
      </c>
      <c r="C2378" s="1165" t="str">
        <f t="shared" si="246"/>
        <v>PEXP157</v>
      </c>
      <c r="D2378" s="988" t="str">
        <f>'PU Holds'!$T$14</f>
        <v>Fluo 
Green</v>
      </c>
      <c r="E2378" s="1165" t="s">
        <v>27831</v>
      </c>
      <c r="F2378" s="1165" t="s">
        <v>27824</v>
      </c>
      <c r="G2378" s="1170" t="s">
        <v>27825</v>
      </c>
    </row>
    <row r="2379" spans="1:7" ht="15" customHeight="1">
      <c r="A2379" s="1165" t="str">
        <f t="shared" si="244"/>
        <v>PEXP157FLP</v>
      </c>
      <c r="B2379" s="1165">
        <f>IFERROR(INDEX('PU Holds'!$B$14:$AF$554,MATCH(C2379,'PU Holds'!$B$14:$B$552,FALSE),MATCH(D2379,'PU Holds'!$B$14:$AF$14,FALSE)),0)</f>
        <v>0</v>
      </c>
      <c r="C2379" s="1165" t="str">
        <f t="shared" si="246"/>
        <v>PEXP157</v>
      </c>
      <c r="D2379" s="988" t="str">
        <f>'PU Holds'!$U$14</f>
        <v>Fluo 
Pink</v>
      </c>
      <c r="E2379" s="1165" t="s">
        <v>27832</v>
      </c>
      <c r="F2379" s="1165" t="s">
        <v>27824</v>
      </c>
      <c r="G2379" s="1170" t="s">
        <v>27825</v>
      </c>
    </row>
    <row r="2380" spans="1:7" ht="15" customHeight="1">
      <c r="A2380" s="1165" t="str">
        <f t="shared" si="244"/>
        <v>PEXP157VIO</v>
      </c>
      <c r="B2380" s="1165">
        <f>IFERROR(INDEX('PU Holds'!$B$14:$AF$554,MATCH(C2380,'PU Holds'!$B$14:$B$552,FALSE),MATCH(D2380,'PU Holds'!$B$14:$AF$14,FALSE)),0)</f>
        <v>0</v>
      </c>
      <c r="C2380" s="1165" t="str">
        <f t="shared" si="246"/>
        <v>PEXP157</v>
      </c>
      <c r="D2380" s="988" t="str">
        <f>'PU Holds'!$W$14</f>
        <v>Violet 
RAL 4008</v>
      </c>
      <c r="E2380" s="1165" t="s">
        <v>27833</v>
      </c>
      <c r="F2380" s="1165" t="s">
        <v>27824</v>
      </c>
      <c r="G2380" s="1170" t="s">
        <v>27825</v>
      </c>
    </row>
    <row r="2381" spans="1:7" ht="15" customHeight="1">
      <c r="A2381" s="1165" t="str">
        <f t="shared" si="244"/>
        <v>PEXP157MIN</v>
      </c>
      <c r="B2381" s="1165">
        <f>IFERROR(INDEX('PU Holds'!$B$14:$AF$554,MATCH(C2381,'PU Holds'!$B$14:$B$552,FALSE),MATCH(D2381,'PU Holds'!$B$14:$AF$14,FALSE)),0)</f>
        <v>0</v>
      </c>
      <c r="C2381" s="1165" t="str">
        <f t="shared" si="246"/>
        <v>PEXP157</v>
      </c>
      <c r="D2381" s="988" t="str">
        <f>'PU Holds'!$X$14</f>
        <v>Mint 
RAL 6027</v>
      </c>
      <c r="E2381" s="1165" t="s">
        <v>27834</v>
      </c>
      <c r="F2381" s="1165" t="s">
        <v>27824</v>
      </c>
      <c r="G2381" s="1170" t="s">
        <v>27825</v>
      </c>
    </row>
    <row r="2382" spans="1:7" ht="15" customHeight="1">
      <c r="A2382" s="1165" t="str">
        <f t="shared" si="244"/>
        <v>PEXP157PUK</v>
      </c>
      <c r="B2382" s="1165">
        <f>IFERROR(INDEX('PU Holds'!$B$14:$AF$554,MATCH(C2382,'PU Holds'!$B$14:$B$552,FALSE),MATCH(D2382,'PU Holds'!$B$14:$AF$14,FALSE)),0)</f>
        <v>0</v>
      </c>
      <c r="C2382" s="1165" t="str">
        <f t="shared" si="246"/>
        <v>PEXP157</v>
      </c>
      <c r="D2382" s="988" t="str">
        <f>'PU Holds'!$Z$14</f>
        <v>Green 
(Puke 16-09)</v>
      </c>
      <c r="E2382" s="1165" t="s">
        <v>27835</v>
      </c>
      <c r="F2382" s="1165" t="s">
        <v>27824</v>
      </c>
      <c r="G2382" s="1170" t="s">
        <v>27825</v>
      </c>
    </row>
    <row r="2383" spans="1:7" ht="15" customHeight="1">
      <c r="A2383" s="1165" t="str">
        <f t="shared" si="244"/>
        <v>PEXP157ORA</v>
      </c>
      <c r="B2383" s="1165">
        <f>IFERROR(INDEX('PU Holds'!$B$14:$AF$554,MATCH(C2383,'PU Holds'!$B$14:$B$552,FALSE),MATCH(D2383,'PU Holds'!$B$14:$AF$14,FALSE)),0)</f>
        <v>0</v>
      </c>
      <c r="C2383" s="1165" t="str">
        <f t="shared" si="246"/>
        <v>PEXP157</v>
      </c>
      <c r="D2383" s="988" t="str">
        <f>'PU Holds'!$AA$14</f>
        <v>US Orange
14-01</v>
      </c>
      <c r="E2383" s="1165" t="s">
        <v>27836</v>
      </c>
      <c r="F2383" s="1165" t="s">
        <v>27824</v>
      </c>
      <c r="G2383" s="1170" t="s">
        <v>27825</v>
      </c>
    </row>
    <row r="2384" spans="1:7" ht="15" customHeight="1">
      <c r="A2384" s="1165" t="str">
        <f t="shared" si="244"/>
        <v>PEXP157GRE</v>
      </c>
      <c r="B2384" s="1165">
        <f>IFERROR(INDEX('PU Holds'!$B$14:$AF$554,MATCH(C2384,'PU Holds'!$B$14:$B$552,FALSE),MATCH(D2384,'PU Holds'!$B$14:$AF$14,FALSE)),0)</f>
        <v>0</v>
      </c>
      <c r="C2384" s="1165" t="str">
        <f t="shared" si="246"/>
        <v>PEXP157</v>
      </c>
      <c r="D2384" s="988" t="str">
        <f>'PU Holds'!$AB$14</f>
        <v>US Green 
16 -16</v>
      </c>
      <c r="E2384" s="1165" t="s">
        <v>27837</v>
      </c>
      <c r="F2384" s="1165" t="s">
        <v>27824</v>
      </c>
      <c r="G2384" s="1170" t="s">
        <v>27825</v>
      </c>
    </row>
    <row r="2385" spans="1:7" ht="15" customHeight="1">
      <c r="A2385" s="1165" t="str">
        <f t="shared" si="244"/>
        <v>PEXP157WHI</v>
      </c>
      <c r="B2385" s="1165">
        <f>IFERROR(INDEX('PU Holds'!$B$14:$AF$554,MATCH(C2385,'PU Holds'!$B$14:$B$552,FALSE),MATCH(D2385,'PU Holds'!$B$14:$AF$14,FALSE)),0)</f>
        <v>0</v>
      </c>
      <c r="C2385" s="1165" t="str">
        <f t="shared" si="246"/>
        <v>PEXP157</v>
      </c>
      <c r="D2385" s="988" t="str">
        <f>'PU Holds'!$AC$14</f>
        <v>White 
RAL 9010</v>
      </c>
      <c r="E2385" s="1165" t="s">
        <v>27838</v>
      </c>
      <c r="F2385" s="1165" t="s">
        <v>27824</v>
      </c>
      <c r="G2385" s="1170" t="s">
        <v>27825</v>
      </c>
    </row>
    <row r="2386" spans="1:7" ht="15" customHeight="1">
      <c r="A2386" s="1165" t="str">
        <f t="shared" si="244"/>
        <v>PEXP157PUR</v>
      </c>
      <c r="B2386" s="1165">
        <f>IFERROR(INDEX('PU Holds'!$B$14:$AF$554,MATCH(C2386,'PU Holds'!$B$14:$B$552,FALSE),MATCH(D2386,'PU Holds'!$B$14:$AF$14,FALSE)),0)</f>
        <v>0</v>
      </c>
      <c r="C2386" s="1165" t="str">
        <f t="shared" si="246"/>
        <v>PEXP157</v>
      </c>
      <c r="D2386" s="988" t="str">
        <f>'PU Holds'!$AD$14</f>
        <v>US Purple</v>
      </c>
      <c r="E2386" s="1165" t="s">
        <v>27839</v>
      </c>
      <c r="F2386" s="1165" t="s">
        <v>27824</v>
      </c>
      <c r="G2386" s="1170" t="s">
        <v>27825</v>
      </c>
    </row>
    <row r="2387" spans="1:7" ht="15" customHeight="1">
      <c r="A2387" s="1165" t="str">
        <f t="shared" si="244"/>
        <v>PEXP158YEL</v>
      </c>
      <c r="B2387" s="1165">
        <f>IFERROR(INDEX('PU Holds'!$B$14:$AF$554,MATCH(C2387,'PU Holds'!$B$14:$B$552,FALSE),MATCH(D2387,'PU Holds'!$B$14:$AF$14,FALSE)),0)</f>
        <v>0</v>
      </c>
      <c r="C2387" s="1165" t="s">
        <v>27996</v>
      </c>
      <c r="D2387" s="1168" t="str">
        <f>'PU Holds'!$M$14</f>
        <v>Yellow 
RAL 1026</v>
      </c>
      <c r="E2387" s="1165" t="s">
        <v>27823</v>
      </c>
      <c r="F2387" s="1165" t="s">
        <v>27824</v>
      </c>
      <c r="G2387" s="1170" t="s">
        <v>27825</v>
      </c>
    </row>
    <row r="2388" spans="1:7" ht="15" customHeight="1">
      <c r="A2388" s="1165" t="str">
        <f t="shared" si="244"/>
        <v>PEXP158RED</v>
      </c>
      <c r="B2388" s="1165">
        <f>IFERROR(INDEX('PU Holds'!$B$14:$AF$554,MATCH(C2388,'PU Holds'!$B$14:$B$552,FALSE),MATCH(D2388,'PU Holds'!$B$14:$AF$14,FALSE)),0)</f>
        <v>0</v>
      </c>
      <c r="C2388" s="1165" t="str">
        <f t="shared" ref="C2388:C2401" si="247">C2387</f>
        <v>PEXP158</v>
      </c>
      <c r="D2388" s="988" t="str">
        <f>'PU Holds'!$O$14</f>
        <v>Red 
RAL 3020</v>
      </c>
      <c r="E2388" s="1165" t="s">
        <v>27826</v>
      </c>
      <c r="F2388" s="1165" t="s">
        <v>27824</v>
      </c>
      <c r="G2388" s="1170" t="s">
        <v>27825</v>
      </c>
    </row>
    <row r="2389" spans="1:7" ht="15" customHeight="1">
      <c r="A2389" s="1165" t="str">
        <f t="shared" si="244"/>
        <v>PEXP158BLU</v>
      </c>
      <c r="B2389" s="1165">
        <f>IFERROR(INDEX('PU Holds'!$B$14:$AF$554,MATCH(C2389,'PU Holds'!$B$14:$B$552,FALSE),MATCH(D2389,'PU Holds'!$B$14:$AF$14,FALSE)),0)</f>
        <v>0</v>
      </c>
      <c r="C2389" s="1165" t="str">
        <f t="shared" si="247"/>
        <v>PEXP158</v>
      </c>
      <c r="D2389" s="988" t="str">
        <f>'PU Holds'!$P$14</f>
        <v>Blue 
RAL 5015</v>
      </c>
      <c r="E2389" s="1165" t="s">
        <v>27827</v>
      </c>
      <c r="F2389" s="1165" t="s">
        <v>27824</v>
      </c>
      <c r="G2389" s="1170" t="s">
        <v>27825</v>
      </c>
    </row>
    <row r="2390" spans="1:7" ht="15" customHeight="1">
      <c r="A2390" s="1165" t="str">
        <f t="shared" si="244"/>
        <v>PEXP158GRY</v>
      </c>
      <c r="B2390" s="1165">
        <f>IFERROR(INDEX('PU Holds'!$B$14:$AF$554,MATCH(C2390,'PU Holds'!$B$14:$B$552,FALSE),MATCH(D2390,'PU Holds'!$B$14:$AF$14,FALSE)),0)</f>
        <v>0</v>
      </c>
      <c r="C2390" s="1165" t="str">
        <f t="shared" si="247"/>
        <v>PEXP158</v>
      </c>
      <c r="D2390" s="988" t="str">
        <f>'PU Holds'!$Q$14</f>
        <v>Grey 
RAL 7001</v>
      </c>
      <c r="E2390" s="1165" t="s">
        <v>27828</v>
      </c>
      <c r="F2390" s="1165" t="s">
        <v>27824</v>
      </c>
      <c r="G2390" s="1170" t="s">
        <v>27825</v>
      </c>
    </row>
    <row r="2391" spans="1:7" ht="15" customHeight="1">
      <c r="A2391" s="1165" t="str">
        <f t="shared" si="244"/>
        <v>PEXP158BLK</v>
      </c>
      <c r="B2391" s="1165">
        <f>IFERROR(INDEX('PU Holds'!$B$14:$AF$554,MATCH(C2391,'PU Holds'!$B$14:$B$552,FALSE),MATCH(D2391,'PU Holds'!$B$14:$AF$14,FALSE)),0)</f>
        <v>0</v>
      </c>
      <c r="C2391" s="1165" t="str">
        <f t="shared" si="247"/>
        <v>PEXP158</v>
      </c>
      <c r="D2391" s="988" t="str">
        <f>'PU Holds'!$R$14</f>
        <v>Black 
RAL 9005</v>
      </c>
      <c r="E2391" s="1165" t="s">
        <v>27829</v>
      </c>
      <c r="F2391" s="1165" t="s">
        <v>27824</v>
      </c>
      <c r="G2391" s="1170" t="s">
        <v>27825</v>
      </c>
    </row>
    <row r="2392" spans="1:7" ht="15" customHeight="1">
      <c r="A2392" s="1165" t="str">
        <f t="shared" si="244"/>
        <v>PEXP158FLO</v>
      </c>
      <c r="B2392" s="1165">
        <f>IFERROR(INDEX('PU Holds'!$B$14:$AF$554,MATCH(C2392,'PU Holds'!$B$14:$B$552,FALSE),MATCH(D2392,'PU Holds'!$B$14:$AF$14,FALSE)),0)</f>
        <v>0</v>
      </c>
      <c r="C2392" s="1165" t="str">
        <f t="shared" si="247"/>
        <v>PEXP158</v>
      </c>
      <c r="D2392" s="988" t="str">
        <f>'PU Holds'!$S$14</f>
        <v>Fluo 
Orange</v>
      </c>
      <c r="E2392" s="1165" t="s">
        <v>27830</v>
      </c>
      <c r="F2392" s="1165" t="s">
        <v>27824</v>
      </c>
      <c r="G2392" s="1170" t="s">
        <v>27825</v>
      </c>
    </row>
    <row r="2393" spans="1:7" ht="15" customHeight="1">
      <c r="A2393" s="1165" t="str">
        <f t="shared" si="244"/>
        <v>PEXP158FLG</v>
      </c>
      <c r="B2393" s="1165">
        <f>IFERROR(INDEX('PU Holds'!$B$14:$AF$554,MATCH(C2393,'PU Holds'!$B$14:$B$552,FALSE),MATCH(D2393,'PU Holds'!$B$14:$AF$14,FALSE)),0)</f>
        <v>0</v>
      </c>
      <c r="C2393" s="1165" t="str">
        <f t="shared" si="247"/>
        <v>PEXP158</v>
      </c>
      <c r="D2393" s="988" t="str">
        <f>'PU Holds'!$T$14</f>
        <v>Fluo 
Green</v>
      </c>
      <c r="E2393" s="1165" t="s">
        <v>27831</v>
      </c>
      <c r="F2393" s="1165" t="s">
        <v>27824</v>
      </c>
      <c r="G2393" s="1170" t="s">
        <v>27825</v>
      </c>
    </row>
    <row r="2394" spans="1:7" ht="15" customHeight="1">
      <c r="A2394" s="1165" t="str">
        <f t="shared" si="244"/>
        <v>PEXP158FLP</v>
      </c>
      <c r="B2394" s="1165">
        <f>IFERROR(INDEX('PU Holds'!$B$14:$AF$554,MATCH(C2394,'PU Holds'!$B$14:$B$552,FALSE),MATCH(D2394,'PU Holds'!$B$14:$AF$14,FALSE)),0)</f>
        <v>0</v>
      </c>
      <c r="C2394" s="1165" t="str">
        <f t="shared" si="247"/>
        <v>PEXP158</v>
      </c>
      <c r="D2394" s="988" t="str">
        <f>'PU Holds'!$U$14</f>
        <v>Fluo 
Pink</v>
      </c>
      <c r="E2394" s="1165" t="s">
        <v>27832</v>
      </c>
      <c r="F2394" s="1165" t="s">
        <v>27824</v>
      </c>
      <c r="G2394" s="1170" t="s">
        <v>27825</v>
      </c>
    </row>
    <row r="2395" spans="1:7" ht="15" customHeight="1">
      <c r="A2395" s="1165" t="str">
        <f t="shared" si="244"/>
        <v>PEXP158VIO</v>
      </c>
      <c r="B2395" s="1165">
        <f>IFERROR(INDEX('PU Holds'!$B$14:$AF$554,MATCH(C2395,'PU Holds'!$B$14:$B$552,FALSE),MATCH(D2395,'PU Holds'!$B$14:$AF$14,FALSE)),0)</f>
        <v>0</v>
      </c>
      <c r="C2395" s="1165" t="str">
        <f t="shared" si="247"/>
        <v>PEXP158</v>
      </c>
      <c r="D2395" s="988" t="str">
        <f>'PU Holds'!$W$14</f>
        <v>Violet 
RAL 4008</v>
      </c>
      <c r="E2395" s="1165" t="s">
        <v>27833</v>
      </c>
      <c r="F2395" s="1165" t="s">
        <v>27824</v>
      </c>
      <c r="G2395" s="1170" t="s">
        <v>27825</v>
      </c>
    </row>
    <row r="2396" spans="1:7" ht="15" customHeight="1">
      <c r="A2396" s="1165" t="str">
        <f t="shared" si="244"/>
        <v>PEXP158MIN</v>
      </c>
      <c r="B2396" s="1165">
        <f>IFERROR(INDEX('PU Holds'!$B$14:$AF$554,MATCH(C2396,'PU Holds'!$B$14:$B$552,FALSE),MATCH(D2396,'PU Holds'!$B$14:$AF$14,FALSE)),0)</f>
        <v>0</v>
      </c>
      <c r="C2396" s="1165" t="str">
        <f t="shared" si="247"/>
        <v>PEXP158</v>
      </c>
      <c r="D2396" s="988" t="str">
        <f>'PU Holds'!$X$14</f>
        <v>Mint 
RAL 6027</v>
      </c>
      <c r="E2396" s="1165" t="s">
        <v>27834</v>
      </c>
      <c r="F2396" s="1165" t="s">
        <v>27824</v>
      </c>
      <c r="G2396" s="1170" t="s">
        <v>27825</v>
      </c>
    </row>
    <row r="2397" spans="1:7" ht="15" customHeight="1">
      <c r="A2397" s="1165" t="str">
        <f t="shared" si="244"/>
        <v>PEXP158PUK</v>
      </c>
      <c r="B2397" s="1165">
        <f>IFERROR(INDEX('PU Holds'!$B$14:$AF$554,MATCH(C2397,'PU Holds'!$B$14:$B$552,FALSE),MATCH(D2397,'PU Holds'!$B$14:$AF$14,FALSE)),0)</f>
        <v>0</v>
      </c>
      <c r="C2397" s="1165" t="str">
        <f t="shared" si="247"/>
        <v>PEXP158</v>
      </c>
      <c r="D2397" s="988" t="str">
        <f>'PU Holds'!$Z$14</f>
        <v>Green 
(Puke 16-09)</v>
      </c>
      <c r="E2397" s="1165" t="s">
        <v>27835</v>
      </c>
      <c r="F2397" s="1165" t="s">
        <v>27824</v>
      </c>
      <c r="G2397" s="1170" t="s">
        <v>27825</v>
      </c>
    </row>
    <row r="2398" spans="1:7" ht="15" customHeight="1">
      <c r="A2398" s="1165" t="str">
        <f t="shared" si="244"/>
        <v>PEXP158ORA</v>
      </c>
      <c r="B2398" s="1165">
        <f>IFERROR(INDEX('PU Holds'!$B$14:$AF$554,MATCH(C2398,'PU Holds'!$B$14:$B$552,FALSE),MATCH(D2398,'PU Holds'!$B$14:$AF$14,FALSE)),0)</f>
        <v>0</v>
      </c>
      <c r="C2398" s="1165" t="str">
        <f t="shared" si="247"/>
        <v>PEXP158</v>
      </c>
      <c r="D2398" s="988" t="str">
        <f>'PU Holds'!$AA$14</f>
        <v>US Orange
14-01</v>
      </c>
      <c r="E2398" s="1165" t="s">
        <v>27836</v>
      </c>
      <c r="F2398" s="1165" t="s">
        <v>27824</v>
      </c>
      <c r="G2398" s="1170" t="s">
        <v>27825</v>
      </c>
    </row>
    <row r="2399" spans="1:7" ht="15" customHeight="1">
      <c r="A2399" s="1165" t="str">
        <f t="shared" si="244"/>
        <v>PEXP158GRE</v>
      </c>
      <c r="B2399" s="1165">
        <f>IFERROR(INDEX('PU Holds'!$B$14:$AF$554,MATCH(C2399,'PU Holds'!$B$14:$B$552,FALSE),MATCH(D2399,'PU Holds'!$B$14:$AF$14,FALSE)),0)</f>
        <v>0</v>
      </c>
      <c r="C2399" s="1165" t="str">
        <f t="shared" si="247"/>
        <v>PEXP158</v>
      </c>
      <c r="D2399" s="988" t="str">
        <f>'PU Holds'!$AB$14</f>
        <v>US Green 
16 -16</v>
      </c>
      <c r="E2399" s="1165" t="s">
        <v>27837</v>
      </c>
      <c r="F2399" s="1165" t="s">
        <v>27824</v>
      </c>
      <c r="G2399" s="1170" t="s">
        <v>27825</v>
      </c>
    </row>
    <row r="2400" spans="1:7" ht="15" customHeight="1">
      <c r="A2400" s="1165" t="str">
        <f t="shared" si="244"/>
        <v>PEXP158WHI</v>
      </c>
      <c r="B2400" s="1165">
        <f>IFERROR(INDEX('PU Holds'!$B$14:$AF$554,MATCH(C2400,'PU Holds'!$B$14:$B$552,FALSE),MATCH(D2400,'PU Holds'!$B$14:$AF$14,FALSE)),0)</f>
        <v>0</v>
      </c>
      <c r="C2400" s="1165" t="str">
        <f t="shared" si="247"/>
        <v>PEXP158</v>
      </c>
      <c r="D2400" s="988" t="str">
        <f>'PU Holds'!$AC$14</f>
        <v>White 
RAL 9010</v>
      </c>
      <c r="E2400" s="1165" t="s">
        <v>27838</v>
      </c>
      <c r="F2400" s="1165" t="s">
        <v>27824</v>
      </c>
      <c r="G2400" s="1170" t="s">
        <v>27825</v>
      </c>
    </row>
    <row r="2401" spans="1:7" ht="15" customHeight="1">
      <c r="A2401" s="1165" t="str">
        <f t="shared" si="244"/>
        <v>PEXP158PUR</v>
      </c>
      <c r="B2401" s="1165">
        <f>IFERROR(INDEX('PU Holds'!$B$14:$AF$554,MATCH(C2401,'PU Holds'!$B$14:$B$552,FALSE),MATCH(D2401,'PU Holds'!$B$14:$AF$14,FALSE)),0)</f>
        <v>0</v>
      </c>
      <c r="C2401" s="1165" t="str">
        <f t="shared" si="247"/>
        <v>PEXP158</v>
      </c>
      <c r="D2401" s="988" t="str">
        <f>'PU Holds'!$AD$14</f>
        <v>US Purple</v>
      </c>
      <c r="E2401" s="1165" t="s">
        <v>27839</v>
      </c>
      <c r="F2401" s="1165" t="s">
        <v>27824</v>
      </c>
      <c r="G2401" s="1170" t="s">
        <v>27825</v>
      </c>
    </row>
    <row r="2402" spans="1:7" ht="15" customHeight="1">
      <c r="A2402" s="1165" t="str">
        <f t="shared" si="244"/>
        <v>PEXP159YEL</v>
      </c>
      <c r="B2402" s="1165">
        <f>IFERROR(INDEX('PU Holds'!$B$14:$AF$554,MATCH(C2402,'PU Holds'!$B$14:$B$552,FALSE),MATCH(D2402,'PU Holds'!$B$14:$AF$14,FALSE)),0)</f>
        <v>0</v>
      </c>
      <c r="C2402" s="1165" t="s">
        <v>27997</v>
      </c>
      <c r="D2402" s="1168" t="str">
        <f>'PU Holds'!$M$14</f>
        <v>Yellow 
RAL 1026</v>
      </c>
      <c r="E2402" s="1165" t="s">
        <v>27823</v>
      </c>
      <c r="F2402" s="1165" t="s">
        <v>27824</v>
      </c>
      <c r="G2402" s="1170" t="s">
        <v>27825</v>
      </c>
    </row>
    <row r="2403" spans="1:7" ht="15" customHeight="1">
      <c r="A2403" s="1165" t="str">
        <f t="shared" si="244"/>
        <v>PEXP159RED</v>
      </c>
      <c r="B2403" s="1165">
        <f>IFERROR(INDEX('PU Holds'!$B$14:$AF$554,MATCH(C2403,'PU Holds'!$B$14:$B$552,FALSE),MATCH(D2403,'PU Holds'!$B$14:$AF$14,FALSE)),0)</f>
        <v>0</v>
      </c>
      <c r="C2403" s="1165" t="str">
        <f t="shared" ref="C2403:C2416" si="248">C2402</f>
        <v>PEXP159</v>
      </c>
      <c r="D2403" s="988" t="str">
        <f>'PU Holds'!$O$14</f>
        <v>Red 
RAL 3020</v>
      </c>
      <c r="E2403" s="1165" t="s">
        <v>27826</v>
      </c>
      <c r="F2403" s="1165" t="s">
        <v>27824</v>
      </c>
      <c r="G2403" s="1170" t="s">
        <v>27825</v>
      </c>
    </row>
    <row r="2404" spans="1:7" ht="15" customHeight="1">
      <c r="A2404" s="1165" t="str">
        <f t="shared" si="244"/>
        <v>PEXP159BLU</v>
      </c>
      <c r="B2404" s="1165">
        <f>IFERROR(INDEX('PU Holds'!$B$14:$AF$554,MATCH(C2404,'PU Holds'!$B$14:$B$552,FALSE),MATCH(D2404,'PU Holds'!$B$14:$AF$14,FALSE)),0)</f>
        <v>0</v>
      </c>
      <c r="C2404" s="1165" t="str">
        <f t="shared" si="248"/>
        <v>PEXP159</v>
      </c>
      <c r="D2404" s="988" t="str">
        <f>'PU Holds'!$P$14</f>
        <v>Blue 
RAL 5015</v>
      </c>
      <c r="E2404" s="1165" t="s">
        <v>27827</v>
      </c>
      <c r="F2404" s="1165" t="s">
        <v>27824</v>
      </c>
      <c r="G2404" s="1170" t="s">
        <v>27825</v>
      </c>
    </row>
    <row r="2405" spans="1:7" ht="15" customHeight="1">
      <c r="A2405" s="1165" t="str">
        <f t="shared" si="244"/>
        <v>PEXP159GRY</v>
      </c>
      <c r="B2405" s="1165">
        <f>IFERROR(INDEX('PU Holds'!$B$14:$AF$554,MATCH(C2405,'PU Holds'!$B$14:$B$552,FALSE),MATCH(D2405,'PU Holds'!$B$14:$AF$14,FALSE)),0)</f>
        <v>0</v>
      </c>
      <c r="C2405" s="1165" t="str">
        <f t="shared" si="248"/>
        <v>PEXP159</v>
      </c>
      <c r="D2405" s="988" t="str">
        <f>'PU Holds'!$Q$14</f>
        <v>Grey 
RAL 7001</v>
      </c>
      <c r="E2405" s="1165" t="s">
        <v>27828</v>
      </c>
      <c r="F2405" s="1165" t="s">
        <v>27824</v>
      </c>
      <c r="G2405" s="1170" t="s">
        <v>27825</v>
      </c>
    </row>
    <row r="2406" spans="1:7" ht="15" customHeight="1">
      <c r="A2406" s="1165" t="str">
        <f t="shared" si="244"/>
        <v>PEXP159BLK</v>
      </c>
      <c r="B2406" s="1165">
        <f>IFERROR(INDEX('PU Holds'!$B$14:$AF$554,MATCH(C2406,'PU Holds'!$B$14:$B$552,FALSE),MATCH(D2406,'PU Holds'!$B$14:$AF$14,FALSE)),0)</f>
        <v>0</v>
      </c>
      <c r="C2406" s="1165" t="str">
        <f t="shared" si="248"/>
        <v>PEXP159</v>
      </c>
      <c r="D2406" s="988" t="str">
        <f>'PU Holds'!$R$14</f>
        <v>Black 
RAL 9005</v>
      </c>
      <c r="E2406" s="1165" t="s">
        <v>27829</v>
      </c>
      <c r="F2406" s="1165" t="s">
        <v>27824</v>
      </c>
      <c r="G2406" s="1170" t="s">
        <v>27825</v>
      </c>
    </row>
    <row r="2407" spans="1:7" ht="15" customHeight="1">
      <c r="A2407" s="1165" t="str">
        <f t="shared" ref="A2407:A2416" si="249">CONCATENATE(C2407,E2407)</f>
        <v>PEXP159FLO</v>
      </c>
      <c r="B2407" s="1165">
        <f>IFERROR(INDEX('PU Holds'!$B$14:$AF$554,MATCH(C2407,'PU Holds'!$B$14:$B$552,FALSE),MATCH(D2407,'PU Holds'!$B$14:$AF$14,FALSE)),0)</f>
        <v>0</v>
      </c>
      <c r="C2407" s="1165" t="str">
        <f t="shared" si="248"/>
        <v>PEXP159</v>
      </c>
      <c r="D2407" s="988" t="str">
        <f>'PU Holds'!$S$14</f>
        <v>Fluo 
Orange</v>
      </c>
      <c r="E2407" s="1165" t="s">
        <v>27830</v>
      </c>
      <c r="F2407" s="1165" t="s">
        <v>27824</v>
      </c>
      <c r="G2407" s="1170" t="s">
        <v>27825</v>
      </c>
    </row>
    <row r="2408" spans="1:7" ht="15" customHeight="1">
      <c r="A2408" s="1165" t="str">
        <f t="shared" si="249"/>
        <v>PEXP159FLG</v>
      </c>
      <c r="B2408" s="1165">
        <f>IFERROR(INDEX('PU Holds'!$B$14:$AF$554,MATCH(C2408,'PU Holds'!$B$14:$B$552,FALSE),MATCH(D2408,'PU Holds'!$B$14:$AF$14,FALSE)),0)</f>
        <v>0</v>
      </c>
      <c r="C2408" s="1165" t="str">
        <f t="shared" si="248"/>
        <v>PEXP159</v>
      </c>
      <c r="D2408" s="988" t="str">
        <f>'PU Holds'!$T$14</f>
        <v>Fluo 
Green</v>
      </c>
      <c r="E2408" s="1165" t="s">
        <v>27831</v>
      </c>
      <c r="F2408" s="1165" t="s">
        <v>27824</v>
      </c>
      <c r="G2408" s="1170" t="s">
        <v>27825</v>
      </c>
    </row>
    <row r="2409" spans="1:7" ht="15" customHeight="1">
      <c r="A2409" s="1165" t="str">
        <f t="shared" si="249"/>
        <v>PEXP159FLP</v>
      </c>
      <c r="B2409" s="1165">
        <f>IFERROR(INDEX('PU Holds'!$B$14:$AF$554,MATCH(C2409,'PU Holds'!$B$14:$B$552,FALSE),MATCH(D2409,'PU Holds'!$B$14:$AF$14,FALSE)),0)</f>
        <v>0</v>
      </c>
      <c r="C2409" s="1165" t="str">
        <f t="shared" si="248"/>
        <v>PEXP159</v>
      </c>
      <c r="D2409" s="988" t="str">
        <f>'PU Holds'!$U$14</f>
        <v>Fluo 
Pink</v>
      </c>
      <c r="E2409" s="1165" t="s">
        <v>27832</v>
      </c>
      <c r="F2409" s="1165" t="s">
        <v>27824</v>
      </c>
      <c r="G2409" s="1170" t="s">
        <v>27825</v>
      </c>
    </row>
    <row r="2410" spans="1:7" ht="15" customHeight="1">
      <c r="A2410" s="1165" t="str">
        <f t="shared" si="249"/>
        <v>PEXP159VIO</v>
      </c>
      <c r="B2410" s="1165">
        <f>IFERROR(INDEX('PU Holds'!$B$14:$AF$554,MATCH(C2410,'PU Holds'!$B$14:$B$552,FALSE),MATCH(D2410,'PU Holds'!$B$14:$AF$14,FALSE)),0)</f>
        <v>0</v>
      </c>
      <c r="C2410" s="1165" t="str">
        <f t="shared" si="248"/>
        <v>PEXP159</v>
      </c>
      <c r="D2410" s="988" t="str">
        <f>'PU Holds'!$W$14</f>
        <v>Violet 
RAL 4008</v>
      </c>
      <c r="E2410" s="1165" t="s">
        <v>27833</v>
      </c>
      <c r="F2410" s="1165" t="s">
        <v>27824</v>
      </c>
      <c r="G2410" s="1170" t="s">
        <v>27825</v>
      </c>
    </row>
    <row r="2411" spans="1:7" ht="15" customHeight="1">
      <c r="A2411" s="1165" t="str">
        <f t="shared" si="249"/>
        <v>PEXP159MIN</v>
      </c>
      <c r="B2411" s="1165">
        <f>IFERROR(INDEX('PU Holds'!$B$14:$AF$554,MATCH(C2411,'PU Holds'!$B$14:$B$552,FALSE),MATCH(D2411,'PU Holds'!$B$14:$AF$14,FALSE)),0)</f>
        <v>0</v>
      </c>
      <c r="C2411" s="1165" t="str">
        <f t="shared" si="248"/>
        <v>PEXP159</v>
      </c>
      <c r="D2411" s="988" t="str">
        <f>'PU Holds'!$X$14</f>
        <v>Mint 
RAL 6027</v>
      </c>
      <c r="E2411" s="1165" t="s">
        <v>27834</v>
      </c>
      <c r="F2411" s="1165" t="s">
        <v>27824</v>
      </c>
      <c r="G2411" s="1170" t="s">
        <v>27825</v>
      </c>
    </row>
    <row r="2412" spans="1:7" ht="15" customHeight="1">
      <c r="A2412" s="1165" t="str">
        <f t="shared" si="249"/>
        <v>PEXP159PUK</v>
      </c>
      <c r="B2412" s="1165">
        <f>IFERROR(INDEX('PU Holds'!$B$14:$AF$554,MATCH(C2412,'PU Holds'!$B$14:$B$552,FALSE),MATCH(D2412,'PU Holds'!$B$14:$AF$14,FALSE)),0)</f>
        <v>0</v>
      </c>
      <c r="C2412" s="1165" t="str">
        <f t="shared" si="248"/>
        <v>PEXP159</v>
      </c>
      <c r="D2412" s="988" t="str">
        <f>'PU Holds'!$Z$14</f>
        <v>Green 
(Puke 16-09)</v>
      </c>
      <c r="E2412" s="1165" t="s">
        <v>27835</v>
      </c>
      <c r="F2412" s="1165" t="s">
        <v>27824</v>
      </c>
      <c r="G2412" s="1170" t="s">
        <v>27825</v>
      </c>
    </row>
    <row r="2413" spans="1:7" ht="15" customHeight="1">
      <c r="A2413" s="1165" t="str">
        <f t="shared" si="249"/>
        <v>PEXP159ORA</v>
      </c>
      <c r="B2413" s="1165">
        <f>IFERROR(INDEX('PU Holds'!$B$14:$AF$554,MATCH(C2413,'PU Holds'!$B$14:$B$552,FALSE),MATCH(D2413,'PU Holds'!$B$14:$AF$14,FALSE)),0)</f>
        <v>0</v>
      </c>
      <c r="C2413" s="1165" t="str">
        <f t="shared" si="248"/>
        <v>PEXP159</v>
      </c>
      <c r="D2413" s="988" t="str">
        <f>'PU Holds'!$AA$14</f>
        <v>US Orange
14-01</v>
      </c>
      <c r="E2413" s="1165" t="s">
        <v>27836</v>
      </c>
      <c r="F2413" s="1165" t="s">
        <v>27824</v>
      </c>
      <c r="G2413" s="1170" t="s">
        <v>27825</v>
      </c>
    </row>
    <row r="2414" spans="1:7" ht="15" customHeight="1">
      <c r="A2414" s="1165" t="str">
        <f t="shared" si="249"/>
        <v>PEXP159GRE</v>
      </c>
      <c r="B2414" s="1165">
        <f>IFERROR(INDEX('PU Holds'!$B$14:$AF$554,MATCH(C2414,'PU Holds'!$B$14:$B$552,FALSE),MATCH(D2414,'PU Holds'!$B$14:$AF$14,FALSE)),0)</f>
        <v>0</v>
      </c>
      <c r="C2414" s="1165" t="str">
        <f t="shared" si="248"/>
        <v>PEXP159</v>
      </c>
      <c r="D2414" s="988" t="str">
        <f>'PU Holds'!$AB$14</f>
        <v>US Green 
16 -16</v>
      </c>
      <c r="E2414" s="1165" t="s">
        <v>27837</v>
      </c>
      <c r="F2414" s="1165" t="s">
        <v>27824</v>
      </c>
      <c r="G2414" s="1170" t="s">
        <v>27825</v>
      </c>
    </row>
    <row r="2415" spans="1:7" ht="15" customHeight="1">
      <c r="A2415" s="1165" t="str">
        <f t="shared" si="249"/>
        <v>PEXP159WHI</v>
      </c>
      <c r="B2415" s="1165">
        <f>IFERROR(INDEX('PU Holds'!$B$14:$AF$554,MATCH(C2415,'PU Holds'!$B$14:$B$552,FALSE),MATCH(D2415,'PU Holds'!$B$14:$AF$14,FALSE)),0)</f>
        <v>0</v>
      </c>
      <c r="C2415" s="1165" t="str">
        <f t="shared" si="248"/>
        <v>PEXP159</v>
      </c>
      <c r="D2415" s="988" t="str">
        <f>'PU Holds'!$AC$14</f>
        <v>White 
RAL 9010</v>
      </c>
      <c r="E2415" s="1165" t="s">
        <v>27838</v>
      </c>
      <c r="F2415" s="1165" t="s">
        <v>27824</v>
      </c>
      <c r="G2415" s="1170" t="s">
        <v>27825</v>
      </c>
    </row>
    <row r="2416" spans="1:7" ht="15" customHeight="1">
      <c r="A2416" s="1165" t="str">
        <f t="shared" si="249"/>
        <v>PEXP159PUR</v>
      </c>
      <c r="B2416" s="1165">
        <f>IFERROR(INDEX('PU Holds'!$B$14:$AF$554,MATCH(C2416,'PU Holds'!$B$14:$B$552,FALSE),MATCH(D2416,'PU Holds'!$B$14:$AF$14,FALSE)),0)</f>
        <v>0</v>
      </c>
      <c r="C2416" s="1165" t="str">
        <f t="shared" si="248"/>
        <v>PEXP159</v>
      </c>
      <c r="D2416" s="988" t="str">
        <f>'PU Holds'!$AD$14</f>
        <v>US Purple</v>
      </c>
      <c r="E2416" s="1165" t="s">
        <v>27839</v>
      </c>
      <c r="F2416" s="1165" t="s">
        <v>27824</v>
      </c>
      <c r="G2416" s="1170" t="s">
        <v>27825</v>
      </c>
    </row>
    <row r="2417" spans="1:7" ht="15" customHeight="1">
      <c r="A2417" s="1165" t="str">
        <f t="shared" ref="A2417:A2456" si="250">CONCATENATE(C2417,E2417)</f>
        <v>PEXP160YEL</v>
      </c>
      <c r="B2417" s="1165">
        <f>IFERROR(INDEX('PU Holds'!$B$14:$AF$554,MATCH(C2417,'PU Holds'!$B$14:$B$552,FALSE),MATCH(D2417,'PU Holds'!$B$14:$AF$14,FALSE)),0)</f>
        <v>0</v>
      </c>
      <c r="C2417" s="1165" t="s">
        <v>27998</v>
      </c>
      <c r="D2417" s="1168" t="str">
        <f>'PU Holds'!$M$14</f>
        <v>Yellow 
RAL 1026</v>
      </c>
      <c r="E2417" s="1165" t="s">
        <v>27823</v>
      </c>
      <c r="F2417" s="1165" t="s">
        <v>27824</v>
      </c>
      <c r="G2417" s="1170" t="s">
        <v>27825</v>
      </c>
    </row>
    <row r="2418" spans="1:7" ht="15" customHeight="1">
      <c r="A2418" s="1165" t="str">
        <f t="shared" si="250"/>
        <v>PEXP160RED</v>
      </c>
      <c r="B2418" s="1165">
        <f>IFERROR(INDEX('PU Holds'!$B$14:$AF$554,MATCH(C2418,'PU Holds'!$B$14:$B$552,FALSE),MATCH(D2418,'PU Holds'!$B$14:$AF$14,FALSE)),0)</f>
        <v>0</v>
      </c>
      <c r="C2418" s="1165" t="str">
        <f t="shared" ref="C2418:C2431" si="251">C2417</f>
        <v>PEXP160</v>
      </c>
      <c r="D2418" s="988" t="str">
        <f>'PU Holds'!$O$14</f>
        <v>Red 
RAL 3020</v>
      </c>
      <c r="E2418" s="1165" t="s">
        <v>27826</v>
      </c>
      <c r="F2418" s="1165" t="s">
        <v>27824</v>
      </c>
      <c r="G2418" s="1170" t="s">
        <v>27825</v>
      </c>
    </row>
    <row r="2419" spans="1:7" ht="15" customHeight="1">
      <c r="A2419" s="1165" t="str">
        <f t="shared" si="250"/>
        <v>PEXP160BLU</v>
      </c>
      <c r="B2419" s="1165">
        <f>IFERROR(INDEX('PU Holds'!$B$14:$AF$554,MATCH(C2419,'PU Holds'!$B$14:$B$552,FALSE),MATCH(D2419,'PU Holds'!$B$14:$AF$14,FALSE)),0)</f>
        <v>0</v>
      </c>
      <c r="C2419" s="1165" t="str">
        <f t="shared" si="251"/>
        <v>PEXP160</v>
      </c>
      <c r="D2419" s="988" t="str">
        <f>'PU Holds'!$P$14</f>
        <v>Blue 
RAL 5015</v>
      </c>
      <c r="E2419" s="1165" t="s">
        <v>27827</v>
      </c>
      <c r="F2419" s="1165" t="s">
        <v>27824</v>
      </c>
      <c r="G2419" s="1170" t="s">
        <v>27825</v>
      </c>
    </row>
    <row r="2420" spans="1:7" ht="15" customHeight="1">
      <c r="A2420" s="1165" t="str">
        <f t="shared" si="250"/>
        <v>PEXP160GRY</v>
      </c>
      <c r="B2420" s="1165">
        <f>IFERROR(INDEX('PU Holds'!$B$14:$AF$554,MATCH(C2420,'PU Holds'!$B$14:$B$552,FALSE),MATCH(D2420,'PU Holds'!$B$14:$AF$14,FALSE)),0)</f>
        <v>0</v>
      </c>
      <c r="C2420" s="1165" t="str">
        <f t="shared" si="251"/>
        <v>PEXP160</v>
      </c>
      <c r="D2420" s="988" t="str">
        <f>'PU Holds'!$Q$14</f>
        <v>Grey 
RAL 7001</v>
      </c>
      <c r="E2420" s="1165" t="s">
        <v>27828</v>
      </c>
      <c r="F2420" s="1165" t="s">
        <v>27824</v>
      </c>
      <c r="G2420" s="1170" t="s">
        <v>27825</v>
      </c>
    </row>
    <row r="2421" spans="1:7" ht="15" customHeight="1">
      <c r="A2421" s="1165" t="str">
        <f t="shared" si="250"/>
        <v>PEXP160BLK</v>
      </c>
      <c r="B2421" s="1165">
        <f>IFERROR(INDEX('PU Holds'!$B$14:$AF$554,MATCH(C2421,'PU Holds'!$B$14:$B$552,FALSE),MATCH(D2421,'PU Holds'!$B$14:$AF$14,FALSE)),0)</f>
        <v>0</v>
      </c>
      <c r="C2421" s="1165" t="str">
        <f t="shared" si="251"/>
        <v>PEXP160</v>
      </c>
      <c r="D2421" s="988" t="str">
        <f>'PU Holds'!$R$14</f>
        <v>Black 
RAL 9005</v>
      </c>
      <c r="E2421" s="1165" t="s">
        <v>27829</v>
      </c>
      <c r="F2421" s="1165" t="s">
        <v>27824</v>
      </c>
      <c r="G2421" s="1170" t="s">
        <v>27825</v>
      </c>
    </row>
    <row r="2422" spans="1:7" ht="15" customHeight="1">
      <c r="A2422" s="1165" t="str">
        <f t="shared" si="250"/>
        <v>PEXP160FLO</v>
      </c>
      <c r="B2422" s="1165">
        <f>IFERROR(INDEX('PU Holds'!$B$14:$AF$554,MATCH(C2422,'PU Holds'!$B$14:$B$552,FALSE),MATCH(D2422,'PU Holds'!$B$14:$AF$14,FALSE)),0)</f>
        <v>0</v>
      </c>
      <c r="C2422" s="1165" t="str">
        <f t="shared" si="251"/>
        <v>PEXP160</v>
      </c>
      <c r="D2422" s="988" t="str">
        <f>'PU Holds'!$S$14</f>
        <v>Fluo 
Orange</v>
      </c>
      <c r="E2422" s="1165" t="s">
        <v>27830</v>
      </c>
      <c r="F2422" s="1165" t="s">
        <v>27824</v>
      </c>
      <c r="G2422" s="1170" t="s">
        <v>27825</v>
      </c>
    </row>
    <row r="2423" spans="1:7" ht="15" customHeight="1">
      <c r="A2423" s="1165" t="str">
        <f t="shared" si="250"/>
        <v>PEXP160FLG</v>
      </c>
      <c r="B2423" s="1165">
        <f>IFERROR(INDEX('PU Holds'!$B$14:$AF$554,MATCH(C2423,'PU Holds'!$B$14:$B$552,FALSE),MATCH(D2423,'PU Holds'!$B$14:$AF$14,FALSE)),0)</f>
        <v>0</v>
      </c>
      <c r="C2423" s="1165" t="str">
        <f t="shared" si="251"/>
        <v>PEXP160</v>
      </c>
      <c r="D2423" s="988" t="str">
        <f>'PU Holds'!$T$14</f>
        <v>Fluo 
Green</v>
      </c>
      <c r="E2423" s="1165" t="s">
        <v>27831</v>
      </c>
      <c r="F2423" s="1165" t="s">
        <v>27824</v>
      </c>
      <c r="G2423" s="1170" t="s">
        <v>27825</v>
      </c>
    </row>
    <row r="2424" spans="1:7" ht="15" customHeight="1">
      <c r="A2424" s="1165" t="str">
        <f t="shared" si="250"/>
        <v>PEXP160FLP</v>
      </c>
      <c r="B2424" s="1165">
        <f>IFERROR(INDEX('PU Holds'!$B$14:$AF$554,MATCH(C2424,'PU Holds'!$B$14:$B$552,FALSE),MATCH(D2424,'PU Holds'!$B$14:$AF$14,FALSE)),0)</f>
        <v>0</v>
      </c>
      <c r="C2424" s="1165" t="str">
        <f t="shared" si="251"/>
        <v>PEXP160</v>
      </c>
      <c r="D2424" s="988" t="str">
        <f>'PU Holds'!$U$14</f>
        <v>Fluo 
Pink</v>
      </c>
      <c r="E2424" s="1165" t="s">
        <v>27832</v>
      </c>
      <c r="F2424" s="1165" t="s">
        <v>27824</v>
      </c>
      <c r="G2424" s="1170" t="s">
        <v>27825</v>
      </c>
    </row>
    <row r="2425" spans="1:7" ht="15" customHeight="1">
      <c r="A2425" s="1165" t="str">
        <f t="shared" si="250"/>
        <v>PEXP160VIO</v>
      </c>
      <c r="B2425" s="1165">
        <f>IFERROR(INDEX('PU Holds'!$B$14:$AF$554,MATCH(C2425,'PU Holds'!$B$14:$B$552,FALSE),MATCH(D2425,'PU Holds'!$B$14:$AF$14,FALSE)),0)</f>
        <v>0</v>
      </c>
      <c r="C2425" s="1165" t="str">
        <f t="shared" si="251"/>
        <v>PEXP160</v>
      </c>
      <c r="D2425" s="988" t="str">
        <f>'PU Holds'!$W$14</f>
        <v>Violet 
RAL 4008</v>
      </c>
      <c r="E2425" s="1165" t="s">
        <v>27833</v>
      </c>
      <c r="F2425" s="1165" t="s">
        <v>27824</v>
      </c>
      <c r="G2425" s="1170" t="s">
        <v>27825</v>
      </c>
    </row>
    <row r="2426" spans="1:7" ht="15" customHeight="1">
      <c r="A2426" s="1165" t="str">
        <f t="shared" si="250"/>
        <v>PEXP160MIN</v>
      </c>
      <c r="B2426" s="1165">
        <f>IFERROR(INDEX('PU Holds'!$B$14:$AF$554,MATCH(C2426,'PU Holds'!$B$14:$B$552,FALSE),MATCH(D2426,'PU Holds'!$B$14:$AF$14,FALSE)),0)</f>
        <v>0</v>
      </c>
      <c r="C2426" s="1165" t="str">
        <f t="shared" si="251"/>
        <v>PEXP160</v>
      </c>
      <c r="D2426" s="988" t="str">
        <f>'PU Holds'!$X$14</f>
        <v>Mint 
RAL 6027</v>
      </c>
      <c r="E2426" s="1165" t="s">
        <v>27834</v>
      </c>
      <c r="F2426" s="1165" t="s">
        <v>27824</v>
      </c>
      <c r="G2426" s="1170" t="s">
        <v>27825</v>
      </c>
    </row>
    <row r="2427" spans="1:7" ht="15" customHeight="1">
      <c r="A2427" s="1165" t="str">
        <f t="shared" si="250"/>
        <v>PEXP160PUK</v>
      </c>
      <c r="B2427" s="1165">
        <f>IFERROR(INDEX('PU Holds'!$B$14:$AF$554,MATCH(C2427,'PU Holds'!$B$14:$B$552,FALSE),MATCH(D2427,'PU Holds'!$B$14:$AF$14,FALSE)),0)</f>
        <v>0</v>
      </c>
      <c r="C2427" s="1165" t="str">
        <f t="shared" si="251"/>
        <v>PEXP160</v>
      </c>
      <c r="D2427" s="988" t="str">
        <f>'PU Holds'!$Z$14</f>
        <v>Green 
(Puke 16-09)</v>
      </c>
      <c r="E2427" s="1165" t="s">
        <v>27835</v>
      </c>
      <c r="F2427" s="1165" t="s">
        <v>27824</v>
      </c>
      <c r="G2427" s="1170" t="s">
        <v>27825</v>
      </c>
    </row>
    <row r="2428" spans="1:7" ht="15" customHeight="1">
      <c r="A2428" s="1165" t="str">
        <f t="shared" si="250"/>
        <v>PEXP160ORA</v>
      </c>
      <c r="B2428" s="1165">
        <f>IFERROR(INDEX('PU Holds'!$B$14:$AF$554,MATCH(C2428,'PU Holds'!$B$14:$B$552,FALSE),MATCH(D2428,'PU Holds'!$B$14:$AF$14,FALSE)),0)</f>
        <v>0</v>
      </c>
      <c r="C2428" s="1165" t="str">
        <f t="shared" si="251"/>
        <v>PEXP160</v>
      </c>
      <c r="D2428" s="988" t="str">
        <f>'PU Holds'!$AA$14</f>
        <v>US Orange
14-01</v>
      </c>
      <c r="E2428" s="1165" t="s">
        <v>27836</v>
      </c>
      <c r="F2428" s="1165" t="s">
        <v>27824</v>
      </c>
      <c r="G2428" s="1170" t="s">
        <v>27825</v>
      </c>
    </row>
    <row r="2429" spans="1:7" ht="15" customHeight="1">
      <c r="A2429" s="1165" t="str">
        <f t="shared" si="250"/>
        <v>PEXP160GRE</v>
      </c>
      <c r="B2429" s="1165">
        <f>IFERROR(INDEX('PU Holds'!$B$14:$AF$554,MATCH(C2429,'PU Holds'!$B$14:$B$552,FALSE),MATCH(D2429,'PU Holds'!$B$14:$AF$14,FALSE)),0)</f>
        <v>0</v>
      </c>
      <c r="C2429" s="1165" t="str">
        <f t="shared" si="251"/>
        <v>PEXP160</v>
      </c>
      <c r="D2429" s="988" t="str">
        <f>'PU Holds'!$AB$14</f>
        <v>US Green 
16 -16</v>
      </c>
      <c r="E2429" s="1165" t="s">
        <v>27837</v>
      </c>
      <c r="F2429" s="1165" t="s">
        <v>27824</v>
      </c>
      <c r="G2429" s="1170" t="s">
        <v>27825</v>
      </c>
    </row>
    <row r="2430" spans="1:7" ht="15" customHeight="1">
      <c r="A2430" s="1165" t="str">
        <f t="shared" si="250"/>
        <v>PEXP160WHI</v>
      </c>
      <c r="B2430" s="1165">
        <f>IFERROR(INDEX('PU Holds'!$B$14:$AF$554,MATCH(C2430,'PU Holds'!$B$14:$B$552,FALSE),MATCH(D2430,'PU Holds'!$B$14:$AF$14,FALSE)),0)</f>
        <v>0</v>
      </c>
      <c r="C2430" s="1165" t="str">
        <f t="shared" si="251"/>
        <v>PEXP160</v>
      </c>
      <c r="D2430" s="988" t="str">
        <f>'PU Holds'!$AC$14</f>
        <v>White 
RAL 9010</v>
      </c>
      <c r="E2430" s="1165" t="s">
        <v>27838</v>
      </c>
      <c r="F2430" s="1165" t="s">
        <v>27824</v>
      </c>
      <c r="G2430" s="1170" t="s">
        <v>27825</v>
      </c>
    </row>
    <row r="2431" spans="1:7" ht="15" customHeight="1">
      <c r="A2431" s="1165" t="str">
        <f t="shared" si="250"/>
        <v>PEXP160PUR</v>
      </c>
      <c r="B2431" s="1165">
        <f>IFERROR(INDEX('PU Holds'!$B$14:$AF$554,MATCH(C2431,'PU Holds'!$B$14:$B$552,FALSE),MATCH(D2431,'PU Holds'!$B$14:$AF$14,FALSE)),0)</f>
        <v>0</v>
      </c>
      <c r="C2431" s="1165" t="str">
        <f t="shared" si="251"/>
        <v>PEXP160</v>
      </c>
      <c r="D2431" s="988" t="str">
        <f>'PU Holds'!$AD$14</f>
        <v>US Purple</v>
      </c>
      <c r="E2431" s="1165" t="s">
        <v>27839</v>
      </c>
      <c r="F2431" s="1165" t="s">
        <v>27824</v>
      </c>
      <c r="G2431" s="1170" t="s">
        <v>27825</v>
      </c>
    </row>
    <row r="2432" spans="1:7" ht="15" customHeight="1">
      <c r="A2432" s="1165" t="str">
        <f t="shared" si="250"/>
        <v>PEXP161YEL</v>
      </c>
      <c r="B2432" s="1165">
        <f>IFERROR(INDEX('PU Holds'!$B$14:$AF$554,MATCH(C2432,'PU Holds'!$B$14:$B$552,FALSE),MATCH(D2432,'PU Holds'!$B$14:$AF$14,FALSE)),0)</f>
        <v>0</v>
      </c>
      <c r="C2432" s="1165" t="s">
        <v>27999</v>
      </c>
      <c r="D2432" s="1168" t="str">
        <f>'PU Holds'!$M$14</f>
        <v>Yellow 
RAL 1026</v>
      </c>
      <c r="E2432" s="1165" t="s">
        <v>27823</v>
      </c>
      <c r="F2432" s="1165" t="s">
        <v>27824</v>
      </c>
      <c r="G2432" s="1170" t="s">
        <v>27825</v>
      </c>
    </row>
    <row r="2433" spans="1:7" ht="15" customHeight="1">
      <c r="A2433" s="1165" t="str">
        <f t="shared" si="250"/>
        <v>PEXP161RED</v>
      </c>
      <c r="B2433" s="1165">
        <f>IFERROR(INDEX('PU Holds'!$B$14:$AF$554,MATCH(C2433,'PU Holds'!$B$14:$B$552,FALSE),MATCH(D2433,'PU Holds'!$B$14:$AF$14,FALSE)),0)</f>
        <v>0</v>
      </c>
      <c r="C2433" s="1165" t="str">
        <f t="shared" ref="C2433:C2446" si="252">C2432</f>
        <v>PEXP161</v>
      </c>
      <c r="D2433" s="988" t="str">
        <f>'PU Holds'!$O$14</f>
        <v>Red 
RAL 3020</v>
      </c>
      <c r="E2433" s="1165" t="s">
        <v>27826</v>
      </c>
      <c r="F2433" s="1165" t="s">
        <v>27824</v>
      </c>
      <c r="G2433" s="1170" t="s">
        <v>27825</v>
      </c>
    </row>
    <row r="2434" spans="1:7" ht="15" customHeight="1">
      <c r="A2434" s="1165" t="str">
        <f t="shared" si="250"/>
        <v>PEXP161BLU</v>
      </c>
      <c r="B2434" s="1165">
        <f>IFERROR(INDEX('PU Holds'!$B$14:$AF$554,MATCH(C2434,'PU Holds'!$B$14:$B$552,FALSE),MATCH(D2434,'PU Holds'!$B$14:$AF$14,FALSE)),0)</f>
        <v>0</v>
      </c>
      <c r="C2434" s="1165" t="str">
        <f t="shared" si="252"/>
        <v>PEXP161</v>
      </c>
      <c r="D2434" s="988" t="str">
        <f>'PU Holds'!$P$14</f>
        <v>Blue 
RAL 5015</v>
      </c>
      <c r="E2434" s="1165" t="s">
        <v>27827</v>
      </c>
      <c r="F2434" s="1165" t="s">
        <v>27824</v>
      </c>
      <c r="G2434" s="1170" t="s">
        <v>27825</v>
      </c>
    </row>
    <row r="2435" spans="1:7" ht="15" customHeight="1">
      <c r="A2435" s="1165" t="str">
        <f t="shared" si="250"/>
        <v>PEXP161GRY</v>
      </c>
      <c r="B2435" s="1165">
        <f>IFERROR(INDEX('PU Holds'!$B$14:$AF$554,MATCH(C2435,'PU Holds'!$B$14:$B$552,FALSE),MATCH(D2435,'PU Holds'!$B$14:$AF$14,FALSE)),0)</f>
        <v>0</v>
      </c>
      <c r="C2435" s="1165" t="str">
        <f t="shared" si="252"/>
        <v>PEXP161</v>
      </c>
      <c r="D2435" s="988" t="str">
        <f>'PU Holds'!$Q$14</f>
        <v>Grey 
RAL 7001</v>
      </c>
      <c r="E2435" s="1165" t="s">
        <v>27828</v>
      </c>
      <c r="F2435" s="1165" t="s">
        <v>27824</v>
      </c>
      <c r="G2435" s="1170" t="s">
        <v>27825</v>
      </c>
    </row>
    <row r="2436" spans="1:7" ht="15" customHeight="1">
      <c r="A2436" s="1165" t="str">
        <f t="shared" si="250"/>
        <v>PEXP161BLK</v>
      </c>
      <c r="B2436" s="1165">
        <f>IFERROR(INDEX('PU Holds'!$B$14:$AF$554,MATCH(C2436,'PU Holds'!$B$14:$B$552,FALSE),MATCH(D2436,'PU Holds'!$B$14:$AF$14,FALSE)),0)</f>
        <v>0</v>
      </c>
      <c r="C2436" s="1165" t="str">
        <f t="shared" si="252"/>
        <v>PEXP161</v>
      </c>
      <c r="D2436" s="988" t="str">
        <f>'PU Holds'!$R$14</f>
        <v>Black 
RAL 9005</v>
      </c>
      <c r="E2436" s="1165" t="s">
        <v>27829</v>
      </c>
      <c r="F2436" s="1165" t="s">
        <v>27824</v>
      </c>
      <c r="G2436" s="1170" t="s">
        <v>27825</v>
      </c>
    </row>
    <row r="2437" spans="1:7" ht="15" customHeight="1">
      <c r="A2437" s="1165" t="str">
        <f t="shared" si="250"/>
        <v>PEXP161FLO</v>
      </c>
      <c r="B2437" s="1165">
        <f>IFERROR(INDEX('PU Holds'!$B$14:$AF$554,MATCH(C2437,'PU Holds'!$B$14:$B$552,FALSE),MATCH(D2437,'PU Holds'!$B$14:$AF$14,FALSE)),0)</f>
        <v>0</v>
      </c>
      <c r="C2437" s="1165" t="str">
        <f t="shared" si="252"/>
        <v>PEXP161</v>
      </c>
      <c r="D2437" s="988" t="str">
        <f>'PU Holds'!$S$14</f>
        <v>Fluo 
Orange</v>
      </c>
      <c r="E2437" s="1165" t="s">
        <v>27830</v>
      </c>
      <c r="F2437" s="1165" t="s">
        <v>27824</v>
      </c>
      <c r="G2437" s="1170" t="s">
        <v>27825</v>
      </c>
    </row>
    <row r="2438" spans="1:7" ht="15" customHeight="1">
      <c r="A2438" s="1165" t="str">
        <f t="shared" si="250"/>
        <v>PEXP161FLG</v>
      </c>
      <c r="B2438" s="1165">
        <f>IFERROR(INDEX('PU Holds'!$B$14:$AF$554,MATCH(C2438,'PU Holds'!$B$14:$B$552,FALSE),MATCH(D2438,'PU Holds'!$B$14:$AF$14,FALSE)),0)</f>
        <v>0</v>
      </c>
      <c r="C2438" s="1165" t="str">
        <f t="shared" si="252"/>
        <v>PEXP161</v>
      </c>
      <c r="D2438" s="988" t="str">
        <f>'PU Holds'!$T$14</f>
        <v>Fluo 
Green</v>
      </c>
      <c r="E2438" s="1165" t="s">
        <v>27831</v>
      </c>
      <c r="F2438" s="1165" t="s">
        <v>27824</v>
      </c>
      <c r="G2438" s="1170" t="s">
        <v>27825</v>
      </c>
    </row>
    <row r="2439" spans="1:7" ht="15" customHeight="1">
      <c r="A2439" s="1165" t="str">
        <f t="shared" si="250"/>
        <v>PEXP161FLP</v>
      </c>
      <c r="B2439" s="1165">
        <f>IFERROR(INDEX('PU Holds'!$B$14:$AF$554,MATCH(C2439,'PU Holds'!$B$14:$B$552,FALSE),MATCH(D2439,'PU Holds'!$B$14:$AF$14,FALSE)),0)</f>
        <v>0</v>
      </c>
      <c r="C2439" s="1165" t="str">
        <f t="shared" si="252"/>
        <v>PEXP161</v>
      </c>
      <c r="D2439" s="988" t="str">
        <f>'PU Holds'!$U$14</f>
        <v>Fluo 
Pink</v>
      </c>
      <c r="E2439" s="1165" t="s">
        <v>27832</v>
      </c>
      <c r="F2439" s="1165" t="s">
        <v>27824</v>
      </c>
      <c r="G2439" s="1170" t="s">
        <v>27825</v>
      </c>
    </row>
    <row r="2440" spans="1:7" ht="15" customHeight="1">
      <c r="A2440" s="1165" t="str">
        <f t="shared" si="250"/>
        <v>PEXP161VIO</v>
      </c>
      <c r="B2440" s="1165">
        <f>IFERROR(INDEX('PU Holds'!$B$14:$AF$554,MATCH(C2440,'PU Holds'!$B$14:$B$552,FALSE),MATCH(D2440,'PU Holds'!$B$14:$AF$14,FALSE)),0)</f>
        <v>0</v>
      </c>
      <c r="C2440" s="1165" t="str">
        <f t="shared" si="252"/>
        <v>PEXP161</v>
      </c>
      <c r="D2440" s="988" t="str">
        <f>'PU Holds'!$W$14</f>
        <v>Violet 
RAL 4008</v>
      </c>
      <c r="E2440" s="1165" t="s">
        <v>27833</v>
      </c>
      <c r="F2440" s="1165" t="s">
        <v>27824</v>
      </c>
      <c r="G2440" s="1170" t="s">
        <v>27825</v>
      </c>
    </row>
    <row r="2441" spans="1:7" ht="15" customHeight="1">
      <c r="A2441" s="1165" t="str">
        <f t="shared" si="250"/>
        <v>PEXP161MIN</v>
      </c>
      <c r="B2441" s="1165">
        <f>IFERROR(INDEX('PU Holds'!$B$14:$AF$554,MATCH(C2441,'PU Holds'!$B$14:$B$552,FALSE),MATCH(D2441,'PU Holds'!$B$14:$AF$14,FALSE)),0)</f>
        <v>0</v>
      </c>
      <c r="C2441" s="1165" t="str">
        <f t="shared" si="252"/>
        <v>PEXP161</v>
      </c>
      <c r="D2441" s="988" t="str">
        <f>'PU Holds'!$X$14</f>
        <v>Mint 
RAL 6027</v>
      </c>
      <c r="E2441" s="1165" t="s">
        <v>27834</v>
      </c>
      <c r="F2441" s="1165" t="s">
        <v>27824</v>
      </c>
      <c r="G2441" s="1170" t="s">
        <v>27825</v>
      </c>
    </row>
    <row r="2442" spans="1:7" ht="15" customHeight="1">
      <c r="A2442" s="1165" t="str">
        <f t="shared" si="250"/>
        <v>PEXP161PUK</v>
      </c>
      <c r="B2442" s="1165">
        <f>IFERROR(INDEX('PU Holds'!$B$14:$AF$554,MATCH(C2442,'PU Holds'!$B$14:$B$552,FALSE),MATCH(D2442,'PU Holds'!$B$14:$AF$14,FALSE)),0)</f>
        <v>0</v>
      </c>
      <c r="C2442" s="1165" t="str">
        <f t="shared" si="252"/>
        <v>PEXP161</v>
      </c>
      <c r="D2442" s="988" t="str">
        <f>'PU Holds'!$Z$14</f>
        <v>Green 
(Puke 16-09)</v>
      </c>
      <c r="E2442" s="1165" t="s">
        <v>27835</v>
      </c>
      <c r="F2442" s="1165" t="s">
        <v>27824</v>
      </c>
      <c r="G2442" s="1170" t="s">
        <v>27825</v>
      </c>
    </row>
    <row r="2443" spans="1:7" ht="15" customHeight="1">
      <c r="A2443" s="1165" t="str">
        <f t="shared" si="250"/>
        <v>PEXP161ORA</v>
      </c>
      <c r="B2443" s="1165">
        <f>IFERROR(INDEX('PU Holds'!$B$14:$AF$554,MATCH(C2443,'PU Holds'!$B$14:$B$552,FALSE),MATCH(D2443,'PU Holds'!$B$14:$AF$14,FALSE)),0)</f>
        <v>0</v>
      </c>
      <c r="C2443" s="1165" t="str">
        <f t="shared" si="252"/>
        <v>PEXP161</v>
      </c>
      <c r="D2443" s="988" t="str">
        <f>'PU Holds'!$AA$14</f>
        <v>US Orange
14-01</v>
      </c>
      <c r="E2443" s="1165" t="s">
        <v>27836</v>
      </c>
      <c r="F2443" s="1165" t="s">
        <v>27824</v>
      </c>
      <c r="G2443" s="1170" t="s">
        <v>27825</v>
      </c>
    </row>
    <row r="2444" spans="1:7" ht="15" customHeight="1">
      <c r="A2444" s="1165" t="str">
        <f t="shared" si="250"/>
        <v>PEXP161GRE</v>
      </c>
      <c r="B2444" s="1165">
        <f>IFERROR(INDEX('PU Holds'!$B$14:$AF$554,MATCH(C2444,'PU Holds'!$B$14:$B$552,FALSE),MATCH(D2444,'PU Holds'!$B$14:$AF$14,FALSE)),0)</f>
        <v>0</v>
      </c>
      <c r="C2444" s="1165" t="str">
        <f t="shared" si="252"/>
        <v>PEXP161</v>
      </c>
      <c r="D2444" s="988" t="str">
        <f>'PU Holds'!$AB$14</f>
        <v>US Green 
16 -16</v>
      </c>
      <c r="E2444" s="1165" t="s">
        <v>27837</v>
      </c>
      <c r="F2444" s="1165" t="s">
        <v>27824</v>
      </c>
      <c r="G2444" s="1170" t="s">
        <v>27825</v>
      </c>
    </row>
    <row r="2445" spans="1:7" ht="15" customHeight="1">
      <c r="A2445" s="1165" t="str">
        <f t="shared" si="250"/>
        <v>PEXP161WHI</v>
      </c>
      <c r="B2445" s="1165">
        <f>IFERROR(INDEX('PU Holds'!$B$14:$AF$554,MATCH(C2445,'PU Holds'!$B$14:$B$552,FALSE),MATCH(D2445,'PU Holds'!$B$14:$AF$14,FALSE)),0)</f>
        <v>0</v>
      </c>
      <c r="C2445" s="1165" t="str">
        <f t="shared" si="252"/>
        <v>PEXP161</v>
      </c>
      <c r="D2445" s="988" t="str">
        <f>'PU Holds'!$AC$14</f>
        <v>White 
RAL 9010</v>
      </c>
      <c r="E2445" s="1165" t="s">
        <v>27838</v>
      </c>
      <c r="F2445" s="1165" t="s">
        <v>27824</v>
      </c>
      <c r="G2445" s="1170" t="s">
        <v>27825</v>
      </c>
    </row>
    <row r="2446" spans="1:7" ht="15" customHeight="1">
      <c r="A2446" s="1165" t="str">
        <f t="shared" si="250"/>
        <v>PEXP161PUR</v>
      </c>
      <c r="B2446" s="1165">
        <f>IFERROR(INDEX('PU Holds'!$B$14:$AF$554,MATCH(C2446,'PU Holds'!$B$14:$B$552,FALSE),MATCH(D2446,'PU Holds'!$B$14:$AF$14,FALSE)),0)</f>
        <v>0</v>
      </c>
      <c r="C2446" s="1165" t="str">
        <f t="shared" si="252"/>
        <v>PEXP161</v>
      </c>
      <c r="D2446" s="988" t="str">
        <f>'PU Holds'!$AD$14</f>
        <v>US Purple</v>
      </c>
      <c r="E2446" s="1165" t="s">
        <v>27839</v>
      </c>
      <c r="F2446" s="1165" t="s">
        <v>27824</v>
      </c>
      <c r="G2446" s="1170" t="s">
        <v>27825</v>
      </c>
    </row>
    <row r="2447" spans="1:7" ht="15" customHeight="1">
      <c r="A2447" s="1165" t="str">
        <f t="shared" si="250"/>
        <v>PEXP162YEL</v>
      </c>
      <c r="B2447" s="1165">
        <f>IFERROR(INDEX('PU Holds'!$B$14:$AF$554,MATCH(C2447,'PU Holds'!$B$14:$B$552,FALSE),MATCH(D2447,'PU Holds'!$B$14:$AF$14,FALSE)),0)</f>
        <v>0</v>
      </c>
      <c r="C2447" s="1165" t="s">
        <v>28000</v>
      </c>
      <c r="D2447" s="1168" t="str">
        <f>'PU Holds'!$M$14</f>
        <v>Yellow 
RAL 1026</v>
      </c>
      <c r="E2447" s="1165" t="s">
        <v>27823</v>
      </c>
      <c r="F2447" s="1165" t="s">
        <v>27824</v>
      </c>
      <c r="G2447" s="1170" t="s">
        <v>27825</v>
      </c>
    </row>
    <row r="2448" spans="1:7" ht="15" customHeight="1">
      <c r="A2448" s="1165" t="str">
        <f t="shared" si="250"/>
        <v>PEXP162RED</v>
      </c>
      <c r="B2448" s="1165">
        <f>IFERROR(INDEX('PU Holds'!$B$14:$AF$554,MATCH(C2448,'PU Holds'!$B$14:$B$552,FALSE),MATCH(D2448,'PU Holds'!$B$14:$AF$14,FALSE)),0)</f>
        <v>0</v>
      </c>
      <c r="C2448" s="1165" t="str">
        <f t="shared" ref="C2448:C2461" si="253">C2447</f>
        <v>PEXP162</v>
      </c>
      <c r="D2448" s="988" t="str">
        <f>'PU Holds'!$O$14</f>
        <v>Red 
RAL 3020</v>
      </c>
      <c r="E2448" s="1165" t="s">
        <v>27826</v>
      </c>
      <c r="F2448" s="1165" t="s">
        <v>27824</v>
      </c>
      <c r="G2448" s="1170" t="s">
        <v>27825</v>
      </c>
    </row>
    <row r="2449" spans="1:7" ht="15" customHeight="1">
      <c r="A2449" s="1165" t="str">
        <f t="shared" si="250"/>
        <v>PEXP162BLU</v>
      </c>
      <c r="B2449" s="1165">
        <f>IFERROR(INDEX('PU Holds'!$B$14:$AF$554,MATCH(C2449,'PU Holds'!$B$14:$B$552,FALSE),MATCH(D2449,'PU Holds'!$B$14:$AF$14,FALSE)),0)</f>
        <v>0</v>
      </c>
      <c r="C2449" s="1165" t="str">
        <f t="shared" si="253"/>
        <v>PEXP162</v>
      </c>
      <c r="D2449" s="988" t="str">
        <f>'PU Holds'!$P$14</f>
        <v>Blue 
RAL 5015</v>
      </c>
      <c r="E2449" s="1165" t="s">
        <v>27827</v>
      </c>
      <c r="F2449" s="1165" t="s">
        <v>27824</v>
      </c>
      <c r="G2449" s="1170" t="s">
        <v>27825</v>
      </c>
    </row>
    <row r="2450" spans="1:7" ht="15" customHeight="1">
      <c r="A2450" s="1165" t="str">
        <f t="shared" si="250"/>
        <v>PEXP162GRY</v>
      </c>
      <c r="B2450" s="1165">
        <f>IFERROR(INDEX('PU Holds'!$B$14:$AF$554,MATCH(C2450,'PU Holds'!$B$14:$B$552,FALSE),MATCH(D2450,'PU Holds'!$B$14:$AF$14,FALSE)),0)</f>
        <v>0</v>
      </c>
      <c r="C2450" s="1165" t="str">
        <f t="shared" si="253"/>
        <v>PEXP162</v>
      </c>
      <c r="D2450" s="988" t="str">
        <f>'PU Holds'!$Q$14</f>
        <v>Grey 
RAL 7001</v>
      </c>
      <c r="E2450" s="1165" t="s">
        <v>27828</v>
      </c>
      <c r="F2450" s="1165" t="s">
        <v>27824</v>
      </c>
      <c r="G2450" s="1170" t="s">
        <v>27825</v>
      </c>
    </row>
    <row r="2451" spans="1:7" ht="15" customHeight="1">
      <c r="A2451" s="1165" t="str">
        <f t="shared" si="250"/>
        <v>PEXP162BLK</v>
      </c>
      <c r="B2451" s="1165">
        <f>IFERROR(INDEX('PU Holds'!$B$14:$AF$554,MATCH(C2451,'PU Holds'!$B$14:$B$552,FALSE),MATCH(D2451,'PU Holds'!$B$14:$AF$14,FALSE)),0)</f>
        <v>0</v>
      </c>
      <c r="C2451" s="1165" t="str">
        <f t="shared" si="253"/>
        <v>PEXP162</v>
      </c>
      <c r="D2451" s="988" t="str">
        <f>'PU Holds'!$R$14</f>
        <v>Black 
RAL 9005</v>
      </c>
      <c r="E2451" s="1165" t="s">
        <v>27829</v>
      </c>
      <c r="F2451" s="1165" t="s">
        <v>27824</v>
      </c>
      <c r="G2451" s="1170" t="s">
        <v>27825</v>
      </c>
    </row>
    <row r="2452" spans="1:7" ht="15" customHeight="1">
      <c r="A2452" s="1165" t="str">
        <f t="shared" si="250"/>
        <v>PEXP162FLO</v>
      </c>
      <c r="B2452" s="1165">
        <f>IFERROR(INDEX('PU Holds'!$B$14:$AF$554,MATCH(C2452,'PU Holds'!$B$14:$B$552,FALSE),MATCH(D2452,'PU Holds'!$B$14:$AF$14,FALSE)),0)</f>
        <v>0</v>
      </c>
      <c r="C2452" s="1165" t="str">
        <f t="shared" si="253"/>
        <v>PEXP162</v>
      </c>
      <c r="D2452" s="988" t="str">
        <f>'PU Holds'!$S$14</f>
        <v>Fluo 
Orange</v>
      </c>
      <c r="E2452" s="1165" t="s">
        <v>27830</v>
      </c>
      <c r="F2452" s="1165" t="s">
        <v>27824</v>
      </c>
      <c r="G2452" s="1170" t="s">
        <v>27825</v>
      </c>
    </row>
    <row r="2453" spans="1:7" ht="15" customHeight="1">
      <c r="A2453" s="1165" t="str">
        <f t="shared" si="250"/>
        <v>PEXP162FLG</v>
      </c>
      <c r="B2453" s="1165">
        <f>IFERROR(INDEX('PU Holds'!$B$14:$AF$554,MATCH(C2453,'PU Holds'!$B$14:$B$552,FALSE),MATCH(D2453,'PU Holds'!$B$14:$AF$14,FALSE)),0)</f>
        <v>0</v>
      </c>
      <c r="C2453" s="1165" t="str">
        <f t="shared" si="253"/>
        <v>PEXP162</v>
      </c>
      <c r="D2453" s="988" t="str">
        <f>'PU Holds'!$T$14</f>
        <v>Fluo 
Green</v>
      </c>
      <c r="E2453" s="1165" t="s">
        <v>27831</v>
      </c>
      <c r="F2453" s="1165" t="s">
        <v>27824</v>
      </c>
      <c r="G2453" s="1170" t="s">
        <v>27825</v>
      </c>
    </row>
    <row r="2454" spans="1:7" ht="15" customHeight="1">
      <c r="A2454" s="1165" t="str">
        <f t="shared" si="250"/>
        <v>PEXP162FLP</v>
      </c>
      <c r="B2454" s="1165">
        <f>IFERROR(INDEX('PU Holds'!$B$14:$AF$554,MATCH(C2454,'PU Holds'!$B$14:$B$552,FALSE),MATCH(D2454,'PU Holds'!$B$14:$AF$14,FALSE)),0)</f>
        <v>0</v>
      </c>
      <c r="C2454" s="1165" t="str">
        <f t="shared" si="253"/>
        <v>PEXP162</v>
      </c>
      <c r="D2454" s="988" t="str">
        <f>'PU Holds'!$U$14</f>
        <v>Fluo 
Pink</v>
      </c>
      <c r="E2454" s="1165" t="s">
        <v>27832</v>
      </c>
      <c r="F2454" s="1165" t="s">
        <v>27824</v>
      </c>
      <c r="G2454" s="1170" t="s">
        <v>27825</v>
      </c>
    </row>
    <row r="2455" spans="1:7" ht="15" customHeight="1">
      <c r="A2455" s="1165" t="str">
        <f t="shared" si="250"/>
        <v>PEXP162VIO</v>
      </c>
      <c r="B2455" s="1165">
        <f>IFERROR(INDEX('PU Holds'!$B$14:$AF$554,MATCH(C2455,'PU Holds'!$B$14:$B$552,FALSE),MATCH(D2455,'PU Holds'!$B$14:$AF$14,FALSE)),0)</f>
        <v>0</v>
      </c>
      <c r="C2455" s="1165" t="str">
        <f t="shared" si="253"/>
        <v>PEXP162</v>
      </c>
      <c r="D2455" s="988" t="str">
        <f>'PU Holds'!$W$14</f>
        <v>Violet 
RAL 4008</v>
      </c>
      <c r="E2455" s="1165" t="s">
        <v>27833</v>
      </c>
      <c r="F2455" s="1165" t="s">
        <v>27824</v>
      </c>
      <c r="G2455" s="1170" t="s">
        <v>27825</v>
      </c>
    </row>
    <row r="2456" spans="1:7" ht="15" customHeight="1">
      <c r="A2456" s="1165" t="str">
        <f t="shared" si="250"/>
        <v>PEXP162MIN</v>
      </c>
      <c r="B2456" s="1165">
        <f>IFERROR(INDEX('PU Holds'!$B$14:$AF$554,MATCH(C2456,'PU Holds'!$B$14:$B$552,FALSE),MATCH(D2456,'PU Holds'!$B$14:$AF$14,FALSE)),0)</f>
        <v>0</v>
      </c>
      <c r="C2456" s="1165" t="str">
        <f t="shared" si="253"/>
        <v>PEXP162</v>
      </c>
      <c r="D2456" s="988" t="str">
        <f>'PU Holds'!$X$14</f>
        <v>Mint 
RAL 6027</v>
      </c>
      <c r="E2456" s="1165" t="s">
        <v>27834</v>
      </c>
      <c r="F2456" s="1165" t="s">
        <v>27824</v>
      </c>
      <c r="G2456" s="1170" t="s">
        <v>27825</v>
      </c>
    </row>
    <row r="2457" spans="1:7" ht="15" customHeight="1">
      <c r="A2457" s="1165" t="str">
        <f t="shared" ref="A2457:A2461" si="254">CONCATENATE(C2457,E2457)</f>
        <v>PEXP162PUK</v>
      </c>
      <c r="B2457" s="1165">
        <f>IFERROR(INDEX('PU Holds'!$B$14:$AF$554,MATCH(C2457,'PU Holds'!$B$14:$B$552,FALSE),MATCH(D2457,'PU Holds'!$B$14:$AF$14,FALSE)),0)</f>
        <v>0</v>
      </c>
      <c r="C2457" s="1165" t="str">
        <f t="shared" si="253"/>
        <v>PEXP162</v>
      </c>
      <c r="D2457" s="988" t="str">
        <f>'PU Holds'!$Z$14</f>
        <v>Green 
(Puke 16-09)</v>
      </c>
      <c r="E2457" s="1165" t="s">
        <v>27835</v>
      </c>
      <c r="F2457" s="1165" t="s">
        <v>27824</v>
      </c>
      <c r="G2457" s="1170" t="s">
        <v>27825</v>
      </c>
    </row>
    <row r="2458" spans="1:7" ht="15" customHeight="1">
      <c r="A2458" s="1165" t="str">
        <f t="shared" si="254"/>
        <v>PEXP162ORA</v>
      </c>
      <c r="B2458" s="1165">
        <f>IFERROR(INDEX('PU Holds'!$B$14:$AF$554,MATCH(C2458,'PU Holds'!$B$14:$B$552,FALSE),MATCH(D2458,'PU Holds'!$B$14:$AF$14,FALSE)),0)</f>
        <v>0</v>
      </c>
      <c r="C2458" s="1165" t="str">
        <f t="shared" si="253"/>
        <v>PEXP162</v>
      </c>
      <c r="D2458" s="988" t="str">
        <f>'PU Holds'!$AA$14</f>
        <v>US Orange
14-01</v>
      </c>
      <c r="E2458" s="1165" t="s">
        <v>27836</v>
      </c>
      <c r="F2458" s="1165" t="s">
        <v>27824</v>
      </c>
      <c r="G2458" s="1170" t="s">
        <v>27825</v>
      </c>
    </row>
    <row r="2459" spans="1:7" ht="15" customHeight="1">
      <c r="A2459" s="1165" t="str">
        <f t="shared" si="254"/>
        <v>PEXP162GRE</v>
      </c>
      <c r="B2459" s="1165">
        <f>IFERROR(INDEX('PU Holds'!$B$14:$AF$554,MATCH(C2459,'PU Holds'!$B$14:$B$552,FALSE),MATCH(D2459,'PU Holds'!$B$14:$AF$14,FALSE)),0)</f>
        <v>0</v>
      </c>
      <c r="C2459" s="1165" t="str">
        <f t="shared" si="253"/>
        <v>PEXP162</v>
      </c>
      <c r="D2459" s="988" t="str">
        <f>'PU Holds'!$AB$14</f>
        <v>US Green 
16 -16</v>
      </c>
      <c r="E2459" s="1165" t="s">
        <v>27837</v>
      </c>
      <c r="F2459" s="1165" t="s">
        <v>27824</v>
      </c>
      <c r="G2459" s="1170" t="s">
        <v>27825</v>
      </c>
    </row>
    <row r="2460" spans="1:7" ht="15" customHeight="1">
      <c r="A2460" s="1165" t="str">
        <f t="shared" si="254"/>
        <v>PEXP162WHI</v>
      </c>
      <c r="B2460" s="1165">
        <f>IFERROR(INDEX('PU Holds'!$B$14:$AF$554,MATCH(C2460,'PU Holds'!$B$14:$B$552,FALSE),MATCH(D2460,'PU Holds'!$B$14:$AF$14,FALSE)),0)</f>
        <v>0</v>
      </c>
      <c r="C2460" s="1165" t="str">
        <f t="shared" si="253"/>
        <v>PEXP162</v>
      </c>
      <c r="D2460" s="988" t="str">
        <f>'PU Holds'!$AC$14</f>
        <v>White 
RAL 9010</v>
      </c>
      <c r="E2460" s="1165" t="s">
        <v>27838</v>
      </c>
      <c r="F2460" s="1165" t="s">
        <v>27824</v>
      </c>
      <c r="G2460" s="1170" t="s">
        <v>27825</v>
      </c>
    </row>
    <row r="2461" spans="1:7" ht="15" customHeight="1">
      <c r="A2461" s="1165" t="str">
        <f t="shared" si="254"/>
        <v>PEXP162PUR</v>
      </c>
      <c r="B2461" s="1165">
        <f>IFERROR(INDEX('PU Holds'!$B$14:$AF$554,MATCH(C2461,'PU Holds'!$B$14:$B$552,FALSE),MATCH(D2461,'PU Holds'!$B$14:$AF$14,FALSE)),0)</f>
        <v>0</v>
      </c>
      <c r="C2461" s="1165" t="str">
        <f t="shared" si="253"/>
        <v>PEXP162</v>
      </c>
      <c r="D2461" s="988" t="str">
        <f>'PU Holds'!$AD$14</f>
        <v>US Purple</v>
      </c>
      <c r="E2461" s="1165" t="s">
        <v>27839</v>
      </c>
      <c r="F2461" s="1165" t="s">
        <v>27824</v>
      </c>
      <c r="G2461" s="1170" t="s">
        <v>27825</v>
      </c>
    </row>
    <row r="2462" spans="1:7" ht="15" customHeight="1">
      <c r="A2462" s="1165" t="str">
        <f t="shared" ref="A2462:A2507" si="255">CONCATENATE(C2462,E2462)</f>
        <v>PEXP163YEL</v>
      </c>
      <c r="B2462" s="1165">
        <f>IFERROR(INDEX('PU Holds'!$B$14:$AF$554,MATCH(C2462,'PU Holds'!$B$14:$B$552,FALSE),MATCH(D2462,'PU Holds'!$B$14:$AF$14,FALSE)),0)</f>
        <v>0</v>
      </c>
      <c r="C2462" s="1165" t="s">
        <v>28001</v>
      </c>
      <c r="D2462" s="1168" t="str">
        <f>'PU Holds'!$M$14</f>
        <v>Yellow 
RAL 1026</v>
      </c>
      <c r="E2462" s="1165" t="s">
        <v>27823</v>
      </c>
      <c r="F2462" s="1165" t="s">
        <v>27824</v>
      </c>
      <c r="G2462" s="1170" t="s">
        <v>27825</v>
      </c>
    </row>
    <row r="2463" spans="1:7" ht="15" customHeight="1">
      <c r="A2463" s="1165" t="str">
        <f t="shared" si="255"/>
        <v>PEXP163RED</v>
      </c>
      <c r="B2463" s="1165">
        <f>IFERROR(INDEX('PU Holds'!$B$14:$AF$554,MATCH(C2463,'PU Holds'!$B$14:$B$552,FALSE),MATCH(D2463,'PU Holds'!$B$14:$AF$14,FALSE)),0)</f>
        <v>0</v>
      </c>
      <c r="C2463" s="1165" t="str">
        <f t="shared" ref="C2463:C2476" si="256">C2462</f>
        <v>PEXP163</v>
      </c>
      <c r="D2463" s="988" t="str">
        <f>'PU Holds'!$O$14</f>
        <v>Red 
RAL 3020</v>
      </c>
      <c r="E2463" s="1165" t="s">
        <v>27826</v>
      </c>
      <c r="F2463" s="1165" t="s">
        <v>27824</v>
      </c>
      <c r="G2463" s="1170" t="s">
        <v>27825</v>
      </c>
    </row>
    <row r="2464" spans="1:7" ht="15" customHeight="1">
      <c r="A2464" s="1165" t="str">
        <f t="shared" si="255"/>
        <v>PEXP163BLU</v>
      </c>
      <c r="B2464" s="1165">
        <f>IFERROR(INDEX('PU Holds'!$B$14:$AF$554,MATCH(C2464,'PU Holds'!$B$14:$B$552,FALSE),MATCH(D2464,'PU Holds'!$B$14:$AF$14,FALSE)),0)</f>
        <v>0</v>
      </c>
      <c r="C2464" s="1165" t="str">
        <f t="shared" si="256"/>
        <v>PEXP163</v>
      </c>
      <c r="D2464" s="988" t="str">
        <f>'PU Holds'!$P$14</f>
        <v>Blue 
RAL 5015</v>
      </c>
      <c r="E2464" s="1165" t="s">
        <v>27827</v>
      </c>
      <c r="F2464" s="1165" t="s">
        <v>27824</v>
      </c>
      <c r="G2464" s="1170" t="s">
        <v>27825</v>
      </c>
    </row>
    <row r="2465" spans="1:7" ht="15" customHeight="1">
      <c r="A2465" s="1165" t="str">
        <f t="shared" si="255"/>
        <v>PEXP163GRY</v>
      </c>
      <c r="B2465" s="1165">
        <f>IFERROR(INDEX('PU Holds'!$B$14:$AF$554,MATCH(C2465,'PU Holds'!$B$14:$B$552,FALSE),MATCH(D2465,'PU Holds'!$B$14:$AF$14,FALSE)),0)</f>
        <v>0</v>
      </c>
      <c r="C2465" s="1165" t="str">
        <f t="shared" si="256"/>
        <v>PEXP163</v>
      </c>
      <c r="D2465" s="988" t="str">
        <f>'PU Holds'!$Q$14</f>
        <v>Grey 
RAL 7001</v>
      </c>
      <c r="E2465" s="1165" t="s">
        <v>27828</v>
      </c>
      <c r="F2465" s="1165" t="s">
        <v>27824</v>
      </c>
      <c r="G2465" s="1170" t="s">
        <v>27825</v>
      </c>
    </row>
    <row r="2466" spans="1:7" ht="15" customHeight="1">
      <c r="A2466" s="1165" t="str">
        <f t="shared" si="255"/>
        <v>PEXP163BLK</v>
      </c>
      <c r="B2466" s="1165">
        <f>IFERROR(INDEX('PU Holds'!$B$14:$AF$554,MATCH(C2466,'PU Holds'!$B$14:$B$552,FALSE),MATCH(D2466,'PU Holds'!$B$14:$AF$14,FALSE)),0)</f>
        <v>0</v>
      </c>
      <c r="C2466" s="1165" t="str">
        <f t="shared" si="256"/>
        <v>PEXP163</v>
      </c>
      <c r="D2466" s="988" t="str">
        <f>'PU Holds'!$R$14</f>
        <v>Black 
RAL 9005</v>
      </c>
      <c r="E2466" s="1165" t="s">
        <v>27829</v>
      </c>
      <c r="F2466" s="1165" t="s">
        <v>27824</v>
      </c>
      <c r="G2466" s="1170" t="s">
        <v>27825</v>
      </c>
    </row>
    <row r="2467" spans="1:7" ht="15" customHeight="1">
      <c r="A2467" s="1165" t="str">
        <f t="shared" si="255"/>
        <v>PEXP163FLO</v>
      </c>
      <c r="B2467" s="1165">
        <f>IFERROR(INDEX('PU Holds'!$B$14:$AF$554,MATCH(C2467,'PU Holds'!$B$14:$B$552,FALSE),MATCH(D2467,'PU Holds'!$B$14:$AF$14,FALSE)),0)</f>
        <v>0</v>
      </c>
      <c r="C2467" s="1165" t="str">
        <f t="shared" si="256"/>
        <v>PEXP163</v>
      </c>
      <c r="D2467" s="988" t="str">
        <f>'PU Holds'!$S$14</f>
        <v>Fluo 
Orange</v>
      </c>
      <c r="E2467" s="1165" t="s">
        <v>27830</v>
      </c>
      <c r="F2467" s="1165" t="s">
        <v>27824</v>
      </c>
      <c r="G2467" s="1170" t="s">
        <v>27825</v>
      </c>
    </row>
    <row r="2468" spans="1:7" ht="15" customHeight="1">
      <c r="A2468" s="1165" t="str">
        <f t="shared" si="255"/>
        <v>PEXP163FLG</v>
      </c>
      <c r="B2468" s="1165">
        <f>IFERROR(INDEX('PU Holds'!$B$14:$AF$554,MATCH(C2468,'PU Holds'!$B$14:$B$552,FALSE),MATCH(D2468,'PU Holds'!$B$14:$AF$14,FALSE)),0)</f>
        <v>0</v>
      </c>
      <c r="C2468" s="1165" t="str">
        <f t="shared" si="256"/>
        <v>PEXP163</v>
      </c>
      <c r="D2468" s="988" t="str">
        <f>'PU Holds'!$T$14</f>
        <v>Fluo 
Green</v>
      </c>
      <c r="E2468" s="1165" t="s">
        <v>27831</v>
      </c>
      <c r="F2468" s="1165" t="s">
        <v>27824</v>
      </c>
      <c r="G2468" s="1170" t="s">
        <v>27825</v>
      </c>
    </row>
    <row r="2469" spans="1:7" ht="15" customHeight="1">
      <c r="A2469" s="1165" t="str">
        <f t="shared" si="255"/>
        <v>PEXP163FLP</v>
      </c>
      <c r="B2469" s="1165">
        <f>IFERROR(INDEX('PU Holds'!$B$14:$AF$554,MATCH(C2469,'PU Holds'!$B$14:$B$552,FALSE),MATCH(D2469,'PU Holds'!$B$14:$AF$14,FALSE)),0)</f>
        <v>0</v>
      </c>
      <c r="C2469" s="1165" t="str">
        <f t="shared" si="256"/>
        <v>PEXP163</v>
      </c>
      <c r="D2469" s="988" t="str">
        <f>'PU Holds'!$U$14</f>
        <v>Fluo 
Pink</v>
      </c>
      <c r="E2469" s="1165" t="s">
        <v>27832</v>
      </c>
      <c r="F2469" s="1165" t="s">
        <v>27824</v>
      </c>
      <c r="G2469" s="1170" t="s">
        <v>27825</v>
      </c>
    </row>
    <row r="2470" spans="1:7" ht="15" customHeight="1">
      <c r="A2470" s="1165" t="str">
        <f t="shared" si="255"/>
        <v>PEXP163VIO</v>
      </c>
      <c r="B2470" s="1165">
        <f>IFERROR(INDEX('PU Holds'!$B$14:$AF$554,MATCH(C2470,'PU Holds'!$B$14:$B$552,FALSE),MATCH(D2470,'PU Holds'!$B$14:$AF$14,FALSE)),0)</f>
        <v>0</v>
      </c>
      <c r="C2470" s="1165" t="str">
        <f t="shared" si="256"/>
        <v>PEXP163</v>
      </c>
      <c r="D2470" s="988" t="str">
        <f>'PU Holds'!$W$14</f>
        <v>Violet 
RAL 4008</v>
      </c>
      <c r="E2470" s="1165" t="s">
        <v>27833</v>
      </c>
      <c r="F2470" s="1165" t="s">
        <v>27824</v>
      </c>
      <c r="G2470" s="1170" t="s">
        <v>27825</v>
      </c>
    </row>
    <row r="2471" spans="1:7" ht="15" customHeight="1">
      <c r="A2471" s="1165" t="str">
        <f t="shared" si="255"/>
        <v>PEXP163MIN</v>
      </c>
      <c r="B2471" s="1165">
        <f>IFERROR(INDEX('PU Holds'!$B$14:$AF$554,MATCH(C2471,'PU Holds'!$B$14:$B$552,FALSE),MATCH(D2471,'PU Holds'!$B$14:$AF$14,FALSE)),0)</f>
        <v>0</v>
      </c>
      <c r="C2471" s="1165" t="str">
        <f t="shared" si="256"/>
        <v>PEXP163</v>
      </c>
      <c r="D2471" s="988" t="str">
        <f>'PU Holds'!$X$14</f>
        <v>Mint 
RAL 6027</v>
      </c>
      <c r="E2471" s="1165" t="s">
        <v>27834</v>
      </c>
      <c r="F2471" s="1165" t="s">
        <v>27824</v>
      </c>
      <c r="G2471" s="1170" t="s">
        <v>27825</v>
      </c>
    </row>
    <row r="2472" spans="1:7" ht="15" customHeight="1">
      <c r="A2472" s="1165" t="str">
        <f t="shared" si="255"/>
        <v>PEXP163PUK</v>
      </c>
      <c r="B2472" s="1165">
        <f>IFERROR(INDEX('PU Holds'!$B$14:$AF$554,MATCH(C2472,'PU Holds'!$B$14:$B$552,FALSE),MATCH(D2472,'PU Holds'!$B$14:$AF$14,FALSE)),0)</f>
        <v>0</v>
      </c>
      <c r="C2472" s="1165" t="str">
        <f t="shared" si="256"/>
        <v>PEXP163</v>
      </c>
      <c r="D2472" s="988" t="str">
        <f>'PU Holds'!$Z$14</f>
        <v>Green 
(Puke 16-09)</v>
      </c>
      <c r="E2472" s="1165" t="s">
        <v>27835</v>
      </c>
      <c r="F2472" s="1165" t="s">
        <v>27824</v>
      </c>
      <c r="G2472" s="1170" t="s">
        <v>27825</v>
      </c>
    </row>
    <row r="2473" spans="1:7" ht="15" customHeight="1">
      <c r="A2473" s="1165" t="str">
        <f t="shared" si="255"/>
        <v>PEXP163ORA</v>
      </c>
      <c r="B2473" s="1165">
        <f>IFERROR(INDEX('PU Holds'!$B$14:$AF$554,MATCH(C2473,'PU Holds'!$B$14:$B$552,FALSE),MATCH(D2473,'PU Holds'!$B$14:$AF$14,FALSE)),0)</f>
        <v>0</v>
      </c>
      <c r="C2473" s="1165" t="str">
        <f t="shared" si="256"/>
        <v>PEXP163</v>
      </c>
      <c r="D2473" s="988" t="str">
        <f>'PU Holds'!$AA$14</f>
        <v>US Orange
14-01</v>
      </c>
      <c r="E2473" s="1165" t="s">
        <v>27836</v>
      </c>
      <c r="F2473" s="1165" t="s">
        <v>27824</v>
      </c>
      <c r="G2473" s="1170" t="s">
        <v>27825</v>
      </c>
    </row>
    <row r="2474" spans="1:7" ht="15" customHeight="1">
      <c r="A2474" s="1165" t="str">
        <f t="shared" si="255"/>
        <v>PEXP163GRE</v>
      </c>
      <c r="B2474" s="1165">
        <f>IFERROR(INDEX('PU Holds'!$B$14:$AF$554,MATCH(C2474,'PU Holds'!$B$14:$B$552,FALSE),MATCH(D2474,'PU Holds'!$B$14:$AF$14,FALSE)),0)</f>
        <v>0</v>
      </c>
      <c r="C2474" s="1165" t="str">
        <f t="shared" si="256"/>
        <v>PEXP163</v>
      </c>
      <c r="D2474" s="988" t="str">
        <f>'PU Holds'!$AB$14</f>
        <v>US Green 
16 -16</v>
      </c>
      <c r="E2474" s="1165" t="s">
        <v>27837</v>
      </c>
      <c r="F2474" s="1165" t="s">
        <v>27824</v>
      </c>
      <c r="G2474" s="1170" t="s">
        <v>27825</v>
      </c>
    </row>
    <row r="2475" spans="1:7" ht="15" customHeight="1">
      <c r="A2475" s="1165" t="str">
        <f t="shared" si="255"/>
        <v>PEXP163WHI</v>
      </c>
      <c r="B2475" s="1165">
        <f>IFERROR(INDEX('PU Holds'!$B$14:$AF$554,MATCH(C2475,'PU Holds'!$B$14:$B$552,FALSE),MATCH(D2475,'PU Holds'!$B$14:$AF$14,FALSE)),0)</f>
        <v>0</v>
      </c>
      <c r="C2475" s="1165" t="str">
        <f t="shared" si="256"/>
        <v>PEXP163</v>
      </c>
      <c r="D2475" s="988" t="str">
        <f>'PU Holds'!$AC$14</f>
        <v>White 
RAL 9010</v>
      </c>
      <c r="E2475" s="1165" t="s">
        <v>27838</v>
      </c>
      <c r="F2475" s="1165" t="s">
        <v>27824</v>
      </c>
      <c r="G2475" s="1170" t="s">
        <v>27825</v>
      </c>
    </row>
    <row r="2476" spans="1:7" ht="15" customHeight="1">
      <c r="A2476" s="1165" t="str">
        <f t="shared" si="255"/>
        <v>PEXP163PUR</v>
      </c>
      <c r="B2476" s="1165">
        <f>IFERROR(INDEX('PU Holds'!$B$14:$AF$554,MATCH(C2476,'PU Holds'!$B$14:$B$552,FALSE),MATCH(D2476,'PU Holds'!$B$14:$AF$14,FALSE)),0)</f>
        <v>0</v>
      </c>
      <c r="C2476" s="1165" t="str">
        <f t="shared" si="256"/>
        <v>PEXP163</v>
      </c>
      <c r="D2476" s="988" t="str">
        <f>'PU Holds'!$AD$14</f>
        <v>US Purple</v>
      </c>
      <c r="E2476" s="1165" t="s">
        <v>27839</v>
      </c>
      <c r="F2476" s="1165" t="s">
        <v>27824</v>
      </c>
      <c r="G2476" s="1170" t="s">
        <v>27825</v>
      </c>
    </row>
    <row r="2477" spans="1:7" ht="15" customHeight="1">
      <c r="A2477" s="1165" t="str">
        <f t="shared" si="255"/>
        <v>PEXP164YEL</v>
      </c>
      <c r="B2477" s="1165">
        <f>IFERROR(INDEX('PU Holds'!$B$14:$AF$554,MATCH(C2477,'PU Holds'!$B$14:$B$552,FALSE),MATCH(D2477,'PU Holds'!$B$14:$AF$14,FALSE)),0)</f>
        <v>0</v>
      </c>
      <c r="C2477" s="1165" t="s">
        <v>28002</v>
      </c>
      <c r="D2477" s="1168" t="str">
        <f>'PU Holds'!$M$14</f>
        <v>Yellow 
RAL 1026</v>
      </c>
      <c r="E2477" s="1165" t="s">
        <v>27823</v>
      </c>
      <c r="F2477" s="1165" t="s">
        <v>27824</v>
      </c>
      <c r="G2477" s="1170" t="s">
        <v>27825</v>
      </c>
    </row>
    <row r="2478" spans="1:7" ht="15" customHeight="1">
      <c r="A2478" s="1165" t="str">
        <f t="shared" si="255"/>
        <v>PEXP164RED</v>
      </c>
      <c r="B2478" s="1165">
        <f>IFERROR(INDEX('PU Holds'!$B$14:$AF$554,MATCH(C2478,'PU Holds'!$B$14:$B$552,FALSE),MATCH(D2478,'PU Holds'!$B$14:$AF$14,FALSE)),0)</f>
        <v>0</v>
      </c>
      <c r="C2478" s="1165" t="str">
        <f t="shared" ref="C2478:C2491" si="257">C2477</f>
        <v>PEXP164</v>
      </c>
      <c r="D2478" s="988" t="str">
        <f>'PU Holds'!$O$14</f>
        <v>Red 
RAL 3020</v>
      </c>
      <c r="E2478" s="1165" t="s">
        <v>27826</v>
      </c>
      <c r="F2478" s="1165" t="s">
        <v>27824</v>
      </c>
      <c r="G2478" s="1170" t="s">
        <v>27825</v>
      </c>
    </row>
    <row r="2479" spans="1:7" ht="15" customHeight="1">
      <c r="A2479" s="1165" t="str">
        <f t="shared" si="255"/>
        <v>PEXP164BLU</v>
      </c>
      <c r="B2479" s="1165">
        <f>IFERROR(INDEX('PU Holds'!$B$14:$AF$554,MATCH(C2479,'PU Holds'!$B$14:$B$552,FALSE),MATCH(D2479,'PU Holds'!$B$14:$AF$14,FALSE)),0)</f>
        <v>0</v>
      </c>
      <c r="C2479" s="1165" t="str">
        <f t="shared" si="257"/>
        <v>PEXP164</v>
      </c>
      <c r="D2479" s="988" t="str">
        <f>'PU Holds'!$P$14</f>
        <v>Blue 
RAL 5015</v>
      </c>
      <c r="E2479" s="1165" t="s">
        <v>27827</v>
      </c>
      <c r="F2479" s="1165" t="s">
        <v>27824</v>
      </c>
      <c r="G2479" s="1170" t="s">
        <v>27825</v>
      </c>
    </row>
    <row r="2480" spans="1:7" ht="15" customHeight="1">
      <c r="A2480" s="1165" t="str">
        <f t="shared" si="255"/>
        <v>PEXP164GRY</v>
      </c>
      <c r="B2480" s="1165">
        <f>IFERROR(INDEX('PU Holds'!$B$14:$AF$554,MATCH(C2480,'PU Holds'!$B$14:$B$552,FALSE),MATCH(D2480,'PU Holds'!$B$14:$AF$14,FALSE)),0)</f>
        <v>0</v>
      </c>
      <c r="C2480" s="1165" t="str">
        <f t="shared" si="257"/>
        <v>PEXP164</v>
      </c>
      <c r="D2480" s="988" t="str">
        <f>'PU Holds'!$Q$14</f>
        <v>Grey 
RAL 7001</v>
      </c>
      <c r="E2480" s="1165" t="s">
        <v>27828</v>
      </c>
      <c r="F2480" s="1165" t="s">
        <v>27824</v>
      </c>
      <c r="G2480" s="1170" t="s">
        <v>27825</v>
      </c>
    </row>
    <row r="2481" spans="1:7" ht="15" customHeight="1">
      <c r="A2481" s="1165" t="str">
        <f t="shared" si="255"/>
        <v>PEXP164BLK</v>
      </c>
      <c r="B2481" s="1165">
        <f>IFERROR(INDEX('PU Holds'!$B$14:$AF$554,MATCH(C2481,'PU Holds'!$B$14:$B$552,FALSE),MATCH(D2481,'PU Holds'!$B$14:$AF$14,FALSE)),0)</f>
        <v>0</v>
      </c>
      <c r="C2481" s="1165" t="str">
        <f t="shared" si="257"/>
        <v>PEXP164</v>
      </c>
      <c r="D2481" s="988" t="str">
        <f>'PU Holds'!$R$14</f>
        <v>Black 
RAL 9005</v>
      </c>
      <c r="E2481" s="1165" t="s">
        <v>27829</v>
      </c>
      <c r="F2481" s="1165" t="s">
        <v>27824</v>
      </c>
      <c r="G2481" s="1170" t="s">
        <v>27825</v>
      </c>
    </row>
    <row r="2482" spans="1:7" ht="15" customHeight="1">
      <c r="A2482" s="1165" t="str">
        <f t="shared" si="255"/>
        <v>PEXP164FLO</v>
      </c>
      <c r="B2482" s="1165">
        <f>IFERROR(INDEX('PU Holds'!$B$14:$AF$554,MATCH(C2482,'PU Holds'!$B$14:$B$552,FALSE),MATCH(D2482,'PU Holds'!$B$14:$AF$14,FALSE)),0)</f>
        <v>0</v>
      </c>
      <c r="C2482" s="1165" t="str">
        <f t="shared" si="257"/>
        <v>PEXP164</v>
      </c>
      <c r="D2482" s="988" t="str">
        <f>'PU Holds'!$S$14</f>
        <v>Fluo 
Orange</v>
      </c>
      <c r="E2482" s="1165" t="s">
        <v>27830</v>
      </c>
      <c r="F2482" s="1165" t="s">
        <v>27824</v>
      </c>
      <c r="G2482" s="1170" t="s">
        <v>27825</v>
      </c>
    </row>
    <row r="2483" spans="1:7" ht="15" customHeight="1">
      <c r="A2483" s="1165" t="str">
        <f t="shared" si="255"/>
        <v>PEXP164FLG</v>
      </c>
      <c r="B2483" s="1165">
        <f>IFERROR(INDEX('PU Holds'!$B$14:$AF$554,MATCH(C2483,'PU Holds'!$B$14:$B$552,FALSE),MATCH(D2483,'PU Holds'!$B$14:$AF$14,FALSE)),0)</f>
        <v>0</v>
      </c>
      <c r="C2483" s="1165" t="str">
        <f t="shared" si="257"/>
        <v>PEXP164</v>
      </c>
      <c r="D2483" s="988" t="str">
        <f>'PU Holds'!$T$14</f>
        <v>Fluo 
Green</v>
      </c>
      <c r="E2483" s="1165" t="s">
        <v>27831</v>
      </c>
      <c r="F2483" s="1165" t="s">
        <v>27824</v>
      </c>
      <c r="G2483" s="1170" t="s">
        <v>27825</v>
      </c>
    </row>
    <row r="2484" spans="1:7" ht="15" customHeight="1">
      <c r="A2484" s="1165" t="str">
        <f t="shared" si="255"/>
        <v>PEXP164FLP</v>
      </c>
      <c r="B2484" s="1165">
        <f>IFERROR(INDEX('PU Holds'!$B$14:$AF$554,MATCH(C2484,'PU Holds'!$B$14:$B$552,FALSE),MATCH(D2484,'PU Holds'!$B$14:$AF$14,FALSE)),0)</f>
        <v>0</v>
      </c>
      <c r="C2484" s="1165" t="str">
        <f t="shared" si="257"/>
        <v>PEXP164</v>
      </c>
      <c r="D2484" s="988" t="str">
        <f>'PU Holds'!$U$14</f>
        <v>Fluo 
Pink</v>
      </c>
      <c r="E2484" s="1165" t="s">
        <v>27832</v>
      </c>
      <c r="F2484" s="1165" t="s">
        <v>27824</v>
      </c>
      <c r="G2484" s="1170" t="s">
        <v>27825</v>
      </c>
    </row>
    <row r="2485" spans="1:7" ht="15" customHeight="1">
      <c r="A2485" s="1165" t="str">
        <f t="shared" si="255"/>
        <v>PEXP164VIO</v>
      </c>
      <c r="B2485" s="1165">
        <f>IFERROR(INDEX('PU Holds'!$B$14:$AF$554,MATCH(C2485,'PU Holds'!$B$14:$B$552,FALSE),MATCH(D2485,'PU Holds'!$B$14:$AF$14,FALSE)),0)</f>
        <v>0</v>
      </c>
      <c r="C2485" s="1165" t="str">
        <f t="shared" si="257"/>
        <v>PEXP164</v>
      </c>
      <c r="D2485" s="988" t="str">
        <f>'PU Holds'!$W$14</f>
        <v>Violet 
RAL 4008</v>
      </c>
      <c r="E2485" s="1165" t="s">
        <v>27833</v>
      </c>
      <c r="F2485" s="1165" t="s">
        <v>27824</v>
      </c>
      <c r="G2485" s="1170" t="s">
        <v>27825</v>
      </c>
    </row>
    <row r="2486" spans="1:7" ht="15" customHeight="1">
      <c r="A2486" s="1165" t="str">
        <f t="shared" si="255"/>
        <v>PEXP164MIN</v>
      </c>
      <c r="B2486" s="1165">
        <f>IFERROR(INDEX('PU Holds'!$B$14:$AF$554,MATCH(C2486,'PU Holds'!$B$14:$B$552,FALSE),MATCH(D2486,'PU Holds'!$B$14:$AF$14,FALSE)),0)</f>
        <v>0</v>
      </c>
      <c r="C2486" s="1165" t="str">
        <f t="shared" si="257"/>
        <v>PEXP164</v>
      </c>
      <c r="D2486" s="988" t="str">
        <f>'PU Holds'!$X$14</f>
        <v>Mint 
RAL 6027</v>
      </c>
      <c r="E2486" s="1165" t="s">
        <v>27834</v>
      </c>
      <c r="F2486" s="1165" t="s">
        <v>27824</v>
      </c>
      <c r="G2486" s="1170" t="s">
        <v>27825</v>
      </c>
    </row>
    <row r="2487" spans="1:7" ht="15" customHeight="1">
      <c r="A2487" s="1165" t="str">
        <f t="shared" si="255"/>
        <v>PEXP164PUK</v>
      </c>
      <c r="B2487" s="1165">
        <f>IFERROR(INDEX('PU Holds'!$B$14:$AF$554,MATCH(C2487,'PU Holds'!$B$14:$B$552,FALSE),MATCH(D2487,'PU Holds'!$B$14:$AF$14,FALSE)),0)</f>
        <v>0</v>
      </c>
      <c r="C2487" s="1165" t="str">
        <f t="shared" si="257"/>
        <v>PEXP164</v>
      </c>
      <c r="D2487" s="988" t="str">
        <f>'PU Holds'!$Z$14</f>
        <v>Green 
(Puke 16-09)</v>
      </c>
      <c r="E2487" s="1165" t="s">
        <v>27835</v>
      </c>
      <c r="F2487" s="1165" t="s">
        <v>27824</v>
      </c>
      <c r="G2487" s="1170" t="s">
        <v>27825</v>
      </c>
    </row>
    <row r="2488" spans="1:7" ht="15" customHeight="1">
      <c r="A2488" s="1165" t="str">
        <f t="shared" si="255"/>
        <v>PEXP164ORA</v>
      </c>
      <c r="B2488" s="1165">
        <f>IFERROR(INDEX('PU Holds'!$B$14:$AF$554,MATCH(C2488,'PU Holds'!$B$14:$B$552,FALSE),MATCH(D2488,'PU Holds'!$B$14:$AF$14,FALSE)),0)</f>
        <v>0</v>
      </c>
      <c r="C2488" s="1165" t="str">
        <f t="shared" si="257"/>
        <v>PEXP164</v>
      </c>
      <c r="D2488" s="988" t="str">
        <f>'PU Holds'!$AA$14</f>
        <v>US Orange
14-01</v>
      </c>
      <c r="E2488" s="1165" t="s">
        <v>27836</v>
      </c>
      <c r="F2488" s="1165" t="s">
        <v>27824</v>
      </c>
      <c r="G2488" s="1170" t="s">
        <v>27825</v>
      </c>
    </row>
    <row r="2489" spans="1:7" ht="15" customHeight="1">
      <c r="A2489" s="1165" t="str">
        <f t="shared" si="255"/>
        <v>PEXP164GRE</v>
      </c>
      <c r="B2489" s="1165">
        <f>IFERROR(INDEX('PU Holds'!$B$14:$AF$554,MATCH(C2489,'PU Holds'!$B$14:$B$552,FALSE),MATCH(D2489,'PU Holds'!$B$14:$AF$14,FALSE)),0)</f>
        <v>0</v>
      </c>
      <c r="C2489" s="1165" t="str">
        <f t="shared" si="257"/>
        <v>PEXP164</v>
      </c>
      <c r="D2489" s="988" t="str">
        <f>'PU Holds'!$AB$14</f>
        <v>US Green 
16 -16</v>
      </c>
      <c r="E2489" s="1165" t="s">
        <v>27837</v>
      </c>
      <c r="F2489" s="1165" t="s">
        <v>27824</v>
      </c>
      <c r="G2489" s="1170" t="s">
        <v>27825</v>
      </c>
    </row>
    <row r="2490" spans="1:7" ht="15" customHeight="1">
      <c r="A2490" s="1165" t="str">
        <f t="shared" si="255"/>
        <v>PEXP164WHI</v>
      </c>
      <c r="B2490" s="1165">
        <f>IFERROR(INDEX('PU Holds'!$B$14:$AF$554,MATCH(C2490,'PU Holds'!$B$14:$B$552,FALSE),MATCH(D2490,'PU Holds'!$B$14:$AF$14,FALSE)),0)</f>
        <v>0</v>
      </c>
      <c r="C2490" s="1165" t="str">
        <f t="shared" si="257"/>
        <v>PEXP164</v>
      </c>
      <c r="D2490" s="988" t="str">
        <f>'PU Holds'!$AC$14</f>
        <v>White 
RAL 9010</v>
      </c>
      <c r="E2490" s="1165" t="s">
        <v>27838</v>
      </c>
      <c r="F2490" s="1165" t="s">
        <v>27824</v>
      </c>
      <c r="G2490" s="1170" t="s">
        <v>27825</v>
      </c>
    </row>
    <row r="2491" spans="1:7" ht="15" customHeight="1">
      <c r="A2491" s="1165" t="str">
        <f t="shared" si="255"/>
        <v>PEXP164PUR</v>
      </c>
      <c r="B2491" s="1165">
        <f>IFERROR(INDEX('PU Holds'!$B$14:$AF$554,MATCH(C2491,'PU Holds'!$B$14:$B$552,FALSE),MATCH(D2491,'PU Holds'!$B$14:$AF$14,FALSE)),0)</f>
        <v>0</v>
      </c>
      <c r="C2491" s="1165" t="str">
        <f t="shared" si="257"/>
        <v>PEXP164</v>
      </c>
      <c r="D2491" s="988" t="str">
        <f>'PU Holds'!$AD$14</f>
        <v>US Purple</v>
      </c>
      <c r="E2491" s="1165" t="s">
        <v>27839</v>
      </c>
      <c r="F2491" s="1165" t="s">
        <v>27824</v>
      </c>
      <c r="G2491" s="1170" t="s">
        <v>27825</v>
      </c>
    </row>
    <row r="2492" spans="1:7" ht="15" customHeight="1">
      <c r="A2492" s="1165" t="str">
        <f t="shared" si="255"/>
        <v>PEXP165YEL</v>
      </c>
      <c r="B2492" s="1165">
        <f>IFERROR(INDEX('PU Holds'!$B$14:$AF$554,MATCH(C2492,'PU Holds'!$B$14:$B$552,FALSE),MATCH(D2492,'PU Holds'!$B$14:$AF$14,FALSE)),0)</f>
        <v>0</v>
      </c>
      <c r="C2492" s="1165" t="s">
        <v>28003</v>
      </c>
      <c r="D2492" s="1168" t="str">
        <f>'PU Holds'!$M$14</f>
        <v>Yellow 
RAL 1026</v>
      </c>
      <c r="E2492" s="1165" t="s">
        <v>27823</v>
      </c>
      <c r="F2492" s="1165" t="s">
        <v>27824</v>
      </c>
      <c r="G2492" s="1170" t="s">
        <v>27825</v>
      </c>
    </row>
    <row r="2493" spans="1:7" ht="15" customHeight="1">
      <c r="A2493" s="1165" t="str">
        <f t="shared" si="255"/>
        <v>PEXP165RED</v>
      </c>
      <c r="B2493" s="1165">
        <f>IFERROR(INDEX('PU Holds'!$B$14:$AF$554,MATCH(C2493,'PU Holds'!$B$14:$B$552,FALSE),MATCH(D2493,'PU Holds'!$B$14:$AF$14,FALSE)),0)</f>
        <v>0</v>
      </c>
      <c r="C2493" s="1165" t="str">
        <f t="shared" ref="C2493:C2506" si="258">C2492</f>
        <v>PEXP165</v>
      </c>
      <c r="D2493" s="988" t="str">
        <f>'PU Holds'!$O$14</f>
        <v>Red 
RAL 3020</v>
      </c>
      <c r="E2493" s="1165" t="s">
        <v>27826</v>
      </c>
      <c r="F2493" s="1165" t="s">
        <v>27824</v>
      </c>
      <c r="G2493" s="1170" t="s">
        <v>27825</v>
      </c>
    </row>
    <row r="2494" spans="1:7" ht="15" customHeight="1">
      <c r="A2494" s="1165" t="str">
        <f t="shared" si="255"/>
        <v>PEXP165BLU</v>
      </c>
      <c r="B2494" s="1165">
        <f>IFERROR(INDEX('PU Holds'!$B$14:$AF$554,MATCH(C2494,'PU Holds'!$B$14:$B$552,FALSE),MATCH(D2494,'PU Holds'!$B$14:$AF$14,FALSE)),0)</f>
        <v>0</v>
      </c>
      <c r="C2494" s="1165" t="str">
        <f t="shared" si="258"/>
        <v>PEXP165</v>
      </c>
      <c r="D2494" s="988" t="str">
        <f>'PU Holds'!$P$14</f>
        <v>Blue 
RAL 5015</v>
      </c>
      <c r="E2494" s="1165" t="s">
        <v>27827</v>
      </c>
      <c r="F2494" s="1165" t="s">
        <v>27824</v>
      </c>
      <c r="G2494" s="1170" t="s">
        <v>27825</v>
      </c>
    </row>
    <row r="2495" spans="1:7" ht="15" customHeight="1">
      <c r="A2495" s="1165" t="str">
        <f t="shared" si="255"/>
        <v>PEXP165GRY</v>
      </c>
      <c r="B2495" s="1165">
        <f>IFERROR(INDEX('PU Holds'!$B$14:$AF$554,MATCH(C2495,'PU Holds'!$B$14:$B$552,FALSE),MATCH(D2495,'PU Holds'!$B$14:$AF$14,FALSE)),0)</f>
        <v>0</v>
      </c>
      <c r="C2495" s="1165" t="str">
        <f t="shared" si="258"/>
        <v>PEXP165</v>
      </c>
      <c r="D2495" s="988" t="str">
        <f>'PU Holds'!$Q$14</f>
        <v>Grey 
RAL 7001</v>
      </c>
      <c r="E2495" s="1165" t="s">
        <v>27828</v>
      </c>
      <c r="F2495" s="1165" t="s">
        <v>27824</v>
      </c>
      <c r="G2495" s="1170" t="s">
        <v>27825</v>
      </c>
    </row>
    <row r="2496" spans="1:7" ht="15" customHeight="1">
      <c r="A2496" s="1165" t="str">
        <f t="shared" si="255"/>
        <v>PEXP165BLK</v>
      </c>
      <c r="B2496" s="1165">
        <f>IFERROR(INDEX('PU Holds'!$B$14:$AF$554,MATCH(C2496,'PU Holds'!$B$14:$B$552,FALSE),MATCH(D2496,'PU Holds'!$B$14:$AF$14,FALSE)),0)</f>
        <v>0</v>
      </c>
      <c r="C2496" s="1165" t="str">
        <f t="shared" si="258"/>
        <v>PEXP165</v>
      </c>
      <c r="D2496" s="988" t="str">
        <f>'PU Holds'!$R$14</f>
        <v>Black 
RAL 9005</v>
      </c>
      <c r="E2496" s="1165" t="s">
        <v>27829</v>
      </c>
      <c r="F2496" s="1165" t="s">
        <v>27824</v>
      </c>
      <c r="G2496" s="1170" t="s">
        <v>27825</v>
      </c>
    </row>
    <row r="2497" spans="1:7" ht="15" customHeight="1">
      <c r="A2497" s="1165" t="str">
        <f t="shared" si="255"/>
        <v>PEXP165FLO</v>
      </c>
      <c r="B2497" s="1165">
        <f>IFERROR(INDEX('PU Holds'!$B$14:$AF$554,MATCH(C2497,'PU Holds'!$B$14:$B$552,FALSE),MATCH(D2497,'PU Holds'!$B$14:$AF$14,FALSE)),0)</f>
        <v>0</v>
      </c>
      <c r="C2497" s="1165" t="str">
        <f t="shared" si="258"/>
        <v>PEXP165</v>
      </c>
      <c r="D2497" s="988" t="str">
        <f>'PU Holds'!$S$14</f>
        <v>Fluo 
Orange</v>
      </c>
      <c r="E2497" s="1165" t="s">
        <v>27830</v>
      </c>
      <c r="F2497" s="1165" t="s">
        <v>27824</v>
      </c>
      <c r="G2497" s="1170" t="s">
        <v>27825</v>
      </c>
    </row>
    <row r="2498" spans="1:7" ht="15" customHeight="1">
      <c r="A2498" s="1165" t="str">
        <f t="shared" si="255"/>
        <v>PEXP165FLG</v>
      </c>
      <c r="B2498" s="1165">
        <f>IFERROR(INDEX('PU Holds'!$B$14:$AF$554,MATCH(C2498,'PU Holds'!$B$14:$B$552,FALSE),MATCH(D2498,'PU Holds'!$B$14:$AF$14,FALSE)),0)</f>
        <v>0</v>
      </c>
      <c r="C2498" s="1165" t="str">
        <f t="shared" si="258"/>
        <v>PEXP165</v>
      </c>
      <c r="D2498" s="988" t="str">
        <f>'PU Holds'!$T$14</f>
        <v>Fluo 
Green</v>
      </c>
      <c r="E2498" s="1165" t="s">
        <v>27831</v>
      </c>
      <c r="F2498" s="1165" t="s">
        <v>27824</v>
      </c>
      <c r="G2498" s="1170" t="s">
        <v>27825</v>
      </c>
    </row>
    <row r="2499" spans="1:7" ht="15" customHeight="1">
      <c r="A2499" s="1165" t="str">
        <f t="shared" si="255"/>
        <v>PEXP165FLP</v>
      </c>
      <c r="B2499" s="1165">
        <f>IFERROR(INDEX('PU Holds'!$B$14:$AF$554,MATCH(C2499,'PU Holds'!$B$14:$B$552,FALSE),MATCH(D2499,'PU Holds'!$B$14:$AF$14,FALSE)),0)</f>
        <v>0</v>
      </c>
      <c r="C2499" s="1165" t="str">
        <f t="shared" si="258"/>
        <v>PEXP165</v>
      </c>
      <c r="D2499" s="988" t="str">
        <f>'PU Holds'!$U$14</f>
        <v>Fluo 
Pink</v>
      </c>
      <c r="E2499" s="1165" t="s">
        <v>27832</v>
      </c>
      <c r="F2499" s="1165" t="s">
        <v>27824</v>
      </c>
      <c r="G2499" s="1170" t="s">
        <v>27825</v>
      </c>
    </row>
    <row r="2500" spans="1:7" ht="15" customHeight="1">
      <c r="A2500" s="1165" t="str">
        <f t="shared" si="255"/>
        <v>PEXP165VIO</v>
      </c>
      <c r="B2500" s="1165">
        <f>IFERROR(INDEX('PU Holds'!$B$14:$AF$554,MATCH(C2500,'PU Holds'!$B$14:$B$552,FALSE),MATCH(D2500,'PU Holds'!$B$14:$AF$14,FALSE)),0)</f>
        <v>0</v>
      </c>
      <c r="C2500" s="1165" t="str">
        <f t="shared" si="258"/>
        <v>PEXP165</v>
      </c>
      <c r="D2500" s="988" t="str">
        <f>'PU Holds'!$W$14</f>
        <v>Violet 
RAL 4008</v>
      </c>
      <c r="E2500" s="1165" t="s">
        <v>27833</v>
      </c>
      <c r="F2500" s="1165" t="s">
        <v>27824</v>
      </c>
      <c r="G2500" s="1170" t="s">
        <v>27825</v>
      </c>
    </row>
    <row r="2501" spans="1:7" ht="15" customHeight="1">
      <c r="A2501" s="1165" t="str">
        <f t="shared" si="255"/>
        <v>PEXP165MIN</v>
      </c>
      <c r="B2501" s="1165">
        <f>IFERROR(INDEX('PU Holds'!$B$14:$AF$554,MATCH(C2501,'PU Holds'!$B$14:$B$552,FALSE),MATCH(D2501,'PU Holds'!$B$14:$AF$14,FALSE)),0)</f>
        <v>0</v>
      </c>
      <c r="C2501" s="1165" t="str">
        <f t="shared" si="258"/>
        <v>PEXP165</v>
      </c>
      <c r="D2501" s="988" t="str">
        <f>'PU Holds'!$X$14</f>
        <v>Mint 
RAL 6027</v>
      </c>
      <c r="E2501" s="1165" t="s">
        <v>27834</v>
      </c>
      <c r="F2501" s="1165" t="s">
        <v>27824</v>
      </c>
      <c r="G2501" s="1170" t="s">
        <v>27825</v>
      </c>
    </row>
    <row r="2502" spans="1:7" ht="15" customHeight="1">
      <c r="A2502" s="1165" t="str">
        <f t="shared" si="255"/>
        <v>PEXP165PUK</v>
      </c>
      <c r="B2502" s="1165">
        <f>IFERROR(INDEX('PU Holds'!$B$14:$AF$554,MATCH(C2502,'PU Holds'!$B$14:$B$552,FALSE),MATCH(D2502,'PU Holds'!$B$14:$AF$14,FALSE)),0)</f>
        <v>0</v>
      </c>
      <c r="C2502" s="1165" t="str">
        <f t="shared" si="258"/>
        <v>PEXP165</v>
      </c>
      <c r="D2502" s="988" t="str">
        <f>'PU Holds'!$Z$14</f>
        <v>Green 
(Puke 16-09)</v>
      </c>
      <c r="E2502" s="1165" t="s">
        <v>27835</v>
      </c>
      <c r="F2502" s="1165" t="s">
        <v>27824</v>
      </c>
      <c r="G2502" s="1170" t="s">
        <v>27825</v>
      </c>
    </row>
    <row r="2503" spans="1:7" ht="15" customHeight="1">
      <c r="A2503" s="1165" t="str">
        <f t="shared" si="255"/>
        <v>PEXP165ORA</v>
      </c>
      <c r="B2503" s="1165">
        <f>IFERROR(INDEX('PU Holds'!$B$14:$AF$554,MATCH(C2503,'PU Holds'!$B$14:$B$552,FALSE),MATCH(D2503,'PU Holds'!$B$14:$AF$14,FALSE)),0)</f>
        <v>0</v>
      </c>
      <c r="C2503" s="1165" t="str">
        <f t="shared" si="258"/>
        <v>PEXP165</v>
      </c>
      <c r="D2503" s="988" t="str">
        <f>'PU Holds'!$AA$14</f>
        <v>US Orange
14-01</v>
      </c>
      <c r="E2503" s="1165" t="s">
        <v>27836</v>
      </c>
      <c r="F2503" s="1165" t="s">
        <v>27824</v>
      </c>
      <c r="G2503" s="1170" t="s">
        <v>27825</v>
      </c>
    </row>
    <row r="2504" spans="1:7" ht="15" customHeight="1">
      <c r="A2504" s="1165" t="str">
        <f t="shared" si="255"/>
        <v>PEXP165GRE</v>
      </c>
      <c r="B2504" s="1165">
        <f>IFERROR(INDEX('PU Holds'!$B$14:$AF$554,MATCH(C2504,'PU Holds'!$B$14:$B$552,FALSE),MATCH(D2504,'PU Holds'!$B$14:$AF$14,FALSE)),0)</f>
        <v>0</v>
      </c>
      <c r="C2504" s="1165" t="str">
        <f t="shared" si="258"/>
        <v>PEXP165</v>
      </c>
      <c r="D2504" s="988" t="str">
        <f>'PU Holds'!$AB$14</f>
        <v>US Green 
16 -16</v>
      </c>
      <c r="E2504" s="1165" t="s">
        <v>27837</v>
      </c>
      <c r="F2504" s="1165" t="s">
        <v>27824</v>
      </c>
      <c r="G2504" s="1170" t="s">
        <v>27825</v>
      </c>
    </row>
    <row r="2505" spans="1:7" ht="15" customHeight="1">
      <c r="A2505" s="1165" t="str">
        <f t="shared" si="255"/>
        <v>PEXP165WHI</v>
      </c>
      <c r="B2505" s="1165">
        <f>IFERROR(INDEX('PU Holds'!$B$14:$AF$554,MATCH(C2505,'PU Holds'!$B$14:$B$552,FALSE),MATCH(D2505,'PU Holds'!$B$14:$AF$14,FALSE)),0)</f>
        <v>0</v>
      </c>
      <c r="C2505" s="1165" t="str">
        <f t="shared" si="258"/>
        <v>PEXP165</v>
      </c>
      <c r="D2505" s="988" t="str">
        <f>'PU Holds'!$AC$14</f>
        <v>White 
RAL 9010</v>
      </c>
      <c r="E2505" s="1165" t="s">
        <v>27838</v>
      </c>
      <c r="F2505" s="1165" t="s">
        <v>27824</v>
      </c>
      <c r="G2505" s="1170" t="s">
        <v>27825</v>
      </c>
    </row>
    <row r="2506" spans="1:7" ht="15" customHeight="1">
      <c r="A2506" s="1165" t="str">
        <f t="shared" si="255"/>
        <v>PEXP165PUR</v>
      </c>
      <c r="B2506" s="1165">
        <f>IFERROR(INDEX('PU Holds'!$B$14:$AF$554,MATCH(C2506,'PU Holds'!$B$14:$B$552,FALSE),MATCH(D2506,'PU Holds'!$B$14:$AF$14,FALSE)),0)</f>
        <v>0</v>
      </c>
      <c r="C2506" s="1165" t="str">
        <f t="shared" si="258"/>
        <v>PEXP165</v>
      </c>
      <c r="D2506" s="988" t="str">
        <f>'PU Holds'!$AD$14</f>
        <v>US Purple</v>
      </c>
      <c r="E2506" s="1165" t="s">
        <v>27839</v>
      </c>
      <c r="F2506" s="1165" t="s">
        <v>27824</v>
      </c>
      <c r="G2506" s="1170" t="s">
        <v>27825</v>
      </c>
    </row>
    <row r="2507" spans="1:7" ht="15" customHeight="1">
      <c r="A2507" s="1165" t="str">
        <f t="shared" si="255"/>
        <v>PEXP166YEL</v>
      </c>
      <c r="B2507" s="1165">
        <f>IFERROR(INDEX('PU Holds'!$B$14:$AF$554,MATCH(C2507,'PU Holds'!$B$14:$B$552,FALSE),MATCH(D2507,'PU Holds'!$B$14:$AF$14,FALSE)),0)</f>
        <v>0</v>
      </c>
      <c r="C2507" s="1165" t="s">
        <v>28004</v>
      </c>
      <c r="D2507" s="1168" t="str">
        <f>'PU Holds'!$M$14</f>
        <v>Yellow 
RAL 1026</v>
      </c>
      <c r="E2507" s="1165" t="s">
        <v>27823</v>
      </c>
      <c r="F2507" s="1165" t="s">
        <v>27824</v>
      </c>
      <c r="G2507" s="1170" t="s">
        <v>27825</v>
      </c>
    </row>
    <row r="2508" spans="1:7" ht="15" customHeight="1">
      <c r="A2508" s="1165" t="str">
        <f t="shared" ref="A2508:A2521" si="259">CONCATENATE(C2508,E2508)</f>
        <v>PEXP166RED</v>
      </c>
      <c r="B2508" s="1165">
        <f>IFERROR(INDEX('PU Holds'!$B$14:$AF$554,MATCH(C2508,'PU Holds'!$B$14:$B$552,FALSE),MATCH(D2508,'PU Holds'!$B$14:$AF$14,FALSE)),0)</f>
        <v>0</v>
      </c>
      <c r="C2508" s="1165" t="str">
        <f t="shared" ref="C2508:C2521" si="260">C2507</f>
        <v>PEXP166</v>
      </c>
      <c r="D2508" s="988" t="str">
        <f>'PU Holds'!$O$14</f>
        <v>Red 
RAL 3020</v>
      </c>
      <c r="E2508" s="1165" t="s">
        <v>27826</v>
      </c>
      <c r="F2508" s="1165" t="s">
        <v>27824</v>
      </c>
      <c r="G2508" s="1170" t="s">
        <v>27825</v>
      </c>
    </row>
    <row r="2509" spans="1:7" ht="15" customHeight="1">
      <c r="A2509" s="1165" t="str">
        <f t="shared" si="259"/>
        <v>PEXP166BLU</v>
      </c>
      <c r="B2509" s="1165">
        <f>IFERROR(INDEX('PU Holds'!$B$14:$AF$554,MATCH(C2509,'PU Holds'!$B$14:$B$552,FALSE),MATCH(D2509,'PU Holds'!$B$14:$AF$14,FALSE)),0)</f>
        <v>0</v>
      </c>
      <c r="C2509" s="1165" t="str">
        <f t="shared" si="260"/>
        <v>PEXP166</v>
      </c>
      <c r="D2509" s="988" t="str">
        <f>'PU Holds'!$P$14</f>
        <v>Blue 
RAL 5015</v>
      </c>
      <c r="E2509" s="1165" t="s">
        <v>27827</v>
      </c>
      <c r="F2509" s="1165" t="s">
        <v>27824</v>
      </c>
      <c r="G2509" s="1170" t="s">
        <v>27825</v>
      </c>
    </row>
    <row r="2510" spans="1:7" ht="15" customHeight="1">
      <c r="A2510" s="1165" t="str">
        <f t="shared" si="259"/>
        <v>PEXP166GRY</v>
      </c>
      <c r="B2510" s="1165">
        <f>IFERROR(INDEX('PU Holds'!$B$14:$AF$554,MATCH(C2510,'PU Holds'!$B$14:$B$552,FALSE),MATCH(D2510,'PU Holds'!$B$14:$AF$14,FALSE)),0)</f>
        <v>0</v>
      </c>
      <c r="C2510" s="1165" t="str">
        <f t="shared" si="260"/>
        <v>PEXP166</v>
      </c>
      <c r="D2510" s="988" t="str">
        <f>'PU Holds'!$Q$14</f>
        <v>Grey 
RAL 7001</v>
      </c>
      <c r="E2510" s="1165" t="s">
        <v>27828</v>
      </c>
      <c r="F2510" s="1165" t="s">
        <v>27824</v>
      </c>
      <c r="G2510" s="1170" t="s">
        <v>27825</v>
      </c>
    </row>
    <row r="2511" spans="1:7" ht="15" customHeight="1">
      <c r="A2511" s="1165" t="str">
        <f t="shared" si="259"/>
        <v>PEXP166BLK</v>
      </c>
      <c r="B2511" s="1165">
        <f>IFERROR(INDEX('PU Holds'!$B$14:$AF$554,MATCH(C2511,'PU Holds'!$B$14:$B$552,FALSE),MATCH(D2511,'PU Holds'!$B$14:$AF$14,FALSE)),0)</f>
        <v>0</v>
      </c>
      <c r="C2511" s="1165" t="str">
        <f t="shared" si="260"/>
        <v>PEXP166</v>
      </c>
      <c r="D2511" s="988" t="str">
        <f>'PU Holds'!$R$14</f>
        <v>Black 
RAL 9005</v>
      </c>
      <c r="E2511" s="1165" t="s">
        <v>27829</v>
      </c>
      <c r="F2511" s="1165" t="s">
        <v>27824</v>
      </c>
      <c r="G2511" s="1170" t="s">
        <v>27825</v>
      </c>
    </row>
    <row r="2512" spans="1:7" ht="15" customHeight="1">
      <c r="A2512" s="1165" t="str">
        <f t="shared" si="259"/>
        <v>PEXP166FLO</v>
      </c>
      <c r="B2512" s="1165">
        <f>IFERROR(INDEX('PU Holds'!$B$14:$AF$554,MATCH(C2512,'PU Holds'!$B$14:$B$552,FALSE),MATCH(D2512,'PU Holds'!$B$14:$AF$14,FALSE)),0)</f>
        <v>0</v>
      </c>
      <c r="C2512" s="1165" t="str">
        <f t="shared" si="260"/>
        <v>PEXP166</v>
      </c>
      <c r="D2512" s="988" t="str">
        <f>'PU Holds'!$S$14</f>
        <v>Fluo 
Orange</v>
      </c>
      <c r="E2512" s="1165" t="s">
        <v>27830</v>
      </c>
      <c r="F2512" s="1165" t="s">
        <v>27824</v>
      </c>
      <c r="G2512" s="1170" t="s">
        <v>27825</v>
      </c>
    </row>
    <row r="2513" spans="1:7" ht="15" customHeight="1">
      <c r="A2513" s="1165" t="str">
        <f t="shared" si="259"/>
        <v>PEXP166FLG</v>
      </c>
      <c r="B2513" s="1165">
        <f>IFERROR(INDEX('PU Holds'!$B$14:$AF$554,MATCH(C2513,'PU Holds'!$B$14:$B$552,FALSE),MATCH(D2513,'PU Holds'!$B$14:$AF$14,FALSE)),0)</f>
        <v>0</v>
      </c>
      <c r="C2513" s="1165" t="str">
        <f t="shared" si="260"/>
        <v>PEXP166</v>
      </c>
      <c r="D2513" s="988" t="str">
        <f>'PU Holds'!$T$14</f>
        <v>Fluo 
Green</v>
      </c>
      <c r="E2513" s="1165" t="s">
        <v>27831</v>
      </c>
      <c r="F2513" s="1165" t="s">
        <v>27824</v>
      </c>
      <c r="G2513" s="1170" t="s">
        <v>27825</v>
      </c>
    </row>
    <row r="2514" spans="1:7" ht="15" customHeight="1">
      <c r="A2514" s="1165" t="str">
        <f t="shared" si="259"/>
        <v>PEXP166FLP</v>
      </c>
      <c r="B2514" s="1165">
        <f>IFERROR(INDEX('PU Holds'!$B$14:$AF$554,MATCH(C2514,'PU Holds'!$B$14:$B$552,FALSE),MATCH(D2514,'PU Holds'!$B$14:$AF$14,FALSE)),0)</f>
        <v>0</v>
      </c>
      <c r="C2514" s="1165" t="str">
        <f t="shared" si="260"/>
        <v>PEXP166</v>
      </c>
      <c r="D2514" s="988" t="str">
        <f>'PU Holds'!$U$14</f>
        <v>Fluo 
Pink</v>
      </c>
      <c r="E2514" s="1165" t="s">
        <v>27832</v>
      </c>
      <c r="F2514" s="1165" t="s">
        <v>27824</v>
      </c>
      <c r="G2514" s="1170" t="s">
        <v>27825</v>
      </c>
    </row>
    <row r="2515" spans="1:7" ht="15" customHeight="1">
      <c r="A2515" s="1165" t="str">
        <f t="shared" si="259"/>
        <v>PEXP166VIO</v>
      </c>
      <c r="B2515" s="1165">
        <f>IFERROR(INDEX('PU Holds'!$B$14:$AF$554,MATCH(C2515,'PU Holds'!$B$14:$B$552,FALSE),MATCH(D2515,'PU Holds'!$B$14:$AF$14,FALSE)),0)</f>
        <v>0</v>
      </c>
      <c r="C2515" s="1165" t="str">
        <f t="shared" si="260"/>
        <v>PEXP166</v>
      </c>
      <c r="D2515" s="988" t="str">
        <f>'PU Holds'!$W$14</f>
        <v>Violet 
RAL 4008</v>
      </c>
      <c r="E2515" s="1165" t="s">
        <v>27833</v>
      </c>
      <c r="F2515" s="1165" t="s">
        <v>27824</v>
      </c>
      <c r="G2515" s="1170" t="s">
        <v>27825</v>
      </c>
    </row>
    <row r="2516" spans="1:7" ht="15" customHeight="1">
      <c r="A2516" s="1165" t="str">
        <f t="shared" si="259"/>
        <v>PEXP166MIN</v>
      </c>
      <c r="B2516" s="1165">
        <f>IFERROR(INDEX('PU Holds'!$B$14:$AF$554,MATCH(C2516,'PU Holds'!$B$14:$B$552,FALSE),MATCH(D2516,'PU Holds'!$B$14:$AF$14,FALSE)),0)</f>
        <v>0</v>
      </c>
      <c r="C2516" s="1165" t="str">
        <f t="shared" si="260"/>
        <v>PEXP166</v>
      </c>
      <c r="D2516" s="988" t="str">
        <f>'PU Holds'!$X$14</f>
        <v>Mint 
RAL 6027</v>
      </c>
      <c r="E2516" s="1165" t="s">
        <v>27834</v>
      </c>
      <c r="F2516" s="1165" t="s">
        <v>27824</v>
      </c>
      <c r="G2516" s="1170" t="s">
        <v>27825</v>
      </c>
    </row>
    <row r="2517" spans="1:7" ht="15" customHeight="1">
      <c r="A2517" s="1165" t="str">
        <f t="shared" si="259"/>
        <v>PEXP166PUK</v>
      </c>
      <c r="B2517" s="1165">
        <f>IFERROR(INDEX('PU Holds'!$B$14:$AF$554,MATCH(C2517,'PU Holds'!$B$14:$B$552,FALSE),MATCH(D2517,'PU Holds'!$B$14:$AF$14,FALSE)),0)</f>
        <v>0</v>
      </c>
      <c r="C2517" s="1165" t="str">
        <f t="shared" si="260"/>
        <v>PEXP166</v>
      </c>
      <c r="D2517" s="988" t="str">
        <f>'PU Holds'!$Z$14</f>
        <v>Green 
(Puke 16-09)</v>
      </c>
      <c r="E2517" s="1165" t="s">
        <v>27835</v>
      </c>
      <c r="F2517" s="1165" t="s">
        <v>27824</v>
      </c>
      <c r="G2517" s="1170" t="s">
        <v>27825</v>
      </c>
    </row>
    <row r="2518" spans="1:7" ht="15" customHeight="1">
      <c r="A2518" s="1165" t="str">
        <f t="shared" si="259"/>
        <v>PEXP166ORA</v>
      </c>
      <c r="B2518" s="1165">
        <f>IFERROR(INDEX('PU Holds'!$B$14:$AF$554,MATCH(C2518,'PU Holds'!$B$14:$B$552,FALSE),MATCH(D2518,'PU Holds'!$B$14:$AF$14,FALSE)),0)</f>
        <v>0</v>
      </c>
      <c r="C2518" s="1165" t="str">
        <f t="shared" si="260"/>
        <v>PEXP166</v>
      </c>
      <c r="D2518" s="988" t="str">
        <f>'PU Holds'!$AA$14</f>
        <v>US Orange
14-01</v>
      </c>
      <c r="E2518" s="1165" t="s">
        <v>27836</v>
      </c>
      <c r="F2518" s="1165" t="s">
        <v>27824</v>
      </c>
      <c r="G2518" s="1170" t="s">
        <v>27825</v>
      </c>
    </row>
    <row r="2519" spans="1:7" ht="15" customHeight="1">
      <c r="A2519" s="1165" t="str">
        <f t="shared" si="259"/>
        <v>PEXP166GRE</v>
      </c>
      <c r="B2519" s="1165">
        <f>IFERROR(INDEX('PU Holds'!$B$14:$AF$554,MATCH(C2519,'PU Holds'!$B$14:$B$552,FALSE),MATCH(D2519,'PU Holds'!$B$14:$AF$14,FALSE)),0)</f>
        <v>0</v>
      </c>
      <c r="C2519" s="1165" t="str">
        <f t="shared" si="260"/>
        <v>PEXP166</v>
      </c>
      <c r="D2519" s="988" t="str">
        <f>'PU Holds'!$AB$14</f>
        <v>US Green 
16 -16</v>
      </c>
      <c r="E2519" s="1165" t="s">
        <v>27837</v>
      </c>
      <c r="F2519" s="1165" t="s">
        <v>27824</v>
      </c>
      <c r="G2519" s="1170" t="s">
        <v>27825</v>
      </c>
    </row>
    <row r="2520" spans="1:7" ht="15" customHeight="1">
      <c r="A2520" s="1165" t="str">
        <f t="shared" si="259"/>
        <v>PEXP166WHI</v>
      </c>
      <c r="B2520" s="1165">
        <f>IFERROR(INDEX('PU Holds'!$B$14:$AF$554,MATCH(C2520,'PU Holds'!$B$14:$B$552,FALSE),MATCH(D2520,'PU Holds'!$B$14:$AF$14,FALSE)),0)</f>
        <v>0</v>
      </c>
      <c r="C2520" s="1165" t="str">
        <f t="shared" si="260"/>
        <v>PEXP166</v>
      </c>
      <c r="D2520" s="988" t="str">
        <f>'PU Holds'!$AC$14</f>
        <v>White 
RAL 9010</v>
      </c>
      <c r="E2520" s="1165" t="s">
        <v>27838</v>
      </c>
      <c r="F2520" s="1165" t="s">
        <v>27824</v>
      </c>
      <c r="G2520" s="1170" t="s">
        <v>27825</v>
      </c>
    </row>
    <row r="2521" spans="1:7" ht="15" customHeight="1">
      <c r="A2521" s="1165" t="str">
        <f t="shared" si="259"/>
        <v>PEXP166PUR</v>
      </c>
      <c r="B2521" s="1165">
        <f>IFERROR(INDEX('PU Holds'!$B$14:$AF$554,MATCH(C2521,'PU Holds'!$B$14:$B$552,FALSE),MATCH(D2521,'PU Holds'!$B$14:$AF$14,FALSE)),0)</f>
        <v>0</v>
      </c>
      <c r="C2521" s="1165" t="str">
        <f t="shared" si="260"/>
        <v>PEXP166</v>
      </c>
      <c r="D2521" s="988" t="str">
        <f>'PU Holds'!$AD$14</f>
        <v>US Purple</v>
      </c>
      <c r="E2521" s="1165" t="s">
        <v>27839</v>
      </c>
      <c r="F2521" s="1165" t="s">
        <v>27824</v>
      </c>
      <c r="G2521" s="1170" t="s">
        <v>27825</v>
      </c>
    </row>
    <row r="2522" spans="1:7" ht="15" customHeight="1">
      <c r="A2522" s="1165" t="str">
        <f t="shared" ref="A2522:A2558" si="261">CONCATENATE(C2522,E2522)</f>
        <v>PEXP167YEL</v>
      </c>
      <c r="B2522" s="1165">
        <f>IFERROR(INDEX('PU Holds'!$B$14:$AF$554,MATCH(C2522,'PU Holds'!$B$14:$B$552,FALSE),MATCH(D2522,'PU Holds'!$B$14:$AF$14,FALSE)),0)</f>
        <v>0</v>
      </c>
      <c r="C2522" s="1165" t="s">
        <v>28005</v>
      </c>
      <c r="D2522" s="1168" t="str">
        <f>'PU Holds'!$M$14</f>
        <v>Yellow 
RAL 1026</v>
      </c>
      <c r="E2522" s="1165" t="s">
        <v>27823</v>
      </c>
      <c r="F2522" s="1165" t="s">
        <v>27824</v>
      </c>
      <c r="G2522" s="1170" t="s">
        <v>27825</v>
      </c>
    </row>
    <row r="2523" spans="1:7" ht="15" customHeight="1">
      <c r="A2523" s="1165" t="str">
        <f t="shared" si="261"/>
        <v>PEXP167RED</v>
      </c>
      <c r="B2523" s="1165">
        <f>IFERROR(INDEX('PU Holds'!$B$14:$AF$554,MATCH(C2523,'PU Holds'!$B$14:$B$552,FALSE),MATCH(D2523,'PU Holds'!$B$14:$AF$14,FALSE)),0)</f>
        <v>0</v>
      </c>
      <c r="C2523" s="1165" t="str">
        <f t="shared" ref="C2523:C2536" si="262">C2522</f>
        <v>PEXP167</v>
      </c>
      <c r="D2523" s="988" t="str">
        <f>'PU Holds'!$O$14</f>
        <v>Red 
RAL 3020</v>
      </c>
      <c r="E2523" s="1165" t="s">
        <v>27826</v>
      </c>
      <c r="F2523" s="1165" t="s">
        <v>27824</v>
      </c>
      <c r="G2523" s="1170" t="s">
        <v>27825</v>
      </c>
    </row>
    <row r="2524" spans="1:7" ht="15" customHeight="1">
      <c r="A2524" s="1165" t="str">
        <f t="shared" si="261"/>
        <v>PEXP167BLU</v>
      </c>
      <c r="B2524" s="1165">
        <f>IFERROR(INDEX('PU Holds'!$B$14:$AF$554,MATCH(C2524,'PU Holds'!$B$14:$B$552,FALSE),MATCH(D2524,'PU Holds'!$B$14:$AF$14,FALSE)),0)</f>
        <v>0</v>
      </c>
      <c r="C2524" s="1165" t="str">
        <f t="shared" si="262"/>
        <v>PEXP167</v>
      </c>
      <c r="D2524" s="988" t="str">
        <f>'PU Holds'!$P$14</f>
        <v>Blue 
RAL 5015</v>
      </c>
      <c r="E2524" s="1165" t="s">
        <v>27827</v>
      </c>
      <c r="F2524" s="1165" t="s">
        <v>27824</v>
      </c>
      <c r="G2524" s="1170" t="s">
        <v>27825</v>
      </c>
    </row>
    <row r="2525" spans="1:7" ht="15" customHeight="1">
      <c r="A2525" s="1165" t="str">
        <f t="shared" si="261"/>
        <v>PEXP167GRY</v>
      </c>
      <c r="B2525" s="1165">
        <f>IFERROR(INDEX('PU Holds'!$B$14:$AF$554,MATCH(C2525,'PU Holds'!$B$14:$B$552,FALSE),MATCH(D2525,'PU Holds'!$B$14:$AF$14,FALSE)),0)</f>
        <v>0</v>
      </c>
      <c r="C2525" s="1165" t="str">
        <f t="shared" si="262"/>
        <v>PEXP167</v>
      </c>
      <c r="D2525" s="988" t="str">
        <f>'PU Holds'!$Q$14</f>
        <v>Grey 
RAL 7001</v>
      </c>
      <c r="E2525" s="1165" t="s">
        <v>27828</v>
      </c>
      <c r="F2525" s="1165" t="s">
        <v>27824</v>
      </c>
      <c r="G2525" s="1170" t="s">
        <v>27825</v>
      </c>
    </row>
    <row r="2526" spans="1:7" ht="15" customHeight="1">
      <c r="A2526" s="1165" t="str">
        <f t="shared" si="261"/>
        <v>PEXP167BLK</v>
      </c>
      <c r="B2526" s="1165">
        <f>IFERROR(INDEX('PU Holds'!$B$14:$AF$554,MATCH(C2526,'PU Holds'!$B$14:$B$552,FALSE),MATCH(D2526,'PU Holds'!$B$14:$AF$14,FALSE)),0)</f>
        <v>0</v>
      </c>
      <c r="C2526" s="1165" t="str">
        <f t="shared" si="262"/>
        <v>PEXP167</v>
      </c>
      <c r="D2526" s="988" t="str">
        <f>'PU Holds'!$R$14</f>
        <v>Black 
RAL 9005</v>
      </c>
      <c r="E2526" s="1165" t="s">
        <v>27829</v>
      </c>
      <c r="F2526" s="1165" t="s">
        <v>27824</v>
      </c>
      <c r="G2526" s="1170" t="s">
        <v>27825</v>
      </c>
    </row>
    <row r="2527" spans="1:7" ht="15" customHeight="1">
      <c r="A2527" s="1165" t="str">
        <f t="shared" si="261"/>
        <v>PEXP167FLO</v>
      </c>
      <c r="B2527" s="1165">
        <f>IFERROR(INDEX('PU Holds'!$B$14:$AF$554,MATCH(C2527,'PU Holds'!$B$14:$B$552,FALSE),MATCH(D2527,'PU Holds'!$B$14:$AF$14,FALSE)),0)</f>
        <v>0</v>
      </c>
      <c r="C2527" s="1165" t="str">
        <f t="shared" si="262"/>
        <v>PEXP167</v>
      </c>
      <c r="D2527" s="988" t="str">
        <f>'PU Holds'!$S$14</f>
        <v>Fluo 
Orange</v>
      </c>
      <c r="E2527" s="1165" t="s">
        <v>27830</v>
      </c>
      <c r="F2527" s="1165" t="s">
        <v>27824</v>
      </c>
      <c r="G2527" s="1170" t="s">
        <v>27825</v>
      </c>
    </row>
    <row r="2528" spans="1:7" ht="15" customHeight="1">
      <c r="A2528" s="1165" t="str">
        <f t="shared" si="261"/>
        <v>PEXP167FLG</v>
      </c>
      <c r="B2528" s="1165">
        <f>IFERROR(INDEX('PU Holds'!$B$14:$AF$554,MATCH(C2528,'PU Holds'!$B$14:$B$552,FALSE),MATCH(D2528,'PU Holds'!$B$14:$AF$14,FALSE)),0)</f>
        <v>0</v>
      </c>
      <c r="C2528" s="1165" t="str">
        <f t="shared" si="262"/>
        <v>PEXP167</v>
      </c>
      <c r="D2528" s="988" t="str">
        <f>'PU Holds'!$T$14</f>
        <v>Fluo 
Green</v>
      </c>
      <c r="E2528" s="1165" t="s">
        <v>27831</v>
      </c>
      <c r="F2528" s="1165" t="s">
        <v>27824</v>
      </c>
      <c r="G2528" s="1170" t="s">
        <v>27825</v>
      </c>
    </row>
    <row r="2529" spans="1:7" ht="15" customHeight="1">
      <c r="A2529" s="1165" t="str">
        <f t="shared" si="261"/>
        <v>PEXP167FLP</v>
      </c>
      <c r="B2529" s="1165">
        <f>IFERROR(INDEX('PU Holds'!$B$14:$AF$554,MATCH(C2529,'PU Holds'!$B$14:$B$552,FALSE),MATCH(D2529,'PU Holds'!$B$14:$AF$14,FALSE)),0)</f>
        <v>0</v>
      </c>
      <c r="C2529" s="1165" t="str">
        <f t="shared" si="262"/>
        <v>PEXP167</v>
      </c>
      <c r="D2529" s="988" t="str">
        <f>'PU Holds'!$U$14</f>
        <v>Fluo 
Pink</v>
      </c>
      <c r="E2529" s="1165" t="s">
        <v>27832</v>
      </c>
      <c r="F2529" s="1165" t="s">
        <v>27824</v>
      </c>
      <c r="G2529" s="1170" t="s">
        <v>27825</v>
      </c>
    </row>
    <row r="2530" spans="1:7" ht="15" customHeight="1">
      <c r="A2530" s="1165" t="str">
        <f t="shared" si="261"/>
        <v>PEXP167VIO</v>
      </c>
      <c r="B2530" s="1165">
        <f>IFERROR(INDEX('PU Holds'!$B$14:$AF$554,MATCH(C2530,'PU Holds'!$B$14:$B$552,FALSE),MATCH(D2530,'PU Holds'!$B$14:$AF$14,FALSE)),0)</f>
        <v>0</v>
      </c>
      <c r="C2530" s="1165" t="str">
        <f t="shared" si="262"/>
        <v>PEXP167</v>
      </c>
      <c r="D2530" s="988" t="str">
        <f>'PU Holds'!$W$14</f>
        <v>Violet 
RAL 4008</v>
      </c>
      <c r="E2530" s="1165" t="s">
        <v>27833</v>
      </c>
      <c r="F2530" s="1165" t="s">
        <v>27824</v>
      </c>
      <c r="G2530" s="1170" t="s">
        <v>27825</v>
      </c>
    </row>
    <row r="2531" spans="1:7" ht="15" customHeight="1">
      <c r="A2531" s="1165" t="str">
        <f t="shared" si="261"/>
        <v>PEXP167MIN</v>
      </c>
      <c r="B2531" s="1165">
        <f>IFERROR(INDEX('PU Holds'!$B$14:$AF$554,MATCH(C2531,'PU Holds'!$B$14:$B$552,FALSE),MATCH(D2531,'PU Holds'!$B$14:$AF$14,FALSE)),0)</f>
        <v>0</v>
      </c>
      <c r="C2531" s="1165" t="str">
        <f t="shared" si="262"/>
        <v>PEXP167</v>
      </c>
      <c r="D2531" s="988" t="str">
        <f>'PU Holds'!$X$14</f>
        <v>Mint 
RAL 6027</v>
      </c>
      <c r="E2531" s="1165" t="s">
        <v>27834</v>
      </c>
      <c r="F2531" s="1165" t="s">
        <v>27824</v>
      </c>
      <c r="G2531" s="1170" t="s">
        <v>27825</v>
      </c>
    </row>
    <row r="2532" spans="1:7" ht="15" customHeight="1">
      <c r="A2532" s="1165" t="str">
        <f t="shared" si="261"/>
        <v>PEXP167PUK</v>
      </c>
      <c r="B2532" s="1165">
        <f>IFERROR(INDEX('PU Holds'!$B$14:$AF$554,MATCH(C2532,'PU Holds'!$B$14:$B$552,FALSE),MATCH(D2532,'PU Holds'!$B$14:$AF$14,FALSE)),0)</f>
        <v>0</v>
      </c>
      <c r="C2532" s="1165" t="str">
        <f t="shared" si="262"/>
        <v>PEXP167</v>
      </c>
      <c r="D2532" s="988" t="str">
        <f>'PU Holds'!$Z$14</f>
        <v>Green 
(Puke 16-09)</v>
      </c>
      <c r="E2532" s="1165" t="s">
        <v>27835</v>
      </c>
      <c r="F2532" s="1165" t="s">
        <v>27824</v>
      </c>
      <c r="G2532" s="1170" t="s">
        <v>27825</v>
      </c>
    </row>
    <row r="2533" spans="1:7" ht="15" customHeight="1">
      <c r="A2533" s="1165" t="str">
        <f t="shared" si="261"/>
        <v>PEXP167ORA</v>
      </c>
      <c r="B2533" s="1165">
        <f>IFERROR(INDEX('PU Holds'!$B$14:$AF$554,MATCH(C2533,'PU Holds'!$B$14:$B$552,FALSE),MATCH(D2533,'PU Holds'!$B$14:$AF$14,FALSE)),0)</f>
        <v>0</v>
      </c>
      <c r="C2533" s="1165" t="str">
        <f t="shared" si="262"/>
        <v>PEXP167</v>
      </c>
      <c r="D2533" s="988" t="str">
        <f>'PU Holds'!$AA$14</f>
        <v>US Orange
14-01</v>
      </c>
      <c r="E2533" s="1165" t="s">
        <v>27836</v>
      </c>
      <c r="F2533" s="1165" t="s">
        <v>27824</v>
      </c>
      <c r="G2533" s="1170" t="s">
        <v>27825</v>
      </c>
    </row>
    <row r="2534" spans="1:7" ht="15" customHeight="1">
      <c r="A2534" s="1165" t="str">
        <f t="shared" si="261"/>
        <v>PEXP167GRE</v>
      </c>
      <c r="B2534" s="1165">
        <f>IFERROR(INDEX('PU Holds'!$B$14:$AF$554,MATCH(C2534,'PU Holds'!$B$14:$B$552,FALSE),MATCH(D2534,'PU Holds'!$B$14:$AF$14,FALSE)),0)</f>
        <v>0</v>
      </c>
      <c r="C2534" s="1165" t="str">
        <f t="shared" si="262"/>
        <v>PEXP167</v>
      </c>
      <c r="D2534" s="988" t="str">
        <f>'PU Holds'!$AB$14</f>
        <v>US Green 
16 -16</v>
      </c>
      <c r="E2534" s="1165" t="s">
        <v>27837</v>
      </c>
      <c r="F2534" s="1165" t="s">
        <v>27824</v>
      </c>
      <c r="G2534" s="1170" t="s">
        <v>27825</v>
      </c>
    </row>
    <row r="2535" spans="1:7" ht="15" customHeight="1">
      <c r="A2535" s="1165" t="str">
        <f t="shared" si="261"/>
        <v>PEXP167WHI</v>
      </c>
      <c r="B2535" s="1165">
        <f>IFERROR(INDEX('PU Holds'!$B$14:$AF$554,MATCH(C2535,'PU Holds'!$B$14:$B$552,FALSE),MATCH(D2535,'PU Holds'!$B$14:$AF$14,FALSE)),0)</f>
        <v>0</v>
      </c>
      <c r="C2535" s="1165" t="str">
        <f t="shared" si="262"/>
        <v>PEXP167</v>
      </c>
      <c r="D2535" s="988" t="str">
        <f>'PU Holds'!$AC$14</f>
        <v>White 
RAL 9010</v>
      </c>
      <c r="E2535" s="1165" t="s">
        <v>27838</v>
      </c>
      <c r="F2535" s="1165" t="s">
        <v>27824</v>
      </c>
      <c r="G2535" s="1170" t="s">
        <v>27825</v>
      </c>
    </row>
    <row r="2536" spans="1:7" ht="15" customHeight="1">
      <c r="A2536" s="1165" t="str">
        <f t="shared" si="261"/>
        <v>PEXP167PUR</v>
      </c>
      <c r="B2536" s="1165">
        <f>IFERROR(INDEX('PU Holds'!$B$14:$AF$554,MATCH(C2536,'PU Holds'!$B$14:$B$552,FALSE),MATCH(D2536,'PU Holds'!$B$14:$AF$14,FALSE)),0)</f>
        <v>0</v>
      </c>
      <c r="C2536" s="1165" t="str">
        <f t="shared" si="262"/>
        <v>PEXP167</v>
      </c>
      <c r="D2536" s="988" t="str">
        <f>'PU Holds'!$AD$14</f>
        <v>US Purple</v>
      </c>
      <c r="E2536" s="1165" t="s">
        <v>27839</v>
      </c>
      <c r="F2536" s="1165" t="s">
        <v>27824</v>
      </c>
      <c r="G2536" s="1170" t="s">
        <v>27825</v>
      </c>
    </row>
    <row r="2537" spans="1:7" ht="15" customHeight="1">
      <c r="A2537" s="1165" t="str">
        <f t="shared" si="261"/>
        <v>PEXP168YEL</v>
      </c>
      <c r="B2537" s="1165">
        <f>IFERROR(INDEX('PU Holds'!$B$14:$AF$554,MATCH(C2537,'PU Holds'!$B$14:$B$552,FALSE),MATCH(D2537,'PU Holds'!$B$14:$AF$14,FALSE)),0)</f>
        <v>0</v>
      </c>
      <c r="C2537" s="1165" t="s">
        <v>28006</v>
      </c>
      <c r="D2537" s="1168" t="str">
        <f>'PU Holds'!$M$14</f>
        <v>Yellow 
RAL 1026</v>
      </c>
      <c r="E2537" s="1165" t="s">
        <v>27823</v>
      </c>
      <c r="F2537" s="1165" t="s">
        <v>27824</v>
      </c>
      <c r="G2537" s="1170" t="s">
        <v>27825</v>
      </c>
    </row>
    <row r="2538" spans="1:7" ht="15" customHeight="1">
      <c r="A2538" s="1165" t="str">
        <f t="shared" si="261"/>
        <v>PEXP168RED</v>
      </c>
      <c r="B2538" s="1165">
        <f>IFERROR(INDEX('PU Holds'!$B$14:$AF$554,MATCH(C2538,'PU Holds'!$B$14:$B$552,FALSE),MATCH(D2538,'PU Holds'!$B$14:$AF$14,FALSE)),0)</f>
        <v>0</v>
      </c>
      <c r="C2538" s="1165" t="str">
        <f t="shared" ref="C2538:C2551" si="263">C2537</f>
        <v>PEXP168</v>
      </c>
      <c r="D2538" s="988" t="str">
        <f>'PU Holds'!$O$14</f>
        <v>Red 
RAL 3020</v>
      </c>
      <c r="E2538" s="1165" t="s">
        <v>27826</v>
      </c>
      <c r="F2538" s="1165" t="s">
        <v>27824</v>
      </c>
      <c r="G2538" s="1170" t="s">
        <v>27825</v>
      </c>
    </row>
    <row r="2539" spans="1:7" ht="15" customHeight="1">
      <c r="A2539" s="1165" t="str">
        <f t="shared" si="261"/>
        <v>PEXP168BLU</v>
      </c>
      <c r="B2539" s="1165">
        <f>IFERROR(INDEX('PU Holds'!$B$14:$AF$554,MATCH(C2539,'PU Holds'!$B$14:$B$552,FALSE),MATCH(D2539,'PU Holds'!$B$14:$AF$14,FALSE)),0)</f>
        <v>0</v>
      </c>
      <c r="C2539" s="1165" t="str">
        <f t="shared" si="263"/>
        <v>PEXP168</v>
      </c>
      <c r="D2539" s="988" t="str">
        <f>'PU Holds'!$P$14</f>
        <v>Blue 
RAL 5015</v>
      </c>
      <c r="E2539" s="1165" t="s">
        <v>27827</v>
      </c>
      <c r="F2539" s="1165" t="s">
        <v>27824</v>
      </c>
      <c r="G2539" s="1170" t="s">
        <v>27825</v>
      </c>
    </row>
    <row r="2540" spans="1:7" ht="15" customHeight="1">
      <c r="A2540" s="1165" t="str">
        <f t="shared" si="261"/>
        <v>PEXP168GRY</v>
      </c>
      <c r="B2540" s="1165">
        <f>IFERROR(INDEX('PU Holds'!$B$14:$AF$554,MATCH(C2540,'PU Holds'!$B$14:$B$552,FALSE),MATCH(D2540,'PU Holds'!$B$14:$AF$14,FALSE)),0)</f>
        <v>0</v>
      </c>
      <c r="C2540" s="1165" t="str">
        <f t="shared" si="263"/>
        <v>PEXP168</v>
      </c>
      <c r="D2540" s="988" t="str">
        <f>'PU Holds'!$Q$14</f>
        <v>Grey 
RAL 7001</v>
      </c>
      <c r="E2540" s="1165" t="s">
        <v>27828</v>
      </c>
      <c r="F2540" s="1165" t="s">
        <v>27824</v>
      </c>
      <c r="G2540" s="1170" t="s">
        <v>27825</v>
      </c>
    </row>
    <row r="2541" spans="1:7" ht="15" customHeight="1">
      <c r="A2541" s="1165" t="str">
        <f t="shared" si="261"/>
        <v>PEXP168BLK</v>
      </c>
      <c r="B2541" s="1165">
        <f>IFERROR(INDEX('PU Holds'!$B$14:$AF$554,MATCH(C2541,'PU Holds'!$B$14:$B$552,FALSE),MATCH(D2541,'PU Holds'!$B$14:$AF$14,FALSE)),0)</f>
        <v>0</v>
      </c>
      <c r="C2541" s="1165" t="str">
        <f t="shared" si="263"/>
        <v>PEXP168</v>
      </c>
      <c r="D2541" s="988" t="str">
        <f>'PU Holds'!$R$14</f>
        <v>Black 
RAL 9005</v>
      </c>
      <c r="E2541" s="1165" t="s">
        <v>27829</v>
      </c>
      <c r="F2541" s="1165" t="s">
        <v>27824</v>
      </c>
      <c r="G2541" s="1170" t="s">
        <v>27825</v>
      </c>
    </row>
    <row r="2542" spans="1:7" ht="15" customHeight="1">
      <c r="A2542" s="1165" t="str">
        <f t="shared" si="261"/>
        <v>PEXP168FLO</v>
      </c>
      <c r="B2542" s="1165">
        <f>IFERROR(INDEX('PU Holds'!$B$14:$AF$554,MATCH(C2542,'PU Holds'!$B$14:$B$552,FALSE),MATCH(D2542,'PU Holds'!$B$14:$AF$14,FALSE)),0)</f>
        <v>0</v>
      </c>
      <c r="C2542" s="1165" t="str">
        <f t="shared" si="263"/>
        <v>PEXP168</v>
      </c>
      <c r="D2542" s="988" t="str">
        <f>'PU Holds'!$S$14</f>
        <v>Fluo 
Orange</v>
      </c>
      <c r="E2542" s="1165" t="s">
        <v>27830</v>
      </c>
      <c r="F2542" s="1165" t="s">
        <v>27824</v>
      </c>
      <c r="G2542" s="1170" t="s">
        <v>27825</v>
      </c>
    </row>
    <row r="2543" spans="1:7" ht="15" customHeight="1">
      <c r="A2543" s="1165" t="str">
        <f t="shared" si="261"/>
        <v>PEXP168FLG</v>
      </c>
      <c r="B2543" s="1165">
        <f>IFERROR(INDEX('PU Holds'!$B$14:$AF$554,MATCH(C2543,'PU Holds'!$B$14:$B$552,FALSE),MATCH(D2543,'PU Holds'!$B$14:$AF$14,FALSE)),0)</f>
        <v>0</v>
      </c>
      <c r="C2543" s="1165" t="str">
        <f t="shared" si="263"/>
        <v>PEXP168</v>
      </c>
      <c r="D2543" s="988" t="str">
        <f>'PU Holds'!$T$14</f>
        <v>Fluo 
Green</v>
      </c>
      <c r="E2543" s="1165" t="s">
        <v>27831</v>
      </c>
      <c r="F2543" s="1165" t="s">
        <v>27824</v>
      </c>
      <c r="G2543" s="1170" t="s">
        <v>27825</v>
      </c>
    </row>
    <row r="2544" spans="1:7" ht="15" customHeight="1">
      <c r="A2544" s="1165" t="str">
        <f t="shared" si="261"/>
        <v>PEXP168FLP</v>
      </c>
      <c r="B2544" s="1165">
        <f>IFERROR(INDEX('PU Holds'!$B$14:$AF$554,MATCH(C2544,'PU Holds'!$B$14:$B$552,FALSE),MATCH(D2544,'PU Holds'!$B$14:$AF$14,FALSE)),0)</f>
        <v>0</v>
      </c>
      <c r="C2544" s="1165" t="str">
        <f t="shared" si="263"/>
        <v>PEXP168</v>
      </c>
      <c r="D2544" s="988" t="str">
        <f>'PU Holds'!$U$14</f>
        <v>Fluo 
Pink</v>
      </c>
      <c r="E2544" s="1165" t="s">
        <v>27832</v>
      </c>
      <c r="F2544" s="1165" t="s">
        <v>27824</v>
      </c>
      <c r="G2544" s="1170" t="s">
        <v>27825</v>
      </c>
    </row>
    <row r="2545" spans="1:7" ht="15" customHeight="1">
      <c r="A2545" s="1165" t="str">
        <f t="shared" si="261"/>
        <v>PEXP168VIO</v>
      </c>
      <c r="B2545" s="1165">
        <f>IFERROR(INDEX('PU Holds'!$B$14:$AF$554,MATCH(C2545,'PU Holds'!$B$14:$B$552,FALSE),MATCH(D2545,'PU Holds'!$B$14:$AF$14,FALSE)),0)</f>
        <v>0</v>
      </c>
      <c r="C2545" s="1165" t="str">
        <f t="shared" si="263"/>
        <v>PEXP168</v>
      </c>
      <c r="D2545" s="988" t="str">
        <f>'PU Holds'!$W$14</f>
        <v>Violet 
RAL 4008</v>
      </c>
      <c r="E2545" s="1165" t="s">
        <v>27833</v>
      </c>
      <c r="F2545" s="1165" t="s">
        <v>27824</v>
      </c>
      <c r="G2545" s="1170" t="s">
        <v>27825</v>
      </c>
    </row>
    <row r="2546" spans="1:7" ht="15" customHeight="1">
      <c r="A2546" s="1165" t="str">
        <f t="shared" si="261"/>
        <v>PEXP168MIN</v>
      </c>
      <c r="B2546" s="1165">
        <f>IFERROR(INDEX('PU Holds'!$B$14:$AF$554,MATCH(C2546,'PU Holds'!$B$14:$B$552,FALSE),MATCH(D2546,'PU Holds'!$B$14:$AF$14,FALSE)),0)</f>
        <v>0</v>
      </c>
      <c r="C2546" s="1165" t="str">
        <f t="shared" si="263"/>
        <v>PEXP168</v>
      </c>
      <c r="D2546" s="988" t="str">
        <f>'PU Holds'!$X$14</f>
        <v>Mint 
RAL 6027</v>
      </c>
      <c r="E2546" s="1165" t="s">
        <v>27834</v>
      </c>
      <c r="F2546" s="1165" t="s">
        <v>27824</v>
      </c>
      <c r="G2546" s="1170" t="s">
        <v>27825</v>
      </c>
    </row>
    <row r="2547" spans="1:7" ht="15" customHeight="1">
      <c r="A2547" s="1165" t="str">
        <f t="shared" si="261"/>
        <v>PEXP168PUK</v>
      </c>
      <c r="B2547" s="1165">
        <f>IFERROR(INDEX('PU Holds'!$B$14:$AF$554,MATCH(C2547,'PU Holds'!$B$14:$B$552,FALSE),MATCH(D2547,'PU Holds'!$B$14:$AF$14,FALSE)),0)</f>
        <v>0</v>
      </c>
      <c r="C2547" s="1165" t="str">
        <f t="shared" si="263"/>
        <v>PEXP168</v>
      </c>
      <c r="D2547" s="988" t="str">
        <f>'PU Holds'!$Z$14</f>
        <v>Green 
(Puke 16-09)</v>
      </c>
      <c r="E2547" s="1165" t="s">
        <v>27835</v>
      </c>
      <c r="F2547" s="1165" t="s">
        <v>27824</v>
      </c>
      <c r="G2547" s="1170" t="s">
        <v>27825</v>
      </c>
    </row>
    <row r="2548" spans="1:7" ht="15" customHeight="1">
      <c r="A2548" s="1165" t="str">
        <f t="shared" si="261"/>
        <v>PEXP168ORA</v>
      </c>
      <c r="B2548" s="1165">
        <f>IFERROR(INDEX('PU Holds'!$B$14:$AF$554,MATCH(C2548,'PU Holds'!$B$14:$B$552,FALSE),MATCH(D2548,'PU Holds'!$B$14:$AF$14,FALSE)),0)</f>
        <v>0</v>
      </c>
      <c r="C2548" s="1165" t="str">
        <f t="shared" si="263"/>
        <v>PEXP168</v>
      </c>
      <c r="D2548" s="988" t="str">
        <f>'PU Holds'!$AA$14</f>
        <v>US Orange
14-01</v>
      </c>
      <c r="E2548" s="1165" t="s">
        <v>27836</v>
      </c>
      <c r="F2548" s="1165" t="s">
        <v>27824</v>
      </c>
      <c r="G2548" s="1170" t="s">
        <v>27825</v>
      </c>
    </row>
    <row r="2549" spans="1:7" ht="15" customHeight="1">
      <c r="A2549" s="1165" t="str">
        <f t="shared" si="261"/>
        <v>PEXP168GRE</v>
      </c>
      <c r="B2549" s="1165">
        <f>IFERROR(INDEX('PU Holds'!$B$14:$AF$554,MATCH(C2549,'PU Holds'!$B$14:$B$552,FALSE),MATCH(D2549,'PU Holds'!$B$14:$AF$14,FALSE)),0)</f>
        <v>0</v>
      </c>
      <c r="C2549" s="1165" t="str">
        <f t="shared" si="263"/>
        <v>PEXP168</v>
      </c>
      <c r="D2549" s="988" t="str">
        <f>'PU Holds'!$AB$14</f>
        <v>US Green 
16 -16</v>
      </c>
      <c r="E2549" s="1165" t="s">
        <v>27837</v>
      </c>
      <c r="F2549" s="1165" t="s">
        <v>27824</v>
      </c>
      <c r="G2549" s="1170" t="s">
        <v>27825</v>
      </c>
    </row>
    <row r="2550" spans="1:7" ht="15" customHeight="1">
      <c r="A2550" s="1165" t="str">
        <f t="shared" si="261"/>
        <v>PEXP168WHI</v>
      </c>
      <c r="B2550" s="1165">
        <f>IFERROR(INDEX('PU Holds'!$B$14:$AF$554,MATCH(C2550,'PU Holds'!$B$14:$B$552,FALSE),MATCH(D2550,'PU Holds'!$B$14:$AF$14,FALSE)),0)</f>
        <v>0</v>
      </c>
      <c r="C2550" s="1165" t="str">
        <f t="shared" si="263"/>
        <v>PEXP168</v>
      </c>
      <c r="D2550" s="988" t="str">
        <f>'PU Holds'!$AC$14</f>
        <v>White 
RAL 9010</v>
      </c>
      <c r="E2550" s="1165" t="s">
        <v>27838</v>
      </c>
      <c r="F2550" s="1165" t="s">
        <v>27824</v>
      </c>
      <c r="G2550" s="1170" t="s">
        <v>27825</v>
      </c>
    </row>
    <row r="2551" spans="1:7" ht="15" customHeight="1">
      <c r="A2551" s="1165" t="str">
        <f t="shared" si="261"/>
        <v>PEXP168PUR</v>
      </c>
      <c r="B2551" s="1165">
        <f>IFERROR(INDEX('PU Holds'!$B$14:$AF$554,MATCH(C2551,'PU Holds'!$B$14:$B$552,FALSE),MATCH(D2551,'PU Holds'!$B$14:$AF$14,FALSE)),0)</f>
        <v>0</v>
      </c>
      <c r="C2551" s="1165" t="str">
        <f t="shared" si="263"/>
        <v>PEXP168</v>
      </c>
      <c r="D2551" s="988" t="str">
        <f>'PU Holds'!$AD$14</f>
        <v>US Purple</v>
      </c>
      <c r="E2551" s="1165" t="s">
        <v>27839</v>
      </c>
      <c r="F2551" s="1165" t="s">
        <v>27824</v>
      </c>
      <c r="G2551" s="1170" t="s">
        <v>27825</v>
      </c>
    </row>
    <row r="2552" spans="1:7" ht="15" customHeight="1">
      <c r="A2552" s="1165" t="str">
        <f t="shared" si="261"/>
        <v>PEXP169YEL</v>
      </c>
      <c r="B2552" s="1165">
        <f>IFERROR(INDEX('PU Holds'!$B$14:$AF$554,MATCH(C2552,'PU Holds'!$B$14:$B$552,FALSE),MATCH(D2552,'PU Holds'!$B$14:$AF$14,FALSE)),0)</f>
        <v>0</v>
      </c>
      <c r="C2552" s="1165" t="s">
        <v>28007</v>
      </c>
      <c r="D2552" s="1168" t="str">
        <f>'PU Holds'!$M$14</f>
        <v>Yellow 
RAL 1026</v>
      </c>
      <c r="E2552" s="1165" t="s">
        <v>27823</v>
      </c>
      <c r="F2552" s="1165" t="s">
        <v>27824</v>
      </c>
      <c r="G2552" s="1170" t="s">
        <v>27825</v>
      </c>
    </row>
    <row r="2553" spans="1:7" ht="15" customHeight="1">
      <c r="A2553" s="1165" t="str">
        <f t="shared" si="261"/>
        <v>PEXP169RED</v>
      </c>
      <c r="B2553" s="1165">
        <f>IFERROR(INDEX('PU Holds'!$B$14:$AF$554,MATCH(C2553,'PU Holds'!$B$14:$B$552,FALSE),MATCH(D2553,'PU Holds'!$B$14:$AF$14,FALSE)),0)</f>
        <v>0</v>
      </c>
      <c r="C2553" s="1165" t="str">
        <f t="shared" ref="C2553:C2566" si="264">C2552</f>
        <v>PEXP169</v>
      </c>
      <c r="D2553" s="988" t="str">
        <f>'PU Holds'!$O$14</f>
        <v>Red 
RAL 3020</v>
      </c>
      <c r="E2553" s="1165" t="s">
        <v>27826</v>
      </c>
      <c r="F2553" s="1165" t="s">
        <v>27824</v>
      </c>
      <c r="G2553" s="1170" t="s">
        <v>27825</v>
      </c>
    </row>
    <row r="2554" spans="1:7" ht="15" customHeight="1">
      <c r="A2554" s="1165" t="str">
        <f t="shared" si="261"/>
        <v>PEXP169BLU</v>
      </c>
      <c r="B2554" s="1165">
        <f>IFERROR(INDEX('PU Holds'!$B$14:$AF$554,MATCH(C2554,'PU Holds'!$B$14:$B$552,FALSE),MATCH(D2554,'PU Holds'!$B$14:$AF$14,FALSE)),0)</f>
        <v>0</v>
      </c>
      <c r="C2554" s="1165" t="str">
        <f t="shared" si="264"/>
        <v>PEXP169</v>
      </c>
      <c r="D2554" s="988" t="str">
        <f>'PU Holds'!$P$14</f>
        <v>Blue 
RAL 5015</v>
      </c>
      <c r="E2554" s="1165" t="s">
        <v>27827</v>
      </c>
      <c r="F2554" s="1165" t="s">
        <v>27824</v>
      </c>
      <c r="G2554" s="1170" t="s">
        <v>27825</v>
      </c>
    </row>
    <row r="2555" spans="1:7" ht="15" customHeight="1">
      <c r="A2555" s="1165" t="str">
        <f t="shared" si="261"/>
        <v>PEXP169GRY</v>
      </c>
      <c r="B2555" s="1165">
        <f>IFERROR(INDEX('PU Holds'!$B$14:$AF$554,MATCH(C2555,'PU Holds'!$B$14:$B$552,FALSE),MATCH(D2555,'PU Holds'!$B$14:$AF$14,FALSE)),0)</f>
        <v>0</v>
      </c>
      <c r="C2555" s="1165" t="str">
        <f t="shared" si="264"/>
        <v>PEXP169</v>
      </c>
      <c r="D2555" s="988" t="str">
        <f>'PU Holds'!$Q$14</f>
        <v>Grey 
RAL 7001</v>
      </c>
      <c r="E2555" s="1165" t="s">
        <v>27828</v>
      </c>
      <c r="F2555" s="1165" t="s">
        <v>27824</v>
      </c>
      <c r="G2555" s="1170" t="s">
        <v>27825</v>
      </c>
    </row>
    <row r="2556" spans="1:7" ht="15" customHeight="1">
      <c r="A2556" s="1165" t="str">
        <f t="shared" si="261"/>
        <v>PEXP169BLK</v>
      </c>
      <c r="B2556" s="1165">
        <f>IFERROR(INDEX('PU Holds'!$B$14:$AF$554,MATCH(C2556,'PU Holds'!$B$14:$B$552,FALSE),MATCH(D2556,'PU Holds'!$B$14:$AF$14,FALSE)),0)</f>
        <v>0</v>
      </c>
      <c r="C2556" s="1165" t="str">
        <f t="shared" si="264"/>
        <v>PEXP169</v>
      </c>
      <c r="D2556" s="988" t="str">
        <f>'PU Holds'!$R$14</f>
        <v>Black 
RAL 9005</v>
      </c>
      <c r="E2556" s="1165" t="s">
        <v>27829</v>
      </c>
      <c r="F2556" s="1165" t="s">
        <v>27824</v>
      </c>
      <c r="G2556" s="1170" t="s">
        <v>27825</v>
      </c>
    </row>
    <row r="2557" spans="1:7" ht="15" customHeight="1">
      <c r="A2557" s="1165" t="str">
        <f t="shared" si="261"/>
        <v>PEXP169FLO</v>
      </c>
      <c r="B2557" s="1165">
        <f>IFERROR(INDEX('PU Holds'!$B$14:$AF$554,MATCH(C2557,'PU Holds'!$B$14:$B$552,FALSE),MATCH(D2557,'PU Holds'!$B$14:$AF$14,FALSE)),0)</f>
        <v>0</v>
      </c>
      <c r="C2557" s="1165" t="str">
        <f t="shared" si="264"/>
        <v>PEXP169</v>
      </c>
      <c r="D2557" s="988" t="str">
        <f>'PU Holds'!$S$14</f>
        <v>Fluo 
Orange</v>
      </c>
      <c r="E2557" s="1165" t="s">
        <v>27830</v>
      </c>
      <c r="F2557" s="1165" t="s">
        <v>27824</v>
      </c>
      <c r="G2557" s="1170" t="s">
        <v>27825</v>
      </c>
    </row>
    <row r="2558" spans="1:7" ht="15" customHeight="1">
      <c r="A2558" s="1165" t="str">
        <f t="shared" si="261"/>
        <v>PEXP169FLG</v>
      </c>
      <c r="B2558" s="1165">
        <f>IFERROR(INDEX('PU Holds'!$B$14:$AF$554,MATCH(C2558,'PU Holds'!$B$14:$B$552,FALSE),MATCH(D2558,'PU Holds'!$B$14:$AF$14,FALSE)),0)</f>
        <v>0</v>
      </c>
      <c r="C2558" s="1165" t="str">
        <f t="shared" si="264"/>
        <v>PEXP169</v>
      </c>
      <c r="D2558" s="988" t="str">
        <f>'PU Holds'!$T$14</f>
        <v>Fluo 
Green</v>
      </c>
      <c r="E2558" s="1165" t="s">
        <v>27831</v>
      </c>
      <c r="F2558" s="1165" t="s">
        <v>27824</v>
      </c>
      <c r="G2558" s="1170" t="s">
        <v>27825</v>
      </c>
    </row>
    <row r="2559" spans="1:7" ht="15" customHeight="1">
      <c r="A2559" s="1165" t="str">
        <f t="shared" ref="A2559:A2566" si="265">CONCATENATE(C2559,E2559)</f>
        <v>PEXP169FLP</v>
      </c>
      <c r="B2559" s="1165">
        <f>IFERROR(INDEX('PU Holds'!$B$14:$AF$554,MATCH(C2559,'PU Holds'!$B$14:$B$552,FALSE),MATCH(D2559,'PU Holds'!$B$14:$AF$14,FALSE)),0)</f>
        <v>0</v>
      </c>
      <c r="C2559" s="1165" t="str">
        <f t="shared" si="264"/>
        <v>PEXP169</v>
      </c>
      <c r="D2559" s="988" t="str">
        <f>'PU Holds'!$U$14</f>
        <v>Fluo 
Pink</v>
      </c>
      <c r="E2559" s="1165" t="s">
        <v>27832</v>
      </c>
      <c r="F2559" s="1165" t="s">
        <v>27824</v>
      </c>
      <c r="G2559" s="1170" t="s">
        <v>27825</v>
      </c>
    </row>
    <row r="2560" spans="1:7" ht="15" customHeight="1">
      <c r="A2560" s="1165" t="str">
        <f t="shared" si="265"/>
        <v>PEXP169VIO</v>
      </c>
      <c r="B2560" s="1165">
        <f>IFERROR(INDEX('PU Holds'!$B$14:$AF$554,MATCH(C2560,'PU Holds'!$B$14:$B$552,FALSE),MATCH(D2560,'PU Holds'!$B$14:$AF$14,FALSE)),0)</f>
        <v>0</v>
      </c>
      <c r="C2560" s="1165" t="str">
        <f t="shared" si="264"/>
        <v>PEXP169</v>
      </c>
      <c r="D2560" s="988" t="str">
        <f>'PU Holds'!$W$14</f>
        <v>Violet 
RAL 4008</v>
      </c>
      <c r="E2560" s="1165" t="s">
        <v>27833</v>
      </c>
      <c r="F2560" s="1165" t="s">
        <v>27824</v>
      </c>
      <c r="G2560" s="1170" t="s">
        <v>27825</v>
      </c>
    </row>
    <row r="2561" spans="1:7" ht="15" customHeight="1">
      <c r="A2561" s="1165" t="str">
        <f t="shared" si="265"/>
        <v>PEXP169MIN</v>
      </c>
      <c r="B2561" s="1165">
        <f>IFERROR(INDEX('PU Holds'!$B$14:$AF$554,MATCH(C2561,'PU Holds'!$B$14:$B$552,FALSE),MATCH(D2561,'PU Holds'!$B$14:$AF$14,FALSE)),0)</f>
        <v>0</v>
      </c>
      <c r="C2561" s="1165" t="str">
        <f t="shared" si="264"/>
        <v>PEXP169</v>
      </c>
      <c r="D2561" s="988" t="str">
        <f>'PU Holds'!$X$14</f>
        <v>Mint 
RAL 6027</v>
      </c>
      <c r="E2561" s="1165" t="s">
        <v>27834</v>
      </c>
      <c r="F2561" s="1165" t="s">
        <v>27824</v>
      </c>
      <c r="G2561" s="1170" t="s">
        <v>27825</v>
      </c>
    </row>
    <row r="2562" spans="1:7" ht="15" customHeight="1">
      <c r="A2562" s="1165" t="str">
        <f t="shared" si="265"/>
        <v>PEXP169PUK</v>
      </c>
      <c r="B2562" s="1165">
        <f>IFERROR(INDEX('PU Holds'!$B$14:$AF$554,MATCH(C2562,'PU Holds'!$B$14:$B$552,FALSE),MATCH(D2562,'PU Holds'!$B$14:$AF$14,FALSE)),0)</f>
        <v>0</v>
      </c>
      <c r="C2562" s="1165" t="str">
        <f t="shared" si="264"/>
        <v>PEXP169</v>
      </c>
      <c r="D2562" s="988" t="str">
        <f>'PU Holds'!$Z$14</f>
        <v>Green 
(Puke 16-09)</v>
      </c>
      <c r="E2562" s="1165" t="s">
        <v>27835</v>
      </c>
      <c r="F2562" s="1165" t="s">
        <v>27824</v>
      </c>
      <c r="G2562" s="1170" t="s">
        <v>27825</v>
      </c>
    </row>
    <row r="2563" spans="1:7" ht="15" customHeight="1">
      <c r="A2563" s="1165" t="str">
        <f t="shared" si="265"/>
        <v>PEXP169ORA</v>
      </c>
      <c r="B2563" s="1165">
        <f>IFERROR(INDEX('PU Holds'!$B$14:$AF$554,MATCH(C2563,'PU Holds'!$B$14:$B$552,FALSE),MATCH(D2563,'PU Holds'!$B$14:$AF$14,FALSE)),0)</f>
        <v>0</v>
      </c>
      <c r="C2563" s="1165" t="str">
        <f t="shared" si="264"/>
        <v>PEXP169</v>
      </c>
      <c r="D2563" s="988" t="str">
        <f>'PU Holds'!$AA$14</f>
        <v>US Orange
14-01</v>
      </c>
      <c r="E2563" s="1165" t="s">
        <v>27836</v>
      </c>
      <c r="F2563" s="1165" t="s">
        <v>27824</v>
      </c>
      <c r="G2563" s="1170" t="s">
        <v>27825</v>
      </c>
    </row>
    <row r="2564" spans="1:7" ht="15" customHeight="1">
      <c r="A2564" s="1165" t="str">
        <f t="shared" si="265"/>
        <v>PEXP169GRE</v>
      </c>
      <c r="B2564" s="1165">
        <f>IFERROR(INDEX('PU Holds'!$B$14:$AF$554,MATCH(C2564,'PU Holds'!$B$14:$B$552,FALSE),MATCH(D2564,'PU Holds'!$B$14:$AF$14,FALSE)),0)</f>
        <v>0</v>
      </c>
      <c r="C2564" s="1165" t="str">
        <f t="shared" si="264"/>
        <v>PEXP169</v>
      </c>
      <c r="D2564" s="988" t="str">
        <f>'PU Holds'!$AB$14</f>
        <v>US Green 
16 -16</v>
      </c>
      <c r="E2564" s="1165" t="s">
        <v>27837</v>
      </c>
      <c r="F2564" s="1165" t="s">
        <v>27824</v>
      </c>
      <c r="G2564" s="1170" t="s">
        <v>27825</v>
      </c>
    </row>
    <row r="2565" spans="1:7" ht="15" customHeight="1">
      <c r="A2565" s="1165" t="str">
        <f t="shared" si="265"/>
        <v>PEXP169WHI</v>
      </c>
      <c r="B2565" s="1165">
        <f>IFERROR(INDEX('PU Holds'!$B$14:$AF$554,MATCH(C2565,'PU Holds'!$B$14:$B$552,FALSE),MATCH(D2565,'PU Holds'!$B$14:$AF$14,FALSE)),0)</f>
        <v>0</v>
      </c>
      <c r="C2565" s="1165" t="str">
        <f t="shared" si="264"/>
        <v>PEXP169</v>
      </c>
      <c r="D2565" s="988" t="str">
        <f>'PU Holds'!$AC$14</f>
        <v>White 
RAL 9010</v>
      </c>
      <c r="E2565" s="1165" t="s">
        <v>27838</v>
      </c>
      <c r="F2565" s="1165" t="s">
        <v>27824</v>
      </c>
      <c r="G2565" s="1170" t="s">
        <v>27825</v>
      </c>
    </row>
    <row r="2566" spans="1:7" ht="15" customHeight="1">
      <c r="A2566" s="1165" t="str">
        <f t="shared" si="265"/>
        <v>PEXP169PUR</v>
      </c>
      <c r="B2566" s="1165">
        <f>IFERROR(INDEX('PU Holds'!$B$14:$AF$554,MATCH(C2566,'PU Holds'!$B$14:$B$552,FALSE),MATCH(D2566,'PU Holds'!$B$14:$AF$14,FALSE)),0)</f>
        <v>0</v>
      </c>
      <c r="C2566" s="1165" t="str">
        <f t="shared" si="264"/>
        <v>PEXP169</v>
      </c>
      <c r="D2566" s="988" t="str">
        <f>'PU Holds'!$AD$14</f>
        <v>US Purple</v>
      </c>
      <c r="E2566" s="1165" t="s">
        <v>27839</v>
      </c>
      <c r="F2566" s="1165" t="s">
        <v>27824</v>
      </c>
      <c r="G2566" s="1170" t="s">
        <v>27825</v>
      </c>
    </row>
    <row r="2567" spans="1:7" ht="15" customHeight="1">
      <c r="A2567" s="1165" t="str">
        <f t="shared" ref="A2567:A2608" si="266">CONCATENATE(C2567,E2567)</f>
        <v>PEXP170YEL</v>
      </c>
      <c r="B2567" s="1165">
        <f>IFERROR(INDEX('PU Holds'!$B$14:$AF$554,MATCH(C2567,'PU Holds'!$B$14:$B$552,FALSE),MATCH(D2567,'PU Holds'!$B$14:$AF$14,FALSE)),0)</f>
        <v>0</v>
      </c>
      <c r="C2567" s="1165" t="s">
        <v>28008</v>
      </c>
      <c r="D2567" s="1168" t="str">
        <f>'PU Holds'!$M$14</f>
        <v>Yellow 
RAL 1026</v>
      </c>
      <c r="E2567" s="1165" t="s">
        <v>27823</v>
      </c>
      <c r="F2567" s="1165" t="s">
        <v>27824</v>
      </c>
      <c r="G2567" s="1170" t="s">
        <v>27825</v>
      </c>
    </row>
    <row r="2568" spans="1:7" ht="15" customHeight="1">
      <c r="A2568" s="1165" t="str">
        <f t="shared" si="266"/>
        <v>PEXP170RED</v>
      </c>
      <c r="B2568" s="1165">
        <f>IFERROR(INDEX('PU Holds'!$B$14:$AF$554,MATCH(C2568,'PU Holds'!$B$14:$B$552,FALSE),MATCH(D2568,'PU Holds'!$B$14:$AF$14,FALSE)),0)</f>
        <v>0</v>
      </c>
      <c r="C2568" s="1165" t="str">
        <f t="shared" ref="C2568:C2581" si="267">C2567</f>
        <v>PEXP170</v>
      </c>
      <c r="D2568" s="988" t="str">
        <f>'PU Holds'!$O$14</f>
        <v>Red 
RAL 3020</v>
      </c>
      <c r="E2568" s="1165" t="s">
        <v>27826</v>
      </c>
      <c r="F2568" s="1165" t="s">
        <v>27824</v>
      </c>
      <c r="G2568" s="1170" t="s">
        <v>27825</v>
      </c>
    </row>
    <row r="2569" spans="1:7" ht="15" customHeight="1">
      <c r="A2569" s="1165" t="str">
        <f t="shared" si="266"/>
        <v>PEXP170BLU</v>
      </c>
      <c r="B2569" s="1165">
        <f>IFERROR(INDEX('PU Holds'!$B$14:$AF$554,MATCH(C2569,'PU Holds'!$B$14:$B$552,FALSE),MATCH(D2569,'PU Holds'!$B$14:$AF$14,FALSE)),0)</f>
        <v>0</v>
      </c>
      <c r="C2569" s="1165" t="str">
        <f t="shared" si="267"/>
        <v>PEXP170</v>
      </c>
      <c r="D2569" s="988" t="str">
        <f>'PU Holds'!$P$14</f>
        <v>Blue 
RAL 5015</v>
      </c>
      <c r="E2569" s="1165" t="s">
        <v>27827</v>
      </c>
      <c r="F2569" s="1165" t="s">
        <v>27824</v>
      </c>
      <c r="G2569" s="1170" t="s">
        <v>27825</v>
      </c>
    </row>
    <row r="2570" spans="1:7" ht="15" customHeight="1">
      <c r="A2570" s="1165" t="str">
        <f t="shared" si="266"/>
        <v>PEXP170GRY</v>
      </c>
      <c r="B2570" s="1165">
        <f>IFERROR(INDEX('PU Holds'!$B$14:$AF$554,MATCH(C2570,'PU Holds'!$B$14:$B$552,FALSE),MATCH(D2570,'PU Holds'!$B$14:$AF$14,FALSE)),0)</f>
        <v>0</v>
      </c>
      <c r="C2570" s="1165" t="str">
        <f t="shared" si="267"/>
        <v>PEXP170</v>
      </c>
      <c r="D2570" s="988" t="str">
        <f>'PU Holds'!$Q$14</f>
        <v>Grey 
RAL 7001</v>
      </c>
      <c r="E2570" s="1165" t="s">
        <v>27828</v>
      </c>
      <c r="F2570" s="1165" t="s">
        <v>27824</v>
      </c>
      <c r="G2570" s="1170" t="s">
        <v>27825</v>
      </c>
    </row>
    <row r="2571" spans="1:7" ht="15" customHeight="1">
      <c r="A2571" s="1165" t="str">
        <f t="shared" si="266"/>
        <v>PEXP170BLK</v>
      </c>
      <c r="B2571" s="1165">
        <f>IFERROR(INDEX('PU Holds'!$B$14:$AF$554,MATCH(C2571,'PU Holds'!$B$14:$B$552,FALSE),MATCH(D2571,'PU Holds'!$B$14:$AF$14,FALSE)),0)</f>
        <v>0</v>
      </c>
      <c r="C2571" s="1165" t="str">
        <f t="shared" si="267"/>
        <v>PEXP170</v>
      </c>
      <c r="D2571" s="988" t="str">
        <f>'PU Holds'!$R$14</f>
        <v>Black 
RAL 9005</v>
      </c>
      <c r="E2571" s="1165" t="s">
        <v>27829</v>
      </c>
      <c r="F2571" s="1165" t="s">
        <v>27824</v>
      </c>
      <c r="G2571" s="1170" t="s">
        <v>27825</v>
      </c>
    </row>
    <row r="2572" spans="1:7" ht="15" customHeight="1">
      <c r="A2572" s="1165" t="str">
        <f t="shared" si="266"/>
        <v>PEXP170FLO</v>
      </c>
      <c r="B2572" s="1165">
        <f>IFERROR(INDEX('PU Holds'!$B$14:$AF$554,MATCH(C2572,'PU Holds'!$B$14:$B$552,FALSE),MATCH(D2572,'PU Holds'!$B$14:$AF$14,FALSE)),0)</f>
        <v>0</v>
      </c>
      <c r="C2572" s="1165" t="str">
        <f t="shared" si="267"/>
        <v>PEXP170</v>
      </c>
      <c r="D2572" s="988" t="str">
        <f>'PU Holds'!$S$14</f>
        <v>Fluo 
Orange</v>
      </c>
      <c r="E2572" s="1165" t="s">
        <v>27830</v>
      </c>
      <c r="F2572" s="1165" t="s">
        <v>27824</v>
      </c>
      <c r="G2572" s="1170" t="s">
        <v>27825</v>
      </c>
    </row>
    <row r="2573" spans="1:7" ht="15" customHeight="1">
      <c r="A2573" s="1165" t="str">
        <f t="shared" si="266"/>
        <v>PEXP170FLG</v>
      </c>
      <c r="B2573" s="1165">
        <f>IFERROR(INDEX('PU Holds'!$B$14:$AF$554,MATCH(C2573,'PU Holds'!$B$14:$B$552,FALSE),MATCH(D2573,'PU Holds'!$B$14:$AF$14,FALSE)),0)</f>
        <v>0</v>
      </c>
      <c r="C2573" s="1165" t="str">
        <f t="shared" si="267"/>
        <v>PEXP170</v>
      </c>
      <c r="D2573" s="988" t="str">
        <f>'PU Holds'!$T$14</f>
        <v>Fluo 
Green</v>
      </c>
      <c r="E2573" s="1165" t="s">
        <v>27831</v>
      </c>
      <c r="F2573" s="1165" t="s">
        <v>27824</v>
      </c>
      <c r="G2573" s="1170" t="s">
        <v>27825</v>
      </c>
    </row>
    <row r="2574" spans="1:7" ht="15" customHeight="1">
      <c r="A2574" s="1165" t="str">
        <f t="shared" si="266"/>
        <v>PEXP170FLP</v>
      </c>
      <c r="B2574" s="1165">
        <f>IFERROR(INDEX('PU Holds'!$B$14:$AF$554,MATCH(C2574,'PU Holds'!$B$14:$B$552,FALSE),MATCH(D2574,'PU Holds'!$B$14:$AF$14,FALSE)),0)</f>
        <v>0</v>
      </c>
      <c r="C2574" s="1165" t="str">
        <f t="shared" si="267"/>
        <v>PEXP170</v>
      </c>
      <c r="D2574" s="988" t="str">
        <f>'PU Holds'!$U$14</f>
        <v>Fluo 
Pink</v>
      </c>
      <c r="E2574" s="1165" t="s">
        <v>27832</v>
      </c>
      <c r="F2574" s="1165" t="s">
        <v>27824</v>
      </c>
      <c r="G2574" s="1170" t="s">
        <v>27825</v>
      </c>
    </row>
    <row r="2575" spans="1:7" ht="15" customHeight="1">
      <c r="A2575" s="1165" t="str">
        <f t="shared" si="266"/>
        <v>PEXP170VIO</v>
      </c>
      <c r="B2575" s="1165">
        <f>IFERROR(INDEX('PU Holds'!$B$14:$AF$554,MATCH(C2575,'PU Holds'!$B$14:$B$552,FALSE),MATCH(D2575,'PU Holds'!$B$14:$AF$14,FALSE)),0)</f>
        <v>0</v>
      </c>
      <c r="C2575" s="1165" t="str">
        <f t="shared" si="267"/>
        <v>PEXP170</v>
      </c>
      <c r="D2575" s="988" t="str">
        <f>'PU Holds'!$W$14</f>
        <v>Violet 
RAL 4008</v>
      </c>
      <c r="E2575" s="1165" t="s">
        <v>27833</v>
      </c>
      <c r="F2575" s="1165" t="s">
        <v>27824</v>
      </c>
      <c r="G2575" s="1170" t="s">
        <v>27825</v>
      </c>
    </row>
    <row r="2576" spans="1:7" ht="15" customHeight="1">
      <c r="A2576" s="1165" t="str">
        <f t="shared" si="266"/>
        <v>PEXP170MIN</v>
      </c>
      <c r="B2576" s="1165">
        <f>IFERROR(INDEX('PU Holds'!$B$14:$AF$554,MATCH(C2576,'PU Holds'!$B$14:$B$552,FALSE),MATCH(D2576,'PU Holds'!$B$14:$AF$14,FALSE)),0)</f>
        <v>0</v>
      </c>
      <c r="C2576" s="1165" t="str">
        <f t="shared" si="267"/>
        <v>PEXP170</v>
      </c>
      <c r="D2576" s="988" t="str">
        <f>'PU Holds'!$X$14</f>
        <v>Mint 
RAL 6027</v>
      </c>
      <c r="E2576" s="1165" t="s">
        <v>27834</v>
      </c>
      <c r="F2576" s="1165" t="s">
        <v>27824</v>
      </c>
      <c r="G2576" s="1170" t="s">
        <v>27825</v>
      </c>
    </row>
    <row r="2577" spans="1:7" ht="15" customHeight="1">
      <c r="A2577" s="1165" t="str">
        <f t="shared" si="266"/>
        <v>PEXP170PUK</v>
      </c>
      <c r="B2577" s="1165">
        <f>IFERROR(INDEX('PU Holds'!$B$14:$AF$554,MATCH(C2577,'PU Holds'!$B$14:$B$552,FALSE),MATCH(D2577,'PU Holds'!$B$14:$AF$14,FALSE)),0)</f>
        <v>0</v>
      </c>
      <c r="C2577" s="1165" t="str">
        <f t="shared" si="267"/>
        <v>PEXP170</v>
      </c>
      <c r="D2577" s="988" t="str">
        <f>'PU Holds'!$Z$14</f>
        <v>Green 
(Puke 16-09)</v>
      </c>
      <c r="E2577" s="1165" t="s">
        <v>27835</v>
      </c>
      <c r="F2577" s="1165" t="s">
        <v>27824</v>
      </c>
      <c r="G2577" s="1170" t="s">
        <v>27825</v>
      </c>
    </row>
    <row r="2578" spans="1:7" ht="15" customHeight="1">
      <c r="A2578" s="1165" t="str">
        <f t="shared" si="266"/>
        <v>PEXP170ORA</v>
      </c>
      <c r="B2578" s="1165">
        <f>IFERROR(INDEX('PU Holds'!$B$14:$AF$554,MATCH(C2578,'PU Holds'!$B$14:$B$552,FALSE),MATCH(D2578,'PU Holds'!$B$14:$AF$14,FALSE)),0)</f>
        <v>0</v>
      </c>
      <c r="C2578" s="1165" t="str">
        <f t="shared" si="267"/>
        <v>PEXP170</v>
      </c>
      <c r="D2578" s="988" t="str">
        <f>'PU Holds'!$AA$14</f>
        <v>US Orange
14-01</v>
      </c>
      <c r="E2578" s="1165" t="s">
        <v>27836</v>
      </c>
      <c r="F2578" s="1165" t="s">
        <v>27824</v>
      </c>
      <c r="G2578" s="1170" t="s">
        <v>27825</v>
      </c>
    </row>
    <row r="2579" spans="1:7" ht="15" customHeight="1">
      <c r="A2579" s="1165" t="str">
        <f t="shared" si="266"/>
        <v>PEXP170GRE</v>
      </c>
      <c r="B2579" s="1165">
        <f>IFERROR(INDEX('PU Holds'!$B$14:$AF$554,MATCH(C2579,'PU Holds'!$B$14:$B$552,FALSE),MATCH(D2579,'PU Holds'!$B$14:$AF$14,FALSE)),0)</f>
        <v>0</v>
      </c>
      <c r="C2579" s="1165" t="str">
        <f t="shared" si="267"/>
        <v>PEXP170</v>
      </c>
      <c r="D2579" s="988" t="str">
        <f>'PU Holds'!$AB$14</f>
        <v>US Green 
16 -16</v>
      </c>
      <c r="E2579" s="1165" t="s">
        <v>27837</v>
      </c>
      <c r="F2579" s="1165" t="s">
        <v>27824</v>
      </c>
      <c r="G2579" s="1170" t="s">
        <v>27825</v>
      </c>
    </row>
    <row r="2580" spans="1:7" ht="15" customHeight="1">
      <c r="A2580" s="1165" t="str">
        <f t="shared" si="266"/>
        <v>PEXP170WHI</v>
      </c>
      <c r="B2580" s="1165">
        <f>IFERROR(INDEX('PU Holds'!$B$14:$AF$554,MATCH(C2580,'PU Holds'!$B$14:$B$552,FALSE),MATCH(D2580,'PU Holds'!$B$14:$AF$14,FALSE)),0)</f>
        <v>0</v>
      </c>
      <c r="C2580" s="1165" t="str">
        <f t="shared" si="267"/>
        <v>PEXP170</v>
      </c>
      <c r="D2580" s="988" t="str">
        <f>'PU Holds'!$AC$14</f>
        <v>White 
RAL 9010</v>
      </c>
      <c r="E2580" s="1165" t="s">
        <v>27838</v>
      </c>
      <c r="F2580" s="1165" t="s">
        <v>27824</v>
      </c>
      <c r="G2580" s="1170" t="s">
        <v>27825</v>
      </c>
    </row>
    <row r="2581" spans="1:7" ht="15" customHeight="1">
      <c r="A2581" s="1165" t="str">
        <f t="shared" si="266"/>
        <v>PEXP170PUR</v>
      </c>
      <c r="B2581" s="1165">
        <f>IFERROR(INDEX('PU Holds'!$B$14:$AF$554,MATCH(C2581,'PU Holds'!$B$14:$B$552,FALSE),MATCH(D2581,'PU Holds'!$B$14:$AF$14,FALSE)),0)</f>
        <v>0</v>
      </c>
      <c r="C2581" s="1165" t="str">
        <f t="shared" si="267"/>
        <v>PEXP170</v>
      </c>
      <c r="D2581" s="988" t="str">
        <f>'PU Holds'!$AD$14</f>
        <v>US Purple</v>
      </c>
      <c r="E2581" s="1165" t="s">
        <v>27839</v>
      </c>
      <c r="F2581" s="1165" t="s">
        <v>27824</v>
      </c>
      <c r="G2581" s="1170" t="s">
        <v>27825</v>
      </c>
    </row>
    <row r="2582" spans="1:7" ht="15" customHeight="1">
      <c r="A2582" s="1165" t="str">
        <f t="shared" si="266"/>
        <v>PEXP171YEL</v>
      </c>
      <c r="B2582" s="1165">
        <f>IFERROR(INDEX('PU Holds'!$B$14:$AF$554,MATCH(C2582,'PU Holds'!$B$14:$B$552,FALSE),MATCH(D2582,'PU Holds'!$B$14:$AF$14,FALSE)),0)</f>
        <v>0</v>
      </c>
      <c r="C2582" s="1165" t="s">
        <v>28009</v>
      </c>
      <c r="D2582" s="1168" t="str">
        <f>'PU Holds'!$M$14</f>
        <v>Yellow 
RAL 1026</v>
      </c>
      <c r="E2582" s="1165" t="s">
        <v>27823</v>
      </c>
      <c r="F2582" s="1165" t="s">
        <v>27824</v>
      </c>
      <c r="G2582" s="1170" t="s">
        <v>27825</v>
      </c>
    </row>
    <row r="2583" spans="1:7" ht="15" customHeight="1">
      <c r="A2583" s="1165" t="str">
        <f t="shared" si="266"/>
        <v>PEXP171RED</v>
      </c>
      <c r="B2583" s="1165">
        <f>IFERROR(INDEX('PU Holds'!$B$14:$AF$554,MATCH(C2583,'PU Holds'!$B$14:$B$552,FALSE),MATCH(D2583,'PU Holds'!$B$14:$AF$14,FALSE)),0)</f>
        <v>0</v>
      </c>
      <c r="C2583" s="1165" t="str">
        <f t="shared" ref="C2583:C2596" si="268">C2582</f>
        <v>PEXP171</v>
      </c>
      <c r="D2583" s="988" t="str">
        <f>'PU Holds'!$O$14</f>
        <v>Red 
RAL 3020</v>
      </c>
      <c r="E2583" s="1165" t="s">
        <v>27826</v>
      </c>
      <c r="F2583" s="1165" t="s">
        <v>27824</v>
      </c>
      <c r="G2583" s="1170" t="s">
        <v>27825</v>
      </c>
    </row>
    <row r="2584" spans="1:7" ht="15" customHeight="1">
      <c r="A2584" s="1165" t="str">
        <f t="shared" si="266"/>
        <v>PEXP171BLU</v>
      </c>
      <c r="B2584" s="1165">
        <f>IFERROR(INDEX('PU Holds'!$B$14:$AF$554,MATCH(C2584,'PU Holds'!$B$14:$B$552,FALSE),MATCH(D2584,'PU Holds'!$B$14:$AF$14,FALSE)),0)</f>
        <v>0</v>
      </c>
      <c r="C2584" s="1165" t="str">
        <f t="shared" si="268"/>
        <v>PEXP171</v>
      </c>
      <c r="D2584" s="988" t="str">
        <f>'PU Holds'!$P$14</f>
        <v>Blue 
RAL 5015</v>
      </c>
      <c r="E2584" s="1165" t="s">
        <v>27827</v>
      </c>
      <c r="F2584" s="1165" t="s">
        <v>27824</v>
      </c>
      <c r="G2584" s="1170" t="s">
        <v>27825</v>
      </c>
    </row>
    <row r="2585" spans="1:7" ht="15" customHeight="1">
      <c r="A2585" s="1165" t="str">
        <f t="shared" si="266"/>
        <v>PEXP171GRY</v>
      </c>
      <c r="B2585" s="1165">
        <f>IFERROR(INDEX('PU Holds'!$B$14:$AF$554,MATCH(C2585,'PU Holds'!$B$14:$B$552,FALSE),MATCH(D2585,'PU Holds'!$B$14:$AF$14,FALSE)),0)</f>
        <v>0</v>
      </c>
      <c r="C2585" s="1165" t="str">
        <f t="shared" si="268"/>
        <v>PEXP171</v>
      </c>
      <c r="D2585" s="988" t="str">
        <f>'PU Holds'!$Q$14</f>
        <v>Grey 
RAL 7001</v>
      </c>
      <c r="E2585" s="1165" t="s">
        <v>27828</v>
      </c>
      <c r="F2585" s="1165" t="s">
        <v>27824</v>
      </c>
      <c r="G2585" s="1170" t="s">
        <v>27825</v>
      </c>
    </row>
    <row r="2586" spans="1:7" ht="15" customHeight="1">
      <c r="A2586" s="1165" t="str">
        <f t="shared" si="266"/>
        <v>PEXP171BLK</v>
      </c>
      <c r="B2586" s="1165">
        <f>IFERROR(INDEX('PU Holds'!$B$14:$AF$554,MATCH(C2586,'PU Holds'!$B$14:$B$552,FALSE),MATCH(D2586,'PU Holds'!$B$14:$AF$14,FALSE)),0)</f>
        <v>0</v>
      </c>
      <c r="C2586" s="1165" t="str">
        <f t="shared" si="268"/>
        <v>PEXP171</v>
      </c>
      <c r="D2586" s="988" t="str">
        <f>'PU Holds'!$R$14</f>
        <v>Black 
RAL 9005</v>
      </c>
      <c r="E2586" s="1165" t="s">
        <v>27829</v>
      </c>
      <c r="F2586" s="1165" t="s">
        <v>27824</v>
      </c>
      <c r="G2586" s="1170" t="s">
        <v>27825</v>
      </c>
    </row>
    <row r="2587" spans="1:7" ht="15" customHeight="1">
      <c r="A2587" s="1165" t="str">
        <f t="shared" si="266"/>
        <v>PEXP171FLO</v>
      </c>
      <c r="B2587" s="1165">
        <f>IFERROR(INDEX('PU Holds'!$B$14:$AF$554,MATCH(C2587,'PU Holds'!$B$14:$B$552,FALSE),MATCH(D2587,'PU Holds'!$B$14:$AF$14,FALSE)),0)</f>
        <v>0</v>
      </c>
      <c r="C2587" s="1165" t="str">
        <f t="shared" si="268"/>
        <v>PEXP171</v>
      </c>
      <c r="D2587" s="988" t="str">
        <f>'PU Holds'!$S$14</f>
        <v>Fluo 
Orange</v>
      </c>
      <c r="E2587" s="1165" t="s">
        <v>27830</v>
      </c>
      <c r="F2587" s="1165" t="s">
        <v>27824</v>
      </c>
      <c r="G2587" s="1170" t="s">
        <v>27825</v>
      </c>
    </row>
    <row r="2588" spans="1:7" ht="15" customHeight="1">
      <c r="A2588" s="1165" t="str">
        <f t="shared" si="266"/>
        <v>PEXP171FLG</v>
      </c>
      <c r="B2588" s="1165">
        <f>IFERROR(INDEX('PU Holds'!$B$14:$AF$554,MATCH(C2588,'PU Holds'!$B$14:$B$552,FALSE),MATCH(D2588,'PU Holds'!$B$14:$AF$14,FALSE)),0)</f>
        <v>0</v>
      </c>
      <c r="C2588" s="1165" t="str">
        <f t="shared" si="268"/>
        <v>PEXP171</v>
      </c>
      <c r="D2588" s="988" t="str">
        <f>'PU Holds'!$T$14</f>
        <v>Fluo 
Green</v>
      </c>
      <c r="E2588" s="1165" t="s">
        <v>27831</v>
      </c>
      <c r="F2588" s="1165" t="s">
        <v>27824</v>
      </c>
      <c r="G2588" s="1170" t="s">
        <v>27825</v>
      </c>
    </row>
    <row r="2589" spans="1:7" ht="15" customHeight="1">
      <c r="A2589" s="1165" t="str">
        <f t="shared" si="266"/>
        <v>PEXP171FLP</v>
      </c>
      <c r="B2589" s="1165">
        <f>IFERROR(INDEX('PU Holds'!$B$14:$AF$554,MATCH(C2589,'PU Holds'!$B$14:$B$552,FALSE),MATCH(D2589,'PU Holds'!$B$14:$AF$14,FALSE)),0)</f>
        <v>0</v>
      </c>
      <c r="C2589" s="1165" t="str">
        <f t="shared" si="268"/>
        <v>PEXP171</v>
      </c>
      <c r="D2589" s="988" t="str">
        <f>'PU Holds'!$U$14</f>
        <v>Fluo 
Pink</v>
      </c>
      <c r="E2589" s="1165" t="s">
        <v>27832</v>
      </c>
      <c r="F2589" s="1165" t="s">
        <v>27824</v>
      </c>
      <c r="G2589" s="1170" t="s">
        <v>27825</v>
      </c>
    </row>
    <row r="2590" spans="1:7" ht="15" customHeight="1">
      <c r="A2590" s="1165" t="str">
        <f t="shared" si="266"/>
        <v>PEXP171VIO</v>
      </c>
      <c r="B2590" s="1165">
        <f>IFERROR(INDEX('PU Holds'!$B$14:$AF$554,MATCH(C2590,'PU Holds'!$B$14:$B$552,FALSE),MATCH(D2590,'PU Holds'!$B$14:$AF$14,FALSE)),0)</f>
        <v>0</v>
      </c>
      <c r="C2590" s="1165" t="str">
        <f t="shared" si="268"/>
        <v>PEXP171</v>
      </c>
      <c r="D2590" s="988" t="str">
        <f>'PU Holds'!$W$14</f>
        <v>Violet 
RAL 4008</v>
      </c>
      <c r="E2590" s="1165" t="s">
        <v>27833</v>
      </c>
      <c r="F2590" s="1165" t="s">
        <v>27824</v>
      </c>
      <c r="G2590" s="1170" t="s">
        <v>27825</v>
      </c>
    </row>
    <row r="2591" spans="1:7" ht="15" customHeight="1">
      <c r="A2591" s="1165" t="str">
        <f t="shared" si="266"/>
        <v>PEXP171MIN</v>
      </c>
      <c r="B2591" s="1165">
        <f>IFERROR(INDEX('PU Holds'!$B$14:$AF$554,MATCH(C2591,'PU Holds'!$B$14:$B$552,FALSE),MATCH(D2591,'PU Holds'!$B$14:$AF$14,FALSE)),0)</f>
        <v>0</v>
      </c>
      <c r="C2591" s="1165" t="str">
        <f t="shared" si="268"/>
        <v>PEXP171</v>
      </c>
      <c r="D2591" s="988" t="str">
        <f>'PU Holds'!$X$14</f>
        <v>Mint 
RAL 6027</v>
      </c>
      <c r="E2591" s="1165" t="s">
        <v>27834</v>
      </c>
      <c r="F2591" s="1165" t="s">
        <v>27824</v>
      </c>
      <c r="G2591" s="1170" t="s">
        <v>27825</v>
      </c>
    </row>
    <row r="2592" spans="1:7" ht="15" customHeight="1">
      <c r="A2592" s="1165" t="str">
        <f t="shared" si="266"/>
        <v>PEXP171PUK</v>
      </c>
      <c r="B2592" s="1165">
        <f>IFERROR(INDEX('PU Holds'!$B$14:$AF$554,MATCH(C2592,'PU Holds'!$B$14:$B$552,FALSE),MATCH(D2592,'PU Holds'!$B$14:$AF$14,FALSE)),0)</f>
        <v>0</v>
      </c>
      <c r="C2592" s="1165" t="str">
        <f t="shared" si="268"/>
        <v>PEXP171</v>
      </c>
      <c r="D2592" s="988" t="str">
        <f>'PU Holds'!$Z$14</f>
        <v>Green 
(Puke 16-09)</v>
      </c>
      <c r="E2592" s="1165" t="s">
        <v>27835</v>
      </c>
      <c r="F2592" s="1165" t="s">
        <v>27824</v>
      </c>
      <c r="G2592" s="1170" t="s">
        <v>27825</v>
      </c>
    </row>
    <row r="2593" spans="1:7" ht="15" customHeight="1">
      <c r="A2593" s="1165" t="str">
        <f t="shared" si="266"/>
        <v>PEXP171ORA</v>
      </c>
      <c r="B2593" s="1165">
        <f>IFERROR(INDEX('PU Holds'!$B$14:$AF$554,MATCH(C2593,'PU Holds'!$B$14:$B$552,FALSE),MATCH(D2593,'PU Holds'!$B$14:$AF$14,FALSE)),0)</f>
        <v>0</v>
      </c>
      <c r="C2593" s="1165" t="str">
        <f t="shared" si="268"/>
        <v>PEXP171</v>
      </c>
      <c r="D2593" s="988" t="str">
        <f>'PU Holds'!$AA$14</f>
        <v>US Orange
14-01</v>
      </c>
      <c r="E2593" s="1165" t="s">
        <v>27836</v>
      </c>
      <c r="F2593" s="1165" t="s">
        <v>27824</v>
      </c>
      <c r="G2593" s="1170" t="s">
        <v>27825</v>
      </c>
    </row>
    <row r="2594" spans="1:7" ht="15" customHeight="1">
      <c r="A2594" s="1165" t="str">
        <f t="shared" si="266"/>
        <v>PEXP171GRE</v>
      </c>
      <c r="B2594" s="1165">
        <f>IFERROR(INDEX('PU Holds'!$B$14:$AF$554,MATCH(C2594,'PU Holds'!$B$14:$B$552,FALSE),MATCH(D2594,'PU Holds'!$B$14:$AF$14,FALSE)),0)</f>
        <v>0</v>
      </c>
      <c r="C2594" s="1165" t="str">
        <f t="shared" si="268"/>
        <v>PEXP171</v>
      </c>
      <c r="D2594" s="988" t="str">
        <f>'PU Holds'!$AB$14</f>
        <v>US Green 
16 -16</v>
      </c>
      <c r="E2594" s="1165" t="s">
        <v>27837</v>
      </c>
      <c r="F2594" s="1165" t="s">
        <v>27824</v>
      </c>
      <c r="G2594" s="1170" t="s">
        <v>27825</v>
      </c>
    </row>
    <row r="2595" spans="1:7" ht="15" customHeight="1">
      <c r="A2595" s="1165" t="str">
        <f t="shared" si="266"/>
        <v>PEXP171WHI</v>
      </c>
      <c r="B2595" s="1165">
        <f>IFERROR(INDEX('PU Holds'!$B$14:$AF$554,MATCH(C2595,'PU Holds'!$B$14:$B$552,FALSE),MATCH(D2595,'PU Holds'!$B$14:$AF$14,FALSE)),0)</f>
        <v>0</v>
      </c>
      <c r="C2595" s="1165" t="str">
        <f t="shared" si="268"/>
        <v>PEXP171</v>
      </c>
      <c r="D2595" s="988" t="str">
        <f>'PU Holds'!$AC$14</f>
        <v>White 
RAL 9010</v>
      </c>
      <c r="E2595" s="1165" t="s">
        <v>27838</v>
      </c>
      <c r="F2595" s="1165" t="s">
        <v>27824</v>
      </c>
      <c r="G2595" s="1170" t="s">
        <v>27825</v>
      </c>
    </row>
    <row r="2596" spans="1:7" ht="15" customHeight="1">
      <c r="A2596" s="1165" t="str">
        <f t="shared" si="266"/>
        <v>PEXP171PUR</v>
      </c>
      <c r="B2596" s="1165">
        <f>IFERROR(INDEX('PU Holds'!$B$14:$AF$554,MATCH(C2596,'PU Holds'!$B$14:$B$552,FALSE),MATCH(D2596,'PU Holds'!$B$14:$AF$14,FALSE)),0)</f>
        <v>0</v>
      </c>
      <c r="C2596" s="1165" t="str">
        <f t="shared" si="268"/>
        <v>PEXP171</v>
      </c>
      <c r="D2596" s="988" t="str">
        <f>'PU Holds'!$AD$14</f>
        <v>US Purple</v>
      </c>
      <c r="E2596" s="1165" t="s">
        <v>27839</v>
      </c>
      <c r="F2596" s="1165" t="s">
        <v>27824</v>
      </c>
      <c r="G2596" s="1170" t="s">
        <v>27825</v>
      </c>
    </row>
    <row r="2597" spans="1:7" ht="15" customHeight="1">
      <c r="A2597" s="1165" t="str">
        <f t="shared" si="266"/>
        <v>PEXP172YEL</v>
      </c>
      <c r="B2597" s="1165">
        <f>IFERROR(INDEX('PU Holds'!$B$14:$AF$554,MATCH(C2597,'PU Holds'!$B$14:$B$552,FALSE),MATCH(D2597,'PU Holds'!$B$14:$AF$14,FALSE)),0)</f>
        <v>0</v>
      </c>
      <c r="C2597" s="1165" t="s">
        <v>28010</v>
      </c>
      <c r="D2597" s="1168" t="str">
        <f>'PU Holds'!$M$14</f>
        <v>Yellow 
RAL 1026</v>
      </c>
      <c r="E2597" s="1165" t="s">
        <v>27823</v>
      </c>
      <c r="F2597" s="1165" t="s">
        <v>27824</v>
      </c>
      <c r="G2597" s="1170" t="s">
        <v>27825</v>
      </c>
    </row>
    <row r="2598" spans="1:7" ht="15" customHeight="1">
      <c r="A2598" s="1165" t="str">
        <f t="shared" si="266"/>
        <v>PEXP172RED</v>
      </c>
      <c r="B2598" s="1165">
        <f>IFERROR(INDEX('PU Holds'!$B$14:$AF$554,MATCH(C2598,'PU Holds'!$B$14:$B$552,FALSE),MATCH(D2598,'PU Holds'!$B$14:$AF$14,FALSE)),0)</f>
        <v>0</v>
      </c>
      <c r="C2598" s="1165" t="str">
        <f t="shared" ref="C2598:C2611" si="269">C2597</f>
        <v>PEXP172</v>
      </c>
      <c r="D2598" s="988" t="str">
        <f>'PU Holds'!$O$14</f>
        <v>Red 
RAL 3020</v>
      </c>
      <c r="E2598" s="1165" t="s">
        <v>27826</v>
      </c>
      <c r="F2598" s="1165" t="s">
        <v>27824</v>
      </c>
      <c r="G2598" s="1170" t="s">
        <v>27825</v>
      </c>
    </row>
    <row r="2599" spans="1:7" ht="15" customHeight="1">
      <c r="A2599" s="1165" t="str">
        <f t="shared" si="266"/>
        <v>PEXP172BLU</v>
      </c>
      <c r="B2599" s="1165">
        <f>IFERROR(INDEX('PU Holds'!$B$14:$AF$554,MATCH(C2599,'PU Holds'!$B$14:$B$552,FALSE),MATCH(D2599,'PU Holds'!$B$14:$AF$14,FALSE)),0)</f>
        <v>0</v>
      </c>
      <c r="C2599" s="1165" t="str">
        <f t="shared" si="269"/>
        <v>PEXP172</v>
      </c>
      <c r="D2599" s="988" t="str">
        <f>'PU Holds'!$P$14</f>
        <v>Blue 
RAL 5015</v>
      </c>
      <c r="E2599" s="1165" t="s">
        <v>27827</v>
      </c>
      <c r="F2599" s="1165" t="s">
        <v>27824</v>
      </c>
      <c r="G2599" s="1170" t="s">
        <v>27825</v>
      </c>
    </row>
    <row r="2600" spans="1:7" ht="15" customHeight="1">
      <c r="A2600" s="1165" t="str">
        <f t="shared" si="266"/>
        <v>PEXP172GRY</v>
      </c>
      <c r="B2600" s="1165">
        <f>IFERROR(INDEX('PU Holds'!$B$14:$AF$554,MATCH(C2600,'PU Holds'!$B$14:$B$552,FALSE),MATCH(D2600,'PU Holds'!$B$14:$AF$14,FALSE)),0)</f>
        <v>0</v>
      </c>
      <c r="C2600" s="1165" t="str">
        <f t="shared" si="269"/>
        <v>PEXP172</v>
      </c>
      <c r="D2600" s="988" t="str">
        <f>'PU Holds'!$Q$14</f>
        <v>Grey 
RAL 7001</v>
      </c>
      <c r="E2600" s="1165" t="s">
        <v>27828</v>
      </c>
      <c r="F2600" s="1165" t="s">
        <v>27824</v>
      </c>
      <c r="G2600" s="1170" t="s">
        <v>27825</v>
      </c>
    </row>
    <row r="2601" spans="1:7" ht="15" customHeight="1">
      <c r="A2601" s="1165" t="str">
        <f t="shared" si="266"/>
        <v>PEXP172BLK</v>
      </c>
      <c r="B2601" s="1165">
        <f>IFERROR(INDEX('PU Holds'!$B$14:$AF$554,MATCH(C2601,'PU Holds'!$B$14:$B$552,FALSE),MATCH(D2601,'PU Holds'!$B$14:$AF$14,FALSE)),0)</f>
        <v>0</v>
      </c>
      <c r="C2601" s="1165" t="str">
        <f t="shared" si="269"/>
        <v>PEXP172</v>
      </c>
      <c r="D2601" s="988" t="str">
        <f>'PU Holds'!$R$14</f>
        <v>Black 
RAL 9005</v>
      </c>
      <c r="E2601" s="1165" t="s">
        <v>27829</v>
      </c>
      <c r="F2601" s="1165" t="s">
        <v>27824</v>
      </c>
      <c r="G2601" s="1170" t="s">
        <v>27825</v>
      </c>
    </row>
    <row r="2602" spans="1:7" ht="15" customHeight="1">
      <c r="A2602" s="1165" t="str">
        <f t="shared" si="266"/>
        <v>PEXP172FLO</v>
      </c>
      <c r="B2602" s="1165">
        <f>IFERROR(INDEX('PU Holds'!$B$14:$AF$554,MATCH(C2602,'PU Holds'!$B$14:$B$552,FALSE),MATCH(D2602,'PU Holds'!$B$14:$AF$14,FALSE)),0)</f>
        <v>0</v>
      </c>
      <c r="C2602" s="1165" t="str">
        <f t="shared" si="269"/>
        <v>PEXP172</v>
      </c>
      <c r="D2602" s="988" t="str">
        <f>'PU Holds'!$S$14</f>
        <v>Fluo 
Orange</v>
      </c>
      <c r="E2602" s="1165" t="s">
        <v>27830</v>
      </c>
      <c r="F2602" s="1165" t="s">
        <v>27824</v>
      </c>
      <c r="G2602" s="1170" t="s">
        <v>27825</v>
      </c>
    </row>
    <row r="2603" spans="1:7" ht="15" customHeight="1">
      <c r="A2603" s="1165" t="str">
        <f t="shared" si="266"/>
        <v>PEXP172FLG</v>
      </c>
      <c r="B2603" s="1165">
        <f>IFERROR(INDEX('PU Holds'!$B$14:$AF$554,MATCH(C2603,'PU Holds'!$B$14:$B$552,FALSE),MATCH(D2603,'PU Holds'!$B$14:$AF$14,FALSE)),0)</f>
        <v>0</v>
      </c>
      <c r="C2603" s="1165" t="str">
        <f t="shared" si="269"/>
        <v>PEXP172</v>
      </c>
      <c r="D2603" s="988" t="str">
        <f>'PU Holds'!$T$14</f>
        <v>Fluo 
Green</v>
      </c>
      <c r="E2603" s="1165" t="s">
        <v>27831</v>
      </c>
      <c r="F2603" s="1165" t="s">
        <v>27824</v>
      </c>
      <c r="G2603" s="1170" t="s">
        <v>27825</v>
      </c>
    </row>
    <row r="2604" spans="1:7" ht="15" customHeight="1">
      <c r="A2604" s="1165" t="str">
        <f t="shared" si="266"/>
        <v>PEXP172FLP</v>
      </c>
      <c r="B2604" s="1165">
        <f>IFERROR(INDEX('PU Holds'!$B$14:$AF$554,MATCH(C2604,'PU Holds'!$B$14:$B$552,FALSE),MATCH(D2604,'PU Holds'!$B$14:$AF$14,FALSE)),0)</f>
        <v>0</v>
      </c>
      <c r="C2604" s="1165" t="str">
        <f t="shared" si="269"/>
        <v>PEXP172</v>
      </c>
      <c r="D2604" s="988" t="str">
        <f>'PU Holds'!$U$14</f>
        <v>Fluo 
Pink</v>
      </c>
      <c r="E2604" s="1165" t="s">
        <v>27832</v>
      </c>
      <c r="F2604" s="1165" t="s">
        <v>27824</v>
      </c>
      <c r="G2604" s="1170" t="s">
        <v>27825</v>
      </c>
    </row>
    <row r="2605" spans="1:7" ht="15" customHeight="1">
      <c r="A2605" s="1165" t="str">
        <f t="shared" si="266"/>
        <v>PEXP172VIO</v>
      </c>
      <c r="B2605" s="1165">
        <f>IFERROR(INDEX('PU Holds'!$B$14:$AF$554,MATCH(C2605,'PU Holds'!$B$14:$B$552,FALSE),MATCH(D2605,'PU Holds'!$B$14:$AF$14,FALSE)),0)</f>
        <v>0</v>
      </c>
      <c r="C2605" s="1165" t="str">
        <f t="shared" si="269"/>
        <v>PEXP172</v>
      </c>
      <c r="D2605" s="988" t="str">
        <f>'PU Holds'!$W$14</f>
        <v>Violet 
RAL 4008</v>
      </c>
      <c r="E2605" s="1165" t="s">
        <v>27833</v>
      </c>
      <c r="F2605" s="1165" t="s">
        <v>27824</v>
      </c>
      <c r="G2605" s="1170" t="s">
        <v>27825</v>
      </c>
    </row>
    <row r="2606" spans="1:7" ht="15" customHeight="1">
      <c r="A2606" s="1165" t="str">
        <f t="shared" si="266"/>
        <v>PEXP172MIN</v>
      </c>
      <c r="B2606" s="1165">
        <f>IFERROR(INDEX('PU Holds'!$B$14:$AF$554,MATCH(C2606,'PU Holds'!$B$14:$B$552,FALSE),MATCH(D2606,'PU Holds'!$B$14:$AF$14,FALSE)),0)</f>
        <v>0</v>
      </c>
      <c r="C2606" s="1165" t="str">
        <f t="shared" si="269"/>
        <v>PEXP172</v>
      </c>
      <c r="D2606" s="988" t="str">
        <f>'PU Holds'!$X$14</f>
        <v>Mint 
RAL 6027</v>
      </c>
      <c r="E2606" s="1165" t="s">
        <v>27834</v>
      </c>
      <c r="F2606" s="1165" t="s">
        <v>27824</v>
      </c>
      <c r="G2606" s="1170" t="s">
        <v>27825</v>
      </c>
    </row>
    <row r="2607" spans="1:7" ht="15" customHeight="1">
      <c r="A2607" s="1165" t="str">
        <f t="shared" si="266"/>
        <v>PEXP172PUK</v>
      </c>
      <c r="B2607" s="1165">
        <f>IFERROR(INDEX('PU Holds'!$B$14:$AF$554,MATCH(C2607,'PU Holds'!$B$14:$B$552,FALSE),MATCH(D2607,'PU Holds'!$B$14:$AF$14,FALSE)),0)</f>
        <v>0</v>
      </c>
      <c r="C2607" s="1165" t="str">
        <f t="shared" si="269"/>
        <v>PEXP172</v>
      </c>
      <c r="D2607" s="988" t="str">
        <f>'PU Holds'!$Z$14</f>
        <v>Green 
(Puke 16-09)</v>
      </c>
      <c r="E2607" s="1165" t="s">
        <v>27835</v>
      </c>
      <c r="F2607" s="1165" t="s">
        <v>27824</v>
      </c>
      <c r="G2607" s="1170" t="s">
        <v>27825</v>
      </c>
    </row>
    <row r="2608" spans="1:7" ht="15" customHeight="1">
      <c r="A2608" s="1165" t="str">
        <f t="shared" si="266"/>
        <v>PEXP172ORA</v>
      </c>
      <c r="B2608" s="1165">
        <f>IFERROR(INDEX('PU Holds'!$B$14:$AF$554,MATCH(C2608,'PU Holds'!$B$14:$B$552,FALSE),MATCH(D2608,'PU Holds'!$B$14:$AF$14,FALSE)),0)</f>
        <v>0</v>
      </c>
      <c r="C2608" s="1165" t="str">
        <f t="shared" si="269"/>
        <v>PEXP172</v>
      </c>
      <c r="D2608" s="988" t="str">
        <f>'PU Holds'!$AA$14</f>
        <v>US Orange
14-01</v>
      </c>
      <c r="E2608" s="1165" t="s">
        <v>27836</v>
      </c>
      <c r="F2608" s="1165" t="s">
        <v>27824</v>
      </c>
      <c r="G2608" s="1170" t="s">
        <v>27825</v>
      </c>
    </row>
    <row r="2609" spans="1:7" ht="15" customHeight="1">
      <c r="A2609" s="1165" t="str">
        <f t="shared" ref="A2609:A2611" si="270">CONCATENATE(C2609,E2609)</f>
        <v>PEXP172GRE</v>
      </c>
      <c r="B2609" s="1165">
        <f>IFERROR(INDEX('PU Holds'!$B$14:$AF$554,MATCH(C2609,'PU Holds'!$B$14:$B$552,FALSE),MATCH(D2609,'PU Holds'!$B$14:$AF$14,FALSE)),0)</f>
        <v>0</v>
      </c>
      <c r="C2609" s="1165" t="str">
        <f t="shared" si="269"/>
        <v>PEXP172</v>
      </c>
      <c r="D2609" s="988" t="str">
        <f>'PU Holds'!$AB$14</f>
        <v>US Green 
16 -16</v>
      </c>
      <c r="E2609" s="1165" t="s">
        <v>27837</v>
      </c>
      <c r="F2609" s="1165" t="s">
        <v>27824</v>
      </c>
      <c r="G2609" s="1170" t="s">
        <v>27825</v>
      </c>
    </row>
    <row r="2610" spans="1:7" ht="15" customHeight="1">
      <c r="A2610" s="1165" t="str">
        <f t="shared" si="270"/>
        <v>PEXP172WHI</v>
      </c>
      <c r="B2610" s="1165">
        <f>IFERROR(INDEX('PU Holds'!$B$14:$AF$554,MATCH(C2610,'PU Holds'!$B$14:$B$552,FALSE),MATCH(D2610,'PU Holds'!$B$14:$AF$14,FALSE)),0)</f>
        <v>0</v>
      </c>
      <c r="C2610" s="1165" t="str">
        <f t="shared" si="269"/>
        <v>PEXP172</v>
      </c>
      <c r="D2610" s="988" t="str">
        <f>'PU Holds'!$AC$14</f>
        <v>White 
RAL 9010</v>
      </c>
      <c r="E2610" s="1165" t="s">
        <v>27838</v>
      </c>
      <c r="F2610" s="1165" t="s">
        <v>27824</v>
      </c>
      <c r="G2610" s="1170" t="s">
        <v>27825</v>
      </c>
    </row>
    <row r="2611" spans="1:7" ht="15" customHeight="1">
      <c r="A2611" s="1165" t="str">
        <f t="shared" si="270"/>
        <v>PEXP172PUR</v>
      </c>
      <c r="B2611" s="1165">
        <f>IFERROR(INDEX('PU Holds'!$B$14:$AF$554,MATCH(C2611,'PU Holds'!$B$14:$B$552,FALSE),MATCH(D2611,'PU Holds'!$B$14:$AF$14,FALSE)),0)</f>
        <v>0</v>
      </c>
      <c r="C2611" s="1165" t="str">
        <f t="shared" si="269"/>
        <v>PEXP172</v>
      </c>
      <c r="D2611" s="988" t="str">
        <f>'PU Holds'!$AD$14</f>
        <v>US Purple</v>
      </c>
      <c r="E2611" s="1165" t="s">
        <v>27839</v>
      </c>
      <c r="F2611" s="1165" t="s">
        <v>27824</v>
      </c>
      <c r="G2611" s="1170" t="s">
        <v>27825</v>
      </c>
    </row>
    <row r="2612" spans="1:7" ht="15" customHeight="1">
      <c r="A2612" s="1165" t="str">
        <f t="shared" ref="A2612:A2658" si="271">CONCATENATE(C2612,E2612)</f>
        <v>PEXP173YEL</v>
      </c>
      <c r="B2612" s="1165">
        <f>IFERROR(INDEX('PU Holds'!$B$14:$AF$554,MATCH(C2612,'PU Holds'!$B$14:$B$552,FALSE),MATCH(D2612,'PU Holds'!$B$14:$AF$14,FALSE)),0)</f>
        <v>0</v>
      </c>
      <c r="C2612" s="1165" t="s">
        <v>28011</v>
      </c>
      <c r="D2612" s="1168" t="str">
        <f>'PU Holds'!$M$14</f>
        <v>Yellow 
RAL 1026</v>
      </c>
      <c r="E2612" s="1165" t="s">
        <v>27823</v>
      </c>
      <c r="F2612" s="1165" t="s">
        <v>27824</v>
      </c>
      <c r="G2612" s="1170" t="s">
        <v>27825</v>
      </c>
    </row>
    <row r="2613" spans="1:7" ht="15" customHeight="1">
      <c r="A2613" s="1165" t="str">
        <f t="shared" si="271"/>
        <v>PEXP173RED</v>
      </c>
      <c r="B2613" s="1165">
        <f>IFERROR(INDEX('PU Holds'!$B$14:$AF$554,MATCH(C2613,'PU Holds'!$B$14:$B$552,FALSE),MATCH(D2613,'PU Holds'!$B$14:$AF$14,FALSE)),0)</f>
        <v>0</v>
      </c>
      <c r="C2613" s="1165" t="str">
        <f t="shared" ref="C2613:C2626" si="272">C2612</f>
        <v>PEXP173</v>
      </c>
      <c r="D2613" s="988" t="str">
        <f>'PU Holds'!$O$14</f>
        <v>Red 
RAL 3020</v>
      </c>
      <c r="E2613" s="1165" t="s">
        <v>27826</v>
      </c>
      <c r="F2613" s="1165" t="s">
        <v>27824</v>
      </c>
      <c r="G2613" s="1170" t="s">
        <v>27825</v>
      </c>
    </row>
    <row r="2614" spans="1:7" ht="15" customHeight="1">
      <c r="A2614" s="1165" t="str">
        <f t="shared" si="271"/>
        <v>PEXP173BLU</v>
      </c>
      <c r="B2614" s="1165">
        <f>IFERROR(INDEX('PU Holds'!$B$14:$AF$554,MATCH(C2614,'PU Holds'!$B$14:$B$552,FALSE),MATCH(D2614,'PU Holds'!$B$14:$AF$14,FALSE)),0)</f>
        <v>0</v>
      </c>
      <c r="C2614" s="1165" t="str">
        <f t="shared" si="272"/>
        <v>PEXP173</v>
      </c>
      <c r="D2614" s="988" t="str">
        <f>'PU Holds'!$P$14</f>
        <v>Blue 
RAL 5015</v>
      </c>
      <c r="E2614" s="1165" t="s">
        <v>27827</v>
      </c>
      <c r="F2614" s="1165" t="s">
        <v>27824</v>
      </c>
      <c r="G2614" s="1170" t="s">
        <v>27825</v>
      </c>
    </row>
    <row r="2615" spans="1:7" ht="15" customHeight="1">
      <c r="A2615" s="1165" t="str">
        <f t="shared" si="271"/>
        <v>PEXP173GRY</v>
      </c>
      <c r="B2615" s="1165">
        <f>IFERROR(INDEX('PU Holds'!$B$14:$AF$554,MATCH(C2615,'PU Holds'!$B$14:$B$552,FALSE),MATCH(D2615,'PU Holds'!$B$14:$AF$14,FALSE)),0)</f>
        <v>0</v>
      </c>
      <c r="C2615" s="1165" t="str">
        <f t="shared" si="272"/>
        <v>PEXP173</v>
      </c>
      <c r="D2615" s="988" t="str">
        <f>'PU Holds'!$Q$14</f>
        <v>Grey 
RAL 7001</v>
      </c>
      <c r="E2615" s="1165" t="s">
        <v>27828</v>
      </c>
      <c r="F2615" s="1165" t="s">
        <v>27824</v>
      </c>
      <c r="G2615" s="1170" t="s">
        <v>27825</v>
      </c>
    </row>
    <row r="2616" spans="1:7" ht="15" customHeight="1">
      <c r="A2616" s="1165" t="str">
        <f t="shared" si="271"/>
        <v>PEXP173BLK</v>
      </c>
      <c r="B2616" s="1165">
        <f>IFERROR(INDEX('PU Holds'!$B$14:$AF$554,MATCH(C2616,'PU Holds'!$B$14:$B$552,FALSE),MATCH(D2616,'PU Holds'!$B$14:$AF$14,FALSE)),0)</f>
        <v>0</v>
      </c>
      <c r="C2616" s="1165" t="str">
        <f t="shared" si="272"/>
        <v>PEXP173</v>
      </c>
      <c r="D2616" s="988" t="str">
        <f>'PU Holds'!$R$14</f>
        <v>Black 
RAL 9005</v>
      </c>
      <c r="E2616" s="1165" t="s">
        <v>27829</v>
      </c>
      <c r="F2616" s="1165" t="s">
        <v>27824</v>
      </c>
      <c r="G2616" s="1170" t="s">
        <v>27825</v>
      </c>
    </row>
    <row r="2617" spans="1:7" ht="15" customHeight="1">
      <c r="A2617" s="1165" t="str">
        <f t="shared" si="271"/>
        <v>PEXP173FLO</v>
      </c>
      <c r="B2617" s="1165">
        <f>IFERROR(INDEX('PU Holds'!$B$14:$AF$554,MATCH(C2617,'PU Holds'!$B$14:$B$552,FALSE),MATCH(D2617,'PU Holds'!$B$14:$AF$14,FALSE)),0)</f>
        <v>0</v>
      </c>
      <c r="C2617" s="1165" t="str">
        <f t="shared" si="272"/>
        <v>PEXP173</v>
      </c>
      <c r="D2617" s="988" t="str">
        <f>'PU Holds'!$S$14</f>
        <v>Fluo 
Orange</v>
      </c>
      <c r="E2617" s="1165" t="s">
        <v>27830</v>
      </c>
      <c r="F2617" s="1165" t="s">
        <v>27824</v>
      </c>
      <c r="G2617" s="1170" t="s">
        <v>27825</v>
      </c>
    </row>
    <row r="2618" spans="1:7" ht="15" customHeight="1">
      <c r="A2618" s="1165" t="str">
        <f t="shared" si="271"/>
        <v>PEXP173FLG</v>
      </c>
      <c r="B2618" s="1165">
        <f>IFERROR(INDEX('PU Holds'!$B$14:$AF$554,MATCH(C2618,'PU Holds'!$B$14:$B$552,FALSE),MATCH(D2618,'PU Holds'!$B$14:$AF$14,FALSE)),0)</f>
        <v>0</v>
      </c>
      <c r="C2618" s="1165" t="str">
        <f t="shared" si="272"/>
        <v>PEXP173</v>
      </c>
      <c r="D2618" s="988" t="str">
        <f>'PU Holds'!$T$14</f>
        <v>Fluo 
Green</v>
      </c>
      <c r="E2618" s="1165" t="s">
        <v>27831</v>
      </c>
      <c r="F2618" s="1165" t="s">
        <v>27824</v>
      </c>
      <c r="G2618" s="1170" t="s">
        <v>27825</v>
      </c>
    </row>
    <row r="2619" spans="1:7" ht="15" customHeight="1">
      <c r="A2619" s="1165" t="str">
        <f t="shared" si="271"/>
        <v>PEXP173FLP</v>
      </c>
      <c r="B2619" s="1165">
        <f>IFERROR(INDEX('PU Holds'!$B$14:$AF$554,MATCH(C2619,'PU Holds'!$B$14:$B$552,FALSE),MATCH(D2619,'PU Holds'!$B$14:$AF$14,FALSE)),0)</f>
        <v>0</v>
      </c>
      <c r="C2619" s="1165" t="str">
        <f t="shared" si="272"/>
        <v>PEXP173</v>
      </c>
      <c r="D2619" s="988" t="str">
        <f>'PU Holds'!$U$14</f>
        <v>Fluo 
Pink</v>
      </c>
      <c r="E2619" s="1165" t="s">
        <v>27832</v>
      </c>
      <c r="F2619" s="1165" t="s">
        <v>27824</v>
      </c>
      <c r="G2619" s="1170" t="s">
        <v>27825</v>
      </c>
    </row>
    <row r="2620" spans="1:7" ht="15" customHeight="1">
      <c r="A2620" s="1165" t="str">
        <f t="shared" si="271"/>
        <v>PEXP173VIO</v>
      </c>
      <c r="B2620" s="1165">
        <f>IFERROR(INDEX('PU Holds'!$B$14:$AF$554,MATCH(C2620,'PU Holds'!$B$14:$B$552,FALSE),MATCH(D2620,'PU Holds'!$B$14:$AF$14,FALSE)),0)</f>
        <v>0</v>
      </c>
      <c r="C2620" s="1165" t="str">
        <f t="shared" si="272"/>
        <v>PEXP173</v>
      </c>
      <c r="D2620" s="988" t="str">
        <f>'PU Holds'!$W$14</f>
        <v>Violet 
RAL 4008</v>
      </c>
      <c r="E2620" s="1165" t="s">
        <v>27833</v>
      </c>
      <c r="F2620" s="1165" t="s">
        <v>27824</v>
      </c>
      <c r="G2620" s="1170" t="s">
        <v>27825</v>
      </c>
    </row>
    <row r="2621" spans="1:7" ht="15" customHeight="1">
      <c r="A2621" s="1165" t="str">
        <f t="shared" si="271"/>
        <v>PEXP173MIN</v>
      </c>
      <c r="B2621" s="1165">
        <f>IFERROR(INDEX('PU Holds'!$B$14:$AF$554,MATCH(C2621,'PU Holds'!$B$14:$B$552,FALSE),MATCH(D2621,'PU Holds'!$B$14:$AF$14,FALSE)),0)</f>
        <v>0</v>
      </c>
      <c r="C2621" s="1165" t="str">
        <f t="shared" si="272"/>
        <v>PEXP173</v>
      </c>
      <c r="D2621" s="988" t="str">
        <f>'PU Holds'!$X$14</f>
        <v>Mint 
RAL 6027</v>
      </c>
      <c r="E2621" s="1165" t="s">
        <v>27834</v>
      </c>
      <c r="F2621" s="1165" t="s">
        <v>27824</v>
      </c>
      <c r="G2621" s="1170" t="s">
        <v>27825</v>
      </c>
    </row>
    <row r="2622" spans="1:7" ht="15" customHeight="1">
      <c r="A2622" s="1165" t="str">
        <f t="shared" si="271"/>
        <v>PEXP173PUK</v>
      </c>
      <c r="B2622" s="1165">
        <f>IFERROR(INDEX('PU Holds'!$B$14:$AF$554,MATCH(C2622,'PU Holds'!$B$14:$B$552,FALSE),MATCH(D2622,'PU Holds'!$B$14:$AF$14,FALSE)),0)</f>
        <v>0</v>
      </c>
      <c r="C2622" s="1165" t="str">
        <f t="shared" si="272"/>
        <v>PEXP173</v>
      </c>
      <c r="D2622" s="988" t="str">
        <f>'PU Holds'!$Z$14</f>
        <v>Green 
(Puke 16-09)</v>
      </c>
      <c r="E2622" s="1165" t="s">
        <v>27835</v>
      </c>
      <c r="F2622" s="1165" t="s">
        <v>27824</v>
      </c>
      <c r="G2622" s="1170" t="s">
        <v>27825</v>
      </c>
    </row>
    <row r="2623" spans="1:7" ht="15" customHeight="1">
      <c r="A2623" s="1165" t="str">
        <f t="shared" si="271"/>
        <v>PEXP173ORA</v>
      </c>
      <c r="B2623" s="1165">
        <f>IFERROR(INDEX('PU Holds'!$B$14:$AF$554,MATCH(C2623,'PU Holds'!$B$14:$B$552,FALSE),MATCH(D2623,'PU Holds'!$B$14:$AF$14,FALSE)),0)</f>
        <v>0</v>
      </c>
      <c r="C2623" s="1165" t="str">
        <f t="shared" si="272"/>
        <v>PEXP173</v>
      </c>
      <c r="D2623" s="988" t="str">
        <f>'PU Holds'!$AA$14</f>
        <v>US Orange
14-01</v>
      </c>
      <c r="E2623" s="1165" t="s">
        <v>27836</v>
      </c>
      <c r="F2623" s="1165" t="s">
        <v>27824</v>
      </c>
      <c r="G2623" s="1170" t="s">
        <v>27825</v>
      </c>
    </row>
    <row r="2624" spans="1:7" ht="15" customHeight="1">
      <c r="A2624" s="1165" t="str">
        <f t="shared" si="271"/>
        <v>PEXP173GRE</v>
      </c>
      <c r="B2624" s="1165">
        <f>IFERROR(INDEX('PU Holds'!$B$14:$AF$554,MATCH(C2624,'PU Holds'!$B$14:$B$552,FALSE),MATCH(D2624,'PU Holds'!$B$14:$AF$14,FALSE)),0)</f>
        <v>0</v>
      </c>
      <c r="C2624" s="1165" t="str">
        <f t="shared" si="272"/>
        <v>PEXP173</v>
      </c>
      <c r="D2624" s="988" t="str">
        <f>'PU Holds'!$AB$14</f>
        <v>US Green 
16 -16</v>
      </c>
      <c r="E2624" s="1165" t="s">
        <v>27837</v>
      </c>
      <c r="F2624" s="1165" t="s">
        <v>27824</v>
      </c>
      <c r="G2624" s="1170" t="s">
        <v>27825</v>
      </c>
    </row>
    <row r="2625" spans="1:7" ht="15" customHeight="1">
      <c r="A2625" s="1165" t="str">
        <f t="shared" si="271"/>
        <v>PEXP173WHI</v>
      </c>
      <c r="B2625" s="1165">
        <f>IFERROR(INDEX('PU Holds'!$B$14:$AF$554,MATCH(C2625,'PU Holds'!$B$14:$B$552,FALSE),MATCH(D2625,'PU Holds'!$B$14:$AF$14,FALSE)),0)</f>
        <v>0</v>
      </c>
      <c r="C2625" s="1165" t="str">
        <f t="shared" si="272"/>
        <v>PEXP173</v>
      </c>
      <c r="D2625" s="988" t="str">
        <f>'PU Holds'!$AC$14</f>
        <v>White 
RAL 9010</v>
      </c>
      <c r="E2625" s="1165" t="s">
        <v>27838</v>
      </c>
      <c r="F2625" s="1165" t="s">
        <v>27824</v>
      </c>
      <c r="G2625" s="1170" t="s">
        <v>27825</v>
      </c>
    </row>
    <row r="2626" spans="1:7" ht="15" customHeight="1">
      <c r="A2626" s="1165" t="str">
        <f t="shared" si="271"/>
        <v>PEXP173PUR</v>
      </c>
      <c r="B2626" s="1165">
        <f>IFERROR(INDEX('PU Holds'!$B$14:$AF$554,MATCH(C2626,'PU Holds'!$B$14:$B$552,FALSE),MATCH(D2626,'PU Holds'!$B$14:$AF$14,FALSE)),0)</f>
        <v>0</v>
      </c>
      <c r="C2626" s="1165" t="str">
        <f t="shared" si="272"/>
        <v>PEXP173</v>
      </c>
      <c r="D2626" s="988" t="str">
        <f>'PU Holds'!$AD$14</f>
        <v>US Purple</v>
      </c>
      <c r="E2626" s="1165" t="s">
        <v>27839</v>
      </c>
      <c r="F2626" s="1165" t="s">
        <v>27824</v>
      </c>
      <c r="G2626" s="1170" t="s">
        <v>27825</v>
      </c>
    </row>
    <row r="2627" spans="1:7" ht="15" customHeight="1">
      <c r="A2627" s="1165" t="str">
        <f t="shared" si="271"/>
        <v>PEXP174YEL</v>
      </c>
      <c r="B2627" s="1165">
        <f>IFERROR(INDEX('PU Holds'!$B$14:$AF$554,MATCH(C2627,'PU Holds'!$B$14:$B$552,FALSE),MATCH(D2627,'PU Holds'!$B$14:$AF$14,FALSE)),0)</f>
        <v>0</v>
      </c>
      <c r="C2627" s="1165" t="s">
        <v>28012</v>
      </c>
      <c r="D2627" s="1168" t="str">
        <f>'PU Holds'!$M$14</f>
        <v>Yellow 
RAL 1026</v>
      </c>
      <c r="E2627" s="1165" t="s">
        <v>27823</v>
      </c>
      <c r="F2627" s="1165" t="s">
        <v>27824</v>
      </c>
      <c r="G2627" s="1170" t="s">
        <v>27825</v>
      </c>
    </row>
    <row r="2628" spans="1:7" ht="15" customHeight="1">
      <c r="A2628" s="1165" t="str">
        <f t="shared" si="271"/>
        <v>PEXP174RED</v>
      </c>
      <c r="B2628" s="1165">
        <f>IFERROR(INDEX('PU Holds'!$B$14:$AF$554,MATCH(C2628,'PU Holds'!$B$14:$B$552,FALSE),MATCH(D2628,'PU Holds'!$B$14:$AF$14,FALSE)),0)</f>
        <v>0</v>
      </c>
      <c r="C2628" s="1165" t="str">
        <f t="shared" ref="C2628:C2641" si="273">C2627</f>
        <v>PEXP174</v>
      </c>
      <c r="D2628" s="988" t="str">
        <f>'PU Holds'!$O$14</f>
        <v>Red 
RAL 3020</v>
      </c>
      <c r="E2628" s="1165" t="s">
        <v>27826</v>
      </c>
      <c r="F2628" s="1165" t="s">
        <v>27824</v>
      </c>
      <c r="G2628" s="1170" t="s">
        <v>27825</v>
      </c>
    </row>
    <row r="2629" spans="1:7" ht="15" customHeight="1">
      <c r="A2629" s="1165" t="str">
        <f t="shared" si="271"/>
        <v>PEXP174BLU</v>
      </c>
      <c r="B2629" s="1165">
        <f>IFERROR(INDEX('PU Holds'!$B$14:$AF$554,MATCH(C2629,'PU Holds'!$B$14:$B$552,FALSE),MATCH(D2629,'PU Holds'!$B$14:$AF$14,FALSE)),0)</f>
        <v>0</v>
      </c>
      <c r="C2629" s="1165" t="str">
        <f t="shared" si="273"/>
        <v>PEXP174</v>
      </c>
      <c r="D2629" s="988" t="str">
        <f>'PU Holds'!$P$14</f>
        <v>Blue 
RAL 5015</v>
      </c>
      <c r="E2629" s="1165" t="s">
        <v>27827</v>
      </c>
      <c r="F2629" s="1165" t="s">
        <v>27824</v>
      </c>
      <c r="G2629" s="1170" t="s">
        <v>27825</v>
      </c>
    </row>
    <row r="2630" spans="1:7" ht="15" customHeight="1">
      <c r="A2630" s="1165" t="str">
        <f t="shared" si="271"/>
        <v>PEXP174GRY</v>
      </c>
      <c r="B2630" s="1165">
        <f>IFERROR(INDEX('PU Holds'!$B$14:$AF$554,MATCH(C2630,'PU Holds'!$B$14:$B$552,FALSE),MATCH(D2630,'PU Holds'!$B$14:$AF$14,FALSE)),0)</f>
        <v>0</v>
      </c>
      <c r="C2630" s="1165" t="str">
        <f t="shared" si="273"/>
        <v>PEXP174</v>
      </c>
      <c r="D2630" s="988" t="str">
        <f>'PU Holds'!$Q$14</f>
        <v>Grey 
RAL 7001</v>
      </c>
      <c r="E2630" s="1165" t="s">
        <v>27828</v>
      </c>
      <c r="F2630" s="1165" t="s">
        <v>27824</v>
      </c>
      <c r="G2630" s="1170" t="s">
        <v>27825</v>
      </c>
    </row>
    <row r="2631" spans="1:7" ht="15" customHeight="1">
      <c r="A2631" s="1165" t="str">
        <f t="shared" si="271"/>
        <v>PEXP174BLK</v>
      </c>
      <c r="B2631" s="1165">
        <f>IFERROR(INDEX('PU Holds'!$B$14:$AF$554,MATCH(C2631,'PU Holds'!$B$14:$B$552,FALSE),MATCH(D2631,'PU Holds'!$B$14:$AF$14,FALSE)),0)</f>
        <v>0</v>
      </c>
      <c r="C2631" s="1165" t="str">
        <f t="shared" si="273"/>
        <v>PEXP174</v>
      </c>
      <c r="D2631" s="988" t="str">
        <f>'PU Holds'!$R$14</f>
        <v>Black 
RAL 9005</v>
      </c>
      <c r="E2631" s="1165" t="s">
        <v>27829</v>
      </c>
      <c r="F2631" s="1165" t="s">
        <v>27824</v>
      </c>
      <c r="G2631" s="1170" t="s">
        <v>27825</v>
      </c>
    </row>
    <row r="2632" spans="1:7" ht="15" customHeight="1">
      <c r="A2632" s="1165" t="str">
        <f t="shared" si="271"/>
        <v>PEXP174FLO</v>
      </c>
      <c r="B2632" s="1165">
        <f>IFERROR(INDEX('PU Holds'!$B$14:$AF$554,MATCH(C2632,'PU Holds'!$B$14:$B$552,FALSE),MATCH(D2632,'PU Holds'!$B$14:$AF$14,FALSE)),0)</f>
        <v>0</v>
      </c>
      <c r="C2632" s="1165" t="str">
        <f t="shared" si="273"/>
        <v>PEXP174</v>
      </c>
      <c r="D2632" s="988" t="str">
        <f>'PU Holds'!$S$14</f>
        <v>Fluo 
Orange</v>
      </c>
      <c r="E2632" s="1165" t="s">
        <v>27830</v>
      </c>
      <c r="F2632" s="1165" t="s">
        <v>27824</v>
      </c>
      <c r="G2632" s="1170" t="s">
        <v>27825</v>
      </c>
    </row>
    <row r="2633" spans="1:7" ht="15" customHeight="1">
      <c r="A2633" s="1165" t="str">
        <f t="shared" si="271"/>
        <v>PEXP174FLG</v>
      </c>
      <c r="B2633" s="1165">
        <f>IFERROR(INDEX('PU Holds'!$B$14:$AF$554,MATCH(C2633,'PU Holds'!$B$14:$B$552,FALSE),MATCH(D2633,'PU Holds'!$B$14:$AF$14,FALSE)),0)</f>
        <v>0</v>
      </c>
      <c r="C2633" s="1165" t="str">
        <f t="shared" si="273"/>
        <v>PEXP174</v>
      </c>
      <c r="D2633" s="988" t="str">
        <f>'PU Holds'!$T$14</f>
        <v>Fluo 
Green</v>
      </c>
      <c r="E2633" s="1165" t="s">
        <v>27831</v>
      </c>
      <c r="F2633" s="1165" t="s">
        <v>27824</v>
      </c>
      <c r="G2633" s="1170" t="s">
        <v>27825</v>
      </c>
    </row>
    <row r="2634" spans="1:7" ht="15" customHeight="1">
      <c r="A2634" s="1165" t="str">
        <f t="shared" si="271"/>
        <v>PEXP174FLP</v>
      </c>
      <c r="B2634" s="1165">
        <f>IFERROR(INDEX('PU Holds'!$B$14:$AF$554,MATCH(C2634,'PU Holds'!$B$14:$B$552,FALSE),MATCH(D2634,'PU Holds'!$B$14:$AF$14,FALSE)),0)</f>
        <v>0</v>
      </c>
      <c r="C2634" s="1165" t="str">
        <f t="shared" si="273"/>
        <v>PEXP174</v>
      </c>
      <c r="D2634" s="988" t="str">
        <f>'PU Holds'!$U$14</f>
        <v>Fluo 
Pink</v>
      </c>
      <c r="E2634" s="1165" t="s">
        <v>27832</v>
      </c>
      <c r="F2634" s="1165" t="s">
        <v>27824</v>
      </c>
      <c r="G2634" s="1170" t="s">
        <v>27825</v>
      </c>
    </row>
    <row r="2635" spans="1:7" ht="15" customHeight="1">
      <c r="A2635" s="1165" t="str">
        <f t="shared" si="271"/>
        <v>PEXP174VIO</v>
      </c>
      <c r="B2635" s="1165">
        <f>IFERROR(INDEX('PU Holds'!$B$14:$AF$554,MATCH(C2635,'PU Holds'!$B$14:$B$552,FALSE),MATCH(D2635,'PU Holds'!$B$14:$AF$14,FALSE)),0)</f>
        <v>0</v>
      </c>
      <c r="C2635" s="1165" t="str">
        <f t="shared" si="273"/>
        <v>PEXP174</v>
      </c>
      <c r="D2635" s="988" t="str">
        <f>'PU Holds'!$W$14</f>
        <v>Violet 
RAL 4008</v>
      </c>
      <c r="E2635" s="1165" t="s">
        <v>27833</v>
      </c>
      <c r="F2635" s="1165" t="s">
        <v>27824</v>
      </c>
      <c r="G2635" s="1170" t="s">
        <v>27825</v>
      </c>
    </row>
    <row r="2636" spans="1:7" ht="15" customHeight="1">
      <c r="A2636" s="1165" t="str">
        <f t="shared" si="271"/>
        <v>PEXP174MIN</v>
      </c>
      <c r="B2636" s="1165">
        <f>IFERROR(INDEX('PU Holds'!$B$14:$AF$554,MATCH(C2636,'PU Holds'!$B$14:$B$552,FALSE),MATCH(D2636,'PU Holds'!$B$14:$AF$14,FALSE)),0)</f>
        <v>0</v>
      </c>
      <c r="C2636" s="1165" t="str">
        <f t="shared" si="273"/>
        <v>PEXP174</v>
      </c>
      <c r="D2636" s="988" t="str">
        <f>'PU Holds'!$X$14</f>
        <v>Mint 
RAL 6027</v>
      </c>
      <c r="E2636" s="1165" t="s">
        <v>27834</v>
      </c>
      <c r="F2636" s="1165" t="s">
        <v>27824</v>
      </c>
      <c r="G2636" s="1170" t="s">
        <v>27825</v>
      </c>
    </row>
    <row r="2637" spans="1:7" ht="15" customHeight="1">
      <c r="A2637" s="1165" t="str">
        <f t="shared" si="271"/>
        <v>PEXP174PUK</v>
      </c>
      <c r="B2637" s="1165">
        <f>IFERROR(INDEX('PU Holds'!$B$14:$AF$554,MATCH(C2637,'PU Holds'!$B$14:$B$552,FALSE),MATCH(D2637,'PU Holds'!$B$14:$AF$14,FALSE)),0)</f>
        <v>0</v>
      </c>
      <c r="C2637" s="1165" t="str">
        <f t="shared" si="273"/>
        <v>PEXP174</v>
      </c>
      <c r="D2637" s="988" t="str">
        <f>'PU Holds'!$Z$14</f>
        <v>Green 
(Puke 16-09)</v>
      </c>
      <c r="E2637" s="1165" t="s">
        <v>27835</v>
      </c>
      <c r="F2637" s="1165" t="s">
        <v>27824</v>
      </c>
      <c r="G2637" s="1170" t="s">
        <v>27825</v>
      </c>
    </row>
    <row r="2638" spans="1:7" ht="15" customHeight="1">
      <c r="A2638" s="1165" t="str">
        <f t="shared" si="271"/>
        <v>PEXP174ORA</v>
      </c>
      <c r="B2638" s="1165">
        <f>IFERROR(INDEX('PU Holds'!$B$14:$AF$554,MATCH(C2638,'PU Holds'!$B$14:$B$552,FALSE),MATCH(D2638,'PU Holds'!$B$14:$AF$14,FALSE)),0)</f>
        <v>0</v>
      </c>
      <c r="C2638" s="1165" t="str">
        <f t="shared" si="273"/>
        <v>PEXP174</v>
      </c>
      <c r="D2638" s="988" t="str">
        <f>'PU Holds'!$AA$14</f>
        <v>US Orange
14-01</v>
      </c>
      <c r="E2638" s="1165" t="s">
        <v>27836</v>
      </c>
      <c r="F2638" s="1165" t="s">
        <v>27824</v>
      </c>
      <c r="G2638" s="1170" t="s">
        <v>27825</v>
      </c>
    </row>
    <row r="2639" spans="1:7" ht="15" customHeight="1">
      <c r="A2639" s="1165" t="str">
        <f t="shared" si="271"/>
        <v>PEXP174GRE</v>
      </c>
      <c r="B2639" s="1165">
        <f>IFERROR(INDEX('PU Holds'!$B$14:$AF$554,MATCH(C2639,'PU Holds'!$B$14:$B$552,FALSE),MATCH(D2639,'PU Holds'!$B$14:$AF$14,FALSE)),0)</f>
        <v>0</v>
      </c>
      <c r="C2639" s="1165" t="str">
        <f t="shared" si="273"/>
        <v>PEXP174</v>
      </c>
      <c r="D2639" s="988" t="str">
        <f>'PU Holds'!$AB$14</f>
        <v>US Green 
16 -16</v>
      </c>
      <c r="E2639" s="1165" t="s">
        <v>27837</v>
      </c>
      <c r="F2639" s="1165" t="s">
        <v>27824</v>
      </c>
      <c r="G2639" s="1170" t="s">
        <v>27825</v>
      </c>
    </row>
    <row r="2640" spans="1:7" ht="15" customHeight="1">
      <c r="A2640" s="1165" t="str">
        <f t="shared" si="271"/>
        <v>PEXP174WHI</v>
      </c>
      <c r="B2640" s="1165">
        <f>IFERROR(INDEX('PU Holds'!$B$14:$AF$554,MATCH(C2640,'PU Holds'!$B$14:$B$552,FALSE),MATCH(D2640,'PU Holds'!$B$14:$AF$14,FALSE)),0)</f>
        <v>0</v>
      </c>
      <c r="C2640" s="1165" t="str">
        <f t="shared" si="273"/>
        <v>PEXP174</v>
      </c>
      <c r="D2640" s="988" t="str">
        <f>'PU Holds'!$AC$14</f>
        <v>White 
RAL 9010</v>
      </c>
      <c r="E2640" s="1165" t="s">
        <v>27838</v>
      </c>
      <c r="F2640" s="1165" t="s">
        <v>27824</v>
      </c>
      <c r="G2640" s="1170" t="s">
        <v>27825</v>
      </c>
    </row>
    <row r="2641" spans="1:7" ht="15" customHeight="1">
      <c r="A2641" s="1165" t="str">
        <f t="shared" si="271"/>
        <v>PEXP174PUR</v>
      </c>
      <c r="B2641" s="1165">
        <f>IFERROR(INDEX('PU Holds'!$B$14:$AF$554,MATCH(C2641,'PU Holds'!$B$14:$B$552,FALSE),MATCH(D2641,'PU Holds'!$B$14:$AF$14,FALSE)),0)</f>
        <v>0</v>
      </c>
      <c r="C2641" s="1165" t="str">
        <f t="shared" si="273"/>
        <v>PEXP174</v>
      </c>
      <c r="D2641" s="988" t="str">
        <f>'PU Holds'!$AD$14</f>
        <v>US Purple</v>
      </c>
      <c r="E2641" s="1165" t="s">
        <v>27839</v>
      </c>
      <c r="F2641" s="1165" t="s">
        <v>27824</v>
      </c>
      <c r="G2641" s="1170" t="s">
        <v>27825</v>
      </c>
    </row>
    <row r="2642" spans="1:7" ht="15" customHeight="1">
      <c r="A2642" s="1165" t="str">
        <f t="shared" si="271"/>
        <v>PEXP175YEL</v>
      </c>
      <c r="B2642" s="1165">
        <f>IFERROR(INDEX('PU Holds'!$B$14:$AF$554,MATCH(C2642,'PU Holds'!$B$14:$B$552,FALSE),MATCH(D2642,'PU Holds'!$B$14:$AF$14,FALSE)),0)</f>
        <v>0</v>
      </c>
      <c r="C2642" s="1165" t="s">
        <v>28013</v>
      </c>
      <c r="D2642" s="1168" t="str">
        <f>'PU Holds'!$M$14</f>
        <v>Yellow 
RAL 1026</v>
      </c>
      <c r="E2642" s="1165" t="s">
        <v>27823</v>
      </c>
      <c r="F2642" s="1165" t="s">
        <v>27824</v>
      </c>
      <c r="G2642" s="1170" t="s">
        <v>27825</v>
      </c>
    </row>
    <row r="2643" spans="1:7" ht="15" customHeight="1">
      <c r="A2643" s="1165" t="str">
        <f t="shared" si="271"/>
        <v>PEXP175RED</v>
      </c>
      <c r="B2643" s="1165">
        <f>IFERROR(INDEX('PU Holds'!$B$14:$AF$554,MATCH(C2643,'PU Holds'!$B$14:$B$552,FALSE),MATCH(D2643,'PU Holds'!$B$14:$AF$14,FALSE)),0)</f>
        <v>0</v>
      </c>
      <c r="C2643" s="1165" t="str">
        <f t="shared" ref="C2643:C2656" si="274">C2642</f>
        <v>PEXP175</v>
      </c>
      <c r="D2643" s="988" t="str">
        <f>'PU Holds'!$O$14</f>
        <v>Red 
RAL 3020</v>
      </c>
      <c r="E2643" s="1165" t="s">
        <v>27826</v>
      </c>
      <c r="F2643" s="1165" t="s">
        <v>27824</v>
      </c>
      <c r="G2643" s="1170" t="s">
        <v>27825</v>
      </c>
    </row>
    <row r="2644" spans="1:7" ht="15" customHeight="1">
      <c r="A2644" s="1165" t="str">
        <f t="shared" si="271"/>
        <v>PEXP175BLU</v>
      </c>
      <c r="B2644" s="1165">
        <f>IFERROR(INDEX('PU Holds'!$B$14:$AF$554,MATCH(C2644,'PU Holds'!$B$14:$B$552,FALSE),MATCH(D2644,'PU Holds'!$B$14:$AF$14,FALSE)),0)</f>
        <v>0</v>
      </c>
      <c r="C2644" s="1165" t="str">
        <f t="shared" si="274"/>
        <v>PEXP175</v>
      </c>
      <c r="D2644" s="988" t="str">
        <f>'PU Holds'!$P$14</f>
        <v>Blue 
RAL 5015</v>
      </c>
      <c r="E2644" s="1165" t="s">
        <v>27827</v>
      </c>
      <c r="F2644" s="1165" t="s">
        <v>27824</v>
      </c>
      <c r="G2644" s="1170" t="s">
        <v>27825</v>
      </c>
    </row>
    <row r="2645" spans="1:7" ht="15" customHeight="1">
      <c r="A2645" s="1165" t="str">
        <f t="shared" si="271"/>
        <v>PEXP175GRY</v>
      </c>
      <c r="B2645" s="1165">
        <f>IFERROR(INDEX('PU Holds'!$B$14:$AF$554,MATCH(C2645,'PU Holds'!$B$14:$B$552,FALSE),MATCH(D2645,'PU Holds'!$B$14:$AF$14,FALSE)),0)</f>
        <v>0</v>
      </c>
      <c r="C2645" s="1165" t="str">
        <f t="shared" si="274"/>
        <v>PEXP175</v>
      </c>
      <c r="D2645" s="988" t="str">
        <f>'PU Holds'!$Q$14</f>
        <v>Grey 
RAL 7001</v>
      </c>
      <c r="E2645" s="1165" t="s">
        <v>27828</v>
      </c>
      <c r="F2645" s="1165" t="s">
        <v>27824</v>
      </c>
      <c r="G2645" s="1170" t="s">
        <v>27825</v>
      </c>
    </row>
    <row r="2646" spans="1:7" ht="15" customHeight="1">
      <c r="A2646" s="1165" t="str">
        <f t="shared" si="271"/>
        <v>PEXP175BLK</v>
      </c>
      <c r="B2646" s="1165">
        <f>IFERROR(INDEX('PU Holds'!$B$14:$AF$554,MATCH(C2646,'PU Holds'!$B$14:$B$552,FALSE),MATCH(D2646,'PU Holds'!$B$14:$AF$14,FALSE)),0)</f>
        <v>0</v>
      </c>
      <c r="C2646" s="1165" t="str">
        <f t="shared" si="274"/>
        <v>PEXP175</v>
      </c>
      <c r="D2646" s="988" t="str">
        <f>'PU Holds'!$R$14</f>
        <v>Black 
RAL 9005</v>
      </c>
      <c r="E2646" s="1165" t="s">
        <v>27829</v>
      </c>
      <c r="F2646" s="1165" t="s">
        <v>27824</v>
      </c>
      <c r="G2646" s="1170" t="s">
        <v>27825</v>
      </c>
    </row>
    <row r="2647" spans="1:7" ht="15" customHeight="1">
      <c r="A2647" s="1165" t="str">
        <f t="shared" si="271"/>
        <v>PEXP175FLO</v>
      </c>
      <c r="B2647" s="1165">
        <f>IFERROR(INDEX('PU Holds'!$B$14:$AF$554,MATCH(C2647,'PU Holds'!$B$14:$B$552,FALSE),MATCH(D2647,'PU Holds'!$B$14:$AF$14,FALSE)),0)</f>
        <v>0</v>
      </c>
      <c r="C2647" s="1165" t="str">
        <f t="shared" si="274"/>
        <v>PEXP175</v>
      </c>
      <c r="D2647" s="988" t="str">
        <f>'PU Holds'!$S$14</f>
        <v>Fluo 
Orange</v>
      </c>
      <c r="E2647" s="1165" t="s">
        <v>27830</v>
      </c>
      <c r="F2647" s="1165" t="s">
        <v>27824</v>
      </c>
      <c r="G2647" s="1170" t="s">
        <v>27825</v>
      </c>
    </row>
    <row r="2648" spans="1:7" ht="15" customHeight="1">
      <c r="A2648" s="1165" t="str">
        <f t="shared" si="271"/>
        <v>PEXP175FLG</v>
      </c>
      <c r="B2648" s="1165">
        <f>IFERROR(INDEX('PU Holds'!$B$14:$AF$554,MATCH(C2648,'PU Holds'!$B$14:$B$552,FALSE),MATCH(D2648,'PU Holds'!$B$14:$AF$14,FALSE)),0)</f>
        <v>0</v>
      </c>
      <c r="C2648" s="1165" t="str">
        <f t="shared" si="274"/>
        <v>PEXP175</v>
      </c>
      <c r="D2648" s="988" t="str">
        <f>'PU Holds'!$T$14</f>
        <v>Fluo 
Green</v>
      </c>
      <c r="E2648" s="1165" t="s">
        <v>27831</v>
      </c>
      <c r="F2648" s="1165" t="s">
        <v>27824</v>
      </c>
      <c r="G2648" s="1170" t="s">
        <v>27825</v>
      </c>
    </row>
    <row r="2649" spans="1:7" ht="15" customHeight="1">
      <c r="A2649" s="1165" t="str">
        <f t="shared" si="271"/>
        <v>PEXP175FLP</v>
      </c>
      <c r="B2649" s="1165">
        <f>IFERROR(INDEX('PU Holds'!$B$14:$AF$554,MATCH(C2649,'PU Holds'!$B$14:$B$552,FALSE),MATCH(D2649,'PU Holds'!$B$14:$AF$14,FALSE)),0)</f>
        <v>0</v>
      </c>
      <c r="C2649" s="1165" t="str">
        <f t="shared" si="274"/>
        <v>PEXP175</v>
      </c>
      <c r="D2649" s="988" t="str">
        <f>'PU Holds'!$U$14</f>
        <v>Fluo 
Pink</v>
      </c>
      <c r="E2649" s="1165" t="s">
        <v>27832</v>
      </c>
      <c r="F2649" s="1165" t="s">
        <v>27824</v>
      </c>
      <c r="G2649" s="1170" t="s">
        <v>27825</v>
      </c>
    </row>
    <row r="2650" spans="1:7" ht="15" customHeight="1">
      <c r="A2650" s="1165" t="str">
        <f t="shared" si="271"/>
        <v>PEXP175VIO</v>
      </c>
      <c r="B2650" s="1165">
        <f>IFERROR(INDEX('PU Holds'!$B$14:$AF$554,MATCH(C2650,'PU Holds'!$B$14:$B$552,FALSE),MATCH(D2650,'PU Holds'!$B$14:$AF$14,FALSE)),0)</f>
        <v>0</v>
      </c>
      <c r="C2650" s="1165" t="str">
        <f t="shared" si="274"/>
        <v>PEXP175</v>
      </c>
      <c r="D2650" s="988" t="str">
        <f>'PU Holds'!$W$14</f>
        <v>Violet 
RAL 4008</v>
      </c>
      <c r="E2650" s="1165" t="s">
        <v>27833</v>
      </c>
      <c r="F2650" s="1165" t="s">
        <v>27824</v>
      </c>
      <c r="G2650" s="1170" t="s">
        <v>27825</v>
      </c>
    </row>
    <row r="2651" spans="1:7" ht="15" customHeight="1">
      <c r="A2651" s="1165" t="str">
        <f t="shared" si="271"/>
        <v>PEXP175MIN</v>
      </c>
      <c r="B2651" s="1165">
        <f>IFERROR(INDEX('PU Holds'!$B$14:$AF$554,MATCH(C2651,'PU Holds'!$B$14:$B$552,FALSE),MATCH(D2651,'PU Holds'!$B$14:$AF$14,FALSE)),0)</f>
        <v>0</v>
      </c>
      <c r="C2651" s="1165" t="str">
        <f t="shared" si="274"/>
        <v>PEXP175</v>
      </c>
      <c r="D2651" s="988" t="str">
        <f>'PU Holds'!$X$14</f>
        <v>Mint 
RAL 6027</v>
      </c>
      <c r="E2651" s="1165" t="s">
        <v>27834</v>
      </c>
      <c r="F2651" s="1165" t="s">
        <v>27824</v>
      </c>
      <c r="G2651" s="1170" t="s">
        <v>27825</v>
      </c>
    </row>
    <row r="2652" spans="1:7" ht="15" customHeight="1">
      <c r="A2652" s="1165" t="str">
        <f t="shared" si="271"/>
        <v>PEXP175PUK</v>
      </c>
      <c r="B2652" s="1165">
        <f>IFERROR(INDEX('PU Holds'!$B$14:$AF$554,MATCH(C2652,'PU Holds'!$B$14:$B$552,FALSE),MATCH(D2652,'PU Holds'!$B$14:$AF$14,FALSE)),0)</f>
        <v>0</v>
      </c>
      <c r="C2652" s="1165" t="str">
        <f t="shared" si="274"/>
        <v>PEXP175</v>
      </c>
      <c r="D2652" s="988" t="str">
        <f>'PU Holds'!$Z$14</f>
        <v>Green 
(Puke 16-09)</v>
      </c>
      <c r="E2652" s="1165" t="s">
        <v>27835</v>
      </c>
      <c r="F2652" s="1165" t="s">
        <v>27824</v>
      </c>
      <c r="G2652" s="1170" t="s">
        <v>27825</v>
      </c>
    </row>
    <row r="2653" spans="1:7" ht="15" customHeight="1">
      <c r="A2653" s="1165" t="str">
        <f t="shared" si="271"/>
        <v>PEXP175ORA</v>
      </c>
      <c r="B2653" s="1165">
        <f>IFERROR(INDEX('PU Holds'!$B$14:$AF$554,MATCH(C2653,'PU Holds'!$B$14:$B$552,FALSE),MATCH(D2653,'PU Holds'!$B$14:$AF$14,FALSE)),0)</f>
        <v>0</v>
      </c>
      <c r="C2653" s="1165" t="str">
        <f t="shared" si="274"/>
        <v>PEXP175</v>
      </c>
      <c r="D2653" s="988" t="str">
        <f>'PU Holds'!$AA$14</f>
        <v>US Orange
14-01</v>
      </c>
      <c r="E2653" s="1165" t="s">
        <v>27836</v>
      </c>
      <c r="F2653" s="1165" t="s">
        <v>27824</v>
      </c>
      <c r="G2653" s="1170" t="s">
        <v>27825</v>
      </c>
    </row>
    <row r="2654" spans="1:7" ht="15" customHeight="1">
      <c r="A2654" s="1165" t="str">
        <f t="shared" si="271"/>
        <v>PEXP175GRE</v>
      </c>
      <c r="B2654" s="1165">
        <f>IFERROR(INDEX('PU Holds'!$B$14:$AF$554,MATCH(C2654,'PU Holds'!$B$14:$B$552,FALSE),MATCH(D2654,'PU Holds'!$B$14:$AF$14,FALSE)),0)</f>
        <v>0</v>
      </c>
      <c r="C2654" s="1165" t="str">
        <f t="shared" si="274"/>
        <v>PEXP175</v>
      </c>
      <c r="D2654" s="988" t="str">
        <f>'PU Holds'!$AB$14</f>
        <v>US Green 
16 -16</v>
      </c>
      <c r="E2654" s="1165" t="s">
        <v>27837</v>
      </c>
      <c r="F2654" s="1165" t="s">
        <v>27824</v>
      </c>
      <c r="G2654" s="1170" t="s">
        <v>27825</v>
      </c>
    </row>
    <row r="2655" spans="1:7" ht="15" customHeight="1">
      <c r="A2655" s="1165" t="str">
        <f t="shared" si="271"/>
        <v>PEXP175WHI</v>
      </c>
      <c r="B2655" s="1165">
        <f>IFERROR(INDEX('PU Holds'!$B$14:$AF$554,MATCH(C2655,'PU Holds'!$B$14:$B$552,FALSE),MATCH(D2655,'PU Holds'!$B$14:$AF$14,FALSE)),0)</f>
        <v>0</v>
      </c>
      <c r="C2655" s="1165" t="str">
        <f t="shared" si="274"/>
        <v>PEXP175</v>
      </c>
      <c r="D2655" s="988" t="str">
        <f>'PU Holds'!$AC$14</f>
        <v>White 
RAL 9010</v>
      </c>
      <c r="E2655" s="1165" t="s">
        <v>27838</v>
      </c>
      <c r="F2655" s="1165" t="s">
        <v>27824</v>
      </c>
      <c r="G2655" s="1170" t="s">
        <v>27825</v>
      </c>
    </row>
    <row r="2656" spans="1:7" ht="15" customHeight="1">
      <c r="A2656" s="1165" t="str">
        <f t="shared" si="271"/>
        <v>PEXP175PUR</v>
      </c>
      <c r="B2656" s="1165">
        <f>IFERROR(INDEX('PU Holds'!$B$14:$AF$554,MATCH(C2656,'PU Holds'!$B$14:$B$552,FALSE),MATCH(D2656,'PU Holds'!$B$14:$AF$14,FALSE)),0)</f>
        <v>0</v>
      </c>
      <c r="C2656" s="1165" t="str">
        <f t="shared" si="274"/>
        <v>PEXP175</v>
      </c>
      <c r="D2656" s="988" t="str">
        <f>'PU Holds'!$AD$14</f>
        <v>US Purple</v>
      </c>
      <c r="E2656" s="1165" t="s">
        <v>27839</v>
      </c>
      <c r="F2656" s="1165" t="s">
        <v>27824</v>
      </c>
      <c r="G2656" s="1170" t="s">
        <v>27825</v>
      </c>
    </row>
    <row r="2657" spans="1:7" ht="15" customHeight="1">
      <c r="A2657" s="1165" t="str">
        <f t="shared" si="271"/>
        <v>PEXP176YEL</v>
      </c>
      <c r="B2657" s="1165">
        <f>IFERROR(INDEX('PU Holds'!$B$14:$AF$554,MATCH(C2657,'PU Holds'!$B$14:$B$552,FALSE),MATCH(D2657,'PU Holds'!$B$14:$AF$14,FALSE)),0)</f>
        <v>0</v>
      </c>
      <c r="C2657" s="1165" t="s">
        <v>28014</v>
      </c>
      <c r="D2657" s="1168" t="str">
        <f>'PU Holds'!$M$14</f>
        <v>Yellow 
RAL 1026</v>
      </c>
      <c r="E2657" s="1165" t="s">
        <v>27823</v>
      </c>
      <c r="F2657" s="1165" t="s">
        <v>27824</v>
      </c>
      <c r="G2657" s="1170" t="s">
        <v>27825</v>
      </c>
    </row>
    <row r="2658" spans="1:7" ht="15" customHeight="1">
      <c r="A2658" s="1165" t="str">
        <f t="shared" si="271"/>
        <v>PEXP176RED</v>
      </c>
      <c r="B2658" s="1165">
        <f>IFERROR(INDEX('PU Holds'!$B$14:$AF$554,MATCH(C2658,'PU Holds'!$B$14:$B$552,FALSE),MATCH(D2658,'PU Holds'!$B$14:$AF$14,FALSE)),0)</f>
        <v>0</v>
      </c>
      <c r="C2658" s="1165" t="str">
        <f t="shared" ref="C2658:C2671" si="275">C2657</f>
        <v>PEXP176</v>
      </c>
      <c r="D2658" s="988" t="str">
        <f>'PU Holds'!$O$14</f>
        <v>Red 
RAL 3020</v>
      </c>
      <c r="E2658" s="1165" t="s">
        <v>27826</v>
      </c>
      <c r="F2658" s="1165" t="s">
        <v>27824</v>
      </c>
      <c r="G2658" s="1170" t="s">
        <v>27825</v>
      </c>
    </row>
    <row r="2659" spans="1:7" ht="15" customHeight="1">
      <c r="A2659" s="1165" t="str">
        <f t="shared" ref="A2659:A2671" si="276">CONCATENATE(C2659,E2659)</f>
        <v>PEXP176BLU</v>
      </c>
      <c r="B2659" s="1165">
        <f>IFERROR(INDEX('PU Holds'!$B$14:$AF$554,MATCH(C2659,'PU Holds'!$B$14:$B$552,FALSE),MATCH(D2659,'PU Holds'!$B$14:$AF$14,FALSE)),0)</f>
        <v>0</v>
      </c>
      <c r="C2659" s="1165" t="str">
        <f t="shared" si="275"/>
        <v>PEXP176</v>
      </c>
      <c r="D2659" s="988" t="str">
        <f>'PU Holds'!$P$14</f>
        <v>Blue 
RAL 5015</v>
      </c>
      <c r="E2659" s="1165" t="s">
        <v>27827</v>
      </c>
      <c r="F2659" s="1165" t="s">
        <v>27824</v>
      </c>
      <c r="G2659" s="1170" t="s">
        <v>27825</v>
      </c>
    </row>
    <row r="2660" spans="1:7" ht="15" customHeight="1">
      <c r="A2660" s="1165" t="str">
        <f t="shared" si="276"/>
        <v>PEXP176GRY</v>
      </c>
      <c r="B2660" s="1165">
        <f>IFERROR(INDEX('PU Holds'!$B$14:$AF$554,MATCH(C2660,'PU Holds'!$B$14:$B$552,FALSE),MATCH(D2660,'PU Holds'!$B$14:$AF$14,FALSE)),0)</f>
        <v>0</v>
      </c>
      <c r="C2660" s="1165" t="str">
        <f t="shared" si="275"/>
        <v>PEXP176</v>
      </c>
      <c r="D2660" s="988" t="str">
        <f>'PU Holds'!$Q$14</f>
        <v>Grey 
RAL 7001</v>
      </c>
      <c r="E2660" s="1165" t="s">
        <v>27828</v>
      </c>
      <c r="F2660" s="1165" t="s">
        <v>27824</v>
      </c>
      <c r="G2660" s="1170" t="s">
        <v>27825</v>
      </c>
    </row>
    <row r="2661" spans="1:7" ht="15" customHeight="1">
      <c r="A2661" s="1165" t="str">
        <f t="shared" si="276"/>
        <v>PEXP176BLK</v>
      </c>
      <c r="B2661" s="1165">
        <f>IFERROR(INDEX('PU Holds'!$B$14:$AF$554,MATCH(C2661,'PU Holds'!$B$14:$B$552,FALSE),MATCH(D2661,'PU Holds'!$B$14:$AF$14,FALSE)),0)</f>
        <v>0</v>
      </c>
      <c r="C2661" s="1165" t="str">
        <f t="shared" si="275"/>
        <v>PEXP176</v>
      </c>
      <c r="D2661" s="988" t="str">
        <f>'PU Holds'!$R$14</f>
        <v>Black 
RAL 9005</v>
      </c>
      <c r="E2661" s="1165" t="s">
        <v>27829</v>
      </c>
      <c r="F2661" s="1165" t="s">
        <v>27824</v>
      </c>
      <c r="G2661" s="1170" t="s">
        <v>27825</v>
      </c>
    </row>
    <row r="2662" spans="1:7" ht="15" customHeight="1">
      <c r="A2662" s="1165" t="str">
        <f t="shared" si="276"/>
        <v>PEXP176FLO</v>
      </c>
      <c r="B2662" s="1165">
        <f>IFERROR(INDEX('PU Holds'!$B$14:$AF$554,MATCH(C2662,'PU Holds'!$B$14:$B$552,FALSE),MATCH(D2662,'PU Holds'!$B$14:$AF$14,FALSE)),0)</f>
        <v>0</v>
      </c>
      <c r="C2662" s="1165" t="str">
        <f t="shared" si="275"/>
        <v>PEXP176</v>
      </c>
      <c r="D2662" s="988" t="str">
        <f>'PU Holds'!$S$14</f>
        <v>Fluo 
Orange</v>
      </c>
      <c r="E2662" s="1165" t="s">
        <v>27830</v>
      </c>
      <c r="F2662" s="1165" t="s">
        <v>27824</v>
      </c>
      <c r="G2662" s="1170" t="s">
        <v>27825</v>
      </c>
    </row>
    <row r="2663" spans="1:7" ht="15" customHeight="1">
      <c r="A2663" s="1165" t="str">
        <f t="shared" si="276"/>
        <v>PEXP176FLG</v>
      </c>
      <c r="B2663" s="1165">
        <f>IFERROR(INDEX('PU Holds'!$B$14:$AF$554,MATCH(C2663,'PU Holds'!$B$14:$B$552,FALSE),MATCH(D2663,'PU Holds'!$B$14:$AF$14,FALSE)),0)</f>
        <v>0</v>
      </c>
      <c r="C2663" s="1165" t="str">
        <f t="shared" si="275"/>
        <v>PEXP176</v>
      </c>
      <c r="D2663" s="988" t="str">
        <f>'PU Holds'!$T$14</f>
        <v>Fluo 
Green</v>
      </c>
      <c r="E2663" s="1165" t="s">
        <v>27831</v>
      </c>
      <c r="F2663" s="1165" t="s">
        <v>27824</v>
      </c>
      <c r="G2663" s="1170" t="s">
        <v>27825</v>
      </c>
    </row>
    <row r="2664" spans="1:7" ht="15" customHeight="1">
      <c r="A2664" s="1165" t="str">
        <f t="shared" si="276"/>
        <v>PEXP176FLP</v>
      </c>
      <c r="B2664" s="1165">
        <f>IFERROR(INDEX('PU Holds'!$B$14:$AF$554,MATCH(C2664,'PU Holds'!$B$14:$B$552,FALSE),MATCH(D2664,'PU Holds'!$B$14:$AF$14,FALSE)),0)</f>
        <v>0</v>
      </c>
      <c r="C2664" s="1165" t="str">
        <f t="shared" si="275"/>
        <v>PEXP176</v>
      </c>
      <c r="D2664" s="988" t="str">
        <f>'PU Holds'!$U$14</f>
        <v>Fluo 
Pink</v>
      </c>
      <c r="E2664" s="1165" t="s">
        <v>27832</v>
      </c>
      <c r="F2664" s="1165" t="s">
        <v>27824</v>
      </c>
      <c r="G2664" s="1170" t="s">
        <v>27825</v>
      </c>
    </row>
    <row r="2665" spans="1:7" ht="15" customHeight="1">
      <c r="A2665" s="1165" t="str">
        <f t="shared" si="276"/>
        <v>PEXP176VIO</v>
      </c>
      <c r="B2665" s="1165">
        <f>IFERROR(INDEX('PU Holds'!$B$14:$AF$554,MATCH(C2665,'PU Holds'!$B$14:$B$552,FALSE),MATCH(D2665,'PU Holds'!$B$14:$AF$14,FALSE)),0)</f>
        <v>0</v>
      </c>
      <c r="C2665" s="1165" t="str">
        <f t="shared" si="275"/>
        <v>PEXP176</v>
      </c>
      <c r="D2665" s="988" t="str">
        <f>'PU Holds'!$W$14</f>
        <v>Violet 
RAL 4008</v>
      </c>
      <c r="E2665" s="1165" t="s">
        <v>27833</v>
      </c>
      <c r="F2665" s="1165" t="s">
        <v>27824</v>
      </c>
      <c r="G2665" s="1170" t="s">
        <v>27825</v>
      </c>
    </row>
    <row r="2666" spans="1:7" ht="15" customHeight="1">
      <c r="A2666" s="1165" t="str">
        <f t="shared" si="276"/>
        <v>PEXP176MIN</v>
      </c>
      <c r="B2666" s="1165">
        <f>IFERROR(INDEX('PU Holds'!$B$14:$AF$554,MATCH(C2666,'PU Holds'!$B$14:$B$552,FALSE),MATCH(D2666,'PU Holds'!$B$14:$AF$14,FALSE)),0)</f>
        <v>0</v>
      </c>
      <c r="C2666" s="1165" t="str">
        <f t="shared" si="275"/>
        <v>PEXP176</v>
      </c>
      <c r="D2666" s="988" t="str">
        <f>'PU Holds'!$X$14</f>
        <v>Mint 
RAL 6027</v>
      </c>
      <c r="E2666" s="1165" t="s">
        <v>27834</v>
      </c>
      <c r="F2666" s="1165" t="s">
        <v>27824</v>
      </c>
      <c r="G2666" s="1170" t="s">
        <v>27825</v>
      </c>
    </row>
    <row r="2667" spans="1:7" ht="15" customHeight="1">
      <c r="A2667" s="1165" t="str">
        <f t="shared" si="276"/>
        <v>PEXP176PUK</v>
      </c>
      <c r="B2667" s="1165">
        <f>IFERROR(INDEX('PU Holds'!$B$14:$AF$554,MATCH(C2667,'PU Holds'!$B$14:$B$552,FALSE),MATCH(D2667,'PU Holds'!$B$14:$AF$14,FALSE)),0)</f>
        <v>0</v>
      </c>
      <c r="C2667" s="1165" t="str">
        <f t="shared" si="275"/>
        <v>PEXP176</v>
      </c>
      <c r="D2667" s="988" t="str">
        <f>'PU Holds'!$Z$14</f>
        <v>Green 
(Puke 16-09)</v>
      </c>
      <c r="E2667" s="1165" t="s">
        <v>27835</v>
      </c>
      <c r="F2667" s="1165" t="s">
        <v>27824</v>
      </c>
      <c r="G2667" s="1170" t="s">
        <v>27825</v>
      </c>
    </row>
    <row r="2668" spans="1:7" ht="15" customHeight="1">
      <c r="A2668" s="1165" t="str">
        <f t="shared" si="276"/>
        <v>PEXP176ORA</v>
      </c>
      <c r="B2668" s="1165">
        <f>IFERROR(INDEX('PU Holds'!$B$14:$AF$554,MATCH(C2668,'PU Holds'!$B$14:$B$552,FALSE),MATCH(D2668,'PU Holds'!$B$14:$AF$14,FALSE)),0)</f>
        <v>0</v>
      </c>
      <c r="C2668" s="1165" t="str">
        <f t="shared" si="275"/>
        <v>PEXP176</v>
      </c>
      <c r="D2668" s="988" t="str">
        <f>'PU Holds'!$AA$14</f>
        <v>US Orange
14-01</v>
      </c>
      <c r="E2668" s="1165" t="s">
        <v>27836</v>
      </c>
      <c r="F2668" s="1165" t="s">
        <v>27824</v>
      </c>
      <c r="G2668" s="1170" t="s">
        <v>27825</v>
      </c>
    </row>
    <row r="2669" spans="1:7" ht="15" customHeight="1">
      <c r="A2669" s="1165" t="str">
        <f t="shared" si="276"/>
        <v>PEXP176GRE</v>
      </c>
      <c r="B2669" s="1165">
        <f>IFERROR(INDEX('PU Holds'!$B$14:$AF$554,MATCH(C2669,'PU Holds'!$B$14:$B$552,FALSE),MATCH(D2669,'PU Holds'!$B$14:$AF$14,FALSE)),0)</f>
        <v>0</v>
      </c>
      <c r="C2669" s="1165" t="str">
        <f t="shared" si="275"/>
        <v>PEXP176</v>
      </c>
      <c r="D2669" s="988" t="str">
        <f>'PU Holds'!$AB$14</f>
        <v>US Green 
16 -16</v>
      </c>
      <c r="E2669" s="1165" t="s">
        <v>27837</v>
      </c>
      <c r="F2669" s="1165" t="s">
        <v>27824</v>
      </c>
      <c r="G2669" s="1170" t="s">
        <v>27825</v>
      </c>
    </row>
    <row r="2670" spans="1:7" ht="15" customHeight="1">
      <c r="A2670" s="1165" t="str">
        <f t="shared" si="276"/>
        <v>PEXP176WHI</v>
      </c>
      <c r="B2670" s="1165">
        <f>IFERROR(INDEX('PU Holds'!$B$14:$AF$554,MATCH(C2670,'PU Holds'!$B$14:$B$552,FALSE),MATCH(D2670,'PU Holds'!$B$14:$AF$14,FALSE)),0)</f>
        <v>0</v>
      </c>
      <c r="C2670" s="1165" t="str">
        <f t="shared" si="275"/>
        <v>PEXP176</v>
      </c>
      <c r="D2670" s="988" t="str">
        <f>'PU Holds'!$AC$14</f>
        <v>White 
RAL 9010</v>
      </c>
      <c r="E2670" s="1165" t="s">
        <v>27838</v>
      </c>
      <c r="F2670" s="1165" t="s">
        <v>27824</v>
      </c>
      <c r="G2670" s="1170" t="s">
        <v>27825</v>
      </c>
    </row>
    <row r="2671" spans="1:7" ht="15" customHeight="1">
      <c r="A2671" s="1165" t="str">
        <f t="shared" si="276"/>
        <v>PEXP176PUR</v>
      </c>
      <c r="B2671" s="1165">
        <f>IFERROR(INDEX('PU Holds'!$B$14:$AF$554,MATCH(C2671,'PU Holds'!$B$14:$B$552,FALSE),MATCH(D2671,'PU Holds'!$B$14:$AF$14,FALSE)),0)</f>
        <v>0</v>
      </c>
      <c r="C2671" s="1165" t="str">
        <f t="shared" si="275"/>
        <v>PEXP176</v>
      </c>
      <c r="D2671" s="988" t="str">
        <f>'PU Holds'!$AD$14</f>
        <v>US Purple</v>
      </c>
      <c r="E2671" s="1165" t="s">
        <v>27839</v>
      </c>
      <c r="F2671" s="1165" t="s">
        <v>27824</v>
      </c>
      <c r="G2671" s="1170" t="s">
        <v>27825</v>
      </c>
    </row>
    <row r="2672" spans="1:7" ht="15" customHeight="1">
      <c r="A2672" s="1165" t="str">
        <f t="shared" ref="A2672:A2709" si="277">CONCATENATE(C2672,E2672)</f>
        <v>PEXP177YEL</v>
      </c>
      <c r="B2672" s="1165">
        <f>IFERROR(INDEX('PU Holds'!$B$14:$AF$554,MATCH(C2672,'PU Holds'!$B$14:$B$552,FALSE),MATCH(D2672,'PU Holds'!$B$14:$AF$14,FALSE)),0)</f>
        <v>0</v>
      </c>
      <c r="C2672" s="1165" t="s">
        <v>28015</v>
      </c>
      <c r="D2672" s="1168" t="str">
        <f>'PU Holds'!$M$14</f>
        <v>Yellow 
RAL 1026</v>
      </c>
      <c r="E2672" s="1165" t="s">
        <v>27823</v>
      </c>
      <c r="F2672" s="1165" t="s">
        <v>27824</v>
      </c>
      <c r="G2672" s="1170" t="s">
        <v>27825</v>
      </c>
    </row>
    <row r="2673" spans="1:7" ht="15" customHeight="1">
      <c r="A2673" s="1165" t="str">
        <f t="shared" si="277"/>
        <v>PEXP177RED</v>
      </c>
      <c r="B2673" s="1165">
        <f>IFERROR(INDEX('PU Holds'!$B$14:$AF$554,MATCH(C2673,'PU Holds'!$B$14:$B$552,FALSE),MATCH(D2673,'PU Holds'!$B$14:$AF$14,FALSE)),0)</f>
        <v>0</v>
      </c>
      <c r="C2673" s="1165" t="str">
        <f t="shared" ref="C2673:C2686" si="278">C2672</f>
        <v>PEXP177</v>
      </c>
      <c r="D2673" s="988" t="str">
        <f>'PU Holds'!$O$14</f>
        <v>Red 
RAL 3020</v>
      </c>
      <c r="E2673" s="1165" t="s">
        <v>27826</v>
      </c>
      <c r="F2673" s="1165" t="s">
        <v>27824</v>
      </c>
      <c r="G2673" s="1170" t="s">
        <v>27825</v>
      </c>
    </row>
    <row r="2674" spans="1:7" ht="15" customHeight="1">
      <c r="A2674" s="1165" t="str">
        <f t="shared" si="277"/>
        <v>PEXP177BLU</v>
      </c>
      <c r="B2674" s="1165">
        <f>IFERROR(INDEX('PU Holds'!$B$14:$AF$554,MATCH(C2674,'PU Holds'!$B$14:$B$552,FALSE),MATCH(D2674,'PU Holds'!$B$14:$AF$14,FALSE)),0)</f>
        <v>0</v>
      </c>
      <c r="C2674" s="1165" t="str">
        <f t="shared" si="278"/>
        <v>PEXP177</v>
      </c>
      <c r="D2674" s="988" t="str">
        <f>'PU Holds'!$P$14</f>
        <v>Blue 
RAL 5015</v>
      </c>
      <c r="E2674" s="1165" t="s">
        <v>27827</v>
      </c>
      <c r="F2674" s="1165" t="s">
        <v>27824</v>
      </c>
      <c r="G2674" s="1170" t="s">
        <v>27825</v>
      </c>
    </row>
    <row r="2675" spans="1:7" ht="15" customHeight="1">
      <c r="A2675" s="1165" t="str">
        <f t="shared" si="277"/>
        <v>PEXP177GRY</v>
      </c>
      <c r="B2675" s="1165">
        <f>IFERROR(INDEX('PU Holds'!$B$14:$AF$554,MATCH(C2675,'PU Holds'!$B$14:$B$552,FALSE),MATCH(D2675,'PU Holds'!$B$14:$AF$14,FALSE)),0)</f>
        <v>0</v>
      </c>
      <c r="C2675" s="1165" t="str">
        <f t="shared" si="278"/>
        <v>PEXP177</v>
      </c>
      <c r="D2675" s="988" t="str">
        <f>'PU Holds'!$Q$14</f>
        <v>Grey 
RAL 7001</v>
      </c>
      <c r="E2675" s="1165" t="s">
        <v>27828</v>
      </c>
      <c r="F2675" s="1165" t="s">
        <v>27824</v>
      </c>
      <c r="G2675" s="1170" t="s">
        <v>27825</v>
      </c>
    </row>
    <row r="2676" spans="1:7" ht="15" customHeight="1">
      <c r="A2676" s="1165" t="str">
        <f t="shared" si="277"/>
        <v>PEXP177BLK</v>
      </c>
      <c r="B2676" s="1165">
        <f>IFERROR(INDEX('PU Holds'!$B$14:$AF$554,MATCH(C2676,'PU Holds'!$B$14:$B$552,FALSE),MATCH(D2676,'PU Holds'!$B$14:$AF$14,FALSE)),0)</f>
        <v>0</v>
      </c>
      <c r="C2676" s="1165" t="str">
        <f t="shared" si="278"/>
        <v>PEXP177</v>
      </c>
      <c r="D2676" s="988" t="str">
        <f>'PU Holds'!$R$14</f>
        <v>Black 
RAL 9005</v>
      </c>
      <c r="E2676" s="1165" t="s">
        <v>27829</v>
      </c>
      <c r="F2676" s="1165" t="s">
        <v>27824</v>
      </c>
      <c r="G2676" s="1170" t="s">
        <v>27825</v>
      </c>
    </row>
    <row r="2677" spans="1:7" ht="15" customHeight="1">
      <c r="A2677" s="1165" t="str">
        <f t="shared" si="277"/>
        <v>PEXP177FLO</v>
      </c>
      <c r="B2677" s="1165">
        <f>IFERROR(INDEX('PU Holds'!$B$14:$AF$554,MATCH(C2677,'PU Holds'!$B$14:$B$552,FALSE),MATCH(D2677,'PU Holds'!$B$14:$AF$14,FALSE)),0)</f>
        <v>0</v>
      </c>
      <c r="C2677" s="1165" t="str">
        <f t="shared" si="278"/>
        <v>PEXP177</v>
      </c>
      <c r="D2677" s="988" t="str">
        <f>'PU Holds'!$S$14</f>
        <v>Fluo 
Orange</v>
      </c>
      <c r="E2677" s="1165" t="s">
        <v>27830</v>
      </c>
      <c r="F2677" s="1165" t="s">
        <v>27824</v>
      </c>
      <c r="G2677" s="1170" t="s">
        <v>27825</v>
      </c>
    </row>
    <row r="2678" spans="1:7" ht="15" customHeight="1">
      <c r="A2678" s="1165" t="str">
        <f t="shared" si="277"/>
        <v>PEXP177FLG</v>
      </c>
      <c r="B2678" s="1165">
        <f>IFERROR(INDEX('PU Holds'!$B$14:$AF$554,MATCH(C2678,'PU Holds'!$B$14:$B$552,FALSE),MATCH(D2678,'PU Holds'!$B$14:$AF$14,FALSE)),0)</f>
        <v>0</v>
      </c>
      <c r="C2678" s="1165" t="str">
        <f t="shared" si="278"/>
        <v>PEXP177</v>
      </c>
      <c r="D2678" s="988" t="str">
        <f>'PU Holds'!$T$14</f>
        <v>Fluo 
Green</v>
      </c>
      <c r="E2678" s="1165" t="s">
        <v>27831</v>
      </c>
      <c r="F2678" s="1165" t="s">
        <v>27824</v>
      </c>
      <c r="G2678" s="1170" t="s">
        <v>27825</v>
      </c>
    </row>
    <row r="2679" spans="1:7" ht="15" customHeight="1">
      <c r="A2679" s="1165" t="str">
        <f t="shared" si="277"/>
        <v>PEXP177FLP</v>
      </c>
      <c r="B2679" s="1165">
        <f>IFERROR(INDEX('PU Holds'!$B$14:$AF$554,MATCH(C2679,'PU Holds'!$B$14:$B$552,FALSE),MATCH(D2679,'PU Holds'!$B$14:$AF$14,FALSE)),0)</f>
        <v>0</v>
      </c>
      <c r="C2679" s="1165" t="str">
        <f t="shared" si="278"/>
        <v>PEXP177</v>
      </c>
      <c r="D2679" s="988" t="str">
        <f>'PU Holds'!$U$14</f>
        <v>Fluo 
Pink</v>
      </c>
      <c r="E2679" s="1165" t="s">
        <v>27832</v>
      </c>
      <c r="F2679" s="1165" t="s">
        <v>27824</v>
      </c>
      <c r="G2679" s="1170" t="s">
        <v>27825</v>
      </c>
    </row>
    <row r="2680" spans="1:7" ht="15" customHeight="1">
      <c r="A2680" s="1165" t="str">
        <f t="shared" si="277"/>
        <v>PEXP177VIO</v>
      </c>
      <c r="B2680" s="1165">
        <f>IFERROR(INDEX('PU Holds'!$B$14:$AF$554,MATCH(C2680,'PU Holds'!$B$14:$B$552,FALSE),MATCH(D2680,'PU Holds'!$B$14:$AF$14,FALSE)),0)</f>
        <v>0</v>
      </c>
      <c r="C2680" s="1165" t="str">
        <f t="shared" si="278"/>
        <v>PEXP177</v>
      </c>
      <c r="D2680" s="988" t="str">
        <f>'PU Holds'!$W$14</f>
        <v>Violet 
RAL 4008</v>
      </c>
      <c r="E2680" s="1165" t="s">
        <v>27833</v>
      </c>
      <c r="F2680" s="1165" t="s">
        <v>27824</v>
      </c>
      <c r="G2680" s="1170" t="s">
        <v>27825</v>
      </c>
    </row>
    <row r="2681" spans="1:7" ht="15" customHeight="1">
      <c r="A2681" s="1165" t="str">
        <f t="shared" si="277"/>
        <v>PEXP177MIN</v>
      </c>
      <c r="B2681" s="1165">
        <f>IFERROR(INDEX('PU Holds'!$B$14:$AF$554,MATCH(C2681,'PU Holds'!$B$14:$B$552,FALSE),MATCH(D2681,'PU Holds'!$B$14:$AF$14,FALSE)),0)</f>
        <v>0</v>
      </c>
      <c r="C2681" s="1165" t="str">
        <f t="shared" si="278"/>
        <v>PEXP177</v>
      </c>
      <c r="D2681" s="988" t="str">
        <f>'PU Holds'!$X$14</f>
        <v>Mint 
RAL 6027</v>
      </c>
      <c r="E2681" s="1165" t="s">
        <v>27834</v>
      </c>
      <c r="F2681" s="1165" t="s">
        <v>27824</v>
      </c>
      <c r="G2681" s="1170" t="s">
        <v>27825</v>
      </c>
    </row>
    <row r="2682" spans="1:7" ht="15" customHeight="1">
      <c r="A2682" s="1165" t="str">
        <f t="shared" si="277"/>
        <v>PEXP177PUK</v>
      </c>
      <c r="B2682" s="1165">
        <f>IFERROR(INDEX('PU Holds'!$B$14:$AF$554,MATCH(C2682,'PU Holds'!$B$14:$B$552,FALSE),MATCH(D2682,'PU Holds'!$B$14:$AF$14,FALSE)),0)</f>
        <v>0</v>
      </c>
      <c r="C2682" s="1165" t="str">
        <f t="shared" si="278"/>
        <v>PEXP177</v>
      </c>
      <c r="D2682" s="988" t="str">
        <f>'PU Holds'!$Z$14</f>
        <v>Green 
(Puke 16-09)</v>
      </c>
      <c r="E2682" s="1165" t="s">
        <v>27835</v>
      </c>
      <c r="F2682" s="1165" t="s">
        <v>27824</v>
      </c>
      <c r="G2682" s="1170" t="s">
        <v>27825</v>
      </c>
    </row>
    <row r="2683" spans="1:7" ht="15" customHeight="1">
      <c r="A2683" s="1165" t="str">
        <f t="shared" si="277"/>
        <v>PEXP177ORA</v>
      </c>
      <c r="B2683" s="1165">
        <f>IFERROR(INDEX('PU Holds'!$B$14:$AF$554,MATCH(C2683,'PU Holds'!$B$14:$B$552,FALSE),MATCH(D2683,'PU Holds'!$B$14:$AF$14,FALSE)),0)</f>
        <v>0</v>
      </c>
      <c r="C2683" s="1165" t="str">
        <f t="shared" si="278"/>
        <v>PEXP177</v>
      </c>
      <c r="D2683" s="988" t="str">
        <f>'PU Holds'!$AA$14</f>
        <v>US Orange
14-01</v>
      </c>
      <c r="E2683" s="1165" t="s">
        <v>27836</v>
      </c>
      <c r="F2683" s="1165" t="s">
        <v>27824</v>
      </c>
      <c r="G2683" s="1170" t="s">
        <v>27825</v>
      </c>
    </row>
    <row r="2684" spans="1:7" ht="15" customHeight="1">
      <c r="A2684" s="1165" t="str">
        <f t="shared" si="277"/>
        <v>PEXP177GRE</v>
      </c>
      <c r="B2684" s="1165">
        <f>IFERROR(INDEX('PU Holds'!$B$14:$AF$554,MATCH(C2684,'PU Holds'!$B$14:$B$552,FALSE),MATCH(D2684,'PU Holds'!$B$14:$AF$14,FALSE)),0)</f>
        <v>0</v>
      </c>
      <c r="C2684" s="1165" t="str">
        <f t="shared" si="278"/>
        <v>PEXP177</v>
      </c>
      <c r="D2684" s="988" t="str">
        <f>'PU Holds'!$AB$14</f>
        <v>US Green 
16 -16</v>
      </c>
      <c r="E2684" s="1165" t="s">
        <v>27837</v>
      </c>
      <c r="F2684" s="1165" t="s">
        <v>27824</v>
      </c>
      <c r="G2684" s="1170" t="s">
        <v>27825</v>
      </c>
    </row>
    <row r="2685" spans="1:7" ht="15" customHeight="1">
      <c r="A2685" s="1165" t="str">
        <f t="shared" si="277"/>
        <v>PEXP177WHI</v>
      </c>
      <c r="B2685" s="1165">
        <f>IFERROR(INDEX('PU Holds'!$B$14:$AF$554,MATCH(C2685,'PU Holds'!$B$14:$B$552,FALSE),MATCH(D2685,'PU Holds'!$B$14:$AF$14,FALSE)),0)</f>
        <v>0</v>
      </c>
      <c r="C2685" s="1165" t="str">
        <f t="shared" si="278"/>
        <v>PEXP177</v>
      </c>
      <c r="D2685" s="988" t="str">
        <f>'PU Holds'!$AC$14</f>
        <v>White 
RAL 9010</v>
      </c>
      <c r="E2685" s="1165" t="s">
        <v>27838</v>
      </c>
      <c r="F2685" s="1165" t="s">
        <v>27824</v>
      </c>
      <c r="G2685" s="1170" t="s">
        <v>27825</v>
      </c>
    </row>
    <row r="2686" spans="1:7" ht="15" customHeight="1">
      <c r="A2686" s="1165" t="str">
        <f t="shared" si="277"/>
        <v>PEXP177PUR</v>
      </c>
      <c r="B2686" s="1165">
        <f>IFERROR(INDEX('PU Holds'!$B$14:$AF$554,MATCH(C2686,'PU Holds'!$B$14:$B$552,FALSE),MATCH(D2686,'PU Holds'!$B$14:$AF$14,FALSE)),0)</f>
        <v>0</v>
      </c>
      <c r="C2686" s="1165" t="str">
        <f t="shared" si="278"/>
        <v>PEXP177</v>
      </c>
      <c r="D2686" s="988" t="str">
        <f>'PU Holds'!$AD$14</f>
        <v>US Purple</v>
      </c>
      <c r="E2686" s="1165" t="s">
        <v>27839</v>
      </c>
      <c r="F2686" s="1165" t="s">
        <v>27824</v>
      </c>
      <c r="G2686" s="1170" t="s">
        <v>27825</v>
      </c>
    </row>
    <row r="2687" spans="1:7" ht="15" customHeight="1">
      <c r="A2687" s="1165" t="str">
        <f t="shared" si="277"/>
        <v>PEXP178YEL</v>
      </c>
      <c r="B2687" s="1165">
        <f>IFERROR(INDEX('PU Holds'!$B$14:$AF$554,MATCH(C2687,'PU Holds'!$B$14:$B$552,FALSE),MATCH(D2687,'PU Holds'!$B$14:$AF$14,FALSE)),0)</f>
        <v>0</v>
      </c>
      <c r="C2687" s="1165" t="s">
        <v>28016</v>
      </c>
      <c r="D2687" s="1168" t="str">
        <f>'PU Holds'!$M$14</f>
        <v>Yellow 
RAL 1026</v>
      </c>
      <c r="E2687" s="1165" t="s">
        <v>27823</v>
      </c>
      <c r="F2687" s="1165" t="s">
        <v>27824</v>
      </c>
      <c r="G2687" s="1170" t="s">
        <v>27825</v>
      </c>
    </row>
    <row r="2688" spans="1:7" ht="15" customHeight="1">
      <c r="A2688" s="1165" t="str">
        <f t="shared" si="277"/>
        <v>PEXP178RED</v>
      </c>
      <c r="B2688" s="1165">
        <f>IFERROR(INDEX('PU Holds'!$B$14:$AF$554,MATCH(C2688,'PU Holds'!$B$14:$B$552,FALSE),MATCH(D2688,'PU Holds'!$B$14:$AF$14,FALSE)),0)</f>
        <v>0</v>
      </c>
      <c r="C2688" s="1165" t="str">
        <f t="shared" ref="C2688:C2701" si="279">C2687</f>
        <v>PEXP178</v>
      </c>
      <c r="D2688" s="988" t="str">
        <f>'PU Holds'!$O$14</f>
        <v>Red 
RAL 3020</v>
      </c>
      <c r="E2688" s="1165" t="s">
        <v>27826</v>
      </c>
      <c r="F2688" s="1165" t="s">
        <v>27824</v>
      </c>
      <c r="G2688" s="1170" t="s">
        <v>27825</v>
      </c>
    </row>
    <row r="2689" spans="1:7" ht="15" customHeight="1">
      <c r="A2689" s="1165" t="str">
        <f t="shared" si="277"/>
        <v>PEXP178BLU</v>
      </c>
      <c r="B2689" s="1165">
        <f>IFERROR(INDEX('PU Holds'!$B$14:$AF$554,MATCH(C2689,'PU Holds'!$B$14:$B$552,FALSE),MATCH(D2689,'PU Holds'!$B$14:$AF$14,FALSE)),0)</f>
        <v>0</v>
      </c>
      <c r="C2689" s="1165" t="str">
        <f t="shared" si="279"/>
        <v>PEXP178</v>
      </c>
      <c r="D2689" s="988" t="str">
        <f>'PU Holds'!$P$14</f>
        <v>Blue 
RAL 5015</v>
      </c>
      <c r="E2689" s="1165" t="s">
        <v>27827</v>
      </c>
      <c r="F2689" s="1165" t="s">
        <v>27824</v>
      </c>
      <c r="G2689" s="1170" t="s">
        <v>27825</v>
      </c>
    </row>
    <row r="2690" spans="1:7" ht="15" customHeight="1">
      <c r="A2690" s="1165" t="str">
        <f t="shared" si="277"/>
        <v>PEXP178GRY</v>
      </c>
      <c r="B2690" s="1165">
        <f>IFERROR(INDEX('PU Holds'!$B$14:$AF$554,MATCH(C2690,'PU Holds'!$B$14:$B$552,FALSE),MATCH(D2690,'PU Holds'!$B$14:$AF$14,FALSE)),0)</f>
        <v>0</v>
      </c>
      <c r="C2690" s="1165" t="str">
        <f t="shared" si="279"/>
        <v>PEXP178</v>
      </c>
      <c r="D2690" s="988" t="str">
        <f>'PU Holds'!$Q$14</f>
        <v>Grey 
RAL 7001</v>
      </c>
      <c r="E2690" s="1165" t="s">
        <v>27828</v>
      </c>
      <c r="F2690" s="1165" t="s">
        <v>27824</v>
      </c>
      <c r="G2690" s="1170" t="s">
        <v>27825</v>
      </c>
    </row>
    <row r="2691" spans="1:7" ht="15" customHeight="1">
      <c r="A2691" s="1165" t="str">
        <f t="shared" si="277"/>
        <v>PEXP178BLK</v>
      </c>
      <c r="B2691" s="1165">
        <f>IFERROR(INDEX('PU Holds'!$B$14:$AF$554,MATCH(C2691,'PU Holds'!$B$14:$B$552,FALSE),MATCH(D2691,'PU Holds'!$B$14:$AF$14,FALSE)),0)</f>
        <v>0</v>
      </c>
      <c r="C2691" s="1165" t="str">
        <f t="shared" si="279"/>
        <v>PEXP178</v>
      </c>
      <c r="D2691" s="988" t="str">
        <f>'PU Holds'!$R$14</f>
        <v>Black 
RAL 9005</v>
      </c>
      <c r="E2691" s="1165" t="s">
        <v>27829</v>
      </c>
      <c r="F2691" s="1165" t="s">
        <v>27824</v>
      </c>
      <c r="G2691" s="1170" t="s">
        <v>27825</v>
      </c>
    </row>
    <row r="2692" spans="1:7" ht="15" customHeight="1">
      <c r="A2692" s="1165" t="str">
        <f t="shared" si="277"/>
        <v>PEXP178FLO</v>
      </c>
      <c r="B2692" s="1165">
        <f>IFERROR(INDEX('PU Holds'!$B$14:$AF$554,MATCH(C2692,'PU Holds'!$B$14:$B$552,FALSE),MATCH(D2692,'PU Holds'!$B$14:$AF$14,FALSE)),0)</f>
        <v>0</v>
      </c>
      <c r="C2692" s="1165" t="str">
        <f t="shared" si="279"/>
        <v>PEXP178</v>
      </c>
      <c r="D2692" s="988" t="str">
        <f>'PU Holds'!$S$14</f>
        <v>Fluo 
Orange</v>
      </c>
      <c r="E2692" s="1165" t="s">
        <v>27830</v>
      </c>
      <c r="F2692" s="1165" t="s">
        <v>27824</v>
      </c>
      <c r="G2692" s="1170" t="s">
        <v>27825</v>
      </c>
    </row>
    <row r="2693" spans="1:7" ht="15" customHeight="1">
      <c r="A2693" s="1165" t="str">
        <f t="shared" si="277"/>
        <v>PEXP178FLG</v>
      </c>
      <c r="B2693" s="1165">
        <f>IFERROR(INDEX('PU Holds'!$B$14:$AF$554,MATCH(C2693,'PU Holds'!$B$14:$B$552,FALSE),MATCH(D2693,'PU Holds'!$B$14:$AF$14,FALSE)),0)</f>
        <v>0</v>
      </c>
      <c r="C2693" s="1165" t="str">
        <f t="shared" si="279"/>
        <v>PEXP178</v>
      </c>
      <c r="D2693" s="988" t="str">
        <f>'PU Holds'!$T$14</f>
        <v>Fluo 
Green</v>
      </c>
      <c r="E2693" s="1165" t="s">
        <v>27831</v>
      </c>
      <c r="F2693" s="1165" t="s">
        <v>27824</v>
      </c>
      <c r="G2693" s="1170" t="s">
        <v>27825</v>
      </c>
    </row>
    <row r="2694" spans="1:7" ht="15" customHeight="1">
      <c r="A2694" s="1165" t="str">
        <f t="shared" si="277"/>
        <v>PEXP178FLP</v>
      </c>
      <c r="B2694" s="1165">
        <f>IFERROR(INDEX('PU Holds'!$B$14:$AF$554,MATCH(C2694,'PU Holds'!$B$14:$B$552,FALSE),MATCH(D2694,'PU Holds'!$B$14:$AF$14,FALSE)),0)</f>
        <v>0</v>
      </c>
      <c r="C2694" s="1165" t="str">
        <f t="shared" si="279"/>
        <v>PEXP178</v>
      </c>
      <c r="D2694" s="988" t="str">
        <f>'PU Holds'!$U$14</f>
        <v>Fluo 
Pink</v>
      </c>
      <c r="E2694" s="1165" t="s">
        <v>27832</v>
      </c>
      <c r="F2694" s="1165" t="s">
        <v>27824</v>
      </c>
      <c r="G2694" s="1170" t="s">
        <v>27825</v>
      </c>
    </row>
    <row r="2695" spans="1:7" ht="15" customHeight="1">
      <c r="A2695" s="1165" t="str">
        <f t="shared" si="277"/>
        <v>PEXP178VIO</v>
      </c>
      <c r="B2695" s="1165">
        <f>IFERROR(INDEX('PU Holds'!$B$14:$AF$554,MATCH(C2695,'PU Holds'!$B$14:$B$552,FALSE),MATCH(D2695,'PU Holds'!$B$14:$AF$14,FALSE)),0)</f>
        <v>0</v>
      </c>
      <c r="C2695" s="1165" t="str">
        <f t="shared" si="279"/>
        <v>PEXP178</v>
      </c>
      <c r="D2695" s="988" t="str">
        <f>'PU Holds'!$W$14</f>
        <v>Violet 
RAL 4008</v>
      </c>
      <c r="E2695" s="1165" t="s">
        <v>27833</v>
      </c>
      <c r="F2695" s="1165" t="s">
        <v>27824</v>
      </c>
      <c r="G2695" s="1170" t="s">
        <v>27825</v>
      </c>
    </row>
    <row r="2696" spans="1:7" ht="15" customHeight="1">
      <c r="A2696" s="1165" t="str">
        <f t="shared" si="277"/>
        <v>PEXP178MIN</v>
      </c>
      <c r="B2696" s="1165">
        <f>IFERROR(INDEX('PU Holds'!$B$14:$AF$554,MATCH(C2696,'PU Holds'!$B$14:$B$552,FALSE),MATCH(D2696,'PU Holds'!$B$14:$AF$14,FALSE)),0)</f>
        <v>0</v>
      </c>
      <c r="C2696" s="1165" t="str">
        <f t="shared" si="279"/>
        <v>PEXP178</v>
      </c>
      <c r="D2696" s="988" t="str">
        <f>'PU Holds'!$X$14</f>
        <v>Mint 
RAL 6027</v>
      </c>
      <c r="E2696" s="1165" t="s">
        <v>27834</v>
      </c>
      <c r="F2696" s="1165" t="s">
        <v>27824</v>
      </c>
      <c r="G2696" s="1170" t="s">
        <v>27825</v>
      </c>
    </row>
    <row r="2697" spans="1:7" ht="15" customHeight="1">
      <c r="A2697" s="1165" t="str">
        <f t="shared" si="277"/>
        <v>PEXP178PUK</v>
      </c>
      <c r="B2697" s="1165">
        <f>IFERROR(INDEX('PU Holds'!$B$14:$AF$554,MATCH(C2697,'PU Holds'!$B$14:$B$552,FALSE),MATCH(D2697,'PU Holds'!$B$14:$AF$14,FALSE)),0)</f>
        <v>0</v>
      </c>
      <c r="C2697" s="1165" t="str">
        <f t="shared" si="279"/>
        <v>PEXP178</v>
      </c>
      <c r="D2697" s="988" t="str">
        <f>'PU Holds'!$Z$14</f>
        <v>Green 
(Puke 16-09)</v>
      </c>
      <c r="E2697" s="1165" t="s">
        <v>27835</v>
      </c>
      <c r="F2697" s="1165" t="s">
        <v>27824</v>
      </c>
      <c r="G2697" s="1170" t="s">
        <v>27825</v>
      </c>
    </row>
    <row r="2698" spans="1:7" ht="15" customHeight="1">
      <c r="A2698" s="1165" t="str">
        <f t="shared" si="277"/>
        <v>PEXP178ORA</v>
      </c>
      <c r="B2698" s="1165">
        <f>IFERROR(INDEX('PU Holds'!$B$14:$AF$554,MATCH(C2698,'PU Holds'!$B$14:$B$552,FALSE),MATCH(D2698,'PU Holds'!$B$14:$AF$14,FALSE)),0)</f>
        <v>0</v>
      </c>
      <c r="C2698" s="1165" t="str">
        <f t="shared" si="279"/>
        <v>PEXP178</v>
      </c>
      <c r="D2698" s="988" t="str">
        <f>'PU Holds'!$AA$14</f>
        <v>US Orange
14-01</v>
      </c>
      <c r="E2698" s="1165" t="s">
        <v>27836</v>
      </c>
      <c r="F2698" s="1165" t="s">
        <v>27824</v>
      </c>
      <c r="G2698" s="1170" t="s">
        <v>27825</v>
      </c>
    </row>
    <row r="2699" spans="1:7" ht="15" customHeight="1">
      <c r="A2699" s="1165" t="str">
        <f t="shared" si="277"/>
        <v>PEXP178GRE</v>
      </c>
      <c r="B2699" s="1165">
        <f>IFERROR(INDEX('PU Holds'!$B$14:$AF$554,MATCH(C2699,'PU Holds'!$B$14:$B$552,FALSE),MATCH(D2699,'PU Holds'!$B$14:$AF$14,FALSE)),0)</f>
        <v>0</v>
      </c>
      <c r="C2699" s="1165" t="str">
        <f t="shared" si="279"/>
        <v>PEXP178</v>
      </c>
      <c r="D2699" s="988" t="str">
        <f>'PU Holds'!$AB$14</f>
        <v>US Green 
16 -16</v>
      </c>
      <c r="E2699" s="1165" t="s">
        <v>27837</v>
      </c>
      <c r="F2699" s="1165" t="s">
        <v>27824</v>
      </c>
      <c r="G2699" s="1170" t="s">
        <v>27825</v>
      </c>
    </row>
    <row r="2700" spans="1:7" ht="15" customHeight="1">
      <c r="A2700" s="1165" t="str">
        <f t="shared" si="277"/>
        <v>PEXP178WHI</v>
      </c>
      <c r="B2700" s="1165">
        <f>IFERROR(INDEX('PU Holds'!$B$14:$AF$554,MATCH(C2700,'PU Holds'!$B$14:$B$552,FALSE),MATCH(D2700,'PU Holds'!$B$14:$AF$14,FALSE)),0)</f>
        <v>0</v>
      </c>
      <c r="C2700" s="1165" t="str">
        <f t="shared" si="279"/>
        <v>PEXP178</v>
      </c>
      <c r="D2700" s="988" t="str">
        <f>'PU Holds'!$AC$14</f>
        <v>White 
RAL 9010</v>
      </c>
      <c r="E2700" s="1165" t="s">
        <v>27838</v>
      </c>
      <c r="F2700" s="1165" t="s">
        <v>27824</v>
      </c>
      <c r="G2700" s="1170" t="s">
        <v>27825</v>
      </c>
    </row>
    <row r="2701" spans="1:7" ht="15" customHeight="1">
      <c r="A2701" s="1165" t="str">
        <f t="shared" si="277"/>
        <v>PEXP178PUR</v>
      </c>
      <c r="B2701" s="1165">
        <f>IFERROR(INDEX('PU Holds'!$B$14:$AF$554,MATCH(C2701,'PU Holds'!$B$14:$B$552,FALSE),MATCH(D2701,'PU Holds'!$B$14:$AF$14,FALSE)),0)</f>
        <v>0</v>
      </c>
      <c r="C2701" s="1165" t="str">
        <f t="shared" si="279"/>
        <v>PEXP178</v>
      </c>
      <c r="D2701" s="988" t="str">
        <f>'PU Holds'!$AD$14</f>
        <v>US Purple</v>
      </c>
      <c r="E2701" s="1165" t="s">
        <v>27839</v>
      </c>
      <c r="F2701" s="1165" t="s">
        <v>27824</v>
      </c>
      <c r="G2701" s="1170" t="s">
        <v>27825</v>
      </c>
    </row>
    <row r="2702" spans="1:7" ht="15" customHeight="1">
      <c r="A2702" s="1165" t="str">
        <f t="shared" si="277"/>
        <v>PEXP179YEL</v>
      </c>
      <c r="B2702" s="1165">
        <f>IFERROR(INDEX('PU Holds'!$B$14:$AF$554,MATCH(C2702,'PU Holds'!$B$14:$B$552,FALSE),MATCH(D2702,'PU Holds'!$B$14:$AF$14,FALSE)),0)</f>
        <v>0</v>
      </c>
      <c r="C2702" s="1165" t="s">
        <v>28017</v>
      </c>
      <c r="D2702" s="1168" t="str">
        <f>'PU Holds'!$M$14</f>
        <v>Yellow 
RAL 1026</v>
      </c>
      <c r="E2702" s="1165" t="s">
        <v>27823</v>
      </c>
      <c r="F2702" s="1165" t="s">
        <v>27824</v>
      </c>
      <c r="G2702" s="1170" t="s">
        <v>27825</v>
      </c>
    </row>
    <row r="2703" spans="1:7" ht="15" customHeight="1">
      <c r="A2703" s="1165" t="str">
        <f t="shared" si="277"/>
        <v>PEXP179RED</v>
      </c>
      <c r="B2703" s="1165">
        <f>IFERROR(INDEX('PU Holds'!$B$14:$AF$554,MATCH(C2703,'PU Holds'!$B$14:$B$552,FALSE),MATCH(D2703,'PU Holds'!$B$14:$AF$14,FALSE)),0)</f>
        <v>0</v>
      </c>
      <c r="C2703" s="1165" t="str">
        <f t="shared" ref="C2703:C2716" si="280">C2702</f>
        <v>PEXP179</v>
      </c>
      <c r="D2703" s="988" t="str">
        <f>'PU Holds'!$O$14</f>
        <v>Red 
RAL 3020</v>
      </c>
      <c r="E2703" s="1165" t="s">
        <v>27826</v>
      </c>
      <c r="F2703" s="1165" t="s">
        <v>27824</v>
      </c>
      <c r="G2703" s="1170" t="s">
        <v>27825</v>
      </c>
    </row>
    <row r="2704" spans="1:7" ht="15" customHeight="1">
      <c r="A2704" s="1165" t="str">
        <f t="shared" si="277"/>
        <v>PEXP179BLU</v>
      </c>
      <c r="B2704" s="1165">
        <f>IFERROR(INDEX('PU Holds'!$B$14:$AF$554,MATCH(C2704,'PU Holds'!$B$14:$B$552,FALSE),MATCH(D2704,'PU Holds'!$B$14:$AF$14,FALSE)),0)</f>
        <v>0</v>
      </c>
      <c r="C2704" s="1165" t="str">
        <f t="shared" si="280"/>
        <v>PEXP179</v>
      </c>
      <c r="D2704" s="988" t="str">
        <f>'PU Holds'!$P$14</f>
        <v>Blue 
RAL 5015</v>
      </c>
      <c r="E2704" s="1165" t="s">
        <v>27827</v>
      </c>
      <c r="F2704" s="1165" t="s">
        <v>27824</v>
      </c>
      <c r="G2704" s="1170" t="s">
        <v>27825</v>
      </c>
    </row>
    <row r="2705" spans="1:7" ht="15" customHeight="1">
      <c r="A2705" s="1165" t="str">
        <f t="shared" si="277"/>
        <v>PEXP179GRY</v>
      </c>
      <c r="B2705" s="1165">
        <f>IFERROR(INDEX('PU Holds'!$B$14:$AF$554,MATCH(C2705,'PU Holds'!$B$14:$B$552,FALSE),MATCH(D2705,'PU Holds'!$B$14:$AF$14,FALSE)),0)</f>
        <v>0</v>
      </c>
      <c r="C2705" s="1165" t="str">
        <f t="shared" si="280"/>
        <v>PEXP179</v>
      </c>
      <c r="D2705" s="988" t="str">
        <f>'PU Holds'!$Q$14</f>
        <v>Grey 
RAL 7001</v>
      </c>
      <c r="E2705" s="1165" t="s">
        <v>27828</v>
      </c>
      <c r="F2705" s="1165" t="s">
        <v>27824</v>
      </c>
      <c r="G2705" s="1170" t="s">
        <v>27825</v>
      </c>
    </row>
    <row r="2706" spans="1:7" ht="15" customHeight="1">
      <c r="A2706" s="1165" t="str">
        <f t="shared" si="277"/>
        <v>PEXP179BLK</v>
      </c>
      <c r="B2706" s="1165">
        <f>IFERROR(INDEX('PU Holds'!$B$14:$AF$554,MATCH(C2706,'PU Holds'!$B$14:$B$552,FALSE),MATCH(D2706,'PU Holds'!$B$14:$AF$14,FALSE)),0)</f>
        <v>0</v>
      </c>
      <c r="C2706" s="1165" t="str">
        <f t="shared" si="280"/>
        <v>PEXP179</v>
      </c>
      <c r="D2706" s="988" t="str">
        <f>'PU Holds'!$R$14</f>
        <v>Black 
RAL 9005</v>
      </c>
      <c r="E2706" s="1165" t="s">
        <v>27829</v>
      </c>
      <c r="F2706" s="1165" t="s">
        <v>27824</v>
      </c>
      <c r="G2706" s="1170" t="s">
        <v>27825</v>
      </c>
    </row>
    <row r="2707" spans="1:7" ht="15" customHeight="1">
      <c r="A2707" s="1165" t="str">
        <f t="shared" si="277"/>
        <v>PEXP179FLO</v>
      </c>
      <c r="B2707" s="1165">
        <f>IFERROR(INDEX('PU Holds'!$B$14:$AF$554,MATCH(C2707,'PU Holds'!$B$14:$B$552,FALSE),MATCH(D2707,'PU Holds'!$B$14:$AF$14,FALSE)),0)</f>
        <v>0</v>
      </c>
      <c r="C2707" s="1165" t="str">
        <f t="shared" si="280"/>
        <v>PEXP179</v>
      </c>
      <c r="D2707" s="988" t="str">
        <f>'PU Holds'!$S$14</f>
        <v>Fluo 
Orange</v>
      </c>
      <c r="E2707" s="1165" t="s">
        <v>27830</v>
      </c>
      <c r="F2707" s="1165" t="s">
        <v>27824</v>
      </c>
      <c r="G2707" s="1170" t="s">
        <v>27825</v>
      </c>
    </row>
    <row r="2708" spans="1:7" ht="15" customHeight="1">
      <c r="A2708" s="1165" t="str">
        <f t="shared" si="277"/>
        <v>PEXP179FLG</v>
      </c>
      <c r="B2708" s="1165">
        <f>IFERROR(INDEX('PU Holds'!$B$14:$AF$554,MATCH(C2708,'PU Holds'!$B$14:$B$552,FALSE),MATCH(D2708,'PU Holds'!$B$14:$AF$14,FALSE)),0)</f>
        <v>0</v>
      </c>
      <c r="C2708" s="1165" t="str">
        <f t="shared" si="280"/>
        <v>PEXP179</v>
      </c>
      <c r="D2708" s="988" t="str">
        <f>'PU Holds'!$T$14</f>
        <v>Fluo 
Green</v>
      </c>
      <c r="E2708" s="1165" t="s">
        <v>27831</v>
      </c>
      <c r="F2708" s="1165" t="s">
        <v>27824</v>
      </c>
      <c r="G2708" s="1170" t="s">
        <v>27825</v>
      </c>
    </row>
    <row r="2709" spans="1:7" ht="15" customHeight="1">
      <c r="A2709" s="1165" t="str">
        <f t="shared" si="277"/>
        <v>PEXP179FLP</v>
      </c>
      <c r="B2709" s="1165">
        <f>IFERROR(INDEX('PU Holds'!$B$14:$AF$554,MATCH(C2709,'PU Holds'!$B$14:$B$552,FALSE),MATCH(D2709,'PU Holds'!$B$14:$AF$14,FALSE)),0)</f>
        <v>0</v>
      </c>
      <c r="C2709" s="1165" t="str">
        <f t="shared" si="280"/>
        <v>PEXP179</v>
      </c>
      <c r="D2709" s="988" t="str">
        <f>'PU Holds'!$U$14</f>
        <v>Fluo 
Pink</v>
      </c>
      <c r="E2709" s="1165" t="s">
        <v>27832</v>
      </c>
      <c r="F2709" s="1165" t="s">
        <v>27824</v>
      </c>
      <c r="G2709" s="1170" t="s">
        <v>27825</v>
      </c>
    </row>
    <row r="2710" spans="1:7" ht="15" customHeight="1">
      <c r="A2710" s="1165" t="str">
        <f t="shared" ref="A2710:A2716" si="281">CONCATENATE(C2710,E2710)</f>
        <v>PEXP179VIO</v>
      </c>
      <c r="B2710" s="1165">
        <f>IFERROR(INDEX('PU Holds'!$B$14:$AF$554,MATCH(C2710,'PU Holds'!$B$14:$B$552,FALSE),MATCH(D2710,'PU Holds'!$B$14:$AF$14,FALSE)),0)</f>
        <v>0</v>
      </c>
      <c r="C2710" s="1165" t="str">
        <f t="shared" si="280"/>
        <v>PEXP179</v>
      </c>
      <c r="D2710" s="988" t="str">
        <f>'PU Holds'!$W$14</f>
        <v>Violet 
RAL 4008</v>
      </c>
      <c r="E2710" s="1165" t="s">
        <v>27833</v>
      </c>
      <c r="F2710" s="1165" t="s">
        <v>27824</v>
      </c>
      <c r="G2710" s="1170" t="s">
        <v>27825</v>
      </c>
    </row>
    <row r="2711" spans="1:7" ht="15" customHeight="1">
      <c r="A2711" s="1165" t="str">
        <f t="shared" si="281"/>
        <v>PEXP179MIN</v>
      </c>
      <c r="B2711" s="1165">
        <f>IFERROR(INDEX('PU Holds'!$B$14:$AF$554,MATCH(C2711,'PU Holds'!$B$14:$B$552,FALSE),MATCH(D2711,'PU Holds'!$B$14:$AF$14,FALSE)),0)</f>
        <v>0</v>
      </c>
      <c r="C2711" s="1165" t="str">
        <f t="shared" si="280"/>
        <v>PEXP179</v>
      </c>
      <c r="D2711" s="988" t="str">
        <f>'PU Holds'!$X$14</f>
        <v>Mint 
RAL 6027</v>
      </c>
      <c r="E2711" s="1165" t="s">
        <v>27834</v>
      </c>
      <c r="F2711" s="1165" t="s">
        <v>27824</v>
      </c>
      <c r="G2711" s="1170" t="s">
        <v>27825</v>
      </c>
    </row>
    <row r="2712" spans="1:7" ht="15" customHeight="1">
      <c r="A2712" s="1165" t="str">
        <f t="shared" si="281"/>
        <v>PEXP179PUK</v>
      </c>
      <c r="B2712" s="1165">
        <f>IFERROR(INDEX('PU Holds'!$B$14:$AF$554,MATCH(C2712,'PU Holds'!$B$14:$B$552,FALSE),MATCH(D2712,'PU Holds'!$B$14:$AF$14,FALSE)),0)</f>
        <v>0</v>
      </c>
      <c r="C2712" s="1165" t="str">
        <f t="shared" si="280"/>
        <v>PEXP179</v>
      </c>
      <c r="D2712" s="988" t="str">
        <f>'PU Holds'!$Z$14</f>
        <v>Green 
(Puke 16-09)</v>
      </c>
      <c r="E2712" s="1165" t="s">
        <v>27835</v>
      </c>
      <c r="F2712" s="1165" t="s">
        <v>27824</v>
      </c>
      <c r="G2712" s="1170" t="s">
        <v>27825</v>
      </c>
    </row>
    <row r="2713" spans="1:7" ht="15" customHeight="1">
      <c r="A2713" s="1165" t="str">
        <f t="shared" si="281"/>
        <v>PEXP179ORA</v>
      </c>
      <c r="B2713" s="1165">
        <f>IFERROR(INDEX('PU Holds'!$B$14:$AF$554,MATCH(C2713,'PU Holds'!$B$14:$B$552,FALSE),MATCH(D2713,'PU Holds'!$B$14:$AF$14,FALSE)),0)</f>
        <v>0</v>
      </c>
      <c r="C2713" s="1165" t="str">
        <f t="shared" si="280"/>
        <v>PEXP179</v>
      </c>
      <c r="D2713" s="988" t="str">
        <f>'PU Holds'!$AA$14</f>
        <v>US Orange
14-01</v>
      </c>
      <c r="E2713" s="1165" t="s">
        <v>27836</v>
      </c>
      <c r="F2713" s="1165" t="s">
        <v>27824</v>
      </c>
      <c r="G2713" s="1170" t="s">
        <v>27825</v>
      </c>
    </row>
    <row r="2714" spans="1:7" ht="15" customHeight="1">
      <c r="A2714" s="1165" t="str">
        <f t="shared" si="281"/>
        <v>PEXP179GRE</v>
      </c>
      <c r="B2714" s="1165">
        <f>IFERROR(INDEX('PU Holds'!$B$14:$AF$554,MATCH(C2714,'PU Holds'!$B$14:$B$552,FALSE),MATCH(D2714,'PU Holds'!$B$14:$AF$14,FALSE)),0)</f>
        <v>0</v>
      </c>
      <c r="C2714" s="1165" t="str">
        <f t="shared" si="280"/>
        <v>PEXP179</v>
      </c>
      <c r="D2714" s="988" t="str">
        <f>'PU Holds'!$AB$14</f>
        <v>US Green 
16 -16</v>
      </c>
      <c r="E2714" s="1165" t="s">
        <v>27837</v>
      </c>
      <c r="F2714" s="1165" t="s">
        <v>27824</v>
      </c>
      <c r="G2714" s="1170" t="s">
        <v>27825</v>
      </c>
    </row>
    <row r="2715" spans="1:7" ht="15" customHeight="1">
      <c r="A2715" s="1165" t="str">
        <f t="shared" si="281"/>
        <v>PEXP179WHI</v>
      </c>
      <c r="B2715" s="1165">
        <f>IFERROR(INDEX('PU Holds'!$B$14:$AF$554,MATCH(C2715,'PU Holds'!$B$14:$B$552,FALSE),MATCH(D2715,'PU Holds'!$B$14:$AF$14,FALSE)),0)</f>
        <v>0</v>
      </c>
      <c r="C2715" s="1165" t="str">
        <f t="shared" si="280"/>
        <v>PEXP179</v>
      </c>
      <c r="D2715" s="988" t="str">
        <f>'PU Holds'!$AC$14</f>
        <v>White 
RAL 9010</v>
      </c>
      <c r="E2715" s="1165" t="s">
        <v>27838</v>
      </c>
      <c r="F2715" s="1165" t="s">
        <v>27824</v>
      </c>
      <c r="G2715" s="1170" t="s">
        <v>27825</v>
      </c>
    </row>
    <row r="2716" spans="1:7" ht="15" customHeight="1">
      <c r="A2716" s="1165" t="str">
        <f t="shared" si="281"/>
        <v>PEXP179PUR</v>
      </c>
      <c r="B2716" s="1165">
        <f>IFERROR(INDEX('PU Holds'!$B$14:$AF$554,MATCH(C2716,'PU Holds'!$B$14:$B$552,FALSE),MATCH(D2716,'PU Holds'!$B$14:$AF$14,FALSE)),0)</f>
        <v>0</v>
      </c>
      <c r="C2716" s="1165" t="str">
        <f t="shared" si="280"/>
        <v>PEXP179</v>
      </c>
      <c r="D2716" s="988" t="str">
        <f>'PU Holds'!$AD$14</f>
        <v>US Purple</v>
      </c>
      <c r="E2716" s="1165" t="s">
        <v>27839</v>
      </c>
      <c r="F2716" s="1165" t="s">
        <v>27824</v>
      </c>
      <c r="G2716" s="1170" t="s">
        <v>27825</v>
      </c>
    </row>
    <row r="2717" spans="1:7" ht="15" customHeight="1">
      <c r="A2717" s="1165" t="str">
        <f t="shared" ref="A2717:A2760" si="282">CONCATENATE(C2717,E2717)</f>
        <v>PEXP180YEL</v>
      </c>
      <c r="B2717" s="1165">
        <f>IFERROR(INDEX('PU Holds'!$B$14:$AF$554,MATCH(C2717,'PU Holds'!$B$14:$B$552,FALSE),MATCH(D2717,'PU Holds'!$B$14:$AF$14,FALSE)),0)</f>
        <v>0</v>
      </c>
      <c r="C2717" s="1165" t="s">
        <v>28018</v>
      </c>
      <c r="D2717" s="1168" t="str">
        <f>'PU Holds'!$M$14</f>
        <v>Yellow 
RAL 1026</v>
      </c>
      <c r="E2717" s="1165" t="s">
        <v>27823</v>
      </c>
      <c r="F2717" s="1165" t="s">
        <v>27824</v>
      </c>
      <c r="G2717" s="1170" t="s">
        <v>27825</v>
      </c>
    </row>
    <row r="2718" spans="1:7" ht="15" customHeight="1">
      <c r="A2718" s="1165" t="str">
        <f t="shared" si="282"/>
        <v>PEXP180RED</v>
      </c>
      <c r="B2718" s="1165">
        <f>IFERROR(INDEX('PU Holds'!$B$14:$AF$554,MATCH(C2718,'PU Holds'!$B$14:$B$552,FALSE),MATCH(D2718,'PU Holds'!$B$14:$AF$14,FALSE)),0)</f>
        <v>0</v>
      </c>
      <c r="C2718" s="1165" t="str">
        <f t="shared" ref="C2718:C2731" si="283">C2717</f>
        <v>PEXP180</v>
      </c>
      <c r="D2718" s="988" t="str">
        <f>'PU Holds'!$O$14</f>
        <v>Red 
RAL 3020</v>
      </c>
      <c r="E2718" s="1165" t="s">
        <v>27826</v>
      </c>
      <c r="F2718" s="1165" t="s">
        <v>27824</v>
      </c>
      <c r="G2718" s="1170" t="s">
        <v>27825</v>
      </c>
    </row>
    <row r="2719" spans="1:7" ht="15" customHeight="1">
      <c r="A2719" s="1165" t="str">
        <f t="shared" si="282"/>
        <v>PEXP180BLU</v>
      </c>
      <c r="B2719" s="1165">
        <f>IFERROR(INDEX('PU Holds'!$B$14:$AF$554,MATCH(C2719,'PU Holds'!$B$14:$B$552,FALSE),MATCH(D2719,'PU Holds'!$B$14:$AF$14,FALSE)),0)</f>
        <v>0</v>
      </c>
      <c r="C2719" s="1165" t="str">
        <f t="shared" si="283"/>
        <v>PEXP180</v>
      </c>
      <c r="D2719" s="988" t="str">
        <f>'PU Holds'!$P$14</f>
        <v>Blue 
RAL 5015</v>
      </c>
      <c r="E2719" s="1165" t="s">
        <v>27827</v>
      </c>
      <c r="F2719" s="1165" t="s">
        <v>27824</v>
      </c>
      <c r="G2719" s="1170" t="s">
        <v>27825</v>
      </c>
    </row>
    <row r="2720" spans="1:7" ht="15" customHeight="1">
      <c r="A2720" s="1165" t="str">
        <f t="shared" si="282"/>
        <v>PEXP180GRY</v>
      </c>
      <c r="B2720" s="1165">
        <f>IFERROR(INDEX('PU Holds'!$B$14:$AF$554,MATCH(C2720,'PU Holds'!$B$14:$B$552,FALSE),MATCH(D2720,'PU Holds'!$B$14:$AF$14,FALSE)),0)</f>
        <v>0</v>
      </c>
      <c r="C2720" s="1165" t="str">
        <f t="shared" si="283"/>
        <v>PEXP180</v>
      </c>
      <c r="D2720" s="988" t="str">
        <f>'PU Holds'!$Q$14</f>
        <v>Grey 
RAL 7001</v>
      </c>
      <c r="E2720" s="1165" t="s">
        <v>27828</v>
      </c>
      <c r="F2720" s="1165" t="s">
        <v>27824</v>
      </c>
      <c r="G2720" s="1170" t="s">
        <v>27825</v>
      </c>
    </row>
    <row r="2721" spans="1:7" ht="15" customHeight="1">
      <c r="A2721" s="1165" t="str">
        <f t="shared" si="282"/>
        <v>PEXP180BLK</v>
      </c>
      <c r="B2721" s="1165">
        <f>IFERROR(INDEX('PU Holds'!$B$14:$AF$554,MATCH(C2721,'PU Holds'!$B$14:$B$552,FALSE),MATCH(D2721,'PU Holds'!$B$14:$AF$14,FALSE)),0)</f>
        <v>0</v>
      </c>
      <c r="C2721" s="1165" t="str">
        <f t="shared" si="283"/>
        <v>PEXP180</v>
      </c>
      <c r="D2721" s="988" t="str">
        <f>'PU Holds'!$R$14</f>
        <v>Black 
RAL 9005</v>
      </c>
      <c r="E2721" s="1165" t="s">
        <v>27829</v>
      </c>
      <c r="F2721" s="1165" t="s">
        <v>27824</v>
      </c>
      <c r="G2721" s="1170" t="s">
        <v>27825</v>
      </c>
    </row>
    <row r="2722" spans="1:7" ht="15" customHeight="1">
      <c r="A2722" s="1165" t="str">
        <f t="shared" si="282"/>
        <v>PEXP180FLO</v>
      </c>
      <c r="B2722" s="1165">
        <f>IFERROR(INDEX('PU Holds'!$B$14:$AF$554,MATCH(C2722,'PU Holds'!$B$14:$B$552,FALSE),MATCH(D2722,'PU Holds'!$B$14:$AF$14,FALSE)),0)</f>
        <v>0</v>
      </c>
      <c r="C2722" s="1165" t="str">
        <f t="shared" si="283"/>
        <v>PEXP180</v>
      </c>
      <c r="D2722" s="988" t="str">
        <f>'PU Holds'!$S$14</f>
        <v>Fluo 
Orange</v>
      </c>
      <c r="E2722" s="1165" t="s">
        <v>27830</v>
      </c>
      <c r="F2722" s="1165" t="s">
        <v>27824</v>
      </c>
      <c r="G2722" s="1170" t="s">
        <v>27825</v>
      </c>
    </row>
    <row r="2723" spans="1:7" ht="15" customHeight="1">
      <c r="A2723" s="1165" t="str">
        <f t="shared" si="282"/>
        <v>PEXP180FLG</v>
      </c>
      <c r="B2723" s="1165">
        <f>IFERROR(INDEX('PU Holds'!$B$14:$AF$554,MATCH(C2723,'PU Holds'!$B$14:$B$552,FALSE),MATCH(D2723,'PU Holds'!$B$14:$AF$14,FALSE)),0)</f>
        <v>0</v>
      </c>
      <c r="C2723" s="1165" t="str">
        <f t="shared" si="283"/>
        <v>PEXP180</v>
      </c>
      <c r="D2723" s="988" t="str">
        <f>'PU Holds'!$T$14</f>
        <v>Fluo 
Green</v>
      </c>
      <c r="E2723" s="1165" t="s">
        <v>27831</v>
      </c>
      <c r="F2723" s="1165" t="s">
        <v>27824</v>
      </c>
      <c r="G2723" s="1170" t="s">
        <v>27825</v>
      </c>
    </row>
    <row r="2724" spans="1:7" ht="15" customHeight="1">
      <c r="A2724" s="1165" t="str">
        <f t="shared" si="282"/>
        <v>PEXP180FLP</v>
      </c>
      <c r="B2724" s="1165">
        <f>IFERROR(INDEX('PU Holds'!$B$14:$AF$554,MATCH(C2724,'PU Holds'!$B$14:$B$552,FALSE),MATCH(D2724,'PU Holds'!$B$14:$AF$14,FALSE)),0)</f>
        <v>0</v>
      </c>
      <c r="C2724" s="1165" t="str">
        <f t="shared" si="283"/>
        <v>PEXP180</v>
      </c>
      <c r="D2724" s="988" t="str">
        <f>'PU Holds'!$U$14</f>
        <v>Fluo 
Pink</v>
      </c>
      <c r="E2724" s="1165" t="s">
        <v>27832</v>
      </c>
      <c r="F2724" s="1165" t="s">
        <v>27824</v>
      </c>
      <c r="G2724" s="1170" t="s">
        <v>27825</v>
      </c>
    </row>
    <row r="2725" spans="1:7" ht="15" customHeight="1">
      <c r="A2725" s="1165" t="str">
        <f t="shared" si="282"/>
        <v>PEXP180VIO</v>
      </c>
      <c r="B2725" s="1165">
        <f>IFERROR(INDEX('PU Holds'!$B$14:$AF$554,MATCH(C2725,'PU Holds'!$B$14:$B$552,FALSE),MATCH(D2725,'PU Holds'!$B$14:$AF$14,FALSE)),0)</f>
        <v>0</v>
      </c>
      <c r="C2725" s="1165" t="str">
        <f t="shared" si="283"/>
        <v>PEXP180</v>
      </c>
      <c r="D2725" s="988" t="str">
        <f>'PU Holds'!$W$14</f>
        <v>Violet 
RAL 4008</v>
      </c>
      <c r="E2725" s="1165" t="s">
        <v>27833</v>
      </c>
      <c r="F2725" s="1165" t="s">
        <v>27824</v>
      </c>
      <c r="G2725" s="1170" t="s">
        <v>27825</v>
      </c>
    </row>
    <row r="2726" spans="1:7" ht="15" customHeight="1">
      <c r="A2726" s="1165" t="str">
        <f t="shared" si="282"/>
        <v>PEXP180MIN</v>
      </c>
      <c r="B2726" s="1165">
        <f>IFERROR(INDEX('PU Holds'!$B$14:$AF$554,MATCH(C2726,'PU Holds'!$B$14:$B$552,FALSE),MATCH(D2726,'PU Holds'!$B$14:$AF$14,FALSE)),0)</f>
        <v>0</v>
      </c>
      <c r="C2726" s="1165" t="str">
        <f t="shared" si="283"/>
        <v>PEXP180</v>
      </c>
      <c r="D2726" s="988" t="str">
        <f>'PU Holds'!$X$14</f>
        <v>Mint 
RAL 6027</v>
      </c>
      <c r="E2726" s="1165" t="s">
        <v>27834</v>
      </c>
      <c r="F2726" s="1165" t="s">
        <v>27824</v>
      </c>
      <c r="G2726" s="1170" t="s">
        <v>27825</v>
      </c>
    </row>
    <row r="2727" spans="1:7" ht="15" customHeight="1">
      <c r="A2727" s="1165" t="str">
        <f t="shared" si="282"/>
        <v>PEXP180PUK</v>
      </c>
      <c r="B2727" s="1165">
        <f>IFERROR(INDEX('PU Holds'!$B$14:$AF$554,MATCH(C2727,'PU Holds'!$B$14:$B$552,FALSE),MATCH(D2727,'PU Holds'!$B$14:$AF$14,FALSE)),0)</f>
        <v>0</v>
      </c>
      <c r="C2727" s="1165" t="str">
        <f t="shared" si="283"/>
        <v>PEXP180</v>
      </c>
      <c r="D2727" s="988" t="str">
        <f>'PU Holds'!$Z$14</f>
        <v>Green 
(Puke 16-09)</v>
      </c>
      <c r="E2727" s="1165" t="s">
        <v>27835</v>
      </c>
      <c r="F2727" s="1165" t="s">
        <v>27824</v>
      </c>
      <c r="G2727" s="1170" t="s">
        <v>27825</v>
      </c>
    </row>
    <row r="2728" spans="1:7" ht="15" customHeight="1">
      <c r="A2728" s="1165" t="str">
        <f t="shared" si="282"/>
        <v>PEXP180ORA</v>
      </c>
      <c r="B2728" s="1165">
        <f>IFERROR(INDEX('PU Holds'!$B$14:$AF$554,MATCH(C2728,'PU Holds'!$B$14:$B$552,FALSE),MATCH(D2728,'PU Holds'!$B$14:$AF$14,FALSE)),0)</f>
        <v>0</v>
      </c>
      <c r="C2728" s="1165" t="str">
        <f t="shared" si="283"/>
        <v>PEXP180</v>
      </c>
      <c r="D2728" s="988" t="str">
        <f>'PU Holds'!$AA$14</f>
        <v>US Orange
14-01</v>
      </c>
      <c r="E2728" s="1165" t="s">
        <v>27836</v>
      </c>
      <c r="F2728" s="1165" t="s">
        <v>27824</v>
      </c>
      <c r="G2728" s="1170" t="s">
        <v>27825</v>
      </c>
    </row>
    <row r="2729" spans="1:7" ht="15" customHeight="1">
      <c r="A2729" s="1165" t="str">
        <f t="shared" si="282"/>
        <v>PEXP180GRE</v>
      </c>
      <c r="B2729" s="1165">
        <f>IFERROR(INDEX('PU Holds'!$B$14:$AF$554,MATCH(C2729,'PU Holds'!$B$14:$B$552,FALSE),MATCH(D2729,'PU Holds'!$B$14:$AF$14,FALSE)),0)</f>
        <v>0</v>
      </c>
      <c r="C2729" s="1165" t="str">
        <f t="shared" si="283"/>
        <v>PEXP180</v>
      </c>
      <c r="D2729" s="988" t="str">
        <f>'PU Holds'!$AB$14</f>
        <v>US Green 
16 -16</v>
      </c>
      <c r="E2729" s="1165" t="s">
        <v>27837</v>
      </c>
      <c r="F2729" s="1165" t="s">
        <v>27824</v>
      </c>
      <c r="G2729" s="1170" t="s">
        <v>27825</v>
      </c>
    </row>
    <row r="2730" spans="1:7" ht="15" customHeight="1">
      <c r="A2730" s="1165" t="str">
        <f t="shared" si="282"/>
        <v>PEXP180WHI</v>
      </c>
      <c r="B2730" s="1165">
        <f>IFERROR(INDEX('PU Holds'!$B$14:$AF$554,MATCH(C2730,'PU Holds'!$B$14:$B$552,FALSE),MATCH(D2730,'PU Holds'!$B$14:$AF$14,FALSE)),0)</f>
        <v>0</v>
      </c>
      <c r="C2730" s="1165" t="str">
        <f t="shared" si="283"/>
        <v>PEXP180</v>
      </c>
      <c r="D2730" s="988" t="str">
        <f>'PU Holds'!$AC$14</f>
        <v>White 
RAL 9010</v>
      </c>
      <c r="E2730" s="1165" t="s">
        <v>27838</v>
      </c>
      <c r="F2730" s="1165" t="s">
        <v>27824</v>
      </c>
      <c r="G2730" s="1170" t="s">
        <v>27825</v>
      </c>
    </row>
    <row r="2731" spans="1:7" ht="15" customHeight="1">
      <c r="A2731" s="1165" t="str">
        <f t="shared" si="282"/>
        <v>PEXP180PUR</v>
      </c>
      <c r="B2731" s="1165">
        <f>IFERROR(INDEX('PU Holds'!$B$14:$AF$554,MATCH(C2731,'PU Holds'!$B$14:$B$552,FALSE),MATCH(D2731,'PU Holds'!$B$14:$AF$14,FALSE)),0)</f>
        <v>0</v>
      </c>
      <c r="C2731" s="1165" t="str">
        <f t="shared" si="283"/>
        <v>PEXP180</v>
      </c>
      <c r="D2731" s="988" t="str">
        <f>'PU Holds'!$AD$14</f>
        <v>US Purple</v>
      </c>
      <c r="E2731" s="1165" t="s">
        <v>27839</v>
      </c>
      <c r="F2731" s="1165" t="s">
        <v>27824</v>
      </c>
      <c r="G2731" s="1170" t="s">
        <v>27825</v>
      </c>
    </row>
    <row r="2732" spans="1:7" ht="15" customHeight="1">
      <c r="A2732" s="1165" t="str">
        <f t="shared" si="282"/>
        <v>PEXP181YEL</v>
      </c>
      <c r="B2732" s="1165">
        <f>IFERROR(INDEX('PU Holds'!$B$14:$AF$554,MATCH(C2732,'PU Holds'!$B$14:$B$552,FALSE),MATCH(D2732,'PU Holds'!$B$14:$AF$14,FALSE)),0)</f>
        <v>0</v>
      </c>
      <c r="C2732" s="1165" t="s">
        <v>28019</v>
      </c>
      <c r="D2732" s="1168" t="str">
        <f>'PU Holds'!$M$14</f>
        <v>Yellow 
RAL 1026</v>
      </c>
      <c r="E2732" s="1165" t="s">
        <v>27823</v>
      </c>
      <c r="F2732" s="1165" t="s">
        <v>27824</v>
      </c>
      <c r="G2732" s="1170" t="s">
        <v>27825</v>
      </c>
    </row>
    <row r="2733" spans="1:7" ht="15" customHeight="1">
      <c r="A2733" s="1165" t="str">
        <f t="shared" si="282"/>
        <v>PEXP181RED</v>
      </c>
      <c r="B2733" s="1165">
        <f>IFERROR(INDEX('PU Holds'!$B$14:$AF$554,MATCH(C2733,'PU Holds'!$B$14:$B$552,FALSE),MATCH(D2733,'PU Holds'!$B$14:$AF$14,FALSE)),0)</f>
        <v>0</v>
      </c>
      <c r="C2733" s="1165" t="str">
        <f t="shared" ref="C2733:C2746" si="284">C2732</f>
        <v>PEXP181</v>
      </c>
      <c r="D2733" s="988" t="str">
        <f>'PU Holds'!$O$14</f>
        <v>Red 
RAL 3020</v>
      </c>
      <c r="E2733" s="1165" t="s">
        <v>27826</v>
      </c>
      <c r="F2733" s="1165" t="s">
        <v>27824</v>
      </c>
      <c r="G2733" s="1170" t="s">
        <v>27825</v>
      </c>
    </row>
    <row r="2734" spans="1:7" ht="15" customHeight="1">
      <c r="A2734" s="1165" t="str">
        <f t="shared" si="282"/>
        <v>PEXP181BLU</v>
      </c>
      <c r="B2734" s="1165">
        <f>IFERROR(INDEX('PU Holds'!$B$14:$AF$554,MATCH(C2734,'PU Holds'!$B$14:$B$552,FALSE),MATCH(D2734,'PU Holds'!$B$14:$AF$14,FALSE)),0)</f>
        <v>0</v>
      </c>
      <c r="C2734" s="1165" t="str">
        <f t="shared" si="284"/>
        <v>PEXP181</v>
      </c>
      <c r="D2734" s="988" t="str">
        <f>'PU Holds'!$P$14</f>
        <v>Blue 
RAL 5015</v>
      </c>
      <c r="E2734" s="1165" t="s">
        <v>27827</v>
      </c>
      <c r="F2734" s="1165" t="s">
        <v>27824</v>
      </c>
      <c r="G2734" s="1170" t="s">
        <v>27825</v>
      </c>
    </row>
    <row r="2735" spans="1:7" ht="15" customHeight="1">
      <c r="A2735" s="1165" t="str">
        <f t="shared" si="282"/>
        <v>PEXP181GRY</v>
      </c>
      <c r="B2735" s="1165">
        <f>IFERROR(INDEX('PU Holds'!$B$14:$AF$554,MATCH(C2735,'PU Holds'!$B$14:$B$552,FALSE),MATCH(D2735,'PU Holds'!$B$14:$AF$14,FALSE)),0)</f>
        <v>0</v>
      </c>
      <c r="C2735" s="1165" t="str">
        <f t="shared" si="284"/>
        <v>PEXP181</v>
      </c>
      <c r="D2735" s="988" t="str">
        <f>'PU Holds'!$Q$14</f>
        <v>Grey 
RAL 7001</v>
      </c>
      <c r="E2735" s="1165" t="s">
        <v>27828</v>
      </c>
      <c r="F2735" s="1165" t="s">
        <v>27824</v>
      </c>
      <c r="G2735" s="1170" t="s">
        <v>27825</v>
      </c>
    </row>
    <row r="2736" spans="1:7" ht="15" customHeight="1">
      <c r="A2736" s="1165" t="str">
        <f t="shared" si="282"/>
        <v>PEXP181BLK</v>
      </c>
      <c r="B2736" s="1165">
        <f>IFERROR(INDEX('PU Holds'!$B$14:$AF$554,MATCH(C2736,'PU Holds'!$B$14:$B$552,FALSE),MATCH(D2736,'PU Holds'!$B$14:$AF$14,FALSE)),0)</f>
        <v>0</v>
      </c>
      <c r="C2736" s="1165" t="str">
        <f t="shared" si="284"/>
        <v>PEXP181</v>
      </c>
      <c r="D2736" s="988" t="str">
        <f>'PU Holds'!$R$14</f>
        <v>Black 
RAL 9005</v>
      </c>
      <c r="E2736" s="1165" t="s">
        <v>27829</v>
      </c>
      <c r="F2736" s="1165" t="s">
        <v>27824</v>
      </c>
      <c r="G2736" s="1170" t="s">
        <v>27825</v>
      </c>
    </row>
    <row r="2737" spans="1:7" ht="15" customHeight="1">
      <c r="A2737" s="1165" t="str">
        <f t="shared" si="282"/>
        <v>PEXP181FLO</v>
      </c>
      <c r="B2737" s="1165">
        <f>IFERROR(INDEX('PU Holds'!$B$14:$AF$554,MATCH(C2737,'PU Holds'!$B$14:$B$552,FALSE),MATCH(D2737,'PU Holds'!$B$14:$AF$14,FALSE)),0)</f>
        <v>0</v>
      </c>
      <c r="C2737" s="1165" t="str">
        <f t="shared" si="284"/>
        <v>PEXP181</v>
      </c>
      <c r="D2737" s="988" t="str">
        <f>'PU Holds'!$S$14</f>
        <v>Fluo 
Orange</v>
      </c>
      <c r="E2737" s="1165" t="s">
        <v>27830</v>
      </c>
      <c r="F2737" s="1165" t="s">
        <v>27824</v>
      </c>
      <c r="G2737" s="1170" t="s">
        <v>27825</v>
      </c>
    </row>
    <row r="2738" spans="1:7" ht="15" customHeight="1">
      <c r="A2738" s="1165" t="str">
        <f t="shared" si="282"/>
        <v>PEXP181FLG</v>
      </c>
      <c r="B2738" s="1165">
        <f>IFERROR(INDEX('PU Holds'!$B$14:$AF$554,MATCH(C2738,'PU Holds'!$B$14:$B$552,FALSE),MATCH(D2738,'PU Holds'!$B$14:$AF$14,FALSE)),0)</f>
        <v>0</v>
      </c>
      <c r="C2738" s="1165" t="str">
        <f t="shared" si="284"/>
        <v>PEXP181</v>
      </c>
      <c r="D2738" s="988" t="str">
        <f>'PU Holds'!$T$14</f>
        <v>Fluo 
Green</v>
      </c>
      <c r="E2738" s="1165" t="s">
        <v>27831</v>
      </c>
      <c r="F2738" s="1165" t="s">
        <v>27824</v>
      </c>
      <c r="G2738" s="1170" t="s">
        <v>27825</v>
      </c>
    </row>
    <row r="2739" spans="1:7" ht="15" customHeight="1">
      <c r="A2739" s="1165" t="str">
        <f t="shared" si="282"/>
        <v>PEXP181FLP</v>
      </c>
      <c r="B2739" s="1165">
        <f>IFERROR(INDEX('PU Holds'!$B$14:$AF$554,MATCH(C2739,'PU Holds'!$B$14:$B$552,FALSE),MATCH(D2739,'PU Holds'!$B$14:$AF$14,FALSE)),0)</f>
        <v>0</v>
      </c>
      <c r="C2739" s="1165" t="str">
        <f t="shared" si="284"/>
        <v>PEXP181</v>
      </c>
      <c r="D2739" s="988" t="str">
        <f>'PU Holds'!$U$14</f>
        <v>Fluo 
Pink</v>
      </c>
      <c r="E2739" s="1165" t="s">
        <v>27832</v>
      </c>
      <c r="F2739" s="1165" t="s">
        <v>27824</v>
      </c>
      <c r="G2739" s="1170" t="s">
        <v>27825</v>
      </c>
    </row>
    <row r="2740" spans="1:7" ht="15" customHeight="1">
      <c r="A2740" s="1165" t="str">
        <f t="shared" si="282"/>
        <v>PEXP181VIO</v>
      </c>
      <c r="B2740" s="1165">
        <f>IFERROR(INDEX('PU Holds'!$B$14:$AF$554,MATCH(C2740,'PU Holds'!$B$14:$B$552,FALSE),MATCH(D2740,'PU Holds'!$B$14:$AF$14,FALSE)),0)</f>
        <v>0</v>
      </c>
      <c r="C2740" s="1165" t="str">
        <f t="shared" si="284"/>
        <v>PEXP181</v>
      </c>
      <c r="D2740" s="988" t="str">
        <f>'PU Holds'!$W$14</f>
        <v>Violet 
RAL 4008</v>
      </c>
      <c r="E2740" s="1165" t="s">
        <v>27833</v>
      </c>
      <c r="F2740" s="1165" t="s">
        <v>27824</v>
      </c>
      <c r="G2740" s="1170" t="s">
        <v>27825</v>
      </c>
    </row>
    <row r="2741" spans="1:7" ht="15" customHeight="1">
      <c r="A2741" s="1165" t="str">
        <f t="shared" si="282"/>
        <v>PEXP181MIN</v>
      </c>
      <c r="B2741" s="1165">
        <f>IFERROR(INDEX('PU Holds'!$B$14:$AF$554,MATCH(C2741,'PU Holds'!$B$14:$B$552,FALSE),MATCH(D2741,'PU Holds'!$B$14:$AF$14,FALSE)),0)</f>
        <v>0</v>
      </c>
      <c r="C2741" s="1165" t="str">
        <f t="shared" si="284"/>
        <v>PEXP181</v>
      </c>
      <c r="D2741" s="988" t="str">
        <f>'PU Holds'!$X$14</f>
        <v>Mint 
RAL 6027</v>
      </c>
      <c r="E2741" s="1165" t="s">
        <v>27834</v>
      </c>
      <c r="F2741" s="1165" t="s">
        <v>27824</v>
      </c>
      <c r="G2741" s="1170" t="s">
        <v>27825</v>
      </c>
    </row>
    <row r="2742" spans="1:7" ht="15" customHeight="1">
      <c r="A2742" s="1165" t="str">
        <f t="shared" si="282"/>
        <v>PEXP181PUK</v>
      </c>
      <c r="B2742" s="1165">
        <f>IFERROR(INDEX('PU Holds'!$B$14:$AF$554,MATCH(C2742,'PU Holds'!$B$14:$B$552,FALSE),MATCH(D2742,'PU Holds'!$B$14:$AF$14,FALSE)),0)</f>
        <v>0</v>
      </c>
      <c r="C2742" s="1165" t="str">
        <f t="shared" si="284"/>
        <v>PEXP181</v>
      </c>
      <c r="D2742" s="988" t="str">
        <f>'PU Holds'!$Z$14</f>
        <v>Green 
(Puke 16-09)</v>
      </c>
      <c r="E2742" s="1165" t="s">
        <v>27835</v>
      </c>
      <c r="F2742" s="1165" t="s">
        <v>27824</v>
      </c>
      <c r="G2742" s="1170" t="s">
        <v>27825</v>
      </c>
    </row>
    <row r="2743" spans="1:7" ht="15" customHeight="1">
      <c r="A2743" s="1165" t="str">
        <f t="shared" si="282"/>
        <v>PEXP181ORA</v>
      </c>
      <c r="B2743" s="1165">
        <f>IFERROR(INDEX('PU Holds'!$B$14:$AF$554,MATCH(C2743,'PU Holds'!$B$14:$B$552,FALSE),MATCH(D2743,'PU Holds'!$B$14:$AF$14,FALSE)),0)</f>
        <v>0</v>
      </c>
      <c r="C2743" s="1165" t="str">
        <f t="shared" si="284"/>
        <v>PEXP181</v>
      </c>
      <c r="D2743" s="988" t="str">
        <f>'PU Holds'!$AA$14</f>
        <v>US Orange
14-01</v>
      </c>
      <c r="E2743" s="1165" t="s">
        <v>27836</v>
      </c>
      <c r="F2743" s="1165" t="s">
        <v>27824</v>
      </c>
      <c r="G2743" s="1170" t="s">
        <v>27825</v>
      </c>
    </row>
    <row r="2744" spans="1:7" ht="15" customHeight="1">
      <c r="A2744" s="1165" t="str">
        <f t="shared" si="282"/>
        <v>PEXP181GRE</v>
      </c>
      <c r="B2744" s="1165">
        <f>IFERROR(INDEX('PU Holds'!$B$14:$AF$554,MATCH(C2744,'PU Holds'!$B$14:$B$552,FALSE),MATCH(D2744,'PU Holds'!$B$14:$AF$14,FALSE)),0)</f>
        <v>0</v>
      </c>
      <c r="C2744" s="1165" t="str">
        <f t="shared" si="284"/>
        <v>PEXP181</v>
      </c>
      <c r="D2744" s="988" t="str">
        <f>'PU Holds'!$AB$14</f>
        <v>US Green 
16 -16</v>
      </c>
      <c r="E2744" s="1165" t="s">
        <v>27837</v>
      </c>
      <c r="F2744" s="1165" t="s">
        <v>27824</v>
      </c>
      <c r="G2744" s="1170" t="s">
        <v>27825</v>
      </c>
    </row>
    <row r="2745" spans="1:7" ht="15" customHeight="1">
      <c r="A2745" s="1165" t="str">
        <f t="shared" si="282"/>
        <v>PEXP181WHI</v>
      </c>
      <c r="B2745" s="1165">
        <f>IFERROR(INDEX('PU Holds'!$B$14:$AF$554,MATCH(C2745,'PU Holds'!$B$14:$B$552,FALSE),MATCH(D2745,'PU Holds'!$B$14:$AF$14,FALSE)),0)</f>
        <v>0</v>
      </c>
      <c r="C2745" s="1165" t="str">
        <f t="shared" si="284"/>
        <v>PEXP181</v>
      </c>
      <c r="D2745" s="988" t="str">
        <f>'PU Holds'!$AC$14</f>
        <v>White 
RAL 9010</v>
      </c>
      <c r="E2745" s="1165" t="s">
        <v>27838</v>
      </c>
      <c r="F2745" s="1165" t="s">
        <v>27824</v>
      </c>
      <c r="G2745" s="1170" t="s">
        <v>27825</v>
      </c>
    </row>
    <row r="2746" spans="1:7" ht="15" customHeight="1">
      <c r="A2746" s="1165" t="str">
        <f t="shared" si="282"/>
        <v>PEXP181PUR</v>
      </c>
      <c r="B2746" s="1165">
        <f>IFERROR(INDEX('PU Holds'!$B$14:$AF$554,MATCH(C2746,'PU Holds'!$B$14:$B$552,FALSE),MATCH(D2746,'PU Holds'!$B$14:$AF$14,FALSE)),0)</f>
        <v>0</v>
      </c>
      <c r="C2746" s="1165" t="str">
        <f t="shared" si="284"/>
        <v>PEXP181</v>
      </c>
      <c r="D2746" s="988" t="str">
        <f>'PU Holds'!$AD$14</f>
        <v>US Purple</v>
      </c>
      <c r="E2746" s="1165" t="s">
        <v>27839</v>
      </c>
      <c r="F2746" s="1165" t="s">
        <v>27824</v>
      </c>
      <c r="G2746" s="1170" t="s">
        <v>27825</v>
      </c>
    </row>
    <row r="2747" spans="1:7" ht="15" customHeight="1">
      <c r="A2747" s="1165" t="str">
        <f t="shared" si="282"/>
        <v>PEXP182YEL</v>
      </c>
      <c r="B2747" s="1165">
        <f>IFERROR(INDEX('PU Holds'!$B$14:$AF$554,MATCH(C2747,'PU Holds'!$B$14:$B$552,FALSE),MATCH(D2747,'PU Holds'!$B$14:$AF$14,FALSE)),0)</f>
        <v>0</v>
      </c>
      <c r="C2747" s="1165" t="s">
        <v>28020</v>
      </c>
      <c r="D2747" s="1168" t="str">
        <f>'PU Holds'!$M$14</f>
        <v>Yellow 
RAL 1026</v>
      </c>
      <c r="E2747" s="1165" t="s">
        <v>27823</v>
      </c>
      <c r="F2747" s="1165" t="s">
        <v>27824</v>
      </c>
      <c r="G2747" s="1170" t="s">
        <v>27825</v>
      </c>
    </row>
    <row r="2748" spans="1:7" ht="15" customHeight="1">
      <c r="A2748" s="1165" t="str">
        <f t="shared" si="282"/>
        <v>PEXP182RED</v>
      </c>
      <c r="B2748" s="1165">
        <f>IFERROR(INDEX('PU Holds'!$B$14:$AF$554,MATCH(C2748,'PU Holds'!$B$14:$B$552,FALSE),MATCH(D2748,'PU Holds'!$B$14:$AF$14,FALSE)),0)</f>
        <v>0</v>
      </c>
      <c r="C2748" s="1165" t="str">
        <f t="shared" ref="C2748:C2761" si="285">C2747</f>
        <v>PEXP182</v>
      </c>
      <c r="D2748" s="988" t="str">
        <f>'PU Holds'!$O$14</f>
        <v>Red 
RAL 3020</v>
      </c>
      <c r="E2748" s="1165" t="s">
        <v>27826</v>
      </c>
      <c r="F2748" s="1165" t="s">
        <v>27824</v>
      </c>
      <c r="G2748" s="1170" t="s">
        <v>27825</v>
      </c>
    </row>
    <row r="2749" spans="1:7" ht="15" customHeight="1">
      <c r="A2749" s="1165" t="str">
        <f t="shared" si="282"/>
        <v>PEXP182BLU</v>
      </c>
      <c r="B2749" s="1165">
        <f>IFERROR(INDEX('PU Holds'!$B$14:$AF$554,MATCH(C2749,'PU Holds'!$B$14:$B$552,FALSE),MATCH(D2749,'PU Holds'!$B$14:$AF$14,FALSE)),0)</f>
        <v>0</v>
      </c>
      <c r="C2749" s="1165" t="str">
        <f t="shared" si="285"/>
        <v>PEXP182</v>
      </c>
      <c r="D2749" s="988" t="str">
        <f>'PU Holds'!$P$14</f>
        <v>Blue 
RAL 5015</v>
      </c>
      <c r="E2749" s="1165" t="s">
        <v>27827</v>
      </c>
      <c r="F2749" s="1165" t="s">
        <v>27824</v>
      </c>
      <c r="G2749" s="1170" t="s">
        <v>27825</v>
      </c>
    </row>
    <row r="2750" spans="1:7" ht="15" customHeight="1">
      <c r="A2750" s="1165" t="str">
        <f t="shared" si="282"/>
        <v>PEXP182GRY</v>
      </c>
      <c r="B2750" s="1165">
        <f>IFERROR(INDEX('PU Holds'!$B$14:$AF$554,MATCH(C2750,'PU Holds'!$B$14:$B$552,FALSE),MATCH(D2750,'PU Holds'!$B$14:$AF$14,FALSE)),0)</f>
        <v>0</v>
      </c>
      <c r="C2750" s="1165" t="str">
        <f t="shared" si="285"/>
        <v>PEXP182</v>
      </c>
      <c r="D2750" s="988" t="str">
        <f>'PU Holds'!$Q$14</f>
        <v>Grey 
RAL 7001</v>
      </c>
      <c r="E2750" s="1165" t="s">
        <v>27828</v>
      </c>
      <c r="F2750" s="1165" t="s">
        <v>27824</v>
      </c>
      <c r="G2750" s="1170" t="s">
        <v>27825</v>
      </c>
    </row>
    <row r="2751" spans="1:7" ht="15" customHeight="1">
      <c r="A2751" s="1165" t="str">
        <f t="shared" si="282"/>
        <v>PEXP182BLK</v>
      </c>
      <c r="B2751" s="1165">
        <f>IFERROR(INDEX('PU Holds'!$B$14:$AF$554,MATCH(C2751,'PU Holds'!$B$14:$B$552,FALSE),MATCH(D2751,'PU Holds'!$B$14:$AF$14,FALSE)),0)</f>
        <v>0</v>
      </c>
      <c r="C2751" s="1165" t="str">
        <f t="shared" si="285"/>
        <v>PEXP182</v>
      </c>
      <c r="D2751" s="988" t="str">
        <f>'PU Holds'!$R$14</f>
        <v>Black 
RAL 9005</v>
      </c>
      <c r="E2751" s="1165" t="s">
        <v>27829</v>
      </c>
      <c r="F2751" s="1165" t="s">
        <v>27824</v>
      </c>
      <c r="G2751" s="1170" t="s">
        <v>27825</v>
      </c>
    </row>
    <row r="2752" spans="1:7" ht="15" customHeight="1">
      <c r="A2752" s="1165" t="str">
        <f t="shared" si="282"/>
        <v>PEXP182FLO</v>
      </c>
      <c r="B2752" s="1165">
        <f>IFERROR(INDEX('PU Holds'!$B$14:$AF$554,MATCH(C2752,'PU Holds'!$B$14:$B$552,FALSE),MATCH(D2752,'PU Holds'!$B$14:$AF$14,FALSE)),0)</f>
        <v>0</v>
      </c>
      <c r="C2752" s="1165" t="str">
        <f t="shared" si="285"/>
        <v>PEXP182</v>
      </c>
      <c r="D2752" s="988" t="str">
        <f>'PU Holds'!$S$14</f>
        <v>Fluo 
Orange</v>
      </c>
      <c r="E2752" s="1165" t="s">
        <v>27830</v>
      </c>
      <c r="F2752" s="1165" t="s">
        <v>27824</v>
      </c>
      <c r="G2752" s="1170" t="s">
        <v>27825</v>
      </c>
    </row>
    <row r="2753" spans="1:7" ht="15" customHeight="1">
      <c r="A2753" s="1165" t="str">
        <f t="shared" si="282"/>
        <v>PEXP182FLG</v>
      </c>
      <c r="B2753" s="1165">
        <f>IFERROR(INDEX('PU Holds'!$B$14:$AF$554,MATCH(C2753,'PU Holds'!$B$14:$B$552,FALSE),MATCH(D2753,'PU Holds'!$B$14:$AF$14,FALSE)),0)</f>
        <v>0</v>
      </c>
      <c r="C2753" s="1165" t="str">
        <f t="shared" si="285"/>
        <v>PEXP182</v>
      </c>
      <c r="D2753" s="988" t="str">
        <f>'PU Holds'!$T$14</f>
        <v>Fluo 
Green</v>
      </c>
      <c r="E2753" s="1165" t="s">
        <v>27831</v>
      </c>
      <c r="F2753" s="1165" t="s">
        <v>27824</v>
      </c>
      <c r="G2753" s="1170" t="s">
        <v>27825</v>
      </c>
    </row>
    <row r="2754" spans="1:7" ht="15" customHeight="1">
      <c r="A2754" s="1165" t="str">
        <f t="shared" si="282"/>
        <v>PEXP182FLP</v>
      </c>
      <c r="B2754" s="1165">
        <f>IFERROR(INDEX('PU Holds'!$B$14:$AF$554,MATCH(C2754,'PU Holds'!$B$14:$B$552,FALSE),MATCH(D2754,'PU Holds'!$B$14:$AF$14,FALSE)),0)</f>
        <v>0</v>
      </c>
      <c r="C2754" s="1165" t="str">
        <f t="shared" si="285"/>
        <v>PEXP182</v>
      </c>
      <c r="D2754" s="988" t="str">
        <f>'PU Holds'!$U$14</f>
        <v>Fluo 
Pink</v>
      </c>
      <c r="E2754" s="1165" t="s">
        <v>27832</v>
      </c>
      <c r="F2754" s="1165" t="s">
        <v>27824</v>
      </c>
      <c r="G2754" s="1170" t="s">
        <v>27825</v>
      </c>
    </row>
    <row r="2755" spans="1:7" ht="15" customHeight="1">
      <c r="A2755" s="1165" t="str">
        <f t="shared" si="282"/>
        <v>PEXP182VIO</v>
      </c>
      <c r="B2755" s="1165">
        <f>IFERROR(INDEX('PU Holds'!$B$14:$AF$554,MATCH(C2755,'PU Holds'!$B$14:$B$552,FALSE),MATCH(D2755,'PU Holds'!$B$14:$AF$14,FALSE)),0)</f>
        <v>0</v>
      </c>
      <c r="C2755" s="1165" t="str">
        <f t="shared" si="285"/>
        <v>PEXP182</v>
      </c>
      <c r="D2755" s="988" t="str">
        <f>'PU Holds'!$W$14</f>
        <v>Violet 
RAL 4008</v>
      </c>
      <c r="E2755" s="1165" t="s">
        <v>27833</v>
      </c>
      <c r="F2755" s="1165" t="s">
        <v>27824</v>
      </c>
      <c r="G2755" s="1170" t="s">
        <v>27825</v>
      </c>
    </row>
    <row r="2756" spans="1:7" ht="15" customHeight="1">
      <c r="A2756" s="1165" t="str">
        <f t="shared" si="282"/>
        <v>PEXP182MIN</v>
      </c>
      <c r="B2756" s="1165">
        <f>IFERROR(INDEX('PU Holds'!$B$14:$AF$554,MATCH(C2756,'PU Holds'!$B$14:$B$552,FALSE),MATCH(D2756,'PU Holds'!$B$14:$AF$14,FALSE)),0)</f>
        <v>0</v>
      </c>
      <c r="C2756" s="1165" t="str">
        <f t="shared" si="285"/>
        <v>PEXP182</v>
      </c>
      <c r="D2756" s="988" t="str">
        <f>'PU Holds'!$X$14</f>
        <v>Mint 
RAL 6027</v>
      </c>
      <c r="E2756" s="1165" t="s">
        <v>27834</v>
      </c>
      <c r="F2756" s="1165" t="s">
        <v>27824</v>
      </c>
      <c r="G2756" s="1170" t="s">
        <v>27825</v>
      </c>
    </row>
    <row r="2757" spans="1:7" ht="15" customHeight="1">
      <c r="A2757" s="1165" t="str">
        <f t="shared" si="282"/>
        <v>PEXP182PUK</v>
      </c>
      <c r="B2757" s="1165">
        <f>IFERROR(INDEX('PU Holds'!$B$14:$AF$554,MATCH(C2757,'PU Holds'!$B$14:$B$552,FALSE),MATCH(D2757,'PU Holds'!$B$14:$AF$14,FALSE)),0)</f>
        <v>0</v>
      </c>
      <c r="C2757" s="1165" t="str">
        <f t="shared" si="285"/>
        <v>PEXP182</v>
      </c>
      <c r="D2757" s="988" t="str">
        <f>'PU Holds'!$Z$14</f>
        <v>Green 
(Puke 16-09)</v>
      </c>
      <c r="E2757" s="1165" t="s">
        <v>27835</v>
      </c>
      <c r="F2757" s="1165" t="s">
        <v>27824</v>
      </c>
      <c r="G2757" s="1170" t="s">
        <v>27825</v>
      </c>
    </row>
    <row r="2758" spans="1:7" ht="15" customHeight="1">
      <c r="A2758" s="1165" t="str">
        <f t="shared" si="282"/>
        <v>PEXP182ORA</v>
      </c>
      <c r="B2758" s="1165">
        <f>IFERROR(INDEX('PU Holds'!$B$14:$AF$554,MATCH(C2758,'PU Holds'!$B$14:$B$552,FALSE),MATCH(D2758,'PU Holds'!$B$14:$AF$14,FALSE)),0)</f>
        <v>0</v>
      </c>
      <c r="C2758" s="1165" t="str">
        <f t="shared" si="285"/>
        <v>PEXP182</v>
      </c>
      <c r="D2758" s="988" t="str">
        <f>'PU Holds'!$AA$14</f>
        <v>US Orange
14-01</v>
      </c>
      <c r="E2758" s="1165" t="s">
        <v>27836</v>
      </c>
      <c r="F2758" s="1165" t="s">
        <v>27824</v>
      </c>
      <c r="G2758" s="1170" t="s">
        <v>27825</v>
      </c>
    </row>
    <row r="2759" spans="1:7" ht="15" customHeight="1">
      <c r="A2759" s="1165" t="str">
        <f t="shared" si="282"/>
        <v>PEXP182GRE</v>
      </c>
      <c r="B2759" s="1165">
        <f>IFERROR(INDEX('PU Holds'!$B$14:$AF$554,MATCH(C2759,'PU Holds'!$B$14:$B$552,FALSE),MATCH(D2759,'PU Holds'!$B$14:$AF$14,FALSE)),0)</f>
        <v>0</v>
      </c>
      <c r="C2759" s="1165" t="str">
        <f t="shared" si="285"/>
        <v>PEXP182</v>
      </c>
      <c r="D2759" s="988" t="str">
        <f>'PU Holds'!$AB$14</f>
        <v>US Green 
16 -16</v>
      </c>
      <c r="E2759" s="1165" t="s">
        <v>27837</v>
      </c>
      <c r="F2759" s="1165" t="s">
        <v>27824</v>
      </c>
      <c r="G2759" s="1170" t="s">
        <v>27825</v>
      </c>
    </row>
    <row r="2760" spans="1:7" ht="15" customHeight="1">
      <c r="A2760" s="1165" t="str">
        <f t="shared" si="282"/>
        <v>PEXP182WHI</v>
      </c>
      <c r="B2760" s="1165">
        <f>IFERROR(INDEX('PU Holds'!$B$14:$AF$554,MATCH(C2760,'PU Holds'!$B$14:$B$552,FALSE),MATCH(D2760,'PU Holds'!$B$14:$AF$14,FALSE)),0)</f>
        <v>0</v>
      </c>
      <c r="C2760" s="1165" t="str">
        <f t="shared" si="285"/>
        <v>PEXP182</v>
      </c>
      <c r="D2760" s="988" t="str">
        <f>'PU Holds'!$AC$14</f>
        <v>White 
RAL 9010</v>
      </c>
      <c r="E2760" s="1165" t="s">
        <v>27838</v>
      </c>
      <c r="F2760" s="1165" t="s">
        <v>27824</v>
      </c>
      <c r="G2760" s="1170" t="s">
        <v>27825</v>
      </c>
    </row>
    <row r="2761" spans="1:7" ht="15" customHeight="1">
      <c r="A2761" s="1165" t="str">
        <f t="shared" ref="A2761" si="286">CONCATENATE(C2761,E2761)</f>
        <v>PEXP182PUR</v>
      </c>
      <c r="B2761" s="1165">
        <f>IFERROR(INDEX('PU Holds'!$B$14:$AF$554,MATCH(C2761,'PU Holds'!$B$14:$B$552,FALSE),MATCH(D2761,'PU Holds'!$B$14:$AF$14,FALSE)),0)</f>
        <v>0</v>
      </c>
      <c r="C2761" s="1165" t="str">
        <f t="shared" si="285"/>
        <v>PEXP182</v>
      </c>
      <c r="D2761" s="988" t="str">
        <f>'PU Holds'!$AD$14</f>
        <v>US Purple</v>
      </c>
      <c r="E2761" s="1165" t="s">
        <v>27839</v>
      </c>
      <c r="F2761" s="1165" t="s">
        <v>27824</v>
      </c>
      <c r="G2761" s="1170" t="s">
        <v>27825</v>
      </c>
    </row>
    <row r="2762" spans="1:7" ht="15" customHeight="1">
      <c r="A2762" s="1165" t="str">
        <f t="shared" ref="A2762:A2810" si="287">CONCATENATE(C2762,E2762)</f>
        <v>PEXP183YEL</v>
      </c>
      <c r="B2762" s="1165">
        <f>IFERROR(INDEX('PU Holds'!$B$14:$AF$554,MATCH(C2762,'PU Holds'!$B$14:$B$552,FALSE),MATCH(D2762,'PU Holds'!$B$14:$AF$14,FALSE)),0)</f>
        <v>0</v>
      </c>
      <c r="C2762" s="1165" t="s">
        <v>28021</v>
      </c>
      <c r="D2762" s="1168" t="str">
        <f>'PU Holds'!$M$14</f>
        <v>Yellow 
RAL 1026</v>
      </c>
      <c r="E2762" s="1165" t="s">
        <v>27823</v>
      </c>
      <c r="F2762" s="1165" t="s">
        <v>27824</v>
      </c>
      <c r="G2762" s="1170" t="s">
        <v>27825</v>
      </c>
    </row>
    <row r="2763" spans="1:7" ht="15" customHeight="1">
      <c r="A2763" s="1165" t="str">
        <f t="shared" si="287"/>
        <v>PEXP183RED</v>
      </c>
      <c r="B2763" s="1165">
        <f>IFERROR(INDEX('PU Holds'!$B$14:$AF$554,MATCH(C2763,'PU Holds'!$B$14:$B$552,FALSE),MATCH(D2763,'PU Holds'!$B$14:$AF$14,FALSE)),0)</f>
        <v>0</v>
      </c>
      <c r="C2763" s="1165" t="str">
        <f t="shared" ref="C2763:C2776" si="288">C2762</f>
        <v>PEXP183</v>
      </c>
      <c r="D2763" s="988" t="str">
        <f>'PU Holds'!$O$14</f>
        <v>Red 
RAL 3020</v>
      </c>
      <c r="E2763" s="1165" t="s">
        <v>27826</v>
      </c>
      <c r="F2763" s="1165" t="s">
        <v>27824</v>
      </c>
      <c r="G2763" s="1170" t="s">
        <v>27825</v>
      </c>
    </row>
    <row r="2764" spans="1:7" ht="15" customHeight="1">
      <c r="A2764" s="1165" t="str">
        <f t="shared" si="287"/>
        <v>PEXP183BLU</v>
      </c>
      <c r="B2764" s="1165">
        <f>IFERROR(INDEX('PU Holds'!$B$14:$AF$554,MATCH(C2764,'PU Holds'!$B$14:$B$552,FALSE),MATCH(D2764,'PU Holds'!$B$14:$AF$14,FALSE)),0)</f>
        <v>0</v>
      </c>
      <c r="C2764" s="1165" t="str">
        <f t="shared" si="288"/>
        <v>PEXP183</v>
      </c>
      <c r="D2764" s="988" t="str">
        <f>'PU Holds'!$P$14</f>
        <v>Blue 
RAL 5015</v>
      </c>
      <c r="E2764" s="1165" t="s">
        <v>27827</v>
      </c>
      <c r="F2764" s="1165" t="s">
        <v>27824</v>
      </c>
      <c r="G2764" s="1170" t="s">
        <v>27825</v>
      </c>
    </row>
    <row r="2765" spans="1:7" ht="15" customHeight="1">
      <c r="A2765" s="1165" t="str">
        <f t="shared" si="287"/>
        <v>PEXP183GRY</v>
      </c>
      <c r="B2765" s="1165">
        <f>IFERROR(INDEX('PU Holds'!$B$14:$AF$554,MATCH(C2765,'PU Holds'!$B$14:$B$552,FALSE),MATCH(D2765,'PU Holds'!$B$14:$AF$14,FALSE)),0)</f>
        <v>0</v>
      </c>
      <c r="C2765" s="1165" t="str">
        <f t="shared" si="288"/>
        <v>PEXP183</v>
      </c>
      <c r="D2765" s="988" t="str">
        <f>'PU Holds'!$Q$14</f>
        <v>Grey 
RAL 7001</v>
      </c>
      <c r="E2765" s="1165" t="s">
        <v>27828</v>
      </c>
      <c r="F2765" s="1165" t="s">
        <v>27824</v>
      </c>
      <c r="G2765" s="1170" t="s">
        <v>27825</v>
      </c>
    </row>
    <row r="2766" spans="1:7" ht="15" customHeight="1">
      <c r="A2766" s="1165" t="str">
        <f t="shared" si="287"/>
        <v>PEXP183BLK</v>
      </c>
      <c r="B2766" s="1165">
        <f>IFERROR(INDEX('PU Holds'!$B$14:$AF$554,MATCH(C2766,'PU Holds'!$B$14:$B$552,FALSE),MATCH(D2766,'PU Holds'!$B$14:$AF$14,FALSE)),0)</f>
        <v>0</v>
      </c>
      <c r="C2766" s="1165" t="str">
        <f t="shared" si="288"/>
        <v>PEXP183</v>
      </c>
      <c r="D2766" s="988" t="str">
        <f>'PU Holds'!$R$14</f>
        <v>Black 
RAL 9005</v>
      </c>
      <c r="E2766" s="1165" t="s">
        <v>27829</v>
      </c>
      <c r="F2766" s="1165" t="s">
        <v>27824</v>
      </c>
      <c r="G2766" s="1170" t="s">
        <v>27825</v>
      </c>
    </row>
    <row r="2767" spans="1:7" ht="15" customHeight="1">
      <c r="A2767" s="1165" t="str">
        <f t="shared" si="287"/>
        <v>PEXP183FLO</v>
      </c>
      <c r="B2767" s="1165">
        <f>IFERROR(INDEX('PU Holds'!$B$14:$AF$554,MATCH(C2767,'PU Holds'!$B$14:$B$552,FALSE),MATCH(D2767,'PU Holds'!$B$14:$AF$14,FALSE)),0)</f>
        <v>0</v>
      </c>
      <c r="C2767" s="1165" t="str">
        <f t="shared" si="288"/>
        <v>PEXP183</v>
      </c>
      <c r="D2767" s="988" t="str">
        <f>'PU Holds'!$S$14</f>
        <v>Fluo 
Orange</v>
      </c>
      <c r="E2767" s="1165" t="s">
        <v>27830</v>
      </c>
      <c r="F2767" s="1165" t="s">
        <v>27824</v>
      </c>
      <c r="G2767" s="1170" t="s">
        <v>27825</v>
      </c>
    </row>
    <row r="2768" spans="1:7" ht="15" customHeight="1">
      <c r="A2768" s="1165" t="str">
        <f t="shared" si="287"/>
        <v>PEXP183FLG</v>
      </c>
      <c r="B2768" s="1165">
        <f>IFERROR(INDEX('PU Holds'!$B$14:$AF$554,MATCH(C2768,'PU Holds'!$B$14:$B$552,FALSE),MATCH(D2768,'PU Holds'!$B$14:$AF$14,FALSE)),0)</f>
        <v>0</v>
      </c>
      <c r="C2768" s="1165" t="str">
        <f t="shared" si="288"/>
        <v>PEXP183</v>
      </c>
      <c r="D2768" s="988" t="str">
        <f>'PU Holds'!$T$14</f>
        <v>Fluo 
Green</v>
      </c>
      <c r="E2768" s="1165" t="s">
        <v>27831</v>
      </c>
      <c r="F2768" s="1165" t="s">
        <v>27824</v>
      </c>
      <c r="G2768" s="1170" t="s">
        <v>27825</v>
      </c>
    </row>
    <row r="2769" spans="1:7" ht="15" customHeight="1">
      <c r="A2769" s="1165" t="str">
        <f t="shared" si="287"/>
        <v>PEXP183FLP</v>
      </c>
      <c r="B2769" s="1165">
        <f>IFERROR(INDEX('PU Holds'!$B$14:$AF$554,MATCH(C2769,'PU Holds'!$B$14:$B$552,FALSE),MATCH(D2769,'PU Holds'!$B$14:$AF$14,FALSE)),0)</f>
        <v>0</v>
      </c>
      <c r="C2769" s="1165" t="str">
        <f t="shared" si="288"/>
        <v>PEXP183</v>
      </c>
      <c r="D2769" s="988" t="str">
        <f>'PU Holds'!$U$14</f>
        <v>Fluo 
Pink</v>
      </c>
      <c r="E2769" s="1165" t="s">
        <v>27832</v>
      </c>
      <c r="F2769" s="1165" t="s">
        <v>27824</v>
      </c>
      <c r="G2769" s="1170" t="s">
        <v>27825</v>
      </c>
    </row>
    <row r="2770" spans="1:7" ht="15" customHeight="1">
      <c r="A2770" s="1165" t="str">
        <f t="shared" si="287"/>
        <v>PEXP183VIO</v>
      </c>
      <c r="B2770" s="1165">
        <f>IFERROR(INDEX('PU Holds'!$B$14:$AF$554,MATCH(C2770,'PU Holds'!$B$14:$B$552,FALSE),MATCH(D2770,'PU Holds'!$B$14:$AF$14,FALSE)),0)</f>
        <v>0</v>
      </c>
      <c r="C2770" s="1165" t="str">
        <f t="shared" si="288"/>
        <v>PEXP183</v>
      </c>
      <c r="D2770" s="988" t="str">
        <f>'PU Holds'!$W$14</f>
        <v>Violet 
RAL 4008</v>
      </c>
      <c r="E2770" s="1165" t="s">
        <v>27833</v>
      </c>
      <c r="F2770" s="1165" t="s">
        <v>27824</v>
      </c>
      <c r="G2770" s="1170" t="s">
        <v>27825</v>
      </c>
    </row>
    <row r="2771" spans="1:7" ht="15" customHeight="1">
      <c r="A2771" s="1165" t="str">
        <f t="shared" si="287"/>
        <v>PEXP183MIN</v>
      </c>
      <c r="B2771" s="1165">
        <f>IFERROR(INDEX('PU Holds'!$B$14:$AF$554,MATCH(C2771,'PU Holds'!$B$14:$B$552,FALSE),MATCH(D2771,'PU Holds'!$B$14:$AF$14,FALSE)),0)</f>
        <v>0</v>
      </c>
      <c r="C2771" s="1165" t="str">
        <f t="shared" si="288"/>
        <v>PEXP183</v>
      </c>
      <c r="D2771" s="988" t="str">
        <f>'PU Holds'!$X$14</f>
        <v>Mint 
RAL 6027</v>
      </c>
      <c r="E2771" s="1165" t="s">
        <v>27834</v>
      </c>
      <c r="F2771" s="1165" t="s">
        <v>27824</v>
      </c>
      <c r="G2771" s="1170" t="s">
        <v>27825</v>
      </c>
    </row>
    <row r="2772" spans="1:7" ht="15" customHeight="1">
      <c r="A2772" s="1165" t="str">
        <f t="shared" si="287"/>
        <v>PEXP183PUK</v>
      </c>
      <c r="B2772" s="1165">
        <f>IFERROR(INDEX('PU Holds'!$B$14:$AF$554,MATCH(C2772,'PU Holds'!$B$14:$B$552,FALSE),MATCH(D2772,'PU Holds'!$B$14:$AF$14,FALSE)),0)</f>
        <v>0</v>
      </c>
      <c r="C2772" s="1165" t="str">
        <f t="shared" si="288"/>
        <v>PEXP183</v>
      </c>
      <c r="D2772" s="988" t="str">
        <f>'PU Holds'!$Z$14</f>
        <v>Green 
(Puke 16-09)</v>
      </c>
      <c r="E2772" s="1165" t="s">
        <v>27835</v>
      </c>
      <c r="F2772" s="1165" t="s">
        <v>27824</v>
      </c>
      <c r="G2772" s="1170" t="s">
        <v>27825</v>
      </c>
    </row>
    <row r="2773" spans="1:7" ht="15" customHeight="1">
      <c r="A2773" s="1165" t="str">
        <f t="shared" si="287"/>
        <v>PEXP183ORA</v>
      </c>
      <c r="B2773" s="1165">
        <f>IFERROR(INDEX('PU Holds'!$B$14:$AF$554,MATCH(C2773,'PU Holds'!$B$14:$B$552,FALSE),MATCH(D2773,'PU Holds'!$B$14:$AF$14,FALSE)),0)</f>
        <v>0</v>
      </c>
      <c r="C2773" s="1165" t="str">
        <f t="shared" si="288"/>
        <v>PEXP183</v>
      </c>
      <c r="D2773" s="988" t="str">
        <f>'PU Holds'!$AA$14</f>
        <v>US Orange
14-01</v>
      </c>
      <c r="E2773" s="1165" t="s">
        <v>27836</v>
      </c>
      <c r="F2773" s="1165" t="s">
        <v>27824</v>
      </c>
      <c r="G2773" s="1170" t="s">
        <v>27825</v>
      </c>
    </row>
    <row r="2774" spans="1:7" ht="15" customHeight="1">
      <c r="A2774" s="1165" t="str">
        <f t="shared" si="287"/>
        <v>PEXP183GRE</v>
      </c>
      <c r="B2774" s="1165">
        <f>IFERROR(INDEX('PU Holds'!$B$14:$AF$554,MATCH(C2774,'PU Holds'!$B$14:$B$552,FALSE),MATCH(D2774,'PU Holds'!$B$14:$AF$14,FALSE)),0)</f>
        <v>0</v>
      </c>
      <c r="C2774" s="1165" t="str">
        <f t="shared" si="288"/>
        <v>PEXP183</v>
      </c>
      <c r="D2774" s="988" t="str">
        <f>'PU Holds'!$AB$14</f>
        <v>US Green 
16 -16</v>
      </c>
      <c r="E2774" s="1165" t="s">
        <v>27837</v>
      </c>
      <c r="F2774" s="1165" t="s">
        <v>27824</v>
      </c>
      <c r="G2774" s="1170" t="s">
        <v>27825</v>
      </c>
    </row>
    <row r="2775" spans="1:7" ht="15" customHeight="1">
      <c r="A2775" s="1165" t="str">
        <f t="shared" si="287"/>
        <v>PEXP183WHI</v>
      </c>
      <c r="B2775" s="1165">
        <f>IFERROR(INDEX('PU Holds'!$B$14:$AF$554,MATCH(C2775,'PU Holds'!$B$14:$B$552,FALSE),MATCH(D2775,'PU Holds'!$B$14:$AF$14,FALSE)),0)</f>
        <v>0</v>
      </c>
      <c r="C2775" s="1165" t="str">
        <f t="shared" si="288"/>
        <v>PEXP183</v>
      </c>
      <c r="D2775" s="988" t="str">
        <f>'PU Holds'!$AC$14</f>
        <v>White 
RAL 9010</v>
      </c>
      <c r="E2775" s="1165" t="s">
        <v>27838</v>
      </c>
      <c r="F2775" s="1165" t="s">
        <v>27824</v>
      </c>
      <c r="G2775" s="1170" t="s">
        <v>27825</v>
      </c>
    </row>
    <row r="2776" spans="1:7" ht="15" customHeight="1">
      <c r="A2776" s="1165" t="str">
        <f t="shared" si="287"/>
        <v>PEXP183PUR</v>
      </c>
      <c r="B2776" s="1165">
        <f>IFERROR(INDEX('PU Holds'!$B$14:$AF$554,MATCH(C2776,'PU Holds'!$B$14:$B$552,FALSE),MATCH(D2776,'PU Holds'!$B$14:$AF$14,FALSE)),0)</f>
        <v>0</v>
      </c>
      <c r="C2776" s="1165" t="str">
        <f t="shared" si="288"/>
        <v>PEXP183</v>
      </c>
      <c r="D2776" s="988" t="str">
        <f>'PU Holds'!$AD$14</f>
        <v>US Purple</v>
      </c>
      <c r="E2776" s="1165" t="s">
        <v>27839</v>
      </c>
      <c r="F2776" s="1165" t="s">
        <v>27824</v>
      </c>
      <c r="G2776" s="1170" t="s">
        <v>27825</v>
      </c>
    </row>
    <row r="2777" spans="1:7" ht="15" customHeight="1">
      <c r="A2777" s="1165" t="str">
        <f t="shared" si="287"/>
        <v>PEXP184YEL</v>
      </c>
      <c r="B2777" s="1165">
        <f>IFERROR(INDEX('PU Holds'!$B$14:$AF$554,MATCH(C2777,'PU Holds'!$B$14:$B$552,FALSE),MATCH(D2777,'PU Holds'!$B$14:$AF$14,FALSE)),0)</f>
        <v>0</v>
      </c>
      <c r="C2777" s="1165" t="s">
        <v>28022</v>
      </c>
      <c r="D2777" s="1168" t="str">
        <f>'PU Holds'!$M$14</f>
        <v>Yellow 
RAL 1026</v>
      </c>
      <c r="E2777" s="1165" t="s">
        <v>27823</v>
      </c>
      <c r="F2777" s="1165" t="s">
        <v>27824</v>
      </c>
      <c r="G2777" s="1170" t="s">
        <v>27825</v>
      </c>
    </row>
    <row r="2778" spans="1:7" ht="15" customHeight="1">
      <c r="A2778" s="1165" t="str">
        <f t="shared" si="287"/>
        <v>PEXP184RED</v>
      </c>
      <c r="B2778" s="1165">
        <f>IFERROR(INDEX('PU Holds'!$B$14:$AF$554,MATCH(C2778,'PU Holds'!$B$14:$B$552,FALSE),MATCH(D2778,'PU Holds'!$B$14:$AF$14,FALSE)),0)</f>
        <v>0</v>
      </c>
      <c r="C2778" s="1165" t="str">
        <f t="shared" ref="C2778:C2791" si="289">C2777</f>
        <v>PEXP184</v>
      </c>
      <c r="D2778" s="988" t="str">
        <f>'PU Holds'!$O$14</f>
        <v>Red 
RAL 3020</v>
      </c>
      <c r="E2778" s="1165" t="s">
        <v>27826</v>
      </c>
      <c r="F2778" s="1165" t="s">
        <v>27824</v>
      </c>
      <c r="G2778" s="1170" t="s">
        <v>27825</v>
      </c>
    </row>
    <row r="2779" spans="1:7" ht="15" customHeight="1">
      <c r="A2779" s="1165" t="str">
        <f t="shared" si="287"/>
        <v>PEXP184BLU</v>
      </c>
      <c r="B2779" s="1165">
        <f>IFERROR(INDEX('PU Holds'!$B$14:$AF$554,MATCH(C2779,'PU Holds'!$B$14:$B$552,FALSE),MATCH(D2779,'PU Holds'!$B$14:$AF$14,FALSE)),0)</f>
        <v>0</v>
      </c>
      <c r="C2779" s="1165" t="str">
        <f t="shared" si="289"/>
        <v>PEXP184</v>
      </c>
      <c r="D2779" s="988" t="str">
        <f>'PU Holds'!$P$14</f>
        <v>Blue 
RAL 5015</v>
      </c>
      <c r="E2779" s="1165" t="s">
        <v>27827</v>
      </c>
      <c r="F2779" s="1165" t="s">
        <v>27824</v>
      </c>
      <c r="G2779" s="1170" t="s">
        <v>27825</v>
      </c>
    </row>
    <row r="2780" spans="1:7" ht="15" customHeight="1">
      <c r="A2780" s="1165" t="str">
        <f t="shared" si="287"/>
        <v>PEXP184GRY</v>
      </c>
      <c r="B2780" s="1165">
        <f>IFERROR(INDEX('PU Holds'!$B$14:$AF$554,MATCH(C2780,'PU Holds'!$B$14:$B$552,FALSE),MATCH(D2780,'PU Holds'!$B$14:$AF$14,FALSE)),0)</f>
        <v>0</v>
      </c>
      <c r="C2780" s="1165" t="str">
        <f t="shared" si="289"/>
        <v>PEXP184</v>
      </c>
      <c r="D2780" s="988" t="str">
        <f>'PU Holds'!$Q$14</f>
        <v>Grey 
RAL 7001</v>
      </c>
      <c r="E2780" s="1165" t="s">
        <v>27828</v>
      </c>
      <c r="F2780" s="1165" t="s">
        <v>27824</v>
      </c>
      <c r="G2780" s="1170" t="s">
        <v>27825</v>
      </c>
    </row>
    <row r="2781" spans="1:7" ht="15" customHeight="1">
      <c r="A2781" s="1165" t="str">
        <f t="shared" si="287"/>
        <v>PEXP184BLK</v>
      </c>
      <c r="B2781" s="1165">
        <f>IFERROR(INDEX('PU Holds'!$B$14:$AF$554,MATCH(C2781,'PU Holds'!$B$14:$B$552,FALSE),MATCH(D2781,'PU Holds'!$B$14:$AF$14,FALSE)),0)</f>
        <v>0</v>
      </c>
      <c r="C2781" s="1165" t="str">
        <f t="shared" si="289"/>
        <v>PEXP184</v>
      </c>
      <c r="D2781" s="988" t="str">
        <f>'PU Holds'!$R$14</f>
        <v>Black 
RAL 9005</v>
      </c>
      <c r="E2781" s="1165" t="s">
        <v>27829</v>
      </c>
      <c r="F2781" s="1165" t="s">
        <v>27824</v>
      </c>
      <c r="G2781" s="1170" t="s">
        <v>27825</v>
      </c>
    </row>
    <row r="2782" spans="1:7" ht="15" customHeight="1">
      <c r="A2782" s="1165" t="str">
        <f t="shared" si="287"/>
        <v>PEXP184FLO</v>
      </c>
      <c r="B2782" s="1165">
        <f>IFERROR(INDEX('PU Holds'!$B$14:$AF$554,MATCH(C2782,'PU Holds'!$B$14:$B$552,FALSE),MATCH(D2782,'PU Holds'!$B$14:$AF$14,FALSE)),0)</f>
        <v>0</v>
      </c>
      <c r="C2782" s="1165" t="str">
        <f t="shared" si="289"/>
        <v>PEXP184</v>
      </c>
      <c r="D2782" s="988" t="str">
        <f>'PU Holds'!$S$14</f>
        <v>Fluo 
Orange</v>
      </c>
      <c r="E2782" s="1165" t="s">
        <v>27830</v>
      </c>
      <c r="F2782" s="1165" t="s">
        <v>27824</v>
      </c>
      <c r="G2782" s="1170" t="s">
        <v>27825</v>
      </c>
    </row>
    <row r="2783" spans="1:7" ht="15" customHeight="1">
      <c r="A2783" s="1165" t="str">
        <f t="shared" si="287"/>
        <v>PEXP184FLG</v>
      </c>
      <c r="B2783" s="1165">
        <f>IFERROR(INDEX('PU Holds'!$B$14:$AF$554,MATCH(C2783,'PU Holds'!$B$14:$B$552,FALSE),MATCH(D2783,'PU Holds'!$B$14:$AF$14,FALSE)),0)</f>
        <v>0</v>
      </c>
      <c r="C2783" s="1165" t="str">
        <f t="shared" si="289"/>
        <v>PEXP184</v>
      </c>
      <c r="D2783" s="988" t="str">
        <f>'PU Holds'!$T$14</f>
        <v>Fluo 
Green</v>
      </c>
      <c r="E2783" s="1165" t="s">
        <v>27831</v>
      </c>
      <c r="F2783" s="1165" t="s">
        <v>27824</v>
      </c>
      <c r="G2783" s="1170" t="s">
        <v>27825</v>
      </c>
    </row>
    <row r="2784" spans="1:7" ht="15" customHeight="1">
      <c r="A2784" s="1165" t="str">
        <f t="shared" si="287"/>
        <v>PEXP184FLP</v>
      </c>
      <c r="B2784" s="1165">
        <f>IFERROR(INDEX('PU Holds'!$B$14:$AF$554,MATCH(C2784,'PU Holds'!$B$14:$B$552,FALSE),MATCH(D2784,'PU Holds'!$B$14:$AF$14,FALSE)),0)</f>
        <v>0</v>
      </c>
      <c r="C2784" s="1165" t="str">
        <f t="shared" si="289"/>
        <v>PEXP184</v>
      </c>
      <c r="D2784" s="988" t="str">
        <f>'PU Holds'!$U$14</f>
        <v>Fluo 
Pink</v>
      </c>
      <c r="E2784" s="1165" t="s">
        <v>27832</v>
      </c>
      <c r="F2784" s="1165" t="s">
        <v>27824</v>
      </c>
      <c r="G2784" s="1170" t="s">
        <v>27825</v>
      </c>
    </row>
    <row r="2785" spans="1:7" ht="15" customHeight="1">
      <c r="A2785" s="1165" t="str">
        <f t="shared" si="287"/>
        <v>PEXP184VIO</v>
      </c>
      <c r="B2785" s="1165">
        <f>IFERROR(INDEX('PU Holds'!$B$14:$AF$554,MATCH(C2785,'PU Holds'!$B$14:$B$552,FALSE),MATCH(D2785,'PU Holds'!$B$14:$AF$14,FALSE)),0)</f>
        <v>0</v>
      </c>
      <c r="C2785" s="1165" t="str">
        <f t="shared" si="289"/>
        <v>PEXP184</v>
      </c>
      <c r="D2785" s="988" t="str">
        <f>'PU Holds'!$W$14</f>
        <v>Violet 
RAL 4008</v>
      </c>
      <c r="E2785" s="1165" t="s">
        <v>27833</v>
      </c>
      <c r="F2785" s="1165" t="s">
        <v>27824</v>
      </c>
      <c r="G2785" s="1170" t="s">
        <v>27825</v>
      </c>
    </row>
    <row r="2786" spans="1:7" ht="15" customHeight="1">
      <c r="A2786" s="1165" t="str">
        <f t="shared" si="287"/>
        <v>PEXP184MIN</v>
      </c>
      <c r="B2786" s="1165">
        <f>IFERROR(INDEX('PU Holds'!$B$14:$AF$554,MATCH(C2786,'PU Holds'!$B$14:$B$552,FALSE),MATCH(D2786,'PU Holds'!$B$14:$AF$14,FALSE)),0)</f>
        <v>0</v>
      </c>
      <c r="C2786" s="1165" t="str">
        <f t="shared" si="289"/>
        <v>PEXP184</v>
      </c>
      <c r="D2786" s="988" t="str">
        <f>'PU Holds'!$X$14</f>
        <v>Mint 
RAL 6027</v>
      </c>
      <c r="E2786" s="1165" t="s">
        <v>27834</v>
      </c>
      <c r="F2786" s="1165" t="s">
        <v>27824</v>
      </c>
      <c r="G2786" s="1170" t="s">
        <v>27825</v>
      </c>
    </row>
    <row r="2787" spans="1:7" ht="15" customHeight="1">
      <c r="A2787" s="1165" t="str">
        <f t="shared" si="287"/>
        <v>PEXP184PUK</v>
      </c>
      <c r="B2787" s="1165">
        <f>IFERROR(INDEX('PU Holds'!$B$14:$AF$554,MATCH(C2787,'PU Holds'!$B$14:$B$552,FALSE),MATCH(D2787,'PU Holds'!$B$14:$AF$14,FALSE)),0)</f>
        <v>0</v>
      </c>
      <c r="C2787" s="1165" t="str">
        <f t="shared" si="289"/>
        <v>PEXP184</v>
      </c>
      <c r="D2787" s="988" t="str">
        <f>'PU Holds'!$Z$14</f>
        <v>Green 
(Puke 16-09)</v>
      </c>
      <c r="E2787" s="1165" t="s">
        <v>27835</v>
      </c>
      <c r="F2787" s="1165" t="s">
        <v>27824</v>
      </c>
      <c r="G2787" s="1170" t="s">
        <v>27825</v>
      </c>
    </row>
    <row r="2788" spans="1:7" ht="15" customHeight="1">
      <c r="A2788" s="1165" t="str">
        <f t="shared" si="287"/>
        <v>PEXP184ORA</v>
      </c>
      <c r="B2788" s="1165">
        <f>IFERROR(INDEX('PU Holds'!$B$14:$AF$554,MATCH(C2788,'PU Holds'!$B$14:$B$552,FALSE),MATCH(D2788,'PU Holds'!$B$14:$AF$14,FALSE)),0)</f>
        <v>0</v>
      </c>
      <c r="C2788" s="1165" t="str">
        <f t="shared" si="289"/>
        <v>PEXP184</v>
      </c>
      <c r="D2788" s="988" t="str">
        <f>'PU Holds'!$AA$14</f>
        <v>US Orange
14-01</v>
      </c>
      <c r="E2788" s="1165" t="s">
        <v>27836</v>
      </c>
      <c r="F2788" s="1165" t="s">
        <v>27824</v>
      </c>
      <c r="G2788" s="1170" t="s">
        <v>27825</v>
      </c>
    </row>
    <row r="2789" spans="1:7" ht="15" customHeight="1">
      <c r="A2789" s="1165" t="str">
        <f t="shared" si="287"/>
        <v>PEXP184GRE</v>
      </c>
      <c r="B2789" s="1165">
        <f>IFERROR(INDEX('PU Holds'!$B$14:$AF$554,MATCH(C2789,'PU Holds'!$B$14:$B$552,FALSE),MATCH(D2789,'PU Holds'!$B$14:$AF$14,FALSE)),0)</f>
        <v>0</v>
      </c>
      <c r="C2789" s="1165" t="str">
        <f t="shared" si="289"/>
        <v>PEXP184</v>
      </c>
      <c r="D2789" s="988" t="str">
        <f>'PU Holds'!$AB$14</f>
        <v>US Green 
16 -16</v>
      </c>
      <c r="E2789" s="1165" t="s">
        <v>27837</v>
      </c>
      <c r="F2789" s="1165" t="s">
        <v>27824</v>
      </c>
      <c r="G2789" s="1170" t="s">
        <v>27825</v>
      </c>
    </row>
    <row r="2790" spans="1:7" ht="15" customHeight="1">
      <c r="A2790" s="1165" t="str">
        <f t="shared" si="287"/>
        <v>PEXP184WHI</v>
      </c>
      <c r="B2790" s="1165">
        <f>IFERROR(INDEX('PU Holds'!$B$14:$AF$554,MATCH(C2790,'PU Holds'!$B$14:$B$552,FALSE),MATCH(D2790,'PU Holds'!$B$14:$AF$14,FALSE)),0)</f>
        <v>0</v>
      </c>
      <c r="C2790" s="1165" t="str">
        <f t="shared" si="289"/>
        <v>PEXP184</v>
      </c>
      <c r="D2790" s="988" t="str">
        <f>'PU Holds'!$AC$14</f>
        <v>White 
RAL 9010</v>
      </c>
      <c r="E2790" s="1165" t="s">
        <v>27838</v>
      </c>
      <c r="F2790" s="1165" t="s">
        <v>27824</v>
      </c>
      <c r="G2790" s="1170" t="s">
        <v>27825</v>
      </c>
    </row>
    <row r="2791" spans="1:7" ht="15" customHeight="1">
      <c r="A2791" s="1165" t="str">
        <f t="shared" si="287"/>
        <v>PEXP184PUR</v>
      </c>
      <c r="B2791" s="1165">
        <f>IFERROR(INDEX('PU Holds'!$B$14:$AF$554,MATCH(C2791,'PU Holds'!$B$14:$B$552,FALSE),MATCH(D2791,'PU Holds'!$B$14:$AF$14,FALSE)),0)</f>
        <v>0</v>
      </c>
      <c r="C2791" s="1165" t="str">
        <f t="shared" si="289"/>
        <v>PEXP184</v>
      </c>
      <c r="D2791" s="988" t="str">
        <f>'PU Holds'!$AD$14</f>
        <v>US Purple</v>
      </c>
      <c r="E2791" s="1165" t="s">
        <v>27839</v>
      </c>
      <c r="F2791" s="1165" t="s">
        <v>27824</v>
      </c>
      <c r="G2791" s="1170" t="s">
        <v>27825</v>
      </c>
    </row>
    <row r="2792" spans="1:7" ht="15" customHeight="1">
      <c r="A2792" s="1165" t="str">
        <f t="shared" si="287"/>
        <v>PEXP185YEL</v>
      </c>
      <c r="B2792" s="1165">
        <f>IFERROR(INDEX('PU Holds'!$B$14:$AF$554,MATCH(C2792,'PU Holds'!$B$14:$B$552,FALSE),MATCH(D2792,'PU Holds'!$B$14:$AF$14,FALSE)),0)</f>
        <v>0</v>
      </c>
      <c r="C2792" s="1165" t="s">
        <v>28023</v>
      </c>
      <c r="D2792" s="1168" t="str">
        <f>'PU Holds'!$M$14</f>
        <v>Yellow 
RAL 1026</v>
      </c>
      <c r="E2792" s="1165" t="s">
        <v>27823</v>
      </c>
      <c r="F2792" s="1165" t="s">
        <v>27824</v>
      </c>
      <c r="G2792" s="1170" t="s">
        <v>27825</v>
      </c>
    </row>
    <row r="2793" spans="1:7" ht="15" customHeight="1">
      <c r="A2793" s="1165" t="str">
        <f t="shared" si="287"/>
        <v>PEXP185RED</v>
      </c>
      <c r="B2793" s="1165">
        <f>IFERROR(INDEX('PU Holds'!$B$14:$AF$554,MATCH(C2793,'PU Holds'!$B$14:$B$552,FALSE),MATCH(D2793,'PU Holds'!$B$14:$AF$14,FALSE)),0)</f>
        <v>0</v>
      </c>
      <c r="C2793" s="1165" t="str">
        <f t="shared" ref="C2793:C2806" si="290">C2792</f>
        <v>PEXP185</v>
      </c>
      <c r="D2793" s="988" t="str">
        <f>'PU Holds'!$O$14</f>
        <v>Red 
RAL 3020</v>
      </c>
      <c r="E2793" s="1165" t="s">
        <v>27826</v>
      </c>
      <c r="F2793" s="1165" t="s">
        <v>27824</v>
      </c>
      <c r="G2793" s="1170" t="s">
        <v>27825</v>
      </c>
    </row>
    <row r="2794" spans="1:7" ht="15" customHeight="1">
      <c r="A2794" s="1165" t="str">
        <f t="shared" si="287"/>
        <v>PEXP185BLU</v>
      </c>
      <c r="B2794" s="1165">
        <f>IFERROR(INDEX('PU Holds'!$B$14:$AF$554,MATCH(C2794,'PU Holds'!$B$14:$B$552,FALSE),MATCH(D2794,'PU Holds'!$B$14:$AF$14,FALSE)),0)</f>
        <v>0</v>
      </c>
      <c r="C2794" s="1165" t="str">
        <f t="shared" si="290"/>
        <v>PEXP185</v>
      </c>
      <c r="D2794" s="988" t="str">
        <f>'PU Holds'!$P$14</f>
        <v>Blue 
RAL 5015</v>
      </c>
      <c r="E2794" s="1165" t="s">
        <v>27827</v>
      </c>
      <c r="F2794" s="1165" t="s">
        <v>27824</v>
      </c>
      <c r="G2794" s="1170" t="s">
        <v>27825</v>
      </c>
    </row>
    <row r="2795" spans="1:7" ht="15" customHeight="1">
      <c r="A2795" s="1165" t="str">
        <f t="shared" si="287"/>
        <v>PEXP185GRY</v>
      </c>
      <c r="B2795" s="1165">
        <f>IFERROR(INDEX('PU Holds'!$B$14:$AF$554,MATCH(C2795,'PU Holds'!$B$14:$B$552,FALSE),MATCH(D2795,'PU Holds'!$B$14:$AF$14,FALSE)),0)</f>
        <v>0</v>
      </c>
      <c r="C2795" s="1165" t="str">
        <f t="shared" si="290"/>
        <v>PEXP185</v>
      </c>
      <c r="D2795" s="988" t="str">
        <f>'PU Holds'!$Q$14</f>
        <v>Grey 
RAL 7001</v>
      </c>
      <c r="E2795" s="1165" t="s">
        <v>27828</v>
      </c>
      <c r="F2795" s="1165" t="s">
        <v>27824</v>
      </c>
      <c r="G2795" s="1170" t="s">
        <v>27825</v>
      </c>
    </row>
    <row r="2796" spans="1:7" ht="15" customHeight="1">
      <c r="A2796" s="1165" t="str">
        <f t="shared" si="287"/>
        <v>PEXP185BLK</v>
      </c>
      <c r="B2796" s="1165">
        <f>IFERROR(INDEX('PU Holds'!$B$14:$AF$554,MATCH(C2796,'PU Holds'!$B$14:$B$552,FALSE),MATCH(D2796,'PU Holds'!$B$14:$AF$14,FALSE)),0)</f>
        <v>0</v>
      </c>
      <c r="C2796" s="1165" t="str">
        <f t="shared" si="290"/>
        <v>PEXP185</v>
      </c>
      <c r="D2796" s="988" t="str">
        <f>'PU Holds'!$R$14</f>
        <v>Black 
RAL 9005</v>
      </c>
      <c r="E2796" s="1165" t="s">
        <v>27829</v>
      </c>
      <c r="F2796" s="1165" t="s">
        <v>27824</v>
      </c>
      <c r="G2796" s="1170" t="s">
        <v>27825</v>
      </c>
    </row>
    <row r="2797" spans="1:7" ht="15" customHeight="1">
      <c r="A2797" s="1165" t="str">
        <f t="shared" si="287"/>
        <v>PEXP185FLO</v>
      </c>
      <c r="B2797" s="1165">
        <f>IFERROR(INDEX('PU Holds'!$B$14:$AF$554,MATCH(C2797,'PU Holds'!$B$14:$B$552,FALSE),MATCH(D2797,'PU Holds'!$B$14:$AF$14,FALSE)),0)</f>
        <v>0</v>
      </c>
      <c r="C2797" s="1165" t="str">
        <f t="shared" si="290"/>
        <v>PEXP185</v>
      </c>
      <c r="D2797" s="988" t="str">
        <f>'PU Holds'!$S$14</f>
        <v>Fluo 
Orange</v>
      </c>
      <c r="E2797" s="1165" t="s">
        <v>27830</v>
      </c>
      <c r="F2797" s="1165" t="s">
        <v>27824</v>
      </c>
      <c r="G2797" s="1170" t="s">
        <v>27825</v>
      </c>
    </row>
    <row r="2798" spans="1:7" ht="15" customHeight="1">
      <c r="A2798" s="1165" t="str">
        <f t="shared" si="287"/>
        <v>PEXP185FLG</v>
      </c>
      <c r="B2798" s="1165">
        <f>IFERROR(INDEX('PU Holds'!$B$14:$AF$554,MATCH(C2798,'PU Holds'!$B$14:$B$552,FALSE),MATCH(D2798,'PU Holds'!$B$14:$AF$14,FALSE)),0)</f>
        <v>0</v>
      </c>
      <c r="C2798" s="1165" t="str">
        <f t="shared" si="290"/>
        <v>PEXP185</v>
      </c>
      <c r="D2798" s="988" t="str">
        <f>'PU Holds'!$T$14</f>
        <v>Fluo 
Green</v>
      </c>
      <c r="E2798" s="1165" t="s">
        <v>27831</v>
      </c>
      <c r="F2798" s="1165" t="s">
        <v>27824</v>
      </c>
      <c r="G2798" s="1170" t="s">
        <v>27825</v>
      </c>
    </row>
    <row r="2799" spans="1:7" ht="15" customHeight="1">
      <c r="A2799" s="1165" t="str">
        <f t="shared" si="287"/>
        <v>PEXP185FLP</v>
      </c>
      <c r="B2799" s="1165">
        <f>IFERROR(INDEX('PU Holds'!$B$14:$AF$554,MATCH(C2799,'PU Holds'!$B$14:$B$552,FALSE),MATCH(D2799,'PU Holds'!$B$14:$AF$14,FALSE)),0)</f>
        <v>0</v>
      </c>
      <c r="C2799" s="1165" t="str">
        <f t="shared" si="290"/>
        <v>PEXP185</v>
      </c>
      <c r="D2799" s="988" t="str">
        <f>'PU Holds'!$U$14</f>
        <v>Fluo 
Pink</v>
      </c>
      <c r="E2799" s="1165" t="s">
        <v>27832</v>
      </c>
      <c r="F2799" s="1165" t="s">
        <v>27824</v>
      </c>
      <c r="G2799" s="1170" t="s">
        <v>27825</v>
      </c>
    </row>
    <row r="2800" spans="1:7" ht="15" customHeight="1">
      <c r="A2800" s="1165" t="str">
        <f t="shared" si="287"/>
        <v>PEXP185VIO</v>
      </c>
      <c r="B2800" s="1165">
        <f>IFERROR(INDEX('PU Holds'!$B$14:$AF$554,MATCH(C2800,'PU Holds'!$B$14:$B$552,FALSE),MATCH(D2800,'PU Holds'!$B$14:$AF$14,FALSE)),0)</f>
        <v>0</v>
      </c>
      <c r="C2800" s="1165" t="str">
        <f t="shared" si="290"/>
        <v>PEXP185</v>
      </c>
      <c r="D2800" s="988" t="str">
        <f>'PU Holds'!$W$14</f>
        <v>Violet 
RAL 4008</v>
      </c>
      <c r="E2800" s="1165" t="s">
        <v>27833</v>
      </c>
      <c r="F2800" s="1165" t="s">
        <v>27824</v>
      </c>
      <c r="G2800" s="1170" t="s">
        <v>27825</v>
      </c>
    </row>
    <row r="2801" spans="1:7" ht="15" customHeight="1">
      <c r="A2801" s="1165" t="str">
        <f t="shared" si="287"/>
        <v>PEXP185MIN</v>
      </c>
      <c r="B2801" s="1165">
        <f>IFERROR(INDEX('PU Holds'!$B$14:$AF$554,MATCH(C2801,'PU Holds'!$B$14:$B$552,FALSE),MATCH(D2801,'PU Holds'!$B$14:$AF$14,FALSE)),0)</f>
        <v>0</v>
      </c>
      <c r="C2801" s="1165" t="str">
        <f t="shared" si="290"/>
        <v>PEXP185</v>
      </c>
      <c r="D2801" s="988" t="str">
        <f>'PU Holds'!$X$14</f>
        <v>Mint 
RAL 6027</v>
      </c>
      <c r="E2801" s="1165" t="s">
        <v>27834</v>
      </c>
      <c r="F2801" s="1165" t="s">
        <v>27824</v>
      </c>
      <c r="G2801" s="1170" t="s">
        <v>27825</v>
      </c>
    </row>
    <row r="2802" spans="1:7" ht="15" customHeight="1">
      <c r="A2802" s="1165" t="str">
        <f t="shared" si="287"/>
        <v>PEXP185PUK</v>
      </c>
      <c r="B2802" s="1165">
        <f>IFERROR(INDEX('PU Holds'!$B$14:$AF$554,MATCH(C2802,'PU Holds'!$B$14:$B$552,FALSE),MATCH(D2802,'PU Holds'!$B$14:$AF$14,FALSE)),0)</f>
        <v>0</v>
      </c>
      <c r="C2802" s="1165" t="str">
        <f t="shared" si="290"/>
        <v>PEXP185</v>
      </c>
      <c r="D2802" s="988" t="str">
        <f>'PU Holds'!$Z$14</f>
        <v>Green 
(Puke 16-09)</v>
      </c>
      <c r="E2802" s="1165" t="s">
        <v>27835</v>
      </c>
      <c r="F2802" s="1165" t="s">
        <v>27824</v>
      </c>
      <c r="G2802" s="1170" t="s">
        <v>27825</v>
      </c>
    </row>
    <row r="2803" spans="1:7" ht="15" customHeight="1">
      <c r="A2803" s="1165" t="str">
        <f t="shared" si="287"/>
        <v>PEXP185ORA</v>
      </c>
      <c r="B2803" s="1165">
        <f>IFERROR(INDEX('PU Holds'!$B$14:$AF$554,MATCH(C2803,'PU Holds'!$B$14:$B$552,FALSE),MATCH(D2803,'PU Holds'!$B$14:$AF$14,FALSE)),0)</f>
        <v>0</v>
      </c>
      <c r="C2803" s="1165" t="str">
        <f t="shared" si="290"/>
        <v>PEXP185</v>
      </c>
      <c r="D2803" s="988" t="str">
        <f>'PU Holds'!$AA$14</f>
        <v>US Orange
14-01</v>
      </c>
      <c r="E2803" s="1165" t="s">
        <v>27836</v>
      </c>
      <c r="F2803" s="1165" t="s">
        <v>27824</v>
      </c>
      <c r="G2803" s="1170" t="s">
        <v>27825</v>
      </c>
    </row>
    <row r="2804" spans="1:7" ht="15" customHeight="1">
      <c r="A2804" s="1165" t="str">
        <f t="shared" si="287"/>
        <v>PEXP185GRE</v>
      </c>
      <c r="B2804" s="1165">
        <f>IFERROR(INDEX('PU Holds'!$B$14:$AF$554,MATCH(C2804,'PU Holds'!$B$14:$B$552,FALSE),MATCH(D2804,'PU Holds'!$B$14:$AF$14,FALSE)),0)</f>
        <v>0</v>
      </c>
      <c r="C2804" s="1165" t="str">
        <f t="shared" si="290"/>
        <v>PEXP185</v>
      </c>
      <c r="D2804" s="988" t="str">
        <f>'PU Holds'!$AB$14</f>
        <v>US Green 
16 -16</v>
      </c>
      <c r="E2804" s="1165" t="s">
        <v>27837</v>
      </c>
      <c r="F2804" s="1165" t="s">
        <v>27824</v>
      </c>
      <c r="G2804" s="1170" t="s">
        <v>27825</v>
      </c>
    </row>
    <row r="2805" spans="1:7" ht="15" customHeight="1">
      <c r="A2805" s="1165" t="str">
        <f t="shared" si="287"/>
        <v>PEXP185WHI</v>
      </c>
      <c r="B2805" s="1165">
        <f>IFERROR(INDEX('PU Holds'!$B$14:$AF$554,MATCH(C2805,'PU Holds'!$B$14:$B$552,FALSE),MATCH(D2805,'PU Holds'!$B$14:$AF$14,FALSE)),0)</f>
        <v>0</v>
      </c>
      <c r="C2805" s="1165" t="str">
        <f t="shared" si="290"/>
        <v>PEXP185</v>
      </c>
      <c r="D2805" s="988" t="str">
        <f>'PU Holds'!$AC$14</f>
        <v>White 
RAL 9010</v>
      </c>
      <c r="E2805" s="1165" t="s">
        <v>27838</v>
      </c>
      <c r="F2805" s="1165" t="s">
        <v>27824</v>
      </c>
      <c r="G2805" s="1170" t="s">
        <v>27825</v>
      </c>
    </row>
    <row r="2806" spans="1:7" ht="15" customHeight="1">
      <c r="A2806" s="1165" t="str">
        <f t="shared" si="287"/>
        <v>PEXP185PUR</v>
      </c>
      <c r="B2806" s="1165">
        <f>IFERROR(INDEX('PU Holds'!$B$14:$AF$554,MATCH(C2806,'PU Holds'!$B$14:$B$552,FALSE),MATCH(D2806,'PU Holds'!$B$14:$AF$14,FALSE)),0)</f>
        <v>0</v>
      </c>
      <c r="C2806" s="1165" t="str">
        <f t="shared" si="290"/>
        <v>PEXP185</v>
      </c>
      <c r="D2806" s="988" t="str">
        <f>'PU Holds'!$AD$14</f>
        <v>US Purple</v>
      </c>
      <c r="E2806" s="1165" t="s">
        <v>27839</v>
      </c>
      <c r="F2806" s="1165" t="s">
        <v>27824</v>
      </c>
      <c r="G2806" s="1170" t="s">
        <v>27825</v>
      </c>
    </row>
    <row r="2807" spans="1:7" ht="15" customHeight="1">
      <c r="A2807" s="1165" t="str">
        <f t="shared" si="287"/>
        <v>PEXP186YEL</v>
      </c>
      <c r="B2807" s="1165">
        <f>IFERROR(INDEX('PU Holds'!$B$14:$AF$554,MATCH(C2807,'PU Holds'!$B$14:$B$552,FALSE),MATCH(D2807,'PU Holds'!$B$14:$AF$14,FALSE)),0)</f>
        <v>0</v>
      </c>
      <c r="C2807" s="1165" t="s">
        <v>28024</v>
      </c>
      <c r="D2807" s="1168" t="str">
        <f>'PU Holds'!$M$14</f>
        <v>Yellow 
RAL 1026</v>
      </c>
      <c r="E2807" s="1165" t="s">
        <v>27823</v>
      </c>
      <c r="F2807" s="1165" t="s">
        <v>27824</v>
      </c>
      <c r="G2807" s="1170" t="s">
        <v>27825</v>
      </c>
    </row>
    <row r="2808" spans="1:7" ht="15" customHeight="1">
      <c r="A2808" s="1165" t="str">
        <f t="shared" si="287"/>
        <v>PEXP186RED</v>
      </c>
      <c r="B2808" s="1165">
        <f>IFERROR(INDEX('PU Holds'!$B$14:$AF$554,MATCH(C2808,'PU Holds'!$B$14:$B$552,FALSE),MATCH(D2808,'PU Holds'!$B$14:$AF$14,FALSE)),0)</f>
        <v>0</v>
      </c>
      <c r="C2808" s="1165" t="str">
        <f t="shared" ref="C2808:C2821" si="291">C2807</f>
        <v>PEXP186</v>
      </c>
      <c r="D2808" s="988" t="str">
        <f>'PU Holds'!$O$14</f>
        <v>Red 
RAL 3020</v>
      </c>
      <c r="E2808" s="1165" t="s">
        <v>27826</v>
      </c>
      <c r="F2808" s="1165" t="s">
        <v>27824</v>
      </c>
      <c r="G2808" s="1170" t="s">
        <v>27825</v>
      </c>
    </row>
    <row r="2809" spans="1:7" ht="15" customHeight="1">
      <c r="A2809" s="1165" t="str">
        <f t="shared" si="287"/>
        <v>PEXP186BLU</v>
      </c>
      <c r="B2809" s="1165">
        <f>IFERROR(INDEX('PU Holds'!$B$14:$AF$554,MATCH(C2809,'PU Holds'!$B$14:$B$552,FALSE),MATCH(D2809,'PU Holds'!$B$14:$AF$14,FALSE)),0)</f>
        <v>0</v>
      </c>
      <c r="C2809" s="1165" t="str">
        <f t="shared" si="291"/>
        <v>PEXP186</v>
      </c>
      <c r="D2809" s="988" t="str">
        <f>'PU Holds'!$P$14</f>
        <v>Blue 
RAL 5015</v>
      </c>
      <c r="E2809" s="1165" t="s">
        <v>27827</v>
      </c>
      <c r="F2809" s="1165" t="s">
        <v>27824</v>
      </c>
      <c r="G2809" s="1170" t="s">
        <v>27825</v>
      </c>
    </row>
    <row r="2810" spans="1:7" ht="15" customHeight="1">
      <c r="A2810" s="1165" t="str">
        <f t="shared" si="287"/>
        <v>PEXP186GRY</v>
      </c>
      <c r="B2810" s="1165">
        <f>IFERROR(INDEX('PU Holds'!$B$14:$AF$554,MATCH(C2810,'PU Holds'!$B$14:$B$552,FALSE),MATCH(D2810,'PU Holds'!$B$14:$AF$14,FALSE)),0)</f>
        <v>0</v>
      </c>
      <c r="C2810" s="1165" t="str">
        <f t="shared" si="291"/>
        <v>PEXP186</v>
      </c>
      <c r="D2810" s="988" t="str">
        <f>'PU Holds'!$Q$14</f>
        <v>Grey 
RAL 7001</v>
      </c>
      <c r="E2810" s="1165" t="s">
        <v>27828</v>
      </c>
      <c r="F2810" s="1165" t="s">
        <v>27824</v>
      </c>
      <c r="G2810" s="1170" t="s">
        <v>27825</v>
      </c>
    </row>
    <row r="2811" spans="1:7" ht="15" customHeight="1">
      <c r="A2811" s="1165" t="str">
        <f t="shared" ref="A2811:A2821" si="292">CONCATENATE(C2811,E2811)</f>
        <v>PEXP186BLK</v>
      </c>
      <c r="B2811" s="1165">
        <f>IFERROR(INDEX('PU Holds'!$B$14:$AF$554,MATCH(C2811,'PU Holds'!$B$14:$B$552,FALSE),MATCH(D2811,'PU Holds'!$B$14:$AF$14,FALSE)),0)</f>
        <v>0</v>
      </c>
      <c r="C2811" s="1165" t="str">
        <f t="shared" si="291"/>
        <v>PEXP186</v>
      </c>
      <c r="D2811" s="988" t="str">
        <f>'PU Holds'!$R$14</f>
        <v>Black 
RAL 9005</v>
      </c>
      <c r="E2811" s="1165" t="s">
        <v>27829</v>
      </c>
      <c r="F2811" s="1165" t="s">
        <v>27824</v>
      </c>
      <c r="G2811" s="1170" t="s">
        <v>27825</v>
      </c>
    </row>
    <row r="2812" spans="1:7" ht="15" customHeight="1">
      <c r="A2812" s="1165" t="str">
        <f t="shared" si="292"/>
        <v>PEXP186FLO</v>
      </c>
      <c r="B2812" s="1165">
        <f>IFERROR(INDEX('PU Holds'!$B$14:$AF$554,MATCH(C2812,'PU Holds'!$B$14:$B$552,FALSE),MATCH(D2812,'PU Holds'!$B$14:$AF$14,FALSE)),0)</f>
        <v>0</v>
      </c>
      <c r="C2812" s="1165" t="str">
        <f t="shared" si="291"/>
        <v>PEXP186</v>
      </c>
      <c r="D2812" s="988" t="str">
        <f>'PU Holds'!$S$14</f>
        <v>Fluo 
Orange</v>
      </c>
      <c r="E2812" s="1165" t="s">
        <v>27830</v>
      </c>
      <c r="F2812" s="1165" t="s">
        <v>27824</v>
      </c>
      <c r="G2812" s="1170" t="s">
        <v>27825</v>
      </c>
    </row>
    <row r="2813" spans="1:7" ht="15" customHeight="1">
      <c r="A2813" s="1165" t="str">
        <f t="shared" si="292"/>
        <v>PEXP186FLG</v>
      </c>
      <c r="B2813" s="1165">
        <f>IFERROR(INDEX('PU Holds'!$B$14:$AF$554,MATCH(C2813,'PU Holds'!$B$14:$B$552,FALSE),MATCH(D2813,'PU Holds'!$B$14:$AF$14,FALSE)),0)</f>
        <v>0</v>
      </c>
      <c r="C2813" s="1165" t="str">
        <f t="shared" si="291"/>
        <v>PEXP186</v>
      </c>
      <c r="D2813" s="988" t="str">
        <f>'PU Holds'!$T$14</f>
        <v>Fluo 
Green</v>
      </c>
      <c r="E2813" s="1165" t="s">
        <v>27831</v>
      </c>
      <c r="F2813" s="1165" t="s">
        <v>27824</v>
      </c>
      <c r="G2813" s="1170" t="s">
        <v>27825</v>
      </c>
    </row>
    <row r="2814" spans="1:7" ht="15" customHeight="1">
      <c r="A2814" s="1165" t="str">
        <f t="shared" si="292"/>
        <v>PEXP186FLP</v>
      </c>
      <c r="B2814" s="1165">
        <f>IFERROR(INDEX('PU Holds'!$B$14:$AF$554,MATCH(C2814,'PU Holds'!$B$14:$B$552,FALSE),MATCH(D2814,'PU Holds'!$B$14:$AF$14,FALSE)),0)</f>
        <v>0</v>
      </c>
      <c r="C2814" s="1165" t="str">
        <f t="shared" si="291"/>
        <v>PEXP186</v>
      </c>
      <c r="D2814" s="988" t="str">
        <f>'PU Holds'!$U$14</f>
        <v>Fluo 
Pink</v>
      </c>
      <c r="E2814" s="1165" t="s">
        <v>27832</v>
      </c>
      <c r="F2814" s="1165" t="s">
        <v>27824</v>
      </c>
      <c r="G2814" s="1170" t="s">
        <v>27825</v>
      </c>
    </row>
    <row r="2815" spans="1:7" ht="15" customHeight="1">
      <c r="A2815" s="1165" t="str">
        <f t="shared" si="292"/>
        <v>PEXP186VIO</v>
      </c>
      <c r="B2815" s="1165">
        <f>IFERROR(INDEX('PU Holds'!$B$14:$AF$554,MATCH(C2815,'PU Holds'!$B$14:$B$552,FALSE),MATCH(D2815,'PU Holds'!$B$14:$AF$14,FALSE)),0)</f>
        <v>0</v>
      </c>
      <c r="C2815" s="1165" t="str">
        <f t="shared" si="291"/>
        <v>PEXP186</v>
      </c>
      <c r="D2815" s="988" t="str">
        <f>'PU Holds'!$W$14</f>
        <v>Violet 
RAL 4008</v>
      </c>
      <c r="E2815" s="1165" t="s">
        <v>27833</v>
      </c>
      <c r="F2815" s="1165" t="s">
        <v>27824</v>
      </c>
      <c r="G2815" s="1170" t="s">
        <v>27825</v>
      </c>
    </row>
    <row r="2816" spans="1:7" ht="15" customHeight="1">
      <c r="A2816" s="1165" t="str">
        <f t="shared" si="292"/>
        <v>PEXP186MIN</v>
      </c>
      <c r="B2816" s="1165">
        <f>IFERROR(INDEX('PU Holds'!$B$14:$AF$554,MATCH(C2816,'PU Holds'!$B$14:$B$552,FALSE),MATCH(D2816,'PU Holds'!$B$14:$AF$14,FALSE)),0)</f>
        <v>0</v>
      </c>
      <c r="C2816" s="1165" t="str">
        <f t="shared" si="291"/>
        <v>PEXP186</v>
      </c>
      <c r="D2816" s="988" t="str">
        <f>'PU Holds'!$X$14</f>
        <v>Mint 
RAL 6027</v>
      </c>
      <c r="E2816" s="1165" t="s">
        <v>27834</v>
      </c>
      <c r="F2816" s="1165" t="s">
        <v>27824</v>
      </c>
      <c r="G2816" s="1170" t="s">
        <v>27825</v>
      </c>
    </row>
    <row r="2817" spans="1:7" ht="15" customHeight="1">
      <c r="A2817" s="1165" t="str">
        <f t="shared" si="292"/>
        <v>PEXP186PUK</v>
      </c>
      <c r="B2817" s="1165">
        <f>IFERROR(INDEX('PU Holds'!$B$14:$AF$554,MATCH(C2817,'PU Holds'!$B$14:$B$552,FALSE),MATCH(D2817,'PU Holds'!$B$14:$AF$14,FALSE)),0)</f>
        <v>0</v>
      </c>
      <c r="C2817" s="1165" t="str">
        <f t="shared" si="291"/>
        <v>PEXP186</v>
      </c>
      <c r="D2817" s="988" t="str">
        <f>'PU Holds'!$Z$14</f>
        <v>Green 
(Puke 16-09)</v>
      </c>
      <c r="E2817" s="1165" t="s">
        <v>27835</v>
      </c>
      <c r="F2817" s="1165" t="s">
        <v>27824</v>
      </c>
      <c r="G2817" s="1170" t="s">
        <v>27825</v>
      </c>
    </row>
    <row r="2818" spans="1:7" ht="15" customHeight="1">
      <c r="A2818" s="1165" t="str">
        <f t="shared" si="292"/>
        <v>PEXP186ORA</v>
      </c>
      <c r="B2818" s="1165">
        <f>IFERROR(INDEX('PU Holds'!$B$14:$AF$554,MATCH(C2818,'PU Holds'!$B$14:$B$552,FALSE),MATCH(D2818,'PU Holds'!$B$14:$AF$14,FALSE)),0)</f>
        <v>0</v>
      </c>
      <c r="C2818" s="1165" t="str">
        <f t="shared" si="291"/>
        <v>PEXP186</v>
      </c>
      <c r="D2818" s="988" t="str">
        <f>'PU Holds'!$AA$14</f>
        <v>US Orange
14-01</v>
      </c>
      <c r="E2818" s="1165" t="s">
        <v>27836</v>
      </c>
      <c r="F2818" s="1165" t="s">
        <v>27824</v>
      </c>
      <c r="G2818" s="1170" t="s">
        <v>27825</v>
      </c>
    </row>
    <row r="2819" spans="1:7" ht="15" customHeight="1">
      <c r="A2819" s="1165" t="str">
        <f t="shared" si="292"/>
        <v>PEXP186GRE</v>
      </c>
      <c r="B2819" s="1165">
        <f>IFERROR(INDEX('PU Holds'!$B$14:$AF$554,MATCH(C2819,'PU Holds'!$B$14:$B$552,FALSE),MATCH(D2819,'PU Holds'!$B$14:$AF$14,FALSE)),0)</f>
        <v>0</v>
      </c>
      <c r="C2819" s="1165" t="str">
        <f t="shared" si="291"/>
        <v>PEXP186</v>
      </c>
      <c r="D2819" s="988" t="str">
        <f>'PU Holds'!$AB$14</f>
        <v>US Green 
16 -16</v>
      </c>
      <c r="E2819" s="1165" t="s">
        <v>27837</v>
      </c>
      <c r="F2819" s="1165" t="s">
        <v>27824</v>
      </c>
      <c r="G2819" s="1170" t="s">
        <v>27825</v>
      </c>
    </row>
    <row r="2820" spans="1:7" ht="15" customHeight="1">
      <c r="A2820" s="1165" t="str">
        <f t="shared" si="292"/>
        <v>PEXP186WHI</v>
      </c>
      <c r="B2820" s="1165">
        <f>IFERROR(INDEX('PU Holds'!$B$14:$AF$554,MATCH(C2820,'PU Holds'!$B$14:$B$552,FALSE),MATCH(D2820,'PU Holds'!$B$14:$AF$14,FALSE)),0)</f>
        <v>0</v>
      </c>
      <c r="C2820" s="1165" t="str">
        <f t="shared" si="291"/>
        <v>PEXP186</v>
      </c>
      <c r="D2820" s="988" t="str">
        <f>'PU Holds'!$AC$14</f>
        <v>White 
RAL 9010</v>
      </c>
      <c r="E2820" s="1165" t="s">
        <v>27838</v>
      </c>
      <c r="F2820" s="1165" t="s">
        <v>27824</v>
      </c>
      <c r="G2820" s="1170" t="s">
        <v>27825</v>
      </c>
    </row>
    <row r="2821" spans="1:7" ht="15" customHeight="1">
      <c r="A2821" s="1165" t="str">
        <f t="shared" si="292"/>
        <v>PEXP186PUR</v>
      </c>
      <c r="B2821" s="1165">
        <f>IFERROR(INDEX('PU Holds'!$B$14:$AF$554,MATCH(C2821,'PU Holds'!$B$14:$B$552,FALSE),MATCH(D2821,'PU Holds'!$B$14:$AF$14,FALSE)),0)</f>
        <v>0</v>
      </c>
      <c r="C2821" s="1165" t="str">
        <f t="shared" si="291"/>
        <v>PEXP186</v>
      </c>
      <c r="D2821" s="988" t="str">
        <f>'PU Holds'!$AD$14</f>
        <v>US Purple</v>
      </c>
      <c r="E2821" s="1165" t="s">
        <v>27839</v>
      </c>
      <c r="F2821" s="1165" t="s">
        <v>27824</v>
      </c>
      <c r="G2821" s="1170" t="s">
        <v>27825</v>
      </c>
    </row>
    <row r="2822" spans="1:7" ht="15" customHeight="1">
      <c r="A2822" s="1165" t="str">
        <f t="shared" ref="A2822:A2861" si="293">CONCATENATE(C2822,E2822)</f>
        <v>PEXP187YEL</v>
      </c>
      <c r="B2822" s="1165">
        <f>IFERROR(INDEX('PU Holds'!$B$14:$AF$554,MATCH(C2822,'PU Holds'!$B$14:$B$552,FALSE),MATCH(D2822,'PU Holds'!$B$14:$AF$14,FALSE)),0)</f>
        <v>0</v>
      </c>
      <c r="C2822" s="1165" t="s">
        <v>28025</v>
      </c>
      <c r="D2822" s="1168" t="str">
        <f>'PU Holds'!$M$14</f>
        <v>Yellow 
RAL 1026</v>
      </c>
      <c r="E2822" s="1165" t="s">
        <v>27823</v>
      </c>
      <c r="F2822" s="1165" t="s">
        <v>27824</v>
      </c>
      <c r="G2822" s="1170" t="s">
        <v>27825</v>
      </c>
    </row>
    <row r="2823" spans="1:7" ht="15" customHeight="1">
      <c r="A2823" s="1165" t="str">
        <f t="shared" si="293"/>
        <v>PEXP187RED</v>
      </c>
      <c r="B2823" s="1165">
        <f>IFERROR(INDEX('PU Holds'!$B$14:$AF$554,MATCH(C2823,'PU Holds'!$B$14:$B$552,FALSE),MATCH(D2823,'PU Holds'!$B$14:$AF$14,FALSE)),0)</f>
        <v>0</v>
      </c>
      <c r="C2823" s="1165" t="str">
        <f t="shared" ref="C2823:C2836" si="294">C2822</f>
        <v>PEXP187</v>
      </c>
      <c r="D2823" s="988" t="str">
        <f>'PU Holds'!$O$14</f>
        <v>Red 
RAL 3020</v>
      </c>
      <c r="E2823" s="1165" t="s">
        <v>27826</v>
      </c>
      <c r="F2823" s="1165" t="s">
        <v>27824</v>
      </c>
      <c r="G2823" s="1170" t="s">
        <v>27825</v>
      </c>
    </row>
    <row r="2824" spans="1:7" ht="15" customHeight="1">
      <c r="A2824" s="1165" t="str">
        <f t="shared" si="293"/>
        <v>PEXP187BLU</v>
      </c>
      <c r="B2824" s="1165">
        <f>IFERROR(INDEX('PU Holds'!$B$14:$AF$554,MATCH(C2824,'PU Holds'!$B$14:$B$552,FALSE),MATCH(D2824,'PU Holds'!$B$14:$AF$14,FALSE)),0)</f>
        <v>0</v>
      </c>
      <c r="C2824" s="1165" t="str">
        <f t="shared" si="294"/>
        <v>PEXP187</v>
      </c>
      <c r="D2824" s="988" t="str">
        <f>'PU Holds'!$P$14</f>
        <v>Blue 
RAL 5015</v>
      </c>
      <c r="E2824" s="1165" t="s">
        <v>27827</v>
      </c>
      <c r="F2824" s="1165" t="s">
        <v>27824</v>
      </c>
      <c r="G2824" s="1170" t="s">
        <v>27825</v>
      </c>
    </row>
    <row r="2825" spans="1:7" ht="15" customHeight="1">
      <c r="A2825" s="1165" t="str">
        <f t="shared" si="293"/>
        <v>PEXP187GRY</v>
      </c>
      <c r="B2825" s="1165">
        <f>IFERROR(INDEX('PU Holds'!$B$14:$AF$554,MATCH(C2825,'PU Holds'!$B$14:$B$552,FALSE),MATCH(D2825,'PU Holds'!$B$14:$AF$14,FALSE)),0)</f>
        <v>0</v>
      </c>
      <c r="C2825" s="1165" t="str">
        <f t="shared" si="294"/>
        <v>PEXP187</v>
      </c>
      <c r="D2825" s="988" t="str">
        <f>'PU Holds'!$Q$14</f>
        <v>Grey 
RAL 7001</v>
      </c>
      <c r="E2825" s="1165" t="s">
        <v>27828</v>
      </c>
      <c r="F2825" s="1165" t="s">
        <v>27824</v>
      </c>
      <c r="G2825" s="1170" t="s">
        <v>27825</v>
      </c>
    </row>
    <row r="2826" spans="1:7" ht="15" customHeight="1">
      <c r="A2826" s="1165" t="str">
        <f t="shared" si="293"/>
        <v>PEXP187BLK</v>
      </c>
      <c r="B2826" s="1165">
        <f>IFERROR(INDEX('PU Holds'!$B$14:$AF$554,MATCH(C2826,'PU Holds'!$B$14:$B$552,FALSE),MATCH(D2826,'PU Holds'!$B$14:$AF$14,FALSE)),0)</f>
        <v>0</v>
      </c>
      <c r="C2826" s="1165" t="str">
        <f t="shared" si="294"/>
        <v>PEXP187</v>
      </c>
      <c r="D2826" s="988" t="str">
        <f>'PU Holds'!$R$14</f>
        <v>Black 
RAL 9005</v>
      </c>
      <c r="E2826" s="1165" t="s">
        <v>27829</v>
      </c>
      <c r="F2826" s="1165" t="s">
        <v>27824</v>
      </c>
      <c r="G2826" s="1170" t="s">
        <v>27825</v>
      </c>
    </row>
    <row r="2827" spans="1:7" ht="15" customHeight="1">
      <c r="A2827" s="1165" t="str">
        <f t="shared" si="293"/>
        <v>PEXP187FLO</v>
      </c>
      <c r="B2827" s="1165">
        <f>IFERROR(INDEX('PU Holds'!$B$14:$AF$554,MATCH(C2827,'PU Holds'!$B$14:$B$552,FALSE),MATCH(D2827,'PU Holds'!$B$14:$AF$14,FALSE)),0)</f>
        <v>0</v>
      </c>
      <c r="C2827" s="1165" t="str">
        <f t="shared" si="294"/>
        <v>PEXP187</v>
      </c>
      <c r="D2827" s="988" t="str">
        <f>'PU Holds'!$S$14</f>
        <v>Fluo 
Orange</v>
      </c>
      <c r="E2827" s="1165" t="s">
        <v>27830</v>
      </c>
      <c r="F2827" s="1165" t="s">
        <v>27824</v>
      </c>
      <c r="G2827" s="1170" t="s">
        <v>27825</v>
      </c>
    </row>
    <row r="2828" spans="1:7" ht="15" customHeight="1">
      <c r="A2828" s="1165" t="str">
        <f t="shared" si="293"/>
        <v>PEXP187FLG</v>
      </c>
      <c r="B2828" s="1165">
        <f>IFERROR(INDEX('PU Holds'!$B$14:$AF$554,MATCH(C2828,'PU Holds'!$B$14:$B$552,FALSE),MATCH(D2828,'PU Holds'!$B$14:$AF$14,FALSE)),0)</f>
        <v>0</v>
      </c>
      <c r="C2828" s="1165" t="str">
        <f t="shared" si="294"/>
        <v>PEXP187</v>
      </c>
      <c r="D2828" s="988" t="str">
        <f>'PU Holds'!$T$14</f>
        <v>Fluo 
Green</v>
      </c>
      <c r="E2828" s="1165" t="s">
        <v>27831</v>
      </c>
      <c r="F2828" s="1165" t="s">
        <v>27824</v>
      </c>
      <c r="G2828" s="1170" t="s">
        <v>27825</v>
      </c>
    </row>
    <row r="2829" spans="1:7" ht="15" customHeight="1">
      <c r="A2829" s="1165" t="str">
        <f t="shared" si="293"/>
        <v>PEXP187FLP</v>
      </c>
      <c r="B2829" s="1165">
        <f>IFERROR(INDEX('PU Holds'!$B$14:$AF$554,MATCH(C2829,'PU Holds'!$B$14:$B$552,FALSE),MATCH(D2829,'PU Holds'!$B$14:$AF$14,FALSE)),0)</f>
        <v>0</v>
      </c>
      <c r="C2829" s="1165" t="str">
        <f t="shared" si="294"/>
        <v>PEXP187</v>
      </c>
      <c r="D2829" s="988" t="str">
        <f>'PU Holds'!$U$14</f>
        <v>Fluo 
Pink</v>
      </c>
      <c r="E2829" s="1165" t="s">
        <v>27832</v>
      </c>
      <c r="F2829" s="1165" t="s">
        <v>27824</v>
      </c>
      <c r="G2829" s="1170" t="s">
        <v>27825</v>
      </c>
    </row>
    <row r="2830" spans="1:7" ht="15" customHeight="1">
      <c r="A2830" s="1165" t="str">
        <f t="shared" si="293"/>
        <v>PEXP187VIO</v>
      </c>
      <c r="B2830" s="1165">
        <f>IFERROR(INDEX('PU Holds'!$B$14:$AF$554,MATCH(C2830,'PU Holds'!$B$14:$B$552,FALSE),MATCH(D2830,'PU Holds'!$B$14:$AF$14,FALSE)),0)</f>
        <v>0</v>
      </c>
      <c r="C2830" s="1165" t="str">
        <f t="shared" si="294"/>
        <v>PEXP187</v>
      </c>
      <c r="D2830" s="988" t="str">
        <f>'PU Holds'!$W$14</f>
        <v>Violet 
RAL 4008</v>
      </c>
      <c r="E2830" s="1165" t="s">
        <v>27833</v>
      </c>
      <c r="F2830" s="1165" t="s">
        <v>27824</v>
      </c>
      <c r="G2830" s="1170" t="s">
        <v>27825</v>
      </c>
    </row>
    <row r="2831" spans="1:7" ht="15" customHeight="1">
      <c r="A2831" s="1165" t="str">
        <f t="shared" si="293"/>
        <v>PEXP187MIN</v>
      </c>
      <c r="B2831" s="1165">
        <f>IFERROR(INDEX('PU Holds'!$B$14:$AF$554,MATCH(C2831,'PU Holds'!$B$14:$B$552,FALSE),MATCH(D2831,'PU Holds'!$B$14:$AF$14,FALSE)),0)</f>
        <v>0</v>
      </c>
      <c r="C2831" s="1165" t="str">
        <f t="shared" si="294"/>
        <v>PEXP187</v>
      </c>
      <c r="D2831" s="988" t="str">
        <f>'PU Holds'!$X$14</f>
        <v>Mint 
RAL 6027</v>
      </c>
      <c r="E2831" s="1165" t="s">
        <v>27834</v>
      </c>
      <c r="F2831" s="1165" t="s">
        <v>27824</v>
      </c>
      <c r="G2831" s="1170" t="s">
        <v>27825</v>
      </c>
    </row>
    <row r="2832" spans="1:7" ht="15" customHeight="1">
      <c r="A2832" s="1165" t="str">
        <f t="shared" si="293"/>
        <v>PEXP187PUK</v>
      </c>
      <c r="B2832" s="1165">
        <f>IFERROR(INDEX('PU Holds'!$B$14:$AF$554,MATCH(C2832,'PU Holds'!$B$14:$B$552,FALSE),MATCH(D2832,'PU Holds'!$B$14:$AF$14,FALSE)),0)</f>
        <v>0</v>
      </c>
      <c r="C2832" s="1165" t="str">
        <f t="shared" si="294"/>
        <v>PEXP187</v>
      </c>
      <c r="D2832" s="988" t="str">
        <f>'PU Holds'!$Z$14</f>
        <v>Green 
(Puke 16-09)</v>
      </c>
      <c r="E2832" s="1165" t="s">
        <v>27835</v>
      </c>
      <c r="F2832" s="1165" t="s">
        <v>27824</v>
      </c>
      <c r="G2832" s="1170" t="s">
        <v>27825</v>
      </c>
    </row>
    <row r="2833" spans="1:7" ht="15" customHeight="1">
      <c r="A2833" s="1165" t="str">
        <f t="shared" si="293"/>
        <v>PEXP187ORA</v>
      </c>
      <c r="B2833" s="1165">
        <f>IFERROR(INDEX('PU Holds'!$B$14:$AF$554,MATCH(C2833,'PU Holds'!$B$14:$B$552,FALSE),MATCH(D2833,'PU Holds'!$B$14:$AF$14,FALSE)),0)</f>
        <v>0</v>
      </c>
      <c r="C2833" s="1165" t="str">
        <f t="shared" si="294"/>
        <v>PEXP187</v>
      </c>
      <c r="D2833" s="988" t="str">
        <f>'PU Holds'!$AA$14</f>
        <v>US Orange
14-01</v>
      </c>
      <c r="E2833" s="1165" t="s">
        <v>27836</v>
      </c>
      <c r="F2833" s="1165" t="s">
        <v>27824</v>
      </c>
      <c r="G2833" s="1170" t="s">
        <v>27825</v>
      </c>
    </row>
    <row r="2834" spans="1:7" ht="15" customHeight="1">
      <c r="A2834" s="1165" t="str">
        <f t="shared" si="293"/>
        <v>PEXP187GRE</v>
      </c>
      <c r="B2834" s="1165">
        <f>IFERROR(INDEX('PU Holds'!$B$14:$AF$554,MATCH(C2834,'PU Holds'!$B$14:$B$552,FALSE),MATCH(D2834,'PU Holds'!$B$14:$AF$14,FALSE)),0)</f>
        <v>0</v>
      </c>
      <c r="C2834" s="1165" t="str">
        <f t="shared" si="294"/>
        <v>PEXP187</v>
      </c>
      <c r="D2834" s="988" t="str">
        <f>'PU Holds'!$AB$14</f>
        <v>US Green 
16 -16</v>
      </c>
      <c r="E2834" s="1165" t="s">
        <v>27837</v>
      </c>
      <c r="F2834" s="1165" t="s">
        <v>27824</v>
      </c>
      <c r="G2834" s="1170" t="s">
        <v>27825</v>
      </c>
    </row>
    <row r="2835" spans="1:7" ht="15" customHeight="1">
      <c r="A2835" s="1165" t="str">
        <f t="shared" si="293"/>
        <v>PEXP187WHI</v>
      </c>
      <c r="B2835" s="1165">
        <f>IFERROR(INDEX('PU Holds'!$B$14:$AF$554,MATCH(C2835,'PU Holds'!$B$14:$B$552,FALSE),MATCH(D2835,'PU Holds'!$B$14:$AF$14,FALSE)),0)</f>
        <v>0</v>
      </c>
      <c r="C2835" s="1165" t="str">
        <f t="shared" si="294"/>
        <v>PEXP187</v>
      </c>
      <c r="D2835" s="988" t="str">
        <f>'PU Holds'!$AC$14</f>
        <v>White 
RAL 9010</v>
      </c>
      <c r="E2835" s="1165" t="s">
        <v>27838</v>
      </c>
      <c r="F2835" s="1165" t="s">
        <v>27824</v>
      </c>
      <c r="G2835" s="1170" t="s">
        <v>27825</v>
      </c>
    </row>
    <row r="2836" spans="1:7" ht="15" customHeight="1">
      <c r="A2836" s="1165" t="str">
        <f t="shared" si="293"/>
        <v>PEXP187PUR</v>
      </c>
      <c r="B2836" s="1165">
        <f>IFERROR(INDEX('PU Holds'!$B$14:$AF$554,MATCH(C2836,'PU Holds'!$B$14:$B$552,FALSE),MATCH(D2836,'PU Holds'!$B$14:$AF$14,FALSE)),0)</f>
        <v>0</v>
      </c>
      <c r="C2836" s="1165" t="str">
        <f t="shared" si="294"/>
        <v>PEXP187</v>
      </c>
      <c r="D2836" s="988" t="str">
        <f>'PU Holds'!$AD$14</f>
        <v>US Purple</v>
      </c>
      <c r="E2836" s="1165" t="s">
        <v>27839</v>
      </c>
      <c r="F2836" s="1165" t="s">
        <v>27824</v>
      </c>
      <c r="G2836" s="1170" t="s">
        <v>27825</v>
      </c>
    </row>
    <row r="2837" spans="1:7" ht="15" customHeight="1">
      <c r="A2837" s="1165" t="str">
        <f t="shared" si="293"/>
        <v>PEXP188YEL</v>
      </c>
      <c r="B2837" s="1165">
        <f>IFERROR(INDEX('PU Holds'!$B$14:$AF$554,MATCH(C2837,'PU Holds'!$B$14:$B$552,FALSE),MATCH(D2837,'PU Holds'!$B$14:$AF$14,FALSE)),0)</f>
        <v>0</v>
      </c>
      <c r="C2837" s="1165" t="s">
        <v>28026</v>
      </c>
      <c r="D2837" s="1168" t="str">
        <f>'PU Holds'!$M$14</f>
        <v>Yellow 
RAL 1026</v>
      </c>
      <c r="E2837" s="1165" t="s">
        <v>27823</v>
      </c>
      <c r="F2837" s="1165" t="s">
        <v>27824</v>
      </c>
      <c r="G2837" s="1170" t="s">
        <v>27825</v>
      </c>
    </row>
    <row r="2838" spans="1:7" ht="15" customHeight="1">
      <c r="A2838" s="1165" t="str">
        <f t="shared" si="293"/>
        <v>PEXP188RED</v>
      </c>
      <c r="B2838" s="1165">
        <f>IFERROR(INDEX('PU Holds'!$B$14:$AF$554,MATCH(C2838,'PU Holds'!$B$14:$B$552,FALSE),MATCH(D2838,'PU Holds'!$B$14:$AF$14,FALSE)),0)</f>
        <v>0</v>
      </c>
      <c r="C2838" s="1165" t="str">
        <f t="shared" ref="C2838:C2851" si="295">C2837</f>
        <v>PEXP188</v>
      </c>
      <c r="D2838" s="988" t="str">
        <f>'PU Holds'!$O$14</f>
        <v>Red 
RAL 3020</v>
      </c>
      <c r="E2838" s="1165" t="s">
        <v>27826</v>
      </c>
      <c r="F2838" s="1165" t="s">
        <v>27824</v>
      </c>
      <c r="G2838" s="1170" t="s">
        <v>27825</v>
      </c>
    </row>
    <row r="2839" spans="1:7" ht="15" customHeight="1">
      <c r="A2839" s="1165" t="str">
        <f t="shared" si="293"/>
        <v>PEXP188BLU</v>
      </c>
      <c r="B2839" s="1165">
        <f>IFERROR(INDEX('PU Holds'!$B$14:$AF$554,MATCH(C2839,'PU Holds'!$B$14:$B$552,FALSE),MATCH(D2839,'PU Holds'!$B$14:$AF$14,FALSE)),0)</f>
        <v>0</v>
      </c>
      <c r="C2839" s="1165" t="str">
        <f t="shared" si="295"/>
        <v>PEXP188</v>
      </c>
      <c r="D2839" s="988" t="str">
        <f>'PU Holds'!$P$14</f>
        <v>Blue 
RAL 5015</v>
      </c>
      <c r="E2839" s="1165" t="s">
        <v>27827</v>
      </c>
      <c r="F2839" s="1165" t="s">
        <v>27824</v>
      </c>
      <c r="G2839" s="1170" t="s">
        <v>27825</v>
      </c>
    </row>
    <row r="2840" spans="1:7" ht="15" customHeight="1">
      <c r="A2840" s="1165" t="str">
        <f t="shared" si="293"/>
        <v>PEXP188GRY</v>
      </c>
      <c r="B2840" s="1165">
        <f>IFERROR(INDEX('PU Holds'!$B$14:$AF$554,MATCH(C2840,'PU Holds'!$B$14:$B$552,FALSE),MATCH(D2840,'PU Holds'!$B$14:$AF$14,FALSE)),0)</f>
        <v>0</v>
      </c>
      <c r="C2840" s="1165" t="str">
        <f t="shared" si="295"/>
        <v>PEXP188</v>
      </c>
      <c r="D2840" s="988" t="str">
        <f>'PU Holds'!$Q$14</f>
        <v>Grey 
RAL 7001</v>
      </c>
      <c r="E2840" s="1165" t="s">
        <v>27828</v>
      </c>
      <c r="F2840" s="1165" t="s">
        <v>27824</v>
      </c>
      <c r="G2840" s="1170" t="s">
        <v>27825</v>
      </c>
    </row>
    <row r="2841" spans="1:7" ht="15" customHeight="1">
      <c r="A2841" s="1165" t="str">
        <f t="shared" si="293"/>
        <v>PEXP188BLK</v>
      </c>
      <c r="B2841" s="1165">
        <f>IFERROR(INDEX('PU Holds'!$B$14:$AF$554,MATCH(C2841,'PU Holds'!$B$14:$B$552,FALSE),MATCH(D2841,'PU Holds'!$B$14:$AF$14,FALSE)),0)</f>
        <v>0</v>
      </c>
      <c r="C2841" s="1165" t="str">
        <f t="shared" si="295"/>
        <v>PEXP188</v>
      </c>
      <c r="D2841" s="988" t="str">
        <f>'PU Holds'!$R$14</f>
        <v>Black 
RAL 9005</v>
      </c>
      <c r="E2841" s="1165" t="s">
        <v>27829</v>
      </c>
      <c r="F2841" s="1165" t="s">
        <v>27824</v>
      </c>
      <c r="G2841" s="1170" t="s">
        <v>27825</v>
      </c>
    </row>
    <row r="2842" spans="1:7" ht="15" customHeight="1">
      <c r="A2842" s="1165" t="str">
        <f t="shared" si="293"/>
        <v>PEXP188FLO</v>
      </c>
      <c r="B2842" s="1165">
        <f>IFERROR(INDEX('PU Holds'!$B$14:$AF$554,MATCH(C2842,'PU Holds'!$B$14:$B$552,FALSE),MATCH(D2842,'PU Holds'!$B$14:$AF$14,FALSE)),0)</f>
        <v>0</v>
      </c>
      <c r="C2842" s="1165" t="str">
        <f t="shared" si="295"/>
        <v>PEXP188</v>
      </c>
      <c r="D2842" s="988" t="str">
        <f>'PU Holds'!$S$14</f>
        <v>Fluo 
Orange</v>
      </c>
      <c r="E2842" s="1165" t="s">
        <v>27830</v>
      </c>
      <c r="F2842" s="1165" t="s">
        <v>27824</v>
      </c>
      <c r="G2842" s="1170" t="s">
        <v>27825</v>
      </c>
    </row>
    <row r="2843" spans="1:7" ht="15" customHeight="1">
      <c r="A2843" s="1165" t="str">
        <f t="shared" si="293"/>
        <v>PEXP188FLG</v>
      </c>
      <c r="B2843" s="1165">
        <f>IFERROR(INDEX('PU Holds'!$B$14:$AF$554,MATCH(C2843,'PU Holds'!$B$14:$B$552,FALSE),MATCH(D2843,'PU Holds'!$B$14:$AF$14,FALSE)),0)</f>
        <v>0</v>
      </c>
      <c r="C2843" s="1165" t="str">
        <f t="shared" si="295"/>
        <v>PEXP188</v>
      </c>
      <c r="D2843" s="988" t="str">
        <f>'PU Holds'!$T$14</f>
        <v>Fluo 
Green</v>
      </c>
      <c r="E2843" s="1165" t="s">
        <v>27831</v>
      </c>
      <c r="F2843" s="1165" t="s">
        <v>27824</v>
      </c>
      <c r="G2843" s="1170" t="s">
        <v>27825</v>
      </c>
    </row>
    <row r="2844" spans="1:7" ht="15" customHeight="1">
      <c r="A2844" s="1165" t="str">
        <f t="shared" si="293"/>
        <v>PEXP188FLP</v>
      </c>
      <c r="B2844" s="1165">
        <f>IFERROR(INDEX('PU Holds'!$B$14:$AF$554,MATCH(C2844,'PU Holds'!$B$14:$B$552,FALSE),MATCH(D2844,'PU Holds'!$B$14:$AF$14,FALSE)),0)</f>
        <v>0</v>
      </c>
      <c r="C2844" s="1165" t="str">
        <f t="shared" si="295"/>
        <v>PEXP188</v>
      </c>
      <c r="D2844" s="988" t="str">
        <f>'PU Holds'!$U$14</f>
        <v>Fluo 
Pink</v>
      </c>
      <c r="E2844" s="1165" t="s">
        <v>27832</v>
      </c>
      <c r="F2844" s="1165" t="s">
        <v>27824</v>
      </c>
      <c r="G2844" s="1170" t="s">
        <v>27825</v>
      </c>
    </row>
    <row r="2845" spans="1:7" ht="15" customHeight="1">
      <c r="A2845" s="1165" t="str">
        <f t="shared" si="293"/>
        <v>PEXP188VIO</v>
      </c>
      <c r="B2845" s="1165">
        <f>IFERROR(INDEX('PU Holds'!$B$14:$AF$554,MATCH(C2845,'PU Holds'!$B$14:$B$552,FALSE),MATCH(D2845,'PU Holds'!$B$14:$AF$14,FALSE)),0)</f>
        <v>0</v>
      </c>
      <c r="C2845" s="1165" t="str">
        <f t="shared" si="295"/>
        <v>PEXP188</v>
      </c>
      <c r="D2845" s="988" t="str">
        <f>'PU Holds'!$W$14</f>
        <v>Violet 
RAL 4008</v>
      </c>
      <c r="E2845" s="1165" t="s">
        <v>27833</v>
      </c>
      <c r="F2845" s="1165" t="s">
        <v>27824</v>
      </c>
      <c r="G2845" s="1170" t="s">
        <v>27825</v>
      </c>
    </row>
    <row r="2846" spans="1:7" ht="15" customHeight="1">
      <c r="A2846" s="1165" t="str">
        <f t="shared" si="293"/>
        <v>PEXP188MIN</v>
      </c>
      <c r="B2846" s="1165">
        <f>IFERROR(INDEX('PU Holds'!$B$14:$AF$554,MATCH(C2846,'PU Holds'!$B$14:$B$552,FALSE),MATCH(D2846,'PU Holds'!$B$14:$AF$14,FALSE)),0)</f>
        <v>0</v>
      </c>
      <c r="C2846" s="1165" t="str">
        <f t="shared" si="295"/>
        <v>PEXP188</v>
      </c>
      <c r="D2846" s="988" t="str">
        <f>'PU Holds'!$X$14</f>
        <v>Mint 
RAL 6027</v>
      </c>
      <c r="E2846" s="1165" t="s">
        <v>27834</v>
      </c>
      <c r="F2846" s="1165" t="s">
        <v>27824</v>
      </c>
      <c r="G2846" s="1170" t="s">
        <v>27825</v>
      </c>
    </row>
    <row r="2847" spans="1:7" ht="15" customHeight="1">
      <c r="A2847" s="1165" t="str">
        <f t="shared" si="293"/>
        <v>PEXP188PUK</v>
      </c>
      <c r="B2847" s="1165">
        <f>IFERROR(INDEX('PU Holds'!$B$14:$AF$554,MATCH(C2847,'PU Holds'!$B$14:$B$552,FALSE),MATCH(D2847,'PU Holds'!$B$14:$AF$14,FALSE)),0)</f>
        <v>0</v>
      </c>
      <c r="C2847" s="1165" t="str">
        <f t="shared" si="295"/>
        <v>PEXP188</v>
      </c>
      <c r="D2847" s="988" t="str">
        <f>'PU Holds'!$Z$14</f>
        <v>Green 
(Puke 16-09)</v>
      </c>
      <c r="E2847" s="1165" t="s">
        <v>27835</v>
      </c>
      <c r="F2847" s="1165" t="s">
        <v>27824</v>
      </c>
      <c r="G2847" s="1170" t="s">
        <v>27825</v>
      </c>
    </row>
    <row r="2848" spans="1:7" ht="15" customHeight="1">
      <c r="A2848" s="1165" t="str">
        <f t="shared" si="293"/>
        <v>PEXP188ORA</v>
      </c>
      <c r="B2848" s="1165">
        <f>IFERROR(INDEX('PU Holds'!$B$14:$AF$554,MATCH(C2848,'PU Holds'!$B$14:$B$552,FALSE),MATCH(D2848,'PU Holds'!$B$14:$AF$14,FALSE)),0)</f>
        <v>0</v>
      </c>
      <c r="C2848" s="1165" t="str">
        <f t="shared" si="295"/>
        <v>PEXP188</v>
      </c>
      <c r="D2848" s="988" t="str">
        <f>'PU Holds'!$AA$14</f>
        <v>US Orange
14-01</v>
      </c>
      <c r="E2848" s="1165" t="s">
        <v>27836</v>
      </c>
      <c r="F2848" s="1165" t="s">
        <v>27824</v>
      </c>
      <c r="G2848" s="1170" t="s">
        <v>27825</v>
      </c>
    </row>
    <row r="2849" spans="1:7" ht="15" customHeight="1">
      <c r="A2849" s="1165" t="str">
        <f t="shared" si="293"/>
        <v>PEXP188GRE</v>
      </c>
      <c r="B2849" s="1165">
        <f>IFERROR(INDEX('PU Holds'!$B$14:$AF$554,MATCH(C2849,'PU Holds'!$B$14:$B$552,FALSE),MATCH(D2849,'PU Holds'!$B$14:$AF$14,FALSE)),0)</f>
        <v>0</v>
      </c>
      <c r="C2849" s="1165" t="str">
        <f t="shared" si="295"/>
        <v>PEXP188</v>
      </c>
      <c r="D2849" s="988" t="str">
        <f>'PU Holds'!$AB$14</f>
        <v>US Green 
16 -16</v>
      </c>
      <c r="E2849" s="1165" t="s">
        <v>27837</v>
      </c>
      <c r="F2849" s="1165" t="s">
        <v>27824</v>
      </c>
      <c r="G2849" s="1170" t="s">
        <v>27825</v>
      </c>
    </row>
    <row r="2850" spans="1:7" ht="15" customHeight="1">
      <c r="A2850" s="1165" t="str">
        <f t="shared" si="293"/>
        <v>PEXP188WHI</v>
      </c>
      <c r="B2850" s="1165">
        <f>IFERROR(INDEX('PU Holds'!$B$14:$AF$554,MATCH(C2850,'PU Holds'!$B$14:$B$552,FALSE),MATCH(D2850,'PU Holds'!$B$14:$AF$14,FALSE)),0)</f>
        <v>0</v>
      </c>
      <c r="C2850" s="1165" t="str">
        <f t="shared" si="295"/>
        <v>PEXP188</v>
      </c>
      <c r="D2850" s="988" t="str">
        <f>'PU Holds'!$AC$14</f>
        <v>White 
RAL 9010</v>
      </c>
      <c r="E2850" s="1165" t="s">
        <v>27838</v>
      </c>
      <c r="F2850" s="1165" t="s">
        <v>27824</v>
      </c>
      <c r="G2850" s="1170" t="s">
        <v>27825</v>
      </c>
    </row>
    <row r="2851" spans="1:7" ht="15" customHeight="1">
      <c r="A2851" s="1165" t="str">
        <f t="shared" si="293"/>
        <v>PEXP188PUR</v>
      </c>
      <c r="B2851" s="1165">
        <f>IFERROR(INDEX('PU Holds'!$B$14:$AF$554,MATCH(C2851,'PU Holds'!$B$14:$B$552,FALSE),MATCH(D2851,'PU Holds'!$B$14:$AF$14,FALSE)),0)</f>
        <v>0</v>
      </c>
      <c r="C2851" s="1165" t="str">
        <f t="shared" si="295"/>
        <v>PEXP188</v>
      </c>
      <c r="D2851" s="988" t="str">
        <f>'PU Holds'!$AD$14</f>
        <v>US Purple</v>
      </c>
      <c r="E2851" s="1165" t="s">
        <v>27839</v>
      </c>
      <c r="F2851" s="1165" t="s">
        <v>27824</v>
      </c>
      <c r="G2851" s="1170" t="s">
        <v>27825</v>
      </c>
    </row>
    <row r="2852" spans="1:7" ht="15" customHeight="1">
      <c r="A2852" s="1165" t="str">
        <f t="shared" si="293"/>
        <v>PEXP189YEL</v>
      </c>
      <c r="B2852" s="1165">
        <f>IFERROR(INDEX('PU Holds'!$B$14:$AF$554,MATCH(C2852,'PU Holds'!$B$14:$B$552,FALSE),MATCH(D2852,'PU Holds'!$B$14:$AF$14,FALSE)),0)</f>
        <v>0</v>
      </c>
      <c r="C2852" s="1165" t="s">
        <v>28027</v>
      </c>
      <c r="D2852" s="1168" t="str">
        <f>'PU Holds'!$M$14</f>
        <v>Yellow 
RAL 1026</v>
      </c>
      <c r="E2852" s="1165" t="s">
        <v>27823</v>
      </c>
      <c r="F2852" s="1165" t="s">
        <v>27824</v>
      </c>
      <c r="G2852" s="1170" t="s">
        <v>27825</v>
      </c>
    </row>
    <row r="2853" spans="1:7" ht="15" customHeight="1">
      <c r="A2853" s="1165" t="str">
        <f t="shared" si="293"/>
        <v>PEXP189RED</v>
      </c>
      <c r="B2853" s="1165">
        <f>IFERROR(INDEX('PU Holds'!$B$14:$AF$554,MATCH(C2853,'PU Holds'!$B$14:$B$552,FALSE),MATCH(D2853,'PU Holds'!$B$14:$AF$14,FALSE)),0)</f>
        <v>0</v>
      </c>
      <c r="C2853" s="1165" t="str">
        <f t="shared" ref="C2853:C2866" si="296">C2852</f>
        <v>PEXP189</v>
      </c>
      <c r="D2853" s="988" t="str">
        <f>'PU Holds'!$O$14</f>
        <v>Red 
RAL 3020</v>
      </c>
      <c r="E2853" s="1165" t="s">
        <v>27826</v>
      </c>
      <c r="F2853" s="1165" t="s">
        <v>27824</v>
      </c>
      <c r="G2853" s="1170" t="s">
        <v>27825</v>
      </c>
    </row>
    <row r="2854" spans="1:7" ht="15" customHeight="1">
      <c r="A2854" s="1165" t="str">
        <f t="shared" si="293"/>
        <v>PEXP189BLU</v>
      </c>
      <c r="B2854" s="1165">
        <f>IFERROR(INDEX('PU Holds'!$B$14:$AF$554,MATCH(C2854,'PU Holds'!$B$14:$B$552,FALSE),MATCH(D2854,'PU Holds'!$B$14:$AF$14,FALSE)),0)</f>
        <v>0</v>
      </c>
      <c r="C2854" s="1165" t="str">
        <f t="shared" si="296"/>
        <v>PEXP189</v>
      </c>
      <c r="D2854" s="988" t="str">
        <f>'PU Holds'!$P$14</f>
        <v>Blue 
RAL 5015</v>
      </c>
      <c r="E2854" s="1165" t="s">
        <v>27827</v>
      </c>
      <c r="F2854" s="1165" t="s">
        <v>27824</v>
      </c>
      <c r="G2854" s="1170" t="s">
        <v>27825</v>
      </c>
    </row>
    <row r="2855" spans="1:7" ht="15" customHeight="1">
      <c r="A2855" s="1165" t="str">
        <f t="shared" si="293"/>
        <v>PEXP189GRY</v>
      </c>
      <c r="B2855" s="1165">
        <f>IFERROR(INDEX('PU Holds'!$B$14:$AF$554,MATCH(C2855,'PU Holds'!$B$14:$B$552,FALSE),MATCH(D2855,'PU Holds'!$B$14:$AF$14,FALSE)),0)</f>
        <v>0</v>
      </c>
      <c r="C2855" s="1165" t="str">
        <f t="shared" si="296"/>
        <v>PEXP189</v>
      </c>
      <c r="D2855" s="988" t="str">
        <f>'PU Holds'!$Q$14</f>
        <v>Grey 
RAL 7001</v>
      </c>
      <c r="E2855" s="1165" t="s">
        <v>27828</v>
      </c>
      <c r="F2855" s="1165" t="s">
        <v>27824</v>
      </c>
      <c r="G2855" s="1170" t="s">
        <v>27825</v>
      </c>
    </row>
    <row r="2856" spans="1:7" ht="15" customHeight="1">
      <c r="A2856" s="1165" t="str">
        <f t="shared" si="293"/>
        <v>PEXP189BLK</v>
      </c>
      <c r="B2856" s="1165">
        <f>IFERROR(INDEX('PU Holds'!$B$14:$AF$554,MATCH(C2856,'PU Holds'!$B$14:$B$552,FALSE),MATCH(D2856,'PU Holds'!$B$14:$AF$14,FALSE)),0)</f>
        <v>0</v>
      </c>
      <c r="C2856" s="1165" t="str">
        <f t="shared" si="296"/>
        <v>PEXP189</v>
      </c>
      <c r="D2856" s="988" t="str">
        <f>'PU Holds'!$R$14</f>
        <v>Black 
RAL 9005</v>
      </c>
      <c r="E2856" s="1165" t="s">
        <v>27829</v>
      </c>
      <c r="F2856" s="1165" t="s">
        <v>27824</v>
      </c>
      <c r="G2856" s="1170" t="s">
        <v>27825</v>
      </c>
    </row>
    <row r="2857" spans="1:7" ht="15" customHeight="1">
      <c r="A2857" s="1165" t="str">
        <f t="shared" si="293"/>
        <v>PEXP189FLO</v>
      </c>
      <c r="B2857" s="1165">
        <f>IFERROR(INDEX('PU Holds'!$B$14:$AF$554,MATCH(C2857,'PU Holds'!$B$14:$B$552,FALSE),MATCH(D2857,'PU Holds'!$B$14:$AF$14,FALSE)),0)</f>
        <v>0</v>
      </c>
      <c r="C2857" s="1165" t="str">
        <f t="shared" si="296"/>
        <v>PEXP189</v>
      </c>
      <c r="D2857" s="988" t="str">
        <f>'PU Holds'!$S$14</f>
        <v>Fluo 
Orange</v>
      </c>
      <c r="E2857" s="1165" t="s">
        <v>27830</v>
      </c>
      <c r="F2857" s="1165" t="s">
        <v>27824</v>
      </c>
      <c r="G2857" s="1170" t="s">
        <v>27825</v>
      </c>
    </row>
    <row r="2858" spans="1:7" ht="15" customHeight="1">
      <c r="A2858" s="1165" t="str">
        <f t="shared" si="293"/>
        <v>PEXP189FLG</v>
      </c>
      <c r="B2858" s="1165">
        <f>IFERROR(INDEX('PU Holds'!$B$14:$AF$554,MATCH(C2858,'PU Holds'!$B$14:$B$552,FALSE),MATCH(D2858,'PU Holds'!$B$14:$AF$14,FALSE)),0)</f>
        <v>0</v>
      </c>
      <c r="C2858" s="1165" t="str">
        <f t="shared" si="296"/>
        <v>PEXP189</v>
      </c>
      <c r="D2858" s="988" t="str">
        <f>'PU Holds'!$T$14</f>
        <v>Fluo 
Green</v>
      </c>
      <c r="E2858" s="1165" t="s">
        <v>27831</v>
      </c>
      <c r="F2858" s="1165" t="s">
        <v>27824</v>
      </c>
      <c r="G2858" s="1170" t="s">
        <v>27825</v>
      </c>
    </row>
    <row r="2859" spans="1:7" ht="15" customHeight="1">
      <c r="A2859" s="1165" t="str">
        <f t="shared" si="293"/>
        <v>PEXP189FLP</v>
      </c>
      <c r="B2859" s="1165">
        <f>IFERROR(INDEX('PU Holds'!$B$14:$AF$554,MATCH(C2859,'PU Holds'!$B$14:$B$552,FALSE),MATCH(D2859,'PU Holds'!$B$14:$AF$14,FALSE)),0)</f>
        <v>0</v>
      </c>
      <c r="C2859" s="1165" t="str">
        <f t="shared" si="296"/>
        <v>PEXP189</v>
      </c>
      <c r="D2859" s="988" t="str">
        <f>'PU Holds'!$U$14</f>
        <v>Fluo 
Pink</v>
      </c>
      <c r="E2859" s="1165" t="s">
        <v>27832</v>
      </c>
      <c r="F2859" s="1165" t="s">
        <v>27824</v>
      </c>
      <c r="G2859" s="1170" t="s">
        <v>27825</v>
      </c>
    </row>
    <row r="2860" spans="1:7" ht="15" customHeight="1">
      <c r="A2860" s="1165" t="str">
        <f t="shared" si="293"/>
        <v>PEXP189VIO</v>
      </c>
      <c r="B2860" s="1165">
        <f>IFERROR(INDEX('PU Holds'!$B$14:$AF$554,MATCH(C2860,'PU Holds'!$B$14:$B$552,FALSE),MATCH(D2860,'PU Holds'!$B$14:$AF$14,FALSE)),0)</f>
        <v>0</v>
      </c>
      <c r="C2860" s="1165" t="str">
        <f t="shared" si="296"/>
        <v>PEXP189</v>
      </c>
      <c r="D2860" s="988" t="str">
        <f>'PU Holds'!$W$14</f>
        <v>Violet 
RAL 4008</v>
      </c>
      <c r="E2860" s="1165" t="s">
        <v>27833</v>
      </c>
      <c r="F2860" s="1165" t="s">
        <v>27824</v>
      </c>
      <c r="G2860" s="1170" t="s">
        <v>27825</v>
      </c>
    </row>
    <row r="2861" spans="1:7" ht="15" customHeight="1">
      <c r="A2861" s="1165" t="str">
        <f t="shared" si="293"/>
        <v>PEXP189MIN</v>
      </c>
      <c r="B2861" s="1165">
        <f>IFERROR(INDEX('PU Holds'!$B$14:$AF$554,MATCH(C2861,'PU Holds'!$B$14:$B$552,FALSE),MATCH(D2861,'PU Holds'!$B$14:$AF$14,FALSE)),0)</f>
        <v>0</v>
      </c>
      <c r="C2861" s="1165" t="str">
        <f t="shared" si="296"/>
        <v>PEXP189</v>
      </c>
      <c r="D2861" s="988" t="str">
        <f>'PU Holds'!$X$14</f>
        <v>Mint 
RAL 6027</v>
      </c>
      <c r="E2861" s="1165" t="s">
        <v>27834</v>
      </c>
      <c r="F2861" s="1165" t="s">
        <v>27824</v>
      </c>
      <c r="G2861" s="1170" t="s">
        <v>27825</v>
      </c>
    </row>
    <row r="2862" spans="1:7" ht="15" customHeight="1">
      <c r="A2862" s="1165" t="str">
        <f t="shared" ref="A2862:A2866" si="297">CONCATENATE(C2862,E2862)</f>
        <v>PEXP189PUK</v>
      </c>
      <c r="B2862" s="1165">
        <f>IFERROR(INDEX('PU Holds'!$B$14:$AF$554,MATCH(C2862,'PU Holds'!$B$14:$B$552,FALSE),MATCH(D2862,'PU Holds'!$B$14:$AF$14,FALSE)),0)</f>
        <v>0</v>
      </c>
      <c r="C2862" s="1165" t="str">
        <f t="shared" si="296"/>
        <v>PEXP189</v>
      </c>
      <c r="D2862" s="988" t="str">
        <f>'PU Holds'!$Z$14</f>
        <v>Green 
(Puke 16-09)</v>
      </c>
      <c r="E2862" s="1165" t="s">
        <v>27835</v>
      </c>
      <c r="F2862" s="1165" t="s">
        <v>27824</v>
      </c>
      <c r="G2862" s="1170" t="s">
        <v>27825</v>
      </c>
    </row>
    <row r="2863" spans="1:7" ht="15" customHeight="1">
      <c r="A2863" s="1165" t="str">
        <f t="shared" si="297"/>
        <v>PEXP189ORA</v>
      </c>
      <c r="B2863" s="1165">
        <f>IFERROR(INDEX('PU Holds'!$B$14:$AF$554,MATCH(C2863,'PU Holds'!$B$14:$B$552,FALSE),MATCH(D2863,'PU Holds'!$B$14:$AF$14,FALSE)),0)</f>
        <v>0</v>
      </c>
      <c r="C2863" s="1165" t="str">
        <f t="shared" si="296"/>
        <v>PEXP189</v>
      </c>
      <c r="D2863" s="988" t="str">
        <f>'PU Holds'!$AA$14</f>
        <v>US Orange
14-01</v>
      </c>
      <c r="E2863" s="1165" t="s">
        <v>27836</v>
      </c>
      <c r="F2863" s="1165" t="s">
        <v>27824</v>
      </c>
      <c r="G2863" s="1170" t="s">
        <v>27825</v>
      </c>
    </row>
    <row r="2864" spans="1:7" ht="15" customHeight="1">
      <c r="A2864" s="1165" t="str">
        <f t="shared" si="297"/>
        <v>PEXP189GRE</v>
      </c>
      <c r="B2864" s="1165">
        <f>IFERROR(INDEX('PU Holds'!$B$14:$AF$554,MATCH(C2864,'PU Holds'!$B$14:$B$552,FALSE),MATCH(D2864,'PU Holds'!$B$14:$AF$14,FALSE)),0)</f>
        <v>0</v>
      </c>
      <c r="C2864" s="1165" t="str">
        <f t="shared" si="296"/>
        <v>PEXP189</v>
      </c>
      <c r="D2864" s="988" t="str">
        <f>'PU Holds'!$AB$14</f>
        <v>US Green 
16 -16</v>
      </c>
      <c r="E2864" s="1165" t="s">
        <v>27837</v>
      </c>
      <c r="F2864" s="1165" t="s">
        <v>27824</v>
      </c>
      <c r="G2864" s="1170" t="s">
        <v>27825</v>
      </c>
    </row>
    <row r="2865" spans="1:7" ht="15" customHeight="1">
      <c r="A2865" s="1165" t="str">
        <f t="shared" si="297"/>
        <v>PEXP189WHI</v>
      </c>
      <c r="B2865" s="1165">
        <f>IFERROR(INDEX('PU Holds'!$B$14:$AF$554,MATCH(C2865,'PU Holds'!$B$14:$B$552,FALSE),MATCH(D2865,'PU Holds'!$B$14:$AF$14,FALSE)),0)</f>
        <v>0</v>
      </c>
      <c r="C2865" s="1165" t="str">
        <f t="shared" si="296"/>
        <v>PEXP189</v>
      </c>
      <c r="D2865" s="988" t="str">
        <f>'PU Holds'!$AC$14</f>
        <v>White 
RAL 9010</v>
      </c>
      <c r="E2865" s="1165" t="s">
        <v>27838</v>
      </c>
      <c r="F2865" s="1165" t="s">
        <v>27824</v>
      </c>
      <c r="G2865" s="1170" t="s">
        <v>27825</v>
      </c>
    </row>
    <row r="2866" spans="1:7" ht="15" customHeight="1">
      <c r="A2866" s="1165" t="str">
        <f t="shared" si="297"/>
        <v>PEXP189PUR</v>
      </c>
      <c r="B2866" s="1165">
        <f>IFERROR(INDEX('PU Holds'!$B$14:$AF$554,MATCH(C2866,'PU Holds'!$B$14:$B$552,FALSE),MATCH(D2866,'PU Holds'!$B$14:$AF$14,FALSE)),0)</f>
        <v>0</v>
      </c>
      <c r="C2866" s="1165" t="str">
        <f t="shared" si="296"/>
        <v>PEXP189</v>
      </c>
      <c r="D2866" s="988" t="str">
        <f>'PU Holds'!$AD$14</f>
        <v>US Purple</v>
      </c>
      <c r="E2866" s="1165" t="s">
        <v>27839</v>
      </c>
      <c r="F2866" s="1165" t="s">
        <v>27824</v>
      </c>
      <c r="G2866" s="1170" t="s">
        <v>27825</v>
      </c>
    </row>
    <row r="2867" spans="1:7" ht="15" customHeight="1">
      <c r="A2867" s="1165" t="str">
        <f t="shared" ref="A2867:A2911" si="298">CONCATENATE(C2867,E2867)</f>
        <v>PEXP190YEL</v>
      </c>
      <c r="B2867" s="1165">
        <f>IFERROR(INDEX('PU Holds'!$B$14:$AF$554,MATCH(C2867,'PU Holds'!$B$14:$B$552,FALSE),MATCH(D2867,'PU Holds'!$B$14:$AF$14,FALSE)),0)</f>
        <v>0</v>
      </c>
      <c r="C2867" s="1165" t="s">
        <v>28028</v>
      </c>
      <c r="D2867" s="1168" t="str">
        <f>'PU Holds'!$M$14</f>
        <v>Yellow 
RAL 1026</v>
      </c>
      <c r="E2867" s="1165" t="s">
        <v>27823</v>
      </c>
      <c r="F2867" s="1165" t="s">
        <v>27824</v>
      </c>
      <c r="G2867" s="1170" t="s">
        <v>27825</v>
      </c>
    </row>
    <row r="2868" spans="1:7" ht="15" customHeight="1">
      <c r="A2868" s="1165" t="str">
        <f t="shared" si="298"/>
        <v>PEXP190RED</v>
      </c>
      <c r="B2868" s="1165">
        <f>IFERROR(INDEX('PU Holds'!$B$14:$AF$554,MATCH(C2868,'PU Holds'!$B$14:$B$552,FALSE),MATCH(D2868,'PU Holds'!$B$14:$AF$14,FALSE)),0)</f>
        <v>0</v>
      </c>
      <c r="C2868" s="1165" t="str">
        <f t="shared" ref="C2868:C2881" si="299">C2867</f>
        <v>PEXP190</v>
      </c>
      <c r="D2868" s="988" t="str">
        <f>'PU Holds'!$O$14</f>
        <v>Red 
RAL 3020</v>
      </c>
      <c r="E2868" s="1165" t="s">
        <v>27826</v>
      </c>
      <c r="F2868" s="1165" t="s">
        <v>27824</v>
      </c>
      <c r="G2868" s="1170" t="s">
        <v>27825</v>
      </c>
    </row>
    <row r="2869" spans="1:7" ht="15" customHeight="1">
      <c r="A2869" s="1165" t="str">
        <f t="shared" si="298"/>
        <v>PEXP190BLU</v>
      </c>
      <c r="B2869" s="1165">
        <f>IFERROR(INDEX('PU Holds'!$B$14:$AF$554,MATCH(C2869,'PU Holds'!$B$14:$B$552,FALSE),MATCH(D2869,'PU Holds'!$B$14:$AF$14,FALSE)),0)</f>
        <v>0</v>
      </c>
      <c r="C2869" s="1165" t="str">
        <f t="shared" si="299"/>
        <v>PEXP190</v>
      </c>
      <c r="D2869" s="988" t="str">
        <f>'PU Holds'!$P$14</f>
        <v>Blue 
RAL 5015</v>
      </c>
      <c r="E2869" s="1165" t="s">
        <v>27827</v>
      </c>
      <c r="F2869" s="1165" t="s">
        <v>27824</v>
      </c>
      <c r="G2869" s="1170" t="s">
        <v>27825</v>
      </c>
    </row>
    <row r="2870" spans="1:7" ht="15" customHeight="1">
      <c r="A2870" s="1165" t="str">
        <f t="shared" si="298"/>
        <v>PEXP190GRY</v>
      </c>
      <c r="B2870" s="1165">
        <f>IFERROR(INDEX('PU Holds'!$B$14:$AF$554,MATCH(C2870,'PU Holds'!$B$14:$B$552,FALSE),MATCH(D2870,'PU Holds'!$B$14:$AF$14,FALSE)),0)</f>
        <v>0</v>
      </c>
      <c r="C2870" s="1165" t="str">
        <f t="shared" si="299"/>
        <v>PEXP190</v>
      </c>
      <c r="D2870" s="988" t="str">
        <f>'PU Holds'!$Q$14</f>
        <v>Grey 
RAL 7001</v>
      </c>
      <c r="E2870" s="1165" t="s">
        <v>27828</v>
      </c>
      <c r="F2870" s="1165" t="s">
        <v>27824</v>
      </c>
      <c r="G2870" s="1170" t="s">
        <v>27825</v>
      </c>
    </row>
    <row r="2871" spans="1:7" ht="15" customHeight="1">
      <c r="A2871" s="1165" t="str">
        <f t="shared" si="298"/>
        <v>PEXP190BLK</v>
      </c>
      <c r="B2871" s="1165">
        <f>IFERROR(INDEX('PU Holds'!$B$14:$AF$554,MATCH(C2871,'PU Holds'!$B$14:$B$552,FALSE),MATCH(D2871,'PU Holds'!$B$14:$AF$14,FALSE)),0)</f>
        <v>0</v>
      </c>
      <c r="C2871" s="1165" t="str">
        <f t="shared" si="299"/>
        <v>PEXP190</v>
      </c>
      <c r="D2871" s="988" t="str">
        <f>'PU Holds'!$R$14</f>
        <v>Black 
RAL 9005</v>
      </c>
      <c r="E2871" s="1165" t="s">
        <v>27829</v>
      </c>
      <c r="F2871" s="1165" t="s">
        <v>27824</v>
      </c>
      <c r="G2871" s="1170" t="s">
        <v>27825</v>
      </c>
    </row>
    <row r="2872" spans="1:7" ht="15" customHeight="1">
      <c r="A2872" s="1165" t="str">
        <f t="shared" si="298"/>
        <v>PEXP190FLO</v>
      </c>
      <c r="B2872" s="1165">
        <f>IFERROR(INDEX('PU Holds'!$B$14:$AF$554,MATCH(C2872,'PU Holds'!$B$14:$B$552,FALSE),MATCH(D2872,'PU Holds'!$B$14:$AF$14,FALSE)),0)</f>
        <v>0</v>
      </c>
      <c r="C2872" s="1165" t="str">
        <f t="shared" si="299"/>
        <v>PEXP190</v>
      </c>
      <c r="D2872" s="988" t="str">
        <f>'PU Holds'!$S$14</f>
        <v>Fluo 
Orange</v>
      </c>
      <c r="E2872" s="1165" t="s">
        <v>27830</v>
      </c>
      <c r="F2872" s="1165" t="s">
        <v>27824</v>
      </c>
      <c r="G2872" s="1170" t="s">
        <v>27825</v>
      </c>
    </row>
    <row r="2873" spans="1:7" ht="15" customHeight="1">
      <c r="A2873" s="1165" t="str">
        <f t="shared" si="298"/>
        <v>PEXP190FLG</v>
      </c>
      <c r="B2873" s="1165">
        <f>IFERROR(INDEX('PU Holds'!$B$14:$AF$554,MATCH(C2873,'PU Holds'!$B$14:$B$552,FALSE),MATCH(D2873,'PU Holds'!$B$14:$AF$14,FALSE)),0)</f>
        <v>0</v>
      </c>
      <c r="C2873" s="1165" t="str">
        <f t="shared" si="299"/>
        <v>PEXP190</v>
      </c>
      <c r="D2873" s="988" t="str">
        <f>'PU Holds'!$T$14</f>
        <v>Fluo 
Green</v>
      </c>
      <c r="E2873" s="1165" t="s">
        <v>27831</v>
      </c>
      <c r="F2873" s="1165" t="s">
        <v>27824</v>
      </c>
      <c r="G2873" s="1170" t="s">
        <v>27825</v>
      </c>
    </row>
    <row r="2874" spans="1:7" ht="15" customHeight="1">
      <c r="A2874" s="1165" t="str">
        <f t="shared" si="298"/>
        <v>PEXP190FLP</v>
      </c>
      <c r="B2874" s="1165">
        <f>IFERROR(INDEX('PU Holds'!$B$14:$AF$554,MATCH(C2874,'PU Holds'!$B$14:$B$552,FALSE),MATCH(D2874,'PU Holds'!$B$14:$AF$14,FALSE)),0)</f>
        <v>0</v>
      </c>
      <c r="C2874" s="1165" t="str">
        <f t="shared" si="299"/>
        <v>PEXP190</v>
      </c>
      <c r="D2874" s="988" t="str">
        <f>'PU Holds'!$U$14</f>
        <v>Fluo 
Pink</v>
      </c>
      <c r="E2874" s="1165" t="s">
        <v>27832</v>
      </c>
      <c r="F2874" s="1165" t="s">
        <v>27824</v>
      </c>
      <c r="G2874" s="1170" t="s">
        <v>27825</v>
      </c>
    </row>
    <row r="2875" spans="1:7" ht="15" customHeight="1">
      <c r="A2875" s="1165" t="str">
        <f t="shared" si="298"/>
        <v>PEXP190VIO</v>
      </c>
      <c r="B2875" s="1165">
        <f>IFERROR(INDEX('PU Holds'!$B$14:$AF$554,MATCH(C2875,'PU Holds'!$B$14:$B$552,FALSE),MATCH(D2875,'PU Holds'!$B$14:$AF$14,FALSE)),0)</f>
        <v>0</v>
      </c>
      <c r="C2875" s="1165" t="str">
        <f t="shared" si="299"/>
        <v>PEXP190</v>
      </c>
      <c r="D2875" s="988" t="str">
        <f>'PU Holds'!$W$14</f>
        <v>Violet 
RAL 4008</v>
      </c>
      <c r="E2875" s="1165" t="s">
        <v>27833</v>
      </c>
      <c r="F2875" s="1165" t="s">
        <v>27824</v>
      </c>
      <c r="G2875" s="1170" t="s">
        <v>27825</v>
      </c>
    </row>
    <row r="2876" spans="1:7" ht="15" customHeight="1">
      <c r="A2876" s="1165" t="str">
        <f t="shared" si="298"/>
        <v>PEXP190MIN</v>
      </c>
      <c r="B2876" s="1165">
        <f>IFERROR(INDEX('PU Holds'!$B$14:$AF$554,MATCH(C2876,'PU Holds'!$B$14:$B$552,FALSE),MATCH(D2876,'PU Holds'!$B$14:$AF$14,FALSE)),0)</f>
        <v>0</v>
      </c>
      <c r="C2876" s="1165" t="str">
        <f t="shared" si="299"/>
        <v>PEXP190</v>
      </c>
      <c r="D2876" s="988" t="str">
        <f>'PU Holds'!$X$14</f>
        <v>Mint 
RAL 6027</v>
      </c>
      <c r="E2876" s="1165" t="s">
        <v>27834</v>
      </c>
      <c r="F2876" s="1165" t="s">
        <v>27824</v>
      </c>
      <c r="G2876" s="1170" t="s">
        <v>27825</v>
      </c>
    </row>
    <row r="2877" spans="1:7" ht="15" customHeight="1">
      <c r="A2877" s="1165" t="str">
        <f t="shared" si="298"/>
        <v>PEXP190PUK</v>
      </c>
      <c r="B2877" s="1165">
        <f>IFERROR(INDEX('PU Holds'!$B$14:$AF$554,MATCH(C2877,'PU Holds'!$B$14:$B$552,FALSE),MATCH(D2877,'PU Holds'!$B$14:$AF$14,FALSE)),0)</f>
        <v>0</v>
      </c>
      <c r="C2877" s="1165" t="str">
        <f t="shared" si="299"/>
        <v>PEXP190</v>
      </c>
      <c r="D2877" s="988" t="str">
        <f>'PU Holds'!$Z$14</f>
        <v>Green 
(Puke 16-09)</v>
      </c>
      <c r="E2877" s="1165" t="s">
        <v>27835</v>
      </c>
      <c r="F2877" s="1165" t="s">
        <v>27824</v>
      </c>
      <c r="G2877" s="1170" t="s">
        <v>27825</v>
      </c>
    </row>
    <row r="2878" spans="1:7" ht="15" customHeight="1">
      <c r="A2878" s="1165" t="str">
        <f t="shared" si="298"/>
        <v>PEXP190ORA</v>
      </c>
      <c r="B2878" s="1165">
        <f>IFERROR(INDEX('PU Holds'!$B$14:$AF$554,MATCH(C2878,'PU Holds'!$B$14:$B$552,FALSE),MATCH(D2878,'PU Holds'!$B$14:$AF$14,FALSE)),0)</f>
        <v>0</v>
      </c>
      <c r="C2878" s="1165" t="str">
        <f t="shared" si="299"/>
        <v>PEXP190</v>
      </c>
      <c r="D2878" s="988" t="str">
        <f>'PU Holds'!$AA$14</f>
        <v>US Orange
14-01</v>
      </c>
      <c r="E2878" s="1165" t="s">
        <v>27836</v>
      </c>
      <c r="F2878" s="1165" t="s">
        <v>27824</v>
      </c>
      <c r="G2878" s="1170" t="s">
        <v>27825</v>
      </c>
    </row>
    <row r="2879" spans="1:7" ht="15" customHeight="1">
      <c r="A2879" s="1165" t="str">
        <f t="shared" si="298"/>
        <v>PEXP190GRE</v>
      </c>
      <c r="B2879" s="1165">
        <f>IFERROR(INDEX('PU Holds'!$B$14:$AF$554,MATCH(C2879,'PU Holds'!$B$14:$B$552,FALSE),MATCH(D2879,'PU Holds'!$B$14:$AF$14,FALSE)),0)</f>
        <v>0</v>
      </c>
      <c r="C2879" s="1165" t="str">
        <f t="shared" si="299"/>
        <v>PEXP190</v>
      </c>
      <c r="D2879" s="988" t="str">
        <f>'PU Holds'!$AB$14</f>
        <v>US Green 
16 -16</v>
      </c>
      <c r="E2879" s="1165" t="s">
        <v>27837</v>
      </c>
      <c r="F2879" s="1165" t="s">
        <v>27824</v>
      </c>
      <c r="G2879" s="1170" t="s">
        <v>27825</v>
      </c>
    </row>
    <row r="2880" spans="1:7" ht="15" customHeight="1">
      <c r="A2880" s="1165" t="str">
        <f t="shared" si="298"/>
        <v>PEXP190WHI</v>
      </c>
      <c r="B2880" s="1165">
        <f>IFERROR(INDEX('PU Holds'!$B$14:$AF$554,MATCH(C2880,'PU Holds'!$B$14:$B$552,FALSE),MATCH(D2880,'PU Holds'!$B$14:$AF$14,FALSE)),0)</f>
        <v>0</v>
      </c>
      <c r="C2880" s="1165" t="str">
        <f t="shared" si="299"/>
        <v>PEXP190</v>
      </c>
      <c r="D2880" s="988" t="str">
        <f>'PU Holds'!$AC$14</f>
        <v>White 
RAL 9010</v>
      </c>
      <c r="E2880" s="1165" t="s">
        <v>27838</v>
      </c>
      <c r="F2880" s="1165" t="s">
        <v>27824</v>
      </c>
      <c r="G2880" s="1170" t="s">
        <v>27825</v>
      </c>
    </row>
    <row r="2881" spans="1:7" ht="15" customHeight="1">
      <c r="A2881" s="1165" t="str">
        <f t="shared" si="298"/>
        <v>PEXP190PUR</v>
      </c>
      <c r="B2881" s="1165">
        <f>IFERROR(INDEX('PU Holds'!$B$14:$AF$554,MATCH(C2881,'PU Holds'!$B$14:$B$552,FALSE),MATCH(D2881,'PU Holds'!$B$14:$AF$14,FALSE)),0)</f>
        <v>0</v>
      </c>
      <c r="C2881" s="1165" t="str">
        <f t="shared" si="299"/>
        <v>PEXP190</v>
      </c>
      <c r="D2881" s="988" t="str">
        <f>'PU Holds'!$AD$14</f>
        <v>US Purple</v>
      </c>
      <c r="E2881" s="1165" t="s">
        <v>27839</v>
      </c>
      <c r="F2881" s="1165" t="s">
        <v>27824</v>
      </c>
      <c r="G2881" s="1170" t="s">
        <v>27825</v>
      </c>
    </row>
    <row r="2882" spans="1:7" ht="15" customHeight="1">
      <c r="A2882" s="1165" t="str">
        <f t="shared" si="298"/>
        <v>PEXP191YEL</v>
      </c>
      <c r="B2882" s="1165">
        <f>IFERROR(INDEX('PU Holds'!$B$14:$AF$554,MATCH(C2882,'PU Holds'!$B$14:$B$552,FALSE),MATCH(D2882,'PU Holds'!$B$14:$AF$14,FALSE)),0)</f>
        <v>0</v>
      </c>
      <c r="C2882" s="1165" t="s">
        <v>28029</v>
      </c>
      <c r="D2882" s="1168" t="str">
        <f>'PU Holds'!$M$14</f>
        <v>Yellow 
RAL 1026</v>
      </c>
      <c r="E2882" s="1165" t="s">
        <v>27823</v>
      </c>
      <c r="F2882" s="1165" t="s">
        <v>27824</v>
      </c>
      <c r="G2882" s="1170" t="s">
        <v>27825</v>
      </c>
    </row>
    <row r="2883" spans="1:7" ht="15" customHeight="1">
      <c r="A2883" s="1165" t="str">
        <f t="shared" si="298"/>
        <v>PEXP191RED</v>
      </c>
      <c r="B2883" s="1165">
        <f>IFERROR(INDEX('PU Holds'!$B$14:$AF$554,MATCH(C2883,'PU Holds'!$B$14:$B$552,FALSE),MATCH(D2883,'PU Holds'!$B$14:$AF$14,FALSE)),0)</f>
        <v>0</v>
      </c>
      <c r="C2883" s="1165" t="str">
        <f t="shared" ref="C2883:C2896" si="300">C2882</f>
        <v>PEXP191</v>
      </c>
      <c r="D2883" s="988" t="str">
        <f>'PU Holds'!$O$14</f>
        <v>Red 
RAL 3020</v>
      </c>
      <c r="E2883" s="1165" t="s">
        <v>27826</v>
      </c>
      <c r="F2883" s="1165" t="s">
        <v>27824</v>
      </c>
      <c r="G2883" s="1170" t="s">
        <v>27825</v>
      </c>
    </row>
    <row r="2884" spans="1:7" ht="15" customHeight="1">
      <c r="A2884" s="1165" t="str">
        <f t="shared" si="298"/>
        <v>PEXP191BLU</v>
      </c>
      <c r="B2884" s="1165">
        <f>IFERROR(INDEX('PU Holds'!$B$14:$AF$554,MATCH(C2884,'PU Holds'!$B$14:$B$552,FALSE),MATCH(D2884,'PU Holds'!$B$14:$AF$14,FALSE)),0)</f>
        <v>0</v>
      </c>
      <c r="C2884" s="1165" t="str">
        <f t="shared" si="300"/>
        <v>PEXP191</v>
      </c>
      <c r="D2884" s="988" t="str">
        <f>'PU Holds'!$P$14</f>
        <v>Blue 
RAL 5015</v>
      </c>
      <c r="E2884" s="1165" t="s">
        <v>27827</v>
      </c>
      <c r="F2884" s="1165" t="s">
        <v>27824</v>
      </c>
      <c r="G2884" s="1170" t="s">
        <v>27825</v>
      </c>
    </row>
    <row r="2885" spans="1:7" ht="15" customHeight="1">
      <c r="A2885" s="1165" t="str">
        <f t="shared" si="298"/>
        <v>PEXP191GRY</v>
      </c>
      <c r="B2885" s="1165">
        <f>IFERROR(INDEX('PU Holds'!$B$14:$AF$554,MATCH(C2885,'PU Holds'!$B$14:$B$552,FALSE),MATCH(D2885,'PU Holds'!$B$14:$AF$14,FALSE)),0)</f>
        <v>0</v>
      </c>
      <c r="C2885" s="1165" t="str">
        <f t="shared" si="300"/>
        <v>PEXP191</v>
      </c>
      <c r="D2885" s="988" t="str">
        <f>'PU Holds'!$Q$14</f>
        <v>Grey 
RAL 7001</v>
      </c>
      <c r="E2885" s="1165" t="s">
        <v>27828</v>
      </c>
      <c r="F2885" s="1165" t="s">
        <v>27824</v>
      </c>
      <c r="G2885" s="1170" t="s">
        <v>27825</v>
      </c>
    </row>
    <row r="2886" spans="1:7" ht="15" customHeight="1">
      <c r="A2886" s="1165" t="str">
        <f t="shared" si="298"/>
        <v>PEXP191BLK</v>
      </c>
      <c r="B2886" s="1165">
        <f>IFERROR(INDEX('PU Holds'!$B$14:$AF$554,MATCH(C2886,'PU Holds'!$B$14:$B$552,FALSE),MATCH(D2886,'PU Holds'!$B$14:$AF$14,FALSE)),0)</f>
        <v>0</v>
      </c>
      <c r="C2886" s="1165" t="str">
        <f t="shared" si="300"/>
        <v>PEXP191</v>
      </c>
      <c r="D2886" s="988" t="str">
        <f>'PU Holds'!$R$14</f>
        <v>Black 
RAL 9005</v>
      </c>
      <c r="E2886" s="1165" t="s">
        <v>27829</v>
      </c>
      <c r="F2886" s="1165" t="s">
        <v>27824</v>
      </c>
      <c r="G2886" s="1170" t="s">
        <v>27825</v>
      </c>
    </row>
    <row r="2887" spans="1:7" ht="15" customHeight="1">
      <c r="A2887" s="1165" t="str">
        <f t="shared" si="298"/>
        <v>PEXP191FLO</v>
      </c>
      <c r="B2887" s="1165">
        <f>IFERROR(INDEX('PU Holds'!$B$14:$AF$554,MATCH(C2887,'PU Holds'!$B$14:$B$552,FALSE),MATCH(D2887,'PU Holds'!$B$14:$AF$14,FALSE)),0)</f>
        <v>0</v>
      </c>
      <c r="C2887" s="1165" t="str">
        <f t="shared" si="300"/>
        <v>PEXP191</v>
      </c>
      <c r="D2887" s="988" t="str">
        <f>'PU Holds'!$S$14</f>
        <v>Fluo 
Orange</v>
      </c>
      <c r="E2887" s="1165" t="s">
        <v>27830</v>
      </c>
      <c r="F2887" s="1165" t="s">
        <v>27824</v>
      </c>
      <c r="G2887" s="1170" t="s">
        <v>27825</v>
      </c>
    </row>
    <row r="2888" spans="1:7" ht="15" customHeight="1">
      <c r="A2888" s="1165" t="str">
        <f t="shared" si="298"/>
        <v>PEXP191FLG</v>
      </c>
      <c r="B2888" s="1165">
        <f>IFERROR(INDEX('PU Holds'!$B$14:$AF$554,MATCH(C2888,'PU Holds'!$B$14:$B$552,FALSE),MATCH(D2888,'PU Holds'!$B$14:$AF$14,FALSE)),0)</f>
        <v>0</v>
      </c>
      <c r="C2888" s="1165" t="str">
        <f t="shared" si="300"/>
        <v>PEXP191</v>
      </c>
      <c r="D2888" s="988" t="str">
        <f>'PU Holds'!$T$14</f>
        <v>Fluo 
Green</v>
      </c>
      <c r="E2888" s="1165" t="s">
        <v>27831</v>
      </c>
      <c r="F2888" s="1165" t="s">
        <v>27824</v>
      </c>
      <c r="G2888" s="1170" t="s">
        <v>27825</v>
      </c>
    </row>
    <row r="2889" spans="1:7" ht="15" customHeight="1">
      <c r="A2889" s="1165" t="str">
        <f t="shared" si="298"/>
        <v>PEXP191FLP</v>
      </c>
      <c r="B2889" s="1165">
        <f>IFERROR(INDEX('PU Holds'!$B$14:$AF$554,MATCH(C2889,'PU Holds'!$B$14:$B$552,FALSE),MATCH(D2889,'PU Holds'!$B$14:$AF$14,FALSE)),0)</f>
        <v>0</v>
      </c>
      <c r="C2889" s="1165" t="str">
        <f t="shared" si="300"/>
        <v>PEXP191</v>
      </c>
      <c r="D2889" s="988" t="str">
        <f>'PU Holds'!$U$14</f>
        <v>Fluo 
Pink</v>
      </c>
      <c r="E2889" s="1165" t="s">
        <v>27832</v>
      </c>
      <c r="F2889" s="1165" t="s">
        <v>27824</v>
      </c>
      <c r="G2889" s="1170" t="s">
        <v>27825</v>
      </c>
    </row>
    <row r="2890" spans="1:7" ht="15" customHeight="1">
      <c r="A2890" s="1165" t="str">
        <f t="shared" si="298"/>
        <v>PEXP191VIO</v>
      </c>
      <c r="B2890" s="1165">
        <f>IFERROR(INDEX('PU Holds'!$B$14:$AF$554,MATCH(C2890,'PU Holds'!$B$14:$B$552,FALSE),MATCH(D2890,'PU Holds'!$B$14:$AF$14,FALSE)),0)</f>
        <v>0</v>
      </c>
      <c r="C2890" s="1165" t="str">
        <f t="shared" si="300"/>
        <v>PEXP191</v>
      </c>
      <c r="D2890" s="988" t="str">
        <f>'PU Holds'!$W$14</f>
        <v>Violet 
RAL 4008</v>
      </c>
      <c r="E2890" s="1165" t="s">
        <v>27833</v>
      </c>
      <c r="F2890" s="1165" t="s">
        <v>27824</v>
      </c>
      <c r="G2890" s="1170" t="s">
        <v>27825</v>
      </c>
    </row>
    <row r="2891" spans="1:7" ht="15" customHeight="1">
      <c r="A2891" s="1165" t="str">
        <f t="shared" si="298"/>
        <v>PEXP191MIN</v>
      </c>
      <c r="B2891" s="1165">
        <f>IFERROR(INDEX('PU Holds'!$B$14:$AF$554,MATCH(C2891,'PU Holds'!$B$14:$B$552,FALSE),MATCH(D2891,'PU Holds'!$B$14:$AF$14,FALSE)),0)</f>
        <v>0</v>
      </c>
      <c r="C2891" s="1165" t="str">
        <f t="shared" si="300"/>
        <v>PEXP191</v>
      </c>
      <c r="D2891" s="988" t="str">
        <f>'PU Holds'!$X$14</f>
        <v>Mint 
RAL 6027</v>
      </c>
      <c r="E2891" s="1165" t="s">
        <v>27834</v>
      </c>
      <c r="F2891" s="1165" t="s">
        <v>27824</v>
      </c>
      <c r="G2891" s="1170" t="s">
        <v>27825</v>
      </c>
    </row>
    <row r="2892" spans="1:7" ht="15" customHeight="1">
      <c r="A2892" s="1165" t="str">
        <f t="shared" si="298"/>
        <v>PEXP191PUK</v>
      </c>
      <c r="B2892" s="1165">
        <f>IFERROR(INDEX('PU Holds'!$B$14:$AF$554,MATCH(C2892,'PU Holds'!$B$14:$B$552,FALSE),MATCH(D2892,'PU Holds'!$B$14:$AF$14,FALSE)),0)</f>
        <v>0</v>
      </c>
      <c r="C2892" s="1165" t="str">
        <f t="shared" si="300"/>
        <v>PEXP191</v>
      </c>
      <c r="D2892" s="988" t="str">
        <f>'PU Holds'!$Z$14</f>
        <v>Green 
(Puke 16-09)</v>
      </c>
      <c r="E2892" s="1165" t="s">
        <v>27835</v>
      </c>
      <c r="F2892" s="1165" t="s">
        <v>27824</v>
      </c>
      <c r="G2892" s="1170" t="s">
        <v>27825</v>
      </c>
    </row>
    <row r="2893" spans="1:7" ht="15" customHeight="1">
      <c r="A2893" s="1165" t="str">
        <f t="shared" si="298"/>
        <v>PEXP191ORA</v>
      </c>
      <c r="B2893" s="1165">
        <f>IFERROR(INDEX('PU Holds'!$B$14:$AF$554,MATCH(C2893,'PU Holds'!$B$14:$B$552,FALSE),MATCH(D2893,'PU Holds'!$B$14:$AF$14,FALSE)),0)</f>
        <v>0</v>
      </c>
      <c r="C2893" s="1165" t="str">
        <f t="shared" si="300"/>
        <v>PEXP191</v>
      </c>
      <c r="D2893" s="988" t="str">
        <f>'PU Holds'!$AA$14</f>
        <v>US Orange
14-01</v>
      </c>
      <c r="E2893" s="1165" t="s">
        <v>27836</v>
      </c>
      <c r="F2893" s="1165" t="s">
        <v>27824</v>
      </c>
      <c r="G2893" s="1170" t="s">
        <v>27825</v>
      </c>
    </row>
    <row r="2894" spans="1:7" ht="15" customHeight="1">
      <c r="A2894" s="1165" t="str">
        <f t="shared" si="298"/>
        <v>PEXP191GRE</v>
      </c>
      <c r="B2894" s="1165">
        <f>IFERROR(INDEX('PU Holds'!$B$14:$AF$554,MATCH(C2894,'PU Holds'!$B$14:$B$552,FALSE),MATCH(D2894,'PU Holds'!$B$14:$AF$14,FALSE)),0)</f>
        <v>0</v>
      </c>
      <c r="C2894" s="1165" t="str">
        <f t="shared" si="300"/>
        <v>PEXP191</v>
      </c>
      <c r="D2894" s="988" t="str">
        <f>'PU Holds'!$AB$14</f>
        <v>US Green 
16 -16</v>
      </c>
      <c r="E2894" s="1165" t="s">
        <v>27837</v>
      </c>
      <c r="F2894" s="1165" t="s">
        <v>27824</v>
      </c>
      <c r="G2894" s="1170" t="s">
        <v>27825</v>
      </c>
    </row>
    <row r="2895" spans="1:7" ht="15" customHeight="1">
      <c r="A2895" s="1165" t="str">
        <f t="shared" si="298"/>
        <v>PEXP191WHI</v>
      </c>
      <c r="B2895" s="1165">
        <f>IFERROR(INDEX('PU Holds'!$B$14:$AF$554,MATCH(C2895,'PU Holds'!$B$14:$B$552,FALSE),MATCH(D2895,'PU Holds'!$B$14:$AF$14,FALSE)),0)</f>
        <v>0</v>
      </c>
      <c r="C2895" s="1165" t="str">
        <f t="shared" si="300"/>
        <v>PEXP191</v>
      </c>
      <c r="D2895" s="988" t="str">
        <f>'PU Holds'!$AC$14</f>
        <v>White 
RAL 9010</v>
      </c>
      <c r="E2895" s="1165" t="s">
        <v>27838</v>
      </c>
      <c r="F2895" s="1165" t="s">
        <v>27824</v>
      </c>
      <c r="G2895" s="1170" t="s">
        <v>27825</v>
      </c>
    </row>
    <row r="2896" spans="1:7" ht="15" customHeight="1">
      <c r="A2896" s="1165" t="str">
        <f t="shared" si="298"/>
        <v>PEXP191PUR</v>
      </c>
      <c r="B2896" s="1165">
        <f>IFERROR(INDEX('PU Holds'!$B$14:$AF$554,MATCH(C2896,'PU Holds'!$B$14:$B$552,FALSE),MATCH(D2896,'PU Holds'!$B$14:$AF$14,FALSE)),0)</f>
        <v>0</v>
      </c>
      <c r="C2896" s="1165" t="str">
        <f t="shared" si="300"/>
        <v>PEXP191</v>
      </c>
      <c r="D2896" s="988" t="str">
        <f>'PU Holds'!$AD$14</f>
        <v>US Purple</v>
      </c>
      <c r="E2896" s="1165" t="s">
        <v>27839</v>
      </c>
      <c r="F2896" s="1165" t="s">
        <v>27824</v>
      </c>
      <c r="G2896" s="1170" t="s">
        <v>27825</v>
      </c>
    </row>
    <row r="2897" spans="1:7" ht="15" customHeight="1">
      <c r="A2897" s="1165" t="str">
        <f t="shared" si="298"/>
        <v>PEXP192YEL</v>
      </c>
      <c r="B2897" s="1165">
        <f>IFERROR(INDEX('PU Holds'!$B$14:$AF$554,MATCH(C2897,'PU Holds'!$B$14:$B$552,FALSE),MATCH(D2897,'PU Holds'!$B$14:$AF$14,FALSE)),0)</f>
        <v>0</v>
      </c>
      <c r="C2897" s="1165" t="s">
        <v>28030</v>
      </c>
      <c r="D2897" s="1168" t="str">
        <f>'PU Holds'!$M$14</f>
        <v>Yellow 
RAL 1026</v>
      </c>
      <c r="E2897" s="1165" t="s">
        <v>27823</v>
      </c>
      <c r="F2897" s="1165" t="s">
        <v>27824</v>
      </c>
      <c r="G2897" s="1170" t="s">
        <v>27825</v>
      </c>
    </row>
    <row r="2898" spans="1:7" ht="15" customHeight="1">
      <c r="A2898" s="1165" t="str">
        <f t="shared" si="298"/>
        <v>PEXP192RED</v>
      </c>
      <c r="B2898" s="1165">
        <f>IFERROR(INDEX('PU Holds'!$B$14:$AF$554,MATCH(C2898,'PU Holds'!$B$14:$B$552,FALSE),MATCH(D2898,'PU Holds'!$B$14:$AF$14,FALSE)),0)</f>
        <v>0</v>
      </c>
      <c r="C2898" s="1165" t="str">
        <f t="shared" ref="C2898:C2911" si="301">C2897</f>
        <v>PEXP192</v>
      </c>
      <c r="D2898" s="988" t="str">
        <f>'PU Holds'!$O$14</f>
        <v>Red 
RAL 3020</v>
      </c>
      <c r="E2898" s="1165" t="s">
        <v>27826</v>
      </c>
      <c r="F2898" s="1165" t="s">
        <v>27824</v>
      </c>
      <c r="G2898" s="1170" t="s">
        <v>27825</v>
      </c>
    </row>
    <row r="2899" spans="1:7" ht="15" customHeight="1">
      <c r="A2899" s="1165" t="str">
        <f t="shared" si="298"/>
        <v>PEXP192BLU</v>
      </c>
      <c r="B2899" s="1165">
        <f>IFERROR(INDEX('PU Holds'!$B$14:$AF$554,MATCH(C2899,'PU Holds'!$B$14:$B$552,FALSE),MATCH(D2899,'PU Holds'!$B$14:$AF$14,FALSE)),0)</f>
        <v>0</v>
      </c>
      <c r="C2899" s="1165" t="str">
        <f t="shared" si="301"/>
        <v>PEXP192</v>
      </c>
      <c r="D2899" s="988" t="str">
        <f>'PU Holds'!$P$14</f>
        <v>Blue 
RAL 5015</v>
      </c>
      <c r="E2899" s="1165" t="s">
        <v>27827</v>
      </c>
      <c r="F2899" s="1165" t="s">
        <v>27824</v>
      </c>
      <c r="G2899" s="1170" t="s">
        <v>27825</v>
      </c>
    </row>
    <row r="2900" spans="1:7" ht="15" customHeight="1">
      <c r="A2900" s="1165" t="str">
        <f t="shared" si="298"/>
        <v>PEXP192GRY</v>
      </c>
      <c r="B2900" s="1165">
        <f>IFERROR(INDEX('PU Holds'!$B$14:$AF$554,MATCH(C2900,'PU Holds'!$B$14:$B$552,FALSE),MATCH(D2900,'PU Holds'!$B$14:$AF$14,FALSE)),0)</f>
        <v>0</v>
      </c>
      <c r="C2900" s="1165" t="str">
        <f t="shared" si="301"/>
        <v>PEXP192</v>
      </c>
      <c r="D2900" s="988" t="str">
        <f>'PU Holds'!$Q$14</f>
        <v>Grey 
RAL 7001</v>
      </c>
      <c r="E2900" s="1165" t="s">
        <v>27828</v>
      </c>
      <c r="F2900" s="1165" t="s">
        <v>27824</v>
      </c>
      <c r="G2900" s="1170" t="s">
        <v>27825</v>
      </c>
    </row>
    <row r="2901" spans="1:7" ht="15" customHeight="1">
      <c r="A2901" s="1165" t="str">
        <f t="shared" si="298"/>
        <v>PEXP192BLK</v>
      </c>
      <c r="B2901" s="1165">
        <f>IFERROR(INDEX('PU Holds'!$B$14:$AF$554,MATCH(C2901,'PU Holds'!$B$14:$B$552,FALSE),MATCH(D2901,'PU Holds'!$B$14:$AF$14,FALSE)),0)</f>
        <v>0</v>
      </c>
      <c r="C2901" s="1165" t="str">
        <f t="shared" si="301"/>
        <v>PEXP192</v>
      </c>
      <c r="D2901" s="988" t="str">
        <f>'PU Holds'!$R$14</f>
        <v>Black 
RAL 9005</v>
      </c>
      <c r="E2901" s="1165" t="s">
        <v>27829</v>
      </c>
      <c r="F2901" s="1165" t="s">
        <v>27824</v>
      </c>
      <c r="G2901" s="1170" t="s">
        <v>27825</v>
      </c>
    </row>
    <row r="2902" spans="1:7" ht="15" customHeight="1">
      <c r="A2902" s="1165" t="str">
        <f t="shared" si="298"/>
        <v>PEXP192FLO</v>
      </c>
      <c r="B2902" s="1165">
        <f>IFERROR(INDEX('PU Holds'!$B$14:$AF$554,MATCH(C2902,'PU Holds'!$B$14:$B$552,FALSE),MATCH(D2902,'PU Holds'!$B$14:$AF$14,FALSE)),0)</f>
        <v>0</v>
      </c>
      <c r="C2902" s="1165" t="str">
        <f t="shared" si="301"/>
        <v>PEXP192</v>
      </c>
      <c r="D2902" s="988" t="str">
        <f>'PU Holds'!$S$14</f>
        <v>Fluo 
Orange</v>
      </c>
      <c r="E2902" s="1165" t="s">
        <v>27830</v>
      </c>
      <c r="F2902" s="1165" t="s">
        <v>27824</v>
      </c>
      <c r="G2902" s="1170" t="s">
        <v>27825</v>
      </c>
    </row>
    <row r="2903" spans="1:7" ht="15" customHeight="1">
      <c r="A2903" s="1165" t="str">
        <f t="shared" si="298"/>
        <v>PEXP192FLG</v>
      </c>
      <c r="B2903" s="1165">
        <f>IFERROR(INDEX('PU Holds'!$B$14:$AF$554,MATCH(C2903,'PU Holds'!$B$14:$B$552,FALSE),MATCH(D2903,'PU Holds'!$B$14:$AF$14,FALSE)),0)</f>
        <v>0</v>
      </c>
      <c r="C2903" s="1165" t="str">
        <f t="shared" si="301"/>
        <v>PEXP192</v>
      </c>
      <c r="D2903" s="988" t="str">
        <f>'PU Holds'!$T$14</f>
        <v>Fluo 
Green</v>
      </c>
      <c r="E2903" s="1165" t="s">
        <v>27831</v>
      </c>
      <c r="F2903" s="1165" t="s">
        <v>27824</v>
      </c>
      <c r="G2903" s="1170" t="s">
        <v>27825</v>
      </c>
    </row>
    <row r="2904" spans="1:7" ht="15" customHeight="1">
      <c r="A2904" s="1165" t="str">
        <f t="shared" si="298"/>
        <v>PEXP192FLP</v>
      </c>
      <c r="B2904" s="1165">
        <f>IFERROR(INDEX('PU Holds'!$B$14:$AF$554,MATCH(C2904,'PU Holds'!$B$14:$B$552,FALSE),MATCH(D2904,'PU Holds'!$B$14:$AF$14,FALSE)),0)</f>
        <v>0</v>
      </c>
      <c r="C2904" s="1165" t="str">
        <f t="shared" si="301"/>
        <v>PEXP192</v>
      </c>
      <c r="D2904" s="988" t="str">
        <f>'PU Holds'!$U$14</f>
        <v>Fluo 
Pink</v>
      </c>
      <c r="E2904" s="1165" t="s">
        <v>27832</v>
      </c>
      <c r="F2904" s="1165" t="s">
        <v>27824</v>
      </c>
      <c r="G2904" s="1170" t="s">
        <v>27825</v>
      </c>
    </row>
    <row r="2905" spans="1:7" ht="15" customHeight="1">
      <c r="A2905" s="1165" t="str">
        <f t="shared" si="298"/>
        <v>PEXP192VIO</v>
      </c>
      <c r="B2905" s="1165">
        <f>IFERROR(INDEX('PU Holds'!$B$14:$AF$554,MATCH(C2905,'PU Holds'!$B$14:$B$552,FALSE),MATCH(D2905,'PU Holds'!$B$14:$AF$14,FALSE)),0)</f>
        <v>0</v>
      </c>
      <c r="C2905" s="1165" t="str">
        <f t="shared" si="301"/>
        <v>PEXP192</v>
      </c>
      <c r="D2905" s="988" t="str">
        <f>'PU Holds'!$W$14</f>
        <v>Violet 
RAL 4008</v>
      </c>
      <c r="E2905" s="1165" t="s">
        <v>27833</v>
      </c>
      <c r="F2905" s="1165" t="s">
        <v>27824</v>
      </c>
      <c r="G2905" s="1170" t="s">
        <v>27825</v>
      </c>
    </row>
    <row r="2906" spans="1:7" ht="15" customHeight="1">
      <c r="A2906" s="1165" t="str">
        <f t="shared" si="298"/>
        <v>PEXP192MIN</v>
      </c>
      <c r="B2906" s="1165">
        <f>IFERROR(INDEX('PU Holds'!$B$14:$AF$554,MATCH(C2906,'PU Holds'!$B$14:$B$552,FALSE),MATCH(D2906,'PU Holds'!$B$14:$AF$14,FALSE)),0)</f>
        <v>0</v>
      </c>
      <c r="C2906" s="1165" t="str">
        <f t="shared" si="301"/>
        <v>PEXP192</v>
      </c>
      <c r="D2906" s="988" t="str">
        <f>'PU Holds'!$X$14</f>
        <v>Mint 
RAL 6027</v>
      </c>
      <c r="E2906" s="1165" t="s">
        <v>27834</v>
      </c>
      <c r="F2906" s="1165" t="s">
        <v>27824</v>
      </c>
      <c r="G2906" s="1170" t="s">
        <v>27825</v>
      </c>
    </row>
    <row r="2907" spans="1:7" ht="15" customHeight="1">
      <c r="A2907" s="1165" t="str">
        <f t="shared" si="298"/>
        <v>PEXP192PUK</v>
      </c>
      <c r="B2907" s="1165">
        <f>IFERROR(INDEX('PU Holds'!$B$14:$AF$554,MATCH(C2907,'PU Holds'!$B$14:$B$552,FALSE),MATCH(D2907,'PU Holds'!$B$14:$AF$14,FALSE)),0)</f>
        <v>0</v>
      </c>
      <c r="C2907" s="1165" t="str">
        <f t="shared" si="301"/>
        <v>PEXP192</v>
      </c>
      <c r="D2907" s="988" t="str">
        <f>'PU Holds'!$Z$14</f>
        <v>Green 
(Puke 16-09)</v>
      </c>
      <c r="E2907" s="1165" t="s">
        <v>27835</v>
      </c>
      <c r="F2907" s="1165" t="s">
        <v>27824</v>
      </c>
      <c r="G2907" s="1170" t="s">
        <v>27825</v>
      </c>
    </row>
    <row r="2908" spans="1:7" ht="15" customHeight="1">
      <c r="A2908" s="1165" t="str">
        <f t="shared" si="298"/>
        <v>PEXP192ORA</v>
      </c>
      <c r="B2908" s="1165">
        <f>IFERROR(INDEX('PU Holds'!$B$14:$AF$554,MATCH(C2908,'PU Holds'!$B$14:$B$552,FALSE),MATCH(D2908,'PU Holds'!$B$14:$AF$14,FALSE)),0)</f>
        <v>0</v>
      </c>
      <c r="C2908" s="1165" t="str">
        <f t="shared" si="301"/>
        <v>PEXP192</v>
      </c>
      <c r="D2908" s="988" t="str">
        <f>'PU Holds'!$AA$14</f>
        <v>US Orange
14-01</v>
      </c>
      <c r="E2908" s="1165" t="s">
        <v>27836</v>
      </c>
      <c r="F2908" s="1165" t="s">
        <v>27824</v>
      </c>
      <c r="G2908" s="1170" t="s">
        <v>27825</v>
      </c>
    </row>
    <row r="2909" spans="1:7" ht="15" customHeight="1">
      <c r="A2909" s="1165" t="str">
        <f t="shared" si="298"/>
        <v>PEXP192GRE</v>
      </c>
      <c r="B2909" s="1165">
        <f>IFERROR(INDEX('PU Holds'!$B$14:$AF$554,MATCH(C2909,'PU Holds'!$B$14:$B$552,FALSE),MATCH(D2909,'PU Holds'!$B$14:$AF$14,FALSE)),0)</f>
        <v>0</v>
      </c>
      <c r="C2909" s="1165" t="str">
        <f t="shared" si="301"/>
        <v>PEXP192</v>
      </c>
      <c r="D2909" s="988" t="str">
        <f>'PU Holds'!$AB$14</f>
        <v>US Green 
16 -16</v>
      </c>
      <c r="E2909" s="1165" t="s">
        <v>27837</v>
      </c>
      <c r="F2909" s="1165" t="s">
        <v>27824</v>
      </c>
      <c r="G2909" s="1170" t="s">
        <v>27825</v>
      </c>
    </row>
    <row r="2910" spans="1:7" ht="15" customHeight="1">
      <c r="A2910" s="1165" t="str">
        <f t="shared" si="298"/>
        <v>PEXP192WHI</v>
      </c>
      <c r="B2910" s="1165">
        <f>IFERROR(INDEX('PU Holds'!$B$14:$AF$554,MATCH(C2910,'PU Holds'!$B$14:$B$552,FALSE),MATCH(D2910,'PU Holds'!$B$14:$AF$14,FALSE)),0)</f>
        <v>0</v>
      </c>
      <c r="C2910" s="1165" t="str">
        <f t="shared" si="301"/>
        <v>PEXP192</v>
      </c>
      <c r="D2910" s="988" t="str">
        <f>'PU Holds'!$AC$14</f>
        <v>White 
RAL 9010</v>
      </c>
      <c r="E2910" s="1165" t="s">
        <v>27838</v>
      </c>
      <c r="F2910" s="1165" t="s">
        <v>27824</v>
      </c>
      <c r="G2910" s="1170" t="s">
        <v>27825</v>
      </c>
    </row>
    <row r="2911" spans="1:7" ht="15" customHeight="1">
      <c r="A2911" s="1165" t="str">
        <f t="shared" si="298"/>
        <v>PEXP192PUR</v>
      </c>
      <c r="B2911" s="1165">
        <f>IFERROR(INDEX('PU Holds'!$B$14:$AF$554,MATCH(C2911,'PU Holds'!$B$14:$B$552,FALSE),MATCH(D2911,'PU Holds'!$B$14:$AF$14,FALSE)),0)</f>
        <v>0</v>
      </c>
      <c r="C2911" s="1165" t="str">
        <f t="shared" si="301"/>
        <v>PEXP192</v>
      </c>
      <c r="D2911" s="988" t="str">
        <f>'PU Holds'!$AD$14</f>
        <v>US Purple</v>
      </c>
      <c r="E2911" s="1165" t="s">
        <v>27839</v>
      </c>
      <c r="F2911" s="1165" t="s">
        <v>27824</v>
      </c>
      <c r="G2911" s="1170" t="s">
        <v>27825</v>
      </c>
    </row>
    <row r="2912" spans="1:7" ht="15" customHeight="1">
      <c r="A2912" s="1165" t="str">
        <f t="shared" ref="A2912:A2962" si="302">CONCATENATE(C2912,E2912)</f>
        <v>PEXP193YEL</v>
      </c>
      <c r="B2912" s="1165">
        <f>IFERROR(INDEX('PU Holds'!$B$14:$AF$554,MATCH(C2912,'PU Holds'!$B$14:$B$552,FALSE),MATCH(D2912,'PU Holds'!$B$14:$AF$14,FALSE)),0)</f>
        <v>0</v>
      </c>
      <c r="C2912" s="1165" t="s">
        <v>28031</v>
      </c>
      <c r="D2912" s="1168" t="str">
        <f>'PU Holds'!$M$14</f>
        <v>Yellow 
RAL 1026</v>
      </c>
      <c r="E2912" s="1165" t="s">
        <v>27823</v>
      </c>
      <c r="F2912" s="1165" t="s">
        <v>27824</v>
      </c>
      <c r="G2912" s="1170" t="s">
        <v>27825</v>
      </c>
    </row>
    <row r="2913" spans="1:7" ht="15" customHeight="1">
      <c r="A2913" s="1165" t="str">
        <f t="shared" si="302"/>
        <v>PEXP193RED</v>
      </c>
      <c r="B2913" s="1165">
        <f>IFERROR(INDEX('PU Holds'!$B$14:$AF$554,MATCH(C2913,'PU Holds'!$B$14:$B$552,FALSE),MATCH(D2913,'PU Holds'!$B$14:$AF$14,FALSE)),0)</f>
        <v>0</v>
      </c>
      <c r="C2913" s="1165" t="str">
        <f t="shared" ref="C2913:C2926" si="303">C2912</f>
        <v>PEXP193</v>
      </c>
      <c r="D2913" s="988" t="str">
        <f>'PU Holds'!$O$14</f>
        <v>Red 
RAL 3020</v>
      </c>
      <c r="E2913" s="1165" t="s">
        <v>27826</v>
      </c>
      <c r="F2913" s="1165" t="s">
        <v>27824</v>
      </c>
      <c r="G2913" s="1170" t="s">
        <v>27825</v>
      </c>
    </row>
    <row r="2914" spans="1:7" ht="15" customHeight="1">
      <c r="A2914" s="1165" t="str">
        <f t="shared" si="302"/>
        <v>PEXP193BLU</v>
      </c>
      <c r="B2914" s="1165">
        <f>IFERROR(INDEX('PU Holds'!$B$14:$AF$554,MATCH(C2914,'PU Holds'!$B$14:$B$552,FALSE),MATCH(D2914,'PU Holds'!$B$14:$AF$14,FALSE)),0)</f>
        <v>0</v>
      </c>
      <c r="C2914" s="1165" t="str">
        <f t="shared" si="303"/>
        <v>PEXP193</v>
      </c>
      <c r="D2914" s="988" t="str">
        <f>'PU Holds'!$P$14</f>
        <v>Blue 
RAL 5015</v>
      </c>
      <c r="E2914" s="1165" t="s">
        <v>27827</v>
      </c>
      <c r="F2914" s="1165" t="s">
        <v>27824</v>
      </c>
      <c r="G2914" s="1170" t="s">
        <v>27825</v>
      </c>
    </row>
    <row r="2915" spans="1:7" ht="15" customHeight="1">
      <c r="A2915" s="1165" t="str">
        <f t="shared" si="302"/>
        <v>PEXP193GRY</v>
      </c>
      <c r="B2915" s="1165">
        <f>IFERROR(INDEX('PU Holds'!$B$14:$AF$554,MATCH(C2915,'PU Holds'!$B$14:$B$552,FALSE),MATCH(D2915,'PU Holds'!$B$14:$AF$14,FALSE)),0)</f>
        <v>0</v>
      </c>
      <c r="C2915" s="1165" t="str">
        <f t="shared" si="303"/>
        <v>PEXP193</v>
      </c>
      <c r="D2915" s="988" t="str">
        <f>'PU Holds'!$Q$14</f>
        <v>Grey 
RAL 7001</v>
      </c>
      <c r="E2915" s="1165" t="s">
        <v>27828</v>
      </c>
      <c r="F2915" s="1165" t="s">
        <v>27824</v>
      </c>
      <c r="G2915" s="1170" t="s">
        <v>27825</v>
      </c>
    </row>
    <row r="2916" spans="1:7" ht="15" customHeight="1">
      <c r="A2916" s="1165" t="str">
        <f t="shared" si="302"/>
        <v>PEXP193BLK</v>
      </c>
      <c r="B2916" s="1165">
        <f>IFERROR(INDEX('PU Holds'!$B$14:$AF$554,MATCH(C2916,'PU Holds'!$B$14:$B$552,FALSE),MATCH(D2916,'PU Holds'!$B$14:$AF$14,FALSE)),0)</f>
        <v>0</v>
      </c>
      <c r="C2916" s="1165" t="str">
        <f t="shared" si="303"/>
        <v>PEXP193</v>
      </c>
      <c r="D2916" s="988" t="str">
        <f>'PU Holds'!$R$14</f>
        <v>Black 
RAL 9005</v>
      </c>
      <c r="E2916" s="1165" t="s">
        <v>27829</v>
      </c>
      <c r="F2916" s="1165" t="s">
        <v>27824</v>
      </c>
      <c r="G2916" s="1170" t="s">
        <v>27825</v>
      </c>
    </row>
    <row r="2917" spans="1:7" ht="15" customHeight="1">
      <c r="A2917" s="1165" t="str">
        <f t="shared" si="302"/>
        <v>PEXP193FLO</v>
      </c>
      <c r="B2917" s="1165">
        <f>IFERROR(INDEX('PU Holds'!$B$14:$AF$554,MATCH(C2917,'PU Holds'!$B$14:$B$552,FALSE),MATCH(D2917,'PU Holds'!$B$14:$AF$14,FALSE)),0)</f>
        <v>0</v>
      </c>
      <c r="C2917" s="1165" t="str">
        <f t="shared" si="303"/>
        <v>PEXP193</v>
      </c>
      <c r="D2917" s="988" t="str">
        <f>'PU Holds'!$S$14</f>
        <v>Fluo 
Orange</v>
      </c>
      <c r="E2917" s="1165" t="s">
        <v>27830</v>
      </c>
      <c r="F2917" s="1165" t="s">
        <v>27824</v>
      </c>
      <c r="G2917" s="1170" t="s">
        <v>27825</v>
      </c>
    </row>
    <row r="2918" spans="1:7" ht="15" customHeight="1">
      <c r="A2918" s="1165" t="str">
        <f t="shared" si="302"/>
        <v>PEXP193FLG</v>
      </c>
      <c r="B2918" s="1165">
        <f>IFERROR(INDEX('PU Holds'!$B$14:$AF$554,MATCH(C2918,'PU Holds'!$B$14:$B$552,FALSE),MATCH(D2918,'PU Holds'!$B$14:$AF$14,FALSE)),0)</f>
        <v>0</v>
      </c>
      <c r="C2918" s="1165" t="str">
        <f t="shared" si="303"/>
        <v>PEXP193</v>
      </c>
      <c r="D2918" s="988" t="str">
        <f>'PU Holds'!$T$14</f>
        <v>Fluo 
Green</v>
      </c>
      <c r="E2918" s="1165" t="s">
        <v>27831</v>
      </c>
      <c r="F2918" s="1165" t="s">
        <v>27824</v>
      </c>
      <c r="G2918" s="1170" t="s">
        <v>27825</v>
      </c>
    </row>
    <row r="2919" spans="1:7" ht="15" customHeight="1">
      <c r="A2919" s="1165" t="str">
        <f t="shared" si="302"/>
        <v>PEXP193FLP</v>
      </c>
      <c r="B2919" s="1165">
        <f>IFERROR(INDEX('PU Holds'!$B$14:$AF$554,MATCH(C2919,'PU Holds'!$B$14:$B$552,FALSE),MATCH(D2919,'PU Holds'!$B$14:$AF$14,FALSE)),0)</f>
        <v>0</v>
      </c>
      <c r="C2919" s="1165" t="str">
        <f t="shared" si="303"/>
        <v>PEXP193</v>
      </c>
      <c r="D2919" s="988" t="str">
        <f>'PU Holds'!$U$14</f>
        <v>Fluo 
Pink</v>
      </c>
      <c r="E2919" s="1165" t="s">
        <v>27832</v>
      </c>
      <c r="F2919" s="1165" t="s">
        <v>27824</v>
      </c>
      <c r="G2919" s="1170" t="s">
        <v>27825</v>
      </c>
    </row>
    <row r="2920" spans="1:7" ht="15" customHeight="1">
      <c r="A2920" s="1165" t="str">
        <f t="shared" si="302"/>
        <v>PEXP193VIO</v>
      </c>
      <c r="B2920" s="1165">
        <f>IFERROR(INDEX('PU Holds'!$B$14:$AF$554,MATCH(C2920,'PU Holds'!$B$14:$B$552,FALSE),MATCH(D2920,'PU Holds'!$B$14:$AF$14,FALSE)),0)</f>
        <v>0</v>
      </c>
      <c r="C2920" s="1165" t="str">
        <f t="shared" si="303"/>
        <v>PEXP193</v>
      </c>
      <c r="D2920" s="988" t="str">
        <f>'PU Holds'!$W$14</f>
        <v>Violet 
RAL 4008</v>
      </c>
      <c r="E2920" s="1165" t="s">
        <v>27833</v>
      </c>
      <c r="F2920" s="1165" t="s">
        <v>27824</v>
      </c>
      <c r="G2920" s="1170" t="s">
        <v>27825</v>
      </c>
    </row>
    <row r="2921" spans="1:7" ht="15" customHeight="1">
      <c r="A2921" s="1165" t="str">
        <f t="shared" si="302"/>
        <v>PEXP193MIN</v>
      </c>
      <c r="B2921" s="1165">
        <f>IFERROR(INDEX('PU Holds'!$B$14:$AF$554,MATCH(C2921,'PU Holds'!$B$14:$B$552,FALSE),MATCH(D2921,'PU Holds'!$B$14:$AF$14,FALSE)),0)</f>
        <v>0</v>
      </c>
      <c r="C2921" s="1165" t="str">
        <f t="shared" si="303"/>
        <v>PEXP193</v>
      </c>
      <c r="D2921" s="988" t="str">
        <f>'PU Holds'!$X$14</f>
        <v>Mint 
RAL 6027</v>
      </c>
      <c r="E2921" s="1165" t="s">
        <v>27834</v>
      </c>
      <c r="F2921" s="1165" t="s">
        <v>27824</v>
      </c>
      <c r="G2921" s="1170" t="s">
        <v>27825</v>
      </c>
    </row>
    <row r="2922" spans="1:7" ht="15" customHeight="1">
      <c r="A2922" s="1165" t="str">
        <f t="shared" si="302"/>
        <v>PEXP193PUK</v>
      </c>
      <c r="B2922" s="1165">
        <f>IFERROR(INDEX('PU Holds'!$B$14:$AF$554,MATCH(C2922,'PU Holds'!$B$14:$B$552,FALSE),MATCH(D2922,'PU Holds'!$B$14:$AF$14,FALSE)),0)</f>
        <v>0</v>
      </c>
      <c r="C2922" s="1165" t="str">
        <f t="shared" si="303"/>
        <v>PEXP193</v>
      </c>
      <c r="D2922" s="988" t="str">
        <f>'PU Holds'!$Z$14</f>
        <v>Green 
(Puke 16-09)</v>
      </c>
      <c r="E2922" s="1165" t="s">
        <v>27835</v>
      </c>
      <c r="F2922" s="1165" t="s">
        <v>27824</v>
      </c>
      <c r="G2922" s="1170" t="s">
        <v>27825</v>
      </c>
    </row>
    <row r="2923" spans="1:7" ht="15" customHeight="1">
      <c r="A2923" s="1165" t="str">
        <f t="shared" si="302"/>
        <v>PEXP193ORA</v>
      </c>
      <c r="B2923" s="1165">
        <f>IFERROR(INDEX('PU Holds'!$B$14:$AF$554,MATCH(C2923,'PU Holds'!$B$14:$B$552,FALSE),MATCH(D2923,'PU Holds'!$B$14:$AF$14,FALSE)),0)</f>
        <v>0</v>
      </c>
      <c r="C2923" s="1165" t="str">
        <f t="shared" si="303"/>
        <v>PEXP193</v>
      </c>
      <c r="D2923" s="988" t="str">
        <f>'PU Holds'!$AA$14</f>
        <v>US Orange
14-01</v>
      </c>
      <c r="E2923" s="1165" t="s">
        <v>27836</v>
      </c>
      <c r="F2923" s="1165" t="s">
        <v>27824</v>
      </c>
      <c r="G2923" s="1170" t="s">
        <v>27825</v>
      </c>
    </row>
    <row r="2924" spans="1:7" ht="15" customHeight="1">
      <c r="A2924" s="1165" t="str">
        <f t="shared" si="302"/>
        <v>PEXP193GRE</v>
      </c>
      <c r="B2924" s="1165">
        <f>IFERROR(INDEX('PU Holds'!$B$14:$AF$554,MATCH(C2924,'PU Holds'!$B$14:$B$552,FALSE),MATCH(D2924,'PU Holds'!$B$14:$AF$14,FALSE)),0)</f>
        <v>0</v>
      </c>
      <c r="C2924" s="1165" t="str">
        <f t="shared" si="303"/>
        <v>PEXP193</v>
      </c>
      <c r="D2924" s="988" t="str">
        <f>'PU Holds'!$AB$14</f>
        <v>US Green 
16 -16</v>
      </c>
      <c r="E2924" s="1165" t="s">
        <v>27837</v>
      </c>
      <c r="F2924" s="1165" t="s">
        <v>27824</v>
      </c>
      <c r="G2924" s="1170" t="s">
        <v>27825</v>
      </c>
    </row>
    <row r="2925" spans="1:7" ht="15" customHeight="1">
      <c r="A2925" s="1165" t="str">
        <f t="shared" si="302"/>
        <v>PEXP193WHI</v>
      </c>
      <c r="B2925" s="1165">
        <f>IFERROR(INDEX('PU Holds'!$B$14:$AF$554,MATCH(C2925,'PU Holds'!$B$14:$B$552,FALSE),MATCH(D2925,'PU Holds'!$B$14:$AF$14,FALSE)),0)</f>
        <v>0</v>
      </c>
      <c r="C2925" s="1165" t="str">
        <f t="shared" si="303"/>
        <v>PEXP193</v>
      </c>
      <c r="D2925" s="988" t="str">
        <f>'PU Holds'!$AC$14</f>
        <v>White 
RAL 9010</v>
      </c>
      <c r="E2925" s="1165" t="s">
        <v>27838</v>
      </c>
      <c r="F2925" s="1165" t="s">
        <v>27824</v>
      </c>
      <c r="G2925" s="1170" t="s">
        <v>27825</v>
      </c>
    </row>
    <row r="2926" spans="1:7" ht="15" customHeight="1">
      <c r="A2926" s="1165" t="str">
        <f t="shared" si="302"/>
        <v>PEXP193PUR</v>
      </c>
      <c r="B2926" s="1165">
        <f>IFERROR(INDEX('PU Holds'!$B$14:$AF$554,MATCH(C2926,'PU Holds'!$B$14:$B$552,FALSE),MATCH(D2926,'PU Holds'!$B$14:$AF$14,FALSE)),0)</f>
        <v>0</v>
      </c>
      <c r="C2926" s="1165" t="str">
        <f t="shared" si="303"/>
        <v>PEXP193</v>
      </c>
      <c r="D2926" s="988" t="str">
        <f>'PU Holds'!$AD$14</f>
        <v>US Purple</v>
      </c>
      <c r="E2926" s="1165" t="s">
        <v>27839</v>
      </c>
      <c r="F2926" s="1165" t="s">
        <v>27824</v>
      </c>
      <c r="G2926" s="1170" t="s">
        <v>27825</v>
      </c>
    </row>
    <row r="2927" spans="1:7" ht="15" customHeight="1">
      <c r="A2927" s="1165" t="str">
        <f t="shared" si="302"/>
        <v>PEXP194YEL</v>
      </c>
      <c r="B2927" s="1165">
        <f>IFERROR(INDEX('PU Holds'!$B$14:$AF$554,MATCH(C2927,'PU Holds'!$B$14:$B$552,FALSE),MATCH(D2927,'PU Holds'!$B$14:$AF$14,FALSE)),0)</f>
        <v>0</v>
      </c>
      <c r="C2927" s="1165" t="s">
        <v>28032</v>
      </c>
      <c r="D2927" s="1168" t="str">
        <f>'PU Holds'!$M$14</f>
        <v>Yellow 
RAL 1026</v>
      </c>
      <c r="E2927" s="1165" t="s">
        <v>27823</v>
      </c>
      <c r="F2927" s="1165" t="s">
        <v>27824</v>
      </c>
      <c r="G2927" s="1170" t="s">
        <v>27825</v>
      </c>
    </row>
    <row r="2928" spans="1:7" ht="15" customHeight="1">
      <c r="A2928" s="1165" t="str">
        <f t="shared" si="302"/>
        <v>PEXP194RED</v>
      </c>
      <c r="B2928" s="1165">
        <f>IFERROR(INDEX('PU Holds'!$B$14:$AF$554,MATCH(C2928,'PU Holds'!$B$14:$B$552,FALSE),MATCH(D2928,'PU Holds'!$B$14:$AF$14,FALSE)),0)</f>
        <v>0</v>
      </c>
      <c r="C2928" s="1165" t="str">
        <f t="shared" ref="C2928:C2941" si="304">C2927</f>
        <v>PEXP194</v>
      </c>
      <c r="D2928" s="988" t="str">
        <f>'PU Holds'!$O$14</f>
        <v>Red 
RAL 3020</v>
      </c>
      <c r="E2928" s="1165" t="s">
        <v>27826</v>
      </c>
      <c r="F2928" s="1165" t="s">
        <v>27824</v>
      </c>
      <c r="G2928" s="1170" t="s">
        <v>27825</v>
      </c>
    </row>
    <row r="2929" spans="1:7" ht="15" customHeight="1">
      <c r="A2929" s="1165" t="str">
        <f t="shared" si="302"/>
        <v>PEXP194BLU</v>
      </c>
      <c r="B2929" s="1165">
        <f>IFERROR(INDEX('PU Holds'!$B$14:$AF$554,MATCH(C2929,'PU Holds'!$B$14:$B$552,FALSE),MATCH(D2929,'PU Holds'!$B$14:$AF$14,FALSE)),0)</f>
        <v>0</v>
      </c>
      <c r="C2929" s="1165" t="str">
        <f t="shared" si="304"/>
        <v>PEXP194</v>
      </c>
      <c r="D2929" s="988" t="str">
        <f>'PU Holds'!$P$14</f>
        <v>Blue 
RAL 5015</v>
      </c>
      <c r="E2929" s="1165" t="s">
        <v>27827</v>
      </c>
      <c r="F2929" s="1165" t="s">
        <v>27824</v>
      </c>
      <c r="G2929" s="1170" t="s">
        <v>27825</v>
      </c>
    </row>
    <row r="2930" spans="1:7" ht="15" customHeight="1">
      <c r="A2930" s="1165" t="str">
        <f t="shared" si="302"/>
        <v>PEXP194GRY</v>
      </c>
      <c r="B2930" s="1165">
        <f>IFERROR(INDEX('PU Holds'!$B$14:$AF$554,MATCH(C2930,'PU Holds'!$B$14:$B$552,FALSE),MATCH(D2930,'PU Holds'!$B$14:$AF$14,FALSE)),0)</f>
        <v>0</v>
      </c>
      <c r="C2930" s="1165" t="str">
        <f t="shared" si="304"/>
        <v>PEXP194</v>
      </c>
      <c r="D2930" s="988" t="str">
        <f>'PU Holds'!$Q$14</f>
        <v>Grey 
RAL 7001</v>
      </c>
      <c r="E2930" s="1165" t="s">
        <v>27828</v>
      </c>
      <c r="F2930" s="1165" t="s">
        <v>27824</v>
      </c>
      <c r="G2930" s="1170" t="s">
        <v>27825</v>
      </c>
    </row>
    <row r="2931" spans="1:7" ht="15" customHeight="1">
      <c r="A2931" s="1165" t="str">
        <f t="shared" si="302"/>
        <v>PEXP194BLK</v>
      </c>
      <c r="B2931" s="1165">
        <f>IFERROR(INDEX('PU Holds'!$B$14:$AF$554,MATCH(C2931,'PU Holds'!$B$14:$B$552,FALSE),MATCH(D2931,'PU Holds'!$B$14:$AF$14,FALSE)),0)</f>
        <v>0</v>
      </c>
      <c r="C2931" s="1165" t="str">
        <f t="shared" si="304"/>
        <v>PEXP194</v>
      </c>
      <c r="D2931" s="988" t="str">
        <f>'PU Holds'!$R$14</f>
        <v>Black 
RAL 9005</v>
      </c>
      <c r="E2931" s="1165" t="s">
        <v>27829</v>
      </c>
      <c r="F2931" s="1165" t="s">
        <v>27824</v>
      </c>
      <c r="G2931" s="1170" t="s">
        <v>27825</v>
      </c>
    </row>
    <row r="2932" spans="1:7" ht="15" customHeight="1">
      <c r="A2932" s="1165" t="str">
        <f t="shared" si="302"/>
        <v>PEXP194FLO</v>
      </c>
      <c r="B2932" s="1165">
        <f>IFERROR(INDEX('PU Holds'!$B$14:$AF$554,MATCH(C2932,'PU Holds'!$B$14:$B$552,FALSE),MATCH(D2932,'PU Holds'!$B$14:$AF$14,FALSE)),0)</f>
        <v>0</v>
      </c>
      <c r="C2932" s="1165" t="str">
        <f t="shared" si="304"/>
        <v>PEXP194</v>
      </c>
      <c r="D2932" s="988" t="str">
        <f>'PU Holds'!$S$14</f>
        <v>Fluo 
Orange</v>
      </c>
      <c r="E2932" s="1165" t="s">
        <v>27830</v>
      </c>
      <c r="F2932" s="1165" t="s">
        <v>27824</v>
      </c>
      <c r="G2932" s="1170" t="s">
        <v>27825</v>
      </c>
    </row>
    <row r="2933" spans="1:7" ht="15" customHeight="1">
      <c r="A2933" s="1165" t="str">
        <f t="shared" si="302"/>
        <v>PEXP194FLG</v>
      </c>
      <c r="B2933" s="1165">
        <f>IFERROR(INDEX('PU Holds'!$B$14:$AF$554,MATCH(C2933,'PU Holds'!$B$14:$B$552,FALSE),MATCH(D2933,'PU Holds'!$B$14:$AF$14,FALSE)),0)</f>
        <v>0</v>
      </c>
      <c r="C2933" s="1165" t="str">
        <f t="shared" si="304"/>
        <v>PEXP194</v>
      </c>
      <c r="D2933" s="988" t="str">
        <f>'PU Holds'!$T$14</f>
        <v>Fluo 
Green</v>
      </c>
      <c r="E2933" s="1165" t="s">
        <v>27831</v>
      </c>
      <c r="F2933" s="1165" t="s">
        <v>27824</v>
      </c>
      <c r="G2933" s="1170" t="s">
        <v>27825</v>
      </c>
    </row>
    <row r="2934" spans="1:7" ht="15" customHeight="1">
      <c r="A2934" s="1165" t="str">
        <f t="shared" si="302"/>
        <v>PEXP194FLP</v>
      </c>
      <c r="B2934" s="1165">
        <f>IFERROR(INDEX('PU Holds'!$B$14:$AF$554,MATCH(C2934,'PU Holds'!$B$14:$B$552,FALSE),MATCH(D2934,'PU Holds'!$B$14:$AF$14,FALSE)),0)</f>
        <v>0</v>
      </c>
      <c r="C2934" s="1165" t="str">
        <f t="shared" si="304"/>
        <v>PEXP194</v>
      </c>
      <c r="D2934" s="988" t="str">
        <f>'PU Holds'!$U$14</f>
        <v>Fluo 
Pink</v>
      </c>
      <c r="E2934" s="1165" t="s">
        <v>27832</v>
      </c>
      <c r="F2934" s="1165" t="s">
        <v>27824</v>
      </c>
      <c r="G2934" s="1170" t="s">
        <v>27825</v>
      </c>
    </row>
    <row r="2935" spans="1:7" ht="15" customHeight="1">
      <c r="A2935" s="1165" t="str">
        <f t="shared" si="302"/>
        <v>PEXP194VIO</v>
      </c>
      <c r="B2935" s="1165">
        <f>IFERROR(INDEX('PU Holds'!$B$14:$AF$554,MATCH(C2935,'PU Holds'!$B$14:$B$552,FALSE),MATCH(D2935,'PU Holds'!$B$14:$AF$14,FALSE)),0)</f>
        <v>0</v>
      </c>
      <c r="C2935" s="1165" t="str">
        <f t="shared" si="304"/>
        <v>PEXP194</v>
      </c>
      <c r="D2935" s="988" t="str">
        <f>'PU Holds'!$W$14</f>
        <v>Violet 
RAL 4008</v>
      </c>
      <c r="E2935" s="1165" t="s">
        <v>27833</v>
      </c>
      <c r="F2935" s="1165" t="s">
        <v>27824</v>
      </c>
      <c r="G2935" s="1170" t="s">
        <v>27825</v>
      </c>
    </row>
    <row r="2936" spans="1:7" ht="15" customHeight="1">
      <c r="A2936" s="1165" t="str">
        <f t="shared" si="302"/>
        <v>PEXP194MIN</v>
      </c>
      <c r="B2936" s="1165">
        <f>IFERROR(INDEX('PU Holds'!$B$14:$AF$554,MATCH(C2936,'PU Holds'!$B$14:$B$552,FALSE),MATCH(D2936,'PU Holds'!$B$14:$AF$14,FALSE)),0)</f>
        <v>0</v>
      </c>
      <c r="C2936" s="1165" t="str">
        <f t="shared" si="304"/>
        <v>PEXP194</v>
      </c>
      <c r="D2936" s="988" t="str">
        <f>'PU Holds'!$X$14</f>
        <v>Mint 
RAL 6027</v>
      </c>
      <c r="E2936" s="1165" t="s">
        <v>27834</v>
      </c>
      <c r="F2936" s="1165" t="s">
        <v>27824</v>
      </c>
      <c r="G2936" s="1170" t="s">
        <v>27825</v>
      </c>
    </row>
    <row r="2937" spans="1:7" ht="15" customHeight="1">
      <c r="A2937" s="1165" t="str">
        <f t="shared" si="302"/>
        <v>PEXP194PUK</v>
      </c>
      <c r="B2937" s="1165">
        <f>IFERROR(INDEX('PU Holds'!$B$14:$AF$554,MATCH(C2937,'PU Holds'!$B$14:$B$552,FALSE),MATCH(D2937,'PU Holds'!$B$14:$AF$14,FALSE)),0)</f>
        <v>0</v>
      </c>
      <c r="C2937" s="1165" t="str">
        <f t="shared" si="304"/>
        <v>PEXP194</v>
      </c>
      <c r="D2937" s="988" t="str">
        <f>'PU Holds'!$Z$14</f>
        <v>Green 
(Puke 16-09)</v>
      </c>
      <c r="E2937" s="1165" t="s">
        <v>27835</v>
      </c>
      <c r="F2937" s="1165" t="s">
        <v>27824</v>
      </c>
      <c r="G2937" s="1170" t="s">
        <v>27825</v>
      </c>
    </row>
    <row r="2938" spans="1:7" ht="15" customHeight="1">
      <c r="A2938" s="1165" t="str">
        <f t="shared" si="302"/>
        <v>PEXP194ORA</v>
      </c>
      <c r="B2938" s="1165">
        <f>IFERROR(INDEX('PU Holds'!$B$14:$AF$554,MATCH(C2938,'PU Holds'!$B$14:$B$552,FALSE),MATCH(D2938,'PU Holds'!$B$14:$AF$14,FALSE)),0)</f>
        <v>0</v>
      </c>
      <c r="C2938" s="1165" t="str">
        <f t="shared" si="304"/>
        <v>PEXP194</v>
      </c>
      <c r="D2938" s="988" t="str">
        <f>'PU Holds'!$AA$14</f>
        <v>US Orange
14-01</v>
      </c>
      <c r="E2938" s="1165" t="s">
        <v>27836</v>
      </c>
      <c r="F2938" s="1165" t="s">
        <v>27824</v>
      </c>
      <c r="G2938" s="1170" t="s">
        <v>27825</v>
      </c>
    </row>
    <row r="2939" spans="1:7" ht="15" customHeight="1">
      <c r="A2939" s="1165" t="str">
        <f t="shared" si="302"/>
        <v>PEXP194GRE</v>
      </c>
      <c r="B2939" s="1165">
        <f>IFERROR(INDEX('PU Holds'!$B$14:$AF$554,MATCH(C2939,'PU Holds'!$B$14:$B$552,FALSE),MATCH(D2939,'PU Holds'!$B$14:$AF$14,FALSE)),0)</f>
        <v>0</v>
      </c>
      <c r="C2939" s="1165" t="str">
        <f t="shared" si="304"/>
        <v>PEXP194</v>
      </c>
      <c r="D2939" s="988" t="str">
        <f>'PU Holds'!$AB$14</f>
        <v>US Green 
16 -16</v>
      </c>
      <c r="E2939" s="1165" t="s">
        <v>27837</v>
      </c>
      <c r="F2939" s="1165" t="s">
        <v>27824</v>
      </c>
      <c r="G2939" s="1170" t="s">
        <v>27825</v>
      </c>
    </row>
    <row r="2940" spans="1:7" ht="15" customHeight="1">
      <c r="A2940" s="1165" t="str">
        <f t="shared" si="302"/>
        <v>PEXP194WHI</v>
      </c>
      <c r="B2940" s="1165">
        <f>IFERROR(INDEX('PU Holds'!$B$14:$AF$554,MATCH(C2940,'PU Holds'!$B$14:$B$552,FALSE),MATCH(D2940,'PU Holds'!$B$14:$AF$14,FALSE)),0)</f>
        <v>0</v>
      </c>
      <c r="C2940" s="1165" t="str">
        <f t="shared" si="304"/>
        <v>PEXP194</v>
      </c>
      <c r="D2940" s="988" t="str">
        <f>'PU Holds'!$AC$14</f>
        <v>White 
RAL 9010</v>
      </c>
      <c r="E2940" s="1165" t="s">
        <v>27838</v>
      </c>
      <c r="F2940" s="1165" t="s">
        <v>27824</v>
      </c>
      <c r="G2940" s="1170" t="s">
        <v>27825</v>
      </c>
    </row>
    <row r="2941" spans="1:7" ht="15" customHeight="1">
      <c r="A2941" s="1165" t="str">
        <f t="shared" si="302"/>
        <v>PEXP194PUR</v>
      </c>
      <c r="B2941" s="1165">
        <f>IFERROR(INDEX('PU Holds'!$B$14:$AF$554,MATCH(C2941,'PU Holds'!$B$14:$B$552,FALSE),MATCH(D2941,'PU Holds'!$B$14:$AF$14,FALSE)),0)</f>
        <v>0</v>
      </c>
      <c r="C2941" s="1165" t="str">
        <f t="shared" si="304"/>
        <v>PEXP194</v>
      </c>
      <c r="D2941" s="988" t="str">
        <f>'PU Holds'!$AD$14</f>
        <v>US Purple</v>
      </c>
      <c r="E2941" s="1165" t="s">
        <v>27839</v>
      </c>
      <c r="F2941" s="1165" t="s">
        <v>27824</v>
      </c>
      <c r="G2941" s="1170" t="s">
        <v>27825</v>
      </c>
    </row>
    <row r="2942" spans="1:7" ht="15" customHeight="1">
      <c r="A2942" s="1165" t="str">
        <f t="shared" si="302"/>
        <v>PEXP195YEL</v>
      </c>
      <c r="B2942" s="1165">
        <f>IFERROR(INDEX('PU Holds'!$B$14:$AF$554,MATCH(C2942,'PU Holds'!$B$14:$B$552,FALSE),MATCH(D2942,'PU Holds'!$B$14:$AF$14,FALSE)),0)</f>
        <v>0</v>
      </c>
      <c r="C2942" s="1165" t="s">
        <v>28033</v>
      </c>
      <c r="D2942" s="1168" t="str">
        <f>'PU Holds'!$M$14</f>
        <v>Yellow 
RAL 1026</v>
      </c>
      <c r="E2942" s="1165" t="s">
        <v>27823</v>
      </c>
      <c r="F2942" s="1165" t="s">
        <v>27824</v>
      </c>
      <c r="G2942" s="1170" t="s">
        <v>27825</v>
      </c>
    </row>
    <row r="2943" spans="1:7" ht="15" customHeight="1">
      <c r="A2943" s="1165" t="str">
        <f t="shared" si="302"/>
        <v>PEXP195RED</v>
      </c>
      <c r="B2943" s="1165">
        <f>IFERROR(INDEX('PU Holds'!$B$14:$AF$554,MATCH(C2943,'PU Holds'!$B$14:$B$552,FALSE),MATCH(D2943,'PU Holds'!$B$14:$AF$14,FALSE)),0)</f>
        <v>0</v>
      </c>
      <c r="C2943" s="1165" t="str">
        <f t="shared" ref="C2943:C2956" si="305">C2942</f>
        <v>PEXP195</v>
      </c>
      <c r="D2943" s="988" t="str">
        <f>'PU Holds'!$O$14</f>
        <v>Red 
RAL 3020</v>
      </c>
      <c r="E2943" s="1165" t="s">
        <v>27826</v>
      </c>
      <c r="F2943" s="1165" t="s">
        <v>27824</v>
      </c>
      <c r="G2943" s="1170" t="s">
        <v>27825</v>
      </c>
    </row>
    <row r="2944" spans="1:7" ht="15" customHeight="1">
      <c r="A2944" s="1165" t="str">
        <f t="shared" si="302"/>
        <v>PEXP195BLU</v>
      </c>
      <c r="B2944" s="1165">
        <f>IFERROR(INDEX('PU Holds'!$B$14:$AF$554,MATCH(C2944,'PU Holds'!$B$14:$B$552,FALSE),MATCH(D2944,'PU Holds'!$B$14:$AF$14,FALSE)),0)</f>
        <v>0</v>
      </c>
      <c r="C2944" s="1165" t="str">
        <f t="shared" si="305"/>
        <v>PEXP195</v>
      </c>
      <c r="D2944" s="988" t="str">
        <f>'PU Holds'!$P$14</f>
        <v>Blue 
RAL 5015</v>
      </c>
      <c r="E2944" s="1165" t="s">
        <v>27827</v>
      </c>
      <c r="F2944" s="1165" t="s">
        <v>27824</v>
      </c>
      <c r="G2944" s="1170" t="s">
        <v>27825</v>
      </c>
    </row>
    <row r="2945" spans="1:7" ht="15" customHeight="1">
      <c r="A2945" s="1165" t="str">
        <f t="shared" si="302"/>
        <v>PEXP195GRY</v>
      </c>
      <c r="B2945" s="1165">
        <f>IFERROR(INDEX('PU Holds'!$B$14:$AF$554,MATCH(C2945,'PU Holds'!$B$14:$B$552,FALSE),MATCH(D2945,'PU Holds'!$B$14:$AF$14,FALSE)),0)</f>
        <v>0</v>
      </c>
      <c r="C2945" s="1165" t="str">
        <f t="shared" si="305"/>
        <v>PEXP195</v>
      </c>
      <c r="D2945" s="988" t="str">
        <f>'PU Holds'!$Q$14</f>
        <v>Grey 
RAL 7001</v>
      </c>
      <c r="E2945" s="1165" t="s">
        <v>27828</v>
      </c>
      <c r="F2945" s="1165" t="s">
        <v>27824</v>
      </c>
      <c r="G2945" s="1170" t="s">
        <v>27825</v>
      </c>
    </row>
    <row r="2946" spans="1:7" ht="15" customHeight="1">
      <c r="A2946" s="1165" t="str">
        <f t="shared" si="302"/>
        <v>PEXP195BLK</v>
      </c>
      <c r="B2946" s="1165">
        <f>IFERROR(INDEX('PU Holds'!$B$14:$AF$554,MATCH(C2946,'PU Holds'!$B$14:$B$552,FALSE),MATCH(D2946,'PU Holds'!$B$14:$AF$14,FALSE)),0)</f>
        <v>0</v>
      </c>
      <c r="C2946" s="1165" t="str">
        <f t="shared" si="305"/>
        <v>PEXP195</v>
      </c>
      <c r="D2946" s="988" t="str">
        <f>'PU Holds'!$R$14</f>
        <v>Black 
RAL 9005</v>
      </c>
      <c r="E2946" s="1165" t="s">
        <v>27829</v>
      </c>
      <c r="F2946" s="1165" t="s">
        <v>27824</v>
      </c>
      <c r="G2946" s="1170" t="s">
        <v>27825</v>
      </c>
    </row>
    <row r="2947" spans="1:7" ht="15" customHeight="1">
      <c r="A2947" s="1165" t="str">
        <f t="shared" si="302"/>
        <v>PEXP195FLO</v>
      </c>
      <c r="B2947" s="1165">
        <f>IFERROR(INDEX('PU Holds'!$B$14:$AF$554,MATCH(C2947,'PU Holds'!$B$14:$B$552,FALSE),MATCH(D2947,'PU Holds'!$B$14:$AF$14,FALSE)),0)</f>
        <v>0</v>
      </c>
      <c r="C2947" s="1165" t="str">
        <f t="shared" si="305"/>
        <v>PEXP195</v>
      </c>
      <c r="D2947" s="988" t="str">
        <f>'PU Holds'!$S$14</f>
        <v>Fluo 
Orange</v>
      </c>
      <c r="E2947" s="1165" t="s">
        <v>27830</v>
      </c>
      <c r="F2947" s="1165" t="s">
        <v>27824</v>
      </c>
      <c r="G2947" s="1170" t="s">
        <v>27825</v>
      </c>
    </row>
    <row r="2948" spans="1:7" ht="15" customHeight="1">
      <c r="A2948" s="1165" t="str">
        <f t="shared" si="302"/>
        <v>PEXP195FLG</v>
      </c>
      <c r="B2948" s="1165">
        <f>IFERROR(INDEX('PU Holds'!$B$14:$AF$554,MATCH(C2948,'PU Holds'!$B$14:$B$552,FALSE),MATCH(D2948,'PU Holds'!$B$14:$AF$14,FALSE)),0)</f>
        <v>0</v>
      </c>
      <c r="C2948" s="1165" t="str">
        <f t="shared" si="305"/>
        <v>PEXP195</v>
      </c>
      <c r="D2948" s="988" t="str">
        <f>'PU Holds'!$T$14</f>
        <v>Fluo 
Green</v>
      </c>
      <c r="E2948" s="1165" t="s">
        <v>27831</v>
      </c>
      <c r="F2948" s="1165" t="s">
        <v>27824</v>
      </c>
      <c r="G2948" s="1170" t="s">
        <v>27825</v>
      </c>
    </row>
    <row r="2949" spans="1:7" ht="15" customHeight="1">
      <c r="A2949" s="1165" t="str">
        <f t="shared" si="302"/>
        <v>PEXP195FLP</v>
      </c>
      <c r="B2949" s="1165">
        <f>IFERROR(INDEX('PU Holds'!$B$14:$AF$554,MATCH(C2949,'PU Holds'!$B$14:$B$552,FALSE),MATCH(D2949,'PU Holds'!$B$14:$AF$14,FALSE)),0)</f>
        <v>0</v>
      </c>
      <c r="C2949" s="1165" t="str">
        <f t="shared" si="305"/>
        <v>PEXP195</v>
      </c>
      <c r="D2949" s="988" t="str">
        <f>'PU Holds'!$U$14</f>
        <v>Fluo 
Pink</v>
      </c>
      <c r="E2949" s="1165" t="s">
        <v>27832</v>
      </c>
      <c r="F2949" s="1165" t="s">
        <v>27824</v>
      </c>
      <c r="G2949" s="1170" t="s">
        <v>27825</v>
      </c>
    </row>
    <row r="2950" spans="1:7" ht="15" customHeight="1">
      <c r="A2950" s="1165" t="str">
        <f t="shared" si="302"/>
        <v>PEXP195VIO</v>
      </c>
      <c r="B2950" s="1165">
        <f>IFERROR(INDEX('PU Holds'!$B$14:$AF$554,MATCH(C2950,'PU Holds'!$B$14:$B$552,FALSE),MATCH(D2950,'PU Holds'!$B$14:$AF$14,FALSE)),0)</f>
        <v>0</v>
      </c>
      <c r="C2950" s="1165" t="str">
        <f t="shared" si="305"/>
        <v>PEXP195</v>
      </c>
      <c r="D2950" s="988" t="str">
        <f>'PU Holds'!$W$14</f>
        <v>Violet 
RAL 4008</v>
      </c>
      <c r="E2950" s="1165" t="s">
        <v>27833</v>
      </c>
      <c r="F2950" s="1165" t="s">
        <v>27824</v>
      </c>
      <c r="G2950" s="1170" t="s">
        <v>27825</v>
      </c>
    </row>
    <row r="2951" spans="1:7" ht="15" customHeight="1">
      <c r="A2951" s="1165" t="str">
        <f t="shared" si="302"/>
        <v>PEXP195MIN</v>
      </c>
      <c r="B2951" s="1165">
        <f>IFERROR(INDEX('PU Holds'!$B$14:$AF$554,MATCH(C2951,'PU Holds'!$B$14:$B$552,FALSE),MATCH(D2951,'PU Holds'!$B$14:$AF$14,FALSE)),0)</f>
        <v>0</v>
      </c>
      <c r="C2951" s="1165" t="str">
        <f t="shared" si="305"/>
        <v>PEXP195</v>
      </c>
      <c r="D2951" s="988" t="str">
        <f>'PU Holds'!$X$14</f>
        <v>Mint 
RAL 6027</v>
      </c>
      <c r="E2951" s="1165" t="s">
        <v>27834</v>
      </c>
      <c r="F2951" s="1165" t="s">
        <v>27824</v>
      </c>
      <c r="G2951" s="1170" t="s">
        <v>27825</v>
      </c>
    </row>
    <row r="2952" spans="1:7" ht="15" customHeight="1">
      <c r="A2952" s="1165" t="str">
        <f t="shared" si="302"/>
        <v>PEXP195PUK</v>
      </c>
      <c r="B2952" s="1165">
        <f>IFERROR(INDEX('PU Holds'!$B$14:$AF$554,MATCH(C2952,'PU Holds'!$B$14:$B$552,FALSE),MATCH(D2952,'PU Holds'!$B$14:$AF$14,FALSE)),0)</f>
        <v>0</v>
      </c>
      <c r="C2952" s="1165" t="str">
        <f t="shared" si="305"/>
        <v>PEXP195</v>
      </c>
      <c r="D2952" s="988" t="str">
        <f>'PU Holds'!$Z$14</f>
        <v>Green 
(Puke 16-09)</v>
      </c>
      <c r="E2952" s="1165" t="s">
        <v>27835</v>
      </c>
      <c r="F2952" s="1165" t="s">
        <v>27824</v>
      </c>
      <c r="G2952" s="1170" t="s">
        <v>27825</v>
      </c>
    </row>
    <row r="2953" spans="1:7" ht="15" customHeight="1">
      <c r="A2953" s="1165" t="str">
        <f t="shared" si="302"/>
        <v>PEXP195ORA</v>
      </c>
      <c r="B2953" s="1165">
        <f>IFERROR(INDEX('PU Holds'!$B$14:$AF$554,MATCH(C2953,'PU Holds'!$B$14:$B$552,FALSE),MATCH(D2953,'PU Holds'!$B$14:$AF$14,FALSE)),0)</f>
        <v>0</v>
      </c>
      <c r="C2953" s="1165" t="str">
        <f t="shared" si="305"/>
        <v>PEXP195</v>
      </c>
      <c r="D2953" s="988" t="str">
        <f>'PU Holds'!$AA$14</f>
        <v>US Orange
14-01</v>
      </c>
      <c r="E2953" s="1165" t="s">
        <v>27836</v>
      </c>
      <c r="F2953" s="1165" t="s">
        <v>27824</v>
      </c>
      <c r="G2953" s="1170" t="s">
        <v>27825</v>
      </c>
    </row>
    <row r="2954" spans="1:7" ht="15" customHeight="1">
      <c r="A2954" s="1165" t="str">
        <f t="shared" si="302"/>
        <v>PEXP195GRE</v>
      </c>
      <c r="B2954" s="1165">
        <f>IFERROR(INDEX('PU Holds'!$B$14:$AF$554,MATCH(C2954,'PU Holds'!$B$14:$B$552,FALSE),MATCH(D2954,'PU Holds'!$B$14:$AF$14,FALSE)),0)</f>
        <v>0</v>
      </c>
      <c r="C2954" s="1165" t="str">
        <f t="shared" si="305"/>
        <v>PEXP195</v>
      </c>
      <c r="D2954" s="988" t="str">
        <f>'PU Holds'!$AB$14</f>
        <v>US Green 
16 -16</v>
      </c>
      <c r="E2954" s="1165" t="s">
        <v>27837</v>
      </c>
      <c r="F2954" s="1165" t="s">
        <v>27824</v>
      </c>
      <c r="G2954" s="1170" t="s">
        <v>27825</v>
      </c>
    </row>
    <row r="2955" spans="1:7" ht="15" customHeight="1">
      <c r="A2955" s="1165" t="str">
        <f t="shared" si="302"/>
        <v>PEXP195WHI</v>
      </c>
      <c r="B2955" s="1165">
        <f>IFERROR(INDEX('PU Holds'!$B$14:$AF$554,MATCH(C2955,'PU Holds'!$B$14:$B$552,FALSE),MATCH(D2955,'PU Holds'!$B$14:$AF$14,FALSE)),0)</f>
        <v>0</v>
      </c>
      <c r="C2955" s="1165" t="str">
        <f t="shared" si="305"/>
        <v>PEXP195</v>
      </c>
      <c r="D2955" s="988" t="str">
        <f>'PU Holds'!$AC$14</f>
        <v>White 
RAL 9010</v>
      </c>
      <c r="E2955" s="1165" t="s">
        <v>27838</v>
      </c>
      <c r="F2955" s="1165" t="s">
        <v>27824</v>
      </c>
      <c r="G2955" s="1170" t="s">
        <v>27825</v>
      </c>
    </row>
    <row r="2956" spans="1:7" ht="15" customHeight="1">
      <c r="A2956" s="1165" t="str">
        <f t="shared" si="302"/>
        <v>PEXP195PUR</v>
      </c>
      <c r="B2956" s="1165">
        <f>IFERROR(INDEX('PU Holds'!$B$14:$AF$554,MATCH(C2956,'PU Holds'!$B$14:$B$552,FALSE),MATCH(D2956,'PU Holds'!$B$14:$AF$14,FALSE)),0)</f>
        <v>0</v>
      </c>
      <c r="C2956" s="1165" t="str">
        <f t="shared" si="305"/>
        <v>PEXP195</v>
      </c>
      <c r="D2956" s="988" t="str">
        <f>'PU Holds'!$AD$14</f>
        <v>US Purple</v>
      </c>
      <c r="E2956" s="1165" t="s">
        <v>27839</v>
      </c>
      <c r="F2956" s="1165" t="s">
        <v>27824</v>
      </c>
      <c r="G2956" s="1170" t="s">
        <v>27825</v>
      </c>
    </row>
    <row r="2957" spans="1:7" ht="15" customHeight="1">
      <c r="A2957" s="1165" t="str">
        <f t="shared" si="302"/>
        <v>PEXP196YEL</v>
      </c>
      <c r="B2957" s="1165">
        <f>IFERROR(INDEX('PU Holds'!$B$14:$AF$554,MATCH(C2957,'PU Holds'!$B$14:$B$552,FALSE),MATCH(D2957,'PU Holds'!$B$14:$AF$14,FALSE)),0)</f>
        <v>0</v>
      </c>
      <c r="C2957" s="1165" t="s">
        <v>28034</v>
      </c>
      <c r="D2957" s="1168" t="str">
        <f>'PU Holds'!$M$14</f>
        <v>Yellow 
RAL 1026</v>
      </c>
      <c r="E2957" s="1165" t="s">
        <v>27823</v>
      </c>
      <c r="F2957" s="1165" t="s">
        <v>27824</v>
      </c>
      <c r="G2957" s="1170" t="s">
        <v>27825</v>
      </c>
    </row>
    <row r="2958" spans="1:7" ht="15" customHeight="1">
      <c r="A2958" s="1165" t="str">
        <f t="shared" si="302"/>
        <v>PEXP196RED</v>
      </c>
      <c r="B2958" s="1165">
        <f>IFERROR(INDEX('PU Holds'!$B$14:$AF$554,MATCH(C2958,'PU Holds'!$B$14:$B$552,FALSE),MATCH(D2958,'PU Holds'!$B$14:$AF$14,FALSE)),0)</f>
        <v>0</v>
      </c>
      <c r="C2958" s="1165" t="str">
        <f t="shared" ref="C2958:C2971" si="306">C2957</f>
        <v>PEXP196</v>
      </c>
      <c r="D2958" s="988" t="str">
        <f>'PU Holds'!$O$14</f>
        <v>Red 
RAL 3020</v>
      </c>
      <c r="E2958" s="1165" t="s">
        <v>27826</v>
      </c>
      <c r="F2958" s="1165" t="s">
        <v>27824</v>
      </c>
      <c r="G2958" s="1170" t="s">
        <v>27825</v>
      </c>
    </row>
    <row r="2959" spans="1:7" ht="15" customHeight="1">
      <c r="A2959" s="1165" t="str">
        <f t="shared" si="302"/>
        <v>PEXP196BLU</v>
      </c>
      <c r="B2959" s="1165">
        <f>IFERROR(INDEX('PU Holds'!$B$14:$AF$554,MATCH(C2959,'PU Holds'!$B$14:$B$552,FALSE),MATCH(D2959,'PU Holds'!$B$14:$AF$14,FALSE)),0)</f>
        <v>0</v>
      </c>
      <c r="C2959" s="1165" t="str">
        <f t="shared" si="306"/>
        <v>PEXP196</v>
      </c>
      <c r="D2959" s="988" t="str">
        <f>'PU Holds'!$P$14</f>
        <v>Blue 
RAL 5015</v>
      </c>
      <c r="E2959" s="1165" t="s">
        <v>27827</v>
      </c>
      <c r="F2959" s="1165" t="s">
        <v>27824</v>
      </c>
      <c r="G2959" s="1170" t="s">
        <v>27825</v>
      </c>
    </row>
    <row r="2960" spans="1:7" ht="15" customHeight="1">
      <c r="A2960" s="1165" t="str">
        <f t="shared" si="302"/>
        <v>PEXP196GRY</v>
      </c>
      <c r="B2960" s="1165">
        <f>IFERROR(INDEX('PU Holds'!$B$14:$AF$554,MATCH(C2960,'PU Holds'!$B$14:$B$552,FALSE),MATCH(D2960,'PU Holds'!$B$14:$AF$14,FALSE)),0)</f>
        <v>0</v>
      </c>
      <c r="C2960" s="1165" t="str">
        <f t="shared" si="306"/>
        <v>PEXP196</v>
      </c>
      <c r="D2960" s="988" t="str">
        <f>'PU Holds'!$Q$14</f>
        <v>Grey 
RAL 7001</v>
      </c>
      <c r="E2960" s="1165" t="s">
        <v>27828</v>
      </c>
      <c r="F2960" s="1165" t="s">
        <v>27824</v>
      </c>
      <c r="G2960" s="1170" t="s">
        <v>27825</v>
      </c>
    </row>
    <row r="2961" spans="1:7" ht="15" customHeight="1">
      <c r="A2961" s="1165" t="str">
        <f t="shared" si="302"/>
        <v>PEXP196BLK</v>
      </c>
      <c r="B2961" s="1165">
        <f>IFERROR(INDEX('PU Holds'!$B$14:$AF$554,MATCH(C2961,'PU Holds'!$B$14:$B$552,FALSE),MATCH(D2961,'PU Holds'!$B$14:$AF$14,FALSE)),0)</f>
        <v>0</v>
      </c>
      <c r="C2961" s="1165" t="str">
        <f t="shared" si="306"/>
        <v>PEXP196</v>
      </c>
      <c r="D2961" s="988" t="str">
        <f>'PU Holds'!$R$14</f>
        <v>Black 
RAL 9005</v>
      </c>
      <c r="E2961" s="1165" t="s">
        <v>27829</v>
      </c>
      <c r="F2961" s="1165" t="s">
        <v>27824</v>
      </c>
      <c r="G2961" s="1170" t="s">
        <v>27825</v>
      </c>
    </row>
    <row r="2962" spans="1:7" ht="15" customHeight="1">
      <c r="A2962" s="1165" t="str">
        <f t="shared" si="302"/>
        <v>PEXP196FLO</v>
      </c>
      <c r="B2962" s="1165">
        <f>IFERROR(INDEX('PU Holds'!$B$14:$AF$554,MATCH(C2962,'PU Holds'!$B$14:$B$552,FALSE),MATCH(D2962,'PU Holds'!$B$14:$AF$14,FALSE)),0)</f>
        <v>0</v>
      </c>
      <c r="C2962" s="1165" t="str">
        <f t="shared" si="306"/>
        <v>PEXP196</v>
      </c>
      <c r="D2962" s="988" t="str">
        <f>'PU Holds'!$S$14</f>
        <v>Fluo 
Orange</v>
      </c>
      <c r="E2962" s="1165" t="s">
        <v>27830</v>
      </c>
      <c r="F2962" s="1165" t="s">
        <v>27824</v>
      </c>
      <c r="G2962" s="1170" t="s">
        <v>27825</v>
      </c>
    </row>
    <row r="2963" spans="1:7" ht="15" customHeight="1">
      <c r="A2963" s="1165" t="str">
        <f t="shared" ref="A2963:A2971" si="307">CONCATENATE(C2963,E2963)</f>
        <v>PEXP196FLG</v>
      </c>
      <c r="B2963" s="1165">
        <f>IFERROR(INDEX('PU Holds'!$B$14:$AF$554,MATCH(C2963,'PU Holds'!$B$14:$B$552,FALSE),MATCH(D2963,'PU Holds'!$B$14:$AF$14,FALSE)),0)</f>
        <v>0</v>
      </c>
      <c r="C2963" s="1165" t="str">
        <f t="shared" si="306"/>
        <v>PEXP196</v>
      </c>
      <c r="D2963" s="988" t="str">
        <f>'PU Holds'!$T$14</f>
        <v>Fluo 
Green</v>
      </c>
      <c r="E2963" s="1165" t="s">
        <v>27831</v>
      </c>
      <c r="F2963" s="1165" t="s">
        <v>27824</v>
      </c>
      <c r="G2963" s="1170" t="s">
        <v>27825</v>
      </c>
    </row>
    <row r="2964" spans="1:7" ht="15" customHeight="1">
      <c r="A2964" s="1165" t="str">
        <f t="shared" si="307"/>
        <v>PEXP196FLP</v>
      </c>
      <c r="B2964" s="1165">
        <f>IFERROR(INDEX('PU Holds'!$B$14:$AF$554,MATCH(C2964,'PU Holds'!$B$14:$B$552,FALSE),MATCH(D2964,'PU Holds'!$B$14:$AF$14,FALSE)),0)</f>
        <v>0</v>
      </c>
      <c r="C2964" s="1165" t="str">
        <f t="shared" si="306"/>
        <v>PEXP196</v>
      </c>
      <c r="D2964" s="988" t="str">
        <f>'PU Holds'!$U$14</f>
        <v>Fluo 
Pink</v>
      </c>
      <c r="E2964" s="1165" t="s">
        <v>27832</v>
      </c>
      <c r="F2964" s="1165" t="s">
        <v>27824</v>
      </c>
      <c r="G2964" s="1170" t="s">
        <v>27825</v>
      </c>
    </row>
    <row r="2965" spans="1:7" ht="15" customHeight="1">
      <c r="A2965" s="1165" t="str">
        <f t="shared" si="307"/>
        <v>PEXP196VIO</v>
      </c>
      <c r="B2965" s="1165">
        <f>IFERROR(INDEX('PU Holds'!$B$14:$AF$554,MATCH(C2965,'PU Holds'!$B$14:$B$552,FALSE),MATCH(D2965,'PU Holds'!$B$14:$AF$14,FALSE)),0)</f>
        <v>0</v>
      </c>
      <c r="C2965" s="1165" t="str">
        <f t="shared" si="306"/>
        <v>PEXP196</v>
      </c>
      <c r="D2965" s="988" t="str">
        <f>'PU Holds'!$W$14</f>
        <v>Violet 
RAL 4008</v>
      </c>
      <c r="E2965" s="1165" t="s">
        <v>27833</v>
      </c>
      <c r="F2965" s="1165" t="s">
        <v>27824</v>
      </c>
      <c r="G2965" s="1170" t="s">
        <v>27825</v>
      </c>
    </row>
    <row r="2966" spans="1:7" ht="15" customHeight="1">
      <c r="A2966" s="1165" t="str">
        <f t="shared" si="307"/>
        <v>PEXP196MIN</v>
      </c>
      <c r="B2966" s="1165">
        <f>IFERROR(INDEX('PU Holds'!$B$14:$AF$554,MATCH(C2966,'PU Holds'!$B$14:$B$552,FALSE),MATCH(D2966,'PU Holds'!$B$14:$AF$14,FALSE)),0)</f>
        <v>0</v>
      </c>
      <c r="C2966" s="1165" t="str">
        <f t="shared" si="306"/>
        <v>PEXP196</v>
      </c>
      <c r="D2966" s="988" t="str">
        <f>'PU Holds'!$X$14</f>
        <v>Mint 
RAL 6027</v>
      </c>
      <c r="E2966" s="1165" t="s">
        <v>27834</v>
      </c>
      <c r="F2966" s="1165" t="s">
        <v>27824</v>
      </c>
      <c r="G2966" s="1170" t="s">
        <v>27825</v>
      </c>
    </row>
    <row r="2967" spans="1:7" ht="15" customHeight="1">
      <c r="A2967" s="1165" t="str">
        <f t="shared" si="307"/>
        <v>PEXP196PUK</v>
      </c>
      <c r="B2967" s="1165">
        <f>IFERROR(INDEX('PU Holds'!$B$14:$AF$554,MATCH(C2967,'PU Holds'!$B$14:$B$552,FALSE),MATCH(D2967,'PU Holds'!$B$14:$AF$14,FALSE)),0)</f>
        <v>0</v>
      </c>
      <c r="C2967" s="1165" t="str">
        <f t="shared" si="306"/>
        <v>PEXP196</v>
      </c>
      <c r="D2967" s="988" t="str">
        <f>'PU Holds'!$Z$14</f>
        <v>Green 
(Puke 16-09)</v>
      </c>
      <c r="E2967" s="1165" t="s">
        <v>27835</v>
      </c>
      <c r="F2967" s="1165" t="s">
        <v>27824</v>
      </c>
      <c r="G2967" s="1170" t="s">
        <v>27825</v>
      </c>
    </row>
    <row r="2968" spans="1:7" ht="15" customHeight="1">
      <c r="A2968" s="1165" t="str">
        <f t="shared" si="307"/>
        <v>PEXP196ORA</v>
      </c>
      <c r="B2968" s="1165">
        <f>IFERROR(INDEX('PU Holds'!$B$14:$AF$554,MATCH(C2968,'PU Holds'!$B$14:$B$552,FALSE),MATCH(D2968,'PU Holds'!$B$14:$AF$14,FALSE)),0)</f>
        <v>0</v>
      </c>
      <c r="C2968" s="1165" t="str">
        <f t="shared" si="306"/>
        <v>PEXP196</v>
      </c>
      <c r="D2968" s="988" t="str">
        <f>'PU Holds'!$AA$14</f>
        <v>US Orange
14-01</v>
      </c>
      <c r="E2968" s="1165" t="s">
        <v>27836</v>
      </c>
      <c r="F2968" s="1165" t="s">
        <v>27824</v>
      </c>
      <c r="G2968" s="1170" t="s">
        <v>27825</v>
      </c>
    </row>
    <row r="2969" spans="1:7" ht="15" customHeight="1">
      <c r="A2969" s="1165" t="str">
        <f t="shared" si="307"/>
        <v>PEXP196GRE</v>
      </c>
      <c r="B2969" s="1165">
        <f>IFERROR(INDEX('PU Holds'!$B$14:$AF$554,MATCH(C2969,'PU Holds'!$B$14:$B$552,FALSE),MATCH(D2969,'PU Holds'!$B$14:$AF$14,FALSE)),0)</f>
        <v>0</v>
      </c>
      <c r="C2969" s="1165" t="str">
        <f t="shared" si="306"/>
        <v>PEXP196</v>
      </c>
      <c r="D2969" s="988" t="str">
        <f>'PU Holds'!$AB$14</f>
        <v>US Green 
16 -16</v>
      </c>
      <c r="E2969" s="1165" t="s">
        <v>27837</v>
      </c>
      <c r="F2969" s="1165" t="s">
        <v>27824</v>
      </c>
      <c r="G2969" s="1170" t="s">
        <v>27825</v>
      </c>
    </row>
    <row r="2970" spans="1:7" ht="15" customHeight="1">
      <c r="A2970" s="1165" t="str">
        <f t="shared" si="307"/>
        <v>PEXP196WHI</v>
      </c>
      <c r="B2970" s="1165">
        <f>IFERROR(INDEX('PU Holds'!$B$14:$AF$554,MATCH(C2970,'PU Holds'!$B$14:$B$552,FALSE),MATCH(D2970,'PU Holds'!$B$14:$AF$14,FALSE)),0)</f>
        <v>0</v>
      </c>
      <c r="C2970" s="1165" t="str">
        <f t="shared" si="306"/>
        <v>PEXP196</v>
      </c>
      <c r="D2970" s="988" t="str">
        <f>'PU Holds'!$AC$14</f>
        <v>White 
RAL 9010</v>
      </c>
      <c r="E2970" s="1165" t="s">
        <v>27838</v>
      </c>
      <c r="F2970" s="1165" t="s">
        <v>27824</v>
      </c>
      <c r="G2970" s="1170" t="s">
        <v>27825</v>
      </c>
    </row>
    <row r="2971" spans="1:7" ht="15" customHeight="1">
      <c r="A2971" s="1165" t="str">
        <f t="shared" si="307"/>
        <v>PEXP196PUR</v>
      </c>
      <c r="B2971" s="1165">
        <f>IFERROR(INDEX('PU Holds'!$B$14:$AF$554,MATCH(C2971,'PU Holds'!$B$14:$B$552,FALSE),MATCH(D2971,'PU Holds'!$B$14:$AF$14,FALSE)),0)</f>
        <v>0</v>
      </c>
      <c r="C2971" s="1165" t="str">
        <f t="shared" si="306"/>
        <v>PEXP196</v>
      </c>
      <c r="D2971" s="988" t="str">
        <f>'PU Holds'!$AD$14</f>
        <v>US Purple</v>
      </c>
      <c r="E2971" s="1165" t="s">
        <v>27839</v>
      </c>
      <c r="F2971" s="1165" t="s">
        <v>27824</v>
      </c>
      <c r="G2971" s="1170" t="s">
        <v>27825</v>
      </c>
    </row>
    <row r="2972" spans="1:7" ht="15" customHeight="1">
      <c r="A2972" s="1165" t="str">
        <f t="shared" ref="A2972:A3012" si="308">CONCATENATE(C2972,E2972)</f>
        <v>PEXP197YEL</v>
      </c>
      <c r="B2972" s="1165">
        <f>IFERROR(INDEX('PU Holds'!$B$14:$AF$554,MATCH(C2972,'PU Holds'!$B$14:$B$552,FALSE),MATCH(D2972,'PU Holds'!$B$14:$AF$14,FALSE)),0)</f>
        <v>0</v>
      </c>
      <c r="C2972" s="1165" t="s">
        <v>28035</v>
      </c>
      <c r="D2972" s="1168" t="str">
        <f>'PU Holds'!$M$14</f>
        <v>Yellow 
RAL 1026</v>
      </c>
      <c r="E2972" s="1165" t="s">
        <v>27823</v>
      </c>
      <c r="F2972" s="1165" t="s">
        <v>27824</v>
      </c>
      <c r="G2972" s="1170" t="s">
        <v>27825</v>
      </c>
    </row>
    <row r="2973" spans="1:7" ht="15" customHeight="1">
      <c r="A2973" s="1165" t="str">
        <f t="shared" si="308"/>
        <v>PEXP197RED</v>
      </c>
      <c r="B2973" s="1165">
        <f>IFERROR(INDEX('PU Holds'!$B$14:$AF$554,MATCH(C2973,'PU Holds'!$B$14:$B$552,FALSE),MATCH(D2973,'PU Holds'!$B$14:$AF$14,FALSE)),0)</f>
        <v>0</v>
      </c>
      <c r="C2973" s="1165" t="str">
        <f t="shared" ref="C2973:C2986" si="309">C2972</f>
        <v>PEXP197</v>
      </c>
      <c r="D2973" s="988" t="str">
        <f>'PU Holds'!$O$14</f>
        <v>Red 
RAL 3020</v>
      </c>
      <c r="E2973" s="1165" t="s">
        <v>27826</v>
      </c>
      <c r="F2973" s="1165" t="s">
        <v>27824</v>
      </c>
      <c r="G2973" s="1170" t="s">
        <v>27825</v>
      </c>
    </row>
    <row r="2974" spans="1:7" ht="15" customHeight="1">
      <c r="A2974" s="1165" t="str">
        <f t="shared" si="308"/>
        <v>PEXP197BLU</v>
      </c>
      <c r="B2974" s="1165">
        <f>IFERROR(INDEX('PU Holds'!$B$14:$AF$554,MATCH(C2974,'PU Holds'!$B$14:$B$552,FALSE),MATCH(D2974,'PU Holds'!$B$14:$AF$14,FALSE)),0)</f>
        <v>0</v>
      </c>
      <c r="C2974" s="1165" t="str">
        <f t="shared" si="309"/>
        <v>PEXP197</v>
      </c>
      <c r="D2974" s="988" t="str">
        <f>'PU Holds'!$P$14</f>
        <v>Blue 
RAL 5015</v>
      </c>
      <c r="E2974" s="1165" t="s">
        <v>27827</v>
      </c>
      <c r="F2974" s="1165" t="s">
        <v>27824</v>
      </c>
      <c r="G2974" s="1170" t="s">
        <v>27825</v>
      </c>
    </row>
    <row r="2975" spans="1:7" ht="15" customHeight="1">
      <c r="A2975" s="1165" t="str">
        <f t="shared" si="308"/>
        <v>PEXP197GRY</v>
      </c>
      <c r="B2975" s="1165">
        <f>IFERROR(INDEX('PU Holds'!$B$14:$AF$554,MATCH(C2975,'PU Holds'!$B$14:$B$552,FALSE),MATCH(D2975,'PU Holds'!$B$14:$AF$14,FALSE)),0)</f>
        <v>0</v>
      </c>
      <c r="C2975" s="1165" t="str">
        <f t="shared" si="309"/>
        <v>PEXP197</v>
      </c>
      <c r="D2975" s="988" t="str">
        <f>'PU Holds'!$Q$14</f>
        <v>Grey 
RAL 7001</v>
      </c>
      <c r="E2975" s="1165" t="s">
        <v>27828</v>
      </c>
      <c r="F2975" s="1165" t="s">
        <v>27824</v>
      </c>
      <c r="G2975" s="1170" t="s">
        <v>27825</v>
      </c>
    </row>
    <row r="2976" spans="1:7" ht="15" customHeight="1">
      <c r="A2976" s="1165" t="str">
        <f t="shared" si="308"/>
        <v>PEXP197BLK</v>
      </c>
      <c r="B2976" s="1165">
        <f>IFERROR(INDEX('PU Holds'!$B$14:$AF$554,MATCH(C2976,'PU Holds'!$B$14:$B$552,FALSE),MATCH(D2976,'PU Holds'!$B$14:$AF$14,FALSE)),0)</f>
        <v>0</v>
      </c>
      <c r="C2976" s="1165" t="str">
        <f t="shared" si="309"/>
        <v>PEXP197</v>
      </c>
      <c r="D2976" s="988" t="str">
        <f>'PU Holds'!$R$14</f>
        <v>Black 
RAL 9005</v>
      </c>
      <c r="E2976" s="1165" t="s">
        <v>27829</v>
      </c>
      <c r="F2976" s="1165" t="s">
        <v>27824</v>
      </c>
      <c r="G2976" s="1170" t="s">
        <v>27825</v>
      </c>
    </row>
    <row r="2977" spans="1:7" ht="15" customHeight="1">
      <c r="A2977" s="1165" t="str">
        <f t="shared" si="308"/>
        <v>PEXP197FLO</v>
      </c>
      <c r="B2977" s="1165">
        <f>IFERROR(INDEX('PU Holds'!$B$14:$AF$554,MATCH(C2977,'PU Holds'!$B$14:$B$552,FALSE),MATCH(D2977,'PU Holds'!$B$14:$AF$14,FALSE)),0)</f>
        <v>0</v>
      </c>
      <c r="C2977" s="1165" t="str">
        <f t="shared" si="309"/>
        <v>PEXP197</v>
      </c>
      <c r="D2977" s="988" t="str">
        <f>'PU Holds'!$S$14</f>
        <v>Fluo 
Orange</v>
      </c>
      <c r="E2977" s="1165" t="s">
        <v>27830</v>
      </c>
      <c r="F2977" s="1165" t="s">
        <v>27824</v>
      </c>
      <c r="G2977" s="1170" t="s">
        <v>27825</v>
      </c>
    </row>
    <row r="2978" spans="1:7" ht="15" customHeight="1">
      <c r="A2978" s="1165" t="str">
        <f t="shared" si="308"/>
        <v>PEXP197FLG</v>
      </c>
      <c r="B2978" s="1165">
        <f>IFERROR(INDEX('PU Holds'!$B$14:$AF$554,MATCH(C2978,'PU Holds'!$B$14:$B$552,FALSE),MATCH(D2978,'PU Holds'!$B$14:$AF$14,FALSE)),0)</f>
        <v>0</v>
      </c>
      <c r="C2978" s="1165" t="str">
        <f t="shared" si="309"/>
        <v>PEXP197</v>
      </c>
      <c r="D2978" s="988" t="str">
        <f>'PU Holds'!$T$14</f>
        <v>Fluo 
Green</v>
      </c>
      <c r="E2978" s="1165" t="s">
        <v>27831</v>
      </c>
      <c r="F2978" s="1165" t="s">
        <v>27824</v>
      </c>
      <c r="G2978" s="1170" t="s">
        <v>27825</v>
      </c>
    </row>
    <row r="2979" spans="1:7" ht="15" customHeight="1">
      <c r="A2979" s="1165" t="str">
        <f t="shared" si="308"/>
        <v>PEXP197FLP</v>
      </c>
      <c r="B2979" s="1165">
        <f>IFERROR(INDEX('PU Holds'!$B$14:$AF$554,MATCH(C2979,'PU Holds'!$B$14:$B$552,FALSE),MATCH(D2979,'PU Holds'!$B$14:$AF$14,FALSE)),0)</f>
        <v>0</v>
      </c>
      <c r="C2979" s="1165" t="str">
        <f t="shared" si="309"/>
        <v>PEXP197</v>
      </c>
      <c r="D2979" s="988" t="str">
        <f>'PU Holds'!$U$14</f>
        <v>Fluo 
Pink</v>
      </c>
      <c r="E2979" s="1165" t="s">
        <v>27832</v>
      </c>
      <c r="F2979" s="1165" t="s">
        <v>27824</v>
      </c>
      <c r="G2979" s="1170" t="s">
        <v>27825</v>
      </c>
    </row>
    <row r="2980" spans="1:7" ht="15" customHeight="1">
      <c r="A2980" s="1165" t="str">
        <f t="shared" si="308"/>
        <v>PEXP197VIO</v>
      </c>
      <c r="B2980" s="1165">
        <f>IFERROR(INDEX('PU Holds'!$B$14:$AF$554,MATCH(C2980,'PU Holds'!$B$14:$B$552,FALSE),MATCH(D2980,'PU Holds'!$B$14:$AF$14,FALSE)),0)</f>
        <v>0</v>
      </c>
      <c r="C2980" s="1165" t="str">
        <f t="shared" si="309"/>
        <v>PEXP197</v>
      </c>
      <c r="D2980" s="988" t="str">
        <f>'PU Holds'!$W$14</f>
        <v>Violet 
RAL 4008</v>
      </c>
      <c r="E2980" s="1165" t="s">
        <v>27833</v>
      </c>
      <c r="F2980" s="1165" t="s">
        <v>27824</v>
      </c>
      <c r="G2980" s="1170" t="s">
        <v>27825</v>
      </c>
    </row>
    <row r="2981" spans="1:7" ht="15" customHeight="1">
      <c r="A2981" s="1165" t="str">
        <f t="shared" si="308"/>
        <v>PEXP197MIN</v>
      </c>
      <c r="B2981" s="1165">
        <f>IFERROR(INDEX('PU Holds'!$B$14:$AF$554,MATCH(C2981,'PU Holds'!$B$14:$B$552,FALSE),MATCH(D2981,'PU Holds'!$B$14:$AF$14,FALSE)),0)</f>
        <v>0</v>
      </c>
      <c r="C2981" s="1165" t="str">
        <f t="shared" si="309"/>
        <v>PEXP197</v>
      </c>
      <c r="D2981" s="988" t="str">
        <f>'PU Holds'!$X$14</f>
        <v>Mint 
RAL 6027</v>
      </c>
      <c r="E2981" s="1165" t="s">
        <v>27834</v>
      </c>
      <c r="F2981" s="1165" t="s">
        <v>27824</v>
      </c>
      <c r="G2981" s="1170" t="s">
        <v>27825</v>
      </c>
    </row>
    <row r="2982" spans="1:7" ht="15" customHeight="1">
      <c r="A2982" s="1165" t="str">
        <f t="shared" si="308"/>
        <v>PEXP197PUK</v>
      </c>
      <c r="B2982" s="1165">
        <f>IFERROR(INDEX('PU Holds'!$B$14:$AF$554,MATCH(C2982,'PU Holds'!$B$14:$B$552,FALSE),MATCH(D2982,'PU Holds'!$B$14:$AF$14,FALSE)),0)</f>
        <v>0</v>
      </c>
      <c r="C2982" s="1165" t="str">
        <f t="shared" si="309"/>
        <v>PEXP197</v>
      </c>
      <c r="D2982" s="988" t="str">
        <f>'PU Holds'!$Z$14</f>
        <v>Green 
(Puke 16-09)</v>
      </c>
      <c r="E2982" s="1165" t="s">
        <v>27835</v>
      </c>
      <c r="F2982" s="1165" t="s">
        <v>27824</v>
      </c>
      <c r="G2982" s="1170" t="s">
        <v>27825</v>
      </c>
    </row>
    <row r="2983" spans="1:7" ht="15" customHeight="1">
      <c r="A2983" s="1165" t="str">
        <f t="shared" si="308"/>
        <v>PEXP197ORA</v>
      </c>
      <c r="B2983" s="1165">
        <f>IFERROR(INDEX('PU Holds'!$B$14:$AF$554,MATCH(C2983,'PU Holds'!$B$14:$B$552,FALSE),MATCH(D2983,'PU Holds'!$B$14:$AF$14,FALSE)),0)</f>
        <v>0</v>
      </c>
      <c r="C2983" s="1165" t="str">
        <f t="shared" si="309"/>
        <v>PEXP197</v>
      </c>
      <c r="D2983" s="988" t="str">
        <f>'PU Holds'!$AA$14</f>
        <v>US Orange
14-01</v>
      </c>
      <c r="E2983" s="1165" t="s">
        <v>27836</v>
      </c>
      <c r="F2983" s="1165" t="s">
        <v>27824</v>
      </c>
      <c r="G2983" s="1170" t="s">
        <v>27825</v>
      </c>
    </row>
    <row r="2984" spans="1:7" ht="15" customHeight="1">
      <c r="A2984" s="1165" t="str">
        <f t="shared" si="308"/>
        <v>PEXP197GRE</v>
      </c>
      <c r="B2984" s="1165">
        <f>IFERROR(INDEX('PU Holds'!$B$14:$AF$554,MATCH(C2984,'PU Holds'!$B$14:$B$552,FALSE),MATCH(D2984,'PU Holds'!$B$14:$AF$14,FALSE)),0)</f>
        <v>0</v>
      </c>
      <c r="C2984" s="1165" t="str">
        <f t="shared" si="309"/>
        <v>PEXP197</v>
      </c>
      <c r="D2984" s="988" t="str">
        <f>'PU Holds'!$AB$14</f>
        <v>US Green 
16 -16</v>
      </c>
      <c r="E2984" s="1165" t="s">
        <v>27837</v>
      </c>
      <c r="F2984" s="1165" t="s">
        <v>27824</v>
      </c>
      <c r="G2984" s="1170" t="s">
        <v>27825</v>
      </c>
    </row>
    <row r="2985" spans="1:7" ht="15" customHeight="1">
      <c r="A2985" s="1165" t="str">
        <f t="shared" si="308"/>
        <v>PEXP197WHI</v>
      </c>
      <c r="B2985" s="1165">
        <f>IFERROR(INDEX('PU Holds'!$B$14:$AF$554,MATCH(C2985,'PU Holds'!$B$14:$B$552,FALSE),MATCH(D2985,'PU Holds'!$B$14:$AF$14,FALSE)),0)</f>
        <v>0</v>
      </c>
      <c r="C2985" s="1165" t="str">
        <f t="shared" si="309"/>
        <v>PEXP197</v>
      </c>
      <c r="D2985" s="988" t="str">
        <f>'PU Holds'!$AC$14</f>
        <v>White 
RAL 9010</v>
      </c>
      <c r="E2985" s="1165" t="s">
        <v>27838</v>
      </c>
      <c r="F2985" s="1165" t="s">
        <v>27824</v>
      </c>
      <c r="G2985" s="1170" t="s">
        <v>27825</v>
      </c>
    </row>
    <row r="2986" spans="1:7" ht="15" customHeight="1">
      <c r="A2986" s="1165" t="str">
        <f t="shared" si="308"/>
        <v>PEXP197PUR</v>
      </c>
      <c r="B2986" s="1165">
        <f>IFERROR(INDEX('PU Holds'!$B$14:$AF$554,MATCH(C2986,'PU Holds'!$B$14:$B$552,FALSE),MATCH(D2986,'PU Holds'!$B$14:$AF$14,FALSE)),0)</f>
        <v>0</v>
      </c>
      <c r="C2986" s="1165" t="str">
        <f t="shared" si="309"/>
        <v>PEXP197</v>
      </c>
      <c r="D2986" s="988" t="str">
        <f>'PU Holds'!$AD$14</f>
        <v>US Purple</v>
      </c>
      <c r="E2986" s="1165" t="s">
        <v>27839</v>
      </c>
      <c r="F2986" s="1165" t="s">
        <v>27824</v>
      </c>
      <c r="G2986" s="1170" t="s">
        <v>27825</v>
      </c>
    </row>
    <row r="2987" spans="1:7" ht="15" customHeight="1">
      <c r="A2987" s="1165" t="str">
        <f t="shared" si="308"/>
        <v>PEXP198YEL</v>
      </c>
      <c r="B2987" s="1165">
        <f>IFERROR(INDEX('PU Holds'!$B$14:$AF$554,MATCH(C2987,'PU Holds'!$B$14:$B$552,FALSE),MATCH(D2987,'PU Holds'!$B$14:$AF$14,FALSE)),0)</f>
        <v>0</v>
      </c>
      <c r="C2987" s="1165" t="s">
        <v>28036</v>
      </c>
      <c r="D2987" s="1168" t="str">
        <f>'PU Holds'!$M$14</f>
        <v>Yellow 
RAL 1026</v>
      </c>
      <c r="E2987" s="1165" t="s">
        <v>27823</v>
      </c>
      <c r="F2987" s="1165" t="s">
        <v>27824</v>
      </c>
      <c r="G2987" s="1170" t="s">
        <v>27825</v>
      </c>
    </row>
    <row r="2988" spans="1:7" ht="15" customHeight="1">
      <c r="A2988" s="1165" t="str">
        <f t="shared" si="308"/>
        <v>PEXP198RED</v>
      </c>
      <c r="B2988" s="1165">
        <f>IFERROR(INDEX('PU Holds'!$B$14:$AF$554,MATCH(C2988,'PU Holds'!$B$14:$B$552,FALSE),MATCH(D2988,'PU Holds'!$B$14:$AF$14,FALSE)),0)</f>
        <v>0</v>
      </c>
      <c r="C2988" s="1165" t="str">
        <f t="shared" ref="C2988:C3001" si="310">C2987</f>
        <v>PEXP198</v>
      </c>
      <c r="D2988" s="988" t="str">
        <f>'PU Holds'!$O$14</f>
        <v>Red 
RAL 3020</v>
      </c>
      <c r="E2988" s="1165" t="s">
        <v>27826</v>
      </c>
      <c r="F2988" s="1165" t="s">
        <v>27824</v>
      </c>
      <c r="G2988" s="1170" t="s">
        <v>27825</v>
      </c>
    </row>
    <row r="2989" spans="1:7" ht="15" customHeight="1">
      <c r="A2989" s="1165" t="str">
        <f t="shared" si="308"/>
        <v>PEXP198BLU</v>
      </c>
      <c r="B2989" s="1165">
        <f>IFERROR(INDEX('PU Holds'!$B$14:$AF$554,MATCH(C2989,'PU Holds'!$B$14:$B$552,FALSE),MATCH(D2989,'PU Holds'!$B$14:$AF$14,FALSE)),0)</f>
        <v>0</v>
      </c>
      <c r="C2989" s="1165" t="str">
        <f t="shared" si="310"/>
        <v>PEXP198</v>
      </c>
      <c r="D2989" s="988" t="str">
        <f>'PU Holds'!$P$14</f>
        <v>Blue 
RAL 5015</v>
      </c>
      <c r="E2989" s="1165" t="s">
        <v>27827</v>
      </c>
      <c r="F2989" s="1165" t="s">
        <v>27824</v>
      </c>
      <c r="G2989" s="1170" t="s">
        <v>27825</v>
      </c>
    </row>
    <row r="2990" spans="1:7" ht="15" customHeight="1">
      <c r="A2990" s="1165" t="str">
        <f t="shared" si="308"/>
        <v>PEXP198GRY</v>
      </c>
      <c r="B2990" s="1165">
        <f>IFERROR(INDEX('PU Holds'!$B$14:$AF$554,MATCH(C2990,'PU Holds'!$B$14:$B$552,FALSE),MATCH(D2990,'PU Holds'!$B$14:$AF$14,FALSE)),0)</f>
        <v>0</v>
      </c>
      <c r="C2990" s="1165" t="str">
        <f t="shared" si="310"/>
        <v>PEXP198</v>
      </c>
      <c r="D2990" s="988" t="str">
        <f>'PU Holds'!$Q$14</f>
        <v>Grey 
RAL 7001</v>
      </c>
      <c r="E2990" s="1165" t="s">
        <v>27828</v>
      </c>
      <c r="F2990" s="1165" t="s">
        <v>27824</v>
      </c>
      <c r="G2990" s="1170" t="s">
        <v>27825</v>
      </c>
    </row>
    <row r="2991" spans="1:7" ht="15" customHeight="1">
      <c r="A2991" s="1165" t="str">
        <f t="shared" si="308"/>
        <v>PEXP198BLK</v>
      </c>
      <c r="B2991" s="1165">
        <f>IFERROR(INDEX('PU Holds'!$B$14:$AF$554,MATCH(C2991,'PU Holds'!$B$14:$B$552,FALSE),MATCH(D2991,'PU Holds'!$B$14:$AF$14,FALSE)),0)</f>
        <v>0</v>
      </c>
      <c r="C2991" s="1165" t="str">
        <f t="shared" si="310"/>
        <v>PEXP198</v>
      </c>
      <c r="D2991" s="988" t="str">
        <f>'PU Holds'!$R$14</f>
        <v>Black 
RAL 9005</v>
      </c>
      <c r="E2991" s="1165" t="s">
        <v>27829</v>
      </c>
      <c r="F2991" s="1165" t="s">
        <v>27824</v>
      </c>
      <c r="G2991" s="1170" t="s">
        <v>27825</v>
      </c>
    </row>
    <row r="2992" spans="1:7" ht="15" customHeight="1">
      <c r="A2992" s="1165" t="str">
        <f t="shared" si="308"/>
        <v>PEXP198FLO</v>
      </c>
      <c r="B2992" s="1165">
        <f>IFERROR(INDEX('PU Holds'!$B$14:$AF$554,MATCH(C2992,'PU Holds'!$B$14:$B$552,FALSE),MATCH(D2992,'PU Holds'!$B$14:$AF$14,FALSE)),0)</f>
        <v>0</v>
      </c>
      <c r="C2992" s="1165" t="str">
        <f t="shared" si="310"/>
        <v>PEXP198</v>
      </c>
      <c r="D2992" s="988" t="str">
        <f>'PU Holds'!$S$14</f>
        <v>Fluo 
Orange</v>
      </c>
      <c r="E2992" s="1165" t="s">
        <v>27830</v>
      </c>
      <c r="F2992" s="1165" t="s">
        <v>27824</v>
      </c>
      <c r="G2992" s="1170" t="s">
        <v>27825</v>
      </c>
    </row>
    <row r="2993" spans="1:7" ht="15" customHeight="1">
      <c r="A2993" s="1165" t="str">
        <f t="shared" si="308"/>
        <v>PEXP198FLG</v>
      </c>
      <c r="B2993" s="1165">
        <f>IFERROR(INDEX('PU Holds'!$B$14:$AF$554,MATCH(C2993,'PU Holds'!$B$14:$B$552,FALSE),MATCH(D2993,'PU Holds'!$B$14:$AF$14,FALSE)),0)</f>
        <v>0</v>
      </c>
      <c r="C2993" s="1165" t="str">
        <f t="shared" si="310"/>
        <v>PEXP198</v>
      </c>
      <c r="D2993" s="988" t="str">
        <f>'PU Holds'!$T$14</f>
        <v>Fluo 
Green</v>
      </c>
      <c r="E2993" s="1165" t="s">
        <v>27831</v>
      </c>
      <c r="F2993" s="1165" t="s">
        <v>27824</v>
      </c>
      <c r="G2993" s="1170" t="s">
        <v>27825</v>
      </c>
    </row>
    <row r="2994" spans="1:7" ht="15" customHeight="1">
      <c r="A2994" s="1165" t="str">
        <f t="shared" si="308"/>
        <v>PEXP198FLP</v>
      </c>
      <c r="B2994" s="1165">
        <f>IFERROR(INDEX('PU Holds'!$B$14:$AF$554,MATCH(C2994,'PU Holds'!$B$14:$B$552,FALSE),MATCH(D2994,'PU Holds'!$B$14:$AF$14,FALSE)),0)</f>
        <v>0</v>
      </c>
      <c r="C2994" s="1165" t="str">
        <f t="shared" si="310"/>
        <v>PEXP198</v>
      </c>
      <c r="D2994" s="988" t="str">
        <f>'PU Holds'!$U$14</f>
        <v>Fluo 
Pink</v>
      </c>
      <c r="E2994" s="1165" t="s">
        <v>27832</v>
      </c>
      <c r="F2994" s="1165" t="s">
        <v>27824</v>
      </c>
      <c r="G2994" s="1170" t="s">
        <v>27825</v>
      </c>
    </row>
    <row r="2995" spans="1:7" ht="15" customHeight="1">
      <c r="A2995" s="1165" t="str">
        <f t="shared" si="308"/>
        <v>PEXP198VIO</v>
      </c>
      <c r="B2995" s="1165">
        <f>IFERROR(INDEX('PU Holds'!$B$14:$AF$554,MATCH(C2995,'PU Holds'!$B$14:$B$552,FALSE),MATCH(D2995,'PU Holds'!$B$14:$AF$14,FALSE)),0)</f>
        <v>0</v>
      </c>
      <c r="C2995" s="1165" t="str">
        <f t="shared" si="310"/>
        <v>PEXP198</v>
      </c>
      <c r="D2995" s="988" t="str">
        <f>'PU Holds'!$W$14</f>
        <v>Violet 
RAL 4008</v>
      </c>
      <c r="E2995" s="1165" t="s">
        <v>27833</v>
      </c>
      <c r="F2995" s="1165" t="s">
        <v>27824</v>
      </c>
      <c r="G2995" s="1170" t="s">
        <v>27825</v>
      </c>
    </row>
    <row r="2996" spans="1:7" ht="15" customHeight="1">
      <c r="A2996" s="1165" t="str">
        <f t="shared" si="308"/>
        <v>PEXP198MIN</v>
      </c>
      <c r="B2996" s="1165">
        <f>IFERROR(INDEX('PU Holds'!$B$14:$AF$554,MATCH(C2996,'PU Holds'!$B$14:$B$552,FALSE),MATCH(D2996,'PU Holds'!$B$14:$AF$14,FALSE)),0)</f>
        <v>0</v>
      </c>
      <c r="C2996" s="1165" t="str">
        <f t="shared" si="310"/>
        <v>PEXP198</v>
      </c>
      <c r="D2996" s="988" t="str">
        <f>'PU Holds'!$X$14</f>
        <v>Mint 
RAL 6027</v>
      </c>
      <c r="E2996" s="1165" t="s">
        <v>27834</v>
      </c>
      <c r="F2996" s="1165" t="s">
        <v>27824</v>
      </c>
      <c r="G2996" s="1170" t="s">
        <v>27825</v>
      </c>
    </row>
    <row r="2997" spans="1:7" ht="15" customHeight="1">
      <c r="A2997" s="1165" t="str">
        <f t="shared" si="308"/>
        <v>PEXP198PUK</v>
      </c>
      <c r="B2997" s="1165">
        <f>IFERROR(INDEX('PU Holds'!$B$14:$AF$554,MATCH(C2997,'PU Holds'!$B$14:$B$552,FALSE),MATCH(D2997,'PU Holds'!$B$14:$AF$14,FALSE)),0)</f>
        <v>0</v>
      </c>
      <c r="C2997" s="1165" t="str">
        <f t="shared" si="310"/>
        <v>PEXP198</v>
      </c>
      <c r="D2997" s="988" t="str">
        <f>'PU Holds'!$Z$14</f>
        <v>Green 
(Puke 16-09)</v>
      </c>
      <c r="E2997" s="1165" t="s">
        <v>27835</v>
      </c>
      <c r="F2997" s="1165" t="s">
        <v>27824</v>
      </c>
      <c r="G2997" s="1170" t="s">
        <v>27825</v>
      </c>
    </row>
    <row r="2998" spans="1:7" ht="15" customHeight="1">
      <c r="A2998" s="1165" t="str">
        <f t="shared" si="308"/>
        <v>PEXP198ORA</v>
      </c>
      <c r="B2998" s="1165">
        <f>IFERROR(INDEX('PU Holds'!$B$14:$AF$554,MATCH(C2998,'PU Holds'!$B$14:$B$552,FALSE),MATCH(D2998,'PU Holds'!$B$14:$AF$14,FALSE)),0)</f>
        <v>0</v>
      </c>
      <c r="C2998" s="1165" t="str">
        <f t="shared" si="310"/>
        <v>PEXP198</v>
      </c>
      <c r="D2998" s="988" t="str">
        <f>'PU Holds'!$AA$14</f>
        <v>US Orange
14-01</v>
      </c>
      <c r="E2998" s="1165" t="s">
        <v>27836</v>
      </c>
      <c r="F2998" s="1165" t="s">
        <v>27824</v>
      </c>
      <c r="G2998" s="1170" t="s">
        <v>27825</v>
      </c>
    </row>
    <row r="2999" spans="1:7" ht="15" customHeight="1">
      <c r="A2999" s="1165" t="str">
        <f t="shared" si="308"/>
        <v>PEXP198GRE</v>
      </c>
      <c r="B2999" s="1165">
        <f>IFERROR(INDEX('PU Holds'!$B$14:$AF$554,MATCH(C2999,'PU Holds'!$B$14:$B$552,FALSE),MATCH(D2999,'PU Holds'!$B$14:$AF$14,FALSE)),0)</f>
        <v>0</v>
      </c>
      <c r="C2999" s="1165" t="str">
        <f t="shared" si="310"/>
        <v>PEXP198</v>
      </c>
      <c r="D2999" s="988" t="str">
        <f>'PU Holds'!$AB$14</f>
        <v>US Green 
16 -16</v>
      </c>
      <c r="E2999" s="1165" t="s">
        <v>27837</v>
      </c>
      <c r="F2999" s="1165" t="s">
        <v>27824</v>
      </c>
      <c r="G2999" s="1170" t="s">
        <v>27825</v>
      </c>
    </row>
    <row r="3000" spans="1:7" ht="15" customHeight="1">
      <c r="A3000" s="1165" t="str">
        <f t="shared" si="308"/>
        <v>PEXP198WHI</v>
      </c>
      <c r="B3000" s="1165">
        <f>IFERROR(INDEX('PU Holds'!$B$14:$AF$554,MATCH(C3000,'PU Holds'!$B$14:$B$552,FALSE),MATCH(D3000,'PU Holds'!$B$14:$AF$14,FALSE)),0)</f>
        <v>0</v>
      </c>
      <c r="C3000" s="1165" t="str">
        <f t="shared" si="310"/>
        <v>PEXP198</v>
      </c>
      <c r="D3000" s="988" t="str">
        <f>'PU Holds'!$AC$14</f>
        <v>White 
RAL 9010</v>
      </c>
      <c r="E3000" s="1165" t="s">
        <v>27838</v>
      </c>
      <c r="F3000" s="1165" t="s">
        <v>27824</v>
      </c>
      <c r="G3000" s="1170" t="s">
        <v>27825</v>
      </c>
    </row>
    <row r="3001" spans="1:7" ht="15" customHeight="1">
      <c r="A3001" s="1165" t="str">
        <f t="shared" si="308"/>
        <v>PEXP198PUR</v>
      </c>
      <c r="B3001" s="1165">
        <f>IFERROR(INDEX('PU Holds'!$B$14:$AF$554,MATCH(C3001,'PU Holds'!$B$14:$B$552,FALSE),MATCH(D3001,'PU Holds'!$B$14:$AF$14,FALSE)),0)</f>
        <v>0</v>
      </c>
      <c r="C3001" s="1165" t="str">
        <f t="shared" si="310"/>
        <v>PEXP198</v>
      </c>
      <c r="D3001" s="988" t="str">
        <f>'PU Holds'!$AD$14</f>
        <v>US Purple</v>
      </c>
      <c r="E3001" s="1165" t="s">
        <v>27839</v>
      </c>
      <c r="F3001" s="1165" t="s">
        <v>27824</v>
      </c>
      <c r="G3001" s="1170" t="s">
        <v>27825</v>
      </c>
    </row>
    <row r="3002" spans="1:7" ht="15" customHeight="1">
      <c r="A3002" s="1165" t="str">
        <f t="shared" si="308"/>
        <v>PEXP199YEL</v>
      </c>
      <c r="B3002" s="1165">
        <f>IFERROR(INDEX('PU Holds'!$B$14:$AF$554,MATCH(C3002,'PU Holds'!$B$14:$B$552,FALSE),MATCH(D3002,'PU Holds'!$B$14:$AF$14,FALSE)),0)</f>
        <v>0</v>
      </c>
      <c r="C3002" s="1165" t="s">
        <v>28037</v>
      </c>
      <c r="D3002" s="1168" t="str">
        <f>'PU Holds'!$M$14</f>
        <v>Yellow 
RAL 1026</v>
      </c>
      <c r="E3002" s="1165" t="s">
        <v>27823</v>
      </c>
      <c r="F3002" s="1165" t="s">
        <v>27824</v>
      </c>
      <c r="G3002" s="1170" t="s">
        <v>27825</v>
      </c>
    </row>
    <row r="3003" spans="1:7" ht="15" customHeight="1">
      <c r="A3003" s="1165" t="str">
        <f t="shared" si="308"/>
        <v>PEXP199RED</v>
      </c>
      <c r="B3003" s="1165">
        <f>IFERROR(INDEX('PU Holds'!$B$14:$AF$554,MATCH(C3003,'PU Holds'!$B$14:$B$552,FALSE),MATCH(D3003,'PU Holds'!$B$14:$AF$14,FALSE)),0)</f>
        <v>0</v>
      </c>
      <c r="C3003" s="1165" t="str">
        <f t="shared" ref="C3003:C3016" si="311">C3002</f>
        <v>PEXP199</v>
      </c>
      <c r="D3003" s="988" t="str">
        <f>'PU Holds'!$O$14</f>
        <v>Red 
RAL 3020</v>
      </c>
      <c r="E3003" s="1165" t="s">
        <v>27826</v>
      </c>
      <c r="F3003" s="1165" t="s">
        <v>27824</v>
      </c>
      <c r="G3003" s="1170" t="s">
        <v>27825</v>
      </c>
    </row>
    <row r="3004" spans="1:7" ht="15" customHeight="1">
      <c r="A3004" s="1165" t="str">
        <f t="shared" si="308"/>
        <v>PEXP199BLU</v>
      </c>
      <c r="B3004" s="1165">
        <f>IFERROR(INDEX('PU Holds'!$B$14:$AF$554,MATCH(C3004,'PU Holds'!$B$14:$B$552,FALSE),MATCH(D3004,'PU Holds'!$B$14:$AF$14,FALSE)),0)</f>
        <v>0</v>
      </c>
      <c r="C3004" s="1165" t="str">
        <f t="shared" si="311"/>
        <v>PEXP199</v>
      </c>
      <c r="D3004" s="988" t="str">
        <f>'PU Holds'!$P$14</f>
        <v>Blue 
RAL 5015</v>
      </c>
      <c r="E3004" s="1165" t="s">
        <v>27827</v>
      </c>
      <c r="F3004" s="1165" t="s">
        <v>27824</v>
      </c>
      <c r="G3004" s="1170" t="s">
        <v>27825</v>
      </c>
    </row>
    <row r="3005" spans="1:7" ht="15" customHeight="1">
      <c r="A3005" s="1165" t="str">
        <f t="shared" si="308"/>
        <v>PEXP199GRY</v>
      </c>
      <c r="B3005" s="1165">
        <f>IFERROR(INDEX('PU Holds'!$B$14:$AF$554,MATCH(C3005,'PU Holds'!$B$14:$B$552,FALSE),MATCH(D3005,'PU Holds'!$B$14:$AF$14,FALSE)),0)</f>
        <v>0</v>
      </c>
      <c r="C3005" s="1165" t="str">
        <f t="shared" si="311"/>
        <v>PEXP199</v>
      </c>
      <c r="D3005" s="988" t="str">
        <f>'PU Holds'!$Q$14</f>
        <v>Grey 
RAL 7001</v>
      </c>
      <c r="E3005" s="1165" t="s">
        <v>27828</v>
      </c>
      <c r="F3005" s="1165" t="s">
        <v>27824</v>
      </c>
      <c r="G3005" s="1170" t="s">
        <v>27825</v>
      </c>
    </row>
    <row r="3006" spans="1:7" ht="15" customHeight="1">
      <c r="A3006" s="1165" t="str">
        <f t="shared" si="308"/>
        <v>PEXP199BLK</v>
      </c>
      <c r="B3006" s="1165">
        <f>IFERROR(INDEX('PU Holds'!$B$14:$AF$554,MATCH(C3006,'PU Holds'!$B$14:$B$552,FALSE),MATCH(D3006,'PU Holds'!$B$14:$AF$14,FALSE)),0)</f>
        <v>0</v>
      </c>
      <c r="C3006" s="1165" t="str">
        <f t="shared" si="311"/>
        <v>PEXP199</v>
      </c>
      <c r="D3006" s="988" t="str">
        <f>'PU Holds'!$R$14</f>
        <v>Black 
RAL 9005</v>
      </c>
      <c r="E3006" s="1165" t="s">
        <v>27829</v>
      </c>
      <c r="F3006" s="1165" t="s">
        <v>27824</v>
      </c>
      <c r="G3006" s="1170" t="s">
        <v>27825</v>
      </c>
    </row>
    <row r="3007" spans="1:7" ht="15" customHeight="1">
      <c r="A3007" s="1165" t="str">
        <f t="shared" si="308"/>
        <v>PEXP199FLO</v>
      </c>
      <c r="B3007" s="1165">
        <f>IFERROR(INDEX('PU Holds'!$B$14:$AF$554,MATCH(C3007,'PU Holds'!$B$14:$B$552,FALSE),MATCH(D3007,'PU Holds'!$B$14:$AF$14,FALSE)),0)</f>
        <v>0</v>
      </c>
      <c r="C3007" s="1165" t="str">
        <f t="shared" si="311"/>
        <v>PEXP199</v>
      </c>
      <c r="D3007" s="988" t="str">
        <f>'PU Holds'!$S$14</f>
        <v>Fluo 
Orange</v>
      </c>
      <c r="E3007" s="1165" t="s">
        <v>27830</v>
      </c>
      <c r="F3007" s="1165" t="s">
        <v>27824</v>
      </c>
      <c r="G3007" s="1170" t="s">
        <v>27825</v>
      </c>
    </row>
    <row r="3008" spans="1:7" ht="15" customHeight="1">
      <c r="A3008" s="1165" t="str">
        <f t="shared" si="308"/>
        <v>PEXP199FLG</v>
      </c>
      <c r="B3008" s="1165">
        <f>IFERROR(INDEX('PU Holds'!$B$14:$AF$554,MATCH(C3008,'PU Holds'!$B$14:$B$552,FALSE),MATCH(D3008,'PU Holds'!$B$14:$AF$14,FALSE)),0)</f>
        <v>0</v>
      </c>
      <c r="C3008" s="1165" t="str">
        <f t="shared" si="311"/>
        <v>PEXP199</v>
      </c>
      <c r="D3008" s="988" t="str">
        <f>'PU Holds'!$T$14</f>
        <v>Fluo 
Green</v>
      </c>
      <c r="E3008" s="1165" t="s">
        <v>27831</v>
      </c>
      <c r="F3008" s="1165" t="s">
        <v>27824</v>
      </c>
      <c r="G3008" s="1170" t="s">
        <v>27825</v>
      </c>
    </row>
    <row r="3009" spans="1:7" ht="15" customHeight="1">
      <c r="A3009" s="1165" t="str">
        <f t="shared" si="308"/>
        <v>PEXP199FLP</v>
      </c>
      <c r="B3009" s="1165">
        <f>IFERROR(INDEX('PU Holds'!$B$14:$AF$554,MATCH(C3009,'PU Holds'!$B$14:$B$552,FALSE),MATCH(D3009,'PU Holds'!$B$14:$AF$14,FALSE)),0)</f>
        <v>0</v>
      </c>
      <c r="C3009" s="1165" t="str">
        <f t="shared" si="311"/>
        <v>PEXP199</v>
      </c>
      <c r="D3009" s="988" t="str">
        <f>'PU Holds'!$U$14</f>
        <v>Fluo 
Pink</v>
      </c>
      <c r="E3009" s="1165" t="s">
        <v>27832</v>
      </c>
      <c r="F3009" s="1165" t="s">
        <v>27824</v>
      </c>
      <c r="G3009" s="1170" t="s">
        <v>27825</v>
      </c>
    </row>
    <row r="3010" spans="1:7" ht="15" customHeight="1">
      <c r="A3010" s="1165" t="str">
        <f t="shared" si="308"/>
        <v>PEXP199VIO</v>
      </c>
      <c r="B3010" s="1165">
        <f>IFERROR(INDEX('PU Holds'!$B$14:$AF$554,MATCH(C3010,'PU Holds'!$B$14:$B$552,FALSE),MATCH(D3010,'PU Holds'!$B$14:$AF$14,FALSE)),0)</f>
        <v>0</v>
      </c>
      <c r="C3010" s="1165" t="str">
        <f t="shared" si="311"/>
        <v>PEXP199</v>
      </c>
      <c r="D3010" s="988" t="str">
        <f>'PU Holds'!$W$14</f>
        <v>Violet 
RAL 4008</v>
      </c>
      <c r="E3010" s="1165" t="s">
        <v>27833</v>
      </c>
      <c r="F3010" s="1165" t="s">
        <v>27824</v>
      </c>
      <c r="G3010" s="1170" t="s">
        <v>27825</v>
      </c>
    </row>
    <row r="3011" spans="1:7" ht="15" customHeight="1">
      <c r="A3011" s="1165" t="str">
        <f t="shared" si="308"/>
        <v>PEXP199MIN</v>
      </c>
      <c r="B3011" s="1165">
        <f>IFERROR(INDEX('PU Holds'!$B$14:$AF$554,MATCH(C3011,'PU Holds'!$B$14:$B$552,FALSE),MATCH(D3011,'PU Holds'!$B$14:$AF$14,FALSE)),0)</f>
        <v>0</v>
      </c>
      <c r="C3011" s="1165" t="str">
        <f t="shared" si="311"/>
        <v>PEXP199</v>
      </c>
      <c r="D3011" s="988" t="str">
        <f>'PU Holds'!$X$14</f>
        <v>Mint 
RAL 6027</v>
      </c>
      <c r="E3011" s="1165" t="s">
        <v>27834</v>
      </c>
      <c r="F3011" s="1165" t="s">
        <v>27824</v>
      </c>
      <c r="G3011" s="1170" t="s">
        <v>27825</v>
      </c>
    </row>
    <row r="3012" spans="1:7" ht="15" customHeight="1">
      <c r="A3012" s="1165" t="str">
        <f t="shared" si="308"/>
        <v>PEXP199PUK</v>
      </c>
      <c r="B3012" s="1165">
        <f>IFERROR(INDEX('PU Holds'!$B$14:$AF$554,MATCH(C3012,'PU Holds'!$B$14:$B$552,FALSE),MATCH(D3012,'PU Holds'!$B$14:$AF$14,FALSE)),0)</f>
        <v>0</v>
      </c>
      <c r="C3012" s="1165" t="str">
        <f t="shared" si="311"/>
        <v>PEXP199</v>
      </c>
      <c r="D3012" s="988" t="str">
        <f>'PU Holds'!$Z$14</f>
        <v>Green 
(Puke 16-09)</v>
      </c>
      <c r="E3012" s="1165" t="s">
        <v>27835</v>
      </c>
      <c r="F3012" s="1165" t="s">
        <v>27824</v>
      </c>
      <c r="G3012" s="1170" t="s">
        <v>27825</v>
      </c>
    </row>
    <row r="3013" spans="1:7" ht="15" customHeight="1">
      <c r="A3013" s="1165" t="str">
        <f t="shared" ref="A3013:A3016" si="312">CONCATENATE(C3013,E3013)</f>
        <v>PEXP199ORA</v>
      </c>
      <c r="B3013" s="1165">
        <f>IFERROR(INDEX('PU Holds'!$B$14:$AF$554,MATCH(C3013,'PU Holds'!$B$14:$B$552,FALSE),MATCH(D3013,'PU Holds'!$B$14:$AF$14,FALSE)),0)</f>
        <v>0</v>
      </c>
      <c r="C3013" s="1165" t="str">
        <f t="shared" si="311"/>
        <v>PEXP199</v>
      </c>
      <c r="D3013" s="988" t="str">
        <f>'PU Holds'!$AA$14</f>
        <v>US Orange
14-01</v>
      </c>
      <c r="E3013" s="1165" t="s">
        <v>27836</v>
      </c>
      <c r="F3013" s="1165" t="s">
        <v>27824</v>
      </c>
      <c r="G3013" s="1170" t="s">
        <v>27825</v>
      </c>
    </row>
    <row r="3014" spans="1:7" ht="15" customHeight="1">
      <c r="A3014" s="1165" t="str">
        <f t="shared" si="312"/>
        <v>PEXP199GRE</v>
      </c>
      <c r="B3014" s="1165">
        <f>IFERROR(INDEX('PU Holds'!$B$14:$AF$554,MATCH(C3014,'PU Holds'!$B$14:$B$552,FALSE),MATCH(D3014,'PU Holds'!$B$14:$AF$14,FALSE)),0)</f>
        <v>0</v>
      </c>
      <c r="C3014" s="1165" t="str">
        <f t="shared" si="311"/>
        <v>PEXP199</v>
      </c>
      <c r="D3014" s="988" t="str">
        <f>'PU Holds'!$AB$14</f>
        <v>US Green 
16 -16</v>
      </c>
      <c r="E3014" s="1165" t="s">
        <v>27837</v>
      </c>
      <c r="F3014" s="1165" t="s">
        <v>27824</v>
      </c>
      <c r="G3014" s="1170" t="s">
        <v>27825</v>
      </c>
    </row>
    <row r="3015" spans="1:7" ht="15" customHeight="1">
      <c r="A3015" s="1165" t="str">
        <f t="shared" si="312"/>
        <v>PEXP199WHI</v>
      </c>
      <c r="B3015" s="1165">
        <f>IFERROR(INDEX('PU Holds'!$B$14:$AF$554,MATCH(C3015,'PU Holds'!$B$14:$B$552,FALSE),MATCH(D3015,'PU Holds'!$B$14:$AF$14,FALSE)),0)</f>
        <v>0</v>
      </c>
      <c r="C3015" s="1165" t="str">
        <f t="shared" si="311"/>
        <v>PEXP199</v>
      </c>
      <c r="D3015" s="988" t="str">
        <f>'PU Holds'!$AC$14</f>
        <v>White 
RAL 9010</v>
      </c>
      <c r="E3015" s="1165" t="s">
        <v>27838</v>
      </c>
      <c r="F3015" s="1165" t="s">
        <v>27824</v>
      </c>
      <c r="G3015" s="1170" t="s">
        <v>27825</v>
      </c>
    </row>
    <row r="3016" spans="1:7" ht="15" customHeight="1">
      <c r="A3016" s="1165" t="str">
        <f t="shared" si="312"/>
        <v>PEXP199PUR</v>
      </c>
      <c r="B3016" s="1165">
        <f>IFERROR(INDEX('PU Holds'!$B$14:$AF$554,MATCH(C3016,'PU Holds'!$B$14:$B$552,FALSE),MATCH(D3016,'PU Holds'!$B$14:$AF$14,FALSE)),0)</f>
        <v>0</v>
      </c>
      <c r="C3016" s="1165" t="str">
        <f t="shared" si="311"/>
        <v>PEXP199</v>
      </c>
      <c r="D3016" s="988" t="str">
        <f>'PU Holds'!$AD$14</f>
        <v>US Purple</v>
      </c>
      <c r="E3016" s="1165" t="s">
        <v>27839</v>
      </c>
      <c r="F3016" s="1165" t="s">
        <v>27824</v>
      </c>
      <c r="G3016" s="1170" t="s">
        <v>27825</v>
      </c>
    </row>
    <row r="3017" spans="1:7" ht="15" customHeight="1">
      <c r="A3017" s="1165" t="str">
        <f t="shared" ref="A3017:A3071" si="313">CONCATENATE(C3017,E3017)</f>
        <v>PEXP200YEL</v>
      </c>
      <c r="B3017" s="1165">
        <f>IFERROR(INDEX('PU Holds'!$B$14:$AF$554,MATCH(C3017,'PU Holds'!$B$14:$B$552,FALSE),MATCH(D3017,'PU Holds'!$B$14:$AF$14,FALSE)),0)</f>
        <v>0</v>
      </c>
      <c r="C3017" s="1165" t="s">
        <v>28038</v>
      </c>
      <c r="D3017" s="1168" t="str">
        <f>'PU Holds'!$M$14</f>
        <v>Yellow 
RAL 1026</v>
      </c>
      <c r="E3017" s="1165" t="s">
        <v>27823</v>
      </c>
      <c r="F3017" s="1165" t="s">
        <v>27824</v>
      </c>
      <c r="G3017" s="1170" t="s">
        <v>27825</v>
      </c>
    </row>
    <row r="3018" spans="1:7" ht="15" customHeight="1">
      <c r="A3018" s="1165" t="str">
        <f t="shared" si="313"/>
        <v>PEXP200RED</v>
      </c>
      <c r="B3018" s="1165">
        <f>IFERROR(INDEX('PU Holds'!$B$14:$AF$554,MATCH(C3018,'PU Holds'!$B$14:$B$552,FALSE),MATCH(D3018,'PU Holds'!$B$14:$AF$14,FALSE)),0)</f>
        <v>0</v>
      </c>
      <c r="C3018" s="1165" t="str">
        <f t="shared" ref="C3018:C3031" si="314">C3017</f>
        <v>PEXP200</v>
      </c>
      <c r="D3018" s="988" t="str">
        <f>'PU Holds'!$O$14</f>
        <v>Red 
RAL 3020</v>
      </c>
      <c r="E3018" s="1165" t="s">
        <v>27826</v>
      </c>
      <c r="F3018" s="1165" t="s">
        <v>27824</v>
      </c>
      <c r="G3018" s="1170" t="s">
        <v>27825</v>
      </c>
    </row>
    <row r="3019" spans="1:7" ht="15" customHeight="1">
      <c r="A3019" s="1165" t="str">
        <f t="shared" si="313"/>
        <v>PEXP200BLU</v>
      </c>
      <c r="B3019" s="1165">
        <f>IFERROR(INDEX('PU Holds'!$B$14:$AF$554,MATCH(C3019,'PU Holds'!$B$14:$B$552,FALSE),MATCH(D3019,'PU Holds'!$B$14:$AF$14,FALSE)),0)</f>
        <v>0</v>
      </c>
      <c r="C3019" s="1165" t="str">
        <f t="shared" si="314"/>
        <v>PEXP200</v>
      </c>
      <c r="D3019" s="988" t="str">
        <f>'PU Holds'!$P$14</f>
        <v>Blue 
RAL 5015</v>
      </c>
      <c r="E3019" s="1165" t="s">
        <v>27827</v>
      </c>
      <c r="F3019" s="1165" t="s">
        <v>27824</v>
      </c>
      <c r="G3019" s="1170" t="s">
        <v>27825</v>
      </c>
    </row>
    <row r="3020" spans="1:7" ht="15" customHeight="1">
      <c r="A3020" s="1165" t="str">
        <f t="shared" si="313"/>
        <v>PEXP200GRY</v>
      </c>
      <c r="B3020" s="1165">
        <f>IFERROR(INDEX('PU Holds'!$B$14:$AF$554,MATCH(C3020,'PU Holds'!$B$14:$B$552,FALSE),MATCH(D3020,'PU Holds'!$B$14:$AF$14,FALSE)),0)</f>
        <v>0</v>
      </c>
      <c r="C3020" s="1165" t="str">
        <f t="shared" si="314"/>
        <v>PEXP200</v>
      </c>
      <c r="D3020" s="988" t="str">
        <f>'PU Holds'!$Q$14</f>
        <v>Grey 
RAL 7001</v>
      </c>
      <c r="E3020" s="1165" t="s">
        <v>27828</v>
      </c>
      <c r="F3020" s="1165" t="s">
        <v>27824</v>
      </c>
      <c r="G3020" s="1170" t="s">
        <v>27825</v>
      </c>
    </row>
    <row r="3021" spans="1:7" ht="15" customHeight="1">
      <c r="A3021" s="1165" t="str">
        <f t="shared" si="313"/>
        <v>PEXP200BLK</v>
      </c>
      <c r="B3021" s="1165">
        <f>IFERROR(INDEX('PU Holds'!$B$14:$AF$554,MATCH(C3021,'PU Holds'!$B$14:$B$552,FALSE),MATCH(D3021,'PU Holds'!$B$14:$AF$14,FALSE)),0)</f>
        <v>0</v>
      </c>
      <c r="C3021" s="1165" t="str">
        <f t="shared" si="314"/>
        <v>PEXP200</v>
      </c>
      <c r="D3021" s="988" t="str">
        <f>'PU Holds'!$R$14</f>
        <v>Black 
RAL 9005</v>
      </c>
      <c r="E3021" s="1165" t="s">
        <v>27829</v>
      </c>
      <c r="F3021" s="1165" t="s">
        <v>27824</v>
      </c>
      <c r="G3021" s="1170" t="s">
        <v>27825</v>
      </c>
    </row>
    <row r="3022" spans="1:7" ht="15" customHeight="1">
      <c r="A3022" s="1165" t="str">
        <f t="shared" si="313"/>
        <v>PEXP200FLO</v>
      </c>
      <c r="B3022" s="1165">
        <f>IFERROR(INDEX('PU Holds'!$B$14:$AF$554,MATCH(C3022,'PU Holds'!$B$14:$B$552,FALSE),MATCH(D3022,'PU Holds'!$B$14:$AF$14,FALSE)),0)</f>
        <v>0</v>
      </c>
      <c r="C3022" s="1165" t="str">
        <f t="shared" si="314"/>
        <v>PEXP200</v>
      </c>
      <c r="D3022" s="988" t="str">
        <f>'PU Holds'!$S$14</f>
        <v>Fluo 
Orange</v>
      </c>
      <c r="E3022" s="1165" t="s">
        <v>27830</v>
      </c>
      <c r="F3022" s="1165" t="s">
        <v>27824</v>
      </c>
      <c r="G3022" s="1170" t="s">
        <v>27825</v>
      </c>
    </row>
    <row r="3023" spans="1:7" ht="15" customHeight="1">
      <c r="A3023" s="1165" t="str">
        <f t="shared" si="313"/>
        <v>PEXP200FLG</v>
      </c>
      <c r="B3023" s="1165">
        <f>IFERROR(INDEX('PU Holds'!$B$14:$AF$554,MATCH(C3023,'PU Holds'!$B$14:$B$552,FALSE),MATCH(D3023,'PU Holds'!$B$14:$AF$14,FALSE)),0)</f>
        <v>0</v>
      </c>
      <c r="C3023" s="1165" t="str">
        <f t="shared" si="314"/>
        <v>PEXP200</v>
      </c>
      <c r="D3023" s="988" t="str">
        <f>'PU Holds'!$T$14</f>
        <v>Fluo 
Green</v>
      </c>
      <c r="E3023" s="1165" t="s">
        <v>27831</v>
      </c>
      <c r="F3023" s="1165" t="s">
        <v>27824</v>
      </c>
      <c r="G3023" s="1170" t="s">
        <v>27825</v>
      </c>
    </row>
    <row r="3024" spans="1:7" ht="15" customHeight="1">
      <c r="A3024" s="1165" t="str">
        <f t="shared" si="313"/>
        <v>PEXP200FLP</v>
      </c>
      <c r="B3024" s="1165">
        <f>IFERROR(INDEX('PU Holds'!$B$14:$AF$554,MATCH(C3024,'PU Holds'!$B$14:$B$552,FALSE),MATCH(D3024,'PU Holds'!$B$14:$AF$14,FALSE)),0)</f>
        <v>0</v>
      </c>
      <c r="C3024" s="1165" t="str">
        <f t="shared" si="314"/>
        <v>PEXP200</v>
      </c>
      <c r="D3024" s="988" t="str">
        <f>'PU Holds'!$U$14</f>
        <v>Fluo 
Pink</v>
      </c>
      <c r="E3024" s="1165" t="s">
        <v>27832</v>
      </c>
      <c r="F3024" s="1165" t="s">
        <v>27824</v>
      </c>
      <c r="G3024" s="1170" t="s">
        <v>27825</v>
      </c>
    </row>
    <row r="3025" spans="1:7" ht="15" customHeight="1">
      <c r="A3025" s="1165" t="str">
        <f t="shared" si="313"/>
        <v>PEXP200VIO</v>
      </c>
      <c r="B3025" s="1165">
        <f>IFERROR(INDEX('PU Holds'!$B$14:$AF$554,MATCH(C3025,'PU Holds'!$B$14:$B$552,FALSE),MATCH(D3025,'PU Holds'!$B$14:$AF$14,FALSE)),0)</f>
        <v>0</v>
      </c>
      <c r="C3025" s="1165" t="str">
        <f t="shared" si="314"/>
        <v>PEXP200</v>
      </c>
      <c r="D3025" s="988" t="str">
        <f>'PU Holds'!$W$14</f>
        <v>Violet 
RAL 4008</v>
      </c>
      <c r="E3025" s="1165" t="s">
        <v>27833</v>
      </c>
      <c r="F3025" s="1165" t="s">
        <v>27824</v>
      </c>
      <c r="G3025" s="1170" t="s">
        <v>27825</v>
      </c>
    </row>
    <row r="3026" spans="1:7" ht="15" customHeight="1">
      <c r="A3026" s="1165" t="str">
        <f t="shared" si="313"/>
        <v>PEXP200MIN</v>
      </c>
      <c r="B3026" s="1165">
        <f>IFERROR(INDEX('PU Holds'!$B$14:$AF$554,MATCH(C3026,'PU Holds'!$B$14:$B$552,FALSE),MATCH(D3026,'PU Holds'!$B$14:$AF$14,FALSE)),0)</f>
        <v>0</v>
      </c>
      <c r="C3026" s="1165" t="str">
        <f t="shared" si="314"/>
        <v>PEXP200</v>
      </c>
      <c r="D3026" s="988" t="str">
        <f>'PU Holds'!$X$14</f>
        <v>Mint 
RAL 6027</v>
      </c>
      <c r="E3026" s="1165" t="s">
        <v>27834</v>
      </c>
      <c r="F3026" s="1165" t="s">
        <v>27824</v>
      </c>
      <c r="G3026" s="1170" t="s">
        <v>27825</v>
      </c>
    </row>
    <row r="3027" spans="1:7" ht="15" customHeight="1">
      <c r="A3027" s="1165" t="str">
        <f t="shared" si="313"/>
        <v>PEXP200PUK</v>
      </c>
      <c r="B3027" s="1165">
        <f>IFERROR(INDEX('PU Holds'!$B$14:$AF$554,MATCH(C3027,'PU Holds'!$B$14:$B$552,FALSE),MATCH(D3027,'PU Holds'!$B$14:$AF$14,FALSE)),0)</f>
        <v>0</v>
      </c>
      <c r="C3027" s="1165" t="str">
        <f t="shared" si="314"/>
        <v>PEXP200</v>
      </c>
      <c r="D3027" s="988" t="str">
        <f>'PU Holds'!$Z$14</f>
        <v>Green 
(Puke 16-09)</v>
      </c>
      <c r="E3027" s="1165" t="s">
        <v>27835</v>
      </c>
      <c r="F3027" s="1165" t="s">
        <v>27824</v>
      </c>
      <c r="G3027" s="1170" t="s">
        <v>27825</v>
      </c>
    </row>
    <row r="3028" spans="1:7" ht="15" customHeight="1">
      <c r="A3028" s="1165" t="str">
        <f t="shared" si="313"/>
        <v>PEXP200ORA</v>
      </c>
      <c r="B3028" s="1165">
        <f>IFERROR(INDEX('PU Holds'!$B$14:$AF$554,MATCH(C3028,'PU Holds'!$B$14:$B$552,FALSE),MATCH(D3028,'PU Holds'!$B$14:$AF$14,FALSE)),0)</f>
        <v>0</v>
      </c>
      <c r="C3028" s="1165" t="str">
        <f t="shared" si="314"/>
        <v>PEXP200</v>
      </c>
      <c r="D3028" s="988" t="str">
        <f>'PU Holds'!$AA$14</f>
        <v>US Orange
14-01</v>
      </c>
      <c r="E3028" s="1165" t="s">
        <v>27836</v>
      </c>
      <c r="F3028" s="1165" t="s">
        <v>27824</v>
      </c>
      <c r="G3028" s="1170" t="s">
        <v>27825</v>
      </c>
    </row>
    <row r="3029" spans="1:7" ht="15" customHeight="1">
      <c r="A3029" s="1165" t="str">
        <f t="shared" si="313"/>
        <v>PEXP200GRE</v>
      </c>
      <c r="B3029" s="1165">
        <f>IFERROR(INDEX('PU Holds'!$B$14:$AF$554,MATCH(C3029,'PU Holds'!$B$14:$B$552,FALSE),MATCH(D3029,'PU Holds'!$B$14:$AF$14,FALSE)),0)</f>
        <v>0</v>
      </c>
      <c r="C3029" s="1165" t="str">
        <f t="shared" si="314"/>
        <v>PEXP200</v>
      </c>
      <c r="D3029" s="988" t="str">
        <f>'PU Holds'!$AB$14</f>
        <v>US Green 
16 -16</v>
      </c>
      <c r="E3029" s="1165" t="s">
        <v>27837</v>
      </c>
      <c r="F3029" s="1165" t="s">
        <v>27824</v>
      </c>
      <c r="G3029" s="1170" t="s">
        <v>27825</v>
      </c>
    </row>
    <row r="3030" spans="1:7" ht="15" customHeight="1">
      <c r="A3030" s="1165" t="str">
        <f t="shared" si="313"/>
        <v>PEXP200WHI</v>
      </c>
      <c r="B3030" s="1165">
        <f>IFERROR(INDEX('PU Holds'!$B$14:$AF$554,MATCH(C3030,'PU Holds'!$B$14:$B$552,FALSE),MATCH(D3030,'PU Holds'!$B$14:$AF$14,FALSE)),0)</f>
        <v>0</v>
      </c>
      <c r="C3030" s="1165" t="str">
        <f t="shared" si="314"/>
        <v>PEXP200</v>
      </c>
      <c r="D3030" s="988" t="str">
        <f>'PU Holds'!$AC$14</f>
        <v>White 
RAL 9010</v>
      </c>
      <c r="E3030" s="1165" t="s">
        <v>27838</v>
      </c>
      <c r="F3030" s="1165" t="s">
        <v>27824</v>
      </c>
      <c r="G3030" s="1170" t="s">
        <v>27825</v>
      </c>
    </row>
    <row r="3031" spans="1:7" ht="15" customHeight="1">
      <c r="A3031" s="1165" t="str">
        <f t="shared" si="313"/>
        <v>PEXP200PUR</v>
      </c>
      <c r="B3031" s="1165">
        <f>IFERROR(INDEX('PU Holds'!$B$14:$AF$554,MATCH(C3031,'PU Holds'!$B$14:$B$552,FALSE),MATCH(D3031,'PU Holds'!$B$14:$AF$14,FALSE)),0)</f>
        <v>0</v>
      </c>
      <c r="C3031" s="1165" t="str">
        <f t="shared" si="314"/>
        <v>PEXP200</v>
      </c>
      <c r="D3031" s="988" t="str">
        <f>'PU Holds'!$AD$14</f>
        <v>US Purple</v>
      </c>
      <c r="E3031" s="1165" t="s">
        <v>27839</v>
      </c>
      <c r="F3031" s="1165" t="s">
        <v>27824</v>
      </c>
      <c r="G3031" s="1170" t="s">
        <v>27825</v>
      </c>
    </row>
    <row r="3032" spans="1:7" ht="15" customHeight="1">
      <c r="A3032" s="1165" t="str">
        <f t="shared" si="313"/>
        <v>PEXP201WHI</v>
      </c>
      <c r="B3032" s="1165">
        <f>IFERROR(INDEX('PE Holds'!$B$15:$AF$554,MATCH(C3032,'PE Holds'!$B$15:$B$552,FALSE),MATCH(D3032,'PE Holds'!$B$15:$AF$15,FALSE)),0)</f>
        <v>0</v>
      </c>
      <c r="C3032" s="1165" t="s">
        <v>28039</v>
      </c>
      <c r="D3032" s="1166" t="str">
        <f>'PE Holds'!$L$15</f>
        <v>White 
RAL 9016</v>
      </c>
      <c r="E3032" s="1165" t="s">
        <v>27838</v>
      </c>
      <c r="F3032" s="1165" t="s">
        <v>27824</v>
      </c>
      <c r="G3032" s="1170" t="s">
        <v>28040</v>
      </c>
    </row>
    <row r="3033" spans="1:7" ht="15" customHeight="1">
      <c r="A3033" s="1165" t="str">
        <f t="shared" si="313"/>
        <v>PEXP201YEL</v>
      </c>
      <c r="B3033" s="1165">
        <f>IFERROR(INDEX('PE Holds'!$B$15:$AF$554,MATCH(C3033,'PE Holds'!$B$15:$B$552,FALSE),MATCH(D3033,'PE Holds'!$B$15:$AF$15,FALSE)),0)</f>
        <v>0</v>
      </c>
      <c r="C3033" s="1165" t="str">
        <f>+C3032</f>
        <v>PEXP201</v>
      </c>
      <c r="D3033" s="988" t="str">
        <f>'PE Holds'!$M$15</f>
        <v>Yellow 
RAL 1026</v>
      </c>
      <c r="E3033" s="1165" t="s">
        <v>27823</v>
      </c>
      <c r="F3033" s="1165" t="s">
        <v>27824</v>
      </c>
      <c r="G3033" s="1170" t="s">
        <v>28040</v>
      </c>
    </row>
    <row r="3034" spans="1:7" ht="15" customHeight="1">
      <c r="A3034" s="1165" t="str">
        <f t="shared" si="313"/>
        <v>PEXP201GRE</v>
      </c>
      <c r="B3034" s="1165">
        <f>IFERROR(INDEX('PE Holds'!$B$15:$AF$554,MATCH(C3034,'PE Holds'!$B$15:$B$552,FALSE),MATCH(D3034,'PE Holds'!$B$15:$AF$15,FALSE)),0)</f>
        <v>0</v>
      </c>
      <c r="C3034" s="1165" t="str">
        <f t="shared" ref="C3034:C3045" si="315">+C3033</f>
        <v>PEXP201</v>
      </c>
      <c r="D3034" s="988" t="str">
        <f>'PE Holds'!$N$15</f>
        <v>Green 
RAL 6002</v>
      </c>
      <c r="E3034" s="1165" t="s">
        <v>27837</v>
      </c>
      <c r="F3034" s="1165" t="s">
        <v>27824</v>
      </c>
      <c r="G3034" s="1170" t="s">
        <v>28040</v>
      </c>
    </row>
    <row r="3035" spans="1:7" ht="15" customHeight="1">
      <c r="A3035" s="1165" t="str">
        <f t="shared" si="313"/>
        <v>PEXP201RED</v>
      </c>
      <c r="B3035" s="1165">
        <f>IFERROR(INDEX('PE Holds'!$B$15:$AF$554,MATCH(C3035,'PE Holds'!$B$15:$B$552,FALSE),MATCH(D3035,'PE Holds'!$B$15:$AF$15,FALSE)),0)</f>
        <v>0</v>
      </c>
      <c r="C3035" s="1165" t="str">
        <f t="shared" si="315"/>
        <v>PEXP201</v>
      </c>
      <c r="D3035" s="988" t="str">
        <f>'PE Holds'!$O$15</f>
        <v>Red 
RAL 3020</v>
      </c>
      <c r="E3035" s="1165" t="s">
        <v>27826</v>
      </c>
      <c r="F3035" s="1165" t="s">
        <v>27824</v>
      </c>
      <c r="G3035" s="1170" t="s">
        <v>28040</v>
      </c>
    </row>
    <row r="3036" spans="1:7" ht="15" customHeight="1">
      <c r="A3036" s="1165" t="str">
        <f t="shared" si="313"/>
        <v>PEXP201BLU</v>
      </c>
      <c r="B3036" s="1165">
        <f>IFERROR(INDEX('PE Holds'!$B$15:$AF$554,MATCH(C3036,'PE Holds'!$B$15:$B$552,FALSE),MATCH(D3036,'PE Holds'!$B$15:$AF$15,FALSE)),0)</f>
        <v>0</v>
      </c>
      <c r="C3036" s="1165" t="str">
        <f t="shared" si="315"/>
        <v>PEXP201</v>
      </c>
      <c r="D3036" s="988" t="str">
        <f>'PE Holds'!$P$15</f>
        <v>Blue 
RAL 5015</v>
      </c>
      <c r="E3036" s="1165" t="s">
        <v>27827</v>
      </c>
      <c r="F3036" s="1165" t="s">
        <v>27824</v>
      </c>
      <c r="G3036" s="1170" t="s">
        <v>28040</v>
      </c>
    </row>
    <row r="3037" spans="1:7" ht="15" customHeight="1">
      <c r="A3037" s="1165" t="str">
        <f t="shared" si="313"/>
        <v>PEXP201GRY</v>
      </c>
      <c r="B3037" s="1165">
        <f>IFERROR(INDEX('PE Holds'!$B$15:$AF$554,MATCH(C3037,'PE Holds'!$B$15:$B$552,FALSE),MATCH(D3037,'PE Holds'!$B$15:$AF$15,FALSE)),0)</f>
        <v>0</v>
      </c>
      <c r="C3037" s="1165" t="str">
        <f t="shared" si="315"/>
        <v>PEXP201</v>
      </c>
      <c r="D3037" s="988" t="str">
        <f>'PE Holds'!$Q$15</f>
        <v>Grey 
RAL 7001</v>
      </c>
      <c r="E3037" s="1165" t="s">
        <v>27828</v>
      </c>
      <c r="F3037" s="1165" t="s">
        <v>27824</v>
      </c>
      <c r="G3037" s="1170" t="s">
        <v>28040</v>
      </c>
    </row>
    <row r="3038" spans="1:7" ht="15" customHeight="1">
      <c r="A3038" s="1165" t="str">
        <f t="shared" si="313"/>
        <v>PEXP201BLK</v>
      </c>
      <c r="B3038" s="1165">
        <f>IFERROR(INDEX('PE Holds'!$B$15:$AF$554,MATCH(C3038,'PE Holds'!$B$15:$B$552,FALSE),MATCH(D3038,'PE Holds'!$B$15:$AF$15,FALSE)),0)</f>
        <v>0</v>
      </c>
      <c r="C3038" s="1165" t="str">
        <f t="shared" si="315"/>
        <v>PEXP201</v>
      </c>
      <c r="D3038" s="988" t="str">
        <f>'PE Holds'!$R$15</f>
        <v>Black 
RAL 9005</v>
      </c>
      <c r="E3038" s="1165" t="s">
        <v>27829</v>
      </c>
      <c r="F3038" s="1165" t="s">
        <v>27824</v>
      </c>
      <c r="G3038" s="1170" t="s">
        <v>28040</v>
      </c>
    </row>
    <row r="3039" spans="1:7" ht="15" customHeight="1">
      <c r="A3039" s="1165" t="str">
        <f t="shared" si="313"/>
        <v>PEXP201FLO</v>
      </c>
      <c r="B3039" s="1165">
        <f>IFERROR(INDEX('PE Holds'!$B$15:$AF$554,MATCH(C3039,'PE Holds'!$B$15:$B$552,FALSE),MATCH(D3039,'PE Holds'!$B$15:$AF$15,FALSE)),0)</f>
        <v>0</v>
      </c>
      <c r="C3039" s="1165" t="str">
        <f t="shared" si="315"/>
        <v>PEXP201</v>
      </c>
      <c r="D3039" s="988" t="str">
        <f>'PE Holds'!$S$15</f>
        <v>Fluo 
Orange</v>
      </c>
      <c r="E3039" s="1165" t="s">
        <v>27830</v>
      </c>
      <c r="F3039" s="1165" t="s">
        <v>27824</v>
      </c>
      <c r="G3039" s="1170" t="s">
        <v>28040</v>
      </c>
    </row>
    <row r="3040" spans="1:7" ht="15" customHeight="1">
      <c r="A3040" s="1165" t="str">
        <f t="shared" si="313"/>
        <v>PEXP201FLG</v>
      </c>
      <c r="B3040" s="1165">
        <f>IFERROR(INDEX('PE Holds'!$B$15:$AF$554,MATCH(C3040,'PE Holds'!$B$15:$B$552,FALSE),MATCH(D3040,'PE Holds'!$B$15:$AF$15,FALSE)),0)</f>
        <v>0</v>
      </c>
      <c r="C3040" s="1165" t="str">
        <f t="shared" si="315"/>
        <v>PEXP201</v>
      </c>
      <c r="D3040" s="988" t="str">
        <f>'PE Holds'!$T$15</f>
        <v>Fluo 
Green</v>
      </c>
      <c r="E3040" s="1165" t="s">
        <v>27831</v>
      </c>
      <c r="F3040" s="1165" t="s">
        <v>27824</v>
      </c>
      <c r="G3040" s="1170" t="s">
        <v>28040</v>
      </c>
    </row>
    <row r="3041" spans="1:7" ht="15" customHeight="1">
      <c r="A3041" s="1165" t="str">
        <f t="shared" si="313"/>
        <v>PEXP201FLP</v>
      </c>
      <c r="B3041" s="1165">
        <f>IFERROR(INDEX('PE Holds'!$B$15:$AF$554,MATCH(C3041,'PE Holds'!$B$15:$B$552,FALSE),MATCH(D3041,'PE Holds'!$B$15:$AF$15,FALSE)),0)</f>
        <v>0</v>
      </c>
      <c r="C3041" s="1165" t="str">
        <f t="shared" si="315"/>
        <v>PEXP201</v>
      </c>
      <c r="D3041" s="988" t="str">
        <f>'PE Holds'!$U$15</f>
        <v>Fluo 
Pink</v>
      </c>
      <c r="E3041" s="1165" t="s">
        <v>27832</v>
      </c>
      <c r="F3041" s="1165" t="s">
        <v>27824</v>
      </c>
      <c r="G3041" s="1170" t="s">
        <v>28040</v>
      </c>
    </row>
    <row r="3042" spans="1:7" ht="15" customHeight="1">
      <c r="A3042" s="1165" t="str">
        <f t="shared" si="313"/>
        <v>PEXP201FLY</v>
      </c>
      <c r="B3042" s="1165">
        <f>IFERROR(INDEX('PE Holds'!$B$15:$AF$554,MATCH(C3042,'PE Holds'!$B$15:$B$552,FALSE),MATCH(D3042,'PE Holds'!$B$15:$AF$15,FALSE)),0)</f>
        <v>0</v>
      </c>
      <c r="C3042" s="1165" t="str">
        <f t="shared" si="315"/>
        <v>PEXP201</v>
      </c>
      <c r="D3042" s="988" t="str">
        <f>'PE Holds'!$V$15</f>
        <v>Fluo 
Yellow</v>
      </c>
      <c r="E3042" s="1165" t="s">
        <v>28041</v>
      </c>
      <c r="F3042" s="1165" t="s">
        <v>27824</v>
      </c>
      <c r="G3042" s="1170" t="s">
        <v>28040</v>
      </c>
    </row>
    <row r="3043" spans="1:7" ht="15" customHeight="1">
      <c r="A3043" s="1165" t="str">
        <f t="shared" si="313"/>
        <v>PEXP201VIO</v>
      </c>
      <c r="B3043" s="1165">
        <f>IFERROR(INDEX('PE Holds'!$B$15:$AF$554,MATCH(C3043,'PE Holds'!$B$15:$B$552,FALSE),MATCH(D3043,'PE Holds'!$B$15:$AF$15,FALSE)),0)</f>
        <v>0</v>
      </c>
      <c r="C3043" s="1165" t="str">
        <f t="shared" si="315"/>
        <v>PEXP201</v>
      </c>
      <c r="D3043" s="988" t="str">
        <f>'PE Holds'!$W$15</f>
        <v>Violet 
RAL 4008</v>
      </c>
      <c r="E3043" s="1165" t="s">
        <v>27833</v>
      </c>
      <c r="F3043" s="1165" t="s">
        <v>27824</v>
      </c>
      <c r="G3043" s="1170" t="s">
        <v>28040</v>
      </c>
    </row>
    <row r="3044" spans="1:7" ht="15" customHeight="1">
      <c r="A3044" s="1165" t="str">
        <f t="shared" si="313"/>
        <v>PEXP201MIN</v>
      </c>
      <c r="B3044" s="1165">
        <f>IFERROR(INDEX('PE Holds'!$B$15:$AF$554,MATCH(C3044,'PE Holds'!$B$15:$B$552,FALSE),MATCH(D3044,'PE Holds'!$B$15:$AF$15,FALSE)),0)</f>
        <v>0</v>
      </c>
      <c r="C3044" s="1165" t="str">
        <f t="shared" si="315"/>
        <v>PEXP201</v>
      </c>
      <c r="D3044" s="988" t="str">
        <f>'PE Holds'!$X$15</f>
        <v>Mint 
RAL 6027</v>
      </c>
      <c r="E3044" s="1165" t="s">
        <v>27834</v>
      </c>
      <c r="F3044" s="1165" t="s">
        <v>27824</v>
      </c>
      <c r="G3044" s="1170" t="s">
        <v>28040</v>
      </c>
    </row>
    <row r="3045" spans="1:7" ht="15" customHeight="1">
      <c r="A3045" s="1165" t="str">
        <f t="shared" si="313"/>
        <v>PEXP201ORA</v>
      </c>
      <c r="B3045" s="1165">
        <f>IFERROR(INDEX('PE Holds'!$B$15:$AF$554,MATCH(C3045,'PE Holds'!$B$15:$B$552,FALSE),MATCH(D3045,'PE Holds'!$B$15:$AF$15,FALSE)),0)</f>
        <v>0</v>
      </c>
      <c r="C3045" s="1165" t="str">
        <f t="shared" si="315"/>
        <v>PEXP201</v>
      </c>
      <c r="D3045" s="988" t="str">
        <f>'PE Holds'!$Y$15</f>
        <v>Pure Orange</v>
      </c>
      <c r="E3045" s="1165" t="s">
        <v>27836</v>
      </c>
      <c r="F3045" s="1165" t="s">
        <v>27824</v>
      </c>
      <c r="G3045" s="1170" t="s">
        <v>28040</v>
      </c>
    </row>
    <row r="3046" spans="1:7" ht="15" customHeight="1">
      <c r="A3046" s="1165" t="str">
        <f t="shared" si="313"/>
        <v>PEXP202WHI</v>
      </c>
      <c r="B3046" s="1165">
        <f>IFERROR(INDEX('PE Holds'!$B$15:$AF$554,MATCH(C3046,'PE Holds'!$B$15:$B$552,FALSE),MATCH(D3046,'PE Holds'!$B$15:$AF$15,FALSE)),0)</f>
        <v>0</v>
      </c>
      <c r="C3046" s="1165" t="s">
        <v>28042</v>
      </c>
      <c r="D3046" s="1166" t="str">
        <f>'PE Holds'!$L$15</f>
        <v>White 
RAL 9016</v>
      </c>
      <c r="E3046" s="1165" t="s">
        <v>27838</v>
      </c>
      <c r="F3046" s="1165" t="s">
        <v>27824</v>
      </c>
      <c r="G3046" s="1170" t="s">
        <v>28040</v>
      </c>
    </row>
    <row r="3047" spans="1:7" ht="15" customHeight="1">
      <c r="A3047" s="1165" t="str">
        <f t="shared" si="313"/>
        <v>PEXP202YEL</v>
      </c>
      <c r="B3047" s="1165">
        <f>IFERROR(INDEX('PE Holds'!$B$15:$AF$554,MATCH(C3047,'PE Holds'!$B$15:$B$552,FALSE),MATCH(D3047,'PE Holds'!$B$15:$AF$15,FALSE)),0)</f>
        <v>0</v>
      </c>
      <c r="C3047" s="1165" t="str">
        <f>+C3046</f>
        <v>PEXP202</v>
      </c>
      <c r="D3047" s="988" t="str">
        <f>'PE Holds'!$M$15</f>
        <v>Yellow 
RAL 1026</v>
      </c>
      <c r="E3047" s="1165" t="s">
        <v>27823</v>
      </c>
      <c r="F3047" s="1165" t="s">
        <v>27824</v>
      </c>
      <c r="G3047" s="1170" t="s">
        <v>28040</v>
      </c>
    </row>
    <row r="3048" spans="1:7" ht="15" customHeight="1">
      <c r="A3048" s="1165" t="str">
        <f t="shared" si="313"/>
        <v>PEXP202GRE</v>
      </c>
      <c r="B3048" s="1165">
        <f>IFERROR(INDEX('PE Holds'!$B$15:$AF$554,MATCH(C3048,'PE Holds'!$B$15:$B$552,FALSE),MATCH(D3048,'PE Holds'!$B$15:$AF$15,FALSE)),0)</f>
        <v>0</v>
      </c>
      <c r="C3048" s="1165" t="str">
        <f t="shared" ref="C3048:C3059" si="316">+C3047</f>
        <v>PEXP202</v>
      </c>
      <c r="D3048" s="988" t="str">
        <f>'PE Holds'!$N$15</f>
        <v>Green 
RAL 6002</v>
      </c>
      <c r="E3048" s="1165" t="s">
        <v>27837</v>
      </c>
      <c r="F3048" s="1165" t="s">
        <v>27824</v>
      </c>
      <c r="G3048" s="1170" t="s">
        <v>28040</v>
      </c>
    </row>
    <row r="3049" spans="1:7" ht="15" customHeight="1">
      <c r="A3049" s="1165" t="str">
        <f t="shared" si="313"/>
        <v>PEXP202RED</v>
      </c>
      <c r="B3049" s="1165">
        <f>IFERROR(INDEX('PE Holds'!$B$15:$AF$554,MATCH(C3049,'PE Holds'!$B$15:$B$552,FALSE),MATCH(D3049,'PE Holds'!$B$15:$AF$15,FALSE)),0)</f>
        <v>0</v>
      </c>
      <c r="C3049" s="1165" t="str">
        <f t="shared" si="316"/>
        <v>PEXP202</v>
      </c>
      <c r="D3049" s="988" t="str">
        <f>'PE Holds'!$O$15</f>
        <v>Red 
RAL 3020</v>
      </c>
      <c r="E3049" s="1165" t="s">
        <v>27826</v>
      </c>
      <c r="F3049" s="1165" t="s">
        <v>27824</v>
      </c>
      <c r="G3049" s="1170" t="s">
        <v>28040</v>
      </c>
    </row>
    <row r="3050" spans="1:7" ht="15" customHeight="1">
      <c r="A3050" s="1165" t="str">
        <f t="shared" si="313"/>
        <v>PEXP202BLU</v>
      </c>
      <c r="B3050" s="1165">
        <f>IFERROR(INDEX('PE Holds'!$B$15:$AF$554,MATCH(C3050,'PE Holds'!$B$15:$B$552,FALSE),MATCH(D3050,'PE Holds'!$B$15:$AF$15,FALSE)),0)</f>
        <v>0</v>
      </c>
      <c r="C3050" s="1165" t="str">
        <f t="shared" si="316"/>
        <v>PEXP202</v>
      </c>
      <c r="D3050" s="988" t="str">
        <f>'PE Holds'!$P$15</f>
        <v>Blue 
RAL 5015</v>
      </c>
      <c r="E3050" s="1165" t="s">
        <v>27827</v>
      </c>
      <c r="F3050" s="1165" t="s">
        <v>27824</v>
      </c>
      <c r="G3050" s="1170" t="s">
        <v>28040</v>
      </c>
    </row>
    <row r="3051" spans="1:7" ht="15" customHeight="1">
      <c r="A3051" s="1165" t="str">
        <f t="shared" si="313"/>
        <v>PEXP202GRY</v>
      </c>
      <c r="B3051" s="1165">
        <f>IFERROR(INDEX('PE Holds'!$B$15:$AF$554,MATCH(C3051,'PE Holds'!$B$15:$B$552,FALSE),MATCH(D3051,'PE Holds'!$B$15:$AF$15,FALSE)),0)</f>
        <v>0</v>
      </c>
      <c r="C3051" s="1165" t="str">
        <f t="shared" si="316"/>
        <v>PEXP202</v>
      </c>
      <c r="D3051" s="988" t="str">
        <f>'PE Holds'!$Q$15</f>
        <v>Grey 
RAL 7001</v>
      </c>
      <c r="E3051" s="1165" t="s">
        <v>27828</v>
      </c>
      <c r="F3051" s="1165" t="s">
        <v>27824</v>
      </c>
      <c r="G3051" s="1170" t="s">
        <v>28040</v>
      </c>
    </row>
    <row r="3052" spans="1:7" ht="15" customHeight="1">
      <c r="A3052" s="1165" t="str">
        <f t="shared" si="313"/>
        <v>PEXP202BLK</v>
      </c>
      <c r="B3052" s="1165">
        <f>IFERROR(INDEX('PE Holds'!$B$15:$AF$554,MATCH(C3052,'PE Holds'!$B$15:$B$552,FALSE),MATCH(D3052,'PE Holds'!$B$15:$AF$15,FALSE)),0)</f>
        <v>0</v>
      </c>
      <c r="C3052" s="1165" t="str">
        <f t="shared" si="316"/>
        <v>PEXP202</v>
      </c>
      <c r="D3052" s="988" t="str">
        <f>'PE Holds'!$R$15</f>
        <v>Black 
RAL 9005</v>
      </c>
      <c r="E3052" s="1165" t="s">
        <v>27829</v>
      </c>
      <c r="F3052" s="1165" t="s">
        <v>27824</v>
      </c>
      <c r="G3052" s="1170" t="s">
        <v>28040</v>
      </c>
    </row>
    <row r="3053" spans="1:7" ht="15" customHeight="1">
      <c r="A3053" s="1165" t="str">
        <f t="shared" si="313"/>
        <v>PEXP202FLO</v>
      </c>
      <c r="B3053" s="1165">
        <f>IFERROR(INDEX('PE Holds'!$B$15:$AF$554,MATCH(C3053,'PE Holds'!$B$15:$B$552,FALSE),MATCH(D3053,'PE Holds'!$B$15:$AF$15,FALSE)),0)</f>
        <v>0</v>
      </c>
      <c r="C3053" s="1165" t="str">
        <f t="shared" si="316"/>
        <v>PEXP202</v>
      </c>
      <c r="D3053" s="988" t="str">
        <f>'PE Holds'!$S$15</f>
        <v>Fluo 
Orange</v>
      </c>
      <c r="E3053" s="1165" t="s">
        <v>27830</v>
      </c>
      <c r="F3053" s="1165" t="s">
        <v>27824</v>
      </c>
      <c r="G3053" s="1170" t="s">
        <v>28040</v>
      </c>
    </row>
    <row r="3054" spans="1:7" ht="15" customHeight="1">
      <c r="A3054" s="1165" t="str">
        <f t="shared" si="313"/>
        <v>PEXP202FLG</v>
      </c>
      <c r="B3054" s="1165">
        <f>IFERROR(INDEX('PE Holds'!$B$15:$AF$554,MATCH(C3054,'PE Holds'!$B$15:$B$552,FALSE),MATCH(D3054,'PE Holds'!$B$15:$AF$15,FALSE)),0)</f>
        <v>0</v>
      </c>
      <c r="C3054" s="1165" t="str">
        <f t="shared" si="316"/>
        <v>PEXP202</v>
      </c>
      <c r="D3054" s="988" t="str">
        <f>'PE Holds'!$T$15</f>
        <v>Fluo 
Green</v>
      </c>
      <c r="E3054" s="1165" t="s">
        <v>27831</v>
      </c>
      <c r="F3054" s="1165" t="s">
        <v>27824</v>
      </c>
      <c r="G3054" s="1170" t="s">
        <v>28040</v>
      </c>
    </row>
    <row r="3055" spans="1:7" ht="15" customHeight="1">
      <c r="A3055" s="1165" t="str">
        <f t="shared" si="313"/>
        <v>PEXP202FLP</v>
      </c>
      <c r="B3055" s="1165">
        <f>IFERROR(INDEX('PE Holds'!$B$15:$AF$554,MATCH(C3055,'PE Holds'!$B$15:$B$552,FALSE),MATCH(D3055,'PE Holds'!$B$15:$AF$15,FALSE)),0)</f>
        <v>0</v>
      </c>
      <c r="C3055" s="1165" t="str">
        <f t="shared" si="316"/>
        <v>PEXP202</v>
      </c>
      <c r="D3055" s="988" t="str">
        <f>'PE Holds'!$U$15</f>
        <v>Fluo 
Pink</v>
      </c>
      <c r="E3055" s="1165" t="s">
        <v>27832</v>
      </c>
      <c r="F3055" s="1165" t="s">
        <v>27824</v>
      </c>
      <c r="G3055" s="1170" t="s">
        <v>28040</v>
      </c>
    </row>
    <row r="3056" spans="1:7" ht="15" customHeight="1">
      <c r="A3056" s="1165" t="str">
        <f t="shared" si="313"/>
        <v>PEXP202FLY</v>
      </c>
      <c r="B3056" s="1165">
        <f>IFERROR(INDEX('PE Holds'!$B$15:$AF$554,MATCH(C3056,'PE Holds'!$B$15:$B$552,FALSE),MATCH(D3056,'PE Holds'!$B$15:$AF$15,FALSE)),0)</f>
        <v>0</v>
      </c>
      <c r="C3056" s="1165" t="str">
        <f t="shared" si="316"/>
        <v>PEXP202</v>
      </c>
      <c r="D3056" s="988" t="str">
        <f>'PE Holds'!$V$15</f>
        <v>Fluo 
Yellow</v>
      </c>
      <c r="E3056" s="1165" t="s">
        <v>28041</v>
      </c>
      <c r="F3056" s="1165" t="s">
        <v>27824</v>
      </c>
      <c r="G3056" s="1170" t="s">
        <v>28040</v>
      </c>
    </row>
    <row r="3057" spans="1:7" ht="15" customHeight="1">
      <c r="A3057" s="1165" t="str">
        <f t="shared" si="313"/>
        <v>PEXP202VIO</v>
      </c>
      <c r="B3057" s="1165">
        <f>IFERROR(INDEX('PE Holds'!$B$15:$AF$554,MATCH(C3057,'PE Holds'!$B$15:$B$552,FALSE),MATCH(D3057,'PE Holds'!$B$15:$AF$15,FALSE)),0)</f>
        <v>0</v>
      </c>
      <c r="C3057" s="1165" t="str">
        <f t="shared" si="316"/>
        <v>PEXP202</v>
      </c>
      <c r="D3057" s="988" t="str">
        <f>'PE Holds'!$W$15</f>
        <v>Violet 
RAL 4008</v>
      </c>
      <c r="E3057" s="1165" t="s">
        <v>27833</v>
      </c>
      <c r="F3057" s="1165" t="s">
        <v>27824</v>
      </c>
      <c r="G3057" s="1170" t="s">
        <v>28040</v>
      </c>
    </row>
    <row r="3058" spans="1:7" ht="15" customHeight="1">
      <c r="A3058" s="1165" t="str">
        <f t="shared" si="313"/>
        <v>PEXP202MIN</v>
      </c>
      <c r="B3058" s="1165">
        <f>IFERROR(INDEX('PE Holds'!$B$15:$AF$554,MATCH(C3058,'PE Holds'!$B$15:$B$552,FALSE),MATCH(D3058,'PE Holds'!$B$15:$AF$15,FALSE)),0)</f>
        <v>0</v>
      </c>
      <c r="C3058" s="1165" t="str">
        <f t="shared" si="316"/>
        <v>PEXP202</v>
      </c>
      <c r="D3058" s="988" t="str">
        <f>'PE Holds'!$X$15</f>
        <v>Mint 
RAL 6027</v>
      </c>
      <c r="E3058" s="1165" t="s">
        <v>27834</v>
      </c>
      <c r="F3058" s="1165" t="s">
        <v>27824</v>
      </c>
      <c r="G3058" s="1170" t="s">
        <v>28040</v>
      </c>
    </row>
    <row r="3059" spans="1:7" ht="15" customHeight="1">
      <c r="A3059" s="1165" t="str">
        <f t="shared" si="313"/>
        <v>PEXP202ORA</v>
      </c>
      <c r="B3059" s="1165">
        <f>IFERROR(INDEX('PE Holds'!$B$15:$AF$554,MATCH(C3059,'PE Holds'!$B$15:$B$552,FALSE),MATCH(D3059,'PE Holds'!$B$15:$AF$15,FALSE)),0)</f>
        <v>0</v>
      </c>
      <c r="C3059" s="1165" t="str">
        <f t="shared" si="316"/>
        <v>PEXP202</v>
      </c>
      <c r="D3059" s="988" t="str">
        <f>'PE Holds'!$Y$15</f>
        <v>Pure Orange</v>
      </c>
      <c r="E3059" s="1165" t="s">
        <v>27836</v>
      </c>
      <c r="F3059" s="1165" t="s">
        <v>27824</v>
      </c>
      <c r="G3059" s="1170" t="s">
        <v>28040</v>
      </c>
    </row>
    <row r="3060" spans="1:7" ht="15" customHeight="1">
      <c r="A3060" s="1165" t="str">
        <f t="shared" si="313"/>
        <v>PEXP203WHI</v>
      </c>
      <c r="B3060" s="1165">
        <f>IFERROR(INDEX('PE Holds'!$B$15:$AF$554,MATCH(C3060,'PE Holds'!$B$15:$B$552,FALSE),MATCH(D3060,'PE Holds'!$B$15:$AF$15,FALSE)),0)</f>
        <v>0</v>
      </c>
      <c r="C3060" s="1165" t="s">
        <v>28043</v>
      </c>
      <c r="D3060" s="1166" t="str">
        <f>'PE Holds'!$L$15</f>
        <v>White 
RAL 9016</v>
      </c>
      <c r="E3060" s="1165" t="s">
        <v>27838</v>
      </c>
      <c r="F3060" s="1165" t="s">
        <v>27824</v>
      </c>
      <c r="G3060" s="1170" t="s">
        <v>28040</v>
      </c>
    </row>
    <row r="3061" spans="1:7" ht="15" customHeight="1">
      <c r="A3061" s="1165" t="str">
        <f t="shared" si="313"/>
        <v>PEXP203YEL</v>
      </c>
      <c r="B3061" s="1165">
        <f>IFERROR(INDEX('PE Holds'!$B$15:$AF$554,MATCH(C3061,'PE Holds'!$B$15:$B$552,FALSE),MATCH(D3061,'PE Holds'!$B$15:$AF$15,FALSE)),0)</f>
        <v>0</v>
      </c>
      <c r="C3061" s="1165" t="str">
        <f>+C3060</f>
        <v>PEXP203</v>
      </c>
      <c r="D3061" s="988" t="str">
        <f>'PE Holds'!$M$15</f>
        <v>Yellow 
RAL 1026</v>
      </c>
      <c r="E3061" s="1165" t="s">
        <v>27823</v>
      </c>
      <c r="F3061" s="1165" t="s">
        <v>27824</v>
      </c>
      <c r="G3061" s="1170" t="s">
        <v>28040</v>
      </c>
    </row>
    <row r="3062" spans="1:7" ht="15" customHeight="1">
      <c r="A3062" s="1165" t="str">
        <f t="shared" si="313"/>
        <v>PEXP203GRE</v>
      </c>
      <c r="B3062" s="1165">
        <f>IFERROR(INDEX('PE Holds'!$B$15:$AF$554,MATCH(C3062,'PE Holds'!$B$15:$B$552,FALSE),MATCH(D3062,'PE Holds'!$B$15:$AF$15,FALSE)),0)</f>
        <v>0</v>
      </c>
      <c r="C3062" s="1165" t="str">
        <f t="shared" ref="C3062:C3073" si="317">+C3061</f>
        <v>PEXP203</v>
      </c>
      <c r="D3062" s="988" t="str">
        <f>'PE Holds'!$N$15</f>
        <v>Green 
RAL 6002</v>
      </c>
      <c r="E3062" s="1165" t="s">
        <v>27837</v>
      </c>
      <c r="F3062" s="1165" t="s">
        <v>27824</v>
      </c>
      <c r="G3062" s="1170" t="s">
        <v>28040</v>
      </c>
    </row>
    <row r="3063" spans="1:7" ht="15" customHeight="1">
      <c r="A3063" s="1165" t="str">
        <f t="shared" si="313"/>
        <v>PEXP203RED</v>
      </c>
      <c r="B3063" s="1165">
        <f>IFERROR(INDEX('PE Holds'!$B$15:$AF$554,MATCH(C3063,'PE Holds'!$B$15:$B$552,FALSE),MATCH(D3063,'PE Holds'!$B$15:$AF$15,FALSE)),0)</f>
        <v>0</v>
      </c>
      <c r="C3063" s="1165" t="str">
        <f t="shared" si="317"/>
        <v>PEXP203</v>
      </c>
      <c r="D3063" s="988" t="str">
        <f>'PE Holds'!$O$15</f>
        <v>Red 
RAL 3020</v>
      </c>
      <c r="E3063" s="1165" t="s">
        <v>27826</v>
      </c>
      <c r="F3063" s="1165" t="s">
        <v>27824</v>
      </c>
      <c r="G3063" s="1170" t="s">
        <v>28040</v>
      </c>
    </row>
    <row r="3064" spans="1:7" ht="15" customHeight="1">
      <c r="A3064" s="1165" t="str">
        <f t="shared" si="313"/>
        <v>PEXP203BLU</v>
      </c>
      <c r="B3064" s="1165">
        <f>IFERROR(INDEX('PE Holds'!$B$15:$AF$554,MATCH(C3064,'PE Holds'!$B$15:$B$552,FALSE),MATCH(D3064,'PE Holds'!$B$15:$AF$15,FALSE)),0)</f>
        <v>0</v>
      </c>
      <c r="C3064" s="1165" t="str">
        <f t="shared" si="317"/>
        <v>PEXP203</v>
      </c>
      <c r="D3064" s="988" t="str">
        <f>'PE Holds'!$P$15</f>
        <v>Blue 
RAL 5015</v>
      </c>
      <c r="E3064" s="1165" t="s">
        <v>27827</v>
      </c>
      <c r="F3064" s="1165" t="s">
        <v>27824</v>
      </c>
      <c r="G3064" s="1170" t="s">
        <v>28040</v>
      </c>
    </row>
    <row r="3065" spans="1:7" ht="15" customHeight="1">
      <c r="A3065" s="1165" t="str">
        <f t="shared" si="313"/>
        <v>PEXP203GRY</v>
      </c>
      <c r="B3065" s="1165">
        <f>IFERROR(INDEX('PE Holds'!$B$15:$AF$554,MATCH(C3065,'PE Holds'!$B$15:$B$552,FALSE),MATCH(D3065,'PE Holds'!$B$15:$AF$15,FALSE)),0)</f>
        <v>0</v>
      </c>
      <c r="C3065" s="1165" t="str">
        <f t="shared" si="317"/>
        <v>PEXP203</v>
      </c>
      <c r="D3065" s="988" t="str">
        <f>'PE Holds'!$Q$15</f>
        <v>Grey 
RAL 7001</v>
      </c>
      <c r="E3065" s="1165" t="s">
        <v>27828</v>
      </c>
      <c r="F3065" s="1165" t="s">
        <v>27824</v>
      </c>
      <c r="G3065" s="1170" t="s">
        <v>28040</v>
      </c>
    </row>
    <row r="3066" spans="1:7" ht="15" customHeight="1">
      <c r="A3066" s="1165" t="str">
        <f t="shared" si="313"/>
        <v>PEXP203BLK</v>
      </c>
      <c r="B3066" s="1165">
        <f>IFERROR(INDEX('PE Holds'!$B$15:$AF$554,MATCH(C3066,'PE Holds'!$B$15:$B$552,FALSE),MATCH(D3066,'PE Holds'!$B$15:$AF$15,FALSE)),0)</f>
        <v>0</v>
      </c>
      <c r="C3066" s="1165" t="str">
        <f t="shared" si="317"/>
        <v>PEXP203</v>
      </c>
      <c r="D3066" s="988" t="str">
        <f>'PE Holds'!$R$15</f>
        <v>Black 
RAL 9005</v>
      </c>
      <c r="E3066" s="1165" t="s">
        <v>27829</v>
      </c>
      <c r="F3066" s="1165" t="s">
        <v>27824</v>
      </c>
      <c r="G3066" s="1170" t="s">
        <v>28040</v>
      </c>
    </row>
    <row r="3067" spans="1:7" ht="15" customHeight="1">
      <c r="A3067" s="1165" t="str">
        <f t="shared" si="313"/>
        <v>PEXP203FLO</v>
      </c>
      <c r="B3067" s="1165">
        <f>IFERROR(INDEX('PE Holds'!$B$15:$AF$554,MATCH(C3067,'PE Holds'!$B$15:$B$552,FALSE),MATCH(D3067,'PE Holds'!$B$15:$AF$15,FALSE)),0)</f>
        <v>0</v>
      </c>
      <c r="C3067" s="1165" t="str">
        <f t="shared" si="317"/>
        <v>PEXP203</v>
      </c>
      <c r="D3067" s="988" t="str">
        <f>'PE Holds'!$S$15</f>
        <v>Fluo 
Orange</v>
      </c>
      <c r="E3067" s="1165" t="s">
        <v>27830</v>
      </c>
      <c r="F3067" s="1165" t="s">
        <v>27824</v>
      </c>
      <c r="G3067" s="1170" t="s">
        <v>28040</v>
      </c>
    </row>
    <row r="3068" spans="1:7" ht="15" customHeight="1">
      <c r="A3068" s="1165" t="str">
        <f t="shared" si="313"/>
        <v>PEXP203FLG</v>
      </c>
      <c r="B3068" s="1165">
        <f>IFERROR(INDEX('PE Holds'!$B$15:$AF$554,MATCH(C3068,'PE Holds'!$B$15:$B$552,FALSE),MATCH(D3068,'PE Holds'!$B$15:$AF$15,FALSE)),0)</f>
        <v>0</v>
      </c>
      <c r="C3068" s="1165" t="str">
        <f t="shared" si="317"/>
        <v>PEXP203</v>
      </c>
      <c r="D3068" s="988" t="str">
        <f>'PE Holds'!$T$15</f>
        <v>Fluo 
Green</v>
      </c>
      <c r="E3068" s="1165" t="s">
        <v>27831</v>
      </c>
      <c r="F3068" s="1165" t="s">
        <v>27824</v>
      </c>
      <c r="G3068" s="1170" t="s">
        <v>28040</v>
      </c>
    </row>
    <row r="3069" spans="1:7" ht="15" customHeight="1">
      <c r="A3069" s="1165" t="str">
        <f t="shared" si="313"/>
        <v>PEXP203FLP</v>
      </c>
      <c r="B3069" s="1165">
        <f>IFERROR(INDEX('PE Holds'!$B$15:$AF$554,MATCH(C3069,'PE Holds'!$B$15:$B$552,FALSE),MATCH(D3069,'PE Holds'!$B$15:$AF$15,FALSE)),0)</f>
        <v>0</v>
      </c>
      <c r="C3069" s="1165" t="str">
        <f t="shared" si="317"/>
        <v>PEXP203</v>
      </c>
      <c r="D3069" s="988" t="str">
        <f>'PE Holds'!$U$15</f>
        <v>Fluo 
Pink</v>
      </c>
      <c r="E3069" s="1165" t="s">
        <v>27832</v>
      </c>
      <c r="F3069" s="1165" t="s">
        <v>27824</v>
      </c>
      <c r="G3069" s="1170" t="s">
        <v>28040</v>
      </c>
    </row>
    <row r="3070" spans="1:7" ht="15" customHeight="1">
      <c r="A3070" s="1165" t="str">
        <f t="shared" si="313"/>
        <v>PEXP203FLY</v>
      </c>
      <c r="B3070" s="1165">
        <f>IFERROR(INDEX('PE Holds'!$B$15:$AF$554,MATCH(C3070,'PE Holds'!$B$15:$B$552,FALSE),MATCH(D3070,'PE Holds'!$B$15:$AF$15,FALSE)),0)</f>
        <v>0</v>
      </c>
      <c r="C3070" s="1165" t="str">
        <f t="shared" si="317"/>
        <v>PEXP203</v>
      </c>
      <c r="D3070" s="988" t="str">
        <f>'PE Holds'!$V$15</f>
        <v>Fluo 
Yellow</v>
      </c>
      <c r="E3070" s="1165" t="s">
        <v>28041</v>
      </c>
      <c r="F3070" s="1165" t="s">
        <v>27824</v>
      </c>
      <c r="G3070" s="1170" t="s">
        <v>28040</v>
      </c>
    </row>
    <row r="3071" spans="1:7" ht="15" customHeight="1">
      <c r="A3071" s="1165" t="str">
        <f t="shared" si="313"/>
        <v>PEXP203VIO</v>
      </c>
      <c r="B3071" s="1165">
        <f>IFERROR(INDEX('PE Holds'!$B$15:$AF$554,MATCH(C3071,'PE Holds'!$B$15:$B$552,FALSE),MATCH(D3071,'PE Holds'!$B$15:$AF$15,FALSE)),0)</f>
        <v>0</v>
      </c>
      <c r="C3071" s="1165" t="str">
        <f t="shared" si="317"/>
        <v>PEXP203</v>
      </c>
      <c r="D3071" s="988" t="str">
        <f>'PE Holds'!$W$15</f>
        <v>Violet 
RAL 4008</v>
      </c>
      <c r="E3071" s="1165" t="s">
        <v>27833</v>
      </c>
      <c r="F3071" s="1165" t="s">
        <v>27824</v>
      </c>
      <c r="G3071" s="1170" t="s">
        <v>28040</v>
      </c>
    </row>
    <row r="3072" spans="1:7" ht="15" customHeight="1">
      <c r="A3072" s="1165" t="str">
        <f t="shared" ref="A3072:A3135" si="318">CONCATENATE(C3072,E3072)</f>
        <v>PEXP203MIN</v>
      </c>
      <c r="B3072" s="1165">
        <f>IFERROR(INDEX('PE Holds'!$B$15:$AF$554,MATCH(C3072,'PE Holds'!$B$15:$B$552,FALSE),MATCH(D3072,'PE Holds'!$B$15:$AF$15,FALSE)),0)</f>
        <v>0</v>
      </c>
      <c r="C3072" s="1165" t="str">
        <f t="shared" si="317"/>
        <v>PEXP203</v>
      </c>
      <c r="D3072" s="988" t="str">
        <f>'PE Holds'!$X$15</f>
        <v>Mint 
RAL 6027</v>
      </c>
      <c r="E3072" s="1165" t="s">
        <v>27834</v>
      </c>
      <c r="F3072" s="1165" t="s">
        <v>27824</v>
      </c>
      <c r="G3072" s="1170" t="s">
        <v>28040</v>
      </c>
    </row>
    <row r="3073" spans="1:7" ht="15" customHeight="1">
      <c r="A3073" s="1165" t="str">
        <f t="shared" si="318"/>
        <v>PEXP203ORA</v>
      </c>
      <c r="B3073" s="1165">
        <f>IFERROR(INDEX('PE Holds'!$B$15:$AF$554,MATCH(C3073,'PE Holds'!$B$15:$B$552,FALSE),MATCH(D3073,'PE Holds'!$B$15:$AF$15,FALSE)),0)</f>
        <v>0</v>
      </c>
      <c r="C3073" s="1165" t="str">
        <f t="shared" si="317"/>
        <v>PEXP203</v>
      </c>
      <c r="D3073" s="988" t="str">
        <f>'PE Holds'!$Y$15</f>
        <v>Pure Orange</v>
      </c>
      <c r="E3073" s="1165" t="s">
        <v>27836</v>
      </c>
      <c r="F3073" s="1165" t="s">
        <v>27824</v>
      </c>
      <c r="G3073" s="1170" t="s">
        <v>28040</v>
      </c>
    </row>
    <row r="3074" spans="1:7" ht="15" customHeight="1">
      <c r="A3074" s="1165" t="str">
        <f t="shared" si="318"/>
        <v>PEXP204WHI</v>
      </c>
      <c r="B3074" s="1165">
        <f>IFERROR(INDEX('PE Holds'!$B$15:$AF$554,MATCH(C3074,'PE Holds'!$B$15:$B$552,FALSE),MATCH(D3074,'PE Holds'!$B$15:$AF$15,FALSE)),0)</f>
        <v>0</v>
      </c>
      <c r="C3074" s="1165" t="s">
        <v>28044</v>
      </c>
      <c r="D3074" s="1166" t="str">
        <f>'PE Holds'!$L$15</f>
        <v>White 
RAL 9016</v>
      </c>
      <c r="E3074" s="1165" t="s">
        <v>27838</v>
      </c>
      <c r="F3074" s="1165" t="s">
        <v>27824</v>
      </c>
      <c r="G3074" s="1170" t="s">
        <v>28040</v>
      </c>
    </row>
    <row r="3075" spans="1:7" ht="15" customHeight="1">
      <c r="A3075" s="1165" t="str">
        <f t="shared" si="318"/>
        <v>PEXP204YEL</v>
      </c>
      <c r="B3075" s="1165">
        <f>IFERROR(INDEX('PE Holds'!$B$15:$AF$554,MATCH(C3075,'PE Holds'!$B$15:$B$552,FALSE),MATCH(D3075,'PE Holds'!$B$15:$AF$15,FALSE)),0)</f>
        <v>0</v>
      </c>
      <c r="C3075" s="1165" t="str">
        <f>+C3074</f>
        <v>PEXP204</v>
      </c>
      <c r="D3075" s="988" t="str">
        <f>'PE Holds'!$M$15</f>
        <v>Yellow 
RAL 1026</v>
      </c>
      <c r="E3075" s="1165" t="s">
        <v>27823</v>
      </c>
      <c r="F3075" s="1165" t="s">
        <v>27824</v>
      </c>
      <c r="G3075" s="1170" t="s">
        <v>28040</v>
      </c>
    </row>
    <row r="3076" spans="1:7" ht="15" customHeight="1">
      <c r="A3076" s="1165" t="str">
        <f t="shared" si="318"/>
        <v>PEXP204GRE</v>
      </c>
      <c r="B3076" s="1165">
        <f>IFERROR(INDEX('PE Holds'!$B$15:$AF$554,MATCH(C3076,'PE Holds'!$B$15:$B$552,FALSE),MATCH(D3076,'PE Holds'!$B$15:$AF$15,FALSE)),0)</f>
        <v>0</v>
      </c>
      <c r="C3076" s="1165" t="str">
        <f t="shared" ref="C3076:C3087" si="319">+C3075</f>
        <v>PEXP204</v>
      </c>
      <c r="D3076" s="988" t="str">
        <f>'PE Holds'!$N$15</f>
        <v>Green 
RAL 6002</v>
      </c>
      <c r="E3076" s="1165" t="s">
        <v>27837</v>
      </c>
      <c r="F3076" s="1165" t="s">
        <v>27824</v>
      </c>
      <c r="G3076" s="1170" t="s">
        <v>28040</v>
      </c>
    </row>
    <row r="3077" spans="1:7" ht="15" customHeight="1">
      <c r="A3077" s="1165" t="str">
        <f t="shared" si="318"/>
        <v>PEXP204RED</v>
      </c>
      <c r="B3077" s="1165">
        <f>IFERROR(INDEX('PE Holds'!$B$15:$AF$554,MATCH(C3077,'PE Holds'!$B$15:$B$552,FALSE),MATCH(D3077,'PE Holds'!$B$15:$AF$15,FALSE)),0)</f>
        <v>0</v>
      </c>
      <c r="C3077" s="1165" t="str">
        <f t="shared" si="319"/>
        <v>PEXP204</v>
      </c>
      <c r="D3077" s="988" t="str">
        <f>'PE Holds'!$O$15</f>
        <v>Red 
RAL 3020</v>
      </c>
      <c r="E3077" s="1165" t="s">
        <v>27826</v>
      </c>
      <c r="F3077" s="1165" t="s">
        <v>27824</v>
      </c>
      <c r="G3077" s="1170" t="s">
        <v>28040</v>
      </c>
    </row>
    <row r="3078" spans="1:7" ht="15" customHeight="1">
      <c r="A3078" s="1165" t="str">
        <f t="shared" si="318"/>
        <v>PEXP204BLU</v>
      </c>
      <c r="B3078" s="1165">
        <f>IFERROR(INDEX('PE Holds'!$B$15:$AF$554,MATCH(C3078,'PE Holds'!$B$15:$B$552,FALSE),MATCH(D3078,'PE Holds'!$B$15:$AF$15,FALSE)),0)</f>
        <v>0</v>
      </c>
      <c r="C3078" s="1165" t="str">
        <f t="shared" si="319"/>
        <v>PEXP204</v>
      </c>
      <c r="D3078" s="988" t="str">
        <f>'PE Holds'!$P$15</f>
        <v>Blue 
RAL 5015</v>
      </c>
      <c r="E3078" s="1165" t="s">
        <v>27827</v>
      </c>
      <c r="F3078" s="1165" t="s">
        <v>27824</v>
      </c>
      <c r="G3078" s="1170" t="s">
        <v>28040</v>
      </c>
    </row>
    <row r="3079" spans="1:7" ht="15" customHeight="1">
      <c r="A3079" s="1165" t="str">
        <f t="shared" si="318"/>
        <v>PEXP204GRY</v>
      </c>
      <c r="B3079" s="1165">
        <f>IFERROR(INDEX('PE Holds'!$B$15:$AF$554,MATCH(C3079,'PE Holds'!$B$15:$B$552,FALSE),MATCH(D3079,'PE Holds'!$B$15:$AF$15,FALSE)),0)</f>
        <v>0</v>
      </c>
      <c r="C3079" s="1165" t="str">
        <f t="shared" si="319"/>
        <v>PEXP204</v>
      </c>
      <c r="D3079" s="988" t="str">
        <f>'PE Holds'!$Q$15</f>
        <v>Grey 
RAL 7001</v>
      </c>
      <c r="E3079" s="1165" t="s">
        <v>27828</v>
      </c>
      <c r="F3079" s="1165" t="s">
        <v>27824</v>
      </c>
      <c r="G3079" s="1170" t="s">
        <v>28040</v>
      </c>
    </row>
    <row r="3080" spans="1:7" ht="15" customHeight="1">
      <c r="A3080" s="1165" t="str">
        <f t="shared" si="318"/>
        <v>PEXP204BLK</v>
      </c>
      <c r="B3080" s="1165">
        <f>IFERROR(INDEX('PE Holds'!$B$15:$AF$554,MATCH(C3080,'PE Holds'!$B$15:$B$552,FALSE),MATCH(D3080,'PE Holds'!$B$15:$AF$15,FALSE)),0)</f>
        <v>0</v>
      </c>
      <c r="C3080" s="1165" t="str">
        <f t="shared" si="319"/>
        <v>PEXP204</v>
      </c>
      <c r="D3080" s="988" t="str">
        <f>'PE Holds'!$R$15</f>
        <v>Black 
RAL 9005</v>
      </c>
      <c r="E3080" s="1165" t="s">
        <v>27829</v>
      </c>
      <c r="F3080" s="1165" t="s">
        <v>27824</v>
      </c>
      <c r="G3080" s="1170" t="s">
        <v>28040</v>
      </c>
    </row>
    <row r="3081" spans="1:7" ht="15" customHeight="1">
      <c r="A3081" s="1165" t="str">
        <f t="shared" si="318"/>
        <v>PEXP204FLO</v>
      </c>
      <c r="B3081" s="1165">
        <f>IFERROR(INDEX('PE Holds'!$B$15:$AF$554,MATCH(C3081,'PE Holds'!$B$15:$B$552,FALSE),MATCH(D3081,'PE Holds'!$B$15:$AF$15,FALSE)),0)</f>
        <v>0</v>
      </c>
      <c r="C3081" s="1165" t="str">
        <f t="shared" si="319"/>
        <v>PEXP204</v>
      </c>
      <c r="D3081" s="988" t="str">
        <f>'PE Holds'!$S$15</f>
        <v>Fluo 
Orange</v>
      </c>
      <c r="E3081" s="1165" t="s">
        <v>27830</v>
      </c>
      <c r="F3081" s="1165" t="s">
        <v>27824</v>
      </c>
      <c r="G3081" s="1170" t="s">
        <v>28040</v>
      </c>
    </row>
    <row r="3082" spans="1:7" ht="15" customHeight="1">
      <c r="A3082" s="1165" t="str">
        <f t="shared" si="318"/>
        <v>PEXP204FLG</v>
      </c>
      <c r="B3082" s="1165">
        <f>IFERROR(INDEX('PE Holds'!$B$15:$AF$554,MATCH(C3082,'PE Holds'!$B$15:$B$552,FALSE),MATCH(D3082,'PE Holds'!$B$15:$AF$15,FALSE)),0)</f>
        <v>0</v>
      </c>
      <c r="C3082" s="1165" t="str">
        <f t="shared" si="319"/>
        <v>PEXP204</v>
      </c>
      <c r="D3082" s="988" t="str">
        <f>'PE Holds'!$T$15</f>
        <v>Fluo 
Green</v>
      </c>
      <c r="E3082" s="1165" t="s">
        <v>27831</v>
      </c>
      <c r="F3082" s="1165" t="s">
        <v>27824</v>
      </c>
      <c r="G3082" s="1170" t="s">
        <v>28040</v>
      </c>
    </row>
    <row r="3083" spans="1:7" ht="15" customHeight="1">
      <c r="A3083" s="1165" t="str">
        <f t="shared" si="318"/>
        <v>PEXP204FLP</v>
      </c>
      <c r="B3083" s="1165">
        <f>IFERROR(INDEX('PE Holds'!$B$15:$AF$554,MATCH(C3083,'PE Holds'!$B$15:$B$552,FALSE),MATCH(D3083,'PE Holds'!$B$15:$AF$15,FALSE)),0)</f>
        <v>0</v>
      </c>
      <c r="C3083" s="1165" t="str">
        <f t="shared" si="319"/>
        <v>PEXP204</v>
      </c>
      <c r="D3083" s="988" t="str">
        <f>'PE Holds'!$U$15</f>
        <v>Fluo 
Pink</v>
      </c>
      <c r="E3083" s="1165" t="s">
        <v>27832</v>
      </c>
      <c r="F3083" s="1165" t="s">
        <v>27824</v>
      </c>
      <c r="G3083" s="1170" t="s">
        <v>28040</v>
      </c>
    </row>
    <row r="3084" spans="1:7" ht="15" customHeight="1">
      <c r="A3084" s="1165" t="str">
        <f t="shared" si="318"/>
        <v>PEXP204FLY</v>
      </c>
      <c r="B3084" s="1165">
        <f>IFERROR(INDEX('PE Holds'!$B$15:$AF$554,MATCH(C3084,'PE Holds'!$B$15:$B$552,FALSE),MATCH(D3084,'PE Holds'!$B$15:$AF$15,FALSE)),0)</f>
        <v>0</v>
      </c>
      <c r="C3084" s="1165" t="str">
        <f t="shared" si="319"/>
        <v>PEXP204</v>
      </c>
      <c r="D3084" s="988" t="str">
        <f>'PE Holds'!$V$15</f>
        <v>Fluo 
Yellow</v>
      </c>
      <c r="E3084" s="1165" t="s">
        <v>28041</v>
      </c>
      <c r="F3084" s="1165" t="s">
        <v>27824</v>
      </c>
      <c r="G3084" s="1170" t="s">
        <v>28040</v>
      </c>
    </row>
    <row r="3085" spans="1:7" ht="15" customHeight="1">
      <c r="A3085" s="1165" t="str">
        <f t="shared" si="318"/>
        <v>PEXP204VIO</v>
      </c>
      <c r="B3085" s="1165">
        <f>IFERROR(INDEX('PE Holds'!$B$15:$AF$554,MATCH(C3085,'PE Holds'!$B$15:$B$552,FALSE),MATCH(D3085,'PE Holds'!$B$15:$AF$15,FALSE)),0)</f>
        <v>0</v>
      </c>
      <c r="C3085" s="1165" t="str">
        <f t="shared" si="319"/>
        <v>PEXP204</v>
      </c>
      <c r="D3085" s="988" t="str">
        <f>'PE Holds'!$W$15</f>
        <v>Violet 
RAL 4008</v>
      </c>
      <c r="E3085" s="1165" t="s">
        <v>27833</v>
      </c>
      <c r="F3085" s="1165" t="s">
        <v>27824</v>
      </c>
      <c r="G3085" s="1170" t="s">
        <v>28040</v>
      </c>
    </row>
    <row r="3086" spans="1:7" ht="15" customHeight="1">
      <c r="A3086" s="1165" t="str">
        <f t="shared" si="318"/>
        <v>PEXP204MIN</v>
      </c>
      <c r="B3086" s="1165">
        <f>IFERROR(INDEX('PE Holds'!$B$15:$AF$554,MATCH(C3086,'PE Holds'!$B$15:$B$552,FALSE),MATCH(D3086,'PE Holds'!$B$15:$AF$15,FALSE)),0)</f>
        <v>0</v>
      </c>
      <c r="C3086" s="1165" t="str">
        <f t="shared" si="319"/>
        <v>PEXP204</v>
      </c>
      <c r="D3086" s="988" t="str">
        <f>'PE Holds'!$X$15</f>
        <v>Mint 
RAL 6027</v>
      </c>
      <c r="E3086" s="1165" t="s">
        <v>27834</v>
      </c>
      <c r="F3086" s="1165" t="s">
        <v>27824</v>
      </c>
      <c r="G3086" s="1170" t="s">
        <v>28040</v>
      </c>
    </row>
    <row r="3087" spans="1:7" ht="15" customHeight="1">
      <c r="A3087" s="1165" t="str">
        <f t="shared" si="318"/>
        <v>PEXP204ORA</v>
      </c>
      <c r="B3087" s="1165">
        <f>IFERROR(INDEX('PE Holds'!$B$15:$AF$554,MATCH(C3087,'PE Holds'!$B$15:$B$552,FALSE),MATCH(D3087,'PE Holds'!$B$15:$AF$15,FALSE)),0)</f>
        <v>0</v>
      </c>
      <c r="C3087" s="1165" t="str">
        <f t="shared" si="319"/>
        <v>PEXP204</v>
      </c>
      <c r="D3087" s="988" t="str">
        <f>'PE Holds'!$Y$15</f>
        <v>Pure Orange</v>
      </c>
      <c r="E3087" s="1165" t="s">
        <v>27836</v>
      </c>
      <c r="F3087" s="1165" t="s">
        <v>27824</v>
      </c>
      <c r="G3087" s="1170" t="s">
        <v>28040</v>
      </c>
    </row>
    <row r="3088" spans="1:7" ht="15" customHeight="1">
      <c r="A3088" s="1165" t="str">
        <f t="shared" si="318"/>
        <v>PEXP205WHI</v>
      </c>
      <c r="B3088" s="1165">
        <f>IFERROR(INDEX('PE Holds'!$B$15:$AF$554,MATCH(C3088,'PE Holds'!$B$15:$B$552,FALSE),MATCH(D3088,'PE Holds'!$B$15:$AF$15,FALSE)),0)</f>
        <v>0</v>
      </c>
      <c r="C3088" s="1165" t="s">
        <v>28045</v>
      </c>
      <c r="D3088" s="1166" t="str">
        <f>'PE Holds'!$L$15</f>
        <v>White 
RAL 9016</v>
      </c>
      <c r="E3088" s="1165" t="s">
        <v>27838</v>
      </c>
      <c r="F3088" s="1165" t="s">
        <v>27824</v>
      </c>
      <c r="G3088" s="1170" t="s">
        <v>28040</v>
      </c>
    </row>
    <row r="3089" spans="1:7" ht="15" customHeight="1">
      <c r="A3089" s="1165" t="str">
        <f t="shared" si="318"/>
        <v>PEXP205YEL</v>
      </c>
      <c r="B3089" s="1165">
        <f>IFERROR(INDEX('PE Holds'!$B$15:$AF$554,MATCH(C3089,'PE Holds'!$B$15:$B$552,FALSE),MATCH(D3089,'PE Holds'!$B$15:$AF$15,FALSE)),0)</f>
        <v>0</v>
      </c>
      <c r="C3089" s="1165" t="str">
        <f>+C3088</f>
        <v>PEXP205</v>
      </c>
      <c r="D3089" s="988" t="str">
        <f>'PE Holds'!$M$15</f>
        <v>Yellow 
RAL 1026</v>
      </c>
      <c r="E3089" s="1165" t="s">
        <v>27823</v>
      </c>
      <c r="F3089" s="1165" t="s">
        <v>27824</v>
      </c>
      <c r="G3089" s="1170" t="s">
        <v>28040</v>
      </c>
    </row>
    <row r="3090" spans="1:7" ht="15" customHeight="1">
      <c r="A3090" s="1165" t="str">
        <f t="shared" si="318"/>
        <v>PEXP205GRE</v>
      </c>
      <c r="B3090" s="1165">
        <f>IFERROR(INDEX('PE Holds'!$B$15:$AF$554,MATCH(C3090,'PE Holds'!$B$15:$B$552,FALSE),MATCH(D3090,'PE Holds'!$B$15:$AF$15,FALSE)),0)</f>
        <v>0</v>
      </c>
      <c r="C3090" s="1165" t="str">
        <f t="shared" ref="C3090:C3101" si="320">+C3089</f>
        <v>PEXP205</v>
      </c>
      <c r="D3090" s="988" t="str">
        <f>'PE Holds'!$N$15</f>
        <v>Green 
RAL 6002</v>
      </c>
      <c r="E3090" s="1165" t="s">
        <v>27837</v>
      </c>
      <c r="F3090" s="1165" t="s">
        <v>27824</v>
      </c>
      <c r="G3090" s="1170" t="s">
        <v>28040</v>
      </c>
    </row>
    <row r="3091" spans="1:7" ht="15" customHeight="1">
      <c r="A3091" s="1165" t="str">
        <f t="shared" si="318"/>
        <v>PEXP205RED</v>
      </c>
      <c r="B3091" s="1165">
        <f>IFERROR(INDEX('PE Holds'!$B$15:$AF$554,MATCH(C3091,'PE Holds'!$B$15:$B$552,FALSE),MATCH(D3091,'PE Holds'!$B$15:$AF$15,FALSE)),0)</f>
        <v>0</v>
      </c>
      <c r="C3091" s="1165" t="str">
        <f t="shared" si="320"/>
        <v>PEXP205</v>
      </c>
      <c r="D3091" s="988" t="str">
        <f>'PE Holds'!$O$15</f>
        <v>Red 
RAL 3020</v>
      </c>
      <c r="E3091" s="1165" t="s">
        <v>27826</v>
      </c>
      <c r="F3091" s="1165" t="s">
        <v>27824</v>
      </c>
      <c r="G3091" s="1170" t="s">
        <v>28040</v>
      </c>
    </row>
    <row r="3092" spans="1:7" ht="15" customHeight="1">
      <c r="A3092" s="1165" t="str">
        <f t="shared" si="318"/>
        <v>PEXP205BLU</v>
      </c>
      <c r="B3092" s="1165">
        <f>IFERROR(INDEX('PE Holds'!$B$15:$AF$554,MATCH(C3092,'PE Holds'!$B$15:$B$552,FALSE),MATCH(D3092,'PE Holds'!$B$15:$AF$15,FALSE)),0)</f>
        <v>0</v>
      </c>
      <c r="C3092" s="1165" t="str">
        <f t="shared" si="320"/>
        <v>PEXP205</v>
      </c>
      <c r="D3092" s="988" t="str">
        <f>'PE Holds'!$P$15</f>
        <v>Blue 
RAL 5015</v>
      </c>
      <c r="E3092" s="1165" t="s">
        <v>27827</v>
      </c>
      <c r="F3092" s="1165" t="s">
        <v>27824</v>
      </c>
      <c r="G3092" s="1170" t="s">
        <v>28040</v>
      </c>
    </row>
    <row r="3093" spans="1:7" ht="15" customHeight="1">
      <c r="A3093" s="1165" t="str">
        <f t="shared" si="318"/>
        <v>PEXP205GRY</v>
      </c>
      <c r="B3093" s="1165">
        <f>IFERROR(INDEX('PE Holds'!$B$15:$AF$554,MATCH(C3093,'PE Holds'!$B$15:$B$552,FALSE),MATCH(D3093,'PE Holds'!$B$15:$AF$15,FALSE)),0)</f>
        <v>0</v>
      </c>
      <c r="C3093" s="1165" t="str">
        <f t="shared" si="320"/>
        <v>PEXP205</v>
      </c>
      <c r="D3093" s="988" t="str">
        <f>'PE Holds'!$Q$15</f>
        <v>Grey 
RAL 7001</v>
      </c>
      <c r="E3093" s="1165" t="s">
        <v>27828</v>
      </c>
      <c r="F3093" s="1165" t="s">
        <v>27824</v>
      </c>
      <c r="G3093" s="1170" t="s">
        <v>28040</v>
      </c>
    </row>
    <row r="3094" spans="1:7" ht="15" customHeight="1">
      <c r="A3094" s="1165" t="str">
        <f t="shared" si="318"/>
        <v>PEXP205BLK</v>
      </c>
      <c r="B3094" s="1165">
        <f>IFERROR(INDEX('PE Holds'!$B$15:$AF$554,MATCH(C3094,'PE Holds'!$B$15:$B$552,FALSE),MATCH(D3094,'PE Holds'!$B$15:$AF$15,FALSE)),0)</f>
        <v>0</v>
      </c>
      <c r="C3094" s="1165" t="str">
        <f t="shared" si="320"/>
        <v>PEXP205</v>
      </c>
      <c r="D3094" s="988" t="str">
        <f>'PE Holds'!$R$15</f>
        <v>Black 
RAL 9005</v>
      </c>
      <c r="E3094" s="1165" t="s">
        <v>27829</v>
      </c>
      <c r="F3094" s="1165" t="s">
        <v>27824</v>
      </c>
      <c r="G3094" s="1170" t="s">
        <v>28040</v>
      </c>
    </row>
    <row r="3095" spans="1:7" ht="15" customHeight="1">
      <c r="A3095" s="1165" t="str">
        <f t="shared" si="318"/>
        <v>PEXP205FLO</v>
      </c>
      <c r="B3095" s="1165">
        <f>IFERROR(INDEX('PE Holds'!$B$15:$AF$554,MATCH(C3095,'PE Holds'!$B$15:$B$552,FALSE),MATCH(D3095,'PE Holds'!$B$15:$AF$15,FALSE)),0)</f>
        <v>0</v>
      </c>
      <c r="C3095" s="1165" t="str">
        <f t="shared" si="320"/>
        <v>PEXP205</v>
      </c>
      <c r="D3095" s="988" t="str">
        <f>'PE Holds'!$S$15</f>
        <v>Fluo 
Orange</v>
      </c>
      <c r="E3095" s="1165" t="s">
        <v>27830</v>
      </c>
      <c r="F3095" s="1165" t="s">
        <v>27824</v>
      </c>
      <c r="G3095" s="1170" t="s">
        <v>28040</v>
      </c>
    </row>
    <row r="3096" spans="1:7" ht="15" customHeight="1">
      <c r="A3096" s="1165" t="str">
        <f t="shared" si="318"/>
        <v>PEXP205FLG</v>
      </c>
      <c r="B3096" s="1165">
        <f>IFERROR(INDEX('PE Holds'!$B$15:$AF$554,MATCH(C3096,'PE Holds'!$B$15:$B$552,FALSE),MATCH(D3096,'PE Holds'!$B$15:$AF$15,FALSE)),0)</f>
        <v>0</v>
      </c>
      <c r="C3096" s="1165" t="str">
        <f t="shared" si="320"/>
        <v>PEXP205</v>
      </c>
      <c r="D3096" s="988" t="str">
        <f>'PE Holds'!$T$15</f>
        <v>Fluo 
Green</v>
      </c>
      <c r="E3096" s="1165" t="s">
        <v>27831</v>
      </c>
      <c r="F3096" s="1165" t="s">
        <v>27824</v>
      </c>
      <c r="G3096" s="1170" t="s">
        <v>28040</v>
      </c>
    </row>
    <row r="3097" spans="1:7" ht="15" customHeight="1">
      <c r="A3097" s="1165" t="str">
        <f t="shared" si="318"/>
        <v>PEXP205FLP</v>
      </c>
      <c r="B3097" s="1165">
        <f>IFERROR(INDEX('PE Holds'!$B$15:$AF$554,MATCH(C3097,'PE Holds'!$B$15:$B$552,FALSE),MATCH(D3097,'PE Holds'!$B$15:$AF$15,FALSE)),0)</f>
        <v>0</v>
      </c>
      <c r="C3097" s="1165" t="str">
        <f t="shared" si="320"/>
        <v>PEXP205</v>
      </c>
      <c r="D3097" s="988" t="str">
        <f>'PE Holds'!$U$15</f>
        <v>Fluo 
Pink</v>
      </c>
      <c r="E3097" s="1165" t="s">
        <v>27832</v>
      </c>
      <c r="F3097" s="1165" t="s">
        <v>27824</v>
      </c>
      <c r="G3097" s="1170" t="s">
        <v>28040</v>
      </c>
    </row>
    <row r="3098" spans="1:7" ht="15" customHeight="1">
      <c r="A3098" s="1165" t="str">
        <f t="shared" si="318"/>
        <v>PEXP205FLY</v>
      </c>
      <c r="B3098" s="1165">
        <f>IFERROR(INDEX('PE Holds'!$B$15:$AF$554,MATCH(C3098,'PE Holds'!$B$15:$B$552,FALSE),MATCH(D3098,'PE Holds'!$B$15:$AF$15,FALSE)),0)</f>
        <v>0</v>
      </c>
      <c r="C3098" s="1165" t="str">
        <f t="shared" si="320"/>
        <v>PEXP205</v>
      </c>
      <c r="D3098" s="988" t="str">
        <f>'PE Holds'!$V$15</f>
        <v>Fluo 
Yellow</v>
      </c>
      <c r="E3098" s="1165" t="s">
        <v>28041</v>
      </c>
      <c r="F3098" s="1165" t="s">
        <v>27824</v>
      </c>
      <c r="G3098" s="1170" t="s">
        <v>28040</v>
      </c>
    </row>
    <row r="3099" spans="1:7" ht="15" customHeight="1">
      <c r="A3099" s="1165" t="str">
        <f t="shared" si="318"/>
        <v>PEXP205VIO</v>
      </c>
      <c r="B3099" s="1165">
        <f>IFERROR(INDEX('PE Holds'!$B$15:$AF$554,MATCH(C3099,'PE Holds'!$B$15:$B$552,FALSE),MATCH(D3099,'PE Holds'!$B$15:$AF$15,FALSE)),0)</f>
        <v>0</v>
      </c>
      <c r="C3099" s="1165" t="str">
        <f t="shared" si="320"/>
        <v>PEXP205</v>
      </c>
      <c r="D3099" s="988" t="str">
        <f>'PE Holds'!$W$15</f>
        <v>Violet 
RAL 4008</v>
      </c>
      <c r="E3099" s="1165" t="s">
        <v>27833</v>
      </c>
      <c r="F3099" s="1165" t="s">
        <v>27824</v>
      </c>
      <c r="G3099" s="1170" t="s">
        <v>28040</v>
      </c>
    </row>
    <row r="3100" spans="1:7" ht="15" customHeight="1">
      <c r="A3100" s="1165" t="str">
        <f t="shared" si="318"/>
        <v>PEXP205MIN</v>
      </c>
      <c r="B3100" s="1165">
        <f>IFERROR(INDEX('PE Holds'!$B$15:$AF$554,MATCH(C3100,'PE Holds'!$B$15:$B$552,FALSE),MATCH(D3100,'PE Holds'!$B$15:$AF$15,FALSE)),0)</f>
        <v>0</v>
      </c>
      <c r="C3100" s="1165" t="str">
        <f t="shared" si="320"/>
        <v>PEXP205</v>
      </c>
      <c r="D3100" s="988" t="str">
        <f>'PE Holds'!$X$15</f>
        <v>Mint 
RAL 6027</v>
      </c>
      <c r="E3100" s="1165" t="s">
        <v>27834</v>
      </c>
      <c r="F3100" s="1165" t="s">
        <v>27824</v>
      </c>
      <c r="G3100" s="1170" t="s">
        <v>28040</v>
      </c>
    </row>
    <row r="3101" spans="1:7" ht="15" customHeight="1">
      <c r="A3101" s="1165" t="str">
        <f t="shared" si="318"/>
        <v>PEXP205ORA</v>
      </c>
      <c r="B3101" s="1165">
        <f>IFERROR(INDEX('PE Holds'!$B$15:$AF$554,MATCH(C3101,'PE Holds'!$B$15:$B$552,FALSE),MATCH(D3101,'PE Holds'!$B$15:$AF$15,FALSE)),0)</f>
        <v>0</v>
      </c>
      <c r="C3101" s="1165" t="str">
        <f t="shared" si="320"/>
        <v>PEXP205</v>
      </c>
      <c r="D3101" s="988" t="str">
        <f>'PE Holds'!$Y$15</f>
        <v>Pure Orange</v>
      </c>
      <c r="E3101" s="1165" t="s">
        <v>27836</v>
      </c>
      <c r="F3101" s="1165" t="s">
        <v>27824</v>
      </c>
      <c r="G3101" s="1170" t="s">
        <v>28040</v>
      </c>
    </row>
    <row r="3102" spans="1:7" ht="15" customHeight="1">
      <c r="A3102" s="1165" t="str">
        <f t="shared" si="318"/>
        <v>PEXP206WHI</v>
      </c>
      <c r="B3102" s="1165">
        <f>IFERROR(INDEX('PE Holds'!$B$15:$AF$554,MATCH(C3102,'PE Holds'!$B$15:$B$552,FALSE),MATCH(D3102,'PE Holds'!$B$15:$AF$15,FALSE)),0)</f>
        <v>0</v>
      </c>
      <c r="C3102" s="1165" t="s">
        <v>28046</v>
      </c>
      <c r="D3102" s="1166" t="str">
        <f>'PE Holds'!$L$15</f>
        <v>White 
RAL 9016</v>
      </c>
      <c r="E3102" s="1165" t="s">
        <v>27838</v>
      </c>
      <c r="F3102" s="1165" t="s">
        <v>27824</v>
      </c>
      <c r="G3102" s="1170" t="s">
        <v>28040</v>
      </c>
    </row>
    <row r="3103" spans="1:7" ht="15" customHeight="1">
      <c r="A3103" s="1165" t="str">
        <f t="shared" si="318"/>
        <v>PEXP206YEL</v>
      </c>
      <c r="B3103" s="1165">
        <f>IFERROR(INDEX('PE Holds'!$B$15:$AF$554,MATCH(C3103,'PE Holds'!$B$15:$B$552,FALSE),MATCH(D3103,'PE Holds'!$B$15:$AF$15,FALSE)),0)</f>
        <v>0</v>
      </c>
      <c r="C3103" s="1165" t="str">
        <f>+C3102</f>
        <v>PEXP206</v>
      </c>
      <c r="D3103" s="988" t="str">
        <f>'PE Holds'!$M$15</f>
        <v>Yellow 
RAL 1026</v>
      </c>
      <c r="E3103" s="1165" t="s">
        <v>27823</v>
      </c>
      <c r="F3103" s="1165" t="s">
        <v>27824</v>
      </c>
      <c r="G3103" s="1170" t="s">
        <v>28040</v>
      </c>
    </row>
    <row r="3104" spans="1:7" ht="15" customHeight="1">
      <c r="A3104" s="1165" t="str">
        <f t="shared" si="318"/>
        <v>PEXP206GRE</v>
      </c>
      <c r="B3104" s="1165">
        <f>IFERROR(INDEX('PE Holds'!$B$15:$AF$554,MATCH(C3104,'PE Holds'!$B$15:$B$552,FALSE),MATCH(D3104,'PE Holds'!$B$15:$AF$15,FALSE)),0)</f>
        <v>0</v>
      </c>
      <c r="C3104" s="1165" t="str">
        <f t="shared" ref="C3104:C3115" si="321">+C3103</f>
        <v>PEXP206</v>
      </c>
      <c r="D3104" s="988" t="str">
        <f>'PE Holds'!$N$15</f>
        <v>Green 
RAL 6002</v>
      </c>
      <c r="E3104" s="1165" t="s">
        <v>27837</v>
      </c>
      <c r="F3104" s="1165" t="s">
        <v>27824</v>
      </c>
      <c r="G3104" s="1170" t="s">
        <v>28040</v>
      </c>
    </row>
    <row r="3105" spans="1:7" ht="15" customHeight="1">
      <c r="A3105" s="1165" t="str">
        <f t="shared" si="318"/>
        <v>PEXP206RED</v>
      </c>
      <c r="B3105" s="1165">
        <f>IFERROR(INDEX('PE Holds'!$B$15:$AF$554,MATCH(C3105,'PE Holds'!$B$15:$B$552,FALSE),MATCH(D3105,'PE Holds'!$B$15:$AF$15,FALSE)),0)</f>
        <v>0</v>
      </c>
      <c r="C3105" s="1165" t="str">
        <f t="shared" si="321"/>
        <v>PEXP206</v>
      </c>
      <c r="D3105" s="988" t="str">
        <f>'PE Holds'!$O$15</f>
        <v>Red 
RAL 3020</v>
      </c>
      <c r="E3105" s="1165" t="s">
        <v>27826</v>
      </c>
      <c r="F3105" s="1165" t="s">
        <v>27824</v>
      </c>
      <c r="G3105" s="1170" t="s">
        <v>28040</v>
      </c>
    </row>
    <row r="3106" spans="1:7" ht="15" customHeight="1">
      <c r="A3106" s="1165" t="str">
        <f t="shared" si="318"/>
        <v>PEXP206BLU</v>
      </c>
      <c r="B3106" s="1165">
        <f>IFERROR(INDEX('PE Holds'!$B$15:$AF$554,MATCH(C3106,'PE Holds'!$B$15:$B$552,FALSE),MATCH(D3106,'PE Holds'!$B$15:$AF$15,FALSE)),0)</f>
        <v>0</v>
      </c>
      <c r="C3106" s="1165" t="str">
        <f t="shared" si="321"/>
        <v>PEXP206</v>
      </c>
      <c r="D3106" s="988" t="str">
        <f>'PE Holds'!$P$15</f>
        <v>Blue 
RAL 5015</v>
      </c>
      <c r="E3106" s="1165" t="s">
        <v>27827</v>
      </c>
      <c r="F3106" s="1165" t="s">
        <v>27824</v>
      </c>
      <c r="G3106" s="1170" t="s">
        <v>28040</v>
      </c>
    </row>
    <row r="3107" spans="1:7" ht="15" customHeight="1">
      <c r="A3107" s="1165" t="str">
        <f t="shared" si="318"/>
        <v>PEXP206GRY</v>
      </c>
      <c r="B3107" s="1165">
        <f>IFERROR(INDEX('PE Holds'!$B$15:$AF$554,MATCH(C3107,'PE Holds'!$B$15:$B$552,FALSE),MATCH(D3107,'PE Holds'!$B$15:$AF$15,FALSE)),0)</f>
        <v>0</v>
      </c>
      <c r="C3107" s="1165" t="str">
        <f t="shared" si="321"/>
        <v>PEXP206</v>
      </c>
      <c r="D3107" s="988" t="str">
        <f>'PE Holds'!$Q$15</f>
        <v>Grey 
RAL 7001</v>
      </c>
      <c r="E3107" s="1165" t="s">
        <v>27828</v>
      </c>
      <c r="F3107" s="1165" t="s">
        <v>27824</v>
      </c>
      <c r="G3107" s="1170" t="s">
        <v>28040</v>
      </c>
    </row>
    <row r="3108" spans="1:7" ht="15" customHeight="1">
      <c r="A3108" s="1165" t="str">
        <f t="shared" si="318"/>
        <v>PEXP206BLK</v>
      </c>
      <c r="B3108" s="1165">
        <f>IFERROR(INDEX('PE Holds'!$B$15:$AF$554,MATCH(C3108,'PE Holds'!$B$15:$B$552,FALSE),MATCH(D3108,'PE Holds'!$B$15:$AF$15,FALSE)),0)</f>
        <v>0</v>
      </c>
      <c r="C3108" s="1165" t="str">
        <f t="shared" si="321"/>
        <v>PEXP206</v>
      </c>
      <c r="D3108" s="988" t="str">
        <f>'PE Holds'!$R$15</f>
        <v>Black 
RAL 9005</v>
      </c>
      <c r="E3108" s="1165" t="s">
        <v>27829</v>
      </c>
      <c r="F3108" s="1165" t="s">
        <v>27824</v>
      </c>
      <c r="G3108" s="1170" t="s">
        <v>28040</v>
      </c>
    </row>
    <row r="3109" spans="1:7" ht="15" customHeight="1">
      <c r="A3109" s="1165" t="str">
        <f t="shared" si="318"/>
        <v>PEXP206FLO</v>
      </c>
      <c r="B3109" s="1165">
        <f>IFERROR(INDEX('PE Holds'!$B$15:$AF$554,MATCH(C3109,'PE Holds'!$B$15:$B$552,FALSE),MATCH(D3109,'PE Holds'!$B$15:$AF$15,FALSE)),0)</f>
        <v>0</v>
      </c>
      <c r="C3109" s="1165" t="str">
        <f t="shared" si="321"/>
        <v>PEXP206</v>
      </c>
      <c r="D3109" s="988" t="str">
        <f>'PE Holds'!$S$15</f>
        <v>Fluo 
Orange</v>
      </c>
      <c r="E3109" s="1165" t="s">
        <v>27830</v>
      </c>
      <c r="F3109" s="1165" t="s">
        <v>27824</v>
      </c>
      <c r="G3109" s="1170" t="s">
        <v>28040</v>
      </c>
    </row>
    <row r="3110" spans="1:7" ht="15" customHeight="1">
      <c r="A3110" s="1165" t="str">
        <f t="shared" si="318"/>
        <v>PEXP206FLG</v>
      </c>
      <c r="B3110" s="1165">
        <f>IFERROR(INDEX('PE Holds'!$B$15:$AF$554,MATCH(C3110,'PE Holds'!$B$15:$B$552,FALSE),MATCH(D3110,'PE Holds'!$B$15:$AF$15,FALSE)),0)</f>
        <v>0</v>
      </c>
      <c r="C3110" s="1165" t="str">
        <f t="shared" si="321"/>
        <v>PEXP206</v>
      </c>
      <c r="D3110" s="988" t="str">
        <f>'PE Holds'!$T$15</f>
        <v>Fluo 
Green</v>
      </c>
      <c r="E3110" s="1165" t="s">
        <v>27831</v>
      </c>
      <c r="F3110" s="1165" t="s">
        <v>27824</v>
      </c>
      <c r="G3110" s="1170" t="s">
        <v>28040</v>
      </c>
    </row>
    <row r="3111" spans="1:7" ht="15" customHeight="1">
      <c r="A3111" s="1165" t="str">
        <f t="shared" si="318"/>
        <v>PEXP206FLP</v>
      </c>
      <c r="B3111" s="1165">
        <f>IFERROR(INDEX('PE Holds'!$B$15:$AF$554,MATCH(C3111,'PE Holds'!$B$15:$B$552,FALSE),MATCH(D3111,'PE Holds'!$B$15:$AF$15,FALSE)),0)</f>
        <v>0</v>
      </c>
      <c r="C3111" s="1165" t="str">
        <f t="shared" si="321"/>
        <v>PEXP206</v>
      </c>
      <c r="D3111" s="988" t="str">
        <f>'PE Holds'!$U$15</f>
        <v>Fluo 
Pink</v>
      </c>
      <c r="E3111" s="1165" t="s">
        <v>27832</v>
      </c>
      <c r="F3111" s="1165" t="s">
        <v>27824</v>
      </c>
      <c r="G3111" s="1170" t="s">
        <v>28040</v>
      </c>
    </row>
    <row r="3112" spans="1:7" ht="15" customHeight="1">
      <c r="A3112" s="1165" t="str">
        <f t="shared" si="318"/>
        <v>PEXP206FLY</v>
      </c>
      <c r="B3112" s="1165">
        <f>IFERROR(INDEX('PE Holds'!$B$15:$AF$554,MATCH(C3112,'PE Holds'!$B$15:$B$552,FALSE),MATCH(D3112,'PE Holds'!$B$15:$AF$15,FALSE)),0)</f>
        <v>0</v>
      </c>
      <c r="C3112" s="1165" t="str">
        <f t="shared" si="321"/>
        <v>PEXP206</v>
      </c>
      <c r="D3112" s="988" t="str">
        <f>'PE Holds'!$V$15</f>
        <v>Fluo 
Yellow</v>
      </c>
      <c r="E3112" s="1165" t="s">
        <v>28041</v>
      </c>
      <c r="F3112" s="1165" t="s">
        <v>27824</v>
      </c>
      <c r="G3112" s="1170" t="s">
        <v>28040</v>
      </c>
    </row>
    <row r="3113" spans="1:7" ht="15" customHeight="1">
      <c r="A3113" s="1165" t="str">
        <f t="shared" si="318"/>
        <v>PEXP206VIO</v>
      </c>
      <c r="B3113" s="1165">
        <f>IFERROR(INDEX('PE Holds'!$B$15:$AF$554,MATCH(C3113,'PE Holds'!$B$15:$B$552,FALSE),MATCH(D3113,'PE Holds'!$B$15:$AF$15,FALSE)),0)</f>
        <v>0</v>
      </c>
      <c r="C3113" s="1165" t="str">
        <f t="shared" si="321"/>
        <v>PEXP206</v>
      </c>
      <c r="D3113" s="988" t="str">
        <f>'PE Holds'!$W$15</f>
        <v>Violet 
RAL 4008</v>
      </c>
      <c r="E3113" s="1165" t="s">
        <v>27833</v>
      </c>
      <c r="F3113" s="1165" t="s">
        <v>27824</v>
      </c>
      <c r="G3113" s="1170" t="s">
        <v>28040</v>
      </c>
    </row>
    <row r="3114" spans="1:7" ht="15" customHeight="1">
      <c r="A3114" s="1165" t="str">
        <f t="shared" si="318"/>
        <v>PEXP206MIN</v>
      </c>
      <c r="B3114" s="1165">
        <f>IFERROR(INDEX('PE Holds'!$B$15:$AF$554,MATCH(C3114,'PE Holds'!$B$15:$B$552,FALSE),MATCH(D3114,'PE Holds'!$B$15:$AF$15,FALSE)),0)</f>
        <v>0</v>
      </c>
      <c r="C3114" s="1165" t="str">
        <f t="shared" si="321"/>
        <v>PEXP206</v>
      </c>
      <c r="D3114" s="988" t="str">
        <f>'PE Holds'!$X$15</f>
        <v>Mint 
RAL 6027</v>
      </c>
      <c r="E3114" s="1165" t="s">
        <v>27834</v>
      </c>
      <c r="F3114" s="1165" t="s">
        <v>27824</v>
      </c>
      <c r="G3114" s="1170" t="s">
        <v>28040</v>
      </c>
    </row>
    <row r="3115" spans="1:7" ht="15" customHeight="1">
      <c r="A3115" s="1165" t="str">
        <f t="shared" si="318"/>
        <v>PEXP206ORA</v>
      </c>
      <c r="B3115" s="1165">
        <f>IFERROR(INDEX('PE Holds'!$B$15:$AF$554,MATCH(C3115,'PE Holds'!$B$15:$B$552,FALSE),MATCH(D3115,'PE Holds'!$B$15:$AF$15,FALSE)),0)</f>
        <v>0</v>
      </c>
      <c r="C3115" s="1165" t="str">
        <f t="shared" si="321"/>
        <v>PEXP206</v>
      </c>
      <c r="D3115" s="988" t="str">
        <f>'PE Holds'!$Y$15</f>
        <v>Pure Orange</v>
      </c>
      <c r="E3115" s="1165" t="s">
        <v>27836</v>
      </c>
      <c r="F3115" s="1165" t="s">
        <v>27824</v>
      </c>
      <c r="G3115" s="1170" t="s">
        <v>28040</v>
      </c>
    </row>
    <row r="3116" spans="1:7" ht="15" customHeight="1">
      <c r="A3116" s="1165" t="str">
        <f t="shared" si="318"/>
        <v>PEXP207WHI</v>
      </c>
      <c r="B3116" s="1165">
        <f>IFERROR(INDEX('PE Holds'!$B$15:$AF$554,MATCH(C3116,'PE Holds'!$B$15:$B$552,FALSE),MATCH(D3116,'PE Holds'!$B$15:$AF$15,FALSE)),0)</f>
        <v>0</v>
      </c>
      <c r="C3116" s="1165" t="s">
        <v>28047</v>
      </c>
      <c r="D3116" s="1166" t="str">
        <f>'PE Holds'!$L$15</f>
        <v>White 
RAL 9016</v>
      </c>
      <c r="E3116" s="1165" t="s">
        <v>27838</v>
      </c>
      <c r="F3116" s="1165" t="s">
        <v>27824</v>
      </c>
      <c r="G3116" s="1170" t="s">
        <v>28040</v>
      </c>
    </row>
    <row r="3117" spans="1:7" ht="15" customHeight="1">
      <c r="A3117" s="1165" t="str">
        <f t="shared" si="318"/>
        <v>PEXP207YEL</v>
      </c>
      <c r="B3117" s="1165">
        <f>IFERROR(INDEX('PE Holds'!$B$15:$AF$554,MATCH(C3117,'PE Holds'!$B$15:$B$552,FALSE),MATCH(D3117,'PE Holds'!$B$15:$AF$15,FALSE)),0)</f>
        <v>0</v>
      </c>
      <c r="C3117" s="1165" t="str">
        <f>+C3116</f>
        <v>PEXP207</v>
      </c>
      <c r="D3117" s="988" t="str">
        <f>'PE Holds'!$M$15</f>
        <v>Yellow 
RAL 1026</v>
      </c>
      <c r="E3117" s="1165" t="s">
        <v>27823</v>
      </c>
      <c r="F3117" s="1165" t="s">
        <v>27824</v>
      </c>
      <c r="G3117" s="1170" t="s">
        <v>28040</v>
      </c>
    </row>
    <row r="3118" spans="1:7" ht="15" customHeight="1">
      <c r="A3118" s="1165" t="str">
        <f t="shared" si="318"/>
        <v>PEXP207GRE</v>
      </c>
      <c r="B3118" s="1165">
        <f>IFERROR(INDEX('PE Holds'!$B$15:$AF$554,MATCH(C3118,'PE Holds'!$B$15:$B$552,FALSE),MATCH(D3118,'PE Holds'!$B$15:$AF$15,FALSE)),0)</f>
        <v>0</v>
      </c>
      <c r="C3118" s="1165" t="str">
        <f t="shared" ref="C3118:C3129" si="322">+C3117</f>
        <v>PEXP207</v>
      </c>
      <c r="D3118" s="988" t="str">
        <f>'PE Holds'!$N$15</f>
        <v>Green 
RAL 6002</v>
      </c>
      <c r="E3118" s="1165" t="s">
        <v>27837</v>
      </c>
      <c r="F3118" s="1165" t="s">
        <v>27824</v>
      </c>
      <c r="G3118" s="1170" t="s">
        <v>28040</v>
      </c>
    </row>
    <row r="3119" spans="1:7" ht="15" customHeight="1">
      <c r="A3119" s="1165" t="str">
        <f t="shared" si="318"/>
        <v>PEXP207RED</v>
      </c>
      <c r="B3119" s="1165">
        <f>IFERROR(INDEX('PE Holds'!$B$15:$AF$554,MATCH(C3119,'PE Holds'!$B$15:$B$552,FALSE),MATCH(D3119,'PE Holds'!$B$15:$AF$15,FALSE)),0)</f>
        <v>0</v>
      </c>
      <c r="C3119" s="1165" t="str">
        <f t="shared" si="322"/>
        <v>PEXP207</v>
      </c>
      <c r="D3119" s="988" t="str">
        <f>'PE Holds'!$O$15</f>
        <v>Red 
RAL 3020</v>
      </c>
      <c r="E3119" s="1165" t="s">
        <v>27826</v>
      </c>
      <c r="F3119" s="1165" t="s">
        <v>27824</v>
      </c>
      <c r="G3119" s="1170" t="s">
        <v>28040</v>
      </c>
    </row>
    <row r="3120" spans="1:7" ht="15" customHeight="1">
      <c r="A3120" s="1165" t="str">
        <f t="shared" si="318"/>
        <v>PEXP207BLU</v>
      </c>
      <c r="B3120" s="1165">
        <f>IFERROR(INDEX('PE Holds'!$B$15:$AF$554,MATCH(C3120,'PE Holds'!$B$15:$B$552,FALSE),MATCH(D3120,'PE Holds'!$B$15:$AF$15,FALSE)),0)</f>
        <v>0</v>
      </c>
      <c r="C3120" s="1165" t="str">
        <f t="shared" si="322"/>
        <v>PEXP207</v>
      </c>
      <c r="D3120" s="988" t="str">
        <f>'PE Holds'!$P$15</f>
        <v>Blue 
RAL 5015</v>
      </c>
      <c r="E3120" s="1165" t="s">
        <v>27827</v>
      </c>
      <c r="F3120" s="1165" t="s">
        <v>27824</v>
      </c>
      <c r="G3120" s="1170" t="s">
        <v>28040</v>
      </c>
    </row>
    <row r="3121" spans="1:7" ht="15" customHeight="1">
      <c r="A3121" s="1165" t="str">
        <f t="shared" si="318"/>
        <v>PEXP207GRY</v>
      </c>
      <c r="B3121" s="1165">
        <f>IFERROR(INDEX('PE Holds'!$B$15:$AF$554,MATCH(C3121,'PE Holds'!$B$15:$B$552,FALSE),MATCH(D3121,'PE Holds'!$B$15:$AF$15,FALSE)),0)</f>
        <v>0</v>
      </c>
      <c r="C3121" s="1165" t="str">
        <f t="shared" si="322"/>
        <v>PEXP207</v>
      </c>
      <c r="D3121" s="988" t="str">
        <f>'PE Holds'!$Q$15</f>
        <v>Grey 
RAL 7001</v>
      </c>
      <c r="E3121" s="1165" t="s">
        <v>27828</v>
      </c>
      <c r="F3121" s="1165" t="s">
        <v>27824</v>
      </c>
      <c r="G3121" s="1170" t="s">
        <v>28040</v>
      </c>
    </row>
    <row r="3122" spans="1:7" ht="15" customHeight="1">
      <c r="A3122" s="1165" t="str">
        <f t="shared" si="318"/>
        <v>PEXP207BLK</v>
      </c>
      <c r="B3122" s="1165">
        <f>IFERROR(INDEX('PE Holds'!$B$15:$AF$554,MATCH(C3122,'PE Holds'!$B$15:$B$552,FALSE),MATCH(D3122,'PE Holds'!$B$15:$AF$15,FALSE)),0)</f>
        <v>0</v>
      </c>
      <c r="C3122" s="1165" t="str">
        <f t="shared" si="322"/>
        <v>PEXP207</v>
      </c>
      <c r="D3122" s="988" t="str">
        <f>'PE Holds'!$R$15</f>
        <v>Black 
RAL 9005</v>
      </c>
      <c r="E3122" s="1165" t="s">
        <v>27829</v>
      </c>
      <c r="F3122" s="1165" t="s">
        <v>27824</v>
      </c>
      <c r="G3122" s="1170" t="s">
        <v>28040</v>
      </c>
    </row>
    <row r="3123" spans="1:7" ht="15" customHeight="1">
      <c r="A3123" s="1165" t="str">
        <f t="shared" si="318"/>
        <v>PEXP207FLO</v>
      </c>
      <c r="B3123" s="1165">
        <f>IFERROR(INDEX('PE Holds'!$B$15:$AF$554,MATCH(C3123,'PE Holds'!$B$15:$B$552,FALSE),MATCH(D3123,'PE Holds'!$B$15:$AF$15,FALSE)),0)</f>
        <v>0</v>
      </c>
      <c r="C3123" s="1165" t="str">
        <f t="shared" si="322"/>
        <v>PEXP207</v>
      </c>
      <c r="D3123" s="988" t="str">
        <f>'PE Holds'!$S$15</f>
        <v>Fluo 
Orange</v>
      </c>
      <c r="E3123" s="1165" t="s">
        <v>27830</v>
      </c>
      <c r="F3123" s="1165" t="s">
        <v>27824</v>
      </c>
      <c r="G3123" s="1170" t="s">
        <v>28040</v>
      </c>
    </row>
    <row r="3124" spans="1:7" ht="15" customHeight="1">
      <c r="A3124" s="1165" t="str">
        <f t="shared" si="318"/>
        <v>PEXP207FLG</v>
      </c>
      <c r="B3124" s="1165">
        <f>IFERROR(INDEX('PE Holds'!$B$15:$AF$554,MATCH(C3124,'PE Holds'!$B$15:$B$552,FALSE),MATCH(D3124,'PE Holds'!$B$15:$AF$15,FALSE)),0)</f>
        <v>0</v>
      </c>
      <c r="C3124" s="1165" t="str">
        <f t="shared" si="322"/>
        <v>PEXP207</v>
      </c>
      <c r="D3124" s="988" t="str">
        <f>'PE Holds'!$T$15</f>
        <v>Fluo 
Green</v>
      </c>
      <c r="E3124" s="1165" t="s">
        <v>27831</v>
      </c>
      <c r="F3124" s="1165" t="s">
        <v>27824</v>
      </c>
      <c r="G3124" s="1170" t="s">
        <v>28040</v>
      </c>
    </row>
    <row r="3125" spans="1:7" ht="15" customHeight="1">
      <c r="A3125" s="1165" t="str">
        <f t="shared" si="318"/>
        <v>PEXP207FLP</v>
      </c>
      <c r="B3125" s="1165">
        <f>IFERROR(INDEX('PE Holds'!$B$15:$AF$554,MATCH(C3125,'PE Holds'!$B$15:$B$552,FALSE),MATCH(D3125,'PE Holds'!$B$15:$AF$15,FALSE)),0)</f>
        <v>0</v>
      </c>
      <c r="C3125" s="1165" t="str">
        <f t="shared" si="322"/>
        <v>PEXP207</v>
      </c>
      <c r="D3125" s="988" t="str">
        <f>'PE Holds'!$U$15</f>
        <v>Fluo 
Pink</v>
      </c>
      <c r="E3125" s="1165" t="s">
        <v>27832</v>
      </c>
      <c r="F3125" s="1165" t="s">
        <v>27824</v>
      </c>
      <c r="G3125" s="1170" t="s">
        <v>28040</v>
      </c>
    </row>
    <row r="3126" spans="1:7" ht="15" customHeight="1">
      <c r="A3126" s="1165" t="str">
        <f t="shared" si="318"/>
        <v>PEXP207FLY</v>
      </c>
      <c r="B3126" s="1165">
        <f>IFERROR(INDEX('PE Holds'!$B$15:$AF$554,MATCH(C3126,'PE Holds'!$B$15:$B$552,FALSE),MATCH(D3126,'PE Holds'!$B$15:$AF$15,FALSE)),0)</f>
        <v>0</v>
      </c>
      <c r="C3126" s="1165" t="str">
        <f t="shared" si="322"/>
        <v>PEXP207</v>
      </c>
      <c r="D3126" s="988" t="str">
        <f>'PE Holds'!$V$15</f>
        <v>Fluo 
Yellow</v>
      </c>
      <c r="E3126" s="1165" t="s">
        <v>28041</v>
      </c>
      <c r="F3126" s="1165" t="s">
        <v>27824</v>
      </c>
      <c r="G3126" s="1170" t="s">
        <v>28040</v>
      </c>
    </row>
    <row r="3127" spans="1:7" ht="15" customHeight="1">
      <c r="A3127" s="1165" t="str">
        <f t="shared" si="318"/>
        <v>PEXP207VIO</v>
      </c>
      <c r="B3127" s="1165">
        <f>IFERROR(INDEX('PE Holds'!$B$15:$AF$554,MATCH(C3127,'PE Holds'!$B$15:$B$552,FALSE),MATCH(D3127,'PE Holds'!$B$15:$AF$15,FALSE)),0)</f>
        <v>0</v>
      </c>
      <c r="C3127" s="1165" t="str">
        <f t="shared" si="322"/>
        <v>PEXP207</v>
      </c>
      <c r="D3127" s="988" t="str">
        <f>'PE Holds'!$W$15</f>
        <v>Violet 
RAL 4008</v>
      </c>
      <c r="E3127" s="1165" t="s">
        <v>27833</v>
      </c>
      <c r="F3127" s="1165" t="s">
        <v>27824</v>
      </c>
      <c r="G3127" s="1170" t="s">
        <v>28040</v>
      </c>
    </row>
    <row r="3128" spans="1:7" ht="15" customHeight="1">
      <c r="A3128" s="1165" t="str">
        <f t="shared" si="318"/>
        <v>PEXP207MIN</v>
      </c>
      <c r="B3128" s="1165">
        <f>IFERROR(INDEX('PE Holds'!$B$15:$AF$554,MATCH(C3128,'PE Holds'!$B$15:$B$552,FALSE),MATCH(D3128,'PE Holds'!$B$15:$AF$15,FALSE)),0)</f>
        <v>0</v>
      </c>
      <c r="C3128" s="1165" t="str">
        <f t="shared" si="322"/>
        <v>PEXP207</v>
      </c>
      <c r="D3128" s="988" t="str">
        <f>'PE Holds'!$X$15</f>
        <v>Mint 
RAL 6027</v>
      </c>
      <c r="E3128" s="1165" t="s">
        <v>27834</v>
      </c>
      <c r="F3128" s="1165" t="s">
        <v>27824</v>
      </c>
      <c r="G3128" s="1170" t="s">
        <v>28040</v>
      </c>
    </row>
    <row r="3129" spans="1:7" ht="15" customHeight="1">
      <c r="A3129" s="1165" t="str">
        <f t="shared" si="318"/>
        <v>PEXP207ORA</v>
      </c>
      <c r="B3129" s="1165">
        <f>IFERROR(INDEX('PE Holds'!$B$15:$AF$554,MATCH(C3129,'PE Holds'!$B$15:$B$552,FALSE),MATCH(D3129,'PE Holds'!$B$15:$AF$15,FALSE)),0)</f>
        <v>0</v>
      </c>
      <c r="C3129" s="1165" t="str">
        <f t="shared" si="322"/>
        <v>PEXP207</v>
      </c>
      <c r="D3129" s="988" t="str">
        <f>'PE Holds'!$Y$15</f>
        <v>Pure Orange</v>
      </c>
      <c r="E3129" s="1165" t="s">
        <v>27836</v>
      </c>
      <c r="F3129" s="1165" t="s">
        <v>27824</v>
      </c>
      <c r="G3129" s="1170" t="s">
        <v>28040</v>
      </c>
    </row>
    <row r="3130" spans="1:7" ht="15" customHeight="1">
      <c r="A3130" s="1165" t="str">
        <f t="shared" si="318"/>
        <v>PEXP208WHI</v>
      </c>
      <c r="B3130" s="1165">
        <f>IFERROR(INDEX('PE Holds'!$B$15:$AF$554,MATCH(C3130,'PE Holds'!$B$15:$B$552,FALSE),MATCH(D3130,'PE Holds'!$B$15:$AF$15,FALSE)),0)</f>
        <v>0</v>
      </c>
      <c r="C3130" s="1165" t="s">
        <v>28048</v>
      </c>
      <c r="D3130" s="1166" t="str">
        <f>'PE Holds'!$L$15</f>
        <v>White 
RAL 9016</v>
      </c>
      <c r="E3130" s="1165" t="s">
        <v>27838</v>
      </c>
      <c r="F3130" s="1165" t="s">
        <v>27824</v>
      </c>
      <c r="G3130" s="1170" t="s">
        <v>28040</v>
      </c>
    </row>
    <row r="3131" spans="1:7" ht="15" customHeight="1">
      <c r="A3131" s="1165" t="str">
        <f t="shared" si="318"/>
        <v>PEXP208YEL</v>
      </c>
      <c r="B3131" s="1165">
        <f>IFERROR(INDEX('PE Holds'!$B$15:$AF$554,MATCH(C3131,'PE Holds'!$B$15:$B$552,FALSE),MATCH(D3131,'PE Holds'!$B$15:$AF$15,FALSE)),0)</f>
        <v>0</v>
      </c>
      <c r="C3131" s="1165" t="str">
        <f>+C3130</f>
        <v>PEXP208</v>
      </c>
      <c r="D3131" s="988" t="str">
        <f>'PE Holds'!$M$15</f>
        <v>Yellow 
RAL 1026</v>
      </c>
      <c r="E3131" s="1165" t="s">
        <v>27823</v>
      </c>
      <c r="F3131" s="1165" t="s">
        <v>27824</v>
      </c>
      <c r="G3131" s="1170" t="s">
        <v>28040</v>
      </c>
    </row>
    <row r="3132" spans="1:7" ht="15" customHeight="1">
      <c r="A3132" s="1165" t="str">
        <f t="shared" si="318"/>
        <v>PEXP208GRE</v>
      </c>
      <c r="B3132" s="1165">
        <f>IFERROR(INDEX('PE Holds'!$B$15:$AF$554,MATCH(C3132,'PE Holds'!$B$15:$B$552,FALSE),MATCH(D3132,'PE Holds'!$B$15:$AF$15,FALSE)),0)</f>
        <v>0</v>
      </c>
      <c r="C3132" s="1165" t="str">
        <f t="shared" ref="C3132:C3143" si="323">+C3131</f>
        <v>PEXP208</v>
      </c>
      <c r="D3132" s="988" t="str">
        <f>'PE Holds'!$N$15</f>
        <v>Green 
RAL 6002</v>
      </c>
      <c r="E3132" s="1165" t="s">
        <v>27837</v>
      </c>
      <c r="F3132" s="1165" t="s">
        <v>27824</v>
      </c>
      <c r="G3132" s="1170" t="s">
        <v>28040</v>
      </c>
    </row>
    <row r="3133" spans="1:7" ht="15" customHeight="1">
      <c r="A3133" s="1165" t="str">
        <f t="shared" si="318"/>
        <v>PEXP208RED</v>
      </c>
      <c r="B3133" s="1165">
        <f>IFERROR(INDEX('PE Holds'!$B$15:$AF$554,MATCH(C3133,'PE Holds'!$B$15:$B$552,FALSE),MATCH(D3133,'PE Holds'!$B$15:$AF$15,FALSE)),0)</f>
        <v>0</v>
      </c>
      <c r="C3133" s="1165" t="str">
        <f t="shared" si="323"/>
        <v>PEXP208</v>
      </c>
      <c r="D3133" s="988" t="str">
        <f>'PE Holds'!$O$15</f>
        <v>Red 
RAL 3020</v>
      </c>
      <c r="E3133" s="1165" t="s">
        <v>27826</v>
      </c>
      <c r="F3133" s="1165" t="s">
        <v>27824</v>
      </c>
      <c r="G3133" s="1170" t="s">
        <v>28040</v>
      </c>
    </row>
    <row r="3134" spans="1:7" ht="15" customHeight="1">
      <c r="A3134" s="1165" t="str">
        <f t="shared" si="318"/>
        <v>PEXP208BLU</v>
      </c>
      <c r="B3134" s="1165">
        <f>IFERROR(INDEX('PE Holds'!$B$15:$AF$554,MATCH(C3134,'PE Holds'!$B$15:$B$552,FALSE),MATCH(D3134,'PE Holds'!$B$15:$AF$15,FALSE)),0)</f>
        <v>0</v>
      </c>
      <c r="C3134" s="1165" t="str">
        <f t="shared" si="323"/>
        <v>PEXP208</v>
      </c>
      <c r="D3134" s="988" t="str">
        <f>'PE Holds'!$P$15</f>
        <v>Blue 
RAL 5015</v>
      </c>
      <c r="E3134" s="1165" t="s">
        <v>27827</v>
      </c>
      <c r="F3134" s="1165" t="s">
        <v>27824</v>
      </c>
      <c r="G3134" s="1170" t="s">
        <v>28040</v>
      </c>
    </row>
    <row r="3135" spans="1:7" ht="15" customHeight="1">
      <c r="A3135" s="1165" t="str">
        <f t="shared" si="318"/>
        <v>PEXP208GRY</v>
      </c>
      <c r="B3135" s="1165">
        <f>IFERROR(INDEX('PE Holds'!$B$15:$AF$554,MATCH(C3135,'PE Holds'!$B$15:$B$552,FALSE),MATCH(D3135,'PE Holds'!$B$15:$AF$15,FALSE)),0)</f>
        <v>0</v>
      </c>
      <c r="C3135" s="1165" t="str">
        <f t="shared" si="323"/>
        <v>PEXP208</v>
      </c>
      <c r="D3135" s="988" t="str">
        <f>'PE Holds'!$Q$15</f>
        <v>Grey 
RAL 7001</v>
      </c>
      <c r="E3135" s="1165" t="s">
        <v>27828</v>
      </c>
      <c r="F3135" s="1165" t="s">
        <v>27824</v>
      </c>
      <c r="G3135" s="1170" t="s">
        <v>28040</v>
      </c>
    </row>
    <row r="3136" spans="1:7" ht="15" customHeight="1">
      <c r="A3136" s="1165" t="str">
        <f t="shared" ref="A3136:A3199" si="324">CONCATENATE(C3136,E3136)</f>
        <v>PEXP208BLK</v>
      </c>
      <c r="B3136" s="1165">
        <f>IFERROR(INDEX('PE Holds'!$B$15:$AF$554,MATCH(C3136,'PE Holds'!$B$15:$B$552,FALSE),MATCH(D3136,'PE Holds'!$B$15:$AF$15,FALSE)),0)</f>
        <v>0</v>
      </c>
      <c r="C3136" s="1165" t="str">
        <f t="shared" si="323"/>
        <v>PEXP208</v>
      </c>
      <c r="D3136" s="988" t="str">
        <f>'PE Holds'!$R$15</f>
        <v>Black 
RAL 9005</v>
      </c>
      <c r="E3136" s="1165" t="s">
        <v>27829</v>
      </c>
      <c r="F3136" s="1165" t="s">
        <v>27824</v>
      </c>
      <c r="G3136" s="1170" t="s">
        <v>28040</v>
      </c>
    </row>
    <row r="3137" spans="1:7" ht="15" customHeight="1">
      <c r="A3137" s="1165" t="str">
        <f t="shared" si="324"/>
        <v>PEXP208FLO</v>
      </c>
      <c r="B3137" s="1165">
        <f>IFERROR(INDEX('PE Holds'!$B$15:$AF$554,MATCH(C3137,'PE Holds'!$B$15:$B$552,FALSE),MATCH(D3137,'PE Holds'!$B$15:$AF$15,FALSE)),0)</f>
        <v>0</v>
      </c>
      <c r="C3137" s="1165" t="str">
        <f t="shared" si="323"/>
        <v>PEXP208</v>
      </c>
      <c r="D3137" s="988" t="str">
        <f>'PE Holds'!$S$15</f>
        <v>Fluo 
Orange</v>
      </c>
      <c r="E3137" s="1165" t="s">
        <v>27830</v>
      </c>
      <c r="F3137" s="1165" t="s">
        <v>27824</v>
      </c>
      <c r="G3137" s="1170" t="s">
        <v>28040</v>
      </c>
    </row>
    <row r="3138" spans="1:7" ht="15" customHeight="1">
      <c r="A3138" s="1165" t="str">
        <f t="shared" si="324"/>
        <v>PEXP208FLG</v>
      </c>
      <c r="B3138" s="1165">
        <f>IFERROR(INDEX('PE Holds'!$B$15:$AF$554,MATCH(C3138,'PE Holds'!$B$15:$B$552,FALSE),MATCH(D3138,'PE Holds'!$B$15:$AF$15,FALSE)),0)</f>
        <v>0</v>
      </c>
      <c r="C3138" s="1165" t="str">
        <f t="shared" si="323"/>
        <v>PEXP208</v>
      </c>
      <c r="D3138" s="988" t="str">
        <f>'PE Holds'!$T$15</f>
        <v>Fluo 
Green</v>
      </c>
      <c r="E3138" s="1165" t="s">
        <v>27831</v>
      </c>
      <c r="F3138" s="1165" t="s">
        <v>27824</v>
      </c>
      <c r="G3138" s="1170" t="s">
        <v>28040</v>
      </c>
    </row>
    <row r="3139" spans="1:7" ht="15" customHeight="1">
      <c r="A3139" s="1165" t="str">
        <f t="shared" si="324"/>
        <v>PEXP208FLP</v>
      </c>
      <c r="B3139" s="1165">
        <f>IFERROR(INDEX('PE Holds'!$B$15:$AF$554,MATCH(C3139,'PE Holds'!$B$15:$B$552,FALSE),MATCH(D3139,'PE Holds'!$B$15:$AF$15,FALSE)),0)</f>
        <v>0</v>
      </c>
      <c r="C3139" s="1165" t="str">
        <f t="shared" si="323"/>
        <v>PEXP208</v>
      </c>
      <c r="D3139" s="988" t="str">
        <f>'PE Holds'!$U$15</f>
        <v>Fluo 
Pink</v>
      </c>
      <c r="E3139" s="1165" t="s">
        <v>27832</v>
      </c>
      <c r="F3139" s="1165" t="s">
        <v>27824</v>
      </c>
      <c r="G3139" s="1170" t="s">
        <v>28040</v>
      </c>
    </row>
    <row r="3140" spans="1:7" ht="15" customHeight="1">
      <c r="A3140" s="1165" t="str">
        <f t="shared" si="324"/>
        <v>PEXP208FLY</v>
      </c>
      <c r="B3140" s="1165">
        <f>IFERROR(INDEX('PE Holds'!$B$15:$AF$554,MATCH(C3140,'PE Holds'!$B$15:$B$552,FALSE),MATCH(D3140,'PE Holds'!$B$15:$AF$15,FALSE)),0)</f>
        <v>0</v>
      </c>
      <c r="C3140" s="1165" t="str">
        <f t="shared" si="323"/>
        <v>PEXP208</v>
      </c>
      <c r="D3140" s="988" t="str">
        <f>'PE Holds'!$V$15</f>
        <v>Fluo 
Yellow</v>
      </c>
      <c r="E3140" s="1165" t="s">
        <v>28041</v>
      </c>
      <c r="F3140" s="1165" t="s">
        <v>27824</v>
      </c>
      <c r="G3140" s="1170" t="s">
        <v>28040</v>
      </c>
    </row>
    <row r="3141" spans="1:7" ht="15" customHeight="1">
      <c r="A3141" s="1165" t="str">
        <f t="shared" si="324"/>
        <v>PEXP208VIO</v>
      </c>
      <c r="B3141" s="1165">
        <f>IFERROR(INDEX('PE Holds'!$B$15:$AF$554,MATCH(C3141,'PE Holds'!$B$15:$B$552,FALSE),MATCH(D3141,'PE Holds'!$B$15:$AF$15,FALSE)),0)</f>
        <v>0</v>
      </c>
      <c r="C3141" s="1165" t="str">
        <f t="shared" si="323"/>
        <v>PEXP208</v>
      </c>
      <c r="D3141" s="988" t="str">
        <f>'PE Holds'!$W$15</f>
        <v>Violet 
RAL 4008</v>
      </c>
      <c r="E3141" s="1165" t="s">
        <v>27833</v>
      </c>
      <c r="F3141" s="1165" t="s">
        <v>27824</v>
      </c>
      <c r="G3141" s="1170" t="s">
        <v>28040</v>
      </c>
    </row>
    <row r="3142" spans="1:7" ht="15" customHeight="1">
      <c r="A3142" s="1165" t="str">
        <f t="shared" si="324"/>
        <v>PEXP208MIN</v>
      </c>
      <c r="B3142" s="1165">
        <f>IFERROR(INDEX('PE Holds'!$B$15:$AF$554,MATCH(C3142,'PE Holds'!$B$15:$B$552,FALSE),MATCH(D3142,'PE Holds'!$B$15:$AF$15,FALSE)),0)</f>
        <v>0</v>
      </c>
      <c r="C3142" s="1165" t="str">
        <f t="shared" si="323"/>
        <v>PEXP208</v>
      </c>
      <c r="D3142" s="988" t="str">
        <f>'PE Holds'!$X$15</f>
        <v>Mint 
RAL 6027</v>
      </c>
      <c r="E3142" s="1165" t="s">
        <v>27834</v>
      </c>
      <c r="F3142" s="1165" t="s">
        <v>27824</v>
      </c>
      <c r="G3142" s="1170" t="s">
        <v>28040</v>
      </c>
    </row>
    <row r="3143" spans="1:7" ht="15" customHeight="1">
      <c r="A3143" s="1165" t="str">
        <f t="shared" si="324"/>
        <v>PEXP208ORA</v>
      </c>
      <c r="B3143" s="1165">
        <f>IFERROR(INDEX('PE Holds'!$B$15:$AF$554,MATCH(C3143,'PE Holds'!$B$15:$B$552,FALSE),MATCH(D3143,'PE Holds'!$B$15:$AF$15,FALSE)),0)</f>
        <v>0</v>
      </c>
      <c r="C3143" s="1165" t="str">
        <f t="shared" si="323"/>
        <v>PEXP208</v>
      </c>
      <c r="D3143" s="988" t="str">
        <f>'PE Holds'!$Y$15</f>
        <v>Pure Orange</v>
      </c>
      <c r="E3143" s="1165" t="s">
        <v>27836</v>
      </c>
      <c r="F3143" s="1165" t="s">
        <v>27824</v>
      </c>
      <c r="G3143" s="1170" t="s">
        <v>28040</v>
      </c>
    </row>
    <row r="3144" spans="1:7" ht="15" customHeight="1">
      <c r="A3144" s="1165" t="str">
        <f t="shared" si="324"/>
        <v>PEXP209WHI</v>
      </c>
      <c r="B3144" s="1165">
        <f>IFERROR(INDEX('PE Holds'!$B$15:$AF$554,MATCH(C3144,'PE Holds'!$B$15:$B$552,FALSE),MATCH(D3144,'PE Holds'!$B$15:$AF$15,FALSE)),0)</f>
        <v>0</v>
      </c>
      <c r="C3144" s="1165" t="s">
        <v>28049</v>
      </c>
      <c r="D3144" s="1166" t="str">
        <f>'PE Holds'!$L$15</f>
        <v>White 
RAL 9016</v>
      </c>
      <c r="E3144" s="1165" t="s">
        <v>27838</v>
      </c>
      <c r="F3144" s="1165" t="s">
        <v>27824</v>
      </c>
      <c r="G3144" s="1170" t="s">
        <v>28040</v>
      </c>
    </row>
    <row r="3145" spans="1:7" ht="15" customHeight="1">
      <c r="A3145" s="1165" t="str">
        <f t="shared" si="324"/>
        <v>PEXP209YEL</v>
      </c>
      <c r="B3145" s="1165">
        <f>IFERROR(INDEX('PE Holds'!$B$15:$AF$554,MATCH(C3145,'PE Holds'!$B$15:$B$552,FALSE),MATCH(D3145,'PE Holds'!$B$15:$AF$15,FALSE)),0)</f>
        <v>0</v>
      </c>
      <c r="C3145" s="1165" t="str">
        <f>+C3144</f>
        <v>PEXP209</v>
      </c>
      <c r="D3145" s="988" t="str">
        <f>'PE Holds'!$M$15</f>
        <v>Yellow 
RAL 1026</v>
      </c>
      <c r="E3145" s="1165" t="s">
        <v>27823</v>
      </c>
      <c r="F3145" s="1165" t="s">
        <v>27824</v>
      </c>
      <c r="G3145" s="1170" t="s">
        <v>28040</v>
      </c>
    </row>
    <row r="3146" spans="1:7" ht="15" customHeight="1">
      <c r="A3146" s="1165" t="str">
        <f t="shared" si="324"/>
        <v>PEXP209GRE</v>
      </c>
      <c r="B3146" s="1165">
        <f>IFERROR(INDEX('PE Holds'!$B$15:$AF$554,MATCH(C3146,'PE Holds'!$B$15:$B$552,FALSE),MATCH(D3146,'PE Holds'!$B$15:$AF$15,FALSE)),0)</f>
        <v>0</v>
      </c>
      <c r="C3146" s="1165" t="str">
        <f t="shared" ref="C3146:C3157" si="325">+C3145</f>
        <v>PEXP209</v>
      </c>
      <c r="D3146" s="988" t="str">
        <f>'PE Holds'!$N$15</f>
        <v>Green 
RAL 6002</v>
      </c>
      <c r="E3146" s="1165" t="s">
        <v>27837</v>
      </c>
      <c r="F3146" s="1165" t="s">
        <v>27824</v>
      </c>
      <c r="G3146" s="1170" t="s">
        <v>28040</v>
      </c>
    </row>
    <row r="3147" spans="1:7" ht="15" customHeight="1">
      <c r="A3147" s="1165" t="str">
        <f t="shared" si="324"/>
        <v>PEXP209RED</v>
      </c>
      <c r="B3147" s="1165">
        <f>IFERROR(INDEX('PE Holds'!$B$15:$AF$554,MATCH(C3147,'PE Holds'!$B$15:$B$552,FALSE),MATCH(D3147,'PE Holds'!$B$15:$AF$15,FALSE)),0)</f>
        <v>0</v>
      </c>
      <c r="C3147" s="1165" t="str">
        <f t="shared" si="325"/>
        <v>PEXP209</v>
      </c>
      <c r="D3147" s="988" t="str">
        <f>'PE Holds'!$O$15</f>
        <v>Red 
RAL 3020</v>
      </c>
      <c r="E3147" s="1165" t="s">
        <v>27826</v>
      </c>
      <c r="F3147" s="1165" t="s">
        <v>27824</v>
      </c>
      <c r="G3147" s="1170" t="s">
        <v>28040</v>
      </c>
    </row>
    <row r="3148" spans="1:7" ht="15" customHeight="1">
      <c r="A3148" s="1165" t="str">
        <f t="shared" si="324"/>
        <v>PEXP209BLU</v>
      </c>
      <c r="B3148" s="1165">
        <f>IFERROR(INDEX('PE Holds'!$B$15:$AF$554,MATCH(C3148,'PE Holds'!$B$15:$B$552,FALSE),MATCH(D3148,'PE Holds'!$B$15:$AF$15,FALSE)),0)</f>
        <v>0</v>
      </c>
      <c r="C3148" s="1165" t="str">
        <f t="shared" si="325"/>
        <v>PEXP209</v>
      </c>
      <c r="D3148" s="988" t="str">
        <f>'PE Holds'!$P$15</f>
        <v>Blue 
RAL 5015</v>
      </c>
      <c r="E3148" s="1165" t="s">
        <v>27827</v>
      </c>
      <c r="F3148" s="1165" t="s">
        <v>27824</v>
      </c>
      <c r="G3148" s="1170" t="s">
        <v>28040</v>
      </c>
    </row>
    <row r="3149" spans="1:7" ht="15" customHeight="1">
      <c r="A3149" s="1165" t="str">
        <f t="shared" si="324"/>
        <v>PEXP209GRY</v>
      </c>
      <c r="B3149" s="1165">
        <f>IFERROR(INDEX('PE Holds'!$B$15:$AF$554,MATCH(C3149,'PE Holds'!$B$15:$B$552,FALSE),MATCH(D3149,'PE Holds'!$B$15:$AF$15,FALSE)),0)</f>
        <v>0</v>
      </c>
      <c r="C3149" s="1165" t="str">
        <f t="shared" si="325"/>
        <v>PEXP209</v>
      </c>
      <c r="D3149" s="988" t="str">
        <f>'PE Holds'!$Q$15</f>
        <v>Grey 
RAL 7001</v>
      </c>
      <c r="E3149" s="1165" t="s">
        <v>27828</v>
      </c>
      <c r="F3149" s="1165" t="s">
        <v>27824</v>
      </c>
      <c r="G3149" s="1170" t="s">
        <v>28040</v>
      </c>
    </row>
    <row r="3150" spans="1:7" ht="15" customHeight="1">
      <c r="A3150" s="1165" t="str">
        <f t="shared" si="324"/>
        <v>PEXP209BLK</v>
      </c>
      <c r="B3150" s="1165">
        <f>IFERROR(INDEX('PE Holds'!$B$15:$AF$554,MATCH(C3150,'PE Holds'!$B$15:$B$552,FALSE),MATCH(D3150,'PE Holds'!$B$15:$AF$15,FALSE)),0)</f>
        <v>0</v>
      </c>
      <c r="C3150" s="1165" t="str">
        <f t="shared" si="325"/>
        <v>PEXP209</v>
      </c>
      <c r="D3150" s="988" t="str">
        <f>'PE Holds'!$R$15</f>
        <v>Black 
RAL 9005</v>
      </c>
      <c r="E3150" s="1165" t="s">
        <v>27829</v>
      </c>
      <c r="F3150" s="1165" t="s">
        <v>27824</v>
      </c>
      <c r="G3150" s="1170" t="s">
        <v>28040</v>
      </c>
    </row>
    <row r="3151" spans="1:7" ht="15" customHeight="1">
      <c r="A3151" s="1165" t="str">
        <f t="shared" si="324"/>
        <v>PEXP209FLO</v>
      </c>
      <c r="B3151" s="1165">
        <f>IFERROR(INDEX('PE Holds'!$B$15:$AF$554,MATCH(C3151,'PE Holds'!$B$15:$B$552,FALSE),MATCH(D3151,'PE Holds'!$B$15:$AF$15,FALSE)),0)</f>
        <v>0</v>
      </c>
      <c r="C3151" s="1165" t="str">
        <f t="shared" si="325"/>
        <v>PEXP209</v>
      </c>
      <c r="D3151" s="988" t="str">
        <f>'PE Holds'!$S$15</f>
        <v>Fluo 
Orange</v>
      </c>
      <c r="E3151" s="1165" t="s">
        <v>27830</v>
      </c>
      <c r="F3151" s="1165" t="s">
        <v>27824</v>
      </c>
      <c r="G3151" s="1170" t="s">
        <v>28040</v>
      </c>
    </row>
    <row r="3152" spans="1:7" ht="15" customHeight="1">
      <c r="A3152" s="1165" t="str">
        <f t="shared" si="324"/>
        <v>PEXP209FLG</v>
      </c>
      <c r="B3152" s="1165">
        <f>IFERROR(INDEX('PE Holds'!$B$15:$AF$554,MATCH(C3152,'PE Holds'!$B$15:$B$552,FALSE),MATCH(D3152,'PE Holds'!$B$15:$AF$15,FALSE)),0)</f>
        <v>0</v>
      </c>
      <c r="C3152" s="1165" t="str">
        <f t="shared" si="325"/>
        <v>PEXP209</v>
      </c>
      <c r="D3152" s="988" t="str">
        <f>'PE Holds'!$T$15</f>
        <v>Fluo 
Green</v>
      </c>
      <c r="E3152" s="1165" t="s">
        <v>27831</v>
      </c>
      <c r="F3152" s="1165" t="s">
        <v>27824</v>
      </c>
      <c r="G3152" s="1170" t="s">
        <v>28040</v>
      </c>
    </row>
    <row r="3153" spans="1:7" ht="15" customHeight="1">
      <c r="A3153" s="1165" t="str">
        <f t="shared" si="324"/>
        <v>PEXP209FLP</v>
      </c>
      <c r="B3153" s="1165">
        <f>IFERROR(INDEX('PE Holds'!$B$15:$AF$554,MATCH(C3153,'PE Holds'!$B$15:$B$552,FALSE),MATCH(D3153,'PE Holds'!$B$15:$AF$15,FALSE)),0)</f>
        <v>0</v>
      </c>
      <c r="C3153" s="1165" t="str">
        <f t="shared" si="325"/>
        <v>PEXP209</v>
      </c>
      <c r="D3153" s="988" t="str">
        <f>'PE Holds'!$U$15</f>
        <v>Fluo 
Pink</v>
      </c>
      <c r="E3153" s="1165" t="s">
        <v>27832</v>
      </c>
      <c r="F3153" s="1165" t="s">
        <v>27824</v>
      </c>
      <c r="G3153" s="1170" t="s">
        <v>28040</v>
      </c>
    </row>
    <row r="3154" spans="1:7" ht="15" customHeight="1">
      <c r="A3154" s="1165" t="str">
        <f t="shared" si="324"/>
        <v>PEXP209FLY</v>
      </c>
      <c r="B3154" s="1165">
        <f>IFERROR(INDEX('PE Holds'!$B$15:$AF$554,MATCH(C3154,'PE Holds'!$B$15:$B$552,FALSE),MATCH(D3154,'PE Holds'!$B$15:$AF$15,FALSE)),0)</f>
        <v>0</v>
      </c>
      <c r="C3154" s="1165" t="str">
        <f t="shared" si="325"/>
        <v>PEXP209</v>
      </c>
      <c r="D3154" s="988" t="str">
        <f>'PE Holds'!$V$15</f>
        <v>Fluo 
Yellow</v>
      </c>
      <c r="E3154" s="1165" t="s">
        <v>28041</v>
      </c>
      <c r="F3154" s="1165" t="s">
        <v>27824</v>
      </c>
      <c r="G3154" s="1170" t="s">
        <v>28040</v>
      </c>
    </row>
    <row r="3155" spans="1:7" ht="15" customHeight="1">
      <c r="A3155" s="1165" t="str">
        <f t="shared" si="324"/>
        <v>PEXP209VIO</v>
      </c>
      <c r="B3155" s="1165">
        <f>IFERROR(INDEX('PE Holds'!$B$15:$AF$554,MATCH(C3155,'PE Holds'!$B$15:$B$552,FALSE),MATCH(D3155,'PE Holds'!$B$15:$AF$15,FALSE)),0)</f>
        <v>0</v>
      </c>
      <c r="C3155" s="1165" t="str">
        <f t="shared" si="325"/>
        <v>PEXP209</v>
      </c>
      <c r="D3155" s="988" t="str">
        <f>'PE Holds'!$W$15</f>
        <v>Violet 
RAL 4008</v>
      </c>
      <c r="E3155" s="1165" t="s">
        <v>27833</v>
      </c>
      <c r="F3155" s="1165" t="s">
        <v>27824</v>
      </c>
      <c r="G3155" s="1170" t="s">
        <v>28040</v>
      </c>
    </row>
    <row r="3156" spans="1:7" ht="15" customHeight="1">
      <c r="A3156" s="1165" t="str">
        <f t="shared" si="324"/>
        <v>PEXP209MIN</v>
      </c>
      <c r="B3156" s="1165">
        <f>IFERROR(INDEX('PE Holds'!$B$15:$AF$554,MATCH(C3156,'PE Holds'!$B$15:$B$552,FALSE),MATCH(D3156,'PE Holds'!$B$15:$AF$15,FALSE)),0)</f>
        <v>0</v>
      </c>
      <c r="C3156" s="1165" t="str">
        <f t="shared" si="325"/>
        <v>PEXP209</v>
      </c>
      <c r="D3156" s="988" t="str">
        <f>'PE Holds'!$X$15</f>
        <v>Mint 
RAL 6027</v>
      </c>
      <c r="E3156" s="1165" t="s">
        <v>27834</v>
      </c>
      <c r="F3156" s="1165" t="s">
        <v>27824</v>
      </c>
      <c r="G3156" s="1170" t="s">
        <v>28040</v>
      </c>
    </row>
    <row r="3157" spans="1:7" ht="15" customHeight="1">
      <c r="A3157" s="1165" t="str">
        <f t="shared" si="324"/>
        <v>PEXP209ORA</v>
      </c>
      <c r="B3157" s="1165">
        <f>IFERROR(INDEX('PE Holds'!$B$15:$AF$554,MATCH(C3157,'PE Holds'!$B$15:$B$552,FALSE),MATCH(D3157,'PE Holds'!$B$15:$AF$15,FALSE)),0)</f>
        <v>0</v>
      </c>
      <c r="C3157" s="1165" t="str">
        <f t="shared" si="325"/>
        <v>PEXP209</v>
      </c>
      <c r="D3157" s="988" t="str">
        <f>'PE Holds'!$Y$15</f>
        <v>Pure Orange</v>
      </c>
      <c r="E3157" s="1165" t="s">
        <v>27836</v>
      </c>
      <c r="F3157" s="1165" t="s">
        <v>27824</v>
      </c>
      <c r="G3157" s="1170" t="s">
        <v>28040</v>
      </c>
    </row>
    <row r="3158" spans="1:7" ht="15" customHeight="1">
      <c r="A3158" s="1165" t="str">
        <f t="shared" si="324"/>
        <v>PEXP210WHI</v>
      </c>
      <c r="B3158" s="1165">
        <f>IFERROR(INDEX('PE Holds'!$B$15:$AF$554,MATCH(C3158,'PE Holds'!$B$15:$B$552,FALSE),MATCH(D3158,'PE Holds'!$B$15:$AF$15,FALSE)),0)</f>
        <v>0</v>
      </c>
      <c r="C3158" s="1165" t="s">
        <v>28050</v>
      </c>
      <c r="D3158" s="1166" t="str">
        <f>'PE Holds'!$L$15</f>
        <v>White 
RAL 9016</v>
      </c>
      <c r="E3158" s="1165" t="s">
        <v>27838</v>
      </c>
      <c r="F3158" s="1165" t="s">
        <v>27824</v>
      </c>
      <c r="G3158" s="1170" t="s">
        <v>28040</v>
      </c>
    </row>
    <row r="3159" spans="1:7" ht="15" customHeight="1">
      <c r="A3159" s="1165" t="str">
        <f t="shared" si="324"/>
        <v>PEXP210YEL</v>
      </c>
      <c r="B3159" s="1165">
        <f>IFERROR(INDEX('PE Holds'!$B$15:$AF$554,MATCH(C3159,'PE Holds'!$B$15:$B$552,FALSE),MATCH(D3159,'PE Holds'!$B$15:$AF$15,FALSE)),0)</f>
        <v>0</v>
      </c>
      <c r="C3159" s="1165" t="str">
        <f>+C3158</f>
        <v>PEXP210</v>
      </c>
      <c r="D3159" s="988" t="str">
        <f>'PE Holds'!$M$15</f>
        <v>Yellow 
RAL 1026</v>
      </c>
      <c r="E3159" s="1165" t="s">
        <v>27823</v>
      </c>
      <c r="F3159" s="1165" t="s">
        <v>27824</v>
      </c>
      <c r="G3159" s="1170" t="s">
        <v>28040</v>
      </c>
    </row>
    <row r="3160" spans="1:7" ht="15" customHeight="1">
      <c r="A3160" s="1165" t="str">
        <f t="shared" si="324"/>
        <v>PEXP210GRE</v>
      </c>
      <c r="B3160" s="1165">
        <f>IFERROR(INDEX('PE Holds'!$B$15:$AF$554,MATCH(C3160,'PE Holds'!$B$15:$B$552,FALSE),MATCH(D3160,'PE Holds'!$B$15:$AF$15,FALSE)),0)</f>
        <v>0</v>
      </c>
      <c r="C3160" s="1165" t="str">
        <f t="shared" ref="C3160:C3171" si="326">+C3159</f>
        <v>PEXP210</v>
      </c>
      <c r="D3160" s="988" t="str">
        <f>'PE Holds'!$N$15</f>
        <v>Green 
RAL 6002</v>
      </c>
      <c r="E3160" s="1165" t="s">
        <v>27837</v>
      </c>
      <c r="F3160" s="1165" t="s">
        <v>27824</v>
      </c>
      <c r="G3160" s="1170" t="s">
        <v>28040</v>
      </c>
    </row>
    <row r="3161" spans="1:7" ht="15" customHeight="1">
      <c r="A3161" s="1165" t="str">
        <f t="shared" si="324"/>
        <v>PEXP210RED</v>
      </c>
      <c r="B3161" s="1165">
        <f>IFERROR(INDEX('PE Holds'!$B$15:$AF$554,MATCH(C3161,'PE Holds'!$B$15:$B$552,FALSE),MATCH(D3161,'PE Holds'!$B$15:$AF$15,FALSE)),0)</f>
        <v>0</v>
      </c>
      <c r="C3161" s="1165" t="str">
        <f t="shared" si="326"/>
        <v>PEXP210</v>
      </c>
      <c r="D3161" s="988" t="str">
        <f>'PE Holds'!$O$15</f>
        <v>Red 
RAL 3020</v>
      </c>
      <c r="E3161" s="1165" t="s">
        <v>27826</v>
      </c>
      <c r="F3161" s="1165" t="s">
        <v>27824</v>
      </c>
      <c r="G3161" s="1170" t="s">
        <v>28040</v>
      </c>
    </row>
    <row r="3162" spans="1:7" ht="15" customHeight="1">
      <c r="A3162" s="1165" t="str">
        <f t="shared" si="324"/>
        <v>PEXP210BLU</v>
      </c>
      <c r="B3162" s="1165">
        <f>IFERROR(INDEX('PE Holds'!$B$15:$AF$554,MATCH(C3162,'PE Holds'!$B$15:$B$552,FALSE),MATCH(D3162,'PE Holds'!$B$15:$AF$15,FALSE)),0)</f>
        <v>0</v>
      </c>
      <c r="C3162" s="1165" t="str">
        <f t="shared" si="326"/>
        <v>PEXP210</v>
      </c>
      <c r="D3162" s="988" t="str">
        <f>'PE Holds'!$P$15</f>
        <v>Blue 
RAL 5015</v>
      </c>
      <c r="E3162" s="1165" t="s">
        <v>27827</v>
      </c>
      <c r="F3162" s="1165" t="s">
        <v>27824</v>
      </c>
      <c r="G3162" s="1170" t="s">
        <v>28040</v>
      </c>
    </row>
    <row r="3163" spans="1:7" ht="15" customHeight="1">
      <c r="A3163" s="1165" t="str">
        <f t="shared" si="324"/>
        <v>PEXP210GRY</v>
      </c>
      <c r="B3163" s="1165">
        <f>IFERROR(INDEX('PE Holds'!$B$15:$AF$554,MATCH(C3163,'PE Holds'!$B$15:$B$552,FALSE),MATCH(D3163,'PE Holds'!$B$15:$AF$15,FALSE)),0)</f>
        <v>0</v>
      </c>
      <c r="C3163" s="1165" t="str">
        <f t="shared" si="326"/>
        <v>PEXP210</v>
      </c>
      <c r="D3163" s="988" t="str">
        <f>'PE Holds'!$Q$15</f>
        <v>Grey 
RAL 7001</v>
      </c>
      <c r="E3163" s="1165" t="s">
        <v>27828</v>
      </c>
      <c r="F3163" s="1165" t="s">
        <v>27824</v>
      </c>
      <c r="G3163" s="1170" t="s">
        <v>28040</v>
      </c>
    </row>
    <row r="3164" spans="1:7" ht="15" customHeight="1">
      <c r="A3164" s="1165" t="str">
        <f t="shared" si="324"/>
        <v>PEXP210BLK</v>
      </c>
      <c r="B3164" s="1165">
        <f>IFERROR(INDEX('PE Holds'!$B$15:$AF$554,MATCH(C3164,'PE Holds'!$B$15:$B$552,FALSE),MATCH(D3164,'PE Holds'!$B$15:$AF$15,FALSE)),0)</f>
        <v>0</v>
      </c>
      <c r="C3164" s="1165" t="str">
        <f t="shared" si="326"/>
        <v>PEXP210</v>
      </c>
      <c r="D3164" s="988" t="str">
        <f>'PE Holds'!$R$15</f>
        <v>Black 
RAL 9005</v>
      </c>
      <c r="E3164" s="1165" t="s">
        <v>27829</v>
      </c>
      <c r="F3164" s="1165" t="s">
        <v>27824</v>
      </c>
      <c r="G3164" s="1170" t="s">
        <v>28040</v>
      </c>
    </row>
    <row r="3165" spans="1:7" ht="15" customHeight="1">
      <c r="A3165" s="1165" t="str">
        <f t="shared" si="324"/>
        <v>PEXP210FLO</v>
      </c>
      <c r="B3165" s="1165">
        <f>IFERROR(INDEX('PE Holds'!$B$15:$AF$554,MATCH(C3165,'PE Holds'!$B$15:$B$552,FALSE),MATCH(D3165,'PE Holds'!$B$15:$AF$15,FALSE)),0)</f>
        <v>0</v>
      </c>
      <c r="C3165" s="1165" t="str">
        <f t="shared" si="326"/>
        <v>PEXP210</v>
      </c>
      <c r="D3165" s="988" t="str">
        <f>'PE Holds'!$S$15</f>
        <v>Fluo 
Orange</v>
      </c>
      <c r="E3165" s="1165" t="s">
        <v>27830</v>
      </c>
      <c r="F3165" s="1165" t="s">
        <v>27824</v>
      </c>
      <c r="G3165" s="1170" t="s">
        <v>28040</v>
      </c>
    </row>
    <row r="3166" spans="1:7" ht="15" customHeight="1">
      <c r="A3166" s="1165" t="str">
        <f t="shared" si="324"/>
        <v>PEXP210FLG</v>
      </c>
      <c r="B3166" s="1165">
        <f>IFERROR(INDEX('PE Holds'!$B$15:$AF$554,MATCH(C3166,'PE Holds'!$B$15:$B$552,FALSE),MATCH(D3166,'PE Holds'!$B$15:$AF$15,FALSE)),0)</f>
        <v>0</v>
      </c>
      <c r="C3166" s="1165" t="str">
        <f t="shared" si="326"/>
        <v>PEXP210</v>
      </c>
      <c r="D3166" s="988" t="str">
        <f>'PE Holds'!$T$15</f>
        <v>Fluo 
Green</v>
      </c>
      <c r="E3166" s="1165" t="s">
        <v>27831</v>
      </c>
      <c r="F3166" s="1165" t="s">
        <v>27824</v>
      </c>
      <c r="G3166" s="1170" t="s">
        <v>28040</v>
      </c>
    </row>
    <row r="3167" spans="1:7" ht="15" customHeight="1">
      <c r="A3167" s="1165" t="str">
        <f t="shared" si="324"/>
        <v>PEXP210FLP</v>
      </c>
      <c r="B3167" s="1165">
        <f>IFERROR(INDEX('PE Holds'!$B$15:$AF$554,MATCH(C3167,'PE Holds'!$B$15:$B$552,FALSE),MATCH(D3167,'PE Holds'!$B$15:$AF$15,FALSE)),0)</f>
        <v>0</v>
      </c>
      <c r="C3167" s="1165" t="str">
        <f t="shared" si="326"/>
        <v>PEXP210</v>
      </c>
      <c r="D3167" s="988" t="str">
        <f>'PE Holds'!$U$15</f>
        <v>Fluo 
Pink</v>
      </c>
      <c r="E3167" s="1165" t="s">
        <v>27832</v>
      </c>
      <c r="F3167" s="1165" t="s">
        <v>27824</v>
      </c>
      <c r="G3167" s="1170" t="s">
        <v>28040</v>
      </c>
    </row>
    <row r="3168" spans="1:7" ht="15" customHeight="1">
      <c r="A3168" s="1165" t="str">
        <f t="shared" si="324"/>
        <v>PEXP210FLY</v>
      </c>
      <c r="B3168" s="1165">
        <f>IFERROR(INDEX('PE Holds'!$B$15:$AF$554,MATCH(C3168,'PE Holds'!$B$15:$B$552,FALSE),MATCH(D3168,'PE Holds'!$B$15:$AF$15,FALSE)),0)</f>
        <v>0</v>
      </c>
      <c r="C3168" s="1165" t="str">
        <f t="shared" si="326"/>
        <v>PEXP210</v>
      </c>
      <c r="D3168" s="988" t="str">
        <f>'PE Holds'!$V$15</f>
        <v>Fluo 
Yellow</v>
      </c>
      <c r="E3168" s="1165" t="s">
        <v>28041</v>
      </c>
      <c r="F3168" s="1165" t="s">
        <v>27824</v>
      </c>
      <c r="G3168" s="1170" t="s">
        <v>28040</v>
      </c>
    </row>
    <row r="3169" spans="1:7" ht="15" customHeight="1">
      <c r="A3169" s="1165" t="str">
        <f t="shared" si="324"/>
        <v>PEXP210VIO</v>
      </c>
      <c r="B3169" s="1165">
        <f>IFERROR(INDEX('PE Holds'!$B$15:$AF$554,MATCH(C3169,'PE Holds'!$B$15:$B$552,FALSE),MATCH(D3169,'PE Holds'!$B$15:$AF$15,FALSE)),0)</f>
        <v>0</v>
      </c>
      <c r="C3169" s="1165" t="str">
        <f t="shared" si="326"/>
        <v>PEXP210</v>
      </c>
      <c r="D3169" s="988" t="str">
        <f>'PE Holds'!$W$15</f>
        <v>Violet 
RAL 4008</v>
      </c>
      <c r="E3169" s="1165" t="s">
        <v>27833</v>
      </c>
      <c r="F3169" s="1165" t="s">
        <v>27824</v>
      </c>
      <c r="G3169" s="1170" t="s">
        <v>28040</v>
      </c>
    </row>
    <row r="3170" spans="1:7" ht="15" customHeight="1">
      <c r="A3170" s="1165" t="str">
        <f t="shared" si="324"/>
        <v>PEXP210MIN</v>
      </c>
      <c r="B3170" s="1165">
        <f>IFERROR(INDEX('PE Holds'!$B$15:$AF$554,MATCH(C3170,'PE Holds'!$B$15:$B$552,FALSE),MATCH(D3170,'PE Holds'!$B$15:$AF$15,FALSE)),0)</f>
        <v>0</v>
      </c>
      <c r="C3170" s="1165" t="str">
        <f t="shared" si="326"/>
        <v>PEXP210</v>
      </c>
      <c r="D3170" s="988" t="str">
        <f>'PE Holds'!$X$15</f>
        <v>Mint 
RAL 6027</v>
      </c>
      <c r="E3170" s="1165" t="s">
        <v>27834</v>
      </c>
      <c r="F3170" s="1165" t="s">
        <v>27824</v>
      </c>
      <c r="G3170" s="1170" t="s">
        <v>28040</v>
      </c>
    </row>
    <row r="3171" spans="1:7" ht="15" customHeight="1">
      <c r="A3171" s="1165" t="str">
        <f t="shared" si="324"/>
        <v>PEXP210ORA</v>
      </c>
      <c r="B3171" s="1165">
        <f>IFERROR(INDEX('PE Holds'!$B$15:$AF$554,MATCH(C3171,'PE Holds'!$B$15:$B$552,FALSE),MATCH(D3171,'PE Holds'!$B$15:$AF$15,FALSE)),0)</f>
        <v>0</v>
      </c>
      <c r="C3171" s="1165" t="str">
        <f t="shared" si="326"/>
        <v>PEXP210</v>
      </c>
      <c r="D3171" s="988" t="str">
        <f>'PE Holds'!$Y$15</f>
        <v>Pure Orange</v>
      </c>
      <c r="E3171" s="1165" t="s">
        <v>27836</v>
      </c>
      <c r="F3171" s="1165" t="s">
        <v>27824</v>
      </c>
      <c r="G3171" s="1170" t="s">
        <v>28040</v>
      </c>
    </row>
    <row r="3172" spans="1:7" ht="15" customHeight="1">
      <c r="A3172" s="1165" t="str">
        <f t="shared" si="324"/>
        <v>PEXP211WHI</v>
      </c>
      <c r="B3172" s="1165">
        <f>IFERROR(INDEX('PE Holds'!$B$15:$AF$554,MATCH(C3172,'PE Holds'!$B$15:$B$552,FALSE),MATCH(D3172,'PE Holds'!$B$15:$AF$15,FALSE)),0)</f>
        <v>0</v>
      </c>
      <c r="C3172" s="1165" t="s">
        <v>28051</v>
      </c>
      <c r="D3172" s="1166" t="str">
        <f>'PE Holds'!$L$15</f>
        <v>White 
RAL 9016</v>
      </c>
      <c r="E3172" s="1165" t="s">
        <v>27838</v>
      </c>
      <c r="F3172" s="1165" t="s">
        <v>27824</v>
      </c>
      <c r="G3172" s="1170" t="s">
        <v>28040</v>
      </c>
    </row>
    <row r="3173" spans="1:7" ht="15" customHeight="1">
      <c r="A3173" s="1165" t="str">
        <f t="shared" si="324"/>
        <v>PEXP211YEL</v>
      </c>
      <c r="B3173" s="1165">
        <f>IFERROR(INDEX('PE Holds'!$B$15:$AF$554,MATCH(C3173,'PE Holds'!$B$15:$B$552,FALSE),MATCH(D3173,'PE Holds'!$B$15:$AF$15,FALSE)),0)</f>
        <v>0</v>
      </c>
      <c r="C3173" s="1165" t="str">
        <f>+C3172</f>
        <v>PEXP211</v>
      </c>
      <c r="D3173" s="988" t="str">
        <f>'PE Holds'!$M$15</f>
        <v>Yellow 
RAL 1026</v>
      </c>
      <c r="E3173" s="1165" t="s">
        <v>27823</v>
      </c>
      <c r="F3173" s="1165" t="s">
        <v>27824</v>
      </c>
      <c r="G3173" s="1170" t="s">
        <v>28040</v>
      </c>
    </row>
    <row r="3174" spans="1:7" ht="15" customHeight="1">
      <c r="A3174" s="1165" t="str">
        <f t="shared" si="324"/>
        <v>PEXP211GRE</v>
      </c>
      <c r="B3174" s="1165">
        <f>IFERROR(INDEX('PE Holds'!$B$15:$AF$554,MATCH(C3174,'PE Holds'!$B$15:$B$552,FALSE),MATCH(D3174,'PE Holds'!$B$15:$AF$15,FALSE)),0)</f>
        <v>0</v>
      </c>
      <c r="C3174" s="1165" t="str">
        <f t="shared" ref="C3174:C3185" si="327">+C3173</f>
        <v>PEXP211</v>
      </c>
      <c r="D3174" s="988" t="str">
        <f>'PE Holds'!$N$15</f>
        <v>Green 
RAL 6002</v>
      </c>
      <c r="E3174" s="1165" t="s">
        <v>27837</v>
      </c>
      <c r="F3174" s="1165" t="s">
        <v>27824</v>
      </c>
      <c r="G3174" s="1170" t="s">
        <v>28040</v>
      </c>
    </row>
    <row r="3175" spans="1:7" ht="15" customHeight="1">
      <c r="A3175" s="1165" t="str">
        <f t="shared" si="324"/>
        <v>PEXP211RED</v>
      </c>
      <c r="B3175" s="1165">
        <f>IFERROR(INDEX('PE Holds'!$B$15:$AF$554,MATCH(C3175,'PE Holds'!$B$15:$B$552,FALSE),MATCH(D3175,'PE Holds'!$B$15:$AF$15,FALSE)),0)</f>
        <v>0</v>
      </c>
      <c r="C3175" s="1165" t="str">
        <f t="shared" si="327"/>
        <v>PEXP211</v>
      </c>
      <c r="D3175" s="988" t="str">
        <f>'PE Holds'!$O$15</f>
        <v>Red 
RAL 3020</v>
      </c>
      <c r="E3175" s="1165" t="s">
        <v>27826</v>
      </c>
      <c r="F3175" s="1165" t="s">
        <v>27824</v>
      </c>
      <c r="G3175" s="1170" t="s">
        <v>28040</v>
      </c>
    </row>
    <row r="3176" spans="1:7" ht="15" customHeight="1">
      <c r="A3176" s="1165" t="str">
        <f t="shared" si="324"/>
        <v>PEXP211BLU</v>
      </c>
      <c r="B3176" s="1165">
        <f>IFERROR(INDEX('PE Holds'!$B$15:$AF$554,MATCH(C3176,'PE Holds'!$B$15:$B$552,FALSE),MATCH(D3176,'PE Holds'!$B$15:$AF$15,FALSE)),0)</f>
        <v>0</v>
      </c>
      <c r="C3176" s="1165" t="str">
        <f t="shared" si="327"/>
        <v>PEXP211</v>
      </c>
      <c r="D3176" s="988" t="str">
        <f>'PE Holds'!$P$15</f>
        <v>Blue 
RAL 5015</v>
      </c>
      <c r="E3176" s="1165" t="s">
        <v>27827</v>
      </c>
      <c r="F3176" s="1165" t="s">
        <v>27824</v>
      </c>
      <c r="G3176" s="1170" t="s">
        <v>28040</v>
      </c>
    </row>
    <row r="3177" spans="1:7" ht="15" customHeight="1">
      <c r="A3177" s="1165" t="str">
        <f t="shared" si="324"/>
        <v>PEXP211GRY</v>
      </c>
      <c r="B3177" s="1165">
        <f>IFERROR(INDEX('PE Holds'!$B$15:$AF$554,MATCH(C3177,'PE Holds'!$B$15:$B$552,FALSE),MATCH(D3177,'PE Holds'!$B$15:$AF$15,FALSE)),0)</f>
        <v>0</v>
      </c>
      <c r="C3177" s="1165" t="str">
        <f t="shared" si="327"/>
        <v>PEXP211</v>
      </c>
      <c r="D3177" s="988" t="str">
        <f>'PE Holds'!$Q$15</f>
        <v>Grey 
RAL 7001</v>
      </c>
      <c r="E3177" s="1165" t="s">
        <v>27828</v>
      </c>
      <c r="F3177" s="1165" t="s">
        <v>27824</v>
      </c>
      <c r="G3177" s="1170" t="s">
        <v>28040</v>
      </c>
    </row>
    <row r="3178" spans="1:7" ht="15" customHeight="1">
      <c r="A3178" s="1165" t="str">
        <f t="shared" si="324"/>
        <v>PEXP211BLK</v>
      </c>
      <c r="B3178" s="1165">
        <f>IFERROR(INDEX('PE Holds'!$B$15:$AF$554,MATCH(C3178,'PE Holds'!$B$15:$B$552,FALSE),MATCH(D3178,'PE Holds'!$B$15:$AF$15,FALSE)),0)</f>
        <v>0</v>
      </c>
      <c r="C3178" s="1165" t="str">
        <f t="shared" si="327"/>
        <v>PEXP211</v>
      </c>
      <c r="D3178" s="988" t="str">
        <f>'PE Holds'!$R$15</f>
        <v>Black 
RAL 9005</v>
      </c>
      <c r="E3178" s="1165" t="s">
        <v>27829</v>
      </c>
      <c r="F3178" s="1165" t="s">
        <v>27824</v>
      </c>
      <c r="G3178" s="1170" t="s">
        <v>28040</v>
      </c>
    </row>
    <row r="3179" spans="1:7" ht="15" customHeight="1">
      <c r="A3179" s="1165" t="str">
        <f t="shared" si="324"/>
        <v>PEXP211FLO</v>
      </c>
      <c r="B3179" s="1165">
        <f>IFERROR(INDEX('PE Holds'!$B$15:$AF$554,MATCH(C3179,'PE Holds'!$B$15:$B$552,FALSE),MATCH(D3179,'PE Holds'!$B$15:$AF$15,FALSE)),0)</f>
        <v>0</v>
      </c>
      <c r="C3179" s="1165" t="str">
        <f t="shared" si="327"/>
        <v>PEXP211</v>
      </c>
      <c r="D3179" s="988" t="str">
        <f>'PE Holds'!$S$15</f>
        <v>Fluo 
Orange</v>
      </c>
      <c r="E3179" s="1165" t="s">
        <v>27830</v>
      </c>
      <c r="F3179" s="1165" t="s">
        <v>27824</v>
      </c>
      <c r="G3179" s="1170" t="s">
        <v>28040</v>
      </c>
    </row>
    <row r="3180" spans="1:7" ht="15" customHeight="1">
      <c r="A3180" s="1165" t="str">
        <f t="shared" si="324"/>
        <v>PEXP211FLG</v>
      </c>
      <c r="B3180" s="1165">
        <f>IFERROR(INDEX('PE Holds'!$B$15:$AF$554,MATCH(C3180,'PE Holds'!$B$15:$B$552,FALSE),MATCH(D3180,'PE Holds'!$B$15:$AF$15,FALSE)),0)</f>
        <v>0</v>
      </c>
      <c r="C3180" s="1165" t="str">
        <f t="shared" si="327"/>
        <v>PEXP211</v>
      </c>
      <c r="D3180" s="988" t="str">
        <f>'PE Holds'!$T$15</f>
        <v>Fluo 
Green</v>
      </c>
      <c r="E3180" s="1165" t="s">
        <v>27831</v>
      </c>
      <c r="F3180" s="1165" t="s">
        <v>27824</v>
      </c>
      <c r="G3180" s="1170" t="s">
        <v>28040</v>
      </c>
    </row>
    <row r="3181" spans="1:7" ht="15" customHeight="1">
      <c r="A3181" s="1165" t="str">
        <f t="shared" si="324"/>
        <v>PEXP211FLP</v>
      </c>
      <c r="B3181" s="1165">
        <f>IFERROR(INDEX('PE Holds'!$B$15:$AF$554,MATCH(C3181,'PE Holds'!$B$15:$B$552,FALSE),MATCH(D3181,'PE Holds'!$B$15:$AF$15,FALSE)),0)</f>
        <v>0</v>
      </c>
      <c r="C3181" s="1165" t="str">
        <f t="shared" si="327"/>
        <v>PEXP211</v>
      </c>
      <c r="D3181" s="988" t="str">
        <f>'PE Holds'!$U$15</f>
        <v>Fluo 
Pink</v>
      </c>
      <c r="E3181" s="1165" t="s">
        <v>27832</v>
      </c>
      <c r="F3181" s="1165" t="s">
        <v>27824</v>
      </c>
      <c r="G3181" s="1170" t="s">
        <v>28040</v>
      </c>
    </row>
    <row r="3182" spans="1:7" ht="15" customHeight="1">
      <c r="A3182" s="1165" t="str">
        <f t="shared" si="324"/>
        <v>PEXP211FLY</v>
      </c>
      <c r="B3182" s="1165">
        <f>IFERROR(INDEX('PE Holds'!$B$15:$AF$554,MATCH(C3182,'PE Holds'!$B$15:$B$552,FALSE),MATCH(D3182,'PE Holds'!$B$15:$AF$15,FALSE)),0)</f>
        <v>0</v>
      </c>
      <c r="C3182" s="1165" t="str">
        <f t="shared" si="327"/>
        <v>PEXP211</v>
      </c>
      <c r="D3182" s="988" t="str">
        <f>'PE Holds'!$V$15</f>
        <v>Fluo 
Yellow</v>
      </c>
      <c r="E3182" s="1165" t="s">
        <v>28041</v>
      </c>
      <c r="F3182" s="1165" t="s">
        <v>27824</v>
      </c>
      <c r="G3182" s="1170" t="s">
        <v>28040</v>
      </c>
    </row>
    <row r="3183" spans="1:7" ht="15" customHeight="1">
      <c r="A3183" s="1165" t="str">
        <f t="shared" si="324"/>
        <v>PEXP211VIO</v>
      </c>
      <c r="B3183" s="1165">
        <f>IFERROR(INDEX('PE Holds'!$B$15:$AF$554,MATCH(C3183,'PE Holds'!$B$15:$B$552,FALSE),MATCH(D3183,'PE Holds'!$B$15:$AF$15,FALSE)),0)</f>
        <v>0</v>
      </c>
      <c r="C3183" s="1165" t="str">
        <f t="shared" si="327"/>
        <v>PEXP211</v>
      </c>
      <c r="D3183" s="988" t="str">
        <f>'PE Holds'!$W$15</f>
        <v>Violet 
RAL 4008</v>
      </c>
      <c r="E3183" s="1165" t="s">
        <v>27833</v>
      </c>
      <c r="F3183" s="1165" t="s">
        <v>27824</v>
      </c>
      <c r="G3183" s="1170" t="s">
        <v>28040</v>
      </c>
    </row>
    <row r="3184" spans="1:7" ht="15" customHeight="1">
      <c r="A3184" s="1165" t="str">
        <f t="shared" si="324"/>
        <v>PEXP211MIN</v>
      </c>
      <c r="B3184" s="1165">
        <f>IFERROR(INDEX('PE Holds'!$B$15:$AF$554,MATCH(C3184,'PE Holds'!$B$15:$B$552,FALSE),MATCH(D3184,'PE Holds'!$B$15:$AF$15,FALSE)),0)</f>
        <v>0</v>
      </c>
      <c r="C3184" s="1165" t="str">
        <f t="shared" si="327"/>
        <v>PEXP211</v>
      </c>
      <c r="D3184" s="988" t="str">
        <f>'PE Holds'!$X$15</f>
        <v>Mint 
RAL 6027</v>
      </c>
      <c r="E3184" s="1165" t="s">
        <v>27834</v>
      </c>
      <c r="F3184" s="1165" t="s">
        <v>27824</v>
      </c>
      <c r="G3184" s="1170" t="s">
        <v>28040</v>
      </c>
    </row>
    <row r="3185" spans="1:7" ht="15" customHeight="1">
      <c r="A3185" s="1165" t="str">
        <f t="shared" si="324"/>
        <v>PEXP211ORA</v>
      </c>
      <c r="B3185" s="1165">
        <f>IFERROR(INDEX('PE Holds'!$B$15:$AF$554,MATCH(C3185,'PE Holds'!$B$15:$B$552,FALSE),MATCH(D3185,'PE Holds'!$B$15:$AF$15,FALSE)),0)</f>
        <v>0</v>
      </c>
      <c r="C3185" s="1165" t="str">
        <f t="shared" si="327"/>
        <v>PEXP211</v>
      </c>
      <c r="D3185" s="988" t="str">
        <f>'PE Holds'!$Y$15</f>
        <v>Pure Orange</v>
      </c>
      <c r="E3185" s="1165" t="s">
        <v>27836</v>
      </c>
      <c r="F3185" s="1165" t="s">
        <v>27824</v>
      </c>
      <c r="G3185" s="1170" t="s">
        <v>28040</v>
      </c>
    </row>
    <row r="3186" spans="1:7" ht="15" customHeight="1">
      <c r="A3186" s="1165" t="str">
        <f t="shared" si="324"/>
        <v>PEXP212WHI</v>
      </c>
      <c r="B3186" s="1165">
        <f>IFERROR(INDEX('PE Holds'!$B$15:$AF$554,MATCH(C3186,'PE Holds'!$B$15:$B$552,FALSE),MATCH(D3186,'PE Holds'!$B$15:$AF$15,FALSE)),0)</f>
        <v>0</v>
      </c>
      <c r="C3186" s="1165" t="s">
        <v>28052</v>
      </c>
      <c r="D3186" s="1166" t="str">
        <f>'PE Holds'!$L$15</f>
        <v>White 
RAL 9016</v>
      </c>
      <c r="E3186" s="1165" t="s">
        <v>27838</v>
      </c>
      <c r="F3186" s="1165" t="s">
        <v>27824</v>
      </c>
      <c r="G3186" s="1170" t="s">
        <v>28040</v>
      </c>
    </row>
    <row r="3187" spans="1:7" ht="15" customHeight="1">
      <c r="A3187" s="1165" t="str">
        <f t="shared" si="324"/>
        <v>PEXP212YEL</v>
      </c>
      <c r="B3187" s="1165">
        <f>IFERROR(INDEX('PE Holds'!$B$15:$AF$554,MATCH(C3187,'PE Holds'!$B$15:$B$552,FALSE),MATCH(D3187,'PE Holds'!$B$15:$AF$15,FALSE)),0)</f>
        <v>0</v>
      </c>
      <c r="C3187" s="1165" t="str">
        <f>+C3186</f>
        <v>PEXP212</v>
      </c>
      <c r="D3187" s="988" t="str">
        <f>'PE Holds'!$M$15</f>
        <v>Yellow 
RAL 1026</v>
      </c>
      <c r="E3187" s="1165" t="s">
        <v>27823</v>
      </c>
      <c r="F3187" s="1165" t="s">
        <v>27824</v>
      </c>
      <c r="G3187" s="1170" t="s">
        <v>28040</v>
      </c>
    </row>
    <row r="3188" spans="1:7" ht="15" customHeight="1">
      <c r="A3188" s="1165" t="str">
        <f t="shared" si="324"/>
        <v>PEXP212GRE</v>
      </c>
      <c r="B3188" s="1165">
        <f>IFERROR(INDEX('PE Holds'!$B$15:$AF$554,MATCH(C3188,'PE Holds'!$B$15:$B$552,FALSE),MATCH(D3188,'PE Holds'!$B$15:$AF$15,FALSE)),0)</f>
        <v>0</v>
      </c>
      <c r="C3188" s="1165" t="str">
        <f t="shared" ref="C3188:C3199" si="328">+C3187</f>
        <v>PEXP212</v>
      </c>
      <c r="D3188" s="988" t="str">
        <f>'PE Holds'!$N$15</f>
        <v>Green 
RAL 6002</v>
      </c>
      <c r="E3188" s="1165" t="s">
        <v>27837</v>
      </c>
      <c r="F3188" s="1165" t="s">
        <v>27824</v>
      </c>
      <c r="G3188" s="1170" t="s">
        <v>28040</v>
      </c>
    </row>
    <row r="3189" spans="1:7" ht="15" customHeight="1">
      <c r="A3189" s="1165" t="str">
        <f t="shared" si="324"/>
        <v>PEXP212RED</v>
      </c>
      <c r="B3189" s="1165">
        <f>IFERROR(INDEX('PE Holds'!$B$15:$AF$554,MATCH(C3189,'PE Holds'!$B$15:$B$552,FALSE),MATCH(D3189,'PE Holds'!$B$15:$AF$15,FALSE)),0)</f>
        <v>0</v>
      </c>
      <c r="C3189" s="1165" t="str">
        <f t="shared" si="328"/>
        <v>PEXP212</v>
      </c>
      <c r="D3189" s="988" t="str">
        <f>'PE Holds'!$O$15</f>
        <v>Red 
RAL 3020</v>
      </c>
      <c r="E3189" s="1165" t="s">
        <v>27826</v>
      </c>
      <c r="F3189" s="1165" t="s">
        <v>27824</v>
      </c>
      <c r="G3189" s="1170" t="s">
        <v>28040</v>
      </c>
    </row>
    <row r="3190" spans="1:7" ht="15" customHeight="1">
      <c r="A3190" s="1165" t="str">
        <f t="shared" si="324"/>
        <v>PEXP212BLU</v>
      </c>
      <c r="B3190" s="1165">
        <f>IFERROR(INDEX('PE Holds'!$B$15:$AF$554,MATCH(C3190,'PE Holds'!$B$15:$B$552,FALSE),MATCH(D3190,'PE Holds'!$B$15:$AF$15,FALSE)),0)</f>
        <v>0</v>
      </c>
      <c r="C3190" s="1165" t="str">
        <f t="shared" si="328"/>
        <v>PEXP212</v>
      </c>
      <c r="D3190" s="988" t="str">
        <f>'PE Holds'!$P$15</f>
        <v>Blue 
RAL 5015</v>
      </c>
      <c r="E3190" s="1165" t="s">
        <v>27827</v>
      </c>
      <c r="F3190" s="1165" t="s">
        <v>27824</v>
      </c>
      <c r="G3190" s="1170" t="s">
        <v>28040</v>
      </c>
    </row>
    <row r="3191" spans="1:7" ht="15" customHeight="1">
      <c r="A3191" s="1165" t="str">
        <f t="shared" si="324"/>
        <v>PEXP212GRY</v>
      </c>
      <c r="B3191" s="1165">
        <f>IFERROR(INDEX('PE Holds'!$B$15:$AF$554,MATCH(C3191,'PE Holds'!$B$15:$B$552,FALSE),MATCH(D3191,'PE Holds'!$B$15:$AF$15,FALSE)),0)</f>
        <v>0</v>
      </c>
      <c r="C3191" s="1165" t="str">
        <f t="shared" si="328"/>
        <v>PEXP212</v>
      </c>
      <c r="D3191" s="988" t="str">
        <f>'PE Holds'!$Q$15</f>
        <v>Grey 
RAL 7001</v>
      </c>
      <c r="E3191" s="1165" t="s">
        <v>27828</v>
      </c>
      <c r="F3191" s="1165" t="s">
        <v>27824</v>
      </c>
      <c r="G3191" s="1170" t="s">
        <v>28040</v>
      </c>
    </row>
    <row r="3192" spans="1:7" ht="15" customHeight="1">
      <c r="A3192" s="1165" t="str">
        <f t="shared" si="324"/>
        <v>PEXP212BLK</v>
      </c>
      <c r="B3192" s="1165">
        <f>IFERROR(INDEX('PE Holds'!$B$15:$AF$554,MATCH(C3192,'PE Holds'!$B$15:$B$552,FALSE),MATCH(D3192,'PE Holds'!$B$15:$AF$15,FALSE)),0)</f>
        <v>0</v>
      </c>
      <c r="C3192" s="1165" t="str">
        <f t="shared" si="328"/>
        <v>PEXP212</v>
      </c>
      <c r="D3192" s="988" t="str">
        <f>'PE Holds'!$R$15</f>
        <v>Black 
RAL 9005</v>
      </c>
      <c r="E3192" s="1165" t="s">
        <v>27829</v>
      </c>
      <c r="F3192" s="1165" t="s">
        <v>27824</v>
      </c>
      <c r="G3192" s="1170" t="s">
        <v>28040</v>
      </c>
    </row>
    <row r="3193" spans="1:7" ht="15" customHeight="1">
      <c r="A3193" s="1165" t="str">
        <f t="shared" si="324"/>
        <v>PEXP212FLO</v>
      </c>
      <c r="B3193" s="1165">
        <f>IFERROR(INDEX('PE Holds'!$B$15:$AF$554,MATCH(C3193,'PE Holds'!$B$15:$B$552,FALSE),MATCH(D3193,'PE Holds'!$B$15:$AF$15,FALSE)),0)</f>
        <v>0</v>
      </c>
      <c r="C3193" s="1165" t="str">
        <f t="shared" si="328"/>
        <v>PEXP212</v>
      </c>
      <c r="D3193" s="988" t="str">
        <f>'PE Holds'!$S$15</f>
        <v>Fluo 
Orange</v>
      </c>
      <c r="E3193" s="1165" t="s">
        <v>27830</v>
      </c>
      <c r="F3193" s="1165" t="s">
        <v>27824</v>
      </c>
      <c r="G3193" s="1170" t="s">
        <v>28040</v>
      </c>
    </row>
    <row r="3194" spans="1:7" ht="15" customHeight="1">
      <c r="A3194" s="1165" t="str">
        <f t="shared" si="324"/>
        <v>PEXP212FLG</v>
      </c>
      <c r="B3194" s="1165">
        <f>IFERROR(INDEX('PE Holds'!$B$15:$AF$554,MATCH(C3194,'PE Holds'!$B$15:$B$552,FALSE),MATCH(D3194,'PE Holds'!$B$15:$AF$15,FALSE)),0)</f>
        <v>0</v>
      </c>
      <c r="C3194" s="1165" t="str">
        <f t="shared" si="328"/>
        <v>PEXP212</v>
      </c>
      <c r="D3194" s="988" t="str">
        <f>'PE Holds'!$T$15</f>
        <v>Fluo 
Green</v>
      </c>
      <c r="E3194" s="1165" t="s">
        <v>27831</v>
      </c>
      <c r="F3194" s="1165" t="s">
        <v>27824</v>
      </c>
      <c r="G3194" s="1170" t="s">
        <v>28040</v>
      </c>
    </row>
    <row r="3195" spans="1:7" ht="15" customHeight="1">
      <c r="A3195" s="1165" t="str">
        <f t="shared" si="324"/>
        <v>PEXP212FLP</v>
      </c>
      <c r="B3195" s="1165">
        <f>IFERROR(INDEX('PE Holds'!$B$15:$AF$554,MATCH(C3195,'PE Holds'!$B$15:$B$552,FALSE),MATCH(D3195,'PE Holds'!$B$15:$AF$15,FALSE)),0)</f>
        <v>0</v>
      </c>
      <c r="C3195" s="1165" t="str">
        <f t="shared" si="328"/>
        <v>PEXP212</v>
      </c>
      <c r="D3195" s="988" t="str">
        <f>'PE Holds'!$U$15</f>
        <v>Fluo 
Pink</v>
      </c>
      <c r="E3195" s="1165" t="s">
        <v>27832</v>
      </c>
      <c r="F3195" s="1165" t="s">
        <v>27824</v>
      </c>
      <c r="G3195" s="1170" t="s">
        <v>28040</v>
      </c>
    </row>
    <row r="3196" spans="1:7" ht="15" customHeight="1">
      <c r="A3196" s="1165" t="str">
        <f t="shared" si="324"/>
        <v>PEXP212FLY</v>
      </c>
      <c r="B3196" s="1165">
        <f>IFERROR(INDEX('PE Holds'!$B$15:$AF$554,MATCH(C3196,'PE Holds'!$B$15:$B$552,FALSE),MATCH(D3196,'PE Holds'!$B$15:$AF$15,FALSE)),0)</f>
        <v>0</v>
      </c>
      <c r="C3196" s="1165" t="str">
        <f t="shared" si="328"/>
        <v>PEXP212</v>
      </c>
      <c r="D3196" s="988" t="str">
        <f>'PE Holds'!$V$15</f>
        <v>Fluo 
Yellow</v>
      </c>
      <c r="E3196" s="1165" t="s">
        <v>28041</v>
      </c>
      <c r="F3196" s="1165" t="s">
        <v>27824</v>
      </c>
      <c r="G3196" s="1170" t="s">
        <v>28040</v>
      </c>
    </row>
    <row r="3197" spans="1:7" ht="15" customHeight="1">
      <c r="A3197" s="1165" t="str">
        <f t="shared" si="324"/>
        <v>PEXP212VIO</v>
      </c>
      <c r="B3197" s="1165">
        <f>IFERROR(INDEX('PE Holds'!$B$15:$AF$554,MATCH(C3197,'PE Holds'!$B$15:$B$552,FALSE),MATCH(D3197,'PE Holds'!$B$15:$AF$15,FALSE)),0)</f>
        <v>0</v>
      </c>
      <c r="C3197" s="1165" t="str">
        <f t="shared" si="328"/>
        <v>PEXP212</v>
      </c>
      <c r="D3197" s="988" t="str">
        <f>'PE Holds'!$W$15</f>
        <v>Violet 
RAL 4008</v>
      </c>
      <c r="E3197" s="1165" t="s">
        <v>27833</v>
      </c>
      <c r="F3197" s="1165" t="s">
        <v>27824</v>
      </c>
      <c r="G3197" s="1170" t="s">
        <v>28040</v>
      </c>
    </row>
    <row r="3198" spans="1:7" ht="15" customHeight="1">
      <c r="A3198" s="1165" t="str">
        <f t="shared" si="324"/>
        <v>PEXP212MIN</v>
      </c>
      <c r="B3198" s="1165">
        <f>IFERROR(INDEX('PE Holds'!$B$15:$AF$554,MATCH(C3198,'PE Holds'!$B$15:$B$552,FALSE),MATCH(D3198,'PE Holds'!$B$15:$AF$15,FALSE)),0)</f>
        <v>0</v>
      </c>
      <c r="C3198" s="1165" t="str">
        <f t="shared" si="328"/>
        <v>PEXP212</v>
      </c>
      <c r="D3198" s="988" t="str">
        <f>'PE Holds'!$X$15</f>
        <v>Mint 
RAL 6027</v>
      </c>
      <c r="E3198" s="1165" t="s">
        <v>27834</v>
      </c>
      <c r="F3198" s="1165" t="s">
        <v>27824</v>
      </c>
      <c r="G3198" s="1170" t="s">
        <v>28040</v>
      </c>
    </row>
    <row r="3199" spans="1:7" ht="15" customHeight="1">
      <c r="A3199" s="1165" t="str">
        <f t="shared" si="324"/>
        <v>PEXP212ORA</v>
      </c>
      <c r="B3199" s="1165">
        <f>IFERROR(INDEX('PE Holds'!$B$15:$AF$554,MATCH(C3199,'PE Holds'!$B$15:$B$552,FALSE),MATCH(D3199,'PE Holds'!$B$15:$AF$15,FALSE)),0)</f>
        <v>0</v>
      </c>
      <c r="C3199" s="1165" t="str">
        <f t="shared" si="328"/>
        <v>PEXP212</v>
      </c>
      <c r="D3199" s="988" t="str">
        <f>'PE Holds'!$Y$15</f>
        <v>Pure Orange</v>
      </c>
      <c r="E3199" s="1165" t="s">
        <v>27836</v>
      </c>
      <c r="F3199" s="1165" t="s">
        <v>27824</v>
      </c>
      <c r="G3199" s="1170" t="s">
        <v>28040</v>
      </c>
    </row>
    <row r="3200" spans="1:7" ht="15" customHeight="1">
      <c r="A3200" s="1165" t="str">
        <f t="shared" ref="A3200:A3263" si="329">CONCATENATE(C3200,E3200)</f>
        <v>PEXP213WHI</v>
      </c>
      <c r="B3200" s="1165">
        <f>IFERROR(INDEX('PE Holds'!$B$15:$AF$554,MATCH(C3200,'PE Holds'!$B$15:$B$552,FALSE),MATCH(D3200,'PE Holds'!$B$15:$AF$15,FALSE)),0)</f>
        <v>0</v>
      </c>
      <c r="C3200" s="1165" t="s">
        <v>28053</v>
      </c>
      <c r="D3200" s="1166" t="str">
        <f>'PE Holds'!$L$15</f>
        <v>White 
RAL 9016</v>
      </c>
      <c r="E3200" s="1165" t="s">
        <v>27838</v>
      </c>
      <c r="F3200" s="1165" t="s">
        <v>27824</v>
      </c>
      <c r="G3200" s="1170" t="s">
        <v>28040</v>
      </c>
    </row>
    <row r="3201" spans="1:7" ht="15" customHeight="1">
      <c r="A3201" s="1165" t="str">
        <f t="shared" si="329"/>
        <v>PEXP213YEL</v>
      </c>
      <c r="B3201" s="1165">
        <f>IFERROR(INDEX('PE Holds'!$B$15:$AF$554,MATCH(C3201,'PE Holds'!$B$15:$B$552,FALSE),MATCH(D3201,'PE Holds'!$B$15:$AF$15,FALSE)),0)</f>
        <v>0</v>
      </c>
      <c r="C3201" s="1165" t="str">
        <f>+C3200</f>
        <v>PEXP213</v>
      </c>
      <c r="D3201" s="988" t="str">
        <f>'PE Holds'!$M$15</f>
        <v>Yellow 
RAL 1026</v>
      </c>
      <c r="E3201" s="1165" t="s">
        <v>27823</v>
      </c>
      <c r="F3201" s="1165" t="s">
        <v>27824</v>
      </c>
      <c r="G3201" s="1170" t="s">
        <v>28040</v>
      </c>
    </row>
    <row r="3202" spans="1:7" ht="15" customHeight="1">
      <c r="A3202" s="1165" t="str">
        <f t="shared" si="329"/>
        <v>PEXP213GRE</v>
      </c>
      <c r="B3202" s="1165">
        <f>IFERROR(INDEX('PE Holds'!$B$15:$AF$554,MATCH(C3202,'PE Holds'!$B$15:$B$552,FALSE),MATCH(D3202,'PE Holds'!$B$15:$AF$15,FALSE)),0)</f>
        <v>0</v>
      </c>
      <c r="C3202" s="1165" t="str">
        <f t="shared" ref="C3202:C3213" si="330">+C3201</f>
        <v>PEXP213</v>
      </c>
      <c r="D3202" s="988" t="str">
        <f>'PE Holds'!$N$15</f>
        <v>Green 
RAL 6002</v>
      </c>
      <c r="E3202" s="1165" t="s">
        <v>27837</v>
      </c>
      <c r="F3202" s="1165" t="s">
        <v>27824</v>
      </c>
      <c r="G3202" s="1170" t="s">
        <v>28040</v>
      </c>
    </row>
    <row r="3203" spans="1:7" ht="15" customHeight="1">
      <c r="A3203" s="1165" t="str">
        <f t="shared" si="329"/>
        <v>PEXP213RED</v>
      </c>
      <c r="B3203" s="1165">
        <f>IFERROR(INDEX('PE Holds'!$B$15:$AF$554,MATCH(C3203,'PE Holds'!$B$15:$B$552,FALSE),MATCH(D3203,'PE Holds'!$B$15:$AF$15,FALSE)),0)</f>
        <v>0</v>
      </c>
      <c r="C3203" s="1165" t="str">
        <f t="shared" si="330"/>
        <v>PEXP213</v>
      </c>
      <c r="D3203" s="988" t="str">
        <f>'PE Holds'!$O$15</f>
        <v>Red 
RAL 3020</v>
      </c>
      <c r="E3203" s="1165" t="s">
        <v>27826</v>
      </c>
      <c r="F3203" s="1165" t="s">
        <v>27824</v>
      </c>
      <c r="G3203" s="1170" t="s">
        <v>28040</v>
      </c>
    </row>
    <row r="3204" spans="1:7" ht="15" customHeight="1">
      <c r="A3204" s="1165" t="str">
        <f t="shared" si="329"/>
        <v>PEXP213BLU</v>
      </c>
      <c r="B3204" s="1165">
        <f>IFERROR(INDEX('PE Holds'!$B$15:$AF$554,MATCH(C3204,'PE Holds'!$B$15:$B$552,FALSE),MATCH(D3204,'PE Holds'!$B$15:$AF$15,FALSE)),0)</f>
        <v>0</v>
      </c>
      <c r="C3204" s="1165" t="str">
        <f t="shared" si="330"/>
        <v>PEXP213</v>
      </c>
      <c r="D3204" s="988" t="str">
        <f>'PE Holds'!$P$15</f>
        <v>Blue 
RAL 5015</v>
      </c>
      <c r="E3204" s="1165" t="s">
        <v>27827</v>
      </c>
      <c r="F3204" s="1165" t="s">
        <v>27824</v>
      </c>
      <c r="G3204" s="1170" t="s">
        <v>28040</v>
      </c>
    </row>
    <row r="3205" spans="1:7" ht="15" customHeight="1">
      <c r="A3205" s="1165" t="str">
        <f t="shared" si="329"/>
        <v>PEXP213GRY</v>
      </c>
      <c r="B3205" s="1165">
        <f>IFERROR(INDEX('PE Holds'!$B$15:$AF$554,MATCH(C3205,'PE Holds'!$B$15:$B$552,FALSE),MATCH(D3205,'PE Holds'!$B$15:$AF$15,FALSE)),0)</f>
        <v>0</v>
      </c>
      <c r="C3205" s="1165" t="str">
        <f t="shared" si="330"/>
        <v>PEXP213</v>
      </c>
      <c r="D3205" s="988" t="str">
        <f>'PE Holds'!$Q$15</f>
        <v>Grey 
RAL 7001</v>
      </c>
      <c r="E3205" s="1165" t="s">
        <v>27828</v>
      </c>
      <c r="F3205" s="1165" t="s">
        <v>27824</v>
      </c>
      <c r="G3205" s="1170" t="s">
        <v>28040</v>
      </c>
    </row>
    <row r="3206" spans="1:7" ht="15" customHeight="1">
      <c r="A3206" s="1165" t="str">
        <f t="shared" si="329"/>
        <v>PEXP213BLK</v>
      </c>
      <c r="B3206" s="1165">
        <f>IFERROR(INDEX('PE Holds'!$B$15:$AF$554,MATCH(C3206,'PE Holds'!$B$15:$B$552,FALSE),MATCH(D3206,'PE Holds'!$B$15:$AF$15,FALSE)),0)</f>
        <v>0</v>
      </c>
      <c r="C3206" s="1165" t="str">
        <f t="shared" si="330"/>
        <v>PEXP213</v>
      </c>
      <c r="D3206" s="988" t="str">
        <f>'PE Holds'!$R$15</f>
        <v>Black 
RAL 9005</v>
      </c>
      <c r="E3206" s="1165" t="s">
        <v>27829</v>
      </c>
      <c r="F3206" s="1165" t="s">
        <v>27824</v>
      </c>
      <c r="G3206" s="1170" t="s">
        <v>28040</v>
      </c>
    </row>
    <row r="3207" spans="1:7" ht="15" customHeight="1">
      <c r="A3207" s="1165" t="str">
        <f t="shared" si="329"/>
        <v>PEXP213FLO</v>
      </c>
      <c r="B3207" s="1165">
        <f>IFERROR(INDEX('PE Holds'!$B$15:$AF$554,MATCH(C3207,'PE Holds'!$B$15:$B$552,FALSE),MATCH(D3207,'PE Holds'!$B$15:$AF$15,FALSE)),0)</f>
        <v>0</v>
      </c>
      <c r="C3207" s="1165" t="str">
        <f t="shared" si="330"/>
        <v>PEXP213</v>
      </c>
      <c r="D3207" s="988" t="str">
        <f>'PE Holds'!$S$15</f>
        <v>Fluo 
Orange</v>
      </c>
      <c r="E3207" s="1165" t="s">
        <v>27830</v>
      </c>
      <c r="F3207" s="1165" t="s">
        <v>27824</v>
      </c>
      <c r="G3207" s="1170" t="s">
        <v>28040</v>
      </c>
    </row>
    <row r="3208" spans="1:7" ht="15" customHeight="1">
      <c r="A3208" s="1165" t="str">
        <f t="shared" si="329"/>
        <v>PEXP213FLG</v>
      </c>
      <c r="B3208" s="1165">
        <f>IFERROR(INDEX('PE Holds'!$B$15:$AF$554,MATCH(C3208,'PE Holds'!$B$15:$B$552,FALSE),MATCH(D3208,'PE Holds'!$B$15:$AF$15,FALSE)),0)</f>
        <v>0</v>
      </c>
      <c r="C3208" s="1165" t="str">
        <f t="shared" si="330"/>
        <v>PEXP213</v>
      </c>
      <c r="D3208" s="988" t="str">
        <f>'PE Holds'!$T$15</f>
        <v>Fluo 
Green</v>
      </c>
      <c r="E3208" s="1165" t="s">
        <v>27831</v>
      </c>
      <c r="F3208" s="1165" t="s">
        <v>27824</v>
      </c>
      <c r="G3208" s="1170" t="s">
        <v>28040</v>
      </c>
    </row>
    <row r="3209" spans="1:7" ht="15" customHeight="1">
      <c r="A3209" s="1165" t="str">
        <f t="shared" si="329"/>
        <v>PEXP213FLP</v>
      </c>
      <c r="B3209" s="1165">
        <f>IFERROR(INDEX('PE Holds'!$B$15:$AF$554,MATCH(C3209,'PE Holds'!$B$15:$B$552,FALSE),MATCH(D3209,'PE Holds'!$B$15:$AF$15,FALSE)),0)</f>
        <v>0</v>
      </c>
      <c r="C3209" s="1165" t="str">
        <f t="shared" si="330"/>
        <v>PEXP213</v>
      </c>
      <c r="D3209" s="988" t="str">
        <f>'PE Holds'!$U$15</f>
        <v>Fluo 
Pink</v>
      </c>
      <c r="E3209" s="1165" t="s">
        <v>27832</v>
      </c>
      <c r="F3209" s="1165" t="s">
        <v>27824</v>
      </c>
      <c r="G3209" s="1170" t="s">
        <v>28040</v>
      </c>
    </row>
    <row r="3210" spans="1:7" ht="15" customHeight="1">
      <c r="A3210" s="1165" t="str">
        <f t="shared" si="329"/>
        <v>PEXP213FLY</v>
      </c>
      <c r="B3210" s="1165">
        <f>IFERROR(INDEX('PE Holds'!$B$15:$AF$554,MATCH(C3210,'PE Holds'!$B$15:$B$552,FALSE),MATCH(D3210,'PE Holds'!$B$15:$AF$15,FALSE)),0)</f>
        <v>0</v>
      </c>
      <c r="C3210" s="1165" t="str">
        <f t="shared" si="330"/>
        <v>PEXP213</v>
      </c>
      <c r="D3210" s="988" t="str">
        <f>'PE Holds'!$V$15</f>
        <v>Fluo 
Yellow</v>
      </c>
      <c r="E3210" s="1165" t="s">
        <v>28041</v>
      </c>
      <c r="F3210" s="1165" t="s">
        <v>27824</v>
      </c>
      <c r="G3210" s="1170" t="s">
        <v>28040</v>
      </c>
    </row>
    <row r="3211" spans="1:7" ht="15" customHeight="1">
      <c r="A3211" s="1165" t="str">
        <f t="shared" si="329"/>
        <v>PEXP213VIO</v>
      </c>
      <c r="B3211" s="1165">
        <f>IFERROR(INDEX('PE Holds'!$B$15:$AF$554,MATCH(C3211,'PE Holds'!$B$15:$B$552,FALSE),MATCH(D3211,'PE Holds'!$B$15:$AF$15,FALSE)),0)</f>
        <v>0</v>
      </c>
      <c r="C3211" s="1165" t="str">
        <f t="shared" si="330"/>
        <v>PEXP213</v>
      </c>
      <c r="D3211" s="988" t="str">
        <f>'PE Holds'!$W$15</f>
        <v>Violet 
RAL 4008</v>
      </c>
      <c r="E3211" s="1165" t="s">
        <v>27833</v>
      </c>
      <c r="F3211" s="1165" t="s">
        <v>27824</v>
      </c>
      <c r="G3211" s="1170" t="s">
        <v>28040</v>
      </c>
    </row>
    <row r="3212" spans="1:7" ht="15" customHeight="1">
      <c r="A3212" s="1165" t="str">
        <f t="shared" si="329"/>
        <v>PEXP213MIN</v>
      </c>
      <c r="B3212" s="1165">
        <f>IFERROR(INDEX('PE Holds'!$B$15:$AF$554,MATCH(C3212,'PE Holds'!$B$15:$B$552,FALSE),MATCH(D3212,'PE Holds'!$B$15:$AF$15,FALSE)),0)</f>
        <v>0</v>
      </c>
      <c r="C3212" s="1165" t="str">
        <f t="shared" si="330"/>
        <v>PEXP213</v>
      </c>
      <c r="D3212" s="988" t="str">
        <f>'PE Holds'!$X$15</f>
        <v>Mint 
RAL 6027</v>
      </c>
      <c r="E3212" s="1165" t="s">
        <v>27834</v>
      </c>
      <c r="F3212" s="1165" t="s">
        <v>27824</v>
      </c>
      <c r="G3212" s="1170" t="s">
        <v>28040</v>
      </c>
    </row>
    <row r="3213" spans="1:7" ht="15" customHeight="1">
      <c r="A3213" s="1165" t="str">
        <f t="shared" si="329"/>
        <v>PEXP213ORA</v>
      </c>
      <c r="B3213" s="1165">
        <f>IFERROR(INDEX('PE Holds'!$B$15:$AF$554,MATCH(C3213,'PE Holds'!$B$15:$B$552,FALSE),MATCH(D3213,'PE Holds'!$B$15:$AF$15,FALSE)),0)</f>
        <v>0</v>
      </c>
      <c r="C3213" s="1165" t="str">
        <f t="shared" si="330"/>
        <v>PEXP213</v>
      </c>
      <c r="D3213" s="988" t="str">
        <f>'PE Holds'!$Y$15</f>
        <v>Pure Orange</v>
      </c>
      <c r="E3213" s="1165" t="s">
        <v>27836</v>
      </c>
      <c r="F3213" s="1165" t="s">
        <v>27824</v>
      </c>
      <c r="G3213" s="1170" t="s">
        <v>28040</v>
      </c>
    </row>
    <row r="3214" spans="1:7" ht="15" customHeight="1">
      <c r="A3214" s="1165" t="str">
        <f t="shared" si="329"/>
        <v>PEXP214WHI</v>
      </c>
      <c r="B3214" s="1165">
        <f>IFERROR(INDEX('PE Holds'!$B$15:$AF$554,MATCH(C3214,'PE Holds'!$B$15:$B$552,FALSE),MATCH(D3214,'PE Holds'!$B$15:$AF$15,FALSE)),0)</f>
        <v>0</v>
      </c>
      <c r="C3214" s="1165" t="s">
        <v>28054</v>
      </c>
      <c r="D3214" s="1166" t="str">
        <f>'PE Holds'!$L$15</f>
        <v>White 
RAL 9016</v>
      </c>
      <c r="E3214" s="1165" t="s">
        <v>27838</v>
      </c>
      <c r="F3214" s="1165" t="s">
        <v>27824</v>
      </c>
      <c r="G3214" s="1170" t="s">
        <v>28040</v>
      </c>
    </row>
    <row r="3215" spans="1:7" ht="15" customHeight="1">
      <c r="A3215" s="1165" t="str">
        <f t="shared" si="329"/>
        <v>PEXP214YEL</v>
      </c>
      <c r="B3215" s="1165">
        <f>IFERROR(INDEX('PE Holds'!$B$15:$AF$554,MATCH(C3215,'PE Holds'!$B$15:$B$552,FALSE),MATCH(D3215,'PE Holds'!$B$15:$AF$15,FALSE)),0)</f>
        <v>0</v>
      </c>
      <c r="C3215" s="1165" t="str">
        <f>+C3214</f>
        <v>PEXP214</v>
      </c>
      <c r="D3215" s="988" t="str">
        <f>'PE Holds'!$M$15</f>
        <v>Yellow 
RAL 1026</v>
      </c>
      <c r="E3215" s="1165" t="s">
        <v>27823</v>
      </c>
      <c r="F3215" s="1165" t="s">
        <v>27824</v>
      </c>
      <c r="G3215" s="1170" t="s">
        <v>28040</v>
      </c>
    </row>
    <row r="3216" spans="1:7" ht="15" customHeight="1">
      <c r="A3216" s="1165" t="str">
        <f t="shared" si="329"/>
        <v>PEXP214GRE</v>
      </c>
      <c r="B3216" s="1165">
        <f>IFERROR(INDEX('PE Holds'!$B$15:$AF$554,MATCH(C3216,'PE Holds'!$B$15:$B$552,FALSE),MATCH(D3216,'PE Holds'!$B$15:$AF$15,FALSE)),0)</f>
        <v>0</v>
      </c>
      <c r="C3216" s="1165" t="str">
        <f t="shared" ref="C3216:C3227" si="331">+C3215</f>
        <v>PEXP214</v>
      </c>
      <c r="D3216" s="988" t="str">
        <f>'PE Holds'!$N$15</f>
        <v>Green 
RAL 6002</v>
      </c>
      <c r="E3216" s="1165" t="s">
        <v>27837</v>
      </c>
      <c r="F3216" s="1165" t="s">
        <v>27824</v>
      </c>
      <c r="G3216" s="1170" t="s">
        <v>28040</v>
      </c>
    </row>
    <row r="3217" spans="1:7" ht="15" customHeight="1">
      <c r="A3217" s="1165" t="str">
        <f t="shared" si="329"/>
        <v>PEXP214RED</v>
      </c>
      <c r="B3217" s="1165">
        <f>IFERROR(INDEX('PE Holds'!$B$15:$AF$554,MATCH(C3217,'PE Holds'!$B$15:$B$552,FALSE),MATCH(D3217,'PE Holds'!$B$15:$AF$15,FALSE)),0)</f>
        <v>0</v>
      </c>
      <c r="C3217" s="1165" t="str">
        <f t="shared" si="331"/>
        <v>PEXP214</v>
      </c>
      <c r="D3217" s="988" t="str">
        <f>'PE Holds'!$O$15</f>
        <v>Red 
RAL 3020</v>
      </c>
      <c r="E3217" s="1165" t="s">
        <v>27826</v>
      </c>
      <c r="F3217" s="1165" t="s">
        <v>27824</v>
      </c>
      <c r="G3217" s="1170" t="s">
        <v>28040</v>
      </c>
    </row>
    <row r="3218" spans="1:7" ht="15" customHeight="1">
      <c r="A3218" s="1165" t="str">
        <f t="shared" si="329"/>
        <v>PEXP214BLU</v>
      </c>
      <c r="B3218" s="1165">
        <f>IFERROR(INDEX('PE Holds'!$B$15:$AF$554,MATCH(C3218,'PE Holds'!$B$15:$B$552,FALSE),MATCH(D3218,'PE Holds'!$B$15:$AF$15,FALSE)),0)</f>
        <v>0</v>
      </c>
      <c r="C3218" s="1165" t="str">
        <f t="shared" si="331"/>
        <v>PEXP214</v>
      </c>
      <c r="D3218" s="988" t="str">
        <f>'PE Holds'!$P$15</f>
        <v>Blue 
RAL 5015</v>
      </c>
      <c r="E3218" s="1165" t="s">
        <v>27827</v>
      </c>
      <c r="F3218" s="1165" t="s">
        <v>27824</v>
      </c>
      <c r="G3218" s="1170" t="s">
        <v>28040</v>
      </c>
    </row>
    <row r="3219" spans="1:7" ht="15" customHeight="1">
      <c r="A3219" s="1165" t="str">
        <f t="shared" si="329"/>
        <v>PEXP214GRY</v>
      </c>
      <c r="B3219" s="1165">
        <f>IFERROR(INDEX('PE Holds'!$B$15:$AF$554,MATCH(C3219,'PE Holds'!$B$15:$B$552,FALSE),MATCH(D3219,'PE Holds'!$B$15:$AF$15,FALSE)),0)</f>
        <v>0</v>
      </c>
      <c r="C3219" s="1165" t="str">
        <f t="shared" si="331"/>
        <v>PEXP214</v>
      </c>
      <c r="D3219" s="988" t="str">
        <f>'PE Holds'!$Q$15</f>
        <v>Grey 
RAL 7001</v>
      </c>
      <c r="E3219" s="1165" t="s">
        <v>27828</v>
      </c>
      <c r="F3219" s="1165" t="s">
        <v>27824</v>
      </c>
      <c r="G3219" s="1170" t="s">
        <v>28040</v>
      </c>
    </row>
    <row r="3220" spans="1:7" ht="15" customHeight="1">
      <c r="A3220" s="1165" t="str">
        <f t="shared" si="329"/>
        <v>PEXP214BLK</v>
      </c>
      <c r="B3220" s="1165">
        <f>IFERROR(INDEX('PE Holds'!$B$15:$AF$554,MATCH(C3220,'PE Holds'!$B$15:$B$552,FALSE),MATCH(D3220,'PE Holds'!$B$15:$AF$15,FALSE)),0)</f>
        <v>0</v>
      </c>
      <c r="C3220" s="1165" t="str">
        <f t="shared" si="331"/>
        <v>PEXP214</v>
      </c>
      <c r="D3220" s="988" t="str">
        <f>'PE Holds'!$R$15</f>
        <v>Black 
RAL 9005</v>
      </c>
      <c r="E3220" s="1165" t="s">
        <v>27829</v>
      </c>
      <c r="F3220" s="1165" t="s">
        <v>27824</v>
      </c>
      <c r="G3220" s="1170" t="s">
        <v>28040</v>
      </c>
    </row>
    <row r="3221" spans="1:7" ht="15" customHeight="1">
      <c r="A3221" s="1165" t="str">
        <f t="shared" si="329"/>
        <v>PEXP214FLO</v>
      </c>
      <c r="B3221" s="1165">
        <f>IFERROR(INDEX('PE Holds'!$B$15:$AF$554,MATCH(C3221,'PE Holds'!$B$15:$B$552,FALSE),MATCH(D3221,'PE Holds'!$B$15:$AF$15,FALSE)),0)</f>
        <v>0</v>
      </c>
      <c r="C3221" s="1165" t="str">
        <f t="shared" si="331"/>
        <v>PEXP214</v>
      </c>
      <c r="D3221" s="988" t="str">
        <f>'PE Holds'!$S$15</f>
        <v>Fluo 
Orange</v>
      </c>
      <c r="E3221" s="1165" t="s">
        <v>27830</v>
      </c>
      <c r="F3221" s="1165" t="s">
        <v>27824</v>
      </c>
      <c r="G3221" s="1170" t="s">
        <v>28040</v>
      </c>
    </row>
    <row r="3222" spans="1:7" ht="15" customHeight="1">
      <c r="A3222" s="1165" t="str">
        <f t="shared" si="329"/>
        <v>PEXP214FLG</v>
      </c>
      <c r="B3222" s="1165">
        <f>IFERROR(INDEX('PE Holds'!$B$15:$AF$554,MATCH(C3222,'PE Holds'!$B$15:$B$552,FALSE),MATCH(D3222,'PE Holds'!$B$15:$AF$15,FALSE)),0)</f>
        <v>0</v>
      </c>
      <c r="C3222" s="1165" t="str">
        <f t="shared" si="331"/>
        <v>PEXP214</v>
      </c>
      <c r="D3222" s="988" t="str">
        <f>'PE Holds'!$T$15</f>
        <v>Fluo 
Green</v>
      </c>
      <c r="E3222" s="1165" t="s">
        <v>27831</v>
      </c>
      <c r="F3222" s="1165" t="s">
        <v>27824</v>
      </c>
      <c r="G3222" s="1170" t="s">
        <v>28040</v>
      </c>
    </row>
    <row r="3223" spans="1:7" ht="15" customHeight="1">
      <c r="A3223" s="1165" t="str">
        <f t="shared" si="329"/>
        <v>PEXP214FLP</v>
      </c>
      <c r="B3223" s="1165">
        <f>IFERROR(INDEX('PE Holds'!$B$15:$AF$554,MATCH(C3223,'PE Holds'!$B$15:$B$552,FALSE),MATCH(D3223,'PE Holds'!$B$15:$AF$15,FALSE)),0)</f>
        <v>0</v>
      </c>
      <c r="C3223" s="1165" t="str">
        <f t="shared" si="331"/>
        <v>PEXP214</v>
      </c>
      <c r="D3223" s="988" t="str">
        <f>'PE Holds'!$U$15</f>
        <v>Fluo 
Pink</v>
      </c>
      <c r="E3223" s="1165" t="s">
        <v>27832</v>
      </c>
      <c r="F3223" s="1165" t="s">
        <v>27824</v>
      </c>
      <c r="G3223" s="1170" t="s">
        <v>28040</v>
      </c>
    </row>
    <row r="3224" spans="1:7" ht="15" customHeight="1">
      <c r="A3224" s="1165" t="str">
        <f t="shared" si="329"/>
        <v>PEXP214FLY</v>
      </c>
      <c r="B3224" s="1165">
        <f>IFERROR(INDEX('PE Holds'!$B$15:$AF$554,MATCH(C3224,'PE Holds'!$B$15:$B$552,FALSE),MATCH(D3224,'PE Holds'!$B$15:$AF$15,FALSE)),0)</f>
        <v>0</v>
      </c>
      <c r="C3224" s="1165" t="str">
        <f t="shared" si="331"/>
        <v>PEXP214</v>
      </c>
      <c r="D3224" s="988" t="str">
        <f>'PE Holds'!$V$15</f>
        <v>Fluo 
Yellow</v>
      </c>
      <c r="E3224" s="1165" t="s">
        <v>28041</v>
      </c>
      <c r="F3224" s="1165" t="s">
        <v>27824</v>
      </c>
      <c r="G3224" s="1170" t="s">
        <v>28040</v>
      </c>
    </row>
    <row r="3225" spans="1:7" ht="15" customHeight="1">
      <c r="A3225" s="1165" t="str">
        <f t="shared" si="329"/>
        <v>PEXP214VIO</v>
      </c>
      <c r="B3225" s="1165">
        <f>IFERROR(INDEX('PE Holds'!$B$15:$AF$554,MATCH(C3225,'PE Holds'!$B$15:$B$552,FALSE),MATCH(D3225,'PE Holds'!$B$15:$AF$15,FALSE)),0)</f>
        <v>0</v>
      </c>
      <c r="C3225" s="1165" t="str">
        <f t="shared" si="331"/>
        <v>PEXP214</v>
      </c>
      <c r="D3225" s="988" t="str">
        <f>'PE Holds'!$W$15</f>
        <v>Violet 
RAL 4008</v>
      </c>
      <c r="E3225" s="1165" t="s">
        <v>27833</v>
      </c>
      <c r="F3225" s="1165" t="s">
        <v>27824</v>
      </c>
      <c r="G3225" s="1170" t="s">
        <v>28040</v>
      </c>
    </row>
    <row r="3226" spans="1:7" ht="15" customHeight="1">
      <c r="A3226" s="1165" t="str">
        <f t="shared" si="329"/>
        <v>PEXP214MIN</v>
      </c>
      <c r="B3226" s="1165">
        <f>IFERROR(INDEX('PE Holds'!$B$15:$AF$554,MATCH(C3226,'PE Holds'!$B$15:$B$552,FALSE),MATCH(D3226,'PE Holds'!$B$15:$AF$15,FALSE)),0)</f>
        <v>0</v>
      </c>
      <c r="C3226" s="1165" t="str">
        <f t="shared" si="331"/>
        <v>PEXP214</v>
      </c>
      <c r="D3226" s="988" t="str">
        <f>'PE Holds'!$X$15</f>
        <v>Mint 
RAL 6027</v>
      </c>
      <c r="E3226" s="1165" t="s">
        <v>27834</v>
      </c>
      <c r="F3226" s="1165" t="s">
        <v>27824</v>
      </c>
      <c r="G3226" s="1170" t="s">
        <v>28040</v>
      </c>
    </row>
    <row r="3227" spans="1:7" ht="15" customHeight="1">
      <c r="A3227" s="1165" t="str">
        <f t="shared" si="329"/>
        <v>PEXP214ORA</v>
      </c>
      <c r="B3227" s="1165">
        <f>IFERROR(INDEX('PE Holds'!$B$15:$AF$554,MATCH(C3227,'PE Holds'!$B$15:$B$552,FALSE),MATCH(D3227,'PE Holds'!$B$15:$AF$15,FALSE)),0)</f>
        <v>0</v>
      </c>
      <c r="C3227" s="1165" t="str">
        <f t="shared" si="331"/>
        <v>PEXP214</v>
      </c>
      <c r="D3227" s="988" t="str">
        <f>'PE Holds'!$Y$15</f>
        <v>Pure Orange</v>
      </c>
      <c r="E3227" s="1165" t="s">
        <v>27836</v>
      </c>
      <c r="F3227" s="1165" t="s">
        <v>27824</v>
      </c>
      <c r="G3227" s="1170" t="s">
        <v>28040</v>
      </c>
    </row>
    <row r="3228" spans="1:7" ht="15" customHeight="1">
      <c r="A3228" s="1165" t="str">
        <f t="shared" si="329"/>
        <v>PEXP215WHI</v>
      </c>
      <c r="B3228" s="1165">
        <f>IFERROR(INDEX('PE Holds'!$B$15:$AF$554,MATCH(C3228,'PE Holds'!$B$15:$B$552,FALSE),MATCH(D3228,'PE Holds'!$B$15:$AF$15,FALSE)),0)</f>
        <v>0</v>
      </c>
      <c r="C3228" s="1165" t="s">
        <v>28055</v>
      </c>
      <c r="D3228" s="1166" t="str">
        <f>'PE Holds'!$L$15</f>
        <v>White 
RAL 9016</v>
      </c>
      <c r="E3228" s="1165" t="s">
        <v>27838</v>
      </c>
      <c r="F3228" s="1165" t="s">
        <v>27824</v>
      </c>
      <c r="G3228" s="1170" t="s">
        <v>28040</v>
      </c>
    </row>
    <row r="3229" spans="1:7" ht="15" customHeight="1">
      <c r="A3229" s="1165" t="str">
        <f t="shared" si="329"/>
        <v>PEXP215YEL</v>
      </c>
      <c r="B3229" s="1165">
        <f>IFERROR(INDEX('PE Holds'!$B$15:$AF$554,MATCH(C3229,'PE Holds'!$B$15:$B$552,FALSE),MATCH(D3229,'PE Holds'!$B$15:$AF$15,FALSE)),0)</f>
        <v>0</v>
      </c>
      <c r="C3229" s="1165" t="str">
        <f>+C3228</f>
        <v>PEXP215</v>
      </c>
      <c r="D3229" s="988" t="str">
        <f>'PE Holds'!$M$15</f>
        <v>Yellow 
RAL 1026</v>
      </c>
      <c r="E3229" s="1165" t="s">
        <v>27823</v>
      </c>
      <c r="F3229" s="1165" t="s">
        <v>27824</v>
      </c>
      <c r="G3229" s="1170" t="s">
        <v>28040</v>
      </c>
    </row>
    <row r="3230" spans="1:7" ht="15" customHeight="1">
      <c r="A3230" s="1165" t="str">
        <f t="shared" si="329"/>
        <v>PEXP215GRE</v>
      </c>
      <c r="B3230" s="1165">
        <f>IFERROR(INDEX('PE Holds'!$B$15:$AF$554,MATCH(C3230,'PE Holds'!$B$15:$B$552,FALSE),MATCH(D3230,'PE Holds'!$B$15:$AF$15,FALSE)),0)</f>
        <v>0</v>
      </c>
      <c r="C3230" s="1165" t="str">
        <f t="shared" ref="C3230:C3241" si="332">+C3229</f>
        <v>PEXP215</v>
      </c>
      <c r="D3230" s="988" t="str">
        <f>'PE Holds'!$N$15</f>
        <v>Green 
RAL 6002</v>
      </c>
      <c r="E3230" s="1165" t="s">
        <v>27837</v>
      </c>
      <c r="F3230" s="1165" t="s">
        <v>27824</v>
      </c>
      <c r="G3230" s="1170" t="s">
        <v>28040</v>
      </c>
    </row>
    <row r="3231" spans="1:7" ht="15" customHeight="1">
      <c r="A3231" s="1165" t="str">
        <f t="shared" si="329"/>
        <v>PEXP215RED</v>
      </c>
      <c r="B3231" s="1165">
        <f>IFERROR(INDEX('PE Holds'!$B$15:$AF$554,MATCH(C3231,'PE Holds'!$B$15:$B$552,FALSE),MATCH(D3231,'PE Holds'!$B$15:$AF$15,FALSE)),0)</f>
        <v>0</v>
      </c>
      <c r="C3231" s="1165" t="str">
        <f t="shared" si="332"/>
        <v>PEXP215</v>
      </c>
      <c r="D3231" s="988" t="str">
        <f>'PE Holds'!$O$15</f>
        <v>Red 
RAL 3020</v>
      </c>
      <c r="E3231" s="1165" t="s">
        <v>27826</v>
      </c>
      <c r="F3231" s="1165" t="s">
        <v>27824</v>
      </c>
      <c r="G3231" s="1170" t="s">
        <v>28040</v>
      </c>
    </row>
    <row r="3232" spans="1:7" ht="15" customHeight="1">
      <c r="A3232" s="1165" t="str">
        <f t="shared" si="329"/>
        <v>PEXP215BLU</v>
      </c>
      <c r="B3232" s="1165">
        <f>IFERROR(INDEX('PE Holds'!$B$15:$AF$554,MATCH(C3232,'PE Holds'!$B$15:$B$552,FALSE),MATCH(D3232,'PE Holds'!$B$15:$AF$15,FALSE)),0)</f>
        <v>0</v>
      </c>
      <c r="C3232" s="1165" t="str">
        <f t="shared" si="332"/>
        <v>PEXP215</v>
      </c>
      <c r="D3232" s="988" t="str">
        <f>'PE Holds'!$P$15</f>
        <v>Blue 
RAL 5015</v>
      </c>
      <c r="E3232" s="1165" t="s">
        <v>27827</v>
      </c>
      <c r="F3232" s="1165" t="s">
        <v>27824</v>
      </c>
      <c r="G3232" s="1170" t="s">
        <v>28040</v>
      </c>
    </row>
    <row r="3233" spans="1:7" ht="15" customHeight="1">
      <c r="A3233" s="1165" t="str">
        <f t="shared" si="329"/>
        <v>PEXP215GRY</v>
      </c>
      <c r="B3233" s="1165">
        <f>IFERROR(INDEX('PE Holds'!$B$15:$AF$554,MATCH(C3233,'PE Holds'!$B$15:$B$552,FALSE),MATCH(D3233,'PE Holds'!$B$15:$AF$15,FALSE)),0)</f>
        <v>0</v>
      </c>
      <c r="C3233" s="1165" t="str">
        <f t="shared" si="332"/>
        <v>PEXP215</v>
      </c>
      <c r="D3233" s="988" t="str">
        <f>'PE Holds'!$Q$15</f>
        <v>Grey 
RAL 7001</v>
      </c>
      <c r="E3233" s="1165" t="s">
        <v>27828</v>
      </c>
      <c r="F3233" s="1165" t="s">
        <v>27824</v>
      </c>
      <c r="G3233" s="1170" t="s">
        <v>28040</v>
      </c>
    </row>
    <row r="3234" spans="1:7" ht="15" customHeight="1">
      <c r="A3234" s="1165" t="str">
        <f t="shared" si="329"/>
        <v>PEXP215BLK</v>
      </c>
      <c r="B3234" s="1165">
        <f>IFERROR(INDEX('PE Holds'!$B$15:$AF$554,MATCH(C3234,'PE Holds'!$B$15:$B$552,FALSE),MATCH(D3234,'PE Holds'!$B$15:$AF$15,FALSE)),0)</f>
        <v>0</v>
      </c>
      <c r="C3234" s="1165" t="str">
        <f t="shared" si="332"/>
        <v>PEXP215</v>
      </c>
      <c r="D3234" s="988" t="str">
        <f>'PE Holds'!$R$15</f>
        <v>Black 
RAL 9005</v>
      </c>
      <c r="E3234" s="1165" t="s">
        <v>27829</v>
      </c>
      <c r="F3234" s="1165" t="s">
        <v>27824</v>
      </c>
      <c r="G3234" s="1170" t="s">
        <v>28040</v>
      </c>
    </row>
    <row r="3235" spans="1:7" ht="15" customHeight="1">
      <c r="A3235" s="1165" t="str">
        <f t="shared" si="329"/>
        <v>PEXP215FLO</v>
      </c>
      <c r="B3235" s="1165">
        <f>IFERROR(INDEX('PE Holds'!$B$15:$AF$554,MATCH(C3235,'PE Holds'!$B$15:$B$552,FALSE),MATCH(D3235,'PE Holds'!$B$15:$AF$15,FALSE)),0)</f>
        <v>0</v>
      </c>
      <c r="C3235" s="1165" t="str">
        <f t="shared" si="332"/>
        <v>PEXP215</v>
      </c>
      <c r="D3235" s="988" t="str">
        <f>'PE Holds'!$S$15</f>
        <v>Fluo 
Orange</v>
      </c>
      <c r="E3235" s="1165" t="s">
        <v>27830</v>
      </c>
      <c r="F3235" s="1165" t="s">
        <v>27824</v>
      </c>
      <c r="G3235" s="1170" t="s">
        <v>28040</v>
      </c>
    </row>
    <row r="3236" spans="1:7" ht="15" customHeight="1">
      <c r="A3236" s="1165" t="str">
        <f t="shared" si="329"/>
        <v>PEXP215FLG</v>
      </c>
      <c r="B3236" s="1165">
        <f>IFERROR(INDEX('PE Holds'!$B$15:$AF$554,MATCH(C3236,'PE Holds'!$B$15:$B$552,FALSE),MATCH(D3236,'PE Holds'!$B$15:$AF$15,FALSE)),0)</f>
        <v>0</v>
      </c>
      <c r="C3236" s="1165" t="str">
        <f t="shared" si="332"/>
        <v>PEXP215</v>
      </c>
      <c r="D3236" s="988" t="str">
        <f>'PE Holds'!$T$15</f>
        <v>Fluo 
Green</v>
      </c>
      <c r="E3236" s="1165" t="s">
        <v>27831</v>
      </c>
      <c r="F3236" s="1165" t="s">
        <v>27824</v>
      </c>
      <c r="G3236" s="1170" t="s">
        <v>28040</v>
      </c>
    </row>
    <row r="3237" spans="1:7" ht="15" customHeight="1">
      <c r="A3237" s="1165" t="str">
        <f t="shared" si="329"/>
        <v>PEXP215FLP</v>
      </c>
      <c r="B3237" s="1165">
        <f>IFERROR(INDEX('PE Holds'!$B$15:$AF$554,MATCH(C3237,'PE Holds'!$B$15:$B$552,FALSE),MATCH(D3237,'PE Holds'!$B$15:$AF$15,FALSE)),0)</f>
        <v>0</v>
      </c>
      <c r="C3237" s="1165" t="str">
        <f t="shared" si="332"/>
        <v>PEXP215</v>
      </c>
      <c r="D3237" s="988" t="str">
        <f>'PE Holds'!$U$15</f>
        <v>Fluo 
Pink</v>
      </c>
      <c r="E3237" s="1165" t="s">
        <v>27832</v>
      </c>
      <c r="F3237" s="1165" t="s">
        <v>27824</v>
      </c>
      <c r="G3237" s="1170" t="s">
        <v>28040</v>
      </c>
    </row>
    <row r="3238" spans="1:7" ht="15" customHeight="1">
      <c r="A3238" s="1165" t="str">
        <f t="shared" si="329"/>
        <v>PEXP215FLY</v>
      </c>
      <c r="B3238" s="1165">
        <f>IFERROR(INDEX('PE Holds'!$B$15:$AF$554,MATCH(C3238,'PE Holds'!$B$15:$B$552,FALSE),MATCH(D3238,'PE Holds'!$B$15:$AF$15,FALSE)),0)</f>
        <v>0</v>
      </c>
      <c r="C3238" s="1165" t="str">
        <f t="shared" si="332"/>
        <v>PEXP215</v>
      </c>
      <c r="D3238" s="988" t="str">
        <f>'PE Holds'!$V$15</f>
        <v>Fluo 
Yellow</v>
      </c>
      <c r="E3238" s="1165" t="s">
        <v>28041</v>
      </c>
      <c r="F3238" s="1165" t="s">
        <v>27824</v>
      </c>
      <c r="G3238" s="1170" t="s">
        <v>28040</v>
      </c>
    </row>
    <row r="3239" spans="1:7" ht="15" customHeight="1">
      <c r="A3239" s="1165" t="str">
        <f t="shared" si="329"/>
        <v>PEXP215VIO</v>
      </c>
      <c r="B3239" s="1165">
        <f>IFERROR(INDEX('PE Holds'!$B$15:$AF$554,MATCH(C3239,'PE Holds'!$B$15:$B$552,FALSE),MATCH(D3239,'PE Holds'!$B$15:$AF$15,FALSE)),0)</f>
        <v>0</v>
      </c>
      <c r="C3239" s="1165" t="str">
        <f t="shared" si="332"/>
        <v>PEXP215</v>
      </c>
      <c r="D3239" s="988" t="str">
        <f>'PE Holds'!$W$15</f>
        <v>Violet 
RAL 4008</v>
      </c>
      <c r="E3239" s="1165" t="s">
        <v>27833</v>
      </c>
      <c r="F3239" s="1165" t="s">
        <v>27824</v>
      </c>
      <c r="G3239" s="1170" t="s">
        <v>28040</v>
      </c>
    </row>
    <row r="3240" spans="1:7" ht="15" customHeight="1">
      <c r="A3240" s="1165" t="str">
        <f t="shared" si="329"/>
        <v>PEXP215MIN</v>
      </c>
      <c r="B3240" s="1165">
        <f>IFERROR(INDEX('PE Holds'!$B$15:$AF$554,MATCH(C3240,'PE Holds'!$B$15:$B$552,FALSE),MATCH(D3240,'PE Holds'!$B$15:$AF$15,FALSE)),0)</f>
        <v>0</v>
      </c>
      <c r="C3240" s="1165" t="str">
        <f t="shared" si="332"/>
        <v>PEXP215</v>
      </c>
      <c r="D3240" s="988" t="str">
        <f>'PE Holds'!$X$15</f>
        <v>Mint 
RAL 6027</v>
      </c>
      <c r="E3240" s="1165" t="s">
        <v>27834</v>
      </c>
      <c r="F3240" s="1165" t="s">
        <v>27824</v>
      </c>
      <c r="G3240" s="1170" t="s">
        <v>28040</v>
      </c>
    </row>
    <row r="3241" spans="1:7" ht="15" customHeight="1">
      <c r="A3241" s="1165" t="str">
        <f t="shared" si="329"/>
        <v>PEXP215ORA</v>
      </c>
      <c r="B3241" s="1165">
        <f>IFERROR(INDEX('PE Holds'!$B$15:$AF$554,MATCH(C3241,'PE Holds'!$B$15:$B$552,FALSE),MATCH(D3241,'PE Holds'!$B$15:$AF$15,FALSE)),0)</f>
        <v>0</v>
      </c>
      <c r="C3241" s="1165" t="str">
        <f t="shared" si="332"/>
        <v>PEXP215</v>
      </c>
      <c r="D3241" s="988" t="str">
        <f>'PE Holds'!$Y$15</f>
        <v>Pure Orange</v>
      </c>
      <c r="E3241" s="1165" t="s">
        <v>27836</v>
      </c>
      <c r="F3241" s="1165" t="s">
        <v>27824</v>
      </c>
      <c r="G3241" s="1170" t="s">
        <v>28040</v>
      </c>
    </row>
    <row r="3242" spans="1:7" ht="15" customHeight="1">
      <c r="A3242" s="1165" t="str">
        <f t="shared" si="329"/>
        <v>PEXP216WHI</v>
      </c>
      <c r="B3242" s="1165">
        <f>IFERROR(INDEX('PE Holds'!$B$15:$AF$554,MATCH(C3242,'PE Holds'!$B$15:$B$552,FALSE),MATCH(D3242,'PE Holds'!$B$15:$AF$15,FALSE)),0)</f>
        <v>0</v>
      </c>
      <c r="C3242" s="1165" t="s">
        <v>28056</v>
      </c>
      <c r="D3242" s="1166" t="str">
        <f>'PE Holds'!$L$15</f>
        <v>White 
RAL 9016</v>
      </c>
      <c r="E3242" s="1165" t="s">
        <v>27838</v>
      </c>
      <c r="F3242" s="1165" t="s">
        <v>27824</v>
      </c>
      <c r="G3242" s="1170" t="s">
        <v>28040</v>
      </c>
    </row>
    <row r="3243" spans="1:7" ht="15" customHeight="1">
      <c r="A3243" s="1165" t="str">
        <f t="shared" si="329"/>
        <v>PEXP216YEL</v>
      </c>
      <c r="B3243" s="1165">
        <f>IFERROR(INDEX('PE Holds'!$B$15:$AF$554,MATCH(C3243,'PE Holds'!$B$15:$B$552,FALSE),MATCH(D3243,'PE Holds'!$B$15:$AF$15,FALSE)),0)</f>
        <v>0</v>
      </c>
      <c r="C3243" s="1165" t="str">
        <f>+C3242</f>
        <v>PEXP216</v>
      </c>
      <c r="D3243" s="988" t="str">
        <f>'PE Holds'!$M$15</f>
        <v>Yellow 
RAL 1026</v>
      </c>
      <c r="E3243" s="1165" t="s">
        <v>27823</v>
      </c>
      <c r="F3243" s="1165" t="s">
        <v>27824</v>
      </c>
      <c r="G3243" s="1170" t="s">
        <v>28040</v>
      </c>
    </row>
    <row r="3244" spans="1:7" ht="15" customHeight="1">
      <c r="A3244" s="1165" t="str">
        <f t="shared" si="329"/>
        <v>PEXP216GRE</v>
      </c>
      <c r="B3244" s="1165">
        <f>IFERROR(INDEX('PE Holds'!$B$15:$AF$554,MATCH(C3244,'PE Holds'!$B$15:$B$552,FALSE),MATCH(D3244,'PE Holds'!$B$15:$AF$15,FALSE)),0)</f>
        <v>0</v>
      </c>
      <c r="C3244" s="1165" t="str">
        <f t="shared" ref="C3244:C3255" si="333">+C3243</f>
        <v>PEXP216</v>
      </c>
      <c r="D3244" s="988" t="str">
        <f>'PE Holds'!$N$15</f>
        <v>Green 
RAL 6002</v>
      </c>
      <c r="E3244" s="1165" t="s">
        <v>27837</v>
      </c>
      <c r="F3244" s="1165" t="s">
        <v>27824</v>
      </c>
      <c r="G3244" s="1170" t="s">
        <v>28040</v>
      </c>
    </row>
    <row r="3245" spans="1:7" ht="15" customHeight="1">
      <c r="A3245" s="1165" t="str">
        <f t="shared" si="329"/>
        <v>PEXP216RED</v>
      </c>
      <c r="B3245" s="1165">
        <f>IFERROR(INDEX('PE Holds'!$B$15:$AF$554,MATCH(C3245,'PE Holds'!$B$15:$B$552,FALSE),MATCH(D3245,'PE Holds'!$B$15:$AF$15,FALSE)),0)</f>
        <v>0</v>
      </c>
      <c r="C3245" s="1165" t="str">
        <f t="shared" si="333"/>
        <v>PEXP216</v>
      </c>
      <c r="D3245" s="988" t="str">
        <f>'PE Holds'!$O$15</f>
        <v>Red 
RAL 3020</v>
      </c>
      <c r="E3245" s="1165" t="s">
        <v>27826</v>
      </c>
      <c r="F3245" s="1165" t="s">
        <v>27824</v>
      </c>
      <c r="G3245" s="1170" t="s">
        <v>28040</v>
      </c>
    </row>
    <row r="3246" spans="1:7" ht="15" customHeight="1">
      <c r="A3246" s="1165" t="str">
        <f t="shared" si="329"/>
        <v>PEXP216BLU</v>
      </c>
      <c r="B3246" s="1165">
        <f>IFERROR(INDEX('PE Holds'!$B$15:$AF$554,MATCH(C3246,'PE Holds'!$B$15:$B$552,FALSE),MATCH(D3246,'PE Holds'!$B$15:$AF$15,FALSE)),0)</f>
        <v>0</v>
      </c>
      <c r="C3246" s="1165" t="str">
        <f t="shared" si="333"/>
        <v>PEXP216</v>
      </c>
      <c r="D3246" s="988" t="str">
        <f>'PE Holds'!$P$15</f>
        <v>Blue 
RAL 5015</v>
      </c>
      <c r="E3246" s="1165" t="s">
        <v>27827</v>
      </c>
      <c r="F3246" s="1165" t="s">
        <v>27824</v>
      </c>
      <c r="G3246" s="1170" t="s">
        <v>28040</v>
      </c>
    </row>
    <row r="3247" spans="1:7" ht="15" customHeight="1">
      <c r="A3247" s="1165" t="str">
        <f t="shared" si="329"/>
        <v>PEXP216GRY</v>
      </c>
      <c r="B3247" s="1165">
        <f>IFERROR(INDEX('PE Holds'!$B$15:$AF$554,MATCH(C3247,'PE Holds'!$B$15:$B$552,FALSE),MATCH(D3247,'PE Holds'!$B$15:$AF$15,FALSE)),0)</f>
        <v>0</v>
      </c>
      <c r="C3247" s="1165" t="str">
        <f t="shared" si="333"/>
        <v>PEXP216</v>
      </c>
      <c r="D3247" s="988" t="str">
        <f>'PE Holds'!$Q$15</f>
        <v>Grey 
RAL 7001</v>
      </c>
      <c r="E3247" s="1165" t="s">
        <v>27828</v>
      </c>
      <c r="F3247" s="1165" t="s">
        <v>27824</v>
      </c>
      <c r="G3247" s="1170" t="s">
        <v>28040</v>
      </c>
    </row>
    <row r="3248" spans="1:7" ht="15" customHeight="1">
      <c r="A3248" s="1165" t="str">
        <f t="shared" si="329"/>
        <v>PEXP216BLK</v>
      </c>
      <c r="B3248" s="1165">
        <f>IFERROR(INDEX('PE Holds'!$B$15:$AF$554,MATCH(C3248,'PE Holds'!$B$15:$B$552,FALSE),MATCH(D3248,'PE Holds'!$B$15:$AF$15,FALSE)),0)</f>
        <v>0</v>
      </c>
      <c r="C3248" s="1165" t="str">
        <f t="shared" si="333"/>
        <v>PEXP216</v>
      </c>
      <c r="D3248" s="988" t="str">
        <f>'PE Holds'!$R$15</f>
        <v>Black 
RAL 9005</v>
      </c>
      <c r="E3248" s="1165" t="s">
        <v>27829</v>
      </c>
      <c r="F3248" s="1165" t="s">
        <v>27824</v>
      </c>
      <c r="G3248" s="1170" t="s">
        <v>28040</v>
      </c>
    </row>
    <row r="3249" spans="1:7" ht="15" customHeight="1">
      <c r="A3249" s="1165" t="str">
        <f t="shared" si="329"/>
        <v>PEXP216FLO</v>
      </c>
      <c r="B3249" s="1165">
        <f>IFERROR(INDEX('PE Holds'!$B$15:$AF$554,MATCH(C3249,'PE Holds'!$B$15:$B$552,FALSE),MATCH(D3249,'PE Holds'!$B$15:$AF$15,FALSE)),0)</f>
        <v>0</v>
      </c>
      <c r="C3249" s="1165" t="str">
        <f t="shared" si="333"/>
        <v>PEXP216</v>
      </c>
      <c r="D3249" s="988" t="str">
        <f>'PE Holds'!$S$15</f>
        <v>Fluo 
Orange</v>
      </c>
      <c r="E3249" s="1165" t="s">
        <v>27830</v>
      </c>
      <c r="F3249" s="1165" t="s">
        <v>27824</v>
      </c>
      <c r="G3249" s="1170" t="s">
        <v>28040</v>
      </c>
    </row>
    <row r="3250" spans="1:7" ht="15" customHeight="1">
      <c r="A3250" s="1165" t="str">
        <f t="shared" si="329"/>
        <v>PEXP216FLG</v>
      </c>
      <c r="B3250" s="1165">
        <f>IFERROR(INDEX('PE Holds'!$B$15:$AF$554,MATCH(C3250,'PE Holds'!$B$15:$B$552,FALSE),MATCH(D3250,'PE Holds'!$B$15:$AF$15,FALSE)),0)</f>
        <v>0</v>
      </c>
      <c r="C3250" s="1165" t="str">
        <f t="shared" si="333"/>
        <v>PEXP216</v>
      </c>
      <c r="D3250" s="988" t="str">
        <f>'PE Holds'!$T$15</f>
        <v>Fluo 
Green</v>
      </c>
      <c r="E3250" s="1165" t="s">
        <v>27831</v>
      </c>
      <c r="F3250" s="1165" t="s">
        <v>27824</v>
      </c>
      <c r="G3250" s="1170" t="s">
        <v>28040</v>
      </c>
    </row>
    <row r="3251" spans="1:7" ht="15" customHeight="1">
      <c r="A3251" s="1165" t="str">
        <f t="shared" si="329"/>
        <v>PEXP216FLP</v>
      </c>
      <c r="B3251" s="1165">
        <f>IFERROR(INDEX('PE Holds'!$B$15:$AF$554,MATCH(C3251,'PE Holds'!$B$15:$B$552,FALSE),MATCH(D3251,'PE Holds'!$B$15:$AF$15,FALSE)),0)</f>
        <v>0</v>
      </c>
      <c r="C3251" s="1165" t="str">
        <f t="shared" si="333"/>
        <v>PEXP216</v>
      </c>
      <c r="D3251" s="988" t="str">
        <f>'PE Holds'!$U$15</f>
        <v>Fluo 
Pink</v>
      </c>
      <c r="E3251" s="1165" t="s">
        <v>27832</v>
      </c>
      <c r="F3251" s="1165" t="s">
        <v>27824</v>
      </c>
      <c r="G3251" s="1170" t="s">
        <v>28040</v>
      </c>
    </row>
    <row r="3252" spans="1:7" ht="15" customHeight="1">
      <c r="A3252" s="1165" t="str">
        <f t="shared" si="329"/>
        <v>PEXP216FLY</v>
      </c>
      <c r="B3252" s="1165">
        <f>IFERROR(INDEX('PE Holds'!$B$15:$AF$554,MATCH(C3252,'PE Holds'!$B$15:$B$552,FALSE),MATCH(D3252,'PE Holds'!$B$15:$AF$15,FALSE)),0)</f>
        <v>0</v>
      </c>
      <c r="C3252" s="1165" t="str">
        <f t="shared" si="333"/>
        <v>PEXP216</v>
      </c>
      <c r="D3252" s="988" t="str">
        <f>'PE Holds'!$V$15</f>
        <v>Fluo 
Yellow</v>
      </c>
      <c r="E3252" s="1165" t="s">
        <v>28041</v>
      </c>
      <c r="F3252" s="1165" t="s">
        <v>27824</v>
      </c>
      <c r="G3252" s="1170" t="s">
        <v>28040</v>
      </c>
    </row>
    <row r="3253" spans="1:7" ht="15" customHeight="1">
      <c r="A3253" s="1165" t="str">
        <f t="shared" si="329"/>
        <v>PEXP216VIO</v>
      </c>
      <c r="B3253" s="1165">
        <f>IFERROR(INDEX('PE Holds'!$B$15:$AF$554,MATCH(C3253,'PE Holds'!$B$15:$B$552,FALSE),MATCH(D3253,'PE Holds'!$B$15:$AF$15,FALSE)),0)</f>
        <v>0</v>
      </c>
      <c r="C3253" s="1165" t="str">
        <f t="shared" si="333"/>
        <v>PEXP216</v>
      </c>
      <c r="D3253" s="988" t="str">
        <f>'PE Holds'!$W$15</f>
        <v>Violet 
RAL 4008</v>
      </c>
      <c r="E3253" s="1165" t="s">
        <v>27833</v>
      </c>
      <c r="F3253" s="1165" t="s">
        <v>27824</v>
      </c>
      <c r="G3253" s="1170" t="s">
        <v>28040</v>
      </c>
    </row>
    <row r="3254" spans="1:7" ht="15" customHeight="1">
      <c r="A3254" s="1165" t="str">
        <f t="shared" si="329"/>
        <v>PEXP216MIN</v>
      </c>
      <c r="B3254" s="1165">
        <f>IFERROR(INDEX('PE Holds'!$B$15:$AF$554,MATCH(C3254,'PE Holds'!$B$15:$B$552,FALSE),MATCH(D3254,'PE Holds'!$B$15:$AF$15,FALSE)),0)</f>
        <v>0</v>
      </c>
      <c r="C3254" s="1165" t="str">
        <f t="shared" si="333"/>
        <v>PEXP216</v>
      </c>
      <c r="D3254" s="988" t="str">
        <f>'PE Holds'!$X$15</f>
        <v>Mint 
RAL 6027</v>
      </c>
      <c r="E3254" s="1165" t="s">
        <v>27834</v>
      </c>
      <c r="F3254" s="1165" t="s">
        <v>27824</v>
      </c>
      <c r="G3254" s="1170" t="s">
        <v>28040</v>
      </c>
    </row>
    <row r="3255" spans="1:7" ht="15" customHeight="1">
      <c r="A3255" s="1165" t="str">
        <f t="shared" si="329"/>
        <v>PEXP216ORA</v>
      </c>
      <c r="B3255" s="1165">
        <f>IFERROR(INDEX('PE Holds'!$B$15:$AF$554,MATCH(C3255,'PE Holds'!$B$15:$B$552,FALSE),MATCH(D3255,'PE Holds'!$B$15:$AF$15,FALSE)),0)</f>
        <v>0</v>
      </c>
      <c r="C3255" s="1165" t="str">
        <f t="shared" si="333"/>
        <v>PEXP216</v>
      </c>
      <c r="D3255" s="988" t="str">
        <f>'PE Holds'!$Y$15</f>
        <v>Pure Orange</v>
      </c>
      <c r="E3255" s="1165" t="s">
        <v>27836</v>
      </c>
      <c r="F3255" s="1165" t="s">
        <v>27824</v>
      </c>
      <c r="G3255" s="1170" t="s">
        <v>28040</v>
      </c>
    </row>
    <row r="3256" spans="1:7" ht="15" customHeight="1">
      <c r="A3256" s="1165" t="str">
        <f t="shared" si="329"/>
        <v>PEXP217WHI</v>
      </c>
      <c r="B3256" s="1165">
        <f>IFERROR(INDEX('PE Holds'!$B$15:$AF$554,MATCH(C3256,'PE Holds'!$B$15:$B$552,FALSE),MATCH(D3256,'PE Holds'!$B$15:$AF$15,FALSE)),0)</f>
        <v>0</v>
      </c>
      <c r="C3256" s="1165" t="s">
        <v>28057</v>
      </c>
      <c r="D3256" s="1166" t="str">
        <f>'PE Holds'!$L$15</f>
        <v>White 
RAL 9016</v>
      </c>
      <c r="E3256" s="1165" t="s">
        <v>27838</v>
      </c>
      <c r="F3256" s="1165" t="s">
        <v>27824</v>
      </c>
      <c r="G3256" s="1170" t="s">
        <v>28040</v>
      </c>
    </row>
    <row r="3257" spans="1:7" ht="15" customHeight="1">
      <c r="A3257" s="1165" t="str">
        <f t="shared" si="329"/>
        <v>PEXP217YEL</v>
      </c>
      <c r="B3257" s="1165">
        <f>IFERROR(INDEX('PE Holds'!$B$15:$AF$554,MATCH(C3257,'PE Holds'!$B$15:$B$552,FALSE),MATCH(D3257,'PE Holds'!$B$15:$AF$15,FALSE)),0)</f>
        <v>0</v>
      </c>
      <c r="C3257" s="1165" t="str">
        <f>+C3256</f>
        <v>PEXP217</v>
      </c>
      <c r="D3257" s="988" t="str">
        <f>'PE Holds'!$M$15</f>
        <v>Yellow 
RAL 1026</v>
      </c>
      <c r="E3257" s="1165" t="s">
        <v>27823</v>
      </c>
      <c r="F3257" s="1165" t="s">
        <v>27824</v>
      </c>
      <c r="G3257" s="1170" t="s">
        <v>28040</v>
      </c>
    </row>
    <row r="3258" spans="1:7" ht="15" customHeight="1">
      <c r="A3258" s="1165" t="str">
        <f t="shared" si="329"/>
        <v>PEXP217GRE</v>
      </c>
      <c r="B3258" s="1165">
        <f>IFERROR(INDEX('PE Holds'!$B$15:$AF$554,MATCH(C3258,'PE Holds'!$B$15:$B$552,FALSE),MATCH(D3258,'PE Holds'!$B$15:$AF$15,FALSE)),0)</f>
        <v>0</v>
      </c>
      <c r="C3258" s="1165" t="str">
        <f t="shared" ref="C3258:C3269" si="334">+C3257</f>
        <v>PEXP217</v>
      </c>
      <c r="D3258" s="988" t="str">
        <f>'PE Holds'!$N$15</f>
        <v>Green 
RAL 6002</v>
      </c>
      <c r="E3258" s="1165" t="s">
        <v>27837</v>
      </c>
      <c r="F3258" s="1165" t="s">
        <v>27824</v>
      </c>
      <c r="G3258" s="1170" t="s">
        <v>28040</v>
      </c>
    </row>
    <row r="3259" spans="1:7" ht="15" customHeight="1">
      <c r="A3259" s="1165" t="str">
        <f t="shared" si="329"/>
        <v>PEXP217RED</v>
      </c>
      <c r="B3259" s="1165">
        <f>IFERROR(INDEX('PE Holds'!$B$15:$AF$554,MATCH(C3259,'PE Holds'!$B$15:$B$552,FALSE),MATCH(D3259,'PE Holds'!$B$15:$AF$15,FALSE)),0)</f>
        <v>0</v>
      </c>
      <c r="C3259" s="1165" t="str">
        <f t="shared" si="334"/>
        <v>PEXP217</v>
      </c>
      <c r="D3259" s="988" t="str">
        <f>'PE Holds'!$O$15</f>
        <v>Red 
RAL 3020</v>
      </c>
      <c r="E3259" s="1165" t="s">
        <v>27826</v>
      </c>
      <c r="F3259" s="1165" t="s">
        <v>27824</v>
      </c>
      <c r="G3259" s="1170" t="s">
        <v>28040</v>
      </c>
    </row>
    <row r="3260" spans="1:7" ht="15" customHeight="1">
      <c r="A3260" s="1165" t="str">
        <f t="shared" si="329"/>
        <v>PEXP217BLU</v>
      </c>
      <c r="B3260" s="1165">
        <f>IFERROR(INDEX('PE Holds'!$B$15:$AF$554,MATCH(C3260,'PE Holds'!$B$15:$B$552,FALSE),MATCH(D3260,'PE Holds'!$B$15:$AF$15,FALSE)),0)</f>
        <v>0</v>
      </c>
      <c r="C3260" s="1165" t="str">
        <f t="shared" si="334"/>
        <v>PEXP217</v>
      </c>
      <c r="D3260" s="988" t="str">
        <f>'PE Holds'!$P$15</f>
        <v>Blue 
RAL 5015</v>
      </c>
      <c r="E3260" s="1165" t="s">
        <v>27827</v>
      </c>
      <c r="F3260" s="1165" t="s">
        <v>27824</v>
      </c>
      <c r="G3260" s="1170" t="s">
        <v>28040</v>
      </c>
    </row>
    <row r="3261" spans="1:7" ht="15" customHeight="1">
      <c r="A3261" s="1165" t="str">
        <f t="shared" si="329"/>
        <v>PEXP217GRY</v>
      </c>
      <c r="B3261" s="1165">
        <f>IFERROR(INDEX('PE Holds'!$B$15:$AF$554,MATCH(C3261,'PE Holds'!$B$15:$B$552,FALSE),MATCH(D3261,'PE Holds'!$B$15:$AF$15,FALSE)),0)</f>
        <v>0</v>
      </c>
      <c r="C3261" s="1165" t="str">
        <f t="shared" si="334"/>
        <v>PEXP217</v>
      </c>
      <c r="D3261" s="988" t="str">
        <f>'PE Holds'!$Q$15</f>
        <v>Grey 
RAL 7001</v>
      </c>
      <c r="E3261" s="1165" t="s">
        <v>27828</v>
      </c>
      <c r="F3261" s="1165" t="s">
        <v>27824</v>
      </c>
      <c r="G3261" s="1170" t="s">
        <v>28040</v>
      </c>
    </row>
    <row r="3262" spans="1:7" ht="15" customHeight="1">
      <c r="A3262" s="1165" t="str">
        <f t="shared" si="329"/>
        <v>PEXP217BLK</v>
      </c>
      <c r="B3262" s="1165">
        <f>IFERROR(INDEX('PE Holds'!$B$15:$AF$554,MATCH(C3262,'PE Holds'!$B$15:$B$552,FALSE),MATCH(D3262,'PE Holds'!$B$15:$AF$15,FALSE)),0)</f>
        <v>0</v>
      </c>
      <c r="C3262" s="1165" t="str">
        <f t="shared" si="334"/>
        <v>PEXP217</v>
      </c>
      <c r="D3262" s="988" t="str">
        <f>'PE Holds'!$R$15</f>
        <v>Black 
RAL 9005</v>
      </c>
      <c r="E3262" s="1165" t="s">
        <v>27829</v>
      </c>
      <c r="F3262" s="1165" t="s">
        <v>27824</v>
      </c>
      <c r="G3262" s="1170" t="s">
        <v>28040</v>
      </c>
    </row>
    <row r="3263" spans="1:7" ht="15" customHeight="1">
      <c r="A3263" s="1165" t="str">
        <f t="shared" si="329"/>
        <v>PEXP217FLO</v>
      </c>
      <c r="B3263" s="1165">
        <f>IFERROR(INDEX('PE Holds'!$B$15:$AF$554,MATCH(C3263,'PE Holds'!$B$15:$B$552,FALSE),MATCH(D3263,'PE Holds'!$B$15:$AF$15,FALSE)),0)</f>
        <v>0</v>
      </c>
      <c r="C3263" s="1165" t="str">
        <f t="shared" si="334"/>
        <v>PEXP217</v>
      </c>
      <c r="D3263" s="988" t="str">
        <f>'PE Holds'!$S$15</f>
        <v>Fluo 
Orange</v>
      </c>
      <c r="E3263" s="1165" t="s">
        <v>27830</v>
      </c>
      <c r="F3263" s="1165" t="s">
        <v>27824</v>
      </c>
      <c r="G3263" s="1170" t="s">
        <v>28040</v>
      </c>
    </row>
    <row r="3264" spans="1:7" ht="15" customHeight="1">
      <c r="A3264" s="1165" t="str">
        <f t="shared" ref="A3264:A3327" si="335">CONCATENATE(C3264,E3264)</f>
        <v>PEXP217FLG</v>
      </c>
      <c r="B3264" s="1165">
        <f>IFERROR(INDEX('PE Holds'!$B$15:$AF$554,MATCH(C3264,'PE Holds'!$B$15:$B$552,FALSE),MATCH(D3264,'PE Holds'!$B$15:$AF$15,FALSE)),0)</f>
        <v>0</v>
      </c>
      <c r="C3264" s="1165" t="str">
        <f t="shared" si="334"/>
        <v>PEXP217</v>
      </c>
      <c r="D3264" s="988" t="str">
        <f>'PE Holds'!$T$15</f>
        <v>Fluo 
Green</v>
      </c>
      <c r="E3264" s="1165" t="s">
        <v>27831</v>
      </c>
      <c r="F3264" s="1165" t="s">
        <v>27824</v>
      </c>
      <c r="G3264" s="1170" t="s">
        <v>28040</v>
      </c>
    </row>
    <row r="3265" spans="1:7" ht="15" customHeight="1">
      <c r="A3265" s="1165" t="str">
        <f t="shared" si="335"/>
        <v>PEXP217FLP</v>
      </c>
      <c r="B3265" s="1165">
        <f>IFERROR(INDEX('PE Holds'!$B$15:$AF$554,MATCH(C3265,'PE Holds'!$B$15:$B$552,FALSE),MATCH(D3265,'PE Holds'!$B$15:$AF$15,FALSE)),0)</f>
        <v>0</v>
      </c>
      <c r="C3265" s="1165" t="str">
        <f t="shared" si="334"/>
        <v>PEXP217</v>
      </c>
      <c r="D3265" s="988" t="str">
        <f>'PE Holds'!$U$15</f>
        <v>Fluo 
Pink</v>
      </c>
      <c r="E3265" s="1165" t="s">
        <v>27832</v>
      </c>
      <c r="F3265" s="1165" t="s">
        <v>27824</v>
      </c>
      <c r="G3265" s="1170" t="s">
        <v>28040</v>
      </c>
    </row>
    <row r="3266" spans="1:7" ht="15" customHeight="1">
      <c r="A3266" s="1165" t="str">
        <f t="shared" si="335"/>
        <v>PEXP217FLY</v>
      </c>
      <c r="B3266" s="1165">
        <f>IFERROR(INDEX('PE Holds'!$B$15:$AF$554,MATCH(C3266,'PE Holds'!$B$15:$B$552,FALSE),MATCH(D3266,'PE Holds'!$B$15:$AF$15,FALSE)),0)</f>
        <v>0</v>
      </c>
      <c r="C3266" s="1165" t="str">
        <f t="shared" si="334"/>
        <v>PEXP217</v>
      </c>
      <c r="D3266" s="988" t="str">
        <f>'PE Holds'!$V$15</f>
        <v>Fluo 
Yellow</v>
      </c>
      <c r="E3266" s="1165" t="s">
        <v>28041</v>
      </c>
      <c r="F3266" s="1165" t="s">
        <v>27824</v>
      </c>
      <c r="G3266" s="1170" t="s">
        <v>28040</v>
      </c>
    </row>
    <row r="3267" spans="1:7" ht="15" customHeight="1">
      <c r="A3267" s="1165" t="str">
        <f t="shared" si="335"/>
        <v>PEXP217VIO</v>
      </c>
      <c r="B3267" s="1165">
        <f>IFERROR(INDEX('PE Holds'!$B$15:$AF$554,MATCH(C3267,'PE Holds'!$B$15:$B$552,FALSE),MATCH(D3267,'PE Holds'!$B$15:$AF$15,FALSE)),0)</f>
        <v>0</v>
      </c>
      <c r="C3267" s="1165" t="str">
        <f t="shared" si="334"/>
        <v>PEXP217</v>
      </c>
      <c r="D3267" s="988" t="str">
        <f>'PE Holds'!$W$15</f>
        <v>Violet 
RAL 4008</v>
      </c>
      <c r="E3267" s="1165" t="s">
        <v>27833</v>
      </c>
      <c r="F3267" s="1165" t="s">
        <v>27824</v>
      </c>
      <c r="G3267" s="1170" t="s">
        <v>28040</v>
      </c>
    </row>
    <row r="3268" spans="1:7" ht="15" customHeight="1">
      <c r="A3268" s="1165" t="str">
        <f t="shared" si="335"/>
        <v>PEXP217MIN</v>
      </c>
      <c r="B3268" s="1165">
        <f>IFERROR(INDEX('PE Holds'!$B$15:$AF$554,MATCH(C3268,'PE Holds'!$B$15:$B$552,FALSE),MATCH(D3268,'PE Holds'!$B$15:$AF$15,FALSE)),0)</f>
        <v>0</v>
      </c>
      <c r="C3268" s="1165" t="str">
        <f t="shared" si="334"/>
        <v>PEXP217</v>
      </c>
      <c r="D3268" s="988" t="str">
        <f>'PE Holds'!$X$15</f>
        <v>Mint 
RAL 6027</v>
      </c>
      <c r="E3268" s="1165" t="s">
        <v>27834</v>
      </c>
      <c r="F3268" s="1165" t="s">
        <v>27824</v>
      </c>
      <c r="G3268" s="1170" t="s">
        <v>28040</v>
      </c>
    </row>
    <row r="3269" spans="1:7" ht="15" customHeight="1">
      <c r="A3269" s="1165" t="str">
        <f t="shared" si="335"/>
        <v>PEXP217ORA</v>
      </c>
      <c r="B3269" s="1165">
        <f>IFERROR(INDEX('PE Holds'!$B$15:$AF$554,MATCH(C3269,'PE Holds'!$B$15:$B$552,FALSE),MATCH(D3269,'PE Holds'!$B$15:$AF$15,FALSE)),0)</f>
        <v>0</v>
      </c>
      <c r="C3269" s="1165" t="str">
        <f t="shared" si="334"/>
        <v>PEXP217</v>
      </c>
      <c r="D3269" s="988" t="str">
        <f>'PE Holds'!$Y$15</f>
        <v>Pure Orange</v>
      </c>
      <c r="E3269" s="1165" t="s">
        <v>27836</v>
      </c>
      <c r="F3269" s="1165" t="s">
        <v>27824</v>
      </c>
      <c r="G3269" s="1170" t="s">
        <v>28040</v>
      </c>
    </row>
    <row r="3270" spans="1:7" ht="15" customHeight="1">
      <c r="A3270" s="1165" t="str">
        <f t="shared" si="335"/>
        <v>PEXP218WHI</v>
      </c>
      <c r="B3270" s="1165">
        <f>IFERROR(INDEX('PE Holds'!$B$15:$AF$554,MATCH(C3270,'PE Holds'!$B$15:$B$552,FALSE),MATCH(D3270,'PE Holds'!$B$15:$AF$15,FALSE)),0)</f>
        <v>0</v>
      </c>
      <c r="C3270" s="1165" t="s">
        <v>28058</v>
      </c>
      <c r="D3270" s="1166" t="str">
        <f>'PE Holds'!$L$15</f>
        <v>White 
RAL 9016</v>
      </c>
      <c r="E3270" s="1165" t="s">
        <v>27838</v>
      </c>
      <c r="F3270" s="1165" t="s">
        <v>27824</v>
      </c>
      <c r="G3270" s="1170" t="s">
        <v>28040</v>
      </c>
    </row>
    <row r="3271" spans="1:7" ht="15" customHeight="1">
      <c r="A3271" s="1165" t="str">
        <f t="shared" si="335"/>
        <v>PEXP218YEL</v>
      </c>
      <c r="B3271" s="1165">
        <f>IFERROR(INDEX('PE Holds'!$B$15:$AF$554,MATCH(C3271,'PE Holds'!$B$15:$B$552,FALSE),MATCH(D3271,'PE Holds'!$B$15:$AF$15,FALSE)),0)</f>
        <v>0</v>
      </c>
      <c r="C3271" s="1165" t="str">
        <f>+C3270</f>
        <v>PEXP218</v>
      </c>
      <c r="D3271" s="988" t="str">
        <f>'PE Holds'!$M$15</f>
        <v>Yellow 
RAL 1026</v>
      </c>
      <c r="E3271" s="1165" t="s">
        <v>27823</v>
      </c>
      <c r="F3271" s="1165" t="s">
        <v>27824</v>
      </c>
      <c r="G3271" s="1170" t="s">
        <v>28040</v>
      </c>
    </row>
    <row r="3272" spans="1:7" ht="15" customHeight="1">
      <c r="A3272" s="1165" t="str">
        <f t="shared" si="335"/>
        <v>PEXP218GRE</v>
      </c>
      <c r="B3272" s="1165">
        <f>IFERROR(INDEX('PE Holds'!$B$15:$AF$554,MATCH(C3272,'PE Holds'!$B$15:$B$552,FALSE),MATCH(D3272,'PE Holds'!$B$15:$AF$15,FALSE)),0)</f>
        <v>0</v>
      </c>
      <c r="C3272" s="1165" t="str">
        <f t="shared" ref="C3272:C3283" si="336">+C3271</f>
        <v>PEXP218</v>
      </c>
      <c r="D3272" s="988" t="str">
        <f>'PE Holds'!$N$15</f>
        <v>Green 
RAL 6002</v>
      </c>
      <c r="E3272" s="1165" t="s">
        <v>27837</v>
      </c>
      <c r="F3272" s="1165" t="s">
        <v>27824</v>
      </c>
      <c r="G3272" s="1170" t="s">
        <v>28040</v>
      </c>
    </row>
    <row r="3273" spans="1:7" ht="15" customHeight="1">
      <c r="A3273" s="1165" t="str">
        <f t="shared" si="335"/>
        <v>PEXP218RED</v>
      </c>
      <c r="B3273" s="1165">
        <f>IFERROR(INDEX('PE Holds'!$B$15:$AF$554,MATCH(C3273,'PE Holds'!$B$15:$B$552,FALSE),MATCH(D3273,'PE Holds'!$B$15:$AF$15,FALSE)),0)</f>
        <v>0</v>
      </c>
      <c r="C3273" s="1165" t="str">
        <f t="shared" si="336"/>
        <v>PEXP218</v>
      </c>
      <c r="D3273" s="988" t="str">
        <f>'PE Holds'!$O$15</f>
        <v>Red 
RAL 3020</v>
      </c>
      <c r="E3273" s="1165" t="s">
        <v>27826</v>
      </c>
      <c r="F3273" s="1165" t="s">
        <v>27824</v>
      </c>
      <c r="G3273" s="1170" t="s">
        <v>28040</v>
      </c>
    </row>
    <row r="3274" spans="1:7" ht="15" customHeight="1">
      <c r="A3274" s="1165" t="str">
        <f t="shared" si="335"/>
        <v>PEXP218BLU</v>
      </c>
      <c r="B3274" s="1165">
        <f>IFERROR(INDEX('PE Holds'!$B$15:$AF$554,MATCH(C3274,'PE Holds'!$B$15:$B$552,FALSE),MATCH(D3274,'PE Holds'!$B$15:$AF$15,FALSE)),0)</f>
        <v>0</v>
      </c>
      <c r="C3274" s="1165" t="str">
        <f t="shared" si="336"/>
        <v>PEXP218</v>
      </c>
      <c r="D3274" s="988" t="str">
        <f>'PE Holds'!$P$15</f>
        <v>Blue 
RAL 5015</v>
      </c>
      <c r="E3274" s="1165" t="s">
        <v>27827</v>
      </c>
      <c r="F3274" s="1165" t="s">
        <v>27824</v>
      </c>
      <c r="G3274" s="1170" t="s">
        <v>28040</v>
      </c>
    </row>
    <row r="3275" spans="1:7" ht="15" customHeight="1">
      <c r="A3275" s="1165" t="str">
        <f t="shared" si="335"/>
        <v>PEXP218GRY</v>
      </c>
      <c r="B3275" s="1165">
        <f>IFERROR(INDEX('PE Holds'!$B$15:$AF$554,MATCH(C3275,'PE Holds'!$B$15:$B$552,FALSE),MATCH(D3275,'PE Holds'!$B$15:$AF$15,FALSE)),0)</f>
        <v>0</v>
      </c>
      <c r="C3275" s="1165" t="str">
        <f t="shared" si="336"/>
        <v>PEXP218</v>
      </c>
      <c r="D3275" s="988" t="str">
        <f>'PE Holds'!$Q$15</f>
        <v>Grey 
RAL 7001</v>
      </c>
      <c r="E3275" s="1165" t="s">
        <v>27828</v>
      </c>
      <c r="F3275" s="1165" t="s">
        <v>27824</v>
      </c>
      <c r="G3275" s="1170" t="s">
        <v>28040</v>
      </c>
    </row>
    <row r="3276" spans="1:7" ht="15" customHeight="1">
      <c r="A3276" s="1165" t="str">
        <f t="shared" si="335"/>
        <v>PEXP218BLK</v>
      </c>
      <c r="B3276" s="1165">
        <f>IFERROR(INDEX('PE Holds'!$B$15:$AF$554,MATCH(C3276,'PE Holds'!$B$15:$B$552,FALSE),MATCH(D3276,'PE Holds'!$B$15:$AF$15,FALSE)),0)</f>
        <v>0</v>
      </c>
      <c r="C3276" s="1165" t="str">
        <f t="shared" si="336"/>
        <v>PEXP218</v>
      </c>
      <c r="D3276" s="988" t="str">
        <f>'PE Holds'!$R$15</f>
        <v>Black 
RAL 9005</v>
      </c>
      <c r="E3276" s="1165" t="s">
        <v>27829</v>
      </c>
      <c r="F3276" s="1165" t="s">
        <v>27824</v>
      </c>
      <c r="G3276" s="1170" t="s">
        <v>28040</v>
      </c>
    </row>
    <row r="3277" spans="1:7" ht="15" customHeight="1">
      <c r="A3277" s="1165" t="str">
        <f t="shared" si="335"/>
        <v>PEXP218FLO</v>
      </c>
      <c r="B3277" s="1165">
        <f>IFERROR(INDEX('PE Holds'!$B$15:$AF$554,MATCH(C3277,'PE Holds'!$B$15:$B$552,FALSE),MATCH(D3277,'PE Holds'!$B$15:$AF$15,FALSE)),0)</f>
        <v>0</v>
      </c>
      <c r="C3277" s="1165" t="str">
        <f t="shared" si="336"/>
        <v>PEXP218</v>
      </c>
      <c r="D3277" s="988" t="str">
        <f>'PE Holds'!$S$15</f>
        <v>Fluo 
Orange</v>
      </c>
      <c r="E3277" s="1165" t="s">
        <v>27830</v>
      </c>
      <c r="F3277" s="1165" t="s">
        <v>27824</v>
      </c>
      <c r="G3277" s="1170" t="s">
        <v>28040</v>
      </c>
    </row>
    <row r="3278" spans="1:7" ht="15" customHeight="1">
      <c r="A3278" s="1165" t="str">
        <f t="shared" si="335"/>
        <v>PEXP218FLG</v>
      </c>
      <c r="B3278" s="1165">
        <f>IFERROR(INDEX('PE Holds'!$B$15:$AF$554,MATCH(C3278,'PE Holds'!$B$15:$B$552,FALSE),MATCH(D3278,'PE Holds'!$B$15:$AF$15,FALSE)),0)</f>
        <v>0</v>
      </c>
      <c r="C3278" s="1165" t="str">
        <f t="shared" si="336"/>
        <v>PEXP218</v>
      </c>
      <c r="D3278" s="988" t="str">
        <f>'PE Holds'!$T$15</f>
        <v>Fluo 
Green</v>
      </c>
      <c r="E3278" s="1165" t="s">
        <v>27831</v>
      </c>
      <c r="F3278" s="1165" t="s">
        <v>27824</v>
      </c>
      <c r="G3278" s="1170" t="s">
        <v>28040</v>
      </c>
    </row>
    <row r="3279" spans="1:7" ht="15" customHeight="1">
      <c r="A3279" s="1165" t="str">
        <f t="shared" si="335"/>
        <v>PEXP218FLP</v>
      </c>
      <c r="B3279" s="1165">
        <f>IFERROR(INDEX('PE Holds'!$B$15:$AF$554,MATCH(C3279,'PE Holds'!$B$15:$B$552,FALSE),MATCH(D3279,'PE Holds'!$B$15:$AF$15,FALSE)),0)</f>
        <v>0</v>
      </c>
      <c r="C3279" s="1165" t="str">
        <f t="shared" si="336"/>
        <v>PEXP218</v>
      </c>
      <c r="D3279" s="988" t="str">
        <f>'PE Holds'!$U$15</f>
        <v>Fluo 
Pink</v>
      </c>
      <c r="E3279" s="1165" t="s">
        <v>27832</v>
      </c>
      <c r="F3279" s="1165" t="s">
        <v>27824</v>
      </c>
      <c r="G3279" s="1170" t="s">
        <v>28040</v>
      </c>
    </row>
    <row r="3280" spans="1:7" ht="15" customHeight="1">
      <c r="A3280" s="1165" t="str">
        <f t="shared" si="335"/>
        <v>PEXP218FLY</v>
      </c>
      <c r="B3280" s="1165">
        <f>IFERROR(INDEX('PE Holds'!$B$15:$AF$554,MATCH(C3280,'PE Holds'!$B$15:$B$552,FALSE),MATCH(D3280,'PE Holds'!$B$15:$AF$15,FALSE)),0)</f>
        <v>0</v>
      </c>
      <c r="C3280" s="1165" t="str">
        <f t="shared" si="336"/>
        <v>PEXP218</v>
      </c>
      <c r="D3280" s="988" t="str">
        <f>'PE Holds'!$V$15</f>
        <v>Fluo 
Yellow</v>
      </c>
      <c r="E3280" s="1165" t="s">
        <v>28041</v>
      </c>
      <c r="F3280" s="1165" t="s">
        <v>27824</v>
      </c>
      <c r="G3280" s="1170" t="s">
        <v>28040</v>
      </c>
    </row>
    <row r="3281" spans="1:7" ht="15" customHeight="1">
      <c r="A3281" s="1165" t="str">
        <f t="shared" si="335"/>
        <v>PEXP218VIO</v>
      </c>
      <c r="B3281" s="1165">
        <f>IFERROR(INDEX('PE Holds'!$B$15:$AF$554,MATCH(C3281,'PE Holds'!$B$15:$B$552,FALSE),MATCH(D3281,'PE Holds'!$B$15:$AF$15,FALSE)),0)</f>
        <v>0</v>
      </c>
      <c r="C3281" s="1165" t="str">
        <f t="shared" si="336"/>
        <v>PEXP218</v>
      </c>
      <c r="D3281" s="988" t="str">
        <f>'PE Holds'!$W$15</f>
        <v>Violet 
RAL 4008</v>
      </c>
      <c r="E3281" s="1165" t="s">
        <v>27833</v>
      </c>
      <c r="F3281" s="1165" t="s">
        <v>27824</v>
      </c>
      <c r="G3281" s="1170" t="s">
        <v>28040</v>
      </c>
    </row>
    <row r="3282" spans="1:7" ht="15" customHeight="1">
      <c r="A3282" s="1165" t="str">
        <f t="shared" si="335"/>
        <v>PEXP218MIN</v>
      </c>
      <c r="B3282" s="1165">
        <f>IFERROR(INDEX('PE Holds'!$B$15:$AF$554,MATCH(C3282,'PE Holds'!$B$15:$B$552,FALSE),MATCH(D3282,'PE Holds'!$B$15:$AF$15,FALSE)),0)</f>
        <v>0</v>
      </c>
      <c r="C3282" s="1165" t="str">
        <f t="shared" si="336"/>
        <v>PEXP218</v>
      </c>
      <c r="D3282" s="988" t="str">
        <f>'PE Holds'!$X$15</f>
        <v>Mint 
RAL 6027</v>
      </c>
      <c r="E3282" s="1165" t="s">
        <v>27834</v>
      </c>
      <c r="F3282" s="1165" t="s">
        <v>27824</v>
      </c>
      <c r="G3282" s="1170" t="s">
        <v>28040</v>
      </c>
    </row>
    <row r="3283" spans="1:7" ht="15" customHeight="1">
      <c r="A3283" s="1165" t="str">
        <f t="shared" si="335"/>
        <v>PEXP218ORA</v>
      </c>
      <c r="B3283" s="1165">
        <f>IFERROR(INDEX('PE Holds'!$B$15:$AF$554,MATCH(C3283,'PE Holds'!$B$15:$B$552,FALSE),MATCH(D3283,'PE Holds'!$B$15:$AF$15,FALSE)),0)</f>
        <v>0</v>
      </c>
      <c r="C3283" s="1165" t="str">
        <f t="shared" si="336"/>
        <v>PEXP218</v>
      </c>
      <c r="D3283" s="988" t="str">
        <f>'PE Holds'!$Y$15</f>
        <v>Pure Orange</v>
      </c>
      <c r="E3283" s="1165" t="s">
        <v>27836</v>
      </c>
      <c r="F3283" s="1165" t="s">
        <v>27824</v>
      </c>
      <c r="G3283" s="1170" t="s">
        <v>28040</v>
      </c>
    </row>
    <row r="3284" spans="1:7" ht="15" customHeight="1">
      <c r="A3284" s="1165" t="str">
        <f t="shared" si="335"/>
        <v>PEXP219WHI</v>
      </c>
      <c r="B3284" s="1165">
        <f>IFERROR(INDEX('PE Holds'!$B$15:$AF$554,MATCH(C3284,'PE Holds'!$B$15:$B$552,FALSE),MATCH(D3284,'PE Holds'!$B$15:$AF$15,FALSE)),0)</f>
        <v>0</v>
      </c>
      <c r="C3284" s="1165" t="s">
        <v>28059</v>
      </c>
      <c r="D3284" s="1166" t="str">
        <f>'PE Holds'!$L$15</f>
        <v>White 
RAL 9016</v>
      </c>
      <c r="E3284" s="1165" t="s">
        <v>27838</v>
      </c>
      <c r="F3284" s="1165" t="s">
        <v>27824</v>
      </c>
      <c r="G3284" s="1170" t="s">
        <v>28040</v>
      </c>
    </row>
    <row r="3285" spans="1:7" ht="15" customHeight="1">
      <c r="A3285" s="1165" t="str">
        <f t="shared" si="335"/>
        <v>PEXP219YEL</v>
      </c>
      <c r="B3285" s="1165">
        <f>IFERROR(INDEX('PE Holds'!$B$15:$AF$554,MATCH(C3285,'PE Holds'!$B$15:$B$552,FALSE),MATCH(D3285,'PE Holds'!$B$15:$AF$15,FALSE)),0)</f>
        <v>0</v>
      </c>
      <c r="C3285" s="1165" t="str">
        <f>+C3284</f>
        <v>PEXP219</v>
      </c>
      <c r="D3285" s="988" t="str">
        <f>'PE Holds'!$M$15</f>
        <v>Yellow 
RAL 1026</v>
      </c>
      <c r="E3285" s="1165" t="s">
        <v>27823</v>
      </c>
      <c r="F3285" s="1165" t="s">
        <v>27824</v>
      </c>
      <c r="G3285" s="1170" t="s">
        <v>28040</v>
      </c>
    </row>
    <row r="3286" spans="1:7" ht="15" customHeight="1">
      <c r="A3286" s="1165" t="str">
        <f t="shared" si="335"/>
        <v>PEXP219GRE</v>
      </c>
      <c r="B3286" s="1165">
        <f>IFERROR(INDEX('PE Holds'!$B$15:$AF$554,MATCH(C3286,'PE Holds'!$B$15:$B$552,FALSE),MATCH(D3286,'PE Holds'!$B$15:$AF$15,FALSE)),0)</f>
        <v>0</v>
      </c>
      <c r="C3286" s="1165" t="str">
        <f t="shared" ref="C3286:C3297" si="337">+C3285</f>
        <v>PEXP219</v>
      </c>
      <c r="D3286" s="988" t="str">
        <f>'PE Holds'!$N$15</f>
        <v>Green 
RAL 6002</v>
      </c>
      <c r="E3286" s="1165" t="s">
        <v>27837</v>
      </c>
      <c r="F3286" s="1165" t="s">
        <v>27824</v>
      </c>
      <c r="G3286" s="1170" t="s">
        <v>28040</v>
      </c>
    </row>
    <row r="3287" spans="1:7" ht="15" customHeight="1">
      <c r="A3287" s="1165" t="str">
        <f t="shared" si="335"/>
        <v>PEXP219RED</v>
      </c>
      <c r="B3287" s="1165">
        <f>IFERROR(INDEX('PE Holds'!$B$15:$AF$554,MATCH(C3287,'PE Holds'!$B$15:$B$552,FALSE),MATCH(D3287,'PE Holds'!$B$15:$AF$15,FALSE)),0)</f>
        <v>0</v>
      </c>
      <c r="C3287" s="1165" t="str">
        <f t="shared" si="337"/>
        <v>PEXP219</v>
      </c>
      <c r="D3287" s="988" t="str">
        <f>'PE Holds'!$O$15</f>
        <v>Red 
RAL 3020</v>
      </c>
      <c r="E3287" s="1165" t="s">
        <v>27826</v>
      </c>
      <c r="F3287" s="1165" t="s">
        <v>27824</v>
      </c>
      <c r="G3287" s="1170" t="s">
        <v>28040</v>
      </c>
    </row>
    <row r="3288" spans="1:7" ht="15" customHeight="1">
      <c r="A3288" s="1165" t="str">
        <f t="shared" si="335"/>
        <v>PEXP219BLU</v>
      </c>
      <c r="B3288" s="1165">
        <f>IFERROR(INDEX('PE Holds'!$B$15:$AF$554,MATCH(C3288,'PE Holds'!$B$15:$B$552,FALSE),MATCH(D3288,'PE Holds'!$B$15:$AF$15,FALSE)),0)</f>
        <v>0</v>
      </c>
      <c r="C3288" s="1165" t="str">
        <f t="shared" si="337"/>
        <v>PEXP219</v>
      </c>
      <c r="D3288" s="988" t="str">
        <f>'PE Holds'!$P$15</f>
        <v>Blue 
RAL 5015</v>
      </c>
      <c r="E3288" s="1165" t="s">
        <v>27827</v>
      </c>
      <c r="F3288" s="1165" t="s">
        <v>27824</v>
      </c>
      <c r="G3288" s="1170" t="s">
        <v>28040</v>
      </c>
    </row>
    <row r="3289" spans="1:7" ht="15" customHeight="1">
      <c r="A3289" s="1165" t="str">
        <f t="shared" si="335"/>
        <v>PEXP219GRY</v>
      </c>
      <c r="B3289" s="1165">
        <f>IFERROR(INDEX('PE Holds'!$B$15:$AF$554,MATCH(C3289,'PE Holds'!$B$15:$B$552,FALSE),MATCH(D3289,'PE Holds'!$B$15:$AF$15,FALSE)),0)</f>
        <v>0</v>
      </c>
      <c r="C3289" s="1165" t="str">
        <f t="shared" si="337"/>
        <v>PEXP219</v>
      </c>
      <c r="D3289" s="988" t="str">
        <f>'PE Holds'!$Q$15</f>
        <v>Grey 
RAL 7001</v>
      </c>
      <c r="E3289" s="1165" t="s">
        <v>27828</v>
      </c>
      <c r="F3289" s="1165" t="s">
        <v>27824</v>
      </c>
      <c r="G3289" s="1170" t="s">
        <v>28040</v>
      </c>
    </row>
    <row r="3290" spans="1:7" ht="15" customHeight="1">
      <c r="A3290" s="1165" t="str">
        <f t="shared" si="335"/>
        <v>PEXP219BLK</v>
      </c>
      <c r="B3290" s="1165">
        <f>IFERROR(INDEX('PE Holds'!$B$15:$AF$554,MATCH(C3290,'PE Holds'!$B$15:$B$552,FALSE),MATCH(D3290,'PE Holds'!$B$15:$AF$15,FALSE)),0)</f>
        <v>0</v>
      </c>
      <c r="C3290" s="1165" t="str">
        <f t="shared" si="337"/>
        <v>PEXP219</v>
      </c>
      <c r="D3290" s="988" t="str">
        <f>'PE Holds'!$R$15</f>
        <v>Black 
RAL 9005</v>
      </c>
      <c r="E3290" s="1165" t="s">
        <v>27829</v>
      </c>
      <c r="F3290" s="1165" t="s">
        <v>27824</v>
      </c>
      <c r="G3290" s="1170" t="s">
        <v>28040</v>
      </c>
    </row>
    <row r="3291" spans="1:7" ht="15" customHeight="1">
      <c r="A3291" s="1165" t="str">
        <f t="shared" si="335"/>
        <v>PEXP219FLO</v>
      </c>
      <c r="B3291" s="1165">
        <f>IFERROR(INDEX('PE Holds'!$B$15:$AF$554,MATCH(C3291,'PE Holds'!$B$15:$B$552,FALSE),MATCH(D3291,'PE Holds'!$B$15:$AF$15,FALSE)),0)</f>
        <v>0</v>
      </c>
      <c r="C3291" s="1165" t="str">
        <f t="shared" si="337"/>
        <v>PEXP219</v>
      </c>
      <c r="D3291" s="988" t="str">
        <f>'PE Holds'!$S$15</f>
        <v>Fluo 
Orange</v>
      </c>
      <c r="E3291" s="1165" t="s">
        <v>27830</v>
      </c>
      <c r="F3291" s="1165" t="s">
        <v>27824</v>
      </c>
      <c r="G3291" s="1170" t="s">
        <v>28040</v>
      </c>
    </row>
    <row r="3292" spans="1:7" ht="15" customHeight="1">
      <c r="A3292" s="1165" t="str">
        <f t="shared" si="335"/>
        <v>PEXP219FLG</v>
      </c>
      <c r="B3292" s="1165">
        <f>IFERROR(INDEX('PE Holds'!$B$15:$AF$554,MATCH(C3292,'PE Holds'!$B$15:$B$552,FALSE),MATCH(D3292,'PE Holds'!$B$15:$AF$15,FALSE)),0)</f>
        <v>0</v>
      </c>
      <c r="C3292" s="1165" t="str">
        <f t="shared" si="337"/>
        <v>PEXP219</v>
      </c>
      <c r="D3292" s="988" t="str">
        <f>'PE Holds'!$T$15</f>
        <v>Fluo 
Green</v>
      </c>
      <c r="E3292" s="1165" t="s">
        <v>27831</v>
      </c>
      <c r="F3292" s="1165" t="s">
        <v>27824</v>
      </c>
      <c r="G3292" s="1170" t="s">
        <v>28040</v>
      </c>
    </row>
    <row r="3293" spans="1:7" ht="15" customHeight="1">
      <c r="A3293" s="1165" t="str">
        <f t="shared" si="335"/>
        <v>PEXP219FLP</v>
      </c>
      <c r="B3293" s="1165">
        <f>IFERROR(INDEX('PE Holds'!$B$15:$AF$554,MATCH(C3293,'PE Holds'!$B$15:$B$552,FALSE),MATCH(D3293,'PE Holds'!$B$15:$AF$15,FALSE)),0)</f>
        <v>0</v>
      </c>
      <c r="C3293" s="1165" t="str">
        <f t="shared" si="337"/>
        <v>PEXP219</v>
      </c>
      <c r="D3293" s="988" t="str">
        <f>'PE Holds'!$U$15</f>
        <v>Fluo 
Pink</v>
      </c>
      <c r="E3293" s="1165" t="s">
        <v>27832</v>
      </c>
      <c r="F3293" s="1165" t="s">
        <v>27824</v>
      </c>
      <c r="G3293" s="1170" t="s">
        <v>28040</v>
      </c>
    </row>
    <row r="3294" spans="1:7" ht="15" customHeight="1">
      <c r="A3294" s="1165" t="str">
        <f t="shared" si="335"/>
        <v>PEXP219FLY</v>
      </c>
      <c r="B3294" s="1165">
        <f>IFERROR(INDEX('PE Holds'!$B$15:$AF$554,MATCH(C3294,'PE Holds'!$B$15:$B$552,FALSE),MATCH(D3294,'PE Holds'!$B$15:$AF$15,FALSE)),0)</f>
        <v>0</v>
      </c>
      <c r="C3294" s="1165" t="str">
        <f t="shared" si="337"/>
        <v>PEXP219</v>
      </c>
      <c r="D3294" s="988" t="str">
        <f>'PE Holds'!$V$15</f>
        <v>Fluo 
Yellow</v>
      </c>
      <c r="E3294" s="1165" t="s">
        <v>28041</v>
      </c>
      <c r="F3294" s="1165" t="s">
        <v>27824</v>
      </c>
      <c r="G3294" s="1170" t="s">
        <v>28040</v>
      </c>
    </row>
    <row r="3295" spans="1:7" ht="15" customHeight="1">
      <c r="A3295" s="1165" t="str">
        <f t="shared" si="335"/>
        <v>PEXP219VIO</v>
      </c>
      <c r="B3295" s="1165">
        <f>IFERROR(INDEX('PE Holds'!$B$15:$AF$554,MATCH(C3295,'PE Holds'!$B$15:$B$552,FALSE),MATCH(D3295,'PE Holds'!$B$15:$AF$15,FALSE)),0)</f>
        <v>0</v>
      </c>
      <c r="C3295" s="1165" t="str">
        <f t="shared" si="337"/>
        <v>PEXP219</v>
      </c>
      <c r="D3295" s="988" t="str">
        <f>'PE Holds'!$W$15</f>
        <v>Violet 
RAL 4008</v>
      </c>
      <c r="E3295" s="1165" t="s">
        <v>27833</v>
      </c>
      <c r="F3295" s="1165" t="s">
        <v>27824</v>
      </c>
      <c r="G3295" s="1170" t="s">
        <v>28040</v>
      </c>
    </row>
    <row r="3296" spans="1:7" ht="15" customHeight="1">
      <c r="A3296" s="1165" t="str">
        <f t="shared" si="335"/>
        <v>PEXP219MIN</v>
      </c>
      <c r="B3296" s="1165">
        <f>IFERROR(INDEX('PE Holds'!$B$15:$AF$554,MATCH(C3296,'PE Holds'!$B$15:$B$552,FALSE),MATCH(D3296,'PE Holds'!$B$15:$AF$15,FALSE)),0)</f>
        <v>0</v>
      </c>
      <c r="C3296" s="1165" t="str">
        <f t="shared" si="337"/>
        <v>PEXP219</v>
      </c>
      <c r="D3296" s="988" t="str">
        <f>'PE Holds'!$X$15</f>
        <v>Mint 
RAL 6027</v>
      </c>
      <c r="E3296" s="1165" t="s">
        <v>27834</v>
      </c>
      <c r="F3296" s="1165" t="s">
        <v>27824</v>
      </c>
      <c r="G3296" s="1170" t="s">
        <v>28040</v>
      </c>
    </row>
    <row r="3297" spans="1:7" ht="15" customHeight="1">
      <c r="A3297" s="1165" t="str">
        <f t="shared" si="335"/>
        <v>PEXP219ORA</v>
      </c>
      <c r="B3297" s="1165">
        <f>IFERROR(INDEX('PE Holds'!$B$15:$AF$554,MATCH(C3297,'PE Holds'!$B$15:$B$552,FALSE),MATCH(D3297,'PE Holds'!$B$15:$AF$15,FALSE)),0)</f>
        <v>0</v>
      </c>
      <c r="C3297" s="1165" t="str">
        <f t="shared" si="337"/>
        <v>PEXP219</v>
      </c>
      <c r="D3297" s="988" t="str">
        <f>'PE Holds'!$Y$15</f>
        <v>Pure Orange</v>
      </c>
      <c r="E3297" s="1165" t="s">
        <v>27836</v>
      </c>
      <c r="F3297" s="1165" t="s">
        <v>27824</v>
      </c>
      <c r="G3297" s="1170" t="s">
        <v>28040</v>
      </c>
    </row>
    <row r="3298" spans="1:7" ht="15" customHeight="1">
      <c r="A3298" s="1165" t="str">
        <f t="shared" si="335"/>
        <v>PEXP220WHI</v>
      </c>
      <c r="B3298" s="1165">
        <f>IFERROR(INDEX('PE Holds'!$B$15:$AF$554,MATCH(C3298,'PE Holds'!$B$15:$B$552,FALSE),MATCH(D3298,'PE Holds'!$B$15:$AF$15,FALSE)),0)</f>
        <v>0</v>
      </c>
      <c r="C3298" s="1165" t="s">
        <v>28060</v>
      </c>
      <c r="D3298" s="1166" t="str">
        <f>'PE Holds'!$L$15</f>
        <v>White 
RAL 9016</v>
      </c>
      <c r="E3298" s="1165" t="s">
        <v>27838</v>
      </c>
      <c r="F3298" s="1165" t="s">
        <v>27824</v>
      </c>
      <c r="G3298" s="1170" t="s">
        <v>28040</v>
      </c>
    </row>
    <row r="3299" spans="1:7" ht="15" customHeight="1">
      <c r="A3299" s="1165" t="str">
        <f t="shared" si="335"/>
        <v>PEXP220YEL</v>
      </c>
      <c r="B3299" s="1165">
        <f>IFERROR(INDEX('PE Holds'!$B$15:$AF$554,MATCH(C3299,'PE Holds'!$B$15:$B$552,FALSE),MATCH(D3299,'PE Holds'!$B$15:$AF$15,FALSE)),0)</f>
        <v>0</v>
      </c>
      <c r="C3299" s="1165" t="str">
        <f>+C3298</f>
        <v>PEXP220</v>
      </c>
      <c r="D3299" s="988" t="str">
        <f>'PE Holds'!$M$15</f>
        <v>Yellow 
RAL 1026</v>
      </c>
      <c r="E3299" s="1165" t="s">
        <v>27823</v>
      </c>
      <c r="F3299" s="1165" t="s">
        <v>27824</v>
      </c>
      <c r="G3299" s="1170" t="s">
        <v>28040</v>
      </c>
    </row>
    <row r="3300" spans="1:7" ht="15" customHeight="1">
      <c r="A3300" s="1165" t="str">
        <f t="shared" si="335"/>
        <v>PEXP220GRE</v>
      </c>
      <c r="B3300" s="1165">
        <f>IFERROR(INDEX('PE Holds'!$B$15:$AF$554,MATCH(C3300,'PE Holds'!$B$15:$B$552,FALSE),MATCH(D3300,'PE Holds'!$B$15:$AF$15,FALSE)),0)</f>
        <v>0</v>
      </c>
      <c r="C3300" s="1165" t="str">
        <f t="shared" ref="C3300:C3311" si="338">+C3299</f>
        <v>PEXP220</v>
      </c>
      <c r="D3300" s="988" t="str">
        <f>'PE Holds'!$N$15</f>
        <v>Green 
RAL 6002</v>
      </c>
      <c r="E3300" s="1165" t="s">
        <v>27837</v>
      </c>
      <c r="F3300" s="1165" t="s">
        <v>27824</v>
      </c>
      <c r="G3300" s="1170" t="s">
        <v>28040</v>
      </c>
    </row>
    <row r="3301" spans="1:7" ht="15" customHeight="1">
      <c r="A3301" s="1165" t="str">
        <f t="shared" si="335"/>
        <v>PEXP220RED</v>
      </c>
      <c r="B3301" s="1165">
        <f>IFERROR(INDEX('PE Holds'!$B$15:$AF$554,MATCH(C3301,'PE Holds'!$B$15:$B$552,FALSE),MATCH(D3301,'PE Holds'!$B$15:$AF$15,FALSE)),0)</f>
        <v>0</v>
      </c>
      <c r="C3301" s="1165" t="str">
        <f t="shared" si="338"/>
        <v>PEXP220</v>
      </c>
      <c r="D3301" s="988" t="str">
        <f>'PE Holds'!$O$15</f>
        <v>Red 
RAL 3020</v>
      </c>
      <c r="E3301" s="1165" t="s">
        <v>27826</v>
      </c>
      <c r="F3301" s="1165" t="s">
        <v>27824</v>
      </c>
      <c r="G3301" s="1170" t="s">
        <v>28040</v>
      </c>
    </row>
    <row r="3302" spans="1:7" ht="15" customHeight="1">
      <c r="A3302" s="1165" t="str">
        <f t="shared" si="335"/>
        <v>PEXP220BLU</v>
      </c>
      <c r="B3302" s="1165">
        <f>IFERROR(INDEX('PE Holds'!$B$15:$AF$554,MATCH(C3302,'PE Holds'!$B$15:$B$552,FALSE),MATCH(D3302,'PE Holds'!$B$15:$AF$15,FALSE)),0)</f>
        <v>0</v>
      </c>
      <c r="C3302" s="1165" t="str">
        <f t="shared" si="338"/>
        <v>PEXP220</v>
      </c>
      <c r="D3302" s="988" t="str">
        <f>'PE Holds'!$P$15</f>
        <v>Blue 
RAL 5015</v>
      </c>
      <c r="E3302" s="1165" t="s">
        <v>27827</v>
      </c>
      <c r="F3302" s="1165" t="s">
        <v>27824</v>
      </c>
      <c r="G3302" s="1170" t="s">
        <v>28040</v>
      </c>
    </row>
    <row r="3303" spans="1:7" ht="15" customHeight="1">
      <c r="A3303" s="1165" t="str">
        <f t="shared" si="335"/>
        <v>PEXP220GRY</v>
      </c>
      <c r="B3303" s="1165">
        <f>IFERROR(INDEX('PE Holds'!$B$15:$AF$554,MATCH(C3303,'PE Holds'!$B$15:$B$552,FALSE),MATCH(D3303,'PE Holds'!$B$15:$AF$15,FALSE)),0)</f>
        <v>0</v>
      </c>
      <c r="C3303" s="1165" t="str">
        <f t="shared" si="338"/>
        <v>PEXP220</v>
      </c>
      <c r="D3303" s="988" t="str">
        <f>'PE Holds'!$Q$15</f>
        <v>Grey 
RAL 7001</v>
      </c>
      <c r="E3303" s="1165" t="s">
        <v>27828</v>
      </c>
      <c r="F3303" s="1165" t="s">
        <v>27824</v>
      </c>
      <c r="G3303" s="1170" t="s">
        <v>28040</v>
      </c>
    </row>
    <row r="3304" spans="1:7" ht="15" customHeight="1">
      <c r="A3304" s="1165" t="str">
        <f t="shared" si="335"/>
        <v>PEXP220BLK</v>
      </c>
      <c r="B3304" s="1165">
        <f>IFERROR(INDEX('PE Holds'!$B$15:$AF$554,MATCH(C3304,'PE Holds'!$B$15:$B$552,FALSE),MATCH(D3304,'PE Holds'!$B$15:$AF$15,FALSE)),0)</f>
        <v>0</v>
      </c>
      <c r="C3304" s="1165" t="str">
        <f t="shared" si="338"/>
        <v>PEXP220</v>
      </c>
      <c r="D3304" s="988" t="str">
        <f>'PE Holds'!$R$15</f>
        <v>Black 
RAL 9005</v>
      </c>
      <c r="E3304" s="1165" t="s">
        <v>27829</v>
      </c>
      <c r="F3304" s="1165" t="s">
        <v>27824</v>
      </c>
      <c r="G3304" s="1170" t="s">
        <v>28040</v>
      </c>
    </row>
    <row r="3305" spans="1:7" ht="15" customHeight="1">
      <c r="A3305" s="1165" t="str">
        <f t="shared" si="335"/>
        <v>PEXP220FLO</v>
      </c>
      <c r="B3305" s="1165">
        <f>IFERROR(INDEX('PE Holds'!$B$15:$AF$554,MATCH(C3305,'PE Holds'!$B$15:$B$552,FALSE),MATCH(D3305,'PE Holds'!$B$15:$AF$15,FALSE)),0)</f>
        <v>0</v>
      </c>
      <c r="C3305" s="1165" t="str">
        <f t="shared" si="338"/>
        <v>PEXP220</v>
      </c>
      <c r="D3305" s="988" t="str">
        <f>'PE Holds'!$S$15</f>
        <v>Fluo 
Orange</v>
      </c>
      <c r="E3305" s="1165" t="s">
        <v>27830</v>
      </c>
      <c r="F3305" s="1165" t="s">
        <v>27824</v>
      </c>
      <c r="G3305" s="1170" t="s">
        <v>28040</v>
      </c>
    </row>
    <row r="3306" spans="1:7" ht="15" customHeight="1">
      <c r="A3306" s="1165" t="str">
        <f t="shared" si="335"/>
        <v>PEXP220FLG</v>
      </c>
      <c r="B3306" s="1165">
        <f>IFERROR(INDEX('PE Holds'!$B$15:$AF$554,MATCH(C3306,'PE Holds'!$B$15:$B$552,FALSE),MATCH(D3306,'PE Holds'!$B$15:$AF$15,FALSE)),0)</f>
        <v>0</v>
      </c>
      <c r="C3306" s="1165" t="str">
        <f t="shared" si="338"/>
        <v>PEXP220</v>
      </c>
      <c r="D3306" s="988" t="str">
        <f>'PE Holds'!$T$15</f>
        <v>Fluo 
Green</v>
      </c>
      <c r="E3306" s="1165" t="s">
        <v>27831</v>
      </c>
      <c r="F3306" s="1165" t="s">
        <v>27824</v>
      </c>
      <c r="G3306" s="1170" t="s">
        <v>28040</v>
      </c>
    </row>
    <row r="3307" spans="1:7" ht="15" customHeight="1">
      <c r="A3307" s="1165" t="str">
        <f t="shared" si="335"/>
        <v>PEXP220FLP</v>
      </c>
      <c r="B3307" s="1165">
        <f>IFERROR(INDEX('PE Holds'!$B$15:$AF$554,MATCH(C3307,'PE Holds'!$B$15:$B$552,FALSE),MATCH(D3307,'PE Holds'!$B$15:$AF$15,FALSE)),0)</f>
        <v>0</v>
      </c>
      <c r="C3307" s="1165" t="str">
        <f t="shared" si="338"/>
        <v>PEXP220</v>
      </c>
      <c r="D3307" s="988" t="str">
        <f>'PE Holds'!$U$15</f>
        <v>Fluo 
Pink</v>
      </c>
      <c r="E3307" s="1165" t="s">
        <v>27832</v>
      </c>
      <c r="F3307" s="1165" t="s">
        <v>27824</v>
      </c>
      <c r="G3307" s="1170" t="s">
        <v>28040</v>
      </c>
    </row>
    <row r="3308" spans="1:7" ht="15" customHeight="1">
      <c r="A3308" s="1165" t="str">
        <f t="shared" si="335"/>
        <v>PEXP220FLY</v>
      </c>
      <c r="B3308" s="1165">
        <f>IFERROR(INDEX('PE Holds'!$B$15:$AF$554,MATCH(C3308,'PE Holds'!$B$15:$B$552,FALSE),MATCH(D3308,'PE Holds'!$B$15:$AF$15,FALSE)),0)</f>
        <v>0</v>
      </c>
      <c r="C3308" s="1165" t="str">
        <f t="shared" si="338"/>
        <v>PEXP220</v>
      </c>
      <c r="D3308" s="988" t="str">
        <f>'PE Holds'!$V$15</f>
        <v>Fluo 
Yellow</v>
      </c>
      <c r="E3308" s="1165" t="s">
        <v>28041</v>
      </c>
      <c r="F3308" s="1165" t="s">
        <v>27824</v>
      </c>
      <c r="G3308" s="1170" t="s">
        <v>28040</v>
      </c>
    </row>
    <row r="3309" spans="1:7" ht="15" customHeight="1">
      <c r="A3309" s="1165" t="str">
        <f t="shared" si="335"/>
        <v>PEXP220VIO</v>
      </c>
      <c r="B3309" s="1165">
        <f>IFERROR(INDEX('PE Holds'!$B$15:$AF$554,MATCH(C3309,'PE Holds'!$B$15:$B$552,FALSE),MATCH(D3309,'PE Holds'!$B$15:$AF$15,FALSE)),0)</f>
        <v>0</v>
      </c>
      <c r="C3309" s="1165" t="str">
        <f t="shared" si="338"/>
        <v>PEXP220</v>
      </c>
      <c r="D3309" s="988" t="str">
        <f>'PE Holds'!$W$15</f>
        <v>Violet 
RAL 4008</v>
      </c>
      <c r="E3309" s="1165" t="s">
        <v>27833</v>
      </c>
      <c r="F3309" s="1165" t="s">
        <v>27824</v>
      </c>
      <c r="G3309" s="1170" t="s">
        <v>28040</v>
      </c>
    </row>
    <row r="3310" spans="1:7" ht="15" customHeight="1">
      <c r="A3310" s="1165" t="str">
        <f t="shared" si="335"/>
        <v>PEXP220MIN</v>
      </c>
      <c r="B3310" s="1165">
        <f>IFERROR(INDEX('PE Holds'!$B$15:$AF$554,MATCH(C3310,'PE Holds'!$B$15:$B$552,FALSE),MATCH(D3310,'PE Holds'!$B$15:$AF$15,FALSE)),0)</f>
        <v>0</v>
      </c>
      <c r="C3310" s="1165" t="str">
        <f t="shared" si="338"/>
        <v>PEXP220</v>
      </c>
      <c r="D3310" s="988" t="str">
        <f>'PE Holds'!$X$15</f>
        <v>Mint 
RAL 6027</v>
      </c>
      <c r="E3310" s="1165" t="s">
        <v>27834</v>
      </c>
      <c r="F3310" s="1165" t="s">
        <v>27824</v>
      </c>
      <c r="G3310" s="1170" t="s">
        <v>28040</v>
      </c>
    </row>
    <row r="3311" spans="1:7" ht="15" customHeight="1">
      <c r="A3311" s="1165" t="str">
        <f t="shared" si="335"/>
        <v>PEXP220ORA</v>
      </c>
      <c r="B3311" s="1165">
        <f>IFERROR(INDEX('PE Holds'!$B$15:$AF$554,MATCH(C3311,'PE Holds'!$B$15:$B$552,FALSE),MATCH(D3311,'PE Holds'!$B$15:$AF$15,FALSE)),0)</f>
        <v>0</v>
      </c>
      <c r="C3311" s="1165" t="str">
        <f t="shared" si="338"/>
        <v>PEXP220</v>
      </c>
      <c r="D3311" s="988" t="str">
        <f>'PE Holds'!$Y$15</f>
        <v>Pure Orange</v>
      </c>
      <c r="E3311" s="1165" t="s">
        <v>27836</v>
      </c>
      <c r="F3311" s="1165" t="s">
        <v>27824</v>
      </c>
      <c r="G3311" s="1170" t="s">
        <v>28040</v>
      </c>
    </row>
    <row r="3312" spans="1:7" ht="15" customHeight="1">
      <c r="A3312" s="1165" t="str">
        <f t="shared" si="335"/>
        <v>PEXP221WHI</v>
      </c>
      <c r="B3312" s="1165">
        <f>IFERROR(INDEX('PE Holds'!$B$15:$AF$554,MATCH(C3312,'PE Holds'!$B$15:$B$552,FALSE),MATCH(D3312,'PE Holds'!$B$15:$AF$15,FALSE)),0)</f>
        <v>0</v>
      </c>
      <c r="C3312" s="1165" t="s">
        <v>28061</v>
      </c>
      <c r="D3312" s="1166" t="str">
        <f>'PE Holds'!$L$15</f>
        <v>White 
RAL 9016</v>
      </c>
      <c r="E3312" s="1165" t="s">
        <v>27838</v>
      </c>
      <c r="F3312" s="1165" t="s">
        <v>27824</v>
      </c>
      <c r="G3312" s="1170" t="s">
        <v>28040</v>
      </c>
    </row>
    <row r="3313" spans="1:7" ht="15" customHeight="1">
      <c r="A3313" s="1165" t="str">
        <f t="shared" si="335"/>
        <v>PEXP221YEL</v>
      </c>
      <c r="B3313" s="1165">
        <f>IFERROR(INDEX('PE Holds'!$B$15:$AF$554,MATCH(C3313,'PE Holds'!$B$15:$B$552,FALSE),MATCH(D3313,'PE Holds'!$B$15:$AF$15,FALSE)),0)</f>
        <v>0</v>
      </c>
      <c r="C3313" s="1165" t="str">
        <f>+C3312</f>
        <v>PEXP221</v>
      </c>
      <c r="D3313" s="988" t="str">
        <f>'PE Holds'!$M$15</f>
        <v>Yellow 
RAL 1026</v>
      </c>
      <c r="E3313" s="1165" t="s">
        <v>27823</v>
      </c>
      <c r="F3313" s="1165" t="s">
        <v>27824</v>
      </c>
      <c r="G3313" s="1170" t="s">
        <v>28040</v>
      </c>
    </row>
    <row r="3314" spans="1:7" ht="15" customHeight="1">
      <c r="A3314" s="1165" t="str">
        <f t="shared" si="335"/>
        <v>PEXP221GRE</v>
      </c>
      <c r="B3314" s="1165">
        <f>IFERROR(INDEX('PE Holds'!$B$15:$AF$554,MATCH(C3314,'PE Holds'!$B$15:$B$552,FALSE),MATCH(D3314,'PE Holds'!$B$15:$AF$15,FALSE)),0)</f>
        <v>0</v>
      </c>
      <c r="C3314" s="1165" t="str">
        <f t="shared" ref="C3314:C3325" si="339">+C3313</f>
        <v>PEXP221</v>
      </c>
      <c r="D3314" s="988" t="str">
        <f>'PE Holds'!$N$15</f>
        <v>Green 
RAL 6002</v>
      </c>
      <c r="E3314" s="1165" t="s">
        <v>27837</v>
      </c>
      <c r="F3314" s="1165" t="s">
        <v>27824</v>
      </c>
      <c r="G3314" s="1170" t="s">
        <v>28040</v>
      </c>
    </row>
    <row r="3315" spans="1:7" ht="15" customHeight="1">
      <c r="A3315" s="1165" t="str">
        <f t="shared" si="335"/>
        <v>PEXP221RED</v>
      </c>
      <c r="B3315" s="1165">
        <f>IFERROR(INDEX('PE Holds'!$B$15:$AF$554,MATCH(C3315,'PE Holds'!$B$15:$B$552,FALSE),MATCH(D3315,'PE Holds'!$B$15:$AF$15,FALSE)),0)</f>
        <v>0</v>
      </c>
      <c r="C3315" s="1165" t="str">
        <f t="shared" si="339"/>
        <v>PEXP221</v>
      </c>
      <c r="D3315" s="988" t="str">
        <f>'PE Holds'!$O$15</f>
        <v>Red 
RAL 3020</v>
      </c>
      <c r="E3315" s="1165" t="s">
        <v>27826</v>
      </c>
      <c r="F3315" s="1165" t="s">
        <v>27824</v>
      </c>
      <c r="G3315" s="1170" t="s">
        <v>28040</v>
      </c>
    </row>
    <row r="3316" spans="1:7" ht="15" customHeight="1">
      <c r="A3316" s="1165" t="str">
        <f t="shared" si="335"/>
        <v>PEXP221BLU</v>
      </c>
      <c r="B3316" s="1165">
        <f>IFERROR(INDEX('PE Holds'!$B$15:$AF$554,MATCH(C3316,'PE Holds'!$B$15:$B$552,FALSE),MATCH(D3316,'PE Holds'!$B$15:$AF$15,FALSE)),0)</f>
        <v>0</v>
      </c>
      <c r="C3316" s="1165" t="str">
        <f t="shared" si="339"/>
        <v>PEXP221</v>
      </c>
      <c r="D3316" s="988" t="str">
        <f>'PE Holds'!$P$15</f>
        <v>Blue 
RAL 5015</v>
      </c>
      <c r="E3316" s="1165" t="s">
        <v>27827</v>
      </c>
      <c r="F3316" s="1165" t="s">
        <v>27824</v>
      </c>
      <c r="G3316" s="1170" t="s">
        <v>28040</v>
      </c>
    </row>
    <row r="3317" spans="1:7" ht="15" customHeight="1">
      <c r="A3317" s="1165" t="str">
        <f t="shared" si="335"/>
        <v>PEXP221GRY</v>
      </c>
      <c r="B3317" s="1165">
        <f>IFERROR(INDEX('PE Holds'!$B$15:$AF$554,MATCH(C3317,'PE Holds'!$B$15:$B$552,FALSE),MATCH(D3317,'PE Holds'!$B$15:$AF$15,FALSE)),0)</f>
        <v>0</v>
      </c>
      <c r="C3317" s="1165" t="str">
        <f t="shared" si="339"/>
        <v>PEXP221</v>
      </c>
      <c r="D3317" s="988" t="str">
        <f>'PE Holds'!$Q$15</f>
        <v>Grey 
RAL 7001</v>
      </c>
      <c r="E3317" s="1165" t="s">
        <v>27828</v>
      </c>
      <c r="F3317" s="1165" t="s">
        <v>27824</v>
      </c>
      <c r="G3317" s="1170" t="s">
        <v>28040</v>
      </c>
    </row>
    <row r="3318" spans="1:7" ht="15" customHeight="1">
      <c r="A3318" s="1165" t="str">
        <f t="shared" si="335"/>
        <v>PEXP221BLK</v>
      </c>
      <c r="B3318" s="1165">
        <f>IFERROR(INDEX('PE Holds'!$B$15:$AF$554,MATCH(C3318,'PE Holds'!$B$15:$B$552,FALSE),MATCH(D3318,'PE Holds'!$B$15:$AF$15,FALSE)),0)</f>
        <v>0</v>
      </c>
      <c r="C3318" s="1165" t="str">
        <f t="shared" si="339"/>
        <v>PEXP221</v>
      </c>
      <c r="D3318" s="988" t="str">
        <f>'PE Holds'!$R$15</f>
        <v>Black 
RAL 9005</v>
      </c>
      <c r="E3318" s="1165" t="s">
        <v>27829</v>
      </c>
      <c r="F3318" s="1165" t="s">
        <v>27824</v>
      </c>
      <c r="G3318" s="1170" t="s">
        <v>28040</v>
      </c>
    </row>
    <row r="3319" spans="1:7" ht="15" customHeight="1">
      <c r="A3319" s="1165" t="str">
        <f t="shared" si="335"/>
        <v>PEXP221FLO</v>
      </c>
      <c r="B3319" s="1165">
        <f>IFERROR(INDEX('PE Holds'!$B$15:$AF$554,MATCH(C3319,'PE Holds'!$B$15:$B$552,FALSE),MATCH(D3319,'PE Holds'!$B$15:$AF$15,FALSE)),0)</f>
        <v>0</v>
      </c>
      <c r="C3319" s="1165" t="str">
        <f t="shared" si="339"/>
        <v>PEXP221</v>
      </c>
      <c r="D3319" s="988" t="str">
        <f>'PE Holds'!$S$15</f>
        <v>Fluo 
Orange</v>
      </c>
      <c r="E3319" s="1165" t="s">
        <v>27830</v>
      </c>
      <c r="F3319" s="1165" t="s">
        <v>27824</v>
      </c>
      <c r="G3319" s="1170" t="s">
        <v>28040</v>
      </c>
    </row>
    <row r="3320" spans="1:7" ht="15" customHeight="1">
      <c r="A3320" s="1165" t="str">
        <f t="shared" si="335"/>
        <v>PEXP221FLG</v>
      </c>
      <c r="B3320" s="1165">
        <f>IFERROR(INDEX('PE Holds'!$B$15:$AF$554,MATCH(C3320,'PE Holds'!$B$15:$B$552,FALSE),MATCH(D3320,'PE Holds'!$B$15:$AF$15,FALSE)),0)</f>
        <v>0</v>
      </c>
      <c r="C3320" s="1165" t="str">
        <f t="shared" si="339"/>
        <v>PEXP221</v>
      </c>
      <c r="D3320" s="988" t="str">
        <f>'PE Holds'!$T$15</f>
        <v>Fluo 
Green</v>
      </c>
      <c r="E3320" s="1165" t="s">
        <v>27831</v>
      </c>
      <c r="F3320" s="1165" t="s">
        <v>27824</v>
      </c>
      <c r="G3320" s="1170" t="s">
        <v>28040</v>
      </c>
    </row>
    <row r="3321" spans="1:7" ht="15" customHeight="1">
      <c r="A3321" s="1165" t="str">
        <f t="shared" si="335"/>
        <v>PEXP221FLP</v>
      </c>
      <c r="B3321" s="1165">
        <f>IFERROR(INDEX('PE Holds'!$B$15:$AF$554,MATCH(C3321,'PE Holds'!$B$15:$B$552,FALSE),MATCH(D3321,'PE Holds'!$B$15:$AF$15,FALSE)),0)</f>
        <v>0</v>
      </c>
      <c r="C3321" s="1165" t="str">
        <f t="shared" si="339"/>
        <v>PEXP221</v>
      </c>
      <c r="D3321" s="988" t="str">
        <f>'PE Holds'!$U$15</f>
        <v>Fluo 
Pink</v>
      </c>
      <c r="E3321" s="1165" t="s">
        <v>27832</v>
      </c>
      <c r="F3321" s="1165" t="s">
        <v>27824</v>
      </c>
      <c r="G3321" s="1170" t="s">
        <v>28040</v>
      </c>
    </row>
    <row r="3322" spans="1:7" ht="15" customHeight="1">
      <c r="A3322" s="1165" t="str">
        <f t="shared" si="335"/>
        <v>PEXP221FLY</v>
      </c>
      <c r="B3322" s="1165">
        <f>IFERROR(INDEX('PE Holds'!$B$15:$AF$554,MATCH(C3322,'PE Holds'!$B$15:$B$552,FALSE),MATCH(D3322,'PE Holds'!$B$15:$AF$15,FALSE)),0)</f>
        <v>0</v>
      </c>
      <c r="C3322" s="1165" t="str">
        <f t="shared" si="339"/>
        <v>PEXP221</v>
      </c>
      <c r="D3322" s="988" t="str">
        <f>'PE Holds'!$V$15</f>
        <v>Fluo 
Yellow</v>
      </c>
      <c r="E3322" s="1165" t="s">
        <v>28041</v>
      </c>
      <c r="F3322" s="1165" t="s">
        <v>27824</v>
      </c>
      <c r="G3322" s="1170" t="s">
        <v>28040</v>
      </c>
    </row>
    <row r="3323" spans="1:7" ht="15" customHeight="1">
      <c r="A3323" s="1165" t="str">
        <f t="shared" si="335"/>
        <v>PEXP221VIO</v>
      </c>
      <c r="B3323" s="1165">
        <f>IFERROR(INDEX('PE Holds'!$B$15:$AF$554,MATCH(C3323,'PE Holds'!$B$15:$B$552,FALSE),MATCH(D3323,'PE Holds'!$B$15:$AF$15,FALSE)),0)</f>
        <v>0</v>
      </c>
      <c r="C3323" s="1165" t="str">
        <f t="shared" si="339"/>
        <v>PEXP221</v>
      </c>
      <c r="D3323" s="988" t="str">
        <f>'PE Holds'!$W$15</f>
        <v>Violet 
RAL 4008</v>
      </c>
      <c r="E3323" s="1165" t="s">
        <v>27833</v>
      </c>
      <c r="F3323" s="1165" t="s">
        <v>27824</v>
      </c>
      <c r="G3323" s="1170" t="s">
        <v>28040</v>
      </c>
    </row>
    <row r="3324" spans="1:7" ht="15" customHeight="1">
      <c r="A3324" s="1165" t="str">
        <f t="shared" si="335"/>
        <v>PEXP221MIN</v>
      </c>
      <c r="B3324" s="1165">
        <f>IFERROR(INDEX('PE Holds'!$B$15:$AF$554,MATCH(C3324,'PE Holds'!$B$15:$B$552,FALSE),MATCH(D3324,'PE Holds'!$B$15:$AF$15,FALSE)),0)</f>
        <v>0</v>
      </c>
      <c r="C3324" s="1165" t="str">
        <f t="shared" si="339"/>
        <v>PEXP221</v>
      </c>
      <c r="D3324" s="988" t="str">
        <f>'PE Holds'!$X$15</f>
        <v>Mint 
RAL 6027</v>
      </c>
      <c r="E3324" s="1165" t="s">
        <v>27834</v>
      </c>
      <c r="F3324" s="1165" t="s">
        <v>27824</v>
      </c>
      <c r="G3324" s="1170" t="s">
        <v>28040</v>
      </c>
    </row>
    <row r="3325" spans="1:7" ht="15" customHeight="1">
      <c r="A3325" s="1165" t="str">
        <f t="shared" si="335"/>
        <v>PEXP221ORA</v>
      </c>
      <c r="B3325" s="1165">
        <f>IFERROR(INDEX('PE Holds'!$B$15:$AF$554,MATCH(C3325,'PE Holds'!$B$15:$B$552,FALSE),MATCH(D3325,'PE Holds'!$B$15:$AF$15,FALSE)),0)</f>
        <v>0</v>
      </c>
      <c r="C3325" s="1165" t="str">
        <f t="shared" si="339"/>
        <v>PEXP221</v>
      </c>
      <c r="D3325" s="988" t="str">
        <f>'PE Holds'!$Y$15</f>
        <v>Pure Orange</v>
      </c>
      <c r="E3325" s="1165" t="s">
        <v>27836</v>
      </c>
      <c r="F3325" s="1165" t="s">
        <v>27824</v>
      </c>
      <c r="G3325" s="1170" t="s">
        <v>28040</v>
      </c>
    </row>
    <row r="3326" spans="1:7" ht="15" customHeight="1">
      <c r="A3326" s="1165" t="str">
        <f t="shared" si="335"/>
        <v>PEXP222WHI</v>
      </c>
      <c r="B3326" s="1165">
        <f>IFERROR(INDEX('PE Holds'!$B$15:$AF$554,MATCH(C3326,'PE Holds'!$B$15:$B$552,FALSE),MATCH(D3326,'PE Holds'!$B$15:$AF$15,FALSE)),0)</f>
        <v>0</v>
      </c>
      <c r="C3326" s="1165" t="s">
        <v>28062</v>
      </c>
      <c r="D3326" s="1166" t="str">
        <f>'PE Holds'!$L$15</f>
        <v>White 
RAL 9016</v>
      </c>
      <c r="E3326" s="1165" t="s">
        <v>27838</v>
      </c>
      <c r="F3326" s="1165" t="s">
        <v>27824</v>
      </c>
      <c r="G3326" s="1170" t="s">
        <v>28040</v>
      </c>
    </row>
    <row r="3327" spans="1:7" ht="15" customHeight="1">
      <c r="A3327" s="1165" t="str">
        <f t="shared" si="335"/>
        <v>PEXP222YEL</v>
      </c>
      <c r="B3327" s="1165">
        <f>IFERROR(INDEX('PE Holds'!$B$15:$AF$554,MATCH(C3327,'PE Holds'!$B$15:$B$552,FALSE),MATCH(D3327,'PE Holds'!$B$15:$AF$15,FALSE)),0)</f>
        <v>0</v>
      </c>
      <c r="C3327" s="1165" t="str">
        <f>+C3326</f>
        <v>PEXP222</v>
      </c>
      <c r="D3327" s="988" t="str">
        <f>'PE Holds'!$M$15</f>
        <v>Yellow 
RAL 1026</v>
      </c>
      <c r="E3327" s="1165" t="s">
        <v>27823</v>
      </c>
      <c r="F3327" s="1165" t="s">
        <v>27824</v>
      </c>
      <c r="G3327" s="1170" t="s">
        <v>28040</v>
      </c>
    </row>
    <row r="3328" spans="1:7" ht="15" customHeight="1">
      <c r="A3328" s="1165" t="str">
        <f t="shared" ref="A3328:A3391" si="340">CONCATENATE(C3328,E3328)</f>
        <v>PEXP222GRE</v>
      </c>
      <c r="B3328" s="1165">
        <f>IFERROR(INDEX('PE Holds'!$B$15:$AF$554,MATCH(C3328,'PE Holds'!$B$15:$B$552,FALSE),MATCH(D3328,'PE Holds'!$B$15:$AF$15,FALSE)),0)</f>
        <v>0</v>
      </c>
      <c r="C3328" s="1165" t="str">
        <f t="shared" ref="C3328:C3339" si="341">+C3327</f>
        <v>PEXP222</v>
      </c>
      <c r="D3328" s="988" t="str">
        <f>'PE Holds'!$N$15</f>
        <v>Green 
RAL 6002</v>
      </c>
      <c r="E3328" s="1165" t="s">
        <v>27837</v>
      </c>
      <c r="F3328" s="1165" t="s">
        <v>27824</v>
      </c>
      <c r="G3328" s="1170" t="s">
        <v>28040</v>
      </c>
    </row>
    <row r="3329" spans="1:7" ht="15" customHeight="1">
      <c r="A3329" s="1165" t="str">
        <f t="shared" si="340"/>
        <v>PEXP222RED</v>
      </c>
      <c r="B3329" s="1165">
        <f>IFERROR(INDEX('PE Holds'!$B$15:$AF$554,MATCH(C3329,'PE Holds'!$B$15:$B$552,FALSE),MATCH(D3329,'PE Holds'!$B$15:$AF$15,FALSE)),0)</f>
        <v>0</v>
      </c>
      <c r="C3329" s="1165" t="str">
        <f t="shared" si="341"/>
        <v>PEXP222</v>
      </c>
      <c r="D3329" s="988" t="str">
        <f>'PE Holds'!$O$15</f>
        <v>Red 
RAL 3020</v>
      </c>
      <c r="E3329" s="1165" t="s">
        <v>27826</v>
      </c>
      <c r="F3329" s="1165" t="s">
        <v>27824</v>
      </c>
      <c r="G3329" s="1170" t="s">
        <v>28040</v>
      </c>
    </row>
    <row r="3330" spans="1:7" ht="15" customHeight="1">
      <c r="A3330" s="1165" t="str">
        <f t="shared" si="340"/>
        <v>PEXP222BLU</v>
      </c>
      <c r="B3330" s="1165">
        <f>IFERROR(INDEX('PE Holds'!$B$15:$AF$554,MATCH(C3330,'PE Holds'!$B$15:$B$552,FALSE),MATCH(D3330,'PE Holds'!$B$15:$AF$15,FALSE)),0)</f>
        <v>0</v>
      </c>
      <c r="C3330" s="1165" t="str">
        <f t="shared" si="341"/>
        <v>PEXP222</v>
      </c>
      <c r="D3330" s="988" t="str">
        <f>'PE Holds'!$P$15</f>
        <v>Blue 
RAL 5015</v>
      </c>
      <c r="E3330" s="1165" t="s">
        <v>27827</v>
      </c>
      <c r="F3330" s="1165" t="s">
        <v>27824</v>
      </c>
      <c r="G3330" s="1170" t="s">
        <v>28040</v>
      </c>
    </row>
    <row r="3331" spans="1:7" ht="15" customHeight="1">
      <c r="A3331" s="1165" t="str">
        <f t="shared" si="340"/>
        <v>PEXP222GRY</v>
      </c>
      <c r="B3331" s="1165">
        <f>IFERROR(INDEX('PE Holds'!$B$15:$AF$554,MATCH(C3331,'PE Holds'!$B$15:$B$552,FALSE),MATCH(D3331,'PE Holds'!$B$15:$AF$15,FALSE)),0)</f>
        <v>0</v>
      </c>
      <c r="C3331" s="1165" t="str">
        <f t="shared" si="341"/>
        <v>PEXP222</v>
      </c>
      <c r="D3331" s="988" t="str">
        <f>'PE Holds'!$Q$15</f>
        <v>Grey 
RAL 7001</v>
      </c>
      <c r="E3331" s="1165" t="s">
        <v>27828</v>
      </c>
      <c r="F3331" s="1165" t="s">
        <v>27824</v>
      </c>
      <c r="G3331" s="1170" t="s">
        <v>28040</v>
      </c>
    </row>
    <row r="3332" spans="1:7" ht="15" customHeight="1">
      <c r="A3332" s="1165" t="str">
        <f t="shared" si="340"/>
        <v>PEXP222BLK</v>
      </c>
      <c r="B3332" s="1165">
        <f>IFERROR(INDEX('PE Holds'!$B$15:$AF$554,MATCH(C3332,'PE Holds'!$B$15:$B$552,FALSE),MATCH(D3332,'PE Holds'!$B$15:$AF$15,FALSE)),0)</f>
        <v>0</v>
      </c>
      <c r="C3332" s="1165" t="str">
        <f t="shared" si="341"/>
        <v>PEXP222</v>
      </c>
      <c r="D3332" s="988" t="str">
        <f>'PE Holds'!$R$15</f>
        <v>Black 
RAL 9005</v>
      </c>
      <c r="E3332" s="1165" t="s">
        <v>27829</v>
      </c>
      <c r="F3332" s="1165" t="s">
        <v>27824</v>
      </c>
      <c r="G3332" s="1170" t="s">
        <v>28040</v>
      </c>
    </row>
    <row r="3333" spans="1:7" ht="15" customHeight="1">
      <c r="A3333" s="1165" t="str">
        <f t="shared" si="340"/>
        <v>PEXP222FLO</v>
      </c>
      <c r="B3333" s="1165">
        <f>IFERROR(INDEX('PE Holds'!$B$15:$AF$554,MATCH(C3333,'PE Holds'!$B$15:$B$552,FALSE),MATCH(D3333,'PE Holds'!$B$15:$AF$15,FALSE)),0)</f>
        <v>0</v>
      </c>
      <c r="C3333" s="1165" t="str">
        <f t="shared" si="341"/>
        <v>PEXP222</v>
      </c>
      <c r="D3333" s="988" t="str">
        <f>'PE Holds'!$S$15</f>
        <v>Fluo 
Orange</v>
      </c>
      <c r="E3333" s="1165" t="s">
        <v>27830</v>
      </c>
      <c r="F3333" s="1165" t="s">
        <v>27824</v>
      </c>
      <c r="G3333" s="1170" t="s">
        <v>28040</v>
      </c>
    </row>
    <row r="3334" spans="1:7" ht="15" customHeight="1">
      <c r="A3334" s="1165" t="str">
        <f t="shared" si="340"/>
        <v>PEXP222FLG</v>
      </c>
      <c r="B3334" s="1165">
        <f>IFERROR(INDEX('PE Holds'!$B$15:$AF$554,MATCH(C3334,'PE Holds'!$B$15:$B$552,FALSE),MATCH(D3334,'PE Holds'!$B$15:$AF$15,FALSE)),0)</f>
        <v>0</v>
      </c>
      <c r="C3334" s="1165" t="str">
        <f t="shared" si="341"/>
        <v>PEXP222</v>
      </c>
      <c r="D3334" s="988" t="str">
        <f>'PE Holds'!$T$15</f>
        <v>Fluo 
Green</v>
      </c>
      <c r="E3334" s="1165" t="s">
        <v>27831</v>
      </c>
      <c r="F3334" s="1165" t="s">
        <v>27824</v>
      </c>
      <c r="G3334" s="1170" t="s">
        <v>28040</v>
      </c>
    </row>
    <row r="3335" spans="1:7" ht="15" customHeight="1">
      <c r="A3335" s="1165" t="str">
        <f t="shared" si="340"/>
        <v>PEXP222FLP</v>
      </c>
      <c r="B3335" s="1165">
        <f>IFERROR(INDEX('PE Holds'!$B$15:$AF$554,MATCH(C3335,'PE Holds'!$B$15:$B$552,FALSE),MATCH(D3335,'PE Holds'!$B$15:$AF$15,FALSE)),0)</f>
        <v>0</v>
      </c>
      <c r="C3335" s="1165" t="str">
        <f t="shared" si="341"/>
        <v>PEXP222</v>
      </c>
      <c r="D3335" s="988" t="str">
        <f>'PE Holds'!$U$15</f>
        <v>Fluo 
Pink</v>
      </c>
      <c r="E3335" s="1165" t="s">
        <v>27832</v>
      </c>
      <c r="F3335" s="1165" t="s">
        <v>27824</v>
      </c>
      <c r="G3335" s="1170" t="s">
        <v>28040</v>
      </c>
    </row>
    <row r="3336" spans="1:7" ht="15" customHeight="1">
      <c r="A3336" s="1165" t="str">
        <f t="shared" si="340"/>
        <v>PEXP222FLY</v>
      </c>
      <c r="B3336" s="1165">
        <f>IFERROR(INDEX('PE Holds'!$B$15:$AF$554,MATCH(C3336,'PE Holds'!$B$15:$B$552,FALSE),MATCH(D3336,'PE Holds'!$B$15:$AF$15,FALSE)),0)</f>
        <v>0</v>
      </c>
      <c r="C3336" s="1165" t="str">
        <f t="shared" si="341"/>
        <v>PEXP222</v>
      </c>
      <c r="D3336" s="988" t="str">
        <f>'PE Holds'!$V$15</f>
        <v>Fluo 
Yellow</v>
      </c>
      <c r="E3336" s="1165" t="s">
        <v>28041</v>
      </c>
      <c r="F3336" s="1165" t="s">
        <v>27824</v>
      </c>
      <c r="G3336" s="1170" t="s">
        <v>28040</v>
      </c>
    </row>
    <row r="3337" spans="1:7" ht="15" customHeight="1">
      <c r="A3337" s="1165" t="str">
        <f t="shared" si="340"/>
        <v>PEXP222VIO</v>
      </c>
      <c r="B3337" s="1165">
        <f>IFERROR(INDEX('PE Holds'!$B$15:$AF$554,MATCH(C3337,'PE Holds'!$B$15:$B$552,FALSE),MATCH(D3337,'PE Holds'!$B$15:$AF$15,FALSE)),0)</f>
        <v>0</v>
      </c>
      <c r="C3337" s="1165" t="str">
        <f t="shared" si="341"/>
        <v>PEXP222</v>
      </c>
      <c r="D3337" s="988" t="str">
        <f>'PE Holds'!$W$15</f>
        <v>Violet 
RAL 4008</v>
      </c>
      <c r="E3337" s="1165" t="s">
        <v>27833</v>
      </c>
      <c r="F3337" s="1165" t="s">
        <v>27824</v>
      </c>
      <c r="G3337" s="1170" t="s">
        <v>28040</v>
      </c>
    </row>
    <row r="3338" spans="1:7" ht="15" customHeight="1">
      <c r="A3338" s="1165" t="str">
        <f t="shared" si="340"/>
        <v>PEXP222MIN</v>
      </c>
      <c r="B3338" s="1165">
        <f>IFERROR(INDEX('PE Holds'!$B$15:$AF$554,MATCH(C3338,'PE Holds'!$B$15:$B$552,FALSE),MATCH(D3338,'PE Holds'!$B$15:$AF$15,FALSE)),0)</f>
        <v>0</v>
      </c>
      <c r="C3338" s="1165" t="str">
        <f t="shared" si="341"/>
        <v>PEXP222</v>
      </c>
      <c r="D3338" s="988" t="str">
        <f>'PE Holds'!$X$15</f>
        <v>Mint 
RAL 6027</v>
      </c>
      <c r="E3338" s="1165" t="s">
        <v>27834</v>
      </c>
      <c r="F3338" s="1165" t="s">
        <v>27824</v>
      </c>
      <c r="G3338" s="1170" t="s">
        <v>28040</v>
      </c>
    </row>
    <row r="3339" spans="1:7" ht="15" customHeight="1">
      <c r="A3339" s="1165" t="str">
        <f t="shared" si="340"/>
        <v>PEXP222ORA</v>
      </c>
      <c r="B3339" s="1165">
        <f>IFERROR(INDEX('PE Holds'!$B$15:$AF$554,MATCH(C3339,'PE Holds'!$B$15:$B$552,FALSE),MATCH(D3339,'PE Holds'!$B$15:$AF$15,FALSE)),0)</f>
        <v>0</v>
      </c>
      <c r="C3339" s="1165" t="str">
        <f t="shared" si="341"/>
        <v>PEXP222</v>
      </c>
      <c r="D3339" s="988" t="str">
        <f>'PE Holds'!$Y$15</f>
        <v>Pure Orange</v>
      </c>
      <c r="E3339" s="1165" t="s">
        <v>27836</v>
      </c>
      <c r="F3339" s="1165" t="s">
        <v>27824</v>
      </c>
      <c r="G3339" s="1170" t="s">
        <v>28040</v>
      </c>
    </row>
    <row r="3340" spans="1:7" ht="15" customHeight="1">
      <c r="A3340" s="1165" t="str">
        <f t="shared" si="340"/>
        <v>PEXP223WHI</v>
      </c>
      <c r="B3340" s="1165">
        <f>IFERROR(INDEX('PE Holds'!$B$15:$AF$554,MATCH(C3340,'PE Holds'!$B$15:$B$552,FALSE),MATCH(D3340,'PE Holds'!$B$15:$AF$15,FALSE)),0)</f>
        <v>0</v>
      </c>
      <c r="C3340" s="1165" t="s">
        <v>28063</v>
      </c>
      <c r="D3340" s="1166" t="str">
        <f>'PE Holds'!$L$15</f>
        <v>White 
RAL 9016</v>
      </c>
      <c r="E3340" s="1165" t="s">
        <v>27838</v>
      </c>
      <c r="F3340" s="1165" t="s">
        <v>27824</v>
      </c>
      <c r="G3340" s="1170" t="s">
        <v>28040</v>
      </c>
    </row>
    <row r="3341" spans="1:7" ht="15" customHeight="1">
      <c r="A3341" s="1165" t="str">
        <f t="shared" si="340"/>
        <v>PEXP223YEL</v>
      </c>
      <c r="B3341" s="1165">
        <f>IFERROR(INDEX('PE Holds'!$B$15:$AF$554,MATCH(C3341,'PE Holds'!$B$15:$B$552,FALSE),MATCH(D3341,'PE Holds'!$B$15:$AF$15,FALSE)),0)</f>
        <v>0</v>
      </c>
      <c r="C3341" s="1165" t="str">
        <f>+C3340</f>
        <v>PEXP223</v>
      </c>
      <c r="D3341" s="988" t="str">
        <f>'PE Holds'!$M$15</f>
        <v>Yellow 
RAL 1026</v>
      </c>
      <c r="E3341" s="1165" t="s">
        <v>27823</v>
      </c>
      <c r="F3341" s="1165" t="s">
        <v>27824</v>
      </c>
      <c r="G3341" s="1170" t="s">
        <v>28040</v>
      </c>
    </row>
    <row r="3342" spans="1:7" ht="15" customHeight="1">
      <c r="A3342" s="1165" t="str">
        <f t="shared" si="340"/>
        <v>PEXP223GRE</v>
      </c>
      <c r="B3342" s="1165">
        <f>IFERROR(INDEX('PE Holds'!$B$15:$AF$554,MATCH(C3342,'PE Holds'!$B$15:$B$552,FALSE),MATCH(D3342,'PE Holds'!$B$15:$AF$15,FALSE)),0)</f>
        <v>0</v>
      </c>
      <c r="C3342" s="1165" t="str">
        <f t="shared" ref="C3342:C3353" si="342">+C3341</f>
        <v>PEXP223</v>
      </c>
      <c r="D3342" s="988" t="str">
        <f>'PE Holds'!$N$15</f>
        <v>Green 
RAL 6002</v>
      </c>
      <c r="E3342" s="1165" t="s">
        <v>27837</v>
      </c>
      <c r="F3342" s="1165" t="s">
        <v>27824</v>
      </c>
      <c r="G3342" s="1170" t="s">
        <v>28040</v>
      </c>
    </row>
    <row r="3343" spans="1:7" ht="15" customHeight="1">
      <c r="A3343" s="1165" t="str">
        <f t="shared" si="340"/>
        <v>PEXP223RED</v>
      </c>
      <c r="B3343" s="1165">
        <f>IFERROR(INDEX('PE Holds'!$B$15:$AF$554,MATCH(C3343,'PE Holds'!$B$15:$B$552,FALSE),MATCH(D3343,'PE Holds'!$B$15:$AF$15,FALSE)),0)</f>
        <v>0</v>
      </c>
      <c r="C3343" s="1165" t="str">
        <f t="shared" si="342"/>
        <v>PEXP223</v>
      </c>
      <c r="D3343" s="988" t="str">
        <f>'PE Holds'!$O$15</f>
        <v>Red 
RAL 3020</v>
      </c>
      <c r="E3343" s="1165" t="s">
        <v>27826</v>
      </c>
      <c r="F3343" s="1165" t="s">
        <v>27824</v>
      </c>
      <c r="G3343" s="1170" t="s">
        <v>28040</v>
      </c>
    </row>
    <row r="3344" spans="1:7" ht="15" customHeight="1">
      <c r="A3344" s="1165" t="str">
        <f t="shared" si="340"/>
        <v>PEXP223BLU</v>
      </c>
      <c r="B3344" s="1165">
        <f>IFERROR(INDEX('PE Holds'!$B$15:$AF$554,MATCH(C3344,'PE Holds'!$B$15:$B$552,FALSE),MATCH(D3344,'PE Holds'!$B$15:$AF$15,FALSE)),0)</f>
        <v>0</v>
      </c>
      <c r="C3344" s="1165" t="str">
        <f t="shared" si="342"/>
        <v>PEXP223</v>
      </c>
      <c r="D3344" s="988" t="str">
        <f>'PE Holds'!$P$15</f>
        <v>Blue 
RAL 5015</v>
      </c>
      <c r="E3344" s="1165" t="s">
        <v>27827</v>
      </c>
      <c r="F3344" s="1165" t="s">
        <v>27824</v>
      </c>
      <c r="G3344" s="1170" t="s">
        <v>28040</v>
      </c>
    </row>
    <row r="3345" spans="1:7" ht="15" customHeight="1">
      <c r="A3345" s="1165" t="str">
        <f t="shared" si="340"/>
        <v>PEXP223GRY</v>
      </c>
      <c r="B3345" s="1165">
        <f>IFERROR(INDEX('PE Holds'!$B$15:$AF$554,MATCH(C3345,'PE Holds'!$B$15:$B$552,FALSE),MATCH(D3345,'PE Holds'!$B$15:$AF$15,FALSE)),0)</f>
        <v>0</v>
      </c>
      <c r="C3345" s="1165" t="str">
        <f t="shared" si="342"/>
        <v>PEXP223</v>
      </c>
      <c r="D3345" s="988" t="str">
        <f>'PE Holds'!$Q$15</f>
        <v>Grey 
RAL 7001</v>
      </c>
      <c r="E3345" s="1165" t="s">
        <v>27828</v>
      </c>
      <c r="F3345" s="1165" t="s">
        <v>27824</v>
      </c>
      <c r="G3345" s="1170" t="s">
        <v>28040</v>
      </c>
    </row>
    <row r="3346" spans="1:7" ht="15" customHeight="1">
      <c r="A3346" s="1165" t="str">
        <f t="shared" si="340"/>
        <v>PEXP223BLK</v>
      </c>
      <c r="B3346" s="1165">
        <f>IFERROR(INDEX('PE Holds'!$B$15:$AF$554,MATCH(C3346,'PE Holds'!$B$15:$B$552,FALSE),MATCH(D3346,'PE Holds'!$B$15:$AF$15,FALSE)),0)</f>
        <v>0</v>
      </c>
      <c r="C3346" s="1165" t="str">
        <f t="shared" si="342"/>
        <v>PEXP223</v>
      </c>
      <c r="D3346" s="988" t="str">
        <f>'PE Holds'!$R$15</f>
        <v>Black 
RAL 9005</v>
      </c>
      <c r="E3346" s="1165" t="s">
        <v>27829</v>
      </c>
      <c r="F3346" s="1165" t="s">
        <v>27824</v>
      </c>
      <c r="G3346" s="1170" t="s">
        <v>28040</v>
      </c>
    </row>
    <row r="3347" spans="1:7" ht="15" customHeight="1">
      <c r="A3347" s="1165" t="str">
        <f t="shared" si="340"/>
        <v>PEXP223FLO</v>
      </c>
      <c r="B3347" s="1165">
        <f>IFERROR(INDEX('PE Holds'!$B$15:$AF$554,MATCH(C3347,'PE Holds'!$B$15:$B$552,FALSE),MATCH(D3347,'PE Holds'!$B$15:$AF$15,FALSE)),0)</f>
        <v>0</v>
      </c>
      <c r="C3347" s="1165" t="str">
        <f t="shared" si="342"/>
        <v>PEXP223</v>
      </c>
      <c r="D3347" s="988" t="str">
        <f>'PE Holds'!$S$15</f>
        <v>Fluo 
Orange</v>
      </c>
      <c r="E3347" s="1165" t="s">
        <v>27830</v>
      </c>
      <c r="F3347" s="1165" t="s">
        <v>27824</v>
      </c>
      <c r="G3347" s="1170" t="s">
        <v>28040</v>
      </c>
    </row>
    <row r="3348" spans="1:7" ht="15" customHeight="1">
      <c r="A3348" s="1165" t="str">
        <f t="shared" si="340"/>
        <v>PEXP223FLG</v>
      </c>
      <c r="B3348" s="1165">
        <f>IFERROR(INDEX('PE Holds'!$B$15:$AF$554,MATCH(C3348,'PE Holds'!$B$15:$B$552,FALSE),MATCH(D3348,'PE Holds'!$B$15:$AF$15,FALSE)),0)</f>
        <v>0</v>
      </c>
      <c r="C3348" s="1165" t="str">
        <f t="shared" si="342"/>
        <v>PEXP223</v>
      </c>
      <c r="D3348" s="988" t="str">
        <f>'PE Holds'!$T$15</f>
        <v>Fluo 
Green</v>
      </c>
      <c r="E3348" s="1165" t="s">
        <v>27831</v>
      </c>
      <c r="F3348" s="1165" t="s">
        <v>27824</v>
      </c>
      <c r="G3348" s="1170" t="s">
        <v>28040</v>
      </c>
    </row>
    <row r="3349" spans="1:7" ht="15" customHeight="1">
      <c r="A3349" s="1165" t="str">
        <f t="shared" si="340"/>
        <v>PEXP223FLP</v>
      </c>
      <c r="B3349" s="1165">
        <f>IFERROR(INDEX('PE Holds'!$B$15:$AF$554,MATCH(C3349,'PE Holds'!$B$15:$B$552,FALSE),MATCH(D3349,'PE Holds'!$B$15:$AF$15,FALSE)),0)</f>
        <v>0</v>
      </c>
      <c r="C3349" s="1165" t="str">
        <f t="shared" si="342"/>
        <v>PEXP223</v>
      </c>
      <c r="D3349" s="988" t="str">
        <f>'PE Holds'!$U$15</f>
        <v>Fluo 
Pink</v>
      </c>
      <c r="E3349" s="1165" t="s">
        <v>27832</v>
      </c>
      <c r="F3349" s="1165" t="s">
        <v>27824</v>
      </c>
      <c r="G3349" s="1170" t="s">
        <v>28040</v>
      </c>
    </row>
    <row r="3350" spans="1:7" ht="15" customHeight="1">
      <c r="A3350" s="1165" t="str">
        <f t="shared" si="340"/>
        <v>PEXP223FLY</v>
      </c>
      <c r="B3350" s="1165">
        <f>IFERROR(INDEX('PE Holds'!$B$15:$AF$554,MATCH(C3350,'PE Holds'!$B$15:$B$552,FALSE),MATCH(D3350,'PE Holds'!$B$15:$AF$15,FALSE)),0)</f>
        <v>0</v>
      </c>
      <c r="C3350" s="1165" t="str">
        <f t="shared" si="342"/>
        <v>PEXP223</v>
      </c>
      <c r="D3350" s="988" t="str">
        <f>'PE Holds'!$V$15</f>
        <v>Fluo 
Yellow</v>
      </c>
      <c r="E3350" s="1165" t="s">
        <v>28041</v>
      </c>
      <c r="F3350" s="1165" t="s">
        <v>27824</v>
      </c>
      <c r="G3350" s="1170" t="s">
        <v>28040</v>
      </c>
    </row>
    <row r="3351" spans="1:7" ht="15" customHeight="1">
      <c r="A3351" s="1165" t="str">
        <f t="shared" si="340"/>
        <v>PEXP223VIO</v>
      </c>
      <c r="B3351" s="1165">
        <f>IFERROR(INDEX('PE Holds'!$B$15:$AF$554,MATCH(C3351,'PE Holds'!$B$15:$B$552,FALSE),MATCH(D3351,'PE Holds'!$B$15:$AF$15,FALSE)),0)</f>
        <v>0</v>
      </c>
      <c r="C3351" s="1165" t="str">
        <f t="shared" si="342"/>
        <v>PEXP223</v>
      </c>
      <c r="D3351" s="988" t="str">
        <f>'PE Holds'!$W$15</f>
        <v>Violet 
RAL 4008</v>
      </c>
      <c r="E3351" s="1165" t="s">
        <v>27833</v>
      </c>
      <c r="F3351" s="1165" t="s">
        <v>27824</v>
      </c>
      <c r="G3351" s="1170" t="s">
        <v>28040</v>
      </c>
    </row>
    <row r="3352" spans="1:7" ht="15" customHeight="1">
      <c r="A3352" s="1165" t="str">
        <f t="shared" si="340"/>
        <v>PEXP223MIN</v>
      </c>
      <c r="B3352" s="1165">
        <f>IFERROR(INDEX('PE Holds'!$B$15:$AF$554,MATCH(C3352,'PE Holds'!$B$15:$B$552,FALSE),MATCH(D3352,'PE Holds'!$B$15:$AF$15,FALSE)),0)</f>
        <v>0</v>
      </c>
      <c r="C3352" s="1165" t="str">
        <f t="shared" si="342"/>
        <v>PEXP223</v>
      </c>
      <c r="D3352" s="988" t="str">
        <f>'PE Holds'!$X$15</f>
        <v>Mint 
RAL 6027</v>
      </c>
      <c r="E3352" s="1165" t="s">
        <v>27834</v>
      </c>
      <c r="F3352" s="1165" t="s">
        <v>27824</v>
      </c>
      <c r="G3352" s="1170" t="s">
        <v>28040</v>
      </c>
    </row>
    <row r="3353" spans="1:7" ht="15" customHeight="1">
      <c r="A3353" s="1165" t="str">
        <f t="shared" si="340"/>
        <v>PEXP223ORA</v>
      </c>
      <c r="B3353" s="1165">
        <f>IFERROR(INDEX('PE Holds'!$B$15:$AF$554,MATCH(C3353,'PE Holds'!$B$15:$B$552,FALSE),MATCH(D3353,'PE Holds'!$B$15:$AF$15,FALSE)),0)</f>
        <v>0</v>
      </c>
      <c r="C3353" s="1165" t="str">
        <f t="shared" si="342"/>
        <v>PEXP223</v>
      </c>
      <c r="D3353" s="988" t="str">
        <f>'PE Holds'!$Y$15</f>
        <v>Pure Orange</v>
      </c>
      <c r="E3353" s="1165" t="s">
        <v>27836</v>
      </c>
      <c r="F3353" s="1165" t="s">
        <v>27824</v>
      </c>
      <c r="G3353" s="1170" t="s">
        <v>28040</v>
      </c>
    </row>
    <row r="3354" spans="1:7" ht="15" customHeight="1">
      <c r="A3354" s="1165" t="str">
        <f t="shared" si="340"/>
        <v>PEXP224WHI</v>
      </c>
      <c r="B3354" s="1165">
        <f>IFERROR(INDEX('PE Holds'!$B$15:$AF$554,MATCH(C3354,'PE Holds'!$B$15:$B$552,FALSE),MATCH(D3354,'PE Holds'!$B$15:$AF$15,FALSE)),0)</f>
        <v>0</v>
      </c>
      <c r="C3354" s="1165" t="s">
        <v>28064</v>
      </c>
      <c r="D3354" s="1166" t="str">
        <f>'PE Holds'!$L$15</f>
        <v>White 
RAL 9016</v>
      </c>
      <c r="E3354" s="1165" t="s">
        <v>27838</v>
      </c>
      <c r="F3354" s="1165" t="s">
        <v>27824</v>
      </c>
      <c r="G3354" s="1170" t="s">
        <v>28040</v>
      </c>
    </row>
    <row r="3355" spans="1:7" ht="15" customHeight="1">
      <c r="A3355" s="1165" t="str">
        <f t="shared" si="340"/>
        <v>PEXP224YEL</v>
      </c>
      <c r="B3355" s="1165">
        <f>IFERROR(INDEX('PE Holds'!$B$15:$AF$554,MATCH(C3355,'PE Holds'!$B$15:$B$552,FALSE),MATCH(D3355,'PE Holds'!$B$15:$AF$15,FALSE)),0)</f>
        <v>0</v>
      </c>
      <c r="C3355" s="1165" t="str">
        <f>+C3354</f>
        <v>PEXP224</v>
      </c>
      <c r="D3355" s="988" t="str">
        <f>'PE Holds'!$M$15</f>
        <v>Yellow 
RAL 1026</v>
      </c>
      <c r="E3355" s="1165" t="s">
        <v>27823</v>
      </c>
      <c r="F3355" s="1165" t="s">
        <v>27824</v>
      </c>
      <c r="G3355" s="1170" t="s">
        <v>28040</v>
      </c>
    </row>
    <row r="3356" spans="1:7" ht="15" customHeight="1">
      <c r="A3356" s="1165" t="str">
        <f t="shared" si="340"/>
        <v>PEXP224GRE</v>
      </c>
      <c r="B3356" s="1165">
        <f>IFERROR(INDEX('PE Holds'!$B$15:$AF$554,MATCH(C3356,'PE Holds'!$B$15:$B$552,FALSE),MATCH(D3356,'PE Holds'!$B$15:$AF$15,FALSE)),0)</f>
        <v>0</v>
      </c>
      <c r="C3356" s="1165" t="str">
        <f t="shared" ref="C3356:C3367" si="343">+C3355</f>
        <v>PEXP224</v>
      </c>
      <c r="D3356" s="988" t="str">
        <f>'PE Holds'!$N$15</f>
        <v>Green 
RAL 6002</v>
      </c>
      <c r="E3356" s="1165" t="s">
        <v>27837</v>
      </c>
      <c r="F3356" s="1165" t="s">
        <v>27824</v>
      </c>
      <c r="G3356" s="1170" t="s">
        <v>28040</v>
      </c>
    </row>
    <row r="3357" spans="1:7" ht="15" customHeight="1">
      <c r="A3357" s="1165" t="str">
        <f t="shared" si="340"/>
        <v>PEXP224RED</v>
      </c>
      <c r="B3357" s="1165">
        <f>IFERROR(INDEX('PE Holds'!$B$15:$AF$554,MATCH(C3357,'PE Holds'!$B$15:$B$552,FALSE),MATCH(D3357,'PE Holds'!$B$15:$AF$15,FALSE)),0)</f>
        <v>0</v>
      </c>
      <c r="C3357" s="1165" t="str">
        <f t="shared" si="343"/>
        <v>PEXP224</v>
      </c>
      <c r="D3357" s="988" t="str">
        <f>'PE Holds'!$O$15</f>
        <v>Red 
RAL 3020</v>
      </c>
      <c r="E3357" s="1165" t="s">
        <v>27826</v>
      </c>
      <c r="F3357" s="1165" t="s">
        <v>27824</v>
      </c>
      <c r="G3357" s="1170" t="s">
        <v>28040</v>
      </c>
    </row>
    <row r="3358" spans="1:7" ht="15" customHeight="1">
      <c r="A3358" s="1165" t="str">
        <f t="shared" si="340"/>
        <v>PEXP224BLU</v>
      </c>
      <c r="B3358" s="1165">
        <f>IFERROR(INDEX('PE Holds'!$B$15:$AF$554,MATCH(C3358,'PE Holds'!$B$15:$B$552,FALSE),MATCH(D3358,'PE Holds'!$B$15:$AF$15,FALSE)),0)</f>
        <v>0</v>
      </c>
      <c r="C3358" s="1165" t="str">
        <f t="shared" si="343"/>
        <v>PEXP224</v>
      </c>
      <c r="D3358" s="988" t="str">
        <f>'PE Holds'!$P$15</f>
        <v>Blue 
RAL 5015</v>
      </c>
      <c r="E3358" s="1165" t="s">
        <v>27827</v>
      </c>
      <c r="F3358" s="1165" t="s">
        <v>27824</v>
      </c>
      <c r="G3358" s="1170" t="s">
        <v>28040</v>
      </c>
    </row>
    <row r="3359" spans="1:7" ht="15" customHeight="1">
      <c r="A3359" s="1165" t="str">
        <f t="shared" si="340"/>
        <v>PEXP224GRY</v>
      </c>
      <c r="B3359" s="1165">
        <f>IFERROR(INDEX('PE Holds'!$B$15:$AF$554,MATCH(C3359,'PE Holds'!$B$15:$B$552,FALSE),MATCH(D3359,'PE Holds'!$B$15:$AF$15,FALSE)),0)</f>
        <v>0</v>
      </c>
      <c r="C3359" s="1165" t="str">
        <f t="shared" si="343"/>
        <v>PEXP224</v>
      </c>
      <c r="D3359" s="988" t="str">
        <f>'PE Holds'!$Q$15</f>
        <v>Grey 
RAL 7001</v>
      </c>
      <c r="E3359" s="1165" t="s">
        <v>27828</v>
      </c>
      <c r="F3359" s="1165" t="s">
        <v>27824</v>
      </c>
      <c r="G3359" s="1170" t="s">
        <v>28040</v>
      </c>
    </row>
    <row r="3360" spans="1:7" ht="15" customHeight="1">
      <c r="A3360" s="1165" t="str">
        <f t="shared" si="340"/>
        <v>PEXP224BLK</v>
      </c>
      <c r="B3360" s="1165">
        <f>IFERROR(INDEX('PE Holds'!$B$15:$AF$554,MATCH(C3360,'PE Holds'!$B$15:$B$552,FALSE),MATCH(D3360,'PE Holds'!$B$15:$AF$15,FALSE)),0)</f>
        <v>0</v>
      </c>
      <c r="C3360" s="1165" t="str">
        <f t="shared" si="343"/>
        <v>PEXP224</v>
      </c>
      <c r="D3360" s="988" t="str">
        <f>'PE Holds'!$R$15</f>
        <v>Black 
RAL 9005</v>
      </c>
      <c r="E3360" s="1165" t="s">
        <v>27829</v>
      </c>
      <c r="F3360" s="1165" t="s">
        <v>27824</v>
      </c>
      <c r="G3360" s="1170" t="s">
        <v>28040</v>
      </c>
    </row>
    <row r="3361" spans="1:7" ht="15" customHeight="1">
      <c r="A3361" s="1165" t="str">
        <f t="shared" si="340"/>
        <v>PEXP224FLO</v>
      </c>
      <c r="B3361" s="1165">
        <f>IFERROR(INDEX('PE Holds'!$B$15:$AF$554,MATCH(C3361,'PE Holds'!$B$15:$B$552,FALSE),MATCH(D3361,'PE Holds'!$B$15:$AF$15,FALSE)),0)</f>
        <v>0</v>
      </c>
      <c r="C3361" s="1165" t="str">
        <f t="shared" si="343"/>
        <v>PEXP224</v>
      </c>
      <c r="D3361" s="988" t="str">
        <f>'PE Holds'!$S$15</f>
        <v>Fluo 
Orange</v>
      </c>
      <c r="E3361" s="1165" t="s">
        <v>27830</v>
      </c>
      <c r="F3361" s="1165" t="s">
        <v>27824</v>
      </c>
      <c r="G3361" s="1170" t="s">
        <v>28040</v>
      </c>
    </row>
    <row r="3362" spans="1:7" ht="15" customHeight="1">
      <c r="A3362" s="1165" t="str">
        <f t="shared" si="340"/>
        <v>PEXP224FLG</v>
      </c>
      <c r="B3362" s="1165">
        <f>IFERROR(INDEX('PE Holds'!$B$15:$AF$554,MATCH(C3362,'PE Holds'!$B$15:$B$552,FALSE),MATCH(D3362,'PE Holds'!$B$15:$AF$15,FALSE)),0)</f>
        <v>0</v>
      </c>
      <c r="C3362" s="1165" t="str">
        <f t="shared" si="343"/>
        <v>PEXP224</v>
      </c>
      <c r="D3362" s="988" t="str">
        <f>'PE Holds'!$T$15</f>
        <v>Fluo 
Green</v>
      </c>
      <c r="E3362" s="1165" t="s">
        <v>27831</v>
      </c>
      <c r="F3362" s="1165" t="s">
        <v>27824</v>
      </c>
      <c r="G3362" s="1170" t="s">
        <v>28040</v>
      </c>
    </row>
    <row r="3363" spans="1:7" ht="15" customHeight="1">
      <c r="A3363" s="1165" t="str">
        <f t="shared" si="340"/>
        <v>PEXP224FLP</v>
      </c>
      <c r="B3363" s="1165">
        <f>IFERROR(INDEX('PE Holds'!$B$15:$AF$554,MATCH(C3363,'PE Holds'!$B$15:$B$552,FALSE),MATCH(D3363,'PE Holds'!$B$15:$AF$15,FALSE)),0)</f>
        <v>0</v>
      </c>
      <c r="C3363" s="1165" t="str">
        <f t="shared" si="343"/>
        <v>PEXP224</v>
      </c>
      <c r="D3363" s="988" t="str">
        <f>'PE Holds'!$U$15</f>
        <v>Fluo 
Pink</v>
      </c>
      <c r="E3363" s="1165" t="s">
        <v>27832</v>
      </c>
      <c r="F3363" s="1165" t="s">
        <v>27824</v>
      </c>
      <c r="G3363" s="1170" t="s">
        <v>28040</v>
      </c>
    </row>
    <row r="3364" spans="1:7" ht="15" customHeight="1">
      <c r="A3364" s="1165" t="str">
        <f t="shared" si="340"/>
        <v>PEXP224FLY</v>
      </c>
      <c r="B3364" s="1165">
        <f>IFERROR(INDEX('PE Holds'!$B$15:$AF$554,MATCH(C3364,'PE Holds'!$B$15:$B$552,FALSE),MATCH(D3364,'PE Holds'!$B$15:$AF$15,FALSE)),0)</f>
        <v>0</v>
      </c>
      <c r="C3364" s="1165" t="str">
        <f t="shared" si="343"/>
        <v>PEXP224</v>
      </c>
      <c r="D3364" s="988" t="str">
        <f>'PE Holds'!$V$15</f>
        <v>Fluo 
Yellow</v>
      </c>
      <c r="E3364" s="1165" t="s">
        <v>28041</v>
      </c>
      <c r="F3364" s="1165" t="s">
        <v>27824</v>
      </c>
      <c r="G3364" s="1170" t="s">
        <v>28040</v>
      </c>
    </row>
    <row r="3365" spans="1:7" ht="15" customHeight="1">
      <c r="A3365" s="1165" t="str">
        <f t="shared" si="340"/>
        <v>PEXP224VIO</v>
      </c>
      <c r="B3365" s="1165">
        <f>IFERROR(INDEX('PE Holds'!$B$15:$AF$554,MATCH(C3365,'PE Holds'!$B$15:$B$552,FALSE),MATCH(D3365,'PE Holds'!$B$15:$AF$15,FALSE)),0)</f>
        <v>0</v>
      </c>
      <c r="C3365" s="1165" t="str">
        <f t="shared" si="343"/>
        <v>PEXP224</v>
      </c>
      <c r="D3365" s="988" t="str">
        <f>'PE Holds'!$W$15</f>
        <v>Violet 
RAL 4008</v>
      </c>
      <c r="E3365" s="1165" t="s">
        <v>27833</v>
      </c>
      <c r="F3365" s="1165" t="s">
        <v>27824</v>
      </c>
      <c r="G3365" s="1170" t="s">
        <v>28040</v>
      </c>
    </row>
    <row r="3366" spans="1:7" ht="15" customHeight="1">
      <c r="A3366" s="1165" t="str">
        <f t="shared" si="340"/>
        <v>PEXP224MIN</v>
      </c>
      <c r="B3366" s="1165">
        <f>IFERROR(INDEX('PE Holds'!$B$15:$AF$554,MATCH(C3366,'PE Holds'!$B$15:$B$552,FALSE),MATCH(D3366,'PE Holds'!$B$15:$AF$15,FALSE)),0)</f>
        <v>0</v>
      </c>
      <c r="C3366" s="1165" t="str">
        <f t="shared" si="343"/>
        <v>PEXP224</v>
      </c>
      <c r="D3366" s="988" t="str">
        <f>'PE Holds'!$X$15</f>
        <v>Mint 
RAL 6027</v>
      </c>
      <c r="E3366" s="1165" t="s">
        <v>27834</v>
      </c>
      <c r="F3366" s="1165" t="s">
        <v>27824</v>
      </c>
      <c r="G3366" s="1170" t="s">
        <v>28040</v>
      </c>
    </row>
    <row r="3367" spans="1:7" ht="15" customHeight="1">
      <c r="A3367" s="1165" t="str">
        <f t="shared" si="340"/>
        <v>PEXP224ORA</v>
      </c>
      <c r="B3367" s="1165">
        <f>IFERROR(INDEX('PE Holds'!$B$15:$AF$554,MATCH(C3367,'PE Holds'!$B$15:$B$552,FALSE),MATCH(D3367,'PE Holds'!$B$15:$AF$15,FALSE)),0)</f>
        <v>0</v>
      </c>
      <c r="C3367" s="1165" t="str">
        <f t="shared" si="343"/>
        <v>PEXP224</v>
      </c>
      <c r="D3367" s="988" t="str">
        <f>'PE Holds'!$Y$15</f>
        <v>Pure Orange</v>
      </c>
      <c r="E3367" s="1165" t="s">
        <v>27836</v>
      </c>
      <c r="F3367" s="1165" t="s">
        <v>27824</v>
      </c>
      <c r="G3367" s="1170" t="s">
        <v>28040</v>
      </c>
    </row>
    <row r="3368" spans="1:7" ht="15" customHeight="1">
      <c r="A3368" s="1165" t="str">
        <f t="shared" si="340"/>
        <v>PEXP225WHI</v>
      </c>
      <c r="B3368" s="1165">
        <f>IFERROR(INDEX('PE Holds'!$B$15:$AF$554,MATCH(C3368,'PE Holds'!$B$15:$B$552,FALSE),MATCH(D3368,'PE Holds'!$B$15:$AF$15,FALSE)),0)</f>
        <v>0</v>
      </c>
      <c r="C3368" s="1165" t="s">
        <v>28065</v>
      </c>
      <c r="D3368" s="1166" t="str">
        <f>'PE Holds'!$L$15</f>
        <v>White 
RAL 9016</v>
      </c>
      <c r="E3368" s="1165" t="s">
        <v>27838</v>
      </c>
      <c r="F3368" s="1165" t="s">
        <v>27824</v>
      </c>
      <c r="G3368" s="1170" t="s">
        <v>28040</v>
      </c>
    </row>
    <row r="3369" spans="1:7" ht="15" customHeight="1">
      <c r="A3369" s="1165" t="str">
        <f t="shared" si="340"/>
        <v>PEXP225YEL</v>
      </c>
      <c r="B3369" s="1165">
        <f>IFERROR(INDEX('PE Holds'!$B$15:$AF$554,MATCH(C3369,'PE Holds'!$B$15:$B$552,FALSE),MATCH(D3369,'PE Holds'!$B$15:$AF$15,FALSE)),0)</f>
        <v>0</v>
      </c>
      <c r="C3369" s="1165" t="str">
        <f>+C3368</f>
        <v>PEXP225</v>
      </c>
      <c r="D3369" s="988" t="str">
        <f>'PE Holds'!$M$15</f>
        <v>Yellow 
RAL 1026</v>
      </c>
      <c r="E3369" s="1165" t="s">
        <v>27823</v>
      </c>
      <c r="F3369" s="1165" t="s">
        <v>27824</v>
      </c>
      <c r="G3369" s="1170" t="s">
        <v>28040</v>
      </c>
    </row>
    <row r="3370" spans="1:7" ht="15" customHeight="1">
      <c r="A3370" s="1165" t="str">
        <f t="shared" si="340"/>
        <v>PEXP225GRE</v>
      </c>
      <c r="B3370" s="1165">
        <f>IFERROR(INDEX('PE Holds'!$B$15:$AF$554,MATCH(C3370,'PE Holds'!$B$15:$B$552,FALSE),MATCH(D3370,'PE Holds'!$B$15:$AF$15,FALSE)),0)</f>
        <v>0</v>
      </c>
      <c r="C3370" s="1165" t="str">
        <f t="shared" ref="C3370:C3381" si="344">+C3369</f>
        <v>PEXP225</v>
      </c>
      <c r="D3370" s="988" t="str">
        <f>'PE Holds'!$N$15</f>
        <v>Green 
RAL 6002</v>
      </c>
      <c r="E3370" s="1165" t="s">
        <v>27837</v>
      </c>
      <c r="F3370" s="1165" t="s">
        <v>27824</v>
      </c>
      <c r="G3370" s="1170" t="s">
        <v>28040</v>
      </c>
    </row>
    <row r="3371" spans="1:7" ht="15" customHeight="1">
      <c r="A3371" s="1165" t="str">
        <f t="shared" si="340"/>
        <v>PEXP225RED</v>
      </c>
      <c r="B3371" s="1165">
        <f>IFERROR(INDEX('PE Holds'!$B$15:$AF$554,MATCH(C3371,'PE Holds'!$B$15:$B$552,FALSE),MATCH(D3371,'PE Holds'!$B$15:$AF$15,FALSE)),0)</f>
        <v>0</v>
      </c>
      <c r="C3371" s="1165" t="str">
        <f t="shared" si="344"/>
        <v>PEXP225</v>
      </c>
      <c r="D3371" s="988" t="str">
        <f>'PE Holds'!$O$15</f>
        <v>Red 
RAL 3020</v>
      </c>
      <c r="E3371" s="1165" t="s">
        <v>27826</v>
      </c>
      <c r="F3371" s="1165" t="s">
        <v>27824</v>
      </c>
      <c r="G3371" s="1170" t="s">
        <v>28040</v>
      </c>
    </row>
    <row r="3372" spans="1:7" ht="15" customHeight="1">
      <c r="A3372" s="1165" t="str">
        <f t="shared" si="340"/>
        <v>PEXP225BLU</v>
      </c>
      <c r="B3372" s="1165">
        <f>IFERROR(INDEX('PE Holds'!$B$15:$AF$554,MATCH(C3372,'PE Holds'!$B$15:$B$552,FALSE),MATCH(D3372,'PE Holds'!$B$15:$AF$15,FALSE)),0)</f>
        <v>0</v>
      </c>
      <c r="C3372" s="1165" t="str">
        <f t="shared" si="344"/>
        <v>PEXP225</v>
      </c>
      <c r="D3372" s="988" t="str">
        <f>'PE Holds'!$P$15</f>
        <v>Blue 
RAL 5015</v>
      </c>
      <c r="E3372" s="1165" t="s">
        <v>27827</v>
      </c>
      <c r="F3372" s="1165" t="s">
        <v>27824</v>
      </c>
      <c r="G3372" s="1170" t="s">
        <v>28040</v>
      </c>
    </row>
    <row r="3373" spans="1:7" ht="15" customHeight="1">
      <c r="A3373" s="1165" t="str">
        <f t="shared" si="340"/>
        <v>PEXP225GRY</v>
      </c>
      <c r="B3373" s="1165">
        <f>IFERROR(INDEX('PE Holds'!$B$15:$AF$554,MATCH(C3373,'PE Holds'!$B$15:$B$552,FALSE),MATCH(D3373,'PE Holds'!$B$15:$AF$15,FALSE)),0)</f>
        <v>0</v>
      </c>
      <c r="C3373" s="1165" t="str">
        <f t="shared" si="344"/>
        <v>PEXP225</v>
      </c>
      <c r="D3373" s="988" t="str">
        <f>'PE Holds'!$Q$15</f>
        <v>Grey 
RAL 7001</v>
      </c>
      <c r="E3373" s="1165" t="s">
        <v>27828</v>
      </c>
      <c r="F3373" s="1165" t="s">
        <v>27824</v>
      </c>
      <c r="G3373" s="1170" t="s">
        <v>28040</v>
      </c>
    </row>
    <row r="3374" spans="1:7" ht="15" customHeight="1">
      <c r="A3374" s="1165" t="str">
        <f t="shared" si="340"/>
        <v>PEXP225BLK</v>
      </c>
      <c r="B3374" s="1165">
        <f>IFERROR(INDEX('PE Holds'!$B$15:$AF$554,MATCH(C3374,'PE Holds'!$B$15:$B$552,FALSE),MATCH(D3374,'PE Holds'!$B$15:$AF$15,FALSE)),0)</f>
        <v>0</v>
      </c>
      <c r="C3374" s="1165" t="str">
        <f t="shared" si="344"/>
        <v>PEXP225</v>
      </c>
      <c r="D3374" s="988" t="str">
        <f>'PE Holds'!$R$15</f>
        <v>Black 
RAL 9005</v>
      </c>
      <c r="E3374" s="1165" t="s">
        <v>27829</v>
      </c>
      <c r="F3374" s="1165" t="s">
        <v>27824</v>
      </c>
      <c r="G3374" s="1170" t="s">
        <v>28040</v>
      </c>
    </row>
    <row r="3375" spans="1:7" ht="15" customHeight="1">
      <c r="A3375" s="1165" t="str">
        <f t="shared" si="340"/>
        <v>PEXP225FLO</v>
      </c>
      <c r="B3375" s="1165">
        <f>IFERROR(INDEX('PE Holds'!$B$15:$AF$554,MATCH(C3375,'PE Holds'!$B$15:$B$552,FALSE),MATCH(D3375,'PE Holds'!$B$15:$AF$15,FALSE)),0)</f>
        <v>0</v>
      </c>
      <c r="C3375" s="1165" t="str">
        <f t="shared" si="344"/>
        <v>PEXP225</v>
      </c>
      <c r="D3375" s="988" t="str">
        <f>'PE Holds'!$S$15</f>
        <v>Fluo 
Orange</v>
      </c>
      <c r="E3375" s="1165" t="s">
        <v>27830</v>
      </c>
      <c r="F3375" s="1165" t="s">
        <v>27824</v>
      </c>
      <c r="G3375" s="1170" t="s">
        <v>28040</v>
      </c>
    </row>
    <row r="3376" spans="1:7" ht="15" customHeight="1">
      <c r="A3376" s="1165" t="str">
        <f t="shared" si="340"/>
        <v>PEXP225FLG</v>
      </c>
      <c r="B3376" s="1165">
        <f>IFERROR(INDEX('PE Holds'!$B$15:$AF$554,MATCH(C3376,'PE Holds'!$B$15:$B$552,FALSE),MATCH(D3376,'PE Holds'!$B$15:$AF$15,FALSE)),0)</f>
        <v>0</v>
      </c>
      <c r="C3376" s="1165" t="str">
        <f t="shared" si="344"/>
        <v>PEXP225</v>
      </c>
      <c r="D3376" s="988" t="str">
        <f>'PE Holds'!$T$15</f>
        <v>Fluo 
Green</v>
      </c>
      <c r="E3376" s="1165" t="s">
        <v>27831</v>
      </c>
      <c r="F3376" s="1165" t="s">
        <v>27824</v>
      </c>
      <c r="G3376" s="1170" t="s">
        <v>28040</v>
      </c>
    </row>
    <row r="3377" spans="1:7" ht="15" customHeight="1">
      <c r="A3377" s="1165" t="str">
        <f t="shared" si="340"/>
        <v>PEXP225FLP</v>
      </c>
      <c r="B3377" s="1165">
        <f>IFERROR(INDEX('PE Holds'!$B$15:$AF$554,MATCH(C3377,'PE Holds'!$B$15:$B$552,FALSE),MATCH(D3377,'PE Holds'!$B$15:$AF$15,FALSE)),0)</f>
        <v>0</v>
      </c>
      <c r="C3377" s="1165" t="str">
        <f t="shared" si="344"/>
        <v>PEXP225</v>
      </c>
      <c r="D3377" s="988" t="str">
        <f>'PE Holds'!$U$15</f>
        <v>Fluo 
Pink</v>
      </c>
      <c r="E3377" s="1165" t="s">
        <v>27832</v>
      </c>
      <c r="F3377" s="1165" t="s">
        <v>27824</v>
      </c>
      <c r="G3377" s="1170" t="s">
        <v>28040</v>
      </c>
    </row>
    <row r="3378" spans="1:7" ht="15" customHeight="1">
      <c r="A3378" s="1165" t="str">
        <f t="shared" si="340"/>
        <v>PEXP225FLY</v>
      </c>
      <c r="B3378" s="1165">
        <f>IFERROR(INDEX('PE Holds'!$B$15:$AF$554,MATCH(C3378,'PE Holds'!$B$15:$B$552,FALSE),MATCH(D3378,'PE Holds'!$B$15:$AF$15,FALSE)),0)</f>
        <v>0</v>
      </c>
      <c r="C3378" s="1165" t="str">
        <f t="shared" si="344"/>
        <v>PEXP225</v>
      </c>
      <c r="D3378" s="988" t="str">
        <f>'PE Holds'!$V$15</f>
        <v>Fluo 
Yellow</v>
      </c>
      <c r="E3378" s="1165" t="s">
        <v>28041</v>
      </c>
      <c r="F3378" s="1165" t="s">
        <v>27824</v>
      </c>
      <c r="G3378" s="1170" t="s">
        <v>28040</v>
      </c>
    </row>
    <row r="3379" spans="1:7" ht="15" customHeight="1">
      <c r="A3379" s="1165" t="str">
        <f t="shared" si="340"/>
        <v>PEXP225VIO</v>
      </c>
      <c r="B3379" s="1165">
        <f>IFERROR(INDEX('PE Holds'!$B$15:$AF$554,MATCH(C3379,'PE Holds'!$B$15:$B$552,FALSE),MATCH(D3379,'PE Holds'!$B$15:$AF$15,FALSE)),0)</f>
        <v>0</v>
      </c>
      <c r="C3379" s="1165" t="str">
        <f t="shared" si="344"/>
        <v>PEXP225</v>
      </c>
      <c r="D3379" s="988" t="str">
        <f>'PE Holds'!$W$15</f>
        <v>Violet 
RAL 4008</v>
      </c>
      <c r="E3379" s="1165" t="s">
        <v>27833</v>
      </c>
      <c r="F3379" s="1165" t="s">
        <v>27824</v>
      </c>
      <c r="G3379" s="1170" t="s">
        <v>28040</v>
      </c>
    </row>
    <row r="3380" spans="1:7" ht="15" customHeight="1">
      <c r="A3380" s="1165" t="str">
        <f t="shared" si="340"/>
        <v>PEXP225MIN</v>
      </c>
      <c r="B3380" s="1165">
        <f>IFERROR(INDEX('PE Holds'!$B$15:$AF$554,MATCH(C3380,'PE Holds'!$B$15:$B$552,FALSE),MATCH(D3380,'PE Holds'!$B$15:$AF$15,FALSE)),0)</f>
        <v>0</v>
      </c>
      <c r="C3380" s="1165" t="str">
        <f t="shared" si="344"/>
        <v>PEXP225</v>
      </c>
      <c r="D3380" s="988" t="str">
        <f>'PE Holds'!$X$15</f>
        <v>Mint 
RAL 6027</v>
      </c>
      <c r="E3380" s="1165" t="s">
        <v>27834</v>
      </c>
      <c r="F3380" s="1165" t="s">
        <v>27824</v>
      </c>
      <c r="G3380" s="1170" t="s">
        <v>28040</v>
      </c>
    </row>
    <row r="3381" spans="1:7" ht="15" customHeight="1">
      <c r="A3381" s="1165" t="str">
        <f t="shared" si="340"/>
        <v>PEXP225ORA</v>
      </c>
      <c r="B3381" s="1165">
        <f>IFERROR(INDEX('PE Holds'!$B$15:$AF$554,MATCH(C3381,'PE Holds'!$B$15:$B$552,FALSE),MATCH(D3381,'PE Holds'!$B$15:$AF$15,FALSE)),0)</f>
        <v>0</v>
      </c>
      <c r="C3381" s="1165" t="str">
        <f t="shared" si="344"/>
        <v>PEXP225</v>
      </c>
      <c r="D3381" s="988" t="str">
        <f>'PE Holds'!$Y$15</f>
        <v>Pure Orange</v>
      </c>
      <c r="E3381" s="1165" t="s">
        <v>27836</v>
      </c>
      <c r="F3381" s="1165" t="s">
        <v>27824</v>
      </c>
      <c r="G3381" s="1170" t="s">
        <v>28040</v>
      </c>
    </row>
    <row r="3382" spans="1:7" ht="15" customHeight="1">
      <c r="A3382" s="1165" t="str">
        <f t="shared" si="340"/>
        <v>PEXP226WHI</v>
      </c>
      <c r="B3382" s="1165">
        <f>IFERROR(INDEX('PE Holds'!$B$15:$AF$554,MATCH(C3382,'PE Holds'!$B$15:$B$552,FALSE),MATCH(D3382,'PE Holds'!$B$15:$AF$15,FALSE)),0)</f>
        <v>0</v>
      </c>
      <c r="C3382" s="1165" t="s">
        <v>28066</v>
      </c>
      <c r="D3382" s="1166" t="str">
        <f>'PE Holds'!$L$15</f>
        <v>White 
RAL 9016</v>
      </c>
      <c r="E3382" s="1165" t="s">
        <v>27838</v>
      </c>
      <c r="F3382" s="1165" t="s">
        <v>27824</v>
      </c>
      <c r="G3382" s="1170" t="s">
        <v>28040</v>
      </c>
    </row>
    <row r="3383" spans="1:7" ht="15" customHeight="1">
      <c r="A3383" s="1165" t="str">
        <f t="shared" si="340"/>
        <v>PEXP226YEL</v>
      </c>
      <c r="B3383" s="1165">
        <f>IFERROR(INDEX('PE Holds'!$B$15:$AF$554,MATCH(C3383,'PE Holds'!$B$15:$B$552,FALSE),MATCH(D3383,'PE Holds'!$B$15:$AF$15,FALSE)),0)</f>
        <v>0</v>
      </c>
      <c r="C3383" s="1165" t="str">
        <f>+C3382</f>
        <v>PEXP226</v>
      </c>
      <c r="D3383" s="988" t="str">
        <f>'PE Holds'!$M$15</f>
        <v>Yellow 
RAL 1026</v>
      </c>
      <c r="E3383" s="1165" t="s">
        <v>27823</v>
      </c>
      <c r="F3383" s="1165" t="s">
        <v>27824</v>
      </c>
      <c r="G3383" s="1170" t="s">
        <v>28040</v>
      </c>
    </row>
    <row r="3384" spans="1:7" ht="15" customHeight="1">
      <c r="A3384" s="1165" t="str">
        <f t="shared" si="340"/>
        <v>PEXP226GRE</v>
      </c>
      <c r="B3384" s="1165">
        <f>IFERROR(INDEX('PE Holds'!$B$15:$AF$554,MATCH(C3384,'PE Holds'!$B$15:$B$552,FALSE),MATCH(D3384,'PE Holds'!$B$15:$AF$15,FALSE)),0)</f>
        <v>0</v>
      </c>
      <c r="C3384" s="1165" t="str">
        <f t="shared" ref="C3384:C3395" si="345">+C3383</f>
        <v>PEXP226</v>
      </c>
      <c r="D3384" s="988" t="str">
        <f>'PE Holds'!$N$15</f>
        <v>Green 
RAL 6002</v>
      </c>
      <c r="E3384" s="1165" t="s">
        <v>27837</v>
      </c>
      <c r="F3384" s="1165" t="s">
        <v>27824</v>
      </c>
      <c r="G3384" s="1170" t="s">
        <v>28040</v>
      </c>
    </row>
    <row r="3385" spans="1:7" ht="15" customHeight="1">
      <c r="A3385" s="1165" t="str">
        <f t="shared" si="340"/>
        <v>PEXP226RED</v>
      </c>
      <c r="B3385" s="1165">
        <f>IFERROR(INDEX('PE Holds'!$B$15:$AF$554,MATCH(C3385,'PE Holds'!$B$15:$B$552,FALSE),MATCH(D3385,'PE Holds'!$B$15:$AF$15,FALSE)),0)</f>
        <v>0</v>
      </c>
      <c r="C3385" s="1165" t="str">
        <f t="shared" si="345"/>
        <v>PEXP226</v>
      </c>
      <c r="D3385" s="988" t="str">
        <f>'PE Holds'!$O$15</f>
        <v>Red 
RAL 3020</v>
      </c>
      <c r="E3385" s="1165" t="s">
        <v>27826</v>
      </c>
      <c r="F3385" s="1165" t="s">
        <v>27824</v>
      </c>
      <c r="G3385" s="1170" t="s">
        <v>28040</v>
      </c>
    </row>
    <row r="3386" spans="1:7" ht="15" customHeight="1">
      <c r="A3386" s="1165" t="str">
        <f t="shared" si="340"/>
        <v>PEXP226BLU</v>
      </c>
      <c r="B3386" s="1165">
        <f>IFERROR(INDEX('PE Holds'!$B$15:$AF$554,MATCH(C3386,'PE Holds'!$B$15:$B$552,FALSE),MATCH(D3386,'PE Holds'!$B$15:$AF$15,FALSE)),0)</f>
        <v>0</v>
      </c>
      <c r="C3386" s="1165" t="str">
        <f t="shared" si="345"/>
        <v>PEXP226</v>
      </c>
      <c r="D3386" s="988" t="str">
        <f>'PE Holds'!$P$15</f>
        <v>Blue 
RAL 5015</v>
      </c>
      <c r="E3386" s="1165" t="s">
        <v>27827</v>
      </c>
      <c r="F3386" s="1165" t="s">
        <v>27824</v>
      </c>
      <c r="G3386" s="1170" t="s">
        <v>28040</v>
      </c>
    </row>
    <row r="3387" spans="1:7" ht="15" customHeight="1">
      <c r="A3387" s="1165" t="str">
        <f t="shared" si="340"/>
        <v>PEXP226GRY</v>
      </c>
      <c r="B3387" s="1165">
        <f>IFERROR(INDEX('PE Holds'!$B$15:$AF$554,MATCH(C3387,'PE Holds'!$B$15:$B$552,FALSE),MATCH(D3387,'PE Holds'!$B$15:$AF$15,FALSE)),0)</f>
        <v>0</v>
      </c>
      <c r="C3387" s="1165" t="str">
        <f t="shared" si="345"/>
        <v>PEXP226</v>
      </c>
      <c r="D3387" s="988" t="str">
        <f>'PE Holds'!$Q$15</f>
        <v>Grey 
RAL 7001</v>
      </c>
      <c r="E3387" s="1165" t="s">
        <v>27828</v>
      </c>
      <c r="F3387" s="1165" t="s">
        <v>27824</v>
      </c>
      <c r="G3387" s="1170" t="s">
        <v>28040</v>
      </c>
    </row>
    <row r="3388" spans="1:7" ht="15" customHeight="1">
      <c r="A3388" s="1165" t="str">
        <f t="shared" si="340"/>
        <v>PEXP226BLK</v>
      </c>
      <c r="B3388" s="1165">
        <f>IFERROR(INDEX('PE Holds'!$B$15:$AF$554,MATCH(C3388,'PE Holds'!$B$15:$B$552,FALSE),MATCH(D3388,'PE Holds'!$B$15:$AF$15,FALSE)),0)</f>
        <v>0</v>
      </c>
      <c r="C3388" s="1165" t="str">
        <f t="shared" si="345"/>
        <v>PEXP226</v>
      </c>
      <c r="D3388" s="988" t="str">
        <f>'PE Holds'!$R$15</f>
        <v>Black 
RAL 9005</v>
      </c>
      <c r="E3388" s="1165" t="s">
        <v>27829</v>
      </c>
      <c r="F3388" s="1165" t="s">
        <v>27824</v>
      </c>
      <c r="G3388" s="1170" t="s">
        <v>28040</v>
      </c>
    </row>
    <row r="3389" spans="1:7" ht="15" customHeight="1">
      <c r="A3389" s="1165" t="str">
        <f t="shared" si="340"/>
        <v>PEXP226FLO</v>
      </c>
      <c r="B3389" s="1165">
        <f>IFERROR(INDEX('PE Holds'!$B$15:$AF$554,MATCH(C3389,'PE Holds'!$B$15:$B$552,FALSE),MATCH(D3389,'PE Holds'!$B$15:$AF$15,FALSE)),0)</f>
        <v>0</v>
      </c>
      <c r="C3389" s="1165" t="str">
        <f t="shared" si="345"/>
        <v>PEXP226</v>
      </c>
      <c r="D3389" s="988" t="str">
        <f>'PE Holds'!$S$15</f>
        <v>Fluo 
Orange</v>
      </c>
      <c r="E3389" s="1165" t="s">
        <v>27830</v>
      </c>
      <c r="F3389" s="1165" t="s">
        <v>27824</v>
      </c>
      <c r="G3389" s="1170" t="s">
        <v>28040</v>
      </c>
    </row>
    <row r="3390" spans="1:7" ht="15" customHeight="1">
      <c r="A3390" s="1165" t="str">
        <f t="shared" si="340"/>
        <v>PEXP226FLG</v>
      </c>
      <c r="B3390" s="1165">
        <f>IFERROR(INDEX('PE Holds'!$B$15:$AF$554,MATCH(C3390,'PE Holds'!$B$15:$B$552,FALSE),MATCH(D3390,'PE Holds'!$B$15:$AF$15,FALSE)),0)</f>
        <v>0</v>
      </c>
      <c r="C3390" s="1165" t="str">
        <f t="shared" si="345"/>
        <v>PEXP226</v>
      </c>
      <c r="D3390" s="988" t="str">
        <f>'PE Holds'!$T$15</f>
        <v>Fluo 
Green</v>
      </c>
      <c r="E3390" s="1165" t="s">
        <v>27831</v>
      </c>
      <c r="F3390" s="1165" t="s">
        <v>27824</v>
      </c>
      <c r="G3390" s="1170" t="s">
        <v>28040</v>
      </c>
    </row>
    <row r="3391" spans="1:7" ht="15" customHeight="1">
      <c r="A3391" s="1165" t="str">
        <f t="shared" si="340"/>
        <v>PEXP226FLP</v>
      </c>
      <c r="B3391" s="1165">
        <f>IFERROR(INDEX('PE Holds'!$B$15:$AF$554,MATCH(C3391,'PE Holds'!$B$15:$B$552,FALSE),MATCH(D3391,'PE Holds'!$B$15:$AF$15,FALSE)),0)</f>
        <v>0</v>
      </c>
      <c r="C3391" s="1165" t="str">
        <f t="shared" si="345"/>
        <v>PEXP226</v>
      </c>
      <c r="D3391" s="988" t="str">
        <f>'PE Holds'!$U$15</f>
        <v>Fluo 
Pink</v>
      </c>
      <c r="E3391" s="1165" t="s">
        <v>27832</v>
      </c>
      <c r="F3391" s="1165" t="s">
        <v>27824</v>
      </c>
      <c r="G3391" s="1170" t="s">
        <v>28040</v>
      </c>
    </row>
    <row r="3392" spans="1:7" ht="15" customHeight="1">
      <c r="A3392" s="1165" t="str">
        <f t="shared" ref="A3392:A3448" si="346">CONCATENATE(C3392,E3392)</f>
        <v>PEXP226FLY</v>
      </c>
      <c r="B3392" s="1165">
        <f>IFERROR(INDEX('PE Holds'!$B$15:$AF$554,MATCH(C3392,'PE Holds'!$B$15:$B$552,FALSE),MATCH(D3392,'PE Holds'!$B$15:$AF$15,FALSE)),0)</f>
        <v>0</v>
      </c>
      <c r="C3392" s="1165" t="str">
        <f t="shared" si="345"/>
        <v>PEXP226</v>
      </c>
      <c r="D3392" s="988" t="str">
        <f>'PE Holds'!$V$15</f>
        <v>Fluo 
Yellow</v>
      </c>
      <c r="E3392" s="1165" t="s">
        <v>28041</v>
      </c>
      <c r="F3392" s="1165" t="s">
        <v>27824</v>
      </c>
      <c r="G3392" s="1170" t="s">
        <v>28040</v>
      </c>
    </row>
    <row r="3393" spans="1:7" ht="15" customHeight="1">
      <c r="A3393" s="1165" t="str">
        <f t="shared" si="346"/>
        <v>PEXP226VIO</v>
      </c>
      <c r="B3393" s="1165">
        <f>IFERROR(INDEX('PE Holds'!$B$15:$AF$554,MATCH(C3393,'PE Holds'!$B$15:$B$552,FALSE),MATCH(D3393,'PE Holds'!$B$15:$AF$15,FALSE)),0)</f>
        <v>0</v>
      </c>
      <c r="C3393" s="1165" t="str">
        <f t="shared" si="345"/>
        <v>PEXP226</v>
      </c>
      <c r="D3393" s="988" t="str">
        <f>'PE Holds'!$W$15</f>
        <v>Violet 
RAL 4008</v>
      </c>
      <c r="E3393" s="1165" t="s">
        <v>27833</v>
      </c>
      <c r="F3393" s="1165" t="s">
        <v>27824</v>
      </c>
      <c r="G3393" s="1170" t="s">
        <v>28040</v>
      </c>
    </row>
    <row r="3394" spans="1:7" ht="15" customHeight="1">
      <c r="A3394" s="1165" t="str">
        <f t="shared" si="346"/>
        <v>PEXP226MIN</v>
      </c>
      <c r="B3394" s="1165">
        <f>IFERROR(INDEX('PE Holds'!$B$15:$AF$554,MATCH(C3394,'PE Holds'!$B$15:$B$552,FALSE),MATCH(D3394,'PE Holds'!$B$15:$AF$15,FALSE)),0)</f>
        <v>0</v>
      </c>
      <c r="C3394" s="1165" t="str">
        <f t="shared" si="345"/>
        <v>PEXP226</v>
      </c>
      <c r="D3394" s="988" t="str">
        <f>'PE Holds'!$X$15</f>
        <v>Mint 
RAL 6027</v>
      </c>
      <c r="E3394" s="1165" t="s">
        <v>27834</v>
      </c>
      <c r="F3394" s="1165" t="s">
        <v>27824</v>
      </c>
      <c r="G3394" s="1170" t="s">
        <v>28040</v>
      </c>
    </row>
    <row r="3395" spans="1:7" ht="15" customHeight="1">
      <c r="A3395" s="1165" t="str">
        <f t="shared" si="346"/>
        <v>PEXP226ORA</v>
      </c>
      <c r="B3395" s="1165">
        <f>IFERROR(INDEX('PE Holds'!$B$15:$AF$554,MATCH(C3395,'PE Holds'!$B$15:$B$552,FALSE),MATCH(D3395,'PE Holds'!$B$15:$AF$15,FALSE)),0)</f>
        <v>0</v>
      </c>
      <c r="C3395" s="1165" t="str">
        <f t="shared" si="345"/>
        <v>PEXP226</v>
      </c>
      <c r="D3395" s="988" t="str">
        <f>'PE Holds'!$Y$15</f>
        <v>Pure Orange</v>
      </c>
      <c r="E3395" s="1165" t="s">
        <v>27836</v>
      </c>
      <c r="F3395" s="1165" t="s">
        <v>27824</v>
      </c>
      <c r="G3395" s="1170" t="s">
        <v>28040</v>
      </c>
    </row>
    <row r="3396" spans="1:7" ht="15" customHeight="1">
      <c r="A3396" s="1165" t="str">
        <f t="shared" si="346"/>
        <v>PEXP227WHI</v>
      </c>
      <c r="B3396" s="1165">
        <f>IFERROR(INDEX('PE Holds'!$B$15:$AF$554,MATCH(C3396,'PE Holds'!$B$15:$B$552,FALSE),MATCH(D3396,'PE Holds'!$B$15:$AF$15,FALSE)),0)</f>
        <v>0</v>
      </c>
      <c r="C3396" s="1165" t="s">
        <v>28067</v>
      </c>
      <c r="D3396" s="1166" t="str">
        <f>'PE Holds'!$L$15</f>
        <v>White 
RAL 9016</v>
      </c>
      <c r="E3396" s="1165" t="s">
        <v>27838</v>
      </c>
      <c r="F3396" s="1165" t="s">
        <v>27824</v>
      </c>
      <c r="G3396" s="1170" t="s">
        <v>28040</v>
      </c>
    </row>
    <row r="3397" spans="1:7" ht="15" customHeight="1">
      <c r="A3397" s="1165" t="str">
        <f t="shared" si="346"/>
        <v>PEXP227YEL</v>
      </c>
      <c r="B3397" s="1165">
        <f>IFERROR(INDEX('PE Holds'!$B$15:$AF$554,MATCH(C3397,'PE Holds'!$B$15:$B$552,FALSE),MATCH(D3397,'PE Holds'!$B$15:$AF$15,FALSE)),0)</f>
        <v>0</v>
      </c>
      <c r="C3397" s="1165" t="str">
        <f>+C3396</f>
        <v>PEXP227</v>
      </c>
      <c r="D3397" s="988" t="str">
        <f>'PE Holds'!$M$15</f>
        <v>Yellow 
RAL 1026</v>
      </c>
      <c r="E3397" s="1165" t="s">
        <v>27823</v>
      </c>
      <c r="F3397" s="1165" t="s">
        <v>27824</v>
      </c>
      <c r="G3397" s="1170" t="s">
        <v>28040</v>
      </c>
    </row>
    <row r="3398" spans="1:7" ht="15" customHeight="1">
      <c r="A3398" s="1165" t="str">
        <f t="shared" si="346"/>
        <v>PEXP227GRE</v>
      </c>
      <c r="B3398" s="1165">
        <f>IFERROR(INDEX('PE Holds'!$B$15:$AF$554,MATCH(C3398,'PE Holds'!$B$15:$B$552,FALSE),MATCH(D3398,'PE Holds'!$B$15:$AF$15,FALSE)),0)</f>
        <v>0</v>
      </c>
      <c r="C3398" s="1165" t="str">
        <f t="shared" ref="C3398:C3409" si="347">+C3397</f>
        <v>PEXP227</v>
      </c>
      <c r="D3398" s="988" t="str">
        <f>'PE Holds'!$N$15</f>
        <v>Green 
RAL 6002</v>
      </c>
      <c r="E3398" s="1165" t="s">
        <v>27837</v>
      </c>
      <c r="F3398" s="1165" t="s">
        <v>27824</v>
      </c>
      <c r="G3398" s="1170" t="s">
        <v>28040</v>
      </c>
    </row>
    <row r="3399" spans="1:7" ht="15" customHeight="1">
      <c r="A3399" s="1165" t="str">
        <f t="shared" si="346"/>
        <v>PEXP227RED</v>
      </c>
      <c r="B3399" s="1165">
        <f>IFERROR(INDEX('PE Holds'!$B$15:$AF$554,MATCH(C3399,'PE Holds'!$B$15:$B$552,FALSE),MATCH(D3399,'PE Holds'!$B$15:$AF$15,FALSE)),0)</f>
        <v>0</v>
      </c>
      <c r="C3399" s="1165" t="str">
        <f t="shared" si="347"/>
        <v>PEXP227</v>
      </c>
      <c r="D3399" s="988" t="str">
        <f>'PE Holds'!$O$15</f>
        <v>Red 
RAL 3020</v>
      </c>
      <c r="E3399" s="1165" t="s">
        <v>27826</v>
      </c>
      <c r="F3399" s="1165" t="s">
        <v>27824</v>
      </c>
      <c r="G3399" s="1170" t="s">
        <v>28040</v>
      </c>
    </row>
    <row r="3400" spans="1:7" ht="15" customHeight="1">
      <c r="A3400" s="1165" t="str">
        <f t="shared" si="346"/>
        <v>PEXP227BLU</v>
      </c>
      <c r="B3400" s="1165">
        <f>IFERROR(INDEX('PE Holds'!$B$15:$AF$554,MATCH(C3400,'PE Holds'!$B$15:$B$552,FALSE),MATCH(D3400,'PE Holds'!$B$15:$AF$15,FALSE)),0)</f>
        <v>0</v>
      </c>
      <c r="C3400" s="1165" t="str">
        <f t="shared" si="347"/>
        <v>PEXP227</v>
      </c>
      <c r="D3400" s="988" t="str">
        <f>'PE Holds'!$P$15</f>
        <v>Blue 
RAL 5015</v>
      </c>
      <c r="E3400" s="1165" t="s">
        <v>27827</v>
      </c>
      <c r="F3400" s="1165" t="s">
        <v>27824</v>
      </c>
      <c r="G3400" s="1170" t="s">
        <v>28040</v>
      </c>
    </row>
    <row r="3401" spans="1:7" ht="15" customHeight="1">
      <c r="A3401" s="1165" t="str">
        <f t="shared" si="346"/>
        <v>PEXP227GRY</v>
      </c>
      <c r="B3401" s="1165">
        <f>IFERROR(INDEX('PE Holds'!$B$15:$AF$554,MATCH(C3401,'PE Holds'!$B$15:$B$552,FALSE),MATCH(D3401,'PE Holds'!$B$15:$AF$15,FALSE)),0)</f>
        <v>0</v>
      </c>
      <c r="C3401" s="1165" t="str">
        <f t="shared" si="347"/>
        <v>PEXP227</v>
      </c>
      <c r="D3401" s="988" t="str">
        <f>'PE Holds'!$Q$15</f>
        <v>Grey 
RAL 7001</v>
      </c>
      <c r="E3401" s="1165" t="s">
        <v>27828</v>
      </c>
      <c r="F3401" s="1165" t="s">
        <v>27824</v>
      </c>
      <c r="G3401" s="1170" t="s">
        <v>28040</v>
      </c>
    </row>
    <row r="3402" spans="1:7" ht="15" customHeight="1">
      <c r="A3402" s="1165" t="str">
        <f t="shared" si="346"/>
        <v>PEXP227BLK</v>
      </c>
      <c r="B3402" s="1165">
        <f>IFERROR(INDEX('PE Holds'!$B$15:$AF$554,MATCH(C3402,'PE Holds'!$B$15:$B$552,FALSE),MATCH(D3402,'PE Holds'!$B$15:$AF$15,FALSE)),0)</f>
        <v>0</v>
      </c>
      <c r="C3402" s="1165" t="str">
        <f t="shared" si="347"/>
        <v>PEXP227</v>
      </c>
      <c r="D3402" s="988" t="str">
        <f>'PE Holds'!$R$15</f>
        <v>Black 
RAL 9005</v>
      </c>
      <c r="E3402" s="1165" t="s">
        <v>27829</v>
      </c>
      <c r="F3402" s="1165" t="s">
        <v>27824</v>
      </c>
      <c r="G3402" s="1170" t="s">
        <v>28040</v>
      </c>
    </row>
    <row r="3403" spans="1:7" ht="15" customHeight="1">
      <c r="A3403" s="1165" t="str">
        <f t="shared" si="346"/>
        <v>PEXP227FLO</v>
      </c>
      <c r="B3403" s="1165">
        <f>IFERROR(INDEX('PE Holds'!$B$15:$AF$554,MATCH(C3403,'PE Holds'!$B$15:$B$552,FALSE),MATCH(D3403,'PE Holds'!$B$15:$AF$15,FALSE)),0)</f>
        <v>0</v>
      </c>
      <c r="C3403" s="1165" t="str">
        <f t="shared" si="347"/>
        <v>PEXP227</v>
      </c>
      <c r="D3403" s="988" t="str">
        <f>'PE Holds'!$S$15</f>
        <v>Fluo 
Orange</v>
      </c>
      <c r="E3403" s="1165" t="s">
        <v>27830</v>
      </c>
      <c r="F3403" s="1165" t="s">
        <v>27824</v>
      </c>
      <c r="G3403" s="1170" t="s">
        <v>28040</v>
      </c>
    </row>
    <row r="3404" spans="1:7" ht="15" customHeight="1">
      <c r="A3404" s="1165" t="str">
        <f t="shared" si="346"/>
        <v>PEXP227FLG</v>
      </c>
      <c r="B3404" s="1165">
        <f>IFERROR(INDEX('PE Holds'!$B$15:$AF$554,MATCH(C3404,'PE Holds'!$B$15:$B$552,FALSE),MATCH(D3404,'PE Holds'!$B$15:$AF$15,FALSE)),0)</f>
        <v>0</v>
      </c>
      <c r="C3404" s="1165" t="str">
        <f t="shared" si="347"/>
        <v>PEXP227</v>
      </c>
      <c r="D3404" s="988" t="str">
        <f>'PE Holds'!$T$15</f>
        <v>Fluo 
Green</v>
      </c>
      <c r="E3404" s="1165" t="s">
        <v>27831</v>
      </c>
      <c r="F3404" s="1165" t="s">
        <v>27824</v>
      </c>
      <c r="G3404" s="1170" t="s">
        <v>28040</v>
      </c>
    </row>
    <row r="3405" spans="1:7" ht="15" customHeight="1">
      <c r="A3405" s="1165" t="str">
        <f t="shared" si="346"/>
        <v>PEXP227FLP</v>
      </c>
      <c r="B3405" s="1165">
        <f>IFERROR(INDEX('PE Holds'!$B$15:$AF$554,MATCH(C3405,'PE Holds'!$B$15:$B$552,FALSE),MATCH(D3405,'PE Holds'!$B$15:$AF$15,FALSE)),0)</f>
        <v>0</v>
      </c>
      <c r="C3405" s="1165" t="str">
        <f t="shared" si="347"/>
        <v>PEXP227</v>
      </c>
      <c r="D3405" s="988" t="str">
        <f>'PE Holds'!$U$15</f>
        <v>Fluo 
Pink</v>
      </c>
      <c r="E3405" s="1165" t="s">
        <v>27832</v>
      </c>
      <c r="F3405" s="1165" t="s">
        <v>27824</v>
      </c>
      <c r="G3405" s="1170" t="s">
        <v>28040</v>
      </c>
    </row>
    <row r="3406" spans="1:7" ht="15" customHeight="1">
      <c r="A3406" s="1165" t="str">
        <f t="shared" si="346"/>
        <v>PEXP227FLY</v>
      </c>
      <c r="B3406" s="1165">
        <f>IFERROR(INDEX('PE Holds'!$B$15:$AF$554,MATCH(C3406,'PE Holds'!$B$15:$B$552,FALSE),MATCH(D3406,'PE Holds'!$B$15:$AF$15,FALSE)),0)</f>
        <v>0</v>
      </c>
      <c r="C3406" s="1165" t="str">
        <f t="shared" si="347"/>
        <v>PEXP227</v>
      </c>
      <c r="D3406" s="988" t="str">
        <f>'PE Holds'!$V$15</f>
        <v>Fluo 
Yellow</v>
      </c>
      <c r="E3406" s="1165" t="s">
        <v>28041</v>
      </c>
      <c r="F3406" s="1165" t="s">
        <v>27824</v>
      </c>
      <c r="G3406" s="1170" t="s">
        <v>28040</v>
      </c>
    </row>
    <row r="3407" spans="1:7" ht="15" customHeight="1">
      <c r="A3407" s="1165" t="str">
        <f t="shared" si="346"/>
        <v>PEXP227VIO</v>
      </c>
      <c r="B3407" s="1165">
        <f>IFERROR(INDEX('PE Holds'!$B$15:$AF$554,MATCH(C3407,'PE Holds'!$B$15:$B$552,FALSE),MATCH(D3407,'PE Holds'!$B$15:$AF$15,FALSE)),0)</f>
        <v>0</v>
      </c>
      <c r="C3407" s="1165" t="str">
        <f t="shared" si="347"/>
        <v>PEXP227</v>
      </c>
      <c r="D3407" s="988" t="str">
        <f>'PE Holds'!$W$15</f>
        <v>Violet 
RAL 4008</v>
      </c>
      <c r="E3407" s="1165" t="s">
        <v>27833</v>
      </c>
      <c r="F3407" s="1165" t="s">
        <v>27824</v>
      </c>
      <c r="G3407" s="1170" t="s">
        <v>28040</v>
      </c>
    </row>
    <row r="3408" spans="1:7" ht="15" customHeight="1">
      <c r="A3408" s="1165" t="str">
        <f t="shared" si="346"/>
        <v>PEXP227MIN</v>
      </c>
      <c r="B3408" s="1165">
        <f>IFERROR(INDEX('PE Holds'!$B$15:$AF$554,MATCH(C3408,'PE Holds'!$B$15:$B$552,FALSE),MATCH(D3408,'PE Holds'!$B$15:$AF$15,FALSE)),0)</f>
        <v>0</v>
      </c>
      <c r="C3408" s="1165" t="str">
        <f t="shared" si="347"/>
        <v>PEXP227</v>
      </c>
      <c r="D3408" s="988" t="str">
        <f>'PE Holds'!$X$15</f>
        <v>Mint 
RAL 6027</v>
      </c>
      <c r="E3408" s="1165" t="s">
        <v>27834</v>
      </c>
      <c r="F3408" s="1165" t="s">
        <v>27824</v>
      </c>
      <c r="G3408" s="1170" t="s">
        <v>28040</v>
      </c>
    </row>
    <row r="3409" spans="1:7" ht="15" customHeight="1">
      <c r="A3409" s="1165" t="str">
        <f t="shared" si="346"/>
        <v>PEXP227ORA</v>
      </c>
      <c r="B3409" s="1165">
        <f>IFERROR(INDEX('PE Holds'!$B$15:$AF$554,MATCH(C3409,'PE Holds'!$B$15:$B$552,FALSE),MATCH(D3409,'PE Holds'!$B$15:$AF$15,FALSE)),0)</f>
        <v>0</v>
      </c>
      <c r="C3409" s="1165" t="str">
        <f t="shared" si="347"/>
        <v>PEXP227</v>
      </c>
      <c r="D3409" s="988" t="str">
        <f>'PE Holds'!$Y$15</f>
        <v>Pure Orange</v>
      </c>
      <c r="E3409" s="1165" t="s">
        <v>27836</v>
      </c>
      <c r="F3409" s="1165" t="s">
        <v>27824</v>
      </c>
      <c r="G3409" s="1170" t="s">
        <v>28040</v>
      </c>
    </row>
    <row r="3410" spans="1:7" ht="15" customHeight="1">
      <c r="A3410" s="1165" t="str">
        <f t="shared" si="346"/>
        <v>PEXP228WHI</v>
      </c>
      <c r="B3410" s="1165">
        <f>IFERROR(INDEX('PE Holds'!$B$15:$AF$554,MATCH(C3410,'PE Holds'!$B$15:$B$552,FALSE),MATCH(D3410,'PE Holds'!$B$15:$AF$15,FALSE)),0)</f>
        <v>0</v>
      </c>
      <c r="C3410" s="1165" t="s">
        <v>28068</v>
      </c>
      <c r="D3410" s="1166" t="str">
        <f>'PE Holds'!$L$15</f>
        <v>White 
RAL 9016</v>
      </c>
      <c r="E3410" s="1165" t="s">
        <v>27838</v>
      </c>
      <c r="F3410" s="1165" t="s">
        <v>27824</v>
      </c>
      <c r="G3410" s="1170" t="s">
        <v>28040</v>
      </c>
    </row>
    <row r="3411" spans="1:7" ht="15" customHeight="1">
      <c r="A3411" s="1165" t="str">
        <f t="shared" si="346"/>
        <v>PEXP228YEL</v>
      </c>
      <c r="B3411" s="1165">
        <f>IFERROR(INDEX('PE Holds'!$B$15:$AF$554,MATCH(C3411,'PE Holds'!$B$15:$B$552,FALSE),MATCH(D3411,'PE Holds'!$B$15:$AF$15,FALSE)),0)</f>
        <v>0</v>
      </c>
      <c r="C3411" s="1165" t="str">
        <f>+C3410</f>
        <v>PEXP228</v>
      </c>
      <c r="D3411" s="988" t="str">
        <f>'PE Holds'!$M$15</f>
        <v>Yellow 
RAL 1026</v>
      </c>
      <c r="E3411" s="1165" t="s">
        <v>27823</v>
      </c>
      <c r="F3411" s="1165" t="s">
        <v>27824</v>
      </c>
      <c r="G3411" s="1170" t="s">
        <v>28040</v>
      </c>
    </row>
    <row r="3412" spans="1:7" ht="15" customHeight="1">
      <c r="A3412" s="1165" t="str">
        <f t="shared" si="346"/>
        <v>PEXP228GRE</v>
      </c>
      <c r="B3412" s="1165">
        <f>IFERROR(INDEX('PE Holds'!$B$15:$AF$554,MATCH(C3412,'PE Holds'!$B$15:$B$552,FALSE),MATCH(D3412,'PE Holds'!$B$15:$AF$15,FALSE)),0)</f>
        <v>0</v>
      </c>
      <c r="C3412" s="1165" t="str">
        <f t="shared" ref="C3412:C3423" si="348">+C3411</f>
        <v>PEXP228</v>
      </c>
      <c r="D3412" s="988" t="str">
        <f>'PE Holds'!$N$15</f>
        <v>Green 
RAL 6002</v>
      </c>
      <c r="E3412" s="1165" t="s">
        <v>27837</v>
      </c>
      <c r="F3412" s="1165" t="s">
        <v>27824</v>
      </c>
      <c r="G3412" s="1170" t="s">
        <v>28040</v>
      </c>
    </row>
    <row r="3413" spans="1:7" ht="15" customHeight="1">
      <c r="A3413" s="1165" t="str">
        <f t="shared" si="346"/>
        <v>PEXP228RED</v>
      </c>
      <c r="B3413" s="1165">
        <f>IFERROR(INDEX('PE Holds'!$B$15:$AF$554,MATCH(C3413,'PE Holds'!$B$15:$B$552,FALSE),MATCH(D3413,'PE Holds'!$B$15:$AF$15,FALSE)),0)</f>
        <v>0</v>
      </c>
      <c r="C3413" s="1165" t="str">
        <f t="shared" si="348"/>
        <v>PEXP228</v>
      </c>
      <c r="D3413" s="988" t="str">
        <f>'PE Holds'!$O$15</f>
        <v>Red 
RAL 3020</v>
      </c>
      <c r="E3413" s="1165" t="s">
        <v>27826</v>
      </c>
      <c r="F3413" s="1165" t="s">
        <v>27824</v>
      </c>
      <c r="G3413" s="1170" t="s">
        <v>28040</v>
      </c>
    </row>
    <row r="3414" spans="1:7" ht="15" customHeight="1">
      <c r="A3414" s="1165" t="str">
        <f t="shared" si="346"/>
        <v>PEXP228BLU</v>
      </c>
      <c r="B3414" s="1165">
        <f>IFERROR(INDEX('PE Holds'!$B$15:$AF$554,MATCH(C3414,'PE Holds'!$B$15:$B$552,FALSE),MATCH(D3414,'PE Holds'!$B$15:$AF$15,FALSE)),0)</f>
        <v>0</v>
      </c>
      <c r="C3414" s="1165" t="str">
        <f t="shared" si="348"/>
        <v>PEXP228</v>
      </c>
      <c r="D3414" s="988" t="str">
        <f>'PE Holds'!$P$15</f>
        <v>Blue 
RAL 5015</v>
      </c>
      <c r="E3414" s="1165" t="s">
        <v>27827</v>
      </c>
      <c r="F3414" s="1165" t="s">
        <v>27824</v>
      </c>
      <c r="G3414" s="1170" t="s">
        <v>28040</v>
      </c>
    </row>
    <row r="3415" spans="1:7" ht="15" customHeight="1">
      <c r="A3415" s="1165" t="str">
        <f t="shared" si="346"/>
        <v>PEXP228GRY</v>
      </c>
      <c r="B3415" s="1165">
        <f>IFERROR(INDEX('PE Holds'!$B$15:$AF$554,MATCH(C3415,'PE Holds'!$B$15:$B$552,FALSE),MATCH(D3415,'PE Holds'!$B$15:$AF$15,FALSE)),0)</f>
        <v>0</v>
      </c>
      <c r="C3415" s="1165" t="str">
        <f t="shared" si="348"/>
        <v>PEXP228</v>
      </c>
      <c r="D3415" s="988" t="str">
        <f>'PE Holds'!$Q$15</f>
        <v>Grey 
RAL 7001</v>
      </c>
      <c r="E3415" s="1165" t="s">
        <v>27828</v>
      </c>
      <c r="F3415" s="1165" t="s">
        <v>27824</v>
      </c>
      <c r="G3415" s="1170" t="s">
        <v>28040</v>
      </c>
    </row>
    <row r="3416" spans="1:7" ht="15" customHeight="1">
      <c r="A3416" s="1165" t="str">
        <f t="shared" si="346"/>
        <v>PEXP228BLK</v>
      </c>
      <c r="B3416" s="1165">
        <f>IFERROR(INDEX('PE Holds'!$B$15:$AF$554,MATCH(C3416,'PE Holds'!$B$15:$B$552,FALSE),MATCH(D3416,'PE Holds'!$B$15:$AF$15,FALSE)),0)</f>
        <v>0</v>
      </c>
      <c r="C3416" s="1165" t="str">
        <f t="shared" si="348"/>
        <v>PEXP228</v>
      </c>
      <c r="D3416" s="988" t="str">
        <f>'PE Holds'!$R$15</f>
        <v>Black 
RAL 9005</v>
      </c>
      <c r="E3416" s="1165" t="s">
        <v>27829</v>
      </c>
      <c r="F3416" s="1165" t="s">
        <v>27824</v>
      </c>
      <c r="G3416" s="1170" t="s">
        <v>28040</v>
      </c>
    </row>
    <row r="3417" spans="1:7" ht="15" customHeight="1">
      <c r="A3417" s="1165" t="str">
        <f t="shared" si="346"/>
        <v>PEXP228FLO</v>
      </c>
      <c r="B3417" s="1165">
        <f>IFERROR(INDEX('PE Holds'!$B$15:$AF$554,MATCH(C3417,'PE Holds'!$B$15:$B$552,FALSE),MATCH(D3417,'PE Holds'!$B$15:$AF$15,FALSE)),0)</f>
        <v>0</v>
      </c>
      <c r="C3417" s="1165" t="str">
        <f t="shared" si="348"/>
        <v>PEXP228</v>
      </c>
      <c r="D3417" s="988" t="str">
        <f>'PE Holds'!$S$15</f>
        <v>Fluo 
Orange</v>
      </c>
      <c r="E3417" s="1165" t="s">
        <v>27830</v>
      </c>
      <c r="F3417" s="1165" t="s">
        <v>27824</v>
      </c>
      <c r="G3417" s="1170" t="s">
        <v>28040</v>
      </c>
    </row>
    <row r="3418" spans="1:7" ht="15" customHeight="1">
      <c r="A3418" s="1165" t="str">
        <f t="shared" si="346"/>
        <v>PEXP228FLG</v>
      </c>
      <c r="B3418" s="1165">
        <f>IFERROR(INDEX('PE Holds'!$B$15:$AF$554,MATCH(C3418,'PE Holds'!$B$15:$B$552,FALSE),MATCH(D3418,'PE Holds'!$B$15:$AF$15,FALSE)),0)</f>
        <v>0</v>
      </c>
      <c r="C3418" s="1165" t="str">
        <f t="shared" si="348"/>
        <v>PEXP228</v>
      </c>
      <c r="D3418" s="988" t="str">
        <f>'PE Holds'!$T$15</f>
        <v>Fluo 
Green</v>
      </c>
      <c r="E3418" s="1165" t="s">
        <v>27831</v>
      </c>
      <c r="F3418" s="1165" t="s">
        <v>27824</v>
      </c>
      <c r="G3418" s="1170" t="s">
        <v>28040</v>
      </c>
    </row>
    <row r="3419" spans="1:7" ht="15" customHeight="1">
      <c r="A3419" s="1165" t="str">
        <f t="shared" si="346"/>
        <v>PEXP228FLP</v>
      </c>
      <c r="B3419" s="1165">
        <f>IFERROR(INDEX('PE Holds'!$B$15:$AF$554,MATCH(C3419,'PE Holds'!$B$15:$B$552,FALSE),MATCH(D3419,'PE Holds'!$B$15:$AF$15,FALSE)),0)</f>
        <v>0</v>
      </c>
      <c r="C3419" s="1165" t="str">
        <f t="shared" si="348"/>
        <v>PEXP228</v>
      </c>
      <c r="D3419" s="988" t="str">
        <f>'PE Holds'!$U$15</f>
        <v>Fluo 
Pink</v>
      </c>
      <c r="E3419" s="1165" t="s">
        <v>27832</v>
      </c>
      <c r="F3419" s="1165" t="s">
        <v>27824</v>
      </c>
      <c r="G3419" s="1170" t="s">
        <v>28040</v>
      </c>
    </row>
    <row r="3420" spans="1:7" ht="15" customHeight="1">
      <c r="A3420" s="1165" t="str">
        <f t="shared" si="346"/>
        <v>PEXP228FLY</v>
      </c>
      <c r="B3420" s="1165">
        <f>IFERROR(INDEX('PE Holds'!$B$15:$AF$554,MATCH(C3420,'PE Holds'!$B$15:$B$552,FALSE),MATCH(D3420,'PE Holds'!$B$15:$AF$15,FALSE)),0)</f>
        <v>0</v>
      </c>
      <c r="C3420" s="1165" t="str">
        <f t="shared" si="348"/>
        <v>PEXP228</v>
      </c>
      <c r="D3420" s="988" t="str">
        <f>'PE Holds'!$V$15</f>
        <v>Fluo 
Yellow</v>
      </c>
      <c r="E3420" s="1165" t="s">
        <v>28041</v>
      </c>
      <c r="F3420" s="1165" t="s">
        <v>27824</v>
      </c>
      <c r="G3420" s="1170" t="s">
        <v>28040</v>
      </c>
    </row>
    <row r="3421" spans="1:7" ht="15" customHeight="1">
      <c r="A3421" s="1165" t="str">
        <f t="shared" si="346"/>
        <v>PEXP228VIO</v>
      </c>
      <c r="B3421" s="1165">
        <f>IFERROR(INDEX('PE Holds'!$B$15:$AF$554,MATCH(C3421,'PE Holds'!$B$15:$B$552,FALSE),MATCH(D3421,'PE Holds'!$B$15:$AF$15,FALSE)),0)</f>
        <v>0</v>
      </c>
      <c r="C3421" s="1165" t="str">
        <f t="shared" si="348"/>
        <v>PEXP228</v>
      </c>
      <c r="D3421" s="988" t="str">
        <f>'PE Holds'!$W$15</f>
        <v>Violet 
RAL 4008</v>
      </c>
      <c r="E3421" s="1165" t="s">
        <v>27833</v>
      </c>
      <c r="F3421" s="1165" t="s">
        <v>27824</v>
      </c>
      <c r="G3421" s="1170" t="s">
        <v>28040</v>
      </c>
    </row>
    <row r="3422" spans="1:7" ht="15" customHeight="1">
      <c r="A3422" s="1165" t="str">
        <f t="shared" si="346"/>
        <v>PEXP228MIN</v>
      </c>
      <c r="B3422" s="1165">
        <f>IFERROR(INDEX('PE Holds'!$B$15:$AF$554,MATCH(C3422,'PE Holds'!$B$15:$B$552,FALSE),MATCH(D3422,'PE Holds'!$B$15:$AF$15,FALSE)),0)</f>
        <v>0</v>
      </c>
      <c r="C3422" s="1165" t="str">
        <f t="shared" si="348"/>
        <v>PEXP228</v>
      </c>
      <c r="D3422" s="988" t="str">
        <f>'PE Holds'!$X$15</f>
        <v>Mint 
RAL 6027</v>
      </c>
      <c r="E3422" s="1165" t="s">
        <v>27834</v>
      </c>
      <c r="F3422" s="1165" t="s">
        <v>27824</v>
      </c>
      <c r="G3422" s="1170" t="s">
        <v>28040</v>
      </c>
    </row>
    <row r="3423" spans="1:7" ht="15" customHeight="1">
      <c r="A3423" s="1165" t="str">
        <f t="shared" si="346"/>
        <v>PEXP228ORA</v>
      </c>
      <c r="B3423" s="1165">
        <f>IFERROR(INDEX('PE Holds'!$B$15:$AF$554,MATCH(C3423,'PE Holds'!$B$15:$B$552,FALSE),MATCH(D3423,'PE Holds'!$B$15:$AF$15,FALSE)),0)</f>
        <v>0</v>
      </c>
      <c r="C3423" s="1165" t="str">
        <f t="shared" si="348"/>
        <v>PEXP228</v>
      </c>
      <c r="D3423" s="988" t="str">
        <f>'PE Holds'!$Y$15</f>
        <v>Pure Orange</v>
      </c>
      <c r="E3423" s="1165" t="s">
        <v>27836</v>
      </c>
      <c r="F3423" s="1165" t="s">
        <v>27824</v>
      </c>
      <c r="G3423" s="1170" t="s">
        <v>28040</v>
      </c>
    </row>
    <row r="3424" spans="1:7" ht="15" customHeight="1">
      <c r="A3424" s="1165" t="str">
        <f t="shared" si="346"/>
        <v>PEXP229YEL</v>
      </c>
      <c r="B3424" s="1165">
        <f>IFERROR(INDEX('PU Holds'!$B$14:$AF$554,MATCH(C3424,'PU Holds'!$B$14:$B$552,FALSE),MATCH(D3424,'PU Holds'!$B$14:$AF$14,FALSE)),0)</f>
        <v>0</v>
      </c>
      <c r="C3424" s="1165" t="s">
        <v>28069</v>
      </c>
      <c r="D3424" s="1168" t="str">
        <f>'PU Holds'!$M$14</f>
        <v>Yellow 
RAL 1026</v>
      </c>
      <c r="E3424" s="1165" t="s">
        <v>27823</v>
      </c>
      <c r="F3424" s="1165" t="s">
        <v>27824</v>
      </c>
      <c r="G3424" s="1170" t="s">
        <v>27825</v>
      </c>
    </row>
    <row r="3425" spans="1:7" ht="15" customHeight="1">
      <c r="A3425" s="1165" t="str">
        <f t="shared" si="346"/>
        <v>PEXP229RED</v>
      </c>
      <c r="B3425" s="1165">
        <f>IFERROR(INDEX('PU Holds'!$B$14:$AF$554,MATCH(C3425,'PU Holds'!$B$14:$B$552,FALSE),MATCH(D3425,'PU Holds'!$B$14:$AF$14,FALSE)),0)</f>
        <v>0</v>
      </c>
      <c r="C3425" s="1165" t="str">
        <f t="shared" ref="C3425:C3438" si="349">C3424</f>
        <v>PEXP229</v>
      </c>
      <c r="D3425" s="988" t="str">
        <f>'PU Holds'!$O$14</f>
        <v>Red 
RAL 3020</v>
      </c>
      <c r="E3425" s="1165" t="s">
        <v>27826</v>
      </c>
      <c r="F3425" s="1165" t="s">
        <v>27824</v>
      </c>
      <c r="G3425" s="1170" t="s">
        <v>27825</v>
      </c>
    </row>
    <row r="3426" spans="1:7" ht="15" customHeight="1">
      <c r="A3426" s="1165" t="str">
        <f t="shared" si="346"/>
        <v>PEXP229BLU</v>
      </c>
      <c r="B3426" s="1165">
        <f>IFERROR(INDEX('PU Holds'!$B$14:$AF$554,MATCH(C3426,'PU Holds'!$B$14:$B$552,FALSE),MATCH(D3426,'PU Holds'!$B$14:$AF$14,FALSE)),0)</f>
        <v>0</v>
      </c>
      <c r="C3426" s="1165" t="str">
        <f t="shared" si="349"/>
        <v>PEXP229</v>
      </c>
      <c r="D3426" s="988" t="str">
        <f>'PU Holds'!$P$14</f>
        <v>Blue 
RAL 5015</v>
      </c>
      <c r="E3426" s="1165" t="s">
        <v>27827</v>
      </c>
      <c r="F3426" s="1165" t="s">
        <v>27824</v>
      </c>
      <c r="G3426" s="1170" t="s">
        <v>27825</v>
      </c>
    </row>
    <row r="3427" spans="1:7" ht="15" customHeight="1">
      <c r="A3427" s="1165" t="str">
        <f t="shared" si="346"/>
        <v>PEXP229GRY</v>
      </c>
      <c r="B3427" s="1165">
        <f>IFERROR(INDEX('PU Holds'!$B$14:$AF$554,MATCH(C3427,'PU Holds'!$B$14:$B$552,FALSE),MATCH(D3427,'PU Holds'!$B$14:$AF$14,FALSE)),0)</f>
        <v>0</v>
      </c>
      <c r="C3427" s="1165" t="str">
        <f t="shared" si="349"/>
        <v>PEXP229</v>
      </c>
      <c r="D3427" s="988" t="str">
        <f>'PU Holds'!$Q$14</f>
        <v>Grey 
RAL 7001</v>
      </c>
      <c r="E3427" s="1165" t="s">
        <v>27828</v>
      </c>
      <c r="F3427" s="1165" t="s">
        <v>27824</v>
      </c>
      <c r="G3427" s="1170" t="s">
        <v>27825</v>
      </c>
    </row>
    <row r="3428" spans="1:7" ht="15" customHeight="1">
      <c r="A3428" s="1165" t="str">
        <f t="shared" si="346"/>
        <v>PEXP229BLK</v>
      </c>
      <c r="B3428" s="1165">
        <f>IFERROR(INDEX('PU Holds'!$B$14:$AF$554,MATCH(C3428,'PU Holds'!$B$14:$B$552,FALSE),MATCH(D3428,'PU Holds'!$B$14:$AF$14,FALSE)),0)</f>
        <v>0</v>
      </c>
      <c r="C3428" s="1165" t="str">
        <f t="shared" si="349"/>
        <v>PEXP229</v>
      </c>
      <c r="D3428" s="988" t="str">
        <f>'PU Holds'!$R$14</f>
        <v>Black 
RAL 9005</v>
      </c>
      <c r="E3428" s="1165" t="s">
        <v>27829</v>
      </c>
      <c r="F3428" s="1165" t="s">
        <v>27824</v>
      </c>
      <c r="G3428" s="1170" t="s">
        <v>27825</v>
      </c>
    </row>
    <row r="3429" spans="1:7" ht="15" customHeight="1">
      <c r="A3429" s="1165" t="str">
        <f t="shared" si="346"/>
        <v>PEXP229FLO</v>
      </c>
      <c r="B3429" s="1165">
        <f>IFERROR(INDEX('PU Holds'!$B$14:$AF$554,MATCH(C3429,'PU Holds'!$B$14:$B$552,FALSE),MATCH(D3429,'PU Holds'!$B$14:$AF$14,FALSE)),0)</f>
        <v>0</v>
      </c>
      <c r="C3429" s="1165" t="str">
        <f t="shared" si="349"/>
        <v>PEXP229</v>
      </c>
      <c r="D3429" s="988" t="str">
        <f>'PU Holds'!$S$14</f>
        <v>Fluo 
Orange</v>
      </c>
      <c r="E3429" s="1165" t="s">
        <v>27830</v>
      </c>
      <c r="F3429" s="1165" t="s">
        <v>27824</v>
      </c>
      <c r="G3429" s="1170" t="s">
        <v>27825</v>
      </c>
    </row>
    <row r="3430" spans="1:7" ht="15" customHeight="1">
      <c r="A3430" s="1165" t="str">
        <f t="shared" si="346"/>
        <v>PEXP229FLG</v>
      </c>
      <c r="B3430" s="1165">
        <f>IFERROR(INDEX('PU Holds'!$B$14:$AF$554,MATCH(C3430,'PU Holds'!$B$14:$B$552,FALSE),MATCH(D3430,'PU Holds'!$B$14:$AF$14,FALSE)),0)</f>
        <v>0</v>
      </c>
      <c r="C3430" s="1165" t="str">
        <f t="shared" si="349"/>
        <v>PEXP229</v>
      </c>
      <c r="D3430" s="988" t="str">
        <f>'PU Holds'!$T$14</f>
        <v>Fluo 
Green</v>
      </c>
      <c r="E3430" s="1165" t="s">
        <v>27831</v>
      </c>
      <c r="F3430" s="1165" t="s">
        <v>27824</v>
      </c>
      <c r="G3430" s="1170" t="s">
        <v>27825</v>
      </c>
    </row>
    <row r="3431" spans="1:7" ht="15" customHeight="1">
      <c r="A3431" s="1165" t="str">
        <f t="shared" si="346"/>
        <v>PEXP229FLP</v>
      </c>
      <c r="B3431" s="1165">
        <f>IFERROR(INDEX('PU Holds'!$B$14:$AF$554,MATCH(C3431,'PU Holds'!$B$14:$B$552,FALSE),MATCH(D3431,'PU Holds'!$B$14:$AF$14,FALSE)),0)</f>
        <v>0</v>
      </c>
      <c r="C3431" s="1165" t="str">
        <f t="shared" si="349"/>
        <v>PEXP229</v>
      </c>
      <c r="D3431" s="988" t="str">
        <f>'PU Holds'!$U$14</f>
        <v>Fluo 
Pink</v>
      </c>
      <c r="E3431" s="1165" t="s">
        <v>27832</v>
      </c>
      <c r="F3431" s="1165" t="s">
        <v>27824</v>
      </c>
      <c r="G3431" s="1170" t="s">
        <v>27825</v>
      </c>
    </row>
    <row r="3432" spans="1:7" ht="15" customHeight="1">
      <c r="A3432" s="1165" t="str">
        <f t="shared" si="346"/>
        <v>PEXP229VIO</v>
      </c>
      <c r="B3432" s="1165">
        <f>IFERROR(INDEX('PU Holds'!$B$14:$AF$554,MATCH(C3432,'PU Holds'!$B$14:$B$552,FALSE),MATCH(D3432,'PU Holds'!$B$14:$AF$14,FALSE)),0)</f>
        <v>0</v>
      </c>
      <c r="C3432" s="1165" t="str">
        <f t="shared" si="349"/>
        <v>PEXP229</v>
      </c>
      <c r="D3432" s="988" t="str">
        <f>'PU Holds'!$W$14</f>
        <v>Violet 
RAL 4008</v>
      </c>
      <c r="E3432" s="1165" t="s">
        <v>27833</v>
      </c>
      <c r="F3432" s="1165" t="s">
        <v>27824</v>
      </c>
      <c r="G3432" s="1170" t="s">
        <v>27825</v>
      </c>
    </row>
    <row r="3433" spans="1:7" ht="15" customHeight="1">
      <c r="A3433" s="1165" t="str">
        <f t="shared" si="346"/>
        <v>PEXP229MIN</v>
      </c>
      <c r="B3433" s="1165">
        <f>IFERROR(INDEX('PU Holds'!$B$14:$AF$554,MATCH(C3433,'PU Holds'!$B$14:$B$552,FALSE),MATCH(D3433,'PU Holds'!$B$14:$AF$14,FALSE)),0)</f>
        <v>0</v>
      </c>
      <c r="C3433" s="1165" t="str">
        <f t="shared" si="349"/>
        <v>PEXP229</v>
      </c>
      <c r="D3433" s="988" t="str">
        <f>'PU Holds'!$X$14</f>
        <v>Mint 
RAL 6027</v>
      </c>
      <c r="E3433" s="1165" t="s">
        <v>27834</v>
      </c>
      <c r="F3433" s="1165" t="s">
        <v>27824</v>
      </c>
      <c r="G3433" s="1170" t="s">
        <v>27825</v>
      </c>
    </row>
    <row r="3434" spans="1:7" ht="15" customHeight="1">
      <c r="A3434" s="1165" t="str">
        <f t="shared" si="346"/>
        <v>PEXP229PUK</v>
      </c>
      <c r="B3434" s="1165">
        <f>IFERROR(INDEX('PU Holds'!$B$14:$AF$554,MATCH(C3434,'PU Holds'!$B$14:$B$552,FALSE),MATCH(D3434,'PU Holds'!$B$14:$AF$14,FALSE)),0)</f>
        <v>0</v>
      </c>
      <c r="C3434" s="1165" t="str">
        <f t="shared" si="349"/>
        <v>PEXP229</v>
      </c>
      <c r="D3434" s="988" t="str">
        <f>'PU Holds'!$Z$14</f>
        <v>Green 
(Puke 16-09)</v>
      </c>
      <c r="E3434" s="1165" t="s">
        <v>27835</v>
      </c>
      <c r="F3434" s="1165" t="s">
        <v>27824</v>
      </c>
      <c r="G3434" s="1170" t="s">
        <v>27825</v>
      </c>
    </row>
    <row r="3435" spans="1:7" ht="15" customHeight="1">
      <c r="A3435" s="1165" t="str">
        <f t="shared" si="346"/>
        <v>PEXP229ORA</v>
      </c>
      <c r="B3435" s="1165">
        <f>IFERROR(INDEX('PU Holds'!$B$14:$AF$554,MATCH(C3435,'PU Holds'!$B$14:$B$552,FALSE),MATCH(D3435,'PU Holds'!$B$14:$AF$14,FALSE)),0)</f>
        <v>0</v>
      </c>
      <c r="C3435" s="1165" t="str">
        <f t="shared" si="349"/>
        <v>PEXP229</v>
      </c>
      <c r="D3435" s="988" t="str">
        <f>'PU Holds'!$AA$14</f>
        <v>US Orange
14-01</v>
      </c>
      <c r="E3435" s="1165" t="s">
        <v>27836</v>
      </c>
      <c r="F3435" s="1165" t="s">
        <v>27824</v>
      </c>
      <c r="G3435" s="1170" t="s">
        <v>27825</v>
      </c>
    </row>
    <row r="3436" spans="1:7" ht="15" customHeight="1">
      <c r="A3436" s="1165" t="str">
        <f t="shared" si="346"/>
        <v>PEXP229GRE</v>
      </c>
      <c r="B3436" s="1165">
        <f>IFERROR(INDEX('PU Holds'!$B$14:$AF$554,MATCH(C3436,'PU Holds'!$B$14:$B$552,FALSE),MATCH(D3436,'PU Holds'!$B$14:$AF$14,FALSE)),0)</f>
        <v>0</v>
      </c>
      <c r="C3436" s="1165" t="str">
        <f t="shared" si="349"/>
        <v>PEXP229</v>
      </c>
      <c r="D3436" s="988" t="str">
        <f>'PU Holds'!$AB$14</f>
        <v>US Green 
16 -16</v>
      </c>
      <c r="E3436" s="1165" t="s">
        <v>27837</v>
      </c>
      <c r="F3436" s="1165" t="s">
        <v>27824</v>
      </c>
      <c r="G3436" s="1170" t="s">
        <v>27825</v>
      </c>
    </row>
    <row r="3437" spans="1:7" ht="15" customHeight="1">
      <c r="A3437" s="1165" t="str">
        <f t="shared" si="346"/>
        <v>PEXP229WHI</v>
      </c>
      <c r="B3437" s="1165">
        <f>IFERROR(INDEX('PU Holds'!$B$14:$AF$554,MATCH(C3437,'PU Holds'!$B$14:$B$552,FALSE),MATCH(D3437,'PU Holds'!$B$14:$AF$14,FALSE)),0)</f>
        <v>0</v>
      </c>
      <c r="C3437" s="1165" t="str">
        <f t="shared" si="349"/>
        <v>PEXP229</v>
      </c>
      <c r="D3437" s="988" t="str">
        <f>'PU Holds'!$AC$14</f>
        <v>White 
RAL 9010</v>
      </c>
      <c r="E3437" s="1165" t="s">
        <v>27838</v>
      </c>
      <c r="F3437" s="1165" t="s">
        <v>27824</v>
      </c>
      <c r="G3437" s="1170" t="s">
        <v>27825</v>
      </c>
    </row>
    <row r="3438" spans="1:7" ht="15" customHeight="1">
      <c r="A3438" s="1165" t="str">
        <f t="shared" si="346"/>
        <v>PEXP229PUR</v>
      </c>
      <c r="B3438" s="1165">
        <f>IFERROR(INDEX('PU Holds'!$B$14:$AF$554,MATCH(C3438,'PU Holds'!$B$14:$B$552,FALSE),MATCH(D3438,'PU Holds'!$B$14:$AF$14,FALSE)),0)</f>
        <v>0</v>
      </c>
      <c r="C3438" s="1165" t="str">
        <f t="shared" si="349"/>
        <v>PEXP229</v>
      </c>
      <c r="D3438" s="988" t="str">
        <f>'PU Holds'!$AD$14</f>
        <v>US Purple</v>
      </c>
      <c r="E3438" s="1165" t="s">
        <v>27839</v>
      </c>
      <c r="F3438" s="1165" t="s">
        <v>27824</v>
      </c>
      <c r="G3438" s="1170" t="s">
        <v>27825</v>
      </c>
    </row>
    <row r="3439" spans="1:7" ht="15" customHeight="1">
      <c r="A3439" s="1165" t="str">
        <f t="shared" si="346"/>
        <v>PEXP230YEL</v>
      </c>
      <c r="B3439" s="1165">
        <f>IFERROR(INDEX('PU Holds'!$B$14:$AF$554,MATCH(C3439,'PU Holds'!$B$14:$B$552,FALSE),MATCH(D3439,'PU Holds'!$B$14:$AF$14,FALSE)),0)</f>
        <v>0</v>
      </c>
      <c r="C3439" s="1165" t="s">
        <v>28070</v>
      </c>
      <c r="D3439" s="1168" t="str">
        <f>'PU Holds'!$M$14</f>
        <v>Yellow 
RAL 1026</v>
      </c>
      <c r="E3439" s="1165" t="s">
        <v>27823</v>
      </c>
      <c r="F3439" s="1165" t="s">
        <v>27824</v>
      </c>
      <c r="G3439" s="1170" t="s">
        <v>27825</v>
      </c>
    </row>
    <row r="3440" spans="1:7" ht="15" customHeight="1">
      <c r="A3440" s="1165" t="str">
        <f t="shared" si="346"/>
        <v>PEXP230RED</v>
      </c>
      <c r="B3440" s="1165">
        <f>IFERROR(INDEX('PU Holds'!$B$14:$AF$554,MATCH(C3440,'PU Holds'!$B$14:$B$552,FALSE),MATCH(D3440,'PU Holds'!$B$14:$AF$14,FALSE)),0)</f>
        <v>0</v>
      </c>
      <c r="C3440" s="1165" t="str">
        <f t="shared" ref="C3440:C3453" si="350">C3439</f>
        <v>PEXP230</v>
      </c>
      <c r="D3440" s="988" t="str">
        <f>'PU Holds'!$O$14</f>
        <v>Red 
RAL 3020</v>
      </c>
      <c r="E3440" s="1165" t="s">
        <v>27826</v>
      </c>
      <c r="F3440" s="1165" t="s">
        <v>27824</v>
      </c>
      <c r="G3440" s="1170" t="s">
        <v>27825</v>
      </c>
    </row>
    <row r="3441" spans="1:7" ht="15" customHeight="1">
      <c r="A3441" s="1165" t="str">
        <f t="shared" si="346"/>
        <v>PEXP230BLU</v>
      </c>
      <c r="B3441" s="1165">
        <f>IFERROR(INDEX('PU Holds'!$B$14:$AF$554,MATCH(C3441,'PU Holds'!$B$14:$B$552,FALSE),MATCH(D3441,'PU Holds'!$B$14:$AF$14,FALSE)),0)</f>
        <v>0</v>
      </c>
      <c r="C3441" s="1165" t="str">
        <f t="shared" si="350"/>
        <v>PEXP230</v>
      </c>
      <c r="D3441" s="988" t="str">
        <f>'PU Holds'!$P$14</f>
        <v>Blue 
RAL 5015</v>
      </c>
      <c r="E3441" s="1165" t="s">
        <v>27827</v>
      </c>
      <c r="F3441" s="1165" t="s">
        <v>27824</v>
      </c>
      <c r="G3441" s="1170" t="s">
        <v>27825</v>
      </c>
    </row>
    <row r="3442" spans="1:7" ht="15" customHeight="1">
      <c r="A3442" s="1165" t="str">
        <f t="shared" si="346"/>
        <v>PEXP230GRY</v>
      </c>
      <c r="B3442" s="1165">
        <f>IFERROR(INDEX('PU Holds'!$B$14:$AF$554,MATCH(C3442,'PU Holds'!$B$14:$B$552,FALSE),MATCH(D3442,'PU Holds'!$B$14:$AF$14,FALSE)),0)</f>
        <v>0</v>
      </c>
      <c r="C3442" s="1165" t="str">
        <f t="shared" si="350"/>
        <v>PEXP230</v>
      </c>
      <c r="D3442" s="988" t="str">
        <f>'PU Holds'!$Q$14</f>
        <v>Grey 
RAL 7001</v>
      </c>
      <c r="E3442" s="1165" t="s">
        <v>27828</v>
      </c>
      <c r="F3442" s="1165" t="s">
        <v>27824</v>
      </c>
      <c r="G3442" s="1170" t="s">
        <v>27825</v>
      </c>
    </row>
    <row r="3443" spans="1:7" ht="15" customHeight="1">
      <c r="A3443" s="1165" t="str">
        <f t="shared" si="346"/>
        <v>PEXP230BLK</v>
      </c>
      <c r="B3443" s="1165">
        <f>IFERROR(INDEX('PU Holds'!$B$14:$AF$554,MATCH(C3443,'PU Holds'!$B$14:$B$552,FALSE),MATCH(D3443,'PU Holds'!$B$14:$AF$14,FALSE)),0)</f>
        <v>0</v>
      </c>
      <c r="C3443" s="1165" t="str">
        <f t="shared" si="350"/>
        <v>PEXP230</v>
      </c>
      <c r="D3443" s="988" t="str">
        <f>'PU Holds'!$R$14</f>
        <v>Black 
RAL 9005</v>
      </c>
      <c r="E3443" s="1165" t="s">
        <v>27829</v>
      </c>
      <c r="F3443" s="1165" t="s">
        <v>27824</v>
      </c>
      <c r="G3443" s="1170" t="s">
        <v>27825</v>
      </c>
    </row>
    <row r="3444" spans="1:7" ht="15" customHeight="1">
      <c r="A3444" s="1165" t="str">
        <f t="shared" si="346"/>
        <v>PEXP230FLO</v>
      </c>
      <c r="B3444" s="1165">
        <f>IFERROR(INDEX('PU Holds'!$B$14:$AF$554,MATCH(C3444,'PU Holds'!$B$14:$B$552,FALSE),MATCH(D3444,'PU Holds'!$B$14:$AF$14,FALSE)),0)</f>
        <v>0</v>
      </c>
      <c r="C3444" s="1165" t="str">
        <f t="shared" si="350"/>
        <v>PEXP230</v>
      </c>
      <c r="D3444" s="988" t="str">
        <f>'PU Holds'!$S$14</f>
        <v>Fluo 
Orange</v>
      </c>
      <c r="E3444" s="1165" t="s">
        <v>27830</v>
      </c>
      <c r="F3444" s="1165" t="s">
        <v>27824</v>
      </c>
      <c r="G3444" s="1170" t="s">
        <v>27825</v>
      </c>
    </row>
    <row r="3445" spans="1:7" ht="15" customHeight="1">
      <c r="A3445" s="1165" t="str">
        <f t="shared" si="346"/>
        <v>PEXP230FLG</v>
      </c>
      <c r="B3445" s="1165">
        <f>IFERROR(INDEX('PU Holds'!$B$14:$AF$554,MATCH(C3445,'PU Holds'!$B$14:$B$552,FALSE),MATCH(D3445,'PU Holds'!$B$14:$AF$14,FALSE)),0)</f>
        <v>0</v>
      </c>
      <c r="C3445" s="1165" t="str">
        <f t="shared" si="350"/>
        <v>PEXP230</v>
      </c>
      <c r="D3445" s="988" t="str">
        <f>'PU Holds'!$T$14</f>
        <v>Fluo 
Green</v>
      </c>
      <c r="E3445" s="1165" t="s">
        <v>27831</v>
      </c>
      <c r="F3445" s="1165" t="s">
        <v>27824</v>
      </c>
      <c r="G3445" s="1170" t="s">
        <v>27825</v>
      </c>
    </row>
    <row r="3446" spans="1:7" ht="15" customHeight="1">
      <c r="A3446" s="1165" t="str">
        <f t="shared" si="346"/>
        <v>PEXP230FLP</v>
      </c>
      <c r="B3446" s="1165">
        <f>IFERROR(INDEX('PU Holds'!$B$14:$AF$554,MATCH(C3446,'PU Holds'!$B$14:$B$552,FALSE),MATCH(D3446,'PU Holds'!$B$14:$AF$14,FALSE)),0)</f>
        <v>0</v>
      </c>
      <c r="C3446" s="1165" t="str">
        <f t="shared" si="350"/>
        <v>PEXP230</v>
      </c>
      <c r="D3446" s="988" t="str">
        <f>'PU Holds'!$U$14</f>
        <v>Fluo 
Pink</v>
      </c>
      <c r="E3446" s="1165" t="s">
        <v>27832</v>
      </c>
      <c r="F3446" s="1165" t="s">
        <v>27824</v>
      </c>
      <c r="G3446" s="1170" t="s">
        <v>27825</v>
      </c>
    </row>
    <row r="3447" spans="1:7" ht="15" customHeight="1">
      <c r="A3447" s="1165" t="str">
        <f t="shared" si="346"/>
        <v>PEXP230VIO</v>
      </c>
      <c r="B3447" s="1165">
        <f>IFERROR(INDEX('PU Holds'!$B$14:$AF$554,MATCH(C3447,'PU Holds'!$B$14:$B$552,FALSE),MATCH(D3447,'PU Holds'!$B$14:$AF$14,FALSE)),0)</f>
        <v>0</v>
      </c>
      <c r="C3447" s="1165" t="str">
        <f t="shared" si="350"/>
        <v>PEXP230</v>
      </c>
      <c r="D3447" s="988" t="str">
        <f>'PU Holds'!$W$14</f>
        <v>Violet 
RAL 4008</v>
      </c>
      <c r="E3447" s="1165" t="s">
        <v>27833</v>
      </c>
      <c r="F3447" s="1165" t="s">
        <v>27824</v>
      </c>
      <c r="G3447" s="1170" t="s">
        <v>27825</v>
      </c>
    </row>
    <row r="3448" spans="1:7" ht="15" customHeight="1">
      <c r="A3448" s="1165" t="str">
        <f t="shared" si="346"/>
        <v>PEXP230MIN</v>
      </c>
      <c r="B3448" s="1165">
        <f>IFERROR(INDEX('PU Holds'!$B$14:$AF$554,MATCH(C3448,'PU Holds'!$B$14:$B$552,FALSE),MATCH(D3448,'PU Holds'!$B$14:$AF$14,FALSE)),0)</f>
        <v>0</v>
      </c>
      <c r="C3448" s="1165" t="str">
        <f t="shared" si="350"/>
        <v>PEXP230</v>
      </c>
      <c r="D3448" s="988" t="str">
        <f>'PU Holds'!$X$14</f>
        <v>Mint 
RAL 6027</v>
      </c>
      <c r="E3448" s="1165" t="s">
        <v>27834</v>
      </c>
      <c r="F3448" s="1165" t="s">
        <v>27824</v>
      </c>
      <c r="G3448" s="1170" t="s">
        <v>27825</v>
      </c>
    </row>
    <row r="3449" spans="1:7" ht="15" customHeight="1">
      <c r="A3449" s="1165" t="str">
        <f t="shared" ref="A3449:A3453" si="351">CONCATENATE(C3449,E3449)</f>
        <v>PEXP230PUK</v>
      </c>
      <c r="B3449" s="1165">
        <f>IFERROR(INDEX('PU Holds'!$B$14:$AF$554,MATCH(C3449,'PU Holds'!$B$14:$B$552,FALSE),MATCH(D3449,'PU Holds'!$B$14:$AF$14,FALSE)),0)</f>
        <v>0</v>
      </c>
      <c r="C3449" s="1165" t="str">
        <f t="shared" si="350"/>
        <v>PEXP230</v>
      </c>
      <c r="D3449" s="988" t="str">
        <f>'PU Holds'!$Z$14</f>
        <v>Green 
(Puke 16-09)</v>
      </c>
      <c r="E3449" s="1165" t="s">
        <v>27835</v>
      </c>
      <c r="F3449" s="1165" t="s">
        <v>27824</v>
      </c>
      <c r="G3449" s="1170" t="s">
        <v>27825</v>
      </c>
    </row>
    <row r="3450" spans="1:7" ht="15" customHeight="1">
      <c r="A3450" s="1165" t="str">
        <f t="shared" si="351"/>
        <v>PEXP230ORA</v>
      </c>
      <c r="B3450" s="1165">
        <f>IFERROR(INDEX('PU Holds'!$B$14:$AF$554,MATCH(C3450,'PU Holds'!$B$14:$B$552,FALSE),MATCH(D3450,'PU Holds'!$B$14:$AF$14,FALSE)),0)</f>
        <v>0</v>
      </c>
      <c r="C3450" s="1165" t="str">
        <f t="shared" si="350"/>
        <v>PEXP230</v>
      </c>
      <c r="D3450" s="988" t="str">
        <f>'PU Holds'!$AA$14</f>
        <v>US Orange
14-01</v>
      </c>
      <c r="E3450" s="1165" t="s">
        <v>27836</v>
      </c>
      <c r="F3450" s="1165" t="s">
        <v>27824</v>
      </c>
      <c r="G3450" s="1170" t="s">
        <v>27825</v>
      </c>
    </row>
    <row r="3451" spans="1:7" ht="15" customHeight="1">
      <c r="A3451" s="1165" t="str">
        <f t="shared" si="351"/>
        <v>PEXP230GRE</v>
      </c>
      <c r="B3451" s="1165">
        <f>IFERROR(INDEX('PU Holds'!$B$14:$AF$554,MATCH(C3451,'PU Holds'!$B$14:$B$552,FALSE),MATCH(D3451,'PU Holds'!$B$14:$AF$14,FALSE)),0)</f>
        <v>0</v>
      </c>
      <c r="C3451" s="1165" t="str">
        <f t="shared" si="350"/>
        <v>PEXP230</v>
      </c>
      <c r="D3451" s="988" t="str">
        <f>'PU Holds'!$AB$14</f>
        <v>US Green 
16 -16</v>
      </c>
      <c r="E3451" s="1165" t="s">
        <v>27837</v>
      </c>
      <c r="F3451" s="1165" t="s">
        <v>27824</v>
      </c>
      <c r="G3451" s="1170" t="s">
        <v>27825</v>
      </c>
    </row>
    <row r="3452" spans="1:7" ht="15" customHeight="1">
      <c r="A3452" s="1165" t="str">
        <f t="shared" si="351"/>
        <v>PEXP230WHI</v>
      </c>
      <c r="B3452" s="1165">
        <f>IFERROR(INDEX('PU Holds'!$B$14:$AF$554,MATCH(C3452,'PU Holds'!$B$14:$B$552,FALSE),MATCH(D3452,'PU Holds'!$B$14:$AF$14,FALSE)),0)</f>
        <v>0</v>
      </c>
      <c r="C3452" s="1165" t="str">
        <f t="shared" si="350"/>
        <v>PEXP230</v>
      </c>
      <c r="D3452" s="988" t="str">
        <f>'PU Holds'!$AC$14</f>
        <v>White 
RAL 9010</v>
      </c>
      <c r="E3452" s="1165" t="s">
        <v>27838</v>
      </c>
      <c r="F3452" s="1165" t="s">
        <v>27824</v>
      </c>
      <c r="G3452" s="1170" t="s">
        <v>27825</v>
      </c>
    </row>
    <row r="3453" spans="1:7" ht="15" customHeight="1">
      <c r="A3453" s="1165" t="str">
        <f t="shared" si="351"/>
        <v>PEXP230PUR</v>
      </c>
      <c r="B3453" s="1165">
        <f>IFERROR(INDEX('PU Holds'!$B$14:$AF$554,MATCH(C3453,'PU Holds'!$B$14:$B$552,FALSE),MATCH(D3453,'PU Holds'!$B$14:$AF$14,FALSE)),0)</f>
        <v>0</v>
      </c>
      <c r="C3453" s="1165" t="str">
        <f t="shared" si="350"/>
        <v>PEXP230</v>
      </c>
      <c r="D3453" s="988" t="str">
        <f>'PU Holds'!$AD$14</f>
        <v>US Purple</v>
      </c>
      <c r="E3453" s="1165" t="s">
        <v>27839</v>
      </c>
      <c r="F3453" s="1165" t="s">
        <v>27824</v>
      </c>
      <c r="G3453" s="1170" t="s">
        <v>27825</v>
      </c>
    </row>
    <row r="3454" spans="1:7" ht="15" customHeight="1">
      <c r="A3454" s="1165" t="str">
        <f t="shared" ref="A3454:A3499" si="352">CONCATENATE(C3454,E3454)</f>
        <v>PEXP231YEL</v>
      </c>
      <c r="B3454" s="1165">
        <f>IFERROR(INDEX('PU Holds'!$B$14:$AF$554,MATCH(C3454,'PU Holds'!$B$14:$B$552,FALSE),MATCH(D3454,'PU Holds'!$B$14:$AF$14,FALSE)),0)</f>
        <v>0</v>
      </c>
      <c r="C3454" s="1165" t="s">
        <v>28071</v>
      </c>
      <c r="D3454" s="1168" t="str">
        <f>'PU Holds'!$M$14</f>
        <v>Yellow 
RAL 1026</v>
      </c>
      <c r="E3454" s="1165" t="s">
        <v>27823</v>
      </c>
      <c r="F3454" s="1165" t="s">
        <v>27824</v>
      </c>
      <c r="G3454" s="1170" t="s">
        <v>27825</v>
      </c>
    </row>
    <row r="3455" spans="1:7" ht="15" customHeight="1">
      <c r="A3455" s="1165" t="str">
        <f t="shared" si="352"/>
        <v>PEXP231RED</v>
      </c>
      <c r="B3455" s="1165">
        <f>IFERROR(INDEX('PU Holds'!$B$14:$AF$554,MATCH(C3455,'PU Holds'!$B$14:$B$552,FALSE),MATCH(D3455,'PU Holds'!$B$14:$AF$14,FALSE)),0)</f>
        <v>0</v>
      </c>
      <c r="C3455" s="1165" t="str">
        <f t="shared" ref="C3455:C3468" si="353">C3454</f>
        <v>PEXP231</v>
      </c>
      <c r="D3455" s="988" t="str">
        <f>'PU Holds'!$O$14</f>
        <v>Red 
RAL 3020</v>
      </c>
      <c r="E3455" s="1165" t="s">
        <v>27826</v>
      </c>
      <c r="F3455" s="1165" t="s">
        <v>27824</v>
      </c>
      <c r="G3455" s="1170" t="s">
        <v>27825</v>
      </c>
    </row>
    <row r="3456" spans="1:7" ht="15" customHeight="1">
      <c r="A3456" s="1165" t="str">
        <f t="shared" si="352"/>
        <v>PEXP231BLU</v>
      </c>
      <c r="B3456" s="1165">
        <f>IFERROR(INDEX('PU Holds'!$B$14:$AF$554,MATCH(C3456,'PU Holds'!$B$14:$B$552,FALSE),MATCH(D3456,'PU Holds'!$B$14:$AF$14,FALSE)),0)</f>
        <v>0</v>
      </c>
      <c r="C3456" s="1165" t="str">
        <f t="shared" si="353"/>
        <v>PEXP231</v>
      </c>
      <c r="D3456" s="988" t="str">
        <f>'PU Holds'!$P$14</f>
        <v>Blue 
RAL 5015</v>
      </c>
      <c r="E3456" s="1165" t="s">
        <v>27827</v>
      </c>
      <c r="F3456" s="1165" t="s">
        <v>27824</v>
      </c>
      <c r="G3456" s="1170" t="s">
        <v>27825</v>
      </c>
    </row>
    <row r="3457" spans="1:7" ht="15" customHeight="1">
      <c r="A3457" s="1165" t="str">
        <f t="shared" si="352"/>
        <v>PEXP231GRY</v>
      </c>
      <c r="B3457" s="1165">
        <f>IFERROR(INDEX('PU Holds'!$B$14:$AF$554,MATCH(C3457,'PU Holds'!$B$14:$B$552,FALSE),MATCH(D3457,'PU Holds'!$B$14:$AF$14,FALSE)),0)</f>
        <v>0</v>
      </c>
      <c r="C3457" s="1165" t="str">
        <f t="shared" si="353"/>
        <v>PEXP231</v>
      </c>
      <c r="D3457" s="988" t="str">
        <f>'PU Holds'!$Q$14</f>
        <v>Grey 
RAL 7001</v>
      </c>
      <c r="E3457" s="1165" t="s">
        <v>27828</v>
      </c>
      <c r="F3457" s="1165" t="s">
        <v>27824</v>
      </c>
      <c r="G3457" s="1170" t="s">
        <v>27825</v>
      </c>
    </row>
    <row r="3458" spans="1:7" ht="15" customHeight="1">
      <c r="A3458" s="1165" t="str">
        <f t="shared" si="352"/>
        <v>PEXP231BLK</v>
      </c>
      <c r="B3458" s="1165">
        <f>IFERROR(INDEX('PU Holds'!$B$14:$AF$554,MATCH(C3458,'PU Holds'!$B$14:$B$552,FALSE),MATCH(D3458,'PU Holds'!$B$14:$AF$14,FALSE)),0)</f>
        <v>0</v>
      </c>
      <c r="C3458" s="1165" t="str">
        <f t="shared" si="353"/>
        <v>PEXP231</v>
      </c>
      <c r="D3458" s="988" t="str">
        <f>'PU Holds'!$R$14</f>
        <v>Black 
RAL 9005</v>
      </c>
      <c r="E3458" s="1165" t="s">
        <v>27829</v>
      </c>
      <c r="F3458" s="1165" t="s">
        <v>27824</v>
      </c>
      <c r="G3458" s="1170" t="s">
        <v>27825</v>
      </c>
    </row>
    <row r="3459" spans="1:7" ht="15" customHeight="1">
      <c r="A3459" s="1165" t="str">
        <f t="shared" si="352"/>
        <v>PEXP231FLO</v>
      </c>
      <c r="B3459" s="1165">
        <f>IFERROR(INDEX('PU Holds'!$B$14:$AF$554,MATCH(C3459,'PU Holds'!$B$14:$B$552,FALSE),MATCH(D3459,'PU Holds'!$B$14:$AF$14,FALSE)),0)</f>
        <v>0</v>
      </c>
      <c r="C3459" s="1165" t="str">
        <f t="shared" si="353"/>
        <v>PEXP231</v>
      </c>
      <c r="D3459" s="988" t="str">
        <f>'PU Holds'!$S$14</f>
        <v>Fluo 
Orange</v>
      </c>
      <c r="E3459" s="1165" t="s">
        <v>27830</v>
      </c>
      <c r="F3459" s="1165" t="s">
        <v>27824</v>
      </c>
      <c r="G3459" s="1170" t="s">
        <v>27825</v>
      </c>
    </row>
    <row r="3460" spans="1:7" ht="15" customHeight="1">
      <c r="A3460" s="1165" t="str">
        <f t="shared" si="352"/>
        <v>PEXP231FLG</v>
      </c>
      <c r="B3460" s="1165">
        <f>IFERROR(INDEX('PU Holds'!$B$14:$AF$554,MATCH(C3460,'PU Holds'!$B$14:$B$552,FALSE),MATCH(D3460,'PU Holds'!$B$14:$AF$14,FALSE)),0)</f>
        <v>0</v>
      </c>
      <c r="C3460" s="1165" t="str">
        <f t="shared" si="353"/>
        <v>PEXP231</v>
      </c>
      <c r="D3460" s="988" t="str">
        <f>'PU Holds'!$T$14</f>
        <v>Fluo 
Green</v>
      </c>
      <c r="E3460" s="1165" t="s">
        <v>27831</v>
      </c>
      <c r="F3460" s="1165" t="s">
        <v>27824</v>
      </c>
      <c r="G3460" s="1170" t="s">
        <v>27825</v>
      </c>
    </row>
    <row r="3461" spans="1:7" ht="15" customHeight="1">
      <c r="A3461" s="1165" t="str">
        <f t="shared" si="352"/>
        <v>PEXP231FLP</v>
      </c>
      <c r="B3461" s="1165">
        <f>IFERROR(INDEX('PU Holds'!$B$14:$AF$554,MATCH(C3461,'PU Holds'!$B$14:$B$552,FALSE),MATCH(D3461,'PU Holds'!$B$14:$AF$14,FALSE)),0)</f>
        <v>0</v>
      </c>
      <c r="C3461" s="1165" t="str">
        <f t="shared" si="353"/>
        <v>PEXP231</v>
      </c>
      <c r="D3461" s="988" t="str">
        <f>'PU Holds'!$U$14</f>
        <v>Fluo 
Pink</v>
      </c>
      <c r="E3461" s="1165" t="s">
        <v>27832</v>
      </c>
      <c r="F3461" s="1165" t="s">
        <v>27824</v>
      </c>
      <c r="G3461" s="1170" t="s">
        <v>27825</v>
      </c>
    </row>
    <row r="3462" spans="1:7" ht="15" customHeight="1">
      <c r="A3462" s="1165" t="str">
        <f t="shared" si="352"/>
        <v>PEXP231VIO</v>
      </c>
      <c r="B3462" s="1165">
        <f>IFERROR(INDEX('PU Holds'!$B$14:$AF$554,MATCH(C3462,'PU Holds'!$B$14:$B$552,FALSE),MATCH(D3462,'PU Holds'!$B$14:$AF$14,FALSE)),0)</f>
        <v>0</v>
      </c>
      <c r="C3462" s="1165" t="str">
        <f t="shared" si="353"/>
        <v>PEXP231</v>
      </c>
      <c r="D3462" s="988" t="str">
        <f>'PU Holds'!$W$14</f>
        <v>Violet 
RAL 4008</v>
      </c>
      <c r="E3462" s="1165" t="s">
        <v>27833</v>
      </c>
      <c r="F3462" s="1165" t="s">
        <v>27824</v>
      </c>
      <c r="G3462" s="1170" t="s">
        <v>27825</v>
      </c>
    </row>
    <row r="3463" spans="1:7" ht="15" customHeight="1">
      <c r="A3463" s="1165" t="str">
        <f t="shared" si="352"/>
        <v>PEXP231MIN</v>
      </c>
      <c r="B3463" s="1165">
        <f>IFERROR(INDEX('PU Holds'!$B$14:$AF$554,MATCH(C3463,'PU Holds'!$B$14:$B$552,FALSE),MATCH(D3463,'PU Holds'!$B$14:$AF$14,FALSE)),0)</f>
        <v>0</v>
      </c>
      <c r="C3463" s="1165" t="str">
        <f t="shared" si="353"/>
        <v>PEXP231</v>
      </c>
      <c r="D3463" s="988" t="str">
        <f>'PU Holds'!$X$14</f>
        <v>Mint 
RAL 6027</v>
      </c>
      <c r="E3463" s="1165" t="s">
        <v>27834</v>
      </c>
      <c r="F3463" s="1165" t="s">
        <v>27824</v>
      </c>
      <c r="G3463" s="1170" t="s">
        <v>27825</v>
      </c>
    </row>
    <row r="3464" spans="1:7" ht="15" customHeight="1">
      <c r="A3464" s="1165" t="str">
        <f t="shared" si="352"/>
        <v>PEXP231PUK</v>
      </c>
      <c r="B3464" s="1165">
        <f>IFERROR(INDEX('PU Holds'!$B$14:$AF$554,MATCH(C3464,'PU Holds'!$B$14:$B$552,FALSE),MATCH(D3464,'PU Holds'!$B$14:$AF$14,FALSE)),0)</f>
        <v>0</v>
      </c>
      <c r="C3464" s="1165" t="str">
        <f t="shared" si="353"/>
        <v>PEXP231</v>
      </c>
      <c r="D3464" s="988" t="str">
        <f>'PU Holds'!$Z$14</f>
        <v>Green 
(Puke 16-09)</v>
      </c>
      <c r="E3464" s="1165" t="s">
        <v>27835</v>
      </c>
      <c r="F3464" s="1165" t="s">
        <v>27824</v>
      </c>
      <c r="G3464" s="1170" t="s">
        <v>27825</v>
      </c>
    </row>
    <row r="3465" spans="1:7" ht="15" customHeight="1">
      <c r="A3465" s="1165" t="str">
        <f t="shared" si="352"/>
        <v>PEXP231ORA</v>
      </c>
      <c r="B3465" s="1165">
        <f>IFERROR(INDEX('PU Holds'!$B$14:$AF$554,MATCH(C3465,'PU Holds'!$B$14:$B$552,FALSE),MATCH(D3465,'PU Holds'!$B$14:$AF$14,FALSE)),0)</f>
        <v>0</v>
      </c>
      <c r="C3465" s="1165" t="str">
        <f t="shared" si="353"/>
        <v>PEXP231</v>
      </c>
      <c r="D3465" s="988" t="str">
        <f>'PU Holds'!$AA$14</f>
        <v>US Orange
14-01</v>
      </c>
      <c r="E3465" s="1165" t="s">
        <v>27836</v>
      </c>
      <c r="F3465" s="1165" t="s">
        <v>27824</v>
      </c>
      <c r="G3465" s="1170" t="s">
        <v>27825</v>
      </c>
    </row>
    <row r="3466" spans="1:7" ht="15" customHeight="1">
      <c r="A3466" s="1165" t="str">
        <f t="shared" si="352"/>
        <v>PEXP231GRE</v>
      </c>
      <c r="B3466" s="1165">
        <f>IFERROR(INDEX('PU Holds'!$B$14:$AF$554,MATCH(C3466,'PU Holds'!$B$14:$B$552,FALSE),MATCH(D3466,'PU Holds'!$B$14:$AF$14,FALSE)),0)</f>
        <v>0</v>
      </c>
      <c r="C3466" s="1165" t="str">
        <f t="shared" si="353"/>
        <v>PEXP231</v>
      </c>
      <c r="D3466" s="988" t="str">
        <f>'PU Holds'!$AB$14</f>
        <v>US Green 
16 -16</v>
      </c>
      <c r="E3466" s="1165" t="s">
        <v>27837</v>
      </c>
      <c r="F3466" s="1165" t="s">
        <v>27824</v>
      </c>
      <c r="G3466" s="1170" t="s">
        <v>27825</v>
      </c>
    </row>
    <row r="3467" spans="1:7" ht="15" customHeight="1">
      <c r="A3467" s="1165" t="str">
        <f t="shared" si="352"/>
        <v>PEXP231WHI</v>
      </c>
      <c r="B3467" s="1165">
        <f>IFERROR(INDEX('PU Holds'!$B$14:$AF$554,MATCH(C3467,'PU Holds'!$B$14:$B$552,FALSE),MATCH(D3467,'PU Holds'!$B$14:$AF$14,FALSE)),0)</f>
        <v>0</v>
      </c>
      <c r="C3467" s="1165" t="str">
        <f t="shared" si="353"/>
        <v>PEXP231</v>
      </c>
      <c r="D3467" s="988" t="str">
        <f>'PU Holds'!$AC$14</f>
        <v>White 
RAL 9010</v>
      </c>
      <c r="E3467" s="1165" t="s">
        <v>27838</v>
      </c>
      <c r="F3467" s="1165" t="s">
        <v>27824</v>
      </c>
      <c r="G3467" s="1170" t="s">
        <v>27825</v>
      </c>
    </row>
    <row r="3468" spans="1:7" ht="15" customHeight="1">
      <c r="A3468" s="1165" t="str">
        <f t="shared" si="352"/>
        <v>PEXP231PUR</v>
      </c>
      <c r="B3468" s="1165">
        <f>IFERROR(INDEX('PU Holds'!$B$14:$AF$554,MATCH(C3468,'PU Holds'!$B$14:$B$552,FALSE),MATCH(D3468,'PU Holds'!$B$14:$AF$14,FALSE)),0)</f>
        <v>0</v>
      </c>
      <c r="C3468" s="1165" t="str">
        <f t="shared" si="353"/>
        <v>PEXP231</v>
      </c>
      <c r="D3468" s="988" t="str">
        <f>'PU Holds'!$AD$14</f>
        <v>US Purple</v>
      </c>
      <c r="E3468" s="1165" t="s">
        <v>27839</v>
      </c>
      <c r="F3468" s="1165" t="s">
        <v>27824</v>
      </c>
      <c r="G3468" s="1170" t="s">
        <v>27825</v>
      </c>
    </row>
    <row r="3469" spans="1:7" ht="15" customHeight="1">
      <c r="A3469" s="1165" t="str">
        <f t="shared" si="352"/>
        <v>PEXP232YEL</v>
      </c>
      <c r="B3469" s="1165">
        <f>IFERROR(INDEX('PU Holds'!$B$14:$AF$554,MATCH(C3469,'PU Holds'!$B$14:$B$552,FALSE),MATCH(D3469,'PU Holds'!$B$14:$AF$14,FALSE)),0)</f>
        <v>0</v>
      </c>
      <c r="C3469" s="1165" t="s">
        <v>28072</v>
      </c>
      <c r="D3469" s="1168" t="str">
        <f>'PU Holds'!$M$14</f>
        <v>Yellow 
RAL 1026</v>
      </c>
      <c r="E3469" s="1165" t="s">
        <v>27823</v>
      </c>
      <c r="F3469" s="1165" t="s">
        <v>27824</v>
      </c>
      <c r="G3469" s="1170" t="s">
        <v>27825</v>
      </c>
    </row>
    <row r="3470" spans="1:7" ht="15" customHeight="1">
      <c r="A3470" s="1165" t="str">
        <f t="shared" si="352"/>
        <v>PEXP232RED</v>
      </c>
      <c r="B3470" s="1165">
        <f>IFERROR(INDEX('PU Holds'!$B$14:$AF$554,MATCH(C3470,'PU Holds'!$B$14:$B$552,FALSE),MATCH(D3470,'PU Holds'!$B$14:$AF$14,FALSE)),0)</f>
        <v>0</v>
      </c>
      <c r="C3470" s="1165" t="str">
        <f t="shared" ref="C3470:C3483" si="354">C3469</f>
        <v>PEXP232</v>
      </c>
      <c r="D3470" s="988" t="str">
        <f>'PU Holds'!$O$14</f>
        <v>Red 
RAL 3020</v>
      </c>
      <c r="E3470" s="1165" t="s">
        <v>27826</v>
      </c>
      <c r="F3470" s="1165" t="s">
        <v>27824</v>
      </c>
      <c r="G3470" s="1170" t="s">
        <v>27825</v>
      </c>
    </row>
    <row r="3471" spans="1:7" ht="15" customHeight="1">
      <c r="A3471" s="1165" t="str">
        <f t="shared" si="352"/>
        <v>PEXP232BLU</v>
      </c>
      <c r="B3471" s="1165">
        <f>IFERROR(INDEX('PU Holds'!$B$14:$AF$554,MATCH(C3471,'PU Holds'!$B$14:$B$552,FALSE),MATCH(D3471,'PU Holds'!$B$14:$AF$14,FALSE)),0)</f>
        <v>0</v>
      </c>
      <c r="C3471" s="1165" t="str">
        <f t="shared" si="354"/>
        <v>PEXP232</v>
      </c>
      <c r="D3471" s="988" t="str">
        <f>'PU Holds'!$P$14</f>
        <v>Blue 
RAL 5015</v>
      </c>
      <c r="E3471" s="1165" t="s">
        <v>27827</v>
      </c>
      <c r="F3471" s="1165" t="s">
        <v>27824</v>
      </c>
      <c r="G3471" s="1170" t="s">
        <v>27825</v>
      </c>
    </row>
    <row r="3472" spans="1:7" ht="15" customHeight="1">
      <c r="A3472" s="1165" t="str">
        <f t="shared" si="352"/>
        <v>PEXP232GRY</v>
      </c>
      <c r="B3472" s="1165">
        <f>IFERROR(INDEX('PU Holds'!$B$14:$AF$554,MATCH(C3472,'PU Holds'!$B$14:$B$552,FALSE),MATCH(D3472,'PU Holds'!$B$14:$AF$14,FALSE)),0)</f>
        <v>0</v>
      </c>
      <c r="C3472" s="1165" t="str">
        <f t="shared" si="354"/>
        <v>PEXP232</v>
      </c>
      <c r="D3472" s="988" t="str">
        <f>'PU Holds'!$Q$14</f>
        <v>Grey 
RAL 7001</v>
      </c>
      <c r="E3472" s="1165" t="s">
        <v>27828</v>
      </c>
      <c r="F3472" s="1165" t="s">
        <v>27824</v>
      </c>
      <c r="G3472" s="1170" t="s">
        <v>27825</v>
      </c>
    </row>
    <row r="3473" spans="1:7" ht="15" customHeight="1">
      <c r="A3473" s="1165" t="str">
        <f t="shared" si="352"/>
        <v>PEXP232BLK</v>
      </c>
      <c r="B3473" s="1165">
        <f>IFERROR(INDEX('PU Holds'!$B$14:$AF$554,MATCH(C3473,'PU Holds'!$B$14:$B$552,FALSE),MATCH(D3473,'PU Holds'!$B$14:$AF$14,FALSE)),0)</f>
        <v>0</v>
      </c>
      <c r="C3473" s="1165" t="str">
        <f t="shared" si="354"/>
        <v>PEXP232</v>
      </c>
      <c r="D3473" s="988" t="str">
        <f>'PU Holds'!$R$14</f>
        <v>Black 
RAL 9005</v>
      </c>
      <c r="E3473" s="1165" t="s">
        <v>27829</v>
      </c>
      <c r="F3473" s="1165" t="s">
        <v>27824</v>
      </c>
      <c r="G3473" s="1170" t="s">
        <v>27825</v>
      </c>
    </row>
    <row r="3474" spans="1:7" ht="15" customHeight="1">
      <c r="A3474" s="1165" t="str">
        <f t="shared" si="352"/>
        <v>PEXP232FLO</v>
      </c>
      <c r="B3474" s="1165">
        <f>IFERROR(INDEX('PU Holds'!$B$14:$AF$554,MATCH(C3474,'PU Holds'!$B$14:$B$552,FALSE),MATCH(D3474,'PU Holds'!$B$14:$AF$14,FALSE)),0)</f>
        <v>0</v>
      </c>
      <c r="C3474" s="1165" t="str">
        <f t="shared" si="354"/>
        <v>PEXP232</v>
      </c>
      <c r="D3474" s="988" t="str">
        <f>'PU Holds'!$S$14</f>
        <v>Fluo 
Orange</v>
      </c>
      <c r="E3474" s="1165" t="s">
        <v>27830</v>
      </c>
      <c r="F3474" s="1165" t="s">
        <v>27824</v>
      </c>
      <c r="G3474" s="1170" t="s">
        <v>27825</v>
      </c>
    </row>
    <row r="3475" spans="1:7" ht="15" customHeight="1">
      <c r="A3475" s="1165" t="str">
        <f t="shared" si="352"/>
        <v>PEXP232FLG</v>
      </c>
      <c r="B3475" s="1165">
        <f>IFERROR(INDEX('PU Holds'!$B$14:$AF$554,MATCH(C3475,'PU Holds'!$B$14:$B$552,FALSE),MATCH(D3475,'PU Holds'!$B$14:$AF$14,FALSE)),0)</f>
        <v>0</v>
      </c>
      <c r="C3475" s="1165" t="str">
        <f t="shared" si="354"/>
        <v>PEXP232</v>
      </c>
      <c r="D3475" s="988" t="str">
        <f>'PU Holds'!$T$14</f>
        <v>Fluo 
Green</v>
      </c>
      <c r="E3475" s="1165" t="s">
        <v>27831</v>
      </c>
      <c r="F3475" s="1165" t="s">
        <v>27824</v>
      </c>
      <c r="G3475" s="1170" t="s">
        <v>27825</v>
      </c>
    </row>
    <row r="3476" spans="1:7" ht="15" customHeight="1">
      <c r="A3476" s="1165" t="str">
        <f t="shared" si="352"/>
        <v>PEXP232FLP</v>
      </c>
      <c r="B3476" s="1165">
        <f>IFERROR(INDEX('PU Holds'!$B$14:$AF$554,MATCH(C3476,'PU Holds'!$B$14:$B$552,FALSE),MATCH(D3476,'PU Holds'!$B$14:$AF$14,FALSE)),0)</f>
        <v>0</v>
      </c>
      <c r="C3476" s="1165" t="str">
        <f t="shared" si="354"/>
        <v>PEXP232</v>
      </c>
      <c r="D3476" s="988" t="str">
        <f>'PU Holds'!$U$14</f>
        <v>Fluo 
Pink</v>
      </c>
      <c r="E3476" s="1165" t="s">
        <v>27832</v>
      </c>
      <c r="F3476" s="1165" t="s">
        <v>27824</v>
      </c>
      <c r="G3476" s="1170" t="s">
        <v>27825</v>
      </c>
    </row>
    <row r="3477" spans="1:7" ht="15" customHeight="1">
      <c r="A3477" s="1165" t="str">
        <f t="shared" si="352"/>
        <v>PEXP232VIO</v>
      </c>
      <c r="B3477" s="1165">
        <f>IFERROR(INDEX('PU Holds'!$B$14:$AF$554,MATCH(C3477,'PU Holds'!$B$14:$B$552,FALSE),MATCH(D3477,'PU Holds'!$B$14:$AF$14,FALSE)),0)</f>
        <v>0</v>
      </c>
      <c r="C3477" s="1165" t="str">
        <f t="shared" si="354"/>
        <v>PEXP232</v>
      </c>
      <c r="D3477" s="988" t="str">
        <f>'PU Holds'!$W$14</f>
        <v>Violet 
RAL 4008</v>
      </c>
      <c r="E3477" s="1165" t="s">
        <v>27833</v>
      </c>
      <c r="F3477" s="1165" t="s">
        <v>27824</v>
      </c>
      <c r="G3477" s="1170" t="s">
        <v>27825</v>
      </c>
    </row>
    <row r="3478" spans="1:7" ht="15" customHeight="1">
      <c r="A3478" s="1165" t="str">
        <f t="shared" si="352"/>
        <v>PEXP232MIN</v>
      </c>
      <c r="B3478" s="1165">
        <f>IFERROR(INDEX('PU Holds'!$B$14:$AF$554,MATCH(C3478,'PU Holds'!$B$14:$B$552,FALSE),MATCH(D3478,'PU Holds'!$B$14:$AF$14,FALSE)),0)</f>
        <v>0</v>
      </c>
      <c r="C3478" s="1165" t="str">
        <f t="shared" si="354"/>
        <v>PEXP232</v>
      </c>
      <c r="D3478" s="988" t="str">
        <f>'PU Holds'!$X$14</f>
        <v>Mint 
RAL 6027</v>
      </c>
      <c r="E3478" s="1165" t="s">
        <v>27834</v>
      </c>
      <c r="F3478" s="1165" t="s">
        <v>27824</v>
      </c>
      <c r="G3478" s="1170" t="s">
        <v>27825</v>
      </c>
    </row>
    <row r="3479" spans="1:7" ht="15" customHeight="1">
      <c r="A3479" s="1165" t="str">
        <f t="shared" si="352"/>
        <v>PEXP232PUK</v>
      </c>
      <c r="B3479" s="1165">
        <f>IFERROR(INDEX('PU Holds'!$B$14:$AF$554,MATCH(C3479,'PU Holds'!$B$14:$B$552,FALSE),MATCH(D3479,'PU Holds'!$B$14:$AF$14,FALSE)),0)</f>
        <v>0</v>
      </c>
      <c r="C3479" s="1165" t="str">
        <f t="shared" si="354"/>
        <v>PEXP232</v>
      </c>
      <c r="D3479" s="988" t="str">
        <f>'PU Holds'!$Z$14</f>
        <v>Green 
(Puke 16-09)</v>
      </c>
      <c r="E3479" s="1165" t="s">
        <v>27835</v>
      </c>
      <c r="F3479" s="1165" t="s">
        <v>27824</v>
      </c>
      <c r="G3479" s="1170" t="s">
        <v>27825</v>
      </c>
    </row>
    <row r="3480" spans="1:7" ht="15" customHeight="1">
      <c r="A3480" s="1165" t="str">
        <f t="shared" si="352"/>
        <v>PEXP232ORA</v>
      </c>
      <c r="B3480" s="1165">
        <f>IFERROR(INDEX('PU Holds'!$B$14:$AF$554,MATCH(C3480,'PU Holds'!$B$14:$B$552,FALSE),MATCH(D3480,'PU Holds'!$B$14:$AF$14,FALSE)),0)</f>
        <v>0</v>
      </c>
      <c r="C3480" s="1165" t="str">
        <f t="shared" si="354"/>
        <v>PEXP232</v>
      </c>
      <c r="D3480" s="988" t="str">
        <f>'PU Holds'!$AA$14</f>
        <v>US Orange
14-01</v>
      </c>
      <c r="E3480" s="1165" t="s">
        <v>27836</v>
      </c>
      <c r="F3480" s="1165" t="s">
        <v>27824</v>
      </c>
      <c r="G3480" s="1170" t="s">
        <v>27825</v>
      </c>
    </row>
    <row r="3481" spans="1:7" ht="15" customHeight="1">
      <c r="A3481" s="1165" t="str">
        <f t="shared" si="352"/>
        <v>PEXP232GRE</v>
      </c>
      <c r="B3481" s="1165">
        <f>IFERROR(INDEX('PU Holds'!$B$14:$AF$554,MATCH(C3481,'PU Holds'!$B$14:$B$552,FALSE),MATCH(D3481,'PU Holds'!$B$14:$AF$14,FALSE)),0)</f>
        <v>0</v>
      </c>
      <c r="C3481" s="1165" t="str">
        <f t="shared" si="354"/>
        <v>PEXP232</v>
      </c>
      <c r="D3481" s="988" t="str">
        <f>'PU Holds'!$AB$14</f>
        <v>US Green 
16 -16</v>
      </c>
      <c r="E3481" s="1165" t="s">
        <v>27837</v>
      </c>
      <c r="F3481" s="1165" t="s">
        <v>27824</v>
      </c>
      <c r="G3481" s="1170" t="s">
        <v>27825</v>
      </c>
    </row>
    <row r="3482" spans="1:7" ht="15" customHeight="1">
      <c r="A3482" s="1165" t="str">
        <f t="shared" si="352"/>
        <v>PEXP232WHI</v>
      </c>
      <c r="B3482" s="1165">
        <f>IFERROR(INDEX('PU Holds'!$B$14:$AF$554,MATCH(C3482,'PU Holds'!$B$14:$B$552,FALSE),MATCH(D3482,'PU Holds'!$B$14:$AF$14,FALSE)),0)</f>
        <v>0</v>
      </c>
      <c r="C3482" s="1165" t="str">
        <f t="shared" si="354"/>
        <v>PEXP232</v>
      </c>
      <c r="D3482" s="988" t="str">
        <f>'PU Holds'!$AC$14</f>
        <v>White 
RAL 9010</v>
      </c>
      <c r="E3482" s="1165" t="s">
        <v>27838</v>
      </c>
      <c r="F3482" s="1165" t="s">
        <v>27824</v>
      </c>
      <c r="G3482" s="1170" t="s">
        <v>27825</v>
      </c>
    </row>
    <row r="3483" spans="1:7" ht="15" customHeight="1">
      <c r="A3483" s="1165" t="str">
        <f t="shared" si="352"/>
        <v>PEXP232PUR</v>
      </c>
      <c r="B3483" s="1165">
        <f>IFERROR(INDEX('PU Holds'!$B$14:$AF$554,MATCH(C3483,'PU Holds'!$B$14:$B$552,FALSE),MATCH(D3483,'PU Holds'!$B$14:$AF$14,FALSE)),0)</f>
        <v>0</v>
      </c>
      <c r="C3483" s="1165" t="str">
        <f t="shared" si="354"/>
        <v>PEXP232</v>
      </c>
      <c r="D3483" s="988" t="str">
        <f>'PU Holds'!$AD$14</f>
        <v>US Purple</v>
      </c>
      <c r="E3483" s="1165" t="s">
        <v>27839</v>
      </c>
      <c r="F3483" s="1165" t="s">
        <v>27824</v>
      </c>
      <c r="G3483" s="1170" t="s">
        <v>27825</v>
      </c>
    </row>
    <row r="3484" spans="1:7" ht="15" customHeight="1">
      <c r="A3484" s="1165" t="str">
        <f t="shared" si="352"/>
        <v>PEXP233YEL</v>
      </c>
      <c r="B3484" s="1165">
        <f>IFERROR(INDEX('PU Holds'!$B$14:$AF$554,MATCH(C3484,'PU Holds'!$B$14:$B$552,FALSE),MATCH(D3484,'PU Holds'!$B$14:$AF$14,FALSE)),0)</f>
        <v>0</v>
      </c>
      <c r="C3484" s="1165" t="s">
        <v>28073</v>
      </c>
      <c r="D3484" s="1168" t="str">
        <f>'PU Holds'!$M$14</f>
        <v>Yellow 
RAL 1026</v>
      </c>
      <c r="E3484" s="1165" t="s">
        <v>27823</v>
      </c>
      <c r="F3484" s="1165" t="s">
        <v>27824</v>
      </c>
      <c r="G3484" s="1170" t="s">
        <v>27825</v>
      </c>
    </row>
    <row r="3485" spans="1:7" ht="15" customHeight="1">
      <c r="A3485" s="1165" t="str">
        <f t="shared" si="352"/>
        <v>PEXP233RED</v>
      </c>
      <c r="B3485" s="1165">
        <f>IFERROR(INDEX('PU Holds'!$B$14:$AF$554,MATCH(C3485,'PU Holds'!$B$14:$B$552,FALSE),MATCH(D3485,'PU Holds'!$B$14:$AF$14,FALSE)),0)</f>
        <v>0</v>
      </c>
      <c r="C3485" s="1165" t="str">
        <f t="shared" ref="C3485:C3498" si="355">C3484</f>
        <v>PEXP233</v>
      </c>
      <c r="D3485" s="988" t="str">
        <f>'PU Holds'!$O$14</f>
        <v>Red 
RAL 3020</v>
      </c>
      <c r="E3485" s="1165" t="s">
        <v>27826</v>
      </c>
      <c r="F3485" s="1165" t="s">
        <v>27824</v>
      </c>
      <c r="G3485" s="1170" t="s">
        <v>27825</v>
      </c>
    </row>
    <row r="3486" spans="1:7" ht="15" customHeight="1">
      <c r="A3486" s="1165" t="str">
        <f t="shared" si="352"/>
        <v>PEXP233BLU</v>
      </c>
      <c r="B3486" s="1165">
        <f>IFERROR(INDEX('PU Holds'!$B$14:$AF$554,MATCH(C3486,'PU Holds'!$B$14:$B$552,FALSE),MATCH(D3486,'PU Holds'!$B$14:$AF$14,FALSE)),0)</f>
        <v>0</v>
      </c>
      <c r="C3486" s="1165" t="str">
        <f t="shared" si="355"/>
        <v>PEXP233</v>
      </c>
      <c r="D3486" s="988" t="str">
        <f>'PU Holds'!$P$14</f>
        <v>Blue 
RAL 5015</v>
      </c>
      <c r="E3486" s="1165" t="s">
        <v>27827</v>
      </c>
      <c r="F3486" s="1165" t="s">
        <v>27824</v>
      </c>
      <c r="G3486" s="1170" t="s">
        <v>27825</v>
      </c>
    </row>
    <row r="3487" spans="1:7" ht="15" customHeight="1">
      <c r="A3487" s="1165" t="str">
        <f t="shared" si="352"/>
        <v>PEXP233GRY</v>
      </c>
      <c r="B3487" s="1165">
        <f>IFERROR(INDEX('PU Holds'!$B$14:$AF$554,MATCH(C3487,'PU Holds'!$B$14:$B$552,FALSE),MATCH(D3487,'PU Holds'!$B$14:$AF$14,FALSE)),0)</f>
        <v>0</v>
      </c>
      <c r="C3487" s="1165" t="str">
        <f t="shared" si="355"/>
        <v>PEXP233</v>
      </c>
      <c r="D3487" s="988" t="str">
        <f>'PU Holds'!$Q$14</f>
        <v>Grey 
RAL 7001</v>
      </c>
      <c r="E3487" s="1165" t="s">
        <v>27828</v>
      </c>
      <c r="F3487" s="1165" t="s">
        <v>27824</v>
      </c>
      <c r="G3487" s="1170" t="s">
        <v>27825</v>
      </c>
    </row>
    <row r="3488" spans="1:7" ht="15" customHeight="1">
      <c r="A3488" s="1165" t="str">
        <f t="shared" si="352"/>
        <v>PEXP233BLK</v>
      </c>
      <c r="B3488" s="1165">
        <f>IFERROR(INDEX('PU Holds'!$B$14:$AF$554,MATCH(C3488,'PU Holds'!$B$14:$B$552,FALSE),MATCH(D3488,'PU Holds'!$B$14:$AF$14,FALSE)),0)</f>
        <v>0</v>
      </c>
      <c r="C3488" s="1165" t="str">
        <f t="shared" si="355"/>
        <v>PEXP233</v>
      </c>
      <c r="D3488" s="988" t="str">
        <f>'PU Holds'!$R$14</f>
        <v>Black 
RAL 9005</v>
      </c>
      <c r="E3488" s="1165" t="s">
        <v>27829</v>
      </c>
      <c r="F3488" s="1165" t="s">
        <v>27824</v>
      </c>
      <c r="G3488" s="1170" t="s">
        <v>27825</v>
      </c>
    </row>
    <row r="3489" spans="1:7" ht="15" customHeight="1">
      <c r="A3489" s="1165" t="str">
        <f t="shared" si="352"/>
        <v>PEXP233FLO</v>
      </c>
      <c r="B3489" s="1165">
        <f>IFERROR(INDEX('PU Holds'!$B$14:$AF$554,MATCH(C3489,'PU Holds'!$B$14:$B$552,FALSE),MATCH(D3489,'PU Holds'!$B$14:$AF$14,FALSE)),0)</f>
        <v>0</v>
      </c>
      <c r="C3489" s="1165" t="str">
        <f t="shared" si="355"/>
        <v>PEXP233</v>
      </c>
      <c r="D3489" s="988" t="str">
        <f>'PU Holds'!$S$14</f>
        <v>Fluo 
Orange</v>
      </c>
      <c r="E3489" s="1165" t="s">
        <v>27830</v>
      </c>
      <c r="F3489" s="1165" t="s">
        <v>27824</v>
      </c>
      <c r="G3489" s="1170" t="s">
        <v>27825</v>
      </c>
    </row>
    <row r="3490" spans="1:7" ht="15" customHeight="1">
      <c r="A3490" s="1165" t="str">
        <f t="shared" si="352"/>
        <v>PEXP233FLG</v>
      </c>
      <c r="B3490" s="1165">
        <f>IFERROR(INDEX('PU Holds'!$B$14:$AF$554,MATCH(C3490,'PU Holds'!$B$14:$B$552,FALSE),MATCH(D3490,'PU Holds'!$B$14:$AF$14,FALSE)),0)</f>
        <v>0</v>
      </c>
      <c r="C3490" s="1165" t="str">
        <f t="shared" si="355"/>
        <v>PEXP233</v>
      </c>
      <c r="D3490" s="988" t="str">
        <f>'PU Holds'!$T$14</f>
        <v>Fluo 
Green</v>
      </c>
      <c r="E3490" s="1165" t="s">
        <v>27831</v>
      </c>
      <c r="F3490" s="1165" t="s">
        <v>27824</v>
      </c>
      <c r="G3490" s="1170" t="s">
        <v>27825</v>
      </c>
    </row>
    <row r="3491" spans="1:7" ht="15" customHeight="1">
      <c r="A3491" s="1165" t="str">
        <f t="shared" si="352"/>
        <v>PEXP233FLP</v>
      </c>
      <c r="B3491" s="1165">
        <f>IFERROR(INDEX('PU Holds'!$B$14:$AF$554,MATCH(C3491,'PU Holds'!$B$14:$B$552,FALSE),MATCH(D3491,'PU Holds'!$B$14:$AF$14,FALSE)),0)</f>
        <v>0</v>
      </c>
      <c r="C3491" s="1165" t="str">
        <f t="shared" si="355"/>
        <v>PEXP233</v>
      </c>
      <c r="D3491" s="988" t="str">
        <f>'PU Holds'!$U$14</f>
        <v>Fluo 
Pink</v>
      </c>
      <c r="E3491" s="1165" t="s">
        <v>27832</v>
      </c>
      <c r="F3491" s="1165" t="s">
        <v>27824</v>
      </c>
      <c r="G3491" s="1170" t="s">
        <v>27825</v>
      </c>
    </row>
    <row r="3492" spans="1:7" ht="15" customHeight="1">
      <c r="A3492" s="1165" t="str">
        <f t="shared" si="352"/>
        <v>PEXP233VIO</v>
      </c>
      <c r="B3492" s="1165">
        <f>IFERROR(INDEX('PU Holds'!$B$14:$AF$554,MATCH(C3492,'PU Holds'!$B$14:$B$552,FALSE),MATCH(D3492,'PU Holds'!$B$14:$AF$14,FALSE)),0)</f>
        <v>0</v>
      </c>
      <c r="C3492" s="1165" t="str">
        <f t="shared" si="355"/>
        <v>PEXP233</v>
      </c>
      <c r="D3492" s="988" t="str">
        <f>'PU Holds'!$W$14</f>
        <v>Violet 
RAL 4008</v>
      </c>
      <c r="E3492" s="1165" t="s">
        <v>27833</v>
      </c>
      <c r="F3492" s="1165" t="s">
        <v>27824</v>
      </c>
      <c r="G3492" s="1170" t="s">
        <v>27825</v>
      </c>
    </row>
    <row r="3493" spans="1:7" ht="15" customHeight="1">
      <c r="A3493" s="1165" t="str">
        <f t="shared" si="352"/>
        <v>PEXP233MIN</v>
      </c>
      <c r="B3493" s="1165">
        <f>IFERROR(INDEX('PU Holds'!$B$14:$AF$554,MATCH(C3493,'PU Holds'!$B$14:$B$552,FALSE),MATCH(D3493,'PU Holds'!$B$14:$AF$14,FALSE)),0)</f>
        <v>0</v>
      </c>
      <c r="C3493" s="1165" t="str">
        <f t="shared" si="355"/>
        <v>PEXP233</v>
      </c>
      <c r="D3493" s="988" t="str">
        <f>'PU Holds'!$X$14</f>
        <v>Mint 
RAL 6027</v>
      </c>
      <c r="E3493" s="1165" t="s">
        <v>27834</v>
      </c>
      <c r="F3493" s="1165" t="s">
        <v>27824</v>
      </c>
      <c r="G3493" s="1170" t="s">
        <v>27825</v>
      </c>
    </row>
    <row r="3494" spans="1:7" ht="15" customHeight="1">
      <c r="A3494" s="1165" t="str">
        <f t="shared" si="352"/>
        <v>PEXP233PUK</v>
      </c>
      <c r="B3494" s="1165">
        <f>IFERROR(INDEX('PU Holds'!$B$14:$AF$554,MATCH(C3494,'PU Holds'!$B$14:$B$552,FALSE),MATCH(D3494,'PU Holds'!$B$14:$AF$14,FALSE)),0)</f>
        <v>0</v>
      </c>
      <c r="C3494" s="1165" t="str">
        <f t="shared" si="355"/>
        <v>PEXP233</v>
      </c>
      <c r="D3494" s="988" t="str">
        <f>'PU Holds'!$Z$14</f>
        <v>Green 
(Puke 16-09)</v>
      </c>
      <c r="E3494" s="1165" t="s">
        <v>27835</v>
      </c>
      <c r="F3494" s="1165" t="s">
        <v>27824</v>
      </c>
      <c r="G3494" s="1170" t="s">
        <v>27825</v>
      </c>
    </row>
    <row r="3495" spans="1:7" ht="15" customHeight="1">
      <c r="A3495" s="1165" t="str">
        <f t="shared" si="352"/>
        <v>PEXP233ORA</v>
      </c>
      <c r="B3495" s="1165">
        <f>IFERROR(INDEX('PU Holds'!$B$14:$AF$554,MATCH(C3495,'PU Holds'!$B$14:$B$552,FALSE),MATCH(D3495,'PU Holds'!$B$14:$AF$14,FALSE)),0)</f>
        <v>0</v>
      </c>
      <c r="C3495" s="1165" t="str">
        <f t="shared" si="355"/>
        <v>PEXP233</v>
      </c>
      <c r="D3495" s="988" t="str">
        <f>'PU Holds'!$AA$14</f>
        <v>US Orange
14-01</v>
      </c>
      <c r="E3495" s="1165" t="s">
        <v>27836</v>
      </c>
      <c r="F3495" s="1165" t="s">
        <v>27824</v>
      </c>
      <c r="G3495" s="1170" t="s">
        <v>27825</v>
      </c>
    </row>
    <row r="3496" spans="1:7" ht="15" customHeight="1">
      <c r="A3496" s="1165" t="str">
        <f t="shared" si="352"/>
        <v>PEXP233GRE</v>
      </c>
      <c r="B3496" s="1165">
        <f>IFERROR(INDEX('PU Holds'!$B$14:$AF$554,MATCH(C3496,'PU Holds'!$B$14:$B$552,FALSE),MATCH(D3496,'PU Holds'!$B$14:$AF$14,FALSE)),0)</f>
        <v>0</v>
      </c>
      <c r="C3496" s="1165" t="str">
        <f t="shared" si="355"/>
        <v>PEXP233</v>
      </c>
      <c r="D3496" s="988" t="str">
        <f>'PU Holds'!$AB$14</f>
        <v>US Green 
16 -16</v>
      </c>
      <c r="E3496" s="1165" t="s">
        <v>27837</v>
      </c>
      <c r="F3496" s="1165" t="s">
        <v>27824</v>
      </c>
      <c r="G3496" s="1170" t="s">
        <v>27825</v>
      </c>
    </row>
    <row r="3497" spans="1:7" ht="15" customHeight="1">
      <c r="A3497" s="1165" t="str">
        <f t="shared" si="352"/>
        <v>PEXP233WHI</v>
      </c>
      <c r="B3497" s="1165">
        <f>IFERROR(INDEX('PU Holds'!$B$14:$AF$554,MATCH(C3497,'PU Holds'!$B$14:$B$552,FALSE),MATCH(D3497,'PU Holds'!$B$14:$AF$14,FALSE)),0)</f>
        <v>0</v>
      </c>
      <c r="C3497" s="1165" t="str">
        <f t="shared" si="355"/>
        <v>PEXP233</v>
      </c>
      <c r="D3497" s="988" t="str">
        <f>'PU Holds'!$AC$14</f>
        <v>White 
RAL 9010</v>
      </c>
      <c r="E3497" s="1165" t="s">
        <v>27838</v>
      </c>
      <c r="F3497" s="1165" t="s">
        <v>27824</v>
      </c>
      <c r="G3497" s="1170" t="s">
        <v>27825</v>
      </c>
    </row>
    <row r="3498" spans="1:7" ht="15" customHeight="1">
      <c r="A3498" s="1165" t="str">
        <f t="shared" si="352"/>
        <v>PEXP233PUR</v>
      </c>
      <c r="B3498" s="1165">
        <f>IFERROR(INDEX('PU Holds'!$B$14:$AF$554,MATCH(C3498,'PU Holds'!$B$14:$B$552,FALSE),MATCH(D3498,'PU Holds'!$B$14:$AF$14,FALSE)),0)</f>
        <v>0</v>
      </c>
      <c r="C3498" s="1165" t="str">
        <f t="shared" si="355"/>
        <v>PEXP233</v>
      </c>
      <c r="D3498" s="988" t="str">
        <f>'PU Holds'!$AD$14</f>
        <v>US Purple</v>
      </c>
      <c r="E3498" s="1165" t="s">
        <v>27839</v>
      </c>
      <c r="F3498" s="1165" t="s">
        <v>27824</v>
      </c>
      <c r="G3498" s="1170" t="s">
        <v>27825</v>
      </c>
    </row>
    <row r="3499" spans="1:7" ht="15" customHeight="1">
      <c r="A3499" s="1165" t="str">
        <f t="shared" si="352"/>
        <v>PEXP234YEL</v>
      </c>
      <c r="B3499" s="1165">
        <f>IFERROR(INDEX('PU Holds'!$B$14:$AF$554,MATCH(C3499,'PU Holds'!$B$14:$B$552,FALSE),MATCH(D3499,'PU Holds'!$B$14:$AF$14,FALSE)),0)</f>
        <v>0</v>
      </c>
      <c r="C3499" s="1165" t="s">
        <v>28074</v>
      </c>
      <c r="D3499" s="1168" t="str">
        <f>'PU Holds'!$M$14</f>
        <v>Yellow 
RAL 1026</v>
      </c>
      <c r="E3499" s="1165" t="s">
        <v>27823</v>
      </c>
      <c r="F3499" s="1165" t="s">
        <v>27824</v>
      </c>
      <c r="G3499" s="1170" t="s">
        <v>27825</v>
      </c>
    </row>
    <row r="3500" spans="1:7" ht="15" customHeight="1">
      <c r="A3500" s="1165" t="str">
        <f t="shared" ref="A3500:A3513" si="356">CONCATENATE(C3500,E3500)</f>
        <v>PEXP234RED</v>
      </c>
      <c r="B3500" s="1165">
        <f>IFERROR(INDEX('PU Holds'!$B$14:$AF$554,MATCH(C3500,'PU Holds'!$B$14:$B$552,FALSE),MATCH(D3500,'PU Holds'!$B$14:$AF$14,FALSE)),0)</f>
        <v>0</v>
      </c>
      <c r="C3500" s="1165" t="str">
        <f t="shared" ref="C3500:C3513" si="357">C3499</f>
        <v>PEXP234</v>
      </c>
      <c r="D3500" s="988" t="str">
        <f>'PU Holds'!$O$14</f>
        <v>Red 
RAL 3020</v>
      </c>
      <c r="E3500" s="1165" t="s">
        <v>27826</v>
      </c>
      <c r="F3500" s="1165" t="s">
        <v>27824</v>
      </c>
      <c r="G3500" s="1170" t="s">
        <v>27825</v>
      </c>
    </row>
    <row r="3501" spans="1:7" ht="15" customHeight="1">
      <c r="A3501" s="1165" t="str">
        <f t="shared" si="356"/>
        <v>PEXP234BLU</v>
      </c>
      <c r="B3501" s="1165">
        <f>IFERROR(INDEX('PU Holds'!$B$14:$AF$554,MATCH(C3501,'PU Holds'!$B$14:$B$552,FALSE),MATCH(D3501,'PU Holds'!$B$14:$AF$14,FALSE)),0)</f>
        <v>0</v>
      </c>
      <c r="C3501" s="1165" t="str">
        <f t="shared" si="357"/>
        <v>PEXP234</v>
      </c>
      <c r="D3501" s="988" t="str">
        <f>'PU Holds'!$P$14</f>
        <v>Blue 
RAL 5015</v>
      </c>
      <c r="E3501" s="1165" t="s">
        <v>27827</v>
      </c>
      <c r="F3501" s="1165" t="s">
        <v>27824</v>
      </c>
      <c r="G3501" s="1170" t="s">
        <v>27825</v>
      </c>
    </row>
    <row r="3502" spans="1:7" ht="15" customHeight="1">
      <c r="A3502" s="1165" t="str">
        <f t="shared" si="356"/>
        <v>PEXP234GRY</v>
      </c>
      <c r="B3502" s="1165">
        <f>IFERROR(INDEX('PU Holds'!$B$14:$AF$554,MATCH(C3502,'PU Holds'!$B$14:$B$552,FALSE),MATCH(D3502,'PU Holds'!$B$14:$AF$14,FALSE)),0)</f>
        <v>0</v>
      </c>
      <c r="C3502" s="1165" t="str">
        <f t="shared" si="357"/>
        <v>PEXP234</v>
      </c>
      <c r="D3502" s="988" t="str">
        <f>'PU Holds'!$Q$14</f>
        <v>Grey 
RAL 7001</v>
      </c>
      <c r="E3502" s="1165" t="s">
        <v>27828</v>
      </c>
      <c r="F3502" s="1165" t="s">
        <v>27824</v>
      </c>
      <c r="G3502" s="1170" t="s">
        <v>27825</v>
      </c>
    </row>
    <row r="3503" spans="1:7" ht="15" customHeight="1">
      <c r="A3503" s="1165" t="str">
        <f t="shared" si="356"/>
        <v>PEXP234BLK</v>
      </c>
      <c r="B3503" s="1165">
        <f>IFERROR(INDEX('PU Holds'!$B$14:$AF$554,MATCH(C3503,'PU Holds'!$B$14:$B$552,FALSE),MATCH(D3503,'PU Holds'!$B$14:$AF$14,FALSE)),0)</f>
        <v>0</v>
      </c>
      <c r="C3503" s="1165" t="str">
        <f t="shared" si="357"/>
        <v>PEXP234</v>
      </c>
      <c r="D3503" s="988" t="str">
        <f>'PU Holds'!$R$14</f>
        <v>Black 
RAL 9005</v>
      </c>
      <c r="E3503" s="1165" t="s">
        <v>27829</v>
      </c>
      <c r="F3503" s="1165" t="s">
        <v>27824</v>
      </c>
      <c r="G3503" s="1170" t="s">
        <v>27825</v>
      </c>
    </row>
    <row r="3504" spans="1:7" ht="15" customHeight="1">
      <c r="A3504" s="1165" t="str">
        <f t="shared" si="356"/>
        <v>PEXP234FLO</v>
      </c>
      <c r="B3504" s="1165">
        <f>IFERROR(INDEX('PU Holds'!$B$14:$AF$554,MATCH(C3504,'PU Holds'!$B$14:$B$552,FALSE),MATCH(D3504,'PU Holds'!$B$14:$AF$14,FALSE)),0)</f>
        <v>0</v>
      </c>
      <c r="C3504" s="1165" t="str">
        <f t="shared" si="357"/>
        <v>PEXP234</v>
      </c>
      <c r="D3504" s="988" t="str">
        <f>'PU Holds'!$S$14</f>
        <v>Fluo 
Orange</v>
      </c>
      <c r="E3504" s="1165" t="s">
        <v>27830</v>
      </c>
      <c r="F3504" s="1165" t="s">
        <v>27824</v>
      </c>
      <c r="G3504" s="1170" t="s">
        <v>27825</v>
      </c>
    </row>
    <row r="3505" spans="1:7" ht="15" customHeight="1">
      <c r="A3505" s="1165" t="str">
        <f t="shared" si="356"/>
        <v>PEXP234FLG</v>
      </c>
      <c r="B3505" s="1165">
        <f>IFERROR(INDEX('PU Holds'!$B$14:$AF$554,MATCH(C3505,'PU Holds'!$B$14:$B$552,FALSE),MATCH(D3505,'PU Holds'!$B$14:$AF$14,FALSE)),0)</f>
        <v>0</v>
      </c>
      <c r="C3505" s="1165" t="str">
        <f t="shared" si="357"/>
        <v>PEXP234</v>
      </c>
      <c r="D3505" s="988" t="str">
        <f>'PU Holds'!$T$14</f>
        <v>Fluo 
Green</v>
      </c>
      <c r="E3505" s="1165" t="s">
        <v>27831</v>
      </c>
      <c r="F3505" s="1165" t="s">
        <v>27824</v>
      </c>
      <c r="G3505" s="1170" t="s">
        <v>27825</v>
      </c>
    </row>
    <row r="3506" spans="1:7" ht="15" customHeight="1">
      <c r="A3506" s="1165" t="str">
        <f t="shared" si="356"/>
        <v>PEXP234FLP</v>
      </c>
      <c r="B3506" s="1165">
        <f>IFERROR(INDEX('PU Holds'!$B$14:$AF$554,MATCH(C3506,'PU Holds'!$B$14:$B$552,FALSE),MATCH(D3506,'PU Holds'!$B$14:$AF$14,FALSE)),0)</f>
        <v>0</v>
      </c>
      <c r="C3506" s="1165" t="str">
        <f t="shared" si="357"/>
        <v>PEXP234</v>
      </c>
      <c r="D3506" s="988" t="str">
        <f>'PU Holds'!$U$14</f>
        <v>Fluo 
Pink</v>
      </c>
      <c r="E3506" s="1165" t="s">
        <v>27832</v>
      </c>
      <c r="F3506" s="1165" t="s">
        <v>27824</v>
      </c>
      <c r="G3506" s="1170" t="s">
        <v>27825</v>
      </c>
    </row>
    <row r="3507" spans="1:7" ht="15" customHeight="1">
      <c r="A3507" s="1165" t="str">
        <f t="shared" si="356"/>
        <v>PEXP234VIO</v>
      </c>
      <c r="B3507" s="1165">
        <f>IFERROR(INDEX('PU Holds'!$B$14:$AF$554,MATCH(C3507,'PU Holds'!$B$14:$B$552,FALSE),MATCH(D3507,'PU Holds'!$B$14:$AF$14,FALSE)),0)</f>
        <v>0</v>
      </c>
      <c r="C3507" s="1165" t="str">
        <f t="shared" si="357"/>
        <v>PEXP234</v>
      </c>
      <c r="D3507" s="988" t="str">
        <f>'PU Holds'!$W$14</f>
        <v>Violet 
RAL 4008</v>
      </c>
      <c r="E3507" s="1165" t="s">
        <v>27833</v>
      </c>
      <c r="F3507" s="1165" t="s">
        <v>27824</v>
      </c>
      <c r="G3507" s="1170" t="s">
        <v>27825</v>
      </c>
    </row>
    <row r="3508" spans="1:7" ht="15" customHeight="1">
      <c r="A3508" s="1165" t="str">
        <f t="shared" si="356"/>
        <v>PEXP234MIN</v>
      </c>
      <c r="B3508" s="1165">
        <f>IFERROR(INDEX('PU Holds'!$B$14:$AF$554,MATCH(C3508,'PU Holds'!$B$14:$B$552,FALSE),MATCH(D3508,'PU Holds'!$B$14:$AF$14,FALSE)),0)</f>
        <v>0</v>
      </c>
      <c r="C3508" s="1165" t="str">
        <f t="shared" si="357"/>
        <v>PEXP234</v>
      </c>
      <c r="D3508" s="988" t="str">
        <f>'PU Holds'!$X$14</f>
        <v>Mint 
RAL 6027</v>
      </c>
      <c r="E3508" s="1165" t="s">
        <v>27834</v>
      </c>
      <c r="F3508" s="1165" t="s">
        <v>27824</v>
      </c>
      <c r="G3508" s="1170" t="s">
        <v>27825</v>
      </c>
    </row>
    <row r="3509" spans="1:7" ht="15" customHeight="1">
      <c r="A3509" s="1165" t="str">
        <f t="shared" si="356"/>
        <v>PEXP234PUK</v>
      </c>
      <c r="B3509" s="1165">
        <f>IFERROR(INDEX('PU Holds'!$B$14:$AF$554,MATCH(C3509,'PU Holds'!$B$14:$B$552,FALSE),MATCH(D3509,'PU Holds'!$B$14:$AF$14,FALSE)),0)</f>
        <v>0</v>
      </c>
      <c r="C3509" s="1165" t="str">
        <f t="shared" si="357"/>
        <v>PEXP234</v>
      </c>
      <c r="D3509" s="988" t="str">
        <f>'PU Holds'!$Z$14</f>
        <v>Green 
(Puke 16-09)</v>
      </c>
      <c r="E3509" s="1165" t="s">
        <v>27835</v>
      </c>
      <c r="F3509" s="1165" t="s">
        <v>27824</v>
      </c>
      <c r="G3509" s="1170" t="s">
        <v>27825</v>
      </c>
    </row>
    <row r="3510" spans="1:7" ht="15" customHeight="1">
      <c r="A3510" s="1165" t="str">
        <f t="shared" si="356"/>
        <v>PEXP234ORA</v>
      </c>
      <c r="B3510" s="1165">
        <f>IFERROR(INDEX('PU Holds'!$B$14:$AF$554,MATCH(C3510,'PU Holds'!$B$14:$B$552,FALSE),MATCH(D3510,'PU Holds'!$B$14:$AF$14,FALSE)),0)</f>
        <v>0</v>
      </c>
      <c r="C3510" s="1165" t="str">
        <f t="shared" si="357"/>
        <v>PEXP234</v>
      </c>
      <c r="D3510" s="988" t="str">
        <f>'PU Holds'!$AA$14</f>
        <v>US Orange
14-01</v>
      </c>
      <c r="E3510" s="1165" t="s">
        <v>27836</v>
      </c>
      <c r="F3510" s="1165" t="s">
        <v>27824</v>
      </c>
      <c r="G3510" s="1170" t="s">
        <v>27825</v>
      </c>
    </row>
    <row r="3511" spans="1:7" ht="15" customHeight="1">
      <c r="A3511" s="1165" t="str">
        <f t="shared" si="356"/>
        <v>PEXP234GRE</v>
      </c>
      <c r="B3511" s="1165">
        <f>IFERROR(INDEX('PU Holds'!$B$14:$AF$554,MATCH(C3511,'PU Holds'!$B$14:$B$552,FALSE),MATCH(D3511,'PU Holds'!$B$14:$AF$14,FALSE)),0)</f>
        <v>0</v>
      </c>
      <c r="C3511" s="1165" t="str">
        <f t="shared" si="357"/>
        <v>PEXP234</v>
      </c>
      <c r="D3511" s="988" t="str">
        <f>'PU Holds'!$AB$14</f>
        <v>US Green 
16 -16</v>
      </c>
      <c r="E3511" s="1165" t="s">
        <v>27837</v>
      </c>
      <c r="F3511" s="1165" t="s">
        <v>27824</v>
      </c>
      <c r="G3511" s="1170" t="s">
        <v>27825</v>
      </c>
    </row>
    <row r="3512" spans="1:7" ht="15" customHeight="1">
      <c r="A3512" s="1165" t="str">
        <f t="shared" si="356"/>
        <v>PEXP234WHI</v>
      </c>
      <c r="B3512" s="1165">
        <f>IFERROR(INDEX('PU Holds'!$B$14:$AF$554,MATCH(C3512,'PU Holds'!$B$14:$B$552,FALSE),MATCH(D3512,'PU Holds'!$B$14:$AF$14,FALSE)),0)</f>
        <v>0</v>
      </c>
      <c r="C3512" s="1165" t="str">
        <f t="shared" si="357"/>
        <v>PEXP234</v>
      </c>
      <c r="D3512" s="988" t="str">
        <f>'PU Holds'!$AC$14</f>
        <v>White 
RAL 9010</v>
      </c>
      <c r="E3512" s="1165" t="s">
        <v>27838</v>
      </c>
      <c r="F3512" s="1165" t="s">
        <v>27824</v>
      </c>
      <c r="G3512" s="1170" t="s">
        <v>27825</v>
      </c>
    </row>
    <row r="3513" spans="1:7" ht="15" customHeight="1">
      <c r="A3513" s="1165" t="str">
        <f t="shared" si="356"/>
        <v>PEXP234PUR</v>
      </c>
      <c r="B3513" s="1165">
        <f>IFERROR(INDEX('PU Holds'!$B$14:$AF$554,MATCH(C3513,'PU Holds'!$B$14:$B$552,FALSE),MATCH(D3513,'PU Holds'!$B$14:$AF$14,FALSE)),0)</f>
        <v>0</v>
      </c>
      <c r="C3513" s="1165" t="str">
        <f t="shared" si="357"/>
        <v>PEXP234</v>
      </c>
      <c r="D3513" s="988" t="str">
        <f>'PU Holds'!$AD$14</f>
        <v>US Purple</v>
      </c>
      <c r="E3513" s="1165" t="s">
        <v>27839</v>
      </c>
      <c r="F3513" s="1165" t="s">
        <v>27824</v>
      </c>
      <c r="G3513" s="1170" t="s">
        <v>27825</v>
      </c>
    </row>
    <row r="3514" spans="1:7" ht="15" customHeight="1">
      <c r="A3514" s="1165" t="str">
        <f t="shared" ref="A3514:A3550" si="358">CONCATENATE(C3514,E3514)</f>
        <v>PEXP235YEL</v>
      </c>
      <c r="B3514" s="1165">
        <f>IFERROR(INDEX('PU Holds'!$B$14:$AF$554,MATCH(C3514,'PU Holds'!$B$14:$B$552,FALSE),MATCH(D3514,'PU Holds'!$B$14:$AF$14,FALSE)),0)</f>
        <v>0</v>
      </c>
      <c r="C3514" s="1165" t="s">
        <v>28075</v>
      </c>
      <c r="D3514" s="1168" t="str">
        <f>'PU Holds'!$M$14</f>
        <v>Yellow 
RAL 1026</v>
      </c>
      <c r="E3514" s="1165" t="s">
        <v>27823</v>
      </c>
      <c r="F3514" s="1165" t="s">
        <v>27824</v>
      </c>
      <c r="G3514" s="1170" t="s">
        <v>27825</v>
      </c>
    </row>
    <row r="3515" spans="1:7" ht="15" customHeight="1">
      <c r="A3515" s="1165" t="str">
        <f t="shared" si="358"/>
        <v>PEXP235RED</v>
      </c>
      <c r="B3515" s="1165">
        <f>IFERROR(INDEX('PU Holds'!$B$14:$AF$554,MATCH(C3515,'PU Holds'!$B$14:$B$552,FALSE),MATCH(D3515,'PU Holds'!$B$14:$AF$14,FALSE)),0)</f>
        <v>0</v>
      </c>
      <c r="C3515" s="1165" t="str">
        <f t="shared" ref="C3515:C3528" si="359">C3514</f>
        <v>PEXP235</v>
      </c>
      <c r="D3515" s="988" t="str">
        <f>'PU Holds'!$O$14</f>
        <v>Red 
RAL 3020</v>
      </c>
      <c r="E3515" s="1165" t="s">
        <v>27826</v>
      </c>
      <c r="F3515" s="1165" t="s">
        <v>27824</v>
      </c>
      <c r="G3515" s="1170" t="s">
        <v>27825</v>
      </c>
    </row>
    <row r="3516" spans="1:7" ht="15" customHeight="1">
      <c r="A3516" s="1165" t="str">
        <f t="shared" si="358"/>
        <v>PEXP235BLU</v>
      </c>
      <c r="B3516" s="1165">
        <f>IFERROR(INDEX('PU Holds'!$B$14:$AF$554,MATCH(C3516,'PU Holds'!$B$14:$B$552,FALSE),MATCH(D3516,'PU Holds'!$B$14:$AF$14,FALSE)),0)</f>
        <v>0</v>
      </c>
      <c r="C3516" s="1165" t="str">
        <f t="shared" si="359"/>
        <v>PEXP235</v>
      </c>
      <c r="D3516" s="988" t="str">
        <f>'PU Holds'!$P$14</f>
        <v>Blue 
RAL 5015</v>
      </c>
      <c r="E3516" s="1165" t="s">
        <v>27827</v>
      </c>
      <c r="F3516" s="1165" t="s">
        <v>27824</v>
      </c>
      <c r="G3516" s="1170" t="s">
        <v>27825</v>
      </c>
    </row>
    <row r="3517" spans="1:7" ht="15" customHeight="1">
      <c r="A3517" s="1165" t="str">
        <f t="shared" si="358"/>
        <v>PEXP235GRY</v>
      </c>
      <c r="B3517" s="1165">
        <f>IFERROR(INDEX('PU Holds'!$B$14:$AF$554,MATCH(C3517,'PU Holds'!$B$14:$B$552,FALSE),MATCH(D3517,'PU Holds'!$B$14:$AF$14,FALSE)),0)</f>
        <v>0</v>
      </c>
      <c r="C3517" s="1165" t="str">
        <f t="shared" si="359"/>
        <v>PEXP235</v>
      </c>
      <c r="D3517" s="988" t="str">
        <f>'PU Holds'!$Q$14</f>
        <v>Grey 
RAL 7001</v>
      </c>
      <c r="E3517" s="1165" t="s">
        <v>27828</v>
      </c>
      <c r="F3517" s="1165" t="s">
        <v>27824</v>
      </c>
      <c r="G3517" s="1170" t="s">
        <v>27825</v>
      </c>
    </row>
    <row r="3518" spans="1:7" ht="15" customHeight="1">
      <c r="A3518" s="1165" t="str">
        <f t="shared" si="358"/>
        <v>PEXP235BLK</v>
      </c>
      <c r="B3518" s="1165">
        <f>IFERROR(INDEX('PU Holds'!$B$14:$AF$554,MATCH(C3518,'PU Holds'!$B$14:$B$552,FALSE),MATCH(D3518,'PU Holds'!$B$14:$AF$14,FALSE)),0)</f>
        <v>0</v>
      </c>
      <c r="C3518" s="1165" t="str">
        <f t="shared" si="359"/>
        <v>PEXP235</v>
      </c>
      <c r="D3518" s="988" t="str">
        <f>'PU Holds'!$R$14</f>
        <v>Black 
RAL 9005</v>
      </c>
      <c r="E3518" s="1165" t="s">
        <v>27829</v>
      </c>
      <c r="F3518" s="1165" t="s">
        <v>27824</v>
      </c>
      <c r="G3518" s="1170" t="s">
        <v>27825</v>
      </c>
    </row>
    <row r="3519" spans="1:7" ht="15" customHeight="1">
      <c r="A3519" s="1165" t="str">
        <f t="shared" si="358"/>
        <v>PEXP235FLO</v>
      </c>
      <c r="B3519" s="1165">
        <f>IFERROR(INDEX('PU Holds'!$B$14:$AF$554,MATCH(C3519,'PU Holds'!$B$14:$B$552,FALSE),MATCH(D3519,'PU Holds'!$B$14:$AF$14,FALSE)),0)</f>
        <v>0</v>
      </c>
      <c r="C3519" s="1165" t="str">
        <f t="shared" si="359"/>
        <v>PEXP235</v>
      </c>
      <c r="D3519" s="988" t="str">
        <f>'PU Holds'!$S$14</f>
        <v>Fluo 
Orange</v>
      </c>
      <c r="E3519" s="1165" t="s">
        <v>27830</v>
      </c>
      <c r="F3519" s="1165" t="s">
        <v>27824</v>
      </c>
      <c r="G3519" s="1170" t="s">
        <v>27825</v>
      </c>
    </row>
    <row r="3520" spans="1:7" ht="15" customHeight="1">
      <c r="A3520" s="1165" t="str">
        <f t="shared" si="358"/>
        <v>PEXP235FLG</v>
      </c>
      <c r="B3520" s="1165">
        <f>IFERROR(INDEX('PU Holds'!$B$14:$AF$554,MATCH(C3520,'PU Holds'!$B$14:$B$552,FALSE),MATCH(D3520,'PU Holds'!$B$14:$AF$14,FALSE)),0)</f>
        <v>0</v>
      </c>
      <c r="C3520" s="1165" t="str">
        <f t="shared" si="359"/>
        <v>PEXP235</v>
      </c>
      <c r="D3520" s="988" t="str">
        <f>'PU Holds'!$T$14</f>
        <v>Fluo 
Green</v>
      </c>
      <c r="E3520" s="1165" t="s">
        <v>27831</v>
      </c>
      <c r="F3520" s="1165" t="s">
        <v>27824</v>
      </c>
      <c r="G3520" s="1170" t="s">
        <v>27825</v>
      </c>
    </row>
    <row r="3521" spans="1:7" ht="15" customHeight="1">
      <c r="A3521" s="1165" t="str">
        <f t="shared" si="358"/>
        <v>PEXP235FLP</v>
      </c>
      <c r="B3521" s="1165">
        <f>IFERROR(INDEX('PU Holds'!$B$14:$AF$554,MATCH(C3521,'PU Holds'!$B$14:$B$552,FALSE),MATCH(D3521,'PU Holds'!$B$14:$AF$14,FALSE)),0)</f>
        <v>0</v>
      </c>
      <c r="C3521" s="1165" t="str">
        <f t="shared" si="359"/>
        <v>PEXP235</v>
      </c>
      <c r="D3521" s="988" t="str">
        <f>'PU Holds'!$U$14</f>
        <v>Fluo 
Pink</v>
      </c>
      <c r="E3521" s="1165" t="s">
        <v>27832</v>
      </c>
      <c r="F3521" s="1165" t="s">
        <v>27824</v>
      </c>
      <c r="G3521" s="1170" t="s">
        <v>27825</v>
      </c>
    </row>
    <row r="3522" spans="1:7" ht="15" customHeight="1">
      <c r="A3522" s="1165" t="str">
        <f t="shared" si="358"/>
        <v>PEXP235VIO</v>
      </c>
      <c r="B3522" s="1165">
        <f>IFERROR(INDEX('PU Holds'!$B$14:$AF$554,MATCH(C3522,'PU Holds'!$B$14:$B$552,FALSE),MATCH(D3522,'PU Holds'!$B$14:$AF$14,FALSE)),0)</f>
        <v>0</v>
      </c>
      <c r="C3522" s="1165" t="str">
        <f t="shared" si="359"/>
        <v>PEXP235</v>
      </c>
      <c r="D3522" s="988" t="str">
        <f>'PU Holds'!$W$14</f>
        <v>Violet 
RAL 4008</v>
      </c>
      <c r="E3522" s="1165" t="s">
        <v>27833</v>
      </c>
      <c r="F3522" s="1165" t="s">
        <v>27824</v>
      </c>
      <c r="G3522" s="1170" t="s">
        <v>27825</v>
      </c>
    </row>
    <row r="3523" spans="1:7" ht="15" customHeight="1">
      <c r="A3523" s="1165" t="str">
        <f t="shared" si="358"/>
        <v>PEXP235MIN</v>
      </c>
      <c r="B3523" s="1165">
        <f>IFERROR(INDEX('PU Holds'!$B$14:$AF$554,MATCH(C3523,'PU Holds'!$B$14:$B$552,FALSE),MATCH(D3523,'PU Holds'!$B$14:$AF$14,FALSE)),0)</f>
        <v>0</v>
      </c>
      <c r="C3523" s="1165" t="str">
        <f t="shared" si="359"/>
        <v>PEXP235</v>
      </c>
      <c r="D3523" s="988" t="str">
        <f>'PU Holds'!$X$14</f>
        <v>Mint 
RAL 6027</v>
      </c>
      <c r="E3523" s="1165" t="s">
        <v>27834</v>
      </c>
      <c r="F3523" s="1165" t="s">
        <v>27824</v>
      </c>
      <c r="G3523" s="1170" t="s">
        <v>27825</v>
      </c>
    </row>
    <row r="3524" spans="1:7" ht="15" customHeight="1">
      <c r="A3524" s="1165" t="str">
        <f t="shared" si="358"/>
        <v>PEXP235PUK</v>
      </c>
      <c r="B3524" s="1165">
        <f>IFERROR(INDEX('PU Holds'!$B$14:$AF$554,MATCH(C3524,'PU Holds'!$B$14:$B$552,FALSE),MATCH(D3524,'PU Holds'!$B$14:$AF$14,FALSE)),0)</f>
        <v>0</v>
      </c>
      <c r="C3524" s="1165" t="str">
        <f t="shared" si="359"/>
        <v>PEXP235</v>
      </c>
      <c r="D3524" s="988" t="str">
        <f>'PU Holds'!$Z$14</f>
        <v>Green 
(Puke 16-09)</v>
      </c>
      <c r="E3524" s="1165" t="s">
        <v>27835</v>
      </c>
      <c r="F3524" s="1165" t="s">
        <v>27824</v>
      </c>
      <c r="G3524" s="1170" t="s">
        <v>27825</v>
      </c>
    </row>
    <row r="3525" spans="1:7" ht="15" customHeight="1">
      <c r="A3525" s="1165" t="str">
        <f t="shared" si="358"/>
        <v>PEXP235ORA</v>
      </c>
      <c r="B3525" s="1165">
        <f>IFERROR(INDEX('PU Holds'!$B$14:$AF$554,MATCH(C3525,'PU Holds'!$B$14:$B$552,FALSE),MATCH(D3525,'PU Holds'!$B$14:$AF$14,FALSE)),0)</f>
        <v>0</v>
      </c>
      <c r="C3525" s="1165" t="str">
        <f t="shared" si="359"/>
        <v>PEXP235</v>
      </c>
      <c r="D3525" s="988" t="str">
        <f>'PU Holds'!$AA$14</f>
        <v>US Orange
14-01</v>
      </c>
      <c r="E3525" s="1165" t="s">
        <v>27836</v>
      </c>
      <c r="F3525" s="1165" t="s">
        <v>27824</v>
      </c>
      <c r="G3525" s="1170" t="s">
        <v>27825</v>
      </c>
    </row>
    <row r="3526" spans="1:7" ht="15" customHeight="1">
      <c r="A3526" s="1165" t="str">
        <f t="shared" si="358"/>
        <v>PEXP235GRE</v>
      </c>
      <c r="B3526" s="1165">
        <f>IFERROR(INDEX('PU Holds'!$B$14:$AF$554,MATCH(C3526,'PU Holds'!$B$14:$B$552,FALSE),MATCH(D3526,'PU Holds'!$B$14:$AF$14,FALSE)),0)</f>
        <v>0</v>
      </c>
      <c r="C3526" s="1165" t="str">
        <f t="shared" si="359"/>
        <v>PEXP235</v>
      </c>
      <c r="D3526" s="988" t="str">
        <f>'PU Holds'!$AB$14</f>
        <v>US Green 
16 -16</v>
      </c>
      <c r="E3526" s="1165" t="s">
        <v>27837</v>
      </c>
      <c r="F3526" s="1165" t="s">
        <v>27824</v>
      </c>
      <c r="G3526" s="1170" t="s">
        <v>27825</v>
      </c>
    </row>
    <row r="3527" spans="1:7" ht="15" customHeight="1">
      <c r="A3527" s="1165" t="str">
        <f t="shared" si="358"/>
        <v>PEXP235WHI</v>
      </c>
      <c r="B3527" s="1165">
        <f>IFERROR(INDEX('PU Holds'!$B$14:$AF$554,MATCH(C3527,'PU Holds'!$B$14:$B$552,FALSE),MATCH(D3527,'PU Holds'!$B$14:$AF$14,FALSE)),0)</f>
        <v>0</v>
      </c>
      <c r="C3527" s="1165" t="str">
        <f t="shared" si="359"/>
        <v>PEXP235</v>
      </c>
      <c r="D3527" s="988" t="str">
        <f>'PU Holds'!$AC$14</f>
        <v>White 
RAL 9010</v>
      </c>
      <c r="E3527" s="1165" t="s">
        <v>27838</v>
      </c>
      <c r="F3527" s="1165" t="s">
        <v>27824</v>
      </c>
      <c r="G3527" s="1170" t="s">
        <v>27825</v>
      </c>
    </row>
    <row r="3528" spans="1:7" ht="15" customHeight="1">
      <c r="A3528" s="1165" t="str">
        <f t="shared" si="358"/>
        <v>PEXP235PUR</v>
      </c>
      <c r="B3528" s="1165">
        <f>IFERROR(INDEX('PU Holds'!$B$14:$AF$554,MATCH(C3528,'PU Holds'!$B$14:$B$552,FALSE),MATCH(D3528,'PU Holds'!$B$14:$AF$14,FALSE)),0)</f>
        <v>0</v>
      </c>
      <c r="C3528" s="1165" t="str">
        <f t="shared" si="359"/>
        <v>PEXP235</v>
      </c>
      <c r="D3528" s="988" t="str">
        <f>'PU Holds'!$AD$14</f>
        <v>US Purple</v>
      </c>
      <c r="E3528" s="1165" t="s">
        <v>27839</v>
      </c>
      <c r="F3528" s="1165" t="s">
        <v>27824</v>
      </c>
      <c r="G3528" s="1170" t="s">
        <v>27825</v>
      </c>
    </row>
    <row r="3529" spans="1:7" ht="15" customHeight="1">
      <c r="A3529" s="1165" t="str">
        <f t="shared" si="358"/>
        <v>PEXP236YEL</v>
      </c>
      <c r="B3529" s="1165">
        <f>IFERROR(INDEX('PU Holds'!$B$14:$AF$554,MATCH(C3529,'PU Holds'!$B$14:$B$552,FALSE),MATCH(D3529,'PU Holds'!$B$14:$AF$14,FALSE)),0)</f>
        <v>0</v>
      </c>
      <c r="C3529" s="1165" t="s">
        <v>28076</v>
      </c>
      <c r="D3529" s="1168" t="str">
        <f>'PU Holds'!$M$14</f>
        <v>Yellow 
RAL 1026</v>
      </c>
      <c r="E3529" s="1165" t="s">
        <v>27823</v>
      </c>
      <c r="F3529" s="1165" t="s">
        <v>27824</v>
      </c>
      <c r="G3529" s="1170" t="s">
        <v>27825</v>
      </c>
    </row>
    <row r="3530" spans="1:7" ht="15" customHeight="1">
      <c r="A3530" s="1165" t="str">
        <f t="shared" si="358"/>
        <v>PEXP236RED</v>
      </c>
      <c r="B3530" s="1165">
        <f>IFERROR(INDEX('PU Holds'!$B$14:$AF$554,MATCH(C3530,'PU Holds'!$B$14:$B$552,FALSE),MATCH(D3530,'PU Holds'!$B$14:$AF$14,FALSE)),0)</f>
        <v>0</v>
      </c>
      <c r="C3530" s="1165" t="str">
        <f t="shared" ref="C3530:C3543" si="360">C3529</f>
        <v>PEXP236</v>
      </c>
      <c r="D3530" s="988" t="str">
        <f>'PU Holds'!$O$14</f>
        <v>Red 
RAL 3020</v>
      </c>
      <c r="E3530" s="1165" t="s">
        <v>27826</v>
      </c>
      <c r="F3530" s="1165" t="s">
        <v>27824</v>
      </c>
      <c r="G3530" s="1170" t="s">
        <v>27825</v>
      </c>
    </row>
    <row r="3531" spans="1:7" ht="15" customHeight="1">
      <c r="A3531" s="1165" t="str">
        <f t="shared" si="358"/>
        <v>PEXP236BLU</v>
      </c>
      <c r="B3531" s="1165">
        <f>IFERROR(INDEX('PU Holds'!$B$14:$AF$554,MATCH(C3531,'PU Holds'!$B$14:$B$552,FALSE),MATCH(D3531,'PU Holds'!$B$14:$AF$14,FALSE)),0)</f>
        <v>0</v>
      </c>
      <c r="C3531" s="1165" t="str">
        <f t="shared" si="360"/>
        <v>PEXP236</v>
      </c>
      <c r="D3531" s="988" t="str">
        <f>'PU Holds'!$P$14</f>
        <v>Blue 
RAL 5015</v>
      </c>
      <c r="E3531" s="1165" t="s">
        <v>27827</v>
      </c>
      <c r="F3531" s="1165" t="s">
        <v>27824</v>
      </c>
      <c r="G3531" s="1170" t="s">
        <v>27825</v>
      </c>
    </row>
    <row r="3532" spans="1:7" ht="15" customHeight="1">
      <c r="A3532" s="1165" t="str">
        <f t="shared" si="358"/>
        <v>PEXP236GRY</v>
      </c>
      <c r="B3532" s="1165">
        <f>IFERROR(INDEX('PU Holds'!$B$14:$AF$554,MATCH(C3532,'PU Holds'!$B$14:$B$552,FALSE),MATCH(D3532,'PU Holds'!$B$14:$AF$14,FALSE)),0)</f>
        <v>0</v>
      </c>
      <c r="C3532" s="1165" t="str">
        <f t="shared" si="360"/>
        <v>PEXP236</v>
      </c>
      <c r="D3532" s="988" t="str">
        <f>'PU Holds'!$Q$14</f>
        <v>Grey 
RAL 7001</v>
      </c>
      <c r="E3532" s="1165" t="s">
        <v>27828</v>
      </c>
      <c r="F3532" s="1165" t="s">
        <v>27824</v>
      </c>
      <c r="G3532" s="1170" t="s">
        <v>27825</v>
      </c>
    </row>
    <row r="3533" spans="1:7" ht="15" customHeight="1">
      <c r="A3533" s="1165" t="str">
        <f t="shared" si="358"/>
        <v>PEXP236BLK</v>
      </c>
      <c r="B3533" s="1165">
        <f>IFERROR(INDEX('PU Holds'!$B$14:$AF$554,MATCH(C3533,'PU Holds'!$B$14:$B$552,FALSE),MATCH(D3533,'PU Holds'!$B$14:$AF$14,FALSE)),0)</f>
        <v>0</v>
      </c>
      <c r="C3533" s="1165" t="str">
        <f t="shared" si="360"/>
        <v>PEXP236</v>
      </c>
      <c r="D3533" s="988" t="str">
        <f>'PU Holds'!$R$14</f>
        <v>Black 
RAL 9005</v>
      </c>
      <c r="E3533" s="1165" t="s">
        <v>27829</v>
      </c>
      <c r="F3533" s="1165" t="s">
        <v>27824</v>
      </c>
      <c r="G3533" s="1170" t="s">
        <v>27825</v>
      </c>
    </row>
    <row r="3534" spans="1:7" ht="15" customHeight="1">
      <c r="A3534" s="1165" t="str">
        <f t="shared" si="358"/>
        <v>PEXP236FLO</v>
      </c>
      <c r="B3534" s="1165">
        <f>IFERROR(INDEX('PU Holds'!$B$14:$AF$554,MATCH(C3534,'PU Holds'!$B$14:$B$552,FALSE),MATCH(D3534,'PU Holds'!$B$14:$AF$14,FALSE)),0)</f>
        <v>0</v>
      </c>
      <c r="C3534" s="1165" t="str">
        <f t="shared" si="360"/>
        <v>PEXP236</v>
      </c>
      <c r="D3534" s="988" t="str">
        <f>'PU Holds'!$S$14</f>
        <v>Fluo 
Orange</v>
      </c>
      <c r="E3534" s="1165" t="s">
        <v>27830</v>
      </c>
      <c r="F3534" s="1165" t="s">
        <v>27824</v>
      </c>
      <c r="G3534" s="1170" t="s">
        <v>27825</v>
      </c>
    </row>
    <row r="3535" spans="1:7" ht="15" customHeight="1">
      <c r="A3535" s="1165" t="str">
        <f t="shared" si="358"/>
        <v>PEXP236FLG</v>
      </c>
      <c r="B3535" s="1165">
        <f>IFERROR(INDEX('PU Holds'!$B$14:$AF$554,MATCH(C3535,'PU Holds'!$B$14:$B$552,FALSE),MATCH(D3535,'PU Holds'!$B$14:$AF$14,FALSE)),0)</f>
        <v>0</v>
      </c>
      <c r="C3535" s="1165" t="str">
        <f t="shared" si="360"/>
        <v>PEXP236</v>
      </c>
      <c r="D3535" s="988" t="str">
        <f>'PU Holds'!$T$14</f>
        <v>Fluo 
Green</v>
      </c>
      <c r="E3535" s="1165" t="s">
        <v>27831</v>
      </c>
      <c r="F3535" s="1165" t="s">
        <v>27824</v>
      </c>
      <c r="G3535" s="1170" t="s">
        <v>27825</v>
      </c>
    </row>
    <row r="3536" spans="1:7" ht="15" customHeight="1">
      <c r="A3536" s="1165" t="str">
        <f t="shared" si="358"/>
        <v>PEXP236FLP</v>
      </c>
      <c r="B3536" s="1165">
        <f>IFERROR(INDEX('PU Holds'!$B$14:$AF$554,MATCH(C3536,'PU Holds'!$B$14:$B$552,FALSE),MATCH(D3536,'PU Holds'!$B$14:$AF$14,FALSE)),0)</f>
        <v>0</v>
      </c>
      <c r="C3536" s="1165" t="str">
        <f t="shared" si="360"/>
        <v>PEXP236</v>
      </c>
      <c r="D3536" s="988" t="str">
        <f>'PU Holds'!$U$14</f>
        <v>Fluo 
Pink</v>
      </c>
      <c r="E3536" s="1165" t="s">
        <v>27832</v>
      </c>
      <c r="F3536" s="1165" t="s">
        <v>27824</v>
      </c>
      <c r="G3536" s="1170" t="s">
        <v>27825</v>
      </c>
    </row>
    <row r="3537" spans="1:7" ht="15" customHeight="1">
      <c r="A3537" s="1165" t="str">
        <f t="shared" si="358"/>
        <v>PEXP236VIO</v>
      </c>
      <c r="B3537" s="1165">
        <f>IFERROR(INDEX('PU Holds'!$B$14:$AF$554,MATCH(C3537,'PU Holds'!$B$14:$B$552,FALSE),MATCH(D3537,'PU Holds'!$B$14:$AF$14,FALSE)),0)</f>
        <v>0</v>
      </c>
      <c r="C3537" s="1165" t="str">
        <f t="shared" si="360"/>
        <v>PEXP236</v>
      </c>
      <c r="D3537" s="988" t="str">
        <f>'PU Holds'!$W$14</f>
        <v>Violet 
RAL 4008</v>
      </c>
      <c r="E3537" s="1165" t="s">
        <v>27833</v>
      </c>
      <c r="F3537" s="1165" t="s">
        <v>27824</v>
      </c>
      <c r="G3537" s="1170" t="s">
        <v>27825</v>
      </c>
    </row>
    <row r="3538" spans="1:7" ht="15" customHeight="1">
      <c r="A3538" s="1165" t="str">
        <f t="shared" si="358"/>
        <v>PEXP236MIN</v>
      </c>
      <c r="B3538" s="1165">
        <f>IFERROR(INDEX('PU Holds'!$B$14:$AF$554,MATCH(C3538,'PU Holds'!$B$14:$B$552,FALSE),MATCH(D3538,'PU Holds'!$B$14:$AF$14,FALSE)),0)</f>
        <v>0</v>
      </c>
      <c r="C3538" s="1165" t="str">
        <f t="shared" si="360"/>
        <v>PEXP236</v>
      </c>
      <c r="D3538" s="988" t="str">
        <f>'PU Holds'!$X$14</f>
        <v>Mint 
RAL 6027</v>
      </c>
      <c r="E3538" s="1165" t="s">
        <v>27834</v>
      </c>
      <c r="F3538" s="1165" t="s">
        <v>27824</v>
      </c>
      <c r="G3538" s="1170" t="s">
        <v>27825</v>
      </c>
    </row>
    <row r="3539" spans="1:7" ht="15" customHeight="1">
      <c r="A3539" s="1165" t="str">
        <f t="shared" si="358"/>
        <v>PEXP236PUK</v>
      </c>
      <c r="B3539" s="1165">
        <f>IFERROR(INDEX('PU Holds'!$B$14:$AF$554,MATCH(C3539,'PU Holds'!$B$14:$B$552,FALSE),MATCH(D3539,'PU Holds'!$B$14:$AF$14,FALSE)),0)</f>
        <v>0</v>
      </c>
      <c r="C3539" s="1165" t="str">
        <f t="shared" si="360"/>
        <v>PEXP236</v>
      </c>
      <c r="D3539" s="988" t="str">
        <f>'PU Holds'!$Z$14</f>
        <v>Green 
(Puke 16-09)</v>
      </c>
      <c r="E3539" s="1165" t="s">
        <v>27835</v>
      </c>
      <c r="F3539" s="1165" t="s">
        <v>27824</v>
      </c>
      <c r="G3539" s="1170" t="s">
        <v>27825</v>
      </c>
    </row>
    <row r="3540" spans="1:7" ht="15" customHeight="1">
      <c r="A3540" s="1165" t="str">
        <f t="shared" si="358"/>
        <v>PEXP236ORA</v>
      </c>
      <c r="B3540" s="1165">
        <f>IFERROR(INDEX('PU Holds'!$B$14:$AF$554,MATCH(C3540,'PU Holds'!$B$14:$B$552,FALSE),MATCH(D3540,'PU Holds'!$B$14:$AF$14,FALSE)),0)</f>
        <v>0</v>
      </c>
      <c r="C3540" s="1165" t="str">
        <f t="shared" si="360"/>
        <v>PEXP236</v>
      </c>
      <c r="D3540" s="988" t="str">
        <f>'PU Holds'!$AA$14</f>
        <v>US Orange
14-01</v>
      </c>
      <c r="E3540" s="1165" t="s">
        <v>27836</v>
      </c>
      <c r="F3540" s="1165" t="s">
        <v>27824</v>
      </c>
      <c r="G3540" s="1170" t="s">
        <v>27825</v>
      </c>
    </row>
    <row r="3541" spans="1:7" ht="15" customHeight="1">
      <c r="A3541" s="1165" t="str">
        <f t="shared" si="358"/>
        <v>PEXP236GRE</v>
      </c>
      <c r="B3541" s="1165">
        <f>IFERROR(INDEX('PU Holds'!$B$14:$AF$554,MATCH(C3541,'PU Holds'!$B$14:$B$552,FALSE),MATCH(D3541,'PU Holds'!$B$14:$AF$14,FALSE)),0)</f>
        <v>0</v>
      </c>
      <c r="C3541" s="1165" t="str">
        <f t="shared" si="360"/>
        <v>PEXP236</v>
      </c>
      <c r="D3541" s="988" t="str">
        <f>'PU Holds'!$AB$14</f>
        <v>US Green 
16 -16</v>
      </c>
      <c r="E3541" s="1165" t="s">
        <v>27837</v>
      </c>
      <c r="F3541" s="1165" t="s">
        <v>27824</v>
      </c>
      <c r="G3541" s="1170" t="s">
        <v>27825</v>
      </c>
    </row>
    <row r="3542" spans="1:7" ht="15" customHeight="1">
      <c r="A3542" s="1165" t="str">
        <f t="shared" si="358"/>
        <v>PEXP236WHI</v>
      </c>
      <c r="B3542" s="1165">
        <f>IFERROR(INDEX('PU Holds'!$B$14:$AF$554,MATCH(C3542,'PU Holds'!$B$14:$B$552,FALSE),MATCH(D3542,'PU Holds'!$B$14:$AF$14,FALSE)),0)</f>
        <v>0</v>
      </c>
      <c r="C3542" s="1165" t="str">
        <f t="shared" si="360"/>
        <v>PEXP236</v>
      </c>
      <c r="D3542" s="988" t="str">
        <f>'PU Holds'!$AC$14</f>
        <v>White 
RAL 9010</v>
      </c>
      <c r="E3542" s="1165" t="s">
        <v>27838</v>
      </c>
      <c r="F3542" s="1165" t="s">
        <v>27824</v>
      </c>
      <c r="G3542" s="1170" t="s">
        <v>27825</v>
      </c>
    </row>
    <row r="3543" spans="1:7" ht="15" customHeight="1">
      <c r="A3543" s="1165" t="str">
        <f t="shared" si="358"/>
        <v>PEXP236PUR</v>
      </c>
      <c r="B3543" s="1165">
        <f>IFERROR(INDEX('PU Holds'!$B$14:$AF$554,MATCH(C3543,'PU Holds'!$B$14:$B$552,FALSE),MATCH(D3543,'PU Holds'!$B$14:$AF$14,FALSE)),0)</f>
        <v>0</v>
      </c>
      <c r="C3543" s="1165" t="str">
        <f t="shared" si="360"/>
        <v>PEXP236</v>
      </c>
      <c r="D3543" s="988" t="str">
        <f>'PU Holds'!$AD$14</f>
        <v>US Purple</v>
      </c>
      <c r="E3543" s="1165" t="s">
        <v>27839</v>
      </c>
      <c r="F3543" s="1165" t="s">
        <v>27824</v>
      </c>
      <c r="G3543" s="1170" t="s">
        <v>27825</v>
      </c>
    </row>
    <row r="3544" spans="1:7" ht="15" customHeight="1">
      <c r="A3544" s="1165" t="str">
        <f t="shared" si="358"/>
        <v>PEXP237YEL</v>
      </c>
      <c r="B3544" s="1165">
        <f>IFERROR(INDEX('PU Holds'!$B$14:$AF$554,MATCH(C3544,'PU Holds'!$B$14:$B$552,FALSE),MATCH(D3544,'PU Holds'!$B$14:$AF$14,FALSE)),0)</f>
        <v>0</v>
      </c>
      <c r="C3544" s="1165" t="s">
        <v>28077</v>
      </c>
      <c r="D3544" s="1168" t="str">
        <f>'PU Holds'!$M$14</f>
        <v>Yellow 
RAL 1026</v>
      </c>
      <c r="E3544" s="1165" t="s">
        <v>27823</v>
      </c>
      <c r="F3544" s="1165" t="s">
        <v>27824</v>
      </c>
      <c r="G3544" s="1170" t="s">
        <v>27825</v>
      </c>
    </row>
    <row r="3545" spans="1:7" ht="15" customHeight="1">
      <c r="A3545" s="1165" t="str">
        <f t="shared" si="358"/>
        <v>PEXP237RED</v>
      </c>
      <c r="B3545" s="1165">
        <f>IFERROR(INDEX('PU Holds'!$B$14:$AF$554,MATCH(C3545,'PU Holds'!$B$14:$B$552,FALSE),MATCH(D3545,'PU Holds'!$B$14:$AF$14,FALSE)),0)</f>
        <v>0</v>
      </c>
      <c r="C3545" s="1165" t="str">
        <f t="shared" ref="C3545:C3558" si="361">C3544</f>
        <v>PEXP237</v>
      </c>
      <c r="D3545" s="988" t="str">
        <f>'PU Holds'!$O$14</f>
        <v>Red 
RAL 3020</v>
      </c>
      <c r="E3545" s="1165" t="s">
        <v>27826</v>
      </c>
      <c r="F3545" s="1165" t="s">
        <v>27824</v>
      </c>
      <c r="G3545" s="1170" t="s">
        <v>27825</v>
      </c>
    </row>
    <row r="3546" spans="1:7" ht="15" customHeight="1">
      <c r="A3546" s="1165" t="str">
        <f t="shared" si="358"/>
        <v>PEXP237BLU</v>
      </c>
      <c r="B3546" s="1165">
        <f>IFERROR(INDEX('PU Holds'!$B$14:$AF$554,MATCH(C3546,'PU Holds'!$B$14:$B$552,FALSE),MATCH(D3546,'PU Holds'!$B$14:$AF$14,FALSE)),0)</f>
        <v>0</v>
      </c>
      <c r="C3546" s="1165" t="str">
        <f t="shared" si="361"/>
        <v>PEXP237</v>
      </c>
      <c r="D3546" s="988" t="str">
        <f>'PU Holds'!$P$14</f>
        <v>Blue 
RAL 5015</v>
      </c>
      <c r="E3546" s="1165" t="s">
        <v>27827</v>
      </c>
      <c r="F3546" s="1165" t="s">
        <v>27824</v>
      </c>
      <c r="G3546" s="1170" t="s">
        <v>27825</v>
      </c>
    </row>
    <row r="3547" spans="1:7" ht="15" customHeight="1">
      <c r="A3547" s="1165" t="str">
        <f t="shared" si="358"/>
        <v>PEXP237GRY</v>
      </c>
      <c r="B3547" s="1165">
        <f>IFERROR(INDEX('PU Holds'!$B$14:$AF$554,MATCH(C3547,'PU Holds'!$B$14:$B$552,FALSE),MATCH(D3547,'PU Holds'!$B$14:$AF$14,FALSE)),0)</f>
        <v>0</v>
      </c>
      <c r="C3547" s="1165" t="str">
        <f t="shared" si="361"/>
        <v>PEXP237</v>
      </c>
      <c r="D3547" s="988" t="str">
        <f>'PU Holds'!$Q$14</f>
        <v>Grey 
RAL 7001</v>
      </c>
      <c r="E3547" s="1165" t="s">
        <v>27828</v>
      </c>
      <c r="F3547" s="1165" t="s">
        <v>27824</v>
      </c>
      <c r="G3547" s="1170" t="s">
        <v>27825</v>
      </c>
    </row>
    <row r="3548" spans="1:7" ht="15" customHeight="1">
      <c r="A3548" s="1165" t="str">
        <f t="shared" si="358"/>
        <v>PEXP237BLK</v>
      </c>
      <c r="B3548" s="1165">
        <f>IFERROR(INDEX('PU Holds'!$B$14:$AF$554,MATCH(C3548,'PU Holds'!$B$14:$B$552,FALSE),MATCH(D3548,'PU Holds'!$B$14:$AF$14,FALSE)),0)</f>
        <v>0</v>
      </c>
      <c r="C3548" s="1165" t="str">
        <f t="shared" si="361"/>
        <v>PEXP237</v>
      </c>
      <c r="D3548" s="988" t="str">
        <f>'PU Holds'!$R$14</f>
        <v>Black 
RAL 9005</v>
      </c>
      <c r="E3548" s="1165" t="s">
        <v>27829</v>
      </c>
      <c r="F3548" s="1165" t="s">
        <v>27824</v>
      </c>
      <c r="G3548" s="1170" t="s">
        <v>27825</v>
      </c>
    </row>
    <row r="3549" spans="1:7" ht="15" customHeight="1">
      <c r="A3549" s="1165" t="str">
        <f t="shared" si="358"/>
        <v>PEXP237FLO</v>
      </c>
      <c r="B3549" s="1165">
        <f>IFERROR(INDEX('PU Holds'!$B$14:$AF$554,MATCH(C3549,'PU Holds'!$B$14:$B$552,FALSE),MATCH(D3549,'PU Holds'!$B$14:$AF$14,FALSE)),0)</f>
        <v>0</v>
      </c>
      <c r="C3549" s="1165" t="str">
        <f t="shared" si="361"/>
        <v>PEXP237</v>
      </c>
      <c r="D3549" s="988" t="str">
        <f>'PU Holds'!$S$14</f>
        <v>Fluo 
Orange</v>
      </c>
      <c r="E3549" s="1165" t="s">
        <v>27830</v>
      </c>
      <c r="F3549" s="1165" t="s">
        <v>27824</v>
      </c>
      <c r="G3549" s="1170" t="s">
        <v>27825</v>
      </c>
    </row>
    <row r="3550" spans="1:7" ht="15" customHeight="1">
      <c r="A3550" s="1165" t="str">
        <f t="shared" si="358"/>
        <v>PEXP237FLG</v>
      </c>
      <c r="B3550" s="1165">
        <f>IFERROR(INDEX('PU Holds'!$B$14:$AF$554,MATCH(C3550,'PU Holds'!$B$14:$B$552,FALSE),MATCH(D3550,'PU Holds'!$B$14:$AF$14,FALSE)),0)</f>
        <v>0</v>
      </c>
      <c r="C3550" s="1165" t="str">
        <f t="shared" si="361"/>
        <v>PEXP237</v>
      </c>
      <c r="D3550" s="988" t="str">
        <f>'PU Holds'!$T$14</f>
        <v>Fluo 
Green</v>
      </c>
      <c r="E3550" s="1165" t="s">
        <v>27831</v>
      </c>
      <c r="F3550" s="1165" t="s">
        <v>27824</v>
      </c>
      <c r="G3550" s="1170" t="s">
        <v>27825</v>
      </c>
    </row>
    <row r="3551" spans="1:7" ht="15" customHeight="1">
      <c r="A3551" s="1165" t="str">
        <f t="shared" ref="A3551:A3558" si="362">CONCATENATE(C3551,E3551)</f>
        <v>PEXP237FLP</v>
      </c>
      <c r="B3551" s="1165">
        <f>IFERROR(INDEX('PU Holds'!$B$14:$AF$554,MATCH(C3551,'PU Holds'!$B$14:$B$552,FALSE),MATCH(D3551,'PU Holds'!$B$14:$AF$14,FALSE)),0)</f>
        <v>0</v>
      </c>
      <c r="C3551" s="1165" t="str">
        <f t="shared" si="361"/>
        <v>PEXP237</v>
      </c>
      <c r="D3551" s="988" t="str">
        <f>'PU Holds'!$U$14</f>
        <v>Fluo 
Pink</v>
      </c>
      <c r="E3551" s="1165" t="s">
        <v>27832</v>
      </c>
      <c r="F3551" s="1165" t="s">
        <v>27824</v>
      </c>
      <c r="G3551" s="1170" t="s">
        <v>27825</v>
      </c>
    </row>
    <row r="3552" spans="1:7" ht="15" customHeight="1">
      <c r="A3552" s="1165" t="str">
        <f t="shared" si="362"/>
        <v>PEXP237VIO</v>
      </c>
      <c r="B3552" s="1165">
        <f>IFERROR(INDEX('PU Holds'!$B$14:$AF$554,MATCH(C3552,'PU Holds'!$B$14:$B$552,FALSE),MATCH(D3552,'PU Holds'!$B$14:$AF$14,FALSE)),0)</f>
        <v>0</v>
      </c>
      <c r="C3552" s="1165" t="str">
        <f t="shared" si="361"/>
        <v>PEXP237</v>
      </c>
      <c r="D3552" s="988" t="str">
        <f>'PU Holds'!$W$14</f>
        <v>Violet 
RAL 4008</v>
      </c>
      <c r="E3552" s="1165" t="s">
        <v>27833</v>
      </c>
      <c r="F3552" s="1165" t="s">
        <v>27824</v>
      </c>
      <c r="G3552" s="1170" t="s">
        <v>27825</v>
      </c>
    </row>
    <row r="3553" spans="1:7" ht="15" customHeight="1">
      <c r="A3553" s="1165" t="str">
        <f t="shared" si="362"/>
        <v>PEXP237MIN</v>
      </c>
      <c r="B3553" s="1165">
        <f>IFERROR(INDEX('PU Holds'!$B$14:$AF$554,MATCH(C3553,'PU Holds'!$B$14:$B$552,FALSE),MATCH(D3553,'PU Holds'!$B$14:$AF$14,FALSE)),0)</f>
        <v>0</v>
      </c>
      <c r="C3553" s="1165" t="str">
        <f t="shared" si="361"/>
        <v>PEXP237</v>
      </c>
      <c r="D3553" s="988" t="str">
        <f>'PU Holds'!$X$14</f>
        <v>Mint 
RAL 6027</v>
      </c>
      <c r="E3553" s="1165" t="s">
        <v>27834</v>
      </c>
      <c r="F3553" s="1165" t="s">
        <v>27824</v>
      </c>
      <c r="G3553" s="1170" t="s">
        <v>27825</v>
      </c>
    </row>
    <row r="3554" spans="1:7" ht="15" customHeight="1">
      <c r="A3554" s="1165" t="str">
        <f t="shared" si="362"/>
        <v>PEXP237PUK</v>
      </c>
      <c r="B3554" s="1165">
        <f>IFERROR(INDEX('PU Holds'!$B$14:$AF$554,MATCH(C3554,'PU Holds'!$B$14:$B$552,FALSE),MATCH(D3554,'PU Holds'!$B$14:$AF$14,FALSE)),0)</f>
        <v>0</v>
      </c>
      <c r="C3554" s="1165" t="str">
        <f t="shared" si="361"/>
        <v>PEXP237</v>
      </c>
      <c r="D3554" s="988" t="str">
        <f>'PU Holds'!$Z$14</f>
        <v>Green 
(Puke 16-09)</v>
      </c>
      <c r="E3554" s="1165" t="s">
        <v>27835</v>
      </c>
      <c r="F3554" s="1165" t="s">
        <v>27824</v>
      </c>
      <c r="G3554" s="1170" t="s">
        <v>27825</v>
      </c>
    </row>
    <row r="3555" spans="1:7" ht="15" customHeight="1">
      <c r="A3555" s="1165" t="str">
        <f t="shared" si="362"/>
        <v>PEXP237ORA</v>
      </c>
      <c r="B3555" s="1165">
        <f>IFERROR(INDEX('PU Holds'!$B$14:$AF$554,MATCH(C3555,'PU Holds'!$B$14:$B$552,FALSE),MATCH(D3555,'PU Holds'!$B$14:$AF$14,FALSE)),0)</f>
        <v>0</v>
      </c>
      <c r="C3555" s="1165" t="str">
        <f t="shared" si="361"/>
        <v>PEXP237</v>
      </c>
      <c r="D3555" s="988" t="str">
        <f>'PU Holds'!$AA$14</f>
        <v>US Orange
14-01</v>
      </c>
      <c r="E3555" s="1165" t="s">
        <v>27836</v>
      </c>
      <c r="F3555" s="1165" t="s">
        <v>27824</v>
      </c>
      <c r="G3555" s="1170" t="s">
        <v>27825</v>
      </c>
    </row>
    <row r="3556" spans="1:7" ht="15" customHeight="1">
      <c r="A3556" s="1165" t="str">
        <f t="shared" si="362"/>
        <v>PEXP237GRE</v>
      </c>
      <c r="B3556" s="1165">
        <f>IFERROR(INDEX('PU Holds'!$B$14:$AF$554,MATCH(C3556,'PU Holds'!$B$14:$B$552,FALSE),MATCH(D3556,'PU Holds'!$B$14:$AF$14,FALSE)),0)</f>
        <v>0</v>
      </c>
      <c r="C3556" s="1165" t="str">
        <f t="shared" si="361"/>
        <v>PEXP237</v>
      </c>
      <c r="D3556" s="988" t="str">
        <f>'PU Holds'!$AB$14</f>
        <v>US Green 
16 -16</v>
      </c>
      <c r="E3556" s="1165" t="s">
        <v>27837</v>
      </c>
      <c r="F3556" s="1165" t="s">
        <v>27824</v>
      </c>
      <c r="G3556" s="1170" t="s">
        <v>27825</v>
      </c>
    </row>
    <row r="3557" spans="1:7" ht="15" customHeight="1">
      <c r="A3557" s="1165" t="str">
        <f t="shared" si="362"/>
        <v>PEXP237WHI</v>
      </c>
      <c r="B3557" s="1165">
        <f>IFERROR(INDEX('PU Holds'!$B$14:$AF$554,MATCH(C3557,'PU Holds'!$B$14:$B$552,FALSE),MATCH(D3557,'PU Holds'!$B$14:$AF$14,FALSE)),0)</f>
        <v>0</v>
      </c>
      <c r="C3557" s="1165" t="str">
        <f t="shared" si="361"/>
        <v>PEXP237</v>
      </c>
      <c r="D3557" s="988" t="str">
        <f>'PU Holds'!$AC$14</f>
        <v>White 
RAL 9010</v>
      </c>
      <c r="E3557" s="1165" t="s">
        <v>27838</v>
      </c>
      <c r="F3557" s="1165" t="s">
        <v>27824</v>
      </c>
      <c r="G3557" s="1170" t="s">
        <v>27825</v>
      </c>
    </row>
    <row r="3558" spans="1:7" ht="15" customHeight="1">
      <c r="A3558" s="1165" t="str">
        <f t="shared" si="362"/>
        <v>PEXP237PUR</v>
      </c>
      <c r="B3558" s="1165">
        <f>IFERROR(INDEX('PU Holds'!$B$14:$AF$554,MATCH(C3558,'PU Holds'!$B$14:$B$552,FALSE),MATCH(D3558,'PU Holds'!$B$14:$AF$14,FALSE)),0)</f>
        <v>0</v>
      </c>
      <c r="C3558" s="1165" t="str">
        <f t="shared" si="361"/>
        <v>PEXP237</v>
      </c>
      <c r="D3558" s="988" t="str">
        <f>'PU Holds'!$AD$14</f>
        <v>US Purple</v>
      </c>
      <c r="E3558" s="1165" t="s">
        <v>27839</v>
      </c>
      <c r="F3558" s="1165" t="s">
        <v>27824</v>
      </c>
      <c r="G3558" s="1170" t="s">
        <v>27825</v>
      </c>
    </row>
    <row r="3559" spans="1:7" ht="15" customHeight="1">
      <c r="A3559" s="1165" t="str">
        <f t="shared" ref="A3559:A3600" si="363">CONCATENATE(C3559,E3559)</f>
        <v>PEXP238YEL</v>
      </c>
      <c r="B3559" s="1165">
        <f>IFERROR(INDEX('PU Holds'!$B$14:$AF$554,MATCH(C3559,'PU Holds'!$B$14:$B$552,FALSE),MATCH(D3559,'PU Holds'!$B$14:$AF$14,FALSE)),0)</f>
        <v>0</v>
      </c>
      <c r="C3559" s="1165" t="s">
        <v>28078</v>
      </c>
      <c r="D3559" s="1168" t="str">
        <f>'PU Holds'!$M$14</f>
        <v>Yellow 
RAL 1026</v>
      </c>
      <c r="E3559" s="1165" t="s">
        <v>27823</v>
      </c>
      <c r="F3559" s="1165" t="s">
        <v>27824</v>
      </c>
      <c r="G3559" s="1170" t="s">
        <v>27825</v>
      </c>
    </row>
    <row r="3560" spans="1:7" ht="15" customHeight="1">
      <c r="A3560" s="1165" t="str">
        <f t="shared" si="363"/>
        <v>PEXP238RED</v>
      </c>
      <c r="B3560" s="1165">
        <f>IFERROR(INDEX('PU Holds'!$B$14:$AF$554,MATCH(C3560,'PU Holds'!$B$14:$B$552,FALSE),MATCH(D3560,'PU Holds'!$B$14:$AF$14,FALSE)),0)</f>
        <v>0</v>
      </c>
      <c r="C3560" s="1165" t="str">
        <f t="shared" ref="C3560:C3573" si="364">C3559</f>
        <v>PEXP238</v>
      </c>
      <c r="D3560" s="988" t="str">
        <f>'PU Holds'!$O$14</f>
        <v>Red 
RAL 3020</v>
      </c>
      <c r="E3560" s="1165" t="s">
        <v>27826</v>
      </c>
      <c r="F3560" s="1165" t="s">
        <v>27824</v>
      </c>
      <c r="G3560" s="1170" t="s">
        <v>27825</v>
      </c>
    </row>
    <row r="3561" spans="1:7" ht="15" customHeight="1">
      <c r="A3561" s="1165" t="str">
        <f t="shared" si="363"/>
        <v>PEXP238BLU</v>
      </c>
      <c r="B3561" s="1165">
        <f>IFERROR(INDEX('PU Holds'!$B$14:$AF$554,MATCH(C3561,'PU Holds'!$B$14:$B$552,FALSE),MATCH(D3561,'PU Holds'!$B$14:$AF$14,FALSE)),0)</f>
        <v>0</v>
      </c>
      <c r="C3561" s="1165" t="str">
        <f t="shared" si="364"/>
        <v>PEXP238</v>
      </c>
      <c r="D3561" s="988" t="str">
        <f>'PU Holds'!$P$14</f>
        <v>Blue 
RAL 5015</v>
      </c>
      <c r="E3561" s="1165" t="s">
        <v>27827</v>
      </c>
      <c r="F3561" s="1165" t="s">
        <v>27824</v>
      </c>
      <c r="G3561" s="1170" t="s">
        <v>27825</v>
      </c>
    </row>
    <row r="3562" spans="1:7" ht="15" customHeight="1">
      <c r="A3562" s="1165" t="str">
        <f t="shared" si="363"/>
        <v>PEXP238GRY</v>
      </c>
      <c r="B3562" s="1165">
        <f>IFERROR(INDEX('PU Holds'!$B$14:$AF$554,MATCH(C3562,'PU Holds'!$B$14:$B$552,FALSE),MATCH(D3562,'PU Holds'!$B$14:$AF$14,FALSE)),0)</f>
        <v>0</v>
      </c>
      <c r="C3562" s="1165" t="str">
        <f t="shared" si="364"/>
        <v>PEXP238</v>
      </c>
      <c r="D3562" s="988" t="str">
        <f>'PU Holds'!$Q$14</f>
        <v>Grey 
RAL 7001</v>
      </c>
      <c r="E3562" s="1165" t="s">
        <v>27828</v>
      </c>
      <c r="F3562" s="1165" t="s">
        <v>27824</v>
      </c>
      <c r="G3562" s="1170" t="s">
        <v>27825</v>
      </c>
    </row>
    <row r="3563" spans="1:7" ht="15" customHeight="1">
      <c r="A3563" s="1165" t="str">
        <f t="shared" si="363"/>
        <v>PEXP238BLK</v>
      </c>
      <c r="B3563" s="1165">
        <f>IFERROR(INDEX('PU Holds'!$B$14:$AF$554,MATCH(C3563,'PU Holds'!$B$14:$B$552,FALSE),MATCH(D3563,'PU Holds'!$B$14:$AF$14,FALSE)),0)</f>
        <v>0</v>
      </c>
      <c r="C3563" s="1165" t="str">
        <f t="shared" si="364"/>
        <v>PEXP238</v>
      </c>
      <c r="D3563" s="988" t="str">
        <f>'PU Holds'!$R$14</f>
        <v>Black 
RAL 9005</v>
      </c>
      <c r="E3563" s="1165" t="s">
        <v>27829</v>
      </c>
      <c r="F3563" s="1165" t="s">
        <v>27824</v>
      </c>
      <c r="G3563" s="1170" t="s">
        <v>27825</v>
      </c>
    </row>
    <row r="3564" spans="1:7" ht="15" customHeight="1">
      <c r="A3564" s="1165" t="str">
        <f t="shared" si="363"/>
        <v>PEXP238FLO</v>
      </c>
      <c r="B3564" s="1165">
        <f>IFERROR(INDEX('PU Holds'!$B$14:$AF$554,MATCH(C3564,'PU Holds'!$B$14:$B$552,FALSE),MATCH(D3564,'PU Holds'!$B$14:$AF$14,FALSE)),0)</f>
        <v>0</v>
      </c>
      <c r="C3564" s="1165" t="str">
        <f t="shared" si="364"/>
        <v>PEXP238</v>
      </c>
      <c r="D3564" s="988" t="str">
        <f>'PU Holds'!$S$14</f>
        <v>Fluo 
Orange</v>
      </c>
      <c r="E3564" s="1165" t="s">
        <v>27830</v>
      </c>
      <c r="F3564" s="1165" t="s">
        <v>27824</v>
      </c>
      <c r="G3564" s="1170" t="s">
        <v>27825</v>
      </c>
    </row>
    <row r="3565" spans="1:7" ht="15" customHeight="1">
      <c r="A3565" s="1165" t="str">
        <f t="shared" si="363"/>
        <v>PEXP238FLG</v>
      </c>
      <c r="B3565" s="1165">
        <f>IFERROR(INDEX('PU Holds'!$B$14:$AF$554,MATCH(C3565,'PU Holds'!$B$14:$B$552,FALSE),MATCH(D3565,'PU Holds'!$B$14:$AF$14,FALSE)),0)</f>
        <v>0</v>
      </c>
      <c r="C3565" s="1165" t="str">
        <f t="shared" si="364"/>
        <v>PEXP238</v>
      </c>
      <c r="D3565" s="988" t="str">
        <f>'PU Holds'!$T$14</f>
        <v>Fluo 
Green</v>
      </c>
      <c r="E3565" s="1165" t="s">
        <v>27831</v>
      </c>
      <c r="F3565" s="1165" t="s">
        <v>27824</v>
      </c>
      <c r="G3565" s="1170" t="s">
        <v>27825</v>
      </c>
    </row>
    <row r="3566" spans="1:7" ht="15" customHeight="1">
      <c r="A3566" s="1165" t="str">
        <f t="shared" si="363"/>
        <v>PEXP238FLP</v>
      </c>
      <c r="B3566" s="1165">
        <f>IFERROR(INDEX('PU Holds'!$B$14:$AF$554,MATCH(C3566,'PU Holds'!$B$14:$B$552,FALSE),MATCH(D3566,'PU Holds'!$B$14:$AF$14,FALSE)),0)</f>
        <v>0</v>
      </c>
      <c r="C3566" s="1165" t="str">
        <f t="shared" si="364"/>
        <v>PEXP238</v>
      </c>
      <c r="D3566" s="988" t="str">
        <f>'PU Holds'!$U$14</f>
        <v>Fluo 
Pink</v>
      </c>
      <c r="E3566" s="1165" t="s">
        <v>27832</v>
      </c>
      <c r="F3566" s="1165" t="s">
        <v>27824</v>
      </c>
      <c r="G3566" s="1170" t="s">
        <v>27825</v>
      </c>
    </row>
    <row r="3567" spans="1:7" ht="15" customHeight="1">
      <c r="A3567" s="1165" t="str">
        <f t="shared" si="363"/>
        <v>PEXP238VIO</v>
      </c>
      <c r="B3567" s="1165">
        <f>IFERROR(INDEX('PU Holds'!$B$14:$AF$554,MATCH(C3567,'PU Holds'!$B$14:$B$552,FALSE),MATCH(D3567,'PU Holds'!$B$14:$AF$14,FALSE)),0)</f>
        <v>0</v>
      </c>
      <c r="C3567" s="1165" t="str">
        <f t="shared" si="364"/>
        <v>PEXP238</v>
      </c>
      <c r="D3567" s="988" t="str">
        <f>'PU Holds'!$W$14</f>
        <v>Violet 
RAL 4008</v>
      </c>
      <c r="E3567" s="1165" t="s">
        <v>27833</v>
      </c>
      <c r="F3567" s="1165" t="s">
        <v>27824</v>
      </c>
      <c r="G3567" s="1170" t="s">
        <v>27825</v>
      </c>
    </row>
    <row r="3568" spans="1:7" ht="15" customHeight="1">
      <c r="A3568" s="1165" t="str">
        <f t="shared" si="363"/>
        <v>PEXP238MIN</v>
      </c>
      <c r="B3568" s="1165">
        <f>IFERROR(INDEX('PU Holds'!$B$14:$AF$554,MATCH(C3568,'PU Holds'!$B$14:$B$552,FALSE),MATCH(D3568,'PU Holds'!$B$14:$AF$14,FALSE)),0)</f>
        <v>0</v>
      </c>
      <c r="C3568" s="1165" t="str">
        <f t="shared" si="364"/>
        <v>PEXP238</v>
      </c>
      <c r="D3568" s="988" t="str">
        <f>'PU Holds'!$X$14</f>
        <v>Mint 
RAL 6027</v>
      </c>
      <c r="E3568" s="1165" t="s">
        <v>27834</v>
      </c>
      <c r="F3568" s="1165" t="s">
        <v>27824</v>
      </c>
      <c r="G3568" s="1170" t="s">
        <v>27825</v>
      </c>
    </row>
    <row r="3569" spans="1:7" ht="15" customHeight="1">
      <c r="A3569" s="1165" t="str">
        <f t="shared" si="363"/>
        <v>PEXP238PUK</v>
      </c>
      <c r="B3569" s="1165">
        <f>IFERROR(INDEX('PU Holds'!$B$14:$AF$554,MATCH(C3569,'PU Holds'!$B$14:$B$552,FALSE),MATCH(D3569,'PU Holds'!$B$14:$AF$14,FALSE)),0)</f>
        <v>0</v>
      </c>
      <c r="C3569" s="1165" t="str">
        <f t="shared" si="364"/>
        <v>PEXP238</v>
      </c>
      <c r="D3569" s="988" t="str">
        <f>'PU Holds'!$Z$14</f>
        <v>Green 
(Puke 16-09)</v>
      </c>
      <c r="E3569" s="1165" t="s">
        <v>27835</v>
      </c>
      <c r="F3569" s="1165" t="s">
        <v>27824</v>
      </c>
      <c r="G3569" s="1170" t="s">
        <v>27825</v>
      </c>
    </row>
    <row r="3570" spans="1:7" ht="15" customHeight="1">
      <c r="A3570" s="1165" t="str">
        <f t="shared" si="363"/>
        <v>PEXP238ORA</v>
      </c>
      <c r="B3570" s="1165">
        <f>IFERROR(INDEX('PU Holds'!$B$14:$AF$554,MATCH(C3570,'PU Holds'!$B$14:$B$552,FALSE),MATCH(D3570,'PU Holds'!$B$14:$AF$14,FALSE)),0)</f>
        <v>0</v>
      </c>
      <c r="C3570" s="1165" t="str">
        <f t="shared" si="364"/>
        <v>PEXP238</v>
      </c>
      <c r="D3570" s="988" t="str">
        <f>'PU Holds'!$AA$14</f>
        <v>US Orange
14-01</v>
      </c>
      <c r="E3570" s="1165" t="s">
        <v>27836</v>
      </c>
      <c r="F3570" s="1165" t="s">
        <v>27824</v>
      </c>
      <c r="G3570" s="1170" t="s">
        <v>27825</v>
      </c>
    </row>
    <row r="3571" spans="1:7" ht="15" customHeight="1">
      <c r="A3571" s="1165" t="str">
        <f t="shared" si="363"/>
        <v>PEXP238GRE</v>
      </c>
      <c r="B3571" s="1165">
        <f>IFERROR(INDEX('PU Holds'!$B$14:$AF$554,MATCH(C3571,'PU Holds'!$B$14:$B$552,FALSE),MATCH(D3571,'PU Holds'!$B$14:$AF$14,FALSE)),0)</f>
        <v>0</v>
      </c>
      <c r="C3571" s="1165" t="str">
        <f t="shared" si="364"/>
        <v>PEXP238</v>
      </c>
      <c r="D3571" s="988" t="str">
        <f>'PU Holds'!$AB$14</f>
        <v>US Green 
16 -16</v>
      </c>
      <c r="E3571" s="1165" t="s">
        <v>27837</v>
      </c>
      <c r="F3571" s="1165" t="s">
        <v>27824</v>
      </c>
      <c r="G3571" s="1170" t="s">
        <v>27825</v>
      </c>
    </row>
    <row r="3572" spans="1:7" ht="15" customHeight="1">
      <c r="A3572" s="1165" t="str">
        <f t="shared" si="363"/>
        <v>PEXP238WHI</v>
      </c>
      <c r="B3572" s="1165">
        <f>IFERROR(INDEX('PU Holds'!$B$14:$AF$554,MATCH(C3572,'PU Holds'!$B$14:$B$552,FALSE),MATCH(D3572,'PU Holds'!$B$14:$AF$14,FALSE)),0)</f>
        <v>0</v>
      </c>
      <c r="C3572" s="1165" t="str">
        <f t="shared" si="364"/>
        <v>PEXP238</v>
      </c>
      <c r="D3572" s="988" t="str">
        <f>'PU Holds'!$AC$14</f>
        <v>White 
RAL 9010</v>
      </c>
      <c r="E3572" s="1165" t="s">
        <v>27838</v>
      </c>
      <c r="F3572" s="1165" t="s">
        <v>27824</v>
      </c>
      <c r="G3572" s="1170" t="s">
        <v>27825</v>
      </c>
    </row>
    <row r="3573" spans="1:7" ht="15" customHeight="1">
      <c r="A3573" s="1165" t="str">
        <f t="shared" si="363"/>
        <v>PEXP238PUR</v>
      </c>
      <c r="B3573" s="1165">
        <f>IFERROR(INDEX('PU Holds'!$B$14:$AF$554,MATCH(C3573,'PU Holds'!$B$14:$B$552,FALSE),MATCH(D3573,'PU Holds'!$B$14:$AF$14,FALSE)),0)</f>
        <v>0</v>
      </c>
      <c r="C3573" s="1165" t="str">
        <f t="shared" si="364"/>
        <v>PEXP238</v>
      </c>
      <c r="D3573" s="988" t="str">
        <f>'PU Holds'!$AD$14</f>
        <v>US Purple</v>
      </c>
      <c r="E3573" s="1165" t="s">
        <v>27839</v>
      </c>
      <c r="F3573" s="1165" t="s">
        <v>27824</v>
      </c>
      <c r="G3573" s="1170" t="s">
        <v>27825</v>
      </c>
    </row>
    <row r="3574" spans="1:7" ht="15" customHeight="1">
      <c r="A3574" s="1165" t="str">
        <f t="shared" si="363"/>
        <v>PEXP239YEL</v>
      </c>
      <c r="B3574" s="1165">
        <f>IFERROR(INDEX('PU Holds'!$B$14:$AF$554,MATCH(C3574,'PU Holds'!$B$14:$B$552,FALSE),MATCH(D3574,'PU Holds'!$B$14:$AF$14,FALSE)),0)</f>
        <v>0</v>
      </c>
      <c r="C3574" s="1165" t="s">
        <v>28079</v>
      </c>
      <c r="D3574" s="1168" t="str">
        <f>'PU Holds'!$M$14</f>
        <v>Yellow 
RAL 1026</v>
      </c>
      <c r="E3574" s="1165" t="s">
        <v>27823</v>
      </c>
      <c r="F3574" s="1165" t="s">
        <v>27824</v>
      </c>
      <c r="G3574" s="1170" t="s">
        <v>27825</v>
      </c>
    </row>
    <row r="3575" spans="1:7" ht="15" customHeight="1">
      <c r="A3575" s="1165" t="str">
        <f t="shared" si="363"/>
        <v>PEXP239RED</v>
      </c>
      <c r="B3575" s="1165">
        <f>IFERROR(INDEX('PU Holds'!$B$14:$AF$554,MATCH(C3575,'PU Holds'!$B$14:$B$552,FALSE),MATCH(D3575,'PU Holds'!$B$14:$AF$14,FALSE)),0)</f>
        <v>0</v>
      </c>
      <c r="C3575" s="1165" t="str">
        <f t="shared" ref="C3575:C3588" si="365">C3574</f>
        <v>PEXP239</v>
      </c>
      <c r="D3575" s="988" t="str">
        <f>'PU Holds'!$O$14</f>
        <v>Red 
RAL 3020</v>
      </c>
      <c r="E3575" s="1165" t="s">
        <v>27826</v>
      </c>
      <c r="F3575" s="1165" t="s">
        <v>27824</v>
      </c>
      <c r="G3575" s="1170" t="s">
        <v>27825</v>
      </c>
    </row>
    <row r="3576" spans="1:7" ht="15" customHeight="1">
      <c r="A3576" s="1165" t="str">
        <f t="shared" si="363"/>
        <v>PEXP239BLU</v>
      </c>
      <c r="B3576" s="1165">
        <f>IFERROR(INDEX('PU Holds'!$B$14:$AF$554,MATCH(C3576,'PU Holds'!$B$14:$B$552,FALSE),MATCH(D3576,'PU Holds'!$B$14:$AF$14,FALSE)),0)</f>
        <v>0</v>
      </c>
      <c r="C3576" s="1165" t="str">
        <f t="shared" si="365"/>
        <v>PEXP239</v>
      </c>
      <c r="D3576" s="988" t="str">
        <f>'PU Holds'!$P$14</f>
        <v>Blue 
RAL 5015</v>
      </c>
      <c r="E3576" s="1165" t="s">
        <v>27827</v>
      </c>
      <c r="F3576" s="1165" t="s">
        <v>27824</v>
      </c>
      <c r="G3576" s="1170" t="s">
        <v>27825</v>
      </c>
    </row>
    <row r="3577" spans="1:7" ht="15" customHeight="1">
      <c r="A3577" s="1165" t="str">
        <f t="shared" si="363"/>
        <v>PEXP239GRY</v>
      </c>
      <c r="B3577" s="1165">
        <f>IFERROR(INDEX('PU Holds'!$B$14:$AF$554,MATCH(C3577,'PU Holds'!$B$14:$B$552,FALSE),MATCH(D3577,'PU Holds'!$B$14:$AF$14,FALSE)),0)</f>
        <v>0</v>
      </c>
      <c r="C3577" s="1165" t="str">
        <f t="shared" si="365"/>
        <v>PEXP239</v>
      </c>
      <c r="D3577" s="988" t="str">
        <f>'PU Holds'!$Q$14</f>
        <v>Grey 
RAL 7001</v>
      </c>
      <c r="E3577" s="1165" t="s">
        <v>27828</v>
      </c>
      <c r="F3577" s="1165" t="s">
        <v>27824</v>
      </c>
      <c r="G3577" s="1170" t="s">
        <v>27825</v>
      </c>
    </row>
    <row r="3578" spans="1:7" ht="15" customHeight="1">
      <c r="A3578" s="1165" t="str">
        <f t="shared" si="363"/>
        <v>PEXP239BLK</v>
      </c>
      <c r="B3578" s="1165">
        <f>IFERROR(INDEX('PU Holds'!$B$14:$AF$554,MATCH(C3578,'PU Holds'!$B$14:$B$552,FALSE),MATCH(D3578,'PU Holds'!$B$14:$AF$14,FALSE)),0)</f>
        <v>0</v>
      </c>
      <c r="C3578" s="1165" t="str">
        <f t="shared" si="365"/>
        <v>PEXP239</v>
      </c>
      <c r="D3578" s="988" t="str">
        <f>'PU Holds'!$R$14</f>
        <v>Black 
RAL 9005</v>
      </c>
      <c r="E3578" s="1165" t="s">
        <v>27829</v>
      </c>
      <c r="F3578" s="1165" t="s">
        <v>27824</v>
      </c>
      <c r="G3578" s="1170" t="s">
        <v>27825</v>
      </c>
    </row>
    <row r="3579" spans="1:7" ht="15" customHeight="1">
      <c r="A3579" s="1165" t="str">
        <f t="shared" si="363"/>
        <v>PEXP239FLO</v>
      </c>
      <c r="B3579" s="1165">
        <f>IFERROR(INDEX('PU Holds'!$B$14:$AF$554,MATCH(C3579,'PU Holds'!$B$14:$B$552,FALSE),MATCH(D3579,'PU Holds'!$B$14:$AF$14,FALSE)),0)</f>
        <v>0</v>
      </c>
      <c r="C3579" s="1165" t="str">
        <f t="shared" si="365"/>
        <v>PEXP239</v>
      </c>
      <c r="D3579" s="988" t="str">
        <f>'PU Holds'!$S$14</f>
        <v>Fluo 
Orange</v>
      </c>
      <c r="E3579" s="1165" t="s">
        <v>27830</v>
      </c>
      <c r="F3579" s="1165" t="s">
        <v>27824</v>
      </c>
      <c r="G3579" s="1170" t="s">
        <v>27825</v>
      </c>
    </row>
    <row r="3580" spans="1:7" ht="15" customHeight="1">
      <c r="A3580" s="1165" t="str">
        <f t="shared" si="363"/>
        <v>PEXP239FLG</v>
      </c>
      <c r="B3580" s="1165">
        <f>IFERROR(INDEX('PU Holds'!$B$14:$AF$554,MATCH(C3580,'PU Holds'!$B$14:$B$552,FALSE),MATCH(D3580,'PU Holds'!$B$14:$AF$14,FALSE)),0)</f>
        <v>0</v>
      </c>
      <c r="C3580" s="1165" t="str">
        <f t="shared" si="365"/>
        <v>PEXP239</v>
      </c>
      <c r="D3580" s="988" t="str">
        <f>'PU Holds'!$T$14</f>
        <v>Fluo 
Green</v>
      </c>
      <c r="E3580" s="1165" t="s">
        <v>27831</v>
      </c>
      <c r="F3580" s="1165" t="s">
        <v>27824</v>
      </c>
      <c r="G3580" s="1170" t="s">
        <v>27825</v>
      </c>
    </row>
    <row r="3581" spans="1:7" ht="15" customHeight="1">
      <c r="A3581" s="1165" t="str">
        <f t="shared" si="363"/>
        <v>PEXP239FLP</v>
      </c>
      <c r="B3581" s="1165">
        <f>IFERROR(INDEX('PU Holds'!$B$14:$AF$554,MATCH(C3581,'PU Holds'!$B$14:$B$552,FALSE),MATCH(D3581,'PU Holds'!$B$14:$AF$14,FALSE)),0)</f>
        <v>0</v>
      </c>
      <c r="C3581" s="1165" t="str">
        <f t="shared" si="365"/>
        <v>PEXP239</v>
      </c>
      <c r="D3581" s="988" t="str">
        <f>'PU Holds'!$U$14</f>
        <v>Fluo 
Pink</v>
      </c>
      <c r="E3581" s="1165" t="s">
        <v>27832</v>
      </c>
      <c r="F3581" s="1165" t="s">
        <v>27824</v>
      </c>
      <c r="G3581" s="1170" t="s">
        <v>27825</v>
      </c>
    </row>
    <row r="3582" spans="1:7" ht="15" customHeight="1">
      <c r="A3582" s="1165" t="str">
        <f t="shared" si="363"/>
        <v>PEXP239VIO</v>
      </c>
      <c r="B3582" s="1165">
        <f>IFERROR(INDEX('PU Holds'!$B$14:$AF$554,MATCH(C3582,'PU Holds'!$B$14:$B$552,FALSE),MATCH(D3582,'PU Holds'!$B$14:$AF$14,FALSE)),0)</f>
        <v>0</v>
      </c>
      <c r="C3582" s="1165" t="str">
        <f t="shared" si="365"/>
        <v>PEXP239</v>
      </c>
      <c r="D3582" s="988" t="str">
        <f>'PU Holds'!$W$14</f>
        <v>Violet 
RAL 4008</v>
      </c>
      <c r="E3582" s="1165" t="s">
        <v>27833</v>
      </c>
      <c r="F3582" s="1165" t="s">
        <v>27824</v>
      </c>
      <c r="G3582" s="1170" t="s">
        <v>27825</v>
      </c>
    </row>
    <row r="3583" spans="1:7" ht="15" customHeight="1">
      <c r="A3583" s="1165" t="str">
        <f t="shared" si="363"/>
        <v>PEXP239MIN</v>
      </c>
      <c r="B3583" s="1165">
        <f>IFERROR(INDEX('PU Holds'!$B$14:$AF$554,MATCH(C3583,'PU Holds'!$B$14:$B$552,FALSE),MATCH(D3583,'PU Holds'!$B$14:$AF$14,FALSE)),0)</f>
        <v>0</v>
      </c>
      <c r="C3583" s="1165" t="str">
        <f t="shared" si="365"/>
        <v>PEXP239</v>
      </c>
      <c r="D3583" s="988" t="str">
        <f>'PU Holds'!$X$14</f>
        <v>Mint 
RAL 6027</v>
      </c>
      <c r="E3583" s="1165" t="s">
        <v>27834</v>
      </c>
      <c r="F3583" s="1165" t="s">
        <v>27824</v>
      </c>
      <c r="G3583" s="1170" t="s">
        <v>27825</v>
      </c>
    </row>
    <row r="3584" spans="1:7" ht="15" customHeight="1">
      <c r="A3584" s="1165" t="str">
        <f t="shared" si="363"/>
        <v>PEXP239PUK</v>
      </c>
      <c r="B3584" s="1165">
        <f>IFERROR(INDEX('PU Holds'!$B$14:$AF$554,MATCH(C3584,'PU Holds'!$B$14:$B$552,FALSE),MATCH(D3584,'PU Holds'!$B$14:$AF$14,FALSE)),0)</f>
        <v>0</v>
      </c>
      <c r="C3584" s="1165" t="str">
        <f t="shared" si="365"/>
        <v>PEXP239</v>
      </c>
      <c r="D3584" s="988" t="str">
        <f>'PU Holds'!$Z$14</f>
        <v>Green 
(Puke 16-09)</v>
      </c>
      <c r="E3584" s="1165" t="s">
        <v>27835</v>
      </c>
      <c r="F3584" s="1165" t="s">
        <v>27824</v>
      </c>
      <c r="G3584" s="1170" t="s">
        <v>27825</v>
      </c>
    </row>
    <row r="3585" spans="1:7" ht="15" customHeight="1">
      <c r="A3585" s="1165" t="str">
        <f t="shared" si="363"/>
        <v>PEXP239ORA</v>
      </c>
      <c r="B3585" s="1165">
        <f>IFERROR(INDEX('PU Holds'!$B$14:$AF$554,MATCH(C3585,'PU Holds'!$B$14:$B$552,FALSE),MATCH(D3585,'PU Holds'!$B$14:$AF$14,FALSE)),0)</f>
        <v>0</v>
      </c>
      <c r="C3585" s="1165" t="str">
        <f t="shared" si="365"/>
        <v>PEXP239</v>
      </c>
      <c r="D3585" s="988" t="str">
        <f>'PU Holds'!$AA$14</f>
        <v>US Orange
14-01</v>
      </c>
      <c r="E3585" s="1165" t="s">
        <v>27836</v>
      </c>
      <c r="F3585" s="1165" t="s">
        <v>27824</v>
      </c>
      <c r="G3585" s="1170" t="s">
        <v>27825</v>
      </c>
    </row>
    <row r="3586" spans="1:7" ht="15" customHeight="1">
      <c r="A3586" s="1165" t="str">
        <f t="shared" si="363"/>
        <v>PEXP239GRE</v>
      </c>
      <c r="B3586" s="1165">
        <f>IFERROR(INDEX('PU Holds'!$B$14:$AF$554,MATCH(C3586,'PU Holds'!$B$14:$B$552,FALSE),MATCH(D3586,'PU Holds'!$B$14:$AF$14,FALSE)),0)</f>
        <v>0</v>
      </c>
      <c r="C3586" s="1165" t="str">
        <f t="shared" si="365"/>
        <v>PEXP239</v>
      </c>
      <c r="D3586" s="988" t="str">
        <f>'PU Holds'!$AB$14</f>
        <v>US Green 
16 -16</v>
      </c>
      <c r="E3586" s="1165" t="s">
        <v>27837</v>
      </c>
      <c r="F3586" s="1165" t="s">
        <v>27824</v>
      </c>
      <c r="G3586" s="1170" t="s">
        <v>27825</v>
      </c>
    </row>
    <row r="3587" spans="1:7" ht="15" customHeight="1">
      <c r="A3587" s="1165" t="str">
        <f t="shared" si="363"/>
        <v>PEXP239WHI</v>
      </c>
      <c r="B3587" s="1165">
        <f>IFERROR(INDEX('PU Holds'!$B$14:$AF$554,MATCH(C3587,'PU Holds'!$B$14:$B$552,FALSE),MATCH(D3587,'PU Holds'!$B$14:$AF$14,FALSE)),0)</f>
        <v>0</v>
      </c>
      <c r="C3587" s="1165" t="str">
        <f t="shared" si="365"/>
        <v>PEXP239</v>
      </c>
      <c r="D3587" s="988" t="str">
        <f>'PU Holds'!$AC$14</f>
        <v>White 
RAL 9010</v>
      </c>
      <c r="E3587" s="1165" t="s">
        <v>27838</v>
      </c>
      <c r="F3587" s="1165" t="s">
        <v>27824</v>
      </c>
      <c r="G3587" s="1170" t="s">
        <v>27825</v>
      </c>
    </row>
    <row r="3588" spans="1:7" ht="15" customHeight="1">
      <c r="A3588" s="1165" t="str">
        <f t="shared" si="363"/>
        <v>PEXP239PUR</v>
      </c>
      <c r="B3588" s="1165">
        <f>IFERROR(INDEX('PU Holds'!$B$14:$AF$554,MATCH(C3588,'PU Holds'!$B$14:$B$552,FALSE),MATCH(D3588,'PU Holds'!$B$14:$AF$14,FALSE)),0)</f>
        <v>0</v>
      </c>
      <c r="C3588" s="1165" t="str">
        <f t="shared" si="365"/>
        <v>PEXP239</v>
      </c>
      <c r="D3588" s="988" t="str">
        <f>'PU Holds'!$AD$14</f>
        <v>US Purple</v>
      </c>
      <c r="E3588" s="1165" t="s">
        <v>27839</v>
      </c>
      <c r="F3588" s="1165" t="s">
        <v>27824</v>
      </c>
      <c r="G3588" s="1170" t="s">
        <v>27825</v>
      </c>
    </row>
    <row r="3589" spans="1:7" ht="15" customHeight="1">
      <c r="A3589" s="1165" t="str">
        <f t="shared" si="363"/>
        <v>PEXP240YEL</v>
      </c>
      <c r="B3589" s="1165">
        <f>IFERROR(INDEX('PU Holds'!$B$14:$AF$554,MATCH(C3589,'PU Holds'!$B$14:$B$552,FALSE),MATCH(D3589,'PU Holds'!$B$14:$AF$14,FALSE)),0)</f>
        <v>0</v>
      </c>
      <c r="C3589" s="1165" t="s">
        <v>28080</v>
      </c>
      <c r="D3589" s="1168" t="str">
        <f>'PU Holds'!$M$14</f>
        <v>Yellow 
RAL 1026</v>
      </c>
      <c r="E3589" s="1165" t="s">
        <v>27823</v>
      </c>
      <c r="F3589" s="1165" t="s">
        <v>27824</v>
      </c>
      <c r="G3589" s="1170" t="s">
        <v>27825</v>
      </c>
    </row>
    <row r="3590" spans="1:7" ht="15" customHeight="1">
      <c r="A3590" s="1165" t="str">
        <f t="shared" si="363"/>
        <v>PEXP240RED</v>
      </c>
      <c r="B3590" s="1165">
        <f>IFERROR(INDEX('PU Holds'!$B$14:$AF$554,MATCH(C3590,'PU Holds'!$B$14:$B$552,FALSE),MATCH(D3590,'PU Holds'!$B$14:$AF$14,FALSE)),0)</f>
        <v>0</v>
      </c>
      <c r="C3590" s="1165" t="str">
        <f t="shared" ref="C3590:C3603" si="366">C3589</f>
        <v>PEXP240</v>
      </c>
      <c r="D3590" s="988" t="str">
        <f>'PU Holds'!$O$14</f>
        <v>Red 
RAL 3020</v>
      </c>
      <c r="E3590" s="1165" t="s">
        <v>27826</v>
      </c>
      <c r="F3590" s="1165" t="s">
        <v>27824</v>
      </c>
      <c r="G3590" s="1170" t="s">
        <v>27825</v>
      </c>
    </row>
    <row r="3591" spans="1:7" ht="15" customHeight="1">
      <c r="A3591" s="1165" t="str">
        <f t="shared" si="363"/>
        <v>PEXP240BLU</v>
      </c>
      <c r="B3591" s="1165">
        <f>IFERROR(INDEX('PU Holds'!$B$14:$AF$554,MATCH(C3591,'PU Holds'!$B$14:$B$552,FALSE),MATCH(D3591,'PU Holds'!$B$14:$AF$14,FALSE)),0)</f>
        <v>0</v>
      </c>
      <c r="C3591" s="1165" t="str">
        <f t="shared" si="366"/>
        <v>PEXP240</v>
      </c>
      <c r="D3591" s="988" t="str">
        <f>'PU Holds'!$P$14</f>
        <v>Blue 
RAL 5015</v>
      </c>
      <c r="E3591" s="1165" t="s">
        <v>27827</v>
      </c>
      <c r="F3591" s="1165" t="s">
        <v>27824</v>
      </c>
      <c r="G3591" s="1170" t="s">
        <v>27825</v>
      </c>
    </row>
    <row r="3592" spans="1:7" ht="15" customHeight="1">
      <c r="A3592" s="1165" t="str">
        <f t="shared" si="363"/>
        <v>PEXP240GRY</v>
      </c>
      <c r="B3592" s="1165">
        <f>IFERROR(INDEX('PU Holds'!$B$14:$AF$554,MATCH(C3592,'PU Holds'!$B$14:$B$552,FALSE),MATCH(D3592,'PU Holds'!$B$14:$AF$14,FALSE)),0)</f>
        <v>0</v>
      </c>
      <c r="C3592" s="1165" t="str">
        <f t="shared" si="366"/>
        <v>PEXP240</v>
      </c>
      <c r="D3592" s="988" t="str">
        <f>'PU Holds'!$Q$14</f>
        <v>Grey 
RAL 7001</v>
      </c>
      <c r="E3592" s="1165" t="s">
        <v>27828</v>
      </c>
      <c r="F3592" s="1165" t="s">
        <v>27824</v>
      </c>
      <c r="G3592" s="1170" t="s">
        <v>27825</v>
      </c>
    </row>
    <row r="3593" spans="1:7" ht="15" customHeight="1">
      <c r="A3593" s="1165" t="str">
        <f t="shared" si="363"/>
        <v>PEXP240BLK</v>
      </c>
      <c r="B3593" s="1165">
        <f>IFERROR(INDEX('PU Holds'!$B$14:$AF$554,MATCH(C3593,'PU Holds'!$B$14:$B$552,FALSE),MATCH(D3593,'PU Holds'!$B$14:$AF$14,FALSE)),0)</f>
        <v>0</v>
      </c>
      <c r="C3593" s="1165" t="str">
        <f t="shared" si="366"/>
        <v>PEXP240</v>
      </c>
      <c r="D3593" s="988" t="str">
        <f>'PU Holds'!$R$14</f>
        <v>Black 
RAL 9005</v>
      </c>
      <c r="E3593" s="1165" t="s">
        <v>27829</v>
      </c>
      <c r="F3593" s="1165" t="s">
        <v>27824</v>
      </c>
      <c r="G3593" s="1170" t="s">
        <v>27825</v>
      </c>
    </row>
    <row r="3594" spans="1:7" ht="15" customHeight="1">
      <c r="A3594" s="1165" t="str">
        <f t="shared" si="363"/>
        <v>PEXP240FLO</v>
      </c>
      <c r="B3594" s="1165">
        <f>IFERROR(INDEX('PU Holds'!$B$14:$AF$554,MATCH(C3594,'PU Holds'!$B$14:$B$552,FALSE),MATCH(D3594,'PU Holds'!$B$14:$AF$14,FALSE)),0)</f>
        <v>0</v>
      </c>
      <c r="C3594" s="1165" t="str">
        <f t="shared" si="366"/>
        <v>PEXP240</v>
      </c>
      <c r="D3594" s="988" t="str">
        <f>'PU Holds'!$S$14</f>
        <v>Fluo 
Orange</v>
      </c>
      <c r="E3594" s="1165" t="s">
        <v>27830</v>
      </c>
      <c r="F3594" s="1165" t="s">
        <v>27824</v>
      </c>
      <c r="G3594" s="1170" t="s">
        <v>27825</v>
      </c>
    </row>
    <row r="3595" spans="1:7" ht="15" customHeight="1">
      <c r="A3595" s="1165" t="str">
        <f t="shared" si="363"/>
        <v>PEXP240FLG</v>
      </c>
      <c r="B3595" s="1165">
        <f>IFERROR(INDEX('PU Holds'!$B$14:$AF$554,MATCH(C3595,'PU Holds'!$B$14:$B$552,FALSE),MATCH(D3595,'PU Holds'!$B$14:$AF$14,FALSE)),0)</f>
        <v>0</v>
      </c>
      <c r="C3595" s="1165" t="str">
        <f t="shared" si="366"/>
        <v>PEXP240</v>
      </c>
      <c r="D3595" s="988" t="str">
        <f>'PU Holds'!$T$14</f>
        <v>Fluo 
Green</v>
      </c>
      <c r="E3595" s="1165" t="s">
        <v>27831</v>
      </c>
      <c r="F3595" s="1165" t="s">
        <v>27824</v>
      </c>
      <c r="G3595" s="1170" t="s">
        <v>27825</v>
      </c>
    </row>
    <row r="3596" spans="1:7" ht="15" customHeight="1">
      <c r="A3596" s="1165" t="str">
        <f t="shared" si="363"/>
        <v>PEXP240FLP</v>
      </c>
      <c r="B3596" s="1165">
        <f>IFERROR(INDEX('PU Holds'!$B$14:$AF$554,MATCH(C3596,'PU Holds'!$B$14:$B$552,FALSE),MATCH(D3596,'PU Holds'!$B$14:$AF$14,FALSE)),0)</f>
        <v>0</v>
      </c>
      <c r="C3596" s="1165" t="str">
        <f t="shared" si="366"/>
        <v>PEXP240</v>
      </c>
      <c r="D3596" s="988" t="str">
        <f>'PU Holds'!$U$14</f>
        <v>Fluo 
Pink</v>
      </c>
      <c r="E3596" s="1165" t="s">
        <v>27832</v>
      </c>
      <c r="F3596" s="1165" t="s">
        <v>27824</v>
      </c>
      <c r="G3596" s="1170" t="s">
        <v>27825</v>
      </c>
    </row>
    <row r="3597" spans="1:7" ht="15" customHeight="1">
      <c r="A3597" s="1165" t="str">
        <f t="shared" si="363"/>
        <v>PEXP240VIO</v>
      </c>
      <c r="B3597" s="1165">
        <f>IFERROR(INDEX('PU Holds'!$B$14:$AF$554,MATCH(C3597,'PU Holds'!$B$14:$B$552,FALSE),MATCH(D3597,'PU Holds'!$B$14:$AF$14,FALSE)),0)</f>
        <v>0</v>
      </c>
      <c r="C3597" s="1165" t="str">
        <f t="shared" si="366"/>
        <v>PEXP240</v>
      </c>
      <c r="D3597" s="988" t="str">
        <f>'PU Holds'!$W$14</f>
        <v>Violet 
RAL 4008</v>
      </c>
      <c r="E3597" s="1165" t="s">
        <v>27833</v>
      </c>
      <c r="F3597" s="1165" t="s">
        <v>27824</v>
      </c>
      <c r="G3597" s="1170" t="s">
        <v>27825</v>
      </c>
    </row>
    <row r="3598" spans="1:7" ht="15" customHeight="1">
      <c r="A3598" s="1165" t="str">
        <f t="shared" si="363"/>
        <v>PEXP240MIN</v>
      </c>
      <c r="B3598" s="1165">
        <f>IFERROR(INDEX('PU Holds'!$B$14:$AF$554,MATCH(C3598,'PU Holds'!$B$14:$B$552,FALSE),MATCH(D3598,'PU Holds'!$B$14:$AF$14,FALSE)),0)</f>
        <v>0</v>
      </c>
      <c r="C3598" s="1165" t="str">
        <f t="shared" si="366"/>
        <v>PEXP240</v>
      </c>
      <c r="D3598" s="988" t="str">
        <f>'PU Holds'!$X$14</f>
        <v>Mint 
RAL 6027</v>
      </c>
      <c r="E3598" s="1165" t="s">
        <v>27834</v>
      </c>
      <c r="F3598" s="1165" t="s">
        <v>27824</v>
      </c>
      <c r="G3598" s="1170" t="s">
        <v>27825</v>
      </c>
    </row>
    <row r="3599" spans="1:7" ht="15" customHeight="1">
      <c r="A3599" s="1165" t="str">
        <f t="shared" si="363"/>
        <v>PEXP240PUK</v>
      </c>
      <c r="B3599" s="1165">
        <f>IFERROR(INDEX('PU Holds'!$B$14:$AF$554,MATCH(C3599,'PU Holds'!$B$14:$B$552,FALSE),MATCH(D3599,'PU Holds'!$B$14:$AF$14,FALSE)),0)</f>
        <v>0</v>
      </c>
      <c r="C3599" s="1165" t="str">
        <f t="shared" si="366"/>
        <v>PEXP240</v>
      </c>
      <c r="D3599" s="988" t="str">
        <f>'PU Holds'!$Z$14</f>
        <v>Green 
(Puke 16-09)</v>
      </c>
      <c r="E3599" s="1165" t="s">
        <v>27835</v>
      </c>
      <c r="F3599" s="1165" t="s">
        <v>27824</v>
      </c>
      <c r="G3599" s="1170" t="s">
        <v>27825</v>
      </c>
    </row>
    <row r="3600" spans="1:7" ht="15" customHeight="1">
      <c r="A3600" s="1165" t="str">
        <f t="shared" si="363"/>
        <v>PEXP240ORA</v>
      </c>
      <c r="B3600" s="1165">
        <f>IFERROR(INDEX('PU Holds'!$B$14:$AF$554,MATCH(C3600,'PU Holds'!$B$14:$B$552,FALSE),MATCH(D3600,'PU Holds'!$B$14:$AF$14,FALSE)),0)</f>
        <v>0</v>
      </c>
      <c r="C3600" s="1165" t="str">
        <f t="shared" si="366"/>
        <v>PEXP240</v>
      </c>
      <c r="D3600" s="988" t="str">
        <f>'PU Holds'!$AA$14</f>
        <v>US Orange
14-01</v>
      </c>
      <c r="E3600" s="1165" t="s">
        <v>27836</v>
      </c>
      <c r="F3600" s="1165" t="s">
        <v>27824</v>
      </c>
      <c r="G3600" s="1170" t="s">
        <v>27825</v>
      </c>
    </row>
    <row r="3601" spans="1:7" ht="15" customHeight="1">
      <c r="A3601" s="1165" t="str">
        <f t="shared" ref="A3601:A3603" si="367">CONCATENATE(C3601,E3601)</f>
        <v>PEXP240GRE</v>
      </c>
      <c r="B3601" s="1165">
        <f>IFERROR(INDEX('PU Holds'!$B$14:$AF$554,MATCH(C3601,'PU Holds'!$B$14:$B$552,FALSE),MATCH(D3601,'PU Holds'!$B$14:$AF$14,FALSE)),0)</f>
        <v>0</v>
      </c>
      <c r="C3601" s="1165" t="str">
        <f t="shared" si="366"/>
        <v>PEXP240</v>
      </c>
      <c r="D3601" s="988" t="str">
        <f>'PU Holds'!$AB$14</f>
        <v>US Green 
16 -16</v>
      </c>
      <c r="E3601" s="1165" t="s">
        <v>27837</v>
      </c>
      <c r="F3601" s="1165" t="s">
        <v>27824</v>
      </c>
      <c r="G3601" s="1170" t="s">
        <v>27825</v>
      </c>
    </row>
    <row r="3602" spans="1:7" ht="15" customHeight="1">
      <c r="A3602" s="1165" t="str">
        <f t="shared" si="367"/>
        <v>PEXP240WHI</v>
      </c>
      <c r="B3602" s="1165">
        <f>IFERROR(INDEX('PU Holds'!$B$14:$AF$554,MATCH(C3602,'PU Holds'!$B$14:$B$552,FALSE),MATCH(D3602,'PU Holds'!$B$14:$AF$14,FALSE)),0)</f>
        <v>0</v>
      </c>
      <c r="C3602" s="1165" t="str">
        <f t="shared" si="366"/>
        <v>PEXP240</v>
      </c>
      <c r="D3602" s="988" t="str">
        <f>'PU Holds'!$AC$14</f>
        <v>White 
RAL 9010</v>
      </c>
      <c r="E3602" s="1165" t="s">
        <v>27838</v>
      </c>
      <c r="F3602" s="1165" t="s">
        <v>27824</v>
      </c>
      <c r="G3602" s="1170" t="s">
        <v>27825</v>
      </c>
    </row>
    <row r="3603" spans="1:7" ht="15" customHeight="1">
      <c r="A3603" s="1165" t="str">
        <f t="shared" si="367"/>
        <v>PEXP240PUR</v>
      </c>
      <c r="B3603" s="1165">
        <f>IFERROR(INDEX('PU Holds'!$B$14:$AF$554,MATCH(C3603,'PU Holds'!$B$14:$B$552,FALSE),MATCH(D3603,'PU Holds'!$B$14:$AF$14,FALSE)),0)</f>
        <v>0</v>
      </c>
      <c r="C3603" s="1165" t="str">
        <f t="shared" si="366"/>
        <v>PEXP240</v>
      </c>
      <c r="D3603" s="988" t="str">
        <f>'PU Holds'!$AD$14</f>
        <v>US Purple</v>
      </c>
      <c r="E3603" s="1165" t="s">
        <v>27839</v>
      </c>
      <c r="F3603" s="1165" t="s">
        <v>27824</v>
      </c>
      <c r="G3603" s="1170" t="s">
        <v>27825</v>
      </c>
    </row>
    <row r="3604" spans="1:7" ht="15" customHeight="1">
      <c r="A3604" s="1165" t="str">
        <f t="shared" ref="A3604:A3655" si="368">CONCATENATE(C3604,E3604)</f>
        <v>PEXP241YEL</v>
      </c>
      <c r="B3604" s="1165">
        <f>IFERROR(INDEX('PU Holds'!$B$14:$AF$554,MATCH(C3604,'PU Holds'!$B$14:$B$552,FALSE),MATCH(D3604,'PU Holds'!$B$14:$AF$14,FALSE)),0)</f>
        <v>0</v>
      </c>
      <c r="C3604" s="1165" t="s">
        <v>28081</v>
      </c>
      <c r="D3604" s="1168" t="str">
        <f>'PU Holds'!$M$14</f>
        <v>Yellow 
RAL 1026</v>
      </c>
      <c r="E3604" s="1165" t="s">
        <v>27823</v>
      </c>
      <c r="F3604" s="1165" t="s">
        <v>27824</v>
      </c>
      <c r="G3604" s="1170" t="s">
        <v>27825</v>
      </c>
    </row>
    <row r="3605" spans="1:7" ht="15" customHeight="1">
      <c r="A3605" s="1165" t="str">
        <f t="shared" si="368"/>
        <v>PEXP241RED</v>
      </c>
      <c r="B3605" s="1165">
        <f>IFERROR(INDEX('PU Holds'!$B$14:$AF$554,MATCH(C3605,'PU Holds'!$B$14:$B$552,FALSE),MATCH(D3605,'PU Holds'!$B$14:$AF$14,FALSE)),0)</f>
        <v>0</v>
      </c>
      <c r="C3605" s="1165" t="str">
        <f t="shared" ref="C3605:C3618" si="369">C3604</f>
        <v>PEXP241</v>
      </c>
      <c r="D3605" s="988" t="str">
        <f>'PU Holds'!$O$14</f>
        <v>Red 
RAL 3020</v>
      </c>
      <c r="E3605" s="1165" t="s">
        <v>27826</v>
      </c>
      <c r="F3605" s="1165" t="s">
        <v>27824</v>
      </c>
      <c r="G3605" s="1170" t="s">
        <v>27825</v>
      </c>
    </row>
    <row r="3606" spans="1:7" ht="15" customHeight="1">
      <c r="A3606" s="1165" t="str">
        <f t="shared" si="368"/>
        <v>PEXP241BLU</v>
      </c>
      <c r="B3606" s="1165">
        <f>IFERROR(INDEX('PU Holds'!$B$14:$AF$554,MATCH(C3606,'PU Holds'!$B$14:$B$552,FALSE),MATCH(D3606,'PU Holds'!$B$14:$AF$14,FALSE)),0)</f>
        <v>0</v>
      </c>
      <c r="C3606" s="1165" t="str">
        <f t="shared" si="369"/>
        <v>PEXP241</v>
      </c>
      <c r="D3606" s="988" t="str">
        <f>'PU Holds'!$P$14</f>
        <v>Blue 
RAL 5015</v>
      </c>
      <c r="E3606" s="1165" t="s">
        <v>27827</v>
      </c>
      <c r="F3606" s="1165" t="s">
        <v>27824</v>
      </c>
      <c r="G3606" s="1170" t="s">
        <v>27825</v>
      </c>
    </row>
    <row r="3607" spans="1:7" ht="15" customHeight="1">
      <c r="A3607" s="1165" t="str">
        <f t="shared" si="368"/>
        <v>PEXP241GRY</v>
      </c>
      <c r="B3607" s="1165">
        <f>IFERROR(INDEX('PU Holds'!$B$14:$AF$554,MATCH(C3607,'PU Holds'!$B$14:$B$552,FALSE),MATCH(D3607,'PU Holds'!$B$14:$AF$14,FALSE)),0)</f>
        <v>0</v>
      </c>
      <c r="C3607" s="1165" t="str">
        <f t="shared" si="369"/>
        <v>PEXP241</v>
      </c>
      <c r="D3607" s="988" t="str">
        <f>'PU Holds'!$Q$14</f>
        <v>Grey 
RAL 7001</v>
      </c>
      <c r="E3607" s="1165" t="s">
        <v>27828</v>
      </c>
      <c r="F3607" s="1165" t="s">
        <v>27824</v>
      </c>
      <c r="G3607" s="1170" t="s">
        <v>27825</v>
      </c>
    </row>
    <row r="3608" spans="1:7" ht="15" customHeight="1">
      <c r="A3608" s="1165" t="str">
        <f t="shared" si="368"/>
        <v>PEXP241BLK</v>
      </c>
      <c r="B3608" s="1165">
        <f>IFERROR(INDEX('PU Holds'!$B$14:$AF$554,MATCH(C3608,'PU Holds'!$B$14:$B$552,FALSE),MATCH(D3608,'PU Holds'!$B$14:$AF$14,FALSE)),0)</f>
        <v>0</v>
      </c>
      <c r="C3608" s="1165" t="str">
        <f t="shared" si="369"/>
        <v>PEXP241</v>
      </c>
      <c r="D3608" s="988" t="str">
        <f>'PU Holds'!$R$14</f>
        <v>Black 
RAL 9005</v>
      </c>
      <c r="E3608" s="1165" t="s">
        <v>27829</v>
      </c>
      <c r="F3608" s="1165" t="s">
        <v>27824</v>
      </c>
      <c r="G3608" s="1170" t="s">
        <v>27825</v>
      </c>
    </row>
    <row r="3609" spans="1:7" ht="15" customHeight="1">
      <c r="A3609" s="1165" t="str">
        <f t="shared" si="368"/>
        <v>PEXP241FLO</v>
      </c>
      <c r="B3609" s="1165">
        <f>IFERROR(INDEX('PU Holds'!$B$14:$AF$554,MATCH(C3609,'PU Holds'!$B$14:$B$552,FALSE),MATCH(D3609,'PU Holds'!$B$14:$AF$14,FALSE)),0)</f>
        <v>0</v>
      </c>
      <c r="C3609" s="1165" t="str">
        <f t="shared" si="369"/>
        <v>PEXP241</v>
      </c>
      <c r="D3609" s="988" t="str">
        <f>'PU Holds'!$S$14</f>
        <v>Fluo 
Orange</v>
      </c>
      <c r="E3609" s="1165" t="s">
        <v>27830</v>
      </c>
      <c r="F3609" s="1165" t="s">
        <v>27824</v>
      </c>
      <c r="G3609" s="1170" t="s">
        <v>27825</v>
      </c>
    </row>
    <row r="3610" spans="1:7" ht="15" customHeight="1">
      <c r="A3610" s="1165" t="str">
        <f t="shared" si="368"/>
        <v>PEXP241FLG</v>
      </c>
      <c r="B3610" s="1165">
        <f>IFERROR(INDEX('PU Holds'!$B$14:$AF$554,MATCH(C3610,'PU Holds'!$B$14:$B$552,FALSE),MATCH(D3610,'PU Holds'!$B$14:$AF$14,FALSE)),0)</f>
        <v>0</v>
      </c>
      <c r="C3610" s="1165" t="str">
        <f t="shared" si="369"/>
        <v>PEXP241</v>
      </c>
      <c r="D3610" s="988" t="str">
        <f>'PU Holds'!$T$14</f>
        <v>Fluo 
Green</v>
      </c>
      <c r="E3610" s="1165" t="s">
        <v>27831</v>
      </c>
      <c r="F3610" s="1165" t="s">
        <v>27824</v>
      </c>
      <c r="G3610" s="1170" t="s">
        <v>27825</v>
      </c>
    </row>
    <row r="3611" spans="1:7" ht="15" customHeight="1">
      <c r="A3611" s="1165" t="str">
        <f t="shared" si="368"/>
        <v>PEXP241FLP</v>
      </c>
      <c r="B3611" s="1165">
        <f>IFERROR(INDEX('PU Holds'!$B$14:$AF$554,MATCH(C3611,'PU Holds'!$B$14:$B$552,FALSE),MATCH(D3611,'PU Holds'!$B$14:$AF$14,FALSE)),0)</f>
        <v>0</v>
      </c>
      <c r="C3611" s="1165" t="str">
        <f t="shared" si="369"/>
        <v>PEXP241</v>
      </c>
      <c r="D3611" s="988" t="str">
        <f>'PU Holds'!$U$14</f>
        <v>Fluo 
Pink</v>
      </c>
      <c r="E3611" s="1165" t="s">
        <v>27832</v>
      </c>
      <c r="F3611" s="1165" t="s">
        <v>27824</v>
      </c>
      <c r="G3611" s="1170" t="s">
        <v>27825</v>
      </c>
    </row>
    <row r="3612" spans="1:7" ht="15" customHeight="1">
      <c r="A3612" s="1165" t="str">
        <f t="shared" si="368"/>
        <v>PEXP241VIO</v>
      </c>
      <c r="B3612" s="1165">
        <f>IFERROR(INDEX('PU Holds'!$B$14:$AF$554,MATCH(C3612,'PU Holds'!$B$14:$B$552,FALSE),MATCH(D3612,'PU Holds'!$B$14:$AF$14,FALSE)),0)</f>
        <v>0</v>
      </c>
      <c r="C3612" s="1165" t="str">
        <f t="shared" si="369"/>
        <v>PEXP241</v>
      </c>
      <c r="D3612" s="988" t="str">
        <f>'PU Holds'!$W$14</f>
        <v>Violet 
RAL 4008</v>
      </c>
      <c r="E3612" s="1165" t="s">
        <v>27833</v>
      </c>
      <c r="F3612" s="1165" t="s">
        <v>27824</v>
      </c>
      <c r="G3612" s="1170" t="s">
        <v>27825</v>
      </c>
    </row>
    <row r="3613" spans="1:7" ht="15" customHeight="1">
      <c r="A3613" s="1165" t="str">
        <f t="shared" si="368"/>
        <v>PEXP241MIN</v>
      </c>
      <c r="B3613" s="1165">
        <f>IFERROR(INDEX('PU Holds'!$B$14:$AF$554,MATCH(C3613,'PU Holds'!$B$14:$B$552,FALSE),MATCH(D3613,'PU Holds'!$B$14:$AF$14,FALSE)),0)</f>
        <v>0</v>
      </c>
      <c r="C3613" s="1165" t="str">
        <f t="shared" si="369"/>
        <v>PEXP241</v>
      </c>
      <c r="D3613" s="988" t="str">
        <f>'PU Holds'!$X$14</f>
        <v>Mint 
RAL 6027</v>
      </c>
      <c r="E3613" s="1165" t="s">
        <v>27834</v>
      </c>
      <c r="F3613" s="1165" t="s">
        <v>27824</v>
      </c>
      <c r="G3613" s="1170" t="s">
        <v>27825</v>
      </c>
    </row>
    <row r="3614" spans="1:7" ht="15" customHeight="1">
      <c r="A3614" s="1165" t="str">
        <f t="shared" si="368"/>
        <v>PEXP241PUK</v>
      </c>
      <c r="B3614" s="1165">
        <f>IFERROR(INDEX('PU Holds'!$B$14:$AF$554,MATCH(C3614,'PU Holds'!$B$14:$B$552,FALSE),MATCH(D3614,'PU Holds'!$B$14:$AF$14,FALSE)),0)</f>
        <v>0</v>
      </c>
      <c r="C3614" s="1165" t="str">
        <f t="shared" si="369"/>
        <v>PEXP241</v>
      </c>
      <c r="D3614" s="988" t="str">
        <f>'PU Holds'!$Z$14</f>
        <v>Green 
(Puke 16-09)</v>
      </c>
      <c r="E3614" s="1165" t="s">
        <v>27835</v>
      </c>
      <c r="F3614" s="1165" t="s">
        <v>27824</v>
      </c>
      <c r="G3614" s="1170" t="s">
        <v>27825</v>
      </c>
    </row>
    <row r="3615" spans="1:7" ht="15" customHeight="1">
      <c r="A3615" s="1165" t="str">
        <f t="shared" si="368"/>
        <v>PEXP241ORA</v>
      </c>
      <c r="B3615" s="1165">
        <f>IFERROR(INDEX('PU Holds'!$B$14:$AF$554,MATCH(C3615,'PU Holds'!$B$14:$B$552,FALSE),MATCH(D3615,'PU Holds'!$B$14:$AF$14,FALSE)),0)</f>
        <v>0</v>
      </c>
      <c r="C3615" s="1165" t="str">
        <f t="shared" si="369"/>
        <v>PEXP241</v>
      </c>
      <c r="D3615" s="988" t="str">
        <f>'PU Holds'!$AA$14</f>
        <v>US Orange
14-01</v>
      </c>
      <c r="E3615" s="1165" t="s">
        <v>27836</v>
      </c>
      <c r="F3615" s="1165" t="s">
        <v>27824</v>
      </c>
      <c r="G3615" s="1170" t="s">
        <v>27825</v>
      </c>
    </row>
    <row r="3616" spans="1:7" ht="15" customHeight="1">
      <c r="A3616" s="1165" t="str">
        <f t="shared" si="368"/>
        <v>PEXP241GRE</v>
      </c>
      <c r="B3616" s="1165">
        <f>IFERROR(INDEX('PU Holds'!$B$14:$AF$554,MATCH(C3616,'PU Holds'!$B$14:$B$552,FALSE),MATCH(D3616,'PU Holds'!$B$14:$AF$14,FALSE)),0)</f>
        <v>0</v>
      </c>
      <c r="C3616" s="1165" t="str">
        <f t="shared" si="369"/>
        <v>PEXP241</v>
      </c>
      <c r="D3616" s="988" t="str">
        <f>'PU Holds'!$AB$14</f>
        <v>US Green 
16 -16</v>
      </c>
      <c r="E3616" s="1165" t="s">
        <v>27837</v>
      </c>
      <c r="F3616" s="1165" t="s">
        <v>27824</v>
      </c>
      <c r="G3616" s="1170" t="s">
        <v>27825</v>
      </c>
    </row>
    <row r="3617" spans="1:7" ht="15" customHeight="1">
      <c r="A3617" s="1165" t="str">
        <f t="shared" si="368"/>
        <v>PEXP241WHI</v>
      </c>
      <c r="B3617" s="1165">
        <f>IFERROR(INDEX('PU Holds'!$B$14:$AF$554,MATCH(C3617,'PU Holds'!$B$14:$B$552,FALSE),MATCH(D3617,'PU Holds'!$B$14:$AF$14,FALSE)),0)</f>
        <v>0</v>
      </c>
      <c r="C3617" s="1165" t="str">
        <f t="shared" si="369"/>
        <v>PEXP241</v>
      </c>
      <c r="D3617" s="988" t="str">
        <f>'PU Holds'!$AC$14</f>
        <v>White 
RAL 9010</v>
      </c>
      <c r="E3617" s="1165" t="s">
        <v>27838</v>
      </c>
      <c r="F3617" s="1165" t="s">
        <v>27824</v>
      </c>
      <c r="G3617" s="1170" t="s">
        <v>27825</v>
      </c>
    </row>
    <row r="3618" spans="1:7" ht="15" customHeight="1">
      <c r="A3618" s="1165" t="str">
        <f t="shared" si="368"/>
        <v>PEXP241PUR</v>
      </c>
      <c r="B3618" s="1165">
        <f>IFERROR(INDEX('PU Holds'!$B$14:$AF$554,MATCH(C3618,'PU Holds'!$B$14:$B$552,FALSE),MATCH(D3618,'PU Holds'!$B$14:$AF$14,FALSE)),0)</f>
        <v>0</v>
      </c>
      <c r="C3618" s="1165" t="str">
        <f t="shared" si="369"/>
        <v>PEXP241</v>
      </c>
      <c r="D3618" s="988" t="str">
        <f>'PU Holds'!$AD$14</f>
        <v>US Purple</v>
      </c>
      <c r="E3618" s="1165" t="s">
        <v>27839</v>
      </c>
      <c r="F3618" s="1165" t="s">
        <v>27824</v>
      </c>
      <c r="G3618" s="1170" t="s">
        <v>27825</v>
      </c>
    </row>
    <row r="3619" spans="1:7" ht="15" customHeight="1">
      <c r="A3619" s="1165" t="str">
        <f t="shared" si="368"/>
        <v>PEXP242YEL</v>
      </c>
      <c r="B3619" s="1165">
        <f>IFERROR(INDEX('PU Holds'!$B$14:$AF$554,MATCH(C3619,'PU Holds'!$B$14:$B$552,FALSE),MATCH(D3619,'PU Holds'!$B$14:$AF$14,FALSE)),0)</f>
        <v>0</v>
      </c>
      <c r="C3619" s="1165" t="s">
        <v>28082</v>
      </c>
      <c r="D3619" s="1168" t="str">
        <f>'PU Holds'!$M$14</f>
        <v>Yellow 
RAL 1026</v>
      </c>
      <c r="E3619" s="1165" t="s">
        <v>27823</v>
      </c>
      <c r="F3619" s="1165" t="s">
        <v>27824</v>
      </c>
      <c r="G3619" s="1170" t="s">
        <v>27825</v>
      </c>
    </row>
    <row r="3620" spans="1:7" ht="15" customHeight="1">
      <c r="A3620" s="1165" t="str">
        <f t="shared" si="368"/>
        <v>PEXP242RED</v>
      </c>
      <c r="B3620" s="1165">
        <f>IFERROR(INDEX('PU Holds'!$B$14:$AF$554,MATCH(C3620,'PU Holds'!$B$14:$B$552,FALSE),MATCH(D3620,'PU Holds'!$B$14:$AF$14,FALSE)),0)</f>
        <v>0</v>
      </c>
      <c r="C3620" s="1165" t="str">
        <f t="shared" ref="C3620:C3633" si="370">C3619</f>
        <v>PEXP242</v>
      </c>
      <c r="D3620" s="988" t="str">
        <f>'PU Holds'!$O$14</f>
        <v>Red 
RAL 3020</v>
      </c>
      <c r="E3620" s="1165" t="s">
        <v>27826</v>
      </c>
      <c r="F3620" s="1165" t="s">
        <v>27824</v>
      </c>
      <c r="G3620" s="1170" t="s">
        <v>27825</v>
      </c>
    </row>
    <row r="3621" spans="1:7" ht="15" customHeight="1">
      <c r="A3621" s="1165" t="str">
        <f t="shared" si="368"/>
        <v>PEXP242BLU</v>
      </c>
      <c r="B3621" s="1165">
        <f>IFERROR(INDEX('PU Holds'!$B$14:$AF$554,MATCH(C3621,'PU Holds'!$B$14:$B$552,FALSE),MATCH(D3621,'PU Holds'!$B$14:$AF$14,FALSE)),0)</f>
        <v>0</v>
      </c>
      <c r="C3621" s="1165" t="str">
        <f t="shared" si="370"/>
        <v>PEXP242</v>
      </c>
      <c r="D3621" s="988" t="str">
        <f>'PU Holds'!$P$14</f>
        <v>Blue 
RAL 5015</v>
      </c>
      <c r="E3621" s="1165" t="s">
        <v>27827</v>
      </c>
      <c r="F3621" s="1165" t="s">
        <v>27824</v>
      </c>
      <c r="G3621" s="1170" t="s">
        <v>27825</v>
      </c>
    </row>
    <row r="3622" spans="1:7" ht="15" customHeight="1">
      <c r="A3622" s="1165" t="str">
        <f t="shared" si="368"/>
        <v>PEXP242GRY</v>
      </c>
      <c r="B3622" s="1165">
        <f>IFERROR(INDEX('PU Holds'!$B$14:$AF$554,MATCH(C3622,'PU Holds'!$B$14:$B$552,FALSE),MATCH(D3622,'PU Holds'!$B$14:$AF$14,FALSE)),0)</f>
        <v>0</v>
      </c>
      <c r="C3622" s="1165" t="str">
        <f t="shared" si="370"/>
        <v>PEXP242</v>
      </c>
      <c r="D3622" s="988" t="str">
        <f>'PU Holds'!$Q$14</f>
        <v>Grey 
RAL 7001</v>
      </c>
      <c r="E3622" s="1165" t="s">
        <v>27828</v>
      </c>
      <c r="F3622" s="1165" t="s">
        <v>27824</v>
      </c>
      <c r="G3622" s="1170" t="s">
        <v>27825</v>
      </c>
    </row>
    <row r="3623" spans="1:7" ht="15" customHeight="1">
      <c r="A3623" s="1165" t="str">
        <f t="shared" si="368"/>
        <v>PEXP242BLK</v>
      </c>
      <c r="B3623" s="1165">
        <f>IFERROR(INDEX('PU Holds'!$B$14:$AF$554,MATCH(C3623,'PU Holds'!$B$14:$B$552,FALSE),MATCH(D3623,'PU Holds'!$B$14:$AF$14,FALSE)),0)</f>
        <v>0</v>
      </c>
      <c r="C3623" s="1165" t="str">
        <f t="shared" si="370"/>
        <v>PEXP242</v>
      </c>
      <c r="D3623" s="988" t="str">
        <f>'PU Holds'!$R$14</f>
        <v>Black 
RAL 9005</v>
      </c>
      <c r="E3623" s="1165" t="s">
        <v>27829</v>
      </c>
      <c r="F3623" s="1165" t="s">
        <v>27824</v>
      </c>
      <c r="G3623" s="1170" t="s">
        <v>27825</v>
      </c>
    </row>
    <row r="3624" spans="1:7" ht="15" customHeight="1">
      <c r="A3624" s="1165" t="str">
        <f t="shared" si="368"/>
        <v>PEXP242FLO</v>
      </c>
      <c r="B3624" s="1165">
        <f>IFERROR(INDEX('PU Holds'!$B$14:$AF$554,MATCH(C3624,'PU Holds'!$B$14:$B$552,FALSE),MATCH(D3624,'PU Holds'!$B$14:$AF$14,FALSE)),0)</f>
        <v>0</v>
      </c>
      <c r="C3624" s="1165" t="str">
        <f t="shared" si="370"/>
        <v>PEXP242</v>
      </c>
      <c r="D3624" s="988" t="str">
        <f>'PU Holds'!$S$14</f>
        <v>Fluo 
Orange</v>
      </c>
      <c r="E3624" s="1165" t="s">
        <v>27830</v>
      </c>
      <c r="F3624" s="1165" t="s">
        <v>27824</v>
      </c>
      <c r="G3624" s="1170" t="s">
        <v>27825</v>
      </c>
    </row>
    <row r="3625" spans="1:7" ht="15" customHeight="1">
      <c r="A3625" s="1165" t="str">
        <f t="shared" si="368"/>
        <v>PEXP242FLG</v>
      </c>
      <c r="B3625" s="1165">
        <f>IFERROR(INDEX('PU Holds'!$B$14:$AF$554,MATCH(C3625,'PU Holds'!$B$14:$B$552,FALSE),MATCH(D3625,'PU Holds'!$B$14:$AF$14,FALSE)),0)</f>
        <v>0</v>
      </c>
      <c r="C3625" s="1165" t="str">
        <f t="shared" si="370"/>
        <v>PEXP242</v>
      </c>
      <c r="D3625" s="988" t="str">
        <f>'PU Holds'!$T$14</f>
        <v>Fluo 
Green</v>
      </c>
      <c r="E3625" s="1165" t="s">
        <v>27831</v>
      </c>
      <c r="F3625" s="1165" t="s">
        <v>27824</v>
      </c>
      <c r="G3625" s="1170" t="s">
        <v>27825</v>
      </c>
    </row>
    <row r="3626" spans="1:7" ht="15" customHeight="1">
      <c r="A3626" s="1165" t="str">
        <f t="shared" si="368"/>
        <v>PEXP242FLP</v>
      </c>
      <c r="B3626" s="1165">
        <f>IFERROR(INDEX('PU Holds'!$B$14:$AF$554,MATCH(C3626,'PU Holds'!$B$14:$B$552,FALSE),MATCH(D3626,'PU Holds'!$B$14:$AF$14,FALSE)),0)</f>
        <v>0</v>
      </c>
      <c r="C3626" s="1165" t="str">
        <f t="shared" si="370"/>
        <v>PEXP242</v>
      </c>
      <c r="D3626" s="988" t="str">
        <f>'PU Holds'!$U$14</f>
        <v>Fluo 
Pink</v>
      </c>
      <c r="E3626" s="1165" t="s">
        <v>27832</v>
      </c>
      <c r="F3626" s="1165" t="s">
        <v>27824</v>
      </c>
      <c r="G3626" s="1170" t="s">
        <v>27825</v>
      </c>
    </row>
    <row r="3627" spans="1:7" ht="15" customHeight="1">
      <c r="A3627" s="1165" t="str">
        <f t="shared" si="368"/>
        <v>PEXP242VIO</v>
      </c>
      <c r="B3627" s="1165">
        <f>IFERROR(INDEX('PU Holds'!$B$14:$AF$554,MATCH(C3627,'PU Holds'!$B$14:$B$552,FALSE),MATCH(D3627,'PU Holds'!$B$14:$AF$14,FALSE)),0)</f>
        <v>0</v>
      </c>
      <c r="C3627" s="1165" t="str">
        <f t="shared" si="370"/>
        <v>PEXP242</v>
      </c>
      <c r="D3627" s="988" t="str">
        <f>'PU Holds'!$W$14</f>
        <v>Violet 
RAL 4008</v>
      </c>
      <c r="E3627" s="1165" t="s">
        <v>27833</v>
      </c>
      <c r="F3627" s="1165" t="s">
        <v>27824</v>
      </c>
      <c r="G3627" s="1170" t="s">
        <v>27825</v>
      </c>
    </row>
    <row r="3628" spans="1:7" ht="15" customHeight="1">
      <c r="A3628" s="1165" t="str">
        <f t="shared" si="368"/>
        <v>PEXP242MIN</v>
      </c>
      <c r="B3628" s="1165">
        <f>IFERROR(INDEX('PU Holds'!$B$14:$AF$554,MATCH(C3628,'PU Holds'!$B$14:$B$552,FALSE),MATCH(D3628,'PU Holds'!$B$14:$AF$14,FALSE)),0)</f>
        <v>0</v>
      </c>
      <c r="C3628" s="1165" t="str">
        <f t="shared" si="370"/>
        <v>PEXP242</v>
      </c>
      <c r="D3628" s="988" t="str">
        <f>'PU Holds'!$X$14</f>
        <v>Mint 
RAL 6027</v>
      </c>
      <c r="E3628" s="1165" t="s">
        <v>27834</v>
      </c>
      <c r="F3628" s="1165" t="s">
        <v>27824</v>
      </c>
      <c r="G3628" s="1170" t="s">
        <v>27825</v>
      </c>
    </row>
    <row r="3629" spans="1:7" ht="15" customHeight="1">
      <c r="A3629" s="1165" t="str">
        <f t="shared" si="368"/>
        <v>PEXP242PUK</v>
      </c>
      <c r="B3629" s="1165">
        <f>IFERROR(INDEX('PU Holds'!$B$14:$AF$554,MATCH(C3629,'PU Holds'!$B$14:$B$552,FALSE),MATCH(D3629,'PU Holds'!$B$14:$AF$14,FALSE)),0)</f>
        <v>0</v>
      </c>
      <c r="C3629" s="1165" t="str">
        <f t="shared" si="370"/>
        <v>PEXP242</v>
      </c>
      <c r="D3629" s="988" t="str">
        <f>'PU Holds'!$Z$14</f>
        <v>Green 
(Puke 16-09)</v>
      </c>
      <c r="E3629" s="1165" t="s">
        <v>27835</v>
      </c>
      <c r="F3629" s="1165" t="s">
        <v>27824</v>
      </c>
      <c r="G3629" s="1170" t="s">
        <v>27825</v>
      </c>
    </row>
    <row r="3630" spans="1:7" ht="15" customHeight="1">
      <c r="A3630" s="1165" t="str">
        <f t="shared" si="368"/>
        <v>PEXP242ORA</v>
      </c>
      <c r="B3630" s="1165">
        <f>IFERROR(INDEX('PU Holds'!$B$14:$AF$554,MATCH(C3630,'PU Holds'!$B$14:$B$552,FALSE),MATCH(D3630,'PU Holds'!$B$14:$AF$14,FALSE)),0)</f>
        <v>0</v>
      </c>
      <c r="C3630" s="1165" t="str">
        <f t="shared" si="370"/>
        <v>PEXP242</v>
      </c>
      <c r="D3630" s="988" t="str">
        <f>'PU Holds'!$AA$14</f>
        <v>US Orange
14-01</v>
      </c>
      <c r="E3630" s="1165" t="s">
        <v>27836</v>
      </c>
      <c r="F3630" s="1165" t="s">
        <v>27824</v>
      </c>
      <c r="G3630" s="1170" t="s">
        <v>27825</v>
      </c>
    </row>
    <row r="3631" spans="1:7" ht="15" customHeight="1">
      <c r="A3631" s="1165" t="str">
        <f t="shared" si="368"/>
        <v>PEXP242GRE</v>
      </c>
      <c r="B3631" s="1165">
        <f>IFERROR(INDEX('PU Holds'!$B$14:$AF$554,MATCH(C3631,'PU Holds'!$B$14:$B$552,FALSE),MATCH(D3631,'PU Holds'!$B$14:$AF$14,FALSE)),0)</f>
        <v>0</v>
      </c>
      <c r="C3631" s="1165" t="str">
        <f t="shared" si="370"/>
        <v>PEXP242</v>
      </c>
      <c r="D3631" s="988" t="str">
        <f>'PU Holds'!$AB$14</f>
        <v>US Green 
16 -16</v>
      </c>
      <c r="E3631" s="1165" t="s">
        <v>27837</v>
      </c>
      <c r="F3631" s="1165" t="s">
        <v>27824</v>
      </c>
      <c r="G3631" s="1170" t="s">
        <v>27825</v>
      </c>
    </row>
    <row r="3632" spans="1:7" ht="15" customHeight="1">
      <c r="A3632" s="1165" t="str">
        <f t="shared" si="368"/>
        <v>PEXP242WHI</v>
      </c>
      <c r="B3632" s="1165">
        <f>IFERROR(INDEX('PU Holds'!$B$14:$AF$554,MATCH(C3632,'PU Holds'!$B$14:$B$552,FALSE),MATCH(D3632,'PU Holds'!$B$14:$AF$14,FALSE)),0)</f>
        <v>0</v>
      </c>
      <c r="C3632" s="1165" t="str">
        <f t="shared" si="370"/>
        <v>PEXP242</v>
      </c>
      <c r="D3632" s="988" t="str">
        <f>'PU Holds'!$AC$14</f>
        <v>White 
RAL 9010</v>
      </c>
      <c r="E3632" s="1165" t="s">
        <v>27838</v>
      </c>
      <c r="F3632" s="1165" t="s">
        <v>27824</v>
      </c>
      <c r="G3632" s="1170" t="s">
        <v>27825</v>
      </c>
    </row>
    <row r="3633" spans="1:7" ht="15" customHeight="1">
      <c r="A3633" s="1165" t="str">
        <f t="shared" si="368"/>
        <v>PEXP242PUR</v>
      </c>
      <c r="B3633" s="1165">
        <f>IFERROR(INDEX('PU Holds'!$B$14:$AF$554,MATCH(C3633,'PU Holds'!$B$14:$B$552,FALSE),MATCH(D3633,'PU Holds'!$B$14:$AF$14,FALSE)),0)</f>
        <v>0</v>
      </c>
      <c r="C3633" s="1165" t="str">
        <f t="shared" si="370"/>
        <v>PEXP242</v>
      </c>
      <c r="D3633" s="988" t="str">
        <f>'PU Holds'!$AD$14</f>
        <v>US Purple</v>
      </c>
      <c r="E3633" s="1165" t="s">
        <v>27839</v>
      </c>
      <c r="F3633" s="1165" t="s">
        <v>27824</v>
      </c>
      <c r="G3633" s="1170" t="s">
        <v>27825</v>
      </c>
    </row>
    <row r="3634" spans="1:7" ht="15" customHeight="1">
      <c r="A3634" s="1165" t="str">
        <f t="shared" si="368"/>
        <v>PEXP243WHI</v>
      </c>
      <c r="B3634" s="1165">
        <f>IFERROR(INDEX('PE Holds'!$B$15:$AF$554,MATCH(C3634,'PE Holds'!$B$15:$B$552,FALSE),MATCH(D3634,'PE Holds'!$B$15:$AF$15,FALSE)),0)</f>
        <v>0</v>
      </c>
      <c r="C3634" s="1165" t="s">
        <v>28083</v>
      </c>
      <c r="D3634" s="1166" t="str">
        <f>'PE Holds'!$L$15</f>
        <v>White 
RAL 9016</v>
      </c>
      <c r="E3634" s="1165" t="s">
        <v>27838</v>
      </c>
      <c r="F3634" s="1165" t="s">
        <v>27824</v>
      </c>
      <c r="G3634" s="1170" t="s">
        <v>28040</v>
      </c>
    </row>
    <row r="3635" spans="1:7" ht="15" customHeight="1">
      <c r="A3635" s="1165" t="str">
        <f t="shared" si="368"/>
        <v>PEXP243YEL</v>
      </c>
      <c r="B3635" s="1165">
        <f>IFERROR(INDEX('PE Holds'!$B$15:$AF$554,MATCH(C3635,'PE Holds'!$B$15:$B$552,FALSE),MATCH(D3635,'PE Holds'!$B$15:$AF$15,FALSE)),0)</f>
        <v>0</v>
      </c>
      <c r="C3635" s="1165" t="str">
        <f>+C3634</f>
        <v>PEXP243</v>
      </c>
      <c r="D3635" s="988" t="str">
        <f>'PE Holds'!$M$15</f>
        <v>Yellow 
RAL 1026</v>
      </c>
      <c r="E3635" s="1165" t="s">
        <v>27823</v>
      </c>
      <c r="F3635" s="1165" t="s">
        <v>27824</v>
      </c>
      <c r="G3635" s="1170" t="s">
        <v>28040</v>
      </c>
    </row>
    <row r="3636" spans="1:7" ht="15" customHeight="1">
      <c r="A3636" s="1165" t="str">
        <f t="shared" si="368"/>
        <v>PEXP243GRE</v>
      </c>
      <c r="B3636" s="1165">
        <f>IFERROR(INDEX('PE Holds'!$B$15:$AF$554,MATCH(C3636,'PE Holds'!$B$15:$B$552,FALSE),MATCH(D3636,'PE Holds'!$B$15:$AF$15,FALSE)),0)</f>
        <v>0</v>
      </c>
      <c r="C3636" s="1165" t="str">
        <f t="shared" ref="C3636:C3647" si="371">+C3635</f>
        <v>PEXP243</v>
      </c>
      <c r="D3636" s="988" t="str">
        <f>'PE Holds'!$N$15</f>
        <v>Green 
RAL 6002</v>
      </c>
      <c r="E3636" s="1165" t="s">
        <v>27837</v>
      </c>
      <c r="F3636" s="1165" t="s">
        <v>27824</v>
      </c>
      <c r="G3636" s="1170" t="s">
        <v>28040</v>
      </c>
    </row>
    <row r="3637" spans="1:7" ht="15" customHeight="1">
      <c r="A3637" s="1165" t="str">
        <f t="shared" si="368"/>
        <v>PEXP243RED</v>
      </c>
      <c r="B3637" s="1165">
        <f>IFERROR(INDEX('PE Holds'!$B$15:$AF$554,MATCH(C3637,'PE Holds'!$B$15:$B$552,FALSE),MATCH(D3637,'PE Holds'!$B$15:$AF$15,FALSE)),0)</f>
        <v>0</v>
      </c>
      <c r="C3637" s="1165" t="str">
        <f t="shared" si="371"/>
        <v>PEXP243</v>
      </c>
      <c r="D3637" s="988" t="str">
        <f>'PE Holds'!$O$15</f>
        <v>Red 
RAL 3020</v>
      </c>
      <c r="E3637" s="1165" t="s">
        <v>27826</v>
      </c>
      <c r="F3637" s="1165" t="s">
        <v>27824</v>
      </c>
      <c r="G3637" s="1170" t="s">
        <v>28040</v>
      </c>
    </row>
    <row r="3638" spans="1:7" ht="15" customHeight="1">
      <c r="A3638" s="1165" t="str">
        <f t="shared" si="368"/>
        <v>PEXP243BLU</v>
      </c>
      <c r="B3638" s="1165">
        <f>IFERROR(INDEX('PE Holds'!$B$15:$AF$554,MATCH(C3638,'PE Holds'!$B$15:$B$552,FALSE),MATCH(D3638,'PE Holds'!$B$15:$AF$15,FALSE)),0)</f>
        <v>0</v>
      </c>
      <c r="C3638" s="1165" t="str">
        <f t="shared" si="371"/>
        <v>PEXP243</v>
      </c>
      <c r="D3638" s="988" t="str">
        <f>'PE Holds'!$P$15</f>
        <v>Blue 
RAL 5015</v>
      </c>
      <c r="E3638" s="1165" t="s">
        <v>27827</v>
      </c>
      <c r="F3638" s="1165" t="s">
        <v>27824</v>
      </c>
      <c r="G3638" s="1170" t="s">
        <v>28040</v>
      </c>
    </row>
    <row r="3639" spans="1:7" ht="15" customHeight="1">
      <c r="A3639" s="1165" t="str">
        <f t="shared" si="368"/>
        <v>PEXP243GRY</v>
      </c>
      <c r="B3639" s="1165">
        <f>IFERROR(INDEX('PE Holds'!$B$15:$AF$554,MATCH(C3639,'PE Holds'!$B$15:$B$552,FALSE),MATCH(D3639,'PE Holds'!$B$15:$AF$15,FALSE)),0)</f>
        <v>0</v>
      </c>
      <c r="C3639" s="1165" t="str">
        <f t="shared" si="371"/>
        <v>PEXP243</v>
      </c>
      <c r="D3639" s="988" t="str">
        <f>'PE Holds'!$Q$15</f>
        <v>Grey 
RAL 7001</v>
      </c>
      <c r="E3639" s="1165" t="s">
        <v>27828</v>
      </c>
      <c r="F3639" s="1165" t="s">
        <v>27824</v>
      </c>
      <c r="G3639" s="1170" t="s">
        <v>28040</v>
      </c>
    </row>
    <row r="3640" spans="1:7" ht="15" customHeight="1">
      <c r="A3640" s="1165" t="str">
        <f t="shared" si="368"/>
        <v>PEXP243BLK</v>
      </c>
      <c r="B3640" s="1165">
        <f>IFERROR(INDEX('PE Holds'!$B$15:$AF$554,MATCH(C3640,'PE Holds'!$B$15:$B$552,FALSE),MATCH(D3640,'PE Holds'!$B$15:$AF$15,FALSE)),0)</f>
        <v>0</v>
      </c>
      <c r="C3640" s="1165" t="str">
        <f t="shared" si="371"/>
        <v>PEXP243</v>
      </c>
      <c r="D3640" s="988" t="str">
        <f>'PE Holds'!$R$15</f>
        <v>Black 
RAL 9005</v>
      </c>
      <c r="E3640" s="1165" t="s">
        <v>27829</v>
      </c>
      <c r="F3640" s="1165" t="s">
        <v>27824</v>
      </c>
      <c r="G3640" s="1170" t="s">
        <v>28040</v>
      </c>
    </row>
    <row r="3641" spans="1:7" ht="15" customHeight="1">
      <c r="A3641" s="1165" t="str">
        <f t="shared" si="368"/>
        <v>PEXP243FLO</v>
      </c>
      <c r="B3641" s="1165">
        <f>IFERROR(INDEX('PE Holds'!$B$15:$AF$554,MATCH(C3641,'PE Holds'!$B$15:$B$552,FALSE),MATCH(D3641,'PE Holds'!$B$15:$AF$15,FALSE)),0)</f>
        <v>0</v>
      </c>
      <c r="C3641" s="1165" t="str">
        <f t="shared" si="371"/>
        <v>PEXP243</v>
      </c>
      <c r="D3641" s="988" t="str">
        <f>'PE Holds'!$S$15</f>
        <v>Fluo 
Orange</v>
      </c>
      <c r="E3641" s="1165" t="s">
        <v>27830</v>
      </c>
      <c r="F3641" s="1165" t="s">
        <v>27824</v>
      </c>
      <c r="G3641" s="1170" t="s">
        <v>28040</v>
      </c>
    </row>
    <row r="3642" spans="1:7" ht="15" customHeight="1">
      <c r="A3642" s="1165" t="str">
        <f t="shared" si="368"/>
        <v>PEXP243FLG</v>
      </c>
      <c r="B3642" s="1165">
        <f>IFERROR(INDEX('PE Holds'!$B$15:$AF$554,MATCH(C3642,'PE Holds'!$B$15:$B$552,FALSE),MATCH(D3642,'PE Holds'!$B$15:$AF$15,FALSE)),0)</f>
        <v>0</v>
      </c>
      <c r="C3642" s="1165" t="str">
        <f t="shared" si="371"/>
        <v>PEXP243</v>
      </c>
      <c r="D3642" s="988" t="str">
        <f>'PE Holds'!$T$15</f>
        <v>Fluo 
Green</v>
      </c>
      <c r="E3642" s="1165" t="s">
        <v>27831</v>
      </c>
      <c r="F3642" s="1165" t="s">
        <v>27824</v>
      </c>
      <c r="G3642" s="1170" t="s">
        <v>28040</v>
      </c>
    </row>
    <row r="3643" spans="1:7" ht="15" customHeight="1">
      <c r="A3643" s="1165" t="str">
        <f t="shared" si="368"/>
        <v>PEXP243FLP</v>
      </c>
      <c r="B3643" s="1165">
        <f>IFERROR(INDEX('PE Holds'!$B$15:$AF$554,MATCH(C3643,'PE Holds'!$B$15:$B$552,FALSE),MATCH(D3643,'PE Holds'!$B$15:$AF$15,FALSE)),0)</f>
        <v>0</v>
      </c>
      <c r="C3643" s="1165" t="str">
        <f t="shared" si="371"/>
        <v>PEXP243</v>
      </c>
      <c r="D3643" s="988" t="str">
        <f>'PE Holds'!$U$15</f>
        <v>Fluo 
Pink</v>
      </c>
      <c r="E3643" s="1165" t="s">
        <v>27832</v>
      </c>
      <c r="F3643" s="1165" t="s">
        <v>27824</v>
      </c>
      <c r="G3643" s="1170" t="s">
        <v>28040</v>
      </c>
    </row>
    <row r="3644" spans="1:7" ht="15" customHeight="1">
      <c r="A3644" s="1165" t="str">
        <f t="shared" si="368"/>
        <v>PEXP243FLY</v>
      </c>
      <c r="B3644" s="1165">
        <f>IFERROR(INDEX('PE Holds'!$B$15:$AF$554,MATCH(C3644,'PE Holds'!$B$15:$B$552,FALSE),MATCH(D3644,'PE Holds'!$B$15:$AF$15,FALSE)),0)</f>
        <v>0</v>
      </c>
      <c r="C3644" s="1165" t="str">
        <f t="shared" si="371"/>
        <v>PEXP243</v>
      </c>
      <c r="D3644" s="988" t="str">
        <f>'PE Holds'!$V$15</f>
        <v>Fluo 
Yellow</v>
      </c>
      <c r="E3644" s="1165" t="s">
        <v>28041</v>
      </c>
      <c r="F3644" s="1165" t="s">
        <v>27824</v>
      </c>
      <c r="G3644" s="1170" t="s">
        <v>28040</v>
      </c>
    </row>
    <row r="3645" spans="1:7" ht="15" customHeight="1">
      <c r="A3645" s="1165" t="str">
        <f t="shared" si="368"/>
        <v>PEXP243VIO</v>
      </c>
      <c r="B3645" s="1165">
        <f>IFERROR(INDEX('PE Holds'!$B$15:$AF$554,MATCH(C3645,'PE Holds'!$B$15:$B$552,FALSE),MATCH(D3645,'PE Holds'!$B$15:$AF$15,FALSE)),0)</f>
        <v>0</v>
      </c>
      <c r="C3645" s="1165" t="str">
        <f t="shared" si="371"/>
        <v>PEXP243</v>
      </c>
      <c r="D3645" s="988" t="str">
        <f>'PE Holds'!$W$15</f>
        <v>Violet 
RAL 4008</v>
      </c>
      <c r="E3645" s="1165" t="s">
        <v>27833</v>
      </c>
      <c r="F3645" s="1165" t="s">
        <v>27824</v>
      </c>
      <c r="G3645" s="1170" t="s">
        <v>28040</v>
      </c>
    </row>
    <row r="3646" spans="1:7" ht="15" customHeight="1">
      <c r="A3646" s="1165" t="str">
        <f t="shared" si="368"/>
        <v>PEXP243MIN</v>
      </c>
      <c r="B3646" s="1165">
        <f>IFERROR(INDEX('PE Holds'!$B$15:$AF$554,MATCH(C3646,'PE Holds'!$B$15:$B$552,FALSE),MATCH(D3646,'PE Holds'!$B$15:$AF$15,FALSE)),0)</f>
        <v>0</v>
      </c>
      <c r="C3646" s="1165" t="str">
        <f t="shared" si="371"/>
        <v>PEXP243</v>
      </c>
      <c r="D3646" s="988" t="str">
        <f>'PE Holds'!$X$15</f>
        <v>Mint 
RAL 6027</v>
      </c>
      <c r="E3646" s="1165" t="s">
        <v>27834</v>
      </c>
      <c r="F3646" s="1165" t="s">
        <v>27824</v>
      </c>
      <c r="G3646" s="1170" t="s">
        <v>28040</v>
      </c>
    </row>
    <row r="3647" spans="1:7" ht="15" customHeight="1">
      <c r="A3647" s="1165" t="str">
        <f t="shared" si="368"/>
        <v>PEXP243ORA</v>
      </c>
      <c r="B3647" s="1165">
        <f>IFERROR(INDEX('PE Holds'!$B$15:$AF$554,MATCH(C3647,'PE Holds'!$B$15:$B$552,FALSE),MATCH(D3647,'PE Holds'!$B$15:$AF$15,FALSE)),0)</f>
        <v>0</v>
      </c>
      <c r="C3647" s="1165" t="str">
        <f t="shared" si="371"/>
        <v>PEXP243</v>
      </c>
      <c r="D3647" s="988" t="str">
        <f>'PE Holds'!$Y$15</f>
        <v>Pure Orange</v>
      </c>
      <c r="E3647" s="1165" t="s">
        <v>27836</v>
      </c>
      <c r="F3647" s="1165" t="s">
        <v>27824</v>
      </c>
      <c r="G3647" s="1170" t="s">
        <v>28040</v>
      </c>
    </row>
    <row r="3648" spans="1:7" ht="15" customHeight="1">
      <c r="A3648" s="1165" t="str">
        <f t="shared" si="368"/>
        <v>PEXP244WHI</v>
      </c>
      <c r="B3648" s="1165">
        <f>IFERROR(INDEX('PE Holds'!$B$15:$AF$554,MATCH(C3648,'PE Holds'!$B$15:$B$552,FALSE),MATCH(D3648,'PE Holds'!$B$15:$AF$15,FALSE)),0)</f>
        <v>0</v>
      </c>
      <c r="C3648" s="1165" t="s">
        <v>28084</v>
      </c>
      <c r="D3648" s="1166" t="str">
        <f>'PE Holds'!$L$15</f>
        <v>White 
RAL 9016</v>
      </c>
      <c r="E3648" s="1165" t="s">
        <v>27838</v>
      </c>
      <c r="F3648" s="1165" t="s">
        <v>27824</v>
      </c>
      <c r="G3648" s="1170" t="s">
        <v>28040</v>
      </c>
    </row>
    <row r="3649" spans="1:7" ht="15" customHeight="1">
      <c r="A3649" s="1165" t="str">
        <f t="shared" si="368"/>
        <v>PEXP244YEL</v>
      </c>
      <c r="B3649" s="1165">
        <f>IFERROR(INDEX('PE Holds'!$B$15:$AF$554,MATCH(C3649,'PE Holds'!$B$15:$B$552,FALSE),MATCH(D3649,'PE Holds'!$B$15:$AF$15,FALSE)),0)</f>
        <v>0</v>
      </c>
      <c r="C3649" s="1165" t="str">
        <f>+C3648</f>
        <v>PEXP244</v>
      </c>
      <c r="D3649" s="988" t="str">
        <f>'PE Holds'!$M$15</f>
        <v>Yellow 
RAL 1026</v>
      </c>
      <c r="E3649" s="1165" t="s">
        <v>27823</v>
      </c>
      <c r="F3649" s="1165" t="s">
        <v>27824</v>
      </c>
      <c r="G3649" s="1170" t="s">
        <v>28040</v>
      </c>
    </row>
    <row r="3650" spans="1:7" ht="15" customHeight="1">
      <c r="A3650" s="1165" t="str">
        <f t="shared" si="368"/>
        <v>PEXP244GRE</v>
      </c>
      <c r="B3650" s="1165">
        <f>IFERROR(INDEX('PE Holds'!$B$15:$AF$554,MATCH(C3650,'PE Holds'!$B$15:$B$552,FALSE),MATCH(D3650,'PE Holds'!$B$15:$AF$15,FALSE)),0)</f>
        <v>0</v>
      </c>
      <c r="C3650" s="1165" t="str">
        <f t="shared" ref="C3650:C3661" si="372">+C3649</f>
        <v>PEXP244</v>
      </c>
      <c r="D3650" s="988" t="str">
        <f>'PE Holds'!$N$15</f>
        <v>Green 
RAL 6002</v>
      </c>
      <c r="E3650" s="1165" t="s">
        <v>27837</v>
      </c>
      <c r="F3650" s="1165" t="s">
        <v>27824</v>
      </c>
      <c r="G3650" s="1170" t="s">
        <v>28040</v>
      </c>
    </row>
    <row r="3651" spans="1:7" ht="15" customHeight="1">
      <c r="A3651" s="1165" t="str">
        <f t="shared" si="368"/>
        <v>PEXP244RED</v>
      </c>
      <c r="B3651" s="1165">
        <f>IFERROR(INDEX('PE Holds'!$B$15:$AF$554,MATCH(C3651,'PE Holds'!$B$15:$B$552,FALSE),MATCH(D3651,'PE Holds'!$B$15:$AF$15,FALSE)),0)</f>
        <v>0</v>
      </c>
      <c r="C3651" s="1165" t="str">
        <f t="shared" si="372"/>
        <v>PEXP244</v>
      </c>
      <c r="D3651" s="988" t="str">
        <f>'PE Holds'!$O$15</f>
        <v>Red 
RAL 3020</v>
      </c>
      <c r="E3651" s="1165" t="s">
        <v>27826</v>
      </c>
      <c r="F3651" s="1165" t="s">
        <v>27824</v>
      </c>
      <c r="G3651" s="1170" t="s">
        <v>28040</v>
      </c>
    </row>
    <row r="3652" spans="1:7" ht="15" customHeight="1">
      <c r="A3652" s="1165" t="str">
        <f t="shared" si="368"/>
        <v>PEXP244BLU</v>
      </c>
      <c r="B3652" s="1165">
        <f>IFERROR(INDEX('PE Holds'!$B$15:$AF$554,MATCH(C3652,'PE Holds'!$B$15:$B$552,FALSE),MATCH(D3652,'PE Holds'!$B$15:$AF$15,FALSE)),0)</f>
        <v>0</v>
      </c>
      <c r="C3652" s="1165" t="str">
        <f t="shared" si="372"/>
        <v>PEXP244</v>
      </c>
      <c r="D3652" s="988" t="str">
        <f>'PE Holds'!$P$15</f>
        <v>Blue 
RAL 5015</v>
      </c>
      <c r="E3652" s="1165" t="s">
        <v>27827</v>
      </c>
      <c r="F3652" s="1165" t="s">
        <v>27824</v>
      </c>
      <c r="G3652" s="1170" t="s">
        <v>28040</v>
      </c>
    </row>
    <row r="3653" spans="1:7" ht="15" customHeight="1">
      <c r="A3653" s="1165" t="str">
        <f t="shared" si="368"/>
        <v>PEXP244GRY</v>
      </c>
      <c r="B3653" s="1165">
        <f>IFERROR(INDEX('PE Holds'!$B$15:$AF$554,MATCH(C3653,'PE Holds'!$B$15:$B$552,FALSE),MATCH(D3653,'PE Holds'!$B$15:$AF$15,FALSE)),0)</f>
        <v>0</v>
      </c>
      <c r="C3653" s="1165" t="str">
        <f t="shared" si="372"/>
        <v>PEXP244</v>
      </c>
      <c r="D3653" s="988" t="str">
        <f>'PE Holds'!$Q$15</f>
        <v>Grey 
RAL 7001</v>
      </c>
      <c r="E3653" s="1165" t="s">
        <v>27828</v>
      </c>
      <c r="F3653" s="1165" t="s">
        <v>27824</v>
      </c>
      <c r="G3653" s="1170" t="s">
        <v>28040</v>
      </c>
    </row>
    <row r="3654" spans="1:7" ht="15" customHeight="1">
      <c r="A3654" s="1165" t="str">
        <f t="shared" si="368"/>
        <v>PEXP244BLK</v>
      </c>
      <c r="B3654" s="1165">
        <f>IFERROR(INDEX('PE Holds'!$B$15:$AF$554,MATCH(C3654,'PE Holds'!$B$15:$B$552,FALSE),MATCH(D3654,'PE Holds'!$B$15:$AF$15,FALSE)),0)</f>
        <v>0</v>
      </c>
      <c r="C3654" s="1165" t="str">
        <f t="shared" si="372"/>
        <v>PEXP244</v>
      </c>
      <c r="D3654" s="988" t="str">
        <f>'PE Holds'!$R$15</f>
        <v>Black 
RAL 9005</v>
      </c>
      <c r="E3654" s="1165" t="s">
        <v>27829</v>
      </c>
      <c r="F3654" s="1165" t="s">
        <v>27824</v>
      </c>
      <c r="G3654" s="1170" t="s">
        <v>28040</v>
      </c>
    </row>
    <row r="3655" spans="1:7" ht="15" customHeight="1">
      <c r="A3655" s="1165" t="str">
        <f t="shared" si="368"/>
        <v>PEXP244FLO</v>
      </c>
      <c r="B3655" s="1165">
        <f>IFERROR(INDEX('PE Holds'!$B$15:$AF$554,MATCH(C3655,'PE Holds'!$B$15:$B$552,FALSE),MATCH(D3655,'PE Holds'!$B$15:$AF$15,FALSE)),0)</f>
        <v>0</v>
      </c>
      <c r="C3655" s="1165" t="str">
        <f t="shared" si="372"/>
        <v>PEXP244</v>
      </c>
      <c r="D3655" s="988" t="str">
        <f>'PE Holds'!$S$15</f>
        <v>Fluo 
Orange</v>
      </c>
      <c r="E3655" s="1165" t="s">
        <v>27830</v>
      </c>
      <c r="F3655" s="1165" t="s">
        <v>27824</v>
      </c>
      <c r="G3655" s="1170" t="s">
        <v>28040</v>
      </c>
    </row>
    <row r="3656" spans="1:7" ht="15" customHeight="1">
      <c r="A3656" s="1165" t="str">
        <f t="shared" ref="A3656:A3719" si="373">CONCATENATE(C3656,E3656)</f>
        <v>PEXP244FLG</v>
      </c>
      <c r="B3656" s="1165">
        <f>IFERROR(INDEX('PE Holds'!$B$15:$AF$554,MATCH(C3656,'PE Holds'!$B$15:$B$552,FALSE),MATCH(D3656,'PE Holds'!$B$15:$AF$15,FALSE)),0)</f>
        <v>0</v>
      </c>
      <c r="C3656" s="1165" t="str">
        <f t="shared" si="372"/>
        <v>PEXP244</v>
      </c>
      <c r="D3656" s="988" t="str">
        <f>'PE Holds'!$T$15</f>
        <v>Fluo 
Green</v>
      </c>
      <c r="E3656" s="1165" t="s">
        <v>27831</v>
      </c>
      <c r="F3656" s="1165" t="s">
        <v>27824</v>
      </c>
      <c r="G3656" s="1170" t="s">
        <v>28040</v>
      </c>
    </row>
    <row r="3657" spans="1:7" ht="15" customHeight="1">
      <c r="A3657" s="1165" t="str">
        <f t="shared" si="373"/>
        <v>PEXP244FLP</v>
      </c>
      <c r="B3657" s="1165">
        <f>IFERROR(INDEX('PE Holds'!$B$15:$AF$554,MATCH(C3657,'PE Holds'!$B$15:$B$552,FALSE),MATCH(D3657,'PE Holds'!$B$15:$AF$15,FALSE)),0)</f>
        <v>0</v>
      </c>
      <c r="C3657" s="1165" t="str">
        <f t="shared" si="372"/>
        <v>PEXP244</v>
      </c>
      <c r="D3657" s="988" t="str">
        <f>'PE Holds'!$U$15</f>
        <v>Fluo 
Pink</v>
      </c>
      <c r="E3657" s="1165" t="s">
        <v>27832</v>
      </c>
      <c r="F3657" s="1165" t="s">
        <v>27824</v>
      </c>
      <c r="G3657" s="1170" t="s">
        <v>28040</v>
      </c>
    </row>
    <row r="3658" spans="1:7" ht="15" customHeight="1">
      <c r="A3658" s="1165" t="str">
        <f t="shared" si="373"/>
        <v>PEXP244FLY</v>
      </c>
      <c r="B3658" s="1165">
        <f>IFERROR(INDEX('PE Holds'!$B$15:$AF$554,MATCH(C3658,'PE Holds'!$B$15:$B$552,FALSE),MATCH(D3658,'PE Holds'!$B$15:$AF$15,FALSE)),0)</f>
        <v>0</v>
      </c>
      <c r="C3658" s="1165" t="str">
        <f t="shared" si="372"/>
        <v>PEXP244</v>
      </c>
      <c r="D3658" s="988" t="str">
        <f>'PE Holds'!$V$15</f>
        <v>Fluo 
Yellow</v>
      </c>
      <c r="E3658" s="1165" t="s">
        <v>28041</v>
      </c>
      <c r="F3658" s="1165" t="s">
        <v>27824</v>
      </c>
      <c r="G3658" s="1170" t="s">
        <v>28040</v>
      </c>
    </row>
    <row r="3659" spans="1:7" ht="15" customHeight="1">
      <c r="A3659" s="1165" t="str">
        <f t="shared" si="373"/>
        <v>PEXP244VIO</v>
      </c>
      <c r="B3659" s="1165">
        <f>IFERROR(INDEX('PE Holds'!$B$15:$AF$554,MATCH(C3659,'PE Holds'!$B$15:$B$552,FALSE),MATCH(D3659,'PE Holds'!$B$15:$AF$15,FALSE)),0)</f>
        <v>0</v>
      </c>
      <c r="C3659" s="1165" t="str">
        <f t="shared" si="372"/>
        <v>PEXP244</v>
      </c>
      <c r="D3659" s="988" t="str">
        <f>'PE Holds'!$W$15</f>
        <v>Violet 
RAL 4008</v>
      </c>
      <c r="E3659" s="1165" t="s">
        <v>27833</v>
      </c>
      <c r="F3659" s="1165" t="s">
        <v>27824</v>
      </c>
      <c r="G3659" s="1170" t="s">
        <v>28040</v>
      </c>
    </row>
    <row r="3660" spans="1:7" ht="15" customHeight="1">
      <c r="A3660" s="1165" t="str">
        <f t="shared" si="373"/>
        <v>PEXP244MIN</v>
      </c>
      <c r="B3660" s="1165">
        <f>IFERROR(INDEX('PE Holds'!$B$15:$AF$554,MATCH(C3660,'PE Holds'!$B$15:$B$552,FALSE),MATCH(D3660,'PE Holds'!$B$15:$AF$15,FALSE)),0)</f>
        <v>0</v>
      </c>
      <c r="C3660" s="1165" t="str">
        <f t="shared" si="372"/>
        <v>PEXP244</v>
      </c>
      <c r="D3660" s="988" t="str">
        <f>'PE Holds'!$X$15</f>
        <v>Mint 
RAL 6027</v>
      </c>
      <c r="E3660" s="1165" t="s">
        <v>27834</v>
      </c>
      <c r="F3660" s="1165" t="s">
        <v>27824</v>
      </c>
      <c r="G3660" s="1170" t="s">
        <v>28040</v>
      </c>
    </row>
    <row r="3661" spans="1:7" ht="15" customHeight="1">
      <c r="A3661" s="1165" t="str">
        <f t="shared" si="373"/>
        <v>PEXP244ORA</v>
      </c>
      <c r="B3661" s="1165">
        <f>IFERROR(INDEX('PE Holds'!$B$15:$AF$554,MATCH(C3661,'PE Holds'!$B$15:$B$552,FALSE),MATCH(D3661,'PE Holds'!$B$15:$AF$15,FALSE)),0)</f>
        <v>0</v>
      </c>
      <c r="C3661" s="1165" t="str">
        <f t="shared" si="372"/>
        <v>PEXP244</v>
      </c>
      <c r="D3661" s="988" t="str">
        <f>'PE Holds'!$Y$15</f>
        <v>Pure Orange</v>
      </c>
      <c r="E3661" s="1165" t="s">
        <v>27836</v>
      </c>
      <c r="F3661" s="1165" t="s">
        <v>27824</v>
      </c>
      <c r="G3661" s="1170" t="s">
        <v>28040</v>
      </c>
    </row>
    <row r="3662" spans="1:7" ht="15" customHeight="1">
      <c r="A3662" s="1165" t="str">
        <f t="shared" si="373"/>
        <v>PEXP245WHI</v>
      </c>
      <c r="B3662" s="1165">
        <f>IFERROR(INDEX('PE Holds'!$B$15:$AF$554,MATCH(C3662,'PE Holds'!$B$15:$B$552,FALSE),MATCH(D3662,'PE Holds'!$B$15:$AF$15,FALSE)),0)</f>
        <v>0</v>
      </c>
      <c r="C3662" s="1165" t="s">
        <v>28085</v>
      </c>
      <c r="D3662" s="1166" t="str">
        <f>'PE Holds'!$L$15</f>
        <v>White 
RAL 9016</v>
      </c>
      <c r="E3662" s="1165" t="s">
        <v>27838</v>
      </c>
      <c r="F3662" s="1165" t="s">
        <v>27824</v>
      </c>
      <c r="G3662" s="1170" t="s">
        <v>28040</v>
      </c>
    </row>
    <row r="3663" spans="1:7" ht="15" customHeight="1">
      <c r="A3663" s="1165" t="str">
        <f t="shared" si="373"/>
        <v>PEXP245YEL</v>
      </c>
      <c r="B3663" s="1165">
        <f>IFERROR(INDEX('PE Holds'!$B$15:$AF$554,MATCH(C3663,'PE Holds'!$B$15:$B$552,FALSE),MATCH(D3663,'PE Holds'!$B$15:$AF$15,FALSE)),0)</f>
        <v>0</v>
      </c>
      <c r="C3663" s="1165" t="str">
        <f>+C3662</f>
        <v>PEXP245</v>
      </c>
      <c r="D3663" s="988" t="str">
        <f>'PE Holds'!$M$15</f>
        <v>Yellow 
RAL 1026</v>
      </c>
      <c r="E3663" s="1165" t="s">
        <v>27823</v>
      </c>
      <c r="F3663" s="1165" t="s">
        <v>27824</v>
      </c>
      <c r="G3663" s="1170" t="s">
        <v>28040</v>
      </c>
    </row>
    <row r="3664" spans="1:7" ht="15" customHeight="1">
      <c r="A3664" s="1165" t="str">
        <f t="shared" si="373"/>
        <v>PEXP245GRE</v>
      </c>
      <c r="B3664" s="1165">
        <f>IFERROR(INDEX('PE Holds'!$B$15:$AF$554,MATCH(C3664,'PE Holds'!$B$15:$B$552,FALSE),MATCH(D3664,'PE Holds'!$B$15:$AF$15,FALSE)),0)</f>
        <v>0</v>
      </c>
      <c r="C3664" s="1165" t="str">
        <f t="shared" ref="C3664:C3675" si="374">+C3663</f>
        <v>PEXP245</v>
      </c>
      <c r="D3664" s="988" t="str">
        <f>'PE Holds'!$N$15</f>
        <v>Green 
RAL 6002</v>
      </c>
      <c r="E3664" s="1165" t="s">
        <v>27837</v>
      </c>
      <c r="F3664" s="1165" t="s">
        <v>27824</v>
      </c>
      <c r="G3664" s="1170" t="s">
        <v>28040</v>
      </c>
    </row>
    <row r="3665" spans="1:7" ht="15" customHeight="1">
      <c r="A3665" s="1165" t="str">
        <f t="shared" si="373"/>
        <v>PEXP245RED</v>
      </c>
      <c r="B3665" s="1165">
        <f>IFERROR(INDEX('PE Holds'!$B$15:$AF$554,MATCH(C3665,'PE Holds'!$B$15:$B$552,FALSE),MATCH(D3665,'PE Holds'!$B$15:$AF$15,FALSE)),0)</f>
        <v>0</v>
      </c>
      <c r="C3665" s="1165" t="str">
        <f t="shared" si="374"/>
        <v>PEXP245</v>
      </c>
      <c r="D3665" s="988" t="str">
        <f>'PE Holds'!$O$15</f>
        <v>Red 
RAL 3020</v>
      </c>
      <c r="E3665" s="1165" t="s">
        <v>27826</v>
      </c>
      <c r="F3665" s="1165" t="s">
        <v>27824</v>
      </c>
      <c r="G3665" s="1170" t="s">
        <v>28040</v>
      </c>
    </row>
    <row r="3666" spans="1:7" ht="15" customHeight="1">
      <c r="A3666" s="1165" t="str">
        <f t="shared" si="373"/>
        <v>PEXP245BLU</v>
      </c>
      <c r="B3666" s="1165">
        <f>IFERROR(INDEX('PE Holds'!$B$15:$AF$554,MATCH(C3666,'PE Holds'!$B$15:$B$552,FALSE),MATCH(D3666,'PE Holds'!$B$15:$AF$15,FALSE)),0)</f>
        <v>0</v>
      </c>
      <c r="C3666" s="1165" t="str">
        <f t="shared" si="374"/>
        <v>PEXP245</v>
      </c>
      <c r="D3666" s="988" t="str">
        <f>'PE Holds'!$P$15</f>
        <v>Blue 
RAL 5015</v>
      </c>
      <c r="E3666" s="1165" t="s">
        <v>27827</v>
      </c>
      <c r="F3666" s="1165" t="s">
        <v>27824</v>
      </c>
      <c r="G3666" s="1170" t="s">
        <v>28040</v>
      </c>
    </row>
    <row r="3667" spans="1:7" ht="15" customHeight="1">
      <c r="A3667" s="1165" t="str">
        <f t="shared" si="373"/>
        <v>PEXP245GRY</v>
      </c>
      <c r="B3667" s="1165">
        <f>IFERROR(INDEX('PE Holds'!$B$15:$AF$554,MATCH(C3667,'PE Holds'!$B$15:$B$552,FALSE),MATCH(D3667,'PE Holds'!$B$15:$AF$15,FALSE)),0)</f>
        <v>0</v>
      </c>
      <c r="C3667" s="1165" t="str">
        <f t="shared" si="374"/>
        <v>PEXP245</v>
      </c>
      <c r="D3667" s="988" t="str">
        <f>'PE Holds'!$Q$15</f>
        <v>Grey 
RAL 7001</v>
      </c>
      <c r="E3667" s="1165" t="s">
        <v>27828</v>
      </c>
      <c r="F3667" s="1165" t="s">
        <v>27824</v>
      </c>
      <c r="G3667" s="1170" t="s">
        <v>28040</v>
      </c>
    </row>
    <row r="3668" spans="1:7" ht="15" customHeight="1">
      <c r="A3668" s="1165" t="str">
        <f t="shared" si="373"/>
        <v>PEXP245BLK</v>
      </c>
      <c r="B3668" s="1165">
        <f>IFERROR(INDEX('PE Holds'!$B$15:$AF$554,MATCH(C3668,'PE Holds'!$B$15:$B$552,FALSE),MATCH(D3668,'PE Holds'!$B$15:$AF$15,FALSE)),0)</f>
        <v>0</v>
      </c>
      <c r="C3668" s="1165" t="str">
        <f t="shared" si="374"/>
        <v>PEXP245</v>
      </c>
      <c r="D3668" s="988" t="str">
        <f>'PE Holds'!$R$15</f>
        <v>Black 
RAL 9005</v>
      </c>
      <c r="E3668" s="1165" t="s">
        <v>27829</v>
      </c>
      <c r="F3668" s="1165" t="s">
        <v>27824</v>
      </c>
      <c r="G3668" s="1170" t="s">
        <v>28040</v>
      </c>
    </row>
    <row r="3669" spans="1:7" ht="15" customHeight="1">
      <c r="A3669" s="1165" t="str">
        <f t="shared" si="373"/>
        <v>PEXP245FLO</v>
      </c>
      <c r="B3669" s="1165">
        <f>IFERROR(INDEX('PE Holds'!$B$15:$AF$554,MATCH(C3669,'PE Holds'!$B$15:$B$552,FALSE),MATCH(D3669,'PE Holds'!$B$15:$AF$15,FALSE)),0)</f>
        <v>0</v>
      </c>
      <c r="C3669" s="1165" t="str">
        <f t="shared" si="374"/>
        <v>PEXP245</v>
      </c>
      <c r="D3669" s="988" t="str">
        <f>'PE Holds'!$S$15</f>
        <v>Fluo 
Orange</v>
      </c>
      <c r="E3669" s="1165" t="s">
        <v>27830</v>
      </c>
      <c r="F3669" s="1165" t="s">
        <v>27824</v>
      </c>
      <c r="G3669" s="1170" t="s">
        <v>28040</v>
      </c>
    </row>
    <row r="3670" spans="1:7" ht="15" customHeight="1">
      <c r="A3670" s="1165" t="str">
        <f t="shared" si="373"/>
        <v>PEXP245FLG</v>
      </c>
      <c r="B3670" s="1165">
        <f>IFERROR(INDEX('PE Holds'!$B$15:$AF$554,MATCH(C3670,'PE Holds'!$B$15:$B$552,FALSE),MATCH(D3670,'PE Holds'!$B$15:$AF$15,FALSE)),0)</f>
        <v>0</v>
      </c>
      <c r="C3670" s="1165" t="str">
        <f t="shared" si="374"/>
        <v>PEXP245</v>
      </c>
      <c r="D3670" s="988" t="str">
        <f>'PE Holds'!$T$15</f>
        <v>Fluo 
Green</v>
      </c>
      <c r="E3670" s="1165" t="s">
        <v>27831</v>
      </c>
      <c r="F3670" s="1165" t="s">
        <v>27824</v>
      </c>
      <c r="G3670" s="1170" t="s">
        <v>28040</v>
      </c>
    </row>
    <row r="3671" spans="1:7" ht="15" customHeight="1">
      <c r="A3671" s="1165" t="str">
        <f t="shared" si="373"/>
        <v>PEXP245FLP</v>
      </c>
      <c r="B3671" s="1165">
        <f>IFERROR(INDEX('PE Holds'!$B$15:$AF$554,MATCH(C3671,'PE Holds'!$B$15:$B$552,FALSE),MATCH(D3671,'PE Holds'!$B$15:$AF$15,FALSE)),0)</f>
        <v>0</v>
      </c>
      <c r="C3671" s="1165" t="str">
        <f t="shared" si="374"/>
        <v>PEXP245</v>
      </c>
      <c r="D3671" s="988" t="str">
        <f>'PE Holds'!$U$15</f>
        <v>Fluo 
Pink</v>
      </c>
      <c r="E3671" s="1165" t="s">
        <v>27832</v>
      </c>
      <c r="F3671" s="1165" t="s">
        <v>27824</v>
      </c>
      <c r="G3671" s="1170" t="s">
        <v>28040</v>
      </c>
    </row>
    <row r="3672" spans="1:7" ht="15" customHeight="1">
      <c r="A3672" s="1165" t="str">
        <f t="shared" si="373"/>
        <v>PEXP245FLY</v>
      </c>
      <c r="B3672" s="1165">
        <f>IFERROR(INDEX('PE Holds'!$B$15:$AF$554,MATCH(C3672,'PE Holds'!$B$15:$B$552,FALSE),MATCH(D3672,'PE Holds'!$B$15:$AF$15,FALSE)),0)</f>
        <v>0</v>
      </c>
      <c r="C3672" s="1165" t="str">
        <f t="shared" si="374"/>
        <v>PEXP245</v>
      </c>
      <c r="D3672" s="988" t="str">
        <f>'PE Holds'!$V$15</f>
        <v>Fluo 
Yellow</v>
      </c>
      <c r="E3672" s="1165" t="s">
        <v>28041</v>
      </c>
      <c r="F3672" s="1165" t="s">
        <v>27824</v>
      </c>
      <c r="G3672" s="1170" t="s">
        <v>28040</v>
      </c>
    </row>
    <row r="3673" spans="1:7" ht="15" customHeight="1">
      <c r="A3673" s="1165" t="str">
        <f t="shared" si="373"/>
        <v>PEXP245VIO</v>
      </c>
      <c r="B3673" s="1165">
        <f>IFERROR(INDEX('PE Holds'!$B$15:$AF$554,MATCH(C3673,'PE Holds'!$B$15:$B$552,FALSE),MATCH(D3673,'PE Holds'!$B$15:$AF$15,FALSE)),0)</f>
        <v>0</v>
      </c>
      <c r="C3673" s="1165" t="str">
        <f t="shared" si="374"/>
        <v>PEXP245</v>
      </c>
      <c r="D3673" s="988" t="str">
        <f>'PE Holds'!$W$15</f>
        <v>Violet 
RAL 4008</v>
      </c>
      <c r="E3673" s="1165" t="s">
        <v>27833</v>
      </c>
      <c r="F3673" s="1165" t="s">
        <v>27824</v>
      </c>
      <c r="G3673" s="1170" t="s">
        <v>28040</v>
      </c>
    </row>
    <row r="3674" spans="1:7" ht="15" customHeight="1">
      <c r="A3674" s="1165" t="str">
        <f t="shared" si="373"/>
        <v>PEXP245MIN</v>
      </c>
      <c r="B3674" s="1165">
        <f>IFERROR(INDEX('PE Holds'!$B$15:$AF$554,MATCH(C3674,'PE Holds'!$B$15:$B$552,FALSE),MATCH(D3674,'PE Holds'!$B$15:$AF$15,FALSE)),0)</f>
        <v>0</v>
      </c>
      <c r="C3674" s="1165" t="str">
        <f t="shared" si="374"/>
        <v>PEXP245</v>
      </c>
      <c r="D3674" s="988" t="str">
        <f>'PE Holds'!$X$15</f>
        <v>Mint 
RAL 6027</v>
      </c>
      <c r="E3674" s="1165" t="s">
        <v>27834</v>
      </c>
      <c r="F3674" s="1165" t="s">
        <v>27824</v>
      </c>
      <c r="G3674" s="1170" t="s">
        <v>28040</v>
      </c>
    </row>
    <row r="3675" spans="1:7" ht="15" customHeight="1">
      <c r="A3675" s="1165" t="str">
        <f t="shared" si="373"/>
        <v>PEXP245ORA</v>
      </c>
      <c r="B3675" s="1165">
        <f>IFERROR(INDEX('PE Holds'!$B$15:$AF$554,MATCH(C3675,'PE Holds'!$B$15:$B$552,FALSE),MATCH(D3675,'PE Holds'!$B$15:$AF$15,FALSE)),0)</f>
        <v>0</v>
      </c>
      <c r="C3675" s="1165" t="str">
        <f t="shared" si="374"/>
        <v>PEXP245</v>
      </c>
      <c r="D3675" s="988" t="str">
        <f>'PE Holds'!$Y$15</f>
        <v>Pure Orange</v>
      </c>
      <c r="E3675" s="1165" t="s">
        <v>27836</v>
      </c>
      <c r="F3675" s="1165" t="s">
        <v>27824</v>
      </c>
      <c r="G3675" s="1170" t="s">
        <v>28040</v>
      </c>
    </row>
    <row r="3676" spans="1:7" ht="15" customHeight="1">
      <c r="A3676" s="1165" t="str">
        <f t="shared" si="373"/>
        <v>PEXP246WHI</v>
      </c>
      <c r="B3676" s="1165">
        <f>IFERROR(INDEX('PE Holds'!$B$15:$AF$554,MATCH(C3676,'PE Holds'!$B$15:$B$552,FALSE),MATCH(D3676,'PE Holds'!$B$15:$AF$15,FALSE)),0)</f>
        <v>0</v>
      </c>
      <c r="C3676" s="1165" t="s">
        <v>28086</v>
      </c>
      <c r="D3676" s="1166" t="str">
        <f>'PE Holds'!$L$15</f>
        <v>White 
RAL 9016</v>
      </c>
      <c r="E3676" s="1165" t="s">
        <v>27838</v>
      </c>
      <c r="F3676" s="1165" t="s">
        <v>27824</v>
      </c>
      <c r="G3676" s="1170" t="s">
        <v>28040</v>
      </c>
    </row>
    <row r="3677" spans="1:7" ht="15" customHeight="1">
      <c r="A3677" s="1165" t="str">
        <f t="shared" si="373"/>
        <v>PEXP246YEL</v>
      </c>
      <c r="B3677" s="1165">
        <f>IFERROR(INDEX('PE Holds'!$B$15:$AF$554,MATCH(C3677,'PE Holds'!$B$15:$B$552,FALSE),MATCH(D3677,'PE Holds'!$B$15:$AF$15,FALSE)),0)</f>
        <v>0</v>
      </c>
      <c r="C3677" s="1165" t="str">
        <f>+C3676</f>
        <v>PEXP246</v>
      </c>
      <c r="D3677" s="988" t="str">
        <f>'PE Holds'!$M$15</f>
        <v>Yellow 
RAL 1026</v>
      </c>
      <c r="E3677" s="1165" t="s">
        <v>27823</v>
      </c>
      <c r="F3677" s="1165" t="s">
        <v>27824</v>
      </c>
      <c r="G3677" s="1170" t="s">
        <v>28040</v>
      </c>
    </row>
    <row r="3678" spans="1:7" ht="15" customHeight="1">
      <c r="A3678" s="1165" t="str">
        <f t="shared" si="373"/>
        <v>PEXP246GRE</v>
      </c>
      <c r="B3678" s="1165">
        <f>IFERROR(INDEX('PE Holds'!$B$15:$AF$554,MATCH(C3678,'PE Holds'!$B$15:$B$552,FALSE),MATCH(D3678,'PE Holds'!$B$15:$AF$15,FALSE)),0)</f>
        <v>0</v>
      </c>
      <c r="C3678" s="1165" t="str">
        <f t="shared" ref="C3678:C3689" si="375">+C3677</f>
        <v>PEXP246</v>
      </c>
      <c r="D3678" s="988" t="str">
        <f>'PE Holds'!$N$15</f>
        <v>Green 
RAL 6002</v>
      </c>
      <c r="E3678" s="1165" t="s">
        <v>27837</v>
      </c>
      <c r="F3678" s="1165" t="s">
        <v>27824</v>
      </c>
      <c r="G3678" s="1170" t="s">
        <v>28040</v>
      </c>
    </row>
    <row r="3679" spans="1:7" ht="15" customHeight="1">
      <c r="A3679" s="1165" t="str">
        <f t="shared" si="373"/>
        <v>PEXP246RED</v>
      </c>
      <c r="B3679" s="1165">
        <f>IFERROR(INDEX('PE Holds'!$B$15:$AF$554,MATCH(C3679,'PE Holds'!$B$15:$B$552,FALSE),MATCH(D3679,'PE Holds'!$B$15:$AF$15,FALSE)),0)</f>
        <v>0</v>
      </c>
      <c r="C3679" s="1165" t="str">
        <f t="shared" si="375"/>
        <v>PEXP246</v>
      </c>
      <c r="D3679" s="988" t="str">
        <f>'PE Holds'!$O$15</f>
        <v>Red 
RAL 3020</v>
      </c>
      <c r="E3679" s="1165" t="s">
        <v>27826</v>
      </c>
      <c r="F3679" s="1165" t="s">
        <v>27824</v>
      </c>
      <c r="G3679" s="1170" t="s">
        <v>28040</v>
      </c>
    </row>
    <row r="3680" spans="1:7" ht="15" customHeight="1">
      <c r="A3680" s="1165" t="str">
        <f t="shared" si="373"/>
        <v>PEXP246BLU</v>
      </c>
      <c r="B3680" s="1165">
        <f>IFERROR(INDEX('PE Holds'!$B$15:$AF$554,MATCH(C3680,'PE Holds'!$B$15:$B$552,FALSE),MATCH(D3680,'PE Holds'!$B$15:$AF$15,FALSE)),0)</f>
        <v>0</v>
      </c>
      <c r="C3680" s="1165" t="str">
        <f t="shared" si="375"/>
        <v>PEXP246</v>
      </c>
      <c r="D3680" s="988" t="str">
        <f>'PE Holds'!$P$15</f>
        <v>Blue 
RAL 5015</v>
      </c>
      <c r="E3680" s="1165" t="s">
        <v>27827</v>
      </c>
      <c r="F3680" s="1165" t="s">
        <v>27824</v>
      </c>
      <c r="G3680" s="1170" t="s">
        <v>28040</v>
      </c>
    </row>
    <row r="3681" spans="1:7" ht="15" customHeight="1">
      <c r="A3681" s="1165" t="str">
        <f t="shared" si="373"/>
        <v>PEXP246GRY</v>
      </c>
      <c r="B3681" s="1165">
        <f>IFERROR(INDEX('PE Holds'!$B$15:$AF$554,MATCH(C3681,'PE Holds'!$B$15:$B$552,FALSE),MATCH(D3681,'PE Holds'!$B$15:$AF$15,FALSE)),0)</f>
        <v>0</v>
      </c>
      <c r="C3681" s="1165" t="str">
        <f t="shared" si="375"/>
        <v>PEXP246</v>
      </c>
      <c r="D3681" s="988" t="str">
        <f>'PE Holds'!$Q$15</f>
        <v>Grey 
RAL 7001</v>
      </c>
      <c r="E3681" s="1165" t="s">
        <v>27828</v>
      </c>
      <c r="F3681" s="1165" t="s">
        <v>27824</v>
      </c>
      <c r="G3681" s="1170" t="s">
        <v>28040</v>
      </c>
    </row>
    <row r="3682" spans="1:7" ht="15" customHeight="1">
      <c r="A3682" s="1165" t="str">
        <f t="shared" si="373"/>
        <v>PEXP246BLK</v>
      </c>
      <c r="B3682" s="1165">
        <f>IFERROR(INDEX('PE Holds'!$B$15:$AF$554,MATCH(C3682,'PE Holds'!$B$15:$B$552,FALSE),MATCH(D3682,'PE Holds'!$B$15:$AF$15,FALSE)),0)</f>
        <v>0</v>
      </c>
      <c r="C3682" s="1165" t="str">
        <f t="shared" si="375"/>
        <v>PEXP246</v>
      </c>
      <c r="D3682" s="988" t="str">
        <f>'PE Holds'!$R$15</f>
        <v>Black 
RAL 9005</v>
      </c>
      <c r="E3682" s="1165" t="s">
        <v>27829</v>
      </c>
      <c r="F3682" s="1165" t="s">
        <v>27824</v>
      </c>
      <c r="G3682" s="1170" t="s">
        <v>28040</v>
      </c>
    </row>
    <row r="3683" spans="1:7" ht="15" customHeight="1">
      <c r="A3683" s="1165" t="str">
        <f t="shared" si="373"/>
        <v>PEXP246FLO</v>
      </c>
      <c r="B3683" s="1165">
        <f>IFERROR(INDEX('PE Holds'!$B$15:$AF$554,MATCH(C3683,'PE Holds'!$B$15:$B$552,FALSE),MATCH(D3683,'PE Holds'!$B$15:$AF$15,FALSE)),0)</f>
        <v>0</v>
      </c>
      <c r="C3683" s="1165" t="str">
        <f t="shared" si="375"/>
        <v>PEXP246</v>
      </c>
      <c r="D3683" s="988" t="str">
        <f>'PE Holds'!$S$15</f>
        <v>Fluo 
Orange</v>
      </c>
      <c r="E3683" s="1165" t="s">
        <v>27830</v>
      </c>
      <c r="F3683" s="1165" t="s">
        <v>27824</v>
      </c>
      <c r="G3683" s="1170" t="s">
        <v>28040</v>
      </c>
    </row>
    <row r="3684" spans="1:7" ht="15" customHeight="1">
      <c r="A3684" s="1165" t="str">
        <f t="shared" si="373"/>
        <v>PEXP246FLG</v>
      </c>
      <c r="B3684" s="1165">
        <f>IFERROR(INDEX('PE Holds'!$B$15:$AF$554,MATCH(C3684,'PE Holds'!$B$15:$B$552,FALSE),MATCH(D3684,'PE Holds'!$B$15:$AF$15,FALSE)),0)</f>
        <v>0</v>
      </c>
      <c r="C3684" s="1165" t="str">
        <f t="shared" si="375"/>
        <v>PEXP246</v>
      </c>
      <c r="D3684" s="988" t="str">
        <f>'PE Holds'!$T$15</f>
        <v>Fluo 
Green</v>
      </c>
      <c r="E3684" s="1165" t="s">
        <v>27831</v>
      </c>
      <c r="F3684" s="1165" t="s">
        <v>27824</v>
      </c>
      <c r="G3684" s="1170" t="s">
        <v>28040</v>
      </c>
    </row>
    <row r="3685" spans="1:7" ht="15" customHeight="1">
      <c r="A3685" s="1165" t="str">
        <f t="shared" si="373"/>
        <v>PEXP246FLP</v>
      </c>
      <c r="B3685" s="1165">
        <f>IFERROR(INDEX('PE Holds'!$B$15:$AF$554,MATCH(C3685,'PE Holds'!$B$15:$B$552,FALSE),MATCH(D3685,'PE Holds'!$B$15:$AF$15,FALSE)),0)</f>
        <v>0</v>
      </c>
      <c r="C3685" s="1165" t="str">
        <f t="shared" si="375"/>
        <v>PEXP246</v>
      </c>
      <c r="D3685" s="988" t="str">
        <f>'PE Holds'!$U$15</f>
        <v>Fluo 
Pink</v>
      </c>
      <c r="E3685" s="1165" t="s">
        <v>27832</v>
      </c>
      <c r="F3685" s="1165" t="s">
        <v>27824</v>
      </c>
      <c r="G3685" s="1170" t="s">
        <v>28040</v>
      </c>
    </row>
    <row r="3686" spans="1:7" ht="15" customHeight="1">
      <c r="A3686" s="1165" t="str">
        <f t="shared" si="373"/>
        <v>PEXP246FLY</v>
      </c>
      <c r="B3686" s="1165">
        <f>IFERROR(INDEX('PE Holds'!$B$15:$AF$554,MATCH(C3686,'PE Holds'!$B$15:$B$552,FALSE),MATCH(D3686,'PE Holds'!$B$15:$AF$15,FALSE)),0)</f>
        <v>0</v>
      </c>
      <c r="C3686" s="1165" t="str">
        <f t="shared" si="375"/>
        <v>PEXP246</v>
      </c>
      <c r="D3686" s="988" t="str">
        <f>'PE Holds'!$V$15</f>
        <v>Fluo 
Yellow</v>
      </c>
      <c r="E3686" s="1165" t="s">
        <v>28041</v>
      </c>
      <c r="F3686" s="1165" t="s">
        <v>27824</v>
      </c>
      <c r="G3686" s="1170" t="s">
        <v>28040</v>
      </c>
    </row>
    <row r="3687" spans="1:7" ht="15" customHeight="1">
      <c r="A3687" s="1165" t="str">
        <f t="shared" si="373"/>
        <v>PEXP246VIO</v>
      </c>
      <c r="B3687" s="1165">
        <f>IFERROR(INDEX('PE Holds'!$B$15:$AF$554,MATCH(C3687,'PE Holds'!$B$15:$B$552,FALSE),MATCH(D3687,'PE Holds'!$B$15:$AF$15,FALSE)),0)</f>
        <v>0</v>
      </c>
      <c r="C3687" s="1165" t="str">
        <f t="shared" si="375"/>
        <v>PEXP246</v>
      </c>
      <c r="D3687" s="988" t="str">
        <f>'PE Holds'!$W$15</f>
        <v>Violet 
RAL 4008</v>
      </c>
      <c r="E3687" s="1165" t="s">
        <v>27833</v>
      </c>
      <c r="F3687" s="1165" t="s">
        <v>27824</v>
      </c>
      <c r="G3687" s="1170" t="s">
        <v>28040</v>
      </c>
    </row>
    <row r="3688" spans="1:7" ht="15" customHeight="1">
      <c r="A3688" s="1165" t="str">
        <f t="shared" si="373"/>
        <v>PEXP246MIN</v>
      </c>
      <c r="B3688" s="1165">
        <f>IFERROR(INDEX('PE Holds'!$B$15:$AF$554,MATCH(C3688,'PE Holds'!$B$15:$B$552,FALSE),MATCH(D3688,'PE Holds'!$B$15:$AF$15,FALSE)),0)</f>
        <v>0</v>
      </c>
      <c r="C3688" s="1165" t="str">
        <f t="shared" si="375"/>
        <v>PEXP246</v>
      </c>
      <c r="D3688" s="988" t="str">
        <f>'PE Holds'!$X$15</f>
        <v>Mint 
RAL 6027</v>
      </c>
      <c r="E3688" s="1165" t="s">
        <v>27834</v>
      </c>
      <c r="F3688" s="1165" t="s">
        <v>27824</v>
      </c>
      <c r="G3688" s="1170" t="s">
        <v>28040</v>
      </c>
    </row>
    <row r="3689" spans="1:7" ht="15" customHeight="1">
      <c r="A3689" s="1165" t="str">
        <f t="shared" si="373"/>
        <v>PEXP246ORA</v>
      </c>
      <c r="B3689" s="1165">
        <f>IFERROR(INDEX('PE Holds'!$B$15:$AF$554,MATCH(C3689,'PE Holds'!$B$15:$B$552,FALSE),MATCH(D3689,'PE Holds'!$B$15:$AF$15,FALSE)),0)</f>
        <v>0</v>
      </c>
      <c r="C3689" s="1165" t="str">
        <f t="shared" si="375"/>
        <v>PEXP246</v>
      </c>
      <c r="D3689" s="988" t="str">
        <f>'PE Holds'!$Y$15</f>
        <v>Pure Orange</v>
      </c>
      <c r="E3689" s="1165" t="s">
        <v>27836</v>
      </c>
      <c r="F3689" s="1165" t="s">
        <v>27824</v>
      </c>
      <c r="G3689" s="1170" t="s">
        <v>28040</v>
      </c>
    </row>
    <row r="3690" spans="1:7" ht="15" customHeight="1">
      <c r="A3690" s="1165" t="str">
        <f t="shared" si="373"/>
        <v>PEXP247WHI</v>
      </c>
      <c r="B3690" s="1165">
        <f>IFERROR(INDEX('PE Holds'!$B$15:$AF$554,MATCH(C3690,'PE Holds'!$B$15:$B$552,FALSE),MATCH(D3690,'PE Holds'!$B$15:$AF$15,FALSE)),0)</f>
        <v>0</v>
      </c>
      <c r="C3690" s="1165" t="s">
        <v>28087</v>
      </c>
      <c r="D3690" s="1166" t="str">
        <f>'PE Holds'!$L$15</f>
        <v>White 
RAL 9016</v>
      </c>
      <c r="E3690" s="1165" t="s">
        <v>27838</v>
      </c>
      <c r="F3690" s="1165" t="s">
        <v>27824</v>
      </c>
      <c r="G3690" s="1170" t="s">
        <v>28040</v>
      </c>
    </row>
    <row r="3691" spans="1:7" ht="15" customHeight="1">
      <c r="A3691" s="1165" t="str">
        <f t="shared" si="373"/>
        <v>PEXP247YEL</v>
      </c>
      <c r="B3691" s="1165">
        <f>IFERROR(INDEX('PE Holds'!$B$15:$AF$554,MATCH(C3691,'PE Holds'!$B$15:$B$552,FALSE),MATCH(D3691,'PE Holds'!$B$15:$AF$15,FALSE)),0)</f>
        <v>0</v>
      </c>
      <c r="C3691" s="1165" t="str">
        <f>+C3690</f>
        <v>PEXP247</v>
      </c>
      <c r="D3691" s="988" t="str">
        <f>'PE Holds'!$M$15</f>
        <v>Yellow 
RAL 1026</v>
      </c>
      <c r="E3691" s="1165" t="s">
        <v>27823</v>
      </c>
      <c r="F3691" s="1165" t="s">
        <v>27824</v>
      </c>
      <c r="G3691" s="1170" t="s">
        <v>28040</v>
      </c>
    </row>
    <row r="3692" spans="1:7" ht="15" customHeight="1">
      <c r="A3692" s="1165" t="str">
        <f t="shared" si="373"/>
        <v>PEXP247GRE</v>
      </c>
      <c r="B3692" s="1165">
        <f>IFERROR(INDEX('PE Holds'!$B$15:$AF$554,MATCH(C3692,'PE Holds'!$B$15:$B$552,FALSE),MATCH(D3692,'PE Holds'!$B$15:$AF$15,FALSE)),0)</f>
        <v>0</v>
      </c>
      <c r="C3692" s="1165" t="str">
        <f t="shared" ref="C3692:C3703" si="376">+C3691</f>
        <v>PEXP247</v>
      </c>
      <c r="D3692" s="988" t="str">
        <f>'PE Holds'!$N$15</f>
        <v>Green 
RAL 6002</v>
      </c>
      <c r="E3692" s="1165" t="s">
        <v>27837</v>
      </c>
      <c r="F3692" s="1165" t="s">
        <v>27824</v>
      </c>
      <c r="G3692" s="1170" t="s">
        <v>28040</v>
      </c>
    </row>
    <row r="3693" spans="1:7" ht="15" customHeight="1">
      <c r="A3693" s="1165" t="str">
        <f t="shared" si="373"/>
        <v>PEXP247RED</v>
      </c>
      <c r="B3693" s="1165">
        <f>IFERROR(INDEX('PE Holds'!$B$15:$AF$554,MATCH(C3693,'PE Holds'!$B$15:$B$552,FALSE),MATCH(D3693,'PE Holds'!$B$15:$AF$15,FALSE)),0)</f>
        <v>0</v>
      </c>
      <c r="C3693" s="1165" t="str">
        <f t="shared" si="376"/>
        <v>PEXP247</v>
      </c>
      <c r="D3693" s="988" t="str">
        <f>'PE Holds'!$O$15</f>
        <v>Red 
RAL 3020</v>
      </c>
      <c r="E3693" s="1165" t="s">
        <v>27826</v>
      </c>
      <c r="F3693" s="1165" t="s">
        <v>27824</v>
      </c>
      <c r="G3693" s="1170" t="s">
        <v>28040</v>
      </c>
    </row>
    <row r="3694" spans="1:7" ht="15" customHeight="1">
      <c r="A3694" s="1165" t="str">
        <f t="shared" si="373"/>
        <v>PEXP247BLU</v>
      </c>
      <c r="B3694" s="1165">
        <f>IFERROR(INDEX('PE Holds'!$B$15:$AF$554,MATCH(C3694,'PE Holds'!$B$15:$B$552,FALSE),MATCH(D3694,'PE Holds'!$B$15:$AF$15,FALSE)),0)</f>
        <v>0</v>
      </c>
      <c r="C3694" s="1165" t="str">
        <f t="shared" si="376"/>
        <v>PEXP247</v>
      </c>
      <c r="D3694" s="988" t="str">
        <f>'PE Holds'!$P$15</f>
        <v>Blue 
RAL 5015</v>
      </c>
      <c r="E3694" s="1165" t="s">
        <v>27827</v>
      </c>
      <c r="F3694" s="1165" t="s">
        <v>27824</v>
      </c>
      <c r="G3694" s="1170" t="s">
        <v>28040</v>
      </c>
    </row>
    <row r="3695" spans="1:7" ht="15" customHeight="1">
      <c r="A3695" s="1165" t="str">
        <f t="shared" si="373"/>
        <v>PEXP247GRY</v>
      </c>
      <c r="B3695" s="1165">
        <f>IFERROR(INDEX('PE Holds'!$B$15:$AF$554,MATCH(C3695,'PE Holds'!$B$15:$B$552,FALSE),MATCH(D3695,'PE Holds'!$B$15:$AF$15,FALSE)),0)</f>
        <v>0</v>
      </c>
      <c r="C3695" s="1165" t="str">
        <f t="shared" si="376"/>
        <v>PEXP247</v>
      </c>
      <c r="D3695" s="988" t="str">
        <f>'PE Holds'!$Q$15</f>
        <v>Grey 
RAL 7001</v>
      </c>
      <c r="E3695" s="1165" t="s">
        <v>27828</v>
      </c>
      <c r="F3695" s="1165" t="s">
        <v>27824</v>
      </c>
      <c r="G3695" s="1170" t="s">
        <v>28040</v>
      </c>
    </row>
    <row r="3696" spans="1:7" ht="15" customHeight="1">
      <c r="A3696" s="1165" t="str">
        <f t="shared" si="373"/>
        <v>PEXP247BLK</v>
      </c>
      <c r="B3696" s="1165">
        <f>IFERROR(INDEX('PE Holds'!$B$15:$AF$554,MATCH(C3696,'PE Holds'!$B$15:$B$552,FALSE),MATCH(D3696,'PE Holds'!$B$15:$AF$15,FALSE)),0)</f>
        <v>0</v>
      </c>
      <c r="C3696" s="1165" t="str">
        <f t="shared" si="376"/>
        <v>PEXP247</v>
      </c>
      <c r="D3696" s="988" t="str">
        <f>'PE Holds'!$R$15</f>
        <v>Black 
RAL 9005</v>
      </c>
      <c r="E3696" s="1165" t="s">
        <v>27829</v>
      </c>
      <c r="F3696" s="1165" t="s">
        <v>27824</v>
      </c>
      <c r="G3696" s="1170" t="s">
        <v>28040</v>
      </c>
    </row>
    <row r="3697" spans="1:7" ht="15" customHeight="1">
      <c r="A3697" s="1165" t="str">
        <f t="shared" si="373"/>
        <v>PEXP247FLO</v>
      </c>
      <c r="B3697" s="1165">
        <f>IFERROR(INDEX('PE Holds'!$B$15:$AF$554,MATCH(C3697,'PE Holds'!$B$15:$B$552,FALSE),MATCH(D3697,'PE Holds'!$B$15:$AF$15,FALSE)),0)</f>
        <v>0</v>
      </c>
      <c r="C3697" s="1165" t="str">
        <f t="shared" si="376"/>
        <v>PEXP247</v>
      </c>
      <c r="D3697" s="988" t="str">
        <f>'PE Holds'!$S$15</f>
        <v>Fluo 
Orange</v>
      </c>
      <c r="E3697" s="1165" t="s">
        <v>27830</v>
      </c>
      <c r="F3697" s="1165" t="s">
        <v>27824</v>
      </c>
      <c r="G3697" s="1170" t="s">
        <v>28040</v>
      </c>
    </row>
    <row r="3698" spans="1:7" ht="15" customHeight="1">
      <c r="A3698" s="1165" t="str">
        <f t="shared" si="373"/>
        <v>PEXP247FLG</v>
      </c>
      <c r="B3698" s="1165">
        <f>IFERROR(INDEX('PE Holds'!$B$15:$AF$554,MATCH(C3698,'PE Holds'!$B$15:$B$552,FALSE),MATCH(D3698,'PE Holds'!$B$15:$AF$15,FALSE)),0)</f>
        <v>0</v>
      </c>
      <c r="C3698" s="1165" t="str">
        <f t="shared" si="376"/>
        <v>PEXP247</v>
      </c>
      <c r="D3698" s="988" t="str">
        <f>'PE Holds'!$T$15</f>
        <v>Fluo 
Green</v>
      </c>
      <c r="E3698" s="1165" t="s">
        <v>27831</v>
      </c>
      <c r="F3698" s="1165" t="s">
        <v>27824</v>
      </c>
      <c r="G3698" s="1170" t="s">
        <v>28040</v>
      </c>
    </row>
    <row r="3699" spans="1:7" ht="15" customHeight="1">
      <c r="A3699" s="1165" t="str">
        <f t="shared" si="373"/>
        <v>PEXP247FLP</v>
      </c>
      <c r="B3699" s="1165">
        <f>IFERROR(INDEX('PE Holds'!$B$15:$AF$554,MATCH(C3699,'PE Holds'!$B$15:$B$552,FALSE),MATCH(D3699,'PE Holds'!$B$15:$AF$15,FALSE)),0)</f>
        <v>0</v>
      </c>
      <c r="C3699" s="1165" t="str">
        <f t="shared" si="376"/>
        <v>PEXP247</v>
      </c>
      <c r="D3699" s="988" t="str">
        <f>'PE Holds'!$U$15</f>
        <v>Fluo 
Pink</v>
      </c>
      <c r="E3699" s="1165" t="s">
        <v>27832</v>
      </c>
      <c r="F3699" s="1165" t="s">
        <v>27824</v>
      </c>
      <c r="G3699" s="1170" t="s">
        <v>28040</v>
      </c>
    </row>
    <row r="3700" spans="1:7" ht="15" customHeight="1">
      <c r="A3700" s="1165" t="str">
        <f t="shared" si="373"/>
        <v>PEXP247FLY</v>
      </c>
      <c r="B3700" s="1165">
        <f>IFERROR(INDEX('PE Holds'!$B$15:$AF$554,MATCH(C3700,'PE Holds'!$B$15:$B$552,FALSE),MATCH(D3700,'PE Holds'!$B$15:$AF$15,FALSE)),0)</f>
        <v>0</v>
      </c>
      <c r="C3700" s="1165" t="str">
        <f t="shared" si="376"/>
        <v>PEXP247</v>
      </c>
      <c r="D3700" s="988" t="str">
        <f>'PE Holds'!$V$15</f>
        <v>Fluo 
Yellow</v>
      </c>
      <c r="E3700" s="1165" t="s">
        <v>28041</v>
      </c>
      <c r="F3700" s="1165" t="s">
        <v>27824</v>
      </c>
      <c r="G3700" s="1170" t="s">
        <v>28040</v>
      </c>
    </row>
    <row r="3701" spans="1:7" ht="15" customHeight="1">
      <c r="A3701" s="1165" t="str">
        <f t="shared" si="373"/>
        <v>PEXP247VIO</v>
      </c>
      <c r="B3701" s="1165">
        <f>IFERROR(INDEX('PE Holds'!$B$15:$AF$554,MATCH(C3701,'PE Holds'!$B$15:$B$552,FALSE),MATCH(D3701,'PE Holds'!$B$15:$AF$15,FALSE)),0)</f>
        <v>0</v>
      </c>
      <c r="C3701" s="1165" t="str">
        <f t="shared" si="376"/>
        <v>PEXP247</v>
      </c>
      <c r="D3701" s="988" t="str">
        <f>'PE Holds'!$W$15</f>
        <v>Violet 
RAL 4008</v>
      </c>
      <c r="E3701" s="1165" t="s">
        <v>27833</v>
      </c>
      <c r="F3701" s="1165" t="s">
        <v>27824</v>
      </c>
      <c r="G3701" s="1170" t="s">
        <v>28040</v>
      </c>
    </row>
    <row r="3702" spans="1:7" ht="15" customHeight="1">
      <c r="A3702" s="1165" t="str">
        <f t="shared" si="373"/>
        <v>PEXP247MIN</v>
      </c>
      <c r="B3702" s="1165">
        <f>IFERROR(INDEX('PE Holds'!$B$15:$AF$554,MATCH(C3702,'PE Holds'!$B$15:$B$552,FALSE),MATCH(D3702,'PE Holds'!$B$15:$AF$15,FALSE)),0)</f>
        <v>0</v>
      </c>
      <c r="C3702" s="1165" t="str">
        <f t="shared" si="376"/>
        <v>PEXP247</v>
      </c>
      <c r="D3702" s="988" t="str">
        <f>'PE Holds'!$X$15</f>
        <v>Mint 
RAL 6027</v>
      </c>
      <c r="E3702" s="1165" t="s">
        <v>27834</v>
      </c>
      <c r="F3702" s="1165" t="s">
        <v>27824</v>
      </c>
      <c r="G3702" s="1170" t="s">
        <v>28040</v>
      </c>
    </row>
    <row r="3703" spans="1:7" ht="15" customHeight="1">
      <c r="A3703" s="1165" t="str">
        <f t="shared" si="373"/>
        <v>PEXP247ORA</v>
      </c>
      <c r="B3703" s="1165">
        <f>IFERROR(INDEX('PE Holds'!$B$15:$AF$554,MATCH(C3703,'PE Holds'!$B$15:$B$552,FALSE),MATCH(D3703,'PE Holds'!$B$15:$AF$15,FALSE)),0)</f>
        <v>0</v>
      </c>
      <c r="C3703" s="1165" t="str">
        <f t="shared" si="376"/>
        <v>PEXP247</v>
      </c>
      <c r="D3703" s="988" t="str">
        <f>'PE Holds'!$Y$15</f>
        <v>Pure Orange</v>
      </c>
      <c r="E3703" s="1165" t="s">
        <v>27836</v>
      </c>
      <c r="F3703" s="1165" t="s">
        <v>27824</v>
      </c>
      <c r="G3703" s="1170" t="s">
        <v>28040</v>
      </c>
    </row>
    <row r="3704" spans="1:7" ht="15" customHeight="1">
      <c r="A3704" s="1165" t="str">
        <f t="shared" si="373"/>
        <v>PEXP248WHI</v>
      </c>
      <c r="B3704" s="1165">
        <f>IFERROR(INDEX('PE Holds'!$B$15:$AF$554,MATCH(C3704,'PE Holds'!$B$15:$B$552,FALSE),MATCH(D3704,'PE Holds'!$B$15:$AF$15,FALSE)),0)</f>
        <v>0</v>
      </c>
      <c r="C3704" s="1165" t="s">
        <v>28088</v>
      </c>
      <c r="D3704" s="1166" t="str">
        <f>'PE Holds'!$L$15</f>
        <v>White 
RAL 9016</v>
      </c>
      <c r="E3704" s="1165" t="s">
        <v>27838</v>
      </c>
      <c r="F3704" s="1165" t="s">
        <v>27824</v>
      </c>
      <c r="G3704" s="1170" t="s">
        <v>28040</v>
      </c>
    </row>
    <row r="3705" spans="1:7" ht="15" customHeight="1">
      <c r="A3705" s="1165" t="str">
        <f t="shared" si="373"/>
        <v>PEXP248YEL</v>
      </c>
      <c r="B3705" s="1165">
        <f>IFERROR(INDEX('PE Holds'!$B$15:$AF$554,MATCH(C3705,'PE Holds'!$B$15:$B$552,FALSE),MATCH(D3705,'PE Holds'!$B$15:$AF$15,FALSE)),0)</f>
        <v>0</v>
      </c>
      <c r="C3705" s="1165" t="str">
        <f>+C3704</f>
        <v>PEXP248</v>
      </c>
      <c r="D3705" s="988" t="str">
        <f>'PE Holds'!$M$15</f>
        <v>Yellow 
RAL 1026</v>
      </c>
      <c r="E3705" s="1165" t="s">
        <v>27823</v>
      </c>
      <c r="F3705" s="1165" t="s">
        <v>27824</v>
      </c>
      <c r="G3705" s="1170" t="s">
        <v>28040</v>
      </c>
    </row>
    <row r="3706" spans="1:7" ht="15" customHeight="1">
      <c r="A3706" s="1165" t="str">
        <f t="shared" si="373"/>
        <v>PEXP248GRE</v>
      </c>
      <c r="B3706" s="1165">
        <f>IFERROR(INDEX('PE Holds'!$B$15:$AF$554,MATCH(C3706,'PE Holds'!$B$15:$B$552,FALSE),MATCH(D3706,'PE Holds'!$B$15:$AF$15,FALSE)),0)</f>
        <v>0</v>
      </c>
      <c r="C3706" s="1165" t="str">
        <f t="shared" ref="C3706:C3717" si="377">+C3705</f>
        <v>PEXP248</v>
      </c>
      <c r="D3706" s="988" t="str">
        <f>'PE Holds'!$N$15</f>
        <v>Green 
RAL 6002</v>
      </c>
      <c r="E3706" s="1165" t="s">
        <v>27837</v>
      </c>
      <c r="F3706" s="1165" t="s">
        <v>27824</v>
      </c>
      <c r="G3706" s="1170" t="s">
        <v>28040</v>
      </c>
    </row>
    <row r="3707" spans="1:7" ht="15" customHeight="1">
      <c r="A3707" s="1165" t="str">
        <f t="shared" si="373"/>
        <v>PEXP248RED</v>
      </c>
      <c r="B3707" s="1165">
        <f>IFERROR(INDEX('PE Holds'!$B$15:$AF$554,MATCH(C3707,'PE Holds'!$B$15:$B$552,FALSE),MATCH(D3707,'PE Holds'!$B$15:$AF$15,FALSE)),0)</f>
        <v>0</v>
      </c>
      <c r="C3707" s="1165" t="str">
        <f t="shared" si="377"/>
        <v>PEXP248</v>
      </c>
      <c r="D3707" s="988" t="str">
        <f>'PE Holds'!$O$15</f>
        <v>Red 
RAL 3020</v>
      </c>
      <c r="E3707" s="1165" t="s">
        <v>27826</v>
      </c>
      <c r="F3707" s="1165" t="s">
        <v>27824</v>
      </c>
      <c r="G3707" s="1170" t="s">
        <v>28040</v>
      </c>
    </row>
    <row r="3708" spans="1:7" ht="15" customHeight="1">
      <c r="A3708" s="1165" t="str">
        <f t="shared" si="373"/>
        <v>PEXP248BLU</v>
      </c>
      <c r="B3708" s="1165">
        <f>IFERROR(INDEX('PE Holds'!$B$15:$AF$554,MATCH(C3708,'PE Holds'!$B$15:$B$552,FALSE),MATCH(D3708,'PE Holds'!$B$15:$AF$15,FALSE)),0)</f>
        <v>0</v>
      </c>
      <c r="C3708" s="1165" t="str">
        <f t="shared" si="377"/>
        <v>PEXP248</v>
      </c>
      <c r="D3708" s="988" t="str">
        <f>'PE Holds'!$P$15</f>
        <v>Blue 
RAL 5015</v>
      </c>
      <c r="E3708" s="1165" t="s">
        <v>27827</v>
      </c>
      <c r="F3708" s="1165" t="s">
        <v>27824</v>
      </c>
      <c r="G3708" s="1170" t="s">
        <v>28040</v>
      </c>
    </row>
    <row r="3709" spans="1:7" ht="15" customHeight="1">
      <c r="A3709" s="1165" t="str">
        <f t="shared" si="373"/>
        <v>PEXP248GRY</v>
      </c>
      <c r="B3709" s="1165">
        <f>IFERROR(INDEX('PE Holds'!$B$15:$AF$554,MATCH(C3709,'PE Holds'!$B$15:$B$552,FALSE),MATCH(D3709,'PE Holds'!$B$15:$AF$15,FALSE)),0)</f>
        <v>0</v>
      </c>
      <c r="C3709" s="1165" t="str">
        <f t="shared" si="377"/>
        <v>PEXP248</v>
      </c>
      <c r="D3709" s="988" t="str">
        <f>'PE Holds'!$Q$15</f>
        <v>Grey 
RAL 7001</v>
      </c>
      <c r="E3709" s="1165" t="s">
        <v>27828</v>
      </c>
      <c r="F3709" s="1165" t="s">
        <v>27824</v>
      </c>
      <c r="G3709" s="1170" t="s">
        <v>28040</v>
      </c>
    </row>
    <row r="3710" spans="1:7" ht="15" customHeight="1">
      <c r="A3710" s="1165" t="str">
        <f t="shared" si="373"/>
        <v>PEXP248BLK</v>
      </c>
      <c r="B3710" s="1165">
        <f>IFERROR(INDEX('PE Holds'!$B$15:$AF$554,MATCH(C3710,'PE Holds'!$B$15:$B$552,FALSE),MATCH(D3710,'PE Holds'!$B$15:$AF$15,FALSE)),0)</f>
        <v>0</v>
      </c>
      <c r="C3710" s="1165" t="str">
        <f t="shared" si="377"/>
        <v>PEXP248</v>
      </c>
      <c r="D3710" s="988" t="str">
        <f>'PE Holds'!$R$15</f>
        <v>Black 
RAL 9005</v>
      </c>
      <c r="E3710" s="1165" t="s">
        <v>27829</v>
      </c>
      <c r="F3710" s="1165" t="s">
        <v>27824</v>
      </c>
      <c r="G3710" s="1170" t="s">
        <v>28040</v>
      </c>
    </row>
    <row r="3711" spans="1:7" ht="15" customHeight="1">
      <c r="A3711" s="1165" t="str">
        <f t="shared" si="373"/>
        <v>PEXP248FLO</v>
      </c>
      <c r="B3711" s="1165">
        <f>IFERROR(INDEX('PE Holds'!$B$15:$AF$554,MATCH(C3711,'PE Holds'!$B$15:$B$552,FALSE),MATCH(D3711,'PE Holds'!$B$15:$AF$15,FALSE)),0)</f>
        <v>0</v>
      </c>
      <c r="C3711" s="1165" t="str">
        <f t="shared" si="377"/>
        <v>PEXP248</v>
      </c>
      <c r="D3711" s="988" t="str">
        <f>'PE Holds'!$S$15</f>
        <v>Fluo 
Orange</v>
      </c>
      <c r="E3711" s="1165" t="s">
        <v>27830</v>
      </c>
      <c r="F3711" s="1165" t="s">
        <v>27824</v>
      </c>
      <c r="G3711" s="1170" t="s">
        <v>28040</v>
      </c>
    </row>
    <row r="3712" spans="1:7" ht="15" customHeight="1">
      <c r="A3712" s="1165" t="str">
        <f t="shared" si="373"/>
        <v>PEXP248FLG</v>
      </c>
      <c r="B3712" s="1165">
        <f>IFERROR(INDEX('PE Holds'!$B$15:$AF$554,MATCH(C3712,'PE Holds'!$B$15:$B$552,FALSE),MATCH(D3712,'PE Holds'!$B$15:$AF$15,FALSE)),0)</f>
        <v>0</v>
      </c>
      <c r="C3712" s="1165" t="str">
        <f t="shared" si="377"/>
        <v>PEXP248</v>
      </c>
      <c r="D3712" s="988" t="str">
        <f>'PE Holds'!$T$15</f>
        <v>Fluo 
Green</v>
      </c>
      <c r="E3712" s="1165" t="s">
        <v>27831</v>
      </c>
      <c r="F3712" s="1165" t="s">
        <v>27824</v>
      </c>
      <c r="G3712" s="1170" t="s">
        <v>28040</v>
      </c>
    </row>
    <row r="3713" spans="1:7" ht="15" customHeight="1">
      <c r="A3713" s="1165" t="str">
        <f t="shared" si="373"/>
        <v>PEXP248FLP</v>
      </c>
      <c r="B3713" s="1165">
        <f>IFERROR(INDEX('PE Holds'!$B$15:$AF$554,MATCH(C3713,'PE Holds'!$B$15:$B$552,FALSE),MATCH(D3713,'PE Holds'!$B$15:$AF$15,FALSE)),0)</f>
        <v>0</v>
      </c>
      <c r="C3713" s="1165" t="str">
        <f t="shared" si="377"/>
        <v>PEXP248</v>
      </c>
      <c r="D3713" s="988" t="str">
        <f>'PE Holds'!$U$15</f>
        <v>Fluo 
Pink</v>
      </c>
      <c r="E3713" s="1165" t="s">
        <v>27832</v>
      </c>
      <c r="F3713" s="1165" t="s">
        <v>27824</v>
      </c>
      <c r="G3713" s="1170" t="s">
        <v>28040</v>
      </c>
    </row>
    <row r="3714" spans="1:7" ht="15" customHeight="1">
      <c r="A3714" s="1165" t="str">
        <f t="shared" si="373"/>
        <v>PEXP248FLY</v>
      </c>
      <c r="B3714" s="1165">
        <f>IFERROR(INDEX('PE Holds'!$B$15:$AF$554,MATCH(C3714,'PE Holds'!$B$15:$B$552,FALSE),MATCH(D3714,'PE Holds'!$B$15:$AF$15,FALSE)),0)</f>
        <v>0</v>
      </c>
      <c r="C3714" s="1165" t="str">
        <f t="shared" si="377"/>
        <v>PEXP248</v>
      </c>
      <c r="D3714" s="988" t="str">
        <f>'PE Holds'!$V$15</f>
        <v>Fluo 
Yellow</v>
      </c>
      <c r="E3714" s="1165" t="s">
        <v>28041</v>
      </c>
      <c r="F3714" s="1165" t="s">
        <v>27824</v>
      </c>
      <c r="G3714" s="1170" t="s">
        <v>28040</v>
      </c>
    </row>
    <row r="3715" spans="1:7" ht="15" customHeight="1">
      <c r="A3715" s="1165" t="str">
        <f t="shared" si="373"/>
        <v>PEXP248VIO</v>
      </c>
      <c r="B3715" s="1165">
        <f>IFERROR(INDEX('PE Holds'!$B$15:$AF$554,MATCH(C3715,'PE Holds'!$B$15:$B$552,FALSE),MATCH(D3715,'PE Holds'!$B$15:$AF$15,FALSE)),0)</f>
        <v>0</v>
      </c>
      <c r="C3715" s="1165" t="str">
        <f t="shared" si="377"/>
        <v>PEXP248</v>
      </c>
      <c r="D3715" s="988" t="str">
        <f>'PE Holds'!$W$15</f>
        <v>Violet 
RAL 4008</v>
      </c>
      <c r="E3715" s="1165" t="s">
        <v>27833</v>
      </c>
      <c r="F3715" s="1165" t="s">
        <v>27824</v>
      </c>
      <c r="G3715" s="1170" t="s">
        <v>28040</v>
      </c>
    </row>
    <row r="3716" spans="1:7" ht="15" customHeight="1">
      <c r="A3716" s="1165" t="str">
        <f t="shared" si="373"/>
        <v>PEXP248MIN</v>
      </c>
      <c r="B3716" s="1165">
        <f>IFERROR(INDEX('PE Holds'!$B$15:$AF$554,MATCH(C3716,'PE Holds'!$B$15:$B$552,FALSE),MATCH(D3716,'PE Holds'!$B$15:$AF$15,FALSE)),0)</f>
        <v>0</v>
      </c>
      <c r="C3716" s="1165" t="str">
        <f t="shared" si="377"/>
        <v>PEXP248</v>
      </c>
      <c r="D3716" s="988" t="str">
        <f>'PE Holds'!$X$15</f>
        <v>Mint 
RAL 6027</v>
      </c>
      <c r="E3716" s="1165" t="s">
        <v>27834</v>
      </c>
      <c r="F3716" s="1165" t="s">
        <v>27824</v>
      </c>
      <c r="G3716" s="1170" t="s">
        <v>28040</v>
      </c>
    </row>
    <row r="3717" spans="1:7" ht="15" customHeight="1">
      <c r="A3717" s="1165" t="str">
        <f t="shared" si="373"/>
        <v>PEXP248ORA</v>
      </c>
      <c r="B3717" s="1165">
        <f>IFERROR(INDEX('PE Holds'!$B$15:$AF$554,MATCH(C3717,'PE Holds'!$B$15:$B$552,FALSE),MATCH(D3717,'PE Holds'!$B$15:$AF$15,FALSE)),0)</f>
        <v>0</v>
      </c>
      <c r="C3717" s="1165" t="str">
        <f t="shared" si="377"/>
        <v>PEXP248</v>
      </c>
      <c r="D3717" s="988" t="str">
        <f>'PE Holds'!$Y$15</f>
        <v>Pure Orange</v>
      </c>
      <c r="E3717" s="1165" t="s">
        <v>27836</v>
      </c>
      <c r="F3717" s="1165" t="s">
        <v>27824</v>
      </c>
      <c r="G3717" s="1170" t="s">
        <v>28040</v>
      </c>
    </row>
    <row r="3718" spans="1:7" ht="15" customHeight="1">
      <c r="A3718" s="1165" t="str">
        <f t="shared" si="373"/>
        <v>PEXP249WHI</v>
      </c>
      <c r="B3718" s="1165">
        <f>IFERROR(INDEX('PE Holds'!$B$15:$AF$554,MATCH(C3718,'PE Holds'!$B$15:$B$552,FALSE),MATCH(D3718,'PE Holds'!$B$15:$AF$15,FALSE)),0)</f>
        <v>0</v>
      </c>
      <c r="C3718" s="1165" t="s">
        <v>28089</v>
      </c>
      <c r="D3718" s="1166" t="str">
        <f>'PE Holds'!$L$15</f>
        <v>White 
RAL 9016</v>
      </c>
      <c r="E3718" s="1165" t="s">
        <v>27838</v>
      </c>
      <c r="F3718" s="1165" t="s">
        <v>27824</v>
      </c>
      <c r="G3718" s="1170" t="s">
        <v>28040</v>
      </c>
    </row>
    <row r="3719" spans="1:7" ht="15" customHeight="1">
      <c r="A3719" s="1165" t="str">
        <f t="shared" si="373"/>
        <v>PEXP249YEL</v>
      </c>
      <c r="B3719" s="1165">
        <f>IFERROR(INDEX('PE Holds'!$B$15:$AF$554,MATCH(C3719,'PE Holds'!$B$15:$B$552,FALSE),MATCH(D3719,'PE Holds'!$B$15:$AF$15,FALSE)),0)</f>
        <v>0</v>
      </c>
      <c r="C3719" s="1165" t="str">
        <f>+C3718</f>
        <v>PEXP249</v>
      </c>
      <c r="D3719" s="988" t="str">
        <f>'PE Holds'!$M$15</f>
        <v>Yellow 
RAL 1026</v>
      </c>
      <c r="E3719" s="1165" t="s">
        <v>27823</v>
      </c>
      <c r="F3719" s="1165" t="s">
        <v>27824</v>
      </c>
      <c r="G3719" s="1170" t="s">
        <v>28040</v>
      </c>
    </row>
    <row r="3720" spans="1:7" ht="15" customHeight="1">
      <c r="A3720" s="1165" t="str">
        <f t="shared" ref="A3720:A3783" si="378">CONCATENATE(C3720,E3720)</f>
        <v>PEXP249GRE</v>
      </c>
      <c r="B3720" s="1165">
        <f>IFERROR(INDEX('PE Holds'!$B$15:$AF$554,MATCH(C3720,'PE Holds'!$B$15:$B$552,FALSE),MATCH(D3720,'PE Holds'!$B$15:$AF$15,FALSE)),0)</f>
        <v>0</v>
      </c>
      <c r="C3720" s="1165" t="str">
        <f t="shared" ref="C3720:C3731" si="379">+C3719</f>
        <v>PEXP249</v>
      </c>
      <c r="D3720" s="988" t="str">
        <f>'PE Holds'!$N$15</f>
        <v>Green 
RAL 6002</v>
      </c>
      <c r="E3720" s="1165" t="s">
        <v>27837</v>
      </c>
      <c r="F3720" s="1165" t="s">
        <v>27824</v>
      </c>
      <c r="G3720" s="1170" t="s">
        <v>28040</v>
      </c>
    </row>
    <row r="3721" spans="1:7" ht="15" customHeight="1">
      <c r="A3721" s="1165" t="str">
        <f t="shared" si="378"/>
        <v>PEXP249RED</v>
      </c>
      <c r="B3721" s="1165">
        <f>IFERROR(INDEX('PE Holds'!$B$15:$AF$554,MATCH(C3721,'PE Holds'!$B$15:$B$552,FALSE),MATCH(D3721,'PE Holds'!$B$15:$AF$15,FALSE)),0)</f>
        <v>0</v>
      </c>
      <c r="C3721" s="1165" t="str">
        <f t="shared" si="379"/>
        <v>PEXP249</v>
      </c>
      <c r="D3721" s="988" t="str">
        <f>'PE Holds'!$O$15</f>
        <v>Red 
RAL 3020</v>
      </c>
      <c r="E3721" s="1165" t="s">
        <v>27826</v>
      </c>
      <c r="F3721" s="1165" t="s">
        <v>27824</v>
      </c>
      <c r="G3721" s="1170" t="s">
        <v>28040</v>
      </c>
    </row>
    <row r="3722" spans="1:7" ht="15" customHeight="1">
      <c r="A3722" s="1165" t="str">
        <f t="shared" si="378"/>
        <v>PEXP249BLU</v>
      </c>
      <c r="B3722" s="1165">
        <f>IFERROR(INDEX('PE Holds'!$B$15:$AF$554,MATCH(C3722,'PE Holds'!$B$15:$B$552,FALSE),MATCH(D3722,'PE Holds'!$B$15:$AF$15,FALSE)),0)</f>
        <v>0</v>
      </c>
      <c r="C3722" s="1165" t="str">
        <f t="shared" si="379"/>
        <v>PEXP249</v>
      </c>
      <c r="D3722" s="988" t="str">
        <f>'PE Holds'!$P$15</f>
        <v>Blue 
RAL 5015</v>
      </c>
      <c r="E3722" s="1165" t="s">
        <v>27827</v>
      </c>
      <c r="F3722" s="1165" t="s">
        <v>27824</v>
      </c>
      <c r="G3722" s="1170" t="s">
        <v>28040</v>
      </c>
    </row>
    <row r="3723" spans="1:7" ht="15" customHeight="1">
      <c r="A3723" s="1165" t="str">
        <f t="shared" si="378"/>
        <v>PEXP249GRY</v>
      </c>
      <c r="B3723" s="1165">
        <f>IFERROR(INDEX('PE Holds'!$B$15:$AF$554,MATCH(C3723,'PE Holds'!$B$15:$B$552,FALSE),MATCH(D3723,'PE Holds'!$B$15:$AF$15,FALSE)),0)</f>
        <v>0</v>
      </c>
      <c r="C3723" s="1165" t="str">
        <f t="shared" si="379"/>
        <v>PEXP249</v>
      </c>
      <c r="D3723" s="988" t="str">
        <f>'PE Holds'!$Q$15</f>
        <v>Grey 
RAL 7001</v>
      </c>
      <c r="E3723" s="1165" t="s">
        <v>27828</v>
      </c>
      <c r="F3723" s="1165" t="s">
        <v>27824</v>
      </c>
      <c r="G3723" s="1170" t="s">
        <v>28040</v>
      </c>
    </row>
    <row r="3724" spans="1:7" ht="15" customHeight="1">
      <c r="A3724" s="1165" t="str">
        <f t="shared" si="378"/>
        <v>PEXP249BLK</v>
      </c>
      <c r="B3724" s="1165">
        <f>IFERROR(INDEX('PE Holds'!$B$15:$AF$554,MATCH(C3724,'PE Holds'!$B$15:$B$552,FALSE),MATCH(D3724,'PE Holds'!$B$15:$AF$15,FALSE)),0)</f>
        <v>0</v>
      </c>
      <c r="C3724" s="1165" t="str">
        <f t="shared" si="379"/>
        <v>PEXP249</v>
      </c>
      <c r="D3724" s="988" t="str">
        <f>'PE Holds'!$R$15</f>
        <v>Black 
RAL 9005</v>
      </c>
      <c r="E3724" s="1165" t="s">
        <v>27829</v>
      </c>
      <c r="F3724" s="1165" t="s">
        <v>27824</v>
      </c>
      <c r="G3724" s="1170" t="s">
        <v>28040</v>
      </c>
    </row>
    <row r="3725" spans="1:7" ht="15" customHeight="1">
      <c r="A3725" s="1165" t="str">
        <f t="shared" si="378"/>
        <v>PEXP249FLO</v>
      </c>
      <c r="B3725" s="1165">
        <f>IFERROR(INDEX('PE Holds'!$B$15:$AF$554,MATCH(C3725,'PE Holds'!$B$15:$B$552,FALSE),MATCH(D3725,'PE Holds'!$B$15:$AF$15,FALSE)),0)</f>
        <v>0</v>
      </c>
      <c r="C3725" s="1165" t="str">
        <f t="shared" si="379"/>
        <v>PEXP249</v>
      </c>
      <c r="D3725" s="988" t="str">
        <f>'PE Holds'!$S$15</f>
        <v>Fluo 
Orange</v>
      </c>
      <c r="E3725" s="1165" t="s">
        <v>27830</v>
      </c>
      <c r="F3725" s="1165" t="s">
        <v>27824</v>
      </c>
      <c r="G3725" s="1170" t="s">
        <v>28040</v>
      </c>
    </row>
    <row r="3726" spans="1:7" ht="15" customHeight="1">
      <c r="A3726" s="1165" t="str">
        <f t="shared" si="378"/>
        <v>PEXP249FLG</v>
      </c>
      <c r="B3726" s="1165">
        <f>IFERROR(INDEX('PE Holds'!$B$15:$AF$554,MATCH(C3726,'PE Holds'!$B$15:$B$552,FALSE),MATCH(D3726,'PE Holds'!$B$15:$AF$15,FALSE)),0)</f>
        <v>0</v>
      </c>
      <c r="C3726" s="1165" t="str">
        <f t="shared" si="379"/>
        <v>PEXP249</v>
      </c>
      <c r="D3726" s="988" t="str">
        <f>'PE Holds'!$T$15</f>
        <v>Fluo 
Green</v>
      </c>
      <c r="E3726" s="1165" t="s">
        <v>27831</v>
      </c>
      <c r="F3726" s="1165" t="s">
        <v>27824</v>
      </c>
      <c r="G3726" s="1170" t="s">
        <v>28040</v>
      </c>
    </row>
    <row r="3727" spans="1:7" ht="15" customHeight="1">
      <c r="A3727" s="1165" t="str">
        <f t="shared" si="378"/>
        <v>PEXP249FLP</v>
      </c>
      <c r="B3727" s="1165">
        <f>IFERROR(INDEX('PE Holds'!$B$15:$AF$554,MATCH(C3727,'PE Holds'!$B$15:$B$552,FALSE),MATCH(D3727,'PE Holds'!$B$15:$AF$15,FALSE)),0)</f>
        <v>0</v>
      </c>
      <c r="C3727" s="1165" t="str">
        <f t="shared" si="379"/>
        <v>PEXP249</v>
      </c>
      <c r="D3727" s="988" t="str">
        <f>'PE Holds'!$U$15</f>
        <v>Fluo 
Pink</v>
      </c>
      <c r="E3727" s="1165" t="s">
        <v>27832</v>
      </c>
      <c r="F3727" s="1165" t="s">
        <v>27824</v>
      </c>
      <c r="G3727" s="1170" t="s">
        <v>28040</v>
      </c>
    </row>
    <row r="3728" spans="1:7" ht="15" customHeight="1">
      <c r="A3728" s="1165" t="str">
        <f t="shared" si="378"/>
        <v>PEXP249FLY</v>
      </c>
      <c r="B3728" s="1165">
        <f>IFERROR(INDEX('PE Holds'!$B$15:$AF$554,MATCH(C3728,'PE Holds'!$B$15:$B$552,FALSE),MATCH(D3728,'PE Holds'!$B$15:$AF$15,FALSE)),0)</f>
        <v>0</v>
      </c>
      <c r="C3728" s="1165" t="str">
        <f t="shared" si="379"/>
        <v>PEXP249</v>
      </c>
      <c r="D3728" s="988" t="str">
        <f>'PE Holds'!$V$15</f>
        <v>Fluo 
Yellow</v>
      </c>
      <c r="E3728" s="1165" t="s">
        <v>28041</v>
      </c>
      <c r="F3728" s="1165" t="s">
        <v>27824</v>
      </c>
      <c r="G3728" s="1170" t="s">
        <v>28040</v>
      </c>
    </row>
    <row r="3729" spans="1:7" ht="15" customHeight="1">
      <c r="A3729" s="1165" t="str">
        <f t="shared" si="378"/>
        <v>PEXP249VIO</v>
      </c>
      <c r="B3729" s="1165">
        <f>IFERROR(INDEX('PE Holds'!$B$15:$AF$554,MATCH(C3729,'PE Holds'!$B$15:$B$552,FALSE),MATCH(D3729,'PE Holds'!$B$15:$AF$15,FALSE)),0)</f>
        <v>0</v>
      </c>
      <c r="C3729" s="1165" t="str">
        <f t="shared" si="379"/>
        <v>PEXP249</v>
      </c>
      <c r="D3729" s="988" t="str">
        <f>'PE Holds'!$W$15</f>
        <v>Violet 
RAL 4008</v>
      </c>
      <c r="E3729" s="1165" t="s">
        <v>27833</v>
      </c>
      <c r="F3729" s="1165" t="s">
        <v>27824</v>
      </c>
      <c r="G3729" s="1170" t="s">
        <v>28040</v>
      </c>
    </row>
    <row r="3730" spans="1:7" ht="15" customHeight="1">
      <c r="A3730" s="1165" t="str">
        <f t="shared" si="378"/>
        <v>PEXP249MIN</v>
      </c>
      <c r="B3730" s="1165">
        <f>IFERROR(INDEX('PE Holds'!$B$15:$AF$554,MATCH(C3730,'PE Holds'!$B$15:$B$552,FALSE),MATCH(D3730,'PE Holds'!$B$15:$AF$15,FALSE)),0)</f>
        <v>0</v>
      </c>
      <c r="C3730" s="1165" t="str">
        <f t="shared" si="379"/>
        <v>PEXP249</v>
      </c>
      <c r="D3730" s="988" t="str">
        <f>'PE Holds'!$X$15</f>
        <v>Mint 
RAL 6027</v>
      </c>
      <c r="E3730" s="1165" t="s">
        <v>27834</v>
      </c>
      <c r="F3730" s="1165" t="s">
        <v>27824</v>
      </c>
      <c r="G3730" s="1170" t="s">
        <v>28040</v>
      </c>
    </row>
    <row r="3731" spans="1:7" ht="15" customHeight="1">
      <c r="A3731" s="1165" t="str">
        <f t="shared" si="378"/>
        <v>PEXP249ORA</v>
      </c>
      <c r="B3731" s="1165">
        <f>IFERROR(INDEX('PE Holds'!$B$15:$AF$554,MATCH(C3731,'PE Holds'!$B$15:$B$552,FALSE),MATCH(D3731,'PE Holds'!$B$15:$AF$15,FALSE)),0)</f>
        <v>0</v>
      </c>
      <c r="C3731" s="1165" t="str">
        <f t="shared" si="379"/>
        <v>PEXP249</v>
      </c>
      <c r="D3731" s="988" t="str">
        <f>'PE Holds'!$Y$15</f>
        <v>Pure Orange</v>
      </c>
      <c r="E3731" s="1165" t="s">
        <v>27836</v>
      </c>
      <c r="F3731" s="1165" t="s">
        <v>27824</v>
      </c>
      <c r="G3731" s="1170" t="s">
        <v>28040</v>
      </c>
    </row>
    <row r="3732" spans="1:7" ht="15" customHeight="1">
      <c r="A3732" s="1165" t="str">
        <f t="shared" si="378"/>
        <v>PEXP250WHI</v>
      </c>
      <c r="B3732" s="1165">
        <f>IFERROR(INDEX('PE Holds'!$B$15:$AF$554,MATCH(C3732,'PE Holds'!$B$15:$B$552,FALSE),MATCH(D3732,'PE Holds'!$B$15:$AF$15,FALSE)),0)</f>
        <v>0</v>
      </c>
      <c r="C3732" s="1165" t="s">
        <v>28090</v>
      </c>
      <c r="D3732" s="1166" t="str">
        <f>'PE Holds'!$L$15</f>
        <v>White 
RAL 9016</v>
      </c>
      <c r="E3732" s="1165" t="s">
        <v>27838</v>
      </c>
      <c r="F3732" s="1165" t="s">
        <v>27824</v>
      </c>
      <c r="G3732" s="1170" t="s">
        <v>28040</v>
      </c>
    </row>
    <row r="3733" spans="1:7" ht="15" customHeight="1">
      <c r="A3733" s="1165" t="str">
        <f t="shared" si="378"/>
        <v>PEXP250YEL</v>
      </c>
      <c r="B3733" s="1165">
        <f>IFERROR(INDEX('PE Holds'!$B$15:$AF$554,MATCH(C3733,'PE Holds'!$B$15:$B$552,FALSE),MATCH(D3733,'PE Holds'!$B$15:$AF$15,FALSE)),0)</f>
        <v>0</v>
      </c>
      <c r="C3733" s="1165" t="str">
        <f>+C3732</f>
        <v>PEXP250</v>
      </c>
      <c r="D3733" s="988" t="str">
        <f>'PE Holds'!$M$15</f>
        <v>Yellow 
RAL 1026</v>
      </c>
      <c r="E3733" s="1165" t="s">
        <v>27823</v>
      </c>
      <c r="F3733" s="1165" t="s">
        <v>27824</v>
      </c>
      <c r="G3733" s="1170" t="s">
        <v>28040</v>
      </c>
    </row>
    <row r="3734" spans="1:7" ht="15" customHeight="1">
      <c r="A3734" s="1165" t="str">
        <f t="shared" si="378"/>
        <v>PEXP250GRE</v>
      </c>
      <c r="B3734" s="1165">
        <f>IFERROR(INDEX('PE Holds'!$B$15:$AF$554,MATCH(C3734,'PE Holds'!$B$15:$B$552,FALSE),MATCH(D3734,'PE Holds'!$B$15:$AF$15,FALSE)),0)</f>
        <v>0</v>
      </c>
      <c r="C3734" s="1165" t="str">
        <f t="shared" ref="C3734:C3745" si="380">+C3733</f>
        <v>PEXP250</v>
      </c>
      <c r="D3734" s="988" t="str">
        <f>'PE Holds'!$N$15</f>
        <v>Green 
RAL 6002</v>
      </c>
      <c r="E3734" s="1165" t="s">
        <v>27837</v>
      </c>
      <c r="F3734" s="1165" t="s">
        <v>27824</v>
      </c>
      <c r="G3734" s="1170" t="s">
        <v>28040</v>
      </c>
    </row>
    <row r="3735" spans="1:7" ht="15" customHeight="1">
      <c r="A3735" s="1165" t="str">
        <f t="shared" si="378"/>
        <v>PEXP250RED</v>
      </c>
      <c r="B3735" s="1165">
        <f>IFERROR(INDEX('PE Holds'!$B$15:$AF$554,MATCH(C3735,'PE Holds'!$B$15:$B$552,FALSE),MATCH(D3735,'PE Holds'!$B$15:$AF$15,FALSE)),0)</f>
        <v>0</v>
      </c>
      <c r="C3735" s="1165" t="str">
        <f t="shared" si="380"/>
        <v>PEXP250</v>
      </c>
      <c r="D3735" s="988" t="str">
        <f>'PE Holds'!$O$15</f>
        <v>Red 
RAL 3020</v>
      </c>
      <c r="E3735" s="1165" t="s">
        <v>27826</v>
      </c>
      <c r="F3735" s="1165" t="s">
        <v>27824</v>
      </c>
      <c r="G3735" s="1170" t="s">
        <v>28040</v>
      </c>
    </row>
    <row r="3736" spans="1:7" ht="15" customHeight="1">
      <c r="A3736" s="1165" t="str">
        <f t="shared" si="378"/>
        <v>PEXP250BLU</v>
      </c>
      <c r="B3736" s="1165">
        <f>IFERROR(INDEX('PE Holds'!$B$15:$AF$554,MATCH(C3736,'PE Holds'!$B$15:$B$552,FALSE),MATCH(D3736,'PE Holds'!$B$15:$AF$15,FALSE)),0)</f>
        <v>0</v>
      </c>
      <c r="C3736" s="1165" t="str">
        <f t="shared" si="380"/>
        <v>PEXP250</v>
      </c>
      <c r="D3736" s="988" t="str">
        <f>'PE Holds'!$P$15</f>
        <v>Blue 
RAL 5015</v>
      </c>
      <c r="E3736" s="1165" t="s">
        <v>27827</v>
      </c>
      <c r="F3736" s="1165" t="s">
        <v>27824</v>
      </c>
      <c r="G3736" s="1170" t="s">
        <v>28040</v>
      </c>
    </row>
    <row r="3737" spans="1:7" ht="15" customHeight="1">
      <c r="A3737" s="1165" t="str">
        <f t="shared" si="378"/>
        <v>PEXP250GRY</v>
      </c>
      <c r="B3737" s="1165">
        <f>IFERROR(INDEX('PE Holds'!$B$15:$AF$554,MATCH(C3737,'PE Holds'!$B$15:$B$552,FALSE),MATCH(D3737,'PE Holds'!$B$15:$AF$15,FALSE)),0)</f>
        <v>0</v>
      </c>
      <c r="C3737" s="1165" t="str">
        <f t="shared" si="380"/>
        <v>PEXP250</v>
      </c>
      <c r="D3737" s="988" t="str">
        <f>'PE Holds'!$Q$15</f>
        <v>Grey 
RAL 7001</v>
      </c>
      <c r="E3737" s="1165" t="s">
        <v>27828</v>
      </c>
      <c r="F3737" s="1165" t="s">
        <v>27824</v>
      </c>
      <c r="G3737" s="1170" t="s">
        <v>28040</v>
      </c>
    </row>
    <row r="3738" spans="1:7" ht="15" customHeight="1">
      <c r="A3738" s="1165" t="str">
        <f t="shared" si="378"/>
        <v>PEXP250BLK</v>
      </c>
      <c r="B3738" s="1165">
        <f>IFERROR(INDEX('PE Holds'!$B$15:$AF$554,MATCH(C3738,'PE Holds'!$B$15:$B$552,FALSE),MATCH(D3738,'PE Holds'!$B$15:$AF$15,FALSE)),0)</f>
        <v>0</v>
      </c>
      <c r="C3738" s="1165" t="str">
        <f t="shared" si="380"/>
        <v>PEXP250</v>
      </c>
      <c r="D3738" s="988" t="str">
        <f>'PE Holds'!$R$15</f>
        <v>Black 
RAL 9005</v>
      </c>
      <c r="E3738" s="1165" t="s">
        <v>27829</v>
      </c>
      <c r="F3738" s="1165" t="s">
        <v>27824</v>
      </c>
      <c r="G3738" s="1170" t="s">
        <v>28040</v>
      </c>
    </row>
    <row r="3739" spans="1:7" ht="15" customHeight="1">
      <c r="A3739" s="1165" t="str">
        <f t="shared" si="378"/>
        <v>PEXP250FLO</v>
      </c>
      <c r="B3739" s="1165">
        <f>IFERROR(INDEX('PE Holds'!$B$15:$AF$554,MATCH(C3739,'PE Holds'!$B$15:$B$552,FALSE),MATCH(D3739,'PE Holds'!$B$15:$AF$15,FALSE)),0)</f>
        <v>0</v>
      </c>
      <c r="C3739" s="1165" t="str">
        <f t="shared" si="380"/>
        <v>PEXP250</v>
      </c>
      <c r="D3739" s="988" t="str">
        <f>'PE Holds'!$S$15</f>
        <v>Fluo 
Orange</v>
      </c>
      <c r="E3739" s="1165" t="s">
        <v>27830</v>
      </c>
      <c r="F3739" s="1165" t="s">
        <v>27824</v>
      </c>
      <c r="G3739" s="1170" t="s">
        <v>28040</v>
      </c>
    </row>
    <row r="3740" spans="1:7" ht="15" customHeight="1">
      <c r="A3740" s="1165" t="str">
        <f t="shared" si="378"/>
        <v>PEXP250FLG</v>
      </c>
      <c r="B3740" s="1165">
        <f>IFERROR(INDEX('PE Holds'!$B$15:$AF$554,MATCH(C3740,'PE Holds'!$B$15:$B$552,FALSE),MATCH(D3740,'PE Holds'!$B$15:$AF$15,FALSE)),0)</f>
        <v>0</v>
      </c>
      <c r="C3740" s="1165" t="str">
        <f t="shared" si="380"/>
        <v>PEXP250</v>
      </c>
      <c r="D3740" s="988" t="str">
        <f>'PE Holds'!$T$15</f>
        <v>Fluo 
Green</v>
      </c>
      <c r="E3740" s="1165" t="s">
        <v>27831</v>
      </c>
      <c r="F3740" s="1165" t="s">
        <v>27824</v>
      </c>
      <c r="G3740" s="1170" t="s">
        <v>28040</v>
      </c>
    </row>
    <row r="3741" spans="1:7" ht="15" customHeight="1">
      <c r="A3741" s="1165" t="str">
        <f t="shared" si="378"/>
        <v>PEXP250FLP</v>
      </c>
      <c r="B3741" s="1165">
        <f>IFERROR(INDEX('PE Holds'!$B$15:$AF$554,MATCH(C3741,'PE Holds'!$B$15:$B$552,FALSE),MATCH(D3741,'PE Holds'!$B$15:$AF$15,FALSE)),0)</f>
        <v>0</v>
      </c>
      <c r="C3741" s="1165" t="str">
        <f t="shared" si="380"/>
        <v>PEXP250</v>
      </c>
      <c r="D3741" s="988" t="str">
        <f>'PE Holds'!$U$15</f>
        <v>Fluo 
Pink</v>
      </c>
      <c r="E3741" s="1165" t="s">
        <v>27832</v>
      </c>
      <c r="F3741" s="1165" t="s">
        <v>27824</v>
      </c>
      <c r="G3741" s="1170" t="s">
        <v>28040</v>
      </c>
    </row>
    <row r="3742" spans="1:7" ht="15" customHeight="1">
      <c r="A3742" s="1165" t="str">
        <f t="shared" si="378"/>
        <v>PEXP250FLY</v>
      </c>
      <c r="B3742" s="1165">
        <f>IFERROR(INDEX('PE Holds'!$B$15:$AF$554,MATCH(C3742,'PE Holds'!$B$15:$B$552,FALSE),MATCH(D3742,'PE Holds'!$B$15:$AF$15,FALSE)),0)</f>
        <v>0</v>
      </c>
      <c r="C3742" s="1165" t="str">
        <f t="shared" si="380"/>
        <v>PEXP250</v>
      </c>
      <c r="D3742" s="988" t="str">
        <f>'PE Holds'!$V$15</f>
        <v>Fluo 
Yellow</v>
      </c>
      <c r="E3742" s="1165" t="s">
        <v>28041</v>
      </c>
      <c r="F3742" s="1165" t="s">
        <v>27824</v>
      </c>
      <c r="G3742" s="1170" t="s">
        <v>28040</v>
      </c>
    </row>
    <row r="3743" spans="1:7" ht="15" customHeight="1">
      <c r="A3743" s="1165" t="str">
        <f t="shared" si="378"/>
        <v>PEXP250VIO</v>
      </c>
      <c r="B3743" s="1165">
        <f>IFERROR(INDEX('PE Holds'!$B$15:$AF$554,MATCH(C3743,'PE Holds'!$B$15:$B$552,FALSE),MATCH(D3743,'PE Holds'!$B$15:$AF$15,FALSE)),0)</f>
        <v>0</v>
      </c>
      <c r="C3743" s="1165" t="str">
        <f t="shared" si="380"/>
        <v>PEXP250</v>
      </c>
      <c r="D3743" s="988" t="str">
        <f>'PE Holds'!$W$15</f>
        <v>Violet 
RAL 4008</v>
      </c>
      <c r="E3743" s="1165" t="s">
        <v>27833</v>
      </c>
      <c r="F3743" s="1165" t="s">
        <v>27824</v>
      </c>
      <c r="G3743" s="1170" t="s">
        <v>28040</v>
      </c>
    </row>
    <row r="3744" spans="1:7" ht="15" customHeight="1">
      <c r="A3744" s="1165" t="str">
        <f t="shared" si="378"/>
        <v>PEXP250MIN</v>
      </c>
      <c r="B3744" s="1165">
        <f>IFERROR(INDEX('PE Holds'!$B$15:$AF$554,MATCH(C3744,'PE Holds'!$B$15:$B$552,FALSE),MATCH(D3744,'PE Holds'!$B$15:$AF$15,FALSE)),0)</f>
        <v>0</v>
      </c>
      <c r="C3744" s="1165" t="str">
        <f t="shared" si="380"/>
        <v>PEXP250</v>
      </c>
      <c r="D3744" s="988" t="str">
        <f>'PE Holds'!$X$15</f>
        <v>Mint 
RAL 6027</v>
      </c>
      <c r="E3744" s="1165" t="s">
        <v>27834</v>
      </c>
      <c r="F3744" s="1165" t="s">
        <v>27824</v>
      </c>
      <c r="G3744" s="1170" t="s">
        <v>28040</v>
      </c>
    </row>
    <row r="3745" spans="1:7" ht="15" customHeight="1">
      <c r="A3745" s="1165" t="str">
        <f t="shared" si="378"/>
        <v>PEXP250ORA</v>
      </c>
      <c r="B3745" s="1165">
        <f>IFERROR(INDEX('PE Holds'!$B$15:$AF$554,MATCH(C3745,'PE Holds'!$B$15:$B$552,FALSE),MATCH(D3745,'PE Holds'!$B$15:$AF$15,FALSE)),0)</f>
        <v>0</v>
      </c>
      <c r="C3745" s="1165" t="str">
        <f t="shared" si="380"/>
        <v>PEXP250</v>
      </c>
      <c r="D3745" s="988" t="str">
        <f>'PE Holds'!$Y$15</f>
        <v>Pure Orange</v>
      </c>
      <c r="E3745" s="1165" t="s">
        <v>27836</v>
      </c>
      <c r="F3745" s="1165" t="s">
        <v>27824</v>
      </c>
      <c r="G3745" s="1170" t="s">
        <v>28040</v>
      </c>
    </row>
    <row r="3746" spans="1:7" ht="15" customHeight="1">
      <c r="A3746" s="1165" t="str">
        <f t="shared" si="378"/>
        <v>PEXP251WHI</v>
      </c>
      <c r="B3746" s="1165">
        <f>IFERROR(INDEX('PE Holds'!$B$15:$AF$554,MATCH(C3746,'PE Holds'!$B$15:$B$552,FALSE),MATCH(D3746,'PE Holds'!$B$15:$AF$15,FALSE)),0)</f>
        <v>0</v>
      </c>
      <c r="C3746" s="1165" t="s">
        <v>28091</v>
      </c>
      <c r="D3746" s="1166" t="str">
        <f>'PE Holds'!$L$15</f>
        <v>White 
RAL 9016</v>
      </c>
      <c r="E3746" s="1165" t="s">
        <v>27838</v>
      </c>
      <c r="F3746" s="1165" t="s">
        <v>27824</v>
      </c>
      <c r="G3746" s="1170" t="s">
        <v>28040</v>
      </c>
    </row>
    <row r="3747" spans="1:7" ht="15" customHeight="1">
      <c r="A3747" s="1165" t="str">
        <f t="shared" si="378"/>
        <v>PEXP251YEL</v>
      </c>
      <c r="B3747" s="1165">
        <f>IFERROR(INDEX('PE Holds'!$B$15:$AF$554,MATCH(C3747,'PE Holds'!$B$15:$B$552,FALSE),MATCH(D3747,'PE Holds'!$B$15:$AF$15,FALSE)),0)</f>
        <v>0</v>
      </c>
      <c r="C3747" s="1165" t="str">
        <f>+C3746</f>
        <v>PEXP251</v>
      </c>
      <c r="D3747" s="988" t="str">
        <f>'PE Holds'!$M$15</f>
        <v>Yellow 
RAL 1026</v>
      </c>
      <c r="E3747" s="1165" t="s">
        <v>27823</v>
      </c>
      <c r="F3747" s="1165" t="s">
        <v>27824</v>
      </c>
      <c r="G3747" s="1170" t="s">
        <v>28040</v>
      </c>
    </row>
    <row r="3748" spans="1:7" ht="15" customHeight="1">
      <c r="A3748" s="1165" t="str">
        <f t="shared" si="378"/>
        <v>PEXP251GRE</v>
      </c>
      <c r="B3748" s="1165">
        <f>IFERROR(INDEX('PE Holds'!$B$15:$AF$554,MATCH(C3748,'PE Holds'!$B$15:$B$552,FALSE),MATCH(D3748,'PE Holds'!$B$15:$AF$15,FALSE)),0)</f>
        <v>0</v>
      </c>
      <c r="C3748" s="1165" t="str">
        <f t="shared" ref="C3748:C3759" si="381">+C3747</f>
        <v>PEXP251</v>
      </c>
      <c r="D3748" s="988" t="str">
        <f>'PE Holds'!$N$15</f>
        <v>Green 
RAL 6002</v>
      </c>
      <c r="E3748" s="1165" t="s">
        <v>27837</v>
      </c>
      <c r="F3748" s="1165" t="s">
        <v>27824</v>
      </c>
      <c r="G3748" s="1170" t="s">
        <v>28040</v>
      </c>
    </row>
    <row r="3749" spans="1:7" ht="15" customHeight="1">
      <c r="A3749" s="1165" t="str">
        <f t="shared" si="378"/>
        <v>PEXP251RED</v>
      </c>
      <c r="B3749" s="1165">
        <f>IFERROR(INDEX('PE Holds'!$B$15:$AF$554,MATCH(C3749,'PE Holds'!$B$15:$B$552,FALSE),MATCH(D3749,'PE Holds'!$B$15:$AF$15,FALSE)),0)</f>
        <v>0</v>
      </c>
      <c r="C3749" s="1165" t="str">
        <f t="shared" si="381"/>
        <v>PEXP251</v>
      </c>
      <c r="D3749" s="988" t="str">
        <f>'PE Holds'!$O$15</f>
        <v>Red 
RAL 3020</v>
      </c>
      <c r="E3749" s="1165" t="s">
        <v>27826</v>
      </c>
      <c r="F3749" s="1165" t="s">
        <v>27824</v>
      </c>
      <c r="G3749" s="1170" t="s">
        <v>28040</v>
      </c>
    </row>
    <row r="3750" spans="1:7" ht="15" customHeight="1">
      <c r="A3750" s="1165" t="str">
        <f t="shared" si="378"/>
        <v>PEXP251BLU</v>
      </c>
      <c r="B3750" s="1165">
        <f>IFERROR(INDEX('PE Holds'!$B$15:$AF$554,MATCH(C3750,'PE Holds'!$B$15:$B$552,FALSE),MATCH(D3750,'PE Holds'!$B$15:$AF$15,FALSE)),0)</f>
        <v>0</v>
      </c>
      <c r="C3750" s="1165" t="str">
        <f t="shared" si="381"/>
        <v>PEXP251</v>
      </c>
      <c r="D3750" s="988" t="str">
        <f>'PE Holds'!$P$15</f>
        <v>Blue 
RAL 5015</v>
      </c>
      <c r="E3750" s="1165" t="s">
        <v>27827</v>
      </c>
      <c r="F3750" s="1165" t="s">
        <v>27824</v>
      </c>
      <c r="G3750" s="1170" t="s">
        <v>28040</v>
      </c>
    </row>
    <row r="3751" spans="1:7" ht="15" customHeight="1">
      <c r="A3751" s="1165" t="str">
        <f t="shared" si="378"/>
        <v>PEXP251GRY</v>
      </c>
      <c r="B3751" s="1165">
        <f>IFERROR(INDEX('PE Holds'!$B$15:$AF$554,MATCH(C3751,'PE Holds'!$B$15:$B$552,FALSE),MATCH(D3751,'PE Holds'!$B$15:$AF$15,FALSE)),0)</f>
        <v>0</v>
      </c>
      <c r="C3751" s="1165" t="str">
        <f t="shared" si="381"/>
        <v>PEXP251</v>
      </c>
      <c r="D3751" s="988" t="str">
        <f>'PE Holds'!$Q$15</f>
        <v>Grey 
RAL 7001</v>
      </c>
      <c r="E3751" s="1165" t="s">
        <v>27828</v>
      </c>
      <c r="F3751" s="1165" t="s">
        <v>27824</v>
      </c>
      <c r="G3751" s="1170" t="s">
        <v>28040</v>
      </c>
    </row>
    <row r="3752" spans="1:7" ht="15" customHeight="1">
      <c r="A3752" s="1165" t="str">
        <f t="shared" si="378"/>
        <v>PEXP251BLK</v>
      </c>
      <c r="B3752" s="1165">
        <f>IFERROR(INDEX('PE Holds'!$B$15:$AF$554,MATCH(C3752,'PE Holds'!$B$15:$B$552,FALSE),MATCH(D3752,'PE Holds'!$B$15:$AF$15,FALSE)),0)</f>
        <v>0</v>
      </c>
      <c r="C3752" s="1165" t="str">
        <f t="shared" si="381"/>
        <v>PEXP251</v>
      </c>
      <c r="D3752" s="988" t="str">
        <f>'PE Holds'!$R$15</f>
        <v>Black 
RAL 9005</v>
      </c>
      <c r="E3752" s="1165" t="s">
        <v>27829</v>
      </c>
      <c r="F3752" s="1165" t="s">
        <v>27824</v>
      </c>
      <c r="G3752" s="1170" t="s">
        <v>28040</v>
      </c>
    </row>
    <row r="3753" spans="1:7" ht="15" customHeight="1">
      <c r="A3753" s="1165" t="str">
        <f t="shared" si="378"/>
        <v>PEXP251FLO</v>
      </c>
      <c r="B3753" s="1165">
        <f>IFERROR(INDEX('PE Holds'!$B$15:$AF$554,MATCH(C3753,'PE Holds'!$B$15:$B$552,FALSE),MATCH(D3753,'PE Holds'!$B$15:$AF$15,FALSE)),0)</f>
        <v>0</v>
      </c>
      <c r="C3753" s="1165" t="str">
        <f t="shared" si="381"/>
        <v>PEXP251</v>
      </c>
      <c r="D3753" s="988" t="str">
        <f>'PE Holds'!$S$15</f>
        <v>Fluo 
Orange</v>
      </c>
      <c r="E3753" s="1165" t="s">
        <v>27830</v>
      </c>
      <c r="F3753" s="1165" t="s">
        <v>27824</v>
      </c>
      <c r="G3753" s="1170" t="s">
        <v>28040</v>
      </c>
    </row>
    <row r="3754" spans="1:7" ht="15" customHeight="1">
      <c r="A3754" s="1165" t="str">
        <f t="shared" si="378"/>
        <v>PEXP251FLG</v>
      </c>
      <c r="B3754" s="1165">
        <f>IFERROR(INDEX('PE Holds'!$B$15:$AF$554,MATCH(C3754,'PE Holds'!$B$15:$B$552,FALSE),MATCH(D3754,'PE Holds'!$B$15:$AF$15,FALSE)),0)</f>
        <v>0</v>
      </c>
      <c r="C3754" s="1165" t="str">
        <f t="shared" si="381"/>
        <v>PEXP251</v>
      </c>
      <c r="D3754" s="988" t="str">
        <f>'PE Holds'!$T$15</f>
        <v>Fluo 
Green</v>
      </c>
      <c r="E3754" s="1165" t="s">
        <v>27831</v>
      </c>
      <c r="F3754" s="1165" t="s">
        <v>27824</v>
      </c>
      <c r="G3754" s="1170" t="s">
        <v>28040</v>
      </c>
    </row>
    <row r="3755" spans="1:7" ht="15" customHeight="1">
      <c r="A3755" s="1165" t="str">
        <f t="shared" si="378"/>
        <v>PEXP251FLP</v>
      </c>
      <c r="B3755" s="1165">
        <f>IFERROR(INDEX('PE Holds'!$B$15:$AF$554,MATCH(C3755,'PE Holds'!$B$15:$B$552,FALSE),MATCH(D3755,'PE Holds'!$B$15:$AF$15,FALSE)),0)</f>
        <v>0</v>
      </c>
      <c r="C3755" s="1165" t="str">
        <f t="shared" si="381"/>
        <v>PEXP251</v>
      </c>
      <c r="D3755" s="988" t="str">
        <f>'PE Holds'!$U$15</f>
        <v>Fluo 
Pink</v>
      </c>
      <c r="E3755" s="1165" t="s">
        <v>27832</v>
      </c>
      <c r="F3755" s="1165" t="s">
        <v>27824</v>
      </c>
      <c r="G3755" s="1170" t="s">
        <v>28040</v>
      </c>
    </row>
    <row r="3756" spans="1:7" ht="15" customHeight="1">
      <c r="A3756" s="1165" t="str">
        <f t="shared" si="378"/>
        <v>PEXP251FLY</v>
      </c>
      <c r="B3756" s="1165">
        <f>IFERROR(INDEX('PE Holds'!$B$15:$AF$554,MATCH(C3756,'PE Holds'!$B$15:$B$552,FALSE),MATCH(D3756,'PE Holds'!$B$15:$AF$15,FALSE)),0)</f>
        <v>0</v>
      </c>
      <c r="C3756" s="1165" t="str">
        <f t="shared" si="381"/>
        <v>PEXP251</v>
      </c>
      <c r="D3756" s="988" t="str">
        <f>'PE Holds'!$V$15</f>
        <v>Fluo 
Yellow</v>
      </c>
      <c r="E3756" s="1165" t="s">
        <v>28041</v>
      </c>
      <c r="F3756" s="1165" t="s">
        <v>27824</v>
      </c>
      <c r="G3756" s="1170" t="s">
        <v>28040</v>
      </c>
    </row>
    <row r="3757" spans="1:7" ht="15" customHeight="1">
      <c r="A3757" s="1165" t="str">
        <f t="shared" si="378"/>
        <v>PEXP251VIO</v>
      </c>
      <c r="B3757" s="1165">
        <f>IFERROR(INDEX('PE Holds'!$B$15:$AF$554,MATCH(C3757,'PE Holds'!$B$15:$B$552,FALSE),MATCH(D3757,'PE Holds'!$B$15:$AF$15,FALSE)),0)</f>
        <v>0</v>
      </c>
      <c r="C3757" s="1165" t="str">
        <f t="shared" si="381"/>
        <v>PEXP251</v>
      </c>
      <c r="D3757" s="988" t="str">
        <f>'PE Holds'!$W$15</f>
        <v>Violet 
RAL 4008</v>
      </c>
      <c r="E3757" s="1165" t="s">
        <v>27833</v>
      </c>
      <c r="F3757" s="1165" t="s">
        <v>27824</v>
      </c>
      <c r="G3757" s="1170" t="s">
        <v>28040</v>
      </c>
    </row>
    <row r="3758" spans="1:7" ht="15" customHeight="1">
      <c r="A3758" s="1165" t="str">
        <f t="shared" si="378"/>
        <v>PEXP251MIN</v>
      </c>
      <c r="B3758" s="1165">
        <f>IFERROR(INDEX('PE Holds'!$B$15:$AF$554,MATCH(C3758,'PE Holds'!$B$15:$B$552,FALSE),MATCH(D3758,'PE Holds'!$B$15:$AF$15,FALSE)),0)</f>
        <v>0</v>
      </c>
      <c r="C3758" s="1165" t="str">
        <f t="shared" si="381"/>
        <v>PEXP251</v>
      </c>
      <c r="D3758" s="988" t="str">
        <f>'PE Holds'!$X$15</f>
        <v>Mint 
RAL 6027</v>
      </c>
      <c r="E3758" s="1165" t="s">
        <v>27834</v>
      </c>
      <c r="F3758" s="1165" t="s">
        <v>27824</v>
      </c>
      <c r="G3758" s="1170" t="s">
        <v>28040</v>
      </c>
    </row>
    <row r="3759" spans="1:7" ht="15" customHeight="1">
      <c r="A3759" s="1165" t="str">
        <f t="shared" si="378"/>
        <v>PEXP251ORA</v>
      </c>
      <c r="B3759" s="1165">
        <f>IFERROR(INDEX('PE Holds'!$B$15:$AF$554,MATCH(C3759,'PE Holds'!$B$15:$B$552,FALSE),MATCH(D3759,'PE Holds'!$B$15:$AF$15,FALSE)),0)</f>
        <v>0</v>
      </c>
      <c r="C3759" s="1165" t="str">
        <f t="shared" si="381"/>
        <v>PEXP251</v>
      </c>
      <c r="D3759" s="988" t="str">
        <f>'PE Holds'!$Y$15</f>
        <v>Pure Orange</v>
      </c>
      <c r="E3759" s="1165" t="s">
        <v>27836</v>
      </c>
      <c r="F3759" s="1165" t="s">
        <v>27824</v>
      </c>
      <c r="G3759" s="1170" t="s">
        <v>28040</v>
      </c>
    </row>
    <row r="3760" spans="1:7" ht="15" customHeight="1">
      <c r="A3760" s="1165" t="str">
        <f t="shared" si="378"/>
        <v>PEXP252WHI</v>
      </c>
      <c r="B3760" s="1165">
        <f>IFERROR(INDEX('PE Holds'!$B$15:$AF$554,MATCH(C3760,'PE Holds'!$B$15:$B$552,FALSE),MATCH(D3760,'PE Holds'!$B$15:$AF$15,FALSE)),0)</f>
        <v>0</v>
      </c>
      <c r="C3760" s="1165" t="s">
        <v>28092</v>
      </c>
      <c r="D3760" s="1166" t="str">
        <f>'PE Holds'!$L$15</f>
        <v>White 
RAL 9016</v>
      </c>
      <c r="E3760" s="1165" t="s">
        <v>27838</v>
      </c>
      <c r="F3760" s="1165" t="s">
        <v>27824</v>
      </c>
      <c r="G3760" s="1170" t="s">
        <v>28040</v>
      </c>
    </row>
    <row r="3761" spans="1:7" ht="15" customHeight="1">
      <c r="A3761" s="1165" t="str">
        <f t="shared" si="378"/>
        <v>PEXP252YEL</v>
      </c>
      <c r="B3761" s="1165">
        <f>IFERROR(INDEX('PE Holds'!$B$15:$AF$554,MATCH(C3761,'PE Holds'!$B$15:$B$552,FALSE),MATCH(D3761,'PE Holds'!$B$15:$AF$15,FALSE)),0)</f>
        <v>0</v>
      </c>
      <c r="C3761" s="1165" t="str">
        <f>+C3760</f>
        <v>PEXP252</v>
      </c>
      <c r="D3761" s="988" t="str">
        <f>'PE Holds'!$M$15</f>
        <v>Yellow 
RAL 1026</v>
      </c>
      <c r="E3761" s="1165" t="s">
        <v>27823</v>
      </c>
      <c r="F3761" s="1165" t="s">
        <v>27824</v>
      </c>
      <c r="G3761" s="1170" t="s">
        <v>28040</v>
      </c>
    </row>
    <row r="3762" spans="1:7" ht="15" customHeight="1">
      <c r="A3762" s="1165" t="str">
        <f t="shared" si="378"/>
        <v>PEXP252GRE</v>
      </c>
      <c r="B3762" s="1165">
        <f>IFERROR(INDEX('PE Holds'!$B$15:$AF$554,MATCH(C3762,'PE Holds'!$B$15:$B$552,FALSE),MATCH(D3762,'PE Holds'!$B$15:$AF$15,FALSE)),0)</f>
        <v>0</v>
      </c>
      <c r="C3762" s="1165" t="str">
        <f t="shared" ref="C3762:C3773" si="382">+C3761</f>
        <v>PEXP252</v>
      </c>
      <c r="D3762" s="988" t="str">
        <f>'PE Holds'!$N$15</f>
        <v>Green 
RAL 6002</v>
      </c>
      <c r="E3762" s="1165" t="s">
        <v>27837</v>
      </c>
      <c r="F3762" s="1165" t="s">
        <v>27824</v>
      </c>
      <c r="G3762" s="1170" t="s">
        <v>28040</v>
      </c>
    </row>
    <row r="3763" spans="1:7" ht="15" customHeight="1">
      <c r="A3763" s="1165" t="str">
        <f t="shared" si="378"/>
        <v>PEXP252RED</v>
      </c>
      <c r="B3763" s="1165">
        <f>IFERROR(INDEX('PE Holds'!$B$15:$AF$554,MATCH(C3763,'PE Holds'!$B$15:$B$552,FALSE),MATCH(D3763,'PE Holds'!$B$15:$AF$15,FALSE)),0)</f>
        <v>0</v>
      </c>
      <c r="C3763" s="1165" t="str">
        <f t="shared" si="382"/>
        <v>PEXP252</v>
      </c>
      <c r="D3763" s="988" t="str">
        <f>'PE Holds'!$O$15</f>
        <v>Red 
RAL 3020</v>
      </c>
      <c r="E3763" s="1165" t="s">
        <v>27826</v>
      </c>
      <c r="F3763" s="1165" t="s">
        <v>27824</v>
      </c>
      <c r="G3763" s="1170" t="s">
        <v>28040</v>
      </c>
    </row>
    <row r="3764" spans="1:7" ht="15" customHeight="1">
      <c r="A3764" s="1165" t="str">
        <f t="shared" si="378"/>
        <v>PEXP252BLU</v>
      </c>
      <c r="B3764" s="1165">
        <f>IFERROR(INDEX('PE Holds'!$B$15:$AF$554,MATCH(C3764,'PE Holds'!$B$15:$B$552,FALSE),MATCH(D3764,'PE Holds'!$B$15:$AF$15,FALSE)),0)</f>
        <v>0</v>
      </c>
      <c r="C3764" s="1165" t="str">
        <f t="shared" si="382"/>
        <v>PEXP252</v>
      </c>
      <c r="D3764" s="988" t="str">
        <f>'PE Holds'!$P$15</f>
        <v>Blue 
RAL 5015</v>
      </c>
      <c r="E3764" s="1165" t="s">
        <v>27827</v>
      </c>
      <c r="F3764" s="1165" t="s">
        <v>27824</v>
      </c>
      <c r="G3764" s="1170" t="s">
        <v>28040</v>
      </c>
    </row>
    <row r="3765" spans="1:7" ht="15" customHeight="1">
      <c r="A3765" s="1165" t="str">
        <f t="shared" si="378"/>
        <v>PEXP252GRY</v>
      </c>
      <c r="B3765" s="1165">
        <f>IFERROR(INDEX('PE Holds'!$B$15:$AF$554,MATCH(C3765,'PE Holds'!$B$15:$B$552,FALSE),MATCH(D3765,'PE Holds'!$B$15:$AF$15,FALSE)),0)</f>
        <v>0</v>
      </c>
      <c r="C3765" s="1165" t="str">
        <f t="shared" si="382"/>
        <v>PEXP252</v>
      </c>
      <c r="D3765" s="988" t="str">
        <f>'PE Holds'!$Q$15</f>
        <v>Grey 
RAL 7001</v>
      </c>
      <c r="E3765" s="1165" t="s">
        <v>27828</v>
      </c>
      <c r="F3765" s="1165" t="s">
        <v>27824</v>
      </c>
      <c r="G3765" s="1170" t="s">
        <v>28040</v>
      </c>
    </row>
    <row r="3766" spans="1:7" ht="15" customHeight="1">
      <c r="A3766" s="1165" t="str">
        <f t="shared" si="378"/>
        <v>PEXP252BLK</v>
      </c>
      <c r="B3766" s="1165">
        <f>IFERROR(INDEX('PE Holds'!$B$15:$AF$554,MATCH(C3766,'PE Holds'!$B$15:$B$552,FALSE),MATCH(D3766,'PE Holds'!$B$15:$AF$15,FALSE)),0)</f>
        <v>0</v>
      </c>
      <c r="C3766" s="1165" t="str">
        <f t="shared" si="382"/>
        <v>PEXP252</v>
      </c>
      <c r="D3766" s="988" t="str">
        <f>'PE Holds'!$R$15</f>
        <v>Black 
RAL 9005</v>
      </c>
      <c r="E3766" s="1165" t="s">
        <v>27829</v>
      </c>
      <c r="F3766" s="1165" t="s">
        <v>27824</v>
      </c>
      <c r="G3766" s="1170" t="s">
        <v>28040</v>
      </c>
    </row>
    <row r="3767" spans="1:7" ht="15" customHeight="1">
      <c r="A3767" s="1165" t="str">
        <f t="shared" si="378"/>
        <v>PEXP252FLO</v>
      </c>
      <c r="B3767" s="1165">
        <f>IFERROR(INDEX('PE Holds'!$B$15:$AF$554,MATCH(C3767,'PE Holds'!$B$15:$B$552,FALSE),MATCH(D3767,'PE Holds'!$B$15:$AF$15,FALSE)),0)</f>
        <v>0</v>
      </c>
      <c r="C3767" s="1165" t="str">
        <f t="shared" si="382"/>
        <v>PEXP252</v>
      </c>
      <c r="D3767" s="988" t="str">
        <f>'PE Holds'!$S$15</f>
        <v>Fluo 
Orange</v>
      </c>
      <c r="E3767" s="1165" t="s">
        <v>27830</v>
      </c>
      <c r="F3767" s="1165" t="s">
        <v>27824</v>
      </c>
      <c r="G3767" s="1170" t="s">
        <v>28040</v>
      </c>
    </row>
    <row r="3768" spans="1:7" ht="15" customHeight="1">
      <c r="A3768" s="1165" t="str">
        <f t="shared" si="378"/>
        <v>PEXP252FLG</v>
      </c>
      <c r="B3768" s="1165">
        <f>IFERROR(INDEX('PE Holds'!$B$15:$AF$554,MATCH(C3768,'PE Holds'!$B$15:$B$552,FALSE),MATCH(D3768,'PE Holds'!$B$15:$AF$15,FALSE)),0)</f>
        <v>0</v>
      </c>
      <c r="C3768" s="1165" t="str">
        <f t="shared" si="382"/>
        <v>PEXP252</v>
      </c>
      <c r="D3768" s="988" t="str">
        <f>'PE Holds'!$T$15</f>
        <v>Fluo 
Green</v>
      </c>
      <c r="E3768" s="1165" t="s">
        <v>27831</v>
      </c>
      <c r="F3768" s="1165" t="s">
        <v>27824</v>
      </c>
      <c r="G3768" s="1170" t="s">
        <v>28040</v>
      </c>
    </row>
    <row r="3769" spans="1:7" ht="15" customHeight="1">
      <c r="A3769" s="1165" t="str">
        <f t="shared" si="378"/>
        <v>PEXP252FLP</v>
      </c>
      <c r="B3769" s="1165">
        <f>IFERROR(INDEX('PE Holds'!$B$15:$AF$554,MATCH(C3769,'PE Holds'!$B$15:$B$552,FALSE),MATCH(D3769,'PE Holds'!$B$15:$AF$15,FALSE)),0)</f>
        <v>0</v>
      </c>
      <c r="C3769" s="1165" t="str">
        <f t="shared" si="382"/>
        <v>PEXP252</v>
      </c>
      <c r="D3769" s="988" t="str">
        <f>'PE Holds'!$U$15</f>
        <v>Fluo 
Pink</v>
      </c>
      <c r="E3769" s="1165" t="s">
        <v>27832</v>
      </c>
      <c r="F3769" s="1165" t="s">
        <v>27824</v>
      </c>
      <c r="G3769" s="1170" t="s">
        <v>28040</v>
      </c>
    </row>
    <row r="3770" spans="1:7" ht="15" customHeight="1">
      <c r="A3770" s="1165" t="str">
        <f t="shared" si="378"/>
        <v>PEXP252FLY</v>
      </c>
      <c r="B3770" s="1165">
        <f>IFERROR(INDEX('PE Holds'!$B$15:$AF$554,MATCH(C3770,'PE Holds'!$B$15:$B$552,FALSE),MATCH(D3770,'PE Holds'!$B$15:$AF$15,FALSE)),0)</f>
        <v>0</v>
      </c>
      <c r="C3770" s="1165" t="str">
        <f t="shared" si="382"/>
        <v>PEXP252</v>
      </c>
      <c r="D3770" s="988" t="str">
        <f>'PE Holds'!$V$15</f>
        <v>Fluo 
Yellow</v>
      </c>
      <c r="E3770" s="1165" t="s">
        <v>28041</v>
      </c>
      <c r="F3770" s="1165" t="s">
        <v>27824</v>
      </c>
      <c r="G3770" s="1170" t="s">
        <v>28040</v>
      </c>
    </row>
    <row r="3771" spans="1:7" ht="15" customHeight="1">
      <c r="A3771" s="1165" t="str">
        <f t="shared" si="378"/>
        <v>PEXP252VIO</v>
      </c>
      <c r="B3771" s="1165">
        <f>IFERROR(INDEX('PE Holds'!$B$15:$AF$554,MATCH(C3771,'PE Holds'!$B$15:$B$552,FALSE),MATCH(D3771,'PE Holds'!$B$15:$AF$15,FALSE)),0)</f>
        <v>0</v>
      </c>
      <c r="C3771" s="1165" t="str">
        <f t="shared" si="382"/>
        <v>PEXP252</v>
      </c>
      <c r="D3771" s="988" t="str">
        <f>'PE Holds'!$W$15</f>
        <v>Violet 
RAL 4008</v>
      </c>
      <c r="E3771" s="1165" t="s">
        <v>27833</v>
      </c>
      <c r="F3771" s="1165" t="s">
        <v>27824</v>
      </c>
      <c r="G3771" s="1170" t="s">
        <v>28040</v>
      </c>
    </row>
    <row r="3772" spans="1:7" ht="15" customHeight="1">
      <c r="A3772" s="1165" t="str">
        <f t="shared" si="378"/>
        <v>PEXP252MIN</v>
      </c>
      <c r="B3772" s="1165">
        <f>IFERROR(INDEX('PE Holds'!$B$15:$AF$554,MATCH(C3772,'PE Holds'!$B$15:$B$552,FALSE),MATCH(D3772,'PE Holds'!$B$15:$AF$15,FALSE)),0)</f>
        <v>0</v>
      </c>
      <c r="C3772" s="1165" t="str">
        <f t="shared" si="382"/>
        <v>PEXP252</v>
      </c>
      <c r="D3772" s="988" t="str">
        <f>'PE Holds'!$X$15</f>
        <v>Mint 
RAL 6027</v>
      </c>
      <c r="E3772" s="1165" t="s">
        <v>27834</v>
      </c>
      <c r="F3772" s="1165" t="s">
        <v>27824</v>
      </c>
      <c r="G3772" s="1170" t="s">
        <v>28040</v>
      </c>
    </row>
    <row r="3773" spans="1:7" ht="15" customHeight="1">
      <c r="A3773" s="1165" t="str">
        <f t="shared" si="378"/>
        <v>PEXP252ORA</v>
      </c>
      <c r="B3773" s="1165">
        <f>IFERROR(INDEX('PE Holds'!$B$15:$AF$554,MATCH(C3773,'PE Holds'!$B$15:$B$552,FALSE),MATCH(D3773,'PE Holds'!$B$15:$AF$15,FALSE)),0)</f>
        <v>0</v>
      </c>
      <c r="C3773" s="1165" t="str">
        <f t="shared" si="382"/>
        <v>PEXP252</v>
      </c>
      <c r="D3773" s="988" t="str">
        <f>'PE Holds'!$Y$15</f>
        <v>Pure Orange</v>
      </c>
      <c r="E3773" s="1165" t="s">
        <v>27836</v>
      </c>
      <c r="F3773" s="1165" t="s">
        <v>27824</v>
      </c>
      <c r="G3773" s="1170" t="s">
        <v>28040</v>
      </c>
    </row>
    <row r="3774" spans="1:7" ht="15" customHeight="1">
      <c r="A3774" s="1165" t="str">
        <f t="shared" si="378"/>
        <v>PEXP253WHI</v>
      </c>
      <c r="B3774" s="1165">
        <f>IFERROR(INDEX('PE Holds'!$B$15:$AF$554,MATCH(C3774,'PE Holds'!$B$15:$B$552,FALSE),MATCH(D3774,'PE Holds'!$B$15:$AF$15,FALSE)),0)</f>
        <v>0</v>
      </c>
      <c r="C3774" s="1165" t="s">
        <v>28093</v>
      </c>
      <c r="D3774" s="1166" t="str">
        <f>'PE Holds'!$L$15</f>
        <v>White 
RAL 9016</v>
      </c>
      <c r="E3774" s="1165" t="s">
        <v>27838</v>
      </c>
      <c r="F3774" s="1165" t="s">
        <v>27824</v>
      </c>
      <c r="G3774" s="1170" t="s">
        <v>28040</v>
      </c>
    </row>
    <row r="3775" spans="1:7" ht="15" customHeight="1">
      <c r="A3775" s="1165" t="str">
        <f t="shared" si="378"/>
        <v>PEXP253YEL</v>
      </c>
      <c r="B3775" s="1165">
        <f>IFERROR(INDEX('PE Holds'!$B$15:$AF$554,MATCH(C3775,'PE Holds'!$B$15:$B$552,FALSE),MATCH(D3775,'PE Holds'!$B$15:$AF$15,FALSE)),0)</f>
        <v>0</v>
      </c>
      <c r="C3775" s="1165" t="str">
        <f>+C3774</f>
        <v>PEXP253</v>
      </c>
      <c r="D3775" s="988" t="str">
        <f>'PE Holds'!$M$15</f>
        <v>Yellow 
RAL 1026</v>
      </c>
      <c r="E3775" s="1165" t="s">
        <v>27823</v>
      </c>
      <c r="F3775" s="1165" t="s">
        <v>27824</v>
      </c>
      <c r="G3775" s="1170" t="s">
        <v>28040</v>
      </c>
    </row>
    <row r="3776" spans="1:7" ht="15" customHeight="1">
      <c r="A3776" s="1165" t="str">
        <f t="shared" si="378"/>
        <v>PEXP253GRE</v>
      </c>
      <c r="B3776" s="1165">
        <f>IFERROR(INDEX('PE Holds'!$B$15:$AF$554,MATCH(C3776,'PE Holds'!$B$15:$B$552,FALSE),MATCH(D3776,'PE Holds'!$B$15:$AF$15,FALSE)),0)</f>
        <v>0</v>
      </c>
      <c r="C3776" s="1165" t="str">
        <f t="shared" ref="C3776:C3787" si="383">+C3775</f>
        <v>PEXP253</v>
      </c>
      <c r="D3776" s="988" t="str">
        <f>'PE Holds'!$N$15</f>
        <v>Green 
RAL 6002</v>
      </c>
      <c r="E3776" s="1165" t="s">
        <v>27837</v>
      </c>
      <c r="F3776" s="1165" t="s">
        <v>27824</v>
      </c>
      <c r="G3776" s="1170" t="s">
        <v>28040</v>
      </c>
    </row>
    <row r="3777" spans="1:7" ht="15" customHeight="1">
      <c r="A3777" s="1165" t="str">
        <f t="shared" si="378"/>
        <v>PEXP253RED</v>
      </c>
      <c r="B3777" s="1165">
        <f>IFERROR(INDEX('PE Holds'!$B$15:$AF$554,MATCH(C3777,'PE Holds'!$B$15:$B$552,FALSE),MATCH(D3777,'PE Holds'!$B$15:$AF$15,FALSE)),0)</f>
        <v>0</v>
      </c>
      <c r="C3777" s="1165" t="str">
        <f t="shared" si="383"/>
        <v>PEXP253</v>
      </c>
      <c r="D3777" s="988" t="str">
        <f>'PE Holds'!$O$15</f>
        <v>Red 
RAL 3020</v>
      </c>
      <c r="E3777" s="1165" t="s">
        <v>27826</v>
      </c>
      <c r="F3777" s="1165" t="s">
        <v>27824</v>
      </c>
      <c r="G3777" s="1170" t="s">
        <v>28040</v>
      </c>
    </row>
    <row r="3778" spans="1:7" ht="15" customHeight="1">
      <c r="A3778" s="1165" t="str">
        <f t="shared" si="378"/>
        <v>PEXP253BLU</v>
      </c>
      <c r="B3778" s="1165">
        <f>IFERROR(INDEX('PE Holds'!$B$15:$AF$554,MATCH(C3778,'PE Holds'!$B$15:$B$552,FALSE),MATCH(D3778,'PE Holds'!$B$15:$AF$15,FALSE)),0)</f>
        <v>0</v>
      </c>
      <c r="C3778" s="1165" t="str">
        <f t="shared" si="383"/>
        <v>PEXP253</v>
      </c>
      <c r="D3778" s="988" t="str">
        <f>'PE Holds'!$P$15</f>
        <v>Blue 
RAL 5015</v>
      </c>
      <c r="E3778" s="1165" t="s">
        <v>27827</v>
      </c>
      <c r="F3778" s="1165" t="s">
        <v>27824</v>
      </c>
      <c r="G3778" s="1170" t="s">
        <v>28040</v>
      </c>
    </row>
    <row r="3779" spans="1:7" ht="15" customHeight="1">
      <c r="A3779" s="1165" t="str">
        <f t="shared" si="378"/>
        <v>PEXP253GRY</v>
      </c>
      <c r="B3779" s="1165">
        <f>IFERROR(INDEX('PE Holds'!$B$15:$AF$554,MATCH(C3779,'PE Holds'!$B$15:$B$552,FALSE),MATCH(D3779,'PE Holds'!$B$15:$AF$15,FALSE)),0)</f>
        <v>0</v>
      </c>
      <c r="C3779" s="1165" t="str">
        <f t="shared" si="383"/>
        <v>PEXP253</v>
      </c>
      <c r="D3779" s="988" t="str">
        <f>'PE Holds'!$Q$15</f>
        <v>Grey 
RAL 7001</v>
      </c>
      <c r="E3779" s="1165" t="s">
        <v>27828</v>
      </c>
      <c r="F3779" s="1165" t="s">
        <v>27824</v>
      </c>
      <c r="G3779" s="1170" t="s">
        <v>28040</v>
      </c>
    </row>
    <row r="3780" spans="1:7" ht="15" customHeight="1">
      <c r="A3780" s="1165" t="str">
        <f t="shared" si="378"/>
        <v>PEXP253BLK</v>
      </c>
      <c r="B3780" s="1165">
        <f>IFERROR(INDEX('PE Holds'!$B$15:$AF$554,MATCH(C3780,'PE Holds'!$B$15:$B$552,FALSE),MATCH(D3780,'PE Holds'!$B$15:$AF$15,FALSE)),0)</f>
        <v>0</v>
      </c>
      <c r="C3780" s="1165" t="str">
        <f t="shared" si="383"/>
        <v>PEXP253</v>
      </c>
      <c r="D3780" s="988" t="str">
        <f>'PE Holds'!$R$15</f>
        <v>Black 
RAL 9005</v>
      </c>
      <c r="E3780" s="1165" t="s">
        <v>27829</v>
      </c>
      <c r="F3780" s="1165" t="s">
        <v>27824</v>
      </c>
      <c r="G3780" s="1170" t="s">
        <v>28040</v>
      </c>
    </row>
    <row r="3781" spans="1:7" ht="15" customHeight="1">
      <c r="A3781" s="1165" t="str">
        <f t="shared" si="378"/>
        <v>PEXP253FLO</v>
      </c>
      <c r="B3781" s="1165">
        <f>IFERROR(INDEX('PE Holds'!$B$15:$AF$554,MATCH(C3781,'PE Holds'!$B$15:$B$552,FALSE),MATCH(D3781,'PE Holds'!$B$15:$AF$15,FALSE)),0)</f>
        <v>0</v>
      </c>
      <c r="C3781" s="1165" t="str">
        <f t="shared" si="383"/>
        <v>PEXP253</v>
      </c>
      <c r="D3781" s="988" t="str">
        <f>'PE Holds'!$S$15</f>
        <v>Fluo 
Orange</v>
      </c>
      <c r="E3781" s="1165" t="s">
        <v>27830</v>
      </c>
      <c r="F3781" s="1165" t="s">
        <v>27824</v>
      </c>
      <c r="G3781" s="1170" t="s">
        <v>28040</v>
      </c>
    </row>
    <row r="3782" spans="1:7" ht="15" customHeight="1">
      <c r="A3782" s="1165" t="str">
        <f t="shared" si="378"/>
        <v>PEXP253FLG</v>
      </c>
      <c r="B3782" s="1165">
        <f>IFERROR(INDEX('PE Holds'!$B$15:$AF$554,MATCH(C3782,'PE Holds'!$B$15:$B$552,FALSE),MATCH(D3782,'PE Holds'!$B$15:$AF$15,FALSE)),0)</f>
        <v>0</v>
      </c>
      <c r="C3782" s="1165" t="str">
        <f t="shared" si="383"/>
        <v>PEXP253</v>
      </c>
      <c r="D3782" s="988" t="str">
        <f>'PE Holds'!$T$15</f>
        <v>Fluo 
Green</v>
      </c>
      <c r="E3782" s="1165" t="s">
        <v>27831</v>
      </c>
      <c r="F3782" s="1165" t="s">
        <v>27824</v>
      </c>
      <c r="G3782" s="1170" t="s">
        <v>28040</v>
      </c>
    </row>
    <row r="3783" spans="1:7" ht="15" customHeight="1">
      <c r="A3783" s="1165" t="str">
        <f t="shared" si="378"/>
        <v>PEXP253FLP</v>
      </c>
      <c r="B3783" s="1165">
        <f>IFERROR(INDEX('PE Holds'!$B$15:$AF$554,MATCH(C3783,'PE Holds'!$B$15:$B$552,FALSE),MATCH(D3783,'PE Holds'!$B$15:$AF$15,FALSE)),0)</f>
        <v>0</v>
      </c>
      <c r="C3783" s="1165" t="str">
        <f t="shared" si="383"/>
        <v>PEXP253</v>
      </c>
      <c r="D3783" s="988" t="str">
        <f>'PE Holds'!$U$15</f>
        <v>Fluo 
Pink</v>
      </c>
      <c r="E3783" s="1165" t="s">
        <v>27832</v>
      </c>
      <c r="F3783" s="1165" t="s">
        <v>27824</v>
      </c>
      <c r="G3783" s="1170" t="s">
        <v>28040</v>
      </c>
    </row>
    <row r="3784" spans="1:7" ht="15" customHeight="1">
      <c r="A3784" s="1165" t="str">
        <f t="shared" ref="A3784:A3846" si="384">CONCATENATE(C3784,E3784)</f>
        <v>PEXP253FLY</v>
      </c>
      <c r="B3784" s="1165">
        <f>IFERROR(INDEX('PE Holds'!$B$15:$AF$554,MATCH(C3784,'PE Holds'!$B$15:$B$552,FALSE),MATCH(D3784,'PE Holds'!$B$15:$AF$15,FALSE)),0)</f>
        <v>0</v>
      </c>
      <c r="C3784" s="1165" t="str">
        <f t="shared" si="383"/>
        <v>PEXP253</v>
      </c>
      <c r="D3784" s="988" t="str">
        <f>'PE Holds'!$V$15</f>
        <v>Fluo 
Yellow</v>
      </c>
      <c r="E3784" s="1165" t="s">
        <v>28041</v>
      </c>
      <c r="F3784" s="1165" t="s">
        <v>27824</v>
      </c>
      <c r="G3784" s="1170" t="s">
        <v>28040</v>
      </c>
    </row>
    <row r="3785" spans="1:7" ht="15" customHeight="1">
      <c r="A3785" s="1165" t="str">
        <f t="shared" si="384"/>
        <v>PEXP253VIO</v>
      </c>
      <c r="B3785" s="1165">
        <f>IFERROR(INDEX('PE Holds'!$B$15:$AF$554,MATCH(C3785,'PE Holds'!$B$15:$B$552,FALSE),MATCH(D3785,'PE Holds'!$B$15:$AF$15,FALSE)),0)</f>
        <v>0</v>
      </c>
      <c r="C3785" s="1165" t="str">
        <f t="shared" si="383"/>
        <v>PEXP253</v>
      </c>
      <c r="D3785" s="988" t="str">
        <f>'PE Holds'!$W$15</f>
        <v>Violet 
RAL 4008</v>
      </c>
      <c r="E3785" s="1165" t="s">
        <v>27833</v>
      </c>
      <c r="F3785" s="1165" t="s">
        <v>27824</v>
      </c>
      <c r="G3785" s="1170" t="s">
        <v>28040</v>
      </c>
    </row>
    <row r="3786" spans="1:7" ht="15" customHeight="1">
      <c r="A3786" s="1165" t="str">
        <f t="shared" si="384"/>
        <v>PEXP253MIN</v>
      </c>
      <c r="B3786" s="1165">
        <f>IFERROR(INDEX('PE Holds'!$B$15:$AF$554,MATCH(C3786,'PE Holds'!$B$15:$B$552,FALSE),MATCH(D3786,'PE Holds'!$B$15:$AF$15,FALSE)),0)</f>
        <v>0</v>
      </c>
      <c r="C3786" s="1165" t="str">
        <f t="shared" si="383"/>
        <v>PEXP253</v>
      </c>
      <c r="D3786" s="988" t="str">
        <f>'PE Holds'!$X$15</f>
        <v>Mint 
RAL 6027</v>
      </c>
      <c r="E3786" s="1165" t="s">
        <v>27834</v>
      </c>
      <c r="F3786" s="1165" t="s">
        <v>27824</v>
      </c>
      <c r="G3786" s="1170" t="s">
        <v>28040</v>
      </c>
    </row>
    <row r="3787" spans="1:7" ht="15" customHeight="1">
      <c r="A3787" s="1165" t="str">
        <f t="shared" si="384"/>
        <v>PEXP253ORA</v>
      </c>
      <c r="B3787" s="1165">
        <f>IFERROR(INDEX('PE Holds'!$B$15:$AF$554,MATCH(C3787,'PE Holds'!$B$15:$B$552,FALSE),MATCH(D3787,'PE Holds'!$B$15:$AF$15,FALSE)),0)</f>
        <v>0</v>
      </c>
      <c r="C3787" s="1165" t="str">
        <f t="shared" si="383"/>
        <v>PEXP253</v>
      </c>
      <c r="D3787" s="988" t="str">
        <f>'PE Holds'!$Y$15</f>
        <v>Pure Orange</v>
      </c>
      <c r="E3787" s="1165" t="s">
        <v>27836</v>
      </c>
      <c r="F3787" s="1165" t="s">
        <v>27824</v>
      </c>
      <c r="G3787" s="1170" t="s">
        <v>28040</v>
      </c>
    </row>
    <row r="3788" spans="1:7" ht="15" customHeight="1">
      <c r="A3788" s="1165" t="str">
        <f t="shared" si="384"/>
        <v>PEXP254WHI</v>
      </c>
      <c r="B3788" s="1165">
        <f>IFERROR(INDEX('PE Holds'!$B$15:$AF$554,MATCH(C3788,'PE Holds'!$B$15:$B$552,FALSE),MATCH(D3788,'PE Holds'!$B$15:$AF$15,FALSE)),0)</f>
        <v>0</v>
      </c>
      <c r="C3788" s="1165" t="s">
        <v>28094</v>
      </c>
      <c r="D3788" s="1166" t="str">
        <f>'PE Holds'!$L$15</f>
        <v>White 
RAL 9016</v>
      </c>
      <c r="E3788" s="1165" t="s">
        <v>27838</v>
      </c>
      <c r="F3788" s="1165" t="s">
        <v>27824</v>
      </c>
      <c r="G3788" s="1170" t="s">
        <v>28040</v>
      </c>
    </row>
    <row r="3789" spans="1:7" ht="15" customHeight="1">
      <c r="A3789" s="1165" t="str">
        <f t="shared" si="384"/>
        <v>PEXP254YEL</v>
      </c>
      <c r="B3789" s="1165">
        <f>IFERROR(INDEX('PE Holds'!$B$15:$AF$554,MATCH(C3789,'PE Holds'!$B$15:$B$552,FALSE),MATCH(D3789,'PE Holds'!$B$15:$AF$15,FALSE)),0)</f>
        <v>0</v>
      </c>
      <c r="C3789" s="1165" t="str">
        <f>+C3788</f>
        <v>PEXP254</v>
      </c>
      <c r="D3789" s="988" t="str">
        <f>'PE Holds'!$M$15</f>
        <v>Yellow 
RAL 1026</v>
      </c>
      <c r="E3789" s="1165" t="s">
        <v>27823</v>
      </c>
      <c r="F3789" s="1165" t="s">
        <v>27824</v>
      </c>
      <c r="G3789" s="1170" t="s">
        <v>28040</v>
      </c>
    </row>
    <row r="3790" spans="1:7" ht="15" customHeight="1">
      <c r="A3790" s="1165" t="str">
        <f t="shared" si="384"/>
        <v>PEXP254GRE</v>
      </c>
      <c r="B3790" s="1165">
        <f>IFERROR(INDEX('PE Holds'!$B$15:$AF$554,MATCH(C3790,'PE Holds'!$B$15:$B$552,FALSE),MATCH(D3790,'PE Holds'!$B$15:$AF$15,FALSE)),0)</f>
        <v>0</v>
      </c>
      <c r="C3790" s="1165" t="str">
        <f t="shared" ref="C3790:C3801" si="385">+C3789</f>
        <v>PEXP254</v>
      </c>
      <c r="D3790" s="988" t="str">
        <f>'PE Holds'!$N$15</f>
        <v>Green 
RAL 6002</v>
      </c>
      <c r="E3790" s="1165" t="s">
        <v>27837</v>
      </c>
      <c r="F3790" s="1165" t="s">
        <v>27824</v>
      </c>
      <c r="G3790" s="1170" t="s">
        <v>28040</v>
      </c>
    </row>
    <row r="3791" spans="1:7" ht="15" customHeight="1">
      <c r="A3791" s="1165" t="str">
        <f t="shared" si="384"/>
        <v>PEXP254RED</v>
      </c>
      <c r="B3791" s="1165">
        <f>IFERROR(INDEX('PE Holds'!$B$15:$AF$554,MATCH(C3791,'PE Holds'!$B$15:$B$552,FALSE),MATCH(D3791,'PE Holds'!$B$15:$AF$15,FALSE)),0)</f>
        <v>0</v>
      </c>
      <c r="C3791" s="1165" t="str">
        <f t="shared" si="385"/>
        <v>PEXP254</v>
      </c>
      <c r="D3791" s="988" t="str">
        <f>'PE Holds'!$O$15</f>
        <v>Red 
RAL 3020</v>
      </c>
      <c r="E3791" s="1165" t="s">
        <v>27826</v>
      </c>
      <c r="F3791" s="1165" t="s">
        <v>27824</v>
      </c>
      <c r="G3791" s="1170" t="s">
        <v>28040</v>
      </c>
    </row>
    <row r="3792" spans="1:7" ht="15" customHeight="1">
      <c r="A3792" s="1165" t="str">
        <f t="shared" si="384"/>
        <v>PEXP254BLU</v>
      </c>
      <c r="B3792" s="1165">
        <f>IFERROR(INDEX('PE Holds'!$B$15:$AF$554,MATCH(C3792,'PE Holds'!$B$15:$B$552,FALSE),MATCH(D3792,'PE Holds'!$B$15:$AF$15,FALSE)),0)</f>
        <v>0</v>
      </c>
      <c r="C3792" s="1165" t="str">
        <f t="shared" si="385"/>
        <v>PEXP254</v>
      </c>
      <c r="D3792" s="988" t="str">
        <f>'PE Holds'!$P$15</f>
        <v>Blue 
RAL 5015</v>
      </c>
      <c r="E3792" s="1165" t="s">
        <v>27827</v>
      </c>
      <c r="F3792" s="1165" t="s">
        <v>27824</v>
      </c>
      <c r="G3792" s="1170" t="s">
        <v>28040</v>
      </c>
    </row>
    <row r="3793" spans="1:7" ht="15" customHeight="1">
      <c r="A3793" s="1165" t="str">
        <f t="shared" si="384"/>
        <v>PEXP254GRY</v>
      </c>
      <c r="B3793" s="1165">
        <f>IFERROR(INDEX('PE Holds'!$B$15:$AF$554,MATCH(C3793,'PE Holds'!$B$15:$B$552,FALSE),MATCH(D3793,'PE Holds'!$B$15:$AF$15,FALSE)),0)</f>
        <v>0</v>
      </c>
      <c r="C3793" s="1165" t="str">
        <f t="shared" si="385"/>
        <v>PEXP254</v>
      </c>
      <c r="D3793" s="988" t="str">
        <f>'PE Holds'!$Q$15</f>
        <v>Grey 
RAL 7001</v>
      </c>
      <c r="E3793" s="1165" t="s">
        <v>27828</v>
      </c>
      <c r="F3793" s="1165" t="s">
        <v>27824</v>
      </c>
      <c r="G3793" s="1170" t="s">
        <v>28040</v>
      </c>
    </row>
    <row r="3794" spans="1:7" ht="15" customHeight="1">
      <c r="A3794" s="1165" t="str">
        <f t="shared" si="384"/>
        <v>PEXP254BLK</v>
      </c>
      <c r="B3794" s="1165">
        <f>IFERROR(INDEX('PE Holds'!$B$15:$AF$554,MATCH(C3794,'PE Holds'!$B$15:$B$552,FALSE),MATCH(D3794,'PE Holds'!$B$15:$AF$15,FALSE)),0)</f>
        <v>0</v>
      </c>
      <c r="C3794" s="1165" t="str">
        <f t="shared" si="385"/>
        <v>PEXP254</v>
      </c>
      <c r="D3794" s="988" t="str">
        <f>'PE Holds'!$R$15</f>
        <v>Black 
RAL 9005</v>
      </c>
      <c r="E3794" s="1165" t="s">
        <v>27829</v>
      </c>
      <c r="F3794" s="1165" t="s">
        <v>27824</v>
      </c>
      <c r="G3794" s="1170" t="s">
        <v>28040</v>
      </c>
    </row>
    <row r="3795" spans="1:7" ht="15" customHeight="1">
      <c r="A3795" s="1165" t="str">
        <f t="shared" si="384"/>
        <v>PEXP254FLO</v>
      </c>
      <c r="B3795" s="1165">
        <f>IFERROR(INDEX('PE Holds'!$B$15:$AF$554,MATCH(C3795,'PE Holds'!$B$15:$B$552,FALSE),MATCH(D3795,'PE Holds'!$B$15:$AF$15,FALSE)),0)</f>
        <v>0</v>
      </c>
      <c r="C3795" s="1165" t="str">
        <f t="shared" si="385"/>
        <v>PEXP254</v>
      </c>
      <c r="D3795" s="988" t="str">
        <f>'PE Holds'!$S$15</f>
        <v>Fluo 
Orange</v>
      </c>
      <c r="E3795" s="1165" t="s">
        <v>27830</v>
      </c>
      <c r="F3795" s="1165" t="s">
        <v>27824</v>
      </c>
      <c r="G3795" s="1170" t="s">
        <v>28040</v>
      </c>
    </row>
    <row r="3796" spans="1:7" ht="15" customHeight="1">
      <c r="A3796" s="1165" t="str">
        <f t="shared" si="384"/>
        <v>PEXP254FLG</v>
      </c>
      <c r="B3796" s="1165">
        <f>IFERROR(INDEX('PE Holds'!$B$15:$AF$554,MATCH(C3796,'PE Holds'!$B$15:$B$552,FALSE),MATCH(D3796,'PE Holds'!$B$15:$AF$15,FALSE)),0)</f>
        <v>0</v>
      </c>
      <c r="C3796" s="1165" t="str">
        <f t="shared" si="385"/>
        <v>PEXP254</v>
      </c>
      <c r="D3796" s="988" t="str">
        <f>'PE Holds'!$T$15</f>
        <v>Fluo 
Green</v>
      </c>
      <c r="E3796" s="1165" t="s">
        <v>27831</v>
      </c>
      <c r="F3796" s="1165" t="s">
        <v>27824</v>
      </c>
      <c r="G3796" s="1170" t="s">
        <v>28040</v>
      </c>
    </row>
    <row r="3797" spans="1:7" ht="15" customHeight="1">
      <c r="A3797" s="1165" t="str">
        <f t="shared" si="384"/>
        <v>PEXP254FLP</v>
      </c>
      <c r="B3797" s="1165">
        <f>IFERROR(INDEX('PE Holds'!$B$15:$AF$554,MATCH(C3797,'PE Holds'!$B$15:$B$552,FALSE),MATCH(D3797,'PE Holds'!$B$15:$AF$15,FALSE)),0)</f>
        <v>0</v>
      </c>
      <c r="C3797" s="1165" t="str">
        <f t="shared" si="385"/>
        <v>PEXP254</v>
      </c>
      <c r="D3797" s="988" t="str">
        <f>'PE Holds'!$U$15</f>
        <v>Fluo 
Pink</v>
      </c>
      <c r="E3797" s="1165" t="s">
        <v>27832</v>
      </c>
      <c r="F3797" s="1165" t="s">
        <v>27824</v>
      </c>
      <c r="G3797" s="1170" t="s">
        <v>28040</v>
      </c>
    </row>
    <row r="3798" spans="1:7" ht="15" customHeight="1">
      <c r="A3798" s="1165" t="str">
        <f t="shared" si="384"/>
        <v>PEXP254FLY</v>
      </c>
      <c r="B3798" s="1165">
        <f>IFERROR(INDEX('PE Holds'!$B$15:$AF$554,MATCH(C3798,'PE Holds'!$B$15:$B$552,FALSE),MATCH(D3798,'PE Holds'!$B$15:$AF$15,FALSE)),0)</f>
        <v>0</v>
      </c>
      <c r="C3798" s="1165" t="str">
        <f t="shared" si="385"/>
        <v>PEXP254</v>
      </c>
      <c r="D3798" s="988" t="str">
        <f>'PE Holds'!$V$15</f>
        <v>Fluo 
Yellow</v>
      </c>
      <c r="E3798" s="1165" t="s">
        <v>28041</v>
      </c>
      <c r="F3798" s="1165" t="s">
        <v>27824</v>
      </c>
      <c r="G3798" s="1170" t="s">
        <v>28040</v>
      </c>
    </row>
    <row r="3799" spans="1:7" ht="15" customHeight="1">
      <c r="A3799" s="1165" t="str">
        <f t="shared" si="384"/>
        <v>PEXP254VIO</v>
      </c>
      <c r="B3799" s="1165">
        <f>IFERROR(INDEX('PE Holds'!$B$15:$AF$554,MATCH(C3799,'PE Holds'!$B$15:$B$552,FALSE),MATCH(D3799,'PE Holds'!$B$15:$AF$15,FALSE)),0)</f>
        <v>0</v>
      </c>
      <c r="C3799" s="1165" t="str">
        <f t="shared" si="385"/>
        <v>PEXP254</v>
      </c>
      <c r="D3799" s="988" t="str">
        <f>'PE Holds'!$W$15</f>
        <v>Violet 
RAL 4008</v>
      </c>
      <c r="E3799" s="1165" t="s">
        <v>27833</v>
      </c>
      <c r="F3799" s="1165" t="s">
        <v>27824</v>
      </c>
      <c r="G3799" s="1170" t="s">
        <v>28040</v>
      </c>
    </row>
    <row r="3800" spans="1:7" ht="15" customHeight="1">
      <c r="A3800" s="1165" t="str">
        <f t="shared" si="384"/>
        <v>PEXP254MIN</v>
      </c>
      <c r="B3800" s="1165">
        <f>IFERROR(INDEX('PE Holds'!$B$15:$AF$554,MATCH(C3800,'PE Holds'!$B$15:$B$552,FALSE),MATCH(D3800,'PE Holds'!$B$15:$AF$15,FALSE)),0)</f>
        <v>0</v>
      </c>
      <c r="C3800" s="1165" t="str">
        <f t="shared" si="385"/>
        <v>PEXP254</v>
      </c>
      <c r="D3800" s="988" t="str">
        <f>'PE Holds'!$X$15</f>
        <v>Mint 
RAL 6027</v>
      </c>
      <c r="E3800" s="1165" t="s">
        <v>27834</v>
      </c>
      <c r="F3800" s="1165" t="s">
        <v>27824</v>
      </c>
      <c r="G3800" s="1170" t="s">
        <v>28040</v>
      </c>
    </row>
    <row r="3801" spans="1:7" ht="15" customHeight="1">
      <c r="A3801" s="1165" t="str">
        <f t="shared" si="384"/>
        <v>PEXP254ORA</v>
      </c>
      <c r="B3801" s="1165">
        <f>IFERROR(INDEX('PE Holds'!$B$15:$AF$554,MATCH(C3801,'PE Holds'!$B$15:$B$552,FALSE),MATCH(D3801,'PE Holds'!$B$15:$AF$15,FALSE)),0)</f>
        <v>0</v>
      </c>
      <c r="C3801" s="1165" t="str">
        <f t="shared" si="385"/>
        <v>PEXP254</v>
      </c>
      <c r="D3801" s="988" t="str">
        <f>'PE Holds'!$Y$15</f>
        <v>Pure Orange</v>
      </c>
      <c r="E3801" s="1165" t="s">
        <v>27836</v>
      </c>
      <c r="F3801" s="1165" t="s">
        <v>27824</v>
      </c>
      <c r="G3801" s="1170" t="s">
        <v>28040</v>
      </c>
    </row>
    <row r="3802" spans="1:7" ht="15" customHeight="1">
      <c r="A3802" s="1165" t="str">
        <f t="shared" si="384"/>
        <v>PEXP255WHI</v>
      </c>
      <c r="B3802" s="1165">
        <f>IFERROR(INDEX('PE Holds'!$B$15:$AF$554,MATCH(C3802,'PE Holds'!$B$15:$B$552,FALSE),MATCH(D3802,'PE Holds'!$B$15:$AF$15,FALSE)),0)</f>
        <v>0</v>
      </c>
      <c r="C3802" s="1165" t="s">
        <v>28095</v>
      </c>
      <c r="D3802" s="1166" t="str">
        <f>'PE Holds'!$L$15</f>
        <v>White 
RAL 9016</v>
      </c>
      <c r="E3802" s="1165" t="s">
        <v>27838</v>
      </c>
      <c r="F3802" s="1165" t="s">
        <v>27824</v>
      </c>
      <c r="G3802" s="1170" t="s">
        <v>28040</v>
      </c>
    </row>
    <row r="3803" spans="1:7" ht="15" customHeight="1">
      <c r="A3803" s="1165" t="str">
        <f t="shared" si="384"/>
        <v>PEXP255YEL</v>
      </c>
      <c r="B3803" s="1165">
        <f>IFERROR(INDEX('PE Holds'!$B$15:$AF$554,MATCH(C3803,'PE Holds'!$B$15:$B$552,FALSE),MATCH(D3803,'PE Holds'!$B$15:$AF$15,FALSE)),0)</f>
        <v>0</v>
      </c>
      <c r="C3803" s="1165" t="str">
        <f>+C3802</f>
        <v>PEXP255</v>
      </c>
      <c r="D3803" s="988" t="str">
        <f>'PE Holds'!$M$15</f>
        <v>Yellow 
RAL 1026</v>
      </c>
      <c r="E3803" s="1165" t="s">
        <v>27823</v>
      </c>
      <c r="F3803" s="1165" t="s">
        <v>27824</v>
      </c>
      <c r="G3803" s="1170" t="s">
        <v>28040</v>
      </c>
    </row>
    <row r="3804" spans="1:7" ht="15" customHeight="1">
      <c r="A3804" s="1165" t="str">
        <f t="shared" si="384"/>
        <v>PEXP255GRE</v>
      </c>
      <c r="B3804" s="1165">
        <f>IFERROR(INDEX('PE Holds'!$B$15:$AF$554,MATCH(C3804,'PE Holds'!$B$15:$B$552,FALSE),MATCH(D3804,'PE Holds'!$B$15:$AF$15,FALSE)),0)</f>
        <v>0</v>
      </c>
      <c r="C3804" s="1165" t="str">
        <f t="shared" ref="C3804:C3815" si="386">+C3803</f>
        <v>PEXP255</v>
      </c>
      <c r="D3804" s="988" t="str">
        <f>'PE Holds'!$N$15</f>
        <v>Green 
RAL 6002</v>
      </c>
      <c r="E3804" s="1165" t="s">
        <v>27837</v>
      </c>
      <c r="F3804" s="1165" t="s">
        <v>27824</v>
      </c>
      <c r="G3804" s="1170" t="s">
        <v>28040</v>
      </c>
    </row>
    <row r="3805" spans="1:7" ht="15" customHeight="1">
      <c r="A3805" s="1165" t="str">
        <f t="shared" si="384"/>
        <v>PEXP255RED</v>
      </c>
      <c r="B3805" s="1165">
        <f>IFERROR(INDEX('PE Holds'!$B$15:$AF$554,MATCH(C3805,'PE Holds'!$B$15:$B$552,FALSE),MATCH(D3805,'PE Holds'!$B$15:$AF$15,FALSE)),0)</f>
        <v>0</v>
      </c>
      <c r="C3805" s="1165" t="str">
        <f t="shared" si="386"/>
        <v>PEXP255</v>
      </c>
      <c r="D3805" s="988" t="str">
        <f>'PE Holds'!$O$15</f>
        <v>Red 
RAL 3020</v>
      </c>
      <c r="E3805" s="1165" t="s">
        <v>27826</v>
      </c>
      <c r="F3805" s="1165" t="s">
        <v>27824</v>
      </c>
      <c r="G3805" s="1170" t="s">
        <v>28040</v>
      </c>
    </row>
    <row r="3806" spans="1:7" ht="15" customHeight="1">
      <c r="A3806" s="1165" t="str">
        <f t="shared" si="384"/>
        <v>PEXP255BLU</v>
      </c>
      <c r="B3806" s="1165">
        <f>IFERROR(INDEX('PE Holds'!$B$15:$AF$554,MATCH(C3806,'PE Holds'!$B$15:$B$552,FALSE),MATCH(D3806,'PE Holds'!$B$15:$AF$15,FALSE)),0)</f>
        <v>0</v>
      </c>
      <c r="C3806" s="1165" t="str">
        <f t="shared" si="386"/>
        <v>PEXP255</v>
      </c>
      <c r="D3806" s="988" t="str">
        <f>'PE Holds'!$P$15</f>
        <v>Blue 
RAL 5015</v>
      </c>
      <c r="E3806" s="1165" t="s">
        <v>27827</v>
      </c>
      <c r="F3806" s="1165" t="s">
        <v>27824</v>
      </c>
      <c r="G3806" s="1170" t="s">
        <v>28040</v>
      </c>
    </row>
    <row r="3807" spans="1:7" ht="15" customHeight="1">
      <c r="A3807" s="1165" t="str">
        <f t="shared" si="384"/>
        <v>PEXP255GRY</v>
      </c>
      <c r="B3807" s="1165">
        <f>IFERROR(INDEX('PE Holds'!$B$15:$AF$554,MATCH(C3807,'PE Holds'!$B$15:$B$552,FALSE),MATCH(D3807,'PE Holds'!$B$15:$AF$15,FALSE)),0)</f>
        <v>0</v>
      </c>
      <c r="C3807" s="1165" t="str">
        <f t="shared" si="386"/>
        <v>PEXP255</v>
      </c>
      <c r="D3807" s="988" t="str">
        <f>'PE Holds'!$Q$15</f>
        <v>Grey 
RAL 7001</v>
      </c>
      <c r="E3807" s="1165" t="s">
        <v>27828</v>
      </c>
      <c r="F3807" s="1165" t="s">
        <v>27824</v>
      </c>
      <c r="G3807" s="1170" t="s">
        <v>28040</v>
      </c>
    </row>
    <row r="3808" spans="1:7" ht="15" customHeight="1">
      <c r="A3808" s="1165" t="str">
        <f t="shared" si="384"/>
        <v>PEXP255BLK</v>
      </c>
      <c r="B3808" s="1165">
        <f>IFERROR(INDEX('PE Holds'!$B$15:$AF$554,MATCH(C3808,'PE Holds'!$B$15:$B$552,FALSE),MATCH(D3808,'PE Holds'!$B$15:$AF$15,FALSE)),0)</f>
        <v>0</v>
      </c>
      <c r="C3808" s="1165" t="str">
        <f t="shared" si="386"/>
        <v>PEXP255</v>
      </c>
      <c r="D3808" s="988" t="str">
        <f>'PE Holds'!$R$15</f>
        <v>Black 
RAL 9005</v>
      </c>
      <c r="E3808" s="1165" t="s">
        <v>27829</v>
      </c>
      <c r="F3808" s="1165" t="s">
        <v>27824</v>
      </c>
      <c r="G3808" s="1170" t="s">
        <v>28040</v>
      </c>
    </row>
    <row r="3809" spans="1:7" ht="15" customHeight="1">
      <c r="A3809" s="1165" t="str">
        <f t="shared" si="384"/>
        <v>PEXP255FLO</v>
      </c>
      <c r="B3809" s="1165">
        <f>IFERROR(INDEX('PE Holds'!$B$15:$AF$554,MATCH(C3809,'PE Holds'!$B$15:$B$552,FALSE),MATCH(D3809,'PE Holds'!$B$15:$AF$15,FALSE)),0)</f>
        <v>0</v>
      </c>
      <c r="C3809" s="1165" t="str">
        <f t="shared" si="386"/>
        <v>PEXP255</v>
      </c>
      <c r="D3809" s="988" t="str">
        <f>'PE Holds'!$S$15</f>
        <v>Fluo 
Orange</v>
      </c>
      <c r="E3809" s="1165" t="s">
        <v>27830</v>
      </c>
      <c r="F3809" s="1165" t="s">
        <v>27824</v>
      </c>
      <c r="G3809" s="1170" t="s">
        <v>28040</v>
      </c>
    </row>
    <row r="3810" spans="1:7" ht="15" customHeight="1">
      <c r="A3810" s="1165" t="str">
        <f t="shared" si="384"/>
        <v>PEXP255FLG</v>
      </c>
      <c r="B3810" s="1165">
        <f>IFERROR(INDEX('PE Holds'!$B$15:$AF$554,MATCH(C3810,'PE Holds'!$B$15:$B$552,FALSE),MATCH(D3810,'PE Holds'!$B$15:$AF$15,FALSE)),0)</f>
        <v>0</v>
      </c>
      <c r="C3810" s="1165" t="str">
        <f t="shared" si="386"/>
        <v>PEXP255</v>
      </c>
      <c r="D3810" s="988" t="str">
        <f>'PE Holds'!$T$15</f>
        <v>Fluo 
Green</v>
      </c>
      <c r="E3810" s="1165" t="s">
        <v>27831</v>
      </c>
      <c r="F3810" s="1165" t="s">
        <v>27824</v>
      </c>
      <c r="G3810" s="1170" t="s">
        <v>28040</v>
      </c>
    </row>
    <row r="3811" spans="1:7" ht="15" customHeight="1">
      <c r="A3811" s="1165" t="str">
        <f t="shared" si="384"/>
        <v>PEXP255FLP</v>
      </c>
      <c r="B3811" s="1165">
        <f>IFERROR(INDEX('PE Holds'!$B$15:$AF$554,MATCH(C3811,'PE Holds'!$B$15:$B$552,FALSE),MATCH(D3811,'PE Holds'!$B$15:$AF$15,FALSE)),0)</f>
        <v>0</v>
      </c>
      <c r="C3811" s="1165" t="str">
        <f t="shared" si="386"/>
        <v>PEXP255</v>
      </c>
      <c r="D3811" s="988" t="str">
        <f>'PE Holds'!$U$15</f>
        <v>Fluo 
Pink</v>
      </c>
      <c r="E3811" s="1165" t="s">
        <v>27832</v>
      </c>
      <c r="F3811" s="1165" t="s">
        <v>27824</v>
      </c>
      <c r="G3811" s="1170" t="s">
        <v>28040</v>
      </c>
    </row>
    <row r="3812" spans="1:7" ht="15" customHeight="1">
      <c r="A3812" s="1165" t="str">
        <f t="shared" si="384"/>
        <v>PEXP255FLY</v>
      </c>
      <c r="B3812" s="1165">
        <f>IFERROR(INDEX('PE Holds'!$B$15:$AF$554,MATCH(C3812,'PE Holds'!$B$15:$B$552,FALSE),MATCH(D3812,'PE Holds'!$B$15:$AF$15,FALSE)),0)</f>
        <v>0</v>
      </c>
      <c r="C3812" s="1165" t="str">
        <f t="shared" si="386"/>
        <v>PEXP255</v>
      </c>
      <c r="D3812" s="988" t="str">
        <f>'PE Holds'!$V$15</f>
        <v>Fluo 
Yellow</v>
      </c>
      <c r="E3812" s="1165" t="s">
        <v>28041</v>
      </c>
      <c r="F3812" s="1165" t="s">
        <v>27824</v>
      </c>
      <c r="G3812" s="1170" t="s">
        <v>28040</v>
      </c>
    </row>
    <row r="3813" spans="1:7" ht="15" customHeight="1">
      <c r="A3813" s="1165" t="str">
        <f t="shared" si="384"/>
        <v>PEXP255VIO</v>
      </c>
      <c r="B3813" s="1165">
        <f>IFERROR(INDEX('PE Holds'!$B$15:$AF$554,MATCH(C3813,'PE Holds'!$B$15:$B$552,FALSE),MATCH(D3813,'PE Holds'!$B$15:$AF$15,FALSE)),0)</f>
        <v>0</v>
      </c>
      <c r="C3813" s="1165" t="str">
        <f t="shared" si="386"/>
        <v>PEXP255</v>
      </c>
      <c r="D3813" s="988" t="str">
        <f>'PE Holds'!$W$15</f>
        <v>Violet 
RAL 4008</v>
      </c>
      <c r="E3813" s="1165" t="s">
        <v>27833</v>
      </c>
      <c r="F3813" s="1165" t="s">
        <v>27824</v>
      </c>
      <c r="G3813" s="1170" t="s">
        <v>28040</v>
      </c>
    </row>
    <row r="3814" spans="1:7" ht="15" customHeight="1">
      <c r="A3814" s="1165" t="str">
        <f t="shared" si="384"/>
        <v>PEXP255MIN</v>
      </c>
      <c r="B3814" s="1165">
        <f>IFERROR(INDEX('PE Holds'!$B$15:$AF$554,MATCH(C3814,'PE Holds'!$B$15:$B$552,FALSE),MATCH(D3814,'PE Holds'!$B$15:$AF$15,FALSE)),0)</f>
        <v>0</v>
      </c>
      <c r="C3814" s="1165" t="str">
        <f t="shared" si="386"/>
        <v>PEXP255</v>
      </c>
      <c r="D3814" s="988" t="str">
        <f>'PE Holds'!$X$15</f>
        <v>Mint 
RAL 6027</v>
      </c>
      <c r="E3814" s="1165" t="s">
        <v>27834</v>
      </c>
      <c r="F3814" s="1165" t="s">
        <v>27824</v>
      </c>
      <c r="G3814" s="1170" t="s">
        <v>28040</v>
      </c>
    </row>
    <row r="3815" spans="1:7" ht="15" customHeight="1">
      <c r="A3815" s="1165" t="str">
        <f t="shared" si="384"/>
        <v>PEXP255ORA</v>
      </c>
      <c r="B3815" s="1165">
        <f>IFERROR(INDEX('PE Holds'!$B$15:$AF$554,MATCH(C3815,'PE Holds'!$B$15:$B$552,FALSE),MATCH(D3815,'PE Holds'!$B$15:$AF$15,FALSE)),0)</f>
        <v>0</v>
      </c>
      <c r="C3815" s="1165" t="str">
        <f t="shared" si="386"/>
        <v>PEXP255</v>
      </c>
      <c r="D3815" s="988" t="str">
        <f>'PE Holds'!$Y$15</f>
        <v>Pure Orange</v>
      </c>
      <c r="E3815" s="1165" t="s">
        <v>27836</v>
      </c>
      <c r="F3815" s="1165" t="s">
        <v>27824</v>
      </c>
      <c r="G3815" s="1170" t="s">
        <v>28040</v>
      </c>
    </row>
    <row r="3816" spans="1:7" ht="15" customHeight="1">
      <c r="A3816" s="1165" t="str">
        <f t="shared" si="384"/>
        <v>PEXP256WHI</v>
      </c>
      <c r="B3816" s="1165">
        <f>IFERROR(INDEX('PE Holds'!$B$15:$AF$554,MATCH(C3816,'PE Holds'!$B$15:$B$552,FALSE),MATCH(D3816,'PE Holds'!$B$15:$AF$15,FALSE)),0)</f>
        <v>0</v>
      </c>
      <c r="C3816" s="1165" t="s">
        <v>28096</v>
      </c>
      <c r="D3816" s="1166" t="str">
        <f>'PE Holds'!$L$15</f>
        <v>White 
RAL 9016</v>
      </c>
      <c r="E3816" s="1165" t="s">
        <v>27838</v>
      </c>
      <c r="F3816" s="1165" t="s">
        <v>27824</v>
      </c>
      <c r="G3816" s="1170" t="s">
        <v>28040</v>
      </c>
    </row>
    <row r="3817" spans="1:7" ht="15" customHeight="1">
      <c r="A3817" s="1165" t="str">
        <f t="shared" si="384"/>
        <v>PEXP256YEL</v>
      </c>
      <c r="B3817" s="1165">
        <f>IFERROR(INDEX('PE Holds'!$B$15:$AF$554,MATCH(C3817,'PE Holds'!$B$15:$B$552,FALSE),MATCH(D3817,'PE Holds'!$B$15:$AF$15,FALSE)),0)</f>
        <v>0</v>
      </c>
      <c r="C3817" s="1165" t="str">
        <f>+C3816</f>
        <v>PEXP256</v>
      </c>
      <c r="D3817" s="988" t="str">
        <f>'PE Holds'!$M$15</f>
        <v>Yellow 
RAL 1026</v>
      </c>
      <c r="E3817" s="1165" t="s">
        <v>27823</v>
      </c>
      <c r="F3817" s="1165" t="s">
        <v>27824</v>
      </c>
      <c r="G3817" s="1170" t="s">
        <v>28040</v>
      </c>
    </row>
    <row r="3818" spans="1:7" ht="15" customHeight="1">
      <c r="A3818" s="1165" t="str">
        <f t="shared" si="384"/>
        <v>PEXP256GRE</v>
      </c>
      <c r="B3818" s="1165">
        <f>IFERROR(INDEX('PE Holds'!$B$15:$AF$554,MATCH(C3818,'PE Holds'!$B$15:$B$552,FALSE),MATCH(D3818,'PE Holds'!$B$15:$AF$15,FALSE)),0)</f>
        <v>0</v>
      </c>
      <c r="C3818" s="1165" t="str">
        <f t="shared" ref="C3818:C3829" si="387">+C3817</f>
        <v>PEXP256</v>
      </c>
      <c r="D3818" s="988" t="str">
        <f>'PE Holds'!$N$15</f>
        <v>Green 
RAL 6002</v>
      </c>
      <c r="E3818" s="1165" t="s">
        <v>27837</v>
      </c>
      <c r="F3818" s="1165" t="s">
        <v>27824</v>
      </c>
      <c r="G3818" s="1170" t="s">
        <v>28040</v>
      </c>
    </row>
    <row r="3819" spans="1:7" ht="15" customHeight="1">
      <c r="A3819" s="1165" t="str">
        <f t="shared" si="384"/>
        <v>PEXP256RED</v>
      </c>
      <c r="B3819" s="1165">
        <f>IFERROR(INDEX('PE Holds'!$B$15:$AF$554,MATCH(C3819,'PE Holds'!$B$15:$B$552,FALSE),MATCH(D3819,'PE Holds'!$B$15:$AF$15,FALSE)),0)</f>
        <v>0</v>
      </c>
      <c r="C3819" s="1165" t="str">
        <f t="shared" si="387"/>
        <v>PEXP256</v>
      </c>
      <c r="D3819" s="988" t="str">
        <f>'PE Holds'!$O$15</f>
        <v>Red 
RAL 3020</v>
      </c>
      <c r="E3819" s="1165" t="s">
        <v>27826</v>
      </c>
      <c r="F3819" s="1165" t="s">
        <v>27824</v>
      </c>
      <c r="G3819" s="1170" t="s">
        <v>28040</v>
      </c>
    </row>
    <row r="3820" spans="1:7" ht="15" customHeight="1">
      <c r="A3820" s="1165" t="str">
        <f t="shared" si="384"/>
        <v>PEXP256BLU</v>
      </c>
      <c r="B3820" s="1165">
        <f>IFERROR(INDEX('PE Holds'!$B$15:$AF$554,MATCH(C3820,'PE Holds'!$B$15:$B$552,FALSE),MATCH(D3820,'PE Holds'!$B$15:$AF$15,FALSE)),0)</f>
        <v>0</v>
      </c>
      <c r="C3820" s="1165" t="str">
        <f t="shared" si="387"/>
        <v>PEXP256</v>
      </c>
      <c r="D3820" s="988" t="str">
        <f>'PE Holds'!$P$15</f>
        <v>Blue 
RAL 5015</v>
      </c>
      <c r="E3820" s="1165" t="s">
        <v>27827</v>
      </c>
      <c r="F3820" s="1165" t="s">
        <v>27824</v>
      </c>
      <c r="G3820" s="1170" t="s">
        <v>28040</v>
      </c>
    </row>
    <row r="3821" spans="1:7" ht="15" customHeight="1">
      <c r="A3821" s="1165" t="str">
        <f t="shared" si="384"/>
        <v>PEXP256GRY</v>
      </c>
      <c r="B3821" s="1165">
        <f>IFERROR(INDEX('PE Holds'!$B$15:$AF$554,MATCH(C3821,'PE Holds'!$B$15:$B$552,FALSE),MATCH(D3821,'PE Holds'!$B$15:$AF$15,FALSE)),0)</f>
        <v>0</v>
      </c>
      <c r="C3821" s="1165" t="str">
        <f t="shared" si="387"/>
        <v>PEXP256</v>
      </c>
      <c r="D3821" s="988" t="str">
        <f>'PE Holds'!$Q$15</f>
        <v>Grey 
RAL 7001</v>
      </c>
      <c r="E3821" s="1165" t="s">
        <v>27828</v>
      </c>
      <c r="F3821" s="1165" t="s">
        <v>27824</v>
      </c>
      <c r="G3821" s="1170" t="s">
        <v>28040</v>
      </c>
    </row>
    <row r="3822" spans="1:7" ht="15" customHeight="1">
      <c r="A3822" s="1165" t="str">
        <f t="shared" si="384"/>
        <v>PEXP256BLK</v>
      </c>
      <c r="B3822" s="1165">
        <f>IFERROR(INDEX('PE Holds'!$B$15:$AF$554,MATCH(C3822,'PE Holds'!$B$15:$B$552,FALSE),MATCH(D3822,'PE Holds'!$B$15:$AF$15,FALSE)),0)</f>
        <v>0</v>
      </c>
      <c r="C3822" s="1165" t="str">
        <f t="shared" si="387"/>
        <v>PEXP256</v>
      </c>
      <c r="D3822" s="988" t="str">
        <f>'PE Holds'!$R$15</f>
        <v>Black 
RAL 9005</v>
      </c>
      <c r="E3822" s="1165" t="s">
        <v>27829</v>
      </c>
      <c r="F3822" s="1165" t="s">
        <v>27824</v>
      </c>
      <c r="G3822" s="1170" t="s">
        <v>28040</v>
      </c>
    </row>
    <row r="3823" spans="1:7" ht="15" customHeight="1">
      <c r="A3823" s="1165" t="str">
        <f t="shared" si="384"/>
        <v>PEXP256FLO</v>
      </c>
      <c r="B3823" s="1165">
        <f>IFERROR(INDEX('PE Holds'!$B$15:$AF$554,MATCH(C3823,'PE Holds'!$B$15:$B$552,FALSE),MATCH(D3823,'PE Holds'!$B$15:$AF$15,FALSE)),0)</f>
        <v>0</v>
      </c>
      <c r="C3823" s="1165" t="str">
        <f t="shared" si="387"/>
        <v>PEXP256</v>
      </c>
      <c r="D3823" s="988" t="str">
        <f>'PE Holds'!$S$15</f>
        <v>Fluo 
Orange</v>
      </c>
      <c r="E3823" s="1165" t="s">
        <v>27830</v>
      </c>
      <c r="F3823" s="1165" t="s">
        <v>27824</v>
      </c>
      <c r="G3823" s="1170" t="s">
        <v>28040</v>
      </c>
    </row>
    <row r="3824" spans="1:7" ht="15" customHeight="1">
      <c r="A3824" s="1165" t="str">
        <f t="shared" si="384"/>
        <v>PEXP256FLG</v>
      </c>
      <c r="B3824" s="1165">
        <f>IFERROR(INDEX('PE Holds'!$B$15:$AF$554,MATCH(C3824,'PE Holds'!$B$15:$B$552,FALSE),MATCH(D3824,'PE Holds'!$B$15:$AF$15,FALSE)),0)</f>
        <v>0</v>
      </c>
      <c r="C3824" s="1165" t="str">
        <f t="shared" si="387"/>
        <v>PEXP256</v>
      </c>
      <c r="D3824" s="988" t="str">
        <f>'PE Holds'!$T$15</f>
        <v>Fluo 
Green</v>
      </c>
      <c r="E3824" s="1165" t="s">
        <v>27831</v>
      </c>
      <c r="F3824" s="1165" t="s">
        <v>27824</v>
      </c>
      <c r="G3824" s="1170" t="s">
        <v>28040</v>
      </c>
    </row>
    <row r="3825" spans="1:7" ht="15" customHeight="1">
      <c r="A3825" s="1165" t="str">
        <f t="shared" si="384"/>
        <v>PEXP256FLP</v>
      </c>
      <c r="B3825" s="1165">
        <f>IFERROR(INDEX('PE Holds'!$B$15:$AF$554,MATCH(C3825,'PE Holds'!$B$15:$B$552,FALSE),MATCH(D3825,'PE Holds'!$B$15:$AF$15,FALSE)),0)</f>
        <v>0</v>
      </c>
      <c r="C3825" s="1165" t="str">
        <f t="shared" si="387"/>
        <v>PEXP256</v>
      </c>
      <c r="D3825" s="988" t="str">
        <f>'PE Holds'!$U$15</f>
        <v>Fluo 
Pink</v>
      </c>
      <c r="E3825" s="1165" t="s">
        <v>27832</v>
      </c>
      <c r="F3825" s="1165" t="s">
        <v>27824</v>
      </c>
      <c r="G3825" s="1170" t="s">
        <v>28040</v>
      </c>
    </row>
    <row r="3826" spans="1:7" ht="15" customHeight="1">
      <c r="A3826" s="1165" t="str">
        <f t="shared" si="384"/>
        <v>PEXP256FLY</v>
      </c>
      <c r="B3826" s="1165">
        <f>IFERROR(INDEX('PE Holds'!$B$15:$AF$554,MATCH(C3826,'PE Holds'!$B$15:$B$552,FALSE),MATCH(D3826,'PE Holds'!$B$15:$AF$15,FALSE)),0)</f>
        <v>0</v>
      </c>
      <c r="C3826" s="1165" t="str">
        <f t="shared" si="387"/>
        <v>PEXP256</v>
      </c>
      <c r="D3826" s="988" t="str">
        <f>'PE Holds'!$V$15</f>
        <v>Fluo 
Yellow</v>
      </c>
      <c r="E3826" s="1165" t="s">
        <v>28041</v>
      </c>
      <c r="F3826" s="1165" t="s">
        <v>27824</v>
      </c>
      <c r="G3826" s="1170" t="s">
        <v>28040</v>
      </c>
    </row>
    <row r="3827" spans="1:7" ht="15" customHeight="1">
      <c r="A3827" s="1165" t="str">
        <f t="shared" si="384"/>
        <v>PEXP256VIO</v>
      </c>
      <c r="B3827" s="1165">
        <f>IFERROR(INDEX('PE Holds'!$B$15:$AF$554,MATCH(C3827,'PE Holds'!$B$15:$B$552,FALSE),MATCH(D3827,'PE Holds'!$B$15:$AF$15,FALSE)),0)</f>
        <v>0</v>
      </c>
      <c r="C3827" s="1165" t="str">
        <f t="shared" si="387"/>
        <v>PEXP256</v>
      </c>
      <c r="D3827" s="988" t="str">
        <f>'PE Holds'!$W$15</f>
        <v>Violet 
RAL 4008</v>
      </c>
      <c r="E3827" s="1165" t="s">
        <v>27833</v>
      </c>
      <c r="F3827" s="1165" t="s">
        <v>27824</v>
      </c>
      <c r="G3827" s="1170" t="s">
        <v>28040</v>
      </c>
    </row>
    <row r="3828" spans="1:7" ht="15" customHeight="1">
      <c r="A3828" s="1165" t="str">
        <f t="shared" si="384"/>
        <v>PEXP256MIN</v>
      </c>
      <c r="B3828" s="1165">
        <f>IFERROR(INDEX('PE Holds'!$B$15:$AF$554,MATCH(C3828,'PE Holds'!$B$15:$B$552,FALSE),MATCH(D3828,'PE Holds'!$B$15:$AF$15,FALSE)),0)</f>
        <v>0</v>
      </c>
      <c r="C3828" s="1165" t="str">
        <f t="shared" si="387"/>
        <v>PEXP256</v>
      </c>
      <c r="D3828" s="988" t="str">
        <f>'PE Holds'!$X$15</f>
        <v>Mint 
RAL 6027</v>
      </c>
      <c r="E3828" s="1165" t="s">
        <v>27834</v>
      </c>
      <c r="F3828" s="1165" t="s">
        <v>27824</v>
      </c>
      <c r="G3828" s="1170" t="s">
        <v>28040</v>
      </c>
    </row>
    <row r="3829" spans="1:7" ht="15" customHeight="1">
      <c r="A3829" s="1165" t="str">
        <f t="shared" si="384"/>
        <v>PEXP256ORA</v>
      </c>
      <c r="B3829" s="1165">
        <f>IFERROR(INDEX('PE Holds'!$B$15:$AF$554,MATCH(C3829,'PE Holds'!$B$15:$B$552,FALSE),MATCH(D3829,'PE Holds'!$B$15:$AF$15,FALSE)),0)</f>
        <v>0</v>
      </c>
      <c r="C3829" s="1165" t="str">
        <f t="shared" si="387"/>
        <v>PEXP256</v>
      </c>
      <c r="D3829" s="988" t="str">
        <f>'PE Holds'!$Y$15</f>
        <v>Pure Orange</v>
      </c>
      <c r="E3829" s="1165" t="s">
        <v>27836</v>
      </c>
      <c r="F3829" s="1165" t="s">
        <v>27824</v>
      </c>
      <c r="G3829" s="1170" t="s">
        <v>28040</v>
      </c>
    </row>
    <row r="3830" spans="1:7" ht="15" customHeight="1">
      <c r="A3830" s="1165" t="str">
        <f t="shared" si="384"/>
        <v>PEXP257WHI</v>
      </c>
      <c r="B3830" s="1165">
        <f>IFERROR(INDEX('PE Holds'!$B$15:$AF$554,MATCH(C3830,'PE Holds'!$B$15:$B$552,FALSE),MATCH(D3830,'PE Holds'!$B$15:$AF$15,FALSE)),0)</f>
        <v>0</v>
      </c>
      <c r="C3830" s="1165" t="s">
        <v>28097</v>
      </c>
      <c r="D3830" s="1166" t="str">
        <f>'PE Holds'!$L$15</f>
        <v>White 
RAL 9016</v>
      </c>
      <c r="E3830" s="1165" t="s">
        <v>27838</v>
      </c>
      <c r="F3830" s="1165" t="s">
        <v>27824</v>
      </c>
      <c r="G3830" s="1170" t="s">
        <v>28040</v>
      </c>
    </row>
    <row r="3831" spans="1:7" ht="15" customHeight="1">
      <c r="A3831" s="1165" t="str">
        <f t="shared" si="384"/>
        <v>PEXP257YEL</v>
      </c>
      <c r="B3831" s="1165">
        <f>IFERROR(INDEX('PE Holds'!$B$15:$AF$554,MATCH(C3831,'PE Holds'!$B$15:$B$552,FALSE),MATCH(D3831,'PE Holds'!$B$15:$AF$15,FALSE)),0)</f>
        <v>0</v>
      </c>
      <c r="C3831" s="1165" t="str">
        <f>+C3830</f>
        <v>PEXP257</v>
      </c>
      <c r="D3831" s="988" t="str">
        <f>'PE Holds'!$M$15</f>
        <v>Yellow 
RAL 1026</v>
      </c>
      <c r="E3831" s="1165" t="s">
        <v>27823</v>
      </c>
      <c r="F3831" s="1165" t="s">
        <v>27824</v>
      </c>
      <c r="G3831" s="1170" t="s">
        <v>28040</v>
      </c>
    </row>
    <row r="3832" spans="1:7" ht="15" customHeight="1">
      <c r="A3832" s="1165" t="str">
        <f t="shared" si="384"/>
        <v>PEXP257GRE</v>
      </c>
      <c r="B3832" s="1165">
        <f>IFERROR(INDEX('PE Holds'!$B$15:$AF$554,MATCH(C3832,'PE Holds'!$B$15:$B$552,FALSE),MATCH(D3832,'PE Holds'!$B$15:$AF$15,FALSE)),0)</f>
        <v>0</v>
      </c>
      <c r="C3832" s="1165" t="str">
        <f t="shared" ref="C3832:C3843" si="388">+C3831</f>
        <v>PEXP257</v>
      </c>
      <c r="D3832" s="988" t="str">
        <f>'PE Holds'!$N$15</f>
        <v>Green 
RAL 6002</v>
      </c>
      <c r="E3832" s="1165" t="s">
        <v>27837</v>
      </c>
      <c r="F3832" s="1165" t="s">
        <v>27824</v>
      </c>
      <c r="G3832" s="1170" t="s">
        <v>28040</v>
      </c>
    </row>
    <row r="3833" spans="1:7" ht="15" customHeight="1">
      <c r="A3833" s="1165" t="str">
        <f t="shared" si="384"/>
        <v>PEXP257RED</v>
      </c>
      <c r="B3833" s="1165">
        <f>IFERROR(INDEX('PE Holds'!$B$15:$AF$554,MATCH(C3833,'PE Holds'!$B$15:$B$552,FALSE),MATCH(D3833,'PE Holds'!$B$15:$AF$15,FALSE)),0)</f>
        <v>0</v>
      </c>
      <c r="C3833" s="1165" t="str">
        <f t="shared" si="388"/>
        <v>PEXP257</v>
      </c>
      <c r="D3833" s="988" t="str">
        <f>'PE Holds'!$O$15</f>
        <v>Red 
RAL 3020</v>
      </c>
      <c r="E3833" s="1165" t="s">
        <v>27826</v>
      </c>
      <c r="F3833" s="1165" t="s">
        <v>27824</v>
      </c>
      <c r="G3833" s="1170" t="s">
        <v>28040</v>
      </c>
    </row>
    <row r="3834" spans="1:7" ht="15" customHeight="1">
      <c r="A3834" s="1165" t="str">
        <f t="shared" si="384"/>
        <v>PEXP257BLU</v>
      </c>
      <c r="B3834" s="1165">
        <f>IFERROR(INDEX('PE Holds'!$B$15:$AF$554,MATCH(C3834,'PE Holds'!$B$15:$B$552,FALSE),MATCH(D3834,'PE Holds'!$B$15:$AF$15,FALSE)),0)</f>
        <v>0</v>
      </c>
      <c r="C3834" s="1165" t="str">
        <f t="shared" si="388"/>
        <v>PEXP257</v>
      </c>
      <c r="D3834" s="988" t="str">
        <f>'PE Holds'!$P$15</f>
        <v>Blue 
RAL 5015</v>
      </c>
      <c r="E3834" s="1165" t="s">
        <v>27827</v>
      </c>
      <c r="F3834" s="1165" t="s">
        <v>27824</v>
      </c>
      <c r="G3834" s="1170" t="s">
        <v>28040</v>
      </c>
    </row>
    <row r="3835" spans="1:7" ht="15" customHeight="1">
      <c r="A3835" s="1165" t="str">
        <f t="shared" si="384"/>
        <v>PEXP257GRY</v>
      </c>
      <c r="B3835" s="1165">
        <f>IFERROR(INDEX('PE Holds'!$B$15:$AF$554,MATCH(C3835,'PE Holds'!$B$15:$B$552,FALSE),MATCH(D3835,'PE Holds'!$B$15:$AF$15,FALSE)),0)</f>
        <v>0</v>
      </c>
      <c r="C3835" s="1165" t="str">
        <f t="shared" si="388"/>
        <v>PEXP257</v>
      </c>
      <c r="D3835" s="988" t="str">
        <f>'PE Holds'!$Q$15</f>
        <v>Grey 
RAL 7001</v>
      </c>
      <c r="E3835" s="1165" t="s">
        <v>27828</v>
      </c>
      <c r="F3835" s="1165" t="s">
        <v>27824</v>
      </c>
      <c r="G3835" s="1170" t="s">
        <v>28040</v>
      </c>
    </row>
    <row r="3836" spans="1:7" ht="15" customHeight="1">
      <c r="A3836" s="1165" t="str">
        <f t="shared" si="384"/>
        <v>PEXP257BLK</v>
      </c>
      <c r="B3836" s="1165">
        <f>IFERROR(INDEX('PE Holds'!$B$15:$AF$554,MATCH(C3836,'PE Holds'!$B$15:$B$552,FALSE),MATCH(D3836,'PE Holds'!$B$15:$AF$15,FALSE)),0)</f>
        <v>0</v>
      </c>
      <c r="C3836" s="1165" t="str">
        <f t="shared" si="388"/>
        <v>PEXP257</v>
      </c>
      <c r="D3836" s="988" t="str">
        <f>'PE Holds'!$R$15</f>
        <v>Black 
RAL 9005</v>
      </c>
      <c r="E3836" s="1165" t="s">
        <v>27829</v>
      </c>
      <c r="F3836" s="1165" t="s">
        <v>27824</v>
      </c>
      <c r="G3836" s="1170" t="s">
        <v>28040</v>
      </c>
    </row>
    <row r="3837" spans="1:7" ht="15" customHeight="1">
      <c r="A3837" s="1165" t="str">
        <f t="shared" si="384"/>
        <v>PEXP257FLO</v>
      </c>
      <c r="B3837" s="1165">
        <f>IFERROR(INDEX('PE Holds'!$B$15:$AF$554,MATCH(C3837,'PE Holds'!$B$15:$B$552,FALSE),MATCH(D3837,'PE Holds'!$B$15:$AF$15,FALSE)),0)</f>
        <v>0</v>
      </c>
      <c r="C3837" s="1165" t="str">
        <f t="shared" si="388"/>
        <v>PEXP257</v>
      </c>
      <c r="D3837" s="988" t="str">
        <f>'PE Holds'!$S$15</f>
        <v>Fluo 
Orange</v>
      </c>
      <c r="E3837" s="1165" t="s">
        <v>27830</v>
      </c>
      <c r="F3837" s="1165" t="s">
        <v>27824</v>
      </c>
      <c r="G3837" s="1170" t="s">
        <v>28040</v>
      </c>
    </row>
    <row r="3838" spans="1:7" ht="15" customHeight="1">
      <c r="A3838" s="1165" t="str">
        <f t="shared" si="384"/>
        <v>PEXP257FLG</v>
      </c>
      <c r="B3838" s="1165">
        <f>IFERROR(INDEX('PE Holds'!$B$15:$AF$554,MATCH(C3838,'PE Holds'!$B$15:$B$552,FALSE),MATCH(D3838,'PE Holds'!$B$15:$AF$15,FALSE)),0)</f>
        <v>0</v>
      </c>
      <c r="C3838" s="1165" t="str">
        <f t="shared" si="388"/>
        <v>PEXP257</v>
      </c>
      <c r="D3838" s="988" t="str">
        <f>'PE Holds'!$T$15</f>
        <v>Fluo 
Green</v>
      </c>
      <c r="E3838" s="1165" t="s">
        <v>27831</v>
      </c>
      <c r="F3838" s="1165" t="s">
        <v>27824</v>
      </c>
      <c r="G3838" s="1170" t="s">
        <v>28040</v>
      </c>
    </row>
    <row r="3839" spans="1:7" ht="15" customHeight="1">
      <c r="A3839" s="1165" t="str">
        <f t="shared" si="384"/>
        <v>PEXP257FLP</v>
      </c>
      <c r="B3839" s="1165">
        <f>IFERROR(INDEX('PE Holds'!$B$15:$AF$554,MATCH(C3839,'PE Holds'!$B$15:$B$552,FALSE),MATCH(D3839,'PE Holds'!$B$15:$AF$15,FALSE)),0)</f>
        <v>0</v>
      </c>
      <c r="C3839" s="1165" t="str">
        <f t="shared" si="388"/>
        <v>PEXP257</v>
      </c>
      <c r="D3839" s="988" t="str">
        <f>'PE Holds'!$U$15</f>
        <v>Fluo 
Pink</v>
      </c>
      <c r="E3839" s="1165" t="s">
        <v>27832</v>
      </c>
      <c r="F3839" s="1165" t="s">
        <v>27824</v>
      </c>
      <c r="G3839" s="1170" t="s">
        <v>28040</v>
      </c>
    </row>
    <row r="3840" spans="1:7" ht="15" customHeight="1">
      <c r="A3840" s="1165" t="str">
        <f t="shared" si="384"/>
        <v>PEXP257FLY</v>
      </c>
      <c r="B3840" s="1165">
        <f>IFERROR(INDEX('PE Holds'!$B$15:$AF$554,MATCH(C3840,'PE Holds'!$B$15:$B$552,FALSE),MATCH(D3840,'PE Holds'!$B$15:$AF$15,FALSE)),0)</f>
        <v>0</v>
      </c>
      <c r="C3840" s="1165" t="str">
        <f t="shared" si="388"/>
        <v>PEXP257</v>
      </c>
      <c r="D3840" s="988" t="str">
        <f>'PE Holds'!$V$15</f>
        <v>Fluo 
Yellow</v>
      </c>
      <c r="E3840" s="1165" t="s">
        <v>28041</v>
      </c>
      <c r="F3840" s="1165" t="s">
        <v>27824</v>
      </c>
      <c r="G3840" s="1170" t="s">
        <v>28040</v>
      </c>
    </row>
    <row r="3841" spans="1:7" ht="15" customHeight="1">
      <c r="A3841" s="1165" t="str">
        <f t="shared" si="384"/>
        <v>PEXP257VIO</v>
      </c>
      <c r="B3841" s="1165">
        <f>IFERROR(INDEX('PE Holds'!$B$15:$AF$554,MATCH(C3841,'PE Holds'!$B$15:$B$552,FALSE),MATCH(D3841,'PE Holds'!$B$15:$AF$15,FALSE)),0)</f>
        <v>0</v>
      </c>
      <c r="C3841" s="1165" t="str">
        <f t="shared" si="388"/>
        <v>PEXP257</v>
      </c>
      <c r="D3841" s="988" t="str">
        <f>'PE Holds'!$W$15</f>
        <v>Violet 
RAL 4008</v>
      </c>
      <c r="E3841" s="1165" t="s">
        <v>27833</v>
      </c>
      <c r="F3841" s="1165" t="s">
        <v>27824</v>
      </c>
      <c r="G3841" s="1170" t="s">
        <v>28040</v>
      </c>
    </row>
    <row r="3842" spans="1:7" ht="15" customHeight="1">
      <c r="A3842" s="1165" t="str">
        <f t="shared" si="384"/>
        <v>PEXP257MIN</v>
      </c>
      <c r="B3842" s="1165">
        <f>IFERROR(INDEX('PE Holds'!$B$15:$AF$554,MATCH(C3842,'PE Holds'!$B$15:$B$552,FALSE),MATCH(D3842,'PE Holds'!$B$15:$AF$15,FALSE)),0)</f>
        <v>0</v>
      </c>
      <c r="C3842" s="1165" t="str">
        <f t="shared" si="388"/>
        <v>PEXP257</v>
      </c>
      <c r="D3842" s="988" t="str">
        <f>'PE Holds'!$X$15</f>
        <v>Mint 
RAL 6027</v>
      </c>
      <c r="E3842" s="1165" t="s">
        <v>27834</v>
      </c>
      <c r="F3842" s="1165" t="s">
        <v>27824</v>
      </c>
      <c r="G3842" s="1170" t="s">
        <v>28040</v>
      </c>
    </row>
    <row r="3843" spans="1:7" ht="15" customHeight="1">
      <c r="A3843" s="1165" t="str">
        <f t="shared" si="384"/>
        <v>PEXP257ORA</v>
      </c>
      <c r="B3843" s="1165">
        <f>IFERROR(INDEX('PE Holds'!$B$15:$AF$554,MATCH(C3843,'PE Holds'!$B$15:$B$552,FALSE),MATCH(D3843,'PE Holds'!$B$15:$AF$15,FALSE)),0)</f>
        <v>0</v>
      </c>
      <c r="C3843" s="1165" t="str">
        <f t="shared" si="388"/>
        <v>PEXP257</v>
      </c>
      <c r="D3843" s="988" t="str">
        <f>'PE Holds'!$Y$15</f>
        <v>Pure Orange</v>
      </c>
      <c r="E3843" s="1165" t="s">
        <v>27836</v>
      </c>
      <c r="F3843" s="1165" t="s">
        <v>27824</v>
      </c>
      <c r="G3843" s="1170" t="s">
        <v>28040</v>
      </c>
    </row>
    <row r="3844" spans="1:7" ht="15" customHeight="1">
      <c r="A3844" s="1165" t="str">
        <f t="shared" si="384"/>
        <v>PEXP258YEL</v>
      </c>
      <c r="B3844" s="1165">
        <f>IFERROR(INDEX('PU Holds'!$B$14:$AF$554,MATCH(C3844,'PU Holds'!$B$14:$B$552,FALSE),MATCH(D3844,'PU Holds'!$B$14:$AF$14,FALSE)),0)</f>
        <v>0</v>
      </c>
      <c r="C3844" s="1165" t="s">
        <v>28098</v>
      </c>
      <c r="D3844" s="1168" t="str">
        <f>'PU Holds'!$M$14</f>
        <v>Yellow 
RAL 1026</v>
      </c>
      <c r="E3844" s="1165" t="s">
        <v>27823</v>
      </c>
      <c r="F3844" s="1165" t="s">
        <v>27824</v>
      </c>
      <c r="G3844" s="1170" t="s">
        <v>27825</v>
      </c>
    </row>
    <row r="3845" spans="1:7" ht="15" customHeight="1">
      <c r="A3845" s="1165" t="str">
        <f t="shared" si="384"/>
        <v>PEXP258RED</v>
      </c>
      <c r="B3845" s="1165">
        <f>IFERROR(INDEX('PU Holds'!$B$14:$AF$554,MATCH(C3845,'PU Holds'!$B$14:$B$552,FALSE),MATCH(D3845,'PU Holds'!$B$14:$AF$14,FALSE)),0)</f>
        <v>0</v>
      </c>
      <c r="C3845" s="1165" t="str">
        <f t="shared" ref="C3845:C3858" si="389">C3844</f>
        <v>PEXP258</v>
      </c>
      <c r="D3845" s="988" t="str">
        <f>'PU Holds'!$O$14</f>
        <v>Red 
RAL 3020</v>
      </c>
      <c r="E3845" s="1165" t="s">
        <v>27826</v>
      </c>
      <c r="F3845" s="1165" t="s">
        <v>27824</v>
      </c>
      <c r="G3845" s="1170" t="s">
        <v>27825</v>
      </c>
    </row>
    <row r="3846" spans="1:7" ht="15" customHeight="1">
      <c r="A3846" s="1165" t="str">
        <f t="shared" si="384"/>
        <v>PEXP258BLU</v>
      </c>
      <c r="B3846" s="1165">
        <f>IFERROR(INDEX('PU Holds'!$B$14:$AF$554,MATCH(C3846,'PU Holds'!$B$14:$B$552,FALSE),MATCH(D3846,'PU Holds'!$B$14:$AF$14,FALSE)),0)</f>
        <v>0</v>
      </c>
      <c r="C3846" s="1165" t="str">
        <f t="shared" si="389"/>
        <v>PEXP258</v>
      </c>
      <c r="D3846" s="988" t="str">
        <f>'PU Holds'!$P$14</f>
        <v>Blue 
RAL 5015</v>
      </c>
      <c r="E3846" s="1165" t="s">
        <v>27827</v>
      </c>
      <c r="F3846" s="1165" t="s">
        <v>27824</v>
      </c>
      <c r="G3846" s="1170" t="s">
        <v>27825</v>
      </c>
    </row>
    <row r="3847" spans="1:7" ht="15" customHeight="1">
      <c r="A3847" s="1165" t="str">
        <f t="shared" ref="A3847:A3858" si="390">CONCATENATE(C3847,E3847)</f>
        <v>PEXP258GRY</v>
      </c>
      <c r="B3847" s="1165">
        <f>IFERROR(INDEX('PU Holds'!$B$14:$AF$554,MATCH(C3847,'PU Holds'!$B$14:$B$552,FALSE),MATCH(D3847,'PU Holds'!$B$14:$AF$14,FALSE)),0)</f>
        <v>0</v>
      </c>
      <c r="C3847" s="1165" t="str">
        <f t="shared" si="389"/>
        <v>PEXP258</v>
      </c>
      <c r="D3847" s="988" t="str">
        <f>'PU Holds'!$Q$14</f>
        <v>Grey 
RAL 7001</v>
      </c>
      <c r="E3847" s="1165" t="s">
        <v>27828</v>
      </c>
      <c r="F3847" s="1165" t="s">
        <v>27824</v>
      </c>
      <c r="G3847" s="1170" t="s">
        <v>27825</v>
      </c>
    </row>
    <row r="3848" spans="1:7" ht="15" customHeight="1">
      <c r="A3848" s="1165" t="str">
        <f t="shared" si="390"/>
        <v>PEXP258BLK</v>
      </c>
      <c r="B3848" s="1165">
        <f>IFERROR(INDEX('PU Holds'!$B$14:$AF$554,MATCH(C3848,'PU Holds'!$B$14:$B$552,FALSE),MATCH(D3848,'PU Holds'!$B$14:$AF$14,FALSE)),0)</f>
        <v>0</v>
      </c>
      <c r="C3848" s="1165" t="str">
        <f t="shared" si="389"/>
        <v>PEXP258</v>
      </c>
      <c r="D3848" s="988" t="str">
        <f>'PU Holds'!$R$14</f>
        <v>Black 
RAL 9005</v>
      </c>
      <c r="E3848" s="1165" t="s">
        <v>27829</v>
      </c>
      <c r="F3848" s="1165" t="s">
        <v>27824</v>
      </c>
      <c r="G3848" s="1170" t="s">
        <v>27825</v>
      </c>
    </row>
    <row r="3849" spans="1:7" ht="15" customHeight="1">
      <c r="A3849" s="1165" t="str">
        <f t="shared" si="390"/>
        <v>PEXP258FLO</v>
      </c>
      <c r="B3849" s="1165">
        <f>IFERROR(INDEX('PU Holds'!$B$14:$AF$554,MATCH(C3849,'PU Holds'!$B$14:$B$552,FALSE),MATCH(D3849,'PU Holds'!$B$14:$AF$14,FALSE)),0)</f>
        <v>0</v>
      </c>
      <c r="C3849" s="1165" t="str">
        <f t="shared" si="389"/>
        <v>PEXP258</v>
      </c>
      <c r="D3849" s="988" t="str">
        <f>'PU Holds'!$S$14</f>
        <v>Fluo 
Orange</v>
      </c>
      <c r="E3849" s="1165" t="s">
        <v>27830</v>
      </c>
      <c r="F3849" s="1165" t="s">
        <v>27824</v>
      </c>
      <c r="G3849" s="1170" t="s">
        <v>27825</v>
      </c>
    </row>
    <row r="3850" spans="1:7" ht="15" customHeight="1">
      <c r="A3850" s="1165" t="str">
        <f t="shared" si="390"/>
        <v>PEXP258FLG</v>
      </c>
      <c r="B3850" s="1165">
        <f>IFERROR(INDEX('PU Holds'!$B$14:$AF$554,MATCH(C3850,'PU Holds'!$B$14:$B$552,FALSE),MATCH(D3850,'PU Holds'!$B$14:$AF$14,FALSE)),0)</f>
        <v>0</v>
      </c>
      <c r="C3850" s="1165" t="str">
        <f t="shared" si="389"/>
        <v>PEXP258</v>
      </c>
      <c r="D3850" s="988" t="str">
        <f>'PU Holds'!$T$14</f>
        <v>Fluo 
Green</v>
      </c>
      <c r="E3850" s="1165" t="s">
        <v>27831</v>
      </c>
      <c r="F3850" s="1165" t="s">
        <v>27824</v>
      </c>
      <c r="G3850" s="1170" t="s">
        <v>27825</v>
      </c>
    </row>
    <row r="3851" spans="1:7" ht="15" customHeight="1">
      <c r="A3851" s="1165" t="str">
        <f t="shared" si="390"/>
        <v>PEXP258FLP</v>
      </c>
      <c r="B3851" s="1165">
        <f>IFERROR(INDEX('PU Holds'!$B$14:$AF$554,MATCH(C3851,'PU Holds'!$B$14:$B$552,FALSE),MATCH(D3851,'PU Holds'!$B$14:$AF$14,FALSE)),0)</f>
        <v>0</v>
      </c>
      <c r="C3851" s="1165" t="str">
        <f t="shared" si="389"/>
        <v>PEXP258</v>
      </c>
      <c r="D3851" s="988" t="str">
        <f>'PU Holds'!$U$14</f>
        <v>Fluo 
Pink</v>
      </c>
      <c r="E3851" s="1165" t="s">
        <v>27832</v>
      </c>
      <c r="F3851" s="1165" t="s">
        <v>27824</v>
      </c>
      <c r="G3851" s="1170" t="s">
        <v>27825</v>
      </c>
    </row>
    <row r="3852" spans="1:7" ht="15" customHeight="1">
      <c r="A3852" s="1165" t="str">
        <f t="shared" si="390"/>
        <v>PEXP258VIO</v>
      </c>
      <c r="B3852" s="1165">
        <f>IFERROR(INDEX('PU Holds'!$B$14:$AF$554,MATCH(C3852,'PU Holds'!$B$14:$B$552,FALSE),MATCH(D3852,'PU Holds'!$B$14:$AF$14,FALSE)),0)</f>
        <v>0</v>
      </c>
      <c r="C3852" s="1165" t="str">
        <f t="shared" si="389"/>
        <v>PEXP258</v>
      </c>
      <c r="D3852" s="988" t="str">
        <f>'PU Holds'!$W$14</f>
        <v>Violet 
RAL 4008</v>
      </c>
      <c r="E3852" s="1165" t="s">
        <v>27833</v>
      </c>
      <c r="F3852" s="1165" t="s">
        <v>27824</v>
      </c>
      <c r="G3852" s="1170" t="s">
        <v>27825</v>
      </c>
    </row>
    <row r="3853" spans="1:7" ht="15" customHeight="1">
      <c r="A3853" s="1165" t="str">
        <f t="shared" si="390"/>
        <v>PEXP258MIN</v>
      </c>
      <c r="B3853" s="1165">
        <f>IFERROR(INDEX('PU Holds'!$B$14:$AF$554,MATCH(C3853,'PU Holds'!$B$14:$B$552,FALSE),MATCH(D3853,'PU Holds'!$B$14:$AF$14,FALSE)),0)</f>
        <v>0</v>
      </c>
      <c r="C3853" s="1165" t="str">
        <f t="shared" si="389"/>
        <v>PEXP258</v>
      </c>
      <c r="D3853" s="988" t="str">
        <f>'PU Holds'!$X$14</f>
        <v>Mint 
RAL 6027</v>
      </c>
      <c r="E3853" s="1165" t="s">
        <v>27834</v>
      </c>
      <c r="F3853" s="1165" t="s">
        <v>27824</v>
      </c>
      <c r="G3853" s="1170" t="s">
        <v>27825</v>
      </c>
    </row>
    <row r="3854" spans="1:7" ht="15" customHeight="1">
      <c r="A3854" s="1165" t="str">
        <f t="shared" si="390"/>
        <v>PEXP258PUK</v>
      </c>
      <c r="B3854" s="1165">
        <f>IFERROR(INDEX('PU Holds'!$B$14:$AF$554,MATCH(C3854,'PU Holds'!$B$14:$B$552,FALSE),MATCH(D3854,'PU Holds'!$B$14:$AF$14,FALSE)),0)</f>
        <v>0</v>
      </c>
      <c r="C3854" s="1165" t="str">
        <f t="shared" si="389"/>
        <v>PEXP258</v>
      </c>
      <c r="D3854" s="988" t="str">
        <f>'PU Holds'!$Z$14</f>
        <v>Green 
(Puke 16-09)</v>
      </c>
      <c r="E3854" s="1165" t="s">
        <v>27835</v>
      </c>
      <c r="F3854" s="1165" t="s">
        <v>27824</v>
      </c>
      <c r="G3854" s="1170" t="s">
        <v>27825</v>
      </c>
    </row>
    <row r="3855" spans="1:7" ht="15" customHeight="1">
      <c r="A3855" s="1165" t="str">
        <f t="shared" si="390"/>
        <v>PEXP258ORA</v>
      </c>
      <c r="B3855" s="1165">
        <f>IFERROR(INDEX('PU Holds'!$B$14:$AF$554,MATCH(C3855,'PU Holds'!$B$14:$B$552,FALSE),MATCH(D3855,'PU Holds'!$B$14:$AF$14,FALSE)),0)</f>
        <v>0</v>
      </c>
      <c r="C3855" s="1165" t="str">
        <f t="shared" si="389"/>
        <v>PEXP258</v>
      </c>
      <c r="D3855" s="988" t="str">
        <f>'PU Holds'!$AA$14</f>
        <v>US Orange
14-01</v>
      </c>
      <c r="E3855" s="1165" t="s">
        <v>27836</v>
      </c>
      <c r="F3855" s="1165" t="s">
        <v>27824</v>
      </c>
      <c r="G3855" s="1170" t="s">
        <v>27825</v>
      </c>
    </row>
    <row r="3856" spans="1:7" ht="15" customHeight="1">
      <c r="A3856" s="1165" t="str">
        <f t="shared" si="390"/>
        <v>PEXP258GRE</v>
      </c>
      <c r="B3856" s="1165">
        <f>IFERROR(INDEX('PU Holds'!$B$14:$AF$554,MATCH(C3856,'PU Holds'!$B$14:$B$552,FALSE),MATCH(D3856,'PU Holds'!$B$14:$AF$14,FALSE)),0)</f>
        <v>0</v>
      </c>
      <c r="C3856" s="1165" t="str">
        <f t="shared" si="389"/>
        <v>PEXP258</v>
      </c>
      <c r="D3856" s="988" t="str">
        <f>'PU Holds'!$AB$14</f>
        <v>US Green 
16 -16</v>
      </c>
      <c r="E3856" s="1165" t="s">
        <v>27837</v>
      </c>
      <c r="F3856" s="1165" t="s">
        <v>27824</v>
      </c>
      <c r="G3856" s="1170" t="s">
        <v>27825</v>
      </c>
    </row>
    <row r="3857" spans="1:7" ht="15" customHeight="1">
      <c r="A3857" s="1165" t="str">
        <f t="shared" si="390"/>
        <v>PEXP258WHI</v>
      </c>
      <c r="B3857" s="1165">
        <f>IFERROR(INDEX('PU Holds'!$B$14:$AF$554,MATCH(C3857,'PU Holds'!$B$14:$B$552,FALSE),MATCH(D3857,'PU Holds'!$B$14:$AF$14,FALSE)),0)</f>
        <v>0</v>
      </c>
      <c r="C3857" s="1165" t="str">
        <f t="shared" si="389"/>
        <v>PEXP258</v>
      </c>
      <c r="D3857" s="988" t="str">
        <f>'PU Holds'!$AC$14</f>
        <v>White 
RAL 9010</v>
      </c>
      <c r="E3857" s="1165" t="s">
        <v>27838</v>
      </c>
      <c r="F3857" s="1165" t="s">
        <v>27824</v>
      </c>
      <c r="G3857" s="1170" t="s">
        <v>27825</v>
      </c>
    </row>
    <row r="3858" spans="1:7" ht="15" customHeight="1">
      <c r="A3858" s="1165" t="str">
        <f t="shared" si="390"/>
        <v>PEXP258PUR</v>
      </c>
      <c r="B3858" s="1165">
        <f>IFERROR(INDEX('PU Holds'!$B$14:$AF$554,MATCH(C3858,'PU Holds'!$B$14:$B$552,FALSE),MATCH(D3858,'PU Holds'!$B$14:$AF$14,FALSE)),0)</f>
        <v>0</v>
      </c>
      <c r="C3858" s="1165" t="str">
        <f t="shared" si="389"/>
        <v>PEXP258</v>
      </c>
      <c r="D3858" s="988" t="str">
        <f>'PU Holds'!$AD$14</f>
        <v>US Purple</v>
      </c>
      <c r="E3858" s="1165" t="s">
        <v>27839</v>
      </c>
      <c r="F3858" s="1165" t="s">
        <v>27824</v>
      </c>
      <c r="G3858" s="1170" t="s">
        <v>27825</v>
      </c>
    </row>
    <row r="3859" spans="1:7" ht="15" customHeight="1">
      <c r="A3859" s="1165" t="str">
        <f t="shared" ref="A3859:A3897" si="391">CONCATENATE(C3859,E3859)</f>
        <v>PEXP259YEL</v>
      </c>
      <c r="B3859" s="1165">
        <f>IFERROR(INDEX('PU Holds'!$B$14:$AF$554,MATCH(C3859,'PU Holds'!$B$14:$B$552,FALSE),MATCH(D3859,'PU Holds'!$B$14:$AF$14,FALSE)),0)</f>
        <v>0</v>
      </c>
      <c r="C3859" s="1165" t="s">
        <v>28099</v>
      </c>
      <c r="D3859" s="1168" t="str">
        <f>'PU Holds'!$M$14</f>
        <v>Yellow 
RAL 1026</v>
      </c>
      <c r="E3859" s="1165" t="s">
        <v>27823</v>
      </c>
      <c r="F3859" s="1165" t="s">
        <v>27824</v>
      </c>
      <c r="G3859" s="1170" t="s">
        <v>27825</v>
      </c>
    </row>
    <row r="3860" spans="1:7" ht="15" customHeight="1">
      <c r="A3860" s="1165" t="str">
        <f t="shared" si="391"/>
        <v>PEXP259RED</v>
      </c>
      <c r="B3860" s="1165">
        <f>IFERROR(INDEX('PU Holds'!$B$14:$AF$554,MATCH(C3860,'PU Holds'!$B$14:$B$552,FALSE),MATCH(D3860,'PU Holds'!$B$14:$AF$14,FALSE)),0)</f>
        <v>0</v>
      </c>
      <c r="C3860" s="1165" t="str">
        <f t="shared" ref="C3860:C3873" si="392">C3859</f>
        <v>PEXP259</v>
      </c>
      <c r="D3860" s="988" t="str">
        <f>'PU Holds'!$O$14</f>
        <v>Red 
RAL 3020</v>
      </c>
      <c r="E3860" s="1165" t="s">
        <v>27826</v>
      </c>
      <c r="F3860" s="1165" t="s">
        <v>27824</v>
      </c>
      <c r="G3860" s="1170" t="s">
        <v>27825</v>
      </c>
    </row>
    <row r="3861" spans="1:7" ht="15" customHeight="1">
      <c r="A3861" s="1165" t="str">
        <f t="shared" si="391"/>
        <v>PEXP259BLU</v>
      </c>
      <c r="B3861" s="1165">
        <f>IFERROR(INDEX('PU Holds'!$B$14:$AF$554,MATCH(C3861,'PU Holds'!$B$14:$B$552,FALSE),MATCH(D3861,'PU Holds'!$B$14:$AF$14,FALSE)),0)</f>
        <v>0</v>
      </c>
      <c r="C3861" s="1165" t="str">
        <f t="shared" si="392"/>
        <v>PEXP259</v>
      </c>
      <c r="D3861" s="988" t="str">
        <f>'PU Holds'!$P$14</f>
        <v>Blue 
RAL 5015</v>
      </c>
      <c r="E3861" s="1165" t="s">
        <v>27827</v>
      </c>
      <c r="F3861" s="1165" t="s">
        <v>27824</v>
      </c>
      <c r="G3861" s="1170" t="s">
        <v>27825</v>
      </c>
    </row>
    <row r="3862" spans="1:7" ht="15" customHeight="1">
      <c r="A3862" s="1165" t="str">
        <f t="shared" si="391"/>
        <v>PEXP259GRY</v>
      </c>
      <c r="B3862" s="1165">
        <f>IFERROR(INDEX('PU Holds'!$B$14:$AF$554,MATCH(C3862,'PU Holds'!$B$14:$B$552,FALSE),MATCH(D3862,'PU Holds'!$B$14:$AF$14,FALSE)),0)</f>
        <v>0</v>
      </c>
      <c r="C3862" s="1165" t="str">
        <f t="shared" si="392"/>
        <v>PEXP259</v>
      </c>
      <c r="D3862" s="988" t="str">
        <f>'PU Holds'!$Q$14</f>
        <v>Grey 
RAL 7001</v>
      </c>
      <c r="E3862" s="1165" t="s">
        <v>27828</v>
      </c>
      <c r="F3862" s="1165" t="s">
        <v>27824</v>
      </c>
      <c r="G3862" s="1170" t="s">
        <v>27825</v>
      </c>
    </row>
    <row r="3863" spans="1:7" ht="15" customHeight="1">
      <c r="A3863" s="1165" t="str">
        <f t="shared" si="391"/>
        <v>PEXP259BLK</v>
      </c>
      <c r="B3863" s="1165">
        <f>IFERROR(INDEX('PU Holds'!$B$14:$AF$554,MATCH(C3863,'PU Holds'!$B$14:$B$552,FALSE),MATCH(D3863,'PU Holds'!$B$14:$AF$14,FALSE)),0)</f>
        <v>0</v>
      </c>
      <c r="C3863" s="1165" t="str">
        <f t="shared" si="392"/>
        <v>PEXP259</v>
      </c>
      <c r="D3863" s="988" t="str">
        <f>'PU Holds'!$R$14</f>
        <v>Black 
RAL 9005</v>
      </c>
      <c r="E3863" s="1165" t="s">
        <v>27829</v>
      </c>
      <c r="F3863" s="1165" t="s">
        <v>27824</v>
      </c>
      <c r="G3863" s="1170" t="s">
        <v>27825</v>
      </c>
    </row>
    <row r="3864" spans="1:7" ht="15" customHeight="1">
      <c r="A3864" s="1165" t="str">
        <f t="shared" si="391"/>
        <v>PEXP259FLO</v>
      </c>
      <c r="B3864" s="1165">
        <f>IFERROR(INDEX('PU Holds'!$B$14:$AF$554,MATCH(C3864,'PU Holds'!$B$14:$B$552,FALSE),MATCH(D3864,'PU Holds'!$B$14:$AF$14,FALSE)),0)</f>
        <v>0</v>
      </c>
      <c r="C3864" s="1165" t="str">
        <f t="shared" si="392"/>
        <v>PEXP259</v>
      </c>
      <c r="D3864" s="988" t="str">
        <f>'PU Holds'!$S$14</f>
        <v>Fluo 
Orange</v>
      </c>
      <c r="E3864" s="1165" t="s">
        <v>27830</v>
      </c>
      <c r="F3864" s="1165" t="s">
        <v>27824</v>
      </c>
      <c r="G3864" s="1170" t="s">
        <v>27825</v>
      </c>
    </row>
    <row r="3865" spans="1:7" ht="15" customHeight="1">
      <c r="A3865" s="1165" t="str">
        <f t="shared" si="391"/>
        <v>PEXP259FLG</v>
      </c>
      <c r="B3865" s="1165">
        <f>IFERROR(INDEX('PU Holds'!$B$14:$AF$554,MATCH(C3865,'PU Holds'!$B$14:$B$552,FALSE),MATCH(D3865,'PU Holds'!$B$14:$AF$14,FALSE)),0)</f>
        <v>0</v>
      </c>
      <c r="C3865" s="1165" t="str">
        <f t="shared" si="392"/>
        <v>PEXP259</v>
      </c>
      <c r="D3865" s="988" t="str">
        <f>'PU Holds'!$T$14</f>
        <v>Fluo 
Green</v>
      </c>
      <c r="E3865" s="1165" t="s">
        <v>27831</v>
      </c>
      <c r="F3865" s="1165" t="s">
        <v>27824</v>
      </c>
      <c r="G3865" s="1170" t="s">
        <v>27825</v>
      </c>
    </row>
    <row r="3866" spans="1:7" ht="15" customHeight="1">
      <c r="A3866" s="1165" t="str">
        <f t="shared" si="391"/>
        <v>PEXP259FLP</v>
      </c>
      <c r="B3866" s="1165">
        <f>IFERROR(INDEX('PU Holds'!$B$14:$AF$554,MATCH(C3866,'PU Holds'!$B$14:$B$552,FALSE),MATCH(D3866,'PU Holds'!$B$14:$AF$14,FALSE)),0)</f>
        <v>0</v>
      </c>
      <c r="C3866" s="1165" t="str">
        <f t="shared" si="392"/>
        <v>PEXP259</v>
      </c>
      <c r="D3866" s="988" t="str">
        <f>'PU Holds'!$U$14</f>
        <v>Fluo 
Pink</v>
      </c>
      <c r="E3866" s="1165" t="s">
        <v>27832</v>
      </c>
      <c r="F3866" s="1165" t="s">
        <v>27824</v>
      </c>
      <c r="G3866" s="1170" t="s">
        <v>27825</v>
      </c>
    </row>
    <row r="3867" spans="1:7" ht="15" customHeight="1">
      <c r="A3867" s="1165" t="str">
        <f t="shared" si="391"/>
        <v>PEXP259VIO</v>
      </c>
      <c r="B3867" s="1165">
        <f>IFERROR(INDEX('PU Holds'!$B$14:$AF$554,MATCH(C3867,'PU Holds'!$B$14:$B$552,FALSE),MATCH(D3867,'PU Holds'!$B$14:$AF$14,FALSE)),0)</f>
        <v>0</v>
      </c>
      <c r="C3867" s="1165" t="str">
        <f t="shared" si="392"/>
        <v>PEXP259</v>
      </c>
      <c r="D3867" s="988" t="str">
        <f>'PU Holds'!$W$14</f>
        <v>Violet 
RAL 4008</v>
      </c>
      <c r="E3867" s="1165" t="s">
        <v>27833</v>
      </c>
      <c r="F3867" s="1165" t="s">
        <v>27824</v>
      </c>
      <c r="G3867" s="1170" t="s">
        <v>27825</v>
      </c>
    </row>
    <row r="3868" spans="1:7" ht="15" customHeight="1">
      <c r="A3868" s="1165" t="str">
        <f t="shared" si="391"/>
        <v>PEXP259MIN</v>
      </c>
      <c r="B3868" s="1165">
        <f>IFERROR(INDEX('PU Holds'!$B$14:$AF$554,MATCH(C3868,'PU Holds'!$B$14:$B$552,FALSE),MATCH(D3868,'PU Holds'!$B$14:$AF$14,FALSE)),0)</f>
        <v>0</v>
      </c>
      <c r="C3868" s="1165" t="str">
        <f t="shared" si="392"/>
        <v>PEXP259</v>
      </c>
      <c r="D3868" s="988" t="str">
        <f>'PU Holds'!$X$14</f>
        <v>Mint 
RAL 6027</v>
      </c>
      <c r="E3868" s="1165" t="s">
        <v>27834</v>
      </c>
      <c r="F3868" s="1165" t="s">
        <v>27824</v>
      </c>
      <c r="G3868" s="1170" t="s">
        <v>27825</v>
      </c>
    </row>
    <row r="3869" spans="1:7" ht="15" customHeight="1">
      <c r="A3869" s="1165" t="str">
        <f t="shared" si="391"/>
        <v>PEXP259PUK</v>
      </c>
      <c r="B3869" s="1165">
        <f>IFERROR(INDEX('PU Holds'!$B$14:$AF$554,MATCH(C3869,'PU Holds'!$B$14:$B$552,FALSE),MATCH(D3869,'PU Holds'!$B$14:$AF$14,FALSE)),0)</f>
        <v>0</v>
      </c>
      <c r="C3869" s="1165" t="str">
        <f t="shared" si="392"/>
        <v>PEXP259</v>
      </c>
      <c r="D3869" s="988" t="str">
        <f>'PU Holds'!$Z$14</f>
        <v>Green 
(Puke 16-09)</v>
      </c>
      <c r="E3869" s="1165" t="s">
        <v>27835</v>
      </c>
      <c r="F3869" s="1165" t="s">
        <v>27824</v>
      </c>
      <c r="G3869" s="1170" t="s">
        <v>27825</v>
      </c>
    </row>
    <row r="3870" spans="1:7" ht="15" customHeight="1">
      <c r="A3870" s="1165" t="str">
        <f t="shared" si="391"/>
        <v>PEXP259ORA</v>
      </c>
      <c r="B3870" s="1165">
        <f>IFERROR(INDEX('PU Holds'!$B$14:$AF$554,MATCH(C3870,'PU Holds'!$B$14:$B$552,FALSE),MATCH(D3870,'PU Holds'!$B$14:$AF$14,FALSE)),0)</f>
        <v>0</v>
      </c>
      <c r="C3870" s="1165" t="str">
        <f t="shared" si="392"/>
        <v>PEXP259</v>
      </c>
      <c r="D3870" s="988" t="str">
        <f>'PU Holds'!$AA$14</f>
        <v>US Orange
14-01</v>
      </c>
      <c r="E3870" s="1165" t="s">
        <v>27836</v>
      </c>
      <c r="F3870" s="1165" t="s">
        <v>27824</v>
      </c>
      <c r="G3870" s="1170" t="s">
        <v>27825</v>
      </c>
    </row>
    <row r="3871" spans="1:7" ht="15" customHeight="1">
      <c r="A3871" s="1165" t="str">
        <f t="shared" si="391"/>
        <v>PEXP259GRE</v>
      </c>
      <c r="B3871" s="1165">
        <f>IFERROR(INDEX('PU Holds'!$B$14:$AF$554,MATCH(C3871,'PU Holds'!$B$14:$B$552,FALSE),MATCH(D3871,'PU Holds'!$B$14:$AF$14,FALSE)),0)</f>
        <v>0</v>
      </c>
      <c r="C3871" s="1165" t="str">
        <f t="shared" si="392"/>
        <v>PEXP259</v>
      </c>
      <c r="D3871" s="988" t="str">
        <f>'PU Holds'!$AB$14</f>
        <v>US Green 
16 -16</v>
      </c>
      <c r="E3871" s="1165" t="s">
        <v>27837</v>
      </c>
      <c r="F3871" s="1165" t="s">
        <v>27824</v>
      </c>
      <c r="G3871" s="1170" t="s">
        <v>27825</v>
      </c>
    </row>
    <row r="3872" spans="1:7" ht="15" customHeight="1">
      <c r="A3872" s="1165" t="str">
        <f t="shared" si="391"/>
        <v>PEXP259WHI</v>
      </c>
      <c r="B3872" s="1165">
        <f>IFERROR(INDEX('PU Holds'!$B$14:$AF$554,MATCH(C3872,'PU Holds'!$B$14:$B$552,FALSE),MATCH(D3872,'PU Holds'!$B$14:$AF$14,FALSE)),0)</f>
        <v>0</v>
      </c>
      <c r="C3872" s="1165" t="str">
        <f t="shared" si="392"/>
        <v>PEXP259</v>
      </c>
      <c r="D3872" s="988" t="str">
        <f>'PU Holds'!$AC$14</f>
        <v>White 
RAL 9010</v>
      </c>
      <c r="E3872" s="1165" t="s">
        <v>27838</v>
      </c>
      <c r="F3872" s="1165" t="s">
        <v>27824</v>
      </c>
      <c r="G3872" s="1170" t="s">
        <v>27825</v>
      </c>
    </row>
    <row r="3873" spans="1:7" ht="15" customHeight="1">
      <c r="A3873" s="1165" t="str">
        <f t="shared" si="391"/>
        <v>PEXP259PUR</v>
      </c>
      <c r="B3873" s="1165">
        <f>IFERROR(INDEX('PU Holds'!$B$14:$AF$554,MATCH(C3873,'PU Holds'!$B$14:$B$552,FALSE),MATCH(D3873,'PU Holds'!$B$14:$AF$14,FALSE)),0)</f>
        <v>0</v>
      </c>
      <c r="C3873" s="1165" t="str">
        <f t="shared" si="392"/>
        <v>PEXP259</v>
      </c>
      <c r="D3873" s="988" t="str">
        <f>'PU Holds'!$AD$14</f>
        <v>US Purple</v>
      </c>
      <c r="E3873" s="1165" t="s">
        <v>27839</v>
      </c>
      <c r="F3873" s="1165" t="s">
        <v>27824</v>
      </c>
      <c r="G3873" s="1170" t="s">
        <v>27825</v>
      </c>
    </row>
    <row r="3874" spans="1:7" ht="15" customHeight="1">
      <c r="A3874" s="1165" t="str">
        <f t="shared" si="391"/>
        <v>PEXP260YEL</v>
      </c>
      <c r="B3874" s="1165">
        <f>IFERROR(INDEX('PU Holds'!$B$14:$AF$554,MATCH(C3874,'PU Holds'!$B$14:$B$552,FALSE),MATCH(D3874,'PU Holds'!$B$14:$AF$14,FALSE)),0)</f>
        <v>0</v>
      </c>
      <c r="C3874" s="1165" t="s">
        <v>28100</v>
      </c>
      <c r="D3874" s="1168" t="str">
        <f>'PU Holds'!$M$14</f>
        <v>Yellow 
RAL 1026</v>
      </c>
      <c r="E3874" s="1165" t="s">
        <v>27823</v>
      </c>
      <c r="F3874" s="1165" t="s">
        <v>27824</v>
      </c>
      <c r="G3874" s="1170" t="s">
        <v>27825</v>
      </c>
    </row>
    <row r="3875" spans="1:7" ht="15" customHeight="1">
      <c r="A3875" s="1165" t="str">
        <f t="shared" si="391"/>
        <v>PEXP260RED</v>
      </c>
      <c r="B3875" s="1165">
        <f>IFERROR(INDEX('PU Holds'!$B$14:$AF$554,MATCH(C3875,'PU Holds'!$B$14:$B$552,FALSE),MATCH(D3875,'PU Holds'!$B$14:$AF$14,FALSE)),0)</f>
        <v>0</v>
      </c>
      <c r="C3875" s="1165" t="str">
        <f t="shared" ref="C3875:C3888" si="393">C3874</f>
        <v>PEXP260</v>
      </c>
      <c r="D3875" s="988" t="str">
        <f>'PU Holds'!$O$14</f>
        <v>Red 
RAL 3020</v>
      </c>
      <c r="E3875" s="1165" t="s">
        <v>27826</v>
      </c>
      <c r="F3875" s="1165" t="s">
        <v>27824</v>
      </c>
      <c r="G3875" s="1170" t="s">
        <v>27825</v>
      </c>
    </row>
    <row r="3876" spans="1:7" ht="15" customHeight="1">
      <c r="A3876" s="1165" t="str">
        <f t="shared" si="391"/>
        <v>PEXP260BLU</v>
      </c>
      <c r="B3876" s="1165">
        <f>IFERROR(INDEX('PU Holds'!$B$14:$AF$554,MATCH(C3876,'PU Holds'!$B$14:$B$552,FALSE),MATCH(D3876,'PU Holds'!$B$14:$AF$14,FALSE)),0)</f>
        <v>0</v>
      </c>
      <c r="C3876" s="1165" t="str">
        <f t="shared" si="393"/>
        <v>PEXP260</v>
      </c>
      <c r="D3876" s="988" t="str">
        <f>'PU Holds'!$P$14</f>
        <v>Blue 
RAL 5015</v>
      </c>
      <c r="E3876" s="1165" t="s">
        <v>27827</v>
      </c>
      <c r="F3876" s="1165" t="s">
        <v>27824</v>
      </c>
      <c r="G3876" s="1170" t="s">
        <v>27825</v>
      </c>
    </row>
    <row r="3877" spans="1:7" ht="15" customHeight="1">
      <c r="A3877" s="1165" t="str">
        <f t="shared" si="391"/>
        <v>PEXP260GRY</v>
      </c>
      <c r="B3877" s="1165">
        <f>IFERROR(INDEX('PU Holds'!$B$14:$AF$554,MATCH(C3877,'PU Holds'!$B$14:$B$552,FALSE),MATCH(D3877,'PU Holds'!$B$14:$AF$14,FALSE)),0)</f>
        <v>0</v>
      </c>
      <c r="C3877" s="1165" t="str">
        <f t="shared" si="393"/>
        <v>PEXP260</v>
      </c>
      <c r="D3877" s="988" t="str">
        <f>'PU Holds'!$Q$14</f>
        <v>Grey 
RAL 7001</v>
      </c>
      <c r="E3877" s="1165" t="s">
        <v>27828</v>
      </c>
      <c r="F3877" s="1165" t="s">
        <v>27824</v>
      </c>
      <c r="G3877" s="1170" t="s">
        <v>27825</v>
      </c>
    </row>
    <row r="3878" spans="1:7" ht="15" customHeight="1">
      <c r="A3878" s="1165" t="str">
        <f t="shared" si="391"/>
        <v>PEXP260BLK</v>
      </c>
      <c r="B3878" s="1165">
        <f>IFERROR(INDEX('PU Holds'!$B$14:$AF$554,MATCH(C3878,'PU Holds'!$B$14:$B$552,FALSE),MATCH(D3878,'PU Holds'!$B$14:$AF$14,FALSE)),0)</f>
        <v>0</v>
      </c>
      <c r="C3878" s="1165" t="str">
        <f t="shared" si="393"/>
        <v>PEXP260</v>
      </c>
      <c r="D3878" s="988" t="str">
        <f>'PU Holds'!$R$14</f>
        <v>Black 
RAL 9005</v>
      </c>
      <c r="E3878" s="1165" t="s">
        <v>27829</v>
      </c>
      <c r="F3878" s="1165" t="s">
        <v>27824</v>
      </c>
      <c r="G3878" s="1170" t="s">
        <v>27825</v>
      </c>
    </row>
    <row r="3879" spans="1:7" ht="15" customHeight="1">
      <c r="A3879" s="1165" t="str">
        <f t="shared" si="391"/>
        <v>PEXP260FLO</v>
      </c>
      <c r="B3879" s="1165">
        <f>IFERROR(INDEX('PU Holds'!$B$14:$AF$554,MATCH(C3879,'PU Holds'!$B$14:$B$552,FALSE),MATCH(D3879,'PU Holds'!$B$14:$AF$14,FALSE)),0)</f>
        <v>0</v>
      </c>
      <c r="C3879" s="1165" t="str">
        <f t="shared" si="393"/>
        <v>PEXP260</v>
      </c>
      <c r="D3879" s="988" t="str">
        <f>'PU Holds'!$S$14</f>
        <v>Fluo 
Orange</v>
      </c>
      <c r="E3879" s="1165" t="s">
        <v>27830</v>
      </c>
      <c r="F3879" s="1165" t="s">
        <v>27824</v>
      </c>
      <c r="G3879" s="1170" t="s">
        <v>27825</v>
      </c>
    </row>
    <row r="3880" spans="1:7" ht="15" customHeight="1">
      <c r="A3880" s="1165" t="str">
        <f t="shared" si="391"/>
        <v>PEXP260FLG</v>
      </c>
      <c r="B3880" s="1165">
        <f>IFERROR(INDEX('PU Holds'!$B$14:$AF$554,MATCH(C3880,'PU Holds'!$B$14:$B$552,FALSE),MATCH(D3880,'PU Holds'!$B$14:$AF$14,FALSE)),0)</f>
        <v>0</v>
      </c>
      <c r="C3880" s="1165" t="str">
        <f t="shared" si="393"/>
        <v>PEXP260</v>
      </c>
      <c r="D3880" s="988" t="str">
        <f>'PU Holds'!$T$14</f>
        <v>Fluo 
Green</v>
      </c>
      <c r="E3880" s="1165" t="s">
        <v>27831</v>
      </c>
      <c r="F3880" s="1165" t="s">
        <v>27824</v>
      </c>
      <c r="G3880" s="1170" t="s">
        <v>27825</v>
      </c>
    </row>
    <row r="3881" spans="1:7" ht="15" customHeight="1">
      <c r="A3881" s="1165" t="str">
        <f t="shared" si="391"/>
        <v>PEXP260FLP</v>
      </c>
      <c r="B3881" s="1165">
        <f>IFERROR(INDEX('PU Holds'!$B$14:$AF$554,MATCH(C3881,'PU Holds'!$B$14:$B$552,FALSE),MATCH(D3881,'PU Holds'!$B$14:$AF$14,FALSE)),0)</f>
        <v>0</v>
      </c>
      <c r="C3881" s="1165" t="str">
        <f t="shared" si="393"/>
        <v>PEXP260</v>
      </c>
      <c r="D3881" s="988" t="str">
        <f>'PU Holds'!$U$14</f>
        <v>Fluo 
Pink</v>
      </c>
      <c r="E3881" s="1165" t="s">
        <v>27832</v>
      </c>
      <c r="F3881" s="1165" t="s">
        <v>27824</v>
      </c>
      <c r="G3881" s="1170" t="s">
        <v>27825</v>
      </c>
    </row>
    <row r="3882" spans="1:7" ht="15" customHeight="1">
      <c r="A3882" s="1165" t="str">
        <f t="shared" si="391"/>
        <v>PEXP260VIO</v>
      </c>
      <c r="B3882" s="1165">
        <f>IFERROR(INDEX('PU Holds'!$B$14:$AF$554,MATCH(C3882,'PU Holds'!$B$14:$B$552,FALSE),MATCH(D3882,'PU Holds'!$B$14:$AF$14,FALSE)),0)</f>
        <v>0</v>
      </c>
      <c r="C3882" s="1165" t="str">
        <f t="shared" si="393"/>
        <v>PEXP260</v>
      </c>
      <c r="D3882" s="988" t="str">
        <f>'PU Holds'!$W$14</f>
        <v>Violet 
RAL 4008</v>
      </c>
      <c r="E3882" s="1165" t="s">
        <v>27833</v>
      </c>
      <c r="F3882" s="1165" t="s">
        <v>27824</v>
      </c>
      <c r="G3882" s="1170" t="s">
        <v>27825</v>
      </c>
    </row>
    <row r="3883" spans="1:7" ht="15" customHeight="1">
      <c r="A3883" s="1165" t="str">
        <f t="shared" si="391"/>
        <v>PEXP260MIN</v>
      </c>
      <c r="B3883" s="1165">
        <f>IFERROR(INDEX('PU Holds'!$B$14:$AF$554,MATCH(C3883,'PU Holds'!$B$14:$B$552,FALSE),MATCH(D3883,'PU Holds'!$B$14:$AF$14,FALSE)),0)</f>
        <v>0</v>
      </c>
      <c r="C3883" s="1165" t="str">
        <f t="shared" si="393"/>
        <v>PEXP260</v>
      </c>
      <c r="D3883" s="988" t="str">
        <f>'PU Holds'!$X$14</f>
        <v>Mint 
RAL 6027</v>
      </c>
      <c r="E3883" s="1165" t="s">
        <v>27834</v>
      </c>
      <c r="F3883" s="1165" t="s">
        <v>27824</v>
      </c>
      <c r="G3883" s="1170" t="s">
        <v>27825</v>
      </c>
    </row>
    <row r="3884" spans="1:7" ht="15" customHeight="1">
      <c r="A3884" s="1165" t="str">
        <f t="shared" si="391"/>
        <v>PEXP260PUK</v>
      </c>
      <c r="B3884" s="1165">
        <f>IFERROR(INDEX('PU Holds'!$B$14:$AF$554,MATCH(C3884,'PU Holds'!$B$14:$B$552,FALSE),MATCH(D3884,'PU Holds'!$B$14:$AF$14,FALSE)),0)</f>
        <v>0</v>
      </c>
      <c r="C3884" s="1165" t="str">
        <f t="shared" si="393"/>
        <v>PEXP260</v>
      </c>
      <c r="D3884" s="988" t="str">
        <f>'PU Holds'!$Z$14</f>
        <v>Green 
(Puke 16-09)</v>
      </c>
      <c r="E3884" s="1165" t="s">
        <v>27835</v>
      </c>
      <c r="F3884" s="1165" t="s">
        <v>27824</v>
      </c>
      <c r="G3884" s="1170" t="s">
        <v>27825</v>
      </c>
    </row>
    <row r="3885" spans="1:7" ht="15" customHeight="1">
      <c r="A3885" s="1165" t="str">
        <f t="shared" si="391"/>
        <v>PEXP260ORA</v>
      </c>
      <c r="B3885" s="1165">
        <f>IFERROR(INDEX('PU Holds'!$B$14:$AF$554,MATCH(C3885,'PU Holds'!$B$14:$B$552,FALSE),MATCH(D3885,'PU Holds'!$B$14:$AF$14,FALSE)),0)</f>
        <v>0</v>
      </c>
      <c r="C3885" s="1165" t="str">
        <f t="shared" si="393"/>
        <v>PEXP260</v>
      </c>
      <c r="D3885" s="988" t="str">
        <f>'PU Holds'!$AA$14</f>
        <v>US Orange
14-01</v>
      </c>
      <c r="E3885" s="1165" t="s">
        <v>27836</v>
      </c>
      <c r="F3885" s="1165" t="s">
        <v>27824</v>
      </c>
      <c r="G3885" s="1170" t="s">
        <v>27825</v>
      </c>
    </row>
    <row r="3886" spans="1:7" ht="15" customHeight="1">
      <c r="A3886" s="1165" t="str">
        <f t="shared" si="391"/>
        <v>PEXP260GRE</v>
      </c>
      <c r="B3886" s="1165">
        <f>IFERROR(INDEX('PU Holds'!$B$14:$AF$554,MATCH(C3886,'PU Holds'!$B$14:$B$552,FALSE),MATCH(D3886,'PU Holds'!$B$14:$AF$14,FALSE)),0)</f>
        <v>0</v>
      </c>
      <c r="C3886" s="1165" t="str">
        <f t="shared" si="393"/>
        <v>PEXP260</v>
      </c>
      <c r="D3886" s="988" t="str">
        <f>'PU Holds'!$AB$14</f>
        <v>US Green 
16 -16</v>
      </c>
      <c r="E3886" s="1165" t="s">
        <v>27837</v>
      </c>
      <c r="F3886" s="1165" t="s">
        <v>27824</v>
      </c>
      <c r="G3886" s="1170" t="s">
        <v>27825</v>
      </c>
    </row>
    <row r="3887" spans="1:7" ht="15" customHeight="1">
      <c r="A3887" s="1165" t="str">
        <f t="shared" si="391"/>
        <v>PEXP260WHI</v>
      </c>
      <c r="B3887" s="1165">
        <f>IFERROR(INDEX('PU Holds'!$B$14:$AF$554,MATCH(C3887,'PU Holds'!$B$14:$B$552,FALSE),MATCH(D3887,'PU Holds'!$B$14:$AF$14,FALSE)),0)</f>
        <v>0</v>
      </c>
      <c r="C3887" s="1165" t="str">
        <f t="shared" si="393"/>
        <v>PEXP260</v>
      </c>
      <c r="D3887" s="988" t="str">
        <f>'PU Holds'!$AC$14</f>
        <v>White 
RAL 9010</v>
      </c>
      <c r="E3887" s="1165" t="s">
        <v>27838</v>
      </c>
      <c r="F3887" s="1165" t="s">
        <v>27824</v>
      </c>
      <c r="G3887" s="1170" t="s">
        <v>27825</v>
      </c>
    </row>
    <row r="3888" spans="1:7" ht="15" customHeight="1">
      <c r="A3888" s="1165" t="str">
        <f t="shared" si="391"/>
        <v>PEXP260PUR</v>
      </c>
      <c r="B3888" s="1165">
        <f>IFERROR(INDEX('PU Holds'!$B$14:$AF$554,MATCH(C3888,'PU Holds'!$B$14:$B$552,FALSE),MATCH(D3888,'PU Holds'!$B$14:$AF$14,FALSE)),0)</f>
        <v>0</v>
      </c>
      <c r="C3888" s="1165" t="str">
        <f t="shared" si="393"/>
        <v>PEXP260</v>
      </c>
      <c r="D3888" s="988" t="str">
        <f>'PU Holds'!$AD$14</f>
        <v>US Purple</v>
      </c>
      <c r="E3888" s="1165" t="s">
        <v>27839</v>
      </c>
      <c r="F3888" s="1165" t="s">
        <v>27824</v>
      </c>
      <c r="G3888" s="1170" t="s">
        <v>27825</v>
      </c>
    </row>
    <row r="3889" spans="1:7" ht="15" customHeight="1">
      <c r="A3889" s="1165" t="str">
        <f t="shared" si="391"/>
        <v>PEXP261YEL</v>
      </c>
      <c r="B3889" s="1165">
        <f>IFERROR(INDEX('PU Holds'!$B$14:$AF$554,MATCH(C3889,'PU Holds'!$B$14:$B$552,FALSE),MATCH(D3889,'PU Holds'!$B$14:$AF$14,FALSE)),0)</f>
        <v>0</v>
      </c>
      <c r="C3889" s="1165" t="s">
        <v>28101</v>
      </c>
      <c r="D3889" s="1168" t="str">
        <f>'PU Holds'!$M$14</f>
        <v>Yellow 
RAL 1026</v>
      </c>
      <c r="E3889" s="1165" t="s">
        <v>27823</v>
      </c>
      <c r="F3889" s="1165" t="s">
        <v>27824</v>
      </c>
      <c r="G3889" s="1170" t="s">
        <v>27825</v>
      </c>
    </row>
    <row r="3890" spans="1:7" ht="15" customHeight="1">
      <c r="A3890" s="1165" t="str">
        <f t="shared" si="391"/>
        <v>PEXP261RED</v>
      </c>
      <c r="B3890" s="1165">
        <f>IFERROR(INDEX('PU Holds'!$B$14:$AF$554,MATCH(C3890,'PU Holds'!$B$14:$B$552,FALSE),MATCH(D3890,'PU Holds'!$B$14:$AF$14,FALSE)),0)</f>
        <v>0</v>
      </c>
      <c r="C3890" s="1165" t="str">
        <f t="shared" ref="C3890:C3903" si="394">C3889</f>
        <v>PEXP261</v>
      </c>
      <c r="D3890" s="988" t="str">
        <f>'PU Holds'!$O$14</f>
        <v>Red 
RAL 3020</v>
      </c>
      <c r="E3890" s="1165" t="s">
        <v>27826</v>
      </c>
      <c r="F3890" s="1165" t="s">
        <v>27824</v>
      </c>
      <c r="G3890" s="1170" t="s">
        <v>27825</v>
      </c>
    </row>
    <row r="3891" spans="1:7" ht="15" customHeight="1">
      <c r="A3891" s="1165" t="str">
        <f t="shared" si="391"/>
        <v>PEXP261BLU</v>
      </c>
      <c r="B3891" s="1165">
        <f>IFERROR(INDEX('PU Holds'!$B$14:$AF$554,MATCH(C3891,'PU Holds'!$B$14:$B$552,FALSE),MATCH(D3891,'PU Holds'!$B$14:$AF$14,FALSE)),0)</f>
        <v>0</v>
      </c>
      <c r="C3891" s="1165" t="str">
        <f t="shared" si="394"/>
        <v>PEXP261</v>
      </c>
      <c r="D3891" s="988" t="str">
        <f>'PU Holds'!$P$14</f>
        <v>Blue 
RAL 5015</v>
      </c>
      <c r="E3891" s="1165" t="s">
        <v>27827</v>
      </c>
      <c r="F3891" s="1165" t="s">
        <v>27824</v>
      </c>
      <c r="G3891" s="1170" t="s">
        <v>27825</v>
      </c>
    </row>
    <row r="3892" spans="1:7" ht="15" customHeight="1">
      <c r="A3892" s="1165" t="str">
        <f t="shared" si="391"/>
        <v>PEXP261GRY</v>
      </c>
      <c r="B3892" s="1165">
        <f>IFERROR(INDEX('PU Holds'!$B$14:$AF$554,MATCH(C3892,'PU Holds'!$B$14:$B$552,FALSE),MATCH(D3892,'PU Holds'!$B$14:$AF$14,FALSE)),0)</f>
        <v>0</v>
      </c>
      <c r="C3892" s="1165" t="str">
        <f t="shared" si="394"/>
        <v>PEXP261</v>
      </c>
      <c r="D3892" s="988" t="str">
        <f>'PU Holds'!$Q$14</f>
        <v>Grey 
RAL 7001</v>
      </c>
      <c r="E3892" s="1165" t="s">
        <v>27828</v>
      </c>
      <c r="F3892" s="1165" t="s">
        <v>27824</v>
      </c>
      <c r="G3892" s="1170" t="s">
        <v>27825</v>
      </c>
    </row>
    <row r="3893" spans="1:7" ht="15" customHeight="1">
      <c r="A3893" s="1165" t="str">
        <f t="shared" si="391"/>
        <v>PEXP261BLK</v>
      </c>
      <c r="B3893" s="1165">
        <f>IFERROR(INDEX('PU Holds'!$B$14:$AF$554,MATCH(C3893,'PU Holds'!$B$14:$B$552,FALSE),MATCH(D3893,'PU Holds'!$B$14:$AF$14,FALSE)),0)</f>
        <v>0</v>
      </c>
      <c r="C3893" s="1165" t="str">
        <f t="shared" si="394"/>
        <v>PEXP261</v>
      </c>
      <c r="D3893" s="988" t="str">
        <f>'PU Holds'!$R$14</f>
        <v>Black 
RAL 9005</v>
      </c>
      <c r="E3893" s="1165" t="s">
        <v>27829</v>
      </c>
      <c r="F3893" s="1165" t="s">
        <v>27824</v>
      </c>
      <c r="G3893" s="1170" t="s">
        <v>27825</v>
      </c>
    </row>
    <row r="3894" spans="1:7" ht="15" customHeight="1">
      <c r="A3894" s="1165" t="str">
        <f t="shared" si="391"/>
        <v>PEXP261FLO</v>
      </c>
      <c r="B3894" s="1165">
        <f>IFERROR(INDEX('PU Holds'!$B$14:$AF$554,MATCH(C3894,'PU Holds'!$B$14:$B$552,FALSE),MATCH(D3894,'PU Holds'!$B$14:$AF$14,FALSE)),0)</f>
        <v>0</v>
      </c>
      <c r="C3894" s="1165" t="str">
        <f t="shared" si="394"/>
        <v>PEXP261</v>
      </c>
      <c r="D3894" s="988" t="str">
        <f>'PU Holds'!$S$14</f>
        <v>Fluo 
Orange</v>
      </c>
      <c r="E3894" s="1165" t="s">
        <v>27830</v>
      </c>
      <c r="F3894" s="1165" t="s">
        <v>27824</v>
      </c>
      <c r="G3894" s="1170" t="s">
        <v>27825</v>
      </c>
    </row>
    <row r="3895" spans="1:7" ht="15" customHeight="1">
      <c r="A3895" s="1165" t="str">
        <f t="shared" si="391"/>
        <v>PEXP261FLG</v>
      </c>
      <c r="B3895" s="1165">
        <f>IFERROR(INDEX('PU Holds'!$B$14:$AF$554,MATCH(C3895,'PU Holds'!$B$14:$B$552,FALSE),MATCH(D3895,'PU Holds'!$B$14:$AF$14,FALSE)),0)</f>
        <v>0</v>
      </c>
      <c r="C3895" s="1165" t="str">
        <f t="shared" si="394"/>
        <v>PEXP261</v>
      </c>
      <c r="D3895" s="988" t="str">
        <f>'PU Holds'!$T$14</f>
        <v>Fluo 
Green</v>
      </c>
      <c r="E3895" s="1165" t="s">
        <v>27831</v>
      </c>
      <c r="F3895" s="1165" t="s">
        <v>27824</v>
      </c>
      <c r="G3895" s="1170" t="s">
        <v>27825</v>
      </c>
    </row>
    <row r="3896" spans="1:7" ht="15" customHeight="1">
      <c r="A3896" s="1165" t="str">
        <f t="shared" si="391"/>
        <v>PEXP261FLP</v>
      </c>
      <c r="B3896" s="1165">
        <f>IFERROR(INDEX('PU Holds'!$B$14:$AF$554,MATCH(C3896,'PU Holds'!$B$14:$B$552,FALSE),MATCH(D3896,'PU Holds'!$B$14:$AF$14,FALSE)),0)</f>
        <v>0</v>
      </c>
      <c r="C3896" s="1165" t="str">
        <f t="shared" si="394"/>
        <v>PEXP261</v>
      </c>
      <c r="D3896" s="988" t="str">
        <f>'PU Holds'!$U$14</f>
        <v>Fluo 
Pink</v>
      </c>
      <c r="E3896" s="1165" t="s">
        <v>27832</v>
      </c>
      <c r="F3896" s="1165" t="s">
        <v>27824</v>
      </c>
      <c r="G3896" s="1170" t="s">
        <v>27825</v>
      </c>
    </row>
    <row r="3897" spans="1:7" ht="15" customHeight="1">
      <c r="A3897" s="1165" t="str">
        <f t="shared" si="391"/>
        <v>PEXP261VIO</v>
      </c>
      <c r="B3897" s="1165">
        <f>IFERROR(INDEX('PU Holds'!$B$14:$AF$554,MATCH(C3897,'PU Holds'!$B$14:$B$552,FALSE),MATCH(D3897,'PU Holds'!$B$14:$AF$14,FALSE)),0)</f>
        <v>0</v>
      </c>
      <c r="C3897" s="1165" t="str">
        <f t="shared" si="394"/>
        <v>PEXP261</v>
      </c>
      <c r="D3897" s="988" t="str">
        <f>'PU Holds'!$W$14</f>
        <v>Violet 
RAL 4008</v>
      </c>
      <c r="E3897" s="1165" t="s">
        <v>27833</v>
      </c>
      <c r="F3897" s="1165" t="s">
        <v>27824</v>
      </c>
      <c r="G3897" s="1170" t="s">
        <v>27825</v>
      </c>
    </row>
    <row r="3898" spans="1:7" ht="15" customHeight="1">
      <c r="A3898" s="1165" t="str">
        <f t="shared" ref="A3898:A3903" si="395">CONCATENATE(C3898,E3898)</f>
        <v>PEXP261MIN</v>
      </c>
      <c r="B3898" s="1165">
        <f>IFERROR(INDEX('PU Holds'!$B$14:$AF$554,MATCH(C3898,'PU Holds'!$B$14:$B$552,FALSE),MATCH(D3898,'PU Holds'!$B$14:$AF$14,FALSE)),0)</f>
        <v>0</v>
      </c>
      <c r="C3898" s="1165" t="str">
        <f t="shared" si="394"/>
        <v>PEXP261</v>
      </c>
      <c r="D3898" s="988" t="str">
        <f>'PU Holds'!$X$14</f>
        <v>Mint 
RAL 6027</v>
      </c>
      <c r="E3898" s="1165" t="s">
        <v>27834</v>
      </c>
      <c r="F3898" s="1165" t="s">
        <v>27824</v>
      </c>
      <c r="G3898" s="1170" t="s">
        <v>27825</v>
      </c>
    </row>
    <row r="3899" spans="1:7" ht="15" customHeight="1">
      <c r="A3899" s="1165" t="str">
        <f t="shared" si="395"/>
        <v>PEXP261PUK</v>
      </c>
      <c r="B3899" s="1165">
        <f>IFERROR(INDEX('PU Holds'!$B$14:$AF$554,MATCH(C3899,'PU Holds'!$B$14:$B$552,FALSE),MATCH(D3899,'PU Holds'!$B$14:$AF$14,FALSE)),0)</f>
        <v>0</v>
      </c>
      <c r="C3899" s="1165" t="str">
        <f t="shared" si="394"/>
        <v>PEXP261</v>
      </c>
      <c r="D3899" s="988" t="str">
        <f>'PU Holds'!$Z$14</f>
        <v>Green 
(Puke 16-09)</v>
      </c>
      <c r="E3899" s="1165" t="s">
        <v>27835</v>
      </c>
      <c r="F3899" s="1165" t="s">
        <v>27824</v>
      </c>
      <c r="G3899" s="1170" t="s">
        <v>27825</v>
      </c>
    </row>
    <row r="3900" spans="1:7" ht="15" customHeight="1">
      <c r="A3900" s="1165" t="str">
        <f t="shared" si="395"/>
        <v>PEXP261ORA</v>
      </c>
      <c r="B3900" s="1165">
        <f>IFERROR(INDEX('PU Holds'!$B$14:$AF$554,MATCH(C3900,'PU Holds'!$B$14:$B$552,FALSE),MATCH(D3900,'PU Holds'!$B$14:$AF$14,FALSE)),0)</f>
        <v>0</v>
      </c>
      <c r="C3900" s="1165" t="str">
        <f t="shared" si="394"/>
        <v>PEXP261</v>
      </c>
      <c r="D3900" s="988" t="str">
        <f>'PU Holds'!$AA$14</f>
        <v>US Orange
14-01</v>
      </c>
      <c r="E3900" s="1165" t="s">
        <v>27836</v>
      </c>
      <c r="F3900" s="1165" t="s">
        <v>27824</v>
      </c>
      <c r="G3900" s="1170" t="s">
        <v>27825</v>
      </c>
    </row>
    <row r="3901" spans="1:7" ht="15" customHeight="1">
      <c r="A3901" s="1165" t="str">
        <f t="shared" si="395"/>
        <v>PEXP261GRE</v>
      </c>
      <c r="B3901" s="1165">
        <f>IFERROR(INDEX('PU Holds'!$B$14:$AF$554,MATCH(C3901,'PU Holds'!$B$14:$B$552,FALSE),MATCH(D3901,'PU Holds'!$B$14:$AF$14,FALSE)),0)</f>
        <v>0</v>
      </c>
      <c r="C3901" s="1165" t="str">
        <f t="shared" si="394"/>
        <v>PEXP261</v>
      </c>
      <c r="D3901" s="988" t="str">
        <f>'PU Holds'!$AB$14</f>
        <v>US Green 
16 -16</v>
      </c>
      <c r="E3901" s="1165" t="s">
        <v>27837</v>
      </c>
      <c r="F3901" s="1165" t="s">
        <v>27824</v>
      </c>
      <c r="G3901" s="1170" t="s">
        <v>27825</v>
      </c>
    </row>
    <row r="3902" spans="1:7" ht="15" customHeight="1">
      <c r="A3902" s="1165" t="str">
        <f t="shared" si="395"/>
        <v>PEXP261WHI</v>
      </c>
      <c r="B3902" s="1165">
        <f>IFERROR(INDEX('PU Holds'!$B$14:$AF$554,MATCH(C3902,'PU Holds'!$B$14:$B$552,FALSE),MATCH(D3902,'PU Holds'!$B$14:$AF$14,FALSE)),0)</f>
        <v>0</v>
      </c>
      <c r="C3902" s="1165" t="str">
        <f t="shared" si="394"/>
        <v>PEXP261</v>
      </c>
      <c r="D3902" s="988" t="str">
        <f>'PU Holds'!$AC$14</f>
        <v>White 
RAL 9010</v>
      </c>
      <c r="E3902" s="1165" t="s">
        <v>27838</v>
      </c>
      <c r="F3902" s="1165" t="s">
        <v>27824</v>
      </c>
      <c r="G3902" s="1170" t="s">
        <v>27825</v>
      </c>
    </row>
    <row r="3903" spans="1:7" ht="15" customHeight="1">
      <c r="A3903" s="1165" t="str">
        <f t="shared" si="395"/>
        <v>PEXP261PUR</v>
      </c>
      <c r="B3903" s="1165">
        <f>IFERROR(INDEX('PU Holds'!$B$14:$AF$554,MATCH(C3903,'PU Holds'!$B$14:$B$552,FALSE),MATCH(D3903,'PU Holds'!$B$14:$AF$14,FALSE)),0)</f>
        <v>0</v>
      </c>
      <c r="C3903" s="1165" t="str">
        <f t="shared" si="394"/>
        <v>PEXP261</v>
      </c>
      <c r="D3903" s="988" t="str">
        <f>'PU Holds'!$AD$14</f>
        <v>US Purple</v>
      </c>
      <c r="E3903" s="1165" t="s">
        <v>27839</v>
      </c>
      <c r="F3903" s="1165" t="s">
        <v>27824</v>
      </c>
      <c r="G3903" s="1170" t="s">
        <v>27825</v>
      </c>
    </row>
    <row r="3904" spans="1:7" ht="15" customHeight="1">
      <c r="A3904" s="1165" t="str">
        <f t="shared" ref="A3904:A3948" si="396">CONCATENATE(C3904,E3904)</f>
        <v>PEXP262YEL</v>
      </c>
      <c r="B3904" s="1165">
        <f>IFERROR(INDEX('PU Holds'!$B$14:$AF$554,MATCH(C3904,'PU Holds'!$B$14:$B$552,FALSE),MATCH(D3904,'PU Holds'!$B$14:$AF$14,FALSE)),0)</f>
        <v>0</v>
      </c>
      <c r="C3904" s="1165" t="s">
        <v>28102</v>
      </c>
      <c r="D3904" s="1168" t="str">
        <f>'PU Holds'!$M$14</f>
        <v>Yellow 
RAL 1026</v>
      </c>
      <c r="E3904" s="1165" t="s">
        <v>27823</v>
      </c>
      <c r="F3904" s="1165" t="s">
        <v>27824</v>
      </c>
      <c r="G3904" s="1170" t="s">
        <v>27825</v>
      </c>
    </row>
    <row r="3905" spans="1:7" ht="15" customHeight="1">
      <c r="A3905" s="1165" t="str">
        <f t="shared" si="396"/>
        <v>PEXP262RED</v>
      </c>
      <c r="B3905" s="1165">
        <f>IFERROR(INDEX('PU Holds'!$B$14:$AF$554,MATCH(C3905,'PU Holds'!$B$14:$B$552,FALSE),MATCH(D3905,'PU Holds'!$B$14:$AF$14,FALSE)),0)</f>
        <v>0</v>
      </c>
      <c r="C3905" s="1165" t="str">
        <f t="shared" ref="C3905:C3918" si="397">C3904</f>
        <v>PEXP262</v>
      </c>
      <c r="D3905" s="988" t="str">
        <f>'PU Holds'!$O$14</f>
        <v>Red 
RAL 3020</v>
      </c>
      <c r="E3905" s="1165" t="s">
        <v>27826</v>
      </c>
      <c r="F3905" s="1165" t="s">
        <v>27824</v>
      </c>
      <c r="G3905" s="1170" t="s">
        <v>27825</v>
      </c>
    </row>
    <row r="3906" spans="1:7" ht="15" customHeight="1">
      <c r="A3906" s="1165" t="str">
        <f t="shared" si="396"/>
        <v>PEXP262BLU</v>
      </c>
      <c r="B3906" s="1165">
        <f>IFERROR(INDEX('PU Holds'!$B$14:$AF$554,MATCH(C3906,'PU Holds'!$B$14:$B$552,FALSE),MATCH(D3906,'PU Holds'!$B$14:$AF$14,FALSE)),0)</f>
        <v>0</v>
      </c>
      <c r="C3906" s="1165" t="str">
        <f t="shared" si="397"/>
        <v>PEXP262</v>
      </c>
      <c r="D3906" s="988" t="str">
        <f>'PU Holds'!$P$14</f>
        <v>Blue 
RAL 5015</v>
      </c>
      <c r="E3906" s="1165" t="s">
        <v>27827</v>
      </c>
      <c r="F3906" s="1165" t="s">
        <v>27824</v>
      </c>
      <c r="G3906" s="1170" t="s">
        <v>27825</v>
      </c>
    </row>
    <row r="3907" spans="1:7" ht="15" customHeight="1">
      <c r="A3907" s="1165" t="str">
        <f t="shared" si="396"/>
        <v>PEXP262GRY</v>
      </c>
      <c r="B3907" s="1165">
        <f>IFERROR(INDEX('PU Holds'!$B$14:$AF$554,MATCH(C3907,'PU Holds'!$B$14:$B$552,FALSE),MATCH(D3907,'PU Holds'!$B$14:$AF$14,FALSE)),0)</f>
        <v>0</v>
      </c>
      <c r="C3907" s="1165" t="str">
        <f t="shared" si="397"/>
        <v>PEXP262</v>
      </c>
      <c r="D3907" s="988" t="str">
        <f>'PU Holds'!$Q$14</f>
        <v>Grey 
RAL 7001</v>
      </c>
      <c r="E3907" s="1165" t="s">
        <v>27828</v>
      </c>
      <c r="F3907" s="1165" t="s">
        <v>27824</v>
      </c>
      <c r="G3907" s="1170" t="s">
        <v>27825</v>
      </c>
    </row>
    <row r="3908" spans="1:7" ht="15" customHeight="1">
      <c r="A3908" s="1165" t="str">
        <f t="shared" si="396"/>
        <v>PEXP262BLK</v>
      </c>
      <c r="B3908" s="1165">
        <f>IFERROR(INDEX('PU Holds'!$B$14:$AF$554,MATCH(C3908,'PU Holds'!$B$14:$B$552,FALSE),MATCH(D3908,'PU Holds'!$B$14:$AF$14,FALSE)),0)</f>
        <v>0</v>
      </c>
      <c r="C3908" s="1165" t="str">
        <f t="shared" si="397"/>
        <v>PEXP262</v>
      </c>
      <c r="D3908" s="988" t="str">
        <f>'PU Holds'!$R$14</f>
        <v>Black 
RAL 9005</v>
      </c>
      <c r="E3908" s="1165" t="s">
        <v>27829</v>
      </c>
      <c r="F3908" s="1165" t="s">
        <v>27824</v>
      </c>
      <c r="G3908" s="1170" t="s">
        <v>27825</v>
      </c>
    </row>
    <row r="3909" spans="1:7" ht="15" customHeight="1">
      <c r="A3909" s="1165" t="str">
        <f t="shared" si="396"/>
        <v>PEXP262FLO</v>
      </c>
      <c r="B3909" s="1165">
        <f>IFERROR(INDEX('PU Holds'!$B$14:$AF$554,MATCH(C3909,'PU Holds'!$B$14:$B$552,FALSE),MATCH(D3909,'PU Holds'!$B$14:$AF$14,FALSE)),0)</f>
        <v>0</v>
      </c>
      <c r="C3909" s="1165" t="str">
        <f t="shared" si="397"/>
        <v>PEXP262</v>
      </c>
      <c r="D3909" s="988" t="str">
        <f>'PU Holds'!$S$14</f>
        <v>Fluo 
Orange</v>
      </c>
      <c r="E3909" s="1165" t="s">
        <v>27830</v>
      </c>
      <c r="F3909" s="1165" t="s">
        <v>27824</v>
      </c>
      <c r="G3909" s="1170" t="s">
        <v>27825</v>
      </c>
    </row>
    <row r="3910" spans="1:7" ht="15" customHeight="1">
      <c r="A3910" s="1165" t="str">
        <f t="shared" si="396"/>
        <v>PEXP262FLG</v>
      </c>
      <c r="B3910" s="1165">
        <f>IFERROR(INDEX('PU Holds'!$B$14:$AF$554,MATCH(C3910,'PU Holds'!$B$14:$B$552,FALSE),MATCH(D3910,'PU Holds'!$B$14:$AF$14,FALSE)),0)</f>
        <v>0</v>
      </c>
      <c r="C3910" s="1165" t="str">
        <f t="shared" si="397"/>
        <v>PEXP262</v>
      </c>
      <c r="D3910" s="988" t="str">
        <f>'PU Holds'!$T$14</f>
        <v>Fluo 
Green</v>
      </c>
      <c r="E3910" s="1165" t="s">
        <v>27831</v>
      </c>
      <c r="F3910" s="1165" t="s">
        <v>27824</v>
      </c>
      <c r="G3910" s="1170" t="s">
        <v>27825</v>
      </c>
    </row>
    <row r="3911" spans="1:7" ht="15" customHeight="1">
      <c r="A3911" s="1165" t="str">
        <f t="shared" si="396"/>
        <v>PEXP262FLP</v>
      </c>
      <c r="B3911" s="1165">
        <f>IFERROR(INDEX('PU Holds'!$B$14:$AF$554,MATCH(C3911,'PU Holds'!$B$14:$B$552,FALSE),MATCH(D3911,'PU Holds'!$B$14:$AF$14,FALSE)),0)</f>
        <v>0</v>
      </c>
      <c r="C3911" s="1165" t="str">
        <f t="shared" si="397"/>
        <v>PEXP262</v>
      </c>
      <c r="D3911" s="988" t="str">
        <f>'PU Holds'!$U$14</f>
        <v>Fluo 
Pink</v>
      </c>
      <c r="E3911" s="1165" t="s">
        <v>27832</v>
      </c>
      <c r="F3911" s="1165" t="s">
        <v>27824</v>
      </c>
      <c r="G3911" s="1170" t="s">
        <v>27825</v>
      </c>
    </row>
    <row r="3912" spans="1:7" ht="15" customHeight="1">
      <c r="A3912" s="1165" t="str">
        <f t="shared" si="396"/>
        <v>PEXP262VIO</v>
      </c>
      <c r="B3912" s="1165">
        <f>IFERROR(INDEX('PU Holds'!$B$14:$AF$554,MATCH(C3912,'PU Holds'!$B$14:$B$552,FALSE),MATCH(D3912,'PU Holds'!$B$14:$AF$14,FALSE)),0)</f>
        <v>0</v>
      </c>
      <c r="C3912" s="1165" t="str">
        <f t="shared" si="397"/>
        <v>PEXP262</v>
      </c>
      <c r="D3912" s="988" t="str">
        <f>'PU Holds'!$W$14</f>
        <v>Violet 
RAL 4008</v>
      </c>
      <c r="E3912" s="1165" t="s">
        <v>27833</v>
      </c>
      <c r="F3912" s="1165" t="s">
        <v>27824</v>
      </c>
      <c r="G3912" s="1170" t="s">
        <v>27825</v>
      </c>
    </row>
    <row r="3913" spans="1:7" ht="15" customHeight="1">
      <c r="A3913" s="1165" t="str">
        <f t="shared" si="396"/>
        <v>PEXP262MIN</v>
      </c>
      <c r="B3913" s="1165">
        <f>IFERROR(INDEX('PU Holds'!$B$14:$AF$554,MATCH(C3913,'PU Holds'!$B$14:$B$552,FALSE),MATCH(D3913,'PU Holds'!$B$14:$AF$14,FALSE)),0)</f>
        <v>0</v>
      </c>
      <c r="C3913" s="1165" t="str">
        <f t="shared" si="397"/>
        <v>PEXP262</v>
      </c>
      <c r="D3913" s="988" t="str">
        <f>'PU Holds'!$X$14</f>
        <v>Mint 
RAL 6027</v>
      </c>
      <c r="E3913" s="1165" t="s">
        <v>27834</v>
      </c>
      <c r="F3913" s="1165" t="s">
        <v>27824</v>
      </c>
      <c r="G3913" s="1170" t="s">
        <v>27825</v>
      </c>
    </row>
    <row r="3914" spans="1:7" ht="15" customHeight="1">
      <c r="A3914" s="1165" t="str">
        <f t="shared" si="396"/>
        <v>PEXP262PUK</v>
      </c>
      <c r="B3914" s="1165">
        <f>IFERROR(INDEX('PU Holds'!$B$14:$AF$554,MATCH(C3914,'PU Holds'!$B$14:$B$552,FALSE),MATCH(D3914,'PU Holds'!$B$14:$AF$14,FALSE)),0)</f>
        <v>0</v>
      </c>
      <c r="C3914" s="1165" t="str">
        <f t="shared" si="397"/>
        <v>PEXP262</v>
      </c>
      <c r="D3914" s="988" t="str">
        <f>'PU Holds'!$Z$14</f>
        <v>Green 
(Puke 16-09)</v>
      </c>
      <c r="E3914" s="1165" t="s">
        <v>27835</v>
      </c>
      <c r="F3914" s="1165" t="s">
        <v>27824</v>
      </c>
      <c r="G3914" s="1170" t="s">
        <v>27825</v>
      </c>
    </row>
    <row r="3915" spans="1:7" ht="15" customHeight="1">
      <c r="A3915" s="1165" t="str">
        <f t="shared" si="396"/>
        <v>PEXP262ORA</v>
      </c>
      <c r="B3915" s="1165">
        <f>IFERROR(INDEX('PU Holds'!$B$14:$AF$554,MATCH(C3915,'PU Holds'!$B$14:$B$552,FALSE),MATCH(D3915,'PU Holds'!$B$14:$AF$14,FALSE)),0)</f>
        <v>0</v>
      </c>
      <c r="C3915" s="1165" t="str">
        <f t="shared" si="397"/>
        <v>PEXP262</v>
      </c>
      <c r="D3915" s="988" t="str">
        <f>'PU Holds'!$AA$14</f>
        <v>US Orange
14-01</v>
      </c>
      <c r="E3915" s="1165" t="s">
        <v>27836</v>
      </c>
      <c r="F3915" s="1165" t="s">
        <v>27824</v>
      </c>
      <c r="G3915" s="1170" t="s">
        <v>27825</v>
      </c>
    </row>
    <row r="3916" spans="1:7" ht="15" customHeight="1">
      <c r="A3916" s="1165" t="str">
        <f t="shared" si="396"/>
        <v>PEXP262GRE</v>
      </c>
      <c r="B3916" s="1165">
        <f>IFERROR(INDEX('PU Holds'!$B$14:$AF$554,MATCH(C3916,'PU Holds'!$B$14:$B$552,FALSE),MATCH(D3916,'PU Holds'!$B$14:$AF$14,FALSE)),0)</f>
        <v>0</v>
      </c>
      <c r="C3916" s="1165" t="str">
        <f t="shared" si="397"/>
        <v>PEXP262</v>
      </c>
      <c r="D3916" s="988" t="str">
        <f>'PU Holds'!$AB$14</f>
        <v>US Green 
16 -16</v>
      </c>
      <c r="E3916" s="1165" t="s">
        <v>27837</v>
      </c>
      <c r="F3916" s="1165" t="s">
        <v>27824</v>
      </c>
      <c r="G3916" s="1170" t="s">
        <v>27825</v>
      </c>
    </row>
    <row r="3917" spans="1:7" ht="15" customHeight="1">
      <c r="A3917" s="1165" t="str">
        <f t="shared" si="396"/>
        <v>PEXP262WHI</v>
      </c>
      <c r="B3917" s="1165">
        <f>IFERROR(INDEX('PU Holds'!$B$14:$AF$554,MATCH(C3917,'PU Holds'!$B$14:$B$552,FALSE),MATCH(D3917,'PU Holds'!$B$14:$AF$14,FALSE)),0)</f>
        <v>0</v>
      </c>
      <c r="C3917" s="1165" t="str">
        <f t="shared" si="397"/>
        <v>PEXP262</v>
      </c>
      <c r="D3917" s="988" t="str">
        <f>'PU Holds'!$AC$14</f>
        <v>White 
RAL 9010</v>
      </c>
      <c r="E3917" s="1165" t="s">
        <v>27838</v>
      </c>
      <c r="F3917" s="1165" t="s">
        <v>27824</v>
      </c>
      <c r="G3917" s="1170" t="s">
        <v>27825</v>
      </c>
    </row>
    <row r="3918" spans="1:7" ht="15" customHeight="1">
      <c r="A3918" s="1165" t="str">
        <f t="shared" si="396"/>
        <v>PEXP262PUR</v>
      </c>
      <c r="B3918" s="1165">
        <f>IFERROR(INDEX('PU Holds'!$B$14:$AF$554,MATCH(C3918,'PU Holds'!$B$14:$B$552,FALSE),MATCH(D3918,'PU Holds'!$B$14:$AF$14,FALSE)),0)</f>
        <v>0</v>
      </c>
      <c r="C3918" s="1165" t="str">
        <f t="shared" si="397"/>
        <v>PEXP262</v>
      </c>
      <c r="D3918" s="988" t="str">
        <f>'PU Holds'!$AD$14</f>
        <v>US Purple</v>
      </c>
      <c r="E3918" s="1165" t="s">
        <v>27839</v>
      </c>
      <c r="F3918" s="1165" t="s">
        <v>27824</v>
      </c>
      <c r="G3918" s="1170" t="s">
        <v>27825</v>
      </c>
    </row>
    <row r="3919" spans="1:7" ht="15" customHeight="1">
      <c r="A3919" s="1165" t="str">
        <f t="shared" si="396"/>
        <v>PEXP263YEL</v>
      </c>
      <c r="B3919" s="1165">
        <f>IFERROR(INDEX('PU Holds'!$B$14:$AF$554,MATCH(C3919,'PU Holds'!$B$14:$B$552,FALSE),MATCH(D3919,'PU Holds'!$B$14:$AF$14,FALSE)),0)</f>
        <v>0</v>
      </c>
      <c r="C3919" s="1165" t="s">
        <v>28103</v>
      </c>
      <c r="D3919" s="1168" t="str">
        <f>'PU Holds'!$M$14</f>
        <v>Yellow 
RAL 1026</v>
      </c>
      <c r="E3919" s="1165" t="s">
        <v>27823</v>
      </c>
      <c r="F3919" s="1165" t="s">
        <v>27824</v>
      </c>
      <c r="G3919" s="1170" t="s">
        <v>27825</v>
      </c>
    </row>
    <row r="3920" spans="1:7" ht="15" customHeight="1">
      <c r="A3920" s="1165" t="str">
        <f t="shared" si="396"/>
        <v>PEXP263RED</v>
      </c>
      <c r="B3920" s="1165">
        <f>IFERROR(INDEX('PU Holds'!$B$14:$AF$554,MATCH(C3920,'PU Holds'!$B$14:$B$552,FALSE),MATCH(D3920,'PU Holds'!$B$14:$AF$14,FALSE)),0)</f>
        <v>0</v>
      </c>
      <c r="C3920" s="1165" t="str">
        <f t="shared" ref="C3920:C3933" si="398">C3919</f>
        <v>PEXP263</v>
      </c>
      <c r="D3920" s="988" t="str">
        <f>'PU Holds'!$O$14</f>
        <v>Red 
RAL 3020</v>
      </c>
      <c r="E3920" s="1165" t="s">
        <v>27826</v>
      </c>
      <c r="F3920" s="1165" t="s">
        <v>27824</v>
      </c>
      <c r="G3920" s="1170" t="s">
        <v>27825</v>
      </c>
    </row>
    <row r="3921" spans="1:7" ht="15" customHeight="1">
      <c r="A3921" s="1165" t="str">
        <f t="shared" si="396"/>
        <v>PEXP263BLU</v>
      </c>
      <c r="B3921" s="1165">
        <f>IFERROR(INDEX('PU Holds'!$B$14:$AF$554,MATCH(C3921,'PU Holds'!$B$14:$B$552,FALSE),MATCH(D3921,'PU Holds'!$B$14:$AF$14,FALSE)),0)</f>
        <v>0</v>
      </c>
      <c r="C3921" s="1165" t="str">
        <f t="shared" si="398"/>
        <v>PEXP263</v>
      </c>
      <c r="D3921" s="988" t="str">
        <f>'PU Holds'!$P$14</f>
        <v>Blue 
RAL 5015</v>
      </c>
      <c r="E3921" s="1165" t="s">
        <v>27827</v>
      </c>
      <c r="F3921" s="1165" t="s">
        <v>27824</v>
      </c>
      <c r="G3921" s="1170" t="s">
        <v>27825</v>
      </c>
    </row>
    <row r="3922" spans="1:7" ht="15" customHeight="1">
      <c r="A3922" s="1165" t="str">
        <f t="shared" si="396"/>
        <v>PEXP263GRY</v>
      </c>
      <c r="B3922" s="1165">
        <f>IFERROR(INDEX('PU Holds'!$B$14:$AF$554,MATCH(C3922,'PU Holds'!$B$14:$B$552,FALSE),MATCH(D3922,'PU Holds'!$B$14:$AF$14,FALSE)),0)</f>
        <v>0</v>
      </c>
      <c r="C3922" s="1165" t="str">
        <f t="shared" si="398"/>
        <v>PEXP263</v>
      </c>
      <c r="D3922" s="988" t="str">
        <f>'PU Holds'!$Q$14</f>
        <v>Grey 
RAL 7001</v>
      </c>
      <c r="E3922" s="1165" t="s">
        <v>27828</v>
      </c>
      <c r="F3922" s="1165" t="s">
        <v>27824</v>
      </c>
      <c r="G3922" s="1170" t="s">
        <v>27825</v>
      </c>
    </row>
    <row r="3923" spans="1:7" ht="15" customHeight="1">
      <c r="A3923" s="1165" t="str">
        <f t="shared" si="396"/>
        <v>PEXP263BLK</v>
      </c>
      <c r="B3923" s="1165">
        <f>IFERROR(INDEX('PU Holds'!$B$14:$AF$554,MATCH(C3923,'PU Holds'!$B$14:$B$552,FALSE),MATCH(D3923,'PU Holds'!$B$14:$AF$14,FALSE)),0)</f>
        <v>0</v>
      </c>
      <c r="C3923" s="1165" t="str">
        <f t="shared" si="398"/>
        <v>PEXP263</v>
      </c>
      <c r="D3923" s="988" t="str">
        <f>'PU Holds'!$R$14</f>
        <v>Black 
RAL 9005</v>
      </c>
      <c r="E3923" s="1165" t="s">
        <v>27829</v>
      </c>
      <c r="F3923" s="1165" t="s">
        <v>27824</v>
      </c>
      <c r="G3923" s="1170" t="s">
        <v>27825</v>
      </c>
    </row>
    <row r="3924" spans="1:7" ht="15" customHeight="1">
      <c r="A3924" s="1165" t="str">
        <f t="shared" si="396"/>
        <v>PEXP263FLO</v>
      </c>
      <c r="B3924" s="1165">
        <f>IFERROR(INDEX('PU Holds'!$B$14:$AF$554,MATCH(C3924,'PU Holds'!$B$14:$B$552,FALSE),MATCH(D3924,'PU Holds'!$B$14:$AF$14,FALSE)),0)</f>
        <v>0</v>
      </c>
      <c r="C3924" s="1165" t="str">
        <f t="shared" si="398"/>
        <v>PEXP263</v>
      </c>
      <c r="D3924" s="988" t="str">
        <f>'PU Holds'!$S$14</f>
        <v>Fluo 
Orange</v>
      </c>
      <c r="E3924" s="1165" t="s">
        <v>27830</v>
      </c>
      <c r="F3924" s="1165" t="s">
        <v>27824</v>
      </c>
      <c r="G3924" s="1170" t="s">
        <v>27825</v>
      </c>
    </row>
    <row r="3925" spans="1:7" ht="15" customHeight="1">
      <c r="A3925" s="1165" t="str">
        <f t="shared" si="396"/>
        <v>PEXP263FLG</v>
      </c>
      <c r="B3925" s="1165">
        <f>IFERROR(INDEX('PU Holds'!$B$14:$AF$554,MATCH(C3925,'PU Holds'!$B$14:$B$552,FALSE),MATCH(D3925,'PU Holds'!$B$14:$AF$14,FALSE)),0)</f>
        <v>0</v>
      </c>
      <c r="C3925" s="1165" t="str">
        <f t="shared" si="398"/>
        <v>PEXP263</v>
      </c>
      <c r="D3925" s="988" t="str">
        <f>'PU Holds'!$T$14</f>
        <v>Fluo 
Green</v>
      </c>
      <c r="E3925" s="1165" t="s">
        <v>27831</v>
      </c>
      <c r="F3925" s="1165" t="s">
        <v>27824</v>
      </c>
      <c r="G3925" s="1170" t="s">
        <v>27825</v>
      </c>
    </row>
    <row r="3926" spans="1:7" ht="15" customHeight="1">
      <c r="A3926" s="1165" t="str">
        <f t="shared" si="396"/>
        <v>PEXP263FLP</v>
      </c>
      <c r="B3926" s="1165">
        <f>IFERROR(INDEX('PU Holds'!$B$14:$AF$554,MATCH(C3926,'PU Holds'!$B$14:$B$552,FALSE),MATCH(D3926,'PU Holds'!$B$14:$AF$14,FALSE)),0)</f>
        <v>0</v>
      </c>
      <c r="C3926" s="1165" t="str">
        <f t="shared" si="398"/>
        <v>PEXP263</v>
      </c>
      <c r="D3926" s="988" t="str">
        <f>'PU Holds'!$U$14</f>
        <v>Fluo 
Pink</v>
      </c>
      <c r="E3926" s="1165" t="s">
        <v>27832</v>
      </c>
      <c r="F3926" s="1165" t="s">
        <v>27824</v>
      </c>
      <c r="G3926" s="1170" t="s">
        <v>27825</v>
      </c>
    </row>
    <row r="3927" spans="1:7" ht="15" customHeight="1">
      <c r="A3927" s="1165" t="str">
        <f t="shared" si="396"/>
        <v>PEXP263VIO</v>
      </c>
      <c r="B3927" s="1165">
        <f>IFERROR(INDEX('PU Holds'!$B$14:$AF$554,MATCH(C3927,'PU Holds'!$B$14:$B$552,FALSE),MATCH(D3927,'PU Holds'!$B$14:$AF$14,FALSE)),0)</f>
        <v>0</v>
      </c>
      <c r="C3927" s="1165" t="str">
        <f t="shared" si="398"/>
        <v>PEXP263</v>
      </c>
      <c r="D3927" s="988" t="str">
        <f>'PU Holds'!$W$14</f>
        <v>Violet 
RAL 4008</v>
      </c>
      <c r="E3927" s="1165" t="s">
        <v>27833</v>
      </c>
      <c r="F3927" s="1165" t="s">
        <v>27824</v>
      </c>
      <c r="G3927" s="1170" t="s">
        <v>27825</v>
      </c>
    </row>
    <row r="3928" spans="1:7" ht="15" customHeight="1">
      <c r="A3928" s="1165" t="str">
        <f t="shared" si="396"/>
        <v>PEXP263MIN</v>
      </c>
      <c r="B3928" s="1165">
        <f>IFERROR(INDEX('PU Holds'!$B$14:$AF$554,MATCH(C3928,'PU Holds'!$B$14:$B$552,FALSE),MATCH(D3928,'PU Holds'!$B$14:$AF$14,FALSE)),0)</f>
        <v>0</v>
      </c>
      <c r="C3928" s="1165" t="str">
        <f t="shared" si="398"/>
        <v>PEXP263</v>
      </c>
      <c r="D3928" s="988" t="str">
        <f>'PU Holds'!$X$14</f>
        <v>Mint 
RAL 6027</v>
      </c>
      <c r="E3928" s="1165" t="s">
        <v>27834</v>
      </c>
      <c r="F3928" s="1165" t="s">
        <v>27824</v>
      </c>
      <c r="G3928" s="1170" t="s">
        <v>27825</v>
      </c>
    </row>
    <row r="3929" spans="1:7" ht="15" customHeight="1">
      <c r="A3929" s="1165" t="str">
        <f t="shared" si="396"/>
        <v>PEXP263PUK</v>
      </c>
      <c r="B3929" s="1165">
        <f>IFERROR(INDEX('PU Holds'!$B$14:$AF$554,MATCH(C3929,'PU Holds'!$B$14:$B$552,FALSE),MATCH(D3929,'PU Holds'!$B$14:$AF$14,FALSE)),0)</f>
        <v>0</v>
      </c>
      <c r="C3929" s="1165" t="str">
        <f t="shared" si="398"/>
        <v>PEXP263</v>
      </c>
      <c r="D3929" s="988" t="str">
        <f>'PU Holds'!$Z$14</f>
        <v>Green 
(Puke 16-09)</v>
      </c>
      <c r="E3929" s="1165" t="s">
        <v>27835</v>
      </c>
      <c r="F3929" s="1165" t="s">
        <v>27824</v>
      </c>
      <c r="G3929" s="1170" t="s">
        <v>27825</v>
      </c>
    </row>
    <row r="3930" spans="1:7" ht="15" customHeight="1">
      <c r="A3930" s="1165" t="str">
        <f t="shared" si="396"/>
        <v>PEXP263ORA</v>
      </c>
      <c r="B3930" s="1165">
        <f>IFERROR(INDEX('PU Holds'!$B$14:$AF$554,MATCH(C3930,'PU Holds'!$B$14:$B$552,FALSE),MATCH(D3930,'PU Holds'!$B$14:$AF$14,FALSE)),0)</f>
        <v>0</v>
      </c>
      <c r="C3930" s="1165" t="str">
        <f t="shared" si="398"/>
        <v>PEXP263</v>
      </c>
      <c r="D3930" s="988" t="str">
        <f>'PU Holds'!$AA$14</f>
        <v>US Orange
14-01</v>
      </c>
      <c r="E3930" s="1165" t="s">
        <v>27836</v>
      </c>
      <c r="F3930" s="1165" t="s">
        <v>27824</v>
      </c>
      <c r="G3930" s="1170" t="s">
        <v>27825</v>
      </c>
    </row>
    <row r="3931" spans="1:7" ht="15" customHeight="1">
      <c r="A3931" s="1165" t="str">
        <f t="shared" si="396"/>
        <v>PEXP263GRE</v>
      </c>
      <c r="B3931" s="1165">
        <f>IFERROR(INDEX('PU Holds'!$B$14:$AF$554,MATCH(C3931,'PU Holds'!$B$14:$B$552,FALSE),MATCH(D3931,'PU Holds'!$B$14:$AF$14,FALSE)),0)</f>
        <v>0</v>
      </c>
      <c r="C3931" s="1165" t="str">
        <f t="shared" si="398"/>
        <v>PEXP263</v>
      </c>
      <c r="D3931" s="988" t="str">
        <f>'PU Holds'!$AB$14</f>
        <v>US Green 
16 -16</v>
      </c>
      <c r="E3931" s="1165" t="s">
        <v>27837</v>
      </c>
      <c r="F3931" s="1165" t="s">
        <v>27824</v>
      </c>
      <c r="G3931" s="1170" t="s">
        <v>27825</v>
      </c>
    </row>
    <row r="3932" spans="1:7" ht="15" customHeight="1">
      <c r="A3932" s="1165" t="str">
        <f t="shared" si="396"/>
        <v>PEXP263WHI</v>
      </c>
      <c r="B3932" s="1165">
        <f>IFERROR(INDEX('PU Holds'!$B$14:$AF$554,MATCH(C3932,'PU Holds'!$B$14:$B$552,FALSE),MATCH(D3932,'PU Holds'!$B$14:$AF$14,FALSE)),0)</f>
        <v>0</v>
      </c>
      <c r="C3932" s="1165" t="str">
        <f t="shared" si="398"/>
        <v>PEXP263</v>
      </c>
      <c r="D3932" s="988" t="str">
        <f>'PU Holds'!$AC$14</f>
        <v>White 
RAL 9010</v>
      </c>
      <c r="E3932" s="1165" t="s">
        <v>27838</v>
      </c>
      <c r="F3932" s="1165" t="s">
        <v>27824</v>
      </c>
      <c r="G3932" s="1170" t="s">
        <v>27825</v>
      </c>
    </row>
    <row r="3933" spans="1:7" ht="15" customHeight="1">
      <c r="A3933" s="1165" t="str">
        <f t="shared" si="396"/>
        <v>PEXP263PUR</v>
      </c>
      <c r="B3933" s="1165">
        <f>IFERROR(INDEX('PU Holds'!$B$14:$AF$554,MATCH(C3933,'PU Holds'!$B$14:$B$552,FALSE),MATCH(D3933,'PU Holds'!$B$14:$AF$14,FALSE)),0)</f>
        <v>0</v>
      </c>
      <c r="C3933" s="1165" t="str">
        <f t="shared" si="398"/>
        <v>PEXP263</v>
      </c>
      <c r="D3933" s="988" t="str">
        <f>'PU Holds'!$AD$14</f>
        <v>US Purple</v>
      </c>
      <c r="E3933" s="1165" t="s">
        <v>27839</v>
      </c>
      <c r="F3933" s="1165" t="s">
        <v>27824</v>
      </c>
      <c r="G3933" s="1170" t="s">
        <v>27825</v>
      </c>
    </row>
    <row r="3934" spans="1:7" ht="15" customHeight="1">
      <c r="A3934" s="1165" t="str">
        <f t="shared" si="396"/>
        <v>PEXP264YEL</v>
      </c>
      <c r="B3934" s="1165">
        <f>IFERROR(INDEX('PU Holds'!$B$14:$AF$554,MATCH(C3934,'PU Holds'!$B$14:$B$552,FALSE),MATCH(D3934,'PU Holds'!$B$14:$AF$14,FALSE)),0)</f>
        <v>0</v>
      </c>
      <c r="C3934" s="1165" t="s">
        <v>28104</v>
      </c>
      <c r="D3934" s="1168" t="str">
        <f>'PU Holds'!$M$14</f>
        <v>Yellow 
RAL 1026</v>
      </c>
      <c r="E3934" s="1165" t="s">
        <v>27823</v>
      </c>
      <c r="F3934" s="1165" t="s">
        <v>27824</v>
      </c>
      <c r="G3934" s="1170" t="s">
        <v>27825</v>
      </c>
    </row>
    <row r="3935" spans="1:7" ht="15" customHeight="1">
      <c r="A3935" s="1165" t="str">
        <f t="shared" si="396"/>
        <v>PEXP264RED</v>
      </c>
      <c r="B3935" s="1165">
        <f>IFERROR(INDEX('PU Holds'!$B$14:$AF$554,MATCH(C3935,'PU Holds'!$B$14:$B$552,FALSE),MATCH(D3935,'PU Holds'!$B$14:$AF$14,FALSE)),0)</f>
        <v>0</v>
      </c>
      <c r="C3935" s="1165" t="str">
        <f t="shared" ref="C3935:C3948" si="399">C3934</f>
        <v>PEXP264</v>
      </c>
      <c r="D3935" s="988" t="str">
        <f>'PU Holds'!$O$14</f>
        <v>Red 
RAL 3020</v>
      </c>
      <c r="E3935" s="1165" t="s">
        <v>27826</v>
      </c>
      <c r="F3935" s="1165" t="s">
        <v>27824</v>
      </c>
      <c r="G3935" s="1170" t="s">
        <v>27825</v>
      </c>
    </row>
    <row r="3936" spans="1:7" ht="15" customHeight="1">
      <c r="A3936" s="1165" t="str">
        <f t="shared" si="396"/>
        <v>PEXP264BLU</v>
      </c>
      <c r="B3936" s="1165">
        <f>IFERROR(INDEX('PU Holds'!$B$14:$AF$554,MATCH(C3936,'PU Holds'!$B$14:$B$552,FALSE),MATCH(D3936,'PU Holds'!$B$14:$AF$14,FALSE)),0)</f>
        <v>0</v>
      </c>
      <c r="C3936" s="1165" t="str">
        <f t="shared" si="399"/>
        <v>PEXP264</v>
      </c>
      <c r="D3936" s="988" t="str">
        <f>'PU Holds'!$P$14</f>
        <v>Blue 
RAL 5015</v>
      </c>
      <c r="E3936" s="1165" t="s">
        <v>27827</v>
      </c>
      <c r="F3936" s="1165" t="s">
        <v>27824</v>
      </c>
      <c r="G3936" s="1170" t="s">
        <v>27825</v>
      </c>
    </row>
    <row r="3937" spans="1:7" ht="15" customHeight="1">
      <c r="A3937" s="1165" t="str">
        <f t="shared" si="396"/>
        <v>PEXP264GRY</v>
      </c>
      <c r="B3937" s="1165">
        <f>IFERROR(INDEX('PU Holds'!$B$14:$AF$554,MATCH(C3937,'PU Holds'!$B$14:$B$552,FALSE),MATCH(D3937,'PU Holds'!$B$14:$AF$14,FALSE)),0)</f>
        <v>0</v>
      </c>
      <c r="C3937" s="1165" t="str">
        <f t="shared" si="399"/>
        <v>PEXP264</v>
      </c>
      <c r="D3937" s="988" t="str">
        <f>'PU Holds'!$Q$14</f>
        <v>Grey 
RAL 7001</v>
      </c>
      <c r="E3937" s="1165" t="s">
        <v>27828</v>
      </c>
      <c r="F3937" s="1165" t="s">
        <v>27824</v>
      </c>
      <c r="G3937" s="1170" t="s">
        <v>27825</v>
      </c>
    </row>
    <row r="3938" spans="1:7" ht="15" customHeight="1">
      <c r="A3938" s="1165" t="str">
        <f t="shared" si="396"/>
        <v>PEXP264BLK</v>
      </c>
      <c r="B3938" s="1165">
        <f>IFERROR(INDEX('PU Holds'!$B$14:$AF$554,MATCH(C3938,'PU Holds'!$B$14:$B$552,FALSE),MATCH(D3938,'PU Holds'!$B$14:$AF$14,FALSE)),0)</f>
        <v>0</v>
      </c>
      <c r="C3938" s="1165" t="str">
        <f t="shared" si="399"/>
        <v>PEXP264</v>
      </c>
      <c r="D3938" s="988" t="str">
        <f>'PU Holds'!$R$14</f>
        <v>Black 
RAL 9005</v>
      </c>
      <c r="E3938" s="1165" t="s">
        <v>27829</v>
      </c>
      <c r="F3938" s="1165" t="s">
        <v>27824</v>
      </c>
      <c r="G3938" s="1170" t="s">
        <v>27825</v>
      </c>
    </row>
    <row r="3939" spans="1:7" ht="15" customHeight="1">
      <c r="A3939" s="1165" t="str">
        <f t="shared" si="396"/>
        <v>PEXP264FLO</v>
      </c>
      <c r="B3939" s="1165">
        <f>IFERROR(INDEX('PU Holds'!$B$14:$AF$554,MATCH(C3939,'PU Holds'!$B$14:$B$552,FALSE),MATCH(D3939,'PU Holds'!$B$14:$AF$14,FALSE)),0)</f>
        <v>0</v>
      </c>
      <c r="C3939" s="1165" t="str">
        <f t="shared" si="399"/>
        <v>PEXP264</v>
      </c>
      <c r="D3939" s="988" t="str">
        <f>'PU Holds'!$S$14</f>
        <v>Fluo 
Orange</v>
      </c>
      <c r="E3939" s="1165" t="s">
        <v>27830</v>
      </c>
      <c r="F3939" s="1165" t="s">
        <v>27824</v>
      </c>
      <c r="G3939" s="1170" t="s">
        <v>27825</v>
      </c>
    </row>
    <row r="3940" spans="1:7" ht="15" customHeight="1">
      <c r="A3940" s="1165" t="str">
        <f t="shared" si="396"/>
        <v>PEXP264FLG</v>
      </c>
      <c r="B3940" s="1165">
        <f>IFERROR(INDEX('PU Holds'!$B$14:$AF$554,MATCH(C3940,'PU Holds'!$B$14:$B$552,FALSE),MATCH(D3940,'PU Holds'!$B$14:$AF$14,FALSE)),0)</f>
        <v>0</v>
      </c>
      <c r="C3940" s="1165" t="str">
        <f t="shared" si="399"/>
        <v>PEXP264</v>
      </c>
      <c r="D3940" s="988" t="str">
        <f>'PU Holds'!$T$14</f>
        <v>Fluo 
Green</v>
      </c>
      <c r="E3940" s="1165" t="s">
        <v>27831</v>
      </c>
      <c r="F3940" s="1165" t="s">
        <v>27824</v>
      </c>
      <c r="G3940" s="1170" t="s">
        <v>27825</v>
      </c>
    </row>
    <row r="3941" spans="1:7" ht="15" customHeight="1">
      <c r="A3941" s="1165" t="str">
        <f t="shared" si="396"/>
        <v>PEXP264FLP</v>
      </c>
      <c r="B3941" s="1165">
        <f>IFERROR(INDEX('PU Holds'!$B$14:$AF$554,MATCH(C3941,'PU Holds'!$B$14:$B$552,FALSE),MATCH(D3941,'PU Holds'!$B$14:$AF$14,FALSE)),0)</f>
        <v>0</v>
      </c>
      <c r="C3941" s="1165" t="str">
        <f t="shared" si="399"/>
        <v>PEXP264</v>
      </c>
      <c r="D3941" s="988" t="str">
        <f>'PU Holds'!$U$14</f>
        <v>Fluo 
Pink</v>
      </c>
      <c r="E3941" s="1165" t="s">
        <v>27832</v>
      </c>
      <c r="F3941" s="1165" t="s">
        <v>27824</v>
      </c>
      <c r="G3941" s="1170" t="s">
        <v>27825</v>
      </c>
    </row>
    <row r="3942" spans="1:7" ht="15" customHeight="1">
      <c r="A3942" s="1165" t="str">
        <f t="shared" si="396"/>
        <v>PEXP264VIO</v>
      </c>
      <c r="B3942" s="1165">
        <f>IFERROR(INDEX('PU Holds'!$B$14:$AF$554,MATCH(C3942,'PU Holds'!$B$14:$B$552,FALSE),MATCH(D3942,'PU Holds'!$B$14:$AF$14,FALSE)),0)</f>
        <v>0</v>
      </c>
      <c r="C3942" s="1165" t="str">
        <f t="shared" si="399"/>
        <v>PEXP264</v>
      </c>
      <c r="D3942" s="988" t="str">
        <f>'PU Holds'!$W$14</f>
        <v>Violet 
RAL 4008</v>
      </c>
      <c r="E3942" s="1165" t="s">
        <v>27833</v>
      </c>
      <c r="F3942" s="1165" t="s">
        <v>27824</v>
      </c>
      <c r="G3942" s="1170" t="s">
        <v>27825</v>
      </c>
    </row>
    <row r="3943" spans="1:7" ht="15" customHeight="1">
      <c r="A3943" s="1165" t="str">
        <f t="shared" si="396"/>
        <v>PEXP264MIN</v>
      </c>
      <c r="B3943" s="1165">
        <f>IFERROR(INDEX('PU Holds'!$B$14:$AF$554,MATCH(C3943,'PU Holds'!$B$14:$B$552,FALSE),MATCH(D3943,'PU Holds'!$B$14:$AF$14,FALSE)),0)</f>
        <v>0</v>
      </c>
      <c r="C3943" s="1165" t="str">
        <f t="shared" si="399"/>
        <v>PEXP264</v>
      </c>
      <c r="D3943" s="988" t="str">
        <f>'PU Holds'!$X$14</f>
        <v>Mint 
RAL 6027</v>
      </c>
      <c r="E3943" s="1165" t="s">
        <v>27834</v>
      </c>
      <c r="F3943" s="1165" t="s">
        <v>27824</v>
      </c>
      <c r="G3943" s="1170" t="s">
        <v>27825</v>
      </c>
    </row>
    <row r="3944" spans="1:7" ht="15" customHeight="1">
      <c r="A3944" s="1165" t="str">
        <f t="shared" si="396"/>
        <v>PEXP264PUK</v>
      </c>
      <c r="B3944" s="1165">
        <f>IFERROR(INDEX('PU Holds'!$B$14:$AF$554,MATCH(C3944,'PU Holds'!$B$14:$B$552,FALSE),MATCH(D3944,'PU Holds'!$B$14:$AF$14,FALSE)),0)</f>
        <v>0</v>
      </c>
      <c r="C3944" s="1165" t="str">
        <f t="shared" si="399"/>
        <v>PEXP264</v>
      </c>
      <c r="D3944" s="988" t="str">
        <f>'PU Holds'!$Z$14</f>
        <v>Green 
(Puke 16-09)</v>
      </c>
      <c r="E3944" s="1165" t="s">
        <v>27835</v>
      </c>
      <c r="F3944" s="1165" t="s">
        <v>27824</v>
      </c>
      <c r="G3944" s="1170" t="s">
        <v>27825</v>
      </c>
    </row>
    <row r="3945" spans="1:7" ht="15" customHeight="1">
      <c r="A3945" s="1165" t="str">
        <f t="shared" si="396"/>
        <v>PEXP264ORA</v>
      </c>
      <c r="B3945" s="1165">
        <f>IFERROR(INDEX('PU Holds'!$B$14:$AF$554,MATCH(C3945,'PU Holds'!$B$14:$B$552,FALSE),MATCH(D3945,'PU Holds'!$B$14:$AF$14,FALSE)),0)</f>
        <v>0</v>
      </c>
      <c r="C3945" s="1165" t="str">
        <f t="shared" si="399"/>
        <v>PEXP264</v>
      </c>
      <c r="D3945" s="988" t="str">
        <f>'PU Holds'!$AA$14</f>
        <v>US Orange
14-01</v>
      </c>
      <c r="E3945" s="1165" t="s">
        <v>27836</v>
      </c>
      <c r="F3945" s="1165" t="s">
        <v>27824</v>
      </c>
      <c r="G3945" s="1170" t="s">
        <v>27825</v>
      </c>
    </row>
    <row r="3946" spans="1:7" ht="15" customHeight="1">
      <c r="A3946" s="1165" t="str">
        <f t="shared" si="396"/>
        <v>PEXP264GRE</v>
      </c>
      <c r="B3946" s="1165">
        <f>IFERROR(INDEX('PU Holds'!$B$14:$AF$554,MATCH(C3946,'PU Holds'!$B$14:$B$552,FALSE),MATCH(D3946,'PU Holds'!$B$14:$AF$14,FALSE)),0)</f>
        <v>0</v>
      </c>
      <c r="C3946" s="1165" t="str">
        <f t="shared" si="399"/>
        <v>PEXP264</v>
      </c>
      <c r="D3946" s="988" t="str">
        <f>'PU Holds'!$AB$14</f>
        <v>US Green 
16 -16</v>
      </c>
      <c r="E3946" s="1165" t="s">
        <v>27837</v>
      </c>
      <c r="F3946" s="1165" t="s">
        <v>27824</v>
      </c>
      <c r="G3946" s="1170" t="s">
        <v>27825</v>
      </c>
    </row>
    <row r="3947" spans="1:7" ht="15" customHeight="1">
      <c r="A3947" s="1165" t="str">
        <f t="shared" si="396"/>
        <v>PEXP264WHI</v>
      </c>
      <c r="B3947" s="1165">
        <f>IFERROR(INDEX('PU Holds'!$B$14:$AF$554,MATCH(C3947,'PU Holds'!$B$14:$B$552,FALSE),MATCH(D3947,'PU Holds'!$B$14:$AF$14,FALSE)),0)</f>
        <v>0</v>
      </c>
      <c r="C3947" s="1165" t="str">
        <f t="shared" si="399"/>
        <v>PEXP264</v>
      </c>
      <c r="D3947" s="988" t="str">
        <f>'PU Holds'!$AC$14</f>
        <v>White 
RAL 9010</v>
      </c>
      <c r="E3947" s="1165" t="s">
        <v>27838</v>
      </c>
      <c r="F3947" s="1165" t="s">
        <v>27824</v>
      </c>
      <c r="G3947" s="1170" t="s">
        <v>27825</v>
      </c>
    </row>
    <row r="3948" spans="1:7" ht="15" customHeight="1">
      <c r="A3948" s="1165" t="str">
        <f t="shared" si="396"/>
        <v>PEXP264PUR</v>
      </c>
      <c r="B3948" s="1165">
        <f>IFERROR(INDEX('PU Holds'!$B$14:$AF$554,MATCH(C3948,'PU Holds'!$B$14:$B$552,FALSE),MATCH(D3948,'PU Holds'!$B$14:$AF$14,FALSE)),0)</f>
        <v>0</v>
      </c>
      <c r="C3948" s="1165" t="str">
        <f t="shared" si="399"/>
        <v>PEXP264</v>
      </c>
      <c r="D3948" s="988" t="str">
        <f>'PU Holds'!$AD$14</f>
        <v>US Purple</v>
      </c>
      <c r="E3948" s="1165" t="s">
        <v>27839</v>
      </c>
      <c r="F3948" s="1165" t="s">
        <v>27824</v>
      </c>
      <c r="G3948" s="1170" t="s">
        <v>27825</v>
      </c>
    </row>
    <row r="3949" spans="1:7" ht="15" customHeight="1">
      <c r="A3949" s="1165" t="str">
        <f t="shared" ref="A3949:A3998" si="400">CONCATENATE(C3949,E3949)</f>
        <v>PEXP265YEL</v>
      </c>
      <c r="B3949" s="1165">
        <f>IFERROR(INDEX('PU Holds'!$B$14:$AF$554,MATCH(C3949,'PU Holds'!$B$14:$B$552,FALSE),MATCH(D3949,'PU Holds'!$B$14:$AF$14,FALSE)),0)</f>
        <v>0</v>
      </c>
      <c r="C3949" s="1165" t="s">
        <v>28105</v>
      </c>
      <c r="D3949" s="1168" t="str">
        <f>'PU Holds'!$M$14</f>
        <v>Yellow 
RAL 1026</v>
      </c>
      <c r="E3949" s="1165" t="s">
        <v>27823</v>
      </c>
      <c r="F3949" s="1165" t="s">
        <v>27824</v>
      </c>
      <c r="G3949" s="1170" t="s">
        <v>27825</v>
      </c>
    </row>
    <row r="3950" spans="1:7" ht="15" customHeight="1">
      <c r="A3950" s="1165" t="str">
        <f t="shared" si="400"/>
        <v>PEXP265RED</v>
      </c>
      <c r="B3950" s="1165">
        <f>IFERROR(INDEX('PU Holds'!$B$14:$AF$554,MATCH(C3950,'PU Holds'!$B$14:$B$552,FALSE),MATCH(D3950,'PU Holds'!$B$14:$AF$14,FALSE)),0)</f>
        <v>0</v>
      </c>
      <c r="C3950" s="1165" t="str">
        <f t="shared" ref="C3950:C3963" si="401">C3949</f>
        <v>PEXP265</v>
      </c>
      <c r="D3950" s="988" t="str">
        <f>'PU Holds'!$O$14</f>
        <v>Red 
RAL 3020</v>
      </c>
      <c r="E3950" s="1165" t="s">
        <v>27826</v>
      </c>
      <c r="F3950" s="1165" t="s">
        <v>27824</v>
      </c>
      <c r="G3950" s="1170" t="s">
        <v>27825</v>
      </c>
    </row>
    <row r="3951" spans="1:7" ht="15" customHeight="1">
      <c r="A3951" s="1165" t="str">
        <f t="shared" si="400"/>
        <v>PEXP265BLU</v>
      </c>
      <c r="B3951" s="1165">
        <f>IFERROR(INDEX('PU Holds'!$B$14:$AF$554,MATCH(C3951,'PU Holds'!$B$14:$B$552,FALSE),MATCH(D3951,'PU Holds'!$B$14:$AF$14,FALSE)),0)</f>
        <v>0</v>
      </c>
      <c r="C3951" s="1165" t="str">
        <f t="shared" si="401"/>
        <v>PEXP265</v>
      </c>
      <c r="D3951" s="988" t="str">
        <f>'PU Holds'!$P$14</f>
        <v>Blue 
RAL 5015</v>
      </c>
      <c r="E3951" s="1165" t="s">
        <v>27827</v>
      </c>
      <c r="F3951" s="1165" t="s">
        <v>27824</v>
      </c>
      <c r="G3951" s="1170" t="s">
        <v>27825</v>
      </c>
    </row>
    <row r="3952" spans="1:7" ht="15" customHeight="1">
      <c r="A3952" s="1165" t="str">
        <f t="shared" si="400"/>
        <v>PEXP265GRY</v>
      </c>
      <c r="B3952" s="1165">
        <f>IFERROR(INDEX('PU Holds'!$B$14:$AF$554,MATCH(C3952,'PU Holds'!$B$14:$B$552,FALSE),MATCH(D3952,'PU Holds'!$B$14:$AF$14,FALSE)),0)</f>
        <v>0</v>
      </c>
      <c r="C3952" s="1165" t="str">
        <f t="shared" si="401"/>
        <v>PEXP265</v>
      </c>
      <c r="D3952" s="988" t="str">
        <f>'PU Holds'!$Q$14</f>
        <v>Grey 
RAL 7001</v>
      </c>
      <c r="E3952" s="1165" t="s">
        <v>27828</v>
      </c>
      <c r="F3952" s="1165" t="s">
        <v>27824</v>
      </c>
      <c r="G3952" s="1170" t="s">
        <v>27825</v>
      </c>
    </row>
    <row r="3953" spans="1:7" ht="15" customHeight="1">
      <c r="A3953" s="1165" t="str">
        <f t="shared" si="400"/>
        <v>PEXP265BLK</v>
      </c>
      <c r="B3953" s="1165">
        <f>IFERROR(INDEX('PU Holds'!$B$14:$AF$554,MATCH(C3953,'PU Holds'!$B$14:$B$552,FALSE),MATCH(D3953,'PU Holds'!$B$14:$AF$14,FALSE)),0)</f>
        <v>0</v>
      </c>
      <c r="C3953" s="1165" t="str">
        <f t="shared" si="401"/>
        <v>PEXP265</v>
      </c>
      <c r="D3953" s="988" t="str">
        <f>'PU Holds'!$R$14</f>
        <v>Black 
RAL 9005</v>
      </c>
      <c r="E3953" s="1165" t="s">
        <v>27829</v>
      </c>
      <c r="F3953" s="1165" t="s">
        <v>27824</v>
      </c>
      <c r="G3953" s="1170" t="s">
        <v>27825</v>
      </c>
    </row>
    <row r="3954" spans="1:7" ht="15" customHeight="1">
      <c r="A3954" s="1165" t="str">
        <f t="shared" si="400"/>
        <v>PEXP265FLO</v>
      </c>
      <c r="B3954" s="1165">
        <f>IFERROR(INDEX('PU Holds'!$B$14:$AF$554,MATCH(C3954,'PU Holds'!$B$14:$B$552,FALSE),MATCH(D3954,'PU Holds'!$B$14:$AF$14,FALSE)),0)</f>
        <v>0</v>
      </c>
      <c r="C3954" s="1165" t="str">
        <f t="shared" si="401"/>
        <v>PEXP265</v>
      </c>
      <c r="D3954" s="988" t="str">
        <f>'PU Holds'!$S$14</f>
        <v>Fluo 
Orange</v>
      </c>
      <c r="E3954" s="1165" t="s">
        <v>27830</v>
      </c>
      <c r="F3954" s="1165" t="s">
        <v>27824</v>
      </c>
      <c r="G3954" s="1170" t="s">
        <v>27825</v>
      </c>
    </row>
    <row r="3955" spans="1:7" ht="15" customHeight="1">
      <c r="A3955" s="1165" t="str">
        <f t="shared" si="400"/>
        <v>PEXP265FLG</v>
      </c>
      <c r="B3955" s="1165">
        <f>IFERROR(INDEX('PU Holds'!$B$14:$AF$554,MATCH(C3955,'PU Holds'!$B$14:$B$552,FALSE),MATCH(D3955,'PU Holds'!$B$14:$AF$14,FALSE)),0)</f>
        <v>0</v>
      </c>
      <c r="C3955" s="1165" t="str">
        <f t="shared" si="401"/>
        <v>PEXP265</v>
      </c>
      <c r="D3955" s="988" t="str">
        <f>'PU Holds'!$T$14</f>
        <v>Fluo 
Green</v>
      </c>
      <c r="E3955" s="1165" t="s">
        <v>27831</v>
      </c>
      <c r="F3955" s="1165" t="s">
        <v>27824</v>
      </c>
      <c r="G3955" s="1170" t="s">
        <v>27825</v>
      </c>
    </row>
    <row r="3956" spans="1:7" ht="15" customHeight="1">
      <c r="A3956" s="1165" t="str">
        <f t="shared" si="400"/>
        <v>PEXP265FLP</v>
      </c>
      <c r="B3956" s="1165">
        <f>IFERROR(INDEX('PU Holds'!$B$14:$AF$554,MATCH(C3956,'PU Holds'!$B$14:$B$552,FALSE),MATCH(D3956,'PU Holds'!$B$14:$AF$14,FALSE)),0)</f>
        <v>0</v>
      </c>
      <c r="C3956" s="1165" t="str">
        <f t="shared" si="401"/>
        <v>PEXP265</v>
      </c>
      <c r="D3956" s="988" t="str">
        <f>'PU Holds'!$U$14</f>
        <v>Fluo 
Pink</v>
      </c>
      <c r="E3956" s="1165" t="s">
        <v>27832</v>
      </c>
      <c r="F3956" s="1165" t="s">
        <v>27824</v>
      </c>
      <c r="G3956" s="1170" t="s">
        <v>27825</v>
      </c>
    </row>
    <row r="3957" spans="1:7" ht="15" customHeight="1">
      <c r="A3957" s="1165" t="str">
        <f t="shared" si="400"/>
        <v>PEXP265VIO</v>
      </c>
      <c r="B3957" s="1165">
        <f>IFERROR(INDEX('PU Holds'!$B$14:$AF$554,MATCH(C3957,'PU Holds'!$B$14:$B$552,FALSE),MATCH(D3957,'PU Holds'!$B$14:$AF$14,FALSE)),0)</f>
        <v>0</v>
      </c>
      <c r="C3957" s="1165" t="str">
        <f t="shared" si="401"/>
        <v>PEXP265</v>
      </c>
      <c r="D3957" s="988" t="str">
        <f>'PU Holds'!$W$14</f>
        <v>Violet 
RAL 4008</v>
      </c>
      <c r="E3957" s="1165" t="s">
        <v>27833</v>
      </c>
      <c r="F3957" s="1165" t="s">
        <v>27824</v>
      </c>
      <c r="G3957" s="1170" t="s">
        <v>27825</v>
      </c>
    </row>
    <row r="3958" spans="1:7" ht="15" customHeight="1">
      <c r="A3958" s="1165" t="str">
        <f t="shared" si="400"/>
        <v>PEXP265MIN</v>
      </c>
      <c r="B3958" s="1165">
        <f>IFERROR(INDEX('PU Holds'!$B$14:$AF$554,MATCH(C3958,'PU Holds'!$B$14:$B$552,FALSE),MATCH(D3958,'PU Holds'!$B$14:$AF$14,FALSE)),0)</f>
        <v>0</v>
      </c>
      <c r="C3958" s="1165" t="str">
        <f t="shared" si="401"/>
        <v>PEXP265</v>
      </c>
      <c r="D3958" s="988" t="str">
        <f>'PU Holds'!$X$14</f>
        <v>Mint 
RAL 6027</v>
      </c>
      <c r="E3958" s="1165" t="s">
        <v>27834</v>
      </c>
      <c r="F3958" s="1165" t="s">
        <v>27824</v>
      </c>
      <c r="G3958" s="1170" t="s">
        <v>27825</v>
      </c>
    </row>
    <row r="3959" spans="1:7" ht="15" customHeight="1">
      <c r="A3959" s="1165" t="str">
        <f t="shared" si="400"/>
        <v>PEXP265PUK</v>
      </c>
      <c r="B3959" s="1165">
        <f>IFERROR(INDEX('PU Holds'!$B$14:$AF$554,MATCH(C3959,'PU Holds'!$B$14:$B$552,FALSE),MATCH(D3959,'PU Holds'!$B$14:$AF$14,FALSE)),0)</f>
        <v>0</v>
      </c>
      <c r="C3959" s="1165" t="str">
        <f t="shared" si="401"/>
        <v>PEXP265</v>
      </c>
      <c r="D3959" s="988" t="str">
        <f>'PU Holds'!$Z$14</f>
        <v>Green 
(Puke 16-09)</v>
      </c>
      <c r="E3959" s="1165" t="s">
        <v>27835</v>
      </c>
      <c r="F3959" s="1165" t="s">
        <v>27824</v>
      </c>
      <c r="G3959" s="1170" t="s">
        <v>27825</v>
      </c>
    </row>
    <row r="3960" spans="1:7" ht="15" customHeight="1">
      <c r="A3960" s="1165" t="str">
        <f t="shared" si="400"/>
        <v>PEXP265ORA</v>
      </c>
      <c r="B3960" s="1165">
        <f>IFERROR(INDEX('PU Holds'!$B$14:$AF$554,MATCH(C3960,'PU Holds'!$B$14:$B$552,FALSE),MATCH(D3960,'PU Holds'!$B$14:$AF$14,FALSE)),0)</f>
        <v>0</v>
      </c>
      <c r="C3960" s="1165" t="str">
        <f t="shared" si="401"/>
        <v>PEXP265</v>
      </c>
      <c r="D3960" s="988" t="str">
        <f>'PU Holds'!$AA$14</f>
        <v>US Orange
14-01</v>
      </c>
      <c r="E3960" s="1165" t="s">
        <v>27836</v>
      </c>
      <c r="F3960" s="1165" t="s">
        <v>27824</v>
      </c>
      <c r="G3960" s="1170" t="s">
        <v>27825</v>
      </c>
    </row>
    <row r="3961" spans="1:7" ht="15" customHeight="1">
      <c r="A3961" s="1165" t="str">
        <f t="shared" si="400"/>
        <v>PEXP265GRE</v>
      </c>
      <c r="B3961" s="1165">
        <f>IFERROR(INDEX('PU Holds'!$B$14:$AF$554,MATCH(C3961,'PU Holds'!$B$14:$B$552,FALSE),MATCH(D3961,'PU Holds'!$B$14:$AF$14,FALSE)),0)</f>
        <v>0</v>
      </c>
      <c r="C3961" s="1165" t="str">
        <f t="shared" si="401"/>
        <v>PEXP265</v>
      </c>
      <c r="D3961" s="988" t="str">
        <f>'PU Holds'!$AB$14</f>
        <v>US Green 
16 -16</v>
      </c>
      <c r="E3961" s="1165" t="s">
        <v>27837</v>
      </c>
      <c r="F3961" s="1165" t="s">
        <v>27824</v>
      </c>
      <c r="G3961" s="1170" t="s">
        <v>27825</v>
      </c>
    </row>
    <row r="3962" spans="1:7" ht="15" customHeight="1">
      <c r="A3962" s="1165" t="str">
        <f t="shared" si="400"/>
        <v>PEXP265WHI</v>
      </c>
      <c r="B3962" s="1165">
        <f>IFERROR(INDEX('PU Holds'!$B$14:$AF$554,MATCH(C3962,'PU Holds'!$B$14:$B$552,FALSE),MATCH(D3962,'PU Holds'!$B$14:$AF$14,FALSE)),0)</f>
        <v>0</v>
      </c>
      <c r="C3962" s="1165" t="str">
        <f t="shared" si="401"/>
        <v>PEXP265</v>
      </c>
      <c r="D3962" s="988" t="str">
        <f>'PU Holds'!$AC$14</f>
        <v>White 
RAL 9010</v>
      </c>
      <c r="E3962" s="1165" t="s">
        <v>27838</v>
      </c>
      <c r="F3962" s="1165" t="s">
        <v>27824</v>
      </c>
      <c r="G3962" s="1170" t="s">
        <v>27825</v>
      </c>
    </row>
    <row r="3963" spans="1:7" ht="15" customHeight="1">
      <c r="A3963" s="1165" t="str">
        <f t="shared" si="400"/>
        <v>PEXP265PUR</v>
      </c>
      <c r="B3963" s="1165">
        <f>IFERROR(INDEX('PU Holds'!$B$14:$AF$554,MATCH(C3963,'PU Holds'!$B$14:$B$552,FALSE),MATCH(D3963,'PU Holds'!$B$14:$AF$14,FALSE)),0)</f>
        <v>0</v>
      </c>
      <c r="C3963" s="1165" t="str">
        <f t="shared" si="401"/>
        <v>PEXP265</v>
      </c>
      <c r="D3963" s="988" t="str">
        <f>'PU Holds'!$AD$14</f>
        <v>US Purple</v>
      </c>
      <c r="E3963" s="1165" t="s">
        <v>27839</v>
      </c>
      <c r="F3963" s="1165" t="s">
        <v>27824</v>
      </c>
      <c r="G3963" s="1170" t="s">
        <v>27825</v>
      </c>
    </row>
    <row r="3964" spans="1:7" ht="15" customHeight="1">
      <c r="A3964" s="1165" t="str">
        <f t="shared" si="400"/>
        <v>PEXP266YEL</v>
      </c>
      <c r="B3964" s="1165">
        <f>IFERROR(INDEX('PU Holds'!$B$14:$AF$554,MATCH(C3964,'PU Holds'!$B$14:$B$552,FALSE),MATCH(D3964,'PU Holds'!$B$14:$AF$14,FALSE)),0)</f>
        <v>0</v>
      </c>
      <c r="C3964" s="1165" t="s">
        <v>28106</v>
      </c>
      <c r="D3964" s="1168" t="str">
        <f>'PU Holds'!$M$14</f>
        <v>Yellow 
RAL 1026</v>
      </c>
      <c r="E3964" s="1165" t="s">
        <v>27823</v>
      </c>
      <c r="F3964" s="1165" t="s">
        <v>27824</v>
      </c>
      <c r="G3964" s="1170" t="s">
        <v>27825</v>
      </c>
    </row>
    <row r="3965" spans="1:7" ht="15" customHeight="1">
      <c r="A3965" s="1165" t="str">
        <f t="shared" si="400"/>
        <v>PEXP266RED</v>
      </c>
      <c r="B3965" s="1165">
        <f>IFERROR(INDEX('PU Holds'!$B$14:$AF$554,MATCH(C3965,'PU Holds'!$B$14:$B$552,FALSE),MATCH(D3965,'PU Holds'!$B$14:$AF$14,FALSE)),0)</f>
        <v>0</v>
      </c>
      <c r="C3965" s="1165" t="str">
        <f t="shared" ref="C3965:C3978" si="402">C3964</f>
        <v>PEXP266</v>
      </c>
      <c r="D3965" s="988" t="str">
        <f>'PU Holds'!$O$14</f>
        <v>Red 
RAL 3020</v>
      </c>
      <c r="E3965" s="1165" t="s">
        <v>27826</v>
      </c>
      <c r="F3965" s="1165" t="s">
        <v>27824</v>
      </c>
      <c r="G3965" s="1170" t="s">
        <v>27825</v>
      </c>
    </row>
    <row r="3966" spans="1:7" ht="15" customHeight="1">
      <c r="A3966" s="1165" t="str">
        <f t="shared" si="400"/>
        <v>PEXP266BLU</v>
      </c>
      <c r="B3966" s="1165">
        <f>IFERROR(INDEX('PU Holds'!$B$14:$AF$554,MATCH(C3966,'PU Holds'!$B$14:$B$552,FALSE),MATCH(D3966,'PU Holds'!$B$14:$AF$14,FALSE)),0)</f>
        <v>0</v>
      </c>
      <c r="C3966" s="1165" t="str">
        <f t="shared" si="402"/>
        <v>PEXP266</v>
      </c>
      <c r="D3966" s="988" t="str">
        <f>'PU Holds'!$P$14</f>
        <v>Blue 
RAL 5015</v>
      </c>
      <c r="E3966" s="1165" t="s">
        <v>27827</v>
      </c>
      <c r="F3966" s="1165" t="s">
        <v>27824</v>
      </c>
      <c r="G3966" s="1170" t="s">
        <v>27825</v>
      </c>
    </row>
    <row r="3967" spans="1:7" ht="15" customHeight="1">
      <c r="A3967" s="1165" t="str">
        <f t="shared" si="400"/>
        <v>PEXP266GRY</v>
      </c>
      <c r="B3967" s="1165">
        <f>IFERROR(INDEX('PU Holds'!$B$14:$AF$554,MATCH(C3967,'PU Holds'!$B$14:$B$552,FALSE),MATCH(D3967,'PU Holds'!$B$14:$AF$14,FALSE)),0)</f>
        <v>0</v>
      </c>
      <c r="C3967" s="1165" t="str">
        <f t="shared" si="402"/>
        <v>PEXP266</v>
      </c>
      <c r="D3967" s="988" t="str">
        <f>'PU Holds'!$Q$14</f>
        <v>Grey 
RAL 7001</v>
      </c>
      <c r="E3967" s="1165" t="s">
        <v>27828</v>
      </c>
      <c r="F3967" s="1165" t="s">
        <v>27824</v>
      </c>
      <c r="G3967" s="1170" t="s">
        <v>27825</v>
      </c>
    </row>
    <row r="3968" spans="1:7" ht="15" customHeight="1">
      <c r="A3968" s="1165" t="str">
        <f t="shared" si="400"/>
        <v>PEXP266BLK</v>
      </c>
      <c r="B3968" s="1165">
        <f>IFERROR(INDEX('PU Holds'!$B$14:$AF$554,MATCH(C3968,'PU Holds'!$B$14:$B$552,FALSE),MATCH(D3968,'PU Holds'!$B$14:$AF$14,FALSE)),0)</f>
        <v>0</v>
      </c>
      <c r="C3968" s="1165" t="str">
        <f t="shared" si="402"/>
        <v>PEXP266</v>
      </c>
      <c r="D3968" s="988" t="str">
        <f>'PU Holds'!$R$14</f>
        <v>Black 
RAL 9005</v>
      </c>
      <c r="E3968" s="1165" t="s">
        <v>27829</v>
      </c>
      <c r="F3968" s="1165" t="s">
        <v>27824</v>
      </c>
      <c r="G3968" s="1170" t="s">
        <v>27825</v>
      </c>
    </row>
    <row r="3969" spans="1:7" ht="15" customHeight="1">
      <c r="A3969" s="1165" t="str">
        <f t="shared" si="400"/>
        <v>PEXP266FLO</v>
      </c>
      <c r="B3969" s="1165">
        <f>IFERROR(INDEX('PU Holds'!$B$14:$AF$554,MATCH(C3969,'PU Holds'!$B$14:$B$552,FALSE),MATCH(D3969,'PU Holds'!$B$14:$AF$14,FALSE)),0)</f>
        <v>0</v>
      </c>
      <c r="C3969" s="1165" t="str">
        <f t="shared" si="402"/>
        <v>PEXP266</v>
      </c>
      <c r="D3969" s="988" t="str">
        <f>'PU Holds'!$S$14</f>
        <v>Fluo 
Orange</v>
      </c>
      <c r="E3969" s="1165" t="s">
        <v>27830</v>
      </c>
      <c r="F3969" s="1165" t="s">
        <v>27824</v>
      </c>
      <c r="G3969" s="1170" t="s">
        <v>27825</v>
      </c>
    </row>
    <row r="3970" spans="1:7" ht="15" customHeight="1">
      <c r="A3970" s="1165" t="str">
        <f t="shared" si="400"/>
        <v>PEXP266FLG</v>
      </c>
      <c r="B3970" s="1165">
        <f>IFERROR(INDEX('PU Holds'!$B$14:$AF$554,MATCH(C3970,'PU Holds'!$B$14:$B$552,FALSE),MATCH(D3970,'PU Holds'!$B$14:$AF$14,FALSE)),0)</f>
        <v>0</v>
      </c>
      <c r="C3970" s="1165" t="str">
        <f t="shared" si="402"/>
        <v>PEXP266</v>
      </c>
      <c r="D3970" s="988" t="str">
        <f>'PU Holds'!$T$14</f>
        <v>Fluo 
Green</v>
      </c>
      <c r="E3970" s="1165" t="s">
        <v>27831</v>
      </c>
      <c r="F3970" s="1165" t="s">
        <v>27824</v>
      </c>
      <c r="G3970" s="1170" t="s">
        <v>27825</v>
      </c>
    </row>
    <row r="3971" spans="1:7" ht="15" customHeight="1">
      <c r="A3971" s="1165" t="str">
        <f t="shared" si="400"/>
        <v>PEXP266FLP</v>
      </c>
      <c r="B3971" s="1165">
        <f>IFERROR(INDEX('PU Holds'!$B$14:$AF$554,MATCH(C3971,'PU Holds'!$B$14:$B$552,FALSE),MATCH(D3971,'PU Holds'!$B$14:$AF$14,FALSE)),0)</f>
        <v>0</v>
      </c>
      <c r="C3971" s="1165" t="str">
        <f t="shared" si="402"/>
        <v>PEXP266</v>
      </c>
      <c r="D3971" s="988" t="str">
        <f>'PU Holds'!$U$14</f>
        <v>Fluo 
Pink</v>
      </c>
      <c r="E3971" s="1165" t="s">
        <v>27832</v>
      </c>
      <c r="F3971" s="1165" t="s">
        <v>27824</v>
      </c>
      <c r="G3971" s="1170" t="s">
        <v>27825</v>
      </c>
    </row>
    <row r="3972" spans="1:7" ht="15" customHeight="1">
      <c r="A3972" s="1165" t="str">
        <f t="shared" si="400"/>
        <v>PEXP266VIO</v>
      </c>
      <c r="B3972" s="1165">
        <f>IFERROR(INDEX('PU Holds'!$B$14:$AF$554,MATCH(C3972,'PU Holds'!$B$14:$B$552,FALSE),MATCH(D3972,'PU Holds'!$B$14:$AF$14,FALSE)),0)</f>
        <v>0</v>
      </c>
      <c r="C3972" s="1165" t="str">
        <f t="shared" si="402"/>
        <v>PEXP266</v>
      </c>
      <c r="D3972" s="988" t="str">
        <f>'PU Holds'!$W$14</f>
        <v>Violet 
RAL 4008</v>
      </c>
      <c r="E3972" s="1165" t="s">
        <v>27833</v>
      </c>
      <c r="F3972" s="1165" t="s">
        <v>27824</v>
      </c>
      <c r="G3972" s="1170" t="s">
        <v>27825</v>
      </c>
    </row>
    <row r="3973" spans="1:7" ht="15" customHeight="1">
      <c r="A3973" s="1165" t="str">
        <f t="shared" si="400"/>
        <v>PEXP266MIN</v>
      </c>
      <c r="B3973" s="1165">
        <f>IFERROR(INDEX('PU Holds'!$B$14:$AF$554,MATCH(C3973,'PU Holds'!$B$14:$B$552,FALSE),MATCH(D3973,'PU Holds'!$B$14:$AF$14,FALSE)),0)</f>
        <v>0</v>
      </c>
      <c r="C3973" s="1165" t="str">
        <f t="shared" si="402"/>
        <v>PEXP266</v>
      </c>
      <c r="D3973" s="988" t="str">
        <f>'PU Holds'!$X$14</f>
        <v>Mint 
RAL 6027</v>
      </c>
      <c r="E3973" s="1165" t="s">
        <v>27834</v>
      </c>
      <c r="F3973" s="1165" t="s">
        <v>27824</v>
      </c>
      <c r="G3973" s="1170" t="s">
        <v>27825</v>
      </c>
    </row>
    <row r="3974" spans="1:7" ht="15" customHeight="1">
      <c r="A3974" s="1165" t="str">
        <f t="shared" si="400"/>
        <v>PEXP266PUK</v>
      </c>
      <c r="B3974" s="1165">
        <f>IFERROR(INDEX('PU Holds'!$B$14:$AF$554,MATCH(C3974,'PU Holds'!$B$14:$B$552,FALSE),MATCH(D3974,'PU Holds'!$B$14:$AF$14,FALSE)),0)</f>
        <v>0</v>
      </c>
      <c r="C3974" s="1165" t="str">
        <f t="shared" si="402"/>
        <v>PEXP266</v>
      </c>
      <c r="D3974" s="988" t="str">
        <f>'PU Holds'!$Z$14</f>
        <v>Green 
(Puke 16-09)</v>
      </c>
      <c r="E3974" s="1165" t="s">
        <v>27835</v>
      </c>
      <c r="F3974" s="1165" t="s">
        <v>27824</v>
      </c>
      <c r="G3974" s="1170" t="s">
        <v>27825</v>
      </c>
    </row>
    <row r="3975" spans="1:7" ht="15" customHeight="1">
      <c r="A3975" s="1165" t="str">
        <f t="shared" si="400"/>
        <v>PEXP266ORA</v>
      </c>
      <c r="B3975" s="1165">
        <f>IFERROR(INDEX('PU Holds'!$B$14:$AF$554,MATCH(C3975,'PU Holds'!$B$14:$B$552,FALSE),MATCH(D3975,'PU Holds'!$B$14:$AF$14,FALSE)),0)</f>
        <v>0</v>
      </c>
      <c r="C3975" s="1165" t="str">
        <f t="shared" si="402"/>
        <v>PEXP266</v>
      </c>
      <c r="D3975" s="988" t="str">
        <f>'PU Holds'!$AA$14</f>
        <v>US Orange
14-01</v>
      </c>
      <c r="E3975" s="1165" t="s">
        <v>27836</v>
      </c>
      <c r="F3975" s="1165" t="s">
        <v>27824</v>
      </c>
      <c r="G3975" s="1170" t="s">
        <v>27825</v>
      </c>
    </row>
    <row r="3976" spans="1:7" ht="15" customHeight="1">
      <c r="A3976" s="1165" t="str">
        <f t="shared" si="400"/>
        <v>PEXP266GRE</v>
      </c>
      <c r="B3976" s="1165">
        <f>IFERROR(INDEX('PU Holds'!$B$14:$AF$554,MATCH(C3976,'PU Holds'!$B$14:$B$552,FALSE),MATCH(D3976,'PU Holds'!$B$14:$AF$14,FALSE)),0)</f>
        <v>0</v>
      </c>
      <c r="C3976" s="1165" t="str">
        <f t="shared" si="402"/>
        <v>PEXP266</v>
      </c>
      <c r="D3976" s="988" t="str">
        <f>'PU Holds'!$AB$14</f>
        <v>US Green 
16 -16</v>
      </c>
      <c r="E3976" s="1165" t="s">
        <v>27837</v>
      </c>
      <c r="F3976" s="1165" t="s">
        <v>27824</v>
      </c>
      <c r="G3976" s="1170" t="s">
        <v>27825</v>
      </c>
    </row>
    <row r="3977" spans="1:7" ht="15" customHeight="1">
      <c r="A3977" s="1165" t="str">
        <f t="shared" si="400"/>
        <v>PEXP266WHI</v>
      </c>
      <c r="B3977" s="1165">
        <f>IFERROR(INDEX('PU Holds'!$B$14:$AF$554,MATCH(C3977,'PU Holds'!$B$14:$B$552,FALSE),MATCH(D3977,'PU Holds'!$B$14:$AF$14,FALSE)),0)</f>
        <v>0</v>
      </c>
      <c r="C3977" s="1165" t="str">
        <f t="shared" si="402"/>
        <v>PEXP266</v>
      </c>
      <c r="D3977" s="988" t="str">
        <f>'PU Holds'!$AC$14</f>
        <v>White 
RAL 9010</v>
      </c>
      <c r="E3977" s="1165" t="s">
        <v>27838</v>
      </c>
      <c r="F3977" s="1165" t="s">
        <v>27824</v>
      </c>
      <c r="G3977" s="1170" t="s">
        <v>27825</v>
      </c>
    </row>
    <row r="3978" spans="1:7" ht="15" customHeight="1">
      <c r="A3978" s="1165" t="str">
        <f t="shared" si="400"/>
        <v>PEXP266PUR</v>
      </c>
      <c r="B3978" s="1165">
        <f>IFERROR(INDEX('PU Holds'!$B$14:$AF$554,MATCH(C3978,'PU Holds'!$B$14:$B$552,FALSE),MATCH(D3978,'PU Holds'!$B$14:$AF$14,FALSE)),0)</f>
        <v>0</v>
      </c>
      <c r="C3978" s="1165" t="str">
        <f t="shared" si="402"/>
        <v>PEXP266</v>
      </c>
      <c r="D3978" s="988" t="str">
        <f>'PU Holds'!$AD$14</f>
        <v>US Purple</v>
      </c>
      <c r="E3978" s="1165" t="s">
        <v>27839</v>
      </c>
      <c r="F3978" s="1165" t="s">
        <v>27824</v>
      </c>
      <c r="G3978" s="1170" t="s">
        <v>27825</v>
      </c>
    </row>
    <row r="3979" spans="1:7" ht="15" customHeight="1">
      <c r="A3979" s="1165" t="str">
        <f t="shared" si="400"/>
        <v>PEXP267YEL</v>
      </c>
      <c r="B3979" s="1165">
        <f>IFERROR(INDEX('PU Holds'!$B$14:$AF$554,MATCH(C3979,'PU Holds'!$B$14:$B$552,FALSE),MATCH(D3979,'PU Holds'!$B$14:$AF$14,FALSE)),0)</f>
        <v>0</v>
      </c>
      <c r="C3979" s="1165" t="s">
        <v>28107</v>
      </c>
      <c r="D3979" s="1168" t="str">
        <f>'PU Holds'!$M$14</f>
        <v>Yellow 
RAL 1026</v>
      </c>
      <c r="E3979" s="1165" t="s">
        <v>27823</v>
      </c>
      <c r="F3979" s="1165" t="s">
        <v>27824</v>
      </c>
      <c r="G3979" s="1170" t="s">
        <v>27825</v>
      </c>
    </row>
    <row r="3980" spans="1:7" ht="15" customHeight="1">
      <c r="A3980" s="1165" t="str">
        <f t="shared" si="400"/>
        <v>PEXP267RED</v>
      </c>
      <c r="B3980" s="1165">
        <f>IFERROR(INDEX('PU Holds'!$B$14:$AF$554,MATCH(C3980,'PU Holds'!$B$14:$B$552,FALSE),MATCH(D3980,'PU Holds'!$B$14:$AF$14,FALSE)),0)</f>
        <v>0</v>
      </c>
      <c r="C3980" s="1165" t="str">
        <f t="shared" ref="C3980:C3993" si="403">C3979</f>
        <v>PEXP267</v>
      </c>
      <c r="D3980" s="988" t="str">
        <f>'PU Holds'!$O$14</f>
        <v>Red 
RAL 3020</v>
      </c>
      <c r="E3980" s="1165" t="s">
        <v>27826</v>
      </c>
      <c r="F3980" s="1165" t="s">
        <v>27824</v>
      </c>
      <c r="G3980" s="1170" t="s">
        <v>27825</v>
      </c>
    </row>
    <row r="3981" spans="1:7" ht="15" customHeight="1">
      <c r="A3981" s="1165" t="str">
        <f t="shared" si="400"/>
        <v>PEXP267BLU</v>
      </c>
      <c r="B3981" s="1165">
        <f>IFERROR(INDEX('PU Holds'!$B$14:$AF$554,MATCH(C3981,'PU Holds'!$B$14:$B$552,FALSE),MATCH(D3981,'PU Holds'!$B$14:$AF$14,FALSE)),0)</f>
        <v>0</v>
      </c>
      <c r="C3981" s="1165" t="str">
        <f t="shared" si="403"/>
        <v>PEXP267</v>
      </c>
      <c r="D3981" s="988" t="str">
        <f>'PU Holds'!$P$14</f>
        <v>Blue 
RAL 5015</v>
      </c>
      <c r="E3981" s="1165" t="s">
        <v>27827</v>
      </c>
      <c r="F3981" s="1165" t="s">
        <v>27824</v>
      </c>
      <c r="G3981" s="1170" t="s">
        <v>27825</v>
      </c>
    </row>
    <row r="3982" spans="1:7" ht="15" customHeight="1">
      <c r="A3982" s="1165" t="str">
        <f t="shared" si="400"/>
        <v>PEXP267GRY</v>
      </c>
      <c r="B3982" s="1165">
        <f>IFERROR(INDEX('PU Holds'!$B$14:$AF$554,MATCH(C3982,'PU Holds'!$B$14:$B$552,FALSE),MATCH(D3982,'PU Holds'!$B$14:$AF$14,FALSE)),0)</f>
        <v>0</v>
      </c>
      <c r="C3982" s="1165" t="str">
        <f t="shared" si="403"/>
        <v>PEXP267</v>
      </c>
      <c r="D3982" s="988" t="str">
        <f>'PU Holds'!$Q$14</f>
        <v>Grey 
RAL 7001</v>
      </c>
      <c r="E3982" s="1165" t="s">
        <v>27828</v>
      </c>
      <c r="F3982" s="1165" t="s">
        <v>27824</v>
      </c>
      <c r="G3982" s="1170" t="s">
        <v>27825</v>
      </c>
    </row>
    <row r="3983" spans="1:7" ht="15" customHeight="1">
      <c r="A3983" s="1165" t="str">
        <f t="shared" si="400"/>
        <v>PEXP267BLK</v>
      </c>
      <c r="B3983" s="1165">
        <f>IFERROR(INDEX('PU Holds'!$B$14:$AF$554,MATCH(C3983,'PU Holds'!$B$14:$B$552,FALSE),MATCH(D3983,'PU Holds'!$B$14:$AF$14,FALSE)),0)</f>
        <v>0</v>
      </c>
      <c r="C3983" s="1165" t="str">
        <f t="shared" si="403"/>
        <v>PEXP267</v>
      </c>
      <c r="D3983" s="988" t="str">
        <f>'PU Holds'!$R$14</f>
        <v>Black 
RAL 9005</v>
      </c>
      <c r="E3983" s="1165" t="s">
        <v>27829</v>
      </c>
      <c r="F3983" s="1165" t="s">
        <v>27824</v>
      </c>
      <c r="G3983" s="1170" t="s">
        <v>27825</v>
      </c>
    </row>
    <row r="3984" spans="1:7" ht="15" customHeight="1">
      <c r="A3984" s="1165" t="str">
        <f t="shared" si="400"/>
        <v>PEXP267FLO</v>
      </c>
      <c r="B3984" s="1165">
        <f>IFERROR(INDEX('PU Holds'!$B$14:$AF$554,MATCH(C3984,'PU Holds'!$B$14:$B$552,FALSE),MATCH(D3984,'PU Holds'!$B$14:$AF$14,FALSE)),0)</f>
        <v>0</v>
      </c>
      <c r="C3984" s="1165" t="str">
        <f t="shared" si="403"/>
        <v>PEXP267</v>
      </c>
      <c r="D3984" s="988" t="str">
        <f>'PU Holds'!$S$14</f>
        <v>Fluo 
Orange</v>
      </c>
      <c r="E3984" s="1165" t="s">
        <v>27830</v>
      </c>
      <c r="F3984" s="1165" t="s">
        <v>27824</v>
      </c>
      <c r="G3984" s="1170" t="s">
        <v>27825</v>
      </c>
    </row>
    <row r="3985" spans="1:7" ht="15" customHeight="1">
      <c r="A3985" s="1165" t="str">
        <f t="shared" si="400"/>
        <v>PEXP267FLG</v>
      </c>
      <c r="B3985" s="1165">
        <f>IFERROR(INDEX('PU Holds'!$B$14:$AF$554,MATCH(C3985,'PU Holds'!$B$14:$B$552,FALSE),MATCH(D3985,'PU Holds'!$B$14:$AF$14,FALSE)),0)</f>
        <v>0</v>
      </c>
      <c r="C3985" s="1165" t="str">
        <f t="shared" si="403"/>
        <v>PEXP267</v>
      </c>
      <c r="D3985" s="988" t="str">
        <f>'PU Holds'!$T$14</f>
        <v>Fluo 
Green</v>
      </c>
      <c r="E3985" s="1165" t="s">
        <v>27831</v>
      </c>
      <c r="F3985" s="1165" t="s">
        <v>27824</v>
      </c>
      <c r="G3985" s="1170" t="s">
        <v>27825</v>
      </c>
    </row>
    <row r="3986" spans="1:7" ht="15" customHeight="1">
      <c r="A3986" s="1165" t="str">
        <f t="shared" si="400"/>
        <v>PEXP267FLP</v>
      </c>
      <c r="B3986" s="1165">
        <f>IFERROR(INDEX('PU Holds'!$B$14:$AF$554,MATCH(C3986,'PU Holds'!$B$14:$B$552,FALSE),MATCH(D3986,'PU Holds'!$B$14:$AF$14,FALSE)),0)</f>
        <v>0</v>
      </c>
      <c r="C3986" s="1165" t="str">
        <f t="shared" si="403"/>
        <v>PEXP267</v>
      </c>
      <c r="D3986" s="988" t="str">
        <f>'PU Holds'!$U$14</f>
        <v>Fluo 
Pink</v>
      </c>
      <c r="E3986" s="1165" t="s">
        <v>27832</v>
      </c>
      <c r="F3986" s="1165" t="s">
        <v>27824</v>
      </c>
      <c r="G3986" s="1170" t="s">
        <v>27825</v>
      </c>
    </row>
    <row r="3987" spans="1:7" ht="15" customHeight="1">
      <c r="A3987" s="1165" t="str">
        <f t="shared" si="400"/>
        <v>PEXP267VIO</v>
      </c>
      <c r="B3987" s="1165">
        <f>IFERROR(INDEX('PU Holds'!$B$14:$AF$554,MATCH(C3987,'PU Holds'!$B$14:$B$552,FALSE),MATCH(D3987,'PU Holds'!$B$14:$AF$14,FALSE)),0)</f>
        <v>0</v>
      </c>
      <c r="C3987" s="1165" t="str">
        <f t="shared" si="403"/>
        <v>PEXP267</v>
      </c>
      <c r="D3987" s="988" t="str">
        <f>'PU Holds'!$W$14</f>
        <v>Violet 
RAL 4008</v>
      </c>
      <c r="E3987" s="1165" t="s">
        <v>27833</v>
      </c>
      <c r="F3987" s="1165" t="s">
        <v>27824</v>
      </c>
      <c r="G3987" s="1170" t="s">
        <v>27825</v>
      </c>
    </row>
    <row r="3988" spans="1:7" ht="15" customHeight="1">
      <c r="A3988" s="1165" t="str">
        <f t="shared" si="400"/>
        <v>PEXP267MIN</v>
      </c>
      <c r="B3988" s="1165">
        <f>IFERROR(INDEX('PU Holds'!$B$14:$AF$554,MATCH(C3988,'PU Holds'!$B$14:$B$552,FALSE),MATCH(D3988,'PU Holds'!$B$14:$AF$14,FALSE)),0)</f>
        <v>0</v>
      </c>
      <c r="C3988" s="1165" t="str">
        <f t="shared" si="403"/>
        <v>PEXP267</v>
      </c>
      <c r="D3988" s="988" t="str">
        <f>'PU Holds'!$X$14</f>
        <v>Mint 
RAL 6027</v>
      </c>
      <c r="E3988" s="1165" t="s">
        <v>27834</v>
      </c>
      <c r="F3988" s="1165" t="s">
        <v>27824</v>
      </c>
      <c r="G3988" s="1170" t="s">
        <v>27825</v>
      </c>
    </row>
    <row r="3989" spans="1:7" ht="15" customHeight="1">
      <c r="A3989" s="1165" t="str">
        <f t="shared" si="400"/>
        <v>PEXP267PUK</v>
      </c>
      <c r="B3989" s="1165">
        <f>IFERROR(INDEX('PU Holds'!$B$14:$AF$554,MATCH(C3989,'PU Holds'!$B$14:$B$552,FALSE),MATCH(D3989,'PU Holds'!$B$14:$AF$14,FALSE)),0)</f>
        <v>0</v>
      </c>
      <c r="C3989" s="1165" t="str">
        <f t="shared" si="403"/>
        <v>PEXP267</v>
      </c>
      <c r="D3989" s="988" t="str">
        <f>'PU Holds'!$Z$14</f>
        <v>Green 
(Puke 16-09)</v>
      </c>
      <c r="E3989" s="1165" t="s">
        <v>27835</v>
      </c>
      <c r="F3989" s="1165" t="s">
        <v>27824</v>
      </c>
      <c r="G3989" s="1170" t="s">
        <v>27825</v>
      </c>
    </row>
    <row r="3990" spans="1:7" ht="15" customHeight="1">
      <c r="A3990" s="1165" t="str">
        <f t="shared" si="400"/>
        <v>PEXP267ORA</v>
      </c>
      <c r="B3990" s="1165">
        <f>IFERROR(INDEX('PU Holds'!$B$14:$AF$554,MATCH(C3990,'PU Holds'!$B$14:$B$552,FALSE),MATCH(D3990,'PU Holds'!$B$14:$AF$14,FALSE)),0)</f>
        <v>0</v>
      </c>
      <c r="C3990" s="1165" t="str">
        <f t="shared" si="403"/>
        <v>PEXP267</v>
      </c>
      <c r="D3990" s="988" t="str">
        <f>'PU Holds'!$AA$14</f>
        <v>US Orange
14-01</v>
      </c>
      <c r="E3990" s="1165" t="s">
        <v>27836</v>
      </c>
      <c r="F3990" s="1165" t="s">
        <v>27824</v>
      </c>
      <c r="G3990" s="1170" t="s">
        <v>27825</v>
      </c>
    </row>
    <row r="3991" spans="1:7" ht="15" customHeight="1">
      <c r="A3991" s="1165" t="str">
        <f t="shared" si="400"/>
        <v>PEXP267GRE</v>
      </c>
      <c r="B3991" s="1165">
        <f>IFERROR(INDEX('PU Holds'!$B$14:$AF$554,MATCH(C3991,'PU Holds'!$B$14:$B$552,FALSE),MATCH(D3991,'PU Holds'!$B$14:$AF$14,FALSE)),0)</f>
        <v>0</v>
      </c>
      <c r="C3991" s="1165" t="str">
        <f t="shared" si="403"/>
        <v>PEXP267</v>
      </c>
      <c r="D3991" s="988" t="str">
        <f>'PU Holds'!$AB$14</f>
        <v>US Green 
16 -16</v>
      </c>
      <c r="E3991" s="1165" t="s">
        <v>27837</v>
      </c>
      <c r="F3991" s="1165" t="s">
        <v>27824</v>
      </c>
      <c r="G3991" s="1170" t="s">
        <v>27825</v>
      </c>
    </row>
    <row r="3992" spans="1:7" ht="15" customHeight="1">
      <c r="A3992" s="1165" t="str">
        <f t="shared" si="400"/>
        <v>PEXP267WHI</v>
      </c>
      <c r="B3992" s="1165">
        <f>IFERROR(INDEX('PU Holds'!$B$14:$AF$554,MATCH(C3992,'PU Holds'!$B$14:$B$552,FALSE),MATCH(D3992,'PU Holds'!$B$14:$AF$14,FALSE)),0)</f>
        <v>0</v>
      </c>
      <c r="C3992" s="1165" t="str">
        <f t="shared" si="403"/>
        <v>PEXP267</v>
      </c>
      <c r="D3992" s="988" t="str">
        <f>'PU Holds'!$AC$14</f>
        <v>White 
RAL 9010</v>
      </c>
      <c r="E3992" s="1165" t="s">
        <v>27838</v>
      </c>
      <c r="F3992" s="1165" t="s">
        <v>27824</v>
      </c>
      <c r="G3992" s="1170" t="s">
        <v>27825</v>
      </c>
    </row>
    <row r="3993" spans="1:7" ht="15" customHeight="1">
      <c r="A3993" s="1165" t="str">
        <f t="shared" si="400"/>
        <v>PEXP267PUR</v>
      </c>
      <c r="B3993" s="1165">
        <f>IFERROR(INDEX('PU Holds'!$B$14:$AF$554,MATCH(C3993,'PU Holds'!$B$14:$B$552,FALSE),MATCH(D3993,'PU Holds'!$B$14:$AF$14,FALSE)),0)</f>
        <v>0</v>
      </c>
      <c r="C3993" s="1165" t="str">
        <f t="shared" si="403"/>
        <v>PEXP267</v>
      </c>
      <c r="D3993" s="988" t="str">
        <f>'PU Holds'!$AD$14</f>
        <v>US Purple</v>
      </c>
      <c r="E3993" s="1165" t="s">
        <v>27839</v>
      </c>
      <c r="F3993" s="1165" t="s">
        <v>27824</v>
      </c>
      <c r="G3993" s="1170" t="s">
        <v>27825</v>
      </c>
    </row>
    <row r="3994" spans="1:7" ht="15" customHeight="1">
      <c r="A3994" s="1165" t="str">
        <f t="shared" si="400"/>
        <v>PEXP268YEL</v>
      </c>
      <c r="B3994" s="1165">
        <f>IFERROR(INDEX('PU Holds'!$B$14:$AF$554,MATCH(C3994,'PU Holds'!$B$14:$B$552,FALSE),MATCH(D3994,'PU Holds'!$B$14:$AF$14,FALSE)),0)</f>
        <v>0</v>
      </c>
      <c r="C3994" s="1165" t="s">
        <v>28108</v>
      </c>
      <c r="D3994" s="1168" t="str">
        <f>'PU Holds'!$M$14</f>
        <v>Yellow 
RAL 1026</v>
      </c>
      <c r="E3994" s="1165" t="s">
        <v>27823</v>
      </c>
      <c r="F3994" s="1165" t="s">
        <v>27824</v>
      </c>
      <c r="G3994" s="1170" t="s">
        <v>27825</v>
      </c>
    </row>
    <row r="3995" spans="1:7" ht="15" customHeight="1">
      <c r="A3995" s="1165" t="str">
        <f t="shared" si="400"/>
        <v>PEXP268RED</v>
      </c>
      <c r="B3995" s="1165">
        <f>IFERROR(INDEX('PU Holds'!$B$14:$AF$554,MATCH(C3995,'PU Holds'!$B$14:$B$552,FALSE),MATCH(D3995,'PU Holds'!$B$14:$AF$14,FALSE)),0)</f>
        <v>0</v>
      </c>
      <c r="C3995" s="1165" t="str">
        <f t="shared" ref="C3995:C4008" si="404">C3994</f>
        <v>PEXP268</v>
      </c>
      <c r="D3995" s="988" t="str">
        <f>'PU Holds'!$O$14</f>
        <v>Red 
RAL 3020</v>
      </c>
      <c r="E3995" s="1165" t="s">
        <v>27826</v>
      </c>
      <c r="F3995" s="1165" t="s">
        <v>27824</v>
      </c>
      <c r="G3995" s="1170" t="s">
        <v>27825</v>
      </c>
    </row>
    <row r="3996" spans="1:7" ht="15" customHeight="1">
      <c r="A3996" s="1165" t="str">
        <f t="shared" si="400"/>
        <v>PEXP268BLU</v>
      </c>
      <c r="B3996" s="1165">
        <f>IFERROR(INDEX('PU Holds'!$B$14:$AF$554,MATCH(C3996,'PU Holds'!$B$14:$B$552,FALSE),MATCH(D3996,'PU Holds'!$B$14:$AF$14,FALSE)),0)</f>
        <v>0</v>
      </c>
      <c r="C3996" s="1165" t="str">
        <f t="shared" si="404"/>
        <v>PEXP268</v>
      </c>
      <c r="D3996" s="988" t="str">
        <f>'PU Holds'!$P$14</f>
        <v>Blue 
RAL 5015</v>
      </c>
      <c r="E3996" s="1165" t="s">
        <v>27827</v>
      </c>
      <c r="F3996" s="1165" t="s">
        <v>27824</v>
      </c>
      <c r="G3996" s="1170" t="s">
        <v>27825</v>
      </c>
    </row>
    <row r="3997" spans="1:7" ht="15" customHeight="1">
      <c r="A3997" s="1165" t="str">
        <f t="shared" si="400"/>
        <v>PEXP268GRY</v>
      </c>
      <c r="B3997" s="1165">
        <f>IFERROR(INDEX('PU Holds'!$B$14:$AF$554,MATCH(C3997,'PU Holds'!$B$14:$B$552,FALSE),MATCH(D3997,'PU Holds'!$B$14:$AF$14,FALSE)),0)</f>
        <v>0</v>
      </c>
      <c r="C3997" s="1165" t="str">
        <f t="shared" si="404"/>
        <v>PEXP268</v>
      </c>
      <c r="D3997" s="988" t="str">
        <f>'PU Holds'!$Q$14</f>
        <v>Grey 
RAL 7001</v>
      </c>
      <c r="E3997" s="1165" t="s">
        <v>27828</v>
      </c>
      <c r="F3997" s="1165" t="s">
        <v>27824</v>
      </c>
      <c r="G3997" s="1170" t="s">
        <v>27825</v>
      </c>
    </row>
    <row r="3998" spans="1:7" ht="15" customHeight="1">
      <c r="A3998" s="1165" t="str">
        <f t="shared" si="400"/>
        <v>PEXP268BLK</v>
      </c>
      <c r="B3998" s="1165">
        <f>IFERROR(INDEX('PU Holds'!$B$14:$AF$554,MATCH(C3998,'PU Holds'!$B$14:$B$552,FALSE),MATCH(D3998,'PU Holds'!$B$14:$AF$14,FALSE)),0)</f>
        <v>0</v>
      </c>
      <c r="C3998" s="1165" t="str">
        <f t="shared" si="404"/>
        <v>PEXP268</v>
      </c>
      <c r="D3998" s="988" t="str">
        <f>'PU Holds'!$R$14</f>
        <v>Black 
RAL 9005</v>
      </c>
      <c r="E3998" s="1165" t="s">
        <v>27829</v>
      </c>
      <c r="F3998" s="1165" t="s">
        <v>27824</v>
      </c>
      <c r="G3998" s="1170" t="s">
        <v>27825</v>
      </c>
    </row>
    <row r="3999" spans="1:7" ht="15" customHeight="1">
      <c r="A3999" s="1165" t="str">
        <f t="shared" ref="A3999:A4008" si="405">CONCATENATE(C3999,E3999)</f>
        <v>PEXP268FLO</v>
      </c>
      <c r="B3999" s="1165">
        <f>IFERROR(INDEX('PU Holds'!$B$14:$AF$554,MATCH(C3999,'PU Holds'!$B$14:$B$552,FALSE),MATCH(D3999,'PU Holds'!$B$14:$AF$14,FALSE)),0)</f>
        <v>0</v>
      </c>
      <c r="C3999" s="1165" t="str">
        <f t="shared" si="404"/>
        <v>PEXP268</v>
      </c>
      <c r="D3999" s="988" t="str">
        <f>'PU Holds'!$S$14</f>
        <v>Fluo 
Orange</v>
      </c>
      <c r="E3999" s="1165" t="s">
        <v>27830</v>
      </c>
      <c r="F3999" s="1165" t="s">
        <v>27824</v>
      </c>
      <c r="G3999" s="1170" t="s">
        <v>27825</v>
      </c>
    </row>
    <row r="4000" spans="1:7" ht="15" customHeight="1">
      <c r="A4000" s="1165" t="str">
        <f t="shared" si="405"/>
        <v>PEXP268FLG</v>
      </c>
      <c r="B4000" s="1165">
        <f>IFERROR(INDEX('PU Holds'!$B$14:$AF$554,MATCH(C4000,'PU Holds'!$B$14:$B$552,FALSE),MATCH(D4000,'PU Holds'!$B$14:$AF$14,FALSE)),0)</f>
        <v>0</v>
      </c>
      <c r="C4000" s="1165" t="str">
        <f t="shared" si="404"/>
        <v>PEXP268</v>
      </c>
      <c r="D4000" s="988" t="str">
        <f>'PU Holds'!$T$14</f>
        <v>Fluo 
Green</v>
      </c>
      <c r="E4000" s="1165" t="s">
        <v>27831</v>
      </c>
      <c r="F4000" s="1165" t="s">
        <v>27824</v>
      </c>
      <c r="G4000" s="1170" t="s">
        <v>27825</v>
      </c>
    </row>
    <row r="4001" spans="1:7" ht="15" customHeight="1">
      <c r="A4001" s="1165" t="str">
        <f t="shared" si="405"/>
        <v>PEXP268FLP</v>
      </c>
      <c r="B4001" s="1165">
        <f>IFERROR(INDEX('PU Holds'!$B$14:$AF$554,MATCH(C4001,'PU Holds'!$B$14:$B$552,FALSE),MATCH(D4001,'PU Holds'!$B$14:$AF$14,FALSE)),0)</f>
        <v>0</v>
      </c>
      <c r="C4001" s="1165" t="str">
        <f t="shared" si="404"/>
        <v>PEXP268</v>
      </c>
      <c r="D4001" s="988" t="str">
        <f>'PU Holds'!$U$14</f>
        <v>Fluo 
Pink</v>
      </c>
      <c r="E4001" s="1165" t="s">
        <v>27832</v>
      </c>
      <c r="F4001" s="1165" t="s">
        <v>27824</v>
      </c>
      <c r="G4001" s="1170" t="s">
        <v>27825</v>
      </c>
    </row>
    <row r="4002" spans="1:7" ht="15" customHeight="1">
      <c r="A4002" s="1165" t="str">
        <f t="shared" si="405"/>
        <v>PEXP268VIO</v>
      </c>
      <c r="B4002" s="1165">
        <f>IFERROR(INDEX('PU Holds'!$B$14:$AF$554,MATCH(C4002,'PU Holds'!$B$14:$B$552,FALSE),MATCH(D4002,'PU Holds'!$B$14:$AF$14,FALSE)),0)</f>
        <v>0</v>
      </c>
      <c r="C4002" s="1165" t="str">
        <f t="shared" si="404"/>
        <v>PEXP268</v>
      </c>
      <c r="D4002" s="988" t="str">
        <f>'PU Holds'!$W$14</f>
        <v>Violet 
RAL 4008</v>
      </c>
      <c r="E4002" s="1165" t="s">
        <v>27833</v>
      </c>
      <c r="F4002" s="1165" t="s">
        <v>27824</v>
      </c>
      <c r="G4002" s="1170" t="s">
        <v>27825</v>
      </c>
    </row>
    <row r="4003" spans="1:7" ht="15" customHeight="1">
      <c r="A4003" s="1165" t="str">
        <f t="shared" si="405"/>
        <v>PEXP268MIN</v>
      </c>
      <c r="B4003" s="1165">
        <f>IFERROR(INDEX('PU Holds'!$B$14:$AF$554,MATCH(C4003,'PU Holds'!$B$14:$B$552,FALSE),MATCH(D4003,'PU Holds'!$B$14:$AF$14,FALSE)),0)</f>
        <v>0</v>
      </c>
      <c r="C4003" s="1165" t="str">
        <f t="shared" si="404"/>
        <v>PEXP268</v>
      </c>
      <c r="D4003" s="988" t="str">
        <f>'PU Holds'!$X$14</f>
        <v>Mint 
RAL 6027</v>
      </c>
      <c r="E4003" s="1165" t="s">
        <v>27834</v>
      </c>
      <c r="F4003" s="1165" t="s">
        <v>27824</v>
      </c>
      <c r="G4003" s="1170" t="s">
        <v>27825</v>
      </c>
    </row>
    <row r="4004" spans="1:7" ht="15" customHeight="1">
      <c r="A4004" s="1165" t="str">
        <f t="shared" si="405"/>
        <v>PEXP268PUK</v>
      </c>
      <c r="B4004" s="1165">
        <f>IFERROR(INDEX('PU Holds'!$B$14:$AF$554,MATCH(C4004,'PU Holds'!$B$14:$B$552,FALSE),MATCH(D4004,'PU Holds'!$B$14:$AF$14,FALSE)),0)</f>
        <v>0</v>
      </c>
      <c r="C4004" s="1165" t="str">
        <f t="shared" si="404"/>
        <v>PEXP268</v>
      </c>
      <c r="D4004" s="988" t="str">
        <f>'PU Holds'!$Z$14</f>
        <v>Green 
(Puke 16-09)</v>
      </c>
      <c r="E4004" s="1165" t="s">
        <v>27835</v>
      </c>
      <c r="F4004" s="1165" t="s">
        <v>27824</v>
      </c>
      <c r="G4004" s="1170" t="s">
        <v>27825</v>
      </c>
    </row>
    <row r="4005" spans="1:7" ht="15" customHeight="1">
      <c r="A4005" s="1165" t="str">
        <f t="shared" si="405"/>
        <v>PEXP268ORA</v>
      </c>
      <c r="B4005" s="1165">
        <f>IFERROR(INDEX('PU Holds'!$B$14:$AF$554,MATCH(C4005,'PU Holds'!$B$14:$B$552,FALSE),MATCH(D4005,'PU Holds'!$B$14:$AF$14,FALSE)),0)</f>
        <v>0</v>
      </c>
      <c r="C4005" s="1165" t="str">
        <f t="shared" si="404"/>
        <v>PEXP268</v>
      </c>
      <c r="D4005" s="988" t="str">
        <f>'PU Holds'!$AA$14</f>
        <v>US Orange
14-01</v>
      </c>
      <c r="E4005" s="1165" t="s">
        <v>27836</v>
      </c>
      <c r="F4005" s="1165" t="s">
        <v>27824</v>
      </c>
      <c r="G4005" s="1170" t="s">
        <v>27825</v>
      </c>
    </row>
    <row r="4006" spans="1:7" ht="15" customHeight="1">
      <c r="A4006" s="1165" t="str">
        <f t="shared" si="405"/>
        <v>PEXP268GRE</v>
      </c>
      <c r="B4006" s="1165">
        <f>IFERROR(INDEX('PU Holds'!$B$14:$AF$554,MATCH(C4006,'PU Holds'!$B$14:$B$552,FALSE),MATCH(D4006,'PU Holds'!$B$14:$AF$14,FALSE)),0)</f>
        <v>0</v>
      </c>
      <c r="C4006" s="1165" t="str">
        <f t="shared" si="404"/>
        <v>PEXP268</v>
      </c>
      <c r="D4006" s="988" t="str">
        <f>'PU Holds'!$AB$14</f>
        <v>US Green 
16 -16</v>
      </c>
      <c r="E4006" s="1165" t="s">
        <v>27837</v>
      </c>
      <c r="F4006" s="1165" t="s">
        <v>27824</v>
      </c>
      <c r="G4006" s="1170" t="s">
        <v>27825</v>
      </c>
    </row>
    <row r="4007" spans="1:7" ht="15" customHeight="1">
      <c r="A4007" s="1165" t="str">
        <f t="shared" si="405"/>
        <v>PEXP268WHI</v>
      </c>
      <c r="B4007" s="1165">
        <f>IFERROR(INDEX('PU Holds'!$B$14:$AF$554,MATCH(C4007,'PU Holds'!$B$14:$B$552,FALSE),MATCH(D4007,'PU Holds'!$B$14:$AF$14,FALSE)),0)</f>
        <v>0</v>
      </c>
      <c r="C4007" s="1165" t="str">
        <f t="shared" si="404"/>
        <v>PEXP268</v>
      </c>
      <c r="D4007" s="988" t="str">
        <f>'PU Holds'!$AC$14</f>
        <v>White 
RAL 9010</v>
      </c>
      <c r="E4007" s="1165" t="s">
        <v>27838</v>
      </c>
      <c r="F4007" s="1165" t="s">
        <v>27824</v>
      </c>
      <c r="G4007" s="1170" t="s">
        <v>27825</v>
      </c>
    </row>
    <row r="4008" spans="1:7" ht="15" customHeight="1">
      <c r="A4008" s="1165" t="str">
        <f t="shared" si="405"/>
        <v>PEXP268PUR</v>
      </c>
      <c r="B4008" s="1165">
        <f>IFERROR(INDEX('PU Holds'!$B$14:$AF$554,MATCH(C4008,'PU Holds'!$B$14:$B$552,FALSE),MATCH(D4008,'PU Holds'!$B$14:$AF$14,FALSE)),0)</f>
        <v>0</v>
      </c>
      <c r="C4008" s="1165" t="str">
        <f t="shared" si="404"/>
        <v>PEXP268</v>
      </c>
      <c r="D4008" s="988" t="str">
        <f>'PU Holds'!$AD$14</f>
        <v>US Purple</v>
      </c>
      <c r="E4008" s="1165" t="s">
        <v>27839</v>
      </c>
      <c r="F4008" s="1165" t="s">
        <v>27824</v>
      </c>
      <c r="G4008" s="1170" t="s">
        <v>27825</v>
      </c>
    </row>
    <row r="4009" spans="1:7" ht="15" customHeight="1">
      <c r="A4009" s="1165" t="str">
        <f t="shared" ref="A4009:A4048" si="406">CONCATENATE(C4009,E4009)</f>
        <v>PEXP269YEL</v>
      </c>
      <c r="B4009" s="1165">
        <f>IFERROR(INDEX('PU Holds'!$B$14:$AF$554,MATCH(C4009,'PU Holds'!$B$14:$B$552,FALSE),MATCH(D4009,'PU Holds'!$B$14:$AF$14,FALSE)),0)</f>
        <v>0</v>
      </c>
      <c r="C4009" s="1165" t="s">
        <v>28109</v>
      </c>
      <c r="D4009" s="1168" t="str">
        <f>'PU Holds'!$M$14</f>
        <v>Yellow 
RAL 1026</v>
      </c>
      <c r="E4009" s="1165" t="s">
        <v>27823</v>
      </c>
      <c r="F4009" s="1165" t="s">
        <v>27824</v>
      </c>
      <c r="G4009" s="1170" t="s">
        <v>27825</v>
      </c>
    </row>
    <row r="4010" spans="1:7" ht="15" customHeight="1">
      <c r="A4010" s="1165" t="str">
        <f t="shared" si="406"/>
        <v>PEXP269RED</v>
      </c>
      <c r="B4010" s="1165">
        <f>IFERROR(INDEX('PU Holds'!$B$14:$AF$554,MATCH(C4010,'PU Holds'!$B$14:$B$552,FALSE),MATCH(D4010,'PU Holds'!$B$14:$AF$14,FALSE)),0)</f>
        <v>0</v>
      </c>
      <c r="C4010" s="1165" t="str">
        <f t="shared" ref="C4010:C4023" si="407">C4009</f>
        <v>PEXP269</v>
      </c>
      <c r="D4010" s="988" t="str">
        <f>'PU Holds'!$O$14</f>
        <v>Red 
RAL 3020</v>
      </c>
      <c r="E4010" s="1165" t="s">
        <v>27826</v>
      </c>
      <c r="F4010" s="1165" t="s">
        <v>27824</v>
      </c>
      <c r="G4010" s="1170" t="s">
        <v>27825</v>
      </c>
    </row>
    <row r="4011" spans="1:7" ht="15" customHeight="1">
      <c r="A4011" s="1165" t="str">
        <f t="shared" si="406"/>
        <v>PEXP269BLU</v>
      </c>
      <c r="B4011" s="1165">
        <f>IFERROR(INDEX('PU Holds'!$B$14:$AF$554,MATCH(C4011,'PU Holds'!$B$14:$B$552,FALSE),MATCH(D4011,'PU Holds'!$B$14:$AF$14,FALSE)),0)</f>
        <v>0</v>
      </c>
      <c r="C4011" s="1165" t="str">
        <f t="shared" si="407"/>
        <v>PEXP269</v>
      </c>
      <c r="D4011" s="988" t="str">
        <f>'PU Holds'!$P$14</f>
        <v>Blue 
RAL 5015</v>
      </c>
      <c r="E4011" s="1165" t="s">
        <v>27827</v>
      </c>
      <c r="F4011" s="1165" t="s">
        <v>27824</v>
      </c>
      <c r="G4011" s="1170" t="s">
        <v>27825</v>
      </c>
    </row>
    <row r="4012" spans="1:7" ht="15" customHeight="1">
      <c r="A4012" s="1165" t="str">
        <f t="shared" si="406"/>
        <v>PEXP269GRY</v>
      </c>
      <c r="B4012" s="1165">
        <f>IFERROR(INDEX('PU Holds'!$B$14:$AF$554,MATCH(C4012,'PU Holds'!$B$14:$B$552,FALSE),MATCH(D4012,'PU Holds'!$B$14:$AF$14,FALSE)),0)</f>
        <v>0</v>
      </c>
      <c r="C4012" s="1165" t="str">
        <f t="shared" si="407"/>
        <v>PEXP269</v>
      </c>
      <c r="D4012" s="988" t="str">
        <f>'PU Holds'!$Q$14</f>
        <v>Grey 
RAL 7001</v>
      </c>
      <c r="E4012" s="1165" t="s">
        <v>27828</v>
      </c>
      <c r="F4012" s="1165" t="s">
        <v>27824</v>
      </c>
      <c r="G4012" s="1170" t="s">
        <v>27825</v>
      </c>
    </row>
    <row r="4013" spans="1:7" ht="15" customHeight="1">
      <c r="A4013" s="1165" t="str">
        <f t="shared" si="406"/>
        <v>PEXP269BLK</v>
      </c>
      <c r="B4013" s="1165">
        <f>IFERROR(INDEX('PU Holds'!$B$14:$AF$554,MATCH(C4013,'PU Holds'!$B$14:$B$552,FALSE),MATCH(D4013,'PU Holds'!$B$14:$AF$14,FALSE)),0)</f>
        <v>0</v>
      </c>
      <c r="C4013" s="1165" t="str">
        <f t="shared" si="407"/>
        <v>PEXP269</v>
      </c>
      <c r="D4013" s="988" t="str">
        <f>'PU Holds'!$R$14</f>
        <v>Black 
RAL 9005</v>
      </c>
      <c r="E4013" s="1165" t="s">
        <v>27829</v>
      </c>
      <c r="F4013" s="1165" t="s">
        <v>27824</v>
      </c>
      <c r="G4013" s="1170" t="s">
        <v>27825</v>
      </c>
    </row>
    <row r="4014" spans="1:7" ht="15" customHeight="1">
      <c r="A4014" s="1165" t="str">
        <f t="shared" si="406"/>
        <v>PEXP269FLO</v>
      </c>
      <c r="B4014" s="1165">
        <f>IFERROR(INDEX('PU Holds'!$B$14:$AF$554,MATCH(C4014,'PU Holds'!$B$14:$B$552,FALSE),MATCH(D4014,'PU Holds'!$B$14:$AF$14,FALSE)),0)</f>
        <v>0</v>
      </c>
      <c r="C4014" s="1165" t="str">
        <f t="shared" si="407"/>
        <v>PEXP269</v>
      </c>
      <c r="D4014" s="988" t="str">
        <f>'PU Holds'!$S$14</f>
        <v>Fluo 
Orange</v>
      </c>
      <c r="E4014" s="1165" t="s">
        <v>27830</v>
      </c>
      <c r="F4014" s="1165" t="s">
        <v>27824</v>
      </c>
      <c r="G4014" s="1170" t="s">
        <v>27825</v>
      </c>
    </row>
    <row r="4015" spans="1:7" ht="15" customHeight="1">
      <c r="A4015" s="1165" t="str">
        <f t="shared" si="406"/>
        <v>PEXP269FLG</v>
      </c>
      <c r="B4015" s="1165">
        <f>IFERROR(INDEX('PU Holds'!$B$14:$AF$554,MATCH(C4015,'PU Holds'!$B$14:$B$552,FALSE),MATCH(D4015,'PU Holds'!$B$14:$AF$14,FALSE)),0)</f>
        <v>0</v>
      </c>
      <c r="C4015" s="1165" t="str">
        <f t="shared" si="407"/>
        <v>PEXP269</v>
      </c>
      <c r="D4015" s="988" t="str">
        <f>'PU Holds'!$T$14</f>
        <v>Fluo 
Green</v>
      </c>
      <c r="E4015" s="1165" t="s">
        <v>27831</v>
      </c>
      <c r="F4015" s="1165" t="s">
        <v>27824</v>
      </c>
      <c r="G4015" s="1170" t="s">
        <v>27825</v>
      </c>
    </row>
    <row r="4016" spans="1:7" ht="15" customHeight="1">
      <c r="A4016" s="1165" t="str">
        <f t="shared" si="406"/>
        <v>PEXP269FLP</v>
      </c>
      <c r="B4016" s="1165">
        <f>IFERROR(INDEX('PU Holds'!$B$14:$AF$554,MATCH(C4016,'PU Holds'!$B$14:$B$552,FALSE),MATCH(D4016,'PU Holds'!$B$14:$AF$14,FALSE)),0)</f>
        <v>0</v>
      </c>
      <c r="C4016" s="1165" t="str">
        <f t="shared" si="407"/>
        <v>PEXP269</v>
      </c>
      <c r="D4016" s="988" t="str">
        <f>'PU Holds'!$U$14</f>
        <v>Fluo 
Pink</v>
      </c>
      <c r="E4016" s="1165" t="s">
        <v>27832</v>
      </c>
      <c r="F4016" s="1165" t="s">
        <v>27824</v>
      </c>
      <c r="G4016" s="1170" t="s">
        <v>27825</v>
      </c>
    </row>
    <row r="4017" spans="1:7" ht="15" customHeight="1">
      <c r="A4017" s="1165" t="str">
        <f t="shared" si="406"/>
        <v>PEXP269VIO</v>
      </c>
      <c r="B4017" s="1165">
        <f>IFERROR(INDEX('PU Holds'!$B$14:$AF$554,MATCH(C4017,'PU Holds'!$B$14:$B$552,FALSE),MATCH(D4017,'PU Holds'!$B$14:$AF$14,FALSE)),0)</f>
        <v>0</v>
      </c>
      <c r="C4017" s="1165" t="str">
        <f t="shared" si="407"/>
        <v>PEXP269</v>
      </c>
      <c r="D4017" s="988" t="str">
        <f>'PU Holds'!$W$14</f>
        <v>Violet 
RAL 4008</v>
      </c>
      <c r="E4017" s="1165" t="s">
        <v>27833</v>
      </c>
      <c r="F4017" s="1165" t="s">
        <v>27824</v>
      </c>
      <c r="G4017" s="1170" t="s">
        <v>27825</v>
      </c>
    </row>
    <row r="4018" spans="1:7" ht="15" customHeight="1">
      <c r="A4018" s="1165" t="str">
        <f t="shared" si="406"/>
        <v>PEXP269MIN</v>
      </c>
      <c r="B4018" s="1165">
        <f>IFERROR(INDEX('PU Holds'!$B$14:$AF$554,MATCH(C4018,'PU Holds'!$B$14:$B$552,FALSE),MATCH(D4018,'PU Holds'!$B$14:$AF$14,FALSE)),0)</f>
        <v>0</v>
      </c>
      <c r="C4018" s="1165" t="str">
        <f t="shared" si="407"/>
        <v>PEXP269</v>
      </c>
      <c r="D4018" s="988" t="str">
        <f>'PU Holds'!$X$14</f>
        <v>Mint 
RAL 6027</v>
      </c>
      <c r="E4018" s="1165" t="s">
        <v>27834</v>
      </c>
      <c r="F4018" s="1165" t="s">
        <v>27824</v>
      </c>
      <c r="G4018" s="1170" t="s">
        <v>27825</v>
      </c>
    </row>
    <row r="4019" spans="1:7" ht="15" customHeight="1">
      <c r="A4019" s="1165" t="str">
        <f t="shared" si="406"/>
        <v>PEXP269PUK</v>
      </c>
      <c r="B4019" s="1165">
        <f>IFERROR(INDEX('PU Holds'!$B$14:$AF$554,MATCH(C4019,'PU Holds'!$B$14:$B$552,FALSE),MATCH(D4019,'PU Holds'!$B$14:$AF$14,FALSE)),0)</f>
        <v>0</v>
      </c>
      <c r="C4019" s="1165" t="str">
        <f t="shared" si="407"/>
        <v>PEXP269</v>
      </c>
      <c r="D4019" s="988" t="str">
        <f>'PU Holds'!$Z$14</f>
        <v>Green 
(Puke 16-09)</v>
      </c>
      <c r="E4019" s="1165" t="s">
        <v>27835</v>
      </c>
      <c r="F4019" s="1165" t="s">
        <v>27824</v>
      </c>
      <c r="G4019" s="1170" t="s">
        <v>27825</v>
      </c>
    </row>
    <row r="4020" spans="1:7" ht="15" customHeight="1">
      <c r="A4020" s="1165" t="str">
        <f t="shared" si="406"/>
        <v>PEXP269ORA</v>
      </c>
      <c r="B4020" s="1165">
        <f>IFERROR(INDEX('PU Holds'!$B$14:$AF$554,MATCH(C4020,'PU Holds'!$B$14:$B$552,FALSE),MATCH(D4020,'PU Holds'!$B$14:$AF$14,FALSE)),0)</f>
        <v>0</v>
      </c>
      <c r="C4020" s="1165" t="str">
        <f t="shared" si="407"/>
        <v>PEXP269</v>
      </c>
      <c r="D4020" s="988" t="str">
        <f>'PU Holds'!$AA$14</f>
        <v>US Orange
14-01</v>
      </c>
      <c r="E4020" s="1165" t="s">
        <v>27836</v>
      </c>
      <c r="F4020" s="1165" t="s">
        <v>27824</v>
      </c>
      <c r="G4020" s="1170" t="s">
        <v>27825</v>
      </c>
    </row>
    <row r="4021" spans="1:7" ht="15" customHeight="1">
      <c r="A4021" s="1165" t="str">
        <f t="shared" si="406"/>
        <v>PEXP269GRE</v>
      </c>
      <c r="B4021" s="1165">
        <f>IFERROR(INDEX('PU Holds'!$B$14:$AF$554,MATCH(C4021,'PU Holds'!$B$14:$B$552,FALSE),MATCH(D4021,'PU Holds'!$B$14:$AF$14,FALSE)),0)</f>
        <v>0</v>
      </c>
      <c r="C4021" s="1165" t="str">
        <f t="shared" si="407"/>
        <v>PEXP269</v>
      </c>
      <c r="D4021" s="988" t="str">
        <f>'PU Holds'!$AB$14</f>
        <v>US Green 
16 -16</v>
      </c>
      <c r="E4021" s="1165" t="s">
        <v>27837</v>
      </c>
      <c r="F4021" s="1165" t="s">
        <v>27824</v>
      </c>
      <c r="G4021" s="1170" t="s">
        <v>27825</v>
      </c>
    </row>
    <row r="4022" spans="1:7" ht="15" customHeight="1">
      <c r="A4022" s="1165" t="str">
        <f t="shared" si="406"/>
        <v>PEXP269WHI</v>
      </c>
      <c r="B4022" s="1165">
        <f>IFERROR(INDEX('PU Holds'!$B$14:$AF$554,MATCH(C4022,'PU Holds'!$B$14:$B$552,FALSE),MATCH(D4022,'PU Holds'!$B$14:$AF$14,FALSE)),0)</f>
        <v>0</v>
      </c>
      <c r="C4022" s="1165" t="str">
        <f t="shared" si="407"/>
        <v>PEXP269</v>
      </c>
      <c r="D4022" s="988" t="str">
        <f>'PU Holds'!$AC$14</f>
        <v>White 
RAL 9010</v>
      </c>
      <c r="E4022" s="1165" t="s">
        <v>27838</v>
      </c>
      <c r="F4022" s="1165" t="s">
        <v>27824</v>
      </c>
      <c r="G4022" s="1170" t="s">
        <v>27825</v>
      </c>
    </row>
    <row r="4023" spans="1:7" ht="15" customHeight="1">
      <c r="A4023" s="1165" t="str">
        <f t="shared" si="406"/>
        <v>PEXP269PUR</v>
      </c>
      <c r="B4023" s="1165">
        <f>IFERROR(INDEX('PU Holds'!$B$14:$AF$554,MATCH(C4023,'PU Holds'!$B$14:$B$552,FALSE),MATCH(D4023,'PU Holds'!$B$14:$AF$14,FALSE)),0)</f>
        <v>0</v>
      </c>
      <c r="C4023" s="1165" t="str">
        <f t="shared" si="407"/>
        <v>PEXP269</v>
      </c>
      <c r="D4023" s="988" t="str">
        <f>'PU Holds'!$AD$14</f>
        <v>US Purple</v>
      </c>
      <c r="E4023" s="1165" t="s">
        <v>27839</v>
      </c>
      <c r="F4023" s="1165" t="s">
        <v>27824</v>
      </c>
      <c r="G4023" s="1170" t="s">
        <v>27825</v>
      </c>
    </row>
    <row r="4024" spans="1:7" ht="15" customHeight="1">
      <c r="A4024" s="1165" t="str">
        <f t="shared" si="406"/>
        <v>PEXP270YEL</v>
      </c>
      <c r="B4024" s="1165">
        <f>IFERROR(INDEX('PU Holds'!$B$14:$AF$554,MATCH(C4024,'PU Holds'!$B$14:$B$552,FALSE),MATCH(D4024,'PU Holds'!$B$14:$AF$14,FALSE)),0)</f>
        <v>0</v>
      </c>
      <c r="C4024" s="1165" t="s">
        <v>28110</v>
      </c>
      <c r="D4024" s="1168" t="str">
        <f>'PU Holds'!$M$14</f>
        <v>Yellow 
RAL 1026</v>
      </c>
      <c r="E4024" s="1165" t="s">
        <v>27823</v>
      </c>
      <c r="F4024" s="1165" t="s">
        <v>27824</v>
      </c>
      <c r="G4024" s="1170" t="s">
        <v>27825</v>
      </c>
    </row>
    <row r="4025" spans="1:7" ht="15" customHeight="1">
      <c r="A4025" s="1165" t="str">
        <f t="shared" si="406"/>
        <v>PEXP270RED</v>
      </c>
      <c r="B4025" s="1165">
        <f>IFERROR(INDEX('PU Holds'!$B$14:$AF$554,MATCH(C4025,'PU Holds'!$B$14:$B$552,FALSE),MATCH(D4025,'PU Holds'!$B$14:$AF$14,FALSE)),0)</f>
        <v>0</v>
      </c>
      <c r="C4025" s="1165" t="str">
        <f t="shared" ref="C4025:C4038" si="408">C4024</f>
        <v>PEXP270</v>
      </c>
      <c r="D4025" s="988" t="str">
        <f>'PU Holds'!$O$14</f>
        <v>Red 
RAL 3020</v>
      </c>
      <c r="E4025" s="1165" t="s">
        <v>27826</v>
      </c>
      <c r="F4025" s="1165" t="s">
        <v>27824</v>
      </c>
      <c r="G4025" s="1170" t="s">
        <v>27825</v>
      </c>
    </row>
    <row r="4026" spans="1:7" ht="15" customHeight="1">
      <c r="A4026" s="1165" t="str">
        <f t="shared" si="406"/>
        <v>PEXP270BLU</v>
      </c>
      <c r="B4026" s="1165">
        <f>IFERROR(INDEX('PU Holds'!$B$14:$AF$554,MATCH(C4026,'PU Holds'!$B$14:$B$552,FALSE),MATCH(D4026,'PU Holds'!$B$14:$AF$14,FALSE)),0)</f>
        <v>0</v>
      </c>
      <c r="C4026" s="1165" t="str">
        <f t="shared" si="408"/>
        <v>PEXP270</v>
      </c>
      <c r="D4026" s="988" t="str">
        <f>'PU Holds'!$P$14</f>
        <v>Blue 
RAL 5015</v>
      </c>
      <c r="E4026" s="1165" t="s">
        <v>27827</v>
      </c>
      <c r="F4026" s="1165" t="s">
        <v>27824</v>
      </c>
      <c r="G4026" s="1170" t="s">
        <v>27825</v>
      </c>
    </row>
    <row r="4027" spans="1:7" ht="15" customHeight="1">
      <c r="A4027" s="1165" t="str">
        <f t="shared" si="406"/>
        <v>PEXP270GRY</v>
      </c>
      <c r="B4027" s="1165">
        <f>IFERROR(INDEX('PU Holds'!$B$14:$AF$554,MATCH(C4027,'PU Holds'!$B$14:$B$552,FALSE),MATCH(D4027,'PU Holds'!$B$14:$AF$14,FALSE)),0)</f>
        <v>0</v>
      </c>
      <c r="C4027" s="1165" t="str">
        <f t="shared" si="408"/>
        <v>PEXP270</v>
      </c>
      <c r="D4027" s="988" t="str">
        <f>'PU Holds'!$Q$14</f>
        <v>Grey 
RAL 7001</v>
      </c>
      <c r="E4027" s="1165" t="s">
        <v>27828</v>
      </c>
      <c r="F4027" s="1165" t="s">
        <v>27824</v>
      </c>
      <c r="G4027" s="1170" t="s">
        <v>27825</v>
      </c>
    </row>
    <row r="4028" spans="1:7" ht="15" customHeight="1">
      <c r="A4028" s="1165" t="str">
        <f t="shared" si="406"/>
        <v>PEXP270BLK</v>
      </c>
      <c r="B4028" s="1165">
        <f>IFERROR(INDEX('PU Holds'!$B$14:$AF$554,MATCH(C4028,'PU Holds'!$B$14:$B$552,FALSE),MATCH(D4028,'PU Holds'!$B$14:$AF$14,FALSE)),0)</f>
        <v>0</v>
      </c>
      <c r="C4028" s="1165" t="str">
        <f t="shared" si="408"/>
        <v>PEXP270</v>
      </c>
      <c r="D4028" s="988" t="str">
        <f>'PU Holds'!$R$14</f>
        <v>Black 
RAL 9005</v>
      </c>
      <c r="E4028" s="1165" t="s">
        <v>27829</v>
      </c>
      <c r="F4028" s="1165" t="s">
        <v>27824</v>
      </c>
      <c r="G4028" s="1170" t="s">
        <v>27825</v>
      </c>
    </row>
    <row r="4029" spans="1:7" ht="15" customHeight="1">
      <c r="A4029" s="1165" t="str">
        <f t="shared" si="406"/>
        <v>PEXP270FLO</v>
      </c>
      <c r="B4029" s="1165">
        <f>IFERROR(INDEX('PU Holds'!$B$14:$AF$554,MATCH(C4029,'PU Holds'!$B$14:$B$552,FALSE),MATCH(D4029,'PU Holds'!$B$14:$AF$14,FALSE)),0)</f>
        <v>0</v>
      </c>
      <c r="C4029" s="1165" t="str">
        <f t="shared" si="408"/>
        <v>PEXP270</v>
      </c>
      <c r="D4029" s="988" t="str">
        <f>'PU Holds'!$S$14</f>
        <v>Fluo 
Orange</v>
      </c>
      <c r="E4029" s="1165" t="s">
        <v>27830</v>
      </c>
      <c r="F4029" s="1165" t="s">
        <v>27824</v>
      </c>
      <c r="G4029" s="1170" t="s">
        <v>27825</v>
      </c>
    </row>
    <row r="4030" spans="1:7" ht="15" customHeight="1">
      <c r="A4030" s="1165" t="str">
        <f t="shared" si="406"/>
        <v>PEXP270FLG</v>
      </c>
      <c r="B4030" s="1165">
        <f>IFERROR(INDEX('PU Holds'!$B$14:$AF$554,MATCH(C4030,'PU Holds'!$B$14:$B$552,FALSE),MATCH(D4030,'PU Holds'!$B$14:$AF$14,FALSE)),0)</f>
        <v>0</v>
      </c>
      <c r="C4030" s="1165" t="str">
        <f t="shared" si="408"/>
        <v>PEXP270</v>
      </c>
      <c r="D4030" s="988" t="str">
        <f>'PU Holds'!$T$14</f>
        <v>Fluo 
Green</v>
      </c>
      <c r="E4030" s="1165" t="s">
        <v>27831</v>
      </c>
      <c r="F4030" s="1165" t="s">
        <v>27824</v>
      </c>
      <c r="G4030" s="1170" t="s">
        <v>27825</v>
      </c>
    </row>
    <row r="4031" spans="1:7" ht="15" customHeight="1">
      <c r="A4031" s="1165" t="str">
        <f t="shared" si="406"/>
        <v>PEXP270FLP</v>
      </c>
      <c r="B4031" s="1165">
        <f>IFERROR(INDEX('PU Holds'!$B$14:$AF$554,MATCH(C4031,'PU Holds'!$B$14:$B$552,FALSE),MATCH(D4031,'PU Holds'!$B$14:$AF$14,FALSE)),0)</f>
        <v>0</v>
      </c>
      <c r="C4031" s="1165" t="str">
        <f t="shared" si="408"/>
        <v>PEXP270</v>
      </c>
      <c r="D4031" s="988" t="str">
        <f>'PU Holds'!$U$14</f>
        <v>Fluo 
Pink</v>
      </c>
      <c r="E4031" s="1165" t="s">
        <v>27832</v>
      </c>
      <c r="F4031" s="1165" t="s">
        <v>27824</v>
      </c>
      <c r="G4031" s="1170" t="s">
        <v>27825</v>
      </c>
    </row>
    <row r="4032" spans="1:7" ht="15" customHeight="1">
      <c r="A4032" s="1165" t="str">
        <f t="shared" si="406"/>
        <v>PEXP270VIO</v>
      </c>
      <c r="B4032" s="1165">
        <f>IFERROR(INDEX('PU Holds'!$B$14:$AF$554,MATCH(C4032,'PU Holds'!$B$14:$B$552,FALSE),MATCH(D4032,'PU Holds'!$B$14:$AF$14,FALSE)),0)</f>
        <v>0</v>
      </c>
      <c r="C4032" s="1165" t="str">
        <f t="shared" si="408"/>
        <v>PEXP270</v>
      </c>
      <c r="D4032" s="988" t="str">
        <f>'PU Holds'!$W$14</f>
        <v>Violet 
RAL 4008</v>
      </c>
      <c r="E4032" s="1165" t="s">
        <v>27833</v>
      </c>
      <c r="F4032" s="1165" t="s">
        <v>27824</v>
      </c>
      <c r="G4032" s="1170" t="s">
        <v>27825</v>
      </c>
    </row>
    <row r="4033" spans="1:7" ht="15" customHeight="1">
      <c r="A4033" s="1165" t="str">
        <f t="shared" si="406"/>
        <v>PEXP270MIN</v>
      </c>
      <c r="B4033" s="1165">
        <f>IFERROR(INDEX('PU Holds'!$B$14:$AF$554,MATCH(C4033,'PU Holds'!$B$14:$B$552,FALSE),MATCH(D4033,'PU Holds'!$B$14:$AF$14,FALSE)),0)</f>
        <v>0</v>
      </c>
      <c r="C4033" s="1165" t="str">
        <f t="shared" si="408"/>
        <v>PEXP270</v>
      </c>
      <c r="D4033" s="988" t="str">
        <f>'PU Holds'!$X$14</f>
        <v>Mint 
RAL 6027</v>
      </c>
      <c r="E4033" s="1165" t="s">
        <v>27834</v>
      </c>
      <c r="F4033" s="1165" t="s">
        <v>27824</v>
      </c>
      <c r="G4033" s="1170" t="s">
        <v>27825</v>
      </c>
    </row>
    <row r="4034" spans="1:7" ht="15" customHeight="1">
      <c r="A4034" s="1165" t="str">
        <f t="shared" si="406"/>
        <v>PEXP270PUK</v>
      </c>
      <c r="B4034" s="1165">
        <f>IFERROR(INDEX('PU Holds'!$B$14:$AF$554,MATCH(C4034,'PU Holds'!$B$14:$B$552,FALSE),MATCH(D4034,'PU Holds'!$B$14:$AF$14,FALSE)),0)</f>
        <v>0</v>
      </c>
      <c r="C4034" s="1165" t="str">
        <f t="shared" si="408"/>
        <v>PEXP270</v>
      </c>
      <c r="D4034" s="988" t="str">
        <f>'PU Holds'!$Z$14</f>
        <v>Green 
(Puke 16-09)</v>
      </c>
      <c r="E4034" s="1165" t="s">
        <v>27835</v>
      </c>
      <c r="F4034" s="1165" t="s">
        <v>27824</v>
      </c>
      <c r="G4034" s="1170" t="s">
        <v>27825</v>
      </c>
    </row>
    <row r="4035" spans="1:7" ht="15" customHeight="1">
      <c r="A4035" s="1165" t="str">
        <f t="shared" si="406"/>
        <v>PEXP270ORA</v>
      </c>
      <c r="B4035" s="1165">
        <f>IFERROR(INDEX('PU Holds'!$B$14:$AF$554,MATCH(C4035,'PU Holds'!$B$14:$B$552,FALSE),MATCH(D4035,'PU Holds'!$B$14:$AF$14,FALSE)),0)</f>
        <v>0</v>
      </c>
      <c r="C4035" s="1165" t="str">
        <f t="shared" si="408"/>
        <v>PEXP270</v>
      </c>
      <c r="D4035" s="988" t="str">
        <f>'PU Holds'!$AA$14</f>
        <v>US Orange
14-01</v>
      </c>
      <c r="E4035" s="1165" t="s">
        <v>27836</v>
      </c>
      <c r="F4035" s="1165" t="s">
        <v>27824</v>
      </c>
      <c r="G4035" s="1170" t="s">
        <v>27825</v>
      </c>
    </row>
    <row r="4036" spans="1:7" ht="15" customHeight="1">
      <c r="A4036" s="1165" t="str">
        <f t="shared" si="406"/>
        <v>PEXP270GRE</v>
      </c>
      <c r="B4036" s="1165">
        <f>IFERROR(INDEX('PU Holds'!$B$14:$AF$554,MATCH(C4036,'PU Holds'!$B$14:$B$552,FALSE),MATCH(D4036,'PU Holds'!$B$14:$AF$14,FALSE)),0)</f>
        <v>0</v>
      </c>
      <c r="C4036" s="1165" t="str">
        <f t="shared" si="408"/>
        <v>PEXP270</v>
      </c>
      <c r="D4036" s="988" t="str">
        <f>'PU Holds'!$AB$14</f>
        <v>US Green 
16 -16</v>
      </c>
      <c r="E4036" s="1165" t="s">
        <v>27837</v>
      </c>
      <c r="F4036" s="1165" t="s">
        <v>27824</v>
      </c>
      <c r="G4036" s="1170" t="s">
        <v>27825</v>
      </c>
    </row>
    <row r="4037" spans="1:7" ht="15" customHeight="1">
      <c r="A4037" s="1165" t="str">
        <f t="shared" si="406"/>
        <v>PEXP270WHI</v>
      </c>
      <c r="B4037" s="1165">
        <f>IFERROR(INDEX('PU Holds'!$B$14:$AF$554,MATCH(C4037,'PU Holds'!$B$14:$B$552,FALSE),MATCH(D4037,'PU Holds'!$B$14:$AF$14,FALSE)),0)</f>
        <v>0</v>
      </c>
      <c r="C4037" s="1165" t="str">
        <f t="shared" si="408"/>
        <v>PEXP270</v>
      </c>
      <c r="D4037" s="988" t="str">
        <f>'PU Holds'!$AC$14</f>
        <v>White 
RAL 9010</v>
      </c>
      <c r="E4037" s="1165" t="s">
        <v>27838</v>
      </c>
      <c r="F4037" s="1165" t="s">
        <v>27824</v>
      </c>
      <c r="G4037" s="1170" t="s">
        <v>27825</v>
      </c>
    </row>
    <row r="4038" spans="1:7" ht="15" customHeight="1">
      <c r="A4038" s="1165" t="str">
        <f t="shared" si="406"/>
        <v>PEXP270PUR</v>
      </c>
      <c r="B4038" s="1165">
        <f>IFERROR(INDEX('PU Holds'!$B$14:$AF$554,MATCH(C4038,'PU Holds'!$B$14:$B$552,FALSE),MATCH(D4038,'PU Holds'!$B$14:$AF$14,FALSE)),0)</f>
        <v>0</v>
      </c>
      <c r="C4038" s="1165" t="str">
        <f t="shared" si="408"/>
        <v>PEXP270</v>
      </c>
      <c r="D4038" s="988" t="str">
        <f>'PU Holds'!$AD$14</f>
        <v>US Purple</v>
      </c>
      <c r="E4038" s="1165" t="s">
        <v>27839</v>
      </c>
      <c r="F4038" s="1165" t="s">
        <v>27824</v>
      </c>
      <c r="G4038" s="1170" t="s">
        <v>27825</v>
      </c>
    </row>
    <row r="4039" spans="1:7" ht="15" customHeight="1">
      <c r="A4039" s="1165" t="str">
        <f t="shared" si="406"/>
        <v>PEXP271YEL</v>
      </c>
      <c r="B4039" s="1165">
        <f>IFERROR(INDEX('PU Holds'!$B$14:$AF$554,MATCH(C4039,'PU Holds'!$B$14:$B$552,FALSE),MATCH(D4039,'PU Holds'!$B$14:$AF$14,FALSE)),0)</f>
        <v>0</v>
      </c>
      <c r="C4039" s="1165" t="s">
        <v>28111</v>
      </c>
      <c r="D4039" s="1168" t="str">
        <f>'PU Holds'!$M$14</f>
        <v>Yellow 
RAL 1026</v>
      </c>
      <c r="E4039" s="1165" t="s">
        <v>27823</v>
      </c>
      <c r="F4039" s="1165" t="s">
        <v>27824</v>
      </c>
      <c r="G4039" s="1170" t="s">
        <v>27825</v>
      </c>
    </row>
    <row r="4040" spans="1:7" ht="15" customHeight="1">
      <c r="A4040" s="1165" t="str">
        <f t="shared" si="406"/>
        <v>PEXP271RED</v>
      </c>
      <c r="B4040" s="1165">
        <f>IFERROR(INDEX('PU Holds'!$B$14:$AF$554,MATCH(C4040,'PU Holds'!$B$14:$B$552,FALSE),MATCH(D4040,'PU Holds'!$B$14:$AF$14,FALSE)),0)</f>
        <v>0</v>
      </c>
      <c r="C4040" s="1165" t="str">
        <f t="shared" ref="C4040:C4053" si="409">C4039</f>
        <v>PEXP271</v>
      </c>
      <c r="D4040" s="988" t="str">
        <f>'PU Holds'!$O$14</f>
        <v>Red 
RAL 3020</v>
      </c>
      <c r="E4040" s="1165" t="s">
        <v>27826</v>
      </c>
      <c r="F4040" s="1165" t="s">
        <v>27824</v>
      </c>
      <c r="G4040" s="1170" t="s">
        <v>27825</v>
      </c>
    </row>
    <row r="4041" spans="1:7" ht="15" customHeight="1">
      <c r="A4041" s="1165" t="str">
        <f t="shared" si="406"/>
        <v>PEXP271BLU</v>
      </c>
      <c r="B4041" s="1165">
        <f>IFERROR(INDEX('PU Holds'!$B$14:$AF$554,MATCH(C4041,'PU Holds'!$B$14:$B$552,FALSE),MATCH(D4041,'PU Holds'!$B$14:$AF$14,FALSE)),0)</f>
        <v>0</v>
      </c>
      <c r="C4041" s="1165" t="str">
        <f t="shared" si="409"/>
        <v>PEXP271</v>
      </c>
      <c r="D4041" s="988" t="str">
        <f>'PU Holds'!$P$14</f>
        <v>Blue 
RAL 5015</v>
      </c>
      <c r="E4041" s="1165" t="s">
        <v>27827</v>
      </c>
      <c r="F4041" s="1165" t="s">
        <v>27824</v>
      </c>
      <c r="G4041" s="1170" t="s">
        <v>27825</v>
      </c>
    </row>
    <row r="4042" spans="1:7" ht="15" customHeight="1">
      <c r="A4042" s="1165" t="str">
        <f t="shared" si="406"/>
        <v>PEXP271GRY</v>
      </c>
      <c r="B4042" s="1165">
        <f>IFERROR(INDEX('PU Holds'!$B$14:$AF$554,MATCH(C4042,'PU Holds'!$B$14:$B$552,FALSE),MATCH(D4042,'PU Holds'!$B$14:$AF$14,FALSE)),0)</f>
        <v>0</v>
      </c>
      <c r="C4042" s="1165" t="str">
        <f t="shared" si="409"/>
        <v>PEXP271</v>
      </c>
      <c r="D4042" s="988" t="str">
        <f>'PU Holds'!$Q$14</f>
        <v>Grey 
RAL 7001</v>
      </c>
      <c r="E4042" s="1165" t="s">
        <v>27828</v>
      </c>
      <c r="F4042" s="1165" t="s">
        <v>27824</v>
      </c>
      <c r="G4042" s="1170" t="s">
        <v>27825</v>
      </c>
    </row>
    <row r="4043" spans="1:7" ht="15" customHeight="1">
      <c r="A4043" s="1165" t="str">
        <f t="shared" si="406"/>
        <v>PEXP271BLK</v>
      </c>
      <c r="B4043" s="1165">
        <f>IFERROR(INDEX('PU Holds'!$B$14:$AF$554,MATCH(C4043,'PU Holds'!$B$14:$B$552,FALSE),MATCH(D4043,'PU Holds'!$B$14:$AF$14,FALSE)),0)</f>
        <v>0</v>
      </c>
      <c r="C4043" s="1165" t="str">
        <f t="shared" si="409"/>
        <v>PEXP271</v>
      </c>
      <c r="D4043" s="988" t="str">
        <f>'PU Holds'!$R$14</f>
        <v>Black 
RAL 9005</v>
      </c>
      <c r="E4043" s="1165" t="s">
        <v>27829</v>
      </c>
      <c r="F4043" s="1165" t="s">
        <v>27824</v>
      </c>
      <c r="G4043" s="1170" t="s">
        <v>27825</v>
      </c>
    </row>
    <row r="4044" spans="1:7" ht="15" customHeight="1">
      <c r="A4044" s="1165" t="str">
        <f t="shared" si="406"/>
        <v>PEXP271FLO</v>
      </c>
      <c r="B4044" s="1165">
        <f>IFERROR(INDEX('PU Holds'!$B$14:$AF$554,MATCH(C4044,'PU Holds'!$B$14:$B$552,FALSE),MATCH(D4044,'PU Holds'!$B$14:$AF$14,FALSE)),0)</f>
        <v>0</v>
      </c>
      <c r="C4044" s="1165" t="str">
        <f t="shared" si="409"/>
        <v>PEXP271</v>
      </c>
      <c r="D4044" s="988" t="str">
        <f>'PU Holds'!$S$14</f>
        <v>Fluo 
Orange</v>
      </c>
      <c r="E4044" s="1165" t="s">
        <v>27830</v>
      </c>
      <c r="F4044" s="1165" t="s">
        <v>27824</v>
      </c>
      <c r="G4044" s="1170" t="s">
        <v>27825</v>
      </c>
    </row>
    <row r="4045" spans="1:7" ht="15" customHeight="1">
      <c r="A4045" s="1165" t="str">
        <f t="shared" si="406"/>
        <v>PEXP271FLG</v>
      </c>
      <c r="B4045" s="1165">
        <f>IFERROR(INDEX('PU Holds'!$B$14:$AF$554,MATCH(C4045,'PU Holds'!$B$14:$B$552,FALSE),MATCH(D4045,'PU Holds'!$B$14:$AF$14,FALSE)),0)</f>
        <v>0</v>
      </c>
      <c r="C4045" s="1165" t="str">
        <f t="shared" si="409"/>
        <v>PEXP271</v>
      </c>
      <c r="D4045" s="988" t="str">
        <f>'PU Holds'!$T$14</f>
        <v>Fluo 
Green</v>
      </c>
      <c r="E4045" s="1165" t="s">
        <v>27831</v>
      </c>
      <c r="F4045" s="1165" t="s">
        <v>27824</v>
      </c>
      <c r="G4045" s="1170" t="s">
        <v>27825</v>
      </c>
    </row>
    <row r="4046" spans="1:7" ht="15" customHeight="1">
      <c r="A4046" s="1165" t="str">
        <f t="shared" si="406"/>
        <v>PEXP271FLP</v>
      </c>
      <c r="B4046" s="1165">
        <f>IFERROR(INDEX('PU Holds'!$B$14:$AF$554,MATCH(C4046,'PU Holds'!$B$14:$B$552,FALSE),MATCH(D4046,'PU Holds'!$B$14:$AF$14,FALSE)),0)</f>
        <v>0</v>
      </c>
      <c r="C4046" s="1165" t="str">
        <f t="shared" si="409"/>
        <v>PEXP271</v>
      </c>
      <c r="D4046" s="988" t="str">
        <f>'PU Holds'!$U$14</f>
        <v>Fluo 
Pink</v>
      </c>
      <c r="E4046" s="1165" t="s">
        <v>27832</v>
      </c>
      <c r="F4046" s="1165" t="s">
        <v>27824</v>
      </c>
      <c r="G4046" s="1170" t="s">
        <v>27825</v>
      </c>
    </row>
    <row r="4047" spans="1:7" ht="15" customHeight="1">
      <c r="A4047" s="1165" t="str">
        <f t="shared" si="406"/>
        <v>PEXP271VIO</v>
      </c>
      <c r="B4047" s="1165">
        <f>IFERROR(INDEX('PU Holds'!$B$14:$AF$554,MATCH(C4047,'PU Holds'!$B$14:$B$552,FALSE),MATCH(D4047,'PU Holds'!$B$14:$AF$14,FALSE)),0)</f>
        <v>0</v>
      </c>
      <c r="C4047" s="1165" t="str">
        <f t="shared" si="409"/>
        <v>PEXP271</v>
      </c>
      <c r="D4047" s="988" t="str">
        <f>'PU Holds'!$W$14</f>
        <v>Violet 
RAL 4008</v>
      </c>
      <c r="E4047" s="1165" t="s">
        <v>27833</v>
      </c>
      <c r="F4047" s="1165" t="s">
        <v>27824</v>
      </c>
      <c r="G4047" s="1170" t="s">
        <v>27825</v>
      </c>
    </row>
    <row r="4048" spans="1:7" ht="15" customHeight="1">
      <c r="A4048" s="1165" t="str">
        <f t="shared" si="406"/>
        <v>PEXP271MIN</v>
      </c>
      <c r="B4048" s="1165">
        <f>IFERROR(INDEX('PU Holds'!$B$14:$AF$554,MATCH(C4048,'PU Holds'!$B$14:$B$552,FALSE),MATCH(D4048,'PU Holds'!$B$14:$AF$14,FALSE)),0)</f>
        <v>0</v>
      </c>
      <c r="C4048" s="1165" t="str">
        <f t="shared" si="409"/>
        <v>PEXP271</v>
      </c>
      <c r="D4048" s="988" t="str">
        <f>'PU Holds'!$X$14</f>
        <v>Mint 
RAL 6027</v>
      </c>
      <c r="E4048" s="1165" t="s">
        <v>27834</v>
      </c>
      <c r="F4048" s="1165" t="s">
        <v>27824</v>
      </c>
      <c r="G4048" s="1170" t="s">
        <v>27825</v>
      </c>
    </row>
    <row r="4049" spans="1:7" ht="15" customHeight="1">
      <c r="A4049" s="1165" t="str">
        <f t="shared" ref="A4049:A4053" si="410">CONCATENATE(C4049,E4049)</f>
        <v>PEXP271PUK</v>
      </c>
      <c r="B4049" s="1165">
        <f>IFERROR(INDEX('PU Holds'!$B$14:$AF$554,MATCH(C4049,'PU Holds'!$B$14:$B$552,FALSE),MATCH(D4049,'PU Holds'!$B$14:$AF$14,FALSE)),0)</f>
        <v>0</v>
      </c>
      <c r="C4049" s="1165" t="str">
        <f t="shared" si="409"/>
        <v>PEXP271</v>
      </c>
      <c r="D4049" s="988" t="str">
        <f>'PU Holds'!$Z$14</f>
        <v>Green 
(Puke 16-09)</v>
      </c>
      <c r="E4049" s="1165" t="s">
        <v>27835</v>
      </c>
      <c r="F4049" s="1165" t="s">
        <v>27824</v>
      </c>
      <c r="G4049" s="1170" t="s">
        <v>27825</v>
      </c>
    </row>
    <row r="4050" spans="1:7" ht="15" customHeight="1">
      <c r="A4050" s="1165" t="str">
        <f t="shared" si="410"/>
        <v>PEXP271ORA</v>
      </c>
      <c r="B4050" s="1165">
        <f>IFERROR(INDEX('PU Holds'!$B$14:$AF$554,MATCH(C4050,'PU Holds'!$B$14:$B$552,FALSE),MATCH(D4050,'PU Holds'!$B$14:$AF$14,FALSE)),0)</f>
        <v>0</v>
      </c>
      <c r="C4050" s="1165" t="str">
        <f t="shared" si="409"/>
        <v>PEXP271</v>
      </c>
      <c r="D4050" s="988" t="str">
        <f>'PU Holds'!$AA$14</f>
        <v>US Orange
14-01</v>
      </c>
      <c r="E4050" s="1165" t="s">
        <v>27836</v>
      </c>
      <c r="F4050" s="1165" t="s">
        <v>27824</v>
      </c>
      <c r="G4050" s="1170" t="s">
        <v>27825</v>
      </c>
    </row>
    <row r="4051" spans="1:7" ht="15" customHeight="1">
      <c r="A4051" s="1165" t="str">
        <f t="shared" si="410"/>
        <v>PEXP271GRE</v>
      </c>
      <c r="B4051" s="1165">
        <f>IFERROR(INDEX('PU Holds'!$B$14:$AF$554,MATCH(C4051,'PU Holds'!$B$14:$B$552,FALSE),MATCH(D4051,'PU Holds'!$B$14:$AF$14,FALSE)),0)</f>
        <v>0</v>
      </c>
      <c r="C4051" s="1165" t="str">
        <f t="shared" si="409"/>
        <v>PEXP271</v>
      </c>
      <c r="D4051" s="988" t="str">
        <f>'PU Holds'!$AB$14</f>
        <v>US Green 
16 -16</v>
      </c>
      <c r="E4051" s="1165" t="s">
        <v>27837</v>
      </c>
      <c r="F4051" s="1165" t="s">
        <v>27824</v>
      </c>
      <c r="G4051" s="1170" t="s">
        <v>27825</v>
      </c>
    </row>
    <row r="4052" spans="1:7" ht="15" customHeight="1">
      <c r="A4052" s="1165" t="str">
        <f t="shared" si="410"/>
        <v>PEXP271WHI</v>
      </c>
      <c r="B4052" s="1165">
        <f>IFERROR(INDEX('PU Holds'!$B$14:$AF$554,MATCH(C4052,'PU Holds'!$B$14:$B$552,FALSE),MATCH(D4052,'PU Holds'!$B$14:$AF$14,FALSE)),0)</f>
        <v>0</v>
      </c>
      <c r="C4052" s="1165" t="str">
        <f t="shared" si="409"/>
        <v>PEXP271</v>
      </c>
      <c r="D4052" s="988" t="str">
        <f>'PU Holds'!$AC$14</f>
        <v>White 
RAL 9010</v>
      </c>
      <c r="E4052" s="1165" t="s">
        <v>27838</v>
      </c>
      <c r="F4052" s="1165" t="s">
        <v>27824</v>
      </c>
      <c r="G4052" s="1170" t="s">
        <v>27825</v>
      </c>
    </row>
    <row r="4053" spans="1:7" ht="15" customHeight="1">
      <c r="A4053" s="1165" t="str">
        <f t="shared" si="410"/>
        <v>PEXP271PUR</v>
      </c>
      <c r="B4053" s="1165">
        <f>IFERROR(INDEX('PU Holds'!$B$14:$AF$554,MATCH(C4053,'PU Holds'!$B$14:$B$552,FALSE),MATCH(D4053,'PU Holds'!$B$14:$AF$14,FALSE)),0)</f>
        <v>0</v>
      </c>
      <c r="C4053" s="1165" t="str">
        <f t="shared" si="409"/>
        <v>PEXP271</v>
      </c>
      <c r="D4053" s="988" t="str">
        <f>'PU Holds'!$AD$14</f>
        <v>US Purple</v>
      </c>
      <c r="E4053" s="1165" t="s">
        <v>27839</v>
      </c>
      <c r="F4053" s="1165" t="s">
        <v>27824</v>
      </c>
      <c r="G4053" s="1170" t="s">
        <v>27825</v>
      </c>
    </row>
    <row r="4054" spans="1:7" ht="15" customHeight="1">
      <c r="A4054" s="1165" t="str">
        <f t="shared" ref="A4054:A4107" si="411">CONCATENATE(C4054,E4054)</f>
        <v>PEXP272YEL</v>
      </c>
      <c r="B4054" s="1165">
        <f>IFERROR(INDEX('PU Holds'!$B$14:$AF$554,MATCH(C4054,'PU Holds'!$B$14:$B$552,FALSE),MATCH(D4054,'PU Holds'!$B$14:$AF$14,FALSE)),0)</f>
        <v>0</v>
      </c>
      <c r="C4054" s="1165" t="s">
        <v>28112</v>
      </c>
      <c r="D4054" s="1168" t="str">
        <f>'PU Holds'!$M$14</f>
        <v>Yellow 
RAL 1026</v>
      </c>
      <c r="E4054" s="1165" t="s">
        <v>27823</v>
      </c>
      <c r="F4054" s="1165" t="s">
        <v>27824</v>
      </c>
      <c r="G4054" s="1170" t="s">
        <v>27825</v>
      </c>
    </row>
    <row r="4055" spans="1:7" ht="15" customHeight="1">
      <c r="A4055" s="1165" t="str">
        <f t="shared" si="411"/>
        <v>PEXP272RED</v>
      </c>
      <c r="B4055" s="1165">
        <f>IFERROR(INDEX('PU Holds'!$B$14:$AF$554,MATCH(C4055,'PU Holds'!$B$14:$B$552,FALSE),MATCH(D4055,'PU Holds'!$B$14:$AF$14,FALSE)),0)</f>
        <v>0</v>
      </c>
      <c r="C4055" s="1165" t="str">
        <f t="shared" ref="C4055:C4068" si="412">C4054</f>
        <v>PEXP272</v>
      </c>
      <c r="D4055" s="988" t="str">
        <f>'PU Holds'!$O$14</f>
        <v>Red 
RAL 3020</v>
      </c>
      <c r="E4055" s="1165" t="s">
        <v>27826</v>
      </c>
      <c r="F4055" s="1165" t="s">
        <v>27824</v>
      </c>
      <c r="G4055" s="1170" t="s">
        <v>27825</v>
      </c>
    </row>
    <row r="4056" spans="1:7" ht="15" customHeight="1">
      <c r="A4056" s="1165" t="str">
        <f t="shared" si="411"/>
        <v>PEXP272BLU</v>
      </c>
      <c r="B4056" s="1165">
        <f>IFERROR(INDEX('PU Holds'!$B$14:$AF$554,MATCH(C4056,'PU Holds'!$B$14:$B$552,FALSE),MATCH(D4056,'PU Holds'!$B$14:$AF$14,FALSE)),0)</f>
        <v>0</v>
      </c>
      <c r="C4056" s="1165" t="str">
        <f t="shared" si="412"/>
        <v>PEXP272</v>
      </c>
      <c r="D4056" s="988" t="str">
        <f>'PU Holds'!$P$14</f>
        <v>Blue 
RAL 5015</v>
      </c>
      <c r="E4056" s="1165" t="s">
        <v>27827</v>
      </c>
      <c r="F4056" s="1165" t="s">
        <v>27824</v>
      </c>
      <c r="G4056" s="1170" t="s">
        <v>27825</v>
      </c>
    </row>
    <row r="4057" spans="1:7" ht="15" customHeight="1">
      <c r="A4057" s="1165" t="str">
        <f t="shared" si="411"/>
        <v>PEXP272GRY</v>
      </c>
      <c r="B4057" s="1165">
        <f>IFERROR(INDEX('PU Holds'!$B$14:$AF$554,MATCH(C4057,'PU Holds'!$B$14:$B$552,FALSE),MATCH(D4057,'PU Holds'!$B$14:$AF$14,FALSE)),0)</f>
        <v>0</v>
      </c>
      <c r="C4057" s="1165" t="str">
        <f t="shared" si="412"/>
        <v>PEXP272</v>
      </c>
      <c r="D4057" s="988" t="str">
        <f>'PU Holds'!$Q$14</f>
        <v>Grey 
RAL 7001</v>
      </c>
      <c r="E4057" s="1165" t="s">
        <v>27828</v>
      </c>
      <c r="F4057" s="1165" t="s">
        <v>27824</v>
      </c>
      <c r="G4057" s="1170" t="s">
        <v>27825</v>
      </c>
    </row>
    <row r="4058" spans="1:7" ht="15" customHeight="1">
      <c r="A4058" s="1165" t="str">
        <f t="shared" si="411"/>
        <v>PEXP272BLK</v>
      </c>
      <c r="B4058" s="1165">
        <f>IFERROR(INDEX('PU Holds'!$B$14:$AF$554,MATCH(C4058,'PU Holds'!$B$14:$B$552,FALSE),MATCH(D4058,'PU Holds'!$B$14:$AF$14,FALSE)),0)</f>
        <v>0</v>
      </c>
      <c r="C4058" s="1165" t="str">
        <f t="shared" si="412"/>
        <v>PEXP272</v>
      </c>
      <c r="D4058" s="988" t="str">
        <f>'PU Holds'!$R$14</f>
        <v>Black 
RAL 9005</v>
      </c>
      <c r="E4058" s="1165" t="s">
        <v>27829</v>
      </c>
      <c r="F4058" s="1165" t="s">
        <v>27824</v>
      </c>
      <c r="G4058" s="1170" t="s">
        <v>27825</v>
      </c>
    </row>
    <row r="4059" spans="1:7" ht="15" customHeight="1">
      <c r="A4059" s="1165" t="str">
        <f t="shared" si="411"/>
        <v>PEXP272FLO</v>
      </c>
      <c r="B4059" s="1165">
        <f>IFERROR(INDEX('PU Holds'!$B$14:$AF$554,MATCH(C4059,'PU Holds'!$B$14:$B$552,FALSE),MATCH(D4059,'PU Holds'!$B$14:$AF$14,FALSE)),0)</f>
        <v>0</v>
      </c>
      <c r="C4059" s="1165" t="str">
        <f t="shared" si="412"/>
        <v>PEXP272</v>
      </c>
      <c r="D4059" s="988" t="str">
        <f>'PU Holds'!$S$14</f>
        <v>Fluo 
Orange</v>
      </c>
      <c r="E4059" s="1165" t="s">
        <v>27830</v>
      </c>
      <c r="F4059" s="1165" t="s">
        <v>27824</v>
      </c>
      <c r="G4059" s="1170" t="s">
        <v>27825</v>
      </c>
    </row>
    <row r="4060" spans="1:7" ht="15" customHeight="1">
      <c r="A4060" s="1165" t="str">
        <f t="shared" si="411"/>
        <v>PEXP272FLG</v>
      </c>
      <c r="B4060" s="1165">
        <f>IFERROR(INDEX('PU Holds'!$B$14:$AF$554,MATCH(C4060,'PU Holds'!$B$14:$B$552,FALSE),MATCH(D4060,'PU Holds'!$B$14:$AF$14,FALSE)),0)</f>
        <v>0</v>
      </c>
      <c r="C4060" s="1165" t="str">
        <f t="shared" si="412"/>
        <v>PEXP272</v>
      </c>
      <c r="D4060" s="988" t="str">
        <f>'PU Holds'!$T$14</f>
        <v>Fluo 
Green</v>
      </c>
      <c r="E4060" s="1165" t="s">
        <v>27831</v>
      </c>
      <c r="F4060" s="1165" t="s">
        <v>27824</v>
      </c>
      <c r="G4060" s="1170" t="s">
        <v>27825</v>
      </c>
    </row>
    <row r="4061" spans="1:7" ht="15" customHeight="1">
      <c r="A4061" s="1165" t="str">
        <f t="shared" si="411"/>
        <v>PEXP272FLP</v>
      </c>
      <c r="B4061" s="1165">
        <f>IFERROR(INDEX('PU Holds'!$B$14:$AF$554,MATCH(C4061,'PU Holds'!$B$14:$B$552,FALSE),MATCH(D4061,'PU Holds'!$B$14:$AF$14,FALSE)),0)</f>
        <v>0</v>
      </c>
      <c r="C4061" s="1165" t="str">
        <f t="shared" si="412"/>
        <v>PEXP272</v>
      </c>
      <c r="D4061" s="988" t="str">
        <f>'PU Holds'!$U$14</f>
        <v>Fluo 
Pink</v>
      </c>
      <c r="E4061" s="1165" t="s">
        <v>27832</v>
      </c>
      <c r="F4061" s="1165" t="s">
        <v>27824</v>
      </c>
      <c r="G4061" s="1170" t="s">
        <v>27825</v>
      </c>
    </row>
    <row r="4062" spans="1:7" ht="15" customHeight="1">
      <c r="A4062" s="1165" t="str">
        <f t="shared" si="411"/>
        <v>PEXP272VIO</v>
      </c>
      <c r="B4062" s="1165">
        <f>IFERROR(INDEX('PU Holds'!$B$14:$AF$554,MATCH(C4062,'PU Holds'!$B$14:$B$552,FALSE),MATCH(D4062,'PU Holds'!$B$14:$AF$14,FALSE)),0)</f>
        <v>0</v>
      </c>
      <c r="C4062" s="1165" t="str">
        <f t="shared" si="412"/>
        <v>PEXP272</v>
      </c>
      <c r="D4062" s="988" t="str">
        <f>'PU Holds'!$W$14</f>
        <v>Violet 
RAL 4008</v>
      </c>
      <c r="E4062" s="1165" t="s">
        <v>27833</v>
      </c>
      <c r="F4062" s="1165" t="s">
        <v>27824</v>
      </c>
      <c r="G4062" s="1170" t="s">
        <v>27825</v>
      </c>
    </row>
    <row r="4063" spans="1:7" ht="15" customHeight="1">
      <c r="A4063" s="1165" t="str">
        <f t="shared" si="411"/>
        <v>PEXP272MIN</v>
      </c>
      <c r="B4063" s="1165">
        <f>IFERROR(INDEX('PU Holds'!$B$14:$AF$554,MATCH(C4063,'PU Holds'!$B$14:$B$552,FALSE),MATCH(D4063,'PU Holds'!$B$14:$AF$14,FALSE)),0)</f>
        <v>0</v>
      </c>
      <c r="C4063" s="1165" t="str">
        <f t="shared" si="412"/>
        <v>PEXP272</v>
      </c>
      <c r="D4063" s="988" t="str">
        <f>'PU Holds'!$X$14</f>
        <v>Mint 
RAL 6027</v>
      </c>
      <c r="E4063" s="1165" t="s">
        <v>27834</v>
      </c>
      <c r="F4063" s="1165" t="s">
        <v>27824</v>
      </c>
      <c r="G4063" s="1170" t="s">
        <v>27825</v>
      </c>
    </row>
    <row r="4064" spans="1:7" ht="15" customHeight="1">
      <c r="A4064" s="1165" t="str">
        <f t="shared" si="411"/>
        <v>PEXP272PUK</v>
      </c>
      <c r="B4064" s="1165">
        <f>IFERROR(INDEX('PU Holds'!$B$14:$AF$554,MATCH(C4064,'PU Holds'!$B$14:$B$552,FALSE),MATCH(D4064,'PU Holds'!$B$14:$AF$14,FALSE)),0)</f>
        <v>0</v>
      </c>
      <c r="C4064" s="1165" t="str">
        <f t="shared" si="412"/>
        <v>PEXP272</v>
      </c>
      <c r="D4064" s="988" t="str">
        <f>'PU Holds'!$Z$14</f>
        <v>Green 
(Puke 16-09)</v>
      </c>
      <c r="E4064" s="1165" t="s">
        <v>27835</v>
      </c>
      <c r="F4064" s="1165" t="s">
        <v>27824</v>
      </c>
      <c r="G4064" s="1170" t="s">
        <v>27825</v>
      </c>
    </row>
    <row r="4065" spans="1:7" ht="15" customHeight="1">
      <c r="A4065" s="1165" t="str">
        <f t="shared" si="411"/>
        <v>PEXP272ORA</v>
      </c>
      <c r="B4065" s="1165">
        <f>IFERROR(INDEX('PU Holds'!$B$14:$AF$554,MATCH(C4065,'PU Holds'!$B$14:$B$552,FALSE),MATCH(D4065,'PU Holds'!$B$14:$AF$14,FALSE)),0)</f>
        <v>0</v>
      </c>
      <c r="C4065" s="1165" t="str">
        <f t="shared" si="412"/>
        <v>PEXP272</v>
      </c>
      <c r="D4065" s="988" t="str">
        <f>'PU Holds'!$AA$14</f>
        <v>US Orange
14-01</v>
      </c>
      <c r="E4065" s="1165" t="s">
        <v>27836</v>
      </c>
      <c r="F4065" s="1165" t="s">
        <v>27824</v>
      </c>
      <c r="G4065" s="1170" t="s">
        <v>27825</v>
      </c>
    </row>
    <row r="4066" spans="1:7" ht="15" customHeight="1">
      <c r="A4066" s="1165" t="str">
        <f t="shared" si="411"/>
        <v>PEXP272GRE</v>
      </c>
      <c r="B4066" s="1165">
        <f>IFERROR(INDEX('PU Holds'!$B$14:$AF$554,MATCH(C4066,'PU Holds'!$B$14:$B$552,FALSE),MATCH(D4066,'PU Holds'!$B$14:$AF$14,FALSE)),0)</f>
        <v>0</v>
      </c>
      <c r="C4066" s="1165" t="str">
        <f t="shared" si="412"/>
        <v>PEXP272</v>
      </c>
      <c r="D4066" s="988" t="str">
        <f>'PU Holds'!$AB$14</f>
        <v>US Green 
16 -16</v>
      </c>
      <c r="E4066" s="1165" t="s">
        <v>27837</v>
      </c>
      <c r="F4066" s="1165" t="s">
        <v>27824</v>
      </c>
      <c r="G4066" s="1170" t="s">
        <v>27825</v>
      </c>
    </row>
    <row r="4067" spans="1:7" ht="15" customHeight="1">
      <c r="A4067" s="1165" t="str">
        <f t="shared" si="411"/>
        <v>PEXP272WHI</v>
      </c>
      <c r="B4067" s="1165">
        <f>IFERROR(INDEX('PU Holds'!$B$14:$AF$554,MATCH(C4067,'PU Holds'!$B$14:$B$552,FALSE),MATCH(D4067,'PU Holds'!$B$14:$AF$14,FALSE)),0)</f>
        <v>0</v>
      </c>
      <c r="C4067" s="1165" t="str">
        <f t="shared" si="412"/>
        <v>PEXP272</v>
      </c>
      <c r="D4067" s="988" t="str">
        <f>'PU Holds'!$AC$14</f>
        <v>White 
RAL 9010</v>
      </c>
      <c r="E4067" s="1165" t="s">
        <v>27838</v>
      </c>
      <c r="F4067" s="1165" t="s">
        <v>27824</v>
      </c>
      <c r="G4067" s="1170" t="s">
        <v>27825</v>
      </c>
    </row>
    <row r="4068" spans="1:7" ht="15" customHeight="1">
      <c r="A4068" s="1165" t="str">
        <f t="shared" si="411"/>
        <v>PEXP272PUR</v>
      </c>
      <c r="B4068" s="1165">
        <f>IFERROR(INDEX('PU Holds'!$B$14:$AF$554,MATCH(C4068,'PU Holds'!$B$14:$B$552,FALSE),MATCH(D4068,'PU Holds'!$B$14:$AF$14,FALSE)),0)</f>
        <v>0</v>
      </c>
      <c r="C4068" s="1165" t="str">
        <f t="shared" si="412"/>
        <v>PEXP272</v>
      </c>
      <c r="D4068" s="988" t="str">
        <f>'PU Holds'!$AD$14</f>
        <v>US Purple</v>
      </c>
      <c r="E4068" s="1165" t="s">
        <v>27839</v>
      </c>
      <c r="F4068" s="1165" t="s">
        <v>27824</v>
      </c>
      <c r="G4068" s="1170" t="s">
        <v>27825</v>
      </c>
    </row>
    <row r="4069" spans="1:7" ht="15" customHeight="1">
      <c r="A4069" s="1165" t="str">
        <f t="shared" si="411"/>
        <v>PEXP273WHI</v>
      </c>
      <c r="B4069" s="1165">
        <f>IFERROR(INDEX('PE Holds'!$B$15:$AF$554,MATCH(C4069,'PE Holds'!$B$15:$B$552,FALSE),MATCH(D4069,'PE Holds'!$B$15:$AF$15,FALSE)),0)</f>
        <v>0</v>
      </c>
      <c r="C4069" s="1165" t="s">
        <v>28113</v>
      </c>
      <c r="D4069" s="1166" t="str">
        <f>'PE Holds'!$L$15</f>
        <v>White 
RAL 9016</v>
      </c>
      <c r="E4069" s="1165" t="s">
        <v>27838</v>
      </c>
      <c r="F4069" s="1165" t="s">
        <v>27824</v>
      </c>
      <c r="G4069" s="1170" t="s">
        <v>28040</v>
      </c>
    </row>
    <row r="4070" spans="1:7" ht="15" customHeight="1">
      <c r="A4070" s="1165" t="str">
        <f t="shared" si="411"/>
        <v>PEXP273YEL</v>
      </c>
      <c r="B4070" s="1165">
        <f>IFERROR(INDEX('PE Holds'!$B$15:$AF$554,MATCH(C4070,'PE Holds'!$B$15:$B$552,FALSE),MATCH(D4070,'PE Holds'!$B$15:$AF$15,FALSE)),0)</f>
        <v>0</v>
      </c>
      <c r="C4070" s="1165" t="str">
        <f>+C4069</f>
        <v>PEXP273</v>
      </c>
      <c r="D4070" s="988" t="str">
        <f>'PE Holds'!$M$15</f>
        <v>Yellow 
RAL 1026</v>
      </c>
      <c r="E4070" s="1165" t="s">
        <v>27823</v>
      </c>
      <c r="F4070" s="1165" t="s">
        <v>27824</v>
      </c>
      <c r="G4070" s="1170" t="s">
        <v>28040</v>
      </c>
    </row>
    <row r="4071" spans="1:7" ht="15" customHeight="1">
      <c r="A4071" s="1165" t="str">
        <f t="shared" si="411"/>
        <v>PEXP273GRE</v>
      </c>
      <c r="B4071" s="1165">
        <f>IFERROR(INDEX('PE Holds'!$B$15:$AF$554,MATCH(C4071,'PE Holds'!$B$15:$B$552,FALSE),MATCH(D4071,'PE Holds'!$B$15:$AF$15,FALSE)),0)</f>
        <v>0</v>
      </c>
      <c r="C4071" s="1165" t="str">
        <f t="shared" ref="C4071:C4082" si="413">+C4070</f>
        <v>PEXP273</v>
      </c>
      <c r="D4071" s="988" t="str">
        <f>'PE Holds'!$N$15</f>
        <v>Green 
RAL 6002</v>
      </c>
      <c r="E4071" s="1165" t="s">
        <v>27837</v>
      </c>
      <c r="F4071" s="1165" t="s">
        <v>27824</v>
      </c>
      <c r="G4071" s="1170" t="s">
        <v>28040</v>
      </c>
    </row>
    <row r="4072" spans="1:7" ht="15" customHeight="1">
      <c r="A4072" s="1165" t="str">
        <f t="shared" si="411"/>
        <v>PEXP273RED</v>
      </c>
      <c r="B4072" s="1165">
        <f>IFERROR(INDEX('PE Holds'!$B$15:$AF$554,MATCH(C4072,'PE Holds'!$B$15:$B$552,FALSE),MATCH(D4072,'PE Holds'!$B$15:$AF$15,FALSE)),0)</f>
        <v>0</v>
      </c>
      <c r="C4072" s="1165" t="str">
        <f t="shared" si="413"/>
        <v>PEXP273</v>
      </c>
      <c r="D4072" s="988" t="str">
        <f>'PE Holds'!$O$15</f>
        <v>Red 
RAL 3020</v>
      </c>
      <c r="E4072" s="1165" t="s">
        <v>27826</v>
      </c>
      <c r="F4072" s="1165" t="s">
        <v>27824</v>
      </c>
      <c r="G4072" s="1170" t="s">
        <v>28040</v>
      </c>
    </row>
    <row r="4073" spans="1:7" ht="15" customHeight="1">
      <c r="A4073" s="1165" t="str">
        <f t="shared" si="411"/>
        <v>PEXP273BLU</v>
      </c>
      <c r="B4073" s="1165">
        <f>IFERROR(INDEX('PE Holds'!$B$15:$AF$554,MATCH(C4073,'PE Holds'!$B$15:$B$552,FALSE),MATCH(D4073,'PE Holds'!$B$15:$AF$15,FALSE)),0)</f>
        <v>0</v>
      </c>
      <c r="C4073" s="1165" t="str">
        <f t="shared" si="413"/>
        <v>PEXP273</v>
      </c>
      <c r="D4073" s="988" t="str">
        <f>'PE Holds'!$P$15</f>
        <v>Blue 
RAL 5015</v>
      </c>
      <c r="E4073" s="1165" t="s">
        <v>27827</v>
      </c>
      <c r="F4073" s="1165" t="s">
        <v>27824</v>
      </c>
      <c r="G4073" s="1170" t="s">
        <v>28040</v>
      </c>
    </row>
    <row r="4074" spans="1:7" ht="15" customHeight="1">
      <c r="A4074" s="1165" t="str">
        <f t="shared" si="411"/>
        <v>PEXP273GRY</v>
      </c>
      <c r="B4074" s="1165">
        <f>IFERROR(INDEX('PE Holds'!$B$15:$AF$554,MATCH(C4074,'PE Holds'!$B$15:$B$552,FALSE),MATCH(D4074,'PE Holds'!$B$15:$AF$15,FALSE)),0)</f>
        <v>0</v>
      </c>
      <c r="C4074" s="1165" t="str">
        <f t="shared" si="413"/>
        <v>PEXP273</v>
      </c>
      <c r="D4074" s="988" t="str">
        <f>'PE Holds'!$Q$15</f>
        <v>Grey 
RAL 7001</v>
      </c>
      <c r="E4074" s="1165" t="s">
        <v>27828</v>
      </c>
      <c r="F4074" s="1165" t="s">
        <v>27824</v>
      </c>
      <c r="G4074" s="1170" t="s">
        <v>28040</v>
      </c>
    </row>
    <row r="4075" spans="1:7" ht="15" customHeight="1">
      <c r="A4075" s="1165" t="str">
        <f t="shared" si="411"/>
        <v>PEXP273BLK</v>
      </c>
      <c r="B4075" s="1165">
        <f>IFERROR(INDEX('PE Holds'!$B$15:$AF$554,MATCH(C4075,'PE Holds'!$B$15:$B$552,FALSE),MATCH(D4075,'PE Holds'!$B$15:$AF$15,FALSE)),0)</f>
        <v>0</v>
      </c>
      <c r="C4075" s="1165" t="str">
        <f t="shared" si="413"/>
        <v>PEXP273</v>
      </c>
      <c r="D4075" s="988" t="str">
        <f>'PE Holds'!$R$15</f>
        <v>Black 
RAL 9005</v>
      </c>
      <c r="E4075" s="1165" t="s">
        <v>27829</v>
      </c>
      <c r="F4075" s="1165" t="s">
        <v>27824</v>
      </c>
      <c r="G4075" s="1170" t="s">
        <v>28040</v>
      </c>
    </row>
    <row r="4076" spans="1:7" ht="15" customHeight="1">
      <c r="A4076" s="1165" t="str">
        <f t="shared" si="411"/>
        <v>PEXP273FLO</v>
      </c>
      <c r="B4076" s="1165">
        <f>IFERROR(INDEX('PE Holds'!$B$15:$AF$554,MATCH(C4076,'PE Holds'!$B$15:$B$552,FALSE),MATCH(D4076,'PE Holds'!$B$15:$AF$15,FALSE)),0)</f>
        <v>0</v>
      </c>
      <c r="C4076" s="1165" t="str">
        <f t="shared" si="413"/>
        <v>PEXP273</v>
      </c>
      <c r="D4076" s="988" t="str">
        <f>'PE Holds'!$S$15</f>
        <v>Fluo 
Orange</v>
      </c>
      <c r="E4076" s="1165" t="s">
        <v>27830</v>
      </c>
      <c r="F4076" s="1165" t="s">
        <v>27824</v>
      </c>
      <c r="G4076" s="1170" t="s">
        <v>28040</v>
      </c>
    </row>
    <row r="4077" spans="1:7" ht="15" customHeight="1">
      <c r="A4077" s="1165" t="str">
        <f t="shared" si="411"/>
        <v>PEXP273FLG</v>
      </c>
      <c r="B4077" s="1165">
        <f>IFERROR(INDEX('PE Holds'!$B$15:$AF$554,MATCH(C4077,'PE Holds'!$B$15:$B$552,FALSE),MATCH(D4077,'PE Holds'!$B$15:$AF$15,FALSE)),0)</f>
        <v>0</v>
      </c>
      <c r="C4077" s="1165" t="str">
        <f t="shared" si="413"/>
        <v>PEXP273</v>
      </c>
      <c r="D4077" s="988" t="str">
        <f>'PE Holds'!$T$15</f>
        <v>Fluo 
Green</v>
      </c>
      <c r="E4077" s="1165" t="s">
        <v>27831</v>
      </c>
      <c r="F4077" s="1165" t="s">
        <v>27824</v>
      </c>
      <c r="G4077" s="1170" t="s">
        <v>28040</v>
      </c>
    </row>
    <row r="4078" spans="1:7" ht="15" customHeight="1">
      <c r="A4078" s="1165" t="str">
        <f t="shared" si="411"/>
        <v>PEXP273FLP</v>
      </c>
      <c r="B4078" s="1165">
        <f>IFERROR(INDEX('PE Holds'!$B$15:$AF$554,MATCH(C4078,'PE Holds'!$B$15:$B$552,FALSE),MATCH(D4078,'PE Holds'!$B$15:$AF$15,FALSE)),0)</f>
        <v>0</v>
      </c>
      <c r="C4078" s="1165" t="str">
        <f t="shared" si="413"/>
        <v>PEXP273</v>
      </c>
      <c r="D4078" s="988" t="str">
        <f>'PE Holds'!$U$15</f>
        <v>Fluo 
Pink</v>
      </c>
      <c r="E4078" s="1165" t="s">
        <v>27832</v>
      </c>
      <c r="F4078" s="1165" t="s">
        <v>27824</v>
      </c>
      <c r="G4078" s="1170" t="s">
        <v>28040</v>
      </c>
    </row>
    <row r="4079" spans="1:7" ht="15" customHeight="1">
      <c r="A4079" s="1165" t="str">
        <f t="shared" si="411"/>
        <v>PEXP273FLY</v>
      </c>
      <c r="B4079" s="1165">
        <f>IFERROR(INDEX('PE Holds'!$B$15:$AF$554,MATCH(C4079,'PE Holds'!$B$15:$B$552,FALSE),MATCH(D4079,'PE Holds'!$B$15:$AF$15,FALSE)),0)</f>
        <v>0</v>
      </c>
      <c r="C4079" s="1165" t="str">
        <f t="shared" si="413"/>
        <v>PEXP273</v>
      </c>
      <c r="D4079" s="988" t="str">
        <f>'PE Holds'!$V$15</f>
        <v>Fluo 
Yellow</v>
      </c>
      <c r="E4079" s="1165" t="s">
        <v>28041</v>
      </c>
      <c r="F4079" s="1165" t="s">
        <v>27824</v>
      </c>
      <c r="G4079" s="1170" t="s">
        <v>28040</v>
      </c>
    </row>
    <row r="4080" spans="1:7" ht="15" customHeight="1">
      <c r="A4080" s="1165" t="str">
        <f t="shared" si="411"/>
        <v>PEXP273VIO</v>
      </c>
      <c r="B4080" s="1165">
        <f>IFERROR(INDEX('PE Holds'!$B$15:$AF$554,MATCH(C4080,'PE Holds'!$B$15:$B$552,FALSE),MATCH(D4080,'PE Holds'!$B$15:$AF$15,FALSE)),0)</f>
        <v>0</v>
      </c>
      <c r="C4080" s="1165" t="str">
        <f t="shared" si="413"/>
        <v>PEXP273</v>
      </c>
      <c r="D4080" s="988" t="str">
        <f>'PE Holds'!$W$15</f>
        <v>Violet 
RAL 4008</v>
      </c>
      <c r="E4080" s="1165" t="s">
        <v>27833</v>
      </c>
      <c r="F4080" s="1165" t="s">
        <v>27824</v>
      </c>
      <c r="G4080" s="1170" t="s">
        <v>28040</v>
      </c>
    </row>
    <row r="4081" spans="1:7" ht="15" customHeight="1">
      <c r="A4081" s="1165" t="str">
        <f t="shared" si="411"/>
        <v>PEXP273MIN</v>
      </c>
      <c r="B4081" s="1165">
        <f>IFERROR(INDEX('PE Holds'!$B$15:$AF$554,MATCH(C4081,'PE Holds'!$B$15:$B$552,FALSE),MATCH(D4081,'PE Holds'!$B$15:$AF$15,FALSE)),0)</f>
        <v>0</v>
      </c>
      <c r="C4081" s="1165" t="str">
        <f t="shared" si="413"/>
        <v>PEXP273</v>
      </c>
      <c r="D4081" s="988" t="str">
        <f>'PE Holds'!$X$15</f>
        <v>Mint 
RAL 6027</v>
      </c>
      <c r="E4081" s="1165" t="s">
        <v>27834</v>
      </c>
      <c r="F4081" s="1165" t="s">
        <v>27824</v>
      </c>
      <c r="G4081" s="1170" t="s">
        <v>28040</v>
      </c>
    </row>
    <row r="4082" spans="1:7" ht="15" customHeight="1">
      <c r="A4082" s="1165" t="str">
        <f t="shared" si="411"/>
        <v>PEXP273ORA</v>
      </c>
      <c r="B4082" s="1165">
        <f>IFERROR(INDEX('PE Holds'!$B$15:$AF$554,MATCH(C4082,'PE Holds'!$B$15:$B$552,FALSE),MATCH(D4082,'PE Holds'!$B$15:$AF$15,FALSE)),0)</f>
        <v>0</v>
      </c>
      <c r="C4082" s="1165" t="str">
        <f t="shared" si="413"/>
        <v>PEXP273</v>
      </c>
      <c r="D4082" s="988" t="str">
        <f>'PE Holds'!$Y$15</f>
        <v>Pure Orange</v>
      </c>
      <c r="E4082" s="1165" t="s">
        <v>27836</v>
      </c>
      <c r="F4082" s="1165" t="s">
        <v>27824</v>
      </c>
      <c r="G4082" s="1170" t="s">
        <v>28040</v>
      </c>
    </row>
    <row r="4083" spans="1:7" ht="15" customHeight="1">
      <c r="A4083" s="1165" t="str">
        <f t="shared" si="411"/>
        <v>PEXP274WHI</v>
      </c>
      <c r="B4083" s="1165">
        <f>IFERROR(INDEX('PE Holds'!$B$15:$AF$554,MATCH(C4083,'PE Holds'!$B$15:$B$552,FALSE),MATCH(D4083,'PE Holds'!$B$15:$AF$15,FALSE)),0)</f>
        <v>0</v>
      </c>
      <c r="C4083" s="1165" t="s">
        <v>28114</v>
      </c>
      <c r="D4083" s="1166" t="str">
        <f>'PE Holds'!$L$15</f>
        <v>White 
RAL 9016</v>
      </c>
      <c r="E4083" s="1165" t="s">
        <v>27838</v>
      </c>
      <c r="F4083" s="1165" t="s">
        <v>27824</v>
      </c>
      <c r="G4083" s="1170" t="s">
        <v>28040</v>
      </c>
    </row>
    <row r="4084" spans="1:7" ht="15" customHeight="1">
      <c r="A4084" s="1165" t="str">
        <f t="shared" si="411"/>
        <v>PEXP274YEL</v>
      </c>
      <c r="B4084" s="1165">
        <f>IFERROR(INDEX('PE Holds'!$B$15:$AF$554,MATCH(C4084,'PE Holds'!$B$15:$B$552,FALSE),MATCH(D4084,'PE Holds'!$B$15:$AF$15,FALSE)),0)</f>
        <v>0</v>
      </c>
      <c r="C4084" s="1165" t="str">
        <f>+C4083</f>
        <v>PEXP274</v>
      </c>
      <c r="D4084" s="988" t="str">
        <f>'PE Holds'!$M$15</f>
        <v>Yellow 
RAL 1026</v>
      </c>
      <c r="E4084" s="1165" t="s">
        <v>27823</v>
      </c>
      <c r="F4084" s="1165" t="s">
        <v>27824</v>
      </c>
      <c r="G4084" s="1170" t="s">
        <v>28040</v>
      </c>
    </row>
    <row r="4085" spans="1:7" ht="15" customHeight="1">
      <c r="A4085" s="1165" t="str">
        <f t="shared" si="411"/>
        <v>PEXP274GRE</v>
      </c>
      <c r="B4085" s="1165">
        <f>IFERROR(INDEX('PE Holds'!$B$15:$AF$554,MATCH(C4085,'PE Holds'!$B$15:$B$552,FALSE),MATCH(D4085,'PE Holds'!$B$15:$AF$15,FALSE)),0)</f>
        <v>0</v>
      </c>
      <c r="C4085" s="1165" t="str">
        <f t="shared" ref="C4085:C4096" si="414">+C4084</f>
        <v>PEXP274</v>
      </c>
      <c r="D4085" s="988" t="str">
        <f>'PE Holds'!$N$15</f>
        <v>Green 
RAL 6002</v>
      </c>
      <c r="E4085" s="1165" t="s">
        <v>27837</v>
      </c>
      <c r="F4085" s="1165" t="s">
        <v>27824</v>
      </c>
      <c r="G4085" s="1170" t="s">
        <v>28040</v>
      </c>
    </row>
    <row r="4086" spans="1:7" ht="15" customHeight="1">
      <c r="A4086" s="1165" t="str">
        <f t="shared" si="411"/>
        <v>PEXP274RED</v>
      </c>
      <c r="B4086" s="1165">
        <f>IFERROR(INDEX('PE Holds'!$B$15:$AF$554,MATCH(C4086,'PE Holds'!$B$15:$B$552,FALSE),MATCH(D4086,'PE Holds'!$B$15:$AF$15,FALSE)),0)</f>
        <v>0</v>
      </c>
      <c r="C4086" s="1165" t="str">
        <f t="shared" si="414"/>
        <v>PEXP274</v>
      </c>
      <c r="D4086" s="988" t="str">
        <f>'PE Holds'!$O$15</f>
        <v>Red 
RAL 3020</v>
      </c>
      <c r="E4086" s="1165" t="s">
        <v>27826</v>
      </c>
      <c r="F4086" s="1165" t="s">
        <v>27824</v>
      </c>
      <c r="G4086" s="1170" t="s">
        <v>28040</v>
      </c>
    </row>
    <row r="4087" spans="1:7" ht="15" customHeight="1">
      <c r="A4087" s="1165" t="str">
        <f t="shared" si="411"/>
        <v>PEXP274BLU</v>
      </c>
      <c r="B4087" s="1165">
        <f>IFERROR(INDEX('PE Holds'!$B$15:$AF$554,MATCH(C4087,'PE Holds'!$B$15:$B$552,FALSE),MATCH(D4087,'PE Holds'!$B$15:$AF$15,FALSE)),0)</f>
        <v>0</v>
      </c>
      <c r="C4087" s="1165" t="str">
        <f t="shared" si="414"/>
        <v>PEXP274</v>
      </c>
      <c r="D4087" s="988" t="str">
        <f>'PE Holds'!$P$15</f>
        <v>Blue 
RAL 5015</v>
      </c>
      <c r="E4087" s="1165" t="s">
        <v>27827</v>
      </c>
      <c r="F4087" s="1165" t="s">
        <v>27824</v>
      </c>
      <c r="G4087" s="1170" t="s">
        <v>28040</v>
      </c>
    </row>
    <row r="4088" spans="1:7" ht="15" customHeight="1">
      <c r="A4088" s="1165" t="str">
        <f t="shared" si="411"/>
        <v>PEXP274GRY</v>
      </c>
      <c r="B4088" s="1165">
        <f>IFERROR(INDEX('PE Holds'!$B$15:$AF$554,MATCH(C4088,'PE Holds'!$B$15:$B$552,FALSE),MATCH(D4088,'PE Holds'!$B$15:$AF$15,FALSE)),0)</f>
        <v>0</v>
      </c>
      <c r="C4088" s="1165" t="str">
        <f t="shared" si="414"/>
        <v>PEXP274</v>
      </c>
      <c r="D4088" s="988" t="str">
        <f>'PE Holds'!$Q$15</f>
        <v>Grey 
RAL 7001</v>
      </c>
      <c r="E4088" s="1165" t="s">
        <v>27828</v>
      </c>
      <c r="F4088" s="1165" t="s">
        <v>27824</v>
      </c>
      <c r="G4088" s="1170" t="s">
        <v>28040</v>
      </c>
    </row>
    <row r="4089" spans="1:7" ht="15" customHeight="1">
      <c r="A4089" s="1165" t="str">
        <f t="shared" si="411"/>
        <v>PEXP274BLK</v>
      </c>
      <c r="B4089" s="1165">
        <f>IFERROR(INDEX('PE Holds'!$B$15:$AF$554,MATCH(C4089,'PE Holds'!$B$15:$B$552,FALSE),MATCH(D4089,'PE Holds'!$B$15:$AF$15,FALSE)),0)</f>
        <v>0</v>
      </c>
      <c r="C4089" s="1165" t="str">
        <f t="shared" si="414"/>
        <v>PEXP274</v>
      </c>
      <c r="D4089" s="988" t="str">
        <f>'PE Holds'!$R$15</f>
        <v>Black 
RAL 9005</v>
      </c>
      <c r="E4089" s="1165" t="s">
        <v>27829</v>
      </c>
      <c r="F4089" s="1165" t="s">
        <v>27824</v>
      </c>
      <c r="G4089" s="1170" t="s">
        <v>28040</v>
      </c>
    </row>
    <row r="4090" spans="1:7" ht="15" customHeight="1">
      <c r="A4090" s="1165" t="str">
        <f t="shared" si="411"/>
        <v>PEXP274FLO</v>
      </c>
      <c r="B4090" s="1165">
        <f>IFERROR(INDEX('PE Holds'!$B$15:$AF$554,MATCH(C4090,'PE Holds'!$B$15:$B$552,FALSE),MATCH(D4090,'PE Holds'!$B$15:$AF$15,FALSE)),0)</f>
        <v>0</v>
      </c>
      <c r="C4090" s="1165" t="str">
        <f t="shared" si="414"/>
        <v>PEXP274</v>
      </c>
      <c r="D4090" s="988" t="str">
        <f>'PE Holds'!$S$15</f>
        <v>Fluo 
Orange</v>
      </c>
      <c r="E4090" s="1165" t="s">
        <v>27830</v>
      </c>
      <c r="F4090" s="1165" t="s">
        <v>27824</v>
      </c>
      <c r="G4090" s="1170" t="s">
        <v>28040</v>
      </c>
    </row>
    <row r="4091" spans="1:7" ht="15" customHeight="1">
      <c r="A4091" s="1165" t="str">
        <f t="shared" si="411"/>
        <v>PEXP274FLG</v>
      </c>
      <c r="B4091" s="1165">
        <f>IFERROR(INDEX('PE Holds'!$B$15:$AF$554,MATCH(C4091,'PE Holds'!$B$15:$B$552,FALSE),MATCH(D4091,'PE Holds'!$B$15:$AF$15,FALSE)),0)</f>
        <v>0</v>
      </c>
      <c r="C4091" s="1165" t="str">
        <f t="shared" si="414"/>
        <v>PEXP274</v>
      </c>
      <c r="D4091" s="988" t="str">
        <f>'PE Holds'!$T$15</f>
        <v>Fluo 
Green</v>
      </c>
      <c r="E4091" s="1165" t="s">
        <v>27831</v>
      </c>
      <c r="F4091" s="1165" t="s">
        <v>27824</v>
      </c>
      <c r="G4091" s="1170" t="s">
        <v>28040</v>
      </c>
    </row>
    <row r="4092" spans="1:7" ht="15" customHeight="1">
      <c r="A4092" s="1165" t="str">
        <f t="shared" si="411"/>
        <v>PEXP274FLP</v>
      </c>
      <c r="B4092" s="1165">
        <f>IFERROR(INDEX('PE Holds'!$B$15:$AF$554,MATCH(C4092,'PE Holds'!$B$15:$B$552,FALSE),MATCH(D4092,'PE Holds'!$B$15:$AF$15,FALSE)),0)</f>
        <v>0</v>
      </c>
      <c r="C4092" s="1165" t="str">
        <f t="shared" si="414"/>
        <v>PEXP274</v>
      </c>
      <c r="D4092" s="988" t="str">
        <f>'PE Holds'!$U$15</f>
        <v>Fluo 
Pink</v>
      </c>
      <c r="E4092" s="1165" t="s">
        <v>27832</v>
      </c>
      <c r="F4092" s="1165" t="s">
        <v>27824</v>
      </c>
      <c r="G4092" s="1170" t="s">
        <v>28040</v>
      </c>
    </row>
    <row r="4093" spans="1:7" ht="15" customHeight="1">
      <c r="A4093" s="1165" t="str">
        <f t="shared" si="411"/>
        <v>PEXP274FLY</v>
      </c>
      <c r="B4093" s="1165">
        <f>IFERROR(INDEX('PE Holds'!$B$15:$AF$554,MATCH(C4093,'PE Holds'!$B$15:$B$552,FALSE),MATCH(D4093,'PE Holds'!$B$15:$AF$15,FALSE)),0)</f>
        <v>0</v>
      </c>
      <c r="C4093" s="1165" t="str">
        <f t="shared" si="414"/>
        <v>PEXP274</v>
      </c>
      <c r="D4093" s="988" t="str">
        <f>'PE Holds'!$V$15</f>
        <v>Fluo 
Yellow</v>
      </c>
      <c r="E4093" s="1165" t="s">
        <v>28041</v>
      </c>
      <c r="F4093" s="1165" t="s">
        <v>27824</v>
      </c>
      <c r="G4093" s="1170" t="s">
        <v>28040</v>
      </c>
    </row>
    <row r="4094" spans="1:7" ht="15" customHeight="1">
      <c r="A4094" s="1165" t="str">
        <f t="shared" si="411"/>
        <v>PEXP274VIO</v>
      </c>
      <c r="B4094" s="1165">
        <f>IFERROR(INDEX('PE Holds'!$B$15:$AF$554,MATCH(C4094,'PE Holds'!$B$15:$B$552,FALSE),MATCH(D4094,'PE Holds'!$B$15:$AF$15,FALSE)),0)</f>
        <v>0</v>
      </c>
      <c r="C4094" s="1165" t="str">
        <f t="shared" si="414"/>
        <v>PEXP274</v>
      </c>
      <c r="D4094" s="988" t="str">
        <f>'PE Holds'!$W$15</f>
        <v>Violet 
RAL 4008</v>
      </c>
      <c r="E4094" s="1165" t="s">
        <v>27833</v>
      </c>
      <c r="F4094" s="1165" t="s">
        <v>27824</v>
      </c>
      <c r="G4094" s="1170" t="s">
        <v>28040</v>
      </c>
    </row>
    <row r="4095" spans="1:7" ht="15" customHeight="1">
      <c r="A4095" s="1165" t="str">
        <f t="shared" si="411"/>
        <v>PEXP274MIN</v>
      </c>
      <c r="B4095" s="1165">
        <f>IFERROR(INDEX('PE Holds'!$B$15:$AF$554,MATCH(C4095,'PE Holds'!$B$15:$B$552,FALSE),MATCH(D4095,'PE Holds'!$B$15:$AF$15,FALSE)),0)</f>
        <v>0</v>
      </c>
      <c r="C4095" s="1165" t="str">
        <f t="shared" si="414"/>
        <v>PEXP274</v>
      </c>
      <c r="D4095" s="988" t="str">
        <f>'PE Holds'!$X$15</f>
        <v>Mint 
RAL 6027</v>
      </c>
      <c r="E4095" s="1165" t="s">
        <v>27834</v>
      </c>
      <c r="F4095" s="1165" t="s">
        <v>27824</v>
      </c>
      <c r="G4095" s="1170" t="s">
        <v>28040</v>
      </c>
    </row>
    <row r="4096" spans="1:7" ht="15" customHeight="1">
      <c r="A4096" s="1165" t="str">
        <f t="shared" si="411"/>
        <v>PEXP274ORA</v>
      </c>
      <c r="B4096" s="1165">
        <f>IFERROR(INDEX('PE Holds'!$B$15:$AF$554,MATCH(C4096,'PE Holds'!$B$15:$B$552,FALSE),MATCH(D4096,'PE Holds'!$B$15:$AF$15,FALSE)),0)</f>
        <v>0</v>
      </c>
      <c r="C4096" s="1165" t="str">
        <f t="shared" si="414"/>
        <v>PEXP274</v>
      </c>
      <c r="D4096" s="988" t="str">
        <f>'PE Holds'!$Y$15</f>
        <v>Pure Orange</v>
      </c>
      <c r="E4096" s="1165" t="s">
        <v>27836</v>
      </c>
      <c r="F4096" s="1165" t="s">
        <v>27824</v>
      </c>
      <c r="G4096" s="1170" t="s">
        <v>28040</v>
      </c>
    </row>
    <row r="4097" spans="1:7" ht="15" customHeight="1">
      <c r="A4097" s="1165" t="str">
        <f t="shared" si="411"/>
        <v>PEXP275WHI</v>
      </c>
      <c r="B4097" s="1165">
        <f>IFERROR(INDEX('PE Holds'!$B$15:$AF$554,MATCH(C4097,'PE Holds'!$B$15:$B$552,FALSE),MATCH(D4097,'PE Holds'!$B$15:$AF$15,FALSE)),0)</f>
        <v>0</v>
      </c>
      <c r="C4097" s="1165" t="s">
        <v>28115</v>
      </c>
      <c r="D4097" s="1166" t="str">
        <f>'PE Holds'!$L$15</f>
        <v>White 
RAL 9016</v>
      </c>
      <c r="E4097" s="1165" t="s">
        <v>27838</v>
      </c>
      <c r="F4097" s="1165" t="s">
        <v>27824</v>
      </c>
      <c r="G4097" s="1170" t="s">
        <v>28040</v>
      </c>
    </row>
    <row r="4098" spans="1:7" ht="15" customHeight="1">
      <c r="A4098" s="1165" t="str">
        <f t="shared" si="411"/>
        <v>PEXP275YEL</v>
      </c>
      <c r="B4098" s="1165">
        <f>IFERROR(INDEX('PE Holds'!$B$15:$AF$554,MATCH(C4098,'PE Holds'!$B$15:$B$552,FALSE),MATCH(D4098,'PE Holds'!$B$15:$AF$15,FALSE)),0)</f>
        <v>0</v>
      </c>
      <c r="C4098" s="1165" t="str">
        <f>+C4097</f>
        <v>PEXP275</v>
      </c>
      <c r="D4098" s="988" t="str">
        <f>'PE Holds'!$M$15</f>
        <v>Yellow 
RAL 1026</v>
      </c>
      <c r="E4098" s="1165" t="s">
        <v>27823</v>
      </c>
      <c r="F4098" s="1165" t="s">
        <v>27824</v>
      </c>
      <c r="G4098" s="1170" t="s">
        <v>28040</v>
      </c>
    </row>
    <row r="4099" spans="1:7" ht="15" customHeight="1">
      <c r="A4099" s="1165" t="str">
        <f t="shared" si="411"/>
        <v>PEXP275GRE</v>
      </c>
      <c r="B4099" s="1165">
        <f>IFERROR(INDEX('PE Holds'!$B$15:$AF$554,MATCH(C4099,'PE Holds'!$B$15:$B$552,FALSE),MATCH(D4099,'PE Holds'!$B$15:$AF$15,FALSE)),0)</f>
        <v>0</v>
      </c>
      <c r="C4099" s="1165" t="str">
        <f t="shared" ref="C4099:C4110" si="415">+C4098</f>
        <v>PEXP275</v>
      </c>
      <c r="D4099" s="988" t="str">
        <f>'PE Holds'!$N$15</f>
        <v>Green 
RAL 6002</v>
      </c>
      <c r="E4099" s="1165" t="s">
        <v>27837</v>
      </c>
      <c r="F4099" s="1165" t="s">
        <v>27824</v>
      </c>
      <c r="G4099" s="1170" t="s">
        <v>28040</v>
      </c>
    </row>
    <row r="4100" spans="1:7" ht="15" customHeight="1">
      <c r="A4100" s="1165" t="str">
        <f t="shared" si="411"/>
        <v>PEXP275RED</v>
      </c>
      <c r="B4100" s="1165">
        <f>IFERROR(INDEX('PE Holds'!$B$15:$AF$554,MATCH(C4100,'PE Holds'!$B$15:$B$552,FALSE),MATCH(D4100,'PE Holds'!$B$15:$AF$15,FALSE)),0)</f>
        <v>0</v>
      </c>
      <c r="C4100" s="1165" t="str">
        <f t="shared" si="415"/>
        <v>PEXP275</v>
      </c>
      <c r="D4100" s="988" t="str">
        <f>'PE Holds'!$O$15</f>
        <v>Red 
RAL 3020</v>
      </c>
      <c r="E4100" s="1165" t="s">
        <v>27826</v>
      </c>
      <c r="F4100" s="1165" t="s">
        <v>27824</v>
      </c>
      <c r="G4100" s="1170" t="s">
        <v>28040</v>
      </c>
    </row>
    <row r="4101" spans="1:7" ht="15" customHeight="1">
      <c r="A4101" s="1165" t="str">
        <f t="shared" si="411"/>
        <v>PEXP275BLU</v>
      </c>
      <c r="B4101" s="1165">
        <f>IFERROR(INDEX('PE Holds'!$B$15:$AF$554,MATCH(C4101,'PE Holds'!$B$15:$B$552,FALSE),MATCH(D4101,'PE Holds'!$B$15:$AF$15,FALSE)),0)</f>
        <v>0</v>
      </c>
      <c r="C4101" s="1165" t="str">
        <f t="shared" si="415"/>
        <v>PEXP275</v>
      </c>
      <c r="D4101" s="988" t="str">
        <f>'PE Holds'!$P$15</f>
        <v>Blue 
RAL 5015</v>
      </c>
      <c r="E4101" s="1165" t="s">
        <v>27827</v>
      </c>
      <c r="F4101" s="1165" t="s">
        <v>27824</v>
      </c>
      <c r="G4101" s="1170" t="s">
        <v>28040</v>
      </c>
    </row>
    <row r="4102" spans="1:7" ht="15" customHeight="1">
      <c r="A4102" s="1165" t="str">
        <f t="shared" si="411"/>
        <v>PEXP275GRY</v>
      </c>
      <c r="B4102" s="1165">
        <f>IFERROR(INDEX('PE Holds'!$B$15:$AF$554,MATCH(C4102,'PE Holds'!$B$15:$B$552,FALSE),MATCH(D4102,'PE Holds'!$B$15:$AF$15,FALSE)),0)</f>
        <v>0</v>
      </c>
      <c r="C4102" s="1165" t="str">
        <f t="shared" si="415"/>
        <v>PEXP275</v>
      </c>
      <c r="D4102" s="988" t="str">
        <f>'PE Holds'!$Q$15</f>
        <v>Grey 
RAL 7001</v>
      </c>
      <c r="E4102" s="1165" t="s">
        <v>27828</v>
      </c>
      <c r="F4102" s="1165" t="s">
        <v>27824</v>
      </c>
      <c r="G4102" s="1170" t="s">
        <v>28040</v>
      </c>
    </row>
    <row r="4103" spans="1:7" ht="15" customHeight="1">
      <c r="A4103" s="1165" t="str">
        <f t="shared" si="411"/>
        <v>PEXP275BLK</v>
      </c>
      <c r="B4103" s="1165">
        <f>IFERROR(INDEX('PE Holds'!$B$15:$AF$554,MATCH(C4103,'PE Holds'!$B$15:$B$552,FALSE),MATCH(D4103,'PE Holds'!$B$15:$AF$15,FALSE)),0)</f>
        <v>0</v>
      </c>
      <c r="C4103" s="1165" t="str">
        <f t="shared" si="415"/>
        <v>PEXP275</v>
      </c>
      <c r="D4103" s="988" t="str">
        <f>'PE Holds'!$R$15</f>
        <v>Black 
RAL 9005</v>
      </c>
      <c r="E4103" s="1165" t="s">
        <v>27829</v>
      </c>
      <c r="F4103" s="1165" t="s">
        <v>27824</v>
      </c>
      <c r="G4103" s="1170" t="s">
        <v>28040</v>
      </c>
    </row>
    <row r="4104" spans="1:7" ht="15" customHeight="1">
      <c r="A4104" s="1165" t="str">
        <f t="shared" si="411"/>
        <v>PEXP275FLO</v>
      </c>
      <c r="B4104" s="1165">
        <f>IFERROR(INDEX('PE Holds'!$B$15:$AF$554,MATCH(C4104,'PE Holds'!$B$15:$B$552,FALSE),MATCH(D4104,'PE Holds'!$B$15:$AF$15,FALSE)),0)</f>
        <v>0</v>
      </c>
      <c r="C4104" s="1165" t="str">
        <f t="shared" si="415"/>
        <v>PEXP275</v>
      </c>
      <c r="D4104" s="988" t="str">
        <f>'PE Holds'!$S$15</f>
        <v>Fluo 
Orange</v>
      </c>
      <c r="E4104" s="1165" t="s">
        <v>27830</v>
      </c>
      <c r="F4104" s="1165" t="s">
        <v>27824</v>
      </c>
      <c r="G4104" s="1170" t="s">
        <v>28040</v>
      </c>
    </row>
    <row r="4105" spans="1:7" ht="15" customHeight="1">
      <c r="A4105" s="1165" t="str">
        <f t="shared" si="411"/>
        <v>PEXP275FLG</v>
      </c>
      <c r="B4105" s="1165">
        <f>IFERROR(INDEX('PE Holds'!$B$15:$AF$554,MATCH(C4105,'PE Holds'!$B$15:$B$552,FALSE),MATCH(D4105,'PE Holds'!$B$15:$AF$15,FALSE)),0)</f>
        <v>0</v>
      </c>
      <c r="C4105" s="1165" t="str">
        <f t="shared" si="415"/>
        <v>PEXP275</v>
      </c>
      <c r="D4105" s="988" t="str">
        <f>'PE Holds'!$T$15</f>
        <v>Fluo 
Green</v>
      </c>
      <c r="E4105" s="1165" t="s">
        <v>27831</v>
      </c>
      <c r="F4105" s="1165" t="s">
        <v>27824</v>
      </c>
      <c r="G4105" s="1170" t="s">
        <v>28040</v>
      </c>
    </row>
    <row r="4106" spans="1:7" ht="15" customHeight="1">
      <c r="A4106" s="1165" t="str">
        <f t="shared" si="411"/>
        <v>PEXP275FLP</v>
      </c>
      <c r="B4106" s="1165">
        <f>IFERROR(INDEX('PE Holds'!$B$15:$AF$554,MATCH(C4106,'PE Holds'!$B$15:$B$552,FALSE),MATCH(D4106,'PE Holds'!$B$15:$AF$15,FALSE)),0)</f>
        <v>0</v>
      </c>
      <c r="C4106" s="1165" t="str">
        <f t="shared" si="415"/>
        <v>PEXP275</v>
      </c>
      <c r="D4106" s="988" t="str">
        <f>'PE Holds'!$U$15</f>
        <v>Fluo 
Pink</v>
      </c>
      <c r="E4106" s="1165" t="s">
        <v>27832</v>
      </c>
      <c r="F4106" s="1165" t="s">
        <v>27824</v>
      </c>
      <c r="G4106" s="1170" t="s">
        <v>28040</v>
      </c>
    </row>
    <row r="4107" spans="1:7" ht="15" customHeight="1">
      <c r="A4107" s="1165" t="str">
        <f t="shared" si="411"/>
        <v>PEXP275FLY</v>
      </c>
      <c r="B4107" s="1165">
        <f>IFERROR(INDEX('PE Holds'!$B$15:$AF$554,MATCH(C4107,'PE Holds'!$B$15:$B$552,FALSE),MATCH(D4107,'PE Holds'!$B$15:$AF$15,FALSE)),0)</f>
        <v>0</v>
      </c>
      <c r="C4107" s="1165" t="str">
        <f t="shared" si="415"/>
        <v>PEXP275</v>
      </c>
      <c r="D4107" s="988" t="str">
        <f>'PE Holds'!$V$15</f>
        <v>Fluo 
Yellow</v>
      </c>
      <c r="E4107" s="1165" t="s">
        <v>28041</v>
      </c>
      <c r="F4107" s="1165" t="s">
        <v>27824</v>
      </c>
      <c r="G4107" s="1170" t="s">
        <v>28040</v>
      </c>
    </row>
    <row r="4108" spans="1:7" ht="15" customHeight="1">
      <c r="A4108" s="1165" t="str">
        <f t="shared" ref="A4108:A4162" si="416">CONCATENATE(C4108,E4108)</f>
        <v>PEXP275VIO</v>
      </c>
      <c r="B4108" s="1165">
        <f>IFERROR(INDEX('PE Holds'!$B$15:$AF$554,MATCH(C4108,'PE Holds'!$B$15:$B$552,FALSE),MATCH(D4108,'PE Holds'!$B$15:$AF$15,FALSE)),0)</f>
        <v>0</v>
      </c>
      <c r="C4108" s="1165" t="str">
        <f t="shared" si="415"/>
        <v>PEXP275</v>
      </c>
      <c r="D4108" s="988" t="str">
        <f>'PE Holds'!$W$15</f>
        <v>Violet 
RAL 4008</v>
      </c>
      <c r="E4108" s="1165" t="s">
        <v>27833</v>
      </c>
      <c r="F4108" s="1165" t="s">
        <v>27824</v>
      </c>
      <c r="G4108" s="1170" t="s">
        <v>28040</v>
      </c>
    </row>
    <row r="4109" spans="1:7" ht="15" customHeight="1">
      <c r="A4109" s="1165" t="str">
        <f t="shared" si="416"/>
        <v>PEXP275MIN</v>
      </c>
      <c r="B4109" s="1165">
        <f>IFERROR(INDEX('PE Holds'!$B$15:$AF$554,MATCH(C4109,'PE Holds'!$B$15:$B$552,FALSE),MATCH(D4109,'PE Holds'!$B$15:$AF$15,FALSE)),0)</f>
        <v>0</v>
      </c>
      <c r="C4109" s="1165" t="str">
        <f t="shared" si="415"/>
        <v>PEXP275</v>
      </c>
      <c r="D4109" s="988" t="str">
        <f>'PE Holds'!$X$15</f>
        <v>Mint 
RAL 6027</v>
      </c>
      <c r="E4109" s="1165" t="s">
        <v>27834</v>
      </c>
      <c r="F4109" s="1165" t="s">
        <v>27824</v>
      </c>
      <c r="G4109" s="1170" t="s">
        <v>28040</v>
      </c>
    </row>
    <row r="4110" spans="1:7" ht="15" customHeight="1">
      <c r="A4110" s="1165" t="str">
        <f t="shared" si="416"/>
        <v>PEXP275ORA</v>
      </c>
      <c r="B4110" s="1165">
        <f>IFERROR(INDEX('PE Holds'!$B$15:$AF$554,MATCH(C4110,'PE Holds'!$B$15:$B$552,FALSE),MATCH(D4110,'PE Holds'!$B$15:$AF$15,FALSE)),0)</f>
        <v>0</v>
      </c>
      <c r="C4110" s="1165" t="str">
        <f t="shared" si="415"/>
        <v>PEXP275</v>
      </c>
      <c r="D4110" s="988" t="str">
        <f>'PE Holds'!$Y$15</f>
        <v>Pure Orange</v>
      </c>
      <c r="E4110" s="1165" t="s">
        <v>27836</v>
      </c>
      <c r="F4110" s="1165" t="s">
        <v>27824</v>
      </c>
      <c r="G4110" s="1170" t="s">
        <v>28040</v>
      </c>
    </row>
    <row r="4111" spans="1:7" ht="15" customHeight="1">
      <c r="A4111" s="1165" t="str">
        <f t="shared" si="416"/>
        <v>PEXP276WHI</v>
      </c>
      <c r="B4111" s="1165">
        <f>IFERROR(INDEX('PE Holds'!$B$15:$AF$554,MATCH(C4111,'PE Holds'!$B$15:$B$552,FALSE),MATCH(D4111,'PE Holds'!$B$15:$AF$15,FALSE)),0)</f>
        <v>0</v>
      </c>
      <c r="C4111" s="1165" t="s">
        <v>28116</v>
      </c>
      <c r="D4111" s="1166" t="str">
        <f>'PE Holds'!$L$15</f>
        <v>White 
RAL 9016</v>
      </c>
      <c r="E4111" s="1165" t="s">
        <v>27838</v>
      </c>
      <c r="F4111" s="1165" t="s">
        <v>27824</v>
      </c>
      <c r="G4111" s="1170" t="s">
        <v>28040</v>
      </c>
    </row>
    <row r="4112" spans="1:7" ht="15" customHeight="1">
      <c r="A4112" s="1165" t="str">
        <f t="shared" si="416"/>
        <v>PEXP276YEL</v>
      </c>
      <c r="B4112" s="1165">
        <f>IFERROR(INDEX('PE Holds'!$B$15:$AF$554,MATCH(C4112,'PE Holds'!$B$15:$B$552,FALSE),MATCH(D4112,'PE Holds'!$B$15:$AF$15,FALSE)),0)</f>
        <v>0</v>
      </c>
      <c r="C4112" s="1165" t="str">
        <f>+C4111</f>
        <v>PEXP276</v>
      </c>
      <c r="D4112" s="988" t="str">
        <f>'PE Holds'!$M$15</f>
        <v>Yellow 
RAL 1026</v>
      </c>
      <c r="E4112" s="1165" t="s">
        <v>27823</v>
      </c>
      <c r="F4112" s="1165" t="s">
        <v>27824</v>
      </c>
      <c r="G4112" s="1170" t="s">
        <v>28040</v>
      </c>
    </row>
    <row r="4113" spans="1:7" ht="15" customHeight="1">
      <c r="A4113" s="1165" t="str">
        <f t="shared" si="416"/>
        <v>PEXP276GRE</v>
      </c>
      <c r="B4113" s="1165">
        <f>IFERROR(INDEX('PE Holds'!$B$15:$AF$554,MATCH(C4113,'PE Holds'!$B$15:$B$552,FALSE),MATCH(D4113,'PE Holds'!$B$15:$AF$15,FALSE)),0)</f>
        <v>0</v>
      </c>
      <c r="C4113" s="1165" t="str">
        <f t="shared" ref="C4113:C4124" si="417">+C4112</f>
        <v>PEXP276</v>
      </c>
      <c r="D4113" s="988" t="str">
        <f>'PE Holds'!$N$15</f>
        <v>Green 
RAL 6002</v>
      </c>
      <c r="E4113" s="1165" t="s">
        <v>27837</v>
      </c>
      <c r="F4113" s="1165" t="s">
        <v>27824</v>
      </c>
      <c r="G4113" s="1170" t="s">
        <v>28040</v>
      </c>
    </row>
    <row r="4114" spans="1:7" ht="15" customHeight="1">
      <c r="A4114" s="1165" t="str">
        <f t="shared" si="416"/>
        <v>PEXP276RED</v>
      </c>
      <c r="B4114" s="1165">
        <f>IFERROR(INDEX('PE Holds'!$B$15:$AF$554,MATCH(C4114,'PE Holds'!$B$15:$B$552,FALSE),MATCH(D4114,'PE Holds'!$B$15:$AF$15,FALSE)),0)</f>
        <v>0</v>
      </c>
      <c r="C4114" s="1165" t="str">
        <f t="shared" si="417"/>
        <v>PEXP276</v>
      </c>
      <c r="D4114" s="988" t="str">
        <f>'PE Holds'!$O$15</f>
        <v>Red 
RAL 3020</v>
      </c>
      <c r="E4114" s="1165" t="s">
        <v>27826</v>
      </c>
      <c r="F4114" s="1165" t="s">
        <v>27824</v>
      </c>
      <c r="G4114" s="1170" t="s">
        <v>28040</v>
      </c>
    </row>
    <row r="4115" spans="1:7" ht="15" customHeight="1">
      <c r="A4115" s="1165" t="str">
        <f t="shared" si="416"/>
        <v>PEXP276BLU</v>
      </c>
      <c r="B4115" s="1165">
        <f>IFERROR(INDEX('PE Holds'!$B$15:$AF$554,MATCH(C4115,'PE Holds'!$B$15:$B$552,FALSE),MATCH(D4115,'PE Holds'!$B$15:$AF$15,FALSE)),0)</f>
        <v>0</v>
      </c>
      <c r="C4115" s="1165" t="str">
        <f t="shared" si="417"/>
        <v>PEXP276</v>
      </c>
      <c r="D4115" s="988" t="str">
        <f>'PE Holds'!$P$15</f>
        <v>Blue 
RAL 5015</v>
      </c>
      <c r="E4115" s="1165" t="s">
        <v>27827</v>
      </c>
      <c r="F4115" s="1165" t="s">
        <v>27824</v>
      </c>
      <c r="G4115" s="1170" t="s">
        <v>28040</v>
      </c>
    </row>
    <row r="4116" spans="1:7" ht="15" customHeight="1">
      <c r="A4116" s="1165" t="str">
        <f t="shared" si="416"/>
        <v>PEXP276GRY</v>
      </c>
      <c r="B4116" s="1165">
        <f>IFERROR(INDEX('PE Holds'!$B$15:$AF$554,MATCH(C4116,'PE Holds'!$B$15:$B$552,FALSE),MATCH(D4116,'PE Holds'!$B$15:$AF$15,FALSE)),0)</f>
        <v>0</v>
      </c>
      <c r="C4116" s="1165" t="str">
        <f t="shared" si="417"/>
        <v>PEXP276</v>
      </c>
      <c r="D4116" s="988" t="str">
        <f>'PE Holds'!$Q$15</f>
        <v>Grey 
RAL 7001</v>
      </c>
      <c r="E4116" s="1165" t="s">
        <v>27828</v>
      </c>
      <c r="F4116" s="1165" t="s">
        <v>27824</v>
      </c>
      <c r="G4116" s="1170" t="s">
        <v>28040</v>
      </c>
    </row>
    <row r="4117" spans="1:7" ht="15" customHeight="1">
      <c r="A4117" s="1165" t="str">
        <f t="shared" si="416"/>
        <v>PEXP276BLK</v>
      </c>
      <c r="B4117" s="1165">
        <f>IFERROR(INDEX('PE Holds'!$B$15:$AF$554,MATCH(C4117,'PE Holds'!$B$15:$B$552,FALSE),MATCH(D4117,'PE Holds'!$B$15:$AF$15,FALSE)),0)</f>
        <v>0</v>
      </c>
      <c r="C4117" s="1165" t="str">
        <f t="shared" si="417"/>
        <v>PEXP276</v>
      </c>
      <c r="D4117" s="988" t="str">
        <f>'PE Holds'!$R$15</f>
        <v>Black 
RAL 9005</v>
      </c>
      <c r="E4117" s="1165" t="s">
        <v>27829</v>
      </c>
      <c r="F4117" s="1165" t="s">
        <v>27824</v>
      </c>
      <c r="G4117" s="1170" t="s">
        <v>28040</v>
      </c>
    </row>
    <row r="4118" spans="1:7" ht="15" customHeight="1">
      <c r="A4118" s="1165" t="str">
        <f t="shared" si="416"/>
        <v>PEXP276FLO</v>
      </c>
      <c r="B4118" s="1165">
        <f>IFERROR(INDEX('PE Holds'!$B$15:$AF$554,MATCH(C4118,'PE Holds'!$B$15:$B$552,FALSE),MATCH(D4118,'PE Holds'!$B$15:$AF$15,FALSE)),0)</f>
        <v>0</v>
      </c>
      <c r="C4118" s="1165" t="str">
        <f t="shared" si="417"/>
        <v>PEXP276</v>
      </c>
      <c r="D4118" s="988" t="str">
        <f>'PE Holds'!$S$15</f>
        <v>Fluo 
Orange</v>
      </c>
      <c r="E4118" s="1165" t="s">
        <v>27830</v>
      </c>
      <c r="F4118" s="1165" t="s">
        <v>27824</v>
      </c>
      <c r="G4118" s="1170" t="s">
        <v>28040</v>
      </c>
    </row>
    <row r="4119" spans="1:7" ht="15" customHeight="1">
      <c r="A4119" s="1165" t="str">
        <f t="shared" si="416"/>
        <v>PEXP276FLG</v>
      </c>
      <c r="B4119" s="1165">
        <f>IFERROR(INDEX('PE Holds'!$B$15:$AF$554,MATCH(C4119,'PE Holds'!$B$15:$B$552,FALSE),MATCH(D4119,'PE Holds'!$B$15:$AF$15,FALSE)),0)</f>
        <v>0</v>
      </c>
      <c r="C4119" s="1165" t="str">
        <f t="shared" si="417"/>
        <v>PEXP276</v>
      </c>
      <c r="D4119" s="988" t="str">
        <f>'PE Holds'!$T$15</f>
        <v>Fluo 
Green</v>
      </c>
      <c r="E4119" s="1165" t="s">
        <v>27831</v>
      </c>
      <c r="F4119" s="1165" t="s">
        <v>27824</v>
      </c>
      <c r="G4119" s="1170" t="s">
        <v>28040</v>
      </c>
    </row>
    <row r="4120" spans="1:7" ht="15" customHeight="1">
      <c r="A4120" s="1165" t="str">
        <f t="shared" si="416"/>
        <v>PEXP276FLP</v>
      </c>
      <c r="B4120" s="1165">
        <f>IFERROR(INDEX('PE Holds'!$B$15:$AF$554,MATCH(C4120,'PE Holds'!$B$15:$B$552,FALSE),MATCH(D4120,'PE Holds'!$B$15:$AF$15,FALSE)),0)</f>
        <v>0</v>
      </c>
      <c r="C4120" s="1165" t="str">
        <f t="shared" si="417"/>
        <v>PEXP276</v>
      </c>
      <c r="D4120" s="988" t="str">
        <f>'PE Holds'!$U$15</f>
        <v>Fluo 
Pink</v>
      </c>
      <c r="E4120" s="1165" t="s">
        <v>27832</v>
      </c>
      <c r="F4120" s="1165" t="s">
        <v>27824</v>
      </c>
      <c r="G4120" s="1170" t="s">
        <v>28040</v>
      </c>
    </row>
    <row r="4121" spans="1:7" ht="15" customHeight="1">
      <c r="A4121" s="1165" t="str">
        <f t="shared" si="416"/>
        <v>PEXP276FLY</v>
      </c>
      <c r="B4121" s="1165">
        <f>IFERROR(INDEX('PE Holds'!$B$15:$AF$554,MATCH(C4121,'PE Holds'!$B$15:$B$552,FALSE),MATCH(D4121,'PE Holds'!$B$15:$AF$15,FALSE)),0)</f>
        <v>0</v>
      </c>
      <c r="C4121" s="1165" t="str">
        <f t="shared" si="417"/>
        <v>PEXP276</v>
      </c>
      <c r="D4121" s="988" t="str">
        <f>'PE Holds'!$V$15</f>
        <v>Fluo 
Yellow</v>
      </c>
      <c r="E4121" s="1165" t="s">
        <v>28041</v>
      </c>
      <c r="F4121" s="1165" t="s">
        <v>27824</v>
      </c>
      <c r="G4121" s="1170" t="s">
        <v>28040</v>
      </c>
    </row>
    <row r="4122" spans="1:7" ht="15" customHeight="1">
      <c r="A4122" s="1165" t="str">
        <f t="shared" si="416"/>
        <v>PEXP276VIO</v>
      </c>
      <c r="B4122" s="1165">
        <f>IFERROR(INDEX('PE Holds'!$B$15:$AF$554,MATCH(C4122,'PE Holds'!$B$15:$B$552,FALSE),MATCH(D4122,'PE Holds'!$B$15:$AF$15,FALSE)),0)</f>
        <v>0</v>
      </c>
      <c r="C4122" s="1165" t="str">
        <f t="shared" si="417"/>
        <v>PEXP276</v>
      </c>
      <c r="D4122" s="988" t="str">
        <f>'PE Holds'!$W$15</f>
        <v>Violet 
RAL 4008</v>
      </c>
      <c r="E4122" s="1165" t="s">
        <v>27833</v>
      </c>
      <c r="F4122" s="1165" t="s">
        <v>27824</v>
      </c>
      <c r="G4122" s="1170" t="s">
        <v>28040</v>
      </c>
    </row>
    <row r="4123" spans="1:7" ht="15" customHeight="1">
      <c r="A4123" s="1165" t="str">
        <f t="shared" si="416"/>
        <v>PEXP276MIN</v>
      </c>
      <c r="B4123" s="1165">
        <f>IFERROR(INDEX('PE Holds'!$B$15:$AF$554,MATCH(C4123,'PE Holds'!$B$15:$B$552,FALSE),MATCH(D4123,'PE Holds'!$B$15:$AF$15,FALSE)),0)</f>
        <v>0</v>
      </c>
      <c r="C4123" s="1165" t="str">
        <f t="shared" si="417"/>
        <v>PEXP276</v>
      </c>
      <c r="D4123" s="988" t="str">
        <f>'PE Holds'!$X$15</f>
        <v>Mint 
RAL 6027</v>
      </c>
      <c r="E4123" s="1165" t="s">
        <v>27834</v>
      </c>
      <c r="F4123" s="1165" t="s">
        <v>27824</v>
      </c>
      <c r="G4123" s="1170" t="s">
        <v>28040</v>
      </c>
    </row>
    <row r="4124" spans="1:7" ht="15" customHeight="1">
      <c r="A4124" s="1165" t="str">
        <f t="shared" si="416"/>
        <v>PEXP276ORA</v>
      </c>
      <c r="B4124" s="1165">
        <f>IFERROR(INDEX('PE Holds'!$B$15:$AF$554,MATCH(C4124,'PE Holds'!$B$15:$B$552,FALSE),MATCH(D4124,'PE Holds'!$B$15:$AF$15,FALSE)),0)</f>
        <v>0</v>
      </c>
      <c r="C4124" s="1165" t="str">
        <f t="shared" si="417"/>
        <v>PEXP276</v>
      </c>
      <c r="D4124" s="988" t="str">
        <f>'PE Holds'!$Y$15</f>
        <v>Pure Orange</v>
      </c>
      <c r="E4124" s="1165" t="s">
        <v>27836</v>
      </c>
      <c r="F4124" s="1165" t="s">
        <v>27824</v>
      </c>
      <c r="G4124" s="1170" t="s">
        <v>28040</v>
      </c>
    </row>
    <row r="4125" spans="1:7" ht="15" customHeight="1">
      <c r="A4125" s="1165" t="str">
        <f t="shared" si="416"/>
        <v>PEXP277YEL</v>
      </c>
      <c r="B4125" s="1165">
        <f>IFERROR(INDEX('PU Holds'!$B$14:$AF$554,MATCH(C4125,'PU Holds'!$B$14:$B$552,FALSE),MATCH(D4125,'PU Holds'!$B$14:$AF$14,FALSE)),0)</f>
        <v>0</v>
      </c>
      <c r="C4125" s="1165" t="s">
        <v>28117</v>
      </c>
      <c r="D4125" s="1168" t="str">
        <f>'PU Holds'!$M$14</f>
        <v>Yellow 
RAL 1026</v>
      </c>
      <c r="E4125" s="1165" t="s">
        <v>27823</v>
      </c>
      <c r="F4125" s="1165" t="s">
        <v>27824</v>
      </c>
      <c r="G4125" s="1170" t="s">
        <v>27825</v>
      </c>
    </row>
    <row r="4126" spans="1:7" ht="15" customHeight="1">
      <c r="A4126" s="1165" t="str">
        <f t="shared" si="416"/>
        <v>PEXP277RED</v>
      </c>
      <c r="B4126" s="1165">
        <f>IFERROR(INDEX('PU Holds'!$B$14:$AF$554,MATCH(C4126,'PU Holds'!$B$14:$B$552,FALSE),MATCH(D4126,'PU Holds'!$B$14:$AF$14,FALSE)),0)</f>
        <v>0</v>
      </c>
      <c r="C4126" s="1165" t="str">
        <f t="shared" ref="C4126:C4139" si="418">C4125</f>
        <v>PEXP277</v>
      </c>
      <c r="D4126" s="988" t="str">
        <f>'PU Holds'!$O$14</f>
        <v>Red 
RAL 3020</v>
      </c>
      <c r="E4126" s="1165" t="s">
        <v>27826</v>
      </c>
      <c r="F4126" s="1165" t="s">
        <v>27824</v>
      </c>
      <c r="G4126" s="1170" t="s">
        <v>27825</v>
      </c>
    </row>
    <row r="4127" spans="1:7" ht="15" customHeight="1">
      <c r="A4127" s="1165" t="str">
        <f t="shared" si="416"/>
        <v>PEXP277BLU</v>
      </c>
      <c r="B4127" s="1165">
        <f>IFERROR(INDEX('PU Holds'!$B$14:$AF$554,MATCH(C4127,'PU Holds'!$B$14:$B$552,FALSE),MATCH(D4127,'PU Holds'!$B$14:$AF$14,FALSE)),0)</f>
        <v>0</v>
      </c>
      <c r="C4127" s="1165" t="str">
        <f t="shared" si="418"/>
        <v>PEXP277</v>
      </c>
      <c r="D4127" s="988" t="str">
        <f>'PU Holds'!$P$14</f>
        <v>Blue 
RAL 5015</v>
      </c>
      <c r="E4127" s="1165" t="s">
        <v>27827</v>
      </c>
      <c r="F4127" s="1165" t="s">
        <v>27824</v>
      </c>
      <c r="G4127" s="1170" t="s">
        <v>27825</v>
      </c>
    </row>
    <row r="4128" spans="1:7" ht="15" customHeight="1">
      <c r="A4128" s="1165" t="str">
        <f t="shared" si="416"/>
        <v>PEXP277GRY</v>
      </c>
      <c r="B4128" s="1165">
        <f>IFERROR(INDEX('PU Holds'!$B$14:$AF$554,MATCH(C4128,'PU Holds'!$B$14:$B$552,FALSE),MATCH(D4128,'PU Holds'!$B$14:$AF$14,FALSE)),0)</f>
        <v>0</v>
      </c>
      <c r="C4128" s="1165" t="str">
        <f t="shared" si="418"/>
        <v>PEXP277</v>
      </c>
      <c r="D4128" s="988" t="str">
        <f>'PU Holds'!$Q$14</f>
        <v>Grey 
RAL 7001</v>
      </c>
      <c r="E4128" s="1165" t="s">
        <v>27828</v>
      </c>
      <c r="F4128" s="1165" t="s">
        <v>27824</v>
      </c>
      <c r="G4128" s="1170" t="s">
        <v>27825</v>
      </c>
    </row>
    <row r="4129" spans="1:7" ht="15" customHeight="1">
      <c r="A4129" s="1165" t="str">
        <f t="shared" si="416"/>
        <v>PEXP277BLK</v>
      </c>
      <c r="B4129" s="1165">
        <f>IFERROR(INDEX('PU Holds'!$B$14:$AF$554,MATCH(C4129,'PU Holds'!$B$14:$B$552,FALSE),MATCH(D4129,'PU Holds'!$B$14:$AF$14,FALSE)),0)</f>
        <v>0</v>
      </c>
      <c r="C4129" s="1165" t="str">
        <f t="shared" si="418"/>
        <v>PEXP277</v>
      </c>
      <c r="D4129" s="988" t="str">
        <f>'PU Holds'!$R$14</f>
        <v>Black 
RAL 9005</v>
      </c>
      <c r="E4129" s="1165" t="s">
        <v>27829</v>
      </c>
      <c r="F4129" s="1165" t="s">
        <v>27824</v>
      </c>
      <c r="G4129" s="1170" t="s">
        <v>27825</v>
      </c>
    </row>
    <row r="4130" spans="1:7" ht="15" customHeight="1">
      <c r="A4130" s="1165" t="str">
        <f t="shared" si="416"/>
        <v>PEXP277FLO</v>
      </c>
      <c r="B4130" s="1165">
        <f>IFERROR(INDEX('PU Holds'!$B$14:$AF$554,MATCH(C4130,'PU Holds'!$B$14:$B$552,FALSE),MATCH(D4130,'PU Holds'!$B$14:$AF$14,FALSE)),0)</f>
        <v>0</v>
      </c>
      <c r="C4130" s="1165" t="str">
        <f t="shared" si="418"/>
        <v>PEXP277</v>
      </c>
      <c r="D4130" s="988" t="str">
        <f>'PU Holds'!$S$14</f>
        <v>Fluo 
Orange</v>
      </c>
      <c r="E4130" s="1165" t="s">
        <v>27830</v>
      </c>
      <c r="F4130" s="1165" t="s">
        <v>27824</v>
      </c>
      <c r="G4130" s="1170" t="s">
        <v>27825</v>
      </c>
    </row>
    <row r="4131" spans="1:7" ht="15" customHeight="1">
      <c r="A4131" s="1165" t="str">
        <f t="shared" si="416"/>
        <v>PEXP277FLG</v>
      </c>
      <c r="B4131" s="1165">
        <f>IFERROR(INDEX('PU Holds'!$B$14:$AF$554,MATCH(C4131,'PU Holds'!$B$14:$B$552,FALSE),MATCH(D4131,'PU Holds'!$B$14:$AF$14,FALSE)),0)</f>
        <v>0</v>
      </c>
      <c r="C4131" s="1165" t="str">
        <f t="shared" si="418"/>
        <v>PEXP277</v>
      </c>
      <c r="D4131" s="988" t="str">
        <f>'PU Holds'!$T$14</f>
        <v>Fluo 
Green</v>
      </c>
      <c r="E4131" s="1165" t="s">
        <v>27831</v>
      </c>
      <c r="F4131" s="1165" t="s">
        <v>27824</v>
      </c>
      <c r="G4131" s="1170" t="s">
        <v>27825</v>
      </c>
    </row>
    <row r="4132" spans="1:7" ht="15" customHeight="1">
      <c r="A4132" s="1165" t="str">
        <f t="shared" si="416"/>
        <v>PEXP277FLP</v>
      </c>
      <c r="B4132" s="1165">
        <f>IFERROR(INDEX('PU Holds'!$B$14:$AF$554,MATCH(C4132,'PU Holds'!$B$14:$B$552,FALSE),MATCH(D4132,'PU Holds'!$B$14:$AF$14,FALSE)),0)</f>
        <v>0</v>
      </c>
      <c r="C4132" s="1165" t="str">
        <f t="shared" si="418"/>
        <v>PEXP277</v>
      </c>
      <c r="D4132" s="988" t="str">
        <f>'PU Holds'!$U$14</f>
        <v>Fluo 
Pink</v>
      </c>
      <c r="E4132" s="1165" t="s">
        <v>27832</v>
      </c>
      <c r="F4132" s="1165" t="s">
        <v>27824</v>
      </c>
      <c r="G4132" s="1170" t="s">
        <v>27825</v>
      </c>
    </row>
    <row r="4133" spans="1:7" ht="15" customHeight="1">
      <c r="A4133" s="1165" t="str">
        <f t="shared" si="416"/>
        <v>PEXP277VIO</v>
      </c>
      <c r="B4133" s="1165">
        <f>IFERROR(INDEX('PU Holds'!$B$14:$AF$554,MATCH(C4133,'PU Holds'!$B$14:$B$552,FALSE),MATCH(D4133,'PU Holds'!$B$14:$AF$14,FALSE)),0)</f>
        <v>0</v>
      </c>
      <c r="C4133" s="1165" t="str">
        <f t="shared" si="418"/>
        <v>PEXP277</v>
      </c>
      <c r="D4133" s="988" t="str">
        <f>'PU Holds'!$W$14</f>
        <v>Violet 
RAL 4008</v>
      </c>
      <c r="E4133" s="1165" t="s">
        <v>27833</v>
      </c>
      <c r="F4133" s="1165" t="s">
        <v>27824</v>
      </c>
      <c r="G4133" s="1170" t="s">
        <v>27825</v>
      </c>
    </row>
    <row r="4134" spans="1:7" ht="15" customHeight="1">
      <c r="A4134" s="1165" t="str">
        <f t="shared" si="416"/>
        <v>PEXP277MIN</v>
      </c>
      <c r="B4134" s="1165">
        <f>IFERROR(INDEX('PU Holds'!$B$14:$AF$554,MATCH(C4134,'PU Holds'!$B$14:$B$552,FALSE),MATCH(D4134,'PU Holds'!$B$14:$AF$14,FALSE)),0)</f>
        <v>0</v>
      </c>
      <c r="C4134" s="1165" t="str">
        <f t="shared" si="418"/>
        <v>PEXP277</v>
      </c>
      <c r="D4134" s="988" t="str">
        <f>'PU Holds'!$X$14</f>
        <v>Mint 
RAL 6027</v>
      </c>
      <c r="E4134" s="1165" t="s">
        <v>27834</v>
      </c>
      <c r="F4134" s="1165" t="s">
        <v>27824</v>
      </c>
      <c r="G4134" s="1170" t="s">
        <v>27825</v>
      </c>
    </row>
    <row r="4135" spans="1:7" ht="15" customHeight="1">
      <c r="A4135" s="1165" t="str">
        <f t="shared" si="416"/>
        <v>PEXP277PUK</v>
      </c>
      <c r="B4135" s="1165">
        <f>IFERROR(INDEX('PU Holds'!$B$14:$AF$554,MATCH(C4135,'PU Holds'!$B$14:$B$552,FALSE),MATCH(D4135,'PU Holds'!$B$14:$AF$14,FALSE)),0)</f>
        <v>0</v>
      </c>
      <c r="C4135" s="1165" t="str">
        <f t="shared" si="418"/>
        <v>PEXP277</v>
      </c>
      <c r="D4135" s="988" t="str">
        <f>'PU Holds'!$Z$14</f>
        <v>Green 
(Puke 16-09)</v>
      </c>
      <c r="E4135" s="1165" t="s">
        <v>27835</v>
      </c>
      <c r="F4135" s="1165" t="s">
        <v>27824</v>
      </c>
      <c r="G4135" s="1170" t="s">
        <v>27825</v>
      </c>
    </row>
    <row r="4136" spans="1:7" ht="15" customHeight="1">
      <c r="A4136" s="1165" t="str">
        <f t="shared" si="416"/>
        <v>PEXP277ORA</v>
      </c>
      <c r="B4136" s="1165">
        <f>IFERROR(INDEX('PU Holds'!$B$14:$AF$554,MATCH(C4136,'PU Holds'!$B$14:$B$552,FALSE),MATCH(D4136,'PU Holds'!$B$14:$AF$14,FALSE)),0)</f>
        <v>0</v>
      </c>
      <c r="C4136" s="1165" t="str">
        <f t="shared" si="418"/>
        <v>PEXP277</v>
      </c>
      <c r="D4136" s="988" t="str">
        <f>'PU Holds'!$AA$14</f>
        <v>US Orange
14-01</v>
      </c>
      <c r="E4136" s="1165" t="s">
        <v>27836</v>
      </c>
      <c r="F4136" s="1165" t="s">
        <v>27824</v>
      </c>
      <c r="G4136" s="1170" t="s">
        <v>27825</v>
      </c>
    </row>
    <row r="4137" spans="1:7" ht="15" customHeight="1">
      <c r="A4137" s="1165" t="str">
        <f t="shared" si="416"/>
        <v>PEXP277GRE</v>
      </c>
      <c r="B4137" s="1165">
        <f>IFERROR(INDEX('PU Holds'!$B$14:$AF$554,MATCH(C4137,'PU Holds'!$B$14:$B$552,FALSE),MATCH(D4137,'PU Holds'!$B$14:$AF$14,FALSE)),0)</f>
        <v>0</v>
      </c>
      <c r="C4137" s="1165" t="str">
        <f t="shared" si="418"/>
        <v>PEXP277</v>
      </c>
      <c r="D4137" s="988" t="str">
        <f>'PU Holds'!$AB$14</f>
        <v>US Green 
16 -16</v>
      </c>
      <c r="E4137" s="1165" t="s">
        <v>27837</v>
      </c>
      <c r="F4137" s="1165" t="s">
        <v>27824</v>
      </c>
      <c r="G4137" s="1170" t="s">
        <v>27825</v>
      </c>
    </row>
    <row r="4138" spans="1:7" ht="15" customHeight="1">
      <c r="A4138" s="1165" t="str">
        <f t="shared" si="416"/>
        <v>PEXP277WHI</v>
      </c>
      <c r="B4138" s="1165">
        <f>IFERROR(INDEX('PU Holds'!$B$14:$AF$554,MATCH(C4138,'PU Holds'!$B$14:$B$552,FALSE),MATCH(D4138,'PU Holds'!$B$14:$AF$14,FALSE)),0)</f>
        <v>0</v>
      </c>
      <c r="C4138" s="1165" t="str">
        <f t="shared" si="418"/>
        <v>PEXP277</v>
      </c>
      <c r="D4138" s="988" t="str">
        <f>'PU Holds'!$AC$14</f>
        <v>White 
RAL 9010</v>
      </c>
      <c r="E4138" s="1165" t="s">
        <v>27838</v>
      </c>
      <c r="F4138" s="1165" t="s">
        <v>27824</v>
      </c>
      <c r="G4138" s="1170" t="s">
        <v>27825</v>
      </c>
    </row>
    <row r="4139" spans="1:7" ht="15" customHeight="1">
      <c r="A4139" s="1165" t="str">
        <f t="shared" si="416"/>
        <v>PEXP277PUR</v>
      </c>
      <c r="B4139" s="1165">
        <f>IFERROR(INDEX('PU Holds'!$B$14:$AF$554,MATCH(C4139,'PU Holds'!$B$14:$B$552,FALSE),MATCH(D4139,'PU Holds'!$B$14:$AF$14,FALSE)),0)</f>
        <v>0</v>
      </c>
      <c r="C4139" s="1165" t="str">
        <f t="shared" si="418"/>
        <v>PEXP277</v>
      </c>
      <c r="D4139" s="988" t="str">
        <f>'PU Holds'!$AD$14</f>
        <v>US Purple</v>
      </c>
      <c r="E4139" s="1165" t="s">
        <v>27839</v>
      </c>
      <c r="F4139" s="1165" t="s">
        <v>27824</v>
      </c>
      <c r="G4139" s="1170" t="s">
        <v>27825</v>
      </c>
    </row>
    <row r="4140" spans="1:7" ht="15" customHeight="1">
      <c r="A4140" s="1165" t="str">
        <f t="shared" si="416"/>
        <v>PEXP278YEL</v>
      </c>
      <c r="B4140" s="1165">
        <f>IFERROR(INDEX('PU Holds'!$B$14:$AF$554,MATCH(C4140,'PU Holds'!$B$14:$B$552,FALSE),MATCH(D4140,'PU Holds'!$B$14:$AF$14,FALSE)),0)</f>
        <v>0</v>
      </c>
      <c r="C4140" s="1165" t="s">
        <v>28118</v>
      </c>
      <c r="D4140" s="1168" t="str">
        <f>'PU Holds'!$M$14</f>
        <v>Yellow 
RAL 1026</v>
      </c>
      <c r="E4140" s="1165" t="s">
        <v>27823</v>
      </c>
      <c r="F4140" s="1165" t="s">
        <v>27824</v>
      </c>
      <c r="G4140" s="1170" t="s">
        <v>27825</v>
      </c>
    </row>
    <row r="4141" spans="1:7" ht="15" customHeight="1">
      <c r="A4141" s="1165" t="str">
        <f t="shared" si="416"/>
        <v>PEXP278RED</v>
      </c>
      <c r="B4141" s="1165">
        <f>IFERROR(INDEX('PU Holds'!$B$14:$AF$554,MATCH(C4141,'PU Holds'!$B$14:$B$552,FALSE),MATCH(D4141,'PU Holds'!$B$14:$AF$14,FALSE)),0)</f>
        <v>0</v>
      </c>
      <c r="C4141" s="1165" t="str">
        <f t="shared" ref="C4141:C4154" si="419">C4140</f>
        <v>PEXP278</v>
      </c>
      <c r="D4141" s="988" t="str">
        <f>'PU Holds'!$O$14</f>
        <v>Red 
RAL 3020</v>
      </c>
      <c r="E4141" s="1165" t="s">
        <v>27826</v>
      </c>
      <c r="F4141" s="1165" t="s">
        <v>27824</v>
      </c>
      <c r="G4141" s="1170" t="s">
        <v>27825</v>
      </c>
    </row>
    <row r="4142" spans="1:7" ht="15" customHeight="1">
      <c r="A4142" s="1165" t="str">
        <f t="shared" si="416"/>
        <v>PEXP278BLU</v>
      </c>
      <c r="B4142" s="1165">
        <f>IFERROR(INDEX('PU Holds'!$B$14:$AF$554,MATCH(C4142,'PU Holds'!$B$14:$B$552,FALSE),MATCH(D4142,'PU Holds'!$B$14:$AF$14,FALSE)),0)</f>
        <v>0</v>
      </c>
      <c r="C4142" s="1165" t="str">
        <f t="shared" si="419"/>
        <v>PEXP278</v>
      </c>
      <c r="D4142" s="988" t="str">
        <f>'PU Holds'!$P$14</f>
        <v>Blue 
RAL 5015</v>
      </c>
      <c r="E4142" s="1165" t="s">
        <v>27827</v>
      </c>
      <c r="F4142" s="1165" t="s">
        <v>27824</v>
      </c>
      <c r="G4142" s="1170" t="s">
        <v>27825</v>
      </c>
    </row>
    <row r="4143" spans="1:7" ht="15" customHeight="1">
      <c r="A4143" s="1165" t="str">
        <f t="shared" si="416"/>
        <v>PEXP278GRY</v>
      </c>
      <c r="B4143" s="1165">
        <f>IFERROR(INDEX('PU Holds'!$B$14:$AF$554,MATCH(C4143,'PU Holds'!$B$14:$B$552,FALSE),MATCH(D4143,'PU Holds'!$B$14:$AF$14,FALSE)),0)</f>
        <v>0</v>
      </c>
      <c r="C4143" s="1165" t="str">
        <f t="shared" si="419"/>
        <v>PEXP278</v>
      </c>
      <c r="D4143" s="988" t="str">
        <f>'PU Holds'!$Q$14</f>
        <v>Grey 
RAL 7001</v>
      </c>
      <c r="E4143" s="1165" t="s">
        <v>27828</v>
      </c>
      <c r="F4143" s="1165" t="s">
        <v>27824</v>
      </c>
      <c r="G4143" s="1170" t="s">
        <v>27825</v>
      </c>
    </row>
    <row r="4144" spans="1:7" ht="15" customHeight="1">
      <c r="A4144" s="1165" t="str">
        <f t="shared" si="416"/>
        <v>PEXP278BLK</v>
      </c>
      <c r="B4144" s="1165">
        <f>IFERROR(INDEX('PU Holds'!$B$14:$AF$554,MATCH(C4144,'PU Holds'!$B$14:$B$552,FALSE),MATCH(D4144,'PU Holds'!$B$14:$AF$14,FALSE)),0)</f>
        <v>0</v>
      </c>
      <c r="C4144" s="1165" t="str">
        <f t="shared" si="419"/>
        <v>PEXP278</v>
      </c>
      <c r="D4144" s="988" t="str">
        <f>'PU Holds'!$R$14</f>
        <v>Black 
RAL 9005</v>
      </c>
      <c r="E4144" s="1165" t="s">
        <v>27829</v>
      </c>
      <c r="F4144" s="1165" t="s">
        <v>27824</v>
      </c>
      <c r="G4144" s="1170" t="s">
        <v>27825</v>
      </c>
    </row>
    <row r="4145" spans="1:7" ht="15" customHeight="1">
      <c r="A4145" s="1165" t="str">
        <f t="shared" si="416"/>
        <v>PEXP278FLO</v>
      </c>
      <c r="B4145" s="1165">
        <f>IFERROR(INDEX('PU Holds'!$B$14:$AF$554,MATCH(C4145,'PU Holds'!$B$14:$B$552,FALSE),MATCH(D4145,'PU Holds'!$B$14:$AF$14,FALSE)),0)</f>
        <v>0</v>
      </c>
      <c r="C4145" s="1165" t="str">
        <f t="shared" si="419"/>
        <v>PEXP278</v>
      </c>
      <c r="D4145" s="988" t="str">
        <f>'PU Holds'!$S$14</f>
        <v>Fluo 
Orange</v>
      </c>
      <c r="E4145" s="1165" t="s">
        <v>27830</v>
      </c>
      <c r="F4145" s="1165" t="s">
        <v>27824</v>
      </c>
      <c r="G4145" s="1170" t="s">
        <v>27825</v>
      </c>
    </row>
    <row r="4146" spans="1:7" ht="15" customHeight="1">
      <c r="A4146" s="1165" t="str">
        <f t="shared" si="416"/>
        <v>PEXP278FLG</v>
      </c>
      <c r="B4146" s="1165">
        <f>IFERROR(INDEX('PU Holds'!$B$14:$AF$554,MATCH(C4146,'PU Holds'!$B$14:$B$552,FALSE),MATCH(D4146,'PU Holds'!$B$14:$AF$14,FALSE)),0)</f>
        <v>0</v>
      </c>
      <c r="C4146" s="1165" t="str">
        <f t="shared" si="419"/>
        <v>PEXP278</v>
      </c>
      <c r="D4146" s="988" t="str">
        <f>'PU Holds'!$T$14</f>
        <v>Fluo 
Green</v>
      </c>
      <c r="E4146" s="1165" t="s">
        <v>27831</v>
      </c>
      <c r="F4146" s="1165" t="s">
        <v>27824</v>
      </c>
      <c r="G4146" s="1170" t="s">
        <v>27825</v>
      </c>
    </row>
    <row r="4147" spans="1:7" ht="15" customHeight="1">
      <c r="A4147" s="1165" t="str">
        <f t="shared" si="416"/>
        <v>PEXP278FLP</v>
      </c>
      <c r="B4147" s="1165">
        <f>IFERROR(INDEX('PU Holds'!$B$14:$AF$554,MATCH(C4147,'PU Holds'!$B$14:$B$552,FALSE),MATCH(D4147,'PU Holds'!$B$14:$AF$14,FALSE)),0)</f>
        <v>0</v>
      </c>
      <c r="C4147" s="1165" t="str">
        <f t="shared" si="419"/>
        <v>PEXP278</v>
      </c>
      <c r="D4147" s="988" t="str">
        <f>'PU Holds'!$U$14</f>
        <v>Fluo 
Pink</v>
      </c>
      <c r="E4147" s="1165" t="s">
        <v>27832</v>
      </c>
      <c r="F4147" s="1165" t="s">
        <v>27824</v>
      </c>
      <c r="G4147" s="1170" t="s">
        <v>27825</v>
      </c>
    </row>
    <row r="4148" spans="1:7" ht="15" customHeight="1">
      <c r="A4148" s="1165" t="str">
        <f t="shared" si="416"/>
        <v>PEXP278VIO</v>
      </c>
      <c r="B4148" s="1165">
        <f>IFERROR(INDEX('PU Holds'!$B$14:$AF$554,MATCH(C4148,'PU Holds'!$B$14:$B$552,FALSE),MATCH(D4148,'PU Holds'!$B$14:$AF$14,FALSE)),0)</f>
        <v>0</v>
      </c>
      <c r="C4148" s="1165" t="str">
        <f t="shared" si="419"/>
        <v>PEXP278</v>
      </c>
      <c r="D4148" s="988" t="str">
        <f>'PU Holds'!$W$14</f>
        <v>Violet 
RAL 4008</v>
      </c>
      <c r="E4148" s="1165" t="s">
        <v>27833</v>
      </c>
      <c r="F4148" s="1165" t="s">
        <v>27824</v>
      </c>
      <c r="G4148" s="1170" t="s">
        <v>27825</v>
      </c>
    </row>
    <row r="4149" spans="1:7" ht="15" customHeight="1">
      <c r="A4149" s="1165" t="str">
        <f t="shared" si="416"/>
        <v>PEXP278MIN</v>
      </c>
      <c r="B4149" s="1165">
        <f>IFERROR(INDEX('PU Holds'!$B$14:$AF$554,MATCH(C4149,'PU Holds'!$B$14:$B$552,FALSE),MATCH(D4149,'PU Holds'!$B$14:$AF$14,FALSE)),0)</f>
        <v>0</v>
      </c>
      <c r="C4149" s="1165" t="str">
        <f t="shared" si="419"/>
        <v>PEXP278</v>
      </c>
      <c r="D4149" s="988" t="str">
        <f>'PU Holds'!$X$14</f>
        <v>Mint 
RAL 6027</v>
      </c>
      <c r="E4149" s="1165" t="s">
        <v>27834</v>
      </c>
      <c r="F4149" s="1165" t="s">
        <v>27824</v>
      </c>
      <c r="G4149" s="1170" t="s">
        <v>27825</v>
      </c>
    </row>
    <row r="4150" spans="1:7" ht="15" customHeight="1">
      <c r="A4150" s="1165" t="str">
        <f t="shared" si="416"/>
        <v>PEXP278PUK</v>
      </c>
      <c r="B4150" s="1165">
        <f>IFERROR(INDEX('PU Holds'!$B$14:$AF$554,MATCH(C4150,'PU Holds'!$B$14:$B$552,FALSE),MATCH(D4150,'PU Holds'!$B$14:$AF$14,FALSE)),0)</f>
        <v>0</v>
      </c>
      <c r="C4150" s="1165" t="str">
        <f t="shared" si="419"/>
        <v>PEXP278</v>
      </c>
      <c r="D4150" s="988" t="str">
        <f>'PU Holds'!$Z$14</f>
        <v>Green 
(Puke 16-09)</v>
      </c>
      <c r="E4150" s="1165" t="s">
        <v>27835</v>
      </c>
      <c r="F4150" s="1165" t="s">
        <v>27824</v>
      </c>
      <c r="G4150" s="1170" t="s">
        <v>27825</v>
      </c>
    </row>
    <row r="4151" spans="1:7" ht="15" customHeight="1">
      <c r="A4151" s="1165" t="str">
        <f t="shared" si="416"/>
        <v>PEXP278ORA</v>
      </c>
      <c r="B4151" s="1165">
        <f>IFERROR(INDEX('PU Holds'!$B$14:$AF$554,MATCH(C4151,'PU Holds'!$B$14:$B$552,FALSE),MATCH(D4151,'PU Holds'!$B$14:$AF$14,FALSE)),0)</f>
        <v>0</v>
      </c>
      <c r="C4151" s="1165" t="str">
        <f t="shared" si="419"/>
        <v>PEXP278</v>
      </c>
      <c r="D4151" s="988" t="str">
        <f>'PU Holds'!$AA$14</f>
        <v>US Orange
14-01</v>
      </c>
      <c r="E4151" s="1165" t="s">
        <v>27836</v>
      </c>
      <c r="F4151" s="1165" t="s">
        <v>27824</v>
      </c>
      <c r="G4151" s="1170" t="s">
        <v>27825</v>
      </c>
    </row>
    <row r="4152" spans="1:7" ht="15" customHeight="1">
      <c r="A4152" s="1165" t="str">
        <f t="shared" si="416"/>
        <v>PEXP278GRE</v>
      </c>
      <c r="B4152" s="1165">
        <f>IFERROR(INDEX('PU Holds'!$B$14:$AF$554,MATCH(C4152,'PU Holds'!$B$14:$B$552,FALSE),MATCH(D4152,'PU Holds'!$B$14:$AF$14,FALSE)),0)</f>
        <v>0</v>
      </c>
      <c r="C4152" s="1165" t="str">
        <f t="shared" si="419"/>
        <v>PEXP278</v>
      </c>
      <c r="D4152" s="988" t="str">
        <f>'PU Holds'!$AB$14</f>
        <v>US Green 
16 -16</v>
      </c>
      <c r="E4152" s="1165" t="s">
        <v>27837</v>
      </c>
      <c r="F4152" s="1165" t="s">
        <v>27824</v>
      </c>
      <c r="G4152" s="1170" t="s">
        <v>27825</v>
      </c>
    </row>
    <row r="4153" spans="1:7" ht="15" customHeight="1">
      <c r="A4153" s="1165" t="str">
        <f t="shared" si="416"/>
        <v>PEXP278WHI</v>
      </c>
      <c r="B4153" s="1165">
        <f>IFERROR(INDEX('PU Holds'!$B$14:$AF$554,MATCH(C4153,'PU Holds'!$B$14:$B$552,FALSE),MATCH(D4153,'PU Holds'!$B$14:$AF$14,FALSE)),0)</f>
        <v>0</v>
      </c>
      <c r="C4153" s="1165" t="str">
        <f t="shared" si="419"/>
        <v>PEXP278</v>
      </c>
      <c r="D4153" s="988" t="str">
        <f>'PU Holds'!$AC$14</f>
        <v>White 
RAL 9010</v>
      </c>
      <c r="E4153" s="1165" t="s">
        <v>27838</v>
      </c>
      <c r="F4153" s="1165" t="s">
        <v>27824</v>
      </c>
      <c r="G4153" s="1170" t="s">
        <v>27825</v>
      </c>
    </row>
    <row r="4154" spans="1:7" ht="15" customHeight="1">
      <c r="A4154" s="1165" t="str">
        <f t="shared" si="416"/>
        <v>PEXP278PUR</v>
      </c>
      <c r="B4154" s="1165">
        <f>IFERROR(INDEX('PU Holds'!$B$14:$AF$554,MATCH(C4154,'PU Holds'!$B$14:$B$552,FALSE),MATCH(D4154,'PU Holds'!$B$14:$AF$14,FALSE)),0)</f>
        <v>0</v>
      </c>
      <c r="C4154" s="1165" t="str">
        <f t="shared" si="419"/>
        <v>PEXP278</v>
      </c>
      <c r="D4154" s="988" t="str">
        <f>'PU Holds'!$AD$14</f>
        <v>US Purple</v>
      </c>
      <c r="E4154" s="1165" t="s">
        <v>27839</v>
      </c>
      <c r="F4154" s="1165" t="s">
        <v>27824</v>
      </c>
      <c r="G4154" s="1170" t="s">
        <v>27825</v>
      </c>
    </row>
    <row r="4155" spans="1:7" ht="15" customHeight="1">
      <c r="A4155" s="1165" t="str">
        <f t="shared" si="416"/>
        <v>PEXP279YEL</v>
      </c>
      <c r="B4155" s="1165">
        <f>IFERROR(INDEX('PU Holds'!$B$14:$AF$554,MATCH(C4155,'PU Holds'!$B$14:$B$552,FALSE),MATCH(D4155,'PU Holds'!$B$14:$AF$14,FALSE)),0)</f>
        <v>0</v>
      </c>
      <c r="C4155" s="1165" t="s">
        <v>28119</v>
      </c>
      <c r="D4155" s="1168" t="str">
        <f>'PU Holds'!$M$14</f>
        <v>Yellow 
RAL 1026</v>
      </c>
      <c r="E4155" s="1165" t="s">
        <v>27823</v>
      </c>
      <c r="F4155" s="1165" t="s">
        <v>27824</v>
      </c>
      <c r="G4155" s="1170" t="s">
        <v>27825</v>
      </c>
    </row>
    <row r="4156" spans="1:7" ht="15" customHeight="1">
      <c r="A4156" s="1165" t="str">
        <f t="shared" si="416"/>
        <v>PEXP279RED</v>
      </c>
      <c r="B4156" s="1165">
        <f>IFERROR(INDEX('PU Holds'!$B$14:$AF$554,MATCH(C4156,'PU Holds'!$B$14:$B$552,FALSE),MATCH(D4156,'PU Holds'!$B$14:$AF$14,FALSE)),0)</f>
        <v>0</v>
      </c>
      <c r="C4156" s="1165" t="str">
        <f t="shared" ref="C4156:C4169" si="420">C4155</f>
        <v>PEXP279</v>
      </c>
      <c r="D4156" s="988" t="str">
        <f>'PU Holds'!$O$14</f>
        <v>Red 
RAL 3020</v>
      </c>
      <c r="E4156" s="1165" t="s">
        <v>27826</v>
      </c>
      <c r="F4156" s="1165" t="s">
        <v>27824</v>
      </c>
      <c r="G4156" s="1170" t="s">
        <v>27825</v>
      </c>
    </row>
    <row r="4157" spans="1:7" ht="15" customHeight="1">
      <c r="A4157" s="1165" t="str">
        <f t="shared" si="416"/>
        <v>PEXP279BLU</v>
      </c>
      <c r="B4157" s="1165">
        <f>IFERROR(INDEX('PU Holds'!$B$14:$AF$554,MATCH(C4157,'PU Holds'!$B$14:$B$552,FALSE),MATCH(D4157,'PU Holds'!$B$14:$AF$14,FALSE)),0)</f>
        <v>0</v>
      </c>
      <c r="C4157" s="1165" t="str">
        <f t="shared" si="420"/>
        <v>PEXP279</v>
      </c>
      <c r="D4157" s="988" t="str">
        <f>'PU Holds'!$P$14</f>
        <v>Blue 
RAL 5015</v>
      </c>
      <c r="E4157" s="1165" t="s">
        <v>27827</v>
      </c>
      <c r="F4157" s="1165" t="s">
        <v>27824</v>
      </c>
      <c r="G4157" s="1170" t="s">
        <v>27825</v>
      </c>
    </row>
    <row r="4158" spans="1:7" ht="15" customHeight="1">
      <c r="A4158" s="1165" t="str">
        <f t="shared" si="416"/>
        <v>PEXP279GRY</v>
      </c>
      <c r="B4158" s="1165">
        <f>IFERROR(INDEX('PU Holds'!$B$14:$AF$554,MATCH(C4158,'PU Holds'!$B$14:$B$552,FALSE),MATCH(D4158,'PU Holds'!$B$14:$AF$14,FALSE)),0)</f>
        <v>0</v>
      </c>
      <c r="C4158" s="1165" t="str">
        <f t="shared" si="420"/>
        <v>PEXP279</v>
      </c>
      <c r="D4158" s="988" t="str">
        <f>'PU Holds'!$Q$14</f>
        <v>Grey 
RAL 7001</v>
      </c>
      <c r="E4158" s="1165" t="s">
        <v>27828</v>
      </c>
      <c r="F4158" s="1165" t="s">
        <v>27824</v>
      </c>
      <c r="G4158" s="1170" t="s">
        <v>27825</v>
      </c>
    </row>
    <row r="4159" spans="1:7" ht="15" customHeight="1">
      <c r="A4159" s="1165" t="str">
        <f t="shared" si="416"/>
        <v>PEXP279BLK</v>
      </c>
      <c r="B4159" s="1165">
        <f>IFERROR(INDEX('PU Holds'!$B$14:$AF$554,MATCH(C4159,'PU Holds'!$B$14:$B$552,FALSE),MATCH(D4159,'PU Holds'!$B$14:$AF$14,FALSE)),0)</f>
        <v>0</v>
      </c>
      <c r="C4159" s="1165" t="str">
        <f t="shared" si="420"/>
        <v>PEXP279</v>
      </c>
      <c r="D4159" s="988" t="str">
        <f>'PU Holds'!$R$14</f>
        <v>Black 
RAL 9005</v>
      </c>
      <c r="E4159" s="1165" t="s">
        <v>27829</v>
      </c>
      <c r="F4159" s="1165" t="s">
        <v>27824</v>
      </c>
      <c r="G4159" s="1170" t="s">
        <v>27825</v>
      </c>
    </row>
    <row r="4160" spans="1:7" ht="15" customHeight="1">
      <c r="A4160" s="1165" t="str">
        <f t="shared" si="416"/>
        <v>PEXP279FLO</v>
      </c>
      <c r="B4160" s="1165">
        <f>IFERROR(INDEX('PU Holds'!$B$14:$AF$554,MATCH(C4160,'PU Holds'!$B$14:$B$552,FALSE),MATCH(D4160,'PU Holds'!$B$14:$AF$14,FALSE)),0)</f>
        <v>0</v>
      </c>
      <c r="C4160" s="1165" t="str">
        <f t="shared" si="420"/>
        <v>PEXP279</v>
      </c>
      <c r="D4160" s="988" t="str">
        <f>'PU Holds'!$S$14</f>
        <v>Fluo 
Orange</v>
      </c>
      <c r="E4160" s="1165" t="s">
        <v>27830</v>
      </c>
      <c r="F4160" s="1165" t="s">
        <v>27824</v>
      </c>
      <c r="G4160" s="1170" t="s">
        <v>27825</v>
      </c>
    </row>
    <row r="4161" spans="1:7" ht="15" customHeight="1">
      <c r="A4161" s="1165" t="str">
        <f t="shared" si="416"/>
        <v>PEXP279FLG</v>
      </c>
      <c r="B4161" s="1165">
        <f>IFERROR(INDEX('PU Holds'!$B$14:$AF$554,MATCH(C4161,'PU Holds'!$B$14:$B$552,FALSE),MATCH(D4161,'PU Holds'!$B$14:$AF$14,FALSE)),0)</f>
        <v>0</v>
      </c>
      <c r="C4161" s="1165" t="str">
        <f t="shared" si="420"/>
        <v>PEXP279</v>
      </c>
      <c r="D4161" s="988" t="str">
        <f>'PU Holds'!$T$14</f>
        <v>Fluo 
Green</v>
      </c>
      <c r="E4161" s="1165" t="s">
        <v>27831</v>
      </c>
      <c r="F4161" s="1165" t="s">
        <v>27824</v>
      </c>
      <c r="G4161" s="1170" t="s">
        <v>27825</v>
      </c>
    </row>
    <row r="4162" spans="1:7" ht="15" customHeight="1">
      <c r="A4162" s="1165" t="str">
        <f t="shared" si="416"/>
        <v>PEXP279FLP</v>
      </c>
      <c r="B4162" s="1165">
        <f>IFERROR(INDEX('PU Holds'!$B$14:$AF$554,MATCH(C4162,'PU Holds'!$B$14:$B$552,FALSE),MATCH(D4162,'PU Holds'!$B$14:$AF$14,FALSE)),0)</f>
        <v>0</v>
      </c>
      <c r="C4162" s="1165" t="str">
        <f t="shared" si="420"/>
        <v>PEXP279</v>
      </c>
      <c r="D4162" s="988" t="str">
        <f>'PU Holds'!$U$14</f>
        <v>Fluo 
Pink</v>
      </c>
      <c r="E4162" s="1165" t="s">
        <v>27832</v>
      </c>
      <c r="F4162" s="1165" t="s">
        <v>27824</v>
      </c>
      <c r="G4162" s="1170" t="s">
        <v>27825</v>
      </c>
    </row>
    <row r="4163" spans="1:7" ht="15" customHeight="1">
      <c r="A4163" s="1165" t="str">
        <f t="shared" ref="A4163:A4169" si="421">CONCATENATE(C4163,E4163)</f>
        <v>PEXP279VIO</v>
      </c>
      <c r="B4163" s="1165">
        <f>IFERROR(INDEX('PU Holds'!$B$14:$AF$554,MATCH(C4163,'PU Holds'!$B$14:$B$552,FALSE),MATCH(D4163,'PU Holds'!$B$14:$AF$14,FALSE)),0)</f>
        <v>0</v>
      </c>
      <c r="C4163" s="1165" t="str">
        <f t="shared" si="420"/>
        <v>PEXP279</v>
      </c>
      <c r="D4163" s="988" t="str">
        <f>'PU Holds'!$W$14</f>
        <v>Violet 
RAL 4008</v>
      </c>
      <c r="E4163" s="1165" t="s">
        <v>27833</v>
      </c>
      <c r="F4163" s="1165" t="s">
        <v>27824</v>
      </c>
      <c r="G4163" s="1170" t="s">
        <v>27825</v>
      </c>
    </row>
    <row r="4164" spans="1:7" ht="15" customHeight="1">
      <c r="A4164" s="1165" t="str">
        <f t="shared" si="421"/>
        <v>PEXP279MIN</v>
      </c>
      <c r="B4164" s="1165">
        <f>IFERROR(INDEX('PU Holds'!$B$14:$AF$554,MATCH(C4164,'PU Holds'!$B$14:$B$552,FALSE),MATCH(D4164,'PU Holds'!$B$14:$AF$14,FALSE)),0)</f>
        <v>0</v>
      </c>
      <c r="C4164" s="1165" t="str">
        <f t="shared" si="420"/>
        <v>PEXP279</v>
      </c>
      <c r="D4164" s="988" t="str">
        <f>'PU Holds'!$X$14</f>
        <v>Mint 
RAL 6027</v>
      </c>
      <c r="E4164" s="1165" t="s">
        <v>27834</v>
      </c>
      <c r="F4164" s="1165" t="s">
        <v>27824</v>
      </c>
      <c r="G4164" s="1170" t="s">
        <v>27825</v>
      </c>
    </row>
    <row r="4165" spans="1:7" ht="15" customHeight="1">
      <c r="A4165" s="1165" t="str">
        <f t="shared" si="421"/>
        <v>PEXP279PUK</v>
      </c>
      <c r="B4165" s="1165">
        <f>IFERROR(INDEX('PU Holds'!$B$14:$AF$554,MATCH(C4165,'PU Holds'!$B$14:$B$552,FALSE),MATCH(D4165,'PU Holds'!$B$14:$AF$14,FALSE)),0)</f>
        <v>0</v>
      </c>
      <c r="C4165" s="1165" t="str">
        <f t="shared" si="420"/>
        <v>PEXP279</v>
      </c>
      <c r="D4165" s="988" t="str">
        <f>'PU Holds'!$Z$14</f>
        <v>Green 
(Puke 16-09)</v>
      </c>
      <c r="E4165" s="1165" t="s">
        <v>27835</v>
      </c>
      <c r="F4165" s="1165" t="s">
        <v>27824</v>
      </c>
      <c r="G4165" s="1170" t="s">
        <v>27825</v>
      </c>
    </row>
    <row r="4166" spans="1:7" ht="15" customHeight="1">
      <c r="A4166" s="1165" t="str">
        <f t="shared" si="421"/>
        <v>PEXP279ORA</v>
      </c>
      <c r="B4166" s="1165">
        <f>IFERROR(INDEX('PU Holds'!$B$14:$AF$554,MATCH(C4166,'PU Holds'!$B$14:$B$552,FALSE),MATCH(D4166,'PU Holds'!$B$14:$AF$14,FALSE)),0)</f>
        <v>0</v>
      </c>
      <c r="C4166" s="1165" t="str">
        <f t="shared" si="420"/>
        <v>PEXP279</v>
      </c>
      <c r="D4166" s="988" t="str">
        <f>'PU Holds'!$AA$14</f>
        <v>US Orange
14-01</v>
      </c>
      <c r="E4166" s="1165" t="s">
        <v>27836</v>
      </c>
      <c r="F4166" s="1165" t="s">
        <v>27824</v>
      </c>
      <c r="G4166" s="1170" t="s">
        <v>27825</v>
      </c>
    </row>
    <row r="4167" spans="1:7" ht="15" customHeight="1">
      <c r="A4167" s="1165" t="str">
        <f t="shared" si="421"/>
        <v>PEXP279GRE</v>
      </c>
      <c r="B4167" s="1165">
        <f>IFERROR(INDEX('PU Holds'!$B$14:$AF$554,MATCH(C4167,'PU Holds'!$B$14:$B$552,FALSE),MATCH(D4167,'PU Holds'!$B$14:$AF$14,FALSE)),0)</f>
        <v>0</v>
      </c>
      <c r="C4167" s="1165" t="str">
        <f t="shared" si="420"/>
        <v>PEXP279</v>
      </c>
      <c r="D4167" s="988" t="str">
        <f>'PU Holds'!$AB$14</f>
        <v>US Green 
16 -16</v>
      </c>
      <c r="E4167" s="1165" t="s">
        <v>27837</v>
      </c>
      <c r="F4167" s="1165" t="s">
        <v>27824</v>
      </c>
      <c r="G4167" s="1170" t="s">
        <v>27825</v>
      </c>
    </row>
    <row r="4168" spans="1:7" ht="15" customHeight="1">
      <c r="A4168" s="1165" t="str">
        <f t="shared" si="421"/>
        <v>PEXP279WHI</v>
      </c>
      <c r="B4168" s="1165">
        <f>IFERROR(INDEX('PU Holds'!$B$14:$AF$554,MATCH(C4168,'PU Holds'!$B$14:$B$552,FALSE),MATCH(D4168,'PU Holds'!$B$14:$AF$14,FALSE)),0)</f>
        <v>0</v>
      </c>
      <c r="C4168" s="1165" t="str">
        <f t="shared" si="420"/>
        <v>PEXP279</v>
      </c>
      <c r="D4168" s="988" t="str">
        <f>'PU Holds'!$AC$14</f>
        <v>White 
RAL 9010</v>
      </c>
      <c r="E4168" s="1165" t="s">
        <v>27838</v>
      </c>
      <c r="F4168" s="1165" t="s">
        <v>27824</v>
      </c>
      <c r="G4168" s="1170" t="s">
        <v>27825</v>
      </c>
    </row>
    <row r="4169" spans="1:7" ht="15" customHeight="1">
      <c r="A4169" s="1165" t="str">
        <f t="shared" si="421"/>
        <v>PEXP279PUR</v>
      </c>
      <c r="B4169" s="1165">
        <f>IFERROR(INDEX('PU Holds'!$B$14:$AF$554,MATCH(C4169,'PU Holds'!$B$14:$B$552,FALSE),MATCH(D4169,'PU Holds'!$B$14:$AF$14,FALSE)),0)</f>
        <v>0</v>
      </c>
      <c r="C4169" s="1165" t="str">
        <f t="shared" si="420"/>
        <v>PEXP279</v>
      </c>
      <c r="D4169" s="988" t="str">
        <f>'PU Holds'!$AD$14</f>
        <v>US Purple</v>
      </c>
      <c r="E4169" s="1165" t="s">
        <v>27839</v>
      </c>
      <c r="F4169" s="1165" t="s">
        <v>27824</v>
      </c>
      <c r="G4169" s="1170" t="s">
        <v>27825</v>
      </c>
    </row>
    <row r="4170" spans="1:7" ht="15" customHeight="1">
      <c r="A4170" s="1165" t="str">
        <f t="shared" ref="A4170:A4212" si="422">CONCATENATE(C4170,E4170)</f>
        <v>PEXP280YEL</v>
      </c>
      <c r="B4170" s="1165">
        <f>IFERROR(INDEX('PU Holds'!$B$14:$AF$554,MATCH(C4170,'PU Holds'!$B$14:$B$552,FALSE),MATCH(D4170,'PU Holds'!$B$14:$AF$14,FALSE)),0)</f>
        <v>0</v>
      </c>
      <c r="C4170" s="1165" t="s">
        <v>28120</v>
      </c>
      <c r="D4170" s="1168" t="str">
        <f>'PU Holds'!$M$14</f>
        <v>Yellow 
RAL 1026</v>
      </c>
      <c r="E4170" s="1165" t="s">
        <v>27823</v>
      </c>
      <c r="F4170" s="1165" t="s">
        <v>27824</v>
      </c>
      <c r="G4170" s="1170" t="s">
        <v>27825</v>
      </c>
    </row>
    <row r="4171" spans="1:7" ht="15" customHeight="1">
      <c r="A4171" s="1165" t="str">
        <f t="shared" si="422"/>
        <v>PEXP280RED</v>
      </c>
      <c r="B4171" s="1165">
        <f>IFERROR(INDEX('PU Holds'!$B$14:$AF$554,MATCH(C4171,'PU Holds'!$B$14:$B$552,FALSE),MATCH(D4171,'PU Holds'!$B$14:$AF$14,FALSE)),0)</f>
        <v>0</v>
      </c>
      <c r="C4171" s="1165" t="str">
        <f t="shared" ref="C4171:C4184" si="423">C4170</f>
        <v>PEXP280</v>
      </c>
      <c r="D4171" s="988" t="str">
        <f>'PU Holds'!$O$14</f>
        <v>Red 
RAL 3020</v>
      </c>
      <c r="E4171" s="1165" t="s">
        <v>27826</v>
      </c>
      <c r="F4171" s="1165" t="s">
        <v>27824</v>
      </c>
      <c r="G4171" s="1170" t="s">
        <v>27825</v>
      </c>
    </row>
    <row r="4172" spans="1:7" ht="15" customHeight="1">
      <c r="A4172" s="1165" t="str">
        <f t="shared" si="422"/>
        <v>PEXP280BLU</v>
      </c>
      <c r="B4172" s="1165">
        <f>IFERROR(INDEX('PU Holds'!$B$14:$AF$554,MATCH(C4172,'PU Holds'!$B$14:$B$552,FALSE),MATCH(D4172,'PU Holds'!$B$14:$AF$14,FALSE)),0)</f>
        <v>0</v>
      </c>
      <c r="C4172" s="1165" t="str">
        <f t="shared" si="423"/>
        <v>PEXP280</v>
      </c>
      <c r="D4172" s="988" t="str">
        <f>'PU Holds'!$P$14</f>
        <v>Blue 
RAL 5015</v>
      </c>
      <c r="E4172" s="1165" t="s">
        <v>27827</v>
      </c>
      <c r="F4172" s="1165" t="s">
        <v>27824</v>
      </c>
      <c r="G4172" s="1170" t="s">
        <v>27825</v>
      </c>
    </row>
    <row r="4173" spans="1:7" ht="15" customHeight="1">
      <c r="A4173" s="1165" t="str">
        <f t="shared" si="422"/>
        <v>PEXP280GRY</v>
      </c>
      <c r="B4173" s="1165">
        <f>IFERROR(INDEX('PU Holds'!$B$14:$AF$554,MATCH(C4173,'PU Holds'!$B$14:$B$552,FALSE),MATCH(D4173,'PU Holds'!$B$14:$AF$14,FALSE)),0)</f>
        <v>0</v>
      </c>
      <c r="C4173" s="1165" t="str">
        <f t="shared" si="423"/>
        <v>PEXP280</v>
      </c>
      <c r="D4173" s="988" t="str">
        <f>'PU Holds'!$Q$14</f>
        <v>Grey 
RAL 7001</v>
      </c>
      <c r="E4173" s="1165" t="s">
        <v>27828</v>
      </c>
      <c r="F4173" s="1165" t="s">
        <v>27824</v>
      </c>
      <c r="G4173" s="1170" t="s">
        <v>27825</v>
      </c>
    </row>
    <row r="4174" spans="1:7" ht="15" customHeight="1">
      <c r="A4174" s="1165" t="str">
        <f t="shared" si="422"/>
        <v>PEXP280BLK</v>
      </c>
      <c r="B4174" s="1165">
        <f>IFERROR(INDEX('PU Holds'!$B$14:$AF$554,MATCH(C4174,'PU Holds'!$B$14:$B$552,FALSE),MATCH(D4174,'PU Holds'!$B$14:$AF$14,FALSE)),0)</f>
        <v>0</v>
      </c>
      <c r="C4174" s="1165" t="str">
        <f t="shared" si="423"/>
        <v>PEXP280</v>
      </c>
      <c r="D4174" s="988" t="str">
        <f>'PU Holds'!$R$14</f>
        <v>Black 
RAL 9005</v>
      </c>
      <c r="E4174" s="1165" t="s">
        <v>27829</v>
      </c>
      <c r="F4174" s="1165" t="s">
        <v>27824</v>
      </c>
      <c r="G4174" s="1170" t="s">
        <v>27825</v>
      </c>
    </row>
    <row r="4175" spans="1:7" ht="15" customHeight="1">
      <c r="A4175" s="1165" t="str">
        <f t="shared" si="422"/>
        <v>PEXP280FLO</v>
      </c>
      <c r="B4175" s="1165">
        <f>IFERROR(INDEX('PU Holds'!$B$14:$AF$554,MATCH(C4175,'PU Holds'!$B$14:$B$552,FALSE),MATCH(D4175,'PU Holds'!$B$14:$AF$14,FALSE)),0)</f>
        <v>0</v>
      </c>
      <c r="C4175" s="1165" t="str">
        <f t="shared" si="423"/>
        <v>PEXP280</v>
      </c>
      <c r="D4175" s="988" t="str">
        <f>'PU Holds'!$S$14</f>
        <v>Fluo 
Orange</v>
      </c>
      <c r="E4175" s="1165" t="s">
        <v>27830</v>
      </c>
      <c r="F4175" s="1165" t="s">
        <v>27824</v>
      </c>
      <c r="G4175" s="1170" t="s">
        <v>27825</v>
      </c>
    </row>
    <row r="4176" spans="1:7" ht="15" customHeight="1">
      <c r="A4176" s="1165" t="str">
        <f t="shared" si="422"/>
        <v>PEXP280FLG</v>
      </c>
      <c r="B4176" s="1165">
        <f>IFERROR(INDEX('PU Holds'!$B$14:$AF$554,MATCH(C4176,'PU Holds'!$B$14:$B$552,FALSE),MATCH(D4176,'PU Holds'!$B$14:$AF$14,FALSE)),0)</f>
        <v>0</v>
      </c>
      <c r="C4176" s="1165" t="str">
        <f t="shared" si="423"/>
        <v>PEXP280</v>
      </c>
      <c r="D4176" s="988" t="str">
        <f>'PU Holds'!$T$14</f>
        <v>Fluo 
Green</v>
      </c>
      <c r="E4176" s="1165" t="s">
        <v>27831</v>
      </c>
      <c r="F4176" s="1165" t="s">
        <v>27824</v>
      </c>
      <c r="G4176" s="1170" t="s">
        <v>27825</v>
      </c>
    </row>
    <row r="4177" spans="1:7" ht="15" customHeight="1">
      <c r="A4177" s="1165" t="str">
        <f t="shared" si="422"/>
        <v>PEXP280FLP</v>
      </c>
      <c r="B4177" s="1165">
        <f>IFERROR(INDEX('PU Holds'!$B$14:$AF$554,MATCH(C4177,'PU Holds'!$B$14:$B$552,FALSE),MATCH(D4177,'PU Holds'!$B$14:$AF$14,FALSE)),0)</f>
        <v>0</v>
      </c>
      <c r="C4177" s="1165" t="str">
        <f t="shared" si="423"/>
        <v>PEXP280</v>
      </c>
      <c r="D4177" s="988" t="str">
        <f>'PU Holds'!$U$14</f>
        <v>Fluo 
Pink</v>
      </c>
      <c r="E4177" s="1165" t="s">
        <v>27832</v>
      </c>
      <c r="F4177" s="1165" t="s">
        <v>27824</v>
      </c>
      <c r="G4177" s="1170" t="s">
        <v>27825</v>
      </c>
    </row>
    <row r="4178" spans="1:7" ht="15" customHeight="1">
      <c r="A4178" s="1165" t="str">
        <f t="shared" si="422"/>
        <v>PEXP280VIO</v>
      </c>
      <c r="B4178" s="1165">
        <f>IFERROR(INDEX('PU Holds'!$B$14:$AF$554,MATCH(C4178,'PU Holds'!$B$14:$B$552,FALSE),MATCH(D4178,'PU Holds'!$B$14:$AF$14,FALSE)),0)</f>
        <v>0</v>
      </c>
      <c r="C4178" s="1165" t="str">
        <f t="shared" si="423"/>
        <v>PEXP280</v>
      </c>
      <c r="D4178" s="988" t="str">
        <f>'PU Holds'!$W$14</f>
        <v>Violet 
RAL 4008</v>
      </c>
      <c r="E4178" s="1165" t="s">
        <v>27833</v>
      </c>
      <c r="F4178" s="1165" t="s">
        <v>27824</v>
      </c>
      <c r="G4178" s="1170" t="s">
        <v>27825</v>
      </c>
    </row>
    <row r="4179" spans="1:7" ht="15" customHeight="1">
      <c r="A4179" s="1165" t="str">
        <f t="shared" si="422"/>
        <v>PEXP280MIN</v>
      </c>
      <c r="B4179" s="1165">
        <f>IFERROR(INDEX('PU Holds'!$B$14:$AF$554,MATCH(C4179,'PU Holds'!$B$14:$B$552,FALSE),MATCH(D4179,'PU Holds'!$B$14:$AF$14,FALSE)),0)</f>
        <v>0</v>
      </c>
      <c r="C4179" s="1165" t="str">
        <f t="shared" si="423"/>
        <v>PEXP280</v>
      </c>
      <c r="D4179" s="988" t="str">
        <f>'PU Holds'!$X$14</f>
        <v>Mint 
RAL 6027</v>
      </c>
      <c r="E4179" s="1165" t="s">
        <v>27834</v>
      </c>
      <c r="F4179" s="1165" t="s">
        <v>27824</v>
      </c>
      <c r="G4179" s="1170" t="s">
        <v>27825</v>
      </c>
    </row>
    <row r="4180" spans="1:7" ht="15" customHeight="1">
      <c r="A4180" s="1165" t="str">
        <f t="shared" si="422"/>
        <v>PEXP280PUK</v>
      </c>
      <c r="B4180" s="1165">
        <f>IFERROR(INDEX('PU Holds'!$B$14:$AF$554,MATCH(C4180,'PU Holds'!$B$14:$B$552,FALSE),MATCH(D4180,'PU Holds'!$B$14:$AF$14,FALSE)),0)</f>
        <v>0</v>
      </c>
      <c r="C4180" s="1165" t="str">
        <f t="shared" si="423"/>
        <v>PEXP280</v>
      </c>
      <c r="D4180" s="988" t="str">
        <f>'PU Holds'!$Z$14</f>
        <v>Green 
(Puke 16-09)</v>
      </c>
      <c r="E4180" s="1165" t="s">
        <v>27835</v>
      </c>
      <c r="F4180" s="1165" t="s">
        <v>27824</v>
      </c>
      <c r="G4180" s="1170" t="s">
        <v>27825</v>
      </c>
    </row>
    <row r="4181" spans="1:7" ht="15" customHeight="1">
      <c r="A4181" s="1165" t="str">
        <f t="shared" si="422"/>
        <v>PEXP280ORA</v>
      </c>
      <c r="B4181" s="1165">
        <f>IFERROR(INDEX('PU Holds'!$B$14:$AF$554,MATCH(C4181,'PU Holds'!$B$14:$B$552,FALSE),MATCH(D4181,'PU Holds'!$B$14:$AF$14,FALSE)),0)</f>
        <v>0</v>
      </c>
      <c r="C4181" s="1165" t="str">
        <f t="shared" si="423"/>
        <v>PEXP280</v>
      </c>
      <c r="D4181" s="988" t="str">
        <f>'PU Holds'!$AA$14</f>
        <v>US Orange
14-01</v>
      </c>
      <c r="E4181" s="1165" t="s">
        <v>27836</v>
      </c>
      <c r="F4181" s="1165" t="s">
        <v>27824</v>
      </c>
      <c r="G4181" s="1170" t="s">
        <v>27825</v>
      </c>
    </row>
    <row r="4182" spans="1:7" ht="15" customHeight="1">
      <c r="A4182" s="1165" t="str">
        <f t="shared" si="422"/>
        <v>PEXP280GRE</v>
      </c>
      <c r="B4182" s="1165">
        <f>IFERROR(INDEX('PU Holds'!$B$14:$AF$554,MATCH(C4182,'PU Holds'!$B$14:$B$552,FALSE),MATCH(D4182,'PU Holds'!$B$14:$AF$14,FALSE)),0)</f>
        <v>0</v>
      </c>
      <c r="C4182" s="1165" t="str">
        <f t="shared" si="423"/>
        <v>PEXP280</v>
      </c>
      <c r="D4182" s="988" t="str">
        <f>'PU Holds'!$AB$14</f>
        <v>US Green 
16 -16</v>
      </c>
      <c r="E4182" s="1165" t="s">
        <v>27837</v>
      </c>
      <c r="F4182" s="1165" t="s">
        <v>27824</v>
      </c>
      <c r="G4182" s="1170" t="s">
        <v>27825</v>
      </c>
    </row>
    <row r="4183" spans="1:7" ht="15" customHeight="1">
      <c r="A4183" s="1165" t="str">
        <f t="shared" si="422"/>
        <v>PEXP280WHI</v>
      </c>
      <c r="B4183" s="1165">
        <f>IFERROR(INDEX('PU Holds'!$B$14:$AF$554,MATCH(C4183,'PU Holds'!$B$14:$B$552,FALSE),MATCH(D4183,'PU Holds'!$B$14:$AF$14,FALSE)),0)</f>
        <v>0</v>
      </c>
      <c r="C4183" s="1165" t="str">
        <f t="shared" si="423"/>
        <v>PEXP280</v>
      </c>
      <c r="D4183" s="988" t="str">
        <f>'PU Holds'!$AC$14</f>
        <v>White 
RAL 9010</v>
      </c>
      <c r="E4183" s="1165" t="s">
        <v>27838</v>
      </c>
      <c r="F4183" s="1165" t="s">
        <v>27824</v>
      </c>
      <c r="G4183" s="1170" t="s">
        <v>27825</v>
      </c>
    </row>
    <row r="4184" spans="1:7" ht="15" customHeight="1">
      <c r="A4184" s="1165" t="str">
        <f t="shared" si="422"/>
        <v>PEXP280PUR</v>
      </c>
      <c r="B4184" s="1165">
        <f>IFERROR(INDEX('PU Holds'!$B$14:$AF$554,MATCH(C4184,'PU Holds'!$B$14:$B$552,FALSE),MATCH(D4184,'PU Holds'!$B$14:$AF$14,FALSE)),0)</f>
        <v>0</v>
      </c>
      <c r="C4184" s="1165" t="str">
        <f t="shared" si="423"/>
        <v>PEXP280</v>
      </c>
      <c r="D4184" s="988" t="str">
        <f>'PU Holds'!$AD$14</f>
        <v>US Purple</v>
      </c>
      <c r="E4184" s="1165" t="s">
        <v>27839</v>
      </c>
      <c r="F4184" s="1165" t="s">
        <v>27824</v>
      </c>
      <c r="G4184" s="1170" t="s">
        <v>27825</v>
      </c>
    </row>
    <row r="4185" spans="1:7" ht="15" customHeight="1">
      <c r="A4185" s="1165" t="str">
        <f t="shared" si="422"/>
        <v>PEXP281YEL</v>
      </c>
      <c r="B4185" s="1165">
        <f>IFERROR(INDEX('PU Holds'!$B$14:$AF$554,MATCH(C4185,'PU Holds'!$B$14:$B$552,FALSE),MATCH(D4185,'PU Holds'!$B$14:$AF$14,FALSE)),0)</f>
        <v>0</v>
      </c>
      <c r="C4185" s="1165" t="s">
        <v>28121</v>
      </c>
      <c r="D4185" s="1168" t="str">
        <f>'PU Holds'!$M$14</f>
        <v>Yellow 
RAL 1026</v>
      </c>
      <c r="E4185" s="1165" t="s">
        <v>27823</v>
      </c>
      <c r="F4185" s="1165" t="s">
        <v>27824</v>
      </c>
      <c r="G4185" s="1170" t="s">
        <v>27825</v>
      </c>
    </row>
    <row r="4186" spans="1:7" ht="15" customHeight="1">
      <c r="A4186" s="1165" t="str">
        <f t="shared" si="422"/>
        <v>PEXP281RED</v>
      </c>
      <c r="B4186" s="1165">
        <f>IFERROR(INDEX('PU Holds'!$B$14:$AF$554,MATCH(C4186,'PU Holds'!$B$14:$B$552,FALSE),MATCH(D4186,'PU Holds'!$B$14:$AF$14,FALSE)),0)</f>
        <v>0</v>
      </c>
      <c r="C4186" s="1165" t="str">
        <f t="shared" ref="C4186:C4199" si="424">C4185</f>
        <v>PEXP281</v>
      </c>
      <c r="D4186" s="988" t="str">
        <f>'PU Holds'!$O$14</f>
        <v>Red 
RAL 3020</v>
      </c>
      <c r="E4186" s="1165" t="s">
        <v>27826</v>
      </c>
      <c r="F4186" s="1165" t="s">
        <v>27824</v>
      </c>
      <c r="G4186" s="1170" t="s">
        <v>27825</v>
      </c>
    </row>
    <row r="4187" spans="1:7" ht="15" customHeight="1">
      <c r="A4187" s="1165" t="str">
        <f t="shared" si="422"/>
        <v>PEXP281BLU</v>
      </c>
      <c r="B4187" s="1165">
        <f>IFERROR(INDEX('PU Holds'!$B$14:$AF$554,MATCH(C4187,'PU Holds'!$B$14:$B$552,FALSE),MATCH(D4187,'PU Holds'!$B$14:$AF$14,FALSE)),0)</f>
        <v>0</v>
      </c>
      <c r="C4187" s="1165" t="str">
        <f t="shared" si="424"/>
        <v>PEXP281</v>
      </c>
      <c r="D4187" s="988" t="str">
        <f>'PU Holds'!$P$14</f>
        <v>Blue 
RAL 5015</v>
      </c>
      <c r="E4187" s="1165" t="s">
        <v>27827</v>
      </c>
      <c r="F4187" s="1165" t="s">
        <v>27824</v>
      </c>
      <c r="G4187" s="1170" t="s">
        <v>27825</v>
      </c>
    </row>
    <row r="4188" spans="1:7" ht="15" customHeight="1">
      <c r="A4188" s="1165" t="str">
        <f t="shared" si="422"/>
        <v>PEXP281GRY</v>
      </c>
      <c r="B4188" s="1165">
        <f>IFERROR(INDEX('PU Holds'!$B$14:$AF$554,MATCH(C4188,'PU Holds'!$B$14:$B$552,FALSE),MATCH(D4188,'PU Holds'!$B$14:$AF$14,FALSE)),0)</f>
        <v>0</v>
      </c>
      <c r="C4188" s="1165" t="str">
        <f t="shared" si="424"/>
        <v>PEXP281</v>
      </c>
      <c r="D4188" s="988" t="str">
        <f>'PU Holds'!$Q$14</f>
        <v>Grey 
RAL 7001</v>
      </c>
      <c r="E4188" s="1165" t="s">
        <v>27828</v>
      </c>
      <c r="F4188" s="1165" t="s">
        <v>27824</v>
      </c>
      <c r="G4188" s="1170" t="s">
        <v>27825</v>
      </c>
    </row>
    <row r="4189" spans="1:7" ht="15" customHeight="1">
      <c r="A4189" s="1165" t="str">
        <f t="shared" si="422"/>
        <v>PEXP281BLK</v>
      </c>
      <c r="B4189" s="1165">
        <f>IFERROR(INDEX('PU Holds'!$B$14:$AF$554,MATCH(C4189,'PU Holds'!$B$14:$B$552,FALSE),MATCH(D4189,'PU Holds'!$B$14:$AF$14,FALSE)),0)</f>
        <v>0</v>
      </c>
      <c r="C4189" s="1165" t="str">
        <f t="shared" si="424"/>
        <v>PEXP281</v>
      </c>
      <c r="D4189" s="988" t="str">
        <f>'PU Holds'!$R$14</f>
        <v>Black 
RAL 9005</v>
      </c>
      <c r="E4189" s="1165" t="s">
        <v>27829</v>
      </c>
      <c r="F4189" s="1165" t="s">
        <v>27824</v>
      </c>
      <c r="G4189" s="1170" t="s">
        <v>27825</v>
      </c>
    </row>
    <row r="4190" spans="1:7" ht="15" customHeight="1">
      <c r="A4190" s="1165" t="str">
        <f t="shared" si="422"/>
        <v>PEXP281FLO</v>
      </c>
      <c r="B4190" s="1165">
        <f>IFERROR(INDEX('PU Holds'!$B$14:$AF$554,MATCH(C4190,'PU Holds'!$B$14:$B$552,FALSE),MATCH(D4190,'PU Holds'!$B$14:$AF$14,FALSE)),0)</f>
        <v>0</v>
      </c>
      <c r="C4190" s="1165" t="str">
        <f t="shared" si="424"/>
        <v>PEXP281</v>
      </c>
      <c r="D4190" s="988" t="str">
        <f>'PU Holds'!$S$14</f>
        <v>Fluo 
Orange</v>
      </c>
      <c r="E4190" s="1165" t="s">
        <v>27830</v>
      </c>
      <c r="F4190" s="1165" t="s">
        <v>27824</v>
      </c>
      <c r="G4190" s="1170" t="s">
        <v>27825</v>
      </c>
    </row>
    <row r="4191" spans="1:7" ht="15" customHeight="1">
      <c r="A4191" s="1165" t="str">
        <f t="shared" si="422"/>
        <v>PEXP281FLG</v>
      </c>
      <c r="B4191" s="1165">
        <f>IFERROR(INDEX('PU Holds'!$B$14:$AF$554,MATCH(C4191,'PU Holds'!$B$14:$B$552,FALSE),MATCH(D4191,'PU Holds'!$B$14:$AF$14,FALSE)),0)</f>
        <v>0</v>
      </c>
      <c r="C4191" s="1165" t="str">
        <f t="shared" si="424"/>
        <v>PEXP281</v>
      </c>
      <c r="D4191" s="988" t="str">
        <f>'PU Holds'!$T$14</f>
        <v>Fluo 
Green</v>
      </c>
      <c r="E4191" s="1165" t="s">
        <v>27831</v>
      </c>
      <c r="F4191" s="1165" t="s">
        <v>27824</v>
      </c>
      <c r="G4191" s="1170" t="s">
        <v>27825</v>
      </c>
    </row>
    <row r="4192" spans="1:7" ht="15" customHeight="1">
      <c r="A4192" s="1165" t="str">
        <f t="shared" si="422"/>
        <v>PEXP281FLP</v>
      </c>
      <c r="B4192" s="1165">
        <f>IFERROR(INDEX('PU Holds'!$B$14:$AF$554,MATCH(C4192,'PU Holds'!$B$14:$B$552,FALSE),MATCH(D4192,'PU Holds'!$B$14:$AF$14,FALSE)),0)</f>
        <v>0</v>
      </c>
      <c r="C4192" s="1165" t="str">
        <f t="shared" si="424"/>
        <v>PEXP281</v>
      </c>
      <c r="D4192" s="988" t="str">
        <f>'PU Holds'!$U$14</f>
        <v>Fluo 
Pink</v>
      </c>
      <c r="E4192" s="1165" t="s">
        <v>27832</v>
      </c>
      <c r="F4192" s="1165" t="s">
        <v>27824</v>
      </c>
      <c r="G4192" s="1170" t="s">
        <v>27825</v>
      </c>
    </row>
    <row r="4193" spans="1:7" ht="15" customHeight="1">
      <c r="A4193" s="1165" t="str">
        <f t="shared" si="422"/>
        <v>PEXP281VIO</v>
      </c>
      <c r="B4193" s="1165">
        <f>IFERROR(INDEX('PU Holds'!$B$14:$AF$554,MATCH(C4193,'PU Holds'!$B$14:$B$552,FALSE),MATCH(D4193,'PU Holds'!$B$14:$AF$14,FALSE)),0)</f>
        <v>0</v>
      </c>
      <c r="C4193" s="1165" t="str">
        <f t="shared" si="424"/>
        <v>PEXP281</v>
      </c>
      <c r="D4193" s="988" t="str">
        <f>'PU Holds'!$W$14</f>
        <v>Violet 
RAL 4008</v>
      </c>
      <c r="E4193" s="1165" t="s">
        <v>27833</v>
      </c>
      <c r="F4193" s="1165" t="s">
        <v>27824</v>
      </c>
      <c r="G4193" s="1170" t="s">
        <v>27825</v>
      </c>
    </row>
    <row r="4194" spans="1:7" ht="15" customHeight="1">
      <c r="A4194" s="1165" t="str">
        <f t="shared" si="422"/>
        <v>PEXP281MIN</v>
      </c>
      <c r="B4194" s="1165">
        <f>IFERROR(INDEX('PU Holds'!$B$14:$AF$554,MATCH(C4194,'PU Holds'!$B$14:$B$552,FALSE),MATCH(D4194,'PU Holds'!$B$14:$AF$14,FALSE)),0)</f>
        <v>0</v>
      </c>
      <c r="C4194" s="1165" t="str">
        <f t="shared" si="424"/>
        <v>PEXP281</v>
      </c>
      <c r="D4194" s="988" t="str">
        <f>'PU Holds'!$X$14</f>
        <v>Mint 
RAL 6027</v>
      </c>
      <c r="E4194" s="1165" t="s">
        <v>27834</v>
      </c>
      <c r="F4194" s="1165" t="s">
        <v>27824</v>
      </c>
      <c r="G4194" s="1170" t="s">
        <v>27825</v>
      </c>
    </row>
    <row r="4195" spans="1:7" ht="15" customHeight="1">
      <c r="A4195" s="1165" t="str">
        <f t="shared" si="422"/>
        <v>PEXP281PUK</v>
      </c>
      <c r="B4195" s="1165">
        <f>IFERROR(INDEX('PU Holds'!$B$14:$AF$554,MATCH(C4195,'PU Holds'!$B$14:$B$552,FALSE),MATCH(D4195,'PU Holds'!$B$14:$AF$14,FALSE)),0)</f>
        <v>0</v>
      </c>
      <c r="C4195" s="1165" t="str">
        <f t="shared" si="424"/>
        <v>PEXP281</v>
      </c>
      <c r="D4195" s="988" t="str">
        <f>'PU Holds'!$Z$14</f>
        <v>Green 
(Puke 16-09)</v>
      </c>
      <c r="E4195" s="1165" t="s">
        <v>27835</v>
      </c>
      <c r="F4195" s="1165" t="s">
        <v>27824</v>
      </c>
      <c r="G4195" s="1170" t="s">
        <v>27825</v>
      </c>
    </row>
    <row r="4196" spans="1:7" ht="15" customHeight="1">
      <c r="A4196" s="1165" t="str">
        <f t="shared" si="422"/>
        <v>PEXP281ORA</v>
      </c>
      <c r="B4196" s="1165">
        <f>IFERROR(INDEX('PU Holds'!$B$14:$AF$554,MATCH(C4196,'PU Holds'!$B$14:$B$552,FALSE),MATCH(D4196,'PU Holds'!$B$14:$AF$14,FALSE)),0)</f>
        <v>0</v>
      </c>
      <c r="C4196" s="1165" t="str">
        <f t="shared" si="424"/>
        <v>PEXP281</v>
      </c>
      <c r="D4196" s="988" t="str">
        <f>'PU Holds'!$AA$14</f>
        <v>US Orange
14-01</v>
      </c>
      <c r="E4196" s="1165" t="s">
        <v>27836</v>
      </c>
      <c r="F4196" s="1165" t="s">
        <v>27824</v>
      </c>
      <c r="G4196" s="1170" t="s">
        <v>27825</v>
      </c>
    </row>
    <row r="4197" spans="1:7" ht="15" customHeight="1">
      <c r="A4197" s="1165" t="str">
        <f t="shared" si="422"/>
        <v>PEXP281GRE</v>
      </c>
      <c r="B4197" s="1165">
        <f>IFERROR(INDEX('PU Holds'!$B$14:$AF$554,MATCH(C4197,'PU Holds'!$B$14:$B$552,FALSE),MATCH(D4197,'PU Holds'!$B$14:$AF$14,FALSE)),0)</f>
        <v>0</v>
      </c>
      <c r="C4197" s="1165" t="str">
        <f t="shared" si="424"/>
        <v>PEXP281</v>
      </c>
      <c r="D4197" s="988" t="str">
        <f>'PU Holds'!$AB$14</f>
        <v>US Green 
16 -16</v>
      </c>
      <c r="E4197" s="1165" t="s">
        <v>27837</v>
      </c>
      <c r="F4197" s="1165" t="s">
        <v>27824</v>
      </c>
      <c r="G4197" s="1170" t="s">
        <v>27825</v>
      </c>
    </row>
    <row r="4198" spans="1:7" ht="15" customHeight="1">
      <c r="A4198" s="1165" t="str">
        <f t="shared" si="422"/>
        <v>PEXP281WHI</v>
      </c>
      <c r="B4198" s="1165">
        <f>IFERROR(INDEX('PU Holds'!$B$14:$AF$554,MATCH(C4198,'PU Holds'!$B$14:$B$552,FALSE),MATCH(D4198,'PU Holds'!$B$14:$AF$14,FALSE)),0)</f>
        <v>0</v>
      </c>
      <c r="C4198" s="1165" t="str">
        <f t="shared" si="424"/>
        <v>PEXP281</v>
      </c>
      <c r="D4198" s="988" t="str">
        <f>'PU Holds'!$AC$14</f>
        <v>White 
RAL 9010</v>
      </c>
      <c r="E4198" s="1165" t="s">
        <v>27838</v>
      </c>
      <c r="F4198" s="1165" t="s">
        <v>27824</v>
      </c>
      <c r="G4198" s="1170" t="s">
        <v>27825</v>
      </c>
    </row>
    <row r="4199" spans="1:7" ht="15" customHeight="1">
      <c r="A4199" s="1165" t="str">
        <f t="shared" si="422"/>
        <v>PEXP281PUR</v>
      </c>
      <c r="B4199" s="1165">
        <f>IFERROR(INDEX('PU Holds'!$B$14:$AF$554,MATCH(C4199,'PU Holds'!$B$14:$B$552,FALSE),MATCH(D4199,'PU Holds'!$B$14:$AF$14,FALSE)),0)</f>
        <v>0</v>
      </c>
      <c r="C4199" s="1165" t="str">
        <f t="shared" si="424"/>
        <v>PEXP281</v>
      </c>
      <c r="D4199" s="988" t="str">
        <f>'PU Holds'!$AD$14</f>
        <v>US Purple</v>
      </c>
      <c r="E4199" s="1165" t="s">
        <v>27839</v>
      </c>
      <c r="F4199" s="1165" t="s">
        <v>27824</v>
      </c>
      <c r="G4199" s="1170" t="s">
        <v>27825</v>
      </c>
    </row>
    <row r="4200" spans="1:7" ht="15" customHeight="1">
      <c r="A4200" s="1165" t="str">
        <f t="shared" si="422"/>
        <v>PEXP282YEL</v>
      </c>
      <c r="B4200" s="1165">
        <f>IFERROR(INDEX('PU Holds'!$B$14:$AF$554,MATCH(C4200,'PU Holds'!$B$14:$B$552,FALSE),MATCH(D4200,'PU Holds'!$B$14:$AF$14,FALSE)),0)</f>
        <v>0</v>
      </c>
      <c r="C4200" s="1165" t="s">
        <v>28122</v>
      </c>
      <c r="D4200" s="1168" t="str">
        <f>'PU Holds'!$M$14</f>
        <v>Yellow 
RAL 1026</v>
      </c>
      <c r="E4200" s="1165" t="s">
        <v>27823</v>
      </c>
      <c r="F4200" s="1165" t="s">
        <v>27824</v>
      </c>
      <c r="G4200" s="1170" t="s">
        <v>27825</v>
      </c>
    </row>
    <row r="4201" spans="1:7" ht="15" customHeight="1">
      <c r="A4201" s="1165" t="str">
        <f t="shared" si="422"/>
        <v>PEXP282RED</v>
      </c>
      <c r="B4201" s="1165">
        <f>IFERROR(INDEX('PU Holds'!$B$14:$AF$554,MATCH(C4201,'PU Holds'!$B$14:$B$552,FALSE),MATCH(D4201,'PU Holds'!$B$14:$AF$14,FALSE)),0)</f>
        <v>0</v>
      </c>
      <c r="C4201" s="1165" t="str">
        <f t="shared" ref="C4201:C4214" si="425">C4200</f>
        <v>PEXP282</v>
      </c>
      <c r="D4201" s="988" t="str">
        <f>'PU Holds'!$O$14</f>
        <v>Red 
RAL 3020</v>
      </c>
      <c r="E4201" s="1165" t="s">
        <v>27826</v>
      </c>
      <c r="F4201" s="1165" t="s">
        <v>27824</v>
      </c>
      <c r="G4201" s="1170" t="s">
        <v>27825</v>
      </c>
    </row>
    <row r="4202" spans="1:7" ht="15" customHeight="1">
      <c r="A4202" s="1165" t="str">
        <f t="shared" si="422"/>
        <v>PEXP282BLU</v>
      </c>
      <c r="B4202" s="1165">
        <f>IFERROR(INDEX('PU Holds'!$B$14:$AF$554,MATCH(C4202,'PU Holds'!$B$14:$B$552,FALSE),MATCH(D4202,'PU Holds'!$B$14:$AF$14,FALSE)),0)</f>
        <v>0</v>
      </c>
      <c r="C4202" s="1165" t="str">
        <f t="shared" si="425"/>
        <v>PEXP282</v>
      </c>
      <c r="D4202" s="988" t="str">
        <f>'PU Holds'!$P$14</f>
        <v>Blue 
RAL 5015</v>
      </c>
      <c r="E4202" s="1165" t="s">
        <v>27827</v>
      </c>
      <c r="F4202" s="1165" t="s">
        <v>27824</v>
      </c>
      <c r="G4202" s="1170" t="s">
        <v>27825</v>
      </c>
    </row>
    <row r="4203" spans="1:7" ht="15" customHeight="1">
      <c r="A4203" s="1165" t="str">
        <f t="shared" si="422"/>
        <v>PEXP282GRY</v>
      </c>
      <c r="B4203" s="1165">
        <f>IFERROR(INDEX('PU Holds'!$B$14:$AF$554,MATCH(C4203,'PU Holds'!$B$14:$B$552,FALSE),MATCH(D4203,'PU Holds'!$B$14:$AF$14,FALSE)),0)</f>
        <v>0</v>
      </c>
      <c r="C4203" s="1165" t="str">
        <f t="shared" si="425"/>
        <v>PEXP282</v>
      </c>
      <c r="D4203" s="988" t="str">
        <f>'PU Holds'!$Q$14</f>
        <v>Grey 
RAL 7001</v>
      </c>
      <c r="E4203" s="1165" t="s">
        <v>27828</v>
      </c>
      <c r="F4203" s="1165" t="s">
        <v>27824</v>
      </c>
      <c r="G4203" s="1170" t="s">
        <v>27825</v>
      </c>
    </row>
    <row r="4204" spans="1:7" ht="15" customHeight="1">
      <c r="A4204" s="1165" t="str">
        <f t="shared" si="422"/>
        <v>PEXP282BLK</v>
      </c>
      <c r="B4204" s="1165">
        <f>IFERROR(INDEX('PU Holds'!$B$14:$AF$554,MATCH(C4204,'PU Holds'!$B$14:$B$552,FALSE),MATCH(D4204,'PU Holds'!$B$14:$AF$14,FALSE)),0)</f>
        <v>0</v>
      </c>
      <c r="C4204" s="1165" t="str">
        <f t="shared" si="425"/>
        <v>PEXP282</v>
      </c>
      <c r="D4204" s="988" t="str">
        <f>'PU Holds'!$R$14</f>
        <v>Black 
RAL 9005</v>
      </c>
      <c r="E4204" s="1165" t="s">
        <v>27829</v>
      </c>
      <c r="F4204" s="1165" t="s">
        <v>27824</v>
      </c>
      <c r="G4204" s="1170" t="s">
        <v>27825</v>
      </c>
    </row>
    <row r="4205" spans="1:7" ht="15" customHeight="1">
      <c r="A4205" s="1165" t="str">
        <f t="shared" si="422"/>
        <v>PEXP282FLO</v>
      </c>
      <c r="B4205" s="1165">
        <f>IFERROR(INDEX('PU Holds'!$B$14:$AF$554,MATCH(C4205,'PU Holds'!$B$14:$B$552,FALSE),MATCH(D4205,'PU Holds'!$B$14:$AF$14,FALSE)),0)</f>
        <v>0</v>
      </c>
      <c r="C4205" s="1165" t="str">
        <f t="shared" si="425"/>
        <v>PEXP282</v>
      </c>
      <c r="D4205" s="988" t="str">
        <f>'PU Holds'!$S$14</f>
        <v>Fluo 
Orange</v>
      </c>
      <c r="E4205" s="1165" t="s">
        <v>27830</v>
      </c>
      <c r="F4205" s="1165" t="s">
        <v>27824</v>
      </c>
      <c r="G4205" s="1170" t="s">
        <v>27825</v>
      </c>
    </row>
    <row r="4206" spans="1:7" ht="15" customHeight="1">
      <c r="A4206" s="1165" t="str">
        <f t="shared" si="422"/>
        <v>PEXP282FLG</v>
      </c>
      <c r="B4206" s="1165">
        <f>IFERROR(INDEX('PU Holds'!$B$14:$AF$554,MATCH(C4206,'PU Holds'!$B$14:$B$552,FALSE),MATCH(D4206,'PU Holds'!$B$14:$AF$14,FALSE)),0)</f>
        <v>0</v>
      </c>
      <c r="C4206" s="1165" t="str">
        <f t="shared" si="425"/>
        <v>PEXP282</v>
      </c>
      <c r="D4206" s="988" t="str">
        <f>'PU Holds'!$T$14</f>
        <v>Fluo 
Green</v>
      </c>
      <c r="E4206" s="1165" t="s">
        <v>27831</v>
      </c>
      <c r="F4206" s="1165" t="s">
        <v>27824</v>
      </c>
      <c r="G4206" s="1170" t="s">
        <v>27825</v>
      </c>
    </row>
    <row r="4207" spans="1:7" ht="15" customHeight="1">
      <c r="A4207" s="1165" t="str">
        <f t="shared" si="422"/>
        <v>PEXP282FLP</v>
      </c>
      <c r="B4207" s="1165">
        <f>IFERROR(INDEX('PU Holds'!$B$14:$AF$554,MATCH(C4207,'PU Holds'!$B$14:$B$552,FALSE),MATCH(D4207,'PU Holds'!$B$14:$AF$14,FALSE)),0)</f>
        <v>0</v>
      </c>
      <c r="C4207" s="1165" t="str">
        <f t="shared" si="425"/>
        <v>PEXP282</v>
      </c>
      <c r="D4207" s="988" t="str">
        <f>'PU Holds'!$U$14</f>
        <v>Fluo 
Pink</v>
      </c>
      <c r="E4207" s="1165" t="s">
        <v>27832</v>
      </c>
      <c r="F4207" s="1165" t="s">
        <v>27824</v>
      </c>
      <c r="G4207" s="1170" t="s">
        <v>27825</v>
      </c>
    </row>
    <row r="4208" spans="1:7" ht="15" customHeight="1">
      <c r="A4208" s="1165" t="str">
        <f t="shared" si="422"/>
        <v>PEXP282VIO</v>
      </c>
      <c r="B4208" s="1165">
        <f>IFERROR(INDEX('PU Holds'!$B$14:$AF$554,MATCH(C4208,'PU Holds'!$B$14:$B$552,FALSE),MATCH(D4208,'PU Holds'!$B$14:$AF$14,FALSE)),0)</f>
        <v>0</v>
      </c>
      <c r="C4208" s="1165" t="str">
        <f t="shared" si="425"/>
        <v>PEXP282</v>
      </c>
      <c r="D4208" s="988" t="str">
        <f>'PU Holds'!$W$14</f>
        <v>Violet 
RAL 4008</v>
      </c>
      <c r="E4208" s="1165" t="s">
        <v>27833</v>
      </c>
      <c r="F4208" s="1165" t="s">
        <v>27824</v>
      </c>
      <c r="G4208" s="1170" t="s">
        <v>27825</v>
      </c>
    </row>
    <row r="4209" spans="1:7" ht="15" customHeight="1">
      <c r="A4209" s="1165" t="str">
        <f t="shared" si="422"/>
        <v>PEXP282MIN</v>
      </c>
      <c r="B4209" s="1165">
        <f>IFERROR(INDEX('PU Holds'!$B$14:$AF$554,MATCH(C4209,'PU Holds'!$B$14:$B$552,FALSE),MATCH(D4209,'PU Holds'!$B$14:$AF$14,FALSE)),0)</f>
        <v>0</v>
      </c>
      <c r="C4209" s="1165" t="str">
        <f t="shared" si="425"/>
        <v>PEXP282</v>
      </c>
      <c r="D4209" s="988" t="str">
        <f>'PU Holds'!$X$14</f>
        <v>Mint 
RAL 6027</v>
      </c>
      <c r="E4209" s="1165" t="s">
        <v>27834</v>
      </c>
      <c r="F4209" s="1165" t="s">
        <v>27824</v>
      </c>
      <c r="G4209" s="1170" t="s">
        <v>27825</v>
      </c>
    </row>
    <row r="4210" spans="1:7" ht="15" customHeight="1">
      <c r="A4210" s="1165" t="str">
        <f t="shared" si="422"/>
        <v>PEXP282PUK</v>
      </c>
      <c r="B4210" s="1165">
        <f>IFERROR(INDEX('PU Holds'!$B$14:$AF$554,MATCH(C4210,'PU Holds'!$B$14:$B$552,FALSE),MATCH(D4210,'PU Holds'!$B$14:$AF$14,FALSE)),0)</f>
        <v>0</v>
      </c>
      <c r="C4210" s="1165" t="str">
        <f t="shared" si="425"/>
        <v>PEXP282</v>
      </c>
      <c r="D4210" s="988" t="str">
        <f>'PU Holds'!$Z$14</f>
        <v>Green 
(Puke 16-09)</v>
      </c>
      <c r="E4210" s="1165" t="s">
        <v>27835</v>
      </c>
      <c r="F4210" s="1165" t="s">
        <v>27824</v>
      </c>
      <c r="G4210" s="1170" t="s">
        <v>27825</v>
      </c>
    </row>
    <row r="4211" spans="1:7" ht="15" customHeight="1">
      <c r="A4211" s="1165" t="str">
        <f t="shared" si="422"/>
        <v>PEXP282ORA</v>
      </c>
      <c r="B4211" s="1165">
        <f>IFERROR(INDEX('PU Holds'!$B$14:$AF$554,MATCH(C4211,'PU Holds'!$B$14:$B$552,FALSE),MATCH(D4211,'PU Holds'!$B$14:$AF$14,FALSE)),0)</f>
        <v>0</v>
      </c>
      <c r="C4211" s="1165" t="str">
        <f t="shared" si="425"/>
        <v>PEXP282</v>
      </c>
      <c r="D4211" s="988" t="str">
        <f>'PU Holds'!$AA$14</f>
        <v>US Orange
14-01</v>
      </c>
      <c r="E4211" s="1165" t="s">
        <v>27836</v>
      </c>
      <c r="F4211" s="1165" t="s">
        <v>27824</v>
      </c>
      <c r="G4211" s="1170" t="s">
        <v>27825</v>
      </c>
    </row>
    <row r="4212" spans="1:7" ht="15" customHeight="1">
      <c r="A4212" s="1165" t="str">
        <f t="shared" si="422"/>
        <v>PEXP282GRE</v>
      </c>
      <c r="B4212" s="1165">
        <f>IFERROR(INDEX('PU Holds'!$B$14:$AF$554,MATCH(C4212,'PU Holds'!$B$14:$B$552,FALSE),MATCH(D4212,'PU Holds'!$B$14:$AF$14,FALSE)),0)</f>
        <v>0</v>
      </c>
      <c r="C4212" s="1165" t="str">
        <f t="shared" si="425"/>
        <v>PEXP282</v>
      </c>
      <c r="D4212" s="988" t="str">
        <f>'PU Holds'!$AB$14</f>
        <v>US Green 
16 -16</v>
      </c>
      <c r="E4212" s="1165" t="s">
        <v>27837</v>
      </c>
      <c r="F4212" s="1165" t="s">
        <v>27824</v>
      </c>
      <c r="G4212" s="1170" t="s">
        <v>27825</v>
      </c>
    </row>
    <row r="4213" spans="1:7" ht="15" customHeight="1">
      <c r="A4213" s="1165" t="str">
        <f t="shared" ref="A4213:A4214" si="426">CONCATENATE(C4213,E4213)</f>
        <v>PEXP282WHI</v>
      </c>
      <c r="B4213" s="1165">
        <f>IFERROR(INDEX('PU Holds'!$B$14:$AF$554,MATCH(C4213,'PU Holds'!$B$14:$B$552,FALSE),MATCH(D4213,'PU Holds'!$B$14:$AF$14,FALSE)),0)</f>
        <v>0</v>
      </c>
      <c r="C4213" s="1165" t="str">
        <f t="shared" si="425"/>
        <v>PEXP282</v>
      </c>
      <c r="D4213" s="988" t="str">
        <f>'PU Holds'!$AC$14</f>
        <v>White 
RAL 9010</v>
      </c>
      <c r="E4213" s="1165" t="s">
        <v>27838</v>
      </c>
      <c r="F4213" s="1165" t="s">
        <v>27824</v>
      </c>
      <c r="G4213" s="1170" t="s">
        <v>27825</v>
      </c>
    </row>
    <row r="4214" spans="1:7" ht="15" customHeight="1">
      <c r="A4214" s="1165" t="str">
        <f t="shared" si="426"/>
        <v>PEXP282PUR</v>
      </c>
      <c r="B4214" s="1165">
        <f>IFERROR(INDEX('PU Holds'!$B$14:$AF$554,MATCH(C4214,'PU Holds'!$B$14:$B$552,FALSE),MATCH(D4214,'PU Holds'!$B$14:$AF$14,FALSE)),0)</f>
        <v>0</v>
      </c>
      <c r="C4214" s="1165" t="str">
        <f t="shared" si="425"/>
        <v>PEXP282</v>
      </c>
      <c r="D4214" s="988" t="str">
        <f>'PU Holds'!$AD$14</f>
        <v>US Purple</v>
      </c>
      <c r="E4214" s="1165" t="s">
        <v>27839</v>
      </c>
      <c r="F4214" s="1165" t="s">
        <v>27824</v>
      </c>
      <c r="G4214" s="1170" t="s">
        <v>27825</v>
      </c>
    </row>
    <row r="4215" spans="1:7" ht="15" customHeight="1">
      <c r="A4215" s="1165" t="str">
        <f t="shared" ref="A4215:A4262" si="427">CONCATENATE(C4215,E4215)</f>
        <v>PEXP283YEL</v>
      </c>
      <c r="B4215" s="1165">
        <f>IFERROR(INDEX('PU Holds'!$B$14:$AF$554,MATCH(C4215,'PU Holds'!$B$14:$B$552,FALSE),MATCH(D4215,'PU Holds'!$B$14:$AF$14,FALSE)),0)</f>
        <v>0</v>
      </c>
      <c r="C4215" s="1165" t="s">
        <v>28123</v>
      </c>
      <c r="D4215" s="1168" t="str">
        <f>'PU Holds'!$M$14</f>
        <v>Yellow 
RAL 1026</v>
      </c>
      <c r="E4215" s="1165" t="s">
        <v>27823</v>
      </c>
      <c r="F4215" s="1165" t="s">
        <v>27824</v>
      </c>
      <c r="G4215" s="1170" t="s">
        <v>27825</v>
      </c>
    </row>
    <row r="4216" spans="1:7" ht="15" customHeight="1">
      <c r="A4216" s="1165" t="str">
        <f t="shared" si="427"/>
        <v>PEXP283RED</v>
      </c>
      <c r="B4216" s="1165">
        <f>IFERROR(INDEX('PU Holds'!$B$14:$AF$554,MATCH(C4216,'PU Holds'!$B$14:$B$552,FALSE),MATCH(D4216,'PU Holds'!$B$14:$AF$14,FALSE)),0)</f>
        <v>0</v>
      </c>
      <c r="C4216" s="1165" t="str">
        <f t="shared" ref="C4216:C4229" si="428">C4215</f>
        <v>PEXP283</v>
      </c>
      <c r="D4216" s="988" t="str">
        <f>'PU Holds'!$O$14</f>
        <v>Red 
RAL 3020</v>
      </c>
      <c r="E4216" s="1165" t="s">
        <v>27826</v>
      </c>
      <c r="F4216" s="1165" t="s">
        <v>27824</v>
      </c>
      <c r="G4216" s="1170" t="s">
        <v>27825</v>
      </c>
    </row>
    <row r="4217" spans="1:7" ht="15" customHeight="1">
      <c r="A4217" s="1165" t="str">
        <f t="shared" si="427"/>
        <v>PEXP283BLU</v>
      </c>
      <c r="B4217" s="1165">
        <f>IFERROR(INDEX('PU Holds'!$B$14:$AF$554,MATCH(C4217,'PU Holds'!$B$14:$B$552,FALSE),MATCH(D4217,'PU Holds'!$B$14:$AF$14,FALSE)),0)</f>
        <v>0</v>
      </c>
      <c r="C4217" s="1165" t="str">
        <f t="shared" si="428"/>
        <v>PEXP283</v>
      </c>
      <c r="D4217" s="988" t="str">
        <f>'PU Holds'!$P$14</f>
        <v>Blue 
RAL 5015</v>
      </c>
      <c r="E4217" s="1165" t="s">
        <v>27827</v>
      </c>
      <c r="F4217" s="1165" t="s">
        <v>27824</v>
      </c>
      <c r="G4217" s="1170" t="s">
        <v>27825</v>
      </c>
    </row>
    <row r="4218" spans="1:7" ht="15" customHeight="1">
      <c r="A4218" s="1165" t="str">
        <f t="shared" si="427"/>
        <v>PEXP283GRY</v>
      </c>
      <c r="B4218" s="1165">
        <f>IFERROR(INDEX('PU Holds'!$B$14:$AF$554,MATCH(C4218,'PU Holds'!$B$14:$B$552,FALSE),MATCH(D4218,'PU Holds'!$B$14:$AF$14,FALSE)),0)</f>
        <v>0</v>
      </c>
      <c r="C4218" s="1165" t="str">
        <f t="shared" si="428"/>
        <v>PEXP283</v>
      </c>
      <c r="D4218" s="988" t="str">
        <f>'PU Holds'!$Q$14</f>
        <v>Grey 
RAL 7001</v>
      </c>
      <c r="E4218" s="1165" t="s">
        <v>27828</v>
      </c>
      <c r="F4218" s="1165" t="s">
        <v>27824</v>
      </c>
      <c r="G4218" s="1170" t="s">
        <v>27825</v>
      </c>
    </row>
    <row r="4219" spans="1:7" ht="15" customHeight="1">
      <c r="A4219" s="1165" t="str">
        <f t="shared" si="427"/>
        <v>PEXP283BLK</v>
      </c>
      <c r="B4219" s="1165">
        <f>IFERROR(INDEX('PU Holds'!$B$14:$AF$554,MATCH(C4219,'PU Holds'!$B$14:$B$552,FALSE),MATCH(D4219,'PU Holds'!$B$14:$AF$14,FALSE)),0)</f>
        <v>0</v>
      </c>
      <c r="C4219" s="1165" t="str">
        <f t="shared" si="428"/>
        <v>PEXP283</v>
      </c>
      <c r="D4219" s="988" t="str">
        <f>'PU Holds'!$R$14</f>
        <v>Black 
RAL 9005</v>
      </c>
      <c r="E4219" s="1165" t="s">
        <v>27829</v>
      </c>
      <c r="F4219" s="1165" t="s">
        <v>27824</v>
      </c>
      <c r="G4219" s="1170" t="s">
        <v>27825</v>
      </c>
    </row>
    <row r="4220" spans="1:7" ht="15" customHeight="1">
      <c r="A4220" s="1165" t="str">
        <f t="shared" si="427"/>
        <v>PEXP283FLO</v>
      </c>
      <c r="B4220" s="1165">
        <f>IFERROR(INDEX('PU Holds'!$B$14:$AF$554,MATCH(C4220,'PU Holds'!$B$14:$B$552,FALSE),MATCH(D4220,'PU Holds'!$B$14:$AF$14,FALSE)),0)</f>
        <v>0</v>
      </c>
      <c r="C4220" s="1165" t="str">
        <f t="shared" si="428"/>
        <v>PEXP283</v>
      </c>
      <c r="D4220" s="988" t="str">
        <f>'PU Holds'!$S$14</f>
        <v>Fluo 
Orange</v>
      </c>
      <c r="E4220" s="1165" t="s">
        <v>27830</v>
      </c>
      <c r="F4220" s="1165" t="s">
        <v>27824</v>
      </c>
      <c r="G4220" s="1170" t="s">
        <v>27825</v>
      </c>
    </row>
    <row r="4221" spans="1:7" ht="15" customHeight="1">
      <c r="A4221" s="1165" t="str">
        <f t="shared" si="427"/>
        <v>PEXP283FLG</v>
      </c>
      <c r="B4221" s="1165">
        <f>IFERROR(INDEX('PU Holds'!$B$14:$AF$554,MATCH(C4221,'PU Holds'!$B$14:$B$552,FALSE),MATCH(D4221,'PU Holds'!$B$14:$AF$14,FALSE)),0)</f>
        <v>0</v>
      </c>
      <c r="C4221" s="1165" t="str">
        <f t="shared" si="428"/>
        <v>PEXP283</v>
      </c>
      <c r="D4221" s="988" t="str">
        <f>'PU Holds'!$T$14</f>
        <v>Fluo 
Green</v>
      </c>
      <c r="E4221" s="1165" t="s">
        <v>27831</v>
      </c>
      <c r="F4221" s="1165" t="s">
        <v>27824</v>
      </c>
      <c r="G4221" s="1170" t="s">
        <v>27825</v>
      </c>
    </row>
    <row r="4222" spans="1:7" ht="15" customHeight="1">
      <c r="A4222" s="1165" t="str">
        <f t="shared" si="427"/>
        <v>PEXP283FLP</v>
      </c>
      <c r="B4222" s="1165">
        <f>IFERROR(INDEX('PU Holds'!$B$14:$AF$554,MATCH(C4222,'PU Holds'!$B$14:$B$552,FALSE),MATCH(D4222,'PU Holds'!$B$14:$AF$14,FALSE)),0)</f>
        <v>0</v>
      </c>
      <c r="C4222" s="1165" t="str">
        <f t="shared" si="428"/>
        <v>PEXP283</v>
      </c>
      <c r="D4222" s="988" t="str">
        <f>'PU Holds'!$U$14</f>
        <v>Fluo 
Pink</v>
      </c>
      <c r="E4222" s="1165" t="s">
        <v>27832</v>
      </c>
      <c r="F4222" s="1165" t="s">
        <v>27824</v>
      </c>
      <c r="G4222" s="1170" t="s">
        <v>27825</v>
      </c>
    </row>
    <row r="4223" spans="1:7" ht="15" customHeight="1">
      <c r="A4223" s="1165" t="str">
        <f t="shared" si="427"/>
        <v>PEXP283VIO</v>
      </c>
      <c r="B4223" s="1165">
        <f>IFERROR(INDEX('PU Holds'!$B$14:$AF$554,MATCH(C4223,'PU Holds'!$B$14:$B$552,FALSE),MATCH(D4223,'PU Holds'!$B$14:$AF$14,FALSE)),0)</f>
        <v>0</v>
      </c>
      <c r="C4223" s="1165" t="str">
        <f t="shared" si="428"/>
        <v>PEXP283</v>
      </c>
      <c r="D4223" s="988" t="str">
        <f>'PU Holds'!$W$14</f>
        <v>Violet 
RAL 4008</v>
      </c>
      <c r="E4223" s="1165" t="s">
        <v>27833</v>
      </c>
      <c r="F4223" s="1165" t="s">
        <v>27824</v>
      </c>
      <c r="G4223" s="1170" t="s">
        <v>27825</v>
      </c>
    </row>
    <row r="4224" spans="1:7" ht="15" customHeight="1">
      <c r="A4224" s="1165" t="str">
        <f t="shared" si="427"/>
        <v>PEXP283MIN</v>
      </c>
      <c r="B4224" s="1165">
        <f>IFERROR(INDEX('PU Holds'!$B$14:$AF$554,MATCH(C4224,'PU Holds'!$B$14:$B$552,FALSE),MATCH(D4224,'PU Holds'!$B$14:$AF$14,FALSE)),0)</f>
        <v>0</v>
      </c>
      <c r="C4224" s="1165" t="str">
        <f t="shared" si="428"/>
        <v>PEXP283</v>
      </c>
      <c r="D4224" s="988" t="str">
        <f>'PU Holds'!$X$14</f>
        <v>Mint 
RAL 6027</v>
      </c>
      <c r="E4224" s="1165" t="s">
        <v>27834</v>
      </c>
      <c r="F4224" s="1165" t="s">
        <v>27824</v>
      </c>
      <c r="G4224" s="1170" t="s">
        <v>27825</v>
      </c>
    </row>
    <row r="4225" spans="1:7" ht="15" customHeight="1">
      <c r="A4225" s="1165" t="str">
        <f t="shared" si="427"/>
        <v>PEXP283PUK</v>
      </c>
      <c r="B4225" s="1165">
        <f>IFERROR(INDEX('PU Holds'!$B$14:$AF$554,MATCH(C4225,'PU Holds'!$B$14:$B$552,FALSE),MATCH(D4225,'PU Holds'!$B$14:$AF$14,FALSE)),0)</f>
        <v>0</v>
      </c>
      <c r="C4225" s="1165" t="str">
        <f t="shared" si="428"/>
        <v>PEXP283</v>
      </c>
      <c r="D4225" s="988" t="str">
        <f>'PU Holds'!$Z$14</f>
        <v>Green 
(Puke 16-09)</v>
      </c>
      <c r="E4225" s="1165" t="s">
        <v>27835</v>
      </c>
      <c r="F4225" s="1165" t="s">
        <v>27824</v>
      </c>
      <c r="G4225" s="1170" t="s">
        <v>27825</v>
      </c>
    </row>
    <row r="4226" spans="1:7" ht="15" customHeight="1">
      <c r="A4226" s="1165" t="str">
        <f t="shared" si="427"/>
        <v>PEXP283ORA</v>
      </c>
      <c r="B4226" s="1165">
        <f>IFERROR(INDEX('PU Holds'!$B$14:$AF$554,MATCH(C4226,'PU Holds'!$B$14:$B$552,FALSE),MATCH(D4226,'PU Holds'!$B$14:$AF$14,FALSE)),0)</f>
        <v>0</v>
      </c>
      <c r="C4226" s="1165" t="str">
        <f t="shared" si="428"/>
        <v>PEXP283</v>
      </c>
      <c r="D4226" s="988" t="str">
        <f>'PU Holds'!$AA$14</f>
        <v>US Orange
14-01</v>
      </c>
      <c r="E4226" s="1165" t="s">
        <v>27836</v>
      </c>
      <c r="F4226" s="1165" t="s">
        <v>27824</v>
      </c>
      <c r="G4226" s="1170" t="s">
        <v>27825</v>
      </c>
    </row>
    <row r="4227" spans="1:7" ht="15" customHeight="1">
      <c r="A4227" s="1165" t="str">
        <f t="shared" si="427"/>
        <v>PEXP283GRE</v>
      </c>
      <c r="B4227" s="1165">
        <f>IFERROR(INDEX('PU Holds'!$B$14:$AF$554,MATCH(C4227,'PU Holds'!$B$14:$B$552,FALSE),MATCH(D4227,'PU Holds'!$B$14:$AF$14,FALSE)),0)</f>
        <v>0</v>
      </c>
      <c r="C4227" s="1165" t="str">
        <f t="shared" si="428"/>
        <v>PEXP283</v>
      </c>
      <c r="D4227" s="988" t="str">
        <f>'PU Holds'!$AB$14</f>
        <v>US Green 
16 -16</v>
      </c>
      <c r="E4227" s="1165" t="s">
        <v>27837</v>
      </c>
      <c r="F4227" s="1165" t="s">
        <v>27824</v>
      </c>
      <c r="G4227" s="1170" t="s">
        <v>27825</v>
      </c>
    </row>
    <row r="4228" spans="1:7" ht="15" customHeight="1">
      <c r="A4228" s="1165" t="str">
        <f t="shared" si="427"/>
        <v>PEXP283WHI</v>
      </c>
      <c r="B4228" s="1165">
        <f>IFERROR(INDEX('PU Holds'!$B$14:$AF$554,MATCH(C4228,'PU Holds'!$B$14:$B$552,FALSE),MATCH(D4228,'PU Holds'!$B$14:$AF$14,FALSE)),0)</f>
        <v>0</v>
      </c>
      <c r="C4228" s="1165" t="str">
        <f t="shared" si="428"/>
        <v>PEXP283</v>
      </c>
      <c r="D4228" s="988" t="str">
        <f>'PU Holds'!$AC$14</f>
        <v>White 
RAL 9010</v>
      </c>
      <c r="E4228" s="1165" t="s">
        <v>27838</v>
      </c>
      <c r="F4228" s="1165" t="s">
        <v>27824</v>
      </c>
      <c r="G4228" s="1170" t="s">
        <v>27825</v>
      </c>
    </row>
    <row r="4229" spans="1:7" ht="15" customHeight="1">
      <c r="A4229" s="1165" t="str">
        <f t="shared" si="427"/>
        <v>PEXP283PUR</v>
      </c>
      <c r="B4229" s="1165">
        <f>IFERROR(INDEX('PU Holds'!$B$14:$AF$554,MATCH(C4229,'PU Holds'!$B$14:$B$552,FALSE),MATCH(D4229,'PU Holds'!$B$14:$AF$14,FALSE)),0)</f>
        <v>0</v>
      </c>
      <c r="C4229" s="1165" t="str">
        <f t="shared" si="428"/>
        <v>PEXP283</v>
      </c>
      <c r="D4229" s="988" t="str">
        <f>'PU Holds'!$AD$14</f>
        <v>US Purple</v>
      </c>
      <c r="E4229" s="1165" t="s">
        <v>27839</v>
      </c>
      <c r="F4229" s="1165" t="s">
        <v>27824</v>
      </c>
      <c r="G4229" s="1170" t="s">
        <v>27825</v>
      </c>
    </row>
    <row r="4230" spans="1:7" ht="15" customHeight="1">
      <c r="A4230" s="1165" t="str">
        <f t="shared" si="427"/>
        <v>PEXP284YEL</v>
      </c>
      <c r="B4230" s="1165">
        <f>IFERROR(INDEX('PU Holds'!$B$14:$AF$554,MATCH(C4230,'PU Holds'!$B$14:$B$552,FALSE),MATCH(D4230,'PU Holds'!$B$14:$AF$14,FALSE)),0)</f>
        <v>0</v>
      </c>
      <c r="C4230" s="1165" t="s">
        <v>28124</v>
      </c>
      <c r="D4230" s="1168" t="str">
        <f>'PU Holds'!$M$14</f>
        <v>Yellow 
RAL 1026</v>
      </c>
      <c r="E4230" s="1165" t="s">
        <v>27823</v>
      </c>
      <c r="F4230" s="1165" t="s">
        <v>27824</v>
      </c>
      <c r="G4230" s="1170" t="s">
        <v>27825</v>
      </c>
    </row>
    <row r="4231" spans="1:7" ht="15" customHeight="1">
      <c r="A4231" s="1165" t="str">
        <f t="shared" si="427"/>
        <v>PEXP284RED</v>
      </c>
      <c r="B4231" s="1165">
        <f>IFERROR(INDEX('PU Holds'!$B$14:$AF$554,MATCH(C4231,'PU Holds'!$B$14:$B$552,FALSE),MATCH(D4231,'PU Holds'!$B$14:$AF$14,FALSE)),0)</f>
        <v>0</v>
      </c>
      <c r="C4231" s="1165" t="str">
        <f t="shared" ref="C4231:C4244" si="429">C4230</f>
        <v>PEXP284</v>
      </c>
      <c r="D4231" s="988" t="str">
        <f>'PU Holds'!$O$14</f>
        <v>Red 
RAL 3020</v>
      </c>
      <c r="E4231" s="1165" t="s">
        <v>27826</v>
      </c>
      <c r="F4231" s="1165" t="s">
        <v>27824</v>
      </c>
      <c r="G4231" s="1170" t="s">
        <v>27825</v>
      </c>
    </row>
    <row r="4232" spans="1:7" ht="15" customHeight="1">
      <c r="A4232" s="1165" t="str">
        <f t="shared" si="427"/>
        <v>PEXP284BLU</v>
      </c>
      <c r="B4232" s="1165">
        <f>IFERROR(INDEX('PU Holds'!$B$14:$AF$554,MATCH(C4232,'PU Holds'!$B$14:$B$552,FALSE),MATCH(D4232,'PU Holds'!$B$14:$AF$14,FALSE)),0)</f>
        <v>0</v>
      </c>
      <c r="C4232" s="1165" t="str">
        <f t="shared" si="429"/>
        <v>PEXP284</v>
      </c>
      <c r="D4232" s="988" t="str">
        <f>'PU Holds'!$P$14</f>
        <v>Blue 
RAL 5015</v>
      </c>
      <c r="E4232" s="1165" t="s">
        <v>27827</v>
      </c>
      <c r="F4232" s="1165" t="s">
        <v>27824</v>
      </c>
      <c r="G4232" s="1170" t="s">
        <v>27825</v>
      </c>
    </row>
    <row r="4233" spans="1:7" ht="15" customHeight="1">
      <c r="A4233" s="1165" t="str">
        <f t="shared" si="427"/>
        <v>PEXP284GRY</v>
      </c>
      <c r="B4233" s="1165">
        <f>IFERROR(INDEX('PU Holds'!$B$14:$AF$554,MATCH(C4233,'PU Holds'!$B$14:$B$552,FALSE),MATCH(D4233,'PU Holds'!$B$14:$AF$14,FALSE)),0)</f>
        <v>0</v>
      </c>
      <c r="C4233" s="1165" t="str">
        <f t="shared" si="429"/>
        <v>PEXP284</v>
      </c>
      <c r="D4233" s="988" t="str">
        <f>'PU Holds'!$Q$14</f>
        <v>Grey 
RAL 7001</v>
      </c>
      <c r="E4233" s="1165" t="s">
        <v>27828</v>
      </c>
      <c r="F4233" s="1165" t="s">
        <v>27824</v>
      </c>
      <c r="G4233" s="1170" t="s">
        <v>27825</v>
      </c>
    </row>
    <row r="4234" spans="1:7" ht="15" customHeight="1">
      <c r="A4234" s="1165" t="str">
        <f t="shared" si="427"/>
        <v>PEXP284BLK</v>
      </c>
      <c r="B4234" s="1165">
        <f>IFERROR(INDEX('PU Holds'!$B$14:$AF$554,MATCH(C4234,'PU Holds'!$B$14:$B$552,FALSE),MATCH(D4234,'PU Holds'!$B$14:$AF$14,FALSE)),0)</f>
        <v>0</v>
      </c>
      <c r="C4234" s="1165" t="str">
        <f t="shared" si="429"/>
        <v>PEXP284</v>
      </c>
      <c r="D4234" s="988" t="str">
        <f>'PU Holds'!$R$14</f>
        <v>Black 
RAL 9005</v>
      </c>
      <c r="E4234" s="1165" t="s">
        <v>27829</v>
      </c>
      <c r="F4234" s="1165" t="s">
        <v>27824</v>
      </c>
      <c r="G4234" s="1170" t="s">
        <v>27825</v>
      </c>
    </row>
    <row r="4235" spans="1:7" ht="15" customHeight="1">
      <c r="A4235" s="1165" t="str">
        <f t="shared" si="427"/>
        <v>PEXP284FLO</v>
      </c>
      <c r="B4235" s="1165">
        <f>IFERROR(INDEX('PU Holds'!$B$14:$AF$554,MATCH(C4235,'PU Holds'!$B$14:$B$552,FALSE),MATCH(D4235,'PU Holds'!$B$14:$AF$14,FALSE)),0)</f>
        <v>0</v>
      </c>
      <c r="C4235" s="1165" t="str">
        <f t="shared" si="429"/>
        <v>PEXP284</v>
      </c>
      <c r="D4235" s="988" t="str">
        <f>'PU Holds'!$S$14</f>
        <v>Fluo 
Orange</v>
      </c>
      <c r="E4235" s="1165" t="s">
        <v>27830</v>
      </c>
      <c r="F4235" s="1165" t="s">
        <v>27824</v>
      </c>
      <c r="G4235" s="1170" t="s">
        <v>27825</v>
      </c>
    </row>
    <row r="4236" spans="1:7" ht="15" customHeight="1">
      <c r="A4236" s="1165" t="str">
        <f t="shared" si="427"/>
        <v>PEXP284FLG</v>
      </c>
      <c r="B4236" s="1165">
        <f>IFERROR(INDEX('PU Holds'!$B$14:$AF$554,MATCH(C4236,'PU Holds'!$B$14:$B$552,FALSE),MATCH(D4236,'PU Holds'!$B$14:$AF$14,FALSE)),0)</f>
        <v>0</v>
      </c>
      <c r="C4236" s="1165" t="str">
        <f t="shared" si="429"/>
        <v>PEXP284</v>
      </c>
      <c r="D4236" s="988" t="str">
        <f>'PU Holds'!$T$14</f>
        <v>Fluo 
Green</v>
      </c>
      <c r="E4236" s="1165" t="s">
        <v>27831</v>
      </c>
      <c r="F4236" s="1165" t="s">
        <v>27824</v>
      </c>
      <c r="G4236" s="1170" t="s">
        <v>27825</v>
      </c>
    </row>
    <row r="4237" spans="1:7" ht="15" customHeight="1">
      <c r="A4237" s="1165" t="str">
        <f t="shared" si="427"/>
        <v>PEXP284FLP</v>
      </c>
      <c r="B4237" s="1165">
        <f>IFERROR(INDEX('PU Holds'!$B$14:$AF$554,MATCH(C4237,'PU Holds'!$B$14:$B$552,FALSE),MATCH(D4237,'PU Holds'!$B$14:$AF$14,FALSE)),0)</f>
        <v>0</v>
      </c>
      <c r="C4237" s="1165" t="str">
        <f t="shared" si="429"/>
        <v>PEXP284</v>
      </c>
      <c r="D4237" s="988" t="str">
        <f>'PU Holds'!$U$14</f>
        <v>Fluo 
Pink</v>
      </c>
      <c r="E4237" s="1165" t="s">
        <v>27832</v>
      </c>
      <c r="F4237" s="1165" t="s">
        <v>27824</v>
      </c>
      <c r="G4237" s="1170" t="s">
        <v>27825</v>
      </c>
    </row>
    <row r="4238" spans="1:7" ht="15" customHeight="1">
      <c r="A4238" s="1165" t="str">
        <f t="shared" si="427"/>
        <v>PEXP284VIO</v>
      </c>
      <c r="B4238" s="1165">
        <f>IFERROR(INDEX('PU Holds'!$B$14:$AF$554,MATCH(C4238,'PU Holds'!$B$14:$B$552,FALSE),MATCH(D4238,'PU Holds'!$B$14:$AF$14,FALSE)),0)</f>
        <v>0</v>
      </c>
      <c r="C4238" s="1165" t="str">
        <f t="shared" si="429"/>
        <v>PEXP284</v>
      </c>
      <c r="D4238" s="988" t="str">
        <f>'PU Holds'!$W$14</f>
        <v>Violet 
RAL 4008</v>
      </c>
      <c r="E4238" s="1165" t="s">
        <v>27833</v>
      </c>
      <c r="F4238" s="1165" t="s">
        <v>27824</v>
      </c>
      <c r="G4238" s="1170" t="s">
        <v>27825</v>
      </c>
    </row>
    <row r="4239" spans="1:7" ht="15" customHeight="1">
      <c r="A4239" s="1165" t="str">
        <f t="shared" si="427"/>
        <v>PEXP284MIN</v>
      </c>
      <c r="B4239" s="1165">
        <f>IFERROR(INDEX('PU Holds'!$B$14:$AF$554,MATCH(C4239,'PU Holds'!$B$14:$B$552,FALSE),MATCH(D4239,'PU Holds'!$B$14:$AF$14,FALSE)),0)</f>
        <v>0</v>
      </c>
      <c r="C4239" s="1165" t="str">
        <f t="shared" si="429"/>
        <v>PEXP284</v>
      </c>
      <c r="D4239" s="988" t="str">
        <f>'PU Holds'!$X$14</f>
        <v>Mint 
RAL 6027</v>
      </c>
      <c r="E4239" s="1165" t="s">
        <v>27834</v>
      </c>
      <c r="F4239" s="1165" t="s">
        <v>27824</v>
      </c>
      <c r="G4239" s="1170" t="s">
        <v>27825</v>
      </c>
    </row>
    <row r="4240" spans="1:7" ht="15" customHeight="1">
      <c r="A4240" s="1165" t="str">
        <f t="shared" si="427"/>
        <v>PEXP284PUK</v>
      </c>
      <c r="B4240" s="1165">
        <f>IFERROR(INDEX('PU Holds'!$B$14:$AF$554,MATCH(C4240,'PU Holds'!$B$14:$B$552,FALSE),MATCH(D4240,'PU Holds'!$B$14:$AF$14,FALSE)),0)</f>
        <v>0</v>
      </c>
      <c r="C4240" s="1165" t="str">
        <f t="shared" si="429"/>
        <v>PEXP284</v>
      </c>
      <c r="D4240" s="988" t="str">
        <f>'PU Holds'!$Z$14</f>
        <v>Green 
(Puke 16-09)</v>
      </c>
      <c r="E4240" s="1165" t="s">
        <v>27835</v>
      </c>
      <c r="F4240" s="1165" t="s">
        <v>27824</v>
      </c>
      <c r="G4240" s="1170" t="s">
        <v>27825</v>
      </c>
    </row>
    <row r="4241" spans="1:7" ht="15" customHeight="1">
      <c r="A4241" s="1165" t="str">
        <f t="shared" si="427"/>
        <v>PEXP284ORA</v>
      </c>
      <c r="B4241" s="1165">
        <f>IFERROR(INDEX('PU Holds'!$B$14:$AF$554,MATCH(C4241,'PU Holds'!$B$14:$B$552,FALSE),MATCH(D4241,'PU Holds'!$B$14:$AF$14,FALSE)),0)</f>
        <v>0</v>
      </c>
      <c r="C4241" s="1165" t="str">
        <f t="shared" si="429"/>
        <v>PEXP284</v>
      </c>
      <c r="D4241" s="988" t="str">
        <f>'PU Holds'!$AA$14</f>
        <v>US Orange
14-01</v>
      </c>
      <c r="E4241" s="1165" t="s">
        <v>27836</v>
      </c>
      <c r="F4241" s="1165" t="s">
        <v>27824</v>
      </c>
      <c r="G4241" s="1170" t="s">
        <v>27825</v>
      </c>
    </row>
    <row r="4242" spans="1:7" ht="15" customHeight="1">
      <c r="A4242" s="1165" t="str">
        <f t="shared" si="427"/>
        <v>PEXP284GRE</v>
      </c>
      <c r="B4242" s="1165">
        <f>IFERROR(INDEX('PU Holds'!$B$14:$AF$554,MATCH(C4242,'PU Holds'!$B$14:$B$552,FALSE),MATCH(D4242,'PU Holds'!$B$14:$AF$14,FALSE)),0)</f>
        <v>0</v>
      </c>
      <c r="C4242" s="1165" t="str">
        <f t="shared" si="429"/>
        <v>PEXP284</v>
      </c>
      <c r="D4242" s="988" t="str">
        <f>'PU Holds'!$AB$14</f>
        <v>US Green 
16 -16</v>
      </c>
      <c r="E4242" s="1165" t="s">
        <v>27837</v>
      </c>
      <c r="F4242" s="1165" t="s">
        <v>27824</v>
      </c>
      <c r="G4242" s="1170" t="s">
        <v>27825</v>
      </c>
    </row>
    <row r="4243" spans="1:7" ht="15" customHeight="1">
      <c r="A4243" s="1165" t="str">
        <f t="shared" si="427"/>
        <v>PEXP284WHI</v>
      </c>
      <c r="B4243" s="1165">
        <f>IFERROR(INDEX('PU Holds'!$B$14:$AF$554,MATCH(C4243,'PU Holds'!$B$14:$B$552,FALSE),MATCH(D4243,'PU Holds'!$B$14:$AF$14,FALSE)),0)</f>
        <v>0</v>
      </c>
      <c r="C4243" s="1165" t="str">
        <f t="shared" si="429"/>
        <v>PEXP284</v>
      </c>
      <c r="D4243" s="988" t="str">
        <f>'PU Holds'!$AC$14</f>
        <v>White 
RAL 9010</v>
      </c>
      <c r="E4243" s="1165" t="s">
        <v>27838</v>
      </c>
      <c r="F4243" s="1165" t="s">
        <v>27824</v>
      </c>
      <c r="G4243" s="1170" t="s">
        <v>27825</v>
      </c>
    </row>
    <row r="4244" spans="1:7" ht="15" customHeight="1">
      <c r="A4244" s="1165" t="str">
        <f t="shared" si="427"/>
        <v>PEXP284PUR</v>
      </c>
      <c r="B4244" s="1165">
        <f>IFERROR(INDEX('PU Holds'!$B$14:$AF$554,MATCH(C4244,'PU Holds'!$B$14:$B$552,FALSE),MATCH(D4244,'PU Holds'!$B$14:$AF$14,FALSE)),0)</f>
        <v>0</v>
      </c>
      <c r="C4244" s="1165" t="str">
        <f t="shared" si="429"/>
        <v>PEXP284</v>
      </c>
      <c r="D4244" s="988" t="str">
        <f>'PU Holds'!$AD$14</f>
        <v>US Purple</v>
      </c>
      <c r="E4244" s="1165" t="s">
        <v>27839</v>
      </c>
      <c r="F4244" s="1165" t="s">
        <v>27824</v>
      </c>
      <c r="G4244" s="1170" t="s">
        <v>27825</v>
      </c>
    </row>
    <row r="4245" spans="1:7" ht="15" customHeight="1">
      <c r="A4245" s="1165" t="str">
        <f t="shared" si="427"/>
        <v>PEXP285YEL</v>
      </c>
      <c r="B4245" s="1165">
        <f>IFERROR(INDEX('PU Holds'!$B$14:$AF$554,MATCH(C4245,'PU Holds'!$B$14:$B$552,FALSE),MATCH(D4245,'PU Holds'!$B$14:$AF$14,FALSE)),0)</f>
        <v>0</v>
      </c>
      <c r="C4245" s="1165" t="s">
        <v>28125</v>
      </c>
      <c r="D4245" s="1168" t="str">
        <f>'PU Holds'!$M$14</f>
        <v>Yellow 
RAL 1026</v>
      </c>
      <c r="E4245" s="1165" t="s">
        <v>27823</v>
      </c>
      <c r="F4245" s="1165" t="s">
        <v>27824</v>
      </c>
      <c r="G4245" s="1170" t="s">
        <v>27825</v>
      </c>
    </row>
    <row r="4246" spans="1:7" ht="15" customHeight="1">
      <c r="A4246" s="1165" t="str">
        <f t="shared" si="427"/>
        <v>PEXP285RED</v>
      </c>
      <c r="B4246" s="1165">
        <f>IFERROR(INDEX('PU Holds'!$B$14:$AF$554,MATCH(C4246,'PU Holds'!$B$14:$B$552,FALSE),MATCH(D4246,'PU Holds'!$B$14:$AF$14,FALSE)),0)</f>
        <v>0</v>
      </c>
      <c r="C4246" s="1165" t="str">
        <f t="shared" ref="C4246:C4259" si="430">C4245</f>
        <v>PEXP285</v>
      </c>
      <c r="D4246" s="988" t="str">
        <f>'PU Holds'!$O$14</f>
        <v>Red 
RAL 3020</v>
      </c>
      <c r="E4246" s="1165" t="s">
        <v>27826</v>
      </c>
      <c r="F4246" s="1165" t="s">
        <v>27824</v>
      </c>
      <c r="G4246" s="1170" t="s">
        <v>27825</v>
      </c>
    </row>
    <row r="4247" spans="1:7" ht="15" customHeight="1">
      <c r="A4247" s="1165" t="str">
        <f t="shared" si="427"/>
        <v>PEXP285BLU</v>
      </c>
      <c r="B4247" s="1165">
        <f>IFERROR(INDEX('PU Holds'!$B$14:$AF$554,MATCH(C4247,'PU Holds'!$B$14:$B$552,FALSE),MATCH(D4247,'PU Holds'!$B$14:$AF$14,FALSE)),0)</f>
        <v>0</v>
      </c>
      <c r="C4247" s="1165" t="str">
        <f t="shared" si="430"/>
        <v>PEXP285</v>
      </c>
      <c r="D4247" s="988" t="str">
        <f>'PU Holds'!$P$14</f>
        <v>Blue 
RAL 5015</v>
      </c>
      <c r="E4247" s="1165" t="s">
        <v>27827</v>
      </c>
      <c r="F4247" s="1165" t="s">
        <v>27824</v>
      </c>
      <c r="G4247" s="1170" t="s">
        <v>27825</v>
      </c>
    </row>
    <row r="4248" spans="1:7" ht="15" customHeight="1">
      <c r="A4248" s="1165" t="str">
        <f t="shared" si="427"/>
        <v>PEXP285GRY</v>
      </c>
      <c r="B4248" s="1165">
        <f>IFERROR(INDEX('PU Holds'!$B$14:$AF$554,MATCH(C4248,'PU Holds'!$B$14:$B$552,FALSE),MATCH(D4248,'PU Holds'!$B$14:$AF$14,FALSE)),0)</f>
        <v>0</v>
      </c>
      <c r="C4248" s="1165" t="str">
        <f t="shared" si="430"/>
        <v>PEXP285</v>
      </c>
      <c r="D4248" s="988" t="str">
        <f>'PU Holds'!$Q$14</f>
        <v>Grey 
RAL 7001</v>
      </c>
      <c r="E4248" s="1165" t="s">
        <v>27828</v>
      </c>
      <c r="F4248" s="1165" t="s">
        <v>27824</v>
      </c>
      <c r="G4248" s="1170" t="s">
        <v>27825</v>
      </c>
    </row>
    <row r="4249" spans="1:7" ht="15" customHeight="1">
      <c r="A4249" s="1165" t="str">
        <f t="shared" si="427"/>
        <v>PEXP285BLK</v>
      </c>
      <c r="B4249" s="1165">
        <f>IFERROR(INDEX('PU Holds'!$B$14:$AF$554,MATCH(C4249,'PU Holds'!$B$14:$B$552,FALSE),MATCH(D4249,'PU Holds'!$B$14:$AF$14,FALSE)),0)</f>
        <v>0</v>
      </c>
      <c r="C4249" s="1165" t="str">
        <f t="shared" si="430"/>
        <v>PEXP285</v>
      </c>
      <c r="D4249" s="988" t="str">
        <f>'PU Holds'!$R$14</f>
        <v>Black 
RAL 9005</v>
      </c>
      <c r="E4249" s="1165" t="s">
        <v>27829</v>
      </c>
      <c r="F4249" s="1165" t="s">
        <v>27824</v>
      </c>
      <c r="G4249" s="1170" t="s">
        <v>27825</v>
      </c>
    </row>
    <row r="4250" spans="1:7" ht="15" customHeight="1">
      <c r="A4250" s="1165" t="str">
        <f t="shared" si="427"/>
        <v>PEXP285FLO</v>
      </c>
      <c r="B4250" s="1165">
        <f>IFERROR(INDEX('PU Holds'!$B$14:$AF$554,MATCH(C4250,'PU Holds'!$B$14:$B$552,FALSE),MATCH(D4250,'PU Holds'!$B$14:$AF$14,FALSE)),0)</f>
        <v>0</v>
      </c>
      <c r="C4250" s="1165" t="str">
        <f t="shared" si="430"/>
        <v>PEXP285</v>
      </c>
      <c r="D4250" s="988" t="str">
        <f>'PU Holds'!$S$14</f>
        <v>Fluo 
Orange</v>
      </c>
      <c r="E4250" s="1165" t="s">
        <v>27830</v>
      </c>
      <c r="F4250" s="1165" t="s">
        <v>27824</v>
      </c>
      <c r="G4250" s="1170" t="s">
        <v>27825</v>
      </c>
    </row>
    <row r="4251" spans="1:7" ht="15" customHeight="1">
      <c r="A4251" s="1165" t="str">
        <f t="shared" si="427"/>
        <v>PEXP285FLG</v>
      </c>
      <c r="B4251" s="1165">
        <f>IFERROR(INDEX('PU Holds'!$B$14:$AF$554,MATCH(C4251,'PU Holds'!$B$14:$B$552,FALSE),MATCH(D4251,'PU Holds'!$B$14:$AF$14,FALSE)),0)</f>
        <v>0</v>
      </c>
      <c r="C4251" s="1165" t="str">
        <f t="shared" si="430"/>
        <v>PEXP285</v>
      </c>
      <c r="D4251" s="988" t="str">
        <f>'PU Holds'!$T$14</f>
        <v>Fluo 
Green</v>
      </c>
      <c r="E4251" s="1165" t="s">
        <v>27831</v>
      </c>
      <c r="F4251" s="1165" t="s">
        <v>27824</v>
      </c>
      <c r="G4251" s="1170" t="s">
        <v>27825</v>
      </c>
    </row>
    <row r="4252" spans="1:7" ht="15" customHeight="1">
      <c r="A4252" s="1165" t="str">
        <f t="shared" si="427"/>
        <v>PEXP285FLP</v>
      </c>
      <c r="B4252" s="1165">
        <f>IFERROR(INDEX('PU Holds'!$B$14:$AF$554,MATCH(C4252,'PU Holds'!$B$14:$B$552,FALSE),MATCH(D4252,'PU Holds'!$B$14:$AF$14,FALSE)),0)</f>
        <v>0</v>
      </c>
      <c r="C4252" s="1165" t="str">
        <f t="shared" si="430"/>
        <v>PEXP285</v>
      </c>
      <c r="D4252" s="988" t="str">
        <f>'PU Holds'!$U$14</f>
        <v>Fluo 
Pink</v>
      </c>
      <c r="E4252" s="1165" t="s">
        <v>27832</v>
      </c>
      <c r="F4252" s="1165" t="s">
        <v>27824</v>
      </c>
      <c r="G4252" s="1170" t="s">
        <v>27825</v>
      </c>
    </row>
    <row r="4253" spans="1:7" ht="15" customHeight="1">
      <c r="A4253" s="1165" t="str">
        <f t="shared" si="427"/>
        <v>PEXP285VIO</v>
      </c>
      <c r="B4253" s="1165">
        <f>IFERROR(INDEX('PU Holds'!$B$14:$AF$554,MATCH(C4253,'PU Holds'!$B$14:$B$552,FALSE),MATCH(D4253,'PU Holds'!$B$14:$AF$14,FALSE)),0)</f>
        <v>0</v>
      </c>
      <c r="C4253" s="1165" t="str">
        <f t="shared" si="430"/>
        <v>PEXP285</v>
      </c>
      <c r="D4253" s="988" t="str">
        <f>'PU Holds'!$W$14</f>
        <v>Violet 
RAL 4008</v>
      </c>
      <c r="E4253" s="1165" t="s">
        <v>27833</v>
      </c>
      <c r="F4253" s="1165" t="s">
        <v>27824</v>
      </c>
      <c r="G4253" s="1170" t="s">
        <v>27825</v>
      </c>
    </row>
    <row r="4254" spans="1:7" ht="15" customHeight="1">
      <c r="A4254" s="1165" t="str">
        <f t="shared" si="427"/>
        <v>PEXP285MIN</v>
      </c>
      <c r="B4254" s="1165">
        <f>IFERROR(INDEX('PU Holds'!$B$14:$AF$554,MATCH(C4254,'PU Holds'!$B$14:$B$552,FALSE),MATCH(D4254,'PU Holds'!$B$14:$AF$14,FALSE)),0)</f>
        <v>0</v>
      </c>
      <c r="C4254" s="1165" t="str">
        <f t="shared" si="430"/>
        <v>PEXP285</v>
      </c>
      <c r="D4254" s="988" t="str">
        <f>'PU Holds'!$X$14</f>
        <v>Mint 
RAL 6027</v>
      </c>
      <c r="E4254" s="1165" t="s">
        <v>27834</v>
      </c>
      <c r="F4254" s="1165" t="s">
        <v>27824</v>
      </c>
      <c r="G4254" s="1170" t="s">
        <v>27825</v>
      </c>
    </row>
    <row r="4255" spans="1:7" ht="15" customHeight="1">
      <c r="A4255" s="1165" t="str">
        <f t="shared" si="427"/>
        <v>PEXP285PUK</v>
      </c>
      <c r="B4255" s="1165">
        <f>IFERROR(INDEX('PU Holds'!$B$14:$AF$554,MATCH(C4255,'PU Holds'!$B$14:$B$552,FALSE),MATCH(D4255,'PU Holds'!$B$14:$AF$14,FALSE)),0)</f>
        <v>0</v>
      </c>
      <c r="C4255" s="1165" t="str">
        <f t="shared" si="430"/>
        <v>PEXP285</v>
      </c>
      <c r="D4255" s="988" t="str">
        <f>'PU Holds'!$Z$14</f>
        <v>Green 
(Puke 16-09)</v>
      </c>
      <c r="E4255" s="1165" t="s">
        <v>27835</v>
      </c>
      <c r="F4255" s="1165" t="s">
        <v>27824</v>
      </c>
      <c r="G4255" s="1170" t="s">
        <v>27825</v>
      </c>
    </row>
    <row r="4256" spans="1:7" ht="15" customHeight="1">
      <c r="A4256" s="1165" t="str">
        <f t="shared" si="427"/>
        <v>PEXP285ORA</v>
      </c>
      <c r="B4256" s="1165">
        <f>IFERROR(INDEX('PU Holds'!$B$14:$AF$554,MATCH(C4256,'PU Holds'!$B$14:$B$552,FALSE),MATCH(D4256,'PU Holds'!$B$14:$AF$14,FALSE)),0)</f>
        <v>0</v>
      </c>
      <c r="C4256" s="1165" t="str">
        <f t="shared" si="430"/>
        <v>PEXP285</v>
      </c>
      <c r="D4256" s="988" t="str">
        <f>'PU Holds'!$AA$14</f>
        <v>US Orange
14-01</v>
      </c>
      <c r="E4256" s="1165" t="s">
        <v>27836</v>
      </c>
      <c r="F4256" s="1165" t="s">
        <v>27824</v>
      </c>
      <c r="G4256" s="1170" t="s">
        <v>27825</v>
      </c>
    </row>
    <row r="4257" spans="1:7" ht="15" customHeight="1">
      <c r="A4257" s="1165" t="str">
        <f t="shared" si="427"/>
        <v>PEXP285GRE</v>
      </c>
      <c r="B4257" s="1165">
        <f>IFERROR(INDEX('PU Holds'!$B$14:$AF$554,MATCH(C4257,'PU Holds'!$B$14:$B$552,FALSE),MATCH(D4257,'PU Holds'!$B$14:$AF$14,FALSE)),0)</f>
        <v>0</v>
      </c>
      <c r="C4257" s="1165" t="str">
        <f t="shared" si="430"/>
        <v>PEXP285</v>
      </c>
      <c r="D4257" s="988" t="str">
        <f>'PU Holds'!$AB$14</f>
        <v>US Green 
16 -16</v>
      </c>
      <c r="E4257" s="1165" t="s">
        <v>27837</v>
      </c>
      <c r="F4257" s="1165" t="s">
        <v>27824</v>
      </c>
      <c r="G4257" s="1170" t="s">
        <v>27825</v>
      </c>
    </row>
    <row r="4258" spans="1:7" ht="15" customHeight="1">
      <c r="A4258" s="1165" t="str">
        <f t="shared" si="427"/>
        <v>PEXP285WHI</v>
      </c>
      <c r="B4258" s="1165">
        <f>IFERROR(INDEX('PU Holds'!$B$14:$AF$554,MATCH(C4258,'PU Holds'!$B$14:$B$552,FALSE),MATCH(D4258,'PU Holds'!$B$14:$AF$14,FALSE)),0)</f>
        <v>0</v>
      </c>
      <c r="C4258" s="1165" t="str">
        <f t="shared" si="430"/>
        <v>PEXP285</v>
      </c>
      <c r="D4258" s="988" t="str">
        <f>'PU Holds'!$AC$14</f>
        <v>White 
RAL 9010</v>
      </c>
      <c r="E4258" s="1165" t="s">
        <v>27838</v>
      </c>
      <c r="F4258" s="1165" t="s">
        <v>27824</v>
      </c>
      <c r="G4258" s="1170" t="s">
        <v>27825</v>
      </c>
    </row>
    <row r="4259" spans="1:7" ht="15" customHeight="1">
      <c r="A4259" s="1165" t="str">
        <f t="shared" si="427"/>
        <v>PEXP285PUR</v>
      </c>
      <c r="B4259" s="1165">
        <f>IFERROR(INDEX('PU Holds'!$B$14:$AF$554,MATCH(C4259,'PU Holds'!$B$14:$B$552,FALSE),MATCH(D4259,'PU Holds'!$B$14:$AF$14,FALSE)),0)</f>
        <v>0</v>
      </c>
      <c r="C4259" s="1165" t="str">
        <f t="shared" si="430"/>
        <v>PEXP285</v>
      </c>
      <c r="D4259" s="988" t="str">
        <f>'PU Holds'!$AD$14</f>
        <v>US Purple</v>
      </c>
      <c r="E4259" s="1165" t="s">
        <v>27839</v>
      </c>
      <c r="F4259" s="1165" t="s">
        <v>27824</v>
      </c>
      <c r="G4259" s="1170" t="s">
        <v>27825</v>
      </c>
    </row>
    <row r="4260" spans="1:7" ht="15" customHeight="1">
      <c r="A4260" s="1165" t="str">
        <f t="shared" si="427"/>
        <v>PEXP286YEL</v>
      </c>
      <c r="B4260" s="1165">
        <f>IFERROR(INDEX('PU Holds'!$B$14:$AF$554,MATCH(C4260,'PU Holds'!$B$14:$B$552,FALSE),MATCH(D4260,'PU Holds'!$B$14:$AF$14,FALSE)),0)</f>
        <v>0</v>
      </c>
      <c r="C4260" s="1165" t="s">
        <v>28126</v>
      </c>
      <c r="D4260" s="1168" t="str">
        <f>'PU Holds'!$M$14</f>
        <v>Yellow 
RAL 1026</v>
      </c>
      <c r="E4260" s="1165" t="s">
        <v>27823</v>
      </c>
      <c r="F4260" s="1165" t="s">
        <v>27824</v>
      </c>
      <c r="G4260" s="1170" t="s">
        <v>27825</v>
      </c>
    </row>
    <row r="4261" spans="1:7" ht="15" customHeight="1">
      <c r="A4261" s="1165" t="str">
        <f t="shared" si="427"/>
        <v>PEXP286RED</v>
      </c>
      <c r="B4261" s="1165">
        <f>IFERROR(INDEX('PU Holds'!$B$14:$AF$554,MATCH(C4261,'PU Holds'!$B$14:$B$552,FALSE),MATCH(D4261,'PU Holds'!$B$14:$AF$14,FALSE)),0)</f>
        <v>0</v>
      </c>
      <c r="C4261" s="1165" t="str">
        <f t="shared" ref="C4261:C4274" si="431">C4260</f>
        <v>PEXP286</v>
      </c>
      <c r="D4261" s="988" t="str">
        <f>'PU Holds'!$O$14</f>
        <v>Red 
RAL 3020</v>
      </c>
      <c r="E4261" s="1165" t="s">
        <v>27826</v>
      </c>
      <c r="F4261" s="1165" t="s">
        <v>27824</v>
      </c>
      <c r="G4261" s="1170" t="s">
        <v>27825</v>
      </c>
    </row>
    <row r="4262" spans="1:7" ht="15" customHeight="1">
      <c r="A4262" s="1165" t="str">
        <f t="shared" si="427"/>
        <v>PEXP286BLU</v>
      </c>
      <c r="B4262" s="1165">
        <f>IFERROR(INDEX('PU Holds'!$B$14:$AF$554,MATCH(C4262,'PU Holds'!$B$14:$B$552,FALSE),MATCH(D4262,'PU Holds'!$B$14:$AF$14,FALSE)),0)</f>
        <v>0</v>
      </c>
      <c r="C4262" s="1165" t="str">
        <f t="shared" si="431"/>
        <v>PEXP286</v>
      </c>
      <c r="D4262" s="988" t="str">
        <f>'PU Holds'!$P$14</f>
        <v>Blue 
RAL 5015</v>
      </c>
      <c r="E4262" s="1165" t="s">
        <v>27827</v>
      </c>
      <c r="F4262" s="1165" t="s">
        <v>27824</v>
      </c>
      <c r="G4262" s="1170" t="s">
        <v>27825</v>
      </c>
    </row>
    <row r="4263" spans="1:7" ht="15" customHeight="1">
      <c r="A4263" s="1165" t="str">
        <f t="shared" ref="A4263:A4274" si="432">CONCATENATE(C4263,E4263)</f>
        <v>PEXP286GRY</v>
      </c>
      <c r="B4263" s="1165">
        <f>IFERROR(INDEX('PU Holds'!$B$14:$AF$554,MATCH(C4263,'PU Holds'!$B$14:$B$552,FALSE),MATCH(D4263,'PU Holds'!$B$14:$AF$14,FALSE)),0)</f>
        <v>0</v>
      </c>
      <c r="C4263" s="1165" t="str">
        <f t="shared" si="431"/>
        <v>PEXP286</v>
      </c>
      <c r="D4263" s="988" t="str">
        <f>'PU Holds'!$Q$14</f>
        <v>Grey 
RAL 7001</v>
      </c>
      <c r="E4263" s="1165" t="s">
        <v>27828</v>
      </c>
      <c r="F4263" s="1165" t="s">
        <v>27824</v>
      </c>
      <c r="G4263" s="1170" t="s">
        <v>27825</v>
      </c>
    </row>
    <row r="4264" spans="1:7" ht="15" customHeight="1">
      <c r="A4264" s="1165" t="str">
        <f t="shared" si="432"/>
        <v>PEXP286BLK</v>
      </c>
      <c r="B4264" s="1165">
        <f>IFERROR(INDEX('PU Holds'!$B$14:$AF$554,MATCH(C4264,'PU Holds'!$B$14:$B$552,FALSE),MATCH(D4264,'PU Holds'!$B$14:$AF$14,FALSE)),0)</f>
        <v>0</v>
      </c>
      <c r="C4264" s="1165" t="str">
        <f t="shared" si="431"/>
        <v>PEXP286</v>
      </c>
      <c r="D4264" s="988" t="str">
        <f>'PU Holds'!$R$14</f>
        <v>Black 
RAL 9005</v>
      </c>
      <c r="E4264" s="1165" t="s">
        <v>27829</v>
      </c>
      <c r="F4264" s="1165" t="s">
        <v>27824</v>
      </c>
      <c r="G4264" s="1170" t="s">
        <v>27825</v>
      </c>
    </row>
    <row r="4265" spans="1:7" ht="15" customHeight="1">
      <c r="A4265" s="1165" t="str">
        <f t="shared" si="432"/>
        <v>PEXP286FLO</v>
      </c>
      <c r="B4265" s="1165">
        <f>IFERROR(INDEX('PU Holds'!$B$14:$AF$554,MATCH(C4265,'PU Holds'!$B$14:$B$552,FALSE),MATCH(D4265,'PU Holds'!$B$14:$AF$14,FALSE)),0)</f>
        <v>0</v>
      </c>
      <c r="C4265" s="1165" t="str">
        <f t="shared" si="431"/>
        <v>PEXP286</v>
      </c>
      <c r="D4265" s="988" t="str">
        <f>'PU Holds'!$S$14</f>
        <v>Fluo 
Orange</v>
      </c>
      <c r="E4265" s="1165" t="s">
        <v>27830</v>
      </c>
      <c r="F4265" s="1165" t="s">
        <v>27824</v>
      </c>
      <c r="G4265" s="1170" t="s">
        <v>27825</v>
      </c>
    </row>
    <row r="4266" spans="1:7" ht="15" customHeight="1">
      <c r="A4266" s="1165" t="str">
        <f t="shared" si="432"/>
        <v>PEXP286FLG</v>
      </c>
      <c r="B4266" s="1165">
        <f>IFERROR(INDEX('PU Holds'!$B$14:$AF$554,MATCH(C4266,'PU Holds'!$B$14:$B$552,FALSE),MATCH(D4266,'PU Holds'!$B$14:$AF$14,FALSE)),0)</f>
        <v>0</v>
      </c>
      <c r="C4266" s="1165" t="str">
        <f t="shared" si="431"/>
        <v>PEXP286</v>
      </c>
      <c r="D4266" s="988" t="str">
        <f>'PU Holds'!$T$14</f>
        <v>Fluo 
Green</v>
      </c>
      <c r="E4266" s="1165" t="s">
        <v>27831</v>
      </c>
      <c r="F4266" s="1165" t="s">
        <v>27824</v>
      </c>
      <c r="G4266" s="1170" t="s">
        <v>27825</v>
      </c>
    </row>
    <row r="4267" spans="1:7" ht="15" customHeight="1">
      <c r="A4267" s="1165" t="str">
        <f t="shared" si="432"/>
        <v>PEXP286FLP</v>
      </c>
      <c r="B4267" s="1165">
        <f>IFERROR(INDEX('PU Holds'!$B$14:$AF$554,MATCH(C4267,'PU Holds'!$B$14:$B$552,FALSE),MATCH(D4267,'PU Holds'!$B$14:$AF$14,FALSE)),0)</f>
        <v>0</v>
      </c>
      <c r="C4267" s="1165" t="str">
        <f t="shared" si="431"/>
        <v>PEXP286</v>
      </c>
      <c r="D4267" s="988" t="str">
        <f>'PU Holds'!$U$14</f>
        <v>Fluo 
Pink</v>
      </c>
      <c r="E4267" s="1165" t="s">
        <v>27832</v>
      </c>
      <c r="F4267" s="1165" t="s">
        <v>27824</v>
      </c>
      <c r="G4267" s="1170" t="s">
        <v>27825</v>
      </c>
    </row>
    <row r="4268" spans="1:7" ht="15" customHeight="1">
      <c r="A4268" s="1165" t="str">
        <f t="shared" si="432"/>
        <v>PEXP286VIO</v>
      </c>
      <c r="B4268" s="1165">
        <f>IFERROR(INDEX('PU Holds'!$B$14:$AF$554,MATCH(C4268,'PU Holds'!$B$14:$B$552,FALSE),MATCH(D4268,'PU Holds'!$B$14:$AF$14,FALSE)),0)</f>
        <v>0</v>
      </c>
      <c r="C4268" s="1165" t="str">
        <f t="shared" si="431"/>
        <v>PEXP286</v>
      </c>
      <c r="D4268" s="988" t="str">
        <f>'PU Holds'!$W$14</f>
        <v>Violet 
RAL 4008</v>
      </c>
      <c r="E4268" s="1165" t="s">
        <v>27833</v>
      </c>
      <c r="F4268" s="1165" t="s">
        <v>27824</v>
      </c>
      <c r="G4268" s="1170" t="s">
        <v>27825</v>
      </c>
    </row>
    <row r="4269" spans="1:7" ht="15" customHeight="1">
      <c r="A4269" s="1165" t="str">
        <f t="shared" si="432"/>
        <v>PEXP286MIN</v>
      </c>
      <c r="B4269" s="1165">
        <f>IFERROR(INDEX('PU Holds'!$B$14:$AF$554,MATCH(C4269,'PU Holds'!$B$14:$B$552,FALSE),MATCH(D4269,'PU Holds'!$B$14:$AF$14,FALSE)),0)</f>
        <v>0</v>
      </c>
      <c r="C4269" s="1165" t="str">
        <f t="shared" si="431"/>
        <v>PEXP286</v>
      </c>
      <c r="D4269" s="988" t="str">
        <f>'PU Holds'!$X$14</f>
        <v>Mint 
RAL 6027</v>
      </c>
      <c r="E4269" s="1165" t="s">
        <v>27834</v>
      </c>
      <c r="F4269" s="1165" t="s">
        <v>27824</v>
      </c>
      <c r="G4269" s="1170" t="s">
        <v>27825</v>
      </c>
    </row>
    <row r="4270" spans="1:7" ht="15" customHeight="1">
      <c r="A4270" s="1165" t="str">
        <f t="shared" si="432"/>
        <v>PEXP286PUK</v>
      </c>
      <c r="B4270" s="1165">
        <f>IFERROR(INDEX('PU Holds'!$B$14:$AF$554,MATCH(C4270,'PU Holds'!$B$14:$B$552,FALSE),MATCH(D4270,'PU Holds'!$B$14:$AF$14,FALSE)),0)</f>
        <v>0</v>
      </c>
      <c r="C4270" s="1165" t="str">
        <f t="shared" si="431"/>
        <v>PEXP286</v>
      </c>
      <c r="D4270" s="988" t="str">
        <f>'PU Holds'!$Z$14</f>
        <v>Green 
(Puke 16-09)</v>
      </c>
      <c r="E4270" s="1165" t="s">
        <v>27835</v>
      </c>
      <c r="F4270" s="1165" t="s">
        <v>27824</v>
      </c>
      <c r="G4270" s="1170" t="s">
        <v>27825</v>
      </c>
    </row>
    <row r="4271" spans="1:7" ht="15" customHeight="1">
      <c r="A4271" s="1165" t="str">
        <f t="shared" si="432"/>
        <v>PEXP286ORA</v>
      </c>
      <c r="B4271" s="1165">
        <f>IFERROR(INDEX('PU Holds'!$B$14:$AF$554,MATCH(C4271,'PU Holds'!$B$14:$B$552,FALSE),MATCH(D4271,'PU Holds'!$B$14:$AF$14,FALSE)),0)</f>
        <v>0</v>
      </c>
      <c r="C4271" s="1165" t="str">
        <f t="shared" si="431"/>
        <v>PEXP286</v>
      </c>
      <c r="D4271" s="988" t="str">
        <f>'PU Holds'!$AA$14</f>
        <v>US Orange
14-01</v>
      </c>
      <c r="E4271" s="1165" t="s">
        <v>27836</v>
      </c>
      <c r="F4271" s="1165" t="s">
        <v>27824</v>
      </c>
      <c r="G4271" s="1170" t="s">
        <v>27825</v>
      </c>
    </row>
    <row r="4272" spans="1:7" ht="15" customHeight="1">
      <c r="A4272" s="1165" t="str">
        <f t="shared" si="432"/>
        <v>PEXP286GRE</v>
      </c>
      <c r="B4272" s="1165">
        <f>IFERROR(INDEX('PU Holds'!$B$14:$AF$554,MATCH(C4272,'PU Holds'!$B$14:$B$552,FALSE),MATCH(D4272,'PU Holds'!$B$14:$AF$14,FALSE)),0)</f>
        <v>0</v>
      </c>
      <c r="C4272" s="1165" t="str">
        <f t="shared" si="431"/>
        <v>PEXP286</v>
      </c>
      <c r="D4272" s="988" t="str">
        <f>'PU Holds'!$AB$14</f>
        <v>US Green 
16 -16</v>
      </c>
      <c r="E4272" s="1165" t="s">
        <v>27837</v>
      </c>
      <c r="F4272" s="1165" t="s">
        <v>27824</v>
      </c>
      <c r="G4272" s="1170" t="s">
        <v>27825</v>
      </c>
    </row>
    <row r="4273" spans="1:7" ht="15" customHeight="1">
      <c r="A4273" s="1165" t="str">
        <f t="shared" si="432"/>
        <v>PEXP286WHI</v>
      </c>
      <c r="B4273" s="1165">
        <f>IFERROR(INDEX('PU Holds'!$B$14:$AF$554,MATCH(C4273,'PU Holds'!$B$14:$B$552,FALSE),MATCH(D4273,'PU Holds'!$B$14:$AF$14,FALSE)),0)</f>
        <v>0</v>
      </c>
      <c r="C4273" s="1165" t="str">
        <f t="shared" si="431"/>
        <v>PEXP286</v>
      </c>
      <c r="D4273" s="988" t="str">
        <f>'PU Holds'!$AC$14</f>
        <v>White 
RAL 9010</v>
      </c>
      <c r="E4273" s="1165" t="s">
        <v>27838</v>
      </c>
      <c r="F4273" s="1165" t="s">
        <v>27824</v>
      </c>
      <c r="G4273" s="1170" t="s">
        <v>27825</v>
      </c>
    </row>
    <row r="4274" spans="1:7" ht="15" customHeight="1">
      <c r="A4274" s="1165" t="str">
        <f t="shared" si="432"/>
        <v>PEXP286PUR</v>
      </c>
      <c r="B4274" s="1165">
        <f>IFERROR(INDEX('PU Holds'!$B$14:$AF$554,MATCH(C4274,'PU Holds'!$B$14:$B$552,FALSE),MATCH(D4274,'PU Holds'!$B$14:$AF$14,FALSE)),0)</f>
        <v>0</v>
      </c>
      <c r="C4274" s="1165" t="str">
        <f t="shared" si="431"/>
        <v>PEXP286</v>
      </c>
      <c r="D4274" s="988" t="str">
        <f>'PU Holds'!$AD$14</f>
        <v>US Purple</v>
      </c>
      <c r="E4274" s="1165" t="s">
        <v>27839</v>
      </c>
      <c r="F4274" s="1165" t="s">
        <v>27824</v>
      </c>
      <c r="G4274" s="1170" t="s">
        <v>27825</v>
      </c>
    </row>
    <row r="4275" spans="1:7" ht="15" customHeight="1">
      <c r="A4275" s="1165" t="str">
        <f t="shared" ref="A4275:A4313" si="433">CONCATENATE(C4275,E4275)</f>
        <v>PEXP287YEL</v>
      </c>
      <c r="B4275" s="1165">
        <f>IFERROR(INDEX('PU Holds'!$B$14:$AF$554,MATCH(C4275,'PU Holds'!$B$14:$B$552,FALSE),MATCH(D4275,'PU Holds'!$B$14:$AF$14,FALSE)),0)</f>
        <v>0</v>
      </c>
      <c r="C4275" s="1165" t="s">
        <v>28127</v>
      </c>
      <c r="D4275" s="1168" t="str">
        <f>'PU Holds'!$M$14</f>
        <v>Yellow 
RAL 1026</v>
      </c>
      <c r="E4275" s="1165" t="s">
        <v>27823</v>
      </c>
      <c r="F4275" s="1165" t="s">
        <v>27824</v>
      </c>
      <c r="G4275" s="1170" t="s">
        <v>27825</v>
      </c>
    </row>
    <row r="4276" spans="1:7" ht="15" customHeight="1">
      <c r="A4276" s="1165" t="str">
        <f t="shared" si="433"/>
        <v>PEXP287RED</v>
      </c>
      <c r="B4276" s="1165">
        <f>IFERROR(INDEX('PU Holds'!$B$14:$AF$554,MATCH(C4276,'PU Holds'!$B$14:$B$552,FALSE),MATCH(D4276,'PU Holds'!$B$14:$AF$14,FALSE)),0)</f>
        <v>0</v>
      </c>
      <c r="C4276" s="1165" t="str">
        <f t="shared" ref="C4276:C4289" si="434">C4275</f>
        <v>PEXP287</v>
      </c>
      <c r="D4276" s="988" t="str">
        <f>'PU Holds'!$O$14</f>
        <v>Red 
RAL 3020</v>
      </c>
      <c r="E4276" s="1165" t="s">
        <v>27826</v>
      </c>
      <c r="F4276" s="1165" t="s">
        <v>27824</v>
      </c>
      <c r="G4276" s="1170" t="s">
        <v>27825</v>
      </c>
    </row>
    <row r="4277" spans="1:7" ht="15" customHeight="1">
      <c r="A4277" s="1165" t="str">
        <f t="shared" si="433"/>
        <v>PEXP287BLU</v>
      </c>
      <c r="B4277" s="1165">
        <f>IFERROR(INDEX('PU Holds'!$B$14:$AF$554,MATCH(C4277,'PU Holds'!$B$14:$B$552,FALSE),MATCH(D4277,'PU Holds'!$B$14:$AF$14,FALSE)),0)</f>
        <v>0</v>
      </c>
      <c r="C4277" s="1165" t="str">
        <f t="shared" si="434"/>
        <v>PEXP287</v>
      </c>
      <c r="D4277" s="988" t="str">
        <f>'PU Holds'!$P$14</f>
        <v>Blue 
RAL 5015</v>
      </c>
      <c r="E4277" s="1165" t="s">
        <v>27827</v>
      </c>
      <c r="F4277" s="1165" t="s">
        <v>27824</v>
      </c>
      <c r="G4277" s="1170" t="s">
        <v>27825</v>
      </c>
    </row>
    <row r="4278" spans="1:7" ht="15" customHeight="1">
      <c r="A4278" s="1165" t="str">
        <f t="shared" si="433"/>
        <v>PEXP287GRY</v>
      </c>
      <c r="B4278" s="1165">
        <f>IFERROR(INDEX('PU Holds'!$B$14:$AF$554,MATCH(C4278,'PU Holds'!$B$14:$B$552,FALSE),MATCH(D4278,'PU Holds'!$B$14:$AF$14,FALSE)),0)</f>
        <v>0</v>
      </c>
      <c r="C4278" s="1165" t="str">
        <f t="shared" si="434"/>
        <v>PEXP287</v>
      </c>
      <c r="D4278" s="988" t="str">
        <f>'PU Holds'!$Q$14</f>
        <v>Grey 
RAL 7001</v>
      </c>
      <c r="E4278" s="1165" t="s">
        <v>27828</v>
      </c>
      <c r="F4278" s="1165" t="s">
        <v>27824</v>
      </c>
      <c r="G4278" s="1170" t="s">
        <v>27825</v>
      </c>
    </row>
    <row r="4279" spans="1:7" ht="15" customHeight="1">
      <c r="A4279" s="1165" t="str">
        <f t="shared" si="433"/>
        <v>PEXP287BLK</v>
      </c>
      <c r="B4279" s="1165">
        <f>IFERROR(INDEX('PU Holds'!$B$14:$AF$554,MATCH(C4279,'PU Holds'!$B$14:$B$552,FALSE),MATCH(D4279,'PU Holds'!$B$14:$AF$14,FALSE)),0)</f>
        <v>0</v>
      </c>
      <c r="C4279" s="1165" t="str">
        <f t="shared" si="434"/>
        <v>PEXP287</v>
      </c>
      <c r="D4279" s="988" t="str">
        <f>'PU Holds'!$R$14</f>
        <v>Black 
RAL 9005</v>
      </c>
      <c r="E4279" s="1165" t="s">
        <v>27829</v>
      </c>
      <c r="F4279" s="1165" t="s">
        <v>27824</v>
      </c>
      <c r="G4279" s="1170" t="s">
        <v>27825</v>
      </c>
    </row>
    <row r="4280" spans="1:7" ht="15" customHeight="1">
      <c r="A4280" s="1165" t="str">
        <f t="shared" si="433"/>
        <v>PEXP287FLO</v>
      </c>
      <c r="B4280" s="1165">
        <f>IFERROR(INDEX('PU Holds'!$B$14:$AF$554,MATCH(C4280,'PU Holds'!$B$14:$B$552,FALSE),MATCH(D4280,'PU Holds'!$B$14:$AF$14,FALSE)),0)</f>
        <v>0</v>
      </c>
      <c r="C4280" s="1165" t="str">
        <f t="shared" si="434"/>
        <v>PEXP287</v>
      </c>
      <c r="D4280" s="988" t="str">
        <f>'PU Holds'!$S$14</f>
        <v>Fluo 
Orange</v>
      </c>
      <c r="E4280" s="1165" t="s">
        <v>27830</v>
      </c>
      <c r="F4280" s="1165" t="s">
        <v>27824</v>
      </c>
      <c r="G4280" s="1170" t="s">
        <v>27825</v>
      </c>
    </row>
    <row r="4281" spans="1:7" ht="15" customHeight="1">
      <c r="A4281" s="1165" t="str">
        <f t="shared" si="433"/>
        <v>PEXP287FLG</v>
      </c>
      <c r="B4281" s="1165">
        <f>IFERROR(INDEX('PU Holds'!$B$14:$AF$554,MATCH(C4281,'PU Holds'!$B$14:$B$552,FALSE),MATCH(D4281,'PU Holds'!$B$14:$AF$14,FALSE)),0)</f>
        <v>0</v>
      </c>
      <c r="C4281" s="1165" t="str">
        <f t="shared" si="434"/>
        <v>PEXP287</v>
      </c>
      <c r="D4281" s="988" t="str">
        <f>'PU Holds'!$T$14</f>
        <v>Fluo 
Green</v>
      </c>
      <c r="E4281" s="1165" t="s">
        <v>27831</v>
      </c>
      <c r="F4281" s="1165" t="s">
        <v>27824</v>
      </c>
      <c r="G4281" s="1170" t="s">
        <v>27825</v>
      </c>
    </row>
    <row r="4282" spans="1:7" ht="15" customHeight="1">
      <c r="A4282" s="1165" t="str">
        <f t="shared" si="433"/>
        <v>PEXP287FLP</v>
      </c>
      <c r="B4282" s="1165">
        <f>IFERROR(INDEX('PU Holds'!$B$14:$AF$554,MATCH(C4282,'PU Holds'!$B$14:$B$552,FALSE),MATCH(D4282,'PU Holds'!$B$14:$AF$14,FALSE)),0)</f>
        <v>0</v>
      </c>
      <c r="C4282" s="1165" t="str">
        <f t="shared" si="434"/>
        <v>PEXP287</v>
      </c>
      <c r="D4282" s="988" t="str">
        <f>'PU Holds'!$U$14</f>
        <v>Fluo 
Pink</v>
      </c>
      <c r="E4282" s="1165" t="s">
        <v>27832</v>
      </c>
      <c r="F4282" s="1165" t="s">
        <v>27824</v>
      </c>
      <c r="G4282" s="1170" t="s">
        <v>27825</v>
      </c>
    </row>
    <row r="4283" spans="1:7" ht="15" customHeight="1">
      <c r="A4283" s="1165" t="str">
        <f t="shared" si="433"/>
        <v>PEXP287VIO</v>
      </c>
      <c r="B4283" s="1165">
        <f>IFERROR(INDEX('PU Holds'!$B$14:$AF$554,MATCH(C4283,'PU Holds'!$B$14:$B$552,FALSE),MATCH(D4283,'PU Holds'!$B$14:$AF$14,FALSE)),0)</f>
        <v>0</v>
      </c>
      <c r="C4283" s="1165" t="str">
        <f t="shared" si="434"/>
        <v>PEXP287</v>
      </c>
      <c r="D4283" s="988" t="str">
        <f>'PU Holds'!$W$14</f>
        <v>Violet 
RAL 4008</v>
      </c>
      <c r="E4283" s="1165" t="s">
        <v>27833</v>
      </c>
      <c r="F4283" s="1165" t="s">
        <v>27824</v>
      </c>
      <c r="G4283" s="1170" t="s">
        <v>27825</v>
      </c>
    </row>
    <row r="4284" spans="1:7" ht="15" customHeight="1">
      <c r="A4284" s="1165" t="str">
        <f t="shared" si="433"/>
        <v>PEXP287MIN</v>
      </c>
      <c r="B4284" s="1165">
        <f>IFERROR(INDEX('PU Holds'!$B$14:$AF$554,MATCH(C4284,'PU Holds'!$B$14:$B$552,FALSE),MATCH(D4284,'PU Holds'!$B$14:$AF$14,FALSE)),0)</f>
        <v>0</v>
      </c>
      <c r="C4284" s="1165" t="str">
        <f t="shared" si="434"/>
        <v>PEXP287</v>
      </c>
      <c r="D4284" s="988" t="str">
        <f>'PU Holds'!$X$14</f>
        <v>Mint 
RAL 6027</v>
      </c>
      <c r="E4284" s="1165" t="s">
        <v>27834</v>
      </c>
      <c r="F4284" s="1165" t="s">
        <v>27824</v>
      </c>
      <c r="G4284" s="1170" t="s">
        <v>27825</v>
      </c>
    </row>
    <row r="4285" spans="1:7" ht="15" customHeight="1">
      <c r="A4285" s="1165" t="str">
        <f t="shared" si="433"/>
        <v>PEXP287PUK</v>
      </c>
      <c r="B4285" s="1165">
        <f>IFERROR(INDEX('PU Holds'!$B$14:$AF$554,MATCH(C4285,'PU Holds'!$B$14:$B$552,FALSE),MATCH(D4285,'PU Holds'!$B$14:$AF$14,FALSE)),0)</f>
        <v>0</v>
      </c>
      <c r="C4285" s="1165" t="str">
        <f t="shared" si="434"/>
        <v>PEXP287</v>
      </c>
      <c r="D4285" s="988" t="str">
        <f>'PU Holds'!$Z$14</f>
        <v>Green 
(Puke 16-09)</v>
      </c>
      <c r="E4285" s="1165" t="s">
        <v>27835</v>
      </c>
      <c r="F4285" s="1165" t="s">
        <v>27824</v>
      </c>
      <c r="G4285" s="1170" t="s">
        <v>27825</v>
      </c>
    </row>
    <row r="4286" spans="1:7" ht="15" customHeight="1">
      <c r="A4286" s="1165" t="str">
        <f t="shared" si="433"/>
        <v>PEXP287ORA</v>
      </c>
      <c r="B4286" s="1165">
        <f>IFERROR(INDEX('PU Holds'!$B$14:$AF$554,MATCH(C4286,'PU Holds'!$B$14:$B$552,FALSE),MATCH(D4286,'PU Holds'!$B$14:$AF$14,FALSE)),0)</f>
        <v>0</v>
      </c>
      <c r="C4286" s="1165" t="str">
        <f t="shared" si="434"/>
        <v>PEXP287</v>
      </c>
      <c r="D4286" s="988" t="str">
        <f>'PU Holds'!$AA$14</f>
        <v>US Orange
14-01</v>
      </c>
      <c r="E4286" s="1165" t="s">
        <v>27836</v>
      </c>
      <c r="F4286" s="1165" t="s">
        <v>27824</v>
      </c>
      <c r="G4286" s="1170" t="s">
        <v>27825</v>
      </c>
    </row>
    <row r="4287" spans="1:7" ht="15" customHeight="1">
      <c r="A4287" s="1165" t="str">
        <f t="shared" si="433"/>
        <v>PEXP287GRE</v>
      </c>
      <c r="B4287" s="1165">
        <f>IFERROR(INDEX('PU Holds'!$B$14:$AF$554,MATCH(C4287,'PU Holds'!$B$14:$B$552,FALSE),MATCH(D4287,'PU Holds'!$B$14:$AF$14,FALSE)),0)</f>
        <v>0</v>
      </c>
      <c r="C4287" s="1165" t="str">
        <f t="shared" si="434"/>
        <v>PEXP287</v>
      </c>
      <c r="D4287" s="988" t="str">
        <f>'PU Holds'!$AB$14</f>
        <v>US Green 
16 -16</v>
      </c>
      <c r="E4287" s="1165" t="s">
        <v>27837</v>
      </c>
      <c r="F4287" s="1165" t="s">
        <v>27824</v>
      </c>
      <c r="G4287" s="1170" t="s">
        <v>27825</v>
      </c>
    </row>
    <row r="4288" spans="1:7" ht="15" customHeight="1">
      <c r="A4288" s="1165" t="str">
        <f t="shared" si="433"/>
        <v>PEXP287WHI</v>
      </c>
      <c r="B4288" s="1165">
        <f>IFERROR(INDEX('PU Holds'!$B$14:$AF$554,MATCH(C4288,'PU Holds'!$B$14:$B$552,FALSE),MATCH(D4288,'PU Holds'!$B$14:$AF$14,FALSE)),0)</f>
        <v>0</v>
      </c>
      <c r="C4288" s="1165" t="str">
        <f t="shared" si="434"/>
        <v>PEXP287</v>
      </c>
      <c r="D4288" s="988" t="str">
        <f>'PU Holds'!$AC$14</f>
        <v>White 
RAL 9010</v>
      </c>
      <c r="E4288" s="1165" t="s">
        <v>27838</v>
      </c>
      <c r="F4288" s="1165" t="s">
        <v>27824</v>
      </c>
      <c r="G4288" s="1170" t="s">
        <v>27825</v>
      </c>
    </row>
    <row r="4289" spans="1:7" ht="15" customHeight="1">
      <c r="A4289" s="1165" t="str">
        <f t="shared" si="433"/>
        <v>PEXP287PUR</v>
      </c>
      <c r="B4289" s="1165">
        <f>IFERROR(INDEX('PU Holds'!$B$14:$AF$554,MATCH(C4289,'PU Holds'!$B$14:$B$552,FALSE),MATCH(D4289,'PU Holds'!$B$14:$AF$14,FALSE)),0)</f>
        <v>0</v>
      </c>
      <c r="C4289" s="1165" t="str">
        <f t="shared" si="434"/>
        <v>PEXP287</v>
      </c>
      <c r="D4289" s="988" t="str">
        <f>'PU Holds'!$AD$14</f>
        <v>US Purple</v>
      </c>
      <c r="E4289" s="1165" t="s">
        <v>27839</v>
      </c>
      <c r="F4289" s="1165" t="s">
        <v>27824</v>
      </c>
      <c r="G4289" s="1170" t="s">
        <v>27825</v>
      </c>
    </row>
    <row r="4290" spans="1:7" ht="15" customHeight="1">
      <c r="A4290" s="1165" t="str">
        <f t="shared" si="433"/>
        <v>PEXP288YEL</v>
      </c>
      <c r="B4290" s="1165">
        <f>IFERROR(INDEX('PU Holds'!$B$14:$AF$554,MATCH(C4290,'PU Holds'!$B$14:$B$552,FALSE),MATCH(D4290,'PU Holds'!$B$14:$AF$14,FALSE)),0)</f>
        <v>0</v>
      </c>
      <c r="C4290" s="1165" t="s">
        <v>28128</v>
      </c>
      <c r="D4290" s="1168" t="str">
        <f>'PU Holds'!$M$14</f>
        <v>Yellow 
RAL 1026</v>
      </c>
      <c r="E4290" s="1165" t="s">
        <v>27823</v>
      </c>
      <c r="F4290" s="1165" t="s">
        <v>27824</v>
      </c>
      <c r="G4290" s="1170" t="s">
        <v>27825</v>
      </c>
    </row>
    <row r="4291" spans="1:7" ht="15" customHeight="1">
      <c r="A4291" s="1165" t="str">
        <f t="shared" si="433"/>
        <v>PEXP288RED</v>
      </c>
      <c r="B4291" s="1165">
        <f>IFERROR(INDEX('PU Holds'!$B$14:$AF$554,MATCH(C4291,'PU Holds'!$B$14:$B$552,FALSE),MATCH(D4291,'PU Holds'!$B$14:$AF$14,FALSE)),0)</f>
        <v>0</v>
      </c>
      <c r="C4291" s="1165" t="str">
        <f t="shared" ref="C4291:C4304" si="435">C4290</f>
        <v>PEXP288</v>
      </c>
      <c r="D4291" s="988" t="str">
        <f>'PU Holds'!$O$14</f>
        <v>Red 
RAL 3020</v>
      </c>
      <c r="E4291" s="1165" t="s">
        <v>27826</v>
      </c>
      <c r="F4291" s="1165" t="s">
        <v>27824</v>
      </c>
      <c r="G4291" s="1170" t="s">
        <v>27825</v>
      </c>
    </row>
    <row r="4292" spans="1:7" ht="15" customHeight="1">
      <c r="A4292" s="1165" t="str">
        <f t="shared" si="433"/>
        <v>PEXP288BLU</v>
      </c>
      <c r="B4292" s="1165">
        <f>IFERROR(INDEX('PU Holds'!$B$14:$AF$554,MATCH(C4292,'PU Holds'!$B$14:$B$552,FALSE),MATCH(D4292,'PU Holds'!$B$14:$AF$14,FALSE)),0)</f>
        <v>0</v>
      </c>
      <c r="C4292" s="1165" t="str">
        <f t="shared" si="435"/>
        <v>PEXP288</v>
      </c>
      <c r="D4292" s="988" t="str">
        <f>'PU Holds'!$P$14</f>
        <v>Blue 
RAL 5015</v>
      </c>
      <c r="E4292" s="1165" t="s">
        <v>27827</v>
      </c>
      <c r="F4292" s="1165" t="s">
        <v>27824</v>
      </c>
      <c r="G4292" s="1170" t="s">
        <v>27825</v>
      </c>
    </row>
    <row r="4293" spans="1:7" ht="15" customHeight="1">
      <c r="A4293" s="1165" t="str">
        <f t="shared" si="433"/>
        <v>PEXP288GRY</v>
      </c>
      <c r="B4293" s="1165">
        <f>IFERROR(INDEX('PU Holds'!$B$14:$AF$554,MATCH(C4293,'PU Holds'!$B$14:$B$552,FALSE),MATCH(D4293,'PU Holds'!$B$14:$AF$14,FALSE)),0)</f>
        <v>0</v>
      </c>
      <c r="C4293" s="1165" t="str">
        <f t="shared" si="435"/>
        <v>PEXP288</v>
      </c>
      <c r="D4293" s="988" t="str">
        <f>'PU Holds'!$Q$14</f>
        <v>Grey 
RAL 7001</v>
      </c>
      <c r="E4293" s="1165" t="s">
        <v>27828</v>
      </c>
      <c r="F4293" s="1165" t="s">
        <v>27824</v>
      </c>
      <c r="G4293" s="1170" t="s">
        <v>27825</v>
      </c>
    </row>
    <row r="4294" spans="1:7" ht="15" customHeight="1">
      <c r="A4294" s="1165" t="str">
        <f t="shared" si="433"/>
        <v>PEXP288BLK</v>
      </c>
      <c r="B4294" s="1165">
        <f>IFERROR(INDEX('PU Holds'!$B$14:$AF$554,MATCH(C4294,'PU Holds'!$B$14:$B$552,FALSE),MATCH(D4294,'PU Holds'!$B$14:$AF$14,FALSE)),0)</f>
        <v>0</v>
      </c>
      <c r="C4294" s="1165" t="str">
        <f t="shared" si="435"/>
        <v>PEXP288</v>
      </c>
      <c r="D4294" s="988" t="str">
        <f>'PU Holds'!$R$14</f>
        <v>Black 
RAL 9005</v>
      </c>
      <c r="E4294" s="1165" t="s">
        <v>27829</v>
      </c>
      <c r="F4294" s="1165" t="s">
        <v>27824</v>
      </c>
      <c r="G4294" s="1170" t="s">
        <v>27825</v>
      </c>
    </row>
    <row r="4295" spans="1:7" ht="15" customHeight="1">
      <c r="A4295" s="1165" t="str">
        <f t="shared" si="433"/>
        <v>PEXP288FLO</v>
      </c>
      <c r="B4295" s="1165">
        <f>IFERROR(INDEX('PU Holds'!$B$14:$AF$554,MATCH(C4295,'PU Holds'!$B$14:$B$552,FALSE),MATCH(D4295,'PU Holds'!$B$14:$AF$14,FALSE)),0)</f>
        <v>0</v>
      </c>
      <c r="C4295" s="1165" t="str">
        <f t="shared" si="435"/>
        <v>PEXP288</v>
      </c>
      <c r="D4295" s="988" t="str">
        <f>'PU Holds'!$S$14</f>
        <v>Fluo 
Orange</v>
      </c>
      <c r="E4295" s="1165" t="s">
        <v>27830</v>
      </c>
      <c r="F4295" s="1165" t="s">
        <v>27824</v>
      </c>
      <c r="G4295" s="1170" t="s">
        <v>27825</v>
      </c>
    </row>
    <row r="4296" spans="1:7" ht="15" customHeight="1">
      <c r="A4296" s="1165" t="str">
        <f t="shared" si="433"/>
        <v>PEXP288FLG</v>
      </c>
      <c r="B4296" s="1165">
        <f>IFERROR(INDEX('PU Holds'!$B$14:$AF$554,MATCH(C4296,'PU Holds'!$B$14:$B$552,FALSE),MATCH(D4296,'PU Holds'!$B$14:$AF$14,FALSE)),0)</f>
        <v>0</v>
      </c>
      <c r="C4296" s="1165" t="str">
        <f t="shared" si="435"/>
        <v>PEXP288</v>
      </c>
      <c r="D4296" s="988" t="str">
        <f>'PU Holds'!$T$14</f>
        <v>Fluo 
Green</v>
      </c>
      <c r="E4296" s="1165" t="s">
        <v>27831</v>
      </c>
      <c r="F4296" s="1165" t="s">
        <v>27824</v>
      </c>
      <c r="G4296" s="1170" t="s">
        <v>27825</v>
      </c>
    </row>
    <row r="4297" spans="1:7" ht="15" customHeight="1">
      <c r="A4297" s="1165" t="str">
        <f t="shared" si="433"/>
        <v>PEXP288FLP</v>
      </c>
      <c r="B4297" s="1165">
        <f>IFERROR(INDEX('PU Holds'!$B$14:$AF$554,MATCH(C4297,'PU Holds'!$B$14:$B$552,FALSE),MATCH(D4297,'PU Holds'!$B$14:$AF$14,FALSE)),0)</f>
        <v>0</v>
      </c>
      <c r="C4297" s="1165" t="str">
        <f t="shared" si="435"/>
        <v>PEXP288</v>
      </c>
      <c r="D4297" s="988" t="str">
        <f>'PU Holds'!$U$14</f>
        <v>Fluo 
Pink</v>
      </c>
      <c r="E4297" s="1165" t="s">
        <v>27832</v>
      </c>
      <c r="F4297" s="1165" t="s">
        <v>27824</v>
      </c>
      <c r="G4297" s="1170" t="s">
        <v>27825</v>
      </c>
    </row>
    <row r="4298" spans="1:7" ht="15" customHeight="1">
      <c r="A4298" s="1165" t="str">
        <f t="shared" si="433"/>
        <v>PEXP288VIO</v>
      </c>
      <c r="B4298" s="1165">
        <f>IFERROR(INDEX('PU Holds'!$B$14:$AF$554,MATCH(C4298,'PU Holds'!$B$14:$B$552,FALSE),MATCH(D4298,'PU Holds'!$B$14:$AF$14,FALSE)),0)</f>
        <v>0</v>
      </c>
      <c r="C4298" s="1165" t="str">
        <f t="shared" si="435"/>
        <v>PEXP288</v>
      </c>
      <c r="D4298" s="988" t="str">
        <f>'PU Holds'!$W$14</f>
        <v>Violet 
RAL 4008</v>
      </c>
      <c r="E4298" s="1165" t="s">
        <v>27833</v>
      </c>
      <c r="F4298" s="1165" t="s">
        <v>27824</v>
      </c>
      <c r="G4298" s="1170" t="s">
        <v>27825</v>
      </c>
    </row>
    <row r="4299" spans="1:7" ht="15" customHeight="1">
      <c r="A4299" s="1165" t="str">
        <f t="shared" si="433"/>
        <v>PEXP288MIN</v>
      </c>
      <c r="B4299" s="1165">
        <f>IFERROR(INDEX('PU Holds'!$B$14:$AF$554,MATCH(C4299,'PU Holds'!$B$14:$B$552,FALSE),MATCH(D4299,'PU Holds'!$B$14:$AF$14,FALSE)),0)</f>
        <v>0</v>
      </c>
      <c r="C4299" s="1165" t="str">
        <f t="shared" si="435"/>
        <v>PEXP288</v>
      </c>
      <c r="D4299" s="988" t="str">
        <f>'PU Holds'!$X$14</f>
        <v>Mint 
RAL 6027</v>
      </c>
      <c r="E4299" s="1165" t="s">
        <v>27834</v>
      </c>
      <c r="F4299" s="1165" t="s">
        <v>27824</v>
      </c>
      <c r="G4299" s="1170" t="s">
        <v>27825</v>
      </c>
    </row>
    <row r="4300" spans="1:7" ht="15" customHeight="1">
      <c r="A4300" s="1165" t="str">
        <f t="shared" si="433"/>
        <v>PEXP288PUK</v>
      </c>
      <c r="B4300" s="1165">
        <f>IFERROR(INDEX('PU Holds'!$B$14:$AF$554,MATCH(C4300,'PU Holds'!$B$14:$B$552,FALSE),MATCH(D4300,'PU Holds'!$B$14:$AF$14,FALSE)),0)</f>
        <v>0</v>
      </c>
      <c r="C4300" s="1165" t="str">
        <f t="shared" si="435"/>
        <v>PEXP288</v>
      </c>
      <c r="D4300" s="988" t="str">
        <f>'PU Holds'!$Z$14</f>
        <v>Green 
(Puke 16-09)</v>
      </c>
      <c r="E4300" s="1165" t="s">
        <v>27835</v>
      </c>
      <c r="F4300" s="1165" t="s">
        <v>27824</v>
      </c>
      <c r="G4300" s="1170" t="s">
        <v>27825</v>
      </c>
    </row>
    <row r="4301" spans="1:7" ht="15" customHeight="1">
      <c r="A4301" s="1165" t="str">
        <f t="shared" si="433"/>
        <v>PEXP288ORA</v>
      </c>
      <c r="B4301" s="1165">
        <f>IFERROR(INDEX('PU Holds'!$B$14:$AF$554,MATCH(C4301,'PU Holds'!$B$14:$B$552,FALSE),MATCH(D4301,'PU Holds'!$B$14:$AF$14,FALSE)),0)</f>
        <v>0</v>
      </c>
      <c r="C4301" s="1165" t="str">
        <f t="shared" si="435"/>
        <v>PEXP288</v>
      </c>
      <c r="D4301" s="988" t="str">
        <f>'PU Holds'!$AA$14</f>
        <v>US Orange
14-01</v>
      </c>
      <c r="E4301" s="1165" t="s">
        <v>27836</v>
      </c>
      <c r="F4301" s="1165" t="s">
        <v>27824</v>
      </c>
      <c r="G4301" s="1170" t="s">
        <v>27825</v>
      </c>
    </row>
    <row r="4302" spans="1:7" ht="15" customHeight="1">
      <c r="A4302" s="1165" t="str">
        <f t="shared" si="433"/>
        <v>PEXP288GRE</v>
      </c>
      <c r="B4302" s="1165">
        <f>IFERROR(INDEX('PU Holds'!$B$14:$AF$554,MATCH(C4302,'PU Holds'!$B$14:$B$552,FALSE),MATCH(D4302,'PU Holds'!$B$14:$AF$14,FALSE)),0)</f>
        <v>0</v>
      </c>
      <c r="C4302" s="1165" t="str">
        <f t="shared" si="435"/>
        <v>PEXP288</v>
      </c>
      <c r="D4302" s="988" t="str">
        <f>'PU Holds'!$AB$14</f>
        <v>US Green 
16 -16</v>
      </c>
      <c r="E4302" s="1165" t="s">
        <v>27837</v>
      </c>
      <c r="F4302" s="1165" t="s">
        <v>27824</v>
      </c>
      <c r="G4302" s="1170" t="s">
        <v>27825</v>
      </c>
    </row>
    <row r="4303" spans="1:7" ht="15" customHeight="1">
      <c r="A4303" s="1165" t="str">
        <f t="shared" si="433"/>
        <v>PEXP288WHI</v>
      </c>
      <c r="B4303" s="1165">
        <f>IFERROR(INDEX('PU Holds'!$B$14:$AF$554,MATCH(C4303,'PU Holds'!$B$14:$B$552,FALSE),MATCH(D4303,'PU Holds'!$B$14:$AF$14,FALSE)),0)</f>
        <v>0</v>
      </c>
      <c r="C4303" s="1165" t="str">
        <f t="shared" si="435"/>
        <v>PEXP288</v>
      </c>
      <c r="D4303" s="988" t="str">
        <f>'PU Holds'!$AC$14</f>
        <v>White 
RAL 9010</v>
      </c>
      <c r="E4303" s="1165" t="s">
        <v>27838</v>
      </c>
      <c r="F4303" s="1165" t="s">
        <v>27824</v>
      </c>
      <c r="G4303" s="1170" t="s">
        <v>27825</v>
      </c>
    </row>
    <row r="4304" spans="1:7" ht="15" customHeight="1">
      <c r="A4304" s="1165" t="str">
        <f t="shared" si="433"/>
        <v>PEXP288PUR</v>
      </c>
      <c r="B4304" s="1165">
        <f>IFERROR(INDEX('PU Holds'!$B$14:$AF$554,MATCH(C4304,'PU Holds'!$B$14:$B$552,FALSE),MATCH(D4304,'PU Holds'!$B$14:$AF$14,FALSE)),0)</f>
        <v>0</v>
      </c>
      <c r="C4304" s="1165" t="str">
        <f t="shared" si="435"/>
        <v>PEXP288</v>
      </c>
      <c r="D4304" s="988" t="str">
        <f>'PU Holds'!$AD$14</f>
        <v>US Purple</v>
      </c>
      <c r="E4304" s="1165" t="s">
        <v>27839</v>
      </c>
      <c r="F4304" s="1165" t="s">
        <v>27824</v>
      </c>
      <c r="G4304" s="1170" t="s">
        <v>27825</v>
      </c>
    </row>
    <row r="4305" spans="1:7" ht="15" customHeight="1">
      <c r="A4305" s="1165" t="str">
        <f t="shared" si="433"/>
        <v>PEXP289YEL</v>
      </c>
      <c r="B4305" s="1165">
        <f>IFERROR(INDEX('PU Holds'!$B$14:$AF$554,MATCH(C4305,'PU Holds'!$B$14:$B$552,FALSE),MATCH(D4305,'PU Holds'!$B$14:$AF$14,FALSE)),0)</f>
        <v>0</v>
      </c>
      <c r="C4305" s="1165" t="s">
        <v>28129</v>
      </c>
      <c r="D4305" s="1168" t="str">
        <f>'PU Holds'!$M$14</f>
        <v>Yellow 
RAL 1026</v>
      </c>
      <c r="E4305" s="1165" t="s">
        <v>27823</v>
      </c>
      <c r="F4305" s="1165" t="s">
        <v>27824</v>
      </c>
      <c r="G4305" s="1170" t="s">
        <v>27825</v>
      </c>
    </row>
    <row r="4306" spans="1:7" ht="15" customHeight="1">
      <c r="A4306" s="1165" t="str">
        <f t="shared" si="433"/>
        <v>PEXP289RED</v>
      </c>
      <c r="B4306" s="1165">
        <f>IFERROR(INDEX('PU Holds'!$B$14:$AF$554,MATCH(C4306,'PU Holds'!$B$14:$B$552,FALSE),MATCH(D4306,'PU Holds'!$B$14:$AF$14,FALSE)),0)</f>
        <v>0</v>
      </c>
      <c r="C4306" s="1165" t="str">
        <f t="shared" ref="C4306:C4319" si="436">C4305</f>
        <v>PEXP289</v>
      </c>
      <c r="D4306" s="988" t="str">
        <f>'PU Holds'!$O$14</f>
        <v>Red 
RAL 3020</v>
      </c>
      <c r="E4306" s="1165" t="s">
        <v>27826</v>
      </c>
      <c r="F4306" s="1165" t="s">
        <v>27824</v>
      </c>
      <c r="G4306" s="1170" t="s">
        <v>27825</v>
      </c>
    </row>
    <row r="4307" spans="1:7" ht="15" customHeight="1">
      <c r="A4307" s="1165" t="str">
        <f t="shared" si="433"/>
        <v>PEXP289BLU</v>
      </c>
      <c r="B4307" s="1165">
        <f>IFERROR(INDEX('PU Holds'!$B$14:$AF$554,MATCH(C4307,'PU Holds'!$B$14:$B$552,FALSE),MATCH(D4307,'PU Holds'!$B$14:$AF$14,FALSE)),0)</f>
        <v>0</v>
      </c>
      <c r="C4307" s="1165" t="str">
        <f t="shared" si="436"/>
        <v>PEXP289</v>
      </c>
      <c r="D4307" s="988" t="str">
        <f>'PU Holds'!$P$14</f>
        <v>Blue 
RAL 5015</v>
      </c>
      <c r="E4307" s="1165" t="s">
        <v>27827</v>
      </c>
      <c r="F4307" s="1165" t="s">
        <v>27824</v>
      </c>
      <c r="G4307" s="1170" t="s">
        <v>27825</v>
      </c>
    </row>
    <row r="4308" spans="1:7" ht="15" customHeight="1">
      <c r="A4308" s="1165" t="str">
        <f t="shared" si="433"/>
        <v>PEXP289GRY</v>
      </c>
      <c r="B4308" s="1165">
        <f>IFERROR(INDEX('PU Holds'!$B$14:$AF$554,MATCH(C4308,'PU Holds'!$B$14:$B$552,FALSE),MATCH(D4308,'PU Holds'!$B$14:$AF$14,FALSE)),0)</f>
        <v>0</v>
      </c>
      <c r="C4308" s="1165" t="str">
        <f t="shared" si="436"/>
        <v>PEXP289</v>
      </c>
      <c r="D4308" s="988" t="str">
        <f>'PU Holds'!$Q$14</f>
        <v>Grey 
RAL 7001</v>
      </c>
      <c r="E4308" s="1165" t="s">
        <v>27828</v>
      </c>
      <c r="F4308" s="1165" t="s">
        <v>27824</v>
      </c>
      <c r="G4308" s="1170" t="s">
        <v>27825</v>
      </c>
    </row>
    <row r="4309" spans="1:7" ht="15" customHeight="1">
      <c r="A4309" s="1165" t="str">
        <f t="shared" si="433"/>
        <v>PEXP289BLK</v>
      </c>
      <c r="B4309" s="1165">
        <f>IFERROR(INDEX('PU Holds'!$B$14:$AF$554,MATCH(C4309,'PU Holds'!$B$14:$B$552,FALSE),MATCH(D4309,'PU Holds'!$B$14:$AF$14,FALSE)),0)</f>
        <v>0</v>
      </c>
      <c r="C4309" s="1165" t="str">
        <f t="shared" si="436"/>
        <v>PEXP289</v>
      </c>
      <c r="D4309" s="988" t="str">
        <f>'PU Holds'!$R$14</f>
        <v>Black 
RAL 9005</v>
      </c>
      <c r="E4309" s="1165" t="s">
        <v>27829</v>
      </c>
      <c r="F4309" s="1165" t="s">
        <v>27824</v>
      </c>
      <c r="G4309" s="1170" t="s">
        <v>27825</v>
      </c>
    </row>
    <row r="4310" spans="1:7" ht="15" customHeight="1">
      <c r="A4310" s="1165" t="str">
        <f t="shared" si="433"/>
        <v>PEXP289FLO</v>
      </c>
      <c r="B4310" s="1165">
        <f>IFERROR(INDEX('PU Holds'!$B$14:$AF$554,MATCH(C4310,'PU Holds'!$B$14:$B$552,FALSE),MATCH(D4310,'PU Holds'!$B$14:$AF$14,FALSE)),0)</f>
        <v>0</v>
      </c>
      <c r="C4310" s="1165" t="str">
        <f t="shared" si="436"/>
        <v>PEXP289</v>
      </c>
      <c r="D4310" s="988" t="str">
        <f>'PU Holds'!$S$14</f>
        <v>Fluo 
Orange</v>
      </c>
      <c r="E4310" s="1165" t="s">
        <v>27830</v>
      </c>
      <c r="F4310" s="1165" t="s">
        <v>27824</v>
      </c>
      <c r="G4310" s="1170" t="s">
        <v>27825</v>
      </c>
    </row>
    <row r="4311" spans="1:7" ht="15" customHeight="1">
      <c r="A4311" s="1165" t="str">
        <f t="shared" si="433"/>
        <v>PEXP289FLG</v>
      </c>
      <c r="B4311" s="1165">
        <f>IFERROR(INDEX('PU Holds'!$B$14:$AF$554,MATCH(C4311,'PU Holds'!$B$14:$B$552,FALSE),MATCH(D4311,'PU Holds'!$B$14:$AF$14,FALSE)),0)</f>
        <v>0</v>
      </c>
      <c r="C4311" s="1165" t="str">
        <f t="shared" si="436"/>
        <v>PEXP289</v>
      </c>
      <c r="D4311" s="988" t="str">
        <f>'PU Holds'!$T$14</f>
        <v>Fluo 
Green</v>
      </c>
      <c r="E4311" s="1165" t="s">
        <v>27831</v>
      </c>
      <c r="F4311" s="1165" t="s">
        <v>27824</v>
      </c>
      <c r="G4311" s="1170" t="s">
        <v>27825</v>
      </c>
    </row>
    <row r="4312" spans="1:7" ht="15" customHeight="1">
      <c r="A4312" s="1165" t="str">
        <f t="shared" si="433"/>
        <v>PEXP289FLP</v>
      </c>
      <c r="B4312" s="1165">
        <f>IFERROR(INDEX('PU Holds'!$B$14:$AF$554,MATCH(C4312,'PU Holds'!$B$14:$B$552,FALSE),MATCH(D4312,'PU Holds'!$B$14:$AF$14,FALSE)),0)</f>
        <v>0</v>
      </c>
      <c r="C4312" s="1165" t="str">
        <f t="shared" si="436"/>
        <v>PEXP289</v>
      </c>
      <c r="D4312" s="988" t="str">
        <f>'PU Holds'!$U$14</f>
        <v>Fluo 
Pink</v>
      </c>
      <c r="E4312" s="1165" t="s">
        <v>27832</v>
      </c>
      <c r="F4312" s="1165" t="s">
        <v>27824</v>
      </c>
      <c r="G4312" s="1170" t="s">
        <v>27825</v>
      </c>
    </row>
    <row r="4313" spans="1:7" ht="15" customHeight="1">
      <c r="A4313" s="1165" t="str">
        <f t="shared" si="433"/>
        <v>PEXP289VIO</v>
      </c>
      <c r="B4313" s="1165">
        <f>IFERROR(INDEX('PU Holds'!$B$14:$AF$554,MATCH(C4313,'PU Holds'!$B$14:$B$552,FALSE),MATCH(D4313,'PU Holds'!$B$14:$AF$14,FALSE)),0)</f>
        <v>0</v>
      </c>
      <c r="C4313" s="1165" t="str">
        <f t="shared" si="436"/>
        <v>PEXP289</v>
      </c>
      <c r="D4313" s="988" t="str">
        <f>'PU Holds'!$W$14</f>
        <v>Violet 
RAL 4008</v>
      </c>
      <c r="E4313" s="1165" t="s">
        <v>27833</v>
      </c>
      <c r="F4313" s="1165" t="s">
        <v>27824</v>
      </c>
      <c r="G4313" s="1170" t="s">
        <v>27825</v>
      </c>
    </row>
    <row r="4314" spans="1:7" ht="15" customHeight="1">
      <c r="A4314" s="1165" t="str">
        <f t="shared" ref="A4314:A4319" si="437">CONCATENATE(C4314,E4314)</f>
        <v>PEXP289MIN</v>
      </c>
      <c r="B4314" s="1165">
        <f>IFERROR(INDEX('PU Holds'!$B$14:$AF$554,MATCH(C4314,'PU Holds'!$B$14:$B$552,FALSE),MATCH(D4314,'PU Holds'!$B$14:$AF$14,FALSE)),0)</f>
        <v>0</v>
      </c>
      <c r="C4314" s="1165" t="str">
        <f t="shared" si="436"/>
        <v>PEXP289</v>
      </c>
      <c r="D4314" s="988" t="str">
        <f>'PU Holds'!$X$14</f>
        <v>Mint 
RAL 6027</v>
      </c>
      <c r="E4314" s="1165" t="s">
        <v>27834</v>
      </c>
      <c r="F4314" s="1165" t="s">
        <v>27824</v>
      </c>
      <c r="G4314" s="1170" t="s">
        <v>27825</v>
      </c>
    </row>
    <row r="4315" spans="1:7" ht="15" customHeight="1">
      <c r="A4315" s="1165" t="str">
        <f t="shared" si="437"/>
        <v>PEXP289PUK</v>
      </c>
      <c r="B4315" s="1165">
        <f>IFERROR(INDEX('PU Holds'!$B$14:$AF$554,MATCH(C4315,'PU Holds'!$B$14:$B$552,FALSE),MATCH(D4315,'PU Holds'!$B$14:$AF$14,FALSE)),0)</f>
        <v>0</v>
      </c>
      <c r="C4315" s="1165" t="str">
        <f t="shared" si="436"/>
        <v>PEXP289</v>
      </c>
      <c r="D4315" s="988" t="str">
        <f>'PU Holds'!$Z$14</f>
        <v>Green 
(Puke 16-09)</v>
      </c>
      <c r="E4315" s="1165" t="s">
        <v>27835</v>
      </c>
      <c r="F4315" s="1165" t="s">
        <v>27824</v>
      </c>
      <c r="G4315" s="1170" t="s">
        <v>27825</v>
      </c>
    </row>
    <row r="4316" spans="1:7" ht="15" customHeight="1">
      <c r="A4316" s="1165" t="str">
        <f t="shared" si="437"/>
        <v>PEXP289ORA</v>
      </c>
      <c r="B4316" s="1165">
        <f>IFERROR(INDEX('PU Holds'!$B$14:$AF$554,MATCH(C4316,'PU Holds'!$B$14:$B$552,FALSE),MATCH(D4316,'PU Holds'!$B$14:$AF$14,FALSE)),0)</f>
        <v>0</v>
      </c>
      <c r="C4316" s="1165" t="str">
        <f t="shared" si="436"/>
        <v>PEXP289</v>
      </c>
      <c r="D4316" s="988" t="str">
        <f>'PU Holds'!$AA$14</f>
        <v>US Orange
14-01</v>
      </c>
      <c r="E4316" s="1165" t="s">
        <v>27836</v>
      </c>
      <c r="F4316" s="1165" t="s">
        <v>27824</v>
      </c>
      <c r="G4316" s="1170" t="s">
        <v>27825</v>
      </c>
    </row>
    <row r="4317" spans="1:7" ht="15" customHeight="1">
      <c r="A4317" s="1165" t="str">
        <f t="shared" si="437"/>
        <v>PEXP289GRE</v>
      </c>
      <c r="B4317" s="1165">
        <f>IFERROR(INDEX('PU Holds'!$B$14:$AF$554,MATCH(C4317,'PU Holds'!$B$14:$B$552,FALSE),MATCH(D4317,'PU Holds'!$B$14:$AF$14,FALSE)),0)</f>
        <v>0</v>
      </c>
      <c r="C4317" s="1165" t="str">
        <f t="shared" si="436"/>
        <v>PEXP289</v>
      </c>
      <c r="D4317" s="988" t="str">
        <f>'PU Holds'!$AB$14</f>
        <v>US Green 
16 -16</v>
      </c>
      <c r="E4317" s="1165" t="s">
        <v>27837</v>
      </c>
      <c r="F4317" s="1165" t="s">
        <v>27824</v>
      </c>
      <c r="G4317" s="1170" t="s">
        <v>27825</v>
      </c>
    </row>
    <row r="4318" spans="1:7" ht="15" customHeight="1">
      <c r="A4318" s="1165" t="str">
        <f t="shared" si="437"/>
        <v>PEXP289WHI</v>
      </c>
      <c r="B4318" s="1165">
        <f>IFERROR(INDEX('PU Holds'!$B$14:$AF$554,MATCH(C4318,'PU Holds'!$B$14:$B$552,FALSE),MATCH(D4318,'PU Holds'!$B$14:$AF$14,FALSE)),0)</f>
        <v>0</v>
      </c>
      <c r="C4318" s="1165" t="str">
        <f t="shared" si="436"/>
        <v>PEXP289</v>
      </c>
      <c r="D4318" s="988" t="str">
        <f>'PU Holds'!$AC$14</f>
        <v>White 
RAL 9010</v>
      </c>
      <c r="E4318" s="1165" t="s">
        <v>27838</v>
      </c>
      <c r="F4318" s="1165" t="s">
        <v>27824</v>
      </c>
      <c r="G4318" s="1170" t="s">
        <v>27825</v>
      </c>
    </row>
    <row r="4319" spans="1:7" ht="15" customHeight="1">
      <c r="A4319" s="1165" t="str">
        <f t="shared" si="437"/>
        <v>PEXP289PUR</v>
      </c>
      <c r="B4319" s="1165">
        <f>IFERROR(INDEX('PU Holds'!$B$14:$AF$554,MATCH(C4319,'PU Holds'!$B$14:$B$552,FALSE),MATCH(D4319,'PU Holds'!$B$14:$AF$14,FALSE)),0)</f>
        <v>0</v>
      </c>
      <c r="C4319" s="1165" t="str">
        <f t="shared" si="436"/>
        <v>PEXP289</v>
      </c>
      <c r="D4319" s="988" t="str">
        <f>'PU Holds'!$AD$14</f>
        <v>US Purple</v>
      </c>
      <c r="E4319" s="1165" t="s">
        <v>27839</v>
      </c>
      <c r="F4319" s="1165" t="s">
        <v>27824</v>
      </c>
      <c r="G4319" s="1170" t="s">
        <v>27825</v>
      </c>
    </row>
    <row r="4320" spans="1:7" ht="15" customHeight="1">
      <c r="A4320" s="1165" t="str">
        <f t="shared" ref="A4320:A4364" si="438">CONCATENATE(C4320,E4320)</f>
        <v>PEXP290YEL</v>
      </c>
      <c r="B4320" s="1165">
        <f>IFERROR(INDEX('PU Holds'!$B$14:$AF$554,MATCH(C4320,'PU Holds'!$B$14:$B$552,FALSE),MATCH(D4320,'PU Holds'!$B$14:$AF$14,FALSE)),0)</f>
        <v>0</v>
      </c>
      <c r="C4320" s="1165" t="s">
        <v>28130</v>
      </c>
      <c r="D4320" s="1168" t="str">
        <f>'PU Holds'!$M$14</f>
        <v>Yellow 
RAL 1026</v>
      </c>
      <c r="E4320" s="1165" t="s">
        <v>27823</v>
      </c>
      <c r="F4320" s="1165" t="s">
        <v>27824</v>
      </c>
      <c r="G4320" s="1170" t="s">
        <v>27825</v>
      </c>
    </row>
    <row r="4321" spans="1:7" ht="15" customHeight="1">
      <c r="A4321" s="1165" t="str">
        <f t="shared" si="438"/>
        <v>PEXP290RED</v>
      </c>
      <c r="B4321" s="1165">
        <f>IFERROR(INDEX('PU Holds'!$B$14:$AF$554,MATCH(C4321,'PU Holds'!$B$14:$B$552,FALSE),MATCH(D4321,'PU Holds'!$B$14:$AF$14,FALSE)),0)</f>
        <v>0</v>
      </c>
      <c r="C4321" s="1165" t="str">
        <f t="shared" ref="C4321:C4334" si="439">C4320</f>
        <v>PEXP290</v>
      </c>
      <c r="D4321" s="988" t="str">
        <f>'PU Holds'!$O$14</f>
        <v>Red 
RAL 3020</v>
      </c>
      <c r="E4321" s="1165" t="s">
        <v>27826</v>
      </c>
      <c r="F4321" s="1165" t="s">
        <v>27824</v>
      </c>
      <c r="G4321" s="1170" t="s">
        <v>27825</v>
      </c>
    </row>
    <row r="4322" spans="1:7" ht="15" customHeight="1">
      <c r="A4322" s="1165" t="str">
        <f t="shared" si="438"/>
        <v>PEXP290BLU</v>
      </c>
      <c r="B4322" s="1165">
        <f>IFERROR(INDEX('PU Holds'!$B$14:$AF$554,MATCH(C4322,'PU Holds'!$B$14:$B$552,FALSE),MATCH(D4322,'PU Holds'!$B$14:$AF$14,FALSE)),0)</f>
        <v>0</v>
      </c>
      <c r="C4322" s="1165" t="str">
        <f t="shared" si="439"/>
        <v>PEXP290</v>
      </c>
      <c r="D4322" s="988" t="str">
        <f>'PU Holds'!$P$14</f>
        <v>Blue 
RAL 5015</v>
      </c>
      <c r="E4322" s="1165" t="s">
        <v>27827</v>
      </c>
      <c r="F4322" s="1165" t="s">
        <v>27824</v>
      </c>
      <c r="G4322" s="1170" t="s">
        <v>27825</v>
      </c>
    </row>
    <row r="4323" spans="1:7" ht="15" customHeight="1">
      <c r="A4323" s="1165" t="str">
        <f t="shared" si="438"/>
        <v>PEXP290GRY</v>
      </c>
      <c r="B4323" s="1165">
        <f>IFERROR(INDEX('PU Holds'!$B$14:$AF$554,MATCH(C4323,'PU Holds'!$B$14:$B$552,FALSE),MATCH(D4323,'PU Holds'!$B$14:$AF$14,FALSE)),0)</f>
        <v>0</v>
      </c>
      <c r="C4323" s="1165" t="str">
        <f t="shared" si="439"/>
        <v>PEXP290</v>
      </c>
      <c r="D4323" s="988" t="str">
        <f>'PU Holds'!$Q$14</f>
        <v>Grey 
RAL 7001</v>
      </c>
      <c r="E4323" s="1165" t="s">
        <v>27828</v>
      </c>
      <c r="F4323" s="1165" t="s">
        <v>27824</v>
      </c>
      <c r="G4323" s="1170" t="s">
        <v>27825</v>
      </c>
    </row>
    <row r="4324" spans="1:7" ht="15" customHeight="1">
      <c r="A4324" s="1165" t="str">
        <f t="shared" si="438"/>
        <v>PEXP290BLK</v>
      </c>
      <c r="B4324" s="1165">
        <f>IFERROR(INDEX('PU Holds'!$B$14:$AF$554,MATCH(C4324,'PU Holds'!$B$14:$B$552,FALSE),MATCH(D4324,'PU Holds'!$B$14:$AF$14,FALSE)),0)</f>
        <v>0</v>
      </c>
      <c r="C4324" s="1165" t="str">
        <f t="shared" si="439"/>
        <v>PEXP290</v>
      </c>
      <c r="D4324" s="988" t="str">
        <f>'PU Holds'!$R$14</f>
        <v>Black 
RAL 9005</v>
      </c>
      <c r="E4324" s="1165" t="s">
        <v>27829</v>
      </c>
      <c r="F4324" s="1165" t="s">
        <v>27824</v>
      </c>
      <c r="G4324" s="1170" t="s">
        <v>27825</v>
      </c>
    </row>
    <row r="4325" spans="1:7" ht="15" customHeight="1">
      <c r="A4325" s="1165" t="str">
        <f t="shared" si="438"/>
        <v>PEXP290FLO</v>
      </c>
      <c r="B4325" s="1165">
        <f>IFERROR(INDEX('PU Holds'!$B$14:$AF$554,MATCH(C4325,'PU Holds'!$B$14:$B$552,FALSE),MATCH(D4325,'PU Holds'!$B$14:$AF$14,FALSE)),0)</f>
        <v>0</v>
      </c>
      <c r="C4325" s="1165" t="str">
        <f t="shared" si="439"/>
        <v>PEXP290</v>
      </c>
      <c r="D4325" s="988" t="str">
        <f>'PU Holds'!$S$14</f>
        <v>Fluo 
Orange</v>
      </c>
      <c r="E4325" s="1165" t="s">
        <v>27830</v>
      </c>
      <c r="F4325" s="1165" t="s">
        <v>27824</v>
      </c>
      <c r="G4325" s="1170" t="s">
        <v>27825</v>
      </c>
    </row>
    <row r="4326" spans="1:7" ht="15" customHeight="1">
      <c r="A4326" s="1165" t="str">
        <f t="shared" si="438"/>
        <v>PEXP290FLG</v>
      </c>
      <c r="B4326" s="1165">
        <f>IFERROR(INDEX('PU Holds'!$B$14:$AF$554,MATCH(C4326,'PU Holds'!$B$14:$B$552,FALSE),MATCH(D4326,'PU Holds'!$B$14:$AF$14,FALSE)),0)</f>
        <v>0</v>
      </c>
      <c r="C4326" s="1165" t="str">
        <f t="shared" si="439"/>
        <v>PEXP290</v>
      </c>
      <c r="D4326" s="988" t="str">
        <f>'PU Holds'!$T$14</f>
        <v>Fluo 
Green</v>
      </c>
      <c r="E4326" s="1165" t="s">
        <v>27831</v>
      </c>
      <c r="F4326" s="1165" t="s">
        <v>27824</v>
      </c>
      <c r="G4326" s="1170" t="s">
        <v>27825</v>
      </c>
    </row>
    <row r="4327" spans="1:7" ht="15" customHeight="1">
      <c r="A4327" s="1165" t="str">
        <f t="shared" si="438"/>
        <v>PEXP290FLP</v>
      </c>
      <c r="B4327" s="1165">
        <f>IFERROR(INDEX('PU Holds'!$B$14:$AF$554,MATCH(C4327,'PU Holds'!$B$14:$B$552,FALSE),MATCH(D4327,'PU Holds'!$B$14:$AF$14,FALSE)),0)</f>
        <v>0</v>
      </c>
      <c r="C4327" s="1165" t="str">
        <f t="shared" si="439"/>
        <v>PEXP290</v>
      </c>
      <c r="D4327" s="988" t="str">
        <f>'PU Holds'!$U$14</f>
        <v>Fluo 
Pink</v>
      </c>
      <c r="E4327" s="1165" t="s">
        <v>27832</v>
      </c>
      <c r="F4327" s="1165" t="s">
        <v>27824</v>
      </c>
      <c r="G4327" s="1170" t="s">
        <v>27825</v>
      </c>
    </row>
    <row r="4328" spans="1:7" ht="15" customHeight="1">
      <c r="A4328" s="1165" t="str">
        <f t="shared" si="438"/>
        <v>PEXP290VIO</v>
      </c>
      <c r="B4328" s="1165">
        <f>IFERROR(INDEX('PU Holds'!$B$14:$AF$554,MATCH(C4328,'PU Holds'!$B$14:$B$552,FALSE),MATCH(D4328,'PU Holds'!$B$14:$AF$14,FALSE)),0)</f>
        <v>0</v>
      </c>
      <c r="C4328" s="1165" t="str">
        <f t="shared" si="439"/>
        <v>PEXP290</v>
      </c>
      <c r="D4328" s="988" t="str">
        <f>'PU Holds'!$W$14</f>
        <v>Violet 
RAL 4008</v>
      </c>
      <c r="E4328" s="1165" t="s">
        <v>27833</v>
      </c>
      <c r="F4328" s="1165" t="s">
        <v>27824</v>
      </c>
      <c r="G4328" s="1170" t="s">
        <v>27825</v>
      </c>
    </row>
    <row r="4329" spans="1:7" ht="15" customHeight="1">
      <c r="A4329" s="1165" t="str">
        <f t="shared" si="438"/>
        <v>PEXP290MIN</v>
      </c>
      <c r="B4329" s="1165">
        <f>IFERROR(INDEX('PU Holds'!$B$14:$AF$554,MATCH(C4329,'PU Holds'!$B$14:$B$552,FALSE),MATCH(D4329,'PU Holds'!$B$14:$AF$14,FALSE)),0)</f>
        <v>0</v>
      </c>
      <c r="C4329" s="1165" t="str">
        <f t="shared" si="439"/>
        <v>PEXP290</v>
      </c>
      <c r="D4329" s="988" t="str">
        <f>'PU Holds'!$X$14</f>
        <v>Mint 
RAL 6027</v>
      </c>
      <c r="E4329" s="1165" t="s">
        <v>27834</v>
      </c>
      <c r="F4329" s="1165" t="s">
        <v>27824</v>
      </c>
      <c r="G4329" s="1170" t="s">
        <v>27825</v>
      </c>
    </row>
    <row r="4330" spans="1:7" ht="15" customHeight="1">
      <c r="A4330" s="1165" t="str">
        <f t="shared" si="438"/>
        <v>PEXP290PUK</v>
      </c>
      <c r="B4330" s="1165">
        <f>IFERROR(INDEX('PU Holds'!$B$14:$AF$554,MATCH(C4330,'PU Holds'!$B$14:$B$552,FALSE),MATCH(D4330,'PU Holds'!$B$14:$AF$14,FALSE)),0)</f>
        <v>0</v>
      </c>
      <c r="C4330" s="1165" t="str">
        <f t="shared" si="439"/>
        <v>PEXP290</v>
      </c>
      <c r="D4330" s="988" t="str">
        <f>'PU Holds'!$Z$14</f>
        <v>Green 
(Puke 16-09)</v>
      </c>
      <c r="E4330" s="1165" t="s">
        <v>27835</v>
      </c>
      <c r="F4330" s="1165" t="s">
        <v>27824</v>
      </c>
      <c r="G4330" s="1170" t="s">
        <v>27825</v>
      </c>
    </row>
    <row r="4331" spans="1:7" ht="15" customHeight="1">
      <c r="A4331" s="1165" t="str">
        <f t="shared" si="438"/>
        <v>PEXP290ORA</v>
      </c>
      <c r="B4331" s="1165">
        <f>IFERROR(INDEX('PU Holds'!$B$14:$AF$554,MATCH(C4331,'PU Holds'!$B$14:$B$552,FALSE),MATCH(D4331,'PU Holds'!$B$14:$AF$14,FALSE)),0)</f>
        <v>0</v>
      </c>
      <c r="C4331" s="1165" t="str">
        <f t="shared" si="439"/>
        <v>PEXP290</v>
      </c>
      <c r="D4331" s="988" t="str">
        <f>'PU Holds'!$AA$14</f>
        <v>US Orange
14-01</v>
      </c>
      <c r="E4331" s="1165" t="s">
        <v>27836</v>
      </c>
      <c r="F4331" s="1165" t="s">
        <v>27824</v>
      </c>
      <c r="G4331" s="1170" t="s">
        <v>27825</v>
      </c>
    </row>
    <row r="4332" spans="1:7" ht="15" customHeight="1">
      <c r="A4332" s="1165" t="str">
        <f t="shared" si="438"/>
        <v>PEXP290GRE</v>
      </c>
      <c r="B4332" s="1165">
        <f>IFERROR(INDEX('PU Holds'!$B$14:$AF$554,MATCH(C4332,'PU Holds'!$B$14:$B$552,FALSE),MATCH(D4332,'PU Holds'!$B$14:$AF$14,FALSE)),0)</f>
        <v>0</v>
      </c>
      <c r="C4332" s="1165" t="str">
        <f t="shared" si="439"/>
        <v>PEXP290</v>
      </c>
      <c r="D4332" s="988" t="str">
        <f>'PU Holds'!$AB$14</f>
        <v>US Green 
16 -16</v>
      </c>
      <c r="E4332" s="1165" t="s">
        <v>27837</v>
      </c>
      <c r="F4332" s="1165" t="s">
        <v>27824</v>
      </c>
      <c r="G4332" s="1170" t="s">
        <v>27825</v>
      </c>
    </row>
    <row r="4333" spans="1:7" ht="15" customHeight="1">
      <c r="A4333" s="1165" t="str">
        <f t="shared" si="438"/>
        <v>PEXP290WHI</v>
      </c>
      <c r="B4333" s="1165">
        <f>IFERROR(INDEX('PU Holds'!$B$14:$AF$554,MATCH(C4333,'PU Holds'!$B$14:$B$552,FALSE),MATCH(D4333,'PU Holds'!$B$14:$AF$14,FALSE)),0)</f>
        <v>0</v>
      </c>
      <c r="C4333" s="1165" t="str">
        <f t="shared" si="439"/>
        <v>PEXP290</v>
      </c>
      <c r="D4333" s="988" t="str">
        <f>'PU Holds'!$AC$14</f>
        <v>White 
RAL 9010</v>
      </c>
      <c r="E4333" s="1165" t="s">
        <v>27838</v>
      </c>
      <c r="F4333" s="1165" t="s">
        <v>27824</v>
      </c>
      <c r="G4333" s="1170" t="s">
        <v>27825</v>
      </c>
    </row>
    <row r="4334" spans="1:7" ht="15" customHeight="1">
      <c r="A4334" s="1165" t="str">
        <f t="shared" si="438"/>
        <v>PEXP290PUR</v>
      </c>
      <c r="B4334" s="1165">
        <f>IFERROR(INDEX('PU Holds'!$B$14:$AF$554,MATCH(C4334,'PU Holds'!$B$14:$B$552,FALSE),MATCH(D4334,'PU Holds'!$B$14:$AF$14,FALSE)),0)</f>
        <v>0</v>
      </c>
      <c r="C4334" s="1165" t="str">
        <f t="shared" si="439"/>
        <v>PEXP290</v>
      </c>
      <c r="D4334" s="988" t="str">
        <f>'PU Holds'!$AD$14</f>
        <v>US Purple</v>
      </c>
      <c r="E4334" s="1165" t="s">
        <v>27839</v>
      </c>
      <c r="F4334" s="1165" t="s">
        <v>27824</v>
      </c>
      <c r="G4334" s="1170" t="s">
        <v>27825</v>
      </c>
    </row>
    <row r="4335" spans="1:7" ht="15" customHeight="1">
      <c r="A4335" s="1165" t="str">
        <f t="shared" si="438"/>
        <v>PEXP291YEL</v>
      </c>
      <c r="B4335" s="1165">
        <f>IFERROR(INDEX('PU Holds'!$B$14:$AF$554,MATCH(C4335,'PU Holds'!$B$14:$B$552,FALSE),MATCH(D4335,'PU Holds'!$B$14:$AF$14,FALSE)),0)</f>
        <v>0</v>
      </c>
      <c r="C4335" s="1165" t="s">
        <v>28131</v>
      </c>
      <c r="D4335" s="1168" t="str">
        <f>'PU Holds'!$M$14</f>
        <v>Yellow 
RAL 1026</v>
      </c>
      <c r="E4335" s="1165" t="s">
        <v>27823</v>
      </c>
      <c r="F4335" s="1165" t="s">
        <v>27824</v>
      </c>
      <c r="G4335" s="1170" t="s">
        <v>27825</v>
      </c>
    </row>
    <row r="4336" spans="1:7" ht="15" customHeight="1">
      <c r="A4336" s="1165" t="str">
        <f t="shared" si="438"/>
        <v>PEXP291RED</v>
      </c>
      <c r="B4336" s="1165">
        <f>IFERROR(INDEX('PU Holds'!$B$14:$AF$554,MATCH(C4336,'PU Holds'!$B$14:$B$552,FALSE),MATCH(D4336,'PU Holds'!$B$14:$AF$14,FALSE)),0)</f>
        <v>0</v>
      </c>
      <c r="C4336" s="1165" t="str">
        <f t="shared" ref="C4336:C4349" si="440">C4335</f>
        <v>PEXP291</v>
      </c>
      <c r="D4336" s="988" t="str">
        <f>'PU Holds'!$O$14</f>
        <v>Red 
RAL 3020</v>
      </c>
      <c r="E4336" s="1165" t="s">
        <v>27826</v>
      </c>
      <c r="F4336" s="1165" t="s">
        <v>27824</v>
      </c>
      <c r="G4336" s="1170" t="s">
        <v>27825</v>
      </c>
    </row>
    <row r="4337" spans="1:7" ht="15" customHeight="1">
      <c r="A4337" s="1165" t="str">
        <f t="shared" si="438"/>
        <v>PEXP291BLU</v>
      </c>
      <c r="B4337" s="1165">
        <f>IFERROR(INDEX('PU Holds'!$B$14:$AF$554,MATCH(C4337,'PU Holds'!$B$14:$B$552,FALSE),MATCH(D4337,'PU Holds'!$B$14:$AF$14,FALSE)),0)</f>
        <v>0</v>
      </c>
      <c r="C4337" s="1165" t="str">
        <f t="shared" si="440"/>
        <v>PEXP291</v>
      </c>
      <c r="D4337" s="988" t="str">
        <f>'PU Holds'!$P$14</f>
        <v>Blue 
RAL 5015</v>
      </c>
      <c r="E4337" s="1165" t="s">
        <v>27827</v>
      </c>
      <c r="F4337" s="1165" t="s">
        <v>27824</v>
      </c>
      <c r="G4337" s="1170" t="s">
        <v>27825</v>
      </c>
    </row>
    <row r="4338" spans="1:7" ht="15" customHeight="1">
      <c r="A4338" s="1165" t="str">
        <f t="shared" si="438"/>
        <v>PEXP291GRY</v>
      </c>
      <c r="B4338" s="1165">
        <f>IFERROR(INDEX('PU Holds'!$B$14:$AF$554,MATCH(C4338,'PU Holds'!$B$14:$B$552,FALSE),MATCH(D4338,'PU Holds'!$B$14:$AF$14,FALSE)),0)</f>
        <v>0</v>
      </c>
      <c r="C4338" s="1165" t="str">
        <f t="shared" si="440"/>
        <v>PEXP291</v>
      </c>
      <c r="D4338" s="988" t="str">
        <f>'PU Holds'!$Q$14</f>
        <v>Grey 
RAL 7001</v>
      </c>
      <c r="E4338" s="1165" t="s">
        <v>27828</v>
      </c>
      <c r="F4338" s="1165" t="s">
        <v>27824</v>
      </c>
      <c r="G4338" s="1170" t="s">
        <v>27825</v>
      </c>
    </row>
    <row r="4339" spans="1:7" ht="15" customHeight="1">
      <c r="A4339" s="1165" t="str">
        <f t="shared" si="438"/>
        <v>PEXP291BLK</v>
      </c>
      <c r="B4339" s="1165">
        <f>IFERROR(INDEX('PU Holds'!$B$14:$AF$554,MATCH(C4339,'PU Holds'!$B$14:$B$552,FALSE),MATCH(D4339,'PU Holds'!$B$14:$AF$14,FALSE)),0)</f>
        <v>0</v>
      </c>
      <c r="C4339" s="1165" t="str">
        <f t="shared" si="440"/>
        <v>PEXP291</v>
      </c>
      <c r="D4339" s="988" t="str">
        <f>'PU Holds'!$R$14</f>
        <v>Black 
RAL 9005</v>
      </c>
      <c r="E4339" s="1165" t="s">
        <v>27829</v>
      </c>
      <c r="F4339" s="1165" t="s">
        <v>27824</v>
      </c>
      <c r="G4339" s="1170" t="s">
        <v>27825</v>
      </c>
    </row>
    <row r="4340" spans="1:7" ht="15" customHeight="1">
      <c r="A4340" s="1165" t="str">
        <f t="shared" si="438"/>
        <v>PEXP291FLO</v>
      </c>
      <c r="B4340" s="1165">
        <f>IFERROR(INDEX('PU Holds'!$B$14:$AF$554,MATCH(C4340,'PU Holds'!$B$14:$B$552,FALSE),MATCH(D4340,'PU Holds'!$B$14:$AF$14,FALSE)),0)</f>
        <v>0</v>
      </c>
      <c r="C4340" s="1165" t="str">
        <f t="shared" si="440"/>
        <v>PEXP291</v>
      </c>
      <c r="D4340" s="988" t="str">
        <f>'PU Holds'!$S$14</f>
        <v>Fluo 
Orange</v>
      </c>
      <c r="E4340" s="1165" t="s">
        <v>27830</v>
      </c>
      <c r="F4340" s="1165" t="s">
        <v>27824</v>
      </c>
      <c r="G4340" s="1170" t="s">
        <v>27825</v>
      </c>
    </row>
    <row r="4341" spans="1:7" ht="15" customHeight="1">
      <c r="A4341" s="1165" t="str">
        <f t="shared" si="438"/>
        <v>PEXP291FLG</v>
      </c>
      <c r="B4341" s="1165">
        <f>IFERROR(INDEX('PU Holds'!$B$14:$AF$554,MATCH(C4341,'PU Holds'!$B$14:$B$552,FALSE),MATCH(D4341,'PU Holds'!$B$14:$AF$14,FALSE)),0)</f>
        <v>0</v>
      </c>
      <c r="C4341" s="1165" t="str">
        <f t="shared" si="440"/>
        <v>PEXP291</v>
      </c>
      <c r="D4341" s="988" t="str">
        <f>'PU Holds'!$T$14</f>
        <v>Fluo 
Green</v>
      </c>
      <c r="E4341" s="1165" t="s">
        <v>27831</v>
      </c>
      <c r="F4341" s="1165" t="s">
        <v>27824</v>
      </c>
      <c r="G4341" s="1170" t="s">
        <v>27825</v>
      </c>
    </row>
    <row r="4342" spans="1:7" ht="15" customHeight="1">
      <c r="A4342" s="1165" t="str">
        <f t="shared" si="438"/>
        <v>PEXP291FLP</v>
      </c>
      <c r="B4342" s="1165">
        <f>IFERROR(INDEX('PU Holds'!$B$14:$AF$554,MATCH(C4342,'PU Holds'!$B$14:$B$552,FALSE),MATCH(D4342,'PU Holds'!$B$14:$AF$14,FALSE)),0)</f>
        <v>0</v>
      </c>
      <c r="C4342" s="1165" t="str">
        <f t="shared" si="440"/>
        <v>PEXP291</v>
      </c>
      <c r="D4342" s="988" t="str">
        <f>'PU Holds'!$U$14</f>
        <v>Fluo 
Pink</v>
      </c>
      <c r="E4342" s="1165" t="s">
        <v>27832</v>
      </c>
      <c r="F4342" s="1165" t="s">
        <v>27824</v>
      </c>
      <c r="G4342" s="1170" t="s">
        <v>27825</v>
      </c>
    </row>
    <row r="4343" spans="1:7" ht="15" customHeight="1">
      <c r="A4343" s="1165" t="str">
        <f t="shared" si="438"/>
        <v>PEXP291VIO</v>
      </c>
      <c r="B4343" s="1165">
        <f>IFERROR(INDEX('PU Holds'!$B$14:$AF$554,MATCH(C4343,'PU Holds'!$B$14:$B$552,FALSE),MATCH(D4343,'PU Holds'!$B$14:$AF$14,FALSE)),0)</f>
        <v>0</v>
      </c>
      <c r="C4343" s="1165" t="str">
        <f t="shared" si="440"/>
        <v>PEXP291</v>
      </c>
      <c r="D4343" s="988" t="str">
        <f>'PU Holds'!$W$14</f>
        <v>Violet 
RAL 4008</v>
      </c>
      <c r="E4343" s="1165" t="s">
        <v>27833</v>
      </c>
      <c r="F4343" s="1165" t="s">
        <v>27824</v>
      </c>
      <c r="G4343" s="1170" t="s">
        <v>27825</v>
      </c>
    </row>
    <row r="4344" spans="1:7" ht="15" customHeight="1">
      <c r="A4344" s="1165" t="str">
        <f t="shared" si="438"/>
        <v>PEXP291MIN</v>
      </c>
      <c r="B4344" s="1165">
        <f>IFERROR(INDEX('PU Holds'!$B$14:$AF$554,MATCH(C4344,'PU Holds'!$B$14:$B$552,FALSE),MATCH(D4344,'PU Holds'!$B$14:$AF$14,FALSE)),0)</f>
        <v>0</v>
      </c>
      <c r="C4344" s="1165" t="str">
        <f t="shared" si="440"/>
        <v>PEXP291</v>
      </c>
      <c r="D4344" s="988" t="str">
        <f>'PU Holds'!$X$14</f>
        <v>Mint 
RAL 6027</v>
      </c>
      <c r="E4344" s="1165" t="s">
        <v>27834</v>
      </c>
      <c r="F4344" s="1165" t="s">
        <v>27824</v>
      </c>
      <c r="G4344" s="1170" t="s">
        <v>27825</v>
      </c>
    </row>
    <row r="4345" spans="1:7" ht="15" customHeight="1">
      <c r="A4345" s="1165" t="str">
        <f t="shared" si="438"/>
        <v>PEXP291PUK</v>
      </c>
      <c r="B4345" s="1165">
        <f>IFERROR(INDEX('PU Holds'!$B$14:$AF$554,MATCH(C4345,'PU Holds'!$B$14:$B$552,FALSE),MATCH(D4345,'PU Holds'!$B$14:$AF$14,FALSE)),0)</f>
        <v>0</v>
      </c>
      <c r="C4345" s="1165" t="str">
        <f t="shared" si="440"/>
        <v>PEXP291</v>
      </c>
      <c r="D4345" s="988" t="str">
        <f>'PU Holds'!$Z$14</f>
        <v>Green 
(Puke 16-09)</v>
      </c>
      <c r="E4345" s="1165" t="s">
        <v>27835</v>
      </c>
      <c r="F4345" s="1165" t="s">
        <v>27824</v>
      </c>
      <c r="G4345" s="1170" t="s">
        <v>27825</v>
      </c>
    </row>
    <row r="4346" spans="1:7" ht="15" customHeight="1">
      <c r="A4346" s="1165" t="str">
        <f t="shared" si="438"/>
        <v>PEXP291ORA</v>
      </c>
      <c r="B4346" s="1165">
        <f>IFERROR(INDEX('PU Holds'!$B$14:$AF$554,MATCH(C4346,'PU Holds'!$B$14:$B$552,FALSE),MATCH(D4346,'PU Holds'!$B$14:$AF$14,FALSE)),0)</f>
        <v>0</v>
      </c>
      <c r="C4346" s="1165" t="str">
        <f t="shared" si="440"/>
        <v>PEXP291</v>
      </c>
      <c r="D4346" s="988" t="str">
        <f>'PU Holds'!$AA$14</f>
        <v>US Orange
14-01</v>
      </c>
      <c r="E4346" s="1165" t="s">
        <v>27836</v>
      </c>
      <c r="F4346" s="1165" t="s">
        <v>27824</v>
      </c>
      <c r="G4346" s="1170" t="s">
        <v>27825</v>
      </c>
    </row>
    <row r="4347" spans="1:7" ht="15" customHeight="1">
      <c r="A4347" s="1165" t="str">
        <f t="shared" si="438"/>
        <v>PEXP291GRE</v>
      </c>
      <c r="B4347" s="1165">
        <f>IFERROR(INDEX('PU Holds'!$B$14:$AF$554,MATCH(C4347,'PU Holds'!$B$14:$B$552,FALSE),MATCH(D4347,'PU Holds'!$B$14:$AF$14,FALSE)),0)</f>
        <v>0</v>
      </c>
      <c r="C4347" s="1165" t="str">
        <f t="shared" si="440"/>
        <v>PEXP291</v>
      </c>
      <c r="D4347" s="988" t="str">
        <f>'PU Holds'!$AB$14</f>
        <v>US Green 
16 -16</v>
      </c>
      <c r="E4347" s="1165" t="s">
        <v>27837</v>
      </c>
      <c r="F4347" s="1165" t="s">
        <v>27824</v>
      </c>
      <c r="G4347" s="1170" t="s">
        <v>27825</v>
      </c>
    </row>
    <row r="4348" spans="1:7" ht="15" customHeight="1">
      <c r="A4348" s="1165" t="str">
        <f t="shared" si="438"/>
        <v>PEXP291WHI</v>
      </c>
      <c r="B4348" s="1165">
        <f>IFERROR(INDEX('PU Holds'!$B$14:$AF$554,MATCH(C4348,'PU Holds'!$B$14:$B$552,FALSE),MATCH(D4348,'PU Holds'!$B$14:$AF$14,FALSE)),0)</f>
        <v>0</v>
      </c>
      <c r="C4348" s="1165" t="str">
        <f t="shared" si="440"/>
        <v>PEXP291</v>
      </c>
      <c r="D4348" s="988" t="str">
        <f>'PU Holds'!$AC$14</f>
        <v>White 
RAL 9010</v>
      </c>
      <c r="E4348" s="1165" t="s">
        <v>27838</v>
      </c>
      <c r="F4348" s="1165" t="s">
        <v>27824</v>
      </c>
      <c r="G4348" s="1170" t="s">
        <v>27825</v>
      </c>
    </row>
    <row r="4349" spans="1:7" ht="15" customHeight="1">
      <c r="A4349" s="1165" t="str">
        <f t="shared" si="438"/>
        <v>PEXP291PUR</v>
      </c>
      <c r="B4349" s="1165">
        <f>IFERROR(INDEX('PU Holds'!$B$14:$AF$554,MATCH(C4349,'PU Holds'!$B$14:$B$552,FALSE),MATCH(D4349,'PU Holds'!$B$14:$AF$14,FALSE)),0)</f>
        <v>0</v>
      </c>
      <c r="C4349" s="1165" t="str">
        <f t="shared" si="440"/>
        <v>PEXP291</v>
      </c>
      <c r="D4349" s="988" t="str">
        <f>'PU Holds'!$AD$14</f>
        <v>US Purple</v>
      </c>
      <c r="E4349" s="1165" t="s">
        <v>27839</v>
      </c>
      <c r="F4349" s="1165" t="s">
        <v>27824</v>
      </c>
      <c r="G4349" s="1170" t="s">
        <v>27825</v>
      </c>
    </row>
    <row r="4350" spans="1:7" ht="15" customHeight="1">
      <c r="A4350" s="1165" t="str">
        <f t="shared" si="438"/>
        <v>PEXP292YEL</v>
      </c>
      <c r="B4350" s="1165">
        <f>IFERROR(INDEX('PU Holds'!$B$14:$AF$554,MATCH(C4350,'PU Holds'!$B$14:$B$552,FALSE),MATCH(D4350,'PU Holds'!$B$14:$AF$14,FALSE)),0)</f>
        <v>0</v>
      </c>
      <c r="C4350" s="1165" t="s">
        <v>28132</v>
      </c>
      <c r="D4350" s="1168" t="str">
        <f>'PU Holds'!$M$14</f>
        <v>Yellow 
RAL 1026</v>
      </c>
      <c r="E4350" s="1165" t="s">
        <v>27823</v>
      </c>
      <c r="F4350" s="1165" t="s">
        <v>27824</v>
      </c>
      <c r="G4350" s="1170" t="s">
        <v>27825</v>
      </c>
    </row>
    <row r="4351" spans="1:7" ht="15" customHeight="1">
      <c r="A4351" s="1165" t="str">
        <f t="shared" si="438"/>
        <v>PEXP292RED</v>
      </c>
      <c r="B4351" s="1165">
        <f>IFERROR(INDEX('PU Holds'!$B$14:$AF$554,MATCH(C4351,'PU Holds'!$B$14:$B$552,FALSE),MATCH(D4351,'PU Holds'!$B$14:$AF$14,FALSE)),0)</f>
        <v>0</v>
      </c>
      <c r="C4351" s="1165" t="str">
        <f t="shared" ref="C4351:C4364" si="441">C4350</f>
        <v>PEXP292</v>
      </c>
      <c r="D4351" s="988" t="str">
        <f>'PU Holds'!$O$14</f>
        <v>Red 
RAL 3020</v>
      </c>
      <c r="E4351" s="1165" t="s">
        <v>27826</v>
      </c>
      <c r="F4351" s="1165" t="s">
        <v>27824</v>
      </c>
      <c r="G4351" s="1170" t="s">
        <v>27825</v>
      </c>
    </row>
    <row r="4352" spans="1:7" ht="15" customHeight="1">
      <c r="A4352" s="1165" t="str">
        <f t="shared" si="438"/>
        <v>PEXP292BLU</v>
      </c>
      <c r="B4352" s="1165">
        <f>IFERROR(INDEX('PU Holds'!$B$14:$AF$554,MATCH(C4352,'PU Holds'!$B$14:$B$552,FALSE),MATCH(D4352,'PU Holds'!$B$14:$AF$14,FALSE)),0)</f>
        <v>0</v>
      </c>
      <c r="C4352" s="1165" t="str">
        <f t="shared" si="441"/>
        <v>PEXP292</v>
      </c>
      <c r="D4352" s="988" t="str">
        <f>'PU Holds'!$P$14</f>
        <v>Blue 
RAL 5015</v>
      </c>
      <c r="E4352" s="1165" t="s">
        <v>27827</v>
      </c>
      <c r="F4352" s="1165" t="s">
        <v>27824</v>
      </c>
      <c r="G4352" s="1170" t="s">
        <v>27825</v>
      </c>
    </row>
    <row r="4353" spans="1:7" ht="15" customHeight="1">
      <c r="A4353" s="1165" t="str">
        <f t="shared" si="438"/>
        <v>PEXP292GRY</v>
      </c>
      <c r="B4353" s="1165">
        <f>IFERROR(INDEX('PU Holds'!$B$14:$AF$554,MATCH(C4353,'PU Holds'!$B$14:$B$552,FALSE),MATCH(D4353,'PU Holds'!$B$14:$AF$14,FALSE)),0)</f>
        <v>0</v>
      </c>
      <c r="C4353" s="1165" t="str">
        <f t="shared" si="441"/>
        <v>PEXP292</v>
      </c>
      <c r="D4353" s="988" t="str">
        <f>'PU Holds'!$Q$14</f>
        <v>Grey 
RAL 7001</v>
      </c>
      <c r="E4353" s="1165" t="s">
        <v>27828</v>
      </c>
      <c r="F4353" s="1165" t="s">
        <v>27824</v>
      </c>
      <c r="G4353" s="1170" t="s">
        <v>27825</v>
      </c>
    </row>
    <row r="4354" spans="1:7" ht="15" customHeight="1">
      <c r="A4354" s="1165" t="str">
        <f t="shared" si="438"/>
        <v>PEXP292BLK</v>
      </c>
      <c r="B4354" s="1165">
        <f>IFERROR(INDEX('PU Holds'!$B$14:$AF$554,MATCH(C4354,'PU Holds'!$B$14:$B$552,FALSE),MATCH(D4354,'PU Holds'!$B$14:$AF$14,FALSE)),0)</f>
        <v>0</v>
      </c>
      <c r="C4354" s="1165" t="str">
        <f t="shared" si="441"/>
        <v>PEXP292</v>
      </c>
      <c r="D4354" s="988" t="str">
        <f>'PU Holds'!$R$14</f>
        <v>Black 
RAL 9005</v>
      </c>
      <c r="E4354" s="1165" t="s">
        <v>27829</v>
      </c>
      <c r="F4354" s="1165" t="s">
        <v>27824</v>
      </c>
      <c r="G4354" s="1170" t="s">
        <v>27825</v>
      </c>
    </row>
    <row r="4355" spans="1:7" ht="15" customHeight="1">
      <c r="A4355" s="1165" t="str">
        <f t="shared" si="438"/>
        <v>PEXP292FLO</v>
      </c>
      <c r="B4355" s="1165">
        <f>IFERROR(INDEX('PU Holds'!$B$14:$AF$554,MATCH(C4355,'PU Holds'!$B$14:$B$552,FALSE),MATCH(D4355,'PU Holds'!$B$14:$AF$14,FALSE)),0)</f>
        <v>0</v>
      </c>
      <c r="C4355" s="1165" t="str">
        <f t="shared" si="441"/>
        <v>PEXP292</v>
      </c>
      <c r="D4355" s="988" t="str">
        <f>'PU Holds'!$S$14</f>
        <v>Fluo 
Orange</v>
      </c>
      <c r="E4355" s="1165" t="s">
        <v>27830</v>
      </c>
      <c r="F4355" s="1165" t="s">
        <v>27824</v>
      </c>
      <c r="G4355" s="1170" t="s">
        <v>27825</v>
      </c>
    </row>
    <row r="4356" spans="1:7" ht="15" customHeight="1">
      <c r="A4356" s="1165" t="str">
        <f t="shared" si="438"/>
        <v>PEXP292FLG</v>
      </c>
      <c r="B4356" s="1165">
        <f>IFERROR(INDEX('PU Holds'!$B$14:$AF$554,MATCH(C4356,'PU Holds'!$B$14:$B$552,FALSE),MATCH(D4356,'PU Holds'!$B$14:$AF$14,FALSE)),0)</f>
        <v>0</v>
      </c>
      <c r="C4356" s="1165" t="str">
        <f t="shared" si="441"/>
        <v>PEXP292</v>
      </c>
      <c r="D4356" s="988" t="str">
        <f>'PU Holds'!$T$14</f>
        <v>Fluo 
Green</v>
      </c>
      <c r="E4356" s="1165" t="s">
        <v>27831</v>
      </c>
      <c r="F4356" s="1165" t="s">
        <v>27824</v>
      </c>
      <c r="G4356" s="1170" t="s">
        <v>27825</v>
      </c>
    </row>
    <row r="4357" spans="1:7" ht="15" customHeight="1">
      <c r="A4357" s="1165" t="str">
        <f t="shared" si="438"/>
        <v>PEXP292FLP</v>
      </c>
      <c r="B4357" s="1165">
        <f>IFERROR(INDEX('PU Holds'!$B$14:$AF$554,MATCH(C4357,'PU Holds'!$B$14:$B$552,FALSE),MATCH(D4357,'PU Holds'!$B$14:$AF$14,FALSE)),0)</f>
        <v>0</v>
      </c>
      <c r="C4357" s="1165" t="str">
        <f t="shared" si="441"/>
        <v>PEXP292</v>
      </c>
      <c r="D4357" s="988" t="str">
        <f>'PU Holds'!$U$14</f>
        <v>Fluo 
Pink</v>
      </c>
      <c r="E4357" s="1165" t="s">
        <v>27832</v>
      </c>
      <c r="F4357" s="1165" t="s">
        <v>27824</v>
      </c>
      <c r="G4357" s="1170" t="s">
        <v>27825</v>
      </c>
    </row>
    <row r="4358" spans="1:7" ht="15" customHeight="1">
      <c r="A4358" s="1165" t="str">
        <f t="shared" si="438"/>
        <v>PEXP292VIO</v>
      </c>
      <c r="B4358" s="1165">
        <f>IFERROR(INDEX('PU Holds'!$B$14:$AF$554,MATCH(C4358,'PU Holds'!$B$14:$B$552,FALSE),MATCH(D4358,'PU Holds'!$B$14:$AF$14,FALSE)),0)</f>
        <v>0</v>
      </c>
      <c r="C4358" s="1165" t="str">
        <f t="shared" si="441"/>
        <v>PEXP292</v>
      </c>
      <c r="D4358" s="988" t="str">
        <f>'PU Holds'!$W$14</f>
        <v>Violet 
RAL 4008</v>
      </c>
      <c r="E4358" s="1165" t="s">
        <v>27833</v>
      </c>
      <c r="F4358" s="1165" t="s">
        <v>27824</v>
      </c>
      <c r="G4358" s="1170" t="s">
        <v>27825</v>
      </c>
    </row>
    <row r="4359" spans="1:7" ht="15" customHeight="1">
      <c r="A4359" s="1165" t="str">
        <f t="shared" si="438"/>
        <v>PEXP292MIN</v>
      </c>
      <c r="B4359" s="1165">
        <f>IFERROR(INDEX('PU Holds'!$B$14:$AF$554,MATCH(C4359,'PU Holds'!$B$14:$B$552,FALSE),MATCH(D4359,'PU Holds'!$B$14:$AF$14,FALSE)),0)</f>
        <v>0</v>
      </c>
      <c r="C4359" s="1165" t="str">
        <f t="shared" si="441"/>
        <v>PEXP292</v>
      </c>
      <c r="D4359" s="988" t="str">
        <f>'PU Holds'!$X$14</f>
        <v>Mint 
RAL 6027</v>
      </c>
      <c r="E4359" s="1165" t="s">
        <v>27834</v>
      </c>
      <c r="F4359" s="1165" t="s">
        <v>27824</v>
      </c>
      <c r="G4359" s="1170" t="s">
        <v>27825</v>
      </c>
    </row>
    <row r="4360" spans="1:7" ht="15" customHeight="1">
      <c r="A4360" s="1165" t="str">
        <f t="shared" si="438"/>
        <v>PEXP292PUK</v>
      </c>
      <c r="B4360" s="1165">
        <f>IFERROR(INDEX('PU Holds'!$B$14:$AF$554,MATCH(C4360,'PU Holds'!$B$14:$B$552,FALSE),MATCH(D4360,'PU Holds'!$B$14:$AF$14,FALSE)),0)</f>
        <v>0</v>
      </c>
      <c r="C4360" s="1165" t="str">
        <f t="shared" si="441"/>
        <v>PEXP292</v>
      </c>
      <c r="D4360" s="988" t="str">
        <f>'PU Holds'!$Z$14</f>
        <v>Green 
(Puke 16-09)</v>
      </c>
      <c r="E4360" s="1165" t="s">
        <v>27835</v>
      </c>
      <c r="F4360" s="1165" t="s">
        <v>27824</v>
      </c>
      <c r="G4360" s="1170" t="s">
        <v>27825</v>
      </c>
    </row>
    <row r="4361" spans="1:7" ht="15" customHeight="1">
      <c r="A4361" s="1165" t="str">
        <f t="shared" si="438"/>
        <v>PEXP292ORA</v>
      </c>
      <c r="B4361" s="1165">
        <f>IFERROR(INDEX('PU Holds'!$B$14:$AF$554,MATCH(C4361,'PU Holds'!$B$14:$B$552,FALSE),MATCH(D4361,'PU Holds'!$B$14:$AF$14,FALSE)),0)</f>
        <v>0</v>
      </c>
      <c r="C4361" s="1165" t="str">
        <f t="shared" si="441"/>
        <v>PEXP292</v>
      </c>
      <c r="D4361" s="988" t="str">
        <f>'PU Holds'!$AA$14</f>
        <v>US Orange
14-01</v>
      </c>
      <c r="E4361" s="1165" t="s">
        <v>27836</v>
      </c>
      <c r="F4361" s="1165" t="s">
        <v>27824</v>
      </c>
      <c r="G4361" s="1170" t="s">
        <v>27825</v>
      </c>
    </row>
    <row r="4362" spans="1:7" ht="15" customHeight="1">
      <c r="A4362" s="1165" t="str">
        <f t="shared" si="438"/>
        <v>PEXP292GRE</v>
      </c>
      <c r="B4362" s="1165">
        <f>IFERROR(INDEX('PU Holds'!$B$14:$AF$554,MATCH(C4362,'PU Holds'!$B$14:$B$552,FALSE),MATCH(D4362,'PU Holds'!$B$14:$AF$14,FALSE)),0)</f>
        <v>0</v>
      </c>
      <c r="C4362" s="1165" t="str">
        <f t="shared" si="441"/>
        <v>PEXP292</v>
      </c>
      <c r="D4362" s="988" t="str">
        <f>'PU Holds'!$AB$14</f>
        <v>US Green 
16 -16</v>
      </c>
      <c r="E4362" s="1165" t="s">
        <v>27837</v>
      </c>
      <c r="F4362" s="1165" t="s">
        <v>27824</v>
      </c>
      <c r="G4362" s="1170" t="s">
        <v>27825</v>
      </c>
    </row>
    <row r="4363" spans="1:7" ht="15" customHeight="1">
      <c r="A4363" s="1165" t="str">
        <f t="shared" si="438"/>
        <v>PEXP292WHI</v>
      </c>
      <c r="B4363" s="1165">
        <f>IFERROR(INDEX('PU Holds'!$B$14:$AF$554,MATCH(C4363,'PU Holds'!$B$14:$B$552,FALSE),MATCH(D4363,'PU Holds'!$B$14:$AF$14,FALSE)),0)</f>
        <v>0</v>
      </c>
      <c r="C4363" s="1165" t="str">
        <f t="shared" si="441"/>
        <v>PEXP292</v>
      </c>
      <c r="D4363" s="988" t="str">
        <f>'PU Holds'!$AC$14</f>
        <v>White 
RAL 9010</v>
      </c>
      <c r="E4363" s="1165" t="s">
        <v>27838</v>
      </c>
      <c r="F4363" s="1165" t="s">
        <v>27824</v>
      </c>
      <c r="G4363" s="1170" t="s">
        <v>27825</v>
      </c>
    </row>
    <row r="4364" spans="1:7" ht="15" customHeight="1">
      <c r="A4364" s="1165" t="str">
        <f t="shared" si="438"/>
        <v>PEXP292PUR</v>
      </c>
      <c r="B4364" s="1165">
        <f>IFERROR(INDEX('PU Holds'!$B$14:$AF$554,MATCH(C4364,'PU Holds'!$B$14:$B$552,FALSE),MATCH(D4364,'PU Holds'!$B$14:$AF$14,FALSE)),0)</f>
        <v>0</v>
      </c>
      <c r="C4364" s="1165" t="str">
        <f t="shared" si="441"/>
        <v>PEXP292</v>
      </c>
      <c r="D4364" s="988" t="str">
        <f>'PU Holds'!$AD$14</f>
        <v>US Purple</v>
      </c>
      <c r="E4364" s="1165" t="s">
        <v>27839</v>
      </c>
      <c r="F4364" s="1165" t="s">
        <v>27824</v>
      </c>
      <c r="G4364" s="1170" t="s">
        <v>27825</v>
      </c>
    </row>
    <row r="4365" spans="1:7" ht="15" customHeight="1">
      <c r="A4365" s="1165" t="str">
        <f t="shared" ref="A4365:A4414" si="442">CONCATENATE(C4365,E4365)</f>
        <v>PEXP293YEL</v>
      </c>
      <c r="B4365" s="1165">
        <f>IFERROR(INDEX('PU Holds'!$B$14:$AF$554,MATCH(C4365,'PU Holds'!$B$14:$B$552,FALSE),MATCH(D4365,'PU Holds'!$B$14:$AF$14,FALSE)),0)</f>
        <v>0</v>
      </c>
      <c r="C4365" s="1165" t="s">
        <v>28133</v>
      </c>
      <c r="D4365" s="1168" t="str">
        <f>'PU Holds'!$M$14</f>
        <v>Yellow 
RAL 1026</v>
      </c>
      <c r="E4365" s="1165" t="s">
        <v>27823</v>
      </c>
      <c r="F4365" s="1165" t="s">
        <v>27824</v>
      </c>
      <c r="G4365" s="1170" t="s">
        <v>27825</v>
      </c>
    </row>
    <row r="4366" spans="1:7" ht="15" customHeight="1">
      <c r="A4366" s="1165" t="str">
        <f t="shared" si="442"/>
        <v>PEXP293RED</v>
      </c>
      <c r="B4366" s="1165">
        <f>IFERROR(INDEX('PU Holds'!$B$14:$AF$554,MATCH(C4366,'PU Holds'!$B$14:$B$552,FALSE),MATCH(D4366,'PU Holds'!$B$14:$AF$14,FALSE)),0)</f>
        <v>0</v>
      </c>
      <c r="C4366" s="1165" t="str">
        <f t="shared" ref="C4366:C4379" si="443">C4365</f>
        <v>PEXP293</v>
      </c>
      <c r="D4366" s="988" t="str">
        <f>'PU Holds'!$O$14</f>
        <v>Red 
RAL 3020</v>
      </c>
      <c r="E4366" s="1165" t="s">
        <v>27826</v>
      </c>
      <c r="F4366" s="1165" t="s">
        <v>27824</v>
      </c>
      <c r="G4366" s="1170" t="s">
        <v>27825</v>
      </c>
    </row>
    <row r="4367" spans="1:7" ht="15" customHeight="1">
      <c r="A4367" s="1165" t="str">
        <f t="shared" si="442"/>
        <v>PEXP293BLU</v>
      </c>
      <c r="B4367" s="1165">
        <f>IFERROR(INDEX('PU Holds'!$B$14:$AF$554,MATCH(C4367,'PU Holds'!$B$14:$B$552,FALSE),MATCH(D4367,'PU Holds'!$B$14:$AF$14,FALSE)),0)</f>
        <v>0</v>
      </c>
      <c r="C4367" s="1165" t="str">
        <f t="shared" si="443"/>
        <v>PEXP293</v>
      </c>
      <c r="D4367" s="988" t="str">
        <f>'PU Holds'!$P$14</f>
        <v>Blue 
RAL 5015</v>
      </c>
      <c r="E4367" s="1165" t="s">
        <v>27827</v>
      </c>
      <c r="F4367" s="1165" t="s">
        <v>27824</v>
      </c>
      <c r="G4367" s="1170" t="s">
        <v>27825</v>
      </c>
    </row>
    <row r="4368" spans="1:7" ht="15" customHeight="1">
      <c r="A4368" s="1165" t="str">
        <f t="shared" si="442"/>
        <v>PEXP293GRY</v>
      </c>
      <c r="B4368" s="1165">
        <f>IFERROR(INDEX('PU Holds'!$B$14:$AF$554,MATCH(C4368,'PU Holds'!$B$14:$B$552,FALSE),MATCH(D4368,'PU Holds'!$B$14:$AF$14,FALSE)),0)</f>
        <v>0</v>
      </c>
      <c r="C4368" s="1165" t="str">
        <f t="shared" si="443"/>
        <v>PEXP293</v>
      </c>
      <c r="D4368" s="988" t="str">
        <f>'PU Holds'!$Q$14</f>
        <v>Grey 
RAL 7001</v>
      </c>
      <c r="E4368" s="1165" t="s">
        <v>27828</v>
      </c>
      <c r="F4368" s="1165" t="s">
        <v>27824</v>
      </c>
      <c r="G4368" s="1170" t="s">
        <v>27825</v>
      </c>
    </row>
    <row r="4369" spans="1:7" ht="15" customHeight="1">
      <c r="A4369" s="1165" t="str">
        <f t="shared" si="442"/>
        <v>PEXP293BLK</v>
      </c>
      <c r="B4369" s="1165">
        <f>IFERROR(INDEX('PU Holds'!$B$14:$AF$554,MATCH(C4369,'PU Holds'!$B$14:$B$552,FALSE),MATCH(D4369,'PU Holds'!$B$14:$AF$14,FALSE)),0)</f>
        <v>0</v>
      </c>
      <c r="C4369" s="1165" t="str">
        <f t="shared" si="443"/>
        <v>PEXP293</v>
      </c>
      <c r="D4369" s="988" t="str">
        <f>'PU Holds'!$R$14</f>
        <v>Black 
RAL 9005</v>
      </c>
      <c r="E4369" s="1165" t="s">
        <v>27829</v>
      </c>
      <c r="F4369" s="1165" t="s">
        <v>27824</v>
      </c>
      <c r="G4369" s="1170" t="s">
        <v>27825</v>
      </c>
    </row>
    <row r="4370" spans="1:7" ht="15" customHeight="1">
      <c r="A4370" s="1165" t="str">
        <f t="shared" si="442"/>
        <v>PEXP293FLO</v>
      </c>
      <c r="B4370" s="1165">
        <f>IFERROR(INDEX('PU Holds'!$B$14:$AF$554,MATCH(C4370,'PU Holds'!$B$14:$B$552,FALSE),MATCH(D4370,'PU Holds'!$B$14:$AF$14,FALSE)),0)</f>
        <v>0</v>
      </c>
      <c r="C4370" s="1165" t="str">
        <f t="shared" si="443"/>
        <v>PEXP293</v>
      </c>
      <c r="D4370" s="988" t="str">
        <f>'PU Holds'!$S$14</f>
        <v>Fluo 
Orange</v>
      </c>
      <c r="E4370" s="1165" t="s">
        <v>27830</v>
      </c>
      <c r="F4370" s="1165" t="s">
        <v>27824</v>
      </c>
      <c r="G4370" s="1170" t="s">
        <v>27825</v>
      </c>
    </row>
    <row r="4371" spans="1:7" ht="15" customHeight="1">
      <c r="A4371" s="1165" t="str">
        <f t="shared" si="442"/>
        <v>PEXP293FLG</v>
      </c>
      <c r="B4371" s="1165">
        <f>IFERROR(INDEX('PU Holds'!$B$14:$AF$554,MATCH(C4371,'PU Holds'!$B$14:$B$552,FALSE),MATCH(D4371,'PU Holds'!$B$14:$AF$14,FALSE)),0)</f>
        <v>0</v>
      </c>
      <c r="C4371" s="1165" t="str">
        <f t="shared" si="443"/>
        <v>PEXP293</v>
      </c>
      <c r="D4371" s="988" t="str">
        <f>'PU Holds'!$T$14</f>
        <v>Fluo 
Green</v>
      </c>
      <c r="E4371" s="1165" t="s">
        <v>27831</v>
      </c>
      <c r="F4371" s="1165" t="s">
        <v>27824</v>
      </c>
      <c r="G4371" s="1170" t="s">
        <v>27825</v>
      </c>
    </row>
    <row r="4372" spans="1:7" ht="15" customHeight="1">
      <c r="A4372" s="1165" t="str">
        <f t="shared" si="442"/>
        <v>PEXP293FLP</v>
      </c>
      <c r="B4372" s="1165">
        <f>IFERROR(INDEX('PU Holds'!$B$14:$AF$554,MATCH(C4372,'PU Holds'!$B$14:$B$552,FALSE),MATCH(D4372,'PU Holds'!$B$14:$AF$14,FALSE)),0)</f>
        <v>0</v>
      </c>
      <c r="C4372" s="1165" t="str">
        <f t="shared" si="443"/>
        <v>PEXP293</v>
      </c>
      <c r="D4372" s="988" t="str">
        <f>'PU Holds'!$U$14</f>
        <v>Fluo 
Pink</v>
      </c>
      <c r="E4372" s="1165" t="s">
        <v>27832</v>
      </c>
      <c r="F4372" s="1165" t="s">
        <v>27824</v>
      </c>
      <c r="G4372" s="1170" t="s">
        <v>27825</v>
      </c>
    </row>
    <row r="4373" spans="1:7" ht="15" customHeight="1">
      <c r="A4373" s="1165" t="str">
        <f t="shared" si="442"/>
        <v>PEXP293VIO</v>
      </c>
      <c r="B4373" s="1165">
        <f>IFERROR(INDEX('PU Holds'!$B$14:$AF$554,MATCH(C4373,'PU Holds'!$B$14:$B$552,FALSE),MATCH(D4373,'PU Holds'!$B$14:$AF$14,FALSE)),0)</f>
        <v>0</v>
      </c>
      <c r="C4373" s="1165" t="str">
        <f t="shared" si="443"/>
        <v>PEXP293</v>
      </c>
      <c r="D4373" s="988" t="str">
        <f>'PU Holds'!$W$14</f>
        <v>Violet 
RAL 4008</v>
      </c>
      <c r="E4373" s="1165" t="s">
        <v>27833</v>
      </c>
      <c r="F4373" s="1165" t="s">
        <v>27824</v>
      </c>
      <c r="G4373" s="1170" t="s">
        <v>27825</v>
      </c>
    </row>
    <row r="4374" spans="1:7" ht="15" customHeight="1">
      <c r="A4374" s="1165" t="str">
        <f t="shared" si="442"/>
        <v>PEXP293MIN</v>
      </c>
      <c r="B4374" s="1165">
        <f>IFERROR(INDEX('PU Holds'!$B$14:$AF$554,MATCH(C4374,'PU Holds'!$B$14:$B$552,FALSE),MATCH(D4374,'PU Holds'!$B$14:$AF$14,FALSE)),0)</f>
        <v>0</v>
      </c>
      <c r="C4374" s="1165" t="str">
        <f t="shared" si="443"/>
        <v>PEXP293</v>
      </c>
      <c r="D4374" s="988" t="str">
        <f>'PU Holds'!$X$14</f>
        <v>Mint 
RAL 6027</v>
      </c>
      <c r="E4374" s="1165" t="s">
        <v>27834</v>
      </c>
      <c r="F4374" s="1165" t="s">
        <v>27824</v>
      </c>
      <c r="G4374" s="1170" t="s">
        <v>27825</v>
      </c>
    </row>
    <row r="4375" spans="1:7" ht="15" customHeight="1">
      <c r="A4375" s="1165" t="str">
        <f t="shared" si="442"/>
        <v>PEXP293PUK</v>
      </c>
      <c r="B4375" s="1165">
        <f>IFERROR(INDEX('PU Holds'!$B$14:$AF$554,MATCH(C4375,'PU Holds'!$B$14:$B$552,FALSE),MATCH(D4375,'PU Holds'!$B$14:$AF$14,FALSE)),0)</f>
        <v>0</v>
      </c>
      <c r="C4375" s="1165" t="str">
        <f t="shared" si="443"/>
        <v>PEXP293</v>
      </c>
      <c r="D4375" s="988" t="str">
        <f>'PU Holds'!$Z$14</f>
        <v>Green 
(Puke 16-09)</v>
      </c>
      <c r="E4375" s="1165" t="s">
        <v>27835</v>
      </c>
      <c r="F4375" s="1165" t="s">
        <v>27824</v>
      </c>
      <c r="G4375" s="1170" t="s">
        <v>27825</v>
      </c>
    </row>
    <row r="4376" spans="1:7" ht="15" customHeight="1">
      <c r="A4376" s="1165" t="str">
        <f t="shared" si="442"/>
        <v>PEXP293ORA</v>
      </c>
      <c r="B4376" s="1165">
        <f>IFERROR(INDEX('PU Holds'!$B$14:$AF$554,MATCH(C4376,'PU Holds'!$B$14:$B$552,FALSE),MATCH(D4376,'PU Holds'!$B$14:$AF$14,FALSE)),0)</f>
        <v>0</v>
      </c>
      <c r="C4376" s="1165" t="str">
        <f t="shared" si="443"/>
        <v>PEXP293</v>
      </c>
      <c r="D4376" s="988" t="str">
        <f>'PU Holds'!$AA$14</f>
        <v>US Orange
14-01</v>
      </c>
      <c r="E4376" s="1165" t="s">
        <v>27836</v>
      </c>
      <c r="F4376" s="1165" t="s">
        <v>27824</v>
      </c>
      <c r="G4376" s="1170" t="s">
        <v>27825</v>
      </c>
    </row>
    <row r="4377" spans="1:7" ht="15" customHeight="1">
      <c r="A4377" s="1165" t="str">
        <f t="shared" si="442"/>
        <v>PEXP293GRE</v>
      </c>
      <c r="B4377" s="1165">
        <f>IFERROR(INDEX('PU Holds'!$B$14:$AF$554,MATCH(C4377,'PU Holds'!$B$14:$B$552,FALSE),MATCH(D4377,'PU Holds'!$B$14:$AF$14,FALSE)),0)</f>
        <v>0</v>
      </c>
      <c r="C4377" s="1165" t="str">
        <f t="shared" si="443"/>
        <v>PEXP293</v>
      </c>
      <c r="D4377" s="988" t="str">
        <f>'PU Holds'!$AB$14</f>
        <v>US Green 
16 -16</v>
      </c>
      <c r="E4377" s="1165" t="s">
        <v>27837</v>
      </c>
      <c r="F4377" s="1165" t="s">
        <v>27824</v>
      </c>
      <c r="G4377" s="1170" t="s">
        <v>27825</v>
      </c>
    </row>
    <row r="4378" spans="1:7" ht="15" customHeight="1">
      <c r="A4378" s="1165" t="str">
        <f t="shared" si="442"/>
        <v>PEXP293WHI</v>
      </c>
      <c r="B4378" s="1165">
        <f>IFERROR(INDEX('PU Holds'!$B$14:$AF$554,MATCH(C4378,'PU Holds'!$B$14:$B$552,FALSE),MATCH(D4378,'PU Holds'!$B$14:$AF$14,FALSE)),0)</f>
        <v>0</v>
      </c>
      <c r="C4378" s="1165" t="str">
        <f t="shared" si="443"/>
        <v>PEXP293</v>
      </c>
      <c r="D4378" s="988" t="str">
        <f>'PU Holds'!$AC$14</f>
        <v>White 
RAL 9010</v>
      </c>
      <c r="E4378" s="1165" t="s">
        <v>27838</v>
      </c>
      <c r="F4378" s="1165" t="s">
        <v>27824</v>
      </c>
      <c r="G4378" s="1170" t="s">
        <v>27825</v>
      </c>
    </row>
    <row r="4379" spans="1:7" ht="15" customHeight="1">
      <c r="A4379" s="1165" t="str">
        <f t="shared" si="442"/>
        <v>PEXP293PUR</v>
      </c>
      <c r="B4379" s="1165">
        <f>IFERROR(INDEX('PU Holds'!$B$14:$AF$554,MATCH(C4379,'PU Holds'!$B$14:$B$552,FALSE),MATCH(D4379,'PU Holds'!$B$14:$AF$14,FALSE)),0)</f>
        <v>0</v>
      </c>
      <c r="C4379" s="1165" t="str">
        <f t="shared" si="443"/>
        <v>PEXP293</v>
      </c>
      <c r="D4379" s="988" t="str">
        <f>'PU Holds'!$AD$14</f>
        <v>US Purple</v>
      </c>
      <c r="E4379" s="1165" t="s">
        <v>27839</v>
      </c>
      <c r="F4379" s="1165" t="s">
        <v>27824</v>
      </c>
      <c r="G4379" s="1170" t="s">
        <v>27825</v>
      </c>
    </row>
    <row r="4380" spans="1:7" ht="15" customHeight="1">
      <c r="A4380" s="1165" t="str">
        <f t="shared" si="442"/>
        <v>PEXP294YEL</v>
      </c>
      <c r="B4380" s="1165">
        <f>IFERROR(INDEX('PU Holds'!$B$14:$AF$554,MATCH(C4380,'PU Holds'!$B$14:$B$552,FALSE),MATCH(D4380,'PU Holds'!$B$14:$AF$14,FALSE)),0)</f>
        <v>0</v>
      </c>
      <c r="C4380" s="1165" t="s">
        <v>28134</v>
      </c>
      <c r="D4380" s="1168" t="str">
        <f>'PU Holds'!$M$14</f>
        <v>Yellow 
RAL 1026</v>
      </c>
      <c r="E4380" s="1165" t="s">
        <v>27823</v>
      </c>
      <c r="F4380" s="1165" t="s">
        <v>27824</v>
      </c>
      <c r="G4380" s="1170" t="s">
        <v>27825</v>
      </c>
    </row>
    <row r="4381" spans="1:7" ht="15" customHeight="1">
      <c r="A4381" s="1165" t="str">
        <f t="shared" si="442"/>
        <v>PEXP294RED</v>
      </c>
      <c r="B4381" s="1165">
        <f>IFERROR(INDEX('PU Holds'!$B$14:$AF$554,MATCH(C4381,'PU Holds'!$B$14:$B$552,FALSE),MATCH(D4381,'PU Holds'!$B$14:$AF$14,FALSE)),0)</f>
        <v>0</v>
      </c>
      <c r="C4381" s="1165" t="str">
        <f t="shared" ref="C4381:C4394" si="444">C4380</f>
        <v>PEXP294</v>
      </c>
      <c r="D4381" s="988" t="str">
        <f>'PU Holds'!$O$14</f>
        <v>Red 
RAL 3020</v>
      </c>
      <c r="E4381" s="1165" t="s">
        <v>27826</v>
      </c>
      <c r="F4381" s="1165" t="s">
        <v>27824</v>
      </c>
      <c r="G4381" s="1170" t="s">
        <v>27825</v>
      </c>
    </row>
    <row r="4382" spans="1:7" ht="15" customHeight="1">
      <c r="A4382" s="1165" t="str">
        <f t="shared" si="442"/>
        <v>PEXP294BLU</v>
      </c>
      <c r="B4382" s="1165">
        <f>IFERROR(INDEX('PU Holds'!$B$14:$AF$554,MATCH(C4382,'PU Holds'!$B$14:$B$552,FALSE),MATCH(D4382,'PU Holds'!$B$14:$AF$14,FALSE)),0)</f>
        <v>0</v>
      </c>
      <c r="C4382" s="1165" t="str">
        <f t="shared" si="444"/>
        <v>PEXP294</v>
      </c>
      <c r="D4382" s="988" t="str">
        <f>'PU Holds'!$P$14</f>
        <v>Blue 
RAL 5015</v>
      </c>
      <c r="E4382" s="1165" t="s">
        <v>27827</v>
      </c>
      <c r="F4382" s="1165" t="s">
        <v>27824</v>
      </c>
      <c r="G4382" s="1170" t="s">
        <v>27825</v>
      </c>
    </row>
    <row r="4383" spans="1:7" ht="15" customHeight="1">
      <c r="A4383" s="1165" t="str">
        <f t="shared" si="442"/>
        <v>PEXP294GRY</v>
      </c>
      <c r="B4383" s="1165">
        <f>IFERROR(INDEX('PU Holds'!$B$14:$AF$554,MATCH(C4383,'PU Holds'!$B$14:$B$552,FALSE),MATCH(D4383,'PU Holds'!$B$14:$AF$14,FALSE)),0)</f>
        <v>0</v>
      </c>
      <c r="C4383" s="1165" t="str">
        <f t="shared" si="444"/>
        <v>PEXP294</v>
      </c>
      <c r="D4383" s="988" t="str">
        <f>'PU Holds'!$Q$14</f>
        <v>Grey 
RAL 7001</v>
      </c>
      <c r="E4383" s="1165" t="s">
        <v>27828</v>
      </c>
      <c r="F4383" s="1165" t="s">
        <v>27824</v>
      </c>
      <c r="G4383" s="1170" t="s">
        <v>27825</v>
      </c>
    </row>
    <row r="4384" spans="1:7" ht="15" customHeight="1">
      <c r="A4384" s="1165" t="str">
        <f t="shared" si="442"/>
        <v>PEXP294BLK</v>
      </c>
      <c r="B4384" s="1165">
        <f>IFERROR(INDEX('PU Holds'!$B$14:$AF$554,MATCH(C4384,'PU Holds'!$B$14:$B$552,FALSE),MATCH(D4384,'PU Holds'!$B$14:$AF$14,FALSE)),0)</f>
        <v>0</v>
      </c>
      <c r="C4384" s="1165" t="str">
        <f t="shared" si="444"/>
        <v>PEXP294</v>
      </c>
      <c r="D4384" s="988" t="str">
        <f>'PU Holds'!$R$14</f>
        <v>Black 
RAL 9005</v>
      </c>
      <c r="E4384" s="1165" t="s">
        <v>27829</v>
      </c>
      <c r="F4384" s="1165" t="s">
        <v>27824</v>
      </c>
      <c r="G4384" s="1170" t="s">
        <v>27825</v>
      </c>
    </row>
    <row r="4385" spans="1:7" ht="15" customHeight="1">
      <c r="A4385" s="1165" t="str">
        <f t="shared" si="442"/>
        <v>PEXP294FLO</v>
      </c>
      <c r="B4385" s="1165">
        <f>IFERROR(INDEX('PU Holds'!$B$14:$AF$554,MATCH(C4385,'PU Holds'!$B$14:$B$552,FALSE),MATCH(D4385,'PU Holds'!$B$14:$AF$14,FALSE)),0)</f>
        <v>0</v>
      </c>
      <c r="C4385" s="1165" t="str">
        <f t="shared" si="444"/>
        <v>PEXP294</v>
      </c>
      <c r="D4385" s="988" t="str">
        <f>'PU Holds'!$S$14</f>
        <v>Fluo 
Orange</v>
      </c>
      <c r="E4385" s="1165" t="s">
        <v>27830</v>
      </c>
      <c r="F4385" s="1165" t="s">
        <v>27824</v>
      </c>
      <c r="G4385" s="1170" t="s">
        <v>27825</v>
      </c>
    </row>
    <row r="4386" spans="1:7" ht="15" customHeight="1">
      <c r="A4386" s="1165" t="str">
        <f t="shared" si="442"/>
        <v>PEXP294FLG</v>
      </c>
      <c r="B4386" s="1165">
        <f>IFERROR(INDEX('PU Holds'!$B$14:$AF$554,MATCH(C4386,'PU Holds'!$B$14:$B$552,FALSE),MATCH(D4386,'PU Holds'!$B$14:$AF$14,FALSE)),0)</f>
        <v>0</v>
      </c>
      <c r="C4386" s="1165" t="str">
        <f t="shared" si="444"/>
        <v>PEXP294</v>
      </c>
      <c r="D4386" s="988" t="str">
        <f>'PU Holds'!$T$14</f>
        <v>Fluo 
Green</v>
      </c>
      <c r="E4386" s="1165" t="s">
        <v>27831</v>
      </c>
      <c r="F4386" s="1165" t="s">
        <v>27824</v>
      </c>
      <c r="G4386" s="1170" t="s">
        <v>27825</v>
      </c>
    </row>
    <row r="4387" spans="1:7" ht="15" customHeight="1">
      <c r="A4387" s="1165" t="str">
        <f t="shared" si="442"/>
        <v>PEXP294FLP</v>
      </c>
      <c r="B4387" s="1165">
        <f>IFERROR(INDEX('PU Holds'!$B$14:$AF$554,MATCH(C4387,'PU Holds'!$B$14:$B$552,FALSE),MATCH(D4387,'PU Holds'!$B$14:$AF$14,FALSE)),0)</f>
        <v>0</v>
      </c>
      <c r="C4387" s="1165" t="str">
        <f t="shared" si="444"/>
        <v>PEXP294</v>
      </c>
      <c r="D4387" s="988" t="str">
        <f>'PU Holds'!$U$14</f>
        <v>Fluo 
Pink</v>
      </c>
      <c r="E4387" s="1165" t="s">
        <v>27832</v>
      </c>
      <c r="F4387" s="1165" t="s">
        <v>27824</v>
      </c>
      <c r="G4387" s="1170" t="s">
        <v>27825</v>
      </c>
    </row>
    <row r="4388" spans="1:7" ht="15" customHeight="1">
      <c r="A4388" s="1165" t="str">
        <f t="shared" si="442"/>
        <v>PEXP294VIO</v>
      </c>
      <c r="B4388" s="1165">
        <f>IFERROR(INDEX('PU Holds'!$B$14:$AF$554,MATCH(C4388,'PU Holds'!$B$14:$B$552,FALSE),MATCH(D4388,'PU Holds'!$B$14:$AF$14,FALSE)),0)</f>
        <v>0</v>
      </c>
      <c r="C4388" s="1165" t="str">
        <f t="shared" si="444"/>
        <v>PEXP294</v>
      </c>
      <c r="D4388" s="988" t="str">
        <f>'PU Holds'!$W$14</f>
        <v>Violet 
RAL 4008</v>
      </c>
      <c r="E4388" s="1165" t="s">
        <v>27833</v>
      </c>
      <c r="F4388" s="1165" t="s">
        <v>27824</v>
      </c>
      <c r="G4388" s="1170" t="s">
        <v>27825</v>
      </c>
    </row>
    <row r="4389" spans="1:7" ht="15" customHeight="1">
      <c r="A4389" s="1165" t="str">
        <f t="shared" si="442"/>
        <v>PEXP294MIN</v>
      </c>
      <c r="B4389" s="1165">
        <f>IFERROR(INDEX('PU Holds'!$B$14:$AF$554,MATCH(C4389,'PU Holds'!$B$14:$B$552,FALSE),MATCH(D4389,'PU Holds'!$B$14:$AF$14,FALSE)),0)</f>
        <v>0</v>
      </c>
      <c r="C4389" s="1165" t="str">
        <f t="shared" si="444"/>
        <v>PEXP294</v>
      </c>
      <c r="D4389" s="988" t="str">
        <f>'PU Holds'!$X$14</f>
        <v>Mint 
RAL 6027</v>
      </c>
      <c r="E4389" s="1165" t="s">
        <v>27834</v>
      </c>
      <c r="F4389" s="1165" t="s">
        <v>27824</v>
      </c>
      <c r="G4389" s="1170" t="s">
        <v>27825</v>
      </c>
    </row>
    <row r="4390" spans="1:7" ht="15" customHeight="1">
      <c r="A4390" s="1165" t="str">
        <f t="shared" si="442"/>
        <v>PEXP294PUK</v>
      </c>
      <c r="B4390" s="1165">
        <f>IFERROR(INDEX('PU Holds'!$B$14:$AF$554,MATCH(C4390,'PU Holds'!$B$14:$B$552,FALSE),MATCH(D4390,'PU Holds'!$B$14:$AF$14,FALSE)),0)</f>
        <v>0</v>
      </c>
      <c r="C4390" s="1165" t="str">
        <f t="shared" si="444"/>
        <v>PEXP294</v>
      </c>
      <c r="D4390" s="988" t="str">
        <f>'PU Holds'!$Z$14</f>
        <v>Green 
(Puke 16-09)</v>
      </c>
      <c r="E4390" s="1165" t="s">
        <v>27835</v>
      </c>
      <c r="F4390" s="1165" t="s">
        <v>27824</v>
      </c>
      <c r="G4390" s="1170" t="s">
        <v>27825</v>
      </c>
    </row>
    <row r="4391" spans="1:7" ht="15" customHeight="1">
      <c r="A4391" s="1165" t="str">
        <f t="shared" si="442"/>
        <v>PEXP294ORA</v>
      </c>
      <c r="B4391" s="1165">
        <f>IFERROR(INDEX('PU Holds'!$B$14:$AF$554,MATCH(C4391,'PU Holds'!$B$14:$B$552,FALSE),MATCH(D4391,'PU Holds'!$B$14:$AF$14,FALSE)),0)</f>
        <v>0</v>
      </c>
      <c r="C4391" s="1165" t="str">
        <f t="shared" si="444"/>
        <v>PEXP294</v>
      </c>
      <c r="D4391" s="988" t="str">
        <f>'PU Holds'!$AA$14</f>
        <v>US Orange
14-01</v>
      </c>
      <c r="E4391" s="1165" t="s">
        <v>27836</v>
      </c>
      <c r="F4391" s="1165" t="s">
        <v>27824</v>
      </c>
      <c r="G4391" s="1170" t="s">
        <v>27825</v>
      </c>
    </row>
    <row r="4392" spans="1:7" ht="15" customHeight="1">
      <c r="A4392" s="1165" t="str">
        <f t="shared" si="442"/>
        <v>PEXP294GRE</v>
      </c>
      <c r="B4392" s="1165">
        <f>IFERROR(INDEX('PU Holds'!$B$14:$AF$554,MATCH(C4392,'PU Holds'!$B$14:$B$552,FALSE),MATCH(D4392,'PU Holds'!$B$14:$AF$14,FALSE)),0)</f>
        <v>0</v>
      </c>
      <c r="C4392" s="1165" t="str">
        <f t="shared" si="444"/>
        <v>PEXP294</v>
      </c>
      <c r="D4392" s="988" t="str">
        <f>'PU Holds'!$AB$14</f>
        <v>US Green 
16 -16</v>
      </c>
      <c r="E4392" s="1165" t="s">
        <v>27837</v>
      </c>
      <c r="F4392" s="1165" t="s">
        <v>27824</v>
      </c>
      <c r="G4392" s="1170" t="s">
        <v>27825</v>
      </c>
    </row>
    <row r="4393" spans="1:7" ht="15" customHeight="1">
      <c r="A4393" s="1165" t="str">
        <f t="shared" si="442"/>
        <v>PEXP294WHI</v>
      </c>
      <c r="B4393" s="1165">
        <f>IFERROR(INDEX('PU Holds'!$B$14:$AF$554,MATCH(C4393,'PU Holds'!$B$14:$B$552,FALSE),MATCH(D4393,'PU Holds'!$B$14:$AF$14,FALSE)),0)</f>
        <v>0</v>
      </c>
      <c r="C4393" s="1165" t="str">
        <f t="shared" si="444"/>
        <v>PEXP294</v>
      </c>
      <c r="D4393" s="988" t="str">
        <f>'PU Holds'!$AC$14</f>
        <v>White 
RAL 9010</v>
      </c>
      <c r="E4393" s="1165" t="s">
        <v>27838</v>
      </c>
      <c r="F4393" s="1165" t="s">
        <v>27824</v>
      </c>
      <c r="G4393" s="1170" t="s">
        <v>27825</v>
      </c>
    </row>
    <row r="4394" spans="1:7" ht="15" customHeight="1">
      <c r="A4394" s="1165" t="str">
        <f t="shared" si="442"/>
        <v>PEXP294PUR</v>
      </c>
      <c r="B4394" s="1165">
        <f>IFERROR(INDEX('PU Holds'!$B$14:$AF$554,MATCH(C4394,'PU Holds'!$B$14:$B$552,FALSE),MATCH(D4394,'PU Holds'!$B$14:$AF$14,FALSE)),0)</f>
        <v>0</v>
      </c>
      <c r="C4394" s="1165" t="str">
        <f t="shared" si="444"/>
        <v>PEXP294</v>
      </c>
      <c r="D4394" s="988" t="str">
        <f>'PU Holds'!$AD$14</f>
        <v>US Purple</v>
      </c>
      <c r="E4394" s="1165" t="s">
        <v>27839</v>
      </c>
      <c r="F4394" s="1165" t="s">
        <v>27824</v>
      </c>
      <c r="G4394" s="1170" t="s">
        <v>27825</v>
      </c>
    </row>
    <row r="4395" spans="1:7" ht="15" customHeight="1">
      <c r="A4395" s="1165" t="str">
        <f t="shared" si="442"/>
        <v>PEXP295YEL</v>
      </c>
      <c r="B4395" s="1165">
        <f>IFERROR(INDEX('PU Holds'!$B$14:$AF$554,MATCH(C4395,'PU Holds'!$B$14:$B$552,FALSE),MATCH(D4395,'PU Holds'!$B$14:$AF$14,FALSE)),0)</f>
        <v>0</v>
      </c>
      <c r="C4395" s="1165" t="s">
        <v>28135</v>
      </c>
      <c r="D4395" s="1168" t="str">
        <f>'PU Holds'!$M$14</f>
        <v>Yellow 
RAL 1026</v>
      </c>
      <c r="E4395" s="1165" t="s">
        <v>27823</v>
      </c>
      <c r="F4395" s="1165" t="s">
        <v>27824</v>
      </c>
      <c r="G4395" s="1170" t="s">
        <v>27825</v>
      </c>
    </row>
    <row r="4396" spans="1:7" ht="15" customHeight="1">
      <c r="A4396" s="1165" t="str">
        <f t="shared" si="442"/>
        <v>PEXP295RED</v>
      </c>
      <c r="B4396" s="1165">
        <f>IFERROR(INDEX('PU Holds'!$B$14:$AF$554,MATCH(C4396,'PU Holds'!$B$14:$B$552,FALSE),MATCH(D4396,'PU Holds'!$B$14:$AF$14,FALSE)),0)</f>
        <v>0</v>
      </c>
      <c r="C4396" s="1165" t="str">
        <f t="shared" ref="C4396:C4409" si="445">C4395</f>
        <v>PEXP295</v>
      </c>
      <c r="D4396" s="988" t="str">
        <f>'PU Holds'!$O$14</f>
        <v>Red 
RAL 3020</v>
      </c>
      <c r="E4396" s="1165" t="s">
        <v>27826</v>
      </c>
      <c r="F4396" s="1165" t="s">
        <v>27824</v>
      </c>
      <c r="G4396" s="1170" t="s">
        <v>27825</v>
      </c>
    </row>
    <row r="4397" spans="1:7" ht="15" customHeight="1">
      <c r="A4397" s="1165" t="str">
        <f t="shared" si="442"/>
        <v>PEXP295BLU</v>
      </c>
      <c r="B4397" s="1165">
        <f>IFERROR(INDEX('PU Holds'!$B$14:$AF$554,MATCH(C4397,'PU Holds'!$B$14:$B$552,FALSE),MATCH(D4397,'PU Holds'!$B$14:$AF$14,FALSE)),0)</f>
        <v>0</v>
      </c>
      <c r="C4397" s="1165" t="str">
        <f t="shared" si="445"/>
        <v>PEXP295</v>
      </c>
      <c r="D4397" s="988" t="str">
        <f>'PU Holds'!$P$14</f>
        <v>Blue 
RAL 5015</v>
      </c>
      <c r="E4397" s="1165" t="s">
        <v>27827</v>
      </c>
      <c r="F4397" s="1165" t="s">
        <v>27824</v>
      </c>
      <c r="G4397" s="1170" t="s">
        <v>27825</v>
      </c>
    </row>
    <row r="4398" spans="1:7" ht="15" customHeight="1">
      <c r="A4398" s="1165" t="str">
        <f t="shared" si="442"/>
        <v>PEXP295GRY</v>
      </c>
      <c r="B4398" s="1165">
        <f>IFERROR(INDEX('PU Holds'!$B$14:$AF$554,MATCH(C4398,'PU Holds'!$B$14:$B$552,FALSE),MATCH(D4398,'PU Holds'!$B$14:$AF$14,FALSE)),0)</f>
        <v>0</v>
      </c>
      <c r="C4398" s="1165" t="str">
        <f t="shared" si="445"/>
        <v>PEXP295</v>
      </c>
      <c r="D4398" s="988" t="str">
        <f>'PU Holds'!$Q$14</f>
        <v>Grey 
RAL 7001</v>
      </c>
      <c r="E4398" s="1165" t="s">
        <v>27828</v>
      </c>
      <c r="F4398" s="1165" t="s">
        <v>27824</v>
      </c>
      <c r="G4398" s="1170" t="s">
        <v>27825</v>
      </c>
    </row>
    <row r="4399" spans="1:7" ht="15" customHeight="1">
      <c r="A4399" s="1165" t="str">
        <f t="shared" si="442"/>
        <v>PEXP295BLK</v>
      </c>
      <c r="B4399" s="1165">
        <f>IFERROR(INDEX('PU Holds'!$B$14:$AF$554,MATCH(C4399,'PU Holds'!$B$14:$B$552,FALSE),MATCH(D4399,'PU Holds'!$B$14:$AF$14,FALSE)),0)</f>
        <v>0</v>
      </c>
      <c r="C4399" s="1165" t="str">
        <f t="shared" si="445"/>
        <v>PEXP295</v>
      </c>
      <c r="D4399" s="988" t="str">
        <f>'PU Holds'!$R$14</f>
        <v>Black 
RAL 9005</v>
      </c>
      <c r="E4399" s="1165" t="s">
        <v>27829</v>
      </c>
      <c r="F4399" s="1165" t="s">
        <v>27824</v>
      </c>
      <c r="G4399" s="1170" t="s">
        <v>27825</v>
      </c>
    </row>
    <row r="4400" spans="1:7" ht="15" customHeight="1">
      <c r="A4400" s="1165" t="str">
        <f t="shared" si="442"/>
        <v>PEXP295FLO</v>
      </c>
      <c r="B4400" s="1165">
        <f>IFERROR(INDEX('PU Holds'!$B$14:$AF$554,MATCH(C4400,'PU Holds'!$B$14:$B$552,FALSE),MATCH(D4400,'PU Holds'!$B$14:$AF$14,FALSE)),0)</f>
        <v>0</v>
      </c>
      <c r="C4400" s="1165" t="str">
        <f t="shared" si="445"/>
        <v>PEXP295</v>
      </c>
      <c r="D4400" s="988" t="str">
        <f>'PU Holds'!$S$14</f>
        <v>Fluo 
Orange</v>
      </c>
      <c r="E4400" s="1165" t="s">
        <v>27830</v>
      </c>
      <c r="F4400" s="1165" t="s">
        <v>27824</v>
      </c>
      <c r="G4400" s="1170" t="s">
        <v>27825</v>
      </c>
    </row>
    <row r="4401" spans="1:7" ht="15" customHeight="1">
      <c r="A4401" s="1165" t="str">
        <f t="shared" si="442"/>
        <v>PEXP295FLG</v>
      </c>
      <c r="B4401" s="1165">
        <f>IFERROR(INDEX('PU Holds'!$B$14:$AF$554,MATCH(C4401,'PU Holds'!$B$14:$B$552,FALSE),MATCH(D4401,'PU Holds'!$B$14:$AF$14,FALSE)),0)</f>
        <v>0</v>
      </c>
      <c r="C4401" s="1165" t="str">
        <f t="shared" si="445"/>
        <v>PEXP295</v>
      </c>
      <c r="D4401" s="988" t="str">
        <f>'PU Holds'!$T$14</f>
        <v>Fluo 
Green</v>
      </c>
      <c r="E4401" s="1165" t="s">
        <v>27831</v>
      </c>
      <c r="F4401" s="1165" t="s">
        <v>27824</v>
      </c>
      <c r="G4401" s="1170" t="s">
        <v>27825</v>
      </c>
    </row>
    <row r="4402" spans="1:7" ht="15" customHeight="1">
      <c r="A4402" s="1165" t="str">
        <f t="shared" si="442"/>
        <v>PEXP295FLP</v>
      </c>
      <c r="B4402" s="1165">
        <f>IFERROR(INDEX('PU Holds'!$B$14:$AF$554,MATCH(C4402,'PU Holds'!$B$14:$B$552,FALSE),MATCH(D4402,'PU Holds'!$B$14:$AF$14,FALSE)),0)</f>
        <v>0</v>
      </c>
      <c r="C4402" s="1165" t="str">
        <f t="shared" si="445"/>
        <v>PEXP295</v>
      </c>
      <c r="D4402" s="988" t="str">
        <f>'PU Holds'!$U$14</f>
        <v>Fluo 
Pink</v>
      </c>
      <c r="E4402" s="1165" t="s">
        <v>27832</v>
      </c>
      <c r="F4402" s="1165" t="s">
        <v>27824</v>
      </c>
      <c r="G4402" s="1170" t="s">
        <v>27825</v>
      </c>
    </row>
    <row r="4403" spans="1:7" ht="15" customHeight="1">
      <c r="A4403" s="1165" t="str">
        <f t="shared" si="442"/>
        <v>PEXP295VIO</v>
      </c>
      <c r="B4403" s="1165">
        <f>IFERROR(INDEX('PU Holds'!$B$14:$AF$554,MATCH(C4403,'PU Holds'!$B$14:$B$552,FALSE),MATCH(D4403,'PU Holds'!$B$14:$AF$14,FALSE)),0)</f>
        <v>0</v>
      </c>
      <c r="C4403" s="1165" t="str">
        <f t="shared" si="445"/>
        <v>PEXP295</v>
      </c>
      <c r="D4403" s="988" t="str">
        <f>'PU Holds'!$W$14</f>
        <v>Violet 
RAL 4008</v>
      </c>
      <c r="E4403" s="1165" t="s">
        <v>27833</v>
      </c>
      <c r="F4403" s="1165" t="s">
        <v>27824</v>
      </c>
      <c r="G4403" s="1170" t="s">
        <v>27825</v>
      </c>
    </row>
    <row r="4404" spans="1:7" ht="15" customHeight="1">
      <c r="A4404" s="1165" t="str">
        <f t="shared" si="442"/>
        <v>PEXP295MIN</v>
      </c>
      <c r="B4404" s="1165">
        <f>IFERROR(INDEX('PU Holds'!$B$14:$AF$554,MATCH(C4404,'PU Holds'!$B$14:$B$552,FALSE),MATCH(D4404,'PU Holds'!$B$14:$AF$14,FALSE)),0)</f>
        <v>0</v>
      </c>
      <c r="C4404" s="1165" t="str">
        <f t="shared" si="445"/>
        <v>PEXP295</v>
      </c>
      <c r="D4404" s="988" t="str">
        <f>'PU Holds'!$X$14</f>
        <v>Mint 
RAL 6027</v>
      </c>
      <c r="E4404" s="1165" t="s">
        <v>27834</v>
      </c>
      <c r="F4404" s="1165" t="s">
        <v>27824</v>
      </c>
      <c r="G4404" s="1170" t="s">
        <v>27825</v>
      </c>
    </row>
    <row r="4405" spans="1:7" ht="15" customHeight="1">
      <c r="A4405" s="1165" t="str">
        <f t="shared" si="442"/>
        <v>PEXP295PUK</v>
      </c>
      <c r="B4405" s="1165">
        <f>IFERROR(INDEX('PU Holds'!$B$14:$AF$554,MATCH(C4405,'PU Holds'!$B$14:$B$552,FALSE),MATCH(D4405,'PU Holds'!$B$14:$AF$14,FALSE)),0)</f>
        <v>0</v>
      </c>
      <c r="C4405" s="1165" t="str">
        <f t="shared" si="445"/>
        <v>PEXP295</v>
      </c>
      <c r="D4405" s="988" t="str">
        <f>'PU Holds'!$Z$14</f>
        <v>Green 
(Puke 16-09)</v>
      </c>
      <c r="E4405" s="1165" t="s">
        <v>27835</v>
      </c>
      <c r="F4405" s="1165" t="s">
        <v>27824</v>
      </c>
      <c r="G4405" s="1170" t="s">
        <v>27825</v>
      </c>
    </row>
    <row r="4406" spans="1:7" ht="15" customHeight="1">
      <c r="A4406" s="1165" t="str">
        <f t="shared" si="442"/>
        <v>PEXP295ORA</v>
      </c>
      <c r="B4406" s="1165">
        <f>IFERROR(INDEX('PU Holds'!$B$14:$AF$554,MATCH(C4406,'PU Holds'!$B$14:$B$552,FALSE),MATCH(D4406,'PU Holds'!$B$14:$AF$14,FALSE)),0)</f>
        <v>0</v>
      </c>
      <c r="C4406" s="1165" t="str">
        <f t="shared" si="445"/>
        <v>PEXP295</v>
      </c>
      <c r="D4406" s="988" t="str">
        <f>'PU Holds'!$AA$14</f>
        <v>US Orange
14-01</v>
      </c>
      <c r="E4406" s="1165" t="s">
        <v>27836</v>
      </c>
      <c r="F4406" s="1165" t="s">
        <v>27824</v>
      </c>
      <c r="G4406" s="1170" t="s">
        <v>27825</v>
      </c>
    </row>
    <row r="4407" spans="1:7" ht="15" customHeight="1">
      <c r="A4407" s="1165" t="str">
        <f t="shared" si="442"/>
        <v>PEXP295GRE</v>
      </c>
      <c r="B4407" s="1165">
        <f>IFERROR(INDEX('PU Holds'!$B$14:$AF$554,MATCH(C4407,'PU Holds'!$B$14:$B$552,FALSE),MATCH(D4407,'PU Holds'!$B$14:$AF$14,FALSE)),0)</f>
        <v>0</v>
      </c>
      <c r="C4407" s="1165" t="str">
        <f t="shared" si="445"/>
        <v>PEXP295</v>
      </c>
      <c r="D4407" s="988" t="str">
        <f>'PU Holds'!$AB$14</f>
        <v>US Green 
16 -16</v>
      </c>
      <c r="E4407" s="1165" t="s">
        <v>27837</v>
      </c>
      <c r="F4407" s="1165" t="s">
        <v>27824</v>
      </c>
      <c r="G4407" s="1170" t="s">
        <v>27825</v>
      </c>
    </row>
    <row r="4408" spans="1:7" ht="15" customHeight="1">
      <c r="A4408" s="1165" t="str">
        <f t="shared" si="442"/>
        <v>PEXP295WHI</v>
      </c>
      <c r="B4408" s="1165">
        <f>IFERROR(INDEX('PU Holds'!$B$14:$AF$554,MATCH(C4408,'PU Holds'!$B$14:$B$552,FALSE),MATCH(D4408,'PU Holds'!$B$14:$AF$14,FALSE)),0)</f>
        <v>0</v>
      </c>
      <c r="C4408" s="1165" t="str">
        <f t="shared" si="445"/>
        <v>PEXP295</v>
      </c>
      <c r="D4408" s="988" t="str">
        <f>'PU Holds'!$AC$14</f>
        <v>White 
RAL 9010</v>
      </c>
      <c r="E4408" s="1165" t="s">
        <v>27838</v>
      </c>
      <c r="F4408" s="1165" t="s">
        <v>27824</v>
      </c>
      <c r="G4408" s="1170" t="s">
        <v>27825</v>
      </c>
    </row>
    <row r="4409" spans="1:7" ht="15" customHeight="1">
      <c r="A4409" s="1165" t="str">
        <f t="shared" si="442"/>
        <v>PEXP295PUR</v>
      </c>
      <c r="B4409" s="1165">
        <f>IFERROR(INDEX('PU Holds'!$B$14:$AF$554,MATCH(C4409,'PU Holds'!$B$14:$B$552,FALSE),MATCH(D4409,'PU Holds'!$B$14:$AF$14,FALSE)),0)</f>
        <v>0</v>
      </c>
      <c r="C4409" s="1165" t="str">
        <f t="shared" si="445"/>
        <v>PEXP295</v>
      </c>
      <c r="D4409" s="988" t="str">
        <f>'PU Holds'!$AD$14</f>
        <v>US Purple</v>
      </c>
      <c r="E4409" s="1165" t="s">
        <v>27839</v>
      </c>
      <c r="F4409" s="1165" t="s">
        <v>27824</v>
      </c>
      <c r="G4409" s="1170" t="s">
        <v>27825</v>
      </c>
    </row>
    <row r="4410" spans="1:7" ht="15" customHeight="1">
      <c r="A4410" s="1165" t="str">
        <f t="shared" si="442"/>
        <v>PEXP296YEL</v>
      </c>
      <c r="B4410" s="1165">
        <f>IFERROR(INDEX('PU Holds'!$B$14:$AF$554,MATCH(C4410,'PU Holds'!$B$14:$B$552,FALSE),MATCH(D4410,'PU Holds'!$B$14:$AF$14,FALSE)),0)</f>
        <v>0</v>
      </c>
      <c r="C4410" s="1165" t="s">
        <v>28136</v>
      </c>
      <c r="D4410" s="1168" t="str">
        <f>'PU Holds'!$M$14</f>
        <v>Yellow 
RAL 1026</v>
      </c>
      <c r="E4410" s="1165" t="s">
        <v>27823</v>
      </c>
      <c r="F4410" s="1165" t="s">
        <v>27824</v>
      </c>
      <c r="G4410" s="1170" t="s">
        <v>27825</v>
      </c>
    </row>
    <row r="4411" spans="1:7" ht="15" customHeight="1">
      <c r="A4411" s="1165" t="str">
        <f t="shared" si="442"/>
        <v>PEXP296RED</v>
      </c>
      <c r="B4411" s="1165">
        <f>IFERROR(INDEX('PU Holds'!$B$14:$AF$554,MATCH(C4411,'PU Holds'!$B$14:$B$552,FALSE),MATCH(D4411,'PU Holds'!$B$14:$AF$14,FALSE)),0)</f>
        <v>0</v>
      </c>
      <c r="C4411" s="1165" t="str">
        <f t="shared" ref="C4411:C4424" si="446">C4410</f>
        <v>PEXP296</v>
      </c>
      <c r="D4411" s="988" t="str">
        <f>'PU Holds'!$O$14</f>
        <v>Red 
RAL 3020</v>
      </c>
      <c r="E4411" s="1165" t="s">
        <v>27826</v>
      </c>
      <c r="F4411" s="1165" t="s">
        <v>27824</v>
      </c>
      <c r="G4411" s="1170" t="s">
        <v>27825</v>
      </c>
    </row>
    <row r="4412" spans="1:7" ht="15" customHeight="1">
      <c r="A4412" s="1165" t="str">
        <f t="shared" si="442"/>
        <v>PEXP296BLU</v>
      </c>
      <c r="B4412" s="1165">
        <f>IFERROR(INDEX('PU Holds'!$B$14:$AF$554,MATCH(C4412,'PU Holds'!$B$14:$B$552,FALSE),MATCH(D4412,'PU Holds'!$B$14:$AF$14,FALSE)),0)</f>
        <v>0</v>
      </c>
      <c r="C4412" s="1165" t="str">
        <f t="shared" si="446"/>
        <v>PEXP296</v>
      </c>
      <c r="D4412" s="988" t="str">
        <f>'PU Holds'!$P$14</f>
        <v>Blue 
RAL 5015</v>
      </c>
      <c r="E4412" s="1165" t="s">
        <v>27827</v>
      </c>
      <c r="F4412" s="1165" t="s">
        <v>27824</v>
      </c>
      <c r="G4412" s="1170" t="s">
        <v>27825</v>
      </c>
    </row>
    <row r="4413" spans="1:7" ht="15" customHeight="1">
      <c r="A4413" s="1165" t="str">
        <f t="shared" si="442"/>
        <v>PEXP296GRY</v>
      </c>
      <c r="B4413" s="1165">
        <f>IFERROR(INDEX('PU Holds'!$B$14:$AF$554,MATCH(C4413,'PU Holds'!$B$14:$B$552,FALSE),MATCH(D4413,'PU Holds'!$B$14:$AF$14,FALSE)),0)</f>
        <v>0</v>
      </c>
      <c r="C4413" s="1165" t="str">
        <f t="shared" si="446"/>
        <v>PEXP296</v>
      </c>
      <c r="D4413" s="988" t="str">
        <f>'PU Holds'!$Q$14</f>
        <v>Grey 
RAL 7001</v>
      </c>
      <c r="E4413" s="1165" t="s">
        <v>27828</v>
      </c>
      <c r="F4413" s="1165" t="s">
        <v>27824</v>
      </c>
      <c r="G4413" s="1170" t="s">
        <v>27825</v>
      </c>
    </row>
    <row r="4414" spans="1:7" ht="15" customHeight="1">
      <c r="A4414" s="1165" t="str">
        <f t="shared" si="442"/>
        <v>PEXP296BLK</v>
      </c>
      <c r="B4414" s="1165">
        <f>IFERROR(INDEX('PU Holds'!$B$14:$AF$554,MATCH(C4414,'PU Holds'!$B$14:$B$552,FALSE),MATCH(D4414,'PU Holds'!$B$14:$AF$14,FALSE)),0)</f>
        <v>0</v>
      </c>
      <c r="C4414" s="1165" t="str">
        <f t="shared" si="446"/>
        <v>PEXP296</v>
      </c>
      <c r="D4414" s="988" t="str">
        <f>'PU Holds'!$R$14</f>
        <v>Black 
RAL 9005</v>
      </c>
      <c r="E4414" s="1165" t="s">
        <v>27829</v>
      </c>
      <c r="F4414" s="1165" t="s">
        <v>27824</v>
      </c>
      <c r="G4414" s="1170" t="s">
        <v>27825</v>
      </c>
    </row>
    <row r="4415" spans="1:7" ht="15" customHeight="1">
      <c r="A4415" s="1165" t="str">
        <f t="shared" ref="A4415:A4424" si="447">CONCATENATE(C4415,E4415)</f>
        <v>PEXP296FLO</v>
      </c>
      <c r="B4415" s="1165">
        <f>IFERROR(INDEX('PU Holds'!$B$14:$AF$554,MATCH(C4415,'PU Holds'!$B$14:$B$552,FALSE),MATCH(D4415,'PU Holds'!$B$14:$AF$14,FALSE)),0)</f>
        <v>0</v>
      </c>
      <c r="C4415" s="1165" t="str">
        <f t="shared" si="446"/>
        <v>PEXP296</v>
      </c>
      <c r="D4415" s="988" t="str">
        <f>'PU Holds'!$S$14</f>
        <v>Fluo 
Orange</v>
      </c>
      <c r="E4415" s="1165" t="s">
        <v>27830</v>
      </c>
      <c r="F4415" s="1165" t="s">
        <v>27824</v>
      </c>
      <c r="G4415" s="1170" t="s">
        <v>27825</v>
      </c>
    </row>
    <row r="4416" spans="1:7" ht="15" customHeight="1">
      <c r="A4416" s="1165" t="str">
        <f t="shared" si="447"/>
        <v>PEXP296FLG</v>
      </c>
      <c r="B4416" s="1165">
        <f>IFERROR(INDEX('PU Holds'!$B$14:$AF$554,MATCH(C4416,'PU Holds'!$B$14:$B$552,FALSE),MATCH(D4416,'PU Holds'!$B$14:$AF$14,FALSE)),0)</f>
        <v>0</v>
      </c>
      <c r="C4416" s="1165" t="str">
        <f t="shared" si="446"/>
        <v>PEXP296</v>
      </c>
      <c r="D4416" s="988" t="str">
        <f>'PU Holds'!$T$14</f>
        <v>Fluo 
Green</v>
      </c>
      <c r="E4416" s="1165" t="s">
        <v>27831</v>
      </c>
      <c r="F4416" s="1165" t="s">
        <v>27824</v>
      </c>
      <c r="G4416" s="1170" t="s">
        <v>27825</v>
      </c>
    </row>
    <row r="4417" spans="1:7" ht="15" customHeight="1">
      <c r="A4417" s="1165" t="str">
        <f t="shared" si="447"/>
        <v>PEXP296FLP</v>
      </c>
      <c r="B4417" s="1165">
        <f>IFERROR(INDEX('PU Holds'!$B$14:$AF$554,MATCH(C4417,'PU Holds'!$B$14:$B$552,FALSE),MATCH(D4417,'PU Holds'!$B$14:$AF$14,FALSE)),0)</f>
        <v>0</v>
      </c>
      <c r="C4417" s="1165" t="str">
        <f t="shared" si="446"/>
        <v>PEXP296</v>
      </c>
      <c r="D4417" s="988" t="str">
        <f>'PU Holds'!$U$14</f>
        <v>Fluo 
Pink</v>
      </c>
      <c r="E4417" s="1165" t="s">
        <v>27832</v>
      </c>
      <c r="F4417" s="1165" t="s">
        <v>27824</v>
      </c>
      <c r="G4417" s="1170" t="s">
        <v>27825</v>
      </c>
    </row>
    <row r="4418" spans="1:7" ht="15" customHeight="1">
      <c r="A4418" s="1165" t="str">
        <f t="shared" si="447"/>
        <v>PEXP296VIO</v>
      </c>
      <c r="B4418" s="1165">
        <f>IFERROR(INDEX('PU Holds'!$B$14:$AF$554,MATCH(C4418,'PU Holds'!$B$14:$B$552,FALSE),MATCH(D4418,'PU Holds'!$B$14:$AF$14,FALSE)),0)</f>
        <v>0</v>
      </c>
      <c r="C4418" s="1165" t="str">
        <f t="shared" si="446"/>
        <v>PEXP296</v>
      </c>
      <c r="D4418" s="988" t="str">
        <f>'PU Holds'!$W$14</f>
        <v>Violet 
RAL 4008</v>
      </c>
      <c r="E4418" s="1165" t="s">
        <v>27833</v>
      </c>
      <c r="F4418" s="1165" t="s">
        <v>27824</v>
      </c>
      <c r="G4418" s="1170" t="s">
        <v>27825</v>
      </c>
    </row>
    <row r="4419" spans="1:7" ht="15" customHeight="1">
      <c r="A4419" s="1165" t="str">
        <f t="shared" si="447"/>
        <v>PEXP296MIN</v>
      </c>
      <c r="B4419" s="1165">
        <f>IFERROR(INDEX('PU Holds'!$B$14:$AF$554,MATCH(C4419,'PU Holds'!$B$14:$B$552,FALSE),MATCH(D4419,'PU Holds'!$B$14:$AF$14,FALSE)),0)</f>
        <v>0</v>
      </c>
      <c r="C4419" s="1165" t="str">
        <f t="shared" si="446"/>
        <v>PEXP296</v>
      </c>
      <c r="D4419" s="988" t="str">
        <f>'PU Holds'!$X$14</f>
        <v>Mint 
RAL 6027</v>
      </c>
      <c r="E4419" s="1165" t="s">
        <v>27834</v>
      </c>
      <c r="F4419" s="1165" t="s">
        <v>27824</v>
      </c>
      <c r="G4419" s="1170" t="s">
        <v>27825</v>
      </c>
    </row>
    <row r="4420" spans="1:7" ht="15" customHeight="1">
      <c r="A4420" s="1165" t="str">
        <f t="shared" si="447"/>
        <v>PEXP296PUK</v>
      </c>
      <c r="B4420" s="1165">
        <f>IFERROR(INDEX('PU Holds'!$B$14:$AF$554,MATCH(C4420,'PU Holds'!$B$14:$B$552,FALSE),MATCH(D4420,'PU Holds'!$B$14:$AF$14,FALSE)),0)</f>
        <v>0</v>
      </c>
      <c r="C4420" s="1165" t="str">
        <f t="shared" si="446"/>
        <v>PEXP296</v>
      </c>
      <c r="D4420" s="988" t="str">
        <f>'PU Holds'!$Z$14</f>
        <v>Green 
(Puke 16-09)</v>
      </c>
      <c r="E4420" s="1165" t="s">
        <v>27835</v>
      </c>
      <c r="F4420" s="1165" t="s">
        <v>27824</v>
      </c>
      <c r="G4420" s="1170" t="s">
        <v>27825</v>
      </c>
    </row>
    <row r="4421" spans="1:7" ht="15" customHeight="1">
      <c r="A4421" s="1165" t="str">
        <f t="shared" si="447"/>
        <v>PEXP296ORA</v>
      </c>
      <c r="B4421" s="1165">
        <f>IFERROR(INDEX('PU Holds'!$B$14:$AF$554,MATCH(C4421,'PU Holds'!$B$14:$B$552,FALSE),MATCH(D4421,'PU Holds'!$B$14:$AF$14,FALSE)),0)</f>
        <v>0</v>
      </c>
      <c r="C4421" s="1165" t="str">
        <f t="shared" si="446"/>
        <v>PEXP296</v>
      </c>
      <c r="D4421" s="988" t="str">
        <f>'PU Holds'!$AA$14</f>
        <v>US Orange
14-01</v>
      </c>
      <c r="E4421" s="1165" t="s">
        <v>27836</v>
      </c>
      <c r="F4421" s="1165" t="s">
        <v>27824</v>
      </c>
      <c r="G4421" s="1170" t="s">
        <v>27825</v>
      </c>
    </row>
    <row r="4422" spans="1:7" ht="15" customHeight="1">
      <c r="A4422" s="1165" t="str">
        <f t="shared" si="447"/>
        <v>PEXP296GRE</v>
      </c>
      <c r="B4422" s="1165">
        <f>IFERROR(INDEX('PU Holds'!$B$14:$AF$554,MATCH(C4422,'PU Holds'!$B$14:$B$552,FALSE),MATCH(D4422,'PU Holds'!$B$14:$AF$14,FALSE)),0)</f>
        <v>0</v>
      </c>
      <c r="C4422" s="1165" t="str">
        <f t="shared" si="446"/>
        <v>PEXP296</v>
      </c>
      <c r="D4422" s="988" t="str">
        <f>'PU Holds'!$AB$14</f>
        <v>US Green 
16 -16</v>
      </c>
      <c r="E4422" s="1165" t="s">
        <v>27837</v>
      </c>
      <c r="F4422" s="1165" t="s">
        <v>27824</v>
      </c>
      <c r="G4422" s="1170" t="s">
        <v>27825</v>
      </c>
    </row>
    <row r="4423" spans="1:7" ht="15" customHeight="1">
      <c r="A4423" s="1165" t="str">
        <f t="shared" si="447"/>
        <v>PEXP296WHI</v>
      </c>
      <c r="B4423" s="1165">
        <f>IFERROR(INDEX('PU Holds'!$B$14:$AF$554,MATCH(C4423,'PU Holds'!$B$14:$B$552,FALSE),MATCH(D4423,'PU Holds'!$B$14:$AF$14,FALSE)),0)</f>
        <v>0</v>
      </c>
      <c r="C4423" s="1165" t="str">
        <f t="shared" si="446"/>
        <v>PEXP296</v>
      </c>
      <c r="D4423" s="988" t="str">
        <f>'PU Holds'!$AC$14</f>
        <v>White 
RAL 9010</v>
      </c>
      <c r="E4423" s="1165" t="s">
        <v>27838</v>
      </c>
      <c r="F4423" s="1165" t="s">
        <v>27824</v>
      </c>
      <c r="G4423" s="1170" t="s">
        <v>27825</v>
      </c>
    </row>
    <row r="4424" spans="1:7" ht="15" customHeight="1">
      <c r="A4424" s="1165" t="str">
        <f t="shared" si="447"/>
        <v>PEXP296PUR</v>
      </c>
      <c r="B4424" s="1165">
        <f>IFERROR(INDEX('PU Holds'!$B$14:$AF$554,MATCH(C4424,'PU Holds'!$B$14:$B$552,FALSE),MATCH(D4424,'PU Holds'!$B$14:$AF$14,FALSE)),0)</f>
        <v>0</v>
      </c>
      <c r="C4424" s="1165" t="str">
        <f t="shared" si="446"/>
        <v>PEXP296</v>
      </c>
      <c r="D4424" s="988" t="str">
        <f>'PU Holds'!$AD$14</f>
        <v>US Purple</v>
      </c>
      <c r="E4424" s="1165" t="s">
        <v>27839</v>
      </c>
      <c r="F4424" s="1165" t="s">
        <v>27824</v>
      </c>
      <c r="G4424" s="1170" t="s">
        <v>27825</v>
      </c>
    </row>
    <row r="4425" spans="1:7" ht="15" customHeight="1">
      <c r="A4425" s="1165" t="str">
        <f t="shared" ref="A4425:A4475" si="448">CONCATENATE(C4425,E4425)</f>
        <v>PEXP297WHI</v>
      </c>
      <c r="B4425" s="1165">
        <f>IFERROR(INDEX('PE Holds'!$B$15:$AF$554,MATCH(C4425,'PE Holds'!$B$15:$B$552,FALSE),MATCH(D4425,'PE Holds'!$B$15:$AF$15,FALSE)),0)</f>
        <v>0</v>
      </c>
      <c r="C4425" s="1165" t="s">
        <v>28137</v>
      </c>
      <c r="D4425" s="1166" t="str">
        <f>'PE Holds'!$L$15</f>
        <v>White 
RAL 9016</v>
      </c>
      <c r="E4425" s="1165" t="s">
        <v>27838</v>
      </c>
      <c r="F4425" s="1165" t="s">
        <v>27824</v>
      </c>
      <c r="G4425" s="1170" t="s">
        <v>28040</v>
      </c>
    </row>
    <row r="4426" spans="1:7" ht="15" customHeight="1">
      <c r="A4426" s="1165" t="str">
        <f t="shared" si="448"/>
        <v>PEXP297YEL</v>
      </c>
      <c r="B4426" s="1165">
        <f>IFERROR(INDEX('PE Holds'!$B$15:$AF$554,MATCH(C4426,'PE Holds'!$B$15:$B$552,FALSE),MATCH(D4426,'PE Holds'!$B$15:$AF$15,FALSE)),0)</f>
        <v>0</v>
      </c>
      <c r="C4426" s="1165" t="str">
        <f>+C4425</f>
        <v>PEXP297</v>
      </c>
      <c r="D4426" s="988" t="str">
        <f>'PE Holds'!$M$15</f>
        <v>Yellow 
RAL 1026</v>
      </c>
      <c r="E4426" s="1165" t="s">
        <v>27823</v>
      </c>
      <c r="F4426" s="1165" t="s">
        <v>27824</v>
      </c>
      <c r="G4426" s="1170" t="s">
        <v>28040</v>
      </c>
    </row>
    <row r="4427" spans="1:7" ht="15" customHeight="1">
      <c r="A4427" s="1165" t="str">
        <f t="shared" si="448"/>
        <v>PEXP297GRE</v>
      </c>
      <c r="B4427" s="1165">
        <f>IFERROR(INDEX('PE Holds'!$B$15:$AF$554,MATCH(C4427,'PE Holds'!$B$15:$B$552,FALSE),MATCH(D4427,'PE Holds'!$B$15:$AF$15,FALSE)),0)</f>
        <v>0</v>
      </c>
      <c r="C4427" s="1165" t="str">
        <f t="shared" ref="C4427:C4438" si="449">+C4426</f>
        <v>PEXP297</v>
      </c>
      <c r="D4427" s="988" t="str">
        <f>'PE Holds'!$N$15</f>
        <v>Green 
RAL 6002</v>
      </c>
      <c r="E4427" s="1165" t="s">
        <v>27837</v>
      </c>
      <c r="F4427" s="1165" t="s">
        <v>27824</v>
      </c>
      <c r="G4427" s="1170" t="s">
        <v>28040</v>
      </c>
    </row>
    <row r="4428" spans="1:7" ht="15" customHeight="1">
      <c r="A4428" s="1165" t="str">
        <f t="shared" si="448"/>
        <v>PEXP297RED</v>
      </c>
      <c r="B4428" s="1165">
        <f>IFERROR(INDEX('PE Holds'!$B$15:$AF$554,MATCH(C4428,'PE Holds'!$B$15:$B$552,FALSE),MATCH(D4428,'PE Holds'!$B$15:$AF$15,FALSE)),0)</f>
        <v>0</v>
      </c>
      <c r="C4428" s="1165" t="str">
        <f t="shared" si="449"/>
        <v>PEXP297</v>
      </c>
      <c r="D4428" s="988" t="str">
        <f>'PE Holds'!$O$15</f>
        <v>Red 
RAL 3020</v>
      </c>
      <c r="E4428" s="1165" t="s">
        <v>27826</v>
      </c>
      <c r="F4428" s="1165" t="s">
        <v>27824</v>
      </c>
      <c r="G4428" s="1170" t="s">
        <v>28040</v>
      </c>
    </row>
    <row r="4429" spans="1:7" ht="15" customHeight="1">
      <c r="A4429" s="1165" t="str">
        <f t="shared" si="448"/>
        <v>PEXP297BLU</v>
      </c>
      <c r="B4429" s="1165">
        <f>IFERROR(INDEX('PE Holds'!$B$15:$AF$554,MATCH(C4429,'PE Holds'!$B$15:$B$552,FALSE),MATCH(D4429,'PE Holds'!$B$15:$AF$15,FALSE)),0)</f>
        <v>0</v>
      </c>
      <c r="C4429" s="1165" t="str">
        <f t="shared" si="449"/>
        <v>PEXP297</v>
      </c>
      <c r="D4429" s="988" t="str">
        <f>'PE Holds'!$P$15</f>
        <v>Blue 
RAL 5015</v>
      </c>
      <c r="E4429" s="1165" t="s">
        <v>27827</v>
      </c>
      <c r="F4429" s="1165" t="s">
        <v>27824</v>
      </c>
      <c r="G4429" s="1170" t="s">
        <v>28040</v>
      </c>
    </row>
    <row r="4430" spans="1:7" ht="15" customHeight="1">
      <c r="A4430" s="1165" t="str">
        <f t="shared" si="448"/>
        <v>PEXP297GRY</v>
      </c>
      <c r="B4430" s="1165">
        <f>IFERROR(INDEX('PE Holds'!$B$15:$AF$554,MATCH(C4430,'PE Holds'!$B$15:$B$552,FALSE),MATCH(D4430,'PE Holds'!$B$15:$AF$15,FALSE)),0)</f>
        <v>0</v>
      </c>
      <c r="C4430" s="1165" t="str">
        <f t="shared" si="449"/>
        <v>PEXP297</v>
      </c>
      <c r="D4430" s="988" t="str">
        <f>'PE Holds'!$Q$15</f>
        <v>Grey 
RAL 7001</v>
      </c>
      <c r="E4430" s="1165" t="s">
        <v>27828</v>
      </c>
      <c r="F4430" s="1165" t="s">
        <v>27824</v>
      </c>
      <c r="G4430" s="1170" t="s">
        <v>28040</v>
      </c>
    </row>
    <row r="4431" spans="1:7" ht="15" customHeight="1">
      <c r="A4431" s="1165" t="str">
        <f t="shared" si="448"/>
        <v>PEXP297BLK</v>
      </c>
      <c r="B4431" s="1165">
        <f>IFERROR(INDEX('PE Holds'!$B$15:$AF$554,MATCH(C4431,'PE Holds'!$B$15:$B$552,FALSE),MATCH(D4431,'PE Holds'!$B$15:$AF$15,FALSE)),0)</f>
        <v>0</v>
      </c>
      <c r="C4431" s="1165" t="str">
        <f t="shared" si="449"/>
        <v>PEXP297</v>
      </c>
      <c r="D4431" s="988" t="str">
        <f>'PE Holds'!$R$15</f>
        <v>Black 
RAL 9005</v>
      </c>
      <c r="E4431" s="1165" t="s">
        <v>27829</v>
      </c>
      <c r="F4431" s="1165" t="s">
        <v>27824</v>
      </c>
      <c r="G4431" s="1170" t="s">
        <v>28040</v>
      </c>
    </row>
    <row r="4432" spans="1:7" ht="15" customHeight="1">
      <c r="A4432" s="1165" t="str">
        <f t="shared" si="448"/>
        <v>PEXP297FLO</v>
      </c>
      <c r="B4432" s="1165">
        <f>IFERROR(INDEX('PE Holds'!$B$15:$AF$554,MATCH(C4432,'PE Holds'!$B$15:$B$552,FALSE),MATCH(D4432,'PE Holds'!$B$15:$AF$15,FALSE)),0)</f>
        <v>0</v>
      </c>
      <c r="C4432" s="1165" t="str">
        <f t="shared" si="449"/>
        <v>PEXP297</v>
      </c>
      <c r="D4432" s="988" t="str">
        <f>'PE Holds'!$S$15</f>
        <v>Fluo 
Orange</v>
      </c>
      <c r="E4432" s="1165" t="s">
        <v>27830</v>
      </c>
      <c r="F4432" s="1165" t="s">
        <v>27824</v>
      </c>
      <c r="G4432" s="1170" t="s">
        <v>28040</v>
      </c>
    </row>
    <row r="4433" spans="1:7" ht="15" customHeight="1">
      <c r="A4433" s="1165" t="str">
        <f t="shared" si="448"/>
        <v>PEXP297FLG</v>
      </c>
      <c r="B4433" s="1165">
        <f>IFERROR(INDEX('PE Holds'!$B$15:$AF$554,MATCH(C4433,'PE Holds'!$B$15:$B$552,FALSE),MATCH(D4433,'PE Holds'!$B$15:$AF$15,FALSE)),0)</f>
        <v>0</v>
      </c>
      <c r="C4433" s="1165" t="str">
        <f t="shared" si="449"/>
        <v>PEXP297</v>
      </c>
      <c r="D4433" s="988" t="str">
        <f>'PE Holds'!$T$15</f>
        <v>Fluo 
Green</v>
      </c>
      <c r="E4433" s="1165" t="s">
        <v>27831</v>
      </c>
      <c r="F4433" s="1165" t="s">
        <v>27824</v>
      </c>
      <c r="G4433" s="1170" t="s">
        <v>28040</v>
      </c>
    </row>
    <row r="4434" spans="1:7" ht="15" customHeight="1">
      <c r="A4434" s="1165" t="str">
        <f t="shared" si="448"/>
        <v>PEXP297FLP</v>
      </c>
      <c r="B4434" s="1165">
        <f>IFERROR(INDEX('PE Holds'!$B$15:$AF$554,MATCH(C4434,'PE Holds'!$B$15:$B$552,FALSE),MATCH(D4434,'PE Holds'!$B$15:$AF$15,FALSE)),0)</f>
        <v>0</v>
      </c>
      <c r="C4434" s="1165" t="str">
        <f t="shared" si="449"/>
        <v>PEXP297</v>
      </c>
      <c r="D4434" s="988" t="str">
        <f>'PE Holds'!$U$15</f>
        <v>Fluo 
Pink</v>
      </c>
      <c r="E4434" s="1165" t="s">
        <v>27832</v>
      </c>
      <c r="F4434" s="1165" t="s">
        <v>27824</v>
      </c>
      <c r="G4434" s="1170" t="s">
        <v>28040</v>
      </c>
    </row>
    <row r="4435" spans="1:7" ht="15" customHeight="1">
      <c r="A4435" s="1165" t="str">
        <f t="shared" si="448"/>
        <v>PEXP297FLY</v>
      </c>
      <c r="B4435" s="1165">
        <f>IFERROR(INDEX('PE Holds'!$B$15:$AF$554,MATCH(C4435,'PE Holds'!$B$15:$B$552,FALSE),MATCH(D4435,'PE Holds'!$B$15:$AF$15,FALSE)),0)</f>
        <v>0</v>
      </c>
      <c r="C4435" s="1165" t="str">
        <f t="shared" si="449"/>
        <v>PEXP297</v>
      </c>
      <c r="D4435" s="988" t="str">
        <f>'PE Holds'!$V$15</f>
        <v>Fluo 
Yellow</v>
      </c>
      <c r="E4435" s="1165" t="s">
        <v>28041</v>
      </c>
      <c r="F4435" s="1165" t="s">
        <v>27824</v>
      </c>
      <c r="G4435" s="1170" t="s">
        <v>28040</v>
      </c>
    </row>
    <row r="4436" spans="1:7" ht="15" customHeight="1">
      <c r="A4436" s="1165" t="str">
        <f t="shared" si="448"/>
        <v>PEXP297VIO</v>
      </c>
      <c r="B4436" s="1165">
        <f>IFERROR(INDEX('PE Holds'!$B$15:$AF$554,MATCH(C4436,'PE Holds'!$B$15:$B$552,FALSE),MATCH(D4436,'PE Holds'!$B$15:$AF$15,FALSE)),0)</f>
        <v>0</v>
      </c>
      <c r="C4436" s="1165" t="str">
        <f t="shared" si="449"/>
        <v>PEXP297</v>
      </c>
      <c r="D4436" s="988" t="str">
        <f>'PE Holds'!$W$15</f>
        <v>Violet 
RAL 4008</v>
      </c>
      <c r="E4436" s="1165" t="s">
        <v>27833</v>
      </c>
      <c r="F4436" s="1165" t="s">
        <v>27824</v>
      </c>
      <c r="G4436" s="1170" t="s">
        <v>28040</v>
      </c>
    </row>
    <row r="4437" spans="1:7" ht="15" customHeight="1">
      <c r="A4437" s="1165" t="str">
        <f t="shared" si="448"/>
        <v>PEXP297MIN</v>
      </c>
      <c r="B4437" s="1165">
        <f>IFERROR(INDEX('PE Holds'!$B$15:$AF$554,MATCH(C4437,'PE Holds'!$B$15:$B$552,FALSE),MATCH(D4437,'PE Holds'!$B$15:$AF$15,FALSE)),0)</f>
        <v>0</v>
      </c>
      <c r="C4437" s="1165" t="str">
        <f t="shared" si="449"/>
        <v>PEXP297</v>
      </c>
      <c r="D4437" s="988" t="str">
        <f>'PE Holds'!$X$15</f>
        <v>Mint 
RAL 6027</v>
      </c>
      <c r="E4437" s="1165" t="s">
        <v>27834</v>
      </c>
      <c r="F4437" s="1165" t="s">
        <v>27824</v>
      </c>
      <c r="G4437" s="1170" t="s">
        <v>28040</v>
      </c>
    </row>
    <row r="4438" spans="1:7" ht="15" customHeight="1">
      <c r="A4438" s="1165" t="str">
        <f t="shared" si="448"/>
        <v>PEXP297ORA</v>
      </c>
      <c r="B4438" s="1165">
        <f>IFERROR(INDEX('PE Holds'!$B$15:$AF$554,MATCH(C4438,'PE Holds'!$B$15:$B$552,FALSE),MATCH(D4438,'PE Holds'!$B$15:$AF$15,FALSE)),0)</f>
        <v>0</v>
      </c>
      <c r="C4438" s="1165" t="str">
        <f t="shared" si="449"/>
        <v>PEXP297</v>
      </c>
      <c r="D4438" s="988" t="str">
        <f>'PE Holds'!$Y$15</f>
        <v>Pure Orange</v>
      </c>
      <c r="E4438" s="1165" t="s">
        <v>27836</v>
      </c>
      <c r="F4438" s="1165" t="s">
        <v>27824</v>
      </c>
      <c r="G4438" s="1170" t="s">
        <v>28040</v>
      </c>
    </row>
    <row r="4439" spans="1:7" ht="15" customHeight="1">
      <c r="A4439" s="1165" t="str">
        <f t="shared" si="448"/>
        <v>PEXP298WHI</v>
      </c>
      <c r="B4439" s="1165">
        <f>IFERROR(INDEX('PE Holds'!$B$15:$AF$554,MATCH(C4439,'PE Holds'!$B$15:$B$552,FALSE),MATCH(D4439,'PE Holds'!$B$15:$AF$15,FALSE)),0)</f>
        <v>0</v>
      </c>
      <c r="C4439" s="1165" t="s">
        <v>28138</v>
      </c>
      <c r="D4439" s="1166" t="str">
        <f>'PE Holds'!$L$15</f>
        <v>White 
RAL 9016</v>
      </c>
      <c r="E4439" s="1165" t="s">
        <v>27838</v>
      </c>
      <c r="F4439" s="1165" t="s">
        <v>27824</v>
      </c>
      <c r="G4439" s="1170" t="s">
        <v>28040</v>
      </c>
    </row>
    <row r="4440" spans="1:7" ht="15" customHeight="1">
      <c r="A4440" s="1165" t="str">
        <f t="shared" si="448"/>
        <v>PEXP298YEL</v>
      </c>
      <c r="B4440" s="1165">
        <f>IFERROR(INDEX('PE Holds'!$B$15:$AF$554,MATCH(C4440,'PE Holds'!$B$15:$B$552,FALSE),MATCH(D4440,'PE Holds'!$B$15:$AF$15,FALSE)),0)</f>
        <v>0</v>
      </c>
      <c r="C4440" s="1165" t="str">
        <f>+C4439</f>
        <v>PEXP298</v>
      </c>
      <c r="D4440" s="988" t="str">
        <f>'PE Holds'!$M$15</f>
        <v>Yellow 
RAL 1026</v>
      </c>
      <c r="E4440" s="1165" t="s">
        <v>27823</v>
      </c>
      <c r="F4440" s="1165" t="s">
        <v>27824</v>
      </c>
      <c r="G4440" s="1170" t="s">
        <v>28040</v>
      </c>
    </row>
    <row r="4441" spans="1:7" ht="15" customHeight="1">
      <c r="A4441" s="1165" t="str">
        <f t="shared" si="448"/>
        <v>PEXP298GRE</v>
      </c>
      <c r="B4441" s="1165">
        <f>IFERROR(INDEX('PE Holds'!$B$15:$AF$554,MATCH(C4441,'PE Holds'!$B$15:$B$552,FALSE),MATCH(D4441,'PE Holds'!$B$15:$AF$15,FALSE)),0)</f>
        <v>0</v>
      </c>
      <c r="C4441" s="1165" t="str">
        <f t="shared" ref="C4441:C4452" si="450">+C4440</f>
        <v>PEXP298</v>
      </c>
      <c r="D4441" s="988" t="str">
        <f>'PE Holds'!$N$15</f>
        <v>Green 
RAL 6002</v>
      </c>
      <c r="E4441" s="1165" t="s">
        <v>27837</v>
      </c>
      <c r="F4441" s="1165" t="s">
        <v>27824</v>
      </c>
      <c r="G4441" s="1170" t="s">
        <v>28040</v>
      </c>
    </row>
    <row r="4442" spans="1:7" ht="15" customHeight="1">
      <c r="A4442" s="1165" t="str">
        <f t="shared" si="448"/>
        <v>PEXP298RED</v>
      </c>
      <c r="B4442" s="1165">
        <f>IFERROR(INDEX('PE Holds'!$B$15:$AF$554,MATCH(C4442,'PE Holds'!$B$15:$B$552,FALSE),MATCH(D4442,'PE Holds'!$B$15:$AF$15,FALSE)),0)</f>
        <v>0</v>
      </c>
      <c r="C4442" s="1165" t="str">
        <f t="shared" si="450"/>
        <v>PEXP298</v>
      </c>
      <c r="D4442" s="988" t="str">
        <f>'PE Holds'!$O$15</f>
        <v>Red 
RAL 3020</v>
      </c>
      <c r="E4442" s="1165" t="s">
        <v>27826</v>
      </c>
      <c r="F4442" s="1165" t="s">
        <v>27824</v>
      </c>
      <c r="G4442" s="1170" t="s">
        <v>28040</v>
      </c>
    </row>
    <row r="4443" spans="1:7" ht="15" customHeight="1">
      <c r="A4443" s="1165" t="str">
        <f t="shared" si="448"/>
        <v>PEXP298BLU</v>
      </c>
      <c r="B4443" s="1165">
        <f>IFERROR(INDEX('PE Holds'!$B$15:$AF$554,MATCH(C4443,'PE Holds'!$B$15:$B$552,FALSE),MATCH(D4443,'PE Holds'!$B$15:$AF$15,FALSE)),0)</f>
        <v>0</v>
      </c>
      <c r="C4443" s="1165" t="str">
        <f t="shared" si="450"/>
        <v>PEXP298</v>
      </c>
      <c r="D4443" s="988" t="str">
        <f>'PE Holds'!$P$15</f>
        <v>Blue 
RAL 5015</v>
      </c>
      <c r="E4443" s="1165" t="s">
        <v>27827</v>
      </c>
      <c r="F4443" s="1165" t="s">
        <v>27824</v>
      </c>
      <c r="G4443" s="1170" t="s">
        <v>28040</v>
      </c>
    </row>
    <row r="4444" spans="1:7" ht="15" customHeight="1">
      <c r="A4444" s="1165" t="str">
        <f t="shared" si="448"/>
        <v>PEXP298GRY</v>
      </c>
      <c r="B4444" s="1165">
        <f>IFERROR(INDEX('PE Holds'!$B$15:$AF$554,MATCH(C4444,'PE Holds'!$B$15:$B$552,FALSE),MATCH(D4444,'PE Holds'!$B$15:$AF$15,FALSE)),0)</f>
        <v>0</v>
      </c>
      <c r="C4444" s="1165" t="str">
        <f t="shared" si="450"/>
        <v>PEXP298</v>
      </c>
      <c r="D4444" s="988" t="str">
        <f>'PE Holds'!$Q$15</f>
        <v>Grey 
RAL 7001</v>
      </c>
      <c r="E4444" s="1165" t="s">
        <v>27828</v>
      </c>
      <c r="F4444" s="1165" t="s">
        <v>27824</v>
      </c>
      <c r="G4444" s="1170" t="s">
        <v>28040</v>
      </c>
    </row>
    <row r="4445" spans="1:7" ht="15" customHeight="1">
      <c r="A4445" s="1165" t="str">
        <f t="shared" si="448"/>
        <v>PEXP298BLK</v>
      </c>
      <c r="B4445" s="1165">
        <f>IFERROR(INDEX('PE Holds'!$B$15:$AF$554,MATCH(C4445,'PE Holds'!$B$15:$B$552,FALSE),MATCH(D4445,'PE Holds'!$B$15:$AF$15,FALSE)),0)</f>
        <v>0</v>
      </c>
      <c r="C4445" s="1165" t="str">
        <f t="shared" si="450"/>
        <v>PEXP298</v>
      </c>
      <c r="D4445" s="988" t="str">
        <f>'PE Holds'!$R$15</f>
        <v>Black 
RAL 9005</v>
      </c>
      <c r="E4445" s="1165" t="s">
        <v>27829</v>
      </c>
      <c r="F4445" s="1165" t="s">
        <v>27824</v>
      </c>
      <c r="G4445" s="1170" t="s">
        <v>28040</v>
      </c>
    </row>
    <row r="4446" spans="1:7" ht="15" customHeight="1">
      <c r="A4446" s="1165" t="str">
        <f t="shared" si="448"/>
        <v>PEXP298FLO</v>
      </c>
      <c r="B4446" s="1165">
        <f>IFERROR(INDEX('PE Holds'!$B$15:$AF$554,MATCH(C4446,'PE Holds'!$B$15:$B$552,FALSE),MATCH(D4446,'PE Holds'!$B$15:$AF$15,FALSE)),0)</f>
        <v>0</v>
      </c>
      <c r="C4446" s="1165" t="str">
        <f t="shared" si="450"/>
        <v>PEXP298</v>
      </c>
      <c r="D4446" s="988" t="str">
        <f>'PE Holds'!$S$15</f>
        <v>Fluo 
Orange</v>
      </c>
      <c r="E4446" s="1165" t="s">
        <v>27830</v>
      </c>
      <c r="F4446" s="1165" t="s">
        <v>27824</v>
      </c>
      <c r="G4446" s="1170" t="s">
        <v>28040</v>
      </c>
    </row>
    <row r="4447" spans="1:7" ht="15" customHeight="1">
      <c r="A4447" s="1165" t="str">
        <f t="shared" si="448"/>
        <v>PEXP298FLG</v>
      </c>
      <c r="B4447" s="1165">
        <f>IFERROR(INDEX('PE Holds'!$B$15:$AF$554,MATCH(C4447,'PE Holds'!$B$15:$B$552,FALSE),MATCH(D4447,'PE Holds'!$B$15:$AF$15,FALSE)),0)</f>
        <v>0</v>
      </c>
      <c r="C4447" s="1165" t="str">
        <f t="shared" si="450"/>
        <v>PEXP298</v>
      </c>
      <c r="D4447" s="988" t="str">
        <f>'PE Holds'!$T$15</f>
        <v>Fluo 
Green</v>
      </c>
      <c r="E4447" s="1165" t="s">
        <v>27831</v>
      </c>
      <c r="F4447" s="1165" t="s">
        <v>27824</v>
      </c>
      <c r="G4447" s="1170" t="s">
        <v>28040</v>
      </c>
    </row>
    <row r="4448" spans="1:7" ht="15" customHeight="1">
      <c r="A4448" s="1165" t="str">
        <f t="shared" si="448"/>
        <v>PEXP298FLP</v>
      </c>
      <c r="B4448" s="1165">
        <f>IFERROR(INDEX('PE Holds'!$B$15:$AF$554,MATCH(C4448,'PE Holds'!$B$15:$B$552,FALSE),MATCH(D4448,'PE Holds'!$B$15:$AF$15,FALSE)),0)</f>
        <v>0</v>
      </c>
      <c r="C4448" s="1165" t="str">
        <f t="shared" si="450"/>
        <v>PEXP298</v>
      </c>
      <c r="D4448" s="988" t="str">
        <f>'PE Holds'!$U$15</f>
        <v>Fluo 
Pink</v>
      </c>
      <c r="E4448" s="1165" t="s">
        <v>27832</v>
      </c>
      <c r="F4448" s="1165" t="s">
        <v>27824</v>
      </c>
      <c r="G4448" s="1170" t="s">
        <v>28040</v>
      </c>
    </row>
    <row r="4449" spans="1:7" ht="15" customHeight="1">
      <c r="A4449" s="1165" t="str">
        <f t="shared" si="448"/>
        <v>PEXP298FLY</v>
      </c>
      <c r="B4449" s="1165">
        <f>IFERROR(INDEX('PE Holds'!$B$15:$AF$554,MATCH(C4449,'PE Holds'!$B$15:$B$552,FALSE),MATCH(D4449,'PE Holds'!$B$15:$AF$15,FALSE)),0)</f>
        <v>0</v>
      </c>
      <c r="C4449" s="1165" t="str">
        <f t="shared" si="450"/>
        <v>PEXP298</v>
      </c>
      <c r="D4449" s="988" t="str">
        <f>'PE Holds'!$V$15</f>
        <v>Fluo 
Yellow</v>
      </c>
      <c r="E4449" s="1165" t="s">
        <v>28041</v>
      </c>
      <c r="F4449" s="1165" t="s">
        <v>27824</v>
      </c>
      <c r="G4449" s="1170" t="s">
        <v>28040</v>
      </c>
    </row>
    <row r="4450" spans="1:7" ht="15" customHeight="1">
      <c r="A4450" s="1165" t="str">
        <f t="shared" si="448"/>
        <v>PEXP298VIO</v>
      </c>
      <c r="B4450" s="1165">
        <f>IFERROR(INDEX('PE Holds'!$B$15:$AF$554,MATCH(C4450,'PE Holds'!$B$15:$B$552,FALSE),MATCH(D4450,'PE Holds'!$B$15:$AF$15,FALSE)),0)</f>
        <v>0</v>
      </c>
      <c r="C4450" s="1165" t="str">
        <f t="shared" si="450"/>
        <v>PEXP298</v>
      </c>
      <c r="D4450" s="988" t="str">
        <f>'PE Holds'!$W$15</f>
        <v>Violet 
RAL 4008</v>
      </c>
      <c r="E4450" s="1165" t="s">
        <v>27833</v>
      </c>
      <c r="F4450" s="1165" t="s">
        <v>27824</v>
      </c>
      <c r="G4450" s="1170" t="s">
        <v>28040</v>
      </c>
    </row>
    <row r="4451" spans="1:7" ht="15" customHeight="1">
      <c r="A4451" s="1165" t="str">
        <f t="shared" si="448"/>
        <v>PEXP298MIN</v>
      </c>
      <c r="B4451" s="1165">
        <f>IFERROR(INDEX('PE Holds'!$B$15:$AF$554,MATCH(C4451,'PE Holds'!$B$15:$B$552,FALSE),MATCH(D4451,'PE Holds'!$B$15:$AF$15,FALSE)),0)</f>
        <v>0</v>
      </c>
      <c r="C4451" s="1165" t="str">
        <f t="shared" si="450"/>
        <v>PEXP298</v>
      </c>
      <c r="D4451" s="988" t="str">
        <f>'PE Holds'!$X$15</f>
        <v>Mint 
RAL 6027</v>
      </c>
      <c r="E4451" s="1165" t="s">
        <v>27834</v>
      </c>
      <c r="F4451" s="1165" t="s">
        <v>27824</v>
      </c>
      <c r="G4451" s="1170" t="s">
        <v>28040</v>
      </c>
    </row>
    <row r="4452" spans="1:7" ht="15" customHeight="1">
      <c r="A4452" s="1165" t="str">
        <f t="shared" si="448"/>
        <v>PEXP298ORA</v>
      </c>
      <c r="B4452" s="1165">
        <f>IFERROR(INDEX('PE Holds'!$B$15:$AF$554,MATCH(C4452,'PE Holds'!$B$15:$B$552,FALSE),MATCH(D4452,'PE Holds'!$B$15:$AF$15,FALSE)),0)</f>
        <v>0</v>
      </c>
      <c r="C4452" s="1165" t="str">
        <f t="shared" si="450"/>
        <v>PEXP298</v>
      </c>
      <c r="D4452" s="988" t="str">
        <f>'PE Holds'!$Y$15</f>
        <v>Pure Orange</v>
      </c>
      <c r="E4452" s="1165" t="s">
        <v>27836</v>
      </c>
      <c r="F4452" s="1165" t="s">
        <v>27824</v>
      </c>
      <c r="G4452" s="1170" t="s">
        <v>28040</v>
      </c>
    </row>
    <row r="4453" spans="1:7" ht="15" customHeight="1">
      <c r="A4453" s="1165" t="str">
        <f t="shared" si="448"/>
        <v>PEXP299WHI</v>
      </c>
      <c r="B4453" s="1165">
        <f>IFERROR(INDEX('PE Holds'!$B$15:$AF$554,MATCH(C4453,'PE Holds'!$B$15:$B$552,FALSE),MATCH(D4453,'PE Holds'!$B$15:$AF$15,FALSE)),0)</f>
        <v>0</v>
      </c>
      <c r="C4453" s="1165" t="s">
        <v>28139</v>
      </c>
      <c r="D4453" s="1166" t="str">
        <f>'PE Holds'!$L$15</f>
        <v>White 
RAL 9016</v>
      </c>
      <c r="E4453" s="1165" t="s">
        <v>27838</v>
      </c>
      <c r="F4453" s="1165" t="s">
        <v>27824</v>
      </c>
      <c r="G4453" s="1170" t="s">
        <v>28040</v>
      </c>
    </row>
    <row r="4454" spans="1:7" ht="15" customHeight="1">
      <c r="A4454" s="1165" t="str">
        <f t="shared" si="448"/>
        <v>PEXP299YEL</v>
      </c>
      <c r="B4454" s="1165">
        <f>IFERROR(INDEX('PE Holds'!$B$15:$AF$554,MATCH(C4454,'PE Holds'!$B$15:$B$552,FALSE),MATCH(D4454,'PE Holds'!$B$15:$AF$15,FALSE)),0)</f>
        <v>0</v>
      </c>
      <c r="C4454" s="1165" t="str">
        <f>+C4453</f>
        <v>PEXP299</v>
      </c>
      <c r="D4454" s="988" t="str">
        <f>'PE Holds'!$M$15</f>
        <v>Yellow 
RAL 1026</v>
      </c>
      <c r="E4454" s="1165" t="s">
        <v>27823</v>
      </c>
      <c r="F4454" s="1165" t="s">
        <v>27824</v>
      </c>
      <c r="G4454" s="1170" t="s">
        <v>28040</v>
      </c>
    </row>
    <row r="4455" spans="1:7" ht="15" customHeight="1">
      <c r="A4455" s="1165" t="str">
        <f t="shared" si="448"/>
        <v>PEXP299GRE</v>
      </c>
      <c r="B4455" s="1165">
        <f>IFERROR(INDEX('PE Holds'!$B$15:$AF$554,MATCH(C4455,'PE Holds'!$B$15:$B$552,FALSE),MATCH(D4455,'PE Holds'!$B$15:$AF$15,FALSE)),0)</f>
        <v>0</v>
      </c>
      <c r="C4455" s="1165" t="str">
        <f t="shared" ref="C4455:C4466" si="451">+C4454</f>
        <v>PEXP299</v>
      </c>
      <c r="D4455" s="988" t="str">
        <f>'PE Holds'!$N$15</f>
        <v>Green 
RAL 6002</v>
      </c>
      <c r="E4455" s="1165" t="s">
        <v>27837</v>
      </c>
      <c r="F4455" s="1165" t="s">
        <v>27824</v>
      </c>
      <c r="G4455" s="1170" t="s">
        <v>28040</v>
      </c>
    </row>
    <row r="4456" spans="1:7" ht="15" customHeight="1">
      <c r="A4456" s="1165" t="str">
        <f t="shared" si="448"/>
        <v>PEXP299RED</v>
      </c>
      <c r="B4456" s="1165">
        <f>IFERROR(INDEX('PE Holds'!$B$15:$AF$554,MATCH(C4456,'PE Holds'!$B$15:$B$552,FALSE),MATCH(D4456,'PE Holds'!$B$15:$AF$15,FALSE)),0)</f>
        <v>0</v>
      </c>
      <c r="C4456" s="1165" t="str">
        <f t="shared" si="451"/>
        <v>PEXP299</v>
      </c>
      <c r="D4456" s="988" t="str">
        <f>'PE Holds'!$O$15</f>
        <v>Red 
RAL 3020</v>
      </c>
      <c r="E4456" s="1165" t="s">
        <v>27826</v>
      </c>
      <c r="F4456" s="1165" t="s">
        <v>27824</v>
      </c>
      <c r="G4456" s="1170" t="s">
        <v>28040</v>
      </c>
    </row>
    <row r="4457" spans="1:7" ht="15" customHeight="1">
      <c r="A4457" s="1165" t="str">
        <f t="shared" si="448"/>
        <v>PEXP299BLU</v>
      </c>
      <c r="B4457" s="1165">
        <f>IFERROR(INDEX('PE Holds'!$B$15:$AF$554,MATCH(C4457,'PE Holds'!$B$15:$B$552,FALSE),MATCH(D4457,'PE Holds'!$B$15:$AF$15,FALSE)),0)</f>
        <v>0</v>
      </c>
      <c r="C4457" s="1165" t="str">
        <f t="shared" si="451"/>
        <v>PEXP299</v>
      </c>
      <c r="D4457" s="988" t="str">
        <f>'PE Holds'!$P$15</f>
        <v>Blue 
RAL 5015</v>
      </c>
      <c r="E4457" s="1165" t="s">
        <v>27827</v>
      </c>
      <c r="F4457" s="1165" t="s">
        <v>27824</v>
      </c>
      <c r="G4457" s="1170" t="s">
        <v>28040</v>
      </c>
    </row>
    <row r="4458" spans="1:7" ht="15" customHeight="1">
      <c r="A4458" s="1165" t="str">
        <f t="shared" si="448"/>
        <v>PEXP299GRY</v>
      </c>
      <c r="B4458" s="1165">
        <f>IFERROR(INDEX('PE Holds'!$B$15:$AF$554,MATCH(C4458,'PE Holds'!$B$15:$B$552,FALSE),MATCH(D4458,'PE Holds'!$B$15:$AF$15,FALSE)),0)</f>
        <v>0</v>
      </c>
      <c r="C4458" s="1165" t="str">
        <f t="shared" si="451"/>
        <v>PEXP299</v>
      </c>
      <c r="D4458" s="988" t="str">
        <f>'PE Holds'!$Q$15</f>
        <v>Grey 
RAL 7001</v>
      </c>
      <c r="E4458" s="1165" t="s">
        <v>27828</v>
      </c>
      <c r="F4458" s="1165" t="s">
        <v>27824</v>
      </c>
      <c r="G4458" s="1170" t="s">
        <v>28040</v>
      </c>
    </row>
    <row r="4459" spans="1:7" ht="15" customHeight="1">
      <c r="A4459" s="1165" t="str">
        <f t="shared" si="448"/>
        <v>PEXP299BLK</v>
      </c>
      <c r="B4459" s="1165">
        <f>IFERROR(INDEX('PE Holds'!$B$15:$AF$554,MATCH(C4459,'PE Holds'!$B$15:$B$552,FALSE),MATCH(D4459,'PE Holds'!$B$15:$AF$15,FALSE)),0)</f>
        <v>0</v>
      </c>
      <c r="C4459" s="1165" t="str">
        <f t="shared" si="451"/>
        <v>PEXP299</v>
      </c>
      <c r="D4459" s="988" t="str">
        <f>'PE Holds'!$R$15</f>
        <v>Black 
RAL 9005</v>
      </c>
      <c r="E4459" s="1165" t="s">
        <v>27829</v>
      </c>
      <c r="F4459" s="1165" t="s">
        <v>27824</v>
      </c>
      <c r="G4459" s="1170" t="s">
        <v>28040</v>
      </c>
    </row>
    <row r="4460" spans="1:7" ht="15" customHeight="1">
      <c r="A4460" s="1165" t="str">
        <f t="shared" si="448"/>
        <v>PEXP299FLO</v>
      </c>
      <c r="B4460" s="1165">
        <f>IFERROR(INDEX('PE Holds'!$B$15:$AF$554,MATCH(C4460,'PE Holds'!$B$15:$B$552,FALSE),MATCH(D4460,'PE Holds'!$B$15:$AF$15,FALSE)),0)</f>
        <v>0</v>
      </c>
      <c r="C4460" s="1165" t="str">
        <f t="shared" si="451"/>
        <v>PEXP299</v>
      </c>
      <c r="D4460" s="988" t="str">
        <f>'PE Holds'!$S$15</f>
        <v>Fluo 
Orange</v>
      </c>
      <c r="E4460" s="1165" t="s">
        <v>27830</v>
      </c>
      <c r="F4460" s="1165" t="s">
        <v>27824</v>
      </c>
      <c r="G4460" s="1170" t="s">
        <v>28040</v>
      </c>
    </row>
    <row r="4461" spans="1:7" ht="15" customHeight="1">
      <c r="A4461" s="1165" t="str">
        <f t="shared" si="448"/>
        <v>PEXP299FLG</v>
      </c>
      <c r="B4461" s="1165">
        <f>IFERROR(INDEX('PE Holds'!$B$15:$AF$554,MATCH(C4461,'PE Holds'!$B$15:$B$552,FALSE),MATCH(D4461,'PE Holds'!$B$15:$AF$15,FALSE)),0)</f>
        <v>0</v>
      </c>
      <c r="C4461" s="1165" t="str">
        <f t="shared" si="451"/>
        <v>PEXP299</v>
      </c>
      <c r="D4461" s="988" t="str">
        <f>'PE Holds'!$T$15</f>
        <v>Fluo 
Green</v>
      </c>
      <c r="E4461" s="1165" t="s">
        <v>27831</v>
      </c>
      <c r="F4461" s="1165" t="s">
        <v>27824</v>
      </c>
      <c r="G4461" s="1170" t="s">
        <v>28040</v>
      </c>
    </row>
    <row r="4462" spans="1:7" ht="15" customHeight="1">
      <c r="A4462" s="1165" t="str">
        <f t="shared" si="448"/>
        <v>PEXP299FLP</v>
      </c>
      <c r="B4462" s="1165">
        <f>IFERROR(INDEX('PE Holds'!$B$15:$AF$554,MATCH(C4462,'PE Holds'!$B$15:$B$552,FALSE),MATCH(D4462,'PE Holds'!$B$15:$AF$15,FALSE)),0)</f>
        <v>0</v>
      </c>
      <c r="C4462" s="1165" t="str">
        <f t="shared" si="451"/>
        <v>PEXP299</v>
      </c>
      <c r="D4462" s="988" t="str">
        <f>'PE Holds'!$U$15</f>
        <v>Fluo 
Pink</v>
      </c>
      <c r="E4462" s="1165" t="s">
        <v>27832</v>
      </c>
      <c r="F4462" s="1165" t="s">
        <v>27824</v>
      </c>
      <c r="G4462" s="1170" t="s">
        <v>28040</v>
      </c>
    </row>
    <row r="4463" spans="1:7" ht="15" customHeight="1">
      <c r="A4463" s="1165" t="str">
        <f t="shared" si="448"/>
        <v>PEXP299FLY</v>
      </c>
      <c r="B4463" s="1165">
        <f>IFERROR(INDEX('PE Holds'!$B$15:$AF$554,MATCH(C4463,'PE Holds'!$B$15:$B$552,FALSE),MATCH(D4463,'PE Holds'!$B$15:$AF$15,FALSE)),0)</f>
        <v>0</v>
      </c>
      <c r="C4463" s="1165" t="str">
        <f t="shared" si="451"/>
        <v>PEXP299</v>
      </c>
      <c r="D4463" s="988" t="str">
        <f>'PE Holds'!$V$15</f>
        <v>Fluo 
Yellow</v>
      </c>
      <c r="E4463" s="1165" t="s">
        <v>28041</v>
      </c>
      <c r="F4463" s="1165" t="s">
        <v>27824</v>
      </c>
      <c r="G4463" s="1170" t="s">
        <v>28040</v>
      </c>
    </row>
    <row r="4464" spans="1:7" ht="15" customHeight="1">
      <c r="A4464" s="1165" t="str">
        <f t="shared" si="448"/>
        <v>PEXP299VIO</v>
      </c>
      <c r="B4464" s="1165">
        <f>IFERROR(INDEX('PE Holds'!$B$15:$AF$554,MATCH(C4464,'PE Holds'!$B$15:$B$552,FALSE),MATCH(D4464,'PE Holds'!$B$15:$AF$15,FALSE)),0)</f>
        <v>0</v>
      </c>
      <c r="C4464" s="1165" t="str">
        <f t="shared" si="451"/>
        <v>PEXP299</v>
      </c>
      <c r="D4464" s="988" t="str">
        <f>'PE Holds'!$W$15</f>
        <v>Violet 
RAL 4008</v>
      </c>
      <c r="E4464" s="1165" t="s">
        <v>27833</v>
      </c>
      <c r="F4464" s="1165" t="s">
        <v>27824</v>
      </c>
      <c r="G4464" s="1170" t="s">
        <v>28040</v>
      </c>
    </row>
    <row r="4465" spans="1:7" ht="15" customHeight="1">
      <c r="A4465" s="1165" t="str">
        <f t="shared" si="448"/>
        <v>PEXP299MIN</v>
      </c>
      <c r="B4465" s="1165">
        <f>IFERROR(INDEX('PE Holds'!$B$15:$AF$554,MATCH(C4465,'PE Holds'!$B$15:$B$552,FALSE),MATCH(D4465,'PE Holds'!$B$15:$AF$15,FALSE)),0)</f>
        <v>0</v>
      </c>
      <c r="C4465" s="1165" t="str">
        <f t="shared" si="451"/>
        <v>PEXP299</v>
      </c>
      <c r="D4465" s="988" t="str">
        <f>'PE Holds'!$X$15</f>
        <v>Mint 
RAL 6027</v>
      </c>
      <c r="E4465" s="1165" t="s">
        <v>27834</v>
      </c>
      <c r="F4465" s="1165" t="s">
        <v>27824</v>
      </c>
      <c r="G4465" s="1170" t="s">
        <v>28040</v>
      </c>
    </row>
    <row r="4466" spans="1:7" ht="15" customHeight="1">
      <c r="A4466" s="1165" t="str">
        <f t="shared" si="448"/>
        <v>PEXP299ORA</v>
      </c>
      <c r="B4466" s="1165">
        <f>IFERROR(INDEX('PE Holds'!$B$15:$AF$554,MATCH(C4466,'PE Holds'!$B$15:$B$552,FALSE),MATCH(D4466,'PE Holds'!$B$15:$AF$15,FALSE)),0)</f>
        <v>0</v>
      </c>
      <c r="C4466" s="1165" t="str">
        <f t="shared" si="451"/>
        <v>PEXP299</v>
      </c>
      <c r="D4466" s="988" t="str">
        <f>'PE Holds'!$Y$15</f>
        <v>Pure Orange</v>
      </c>
      <c r="E4466" s="1165" t="s">
        <v>27836</v>
      </c>
      <c r="F4466" s="1165" t="s">
        <v>27824</v>
      </c>
      <c r="G4466" s="1170" t="s">
        <v>28040</v>
      </c>
    </row>
    <row r="4467" spans="1:7" ht="15" customHeight="1">
      <c r="A4467" s="1165" t="str">
        <f t="shared" si="448"/>
        <v>PEXP300WHI</v>
      </c>
      <c r="B4467" s="1165">
        <f>IFERROR(INDEX('PE Holds'!$B$15:$AF$554,MATCH(C4467,'PE Holds'!$B$15:$B$552,FALSE),MATCH(D4467,'PE Holds'!$B$15:$AF$15,FALSE)),0)</f>
        <v>0</v>
      </c>
      <c r="C4467" s="1165" t="s">
        <v>28140</v>
      </c>
      <c r="D4467" s="1166" t="str">
        <f>'PE Holds'!$L$15</f>
        <v>White 
RAL 9016</v>
      </c>
      <c r="E4467" s="1165" t="s">
        <v>27838</v>
      </c>
      <c r="F4467" s="1165" t="s">
        <v>27824</v>
      </c>
      <c r="G4467" s="1170" t="s">
        <v>28040</v>
      </c>
    </row>
    <row r="4468" spans="1:7" ht="15" customHeight="1">
      <c r="A4468" s="1165" t="str">
        <f t="shared" si="448"/>
        <v>PEXP300YEL</v>
      </c>
      <c r="B4468" s="1165">
        <f>IFERROR(INDEX('PE Holds'!$B$15:$AF$554,MATCH(C4468,'PE Holds'!$B$15:$B$552,FALSE),MATCH(D4468,'PE Holds'!$B$15:$AF$15,FALSE)),0)</f>
        <v>0</v>
      </c>
      <c r="C4468" s="1165" t="str">
        <f>+C4467</f>
        <v>PEXP300</v>
      </c>
      <c r="D4468" s="988" t="str">
        <f>'PE Holds'!$M$15</f>
        <v>Yellow 
RAL 1026</v>
      </c>
      <c r="E4468" s="1165" t="s">
        <v>27823</v>
      </c>
      <c r="F4468" s="1165" t="s">
        <v>27824</v>
      </c>
      <c r="G4468" s="1170" t="s">
        <v>28040</v>
      </c>
    </row>
    <row r="4469" spans="1:7" ht="15" customHeight="1">
      <c r="A4469" s="1165" t="str">
        <f t="shared" si="448"/>
        <v>PEXP300GRE</v>
      </c>
      <c r="B4469" s="1165">
        <f>IFERROR(INDEX('PE Holds'!$B$15:$AF$554,MATCH(C4469,'PE Holds'!$B$15:$B$552,FALSE),MATCH(D4469,'PE Holds'!$B$15:$AF$15,FALSE)),0)</f>
        <v>0</v>
      </c>
      <c r="C4469" s="1165" t="str">
        <f t="shared" ref="C4469:C4480" si="452">+C4468</f>
        <v>PEXP300</v>
      </c>
      <c r="D4469" s="988" t="str">
        <f>'PE Holds'!$N$15</f>
        <v>Green 
RAL 6002</v>
      </c>
      <c r="E4469" s="1165" t="s">
        <v>27837</v>
      </c>
      <c r="F4469" s="1165" t="s">
        <v>27824</v>
      </c>
      <c r="G4469" s="1170" t="s">
        <v>28040</v>
      </c>
    </row>
    <row r="4470" spans="1:7" ht="15" customHeight="1">
      <c r="A4470" s="1165" t="str">
        <f t="shared" si="448"/>
        <v>PEXP300RED</v>
      </c>
      <c r="B4470" s="1165">
        <f>IFERROR(INDEX('PE Holds'!$B$15:$AF$554,MATCH(C4470,'PE Holds'!$B$15:$B$552,FALSE),MATCH(D4470,'PE Holds'!$B$15:$AF$15,FALSE)),0)</f>
        <v>0</v>
      </c>
      <c r="C4470" s="1165" t="str">
        <f t="shared" si="452"/>
        <v>PEXP300</v>
      </c>
      <c r="D4470" s="988" t="str">
        <f>'PE Holds'!$O$15</f>
        <v>Red 
RAL 3020</v>
      </c>
      <c r="E4470" s="1165" t="s">
        <v>27826</v>
      </c>
      <c r="F4470" s="1165" t="s">
        <v>27824</v>
      </c>
      <c r="G4470" s="1170" t="s">
        <v>28040</v>
      </c>
    </row>
    <row r="4471" spans="1:7" ht="15" customHeight="1">
      <c r="A4471" s="1165" t="str">
        <f t="shared" si="448"/>
        <v>PEXP300BLU</v>
      </c>
      <c r="B4471" s="1165">
        <f>IFERROR(INDEX('PE Holds'!$B$15:$AF$554,MATCH(C4471,'PE Holds'!$B$15:$B$552,FALSE),MATCH(D4471,'PE Holds'!$B$15:$AF$15,FALSE)),0)</f>
        <v>0</v>
      </c>
      <c r="C4471" s="1165" t="str">
        <f t="shared" si="452"/>
        <v>PEXP300</v>
      </c>
      <c r="D4471" s="988" t="str">
        <f>'PE Holds'!$P$15</f>
        <v>Blue 
RAL 5015</v>
      </c>
      <c r="E4471" s="1165" t="s">
        <v>27827</v>
      </c>
      <c r="F4471" s="1165" t="s">
        <v>27824</v>
      </c>
      <c r="G4471" s="1170" t="s">
        <v>28040</v>
      </c>
    </row>
    <row r="4472" spans="1:7" ht="15" customHeight="1">
      <c r="A4472" s="1165" t="str">
        <f t="shared" si="448"/>
        <v>PEXP300GRY</v>
      </c>
      <c r="B4472" s="1165">
        <f>IFERROR(INDEX('PE Holds'!$B$15:$AF$554,MATCH(C4472,'PE Holds'!$B$15:$B$552,FALSE),MATCH(D4472,'PE Holds'!$B$15:$AF$15,FALSE)),0)</f>
        <v>0</v>
      </c>
      <c r="C4472" s="1165" t="str">
        <f t="shared" si="452"/>
        <v>PEXP300</v>
      </c>
      <c r="D4472" s="988" t="str">
        <f>'PE Holds'!$Q$15</f>
        <v>Grey 
RAL 7001</v>
      </c>
      <c r="E4472" s="1165" t="s">
        <v>27828</v>
      </c>
      <c r="F4472" s="1165" t="s">
        <v>27824</v>
      </c>
      <c r="G4472" s="1170" t="s">
        <v>28040</v>
      </c>
    </row>
    <row r="4473" spans="1:7" ht="15" customHeight="1">
      <c r="A4473" s="1165" t="str">
        <f t="shared" si="448"/>
        <v>PEXP300BLK</v>
      </c>
      <c r="B4473" s="1165">
        <f>IFERROR(INDEX('PE Holds'!$B$15:$AF$554,MATCH(C4473,'PE Holds'!$B$15:$B$552,FALSE),MATCH(D4473,'PE Holds'!$B$15:$AF$15,FALSE)),0)</f>
        <v>0</v>
      </c>
      <c r="C4473" s="1165" t="str">
        <f t="shared" si="452"/>
        <v>PEXP300</v>
      </c>
      <c r="D4473" s="988" t="str">
        <f>'PE Holds'!$R$15</f>
        <v>Black 
RAL 9005</v>
      </c>
      <c r="E4473" s="1165" t="s">
        <v>27829</v>
      </c>
      <c r="F4473" s="1165" t="s">
        <v>27824</v>
      </c>
      <c r="G4473" s="1170" t="s">
        <v>28040</v>
      </c>
    </row>
    <row r="4474" spans="1:7" ht="15" customHeight="1">
      <c r="A4474" s="1165" t="str">
        <f t="shared" si="448"/>
        <v>PEXP300FLO</v>
      </c>
      <c r="B4474" s="1165">
        <f>IFERROR(INDEX('PE Holds'!$B$15:$AF$554,MATCH(C4474,'PE Holds'!$B$15:$B$552,FALSE),MATCH(D4474,'PE Holds'!$B$15:$AF$15,FALSE)),0)</f>
        <v>0</v>
      </c>
      <c r="C4474" s="1165" t="str">
        <f t="shared" si="452"/>
        <v>PEXP300</v>
      </c>
      <c r="D4474" s="988" t="str">
        <f>'PE Holds'!$S$15</f>
        <v>Fluo 
Orange</v>
      </c>
      <c r="E4474" s="1165" t="s">
        <v>27830</v>
      </c>
      <c r="F4474" s="1165" t="s">
        <v>27824</v>
      </c>
      <c r="G4474" s="1170" t="s">
        <v>28040</v>
      </c>
    </row>
    <row r="4475" spans="1:7" ht="15" customHeight="1">
      <c r="A4475" s="1165" t="str">
        <f t="shared" si="448"/>
        <v>PEXP300FLG</v>
      </c>
      <c r="B4475" s="1165">
        <f>IFERROR(INDEX('PE Holds'!$B$15:$AF$554,MATCH(C4475,'PE Holds'!$B$15:$B$552,FALSE),MATCH(D4475,'PE Holds'!$B$15:$AF$15,FALSE)),0)</f>
        <v>0</v>
      </c>
      <c r="C4475" s="1165" t="str">
        <f t="shared" si="452"/>
        <v>PEXP300</v>
      </c>
      <c r="D4475" s="988" t="str">
        <f>'PE Holds'!$T$15</f>
        <v>Fluo 
Green</v>
      </c>
      <c r="E4475" s="1165" t="s">
        <v>27831</v>
      </c>
      <c r="F4475" s="1165" t="s">
        <v>27824</v>
      </c>
      <c r="G4475" s="1170" t="s">
        <v>28040</v>
      </c>
    </row>
    <row r="4476" spans="1:7" ht="15" customHeight="1">
      <c r="A4476" s="1165" t="str">
        <f t="shared" ref="A4476:A4539" si="453">CONCATENATE(C4476,E4476)</f>
        <v>PEXP300FLP</v>
      </c>
      <c r="B4476" s="1165">
        <f>IFERROR(INDEX('PE Holds'!$B$15:$AF$554,MATCH(C4476,'PE Holds'!$B$15:$B$552,FALSE),MATCH(D4476,'PE Holds'!$B$15:$AF$15,FALSE)),0)</f>
        <v>0</v>
      </c>
      <c r="C4476" s="1165" t="str">
        <f t="shared" si="452"/>
        <v>PEXP300</v>
      </c>
      <c r="D4476" s="988" t="str">
        <f>'PE Holds'!$U$15</f>
        <v>Fluo 
Pink</v>
      </c>
      <c r="E4476" s="1165" t="s">
        <v>27832</v>
      </c>
      <c r="F4476" s="1165" t="s">
        <v>27824</v>
      </c>
      <c r="G4476" s="1170" t="s">
        <v>28040</v>
      </c>
    </row>
    <row r="4477" spans="1:7" ht="15" customHeight="1">
      <c r="A4477" s="1165" t="str">
        <f t="shared" si="453"/>
        <v>PEXP300FLY</v>
      </c>
      <c r="B4477" s="1165">
        <f>IFERROR(INDEX('PE Holds'!$B$15:$AF$554,MATCH(C4477,'PE Holds'!$B$15:$B$552,FALSE),MATCH(D4477,'PE Holds'!$B$15:$AF$15,FALSE)),0)</f>
        <v>0</v>
      </c>
      <c r="C4477" s="1165" t="str">
        <f t="shared" si="452"/>
        <v>PEXP300</v>
      </c>
      <c r="D4477" s="988" t="str">
        <f>'PE Holds'!$V$15</f>
        <v>Fluo 
Yellow</v>
      </c>
      <c r="E4477" s="1165" t="s">
        <v>28041</v>
      </c>
      <c r="F4477" s="1165" t="s">
        <v>27824</v>
      </c>
      <c r="G4477" s="1170" t="s">
        <v>28040</v>
      </c>
    </row>
    <row r="4478" spans="1:7" ht="15" customHeight="1">
      <c r="A4478" s="1165" t="str">
        <f t="shared" si="453"/>
        <v>PEXP300VIO</v>
      </c>
      <c r="B4478" s="1165">
        <f>IFERROR(INDEX('PE Holds'!$B$15:$AF$554,MATCH(C4478,'PE Holds'!$B$15:$B$552,FALSE),MATCH(D4478,'PE Holds'!$B$15:$AF$15,FALSE)),0)</f>
        <v>0</v>
      </c>
      <c r="C4478" s="1165" t="str">
        <f t="shared" si="452"/>
        <v>PEXP300</v>
      </c>
      <c r="D4478" s="988" t="str">
        <f>'PE Holds'!$W$15</f>
        <v>Violet 
RAL 4008</v>
      </c>
      <c r="E4478" s="1165" t="s">
        <v>27833</v>
      </c>
      <c r="F4478" s="1165" t="s">
        <v>27824</v>
      </c>
      <c r="G4478" s="1170" t="s">
        <v>28040</v>
      </c>
    </row>
    <row r="4479" spans="1:7" ht="15" customHeight="1">
      <c r="A4479" s="1165" t="str">
        <f t="shared" si="453"/>
        <v>PEXP300MIN</v>
      </c>
      <c r="B4479" s="1165">
        <f>IFERROR(INDEX('PE Holds'!$B$15:$AF$554,MATCH(C4479,'PE Holds'!$B$15:$B$552,FALSE),MATCH(D4479,'PE Holds'!$B$15:$AF$15,FALSE)),0)</f>
        <v>0</v>
      </c>
      <c r="C4479" s="1165" t="str">
        <f t="shared" si="452"/>
        <v>PEXP300</v>
      </c>
      <c r="D4479" s="988" t="str">
        <f>'PE Holds'!$X$15</f>
        <v>Mint 
RAL 6027</v>
      </c>
      <c r="E4479" s="1165" t="s">
        <v>27834</v>
      </c>
      <c r="F4479" s="1165" t="s">
        <v>27824</v>
      </c>
      <c r="G4479" s="1170" t="s">
        <v>28040</v>
      </c>
    </row>
    <row r="4480" spans="1:7" ht="15" customHeight="1">
      <c r="A4480" s="1165" t="str">
        <f t="shared" si="453"/>
        <v>PEXP300ORA</v>
      </c>
      <c r="B4480" s="1165">
        <f>IFERROR(INDEX('PE Holds'!$B$15:$AF$554,MATCH(C4480,'PE Holds'!$B$15:$B$552,FALSE),MATCH(D4480,'PE Holds'!$B$15:$AF$15,FALSE)),0)</f>
        <v>0</v>
      </c>
      <c r="C4480" s="1165" t="str">
        <f t="shared" si="452"/>
        <v>PEXP300</v>
      </c>
      <c r="D4480" s="988" t="str">
        <f>'PE Holds'!$Y$15</f>
        <v>Pure Orange</v>
      </c>
      <c r="E4480" s="1165" t="s">
        <v>27836</v>
      </c>
      <c r="F4480" s="1165" t="s">
        <v>27824</v>
      </c>
      <c r="G4480" s="1170" t="s">
        <v>28040</v>
      </c>
    </row>
    <row r="4481" spans="1:7" ht="15" customHeight="1">
      <c r="A4481" s="1165" t="str">
        <f t="shared" si="453"/>
        <v>PEXP301WHI</v>
      </c>
      <c r="B4481" s="1165">
        <f>IFERROR(INDEX('PE Holds'!$B$15:$AF$554,MATCH(C4481,'PE Holds'!$B$15:$B$552,FALSE),MATCH(D4481,'PE Holds'!$B$15:$AF$15,FALSE)),0)</f>
        <v>0</v>
      </c>
      <c r="C4481" s="1165" t="s">
        <v>28141</v>
      </c>
      <c r="D4481" s="1166" t="str">
        <f>'PE Holds'!$L$15</f>
        <v>White 
RAL 9016</v>
      </c>
      <c r="E4481" s="1165" t="s">
        <v>27838</v>
      </c>
      <c r="F4481" s="1165" t="s">
        <v>27824</v>
      </c>
      <c r="G4481" s="1170" t="s">
        <v>28040</v>
      </c>
    </row>
    <row r="4482" spans="1:7" ht="15" customHeight="1">
      <c r="A4482" s="1165" t="str">
        <f t="shared" si="453"/>
        <v>PEXP301YEL</v>
      </c>
      <c r="B4482" s="1165">
        <f>IFERROR(INDEX('PE Holds'!$B$15:$AF$554,MATCH(C4482,'PE Holds'!$B$15:$B$552,FALSE),MATCH(D4482,'PE Holds'!$B$15:$AF$15,FALSE)),0)</f>
        <v>0</v>
      </c>
      <c r="C4482" s="1165" t="str">
        <f>+C4481</f>
        <v>PEXP301</v>
      </c>
      <c r="D4482" s="988" t="str">
        <f>'PE Holds'!$M$15</f>
        <v>Yellow 
RAL 1026</v>
      </c>
      <c r="E4482" s="1165" t="s">
        <v>27823</v>
      </c>
      <c r="F4482" s="1165" t="s">
        <v>27824</v>
      </c>
      <c r="G4482" s="1170" t="s">
        <v>28040</v>
      </c>
    </row>
    <row r="4483" spans="1:7" ht="15" customHeight="1">
      <c r="A4483" s="1165" t="str">
        <f t="shared" si="453"/>
        <v>PEXP301GRE</v>
      </c>
      <c r="B4483" s="1165">
        <f>IFERROR(INDEX('PE Holds'!$B$15:$AF$554,MATCH(C4483,'PE Holds'!$B$15:$B$552,FALSE),MATCH(D4483,'PE Holds'!$B$15:$AF$15,FALSE)),0)</f>
        <v>0</v>
      </c>
      <c r="C4483" s="1165" t="str">
        <f t="shared" ref="C4483:C4494" si="454">+C4482</f>
        <v>PEXP301</v>
      </c>
      <c r="D4483" s="988" t="str">
        <f>'PE Holds'!$N$15</f>
        <v>Green 
RAL 6002</v>
      </c>
      <c r="E4483" s="1165" t="s">
        <v>27837</v>
      </c>
      <c r="F4483" s="1165" t="s">
        <v>27824</v>
      </c>
      <c r="G4483" s="1170" t="s">
        <v>28040</v>
      </c>
    </row>
    <row r="4484" spans="1:7" ht="15" customHeight="1">
      <c r="A4484" s="1165" t="str">
        <f t="shared" si="453"/>
        <v>PEXP301RED</v>
      </c>
      <c r="B4484" s="1165">
        <f>IFERROR(INDEX('PE Holds'!$B$15:$AF$554,MATCH(C4484,'PE Holds'!$B$15:$B$552,FALSE),MATCH(D4484,'PE Holds'!$B$15:$AF$15,FALSE)),0)</f>
        <v>0</v>
      </c>
      <c r="C4484" s="1165" t="str">
        <f t="shared" si="454"/>
        <v>PEXP301</v>
      </c>
      <c r="D4484" s="988" t="str">
        <f>'PE Holds'!$O$15</f>
        <v>Red 
RAL 3020</v>
      </c>
      <c r="E4484" s="1165" t="s">
        <v>27826</v>
      </c>
      <c r="F4484" s="1165" t="s">
        <v>27824</v>
      </c>
      <c r="G4484" s="1170" t="s">
        <v>28040</v>
      </c>
    </row>
    <row r="4485" spans="1:7" ht="15" customHeight="1">
      <c r="A4485" s="1165" t="str">
        <f t="shared" si="453"/>
        <v>PEXP301BLU</v>
      </c>
      <c r="B4485" s="1165">
        <f>IFERROR(INDEX('PE Holds'!$B$15:$AF$554,MATCH(C4485,'PE Holds'!$B$15:$B$552,FALSE),MATCH(D4485,'PE Holds'!$B$15:$AF$15,FALSE)),0)</f>
        <v>0</v>
      </c>
      <c r="C4485" s="1165" t="str">
        <f t="shared" si="454"/>
        <v>PEXP301</v>
      </c>
      <c r="D4485" s="988" t="str">
        <f>'PE Holds'!$P$15</f>
        <v>Blue 
RAL 5015</v>
      </c>
      <c r="E4485" s="1165" t="s">
        <v>27827</v>
      </c>
      <c r="F4485" s="1165" t="s">
        <v>27824</v>
      </c>
      <c r="G4485" s="1170" t="s">
        <v>28040</v>
      </c>
    </row>
    <row r="4486" spans="1:7" ht="15" customHeight="1">
      <c r="A4486" s="1165" t="str">
        <f t="shared" si="453"/>
        <v>PEXP301GRY</v>
      </c>
      <c r="B4486" s="1165">
        <f>IFERROR(INDEX('PE Holds'!$B$15:$AF$554,MATCH(C4486,'PE Holds'!$B$15:$B$552,FALSE),MATCH(D4486,'PE Holds'!$B$15:$AF$15,FALSE)),0)</f>
        <v>0</v>
      </c>
      <c r="C4486" s="1165" t="str">
        <f t="shared" si="454"/>
        <v>PEXP301</v>
      </c>
      <c r="D4486" s="988" t="str">
        <f>'PE Holds'!$Q$15</f>
        <v>Grey 
RAL 7001</v>
      </c>
      <c r="E4486" s="1165" t="s">
        <v>27828</v>
      </c>
      <c r="F4486" s="1165" t="s">
        <v>27824</v>
      </c>
      <c r="G4486" s="1170" t="s">
        <v>28040</v>
      </c>
    </row>
    <row r="4487" spans="1:7" ht="15" customHeight="1">
      <c r="A4487" s="1165" t="str">
        <f t="shared" si="453"/>
        <v>PEXP301BLK</v>
      </c>
      <c r="B4487" s="1165">
        <f>IFERROR(INDEX('PE Holds'!$B$15:$AF$554,MATCH(C4487,'PE Holds'!$B$15:$B$552,FALSE),MATCH(D4487,'PE Holds'!$B$15:$AF$15,FALSE)),0)</f>
        <v>0</v>
      </c>
      <c r="C4487" s="1165" t="str">
        <f t="shared" si="454"/>
        <v>PEXP301</v>
      </c>
      <c r="D4487" s="988" t="str">
        <f>'PE Holds'!$R$15</f>
        <v>Black 
RAL 9005</v>
      </c>
      <c r="E4487" s="1165" t="s">
        <v>27829</v>
      </c>
      <c r="F4487" s="1165" t="s">
        <v>27824</v>
      </c>
      <c r="G4487" s="1170" t="s">
        <v>28040</v>
      </c>
    </row>
    <row r="4488" spans="1:7" ht="15" customHeight="1">
      <c r="A4488" s="1165" t="str">
        <f t="shared" si="453"/>
        <v>PEXP301FLO</v>
      </c>
      <c r="B4488" s="1165">
        <f>IFERROR(INDEX('PE Holds'!$B$15:$AF$554,MATCH(C4488,'PE Holds'!$B$15:$B$552,FALSE),MATCH(D4488,'PE Holds'!$B$15:$AF$15,FALSE)),0)</f>
        <v>0</v>
      </c>
      <c r="C4488" s="1165" t="str">
        <f t="shared" si="454"/>
        <v>PEXP301</v>
      </c>
      <c r="D4488" s="988" t="str">
        <f>'PE Holds'!$S$15</f>
        <v>Fluo 
Orange</v>
      </c>
      <c r="E4488" s="1165" t="s">
        <v>27830</v>
      </c>
      <c r="F4488" s="1165" t="s">
        <v>27824</v>
      </c>
      <c r="G4488" s="1170" t="s">
        <v>28040</v>
      </c>
    </row>
    <row r="4489" spans="1:7" ht="15" customHeight="1">
      <c r="A4489" s="1165" t="str">
        <f t="shared" si="453"/>
        <v>PEXP301FLG</v>
      </c>
      <c r="B4489" s="1165">
        <f>IFERROR(INDEX('PE Holds'!$B$15:$AF$554,MATCH(C4489,'PE Holds'!$B$15:$B$552,FALSE),MATCH(D4489,'PE Holds'!$B$15:$AF$15,FALSE)),0)</f>
        <v>0</v>
      </c>
      <c r="C4489" s="1165" t="str">
        <f t="shared" si="454"/>
        <v>PEXP301</v>
      </c>
      <c r="D4489" s="988" t="str">
        <f>'PE Holds'!$T$15</f>
        <v>Fluo 
Green</v>
      </c>
      <c r="E4489" s="1165" t="s">
        <v>27831</v>
      </c>
      <c r="F4489" s="1165" t="s">
        <v>27824</v>
      </c>
      <c r="G4489" s="1170" t="s">
        <v>28040</v>
      </c>
    </row>
    <row r="4490" spans="1:7" ht="15" customHeight="1">
      <c r="A4490" s="1165" t="str">
        <f t="shared" si="453"/>
        <v>PEXP301FLP</v>
      </c>
      <c r="B4490" s="1165">
        <f>IFERROR(INDEX('PE Holds'!$B$15:$AF$554,MATCH(C4490,'PE Holds'!$B$15:$B$552,FALSE),MATCH(D4490,'PE Holds'!$B$15:$AF$15,FALSE)),0)</f>
        <v>0</v>
      </c>
      <c r="C4490" s="1165" t="str">
        <f t="shared" si="454"/>
        <v>PEXP301</v>
      </c>
      <c r="D4490" s="988" t="str">
        <f>'PE Holds'!$U$15</f>
        <v>Fluo 
Pink</v>
      </c>
      <c r="E4490" s="1165" t="s">
        <v>27832</v>
      </c>
      <c r="F4490" s="1165" t="s">
        <v>27824</v>
      </c>
      <c r="G4490" s="1170" t="s">
        <v>28040</v>
      </c>
    </row>
    <row r="4491" spans="1:7" ht="15" customHeight="1">
      <c r="A4491" s="1165" t="str">
        <f t="shared" si="453"/>
        <v>PEXP301FLY</v>
      </c>
      <c r="B4491" s="1165">
        <f>IFERROR(INDEX('PE Holds'!$B$15:$AF$554,MATCH(C4491,'PE Holds'!$B$15:$B$552,FALSE),MATCH(D4491,'PE Holds'!$B$15:$AF$15,FALSE)),0)</f>
        <v>0</v>
      </c>
      <c r="C4491" s="1165" t="str">
        <f t="shared" si="454"/>
        <v>PEXP301</v>
      </c>
      <c r="D4491" s="988" t="str">
        <f>'PE Holds'!$V$15</f>
        <v>Fluo 
Yellow</v>
      </c>
      <c r="E4491" s="1165" t="s">
        <v>28041</v>
      </c>
      <c r="F4491" s="1165" t="s">
        <v>27824</v>
      </c>
      <c r="G4491" s="1170" t="s">
        <v>28040</v>
      </c>
    </row>
    <row r="4492" spans="1:7" ht="15" customHeight="1">
      <c r="A4492" s="1165" t="str">
        <f t="shared" si="453"/>
        <v>PEXP301VIO</v>
      </c>
      <c r="B4492" s="1165">
        <f>IFERROR(INDEX('PE Holds'!$B$15:$AF$554,MATCH(C4492,'PE Holds'!$B$15:$B$552,FALSE),MATCH(D4492,'PE Holds'!$B$15:$AF$15,FALSE)),0)</f>
        <v>0</v>
      </c>
      <c r="C4492" s="1165" t="str">
        <f t="shared" si="454"/>
        <v>PEXP301</v>
      </c>
      <c r="D4492" s="988" t="str">
        <f>'PE Holds'!$W$15</f>
        <v>Violet 
RAL 4008</v>
      </c>
      <c r="E4492" s="1165" t="s">
        <v>27833</v>
      </c>
      <c r="F4492" s="1165" t="s">
        <v>27824</v>
      </c>
      <c r="G4492" s="1170" t="s">
        <v>28040</v>
      </c>
    </row>
    <row r="4493" spans="1:7" ht="15" customHeight="1">
      <c r="A4493" s="1165" t="str">
        <f t="shared" si="453"/>
        <v>PEXP301MIN</v>
      </c>
      <c r="B4493" s="1165">
        <f>IFERROR(INDEX('PE Holds'!$B$15:$AF$554,MATCH(C4493,'PE Holds'!$B$15:$B$552,FALSE),MATCH(D4493,'PE Holds'!$B$15:$AF$15,FALSE)),0)</f>
        <v>0</v>
      </c>
      <c r="C4493" s="1165" t="str">
        <f t="shared" si="454"/>
        <v>PEXP301</v>
      </c>
      <c r="D4493" s="988" t="str">
        <f>'PE Holds'!$X$15</f>
        <v>Mint 
RAL 6027</v>
      </c>
      <c r="E4493" s="1165" t="s">
        <v>27834</v>
      </c>
      <c r="F4493" s="1165" t="s">
        <v>27824</v>
      </c>
      <c r="G4493" s="1170" t="s">
        <v>28040</v>
      </c>
    </row>
    <row r="4494" spans="1:7" ht="15" customHeight="1">
      <c r="A4494" s="1165" t="str">
        <f t="shared" si="453"/>
        <v>PEXP301ORA</v>
      </c>
      <c r="B4494" s="1165">
        <f>IFERROR(INDEX('PE Holds'!$B$15:$AF$554,MATCH(C4494,'PE Holds'!$B$15:$B$552,FALSE),MATCH(D4494,'PE Holds'!$B$15:$AF$15,FALSE)),0)</f>
        <v>0</v>
      </c>
      <c r="C4494" s="1165" t="str">
        <f t="shared" si="454"/>
        <v>PEXP301</v>
      </c>
      <c r="D4494" s="988" t="str">
        <f>'PE Holds'!$Y$15</f>
        <v>Pure Orange</v>
      </c>
      <c r="E4494" s="1165" t="s">
        <v>27836</v>
      </c>
      <c r="F4494" s="1165" t="s">
        <v>27824</v>
      </c>
      <c r="G4494" s="1170" t="s">
        <v>28040</v>
      </c>
    </row>
    <row r="4495" spans="1:7" ht="15" customHeight="1">
      <c r="A4495" s="1165" t="str">
        <f t="shared" si="453"/>
        <v>PEXP302WHI</v>
      </c>
      <c r="B4495" s="1165">
        <f>IFERROR(INDEX('PE Holds'!$B$15:$AF$554,MATCH(C4495,'PE Holds'!$B$15:$B$552,FALSE),MATCH(D4495,'PE Holds'!$B$15:$AF$15,FALSE)),0)</f>
        <v>0</v>
      </c>
      <c r="C4495" s="1165" t="s">
        <v>28142</v>
      </c>
      <c r="D4495" s="1166" t="str">
        <f>'PE Holds'!$L$15</f>
        <v>White 
RAL 9016</v>
      </c>
      <c r="E4495" s="1165" t="s">
        <v>27838</v>
      </c>
      <c r="F4495" s="1165" t="s">
        <v>27824</v>
      </c>
      <c r="G4495" s="1170" t="s">
        <v>28040</v>
      </c>
    </row>
    <row r="4496" spans="1:7" ht="15" customHeight="1">
      <c r="A4496" s="1165" t="str">
        <f t="shared" si="453"/>
        <v>PEXP302YEL</v>
      </c>
      <c r="B4496" s="1165">
        <f>IFERROR(INDEX('PE Holds'!$B$15:$AF$554,MATCH(C4496,'PE Holds'!$B$15:$B$552,FALSE),MATCH(D4496,'PE Holds'!$B$15:$AF$15,FALSE)),0)</f>
        <v>0</v>
      </c>
      <c r="C4496" s="1165" t="str">
        <f>+C4495</f>
        <v>PEXP302</v>
      </c>
      <c r="D4496" s="988" t="str">
        <f>'PE Holds'!$M$15</f>
        <v>Yellow 
RAL 1026</v>
      </c>
      <c r="E4496" s="1165" t="s">
        <v>27823</v>
      </c>
      <c r="F4496" s="1165" t="s">
        <v>27824</v>
      </c>
      <c r="G4496" s="1170" t="s">
        <v>28040</v>
      </c>
    </row>
    <row r="4497" spans="1:7" ht="15" customHeight="1">
      <c r="A4497" s="1165" t="str">
        <f t="shared" si="453"/>
        <v>PEXP302GRE</v>
      </c>
      <c r="B4497" s="1165">
        <f>IFERROR(INDEX('PE Holds'!$B$15:$AF$554,MATCH(C4497,'PE Holds'!$B$15:$B$552,FALSE),MATCH(D4497,'PE Holds'!$B$15:$AF$15,FALSE)),0)</f>
        <v>0</v>
      </c>
      <c r="C4497" s="1165" t="str">
        <f t="shared" ref="C4497:C4508" si="455">+C4496</f>
        <v>PEXP302</v>
      </c>
      <c r="D4497" s="988" t="str">
        <f>'PE Holds'!$N$15</f>
        <v>Green 
RAL 6002</v>
      </c>
      <c r="E4497" s="1165" t="s">
        <v>27837</v>
      </c>
      <c r="F4497" s="1165" t="s">
        <v>27824</v>
      </c>
      <c r="G4497" s="1170" t="s">
        <v>28040</v>
      </c>
    </row>
    <row r="4498" spans="1:7" ht="15" customHeight="1">
      <c r="A4498" s="1165" t="str">
        <f t="shared" si="453"/>
        <v>PEXP302RED</v>
      </c>
      <c r="B4498" s="1165">
        <f>IFERROR(INDEX('PE Holds'!$B$15:$AF$554,MATCH(C4498,'PE Holds'!$B$15:$B$552,FALSE),MATCH(D4498,'PE Holds'!$B$15:$AF$15,FALSE)),0)</f>
        <v>0</v>
      </c>
      <c r="C4498" s="1165" t="str">
        <f t="shared" si="455"/>
        <v>PEXP302</v>
      </c>
      <c r="D4498" s="988" t="str">
        <f>'PE Holds'!$O$15</f>
        <v>Red 
RAL 3020</v>
      </c>
      <c r="E4498" s="1165" t="s">
        <v>27826</v>
      </c>
      <c r="F4498" s="1165" t="s">
        <v>27824</v>
      </c>
      <c r="G4498" s="1170" t="s">
        <v>28040</v>
      </c>
    </row>
    <row r="4499" spans="1:7" ht="15" customHeight="1">
      <c r="A4499" s="1165" t="str">
        <f t="shared" si="453"/>
        <v>PEXP302BLU</v>
      </c>
      <c r="B4499" s="1165">
        <f>IFERROR(INDEX('PE Holds'!$B$15:$AF$554,MATCH(C4499,'PE Holds'!$B$15:$B$552,FALSE),MATCH(D4499,'PE Holds'!$B$15:$AF$15,FALSE)),0)</f>
        <v>0</v>
      </c>
      <c r="C4499" s="1165" t="str">
        <f t="shared" si="455"/>
        <v>PEXP302</v>
      </c>
      <c r="D4499" s="988" t="str">
        <f>'PE Holds'!$P$15</f>
        <v>Blue 
RAL 5015</v>
      </c>
      <c r="E4499" s="1165" t="s">
        <v>27827</v>
      </c>
      <c r="F4499" s="1165" t="s">
        <v>27824</v>
      </c>
      <c r="G4499" s="1170" t="s">
        <v>28040</v>
      </c>
    </row>
    <row r="4500" spans="1:7" ht="15" customHeight="1">
      <c r="A4500" s="1165" t="str">
        <f t="shared" si="453"/>
        <v>PEXP302GRY</v>
      </c>
      <c r="B4500" s="1165">
        <f>IFERROR(INDEX('PE Holds'!$B$15:$AF$554,MATCH(C4500,'PE Holds'!$B$15:$B$552,FALSE),MATCH(D4500,'PE Holds'!$B$15:$AF$15,FALSE)),0)</f>
        <v>0</v>
      </c>
      <c r="C4500" s="1165" t="str">
        <f t="shared" si="455"/>
        <v>PEXP302</v>
      </c>
      <c r="D4500" s="988" t="str">
        <f>'PE Holds'!$Q$15</f>
        <v>Grey 
RAL 7001</v>
      </c>
      <c r="E4500" s="1165" t="s">
        <v>27828</v>
      </c>
      <c r="F4500" s="1165" t="s">
        <v>27824</v>
      </c>
      <c r="G4500" s="1170" t="s">
        <v>28040</v>
      </c>
    </row>
    <row r="4501" spans="1:7" ht="15" customHeight="1">
      <c r="A4501" s="1165" t="str">
        <f t="shared" si="453"/>
        <v>PEXP302BLK</v>
      </c>
      <c r="B4501" s="1165">
        <f>IFERROR(INDEX('PE Holds'!$B$15:$AF$554,MATCH(C4501,'PE Holds'!$B$15:$B$552,FALSE),MATCH(D4501,'PE Holds'!$B$15:$AF$15,FALSE)),0)</f>
        <v>0</v>
      </c>
      <c r="C4501" s="1165" t="str">
        <f t="shared" si="455"/>
        <v>PEXP302</v>
      </c>
      <c r="D4501" s="988" t="str">
        <f>'PE Holds'!$R$15</f>
        <v>Black 
RAL 9005</v>
      </c>
      <c r="E4501" s="1165" t="s">
        <v>27829</v>
      </c>
      <c r="F4501" s="1165" t="s">
        <v>27824</v>
      </c>
      <c r="G4501" s="1170" t="s">
        <v>28040</v>
      </c>
    </row>
    <row r="4502" spans="1:7" ht="15" customHeight="1">
      <c r="A4502" s="1165" t="str">
        <f t="shared" si="453"/>
        <v>PEXP302FLO</v>
      </c>
      <c r="B4502" s="1165">
        <f>IFERROR(INDEX('PE Holds'!$B$15:$AF$554,MATCH(C4502,'PE Holds'!$B$15:$B$552,FALSE),MATCH(D4502,'PE Holds'!$B$15:$AF$15,FALSE)),0)</f>
        <v>0</v>
      </c>
      <c r="C4502" s="1165" t="str">
        <f t="shared" si="455"/>
        <v>PEXP302</v>
      </c>
      <c r="D4502" s="988" t="str">
        <f>'PE Holds'!$S$15</f>
        <v>Fluo 
Orange</v>
      </c>
      <c r="E4502" s="1165" t="s">
        <v>27830</v>
      </c>
      <c r="F4502" s="1165" t="s">
        <v>27824</v>
      </c>
      <c r="G4502" s="1170" t="s">
        <v>28040</v>
      </c>
    </row>
    <row r="4503" spans="1:7" ht="15" customHeight="1">
      <c r="A4503" s="1165" t="str">
        <f t="shared" si="453"/>
        <v>PEXP302FLG</v>
      </c>
      <c r="B4503" s="1165">
        <f>IFERROR(INDEX('PE Holds'!$B$15:$AF$554,MATCH(C4503,'PE Holds'!$B$15:$B$552,FALSE),MATCH(D4503,'PE Holds'!$B$15:$AF$15,FALSE)),0)</f>
        <v>0</v>
      </c>
      <c r="C4503" s="1165" t="str">
        <f t="shared" si="455"/>
        <v>PEXP302</v>
      </c>
      <c r="D4503" s="988" t="str">
        <f>'PE Holds'!$T$15</f>
        <v>Fluo 
Green</v>
      </c>
      <c r="E4503" s="1165" t="s">
        <v>27831</v>
      </c>
      <c r="F4503" s="1165" t="s">
        <v>27824</v>
      </c>
      <c r="G4503" s="1170" t="s">
        <v>28040</v>
      </c>
    </row>
    <row r="4504" spans="1:7" ht="15" customHeight="1">
      <c r="A4504" s="1165" t="str">
        <f t="shared" si="453"/>
        <v>PEXP302FLP</v>
      </c>
      <c r="B4504" s="1165">
        <f>IFERROR(INDEX('PE Holds'!$B$15:$AF$554,MATCH(C4504,'PE Holds'!$B$15:$B$552,FALSE),MATCH(D4504,'PE Holds'!$B$15:$AF$15,FALSE)),0)</f>
        <v>0</v>
      </c>
      <c r="C4504" s="1165" t="str">
        <f t="shared" si="455"/>
        <v>PEXP302</v>
      </c>
      <c r="D4504" s="988" t="str">
        <f>'PE Holds'!$U$15</f>
        <v>Fluo 
Pink</v>
      </c>
      <c r="E4504" s="1165" t="s">
        <v>27832</v>
      </c>
      <c r="F4504" s="1165" t="s">
        <v>27824</v>
      </c>
      <c r="G4504" s="1170" t="s">
        <v>28040</v>
      </c>
    </row>
    <row r="4505" spans="1:7" ht="15" customHeight="1">
      <c r="A4505" s="1165" t="str">
        <f t="shared" si="453"/>
        <v>PEXP302FLY</v>
      </c>
      <c r="B4505" s="1165">
        <f>IFERROR(INDEX('PE Holds'!$B$15:$AF$554,MATCH(C4505,'PE Holds'!$B$15:$B$552,FALSE),MATCH(D4505,'PE Holds'!$B$15:$AF$15,FALSE)),0)</f>
        <v>0</v>
      </c>
      <c r="C4505" s="1165" t="str">
        <f t="shared" si="455"/>
        <v>PEXP302</v>
      </c>
      <c r="D4505" s="988" t="str">
        <f>'PE Holds'!$V$15</f>
        <v>Fluo 
Yellow</v>
      </c>
      <c r="E4505" s="1165" t="s">
        <v>28041</v>
      </c>
      <c r="F4505" s="1165" t="s">
        <v>27824</v>
      </c>
      <c r="G4505" s="1170" t="s">
        <v>28040</v>
      </c>
    </row>
    <row r="4506" spans="1:7" ht="15" customHeight="1">
      <c r="A4506" s="1165" t="str">
        <f t="shared" si="453"/>
        <v>PEXP302VIO</v>
      </c>
      <c r="B4506" s="1165">
        <f>IFERROR(INDEX('PE Holds'!$B$15:$AF$554,MATCH(C4506,'PE Holds'!$B$15:$B$552,FALSE),MATCH(D4506,'PE Holds'!$B$15:$AF$15,FALSE)),0)</f>
        <v>0</v>
      </c>
      <c r="C4506" s="1165" t="str">
        <f t="shared" si="455"/>
        <v>PEXP302</v>
      </c>
      <c r="D4506" s="988" t="str">
        <f>'PE Holds'!$W$15</f>
        <v>Violet 
RAL 4008</v>
      </c>
      <c r="E4506" s="1165" t="s">
        <v>27833</v>
      </c>
      <c r="F4506" s="1165" t="s">
        <v>27824</v>
      </c>
      <c r="G4506" s="1170" t="s">
        <v>28040</v>
      </c>
    </row>
    <row r="4507" spans="1:7" ht="15" customHeight="1">
      <c r="A4507" s="1165" t="str">
        <f t="shared" si="453"/>
        <v>PEXP302MIN</v>
      </c>
      <c r="B4507" s="1165">
        <f>IFERROR(INDEX('PE Holds'!$B$15:$AF$554,MATCH(C4507,'PE Holds'!$B$15:$B$552,FALSE),MATCH(D4507,'PE Holds'!$B$15:$AF$15,FALSE)),0)</f>
        <v>0</v>
      </c>
      <c r="C4507" s="1165" t="str">
        <f t="shared" si="455"/>
        <v>PEXP302</v>
      </c>
      <c r="D4507" s="988" t="str">
        <f>'PE Holds'!$X$15</f>
        <v>Mint 
RAL 6027</v>
      </c>
      <c r="E4507" s="1165" t="s">
        <v>27834</v>
      </c>
      <c r="F4507" s="1165" t="s">
        <v>27824</v>
      </c>
      <c r="G4507" s="1170" t="s">
        <v>28040</v>
      </c>
    </row>
    <row r="4508" spans="1:7" ht="15" customHeight="1">
      <c r="A4508" s="1165" t="str">
        <f t="shared" si="453"/>
        <v>PEXP302ORA</v>
      </c>
      <c r="B4508" s="1165">
        <f>IFERROR(INDEX('PE Holds'!$B$15:$AF$554,MATCH(C4508,'PE Holds'!$B$15:$B$552,FALSE),MATCH(D4508,'PE Holds'!$B$15:$AF$15,FALSE)),0)</f>
        <v>0</v>
      </c>
      <c r="C4508" s="1165" t="str">
        <f t="shared" si="455"/>
        <v>PEXP302</v>
      </c>
      <c r="D4508" s="988" t="str">
        <f>'PE Holds'!$Y$15</f>
        <v>Pure Orange</v>
      </c>
      <c r="E4508" s="1165" t="s">
        <v>27836</v>
      </c>
      <c r="F4508" s="1165" t="s">
        <v>27824</v>
      </c>
      <c r="G4508" s="1170" t="s">
        <v>28040</v>
      </c>
    </row>
    <row r="4509" spans="1:7" ht="15" customHeight="1">
      <c r="A4509" s="1165" t="str">
        <f t="shared" si="453"/>
        <v>PEXP303WHI</v>
      </c>
      <c r="B4509" s="1165">
        <f>IFERROR(INDEX('PE Holds'!$B$15:$AF$554,MATCH(C4509,'PE Holds'!$B$15:$B$552,FALSE),MATCH(D4509,'PE Holds'!$B$15:$AF$15,FALSE)),0)</f>
        <v>0</v>
      </c>
      <c r="C4509" s="1165" t="s">
        <v>28143</v>
      </c>
      <c r="D4509" s="1166" t="str">
        <f>'PE Holds'!$L$15</f>
        <v>White 
RAL 9016</v>
      </c>
      <c r="E4509" s="1165" t="s">
        <v>27838</v>
      </c>
      <c r="F4509" s="1165" t="s">
        <v>27824</v>
      </c>
      <c r="G4509" s="1170" t="s">
        <v>28040</v>
      </c>
    </row>
    <row r="4510" spans="1:7" ht="15" customHeight="1">
      <c r="A4510" s="1165" t="str">
        <f t="shared" si="453"/>
        <v>PEXP303YEL</v>
      </c>
      <c r="B4510" s="1165">
        <f>IFERROR(INDEX('PE Holds'!$B$15:$AF$554,MATCH(C4510,'PE Holds'!$B$15:$B$552,FALSE),MATCH(D4510,'PE Holds'!$B$15:$AF$15,FALSE)),0)</f>
        <v>0</v>
      </c>
      <c r="C4510" s="1165" t="str">
        <f>+C4509</f>
        <v>PEXP303</v>
      </c>
      <c r="D4510" s="988" t="str">
        <f>'PE Holds'!$M$15</f>
        <v>Yellow 
RAL 1026</v>
      </c>
      <c r="E4510" s="1165" t="s">
        <v>27823</v>
      </c>
      <c r="F4510" s="1165" t="s">
        <v>27824</v>
      </c>
      <c r="G4510" s="1170" t="s">
        <v>28040</v>
      </c>
    </row>
    <row r="4511" spans="1:7" ht="15" customHeight="1">
      <c r="A4511" s="1165" t="str">
        <f t="shared" si="453"/>
        <v>PEXP303GRE</v>
      </c>
      <c r="B4511" s="1165">
        <f>IFERROR(INDEX('PE Holds'!$B$15:$AF$554,MATCH(C4511,'PE Holds'!$B$15:$B$552,FALSE),MATCH(D4511,'PE Holds'!$B$15:$AF$15,FALSE)),0)</f>
        <v>0</v>
      </c>
      <c r="C4511" s="1165" t="str">
        <f t="shared" ref="C4511:C4522" si="456">+C4510</f>
        <v>PEXP303</v>
      </c>
      <c r="D4511" s="988" t="str">
        <f>'PE Holds'!$N$15</f>
        <v>Green 
RAL 6002</v>
      </c>
      <c r="E4511" s="1165" t="s">
        <v>27837</v>
      </c>
      <c r="F4511" s="1165" t="s">
        <v>27824</v>
      </c>
      <c r="G4511" s="1170" t="s">
        <v>28040</v>
      </c>
    </row>
    <row r="4512" spans="1:7" ht="15" customHeight="1">
      <c r="A4512" s="1165" t="str">
        <f t="shared" si="453"/>
        <v>PEXP303RED</v>
      </c>
      <c r="B4512" s="1165">
        <f>IFERROR(INDEX('PE Holds'!$B$15:$AF$554,MATCH(C4512,'PE Holds'!$B$15:$B$552,FALSE),MATCH(D4512,'PE Holds'!$B$15:$AF$15,FALSE)),0)</f>
        <v>0</v>
      </c>
      <c r="C4512" s="1165" t="str">
        <f t="shared" si="456"/>
        <v>PEXP303</v>
      </c>
      <c r="D4512" s="988" t="str">
        <f>'PE Holds'!$O$15</f>
        <v>Red 
RAL 3020</v>
      </c>
      <c r="E4512" s="1165" t="s">
        <v>27826</v>
      </c>
      <c r="F4512" s="1165" t="s">
        <v>27824</v>
      </c>
      <c r="G4512" s="1170" t="s">
        <v>28040</v>
      </c>
    </row>
    <row r="4513" spans="1:7" ht="15" customHeight="1">
      <c r="A4513" s="1165" t="str">
        <f t="shared" si="453"/>
        <v>PEXP303BLU</v>
      </c>
      <c r="B4513" s="1165">
        <f>IFERROR(INDEX('PE Holds'!$B$15:$AF$554,MATCH(C4513,'PE Holds'!$B$15:$B$552,FALSE),MATCH(D4513,'PE Holds'!$B$15:$AF$15,FALSE)),0)</f>
        <v>0</v>
      </c>
      <c r="C4513" s="1165" t="str">
        <f t="shared" si="456"/>
        <v>PEXP303</v>
      </c>
      <c r="D4513" s="988" t="str">
        <f>'PE Holds'!$P$15</f>
        <v>Blue 
RAL 5015</v>
      </c>
      <c r="E4513" s="1165" t="s">
        <v>27827</v>
      </c>
      <c r="F4513" s="1165" t="s">
        <v>27824</v>
      </c>
      <c r="G4513" s="1170" t="s">
        <v>28040</v>
      </c>
    </row>
    <row r="4514" spans="1:7" ht="15" customHeight="1">
      <c r="A4514" s="1165" t="str">
        <f t="shared" si="453"/>
        <v>PEXP303GRY</v>
      </c>
      <c r="B4514" s="1165">
        <f>IFERROR(INDEX('PE Holds'!$B$15:$AF$554,MATCH(C4514,'PE Holds'!$B$15:$B$552,FALSE),MATCH(D4514,'PE Holds'!$B$15:$AF$15,FALSE)),0)</f>
        <v>0</v>
      </c>
      <c r="C4514" s="1165" t="str">
        <f t="shared" si="456"/>
        <v>PEXP303</v>
      </c>
      <c r="D4514" s="988" t="str">
        <f>'PE Holds'!$Q$15</f>
        <v>Grey 
RAL 7001</v>
      </c>
      <c r="E4514" s="1165" t="s">
        <v>27828</v>
      </c>
      <c r="F4514" s="1165" t="s">
        <v>27824</v>
      </c>
      <c r="G4514" s="1170" t="s">
        <v>28040</v>
      </c>
    </row>
    <row r="4515" spans="1:7" ht="15" customHeight="1">
      <c r="A4515" s="1165" t="str">
        <f t="shared" si="453"/>
        <v>PEXP303BLK</v>
      </c>
      <c r="B4515" s="1165">
        <f>IFERROR(INDEX('PE Holds'!$B$15:$AF$554,MATCH(C4515,'PE Holds'!$B$15:$B$552,FALSE),MATCH(D4515,'PE Holds'!$B$15:$AF$15,FALSE)),0)</f>
        <v>0</v>
      </c>
      <c r="C4515" s="1165" t="str">
        <f t="shared" si="456"/>
        <v>PEXP303</v>
      </c>
      <c r="D4515" s="988" t="str">
        <f>'PE Holds'!$R$15</f>
        <v>Black 
RAL 9005</v>
      </c>
      <c r="E4515" s="1165" t="s">
        <v>27829</v>
      </c>
      <c r="F4515" s="1165" t="s">
        <v>27824</v>
      </c>
      <c r="G4515" s="1170" t="s">
        <v>28040</v>
      </c>
    </row>
    <row r="4516" spans="1:7" ht="15" customHeight="1">
      <c r="A4516" s="1165" t="str">
        <f t="shared" si="453"/>
        <v>PEXP303FLO</v>
      </c>
      <c r="B4516" s="1165">
        <f>IFERROR(INDEX('PE Holds'!$B$15:$AF$554,MATCH(C4516,'PE Holds'!$B$15:$B$552,FALSE),MATCH(D4516,'PE Holds'!$B$15:$AF$15,FALSE)),0)</f>
        <v>0</v>
      </c>
      <c r="C4516" s="1165" t="str">
        <f t="shared" si="456"/>
        <v>PEXP303</v>
      </c>
      <c r="D4516" s="988" t="str">
        <f>'PE Holds'!$S$15</f>
        <v>Fluo 
Orange</v>
      </c>
      <c r="E4516" s="1165" t="s">
        <v>27830</v>
      </c>
      <c r="F4516" s="1165" t="s">
        <v>27824</v>
      </c>
      <c r="G4516" s="1170" t="s">
        <v>28040</v>
      </c>
    </row>
    <row r="4517" spans="1:7" ht="15" customHeight="1">
      <c r="A4517" s="1165" t="str">
        <f t="shared" si="453"/>
        <v>PEXP303FLG</v>
      </c>
      <c r="B4517" s="1165">
        <f>IFERROR(INDEX('PE Holds'!$B$15:$AF$554,MATCH(C4517,'PE Holds'!$B$15:$B$552,FALSE),MATCH(D4517,'PE Holds'!$B$15:$AF$15,FALSE)),0)</f>
        <v>0</v>
      </c>
      <c r="C4517" s="1165" t="str">
        <f t="shared" si="456"/>
        <v>PEXP303</v>
      </c>
      <c r="D4517" s="988" t="str">
        <f>'PE Holds'!$T$15</f>
        <v>Fluo 
Green</v>
      </c>
      <c r="E4517" s="1165" t="s">
        <v>27831</v>
      </c>
      <c r="F4517" s="1165" t="s">
        <v>27824</v>
      </c>
      <c r="G4517" s="1170" t="s">
        <v>28040</v>
      </c>
    </row>
    <row r="4518" spans="1:7" ht="15" customHeight="1">
      <c r="A4518" s="1165" t="str">
        <f t="shared" si="453"/>
        <v>PEXP303FLP</v>
      </c>
      <c r="B4518" s="1165">
        <f>IFERROR(INDEX('PE Holds'!$B$15:$AF$554,MATCH(C4518,'PE Holds'!$B$15:$B$552,FALSE),MATCH(D4518,'PE Holds'!$B$15:$AF$15,FALSE)),0)</f>
        <v>0</v>
      </c>
      <c r="C4518" s="1165" t="str">
        <f t="shared" si="456"/>
        <v>PEXP303</v>
      </c>
      <c r="D4518" s="988" t="str">
        <f>'PE Holds'!$U$15</f>
        <v>Fluo 
Pink</v>
      </c>
      <c r="E4518" s="1165" t="s">
        <v>27832</v>
      </c>
      <c r="F4518" s="1165" t="s">
        <v>27824</v>
      </c>
      <c r="G4518" s="1170" t="s">
        <v>28040</v>
      </c>
    </row>
    <row r="4519" spans="1:7" ht="15" customHeight="1">
      <c r="A4519" s="1165" t="str">
        <f t="shared" si="453"/>
        <v>PEXP303FLY</v>
      </c>
      <c r="B4519" s="1165">
        <f>IFERROR(INDEX('PE Holds'!$B$15:$AF$554,MATCH(C4519,'PE Holds'!$B$15:$B$552,FALSE),MATCH(D4519,'PE Holds'!$B$15:$AF$15,FALSE)),0)</f>
        <v>0</v>
      </c>
      <c r="C4519" s="1165" t="str">
        <f t="shared" si="456"/>
        <v>PEXP303</v>
      </c>
      <c r="D4519" s="988" t="str">
        <f>'PE Holds'!$V$15</f>
        <v>Fluo 
Yellow</v>
      </c>
      <c r="E4519" s="1165" t="s">
        <v>28041</v>
      </c>
      <c r="F4519" s="1165" t="s">
        <v>27824</v>
      </c>
      <c r="G4519" s="1170" t="s">
        <v>28040</v>
      </c>
    </row>
    <row r="4520" spans="1:7" ht="15" customHeight="1">
      <c r="A4520" s="1165" t="str">
        <f t="shared" si="453"/>
        <v>PEXP303VIO</v>
      </c>
      <c r="B4520" s="1165">
        <f>IFERROR(INDEX('PE Holds'!$B$15:$AF$554,MATCH(C4520,'PE Holds'!$B$15:$B$552,FALSE),MATCH(D4520,'PE Holds'!$B$15:$AF$15,FALSE)),0)</f>
        <v>0</v>
      </c>
      <c r="C4520" s="1165" t="str">
        <f t="shared" si="456"/>
        <v>PEXP303</v>
      </c>
      <c r="D4520" s="988" t="str">
        <f>'PE Holds'!$W$15</f>
        <v>Violet 
RAL 4008</v>
      </c>
      <c r="E4520" s="1165" t="s">
        <v>27833</v>
      </c>
      <c r="F4520" s="1165" t="s">
        <v>27824</v>
      </c>
      <c r="G4520" s="1170" t="s">
        <v>28040</v>
      </c>
    </row>
    <row r="4521" spans="1:7" ht="15" customHeight="1">
      <c r="A4521" s="1165" t="str">
        <f t="shared" si="453"/>
        <v>PEXP303MIN</v>
      </c>
      <c r="B4521" s="1165">
        <f>IFERROR(INDEX('PE Holds'!$B$15:$AF$554,MATCH(C4521,'PE Holds'!$B$15:$B$552,FALSE),MATCH(D4521,'PE Holds'!$B$15:$AF$15,FALSE)),0)</f>
        <v>0</v>
      </c>
      <c r="C4521" s="1165" t="str">
        <f t="shared" si="456"/>
        <v>PEXP303</v>
      </c>
      <c r="D4521" s="988" t="str">
        <f>'PE Holds'!$X$15</f>
        <v>Mint 
RAL 6027</v>
      </c>
      <c r="E4521" s="1165" t="s">
        <v>27834</v>
      </c>
      <c r="F4521" s="1165" t="s">
        <v>27824</v>
      </c>
      <c r="G4521" s="1170" t="s">
        <v>28040</v>
      </c>
    </row>
    <row r="4522" spans="1:7" ht="15" customHeight="1">
      <c r="A4522" s="1165" t="str">
        <f t="shared" si="453"/>
        <v>PEXP303ORA</v>
      </c>
      <c r="B4522" s="1165">
        <f>IFERROR(INDEX('PE Holds'!$B$15:$AF$554,MATCH(C4522,'PE Holds'!$B$15:$B$552,FALSE),MATCH(D4522,'PE Holds'!$B$15:$AF$15,FALSE)),0)</f>
        <v>0</v>
      </c>
      <c r="C4522" s="1165" t="str">
        <f t="shared" si="456"/>
        <v>PEXP303</v>
      </c>
      <c r="D4522" s="988" t="str">
        <f>'PE Holds'!$Y$15</f>
        <v>Pure Orange</v>
      </c>
      <c r="E4522" s="1165" t="s">
        <v>27836</v>
      </c>
      <c r="F4522" s="1165" t="s">
        <v>27824</v>
      </c>
      <c r="G4522" s="1170" t="s">
        <v>28040</v>
      </c>
    </row>
    <row r="4523" spans="1:7" ht="15" customHeight="1">
      <c r="A4523" s="1165" t="str">
        <f t="shared" si="453"/>
        <v>PEXP304WHI</v>
      </c>
      <c r="B4523" s="1165">
        <f>IFERROR(INDEX('PE Holds'!$B$15:$AF$554,MATCH(C4523,'PE Holds'!$B$15:$B$552,FALSE),MATCH(D4523,'PE Holds'!$B$15:$AF$15,FALSE)),0)</f>
        <v>0</v>
      </c>
      <c r="C4523" s="1165" t="s">
        <v>28144</v>
      </c>
      <c r="D4523" s="1166" t="str">
        <f>'PE Holds'!$L$15</f>
        <v>White 
RAL 9016</v>
      </c>
      <c r="E4523" s="1165" t="s">
        <v>27838</v>
      </c>
      <c r="F4523" s="1165" t="s">
        <v>27824</v>
      </c>
      <c r="G4523" s="1170" t="s">
        <v>28040</v>
      </c>
    </row>
    <row r="4524" spans="1:7" ht="15" customHeight="1">
      <c r="A4524" s="1165" t="str">
        <f t="shared" si="453"/>
        <v>PEXP304YEL</v>
      </c>
      <c r="B4524" s="1165">
        <f>IFERROR(INDEX('PE Holds'!$B$15:$AF$554,MATCH(C4524,'PE Holds'!$B$15:$B$552,FALSE),MATCH(D4524,'PE Holds'!$B$15:$AF$15,FALSE)),0)</f>
        <v>0</v>
      </c>
      <c r="C4524" s="1165" t="str">
        <f>+C4523</f>
        <v>PEXP304</v>
      </c>
      <c r="D4524" s="988" t="str">
        <f>'PE Holds'!$M$15</f>
        <v>Yellow 
RAL 1026</v>
      </c>
      <c r="E4524" s="1165" t="s">
        <v>27823</v>
      </c>
      <c r="F4524" s="1165" t="s">
        <v>27824</v>
      </c>
      <c r="G4524" s="1170" t="s">
        <v>28040</v>
      </c>
    </row>
    <row r="4525" spans="1:7" ht="15" customHeight="1">
      <c r="A4525" s="1165" t="str">
        <f t="shared" si="453"/>
        <v>PEXP304GRE</v>
      </c>
      <c r="B4525" s="1165">
        <f>IFERROR(INDEX('PE Holds'!$B$15:$AF$554,MATCH(C4525,'PE Holds'!$B$15:$B$552,FALSE),MATCH(D4525,'PE Holds'!$B$15:$AF$15,FALSE)),0)</f>
        <v>0</v>
      </c>
      <c r="C4525" s="1165" t="str">
        <f t="shared" ref="C4525:C4536" si="457">+C4524</f>
        <v>PEXP304</v>
      </c>
      <c r="D4525" s="988" t="str">
        <f>'PE Holds'!$N$15</f>
        <v>Green 
RAL 6002</v>
      </c>
      <c r="E4525" s="1165" t="s">
        <v>27837</v>
      </c>
      <c r="F4525" s="1165" t="s">
        <v>27824</v>
      </c>
      <c r="G4525" s="1170" t="s">
        <v>28040</v>
      </c>
    </row>
    <row r="4526" spans="1:7" ht="15" customHeight="1">
      <c r="A4526" s="1165" t="str">
        <f t="shared" si="453"/>
        <v>PEXP304RED</v>
      </c>
      <c r="B4526" s="1165">
        <f>IFERROR(INDEX('PE Holds'!$B$15:$AF$554,MATCH(C4526,'PE Holds'!$B$15:$B$552,FALSE),MATCH(D4526,'PE Holds'!$B$15:$AF$15,FALSE)),0)</f>
        <v>0</v>
      </c>
      <c r="C4526" s="1165" t="str">
        <f t="shared" si="457"/>
        <v>PEXP304</v>
      </c>
      <c r="D4526" s="988" t="str">
        <f>'PE Holds'!$O$15</f>
        <v>Red 
RAL 3020</v>
      </c>
      <c r="E4526" s="1165" t="s">
        <v>27826</v>
      </c>
      <c r="F4526" s="1165" t="s">
        <v>27824</v>
      </c>
      <c r="G4526" s="1170" t="s">
        <v>28040</v>
      </c>
    </row>
    <row r="4527" spans="1:7" ht="15" customHeight="1">
      <c r="A4527" s="1165" t="str">
        <f t="shared" si="453"/>
        <v>PEXP304BLU</v>
      </c>
      <c r="B4527" s="1165">
        <f>IFERROR(INDEX('PE Holds'!$B$15:$AF$554,MATCH(C4527,'PE Holds'!$B$15:$B$552,FALSE),MATCH(D4527,'PE Holds'!$B$15:$AF$15,FALSE)),0)</f>
        <v>0</v>
      </c>
      <c r="C4527" s="1165" t="str">
        <f t="shared" si="457"/>
        <v>PEXP304</v>
      </c>
      <c r="D4527" s="988" t="str">
        <f>'PE Holds'!$P$15</f>
        <v>Blue 
RAL 5015</v>
      </c>
      <c r="E4527" s="1165" t="s">
        <v>27827</v>
      </c>
      <c r="F4527" s="1165" t="s">
        <v>27824</v>
      </c>
      <c r="G4527" s="1170" t="s">
        <v>28040</v>
      </c>
    </row>
    <row r="4528" spans="1:7" ht="15" customHeight="1">
      <c r="A4528" s="1165" t="str">
        <f t="shared" si="453"/>
        <v>PEXP304GRY</v>
      </c>
      <c r="B4528" s="1165">
        <f>IFERROR(INDEX('PE Holds'!$B$15:$AF$554,MATCH(C4528,'PE Holds'!$B$15:$B$552,FALSE),MATCH(D4528,'PE Holds'!$B$15:$AF$15,FALSE)),0)</f>
        <v>0</v>
      </c>
      <c r="C4528" s="1165" t="str">
        <f t="shared" si="457"/>
        <v>PEXP304</v>
      </c>
      <c r="D4528" s="988" t="str">
        <f>'PE Holds'!$Q$15</f>
        <v>Grey 
RAL 7001</v>
      </c>
      <c r="E4528" s="1165" t="s">
        <v>27828</v>
      </c>
      <c r="F4528" s="1165" t="s">
        <v>27824</v>
      </c>
      <c r="G4528" s="1170" t="s">
        <v>28040</v>
      </c>
    </row>
    <row r="4529" spans="1:7" ht="15" customHeight="1">
      <c r="A4529" s="1165" t="str">
        <f t="shared" si="453"/>
        <v>PEXP304BLK</v>
      </c>
      <c r="B4529" s="1165">
        <f>IFERROR(INDEX('PE Holds'!$B$15:$AF$554,MATCH(C4529,'PE Holds'!$B$15:$B$552,FALSE),MATCH(D4529,'PE Holds'!$B$15:$AF$15,FALSE)),0)</f>
        <v>0</v>
      </c>
      <c r="C4529" s="1165" t="str">
        <f t="shared" si="457"/>
        <v>PEXP304</v>
      </c>
      <c r="D4529" s="988" t="str">
        <f>'PE Holds'!$R$15</f>
        <v>Black 
RAL 9005</v>
      </c>
      <c r="E4529" s="1165" t="s">
        <v>27829</v>
      </c>
      <c r="F4529" s="1165" t="s">
        <v>27824</v>
      </c>
      <c r="G4529" s="1170" t="s">
        <v>28040</v>
      </c>
    </row>
    <row r="4530" spans="1:7" ht="15" customHeight="1">
      <c r="A4530" s="1165" t="str">
        <f t="shared" si="453"/>
        <v>PEXP304FLO</v>
      </c>
      <c r="B4530" s="1165">
        <f>IFERROR(INDEX('PE Holds'!$B$15:$AF$554,MATCH(C4530,'PE Holds'!$B$15:$B$552,FALSE),MATCH(D4530,'PE Holds'!$B$15:$AF$15,FALSE)),0)</f>
        <v>0</v>
      </c>
      <c r="C4530" s="1165" t="str">
        <f t="shared" si="457"/>
        <v>PEXP304</v>
      </c>
      <c r="D4530" s="988" t="str">
        <f>'PE Holds'!$S$15</f>
        <v>Fluo 
Orange</v>
      </c>
      <c r="E4530" s="1165" t="s">
        <v>27830</v>
      </c>
      <c r="F4530" s="1165" t="s">
        <v>27824</v>
      </c>
      <c r="G4530" s="1170" t="s">
        <v>28040</v>
      </c>
    </row>
    <row r="4531" spans="1:7" ht="15" customHeight="1">
      <c r="A4531" s="1165" t="str">
        <f t="shared" si="453"/>
        <v>PEXP304FLG</v>
      </c>
      <c r="B4531" s="1165">
        <f>IFERROR(INDEX('PE Holds'!$B$15:$AF$554,MATCH(C4531,'PE Holds'!$B$15:$B$552,FALSE),MATCH(D4531,'PE Holds'!$B$15:$AF$15,FALSE)),0)</f>
        <v>0</v>
      </c>
      <c r="C4531" s="1165" t="str">
        <f t="shared" si="457"/>
        <v>PEXP304</v>
      </c>
      <c r="D4531" s="988" t="str">
        <f>'PE Holds'!$T$15</f>
        <v>Fluo 
Green</v>
      </c>
      <c r="E4531" s="1165" t="s">
        <v>27831</v>
      </c>
      <c r="F4531" s="1165" t="s">
        <v>27824</v>
      </c>
      <c r="G4531" s="1170" t="s">
        <v>28040</v>
      </c>
    </row>
    <row r="4532" spans="1:7" ht="15" customHeight="1">
      <c r="A4532" s="1165" t="str">
        <f t="shared" si="453"/>
        <v>PEXP304FLP</v>
      </c>
      <c r="B4532" s="1165">
        <f>IFERROR(INDEX('PE Holds'!$B$15:$AF$554,MATCH(C4532,'PE Holds'!$B$15:$B$552,FALSE),MATCH(D4532,'PE Holds'!$B$15:$AF$15,FALSE)),0)</f>
        <v>0</v>
      </c>
      <c r="C4532" s="1165" t="str">
        <f t="shared" si="457"/>
        <v>PEXP304</v>
      </c>
      <c r="D4532" s="988" t="str">
        <f>'PE Holds'!$U$15</f>
        <v>Fluo 
Pink</v>
      </c>
      <c r="E4532" s="1165" t="s">
        <v>27832</v>
      </c>
      <c r="F4532" s="1165" t="s">
        <v>27824</v>
      </c>
      <c r="G4532" s="1170" t="s">
        <v>28040</v>
      </c>
    </row>
    <row r="4533" spans="1:7" ht="15" customHeight="1">
      <c r="A4533" s="1165" t="str">
        <f t="shared" si="453"/>
        <v>PEXP304FLY</v>
      </c>
      <c r="B4533" s="1165">
        <f>IFERROR(INDEX('PE Holds'!$B$15:$AF$554,MATCH(C4533,'PE Holds'!$B$15:$B$552,FALSE),MATCH(D4533,'PE Holds'!$B$15:$AF$15,FALSE)),0)</f>
        <v>0</v>
      </c>
      <c r="C4533" s="1165" t="str">
        <f t="shared" si="457"/>
        <v>PEXP304</v>
      </c>
      <c r="D4533" s="988" t="str">
        <f>'PE Holds'!$V$15</f>
        <v>Fluo 
Yellow</v>
      </c>
      <c r="E4533" s="1165" t="s">
        <v>28041</v>
      </c>
      <c r="F4533" s="1165" t="s">
        <v>27824</v>
      </c>
      <c r="G4533" s="1170" t="s">
        <v>28040</v>
      </c>
    </row>
    <row r="4534" spans="1:7" ht="15" customHeight="1">
      <c r="A4534" s="1165" t="str">
        <f t="shared" si="453"/>
        <v>PEXP304VIO</v>
      </c>
      <c r="B4534" s="1165">
        <f>IFERROR(INDEX('PE Holds'!$B$15:$AF$554,MATCH(C4534,'PE Holds'!$B$15:$B$552,FALSE),MATCH(D4534,'PE Holds'!$B$15:$AF$15,FALSE)),0)</f>
        <v>0</v>
      </c>
      <c r="C4534" s="1165" t="str">
        <f t="shared" si="457"/>
        <v>PEXP304</v>
      </c>
      <c r="D4534" s="988" t="str">
        <f>'PE Holds'!$W$15</f>
        <v>Violet 
RAL 4008</v>
      </c>
      <c r="E4534" s="1165" t="s">
        <v>27833</v>
      </c>
      <c r="F4534" s="1165" t="s">
        <v>27824</v>
      </c>
      <c r="G4534" s="1170" t="s">
        <v>28040</v>
      </c>
    </row>
    <row r="4535" spans="1:7" ht="15" customHeight="1">
      <c r="A4535" s="1165" t="str">
        <f t="shared" si="453"/>
        <v>PEXP304MIN</v>
      </c>
      <c r="B4535" s="1165">
        <f>IFERROR(INDEX('PE Holds'!$B$15:$AF$554,MATCH(C4535,'PE Holds'!$B$15:$B$552,FALSE),MATCH(D4535,'PE Holds'!$B$15:$AF$15,FALSE)),0)</f>
        <v>0</v>
      </c>
      <c r="C4535" s="1165" t="str">
        <f t="shared" si="457"/>
        <v>PEXP304</v>
      </c>
      <c r="D4535" s="988" t="str">
        <f>'PE Holds'!$X$15</f>
        <v>Mint 
RAL 6027</v>
      </c>
      <c r="E4535" s="1165" t="s">
        <v>27834</v>
      </c>
      <c r="F4535" s="1165" t="s">
        <v>27824</v>
      </c>
      <c r="G4535" s="1170" t="s">
        <v>28040</v>
      </c>
    </row>
    <row r="4536" spans="1:7" ht="15" customHeight="1">
      <c r="A4536" s="1165" t="str">
        <f t="shared" si="453"/>
        <v>PEXP304ORA</v>
      </c>
      <c r="B4536" s="1165">
        <f>IFERROR(INDEX('PE Holds'!$B$15:$AF$554,MATCH(C4536,'PE Holds'!$B$15:$B$552,FALSE),MATCH(D4536,'PE Holds'!$B$15:$AF$15,FALSE)),0)</f>
        <v>0</v>
      </c>
      <c r="C4536" s="1165" t="str">
        <f t="shared" si="457"/>
        <v>PEXP304</v>
      </c>
      <c r="D4536" s="988" t="str">
        <f>'PE Holds'!$Y$15</f>
        <v>Pure Orange</v>
      </c>
      <c r="E4536" s="1165" t="s">
        <v>27836</v>
      </c>
      <c r="F4536" s="1165" t="s">
        <v>27824</v>
      </c>
      <c r="G4536" s="1170" t="s">
        <v>28040</v>
      </c>
    </row>
    <row r="4537" spans="1:7" ht="15" customHeight="1">
      <c r="A4537" s="1165" t="str">
        <f t="shared" si="453"/>
        <v>PEXP305WHI</v>
      </c>
      <c r="B4537" s="1165">
        <f>IFERROR(INDEX('PE Holds'!$B$15:$AF$554,MATCH(C4537,'PE Holds'!$B$15:$B$552,FALSE),MATCH(D4537,'PE Holds'!$B$15:$AF$15,FALSE)),0)</f>
        <v>0</v>
      </c>
      <c r="C4537" s="1165" t="s">
        <v>28145</v>
      </c>
      <c r="D4537" s="1166" t="str">
        <f>'PE Holds'!$L$15</f>
        <v>White 
RAL 9016</v>
      </c>
      <c r="E4537" s="1165" t="s">
        <v>27838</v>
      </c>
      <c r="F4537" s="1165" t="s">
        <v>27824</v>
      </c>
      <c r="G4537" s="1170" t="s">
        <v>28040</v>
      </c>
    </row>
    <row r="4538" spans="1:7" ht="15" customHeight="1">
      <c r="A4538" s="1165" t="str">
        <f t="shared" si="453"/>
        <v>PEXP305YEL</v>
      </c>
      <c r="B4538" s="1165">
        <f>IFERROR(INDEX('PE Holds'!$B$15:$AF$554,MATCH(C4538,'PE Holds'!$B$15:$B$552,FALSE),MATCH(D4538,'PE Holds'!$B$15:$AF$15,FALSE)),0)</f>
        <v>0</v>
      </c>
      <c r="C4538" s="1165" t="str">
        <f>+C4537</f>
        <v>PEXP305</v>
      </c>
      <c r="D4538" s="988" t="str">
        <f>'PE Holds'!$M$15</f>
        <v>Yellow 
RAL 1026</v>
      </c>
      <c r="E4538" s="1165" t="s">
        <v>27823</v>
      </c>
      <c r="F4538" s="1165" t="s">
        <v>27824</v>
      </c>
      <c r="G4538" s="1170" t="s">
        <v>28040</v>
      </c>
    </row>
    <row r="4539" spans="1:7" ht="15" customHeight="1">
      <c r="A4539" s="1165" t="str">
        <f t="shared" si="453"/>
        <v>PEXP305GRE</v>
      </c>
      <c r="B4539" s="1165">
        <f>IFERROR(INDEX('PE Holds'!$B$15:$AF$554,MATCH(C4539,'PE Holds'!$B$15:$B$552,FALSE),MATCH(D4539,'PE Holds'!$B$15:$AF$15,FALSE)),0)</f>
        <v>0</v>
      </c>
      <c r="C4539" s="1165" t="str">
        <f t="shared" ref="C4539:C4550" si="458">+C4538</f>
        <v>PEXP305</v>
      </c>
      <c r="D4539" s="988" t="str">
        <f>'PE Holds'!$N$15</f>
        <v>Green 
RAL 6002</v>
      </c>
      <c r="E4539" s="1165" t="s">
        <v>27837</v>
      </c>
      <c r="F4539" s="1165" t="s">
        <v>27824</v>
      </c>
      <c r="G4539" s="1170" t="s">
        <v>28040</v>
      </c>
    </row>
    <row r="4540" spans="1:7" ht="15" customHeight="1">
      <c r="A4540" s="1165" t="str">
        <f t="shared" ref="A4540:A4603" si="459">CONCATENATE(C4540,E4540)</f>
        <v>PEXP305RED</v>
      </c>
      <c r="B4540" s="1165">
        <f>IFERROR(INDEX('PE Holds'!$B$15:$AF$554,MATCH(C4540,'PE Holds'!$B$15:$B$552,FALSE),MATCH(D4540,'PE Holds'!$B$15:$AF$15,FALSE)),0)</f>
        <v>0</v>
      </c>
      <c r="C4540" s="1165" t="str">
        <f t="shared" si="458"/>
        <v>PEXP305</v>
      </c>
      <c r="D4540" s="988" t="str">
        <f>'PE Holds'!$O$15</f>
        <v>Red 
RAL 3020</v>
      </c>
      <c r="E4540" s="1165" t="s">
        <v>27826</v>
      </c>
      <c r="F4540" s="1165" t="s">
        <v>27824</v>
      </c>
      <c r="G4540" s="1170" t="s">
        <v>28040</v>
      </c>
    </row>
    <row r="4541" spans="1:7" ht="15" customHeight="1">
      <c r="A4541" s="1165" t="str">
        <f t="shared" si="459"/>
        <v>PEXP305BLU</v>
      </c>
      <c r="B4541" s="1165">
        <f>IFERROR(INDEX('PE Holds'!$B$15:$AF$554,MATCH(C4541,'PE Holds'!$B$15:$B$552,FALSE),MATCH(D4541,'PE Holds'!$B$15:$AF$15,FALSE)),0)</f>
        <v>0</v>
      </c>
      <c r="C4541" s="1165" t="str">
        <f t="shared" si="458"/>
        <v>PEXP305</v>
      </c>
      <c r="D4541" s="988" t="str">
        <f>'PE Holds'!$P$15</f>
        <v>Blue 
RAL 5015</v>
      </c>
      <c r="E4541" s="1165" t="s">
        <v>27827</v>
      </c>
      <c r="F4541" s="1165" t="s">
        <v>27824</v>
      </c>
      <c r="G4541" s="1170" t="s">
        <v>28040</v>
      </c>
    </row>
    <row r="4542" spans="1:7" ht="15" customHeight="1">
      <c r="A4542" s="1165" t="str">
        <f t="shared" si="459"/>
        <v>PEXP305GRY</v>
      </c>
      <c r="B4542" s="1165">
        <f>IFERROR(INDEX('PE Holds'!$B$15:$AF$554,MATCH(C4542,'PE Holds'!$B$15:$B$552,FALSE),MATCH(D4542,'PE Holds'!$B$15:$AF$15,FALSE)),0)</f>
        <v>0</v>
      </c>
      <c r="C4542" s="1165" t="str">
        <f t="shared" si="458"/>
        <v>PEXP305</v>
      </c>
      <c r="D4542" s="988" t="str">
        <f>'PE Holds'!$Q$15</f>
        <v>Grey 
RAL 7001</v>
      </c>
      <c r="E4542" s="1165" t="s">
        <v>27828</v>
      </c>
      <c r="F4542" s="1165" t="s">
        <v>27824</v>
      </c>
      <c r="G4542" s="1170" t="s">
        <v>28040</v>
      </c>
    </row>
    <row r="4543" spans="1:7" ht="15" customHeight="1">
      <c r="A4543" s="1165" t="str">
        <f t="shared" si="459"/>
        <v>PEXP305BLK</v>
      </c>
      <c r="B4543" s="1165">
        <f>IFERROR(INDEX('PE Holds'!$B$15:$AF$554,MATCH(C4543,'PE Holds'!$B$15:$B$552,FALSE),MATCH(D4543,'PE Holds'!$B$15:$AF$15,FALSE)),0)</f>
        <v>0</v>
      </c>
      <c r="C4543" s="1165" t="str">
        <f t="shared" si="458"/>
        <v>PEXP305</v>
      </c>
      <c r="D4543" s="988" t="str">
        <f>'PE Holds'!$R$15</f>
        <v>Black 
RAL 9005</v>
      </c>
      <c r="E4543" s="1165" t="s">
        <v>27829</v>
      </c>
      <c r="F4543" s="1165" t="s">
        <v>27824</v>
      </c>
      <c r="G4543" s="1170" t="s">
        <v>28040</v>
      </c>
    </row>
    <row r="4544" spans="1:7" ht="15" customHeight="1">
      <c r="A4544" s="1165" t="str">
        <f t="shared" si="459"/>
        <v>PEXP305FLO</v>
      </c>
      <c r="B4544" s="1165">
        <f>IFERROR(INDEX('PE Holds'!$B$15:$AF$554,MATCH(C4544,'PE Holds'!$B$15:$B$552,FALSE),MATCH(D4544,'PE Holds'!$B$15:$AF$15,FALSE)),0)</f>
        <v>0</v>
      </c>
      <c r="C4544" s="1165" t="str">
        <f t="shared" si="458"/>
        <v>PEXP305</v>
      </c>
      <c r="D4544" s="988" t="str">
        <f>'PE Holds'!$S$15</f>
        <v>Fluo 
Orange</v>
      </c>
      <c r="E4544" s="1165" t="s">
        <v>27830</v>
      </c>
      <c r="F4544" s="1165" t="s">
        <v>27824</v>
      </c>
      <c r="G4544" s="1170" t="s">
        <v>28040</v>
      </c>
    </row>
    <row r="4545" spans="1:7" ht="15" customHeight="1">
      <c r="A4545" s="1165" t="str">
        <f t="shared" si="459"/>
        <v>PEXP305FLG</v>
      </c>
      <c r="B4545" s="1165">
        <f>IFERROR(INDEX('PE Holds'!$B$15:$AF$554,MATCH(C4545,'PE Holds'!$B$15:$B$552,FALSE),MATCH(D4545,'PE Holds'!$B$15:$AF$15,FALSE)),0)</f>
        <v>0</v>
      </c>
      <c r="C4545" s="1165" t="str">
        <f t="shared" si="458"/>
        <v>PEXP305</v>
      </c>
      <c r="D4545" s="988" t="str">
        <f>'PE Holds'!$T$15</f>
        <v>Fluo 
Green</v>
      </c>
      <c r="E4545" s="1165" t="s">
        <v>27831</v>
      </c>
      <c r="F4545" s="1165" t="s">
        <v>27824</v>
      </c>
      <c r="G4545" s="1170" t="s">
        <v>28040</v>
      </c>
    </row>
    <row r="4546" spans="1:7" ht="15" customHeight="1">
      <c r="A4546" s="1165" t="str">
        <f t="shared" si="459"/>
        <v>PEXP305FLP</v>
      </c>
      <c r="B4546" s="1165">
        <f>IFERROR(INDEX('PE Holds'!$B$15:$AF$554,MATCH(C4546,'PE Holds'!$B$15:$B$552,FALSE),MATCH(D4546,'PE Holds'!$B$15:$AF$15,FALSE)),0)</f>
        <v>0</v>
      </c>
      <c r="C4546" s="1165" t="str">
        <f t="shared" si="458"/>
        <v>PEXP305</v>
      </c>
      <c r="D4546" s="988" t="str">
        <f>'PE Holds'!$U$15</f>
        <v>Fluo 
Pink</v>
      </c>
      <c r="E4546" s="1165" t="s">
        <v>27832</v>
      </c>
      <c r="F4546" s="1165" t="s">
        <v>27824</v>
      </c>
      <c r="G4546" s="1170" t="s">
        <v>28040</v>
      </c>
    </row>
    <row r="4547" spans="1:7" ht="15" customHeight="1">
      <c r="A4547" s="1165" t="str">
        <f t="shared" si="459"/>
        <v>PEXP305FLY</v>
      </c>
      <c r="B4547" s="1165">
        <f>IFERROR(INDEX('PE Holds'!$B$15:$AF$554,MATCH(C4547,'PE Holds'!$B$15:$B$552,FALSE),MATCH(D4547,'PE Holds'!$B$15:$AF$15,FALSE)),0)</f>
        <v>0</v>
      </c>
      <c r="C4547" s="1165" t="str">
        <f t="shared" si="458"/>
        <v>PEXP305</v>
      </c>
      <c r="D4547" s="988" t="str">
        <f>'PE Holds'!$V$15</f>
        <v>Fluo 
Yellow</v>
      </c>
      <c r="E4547" s="1165" t="s">
        <v>28041</v>
      </c>
      <c r="F4547" s="1165" t="s">
        <v>27824</v>
      </c>
      <c r="G4547" s="1170" t="s">
        <v>28040</v>
      </c>
    </row>
    <row r="4548" spans="1:7" ht="15" customHeight="1">
      <c r="A4548" s="1165" t="str">
        <f t="shared" si="459"/>
        <v>PEXP305VIO</v>
      </c>
      <c r="B4548" s="1165">
        <f>IFERROR(INDEX('PE Holds'!$B$15:$AF$554,MATCH(C4548,'PE Holds'!$B$15:$B$552,FALSE),MATCH(D4548,'PE Holds'!$B$15:$AF$15,FALSE)),0)</f>
        <v>0</v>
      </c>
      <c r="C4548" s="1165" t="str">
        <f t="shared" si="458"/>
        <v>PEXP305</v>
      </c>
      <c r="D4548" s="988" t="str">
        <f>'PE Holds'!$W$15</f>
        <v>Violet 
RAL 4008</v>
      </c>
      <c r="E4548" s="1165" t="s">
        <v>27833</v>
      </c>
      <c r="F4548" s="1165" t="s">
        <v>27824</v>
      </c>
      <c r="G4548" s="1170" t="s">
        <v>28040</v>
      </c>
    </row>
    <row r="4549" spans="1:7" ht="15" customHeight="1">
      <c r="A4549" s="1165" t="str">
        <f t="shared" si="459"/>
        <v>PEXP305MIN</v>
      </c>
      <c r="B4549" s="1165">
        <f>IFERROR(INDEX('PE Holds'!$B$15:$AF$554,MATCH(C4549,'PE Holds'!$B$15:$B$552,FALSE),MATCH(D4549,'PE Holds'!$B$15:$AF$15,FALSE)),0)</f>
        <v>0</v>
      </c>
      <c r="C4549" s="1165" t="str">
        <f t="shared" si="458"/>
        <v>PEXP305</v>
      </c>
      <c r="D4549" s="988" t="str">
        <f>'PE Holds'!$X$15</f>
        <v>Mint 
RAL 6027</v>
      </c>
      <c r="E4549" s="1165" t="s">
        <v>27834</v>
      </c>
      <c r="F4549" s="1165" t="s">
        <v>27824</v>
      </c>
      <c r="G4549" s="1170" t="s">
        <v>28040</v>
      </c>
    </row>
    <row r="4550" spans="1:7" ht="15" customHeight="1">
      <c r="A4550" s="1165" t="str">
        <f t="shared" si="459"/>
        <v>PEXP305ORA</v>
      </c>
      <c r="B4550" s="1165">
        <f>IFERROR(INDEX('PE Holds'!$B$15:$AF$554,MATCH(C4550,'PE Holds'!$B$15:$B$552,FALSE),MATCH(D4550,'PE Holds'!$B$15:$AF$15,FALSE)),0)</f>
        <v>0</v>
      </c>
      <c r="C4550" s="1165" t="str">
        <f t="shared" si="458"/>
        <v>PEXP305</v>
      </c>
      <c r="D4550" s="988" t="str">
        <f>'PE Holds'!$Y$15</f>
        <v>Pure Orange</v>
      </c>
      <c r="E4550" s="1165" t="s">
        <v>27836</v>
      </c>
      <c r="F4550" s="1165" t="s">
        <v>27824</v>
      </c>
      <c r="G4550" s="1170" t="s">
        <v>28040</v>
      </c>
    </row>
    <row r="4551" spans="1:7" ht="15" customHeight="1">
      <c r="A4551" s="1165" t="str">
        <f t="shared" si="459"/>
        <v>PEXP306WHI</v>
      </c>
      <c r="B4551" s="1165">
        <f>IFERROR(INDEX('PE Holds'!$B$15:$AF$554,MATCH(C4551,'PE Holds'!$B$15:$B$552,FALSE),MATCH(D4551,'PE Holds'!$B$15:$AF$15,FALSE)),0)</f>
        <v>0</v>
      </c>
      <c r="C4551" s="1165" t="s">
        <v>28146</v>
      </c>
      <c r="D4551" s="1166" t="str">
        <f>'PE Holds'!$L$15</f>
        <v>White 
RAL 9016</v>
      </c>
      <c r="E4551" s="1165" t="s">
        <v>27838</v>
      </c>
      <c r="F4551" s="1165" t="s">
        <v>27824</v>
      </c>
      <c r="G4551" s="1170" t="s">
        <v>28040</v>
      </c>
    </row>
    <row r="4552" spans="1:7" ht="15" customHeight="1">
      <c r="A4552" s="1165" t="str">
        <f t="shared" si="459"/>
        <v>PEXP306YEL</v>
      </c>
      <c r="B4552" s="1165">
        <f>IFERROR(INDEX('PE Holds'!$B$15:$AF$554,MATCH(C4552,'PE Holds'!$B$15:$B$552,FALSE),MATCH(D4552,'PE Holds'!$B$15:$AF$15,FALSE)),0)</f>
        <v>0</v>
      </c>
      <c r="C4552" s="1165" t="str">
        <f>+C4551</f>
        <v>PEXP306</v>
      </c>
      <c r="D4552" s="988" t="str">
        <f>'PE Holds'!$M$15</f>
        <v>Yellow 
RAL 1026</v>
      </c>
      <c r="E4552" s="1165" t="s">
        <v>27823</v>
      </c>
      <c r="F4552" s="1165" t="s">
        <v>27824</v>
      </c>
      <c r="G4552" s="1170" t="s">
        <v>28040</v>
      </c>
    </row>
    <row r="4553" spans="1:7" ht="15" customHeight="1">
      <c r="A4553" s="1165" t="str">
        <f t="shared" si="459"/>
        <v>PEXP306GRE</v>
      </c>
      <c r="B4553" s="1165">
        <f>IFERROR(INDEX('PE Holds'!$B$15:$AF$554,MATCH(C4553,'PE Holds'!$B$15:$B$552,FALSE),MATCH(D4553,'PE Holds'!$B$15:$AF$15,FALSE)),0)</f>
        <v>0</v>
      </c>
      <c r="C4553" s="1165" t="str">
        <f t="shared" ref="C4553:C4564" si="460">+C4552</f>
        <v>PEXP306</v>
      </c>
      <c r="D4553" s="988" t="str">
        <f>'PE Holds'!$N$15</f>
        <v>Green 
RAL 6002</v>
      </c>
      <c r="E4553" s="1165" t="s">
        <v>27837</v>
      </c>
      <c r="F4553" s="1165" t="s">
        <v>27824</v>
      </c>
      <c r="G4553" s="1170" t="s">
        <v>28040</v>
      </c>
    </row>
    <row r="4554" spans="1:7" ht="15" customHeight="1">
      <c r="A4554" s="1165" t="str">
        <f t="shared" si="459"/>
        <v>PEXP306RED</v>
      </c>
      <c r="B4554" s="1165">
        <f>IFERROR(INDEX('PE Holds'!$B$15:$AF$554,MATCH(C4554,'PE Holds'!$B$15:$B$552,FALSE),MATCH(D4554,'PE Holds'!$B$15:$AF$15,FALSE)),0)</f>
        <v>0</v>
      </c>
      <c r="C4554" s="1165" t="str">
        <f t="shared" si="460"/>
        <v>PEXP306</v>
      </c>
      <c r="D4554" s="988" t="str">
        <f>'PE Holds'!$O$15</f>
        <v>Red 
RAL 3020</v>
      </c>
      <c r="E4554" s="1165" t="s">
        <v>27826</v>
      </c>
      <c r="F4554" s="1165" t="s">
        <v>27824</v>
      </c>
      <c r="G4554" s="1170" t="s">
        <v>28040</v>
      </c>
    </row>
    <row r="4555" spans="1:7" ht="15" customHeight="1">
      <c r="A4555" s="1165" t="str">
        <f t="shared" si="459"/>
        <v>PEXP306BLU</v>
      </c>
      <c r="B4555" s="1165">
        <f>IFERROR(INDEX('PE Holds'!$B$15:$AF$554,MATCH(C4555,'PE Holds'!$B$15:$B$552,FALSE),MATCH(D4555,'PE Holds'!$B$15:$AF$15,FALSE)),0)</f>
        <v>0</v>
      </c>
      <c r="C4555" s="1165" t="str">
        <f t="shared" si="460"/>
        <v>PEXP306</v>
      </c>
      <c r="D4555" s="988" t="str">
        <f>'PE Holds'!$P$15</f>
        <v>Blue 
RAL 5015</v>
      </c>
      <c r="E4555" s="1165" t="s">
        <v>27827</v>
      </c>
      <c r="F4555" s="1165" t="s">
        <v>27824</v>
      </c>
      <c r="G4555" s="1170" t="s">
        <v>28040</v>
      </c>
    </row>
    <row r="4556" spans="1:7" ht="15" customHeight="1">
      <c r="A4556" s="1165" t="str">
        <f t="shared" si="459"/>
        <v>PEXP306GRY</v>
      </c>
      <c r="B4556" s="1165">
        <f>IFERROR(INDEX('PE Holds'!$B$15:$AF$554,MATCH(C4556,'PE Holds'!$B$15:$B$552,FALSE),MATCH(D4556,'PE Holds'!$B$15:$AF$15,FALSE)),0)</f>
        <v>0</v>
      </c>
      <c r="C4556" s="1165" t="str">
        <f t="shared" si="460"/>
        <v>PEXP306</v>
      </c>
      <c r="D4556" s="988" t="str">
        <f>'PE Holds'!$Q$15</f>
        <v>Grey 
RAL 7001</v>
      </c>
      <c r="E4556" s="1165" t="s">
        <v>27828</v>
      </c>
      <c r="F4556" s="1165" t="s">
        <v>27824</v>
      </c>
      <c r="G4556" s="1170" t="s">
        <v>28040</v>
      </c>
    </row>
    <row r="4557" spans="1:7" ht="15" customHeight="1">
      <c r="A4557" s="1165" t="str">
        <f t="shared" si="459"/>
        <v>PEXP306BLK</v>
      </c>
      <c r="B4557" s="1165">
        <f>IFERROR(INDEX('PE Holds'!$B$15:$AF$554,MATCH(C4557,'PE Holds'!$B$15:$B$552,FALSE),MATCH(D4557,'PE Holds'!$B$15:$AF$15,FALSE)),0)</f>
        <v>0</v>
      </c>
      <c r="C4557" s="1165" t="str">
        <f t="shared" si="460"/>
        <v>PEXP306</v>
      </c>
      <c r="D4557" s="988" t="str">
        <f>'PE Holds'!$R$15</f>
        <v>Black 
RAL 9005</v>
      </c>
      <c r="E4557" s="1165" t="s">
        <v>27829</v>
      </c>
      <c r="F4557" s="1165" t="s">
        <v>27824</v>
      </c>
      <c r="G4557" s="1170" t="s">
        <v>28040</v>
      </c>
    </row>
    <row r="4558" spans="1:7" ht="15" customHeight="1">
      <c r="A4558" s="1165" t="str">
        <f t="shared" si="459"/>
        <v>PEXP306FLO</v>
      </c>
      <c r="B4558" s="1165">
        <f>IFERROR(INDEX('PE Holds'!$B$15:$AF$554,MATCH(C4558,'PE Holds'!$B$15:$B$552,FALSE),MATCH(D4558,'PE Holds'!$B$15:$AF$15,FALSE)),0)</f>
        <v>0</v>
      </c>
      <c r="C4558" s="1165" t="str">
        <f t="shared" si="460"/>
        <v>PEXP306</v>
      </c>
      <c r="D4558" s="988" t="str">
        <f>'PE Holds'!$S$15</f>
        <v>Fluo 
Orange</v>
      </c>
      <c r="E4558" s="1165" t="s">
        <v>27830</v>
      </c>
      <c r="F4558" s="1165" t="s">
        <v>27824</v>
      </c>
      <c r="G4558" s="1170" t="s">
        <v>28040</v>
      </c>
    </row>
    <row r="4559" spans="1:7" ht="15" customHeight="1">
      <c r="A4559" s="1165" t="str">
        <f t="shared" si="459"/>
        <v>PEXP306FLG</v>
      </c>
      <c r="B4559" s="1165">
        <f>IFERROR(INDEX('PE Holds'!$B$15:$AF$554,MATCH(C4559,'PE Holds'!$B$15:$B$552,FALSE),MATCH(D4559,'PE Holds'!$B$15:$AF$15,FALSE)),0)</f>
        <v>0</v>
      </c>
      <c r="C4559" s="1165" t="str">
        <f t="shared" si="460"/>
        <v>PEXP306</v>
      </c>
      <c r="D4559" s="988" t="str">
        <f>'PE Holds'!$T$15</f>
        <v>Fluo 
Green</v>
      </c>
      <c r="E4559" s="1165" t="s">
        <v>27831</v>
      </c>
      <c r="F4559" s="1165" t="s">
        <v>27824</v>
      </c>
      <c r="G4559" s="1170" t="s">
        <v>28040</v>
      </c>
    </row>
    <row r="4560" spans="1:7" ht="15" customHeight="1">
      <c r="A4560" s="1165" t="str">
        <f t="shared" si="459"/>
        <v>PEXP306FLP</v>
      </c>
      <c r="B4560" s="1165">
        <f>IFERROR(INDEX('PE Holds'!$B$15:$AF$554,MATCH(C4560,'PE Holds'!$B$15:$B$552,FALSE),MATCH(D4560,'PE Holds'!$B$15:$AF$15,FALSE)),0)</f>
        <v>0</v>
      </c>
      <c r="C4560" s="1165" t="str">
        <f t="shared" si="460"/>
        <v>PEXP306</v>
      </c>
      <c r="D4560" s="988" t="str">
        <f>'PE Holds'!$U$15</f>
        <v>Fluo 
Pink</v>
      </c>
      <c r="E4560" s="1165" t="s">
        <v>27832</v>
      </c>
      <c r="F4560" s="1165" t="s">
        <v>27824</v>
      </c>
      <c r="G4560" s="1170" t="s">
        <v>28040</v>
      </c>
    </row>
    <row r="4561" spans="1:7" ht="15" customHeight="1">
      <c r="A4561" s="1165" t="str">
        <f t="shared" si="459"/>
        <v>PEXP306FLY</v>
      </c>
      <c r="B4561" s="1165">
        <f>IFERROR(INDEX('PE Holds'!$B$15:$AF$554,MATCH(C4561,'PE Holds'!$B$15:$B$552,FALSE),MATCH(D4561,'PE Holds'!$B$15:$AF$15,FALSE)),0)</f>
        <v>0</v>
      </c>
      <c r="C4561" s="1165" t="str">
        <f t="shared" si="460"/>
        <v>PEXP306</v>
      </c>
      <c r="D4561" s="988" t="str">
        <f>'PE Holds'!$V$15</f>
        <v>Fluo 
Yellow</v>
      </c>
      <c r="E4561" s="1165" t="s">
        <v>28041</v>
      </c>
      <c r="F4561" s="1165" t="s">
        <v>27824</v>
      </c>
      <c r="G4561" s="1170" t="s">
        <v>28040</v>
      </c>
    </row>
    <row r="4562" spans="1:7" ht="15" customHeight="1">
      <c r="A4562" s="1165" t="str">
        <f t="shared" si="459"/>
        <v>PEXP306VIO</v>
      </c>
      <c r="B4562" s="1165">
        <f>IFERROR(INDEX('PE Holds'!$B$15:$AF$554,MATCH(C4562,'PE Holds'!$B$15:$B$552,FALSE),MATCH(D4562,'PE Holds'!$B$15:$AF$15,FALSE)),0)</f>
        <v>0</v>
      </c>
      <c r="C4562" s="1165" t="str">
        <f t="shared" si="460"/>
        <v>PEXP306</v>
      </c>
      <c r="D4562" s="988" t="str">
        <f>'PE Holds'!$W$15</f>
        <v>Violet 
RAL 4008</v>
      </c>
      <c r="E4562" s="1165" t="s">
        <v>27833</v>
      </c>
      <c r="F4562" s="1165" t="s">
        <v>27824</v>
      </c>
      <c r="G4562" s="1170" t="s">
        <v>28040</v>
      </c>
    </row>
    <row r="4563" spans="1:7" ht="15" customHeight="1">
      <c r="A4563" s="1165" t="str">
        <f t="shared" si="459"/>
        <v>PEXP306MIN</v>
      </c>
      <c r="B4563" s="1165">
        <f>IFERROR(INDEX('PE Holds'!$B$15:$AF$554,MATCH(C4563,'PE Holds'!$B$15:$B$552,FALSE),MATCH(D4563,'PE Holds'!$B$15:$AF$15,FALSE)),0)</f>
        <v>0</v>
      </c>
      <c r="C4563" s="1165" t="str">
        <f t="shared" si="460"/>
        <v>PEXP306</v>
      </c>
      <c r="D4563" s="988" t="str">
        <f>'PE Holds'!$X$15</f>
        <v>Mint 
RAL 6027</v>
      </c>
      <c r="E4563" s="1165" t="s">
        <v>27834</v>
      </c>
      <c r="F4563" s="1165" t="s">
        <v>27824</v>
      </c>
      <c r="G4563" s="1170" t="s">
        <v>28040</v>
      </c>
    </row>
    <row r="4564" spans="1:7" ht="15" customHeight="1">
      <c r="A4564" s="1165" t="str">
        <f t="shared" si="459"/>
        <v>PEXP306ORA</v>
      </c>
      <c r="B4564" s="1165">
        <f>IFERROR(INDEX('PE Holds'!$B$15:$AF$554,MATCH(C4564,'PE Holds'!$B$15:$B$552,FALSE),MATCH(D4564,'PE Holds'!$B$15:$AF$15,FALSE)),0)</f>
        <v>0</v>
      </c>
      <c r="C4564" s="1165" t="str">
        <f t="shared" si="460"/>
        <v>PEXP306</v>
      </c>
      <c r="D4564" s="988" t="str">
        <f>'PE Holds'!$Y$15</f>
        <v>Pure Orange</v>
      </c>
      <c r="E4564" s="1165" t="s">
        <v>27836</v>
      </c>
      <c r="F4564" s="1165" t="s">
        <v>27824</v>
      </c>
      <c r="G4564" s="1170" t="s">
        <v>28040</v>
      </c>
    </row>
    <row r="4565" spans="1:7" ht="15" customHeight="1">
      <c r="A4565" s="1165" t="str">
        <f t="shared" si="459"/>
        <v>PEXP307WHI</v>
      </c>
      <c r="B4565" s="1165">
        <f>IFERROR(INDEX('PE Holds'!$B$15:$AF$554,MATCH(C4565,'PE Holds'!$B$15:$B$552,FALSE),MATCH(D4565,'PE Holds'!$B$15:$AF$15,FALSE)),0)</f>
        <v>0</v>
      </c>
      <c r="C4565" s="1165" t="s">
        <v>28147</v>
      </c>
      <c r="D4565" s="1166" t="str">
        <f>'PE Holds'!$L$15</f>
        <v>White 
RAL 9016</v>
      </c>
      <c r="E4565" s="1165" t="s">
        <v>27838</v>
      </c>
      <c r="F4565" s="1165" t="s">
        <v>27824</v>
      </c>
      <c r="G4565" s="1170" t="s">
        <v>28040</v>
      </c>
    </row>
    <row r="4566" spans="1:7" ht="15" customHeight="1">
      <c r="A4566" s="1165" t="str">
        <f t="shared" si="459"/>
        <v>PEXP307YEL</v>
      </c>
      <c r="B4566" s="1165">
        <f>IFERROR(INDEX('PE Holds'!$B$15:$AF$554,MATCH(C4566,'PE Holds'!$B$15:$B$552,FALSE),MATCH(D4566,'PE Holds'!$B$15:$AF$15,FALSE)),0)</f>
        <v>0</v>
      </c>
      <c r="C4566" s="1165" t="str">
        <f>+C4565</f>
        <v>PEXP307</v>
      </c>
      <c r="D4566" s="988" t="str">
        <f>'PE Holds'!$M$15</f>
        <v>Yellow 
RAL 1026</v>
      </c>
      <c r="E4566" s="1165" t="s">
        <v>27823</v>
      </c>
      <c r="F4566" s="1165" t="s">
        <v>27824</v>
      </c>
      <c r="G4566" s="1170" t="s">
        <v>28040</v>
      </c>
    </row>
    <row r="4567" spans="1:7" ht="15" customHeight="1">
      <c r="A4567" s="1165" t="str">
        <f t="shared" si="459"/>
        <v>PEXP307GRE</v>
      </c>
      <c r="B4567" s="1165">
        <f>IFERROR(INDEX('PE Holds'!$B$15:$AF$554,MATCH(C4567,'PE Holds'!$B$15:$B$552,FALSE),MATCH(D4567,'PE Holds'!$B$15:$AF$15,FALSE)),0)</f>
        <v>0</v>
      </c>
      <c r="C4567" s="1165" t="str">
        <f t="shared" ref="C4567:C4578" si="461">+C4566</f>
        <v>PEXP307</v>
      </c>
      <c r="D4567" s="988" t="str">
        <f>'PE Holds'!$N$15</f>
        <v>Green 
RAL 6002</v>
      </c>
      <c r="E4567" s="1165" t="s">
        <v>27837</v>
      </c>
      <c r="F4567" s="1165" t="s">
        <v>27824</v>
      </c>
      <c r="G4567" s="1170" t="s">
        <v>28040</v>
      </c>
    </row>
    <row r="4568" spans="1:7" ht="15" customHeight="1">
      <c r="A4568" s="1165" t="str">
        <f t="shared" si="459"/>
        <v>PEXP307RED</v>
      </c>
      <c r="B4568" s="1165">
        <f>IFERROR(INDEX('PE Holds'!$B$15:$AF$554,MATCH(C4568,'PE Holds'!$B$15:$B$552,FALSE),MATCH(D4568,'PE Holds'!$B$15:$AF$15,FALSE)),0)</f>
        <v>0</v>
      </c>
      <c r="C4568" s="1165" t="str">
        <f t="shared" si="461"/>
        <v>PEXP307</v>
      </c>
      <c r="D4568" s="988" t="str">
        <f>'PE Holds'!$O$15</f>
        <v>Red 
RAL 3020</v>
      </c>
      <c r="E4568" s="1165" t="s">
        <v>27826</v>
      </c>
      <c r="F4568" s="1165" t="s">
        <v>27824</v>
      </c>
      <c r="G4568" s="1170" t="s">
        <v>28040</v>
      </c>
    </row>
    <row r="4569" spans="1:7" ht="15" customHeight="1">
      <c r="A4569" s="1165" t="str">
        <f t="shared" si="459"/>
        <v>PEXP307BLU</v>
      </c>
      <c r="B4569" s="1165">
        <f>IFERROR(INDEX('PE Holds'!$B$15:$AF$554,MATCH(C4569,'PE Holds'!$B$15:$B$552,FALSE),MATCH(D4569,'PE Holds'!$B$15:$AF$15,FALSE)),0)</f>
        <v>0</v>
      </c>
      <c r="C4569" s="1165" t="str">
        <f t="shared" si="461"/>
        <v>PEXP307</v>
      </c>
      <c r="D4569" s="988" t="str">
        <f>'PE Holds'!$P$15</f>
        <v>Blue 
RAL 5015</v>
      </c>
      <c r="E4569" s="1165" t="s">
        <v>27827</v>
      </c>
      <c r="F4569" s="1165" t="s">
        <v>27824</v>
      </c>
      <c r="G4569" s="1170" t="s">
        <v>28040</v>
      </c>
    </row>
    <row r="4570" spans="1:7" ht="15" customHeight="1">
      <c r="A4570" s="1165" t="str">
        <f t="shared" si="459"/>
        <v>PEXP307GRY</v>
      </c>
      <c r="B4570" s="1165">
        <f>IFERROR(INDEX('PE Holds'!$B$15:$AF$554,MATCH(C4570,'PE Holds'!$B$15:$B$552,FALSE),MATCH(D4570,'PE Holds'!$B$15:$AF$15,FALSE)),0)</f>
        <v>0</v>
      </c>
      <c r="C4570" s="1165" t="str">
        <f t="shared" si="461"/>
        <v>PEXP307</v>
      </c>
      <c r="D4570" s="988" t="str">
        <f>'PE Holds'!$Q$15</f>
        <v>Grey 
RAL 7001</v>
      </c>
      <c r="E4570" s="1165" t="s">
        <v>27828</v>
      </c>
      <c r="F4570" s="1165" t="s">
        <v>27824</v>
      </c>
      <c r="G4570" s="1170" t="s">
        <v>28040</v>
      </c>
    </row>
    <row r="4571" spans="1:7" ht="15" customHeight="1">
      <c r="A4571" s="1165" t="str">
        <f t="shared" si="459"/>
        <v>PEXP307BLK</v>
      </c>
      <c r="B4571" s="1165">
        <f>IFERROR(INDEX('PE Holds'!$B$15:$AF$554,MATCH(C4571,'PE Holds'!$B$15:$B$552,FALSE),MATCH(D4571,'PE Holds'!$B$15:$AF$15,FALSE)),0)</f>
        <v>0</v>
      </c>
      <c r="C4571" s="1165" t="str">
        <f t="shared" si="461"/>
        <v>PEXP307</v>
      </c>
      <c r="D4571" s="988" t="str">
        <f>'PE Holds'!$R$15</f>
        <v>Black 
RAL 9005</v>
      </c>
      <c r="E4571" s="1165" t="s">
        <v>27829</v>
      </c>
      <c r="F4571" s="1165" t="s">
        <v>27824</v>
      </c>
      <c r="G4571" s="1170" t="s">
        <v>28040</v>
      </c>
    </row>
    <row r="4572" spans="1:7" ht="15" customHeight="1">
      <c r="A4572" s="1165" t="str">
        <f t="shared" si="459"/>
        <v>PEXP307FLO</v>
      </c>
      <c r="B4572" s="1165">
        <f>IFERROR(INDEX('PE Holds'!$B$15:$AF$554,MATCH(C4572,'PE Holds'!$B$15:$B$552,FALSE),MATCH(D4572,'PE Holds'!$B$15:$AF$15,FALSE)),0)</f>
        <v>0</v>
      </c>
      <c r="C4572" s="1165" t="str">
        <f t="shared" si="461"/>
        <v>PEXP307</v>
      </c>
      <c r="D4572" s="988" t="str">
        <f>'PE Holds'!$S$15</f>
        <v>Fluo 
Orange</v>
      </c>
      <c r="E4572" s="1165" t="s">
        <v>27830</v>
      </c>
      <c r="F4572" s="1165" t="s">
        <v>27824</v>
      </c>
      <c r="G4572" s="1170" t="s">
        <v>28040</v>
      </c>
    </row>
    <row r="4573" spans="1:7" ht="15" customHeight="1">
      <c r="A4573" s="1165" t="str">
        <f t="shared" si="459"/>
        <v>PEXP307FLG</v>
      </c>
      <c r="B4573" s="1165">
        <f>IFERROR(INDEX('PE Holds'!$B$15:$AF$554,MATCH(C4573,'PE Holds'!$B$15:$B$552,FALSE),MATCH(D4573,'PE Holds'!$B$15:$AF$15,FALSE)),0)</f>
        <v>0</v>
      </c>
      <c r="C4573" s="1165" t="str">
        <f t="shared" si="461"/>
        <v>PEXP307</v>
      </c>
      <c r="D4573" s="988" t="str">
        <f>'PE Holds'!$T$15</f>
        <v>Fluo 
Green</v>
      </c>
      <c r="E4573" s="1165" t="s">
        <v>27831</v>
      </c>
      <c r="F4573" s="1165" t="s">
        <v>27824</v>
      </c>
      <c r="G4573" s="1170" t="s">
        <v>28040</v>
      </c>
    </row>
    <row r="4574" spans="1:7" ht="15" customHeight="1">
      <c r="A4574" s="1165" t="str">
        <f t="shared" si="459"/>
        <v>PEXP307FLP</v>
      </c>
      <c r="B4574" s="1165">
        <f>IFERROR(INDEX('PE Holds'!$B$15:$AF$554,MATCH(C4574,'PE Holds'!$B$15:$B$552,FALSE),MATCH(D4574,'PE Holds'!$B$15:$AF$15,FALSE)),0)</f>
        <v>0</v>
      </c>
      <c r="C4574" s="1165" t="str">
        <f t="shared" si="461"/>
        <v>PEXP307</v>
      </c>
      <c r="D4574" s="988" t="str">
        <f>'PE Holds'!$U$15</f>
        <v>Fluo 
Pink</v>
      </c>
      <c r="E4574" s="1165" t="s">
        <v>27832</v>
      </c>
      <c r="F4574" s="1165" t="s">
        <v>27824</v>
      </c>
      <c r="G4574" s="1170" t="s">
        <v>28040</v>
      </c>
    </row>
    <row r="4575" spans="1:7" ht="15" customHeight="1">
      <c r="A4575" s="1165" t="str">
        <f t="shared" si="459"/>
        <v>PEXP307FLY</v>
      </c>
      <c r="B4575" s="1165">
        <f>IFERROR(INDEX('PE Holds'!$B$15:$AF$554,MATCH(C4575,'PE Holds'!$B$15:$B$552,FALSE),MATCH(D4575,'PE Holds'!$B$15:$AF$15,FALSE)),0)</f>
        <v>0</v>
      </c>
      <c r="C4575" s="1165" t="str">
        <f t="shared" si="461"/>
        <v>PEXP307</v>
      </c>
      <c r="D4575" s="988" t="str">
        <f>'PE Holds'!$V$15</f>
        <v>Fluo 
Yellow</v>
      </c>
      <c r="E4575" s="1165" t="s">
        <v>28041</v>
      </c>
      <c r="F4575" s="1165" t="s">
        <v>27824</v>
      </c>
      <c r="G4575" s="1170" t="s">
        <v>28040</v>
      </c>
    </row>
    <row r="4576" spans="1:7" ht="15" customHeight="1">
      <c r="A4576" s="1165" t="str">
        <f t="shared" si="459"/>
        <v>PEXP307VIO</v>
      </c>
      <c r="B4576" s="1165">
        <f>IFERROR(INDEX('PE Holds'!$B$15:$AF$554,MATCH(C4576,'PE Holds'!$B$15:$B$552,FALSE),MATCH(D4576,'PE Holds'!$B$15:$AF$15,FALSE)),0)</f>
        <v>0</v>
      </c>
      <c r="C4576" s="1165" t="str">
        <f t="shared" si="461"/>
        <v>PEXP307</v>
      </c>
      <c r="D4576" s="988" t="str">
        <f>'PE Holds'!$W$15</f>
        <v>Violet 
RAL 4008</v>
      </c>
      <c r="E4576" s="1165" t="s">
        <v>27833</v>
      </c>
      <c r="F4576" s="1165" t="s">
        <v>27824</v>
      </c>
      <c r="G4576" s="1170" t="s">
        <v>28040</v>
      </c>
    </row>
    <row r="4577" spans="1:7" ht="15" customHeight="1">
      <c r="A4577" s="1165" t="str">
        <f t="shared" si="459"/>
        <v>PEXP307MIN</v>
      </c>
      <c r="B4577" s="1165">
        <f>IFERROR(INDEX('PE Holds'!$B$15:$AF$554,MATCH(C4577,'PE Holds'!$B$15:$B$552,FALSE),MATCH(D4577,'PE Holds'!$B$15:$AF$15,FALSE)),0)</f>
        <v>0</v>
      </c>
      <c r="C4577" s="1165" t="str">
        <f t="shared" si="461"/>
        <v>PEXP307</v>
      </c>
      <c r="D4577" s="988" t="str">
        <f>'PE Holds'!$X$15</f>
        <v>Mint 
RAL 6027</v>
      </c>
      <c r="E4577" s="1165" t="s">
        <v>27834</v>
      </c>
      <c r="F4577" s="1165" t="s">
        <v>27824</v>
      </c>
      <c r="G4577" s="1170" t="s">
        <v>28040</v>
      </c>
    </row>
    <row r="4578" spans="1:7" ht="15" customHeight="1">
      <c r="A4578" s="1165" t="str">
        <f t="shared" si="459"/>
        <v>PEXP307ORA</v>
      </c>
      <c r="B4578" s="1165">
        <f>IFERROR(INDEX('PE Holds'!$B$15:$AF$554,MATCH(C4578,'PE Holds'!$B$15:$B$552,FALSE),MATCH(D4578,'PE Holds'!$B$15:$AF$15,FALSE)),0)</f>
        <v>0</v>
      </c>
      <c r="C4578" s="1165" t="str">
        <f t="shared" si="461"/>
        <v>PEXP307</v>
      </c>
      <c r="D4578" s="988" t="str">
        <f>'PE Holds'!$Y$15</f>
        <v>Pure Orange</v>
      </c>
      <c r="E4578" s="1165" t="s">
        <v>27836</v>
      </c>
      <c r="F4578" s="1165" t="s">
        <v>27824</v>
      </c>
      <c r="G4578" s="1170" t="s">
        <v>28040</v>
      </c>
    </row>
    <row r="4579" spans="1:7" ht="15" customHeight="1">
      <c r="A4579" s="1165" t="str">
        <f t="shared" si="459"/>
        <v>PEXP308WHI</v>
      </c>
      <c r="B4579" s="1165">
        <f>IFERROR(INDEX('PE Holds'!$B$15:$AF$554,MATCH(C4579,'PE Holds'!$B$15:$B$552,FALSE),MATCH(D4579,'PE Holds'!$B$15:$AF$15,FALSE)),0)</f>
        <v>0</v>
      </c>
      <c r="C4579" s="1165" t="s">
        <v>28148</v>
      </c>
      <c r="D4579" s="1166" t="str">
        <f>'PE Holds'!$L$15</f>
        <v>White 
RAL 9016</v>
      </c>
      <c r="E4579" s="1165" t="s">
        <v>27838</v>
      </c>
      <c r="F4579" s="1165" t="s">
        <v>27824</v>
      </c>
      <c r="G4579" s="1170" t="s">
        <v>28040</v>
      </c>
    </row>
    <row r="4580" spans="1:7" ht="15" customHeight="1">
      <c r="A4580" s="1165" t="str">
        <f t="shared" si="459"/>
        <v>PEXP308YEL</v>
      </c>
      <c r="B4580" s="1165">
        <f>IFERROR(INDEX('PE Holds'!$B$15:$AF$554,MATCH(C4580,'PE Holds'!$B$15:$B$552,FALSE),MATCH(D4580,'PE Holds'!$B$15:$AF$15,FALSE)),0)</f>
        <v>0</v>
      </c>
      <c r="C4580" s="1165" t="str">
        <f>+C4579</f>
        <v>PEXP308</v>
      </c>
      <c r="D4580" s="988" t="str">
        <f>'PE Holds'!$M$15</f>
        <v>Yellow 
RAL 1026</v>
      </c>
      <c r="E4580" s="1165" t="s">
        <v>27823</v>
      </c>
      <c r="F4580" s="1165" t="s">
        <v>27824</v>
      </c>
      <c r="G4580" s="1170" t="s">
        <v>28040</v>
      </c>
    </row>
    <row r="4581" spans="1:7" ht="15" customHeight="1">
      <c r="A4581" s="1165" t="str">
        <f t="shared" si="459"/>
        <v>PEXP308GRE</v>
      </c>
      <c r="B4581" s="1165">
        <f>IFERROR(INDEX('PE Holds'!$B$15:$AF$554,MATCH(C4581,'PE Holds'!$B$15:$B$552,FALSE),MATCH(D4581,'PE Holds'!$B$15:$AF$15,FALSE)),0)</f>
        <v>0</v>
      </c>
      <c r="C4581" s="1165" t="str">
        <f t="shared" ref="C4581:C4592" si="462">+C4580</f>
        <v>PEXP308</v>
      </c>
      <c r="D4581" s="988" t="str">
        <f>'PE Holds'!$N$15</f>
        <v>Green 
RAL 6002</v>
      </c>
      <c r="E4581" s="1165" t="s">
        <v>27837</v>
      </c>
      <c r="F4581" s="1165" t="s">
        <v>27824</v>
      </c>
      <c r="G4581" s="1170" t="s">
        <v>28040</v>
      </c>
    </row>
    <row r="4582" spans="1:7" ht="15" customHeight="1">
      <c r="A4582" s="1165" t="str">
        <f t="shared" si="459"/>
        <v>PEXP308RED</v>
      </c>
      <c r="B4582" s="1165">
        <f>IFERROR(INDEX('PE Holds'!$B$15:$AF$554,MATCH(C4582,'PE Holds'!$B$15:$B$552,FALSE),MATCH(D4582,'PE Holds'!$B$15:$AF$15,FALSE)),0)</f>
        <v>0</v>
      </c>
      <c r="C4582" s="1165" t="str">
        <f t="shared" si="462"/>
        <v>PEXP308</v>
      </c>
      <c r="D4582" s="988" t="str">
        <f>'PE Holds'!$O$15</f>
        <v>Red 
RAL 3020</v>
      </c>
      <c r="E4582" s="1165" t="s">
        <v>27826</v>
      </c>
      <c r="F4582" s="1165" t="s">
        <v>27824</v>
      </c>
      <c r="G4582" s="1170" t="s">
        <v>28040</v>
      </c>
    </row>
    <row r="4583" spans="1:7" ht="15" customHeight="1">
      <c r="A4583" s="1165" t="str">
        <f t="shared" si="459"/>
        <v>PEXP308BLU</v>
      </c>
      <c r="B4583" s="1165">
        <f>IFERROR(INDEX('PE Holds'!$B$15:$AF$554,MATCH(C4583,'PE Holds'!$B$15:$B$552,FALSE),MATCH(D4583,'PE Holds'!$B$15:$AF$15,FALSE)),0)</f>
        <v>0</v>
      </c>
      <c r="C4583" s="1165" t="str">
        <f t="shared" si="462"/>
        <v>PEXP308</v>
      </c>
      <c r="D4583" s="988" t="str">
        <f>'PE Holds'!$P$15</f>
        <v>Blue 
RAL 5015</v>
      </c>
      <c r="E4583" s="1165" t="s">
        <v>27827</v>
      </c>
      <c r="F4583" s="1165" t="s">
        <v>27824</v>
      </c>
      <c r="G4583" s="1170" t="s">
        <v>28040</v>
      </c>
    </row>
    <row r="4584" spans="1:7" ht="15" customHeight="1">
      <c r="A4584" s="1165" t="str">
        <f t="shared" si="459"/>
        <v>PEXP308GRY</v>
      </c>
      <c r="B4584" s="1165">
        <f>IFERROR(INDEX('PE Holds'!$B$15:$AF$554,MATCH(C4584,'PE Holds'!$B$15:$B$552,FALSE),MATCH(D4584,'PE Holds'!$B$15:$AF$15,FALSE)),0)</f>
        <v>0</v>
      </c>
      <c r="C4584" s="1165" t="str">
        <f t="shared" si="462"/>
        <v>PEXP308</v>
      </c>
      <c r="D4584" s="988" t="str">
        <f>'PE Holds'!$Q$15</f>
        <v>Grey 
RAL 7001</v>
      </c>
      <c r="E4584" s="1165" t="s">
        <v>27828</v>
      </c>
      <c r="F4584" s="1165" t="s">
        <v>27824</v>
      </c>
      <c r="G4584" s="1170" t="s">
        <v>28040</v>
      </c>
    </row>
    <row r="4585" spans="1:7" ht="15" customHeight="1">
      <c r="A4585" s="1165" t="str">
        <f t="shared" si="459"/>
        <v>PEXP308BLK</v>
      </c>
      <c r="B4585" s="1165">
        <f>IFERROR(INDEX('PE Holds'!$B$15:$AF$554,MATCH(C4585,'PE Holds'!$B$15:$B$552,FALSE),MATCH(D4585,'PE Holds'!$B$15:$AF$15,FALSE)),0)</f>
        <v>0</v>
      </c>
      <c r="C4585" s="1165" t="str">
        <f t="shared" si="462"/>
        <v>PEXP308</v>
      </c>
      <c r="D4585" s="988" t="str">
        <f>'PE Holds'!$R$15</f>
        <v>Black 
RAL 9005</v>
      </c>
      <c r="E4585" s="1165" t="s">
        <v>27829</v>
      </c>
      <c r="F4585" s="1165" t="s">
        <v>27824</v>
      </c>
      <c r="G4585" s="1170" t="s">
        <v>28040</v>
      </c>
    </row>
    <row r="4586" spans="1:7" ht="15" customHeight="1">
      <c r="A4586" s="1165" t="str">
        <f t="shared" si="459"/>
        <v>PEXP308FLO</v>
      </c>
      <c r="B4586" s="1165">
        <f>IFERROR(INDEX('PE Holds'!$B$15:$AF$554,MATCH(C4586,'PE Holds'!$B$15:$B$552,FALSE),MATCH(D4586,'PE Holds'!$B$15:$AF$15,FALSE)),0)</f>
        <v>0</v>
      </c>
      <c r="C4586" s="1165" t="str">
        <f t="shared" si="462"/>
        <v>PEXP308</v>
      </c>
      <c r="D4586" s="988" t="str">
        <f>'PE Holds'!$S$15</f>
        <v>Fluo 
Orange</v>
      </c>
      <c r="E4586" s="1165" t="s">
        <v>27830</v>
      </c>
      <c r="F4586" s="1165" t="s">
        <v>27824</v>
      </c>
      <c r="G4586" s="1170" t="s">
        <v>28040</v>
      </c>
    </row>
    <row r="4587" spans="1:7" ht="15" customHeight="1">
      <c r="A4587" s="1165" t="str">
        <f t="shared" si="459"/>
        <v>PEXP308FLG</v>
      </c>
      <c r="B4587" s="1165">
        <f>IFERROR(INDEX('PE Holds'!$B$15:$AF$554,MATCH(C4587,'PE Holds'!$B$15:$B$552,FALSE),MATCH(D4587,'PE Holds'!$B$15:$AF$15,FALSE)),0)</f>
        <v>0</v>
      </c>
      <c r="C4587" s="1165" t="str">
        <f t="shared" si="462"/>
        <v>PEXP308</v>
      </c>
      <c r="D4587" s="988" t="str">
        <f>'PE Holds'!$T$15</f>
        <v>Fluo 
Green</v>
      </c>
      <c r="E4587" s="1165" t="s">
        <v>27831</v>
      </c>
      <c r="F4587" s="1165" t="s">
        <v>27824</v>
      </c>
      <c r="G4587" s="1170" t="s">
        <v>28040</v>
      </c>
    </row>
    <row r="4588" spans="1:7" ht="15" customHeight="1">
      <c r="A4588" s="1165" t="str">
        <f t="shared" si="459"/>
        <v>PEXP308FLP</v>
      </c>
      <c r="B4588" s="1165">
        <f>IFERROR(INDEX('PE Holds'!$B$15:$AF$554,MATCH(C4588,'PE Holds'!$B$15:$B$552,FALSE),MATCH(D4588,'PE Holds'!$B$15:$AF$15,FALSE)),0)</f>
        <v>0</v>
      </c>
      <c r="C4588" s="1165" t="str">
        <f t="shared" si="462"/>
        <v>PEXP308</v>
      </c>
      <c r="D4588" s="988" t="str">
        <f>'PE Holds'!$U$15</f>
        <v>Fluo 
Pink</v>
      </c>
      <c r="E4588" s="1165" t="s">
        <v>27832</v>
      </c>
      <c r="F4588" s="1165" t="s">
        <v>27824</v>
      </c>
      <c r="G4588" s="1170" t="s">
        <v>28040</v>
      </c>
    </row>
    <row r="4589" spans="1:7" ht="15" customHeight="1">
      <c r="A4589" s="1165" t="str">
        <f t="shared" si="459"/>
        <v>PEXP308FLY</v>
      </c>
      <c r="B4589" s="1165">
        <f>IFERROR(INDEX('PE Holds'!$B$15:$AF$554,MATCH(C4589,'PE Holds'!$B$15:$B$552,FALSE),MATCH(D4589,'PE Holds'!$B$15:$AF$15,FALSE)),0)</f>
        <v>0</v>
      </c>
      <c r="C4589" s="1165" t="str">
        <f t="shared" si="462"/>
        <v>PEXP308</v>
      </c>
      <c r="D4589" s="988" t="str">
        <f>'PE Holds'!$V$15</f>
        <v>Fluo 
Yellow</v>
      </c>
      <c r="E4589" s="1165" t="s">
        <v>28041</v>
      </c>
      <c r="F4589" s="1165" t="s">
        <v>27824</v>
      </c>
      <c r="G4589" s="1170" t="s">
        <v>28040</v>
      </c>
    </row>
    <row r="4590" spans="1:7" ht="15" customHeight="1">
      <c r="A4590" s="1165" t="str">
        <f t="shared" si="459"/>
        <v>PEXP308VIO</v>
      </c>
      <c r="B4590" s="1165">
        <f>IFERROR(INDEX('PE Holds'!$B$15:$AF$554,MATCH(C4590,'PE Holds'!$B$15:$B$552,FALSE),MATCH(D4590,'PE Holds'!$B$15:$AF$15,FALSE)),0)</f>
        <v>0</v>
      </c>
      <c r="C4590" s="1165" t="str">
        <f t="shared" si="462"/>
        <v>PEXP308</v>
      </c>
      <c r="D4590" s="988" t="str">
        <f>'PE Holds'!$W$15</f>
        <v>Violet 
RAL 4008</v>
      </c>
      <c r="E4590" s="1165" t="s">
        <v>27833</v>
      </c>
      <c r="F4590" s="1165" t="s">
        <v>27824</v>
      </c>
      <c r="G4590" s="1170" t="s">
        <v>28040</v>
      </c>
    </row>
    <row r="4591" spans="1:7" ht="15" customHeight="1">
      <c r="A4591" s="1165" t="str">
        <f t="shared" si="459"/>
        <v>PEXP308MIN</v>
      </c>
      <c r="B4591" s="1165">
        <f>IFERROR(INDEX('PE Holds'!$B$15:$AF$554,MATCH(C4591,'PE Holds'!$B$15:$B$552,FALSE),MATCH(D4591,'PE Holds'!$B$15:$AF$15,FALSE)),0)</f>
        <v>0</v>
      </c>
      <c r="C4591" s="1165" t="str">
        <f t="shared" si="462"/>
        <v>PEXP308</v>
      </c>
      <c r="D4591" s="988" t="str">
        <f>'PE Holds'!$X$15</f>
        <v>Mint 
RAL 6027</v>
      </c>
      <c r="E4591" s="1165" t="s">
        <v>27834</v>
      </c>
      <c r="F4591" s="1165" t="s">
        <v>27824</v>
      </c>
      <c r="G4591" s="1170" t="s">
        <v>28040</v>
      </c>
    </row>
    <row r="4592" spans="1:7" ht="15" customHeight="1">
      <c r="A4592" s="1165" t="str">
        <f t="shared" si="459"/>
        <v>PEXP308ORA</v>
      </c>
      <c r="B4592" s="1165">
        <f>IFERROR(INDEX('PE Holds'!$B$15:$AF$554,MATCH(C4592,'PE Holds'!$B$15:$B$552,FALSE),MATCH(D4592,'PE Holds'!$B$15:$AF$15,FALSE)),0)</f>
        <v>0</v>
      </c>
      <c r="C4592" s="1165" t="str">
        <f t="shared" si="462"/>
        <v>PEXP308</v>
      </c>
      <c r="D4592" s="988" t="str">
        <f>'PE Holds'!$Y$15</f>
        <v>Pure Orange</v>
      </c>
      <c r="E4592" s="1165" t="s">
        <v>27836</v>
      </c>
      <c r="F4592" s="1165" t="s">
        <v>27824</v>
      </c>
      <c r="G4592" s="1170" t="s">
        <v>28040</v>
      </c>
    </row>
    <row r="4593" spans="1:7" ht="15" customHeight="1">
      <c r="A4593" s="1165" t="str">
        <f t="shared" si="459"/>
        <v>PEXP309WHI</v>
      </c>
      <c r="B4593" s="1165">
        <f>IFERROR(INDEX('PE Holds'!$B$15:$AF$554,MATCH(C4593,'PE Holds'!$B$15:$B$552,FALSE),MATCH(D4593,'PE Holds'!$B$15:$AF$15,FALSE)),0)</f>
        <v>0</v>
      </c>
      <c r="C4593" s="1165" t="s">
        <v>28149</v>
      </c>
      <c r="D4593" s="1166" t="str">
        <f>'PE Holds'!$L$15</f>
        <v>White 
RAL 9016</v>
      </c>
      <c r="E4593" s="1165" t="s">
        <v>27838</v>
      </c>
      <c r="F4593" s="1165" t="s">
        <v>27824</v>
      </c>
      <c r="G4593" s="1170" t="s">
        <v>28040</v>
      </c>
    </row>
    <row r="4594" spans="1:7" ht="15" customHeight="1">
      <c r="A4594" s="1165" t="str">
        <f t="shared" si="459"/>
        <v>PEXP309YEL</v>
      </c>
      <c r="B4594" s="1165">
        <f>IFERROR(INDEX('PE Holds'!$B$15:$AF$554,MATCH(C4594,'PE Holds'!$B$15:$B$552,FALSE),MATCH(D4594,'PE Holds'!$B$15:$AF$15,FALSE)),0)</f>
        <v>0</v>
      </c>
      <c r="C4594" s="1165" t="str">
        <f>+C4593</f>
        <v>PEXP309</v>
      </c>
      <c r="D4594" s="988" t="str">
        <f>'PE Holds'!$M$15</f>
        <v>Yellow 
RAL 1026</v>
      </c>
      <c r="E4594" s="1165" t="s">
        <v>27823</v>
      </c>
      <c r="F4594" s="1165" t="s">
        <v>27824</v>
      </c>
      <c r="G4594" s="1170" t="s">
        <v>28040</v>
      </c>
    </row>
    <row r="4595" spans="1:7" ht="15" customHeight="1">
      <c r="A4595" s="1165" t="str">
        <f t="shared" si="459"/>
        <v>PEXP309GRE</v>
      </c>
      <c r="B4595" s="1165">
        <f>IFERROR(INDEX('PE Holds'!$B$15:$AF$554,MATCH(C4595,'PE Holds'!$B$15:$B$552,FALSE),MATCH(D4595,'PE Holds'!$B$15:$AF$15,FALSE)),0)</f>
        <v>0</v>
      </c>
      <c r="C4595" s="1165" t="str">
        <f t="shared" ref="C4595:C4606" si="463">+C4594</f>
        <v>PEXP309</v>
      </c>
      <c r="D4595" s="988" t="str">
        <f>'PE Holds'!$N$15</f>
        <v>Green 
RAL 6002</v>
      </c>
      <c r="E4595" s="1165" t="s">
        <v>27837</v>
      </c>
      <c r="F4595" s="1165" t="s">
        <v>27824</v>
      </c>
      <c r="G4595" s="1170" t="s">
        <v>28040</v>
      </c>
    </row>
    <row r="4596" spans="1:7" ht="15" customHeight="1">
      <c r="A4596" s="1165" t="str">
        <f t="shared" si="459"/>
        <v>PEXP309RED</v>
      </c>
      <c r="B4596" s="1165">
        <f>IFERROR(INDEX('PE Holds'!$B$15:$AF$554,MATCH(C4596,'PE Holds'!$B$15:$B$552,FALSE),MATCH(D4596,'PE Holds'!$B$15:$AF$15,FALSE)),0)</f>
        <v>0</v>
      </c>
      <c r="C4596" s="1165" t="str">
        <f t="shared" si="463"/>
        <v>PEXP309</v>
      </c>
      <c r="D4596" s="988" t="str">
        <f>'PE Holds'!$O$15</f>
        <v>Red 
RAL 3020</v>
      </c>
      <c r="E4596" s="1165" t="s">
        <v>27826</v>
      </c>
      <c r="F4596" s="1165" t="s">
        <v>27824</v>
      </c>
      <c r="G4596" s="1170" t="s">
        <v>28040</v>
      </c>
    </row>
    <row r="4597" spans="1:7" ht="15" customHeight="1">
      <c r="A4597" s="1165" t="str">
        <f t="shared" si="459"/>
        <v>PEXP309BLU</v>
      </c>
      <c r="B4597" s="1165">
        <f>IFERROR(INDEX('PE Holds'!$B$15:$AF$554,MATCH(C4597,'PE Holds'!$B$15:$B$552,FALSE),MATCH(D4597,'PE Holds'!$B$15:$AF$15,FALSE)),0)</f>
        <v>0</v>
      </c>
      <c r="C4597" s="1165" t="str">
        <f t="shared" si="463"/>
        <v>PEXP309</v>
      </c>
      <c r="D4597" s="988" t="str">
        <f>'PE Holds'!$P$15</f>
        <v>Blue 
RAL 5015</v>
      </c>
      <c r="E4597" s="1165" t="s">
        <v>27827</v>
      </c>
      <c r="F4597" s="1165" t="s">
        <v>27824</v>
      </c>
      <c r="G4597" s="1170" t="s">
        <v>28040</v>
      </c>
    </row>
    <row r="4598" spans="1:7" ht="15" customHeight="1">
      <c r="A4598" s="1165" t="str">
        <f t="shared" si="459"/>
        <v>PEXP309GRY</v>
      </c>
      <c r="B4598" s="1165">
        <f>IFERROR(INDEX('PE Holds'!$B$15:$AF$554,MATCH(C4598,'PE Holds'!$B$15:$B$552,FALSE),MATCH(D4598,'PE Holds'!$B$15:$AF$15,FALSE)),0)</f>
        <v>0</v>
      </c>
      <c r="C4598" s="1165" t="str">
        <f t="shared" si="463"/>
        <v>PEXP309</v>
      </c>
      <c r="D4598" s="988" t="str">
        <f>'PE Holds'!$Q$15</f>
        <v>Grey 
RAL 7001</v>
      </c>
      <c r="E4598" s="1165" t="s">
        <v>27828</v>
      </c>
      <c r="F4598" s="1165" t="s">
        <v>27824</v>
      </c>
      <c r="G4598" s="1170" t="s">
        <v>28040</v>
      </c>
    </row>
    <row r="4599" spans="1:7" ht="15" customHeight="1">
      <c r="A4599" s="1165" t="str">
        <f t="shared" si="459"/>
        <v>PEXP309BLK</v>
      </c>
      <c r="B4599" s="1165">
        <f>IFERROR(INDEX('PE Holds'!$B$15:$AF$554,MATCH(C4599,'PE Holds'!$B$15:$B$552,FALSE),MATCH(D4599,'PE Holds'!$B$15:$AF$15,FALSE)),0)</f>
        <v>0</v>
      </c>
      <c r="C4599" s="1165" t="str">
        <f t="shared" si="463"/>
        <v>PEXP309</v>
      </c>
      <c r="D4599" s="988" t="str">
        <f>'PE Holds'!$R$15</f>
        <v>Black 
RAL 9005</v>
      </c>
      <c r="E4599" s="1165" t="s">
        <v>27829</v>
      </c>
      <c r="F4599" s="1165" t="s">
        <v>27824</v>
      </c>
      <c r="G4599" s="1170" t="s">
        <v>28040</v>
      </c>
    </row>
    <row r="4600" spans="1:7" ht="15" customHeight="1">
      <c r="A4600" s="1165" t="str">
        <f t="shared" si="459"/>
        <v>PEXP309FLO</v>
      </c>
      <c r="B4600" s="1165">
        <f>IFERROR(INDEX('PE Holds'!$B$15:$AF$554,MATCH(C4600,'PE Holds'!$B$15:$B$552,FALSE),MATCH(D4600,'PE Holds'!$B$15:$AF$15,FALSE)),0)</f>
        <v>0</v>
      </c>
      <c r="C4600" s="1165" t="str">
        <f t="shared" si="463"/>
        <v>PEXP309</v>
      </c>
      <c r="D4600" s="988" t="str">
        <f>'PE Holds'!$S$15</f>
        <v>Fluo 
Orange</v>
      </c>
      <c r="E4600" s="1165" t="s">
        <v>27830</v>
      </c>
      <c r="F4600" s="1165" t="s">
        <v>27824</v>
      </c>
      <c r="G4600" s="1170" t="s">
        <v>28040</v>
      </c>
    </row>
    <row r="4601" spans="1:7" ht="15" customHeight="1">
      <c r="A4601" s="1165" t="str">
        <f t="shared" si="459"/>
        <v>PEXP309FLG</v>
      </c>
      <c r="B4601" s="1165">
        <f>IFERROR(INDEX('PE Holds'!$B$15:$AF$554,MATCH(C4601,'PE Holds'!$B$15:$B$552,FALSE),MATCH(D4601,'PE Holds'!$B$15:$AF$15,FALSE)),0)</f>
        <v>0</v>
      </c>
      <c r="C4601" s="1165" t="str">
        <f t="shared" si="463"/>
        <v>PEXP309</v>
      </c>
      <c r="D4601" s="988" t="str">
        <f>'PE Holds'!$T$15</f>
        <v>Fluo 
Green</v>
      </c>
      <c r="E4601" s="1165" t="s">
        <v>27831</v>
      </c>
      <c r="F4601" s="1165" t="s">
        <v>27824</v>
      </c>
      <c r="G4601" s="1170" t="s">
        <v>28040</v>
      </c>
    </row>
    <row r="4602" spans="1:7" ht="15" customHeight="1">
      <c r="A4602" s="1165" t="str">
        <f t="shared" si="459"/>
        <v>PEXP309FLP</v>
      </c>
      <c r="B4602" s="1165">
        <f>IFERROR(INDEX('PE Holds'!$B$15:$AF$554,MATCH(C4602,'PE Holds'!$B$15:$B$552,FALSE),MATCH(D4602,'PE Holds'!$B$15:$AF$15,FALSE)),0)</f>
        <v>0</v>
      </c>
      <c r="C4602" s="1165" t="str">
        <f t="shared" si="463"/>
        <v>PEXP309</v>
      </c>
      <c r="D4602" s="988" t="str">
        <f>'PE Holds'!$U$15</f>
        <v>Fluo 
Pink</v>
      </c>
      <c r="E4602" s="1165" t="s">
        <v>27832</v>
      </c>
      <c r="F4602" s="1165" t="s">
        <v>27824</v>
      </c>
      <c r="G4602" s="1170" t="s">
        <v>28040</v>
      </c>
    </row>
    <row r="4603" spans="1:7" ht="15" customHeight="1">
      <c r="A4603" s="1165" t="str">
        <f t="shared" si="459"/>
        <v>PEXP309FLY</v>
      </c>
      <c r="B4603" s="1165">
        <f>IFERROR(INDEX('PE Holds'!$B$15:$AF$554,MATCH(C4603,'PE Holds'!$B$15:$B$552,FALSE),MATCH(D4603,'PE Holds'!$B$15:$AF$15,FALSE)),0)</f>
        <v>0</v>
      </c>
      <c r="C4603" s="1165" t="str">
        <f t="shared" si="463"/>
        <v>PEXP309</v>
      </c>
      <c r="D4603" s="988" t="str">
        <f>'PE Holds'!$V$15</f>
        <v>Fluo 
Yellow</v>
      </c>
      <c r="E4603" s="1165" t="s">
        <v>28041</v>
      </c>
      <c r="F4603" s="1165" t="s">
        <v>27824</v>
      </c>
      <c r="G4603" s="1170" t="s">
        <v>28040</v>
      </c>
    </row>
    <row r="4604" spans="1:7" ht="15" customHeight="1">
      <c r="A4604" s="1165" t="str">
        <f t="shared" ref="A4604:A4667" si="464">CONCATENATE(C4604,E4604)</f>
        <v>PEXP309VIO</v>
      </c>
      <c r="B4604" s="1165">
        <f>IFERROR(INDEX('PE Holds'!$B$15:$AF$554,MATCH(C4604,'PE Holds'!$B$15:$B$552,FALSE),MATCH(D4604,'PE Holds'!$B$15:$AF$15,FALSE)),0)</f>
        <v>0</v>
      </c>
      <c r="C4604" s="1165" t="str">
        <f t="shared" si="463"/>
        <v>PEXP309</v>
      </c>
      <c r="D4604" s="988" t="str">
        <f>'PE Holds'!$W$15</f>
        <v>Violet 
RAL 4008</v>
      </c>
      <c r="E4604" s="1165" t="s">
        <v>27833</v>
      </c>
      <c r="F4604" s="1165" t="s">
        <v>27824</v>
      </c>
      <c r="G4604" s="1170" t="s">
        <v>28040</v>
      </c>
    </row>
    <row r="4605" spans="1:7" ht="15" customHeight="1">
      <c r="A4605" s="1165" t="str">
        <f t="shared" si="464"/>
        <v>PEXP309MIN</v>
      </c>
      <c r="B4605" s="1165">
        <f>IFERROR(INDEX('PE Holds'!$B$15:$AF$554,MATCH(C4605,'PE Holds'!$B$15:$B$552,FALSE),MATCH(D4605,'PE Holds'!$B$15:$AF$15,FALSE)),0)</f>
        <v>0</v>
      </c>
      <c r="C4605" s="1165" t="str">
        <f t="shared" si="463"/>
        <v>PEXP309</v>
      </c>
      <c r="D4605" s="988" t="str">
        <f>'PE Holds'!$X$15</f>
        <v>Mint 
RAL 6027</v>
      </c>
      <c r="E4605" s="1165" t="s">
        <v>27834</v>
      </c>
      <c r="F4605" s="1165" t="s">
        <v>27824</v>
      </c>
      <c r="G4605" s="1170" t="s">
        <v>28040</v>
      </c>
    </row>
    <row r="4606" spans="1:7" ht="15" customHeight="1">
      <c r="A4606" s="1165" t="str">
        <f t="shared" si="464"/>
        <v>PEXP309ORA</v>
      </c>
      <c r="B4606" s="1165">
        <f>IFERROR(INDEX('PE Holds'!$B$15:$AF$554,MATCH(C4606,'PE Holds'!$B$15:$B$552,FALSE),MATCH(D4606,'PE Holds'!$B$15:$AF$15,FALSE)),0)</f>
        <v>0</v>
      </c>
      <c r="C4606" s="1165" t="str">
        <f t="shared" si="463"/>
        <v>PEXP309</v>
      </c>
      <c r="D4606" s="988" t="str">
        <f>'PE Holds'!$Y$15</f>
        <v>Pure Orange</v>
      </c>
      <c r="E4606" s="1165" t="s">
        <v>27836</v>
      </c>
      <c r="F4606" s="1165" t="s">
        <v>27824</v>
      </c>
      <c r="G4606" s="1170" t="s">
        <v>28040</v>
      </c>
    </row>
    <row r="4607" spans="1:7" ht="15" customHeight="1">
      <c r="A4607" s="1165" t="str">
        <f t="shared" si="464"/>
        <v>PEXP310WHI</v>
      </c>
      <c r="B4607" s="1165">
        <f>IFERROR(INDEX('PE Holds'!$B$15:$AF$554,MATCH(C4607,'PE Holds'!$B$15:$B$552,FALSE),MATCH(D4607,'PE Holds'!$B$15:$AF$15,FALSE)),0)</f>
        <v>0</v>
      </c>
      <c r="C4607" s="1165" t="s">
        <v>28150</v>
      </c>
      <c r="D4607" s="1166" t="str">
        <f>'PE Holds'!$L$15</f>
        <v>White 
RAL 9016</v>
      </c>
      <c r="E4607" s="1165" t="s">
        <v>27838</v>
      </c>
      <c r="F4607" s="1165" t="s">
        <v>27824</v>
      </c>
      <c r="G4607" s="1170" t="s">
        <v>28040</v>
      </c>
    </row>
    <row r="4608" spans="1:7" ht="15" customHeight="1">
      <c r="A4608" s="1165" t="str">
        <f t="shared" si="464"/>
        <v>PEXP310YEL</v>
      </c>
      <c r="B4608" s="1165">
        <f>IFERROR(INDEX('PE Holds'!$B$15:$AF$554,MATCH(C4608,'PE Holds'!$B$15:$B$552,FALSE),MATCH(D4608,'PE Holds'!$B$15:$AF$15,FALSE)),0)</f>
        <v>0</v>
      </c>
      <c r="C4608" s="1165" t="str">
        <f>+C4607</f>
        <v>PEXP310</v>
      </c>
      <c r="D4608" s="988" t="str">
        <f>'PE Holds'!$M$15</f>
        <v>Yellow 
RAL 1026</v>
      </c>
      <c r="E4608" s="1165" t="s">
        <v>27823</v>
      </c>
      <c r="F4608" s="1165" t="s">
        <v>27824</v>
      </c>
      <c r="G4608" s="1170" t="s">
        <v>28040</v>
      </c>
    </row>
    <row r="4609" spans="1:7" ht="15" customHeight="1">
      <c r="A4609" s="1165" t="str">
        <f t="shared" si="464"/>
        <v>PEXP310GRE</v>
      </c>
      <c r="B4609" s="1165">
        <f>IFERROR(INDEX('PE Holds'!$B$15:$AF$554,MATCH(C4609,'PE Holds'!$B$15:$B$552,FALSE),MATCH(D4609,'PE Holds'!$B$15:$AF$15,FALSE)),0)</f>
        <v>0</v>
      </c>
      <c r="C4609" s="1165" t="str">
        <f t="shared" ref="C4609:C4620" si="465">+C4608</f>
        <v>PEXP310</v>
      </c>
      <c r="D4609" s="988" t="str">
        <f>'PE Holds'!$N$15</f>
        <v>Green 
RAL 6002</v>
      </c>
      <c r="E4609" s="1165" t="s">
        <v>27837</v>
      </c>
      <c r="F4609" s="1165" t="s">
        <v>27824</v>
      </c>
      <c r="G4609" s="1170" t="s">
        <v>28040</v>
      </c>
    </row>
    <row r="4610" spans="1:7" ht="15" customHeight="1">
      <c r="A4610" s="1165" t="str">
        <f t="shared" si="464"/>
        <v>PEXP310RED</v>
      </c>
      <c r="B4610" s="1165">
        <f>IFERROR(INDEX('PE Holds'!$B$15:$AF$554,MATCH(C4610,'PE Holds'!$B$15:$B$552,FALSE),MATCH(D4610,'PE Holds'!$B$15:$AF$15,FALSE)),0)</f>
        <v>0</v>
      </c>
      <c r="C4610" s="1165" t="str">
        <f t="shared" si="465"/>
        <v>PEXP310</v>
      </c>
      <c r="D4610" s="988" t="str">
        <f>'PE Holds'!$O$15</f>
        <v>Red 
RAL 3020</v>
      </c>
      <c r="E4610" s="1165" t="s">
        <v>27826</v>
      </c>
      <c r="F4610" s="1165" t="s">
        <v>27824</v>
      </c>
      <c r="G4610" s="1170" t="s">
        <v>28040</v>
      </c>
    </row>
    <row r="4611" spans="1:7" ht="15" customHeight="1">
      <c r="A4611" s="1165" t="str">
        <f t="shared" si="464"/>
        <v>PEXP310BLU</v>
      </c>
      <c r="B4611" s="1165">
        <f>IFERROR(INDEX('PE Holds'!$B$15:$AF$554,MATCH(C4611,'PE Holds'!$B$15:$B$552,FALSE),MATCH(D4611,'PE Holds'!$B$15:$AF$15,FALSE)),0)</f>
        <v>0</v>
      </c>
      <c r="C4611" s="1165" t="str">
        <f t="shared" si="465"/>
        <v>PEXP310</v>
      </c>
      <c r="D4611" s="988" t="str">
        <f>'PE Holds'!$P$15</f>
        <v>Blue 
RAL 5015</v>
      </c>
      <c r="E4611" s="1165" t="s">
        <v>27827</v>
      </c>
      <c r="F4611" s="1165" t="s">
        <v>27824</v>
      </c>
      <c r="G4611" s="1170" t="s">
        <v>28040</v>
      </c>
    </row>
    <row r="4612" spans="1:7" ht="15" customHeight="1">
      <c r="A4612" s="1165" t="str">
        <f t="shared" si="464"/>
        <v>PEXP310GRY</v>
      </c>
      <c r="B4612" s="1165">
        <f>IFERROR(INDEX('PE Holds'!$B$15:$AF$554,MATCH(C4612,'PE Holds'!$B$15:$B$552,FALSE),MATCH(D4612,'PE Holds'!$B$15:$AF$15,FALSE)),0)</f>
        <v>0</v>
      </c>
      <c r="C4612" s="1165" t="str">
        <f t="shared" si="465"/>
        <v>PEXP310</v>
      </c>
      <c r="D4612" s="988" t="str">
        <f>'PE Holds'!$Q$15</f>
        <v>Grey 
RAL 7001</v>
      </c>
      <c r="E4612" s="1165" t="s">
        <v>27828</v>
      </c>
      <c r="F4612" s="1165" t="s">
        <v>27824</v>
      </c>
      <c r="G4612" s="1170" t="s">
        <v>28040</v>
      </c>
    </row>
    <row r="4613" spans="1:7" ht="15" customHeight="1">
      <c r="A4613" s="1165" t="str">
        <f t="shared" si="464"/>
        <v>PEXP310BLK</v>
      </c>
      <c r="B4613" s="1165">
        <f>IFERROR(INDEX('PE Holds'!$B$15:$AF$554,MATCH(C4613,'PE Holds'!$B$15:$B$552,FALSE),MATCH(D4613,'PE Holds'!$B$15:$AF$15,FALSE)),0)</f>
        <v>0</v>
      </c>
      <c r="C4613" s="1165" t="str">
        <f t="shared" si="465"/>
        <v>PEXP310</v>
      </c>
      <c r="D4613" s="988" t="str">
        <f>'PE Holds'!$R$15</f>
        <v>Black 
RAL 9005</v>
      </c>
      <c r="E4613" s="1165" t="s">
        <v>27829</v>
      </c>
      <c r="F4613" s="1165" t="s">
        <v>27824</v>
      </c>
      <c r="G4613" s="1170" t="s">
        <v>28040</v>
      </c>
    </row>
    <row r="4614" spans="1:7" ht="15" customHeight="1">
      <c r="A4614" s="1165" t="str">
        <f t="shared" si="464"/>
        <v>PEXP310FLO</v>
      </c>
      <c r="B4614" s="1165">
        <f>IFERROR(INDEX('PE Holds'!$B$15:$AF$554,MATCH(C4614,'PE Holds'!$B$15:$B$552,FALSE),MATCH(D4614,'PE Holds'!$B$15:$AF$15,FALSE)),0)</f>
        <v>0</v>
      </c>
      <c r="C4614" s="1165" t="str">
        <f t="shared" si="465"/>
        <v>PEXP310</v>
      </c>
      <c r="D4614" s="988" t="str">
        <f>'PE Holds'!$S$15</f>
        <v>Fluo 
Orange</v>
      </c>
      <c r="E4614" s="1165" t="s">
        <v>27830</v>
      </c>
      <c r="F4614" s="1165" t="s">
        <v>27824</v>
      </c>
      <c r="G4614" s="1170" t="s">
        <v>28040</v>
      </c>
    </row>
    <row r="4615" spans="1:7" ht="15" customHeight="1">
      <c r="A4615" s="1165" t="str">
        <f t="shared" si="464"/>
        <v>PEXP310FLG</v>
      </c>
      <c r="B4615" s="1165">
        <f>IFERROR(INDEX('PE Holds'!$B$15:$AF$554,MATCH(C4615,'PE Holds'!$B$15:$B$552,FALSE),MATCH(D4615,'PE Holds'!$B$15:$AF$15,FALSE)),0)</f>
        <v>0</v>
      </c>
      <c r="C4615" s="1165" t="str">
        <f t="shared" si="465"/>
        <v>PEXP310</v>
      </c>
      <c r="D4615" s="988" t="str">
        <f>'PE Holds'!$T$15</f>
        <v>Fluo 
Green</v>
      </c>
      <c r="E4615" s="1165" t="s">
        <v>27831</v>
      </c>
      <c r="F4615" s="1165" t="s">
        <v>27824</v>
      </c>
      <c r="G4615" s="1170" t="s">
        <v>28040</v>
      </c>
    </row>
    <row r="4616" spans="1:7" ht="15" customHeight="1">
      <c r="A4616" s="1165" t="str">
        <f t="shared" si="464"/>
        <v>PEXP310FLP</v>
      </c>
      <c r="B4616" s="1165">
        <f>IFERROR(INDEX('PE Holds'!$B$15:$AF$554,MATCH(C4616,'PE Holds'!$B$15:$B$552,FALSE),MATCH(D4616,'PE Holds'!$B$15:$AF$15,FALSE)),0)</f>
        <v>0</v>
      </c>
      <c r="C4616" s="1165" t="str">
        <f t="shared" si="465"/>
        <v>PEXP310</v>
      </c>
      <c r="D4616" s="988" t="str">
        <f>'PE Holds'!$U$15</f>
        <v>Fluo 
Pink</v>
      </c>
      <c r="E4616" s="1165" t="s">
        <v>27832</v>
      </c>
      <c r="F4616" s="1165" t="s">
        <v>27824</v>
      </c>
      <c r="G4616" s="1170" t="s">
        <v>28040</v>
      </c>
    </row>
    <row r="4617" spans="1:7" ht="15" customHeight="1">
      <c r="A4617" s="1165" t="str">
        <f t="shared" si="464"/>
        <v>PEXP310FLY</v>
      </c>
      <c r="B4617" s="1165">
        <f>IFERROR(INDEX('PE Holds'!$B$15:$AF$554,MATCH(C4617,'PE Holds'!$B$15:$B$552,FALSE),MATCH(D4617,'PE Holds'!$B$15:$AF$15,FALSE)),0)</f>
        <v>0</v>
      </c>
      <c r="C4617" s="1165" t="str">
        <f t="shared" si="465"/>
        <v>PEXP310</v>
      </c>
      <c r="D4617" s="988" t="str">
        <f>'PE Holds'!$V$15</f>
        <v>Fluo 
Yellow</v>
      </c>
      <c r="E4617" s="1165" t="s">
        <v>28041</v>
      </c>
      <c r="F4617" s="1165" t="s">
        <v>27824</v>
      </c>
      <c r="G4617" s="1170" t="s">
        <v>28040</v>
      </c>
    </row>
    <row r="4618" spans="1:7" ht="15" customHeight="1">
      <c r="A4618" s="1165" t="str">
        <f t="shared" si="464"/>
        <v>PEXP310VIO</v>
      </c>
      <c r="B4618" s="1165">
        <f>IFERROR(INDEX('PE Holds'!$B$15:$AF$554,MATCH(C4618,'PE Holds'!$B$15:$B$552,FALSE),MATCH(D4618,'PE Holds'!$B$15:$AF$15,FALSE)),0)</f>
        <v>0</v>
      </c>
      <c r="C4618" s="1165" t="str">
        <f t="shared" si="465"/>
        <v>PEXP310</v>
      </c>
      <c r="D4618" s="988" t="str">
        <f>'PE Holds'!$W$15</f>
        <v>Violet 
RAL 4008</v>
      </c>
      <c r="E4618" s="1165" t="s">
        <v>27833</v>
      </c>
      <c r="F4618" s="1165" t="s">
        <v>27824</v>
      </c>
      <c r="G4618" s="1170" t="s">
        <v>28040</v>
      </c>
    </row>
    <row r="4619" spans="1:7" ht="15" customHeight="1">
      <c r="A4619" s="1165" t="str">
        <f t="shared" si="464"/>
        <v>PEXP310MIN</v>
      </c>
      <c r="B4619" s="1165">
        <f>IFERROR(INDEX('PE Holds'!$B$15:$AF$554,MATCH(C4619,'PE Holds'!$B$15:$B$552,FALSE),MATCH(D4619,'PE Holds'!$B$15:$AF$15,FALSE)),0)</f>
        <v>0</v>
      </c>
      <c r="C4619" s="1165" t="str">
        <f t="shared" si="465"/>
        <v>PEXP310</v>
      </c>
      <c r="D4619" s="988" t="str">
        <f>'PE Holds'!$X$15</f>
        <v>Mint 
RAL 6027</v>
      </c>
      <c r="E4619" s="1165" t="s">
        <v>27834</v>
      </c>
      <c r="F4619" s="1165" t="s">
        <v>27824</v>
      </c>
      <c r="G4619" s="1170" t="s">
        <v>28040</v>
      </c>
    </row>
    <row r="4620" spans="1:7" ht="15" customHeight="1">
      <c r="A4620" s="1165" t="str">
        <f t="shared" si="464"/>
        <v>PEXP310ORA</v>
      </c>
      <c r="B4620" s="1165">
        <f>IFERROR(INDEX('PE Holds'!$B$15:$AF$554,MATCH(C4620,'PE Holds'!$B$15:$B$552,FALSE),MATCH(D4620,'PE Holds'!$B$15:$AF$15,FALSE)),0)</f>
        <v>0</v>
      </c>
      <c r="C4620" s="1165" t="str">
        <f t="shared" si="465"/>
        <v>PEXP310</v>
      </c>
      <c r="D4620" s="988" t="str">
        <f>'PE Holds'!$Y$15</f>
        <v>Pure Orange</v>
      </c>
      <c r="E4620" s="1165" t="s">
        <v>27836</v>
      </c>
      <c r="F4620" s="1165" t="s">
        <v>27824</v>
      </c>
      <c r="G4620" s="1170" t="s">
        <v>28040</v>
      </c>
    </row>
    <row r="4621" spans="1:7" ht="15" customHeight="1">
      <c r="A4621" s="1165" t="str">
        <f t="shared" si="464"/>
        <v>PEXP311WHI</v>
      </c>
      <c r="B4621" s="1165">
        <f>IFERROR(INDEX('PE Holds'!$B$15:$AF$554,MATCH(C4621,'PE Holds'!$B$15:$B$552,FALSE),MATCH(D4621,'PE Holds'!$B$15:$AF$15,FALSE)),0)</f>
        <v>0</v>
      </c>
      <c r="C4621" s="1165" t="s">
        <v>28151</v>
      </c>
      <c r="D4621" s="1166" t="str">
        <f>'PE Holds'!$L$15</f>
        <v>White 
RAL 9016</v>
      </c>
      <c r="E4621" s="1165" t="s">
        <v>27838</v>
      </c>
      <c r="F4621" s="1165" t="s">
        <v>27824</v>
      </c>
      <c r="G4621" s="1170" t="s">
        <v>28040</v>
      </c>
    </row>
    <row r="4622" spans="1:7" ht="15" customHeight="1">
      <c r="A4622" s="1165" t="str">
        <f t="shared" si="464"/>
        <v>PEXP311YEL</v>
      </c>
      <c r="B4622" s="1165">
        <f>IFERROR(INDEX('PE Holds'!$B$15:$AF$554,MATCH(C4622,'PE Holds'!$B$15:$B$552,FALSE),MATCH(D4622,'PE Holds'!$B$15:$AF$15,FALSE)),0)</f>
        <v>0</v>
      </c>
      <c r="C4622" s="1165" t="str">
        <f>+C4621</f>
        <v>PEXP311</v>
      </c>
      <c r="D4622" s="988" t="str">
        <f>'PE Holds'!$M$15</f>
        <v>Yellow 
RAL 1026</v>
      </c>
      <c r="E4622" s="1165" t="s">
        <v>27823</v>
      </c>
      <c r="F4622" s="1165" t="s">
        <v>27824</v>
      </c>
      <c r="G4622" s="1170" t="s">
        <v>28040</v>
      </c>
    </row>
    <row r="4623" spans="1:7" ht="15" customHeight="1">
      <c r="A4623" s="1165" t="str">
        <f t="shared" si="464"/>
        <v>PEXP311GRE</v>
      </c>
      <c r="B4623" s="1165">
        <f>IFERROR(INDEX('PE Holds'!$B$15:$AF$554,MATCH(C4623,'PE Holds'!$B$15:$B$552,FALSE),MATCH(D4623,'PE Holds'!$B$15:$AF$15,FALSE)),0)</f>
        <v>0</v>
      </c>
      <c r="C4623" s="1165" t="str">
        <f t="shared" ref="C4623:C4634" si="466">+C4622</f>
        <v>PEXP311</v>
      </c>
      <c r="D4623" s="988" t="str">
        <f>'PE Holds'!$N$15</f>
        <v>Green 
RAL 6002</v>
      </c>
      <c r="E4623" s="1165" t="s">
        <v>27837</v>
      </c>
      <c r="F4623" s="1165" t="s">
        <v>27824</v>
      </c>
      <c r="G4623" s="1170" t="s">
        <v>28040</v>
      </c>
    </row>
    <row r="4624" spans="1:7" ht="15" customHeight="1">
      <c r="A4624" s="1165" t="str">
        <f t="shared" si="464"/>
        <v>PEXP311RED</v>
      </c>
      <c r="B4624" s="1165">
        <f>IFERROR(INDEX('PE Holds'!$B$15:$AF$554,MATCH(C4624,'PE Holds'!$B$15:$B$552,FALSE),MATCH(D4624,'PE Holds'!$B$15:$AF$15,FALSE)),0)</f>
        <v>0</v>
      </c>
      <c r="C4624" s="1165" t="str">
        <f t="shared" si="466"/>
        <v>PEXP311</v>
      </c>
      <c r="D4624" s="988" t="str">
        <f>'PE Holds'!$O$15</f>
        <v>Red 
RAL 3020</v>
      </c>
      <c r="E4624" s="1165" t="s">
        <v>27826</v>
      </c>
      <c r="F4624" s="1165" t="s">
        <v>27824</v>
      </c>
      <c r="G4624" s="1170" t="s">
        <v>28040</v>
      </c>
    </row>
    <row r="4625" spans="1:7" ht="15" customHeight="1">
      <c r="A4625" s="1165" t="str">
        <f t="shared" si="464"/>
        <v>PEXP311BLU</v>
      </c>
      <c r="B4625" s="1165">
        <f>IFERROR(INDEX('PE Holds'!$B$15:$AF$554,MATCH(C4625,'PE Holds'!$B$15:$B$552,FALSE),MATCH(D4625,'PE Holds'!$B$15:$AF$15,FALSE)),0)</f>
        <v>0</v>
      </c>
      <c r="C4625" s="1165" t="str">
        <f t="shared" si="466"/>
        <v>PEXP311</v>
      </c>
      <c r="D4625" s="988" t="str">
        <f>'PE Holds'!$P$15</f>
        <v>Blue 
RAL 5015</v>
      </c>
      <c r="E4625" s="1165" t="s">
        <v>27827</v>
      </c>
      <c r="F4625" s="1165" t="s">
        <v>27824</v>
      </c>
      <c r="G4625" s="1170" t="s">
        <v>28040</v>
      </c>
    </row>
    <row r="4626" spans="1:7" ht="15" customHeight="1">
      <c r="A4626" s="1165" t="str">
        <f t="shared" si="464"/>
        <v>PEXP311GRY</v>
      </c>
      <c r="B4626" s="1165">
        <f>IFERROR(INDEX('PE Holds'!$B$15:$AF$554,MATCH(C4626,'PE Holds'!$B$15:$B$552,FALSE),MATCH(D4626,'PE Holds'!$B$15:$AF$15,FALSE)),0)</f>
        <v>0</v>
      </c>
      <c r="C4626" s="1165" t="str">
        <f t="shared" si="466"/>
        <v>PEXP311</v>
      </c>
      <c r="D4626" s="988" t="str">
        <f>'PE Holds'!$Q$15</f>
        <v>Grey 
RAL 7001</v>
      </c>
      <c r="E4626" s="1165" t="s">
        <v>27828</v>
      </c>
      <c r="F4626" s="1165" t="s">
        <v>27824</v>
      </c>
      <c r="G4626" s="1170" t="s">
        <v>28040</v>
      </c>
    </row>
    <row r="4627" spans="1:7" ht="15" customHeight="1">
      <c r="A4627" s="1165" t="str">
        <f t="shared" si="464"/>
        <v>PEXP311BLK</v>
      </c>
      <c r="B4627" s="1165">
        <f>IFERROR(INDEX('PE Holds'!$B$15:$AF$554,MATCH(C4627,'PE Holds'!$B$15:$B$552,FALSE),MATCH(D4627,'PE Holds'!$B$15:$AF$15,FALSE)),0)</f>
        <v>0</v>
      </c>
      <c r="C4627" s="1165" t="str">
        <f t="shared" si="466"/>
        <v>PEXP311</v>
      </c>
      <c r="D4627" s="988" t="str">
        <f>'PE Holds'!$R$15</f>
        <v>Black 
RAL 9005</v>
      </c>
      <c r="E4627" s="1165" t="s">
        <v>27829</v>
      </c>
      <c r="F4627" s="1165" t="s">
        <v>27824</v>
      </c>
      <c r="G4627" s="1170" t="s">
        <v>28040</v>
      </c>
    </row>
    <row r="4628" spans="1:7" ht="15" customHeight="1">
      <c r="A4628" s="1165" t="str">
        <f t="shared" si="464"/>
        <v>PEXP311FLO</v>
      </c>
      <c r="B4628" s="1165">
        <f>IFERROR(INDEX('PE Holds'!$B$15:$AF$554,MATCH(C4628,'PE Holds'!$B$15:$B$552,FALSE),MATCH(D4628,'PE Holds'!$B$15:$AF$15,FALSE)),0)</f>
        <v>0</v>
      </c>
      <c r="C4628" s="1165" t="str">
        <f t="shared" si="466"/>
        <v>PEXP311</v>
      </c>
      <c r="D4628" s="988" t="str">
        <f>'PE Holds'!$S$15</f>
        <v>Fluo 
Orange</v>
      </c>
      <c r="E4628" s="1165" t="s">
        <v>27830</v>
      </c>
      <c r="F4628" s="1165" t="s">
        <v>27824</v>
      </c>
      <c r="G4628" s="1170" t="s">
        <v>28040</v>
      </c>
    </row>
    <row r="4629" spans="1:7" ht="15" customHeight="1">
      <c r="A4629" s="1165" t="str">
        <f t="shared" si="464"/>
        <v>PEXP311FLG</v>
      </c>
      <c r="B4629" s="1165">
        <f>IFERROR(INDEX('PE Holds'!$B$15:$AF$554,MATCH(C4629,'PE Holds'!$B$15:$B$552,FALSE),MATCH(D4629,'PE Holds'!$B$15:$AF$15,FALSE)),0)</f>
        <v>0</v>
      </c>
      <c r="C4629" s="1165" t="str">
        <f t="shared" si="466"/>
        <v>PEXP311</v>
      </c>
      <c r="D4629" s="988" t="str">
        <f>'PE Holds'!$T$15</f>
        <v>Fluo 
Green</v>
      </c>
      <c r="E4629" s="1165" t="s">
        <v>27831</v>
      </c>
      <c r="F4629" s="1165" t="s">
        <v>27824</v>
      </c>
      <c r="G4629" s="1170" t="s">
        <v>28040</v>
      </c>
    </row>
    <row r="4630" spans="1:7" ht="15" customHeight="1">
      <c r="A4630" s="1165" t="str">
        <f t="shared" si="464"/>
        <v>PEXP311FLP</v>
      </c>
      <c r="B4630" s="1165">
        <f>IFERROR(INDEX('PE Holds'!$B$15:$AF$554,MATCH(C4630,'PE Holds'!$B$15:$B$552,FALSE),MATCH(D4630,'PE Holds'!$B$15:$AF$15,FALSE)),0)</f>
        <v>0</v>
      </c>
      <c r="C4630" s="1165" t="str">
        <f t="shared" si="466"/>
        <v>PEXP311</v>
      </c>
      <c r="D4630" s="988" t="str">
        <f>'PE Holds'!$U$15</f>
        <v>Fluo 
Pink</v>
      </c>
      <c r="E4630" s="1165" t="s">
        <v>27832</v>
      </c>
      <c r="F4630" s="1165" t="s">
        <v>27824</v>
      </c>
      <c r="G4630" s="1170" t="s">
        <v>28040</v>
      </c>
    </row>
    <row r="4631" spans="1:7" ht="15" customHeight="1">
      <c r="A4631" s="1165" t="str">
        <f t="shared" si="464"/>
        <v>PEXP311FLY</v>
      </c>
      <c r="B4631" s="1165">
        <f>IFERROR(INDEX('PE Holds'!$B$15:$AF$554,MATCH(C4631,'PE Holds'!$B$15:$B$552,FALSE),MATCH(D4631,'PE Holds'!$B$15:$AF$15,FALSE)),0)</f>
        <v>0</v>
      </c>
      <c r="C4631" s="1165" t="str">
        <f t="shared" si="466"/>
        <v>PEXP311</v>
      </c>
      <c r="D4631" s="988" t="str">
        <f>'PE Holds'!$V$15</f>
        <v>Fluo 
Yellow</v>
      </c>
      <c r="E4631" s="1165" t="s">
        <v>28041</v>
      </c>
      <c r="F4631" s="1165" t="s">
        <v>27824</v>
      </c>
      <c r="G4631" s="1170" t="s">
        <v>28040</v>
      </c>
    </row>
    <row r="4632" spans="1:7" ht="15" customHeight="1">
      <c r="A4632" s="1165" t="str">
        <f t="shared" si="464"/>
        <v>PEXP311VIO</v>
      </c>
      <c r="B4632" s="1165">
        <f>IFERROR(INDEX('PE Holds'!$B$15:$AF$554,MATCH(C4632,'PE Holds'!$B$15:$B$552,FALSE),MATCH(D4632,'PE Holds'!$B$15:$AF$15,FALSE)),0)</f>
        <v>0</v>
      </c>
      <c r="C4632" s="1165" t="str">
        <f t="shared" si="466"/>
        <v>PEXP311</v>
      </c>
      <c r="D4632" s="988" t="str">
        <f>'PE Holds'!$W$15</f>
        <v>Violet 
RAL 4008</v>
      </c>
      <c r="E4632" s="1165" t="s">
        <v>27833</v>
      </c>
      <c r="F4632" s="1165" t="s">
        <v>27824</v>
      </c>
      <c r="G4632" s="1170" t="s">
        <v>28040</v>
      </c>
    </row>
    <row r="4633" spans="1:7" ht="15" customHeight="1">
      <c r="A4633" s="1165" t="str">
        <f t="shared" si="464"/>
        <v>PEXP311MIN</v>
      </c>
      <c r="B4633" s="1165">
        <f>IFERROR(INDEX('PE Holds'!$B$15:$AF$554,MATCH(C4633,'PE Holds'!$B$15:$B$552,FALSE),MATCH(D4633,'PE Holds'!$B$15:$AF$15,FALSE)),0)</f>
        <v>0</v>
      </c>
      <c r="C4633" s="1165" t="str">
        <f t="shared" si="466"/>
        <v>PEXP311</v>
      </c>
      <c r="D4633" s="988" t="str">
        <f>'PE Holds'!$X$15</f>
        <v>Mint 
RAL 6027</v>
      </c>
      <c r="E4633" s="1165" t="s">
        <v>27834</v>
      </c>
      <c r="F4633" s="1165" t="s">
        <v>27824</v>
      </c>
      <c r="G4633" s="1170" t="s">
        <v>28040</v>
      </c>
    </row>
    <row r="4634" spans="1:7" ht="15" customHeight="1">
      <c r="A4634" s="1165" t="str">
        <f t="shared" si="464"/>
        <v>PEXP311ORA</v>
      </c>
      <c r="B4634" s="1165">
        <f>IFERROR(INDEX('PE Holds'!$B$15:$AF$554,MATCH(C4634,'PE Holds'!$B$15:$B$552,FALSE),MATCH(D4634,'PE Holds'!$B$15:$AF$15,FALSE)),0)</f>
        <v>0</v>
      </c>
      <c r="C4634" s="1165" t="str">
        <f t="shared" si="466"/>
        <v>PEXP311</v>
      </c>
      <c r="D4634" s="988" t="str">
        <f>'PE Holds'!$Y$15</f>
        <v>Pure Orange</v>
      </c>
      <c r="E4634" s="1165" t="s">
        <v>27836</v>
      </c>
      <c r="F4634" s="1165" t="s">
        <v>27824</v>
      </c>
      <c r="G4634" s="1170" t="s">
        <v>28040</v>
      </c>
    </row>
    <row r="4635" spans="1:7" ht="15" customHeight="1">
      <c r="A4635" s="1165" t="str">
        <f t="shared" si="464"/>
        <v>PEXP312WHI</v>
      </c>
      <c r="B4635" s="1165">
        <f>IFERROR(INDEX('PE Holds'!$B$15:$AF$554,MATCH(C4635,'PE Holds'!$B$15:$B$552,FALSE),MATCH(D4635,'PE Holds'!$B$15:$AF$15,FALSE)),0)</f>
        <v>0</v>
      </c>
      <c r="C4635" s="1165" t="s">
        <v>28152</v>
      </c>
      <c r="D4635" s="1166" t="str">
        <f>'PE Holds'!$L$15</f>
        <v>White 
RAL 9016</v>
      </c>
      <c r="E4635" s="1165" t="s">
        <v>27838</v>
      </c>
      <c r="F4635" s="1165" t="s">
        <v>27824</v>
      </c>
      <c r="G4635" s="1170" t="s">
        <v>28040</v>
      </c>
    </row>
    <row r="4636" spans="1:7" ht="15" customHeight="1">
      <c r="A4636" s="1165" t="str">
        <f t="shared" si="464"/>
        <v>PEXP312YEL</v>
      </c>
      <c r="B4636" s="1165">
        <f>IFERROR(INDEX('PE Holds'!$B$15:$AF$554,MATCH(C4636,'PE Holds'!$B$15:$B$552,FALSE),MATCH(D4636,'PE Holds'!$B$15:$AF$15,FALSE)),0)</f>
        <v>0</v>
      </c>
      <c r="C4636" s="1165" t="str">
        <f>+C4635</f>
        <v>PEXP312</v>
      </c>
      <c r="D4636" s="988" t="str">
        <f>'PE Holds'!$M$15</f>
        <v>Yellow 
RAL 1026</v>
      </c>
      <c r="E4636" s="1165" t="s">
        <v>27823</v>
      </c>
      <c r="F4636" s="1165" t="s">
        <v>27824</v>
      </c>
      <c r="G4636" s="1170" t="s">
        <v>28040</v>
      </c>
    </row>
    <row r="4637" spans="1:7" ht="15" customHeight="1">
      <c r="A4637" s="1165" t="str">
        <f t="shared" si="464"/>
        <v>PEXP312GRE</v>
      </c>
      <c r="B4637" s="1165">
        <f>IFERROR(INDEX('PE Holds'!$B$15:$AF$554,MATCH(C4637,'PE Holds'!$B$15:$B$552,FALSE),MATCH(D4637,'PE Holds'!$B$15:$AF$15,FALSE)),0)</f>
        <v>0</v>
      </c>
      <c r="C4637" s="1165" t="str">
        <f t="shared" ref="C4637:C4648" si="467">+C4636</f>
        <v>PEXP312</v>
      </c>
      <c r="D4637" s="988" t="str">
        <f>'PE Holds'!$N$15</f>
        <v>Green 
RAL 6002</v>
      </c>
      <c r="E4637" s="1165" t="s">
        <v>27837</v>
      </c>
      <c r="F4637" s="1165" t="s">
        <v>27824</v>
      </c>
      <c r="G4637" s="1170" t="s">
        <v>28040</v>
      </c>
    </row>
    <row r="4638" spans="1:7" ht="15" customHeight="1">
      <c r="A4638" s="1165" t="str">
        <f t="shared" si="464"/>
        <v>PEXP312RED</v>
      </c>
      <c r="B4638" s="1165">
        <f>IFERROR(INDEX('PE Holds'!$B$15:$AF$554,MATCH(C4638,'PE Holds'!$B$15:$B$552,FALSE),MATCH(D4638,'PE Holds'!$B$15:$AF$15,FALSE)),0)</f>
        <v>0</v>
      </c>
      <c r="C4638" s="1165" t="str">
        <f t="shared" si="467"/>
        <v>PEXP312</v>
      </c>
      <c r="D4638" s="988" t="str">
        <f>'PE Holds'!$O$15</f>
        <v>Red 
RAL 3020</v>
      </c>
      <c r="E4638" s="1165" t="s">
        <v>27826</v>
      </c>
      <c r="F4638" s="1165" t="s">
        <v>27824</v>
      </c>
      <c r="G4638" s="1170" t="s">
        <v>28040</v>
      </c>
    </row>
    <row r="4639" spans="1:7" ht="15" customHeight="1">
      <c r="A4639" s="1165" t="str">
        <f t="shared" si="464"/>
        <v>PEXP312BLU</v>
      </c>
      <c r="B4639" s="1165">
        <f>IFERROR(INDEX('PE Holds'!$B$15:$AF$554,MATCH(C4639,'PE Holds'!$B$15:$B$552,FALSE),MATCH(D4639,'PE Holds'!$B$15:$AF$15,FALSE)),0)</f>
        <v>0</v>
      </c>
      <c r="C4639" s="1165" t="str">
        <f t="shared" si="467"/>
        <v>PEXP312</v>
      </c>
      <c r="D4639" s="988" t="str">
        <f>'PE Holds'!$P$15</f>
        <v>Blue 
RAL 5015</v>
      </c>
      <c r="E4639" s="1165" t="s">
        <v>27827</v>
      </c>
      <c r="F4639" s="1165" t="s">
        <v>27824</v>
      </c>
      <c r="G4639" s="1170" t="s">
        <v>28040</v>
      </c>
    </row>
    <row r="4640" spans="1:7" ht="15" customHeight="1">
      <c r="A4640" s="1165" t="str">
        <f t="shared" si="464"/>
        <v>PEXP312GRY</v>
      </c>
      <c r="B4640" s="1165">
        <f>IFERROR(INDEX('PE Holds'!$B$15:$AF$554,MATCH(C4640,'PE Holds'!$B$15:$B$552,FALSE),MATCH(D4640,'PE Holds'!$B$15:$AF$15,FALSE)),0)</f>
        <v>0</v>
      </c>
      <c r="C4640" s="1165" t="str">
        <f t="shared" si="467"/>
        <v>PEXP312</v>
      </c>
      <c r="D4640" s="988" t="str">
        <f>'PE Holds'!$Q$15</f>
        <v>Grey 
RAL 7001</v>
      </c>
      <c r="E4640" s="1165" t="s">
        <v>27828</v>
      </c>
      <c r="F4640" s="1165" t="s">
        <v>27824</v>
      </c>
      <c r="G4640" s="1170" t="s">
        <v>28040</v>
      </c>
    </row>
    <row r="4641" spans="1:7" ht="15" customHeight="1">
      <c r="A4641" s="1165" t="str">
        <f t="shared" si="464"/>
        <v>PEXP312BLK</v>
      </c>
      <c r="B4641" s="1165">
        <f>IFERROR(INDEX('PE Holds'!$B$15:$AF$554,MATCH(C4641,'PE Holds'!$B$15:$B$552,FALSE),MATCH(D4641,'PE Holds'!$B$15:$AF$15,FALSE)),0)</f>
        <v>0</v>
      </c>
      <c r="C4641" s="1165" t="str">
        <f t="shared" si="467"/>
        <v>PEXP312</v>
      </c>
      <c r="D4641" s="988" t="str">
        <f>'PE Holds'!$R$15</f>
        <v>Black 
RAL 9005</v>
      </c>
      <c r="E4641" s="1165" t="s">
        <v>27829</v>
      </c>
      <c r="F4641" s="1165" t="s">
        <v>27824</v>
      </c>
      <c r="G4641" s="1170" t="s">
        <v>28040</v>
      </c>
    </row>
    <row r="4642" spans="1:7" ht="15" customHeight="1">
      <c r="A4642" s="1165" t="str">
        <f t="shared" si="464"/>
        <v>PEXP312FLO</v>
      </c>
      <c r="B4642" s="1165">
        <f>IFERROR(INDEX('PE Holds'!$B$15:$AF$554,MATCH(C4642,'PE Holds'!$B$15:$B$552,FALSE),MATCH(D4642,'PE Holds'!$B$15:$AF$15,FALSE)),0)</f>
        <v>0</v>
      </c>
      <c r="C4642" s="1165" t="str">
        <f t="shared" si="467"/>
        <v>PEXP312</v>
      </c>
      <c r="D4642" s="988" t="str">
        <f>'PE Holds'!$S$15</f>
        <v>Fluo 
Orange</v>
      </c>
      <c r="E4642" s="1165" t="s">
        <v>27830</v>
      </c>
      <c r="F4642" s="1165" t="s">
        <v>27824</v>
      </c>
      <c r="G4642" s="1170" t="s">
        <v>28040</v>
      </c>
    </row>
    <row r="4643" spans="1:7" ht="15" customHeight="1">
      <c r="A4643" s="1165" t="str">
        <f t="shared" si="464"/>
        <v>PEXP312FLG</v>
      </c>
      <c r="B4643" s="1165">
        <f>IFERROR(INDEX('PE Holds'!$B$15:$AF$554,MATCH(C4643,'PE Holds'!$B$15:$B$552,FALSE),MATCH(D4643,'PE Holds'!$B$15:$AF$15,FALSE)),0)</f>
        <v>0</v>
      </c>
      <c r="C4643" s="1165" t="str">
        <f t="shared" si="467"/>
        <v>PEXP312</v>
      </c>
      <c r="D4643" s="988" t="str">
        <f>'PE Holds'!$T$15</f>
        <v>Fluo 
Green</v>
      </c>
      <c r="E4643" s="1165" t="s">
        <v>27831</v>
      </c>
      <c r="F4643" s="1165" t="s">
        <v>27824</v>
      </c>
      <c r="G4643" s="1170" t="s">
        <v>28040</v>
      </c>
    </row>
    <row r="4644" spans="1:7" ht="15" customHeight="1">
      <c r="A4644" s="1165" t="str">
        <f t="shared" si="464"/>
        <v>PEXP312FLP</v>
      </c>
      <c r="B4644" s="1165">
        <f>IFERROR(INDEX('PE Holds'!$B$15:$AF$554,MATCH(C4644,'PE Holds'!$B$15:$B$552,FALSE),MATCH(D4644,'PE Holds'!$B$15:$AF$15,FALSE)),0)</f>
        <v>0</v>
      </c>
      <c r="C4644" s="1165" t="str">
        <f t="shared" si="467"/>
        <v>PEXP312</v>
      </c>
      <c r="D4644" s="988" t="str">
        <f>'PE Holds'!$U$15</f>
        <v>Fluo 
Pink</v>
      </c>
      <c r="E4644" s="1165" t="s">
        <v>27832</v>
      </c>
      <c r="F4644" s="1165" t="s">
        <v>27824</v>
      </c>
      <c r="G4644" s="1170" t="s">
        <v>28040</v>
      </c>
    </row>
    <row r="4645" spans="1:7" ht="15" customHeight="1">
      <c r="A4645" s="1165" t="str">
        <f t="shared" si="464"/>
        <v>PEXP312FLY</v>
      </c>
      <c r="B4645" s="1165">
        <f>IFERROR(INDEX('PE Holds'!$B$15:$AF$554,MATCH(C4645,'PE Holds'!$B$15:$B$552,FALSE),MATCH(D4645,'PE Holds'!$B$15:$AF$15,FALSE)),0)</f>
        <v>0</v>
      </c>
      <c r="C4645" s="1165" t="str">
        <f t="shared" si="467"/>
        <v>PEXP312</v>
      </c>
      <c r="D4645" s="988" t="str">
        <f>'PE Holds'!$V$15</f>
        <v>Fluo 
Yellow</v>
      </c>
      <c r="E4645" s="1165" t="s">
        <v>28041</v>
      </c>
      <c r="F4645" s="1165" t="s">
        <v>27824</v>
      </c>
      <c r="G4645" s="1170" t="s">
        <v>28040</v>
      </c>
    </row>
    <row r="4646" spans="1:7" ht="15" customHeight="1">
      <c r="A4646" s="1165" t="str">
        <f t="shared" si="464"/>
        <v>PEXP312VIO</v>
      </c>
      <c r="B4646" s="1165">
        <f>IFERROR(INDEX('PE Holds'!$B$15:$AF$554,MATCH(C4646,'PE Holds'!$B$15:$B$552,FALSE),MATCH(D4646,'PE Holds'!$B$15:$AF$15,FALSE)),0)</f>
        <v>0</v>
      </c>
      <c r="C4646" s="1165" t="str">
        <f t="shared" si="467"/>
        <v>PEXP312</v>
      </c>
      <c r="D4646" s="988" t="str">
        <f>'PE Holds'!$W$15</f>
        <v>Violet 
RAL 4008</v>
      </c>
      <c r="E4646" s="1165" t="s">
        <v>27833</v>
      </c>
      <c r="F4646" s="1165" t="s">
        <v>27824</v>
      </c>
      <c r="G4646" s="1170" t="s">
        <v>28040</v>
      </c>
    </row>
    <row r="4647" spans="1:7" ht="15" customHeight="1">
      <c r="A4647" s="1165" t="str">
        <f t="shared" si="464"/>
        <v>PEXP312MIN</v>
      </c>
      <c r="B4647" s="1165">
        <f>IFERROR(INDEX('PE Holds'!$B$15:$AF$554,MATCH(C4647,'PE Holds'!$B$15:$B$552,FALSE),MATCH(D4647,'PE Holds'!$B$15:$AF$15,FALSE)),0)</f>
        <v>0</v>
      </c>
      <c r="C4647" s="1165" t="str">
        <f t="shared" si="467"/>
        <v>PEXP312</v>
      </c>
      <c r="D4647" s="988" t="str">
        <f>'PE Holds'!$X$15</f>
        <v>Mint 
RAL 6027</v>
      </c>
      <c r="E4647" s="1165" t="s">
        <v>27834</v>
      </c>
      <c r="F4647" s="1165" t="s">
        <v>27824</v>
      </c>
      <c r="G4647" s="1170" t="s">
        <v>28040</v>
      </c>
    </row>
    <row r="4648" spans="1:7" ht="15" customHeight="1">
      <c r="A4648" s="1165" t="str">
        <f t="shared" si="464"/>
        <v>PEXP312ORA</v>
      </c>
      <c r="B4648" s="1165">
        <f>IFERROR(INDEX('PE Holds'!$B$15:$AF$554,MATCH(C4648,'PE Holds'!$B$15:$B$552,FALSE),MATCH(D4648,'PE Holds'!$B$15:$AF$15,FALSE)),0)</f>
        <v>0</v>
      </c>
      <c r="C4648" s="1165" t="str">
        <f t="shared" si="467"/>
        <v>PEXP312</v>
      </c>
      <c r="D4648" s="988" t="str">
        <f>'PE Holds'!$Y$15</f>
        <v>Pure Orange</v>
      </c>
      <c r="E4648" s="1165" t="s">
        <v>27836</v>
      </c>
      <c r="F4648" s="1165" t="s">
        <v>27824</v>
      </c>
      <c r="G4648" s="1170" t="s">
        <v>28040</v>
      </c>
    </row>
    <row r="4649" spans="1:7" ht="15" customHeight="1">
      <c r="A4649" s="1165" t="str">
        <f t="shared" si="464"/>
        <v>PEXP313WHI</v>
      </c>
      <c r="B4649" s="1165">
        <f>IFERROR(INDEX('PE Holds'!$B$15:$AF$554,MATCH(C4649,'PE Holds'!$B$15:$B$552,FALSE),MATCH(D4649,'PE Holds'!$B$15:$AF$15,FALSE)),0)</f>
        <v>0</v>
      </c>
      <c r="C4649" s="1165" t="s">
        <v>28153</v>
      </c>
      <c r="D4649" s="1166" t="str">
        <f>'PE Holds'!$L$15</f>
        <v>White 
RAL 9016</v>
      </c>
      <c r="E4649" s="1165" t="s">
        <v>27838</v>
      </c>
      <c r="F4649" s="1165" t="s">
        <v>27824</v>
      </c>
      <c r="G4649" s="1170" t="s">
        <v>28040</v>
      </c>
    </row>
    <row r="4650" spans="1:7" ht="15" customHeight="1">
      <c r="A4650" s="1165" t="str">
        <f t="shared" si="464"/>
        <v>PEXP313YEL</v>
      </c>
      <c r="B4650" s="1165">
        <f>IFERROR(INDEX('PE Holds'!$B$15:$AF$554,MATCH(C4650,'PE Holds'!$B$15:$B$552,FALSE),MATCH(D4650,'PE Holds'!$B$15:$AF$15,FALSE)),0)</f>
        <v>0</v>
      </c>
      <c r="C4650" s="1165" t="str">
        <f>+C4649</f>
        <v>PEXP313</v>
      </c>
      <c r="D4650" s="988" t="str">
        <f>'PE Holds'!$M$15</f>
        <v>Yellow 
RAL 1026</v>
      </c>
      <c r="E4650" s="1165" t="s">
        <v>27823</v>
      </c>
      <c r="F4650" s="1165" t="s">
        <v>27824</v>
      </c>
      <c r="G4650" s="1170" t="s">
        <v>28040</v>
      </c>
    </row>
    <row r="4651" spans="1:7" ht="15" customHeight="1">
      <c r="A4651" s="1165" t="str">
        <f t="shared" si="464"/>
        <v>PEXP313GRE</v>
      </c>
      <c r="B4651" s="1165">
        <f>IFERROR(INDEX('PE Holds'!$B$15:$AF$554,MATCH(C4651,'PE Holds'!$B$15:$B$552,FALSE),MATCH(D4651,'PE Holds'!$B$15:$AF$15,FALSE)),0)</f>
        <v>0</v>
      </c>
      <c r="C4651" s="1165" t="str">
        <f t="shared" ref="C4651:C4662" si="468">+C4650</f>
        <v>PEXP313</v>
      </c>
      <c r="D4651" s="988" t="str">
        <f>'PE Holds'!$N$15</f>
        <v>Green 
RAL 6002</v>
      </c>
      <c r="E4651" s="1165" t="s">
        <v>27837</v>
      </c>
      <c r="F4651" s="1165" t="s">
        <v>27824</v>
      </c>
      <c r="G4651" s="1170" t="s">
        <v>28040</v>
      </c>
    </row>
    <row r="4652" spans="1:7" ht="15" customHeight="1">
      <c r="A4652" s="1165" t="str">
        <f t="shared" si="464"/>
        <v>PEXP313RED</v>
      </c>
      <c r="B4652" s="1165">
        <f>IFERROR(INDEX('PE Holds'!$B$15:$AF$554,MATCH(C4652,'PE Holds'!$B$15:$B$552,FALSE),MATCH(D4652,'PE Holds'!$B$15:$AF$15,FALSE)),0)</f>
        <v>0</v>
      </c>
      <c r="C4652" s="1165" t="str">
        <f t="shared" si="468"/>
        <v>PEXP313</v>
      </c>
      <c r="D4652" s="988" t="str">
        <f>'PE Holds'!$O$15</f>
        <v>Red 
RAL 3020</v>
      </c>
      <c r="E4652" s="1165" t="s">
        <v>27826</v>
      </c>
      <c r="F4652" s="1165" t="s">
        <v>27824</v>
      </c>
      <c r="G4652" s="1170" t="s">
        <v>28040</v>
      </c>
    </row>
    <row r="4653" spans="1:7" ht="15" customHeight="1">
      <c r="A4653" s="1165" t="str">
        <f t="shared" si="464"/>
        <v>PEXP313BLU</v>
      </c>
      <c r="B4653" s="1165">
        <f>IFERROR(INDEX('PE Holds'!$B$15:$AF$554,MATCH(C4653,'PE Holds'!$B$15:$B$552,FALSE),MATCH(D4653,'PE Holds'!$B$15:$AF$15,FALSE)),0)</f>
        <v>0</v>
      </c>
      <c r="C4653" s="1165" t="str">
        <f t="shared" si="468"/>
        <v>PEXP313</v>
      </c>
      <c r="D4653" s="988" t="str">
        <f>'PE Holds'!$P$15</f>
        <v>Blue 
RAL 5015</v>
      </c>
      <c r="E4653" s="1165" t="s">
        <v>27827</v>
      </c>
      <c r="F4653" s="1165" t="s">
        <v>27824</v>
      </c>
      <c r="G4653" s="1170" t="s">
        <v>28040</v>
      </c>
    </row>
    <row r="4654" spans="1:7" ht="15" customHeight="1">
      <c r="A4654" s="1165" t="str">
        <f t="shared" si="464"/>
        <v>PEXP313GRY</v>
      </c>
      <c r="B4654" s="1165">
        <f>IFERROR(INDEX('PE Holds'!$B$15:$AF$554,MATCH(C4654,'PE Holds'!$B$15:$B$552,FALSE),MATCH(D4654,'PE Holds'!$B$15:$AF$15,FALSE)),0)</f>
        <v>0</v>
      </c>
      <c r="C4654" s="1165" t="str">
        <f t="shared" si="468"/>
        <v>PEXP313</v>
      </c>
      <c r="D4654" s="988" t="str">
        <f>'PE Holds'!$Q$15</f>
        <v>Grey 
RAL 7001</v>
      </c>
      <c r="E4654" s="1165" t="s">
        <v>27828</v>
      </c>
      <c r="F4654" s="1165" t="s">
        <v>27824</v>
      </c>
      <c r="G4654" s="1170" t="s">
        <v>28040</v>
      </c>
    </row>
    <row r="4655" spans="1:7" ht="15" customHeight="1">
      <c r="A4655" s="1165" t="str">
        <f t="shared" si="464"/>
        <v>PEXP313BLK</v>
      </c>
      <c r="B4655" s="1165">
        <f>IFERROR(INDEX('PE Holds'!$B$15:$AF$554,MATCH(C4655,'PE Holds'!$B$15:$B$552,FALSE),MATCH(D4655,'PE Holds'!$B$15:$AF$15,FALSE)),0)</f>
        <v>0</v>
      </c>
      <c r="C4655" s="1165" t="str">
        <f t="shared" si="468"/>
        <v>PEXP313</v>
      </c>
      <c r="D4655" s="988" t="str">
        <f>'PE Holds'!$R$15</f>
        <v>Black 
RAL 9005</v>
      </c>
      <c r="E4655" s="1165" t="s">
        <v>27829</v>
      </c>
      <c r="F4655" s="1165" t="s">
        <v>27824</v>
      </c>
      <c r="G4655" s="1170" t="s">
        <v>28040</v>
      </c>
    </row>
    <row r="4656" spans="1:7" ht="15" customHeight="1">
      <c r="A4656" s="1165" t="str">
        <f t="shared" si="464"/>
        <v>PEXP313FLO</v>
      </c>
      <c r="B4656" s="1165">
        <f>IFERROR(INDEX('PE Holds'!$B$15:$AF$554,MATCH(C4656,'PE Holds'!$B$15:$B$552,FALSE),MATCH(D4656,'PE Holds'!$B$15:$AF$15,FALSE)),0)</f>
        <v>0</v>
      </c>
      <c r="C4656" s="1165" t="str">
        <f t="shared" si="468"/>
        <v>PEXP313</v>
      </c>
      <c r="D4656" s="988" t="str">
        <f>'PE Holds'!$S$15</f>
        <v>Fluo 
Orange</v>
      </c>
      <c r="E4656" s="1165" t="s">
        <v>27830</v>
      </c>
      <c r="F4656" s="1165" t="s">
        <v>27824</v>
      </c>
      <c r="G4656" s="1170" t="s">
        <v>28040</v>
      </c>
    </row>
    <row r="4657" spans="1:7" ht="15" customHeight="1">
      <c r="A4657" s="1165" t="str">
        <f t="shared" si="464"/>
        <v>PEXP313FLG</v>
      </c>
      <c r="B4657" s="1165">
        <f>IFERROR(INDEX('PE Holds'!$B$15:$AF$554,MATCH(C4657,'PE Holds'!$B$15:$B$552,FALSE),MATCH(D4657,'PE Holds'!$B$15:$AF$15,FALSE)),0)</f>
        <v>0</v>
      </c>
      <c r="C4657" s="1165" t="str">
        <f t="shared" si="468"/>
        <v>PEXP313</v>
      </c>
      <c r="D4657" s="988" t="str">
        <f>'PE Holds'!$T$15</f>
        <v>Fluo 
Green</v>
      </c>
      <c r="E4657" s="1165" t="s">
        <v>27831</v>
      </c>
      <c r="F4657" s="1165" t="s">
        <v>27824</v>
      </c>
      <c r="G4657" s="1170" t="s">
        <v>28040</v>
      </c>
    </row>
    <row r="4658" spans="1:7" ht="15" customHeight="1">
      <c r="A4658" s="1165" t="str">
        <f t="shared" si="464"/>
        <v>PEXP313FLP</v>
      </c>
      <c r="B4658" s="1165">
        <f>IFERROR(INDEX('PE Holds'!$B$15:$AF$554,MATCH(C4658,'PE Holds'!$B$15:$B$552,FALSE),MATCH(D4658,'PE Holds'!$B$15:$AF$15,FALSE)),0)</f>
        <v>0</v>
      </c>
      <c r="C4658" s="1165" t="str">
        <f t="shared" si="468"/>
        <v>PEXP313</v>
      </c>
      <c r="D4658" s="988" t="str">
        <f>'PE Holds'!$U$15</f>
        <v>Fluo 
Pink</v>
      </c>
      <c r="E4658" s="1165" t="s">
        <v>27832</v>
      </c>
      <c r="F4658" s="1165" t="s">
        <v>27824</v>
      </c>
      <c r="G4658" s="1170" t="s">
        <v>28040</v>
      </c>
    </row>
    <row r="4659" spans="1:7" ht="15" customHeight="1">
      <c r="A4659" s="1165" t="str">
        <f t="shared" si="464"/>
        <v>PEXP313FLY</v>
      </c>
      <c r="B4659" s="1165">
        <f>IFERROR(INDEX('PE Holds'!$B$15:$AF$554,MATCH(C4659,'PE Holds'!$B$15:$B$552,FALSE),MATCH(D4659,'PE Holds'!$B$15:$AF$15,FALSE)),0)</f>
        <v>0</v>
      </c>
      <c r="C4659" s="1165" t="str">
        <f t="shared" si="468"/>
        <v>PEXP313</v>
      </c>
      <c r="D4659" s="988" t="str">
        <f>'PE Holds'!$V$15</f>
        <v>Fluo 
Yellow</v>
      </c>
      <c r="E4659" s="1165" t="s">
        <v>28041</v>
      </c>
      <c r="F4659" s="1165" t="s">
        <v>27824</v>
      </c>
      <c r="G4659" s="1170" t="s">
        <v>28040</v>
      </c>
    </row>
    <row r="4660" spans="1:7" ht="15" customHeight="1">
      <c r="A4660" s="1165" t="str">
        <f t="shared" si="464"/>
        <v>PEXP313VIO</v>
      </c>
      <c r="B4660" s="1165">
        <f>IFERROR(INDEX('PE Holds'!$B$15:$AF$554,MATCH(C4660,'PE Holds'!$B$15:$B$552,FALSE),MATCH(D4660,'PE Holds'!$B$15:$AF$15,FALSE)),0)</f>
        <v>0</v>
      </c>
      <c r="C4660" s="1165" t="str">
        <f t="shared" si="468"/>
        <v>PEXP313</v>
      </c>
      <c r="D4660" s="988" t="str">
        <f>'PE Holds'!$W$15</f>
        <v>Violet 
RAL 4008</v>
      </c>
      <c r="E4660" s="1165" t="s">
        <v>27833</v>
      </c>
      <c r="F4660" s="1165" t="s">
        <v>27824</v>
      </c>
      <c r="G4660" s="1170" t="s">
        <v>28040</v>
      </c>
    </row>
    <row r="4661" spans="1:7" ht="15" customHeight="1">
      <c r="A4661" s="1165" t="str">
        <f t="shared" si="464"/>
        <v>PEXP313MIN</v>
      </c>
      <c r="B4661" s="1165">
        <f>IFERROR(INDEX('PE Holds'!$B$15:$AF$554,MATCH(C4661,'PE Holds'!$B$15:$B$552,FALSE),MATCH(D4661,'PE Holds'!$B$15:$AF$15,FALSE)),0)</f>
        <v>0</v>
      </c>
      <c r="C4661" s="1165" t="str">
        <f t="shared" si="468"/>
        <v>PEXP313</v>
      </c>
      <c r="D4661" s="988" t="str">
        <f>'PE Holds'!$X$15</f>
        <v>Mint 
RAL 6027</v>
      </c>
      <c r="E4661" s="1165" t="s">
        <v>27834</v>
      </c>
      <c r="F4661" s="1165" t="s">
        <v>27824</v>
      </c>
      <c r="G4661" s="1170" t="s">
        <v>28040</v>
      </c>
    </row>
    <row r="4662" spans="1:7" ht="15" customHeight="1">
      <c r="A4662" s="1165" t="str">
        <f t="shared" si="464"/>
        <v>PEXP313ORA</v>
      </c>
      <c r="B4662" s="1165">
        <f>IFERROR(INDEX('PE Holds'!$B$15:$AF$554,MATCH(C4662,'PE Holds'!$B$15:$B$552,FALSE),MATCH(D4662,'PE Holds'!$B$15:$AF$15,FALSE)),0)</f>
        <v>0</v>
      </c>
      <c r="C4662" s="1165" t="str">
        <f t="shared" si="468"/>
        <v>PEXP313</v>
      </c>
      <c r="D4662" s="988" t="str">
        <f>'PE Holds'!$Y$15</f>
        <v>Pure Orange</v>
      </c>
      <c r="E4662" s="1165" t="s">
        <v>27836</v>
      </c>
      <c r="F4662" s="1165" t="s">
        <v>27824</v>
      </c>
      <c r="G4662" s="1170" t="s">
        <v>28040</v>
      </c>
    </row>
    <row r="4663" spans="1:7" ht="15" customHeight="1">
      <c r="A4663" s="1165" t="str">
        <f t="shared" si="464"/>
        <v>PEXP314WHI</v>
      </c>
      <c r="B4663" s="1165">
        <f>IFERROR(INDEX('PE Holds'!$B$15:$AF$554,MATCH(C4663,'PE Holds'!$B$15:$B$552,FALSE),MATCH(D4663,'PE Holds'!$B$15:$AF$15,FALSE)),0)</f>
        <v>0</v>
      </c>
      <c r="C4663" s="1165" t="s">
        <v>28154</v>
      </c>
      <c r="D4663" s="1166" t="str">
        <f>'PE Holds'!$L$15</f>
        <v>White 
RAL 9016</v>
      </c>
      <c r="E4663" s="1165" t="s">
        <v>27838</v>
      </c>
      <c r="F4663" s="1165" t="s">
        <v>27824</v>
      </c>
      <c r="G4663" s="1170" t="s">
        <v>28040</v>
      </c>
    </row>
    <row r="4664" spans="1:7" ht="15" customHeight="1">
      <c r="A4664" s="1165" t="str">
        <f t="shared" si="464"/>
        <v>PEXP314YEL</v>
      </c>
      <c r="B4664" s="1165">
        <f>IFERROR(INDEX('PE Holds'!$B$15:$AF$554,MATCH(C4664,'PE Holds'!$B$15:$B$552,FALSE),MATCH(D4664,'PE Holds'!$B$15:$AF$15,FALSE)),0)</f>
        <v>0</v>
      </c>
      <c r="C4664" s="1165" t="str">
        <f>+C4663</f>
        <v>PEXP314</v>
      </c>
      <c r="D4664" s="988" t="str">
        <f>'PE Holds'!$M$15</f>
        <v>Yellow 
RAL 1026</v>
      </c>
      <c r="E4664" s="1165" t="s">
        <v>27823</v>
      </c>
      <c r="F4664" s="1165" t="s">
        <v>27824</v>
      </c>
      <c r="G4664" s="1170" t="s">
        <v>28040</v>
      </c>
    </row>
    <row r="4665" spans="1:7" ht="15" customHeight="1">
      <c r="A4665" s="1165" t="str">
        <f t="shared" si="464"/>
        <v>PEXP314GRE</v>
      </c>
      <c r="B4665" s="1165">
        <f>IFERROR(INDEX('PE Holds'!$B$15:$AF$554,MATCH(C4665,'PE Holds'!$B$15:$B$552,FALSE),MATCH(D4665,'PE Holds'!$B$15:$AF$15,FALSE)),0)</f>
        <v>0</v>
      </c>
      <c r="C4665" s="1165" t="str">
        <f t="shared" ref="C4665:C4676" si="469">+C4664</f>
        <v>PEXP314</v>
      </c>
      <c r="D4665" s="988" t="str">
        <f>'PE Holds'!$N$15</f>
        <v>Green 
RAL 6002</v>
      </c>
      <c r="E4665" s="1165" t="s">
        <v>27837</v>
      </c>
      <c r="F4665" s="1165" t="s">
        <v>27824</v>
      </c>
      <c r="G4665" s="1170" t="s">
        <v>28040</v>
      </c>
    </row>
    <row r="4666" spans="1:7" ht="15" customHeight="1">
      <c r="A4666" s="1165" t="str">
        <f t="shared" si="464"/>
        <v>PEXP314RED</v>
      </c>
      <c r="B4666" s="1165">
        <f>IFERROR(INDEX('PE Holds'!$B$15:$AF$554,MATCH(C4666,'PE Holds'!$B$15:$B$552,FALSE),MATCH(D4666,'PE Holds'!$B$15:$AF$15,FALSE)),0)</f>
        <v>0</v>
      </c>
      <c r="C4666" s="1165" t="str">
        <f t="shared" si="469"/>
        <v>PEXP314</v>
      </c>
      <c r="D4666" s="988" t="str">
        <f>'PE Holds'!$O$15</f>
        <v>Red 
RAL 3020</v>
      </c>
      <c r="E4666" s="1165" t="s">
        <v>27826</v>
      </c>
      <c r="F4666" s="1165" t="s">
        <v>27824</v>
      </c>
      <c r="G4666" s="1170" t="s">
        <v>28040</v>
      </c>
    </row>
    <row r="4667" spans="1:7" ht="15" customHeight="1">
      <c r="A4667" s="1165" t="str">
        <f t="shared" si="464"/>
        <v>PEXP314BLU</v>
      </c>
      <c r="B4667" s="1165">
        <f>IFERROR(INDEX('PE Holds'!$B$15:$AF$554,MATCH(C4667,'PE Holds'!$B$15:$B$552,FALSE),MATCH(D4667,'PE Holds'!$B$15:$AF$15,FALSE)),0)</f>
        <v>0</v>
      </c>
      <c r="C4667" s="1165" t="str">
        <f t="shared" si="469"/>
        <v>PEXP314</v>
      </c>
      <c r="D4667" s="988" t="str">
        <f>'PE Holds'!$P$15</f>
        <v>Blue 
RAL 5015</v>
      </c>
      <c r="E4667" s="1165" t="s">
        <v>27827</v>
      </c>
      <c r="F4667" s="1165" t="s">
        <v>27824</v>
      </c>
      <c r="G4667" s="1170" t="s">
        <v>28040</v>
      </c>
    </row>
    <row r="4668" spans="1:7" ht="15" customHeight="1">
      <c r="A4668" s="1165" t="str">
        <f t="shared" ref="A4668:A4731" si="470">CONCATENATE(C4668,E4668)</f>
        <v>PEXP314GRY</v>
      </c>
      <c r="B4668" s="1165">
        <f>IFERROR(INDEX('PE Holds'!$B$15:$AF$554,MATCH(C4668,'PE Holds'!$B$15:$B$552,FALSE),MATCH(D4668,'PE Holds'!$B$15:$AF$15,FALSE)),0)</f>
        <v>0</v>
      </c>
      <c r="C4668" s="1165" t="str">
        <f t="shared" si="469"/>
        <v>PEXP314</v>
      </c>
      <c r="D4668" s="988" t="str">
        <f>'PE Holds'!$Q$15</f>
        <v>Grey 
RAL 7001</v>
      </c>
      <c r="E4668" s="1165" t="s">
        <v>27828</v>
      </c>
      <c r="F4668" s="1165" t="s">
        <v>27824</v>
      </c>
      <c r="G4668" s="1170" t="s">
        <v>28040</v>
      </c>
    </row>
    <row r="4669" spans="1:7" ht="15" customHeight="1">
      <c r="A4669" s="1165" t="str">
        <f t="shared" si="470"/>
        <v>PEXP314BLK</v>
      </c>
      <c r="B4669" s="1165">
        <f>IFERROR(INDEX('PE Holds'!$B$15:$AF$554,MATCH(C4669,'PE Holds'!$B$15:$B$552,FALSE),MATCH(D4669,'PE Holds'!$B$15:$AF$15,FALSE)),0)</f>
        <v>0</v>
      </c>
      <c r="C4669" s="1165" t="str">
        <f t="shared" si="469"/>
        <v>PEXP314</v>
      </c>
      <c r="D4669" s="988" t="str">
        <f>'PE Holds'!$R$15</f>
        <v>Black 
RAL 9005</v>
      </c>
      <c r="E4669" s="1165" t="s">
        <v>27829</v>
      </c>
      <c r="F4669" s="1165" t="s">
        <v>27824</v>
      </c>
      <c r="G4669" s="1170" t="s">
        <v>28040</v>
      </c>
    </row>
    <row r="4670" spans="1:7" ht="15" customHeight="1">
      <c r="A4670" s="1165" t="str">
        <f t="shared" si="470"/>
        <v>PEXP314FLO</v>
      </c>
      <c r="B4670" s="1165">
        <f>IFERROR(INDEX('PE Holds'!$B$15:$AF$554,MATCH(C4670,'PE Holds'!$B$15:$B$552,FALSE),MATCH(D4670,'PE Holds'!$B$15:$AF$15,FALSE)),0)</f>
        <v>0</v>
      </c>
      <c r="C4670" s="1165" t="str">
        <f t="shared" si="469"/>
        <v>PEXP314</v>
      </c>
      <c r="D4670" s="988" t="str">
        <f>'PE Holds'!$S$15</f>
        <v>Fluo 
Orange</v>
      </c>
      <c r="E4670" s="1165" t="s">
        <v>27830</v>
      </c>
      <c r="F4670" s="1165" t="s">
        <v>27824</v>
      </c>
      <c r="G4670" s="1170" t="s">
        <v>28040</v>
      </c>
    </row>
    <row r="4671" spans="1:7" ht="15" customHeight="1">
      <c r="A4671" s="1165" t="str">
        <f t="shared" si="470"/>
        <v>PEXP314FLG</v>
      </c>
      <c r="B4671" s="1165">
        <f>IFERROR(INDEX('PE Holds'!$B$15:$AF$554,MATCH(C4671,'PE Holds'!$B$15:$B$552,FALSE),MATCH(D4671,'PE Holds'!$B$15:$AF$15,FALSE)),0)</f>
        <v>0</v>
      </c>
      <c r="C4671" s="1165" t="str">
        <f t="shared" si="469"/>
        <v>PEXP314</v>
      </c>
      <c r="D4671" s="988" t="str">
        <f>'PE Holds'!$T$15</f>
        <v>Fluo 
Green</v>
      </c>
      <c r="E4671" s="1165" t="s">
        <v>27831</v>
      </c>
      <c r="F4671" s="1165" t="s">
        <v>27824</v>
      </c>
      <c r="G4671" s="1170" t="s">
        <v>28040</v>
      </c>
    </row>
    <row r="4672" spans="1:7" ht="15" customHeight="1">
      <c r="A4672" s="1165" t="str">
        <f t="shared" si="470"/>
        <v>PEXP314FLP</v>
      </c>
      <c r="B4672" s="1165">
        <f>IFERROR(INDEX('PE Holds'!$B$15:$AF$554,MATCH(C4672,'PE Holds'!$B$15:$B$552,FALSE),MATCH(D4672,'PE Holds'!$B$15:$AF$15,FALSE)),0)</f>
        <v>0</v>
      </c>
      <c r="C4672" s="1165" t="str">
        <f t="shared" si="469"/>
        <v>PEXP314</v>
      </c>
      <c r="D4672" s="988" t="str">
        <f>'PE Holds'!$U$15</f>
        <v>Fluo 
Pink</v>
      </c>
      <c r="E4672" s="1165" t="s">
        <v>27832</v>
      </c>
      <c r="F4672" s="1165" t="s">
        <v>27824</v>
      </c>
      <c r="G4672" s="1170" t="s">
        <v>28040</v>
      </c>
    </row>
    <row r="4673" spans="1:7" ht="15" customHeight="1">
      <c r="A4673" s="1165" t="str">
        <f t="shared" si="470"/>
        <v>PEXP314FLY</v>
      </c>
      <c r="B4673" s="1165">
        <f>IFERROR(INDEX('PE Holds'!$B$15:$AF$554,MATCH(C4673,'PE Holds'!$B$15:$B$552,FALSE),MATCH(D4673,'PE Holds'!$B$15:$AF$15,FALSE)),0)</f>
        <v>0</v>
      </c>
      <c r="C4673" s="1165" t="str">
        <f t="shared" si="469"/>
        <v>PEXP314</v>
      </c>
      <c r="D4673" s="988" t="str">
        <f>'PE Holds'!$V$15</f>
        <v>Fluo 
Yellow</v>
      </c>
      <c r="E4673" s="1165" t="s">
        <v>28041</v>
      </c>
      <c r="F4673" s="1165" t="s">
        <v>27824</v>
      </c>
      <c r="G4673" s="1170" t="s">
        <v>28040</v>
      </c>
    </row>
    <row r="4674" spans="1:7" ht="15" customHeight="1">
      <c r="A4674" s="1165" t="str">
        <f t="shared" si="470"/>
        <v>PEXP314VIO</v>
      </c>
      <c r="B4674" s="1165">
        <f>IFERROR(INDEX('PE Holds'!$B$15:$AF$554,MATCH(C4674,'PE Holds'!$B$15:$B$552,FALSE),MATCH(D4674,'PE Holds'!$B$15:$AF$15,FALSE)),0)</f>
        <v>0</v>
      </c>
      <c r="C4674" s="1165" t="str">
        <f t="shared" si="469"/>
        <v>PEXP314</v>
      </c>
      <c r="D4674" s="988" t="str">
        <f>'PE Holds'!$W$15</f>
        <v>Violet 
RAL 4008</v>
      </c>
      <c r="E4674" s="1165" t="s">
        <v>27833</v>
      </c>
      <c r="F4674" s="1165" t="s">
        <v>27824</v>
      </c>
      <c r="G4674" s="1170" t="s">
        <v>28040</v>
      </c>
    </row>
    <row r="4675" spans="1:7" ht="15" customHeight="1">
      <c r="A4675" s="1165" t="str">
        <f t="shared" si="470"/>
        <v>PEXP314MIN</v>
      </c>
      <c r="B4675" s="1165">
        <f>IFERROR(INDEX('PE Holds'!$B$15:$AF$554,MATCH(C4675,'PE Holds'!$B$15:$B$552,FALSE),MATCH(D4675,'PE Holds'!$B$15:$AF$15,FALSE)),0)</f>
        <v>0</v>
      </c>
      <c r="C4675" s="1165" t="str">
        <f t="shared" si="469"/>
        <v>PEXP314</v>
      </c>
      <c r="D4675" s="988" t="str">
        <f>'PE Holds'!$X$15</f>
        <v>Mint 
RAL 6027</v>
      </c>
      <c r="E4675" s="1165" t="s">
        <v>27834</v>
      </c>
      <c r="F4675" s="1165" t="s">
        <v>27824</v>
      </c>
      <c r="G4675" s="1170" t="s">
        <v>28040</v>
      </c>
    </row>
    <row r="4676" spans="1:7" ht="15" customHeight="1">
      <c r="A4676" s="1165" t="str">
        <f t="shared" si="470"/>
        <v>PEXP314ORA</v>
      </c>
      <c r="B4676" s="1165">
        <f>IFERROR(INDEX('PE Holds'!$B$15:$AF$554,MATCH(C4676,'PE Holds'!$B$15:$B$552,FALSE),MATCH(D4676,'PE Holds'!$B$15:$AF$15,FALSE)),0)</f>
        <v>0</v>
      </c>
      <c r="C4676" s="1165" t="str">
        <f t="shared" si="469"/>
        <v>PEXP314</v>
      </c>
      <c r="D4676" s="988" t="str">
        <f>'PE Holds'!$Y$15</f>
        <v>Pure Orange</v>
      </c>
      <c r="E4676" s="1165" t="s">
        <v>27836</v>
      </c>
      <c r="F4676" s="1165" t="s">
        <v>27824</v>
      </c>
      <c r="G4676" s="1170" t="s">
        <v>28040</v>
      </c>
    </row>
    <row r="4677" spans="1:7" ht="15" customHeight="1">
      <c r="A4677" s="1165" t="str">
        <f t="shared" si="470"/>
        <v>PEXP315WHI</v>
      </c>
      <c r="B4677" s="1165">
        <f>IFERROR(INDEX('PE Holds'!$B$15:$AF$554,MATCH(C4677,'PE Holds'!$B$15:$B$552,FALSE),MATCH(D4677,'PE Holds'!$B$15:$AF$15,FALSE)),0)</f>
        <v>0</v>
      </c>
      <c r="C4677" s="1165" t="s">
        <v>28155</v>
      </c>
      <c r="D4677" s="1166" t="str">
        <f>'PE Holds'!$L$15</f>
        <v>White 
RAL 9016</v>
      </c>
      <c r="E4677" s="1165" t="s">
        <v>27838</v>
      </c>
      <c r="F4677" s="1165" t="s">
        <v>27824</v>
      </c>
      <c r="G4677" s="1170" t="s">
        <v>28040</v>
      </c>
    </row>
    <row r="4678" spans="1:7" ht="15" customHeight="1">
      <c r="A4678" s="1165" t="str">
        <f t="shared" si="470"/>
        <v>PEXP315YEL</v>
      </c>
      <c r="B4678" s="1165">
        <f>IFERROR(INDEX('PE Holds'!$B$15:$AF$554,MATCH(C4678,'PE Holds'!$B$15:$B$552,FALSE),MATCH(D4678,'PE Holds'!$B$15:$AF$15,FALSE)),0)</f>
        <v>0</v>
      </c>
      <c r="C4678" s="1165" t="str">
        <f>+C4677</f>
        <v>PEXP315</v>
      </c>
      <c r="D4678" s="988" t="str">
        <f>'PE Holds'!$M$15</f>
        <v>Yellow 
RAL 1026</v>
      </c>
      <c r="E4678" s="1165" t="s">
        <v>27823</v>
      </c>
      <c r="F4678" s="1165" t="s">
        <v>27824</v>
      </c>
      <c r="G4678" s="1170" t="s">
        <v>28040</v>
      </c>
    </row>
    <row r="4679" spans="1:7" ht="15" customHeight="1">
      <c r="A4679" s="1165" t="str">
        <f t="shared" si="470"/>
        <v>PEXP315GRE</v>
      </c>
      <c r="B4679" s="1165">
        <f>IFERROR(INDEX('PE Holds'!$B$15:$AF$554,MATCH(C4679,'PE Holds'!$B$15:$B$552,FALSE),MATCH(D4679,'PE Holds'!$B$15:$AF$15,FALSE)),0)</f>
        <v>0</v>
      </c>
      <c r="C4679" s="1165" t="str">
        <f t="shared" ref="C4679:C4690" si="471">+C4678</f>
        <v>PEXP315</v>
      </c>
      <c r="D4679" s="988" t="str">
        <f>'PE Holds'!$N$15</f>
        <v>Green 
RAL 6002</v>
      </c>
      <c r="E4679" s="1165" t="s">
        <v>27837</v>
      </c>
      <c r="F4679" s="1165" t="s">
        <v>27824</v>
      </c>
      <c r="G4679" s="1170" t="s">
        <v>28040</v>
      </c>
    </row>
    <row r="4680" spans="1:7" ht="15" customHeight="1">
      <c r="A4680" s="1165" t="str">
        <f t="shared" si="470"/>
        <v>PEXP315RED</v>
      </c>
      <c r="B4680" s="1165">
        <f>IFERROR(INDEX('PE Holds'!$B$15:$AF$554,MATCH(C4680,'PE Holds'!$B$15:$B$552,FALSE),MATCH(D4680,'PE Holds'!$B$15:$AF$15,FALSE)),0)</f>
        <v>0</v>
      </c>
      <c r="C4680" s="1165" t="str">
        <f t="shared" si="471"/>
        <v>PEXP315</v>
      </c>
      <c r="D4680" s="988" t="str">
        <f>'PE Holds'!$O$15</f>
        <v>Red 
RAL 3020</v>
      </c>
      <c r="E4680" s="1165" t="s">
        <v>27826</v>
      </c>
      <c r="F4680" s="1165" t="s">
        <v>27824</v>
      </c>
      <c r="G4680" s="1170" t="s">
        <v>28040</v>
      </c>
    </row>
    <row r="4681" spans="1:7" ht="15" customHeight="1">
      <c r="A4681" s="1165" t="str">
        <f t="shared" si="470"/>
        <v>PEXP315BLU</v>
      </c>
      <c r="B4681" s="1165">
        <f>IFERROR(INDEX('PE Holds'!$B$15:$AF$554,MATCH(C4681,'PE Holds'!$B$15:$B$552,FALSE),MATCH(D4681,'PE Holds'!$B$15:$AF$15,FALSE)),0)</f>
        <v>0</v>
      </c>
      <c r="C4681" s="1165" t="str">
        <f t="shared" si="471"/>
        <v>PEXP315</v>
      </c>
      <c r="D4681" s="988" t="str">
        <f>'PE Holds'!$P$15</f>
        <v>Blue 
RAL 5015</v>
      </c>
      <c r="E4681" s="1165" t="s">
        <v>27827</v>
      </c>
      <c r="F4681" s="1165" t="s">
        <v>27824</v>
      </c>
      <c r="G4681" s="1170" t="s">
        <v>28040</v>
      </c>
    </row>
    <row r="4682" spans="1:7" ht="15" customHeight="1">
      <c r="A4682" s="1165" t="str">
        <f t="shared" si="470"/>
        <v>PEXP315GRY</v>
      </c>
      <c r="B4682" s="1165">
        <f>IFERROR(INDEX('PE Holds'!$B$15:$AF$554,MATCH(C4682,'PE Holds'!$B$15:$B$552,FALSE),MATCH(D4682,'PE Holds'!$B$15:$AF$15,FALSE)),0)</f>
        <v>0</v>
      </c>
      <c r="C4682" s="1165" t="str">
        <f t="shared" si="471"/>
        <v>PEXP315</v>
      </c>
      <c r="D4682" s="988" t="str">
        <f>'PE Holds'!$Q$15</f>
        <v>Grey 
RAL 7001</v>
      </c>
      <c r="E4682" s="1165" t="s">
        <v>27828</v>
      </c>
      <c r="F4682" s="1165" t="s">
        <v>27824</v>
      </c>
      <c r="G4682" s="1170" t="s">
        <v>28040</v>
      </c>
    </row>
    <row r="4683" spans="1:7" ht="15" customHeight="1">
      <c r="A4683" s="1165" t="str">
        <f t="shared" si="470"/>
        <v>PEXP315BLK</v>
      </c>
      <c r="B4683" s="1165">
        <f>IFERROR(INDEX('PE Holds'!$B$15:$AF$554,MATCH(C4683,'PE Holds'!$B$15:$B$552,FALSE),MATCH(D4683,'PE Holds'!$B$15:$AF$15,FALSE)),0)</f>
        <v>0</v>
      </c>
      <c r="C4683" s="1165" t="str">
        <f t="shared" si="471"/>
        <v>PEXP315</v>
      </c>
      <c r="D4683" s="988" t="str">
        <f>'PE Holds'!$R$15</f>
        <v>Black 
RAL 9005</v>
      </c>
      <c r="E4683" s="1165" t="s">
        <v>27829</v>
      </c>
      <c r="F4683" s="1165" t="s">
        <v>27824</v>
      </c>
      <c r="G4683" s="1170" t="s">
        <v>28040</v>
      </c>
    </row>
    <row r="4684" spans="1:7" ht="15" customHeight="1">
      <c r="A4684" s="1165" t="str">
        <f t="shared" si="470"/>
        <v>PEXP315FLO</v>
      </c>
      <c r="B4684" s="1165">
        <f>IFERROR(INDEX('PE Holds'!$B$15:$AF$554,MATCH(C4684,'PE Holds'!$B$15:$B$552,FALSE),MATCH(D4684,'PE Holds'!$B$15:$AF$15,FALSE)),0)</f>
        <v>0</v>
      </c>
      <c r="C4684" s="1165" t="str">
        <f t="shared" si="471"/>
        <v>PEXP315</v>
      </c>
      <c r="D4684" s="988" t="str">
        <f>'PE Holds'!$S$15</f>
        <v>Fluo 
Orange</v>
      </c>
      <c r="E4684" s="1165" t="s">
        <v>27830</v>
      </c>
      <c r="F4684" s="1165" t="s">
        <v>27824</v>
      </c>
      <c r="G4684" s="1170" t="s">
        <v>28040</v>
      </c>
    </row>
    <row r="4685" spans="1:7" ht="15" customHeight="1">
      <c r="A4685" s="1165" t="str">
        <f t="shared" si="470"/>
        <v>PEXP315FLG</v>
      </c>
      <c r="B4685" s="1165">
        <f>IFERROR(INDEX('PE Holds'!$B$15:$AF$554,MATCH(C4685,'PE Holds'!$B$15:$B$552,FALSE),MATCH(D4685,'PE Holds'!$B$15:$AF$15,FALSE)),0)</f>
        <v>0</v>
      </c>
      <c r="C4685" s="1165" t="str">
        <f t="shared" si="471"/>
        <v>PEXP315</v>
      </c>
      <c r="D4685" s="988" t="str">
        <f>'PE Holds'!$T$15</f>
        <v>Fluo 
Green</v>
      </c>
      <c r="E4685" s="1165" t="s">
        <v>27831</v>
      </c>
      <c r="F4685" s="1165" t="s">
        <v>27824</v>
      </c>
      <c r="G4685" s="1170" t="s">
        <v>28040</v>
      </c>
    </row>
    <row r="4686" spans="1:7" ht="15" customHeight="1">
      <c r="A4686" s="1165" t="str">
        <f t="shared" si="470"/>
        <v>PEXP315FLP</v>
      </c>
      <c r="B4686" s="1165">
        <f>IFERROR(INDEX('PE Holds'!$B$15:$AF$554,MATCH(C4686,'PE Holds'!$B$15:$B$552,FALSE),MATCH(D4686,'PE Holds'!$B$15:$AF$15,FALSE)),0)</f>
        <v>0</v>
      </c>
      <c r="C4686" s="1165" t="str">
        <f t="shared" si="471"/>
        <v>PEXP315</v>
      </c>
      <c r="D4686" s="988" t="str">
        <f>'PE Holds'!$U$15</f>
        <v>Fluo 
Pink</v>
      </c>
      <c r="E4686" s="1165" t="s">
        <v>27832</v>
      </c>
      <c r="F4686" s="1165" t="s">
        <v>27824</v>
      </c>
      <c r="G4686" s="1170" t="s">
        <v>28040</v>
      </c>
    </row>
    <row r="4687" spans="1:7" ht="15" customHeight="1">
      <c r="A4687" s="1165" t="str">
        <f t="shared" si="470"/>
        <v>PEXP315FLY</v>
      </c>
      <c r="B4687" s="1165">
        <f>IFERROR(INDEX('PE Holds'!$B$15:$AF$554,MATCH(C4687,'PE Holds'!$B$15:$B$552,FALSE),MATCH(D4687,'PE Holds'!$B$15:$AF$15,FALSE)),0)</f>
        <v>0</v>
      </c>
      <c r="C4687" s="1165" t="str">
        <f t="shared" si="471"/>
        <v>PEXP315</v>
      </c>
      <c r="D4687" s="988" t="str">
        <f>'PE Holds'!$V$15</f>
        <v>Fluo 
Yellow</v>
      </c>
      <c r="E4687" s="1165" t="s">
        <v>28041</v>
      </c>
      <c r="F4687" s="1165" t="s">
        <v>27824</v>
      </c>
      <c r="G4687" s="1170" t="s">
        <v>28040</v>
      </c>
    </row>
    <row r="4688" spans="1:7" ht="15" customHeight="1">
      <c r="A4688" s="1165" t="str">
        <f t="shared" si="470"/>
        <v>PEXP315VIO</v>
      </c>
      <c r="B4688" s="1165">
        <f>IFERROR(INDEX('PE Holds'!$B$15:$AF$554,MATCH(C4688,'PE Holds'!$B$15:$B$552,FALSE),MATCH(D4688,'PE Holds'!$B$15:$AF$15,FALSE)),0)</f>
        <v>0</v>
      </c>
      <c r="C4688" s="1165" t="str">
        <f t="shared" si="471"/>
        <v>PEXP315</v>
      </c>
      <c r="D4688" s="988" t="str">
        <f>'PE Holds'!$W$15</f>
        <v>Violet 
RAL 4008</v>
      </c>
      <c r="E4688" s="1165" t="s">
        <v>27833</v>
      </c>
      <c r="F4688" s="1165" t="s">
        <v>27824</v>
      </c>
      <c r="G4688" s="1170" t="s">
        <v>28040</v>
      </c>
    </row>
    <row r="4689" spans="1:7" ht="15" customHeight="1">
      <c r="A4689" s="1165" t="str">
        <f t="shared" si="470"/>
        <v>PEXP315MIN</v>
      </c>
      <c r="B4689" s="1165">
        <f>IFERROR(INDEX('PE Holds'!$B$15:$AF$554,MATCH(C4689,'PE Holds'!$B$15:$B$552,FALSE),MATCH(D4689,'PE Holds'!$B$15:$AF$15,FALSE)),0)</f>
        <v>0</v>
      </c>
      <c r="C4689" s="1165" t="str">
        <f t="shared" si="471"/>
        <v>PEXP315</v>
      </c>
      <c r="D4689" s="988" t="str">
        <f>'PE Holds'!$X$15</f>
        <v>Mint 
RAL 6027</v>
      </c>
      <c r="E4689" s="1165" t="s">
        <v>27834</v>
      </c>
      <c r="F4689" s="1165" t="s">
        <v>27824</v>
      </c>
      <c r="G4689" s="1170" t="s">
        <v>28040</v>
      </c>
    </row>
    <row r="4690" spans="1:7" ht="15" customHeight="1">
      <c r="A4690" s="1165" t="str">
        <f t="shared" si="470"/>
        <v>PEXP315ORA</v>
      </c>
      <c r="B4690" s="1165">
        <f>IFERROR(INDEX('PE Holds'!$B$15:$AF$554,MATCH(C4690,'PE Holds'!$B$15:$B$552,FALSE),MATCH(D4690,'PE Holds'!$B$15:$AF$15,FALSE)),0)</f>
        <v>0</v>
      </c>
      <c r="C4690" s="1165" t="str">
        <f t="shared" si="471"/>
        <v>PEXP315</v>
      </c>
      <c r="D4690" s="988" t="str">
        <f>'PE Holds'!$Y$15</f>
        <v>Pure Orange</v>
      </c>
      <c r="E4690" s="1165" t="s">
        <v>27836</v>
      </c>
      <c r="F4690" s="1165" t="s">
        <v>27824</v>
      </c>
      <c r="G4690" s="1170" t="s">
        <v>28040</v>
      </c>
    </row>
    <row r="4691" spans="1:7" ht="15" customHeight="1">
      <c r="A4691" s="1165" t="str">
        <f t="shared" si="470"/>
        <v>PEXP316WHI</v>
      </c>
      <c r="B4691" s="1165">
        <f>IFERROR(INDEX('PE Holds'!$B$15:$AF$554,MATCH(C4691,'PE Holds'!$B$15:$B$552,FALSE),MATCH(D4691,'PE Holds'!$B$15:$AF$15,FALSE)),0)</f>
        <v>0</v>
      </c>
      <c r="C4691" s="1165" t="s">
        <v>28156</v>
      </c>
      <c r="D4691" s="1166" t="str">
        <f>'PE Holds'!$L$15</f>
        <v>White 
RAL 9016</v>
      </c>
      <c r="E4691" s="1165" t="s">
        <v>27838</v>
      </c>
      <c r="F4691" s="1165" t="s">
        <v>27824</v>
      </c>
      <c r="G4691" s="1170" t="s">
        <v>28040</v>
      </c>
    </row>
    <row r="4692" spans="1:7" ht="15" customHeight="1">
      <c r="A4692" s="1165" t="str">
        <f t="shared" si="470"/>
        <v>PEXP316YEL</v>
      </c>
      <c r="B4692" s="1165">
        <f>IFERROR(INDEX('PE Holds'!$B$15:$AF$554,MATCH(C4692,'PE Holds'!$B$15:$B$552,FALSE),MATCH(D4692,'PE Holds'!$B$15:$AF$15,FALSE)),0)</f>
        <v>0</v>
      </c>
      <c r="C4692" s="1165" t="str">
        <f>+C4691</f>
        <v>PEXP316</v>
      </c>
      <c r="D4692" s="988" t="str">
        <f>'PE Holds'!$M$15</f>
        <v>Yellow 
RAL 1026</v>
      </c>
      <c r="E4692" s="1165" t="s">
        <v>27823</v>
      </c>
      <c r="F4692" s="1165" t="s">
        <v>27824</v>
      </c>
      <c r="G4692" s="1170" t="s">
        <v>28040</v>
      </c>
    </row>
    <row r="4693" spans="1:7" ht="15" customHeight="1">
      <c r="A4693" s="1165" t="str">
        <f t="shared" si="470"/>
        <v>PEXP316GRE</v>
      </c>
      <c r="B4693" s="1165">
        <f>IFERROR(INDEX('PE Holds'!$B$15:$AF$554,MATCH(C4693,'PE Holds'!$B$15:$B$552,FALSE),MATCH(D4693,'PE Holds'!$B$15:$AF$15,FALSE)),0)</f>
        <v>0</v>
      </c>
      <c r="C4693" s="1165" t="str">
        <f t="shared" ref="C4693:C4704" si="472">+C4692</f>
        <v>PEXP316</v>
      </c>
      <c r="D4693" s="988" t="str">
        <f>'PE Holds'!$N$15</f>
        <v>Green 
RAL 6002</v>
      </c>
      <c r="E4693" s="1165" t="s">
        <v>27837</v>
      </c>
      <c r="F4693" s="1165" t="s">
        <v>27824</v>
      </c>
      <c r="G4693" s="1170" t="s">
        <v>28040</v>
      </c>
    </row>
    <row r="4694" spans="1:7" ht="15" customHeight="1">
      <c r="A4694" s="1165" t="str">
        <f t="shared" si="470"/>
        <v>PEXP316RED</v>
      </c>
      <c r="B4694" s="1165">
        <f>IFERROR(INDEX('PE Holds'!$B$15:$AF$554,MATCH(C4694,'PE Holds'!$B$15:$B$552,FALSE),MATCH(D4694,'PE Holds'!$B$15:$AF$15,FALSE)),0)</f>
        <v>0</v>
      </c>
      <c r="C4694" s="1165" t="str">
        <f t="shared" si="472"/>
        <v>PEXP316</v>
      </c>
      <c r="D4694" s="988" t="str">
        <f>'PE Holds'!$O$15</f>
        <v>Red 
RAL 3020</v>
      </c>
      <c r="E4694" s="1165" t="s">
        <v>27826</v>
      </c>
      <c r="F4694" s="1165" t="s">
        <v>27824</v>
      </c>
      <c r="G4694" s="1170" t="s">
        <v>28040</v>
      </c>
    </row>
    <row r="4695" spans="1:7" ht="15" customHeight="1">
      <c r="A4695" s="1165" t="str">
        <f t="shared" si="470"/>
        <v>PEXP316BLU</v>
      </c>
      <c r="B4695" s="1165">
        <f>IFERROR(INDEX('PE Holds'!$B$15:$AF$554,MATCH(C4695,'PE Holds'!$B$15:$B$552,FALSE),MATCH(D4695,'PE Holds'!$B$15:$AF$15,FALSE)),0)</f>
        <v>0</v>
      </c>
      <c r="C4695" s="1165" t="str">
        <f t="shared" si="472"/>
        <v>PEXP316</v>
      </c>
      <c r="D4695" s="988" t="str">
        <f>'PE Holds'!$P$15</f>
        <v>Blue 
RAL 5015</v>
      </c>
      <c r="E4695" s="1165" t="s">
        <v>27827</v>
      </c>
      <c r="F4695" s="1165" t="s">
        <v>27824</v>
      </c>
      <c r="G4695" s="1170" t="s">
        <v>28040</v>
      </c>
    </row>
    <row r="4696" spans="1:7" ht="15" customHeight="1">
      <c r="A4696" s="1165" t="str">
        <f t="shared" si="470"/>
        <v>PEXP316GRY</v>
      </c>
      <c r="B4696" s="1165">
        <f>IFERROR(INDEX('PE Holds'!$B$15:$AF$554,MATCH(C4696,'PE Holds'!$B$15:$B$552,FALSE),MATCH(D4696,'PE Holds'!$B$15:$AF$15,FALSE)),0)</f>
        <v>0</v>
      </c>
      <c r="C4696" s="1165" t="str">
        <f t="shared" si="472"/>
        <v>PEXP316</v>
      </c>
      <c r="D4696" s="988" t="str">
        <f>'PE Holds'!$Q$15</f>
        <v>Grey 
RAL 7001</v>
      </c>
      <c r="E4696" s="1165" t="s">
        <v>27828</v>
      </c>
      <c r="F4696" s="1165" t="s">
        <v>27824</v>
      </c>
      <c r="G4696" s="1170" t="s">
        <v>28040</v>
      </c>
    </row>
    <row r="4697" spans="1:7" ht="15" customHeight="1">
      <c r="A4697" s="1165" t="str">
        <f t="shared" si="470"/>
        <v>PEXP316BLK</v>
      </c>
      <c r="B4697" s="1165">
        <f>IFERROR(INDEX('PE Holds'!$B$15:$AF$554,MATCH(C4697,'PE Holds'!$B$15:$B$552,FALSE),MATCH(D4697,'PE Holds'!$B$15:$AF$15,FALSE)),0)</f>
        <v>0</v>
      </c>
      <c r="C4697" s="1165" t="str">
        <f t="shared" si="472"/>
        <v>PEXP316</v>
      </c>
      <c r="D4697" s="988" t="str">
        <f>'PE Holds'!$R$15</f>
        <v>Black 
RAL 9005</v>
      </c>
      <c r="E4697" s="1165" t="s">
        <v>27829</v>
      </c>
      <c r="F4697" s="1165" t="s">
        <v>27824</v>
      </c>
      <c r="G4697" s="1170" t="s">
        <v>28040</v>
      </c>
    </row>
    <row r="4698" spans="1:7" ht="15" customHeight="1">
      <c r="A4698" s="1165" t="str">
        <f t="shared" si="470"/>
        <v>PEXP316FLO</v>
      </c>
      <c r="B4698" s="1165">
        <f>IFERROR(INDEX('PE Holds'!$B$15:$AF$554,MATCH(C4698,'PE Holds'!$B$15:$B$552,FALSE),MATCH(D4698,'PE Holds'!$B$15:$AF$15,FALSE)),0)</f>
        <v>0</v>
      </c>
      <c r="C4698" s="1165" t="str">
        <f t="shared" si="472"/>
        <v>PEXP316</v>
      </c>
      <c r="D4698" s="988" t="str">
        <f>'PE Holds'!$S$15</f>
        <v>Fluo 
Orange</v>
      </c>
      <c r="E4698" s="1165" t="s">
        <v>27830</v>
      </c>
      <c r="F4698" s="1165" t="s">
        <v>27824</v>
      </c>
      <c r="G4698" s="1170" t="s">
        <v>28040</v>
      </c>
    </row>
    <row r="4699" spans="1:7" ht="15" customHeight="1">
      <c r="A4699" s="1165" t="str">
        <f t="shared" si="470"/>
        <v>PEXP316FLG</v>
      </c>
      <c r="B4699" s="1165">
        <f>IFERROR(INDEX('PE Holds'!$B$15:$AF$554,MATCH(C4699,'PE Holds'!$B$15:$B$552,FALSE),MATCH(D4699,'PE Holds'!$B$15:$AF$15,FALSE)),0)</f>
        <v>0</v>
      </c>
      <c r="C4699" s="1165" t="str">
        <f t="shared" si="472"/>
        <v>PEXP316</v>
      </c>
      <c r="D4699" s="988" t="str">
        <f>'PE Holds'!$T$15</f>
        <v>Fluo 
Green</v>
      </c>
      <c r="E4699" s="1165" t="s">
        <v>27831</v>
      </c>
      <c r="F4699" s="1165" t="s">
        <v>27824</v>
      </c>
      <c r="G4699" s="1170" t="s">
        <v>28040</v>
      </c>
    </row>
    <row r="4700" spans="1:7" ht="15" customHeight="1">
      <c r="A4700" s="1165" t="str">
        <f t="shared" si="470"/>
        <v>PEXP316FLP</v>
      </c>
      <c r="B4700" s="1165">
        <f>IFERROR(INDEX('PE Holds'!$B$15:$AF$554,MATCH(C4700,'PE Holds'!$B$15:$B$552,FALSE),MATCH(D4700,'PE Holds'!$B$15:$AF$15,FALSE)),0)</f>
        <v>0</v>
      </c>
      <c r="C4700" s="1165" t="str">
        <f t="shared" si="472"/>
        <v>PEXP316</v>
      </c>
      <c r="D4700" s="988" t="str">
        <f>'PE Holds'!$U$15</f>
        <v>Fluo 
Pink</v>
      </c>
      <c r="E4700" s="1165" t="s">
        <v>27832</v>
      </c>
      <c r="F4700" s="1165" t="s">
        <v>27824</v>
      </c>
      <c r="G4700" s="1170" t="s">
        <v>28040</v>
      </c>
    </row>
    <row r="4701" spans="1:7" ht="15" customHeight="1">
      <c r="A4701" s="1165" t="str">
        <f t="shared" si="470"/>
        <v>PEXP316FLY</v>
      </c>
      <c r="B4701" s="1165">
        <f>IFERROR(INDEX('PE Holds'!$B$15:$AF$554,MATCH(C4701,'PE Holds'!$B$15:$B$552,FALSE),MATCH(D4701,'PE Holds'!$B$15:$AF$15,FALSE)),0)</f>
        <v>0</v>
      </c>
      <c r="C4701" s="1165" t="str">
        <f t="shared" si="472"/>
        <v>PEXP316</v>
      </c>
      <c r="D4701" s="988" t="str">
        <f>'PE Holds'!$V$15</f>
        <v>Fluo 
Yellow</v>
      </c>
      <c r="E4701" s="1165" t="s">
        <v>28041</v>
      </c>
      <c r="F4701" s="1165" t="s">
        <v>27824</v>
      </c>
      <c r="G4701" s="1170" t="s">
        <v>28040</v>
      </c>
    </row>
    <row r="4702" spans="1:7" ht="15" customHeight="1">
      <c r="A4702" s="1165" t="str">
        <f t="shared" si="470"/>
        <v>PEXP316VIO</v>
      </c>
      <c r="B4702" s="1165">
        <f>IFERROR(INDEX('PE Holds'!$B$15:$AF$554,MATCH(C4702,'PE Holds'!$B$15:$B$552,FALSE),MATCH(D4702,'PE Holds'!$B$15:$AF$15,FALSE)),0)</f>
        <v>0</v>
      </c>
      <c r="C4702" s="1165" t="str">
        <f t="shared" si="472"/>
        <v>PEXP316</v>
      </c>
      <c r="D4702" s="988" t="str">
        <f>'PE Holds'!$W$15</f>
        <v>Violet 
RAL 4008</v>
      </c>
      <c r="E4702" s="1165" t="s">
        <v>27833</v>
      </c>
      <c r="F4702" s="1165" t="s">
        <v>27824</v>
      </c>
      <c r="G4702" s="1170" t="s">
        <v>28040</v>
      </c>
    </row>
    <row r="4703" spans="1:7" ht="15" customHeight="1">
      <c r="A4703" s="1165" t="str">
        <f t="shared" si="470"/>
        <v>PEXP316MIN</v>
      </c>
      <c r="B4703" s="1165">
        <f>IFERROR(INDEX('PE Holds'!$B$15:$AF$554,MATCH(C4703,'PE Holds'!$B$15:$B$552,FALSE),MATCH(D4703,'PE Holds'!$B$15:$AF$15,FALSE)),0)</f>
        <v>0</v>
      </c>
      <c r="C4703" s="1165" t="str">
        <f t="shared" si="472"/>
        <v>PEXP316</v>
      </c>
      <c r="D4703" s="988" t="str">
        <f>'PE Holds'!$X$15</f>
        <v>Mint 
RAL 6027</v>
      </c>
      <c r="E4703" s="1165" t="s">
        <v>27834</v>
      </c>
      <c r="F4703" s="1165" t="s">
        <v>27824</v>
      </c>
      <c r="G4703" s="1170" t="s">
        <v>28040</v>
      </c>
    </row>
    <row r="4704" spans="1:7" ht="15" customHeight="1">
      <c r="A4704" s="1165" t="str">
        <f t="shared" si="470"/>
        <v>PEXP316ORA</v>
      </c>
      <c r="B4704" s="1165">
        <f>IFERROR(INDEX('PE Holds'!$B$15:$AF$554,MATCH(C4704,'PE Holds'!$B$15:$B$552,FALSE),MATCH(D4704,'PE Holds'!$B$15:$AF$15,FALSE)),0)</f>
        <v>0</v>
      </c>
      <c r="C4704" s="1165" t="str">
        <f t="shared" si="472"/>
        <v>PEXP316</v>
      </c>
      <c r="D4704" s="988" t="str">
        <f>'PE Holds'!$Y$15</f>
        <v>Pure Orange</v>
      </c>
      <c r="E4704" s="1165" t="s">
        <v>27836</v>
      </c>
      <c r="F4704" s="1165" t="s">
        <v>27824</v>
      </c>
      <c r="G4704" s="1170" t="s">
        <v>28040</v>
      </c>
    </row>
    <row r="4705" spans="1:7" ht="15" customHeight="1">
      <c r="A4705" s="1165" t="str">
        <f t="shared" si="470"/>
        <v>PEXP317WHI</v>
      </c>
      <c r="B4705" s="1165">
        <f>IFERROR(INDEX('PE Holds'!$B$15:$AF$554,MATCH(C4705,'PE Holds'!$B$15:$B$552,FALSE),MATCH(D4705,'PE Holds'!$B$15:$AF$15,FALSE)),0)</f>
        <v>0</v>
      </c>
      <c r="C4705" s="1165" t="s">
        <v>28157</v>
      </c>
      <c r="D4705" s="1166" t="str">
        <f>'PE Holds'!$L$15</f>
        <v>White 
RAL 9016</v>
      </c>
      <c r="E4705" s="1165" t="s">
        <v>27838</v>
      </c>
      <c r="F4705" s="1165" t="s">
        <v>27824</v>
      </c>
      <c r="G4705" s="1170" t="s">
        <v>28040</v>
      </c>
    </row>
    <row r="4706" spans="1:7" ht="15" customHeight="1">
      <c r="A4706" s="1165" t="str">
        <f t="shared" si="470"/>
        <v>PEXP317YEL</v>
      </c>
      <c r="B4706" s="1165">
        <f>IFERROR(INDEX('PE Holds'!$B$15:$AF$554,MATCH(C4706,'PE Holds'!$B$15:$B$552,FALSE),MATCH(D4706,'PE Holds'!$B$15:$AF$15,FALSE)),0)</f>
        <v>0</v>
      </c>
      <c r="C4706" s="1165" t="str">
        <f>+C4705</f>
        <v>PEXP317</v>
      </c>
      <c r="D4706" s="988" t="str">
        <f>'PE Holds'!$M$15</f>
        <v>Yellow 
RAL 1026</v>
      </c>
      <c r="E4706" s="1165" t="s">
        <v>27823</v>
      </c>
      <c r="F4706" s="1165" t="s">
        <v>27824</v>
      </c>
      <c r="G4706" s="1170" t="s">
        <v>28040</v>
      </c>
    </row>
    <row r="4707" spans="1:7" ht="15" customHeight="1">
      <c r="A4707" s="1165" t="str">
        <f t="shared" si="470"/>
        <v>PEXP317GRE</v>
      </c>
      <c r="B4707" s="1165">
        <f>IFERROR(INDEX('PE Holds'!$B$15:$AF$554,MATCH(C4707,'PE Holds'!$B$15:$B$552,FALSE),MATCH(D4707,'PE Holds'!$B$15:$AF$15,FALSE)),0)</f>
        <v>0</v>
      </c>
      <c r="C4707" s="1165" t="str">
        <f t="shared" ref="C4707:C4718" si="473">+C4706</f>
        <v>PEXP317</v>
      </c>
      <c r="D4707" s="988" t="str">
        <f>'PE Holds'!$N$15</f>
        <v>Green 
RAL 6002</v>
      </c>
      <c r="E4707" s="1165" t="s">
        <v>27837</v>
      </c>
      <c r="F4707" s="1165" t="s">
        <v>27824</v>
      </c>
      <c r="G4707" s="1170" t="s">
        <v>28040</v>
      </c>
    </row>
    <row r="4708" spans="1:7" ht="15" customHeight="1">
      <c r="A4708" s="1165" t="str">
        <f t="shared" si="470"/>
        <v>PEXP317RED</v>
      </c>
      <c r="B4708" s="1165">
        <f>IFERROR(INDEX('PE Holds'!$B$15:$AF$554,MATCH(C4708,'PE Holds'!$B$15:$B$552,FALSE),MATCH(D4708,'PE Holds'!$B$15:$AF$15,FALSE)),0)</f>
        <v>0</v>
      </c>
      <c r="C4708" s="1165" t="str">
        <f t="shared" si="473"/>
        <v>PEXP317</v>
      </c>
      <c r="D4708" s="988" t="str">
        <f>'PE Holds'!$O$15</f>
        <v>Red 
RAL 3020</v>
      </c>
      <c r="E4708" s="1165" t="s">
        <v>27826</v>
      </c>
      <c r="F4708" s="1165" t="s">
        <v>27824</v>
      </c>
      <c r="G4708" s="1170" t="s">
        <v>28040</v>
      </c>
    </row>
    <row r="4709" spans="1:7" ht="15" customHeight="1">
      <c r="A4709" s="1165" t="str">
        <f t="shared" si="470"/>
        <v>PEXP317BLU</v>
      </c>
      <c r="B4709" s="1165">
        <f>IFERROR(INDEX('PE Holds'!$B$15:$AF$554,MATCH(C4709,'PE Holds'!$B$15:$B$552,FALSE),MATCH(D4709,'PE Holds'!$B$15:$AF$15,FALSE)),0)</f>
        <v>0</v>
      </c>
      <c r="C4709" s="1165" t="str">
        <f t="shared" si="473"/>
        <v>PEXP317</v>
      </c>
      <c r="D4709" s="988" t="str">
        <f>'PE Holds'!$P$15</f>
        <v>Blue 
RAL 5015</v>
      </c>
      <c r="E4709" s="1165" t="s">
        <v>27827</v>
      </c>
      <c r="F4709" s="1165" t="s">
        <v>27824</v>
      </c>
      <c r="G4709" s="1170" t="s">
        <v>28040</v>
      </c>
    </row>
    <row r="4710" spans="1:7" ht="15" customHeight="1">
      <c r="A4710" s="1165" t="str">
        <f t="shared" si="470"/>
        <v>PEXP317GRY</v>
      </c>
      <c r="B4710" s="1165">
        <f>IFERROR(INDEX('PE Holds'!$B$15:$AF$554,MATCH(C4710,'PE Holds'!$B$15:$B$552,FALSE),MATCH(D4710,'PE Holds'!$B$15:$AF$15,FALSE)),0)</f>
        <v>0</v>
      </c>
      <c r="C4710" s="1165" t="str">
        <f t="shared" si="473"/>
        <v>PEXP317</v>
      </c>
      <c r="D4710" s="988" t="str">
        <f>'PE Holds'!$Q$15</f>
        <v>Grey 
RAL 7001</v>
      </c>
      <c r="E4710" s="1165" t="s">
        <v>27828</v>
      </c>
      <c r="F4710" s="1165" t="s">
        <v>27824</v>
      </c>
      <c r="G4710" s="1170" t="s">
        <v>28040</v>
      </c>
    </row>
    <row r="4711" spans="1:7" ht="15" customHeight="1">
      <c r="A4711" s="1165" t="str">
        <f t="shared" si="470"/>
        <v>PEXP317BLK</v>
      </c>
      <c r="B4711" s="1165">
        <f>IFERROR(INDEX('PE Holds'!$B$15:$AF$554,MATCH(C4711,'PE Holds'!$B$15:$B$552,FALSE),MATCH(D4711,'PE Holds'!$B$15:$AF$15,FALSE)),0)</f>
        <v>0</v>
      </c>
      <c r="C4711" s="1165" t="str">
        <f t="shared" si="473"/>
        <v>PEXP317</v>
      </c>
      <c r="D4711" s="988" t="str">
        <f>'PE Holds'!$R$15</f>
        <v>Black 
RAL 9005</v>
      </c>
      <c r="E4711" s="1165" t="s">
        <v>27829</v>
      </c>
      <c r="F4711" s="1165" t="s">
        <v>27824</v>
      </c>
      <c r="G4711" s="1170" t="s">
        <v>28040</v>
      </c>
    </row>
    <row r="4712" spans="1:7" ht="15" customHeight="1">
      <c r="A4712" s="1165" t="str">
        <f t="shared" si="470"/>
        <v>PEXP317FLO</v>
      </c>
      <c r="B4712" s="1165">
        <f>IFERROR(INDEX('PE Holds'!$B$15:$AF$554,MATCH(C4712,'PE Holds'!$B$15:$B$552,FALSE),MATCH(D4712,'PE Holds'!$B$15:$AF$15,FALSE)),0)</f>
        <v>0</v>
      </c>
      <c r="C4712" s="1165" t="str">
        <f t="shared" si="473"/>
        <v>PEXP317</v>
      </c>
      <c r="D4712" s="988" t="str">
        <f>'PE Holds'!$S$15</f>
        <v>Fluo 
Orange</v>
      </c>
      <c r="E4712" s="1165" t="s">
        <v>27830</v>
      </c>
      <c r="F4712" s="1165" t="s">
        <v>27824</v>
      </c>
      <c r="G4712" s="1170" t="s">
        <v>28040</v>
      </c>
    </row>
    <row r="4713" spans="1:7" ht="15" customHeight="1">
      <c r="A4713" s="1165" t="str">
        <f t="shared" si="470"/>
        <v>PEXP317FLG</v>
      </c>
      <c r="B4713" s="1165">
        <f>IFERROR(INDEX('PE Holds'!$B$15:$AF$554,MATCH(C4713,'PE Holds'!$B$15:$B$552,FALSE),MATCH(D4713,'PE Holds'!$B$15:$AF$15,FALSE)),0)</f>
        <v>0</v>
      </c>
      <c r="C4713" s="1165" t="str">
        <f t="shared" si="473"/>
        <v>PEXP317</v>
      </c>
      <c r="D4713" s="988" t="str">
        <f>'PE Holds'!$T$15</f>
        <v>Fluo 
Green</v>
      </c>
      <c r="E4713" s="1165" t="s">
        <v>27831</v>
      </c>
      <c r="F4713" s="1165" t="s">
        <v>27824</v>
      </c>
      <c r="G4713" s="1170" t="s">
        <v>28040</v>
      </c>
    </row>
    <row r="4714" spans="1:7" ht="15" customHeight="1">
      <c r="A4714" s="1165" t="str">
        <f t="shared" si="470"/>
        <v>PEXP317FLP</v>
      </c>
      <c r="B4714" s="1165">
        <f>IFERROR(INDEX('PE Holds'!$B$15:$AF$554,MATCH(C4714,'PE Holds'!$B$15:$B$552,FALSE),MATCH(D4714,'PE Holds'!$B$15:$AF$15,FALSE)),0)</f>
        <v>0</v>
      </c>
      <c r="C4714" s="1165" t="str">
        <f t="shared" si="473"/>
        <v>PEXP317</v>
      </c>
      <c r="D4714" s="988" t="str">
        <f>'PE Holds'!$U$15</f>
        <v>Fluo 
Pink</v>
      </c>
      <c r="E4714" s="1165" t="s">
        <v>27832</v>
      </c>
      <c r="F4714" s="1165" t="s">
        <v>27824</v>
      </c>
      <c r="G4714" s="1170" t="s">
        <v>28040</v>
      </c>
    </row>
    <row r="4715" spans="1:7" ht="15" customHeight="1">
      <c r="A4715" s="1165" t="str">
        <f t="shared" si="470"/>
        <v>PEXP317FLY</v>
      </c>
      <c r="B4715" s="1165">
        <f>IFERROR(INDEX('PE Holds'!$B$15:$AF$554,MATCH(C4715,'PE Holds'!$B$15:$B$552,FALSE),MATCH(D4715,'PE Holds'!$B$15:$AF$15,FALSE)),0)</f>
        <v>0</v>
      </c>
      <c r="C4715" s="1165" t="str">
        <f t="shared" si="473"/>
        <v>PEXP317</v>
      </c>
      <c r="D4715" s="988" t="str">
        <f>'PE Holds'!$V$15</f>
        <v>Fluo 
Yellow</v>
      </c>
      <c r="E4715" s="1165" t="s">
        <v>28041</v>
      </c>
      <c r="F4715" s="1165" t="s">
        <v>27824</v>
      </c>
      <c r="G4715" s="1170" t="s">
        <v>28040</v>
      </c>
    </row>
    <row r="4716" spans="1:7" ht="15" customHeight="1">
      <c r="A4716" s="1165" t="str">
        <f t="shared" si="470"/>
        <v>PEXP317VIO</v>
      </c>
      <c r="B4716" s="1165">
        <f>IFERROR(INDEX('PE Holds'!$B$15:$AF$554,MATCH(C4716,'PE Holds'!$B$15:$B$552,FALSE),MATCH(D4716,'PE Holds'!$B$15:$AF$15,FALSE)),0)</f>
        <v>0</v>
      </c>
      <c r="C4716" s="1165" t="str">
        <f t="shared" si="473"/>
        <v>PEXP317</v>
      </c>
      <c r="D4716" s="988" t="str">
        <f>'PE Holds'!$W$15</f>
        <v>Violet 
RAL 4008</v>
      </c>
      <c r="E4716" s="1165" t="s">
        <v>27833</v>
      </c>
      <c r="F4716" s="1165" t="s">
        <v>27824</v>
      </c>
      <c r="G4716" s="1170" t="s">
        <v>28040</v>
      </c>
    </row>
    <row r="4717" spans="1:7" ht="15" customHeight="1">
      <c r="A4717" s="1165" t="str">
        <f t="shared" si="470"/>
        <v>PEXP317MIN</v>
      </c>
      <c r="B4717" s="1165">
        <f>IFERROR(INDEX('PE Holds'!$B$15:$AF$554,MATCH(C4717,'PE Holds'!$B$15:$B$552,FALSE),MATCH(D4717,'PE Holds'!$B$15:$AF$15,FALSE)),0)</f>
        <v>0</v>
      </c>
      <c r="C4717" s="1165" t="str">
        <f t="shared" si="473"/>
        <v>PEXP317</v>
      </c>
      <c r="D4717" s="988" t="str">
        <f>'PE Holds'!$X$15</f>
        <v>Mint 
RAL 6027</v>
      </c>
      <c r="E4717" s="1165" t="s">
        <v>27834</v>
      </c>
      <c r="F4717" s="1165" t="s">
        <v>27824</v>
      </c>
      <c r="G4717" s="1170" t="s">
        <v>28040</v>
      </c>
    </row>
    <row r="4718" spans="1:7" ht="15" customHeight="1">
      <c r="A4718" s="1165" t="str">
        <f t="shared" si="470"/>
        <v>PEXP317ORA</v>
      </c>
      <c r="B4718" s="1165">
        <f>IFERROR(INDEX('PE Holds'!$B$15:$AF$554,MATCH(C4718,'PE Holds'!$B$15:$B$552,FALSE),MATCH(D4718,'PE Holds'!$B$15:$AF$15,FALSE)),0)</f>
        <v>0</v>
      </c>
      <c r="C4718" s="1165" t="str">
        <f t="shared" si="473"/>
        <v>PEXP317</v>
      </c>
      <c r="D4718" s="988" t="str">
        <f>'PE Holds'!$Y$15</f>
        <v>Pure Orange</v>
      </c>
      <c r="E4718" s="1165" t="s">
        <v>27836</v>
      </c>
      <c r="F4718" s="1165" t="s">
        <v>27824</v>
      </c>
      <c r="G4718" s="1170" t="s">
        <v>28040</v>
      </c>
    </row>
    <row r="4719" spans="1:7" ht="15" customHeight="1">
      <c r="A4719" s="1165" t="str">
        <f t="shared" si="470"/>
        <v>PEXP318WHI</v>
      </c>
      <c r="B4719" s="1165">
        <f>IFERROR(INDEX('PE Holds'!$B$15:$AF$554,MATCH(C4719,'PE Holds'!$B$15:$B$552,FALSE),MATCH(D4719,'PE Holds'!$B$15:$AF$15,FALSE)),0)</f>
        <v>0</v>
      </c>
      <c r="C4719" s="1165" t="s">
        <v>28158</v>
      </c>
      <c r="D4719" s="1166" t="str">
        <f>'PE Holds'!$L$15</f>
        <v>White 
RAL 9016</v>
      </c>
      <c r="E4719" s="1165" t="s">
        <v>27838</v>
      </c>
      <c r="F4719" s="1165" t="s">
        <v>27824</v>
      </c>
      <c r="G4719" s="1170" t="s">
        <v>28040</v>
      </c>
    </row>
    <row r="4720" spans="1:7" ht="15" customHeight="1">
      <c r="A4720" s="1165" t="str">
        <f t="shared" si="470"/>
        <v>PEXP318YEL</v>
      </c>
      <c r="B4720" s="1165">
        <f>IFERROR(INDEX('PE Holds'!$B$15:$AF$554,MATCH(C4720,'PE Holds'!$B$15:$B$552,FALSE),MATCH(D4720,'PE Holds'!$B$15:$AF$15,FALSE)),0)</f>
        <v>0</v>
      </c>
      <c r="C4720" s="1165" t="str">
        <f>+C4719</f>
        <v>PEXP318</v>
      </c>
      <c r="D4720" s="988" t="str">
        <f>'PE Holds'!$M$15</f>
        <v>Yellow 
RAL 1026</v>
      </c>
      <c r="E4720" s="1165" t="s">
        <v>27823</v>
      </c>
      <c r="F4720" s="1165" t="s">
        <v>27824</v>
      </c>
      <c r="G4720" s="1170" t="s">
        <v>28040</v>
      </c>
    </row>
    <row r="4721" spans="1:7" ht="15" customHeight="1">
      <c r="A4721" s="1165" t="str">
        <f t="shared" si="470"/>
        <v>PEXP318GRE</v>
      </c>
      <c r="B4721" s="1165">
        <f>IFERROR(INDEX('PE Holds'!$B$15:$AF$554,MATCH(C4721,'PE Holds'!$B$15:$B$552,FALSE),MATCH(D4721,'PE Holds'!$B$15:$AF$15,FALSE)),0)</f>
        <v>0</v>
      </c>
      <c r="C4721" s="1165" t="str">
        <f t="shared" ref="C4721:C4732" si="474">+C4720</f>
        <v>PEXP318</v>
      </c>
      <c r="D4721" s="988" t="str">
        <f>'PE Holds'!$N$15</f>
        <v>Green 
RAL 6002</v>
      </c>
      <c r="E4721" s="1165" t="s">
        <v>27837</v>
      </c>
      <c r="F4721" s="1165" t="s">
        <v>27824</v>
      </c>
      <c r="G4721" s="1170" t="s">
        <v>28040</v>
      </c>
    </row>
    <row r="4722" spans="1:7" ht="15" customHeight="1">
      <c r="A4722" s="1165" t="str">
        <f t="shared" si="470"/>
        <v>PEXP318RED</v>
      </c>
      <c r="B4722" s="1165">
        <f>IFERROR(INDEX('PE Holds'!$B$15:$AF$554,MATCH(C4722,'PE Holds'!$B$15:$B$552,FALSE),MATCH(D4722,'PE Holds'!$B$15:$AF$15,FALSE)),0)</f>
        <v>0</v>
      </c>
      <c r="C4722" s="1165" t="str">
        <f t="shared" si="474"/>
        <v>PEXP318</v>
      </c>
      <c r="D4722" s="988" t="str">
        <f>'PE Holds'!$O$15</f>
        <v>Red 
RAL 3020</v>
      </c>
      <c r="E4722" s="1165" t="s">
        <v>27826</v>
      </c>
      <c r="F4722" s="1165" t="s">
        <v>27824</v>
      </c>
      <c r="G4722" s="1170" t="s">
        <v>28040</v>
      </c>
    </row>
    <row r="4723" spans="1:7" ht="15" customHeight="1">
      <c r="A4723" s="1165" t="str">
        <f t="shared" si="470"/>
        <v>PEXP318BLU</v>
      </c>
      <c r="B4723" s="1165">
        <f>IFERROR(INDEX('PE Holds'!$B$15:$AF$554,MATCH(C4723,'PE Holds'!$B$15:$B$552,FALSE),MATCH(D4723,'PE Holds'!$B$15:$AF$15,FALSE)),0)</f>
        <v>0</v>
      </c>
      <c r="C4723" s="1165" t="str">
        <f t="shared" si="474"/>
        <v>PEXP318</v>
      </c>
      <c r="D4723" s="988" t="str">
        <f>'PE Holds'!$P$15</f>
        <v>Blue 
RAL 5015</v>
      </c>
      <c r="E4723" s="1165" t="s">
        <v>27827</v>
      </c>
      <c r="F4723" s="1165" t="s">
        <v>27824</v>
      </c>
      <c r="G4723" s="1170" t="s">
        <v>28040</v>
      </c>
    </row>
    <row r="4724" spans="1:7" ht="15" customHeight="1">
      <c r="A4724" s="1165" t="str">
        <f t="shared" si="470"/>
        <v>PEXP318GRY</v>
      </c>
      <c r="B4724" s="1165">
        <f>IFERROR(INDEX('PE Holds'!$B$15:$AF$554,MATCH(C4724,'PE Holds'!$B$15:$B$552,FALSE),MATCH(D4724,'PE Holds'!$B$15:$AF$15,FALSE)),0)</f>
        <v>0</v>
      </c>
      <c r="C4724" s="1165" t="str">
        <f t="shared" si="474"/>
        <v>PEXP318</v>
      </c>
      <c r="D4724" s="988" t="str">
        <f>'PE Holds'!$Q$15</f>
        <v>Grey 
RAL 7001</v>
      </c>
      <c r="E4724" s="1165" t="s">
        <v>27828</v>
      </c>
      <c r="F4724" s="1165" t="s">
        <v>27824</v>
      </c>
      <c r="G4724" s="1170" t="s">
        <v>28040</v>
      </c>
    </row>
    <row r="4725" spans="1:7" ht="15" customHeight="1">
      <c r="A4725" s="1165" t="str">
        <f t="shared" si="470"/>
        <v>PEXP318BLK</v>
      </c>
      <c r="B4725" s="1165">
        <f>IFERROR(INDEX('PE Holds'!$B$15:$AF$554,MATCH(C4725,'PE Holds'!$B$15:$B$552,FALSE),MATCH(D4725,'PE Holds'!$B$15:$AF$15,FALSE)),0)</f>
        <v>0</v>
      </c>
      <c r="C4725" s="1165" t="str">
        <f t="shared" si="474"/>
        <v>PEXP318</v>
      </c>
      <c r="D4725" s="988" t="str">
        <f>'PE Holds'!$R$15</f>
        <v>Black 
RAL 9005</v>
      </c>
      <c r="E4725" s="1165" t="s">
        <v>27829</v>
      </c>
      <c r="F4725" s="1165" t="s">
        <v>27824</v>
      </c>
      <c r="G4725" s="1170" t="s">
        <v>28040</v>
      </c>
    </row>
    <row r="4726" spans="1:7" ht="15" customHeight="1">
      <c r="A4726" s="1165" t="str">
        <f t="shared" si="470"/>
        <v>PEXP318FLO</v>
      </c>
      <c r="B4726" s="1165">
        <f>IFERROR(INDEX('PE Holds'!$B$15:$AF$554,MATCH(C4726,'PE Holds'!$B$15:$B$552,FALSE),MATCH(D4726,'PE Holds'!$B$15:$AF$15,FALSE)),0)</f>
        <v>0</v>
      </c>
      <c r="C4726" s="1165" t="str">
        <f t="shared" si="474"/>
        <v>PEXP318</v>
      </c>
      <c r="D4726" s="988" t="str">
        <f>'PE Holds'!$S$15</f>
        <v>Fluo 
Orange</v>
      </c>
      <c r="E4726" s="1165" t="s">
        <v>27830</v>
      </c>
      <c r="F4726" s="1165" t="s">
        <v>27824</v>
      </c>
      <c r="G4726" s="1170" t="s">
        <v>28040</v>
      </c>
    </row>
    <row r="4727" spans="1:7" ht="15" customHeight="1">
      <c r="A4727" s="1165" t="str">
        <f t="shared" si="470"/>
        <v>PEXP318FLG</v>
      </c>
      <c r="B4727" s="1165">
        <f>IFERROR(INDEX('PE Holds'!$B$15:$AF$554,MATCH(C4727,'PE Holds'!$B$15:$B$552,FALSE),MATCH(D4727,'PE Holds'!$B$15:$AF$15,FALSE)),0)</f>
        <v>0</v>
      </c>
      <c r="C4727" s="1165" t="str">
        <f t="shared" si="474"/>
        <v>PEXP318</v>
      </c>
      <c r="D4727" s="988" t="str">
        <f>'PE Holds'!$T$15</f>
        <v>Fluo 
Green</v>
      </c>
      <c r="E4727" s="1165" t="s">
        <v>27831</v>
      </c>
      <c r="F4727" s="1165" t="s">
        <v>27824</v>
      </c>
      <c r="G4727" s="1170" t="s">
        <v>28040</v>
      </c>
    </row>
    <row r="4728" spans="1:7" ht="15" customHeight="1">
      <c r="A4728" s="1165" t="str">
        <f t="shared" si="470"/>
        <v>PEXP318FLP</v>
      </c>
      <c r="B4728" s="1165">
        <f>IFERROR(INDEX('PE Holds'!$B$15:$AF$554,MATCH(C4728,'PE Holds'!$B$15:$B$552,FALSE),MATCH(D4728,'PE Holds'!$B$15:$AF$15,FALSE)),0)</f>
        <v>0</v>
      </c>
      <c r="C4728" s="1165" t="str">
        <f t="shared" si="474"/>
        <v>PEXP318</v>
      </c>
      <c r="D4728" s="988" t="str">
        <f>'PE Holds'!$U$15</f>
        <v>Fluo 
Pink</v>
      </c>
      <c r="E4728" s="1165" t="s">
        <v>27832</v>
      </c>
      <c r="F4728" s="1165" t="s">
        <v>27824</v>
      </c>
      <c r="G4728" s="1170" t="s">
        <v>28040</v>
      </c>
    </row>
    <row r="4729" spans="1:7" ht="15" customHeight="1">
      <c r="A4729" s="1165" t="str">
        <f t="shared" si="470"/>
        <v>PEXP318FLY</v>
      </c>
      <c r="B4729" s="1165">
        <f>IFERROR(INDEX('PE Holds'!$B$15:$AF$554,MATCH(C4729,'PE Holds'!$B$15:$B$552,FALSE),MATCH(D4729,'PE Holds'!$B$15:$AF$15,FALSE)),0)</f>
        <v>0</v>
      </c>
      <c r="C4729" s="1165" t="str">
        <f t="shared" si="474"/>
        <v>PEXP318</v>
      </c>
      <c r="D4729" s="988" t="str">
        <f>'PE Holds'!$V$15</f>
        <v>Fluo 
Yellow</v>
      </c>
      <c r="E4729" s="1165" t="s">
        <v>28041</v>
      </c>
      <c r="F4729" s="1165" t="s">
        <v>27824</v>
      </c>
      <c r="G4729" s="1170" t="s">
        <v>28040</v>
      </c>
    </row>
    <row r="4730" spans="1:7" ht="15" customHeight="1">
      <c r="A4730" s="1165" t="str">
        <f t="shared" si="470"/>
        <v>PEXP318VIO</v>
      </c>
      <c r="B4730" s="1165">
        <f>IFERROR(INDEX('PE Holds'!$B$15:$AF$554,MATCH(C4730,'PE Holds'!$B$15:$B$552,FALSE),MATCH(D4730,'PE Holds'!$B$15:$AF$15,FALSE)),0)</f>
        <v>0</v>
      </c>
      <c r="C4730" s="1165" t="str">
        <f t="shared" si="474"/>
        <v>PEXP318</v>
      </c>
      <c r="D4730" s="988" t="str">
        <f>'PE Holds'!$W$15</f>
        <v>Violet 
RAL 4008</v>
      </c>
      <c r="E4730" s="1165" t="s">
        <v>27833</v>
      </c>
      <c r="F4730" s="1165" t="s">
        <v>27824</v>
      </c>
      <c r="G4730" s="1170" t="s">
        <v>28040</v>
      </c>
    </row>
    <row r="4731" spans="1:7" ht="15" customHeight="1">
      <c r="A4731" s="1165" t="str">
        <f t="shared" si="470"/>
        <v>PEXP318MIN</v>
      </c>
      <c r="B4731" s="1165">
        <f>IFERROR(INDEX('PE Holds'!$B$15:$AF$554,MATCH(C4731,'PE Holds'!$B$15:$B$552,FALSE),MATCH(D4731,'PE Holds'!$B$15:$AF$15,FALSE)),0)</f>
        <v>0</v>
      </c>
      <c r="C4731" s="1165" t="str">
        <f t="shared" si="474"/>
        <v>PEXP318</v>
      </c>
      <c r="D4731" s="988" t="str">
        <f>'PE Holds'!$X$15</f>
        <v>Mint 
RAL 6027</v>
      </c>
      <c r="E4731" s="1165" t="s">
        <v>27834</v>
      </c>
      <c r="F4731" s="1165" t="s">
        <v>27824</v>
      </c>
      <c r="G4731" s="1170" t="s">
        <v>28040</v>
      </c>
    </row>
    <row r="4732" spans="1:7" ht="15" customHeight="1">
      <c r="A4732" s="1165" t="str">
        <f t="shared" ref="A4732:A4795" si="475">CONCATENATE(C4732,E4732)</f>
        <v>PEXP318ORA</v>
      </c>
      <c r="B4732" s="1165">
        <f>IFERROR(INDEX('PE Holds'!$B$15:$AF$554,MATCH(C4732,'PE Holds'!$B$15:$B$552,FALSE),MATCH(D4732,'PE Holds'!$B$15:$AF$15,FALSE)),0)</f>
        <v>0</v>
      </c>
      <c r="C4732" s="1165" t="str">
        <f t="shared" si="474"/>
        <v>PEXP318</v>
      </c>
      <c r="D4732" s="988" t="str">
        <f>'PE Holds'!$Y$15</f>
        <v>Pure Orange</v>
      </c>
      <c r="E4732" s="1165" t="s">
        <v>27836</v>
      </c>
      <c r="F4732" s="1165" t="s">
        <v>27824</v>
      </c>
      <c r="G4732" s="1170" t="s">
        <v>28040</v>
      </c>
    </row>
    <row r="4733" spans="1:7" ht="15" customHeight="1">
      <c r="A4733" s="1165" t="str">
        <f t="shared" si="475"/>
        <v>PEXP319WHI</v>
      </c>
      <c r="B4733" s="1165">
        <f>IFERROR(INDEX('PE Holds'!$B$15:$AF$554,MATCH(C4733,'PE Holds'!$B$15:$B$552,FALSE),MATCH(D4733,'PE Holds'!$B$15:$AF$15,FALSE)),0)</f>
        <v>0</v>
      </c>
      <c r="C4733" s="1165" t="s">
        <v>28159</v>
      </c>
      <c r="D4733" s="1166" t="str">
        <f>'PE Holds'!$L$15</f>
        <v>White 
RAL 9016</v>
      </c>
      <c r="E4733" s="1165" t="s">
        <v>27838</v>
      </c>
      <c r="F4733" s="1165" t="s">
        <v>27824</v>
      </c>
      <c r="G4733" s="1170" t="s">
        <v>28040</v>
      </c>
    </row>
    <row r="4734" spans="1:7" ht="15" customHeight="1">
      <c r="A4734" s="1165" t="str">
        <f t="shared" si="475"/>
        <v>PEXP319YEL</v>
      </c>
      <c r="B4734" s="1165">
        <f>IFERROR(INDEX('PE Holds'!$B$15:$AF$554,MATCH(C4734,'PE Holds'!$B$15:$B$552,FALSE),MATCH(D4734,'PE Holds'!$B$15:$AF$15,FALSE)),0)</f>
        <v>0</v>
      </c>
      <c r="C4734" s="1165" t="str">
        <f>+C4733</f>
        <v>PEXP319</v>
      </c>
      <c r="D4734" s="988" t="str">
        <f>'PE Holds'!$M$15</f>
        <v>Yellow 
RAL 1026</v>
      </c>
      <c r="E4734" s="1165" t="s">
        <v>27823</v>
      </c>
      <c r="F4734" s="1165" t="s">
        <v>27824</v>
      </c>
      <c r="G4734" s="1170" t="s">
        <v>28040</v>
      </c>
    </row>
    <row r="4735" spans="1:7" ht="15" customHeight="1">
      <c r="A4735" s="1165" t="str">
        <f t="shared" si="475"/>
        <v>PEXP319GRE</v>
      </c>
      <c r="B4735" s="1165">
        <f>IFERROR(INDEX('PE Holds'!$B$15:$AF$554,MATCH(C4735,'PE Holds'!$B$15:$B$552,FALSE),MATCH(D4735,'PE Holds'!$B$15:$AF$15,FALSE)),0)</f>
        <v>0</v>
      </c>
      <c r="C4735" s="1165" t="str">
        <f t="shared" ref="C4735:C4746" si="476">+C4734</f>
        <v>PEXP319</v>
      </c>
      <c r="D4735" s="988" t="str">
        <f>'PE Holds'!$N$15</f>
        <v>Green 
RAL 6002</v>
      </c>
      <c r="E4735" s="1165" t="s">
        <v>27837</v>
      </c>
      <c r="F4735" s="1165" t="s">
        <v>27824</v>
      </c>
      <c r="G4735" s="1170" t="s">
        <v>28040</v>
      </c>
    </row>
    <row r="4736" spans="1:7" ht="15" customHeight="1">
      <c r="A4736" s="1165" t="str">
        <f t="shared" si="475"/>
        <v>PEXP319RED</v>
      </c>
      <c r="B4736" s="1165">
        <f>IFERROR(INDEX('PE Holds'!$B$15:$AF$554,MATCH(C4736,'PE Holds'!$B$15:$B$552,FALSE),MATCH(D4736,'PE Holds'!$B$15:$AF$15,FALSE)),0)</f>
        <v>0</v>
      </c>
      <c r="C4736" s="1165" t="str">
        <f t="shared" si="476"/>
        <v>PEXP319</v>
      </c>
      <c r="D4736" s="988" t="str">
        <f>'PE Holds'!$O$15</f>
        <v>Red 
RAL 3020</v>
      </c>
      <c r="E4736" s="1165" t="s">
        <v>27826</v>
      </c>
      <c r="F4736" s="1165" t="s">
        <v>27824</v>
      </c>
      <c r="G4736" s="1170" t="s">
        <v>28040</v>
      </c>
    </row>
    <row r="4737" spans="1:7" ht="15" customHeight="1">
      <c r="A4737" s="1165" t="str">
        <f t="shared" si="475"/>
        <v>PEXP319BLU</v>
      </c>
      <c r="B4737" s="1165">
        <f>IFERROR(INDEX('PE Holds'!$B$15:$AF$554,MATCH(C4737,'PE Holds'!$B$15:$B$552,FALSE),MATCH(D4737,'PE Holds'!$B$15:$AF$15,FALSE)),0)</f>
        <v>0</v>
      </c>
      <c r="C4737" s="1165" t="str">
        <f t="shared" si="476"/>
        <v>PEXP319</v>
      </c>
      <c r="D4737" s="988" t="str">
        <f>'PE Holds'!$P$15</f>
        <v>Blue 
RAL 5015</v>
      </c>
      <c r="E4737" s="1165" t="s">
        <v>27827</v>
      </c>
      <c r="F4737" s="1165" t="s">
        <v>27824</v>
      </c>
      <c r="G4737" s="1170" t="s">
        <v>28040</v>
      </c>
    </row>
    <row r="4738" spans="1:7" ht="15" customHeight="1">
      <c r="A4738" s="1165" t="str">
        <f t="shared" si="475"/>
        <v>PEXP319GRY</v>
      </c>
      <c r="B4738" s="1165">
        <f>IFERROR(INDEX('PE Holds'!$B$15:$AF$554,MATCH(C4738,'PE Holds'!$B$15:$B$552,FALSE),MATCH(D4738,'PE Holds'!$B$15:$AF$15,FALSE)),0)</f>
        <v>0</v>
      </c>
      <c r="C4738" s="1165" t="str">
        <f t="shared" si="476"/>
        <v>PEXP319</v>
      </c>
      <c r="D4738" s="988" t="str">
        <f>'PE Holds'!$Q$15</f>
        <v>Grey 
RAL 7001</v>
      </c>
      <c r="E4738" s="1165" t="s">
        <v>27828</v>
      </c>
      <c r="F4738" s="1165" t="s">
        <v>27824</v>
      </c>
      <c r="G4738" s="1170" t="s">
        <v>28040</v>
      </c>
    </row>
    <row r="4739" spans="1:7" ht="15" customHeight="1">
      <c r="A4739" s="1165" t="str">
        <f t="shared" si="475"/>
        <v>PEXP319BLK</v>
      </c>
      <c r="B4739" s="1165">
        <f>IFERROR(INDEX('PE Holds'!$B$15:$AF$554,MATCH(C4739,'PE Holds'!$B$15:$B$552,FALSE),MATCH(D4739,'PE Holds'!$B$15:$AF$15,FALSE)),0)</f>
        <v>0</v>
      </c>
      <c r="C4739" s="1165" t="str">
        <f t="shared" si="476"/>
        <v>PEXP319</v>
      </c>
      <c r="D4739" s="988" t="str">
        <f>'PE Holds'!$R$15</f>
        <v>Black 
RAL 9005</v>
      </c>
      <c r="E4739" s="1165" t="s">
        <v>27829</v>
      </c>
      <c r="F4739" s="1165" t="s">
        <v>27824</v>
      </c>
      <c r="G4739" s="1170" t="s">
        <v>28040</v>
      </c>
    </row>
    <row r="4740" spans="1:7" ht="15" customHeight="1">
      <c r="A4740" s="1165" t="str">
        <f t="shared" si="475"/>
        <v>PEXP319FLO</v>
      </c>
      <c r="B4740" s="1165">
        <f>IFERROR(INDEX('PE Holds'!$B$15:$AF$554,MATCH(C4740,'PE Holds'!$B$15:$B$552,FALSE),MATCH(D4740,'PE Holds'!$B$15:$AF$15,FALSE)),0)</f>
        <v>0</v>
      </c>
      <c r="C4740" s="1165" t="str">
        <f t="shared" si="476"/>
        <v>PEXP319</v>
      </c>
      <c r="D4740" s="988" t="str">
        <f>'PE Holds'!$S$15</f>
        <v>Fluo 
Orange</v>
      </c>
      <c r="E4740" s="1165" t="s">
        <v>27830</v>
      </c>
      <c r="F4740" s="1165" t="s">
        <v>27824</v>
      </c>
      <c r="G4740" s="1170" t="s">
        <v>28040</v>
      </c>
    </row>
    <row r="4741" spans="1:7" ht="15" customHeight="1">
      <c r="A4741" s="1165" t="str">
        <f t="shared" si="475"/>
        <v>PEXP319FLG</v>
      </c>
      <c r="B4741" s="1165">
        <f>IFERROR(INDEX('PE Holds'!$B$15:$AF$554,MATCH(C4741,'PE Holds'!$B$15:$B$552,FALSE),MATCH(D4741,'PE Holds'!$B$15:$AF$15,FALSE)),0)</f>
        <v>0</v>
      </c>
      <c r="C4741" s="1165" t="str">
        <f t="shared" si="476"/>
        <v>PEXP319</v>
      </c>
      <c r="D4741" s="988" t="str">
        <f>'PE Holds'!$T$15</f>
        <v>Fluo 
Green</v>
      </c>
      <c r="E4741" s="1165" t="s">
        <v>27831</v>
      </c>
      <c r="F4741" s="1165" t="s">
        <v>27824</v>
      </c>
      <c r="G4741" s="1170" t="s">
        <v>28040</v>
      </c>
    </row>
    <row r="4742" spans="1:7" ht="15" customHeight="1">
      <c r="A4742" s="1165" t="str">
        <f t="shared" si="475"/>
        <v>PEXP319FLP</v>
      </c>
      <c r="B4742" s="1165">
        <f>IFERROR(INDEX('PE Holds'!$B$15:$AF$554,MATCH(C4742,'PE Holds'!$B$15:$B$552,FALSE),MATCH(D4742,'PE Holds'!$B$15:$AF$15,FALSE)),0)</f>
        <v>0</v>
      </c>
      <c r="C4742" s="1165" t="str">
        <f t="shared" si="476"/>
        <v>PEXP319</v>
      </c>
      <c r="D4742" s="988" t="str">
        <f>'PE Holds'!$U$15</f>
        <v>Fluo 
Pink</v>
      </c>
      <c r="E4742" s="1165" t="s">
        <v>27832</v>
      </c>
      <c r="F4742" s="1165" t="s">
        <v>27824</v>
      </c>
      <c r="G4742" s="1170" t="s">
        <v>28040</v>
      </c>
    </row>
    <row r="4743" spans="1:7" ht="15" customHeight="1">
      <c r="A4743" s="1165" t="str">
        <f t="shared" si="475"/>
        <v>PEXP319FLY</v>
      </c>
      <c r="B4743" s="1165">
        <f>IFERROR(INDEX('PE Holds'!$B$15:$AF$554,MATCH(C4743,'PE Holds'!$B$15:$B$552,FALSE),MATCH(D4743,'PE Holds'!$B$15:$AF$15,FALSE)),0)</f>
        <v>0</v>
      </c>
      <c r="C4743" s="1165" t="str">
        <f t="shared" si="476"/>
        <v>PEXP319</v>
      </c>
      <c r="D4743" s="988" t="str">
        <f>'PE Holds'!$V$15</f>
        <v>Fluo 
Yellow</v>
      </c>
      <c r="E4743" s="1165" t="s">
        <v>28041</v>
      </c>
      <c r="F4743" s="1165" t="s">
        <v>27824</v>
      </c>
      <c r="G4743" s="1170" t="s">
        <v>28040</v>
      </c>
    </row>
    <row r="4744" spans="1:7" ht="15" customHeight="1">
      <c r="A4744" s="1165" t="str">
        <f t="shared" si="475"/>
        <v>PEXP319VIO</v>
      </c>
      <c r="B4744" s="1165">
        <f>IFERROR(INDEX('PE Holds'!$B$15:$AF$554,MATCH(C4744,'PE Holds'!$B$15:$B$552,FALSE),MATCH(D4744,'PE Holds'!$B$15:$AF$15,FALSE)),0)</f>
        <v>0</v>
      </c>
      <c r="C4744" s="1165" t="str">
        <f t="shared" si="476"/>
        <v>PEXP319</v>
      </c>
      <c r="D4744" s="988" t="str">
        <f>'PE Holds'!$W$15</f>
        <v>Violet 
RAL 4008</v>
      </c>
      <c r="E4744" s="1165" t="s">
        <v>27833</v>
      </c>
      <c r="F4744" s="1165" t="s">
        <v>27824</v>
      </c>
      <c r="G4744" s="1170" t="s">
        <v>28040</v>
      </c>
    </row>
    <row r="4745" spans="1:7" ht="15" customHeight="1">
      <c r="A4745" s="1165" t="str">
        <f t="shared" si="475"/>
        <v>PEXP319MIN</v>
      </c>
      <c r="B4745" s="1165">
        <f>IFERROR(INDEX('PE Holds'!$B$15:$AF$554,MATCH(C4745,'PE Holds'!$B$15:$B$552,FALSE),MATCH(D4745,'PE Holds'!$B$15:$AF$15,FALSE)),0)</f>
        <v>0</v>
      </c>
      <c r="C4745" s="1165" t="str">
        <f t="shared" si="476"/>
        <v>PEXP319</v>
      </c>
      <c r="D4745" s="988" t="str">
        <f>'PE Holds'!$X$15</f>
        <v>Mint 
RAL 6027</v>
      </c>
      <c r="E4745" s="1165" t="s">
        <v>27834</v>
      </c>
      <c r="F4745" s="1165" t="s">
        <v>27824</v>
      </c>
      <c r="G4745" s="1170" t="s">
        <v>28040</v>
      </c>
    </row>
    <row r="4746" spans="1:7" ht="15" customHeight="1">
      <c r="A4746" s="1165" t="str">
        <f t="shared" si="475"/>
        <v>PEXP319ORA</v>
      </c>
      <c r="B4746" s="1165">
        <f>IFERROR(INDEX('PE Holds'!$B$15:$AF$554,MATCH(C4746,'PE Holds'!$B$15:$B$552,FALSE),MATCH(D4746,'PE Holds'!$B$15:$AF$15,FALSE)),0)</f>
        <v>0</v>
      </c>
      <c r="C4746" s="1165" t="str">
        <f t="shared" si="476"/>
        <v>PEXP319</v>
      </c>
      <c r="D4746" s="988" t="str">
        <f>'PE Holds'!$Y$15</f>
        <v>Pure Orange</v>
      </c>
      <c r="E4746" s="1165" t="s">
        <v>27836</v>
      </c>
      <c r="F4746" s="1165" t="s">
        <v>27824</v>
      </c>
      <c r="G4746" s="1170" t="s">
        <v>28040</v>
      </c>
    </row>
    <row r="4747" spans="1:7" ht="15" customHeight="1">
      <c r="A4747" s="1165" t="str">
        <f t="shared" si="475"/>
        <v>PEXP320WHI</v>
      </c>
      <c r="B4747" s="1165">
        <f>IFERROR(INDEX('PE Holds'!$B$15:$AF$554,MATCH(C4747,'PE Holds'!$B$15:$B$552,FALSE),MATCH(D4747,'PE Holds'!$B$15:$AF$15,FALSE)),0)</f>
        <v>0</v>
      </c>
      <c r="C4747" s="1165" t="s">
        <v>28160</v>
      </c>
      <c r="D4747" s="1166" t="str">
        <f>'PE Holds'!$L$15</f>
        <v>White 
RAL 9016</v>
      </c>
      <c r="E4747" s="1165" t="s">
        <v>27838</v>
      </c>
      <c r="F4747" s="1165" t="s">
        <v>27824</v>
      </c>
      <c r="G4747" s="1170" t="s">
        <v>28040</v>
      </c>
    </row>
    <row r="4748" spans="1:7" ht="15" customHeight="1">
      <c r="A4748" s="1165" t="str">
        <f t="shared" si="475"/>
        <v>PEXP320YEL</v>
      </c>
      <c r="B4748" s="1165">
        <f>IFERROR(INDEX('PE Holds'!$B$15:$AF$554,MATCH(C4748,'PE Holds'!$B$15:$B$552,FALSE),MATCH(D4748,'PE Holds'!$B$15:$AF$15,FALSE)),0)</f>
        <v>0</v>
      </c>
      <c r="C4748" s="1165" t="str">
        <f>+C4747</f>
        <v>PEXP320</v>
      </c>
      <c r="D4748" s="988" t="str">
        <f>'PE Holds'!$M$15</f>
        <v>Yellow 
RAL 1026</v>
      </c>
      <c r="E4748" s="1165" t="s">
        <v>27823</v>
      </c>
      <c r="F4748" s="1165" t="s">
        <v>27824</v>
      </c>
      <c r="G4748" s="1170" t="s">
        <v>28040</v>
      </c>
    </row>
    <row r="4749" spans="1:7" ht="15" customHeight="1">
      <c r="A4749" s="1165" t="str">
        <f t="shared" si="475"/>
        <v>PEXP320GRE</v>
      </c>
      <c r="B4749" s="1165">
        <f>IFERROR(INDEX('PE Holds'!$B$15:$AF$554,MATCH(C4749,'PE Holds'!$B$15:$B$552,FALSE),MATCH(D4749,'PE Holds'!$B$15:$AF$15,FALSE)),0)</f>
        <v>0</v>
      </c>
      <c r="C4749" s="1165" t="str">
        <f t="shared" ref="C4749:C4760" si="477">+C4748</f>
        <v>PEXP320</v>
      </c>
      <c r="D4749" s="988" t="str">
        <f>'PE Holds'!$N$15</f>
        <v>Green 
RAL 6002</v>
      </c>
      <c r="E4749" s="1165" t="s">
        <v>27837</v>
      </c>
      <c r="F4749" s="1165" t="s">
        <v>27824</v>
      </c>
      <c r="G4749" s="1170" t="s">
        <v>28040</v>
      </c>
    </row>
    <row r="4750" spans="1:7" ht="15" customHeight="1">
      <c r="A4750" s="1165" t="str">
        <f t="shared" si="475"/>
        <v>PEXP320RED</v>
      </c>
      <c r="B4750" s="1165">
        <f>IFERROR(INDEX('PE Holds'!$B$15:$AF$554,MATCH(C4750,'PE Holds'!$B$15:$B$552,FALSE),MATCH(D4750,'PE Holds'!$B$15:$AF$15,FALSE)),0)</f>
        <v>0</v>
      </c>
      <c r="C4750" s="1165" t="str">
        <f t="shared" si="477"/>
        <v>PEXP320</v>
      </c>
      <c r="D4750" s="988" t="str">
        <f>'PE Holds'!$O$15</f>
        <v>Red 
RAL 3020</v>
      </c>
      <c r="E4750" s="1165" t="s">
        <v>27826</v>
      </c>
      <c r="F4750" s="1165" t="s">
        <v>27824</v>
      </c>
      <c r="G4750" s="1170" t="s">
        <v>28040</v>
      </c>
    </row>
    <row r="4751" spans="1:7" ht="15" customHeight="1">
      <c r="A4751" s="1165" t="str">
        <f t="shared" si="475"/>
        <v>PEXP320BLU</v>
      </c>
      <c r="B4751" s="1165">
        <f>IFERROR(INDEX('PE Holds'!$B$15:$AF$554,MATCH(C4751,'PE Holds'!$B$15:$B$552,FALSE),MATCH(D4751,'PE Holds'!$B$15:$AF$15,FALSE)),0)</f>
        <v>0</v>
      </c>
      <c r="C4751" s="1165" t="str">
        <f t="shared" si="477"/>
        <v>PEXP320</v>
      </c>
      <c r="D4751" s="988" t="str">
        <f>'PE Holds'!$P$15</f>
        <v>Blue 
RAL 5015</v>
      </c>
      <c r="E4751" s="1165" t="s">
        <v>27827</v>
      </c>
      <c r="F4751" s="1165" t="s">
        <v>27824</v>
      </c>
      <c r="G4751" s="1170" t="s">
        <v>28040</v>
      </c>
    </row>
    <row r="4752" spans="1:7" ht="15" customHeight="1">
      <c r="A4752" s="1165" t="str">
        <f t="shared" si="475"/>
        <v>PEXP320GRY</v>
      </c>
      <c r="B4752" s="1165">
        <f>IFERROR(INDEX('PE Holds'!$B$15:$AF$554,MATCH(C4752,'PE Holds'!$B$15:$B$552,FALSE),MATCH(D4752,'PE Holds'!$B$15:$AF$15,FALSE)),0)</f>
        <v>0</v>
      </c>
      <c r="C4752" s="1165" t="str">
        <f t="shared" si="477"/>
        <v>PEXP320</v>
      </c>
      <c r="D4752" s="988" t="str">
        <f>'PE Holds'!$Q$15</f>
        <v>Grey 
RAL 7001</v>
      </c>
      <c r="E4752" s="1165" t="s">
        <v>27828</v>
      </c>
      <c r="F4752" s="1165" t="s">
        <v>27824</v>
      </c>
      <c r="G4752" s="1170" t="s">
        <v>28040</v>
      </c>
    </row>
    <row r="4753" spans="1:7" ht="15" customHeight="1">
      <c r="A4753" s="1165" t="str">
        <f t="shared" si="475"/>
        <v>PEXP320BLK</v>
      </c>
      <c r="B4753" s="1165">
        <f>IFERROR(INDEX('PE Holds'!$B$15:$AF$554,MATCH(C4753,'PE Holds'!$B$15:$B$552,FALSE),MATCH(D4753,'PE Holds'!$B$15:$AF$15,FALSE)),0)</f>
        <v>0</v>
      </c>
      <c r="C4753" s="1165" t="str">
        <f t="shared" si="477"/>
        <v>PEXP320</v>
      </c>
      <c r="D4753" s="988" t="str">
        <f>'PE Holds'!$R$15</f>
        <v>Black 
RAL 9005</v>
      </c>
      <c r="E4753" s="1165" t="s">
        <v>27829</v>
      </c>
      <c r="F4753" s="1165" t="s">
        <v>27824</v>
      </c>
      <c r="G4753" s="1170" t="s">
        <v>28040</v>
      </c>
    </row>
    <row r="4754" spans="1:7" ht="15" customHeight="1">
      <c r="A4754" s="1165" t="str">
        <f t="shared" si="475"/>
        <v>PEXP320FLO</v>
      </c>
      <c r="B4754" s="1165">
        <f>IFERROR(INDEX('PE Holds'!$B$15:$AF$554,MATCH(C4754,'PE Holds'!$B$15:$B$552,FALSE),MATCH(D4754,'PE Holds'!$B$15:$AF$15,FALSE)),0)</f>
        <v>0</v>
      </c>
      <c r="C4754" s="1165" t="str">
        <f t="shared" si="477"/>
        <v>PEXP320</v>
      </c>
      <c r="D4754" s="988" t="str">
        <f>'PE Holds'!$S$15</f>
        <v>Fluo 
Orange</v>
      </c>
      <c r="E4754" s="1165" t="s">
        <v>27830</v>
      </c>
      <c r="F4754" s="1165" t="s">
        <v>27824</v>
      </c>
      <c r="G4754" s="1170" t="s">
        <v>28040</v>
      </c>
    </row>
    <row r="4755" spans="1:7" ht="15" customHeight="1">
      <c r="A4755" s="1165" t="str">
        <f t="shared" si="475"/>
        <v>PEXP320FLG</v>
      </c>
      <c r="B4755" s="1165">
        <f>IFERROR(INDEX('PE Holds'!$B$15:$AF$554,MATCH(C4755,'PE Holds'!$B$15:$B$552,FALSE),MATCH(D4755,'PE Holds'!$B$15:$AF$15,FALSE)),0)</f>
        <v>0</v>
      </c>
      <c r="C4755" s="1165" t="str">
        <f t="shared" si="477"/>
        <v>PEXP320</v>
      </c>
      <c r="D4755" s="988" t="str">
        <f>'PE Holds'!$T$15</f>
        <v>Fluo 
Green</v>
      </c>
      <c r="E4755" s="1165" t="s">
        <v>27831</v>
      </c>
      <c r="F4755" s="1165" t="s">
        <v>27824</v>
      </c>
      <c r="G4755" s="1170" t="s">
        <v>28040</v>
      </c>
    </row>
    <row r="4756" spans="1:7" ht="15" customHeight="1">
      <c r="A4756" s="1165" t="str">
        <f t="shared" si="475"/>
        <v>PEXP320FLP</v>
      </c>
      <c r="B4756" s="1165">
        <f>IFERROR(INDEX('PE Holds'!$B$15:$AF$554,MATCH(C4756,'PE Holds'!$B$15:$B$552,FALSE),MATCH(D4756,'PE Holds'!$B$15:$AF$15,FALSE)),0)</f>
        <v>0</v>
      </c>
      <c r="C4756" s="1165" t="str">
        <f t="shared" si="477"/>
        <v>PEXP320</v>
      </c>
      <c r="D4756" s="988" t="str">
        <f>'PE Holds'!$U$15</f>
        <v>Fluo 
Pink</v>
      </c>
      <c r="E4756" s="1165" t="s">
        <v>27832</v>
      </c>
      <c r="F4756" s="1165" t="s">
        <v>27824</v>
      </c>
      <c r="G4756" s="1170" t="s">
        <v>28040</v>
      </c>
    </row>
    <row r="4757" spans="1:7" ht="15" customHeight="1">
      <c r="A4757" s="1165" t="str">
        <f t="shared" si="475"/>
        <v>PEXP320FLY</v>
      </c>
      <c r="B4757" s="1165">
        <f>IFERROR(INDEX('PE Holds'!$B$15:$AF$554,MATCH(C4757,'PE Holds'!$B$15:$B$552,FALSE),MATCH(D4757,'PE Holds'!$B$15:$AF$15,FALSE)),0)</f>
        <v>0</v>
      </c>
      <c r="C4757" s="1165" t="str">
        <f t="shared" si="477"/>
        <v>PEXP320</v>
      </c>
      <c r="D4757" s="988" t="str">
        <f>'PE Holds'!$V$15</f>
        <v>Fluo 
Yellow</v>
      </c>
      <c r="E4757" s="1165" t="s">
        <v>28041</v>
      </c>
      <c r="F4757" s="1165" t="s">
        <v>27824</v>
      </c>
      <c r="G4757" s="1170" t="s">
        <v>28040</v>
      </c>
    </row>
    <row r="4758" spans="1:7" ht="15" customHeight="1">
      <c r="A4758" s="1165" t="str">
        <f t="shared" si="475"/>
        <v>PEXP320VIO</v>
      </c>
      <c r="B4758" s="1165">
        <f>IFERROR(INDEX('PE Holds'!$B$15:$AF$554,MATCH(C4758,'PE Holds'!$B$15:$B$552,FALSE),MATCH(D4758,'PE Holds'!$B$15:$AF$15,FALSE)),0)</f>
        <v>0</v>
      </c>
      <c r="C4758" s="1165" t="str">
        <f t="shared" si="477"/>
        <v>PEXP320</v>
      </c>
      <c r="D4758" s="988" t="str">
        <f>'PE Holds'!$W$15</f>
        <v>Violet 
RAL 4008</v>
      </c>
      <c r="E4758" s="1165" t="s">
        <v>27833</v>
      </c>
      <c r="F4758" s="1165" t="s">
        <v>27824</v>
      </c>
      <c r="G4758" s="1170" t="s">
        <v>28040</v>
      </c>
    </row>
    <row r="4759" spans="1:7" ht="15" customHeight="1">
      <c r="A4759" s="1165" t="str">
        <f t="shared" si="475"/>
        <v>PEXP320MIN</v>
      </c>
      <c r="B4759" s="1165">
        <f>IFERROR(INDEX('PE Holds'!$B$15:$AF$554,MATCH(C4759,'PE Holds'!$B$15:$B$552,FALSE),MATCH(D4759,'PE Holds'!$B$15:$AF$15,FALSE)),0)</f>
        <v>0</v>
      </c>
      <c r="C4759" s="1165" t="str">
        <f t="shared" si="477"/>
        <v>PEXP320</v>
      </c>
      <c r="D4759" s="988" t="str">
        <f>'PE Holds'!$X$15</f>
        <v>Mint 
RAL 6027</v>
      </c>
      <c r="E4759" s="1165" t="s">
        <v>27834</v>
      </c>
      <c r="F4759" s="1165" t="s">
        <v>27824</v>
      </c>
      <c r="G4759" s="1170" t="s">
        <v>28040</v>
      </c>
    </row>
    <row r="4760" spans="1:7" ht="15" customHeight="1">
      <c r="A4760" s="1165" t="str">
        <f t="shared" si="475"/>
        <v>PEXP320ORA</v>
      </c>
      <c r="B4760" s="1165">
        <f>IFERROR(INDEX('PE Holds'!$B$15:$AF$554,MATCH(C4760,'PE Holds'!$B$15:$B$552,FALSE),MATCH(D4760,'PE Holds'!$B$15:$AF$15,FALSE)),0)</f>
        <v>0</v>
      </c>
      <c r="C4760" s="1165" t="str">
        <f t="shared" si="477"/>
        <v>PEXP320</v>
      </c>
      <c r="D4760" s="988" t="str">
        <f>'PE Holds'!$Y$15</f>
        <v>Pure Orange</v>
      </c>
      <c r="E4760" s="1165" t="s">
        <v>27836</v>
      </c>
      <c r="F4760" s="1165" t="s">
        <v>27824</v>
      </c>
      <c r="G4760" s="1170" t="s">
        <v>28040</v>
      </c>
    </row>
    <row r="4761" spans="1:7" ht="15" customHeight="1">
      <c r="A4761" s="1165" t="str">
        <f t="shared" si="475"/>
        <v>PEXP321WHI</v>
      </c>
      <c r="B4761" s="1165">
        <f>IFERROR(INDEX('PE Holds'!$B$15:$AF$554,MATCH(C4761,'PE Holds'!$B$15:$B$552,FALSE),MATCH(D4761,'PE Holds'!$B$15:$AF$15,FALSE)),0)</f>
        <v>0</v>
      </c>
      <c r="C4761" s="1165" t="s">
        <v>28161</v>
      </c>
      <c r="D4761" s="1166" t="str">
        <f>'PE Holds'!$L$15</f>
        <v>White 
RAL 9016</v>
      </c>
      <c r="E4761" s="1165" t="s">
        <v>27838</v>
      </c>
      <c r="F4761" s="1165" t="s">
        <v>27824</v>
      </c>
      <c r="G4761" s="1170" t="s">
        <v>28040</v>
      </c>
    </row>
    <row r="4762" spans="1:7" ht="15" customHeight="1">
      <c r="A4762" s="1165" t="str">
        <f t="shared" si="475"/>
        <v>PEXP321YEL</v>
      </c>
      <c r="B4762" s="1165">
        <f>IFERROR(INDEX('PE Holds'!$B$15:$AF$554,MATCH(C4762,'PE Holds'!$B$15:$B$552,FALSE),MATCH(D4762,'PE Holds'!$B$15:$AF$15,FALSE)),0)</f>
        <v>0</v>
      </c>
      <c r="C4762" s="1165" t="str">
        <f>+C4761</f>
        <v>PEXP321</v>
      </c>
      <c r="D4762" s="988" t="str">
        <f>'PE Holds'!$M$15</f>
        <v>Yellow 
RAL 1026</v>
      </c>
      <c r="E4762" s="1165" t="s">
        <v>27823</v>
      </c>
      <c r="F4762" s="1165" t="s">
        <v>27824</v>
      </c>
      <c r="G4762" s="1170" t="s">
        <v>28040</v>
      </c>
    </row>
    <row r="4763" spans="1:7" ht="15" customHeight="1">
      <c r="A4763" s="1165" t="str">
        <f t="shared" si="475"/>
        <v>PEXP321GRE</v>
      </c>
      <c r="B4763" s="1165">
        <f>IFERROR(INDEX('PE Holds'!$B$15:$AF$554,MATCH(C4763,'PE Holds'!$B$15:$B$552,FALSE),MATCH(D4763,'PE Holds'!$B$15:$AF$15,FALSE)),0)</f>
        <v>0</v>
      </c>
      <c r="C4763" s="1165" t="str">
        <f t="shared" ref="C4763:C4774" si="478">+C4762</f>
        <v>PEXP321</v>
      </c>
      <c r="D4763" s="988" t="str">
        <f>'PE Holds'!$N$15</f>
        <v>Green 
RAL 6002</v>
      </c>
      <c r="E4763" s="1165" t="s">
        <v>27837</v>
      </c>
      <c r="F4763" s="1165" t="s">
        <v>27824</v>
      </c>
      <c r="G4763" s="1170" t="s">
        <v>28040</v>
      </c>
    </row>
    <row r="4764" spans="1:7" ht="15" customHeight="1">
      <c r="A4764" s="1165" t="str">
        <f t="shared" si="475"/>
        <v>PEXP321RED</v>
      </c>
      <c r="B4764" s="1165">
        <f>IFERROR(INDEX('PE Holds'!$B$15:$AF$554,MATCH(C4764,'PE Holds'!$B$15:$B$552,FALSE),MATCH(D4764,'PE Holds'!$B$15:$AF$15,FALSE)),0)</f>
        <v>0</v>
      </c>
      <c r="C4764" s="1165" t="str">
        <f t="shared" si="478"/>
        <v>PEXP321</v>
      </c>
      <c r="D4764" s="988" t="str">
        <f>'PE Holds'!$O$15</f>
        <v>Red 
RAL 3020</v>
      </c>
      <c r="E4764" s="1165" t="s">
        <v>27826</v>
      </c>
      <c r="F4764" s="1165" t="s">
        <v>27824</v>
      </c>
      <c r="G4764" s="1170" t="s">
        <v>28040</v>
      </c>
    </row>
    <row r="4765" spans="1:7" ht="15" customHeight="1">
      <c r="A4765" s="1165" t="str">
        <f t="shared" si="475"/>
        <v>PEXP321BLU</v>
      </c>
      <c r="B4765" s="1165">
        <f>IFERROR(INDEX('PE Holds'!$B$15:$AF$554,MATCH(C4765,'PE Holds'!$B$15:$B$552,FALSE),MATCH(D4765,'PE Holds'!$B$15:$AF$15,FALSE)),0)</f>
        <v>0</v>
      </c>
      <c r="C4765" s="1165" t="str">
        <f t="shared" si="478"/>
        <v>PEXP321</v>
      </c>
      <c r="D4765" s="988" t="str">
        <f>'PE Holds'!$P$15</f>
        <v>Blue 
RAL 5015</v>
      </c>
      <c r="E4765" s="1165" t="s">
        <v>27827</v>
      </c>
      <c r="F4765" s="1165" t="s">
        <v>27824</v>
      </c>
      <c r="G4765" s="1170" t="s">
        <v>28040</v>
      </c>
    </row>
    <row r="4766" spans="1:7" ht="15" customHeight="1">
      <c r="A4766" s="1165" t="str">
        <f t="shared" si="475"/>
        <v>PEXP321GRY</v>
      </c>
      <c r="B4766" s="1165">
        <f>IFERROR(INDEX('PE Holds'!$B$15:$AF$554,MATCH(C4766,'PE Holds'!$B$15:$B$552,FALSE),MATCH(D4766,'PE Holds'!$B$15:$AF$15,FALSE)),0)</f>
        <v>0</v>
      </c>
      <c r="C4766" s="1165" t="str">
        <f t="shared" si="478"/>
        <v>PEXP321</v>
      </c>
      <c r="D4766" s="988" t="str">
        <f>'PE Holds'!$Q$15</f>
        <v>Grey 
RAL 7001</v>
      </c>
      <c r="E4766" s="1165" t="s">
        <v>27828</v>
      </c>
      <c r="F4766" s="1165" t="s">
        <v>27824</v>
      </c>
      <c r="G4766" s="1170" t="s">
        <v>28040</v>
      </c>
    </row>
    <row r="4767" spans="1:7" ht="15" customHeight="1">
      <c r="A4767" s="1165" t="str">
        <f t="shared" si="475"/>
        <v>PEXP321BLK</v>
      </c>
      <c r="B4767" s="1165">
        <f>IFERROR(INDEX('PE Holds'!$B$15:$AF$554,MATCH(C4767,'PE Holds'!$B$15:$B$552,FALSE),MATCH(D4767,'PE Holds'!$B$15:$AF$15,FALSE)),0)</f>
        <v>0</v>
      </c>
      <c r="C4767" s="1165" t="str">
        <f t="shared" si="478"/>
        <v>PEXP321</v>
      </c>
      <c r="D4767" s="988" t="str">
        <f>'PE Holds'!$R$15</f>
        <v>Black 
RAL 9005</v>
      </c>
      <c r="E4767" s="1165" t="s">
        <v>27829</v>
      </c>
      <c r="F4767" s="1165" t="s">
        <v>27824</v>
      </c>
      <c r="G4767" s="1170" t="s">
        <v>28040</v>
      </c>
    </row>
    <row r="4768" spans="1:7" ht="15" customHeight="1">
      <c r="A4768" s="1165" t="str">
        <f t="shared" si="475"/>
        <v>PEXP321FLO</v>
      </c>
      <c r="B4768" s="1165">
        <f>IFERROR(INDEX('PE Holds'!$B$15:$AF$554,MATCH(C4768,'PE Holds'!$B$15:$B$552,FALSE),MATCH(D4768,'PE Holds'!$B$15:$AF$15,FALSE)),0)</f>
        <v>0</v>
      </c>
      <c r="C4768" s="1165" t="str">
        <f t="shared" si="478"/>
        <v>PEXP321</v>
      </c>
      <c r="D4768" s="988" t="str">
        <f>'PE Holds'!$S$15</f>
        <v>Fluo 
Orange</v>
      </c>
      <c r="E4768" s="1165" t="s">
        <v>27830</v>
      </c>
      <c r="F4768" s="1165" t="s">
        <v>27824</v>
      </c>
      <c r="G4768" s="1170" t="s">
        <v>28040</v>
      </c>
    </row>
    <row r="4769" spans="1:7" ht="15" customHeight="1">
      <c r="A4769" s="1165" t="str">
        <f t="shared" si="475"/>
        <v>PEXP321FLG</v>
      </c>
      <c r="B4769" s="1165">
        <f>IFERROR(INDEX('PE Holds'!$B$15:$AF$554,MATCH(C4769,'PE Holds'!$B$15:$B$552,FALSE),MATCH(D4769,'PE Holds'!$B$15:$AF$15,FALSE)),0)</f>
        <v>0</v>
      </c>
      <c r="C4769" s="1165" t="str">
        <f t="shared" si="478"/>
        <v>PEXP321</v>
      </c>
      <c r="D4769" s="988" t="str">
        <f>'PE Holds'!$T$15</f>
        <v>Fluo 
Green</v>
      </c>
      <c r="E4769" s="1165" t="s">
        <v>27831</v>
      </c>
      <c r="F4769" s="1165" t="s">
        <v>27824</v>
      </c>
      <c r="G4769" s="1170" t="s">
        <v>28040</v>
      </c>
    </row>
    <row r="4770" spans="1:7" ht="15" customHeight="1">
      <c r="A4770" s="1165" t="str">
        <f t="shared" si="475"/>
        <v>PEXP321FLP</v>
      </c>
      <c r="B4770" s="1165">
        <f>IFERROR(INDEX('PE Holds'!$B$15:$AF$554,MATCH(C4770,'PE Holds'!$B$15:$B$552,FALSE),MATCH(D4770,'PE Holds'!$B$15:$AF$15,FALSE)),0)</f>
        <v>0</v>
      </c>
      <c r="C4770" s="1165" t="str">
        <f t="shared" si="478"/>
        <v>PEXP321</v>
      </c>
      <c r="D4770" s="988" t="str">
        <f>'PE Holds'!$U$15</f>
        <v>Fluo 
Pink</v>
      </c>
      <c r="E4770" s="1165" t="s">
        <v>27832</v>
      </c>
      <c r="F4770" s="1165" t="s">
        <v>27824</v>
      </c>
      <c r="G4770" s="1170" t="s">
        <v>28040</v>
      </c>
    </row>
    <row r="4771" spans="1:7" ht="15" customHeight="1">
      <c r="A4771" s="1165" t="str">
        <f t="shared" si="475"/>
        <v>PEXP321FLY</v>
      </c>
      <c r="B4771" s="1165">
        <f>IFERROR(INDEX('PE Holds'!$B$15:$AF$554,MATCH(C4771,'PE Holds'!$B$15:$B$552,FALSE),MATCH(D4771,'PE Holds'!$B$15:$AF$15,FALSE)),0)</f>
        <v>0</v>
      </c>
      <c r="C4771" s="1165" t="str">
        <f t="shared" si="478"/>
        <v>PEXP321</v>
      </c>
      <c r="D4771" s="988" t="str">
        <f>'PE Holds'!$V$15</f>
        <v>Fluo 
Yellow</v>
      </c>
      <c r="E4771" s="1165" t="s">
        <v>28041</v>
      </c>
      <c r="F4771" s="1165" t="s">
        <v>27824</v>
      </c>
      <c r="G4771" s="1170" t="s">
        <v>28040</v>
      </c>
    </row>
    <row r="4772" spans="1:7" ht="15" customHeight="1">
      <c r="A4772" s="1165" t="str">
        <f t="shared" si="475"/>
        <v>PEXP321VIO</v>
      </c>
      <c r="B4772" s="1165">
        <f>IFERROR(INDEX('PE Holds'!$B$15:$AF$554,MATCH(C4772,'PE Holds'!$B$15:$B$552,FALSE),MATCH(D4772,'PE Holds'!$B$15:$AF$15,FALSE)),0)</f>
        <v>0</v>
      </c>
      <c r="C4772" s="1165" t="str">
        <f t="shared" si="478"/>
        <v>PEXP321</v>
      </c>
      <c r="D4772" s="988" t="str">
        <f>'PE Holds'!$W$15</f>
        <v>Violet 
RAL 4008</v>
      </c>
      <c r="E4772" s="1165" t="s">
        <v>27833</v>
      </c>
      <c r="F4772" s="1165" t="s">
        <v>27824</v>
      </c>
      <c r="G4772" s="1170" t="s">
        <v>28040</v>
      </c>
    </row>
    <row r="4773" spans="1:7" ht="15" customHeight="1">
      <c r="A4773" s="1165" t="str">
        <f t="shared" si="475"/>
        <v>PEXP321MIN</v>
      </c>
      <c r="B4773" s="1165">
        <f>IFERROR(INDEX('PE Holds'!$B$15:$AF$554,MATCH(C4773,'PE Holds'!$B$15:$B$552,FALSE),MATCH(D4773,'PE Holds'!$B$15:$AF$15,FALSE)),0)</f>
        <v>0</v>
      </c>
      <c r="C4773" s="1165" t="str">
        <f t="shared" si="478"/>
        <v>PEXP321</v>
      </c>
      <c r="D4773" s="988" t="str">
        <f>'PE Holds'!$X$15</f>
        <v>Mint 
RAL 6027</v>
      </c>
      <c r="E4773" s="1165" t="s">
        <v>27834</v>
      </c>
      <c r="F4773" s="1165" t="s">
        <v>27824</v>
      </c>
      <c r="G4773" s="1170" t="s">
        <v>28040</v>
      </c>
    </row>
    <row r="4774" spans="1:7" ht="15" customHeight="1">
      <c r="A4774" s="1165" t="str">
        <f t="shared" si="475"/>
        <v>PEXP321ORA</v>
      </c>
      <c r="B4774" s="1165">
        <f>IFERROR(INDEX('PE Holds'!$B$15:$AF$554,MATCH(C4774,'PE Holds'!$B$15:$B$552,FALSE),MATCH(D4774,'PE Holds'!$B$15:$AF$15,FALSE)),0)</f>
        <v>0</v>
      </c>
      <c r="C4774" s="1165" t="str">
        <f t="shared" si="478"/>
        <v>PEXP321</v>
      </c>
      <c r="D4774" s="988" t="str">
        <f>'PE Holds'!$Y$15</f>
        <v>Pure Orange</v>
      </c>
      <c r="E4774" s="1165" t="s">
        <v>27836</v>
      </c>
      <c r="F4774" s="1165" t="s">
        <v>27824</v>
      </c>
      <c r="G4774" s="1170" t="s">
        <v>28040</v>
      </c>
    </row>
    <row r="4775" spans="1:7" ht="15" customHeight="1">
      <c r="A4775" s="1165" t="str">
        <f t="shared" si="475"/>
        <v>PEXP322WHI</v>
      </c>
      <c r="B4775" s="1165">
        <f>IFERROR(INDEX('PE Holds'!$B$15:$AF$554,MATCH(C4775,'PE Holds'!$B$15:$B$552,FALSE),MATCH(D4775,'PE Holds'!$B$15:$AF$15,FALSE)),0)</f>
        <v>0</v>
      </c>
      <c r="C4775" s="1165" t="s">
        <v>28162</v>
      </c>
      <c r="D4775" s="1166" t="str">
        <f>'PE Holds'!$L$15</f>
        <v>White 
RAL 9016</v>
      </c>
      <c r="E4775" s="1165" t="s">
        <v>27838</v>
      </c>
      <c r="F4775" s="1165" t="s">
        <v>27824</v>
      </c>
      <c r="G4775" s="1170" t="s">
        <v>28040</v>
      </c>
    </row>
    <row r="4776" spans="1:7" ht="15" customHeight="1">
      <c r="A4776" s="1165" t="str">
        <f t="shared" si="475"/>
        <v>PEXP322YEL</v>
      </c>
      <c r="B4776" s="1165">
        <f>IFERROR(INDEX('PE Holds'!$B$15:$AF$554,MATCH(C4776,'PE Holds'!$B$15:$B$552,FALSE),MATCH(D4776,'PE Holds'!$B$15:$AF$15,FALSE)),0)</f>
        <v>0</v>
      </c>
      <c r="C4776" s="1165" t="str">
        <f>+C4775</f>
        <v>PEXP322</v>
      </c>
      <c r="D4776" s="988" t="str">
        <f>'PE Holds'!$M$15</f>
        <v>Yellow 
RAL 1026</v>
      </c>
      <c r="E4776" s="1165" t="s">
        <v>27823</v>
      </c>
      <c r="F4776" s="1165" t="s">
        <v>27824</v>
      </c>
      <c r="G4776" s="1170" t="s">
        <v>28040</v>
      </c>
    </row>
    <row r="4777" spans="1:7" ht="15" customHeight="1">
      <c r="A4777" s="1165" t="str">
        <f t="shared" si="475"/>
        <v>PEXP322GRE</v>
      </c>
      <c r="B4777" s="1165">
        <f>IFERROR(INDEX('PE Holds'!$B$15:$AF$554,MATCH(C4777,'PE Holds'!$B$15:$B$552,FALSE),MATCH(D4777,'PE Holds'!$B$15:$AF$15,FALSE)),0)</f>
        <v>0</v>
      </c>
      <c r="C4777" s="1165" t="str">
        <f t="shared" ref="C4777:C4788" si="479">+C4776</f>
        <v>PEXP322</v>
      </c>
      <c r="D4777" s="988" t="str">
        <f>'PE Holds'!$N$15</f>
        <v>Green 
RAL 6002</v>
      </c>
      <c r="E4777" s="1165" t="s">
        <v>27837</v>
      </c>
      <c r="F4777" s="1165" t="s">
        <v>27824</v>
      </c>
      <c r="G4777" s="1170" t="s">
        <v>28040</v>
      </c>
    </row>
    <row r="4778" spans="1:7" ht="15" customHeight="1">
      <c r="A4778" s="1165" t="str">
        <f t="shared" si="475"/>
        <v>PEXP322RED</v>
      </c>
      <c r="B4778" s="1165">
        <f>IFERROR(INDEX('PE Holds'!$B$15:$AF$554,MATCH(C4778,'PE Holds'!$B$15:$B$552,FALSE),MATCH(D4778,'PE Holds'!$B$15:$AF$15,FALSE)),0)</f>
        <v>0</v>
      </c>
      <c r="C4778" s="1165" t="str">
        <f t="shared" si="479"/>
        <v>PEXP322</v>
      </c>
      <c r="D4778" s="988" t="str">
        <f>'PE Holds'!$O$15</f>
        <v>Red 
RAL 3020</v>
      </c>
      <c r="E4778" s="1165" t="s">
        <v>27826</v>
      </c>
      <c r="F4778" s="1165" t="s">
        <v>27824</v>
      </c>
      <c r="G4778" s="1170" t="s">
        <v>28040</v>
      </c>
    </row>
    <row r="4779" spans="1:7" ht="15" customHeight="1">
      <c r="A4779" s="1165" t="str">
        <f t="shared" si="475"/>
        <v>PEXP322BLU</v>
      </c>
      <c r="B4779" s="1165">
        <f>IFERROR(INDEX('PE Holds'!$B$15:$AF$554,MATCH(C4779,'PE Holds'!$B$15:$B$552,FALSE),MATCH(D4779,'PE Holds'!$B$15:$AF$15,FALSE)),0)</f>
        <v>0</v>
      </c>
      <c r="C4779" s="1165" t="str">
        <f t="shared" si="479"/>
        <v>PEXP322</v>
      </c>
      <c r="D4779" s="988" t="str">
        <f>'PE Holds'!$P$15</f>
        <v>Blue 
RAL 5015</v>
      </c>
      <c r="E4779" s="1165" t="s">
        <v>27827</v>
      </c>
      <c r="F4779" s="1165" t="s">
        <v>27824</v>
      </c>
      <c r="G4779" s="1170" t="s">
        <v>28040</v>
      </c>
    </row>
    <row r="4780" spans="1:7" ht="15" customHeight="1">
      <c r="A4780" s="1165" t="str">
        <f t="shared" si="475"/>
        <v>PEXP322GRY</v>
      </c>
      <c r="B4780" s="1165">
        <f>IFERROR(INDEX('PE Holds'!$B$15:$AF$554,MATCH(C4780,'PE Holds'!$B$15:$B$552,FALSE),MATCH(D4780,'PE Holds'!$B$15:$AF$15,FALSE)),0)</f>
        <v>0</v>
      </c>
      <c r="C4780" s="1165" t="str">
        <f t="shared" si="479"/>
        <v>PEXP322</v>
      </c>
      <c r="D4780" s="988" t="str">
        <f>'PE Holds'!$Q$15</f>
        <v>Grey 
RAL 7001</v>
      </c>
      <c r="E4780" s="1165" t="s">
        <v>27828</v>
      </c>
      <c r="F4780" s="1165" t="s">
        <v>27824</v>
      </c>
      <c r="G4780" s="1170" t="s">
        <v>28040</v>
      </c>
    </row>
    <row r="4781" spans="1:7" ht="15" customHeight="1">
      <c r="A4781" s="1165" t="str">
        <f t="shared" si="475"/>
        <v>PEXP322BLK</v>
      </c>
      <c r="B4781" s="1165">
        <f>IFERROR(INDEX('PE Holds'!$B$15:$AF$554,MATCH(C4781,'PE Holds'!$B$15:$B$552,FALSE),MATCH(D4781,'PE Holds'!$B$15:$AF$15,FALSE)),0)</f>
        <v>0</v>
      </c>
      <c r="C4781" s="1165" t="str">
        <f t="shared" si="479"/>
        <v>PEXP322</v>
      </c>
      <c r="D4781" s="988" t="str">
        <f>'PE Holds'!$R$15</f>
        <v>Black 
RAL 9005</v>
      </c>
      <c r="E4781" s="1165" t="s">
        <v>27829</v>
      </c>
      <c r="F4781" s="1165" t="s">
        <v>27824</v>
      </c>
      <c r="G4781" s="1170" t="s">
        <v>28040</v>
      </c>
    </row>
    <row r="4782" spans="1:7" ht="15" customHeight="1">
      <c r="A4782" s="1165" t="str">
        <f t="shared" si="475"/>
        <v>PEXP322FLO</v>
      </c>
      <c r="B4782" s="1165">
        <f>IFERROR(INDEX('PE Holds'!$B$15:$AF$554,MATCH(C4782,'PE Holds'!$B$15:$B$552,FALSE),MATCH(D4782,'PE Holds'!$B$15:$AF$15,FALSE)),0)</f>
        <v>0</v>
      </c>
      <c r="C4782" s="1165" t="str">
        <f t="shared" si="479"/>
        <v>PEXP322</v>
      </c>
      <c r="D4782" s="988" t="str">
        <f>'PE Holds'!$S$15</f>
        <v>Fluo 
Orange</v>
      </c>
      <c r="E4782" s="1165" t="s">
        <v>27830</v>
      </c>
      <c r="F4782" s="1165" t="s">
        <v>27824</v>
      </c>
      <c r="G4782" s="1170" t="s">
        <v>28040</v>
      </c>
    </row>
    <row r="4783" spans="1:7" ht="15" customHeight="1">
      <c r="A4783" s="1165" t="str">
        <f t="shared" si="475"/>
        <v>PEXP322FLG</v>
      </c>
      <c r="B4783" s="1165">
        <f>IFERROR(INDEX('PE Holds'!$B$15:$AF$554,MATCH(C4783,'PE Holds'!$B$15:$B$552,FALSE),MATCH(D4783,'PE Holds'!$B$15:$AF$15,FALSE)),0)</f>
        <v>0</v>
      </c>
      <c r="C4783" s="1165" t="str">
        <f t="shared" si="479"/>
        <v>PEXP322</v>
      </c>
      <c r="D4783" s="988" t="str">
        <f>'PE Holds'!$T$15</f>
        <v>Fluo 
Green</v>
      </c>
      <c r="E4783" s="1165" t="s">
        <v>27831</v>
      </c>
      <c r="F4783" s="1165" t="s">
        <v>27824</v>
      </c>
      <c r="G4783" s="1170" t="s">
        <v>28040</v>
      </c>
    </row>
    <row r="4784" spans="1:7" ht="15" customHeight="1">
      <c r="A4784" s="1165" t="str">
        <f t="shared" si="475"/>
        <v>PEXP322FLP</v>
      </c>
      <c r="B4784" s="1165">
        <f>IFERROR(INDEX('PE Holds'!$B$15:$AF$554,MATCH(C4784,'PE Holds'!$B$15:$B$552,FALSE),MATCH(D4784,'PE Holds'!$B$15:$AF$15,FALSE)),0)</f>
        <v>0</v>
      </c>
      <c r="C4784" s="1165" t="str">
        <f t="shared" si="479"/>
        <v>PEXP322</v>
      </c>
      <c r="D4784" s="988" t="str">
        <f>'PE Holds'!$U$15</f>
        <v>Fluo 
Pink</v>
      </c>
      <c r="E4784" s="1165" t="s">
        <v>27832</v>
      </c>
      <c r="F4784" s="1165" t="s">
        <v>27824</v>
      </c>
      <c r="G4784" s="1170" t="s">
        <v>28040</v>
      </c>
    </row>
    <row r="4785" spans="1:7" ht="15" customHeight="1">
      <c r="A4785" s="1165" t="str">
        <f t="shared" si="475"/>
        <v>PEXP322FLY</v>
      </c>
      <c r="B4785" s="1165">
        <f>IFERROR(INDEX('PE Holds'!$B$15:$AF$554,MATCH(C4785,'PE Holds'!$B$15:$B$552,FALSE),MATCH(D4785,'PE Holds'!$B$15:$AF$15,FALSE)),0)</f>
        <v>0</v>
      </c>
      <c r="C4785" s="1165" t="str">
        <f t="shared" si="479"/>
        <v>PEXP322</v>
      </c>
      <c r="D4785" s="988" t="str">
        <f>'PE Holds'!$V$15</f>
        <v>Fluo 
Yellow</v>
      </c>
      <c r="E4785" s="1165" t="s">
        <v>28041</v>
      </c>
      <c r="F4785" s="1165" t="s">
        <v>27824</v>
      </c>
      <c r="G4785" s="1170" t="s">
        <v>28040</v>
      </c>
    </row>
    <row r="4786" spans="1:7" ht="15" customHeight="1">
      <c r="A4786" s="1165" t="str">
        <f t="shared" si="475"/>
        <v>PEXP322VIO</v>
      </c>
      <c r="B4786" s="1165">
        <f>IFERROR(INDEX('PE Holds'!$B$15:$AF$554,MATCH(C4786,'PE Holds'!$B$15:$B$552,FALSE),MATCH(D4786,'PE Holds'!$B$15:$AF$15,FALSE)),0)</f>
        <v>0</v>
      </c>
      <c r="C4786" s="1165" t="str">
        <f t="shared" si="479"/>
        <v>PEXP322</v>
      </c>
      <c r="D4786" s="988" t="str">
        <f>'PE Holds'!$W$15</f>
        <v>Violet 
RAL 4008</v>
      </c>
      <c r="E4786" s="1165" t="s">
        <v>27833</v>
      </c>
      <c r="F4786" s="1165" t="s">
        <v>27824</v>
      </c>
      <c r="G4786" s="1170" t="s">
        <v>28040</v>
      </c>
    </row>
    <row r="4787" spans="1:7" ht="15" customHeight="1">
      <c r="A4787" s="1165" t="str">
        <f t="shared" si="475"/>
        <v>PEXP322MIN</v>
      </c>
      <c r="B4787" s="1165">
        <f>IFERROR(INDEX('PE Holds'!$B$15:$AF$554,MATCH(C4787,'PE Holds'!$B$15:$B$552,FALSE),MATCH(D4787,'PE Holds'!$B$15:$AF$15,FALSE)),0)</f>
        <v>0</v>
      </c>
      <c r="C4787" s="1165" t="str">
        <f t="shared" si="479"/>
        <v>PEXP322</v>
      </c>
      <c r="D4787" s="988" t="str">
        <f>'PE Holds'!$X$15</f>
        <v>Mint 
RAL 6027</v>
      </c>
      <c r="E4787" s="1165" t="s">
        <v>27834</v>
      </c>
      <c r="F4787" s="1165" t="s">
        <v>27824</v>
      </c>
      <c r="G4787" s="1170" t="s">
        <v>28040</v>
      </c>
    </row>
    <row r="4788" spans="1:7" ht="15" customHeight="1">
      <c r="A4788" s="1165" t="str">
        <f t="shared" si="475"/>
        <v>PEXP322ORA</v>
      </c>
      <c r="B4788" s="1165">
        <f>IFERROR(INDEX('PE Holds'!$B$15:$AF$554,MATCH(C4788,'PE Holds'!$B$15:$B$552,FALSE),MATCH(D4788,'PE Holds'!$B$15:$AF$15,FALSE)),0)</f>
        <v>0</v>
      </c>
      <c r="C4788" s="1165" t="str">
        <f t="shared" si="479"/>
        <v>PEXP322</v>
      </c>
      <c r="D4788" s="988" t="str">
        <f>'PE Holds'!$Y$15</f>
        <v>Pure Orange</v>
      </c>
      <c r="E4788" s="1165" t="s">
        <v>27836</v>
      </c>
      <c r="F4788" s="1165" t="s">
        <v>27824</v>
      </c>
      <c r="G4788" s="1170" t="s">
        <v>28040</v>
      </c>
    </row>
    <row r="4789" spans="1:7" ht="15" customHeight="1">
      <c r="A4789" s="1165" t="str">
        <f t="shared" si="475"/>
        <v>PEXP323WHI</v>
      </c>
      <c r="B4789" s="1165">
        <f>IFERROR(INDEX('PE Holds'!$B$15:$AF$554,MATCH(C4789,'PE Holds'!$B$15:$B$552,FALSE),MATCH(D4789,'PE Holds'!$B$15:$AF$15,FALSE)),0)</f>
        <v>0</v>
      </c>
      <c r="C4789" s="1165" t="s">
        <v>28163</v>
      </c>
      <c r="D4789" s="1166" t="str">
        <f>'PE Holds'!$L$15</f>
        <v>White 
RAL 9016</v>
      </c>
      <c r="E4789" s="1165" t="s">
        <v>27838</v>
      </c>
      <c r="F4789" s="1165" t="s">
        <v>27824</v>
      </c>
      <c r="G4789" s="1170" t="s">
        <v>28040</v>
      </c>
    </row>
    <row r="4790" spans="1:7" ht="15" customHeight="1">
      <c r="A4790" s="1165" t="str">
        <f t="shared" si="475"/>
        <v>PEXP323YEL</v>
      </c>
      <c r="B4790" s="1165">
        <f>IFERROR(INDEX('PE Holds'!$B$15:$AF$554,MATCH(C4790,'PE Holds'!$B$15:$B$552,FALSE),MATCH(D4790,'PE Holds'!$B$15:$AF$15,FALSE)),0)</f>
        <v>0</v>
      </c>
      <c r="C4790" s="1165" t="str">
        <f>+C4789</f>
        <v>PEXP323</v>
      </c>
      <c r="D4790" s="988" t="str">
        <f>'PE Holds'!$M$15</f>
        <v>Yellow 
RAL 1026</v>
      </c>
      <c r="E4790" s="1165" t="s">
        <v>27823</v>
      </c>
      <c r="F4790" s="1165" t="s">
        <v>27824</v>
      </c>
      <c r="G4790" s="1170" t="s">
        <v>28040</v>
      </c>
    </row>
    <row r="4791" spans="1:7" ht="15" customHeight="1">
      <c r="A4791" s="1165" t="str">
        <f t="shared" si="475"/>
        <v>PEXP323GRE</v>
      </c>
      <c r="B4791" s="1165">
        <f>IFERROR(INDEX('PE Holds'!$B$15:$AF$554,MATCH(C4791,'PE Holds'!$B$15:$B$552,FALSE),MATCH(D4791,'PE Holds'!$B$15:$AF$15,FALSE)),0)</f>
        <v>0</v>
      </c>
      <c r="C4791" s="1165" t="str">
        <f t="shared" ref="C4791:C4802" si="480">+C4790</f>
        <v>PEXP323</v>
      </c>
      <c r="D4791" s="988" t="str">
        <f>'PE Holds'!$N$15</f>
        <v>Green 
RAL 6002</v>
      </c>
      <c r="E4791" s="1165" t="s">
        <v>27837</v>
      </c>
      <c r="F4791" s="1165" t="s">
        <v>27824</v>
      </c>
      <c r="G4791" s="1170" t="s">
        <v>28040</v>
      </c>
    </row>
    <row r="4792" spans="1:7" ht="15" customHeight="1">
      <c r="A4792" s="1165" t="str">
        <f t="shared" si="475"/>
        <v>PEXP323RED</v>
      </c>
      <c r="B4792" s="1165">
        <f>IFERROR(INDEX('PE Holds'!$B$15:$AF$554,MATCH(C4792,'PE Holds'!$B$15:$B$552,FALSE),MATCH(D4792,'PE Holds'!$B$15:$AF$15,FALSE)),0)</f>
        <v>0</v>
      </c>
      <c r="C4792" s="1165" t="str">
        <f t="shared" si="480"/>
        <v>PEXP323</v>
      </c>
      <c r="D4792" s="988" t="str">
        <f>'PE Holds'!$O$15</f>
        <v>Red 
RAL 3020</v>
      </c>
      <c r="E4792" s="1165" t="s">
        <v>27826</v>
      </c>
      <c r="F4792" s="1165" t="s">
        <v>27824</v>
      </c>
      <c r="G4792" s="1170" t="s">
        <v>28040</v>
      </c>
    </row>
    <row r="4793" spans="1:7" ht="15" customHeight="1">
      <c r="A4793" s="1165" t="str">
        <f t="shared" si="475"/>
        <v>PEXP323BLU</v>
      </c>
      <c r="B4793" s="1165">
        <f>IFERROR(INDEX('PE Holds'!$B$15:$AF$554,MATCH(C4793,'PE Holds'!$B$15:$B$552,FALSE),MATCH(D4793,'PE Holds'!$B$15:$AF$15,FALSE)),0)</f>
        <v>0</v>
      </c>
      <c r="C4793" s="1165" t="str">
        <f t="shared" si="480"/>
        <v>PEXP323</v>
      </c>
      <c r="D4793" s="988" t="str">
        <f>'PE Holds'!$P$15</f>
        <v>Blue 
RAL 5015</v>
      </c>
      <c r="E4793" s="1165" t="s">
        <v>27827</v>
      </c>
      <c r="F4793" s="1165" t="s">
        <v>27824</v>
      </c>
      <c r="G4793" s="1170" t="s">
        <v>28040</v>
      </c>
    </row>
    <row r="4794" spans="1:7" ht="15" customHeight="1">
      <c r="A4794" s="1165" t="str">
        <f t="shared" si="475"/>
        <v>PEXP323GRY</v>
      </c>
      <c r="B4794" s="1165">
        <f>IFERROR(INDEX('PE Holds'!$B$15:$AF$554,MATCH(C4794,'PE Holds'!$B$15:$B$552,FALSE),MATCH(D4794,'PE Holds'!$B$15:$AF$15,FALSE)),0)</f>
        <v>0</v>
      </c>
      <c r="C4794" s="1165" t="str">
        <f t="shared" si="480"/>
        <v>PEXP323</v>
      </c>
      <c r="D4794" s="988" t="str">
        <f>'PE Holds'!$Q$15</f>
        <v>Grey 
RAL 7001</v>
      </c>
      <c r="E4794" s="1165" t="s">
        <v>27828</v>
      </c>
      <c r="F4794" s="1165" t="s">
        <v>27824</v>
      </c>
      <c r="G4794" s="1170" t="s">
        <v>28040</v>
      </c>
    </row>
    <row r="4795" spans="1:7" ht="15" customHeight="1">
      <c r="A4795" s="1165" t="str">
        <f t="shared" si="475"/>
        <v>PEXP323BLK</v>
      </c>
      <c r="B4795" s="1165">
        <f>IFERROR(INDEX('PE Holds'!$B$15:$AF$554,MATCH(C4795,'PE Holds'!$B$15:$B$552,FALSE),MATCH(D4795,'PE Holds'!$B$15:$AF$15,FALSE)),0)</f>
        <v>0</v>
      </c>
      <c r="C4795" s="1165" t="str">
        <f t="shared" si="480"/>
        <v>PEXP323</v>
      </c>
      <c r="D4795" s="988" t="str">
        <f>'PE Holds'!$R$15</f>
        <v>Black 
RAL 9005</v>
      </c>
      <c r="E4795" s="1165" t="s">
        <v>27829</v>
      </c>
      <c r="F4795" s="1165" t="s">
        <v>27824</v>
      </c>
      <c r="G4795" s="1170" t="s">
        <v>28040</v>
      </c>
    </row>
    <row r="4796" spans="1:7" ht="15" customHeight="1">
      <c r="A4796" s="1165" t="str">
        <f t="shared" ref="A4796:A4850" si="481">CONCATENATE(C4796,E4796)</f>
        <v>PEXP323FLO</v>
      </c>
      <c r="B4796" s="1165">
        <f>IFERROR(INDEX('PE Holds'!$B$15:$AF$554,MATCH(C4796,'PE Holds'!$B$15:$B$552,FALSE),MATCH(D4796,'PE Holds'!$B$15:$AF$15,FALSE)),0)</f>
        <v>0</v>
      </c>
      <c r="C4796" s="1165" t="str">
        <f t="shared" si="480"/>
        <v>PEXP323</v>
      </c>
      <c r="D4796" s="988" t="str">
        <f>'PE Holds'!$S$15</f>
        <v>Fluo 
Orange</v>
      </c>
      <c r="E4796" s="1165" t="s">
        <v>27830</v>
      </c>
      <c r="F4796" s="1165" t="s">
        <v>27824</v>
      </c>
      <c r="G4796" s="1170" t="s">
        <v>28040</v>
      </c>
    </row>
    <row r="4797" spans="1:7" ht="15" customHeight="1">
      <c r="A4797" s="1165" t="str">
        <f t="shared" si="481"/>
        <v>PEXP323FLG</v>
      </c>
      <c r="B4797" s="1165">
        <f>IFERROR(INDEX('PE Holds'!$B$15:$AF$554,MATCH(C4797,'PE Holds'!$B$15:$B$552,FALSE),MATCH(D4797,'PE Holds'!$B$15:$AF$15,FALSE)),0)</f>
        <v>0</v>
      </c>
      <c r="C4797" s="1165" t="str">
        <f t="shared" si="480"/>
        <v>PEXP323</v>
      </c>
      <c r="D4797" s="988" t="str">
        <f>'PE Holds'!$T$15</f>
        <v>Fluo 
Green</v>
      </c>
      <c r="E4797" s="1165" t="s">
        <v>27831</v>
      </c>
      <c r="F4797" s="1165" t="s">
        <v>27824</v>
      </c>
      <c r="G4797" s="1170" t="s">
        <v>28040</v>
      </c>
    </row>
    <row r="4798" spans="1:7" ht="15" customHeight="1">
      <c r="A4798" s="1165" t="str">
        <f t="shared" si="481"/>
        <v>PEXP323FLP</v>
      </c>
      <c r="B4798" s="1165">
        <f>IFERROR(INDEX('PE Holds'!$B$15:$AF$554,MATCH(C4798,'PE Holds'!$B$15:$B$552,FALSE),MATCH(D4798,'PE Holds'!$B$15:$AF$15,FALSE)),0)</f>
        <v>0</v>
      </c>
      <c r="C4798" s="1165" t="str">
        <f t="shared" si="480"/>
        <v>PEXP323</v>
      </c>
      <c r="D4798" s="988" t="str">
        <f>'PE Holds'!$U$15</f>
        <v>Fluo 
Pink</v>
      </c>
      <c r="E4798" s="1165" t="s">
        <v>27832</v>
      </c>
      <c r="F4798" s="1165" t="s">
        <v>27824</v>
      </c>
      <c r="G4798" s="1170" t="s">
        <v>28040</v>
      </c>
    </row>
    <row r="4799" spans="1:7" ht="15" customHeight="1">
      <c r="A4799" s="1165" t="str">
        <f t="shared" si="481"/>
        <v>PEXP323FLY</v>
      </c>
      <c r="B4799" s="1165">
        <f>IFERROR(INDEX('PE Holds'!$B$15:$AF$554,MATCH(C4799,'PE Holds'!$B$15:$B$552,FALSE),MATCH(D4799,'PE Holds'!$B$15:$AF$15,FALSE)),0)</f>
        <v>0</v>
      </c>
      <c r="C4799" s="1165" t="str">
        <f t="shared" si="480"/>
        <v>PEXP323</v>
      </c>
      <c r="D4799" s="988" t="str">
        <f>'PE Holds'!$V$15</f>
        <v>Fluo 
Yellow</v>
      </c>
      <c r="E4799" s="1165" t="s">
        <v>28041</v>
      </c>
      <c r="F4799" s="1165" t="s">
        <v>27824</v>
      </c>
      <c r="G4799" s="1170" t="s">
        <v>28040</v>
      </c>
    </row>
    <row r="4800" spans="1:7" ht="15" customHeight="1">
      <c r="A4800" s="1165" t="str">
        <f t="shared" si="481"/>
        <v>PEXP323VIO</v>
      </c>
      <c r="B4800" s="1165">
        <f>IFERROR(INDEX('PE Holds'!$B$15:$AF$554,MATCH(C4800,'PE Holds'!$B$15:$B$552,FALSE),MATCH(D4800,'PE Holds'!$B$15:$AF$15,FALSE)),0)</f>
        <v>0</v>
      </c>
      <c r="C4800" s="1165" t="str">
        <f t="shared" si="480"/>
        <v>PEXP323</v>
      </c>
      <c r="D4800" s="988" t="str">
        <f>'PE Holds'!$W$15</f>
        <v>Violet 
RAL 4008</v>
      </c>
      <c r="E4800" s="1165" t="s">
        <v>27833</v>
      </c>
      <c r="F4800" s="1165" t="s">
        <v>27824</v>
      </c>
      <c r="G4800" s="1170" t="s">
        <v>28040</v>
      </c>
    </row>
    <row r="4801" spans="1:7" ht="15" customHeight="1">
      <c r="A4801" s="1165" t="str">
        <f t="shared" si="481"/>
        <v>PEXP323MIN</v>
      </c>
      <c r="B4801" s="1165">
        <f>IFERROR(INDEX('PE Holds'!$B$15:$AF$554,MATCH(C4801,'PE Holds'!$B$15:$B$552,FALSE),MATCH(D4801,'PE Holds'!$B$15:$AF$15,FALSE)),0)</f>
        <v>0</v>
      </c>
      <c r="C4801" s="1165" t="str">
        <f t="shared" si="480"/>
        <v>PEXP323</v>
      </c>
      <c r="D4801" s="988" t="str">
        <f>'PE Holds'!$X$15</f>
        <v>Mint 
RAL 6027</v>
      </c>
      <c r="E4801" s="1165" t="s">
        <v>27834</v>
      </c>
      <c r="F4801" s="1165" t="s">
        <v>27824</v>
      </c>
      <c r="G4801" s="1170" t="s">
        <v>28040</v>
      </c>
    </row>
    <row r="4802" spans="1:7" ht="15" customHeight="1">
      <c r="A4802" s="1165" t="str">
        <f t="shared" si="481"/>
        <v>PEXP323ORA</v>
      </c>
      <c r="B4802" s="1165">
        <f>IFERROR(INDEX('PE Holds'!$B$15:$AF$554,MATCH(C4802,'PE Holds'!$B$15:$B$552,FALSE),MATCH(D4802,'PE Holds'!$B$15:$AF$15,FALSE)),0)</f>
        <v>0</v>
      </c>
      <c r="C4802" s="1165" t="str">
        <f t="shared" si="480"/>
        <v>PEXP323</v>
      </c>
      <c r="D4802" s="988" t="str">
        <f>'PE Holds'!$Y$15</f>
        <v>Pure Orange</v>
      </c>
      <c r="E4802" s="1165" t="s">
        <v>27836</v>
      </c>
      <c r="F4802" s="1165" t="s">
        <v>27824</v>
      </c>
      <c r="G4802" s="1170" t="s">
        <v>28040</v>
      </c>
    </row>
    <row r="4803" spans="1:7" ht="15" customHeight="1">
      <c r="A4803" s="1165" t="str">
        <f t="shared" si="481"/>
        <v>PEXP324WHI</v>
      </c>
      <c r="B4803" s="1165">
        <f>IFERROR(INDEX('PE Holds'!$B$15:$AF$554,MATCH(C4803,'PE Holds'!$B$15:$B$552,FALSE),MATCH(D4803,'PE Holds'!$B$15:$AF$15,FALSE)),0)</f>
        <v>0</v>
      </c>
      <c r="C4803" s="1165" t="s">
        <v>28164</v>
      </c>
      <c r="D4803" s="1166" t="str">
        <f>'PE Holds'!$L$15</f>
        <v>White 
RAL 9016</v>
      </c>
      <c r="E4803" s="1165" t="s">
        <v>27838</v>
      </c>
      <c r="F4803" s="1165" t="s">
        <v>27824</v>
      </c>
      <c r="G4803" s="1170" t="s">
        <v>28040</v>
      </c>
    </row>
    <row r="4804" spans="1:7" ht="15" customHeight="1">
      <c r="A4804" s="1165" t="str">
        <f t="shared" si="481"/>
        <v>PEXP324YEL</v>
      </c>
      <c r="B4804" s="1165">
        <f>IFERROR(INDEX('PE Holds'!$B$15:$AF$554,MATCH(C4804,'PE Holds'!$B$15:$B$552,FALSE),MATCH(D4804,'PE Holds'!$B$15:$AF$15,FALSE)),0)</f>
        <v>0</v>
      </c>
      <c r="C4804" s="1165" t="str">
        <f>+C4803</f>
        <v>PEXP324</v>
      </c>
      <c r="D4804" s="988" t="str">
        <f>'PE Holds'!$M$15</f>
        <v>Yellow 
RAL 1026</v>
      </c>
      <c r="E4804" s="1165" t="s">
        <v>27823</v>
      </c>
      <c r="F4804" s="1165" t="s">
        <v>27824</v>
      </c>
      <c r="G4804" s="1170" t="s">
        <v>28040</v>
      </c>
    </row>
    <row r="4805" spans="1:7" ht="15" customHeight="1">
      <c r="A4805" s="1165" t="str">
        <f t="shared" si="481"/>
        <v>PEXP324GRE</v>
      </c>
      <c r="B4805" s="1165">
        <f>IFERROR(INDEX('PE Holds'!$B$15:$AF$554,MATCH(C4805,'PE Holds'!$B$15:$B$552,FALSE),MATCH(D4805,'PE Holds'!$B$15:$AF$15,FALSE)),0)</f>
        <v>0</v>
      </c>
      <c r="C4805" s="1165" t="str">
        <f t="shared" ref="C4805:C4816" si="482">+C4804</f>
        <v>PEXP324</v>
      </c>
      <c r="D4805" s="988" t="str">
        <f>'PE Holds'!$N$15</f>
        <v>Green 
RAL 6002</v>
      </c>
      <c r="E4805" s="1165" t="s">
        <v>27837</v>
      </c>
      <c r="F4805" s="1165" t="s">
        <v>27824</v>
      </c>
      <c r="G4805" s="1170" t="s">
        <v>28040</v>
      </c>
    </row>
    <row r="4806" spans="1:7" ht="15" customHeight="1">
      <c r="A4806" s="1165" t="str">
        <f t="shared" si="481"/>
        <v>PEXP324RED</v>
      </c>
      <c r="B4806" s="1165">
        <f>IFERROR(INDEX('PE Holds'!$B$15:$AF$554,MATCH(C4806,'PE Holds'!$B$15:$B$552,FALSE),MATCH(D4806,'PE Holds'!$B$15:$AF$15,FALSE)),0)</f>
        <v>0</v>
      </c>
      <c r="C4806" s="1165" t="str">
        <f t="shared" si="482"/>
        <v>PEXP324</v>
      </c>
      <c r="D4806" s="988" t="str">
        <f>'PE Holds'!$O$15</f>
        <v>Red 
RAL 3020</v>
      </c>
      <c r="E4806" s="1165" t="s">
        <v>27826</v>
      </c>
      <c r="F4806" s="1165" t="s">
        <v>27824</v>
      </c>
      <c r="G4806" s="1170" t="s">
        <v>28040</v>
      </c>
    </row>
    <row r="4807" spans="1:7" ht="15" customHeight="1">
      <c r="A4807" s="1165" t="str">
        <f t="shared" si="481"/>
        <v>PEXP324BLU</v>
      </c>
      <c r="B4807" s="1165">
        <f>IFERROR(INDEX('PE Holds'!$B$15:$AF$554,MATCH(C4807,'PE Holds'!$B$15:$B$552,FALSE),MATCH(D4807,'PE Holds'!$B$15:$AF$15,FALSE)),0)</f>
        <v>0</v>
      </c>
      <c r="C4807" s="1165" t="str">
        <f t="shared" si="482"/>
        <v>PEXP324</v>
      </c>
      <c r="D4807" s="988" t="str">
        <f>'PE Holds'!$P$15</f>
        <v>Blue 
RAL 5015</v>
      </c>
      <c r="E4807" s="1165" t="s">
        <v>27827</v>
      </c>
      <c r="F4807" s="1165" t="s">
        <v>27824</v>
      </c>
      <c r="G4807" s="1170" t="s">
        <v>28040</v>
      </c>
    </row>
    <row r="4808" spans="1:7" ht="15" customHeight="1">
      <c r="A4808" s="1165" t="str">
        <f t="shared" si="481"/>
        <v>PEXP324GRY</v>
      </c>
      <c r="B4808" s="1165">
        <f>IFERROR(INDEX('PE Holds'!$B$15:$AF$554,MATCH(C4808,'PE Holds'!$B$15:$B$552,FALSE),MATCH(D4808,'PE Holds'!$B$15:$AF$15,FALSE)),0)</f>
        <v>0</v>
      </c>
      <c r="C4808" s="1165" t="str">
        <f t="shared" si="482"/>
        <v>PEXP324</v>
      </c>
      <c r="D4808" s="988" t="str">
        <f>'PE Holds'!$Q$15</f>
        <v>Grey 
RAL 7001</v>
      </c>
      <c r="E4808" s="1165" t="s">
        <v>27828</v>
      </c>
      <c r="F4808" s="1165" t="s">
        <v>27824</v>
      </c>
      <c r="G4808" s="1170" t="s">
        <v>28040</v>
      </c>
    </row>
    <row r="4809" spans="1:7" ht="15" customHeight="1">
      <c r="A4809" s="1165" t="str">
        <f t="shared" si="481"/>
        <v>PEXP324BLK</v>
      </c>
      <c r="B4809" s="1165">
        <f>IFERROR(INDEX('PE Holds'!$B$15:$AF$554,MATCH(C4809,'PE Holds'!$B$15:$B$552,FALSE),MATCH(D4809,'PE Holds'!$B$15:$AF$15,FALSE)),0)</f>
        <v>0</v>
      </c>
      <c r="C4809" s="1165" t="str">
        <f t="shared" si="482"/>
        <v>PEXP324</v>
      </c>
      <c r="D4809" s="988" t="str">
        <f>'PE Holds'!$R$15</f>
        <v>Black 
RAL 9005</v>
      </c>
      <c r="E4809" s="1165" t="s">
        <v>27829</v>
      </c>
      <c r="F4809" s="1165" t="s">
        <v>27824</v>
      </c>
      <c r="G4809" s="1170" t="s">
        <v>28040</v>
      </c>
    </row>
    <row r="4810" spans="1:7" ht="15" customHeight="1">
      <c r="A4810" s="1165" t="str">
        <f t="shared" si="481"/>
        <v>PEXP324FLO</v>
      </c>
      <c r="B4810" s="1165">
        <f>IFERROR(INDEX('PE Holds'!$B$15:$AF$554,MATCH(C4810,'PE Holds'!$B$15:$B$552,FALSE),MATCH(D4810,'PE Holds'!$B$15:$AF$15,FALSE)),0)</f>
        <v>0</v>
      </c>
      <c r="C4810" s="1165" t="str">
        <f t="shared" si="482"/>
        <v>PEXP324</v>
      </c>
      <c r="D4810" s="988" t="str">
        <f>'PE Holds'!$S$15</f>
        <v>Fluo 
Orange</v>
      </c>
      <c r="E4810" s="1165" t="s">
        <v>27830</v>
      </c>
      <c r="F4810" s="1165" t="s">
        <v>27824</v>
      </c>
      <c r="G4810" s="1170" t="s">
        <v>28040</v>
      </c>
    </row>
    <row r="4811" spans="1:7" ht="15" customHeight="1">
      <c r="A4811" s="1165" t="str">
        <f t="shared" si="481"/>
        <v>PEXP324FLG</v>
      </c>
      <c r="B4811" s="1165">
        <f>IFERROR(INDEX('PE Holds'!$B$15:$AF$554,MATCH(C4811,'PE Holds'!$B$15:$B$552,FALSE),MATCH(D4811,'PE Holds'!$B$15:$AF$15,FALSE)),0)</f>
        <v>0</v>
      </c>
      <c r="C4811" s="1165" t="str">
        <f t="shared" si="482"/>
        <v>PEXP324</v>
      </c>
      <c r="D4811" s="988" t="str">
        <f>'PE Holds'!$T$15</f>
        <v>Fluo 
Green</v>
      </c>
      <c r="E4811" s="1165" t="s">
        <v>27831</v>
      </c>
      <c r="F4811" s="1165" t="s">
        <v>27824</v>
      </c>
      <c r="G4811" s="1170" t="s">
        <v>28040</v>
      </c>
    </row>
    <row r="4812" spans="1:7" ht="15" customHeight="1">
      <c r="A4812" s="1165" t="str">
        <f t="shared" si="481"/>
        <v>PEXP324FLP</v>
      </c>
      <c r="B4812" s="1165">
        <f>IFERROR(INDEX('PE Holds'!$B$15:$AF$554,MATCH(C4812,'PE Holds'!$B$15:$B$552,FALSE),MATCH(D4812,'PE Holds'!$B$15:$AF$15,FALSE)),0)</f>
        <v>0</v>
      </c>
      <c r="C4812" s="1165" t="str">
        <f t="shared" si="482"/>
        <v>PEXP324</v>
      </c>
      <c r="D4812" s="988" t="str">
        <f>'PE Holds'!$U$15</f>
        <v>Fluo 
Pink</v>
      </c>
      <c r="E4812" s="1165" t="s">
        <v>27832</v>
      </c>
      <c r="F4812" s="1165" t="s">
        <v>27824</v>
      </c>
      <c r="G4812" s="1170" t="s">
        <v>28040</v>
      </c>
    </row>
    <row r="4813" spans="1:7" ht="15" customHeight="1">
      <c r="A4813" s="1165" t="str">
        <f t="shared" si="481"/>
        <v>PEXP324FLY</v>
      </c>
      <c r="B4813" s="1165">
        <f>IFERROR(INDEX('PE Holds'!$B$15:$AF$554,MATCH(C4813,'PE Holds'!$B$15:$B$552,FALSE),MATCH(D4813,'PE Holds'!$B$15:$AF$15,FALSE)),0)</f>
        <v>0</v>
      </c>
      <c r="C4813" s="1165" t="str">
        <f t="shared" si="482"/>
        <v>PEXP324</v>
      </c>
      <c r="D4813" s="988" t="str">
        <f>'PE Holds'!$V$15</f>
        <v>Fluo 
Yellow</v>
      </c>
      <c r="E4813" s="1165" t="s">
        <v>28041</v>
      </c>
      <c r="F4813" s="1165" t="s">
        <v>27824</v>
      </c>
      <c r="G4813" s="1170" t="s">
        <v>28040</v>
      </c>
    </row>
    <row r="4814" spans="1:7" ht="15" customHeight="1">
      <c r="A4814" s="1165" t="str">
        <f t="shared" si="481"/>
        <v>PEXP324VIO</v>
      </c>
      <c r="B4814" s="1165">
        <f>IFERROR(INDEX('PE Holds'!$B$15:$AF$554,MATCH(C4814,'PE Holds'!$B$15:$B$552,FALSE),MATCH(D4814,'PE Holds'!$B$15:$AF$15,FALSE)),0)</f>
        <v>0</v>
      </c>
      <c r="C4814" s="1165" t="str">
        <f t="shared" si="482"/>
        <v>PEXP324</v>
      </c>
      <c r="D4814" s="988" t="str">
        <f>'PE Holds'!$W$15</f>
        <v>Violet 
RAL 4008</v>
      </c>
      <c r="E4814" s="1165" t="s">
        <v>27833</v>
      </c>
      <c r="F4814" s="1165" t="s">
        <v>27824</v>
      </c>
      <c r="G4814" s="1170" t="s">
        <v>28040</v>
      </c>
    </row>
    <row r="4815" spans="1:7" ht="15" customHeight="1">
      <c r="A4815" s="1165" t="str">
        <f t="shared" si="481"/>
        <v>PEXP324MIN</v>
      </c>
      <c r="B4815" s="1165">
        <f>IFERROR(INDEX('PE Holds'!$B$15:$AF$554,MATCH(C4815,'PE Holds'!$B$15:$B$552,FALSE),MATCH(D4815,'PE Holds'!$B$15:$AF$15,FALSE)),0)</f>
        <v>0</v>
      </c>
      <c r="C4815" s="1165" t="str">
        <f t="shared" si="482"/>
        <v>PEXP324</v>
      </c>
      <c r="D4815" s="988" t="str">
        <f>'PE Holds'!$X$15</f>
        <v>Mint 
RAL 6027</v>
      </c>
      <c r="E4815" s="1165" t="s">
        <v>27834</v>
      </c>
      <c r="F4815" s="1165" t="s">
        <v>27824</v>
      </c>
      <c r="G4815" s="1170" t="s">
        <v>28040</v>
      </c>
    </row>
    <row r="4816" spans="1:7" ht="15" customHeight="1">
      <c r="A4816" s="1165" t="str">
        <f t="shared" si="481"/>
        <v>PEXP324ORA</v>
      </c>
      <c r="B4816" s="1165">
        <f>IFERROR(INDEX('PE Holds'!$B$15:$AF$554,MATCH(C4816,'PE Holds'!$B$15:$B$552,FALSE),MATCH(D4816,'PE Holds'!$B$15:$AF$15,FALSE)),0)</f>
        <v>0</v>
      </c>
      <c r="C4816" s="1165" t="str">
        <f t="shared" si="482"/>
        <v>PEXP324</v>
      </c>
      <c r="D4816" s="988" t="str">
        <f>'PE Holds'!$Y$15</f>
        <v>Pure Orange</v>
      </c>
      <c r="E4816" s="1165" t="s">
        <v>27836</v>
      </c>
      <c r="F4816" s="1165" t="s">
        <v>27824</v>
      </c>
      <c r="G4816" s="1170" t="s">
        <v>28040</v>
      </c>
    </row>
    <row r="4817" spans="1:7" ht="15" customHeight="1">
      <c r="A4817" s="1165" t="str">
        <f t="shared" si="481"/>
        <v>PEXP325YEL</v>
      </c>
      <c r="B4817" s="1165">
        <f>IFERROR(INDEX('PU Holds'!$B$14:$AF$554,MATCH(C4817,'PU Holds'!$B$14:$B$552,FALSE),MATCH(D4817,'PU Holds'!$B$14:$AF$14,FALSE)),0)</f>
        <v>0</v>
      </c>
      <c r="C4817" s="1165" t="s">
        <v>28165</v>
      </c>
      <c r="D4817" s="1168" t="str">
        <f>'PU Holds'!$M$14</f>
        <v>Yellow 
RAL 1026</v>
      </c>
      <c r="E4817" s="1165" t="s">
        <v>27823</v>
      </c>
      <c r="F4817" s="1165" t="s">
        <v>27824</v>
      </c>
      <c r="G4817" s="1170" t="s">
        <v>27825</v>
      </c>
    </row>
    <row r="4818" spans="1:7" ht="15" customHeight="1">
      <c r="A4818" s="1165" t="str">
        <f t="shared" si="481"/>
        <v>PEXP325RED</v>
      </c>
      <c r="B4818" s="1165">
        <f>IFERROR(INDEX('PU Holds'!$B$14:$AF$554,MATCH(C4818,'PU Holds'!$B$14:$B$552,FALSE),MATCH(D4818,'PU Holds'!$B$14:$AF$14,FALSE)),0)</f>
        <v>0</v>
      </c>
      <c r="C4818" s="1165" t="str">
        <f t="shared" ref="C4818:C4831" si="483">C4817</f>
        <v>PEXP325</v>
      </c>
      <c r="D4818" s="988" t="str">
        <f>'PU Holds'!$O$14</f>
        <v>Red 
RAL 3020</v>
      </c>
      <c r="E4818" s="1165" t="s">
        <v>27826</v>
      </c>
      <c r="F4818" s="1165" t="s">
        <v>27824</v>
      </c>
      <c r="G4818" s="1170" t="s">
        <v>27825</v>
      </c>
    </row>
    <row r="4819" spans="1:7" ht="15" customHeight="1">
      <c r="A4819" s="1165" t="str">
        <f t="shared" si="481"/>
        <v>PEXP325BLU</v>
      </c>
      <c r="B4819" s="1165">
        <f>IFERROR(INDEX('PU Holds'!$B$14:$AF$554,MATCH(C4819,'PU Holds'!$B$14:$B$552,FALSE),MATCH(D4819,'PU Holds'!$B$14:$AF$14,FALSE)),0)</f>
        <v>0</v>
      </c>
      <c r="C4819" s="1165" t="str">
        <f t="shared" si="483"/>
        <v>PEXP325</v>
      </c>
      <c r="D4819" s="988" t="str">
        <f>'PU Holds'!$P$14</f>
        <v>Blue 
RAL 5015</v>
      </c>
      <c r="E4819" s="1165" t="s">
        <v>27827</v>
      </c>
      <c r="F4819" s="1165" t="s">
        <v>27824</v>
      </c>
      <c r="G4819" s="1170" t="s">
        <v>27825</v>
      </c>
    </row>
    <row r="4820" spans="1:7" ht="15" customHeight="1">
      <c r="A4820" s="1165" t="str">
        <f t="shared" si="481"/>
        <v>PEXP325GRY</v>
      </c>
      <c r="B4820" s="1165">
        <f>IFERROR(INDEX('PU Holds'!$B$14:$AF$554,MATCH(C4820,'PU Holds'!$B$14:$B$552,FALSE),MATCH(D4820,'PU Holds'!$B$14:$AF$14,FALSE)),0)</f>
        <v>0</v>
      </c>
      <c r="C4820" s="1165" t="str">
        <f t="shared" si="483"/>
        <v>PEXP325</v>
      </c>
      <c r="D4820" s="988" t="str">
        <f>'PU Holds'!$Q$14</f>
        <v>Grey 
RAL 7001</v>
      </c>
      <c r="E4820" s="1165" t="s">
        <v>27828</v>
      </c>
      <c r="F4820" s="1165" t="s">
        <v>27824</v>
      </c>
      <c r="G4820" s="1170" t="s">
        <v>27825</v>
      </c>
    </row>
    <row r="4821" spans="1:7" ht="15" customHeight="1">
      <c r="A4821" s="1165" t="str">
        <f t="shared" si="481"/>
        <v>PEXP325BLK</v>
      </c>
      <c r="B4821" s="1165">
        <f>IFERROR(INDEX('PU Holds'!$B$14:$AF$554,MATCH(C4821,'PU Holds'!$B$14:$B$552,FALSE),MATCH(D4821,'PU Holds'!$B$14:$AF$14,FALSE)),0)</f>
        <v>0</v>
      </c>
      <c r="C4821" s="1165" t="str">
        <f t="shared" si="483"/>
        <v>PEXP325</v>
      </c>
      <c r="D4821" s="988" t="str">
        <f>'PU Holds'!$R$14</f>
        <v>Black 
RAL 9005</v>
      </c>
      <c r="E4821" s="1165" t="s">
        <v>27829</v>
      </c>
      <c r="F4821" s="1165" t="s">
        <v>27824</v>
      </c>
      <c r="G4821" s="1170" t="s">
        <v>27825</v>
      </c>
    </row>
    <row r="4822" spans="1:7" ht="15" customHeight="1">
      <c r="A4822" s="1165" t="str">
        <f t="shared" si="481"/>
        <v>PEXP325FLO</v>
      </c>
      <c r="B4822" s="1165">
        <f>IFERROR(INDEX('PU Holds'!$B$14:$AF$554,MATCH(C4822,'PU Holds'!$B$14:$B$552,FALSE),MATCH(D4822,'PU Holds'!$B$14:$AF$14,FALSE)),0)</f>
        <v>0</v>
      </c>
      <c r="C4822" s="1165" t="str">
        <f t="shared" si="483"/>
        <v>PEXP325</v>
      </c>
      <c r="D4822" s="988" t="str">
        <f>'PU Holds'!$S$14</f>
        <v>Fluo 
Orange</v>
      </c>
      <c r="E4822" s="1165" t="s">
        <v>27830</v>
      </c>
      <c r="F4822" s="1165" t="s">
        <v>27824</v>
      </c>
      <c r="G4822" s="1170" t="s">
        <v>27825</v>
      </c>
    </row>
    <row r="4823" spans="1:7" ht="15" customHeight="1">
      <c r="A4823" s="1165" t="str">
        <f t="shared" si="481"/>
        <v>PEXP325FLG</v>
      </c>
      <c r="B4823" s="1165">
        <f>IFERROR(INDEX('PU Holds'!$B$14:$AF$554,MATCH(C4823,'PU Holds'!$B$14:$B$552,FALSE),MATCH(D4823,'PU Holds'!$B$14:$AF$14,FALSE)),0)</f>
        <v>0</v>
      </c>
      <c r="C4823" s="1165" t="str">
        <f t="shared" si="483"/>
        <v>PEXP325</v>
      </c>
      <c r="D4823" s="988" t="str">
        <f>'PU Holds'!$T$14</f>
        <v>Fluo 
Green</v>
      </c>
      <c r="E4823" s="1165" t="s">
        <v>27831</v>
      </c>
      <c r="F4823" s="1165" t="s">
        <v>27824</v>
      </c>
      <c r="G4823" s="1170" t="s">
        <v>27825</v>
      </c>
    </row>
    <row r="4824" spans="1:7" ht="15" customHeight="1">
      <c r="A4824" s="1165" t="str">
        <f t="shared" si="481"/>
        <v>PEXP325FLP</v>
      </c>
      <c r="B4824" s="1165">
        <f>IFERROR(INDEX('PU Holds'!$B$14:$AF$554,MATCH(C4824,'PU Holds'!$B$14:$B$552,FALSE),MATCH(D4824,'PU Holds'!$B$14:$AF$14,FALSE)),0)</f>
        <v>0</v>
      </c>
      <c r="C4824" s="1165" t="str">
        <f t="shared" si="483"/>
        <v>PEXP325</v>
      </c>
      <c r="D4824" s="988" t="str">
        <f>'PU Holds'!$U$14</f>
        <v>Fluo 
Pink</v>
      </c>
      <c r="E4824" s="1165" t="s">
        <v>27832</v>
      </c>
      <c r="F4824" s="1165" t="s">
        <v>27824</v>
      </c>
      <c r="G4824" s="1170" t="s">
        <v>27825</v>
      </c>
    </row>
    <row r="4825" spans="1:7" ht="15" customHeight="1">
      <c r="A4825" s="1165" t="str">
        <f t="shared" si="481"/>
        <v>PEXP325VIO</v>
      </c>
      <c r="B4825" s="1165">
        <f>IFERROR(INDEX('PU Holds'!$B$14:$AF$554,MATCH(C4825,'PU Holds'!$B$14:$B$552,FALSE),MATCH(D4825,'PU Holds'!$B$14:$AF$14,FALSE)),0)</f>
        <v>0</v>
      </c>
      <c r="C4825" s="1165" t="str">
        <f t="shared" si="483"/>
        <v>PEXP325</v>
      </c>
      <c r="D4825" s="988" t="str">
        <f>'PU Holds'!$W$14</f>
        <v>Violet 
RAL 4008</v>
      </c>
      <c r="E4825" s="1165" t="s">
        <v>27833</v>
      </c>
      <c r="F4825" s="1165" t="s">
        <v>27824</v>
      </c>
      <c r="G4825" s="1170" t="s">
        <v>27825</v>
      </c>
    </row>
    <row r="4826" spans="1:7" ht="15" customHeight="1">
      <c r="A4826" s="1165" t="str">
        <f t="shared" si="481"/>
        <v>PEXP325MIN</v>
      </c>
      <c r="B4826" s="1165">
        <f>IFERROR(INDEX('PU Holds'!$B$14:$AF$554,MATCH(C4826,'PU Holds'!$B$14:$B$552,FALSE),MATCH(D4826,'PU Holds'!$B$14:$AF$14,FALSE)),0)</f>
        <v>0</v>
      </c>
      <c r="C4826" s="1165" t="str">
        <f t="shared" si="483"/>
        <v>PEXP325</v>
      </c>
      <c r="D4826" s="988" t="str">
        <f>'PU Holds'!$X$14</f>
        <v>Mint 
RAL 6027</v>
      </c>
      <c r="E4826" s="1165" t="s">
        <v>27834</v>
      </c>
      <c r="F4826" s="1165" t="s">
        <v>27824</v>
      </c>
      <c r="G4826" s="1170" t="s">
        <v>27825</v>
      </c>
    </row>
    <row r="4827" spans="1:7" ht="15" customHeight="1">
      <c r="A4827" s="1165" t="str">
        <f t="shared" si="481"/>
        <v>PEXP325PUK</v>
      </c>
      <c r="B4827" s="1165">
        <f>IFERROR(INDEX('PU Holds'!$B$14:$AF$554,MATCH(C4827,'PU Holds'!$B$14:$B$552,FALSE),MATCH(D4827,'PU Holds'!$B$14:$AF$14,FALSE)),0)</f>
        <v>0</v>
      </c>
      <c r="C4827" s="1165" t="str">
        <f t="shared" si="483"/>
        <v>PEXP325</v>
      </c>
      <c r="D4827" s="988" t="str">
        <f>'PU Holds'!$Z$14</f>
        <v>Green 
(Puke 16-09)</v>
      </c>
      <c r="E4827" s="1165" t="s">
        <v>27835</v>
      </c>
      <c r="F4827" s="1165" t="s">
        <v>27824</v>
      </c>
      <c r="G4827" s="1170" t="s">
        <v>27825</v>
      </c>
    </row>
    <row r="4828" spans="1:7" ht="15" customHeight="1">
      <c r="A4828" s="1165" t="str">
        <f t="shared" si="481"/>
        <v>PEXP325ORA</v>
      </c>
      <c r="B4828" s="1165">
        <f>IFERROR(INDEX('PU Holds'!$B$14:$AF$554,MATCH(C4828,'PU Holds'!$B$14:$B$552,FALSE),MATCH(D4828,'PU Holds'!$B$14:$AF$14,FALSE)),0)</f>
        <v>0</v>
      </c>
      <c r="C4828" s="1165" t="str">
        <f t="shared" si="483"/>
        <v>PEXP325</v>
      </c>
      <c r="D4828" s="988" t="str">
        <f>'PU Holds'!$AA$14</f>
        <v>US Orange
14-01</v>
      </c>
      <c r="E4828" s="1165" t="s">
        <v>27836</v>
      </c>
      <c r="F4828" s="1165" t="s">
        <v>27824</v>
      </c>
      <c r="G4828" s="1170" t="s">
        <v>27825</v>
      </c>
    </row>
    <row r="4829" spans="1:7" ht="15" customHeight="1">
      <c r="A4829" s="1165" t="str">
        <f t="shared" si="481"/>
        <v>PEXP325GRE</v>
      </c>
      <c r="B4829" s="1165">
        <f>IFERROR(INDEX('PU Holds'!$B$14:$AF$554,MATCH(C4829,'PU Holds'!$B$14:$B$552,FALSE),MATCH(D4829,'PU Holds'!$B$14:$AF$14,FALSE)),0)</f>
        <v>0</v>
      </c>
      <c r="C4829" s="1165" t="str">
        <f t="shared" si="483"/>
        <v>PEXP325</v>
      </c>
      <c r="D4829" s="988" t="str">
        <f>'PU Holds'!$AB$14</f>
        <v>US Green 
16 -16</v>
      </c>
      <c r="E4829" s="1165" t="s">
        <v>27837</v>
      </c>
      <c r="F4829" s="1165" t="s">
        <v>27824</v>
      </c>
      <c r="G4829" s="1170" t="s">
        <v>27825</v>
      </c>
    </row>
    <row r="4830" spans="1:7" ht="15" customHeight="1">
      <c r="A4830" s="1165" t="str">
        <f t="shared" si="481"/>
        <v>PEXP325WHI</v>
      </c>
      <c r="B4830" s="1165">
        <f>IFERROR(INDEX('PU Holds'!$B$14:$AF$554,MATCH(C4830,'PU Holds'!$B$14:$B$552,FALSE),MATCH(D4830,'PU Holds'!$B$14:$AF$14,FALSE)),0)</f>
        <v>0</v>
      </c>
      <c r="C4830" s="1165" t="str">
        <f t="shared" si="483"/>
        <v>PEXP325</v>
      </c>
      <c r="D4830" s="988" t="str">
        <f>'PU Holds'!$AC$14</f>
        <v>White 
RAL 9010</v>
      </c>
      <c r="E4830" s="1165" t="s">
        <v>27838</v>
      </c>
      <c r="F4830" s="1165" t="s">
        <v>27824</v>
      </c>
      <c r="G4830" s="1170" t="s">
        <v>27825</v>
      </c>
    </row>
    <row r="4831" spans="1:7" ht="15" customHeight="1">
      <c r="A4831" s="1165" t="str">
        <f t="shared" si="481"/>
        <v>PEXP325PUR</v>
      </c>
      <c r="B4831" s="1165">
        <f>IFERROR(INDEX('PU Holds'!$B$14:$AF$554,MATCH(C4831,'PU Holds'!$B$14:$B$552,FALSE),MATCH(D4831,'PU Holds'!$B$14:$AF$14,FALSE)),0)</f>
        <v>0</v>
      </c>
      <c r="C4831" s="1165" t="str">
        <f t="shared" si="483"/>
        <v>PEXP325</v>
      </c>
      <c r="D4831" s="988" t="str">
        <f>'PU Holds'!$AD$14</f>
        <v>US Purple</v>
      </c>
      <c r="E4831" s="1165" t="s">
        <v>27839</v>
      </c>
      <c r="F4831" s="1165" t="s">
        <v>27824</v>
      </c>
      <c r="G4831" s="1170" t="s">
        <v>27825</v>
      </c>
    </row>
    <row r="4832" spans="1:7" ht="15" customHeight="1">
      <c r="A4832" s="1165" t="str">
        <f t="shared" si="481"/>
        <v>PEXP326YEL</v>
      </c>
      <c r="B4832" s="1165">
        <f>IFERROR(INDEX('PU Holds'!$B$14:$AF$554,MATCH(C4832,'PU Holds'!$B$14:$B$552,FALSE),MATCH(D4832,'PU Holds'!$B$14:$AF$14,FALSE)),0)</f>
        <v>0</v>
      </c>
      <c r="C4832" s="1165" t="s">
        <v>28166</v>
      </c>
      <c r="D4832" s="1168" t="str">
        <f>'PU Holds'!$M$14</f>
        <v>Yellow 
RAL 1026</v>
      </c>
      <c r="E4832" s="1165" t="s">
        <v>27823</v>
      </c>
      <c r="F4832" s="1165" t="s">
        <v>27824</v>
      </c>
      <c r="G4832" s="1170" t="s">
        <v>27825</v>
      </c>
    </row>
    <row r="4833" spans="1:7" ht="15" customHeight="1">
      <c r="A4833" s="1165" t="str">
        <f t="shared" si="481"/>
        <v>PEXP326RED</v>
      </c>
      <c r="B4833" s="1165">
        <f>IFERROR(INDEX('PU Holds'!$B$14:$AF$554,MATCH(C4833,'PU Holds'!$B$14:$B$552,FALSE),MATCH(D4833,'PU Holds'!$B$14:$AF$14,FALSE)),0)</f>
        <v>0</v>
      </c>
      <c r="C4833" s="1165" t="str">
        <f t="shared" ref="C4833:C4846" si="484">C4832</f>
        <v>PEXP326</v>
      </c>
      <c r="D4833" s="988" t="str">
        <f>'PU Holds'!$O$14</f>
        <v>Red 
RAL 3020</v>
      </c>
      <c r="E4833" s="1165" t="s">
        <v>27826</v>
      </c>
      <c r="F4833" s="1165" t="s">
        <v>27824</v>
      </c>
      <c r="G4833" s="1170" t="s">
        <v>27825</v>
      </c>
    </row>
    <row r="4834" spans="1:7" ht="15" customHeight="1">
      <c r="A4834" s="1165" t="str">
        <f t="shared" si="481"/>
        <v>PEXP326BLU</v>
      </c>
      <c r="B4834" s="1165">
        <f>IFERROR(INDEX('PU Holds'!$B$14:$AF$554,MATCH(C4834,'PU Holds'!$B$14:$B$552,FALSE),MATCH(D4834,'PU Holds'!$B$14:$AF$14,FALSE)),0)</f>
        <v>0</v>
      </c>
      <c r="C4834" s="1165" t="str">
        <f t="shared" si="484"/>
        <v>PEXP326</v>
      </c>
      <c r="D4834" s="988" t="str">
        <f>'PU Holds'!$P$14</f>
        <v>Blue 
RAL 5015</v>
      </c>
      <c r="E4834" s="1165" t="s">
        <v>27827</v>
      </c>
      <c r="F4834" s="1165" t="s">
        <v>27824</v>
      </c>
      <c r="G4834" s="1170" t="s">
        <v>27825</v>
      </c>
    </row>
    <row r="4835" spans="1:7" ht="15" customHeight="1">
      <c r="A4835" s="1165" t="str">
        <f t="shared" si="481"/>
        <v>PEXP326GRY</v>
      </c>
      <c r="B4835" s="1165">
        <f>IFERROR(INDEX('PU Holds'!$B$14:$AF$554,MATCH(C4835,'PU Holds'!$B$14:$B$552,FALSE),MATCH(D4835,'PU Holds'!$B$14:$AF$14,FALSE)),0)</f>
        <v>0</v>
      </c>
      <c r="C4835" s="1165" t="str">
        <f t="shared" si="484"/>
        <v>PEXP326</v>
      </c>
      <c r="D4835" s="988" t="str">
        <f>'PU Holds'!$Q$14</f>
        <v>Grey 
RAL 7001</v>
      </c>
      <c r="E4835" s="1165" t="s">
        <v>27828</v>
      </c>
      <c r="F4835" s="1165" t="s">
        <v>27824</v>
      </c>
      <c r="G4835" s="1170" t="s">
        <v>27825</v>
      </c>
    </row>
    <row r="4836" spans="1:7" ht="15" customHeight="1">
      <c r="A4836" s="1165" t="str">
        <f t="shared" si="481"/>
        <v>PEXP326BLK</v>
      </c>
      <c r="B4836" s="1165">
        <f>IFERROR(INDEX('PU Holds'!$B$14:$AF$554,MATCH(C4836,'PU Holds'!$B$14:$B$552,FALSE),MATCH(D4836,'PU Holds'!$B$14:$AF$14,FALSE)),0)</f>
        <v>0</v>
      </c>
      <c r="C4836" s="1165" t="str">
        <f t="shared" si="484"/>
        <v>PEXP326</v>
      </c>
      <c r="D4836" s="988" t="str">
        <f>'PU Holds'!$R$14</f>
        <v>Black 
RAL 9005</v>
      </c>
      <c r="E4836" s="1165" t="s">
        <v>27829</v>
      </c>
      <c r="F4836" s="1165" t="s">
        <v>27824</v>
      </c>
      <c r="G4836" s="1170" t="s">
        <v>27825</v>
      </c>
    </row>
    <row r="4837" spans="1:7" ht="15" customHeight="1">
      <c r="A4837" s="1165" t="str">
        <f t="shared" si="481"/>
        <v>PEXP326FLO</v>
      </c>
      <c r="B4837" s="1165">
        <f>IFERROR(INDEX('PU Holds'!$B$14:$AF$554,MATCH(C4837,'PU Holds'!$B$14:$B$552,FALSE),MATCH(D4837,'PU Holds'!$B$14:$AF$14,FALSE)),0)</f>
        <v>0</v>
      </c>
      <c r="C4837" s="1165" t="str">
        <f t="shared" si="484"/>
        <v>PEXP326</v>
      </c>
      <c r="D4837" s="988" t="str">
        <f>'PU Holds'!$S$14</f>
        <v>Fluo 
Orange</v>
      </c>
      <c r="E4837" s="1165" t="s">
        <v>27830</v>
      </c>
      <c r="F4837" s="1165" t="s">
        <v>27824</v>
      </c>
      <c r="G4837" s="1170" t="s">
        <v>27825</v>
      </c>
    </row>
    <row r="4838" spans="1:7" ht="15" customHeight="1">
      <c r="A4838" s="1165" t="str">
        <f t="shared" si="481"/>
        <v>PEXP326FLG</v>
      </c>
      <c r="B4838" s="1165">
        <f>IFERROR(INDEX('PU Holds'!$B$14:$AF$554,MATCH(C4838,'PU Holds'!$B$14:$B$552,FALSE),MATCH(D4838,'PU Holds'!$B$14:$AF$14,FALSE)),0)</f>
        <v>0</v>
      </c>
      <c r="C4838" s="1165" t="str">
        <f t="shared" si="484"/>
        <v>PEXP326</v>
      </c>
      <c r="D4838" s="988" t="str">
        <f>'PU Holds'!$T$14</f>
        <v>Fluo 
Green</v>
      </c>
      <c r="E4838" s="1165" t="s">
        <v>27831</v>
      </c>
      <c r="F4838" s="1165" t="s">
        <v>27824</v>
      </c>
      <c r="G4838" s="1170" t="s">
        <v>27825</v>
      </c>
    </row>
    <row r="4839" spans="1:7" ht="15" customHeight="1">
      <c r="A4839" s="1165" t="str">
        <f t="shared" si="481"/>
        <v>PEXP326FLP</v>
      </c>
      <c r="B4839" s="1165">
        <f>IFERROR(INDEX('PU Holds'!$B$14:$AF$554,MATCH(C4839,'PU Holds'!$B$14:$B$552,FALSE),MATCH(D4839,'PU Holds'!$B$14:$AF$14,FALSE)),0)</f>
        <v>0</v>
      </c>
      <c r="C4839" s="1165" t="str">
        <f t="shared" si="484"/>
        <v>PEXP326</v>
      </c>
      <c r="D4839" s="988" t="str">
        <f>'PU Holds'!$U$14</f>
        <v>Fluo 
Pink</v>
      </c>
      <c r="E4839" s="1165" t="s">
        <v>27832</v>
      </c>
      <c r="F4839" s="1165" t="s">
        <v>27824</v>
      </c>
      <c r="G4839" s="1170" t="s">
        <v>27825</v>
      </c>
    </row>
    <row r="4840" spans="1:7" ht="15" customHeight="1">
      <c r="A4840" s="1165" t="str">
        <f t="shared" si="481"/>
        <v>PEXP326VIO</v>
      </c>
      <c r="B4840" s="1165">
        <f>IFERROR(INDEX('PU Holds'!$B$14:$AF$554,MATCH(C4840,'PU Holds'!$B$14:$B$552,FALSE),MATCH(D4840,'PU Holds'!$B$14:$AF$14,FALSE)),0)</f>
        <v>0</v>
      </c>
      <c r="C4840" s="1165" t="str">
        <f t="shared" si="484"/>
        <v>PEXP326</v>
      </c>
      <c r="D4840" s="988" t="str">
        <f>'PU Holds'!$W$14</f>
        <v>Violet 
RAL 4008</v>
      </c>
      <c r="E4840" s="1165" t="s">
        <v>27833</v>
      </c>
      <c r="F4840" s="1165" t="s">
        <v>27824</v>
      </c>
      <c r="G4840" s="1170" t="s">
        <v>27825</v>
      </c>
    </row>
    <row r="4841" spans="1:7" ht="15" customHeight="1">
      <c r="A4841" s="1165" t="str">
        <f t="shared" si="481"/>
        <v>PEXP326MIN</v>
      </c>
      <c r="B4841" s="1165">
        <f>IFERROR(INDEX('PU Holds'!$B$14:$AF$554,MATCH(C4841,'PU Holds'!$B$14:$B$552,FALSE),MATCH(D4841,'PU Holds'!$B$14:$AF$14,FALSE)),0)</f>
        <v>0</v>
      </c>
      <c r="C4841" s="1165" t="str">
        <f t="shared" si="484"/>
        <v>PEXP326</v>
      </c>
      <c r="D4841" s="988" t="str">
        <f>'PU Holds'!$X$14</f>
        <v>Mint 
RAL 6027</v>
      </c>
      <c r="E4841" s="1165" t="s">
        <v>27834</v>
      </c>
      <c r="F4841" s="1165" t="s">
        <v>27824</v>
      </c>
      <c r="G4841" s="1170" t="s">
        <v>27825</v>
      </c>
    </row>
    <row r="4842" spans="1:7" ht="15" customHeight="1">
      <c r="A4842" s="1165" t="str">
        <f t="shared" si="481"/>
        <v>PEXP326PUK</v>
      </c>
      <c r="B4842" s="1165">
        <f>IFERROR(INDEX('PU Holds'!$B$14:$AF$554,MATCH(C4842,'PU Holds'!$B$14:$B$552,FALSE),MATCH(D4842,'PU Holds'!$B$14:$AF$14,FALSE)),0)</f>
        <v>0</v>
      </c>
      <c r="C4842" s="1165" t="str">
        <f t="shared" si="484"/>
        <v>PEXP326</v>
      </c>
      <c r="D4842" s="988" t="str">
        <f>'PU Holds'!$Z$14</f>
        <v>Green 
(Puke 16-09)</v>
      </c>
      <c r="E4842" s="1165" t="s">
        <v>27835</v>
      </c>
      <c r="F4842" s="1165" t="s">
        <v>27824</v>
      </c>
      <c r="G4842" s="1170" t="s">
        <v>27825</v>
      </c>
    </row>
    <row r="4843" spans="1:7" ht="15" customHeight="1">
      <c r="A4843" s="1165" t="str">
        <f t="shared" si="481"/>
        <v>PEXP326ORA</v>
      </c>
      <c r="B4843" s="1165">
        <f>IFERROR(INDEX('PU Holds'!$B$14:$AF$554,MATCH(C4843,'PU Holds'!$B$14:$B$552,FALSE),MATCH(D4843,'PU Holds'!$B$14:$AF$14,FALSE)),0)</f>
        <v>0</v>
      </c>
      <c r="C4843" s="1165" t="str">
        <f t="shared" si="484"/>
        <v>PEXP326</v>
      </c>
      <c r="D4843" s="988" t="str">
        <f>'PU Holds'!$AA$14</f>
        <v>US Orange
14-01</v>
      </c>
      <c r="E4843" s="1165" t="s">
        <v>27836</v>
      </c>
      <c r="F4843" s="1165" t="s">
        <v>27824</v>
      </c>
      <c r="G4843" s="1170" t="s">
        <v>27825</v>
      </c>
    </row>
    <row r="4844" spans="1:7" ht="15" customHeight="1">
      <c r="A4844" s="1165" t="str">
        <f t="shared" si="481"/>
        <v>PEXP326GRE</v>
      </c>
      <c r="B4844" s="1165">
        <f>IFERROR(INDEX('PU Holds'!$B$14:$AF$554,MATCH(C4844,'PU Holds'!$B$14:$B$552,FALSE),MATCH(D4844,'PU Holds'!$B$14:$AF$14,FALSE)),0)</f>
        <v>0</v>
      </c>
      <c r="C4844" s="1165" t="str">
        <f t="shared" si="484"/>
        <v>PEXP326</v>
      </c>
      <c r="D4844" s="988" t="str">
        <f>'PU Holds'!$AB$14</f>
        <v>US Green 
16 -16</v>
      </c>
      <c r="E4844" s="1165" t="s">
        <v>27837</v>
      </c>
      <c r="F4844" s="1165" t="s">
        <v>27824</v>
      </c>
      <c r="G4844" s="1170" t="s">
        <v>27825</v>
      </c>
    </row>
    <row r="4845" spans="1:7" ht="15" customHeight="1">
      <c r="A4845" s="1165" t="str">
        <f t="shared" si="481"/>
        <v>PEXP326WHI</v>
      </c>
      <c r="B4845" s="1165">
        <f>IFERROR(INDEX('PU Holds'!$B$14:$AF$554,MATCH(C4845,'PU Holds'!$B$14:$B$552,FALSE),MATCH(D4845,'PU Holds'!$B$14:$AF$14,FALSE)),0)</f>
        <v>0</v>
      </c>
      <c r="C4845" s="1165" t="str">
        <f t="shared" si="484"/>
        <v>PEXP326</v>
      </c>
      <c r="D4845" s="988" t="str">
        <f>'PU Holds'!$AC$14</f>
        <v>White 
RAL 9010</v>
      </c>
      <c r="E4845" s="1165" t="s">
        <v>27838</v>
      </c>
      <c r="F4845" s="1165" t="s">
        <v>27824</v>
      </c>
      <c r="G4845" s="1170" t="s">
        <v>27825</v>
      </c>
    </row>
    <row r="4846" spans="1:7" ht="15" customHeight="1">
      <c r="A4846" s="1165" t="str">
        <f t="shared" si="481"/>
        <v>PEXP326PUR</v>
      </c>
      <c r="B4846" s="1165">
        <f>IFERROR(INDEX('PU Holds'!$B$14:$AF$554,MATCH(C4846,'PU Holds'!$B$14:$B$552,FALSE),MATCH(D4846,'PU Holds'!$B$14:$AF$14,FALSE)),0)</f>
        <v>0</v>
      </c>
      <c r="C4846" s="1165" t="str">
        <f t="shared" si="484"/>
        <v>PEXP326</v>
      </c>
      <c r="D4846" s="988" t="str">
        <f>'PU Holds'!$AD$14</f>
        <v>US Purple</v>
      </c>
      <c r="E4846" s="1165" t="s">
        <v>27839</v>
      </c>
      <c r="F4846" s="1165" t="s">
        <v>27824</v>
      </c>
      <c r="G4846" s="1170" t="s">
        <v>27825</v>
      </c>
    </row>
    <row r="4847" spans="1:7" ht="15" customHeight="1">
      <c r="A4847" s="1165" t="str">
        <f t="shared" si="481"/>
        <v>PEXP327YEL</v>
      </c>
      <c r="B4847" s="1165">
        <f>IFERROR(INDEX('PU Holds'!$B$14:$AF$554,MATCH(C4847,'PU Holds'!$B$14:$B$552,FALSE),MATCH(D4847,'PU Holds'!$B$14:$AF$14,FALSE)),0)</f>
        <v>0</v>
      </c>
      <c r="C4847" s="1165" t="s">
        <v>28167</v>
      </c>
      <c r="D4847" s="1168" t="str">
        <f>'PU Holds'!$M$14</f>
        <v>Yellow 
RAL 1026</v>
      </c>
      <c r="E4847" s="1165" t="s">
        <v>27823</v>
      </c>
      <c r="F4847" s="1165" t="s">
        <v>27824</v>
      </c>
      <c r="G4847" s="1170" t="s">
        <v>27825</v>
      </c>
    </row>
    <row r="4848" spans="1:7" ht="15" customHeight="1">
      <c r="A4848" s="1165" t="str">
        <f t="shared" si="481"/>
        <v>PEXP327RED</v>
      </c>
      <c r="B4848" s="1165">
        <f>IFERROR(INDEX('PU Holds'!$B$14:$AF$554,MATCH(C4848,'PU Holds'!$B$14:$B$552,FALSE),MATCH(D4848,'PU Holds'!$B$14:$AF$14,FALSE)),0)</f>
        <v>0</v>
      </c>
      <c r="C4848" s="1165" t="str">
        <f t="shared" ref="C4848:C4861" si="485">C4847</f>
        <v>PEXP327</v>
      </c>
      <c r="D4848" s="988" t="str">
        <f>'PU Holds'!$O$14</f>
        <v>Red 
RAL 3020</v>
      </c>
      <c r="E4848" s="1165" t="s">
        <v>27826</v>
      </c>
      <c r="F4848" s="1165" t="s">
        <v>27824</v>
      </c>
      <c r="G4848" s="1170" t="s">
        <v>27825</v>
      </c>
    </row>
    <row r="4849" spans="1:7" ht="15" customHeight="1">
      <c r="A4849" s="1165" t="str">
        <f t="shared" si="481"/>
        <v>PEXP327BLU</v>
      </c>
      <c r="B4849" s="1165">
        <f>IFERROR(INDEX('PU Holds'!$B$14:$AF$554,MATCH(C4849,'PU Holds'!$B$14:$B$552,FALSE),MATCH(D4849,'PU Holds'!$B$14:$AF$14,FALSE)),0)</f>
        <v>0</v>
      </c>
      <c r="C4849" s="1165" t="str">
        <f t="shared" si="485"/>
        <v>PEXP327</v>
      </c>
      <c r="D4849" s="988" t="str">
        <f>'PU Holds'!$P$14</f>
        <v>Blue 
RAL 5015</v>
      </c>
      <c r="E4849" s="1165" t="s">
        <v>27827</v>
      </c>
      <c r="F4849" s="1165" t="s">
        <v>27824</v>
      </c>
      <c r="G4849" s="1170" t="s">
        <v>27825</v>
      </c>
    </row>
    <row r="4850" spans="1:7" ht="15" customHeight="1">
      <c r="A4850" s="1165" t="str">
        <f t="shared" si="481"/>
        <v>PEXP327GRY</v>
      </c>
      <c r="B4850" s="1165">
        <f>IFERROR(INDEX('PU Holds'!$B$14:$AF$554,MATCH(C4850,'PU Holds'!$B$14:$B$552,FALSE),MATCH(D4850,'PU Holds'!$B$14:$AF$14,FALSE)),0)</f>
        <v>0</v>
      </c>
      <c r="C4850" s="1165" t="str">
        <f t="shared" si="485"/>
        <v>PEXP327</v>
      </c>
      <c r="D4850" s="988" t="str">
        <f>'PU Holds'!$Q$14</f>
        <v>Grey 
RAL 7001</v>
      </c>
      <c r="E4850" s="1165" t="s">
        <v>27828</v>
      </c>
      <c r="F4850" s="1165" t="s">
        <v>27824</v>
      </c>
      <c r="G4850" s="1170" t="s">
        <v>27825</v>
      </c>
    </row>
    <row r="4851" spans="1:7" ht="15" customHeight="1">
      <c r="A4851" s="1165" t="str">
        <f t="shared" ref="A4851:A4861" si="486">CONCATENATE(C4851,E4851)</f>
        <v>PEXP327BLK</v>
      </c>
      <c r="B4851" s="1165">
        <f>IFERROR(INDEX('PU Holds'!$B$14:$AF$554,MATCH(C4851,'PU Holds'!$B$14:$B$552,FALSE),MATCH(D4851,'PU Holds'!$B$14:$AF$14,FALSE)),0)</f>
        <v>0</v>
      </c>
      <c r="C4851" s="1165" t="str">
        <f t="shared" si="485"/>
        <v>PEXP327</v>
      </c>
      <c r="D4851" s="988" t="str">
        <f>'PU Holds'!$R$14</f>
        <v>Black 
RAL 9005</v>
      </c>
      <c r="E4851" s="1165" t="s">
        <v>27829</v>
      </c>
      <c r="F4851" s="1165" t="s">
        <v>27824</v>
      </c>
      <c r="G4851" s="1170" t="s">
        <v>27825</v>
      </c>
    </row>
    <row r="4852" spans="1:7" ht="15" customHeight="1">
      <c r="A4852" s="1165" t="str">
        <f t="shared" si="486"/>
        <v>PEXP327FLO</v>
      </c>
      <c r="B4852" s="1165">
        <f>IFERROR(INDEX('PU Holds'!$B$14:$AF$554,MATCH(C4852,'PU Holds'!$B$14:$B$552,FALSE),MATCH(D4852,'PU Holds'!$B$14:$AF$14,FALSE)),0)</f>
        <v>0</v>
      </c>
      <c r="C4852" s="1165" t="str">
        <f t="shared" si="485"/>
        <v>PEXP327</v>
      </c>
      <c r="D4852" s="988" t="str">
        <f>'PU Holds'!$S$14</f>
        <v>Fluo 
Orange</v>
      </c>
      <c r="E4852" s="1165" t="s">
        <v>27830</v>
      </c>
      <c r="F4852" s="1165" t="s">
        <v>27824</v>
      </c>
      <c r="G4852" s="1170" t="s">
        <v>27825</v>
      </c>
    </row>
    <row r="4853" spans="1:7" ht="15" customHeight="1">
      <c r="A4853" s="1165" t="str">
        <f t="shared" si="486"/>
        <v>PEXP327FLG</v>
      </c>
      <c r="B4853" s="1165">
        <f>IFERROR(INDEX('PU Holds'!$B$14:$AF$554,MATCH(C4853,'PU Holds'!$B$14:$B$552,FALSE),MATCH(D4853,'PU Holds'!$B$14:$AF$14,FALSE)),0)</f>
        <v>0</v>
      </c>
      <c r="C4853" s="1165" t="str">
        <f t="shared" si="485"/>
        <v>PEXP327</v>
      </c>
      <c r="D4853" s="988" t="str">
        <f>'PU Holds'!$T$14</f>
        <v>Fluo 
Green</v>
      </c>
      <c r="E4853" s="1165" t="s">
        <v>27831</v>
      </c>
      <c r="F4853" s="1165" t="s">
        <v>27824</v>
      </c>
      <c r="G4853" s="1170" t="s">
        <v>27825</v>
      </c>
    </row>
    <row r="4854" spans="1:7" ht="15" customHeight="1">
      <c r="A4854" s="1165" t="str">
        <f t="shared" si="486"/>
        <v>PEXP327FLP</v>
      </c>
      <c r="B4854" s="1165">
        <f>IFERROR(INDEX('PU Holds'!$B$14:$AF$554,MATCH(C4854,'PU Holds'!$B$14:$B$552,FALSE),MATCH(D4854,'PU Holds'!$B$14:$AF$14,FALSE)),0)</f>
        <v>0</v>
      </c>
      <c r="C4854" s="1165" t="str">
        <f t="shared" si="485"/>
        <v>PEXP327</v>
      </c>
      <c r="D4854" s="988" t="str">
        <f>'PU Holds'!$U$14</f>
        <v>Fluo 
Pink</v>
      </c>
      <c r="E4854" s="1165" t="s">
        <v>27832</v>
      </c>
      <c r="F4854" s="1165" t="s">
        <v>27824</v>
      </c>
      <c r="G4854" s="1170" t="s">
        <v>27825</v>
      </c>
    </row>
    <row r="4855" spans="1:7" ht="15" customHeight="1">
      <c r="A4855" s="1165" t="str">
        <f t="shared" si="486"/>
        <v>PEXP327VIO</v>
      </c>
      <c r="B4855" s="1165">
        <f>IFERROR(INDEX('PU Holds'!$B$14:$AF$554,MATCH(C4855,'PU Holds'!$B$14:$B$552,FALSE),MATCH(D4855,'PU Holds'!$B$14:$AF$14,FALSE)),0)</f>
        <v>0</v>
      </c>
      <c r="C4855" s="1165" t="str">
        <f t="shared" si="485"/>
        <v>PEXP327</v>
      </c>
      <c r="D4855" s="988" t="str">
        <f>'PU Holds'!$W$14</f>
        <v>Violet 
RAL 4008</v>
      </c>
      <c r="E4855" s="1165" t="s">
        <v>27833</v>
      </c>
      <c r="F4855" s="1165" t="s">
        <v>27824</v>
      </c>
      <c r="G4855" s="1170" t="s">
        <v>27825</v>
      </c>
    </row>
    <row r="4856" spans="1:7" ht="15" customHeight="1">
      <c r="A4856" s="1165" t="str">
        <f t="shared" si="486"/>
        <v>PEXP327MIN</v>
      </c>
      <c r="B4856" s="1165">
        <f>IFERROR(INDEX('PU Holds'!$B$14:$AF$554,MATCH(C4856,'PU Holds'!$B$14:$B$552,FALSE),MATCH(D4856,'PU Holds'!$B$14:$AF$14,FALSE)),0)</f>
        <v>0</v>
      </c>
      <c r="C4856" s="1165" t="str">
        <f t="shared" si="485"/>
        <v>PEXP327</v>
      </c>
      <c r="D4856" s="988" t="str">
        <f>'PU Holds'!$X$14</f>
        <v>Mint 
RAL 6027</v>
      </c>
      <c r="E4856" s="1165" t="s">
        <v>27834</v>
      </c>
      <c r="F4856" s="1165" t="s">
        <v>27824</v>
      </c>
      <c r="G4856" s="1170" t="s">
        <v>27825</v>
      </c>
    </row>
    <row r="4857" spans="1:7" ht="15" customHeight="1">
      <c r="A4857" s="1165" t="str">
        <f t="shared" si="486"/>
        <v>PEXP327PUK</v>
      </c>
      <c r="B4857" s="1165">
        <f>IFERROR(INDEX('PU Holds'!$B$14:$AF$554,MATCH(C4857,'PU Holds'!$B$14:$B$552,FALSE),MATCH(D4857,'PU Holds'!$B$14:$AF$14,FALSE)),0)</f>
        <v>0</v>
      </c>
      <c r="C4857" s="1165" t="str">
        <f t="shared" si="485"/>
        <v>PEXP327</v>
      </c>
      <c r="D4857" s="988" t="str">
        <f>'PU Holds'!$Z$14</f>
        <v>Green 
(Puke 16-09)</v>
      </c>
      <c r="E4857" s="1165" t="s">
        <v>27835</v>
      </c>
      <c r="F4857" s="1165" t="s">
        <v>27824</v>
      </c>
      <c r="G4857" s="1170" t="s">
        <v>27825</v>
      </c>
    </row>
    <row r="4858" spans="1:7" ht="15" customHeight="1">
      <c r="A4858" s="1165" t="str">
        <f t="shared" si="486"/>
        <v>PEXP327ORA</v>
      </c>
      <c r="B4858" s="1165">
        <f>IFERROR(INDEX('PU Holds'!$B$14:$AF$554,MATCH(C4858,'PU Holds'!$B$14:$B$552,FALSE),MATCH(D4858,'PU Holds'!$B$14:$AF$14,FALSE)),0)</f>
        <v>0</v>
      </c>
      <c r="C4858" s="1165" t="str">
        <f t="shared" si="485"/>
        <v>PEXP327</v>
      </c>
      <c r="D4858" s="988" t="str">
        <f>'PU Holds'!$AA$14</f>
        <v>US Orange
14-01</v>
      </c>
      <c r="E4858" s="1165" t="s">
        <v>27836</v>
      </c>
      <c r="F4858" s="1165" t="s">
        <v>27824</v>
      </c>
      <c r="G4858" s="1170" t="s">
        <v>27825</v>
      </c>
    </row>
    <row r="4859" spans="1:7" ht="15" customHeight="1">
      <c r="A4859" s="1165" t="str">
        <f t="shared" si="486"/>
        <v>PEXP327GRE</v>
      </c>
      <c r="B4859" s="1165">
        <f>IFERROR(INDEX('PU Holds'!$B$14:$AF$554,MATCH(C4859,'PU Holds'!$B$14:$B$552,FALSE),MATCH(D4859,'PU Holds'!$B$14:$AF$14,FALSE)),0)</f>
        <v>0</v>
      </c>
      <c r="C4859" s="1165" t="str">
        <f t="shared" si="485"/>
        <v>PEXP327</v>
      </c>
      <c r="D4859" s="988" t="str">
        <f>'PU Holds'!$AB$14</f>
        <v>US Green 
16 -16</v>
      </c>
      <c r="E4859" s="1165" t="s">
        <v>27837</v>
      </c>
      <c r="F4859" s="1165" t="s">
        <v>27824</v>
      </c>
      <c r="G4859" s="1170" t="s">
        <v>27825</v>
      </c>
    </row>
    <row r="4860" spans="1:7" ht="15" customHeight="1">
      <c r="A4860" s="1165" t="str">
        <f t="shared" si="486"/>
        <v>PEXP327WHI</v>
      </c>
      <c r="B4860" s="1165">
        <f>IFERROR(INDEX('PU Holds'!$B$14:$AF$554,MATCH(C4860,'PU Holds'!$B$14:$B$552,FALSE),MATCH(D4860,'PU Holds'!$B$14:$AF$14,FALSE)),0)</f>
        <v>0</v>
      </c>
      <c r="C4860" s="1165" t="str">
        <f t="shared" si="485"/>
        <v>PEXP327</v>
      </c>
      <c r="D4860" s="988" t="str">
        <f>'PU Holds'!$AC$14</f>
        <v>White 
RAL 9010</v>
      </c>
      <c r="E4860" s="1165" t="s">
        <v>27838</v>
      </c>
      <c r="F4860" s="1165" t="s">
        <v>27824</v>
      </c>
      <c r="G4860" s="1170" t="s">
        <v>27825</v>
      </c>
    </row>
    <row r="4861" spans="1:7" ht="15" customHeight="1">
      <c r="A4861" s="1165" t="str">
        <f t="shared" si="486"/>
        <v>PEXP327PUR</v>
      </c>
      <c r="B4861" s="1165">
        <f>IFERROR(INDEX('PU Holds'!$B$14:$AF$554,MATCH(C4861,'PU Holds'!$B$14:$B$552,FALSE),MATCH(D4861,'PU Holds'!$B$14:$AF$14,FALSE)),0)</f>
        <v>0</v>
      </c>
      <c r="C4861" s="1165" t="str">
        <f t="shared" si="485"/>
        <v>PEXP327</v>
      </c>
      <c r="D4861" s="988" t="str">
        <f>'PU Holds'!$AD$14</f>
        <v>US Purple</v>
      </c>
      <c r="E4861" s="1165" t="s">
        <v>27839</v>
      </c>
      <c r="F4861" s="1165" t="s">
        <v>27824</v>
      </c>
      <c r="G4861" s="1170" t="s">
        <v>27825</v>
      </c>
    </row>
    <row r="4862" spans="1:7" ht="15" customHeight="1">
      <c r="A4862" s="1165" t="str">
        <f t="shared" ref="A4862:A4903" si="487">CONCATENATE(C4862,E4862)</f>
        <v>PEXP328YEL</v>
      </c>
      <c r="B4862" s="1165">
        <f>IFERROR(INDEX('PU Holds'!$B$14:$AF$554,MATCH(C4862,'PU Holds'!$B$14:$B$552,FALSE),MATCH(D4862,'PU Holds'!$B$14:$AF$14,FALSE)),0)</f>
        <v>0</v>
      </c>
      <c r="C4862" s="1165" t="s">
        <v>28168</v>
      </c>
      <c r="D4862" s="1168" t="str">
        <f>'PU Holds'!$M$14</f>
        <v>Yellow 
RAL 1026</v>
      </c>
      <c r="E4862" s="1165" t="s">
        <v>27823</v>
      </c>
      <c r="F4862" s="1165" t="s">
        <v>27824</v>
      </c>
      <c r="G4862" s="1170" t="s">
        <v>27825</v>
      </c>
    </row>
    <row r="4863" spans="1:7" ht="15" customHeight="1">
      <c r="A4863" s="1165" t="str">
        <f t="shared" si="487"/>
        <v>PEXP328RED</v>
      </c>
      <c r="B4863" s="1165">
        <f>IFERROR(INDEX('PU Holds'!$B$14:$AF$554,MATCH(C4863,'PU Holds'!$B$14:$B$552,FALSE),MATCH(D4863,'PU Holds'!$B$14:$AF$14,FALSE)),0)</f>
        <v>0</v>
      </c>
      <c r="C4863" s="1165" t="str">
        <f t="shared" ref="C4863:C4876" si="488">C4862</f>
        <v>PEXP328</v>
      </c>
      <c r="D4863" s="988" t="str">
        <f>'PU Holds'!$O$14</f>
        <v>Red 
RAL 3020</v>
      </c>
      <c r="E4863" s="1165" t="s">
        <v>27826</v>
      </c>
      <c r="F4863" s="1165" t="s">
        <v>27824</v>
      </c>
      <c r="G4863" s="1170" t="s">
        <v>27825</v>
      </c>
    </row>
    <row r="4864" spans="1:7" ht="15" customHeight="1">
      <c r="A4864" s="1165" t="str">
        <f t="shared" si="487"/>
        <v>PEXP328BLU</v>
      </c>
      <c r="B4864" s="1165">
        <f>IFERROR(INDEX('PU Holds'!$B$14:$AF$554,MATCH(C4864,'PU Holds'!$B$14:$B$552,FALSE),MATCH(D4864,'PU Holds'!$B$14:$AF$14,FALSE)),0)</f>
        <v>0</v>
      </c>
      <c r="C4864" s="1165" t="str">
        <f t="shared" si="488"/>
        <v>PEXP328</v>
      </c>
      <c r="D4864" s="988" t="str">
        <f>'PU Holds'!$P$14</f>
        <v>Blue 
RAL 5015</v>
      </c>
      <c r="E4864" s="1165" t="s">
        <v>27827</v>
      </c>
      <c r="F4864" s="1165" t="s">
        <v>27824</v>
      </c>
      <c r="G4864" s="1170" t="s">
        <v>27825</v>
      </c>
    </row>
    <row r="4865" spans="1:7" ht="15" customHeight="1">
      <c r="A4865" s="1165" t="str">
        <f t="shared" si="487"/>
        <v>PEXP328GRY</v>
      </c>
      <c r="B4865" s="1165">
        <f>IFERROR(INDEX('PU Holds'!$B$14:$AF$554,MATCH(C4865,'PU Holds'!$B$14:$B$552,FALSE),MATCH(D4865,'PU Holds'!$B$14:$AF$14,FALSE)),0)</f>
        <v>0</v>
      </c>
      <c r="C4865" s="1165" t="str">
        <f t="shared" si="488"/>
        <v>PEXP328</v>
      </c>
      <c r="D4865" s="988" t="str">
        <f>'PU Holds'!$Q$14</f>
        <v>Grey 
RAL 7001</v>
      </c>
      <c r="E4865" s="1165" t="s">
        <v>27828</v>
      </c>
      <c r="F4865" s="1165" t="s">
        <v>27824</v>
      </c>
      <c r="G4865" s="1170" t="s">
        <v>27825</v>
      </c>
    </row>
    <row r="4866" spans="1:7" ht="15" customHeight="1">
      <c r="A4866" s="1165" t="str">
        <f t="shared" si="487"/>
        <v>PEXP328BLK</v>
      </c>
      <c r="B4866" s="1165">
        <f>IFERROR(INDEX('PU Holds'!$B$14:$AF$554,MATCH(C4866,'PU Holds'!$B$14:$B$552,FALSE),MATCH(D4866,'PU Holds'!$B$14:$AF$14,FALSE)),0)</f>
        <v>0</v>
      </c>
      <c r="C4866" s="1165" t="str">
        <f t="shared" si="488"/>
        <v>PEXP328</v>
      </c>
      <c r="D4866" s="988" t="str">
        <f>'PU Holds'!$R$14</f>
        <v>Black 
RAL 9005</v>
      </c>
      <c r="E4866" s="1165" t="s">
        <v>27829</v>
      </c>
      <c r="F4866" s="1165" t="s">
        <v>27824</v>
      </c>
      <c r="G4866" s="1170" t="s">
        <v>27825</v>
      </c>
    </row>
    <row r="4867" spans="1:7" ht="15" customHeight="1">
      <c r="A4867" s="1165" t="str">
        <f t="shared" si="487"/>
        <v>PEXP328FLO</v>
      </c>
      <c r="B4867" s="1165">
        <f>IFERROR(INDEX('PU Holds'!$B$14:$AF$554,MATCH(C4867,'PU Holds'!$B$14:$B$552,FALSE),MATCH(D4867,'PU Holds'!$B$14:$AF$14,FALSE)),0)</f>
        <v>0</v>
      </c>
      <c r="C4867" s="1165" t="str">
        <f t="shared" si="488"/>
        <v>PEXP328</v>
      </c>
      <c r="D4867" s="988" t="str">
        <f>'PU Holds'!$S$14</f>
        <v>Fluo 
Orange</v>
      </c>
      <c r="E4867" s="1165" t="s">
        <v>27830</v>
      </c>
      <c r="F4867" s="1165" t="s">
        <v>27824</v>
      </c>
      <c r="G4867" s="1170" t="s">
        <v>27825</v>
      </c>
    </row>
    <row r="4868" spans="1:7" ht="15" customHeight="1">
      <c r="A4868" s="1165" t="str">
        <f t="shared" si="487"/>
        <v>PEXP328FLG</v>
      </c>
      <c r="B4868" s="1165">
        <f>IFERROR(INDEX('PU Holds'!$B$14:$AF$554,MATCH(C4868,'PU Holds'!$B$14:$B$552,FALSE),MATCH(D4868,'PU Holds'!$B$14:$AF$14,FALSE)),0)</f>
        <v>0</v>
      </c>
      <c r="C4868" s="1165" t="str">
        <f t="shared" si="488"/>
        <v>PEXP328</v>
      </c>
      <c r="D4868" s="988" t="str">
        <f>'PU Holds'!$T$14</f>
        <v>Fluo 
Green</v>
      </c>
      <c r="E4868" s="1165" t="s">
        <v>27831</v>
      </c>
      <c r="F4868" s="1165" t="s">
        <v>27824</v>
      </c>
      <c r="G4868" s="1170" t="s">
        <v>27825</v>
      </c>
    </row>
    <row r="4869" spans="1:7" ht="15" customHeight="1">
      <c r="A4869" s="1165" t="str">
        <f t="shared" si="487"/>
        <v>PEXP328FLP</v>
      </c>
      <c r="B4869" s="1165">
        <f>IFERROR(INDEX('PU Holds'!$B$14:$AF$554,MATCH(C4869,'PU Holds'!$B$14:$B$552,FALSE),MATCH(D4869,'PU Holds'!$B$14:$AF$14,FALSE)),0)</f>
        <v>0</v>
      </c>
      <c r="C4869" s="1165" t="str">
        <f t="shared" si="488"/>
        <v>PEXP328</v>
      </c>
      <c r="D4869" s="988" t="str">
        <f>'PU Holds'!$U$14</f>
        <v>Fluo 
Pink</v>
      </c>
      <c r="E4869" s="1165" t="s">
        <v>27832</v>
      </c>
      <c r="F4869" s="1165" t="s">
        <v>27824</v>
      </c>
      <c r="G4869" s="1170" t="s">
        <v>27825</v>
      </c>
    </row>
    <row r="4870" spans="1:7" ht="15" customHeight="1">
      <c r="A4870" s="1165" t="str">
        <f t="shared" si="487"/>
        <v>PEXP328VIO</v>
      </c>
      <c r="B4870" s="1165">
        <f>IFERROR(INDEX('PU Holds'!$B$14:$AF$554,MATCH(C4870,'PU Holds'!$B$14:$B$552,FALSE),MATCH(D4870,'PU Holds'!$B$14:$AF$14,FALSE)),0)</f>
        <v>0</v>
      </c>
      <c r="C4870" s="1165" t="str">
        <f t="shared" si="488"/>
        <v>PEXP328</v>
      </c>
      <c r="D4870" s="988" t="str">
        <f>'PU Holds'!$W$14</f>
        <v>Violet 
RAL 4008</v>
      </c>
      <c r="E4870" s="1165" t="s">
        <v>27833</v>
      </c>
      <c r="F4870" s="1165" t="s">
        <v>27824</v>
      </c>
      <c r="G4870" s="1170" t="s">
        <v>27825</v>
      </c>
    </row>
    <row r="4871" spans="1:7" ht="15" customHeight="1">
      <c r="A4871" s="1165" t="str">
        <f t="shared" si="487"/>
        <v>PEXP328MIN</v>
      </c>
      <c r="B4871" s="1165">
        <f>IFERROR(INDEX('PU Holds'!$B$14:$AF$554,MATCH(C4871,'PU Holds'!$B$14:$B$552,FALSE),MATCH(D4871,'PU Holds'!$B$14:$AF$14,FALSE)),0)</f>
        <v>0</v>
      </c>
      <c r="C4871" s="1165" t="str">
        <f t="shared" si="488"/>
        <v>PEXP328</v>
      </c>
      <c r="D4871" s="988" t="str">
        <f>'PU Holds'!$X$14</f>
        <v>Mint 
RAL 6027</v>
      </c>
      <c r="E4871" s="1165" t="s">
        <v>27834</v>
      </c>
      <c r="F4871" s="1165" t="s">
        <v>27824</v>
      </c>
      <c r="G4871" s="1170" t="s">
        <v>27825</v>
      </c>
    </row>
    <row r="4872" spans="1:7" ht="15" customHeight="1">
      <c r="A4872" s="1165" t="str">
        <f t="shared" si="487"/>
        <v>PEXP328PUK</v>
      </c>
      <c r="B4872" s="1165">
        <f>IFERROR(INDEX('PU Holds'!$B$14:$AF$554,MATCH(C4872,'PU Holds'!$B$14:$B$552,FALSE),MATCH(D4872,'PU Holds'!$B$14:$AF$14,FALSE)),0)</f>
        <v>0</v>
      </c>
      <c r="C4872" s="1165" t="str">
        <f t="shared" si="488"/>
        <v>PEXP328</v>
      </c>
      <c r="D4872" s="988" t="str">
        <f>'PU Holds'!$Z$14</f>
        <v>Green 
(Puke 16-09)</v>
      </c>
      <c r="E4872" s="1165" t="s">
        <v>27835</v>
      </c>
      <c r="F4872" s="1165" t="s">
        <v>27824</v>
      </c>
      <c r="G4872" s="1170" t="s">
        <v>27825</v>
      </c>
    </row>
    <row r="4873" spans="1:7" ht="15" customHeight="1">
      <c r="A4873" s="1165" t="str">
        <f t="shared" si="487"/>
        <v>PEXP328ORA</v>
      </c>
      <c r="B4873" s="1165">
        <f>IFERROR(INDEX('PU Holds'!$B$14:$AF$554,MATCH(C4873,'PU Holds'!$B$14:$B$552,FALSE),MATCH(D4873,'PU Holds'!$B$14:$AF$14,FALSE)),0)</f>
        <v>0</v>
      </c>
      <c r="C4873" s="1165" t="str">
        <f t="shared" si="488"/>
        <v>PEXP328</v>
      </c>
      <c r="D4873" s="988" t="str">
        <f>'PU Holds'!$AA$14</f>
        <v>US Orange
14-01</v>
      </c>
      <c r="E4873" s="1165" t="s">
        <v>27836</v>
      </c>
      <c r="F4873" s="1165" t="s">
        <v>27824</v>
      </c>
      <c r="G4873" s="1170" t="s">
        <v>27825</v>
      </c>
    </row>
    <row r="4874" spans="1:7" ht="15" customHeight="1">
      <c r="A4874" s="1165" t="str">
        <f t="shared" si="487"/>
        <v>PEXP328GRE</v>
      </c>
      <c r="B4874" s="1165">
        <f>IFERROR(INDEX('PU Holds'!$B$14:$AF$554,MATCH(C4874,'PU Holds'!$B$14:$B$552,FALSE),MATCH(D4874,'PU Holds'!$B$14:$AF$14,FALSE)),0)</f>
        <v>0</v>
      </c>
      <c r="C4874" s="1165" t="str">
        <f t="shared" si="488"/>
        <v>PEXP328</v>
      </c>
      <c r="D4874" s="988" t="str">
        <f>'PU Holds'!$AB$14</f>
        <v>US Green 
16 -16</v>
      </c>
      <c r="E4874" s="1165" t="s">
        <v>27837</v>
      </c>
      <c r="F4874" s="1165" t="s">
        <v>27824</v>
      </c>
      <c r="G4874" s="1170" t="s">
        <v>27825</v>
      </c>
    </row>
    <row r="4875" spans="1:7" ht="15" customHeight="1">
      <c r="A4875" s="1165" t="str">
        <f t="shared" si="487"/>
        <v>PEXP328WHI</v>
      </c>
      <c r="B4875" s="1165">
        <f>IFERROR(INDEX('PU Holds'!$B$14:$AF$554,MATCH(C4875,'PU Holds'!$B$14:$B$552,FALSE),MATCH(D4875,'PU Holds'!$B$14:$AF$14,FALSE)),0)</f>
        <v>0</v>
      </c>
      <c r="C4875" s="1165" t="str">
        <f t="shared" si="488"/>
        <v>PEXP328</v>
      </c>
      <c r="D4875" s="988" t="str">
        <f>'PU Holds'!$AC$14</f>
        <v>White 
RAL 9010</v>
      </c>
      <c r="E4875" s="1165" t="s">
        <v>27838</v>
      </c>
      <c r="F4875" s="1165" t="s">
        <v>27824</v>
      </c>
      <c r="G4875" s="1170" t="s">
        <v>27825</v>
      </c>
    </row>
    <row r="4876" spans="1:7" ht="15" customHeight="1">
      <c r="A4876" s="1165" t="str">
        <f t="shared" si="487"/>
        <v>PEXP328PUR</v>
      </c>
      <c r="B4876" s="1165">
        <f>IFERROR(INDEX('PU Holds'!$B$14:$AF$554,MATCH(C4876,'PU Holds'!$B$14:$B$552,FALSE),MATCH(D4876,'PU Holds'!$B$14:$AF$14,FALSE)),0)</f>
        <v>0</v>
      </c>
      <c r="C4876" s="1165" t="str">
        <f t="shared" si="488"/>
        <v>PEXP328</v>
      </c>
      <c r="D4876" s="988" t="str">
        <f>'PU Holds'!$AD$14</f>
        <v>US Purple</v>
      </c>
      <c r="E4876" s="1165" t="s">
        <v>27839</v>
      </c>
      <c r="F4876" s="1165" t="s">
        <v>27824</v>
      </c>
      <c r="G4876" s="1170" t="s">
        <v>27825</v>
      </c>
    </row>
    <row r="4877" spans="1:7" ht="15" customHeight="1">
      <c r="A4877" s="1165" t="str">
        <f t="shared" si="487"/>
        <v>PEXP329YEL</v>
      </c>
      <c r="B4877" s="1165">
        <f>IFERROR(INDEX('PU Holds'!$B$14:$AF$554,MATCH(C4877,'PU Holds'!$B$14:$B$552,FALSE),MATCH(D4877,'PU Holds'!$B$14:$AF$14,FALSE)),0)</f>
        <v>0</v>
      </c>
      <c r="C4877" s="1165" t="s">
        <v>28169</v>
      </c>
      <c r="D4877" s="1168" t="str">
        <f>'PU Holds'!$M$14</f>
        <v>Yellow 
RAL 1026</v>
      </c>
      <c r="E4877" s="1165" t="s">
        <v>27823</v>
      </c>
      <c r="F4877" s="1165" t="s">
        <v>27824</v>
      </c>
      <c r="G4877" s="1170" t="s">
        <v>27825</v>
      </c>
    </row>
    <row r="4878" spans="1:7" ht="15" customHeight="1">
      <c r="A4878" s="1165" t="str">
        <f t="shared" si="487"/>
        <v>PEXP329RED</v>
      </c>
      <c r="B4878" s="1165">
        <f>IFERROR(INDEX('PU Holds'!$B$14:$AF$554,MATCH(C4878,'PU Holds'!$B$14:$B$552,FALSE),MATCH(D4878,'PU Holds'!$B$14:$AF$14,FALSE)),0)</f>
        <v>0</v>
      </c>
      <c r="C4878" s="1165" t="str">
        <f t="shared" ref="C4878:C4891" si="489">C4877</f>
        <v>PEXP329</v>
      </c>
      <c r="D4878" s="988" t="str">
        <f>'PU Holds'!$O$14</f>
        <v>Red 
RAL 3020</v>
      </c>
      <c r="E4878" s="1165" t="s">
        <v>27826</v>
      </c>
      <c r="F4878" s="1165" t="s">
        <v>27824</v>
      </c>
      <c r="G4878" s="1170" t="s">
        <v>27825</v>
      </c>
    </row>
    <row r="4879" spans="1:7" ht="15" customHeight="1">
      <c r="A4879" s="1165" t="str">
        <f t="shared" si="487"/>
        <v>PEXP329BLU</v>
      </c>
      <c r="B4879" s="1165">
        <f>IFERROR(INDEX('PU Holds'!$B$14:$AF$554,MATCH(C4879,'PU Holds'!$B$14:$B$552,FALSE),MATCH(D4879,'PU Holds'!$B$14:$AF$14,FALSE)),0)</f>
        <v>0</v>
      </c>
      <c r="C4879" s="1165" t="str">
        <f t="shared" si="489"/>
        <v>PEXP329</v>
      </c>
      <c r="D4879" s="988" t="str">
        <f>'PU Holds'!$P$14</f>
        <v>Blue 
RAL 5015</v>
      </c>
      <c r="E4879" s="1165" t="s">
        <v>27827</v>
      </c>
      <c r="F4879" s="1165" t="s">
        <v>27824</v>
      </c>
      <c r="G4879" s="1170" t="s">
        <v>27825</v>
      </c>
    </row>
    <row r="4880" spans="1:7" ht="15" customHeight="1">
      <c r="A4880" s="1165" t="str">
        <f t="shared" si="487"/>
        <v>PEXP329GRY</v>
      </c>
      <c r="B4880" s="1165">
        <f>IFERROR(INDEX('PU Holds'!$B$14:$AF$554,MATCH(C4880,'PU Holds'!$B$14:$B$552,FALSE),MATCH(D4880,'PU Holds'!$B$14:$AF$14,FALSE)),0)</f>
        <v>0</v>
      </c>
      <c r="C4880" s="1165" t="str">
        <f t="shared" si="489"/>
        <v>PEXP329</v>
      </c>
      <c r="D4880" s="988" t="str">
        <f>'PU Holds'!$Q$14</f>
        <v>Grey 
RAL 7001</v>
      </c>
      <c r="E4880" s="1165" t="s">
        <v>27828</v>
      </c>
      <c r="F4880" s="1165" t="s">
        <v>27824</v>
      </c>
      <c r="G4880" s="1170" t="s">
        <v>27825</v>
      </c>
    </row>
    <row r="4881" spans="1:7" ht="15" customHeight="1">
      <c r="A4881" s="1165" t="str">
        <f t="shared" si="487"/>
        <v>PEXP329BLK</v>
      </c>
      <c r="B4881" s="1165">
        <f>IFERROR(INDEX('PU Holds'!$B$14:$AF$554,MATCH(C4881,'PU Holds'!$B$14:$B$552,FALSE),MATCH(D4881,'PU Holds'!$B$14:$AF$14,FALSE)),0)</f>
        <v>0</v>
      </c>
      <c r="C4881" s="1165" t="str">
        <f t="shared" si="489"/>
        <v>PEXP329</v>
      </c>
      <c r="D4881" s="988" t="str">
        <f>'PU Holds'!$R$14</f>
        <v>Black 
RAL 9005</v>
      </c>
      <c r="E4881" s="1165" t="s">
        <v>27829</v>
      </c>
      <c r="F4881" s="1165" t="s">
        <v>27824</v>
      </c>
      <c r="G4881" s="1170" t="s">
        <v>27825</v>
      </c>
    </row>
    <row r="4882" spans="1:7" ht="15" customHeight="1">
      <c r="A4882" s="1165" t="str">
        <f t="shared" si="487"/>
        <v>PEXP329FLO</v>
      </c>
      <c r="B4882" s="1165">
        <f>IFERROR(INDEX('PU Holds'!$B$14:$AF$554,MATCH(C4882,'PU Holds'!$B$14:$B$552,FALSE),MATCH(D4882,'PU Holds'!$B$14:$AF$14,FALSE)),0)</f>
        <v>0</v>
      </c>
      <c r="C4882" s="1165" t="str">
        <f t="shared" si="489"/>
        <v>PEXP329</v>
      </c>
      <c r="D4882" s="988" t="str">
        <f>'PU Holds'!$S$14</f>
        <v>Fluo 
Orange</v>
      </c>
      <c r="E4882" s="1165" t="s">
        <v>27830</v>
      </c>
      <c r="F4882" s="1165" t="s">
        <v>27824</v>
      </c>
      <c r="G4882" s="1170" t="s">
        <v>27825</v>
      </c>
    </row>
    <row r="4883" spans="1:7" ht="15" customHeight="1">
      <c r="A4883" s="1165" t="str">
        <f t="shared" si="487"/>
        <v>PEXP329FLG</v>
      </c>
      <c r="B4883" s="1165">
        <f>IFERROR(INDEX('PU Holds'!$B$14:$AF$554,MATCH(C4883,'PU Holds'!$B$14:$B$552,FALSE),MATCH(D4883,'PU Holds'!$B$14:$AF$14,FALSE)),0)</f>
        <v>0</v>
      </c>
      <c r="C4883" s="1165" t="str">
        <f t="shared" si="489"/>
        <v>PEXP329</v>
      </c>
      <c r="D4883" s="988" t="str">
        <f>'PU Holds'!$T$14</f>
        <v>Fluo 
Green</v>
      </c>
      <c r="E4883" s="1165" t="s">
        <v>27831</v>
      </c>
      <c r="F4883" s="1165" t="s">
        <v>27824</v>
      </c>
      <c r="G4883" s="1170" t="s">
        <v>27825</v>
      </c>
    </row>
    <row r="4884" spans="1:7" ht="15" customHeight="1">
      <c r="A4884" s="1165" t="str">
        <f t="shared" si="487"/>
        <v>PEXP329FLP</v>
      </c>
      <c r="B4884" s="1165">
        <f>IFERROR(INDEX('PU Holds'!$B$14:$AF$554,MATCH(C4884,'PU Holds'!$B$14:$B$552,FALSE),MATCH(D4884,'PU Holds'!$B$14:$AF$14,FALSE)),0)</f>
        <v>0</v>
      </c>
      <c r="C4884" s="1165" t="str">
        <f t="shared" si="489"/>
        <v>PEXP329</v>
      </c>
      <c r="D4884" s="988" t="str">
        <f>'PU Holds'!$U$14</f>
        <v>Fluo 
Pink</v>
      </c>
      <c r="E4884" s="1165" t="s">
        <v>27832</v>
      </c>
      <c r="F4884" s="1165" t="s">
        <v>27824</v>
      </c>
      <c r="G4884" s="1170" t="s">
        <v>27825</v>
      </c>
    </row>
    <row r="4885" spans="1:7" ht="15" customHeight="1">
      <c r="A4885" s="1165" t="str">
        <f t="shared" si="487"/>
        <v>PEXP329VIO</v>
      </c>
      <c r="B4885" s="1165">
        <f>IFERROR(INDEX('PU Holds'!$B$14:$AF$554,MATCH(C4885,'PU Holds'!$B$14:$B$552,FALSE),MATCH(D4885,'PU Holds'!$B$14:$AF$14,FALSE)),0)</f>
        <v>0</v>
      </c>
      <c r="C4885" s="1165" t="str">
        <f t="shared" si="489"/>
        <v>PEXP329</v>
      </c>
      <c r="D4885" s="988" t="str">
        <f>'PU Holds'!$W$14</f>
        <v>Violet 
RAL 4008</v>
      </c>
      <c r="E4885" s="1165" t="s">
        <v>27833</v>
      </c>
      <c r="F4885" s="1165" t="s">
        <v>27824</v>
      </c>
      <c r="G4885" s="1170" t="s">
        <v>27825</v>
      </c>
    </row>
    <row r="4886" spans="1:7" ht="15" customHeight="1">
      <c r="A4886" s="1165" t="str">
        <f t="shared" si="487"/>
        <v>PEXP329MIN</v>
      </c>
      <c r="B4886" s="1165">
        <f>IFERROR(INDEX('PU Holds'!$B$14:$AF$554,MATCH(C4886,'PU Holds'!$B$14:$B$552,FALSE),MATCH(D4886,'PU Holds'!$B$14:$AF$14,FALSE)),0)</f>
        <v>0</v>
      </c>
      <c r="C4886" s="1165" t="str">
        <f t="shared" si="489"/>
        <v>PEXP329</v>
      </c>
      <c r="D4886" s="988" t="str">
        <f>'PU Holds'!$X$14</f>
        <v>Mint 
RAL 6027</v>
      </c>
      <c r="E4886" s="1165" t="s">
        <v>27834</v>
      </c>
      <c r="F4886" s="1165" t="s">
        <v>27824</v>
      </c>
      <c r="G4886" s="1170" t="s">
        <v>27825</v>
      </c>
    </row>
    <row r="4887" spans="1:7" ht="15" customHeight="1">
      <c r="A4887" s="1165" t="str">
        <f t="shared" si="487"/>
        <v>PEXP329PUK</v>
      </c>
      <c r="B4887" s="1165">
        <f>IFERROR(INDEX('PU Holds'!$B$14:$AF$554,MATCH(C4887,'PU Holds'!$B$14:$B$552,FALSE),MATCH(D4887,'PU Holds'!$B$14:$AF$14,FALSE)),0)</f>
        <v>0</v>
      </c>
      <c r="C4887" s="1165" t="str">
        <f t="shared" si="489"/>
        <v>PEXP329</v>
      </c>
      <c r="D4887" s="988" t="str">
        <f>'PU Holds'!$Z$14</f>
        <v>Green 
(Puke 16-09)</v>
      </c>
      <c r="E4887" s="1165" t="s">
        <v>27835</v>
      </c>
      <c r="F4887" s="1165" t="s">
        <v>27824</v>
      </c>
      <c r="G4887" s="1170" t="s">
        <v>27825</v>
      </c>
    </row>
    <row r="4888" spans="1:7" ht="15" customHeight="1">
      <c r="A4888" s="1165" t="str">
        <f t="shared" si="487"/>
        <v>PEXP329ORA</v>
      </c>
      <c r="B4888" s="1165">
        <f>IFERROR(INDEX('PU Holds'!$B$14:$AF$554,MATCH(C4888,'PU Holds'!$B$14:$B$552,FALSE),MATCH(D4888,'PU Holds'!$B$14:$AF$14,FALSE)),0)</f>
        <v>0</v>
      </c>
      <c r="C4888" s="1165" t="str">
        <f t="shared" si="489"/>
        <v>PEXP329</v>
      </c>
      <c r="D4888" s="988" t="str">
        <f>'PU Holds'!$AA$14</f>
        <v>US Orange
14-01</v>
      </c>
      <c r="E4888" s="1165" t="s">
        <v>27836</v>
      </c>
      <c r="F4888" s="1165" t="s">
        <v>27824</v>
      </c>
      <c r="G4888" s="1170" t="s">
        <v>27825</v>
      </c>
    </row>
    <row r="4889" spans="1:7" ht="15" customHeight="1">
      <c r="A4889" s="1165" t="str">
        <f t="shared" si="487"/>
        <v>PEXP329GRE</v>
      </c>
      <c r="B4889" s="1165">
        <f>IFERROR(INDEX('PU Holds'!$B$14:$AF$554,MATCH(C4889,'PU Holds'!$B$14:$B$552,FALSE),MATCH(D4889,'PU Holds'!$B$14:$AF$14,FALSE)),0)</f>
        <v>0</v>
      </c>
      <c r="C4889" s="1165" t="str">
        <f t="shared" si="489"/>
        <v>PEXP329</v>
      </c>
      <c r="D4889" s="988" t="str">
        <f>'PU Holds'!$AB$14</f>
        <v>US Green 
16 -16</v>
      </c>
      <c r="E4889" s="1165" t="s">
        <v>27837</v>
      </c>
      <c r="F4889" s="1165" t="s">
        <v>27824</v>
      </c>
      <c r="G4889" s="1170" t="s">
        <v>27825</v>
      </c>
    </row>
    <row r="4890" spans="1:7" ht="15" customHeight="1">
      <c r="A4890" s="1165" t="str">
        <f t="shared" si="487"/>
        <v>PEXP329WHI</v>
      </c>
      <c r="B4890" s="1165">
        <f>IFERROR(INDEX('PU Holds'!$B$14:$AF$554,MATCH(C4890,'PU Holds'!$B$14:$B$552,FALSE),MATCH(D4890,'PU Holds'!$B$14:$AF$14,FALSE)),0)</f>
        <v>0</v>
      </c>
      <c r="C4890" s="1165" t="str">
        <f t="shared" si="489"/>
        <v>PEXP329</v>
      </c>
      <c r="D4890" s="988" t="str">
        <f>'PU Holds'!$AC$14</f>
        <v>White 
RAL 9010</v>
      </c>
      <c r="E4890" s="1165" t="s">
        <v>27838</v>
      </c>
      <c r="F4890" s="1165" t="s">
        <v>27824</v>
      </c>
      <c r="G4890" s="1170" t="s">
        <v>27825</v>
      </c>
    </row>
    <row r="4891" spans="1:7" ht="15" customHeight="1">
      <c r="A4891" s="1165" t="str">
        <f t="shared" si="487"/>
        <v>PEXP329PUR</v>
      </c>
      <c r="B4891" s="1165">
        <f>IFERROR(INDEX('PU Holds'!$B$14:$AF$554,MATCH(C4891,'PU Holds'!$B$14:$B$552,FALSE),MATCH(D4891,'PU Holds'!$B$14:$AF$14,FALSE)),0)</f>
        <v>0</v>
      </c>
      <c r="C4891" s="1165" t="str">
        <f t="shared" si="489"/>
        <v>PEXP329</v>
      </c>
      <c r="D4891" s="988" t="str">
        <f>'PU Holds'!$AD$14</f>
        <v>US Purple</v>
      </c>
      <c r="E4891" s="1165" t="s">
        <v>27839</v>
      </c>
      <c r="F4891" s="1165" t="s">
        <v>27824</v>
      </c>
      <c r="G4891" s="1170" t="s">
        <v>27825</v>
      </c>
    </row>
    <row r="4892" spans="1:7" ht="15" customHeight="1">
      <c r="A4892" s="1165" t="str">
        <f t="shared" si="487"/>
        <v>PEXP330WHI</v>
      </c>
      <c r="B4892" s="1165">
        <f>IFERROR(INDEX('PE Holds'!$B$15:$AF$554,MATCH(C4892,'PE Holds'!$B$15:$B$552,FALSE),MATCH(D4892,'PE Holds'!$B$15:$AF$15,FALSE)),0)</f>
        <v>0</v>
      </c>
      <c r="C4892" s="1165" t="s">
        <v>28170</v>
      </c>
      <c r="D4892" s="1166" t="str">
        <f>'PE Holds'!$L$15</f>
        <v>White 
RAL 9016</v>
      </c>
      <c r="E4892" s="1165" t="s">
        <v>27838</v>
      </c>
      <c r="F4892" s="1165" t="s">
        <v>27824</v>
      </c>
      <c r="G4892" s="1170" t="s">
        <v>28040</v>
      </c>
    </row>
    <row r="4893" spans="1:7" ht="15" customHeight="1">
      <c r="A4893" s="1165" t="str">
        <f t="shared" si="487"/>
        <v>PEXP330YEL</v>
      </c>
      <c r="B4893" s="1165">
        <f>IFERROR(INDEX('PE Holds'!$B$15:$AF$554,MATCH(C4893,'PE Holds'!$B$15:$B$552,FALSE),MATCH(D4893,'PE Holds'!$B$15:$AF$15,FALSE)),0)</f>
        <v>0</v>
      </c>
      <c r="C4893" s="1165" t="str">
        <f>+C4892</f>
        <v>PEXP330</v>
      </c>
      <c r="D4893" s="988" t="str">
        <f>'PE Holds'!$M$15</f>
        <v>Yellow 
RAL 1026</v>
      </c>
      <c r="E4893" s="1165" t="s">
        <v>27823</v>
      </c>
      <c r="F4893" s="1165" t="s">
        <v>27824</v>
      </c>
      <c r="G4893" s="1170" t="s">
        <v>28040</v>
      </c>
    </row>
    <row r="4894" spans="1:7" ht="15" customHeight="1">
      <c r="A4894" s="1165" t="str">
        <f t="shared" si="487"/>
        <v>PEXP330GRE</v>
      </c>
      <c r="B4894" s="1165">
        <f>IFERROR(INDEX('PE Holds'!$B$15:$AF$554,MATCH(C4894,'PE Holds'!$B$15:$B$552,FALSE),MATCH(D4894,'PE Holds'!$B$15:$AF$15,FALSE)),0)</f>
        <v>0</v>
      </c>
      <c r="C4894" s="1165" t="str">
        <f t="shared" ref="C4894:C4905" si="490">+C4893</f>
        <v>PEXP330</v>
      </c>
      <c r="D4894" s="988" t="str">
        <f>'PE Holds'!$N$15</f>
        <v>Green 
RAL 6002</v>
      </c>
      <c r="E4894" s="1165" t="s">
        <v>27837</v>
      </c>
      <c r="F4894" s="1165" t="s">
        <v>27824</v>
      </c>
      <c r="G4894" s="1170" t="s">
        <v>28040</v>
      </c>
    </row>
    <row r="4895" spans="1:7" ht="15" customHeight="1">
      <c r="A4895" s="1165" t="str">
        <f t="shared" si="487"/>
        <v>PEXP330RED</v>
      </c>
      <c r="B4895" s="1165">
        <f>IFERROR(INDEX('PE Holds'!$B$15:$AF$554,MATCH(C4895,'PE Holds'!$B$15:$B$552,FALSE),MATCH(D4895,'PE Holds'!$B$15:$AF$15,FALSE)),0)</f>
        <v>0</v>
      </c>
      <c r="C4895" s="1165" t="str">
        <f t="shared" si="490"/>
        <v>PEXP330</v>
      </c>
      <c r="D4895" s="988" t="str">
        <f>'PE Holds'!$O$15</f>
        <v>Red 
RAL 3020</v>
      </c>
      <c r="E4895" s="1165" t="s">
        <v>27826</v>
      </c>
      <c r="F4895" s="1165" t="s">
        <v>27824</v>
      </c>
      <c r="G4895" s="1170" t="s">
        <v>28040</v>
      </c>
    </row>
    <row r="4896" spans="1:7" ht="15" customHeight="1">
      <c r="A4896" s="1165" t="str">
        <f t="shared" si="487"/>
        <v>PEXP330BLU</v>
      </c>
      <c r="B4896" s="1165">
        <f>IFERROR(INDEX('PE Holds'!$B$15:$AF$554,MATCH(C4896,'PE Holds'!$B$15:$B$552,FALSE),MATCH(D4896,'PE Holds'!$B$15:$AF$15,FALSE)),0)</f>
        <v>0</v>
      </c>
      <c r="C4896" s="1165" t="str">
        <f t="shared" si="490"/>
        <v>PEXP330</v>
      </c>
      <c r="D4896" s="988" t="str">
        <f>'PE Holds'!$P$15</f>
        <v>Blue 
RAL 5015</v>
      </c>
      <c r="E4896" s="1165" t="s">
        <v>27827</v>
      </c>
      <c r="F4896" s="1165" t="s">
        <v>27824</v>
      </c>
      <c r="G4896" s="1170" t="s">
        <v>28040</v>
      </c>
    </row>
    <row r="4897" spans="1:7" ht="15" customHeight="1">
      <c r="A4897" s="1165" t="str">
        <f t="shared" si="487"/>
        <v>PEXP330GRY</v>
      </c>
      <c r="B4897" s="1165">
        <f>IFERROR(INDEX('PE Holds'!$B$15:$AF$554,MATCH(C4897,'PE Holds'!$B$15:$B$552,FALSE),MATCH(D4897,'PE Holds'!$B$15:$AF$15,FALSE)),0)</f>
        <v>0</v>
      </c>
      <c r="C4897" s="1165" t="str">
        <f t="shared" si="490"/>
        <v>PEXP330</v>
      </c>
      <c r="D4897" s="988" t="str">
        <f>'PE Holds'!$Q$15</f>
        <v>Grey 
RAL 7001</v>
      </c>
      <c r="E4897" s="1165" t="s">
        <v>27828</v>
      </c>
      <c r="F4897" s="1165" t="s">
        <v>27824</v>
      </c>
      <c r="G4897" s="1170" t="s">
        <v>28040</v>
      </c>
    </row>
    <row r="4898" spans="1:7" ht="15" customHeight="1">
      <c r="A4898" s="1165" t="str">
        <f t="shared" si="487"/>
        <v>PEXP330BLK</v>
      </c>
      <c r="B4898" s="1165">
        <f>IFERROR(INDEX('PE Holds'!$B$15:$AF$554,MATCH(C4898,'PE Holds'!$B$15:$B$552,FALSE),MATCH(D4898,'PE Holds'!$B$15:$AF$15,FALSE)),0)</f>
        <v>0</v>
      </c>
      <c r="C4898" s="1165" t="str">
        <f t="shared" si="490"/>
        <v>PEXP330</v>
      </c>
      <c r="D4898" s="988" t="str">
        <f>'PE Holds'!$R$15</f>
        <v>Black 
RAL 9005</v>
      </c>
      <c r="E4898" s="1165" t="s">
        <v>27829</v>
      </c>
      <c r="F4898" s="1165" t="s">
        <v>27824</v>
      </c>
      <c r="G4898" s="1170" t="s">
        <v>28040</v>
      </c>
    </row>
    <row r="4899" spans="1:7" ht="15" customHeight="1">
      <c r="A4899" s="1165" t="str">
        <f t="shared" si="487"/>
        <v>PEXP330FLO</v>
      </c>
      <c r="B4899" s="1165">
        <f>IFERROR(INDEX('PE Holds'!$B$15:$AF$554,MATCH(C4899,'PE Holds'!$B$15:$B$552,FALSE),MATCH(D4899,'PE Holds'!$B$15:$AF$15,FALSE)),0)</f>
        <v>0</v>
      </c>
      <c r="C4899" s="1165" t="str">
        <f t="shared" si="490"/>
        <v>PEXP330</v>
      </c>
      <c r="D4899" s="988" t="str">
        <f>'PE Holds'!$S$15</f>
        <v>Fluo 
Orange</v>
      </c>
      <c r="E4899" s="1165" t="s">
        <v>27830</v>
      </c>
      <c r="F4899" s="1165" t="s">
        <v>27824</v>
      </c>
      <c r="G4899" s="1170" t="s">
        <v>28040</v>
      </c>
    </row>
    <row r="4900" spans="1:7" ht="15" customHeight="1">
      <c r="A4900" s="1165" t="str">
        <f t="shared" si="487"/>
        <v>PEXP330FLG</v>
      </c>
      <c r="B4900" s="1165">
        <f>IFERROR(INDEX('PE Holds'!$B$15:$AF$554,MATCH(C4900,'PE Holds'!$B$15:$B$552,FALSE),MATCH(D4900,'PE Holds'!$B$15:$AF$15,FALSE)),0)</f>
        <v>0</v>
      </c>
      <c r="C4900" s="1165" t="str">
        <f t="shared" si="490"/>
        <v>PEXP330</v>
      </c>
      <c r="D4900" s="988" t="str">
        <f>'PE Holds'!$T$15</f>
        <v>Fluo 
Green</v>
      </c>
      <c r="E4900" s="1165" t="s">
        <v>27831</v>
      </c>
      <c r="F4900" s="1165" t="s">
        <v>27824</v>
      </c>
      <c r="G4900" s="1170" t="s">
        <v>28040</v>
      </c>
    </row>
    <row r="4901" spans="1:7" ht="15" customHeight="1">
      <c r="A4901" s="1165" t="str">
        <f t="shared" si="487"/>
        <v>PEXP330FLP</v>
      </c>
      <c r="B4901" s="1165">
        <f>IFERROR(INDEX('PE Holds'!$B$15:$AF$554,MATCH(C4901,'PE Holds'!$B$15:$B$552,FALSE),MATCH(D4901,'PE Holds'!$B$15:$AF$15,FALSE)),0)</f>
        <v>0</v>
      </c>
      <c r="C4901" s="1165" t="str">
        <f t="shared" si="490"/>
        <v>PEXP330</v>
      </c>
      <c r="D4901" s="988" t="str">
        <f>'PE Holds'!$U$15</f>
        <v>Fluo 
Pink</v>
      </c>
      <c r="E4901" s="1165" t="s">
        <v>27832</v>
      </c>
      <c r="F4901" s="1165" t="s">
        <v>27824</v>
      </c>
      <c r="G4901" s="1170" t="s">
        <v>28040</v>
      </c>
    </row>
    <row r="4902" spans="1:7" ht="15" customHeight="1">
      <c r="A4902" s="1165" t="str">
        <f t="shared" si="487"/>
        <v>PEXP330FLY</v>
      </c>
      <c r="B4902" s="1165">
        <f>IFERROR(INDEX('PE Holds'!$B$15:$AF$554,MATCH(C4902,'PE Holds'!$B$15:$B$552,FALSE),MATCH(D4902,'PE Holds'!$B$15:$AF$15,FALSE)),0)</f>
        <v>0</v>
      </c>
      <c r="C4902" s="1165" t="str">
        <f t="shared" si="490"/>
        <v>PEXP330</v>
      </c>
      <c r="D4902" s="988" t="str">
        <f>'PE Holds'!$V$15</f>
        <v>Fluo 
Yellow</v>
      </c>
      <c r="E4902" s="1165" t="s">
        <v>28041</v>
      </c>
      <c r="F4902" s="1165" t="s">
        <v>27824</v>
      </c>
      <c r="G4902" s="1170" t="s">
        <v>28040</v>
      </c>
    </row>
    <row r="4903" spans="1:7" ht="15" customHeight="1">
      <c r="A4903" s="1165" t="str">
        <f t="shared" si="487"/>
        <v>PEXP330VIO</v>
      </c>
      <c r="B4903" s="1165">
        <f>IFERROR(INDEX('PE Holds'!$B$15:$AF$554,MATCH(C4903,'PE Holds'!$B$15:$B$552,FALSE),MATCH(D4903,'PE Holds'!$B$15:$AF$15,FALSE)),0)</f>
        <v>0</v>
      </c>
      <c r="C4903" s="1165" t="str">
        <f t="shared" si="490"/>
        <v>PEXP330</v>
      </c>
      <c r="D4903" s="988" t="str">
        <f>'PE Holds'!$W$15</f>
        <v>Violet 
RAL 4008</v>
      </c>
      <c r="E4903" s="1165" t="s">
        <v>27833</v>
      </c>
      <c r="F4903" s="1165" t="s">
        <v>27824</v>
      </c>
      <c r="G4903" s="1170" t="s">
        <v>28040</v>
      </c>
    </row>
    <row r="4904" spans="1:7" ht="15" customHeight="1">
      <c r="A4904" s="1165" t="str">
        <f t="shared" ref="A4904:A4967" si="491">CONCATENATE(C4904,E4904)</f>
        <v>PEXP330MIN</v>
      </c>
      <c r="B4904" s="1165">
        <f>IFERROR(INDEX('PE Holds'!$B$15:$AF$554,MATCH(C4904,'PE Holds'!$B$15:$B$552,FALSE),MATCH(D4904,'PE Holds'!$B$15:$AF$15,FALSE)),0)</f>
        <v>0</v>
      </c>
      <c r="C4904" s="1165" t="str">
        <f t="shared" si="490"/>
        <v>PEXP330</v>
      </c>
      <c r="D4904" s="988" t="str">
        <f>'PE Holds'!$X$15</f>
        <v>Mint 
RAL 6027</v>
      </c>
      <c r="E4904" s="1165" t="s">
        <v>27834</v>
      </c>
      <c r="F4904" s="1165" t="s">
        <v>27824</v>
      </c>
      <c r="G4904" s="1170" t="s">
        <v>28040</v>
      </c>
    </row>
    <row r="4905" spans="1:7" ht="15" customHeight="1">
      <c r="A4905" s="1165" t="str">
        <f t="shared" si="491"/>
        <v>PEXP330ORA</v>
      </c>
      <c r="B4905" s="1165">
        <f>IFERROR(INDEX('PE Holds'!$B$15:$AF$554,MATCH(C4905,'PE Holds'!$B$15:$B$552,FALSE),MATCH(D4905,'PE Holds'!$B$15:$AF$15,FALSE)),0)</f>
        <v>0</v>
      </c>
      <c r="C4905" s="1165" t="str">
        <f t="shared" si="490"/>
        <v>PEXP330</v>
      </c>
      <c r="D4905" s="988" t="str">
        <f>'PE Holds'!$Y$15</f>
        <v>Pure Orange</v>
      </c>
      <c r="E4905" s="1165" t="s">
        <v>27836</v>
      </c>
      <c r="F4905" s="1165" t="s">
        <v>27824</v>
      </c>
      <c r="G4905" s="1170" t="s">
        <v>28040</v>
      </c>
    </row>
    <row r="4906" spans="1:7" ht="15" customHeight="1">
      <c r="A4906" s="1165" t="str">
        <f t="shared" si="491"/>
        <v>PEXP331WHI</v>
      </c>
      <c r="B4906" s="1165">
        <f>IFERROR(INDEX('PE Holds'!$B$15:$AF$554,MATCH(C4906,'PE Holds'!$B$15:$B$552,FALSE),MATCH(D4906,'PE Holds'!$B$15:$AF$15,FALSE)),0)</f>
        <v>0</v>
      </c>
      <c r="C4906" s="1165" t="s">
        <v>28171</v>
      </c>
      <c r="D4906" s="1166" t="str">
        <f>'PE Holds'!$L$15</f>
        <v>White 
RAL 9016</v>
      </c>
      <c r="E4906" s="1165" t="s">
        <v>27838</v>
      </c>
      <c r="F4906" s="1165" t="s">
        <v>27824</v>
      </c>
      <c r="G4906" s="1170" t="s">
        <v>28040</v>
      </c>
    </row>
    <row r="4907" spans="1:7" ht="15" customHeight="1">
      <c r="A4907" s="1165" t="str">
        <f t="shared" si="491"/>
        <v>PEXP331YEL</v>
      </c>
      <c r="B4907" s="1165">
        <f>IFERROR(INDEX('PE Holds'!$B$15:$AF$554,MATCH(C4907,'PE Holds'!$B$15:$B$552,FALSE),MATCH(D4907,'PE Holds'!$B$15:$AF$15,FALSE)),0)</f>
        <v>0</v>
      </c>
      <c r="C4907" s="1165" t="str">
        <f>+C4906</f>
        <v>PEXP331</v>
      </c>
      <c r="D4907" s="988" t="str">
        <f>'PE Holds'!$M$15</f>
        <v>Yellow 
RAL 1026</v>
      </c>
      <c r="E4907" s="1165" t="s">
        <v>27823</v>
      </c>
      <c r="F4907" s="1165" t="s">
        <v>27824</v>
      </c>
      <c r="G4907" s="1170" t="s">
        <v>28040</v>
      </c>
    </row>
    <row r="4908" spans="1:7" ht="15" customHeight="1">
      <c r="A4908" s="1165" t="str">
        <f t="shared" si="491"/>
        <v>PEXP331GRE</v>
      </c>
      <c r="B4908" s="1165">
        <f>IFERROR(INDEX('PE Holds'!$B$15:$AF$554,MATCH(C4908,'PE Holds'!$B$15:$B$552,FALSE),MATCH(D4908,'PE Holds'!$B$15:$AF$15,FALSE)),0)</f>
        <v>0</v>
      </c>
      <c r="C4908" s="1165" t="str">
        <f t="shared" ref="C4908:C4919" si="492">+C4907</f>
        <v>PEXP331</v>
      </c>
      <c r="D4908" s="988" t="str">
        <f>'PE Holds'!$N$15</f>
        <v>Green 
RAL 6002</v>
      </c>
      <c r="E4908" s="1165" t="s">
        <v>27837</v>
      </c>
      <c r="F4908" s="1165" t="s">
        <v>27824</v>
      </c>
      <c r="G4908" s="1170" t="s">
        <v>28040</v>
      </c>
    </row>
    <row r="4909" spans="1:7" ht="15" customHeight="1">
      <c r="A4909" s="1165" t="str">
        <f t="shared" si="491"/>
        <v>PEXP331RED</v>
      </c>
      <c r="B4909" s="1165">
        <f>IFERROR(INDEX('PE Holds'!$B$15:$AF$554,MATCH(C4909,'PE Holds'!$B$15:$B$552,FALSE),MATCH(D4909,'PE Holds'!$B$15:$AF$15,FALSE)),0)</f>
        <v>0</v>
      </c>
      <c r="C4909" s="1165" t="str">
        <f t="shared" si="492"/>
        <v>PEXP331</v>
      </c>
      <c r="D4909" s="988" t="str">
        <f>'PE Holds'!$O$15</f>
        <v>Red 
RAL 3020</v>
      </c>
      <c r="E4909" s="1165" t="s">
        <v>27826</v>
      </c>
      <c r="F4909" s="1165" t="s">
        <v>27824</v>
      </c>
      <c r="G4909" s="1170" t="s">
        <v>28040</v>
      </c>
    </row>
    <row r="4910" spans="1:7" ht="15" customHeight="1">
      <c r="A4910" s="1165" t="str">
        <f t="shared" si="491"/>
        <v>PEXP331BLU</v>
      </c>
      <c r="B4910" s="1165">
        <f>IFERROR(INDEX('PE Holds'!$B$15:$AF$554,MATCH(C4910,'PE Holds'!$B$15:$B$552,FALSE),MATCH(D4910,'PE Holds'!$B$15:$AF$15,FALSE)),0)</f>
        <v>0</v>
      </c>
      <c r="C4910" s="1165" t="str">
        <f t="shared" si="492"/>
        <v>PEXP331</v>
      </c>
      <c r="D4910" s="988" t="str">
        <f>'PE Holds'!$P$15</f>
        <v>Blue 
RAL 5015</v>
      </c>
      <c r="E4910" s="1165" t="s">
        <v>27827</v>
      </c>
      <c r="F4910" s="1165" t="s">
        <v>27824</v>
      </c>
      <c r="G4910" s="1170" t="s">
        <v>28040</v>
      </c>
    </row>
    <row r="4911" spans="1:7" ht="15" customHeight="1">
      <c r="A4911" s="1165" t="str">
        <f t="shared" si="491"/>
        <v>PEXP331GRY</v>
      </c>
      <c r="B4911" s="1165">
        <f>IFERROR(INDEX('PE Holds'!$B$15:$AF$554,MATCH(C4911,'PE Holds'!$B$15:$B$552,FALSE),MATCH(D4911,'PE Holds'!$B$15:$AF$15,FALSE)),0)</f>
        <v>0</v>
      </c>
      <c r="C4911" s="1165" t="str">
        <f t="shared" si="492"/>
        <v>PEXP331</v>
      </c>
      <c r="D4911" s="988" t="str">
        <f>'PE Holds'!$Q$15</f>
        <v>Grey 
RAL 7001</v>
      </c>
      <c r="E4911" s="1165" t="s">
        <v>27828</v>
      </c>
      <c r="F4911" s="1165" t="s">
        <v>27824</v>
      </c>
      <c r="G4911" s="1170" t="s">
        <v>28040</v>
      </c>
    </row>
    <row r="4912" spans="1:7" ht="15" customHeight="1">
      <c r="A4912" s="1165" t="str">
        <f t="shared" si="491"/>
        <v>PEXP331BLK</v>
      </c>
      <c r="B4912" s="1165">
        <f>IFERROR(INDEX('PE Holds'!$B$15:$AF$554,MATCH(C4912,'PE Holds'!$B$15:$B$552,FALSE),MATCH(D4912,'PE Holds'!$B$15:$AF$15,FALSE)),0)</f>
        <v>0</v>
      </c>
      <c r="C4912" s="1165" t="str">
        <f t="shared" si="492"/>
        <v>PEXP331</v>
      </c>
      <c r="D4912" s="988" t="str">
        <f>'PE Holds'!$R$15</f>
        <v>Black 
RAL 9005</v>
      </c>
      <c r="E4912" s="1165" t="s">
        <v>27829</v>
      </c>
      <c r="F4912" s="1165" t="s">
        <v>27824</v>
      </c>
      <c r="G4912" s="1170" t="s">
        <v>28040</v>
      </c>
    </row>
    <row r="4913" spans="1:7" ht="15" customHeight="1">
      <c r="A4913" s="1165" t="str">
        <f t="shared" si="491"/>
        <v>PEXP331FLO</v>
      </c>
      <c r="B4913" s="1165">
        <f>IFERROR(INDEX('PE Holds'!$B$15:$AF$554,MATCH(C4913,'PE Holds'!$B$15:$B$552,FALSE),MATCH(D4913,'PE Holds'!$B$15:$AF$15,FALSE)),0)</f>
        <v>0</v>
      </c>
      <c r="C4913" s="1165" t="str">
        <f t="shared" si="492"/>
        <v>PEXP331</v>
      </c>
      <c r="D4913" s="988" t="str">
        <f>'PE Holds'!$S$15</f>
        <v>Fluo 
Orange</v>
      </c>
      <c r="E4913" s="1165" t="s">
        <v>27830</v>
      </c>
      <c r="F4913" s="1165" t="s">
        <v>27824</v>
      </c>
      <c r="G4913" s="1170" t="s">
        <v>28040</v>
      </c>
    </row>
    <row r="4914" spans="1:7" ht="15" customHeight="1">
      <c r="A4914" s="1165" t="str">
        <f t="shared" si="491"/>
        <v>PEXP331FLG</v>
      </c>
      <c r="B4914" s="1165">
        <f>IFERROR(INDEX('PE Holds'!$B$15:$AF$554,MATCH(C4914,'PE Holds'!$B$15:$B$552,FALSE),MATCH(D4914,'PE Holds'!$B$15:$AF$15,FALSE)),0)</f>
        <v>0</v>
      </c>
      <c r="C4914" s="1165" t="str">
        <f t="shared" si="492"/>
        <v>PEXP331</v>
      </c>
      <c r="D4914" s="988" t="str">
        <f>'PE Holds'!$T$15</f>
        <v>Fluo 
Green</v>
      </c>
      <c r="E4914" s="1165" t="s">
        <v>27831</v>
      </c>
      <c r="F4914" s="1165" t="s">
        <v>27824</v>
      </c>
      <c r="G4914" s="1170" t="s">
        <v>28040</v>
      </c>
    </row>
    <row r="4915" spans="1:7" ht="15" customHeight="1">
      <c r="A4915" s="1165" t="str">
        <f t="shared" si="491"/>
        <v>PEXP331FLP</v>
      </c>
      <c r="B4915" s="1165">
        <f>IFERROR(INDEX('PE Holds'!$B$15:$AF$554,MATCH(C4915,'PE Holds'!$B$15:$B$552,FALSE),MATCH(D4915,'PE Holds'!$B$15:$AF$15,FALSE)),0)</f>
        <v>0</v>
      </c>
      <c r="C4915" s="1165" t="str">
        <f t="shared" si="492"/>
        <v>PEXP331</v>
      </c>
      <c r="D4915" s="988" t="str">
        <f>'PE Holds'!$U$15</f>
        <v>Fluo 
Pink</v>
      </c>
      <c r="E4915" s="1165" t="s">
        <v>27832</v>
      </c>
      <c r="F4915" s="1165" t="s">
        <v>27824</v>
      </c>
      <c r="G4915" s="1170" t="s">
        <v>28040</v>
      </c>
    </row>
    <row r="4916" spans="1:7" ht="15" customHeight="1">
      <c r="A4916" s="1165" t="str">
        <f t="shared" si="491"/>
        <v>PEXP331FLY</v>
      </c>
      <c r="B4916" s="1165">
        <f>IFERROR(INDEX('PE Holds'!$B$15:$AF$554,MATCH(C4916,'PE Holds'!$B$15:$B$552,FALSE),MATCH(D4916,'PE Holds'!$B$15:$AF$15,FALSE)),0)</f>
        <v>0</v>
      </c>
      <c r="C4916" s="1165" t="str">
        <f t="shared" si="492"/>
        <v>PEXP331</v>
      </c>
      <c r="D4916" s="988" t="str">
        <f>'PE Holds'!$V$15</f>
        <v>Fluo 
Yellow</v>
      </c>
      <c r="E4916" s="1165" t="s">
        <v>28041</v>
      </c>
      <c r="F4916" s="1165" t="s">
        <v>27824</v>
      </c>
      <c r="G4916" s="1170" t="s">
        <v>28040</v>
      </c>
    </row>
    <row r="4917" spans="1:7" ht="15" customHeight="1">
      <c r="A4917" s="1165" t="str">
        <f t="shared" si="491"/>
        <v>PEXP331VIO</v>
      </c>
      <c r="B4917" s="1165">
        <f>IFERROR(INDEX('PE Holds'!$B$15:$AF$554,MATCH(C4917,'PE Holds'!$B$15:$B$552,FALSE),MATCH(D4917,'PE Holds'!$B$15:$AF$15,FALSE)),0)</f>
        <v>0</v>
      </c>
      <c r="C4917" s="1165" t="str">
        <f t="shared" si="492"/>
        <v>PEXP331</v>
      </c>
      <c r="D4917" s="988" t="str">
        <f>'PE Holds'!$W$15</f>
        <v>Violet 
RAL 4008</v>
      </c>
      <c r="E4917" s="1165" t="s">
        <v>27833</v>
      </c>
      <c r="F4917" s="1165" t="s">
        <v>27824</v>
      </c>
      <c r="G4917" s="1170" t="s">
        <v>28040</v>
      </c>
    </row>
    <row r="4918" spans="1:7" ht="15" customHeight="1">
      <c r="A4918" s="1165" t="str">
        <f t="shared" si="491"/>
        <v>PEXP331MIN</v>
      </c>
      <c r="B4918" s="1165">
        <f>IFERROR(INDEX('PE Holds'!$B$15:$AF$554,MATCH(C4918,'PE Holds'!$B$15:$B$552,FALSE),MATCH(D4918,'PE Holds'!$B$15:$AF$15,FALSE)),0)</f>
        <v>0</v>
      </c>
      <c r="C4918" s="1165" t="str">
        <f t="shared" si="492"/>
        <v>PEXP331</v>
      </c>
      <c r="D4918" s="988" t="str">
        <f>'PE Holds'!$X$15</f>
        <v>Mint 
RAL 6027</v>
      </c>
      <c r="E4918" s="1165" t="s">
        <v>27834</v>
      </c>
      <c r="F4918" s="1165" t="s">
        <v>27824</v>
      </c>
      <c r="G4918" s="1170" t="s">
        <v>28040</v>
      </c>
    </row>
    <row r="4919" spans="1:7" ht="15" customHeight="1">
      <c r="A4919" s="1165" t="str">
        <f t="shared" si="491"/>
        <v>PEXP331ORA</v>
      </c>
      <c r="B4919" s="1165">
        <f>IFERROR(INDEX('PE Holds'!$B$15:$AF$554,MATCH(C4919,'PE Holds'!$B$15:$B$552,FALSE),MATCH(D4919,'PE Holds'!$B$15:$AF$15,FALSE)),0)</f>
        <v>0</v>
      </c>
      <c r="C4919" s="1165" t="str">
        <f t="shared" si="492"/>
        <v>PEXP331</v>
      </c>
      <c r="D4919" s="988" t="str">
        <f>'PE Holds'!$Y$15</f>
        <v>Pure Orange</v>
      </c>
      <c r="E4919" s="1165" t="s">
        <v>27836</v>
      </c>
      <c r="F4919" s="1165" t="s">
        <v>27824</v>
      </c>
      <c r="G4919" s="1170" t="s">
        <v>28040</v>
      </c>
    </row>
    <row r="4920" spans="1:7" ht="15" customHeight="1">
      <c r="A4920" s="1165" t="str">
        <f t="shared" si="491"/>
        <v>PEXP332WHI</v>
      </c>
      <c r="B4920" s="1165">
        <f>IFERROR(INDEX('PE Holds'!$B$15:$AF$554,MATCH(C4920,'PE Holds'!$B$15:$B$552,FALSE),MATCH(D4920,'PE Holds'!$B$15:$AF$15,FALSE)),0)</f>
        <v>0</v>
      </c>
      <c r="C4920" s="1165" t="s">
        <v>28172</v>
      </c>
      <c r="D4920" s="1166" t="str">
        <f>'PE Holds'!$L$15</f>
        <v>White 
RAL 9016</v>
      </c>
      <c r="E4920" s="1165" t="s">
        <v>27838</v>
      </c>
      <c r="F4920" s="1165" t="s">
        <v>27824</v>
      </c>
      <c r="G4920" s="1170" t="s">
        <v>28040</v>
      </c>
    </row>
    <row r="4921" spans="1:7" ht="15" customHeight="1">
      <c r="A4921" s="1165" t="str">
        <f t="shared" si="491"/>
        <v>PEXP332YEL</v>
      </c>
      <c r="B4921" s="1165">
        <f>IFERROR(INDEX('PE Holds'!$B$15:$AF$554,MATCH(C4921,'PE Holds'!$B$15:$B$552,FALSE),MATCH(D4921,'PE Holds'!$B$15:$AF$15,FALSE)),0)</f>
        <v>0</v>
      </c>
      <c r="C4921" s="1165" t="str">
        <f>+C4920</f>
        <v>PEXP332</v>
      </c>
      <c r="D4921" s="988" t="str">
        <f>'PE Holds'!$M$15</f>
        <v>Yellow 
RAL 1026</v>
      </c>
      <c r="E4921" s="1165" t="s">
        <v>27823</v>
      </c>
      <c r="F4921" s="1165" t="s">
        <v>27824</v>
      </c>
      <c r="G4921" s="1170" t="s">
        <v>28040</v>
      </c>
    </row>
    <row r="4922" spans="1:7" ht="15" customHeight="1">
      <c r="A4922" s="1165" t="str">
        <f t="shared" si="491"/>
        <v>PEXP332GRE</v>
      </c>
      <c r="B4922" s="1165">
        <f>IFERROR(INDEX('PE Holds'!$B$15:$AF$554,MATCH(C4922,'PE Holds'!$B$15:$B$552,FALSE),MATCH(D4922,'PE Holds'!$B$15:$AF$15,FALSE)),0)</f>
        <v>0</v>
      </c>
      <c r="C4922" s="1165" t="str">
        <f t="shared" ref="C4922:C4933" si="493">+C4921</f>
        <v>PEXP332</v>
      </c>
      <c r="D4922" s="988" t="str">
        <f>'PE Holds'!$N$15</f>
        <v>Green 
RAL 6002</v>
      </c>
      <c r="E4922" s="1165" t="s">
        <v>27837</v>
      </c>
      <c r="F4922" s="1165" t="s">
        <v>27824</v>
      </c>
      <c r="G4922" s="1170" t="s">
        <v>28040</v>
      </c>
    </row>
    <row r="4923" spans="1:7" ht="15" customHeight="1">
      <c r="A4923" s="1165" t="str">
        <f t="shared" si="491"/>
        <v>PEXP332RED</v>
      </c>
      <c r="B4923" s="1165">
        <f>IFERROR(INDEX('PE Holds'!$B$15:$AF$554,MATCH(C4923,'PE Holds'!$B$15:$B$552,FALSE),MATCH(D4923,'PE Holds'!$B$15:$AF$15,FALSE)),0)</f>
        <v>0</v>
      </c>
      <c r="C4923" s="1165" t="str">
        <f t="shared" si="493"/>
        <v>PEXP332</v>
      </c>
      <c r="D4923" s="988" t="str">
        <f>'PE Holds'!$O$15</f>
        <v>Red 
RAL 3020</v>
      </c>
      <c r="E4923" s="1165" t="s">
        <v>27826</v>
      </c>
      <c r="F4923" s="1165" t="s">
        <v>27824</v>
      </c>
      <c r="G4923" s="1170" t="s">
        <v>28040</v>
      </c>
    </row>
    <row r="4924" spans="1:7" ht="15" customHeight="1">
      <c r="A4924" s="1165" t="str">
        <f t="shared" si="491"/>
        <v>PEXP332BLU</v>
      </c>
      <c r="B4924" s="1165">
        <f>IFERROR(INDEX('PE Holds'!$B$15:$AF$554,MATCH(C4924,'PE Holds'!$B$15:$B$552,FALSE),MATCH(D4924,'PE Holds'!$B$15:$AF$15,FALSE)),0)</f>
        <v>0</v>
      </c>
      <c r="C4924" s="1165" t="str">
        <f t="shared" si="493"/>
        <v>PEXP332</v>
      </c>
      <c r="D4924" s="988" t="str">
        <f>'PE Holds'!$P$15</f>
        <v>Blue 
RAL 5015</v>
      </c>
      <c r="E4924" s="1165" t="s">
        <v>27827</v>
      </c>
      <c r="F4924" s="1165" t="s">
        <v>27824</v>
      </c>
      <c r="G4924" s="1170" t="s">
        <v>28040</v>
      </c>
    </row>
    <row r="4925" spans="1:7" ht="15" customHeight="1">
      <c r="A4925" s="1165" t="str">
        <f t="shared" si="491"/>
        <v>PEXP332GRY</v>
      </c>
      <c r="B4925" s="1165">
        <f>IFERROR(INDEX('PE Holds'!$B$15:$AF$554,MATCH(C4925,'PE Holds'!$B$15:$B$552,FALSE),MATCH(D4925,'PE Holds'!$B$15:$AF$15,FALSE)),0)</f>
        <v>0</v>
      </c>
      <c r="C4925" s="1165" t="str">
        <f t="shared" si="493"/>
        <v>PEXP332</v>
      </c>
      <c r="D4925" s="988" t="str">
        <f>'PE Holds'!$Q$15</f>
        <v>Grey 
RAL 7001</v>
      </c>
      <c r="E4925" s="1165" t="s">
        <v>27828</v>
      </c>
      <c r="F4925" s="1165" t="s">
        <v>27824</v>
      </c>
      <c r="G4925" s="1170" t="s">
        <v>28040</v>
      </c>
    </row>
    <row r="4926" spans="1:7" ht="15" customHeight="1">
      <c r="A4926" s="1165" t="str">
        <f t="shared" si="491"/>
        <v>PEXP332BLK</v>
      </c>
      <c r="B4926" s="1165">
        <f>IFERROR(INDEX('PE Holds'!$B$15:$AF$554,MATCH(C4926,'PE Holds'!$B$15:$B$552,FALSE),MATCH(D4926,'PE Holds'!$B$15:$AF$15,FALSE)),0)</f>
        <v>0</v>
      </c>
      <c r="C4926" s="1165" t="str">
        <f t="shared" si="493"/>
        <v>PEXP332</v>
      </c>
      <c r="D4926" s="988" t="str">
        <f>'PE Holds'!$R$15</f>
        <v>Black 
RAL 9005</v>
      </c>
      <c r="E4926" s="1165" t="s">
        <v>27829</v>
      </c>
      <c r="F4926" s="1165" t="s">
        <v>27824</v>
      </c>
      <c r="G4926" s="1170" t="s">
        <v>28040</v>
      </c>
    </row>
    <row r="4927" spans="1:7" ht="15" customHeight="1">
      <c r="A4927" s="1165" t="str">
        <f t="shared" si="491"/>
        <v>PEXP332FLO</v>
      </c>
      <c r="B4927" s="1165">
        <f>IFERROR(INDEX('PE Holds'!$B$15:$AF$554,MATCH(C4927,'PE Holds'!$B$15:$B$552,FALSE),MATCH(D4927,'PE Holds'!$B$15:$AF$15,FALSE)),0)</f>
        <v>0</v>
      </c>
      <c r="C4927" s="1165" t="str">
        <f t="shared" si="493"/>
        <v>PEXP332</v>
      </c>
      <c r="D4927" s="988" t="str">
        <f>'PE Holds'!$S$15</f>
        <v>Fluo 
Orange</v>
      </c>
      <c r="E4927" s="1165" t="s">
        <v>27830</v>
      </c>
      <c r="F4927" s="1165" t="s">
        <v>27824</v>
      </c>
      <c r="G4927" s="1170" t="s">
        <v>28040</v>
      </c>
    </row>
    <row r="4928" spans="1:7" ht="15" customHeight="1">
      <c r="A4928" s="1165" t="str">
        <f t="shared" si="491"/>
        <v>PEXP332FLG</v>
      </c>
      <c r="B4928" s="1165">
        <f>IFERROR(INDEX('PE Holds'!$B$15:$AF$554,MATCH(C4928,'PE Holds'!$B$15:$B$552,FALSE),MATCH(D4928,'PE Holds'!$B$15:$AF$15,FALSE)),0)</f>
        <v>0</v>
      </c>
      <c r="C4928" s="1165" t="str">
        <f t="shared" si="493"/>
        <v>PEXP332</v>
      </c>
      <c r="D4928" s="988" t="str">
        <f>'PE Holds'!$T$15</f>
        <v>Fluo 
Green</v>
      </c>
      <c r="E4928" s="1165" t="s">
        <v>27831</v>
      </c>
      <c r="F4928" s="1165" t="s">
        <v>27824</v>
      </c>
      <c r="G4928" s="1170" t="s">
        <v>28040</v>
      </c>
    </row>
    <row r="4929" spans="1:7" ht="15" customHeight="1">
      <c r="A4929" s="1165" t="str">
        <f t="shared" si="491"/>
        <v>PEXP332FLP</v>
      </c>
      <c r="B4929" s="1165">
        <f>IFERROR(INDEX('PE Holds'!$B$15:$AF$554,MATCH(C4929,'PE Holds'!$B$15:$B$552,FALSE),MATCH(D4929,'PE Holds'!$B$15:$AF$15,FALSE)),0)</f>
        <v>0</v>
      </c>
      <c r="C4929" s="1165" t="str">
        <f t="shared" si="493"/>
        <v>PEXP332</v>
      </c>
      <c r="D4929" s="988" t="str">
        <f>'PE Holds'!$U$15</f>
        <v>Fluo 
Pink</v>
      </c>
      <c r="E4929" s="1165" t="s">
        <v>27832</v>
      </c>
      <c r="F4929" s="1165" t="s">
        <v>27824</v>
      </c>
      <c r="G4929" s="1170" t="s">
        <v>28040</v>
      </c>
    </row>
    <row r="4930" spans="1:7" ht="15" customHeight="1">
      <c r="A4930" s="1165" t="str">
        <f t="shared" si="491"/>
        <v>PEXP332FLY</v>
      </c>
      <c r="B4930" s="1165">
        <f>IFERROR(INDEX('PE Holds'!$B$15:$AF$554,MATCH(C4930,'PE Holds'!$B$15:$B$552,FALSE),MATCH(D4930,'PE Holds'!$B$15:$AF$15,FALSE)),0)</f>
        <v>0</v>
      </c>
      <c r="C4930" s="1165" t="str">
        <f t="shared" si="493"/>
        <v>PEXP332</v>
      </c>
      <c r="D4930" s="988" t="str">
        <f>'PE Holds'!$V$15</f>
        <v>Fluo 
Yellow</v>
      </c>
      <c r="E4930" s="1165" t="s">
        <v>28041</v>
      </c>
      <c r="F4930" s="1165" t="s">
        <v>27824</v>
      </c>
      <c r="G4930" s="1170" t="s">
        <v>28040</v>
      </c>
    </row>
    <row r="4931" spans="1:7" ht="15" customHeight="1">
      <c r="A4931" s="1165" t="str">
        <f t="shared" si="491"/>
        <v>PEXP332VIO</v>
      </c>
      <c r="B4931" s="1165">
        <f>IFERROR(INDEX('PE Holds'!$B$15:$AF$554,MATCH(C4931,'PE Holds'!$B$15:$B$552,FALSE),MATCH(D4931,'PE Holds'!$B$15:$AF$15,FALSE)),0)</f>
        <v>0</v>
      </c>
      <c r="C4931" s="1165" t="str">
        <f t="shared" si="493"/>
        <v>PEXP332</v>
      </c>
      <c r="D4931" s="988" t="str">
        <f>'PE Holds'!$W$15</f>
        <v>Violet 
RAL 4008</v>
      </c>
      <c r="E4931" s="1165" t="s">
        <v>27833</v>
      </c>
      <c r="F4931" s="1165" t="s">
        <v>27824</v>
      </c>
      <c r="G4931" s="1170" t="s">
        <v>28040</v>
      </c>
    </row>
    <row r="4932" spans="1:7" ht="15" customHeight="1">
      <c r="A4932" s="1165" t="str">
        <f t="shared" si="491"/>
        <v>PEXP332MIN</v>
      </c>
      <c r="B4932" s="1165">
        <f>IFERROR(INDEX('PE Holds'!$B$15:$AF$554,MATCH(C4932,'PE Holds'!$B$15:$B$552,FALSE),MATCH(D4932,'PE Holds'!$B$15:$AF$15,FALSE)),0)</f>
        <v>0</v>
      </c>
      <c r="C4932" s="1165" t="str">
        <f t="shared" si="493"/>
        <v>PEXP332</v>
      </c>
      <c r="D4932" s="988" t="str">
        <f>'PE Holds'!$X$15</f>
        <v>Mint 
RAL 6027</v>
      </c>
      <c r="E4932" s="1165" t="s">
        <v>27834</v>
      </c>
      <c r="F4932" s="1165" t="s">
        <v>27824</v>
      </c>
      <c r="G4932" s="1170" t="s">
        <v>28040</v>
      </c>
    </row>
    <row r="4933" spans="1:7" ht="15" customHeight="1">
      <c r="A4933" s="1165" t="str">
        <f t="shared" si="491"/>
        <v>PEXP332ORA</v>
      </c>
      <c r="B4933" s="1165">
        <f>IFERROR(INDEX('PE Holds'!$B$15:$AF$554,MATCH(C4933,'PE Holds'!$B$15:$B$552,FALSE),MATCH(D4933,'PE Holds'!$B$15:$AF$15,FALSE)),0)</f>
        <v>0</v>
      </c>
      <c r="C4933" s="1165" t="str">
        <f t="shared" si="493"/>
        <v>PEXP332</v>
      </c>
      <c r="D4933" s="988" t="str">
        <f>'PE Holds'!$Y$15</f>
        <v>Pure Orange</v>
      </c>
      <c r="E4933" s="1165" t="s">
        <v>27836</v>
      </c>
      <c r="F4933" s="1165" t="s">
        <v>27824</v>
      </c>
      <c r="G4933" s="1170" t="s">
        <v>28040</v>
      </c>
    </row>
    <row r="4934" spans="1:7" ht="15" customHeight="1">
      <c r="A4934" s="1165" t="str">
        <f t="shared" si="491"/>
        <v>PEXP333WHI</v>
      </c>
      <c r="B4934" s="1165">
        <f>IFERROR(INDEX('PE Holds'!$B$15:$AF$554,MATCH(C4934,'PE Holds'!$B$15:$B$552,FALSE),MATCH(D4934,'PE Holds'!$B$15:$AF$15,FALSE)),0)</f>
        <v>0</v>
      </c>
      <c r="C4934" s="1165" t="s">
        <v>28173</v>
      </c>
      <c r="D4934" s="1166" t="str">
        <f>'PE Holds'!$L$15</f>
        <v>White 
RAL 9016</v>
      </c>
      <c r="E4934" s="1165" t="s">
        <v>27838</v>
      </c>
      <c r="F4934" s="1165" t="s">
        <v>27824</v>
      </c>
      <c r="G4934" s="1170" t="s">
        <v>28040</v>
      </c>
    </row>
    <row r="4935" spans="1:7" ht="15" customHeight="1">
      <c r="A4935" s="1165" t="str">
        <f t="shared" si="491"/>
        <v>PEXP333YEL</v>
      </c>
      <c r="B4935" s="1165">
        <f>IFERROR(INDEX('PE Holds'!$B$15:$AF$554,MATCH(C4935,'PE Holds'!$B$15:$B$552,FALSE),MATCH(D4935,'PE Holds'!$B$15:$AF$15,FALSE)),0)</f>
        <v>0</v>
      </c>
      <c r="C4935" s="1165" t="str">
        <f>+C4934</f>
        <v>PEXP333</v>
      </c>
      <c r="D4935" s="988" t="str">
        <f>'PE Holds'!$M$15</f>
        <v>Yellow 
RAL 1026</v>
      </c>
      <c r="E4935" s="1165" t="s">
        <v>27823</v>
      </c>
      <c r="F4935" s="1165" t="s">
        <v>27824</v>
      </c>
      <c r="G4935" s="1170" t="s">
        <v>28040</v>
      </c>
    </row>
    <row r="4936" spans="1:7" ht="15" customHeight="1">
      <c r="A4936" s="1165" t="str">
        <f t="shared" si="491"/>
        <v>PEXP333GRE</v>
      </c>
      <c r="B4936" s="1165">
        <f>IFERROR(INDEX('PE Holds'!$B$15:$AF$554,MATCH(C4936,'PE Holds'!$B$15:$B$552,FALSE),MATCH(D4936,'PE Holds'!$B$15:$AF$15,FALSE)),0)</f>
        <v>0</v>
      </c>
      <c r="C4936" s="1165" t="str">
        <f t="shared" ref="C4936:C4947" si="494">+C4935</f>
        <v>PEXP333</v>
      </c>
      <c r="D4936" s="988" t="str">
        <f>'PE Holds'!$N$15</f>
        <v>Green 
RAL 6002</v>
      </c>
      <c r="E4936" s="1165" t="s">
        <v>27837</v>
      </c>
      <c r="F4936" s="1165" t="s">
        <v>27824</v>
      </c>
      <c r="G4936" s="1170" t="s">
        <v>28040</v>
      </c>
    </row>
    <row r="4937" spans="1:7" ht="15" customHeight="1">
      <c r="A4937" s="1165" t="str">
        <f t="shared" si="491"/>
        <v>PEXP333RED</v>
      </c>
      <c r="B4937" s="1165">
        <f>IFERROR(INDEX('PE Holds'!$B$15:$AF$554,MATCH(C4937,'PE Holds'!$B$15:$B$552,FALSE),MATCH(D4937,'PE Holds'!$B$15:$AF$15,FALSE)),0)</f>
        <v>0</v>
      </c>
      <c r="C4937" s="1165" t="str">
        <f t="shared" si="494"/>
        <v>PEXP333</v>
      </c>
      <c r="D4937" s="988" t="str">
        <f>'PE Holds'!$O$15</f>
        <v>Red 
RAL 3020</v>
      </c>
      <c r="E4937" s="1165" t="s">
        <v>27826</v>
      </c>
      <c r="F4937" s="1165" t="s">
        <v>27824</v>
      </c>
      <c r="G4937" s="1170" t="s">
        <v>28040</v>
      </c>
    </row>
    <row r="4938" spans="1:7" ht="15" customHeight="1">
      <c r="A4938" s="1165" t="str">
        <f t="shared" si="491"/>
        <v>PEXP333BLU</v>
      </c>
      <c r="B4938" s="1165">
        <f>IFERROR(INDEX('PE Holds'!$B$15:$AF$554,MATCH(C4938,'PE Holds'!$B$15:$B$552,FALSE),MATCH(D4938,'PE Holds'!$B$15:$AF$15,FALSE)),0)</f>
        <v>0</v>
      </c>
      <c r="C4938" s="1165" t="str">
        <f t="shared" si="494"/>
        <v>PEXP333</v>
      </c>
      <c r="D4938" s="988" t="str">
        <f>'PE Holds'!$P$15</f>
        <v>Blue 
RAL 5015</v>
      </c>
      <c r="E4938" s="1165" t="s">
        <v>27827</v>
      </c>
      <c r="F4938" s="1165" t="s">
        <v>27824</v>
      </c>
      <c r="G4938" s="1170" t="s">
        <v>28040</v>
      </c>
    </row>
    <row r="4939" spans="1:7" ht="15" customHeight="1">
      <c r="A4939" s="1165" t="str">
        <f t="shared" si="491"/>
        <v>PEXP333GRY</v>
      </c>
      <c r="B4939" s="1165">
        <f>IFERROR(INDEX('PE Holds'!$B$15:$AF$554,MATCH(C4939,'PE Holds'!$B$15:$B$552,FALSE),MATCH(D4939,'PE Holds'!$B$15:$AF$15,FALSE)),0)</f>
        <v>0</v>
      </c>
      <c r="C4939" s="1165" t="str">
        <f t="shared" si="494"/>
        <v>PEXP333</v>
      </c>
      <c r="D4939" s="988" t="str">
        <f>'PE Holds'!$Q$15</f>
        <v>Grey 
RAL 7001</v>
      </c>
      <c r="E4939" s="1165" t="s">
        <v>27828</v>
      </c>
      <c r="F4939" s="1165" t="s">
        <v>27824</v>
      </c>
      <c r="G4939" s="1170" t="s">
        <v>28040</v>
      </c>
    </row>
    <row r="4940" spans="1:7" ht="15" customHeight="1">
      <c r="A4940" s="1165" t="str">
        <f t="shared" si="491"/>
        <v>PEXP333BLK</v>
      </c>
      <c r="B4940" s="1165">
        <f>IFERROR(INDEX('PE Holds'!$B$15:$AF$554,MATCH(C4940,'PE Holds'!$B$15:$B$552,FALSE),MATCH(D4940,'PE Holds'!$B$15:$AF$15,FALSE)),0)</f>
        <v>0</v>
      </c>
      <c r="C4940" s="1165" t="str">
        <f t="shared" si="494"/>
        <v>PEXP333</v>
      </c>
      <c r="D4940" s="988" t="str">
        <f>'PE Holds'!$R$15</f>
        <v>Black 
RAL 9005</v>
      </c>
      <c r="E4940" s="1165" t="s">
        <v>27829</v>
      </c>
      <c r="F4940" s="1165" t="s">
        <v>27824</v>
      </c>
      <c r="G4940" s="1170" t="s">
        <v>28040</v>
      </c>
    </row>
    <row r="4941" spans="1:7" ht="15" customHeight="1">
      <c r="A4941" s="1165" t="str">
        <f t="shared" si="491"/>
        <v>PEXP333FLO</v>
      </c>
      <c r="B4941" s="1165">
        <f>IFERROR(INDEX('PE Holds'!$B$15:$AF$554,MATCH(C4941,'PE Holds'!$B$15:$B$552,FALSE),MATCH(D4941,'PE Holds'!$B$15:$AF$15,FALSE)),0)</f>
        <v>0</v>
      </c>
      <c r="C4941" s="1165" t="str">
        <f t="shared" si="494"/>
        <v>PEXP333</v>
      </c>
      <c r="D4941" s="988" t="str">
        <f>'PE Holds'!$S$15</f>
        <v>Fluo 
Orange</v>
      </c>
      <c r="E4941" s="1165" t="s">
        <v>27830</v>
      </c>
      <c r="F4941" s="1165" t="s">
        <v>27824</v>
      </c>
      <c r="G4941" s="1170" t="s">
        <v>28040</v>
      </c>
    </row>
    <row r="4942" spans="1:7" ht="15" customHeight="1">
      <c r="A4942" s="1165" t="str">
        <f t="shared" si="491"/>
        <v>PEXP333FLG</v>
      </c>
      <c r="B4942" s="1165">
        <f>IFERROR(INDEX('PE Holds'!$B$15:$AF$554,MATCH(C4942,'PE Holds'!$B$15:$B$552,FALSE),MATCH(D4942,'PE Holds'!$B$15:$AF$15,FALSE)),0)</f>
        <v>0</v>
      </c>
      <c r="C4942" s="1165" t="str">
        <f t="shared" si="494"/>
        <v>PEXP333</v>
      </c>
      <c r="D4942" s="988" t="str">
        <f>'PE Holds'!$T$15</f>
        <v>Fluo 
Green</v>
      </c>
      <c r="E4942" s="1165" t="s">
        <v>27831</v>
      </c>
      <c r="F4942" s="1165" t="s">
        <v>27824</v>
      </c>
      <c r="G4942" s="1170" t="s">
        <v>28040</v>
      </c>
    </row>
    <row r="4943" spans="1:7" ht="15" customHeight="1">
      <c r="A4943" s="1165" t="str">
        <f t="shared" si="491"/>
        <v>PEXP333FLP</v>
      </c>
      <c r="B4943" s="1165">
        <f>IFERROR(INDEX('PE Holds'!$B$15:$AF$554,MATCH(C4943,'PE Holds'!$B$15:$B$552,FALSE),MATCH(D4943,'PE Holds'!$B$15:$AF$15,FALSE)),0)</f>
        <v>0</v>
      </c>
      <c r="C4943" s="1165" t="str">
        <f t="shared" si="494"/>
        <v>PEXP333</v>
      </c>
      <c r="D4943" s="988" t="str">
        <f>'PE Holds'!$U$15</f>
        <v>Fluo 
Pink</v>
      </c>
      <c r="E4943" s="1165" t="s">
        <v>27832</v>
      </c>
      <c r="F4943" s="1165" t="s">
        <v>27824</v>
      </c>
      <c r="G4943" s="1170" t="s">
        <v>28040</v>
      </c>
    </row>
    <row r="4944" spans="1:7" ht="15" customHeight="1">
      <c r="A4944" s="1165" t="str">
        <f t="shared" si="491"/>
        <v>PEXP333FLY</v>
      </c>
      <c r="B4944" s="1165">
        <f>IFERROR(INDEX('PE Holds'!$B$15:$AF$554,MATCH(C4944,'PE Holds'!$B$15:$B$552,FALSE),MATCH(D4944,'PE Holds'!$B$15:$AF$15,FALSE)),0)</f>
        <v>0</v>
      </c>
      <c r="C4944" s="1165" t="str">
        <f t="shared" si="494"/>
        <v>PEXP333</v>
      </c>
      <c r="D4944" s="988" t="str">
        <f>'PE Holds'!$V$15</f>
        <v>Fluo 
Yellow</v>
      </c>
      <c r="E4944" s="1165" t="s">
        <v>28041</v>
      </c>
      <c r="F4944" s="1165" t="s">
        <v>27824</v>
      </c>
      <c r="G4944" s="1170" t="s">
        <v>28040</v>
      </c>
    </row>
    <row r="4945" spans="1:7" ht="15" customHeight="1">
      <c r="A4945" s="1165" t="str">
        <f t="shared" si="491"/>
        <v>PEXP333VIO</v>
      </c>
      <c r="B4945" s="1165">
        <f>IFERROR(INDEX('PE Holds'!$B$15:$AF$554,MATCH(C4945,'PE Holds'!$B$15:$B$552,FALSE),MATCH(D4945,'PE Holds'!$B$15:$AF$15,FALSE)),0)</f>
        <v>0</v>
      </c>
      <c r="C4945" s="1165" t="str">
        <f t="shared" si="494"/>
        <v>PEXP333</v>
      </c>
      <c r="D4945" s="988" t="str">
        <f>'PE Holds'!$W$15</f>
        <v>Violet 
RAL 4008</v>
      </c>
      <c r="E4945" s="1165" t="s">
        <v>27833</v>
      </c>
      <c r="F4945" s="1165" t="s">
        <v>27824</v>
      </c>
      <c r="G4945" s="1170" t="s">
        <v>28040</v>
      </c>
    </row>
    <row r="4946" spans="1:7" ht="15" customHeight="1">
      <c r="A4946" s="1165" t="str">
        <f t="shared" si="491"/>
        <v>PEXP333MIN</v>
      </c>
      <c r="B4946" s="1165">
        <f>IFERROR(INDEX('PE Holds'!$B$15:$AF$554,MATCH(C4946,'PE Holds'!$B$15:$B$552,FALSE),MATCH(D4946,'PE Holds'!$B$15:$AF$15,FALSE)),0)</f>
        <v>0</v>
      </c>
      <c r="C4946" s="1165" t="str">
        <f t="shared" si="494"/>
        <v>PEXP333</v>
      </c>
      <c r="D4946" s="988" t="str">
        <f>'PE Holds'!$X$15</f>
        <v>Mint 
RAL 6027</v>
      </c>
      <c r="E4946" s="1165" t="s">
        <v>27834</v>
      </c>
      <c r="F4946" s="1165" t="s">
        <v>27824</v>
      </c>
      <c r="G4946" s="1170" t="s">
        <v>28040</v>
      </c>
    </row>
    <row r="4947" spans="1:7" ht="15" customHeight="1">
      <c r="A4947" s="1165" t="str">
        <f t="shared" si="491"/>
        <v>PEXP333ORA</v>
      </c>
      <c r="B4947" s="1165">
        <f>IFERROR(INDEX('PE Holds'!$B$15:$AF$554,MATCH(C4947,'PE Holds'!$B$15:$B$552,FALSE),MATCH(D4947,'PE Holds'!$B$15:$AF$15,FALSE)),0)</f>
        <v>0</v>
      </c>
      <c r="C4947" s="1165" t="str">
        <f t="shared" si="494"/>
        <v>PEXP333</v>
      </c>
      <c r="D4947" s="988" t="str">
        <f>'PE Holds'!$Y$15</f>
        <v>Pure Orange</v>
      </c>
      <c r="E4947" s="1165" t="s">
        <v>27836</v>
      </c>
      <c r="F4947" s="1165" t="s">
        <v>27824</v>
      </c>
      <c r="G4947" s="1170" t="s">
        <v>28040</v>
      </c>
    </row>
    <row r="4948" spans="1:7" ht="15" customHeight="1">
      <c r="A4948" s="1165" t="str">
        <f t="shared" si="491"/>
        <v>PEXP334WHI</v>
      </c>
      <c r="B4948" s="1165">
        <f>IFERROR(INDEX('PE Holds'!$B$15:$AF$554,MATCH(C4948,'PE Holds'!$B$15:$B$552,FALSE),MATCH(D4948,'PE Holds'!$B$15:$AF$15,FALSE)),0)</f>
        <v>0</v>
      </c>
      <c r="C4948" s="1165" t="s">
        <v>28174</v>
      </c>
      <c r="D4948" s="1166" t="str">
        <f>'PE Holds'!$L$15</f>
        <v>White 
RAL 9016</v>
      </c>
      <c r="E4948" s="1165" t="s">
        <v>27838</v>
      </c>
      <c r="F4948" s="1165" t="s">
        <v>27824</v>
      </c>
      <c r="G4948" s="1170" t="s">
        <v>28040</v>
      </c>
    </row>
    <row r="4949" spans="1:7" ht="15" customHeight="1">
      <c r="A4949" s="1165" t="str">
        <f t="shared" si="491"/>
        <v>PEXP334YEL</v>
      </c>
      <c r="B4949" s="1165">
        <f>IFERROR(INDEX('PE Holds'!$B$15:$AF$554,MATCH(C4949,'PE Holds'!$B$15:$B$552,FALSE),MATCH(D4949,'PE Holds'!$B$15:$AF$15,FALSE)),0)</f>
        <v>0</v>
      </c>
      <c r="C4949" s="1165" t="str">
        <f>+C4948</f>
        <v>PEXP334</v>
      </c>
      <c r="D4949" s="988" t="str">
        <f>'PE Holds'!$M$15</f>
        <v>Yellow 
RAL 1026</v>
      </c>
      <c r="E4949" s="1165" t="s">
        <v>27823</v>
      </c>
      <c r="F4949" s="1165" t="s">
        <v>27824</v>
      </c>
      <c r="G4949" s="1170" t="s">
        <v>28040</v>
      </c>
    </row>
    <row r="4950" spans="1:7" ht="15" customHeight="1">
      <c r="A4950" s="1165" t="str">
        <f t="shared" si="491"/>
        <v>PEXP334GRE</v>
      </c>
      <c r="B4950" s="1165">
        <f>IFERROR(INDEX('PE Holds'!$B$15:$AF$554,MATCH(C4950,'PE Holds'!$B$15:$B$552,FALSE),MATCH(D4950,'PE Holds'!$B$15:$AF$15,FALSE)),0)</f>
        <v>0</v>
      </c>
      <c r="C4950" s="1165" t="str">
        <f t="shared" ref="C4950:C4961" si="495">+C4949</f>
        <v>PEXP334</v>
      </c>
      <c r="D4950" s="988" t="str">
        <f>'PE Holds'!$N$15</f>
        <v>Green 
RAL 6002</v>
      </c>
      <c r="E4950" s="1165" t="s">
        <v>27837</v>
      </c>
      <c r="F4950" s="1165" t="s">
        <v>27824</v>
      </c>
      <c r="G4950" s="1170" t="s">
        <v>28040</v>
      </c>
    </row>
    <row r="4951" spans="1:7" ht="15" customHeight="1">
      <c r="A4951" s="1165" t="str">
        <f t="shared" si="491"/>
        <v>PEXP334RED</v>
      </c>
      <c r="B4951" s="1165">
        <f>IFERROR(INDEX('PE Holds'!$B$15:$AF$554,MATCH(C4951,'PE Holds'!$B$15:$B$552,FALSE),MATCH(D4951,'PE Holds'!$B$15:$AF$15,FALSE)),0)</f>
        <v>0</v>
      </c>
      <c r="C4951" s="1165" t="str">
        <f t="shared" si="495"/>
        <v>PEXP334</v>
      </c>
      <c r="D4951" s="988" t="str">
        <f>'PE Holds'!$O$15</f>
        <v>Red 
RAL 3020</v>
      </c>
      <c r="E4951" s="1165" t="s">
        <v>27826</v>
      </c>
      <c r="F4951" s="1165" t="s">
        <v>27824</v>
      </c>
      <c r="G4951" s="1170" t="s">
        <v>28040</v>
      </c>
    </row>
    <row r="4952" spans="1:7" ht="15" customHeight="1">
      <c r="A4952" s="1165" t="str">
        <f t="shared" si="491"/>
        <v>PEXP334BLU</v>
      </c>
      <c r="B4952" s="1165">
        <f>IFERROR(INDEX('PE Holds'!$B$15:$AF$554,MATCH(C4952,'PE Holds'!$B$15:$B$552,FALSE),MATCH(D4952,'PE Holds'!$B$15:$AF$15,FALSE)),0)</f>
        <v>0</v>
      </c>
      <c r="C4952" s="1165" t="str">
        <f t="shared" si="495"/>
        <v>PEXP334</v>
      </c>
      <c r="D4952" s="988" t="str">
        <f>'PE Holds'!$P$15</f>
        <v>Blue 
RAL 5015</v>
      </c>
      <c r="E4952" s="1165" t="s">
        <v>27827</v>
      </c>
      <c r="F4952" s="1165" t="s">
        <v>27824</v>
      </c>
      <c r="G4952" s="1170" t="s">
        <v>28040</v>
      </c>
    </row>
    <row r="4953" spans="1:7" ht="15" customHeight="1">
      <c r="A4953" s="1165" t="str">
        <f t="shared" si="491"/>
        <v>PEXP334GRY</v>
      </c>
      <c r="B4953" s="1165">
        <f>IFERROR(INDEX('PE Holds'!$B$15:$AF$554,MATCH(C4953,'PE Holds'!$B$15:$B$552,FALSE),MATCH(D4953,'PE Holds'!$B$15:$AF$15,FALSE)),0)</f>
        <v>0</v>
      </c>
      <c r="C4953" s="1165" t="str">
        <f t="shared" si="495"/>
        <v>PEXP334</v>
      </c>
      <c r="D4953" s="988" t="str">
        <f>'PE Holds'!$Q$15</f>
        <v>Grey 
RAL 7001</v>
      </c>
      <c r="E4953" s="1165" t="s">
        <v>27828</v>
      </c>
      <c r="F4953" s="1165" t="s">
        <v>27824</v>
      </c>
      <c r="G4953" s="1170" t="s">
        <v>28040</v>
      </c>
    </row>
    <row r="4954" spans="1:7" ht="15" customHeight="1">
      <c r="A4954" s="1165" t="str">
        <f t="shared" si="491"/>
        <v>PEXP334BLK</v>
      </c>
      <c r="B4954" s="1165">
        <f>IFERROR(INDEX('PE Holds'!$B$15:$AF$554,MATCH(C4954,'PE Holds'!$B$15:$B$552,FALSE),MATCH(D4954,'PE Holds'!$B$15:$AF$15,FALSE)),0)</f>
        <v>0</v>
      </c>
      <c r="C4954" s="1165" t="str">
        <f t="shared" si="495"/>
        <v>PEXP334</v>
      </c>
      <c r="D4954" s="988" t="str">
        <f>'PE Holds'!$R$15</f>
        <v>Black 
RAL 9005</v>
      </c>
      <c r="E4954" s="1165" t="s">
        <v>27829</v>
      </c>
      <c r="F4954" s="1165" t="s">
        <v>27824</v>
      </c>
      <c r="G4954" s="1170" t="s">
        <v>28040</v>
      </c>
    </row>
    <row r="4955" spans="1:7" ht="15" customHeight="1">
      <c r="A4955" s="1165" t="str">
        <f t="shared" si="491"/>
        <v>PEXP334FLO</v>
      </c>
      <c r="B4955" s="1165">
        <f>IFERROR(INDEX('PE Holds'!$B$15:$AF$554,MATCH(C4955,'PE Holds'!$B$15:$B$552,FALSE),MATCH(D4955,'PE Holds'!$B$15:$AF$15,FALSE)),0)</f>
        <v>0</v>
      </c>
      <c r="C4955" s="1165" t="str">
        <f t="shared" si="495"/>
        <v>PEXP334</v>
      </c>
      <c r="D4955" s="988" t="str">
        <f>'PE Holds'!$S$15</f>
        <v>Fluo 
Orange</v>
      </c>
      <c r="E4955" s="1165" t="s">
        <v>27830</v>
      </c>
      <c r="F4955" s="1165" t="s">
        <v>27824</v>
      </c>
      <c r="G4955" s="1170" t="s">
        <v>28040</v>
      </c>
    </row>
    <row r="4956" spans="1:7" ht="15" customHeight="1">
      <c r="A4956" s="1165" t="str">
        <f t="shared" si="491"/>
        <v>PEXP334FLG</v>
      </c>
      <c r="B4956" s="1165">
        <f>IFERROR(INDEX('PE Holds'!$B$15:$AF$554,MATCH(C4956,'PE Holds'!$B$15:$B$552,FALSE),MATCH(D4956,'PE Holds'!$B$15:$AF$15,FALSE)),0)</f>
        <v>0</v>
      </c>
      <c r="C4956" s="1165" t="str">
        <f t="shared" si="495"/>
        <v>PEXP334</v>
      </c>
      <c r="D4956" s="988" t="str">
        <f>'PE Holds'!$T$15</f>
        <v>Fluo 
Green</v>
      </c>
      <c r="E4956" s="1165" t="s">
        <v>27831</v>
      </c>
      <c r="F4956" s="1165" t="s">
        <v>27824</v>
      </c>
      <c r="G4956" s="1170" t="s">
        <v>28040</v>
      </c>
    </row>
    <row r="4957" spans="1:7" ht="15" customHeight="1">
      <c r="A4957" s="1165" t="str">
        <f t="shared" si="491"/>
        <v>PEXP334FLP</v>
      </c>
      <c r="B4957" s="1165">
        <f>IFERROR(INDEX('PE Holds'!$B$15:$AF$554,MATCH(C4957,'PE Holds'!$B$15:$B$552,FALSE),MATCH(D4957,'PE Holds'!$B$15:$AF$15,FALSE)),0)</f>
        <v>0</v>
      </c>
      <c r="C4957" s="1165" t="str">
        <f t="shared" si="495"/>
        <v>PEXP334</v>
      </c>
      <c r="D4957" s="988" t="str">
        <f>'PE Holds'!$U$15</f>
        <v>Fluo 
Pink</v>
      </c>
      <c r="E4957" s="1165" t="s">
        <v>27832</v>
      </c>
      <c r="F4957" s="1165" t="s">
        <v>27824</v>
      </c>
      <c r="G4957" s="1170" t="s">
        <v>28040</v>
      </c>
    </row>
    <row r="4958" spans="1:7" ht="15" customHeight="1">
      <c r="A4958" s="1165" t="str">
        <f t="shared" si="491"/>
        <v>PEXP334FLY</v>
      </c>
      <c r="B4958" s="1165">
        <f>IFERROR(INDEX('PE Holds'!$B$15:$AF$554,MATCH(C4958,'PE Holds'!$B$15:$B$552,FALSE),MATCH(D4958,'PE Holds'!$B$15:$AF$15,FALSE)),0)</f>
        <v>0</v>
      </c>
      <c r="C4958" s="1165" t="str">
        <f t="shared" si="495"/>
        <v>PEXP334</v>
      </c>
      <c r="D4958" s="988" t="str">
        <f>'PE Holds'!$V$15</f>
        <v>Fluo 
Yellow</v>
      </c>
      <c r="E4958" s="1165" t="s">
        <v>28041</v>
      </c>
      <c r="F4958" s="1165" t="s">
        <v>27824</v>
      </c>
      <c r="G4958" s="1170" t="s">
        <v>28040</v>
      </c>
    </row>
    <row r="4959" spans="1:7" ht="15" customHeight="1">
      <c r="A4959" s="1165" t="str">
        <f t="shared" si="491"/>
        <v>PEXP334VIO</v>
      </c>
      <c r="B4959" s="1165">
        <f>IFERROR(INDEX('PE Holds'!$B$15:$AF$554,MATCH(C4959,'PE Holds'!$B$15:$B$552,FALSE),MATCH(D4959,'PE Holds'!$B$15:$AF$15,FALSE)),0)</f>
        <v>0</v>
      </c>
      <c r="C4959" s="1165" t="str">
        <f t="shared" si="495"/>
        <v>PEXP334</v>
      </c>
      <c r="D4959" s="988" t="str">
        <f>'PE Holds'!$W$15</f>
        <v>Violet 
RAL 4008</v>
      </c>
      <c r="E4959" s="1165" t="s">
        <v>27833</v>
      </c>
      <c r="F4959" s="1165" t="s">
        <v>27824</v>
      </c>
      <c r="G4959" s="1170" t="s">
        <v>28040</v>
      </c>
    </row>
    <row r="4960" spans="1:7" ht="15" customHeight="1">
      <c r="A4960" s="1165" t="str">
        <f t="shared" si="491"/>
        <v>PEXP334MIN</v>
      </c>
      <c r="B4960" s="1165">
        <f>IFERROR(INDEX('PE Holds'!$B$15:$AF$554,MATCH(C4960,'PE Holds'!$B$15:$B$552,FALSE),MATCH(D4960,'PE Holds'!$B$15:$AF$15,FALSE)),0)</f>
        <v>0</v>
      </c>
      <c r="C4960" s="1165" t="str">
        <f t="shared" si="495"/>
        <v>PEXP334</v>
      </c>
      <c r="D4960" s="988" t="str">
        <f>'PE Holds'!$X$15</f>
        <v>Mint 
RAL 6027</v>
      </c>
      <c r="E4960" s="1165" t="s">
        <v>27834</v>
      </c>
      <c r="F4960" s="1165" t="s">
        <v>27824</v>
      </c>
      <c r="G4960" s="1170" t="s">
        <v>28040</v>
      </c>
    </row>
    <row r="4961" spans="1:7" ht="15" customHeight="1">
      <c r="A4961" s="1165" t="str">
        <f t="shared" si="491"/>
        <v>PEXP334ORA</v>
      </c>
      <c r="B4961" s="1165">
        <f>IFERROR(INDEX('PE Holds'!$B$15:$AF$554,MATCH(C4961,'PE Holds'!$B$15:$B$552,FALSE),MATCH(D4961,'PE Holds'!$B$15:$AF$15,FALSE)),0)</f>
        <v>0</v>
      </c>
      <c r="C4961" s="1165" t="str">
        <f t="shared" si="495"/>
        <v>PEXP334</v>
      </c>
      <c r="D4961" s="988" t="str">
        <f>'PE Holds'!$Y$15</f>
        <v>Pure Orange</v>
      </c>
      <c r="E4961" s="1165" t="s">
        <v>27836</v>
      </c>
      <c r="F4961" s="1165" t="s">
        <v>27824</v>
      </c>
      <c r="G4961" s="1170" t="s">
        <v>28040</v>
      </c>
    </row>
    <row r="4962" spans="1:7" ht="15" customHeight="1">
      <c r="A4962" s="1165" t="str">
        <f t="shared" si="491"/>
        <v>PEXP335WHI</v>
      </c>
      <c r="B4962" s="1165">
        <f>IFERROR(INDEX('PE Holds'!$B$15:$AF$554,MATCH(C4962,'PE Holds'!$B$15:$B$552,FALSE),MATCH(D4962,'PE Holds'!$B$15:$AF$15,FALSE)),0)</f>
        <v>0</v>
      </c>
      <c r="C4962" s="1165" t="s">
        <v>28175</v>
      </c>
      <c r="D4962" s="1166" t="str">
        <f>'PE Holds'!$L$15</f>
        <v>White 
RAL 9016</v>
      </c>
      <c r="E4962" s="1165" t="s">
        <v>27838</v>
      </c>
      <c r="F4962" s="1165" t="s">
        <v>27824</v>
      </c>
      <c r="G4962" s="1170" t="s">
        <v>28040</v>
      </c>
    </row>
    <row r="4963" spans="1:7" ht="15" customHeight="1">
      <c r="A4963" s="1165" t="str">
        <f t="shared" si="491"/>
        <v>PEXP335YEL</v>
      </c>
      <c r="B4963" s="1165">
        <f>IFERROR(INDEX('PE Holds'!$B$15:$AF$554,MATCH(C4963,'PE Holds'!$B$15:$B$552,FALSE),MATCH(D4963,'PE Holds'!$B$15:$AF$15,FALSE)),0)</f>
        <v>0</v>
      </c>
      <c r="C4963" s="1165" t="str">
        <f>+C4962</f>
        <v>PEXP335</v>
      </c>
      <c r="D4963" s="988" t="str">
        <f>'PE Holds'!$M$15</f>
        <v>Yellow 
RAL 1026</v>
      </c>
      <c r="E4963" s="1165" t="s">
        <v>27823</v>
      </c>
      <c r="F4963" s="1165" t="s">
        <v>27824</v>
      </c>
      <c r="G4963" s="1170" t="s">
        <v>28040</v>
      </c>
    </row>
    <row r="4964" spans="1:7" ht="15" customHeight="1">
      <c r="A4964" s="1165" t="str">
        <f t="shared" si="491"/>
        <v>PEXP335GRE</v>
      </c>
      <c r="B4964" s="1165">
        <f>IFERROR(INDEX('PE Holds'!$B$15:$AF$554,MATCH(C4964,'PE Holds'!$B$15:$B$552,FALSE),MATCH(D4964,'PE Holds'!$B$15:$AF$15,FALSE)),0)</f>
        <v>0</v>
      </c>
      <c r="C4964" s="1165" t="str">
        <f t="shared" ref="C4964:C4975" si="496">+C4963</f>
        <v>PEXP335</v>
      </c>
      <c r="D4964" s="988" t="str">
        <f>'PE Holds'!$N$15</f>
        <v>Green 
RAL 6002</v>
      </c>
      <c r="E4964" s="1165" t="s">
        <v>27837</v>
      </c>
      <c r="F4964" s="1165" t="s">
        <v>27824</v>
      </c>
      <c r="G4964" s="1170" t="s">
        <v>28040</v>
      </c>
    </row>
    <row r="4965" spans="1:7" ht="15" customHeight="1">
      <c r="A4965" s="1165" t="str">
        <f t="shared" si="491"/>
        <v>PEXP335RED</v>
      </c>
      <c r="B4965" s="1165">
        <f>IFERROR(INDEX('PE Holds'!$B$15:$AF$554,MATCH(C4965,'PE Holds'!$B$15:$B$552,FALSE),MATCH(D4965,'PE Holds'!$B$15:$AF$15,FALSE)),0)</f>
        <v>0</v>
      </c>
      <c r="C4965" s="1165" t="str">
        <f t="shared" si="496"/>
        <v>PEXP335</v>
      </c>
      <c r="D4965" s="988" t="str">
        <f>'PE Holds'!$O$15</f>
        <v>Red 
RAL 3020</v>
      </c>
      <c r="E4965" s="1165" t="s">
        <v>27826</v>
      </c>
      <c r="F4965" s="1165" t="s">
        <v>27824</v>
      </c>
      <c r="G4965" s="1170" t="s">
        <v>28040</v>
      </c>
    </row>
    <row r="4966" spans="1:7" ht="15" customHeight="1">
      <c r="A4966" s="1165" t="str">
        <f t="shared" si="491"/>
        <v>PEXP335BLU</v>
      </c>
      <c r="B4966" s="1165">
        <f>IFERROR(INDEX('PE Holds'!$B$15:$AF$554,MATCH(C4966,'PE Holds'!$B$15:$B$552,FALSE),MATCH(D4966,'PE Holds'!$B$15:$AF$15,FALSE)),0)</f>
        <v>0</v>
      </c>
      <c r="C4966" s="1165" t="str">
        <f t="shared" si="496"/>
        <v>PEXP335</v>
      </c>
      <c r="D4966" s="988" t="str">
        <f>'PE Holds'!$P$15</f>
        <v>Blue 
RAL 5015</v>
      </c>
      <c r="E4966" s="1165" t="s">
        <v>27827</v>
      </c>
      <c r="F4966" s="1165" t="s">
        <v>27824</v>
      </c>
      <c r="G4966" s="1170" t="s">
        <v>28040</v>
      </c>
    </row>
    <row r="4967" spans="1:7" ht="15" customHeight="1">
      <c r="A4967" s="1165" t="str">
        <f t="shared" si="491"/>
        <v>PEXP335GRY</v>
      </c>
      <c r="B4967" s="1165">
        <f>IFERROR(INDEX('PE Holds'!$B$15:$AF$554,MATCH(C4967,'PE Holds'!$B$15:$B$552,FALSE),MATCH(D4967,'PE Holds'!$B$15:$AF$15,FALSE)),0)</f>
        <v>0</v>
      </c>
      <c r="C4967" s="1165" t="str">
        <f t="shared" si="496"/>
        <v>PEXP335</v>
      </c>
      <c r="D4967" s="988" t="str">
        <f>'PE Holds'!$Q$15</f>
        <v>Grey 
RAL 7001</v>
      </c>
      <c r="E4967" s="1165" t="s">
        <v>27828</v>
      </c>
      <c r="F4967" s="1165" t="s">
        <v>27824</v>
      </c>
      <c r="G4967" s="1170" t="s">
        <v>28040</v>
      </c>
    </row>
    <row r="4968" spans="1:7" ht="15" customHeight="1">
      <c r="A4968" s="1165" t="str">
        <f t="shared" ref="A4968:A5031" si="497">CONCATENATE(C4968,E4968)</f>
        <v>PEXP335BLK</v>
      </c>
      <c r="B4968" s="1165">
        <f>IFERROR(INDEX('PE Holds'!$B$15:$AF$554,MATCH(C4968,'PE Holds'!$B$15:$B$552,FALSE),MATCH(D4968,'PE Holds'!$B$15:$AF$15,FALSE)),0)</f>
        <v>0</v>
      </c>
      <c r="C4968" s="1165" t="str">
        <f t="shared" si="496"/>
        <v>PEXP335</v>
      </c>
      <c r="D4968" s="988" t="str">
        <f>'PE Holds'!$R$15</f>
        <v>Black 
RAL 9005</v>
      </c>
      <c r="E4968" s="1165" t="s">
        <v>27829</v>
      </c>
      <c r="F4968" s="1165" t="s">
        <v>27824</v>
      </c>
      <c r="G4968" s="1170" t="s">
        <v>28040</v>
      </c>
    </row>
    <row r="4969" spans="1:7" ht="15" customHeight="1">
      <c r="A4969" s="1165" t="str">
        <f t="shared" si="497"/>
        <v>PEXP335FLO</v>
      </c>
      <c r="B4969" s="1165">
        <f>IFERROR(INDEX('PE Holds'!$B$15:$AF$554,MATCH(C4969,'PE Holds'!$B$15:$B$552,FALSE),MATCH(D4969,'PE Holds'!$B$15:$AF$15,FALSE)),0)</f>
        <v>0</v>
      </c>
      <c r="C4969" s="1165" t="str">
        <f t="shared" si="496"/>
        <v>PEXP335</v>
      </c>
      <c r="D4969" s="988" t="str">
        <f>'PE Holds'!$S$15</f>
        <v>Fluo 
Orange</v>
      </c>
      <c r="E4969" s="1165" t="s">
        <v>27830</v>
      </c>
      <c r="F4969" s="1165" t="s">
        <v>27824</v>
      </c>
      <c r="G4969" s="1170" t="s">
        <v>28040</v>
      </c>
    </row>
    <row r="4970" spans="1:7" ht="15" customHeight="1">
      <c r="A4970" s="1165" t="str">
        <f t="shared" si="497"/>
        <v>PEXP335FLG</v>
      </c>
      <c r="B4970" s="1165">
        <f>IFERROR(INDEX('PE Holds'!$B$15:$AF$554,MATCH(C4970,'PE Holds'!$B$15:$B$552,FALSE),MATCH(D4970,'PE Holds'!$B$15:$AF$15,FALSE)),0)</f>
        <v>0</v>
      </c>
      <c r="C4970" s="1165" t="str">
        <f t="shared" si="496"/>
        <v>PEXP335</v>
      </c>
      <c r="D4970" s="988" t="str">
        <f>'PE Holds'!$T$15</f>
        <v>Fluo 
Green</v>
      </c>
      <c r="E4970" s="1165" t="s">
        <v>27831</v>
      </c>
      <c r="F4970" s="1165" t="s">
        <v>27824</v>
      </c>
      <c r="G4970" s="1170" t="s">
        <v>28040</v>
      </c>
    </row>
    <row r="4971" spans="1:7" ht="15" customHeight="1">
      <c r="A4971" s="1165" t="str">
        <f t="shared" si="497"/>
        <v>PEXP335FLP</v>
      </c>
      <c r="B4971" s="1165">
        <f>IFERROR(INDEX('PE Holds'!$B$15:$AF$554,MATCH(C4971,'PE Holds'!$B$15:$B$552,FALSE),MATCH(D4971,'PE Holds'!$B$15:$AF$15,FALSE)),0)</f>
        <v>0</v>
      </c>
      <c r="C4971" s="1165" t="str">
        <f t="shared" si="496"/>
        <v>PEXP335</v>
      </c>
      <c r="D4971" s="988" t="str">
        <f>'PE Holds'!$U$15</f>
        <v>Fluo 
Pink</v>
      </c>
      <c r="E4971" s="1165" t="s">
        <v>27832</v>
      </c>
      <c r="F4971" s="1165" t="s">
        <v>27824</v>
      </c>
      <c r="G4971" s="1170" t="s">
        <v>28040</v>
      </c>
    </row>
    <row r="4972" spans="1:7" ht="15" customHeight="1">
      <c r="A4972" s="1165" t="str">
        <f t="shared" si="497"/>
        <v>PEXP335FLY</v>
      </c>
      <c r="B4972" s="1165">
        <f>IFERROR(INDEX('PE Holds'!$B$15:$AF$554,MATCH(C4972,'PE Holds'!$B$15:$B$552,FALSE),MATCH(D4972,'PE Holds'!$B$15:$AF$15,FALSE)),0)</f>
        <v>0</v>
      </c>
      <c r="C4972" s="1165" t="str">
        <f t="shared" si="496"/>
        <v>PEXP335</v>
      </c>
      <c r="D4972" s="988" t="str">
        <f>'PE Holds'!$V$15</f>
        <v>Fluo 
Yellow</v>
      </c>
      <c r="E4972" s="1165" t="s">
        <v>28041</v>
      </c>
      <c r="F4972" s="1165" t="s">
        <v>27824</v>
      </c>
      <c r="G4972" s="1170" t="s">
        <v>28040</v>
      </c>
    </row>
    <row r="4973" spans="1:7" ht="15" customHeight="1">
      <c r="A4973" s="1165" t="str">
        <f t="shared" si="497"/>
        <v>PEXP335VIO</v>
      </c>
      <c r="B4973" s="1165">
        <f>IFERROR(INDEX('PE Holds'!$B$15:$AF$554,MATCH(C4973,'PE Holds'!$B$15:$B$552,FALSE),MATCH(D4973,'PE Holds'!$B$15:$AF$15,FALSE)),0)</f>
        <v>0</v>
      </c>
      <c r="C4973" s="1165" t="str">
        <f t="shared" si="496"/>
        <v>PEXP335</v>
      </c>
      <c r="D4973" s="988" t="str">
        <f>'PE Holds'!$W$15</f>
        <v>Violet 
RAL 4008</v>
      </c>
      <c r="E4973" s="1165" t="s">
        <v>27833</v>
      </c>
      <c r="F4973" s="1165" t="s">
        <v>27824</v>
      </c>
      <c r="G4973" s="1170" t="s">
        <v>28040</v>
      </c>
    </row>
    <row r="4974" spans="1:7" ht="15" customHeight="1">
      <c r="A4974" s="1165" t="str">
        <f t="shared" si="497"/>
        <v>PEXP335MIN</v>
      </c>
      <c r="B4974" s="1165">
        <f>IFERROR(INDEX('PE Holds'!$B$15:$AF$554,MATCH(C4974,'PE Holds'!$B$15:$B$552,FALSE),MATCH(D4974,'PE Holds'!$B$15:$AF$15,FALSE)),0)</f>
        <v>0</v>
      </c>
      <c r="C4974" s="1165" t="str">
        <f t="shared" si="496"/>
        <v>PEXP335</v>
      </c>
      <c r="D4974" s="988" t="str">
        <f>'PE Holds'!$X$15</f>
        <v>Mint 
RAL 6027</v>
      </c>
      <c r="E4974" s="1165" t="s">
        <v>27834</v>
      </c>
      <c r="F4974" s="1165" t="s">
        <v>27824</v>
      </c>
      <c r="G4974" s="1170" t="s">
        <v>28040</v>
      </c>
    </row>
    <row r="4975" spans="1:7" ht="15" customHeight="1">
      <c r="A4975" s="1165" t="str">
        <f t="shared" si="497"/>
        <v>PEXP335ORA</v>
      </c>
      <c r="B4975" s="1165">
        <f>IFERROR(INDEX('PE Holds'!$B$15:$AF$554,MATCH(C4975,'PE Holds'!$B$15:$B$552,FALSE),MATCH(D4975,'PE Holds'!$B$15:$AF$15,FALSE)),0)</f>
        <v>0</v>
      </c>
      <c r="C4975" s="1165" t="str">
        <f t="shared" si="496"/>
        <v>PEXP335</v>
      </c>
      <c r="D4975" s="988" t="str">
        <f>'PE Holds'!$Y$15</f>
        <v>Pure Orange</v>
      </c>
      <c r="E4975" s="1165" t="s">
        <v>27836</v>
      </c>
      <c r="F4975" s="1165" t="s">
        <v>27824</v>
      </c>
      <c r="G4975" s="1170" t="s">
        <v>28040</v>
      </c>
    </row>
    <row r="4976" spans="1:7" ht="15" customHeight="1">
      <c r="A4976" s="1165" t="str">
        <f t="shared" si="497"/>
        <v>PEXP336WHI</v>
      </c>
      <c r="B4976" s="1165">
        <f>IFERROR(INDEX('PE Holds'!$B$15:$AF$554,MATCH(C4976,'PE Holds'!$B$15:$B$552,FALSE),MATCH(D4976,'PE Holds'!$B$15:$AF$15,FALSE)),0)</f>
        <v>0</v>
      </c>
      <c r="C4976" s="1165" t="s">
        <v>28176</v>
      </c>
      <c r="D4976" s="1166" t="str">
        <f>'PE Holds'!$L$15</f>
        <v>White 
RAL 9016</v>
      </c>
      <c r="E4976" s="1165" t="s">
        <v>27838</v>
      </c>
      <c r="F4976" s="1165" t="s">
        <v>27824</v>
      </c>
      <c r="G4976" s="1170" t="s">
        <v>28040</v>
      </c>
    </row>
    <row r="4977" spans="1:7" ht="15" customHeight="1">
      <c r="A4977" s="1165" t="str">
        <f t="shared" si="497"/>
        <v>PEXP336YEL</v>
      </c>
      <c r="B4977" s="1165">
        <f>IFERROR(INDEX('PE Holds'!$B$15:$AF$554,MATCH(C4977,'PE Holds'!$B$15:$B$552,FALSE),MATCH(D4977,'PE Holds'!$B$15:$AF$15,FALSE)),0)</f>
        <v>0</v>
      </c>
      <c r="C4977" s="1165" t="str">
        <f>+C4976</f>
        <v>PEXP336</v>
      </c>
      <c r="D4977" s="988" t="str">
        <f>'PE Holds'!$M$15</f>
        <v>Yellow 
RAL 1026</v>
      </c>
      <c r="E4977" s="1165" t="s">
        <v>27823</v>
      </c>
      <c r="F4977" s="1165" t="s">
        <v>27824</v>
      </c>
      <c r="G4977" s="1170" t="s">
        <v>28040</v>
      </c>
    </row>
    <row r="4978" spans="1:7" ht="15" customHeight="1">
      <c r="A4978" s="1165" t="str">
        <f t="shared" si="497"/>
        <v>PEXP336GRE</v>
      </c>
      <c r="B4978" s="1165">
        <f>IFERROR(INDEX('PE Holds'!$B$15:$AF$554,MATCH(C4978,'PE Holds'!$B$15:$B$552,FALSE),MATCH(D4978,'PE Holds'!$B$15:$AF$15,FALSE)),0)</f>
        <v>0</v>
      </c>
      <c r="C4978" s="1165" t="str">
        <f t="shared" ref="C4978:C4989" si="498">+C4977</f>
        <v>PEXP336</v>
      </c>
      <c r="D4978" s="988" t="str">
        <f>'PE Holds'!$N$15</f>
        <v>Green 
RAL 6002</v>
      </c>
      <c r="E4978" s="1165" t="s">
        <v>27837</v>
      </c>
      <c r="F4978" s="1165" t="s">
        <v>27824</v>
      </c>
      <c r="G4978" s="1170" t="s">
        <v>28040</v>
      </c>
    </row>
    <row r="4979" spans="1:7" ht="15" customHeight="1">
      <c r="A4979" s="1165" t="str">
        <f t="shared" si="497"/>
        <v>PEXP336RED</v>
      </c>
      <c r="B4979" s="1165">
        <f>IFERROR(INDEX('PE Holds'!$B$15:$AF$554,MATCH(C4979,'PE Holds'!$B$15:$B$552,FALSE),MATCH(D4979,'PE Holds'!$B$15:$AF$15,FALSE)),0)</f>
        <v>0</v>
      </c>
      <c r="C4979" s="1165" t="str">
        <f t="shared" si="498"/>
        <v>PEXP336</v>
      </c>
      <c r="D4979" s="988" t="str">
        <f>'PE Holds'!$O$15</f>
        <v>Red 
RAL 3020</v>
      </c>
      <c r="E4979" s="1165" t="s">
        <v>27826</v>
      </c>
      <c r="F4979" s="1165" t="s">
        <v>27824</v>
      </c>
      <c r="G4979" s="1170" t="s">
        <v>28040</v>
      </c>
    </row>
    <row r="4980" spans="1:7" ht="15" customHeight="1">
      <c r="A4980" s="1165" t="str">
        <f t="shared" si="497"/>
        <v>PEXP336BLU</v>
      </c>
      <c r="B4980" s="1165">
        <f>IFERROR(INDEX('PE Holds'!$B$15:$AF$554,MATCH(C4980,'PE Holds'!$B$15:$B$552,FALSE),MATCH(D4980,'PE Holds'!$B$15:$AF$15,FALSE)),0)</f>
        <v>0</v>
      </c>
      <c r="C4980" s="1165" t="str">
        <f t="shared" si="498"/>
        <v>PEXP336</v>
      </c>
      <c r="D4980" s="988" t="str">
        <f>'PE Holds'!$P$15</f>
        <v>Blue 
RAL 5015</v>
      </c>
      <c r="E4980" s="1165" t="s">
        <v>27827</v>
      </c>
      <c r="F4980" s="1165" t="s">
        <v>27824</v>
      </c>
      <c r="G4980" s="1170" t="s">
        <v>28040</v>
      </c>
    </row>
    <row r="4981" spans="1:7" ht="15" customHeight="1">
      <c r="A4981" s="1165" t="str">
        <f t="shared" si="497"/>
        <v>PEXP336GRY</v>
      </c>
      <c r="B4981" s="1165">
        <f>IFERROR(INDEX('PE Holds'!$B$15:$AF$554,MATCH(C4981,'PE Holds'!$B$15:$B$552,FALSE),MATCH(D4981,'PE Holds'!$B$15:$AF$15,FALSE)),0)</f>
        <v>0</v>
      </c>
      <c r="C4981" s="1165" t="str">
        <f t="shared" si="498"/>
        <v>PEXP336</v>
      </c>
      <c r="D4981" s="988" t="str">
        <f>'PE Holds'!$Q$15</f>
        <v>Grey 
RAL 7001</v>
      </c>
      <c r="E4981" s="1165" t="s">
        <v>27828</v>
      </c>
      <c r="F4981" s="1165" t="s">
        <v>27824</v>
      </c>
      <c r="G4981" s="1170" t="s">
        <v>28040</v>
      </c>
    </row>
    <row r="4982" spans="1:7" ht="15" customHeight="1">
      <c r="A4982" s="1165" t="str">
        <f t="shared" si="497"/>
        <v>PEXP336BLK</v>
      </c>
      <c r="B4982" s="1165">
        <f>IFERROR(INDEX('PE Holds'!$B$15:$AF$554,MATCH(C4982,'PE Holds'!$B$15:$B$552,FALSE),MATCH(D4982,'PE Holds'!$B$15:$AF$15,FALSE)),0)</f>
        <v>0</v>
      </c>
      <c r="C4982" s="1165" t="str">
        <f t="shared" si="498"/>
        <v>PEXP336</v>
      </c>
      <c r="D4982" s="988" t="str">
        <f>'PE Holds'!$R$15</f>
        <v>Black 
RAL 9005</v>
      </c>
      <c r="E4982" s="1165" t="s">
        <v>27829</v>
      </c>
      <c r="F4982" s="1165" t="s">
        <v>27824</v>
      </c>
      <c r="G4982" s="1170" t="s">
        <v>28040</v>
      </c>
    </row>
    <row r="4983" spans="1:7" ht="15" customHeight="1">
      <c r="A4983" s="1165" t="str">
        <f t="shared" si="497"/>
        <v>PEXP336FLO</v>
      </c>
      <c r="B4983" s="1165">
        <f>IFERROR(INDEX('PE Holds'!$B$15:$AF$554,MATCH(C4983,'PE Holds'!$B$15:$B$552,FALSE),MATCH(D4983,'PE Holds'!$B$15:$AF$15,FALSE)),0)</f>
        <v>0</v>
      </c>
      <c r="C4983" s="1165" t="str">
        <f t="shared" si="498"/>
        <v>PEXP336</v>
      </c>
      <c r="D4983" s="988" t="str">
        <f>'PE Holds'!$S$15</f>
        <v>Fluo 
Orange</v>
      </c>
      <c r="E4983" s="1165" t="s">
        <v>27830</v>
      </c>
      <c r="F4983" s="1165" t="s">
        <v>27824</v>
      </c>
      <c r="G4983" s="1170" t="s">
        <v>28040</v>
      </c>
    </row>
    <row r="4984" spans="1:7" ht="15" customHeight="1">
      <c r="A4984" s="1165" t="str">
        <f t="shared" si="497"/>
        <v>PEXP336FLG</v>
      </c>
      <c r="B4984" s="1165">
        <f>IFERROR(INDEX('PE Holds'!$B$15:$AF$554,MATCH(C4984,'PE Holds'!$B$15:$B$552,FALSE),MATCH(D4984,'PE Holds'!$B$15:$AF$15,FALSE)),0)</f>
        <v>0</v>
      </c>
      <c r="C4984" s="1165" t="str">
        <f t="shared" si="498"/>
        <v>PEXP336</v>
      </c>
      <c r="D4984" s="988" t="str">
        <f>'PE Holds'!$T$15</f>
        <v>Fluo 
Green</v>
      </c>
      <c r="E4984" s="1165" t="s">
        <v>27831</v>
      </c>
      <c r="F4984" s="1165" t="s">
        <v>27824</v>
      </c>
      <c r="G4984" s="1170" t="s">
        <v>28040</v>
      </c>
    </row>
    <row r="4985" spans="1:7" ht="15" customHeight="1">
      <c r="A4985" s="1165" t="str">
        <f t="shared" si="497"/>
        <v>PEXP336FLP</v>
      </c>
      <c r="B4985" s="1165">
        <f>IFERROR(INDEX('PE Holds'!$B$15:$AF$554,MATCH(C4985,'PE Holds'!$B$15:$B$552,FALSE),MATCH(D4985,'PE Holds'!$B$15:$AF$15,FALSE)),0)</f>
        <v>0</v>
      </c>
      <c r="C4985" s="1165" t="str">
        <f t="shared" si="498"/>
        <v>PEXP336</v>
      </c>
      <c r="D4985" s="988" t="str">
        <f>'PE Holds'!$U$15</f>
        <v>Fluo 
Pink</v>
      </c>
      <c r="E4985" s="1165" t="s">
        <v>27832</v>
      </c>
      <c r="F4985" s="1165" t="s">
        <v>27824</v>
      </c>
      <c r="G4985" s="1170" t="s">
        <v>28040</v>
      </c>
    </row>
    <row r="4986" spans="1:7" ht="15" customHeight="1">
      <c r="A4986" s="1165" t="str">
        <f t="shared" si="497"/>
        <v>PEXP336FLY</v>
      </c>
      <c r="B4986" s="1165">
        <f>IFERROR(INDEX('PE Holds'!$B$15:$AF$554,MATCH(C4986,'PE Holds'!$B$15:$B$552,FALSE),MATCH(D4986,'PE Holds'!$B$15:$AF$15,FALSE)),0)</f>
        <v>0</v>
      </c>
      <c r="C4986" s="1165" t="str">
        <f t="shared" si="498"/>
        <v>PEXP336</v>
      </c>
      <c r="D4986" s="988" t="str">
        <f>'PE Holds'!$V$15</f>
        <v>Fluo 
Yellow</v>
      </c>
      <c r="E4986" s="1165" t="s">
        <v>28041</v>
      </c>
      <c r="F4986" s="1165" t="s">
        <v>27824</v>
      </c>
      <c r="G4986" s="1170" t="s">
        <v>28040</v>
      </c>
    </row>
    <row r="4987" spans="1:7" ht="15" customHeight="1">
      <c r="A4987" s="1165" t="str">
        <f t="shared" si="497"/>
        <v>PEXP336VIO</v>
      </c>
      <c r="B4987" s="1165">
        <f>IFERROR(INDEX('PE Holds'!$B$15:$AF$554,MATCH(C4987,'PE Holds'!$B$15:$B$552,FALSE),MATCH(D4987,'PE Holds'!$B$15:$AF$15,FALSE)),0)</f>
        <v>0</v>
      </c>
      <c r="C4987" s="1165" t="str">
        <f t="shared" si="498"/>
        <v>PEXP336</v>
      </c>
      <c r="D4987" s="988" t="str">
        <f>'PE Holds'!$W$15</f>
        <v>Violet 
RAL 4008</v>
      </c>
      <c r="E4987" s="1165" t="s">
        <v>27833</v>
      </c>
      <c r="F4987" s="1165" t="s">
        <v>27824</v>
      </c>
      <c r="G4987" s="1170" t="s">
        <v>28040</v>
      </c>
    </row>
    <row r="4988" spans="1:7" ht="15" customHeight="1">
      <c r="A4988" s="1165" t="str">
        <f t="shared" si="497"/>
        <v>PEXP336MIN</v>
      </c>
      <c r="B4988" s="1165">
        <f>IFERROR(INDEX('PE Holds'!$B$15:$AF$554,MATCH(C4988,'PE Holds'!$B$15:$B$552,FALSE),MATCH(D4988,'PE Holds'!$B$15:$AF$15,FALSE)),0)</f>
        <v>0</v>
      </c>
      <c r="C4988" s="1165" t="str">
        <f t="shared" si="498"/>
        <v>PEXP336</v>
      </c>
      <c r="D4988" s="988" t="str">
        <f>'PE Holds'!$X$15</f>
        <v>Mint 
RAL 6027</v>
      </c>
      <c r="E4988" s="1165" t="s">
        <v>27834</v>
      </c>
      <c r="F4988" s="1165" t="s">
        <v>27824</v>
      </c>
      <c r="G4988" s="1170" t="s">
        <v>28040</v>
      </c>
    </row>
    <row r="4989" spans="1:7" ht="15" customHeight="1">
      <c r="A4989" s="1165" t="str">
        <f t="shared" si="497"/>
        <v>PEXP336ORA</v>
      </c>
      <c r="B4989" s="1165">
        <f>IFERROR(INDEX('PE Holds'!$B$15:$AF$554,MATCH(C4989,'PE Holds'!$B$15:$B$552,FALSE),MATCH(D4989,'PE Holds'!$B$15:$AF$15,FALSE)),0)</f>
        <v>0</v>
      </c>
      <c r="C4989" s="1165" t="str">
        <f t="shared" si="498"/>
        <v>PEXP336</v>
      </c>
      <c r="D4989" s="988" t="str">
        <f>'PE Holds'!$Y$15</f>
        <v>Pure Orange</v>
      </c>
      <c r="E4989" s="1165" t="s">
        <v>27836</v>
      </c>
      <c r="F4989" s="1165" t="s">
        <v>27824</v>
      </c>
      <c r="G4989" s="1170" t="s">
        <v>28040</v>
      </c>
    </row>
    <row r="4990" spans="1:7" ht="15" customHeight="1">
      <c r="A4990" s="1165" t="str">
        <f t="shared" si="497"/>
        <v>PEXP337WHI</v>
      </c>
      <c r="B4990" s="1165">
        <f>IFERROR(INDEX('PE Holds'!$B$15:$AF$554,MATCH(C4990,'PE Holds'!$B$15:$B$552,FALSE),MATCH(D4990,'PE Holds'!$B$15:$AF$15,FALSE)),0)</f>
        <v>0</v>
      </c>
      <c r="C4990" s="1165" t="s">
        <v>28177</v>
      </c>
      <c r="D4990" s="1166" t="str">
        <f>'PE Holds'!$L$15</f>
        <v>White 
RAL 9016</v>
      </c>
      <c r="E4990" s="1165" t="s">
        <v>27838</v>
      </c>
      <c r="F4990" s="1165" t="s">
        <v>27824</v>
      </c>
      <c r="G4990" s="1170" t="s">
        <v>28040</v>
      </c>
    </row>
    <row r="4991" spans="1:7" ht="15" customHeight="1">
      <c r="A4991" s="1165" t="str">
        <f t="shared" si="497"/>
        <v>PEXP337YEL</v>
      </c>
      <c r="B4991" s="1165">
        <f>IFERROR(INDEX('PE Holds'!$B$15:$AF$554,MATCH(C4991,'PE Holds'!$B$15:$B$552,FALSE),MATCH(D4991,'PE Holds'!$B$15:$AF$15,FALSE)),0)</f>
        <v>0</v>
      </c>
      <c r="C4991" s="1165" t="str">
        <f>+C4990</f>
        <v>PEXP337</v>
      </c>
      <c r="D4991" s="988" t="str">
        <f>'PE Holds'!$M$15</f>
        <v>Yellow 
RAL 1026</v>
      </c>
      <c r="E4991" s="1165" t="s">
        <v>27823</v>
      </c>
      <c r="F4991" s="1165" t="s">
        <v>27824</v>
      </c>
      <c r="G4991" s="1170" t="s">
        <v>28040</v>
      </c>
    </row>
    <row r="4992" spans="1:7" ht="15" customHeight="1">
      <c r="A4992" s="1165" t="str">
        <f t="shared" si="497"/>
        <v>PEXP337GRE</v>
      </c>
      <c r="B4992" s="1165">
        <f>IFERROR(INDEX('PE Holds'!$B$15:$AF$554,MATCH(C4992,'PE Holds'!$B$15:$B$552,FALSE),MATCH(D4992,'PE Holds'!$B$15:$AF$15,FALSE)),0)</f>
        <v>0</v>
      </c>
      <c r="C4992" s="1165" t="str">
        <f t="shared" ref="C4992:C5003" si="499">+C4991</f>
        <v>PEXP337</v>
      </c>
      <c r="D4992" s="988" t="str">
        <f>'PE Holds'!$N$15</f>
        <v>Green 
RAL 6002</v>
      </c>
      <c r="E4992" s="1165" t="s">
        <v>27837</v>
      </c>
      <c r="F4992" s="1165" t="s">
        <v>27824</v>
      </c>
      <c r="G4992" s="1170" t="s">
        <v>28040</v>
      </c>
    </row>
    <row r="4993" spans="1:7" ht="15" customHeight="1">
      <c r="A4993" s="1165" t="str">
        <f t="shared" si="497"/>
        <v>PEXP337RED</v>
      </c>
      <c r="B4993" s="1165">
        <f>IFERROR(INDEX('PE Holds'!$B$15:$AF$554,MATCH(C4993,'PE Holds'!$B$15:$B$552,FALSE),MATCH(D4993,'PE Holds'!$B$15:$AF$15,FALSE)),0)</f>
        <v>0</v>
      </c>
      <c r="C4993" s="1165" t="str">
        <f t="shared" si="499"/>
        <v>PEXP337</v>
      </c>
      <c r="D4993" s="988" t="str">
        <f>'PE Holds'!$O$15</f>
        <v>Red 
RAL 3020</v>
      </c>
      <c r="E4993" s="1165" t="s">
        <v>27826</v>
      </c>
      <c r="F4993" s="1165" t="s">
        <v>27824</v>
      </c>
      <c r="G4993" s="1170" t="s">
        <v>28040</v>
      </c>
    </row>
    <row r="4994" spans="1:7" ht="15" customHeight="1">
      <c r="A4994" s="1165" t="str">
        <f t="shared" si="497"/>
        <v>PEXP337BLU</v>
      </c>
      <c r="B4994" s="1165">
        <f>IFERROR(INDEX('PE Holds'!$B$15:$AF$554,MATCH(C4994,'PE Holds'!$B$15:$B$552,FALSE),MATCH(D4994,'PE Holds'!$B$15:$AF$15,FALSE)),0)</f>
        <v>0</v>
      </c>
      <c r="C4994" s="1165" t="str">
        <f t="shared" si="499"/>
        <v>PEXP337</v>
      </c>
      <c r="D4994" s="988" t="str">
        <f>'PE Holds'!$P$15</f>
        <v>Blue 
RAL 5015</v>
      </c>
      <c r="E4994" s="1165" t="s">
        <v>27827</v>
      </c>
      <c r="F4994" s="1165" t="s">
        <v>27824</v>
      </c>
      <c r="G4994" s="1170" t="s">
        <v>28040</v>
      </c>
    </row>
    <row r="4995" spans="1:7" ht="15" customHeight="1">
      <c r="A4995" s="1165" t="str">
        <f t="shared" si="497"/>
        <v>PEXP337GRY</v>
      </c>
      <c r="B4995" s="1165">
        <f>IFERROR(INDEX('PE Holds'!$B$15:$AF$554,MATCH(C4995,'PE Holds'!$B$15:$B$552,FALSE),MATCH(D4995,'PE Holds'!$B$15:$AF$15,FALSE)),0)</f>
        <v>0</v>
      </c>
      <c r="C4995" s="1165" t="str">
        <f t="shared" si="499"/>
        <v>PEXP337</v>
      </c>
      <c r="D4995" s="988" t="str">
        <f>'PE Holds'!$Q$15</f>
        <v>Grey 
RAL 7001</v>
      </c>
      <c r="E4995" s="1165" t="s">
        <v>27828</v>
      </c>
      <c r="F4995" s="1165" t="s">
        <v>27824</v>
      </c>
      <c r="G4995" s="1170" t="s">
        <v>28040</v>
      </c>
    </row>
    <row r="4996" spans="1:7" ht="15" customHeight="1">
      <c r="A4996" s="1165" t="str">
        <f t="shared" si="497"/>
        <v>PEXP337BLK</v>
      </c>
      <c r="B4996" s="1165">
        <f>IFERROR(INDEX('PE Holds'!$B$15:$AF$554,MATCH(C4996,'PE Holds'!$B$15:$B$552,FALSE),MATCH(D4996,'PE Holds'!$B$15:$AF$15,FALSE)),0)</f>
        <v>0</v>
      </c>
      <c r="C4996" s="1165" t="str">
        <f t="shared" si="499"/>
        <v>PEXP337</v>
      </c>
      <c r="D4996" s="988" t="str">
        <f>'PE Holds'!$R$15</f>
        <v>Black 
RAL 9005</v>
      </c>
      <c r="E4996" s="1165" t="s">
        <v>27829</v>
      </c>
      <c r="F4996" s="1165" t="s">
        <v>27824</v>
      </c>
      <c r="G4996" s="1170" t="s">
        <v>28040</v>
      </c>
    </row>
    <row r="4997" spans="1:7" ht="15" customHeight="1">
      <c r="A4997" s="1165" t="str">
        <f t="shared" si="497"/>
        <v>PEXP337FLO</v>
      </c>
      <c r="B4997" s="1165">
        <f>IFERROR(INDEX('PE Holds'!$B$15:$AF$554,MATCH(C4997,'PE Holds'!$B$15:$B$552,FALSE),MATCH(D4997,'PE Holds'!$B$15:$AF$15,FALSE)),0)</f>
        <v>0</v>
      </c>
      <c r="C4997" s="1165" t="str">
        <f t="shared" si="499"/>
        <v>PEXP337</v>
      </c>
      <c r="D4997" s="988" t="str">
        <f>'PE Holds'!$S$15</f>
        <v>Fluo 
Orange</v>
      </c>
      <c r="E4997" s="1165" t="s">
        <v>27830</v>
      </c>
      <c r="F4997" s="1165" t="s">
        <v>27824</v>
      </c>
      <c r="G4997" s="1170" t="s">
        <v>28040</v>
      </c>
    </row>
    <row r="4998" spans="1:7" ht="15" customHeight="1">
      <c r="A4998" s="1165" t="str">
        <f t="shared" si="497"/>
        <v>PEXP337FLG</v>
      </c>
      <c r="B4998" s="1165">
        <f>IFERROR(INDEX('PE Holds'!$B$15:$AF$554,MATCH(C4998,'PE Holds'!$B$15:$B$552,FALSE),MATCH(D4998,'PE Holds'!$B$15:$AF$15,FALSE)),0)</f>
        <v>0</v>
      </c>
      <c r="C4998" s="1165" t="str">
        <f t="shared" si="499"/>
        <v>PEXP337</v>
      </c>
      <c r="D4998" s="988" t="str">
        <f>'PE Holds'!$T$15</f>
        <v>Fluo 
Green</v>
      </c>
      <c r="E4998" s="1165" t="s">
        <v>27831</v>
      </c>
      <c r="F4998" s="1165" t="s">
        <v>27824</v>
      </c>
      <c r="G4998" s="1170" t="s">
        <v>28040</v>
      </c>
    </row>
    <row r="4999" spans="1:7" ht="15" customHeight="1">
      <c r="A4999" s="1165" t="str">
        <f t="shared" si="497"/>
        <v>PEXP337FLP</v>
      </c>
      <c r="B4999" s="1165">
        <f>IFERROR(INDEX('PE Holds'!$B$15:$AF$554,MATCH(C4999,'PE Holds'!$B$15:$B$552,FALSE),MATCH(D4999,'PE Holds'!$B$15:$AF$15,FALSE)),0)</f>
        <v>0</v>
      </c>
      <c r="C4999" s="1165" t="str">
        <f t="shared" si="499"/>
        <v>PEXP337</v>
      </c>
      <c r="D4999" s="988" t="str">
        <f>'PE Holds'!$U$15</f>
        <v>Fluo 
Pink</v>
      </c>
      <c r="E4999" s="1165" t="s">
        <v>27832</v>
      </c>
      <c r="F4999" s="1165" t="s">
        <v>27824</v>
      </c>
      <c r="G4999" s="1170" t="s">
        <v>28040</v>
      </c>
    </row>
    <row r="5000" spans="1:7" ht="15" customHeight="1">
      <c r="A5000" s="1165" t="str">
        <f t="shared" si="497"/>
        <v>PEXP337FLY</v>
      </c>
      <c r="B5000" s="1165">
        <f>IFERROR(INDEX('PE Holds'!$B$15:$AF$554,MATCH(C5000,'PE Holds'!$B$15:$B$552,FALSE),MATCH(D5000,'PE Holds'!$B$15:$AF$15,FALSE)),0)</f>
        <v>0</v>
      </c>
      <c r="C5000" s="1165" t="str">
        <f t="shared" si="499"/>
        <v>PEXP337</v>
      </c>
      <c r="D5000" s="988" t="str">
        <f>'PE Holds'!$V$15</f>
        <v>Fluo 
Yellow</v>
      </c>
      <c r="E5000" s="1165" t="s">
        <v>28041</v>
      </c>
      <c r="F5000" s="1165" t="s">
        <v>27824</v>
      </c>
      <c r="G5000" s="1170" t="s">
        <v>28040</v>
      </c>
    </row>
    <row r="5001" spans="1:7" ht="15" customHeight="1">
      <c r="A5001" s="1165" t="str">
        <f t="shared" si="497"/>
        <v>PEXP337VIO</v>
      </c>
      <c r="B5001" s="1165">
        <f>IFERROR(INDEX('PE Holds'!$B$15:$AF$554,MATCH(C5001,'PE Holds'!$B$15:$B$552,FALSE),MATCH(D5001,'PE Holds'!$B$15:$AF$15,FALSE)),0)</f>
        <v>0</v>
      </c>
      <c r="C5001" s="1165" t="str">
        <f t="shared" si="499"/>
        <v>PEXP337</v>
      </c>
      <c r="D5001" s="988" t="str">
        <f>'PE Holds'!$W$15</f>
        <v>Violet 
RAL 4008</v>
      </c>
      <c r="E5001" s="1165" t="s">
        <v>27833</v>
      </c>
      <c r="F5001" s="1165" t="s">
        <v>27824</v>
      </c>
      <c r="G5001" s="1170" t="s">
        <v>28040</v>
      </c>
    </row>
    <row r="5002" spans="1:7" ht="15" customHeight="1">
      <c r="A5002" s="1165" t="str">
        <f t="shared" si="497"/>
        <v>PEXP337MIN</v>
      </c>
      <c r="B5002" s="1165">
        <f>IFERROR(INDEX('PE Holds'!$B$15:$AF$554,MATCH(C5002,'PE Holds'!$B$15:$B$552,FALSE),MATCH(D5002,'PE Holds'!$B$15:$AF$15,FALSE)),0)</f>
        <v>0</v>
      </c>
      <c r="C5002" s="1165" t="str">
        <f t="shared" si="499"/>
        <v>PEXP337</v>
      </c>
      <c r="D5002" s="988" t="str">
        <f>'PE Holds'!$X$15</f>
        <v>Mint 
RAL 6027</v>
      </c>
      <c r="E5002" s="1165" t="s">
        <v>27834</v>
      </c>
      <c r="F5002" s="1165" t="s">
        <v>27824</v>
      </c>
      <c r="G5002" s="1170" t="s">
        <v>28040</v>
      </c>
    </row>
    <row r="5003" spans="1:7" ht="15" customHeight="1">
      <c r="A5003" s="1165" t="str">
        <f t="shared" si="497"/>
        <v>PEXP337ORA</v>
      </c>
      <c r="B5003" s="1165">
        <f>IFERROR(INDEX('PE Holds'!$B$15:$AF$554,MATCH(C5003,'PE Holds'!$B$15:$B$552,FALSE),MATCH(D5003,'PE Holds'!$B$15:$AF$15,FALSE)),0)</f>
        <v>0</v>
      </c>
      <c r="C5003" s="1165" t="str">
        <f t="shared" si="499"/>
        <v>PEXP337</v>
      </c>
      <c r="D5003" s="988" t="str">
        <f>'PE Holds'!$Y$15</f>
        <v>Pure Orange</v>
      </c>
      <c r="E5003" s="1165" t="s">
        <v>27836</v>
      </c>
      <c r="F5003" s="1165" t="s">
        <v>27824</v>
      </c>
      <c r="G5003" s="1170" t="s">
        <v>28040</v>
      </c>
    </row>
    <row r="5004" spans="1:7" ht="15" customHeight="1">
      <c r="A5004" s="1165" t="str">
        <f t="shared" si="497"/>
        <v>PEXP338WHI</v>
      </c>
      <c r="B5004" s="1165">
        <f>IFERROR(INDEX('PE Holds'!$B$15:$AF$554,MATCH(C5004,'PE Holds'!$B$15:$B$552,FALSE),MATCH(D5004,'PE Holds'!$B$15:$AF$15,FALSE)),0)</f>
        <v>0</v>
      </c>
      <c r="C5004" s="1165" t="s">
        <v>28178</v>
      </c>
      <c r="D5004" s="1166" t="str">
        <f>'PE Holds'!$L$15</f>
        <v>White 
RAL 9016</v>
      </c>
      <c r="E5004" s="1165" t="s">
        <v>27838</v>
      </c>
      <c r="F5004" s="1165" t="s">
        <v>27824</v>
      </c>
      <c r="G5004" s="1170" t="s">
        <v>28040</v>
      </c>
    </row>
    <row r="5005" spans="1:7" ht="15" customHeight="1">
      <c r="A5005" s="1165" t="str">
        <f t="shared" si="497"/>
        <v>PEXP338YEL</v>
      </c>
      <c r="B5005" s="1165">
        <f>IFERROR(INDEX('PE Holds'!$B$15:$AF$554,MATCH(C5005,'PE Holds'!$B$15:$B$552,FALSE),MATCH(D5005,'PE Holds'!$B$15:$AF$15,FALSE)),0)</f>
        <v>0</v>
      </c>
      <c r="C5005" s="1165" t="str">
        <f>+C5004</f>
        <v>PEXP338</v>
      </c>
      <c r="D5005" s="988" t="str">
        <f>'PE Holds'!$M$15</f>
        <v>Yellow 
RAL 1026</v>
      </c>
      <c r="E5005" s="1165" t="s">
        <v>27823</v>
      </c>
      <c r="F5005" s="1165" t="s">
        <v>27824</v>
      </c>
      <c r="G5005" s="1170" t="s">
        <v>28040</v>
      </c>
    </row>
    <row r="5006" spans="1:7" ht="15" customHeight="1">
      <c r="A5006" s="1165" t="str">
        <f t="shared" si="497"/>
        <v>PEXP338GRE</v>
      </c>
      <c r="B5006" s="1165">
        <f>IFERROR(INDEX('PE Holds'!$B$15:$AF$554,MATCH(C5006,'PE Holds'!$B$15:$B$552,FALSE),MATCH(D5006,'PE Holds'!$B$15:$AF$15,FALSE)),0)</f>
        <v>0</v>
      </c>
      <c r="C5006" s="1165" t="str">
        <f t="shared" ref="C5006:C5017" si="500">+C5005</f>
        <v>PEXP338</v>
      </c>
      <c r="D5006" s="988" t="str">
        <f>'PE Holds'!$N$15</f>
        <v>Green 
RAL 6002</v>
      </c>
      <c r="E5006" s="1165" t="s">
        <v>27837</v>
      </c>
      <c r="F5006" s="1165" t="s">
        <v>27824</v>
      </c>
      <c r="G5006" s="1170" t="s">
        <v>28040</v>
      </c>
    </row>
    <row r="5007" spans="1:7" ht="15" customHeight="1">
      <c r="A5007" s="1165" t="str">
        <f t="shared" si="497"/>
        <v>PEXP338RED</v>
      </c>
      <c r="B5007" s="1165">
        <f>IFERROR(INDEX('PE Holds'!$B$15:$AF$554,MATCH(C5007,'PE Holds'!$B$15:$B$552,FALSE),MATCH(D5007,'PE Holds'!$B$15:$AF$15,FALSE)),0)</f>
        <v>0</v>
      </c>
      <c r="C5007" s="1165" t="str">
        <f t="shared" si="500"/>
        <v>PEXP338</v>
      </c>
      <c r="D5007" s="988" t="str">
        <f>'PE Holds'!$O$15</f>
        <v>Red 
RAL 3020</v>
      </c>
      <c r="E5007" s="1165" t="s">
        <v>27826</v>
      </c>
      <c r="F5007" s="1165" t="s">
        <v>27824</v>
      </c>
      <c r="G5007" s="1170" t="s">
        <v>28040</v>
      </c>
    </row>
    <row r="5008" spans="1:7" ht="15" customHeight="1">
      <c r="A5008" s="1165" t="str">
        <f t="shared" si="497"/>
        <v>PEXP338BLU</v>
      </c>
      <c r="B5008" s="1165">
        <f>IFERROR(INDEX('PE Holds'!$B$15:$AF$554,MATCH(C5008,'PE Holds'!$B$15:$B$552,FALSE),MATCH(D5008,'PE Holds'!$B$15:$AF$15,FALSE)),0)</f>
        <v>0</v>
      </c>
      <c r="C5008" s="1165" t="str">
        <f t="shared" si="500"/>
        <v>PEXP338</v>
      </c>
      <c r="D5008" s="988" t="str">
        <f>'PE Holds'!$P$15</f>
        <v>Blue 
RAL 5015</v>
      </c>
      <c r="E5008" s="1165" t="s">
        <v>27827</v>
      </c>
      <c r="F5008" s="1165" t="s">
        <v>27824</v>
      </c>
      <c r="G5008" s="1170" t="s">
        <v>28040</v>
      </c>
    </row>
    <row r="5009" spans="1:7" ht="15" customHeight="1">
      <c r="A5009" s="1165" t="str">
        <f t="shared" si="497"/>
        <v>PEXP338GRY</v>
      </c>
      <c r="B5009" s="1165">
        <f>IFERROR(INDEX('PE Holds'!$B$15:$AF$554,MATCH(C5009,'PE Holds'!$B$15:$B$552,FALSE),MATCH(D5009,'PE Holds'!$B$15:$AF$15,FALSE)),0)</f>
        <v>0</v>
      </c>
      <c r="C5009" s="1165" t="str">
        <f t="shared" si="500"/>
        <v>PEXP338</v>
      </c>
      <c r="D5009" s="988" t="str">
        <f>'PE Holds'!$Q$15</f>
        <v>Grey 
RAL 7001</v>
      </c>
      <c r="E5009" s="1165" t="s">
        <v>27828</v>
      </c>
      <c r="F5009" s="1165" t="s">
        <v>27824</v>
      </c>
      <c r="G5009" s="1170" t="s">
        <v>28040</v>
      </c>
    </row>
    <row r="5010" spans="1:7" ht="15" customHeight="1">
      <c r="A5010" s="1165" t="str">
        <f t="shared" si="497"/>
        <v>PEXP338BLK</v>
      </c>
      <c r="B5010" s="1165">
        <f>IFERROR(INDEX('PE Holds'!$B$15:$AF$554,MATCH(C5010,'PE Holds'!$B$15:$B$552,FALSE),MATCH(D5010,'PE Holds'!$B$15:$AF$15,FALSE)),0)</f>
        <v>0</v>
      </c>
      <c r="C5010" s="1165" t="str">
        <f t="shared" si="500"/>
        <v>PEXP338</v>
      </c>
      <c r="D5010" s="988" t="str">
        <f>'PE Holds'!$R$15</f>
        <v>Black 
RAL 9005</v>
      </c>
      <c r="E5010" s="1165" t="s">
        <v>27829</v>
      </c>
      <c r="F5010" s="1165" t="s">
        <v>27824</v>
      </c>
      <c r="G5010" s="1170" t="s">
        <v>28040</v>
      </c>
    </row>
    <row r="5011" spans="1:7" ht="15" customHeight="1">
      <c r="A5011" s="1165" t="str">
        <f t="shared" si="497"/>
        <v>PEXP338FLO</v>
      </c>
      <c r="B5011" s="1165">
        <f>IFERROR(INDEX('PE Holds'!$B$15:$AF$554,MATCH(C5011,'PE Holds'!$B$15:$B$552,FALSE),MATCH(D5011,'PE Holds'!$B$15:$AF$15,FALSE)),0)</f>
        <v>0</v>
      </c>
      <c r="C5011" s="1165" t="str">
        <f t="shared" si="500"/>
        <v>PEXP338</v>
      </c>
      <c r="D5011" s="988" t="str">
        <f>'PE Holds'!$S$15</f>
        <v>Fluo 
Orange</v>
      </c>
      <c r="E5011" s="1165" t="s">
        <v>27830</v>
      </c>
      <c r="F5011" s="1165" t="s">
        <v>27824</v>
      </c>
      <c r="G5011" s="1170" t="s">
        <v>28040</v>
      </c>
    </row>
    <row r="5012" spans="1:7" ht="15" customHeight="1">
      <c r="A5012" s="1165" t="str">
        <f t="shared" si="497"/>
        <v>PEXP338FLG</v>
      </c>
      <c r="B5012" s="1165">
        <f>IFERROR(INDEX('PE Holds'!$B$15:$AF$554,MATCH(C5012,'PE Holds'!$B$15:$B$552,FALSE),MATCH(D5012,'PE Holds'!$B$15:$AF$15,FALSE)),0)</f>
        <v>0</v>
      </c>
      <c r="C5012" s="1165" t="str">
        <f t="shared" si="500"/>
        <v>PEXP338</v>
      </c>
      <c r="D5012" s="988" t="str">
        <f>'PE Holds'!$T$15</f>
        <v>Fluo 
Green</v>
      </c>
      <c r="E5012" s="1165" t="s">
        <v>27831</v>
      </c>
      <c r="F5012" s="1165" t="s">
        <v>27824</v>
      </c>
      <c r="G5012" s="1170" t="s">
        <v>28040</v>
      </c>
    </row>
    <row r="5013" spans="1:7" ht="15" customHeight="1">
      <c r="A5013" s="1165" t="str">
        <f t="shared" si="497"/>
        <v>PEXP338FLP</v>
      </c>
      <c r="B5013" s="1165">
        <f>IFERROR(INDEX('PE Holds'!$B$15:$AF$554,MATCH(C5013,'PE Holds'!$B$15:$B$552,FALSE),MATCH(D5013,'PE Holds'!$B$15:$AF$15,FALSE)),0)</f>
        <v>0</v>
      </c>
      <c r="C5013" s="1165" t="str">
        <f t="shared" si="500"/>
        <v>PEXP338</v>
      </c>
      <c r="D5013" s="988" t="str">
        <f>'PE Holds'!$U$15</f>
        <v>Fluo 
Pink</v>
      </c>
      <c r="E5013" s="1165" t="s">
        <v>27832</v>
      </c>
      <c r="F5013" s="1165" t="s">
        <v>27824</v>
      </c>
      <c r="G5013" s="1170" t="s">
        <v>28040</v>
      </c>
    </row>
    <row r="5014" spans="1:7" ht="15" customHeight="1">
      <c r="A5014" s="1165" t="str">
        <f t="shared" si="497"/>
        <v>PEXP338FLY</v>
      </c>
      <c r="B5014" s="1165">
        <f>IFERROR(INDEX('PE Holds'!$B$15:$AF$554,MATCH(C5014,'PE Holds'!$B$15:$B$552,FALSE),MATCH(D5014,'PE Holds'!$B$15:$AF$15,FALSE)),0)</f>
        <v>0</v>
      </c>
      <c r="C5014" s="1165" t="str">
        <f t="shared" si="500"/>
        <v>PEXP338</v>
      </c>
      <c r="D5014" s="988" t="str">
        <f>'PE Holds'!$V$15</f>
        <v>Fluo 
Yellow</v>
      </c>
      <c r="E5014" s="1165" t="s">
        <v>28041</v>
      </c>
      <c r="F5014" s="1165" t="s">
        <v>27824</v>
      </c>
      <c r="G5014" s="1170" t="s">
        <v>28040</v>
      </c>
    </row>
    <row r="5015" spans="1:7" ht="15" customHeight="1">
      <c r="A5015" s="1165" t="str">
        <f t="shared" si="497"/>
        <v>PEXP338VIO</v>
      </c>
      <c r="B5015" s="1165">
        <f>IFERROR(INDEX('PE Holds'!$B$15:$AF$554,MATCH(C5015,'PE Holds'!$B$15:$B$552,FALSE),MATCH(D5015,'PE Holds'!$B$15:$AF$15,FALSE)),0)</f>
        <v>0</v>
      </c>
      <c r="C5015" s="1165" t="str">
        <f t="shared" si="500"/>
        <v>PEXP338</v>
      </c>
      <c r="D5015" s="988" t="str">
        <f>'PE Holds'!$W$15</f>
        <v>Violet 
RAL 4008</v>
      </c>
      <c r="E5015" s="1165" t="s">
        <v>27833</v>
      </c>
      <c r="F5015" s="1165" t="s">
        <v>27824</v>
      </c>
      <c r="G5015" s="1170" t="s">
        <v>28040</v>
      </c>
    </row>
    <row r="5016" spans="1:7" ht="15" customHeight="1">
      <c r="A5016" s="1165" t="str">
        <f t="shared" si="497"/>
        <v>PEXP338MIN</v>
      </c>
      <c r="B5016" s="1165">
        <f>IFERROR(INDEX('PE Holds'!$B$15:$AF$554,MATCH(C5016,'PE Holds'!$B$15:$B$552,FALSE),MATCH(D5016,'PE Holds'!$B$15:$AF$15,FALSE)),0)</f>
        <v>0</v>
      </c>
      <c r="C5016" s="1165" t="str">
        <f t="shared" si="500"/>
        <v>PEXP338</v>
      </c>
      <c r="D5016" s="988" t="str">
        <f>'PE Holds'!$X$15</f>
        <v>Mint 
RAL 6027</v>
      </c>
      <c r="E5016" s="1165" t="s">
        <v>27834</v>
      </c>
      <c r="F5016" s="1165" t="s">
        <v>27824</v>
      </c>
      <c r="G5016" s="1170" t="s">
        <v>28040</v>
      </c>
    </row>
    <row r="5017" spans="1:7" ht="15" customHeight="1">
      <c r="A5017" s="1165" t="str">
        <f t="shared" si="497"/>
        <v>PEXP338ORA</v>
      </c>
      <c r="B5017" s="1165">
        <f>IFERROR(INDEX('PE Holds'!$B$15:$AF$554,MATCH(C5017,'PE Holds'!$B$15:$B$552,FALSE),MATCH(D5017,'PE Holds'!$B$15:$AF$15,FALSE)),0)</f>
        <v>0</v>
      </c>
      <c r="C5017" s="1165" t="str">
        <f t="shared" si="500"/>
        <v>PEXP338</v>
      </c>
      <c r="D5017" s="988" t="str">
        <f>'PE Holds'!$Y$15</f>
        <v>Pure Orange</v>
      </c>
      <c r="E5017" s="1165" t="s">
        <v>27836</v>
      </c>
      <c r="F5017" s="1165" t="s">
        <v>27824</v>
      </c>
      <c r="G5017" s="1170" t="s">
        <v>28040</v>
      </c>
    </row>
    <row r="5018" spans="1:7" ht="15" customHeight="1">
      <c r="A5018" s="1165" t="str">
        <f t="shared" si="497"/>
        <v>PEXP339WHI</v>
      </c>
      <c r="B5018" s="1165">
        <f>IFERROR(INDEX('PE Holds'!$B$15:$AF$554,MATCH(C5018,'PE Holds'!$B$15:$B$552,FALSE),MATCH(D5018,'PE Holds'!$B$15:$AF$15,FALSE)),0)</f>
        <v>0</v>
      </c>
      <c r="C5018" s="1165" t="s">
        <v>28179</v>
      </c>
      <c r="D5018" s="1166" t="str">
        <f>'PE Holds'!$L$15</f>
        <v>White 
RAL 9016</v>
      </c>
      <c r="E5018" s="1165" t="s">
        <v>27838</v>
      </c>
      <c r="F5018" s="1165" t="s">
        <v>27824</v>
      </c>
      <c r="G5018" s="1170" t="s">
        <v>28040</v>
      </c>
    </row>
    <row r="5019" spans="1:7" ht="15" customHeight="1">
      <c r="A5019" s="1165" t="str">
        <f t="shared" si="497"/>
        <v>PEXP339YEL</v>
      </c>
      <c r="B5019" s="1165">
        <f>IFERROR(INDEX('PE Holds'!$B$15:$AF$554,MATCH(C5019,'PE Holds'!$B$15:$B$552,FALSE),MATCH(D5019,'PE Holds'!$B$15:$AF$15,FALSE)),0)</f>
        <v>0</v>
      </c>
      <c r="C5019" s="1165" t="str">
        <f>+C5018</f>
        <v>PEXP339</v>
      </c>
      <c r="D5019" s="988" t="str">
        <f>'PE Holds'!$M$15</f>
        <v>Yellow 
RAL 1026</v>
      </c>
      <c r="E5019" s="1165" t="s">
        <v>27823</v>
      </c>
      <c r="F5019" s="1165" t="s">
        <v>27824</v>
      </c>
      <c r="G5019" s="1170" t="s">
        <v>28040</v>
      </c>
    </row>
    <row r="5020" spans="1:7" ht="15" customHeight="1">
      <c r="A5020" s="1165" t="str">
        <f t="shared" si="497"/>
        <v>PEXP339GRE</v>
      </c>
      <c r="B5020" s="1165">
        <f>IFERROR(INDEX('PE Holds'!$B$15:$AF$554,MATCH(C5020,'PE Holds'!$B$15:$B$552,FALSE),MATCH(D5020,'PE Holds'!$B$15:$AF$15,FALSE)),0)</f>
        <v>0</v>
      </c>
      <c r="C5020" s="1165" t="str">
        <f t="shared" ref="C5020:C5031" si="501">+C5019</f>
        <v>PEXP339</v>
      </c>
      <c r="D5020" s="988" t="str">
        <f>'PE Holds'!$N$15</f>
        <v>Green 
RAL 6002</v>
      </c>
      <c r="E5020" s="1165" t="s">
        <v>27837</v>
      </c>
      <c r="F5020" s="1165" t="s">
        <v>27824</v>
      </c>
      <c r="G5020" s="1170" t="s">
        <v>28040</v>
      </c>
    </row>
    <row r="5021" spans="1:7" ht="15" customHeight="1">
      <c r="A5021" s="1165" t="str">
        <f t="shared" si="497"/>
        <v>PEXP339RED</v>
      </c>
      <c r="B5021" s="1165">
        <f>IFERROR(INDEX('PE Holds'!$B$15:$AF$554,MATCH(C5021,'PE Holds'!$B$15:$B$552,FALSE),MATCH(D5021,'PE Holds'!$B$15:$AF$15,FALSE)),0)</f>
        <v>0</v>
      </c>
      <c r="C5021" s="1165" t="str">
        <f t="shared" si="501"/>
        <v>PEXP339</v>
      </c>
      <c r="D5021" s="988" t="str">
        <f>'PE Holds'!$O$15</f>
        <v>Red 
RAL 3020</v>
      </c>
      <c r="E5021" s="1165" t="s">
        <v>27826</v>
      </c>
      <c r="F5021" s="1165" t="s">
        <v>27824</v>
      </c>
      <c r="G5021" s="1170" t="s">
        <v>28040</v>
      </c>
    </row>
    <row r="5022" spans="1:7" ht="15" customHeight="1">
      <c r="A5022" s="1165" t="str">
        <f t="shared" si="497"/>
        <v>PEXP339BLU</v>
      </c>
      <c r="B5022" s="1165">
        <f>IFERROR(INDEX('PE Holds'!$B$15:$AF$554,MATCH(C5022,'PE Holds'!$B$15:$B$552,FALSE),MATCH(D5022,'PE Holds'!$B$15:$AF$15,FALSE)),0)</f>
        <v>0</v>
      </c>
      <c r="C5022" s="1165" t="str">
        <f t="shared" si="501"/>
        <v>PEXP339</v>
      </c>
      <c r="D5022" s="988" t="str">
        <f>'PE Holds'!$P$15</f>
        <v>Blue 
RAL 5015</v>
      </c>
      <c r="E5022" s="1165" t="s">
        <v>27827</v>
      </c>
      <c r="F5022" s="1165" t="s">
        <v>27824</v>
      </c>
      <c r="G5022" s="1170" t="s">
        <v>28040</v>
      </c>
    </row>
    <row r="5023" spans="1:7" ht="15" customHeight="1">
      <c r="A5023" s="1165" t="str">
        <f t="shared" si="497"/>
        <v>PEXP339GRY</v>
      </c>
      <c r="B5023" s="1165">
        <f>IFERROR(INDEX('PE Holds'!$B$15:$AF$554,MATCH(C5023,'PE Holds'!$B$15:$B$552,FALSE),MATCH(D5023,'PE Holds'!$B$15:$AF$15,FALSE)),0)</f>
        <v>0</v>
      </c>
      <c r="C5023" s="1165" t="str">
        <f t="shared" si="501"/>
        <v>PEXP339</v>
      </c>
      <c r="D5023" s="988" t="str">
        <f>'PE Holds'!$Q$15</f>
        <v>Grey 
RAL 7001</v>
      </c>
      <c r="E5023" s="1165" t="s">
        <v>27828</v>
      </c>
      <c r="F5023" s="1165" t="s">
        <v>27824</v>
      </c>
      <c r="G5023" s="1170" t="s">
        <v>28040</v>
      </c>
    </row>
    <row r="5024" spans="1:7" ht="15" customHeight="1">
      <c r="A5024" s="1165" t="str">
        <f t="shared" si="497"/>
        <v>PEXP339BLK</v>
      </c>
      <c r="B5024" s="1165">
        <f>IFERROR(INDEX('PE Holds'!$B$15:$AF$554,MATCH(C5024,'PE Holds'!$B$15:$B$552,FALSE),MATCH(D5024,'PE Holds'!$B$15:$AF$15,FALSE)),0)</f>
        <v>0</v>
      </c>
      <c r="C5024" s="1165" t="str">
        <f t="shared" si="501"/>
        <v>PEXP339</v>
      </c>
      <c r="D5024" s="988" t="str">
        <f>'PE Holds'!$R$15</f>
        <v>Black 
RAL 9005</v>
      </c>
      <c r="E5024" s="1165" t="s">
        <v>27829</v>
      </c>
      <c r="F5024" s="1165" t="s">
        <v>27824</v>
      </c>
      <c r="G5024" s="1170" t="s">
        <v>28040</v>
      </c>
    </row>
    <row r="5025" spans="1:7" ht="15" customHeight="1">
      <c r="A5025" s="1165" t="str">
        <f t="shared" si="497"/>
        <v>PEXP339FLO</v>
      </c>
      <c r="B5025" s="1165">
        <f>IFERROR(INDEX('PE Holds'!$B$15:$AF$554,MATCH(C5025,'PE Holds'!$B$15:$B$552,FALSE),MATCH(D5025,'PE Holds'!$B$15:$AF$15,FALSE)),0)</f>
        <v>0</v>
      </c>
      <c r="C5025" s="1165" t="str">
        <f t="shared" si="501"/>
        <v>PEXP339</v>
      </c>
      <c r="D5025" s="988" t="str">
        <f>'PE Holds'!$S$15</f>
        <v>Fluo 
Orange</v>
      </c>
      <c r="E5025" s="1165" t="s">
        <v>27830</v>
      </c>
      <c r="F5025" s="1165" t="s">
        <v>27824</v>
      </c>
      <c r="G5025" s="1170" t="s">
        <v>28040</v>
      </c>
    </row>
    <row r="5026" spans="1:7" ht="15" customHeight="1">
      <c r="A5026" s="1165" t="str">
        <f t="shared" si="497"/>
        <v>PEXP339FLG</v>
      </c>
      <c r="B5026" s="1165">
        <f>IFERROR(INDEX('PE Holds'!$B$15:$AF$554,MATCH(C5026,'PE Holds'!$B$15:$B$552,FALSE),MATCH(D5026,'PE Holds'!$B$15:$AF$15,FALSE)),0)</f>
        <v>0</v>
      </c>
      <c r="C5026" s="1165" t="str">
        <f t="shared" si="501"/>
        <v>PEXP339</v>
      </c>
      <c r="D5026" s="988" t="str">
        <f>'PE Holds'!$T$15</f>
        <v>Fluo 
Green</v>
      </c>
      <c r="E5026" s="1165" t="s">
        <v>27831</v>
      </c>
      <c r="F5026" s="1165" t="s">
        <v>27824</v>
      </c>
      <c r="G5026" s="1170" t="s">
        <v>28040</v>
      </c>
    </row>
    <row r="5027" spans="1:7" ht="15" customHeight="1">
      <c r="A5027" s="1165" t="str">
        <f t="shared" si="497"/>
        <v>PEXP339FLP</v>
      </c>
      <c r="B5027" s="1165">
        <f>IFERROR(INDEX('PE Holds'!$B$15:$AF$554,MATCH(C5027,'PE Holds'!$B$15:$B$552,FALSE),MATCH(D5027,'PE Holds'!$B$15:$AF$15,FALSE)),0)</f>
        <v>0</v>
      </c>
      <c r="C5027" s="1165" t="str">
        <f t="shared" si="501"/>
        <v>PEXP339</v>
      </c>
      <c r="D5027" s="988" t="str">
        <f>'PE Holds'!$U$15</f>
        <v>Fluo 
Pink</v>
      </c>
      <c r="E5027" s="1165" t="s">
        <v>27832</v>
      </c>
      <c r="F5027" s="1165" t="s">
        <v>27824</v>
      </c>
      <c r="G5027" s="1170" t="s">
        <v>28040</v>
      </c>
    </row>
    <row r="5028" spans="1:7" ht="15" customHeight="1">
      <c r="A5028" s="1165" t="str">
        <f t="shared" si="497"/>
        <v>PEXP339FLY</v>
      </c>
      <c r="B5028" s="1165">
        <f>IFERROR(INDEX('PE Holds'!$B$15:$AF$554,MATCH(C5028,'PE Holds'!$B$15:$B$552,FALSE),MATCH(D5028,'PE Holds'!$B$15:$AF$15,FALSE)),0)</f>
        <v>0</v>
      </c>
      <c r="C5028" s="1165" t="str">
        <f t="shared" si="501"/>
        <v>PEXP339</v>
      </c>
      <c r="D5028" s="988" t="str">
        <f>'PE Holds'!$V$15</f>
        <v>Fluo 
Yellow</v>
      </c>
      <c r="E5028" s="1165" t="s">
        <v>28041</v>
      </c>
      <c r="F5028" s="1165" t="s">
        <v>27824</v>
      </c>
      <c r="G5028" s="1170" t="s">
        <v>28040</v>
      </c>
    </row>
    <row r="5029" spans="1:7" ht="15" customHeight="1">
      <c r="A5029" s="1165" t="str">
        <f t="shared" si="497"/>
        <v>PEXP339VIO</v>
      </c>
      <c r="B5029" s="1165">
        <f>IFERROR(INDEX('PE Holds'!$B$15:$AF$554,MATCH(C5029,'PE Holds'!$B$15:$B$552,FALSE),MATCH(D5029,'PE Holds'!$B$15:$AF$15,FALSE)),0)</f>
        <v>0</v>
      </c>
      <c r="C5029" s="1165" t="str">
        <f t="shared" si="501"/>
        <v>PEXP339</v>
      </c>
      <c r="D5029" s="988" t="str">
        <f>'PE Holds'!$W$15</f>
        <v>Violet 
RAL 4008</v>
      </c>
      <c r="E5029" s="1165" t="s">
        <v>27833</v>
      </c>
      <c r="F5029" s="1165" t="s">
        <v>27824</v>
      </c>
      <c r="G5029" s="1170" t="s">
        <v>28040</v>
      </c>
    </row>
    <row r="5030" spans="1:7" ht="15" customHeight="1">
      <c r="A5030" s="1165" t="str">
        <f t="shared" si="497"/>
        <v>PEXP339MIN</v>
      </c>
      <c r="B5030" s="1165">
        <f>IFERROR(INDEX('PE Holds'!$B$15:$AF$554,MATCH(C5030,'PE Holds'!$B$15:$B$552,FALSE),MATCH(D5030,'PE Holds'!$B$15:$AF$15,FALSE)),0)</f>
        <v>0</v>
      </c>
      <c r="C5030" s="1165" t="str">
        <f t="shared" si="501"/>
        <v>PEXP339</v>
      </c>
      <c r="D5030" s="988" t="str">
        <f>'PE Holds'!$X$15</f>
        <v>Mint 
RAL 6027</v>
      </c>
      <c r="E5030" s="1165" t="s">
        <v>27834</v>
      </c>
      <c r="F5030" s="1165" t="s">
        <v>27824</v>
      </c>
      <c r="G5030" s="1170" t="s">
        <v>28040</v>
      </c>
    </row>
    <row r="5031" spans="1:7" ht="15" customHeight="1">
      <c r="A5031" s="1165" t="str">
        <f t="shared" si="497"/>
        <v>PEXP339ORA</v>
      </c>
      <c r="B5031" s="1165">
        <f>IFERROR(INDEX('PE Holds'!$B$15:$AF$554,MATCH(C5031,'PE Holds'!$B$15:$B$552,FALSE),MATCH(D5031,'PE Holds'!$B$15:$AF$15,FALSE)),0)</f>
        <v>0</v>
      </c>
      <c r="C5031" s="1165" t="str">
        <f t="shared" si="501"/>
        <v>PEXP339</v>
      </c>
      <c r="D5031" s="988" t="str">
        <f>'PE Holds'!$Y$15</f>
        <v>Pure Orange</v>
      </c>
      <c r="E5031" s="1165" t="s">
        <v>27836</v>
      </c>
      <c r="F5031" s="1165" t="s">
        <v>27824</v>
      </c>
      <c r="G5031" s="1170" t="s">
        <v>28040</v>
      </c>
    </row>
    <row r="5032" spans="1:7" ht="15" customHeight="1">
      <c r="A5032" s="1165" t="str">
        <f t="shared" ref="A5032:A5095" si="502">CONCATENATE(C5032,E5032)</f>
        <v>PEXP340WHI</v>
      </c>
      <c r="B5032" s="1165">
        <f>IFERROR(INDEX('PE Holds'!$B$15:$AF$554,MATCH(C5032,'PE Holds'!$B$15:$B$552,FALSE),MATCH(D5032,'PE Holds'!$B$15:$AF$15,FALSE)),0)</f>
        <v>0</v>
      </c>
      <c r="C5032" s="1165" t="s">
        <v>28180</v>
      </c>
      <c r="D5032" s="1166" t="str">
        <f>'PE Holds'!$L$15</f>
        <v>White 
RAL 9016</v>
      </c>
      <c r="E5032" s="1165" t="s">
        <v>27838</v>
      </c>
      <c r="F5032" s="1165" t="s">
        <v>27824</v>
      </c>
      <c r="G5032" s="1170" t="s">
        <v>28040</v>
      </c>
    </row>
    <row r="5033" spans="1:7" ht="15" customHeight="1">
      <c r="A5033" s="1165" t="str">
        <f t="shared" si="502"/>
        <v>PEXP340YEL</v>
      </c>
      <c r="B5033" s="1165">
        <f>IFERROR(INDEX('PE Holds'!$B$15:$AF$554,MATCH(C5033,'PE Holds'!$B$15:$B$552,FALSE),MATCH(D5033,'PE Holds'!$B$15:$AF$15,FALSE)),0)</f>
        <v>0</v>
      </c>
      <c r="C5033" s="1165" t="str">
        <f>+C5032</f>
        <v>PEXP340</v>
      </c>
      <c r="D5033" s="988" t="str">
        <f>'PE Holds'!$M$15</f>
        <v>Yellow 
RAL 1026</v>
      </c>
      <c r="E5033" s="1165" t="s">
        <v>27823</v>
      </c>
      <c r="F5033" s="1165" t="s">
        <v>27824</v>
      </c>
      <c r="G5033" s="1170" t="s">
        <v>28040</v>
      </c>
    </row>
    <row r="5034" spans="1:7" ht="15" customHeight="1">
      <c r="A5034" s="1165" t="str">
        <f t="shared" si="502"/>
        <v>PEXP340GRE</v>
      </c>
      <c r="B5034" s="1165">
        <f>IFERROR(INDEX('PE Holds'!$B$15:$AF$554,MATCH(C5034,'PE Holds'!$B$15:$B$552,FALSE),MATCH(D5034,'PE Holds'!$B$15:$AF$15,FALSE)),0)</f>
        <v>0</v>
      </c>
      <c r="C5034" s="1165" t="str">
        <f t="shared" ref="C5034:C5045" si="503">+C5033</f>
        <v>PEXP340</v>
      </c>
      <c r="D5034" s="988" t="str">
        <f>'PE Holds'!$N$15</f>
        <v>Green 
RAL 6002</v>
      </c>
      <c r="E5034" s="1165" t="s">
        <v>27837</v>
      </c>
      <c r="F5034" s="1165" t="s">
        <v>27824</v>
      </c>
      <c r="G5034" s="1170" t="s">
        <v>28040</v>
      </c>
    </row>
    <row r="5035" spans="1:7" ht="15" customHeight="1">
      <c r="A5035" s="1165" t="str">
        <f t="shared" si="502"/>
        <v>PEXP340RED</v>
      </c>
      <c r="B5035" s="1165">
        <f>IFERROR(INDEX('PE Holds'!$B$15:$AF$554,MATCH(C5035,'PE Holds'!$B$15:$B$552,FALSE),MATCH(D5035,'PE Holds'!$B$15:$AF$15,FALSE)),0)</f>
        <v>0</v>
      </c>
      <c r="C5035" s="1165" t="str">
        <f t="shared" si="503"/>
        <v>PEXP340</v>
      </c>
      <c r="D5035" s="988" t="str">
        <f>'PE Holds'!$O$15</f>
        <v>Red 
RAL 3020</v>
      </c>
      <c r="E5035" s="1165" t="s">
        <v>27826</v>
      </c>
      <c r="F5035" s="1165" t="s">
        <v>27824</v>
      </c>
      <c r="G5035" s="1170" t="s">
        <v>28040</v>
      </c>
    </row>
    <row r="5036" spans="1:7" ht="15" customHeight="1">
      <c r="A5036" s="1165" t="str">
        <f t="shared" si="502"/>
        <v>PEXP340BLU</v>
      </c>
      <c r="B5036" s="1165">
        <f>IFERROR(INDEX('PE Holds'!$B$15:$AF$554,MATCH(C5036,'PE Holds'!$B$15:$B$552,FALSE),MATCH(D5036,'PE Holds'!$B$15:$AF$15,FALSE)),0)</f>
        <v>0</v>
      </c>
      <c r="C5036" s="1165" t="str">
        <f t="shared" si="503"/>
        <v>PEXP340</v>
      </c>
      <c r="D5036" s="988" t="str">
        <f>'PE Holds'!$P$15</f>
        <v>Blue 
RAL 5015</v>
      </c>
      <c r="E5036" s="1165" t="s">
        <v>27827</v>
      </c>
      <c r="F5036" s="1165" t="s">
        <v>27824</v>
      </c>
      <c r="G5036" s="1170" t="s">
        <v>28040</v>
      </c>
    </row>
    <row r="5037" spans="1:7" ht="15" customHeight="1">
      <c r="A5037" s="1165" t="str">
        <f t="shared" si="502"/>
        <v>PEXP340GRY</v>
      </c>
      <c r="B5037" s="1165">
        <f>IFERROR(INDEX('PE Holds'!$B$15:$AF$554,MATCH(C5037,'PE Holds'!$B$15:$B$552,FALSE),MATCH(D5037,'PE Holds'!$B$15:$AF$15,FALSE)),0)</f>
        <v>0</v>
      </c>
      <c r="C5037" s="1165" t="str">
        <f t="shared" si="503"/>
        <v>PEXP340</v>
      </c>
      <c r="D5037" s="988" t="str">
        <f>'PE Holds'!$Q$15</f>
        <v>Grey 
RAL 7001</v>
      </c>
      <c r="E5037" s="1165" t="s">
        <v>27828</v>
      </c>
      <c r="F5037" s="1165" t="s">
        <v>27824</v>
      </c>
      <c r="G5037" s="1170" t="s">
        <v>28040</v>
      </c>
    </row>
    <row r="5038" spans="1:7" ht="15" customHeight="1">
      <c r="A5038" s="1165" t="str">
        <f t="shared" si="502"/>
        <v>PEXP340BLK</v>
      </c>
      <c r="B5038" s="1165">
        <f>IFERROR(INDEX('PE Holds'!$B$15:$AF$554,MATCH(C5038,'PE Holds'!$B$15:$B$552,FALSE),MATCH(D5038,'PE Holds'!$B$15:$AF$15,FALSE)),0)</f>
        <v>0</v>
      </c>
      <c r="C5038" s="1165" t="str">
        <f t="shared" si="503"/>
        <v>PEXP340</v>
      </c>
      <c r="D5038" s="988" t="str">
        <f>'PE Holds'!$R$15</f>
        <v>Black 
RAL 9005</v>
      </c>
      <c r="E5038" s="1165" t="s">
        <v>27829</v>
      </c>
      <c r="F5038" s="1165" t="s">
        <v>27824</v>
      </c>
      <c r="G5038" s="1170" t="s">
        <v>28040</v>
      </c>
    </row>
    <row r="5039" spans="1:7" ht="15" customHeight="1">
      <c r="A5039" s="1165" t="str">
        <f t="shared" si="502"/>
        <v>PEXP340FLO</v>
      </c>
      <c r="B5039" s="1165">
        <f>IFERROR(INDEX('PE Holds'!$B$15:$AF$554,MATCH(C5039,'PE Holds'!$B$15:$B$552,FALSE),MATCH(D5039,'PE Holds'!$B$15:$AF$15,FALSE)),0)</f>
        <v>0</v>
      </c>
      <c r="C5039" s="1165" t="str">
        <f t="shared" si="503"/>
        <v>PEXP340</v>
      </c>
      <c r="D5039" s="988" t="str">
        <f>'PE Holds'!$S$15</f>
        <v>Fluo 
Orange</v>
      </c>
      <c r="E5039" s="1165" t="s">
        <v>27830</v>
      </c>
      <c r="F5039" s="1165" t="s">
        <v>27824</v>
      </c>
      <c r="G5039" s="1170" t="s">
        <v>28040</v>
      </c>
    </row>
    <row r="5040" spans="1:7" ht="15" customHeight="1">
      <c r="A5040" s="1165" t="str">
        <f t="shared" si="502"/>
        <v>PEXP340FLG</v>
      </c>
      <c r="B5040" s="1165">
        <f>IFERROR(INDEX('PE Holds'!$B$15:$AF$554,MATCH(C5040,'PE Holds'!$B$15:$B$552,FALSE),MATCH(D5040,'PE Holds'!$B$15:$AF$15,FALSE)),0)</f>
        <v>0</v>
      </c>
      <c r="C5040" s="1165" t="str">
        <f t="shared" si="503"/>
        <v>PEXP340</v>
      </c>
      <c r="D5040" s="988" t="str">
        <f>'PE Holds'!$T$15</f>
        <v>Fluo 
Green</v>
      </c>
      <c r="E5040" s="1165" t="s">
        <v>27831</v>
      </c>
      <c r="F5040" s="1165" t="s">
        <v>27824</v>
      </c>
      <c r="G5040" s="1170" t="s">
        <v>28040</v>
      </c>
    </row>
    <row r="5041" spans="1:7" ht="15" customHeight="1">
      <c r="A5041" s="1165" t="str">
        <f t="shared" si="502"/>
        <v>PEXP340FLP</v>
      </c>
      <c r="B5041" s="1165">
        <f>IFERROR(INDEX('PE Holds'!$B$15:$AF$554,MATCH(C5041,'PE Holds'!$B$15:$B$552,FALSE),MATCH(D5041,'PE Holds'!$B$15:$AF$15,FALSE)),0)</f>
        <v>0</v>
      </c>
      <c r="C5041" s="1165" t="str">
        <f t="shared" si="503"/>
        <v>PEXP340</v>
      </c>
      <c r="D5041" s="988" t="str">
        <f>'PE Holds'!$U$15</f>
        <v>Fluo 
Pink</v>
      </c>
      <c r="E5041" s="1165" t="s">
        <v>27832</v>
      </c>
      <c r="F5041" s="1165" t="s">
        <v>27824</v>
      </c>
      <c r="G5041" s="1170" t="s">
        <v>28040</v>
      </c>
    </row>
    <row r="5042" spans="1:7" ht="15" customHeight="1">
      <c r="A5042" s="1165" t="str">
        <f t="shared" si="502"/>
        <v>PEXP340FLY</v>
      </c>
      <c r="B5042" s="1165">
        <f>IFERROR(INDEX('PE Holds'!$B$15:$AF$554,MATCH(C5042,'PE Holds'!$B$15:$B$552,FALSE),MATCH(D5042,'PE Holds'!$B$15:$AF$15,FALSE)),0)</f>
        <v>0</v>
      </c>
      <c r="C5042" s="1165" t="str">
        <f t="shared" si="503"/>
        <v>PEXP340</v>
      </c>
      <c r="D5042" s="988" t="str">
        <f>'PE Holds'!$V$15</f>
        <v>Fluo 
Yellow</v>
      </c>
      <c r="E5042" s="1165" t="s">
        <v>28041</v>
      </c>
      <c r="F5042" s="1165" t="s">
        <v>27824</v>
      </c>
      <c r="G5042" s="1170" t="s">
        <v>28040</v>
      </c>
    </row>
    <row r="5043" spans="1:7" ht="15" customHeight="1">
      <c r="A5043" s="1165" t="str">
        <f t="shared" si="502"/>
        <v>PEXP340VIO</v>
      </c>
      <c r="B5043" s="1165">
        <f>IFERROR(INDEX('PE Holds'!$B$15:$AF$554,MATCH(C5043,'PE Holds'!$B$15:$B$552,FALSE),MATCH(D5043,'PE Holds'!$B$15:$AF$15,FALSE)),0)</f>
        <v>0</v>
      </c>
      <c r="C5043" s="1165" t="str">
        <f t="shared" si="503"/>
        <v>PEXP340</v>
      </c>
      <c r="D5043" s="988" t="str">
        <f>'PE Holds'!$W$15</f>
        <v>Violet 
RAL 4008</v>
      </c>
      <c r="E5043" s="1165" t="s">
        <v>27833</v>
      </c>
      <c r="F5043" s="1165" t="s">
        <v>27824</v>
      </c>
      <c r="G5043" s="1170" t="s">
        <v>28040</v>
      </c>
    </row>
    <row r="5044" spans="1:7" ht="15" customHeight="1">
      <c r="A5044" s="1165" t="str">
        <f t="shared" si="502"/>
        <v>PEXP340MIN</v>
      </c>
      <c r="B5044" s="1165">
        <f>IFERROR(INDEX('PE Holds'!$B$15:$AF$554,MATCH(C5044,'PE Holds'!$B$15:$B$552,FALSE),MATCH(D5044,'PE Holds'!$B$15:$AF$15,FALSE)),0)</f>
        <v>0</v>
      </c>
      <c r="C5044" s="1165" t="str">
        <f t="shared" si="503"/>
        <v>PEXP340</v>
      </c>
      <c r="D5044" s="988" t="str">
        <f>'PE Holds'!$X$15</f>
        <v>Mint 
RAL 6027</v>
      </c>
      <c r="E5044" s="1165" t="s">
        <v>27834</v>
      </c>
      <c r="F5044" s="1165" t="s">
        <v>27824</v>
      </c>
      <c r="G5044" s="1170" t="s">
        <v>28040</v>
      </c>
    </row>
    <row r="5045" spans="1:7" ht="15" customHeight="1">
      <c r="A5045" s="1165" t="str">
        <f t="shared" si="502"/>
        <v>PEXP340ORA</v>
      </c>
      <c r="B5045" s="1165">
        <f>IFERROR(INDEX('PE Holds'!$B$15:$AF$554,MATCH(C5045,'PE Holds'!$B$15:$B$552,FALSE),MATCH(D5045,'PE Holds'!$B$15:$AF$15,FALSE)),0)</f>
        <v>0</v>
      </c>
      <c r="C5045" s="1165" t="str">
        <f t="shared" si="503"/>
        <v>PEXP340</v>
      </c>
      <c r="D5045" s="988" t="str">
        <f>'PE Holds'!$Y$15</f>
        <v>Pure Orange</v>
      </c>
      <c r="E5045" s="1165" t="s">
        <v>27836</v>
      </c>
      <c r="F5045" s="1165" t="s">
        <v>27824</v>
      </c>
      <c r="G5045" s="1170" t="s">
        <v>28040</v>
      </c>
    </row>
    <row r="5046" spans="1:7" ht="15" customHeight="1">
      <c r="A5046" s="1165" t="str">
        <f t="shared" si="502"/>
        <v>PEXP341WHI</v>
      </c>
      <c r="B5046" s="1165">
        <f>IFERROR(INDEX('PE Holds'!$B$15:$AF$554,MATCH(C5046,'PE Holds'!$B$15:$B$552,FALSE),MATCH(D5046,'PE Holds'!$B$15:$AF$15,FALSE)),0)</f>
        <v>0</v>
      </c>
      <c r="C5046" s="1165" t="s">
        <v>28181</v>
      </c>
      <c r="D5046" s="1166" t="str">
        <f>'PE Holds'!$L$15</f>
        <v>White 
RAL 9016</v>
      </c>
      <c r="E5046" s="1165" t="s">
        <v>27838</v>
      </c>
      <c r="F5046" s="1165" t="s">
        <v>27824</v>
      </c>
      <c r="G5046" s="1170" t="s">
        <v>28040</v>
      </c>
    </row>
    <row r="5047" spans="1:7" ht="15" customHeight="1">
      <c r="A5047" s="1165" t="str">
        <f t="shared" si="502"/>
        <v>PEXP341YEL</v>
      </c>
      <c r="B5047" s="1165">
        <f>IFERROR(INDEX('PE Holds'!$B$15:$AF$554,MATCH(C5047,'PE Holds'!$B$15:$B$552,FALSE),MATCH(D5047,'PE Holds'!$B$15:$AF$15,FALSE)),0)</f>
        <v>0</v>
      </c>
      <c r="C5047" s="1165" t="str">
        <f>+C5046</f>
        <v>PEXP341</v>
      </c>
      <c r="D5047" s="988" t="str">
        <f>'PE Holds'!$M$15</f>
        <v>Yellow 
RAL 1026</v>
      </c>
      <c r="E5047" s="1165" t="s">
        <v>27823</v>
      </c>
      <c r="F5047" s="1165" t="s">
        <v>27824</v>
      </c>
      <c r="G5047" s="1170" t="s">
        <v>28040</v>
      </c>
    </row>
    <row r="5048" spans="1:7" ht="15" customHeight="1">
      <c r="A5048" s="1165" t="str">
        <f t="shared" si="502"/>
        <v>PEXP341GRE</v>
      </c>
      <c r="B5048" s="1165">
        <f>IFERROR(INDEX('PE Holds'!$B$15:$AF$554,MATCH(C5048,'PE Holds'!$B$15:$B$552,FALSE),MATCH(D5048,'PE Holds'!$B$15:$AF$15,FALSE)),0)</f>
        <v>0</v>
      </c>
      <c r="C5048" s="1165" t="str">
        <f t="shared" ref="C5048:C5059" si="504">+C5047</f>
        <v>PEXP341</v>
      </c>
      <c r="D5048" s="988" t="str">
        <f>'PE Holds'!$N$15</f>
        <v>Green 
RAL 6002</v>
      </c>
      <c r="E5048" s="1165" t="s">
        <v>27837</v>
      </c>
      <c r="F5048" s="1165" t="s">
        <v>27824</v>
      </c>
      <c r="G5048" s="1170" t="s">
        <v>28040</v>
      </c>
    </row>
    <row r="5049" spans="1:7" ht="15" customHeight="1">
      <c r="A5049" s="1165" t="str">
        <f t="shared" si="502"/>
        <v>PEXP341RED</v>
      </c>
      <c r="B5049" s="1165">
        <f>IFERROR(INDEX('PE Holds'!$B$15:$AF$554,MATCH(C5049,'PE Holds'!$B$15:$B$552,FALSE),MATCH(D5049,'PE Holds'!$B$15:$AF$15,FALSE)),0)</f>
        <v>0</v>
      </c>
      <c r="C5049" s="1165" t="str">
        <f t="shared" si="504"/>
        <v>PEXP341</v>
      </c>
      <c r="D5049" s="988" t="str">
        <f>'PE Holds'!$O$15</f>
        <v>Red 
RAL 3020</v>
      </c>
      <c r="E5049" s="1165" t="s">
        <v>27826</v>
      </c>
      <c r="F5049" s="1165" t="s">
        <v>27824</v>
      </c>
      <c r="G5049" s="1170" t="s">
        <v>28040</v>
      </c>
    </row>
    <row r="5050" spans="1:7" ht="15" customHeight="1">
      <c r="A5050" s="1165" t="str">
        <f t="shared" si="502"/>
        <v>PEXP341BLU</v>
      </c>
      <c r="B5050" s="1165">
        <f>IFERROR(INDEX('PE Holds'!$B$15:$AF$554,MATCH(C5050,'PE Holds'!$B$15:$B$552,FALSE),MATCH(D5050,'PE Holds'!$B$15:$AF$15,FALSE)),0)</f>
        <v>0</v>
      </c>
      <c r="C5050" s="1165" t="str">
        <f t="shared" si="504"/>
        <v>PEXP341</v>
      </c>
      <c r="D5050" s="988" t="str">
        <f>'PE Holds'!$P$15</f>
        <v>Blue 
RAL 5015</v>
      </c>
      <c r="E5050" s="1165" t="s">
        <v>27827</v>
      </c>
      <c r="F5050" s="1165" t="s">
        <v>27824</v>
      </c>
      <c r="G5050" s="1170" t="s">
        <v>28040</v>
      </c>
    </row>
    <row r="5051" spans="1:7" ht="15" customHeight="1">
      <c r="A5051" s="1165" t="str">
        <f t="shared" si="502"/>
        <v>PEXP341GRY</v>
      </c>
      <c r="B5051" s="1165">
        <f>IFERROR(INDEX('PE Holds'!$B$15:$AF$554,MATCH(C5051,'PE Holds'!$B$15:$B$552,FALSE),MATCH(D5051,'PE Holds'!$B$15:$AF$15,FALSE)),0)</f>
        <v>0</v>
      </c>
      <c r="C5051" s="1165" t="str">
        <f t="shared" si="504"/>
        <v>PEXP341</v>
      </c>
      <c r="D5051" s="988" t="str">
        <f>'PE Holds'!$Q$15</f>
        <v>Grey 
RAL 7001</v>
      </c>
      <c r="E5051" s="1165" t="s">
        <v>27828</v>
      </c>
      <c r="F5051" s="1165" t="s">
        <v>27824</v>
      </c>
      <c r="G5051" s="1170" t="s">
        <v>28040</v>
      </c>
    </row>
    <row r="5052" spans="1:7" ht="15" customHeight="1">
      <c r="A5052" s="1165" t="str">
        <f t="shared" si="502"/>
        <v>PEXP341BLK</v>
      </c>
      <c r="B5052" s="1165">
        <f>IFERROR(INDEX('PE Holds'!$B$15:$AF$554,MATCH(C5052,'PE Holds'!$B$15:$B$552,FALSE),MATCH(D5052,'PE Holds'!$B$15:$AF$15,FALSE)),0)</f>
        <v>0</v>
      </c>
      <c r="C5052" s="1165" t="str">
        <f t="shared" si="504"/>
        <v>PEXP341</v>
      </c>
      <c r="D5052" s="988" t="str">
        <f>'PE Holds'!$R$15</f>
        <v>Black 
RAL 9005</v>
      </c>
      <c r="E5052" s="1165" t="s">
        <v>27829</v>
      </c>
      <c r="F5052" s="1165" t="s">
        <v>27824</v>
      </c>
      <c r="G5052" s="1170" t="s">
        <v>28040</v>
      </c>
    </row>
    <row r="5053" spans="1:7" ht="15" customHeight="1">
      <c r="A5053" s="1165" t="str">
        <f t="shared" si="502"/>
        <v>PEXP341FLO</v>
      </c>
      <c r="B5053" s="1165">
        <f>IFERROR(INDEX('PE Holds'!$B$15:$AF$554,MATCH(C5053,'PE Holds'!$B$15:$B$552,FALSE),MATCH(D5053,'PE Holds'!$B$15:$AF$15,FALSE)),0)</f>
        <v>0</v>
      </c>
      <c r="C5053" s="1165" t="str">
        <f t="shared" si="504"/>
        <v>PEXP341</v>
      </c>
      <c r="D5053" s="988" t="str">
        <f>'PE Holds'!$S$15</f>
        <v>Fluo 
Orange</v>
      </c>
      <c r="E5053" s="1165" t="s">
        <v>27830</v>
      </c>
      <c r="F5053" s="1165" t="s">
        <v>27824</v>
      </c>
      <c r="G5053" s="1170" t="s">
        <v>28040</v>
      </c>
    </row>
    <row r="5054" spans="1:7" ht="15" customHeight="1">
      <c r="A5054" s="1165" t="str">
        <f t="shared" si="502"/>
        <v>PEXP341FLG</v>
      </c>
      <c r="B5054" s="1165">
        <f>IFERROR(INDEX('PE Holds'!$B$15:$AF$554,MATCH(C5054,'PE Holds'!$B$15:$B$552,FALSE),MATCH(D5054,'PE Holds'!$B$15:$AF$15,FALSE)),0)</f>
        <v>0</v>
      </c>
      <c r="C5054" s="1165" t="str">
        <f t="shared" si="504"/>
        <v>PEXP341</v>
      </c>
      <c r="D5054" s="988" t="str">
        <f>'PE Holds'!$T$15</f>
        <v>Fluo 
Green</v>
      </c>
      <c r="E5054" s="1165" t="s">
        <v>27831</v>
      </c>
      <c r="F5054" s="1165" t="s">
        <v>27824</v>
      </c>
      <c r="G5054" s="1170" t="s">
        <v>28040</v>
      </c>
    </row>
    <row r="5055" spans="1:7" ht="15" customHeight="1">
      <c r="A5055" s="1165" t="str">
        <f t="shared" si="502"/>
        <v>PEXP341FLP</v>
      </c>
      <c r="B5055" s="1165">
        <f>IFERROR(INDEX('PE Holds'!$B$15:$AF$554,MATCH(C5055,'PE Holds'!$B$15:$B$552,FALSE),MATCH(D5055,'PE Holds'!$B$15:$AF$15,FALSE)),0)</f>
        <v>0</v>
      </c>
      <c r="C5055" s="1165" t="str">
        <f t="shared" si="504"/>
        <v>PEXP341</v>
      </c>
      <c r="D5055" s="988" t="str">
        <f>'PE Holds'!$U$15</f>
        <v>Fluo 
Pink</v>
      </c>
      <c r="E5055" s="1165" t="s">
        <v>27832</v>
      </c>
      <c r="F5055" s="1165" t="s">
        <v>27824</v>
      </c>
      <c r="G5055" s="1170" t="s">
        <v>28040</v>
      </c>
    </row>
    <row r="5056" spans="1:7" ht="15" customHeight="1">
      <c r="A5056" s="1165" t="str">
        <f t="shared" si="502"/>
        <v>PEXP341FLY</v>
      </c>
      <c r="B5056" s="1165">
        <f>IFERROR(INDEX('PE Holds'!$B$15:$AF$554,MATCH(C5056,'PE Holds'!$B$15:$B$552,FALSE),MATCH(D5056,'PE Holds'!$B$15:$AF$15,FALSE)),0)</f>
        <v>0</v>
      </c>
      <c r="C5056" s="1165" t="str">
        <f t="shared" si="504"/>
        <v>PEXP341</v>
      </c>
      <c r="D5056" s="988" t="str">
        <f>'PE Holds'!$V$15</f>
        <v>Fluo 
Yellow</v>
      </c>
      <c r="E5056" s="1165" t="s">
        <v>28041</v>
      </c>
      <c r="F5056" s="1165" t="s">
        <v>27824</v>
      </c>
      <c r="G5056" s="1170" t="s">
        <v>28040</v>
      </c>
    </row>
    <row r="5057" spans="1:7" ht="15" customHeight="1">
      <c r="A5057" s="1165" t="str">
        <f t="shared" si="502"/>
        <v>PEXP341VIO</v>
      </c>
      <c r="B5057" s="1165">
        <f>IFERROR(INDEX('PE Holds'!$B$15:$AF$554,MATCH(C5057,'PE Holds'!$B$15:$B$552,FALSE),MATCH(D5057,'PE Holds'!$B$15:$AF$15,FALSE)),0)</f>
        <v>0</v>
      </c>
      <c r="C5057" s="1165" t="str">
        <f t="shared" si="504"/>
        <v>PEXP341</v>
      </c>
      <c r="D5057" s="988" t="str">
        <f>'PE Holds'!$W$15</f>
        <v>Violet 
RAL 4008</v>
      </c>
      <c r="E5057" s="1165" t="s">
        <v>27833</v>
      </c>
      <c r="F5057" s="1165" t="s">
        <v>27824</v>
      </c>
      <c r="G5057" s="1170" t="s">
        <v>28040</v>
      </c>
    </row>
    <row r="5058" spans="1:7" ht="15" customHeight="1">
      <c r="A5058" s="1165" t="str">
        <f t="shared" si="502"/>
        <v>PEXP341MIN</v>
      </c>
      <c r="B5058" s="1165">
        <f>IFERROR(INDEX('PE Holds'!$B$15:$AF$554,MATCH(C5058,'PE Holds'!$B$15:$B$552,FALSE),MATCH(D5058,'PE Holds'!$B$15:$AF$15,FALSE)),0)</f>
        <v>0</v>
      </c>
      <c r="C5058" s="1165" t="str">
        <f t="shared" si="504"/>
        <v>PEXP341</v>
      </c>
      <c r="D5058" s="988" t="str">
        <f>'PE Holds'!$X$15</f>
        <v>Mint 
RAL 6027</v>
      </c>
      <c r="E5058" s="1165" t="s">
        <v>27834</v>
      </c>
      <c r="F5058" s="1165" t="s">
        <v>27824</v>
      </c>
      <c r="G5058" s="1170" t="s">
        <v>28040</v>
      </c>
    </row>
    <row r="5059" spans="1:7" ht="15" customHeight="1">
      <c r="A5059" s="1165" t="str">
        <f t="shared" si="502"/>
        <v>PEXP341ORA</v>
      </c>
      <c r="B5059" s="1165">
        <f>IFERROR(INDEX('PE Holds'!$B$15:$AF$554,MATCH(C5059,'PE Holds'!$B$15:$B$552,FALSE),MATCH(D5059,'PE Holds'!$B$15:$AF$15,FALSE)),0)</f>
        <v>0</v>
      </c>
      <c r="C5059" s="1165" t="str">
        <f t="shared" si="504"/>
        <v>PEXP341</v>
      </c>
      <c r="D5059" s="988" t="str">
        <f>'PE Holds'!$Y$15</f>
        <v>Pure Orange</v>
      </c>
      <c r="E5059" s="1165" t="s">
        <v>27836</v>
      </c>
      <c r="F5059" s="1165" t="s">
        <v>27824</v>
      </c>
      <c r="G5059" s="1170" t="s">
        <v>28040</v>
      </c>
    </row>
    <row r="5060" spans="1:7" ht="15" customHeight="1">
      <c r="A5060" s="1165" t="str">
        <f t="shared" si="502"/>
        <v>PEXP342WHI</v>
      </c>
      <c r="B5060" s="1165">
        <f>IFERROR(INDEX('PE Holds'!$B$15:$AF$554,MATCH(C5060,'PE Holds'!$B$15:$B$552,FALSE),MATCH(D5060,'PE Holds'!$B$15:$AF$15,FALSE)),0)</f>
        <v>0</v>
      </c>
      <c r="C5060" s="1165" t="s">
        <v>28182</v>
      </c>
      <c r="D5060" s="1166" t="str">
        <f>'PE Holds'!$L$15</f>
        <v>White 
RAL 9016</v>
      </c>
      <c r="E5060" s="1165" t="s">
        <v>27838</v>
      </c>
      <c r="F5060" s="1165" t="s">
        <v>27824</v>
      </c>
      <c r="G5060" s="1170" t="s">
        <v>28040</v>
      </c>
    </row>
    <row r="5061" spans="1:7" ht="15" customHeight="1">
      <c r="A5061" s="1165" t="str">
        <f t="shared" si="502"/>
        <v>PEXP342YEL</v>
      </c>
      <c r="B5061" s="1165">
        <f>IFERROR(INDEX('PE Holds'!$B$15:$AF$554,MATCH(C5061,'PE Holds'!$B$15:$B$552,FALSE),MATCH(D5061,'PE Holds'!$B$15:$AF$15,FALSE)),0)</f>
        <v>0</v>
      </c>
      <c r="C5061" s="1165" t="str">
        <f>+C5060</f>
        <v>PEXP342</v>
      </c>
      <c r="D5061" s="988" t="str">
        <f>'PE Holds'!$M$15</f>
        <v>Yellow 
RAL 1026</v>
      </c>
      <c r="E5061" s="1165" t="s">
        <v>27823</v>
      </c>
      <c r="F5061" s="1165" t="s">
        <v>27824</v>
      </c>
      <c r="G5061" s="1170" t="s">
        <v>28040</v>
      </c>
    </row>
    <row r="5062" spans="1:7" ht="15" customHeight="1">
      <c r="A5062" s="1165" t="str">
        <f t="shared" si="502"/>
        <v>PEXP342GRE</v>
      </c>
      <c r="B5062" s="1165">
        <f>IFERROR(INDEX('PE Holds'!$B$15:$AF$554,MATCH(C5062,'PE Holds'!$B$15:$B$552,FALSE),MATCH(D5062,'PE Holds'!$B$15:$AF$15,FALSE)),0)</f>
        <v>0</v>
      </c>
      <c r="C5062" s="1165" t="str">
        <f t="shared" ref="C5062:C5073" si="505">+C5061</f>
        <v>PEXP342</v>
      </c>
      <c r="D5062" s="988" t="str">
        <f>'PE Holds'!$N$15</f>
        <v>Green 
RAL 6002</v>
      </c>
      <c r="E5062" s="1165" t="s">
        <v>27837</v>
      </c>
      <c r="F5062" s="1165" t="s">
        <v>27824</v>
      </c>
      <c r="G5062" s="1170" t="s">
        <v>28040</v>
      </c>
    </row>
    <row r="5063" spans="1:7" ht="15" customHeight="1">
      <c r="A5063" s="1165" t="str">
        <f t="shared" si="502"/>
        <v>PEXP342RED</v>
      </c>
      <c r="B5063" s="1165">
        <f>IFERROR(INDEX('PE Holds'!$B$15:$AF$554,MATCH(C5063,'PE Holds'!$B$15:$B$552,FALSE),MATCH(D5063,'PE Holds'!$B$15:$AF$15,FALSE)),0)</f>
        <v>0</v>
      </c>
      <c r="C5063" s="1165" t="str">
        <f t="shared" si="505"/>
        <v>PEXP342</v>
      </c>
      <c r="D5063" s="988" t="str">
        <f>'PE Holds'!$O$15</f>
        <v>Red 
RAL 3020</v>
      </c>
      <c r="E5063" s="1165" t="s">
        <v>27826</v>
      </c>
      <c r="F5063" s="1165" t="s">
        <v>27824</v>
      </c>
      <c r="G5063" s="1170" t="s">
        <v>28040</v>
      </c>
    </row>
    <row r="5064" spans="1:7" ht="15" customHeight="1">
      <c r="A5064" s="1165" t="str">
        <f t="shared" si="502"/>
        <v>PEXP342BLU</v>
      </c>
      <c r="B5064" s="1165">
        <f>IFERROR(INDEX('PE Holds'!$B$15:$AF$554,MATCH(C5064,'PE Holds'!$B$15:$B$552,FALSE),MATCH(D5064,'PE Holds'!$B$15:$AF$15,FALSE)),0)</f>
        <v>0</v>
      </c>
      <c r="C5064" s="1165" t="str">
        <f t="shared" si="505"/>
        <v>PEXP342</v>
      </c>
      <c r="D5064" s="988" t="str">
        <f>'PE Holds'!$P$15</f>
        <v>Blue 
RAL 5015</v>
      </c>
      <c r="E5064" s="1165" t="s">
        <v>27827</v>
      </c>
      <c r="F5064" s="1165" t="s">
        <v>27824</v>
      </c>
      <c r="G5064" s="1170" t="s">
        <v>28040</v>
      </c>
    </row>
    <row r="5065" spans="1:7" ht="15" customHeight="1">
      <c r="A5065" s="1165" t="str">
        <f t="shared" si="502"/>
        <v>PEXP342GRY</v>
      </c>
      <c r="B5065" s="1165">
        <f>IFERROR(INDEX('PE Holds'!$B$15:$AF$554,MATCH(C5065,'PE Holds'!$B$15:$B$552,FALSE),MATCH(D5065,'PE Holds'!$B$15:$AF$15,FALSE)),0)</f>
        <v>0</v>
      </c>
      <c r="C5065" s="1165" t="str">
        <f t="shared" si="505"/>
        <v>PEXP342</v>
      </c>
      <c r="D5065" s="988" t="str">
        <f>'PE Holds'!$Q$15</f>
        <v>Grey 
RAL 7001</v>
      </c>
      <c r="E5065" s="1165" t="s">
        <v>27828</v>
      </c>
      <c r="F5065" s="1165" t="s">
        <v>27824</v>
      </c>
      <c r="G5065" s="1170" t="s">
        <v>28040</v>
      </c>
    </row>
    <row r="5066" spans="1:7" ht="15" customHeight="1">
      <c r="A5066" s="1165" t="str">
        <f t="shared" si="502"/>
        <v>PEXP342BLK</v>
      </c>
      <c r="B5066" s="1165">
        <f>IFERROR(INDEX('PE Holds'!$B$15:$AF$554,MATCH(C5066,'PE Holds'!$B$15:$B$552,FALSE),MATCH(D5066,'PE Holds'!$B$15:$AF$15,FALSE)),0)</f>
        <v>0</v>
      </c>
      <c r="C5066" s="1165" t="str">
        <f t="shared" si="505"/>
        <v>PEXP342</v>
      </c>
      <c r="D5066" s="988" t="str">
        <f>'PE Holds'!$R$15</f>
        <v>Black 
RAL 9005</v>
      </c>
      <c r="E5066" s="1165" t="s">
        <v>27829</v>
      </c>
      <c r="F5066" s="1165" t="s">
        <v>27824</v>
      </c>
      <c r="G5066" s="1170" t="s">
        <v>28040</v>
      </c>
    </row>
    <row r="5067" spans="1:7" ht="15" customHeight="1">
      <c r="A5067" s="1165" t="str">
        <f t="shared" si="502"/>
        <v>PEXP342FLO</v>
      </c>
      <c r="B5067" s="1165">
        <f>IFERROR(INDEX('PE Holds'!$B$15:$AF$554,MATCH(C5067,'PE Holds'!$B$15:$B$552,FALSE),MATCH(D5067,'PE Holds'!$B$15:$AF$15,FALSE)),0)</f>
        <v>0</v>
      </c>
      <c r="C5067" s="1165" t="str">
        <f t="shared" si="505"/>
        <v>PEXP342</v>
      </c>
      <c r="D5067" s="988" t="str">
        <f>'PE Holds'!$S$15</f>
        <v>Fluo 
Orange</v>
      </c>
      <c r="E5067" s="1165" t="s">
        <v>27830</v>
      </c>
      <c r="F5067" s="1165" t="s">
        <v>27824</v>
      </c>
      <c r="G5067" s="1170" t="s">
        <v>28040</v>
      </c>
    </row>
    <row r="5068" spans="1:7" ht="15" customHeight="1">
      <c r="A5068" s="1165" t="str">
        <f t="shared" si="502"/>
        <v>PEXP342FLG</v>
      </c>
      <c r="B5068" s="1165">
        <f>IFERROR(INDEX('PE Holds'!$B$15:$AF$554,MATCH(C5068,'PE Holds'!$B$15:$B$552,FALSE),MATCH(D5068,'PE Holds'!$B$15:$AF$15,FALSE)),0)</f>
        <v>0</v>
      </c>
      <c r="C5068" s="1165" t="str">
        <f t="shared" si="505"/>
        <v>PEXP342</v>
      </c>
      <c r="D5068" s="988" t="str">
        <f>'PE Holds'!$T$15</f>
        <v>Fluo 
Green</v>
      </c>
      <c r="E5068" s="1165" t="s">
        <v>27831</v>
      </c>
      <c r="F5068" s="1165" t="s">
        <v>27824</v>
      </c>
      <c r="G5068" s="1170" t="s">
        <v>28040</v>
      </c>
    </row>
    <row r="5069" spans="1:7" ht="15" customHeight="1">
      <c r="A5069" s="1165" t="str">
        <f t="shared" si="502"/>
        <v>PEXP342FLP</v>
      </c>
      <c r="B5069" s="1165">
        <f>IFERROR(INDEX('PE Holds'!$B$15:$AF$554,MATCH(C5069,'PE Holds'!$B$15:$B$552,FALSE),MATCH(D5069,'PE Holds'!$B$15:$AF$15,FALSE)),0)</f>
        <v>0</v>
      </c>
      <c r="C5069" s="1165" t="str">
        <f t="shared" si="505"/>
        <v>PEXP342</v>
      </c>
      <c r="D5069" s="988" t="str">
        <f>'PE Holds'!$U$15</f>
        <v>Fluo 
Pink</v>
      </c>
      <c r="E5069" s="1165" t="s">
        <v>27832</v>
      </c>
      <c r="F5069" s="1165" t="s">
        <v>27824</v>
      </c>
      <c r="G5069" s="1170" t="s">
        <v>28040</v>
      </c>
    </row>
    <row r="5070" spans="1:7" ht="15" customHeight="1">
      <c r="A5070" s="1165" t="str">
        <f t="shared" si="502"/>
        <v>PEXP342FLY</v>
      </c>
      <c r="B5070" s="1165">
        <f>IFERROR(INDEX('PE Holds'!$B$15:$AF$554,MATCH(C5070,'PE Holds'!$B$15:$B$552,FALSE),MATCH(D5070,'PE Holds'!$B$15:$AF$15,FALSE)),0)</f>
        <v>0</v>
      </c>
      <c r="C5070" s="1165" t="str">
        <f t="shared" si="505"/>
        <v>PEXP342</v>
      </c>
      <c r="D5070" s="988" t="str">
        <f>'PE Holds'!$V$15</f>
        <v>Fluo 
Yellow</v>
      </c>
      <c r="E5070" s="1165" t="s">
        <v>28041</v>
      </c>
      <c r="F5070" s="1165" t="s">
        <v>27824</v>
      </c>
      <c r="G5070" s="1170" t="s">
        <v>28040</v>
      </c>
    </row>
    <row r="5071" spans="1:7" ht="15" customHeight="1">
      <c r="A5071" s="1165" t="str">
        <f t="shared" si="502"/>
        <v>PEXP342VIO</v>
      </c>
      <c r="B5071" s="1165">
        <f>IFERROR(INDEX('PE Holds'!$B$15:$AF$554,MATCH(C5071,'PE Holds'!$B$15:$B$552,FALSE),MATCH(D5071,'PE Holds'!$B$15:$AF$15,FALSE)),0)</f>
        <v>0</v>
      </c>
      <c r="C5071" s="1165" t="str">
        <f t="shared" si="505"/>
        <v>PEXP342</v>
      </c>
      <c r="D5071" s="988" t="str">
        <f>'PE Holds'!$W$15</f>
        <v>Violet 
RAL 4008</v>
      </c>
      <c r="E5071" s="1165" t="s">
        <v>27833</v>
      </c>
      <c r="F5071" s="1165" t="s">
        <v>27824</v>
      </c>
      <c r="G5071" s="1170" t="s">
        <v>28040</v>
      </c>
    </row>
    <row r="5072" spans="1:7" ht="15" customHeight="1">
      <c r="A5072" s="1165" t="str">
        <f t="shared" si="502"/>
        <v>PEXP342MIN</v>
      </c>
      <c r="B5072" s="1165">
        <f>IFERROR(INDEX('PE Holds'!$B$15:$AF$554,MATCH(C5072,'PE Holds'!$B$15:$B$552,FALSE),MATCH(D5072,'PE Holds'!$B$15:$AF$15,FALSE)),0)</f>
        <v>0</v>
      </c>
      <c r="C5072" s="1165" t="str">
        <f t="shared" si="505"/>
        <v>PEXP342</v>
      </c>
      <c r="D5072" s="988" t="str">
        <f>'PE Holds'!$X$15</f>
        <v>Mint 
RAL 6027</v>
      </c>
      <c r="E5072" s="1165" t="s">
        <v>27834</v>
      </c>
      <c r="F5072" s="1165" t="s">
        <v>27824</v>
      </c>
      <c r="G5072" s="1170" t="s">
        <v>28040</v>
      </c>
    </row>
    <row r="5073" spans="1:7" ht="15" customHeight="1">
      <c r="A5073" s="1165" t="str">
        <f t="shared" si="502"/>
        <v>PEXP342ORA</v>
      </c>
      <c r="B5073" s="1165">
        <f>IFERROR(INDEX('PE Holds'!$B$15:$AF$554,MATCH(C5073,'PE Holds'!$B$15:$B$552,FALSE),MATCH(D5073,'PE Holds'!$B$15:$AF$15,FALSE)),0)</f>
        <v>0</v>
      </c>
      <c r="C5073" s="1165" t="str">
        <f t="shared" si="505"/>
        <v>PEXP342</v>
      </c>
      <c r="D5073" s="988" t="str">
        <f>'PE Holds'!$Y$15</f>
        <v>Pure Orange</v>
      </c>
      <c r="E5073" s="1165" t="s">
        <v>27836</v>
      </c>
      <c r="F5073" s="1165" t="s">
        <v>27824</v>
      </c>
      <c r="G5073" s="1170" t="s">
        <v>28040</v>
      </c>
    </row>
    <row r="5074" spans="1:7" ht="15" customHeight="1">
      <c r="A5074" s="1165" t="str">
        <f t="shared" si="502"/>
        <v>PEXP343WHI</v>
      </c>
      <c r="B5074" s="1165">
        <f>IFERROR(INDEX('PE Holds'!$B$15:$AF$554,MATCH(C5074,'PE Holds'!$B$15:$B$552,FALSE),MATCH(D5074,'PE Holds'!$B$15:$AF$15,FALSE)),0)</f>
        <v>0</v>
      </c>
      <c r="C5074" s="1165" t="s">
        <v>28183</v>
      </c>
      <c r="D5074" s="1166" t="str">
        <f>'PE Holds'!$L$15</f>
        <v>White 
RAL 9016</v>
      </c>
      <c r="E5074" s="1165" t="s">
        <v>27838</v>
      </c>
      <c r="F5074" s="1165" t="s">
        <v>27824</v>
      </c>
      <c r="G5074" s="1170" t="s">
        <v>28040</v>
      </c>
    </row>
    <row r="5075" spans="1:7" ht="15" customHeight="1">
      <c r="A5075" s="1165" t="str">
        <f t="shared" si="502"/>
        <v>PEXP343YEL</v>
      </c>
      <c r="B5075" s="1165">
        <f>IFERROR(INDEX('PE Holds'!$B$15:$AF$554,MATCH(C5075,'PE Holds'!$B$15:$B$552,FALSE),MATCH(D5075,'PE Holds'!$B$15:$AF$15,FALSE)),0)</f>
        <v>0</v>
      </c>
      <c r="C5075" s="1165" t="str">
        <f>+C5074</f>
        <v>PEXP343</v>
      </c>
      <c r="D5075" s="988" t="str">
        <f>'PE Holds'!$M$15</f>
        <v>Yellow 
RAL 1026</v>
      </c>
      <c r="E5075" s="1165" t="s">
        <v>27823</v>
      </c>
      <c r="F5075" s="1165" t="s">
        <v>27824</v>
      </c>
      <c r="G5075" s="1170" t="s">
        <v>28040</v>
      </c>
    </row>
    <row r="5076" spans="1:7" ht="15" customHeight="1">
      <c r="A5076" s="1165" t="str">
        <f t="shared" si="502"/>
        <v>PEXP343GRE</v>
      </c>
      <c r="B5076" s="1165">
        <f>IFERROR(INDEX('PE Holds'!$B$15:$AF$554,MATCH(C5076,'PE Holds'!$B$15:$B$552,FALSE),MATCH(D5076,'PE Holds'!$B$15:$AF$15,FALSE)),0)</f>
        <v>0</v>
      </c>
      <c r="C5076" s="1165" t="str">
        <f t="shared" ref="C5076:C5087" si="506">+C5075</f>
        <v>PEXP343</v>
      </c>
      <c r="D5076" s="988" t="str">
        <f>'PE Holds'!$N$15</f>
        <v>Green 
RAL 6002</v>
      </c>
      <c r="E5076" s="1165" t="s">
        <v>27837</v>
      </c>
      <c r="F5076" s="1165" t="s">
        <v>27824</v>
      </c>
      <c r="G5076" s="1170" t="s">
        <v>28040</v>
      </c>
    </row>
    <row r="5077" spans="1:7" ht="15" customHeight="1">
      <c r="A5077" s="1165" t="str">
        <f t="shared" si="502"/>
        <v>PEXP343RED</v>
      </c>
      <c r="B5077" s="1165">
        <f>IFERROR(INDEX('PE Holds'!$B$15:$AF$554,MATCH(C5077,'PE Holds'!$B$15:$B$552,FALSE),MATCH(D5077,'PE Holds'!$B$15:$AF$15,FALSE)),0)</f>
        <v>0</v>
      </c>
      <c r="C5077" s="1165" t="str">
        <f t="shared" si="506"/>
        <v>PEXP343</v>
      </c>
      <c r="D5077" s="988" t="str">
        <f>'PE Holds'!$O$15</f>
        <v>Red 
RAL 3020</v>
      </c>
      <c r="E5077" s="1165" t="s">
        <v>27826</v>
      </c>
      <c r="F5077" s="1165" t="s">
        <v>27824</v>
      </c>
      <c r="G5077" s="1170" t="s">
        <v>28040</v>
      </c>
    </row>
    <row r="5078" spans="1:7" ht="15" customHeight="1">
      <c r="A5078" s="1165" t="str">
        <f t="shared" si="502"/>
        <v>PEXP343BLU</v>
      </c>
      <c r="B5078" s="1165">
        <f>IFERROR(INDEX('PE Holds'!$B$15:$AF$554,MATCH(C5078,'PE Holds'!$B$15:$B$552,FALSE),MATCH(D5078,'PE Holds'!$B$15:$AF$15,FALSE)),0)</f>
        <v>0</v>
      </c>
      <c r="C5078" s="1165" t="str">
        <f t="shared" si="506"/>
        <v>PEXP343</v>
      </c>
      <c r="D5078" s="988" t="str">
        <f>'PE Holds'!$P$15</f>
        <v>Blue 
RAL 5015</v>
      </c>
      <c r="E5078" s="1165" t="s">
        <v>27827</v>
      </c>
      <c r="F5078" s="1165" t="s">
        <v>27824</v>
      </c>
      <c r="G5078" s="1170" t="s">
        <v>28040</v>
      </c>
    </row>
    <row r="5079" spans="1:7" ht="15" customHeight="1">
      <c r="A5079" s="1165" t="str">
        <f t="shared" si="502"/>
        <v>PEXP343GRY</v>
      </c>
      <c r="B5079" s="1165">
        <f>IFERROR(INDEX('PE Holds'!$B$15:$AF$554,MATCH(C5079,'PE Holds'!$B$15:$B$552,FALSE),MATCH(D5079,'PE Holds'!$B$15:$AF$15,FALSE)),0)</f>
        <v>0</v>
      </c>
      <c r="C5079" s="1165" t="str">
        <f t="shared" si="506"/>
        <v>PEXP343</v>
      </c>
      <c r="D5079" s="988" t="str">
        <f>'PE Holds'!$Q$15</f>
        <v>Grey 
RAL 7001</v>
      </c>
      <c r="E5079" s="1165" t="s">
        <v>27828</v>
      </c>
      <c r="F5079" s="1165" t="s">
        <v>27824</v>
      </c>
      <c r="G5079" s="1170" t="s">
        <v>28040</v>
      </c>
    </row>
    <row r="5080" spans="1:7" ht="15" customHeight="1">
      <c r="A5080" s="1165" t="str">
        <f t="shared" si="502"/>
        <v>PEXP343BLK</v>
      </c>
      <c r="B5080" s="1165">
        <f>IFERROR(INDEX('PE Holds'!$B$15:$AF$554,MATCH(C5080,'PE Holds'!$B$15:$B$552,FALSE),MATCH(D5080,'PE Holds'!$B$15:$AF$15,FALSE)),0)</f>
        <v>0</v>
      </c>
      <c r="C5080" s="1165" t="str">
        <f t="shared" si="506"/>
        <v>PEXP343</v>
      </c>
      <c r="D5080" s="988" t="str">
        <f>'PE Holds'!$R$15</f>
        <v>Black 
RAL 9005</v>
      </c>
      <c r="E5080" s="1165" t="s">
        <v>27829</v>
      </c>
      <c r="F5080" s="1165" t="s">
        <v>27824</v>
      </c>
      <c r="G5080" s="1170" t="s">
        <v>28040</v>
      </c>
    </row>
    <row r="5081" spans="1:7" ht="15" customHeight="1">
      <c r="A5081" s="1165" t="str">
        <f t="shared" si="502"/>
        <v>PEXP343FLO</v>
      </c>
      <c r="B5081" s="1165">
        <f>IFERROR(INDEX('PE Holds'!$B$15:$AF$554,MATCH(C5081,'PE Holds'!$B$15:$B$552,FALSE),MATCH(D5081,'PE Holds'!$B$15:$AF$15,FALSE)),0)</f>
        <v>0</v>
      </c>
      <c r="C5081" s="1165" t="str">
        <f t="shared" si="506"/>
        <v>PEXP343</v>
      </c>
      <c r="D5081" s="988" t="str">
        <f>'PE Holds'!$S$15</f>
        <v>Fluo 
Orange</v>
      </c>
      <c r="E5081" s="1165" t="s">
        <v>27830</v>
      </c>
      <c r="F5081" s="1165" t="s">
        <v>27824</v>
      </c>
      <c r="G5081" s="1170" t="s">
        <v>28040</v>
      </c>
    </row>
    <row r="5082" spans="1:7" ht="15" customHeight="1">
      <c r="A5082" s="1165" t="str">
        <f t="shared" si="502"/>
        <v>PEXP343FLG</v>
      </c>
      <c r="B5082" s="1165">
        <f>IFERROR(INDEX('PE Holds'!$B$15:$AF$554,MATCH(C5082,'PE Holds'!$B$15:$B$552,FALSE),MATCH(D5082,'PE Holds'!$B$15:$AF$15,FALSE)),0)</f>
        <v>0</v>
      </c>
      <c r="C5082" s="1165" t="str">
        <f t="shared" si="506"/>
        <v>PEXP343</v>
      </c>
      <c r="D5082" s="988" t="str">
        <f>'PE Holds'!$T$15</f>
        <v>Fluo 
Green</v>
      </c>
      <c r="E5082" s="1165" t="s">
        <v>27831</v>
      </c>
      <c r="F5082" s="1165" t="s">
        <v>27824</v>
      </c>
      <c r="G5082" s="1170" t="s">
        <v>28040</v>
      </c>
    </row>
    <row r="5083" spans="1:7" ht="15" customHeight="1">
      <c r="A5083" s="1165" t="str">
        <f t="shared" si="502"/>
        <v>PEXP343FLP</v>
      </c>
      <c r="B5083" s="1165">
        <f>IFERROR(INDEX('PE Holds'!$B$15:$AF$554,MATCH(C5083,'PE Holds'!$B$15:$B$552,FALSE),MATCH(D5083,'PE Holds'!$B$15:$AF$15,FALSE)),0)</f>
        <v>0</v>
      </c>
      <c r="C5083" s="1165" t="str">
        <f t="shared" si="506"/>
        <v>PEXP343</v>
      </c>
      <c r="D5083" s="988" t="str">
        <f>'PE Holds'!$U$15</f>
        <v>Fluo 
Pink</v>
      </c>
      <c r="E5083" s="1165" t="s">
        <v>27832</v>
      </c>
      <c r="F5083" s="1165" t="s">
        <v>27824</v>
      </c>
      <c r="G5083" s="1170" t="s">
        <v>28040</v>
      </c>
    </row>
    <row r="5084" spans="1:7" ht="15" customHeight="1">
      <c r="A5084" s="1165" t="str">
        <f t="shared" si="502"/>
        <v>PEXP343FLY</v>
      </c>
      <c r="B5084" s="1165">
        <f>IFERROR(INDEX('PE Holds'!$B$15:$AF$554,MATCH(C5084,'PE Holds'!$B$15:$B$552,FALSE),MATCH(D5084,'PE Holds'!$B$15:$AF$15,FALSE)),0)</f>
        <v>0</v>
      </c>
      <c r="C5084" s="1165" t="str">
        <f t="shared" si="506"/>
        <v>PEXP343</v>
      </c>
      <c r="D5084" s="988" t="str">
        <f>'PE Holds'!$V$15</f>
        <v>Fluo 
Yellow</v>
      </c>
      <c r="E5084" s="1165" t="s">
        <v>28041</v>
      </c>
      <c r="F5084" s="1165" t="s">
        <v>27824</v>
      </c>
      <c r="G5084" s="1170" t="s">
        <v>28040</v>
      </c>
    </row>
    <row r="5085" spans="1:7" ht="15" customHeight="1">
      <c r="A5085" s="1165" t="str">
        <f t="shared" si="502"/>
        <v>PEXP343VIO</v>
      </c>
      <c r="B5085" s="1165">
        <f>IFERROR(INDEX('PE Holds'!$B$15:$AF$554,MATCH(C5085,'PE Holds'!$B$15:$B$552,FALSE),MATCH(D5085,'PE Holds'!$B$15:$AF$15,FALSE)),0)</f>
        <v>0</v>
      </c>
      <c r="C5085" s="1165" t="str">
        <f t="shared" si="506"/>
        <v>PEXP343</v>
      </c>
      <c r="D5085" s="988" t="str">
        <f>'PE Holds'!$W$15</f>
        <v>Violet 
RAL 4008</v>
      </c>
      <c r="E5085" s="1165" t="s">
        <v>27833</v>
      </c>
      <c r="F5085" s="1165" t="s">
        <v>27824</v>
      </c>
      <c r="G5085" s="1170" t="s">
        <v>28040</v>
      </c>
    </row>
    <row r="5086" spans="1:7" ht="15" customHeight="1">
      <c r="A5086" s="1165" t="str">
        <f t="shared" si="502"/>
        <v>PEXP343MIN</v>
      </c>
      <c r="B5086" s="1165">
        <f>IFERROR(INDEX('PE Holds'!$B$15:$AF$554,MATCH(C5086,'PE Holds'!$B$15:$B$552,FALSE),MATCH(D5086,'PE Holds'!$B$15:$AF$15,FALSE)),0)</f>
        <v>0</v>
      </c>
      <c r="C5086" s="1165" t="str">
        <f t="shared" si="506"/>
        <v>PEXP343</v>
      </c>
      <c r="D5086" s="988" t="str">
        <f>'PE Holds'!$X$15</f>
        <v>Mint 
RAL 6027</v>
      </c>
      <c r="E5086" s="1165" t="s">
        <v>27834</v>
      </c>
      <c r="F5086" s="1165" t="s">
        <v>27824</v>
      </c>
      <c r="G5086" s="1170" t="s">
        <v>28040</v>
      </c>
    </row>
    <row r="5087" spans="1:7" ht="15" customHeight="1">
      <c r="A5087" s="1165" t="str">
        <f t="shared" si="502"/>
        <v>PEXP343ORA</v>
      </c>
      <c r="B5087" s="1165">
        <f>IFERROR(INDEX('PE Holds'!$B$15:$AF$554,MATCH(C5087,'PE Holds'!$B$15:$B$552,FALSE),MATCH(D5087,'PE Holds'!$B$15:$AF$15,FALSE)),0)</f>
        <v>0</v>
      </c>
      <c r="C5087" s="1165" t="str">
        <f t="shared" si="506"/>
        <v>PEXP343</v>
      </c>
      <c r="D5087" s="988" t="str">
        <f>'PE Holds'!$Y$15</f>
        <v>Pure Orange</v>
      </c>
      <c r="E5087" s="1165" t="s">
        <v>27836</v>
      </c>
      <c r="F5087" s="1165" t="s">
        <v>27824</v>
      </c>
      <c r="G5087" s="1170" t="s">
        <v>28040</v>
      </c>
    </row>
    <row r="5088" spans="1:7" ht="15" customHeight="1">
      <c r="A5088" s="1165" t="str">
        <f t="shared" si="502"/>
        <v>PEXP344WHI</v>
      </c>
      <c r="B5088" s="1165">
        <f>IFERROR(INDEX('PE Holds'!$B$15:$AF$554,MATCH(C5088,'PE Holds'!$B$15:$B$552,FALSE),MATCH(D5088,'PE Holds'!$B$15:$AF$15,FALSE)),0)</f>
        <v>0</v>
      </c>
      <c r="C5088" s="1165" t="s">
        <v>28184</v>
      </c>
      <c r="D5088" s="1166" t="str">
        <f>'PE Holds'!$L$15</f>
        <v>White 
RAL 9016</v>
      </c>
      <c r="E5088" s="1165" t="s">
        <v>27838</v>
      </c>
      <c r="F5088" s="1165" t="s">
        <v>27824</v>
      </c>
      <c r="G5088" s="1170" t="s">
        <v>28040</v>
      </c>
    </row>
    <row r="5089" spans="1:7" ht="15" customHeight="1">
      <c r="A5089" s="1165" t="str">
        <f t="shared" si="502"/>
        <v>PEXP344YEL</v>
      </c>
      <c r="B5089" s="1165">
        <f>IFERROR(INDEX('PE Holds'!$B$15:$AF$554,MATCH(C5089,'PE Holds'!$B$15:$B$552,FALSE),MATCH(D5089,'PE Holds'!$B$15:$AF$15,FALSE)),0)</f>
        <v>0</v>
      </c>
      <c r="C5089" s="1165" t="str">
        <f>+C5088</f>
        <v>PEXP344</v>
      </c>
      <c r="D5089" s="988" t="str">
        <f>'PE Holds'!$M$15</f>
        <v>Yellow 
RAL 1026</v>
      </c>
      <c r="E5089" s="1165" t="s">
        <v>27823</v>
      </c>
      <c r="F5089" s="1165" t="s">
        <v>27824</v>
      </c>
      <c r="G5089" s="1170" t="s">
        <v>28040</v>
      </c>
    </row>
    <row r="5090" spans="1:7" ht="15" customHeight="1">
      <c r="A5090" s="1165" t="str">
        <f t="shared" si="502"/>
        <v>PEXP344GRE</v>
      </c>
      <c r="B5090" s="1165">
        <f>IFERROR(INDEX('PE Holds'!$B$15:$AF$554,MATCH(C5090,'PE Holds'!$B$15:$B$552,FALSE),MATCH(D5090,'PE Holds'!$B$15:$AF$15,FALSE)),0)</f>
        <v>0</v>
      </c>
      <c r="C5090" s="1165" t="str">
        <f t="shared" ref="C5090:C5101" si="507">+C5089</f>
        <v>PEXP344</v>
      </c>
      <c r="D5090" s="988" t="str">
        <f>'PE Holds'!$N$15</f>
        <v>Green 
RAL 6002</v>
      </c>
      <c r="E5090" s="1165" t="s">
        <v>27837</v>
      </c>
      <c r="F5090" s="1165" t="s">
        <v>27824</v>
      </c>
      <c r="G5090" s="1170" t="s">
        <v>28040</v>
      </c>
    </row>
    <row r="5091" spans="1:7" ht="15" customHeight="1">
      <c r="A5091" s="1165" t="str">
        <f t="shared" si="502"/>
        <v>PEXP344RED</v>
      </c>
      <c r="B5091" s="1165">
        <f>IFERROR(INDEX('PE Holds'!$B$15:$AF$554,MATCH(C5091,'PE Holds'!$B$15:$B$552,FALSE),MATCH(D5091,'PE Holds'!$B$15:$AF$15,FALSE)),0)</f>
        <v>0</v>
      </c>
      <c r="C5091" s="1165" t="str">
        <f t="shared" si="507"/>
        <v>PEXP344</v>
      </c>
      <c r="D5091" s="988" t="str">
        <f>'PE Holds'!$O$15</f>
        <v>Red 
RAL 3020</v>
      </c>
      <c r="E5091" s="1165" t="s">
        <v>27826</v>
      </c>
      <c r="F5091" s="1165" t="s">
        <v>27824</v>
      </c>
      <c r="G5091" s="1170" t="s">
        <v>28040</v>
      </c>
    </row>
    <row r="5092" spans="1:7" ht="15" customHeight="1">
      <c r="A5092" s="1165" t="str">
        <f t="shared" si="502"/>
        <v>PEXP344BLU</v>
      </c>
      <c r="B5092" s="1165">
        <f>IFERROR(INDEX('PE Holds'!$B$15:$AF$554,MATCH(C5092,'PE Holds'!$B$15:$B$552,FALSE),MATCH(D5092,'PE Holds'!$B$15:$AF$15,FALSE)),0)</f>
        <v>0</v>
      </c>
      <c r="C5092" s="1165" t="str">
        <f t="shared" si="507"/>
        <v>PEXP344</v>
      </c>
      <c r="D5092" s="988" t="str">
        <f>'PE Holds'!$P$15</f>
        <v>Blue 
RAL 5015</v>
      </c>
      <c r="E5092" s="1165" t="s">
        <v>27827</v>
      </c>
      <c r="F5092" s="1165" t="s">
        <v>27824</v>
      </c>
      <c r="G5092" s="1170" t="s">
        <v>28040</v>
      </c>
    </row>
    <row r="5093" spans="1:7" ht="15" customHeight="1">
      <c r="A5093" s="1165" t="str">
        <f t="shared" si="502"/>
        <v>PEXP344GRY</v>
      </c>
      <c r="B5093" s="1165">
        <f>IFERROR(INDEX('PE Holds'!$B$15:$AF$554,MATCH(C5093,'PE Holds'!$B$15:$B$552,FALSE),MATCH(D5093,'PE Holds'!$B$15:$AF$15,FALSE)),0)</f>
        <v>0</v>
      </c>
      <c r="C5093" s="1165" t="str">
        <f t="shared" si="507"/>
        <v>PEXP344</v>
      </c>
      <c r="D5093" s="988" t="str">
        <f>'PE Holds'!$Q$15</f>
        <v>Grey 
RAL 7001</v>
      </c>
      <c r="E5093" s="1165" t="s">
        <v>27828</v>
      </c>
      <c r="F5093" s="1165" t="s">
        <v>27824</v>
      </c>
      <c r="G5093" s="1170" t="s">
        <v>28040</v>
      </c>
    </row>
    <row r="5094" spans="1:7" ht="15" customHeight="1">
      <c r="A5094" s="1165" t="str">
        <f t="shared" si="502"/>
        <v>PEXP344BLK</v>
      </c>
      <c r="B5094" s="1165">
        <f>IFERROR(INDEX('PE Holds'!$B$15:$AF$554,MATCH(C5094,'PE Holds'!$B$15:$B$552,FALSE),MATCH(D5094,'PE Holds'!$B$15:$AF$15,FALSE)),0)</f>
        <v>0</v>
      </c>
      <c r="C5094" s="1165" t="str">
        <f t="shared" si="507"/>
        <v>PEXP344</v>
      </c>
      <c r="D5094" s="988" t="str">
        <f>'PE Holds'!$R$15</f>
        <v>Black 
RAL 9005</v>
      </c>
      <c r="E5094" s="1165" t="s">
        <v>27829</v>
      </c>
      <c r="F5094" s="1165" t="s">
        <v>27824</v>
      </c>
      <c r="G5094" s="1170" t="s">
        <v>28040</v>
      </c>
    </row>
    <row r="5095" spans="1:7" ht="15" customHeight="1">
      <c r="A5095" s="1165" t="str">
        <f t="shared" si="502"/>
        <v>PEXP344FLO</v>
      </c>
      <c r="B5095" s="1165">
        <f>IFERROR(INDEX('PE Holds'!$B$15:$AF$554,MATCH(C5095,'PE Holds'!$B$15:$B$552,FALSE),MATCH(D5095,'PE Holds'!$B$15:$AF$15,FALSE)),0)</f>
        <v>0</v>
      </c>
      <c r="C5095" s="1165" t="str">
        <f t="shared" si="507"/>
        <v>PEXP344</v>
      </c>
      <c r="D5095" s="988" t="str">
        <f>'PE Holds'!$S$15</f>
        <v>Fluo 
Orange</v>
      </c>
      <c r="E5095" s="1165" t="s">
        <v>27830</v>
      </c>
      <c r="F5095" s="1165" t="s">
        <v>27824</v>
      </c>
      <c r="G5095" s="1170" t="s">
        <v>28040</v>
      </c>
    </row>
    <row r="5096" spans="1:7" ht="15" customHeight="1">
      <c r="A5096" s="1165" t="str">
        <f t="shared" ref="A5096:A5159" si="508">CONCATENATE(C5096,E5096)</f>
        <v>PEXP344FLG</v>
      </c>
      <c r="B5096" s="1165">
        <f>IFERROR(INDEX('PE Holds'!$B$15:$AF$554,MATCH(C5096,'PE Holds'!$B$15:$B$552,FALSE),MATCH(D5096,'PE Holds'!$B$15:$AF$15,FALSE)),0)</f>
        <v>0</v>
      </c>
      <c r="C5096" s="1165" t="str">
        <f t="shared" si="507"/>
        <v>PEXP344</v>
      </c>
      <c r="D5096" s="988" t="str">
        <f>'PE Holds'!$T$15</f>
        <v>Fluo 
Green</v>
      </c>
      <c r="E5096" s="1165" t="s">
        <v>27831</v>
      </c>
      <c r="F5096" s="1165" t="s">
        <v>27824</v>
      </c>
      <c r="G5096" s="1170" t="s">
        <v>28040</v>
      </c>
    </row>
    <row r="5097" spans="1:7" ht="15" customHeight="1">
      <c r="A5097" s="1165" t="str">
        <f t="shared" si="508"/>
        <v>PEXP344FLP</v>
      </c>
      <c r="B5097" s="1165">
        <f>IFERROR(INDEX('PE Holds'!$B$15:$AF$554,MATCH(C5097,'PE Holds'!$B$15:$B$552,FALSE),MATCH(D5097,'PE Holds'!$B$15:$AF$15,FALSE)),0)</f>
        <v>0</v>
      </c>
      <c r="C5097" s="1165" t="str">
        <f t="shared" si="507"/>
        <v>PEXP344</v>
      </c>
      <c r="D5097" s="988" t="str">
        <f>'PE Holds'!$U$15</f>
        <v>Fluo 
Pink</v>
      </c>
      <c r="E5097" s="1165" t="s">
        <v>27832</v>
      </c>
      <c r="F5097" s="1165" t="s">
        <v>27824</v>
      </c>
      <c r="G5097" s="1170" t="s">
        <v>28040</v>
      </c>
    </row>
    <row r="5098" spans="1:7" ht="15" customHeight="1">
      <c r="A5098" s="1165" t="str">
        <f t="shared" si="508"/>
        <v>PEXP344FLY</v>
      </c>
      <c r="B5098" s="1165">
        <f>IFERROR(INDEX('PE Holds'!$B$15:$AF$554,MATCH(C5098,'PE Holds'!$B$15:$B$552,FALSE),MATCH(D5098,'PE Holds'!$B$15:$AF$15,FALSE)),0)</f>
        <v>0</v>
      </c>
      <c r="C5098" s="1165" t="str">
        <f t="shared" si="507"/>
        <v>PEXP344</v>
      </c>
      <c r="D5098" s="988" t="str">
        <f>'PE Holds'!$V$15</f>
        <v>Fluo 
Yellow</v>
      </c>
      <c r="E5098" s="1165" t="s">
        <v>28041</v>
      </c>
      <c r="F5098" s="1165" t="s">
        <v>27824</v>
      </c>
      <c r="G5098" s="1170" t="s">
        <v>28040</v>
      </c>
    </row>
    <row r="5099" spans="1:7" ht="15" customHeight="1">
      <c r="A5099" s="1165" t="str">
        <f t="shared" si="508"/>
        <v>PEXP344VIO</v>
      </c>
      <c r="B5099" s="1165">
        <f>IFERROR(INDEX('PE Holds'!$B$15:$AF$554,MATCH(C5099,'PE Holds'!$B$15:$B$552,FALSE),MATCH(D5099,'PE Holds'!$B$15:$AF$15,FALSE)),0)</f>
        <v>0</v>
      </c>
      <c r="C5099" s="1165" t="str">
        <f t="shared" si="507"/>
        <v>PEXP344</v>
      </c>
      <c r="D5099" s="988" t="str">
        <f>'PE Holds'!$W$15</f>
        <v>Violet 
RAL 4008</v>
      </c>
      <c r="E5099" s="1165" t="s">
        <v>27833</v>
      </c>
      <c r="F5099" s="1165" t="s">
        <v>27824</v>
      </c>
      <c r="G5099" s="1170" t="s">
        <v>28040</v>
      </c>
    </row>
    <row r="5100" spans="1:7" ht="15" customHeight="1">
      <c r="A5100" s="1165" t="str">
        <f t="shared" si="508"/>
        <v>PEXP344MIN</v>
      </c>
      <c r="B5100" s="1165">
        <f>IFERROR(INDEX('PE Holds'!$B$15:$AF$554,MATCH(C5100,'PE Holds'!$B$15:$B$552,FALSE),MATCH(D5100,'PE Holds'!$B$15:$AF$15,FALSE)),0)</f>
        <v>0</v>
      </c>
      <c r="C5100" s="1165" t="str">
        <f t="shared" si="507"/>
        <v>PEXP344</v>
      </c>
      <c r="D5100" s="988" t="str">
        <f>'PE Holds'!$X$15</f>
        <v>Mint 
RAL 6027</v>
      </c>
      <c r="E5100" s="1165" t="s">
        <v>27834</v>
      </c>
      <c r="F5100" s="1165" t="s">
        <v>27824</v>
      </c>
      <c r="G5100" s="1170" t="s">
        <v>28040</v>
      </c>
    </row>
    <row r="5101" spans="1:7" ht="15" customHeight="1">
      <c r="A5101" s="1165" t="str">
        <f t="shared" si="508"/>
        <v>PEXP344ORA</v>
      </c>
      <c r="B5101" s="1165">
        <f>IFERROR(INDEX('PE Holds'!$B$15:$AF$554,MATCH(C5101,'PE Holds'!$B$15:$B$552,FALSE),MATCH(D5101,'PE Holds'!$B$15:$AF$15,FALSE)),0)</f>
        <v>0</v>
      </c>
      <c r="C5101" s="1165" t="str">
        <f t="shared" si="507"/>
        <v>PEXP344</v>
      </c>
      <c r="D5101" s="988" t="str">
        <f>'PE Holds'!$Y$15</f>
        <v>Pure Orange</v>
      </c>
      <c r="E5101" s="1165" t="s">
        <v>27836</v>
      </c>
      <c r="F5101" s="1165" t="s">
        <v>27824</v>
      </c>
      <c r="G5101" s="1170" t="s">
        <v>28040</v>
      </c>
    </row>
    <row r="5102" spans="1:7" ht="15" customHeight="1">
      <c r="A5102" s="1165" t="str">
        <f t="shared" si="508"/>
        <v>PEXP345WHI</v>
      </c>
      <c r="B5102" s="1165">
        <f>IFERROR(INDEX('PE Holds'!$B$15:$AF$554,MATCH(C5102,'PE Holds'!$B$15:$B$552,FALSE),MATCH(D5102,'PE Holds'!$B$15:$AF$15,FALSE)),0)</f>
        <v>0</v>
      </c>
      <c r="C5102" s="1165" t="s">
        <v>28185</v>
      </c>
      <c r="D5102" s="1166" t="str">
        <f>'PE Holds'!$L$15</f>
        <v>White 
RAL 9016</v>
      </c>
      <c r="E5102" s="1165" t="s">
        <v>27838</v>
      </c>
      <c r="F5102" s="1165" t="s">
        <v>27824</v>
      </c>
      <c r="G5102" s="1170" t="s">
        <v>28040</v>
      </c>
    </row>
    <row r="5103" spans="1:7" ht="15" customHeight="1">
      <c r="A5103" s="1165" t="str">
        <f t="shared" si="508"/>
        <v>PEXP345YEL</v>
      </c>
      <c r="B5103" s="1165">
        <f>IFERROR(INDEX('PE Holds'!$B$15:$AF$554,MATCH(C5103,'PE Holds'!$B$15:$B$552,FALSE),MATCH(D5103,'PE Holds'!$B$15:$AF$15,FALSE)),0)</f>
        <v>0</v>
      </c>
      <c r="C5103" s="1165" t="str">
        <f>+C5102</f>
        <v>PEXP345</v>
      </c>
      <c r="D5103" s="988" t="str">
        <f>'PE Holds'!$M$15</f>
        <v>Yellow 
RAL 1026</v>
      </c>
      <c r="E5103" s="1165" t="s">
        <v>27823</v>
      </c>
      <c r="F5103" s="1165" t="s">
        <v>27824</v>
      </c>
      <c r="G5103" s="1170" t="s">
        <v>28040</v>
      </c>
    </row>
    <row r="5104" spans="1:7" ht="15" customHeight="1">
      <c r="A5104" s="1165" t="str">
        <f t="shared" si="508"/>
        <v>PEXP345GRE</v>
      </c>
      <c r="B5104" s="1165">
        <f>IFERROR(INDEX('PE Holds'!$B$15:$AF$554,MATCH(C5104,'PE Holds'!$B$15:$B$552,FALSE),MATCH(D5104,'PE Holds'!$B$15:$AF$15,FALSE)),0)</f>
        <v>0</v>
      </c>
      <c r="C5104" s="1165" t="str">
        <f t="shared" ref="C5104:C5115" si="509">+C5103</f>
        <v>PEXP345</v>
      </c>
      <c r="D5104" s="988" t="str">
        <f>'PE Holds'!$N$15</f>
        <v>Green 
RAL 6002</v>
      </c>
      <c r="E5104" s="1165" t="s">
        <v>27837</v>
      </c>
      <c r="F5104" s="1165" t="s">
        <v>27824</v>
      </c>
      <c r="G5104" s="1170" t="s">
        <v>28040</v>
      </c>
    </row>
    <row r="5105" spans="1:7" ht="15" customHeight="1">
      <c r="A5105" s="1165" t="str">
        <f t="shared" si="508"/>
        <v>PEXP345RED</v>
      </c>
      <c r="B5105" s="1165">
        <f>IFERROR(INDEX('PE Holds'!$B$15:$AF$554,MATCH(C5105,'PE Holds'!$B$15:$B$552,FALSE),MATCH(D5105,'PE Holds'!$B$15:$AF$15,FALSE)),0)</f>
        <v>0</v>
      </c>
      <c r="C5105" s="1165" t="str">
        <f t="shared" si="509"/>
        <v>PEXP345</v>
      </c>
      <c r="D5105" s="988" t="str">
        <f>'PE Holds'!$O$15</f>
        <v>Red 
RAL 3020</v>
      </c>
      <c r="E5105" s="1165" t="s">
        <v>27826</v>
      </c>
      <c r="F5105" s="1165" t="s">
        <v>27824</v>
      </c>
      <c r="G5105" s="1170" t="s">
        <v>28040</v>
      </c>
    </row>
    <row r="5106" spans="1:7" ht="15" customHeight="1">
      <c r="A5106" s="1165" t="str">
        <f t="shared" si="508"/>
        <v>PEXP345BLU</v>
      </c>
      <c r="B5106" s="1165">
        <f>IFERROR(INDEX('PE Holds'!$B$15:$AF$554,MATCH(C5106,'PE Holds'!$B$15:$B$552,FALSE),MATCH(D5106,'PE Holds'!$B$15:$AF$15,FALSE)),0)</f>
        <v>0</v>
      </c>
      <c r="C5106" s="1165" t="str">
        <f t="shared" si="509"/>
        <v>PEXP345</v>
      </c>
      <c r="D5106" s="988" t="str">
        <f>'PE Holds'!$P$15</f>
        <v>Blue 
RAL 5015</v>
      </c>
      <c r="E5106" s="1165" t="s">
        <v>27827</v>
      </c>
      <c r="F5106" s="1165" t="s">
        <v>27824</v>
      </c>
      <c r="G5106" s="1170" t="s">
        <v>28040</v>
      </c>
    </row>
    <row r="5107" spans="1:7" ht="15" customHeight="1">
      <c r="A5107" s="1165" t="str">
        <f t="shared" si="508"/>
        <v>PEXP345GRY</v>
      </c>
      <c r="B5107" s="1165">
        <f>IFERROR(INDEX('PE Holds'!$B$15:$AF$554,MATCH(C5107,'PE Holds'!$B$15:$B$552,FALSE),MATCH(D5107,'PE Holds'!$B$15:$AF$15,FALSE)),0)</f>
        <v>0</v>
      </c>
      <c r="C5107" s="1165" t="str">
        <f t="shared" si="509"/>
        <v>PEXP345</v>
      </c>
      <c r="D5107" s="988" t="str">
        <f>'PE Holds'!$Q$15</f>
        <v>Grey 
RAL 7001</v>
      </c>
      <c r="E5107" s="1165" t="s">
        <v>27828</v>
      </c>
      <c r="F5107" s="1165" t="s">
        <v>27824</v>
      </c>
      <c r="G5107" s="1170" t="s">
        <v>28040</v>
      </c>
    </row>
    <row r="5108" spans="1:7" ht="15" customHeight="1">
      <c r="A5108" s="1165" t="str">
        <f t="shared" si="508"/>
        <v>PEXP345BLK</v>
      </c>
      <c r="B5108" s="1165">
        <f>IFERROR(INDEX('PE Holds'!$B$15:$AF$554,MATCH(C5108,'PE Holds'!$B$15:$B$552,FALSE),MATCH(D5108,'PE Holds'!$B$15:$AF$15,FALSE)),0)</f>
        <v>0</v>
      </c>
      <c r="C5108" s="1165" t="str">
        <f t="shared" si="509"/>
        <v>PEXP345</v>
      </c>
      <c r="D5108" s="988" t="str">
        <f>'PE Holds'!$R$15</f>
        <v>Black 
RAL 9005</v>
      </c>
      <c r="E5108" s="1165" t="s">
        <v>27829</v>
      </c>
      <c r="F5108" s="1165" t="s">
        <v>27824</v>
      </c>
      <c r="G5108" s="1170" t="s">
        <v>28040</v>
      </c>
    </row>
    <row r="5109" spans="1:7" ht="15" customHeight="1">
      <c r="A5109" s="1165" t="str">
        <f t="shared" si="508"/>
        <v>PEXP345FLO</v>
      </c>
      <c r="B5109" s="1165">
        <f>IFERROR(INDEX('PE Holds'!$B$15:$AF$554,MATCH(C5109,'PE Holds'!$B$15:$B$552,FALSE),MATCH(D5109,'PE Holds'!$B$15:$AF$15,FALSE)),0)</f>
        <v>0</v>
      </c>
      <c r="C5109" s="1165" t="str">
        <f t="shared" si="509"/>
        <v>PEXP345</v>
      </c>
      <c r="D5109" s="988" t="str">
        <f>'PE Holds'!$S$15</f>
        <v>Fluo 
Orange</v>
      </c>
      <c r="E5109" s="1165" t="s">
        <v>27830</v>
      </c>
      <c r="F5109" s="1165" t="s">
        <v>27824</v>
      </c>
      <c r="G5109" s="1170" t="s">
        <v>28040</v>
      </c>
    </row>
    <row r="5110" spans="1:7" ht="15" customHeight="1">
      <c r="A5110" s="1165" t="str">
        <f t="shared" si="508"/>
        <v>PEXP345FLG</v>
      </c>
      <c r="B5110" s="1165">
        <f>IFERROR(INDEX('PE Holds'!$B$15:$AF$554,MATCH(C5110,'PE Holds'!$B$15:$B$552,FALSE),MATCH(D5110,'PE Holds'!$B$15:$AF$15,FALSE)),0)</f>
        <v>0</v>
      </c>
      <c r="C5110" s="1165" t="str">
        <f t="shared" si="509"/>
        <v>PEXP345</v>
      </c>
      <c r="D5110" s="988" t="str">
        <f>'PE Holds'!$T$15</f>
        <v>Fluo 
Green</v>
      </c>
      <c r="E5110" s="1165" t="s">
        <v>27831</v>
      </c>
      <c r="F5110" s="1165" t="s">
        <v>27824</v>
      </c>
      <c r="G5110" s="1170" t="s">
        <v>28040</v>
      </c>
    </row>
    <row r="5111" spans="1:7" ht="15" customHeight="1">
      <c r="A5111" s="1165" t="str">
        <f t="shared" si="508"/>
        <v>PEXP345FLP</v>
      </c>
      <c r="B5111" s="1165">
        <f>IFERROR(INDEX('PE Holds'!$B$15:$AF$554,MATCH(C5111,'PE Holds'!$B$15:$B$552,FALSE),MATCH(D5111,'PE Holds'!$B$15:$AF$15,FALSE)),0)</f>
        <v>0</v>
      </c>
      <c r="C5111" s="1165" t="str">
        <f t="shared" si="509"/>
        <v>PEXP345</v>
      </c>
      <c r="D5111" s="988" t="str">
        <f>'PE Holds'!$U$15</f>
        <v>Fluo 
Pink</v>
      </c>
      <c r="E5111" s="1165" t="s">
        <v>27832</v>
      </c>
      <c r="F5111" s="1165" t="s">
        <v>27824</v>
      </c>
      <c r="G5111" s="1170" t="s">
        <v>28040</v>
      </c>
    </row>
    <row r="5112" spans="1:7" ht="15" customHeight="1">
      <c r="A5112" s="1165" t="str">
        <f t="shared" si="508"/>
        <v>PEXP345FLY</v>
      </c>
      <c r="B5112" s="1165">
        <f>IFERROR(INDEX('PE Holds'!$B$15:$AF$554,MATCH(C5112,'PE Holds'!$B$15:$B$552,FALSE),MATCH(D5112,'PE Holds'!$B$15:$AF$15,FALSE)),0)</f>
        <v>0</v>
      </c>
      <c r="C5112" s="1165" t="str">
        <f t="shared" si="509"/>
        <v>PEXP345</v>
      </c>
      <c r="D5112" s="988" t="str">
        <f>'PE Holds'!$V$15</f>
        <v>Fluo 
Yellow</v>
      </c>
      <c r="E5112" s="1165" t="s">
        <v>28041</v>
      </c>
      <c r="F5112" s="1165" t="s">
        <v>27824</v>
      </c>
      <c r="G5112" s="1170" t="s">
        <v>28040</v>
      </c>
    </row>
    <row r="5113" spans="1:7" ht="15" customHeight="1">
      <c r="A5113" s="1165" t="str">
        <f t="shared" si="508"/>
        <v>PEXP345VIO</v>
      </c>
      <c r="B5113" s="1165">
        <f>IFERROR(INDEX('PE Holds'!$B$15:$AF$554,MATCH(C5113,'PE Holds'!$B$15:$B$552,FALSE),MATCH(D5113,'PE Holds'!$B$15:$AF$15,FALSE)),0)</f>
        <v>0</v>
      </c>
      <c r="C5113" s="1165" t="str">
        <f t="shared" si="509"/>
        <v>PEXP345</v>
      </c>
      <c r="D5113" s="988" t="str">
        <f>'PE Holds'!$W$15</f>
        <v>Violet 
RAL 4008</v>
      </c>
      <c r="E5113" s="1165" t="s">
        <v>27833</v>
      </c>
      <c r="F5113" s="1165" t="s">
        <v>27824</v>
      </c>
      <c r="G5113" s="1170" t="s">
        <v>28040</v>
      </c>
    </row>
    <row r="5114" spans="1:7" ht="15" customHeight="1">
      <c r="A5114" s="1165" t="str">
        <f t="shared" si="508"/>
        <v>PEXP345MIN</v>
      </c>
      <c r="B5114" s="1165">
        <f>IFERROR(INDEX('PE Holds'!$B$15:$AF$554,MATCH(C5114,'PE Holds'!$B$15:$B$552,FALSE),MATCH(D5114,'PE Holds'!$B$15:$AF$15,FALSE)),0)</f>
        <v>0</v>
      </c>
      <c r="C5114" s="1165" t="str">
        <f t="shared" si="509"/>
        <v>PEXP345</v>
      </c>
      <c r="D5114" s="988" t="str">
        <f>'PE Holds'!$X$15</f>
        <v>Mint 
RAL 6027</v>
      </c>
      <c r="E5114" s="1165" t="s">
        <v>27834</v>
      </c>
      <c r="F5114" s="1165" t="s">
        <v>27824</v>
      </c>
      <c r="G5114" s="1170" t="s">
        <v>28040</v>
      </c>
    </row>
    <row r="5115" spans="1:7" ht="15" customHeight="1">
      <c r="A5115" s="1165" t="str">
        <f t="shared" si="508"/>
        <v>PEXP345ORA</v>
      </c>
      <c r="B5115" s="1165">
        <f>IFERROR(INDEX('PE Holds'!$B$15:$AF$554,MATCH(C5115,'PE Holds'!$B$15:$B$552,FALSE),MATCH(D5115,'PE Holds'!$B$15:$AF$15,FALSE)),0)</f>
        <v>0</v>
      </c>
      <c r="C5115" s="1165" t="str">
        <f t="shared" si="509"/>
        <v>PEXP345</v>
      </c>
      <c r="D5115" s="988" t="str">
        <f>'PE Holds'!$Y$15</f>
        <v>Pure Orange</v>
      </c>
      <c r="E5115" s="1165" t="s">
        <v>27836</v>
      </c>
      <c r="F5115" s="1165" t="s">
        <v>27824</v>
      </c>
      <c r="G5115" s="1170" t="s">
        <v>28040</v>
      </c>
    </row>
    <row r="5116" spans="1:7" ht="15" customHeight="1">
      <c r="A5116" s="1165" t="str">
        <f t="shared" si="508"/>
        <v>PEXP346WHI</v>
      </c>
      <c r="B5116" s="1165">
        <f>IFERROR(INDEX('PE Holds'!$B$15:$AF$554,MATCH(C5116,'PE Holds'!$B$15:$B$552,FALSE),MATCH(D5116,'PE Holds'!$B$15:$AF$15,FALSE)),0)</f>
        <v>0</v>
      </c>
      <c r="C5116" s="1165" t="s">
        <v>28186</v>
      </c>
      <c r="D5116" s="1166" t="str">
        <f>'PE Holds'!$L$15</f>
        <v>White 
RAL 9016</v>
      </c>
      <c r="E5116" s="1165" t="s">
        <v>27838</v>
      </c>
      <c r="F5116" s="1165" t="s">
        <v>27824</v>
      </c>
      <c r="G5116" s="1170" t="s">
        <v>28040</v>
      </c>
    </row>
    <row r="5117" spans="1:7" ht="15" customHeight="1">
      <c r="A5117" s="1165" t="str">
        <f t="shared" si="508"/>
        <v>PEXP346YEL</v>
      </c>
      <c r="B5117" s="1165">
        <f>IFERROR(INDEX('PE Holds'!$B$15:$AF$554,MATCH(C5117,'PE Holds'!$B$15:$B$552,FALSE),MATCH(D5117,'PE Holds'!$B$15:$AF$15,FALSE)),0)</f>
        <v>0</v>
      </c>
      <c r="C5117" s="1165" t="str">
        <f>+C5116</f>
        <v>PEXP346</v>
      </c>
      <c r="D5117" s="988" t="str">
        <f>'PE Holds'!$M$15</f>
        <v>Yellow 
RAL 1026</v>
      </c>
      <c r="E5117" s="1165" t="s">
        <v>27823</v>
      </c>
      <c r="F5117" s="1165" t="s">
        <v>27824</v>
      </c>
      <c r="G5117" s="1170" t="s">
        <v>28040</v>
      </c>
    </row>
    <row r="5118" spans="1:7" ht="15" customHeight="1">
      <c r="A5118" s="1165" t="str">
        <f t="shared" si="508"/>
        <v>PEXP346GRE</v>
      </c>
      <c r="B5118" s="1165">
        <f>IFERROR(INDEX('PE Holds'!$B$15:$AF$554,MATCH(C5118,'PE Holds'!$B$15:$B$552,FALSE),MATCH(D5118,'PE Holds'!$B$15:$AF$15,FALSE)),0)</f>
        <v>0</v>
      </c>
      <c r="C5118" s="1165" t="str">
        <f t="shared" ref="C5118:C5129" si="510">+C5117</f>
        <v>PEXP346</v>
      </c>
      <c r="D5118" s="988" t="str">
        <f>'PE Holds'!$N$15</f>
        <v>Green 
RAL 6002</v>
      </c>
      <c r="E5118" s="1165" t="s">
        <v>27837</v>
      </c>
      <c r="F5118" s="1165" t="s">
        <v>27824</v>
      </c>
      <c r="G5118" s="1170" t="s">
        <v>28040</v>
      </c>
    </row>
    <row r="5119" spans="1:7" ht="15" customHeight="1">
      <c r="A5119" s="1165" t="str">
        <f t="shared" si="508"/>
        <v>PEXP346RED</v>
      </c>
      <c r="B5119" s="1165">
        <f>IFERROR(INDEX('PE Holds'!$B$15:$AF$554,MATCH(C5119,'PE Holds'!$B$15:$B$552,FALSE),MATCH(D5119,'PE Holds'!$B$15:$AF$15,FALSE)),0)</f>
        <v>0</v>
      </c>
      <c r="C5119" s="1165" t="str">
        <f t="shared" si="510"/>
        <v>PEXP346</v>
      </c>
      <c r="D5119" s="988" t="str">
        <f>'PE Holds'!$O$15</f>
        <v>Red 
RAL 3020</v>
      </c>
      <c r="E5119" s="1165" t="s">
        <v>27826</v>
      </c>
      <c r="F5119" s="1165" t="s">
        <v>27824</v>
      </c>
      <c r="G5119" s="1170" t="s">
        <v>28040</v>
      </c>
    </row>
    <row r="5120" spans="1:7" ht="15" customHeight="1">
      <c r="A5120" s="1165" t="str">
        <f t="shared" si="508"/>
        <v>PEXP346BLU</v>
      </c>
      <c r="B5120" s="1165">
        <f>IFERROR(INDEX('PE Holds'!$B$15:$AF$554,MATCH(C5120,'PE Holds'!$B$15:$B$552,FALSE),MATCH(D5120,'PE Holds'!$B$15:$AF$15,FALSE)),0)</f>
        <v>0</v>
      </c>
      <c r="C5120" s="1165" t="str">
        <f t="shared" si="510"/>
        <v>PEXP346</v>
      </c>
      <c r="D5120" s="988" t="str">
        <f>'PE Holds'!$P$15</f>
        <v>Blue 
RAL 5015</v>
      </c>
      <c r="E5120" s="1165" t="s">
        <v>27827</v>
      </c>
      <c r="F5120" s="1165" t="s">
        <v>27824</v>
      </c>
      <c r="G5120" s="1170" t="s">
        <v>28040</v>
      </c>
    </row>
    <row r="5121" spans="1:7" ht="15" customHeight="1">
      <c r="A5121" s="1165" t="str">
        <f t="shared" si="508"/>
        <v>PEXP346GRY</v>
      </c>
      <c r="B5121" s="1165">
        <f>IFERROR(INDEX('PE Holds'!$B$15:$AF$554,MATCH(C5121,'PE Holds'!$B$15:$B$552,FALSE),MATCH(D5121,'PE Holds'!$B$15:$AF$15,FALSE)),0)</f>
        <v>0</v>
      </c>
      <c r="C5121" s="1165" t="str">
        <f t="shared" si="510"/>
        <v>PEXP346</v>
      </c>
      <c r="D5121" s="988" t="str">
        <f>'PE Holds'!$Q$15</f>
        <v>Grey 
RAL 7001</v>
      </c>
      <c r="E5121" s="1165" t="s">
        <v>27828</v>
      </c>
      <c r="F5121" s="1165" t="s">
        <v>27824</v>
      </c>
      <c r="G5121" s="1170" t="s">
        <v>28040</v>
      </c>
    </row>
    <row r="5122" spans="1:7" ht="15" customHeight="1">
      <c r="A5122" s="1165" t="str">
        <f t="shared" si="508"/>
        <v>PEXP346BLK</v>
      </c>
      <c r="B5122" s="1165">
        <f>IFERROR(INDEX('PE Holds'!$B$15:$AF$554,MATCH(C5122,'PE Holds'!$B$15:$B$552,FALSE),MATCH(D5122,'PE Holds'!$B$15:$AF$15,FALSE)),0)</f>
        <v>0</v>
      </c>
      <c r="C5122" s="1165" t="str">
        <f t="shared" si="510"/>
        <v>PEXP346</v>
      </c>
      <c r="D5122" s="988" t="str">
        <f>'PE Holds'!$R$15</f>
        <v>Black 
RAL 9005</v>
      </c>
      <c r="E5122" s="1165" t="s">
        <v>27829</v>
      </c>
      <c r="F5122" s="1165" t="s">
        <v>27824</v>
      </c>
      <c r="G5122" s="1170" t="s">
        <v>28040</v>
      </c>
    </row>
    <row r="5123" spans="1:7" ht="15" customHeight="1">
      <c r="A5123" s="1165" t="str">
        <f t="shared" si="508"/>
        <v>PEXP346FLO</v>
      </c>
      <c r="B5123" s="1165">
        <f>IFERROR(INDEX('PE Holds'!$B$15:$AF$554,MATCH(C5123,'PE Holds'!$B$15:$B$552,FALSE),MATCH(D5123,'PE Holds'!$B$15:$AF$15,FALSE)),0)</f>
        <v>0</v>
      </c>
      <c r="C5123" s="1165" t="str">
        <f t="shared" si="510"/>
        <v>PEXP346</v>
      </c>
      <c r="D5123" s="988" t="str">
        <f>'PE Holds'!$S$15</f>
        <v>Fluo 
Orange</v>
      </c>
      <c r="E5123" s="1165" t="s">
        <v>27830</v>
      </c>
      <c r="F5123" s="1165" t="s">
        <v>27824</v>
      </c>
      <c r="G5123" s="1170" t="s">
        <v>28040</v>
      </c>
    </row>
    <row r="5124" spans="1:7" ht="15" customHeight="1">
      <c r="A5124" s="1165" t="str">
        <f t="shared" si="508"/>
        <v>PEXP346FLG</v>
      </c>
      <c r="B5124" s="1165">
        <f>IFERROR(INDEX('PE Holds'!$B$15:$AF$554,MATCH(C5124,'PE Holds'!$B$15:$B$552,FALSE),MATCH(D5124,'PE Holds'!$B$15:$AF$15,FALSE)),0)</f>
        <v>0</v>
      </c>
      <c r="C5124" s="1165" t="str">
        <f t="shared" si="510"/>
        <v>PEXP346</v>
      </c>
      <c r="D5124" s="988" t="str">
        <f>'PE Holds'!$T$15</f>
        <v>Fluo 
Green</v>
      </c>
      <c r="E5124" s="1165" t="s">
        <v>27831</v>
      </c>
      <c r="F5124" s="1165" t="s">
        <v>27824</v>
      </c>
      <c r="G5124" s="1170" t="s">
        <v>28040</v>
      </c>
    </row>
    <row r="5125" spans="1:7" ht="15" customHeight="1">
      <c r="A5125" s="1165" t="str">
        <f t="shared" si="508"/>
        <v>PEXP346FLP</v>
      </c>
      <c r="B5125" s="1165">
        <f>IFERROR(INDEX('PE Holds'!$B$15:$AF$554,MATCH(C5125,'PE Holds'!$B$15:$B$552,FALSE),MATCH(D5125,'PE Holds'!$B$15:$AF$15,FALSE)),0)</f>
        <v>0</v>
      </c>
      <c r="C5125" s="1165" t="str">
        <f t="shared" si="510"/>
        <v>PEXP346</v>
      </c>
      <c r="D5125" s="988" t="str">
        <f>'PE Holds'!$U$15</f>
        <v>Fluo 
Pink</v>
      </c>
      <c r="E5125" s="1165" t="s">
        <v>27832</v>
      </c>
      <c r="F5125" s="1165" t="s">
        <v>27824</v>
      </c>
      <c r="G5125" s="1170" t="s">
        <v>28040</v>
      </c>
    </row>
    <row r="5126" spans="1:7" ht="15" customHeight="1">
      <c r="A5126" s="1165" t="str">
        <f t="shared" si="508"/>
        <v>PEXP346FLY</v>
      </c>
      <c r="B5126" s="1165">
        <f>IFERROR(INDEX('PE Holds'!$B$15:$AF$554,MATCH(C5126,'PE Holds'!$B$15:$B$552,FALSE),MATCH(D5126,'PE Holds'!$B$15:$AF$15,FALSE)),0)</f>
        <v>0</v>
      </c>
      <c r="C5126" s="1165" t="str">
        <f t="shared" si="510"/>
        <v>PEXP346</v>
      </c>
      <c r="D5126" s="988" t="str">
        <f>'PE Holds'!$V$15</f>
        <v>Fluo 
Yellow</v>
      </c>
      <c r="E5126" s="1165" t="s">
        <v>28041</v>
      </c>
      <c r="F5126" s="1165" t="s">
        <v>27824</v>
      </c>
      <c r="G5126" s="1170" t="s">
        <v>28040</v>
      </c>
    </row>
    <row r="5127" spans="1:7" ht="15" customHeight="1">
      <c r="A5127" s="1165" t="str">
        <f t="shared" si="508"/>
        <v>PEXP346VIO</v>
      </c>
      <c r="B5127" s="1165">
        <f>IFERROR(INDEX('PE Holds'!$B$15:$AF$554,MATCH(C5127,'PE Holds'!$B$15:$B$552,FALSE),MATCH(D5127,'PE Holds'!$B$15:$AF$15,FALSE)),0)</f>
        <v>0</v>
      </c>
      <c r="C5127" s="1165" t="str">
        <f t="shared" si="510"/>
        <v>PEXP346</v>
      </c>
      <c r="D5127" s="988" t="str">
        <f>'PE Holds'!$W$15</f>
        <v>Violet 
RAL 4008</v>
      </c>
      <c r="E5127" s="1165" t="s">
        <v>27833</v>
      </c>
      <c r="F5127" s="1165" t="s">
        <v>27824</v>
      </c>
      <c r="G5127" s="1170" t="s">
        <v>28040</v>
      </c>
    </row>
    <row r="5128" spans="1:7" ht="15" customHeight="1">
      <c r="A5128" s="1165" t="str">
        <f t="shared" si="508"/>
        <v>PEXP346MIN</v>
      </c>
      <c r="B5128" s="1165">
        <f>IFERROR(INDEX('PE Holds'!$B$15:$AF$554,MATCH(C5128,'PE Holds'!$B$15:$B$552,FALSE),MATCH(D5128,'PE Holds'!$B$15:$AF$15,FALSE)),0)</f>
        <v>0</v>
      </c>
      <c r="C5128" s="1165" t="str">
        <f t="shared" si="510"/>
        <v>PEXP346</v>
      </c>
      <c r="D5128" s="988" t="str">
        <f>'PE Holds'!$X$15</f>
        <v>Mint 
RAL 6027</v>
      </c>
      <c r="E5128" s="1165" t="s">
        <v>27834</v>
      </c>
      <c r="F5128" s="1165" t="s">
        <v>27824</v>
      </c>
      <c r="G5128" s="1170" t="s">
        <v>28040</v>
      </c>
    </row>
    <row r="5129" spans="1:7" ht="15" customHeight="1">
      <c r="A5129" s="1165" t="str">
        <f t="shared" si="508"/>
        <v>PEXP346ORA</v>
      </c>
      <c r="B5129" s="1165">
        <f>IFERROR(INDEX('PE Holds'!$B$15:$AF$554,MATCH(C5129,'PE Holds'!$B$15:$B$552,FALSE),MATCH(D5129,'PE Holds'!$B$15:$AF$15,FALSE)),0)</f>
        <v>0</v>
      </c>
      <c r="C5129" s="1165" t="str">
        <f t="shared" si="510"/>
        <v>PEXP346</v>
      </c>
      <c r="D5129" s="988" t="str">
        <f>'PE Holds'!$Y$15</f>
        <v>Pure Orange</v>
      </c>
      <c r="E5129" s="1165" t="s">
        <v>27836</v>
      </c>
      <c r="F5129" s="1165" t="s">
        <v>27824</v>
      </c>
      <c r="G5129" s="1170" t="s">
        <v>28040</v>
      </c>
    </row>
    <row r="5130" spans="1:7" ht="15" customHeight="1">
      <c r="A5130" s="1165" t="str">
        <f t="shared" si="508"/>
        <v>PEXP347WHI</v>
      </c>
      <c r="B5130" s="1165">
        <f>IFERROR(INDEX('PE Holds'!$B$15:$AF$554,MATCH(C5130,'PE Holds'!$B$15:$B$552,FALSE),MATCH(D5130,'PE Holds'!$B$15:$AF$15,FALSE)),0)</f>
        <v>0</v>
      </c>
      <c r="C5130" s="1165" t="s">
        <v>28187</v>
      </c>
      <c r="D5130" s="1166" t="str">
        <f>'PE Holds'!$L$15</f>
        <v>White 
RAL 9016</v>
      </c>
      <c r="E5130" s="1165" t="s">
        <v>27838</v>
      </c>
      <c r="F5130" s="1165" t="s">
        <v>27824</v>
      </c>
      <c r="G5130" s="1170" t="s">
        <v>28040</v>
      </c>
    </row>
    <row r="5131" spans="1:7" ht="15" customHeight="1">
      <c r="A5131" s="1165" t="str">
        <f t="shared" si="508"/>
        <v>PEXP347YEL</v>
      </c>
      <c r="B5131" s="1165">
        <f>IFERROR(INDEX('PE Holds'!$B$15:$AF$554,MATCH(C5131,'PE Holds'!$B$15:$B$552,FALSE),MATCH(D5131,'PE Holds'!$B$15:$AF$15,FALSE)),0)</f>
        <v>0</v>
      </c>
      <c r="C5131" s="1165" t="str">
        <f>+C5130</f>
        <v>PEXP347</v>
      </c>
      <c r="D5131" s="988" t="str">
        <f>'PE Holds'!$M$15</f>
        <v>Yellow 
RAL 1026</v>
      </c>
      <c r="E5131" s="1165" t="s">
        <v>27823</v>
      </c>
      <c r="F5131" s="1165" t="s">
        <v>27824</v>
      </c>
      <c r="G5131" s="1170" t="s">
        <v>28040</v>
      </c>
    </row>
    <row r="5132" spans="1:7" ht="15" customHeight="1">
      <c r="A5132" s="1165" t="str">
        <f t="shared" si="508"/>
        <v>PEXP347GRE</v>
      </c>
      <c r="B5132" s="1165">
        <f>IFERROR(INDEX('PE Holds'!$B$15:$AF$554,MATCH(C5132,'PE Holds'!$B$15:$B$552,FALSE),MATCH(D5132,'PE Holds'!$B$15:$AF$15,FALSE)),0)</f>
        <v>0</v>
      </c>
      <c r="C5132" s="1165" t="str">
        <f t="shared" ref="C5132:C5143" si="511">+C5131</f>
        <v>PEXP347</v>
      </c>
      <c r="D5132" s="988" t="str">
        <f>'PE Holds'!$N$15</f>
        <v>Green 
RAL 6002</v>
      </c>
      <c r="E5132" s="1165" t="s">
        <v>27837</v>
      </c>
      <c r="F5132" s="1165" t="s">
        <v>27824</v>
      </c>
      <c r="G5132" s="1170" t="s">
        <v>28040</v>
      </c>
    </row>
    <row r="5133" spans="1:7" ht="15" customHeight="1">
      <c r="A5133" s="1165" t="str">
        <f t="shared" si="508"/>
        <v>PEXP347RED</v>
      </c>
      <c r="B5133" s="1165">
        <f>IFERROR(INDEX('PE Holds'!$B$15:$AF$554,MATCH(C5133,'PE Holds'!$B$15:$B$552,FALSE),MATCH(D5133,'PE Holds'!$B$15:$AF$15,FALSE)),0)</f>
        <v>0</v>
      </c>
      <c r="C5133" s="1165" t="str">
        <f t="shared" si="511"/>
        <v>PEXP347</v>
      </c>
      <c r="D5133" s="988" t="str">
        <f>'PE Holds'!$O$15</f>
        <v>Red 
RAL 3020</v>
      </c>
      <c r="E5133" s="1165" t="s">
        <v>27826</v>
      </c>
      <c r="F5133" s="1165" t="s">
        <v>27824</v>
      </c>
      <c r="G5133" s="1170" t="s">
        <v>28040</v>
      </c>
    </row>
    <row r="5134" spans="1:7" ht="15" customHeight="1">
      <c r="A5134" s="1165" t="str">
        <f t="shared" si="508"/>
        <v>PEXP347BLU</v>
      </c>
      <c r="B5134" s="1165">
        <f>IFERROR(INDEX('PE Holds'!$B$15:$AF$554,MATCH(C5134,'PE Holds'!$B$15:$B$552,FALSE),MATCH(D5134,'PE Holds'!$B$15:$AF$15,FALSE)),0)</f>
        <v>0</v>
      </c>
      <c r="C5134" s="1165" t="str">
        <f t="shared" si="511"/>
        <v>PEXP347</v>
      </c>
      <c r="D5134" s="988" t="str">
        <f>'PE Holds'!$P$15</f>
        <v>Blue 
RAL 5015</v>
      </c>
      <c r="E5134" s="1165" t="s">
        <v>27827</v>
      </c>
      <c r="F5134" s="1165" t="s">
        <v>27824</v>
      </c>
      <c r="G5134" s="1170" t="s">
        <v>28040</v>
      </c>
    </row>
    <row r="5135" spans="1:7" ht="15" customHeight="1">
      <c r="A5135" s="1165" t="str">
        <f t="shared" si="508"/>
        <v>PEXP347GRY</v>
      </c>
      <c r="B5135" s="1165">
        <f>IFERROR(INDEX('PE Holds'!$B$15:$AF$554,MATCH(C5135,'PE Holds'!$B$15:$B$552,FALSE),MATCH(D5135,'PE Holds'!$B$15:$AF$15,FALSE)),0)</f>
        <v>0</v>
      </c>
      <c r="C5135" s="1165" t="str">
        <f t="shared" si="511"/>
        <v>PEXP347</v>
      </c>
      <c r="D5135" s="988" t="str">
        <f>'PE Holds'!$Q$15</f>
        <v>Grey 
RAL 7001</v>
      </c>
      <c r="E5135" s="1165" t="s">
        <v>27828</v>
      </c>
      <c r="F5135" s="1165" t="s">
        <v>27824</v>
      </c>
      <c r="G5135" s="1170" t="s">
        <v>28040</v>
      </c>
    </row>
    <row r="5136" spans="1:7" ht="15" customHeight="1">
      <c r="A5136" s="1165" t="str">
        <f t="shared" si="508"/>
        <v>PEXP347BLK</v>
      </c>
      <c r="B5136" s="1165">
        <f>IFERROR(INDEX('PE Holds'!$B$15:$AF$554,MATCH(C5136,'PE Holds'!$B$15:$B$552,FALSE),MATCH(D5136,'PE Holds'!$B$15:$AF$15,FALSE)),0)</f>
        <v>0</v>
      </c>
      <c r="C5136" s="1165" t="str">
        <f t="shared" si="511"/>
        <v>PEXP347</v>
      </c>
      <c r="D5136" s="988" t="str">
        <f>'PE Holds'!$R$15</f>
        <v>Black 
RAL 9005</v>
      </c>
      <c r="E5136" s="1165" t="s">
        <v>27829</v>
      </c>
      <c r="F5136" s="1165" t="s">
        <v>27824</v>
      </c>
      <c r="G5136" s="1170" t="s">
        <v>28040</v>
      </c>
    </row>
    <row r="5137" spans="1:7" ht="15" customHeight="1">
      <c r="A5137" s="1165" t="str">
        <f t="shared" si="508"/>
        <v>PEXP347FLO</v>
      </c>
      <c r="B5137" s="1165">
        <f>IFERROR(INDEX('PE Holds'!$B$15:$AF$554,MATCH(C5137,'PE Holds'!$B$15:$B$552,FALSE),MATCH(D5137,'PE Holds'!$B$15:$AF$15,FALSE)),0)</f>
        <v>0</v>
      </c>
      <c r="C5137" s="1165" t="str">
        <f t="shared" si="511"/>
        <v>PEXP347</v>
      </c>
      <c r="D5137" s="988" t="str">
        <f>'PE Holds'!$S$15</f>
        <v>Fluo 
Orange</v>
      </c>
      <c r="E5137" s="1165" t="s">
        <v>27830</v>
      </c>
      <c r="F5137" s="1165" t="s">
        <v>27824</v>
      </c>
      <c r="G5137" s="1170" t="s">
        <v>28040</v>
      </c>
    </row>
    <row r="5138" spans="1:7" ht="15" customHeight="1">
      <c r="A5138" s="1165" t="str">
        <f t="shared" si="508"/>
        <v>PEXP347FLG</v>
      </c>
      <c r="B5138" s="1165">
        <f>IFERROR(INDEX('PE Holds'!$B$15:$AF$554,MATCH(C5138,'PE Holds'!$B$15:$B$552,FALSE),MATCH(D5138,'PE Holds'!$B$15:$AF$15,FALSE)),0)</f>
        <v>0</v>
      </c>
      <c r="C5138" s="1165" t="str">
        <f t="shared" si="511"/>
        <v>PEXP347</v>
      </c>
      <c r="D5138" s="988" t="str">
        <f>'PE Holds'!$T$15</f>
        <v>Fluo 
Green</v>
      </c>
      <c r="E5138" s="1165" t="s">
        <v>27831</v>
      </c>
      <c r="F5138" s="1165" t="s">
        <v>27824</v>
      </c>
      <c r="G5138" s="1170" t="s">
        <v>28040</v>
      </c>
    </row>
    <row r="5139" spans="1:7" ht="15" customHeight="1">
      <c r="A5139" s="1165" t="str">
        <f t="shared" si="508"/>
        <v>PEXP347FLP</v>
      </c>
      <c r="B5139" s="1165">
        <f>IFERROR(INDEX('PE Holds'!$B$15:$AF$554,MATCH(C5139,'PE Holds'!$B$15:$B$552,FALSE),MATCH(D5139,'PE Holds'!$B$15:$AF$15,FALSE)),0)</f>
        <v>0</v>
      </c>
      <c r="C5139" s="1165" t="str">
        <f t="shared" si="511"/>
        <v>PEXP347</v>
      </c>
      <c r="D5139" s="988" t="str">
        <f>'PE Holds'!$U$15</f>
        <v>Fluo 
Pink</v>
      </c>
      <c r="E5139" s="1165" t="s">
        <v>27832</v>
      </c>
      <c r="F5139" s="1165" t="s">
        <v>27824</v>
      </c>
      <c r="G5139" s="1170" t="s">
        <v>28040</v>
      </c>
    </row>
    <row r="5140" spans="1:7" ht="15" customHeight="1">
      <c r="A5140" s="1165" t="str">
        <f t="shared" si="508"/>
        <v>PEXP347FLY</v>
      </c>
      <c r="B5140" s="1165">
        <f>IFERROR(INDEX('PE Holds'!$B$15:$AF$554,MATCH(C5140,'PE Holds'!$B$15:$B$552,FALSE),MATCH(D5140,'PE Holds'!$B$15:$AF$15,FALSE)),0)</f>
        <v>0</v>
      </c>
      <c r="C5140" s="1165" t="str">
        <f t="shared" si="511"/>
        <v>PEXP347</v>
      </c>
      <c r="D5140" s="988" t="str">
        <f>'PE Holds'!$V$15</f>
        <v>Fluo 
Yellow</v>
      </c>
      <c r="E5140" s="1165" t="s">
        <v>28041</v>
      </c>
      <c r="F5140" s="1165" t="s">
        <v>27824</v>
      </c>
      <c r="G5140" s="1170" t="s">
        <v>28040</v>
      </c>
    </row>
    <row r="5141" spans="1:7" ht="15" customHeight="1">
      <c r="A5141" s="1165" t="str">
        <f t="shared" si="508"/>
        <v>PEXP347VIO</v>
      </c>
      <c r="B5141" s="1165">
        <f>IFERROR(INDEX('PE Holds'!$B$15:$AF$554,MATCH(C5141,'PE Holds'!$B$15:$B$552,FALSE),MATCH(D5141,'PE Holds'!$B$15:$AF$15,FALSE)),0)</f>
        <v>0</v>
      </c>
      <c r="C5141" s="1165" t="str">
        <f t="shared" si="511"/>
        <v>PEXP347</v>
      </c>
      <c r="D5141" s="988" t="str">
        <f>'PE Holds'!$W$15</f>
        <v>Violet 
RAL 4008</v>
      </c>
      <c r="E5141" s="1165" t="s">
        <v>27833</v>
      </c>
      <c r="F5141" s="1165" t="s">
        <v>27824</v>
      </c>
      <c r="G5141" s="1170" t="s">
        <v>28040</v>
      </c>
    </row>
    <row r="5142" spans="1:7" ht="15" customHeight="1">
      <c r="A5142" s="1165" t="str">
        <f t="shared" si="508"/>
        <v>PEXP347MIN</v>
      </c>
      <c r="B5142" s="1165">
        <f>IFERROR(INDEX('PE Holds'!$B$15:$AF$554,MATCH(C5142,'PE Holds'!$B$15:$B$552,FALSE),MATCH(D5142,'PE Holds'!$B$15:$AF$15,FALSE)),0)</f>
        <v>0</v>
      </c>
      <c r="C5142" s="1165" t="str">
        <f t="shared" si="511"/>
        <v>PEXP347</v>
      </c>
      <c r="D5142" s="988" t="str">
        <f>'PE Holds'!$X$15</f>
        <v>Mint 
RAL 6027</v>
      </c>
      <c r="E5142" s="1165" t="s">
        <v>27834</v>
      </c>
      <c r="F5142" s="1165" t="s">
        <v>27824</v>
      </c>
      <c r="G5142" s="1170" t="s">
        <v>28040</v>
      </c>
    </row>
    <row r="5143" spans="1:7" ht="15" customHeight="1">
      <c r="A5143" s="1165" t="str">
        <f t="shared" si="508"/>
        <v>PEXP347ORA</v>
      </c>
      <c r="B5143" s="1165">
        <f>IFERROR(INDEX('PE Holds'!$B$15:$AF$554,MATCH(C5143,'PE Holds'!$B$15:$B$552,FALSE),MATCH(D5143,'PE Holds'!$B$15:$AF$15,FALSE)),0)</f>
        <v>0</v>
      </c>
      <c r="C5143" s="1165" t="str">
        <f t="shared" si="511"/>
        <v>PEXP347</v>
      </c>
      <c r="D5143" s="988" t="str">
        <f>'PE Holds'!$Y$15</f>
        <v>Pure Orange</v>
      </c>
      <c r="E5143" s="1165" t="s">
        <v>27836</v>
      </c>
      <c r="F5143" s="1165" t="s">
        <v>27824</v>
      </c>
      <c r="G5143" s="1170" t="s">
        <v>28040</v>
      </c>
    </row>
    <row r="5144" spans="1:7" ht="15" customHeight="1">
      <c r="A5144" s="1165" t="str">
        <f t="shared" si="508"/>
        <v>PEXP348WHI</v>
      </c>
      <c r="B5144" s="1165">
        <f>IFERROR(INDEX('PE Holds'!$B$15:$AF$554,MATCH(C5144,'PE Holds'!$B$15:$B$552,FALSE),MATCH(D5144,'PE Holds'!$B$15:$AF$15,FALSE)),0)</f>
        <v>0</v>
      </c>
      <c r="C5144" s="1165" t="s">
        <v>28188</v>
      </c>
      <c r="D5144" s="1166" t="str">
        <f>'PE Holds'!$L$15</f>
        <v>White 
RAL 9016</v>
      </c>
      <c r="E5144" s="1165" t="s">
        <v>27838</v>
      </c>
      <c r="F5144" s="1165" t="s">
        <v>27824</v>
      </c>
      <c r="G5144" s="1170" t="s">
        <v>28040</v>
      </c>
    </row>
    <row r="5145" spans="1:7" ht="15" customHeight="1">
      <c r="A5145" s="1165" t="str">
        <f t="shared" si="508"/>
        <v>PEXP348YEL</v>
      </c>
      <c r="B5145" s="1165">
        <f>IFERROR(INDEX('PE Holds'!$B$15:$AF$554,MATCH(C5145,'PE Holds'!$B$15:$B$552,FALSE),MATCH(D5145,'PE Holds'!$B$15:$AF$15,FALSE)),0)</f>
        <v>0</v>
      </c>
      <c r="C5145" s="1165" t="str">
        <f>+C5144</f>
        <v>PEXP348</v>
      </c>
      <c r="D5145" s="988" t="str">
        <f>'PE Holds'!$M$15</f>
        <v>Yellow 
RAL 1026</v>
      </c>
      <c r="E5145" s="1165" t="s">
        <v>27823</v>
      </c>
      <c r="F5145" s="1165" t="s">
        <v>27824</v>
      </c>
      <c r="G5145" s="1170" t="s">
        <v>28040</v>
      </c>
    </row>
    <row r="5146" spans="1:7" ht="15" customHeight="1">
      <c r="A5146" s="1165" t="str">
        <f t="shared" si="508"/>
        <v>PEXP348GRE</v>
      </c>
      <c r="B5146" s="1165">
        <f>IFERROR(INDEX('PE Holds'!$B$15:$AF$554,MATCH(C5146,'PE Holds'!$B$15:$B$552,FALSE),MATCH(D5146,'PE Holds'!$B$15:$AF$15,FALSE)),0)</f>
        <v>0</v>
      </c>
      <c r="C5146" s="1165" t="str">
        <f t="shared" ref="C5146:C5157" si="512">+C5145</f>
        <v>PEXP348</v>
      </c>
      <c r="D5146" s="988" t="str">
        <f>'PE Holds'!$N$15</f>
        <v>Green 
RAL 6002</v>
      </c>
      <c r="E5146" s="1165" t="s">
        <v>27837</v>
      </c>
      <c r="F5146" s="1165" t="s">
        <v>27824</v>
      </c>
      <c r="G5146" s="1170" t="s">
        <v>28040</v>
      </c>
    </row>
    <row r="5147" spans="1:7" ht="15" customHeight="1">
      <c r="A5147" s="1165" t="str">
        <f t="shared" si="508"/>
        <v>PEXP348RED</v>
      </c>
      <c r="B5147" s="1165">
        <f>IFERROR(INDEX('PE Holds'!$B$15:$AF$554,MATCH(C5147,'PE Holds'!$B$15:$B$552,FALSE),MATCH(D5147,'PE Holds'!$B$15:$AF$15,FALSE)),0)</f>
        <v>0</v>
      </c>
      <c r="C5147" s="1165" t="str">
        <f t="shared" si="512"/>
        <v>PEXP348</v>
      </c>
      <c r="D5147" s="988" t="str">
        <f>'PE Holds'!$O$15</f>
        <v>Red 
RAL 3020</v>
      </c>
      <c r="E5147" s="1165" t="s">
        <v>27826</v>
      </c>
      <c r="F5147" s="1165" t="s">
        <v>27824</v>
      </c>
      <c r="G5147" s="1170" t="s">
        <v>28040</v>
      </c>
    </row>
    <row r="5148" spans="1:7" ht="15" customHeight="1">
      <c r="A5148" s="1165" t="str">
        <f t="shared" si="508"/>
        <v>PEXP348BLU</v>
      </c>
      <c r="B5148" s="1165">
        <f>IFERROR(INDEX('PE Holds'!$B$15:$AF$554,MATCH(C5148,'PE Holds'!$B$15:$B$552,FALSE),MATCH(D5148,'PE Holds'!$B$15:$AF$15,FALSE)),0)</f>
        <v>0</v>
      </c>
      <c r="C5148" s="1165" t="str">
        <f t="shared" si="512"/>
        <v>PEXP348</v>
      </c>
      <c r="D5148" s="988" t="str">
        <f>'PE Holds'!$P$15</f>
        <v>Blue 
RAL 5015</v>
      </c>
      <c r="E5148" s="1165" t="s">
        <v>27827</v>
      </c>
      <c r="F5148" s="1165" t="s">
        <v>27824</v>
      </c>
      <c r="G5148" s="1170" t="s">
        <v>28040</v>
      </c>
    </row>
    <row r="5149" spans="1:7" ht="15" customHeight="1">
      <c r="A5149" s="1165" t="str">
        <f t="shared" si="508"/>
        <v>PEXP348GRY</v>
      </c>
      <c r="B5149" s="1165">
        <f>IFERROR(INDEX('PE Holds'!$B$15:$AF$554,MATCH(C5149,'PE Holds'!$B$15:$B$552,FALSE),MATCH(D5149,'PE Holds'!$B$15:$AF$15,FALSE)),0)</f>
        <v>0</v>
      </c>
      <c r="C5149" s="1165" t="str">
        <f t="shared" si="512"/>
        <v>PEXP348</v>
      </c>
      <c r="D5149" s="988" t="str">
        <f>'PE Holds'!$Q$15</f>
        <v>Grey 
RAL 7001</v>
      </c>
      <c r="E5149" s="1165" t="s">
        <v>27828</v>
      </c>
      <c r="F5149" s="1165" t="s">
        <v>27824</v>
      </c>
      <c r="G5149" s="1170" t="s">
        <v>28040</v>
      </c>
    </row>
    <row r="5150" spans="1:7" ht="15" customHeight="1">
      <c r="A5150" s="1165" t="str">
        <f t="shared" si="508"/>
        <v>PEXP348BLK</v>
      </c>
      <c r="B5150" s="1165">
        <f>IFERROR(INDEX('PE Holds'!$B$15:$AF$554,MATCH(C5150,'PE Holds'!$B$15:$B$552,FALSE),MATCH(D5150,'PE Holds'!$B$15:$AF$15,FALSE)),0)</f>
        <v>0</v>
      </c>
      <c r="C5150" s="1165" t="str">
        <f t="shared" si="512"/>
        <v>PEXP348</v>
      </c>
      <c r="D5150" s="988" t="str">
        <f>'PE Holds'!$R$15</f>
        <v>Black 
RAL 9005</v>
      </c>
      <c r="E5150" s="1165" t="s">
        <v>27829</v>
      </c>
      <c r="F5150" s="1165" t="s">
        <v>27824</v>
      </c>
      <c r="G5150" s="1170" t="s">
        <v>28040</v>
      </c>
    </row>
    <row r="5151" spans="1:7" ht="15" customHeight="1">
      <c r="A5151" s="1165" t="str">
        <f t="shared" si="508"/>
        <v>PEXP348FLO</v>
      </c>
      <c r="B5151" s="1165">
        <f>IFERROR(INDEX('PE Holds'!$B$15:$AF$554,MATCH(C5151,'PE Holds'!$B$15:$B$552,FALSE),MATCH(D5151,'PE Holds'!$B$15:$AF$15,FALSE)),0)</f>
        <v>0</v>
      </c>
      <c r="C5151" s="1165" t="str">
        <f t="shared" si="512"/>
        <v>PEXP348</v>
      </c>
      <c r="D5151" s="988" t="str">
        <f>'PE Holds'!$S$15</f>
        <v>Fluo 
Orange</v>
      </c>
      <c r="E5151" s="1165" t="s">
        <v>27830</v>
      </c>
      <c r="F5151" s="1165" t="s">
        <v>27824</v>
      </c>
      <c r="G5151" s="1170" t="s">
        <v>28040</v>
      </c>
    </row>
    <row r="5152" spans="1:7" ht="15" customHeight="1">
      <c r="A5152" s="1165" t="str">
        <f t="shared" si="508"/>
        <v>PEXP348FLG</v>
      </c>
      <c r="B5152" s="1165">
        <f>IFERROR(INDEX('PE Holds'!$B$15:$AF$554,MATCH(C5152,'PE Holds'!$B$15:$B$552,FALSE),MATCH(D5152,'PE Holds'!$B$15:$AF$15,FALSE)),0)</f>
        <v>0</v>
      </c>
      <c r="C5152" s="1165" t="str">
        <f t="shared" si="512"/>
        <v>PEXP348</v>
      </c>
      <c r="D5152" s="988" t="str">
        <f>'PE Holds'!$T$15</f>
        <v>Fluo 
Green</v>
      </c>
      <c r="E5152" s="1165" t="s">
        <v>27831</v>
      </c>
      <c r="F5152" s="1165" t="s">
        <v>27824</v>
      </c>
      <c r="G5152" s="1170" t="s">
        <v>28040</v>
      </c>
    </row>
    <row r="5153" spans="1:7" ht="15" customHeight="1">
      <c r="A5153" s="1165" t="str">
        <f t="shared" si="508"/>
        <v>PEXP348FLP</v>
      </c>
      <c r="B5153" s="1165">
        <f>IFERROR(INDEX('PE Holds'!$B$15:$AF$554,MATCH(C5153,'PE Holds'!$B$15:$B$552,FALSE),MATCH(D5153,'PE Holds'!$B$15:$AF$15,FALSE)),0)</f>
        <v>0</v>
      </c>
      <c r="C5153" s="1165" t="str">
        <f t="shared" si="512"/>
        <v>PEXP348</v>
      </c>
      <c r="D5153" s="988" t="str">
        <f>'PE Holds'!$U$15</f>
        <v>Fluo 
Pink</v>
      </c>
      <c r="E5153" s="1165" t="s">
        <v>27832</v>
      </c>
      <c r="F5153" s="1165" t="s">
        <v>27824</v>
      </c>
      <c r="G5153" s="1170" t="s">
        <v>28040</v>
      </c>
    </row>
    <row r="5154" spans="1:7" ht="15" customHeight="1">
      <c r="A5154" s="1165" t="str">
        <f t="shared" si="508"/>
        <v>PEXP348FLY</v>
      </c>
      <c r="B5154" s="1165">
        <f>IFERROR(INDEX('PE Holds'!$B$15:$AF$554,MATCH(C5154,'PE Holds'!$B$15:$B$552,FALSE),MATCH(D5154,'PE Holds'!$B$15:$AF$15,FALSE)),0)</f>
        <v>0</v>
      </c>
      <c r="C5154" s="1165" t="str">
        <f t="shared" si="512"/>
        <v>PEXP348</v>
      </c>
      <c r="D5154" s="988" t="str">
        <f>'PE Holds'!$V$15</f>
        <v>Fluo 
Yellow</v>
      </c>
      <c r="E5154" s="1165" t="s">
        <v>28041</v>
      </c>
      <c r="F5154" s="1165" t="s">
        <v>27824</v>
      </c>
      <c r="G5154" s="1170" t="s">
        <v>28040</v>
      </c>
    </row>
    <row r="5155" spans="1:7" ht="15" customHeight="1">
      <c r="A5155" s="1165" t="str">
        <f t="shared" si="508"/>
        <v>PEXP348VIO</v>
      </c>
      <c r="B5155" s="1165">
        <f>IFERROR(INDEX('PE Holds'!$B$15:$AF$554,MATCH(C5155,'PE Holds'!$B$15:$B$552,FALSE),MATCH(D5155,'PE Holds'!$B$15:$AF$15,FALSE)),0)</f>
        <v>0</v>
      </c>
      <c r="C5155" s="1165" t="str">
        <f t="shared" si="512"/>
        <v>PEXP348</v>
      </c>
      <c r="D5155" s="988" t="str">
        <f>'PE Holds'!$W$15</f>
        <v>Violet 
RAL 4008</v>
      </c>
      <c r="E5155" s="1165" t="s">
        <v>27833</v>
      </c>
      <c r="F5155" s="1165" t="s">
        <v>27824</v>
      </c>
      <c r="G5155" s="1170" t="s">
        <v>28040</v>
      </c>
    </row>
    <row r="5156" spans="1:7" ht="15" customHeight="1">
      <c r="A5156" s="1165" t="str">
        <f t="shared" si="508"/>
        <v>PEXP348MIN</v>
      </c>
      <c r="B5156" s="1165">
        <f>IFERROR(INDEX('PE Holds'!$B$15:$AF$554,MATCH(C5156,'PE Holds'!$B$15:$B$552,FALSE),MATCH(D5156,'PE Holds'!$B$15:$AF$15,FALSE)),0)</f>
        <v>0</v>
      </c>
      <c r="C5156" s="1165" t="str">
        <f t="shared" si="512"/>
        <v>PEXP348</v>
      </c>
      <c r="D5156" s="988" t="str">
        <f>'PE Holds'!$X$15</f>
        <v>Mint 
RAL 6027</v>
      </c>
      <c r="E5156" s="1165" t="s">
        <v>27834</v>
      </c>
      <c r="F5156" s="1165" t="s">
        <v>27824</v>
      </c>
      <c r="G5156" s="1170" t="s">
        <v>28040</v>
      </c>
    </row>
    <row r="5157" spans="1:7" ht="15" customHeight="1">
      <c r="A5157" s="1165" t="str">
        <f t="shared" si="508"/>
        <v>PEXP348ORA</v>
      </c>
      <c r="B5157" s="1165">
        <f>IFERROR(INDEX('PE Holds'!$B$15:$AF$554,MATCH(C5157,'PE Holds'!$B$15:$B$552,FALSE),MATCH(D5157,'PE Holds'!$B$15:$AF$15,FALSE)),0)</f>
        <v>0</v>
      </c>
      <c r="C5157" s="1165" t="str">
        <f t="shared" si="512"/>
        <v>PEXP348</v>
      </c>
      <c r="D5157" s="988" t="str">
        <f>'PE Holds'!$Y$15</f>
        <v>Pure Orange</v>
      </c>
      <c r="E5157" s="1165" t="s">
        <v>27836</v>
      </c>
      <c r="F5157" s="1165" t="s">
        <v>27824</v>
      </c>
      <c r="G5157" s="1170" t="s">
        <v>28040</v>
      </c>
    </row>
    <row r="5158" spans="1:7" ht="15" customHeight="1">
      <c r="A5158" s="1165" t="str">
        <f t="shared" si="508"/>
        <v>PEXP349WHI</v>
      </c>
      <c r="B5158" s="1165">
        <f>IFERROR(INDEX('PE Holds'!$B$15:$AF$554,MATCH(C5158,'PE Holds'!$B$15:$B$552,FALSE),MATCH(D5158,'PE Holds'!$B$15:$AF$15,FALSE)),0)</f>
        <v>0</v>
      </c>
      <c r="C5158" s="1165" t="s">
        <v>28189</v>
      </c>
      <c r="D5158" s="1166" t="str">
        <f>'PE Holds'!$L$15</f>
        <v>White 
RAL 9016</v>
      </c>
      <c r="E5158" s="1165" t="s">
        <v>27838</v>
      </c>
      <c r="F5158" s="1165" t="s">
        <v>27824</v>
      </c>
      <c r="G5158" s="1170" t="s">
        <v>28040</v>
      </c>
    </row>
    <row r="5159" spans="1:7" ht="15" customHeight="1">
      <c r="A5159" s="1165" t="str">
        <f t="shared" si="508"/>
        <v>PEXP349YEL</v>
      </c>
      <c r="B5159" s="1165">
        <f>IFERROR(INDEX('PE Holds'!$B$15:$AF$554,MATCH(C5159,'PE Holds'!$B$15:$B$552,FALSE),MATCH(D5159,'PE Holds'!$B$15:$AF$15,FALSE)),0)</f>
        <v>0</v>
      </c>
      <c r="C5159" s="1165" t="str">
        <f>+C5158</f>
        <v>PEXP349</v>
      </c>
      <c r="D5159" s="988" t="str">
        <f>'PE Holds'!$M$15</f>
        <v>Yellow 
RAL 1026</v>
      </c>
      <c r="E5159" s="1165" t="s">
        <v>27823</v>
      </c>
      <c r="F5159" s="1165" t="s">
        <v>27824</v>
      </c>
      <c r="G5159" s="1170" t="s">
        <v>28040</v>
      </c>
    </row>
    <row r="5160" spans="1:7" ht="15" customHeight="1">
      <c r="A5160" s="1165" t="str">
        <f t="shared" ref="A5160:A5212" si="513">CONCATENATE(C5160,E5160)</f>
        <v>PEXP349GRE</v>
      </c>
      <c r="B5160" s="1165">
        <f>IFERROR(INDEX('PE Holds'!$B$15:$AF$554,MATCH(C5160,'PE Holds'!$B$15:$B$552,FALSE),MATCH(D5160,'PE Holds'!$B$15:$AF$15,FALSE)),0)</f>
        <v>0</v>
      </c>
      <c r="C5160" s="1165" t="str">
        <f t="shared" ref="C5160:C5171" si="514">+C5159</f>
        <v>PEXP349</v>
      </c>
      <c r="D5160" s="988" t="str">
        <f>'PE Holds'!$N$15</f>
        <v>Green 
RAL 6002</v>
      </c>
      <c r="E5160" s="1165" t="s">
        <v>27837</v>
      </c>
      <c r="F5160" s="1165" t="s">
        <v>27824</v>
      </c>
      <c r="G5160" s="1170" t="s">
        <v>28040</v>
      </c>
    </row>
    <row r="5161" spans="1:7" ht="15" customHeight="1">
      <c r="A5161" s="1165" t="str">
        <f t="shared" si="513"/>
        <v>PEXP349RED</v>
      </c>
      <c r="B5161" s="1165">
        <f>IFERROR(INDEX('PE Holds'!$B$15:$AF$554,MATCH(C5161,'PE Holds'!$B$15:$B$552,FALSE),MATCH(D5161,'PE Holds'!$B$15:$AF$15,FALSE)),0)</f>
        <v>0</v>
      </c>
      <c r="C5161" s="1165" t="str">
        <f t="shared" si="514"/>
        <v>PEXP349</v>
      </c>
      <c r="D5161" s="988" t="str">
        <f>'PE Holds'!$O$15</f>
        <v>Red 
RAL 3020</v>
      </c>
      <c r="E5161" s="1165" t="s">
        <v>27826</v>
      </c>
      <c r="F5161" s="1165" t="s">
        <v>27824</v>
      </c>
      <c r="G5161" s="1170" t="s">
        <v>28040</v>
      </c>
    </row>
    <row r="5162" spans="1:7" ht="15" customHeight="1">
      <c r="A5162" s="1165" t="str">
        <f t="shared" si="513"/>
        <v>PEXP349BLU</v>
      </c>
      <c r="B5162" s="1165">
        <f>IFERROR(INDEX('PE Holds'!$B$15:$AF$554,MATCH(C5162,'PE Holds'!$B$15:$B$552,FALSE),MATCH(D5162,'PE Holds'!$B$15:$AF$15,FALSE)),0)</f>
        <v>0</v>
      </c>
      <c r="C5162" s="1165" t="str">
        <f t="shared" si="514"/>
        <v>PEXP349</v>
      </c>
      <c r="D5162" s="988" t="str">
        <f>'PE Holds'!$P$15</f>
        <v>Blue 
RAL 5015</v>
      </c>
      <c r="E5162" s="1165" t="s">
        <v>27827</v>
      </c>
      <c r="F5162" s="1165" t="s">
        <v>27824</v>
      </c>
      <c r="G5162" s="1170" t="s">
        <v>28040</v>
      </c>
    </row>
    <row r="5163" spans="1:7" ht="15" customHeight="1">
      <c r="A5163" s="1165" t="str">
        <f t="shared" si="513"/>
        <v>PEXP349GRY</v>
      </c>
      <c r="B5163" s="1165">
        <f>IFERROR(INDEX('PE Holds'!$B$15:$AF$554,MATCH(C5163,'PE Holds'!$B$15:$B$552,FALSE),MATCH(D5163,'PE Holds'!$B$15:$AF$15,FALSE)),0)</f>
        <v>0</v>
      </c>
      <c r="C5163" s="1165" t="str">
        <f t="shared" si="514"/>
        <v>PEXP349</v>
      </c>
      <c r="D5163" s="988" t="str">
        <f>'PE Holds'!$Q$15</f>
        <v>Grey 
RAL 7001</v>
      </c>
      <c r="E5163" s="1165" t="s">
        <v>27828</v>
      </c>
      <c r="F5163" s="1165" t="s">
        <v>27824</v>
      </c>
      <c r="G5163" s="1170" t="s">
        <v>28040</v>
      </c>
    </row>
    <row r="5164" spans="1:7" ht="15" customHeight="1">
      <c r="A5164" s="1165" t="str">
        <f t="shared" si="513"/>
        <v>PEXP349BLK</v>
      </c>
      <c r="B5164" s="1165">
        <f>IFERROR(INDEX('PE Holds'!$B$15:$AF$554,MATCH(C5164,'PE Holds'!$B$15:$B$552,FALSE),MATCH(D5164,'PE Holds'!$B$15:$AF$15,FALSE)),0)</f>
        <v>0</v>
      </c>
      <c r="C5164" s="1165" t="str">
        <f t="shared" si="514"/>
        <v>PEXP349</v>
      </c>
      <c r="D5164" s="988" t="str">
        <f>'PE Holds'!$R$15</f>
        <v>Black 
RAL 9005</v>
      </c>
      <c r="E5164" s="1165" t="s">
        <v>27829</v>
      </c>
      <c r="F5164" s="1165" t="s">
        <v>27824</v>
      </c>
      <c r="G5164" s="1170" t="s">
        <v>28040</v>
      </c>
    </row>
    <row r="5165" spans="1:7" ht="15" customHeight="1">
      <c r="A5165" s="1165" t="str">
        <f t="shared" si="513"/>
        <v>PEXP349FLO</v>
      </c>
      <c r="B5165" s="1165">
        <f>IFERROR(INDEX('PE Holds'!$B$15:$AF$554,MATCH(C5165,'PE Holds'!$B$15:$B$552,FALSE),MATCH(D5165,'PE Holds'!$B$15:$AF$15,FALSE)),0)</f>
        <v>0</v>
      </c>
      <c r="C5165" s="1165" t="str">
        <f t="shared" si="514"/>
        <v>PEXP349</v>
      </c>
      <c r="D5165" s="988" t="str">
        <f>'PE Holds'!$S$15</f>
        <v>Fluo 
Orange</v>
      </c>
      <c r="E5165" s="1165" t="s">
        <v>27830</v>
      </c>
      <c r="F5165" s="1165" t="s">
        <v>27824</v>
      </c>
      <c r="G5165" s="1170" t="s">
        <v>28040</v>
      </c>
    </row>
    <row r="5166" spans="1:7" ht="15" customHeight="1">
      <c r="A5166" s="1165" t="str">
        <f t="shared" si="513"/>
        <v>PEXP349FLG</v>
      </c>
      <c r="B5166" s="1165">
        <f>IFERROR(INDEX('PE Holds'!$B$15:$AF$554,MATCH(C5166,'PE Holds'!$B$15:$B$552,FALSE),MATCH(D5166,'PE Holds'!$B$15:$AF$15,FALSE)),0)</f>
        <v>0</v>
      </c>
      <c r="C5166" s="1165" t="str">
        <f t="shared" si="514"/>
        <v>PEXP349</v>
      </c>
      <c r="D5166" s="988" t="str">
        <f>'PE Holds'!$T$15</f>
        <v>Fluo 
Green</v>
      </c>
      <c r="E5166" s="1165" t="s">
        <v>27831</v>
      </c>
      <c r="F5166" s="1165" t="s">
        <v>27824</v>
      </c>
      <c r="G5166" s="1170" t="s">
        <v>28040</v>
      </c>
    </row>
    <row r="5167" spans="1:7" ht="15" customHeight="1">
      <c r="A5167" s="1165" t="str">
        <f t="shared" si="513"/>
        <v>PEXP349FLP</v>
      </c>
      <c r="B5167" s="1165">
        <f>IFERROR(INDEX('PE Holds'!$B$15:$AF$554,MATCH(C5167,'PE Holds'!$B$15:$B$552,FALSE),MATCH(D5167,'PE Holds'!$B$15:$AF$15,FALSE)),0)</f>
        <v>0</v>
      </c>
      <c r="C5167" s="1165" t="str">
        <f t="shared" si="514"/>
        <v>PEXP349</v>
      </c>
      <c r="D5167" s="988" t="str">
        <f>'PE Holds'!$U$15</f>
        <v>Fluo 
Pink</v>
      </c>
      <c r="E5167" s="1165" t="s">
        <v>27832</v>
      </c>
      <c r="F5167" s="1165" t="s">
        <v>27824</v>
      </c>
      <c r="G5167" s="1170" t="s">
        <v>28040</v>
      </c>
    </row>
    <row r="5168" spans="1:7" ht="15" customHeight="1">
      <c r="A5168" s="1165" t="str">
        <f t="shared" si="513"/>
        <v>PEXP349FLY</v>
      </c>
      <c r="B5168" s="1165">
        <f>IFERROR(INDEX('PE Holds'!$B$15:$AF$554,MATCH(C5168,'PE Holds'!$B$15:$B$552,FALSE),MATCH(D5168,'PE Holds'!$B$15:$AF$15,FALSE)),0)</f>
        <v>0</v>
      </c>
      <c r="C5168" s="1165" t="str">
        <f t="shared" si="514"/>
        <v>PEXP349</v>
      </c>
      <c r="D5168" s="988" t="str">
        <f>'PE Holds'!$V$15</f>
        <v>Fluo 
Yellow</v>
      </c>
      <c r="E5168" s="1165" t="s">
        <v>28041</v>
      </c>
      <c r="F5168" s="1165" t="s">
        <v>27824</v>
      </c>
      <c r="G5168" s="1170" t="s">
        <v>28040</v>
      </c>
    </row>
    <row r="5169" spans="1:7" ht="15" customHeight="1">
      <c r="A5169" s="1165" t="str">
        <f t="shared" si="513"/>
        <v>PEXP349VIO</v>
      </c>
      <c r="B5169" s="1165">
        <f>IFERROR(INDEX('PE Holds'!$B$15:$AF$554,MATCH(C5169,'PE Holds'!$B$15:$B$552,FALSE),MATCH(D5169,'PE Holds'!$B$15:$AF$15,FALSE)),0)</f>
        <v>0</v>
      </c>
      <c r="C5169" s="1165" t="str">
        <f t="shared" si="514"/>
        <v>PEXP349</v>
      </c>
      <c r="D5169" s="988" t="str">
        <f>'PE Holds'!$W$15</f>
        <v>Violet 
RAL 4008</v>
      </c>
      <c r="E5169" s="1165" t="s">
        <v>27833</v>
      </c>
      <c r="F5169" s="1165" t="s">
        <v>27824</v>
      </c>
      <c r="G5169" s="1170" t="s">
        <v>28040</v>
      </c>
    </row>
    <row r="5170" spans="1:7" ht="15" customHeight="1">
      <c r="A5170" s="1165" t="str">
        <f t="shared" si="513"/>
        <v>PEXP349MIN</v>
      </c>
      <c r="B5170" s="1165">
        <f>IFERROR(INDEX('PE Holds'!$B$15:$AF$554,MATCH(C5170,'PE Holds'!$B$15:$B$552,FALSE),MATCH(D5170,'PE Holds'!$B$15:$AF$15,FALSE)),0)</f>
        <v>0</v>
      </c>
      <c r="C5170" s="1165" t="str">
        <f t="shared" si="514"/>
        <v>PEXP349</v>
      </c>
      <c r="D5170" s="988" t="str">
        <f>'PE Holds'!$X$15</f>
        <v>Mint 
RAL 6027</v>
      </c>
      <c r="E5170" s="1165" t="s">
        <v>27834</v>
      </c>
      <c r="F5170" s="1165" t="s">
        <v>27824</v>
      </c>
      <c r="G5170" s="1170" t="s">
        <v>28040</v>
      </c>
    </row>
    <row r="5171" spans="1:7" ht="15" customHeight="1">
      <c r="A5171" s="1165" t="str">
        <f t="shared" si="513"/>
        <v>PEXP349ORA</v>
      </c>
      <c r="B5171" s="1165">
        <f>IFERROR(INDEX('PE Holds'!$B$15:$AF$554,MATCH(C5171,'PE Holds'!$B$15:$B$552,FALSE),MATCH(D5171,'PE Holds'!$B$15:$AF$15,FALSE)),0)</f>
        <v>0</v>
      </c>
      <c r="C5171" s="1165" t="str">
        <f t="shared" si="514"/>
        <v>PEXP349</v>
      </c>
      <c r="D5171" s="988" t="str">
        <f>'PE Holds'!$Y$15</f>
        <v>Pure Orange</v>
      </c>
      <c r="E5171" s="1165" t="s">
        <v>27836</v>
      </c>
      <c r="F5171" s="1165" t="s">
        <v>27824</v>
      </c>
      <c r="G5171" s="1170" t="s">
        <v>28040</v>
      </c>
    </row>
    <row r="5172" spans="1:7" ht="15" customHeight="1">
      <c r="A5172" s="1165" t="str">
        <f t="shared" si="513"/>
        <v>PEXP350YEL</v>
      </c>
      <c r="B5172" s="1165">
        <f>IFERROR(INDEX('PU Holds'!$B$14:$AF$554,MATCH(C5172,'PU Holds'!$B$14:$B$552,FALSE),MATCH(D5172,'PU Holds'!$B$14:$AF$14,FALSE)),0)</f>
        <v>0</v>
      </c>
      <c r="C5172" s="1165" t="s">
        <v>28190</v>
      </c>
      <c r="D5172" s="1168" t="str">
        <f>'PU Holds'!$M$14</f>
        <v>Yellow 
RAL 1026</v>
      </c>
      <c r="E5172" s="1165" t="s">
        <v>27823</v>
      </c>
      <c r="F5172" s="1165" t="s">
        <v>27824</v>
      </c>
      <c r="G5172" s="1170" t="s">
        <v>27825</v>
      </c>
    </row>
    <row r="5173" spans="1:7" ht="15" customHeight="1">
      <c r="A5173" s="1165" t="str">
        <f t="shared" si="513"/>
        <v>PEXP350RED</v>
      </c>
      <c r="B5173" s="1165">
        <f>IFERROR(INDEX('PU Holds'!$B$14:$AF$554,MATCH(C5173,'PU Holds'!$B$14:$B$552,FALSE),MATCH(D5173,'PU Holds'!$B$14:$AF$14,FALSE)),0)</f>
        <v>0</v>
      </c>
      <c r="C5173" s="1165" t="str">
        <f t="shared" ref="C5173:C5186" si="515">C5172</f>
        <v>PEXP350</v>
      </c>
      <c r="D5173" s="988" t="str">
        <f>'PU Holds'!$O$14</f>
        <v>Red 
RAL 3020</v>
      </c>
      <c r="E5173" s="1165" t="s">
        <v>27826</v>
      </c>
      <c r="F5173" s="1165" t="s">
        <v>27824</v>
      </c>
      <c r="G5173" s="1170" t="s">
        <v>27825</v>
      </c>
    </row>
    <row r="5174" spans="1:7" ht="15" customHeight="1">
      <c r="A5174" s="1165" t="str">
        <f t="shared" si="513"/>
        <v>PEXP350BLU</v>
      </c>
      <c r="B5174" s="1165">
        <f>IFERROR(INDEX('PU Holds'!$B$14:$AF$554,MATCH(C5174,'PU Holds'!$B$14:$B$552,FALSE),MATCH(D5174,'PU Holds'!$B$14:$AF$14,FALSE)),0)</f>
        <v>0</v>
      </c>
      <c r="C5174" s="1165" t="str">
        <f t="shared" si="515"/>
        <v>PEXP350</v>
      </c>
      <c r="D5174" s="988" t="str">
        <f>'PU Holds'!$P$14</f>
        <v>Blue 
RAL 5015</v>
      </c>
      <c r="E5174" s="1165" t="s">
        <v>27827</v>
      </c>
      <c r="F5174" s="1165" t="s">
        <v>27824</v>
      </c>
      <c r="G5174" s="1170" t="s">
        <v>27825</v>
      </c>
    </row>
    <row r="5175" spans="1:7" ht="15" customHeight="1">
      <c r="A5175" s="1165" t="str">
        <f t="shared" si="513"/>
        <v>PEXP350GRY</v>
      </c>
      <c r="B5175" s="1165">
        <f>IFERROR(INDEX('PU Holds'!$B$14:$AF$554,MATCH(C5175,'PU Holds'!$B$14:$B$552,FALSE),MATCH(D5175,'PU Holds'!$B$14:$AF$14,FALSE)),0)</f>
        <v>0</v>
      </c>
      <c r="C5175" s="1165" t="str">
        <f t="shared" si="515"/>
        <v>PEXP350</v>
      </c>
      <c r="D5175" s="988" t="str">
        <f>'PU Holds'!$Q$14</f>
        <v>Grey 
RAL 7001</v>
      </c>
      <c r="E5175" s="1165" t="s">
        <v>27828</v>
      </c>
      <c r="F5175" s="1165" t="s">
        <v>27824</v>
      </c>
      <c r="G5175" s="1170" t="s">
        <v>27825</v>
      </c>
    </row>
    <row r="5176" spans="1:7" ht="15" customHeight="1">
      <c r="A5176" s="1165" t="str">
        <f t="shared" si="513"/>
        <v>PEXP350BLK</v>
      </c>
      <c r="B5176" s="1165">
        <f>IFERROR(INDEX('PU Holds'!$B$14:$AF$554,MATCH(C5176,'PU Holds'!$B$14:$B$552,FALSE),MATCH(D5176,'PU Holds'!$B$14:$AF$14,FALSE)),0)</f>
        <v>0</v>
      </c>
      <c r="C5176" s="1165" t="str">
        <f t="shared" si="515"/>
        <v>PEXP350</v>
      </c>
      <c r="D5176" s="988" t="str">
        <f>'PU Holds'!$R$14</f>
        <v>Black 
RAL 9005</v>
      </c>
      <c r="E5176" s="1165" t="s">
        <v>27829</v>
      </c>
      <c r="F5176" s="1165" t="s">
        <v>27824</v>
      </c>
      <c r="G5176" s="1170" t="s">
        <v>27825</v>
      </c>
    </row>
    <row r="5177" spans="1:7" ht="15" customHeight="1">
      <c r="A5177" s="1165" t="str">
        <f t="shared" si="513"/>
        <v>PEXP350FLO</v>
      </c>
      <c r="B5177" s="1165">
        <f>IFERROR(INDEX('PU Holds'!$B$14:$AF$554,MATCH(C5177,'PU Holds'!$B$14:$B$552,FALSE),MATCH(D5177,'PU Holds'!$B$14:$AF$14,FALSE)),0)</f>
        <v>0</v>
      </c>
      <c r="C5177" s="1165" t="str">
        <f t="shared" si="515"/>
        <v>PEXP350</v>
      </c>
      <c r="D5177" s="988" t="str">
        <f>'PU Holds'!$S$14</f>
        <v>Fluo 
Orange</v>
      </c>
      <c r="E5177" s="1165" t="s">
        <v>27830</v>
      </c>
      <c r="F5177" s="1165" t="s">
        <v>27824</v>
      </c>
      <c r="G5177" s="1170" t="s">
        <v>27825</v>
      </c>
    </row>
    <row r="5178" spans="1:7" ht="15" customHeight="1">
      <c r="A5178" s="1165" t="str">
        <f t="shared" si="513"/>
        <v>PEXP350FLG</v>
      </c>
      <c r="B5178" s="1165">
        <f>IFERROR(INDEX('PU Holds'!$B$14:$AF$554,MATCH(C5178,'PU Holds'!$B$14:$B$552,FALSE),MATCH(D5178,'PU Holds'!$B$14:$AF$14,FALSE)),0)</f>
        <v>0</v>
      </c>
      <c r="C5178" s="1165" t="str">
        <f t="shared" si="515"/>
        <v>PEXP350</v>
      </c>
      <c r="D5178" s="988" t="str">
        <f>'PU Holds'!$T$14</f>
        <v>Fluo 
Green</v>
      </c>
      <c r="E5178" s="1165" t="s">
        <v>27831</v>
      </c>
      <c r="F5178" s="1165" t="s">
        <v>27824</v>
      </c>
      <c r="G5178" s="1170" t="s">
        <v>27825</v>
      </c>
    </row>
    <row r="5179" spans="1:7" ht="15" customHeight="1">
      <c r="A5179" s="1165" t="str">
        <f t="shared" si="513"/>
        <v>PEXP350FLP</v>
      </c>
      <c r="B5179" s="1165">
        <f>IFERROR(INDEX('PU Holds'!$B$14:$AF$554,MATCH(C5179,'PU Holds'!$B$14:$B$552,FALSE),MATCH(D5179,'PU Holds'!$B$14:$AF$14,FALSE)),0)</f>
        <v>0</v>
      </c>
      <c r="C5179" s="1165" t="str">
        <f t="shared" si="515"/>
        <v>PEXP350</v>
      </c>
      <c r="D5179" s="988" t="str">
        <f>'PU Holds'!$U$14</f>
        <v>Fluo 
Pink</v>
      </c>
      <c r="E5179" s="1165" t="s">
        <v>27832</v>
      </c>
      <c r="F5179" s="1165" t="s">
        <v>27824</v>
      </c>
      <c r="G5179" s="1170" t="s">
        <v>27825</v>
      </c>
    </row>
    <row r="5180" spans="1:7" ht="15" customHeight="1">
      <c r="A5180" s="1165" t="str">
        <f t="shared" si="513"/>
        <v>PEXP350VIO</v>
      </c>
      <c r="B5180" s="1165">
        <f>IFERROR(INDEX('PU Holds'!$B$14:$AF$554,MATCH(C5180,'PU Holds'!$B$14:$B$552,FALSE),MATCH(D5180,'PU Holds'!$B$14:$AF$14,FALSE)),0)</f>
        <v>0</v>
      </c>
      <c r="C5180" s="1165" t="str">
        <f t="shared" si="515"/>
        <v>PEXP350</v>
      </c>
      <c r="D5180" s="988" t="str">
        <f>'PU Holds'!$W$14</f>
        <v>Violet 
RAL 4008</v>
      </c>
      <c r="E5180" s="1165" t="s">
        <v>27833</v>
      </c>
      <c r="F5180" s="1165" t="s">
        <v>27824</v>
      </c>
      <c r="G5180" s="1170" t="s">
        <v>27825</v>
      </c>
    </row>
    <row r="5181" spans="1:7" ht="15" customHeight="1">
      <c r="A5181" s="1165" t="str">
        <f t="shared" si="513"/>
        <v>PEXP350MIN</v>
      </c>
      <c r="B5181" s="1165">
        <f>IFERROR(INDEX('PU Holds'!$B$14:$AF$554,MATCH(C5181,'PU Holds'!$B$14:$B$552,FALSE),MATCH(D5181,'PU Holds'!$B$14:$AF$14,FALSE)),0)</f>
        <v>0</v>
      </c>
      <c r="C5181" s="1165" t="str">
        <f t="shared" si="515"/>
        <v>PEXP350</v>
      </c>
      <c r="D5181" s="988" t="str">
        <f>'PU Holds'!$X$14</f>
        <v>Mint 
RAL 6027</v>
      </c>
      <c r="E5181" s="1165" t="s">
        <v>27834</v>
      </c>
      <c r="F5181" s="1165" t="s">
        <v>27824</v>
      </c>
      <c r="G5181" s="1170" t="s">
        <v>27825</v>
      </c>
    </row>
    <row r="5182" spans="1:7" ht="15" customHeight="1">
      <c r="A5182" s="1165" t="str">
        <f t="shared" si="513"/>
        <v>PEXP350PUK</v>
      </c>
      <c r="B5182" s="1165">
        <f>IFERROR(INDEX('PU Holds'!$B$14:$AF$554,MATCH(C5182,'PU Holds'!$B$14:$B$552,FALSE),MATCH(D5182,'PU Holds'!$B$14:$AF$14,FALSE)),0)</f>
        <v>0</v>
      </c>
      <c r="C5182" s="1165" t="str">
        <f t="shared" si="515"/>
        <v>PEXP350</v>
      </c>
      <c r="D5182" s="988" t="str">
        <f>'PU Holds'!$Z$14</f>
        <v>Green 
(Puke 16-09)</v>
      </c>
      <c r="E5182" s="1165" t="s">
        <v>27835</v>
      </c>
      <c r="F5182" s="1165" t="s">
        <v>27824</v>
      </c>
      <c r="G5182" s="1170" t="s">
        <v>27825</v>
      </c>
    </row>
    <row r="5183" spans="1:7" ht="15" customHeight="1">
      <c r="A5183" s="1165" t="str">
        <f t="shared" si="513"/>
        <v>PEXP350ORA</v>
      </c>
      <c r="B5183" s="1165">
        <f>IFERROR(INDEX('PU Holds'!$B$14:$AF$554,MATCH(C5183,'PU Holds'!$B$14:$B$552,FALSE),MATCH(D5183,'PU Holds'!$B$14:$AF$14,FALSE)),0)</f>
        <v>0</v>
      </c>
      <c r="C5183" s="1165" t="str">
        <f t="shared" si="515"/>
        <v>PEXP350</v>
      </c>
      <c r="D5183" s="988" t="str">
        <f>'PU Holds'!$AA$14</f>
        <v>US Orange
14-01</v>
      </c>
      <c r="E5183" s="1165" t="s">
        <v>27836</v>
      </c>
      <c r="F5183" s="1165" t="s">
        <v>27824</v>
      </c>
      <c r="G5183" s="1170" t="s">
        <v>27825</v>
      </c>
    </row>
    <row r="5184" spans="1:7" ht="15" customHeight="1">
      <c r="A5184" s="1165" t="str">
        <f t="shared" si="513"/>
        <v>PEXP350GRE</v>
      </c>
      <c r="B5184" s="1165">
        <f>IFERROR(INDEX('PU Holds'!$B$14:$AF$554,MATCH(C5184,'PU Holds'!$B$14:$B$552,FALSE),MATCH(D5184,'PU Holds'!$B$14:$AF$14,FALSE)),0)</f>
        <v>0</v>
      </c>
      <c r="C5184" s="1165" t="str">
        <f t="shared" si="515"/>
        <v>PEXP350</v>
      </c>
      <c r="D5184" s="988" t="str">
        <f>'PU Holds'!$AB$14</f>
        <v>US Green 
16 -16</v>
      </c>
      <c r="E5184" s="1165" t="s">
        <v>27837</v>
      </c>
      <c r="F5184" s="1165" t="s">
        <v>27824</v>
      </c>
      <c r="G5184" s="1170" t="s">
        <v>27825</v>
      </c>
    </row>
    <row r="5185" spans="1:7" ht="15" customHeight="1">
      <c r="A5185" s="1165" t="str">
        <f t="shared" si="513"/>
        <v>PEXP350WHI</v>
      </c>
      <c r="B5185" s="1165">
        <f>IFERROR(INDEX('PU Holds'!$B$14:$AF$554,MATCH(C5185,'PU Holds'!$B$14:$B$552,FALSE),MATCH(D5185,'PU Holds'!$B$14:$AF$14,FALSE)),0)</f>
        <v>0</v>
      </c>
      <c r="C5185" s="1165" t="str">
        <f t="shared" si="515"/>
        <v>PEXP350</v>
      </c>
      <c r="D5185" s="988" t="str">
        <f>'PU Holds'!$AC$14</f>
        <v>White 
RAL 9010</v>
      </c>
      <c r="E5185" s="1165" t="s">
        <v>27838</v>
      </c>
      <c r="F5185" s="1165" t="s">
        <v>27824</v>
      </c>
      <c r="G5185" s="1170" t="s">
        <v>27825</v>
      </c>
    </row>
    <row r="5186" spans="1:7" ht="15" customHeight="1">
      <c r="A5186" s="1165" t="str">
        <f t="shared" si="513"/>
        <v>PEXP350PUR</v>
      </c>
      <c r="B5186" s="1165">
        <f>IFERROR(INDEX('PU Holds'!$B$14:$AF$554,MATCH(C5186,'PU Holds'!$B$14:$B$552,FALSE),MATCH(D5186,'PU Holds'!$B$14:$AF$14,FALSE)),0)</f>
        <v>0</v>
      </c>
      <c r="C5186" s="1165" t="str">
        <f t="shared" si="515"/>
        <v>PEXP350</v>
      </c>
      <c r="D5186" s="988" t="str">
        <f>'PU Holds'!$AD$14</f>
        <v>US Purple</v>
      </c>
      <c r="E5186" s="1165" t="s">
        <v>27839</v>
      </c>
      <c r="F5186" s="1165" t="s">
        <v>27824</v>
      </c>
      <c r="G5186" s="1170" t="s">
        <v>27825</v>
      </c>
    </row>
    <row r="5187" spans="1:7" ht="15" customHeight="1">
      <c r="A5187" s="1165" t="str">
        <f t="shared" si="513"/>
        <v>PEXP351YEL</v>
      </c>
      <c r="B5187" s="1165">
        <f>IFERROR(INDEX('PU Holds'!$B$14:$AF$554,MATCH(C5187,'PU Holds'!$B$14:$B$552,FALSE),MATCH(D5187,'PU Holds'!$B$14:$AF$14,FALSE)),0)</f>
        <v>0</v>
      </c>
      <c r="C5187" s="1165" t="s">
        <v>28191</v>
      </c>
      <c r="D5187" s="1168" t="str">
        <f>'PU Holds'!$M$14</f>
        <v>Yellow 
RAL 1026</v>
      </c>
      <c r="E5187" s="1165" t="s">
        <v>27823</v>
      </c>
      <c r="F5187" s="1165" t="s">
        <v>27824</v>
      </c>
      <c r="G5187" s="1170" t="s">
        <v>27825</v>
      </c>
    </row>
    <row r="5188" spans="1:7" ht="15" customHeight="1">
      <c r="A5188" s="1165" t="str">
        <f t="shared" si="513"/>
        <v>PEXP351RED</v>
      </c>
      <c r="B5188" s="1165">
        <f>IFERROR(INDEX('PU Holds'!$B$14:$AF$554,MATCH(C5188,'PU Holds'!$B$14:$B$552,FALSE),MATCH(D5188,'PU Holds'!$B$14:$AF$14,FALSE)),0)</f>
        <v>0</v>
      </c>
      <c r="C5188" s="1165" t="str">
        <f t="shared" ref="C5188:C5201" si="516">C5187</f>
        <v>PEXP351</v>
      </c>
      <c r="D5188" s="988" t="str">
        <f>'PU Holds'!$O$14</f>
        <v>Red 
RAL 3020</v>
      </c>
      <c r="E5188" s="1165" t="s">
        <v>27826</v>
      </c>
      <c r="F5188" s="1165" t="s">
        <v>27824</v>
      </c>
      <c r="G5188" s="1170" t="s">
        <v>27825</v>
      </c>
    </row>
    <row r="5189" spans="1:7" ht="15" customHeight="1">
      <c r="A5189" s="1165" t="str">
        <f t="shared" si="513"/>
        <v>PEXP351BLU</v>
      </c>
      <c r="B5189" s="1165">
        <f>IFERROR(INDEX('PU Holds'!$B$14:$AF$554,MATCH(C5189,'PU Holds'!$B$14:$B$552,FALSE),MATCH(D5189,'PU Holds'!$B$14:$AF$14,FALSE)),0)</f>
        <v>0</v>
      </c>
      <c r="C5189" s="1165" t="str">
        <f t="shared" si="516"/>
        <v>PEXP351</v>
      </c>
      <c r="D5189" s="988" t="str">
        <f>'PU Holds'!$P$14</f>
        <v>Blue 
RAL 5015</v>
      </c>
      <c r="E5189" s="1165" t="s">
        <v>27827</v>
      </c>
      <c r="F5189" s="1165" t="s">
        <v>27824</v>
      </c>
      <c r="G5189" s="1170" t="s">
        <v>27825</v>
      </c>
    </row>
    <row r="5190" spans="1:7" ht="15" customHeight="1">
      <c r="A5190" s="1165" t="str">
        <f t="shared" si="513"/>
        <v>PEXP351GRY</v>
      </c>
      <c r="B5190" s="1165">
        <f>IFERROR(INDEX('PU Holds'!$B$14:$AF$554,MATCH(C5190,'PU Holds'!$B$14:$B$552,FALSE),MATCH(D5190,'PU Holds'!$B$14:$AF$14,FALSE)),0)</f>
        <v>0</v>
      </c>
      <c r="C5190" s="1165" t="str">
        <f t="shared" si="516"/>
        <v>PEXP351</v>
      </c>
      <c r="D5190" s="988" t="str">
        <f>'PU Holds'!$Q$14</f>
        <v>Grey 
RAL 7001</v>
      </c>
      <c r="E5190" s="1165" t="s">
        <v>27828</v>
      </c>
      <c r="F5190" s="1165" t="s">
        <v>27824</v>
      </c>
      <c r="G5190" s="1170" t="s">
        <v>27825</v>
      </c>
    </row>
    <row r="5191" spans="1:7" ht="15" customHeight="1">
      <c r="A5191" s="1165" t="str">
        <f t="shared" si="513"/>
        <v>PEXP351BLK</v>
      </c>
      <c r="B5191" s="1165">
        <f>IFERROR(INDEX('PU Holds'!$B$14:$AF$554,MATCH(C5191,'PU Holds'!$B$14:$B$552,FALSE),MATCH(D5191,'PU Holds'!$B$14:$AF$14,FALSE)),0)</f>
        <v>0</v>
      </c>
      <c r="C5191" s="1165" t="str">
        <f t="shared" si="516"/>
        <v>PEXP351</v>
      </c>
      <c r="D5191" s="988" t="str">
        <f>'PU Holds'!$R$14</f>
        <v>Black 
RAL 9005</v>
      </c>
      <c r="E5191" s="1165" t="s">
        <v>27829</v>
      </c>
      <c r="F5191" s="1165" t="s">
        <v>27824</v>
      </c>
      <c r="G5191" s="1170" t="s">
        <v>27825</v>
      </c>
    </row>
    <row r="5192" spans="1:7" ht="15" customHeight="1">
      <c r="A5192" s="1165" t="str">
        <f t="shared" si="513"/>
        <v>PEXP351FLO</v>
      </c>
      <c r="B5192" s="1165">
        <f>IFERROR(INDEX('PU Holds'!$B$14:$AF$554,MATCH(C5192,'PU Holds'!$B$14:$B$552,FALSE),MATCH(D5192,'PU Holds'!$B$14:$AF$14,FALSE)),0)</f>
        <v>0</v>
      </c>
      <c r="C5192" s="1165" t="str">
        <f t="shared" si="516"/>
        <v>PEXP351</v>
      </c>
      <c r="D5192" s="988" t="str">
        <f>'PU Holds'!$S$14</f>
        <v>Fluo 
Orange</v>
      </c>
      <c r="E5192" s="1165" t="s">
        <v>27830</v>
      </c>
      <c r="F5192" s="1165" t="s">
        <v>27824</v>
      </c>
      <c r="G5192" s="1170" t="s">
        <v>27825</v>
      </c>
    </row>
    <row r="5193" spans="1:7" ht="15" customHeight="1">
      <c r="A5193" s="1165" t="str">
        <f t="shared" si="513"/>
        <v>PEXP351FLG</v>
      </c>
      <c r="B5193" s="1165">
        <f>IFERROR(INDEX('PU Holds'!$B$14:$AF$554,MATCH(C5193,'PU Holds'!$B$14:$B$552,FALSE),MATCH(D5193,'PU Holds'!$B$14:$AF$14,FALSE)),0)</f>
        <v>0</v>
      </c>
      <c r="C5193" s="1165" t="str">
        <f t="shared" si="516"/>
        <v>PEXP351</v>
      </c>
      <c r="D5193" s="988" t="str">
        <f>'PU Holds'!$T$14</f>
        <v>Fluo 
Green</v>
      </c>
      <c r="E5193" s="1165" t="s">
        <v>27831</v>
      </c>
      <c r="F5193" s="1165" t="s">
        <v>27824</v>
      </c>
      <c r="G5193" s="1170" t="s">
        <v>27825</v>
      </c>
    </row>
    <row r="5194" spans="1:7" ht="15" customHeight="1">
      <c r="A5194" s="1165" t="str">
        <f t="shared" si="513"/>
        <v>PEXP351FLP</v>
      </c>
      <c r="B5194" s="1165">
        <f>IFERROR(INDEX('PU Holds'!$B$14:$AF$554,MATCH(C5194,'PU Holds'!$B$14:$B$552,FALSE),MATCH(D5194,'PU Holds'!$B$14:$AF$14,FALSE)),0)</f>
        <v>0</v>
      </c>
      <c r="C5194" s="1165" t="str">
        <f t="shared" si="516"/>
        <v>PEXP351</v>
      </c>
      <c r="D5194" s="988" t="str">
        <f>'PU Holds'!$U$14</f>
        <v>Fluo 
Pink</v>
      </c>
      <c r="E5194" s="1165" t="s">
        <v>27832</v>
      </c>
      <c r="F5194" s="1165" t="s">
        <v>27824</v>
      </c>
      <c r="G5194" s="1170" t="s">
        <v>27825</v>
      </c>
    </row>
    <row r="5195" spans="1:7" ht="15" customHeight="1">
      <c r="A5195" s="1165" t="str">
        <f t="shared" si="513"/>
        <v>PEXP351VIO</v>
      </c>
      <c r="B5195" s="1165">
        <f>IFERROR(INDEX('PU Holds'!$B$14:$AF$554,MATCH(C5195,'PU Holds'!$B$14:$B$552,FALSE),MATCH(D5195,'PU Holds'!$B$14:$AF$14,FALSE)),0)</f>
        <v>0</v>
      </c>
      <c r="C5195" s="1165" t="str">
        <f t="shared" si="516"/>
        <v>PEXP351</v>
      </c>
      <c r="D5195" s="988" t="str">
        <f>'PU Holds'!$W$14</f>
        <v>Violet 
RAL 4008</v>
      </c>
      <c r="E5195" s="1165" t="s">
        <v>27833</v>
      </c>
      <c r="F5195" s="1165" t="s">
        <v>27824</v>
      </c>
      <c r="G5195" s="1170" t="s">
        <v>27825</v>
      </c>
    </row>
    <row r="5196" spans="1:7" ht="15" customHeight="1">
      <c r="A5196" s="1165" t="str">
        <f t="shared" si="513"/>
        <v>PEXP351MIN</v>
      </c>
      <c r="B5196" s="1165">
        <f>IFERROR(INDEX('PU Holds'!$B$14:$AF$554,MATCH(C5196,'PU Holds'!$B$14:$B$552,FALSE),MATCH(D5196,'PU Holds'!$B$14:$AF$14,FALSE)),0)</f>
        <v>0</v>
      </c>
      <c r="C5196" s="1165" t="str">
        <f t="shared" si="516"/>
        <v>PEXP351</v>
      </c>
      <c r="D5196" s="988" t="str">
        <f>'PU Holds'!$X$14</f>
        <v>Mint 
RAL 6027</v>
      </c>
      <c r="E5196" s="1165" t="s">
        <v>27834</v>
      </c>
      <c r="F5196" s="1165" t="s">
        <v>27824</v>
      </c>
      <c r="G5196" s="1170" t="s">
        <v>27825</v>
      </c>
    </row>
    <row r="5197" spans="1:7" ht="15" customHeight="1">
      <c r="A5197" s="1165" t="str">
        <f t="shared" si="513"/>
        <v>PEXP351PUK</v>
      </c>
      <c r="B5197" s="1165">
        <f>IFERROR(INDEX('PU Holds'!$B$14:$AF$554,MATCH(C5197,'PU Holds'!$B$14:$B$552,FALSE),MATCH(D5197,'PU Holds'!$B$14:$AF$14,FALSE)),0)</f>
        <v>0</v>
      </c>
      <c r="C5197" s="1165" t="str">
        <f t="shared" si="516"/>
        <v>PEXP351</v>
      </c>
      <c r="D5197" s="988" t="str">
        <f>'PU Holds'!$Z$14</f>
        <v>Green 
(Puke 16-09)</v>
      </c>
      <c r="E5197" s="1165" t="s">
        <v>27835</v>
      </c>
      <c r="F5197" s="1165" t="s">
        <v>27824</v>
      </c>
      <c r="G5197" s="1170" t="s">
        <v>27825</v>
      </c>
    </row>
    <row r="5198" spans="1:7" ht="15" customHeight="1">
      <c r="A5198" s="1165" t="str">
        <f t="shared" si="513"/>
        <v>PEXP351ORA</v>
      </c>
      <c r="B5198" s="1165">
        <f>IFERROR(INDEX('PU Holds'!$B$14:$AF$554,MATCH(C5198,'PU Holds'!$B$14:$B$552,FALSE),MATCH(D5198,'PU Holds'!$B$14:$AF$14,FALSE)),0)</f>
        <v>0</v>
      </c>
      <c r="C5198" s="1165" t="str">
        <f t="shared" si="516"/>
        <v>PEXP351</v>
      </c>
      <c r="D5198" s="988" t="str">
        <f>'PU Holds'!$AA$14</f>
        <v>US Orange
14-01</v>
      </c>
      <c r="E5198" s="1165" t="s">
        <v>27836</v>
      </c>
      <c r="F5198" s="1165" t="s">
        <v>27824</v>
      </c>
      <c r="G5198" s="1170" t="s">
        <v>27825</v>
      </c>
    </row>
    <row r="5199" spans="1:7" ht="15" customHeight="1">
      <c r="A5199" s="1165" t="str">
        <f t="shared" si="513"/>
        <v>PEXP351GRE</v>
      </c>
      <c r="B5199" s="1165">
        <f>IFERROR(INDEX('PU Holds'!$B$14:$AF$554,MATCH(C5199,'PU Holds'!$B$14:$B$552,FALSE),MATCH(D5199,'PU Holds'!$B$14:$AF$14,FALSE)),0)</f>
        <v>0</v>
      </c>
      <c r="C5199" s="1165" t="str">
        <f t="shared" si="516"/>
        <v>PEXP351</v>
      </c>
      <c r="D5199" s="988" t="str">
        <f>'PU Holds'!$AB$14</f>
        <v>US Green 
16 -16</v>
      </c>
      <c r="E5199" s="1165" t="s">
        <v>27837</v>
      </c>
      <c r="F5199" s="1165" t="s">
        <v>27824</v>
      </c>
      <c r="G5199" s="1170" t="s">
        <v>27825</v>
      </c>
    </row>
    <row r="5200" spans="1:7" ht="15" customHeight="1">
      <c r="A5200" s="1165" t="str">
        <f t="shared" si="513"/>
        <v>PEXP351WHI</v>
      </c>
      <c r="B5200" s="1165">
        <f>IFERROR(INDEX('PU Holds'!$B$14:$AF$554,MATCH(C5200,'PU Holds'!$B$14:$B$552,FALSE),MATCH(D5200,'PU Holds'!$B$14:$AF$14,FALSE)),0)</f>
        <v>0</v>
      </c>
      <c r="C5200" s="1165" t="str">
        <f t="shared" si="516"/>
        <v>PEXP351</v>
      </c>
      <c r="D5200" s="988" t="str">
        <f>'PU Holds'!$AC$14</f>
        <v>White 
RAL 9010</v>
      </c>
      <c r="E5200" s="1165" t="s">
        <v>27838</v>
      </c>
      <c r="F5200" s="1165" t="s">
        <v>27824</v>
      </c>
      <c r="G5200" s="1170" t="s">
        <v>27825</v>
      </c>
    </row>
    <row r="5201" spans="1:7" ht="15" customHeight="1">
      <c r="A5201" s="1165" t="str">
        <f t="shared" si="513"/>
        <v>PEXP351PUR</v>
      </c>
      <c r="B5201" s="1165">
        <f>IFERROR(INDEX('PU Holds'!$B$14:$AF$554,MATCH(C5201,'PU Holds'!$B$14:$B$552,FALSE),MATCH(D5201,'PU Holds'!$B$14:$AF$14,FALSE)),0)</f>
        <v>0</v>
      </c>
      <c r="C5201" s="1165" t="str">
        <f t="shared" si="516"/>
        <v>PEXP351</v>
      </c>
      <c r="D5201" s="988" t="str">
        <f>'PU Holds'!$AD$14</f>
        <v>US Purple</v>
      </c>
      <c r="E5201" s="1165" t="s">
        <v>27839</v>
      </c>
      <c r="F5201" s="1165" t="s">
        <v>27824</v>
      </c>
      <c r="G5201" s="1170" t="s">
        <v>27825</v>
      </c>
    </row>
    <row r="5202" spans="1:7" ht="15" customHeight="1">
      <c r="A5202" s="1165" t="str">
        <f t="shared" si="513"/>
        <v>PEXP352YEL</v>
      </c>
      <c r="B5202" s="1165">
        <f>IFERROR(INDEX('PU Holds'!$B$14:$AF$554,MATCH(C5202,'PU Holds'!$B$14:$B$552,FALSE),MATCH(D5202,'PU Holds'!$B$14:$AF$14,FALSE)),0)</f>
        <v>0</v>
      </c>
      <c r="C5202" s="1165" t="s">
        <v>28192</v>
      </c>
      <c r="D5202" s="1168" t="str">
        <f>'PU Holds'!$M$14</f>
        <v>Yellow 
RAL 1026</v>
      </c>
      <c r="E5202" s="1165" t="s">
        <v>27823</v>
      </c>
      <c r="F5202" s="1165" t="s">
        <v>27824</v>
      </c>
      <c r="G5202" s="1170" t="s">
        <v>27825</v>
      </c>
    </row>
    <row r="5203" spans="1:7" ht="15" customHeight="1">
      <c r="A5203" s="1165" t="str">
        <f t="shared" si="513"/>
        <v>PEXP352RED</v>
      </c>
      <c r="B5203" s="1165">
        <f>IFERROR(INDEX('PU Holds'!$B$14:$AF$554,MATCH(C5203,'PU Holds'!$B$14:$B$552,FALSE),MATCH(D5203,'PU Holds'!$B$14:$AF$14,FALSE)),0)</f>
        <v>0</v>
      </c>
      <c r="C5203" s="1165" t="str">
        <f t="shared" ref="C5203:C5216" si="517">C5202</f>
        <v>PEXP352</v>
      </c>
      <c r="D5203" s="988" t="str">
        <f>'PU Holds'!$O$14</f>
        <v>Red 
RAL 3020</v>
      </c>
      <c r="E5203" s="1165" t="s">
        <v>27826</v>
      </c>
      <c r="F5203" s="1165" t="s">
        <v>27824</v>
      </c>
      <c r="G5203" s="1170" t="s">
        <v>27825</v>
      </c>
    </row>
    <row r="5204" spans="1:7" ht="15" customHeight="1">
      <c r="A5204" s="1165" t="str">
        <f t="shared" si="513"/>
        <v>PEXP352BLU</v>
      </c>
      <c r="B5204" s="1165">
        <f>IFERROR(INDEX('PU Holds'!$B$14:$AF$554,MATCH(C5204,'PU Holds'!$B$14:$B$552,FALSE),MATCH(D5204,'PU Holds'!$B$14:$AF$14,FALSE)),0)</f>
        <v>0</v>
      </c>
      <c r="C5204" s="1165" t="str">
        <f t="shared" si="517"/>
        <v>PEXP352</v>
      </c>
      <c r="D5204" s="988" t="str">
        <f>'PU Holds'!$P$14</f>
        <v>Blue 
RAL 5015</v>
      </c>
      <c r="E5204" s="1165" t="s">
        <v>27827</v>
      </c>
      <c r="F5204" s="1165" t="s">
        <v>27824</v>
      </c>
      <c r="G5204" s="1170" t="s">
        <v>27825</v>
      </c>
    </row>
    <row r="5205" spans="1:7" ht="15" customHeight="1">
      <c r="A5205" s="1165" t="str">
        <f t="shared" si="513"/>
        <v>PEXP352GRY</v>
      </c>
      <c r="B5205" s="1165">
        <f>IFERROR(INDEX('PU Holds'!$B$14:$AF$554,MATCH(C5205,'PU Holds'!$B$14:$B$552,FALSE),MATCH(D5205,'PU Holds'!$B$14:$AF$14,FALSE)),0)</f>
        <v>0</v>
      </c>
      <c r="C5205" s="1165" t="str">
        <f t="shared" si="517"/>
        <v>PEXP352</v>
      </c>
      <c r="D5205" s="988" t="str">
        <f>'PU Holds'!$Q$14</f>
        <v>Grey 
RAL 7001</v>
      </c>
      <c r="E5205" s="1165" t="s">
        <v>27828</v>
      </c>
      <c r="F5205" s="1165" t="s">
        <v>27824</v>
      </c>
      <c r="G5205" s="1170" t="s">
        <v>27825</v>
      </c>
    </row>
    <row r="5206" spans="1:7" ht="15" customHeight="1">
      <c r="A5206" s="1165" t="str">
        <f t="shared" si="513"/>
        <v>PEXP352BLK</v>
      </c>
      <c r="B5206" s="1165">
        <f>IFERROR(INDEX('PU Holds'!$B$14:$AF$554,MATCH(C5206,'PU Holds'!$B$14:$B$552,FALSE),MATCH(D5206,'PU Holds'!$B$14:$AF$14,FALSE)),0)</f>
        <v>0</v>
      </c>
      <c r="C5206" s="1165" t="str">
        <f t="shared" si="517"/>
        <v>PEXP352</v>
      </c>
      <c r="D5206" s="988" t="str">
        <f>'PU Holds'!$R$14</f>
        <v>Black 
RAL 9005</v>
      </c>
      <c r="E5206" s="1165" t="s">
        <v>27829</v>
      </c>
      <c r="F5206" s="1165" t="s">
        <v>27824</v>
      </c>
      <c r="G5206" s="1170" t="s">
        <v>27825</v>
      </c>
    </row>
    <row r="5207" spans="1:7" ht="15" customHeight="1">
      <c r="A5207" s="1165" t="str">
        <f t="shared" si="513"/>
        <v>PEXP352FLO</v>
      </c>
      <c r="B5207" s="1165">
        <f>IFERROR(INDEX('PU Holds'!$B$14:$AF$554,MATCH(C5207,'PU Holds'!$B$14:$B$552,FALSE),MATCH(D5207,'PU Holds'!$B$14:$AF$14,FALSE)),0)</f>
        <v>0</v>
      </c>
      <c r="C5207" s="1165" t="str">
        <f t="shared" si="517"/>
        <v>PEXP352</v>
      </c>
      <c r="D5207" s="988" t="str">
        <f>'PU Holds'!$S$14</f>
        <v>Fluo 
Orange</v>
      </c>
      <c r="E5207" s="1165" t="s">
        <v>27830</v>
      </c>
      <c r="F5207" s="1165" t="s">
        <v>27824</v>
      </c>
      <c r="G5207" s="1170" t="s">
        <v>27825</v>
      </c>
    </row>
    <row r="5208" spans="1:7" ht="15" customHeight="1">
      <c r="A5208" s="1165" t="str">
        <f t="shared" si="513"/>
        <v>PEXP352FLG</v>
      </c>
      <c r="B5208" s="1165">
        <f>IFERROR(INDEX('PU Holds'!$B$14:$AF$554,MATCH(C5208,'PU Holds'!$B$14:$B$552,FALSE),MATCH(D5208,'PU Holds'!$B$14:$AF$14,FALSE)),0)</f>
        <v>0</v>
      </c>
      <c r="C5208" s="1165" t="str">
        <f t="shared" si="517"/>
        <v>PEXP352</v>
      </c>
      <c r="D5208" s="988" t="str">
        <f>'PU Holds'!$T$14</f>
        <v>Fluo 
Green</v>
      </c>
      <c r="E5208" s="1165" t="s">
        <v>27831</v>
      </c>
      <c r="F5208" s="1165" t="s">
        <v>27824</v>
      </c>
      <c r="G5208" s="1170" t="s">
        <v>27825</v>
      </c>
    </row>
    <row r="5209" spans="1:7" ht="15" customHeight="1">
      <c r="A5209" s="1165" t="str">
        <f t="shared" si="513"/>
        <v>PEXP352FLP</v>
      </c>
      <c r="B5209" s="1165">
        <f>IFERROR(INDEX('PU Holds'!$B$14:$AF$554,MATCH(C5209,'PU Holds'!$B$14:$B$552,FALSE),MATCH(D5209,'PU Holds'!$B$14:$AF$14,FALSE)),0)</f>
        <v>0</v>
      </c>
      <c r="C5209" s="1165" t="str">
        <f t="shared" si="517"/>
        <v>PEXP352</v>
      </c>
      <c r="D5209" s="988" t="str">
        <f>'PU Holds'!$U$14</f>
        <v>Fluo 
Pink</v>
      </c>
      <c r="E5209" s="1165" t="s">
        <v>27832</v>
      </c>
      <c r="F5209" s="1165" t="s">
        <v>27824</v>
      </c>
      <c r="G5209" s="1170" t="s">
        <v>27825</v>
      </c>
    </row>
    <row r="5210" spans="1:7" ht="15" customHeight="1">
      <c r="A5210" s="1165" t="str">
        <f t="shared" si="513"/>
        <v>PEXP352VIO</v>
      </c>
      <c r="B5210" s="1165">
        <f>IFERROR(INDEX('PU Holds'!$B$14:$AF$554,MATCH(C5210,'PU Holds'!$B$14:$B$552,FALSE),MATCH(D5210,'PU Holds'!$B$14:$AF$14,FALSE)),0)</f>
        <v>0</v>
      </c>
      <c r="C5210" s="1165" t="str">
        <f t="shared" si="517"/>
        <v>PEXP352</v>
      </c>
      <c r="D5210" s="988" t="str">
        <f>'PU Holds'!$W$14</f>
        <v>Violet 
RAL 4008</v>
      </c>
      <c r="E5210" s="1165" t="s">
        <v>27833</v>
      </c>
      <c r="F5210" s="1165" t="s">
        <v>27824</v>
      </c>
      <c r="G5210" s="1170" t="s">
        <v>27825</v>
      </c>
    </row>
    <row r="5211" spans="1:7" ht="15" customHeight="1">
      <c r="A5211" s="1165" t="str">
        <f t="shared" si="513"/>
        <v>PEXP352MIN</v>
      </c>
      <c r="B5211" s="1165">
        <f>IFERROR(INDEX('PU Holds'!$B$14:$AF$554,MATCH(C5211,'PU Holds'!$B$14:$B$552,FALSE),MATCH(D5211,'PU Holds'!$B$14:$AF$14,FALSE)),0)</f>
        <v>0</v>
      </c>
      <c r="C5211" s="1165" t="str">
        <f t="shared" si="517"/>
        <v>PEXP352</v>
      </c>
      <c r="D5211" s="988" t="str">
        <f>'PU Holds'!$X$14</f>
        <v>Mint 
RAL 6027</v>
      </c>
      <c r="E5211" s="1165" t="s">
        <v>27834</v>
      </c>
      <c r="F5211" s="1165" t="s">
        <v>27824</v>
      </c>
      <c r="G5211" s="1170" t="s">
        <v>27825</v>
      </c>
    </row>
    <row r="5212" spans="1:7" ht="15" customHeight="1">
      <c r="A5212" s="1165" t="str">
        <f t="shared" si="513"/>
        <v>PEXP352PUK</v>
      </c>
      <c r="B5212" s="1165">
        <f>IFERROR(INDEX('PU Holds'!$B$14:$AF$554,MATCH(C5212,'PU Holds'!$B$14:$B$552,FALSE),MATCH(D5212,'PU Holds'!$B$14:$AF$14,FALSE)),0)</f>
        <v>0</v>
      </c>
      <c r="C5212" s="1165" t="str">
        <f t="shared" si="517"/>
        <v>PEXP352</v>
      </c>
      <c r="D5212" s="988" t="str">
        <f>'PU Holds'!$Z$14</f>
        <v>Green 
(Puke 16-09)</v>
      </c>
      <c r="E5212" s="1165" t="s">
        <v>27835</v>
      </c>
      <c r="F5212" s="1165" t="s">
        <v>27824</v>
      </c>
      <c r="G5212" s="1170" t="s">
        <v>27825</v>
      </c>
    </row>
    <row r="5213" spans="1:7" ht="15" customHeight="1">
      <c r="A5213" s="1165" t="str">
        <f t="shared" ref="A5213:A5216" si="518">CONCATENATE(C5213,E5213)</f>
        <v>PEXP352ORA</v>
      </c>
      <c r="B5213" s="1165">
        <f>IFERROR(INDEX('PU Holds'!$B$14:$AF$554,MATCH(C5213,'PU Holds'!$B$14:$B$552,FALSE),MATCH(D5213,'PU Holds'!$B$14:$AF$14,FALSE)),0)</f>
        <v>0</v>
      </c>
      <c r="C5213" s="1165" t="str">
        <f t="shared" si="517"/>
        <v>PEXP352</v>
      </c>
      <c r="D5213" s="988" t="str">
        <f>'PU Holds'!$AA$14</f>
        <v>US Orange
14-01</v>
      </c>
      <c r="E5213" s="1165" t="s">
        <v>27836</v>
      </c>
      <c r="F5213" s="1165" t="s">
        <v>27824</v>
      </c>
      <c r="G5213" s="1170" t="s">
        <v>27825</v>
      </c>
    </row>
    <row r="5214" spans="1:7" ht="15" customHeight="1">
      <c r="A5214" s="1165" t="str">
        <f t="shared" si="518"/>
        <v>PEXP352GRE</v>
      </c>
      <c r="B5214" s="1165">
        <f>IFERROR(INDEX('PU Holds'!$B$14:$AF$554,MATCH(C5214,'PU Holds'!$B$14:$B$552,FALSE),MATCH(D5214,'PU Holds'!$B$14:$AF$14,FALSE)),0)</f>
        <v>0</v>
      </c>
      <c r="C5214" s="1165" t="str">
        <f t="shared" si="517"/>
        <v>PEXP352</v>
      </c>
      <c r="D5214" s="988" t="str">
        <f>'PU Holds'!$AB$14</f>
        <v>US Green 
16 -16</v>
      </c>
      <c r="E5214" s="1165" t="s">
        <v>27837</v>
      </c>
      <c r="F5214" s="1165" t="s">
        <v>27824</v>
      </c>
      <c r="G5214" s="1170" t="s">
        <v>27825</v>
      </c>
    </row>
    <row r="5215" spans="1:7" ht="15" customHeight="1">
      <c r="A5215" s="1165" t="str">
        <f t="shared" si="518"/>
        <v>PEXP352WHI</v>
      </c>
      <c r="B5215" s="1165">
        <f>IFERROR(INDEX('PU Holds'!$B$14:$AF$554,MATCH(C5215,'PU Holds'!$B$14:$B$552,FALSE),MATCH(D5215,'PU Holds'!$B$14:$AF$14,FALSE)),0)</f>
        <v>0</v>
      </c>
      <c r="C5215" s="1165" t="str">
        <f t="shared" si="517"/>
        <v>PEXP352</v>
      </c>
      <c r="D5215" s="988" t="str">
        <f>'PU Holds'!$AC$14</f>
        <v>White 
RAL 9010</v>
      </c>
      <c r="E5215" s="1165" t="s">
        <v>27838</v>
      </c>
      <c r="F5215" s="1165" t="s">
        <v>27824</v>
      </c>
      <c r="G5215" s="1170" t="s">
        <v>27825</v>
      </c>
    </row>
    <row r="5216" spans="1:7" ht="15" customHeight="1">
      <c r="A5216" s="1165" t="str">
        <f t="shared" si="518"/>
        <v>PEXP352PUR</v>
      </c>
      <c r="B5216" s="1165">
        <f>IFERROR(INDEX('PU Holds'!$B$14:$AF$554,MATCH(C5216,'PU Holds'!$B$14:$B$552,FALSE),MATCH(D5216,'PU Holds'!$B$14:$AF$14,FALSE)),0)</f>
        <v>0</v>
      </c>
      <c r="C5216" s="1165" t="str">
        <f t="shared" si="517"/>
        <v>PEXP352</v>
      </c>
      <c r="D5216" s="988" t="str">
        <f>'PU Holds'!$AD$14</f>
        <v>US Purple</v>
      </c>
      <c r="E5216" s="1165" t="s">
        <v>27839</v>
      </c>
      <c r="F5216" s="1165" t="s">
        <v>27824</v>
      </c>
      <c r="G5216" s="1170" t="s">
        <v>27825</v>
      </c>
    </row>
    <row r="5217" spans="1:7" ht="15" customHeight="1">
      <c r="A5217" s="1165" t="str">
        <f t="shared" ref="A5217:A5263" si="519">CONCATENATE(C5217,E5217)</f>
        <v>PEXP353YEL</v>
      </c>
      <c r="B5217" s="1165">
        <f>IFERROR(INDEX('PU Holds'!$B$14:$AF$554,MATCH(C5217,'PU Holds'!$B$14:$B$552,FALSE),MATCH(D5217,'PU Holds'!$B$14:$AF$14,FALSE)),0)</f>
        <v>0</v>
      </c>
      <c r="C5217" s="1165" t="s">
        <v>28193</v>
      </c>
      <c r="D5217" s="1168" t="str">
        <f>'PU Holds'!$M$14</f>
        <v>Yellow 
RAL 1026</v>
      </c>
      <c r="E5217" s="1165" t="s">
        <v>27823</v>
      </c>
      <c r="F5217" s="1165" t="s">
        <v>27824</v>
      </c>
      <c r="G5217" s="1170" t="s">
        <v>27825</v>
      </c>
    </row>
    <row r="5218" spans="1:7" ht="15" customHeight="1">
      <c r="A5218" s="1165" t="str">
        <f t="shared" si="519"/>
        <v>PEXP353RED</v>
      </c>
      <c r="B5218" s="1165">
        <f>IFERROR(INDEX('PU Holds'!$B$14:$AF$554,MATCH(C5218,'PU Holds'!$B$14:$B$552,FALSE),MATCH(D5218,'PU Holds'!$B$14:$AF$14,FALSE)),0)</f>
        <v>0</v>
      </c>
      <c r="C5218" s="1165" t="str">
        <f t="shared" ref="C5218:C5231" si="520">C5217</f>
        <v>PEXP353</v>
      </c>
      <c r="D5218" s="988" t="str">
        <f>'PU Holds'!$O$14</f>
        <v>Red 
RAL 3020</v>
      </c>
      <c r="E5218" s="1165" t="s">
        <v>27826</v>
      </c>
      <c r="F5218" s="1165" t="s">
        <v>27824</v>
      </c>
      <c r="G5218" s="1170" t="s">
        <v>27825</v>
      </c>
    </row>
    <row r="5219" spans="1:7" ht="15" customHeight="1">
      <c r="A5219" s="1165" t="str">
        <f t="shared" si="519"/>
        <v>PEXP353BLU</v>
      </c>
      <c r="B5219" s="1165">
        <f>IFERROR(INDEX('PU Holds'!$B$14:$AF$554,MATCH(C5219,'PU Holds'!$B$14:$B$552,FALSE),MATCH(D5219,'PU Holds'!$B$14:$AF$14,FALSE)),0)</f>
        <v>0</v>
      </c>
      <c r="C5219" s="1165" t="str">
        <f t="shared" si="520"/>
        <v>PEXP353</v>
      </c>
      <c r="D5219" s="988" t="str">
        <f>'PU Holds'!$P$14</f>
        <v>Blue 
RAL 5015</v>
      </c>
      <c r="E5219" s="1165" t="s">
        <v>27827</v>
      </c>
      <c r="F5219" s="1165" t="s">
        <v>27824</v>
      </c>
      <c r="G5219" s="1170" t="s">
        <v>27825</v>
      </c>
    </row>
    <row r="5220" spans="1:7" ht="15" customHeight="1">
      <c r="A5220" s="1165" t="str">
        <f t="shared" si="519"/>
        <v>PEXP353GRY</v>
      </c>
      <c r="B5220" s="1165">
        <f>IFERROR(INDEX('PU Holds'!$B$14:$AF$554,MATCH(C5220,'PU Holds'!$B$14:$B$552,FALSE),MATCH(D5220,'PU Holds'!$B$14:$AF$14,FALSE)),0)</f>
        <v>0</v>
      </c>
      <c r="C5220" s="1165" t="str">
        <f t="shared" si="520"/>
        <v>PEXP353</v>
      </c>
      <c r="D5220" s="988" t="str">
        <f>'PU Holds'!$Q$14</f>
        <v>Grey 
RAL 7001</v>
      </c>
      <c r="E5220" s="1165" t="s">
        <v>27828</v>
      </c>
      <c r="F5220" s="1165" t="s">
        <v>27824</v>
      </c>
      <c r="G5220" s="1170" t="s">
        <v>27825</v>
      </c>
    </row>
    <row r="5221" spans="1:7" ht="15" customHeight="1">
      <c r="A5221" s="1165" t="str">
        <f t="shared" si="519"/>
        <v>PEXP353BLK</v>
      </c>
      <c r="B5221" s="1165">
        <f>IFERROR(INDEX('PU Holds'!$B$14:$AF$554,MATCH(C5221,'PU Holds'!$B$14:$B$552,FALSE),MATCH(D5221,'PU Holds'!$B$14:$AF$14,FALSE)),0)</f>
        <v>0</v>
      </c>
      <c r="C5221" s="1165" t="str">
        <f t="shared" si="520"/>
        <v>PEXP353</v>
      </c>
      <c r="D5221" s="988" t="str">
        <f>'PU Holds'!$R$14</f>
        <v>Black 
RAL 9005</v>
      </c>
      <c r="E5221" s="1165" t="s">
        <v>27829</v>
      </c>
      <c r="F5221" s="1165" t="s">
        <v>27824</v>
      </c>
      <c r="G5221" s="1170" t="s">
        <v>27825</v>
      </c>
    </row>
    <row r="5222" spans="1:7" ht="15" customHeight="1">
      <c r="A5222" s="1165" t="str">
        <f t="shared" si="519"/>
        <v>PEXP353FLO</v>
      </c>
      <c r="B5222" s="1165">
        <f>IFERROR(INDEX('PU Holds'!$B$14:$AF$554,MATCH(C5222,'PU Holds'!$B$14:$B$552,FALSE),MATCH(D5222,'PU Holds'!$B$14:$AF$14,FALSE)),0)</f>
        <v>0</v>
      </c>
      <c r="C5222" s="1165" t="str">
        <f t="shared" si="520"/>
        <v>PEXP353</v>
      </c>
      <c r="D5222" s="988" t="str">
        <f>'PU Holds'!$S$14</f>
        <v>Fluo 
Orange</v>
      </c>
      <c r="E5222" s="1165" t="s">
        <v>27830</v>
      </c>
      <c r="F5222" s="1165" t="s">
        <v>27824</v>
      </c>
      <c r="G5222" s="1170" t="s">
        <v>27825</v>
      </c>
    </row>
    <row r="5223" spans="1:7" ht="15" customHeight="1">
      <c r="A5223" s="1165" t="str">
        <f t="shared" si="519"/>
        <v>PEXP353FLG</v>
      </c>
      <c r="B5223" s="1165">
        <f>IFERROR(INDEX('PU Holds'!$B$14:$AF$554,MATCH(C5223,'PU Holds'!$B$14:$B$552,FALSE),MATCH(D5223,'PU Holds'!$B$14:$AF$14,FALSE)),0)</f>
        <v>0</v>
      </c>
      <c r="C5223" s="1165" t="str">
        <f t="shared" si="520"/>
        <v>PEXP353</v>
      </c>
      <c r="D5223" s="988" t="str">
        <f>'PU Holds'!$T$14</f>
        <v>Fluo 
Green</v>
      </c>
      <c r="E5223" s="1165" t="s">
        <v>27831</v>
      </c>
      <c r="F5223" s="1165" t="s">
        <v>27824</v>
      </c>
      <c r="G5223" s="1170" t="s">
        <v>27825</v>
      </c>
    </row>
    <row r="5224" spans="1:7" ht="15" customHeight="1">
      <c r="A5224" s="1165" t="str">
        <f t="shared" si="519"/>
        <v>PEXP353FLP</v>
      </c>
      <c r="B5224" s="1165">
        <f>IFERROR(INDEX('PU Holds'!$B$14:$AF$554,MATCH(C5224,'PU Holds'!$B$14:$B$552,FALSE),MATCH(D5224,'PU Holds'!$B$14:$AF$14,FALSE)),0)</f>
        <v>0</v>
      </c>
      <c r="C5224" s="1165" t="str">
        <f t="shared" si="520"/>
        <v>PEXP353</v>
      </c>
      <c r="D5224" s="988" t="str">
        <f>'PU Holds'!$U$14</f>
        <v>Fluo 
Pink</v>
      </c>
      <c r="E5224" s="1165" t="s">
        <v>27832</v>
      </c>
      <c r="F5224" s="1165" t="s">
        <v>27824</v>
      </c>
      <c r="G5224" s="1170" t="s">
        <v>27825</v>
      </c>
    </row>
    <row r="5225" spans="1:7" ht="15" customHeight="1">
      <c r="A5225" s="1165" t="str">
        <f t="shared" si="519"/>
        <v>PEXP353VIO</v>
      </c>
      <c r="B5225" s="1165">
        <f>IFERROR(INDEX('PU Holds'!$B$14:$AF$554,MATCH(C5225,'PU Holds'!$B$14:$B$552,FALSE),MATCH(D5225,'PU Holds'!$B$14:$AF$14,FALSE)),0)</f>
        <v>0</v>
      </c>
      <c r="C5225" s="1165" t="str">
        <f t="shared" si="520"/>
        <v>PEXP353</v>
      </c>
      <c r="D5225" s="988" t="str">
        <f>'PU Holds'!$W$14</f>
        <v>Violet 
RAL 4008</v>
      </c>
      <c r="E5225" s="1165" t="s">
        <v>27833</v>
      </c>
      <c r="F5225" s="1165" t="s">
        <v>27824</v>
      </c>
      <c r="G5225" s="1170" t="s">
        <v>27825</v>
      </c>
    </row>
    <row r="5226" spans="1:7" ht="15" customHeight="1">
      <c r="A5226" s="1165" t="str">
        <f t="shared" si="519"/>
        <v>PEXP353MIN</v>
      </c>
      <c r="B5226" s="1165">
        <f>IFERROR(INDEX('PU Holds'!$B$14:$AF$554,MATCH(C5226,'PU Holds'!$B$14:$B$552,FALSE),MATCH(D5226,'PU Holds'!$B$14:$AF$14,FALSE)),0)</f>
        <v>0</v>
      </c>
      <c r="C5226" s="1165" t="str">
        <f t="shared" si="520"/>
        <v>PEXP353</v>
      </c>
      <c r="D5226" s="988" t="str">
        <f>'PU Holds'!$X$14</f>
        <v>Mint 
RAL 6027</v>
      </c>
      <c r="E5226" s="1165" t="s">
        <v>27834</v>
      </c>
      <c r="F5226" s="1165" t="s">
        <v>27824</v>
      </c>
      <c r="G5226" s="1170" t="s">
        <v>27825</v>
      </c>
    </row>
    <row r="5227" spans="1:7" ht="15" customHeight="1">
      <c r="A5227" s="1165" t="str">
        <f t="shared" si="519"/>
        <v>PEXP353PUK</v>
      </c>
      <c r="B5227" s="1165">
        <f>IFERROR(INDEX('PU Holds'!$B$14:$AF$554,MATCH(C5227,'PU Holds'!$B$14:$B$552,FALSE),MATCH(D5227,'PU Holds'!$B$14:$AF$14,FALSE)),0)</f>
        <v>0</v>
      </c>
      <c r="C5227" s="1165" t="str">
        <f t="shared" si="520"/>
        <v>PEXP353</v>
      </c>
      <c r="D5227" s="988" t="str">
        <f>'PU Holds'!$Z$14</f>
        <v>Green 
(Puke 16-09)</v>
      </c>
      <c r="E5227" s="1165" t="s">
        <v>27835</v>
      </c>
      <c r="F5227" s="1165" t="s">
        <v>27824</v>
      </c>
      <c r="G5227" s="1170" t="s">
        <v>27825</v>
      </c>
    </row>
    <row r="5228" spans="1:7" ht="15" customHeight="1">
      <c r="A5228" s="1165" t="str">
        <f t="shared" si="519"/>
        <v>PEXP353ORA</v>
      </c>
      <c r="B5228" s="1165">
        <f>IFERROR(INDEX('PU Holds'!$B$14:$AF$554,MATCH(C5228,'PU Holds'!$B$14:$B$552,FALSE),MATCH(D5228,'PU Holds'!$B$14:$AF$14,FALSE)),0)</f>
        <v>0</v>
      </c>
      <c r="C5228" s="1165" t="str">
        <f t="shared" si="520"/>
        <v>PEXP353</v>
      </c>
      <c r="D5228" s="988" t="str">
        <f>'PU Holds'!$AA$14</f>
        <v>US Orange
14-01</v>
      </c>
      <c r="E5228" s="1165" t="s">
        <v>27836</v>
      </c>
      <c r="F5228" s="1165" t="s">
        <v>27824</v>
      </c>
      <c r="G5228" s="1170" t="s">
        <v>27825</v>
      </c>
    </row>
    <row r="5229" spans="1:7" ht="15" customHeight="1">
      <c r="A5229" s="1165" t="str">
        <f t="shared" si="519"/>
        <v>PEXP353GRE</v>
      </c>
      <c r="B5229" s="1165">
        <f>IFERROR(INDEX('PU Holds'!$B$14:$AF$554,MATCH(C5229,'PU Holds'!$B$14:$B$552,FALSE),MATCH(D5229,'PU Holds'!$B$14:$AF$14,FALSE)),0)</f>
        <v>0</v>
      </c>
      <c r="C5229" s="1165" t="str">
        <f t="shared" si="520"/>
        <v>PEXP353</v>
      </c>
      <c r="D5229" s="988" t="str">
        <f>'PU Holds'!$AB$14</f>
        <v>US Green 
16 -16</v>
      </c>
      <c r="E5229" s="1165" t="s">
        <v>27837</v>
      </c>
      <c r="F5229" s="1165" t="s">
        <v>27824</v>
      </c>
      <c r="G5229" s="1170" t="s">
        <v>27825</v>
      </c>
    </row>
    <row r="5230" spans="1:7" ht="15" customHeight="1">
      <c r="A5230" s="1165" t="str">
        <f t="shared" si="519"/>
        <v>PEXP353WHI</v>
      </c>
      <c r="B5230" s="1165">
        <f>IFERROR(INDEX('PU Holds'!$B$14:$AF$554,MATCH(C5230,'PU Holds'!$B$14:$B$552,FALSE),MATCH(D5230,'PU Holds'!$B$14:$AF$14,FALSE)),0)</f>
        <v>0</v>
      </c>
      <c r="C5230" s="1165" t="str">
        <f t="shared" si="520"/>
        <v>PEXP353</v>
      </c>
      <c r="D5230" s="988" t="str">
        <f>'PU Holds'!$AC$14</f>
        <v>White 
RAL 9010</v>
      </c>
      <c r="E5230" s="1165" t="s">
        <v>27838</v>
      </c>
      <c r="F5230" s="1165" t="s">
        <v>27824</v>
      </c>
      <c r="G5230" s="1170" t="s">
        <v>27825</v>
      </c>
    </row>
    <row r="5231" spans="1:7" ht="15" customHeight="1">
      <c r="A5231" s="1165" t="str">
        <f t="shared" si="519"/>
        <v>PEXP353PUR</v>
      </c>
      <c r="B5231" s="1165">
        <f>IFERROR(INDEX('PU Holds'!$B$14:$AF$554,MATCH(C5231,'PU Holds'!$B$14:$B$552,FALSE),MATCH(D5231,'PU Holds'!$B$14:$AF$14,FALSE)),0)</f>
        <v>0</v>
      </c>
      <c r="C5231" s="1165" t="str">
        <f t="shared" si="520"/>
        <v>PEXP353</v>
      </c>
      <c r="D5231" s="988" t="str">
        <f>'PU Holds'!$AD$14</f>
        <v>US Purple</v>
      </c>
      <c r="E5231" s="1165" t="s">
        <v>27839</v>
      </c>
      <c r="F5231" s="1165" t="s">
        <v>27824</v>
      </c>
      <c r="G5231" s="1170" t="s">
        <v>27825</v>
      </c>
    </row>
    <row r="5232" spans="1:7" ht="15" customHeight="1">
      <c r="A5232" s="1165" t="str">
        <f t="shared" si="519"/>
        <v>PEXP354YEL</v>
      </c>
      <c r="B5232" s="1165">
        <f>IFERROR(INDEX('PU Holds'!$B$14:$AF$554,MATCH(C5232,'PU Holds'!$B$14:$B$552,FALSE),MATCH(D5232,'PU Holds'!$B$14:$AF$14,FALSE)),0)</f>
        <v>0</v>
      </c>
      <c r="C5232" s="1165" t="s">
        <v>28194</v>
      </c>
      <c r="D5232" s="1168" t="str">
        <f>'PU Holds'!$M$14</f>
        <v>Yellow 
RAL 1026</v>
      </c>
      <c r="E5232" s="1165" t="s">
        <v>27823</v>
      </c>
      <c r="F5232" s="1165" t="s">
        <v>27824</v>
      </c>
      <c r="G5232" s="1170" t="s">
        <v>27825</v>
      </c>
    </row>
    <row r="5233" spans="1:7" ht="15" customHeight="1">
      <c r="A5233" s="1165" t="str">
        <f t="shared" si="519"/>
        <v>PEXP354RED</v>
      </c>
      <c r="B5233" s="1165">
        <f>IFERROR(INDEX('PU Holds'!$B$14:$AF$554,MATCH(C5233,'PU Holds'!$B$14:$B$552,FALSE),MATCH(D5233,'PU Holds'!$B$14:$AF$14,FALSE)),0)</f>
        <v>0</v>
      </c>
      <c r="C5233" s="1165" t="str">
        <f t="shared" ref="C5233:C5246" si="521">C5232</f>
        <v>PEXP354</v>
      </c>
      <c r="D5233" s="988" t="str">
        <f>'PU Holds'!$O$14</f>
        <v>Red 
RAL 3020</v>
      </c>
      <c r="E5233" s="1165" t="s">
        <v>27826</v>
      </c>
      <c r="F5233" s="1165" t="s">
        <v>27824</v>
      </c>
      <c r="G5233" s="1170" t="s">
        <v>27825</v>
      </c>
    </row>
    <row r="5234" spans="1:7" ht="15" customHeight="1">
      <c r="A5234" s="1165" t="str">
        <f t="shared" si="519"/>
        <v>PEXP354BLU</v>
      </c>
      <c r="B5234" s="1165">
        <f>IFERROR(INDEX('PU Holds'!$B$14:$AF$554,MATCH(C5234,'PU Holds'!$B$14:$B$552,FALSE),MATCH(D5234,'PU Holds'!$B$14:$AF$14,FALSE)),0)</f>
        <v>0</v>
      </c>
      <c r="C5234" s="1165" t="str">
        <f t="shared" si="521"/>
        <v>PEXP354</v>
      </c>
      <c r="D5234" s="988" t="str">
        <f>'PU Holds'!$P$14</f>
        <v>Blue 
RAL 5015</v>
      </c>
      <c r="E5234" s="1165" t="s">
        <v>27827</v>
      </c>
      <c r="F5234" s="1165" t="s">
        <v>27824</v>
      </c>
      <c r="G5234" s="1170" t="s">
        <v>27825</v>
      </c>
    </row>
    <row r="5235" spans="1:7" ht="15" customHeight="1">
      <c r="A5235" s="1165" t="str">
        <f t="shared" si="519"/>
        <v>PEXP354GRY</v>
      </c>
      <c r="B5235" s="1165">
        <f>IFERROR(INDEX('PU Holds'!$B$14:$AF$554,MATCH(C5235,'PU Holds'!$B$14:$B$552,FALSE),MATCH(D5235,'PU Holds'!$B$14:$AF$14,FALSE)),0)</f>
        <v>0</v>
      </c>
      <c r="C5235" s="1165" t="str">
        <f t="shared" si="521"/>
        <v>PEXP354</v>
      </c>
      <c r="D5235" s="988" t="str">
        <f>'PU Holds'!$Q$14</f>
        <v>Grey 
RAL 7001</v>
      </c>
      <c r="E5235" s="1165" t="s">
        <v>27828</v>
      </c>
      <c r="F5235" s="1165" t="s">
        <v>27824</v>
      </c>
      <c r="G5235" s="1170" t="s">
        <v>27825</v>
      </c>
    </row>
    <row r="5236" spans="1:7" ht="15" customHeight="1">
      <c r="A5236" s="1165" t="str">
        <f t="shared" si="519"/>
        <v>PEXP354BLK</v>
      </c>
      <c r="B5236" s="1165">
        <f>IFERROR(INDEX('PU Holds'!$B$14:$AF$554,MATCH(C5236,'PU Holds'!$B$14:$B$552,FALSE),MATCH(D5236,'PU Holds'!$B$14:$AF$14,FALSE)),0)</f>
        <v>0</v>
      </c>
      <c r="C5236" s="1165" t="str">
        <f t="shared" si="521"/>
        <v>PEXP354</v>
      </c>
      <c r="D5236" s="988" t="str">
        <f>'PU Holds'!$R$14</f>
        <v>Black 
RAL 9005</v>
      </c>
      <c r="E5236" s="1165" t="s">
        <v>27829</v>
      </c>
      <c r="F5236" s="1165" t="s">
        <v>27824</v>
      </c>
      <c r="G5236" s="1170" t="s">
        <v>27825</v>
      </c>
    </row>
    <row r="5237" spans="1:7" ht="15" customHeight="1">
      <c r="A5237" s="1165" t="str">
        <f t="shared" si="519"/>
        <v>PEXP354FLO</v>
      </c>
      <c r="B5237" s="1165">
        <f>IFERROR(INDEX('PU Holds'!$B$14:$AF$554,MATCH(C5237,'PU Holds'!$B$14:$B$552,FALSE),MATCH(D5237,'PU Holds'!$B$14:$AF$14,FALSE)),0)</f>
        <v>0</v>
      </c>
      <c r="C5237" s="1165" t="str">
        <f t="shared" si="521"/>
        <v>PEXP354</v>
      </c>
      <c r="D5237" s="988" t="str">
        <f>'PU Holds'!$S$14</f>
        <v>Fluo 
Orange</v>
      </c>
      <c r="E5237" s="1165" t="s">
        <v>27830</v>
      </c>
      <c r="F5237" s="1165" t="s">
        <v>27824</v>
      </c>
      <c r="G5237" s="1170" t="s">
        <v>27825</v>
      </c>
    </row>
    <row r="5238" spans="1:7" ht="15" customHeight="1">
      <c r="A5238" s="1165" t="str">
        <f t="shared" si="519"/>
        <v>PEXP354FLG</v>
      </c>
      <c r="B5238" s="1165">
        <f>IFERROR(INDEX('PU Holds'!$B$14:$AF$554,MATCH(C5238,'PU Holds'!$B$14:$B$552,FALSE),MATCH(D5238,'PU Holds'!$B$14:$AF$14,FALSE)),0)</f>
        <v>0</v>
      </c>
      <c r="C5238" s="1165" t="str">
        <f t="shared" si="521"/>
        <v>PEXP354</v>
      </c>
      <c r="D5238" s="988" t="str">
        <f>'PU Holds'!$T$14</f>
        <v>Fluo 
Green</v>
      </c>
      <c r="E5238" s="1165" t="s">
        <v>27831</v>
      </c>
      <c r="F5238" s="1165" t="s">
        <v>27824</v>
      </c>
      <c r="G5238" s="1170" t="s">
        <v>27825</v>
      </c>
    </row>
    <row r="5239" spans="1:7" ht="15" customHeight="1">
      <c r="A5239" s="1165" t="str">
        <f t="shared" si="519"/>
        <v>PEXP354FLP</v>
      </c>
      <c r="B5239" s="1165">
        <f>IFERROR(INDEX('PU Holds'!$B$14:$AF$554,MATCH(C5239,'PU Holds'!$B$14:$B$552,FALSE),MATCH(D5239,'PU Holds'!$B$14:$AF$14,FALSE)),0)</f>
        <v>0</v>
      </c>
      <c r="C5239" s="1165" t="str">
        <f t="shared" si="521"/>
        <v>PEXP354</v>
      </c>
      <c r="D5239" s="988" t="str">
        <f>'PU Holds'!$U$14</f>
        <v>Fluo 
Pink</v>
      </c>
      <c r="E5239" s="1165" t="s">
        <v>27832</v>
      </c>
      <c r="F5239" s="1165" t="s">
        <v>27824</v>
      </c>
      <c r="G5239" s="1170" t="s">
        <v>27825</v>
      </c>
    </row>
    <row r="5240" spans="1:7" ht="15" customHeight="1">
      <c r="A5240" s="1165" t="str">
        <f t="shared" si="519"/>
        <v>PEXP354VIO</v>
      </c>
      <c r="B5240" s="1165">
        <f>IFERROR(INDEX('PU Holds'!$B$14:$AF$554,MATCH(C5240,'PU Holds'!$B$14:$B$552,FALSE),MATCH(D5240,'PU Holds'!$B$14:$AF$14,FALSE)),0)</f>
        <v>0</v>
      </c>
      <c r="C5240" s="1165" t="str">
        <f t="shared" si="521"/>
        <v>PEXP354</v>
      </c>
      <c r="D5240" s="988" t="str">
        <f>'PU Holds'!$W$14</f>
        <v>Violet 
RAL 4008</v>
      </c>
      <c r="E5240" s="1165" t="s">
        <v>27833</v>
      </c>
      <c r="F5240" s="1165" t="s">
        <v>27824</v>
      </c>
      <c r="G5240" s="1170" t="s">
        <v>27825</v>
      </c>
    </row>
    <row r="5241" spans="1:7" ht="15" customHeight="1">
      <c r="A5241" s="1165" t="str">
        <f t="shared" si="519"/>
        <v>PEXP354MIN</v>
      </c>
      <c r="B5241" s="1165">
        <f>IFERROR(INDEX('PU Holds'!$B$14:$AF$554,MATCH(C5241,'PU Holds'!$B$14:$B$552,FALSE),MATCH(D5241,'PU Holds'!$B$14:$AF$14,FALSE)),0)</f>
        <v>0</v>
      </c>
      <c r="C5241" s="1165" t="str">
        <f t="shared" si="521"/>
        <v>PEXP354</v>
      </c>
      <c r="D5241" s="988" t="str">
        <f>'PU Holds'!$X$14</f>
        <v>Mint 
RAL 6027</v>
      </c>
      <c r="E5241" s="1165" t="s">
        <v>27834</v>
      </c>
      <c r="F5241" s="1165" t="s">
        <v>27824</v>
      </c>
      <c r="G5241" s="1170" t="s">
        <v>27825</v>
      </c>
    </row>
    <row r="5242" spans="1:7" ht="15" customHeight="1">
      <c r="A5242" s="1165" t="str">
        <f t="shared" si="519"/>
        <v>PEXP354PUK</v>
      </c>
      <c r="B5242" s="1165">
        <f>IFERROR(INDEX('PU Holds'!$B$14:$AF$554,MATCH(C5242,'PU Holds'!$B$14:$B$552,FALSE),MATCH(D5242,'PU Holds'!$B$14:$AF$14,FALSE)),0)</f>
        <v>0</v>
      </c>
      <c r="C5242" s="1165" t="str">
        <f t="shared" si="521"/>
        <v>PEXP354</v>
      </c>
      <c r="D5242" s="988" t="str">
        <f>'PU Holds'!$Z$14</f>
        <v>Green 
(Puke 16-09)</v>
      </c>
      <c r="E5242" s="1165" t="s">
        <v>27835</v>
      </c>
      <c r="F5242" s="1165" t="s">
        <v>27824</v>
      </c>
      <c r="G5242" s="1170" t="s">
        <v>27825</v>
      </c>
    </row>
    <row r="5243" spans="1:7" ht="15" customHeight="1">
      <c r="A5243" s="1165" t="str">
        <f t="shared" si="519"/>
        <v>PEXP354ORA</v>
      </c>
      <c r="B5243" s="1165">
        <f>IFERROR(INDEX('PU Holds'!$B$14:$AF$554,MATCH(C5243,'PU Holds'!$B$14:$B$552,FALSE),MATCH(D5243,'PU Holds'!$B$14:$AF$14,FALSE)),0)</f>
        <v>0</v>
      </c>
      <c r="C5243" s="1165" t="str">
        <f t="shared" si="521"/>
        <v>PEXP354</v>
      </c>
      <c r="D5243" s="988" t="str">
        <f>'PU Holds'!$AA$14</f>
        <v>US Orange
14-01</v>
      </c>
      <c r="E5243" s="1165" t="s">
        <v>27836</v>
      </c>
      <c r="F5243" s="1165" t="s">
        <v>27824</v>
      </c>
      <c r="G5243" s="1170" t="s">
        <v>27825</v>
      </c>
    </row>
    <row r="5244" spans="1:7" ht="15" customHeight="1">
      <c r="A5244" s="1165" t="str">
        <f t="shared" si="519"/>
        <v>PEXP354GRE</v>
      </c>
      <c r="B5244" s="1165">
        <f>IFERROR(INDEX('PU Holds'!$B$14:$AF$554,MATCH(C5244,'PU Holds'!$B$14:$B$552,FALSE),MATCH(D5244,'PU Holds'!$B$14:$AF$14,FALSE)),0)</f>
        <v>0</v>
      </c>
      <c r="C5244" s="1165" t="str">
        <f t="shared" si="521"/>
        <v>PEXP354</v>
      </c>
      <c r="D5244" s="988" t="str">
        <f>'PU Holds'!$AB$14</f>
        <v>US Green 
16 -16</v>
      </c>
      <c r="E5244" s="1165" t="s">
        <v>27837</v>
      </c>
      <c r="F5244" s="1165" t="s">
        <v>27824</v>
      </c>
      <c r="G5244" s="1170" t="s">
        <v>27825</v>
      </c>
    </row>
    <row r="5245" spans="1:7" ht="15" customHeight="1">
      <c r="A5245" s="1165" t="str">
        <f t="shared" si="519"/>
        <v>PEXP354WHI</v>
      </c>
      <c r="B5245" s="1165">
        <f>IFERROR(INDEX('PU Holds'!$B$14:$AF$554,MATCH(C5245,'PU Holds'!$B$14:$B$552,FALSE),MATCH(D5245,'PU Holds'!$B$14:$AF$14,FALSE)),0)</f>
        <v>0</v>
      </c>
      <c r="C5245" s="1165" t="str">
        <f t="shared" si="521"/>
        <v>PEXP354</v>
      </c>
      <c r="D5245" s="988" t="str">
        <f>'PU Holds'!$AC$14</f>
        <v>White 
RAL 9010</v>
      </c>
      <c r="E5245" s="1165" t="s">
        <v>27838</v>
      </c>
      <c r="F5245" s="1165" t="s">
        <v>27824</v>
      </c>
      <c r="G5245" s="1170" t="s">
        <v>27825</v>
      </c>
    </row>
    <row r="5246" spans="1:7" ht="15" customHeight="1">
      <c r="A5246" s="1165" t="str">
        <f t="shared" si="519"/>
        <v>PEXP354PUR</v>
      </c>
      <c r="B5246" s="1165">
        <f>IFERROR(INDEX('PU Holds'!$B$14:$AF$554,MATCH(C5246,'PU Holds'!$B$14:$B$552,FALSE),MATCH(D5246,'PU Holds'!$B$14:$AF$14,FALSE)),0)</f>
        <v>0</v>
      </c>
      <c r="C5246" s="1165" t="str">
        <f t="shared" si="521"/>
        <v>PEXP354</v>
      </c>
      <c r="D5246" s="988" t="str">
        <f>'PU Holds'!$AD$14</f>
        <v>US Purple</v>
      </c>
      <c r="E5246" s="1165" t="s">
        <v>27839</v>
      </c>
      <c r="F5246" s="1165" t="s">
        <v>27824</v>
      </c>
      <c r="G5246" s="1170" t="s">
        <v>27825</v>
      </c>
    </row>
    <row r="5247" spans="1:7" ht="15" customHeight="1">
      <c r="A5247" s="1165" t="str">
        <f t="shared" si="519"/>
        <v>PEXP355YEL</v>
      </c>
      <c r="B5247" s="1165">
        <f>IFERROR(INDEX('PU Holds'!$B$14:$AF$554,MATCH(C5247,'PU Holds'!$B$14:$B$552,FALSE),MATCH(D5247,'PU Holds'!$B$14:$AF$14,FALSE)),0)</f>
        <v>0</v>
      </c>
      <c r="C5247" s="1165" t="s">
        <v>28195</v>
      </c>
      <c r="D5247" s="1168" t="str">
        <f>'PU Holds'!$M$14</f>
        <v>Yellow 
RAL 1026</v>
      </c>
      <c r="E5247" s="1165" t="s">
        <v>27823</v>
      </c>
      <c r="F5247" s="1165" t="s">
        <v>27824</v>
      </c>
      <c r="G5247" s="1170" t="s">
        <v>27825</v>
      </c>
    </row>
    <row r="5248" spans="1:7" ht="15" customHeight="1">
      <c r="A5248" s="1165" t="str">
        <f t="shared" si="519"/>
        <v>PEXP355RED</v>
      </c>
      <c r="B5248" s="1165">
        <f>IFERROR(INDEX('PU Holds'!$B$14:$AF$554,MATCH(C5248,'PU Holds'!$B$14:$B$552,FALSE),MATCH(D5248,'PU Holds'!$B$14:$AF$14,FALSE)),0)</f>
        <v>0</v>
      </c>
      <c r="C5248" s="1165" t="str">
        <f t="shared" ref="C5248:C5261" si="522">C5247</f>
        <v>PEXP355</v>
      </c>
      <c r="D5248" s="988" t="str">
        <f>'PU Holds'!$O$14</f>
        <v>Red 
RAL 3020</v>
      </c>
      <c r="E5248" s="1165" t="s">
        <v>27826</v>
      </c>
      <c r="F5248" s="1165" t="s">
        <v>27824</v>
      </c>
      <c r="G5248" s="1170" t="s">
        <v>27825</v>
      </c>
    </row>
    <row r="5249" spans="1:7" ht="15" customHeight="1">
      <c r="A5249" s="1165" t="str">
        <f t="shared" si="519"/>
        <v>PEXP355BLU</v>
      </c>
      <c r="B5249" s="1165">
        <f>IFERROR(INDEX('PU Holds'!$B$14:$AF$554,MATCH(C5249,'PU Holds'!$B$14:$B$552,FALSE),MATCH(D5249,'PU Holds'!$B$14:$AF$14,FALSE)),0)</f>
        <v>0</v>
      </c>
      <c r="C5249" s="1165" t="str">
        <f t="shared" si="522"/>
        <v>PEXP355</v>
      </c>
      <c r="D5249" s="988" t="str">
        <f>'PU Holds'!$P$14</f>
        <v>Blue 
RAL 5015</v>
      </c>
      <c r="E5249" s="1165" t="s">
        <v>27827</v>
      </c>
      <c r="F5249" s="1165" t="s">
        <v>27824</v>
      </c>
      <c r="G5249" s="1170" t="s">
        <v>27825</v>
      </c>
    </row>
    <row r="5250" spans="1:7" ht="15" customHeight="1">
      <c r="A5250" s="1165" t="str">
        <f t="shared" si="519"/>
        <v>PEXP355GRY</v>
      </c>
      <c r="B5250" s="1165">
        <f>IFERROR(INDEX('PU Holds'!$B$14:$AF$554,MATCH(C5250,'PU Holds'!$B$14:$B$552,FALSE),MATCH(D5250,'PU Holds'!$B$14:$AF$14,FALSE)),0)</f>
        <v>0</v>
      </c>
      <c r="C5250" s="1165" t="str">
        <f t="shared" si="522"/>
        <v>PEXP355</v>
      </c>
      <c r="D5250" s="988" t="str">
        <f>'PU Holds'!$Q$14</f>
        <v>Grey 
RAL 7001</v>
      </c>
      <c r="E5250" s="1165" t="s">
        <v>27828</v>
      </c>
      <c r="F5250" s="1165" t="s">
        <v>27824</v>
      </c>
      <c r="G5250" s="1170" t="s">
        <v>27825</v>
      </c>
    </row>
    <row r="5251" spans="1:7" ht="15" customHeight="1">
      <c r="A5251" s="1165" t="str">
        <f t="shared" si="519"/>
        <v>PEXP355BLK</v>
      </c>
      <c r="B5251" s="1165">
        <f>IFERROR(INDEX('PU Holds'!$B$14:$AF$554,MATCH(C5251,'PU Holds'!$B$14:$B$552,FALSE),MATCH(D5251,'PU Holds'!$B$14:$AF$14,FALSE)),0)</f>
        <v>0</v>
      </c>
      <c r="C5251" s="1165" t="str">
        <f t="shared" si="522"/>
        <v>PEXP355</v>
      </c>
      <c r="D5251" s="988" t="str">
        <f>'PU Holds'!$R$14</f>
        <v>Black 
RAL 9005</v>
      </c>
      <c r="E5251" s="1165" t="s">
        <v>27829</v>
      </c>
      <c r="F5251" s="1165" t="s">
        <v>27824</v>
      </c>
      <c r="G5251" s="1170" t="s">
        <v>27825</v>
      </c>
    </row>
    <row r="5252" spans="1:7" ht="15" customHeight="1">
      <c r="A5252" s="1165" t="str">
        <f t="shared" si="519"/>
        <v>PEXP355FLO</v>
      </c>
      <c r="B5252" s="1165">
        <f>IFERROR(INDEX('PU Holds'!$B$14:$AF$554,MATCH(C5252,'PU Holds'!$B$14:$B$552,FALSE),MATCH(D5252,'PU Holds'!$B$14:$AF$14,FALSE)),0)</f>
        <v>0</v>
      </c>
      <c r="C5252" s="1165" t="str">
        <f t="shared" si="522"/>
        <v>PEXP355</v>
      </c>
      <c r="D5252" s="988" t="str">
        <f>'PU Holds'!$S$14</f>
        <v>Fluo 
Orange</v>
      </c>
      <c r="E5252" s="1165" t="s">
        <v>27830</v>
      </c>
      <c r="F5252" s="1165" t="s">
        <v>27824</v>
      </c>
      <c r="G5252" s="1170" t="s">
        <v>27825</v>
      </c>
    </row>
    <row r="5253" spans="1:7" ht="15" customHeight="1">
      <c r="A5253" s="1165" t="str">
        <f t="shared" si="519"/>
        <v>PEXP355FLG</v>
      </c>
      <c r="B5253" s="1165">
        <f>IFERROR(INDEX('PU Holds'!$B$14:$AF$554,MATCH(C5253,'PU Holds'!$B$14:$B$552,FALSE),MATCH(D5253,'PU Holds'!$B$14:$AF$14,FALSE)),0)</f>
        <v>0</v>
      </c>
      <c r="C5253" s="1165" t="str">
        <f t="shared" si="522"/>
        <v>PEXP355</v>
      </c>
      <c r="D5253" s="988" t="str">
        <f>'PU Holds'!$T$14</f>
        <v>Fluo 
Green</v>
      </c>
      <c r="E5253" s="1165" t="s">
        <v>27831</v>
      </c>
      <c r="F5253" s="1165" t="s">
        <v>27824</v>
      </c>
      <c r="G5253" s="1170" t="s">
        <v>27825</v>
      </c>
    </row>
    <row r="5254" spans="1:7" ht="15" customHeight="1">
      <c r="A5254" s="1165" t="str">
        <f t="shared" si="519"/>
        <v>PEXP355FLP</v>
      </c>
      <c r="B5254" s="1165">
        <f>IFERROR(INDEX('PU Holds'!$B$14:$AF$554,MATCH(C5254,'PU Holds'!$B$14:$B$552,FALSE),MATCH(D5254,'PU Holds'!$B$14:$AF$14,FALSE)),0)</f>
        <v>0</v>
      </c>
      <c r="C5254" s="1165" t="str">
        <f t="shared" si="522"/>
        <v>PEXP355</v>
      </c>
      <c r="D5254" s="988" t="str">
        <f>'PU Holds'!$U$14</f>
        <v>Fluo 
Pink</v>
      </c>
      <c r="E5254" s="1165" t="s">
        <v>27832</v>
      </c>
      <c r="F5254" s="1165" t="s">
        <v>27824</v>
      </c>
      <c r="G5254" s="1170" t="s">
        <v>27825</v>
      </c>
    </row>
    <row r="5255" spans="1:7" ht="15" customHeight="1">
      <c r="A5255" s="1165" t="str">
        <f t="shared" si="519"/>
        <v>PEXP355VIO</v>
      </c>
      <c r="B5255" s="1165">
        <f>IFERROR(INDEX('PU Holds'!$B$14:$AF$554,MATCH(C5255,'PU Holds'!$B$14:$B$552,FALSE),MATCH(D5255,'PU Holds'!$B$14:$AF$14,FALSE)),0)</f>
        <v>0</v>
      </c>
      <c r="C5255" s="1165" t="str">
        <f t="shared" si="522"/>
        <v>PEXP355</v>
      </c>
      <c r="D5255" s="988" t="str">
        <f>'PU Holds'!$W$14</f>
        <v>Violet 
RAL 4008</v>
      </c>
      <c r="E5255" s="1165" t="s">
        <v>27833</v>
      </c>
      <c r="F5255" s="1165" t="s">
        <v>27824</v>
      </c>
      <c r="G5255" s="1170" t="s">
        <v>27825</v>
      </c>
    </row>
    <row r="5256" spans="1:7" ht="15" customHeight="1">
      <c r="A5256" s="1165" t="str">
        <f t="shared" si="519"/>
        <v>PEXP355MIN</v>
      </c>
      <c r="B5256" s="1165">
        <f>IFERROR(INDEX('PU Holds'!$B$14:$AF$554,MATCH(C5256,'PU Holds'!$B$14:$B$552,FALSE),MATCH(D5256,'PU Holds'!$B$14:$AF$14,FALSE)),0)</f>
        <v>0</v>
      </c>
      <c r="C5256" s="1165" t="str">
        <f t="shared" si="522"/>
        <v>PEXP355</v>
      </c>
      <c r="D5256" s="988" t="str">
        <f>'PU Holds'!$X$14</f>
        <v>Mint 
RAL 6027</v>
      </c>
      <c r="E5256" s="1165" t="s">
        <v>27834</v>
      </c>
      <c r="F5256" s="1165" t="s">
        <v>27824</v>
      </c>
      <c r="G5256" s="1170" t="s">
        <v>27825</v>
      </c>
    </row>
    <row r="5257" spans="1:7" ht="15" customHeight="1">
      <c r="A5257" s="1165" t="str">
        <f t="shared" si="519"/>
        <v>PEXP355PUK</v>
      </c>
      <c r="B5257" s="1165">
        <f>IFERROR(INDEX('PU Holds'!$B$14:$AF$554,MATCH(C5257,'PU Holds'!$B$14:$B$552,FALSE),MATCH(D5257,'PU Holds'!$B$14:$AF$14,FALSE)),0)</f>
        <v>0</v>
      </c>
      <c r="C5257" s="1165" t="str">
        <f t="shared" si="522"/>
        <v>PEXP355</v>
      </c>
      <c r="D5257" s="988" t="str">
        <f>'PU Holds'!$Z$14</f>
        <v>Green 
(Puke 16-09)</v>
      </c>
      <c r="E5257" s="1165" t="s">
        <v>27835</v>
      </c>
      <c r="F5257" s="1165" t="s">
        <v>27824</v>
      </c>
      <c r="G5257" s="1170" t="s">
        <v>27825</v>
      </c>
    </row>
    <row r="5258" spans="1:7" ht="15" customHeight="1">
      <c r="A5258" s="1165" t="str">
        <f t="shared" si="519"/>
        <v>PEXP355ORA</v>
      </c>
      <c r="B5258" s="1165">
        <f>IFERROR(INDEX('PU Holds'!$B$14:$AF$554,MATCH(C5258,'PU Holds'!$B$14:$B$552,FALSE),MATCH(D5258,'PU Holds'!$B$14:$AF$14,FALSE)),0)</f>
        <v>0</v>
      </c>
      <c r="C5258" s="1165" t="str">
        <f t="shared" si="522"/>
        <v>PEXP355</v>
      </c>
      <c r="D5258" s="988" t="str">
        <f>'PU Holds'!$AA$14</f>
        <v>US Orange
14-01</v>
      </c>
      <c r="E5258" s="1165" t="s">
        <v>27836</v>
      </c>
      <c r="F5258" s="1165" t="s">
        <v>27824</v>
      </c>
      <c r="G5258" s="1170" t="s">
        <v>27825</v>
      </c>
    </row>
    <row r="5259" spans="1:7" ht="15" customHeight="1">
      <c r="A5259" s="1165" t="str">
        <f t="shared" si="519"/>
        <v>PEXP355GRE</v>
      </c>
      <c r="B5259" s="1165">
        <f>IFERROR(INDEX('PU Holds'!$B$14:$AF$554,MATCH(C5259,'PU Holds'!$B$14:$B$552,FALSE),MATCH(D5259,'PU Holds'!$B$14:$AF$14,FALSE)),0)</f>
        <v>0</v>
      </c>
      <c r="C5259" s="1165" t="str">
        <f t="shared" si="522"/>
        <v>PEXP355</v>
      </c>
      <c r="D5259" s="988" t="str">
        <f>'PU Holds'!$AB$14</f>
        <v>US Green 
16 -16</v>
      </c>
      <c r="E5259" s="1165" t="s">
        <v>27837</v>
      </c>
      <c r="F5259" s="1165" t="s">
        <v>27824</v>
      </c>
      <c r="G5259" s="1170" t="s">
        <v>27825</v>
      </c>
    </row>
    <row r="5260" spans="1:7" ht="15" customHeight="1">
      <c r="A5260" s="1165" t="str">
        <f t="shared" si="519"/>
        <v>PEXP355WHI</v>
      </c>
      <c r="B5260" s="1165">
        <f>IFERROR(INDEX('PU Holds'!$B$14:$AF$554,MATCH(C5260,'PU Holds'!$B$14:$B$552,FALSE),MATCH(D5260,'PU Holds'!$B$14:$AF$14,FALSE)),0)</f>
        <v>0</v>
      </c>
      <c r="C5260" s="1165" t="str">
        <f t="shared" si="522"/>
        <v>PEXP355</v>
      </c>
      <c r="D5260" s="988" t="str">
        <f>'PU Holds'!$AC$14</f>
        <v>White 
RAL 9010</v>
      </c>
      <c r="E5260" s="1165" t="s">
        <v>27838</v>
      </c>
      <c r="F5260" s="1165" t="s">
        <v>27824</v>
      </c>
      <c r="G5260" s="1170" t="s">
        <v>27825</v>
      </c>
    </row>
    <row r="5261" spans="1:7" ht="15" customHeight="1">
      <c r="A5261" s="1165" t="str">
        <f t="shared" si="519"/>
        <v>PEXP355PUR</v>
      </c>
      <c r="B5261" s="1165">
        <f>IFERROR(INDEX('PU Holds'!$B$14:$AF$554,MATCH(C5261,'PU Holds'!$B$14:$B$552,FALSE),MATCH(D5261,'PU Holds'!$B$14:$AF$14,FALSE)),0)</f>
        <v>0</v>
      </c>
      <c r="C5261" s="1165" t="str">
        <f t="shared" si="522"/>
        <v>PEXP355</v>
      </c>
      <c r="D5261" s="988" t="str">
        <f>'PU Holds'!$AD$14</f>
        <v>US Purple</v>
      </c>
      <c r="E5261" s="1165" t="s">
        <v>27839</v>
      </c>
      <c r="F5261" s="1165" t="s">
        <v>27824</v>
      </c>
      <c r="G5261" s="1170" t="s">
        <v>27825</v>
      </c>
    </row>
    <row r="5262" spans="1:7" ht="15" customHeight="1">
      <c r="A5262" s="1165" t="str">
        <f t="shared" si="519"/>
        <v>PEXP356WHI</v>
      </c>
      <c r="B5262" s="1165">
        <f>IFERROR(INDEX('PE Holds'!$B$15:$AF$554,MATCH(C5262,'PE Holds'!$B$15:$B$552,FALSE),MATCH(D5262,'PE Holds'!$B$15:$AF$15,FALSE)),0)</f>
        <v>0</v>
      </c>
      <c r="C5262" s="1165" t="s">
        <v>28196</v>
      </c>
      <c r="D5262" s="1166" t="str">
        <f>'PE Holds'!$L$15</f>
        <v>White 
RAL 9016</v>
      </c>
      <c r="E5262" s="1165" t="s">
        <v>27838</v>
      </c>
      <c r="F5262" s="1165" t="s">
        <v>27824</v>
      </c>
      <c r="G5262" s="1170" t="s">
        <v>28040</v>
      </c>
    </row>
    <row r="5263" spans="1:7" ht="15" customHeight="1">
      <c r="A5263" s="1165" t="str">
        <f t="shared" si="519"/>
        <v>PEXP356YEL</v>
      </c>
      <c r="B5263" s="1165">
        <f>IFERROR(INDEX('PE Holds'!$B$15:$AF$554,MATCH(C5263,'PE Holds'!$B$15:$B$552,FALSE),MATCH(D5263,'PE Holds'!$B$15:$AF$15,FALSE)),0)</f>
        <v>0</v>
      </c>
      <c r="C5263" s="1165" t="str">
        <f>+C5262</f>
        <v>PEXP356</v>
      </c>
      <c r="D5263" s="988" t="str">
        <f>'PE Holds'!$M$15</f>
        <v>Yellow 
RAL 1026</v>
      </c>
      <c r="E5263" s="1165" t="s">
        <v>27823</v>
      </c>
      <c r="F5263" s="1165" t="s">
        <v>27824</v>
      </c>
      <c r="G5263" s="1170" t="s">
        <v>28040</v>
      </c>
    </row>
    <row r="5264" spans="1:7" ht="15" customHeight="1">
      <c r="A5264" s="1165" t="str">
        <f t="shared" ref="A5264:A5327" si="523">CONCATENATE(C5264,E5264)</f>
        <v>PEXP356GRE</v>
      </c>
      <c r="B5264" s="1165">
        <f>IFERROR(INDEX('PE Holds'!$B$15:$AF$554,MATCH(C5264,'PE Holds'!$B$15:$B$552,FALSE),MATCH(D5264,'PE Holds'!$B$15:$AF$15,FALSE)),0)</f>
        <v>0</v>
      </c>
      <c r="C5264" s="1165" t="str">
        <f t="shared" ref="C5264:C5275" si="524">+C5263</f>
        <v>PEXP356</v>
      </c>
      <c r="D5264" s="988" t="str">
        <f>'PE Holds'!$N$15</f>
        <v>Green 
RAL 6002</v>
      </c>
      <c r="E5264" s="1165" t="s">
        <v>27837</v>
      </c>
      <c r="F5264" s="1165" t="s">
        <v>27824</v>
      </c>
      <c r="G5264" s="1170" t="s">
        <v>28040</v>
      </c>
    </row>
    <row r="5265" spans="1:7" ht="15" customHeight="1">
      <c r="A5265" s="1165" t="str">
        <f t="shared" si="523"/>
        <v>PEXP356RED</v>
      </c>
      <c r="B5265" s="1165">
        <f>IFERROR(INDEX('PE Holds'!$B$15:$AF$554,MATCH(C5265,'PE Holds'!$B$15:$B$552,FALSE),MATCH(D5265,'PE Holds'!$B$15:$AF$15,FALSE)),0)</f>
        <v>0</v>
      </c>
      <c r="C5265" s="1165" t="str">
        <f t="shared" si="524"/>
        <v>PEXP356</v>
      </c>
      <c r="D5265" s="988" t="str">
        <f>'PE Holds'!$O$15</f>
        <v>Red 
RAL 3020</v>
      </c>
      <c r="E5265" s="1165" t="s">
        <v>27826</v>
      </c>
      <c r="F5265" s="1165" t="s">
        <v>27824</v>
      </c>
      <c r="G5265" s="1170" t="s">
        <v>28040</v>
      </c>
    </row>
    <row r="5266" spans="1:7" ht="15" customHeight="1">
      <c r="A5266" s="1165" t="str">
        <f t="shared" si="523"/>
        <v>PEXP356BLU</v>
      </c>
      <c r="B5266" s="1165">
        <f>IFERROR(INDEX('PE Holds'!$B$15:$AF$554,MATCH(C5266,'PE Holds'!$B$15:$B$552,FALSE),MATCH(D5266,'PE Holds'!$B$15:$AF$15,FALSE)),0)</f>
        <v>0</v>
      </c>
      <c r="C5266" s="1165" t="str">
        <f t="shared" si="524"/>
        <v>PEXP356</v>
      </c>
      <c r="D5266" s="988" t="str">
        <f>'PE Holds'!$P$15</f>
        <v>Blue 
RAL 5015</v>
      </c>
      <c r="E5266" s="1165" t="s">
        <v>27827</v>
      </c>
      <c r="F5266" s="1165" t="s">
        <v>27824</v>
      </c>
      <c r="G5266" s="1170" t="s">
        <v>28040</v>
      </c>
    </row>
    <row r="5267" spans="1:7" ht="15" customHeight="1">
      <c r="A5267" s="1165" t="str">
        <f t="shared" si="523"/>
        <v>PEXP356GRY</v>
      </c>
      <c r="B5267" s="1165">
        <f>IFERROR(INDEX('PE Holds'!$B$15:$AF$554,MATCH(C5267,'PE Holds'!$B$15:$B$552,FALSE),MATCH(D5267,'PE Holds'!$B$15:$AF$15,FALSE)),0)</f>
        <v>0</v>
      </c>
      <c r="C5267" s="1165" t="str">
        <f t="shared" si="524"/>
        <v>PEXP356</v>
      </c>
      <c r="D5267" s="988" t="str">
        <f>'PE Holds'!$Q$15</f>
        <v>Grey 
RAL 7001</v>
      </c>
      <c r="E5267" s="1165" t="s">
        <v>27828</v>
      </c>
      <c r="F5267" s="1165" t="s">
        <v>27824</v>
      </c>
      <c r="G5267" s="1170" t="s">
        <v>28040</v>
      </c>
    </row>
    <row r="5268" spans="1:7" ht="15" customHeight="1">
      <c r="A5268" s="1165" t="str">
        <f t="shared" si="523"/>
        <v>PEXP356BLK</v>
      </c>
      <c r="B5268" s="1165">
        <f>IFERROR(INDEX('PE Holds'!$B$15:$AF$554,MATCH(C5268,'PE Holds'!$B$15:$B$552,FALSE),MATCH(D5268,'PE Holds'!$B$15:$AF$15,FALSE)),0)</f>
        <v>0</v>
      </c>
      <c r="C5268" s="1165" t="str">
        <f t="shared" si="524"/>
        <v>PEXP356</v>
      </c>
      <c r="D5268" s="988" t="str">
        <f>'PE Holds'!$R$15</f>
        <v>Black 
RAL 9005</v>
      </c>
      <c r="E5268" s="1165" t="s">
        <v>27829</v>
      </c>
      <c r="F5268" s="1165" t="s">
        <v>27824</v>
      </c>
      <c r="G5268" s="1170" t="s">
        <v>28040</v>
      </c>
    </row>
    <row r="5269" spans="1:7" ht="15" customHeight="1">
      <c r="A5269" s="1165" t="str">
        <f t="shared" si="523"/>
        <v>PEXP356FLO</v>
      </c>
      <c r="B5269" s="1165">
        <f>IFERROR(INDEX('PE Holds'!$B$15:$AF$554,MATCH(C5269,'PE Holds'!$B$15:$B$552,FALSE),MATCH(D5269,'PE Holds'!$B$15:$AF$15,FALSE)),0)</f>
        <v>0</v>
      </c>
      <c r="C5269" s="1165" t="str">
        <f t="shared" si="524"/>
        <v>PEXP356</v>
      </c>
      <c r="D5269" s="988" t="str">
        <f>'PE Holds'!$S$15</f>
        <v>Fluo 
Orange</v>
      </c>
      <c r="E5269" s="1165" t="s">
        <v>27830</v>
      </c>
      <c r="F5269" s="1165" t="s">
        <v>27824</v>
      </c>
      <c r="G5269" s="1170" t="s">
        <v>28040</v>
      </c>
    </row>
    <row r="5270" spans="1:7" ht="15" customHeight="1">
      <c r="A5270" s="1165" t="str">
        <f t="shared" si="523"/>
        <v>PEXP356FLG</v>
      </c>
      <c r="B5270" s="1165">
        <f>IFERROR(INDEX('PE Holds'!$B$15:$AF$554,MATCH(C5270,'PE Holds'!$B$15:$B$552,FALSE),MATCH(D5270,'PE Holds'!$B$15:$AF$15,FALSE)),0)</f>
        <v>0</v>
      </c>
      <c r="C5270" s="1165" t="str">
        <f t="shared" si="524"/>
        <v>PEXP356</v>
      </c>
      <c r="D5270" s="988" t="str">
        <f>'PE Holds'!$T$15</f>
        <v>Fluo 
Green</v>
      </c>
      <c r="E5270" s="1165" t="s">
        <v>27831</v>
      </c>
      <c r="F5270" s="1165" t="s">
        <v>27824</v>
      </c>
      <c r="G5270" s="1170" t="s">
        <v>28040</v>
      </c>
    </row>
    <row r="5271" spans="1:7" ht="15" customHeight="1">
      <c r="A5271" s="1165" t="str">
        <f t="shared" si="523"/>
        <v>PEXP356FLP</v>
      </c>
      <c r="B5271" s="1165">
        <f>IFERROR(INDEX('PE Holds'!$B$15:$AF$554,MATCH(C5271,'PE Holds'!$B$15:$B$552,FALSE),MATCH(D5271,'PE Holds'!$B$15:$AF$15,FALSE)),0)</f>
        <v>0</v>
      </c>
      <c r="C5271" s="1165" t="str">
        <f t="shared" si="524"/>
        <v>PEXP356</v>
      </c>
      <c r="D5271" s="988" t="str">
        <f>'PE Holds'!$U$15</f>
        <v>Fluo 
Pink</v>
      </c>
      <c r="E5271" s="1165" t="s">
        <v>27832</v>
      </c>
      <c r="F5271" s="1165" t="s">
        <v>27824</v>
      </c>
      <c r="G5271" s="1170" t="s">
        <v>28040</v>
      </c>
    </row>
    <row r="5272" spans="1:7" ht="15" customHeight="1">
      <c r="A5272" s="1165" t="str">
        <f t="shared" si="523"/>
        <v>PEXP356FLY</v>
      </c>
      <c r="B5272" s="1165">
        <f>IFERROR(INDEX('PE Holds'!$B$15:$AF$554,MATCH(C5272,'PE Holds'!$B$15:$B$552,FALSE),MATCH(D5272,'PE Holds'!$B$15:$AF$15,FALSE)),0)</f>
        <v>0</v>
      </c>
      <c r="C5272" s="1165" t="str">
        <f t="shared" si="524"/>
        <v>PEXP356</v>
      </c>
      <c r="D5272" s="988" t="str">
        <f>'PE Holds'!$V$15</f>
        <v>Fluo 
Yellow</v>
      </c>
      <c r="E5272" s="1165" t="s">
        <v>28041</v>
      </c>
      <c r="F5272" s="1165" t="s">
        <v>27824</v>
      </c>
      <c r="G5272" s="1170" t="s">
        <v>28040</v>
      </c>
    </row>
    <row r="5273" spans="1:7" ht="15" customHeight="1">
      <c r="A5273" s="1165" t="str">
        <f t="shared" si="523"/>
        <v>PEXP356VIO</v>
      </c>
      <c r="B5273" s="1165">
        <f>IFERROR(INDEX('PE Holds'!$B$15:$AF$554,MATCH(C5273,'PE Holds'!$B$15:$B$552,FALSE),MATCH(D5273,'PE Holds'!$B$15:$AF$15,FALSE)),0)</f>
        <v>0</v>
      </c>
      <c r="C5273" s="1165" t="str">
        <f t="shared" si="524"/>
        <v>PEXP356</v>
      </c>
      <c r="D5273" s="988" t="str">
        <f>'PE Holds'!$W$15</f>
        <v>Violet 
RAL 4008</v>
      </c>
      <c r="E5273" s="1165" t="s">
        <v>27833</v>
      </c>
      <c r="F5273" s="1165" t="s">
        <v>27824</v>
      </c>
      <c r="G5273" s="1170" t="s">
        <v>28040</v>
      </c>
    </row>
    <row r="5274" spans="1:7" ht="15" customHeight="1">
      <c r="A5274" s="1165" t="str">
        <f t="shared" si="523"/>
        <v>PEXP356MIN</v>
      </c>
      <c r="B5274" s="1165">
        <f>IFERROR(INDEX('PE Holds'!$B$15:$AF$554,MATCH(C5274,'PE Holds'!$B$15:$B$552,FALSE),MATCH(D5274,'PE Holds'!$B$15:$AF$15,FALSE)),0)</f>
        <v>0</v>
      </c>
      <c r="C5274" s="1165" t="str">
        <f t="shared" si="524"/>
        <v>PEXP356</v>
      </c>
      <c r="D5274" s="988" t="str">
        <f>'PE Holds'!$X$15</f>
        <v>Mint 
RAL 6027</v>
      </c>
      <c r="E5274" s="1165" t="s">
        <v>27834</v>
      </c>
      <c r="F5274" s="1165" t="s">
        <v>27824</v>
      </c>
      <c r="G5274" s="1170" t="s">
        <v>28040</v>
      </c>
    </row>
    <row r="5275" spans="1:7" ht="15" customHeight="1">
      <c r="A5275" s="1165" t="str">
        <f t="shared" si="523"/>
        <v>PEXP356ORA</v>
      </c>
      <c r="B5275" s="1165">
        <f>IFERROR(INDEX('PE Holds'!$B$15:$AF$554,MATCH(C5275,'PE Holds'!$B$15:$B$552,FALSE),MATCH(D5275,'PE Holds'!$B$15:$AF$15,FALSE)),0)</f>
        <v>0</v>
      </c>
      <c r="C5275" s="1165" t="str">
        <f t="shared" si="524"/>
        <v>PEXP356</v>
      </c>
      <c r="D5275" s="988" t="str">
        <f>'PE Holds'!$Y$15</f>
        <v>Pure Orange</v>
      </c>
      <c r="E5275" s="1165" t="s">
        <v>27836</v>
      </c>
      <c r="F5275" s="1165" t="s">
        <v>27824</v>
      </c>
      <c r="G5275" s="1170" t="s">
        <v>28040</v>
      </c>
    </row>
    <row r="5276" spans="1:7" ht="15" customHeight="1">
      <c r="A5276" s="1165" t="str">
        <f t="shared" si="523"/>
        <v>PEXP357WHI</v>
      </c>
      <c r="B5276" s="1165">
        <f>IFERROR(INDEX('PE Holds'!$B$15:$AF$554,MATCH(C5276,'PE Holds'!$B$15:$B$552,FALSE),MATCH(D5276,'PE Holds'!$B$15:$AF$15,FALSE)),0)</f>
        <v>0</v>
      </c>
      <c r="C5276" s="1165" t="s">
        <v>28197</v>
      </c>
      <c r="D5276" s="1166" t="str">
        <f>'PE Holds'!$L$15</f>
        <v>White 
RAL 9016</v>
      </c>
      <c r="E5276" s="1165" t="s">
        <v>27838</v>
      </c>
      <c r="F5276" s="1165" t="s">
        <v>27824</v>
      </c>
      <c r="G5276" s="1170" t="s">
        <v>28040</v>
      </c>
    </row>
    <row r="5277" spans="1:7" ht="15" customHeight="1">
      <c r="A5277" s="1165" t="str">
        <f t="shared" si="523"/>
        <v>PEXP357YEL</v>
      </c>
      <c r="B5277" s="1165">
        <f>IFERROR(INDEX('PE Holds'!$B$15:$AF$554,MATCH(C5277,'PE Holds'!$B$15:$B$552,FALSE),MATCH(D5277,'PE Holds'!$B$15:$AF$15,FALSE)),0)</f>
        <v>0</v>
      </c>
      <c r="C5277" s="1165" t="str">
        <f>+C5276</f>
        <v>PEXP357</v>
      </c>
      <c r="D5277" s="988" t="str">
        <f>'PE Holds'!$M$15</f>
        <v>Yellow 
RAL 1026</v>
      </c>
      <c r="E5277" s="1165" t="s">
        <v>27823</v>
      </c>
      <c r="F5277" s="1165" t="s">
        <v>27824</v>
      </c>
      <c r="G5277" s="1170" t="s">
        <v>28040</v>
      </c>
    </row>
    <row r="5278" spans="1:7" ht="15" customHeight="1">
      <c r="A5278" s="1165" t="str">
        <f t="shared" si="523"/>
        <v>PEXP357GRE</v>
      </c>
      <c r="B5278" s="1165">
        <f>IFERROR(INDEX('PE Holds'!$B$15:$AF$554,MATCH(C5278,'PE Holds'!$B$15:$B$552,FALSE),MATCH(D5278,'PE Holds'!$B$15:$AF$15,FALSE)),0)</f>
        <v>0</v>
      </c>
      <c r="C5278" s="1165" t="str">
        <f t="shared" ref="C5278:C5289" si="525">+C5277</f>
        <v>PEXP357</v>
      </c>
      <c r="D5278" s="988" t="str">
        <f>'PE Holds'!$N$15</f>
        <v>Green 
RAL 6002</v>
      </c>
      <c r="E5278" s="1165" t="s">
        <v>27837</v>
      </c>
      <c r="F5278" s="1165" t="s">
        <v>27824</v>
      </c>
      <c r="G5278" s="1170" t="s">
        <v>28040</v>
      </c>
    </row>
    <row r="5279" spans="1:7" ht="15" customHeight="1">
      <c r="A5279" s="1165" t="str">
        <f t="shared" si="523"/>
        <v>PEXP357RED</v>
      </c>
      <c r="B5279" s="1165">
        <f>IFERROR(INDEX('PE Holds'!$B$15:$AF$554,MATCH(C5279,'PE Holds'!$B$15:$B$552,FALSE),MATCH(D5279,'PE Holds'!$B$15:$AF$15,FALSE)),0)</f>
        <v>0</v>
      </c>
      <c r="C5279" s="1165" t="str">
        <f t="shared" si="525"/>
        <v>PEXP357</v>
      </c>
      <c r="D5279" s="988" t="str">
        <f>'PE Holds'!$O$15</f>
        <v>Red 
RAL 3020</v>
      </c>
      <c r="E5279" s="1165" t="s">
        <v>27826</v>
      </c>
      <c r="F5279" s="1165" t="s">
        <v>27824</v>
      </c>
      <c r="G5279" s="1170" t="s">
        <v>28040</v>
      </c>
    </row>
    <row r="5280" spans="1:7" ht="15" customHeight="1">
      <c r="A5280" s="1165" t="str">
        <f t="shared" si="523"/>
        <v>PEXP357BLU</v>
      </c>
      <c r="B5280" s="1165">
        <f>IFERROR(INDEX('PE Holds'!$B$15:$AF$554,MATCH(C5280,'PE Holds'!$B$15:$B$552,FALSE),MATCH(D5280,'PE Holds'!$B$15:$AF$15,FALSE)),0)</f>
        <v>0</v>
      </c>
      <c r="C5280" s="1165" t="str">
        <f t="shared" si="525"/>
        <v>PEXP357</v>
      </c>
      <c r="D5280" s="988" t="str">
        <f>'PE Holds'!$P$15</f>
        <v>Blue 
RAL 5015</v>
      </c>
      <c r="E5280" s="1165" t="s">
        <v>27827</v>
      </c>
      <c r="F5280" s="1165" t="s">
        <v>27824</v>
      </c>
      <c r="G5280" s="1170" t="s">
        <v>28040</v>
      </c>
    </row>
    <row r="5281" spans="1:7" ht="15" customHeight="1">
      <c r="A5281" s="1165" t="str">
        <f t="shared" si="523"/>
        <v>PEXP357GRY</v>
      </c>
      <c r="B5281" s="1165">
        <f>IFERROR(INDEX('PE Holds'!$B$15:$AF$554,MATCH(C5281,'PE Holds'!$B$15:$B$552,FALSE),MATCH(D5281,'PE Holds'!$B$15:$AF$15,FALSE)),0)</f>
        <v>0</v>
      </c>
      <c r="C5281" s="1165" t="str">
        <f t="shared" si="525"/>
        <v>PEXP357</v>
      </c>
      <c r="D5281" s="988" t="str">
        <f>'PE Holds'!$Q$15</f>
        <v>Grey 
RAL 7001</v>
      </c>
      <c r="E5281" s="1165" t="s">
        <v>27828</v>
      </c>
      <c r="F5281" s="1165" t="s">
        <v>27824</v>
      </c>
      <c r="G5281" s="1170" t="s">
        <v>28040</v>
      </c>
    </row>
    <row r="5282" spans="1:7" ht="15" customHeight="1">
      <c r="A5282" s="1165" t="str">
        <f t="shared" si="523"/>
        <v>PEXP357BLK</v>
      </c>
      <c r="B5282" s="1165">
        <f>IFERROR(INDEX('PE Holds'!$B$15:$AF$554,MATCH(C5282,'PE Holds'!$B$15:$B$552,FALSE),MATCH(D5282,'PE Holds'!$B$15:$AF$15,FALSE)),0)</f>
        <v>0</v>
      </c>
      <c r="C5282" s="1165" t="str">
        <f t="shared" si="525"/>
        <v>PEXP357</v>
      </c>
      <c r="D5282" s="988" t="str">
        <f>'PE Holds'!$R$15</f>
        <v>Black 
RAL 9005</v>
      </c>
      <c r="E5282" s="1165" t="s">
        <v>27829</v>
      </c>
      <c r="F5282" s="1165" t="s">
        <v>27824</v>
      </c>
      <c r="G5282" s="1170" t="s">
        <v>28040</v>
      </c>
    </row>
    <row r="5283" spans="1:7" ht="15" customHeight="1">
      <c r="A5283" s="1165" t="str">
        <f t="shared" si="523"/>
        <v>PEXP357FLO</v>
      </c>
      <c r="B5283" s="1165">
        <f>IFERROR(INDEX('PE Holds'!$B$15:$AF$554,MATCH(C5283,'PE Holds'!$B$15:$B$552,FALSE),MATCH(D5283,'PE Holds'!$B$15:$AF$15,FALSE)),0)</f>
        <v>0</v>
      </c>
      <c r="C5283" s="1165" t="str">
        <f t="shared" si="525"/>
        <v>PEXP357</v>
      </c>
      <c r="D5283" s="988" t="str">
        <f>'PE Holds'!$S$15</f>
        <v>Fluo 
Orange</v>
      </c>
      <c r="E5283" s="1165" t="s">
        <v>27830</v>
      </c>
      <c r="F5283" s="1165" t="s">
        <v>27824</v>
      </c>
      <c r="G5283" s="1170" t="s">
        <v>28040</v>
      </c>
    </row>
    <row r="5284" spans="1:7" ht="15" customHeight="1">
      <c r="A5284" s="1165" t="str">
        <f t="shared" si="523"/>
        <v>PEXP357FLG</v>
      </c>
      <c r="B5284" s="1165">
        <f>IFERROR(INDEX('PE Holds'!$B$15:$AF$554,MATCH(C5284,'PE Holds'!$B$15:$B$552,FALSE),MATCH(D5284,'PE Holds'!$B$15:$AF$15,FALSE)),0)</f>
        <v>0</v>
      </c>
      <c r="C5284" s="1165" t="str">
        <f t="shared" si="525"/>
        <v>PEXP357</v>
      </c>
      <c r="D5284" s="988" t="str">
        <f>'PE Holds'!$T$15</f>
        <v>Fluo 
Green</v>
      </c>
      <c r="E5284" s="1165" t="s">
        <v>27831</v>
      </c>
      <c r="F5284" s="1165" t="s">
        <v>27824</v>
      </c>
      <c r="G5284" s="1170" t="s">
        <v>28040</v>
      </c>
    </row>
    <row r="5285" spans="1:7" ht="15" customHeight="1">
      <c r="A5285" s="1165" t="str">
        <f t="shared" si="523"/>
        <v>PEXP357FLP</v>
      </c>
      <c r="B5285" s="1165">
        <f>IFERROR(INDEX('PE Holds'!$B$15:$AF$554,MATCH(C5285,'PE Holds'!$B$15:$B$552,FALSE),MATCH(D5285,'PE Holds'!$B$15:$AF$15,FALSE)),0)</f>
        <v>0</v>
      </c>
      <c r="C5285" s="1165" t="str">
        <f t="shared" si="525"/>
        <v>PEXP357</v>
      </c>
      <c r="D5285" s="988" t="str">
        <f>'PE Holds'!$U$15</f>
        <v>Fluo 
Pink</v>
      </c>
      <c r="E5285" s="1165" t="s">
        <v>27832</v>
      </c>
      <c r="F5285" s="1165" t="s">
        <v>27824</v>
      </c>
      <c r="G5285" s="1170" t="s">
        <v>28040</v>
      </c>
    </row>
    <row r="5286" spans="1:7" ht="15" customHeight="1">
      <c r="A5286" s="1165" t="str">
        <f t="shared" si="523"/>
        <v>PEXP357FLY</v>
      </c>
      <c r="B5286" s="1165">
        <f>IFERROR(INDEX('PE Holds'!$B$15:$AF$554,MATCH(C5286,'PE Holds'!$B$15:$B$552,FALSE),MATCH(D5286,'PE Holds'!$B$15:$AF$15,FALSE)),0)</f>
        <v>0</v>
      </c>
      <c r="C5286" s="1165" t="str">
        <f t="shared" si="525"/>
        <v>PEXP357</v>
      </c>
      <c r="D5286" s="988" t="str">
        <f>'PE Holds'!$V$15</f>
        <v>Fluo 
Yellow</v>
      </c>
      <c r="E5286" s="1165" t="s">
        <v>28041</v>
      </c>
      <c r="F5286" s="1165" t="s">
        <v>27824</v>
      </c>
      <c r="G5286" s="1170" t="s">
        <v>28040</v>
      </c>
    </row>
    <row r="5287" spans="1:7" ht="15" customHeight="1">
      <c r="A5287" s="1165" t="str">
        <f t="shared" si="523"/>
        <v>PEXP357VIO</v>
      </c>
      <c r="B5287" s="1165">
        <f>IFERROR(INDEX('PE Holds'!$B$15:$AF$554,MATCH(C5287,'PE Holds'!$B$15:$B$552,FALSE),MATCH(D5287,'PE Holds'!$B$15:$AF$15,FALSE)),0)</f>
        <v>0</v>
      </c>
      <c r="C5287" s="1165" t="str">
        <f t="shared" si="525"/>
        <v>PEXP357</v>
      </c>
      <c r="D5287" s="988" t="str">
        <f>'PE Holds'!$W$15</f>
        <v>Violet 
RAL 4008</v>
      </c>
      <c r="E5287" s="1165" t="s">
        <v>27833</v>
      </c>
      <c r="F5287" s="1165" t="s">
        <v>27824</v>
      </c>
      <c r="G5287" s="1170" t="s">
        <v>28040</v>
      </c>
    </row>
    <row r="5288" spans="1:7" ht="15" customHeight="1">
      <c r="A5288" s="1165" t="str">
        <f t="shared" si="523"/>
        <v>PEXP357MIN</v>
      </c>
      <c r="B5288" s="1165">
        <f>IFERROR(INDEX('PE Holds'!$B$15:$AF$554,MATCH(C5288,'PE Holds'!$B$15:$B$552,FALSE),MATCH(D5288,'PE Holds'!$B$15:$AF$15,FALSE)),0)</f>
        <v>0</v>
      </c>
      <c r="C5288" s="1165" t="str">
        <f t="shared" si="525"/>
        <v>PEXP357</v>
      </c>
      <c r="D5288" s="988" t="str">
        <f>'PE Holds'!$X$15</f>
        <v>Mint 
RAL 6027</v>
      </c>
      <c r="E5288" s="1165" t="s">
        <v>27834</v>
      </c>
      <c r="F5288" s="1165" t="s">
        <v>27824</v>
      </c>
      <c r="G5288" s="1170" t="s">
        <v>28040</v>
      </c>
    </row>
    <row r="5289" spans="1:7" ht="15" customHeight="1">
      <c r="A5289" s="1165" t="str">
        <f t="shared" si="523"/>
        <v>PEXP357ORA</v>
      </c>
      <c r="B5289" s="1165">
        <f>IFERROR(INDEX('PE Holds'!$B$15:$AF$554,MATCH(C5289,'PE Holds'!$B$15:$B$552,FALSE),MATCH(D5289,'PE Holds'!$B$15:$AF$15,FALSE)),0)</f>
        <v>0</v>
      </c>
      <c r="C5289" s="1165" t="str">
        <f t="shared" si="525"/>
        <v>PEXP357</v>
      </c>
      <c r="D5289" s="988" t="str">
        <f>'PE Holds'!$Y$15</f>
        <v>Pure Orange</v>
      </c>
      <c r="E5289" s="1165" t="s">
        <v>27836</v>
      </c>
      <c r="F5289" s="1165" t="s">
        <v>27824</v>
      </c>
      <c r="G5289" s="1170" t="s">
        <v>28040</v>
      </c>
    </row>
    <row r="5290" spans="1:7" ht="15" customHeight="1">
      <c r="A5290" s="1165" t="str">
        <f t="shared" si="523"/>
        <v>PEXP358WHI</v>
      </c>
      <c r="B5290" s="1165">
        <f>IFERROR(INDEX('PE Holds'!$B$15:$AF$554,MATCH(C5290,'PE Holds'!$B$15:$B$552,FALSE),MATCH(D5290,'PE Holds'!$B$15:$AF$15,FALSE)),0)</f>
        <v>0</v>
      </c>
      <c r="C5290" s="1165" t="s">
        <v>28198</v>
      </c>
      <c r="D5290" s="1166" t="str">
        <f>'PE Holds'!$L$15</f>
        <v>White 
RAL 9016</v>
      </c>
      <c r="E5290" s="1165" t="s">
        <v>27838</v>
      </c>
      <c r="F5290" s="1165" t="s">
        <v>27824</v>
      </c>
      <c r="G5290" s="1170" t="s">
        <v>28040</v>
      </c>
    </row>
    <row r="5291" spans="1:7" ht="15" customHeight="1">
      <c r="A5291" s="1165" t="str">
        <f t="shared" si="523"/>
        <v>PEXP358YEL</v>
      </c>
      <c r="B5291" s="1165">
        <f>IFERROR(INDEX('PE Holds'!$B$15:$AF$554,MATCH(C5291,'PE Holds'!$B$15:$B$552,FALSE),MATCH(D5291,'PE Holds'!$B$15:$AF$15,FALSE)),0)</f>
        <v>0</v>
      </c>
      <c r="C5291" s="1165" t="str">
        <f>+C5290</f>
        <v>PEXP358</v>
      </c>
      <c r="D5291" s="988" t="str">
        <f>'PE Holds'!$M$15</f>
        <v>Yellow 
RAL 1026</v>
      </c>
      <c r="E5291" s="1165" t="s">
        <v>27823</v>
      </c>
      <c r="F5291" s="1165" t="s">
        <v>27824</v>
      </c>
      <c r="G5291" s="1170" t="s">
        <v>28040</v>
      </c>
    </row>
    <row r="5292" spans="1:7" ht="15" customHeight="1">
      <c r="A5292" s="1165" t="str">
        <f t="shared" si="523"/>
        <v>PEXP358GRE</v>
      </c>
      <c r="B5292" s="1165">
        <f>IFERROR(INDEX('PE Holds'!$B$15:$AF$554,MATCH(C5292,'PE Holds'!$B$15:$B$552,FALSE),MATCH(D5292,'PE Holds'!$B$15:$AF$15,FALSE)),0)</f>
        <v>0</v>
      </c>
      <c r="C5292" s="1165" t="str">
        <f t="shared" ref="C5292:C5303" si="526">+C5291</f>
        <v>PEXP358</v>
      </c>
      <c r="D5292" s="988" t="str">
        <f>'PE Holds'!$N$15</f>
        <v>Green 
RAL 6002</v>
      </c>
      <c r="E5292" s="1165" t="s">
        <v>27837</v>
      </c>
      <c r="F5292" s="1165" t="s">
        <v>27824</v>
      </c>
      <c r="G5292" s="1170" t="s">
        <v>28040</v>
      </c>
    </row>
    <row r="5293" spans="1:7" ht="15" customHeight="1">
      <c r="A5293" s="1165" t="str">
        <f t="shared" si="523"/>
        <v>PEXP358RED</v>
      </c>
      <c r="B5293" s="1165">
        <f>IFERROR(INDEX('PE Holds'!$B$15:$AF$554,MATCH(C5293,'PE Holds'!$B$15:$B$552,FALSE),MATCH(D5293,'PE Holds'!$B$15:$AF$15,FALSE)),0)</f>
        <v>0</v>
      </c>
      <c r="C5293" s="1165" t="str">
        <f t="shared" si="526"/>
        <v>PEXP358</v>
      </c>
      <c r="D5293" s="988" t="str">
        <f>'PE Holds'!$O$15</f>
        <v>Red 
RAL 3020</v>
      </c>
      <c r="E5293" s="1165" t="s">
        <v>27826</v>
      </c>
      <c r="F5293" s="1165" t="s">
        <v>27824</v>
      </c>
      <c r="G5293" s="1170" t="s">
        <v>28040</v>
      </c>
    </row>
    <row r="5294" spans="1:7" ht="15" customHeight="1">
      <c r="A5294" s="1165" t="str">
        <f t="shared" si="523"/>
        <v>PEXP358BLU</v>
      </c>
      <c r="B5294" s="1165">
        <f>IFERROR(INDEX('PE Holds'!$B$15:$AF$554,MATCH(C5294,'PE Holds'!$B$15:$B$552,FALSE),MATCH(D5294,'PE Holds'!$B$15:$AF$15,FALSE)),0)</f>
        <v>0</v>
      </c>
      <c r="C5294" s="1165" t="str">
        <f t="shared" si="526"/>
        <v>PEXP358</v>
      </c>
      <c r="D5294" s="988" t="str">
        <f>'PE Holds'!$P$15</f>
        <v>Blue 
RAL 5015</v>
      </c>
      <c r="E5294" s="1165" t="s">
        <v>27827</v>
      </c>
      <c r="F5294" s="1165" t="s">
        <v>27824</v>
      </c>
      <c r="G5294" s="1170" t="s">
        <v>28040</v>
      </c>
    </row>
    <row r="5295" spans="1:7" ht="15" customHeight="1">
      <c r="A5295" s="1165" t="str">
        <f t="shared" si="523"/>
        <v>PEXP358GRY</v>
      </c>
      <c r="B5295" s="1165">
        <f>IFERROR(INDEX('PE Holds'!$B$15:$AF$554,MATCH(C5295,'PE Holds'!$B$15:$B$552,FALSE),MATCH(D5295,'PE Holds'!$B$15:$AF$15,FALSE)),0)</f>
        <v>0</v>
      </c>
      <c r="C5295" s="1165" t="str">
        <f t="shared" si="526"/>
        <v>PEXP358</v>
      </c>
      <c r="D5295" s="988" t="str">
        <f>'PE Holds'!$Q$15</f>
        <v>Grey 
RAL 7001</v>
      </c>
      <c r="E5295" s="1165" t="s">
        <v>27828</v>
      </c>
      <c r="F5295" s="1165" t="s">
        <v>27824</v>
      </c>
      <c r="G5295" s="1170" t="s">
        <v>28040</v>
      </c>
    </row>
    <row r="5296" spans="1:7" ht="15" customHeight="1">
      <c r="A5296" s="1165" t="str">
        <f t="shared" si="523"/>
        <v>PEXP358BLK</v>
      </c>
      <c r="B5296" s="1165">
        <f>IFERROR(INDEX('PE Holds'!$B$15:$AF$554,MATCH(C5296,'PE Holds'!$B$15:$B$552,FALSE),MATCH(D5296,'PE Holds'!$B$15:$AF$15,FALSE)),0)</f>
        <v>0</v>
      </c>
      <c r="C5296" s="1165" t="str">
        <f t="shared" si="526"/>
        <v>PEXP358</v>
      </c>
      <c r="D5296" s="988" t="str">
        <f>'PE Holds'!$R$15</f>
        <v>Black 
RAL 9005</v>
      </c>
      <c r="E5296" s="1165" t="s">
        <v>27829</v>
      </c>
      <c r="F5296" s="1165" t="s">
        <v>27824</v>
      </c>
      <c r="G5296" s="1170" t="s">
        <v>28040</v>
      </c>
    </row>
    <row r="5297" spans="1:7" ht="15" customHeight="1">
      <c r="A5297" s="1165" t="str">
        <f t="shared" si="523"/>
        <v>PEXP358FLO</v>
      </c>
      <c r="B5297" s="1165">
        <f>IFERROR(INDEX('PE Holds'!$B$15:$AF$554,MATCH(C5297,'PE Holds'!$B$15:$B$552,FALSE),MATCH(D5297,'PE Holds'!$B$15:$AF$15,FALSE)),0)</f>
        <v>0</v>
      </c>
      <c r="C5297" s="1165" t="str">
        <f t="shared" si="526"/>
        <v>PEXP358</v>
      </c>
      <c r="D5297" s="988" t="str">
        <f>'PE Holds'!$S$15</f>
        <v>Fluo 
Orange</v>
      </c>
      <c r="E5297" s="1165" t="s">
        <v>27830</v>
      </c>
      <c r="F5297" s="1165" t="s">
        <v>27824</v>
      </c>
      <c r="G5297" s="1170" t="s">
        <v>28040</v>
      </c>
    </row>
    <row r="5298" spans="1:7" ht="15" customHeight="1">
      <c r="A5298" s="1165" t="str">
        <f t="shared" si="523"/>
        <v>PEXP358FLG</v>
      </c>
      <c r="B5298" s="1165">
        <f>IFERROR(INDEX('PE Holds'!$B$15:$AF$554,MATCH(C5298,'PE Holds'!$B$15:$B$552,FALSE),MATCH(D5298,'PE Holds'!$B$15:$AF$15,FALSE)),0)</f>
        <v>0</v>
      </c>
      <c r="C5298" s="1165" t="str">
        <f t="shared" si="526"/>
        <v>PEXP358</v>
      </c>
      <c r="D5298" s="988" t="str">
        <f>'PE Holds'!$T$15</f>
        <v>Fluo 
Green</v>
      </c>
      <c r="E5298" s="1165" t="s">
        <v>27831</v>
      </c>
      <c r="F5298" s="1165" t="s">
        <v>27824</v>
      </c>
      <c r="G5298" s="1170" t="s">
        <v>28040</v>
      </c>
    </row>
    <row r="5299" spans="1:7" ht="15" customHeight="1">
      <c r="A5299" s="1165" t="str">
        <f t="shared" si="523"/>
        <v>PEXP358FLP</v>
      </c>
      <c r="B5299" s="1165">
        <f>IFERROR(INDEX('PE Holds'!$B$15:$AF$554,MATCH(C5299,'PE Holds'!$B$15:$B$552,FALSE),MATCH(D5299,'PE Holds'!$B$15:$AF$15,FALSE)),0)</f>
        <v>0</v>
      </c>
      <c r="C5299" s="1165" t="str">
        <f t="shared" si="526"/>
        <v>PEXP358</v>
      </c>
      <c r="D5299" s="988" t="str">
        <f>'PE Holds'!$U$15</f>
        <v>Fluo 
Pink</v>
      </c>
      <c r="E5299" s="1165" t="s">
        <v>27832</v>
      </c>
      <c r="F5299" s="1165" t="s">
        <v>27824</v>
      </c>
      <c r="G5299" s="1170" t="s">
        <v>28040</v>
      </c>
    </row>
    <row r="5300" spans="1:7" ht="15" customHeight="1">
      <c r="A5300" s="1165" t="str">
        <f t="shared" si="523"/>
        <v>PEXP358FLY</v>
      </c>
      <c r="B5300" s="1165">
        <f>IFERROR(INDEX('PE Holds'!$B$15:$AF$554,MATCH(C5300,'PE Holds'!$B$15:$B$552,FALSE),MATCH(D5300,'PE Holds'!$B$15:$AF$15,FALSE)),0)</f>
        <v>0</v>
      </c>
      <c r="C5300" s="1165" t="str">
        <f t="shared" si="526"/>
        <v>PEXP358</v>
      </c>
      <c r="D5300" s="988" t="str">
        <f>'PE Holds'!$V$15</f>
        <v>Fluo 
Yellow</v>
      </c>
      <c r="E5300" s="1165" t="s">
        <v>28041</v>
      </c>
      <c r="F5300" s="1165" t="s">
        <v>27824</v>
      </c>
      <c r="G5300" s="1170" t="s">
        <v>28040</v>
      </c>
    </row>
    <row r="5301" spans="1:7" ht="15" customHeight="1">
      <c r="A5301" s="1165" t="str">
        <f t="shared" si="523"/>
        <v>PEXP358VIO</v>
      </c>
      <c r="B5301" s="1165">
        <f>IFERROR(INDEX('PE Holds'!$B$15:$AF$554,MATCH(C5301,'PE Holds'!$B$15:$B$552,FALSE),MATCH(D5301,'PE Holds'!$B$15:$AF$15,FALSE)),0)</f>
        <v>0</v>
      </c>
      <c r="C5301" s="1165" t="str">
        <f t="shared" si="526"/>
        <v>PEXP358</v>
      </c>
      <c r="D5301" s="988" t="str">
        <f>'PE Holds'!$W$15</f>
        <v>Violet 
RAL 4008</v>
      </c>
      <c r="E5301" s="1165" t="s">
        <v>27833</v>
      </c>
      <c r="F5301" s="1165" t="s">
        <v>27824</v>
      </c>
      <c r="G5301" s="1170" t="s">
        <v>28040</v>
      </c>
    </row>
    <row r="5302" spans="1:7" ht="15" customHeight="1">
      <c r="A5302" s="1165" t="str">
        <f t="shared" si="523"/>
        <v>PEXP358MIN</v>
      </c>
      <c r="B5302" s="1165">
        <f>IFERROR(INDEX('PE Holds'!$B$15:$AF$554,MATCH(C5302,'PE Holds'!$B$15:$B$552,FALSE),MATCH(D5302,'PE Holds'!$B$15:$AF$15,FALSE)),0)</f>
        <v>0</v>
      </c>
      <c r="C5302" s="1165" t="str">
        <f t="shared" si="526"/>
        <v>PEXP358</v>
      </c>
      <c r="D5302" s="988" t="str">
        <f>'PE Holds'!$X$15</f>
        <v>Mint 
RAL 6027</v>
      </c>
      <c r="E5302" s="1165" t="s">
        <v>27834</v>
      </c>
      <c r="F5302" s="1165" t="s">
        <v>27824</v>
      </c>
      <c r="G5302" s="1170" t="s">
        <v>28040</v>
      </c>
    </row>
    <row r="5303" spans="1:7" ht="15" customHeight="1">
      <c r="A5303" s="1165" t="str">
        <f t="shared" si="523"/>
        <v>PEXP358ORA</v>
      </c>
      <c r="B5303" s="1165">
        <f>IFERROR(INDEX('PE Holds'!$B$15:$AF$554,MATCH(C5303,'PE Holds'!$B$15:$B$552,FALSE),MATCH(D5303,'PE Holds'!$B$15:$AF$15,FALSE)),0)</f>
        <v>0</v>
      </c>
      <c r="C5303" s="1165" t="str">
        <f t="shared" si="526"/>
        <v>PEXP358</v>
      </c>
      <c r="D5303" s="988" t="str">
        <f>'PE Holds'!$Y$15</f>
        <v>Pure Orange</v>
      </c>
      <c r="E5303" s="1165" t="s">
        <v>27836</v>
      </c>
      <c r="F5303" s="1165" t="s">
        <v>27824</v>
      </c>
      <c r="G5303" s="1170" t="s">
        <v>28040</v>
      </c>
    </row>
    <row r="5304" spans="1:7" ht="15" customHeight="1">
      <c r="A5304" s="1165" t="str">
        <f t="shared" si="523"/>
        <v>PEXP359WHI</v>
      </c>
      <c r="B5304" s="1165">
        <f>IFERROR(INDEX('PE Holds'!$B$15:$AF$554,MATCH(C5304,'PE Holds'!$B$15:$B$552,FALSE),MATCH(D5304,'PE Holds'!$B$15:$AF$15,FALSE)),0)</f>
        <v>0</v>
      </c>
      <c r="C5304" s="1165" t="s">
        <v>28199</v>
      </c>
      <c r="D5304" s="1166" t="str">
        <f>'PE Holds'!$L$15</f>
        <v>White 
RAL 9016</v>
      </c>
      <c r="E5304" s="1165" t="s">
        <v>27838</v>
      </c>
      <c r="F5304" s="1165" t="s">
        <v>27824</v>
      </c>
      <c r="G5304" s="1170" t="s">
        <v>28040</v>
      </c>
    </row>
    <row r="5305" spans="1:7" ht="15" customHeight="1">
      <c r="A5305" s="1165" t="str">
        <f t="shared" si="523"/>
        <v>PEXP359YEL</v>
      </c>
      <c r="B5305" s="1165">
        <f>IFERROR(INDEX('PE Holds'!$B$15:$AF$554,MATCH(C5305,'PE Holds'!$B$15:$B$552,FALSE),MATCH(D5305,'PE Holds'!$B$15:$AF$15,FALSE)),0)</f>
        <v>0</v>
      </c>
      <c r="C5305" s="1165" t="str">
        <f>+C5304</f>
        <v>PEXP359</v>
      </c>
      <c r="D5305" s="988" t="str">
        <f>'PE Holds'!$M$15</f>
        <v>Yellow 
RAL 1026</v>
      </c>
      <c r="E5305" s="1165" t="s">
        <v>27823</v>
      </c>
      <c r="F5305" s="1165" t="s">
        <v>27824</v>
      </c>
      <c r="G5305" s="1170" t="s">
        <v>28040</v>
      </c>
    </row>
    <row r="5306" spans="1:7" ht="15" customHeight="1">
      <c r="A5306" s="1165" t="str">
        <f t="shared" si="523"/>
        <v>PEXP359GRE</v>
      </c>
      <c r="B5306" s="1165">
        <f>IFERROR(INDEX('PE Holds'!$B$15:$AF$554,MATCH(C5306,'PE Holds'!$B$15:$B$552,FALSE),MATCH(D5306,'PE Holds'!$B$15:$AF$15,FALSE)),0)</f>
        <v>0</v>
      </c>
      <c r="C5306" s="1165" t="str">
        <f t="shared" ref="C5306:C5317" si="527">+C5305</f>
        <v>PEXP359</v>
      </c>
      <c r="D5306" s="988" t="str">
        <f>'PE Holds'!$N$15</f>
        <v>Green 
RAL 6002</v>
      </c>
      <c r="E5306" s="1165" t="s">
        <v>27837</v>
      </c>
      <c r="F5306" s="1165" t="s">
        <v>27824</v>
      </c>
      <c r="G5306" s="1170" t="s">
        <v>28040</v>
      </c>
    </row>
    <row r="5307" spans="1:7" ht="15" customHeight="1">
      <c r="A5307" s="1165" t="str">
        <f t="shared" si="523"/>
        <v>PEXP359RED</v>
      </c>
      <c r="B5307" s="1165">
        <f>IFERROR(INDEX('PE Holds'!$B$15:$AF$554,MATCH(C5307,'PE Holds'!$B$15:$B$552,FALSE),MATCH(D5307,'PE Holds'!$B$15:$AF$15,FALSE)),0)</f>
        <v>0</v>
      </c>
      <c r="C5307" s="1165" t="str">
        <f t="shared" si="527"/>
        <v>PEXP359</v>
      </c>
      <c r="D5307" s="988" t="str">
        <f>'PE Holds'!$O$15</f>
        <v>Red 
RAL 3020</v>
      </c>
      <c r="E5307" s="1165" t="s">
        <v>27826</v>
      </c>
      <c r="F5307" s="1165" t="s">
        <v>27824</v>
      </c>
      <c r="G5307" s="1170" t="s">
        <v>28040</v>
      </c>
    </row>
    <row r="5308" spans="1:7" ht="15" customHeight="1">
      <c r="A5308" s="1165" t="str">
        <f t="shared" si="523"/>
        <v>PEXP359BLU</v>
      </c>
      <c r="B5308" s="1165">
        <f>IFERROR(INDEX('PE Holds'!$B$15:$AF$554,MATCH(C5308,'PE Holds'!$B$15:$B$552,FALSE),MATCH(D5308,'PE Holds'!$B$15:$AF$15,FALSE)),0)</f>
        <v>0</v>
      </c>
      <c r="C5308" s="1165" t="str">
        <f t="shared" si="527"/>
        <v>PEXP359</v>
      </c>
      <c r="D5308" s="988" t="str">
        <f>'PE Holds'!$P$15</f>
        <v>Blue 
RAL 5015</v>
      </c>
      <c r="E5308" s="1165" t="s">
        <v>27827</v>
      </c>
      <c r="F5308" s="1165" t="s">
        <v>27824</v>
      </c>
      <c r="G5308" s="1170" t="s">
        <v>28040</v>
      </c>
    </row>
    <row r="5309" spans="1:7" ht="15" customHeight="1">
      <c r="A5309" s="1165" t="str">
        <f t="shared" si="523"/>
        <v>PEXP359GRY</v>
      </c>
      <c r="B5309" s="1165">
        <f>IFERROR(INDEX('PE Holds'!$B$15:$AF$554,MATCH(C5309,'PE Holds'!$B$15:$B$552,FALSE),MATCH(D5309,'PE Holds'!$B$15:$AF$15,FALSE)),0)</f>
        <v>0</v>
      </c>
      <c r="C5309" s="1165" t="str">
        <f t="shared" si="527"/>
        <v>PEXP359</v>
      </c>
      <c r="D5309" s="988" t="str">
        <f>'PE Holds'!$Q$15</f>
        <v>Grey 
RAL 7001</v>
      </c>
      <c r="E5309" s="1165" t="s">
        <v>27828</v>
      </c>
      <c r="F5309" s="1165" t="s">
        <v>27824</v>
      </c>
      <c r="G5309" s="1170" t="s">
        <v>28040</v>
      </c>
    </row>
    <row r="5310" spans="1:7" ht="15" customHeight="1">
      <c r="A5310" s="1165" t="str">
        <f t="shared" si="523"/>
        <v>PEXP359BLK</v>
      </c>
      <c r="B5310" s="1165">
        <f>IFERROR(INDEX('PE Holds'!$B$15:$AF$554,MATCH(C5310,'PE Holds'!$B$15:$B$552,FALSE),MATCH(D5310,'PE Holds'!$B$15:$AF$15,FALSE)),0)</f>
        <v>0</v>
      </c>
      <c r="C5310" s="1165" t="str">
        <f t="shared" si="527"/>
        <v>PEXP359</v>
      </c>
      <c r="D5310" s="988" t="str">
        <f>'PE Holds'!$R$15</f>
        <v>Black 
RAL 9005</v>
      </c>
      <c r="E5310" s="1165" t="s">
        <v>27829</v>
      </c>
      <c r="F5310" s="1165" t="s">
        <v>27824</v>
      </c>
      <c r="G5310" s="1170" t="s">
        <v>28040</v>
      </c>
    </row>
    <row r="5311" spans="1:7" ht="15" customHeight="1">
      <c r="A5311" s="1165" t="str">
        <f t="shared" si="523"/>
        <v>PEXP359FLO</v>
      </c>
      <c r="B5311" s="1165">
        <f>IFERROR(INDEX('PE Holds'!$B$15:$AF$554,MATCH(C5311,'PE Holds'!$B$15:$B$552,FALSE),MATCH(D5311,'PE Holds'!$B$15:$AF$15,FALSE)),0)</f>
        <v>0</v>
      </c>
      <c r="C5311" s="1165" t="str">
        <f t="shared" si="527"/>
        <v>PEXP359</v>
      </c>
      <c r="D5311" s="988" t="str">
        <f>'PE Holds'!$S$15</f>
        <v>Fluo 
Orange</v>
      </c>
      <c r="E5311" s="1165" t="s">
        <v>27830</v>
      </c>
      <c r="F5311" s="1165" t="s">
        <v>27824</v>
      </c>
      <c r="G5311" s="1170" t="s">
        <v>28040</v>
      </c>
    </row>
    <row r="5312" spans="1:7" ht="15" customHeight="1">
      <c r="A5312" s="1165" t="str">
        <f t="shared" si="523"/>
        <v>PEXP359FLG</v>
      </c>
      <c r="B5312" s="1165">
        <f>IFERROR(INDEX('PE Holds'!$B$15:$AF$554,MATCH(C5312,'PE Holds'!$B$15:$B$552,FALSE),MATCH(D5312,'PE Holds'!$B$15:$AF$15,FALSE)),0)</f>
        <v>0</v>
      </c>
      <c r="C5312" s="1165" t="str">
        <f t="shared" si="527"/>
        <v>PEXP359</v>
      </c>
      <c r="D5312" s="988" t="str">
        <f>'PE Holds'!$T$15</f>
        <v>Fluo 
Green</v>
      </c>
      <c r="E5312" s="1165" t="s">
        <v>27831</v>
      </c>
      <c r="F5312" s="1165" t="s">
        <v>27824</v>
      </c>
      <c r="G5312" s="1170" t="s">
        <v>28040</v>
      </c>
    </row>
    <row r="5313" spans="1:7" ht="15" customHeight="1">
      <c r="A5313" s="1165" t="str">
        <f t="shared" si="523"/>
        <v>PEXP359FLP</v>
      </c>
      <c r="B5313" s="1165">
        <f>IFERROR(INDEX('PE Holds'!$B$15:$AF$554,MATCH(C5313,'PE Holds'!$B$15:$B$552,FALSE),MATCH(D5313,'PE Holds'!$B$15:$AF$15,FALSE)),0)</f>
        <v>0</v>
      </c>
      <c r="C5313" s="1165" t="str">
        <f t="shared" si="527"/>
        <v>PEXP359</v>
      </c>
      <c r="D5313" s="988" t="str">
        <f>'PE Holds'!$U$15</f>
        <v>Fluo 
Pink</v>
      </c>
      <c r="E5313" s="1165" t="s">
        <v>27832</v>
      </c>
      <c r="F5313" s="1165" t="s">
        <v>27824</v>
      </c>
      <c r="G5313" s="1170" t="s">
        <v>28040</v>
      </c>
    </row>
    <row r="5314" spans="1:7" ht="15" customHeight="1">
      <c r="A5314" s="1165" t="str">
        <f t="shared" si="523"/>
        <v>PEXP359FLY</v>
      </c>
      <c r="B5314" s="1165">
        <f>IFERROR(INDEX('PE Holds'!$B$15:$AF$554,MATCH(C5314,'PE Holds'!$B$15:$B$552,FALSE),MATCH(D5314,'PE Holds'!$B$15:$AF$15,FALSE)),0)</f>
        <v>0</v>
      </c>
      <c r="C5314" s="1165" t="str">
        <f t="shared" si="527"/>
        <v>PEXP359</v>
      </c>
      <c r="D5314" s="988" t="str">
        <f>'PE Holds'!$V$15</f>
        <v>Fluo 
Yellow</v>
      </c>
      <c r="E5314" s="1165" t="s">
        <v>28041</v>
      </c>
      <c r="F5314" s="1165" t="s">
        <v>27824</v>
      </c>
      <c r="G5314" s="1170" t="s">
        <v>28040</v>
      </c>
    </row>
    <row r="5315" spans="1:7" ht="15" customHeight="1">
      <c r="A5315" s="1165" t="str">
        <f t="shared" si="523"/>
        <v>PEXP359VIO</v>
      </c>
      <c r="B5315" s="1165">
        <f>IFERROR(INDEX('PE Holds'!$B$15:$AF$554,MATCH(C5315,'PE Holds'!$B$15:$B$552,FALSE),MATCH(D5315,'PE Holds'!$B$15:$AF$15,FALSE)),0)</f>
        <v>0</v>
      </c>
      <c r="C5315" s="1165" t="str">
        <f t="shared" si="527"/>
        <v>PEXP359</v>
      </c>
      <c r="D5315" s="988" t="str">
        <f>'PE Holds'!$W$15</f>
        <v>Violet 
RAL 4008</v>
      </c>
      <c r="E5315" s="1165" t="s">
        <v>27833</v>
      </c>
      <c r="F5315" s="1165" t="s">
        <v>27824</v>
      </c>
      <c r="G5315" s="1170" t="s">
        <v>28040</v>
      </c>
    </row>
    <row r="5316" spans="1:7" ht="15" customHeight="1">
      <c r="A5316" s="1165" t="str">
        <f t="shared" si="523"/>
        <v>PEXP359MIN</v>
      </c>
      <c r="B5316" s="1165">
        <f>IFERROR(INDEX('PE Holds'!$B$15:$AF$554,MATCH(C5316,'PE Holds'!$B$15:$B$552,FALSE),MATCH(D5316,'PE Holds'!$B$15:$AF$15,FALSE)),0)</f>
        <v>0</v>
      </c>
      <c r="C5316" s="1165" t="str">
        <f t="shared" si="527"/>
        <v>PEXP359</v>
      </c>
      <c r="D5316" s="988" t="str">
        <f>'PE Holds'!$X$15</f>
        <v>Mint 
RAL 6027</v>
      </c>
      <c r="E5316" s="1165" t="s">
        <v>27834</v>
      </c>
      <c r="F5316" s="1165" t="s">
        <v>27824</v>
      </c>
      <c r="G5316" s="1170" t="s">
        <v>28040</v>
      </c>
    </row>
    <row r="5317" spans="1:7" ht="15" customHeight="1">
      <c r="A5317" s="1165" t="str">
        <f t="shared" si="523"/>
        <v>PEXP359ORA</v>
      </c>
      <c r="B5317" s="1165">
        <f>IFERROR(INDEX('PE Holds'!$B$15:$AF$554,MATCH(C5317,'PE Holds'!$B$15:$B$552,FALSE),MATCH(D5317,'PE Holds'!$B$15:$AF$15,FALSE)),0)</f>
        <v>0</v>
      </c>
      <c r="C5317" s="1165" t="str">
        <f t="shared" si="527"/>
        <v>PEXP359</v>
      </c>
      <c r="D5317" s="988" t="str">
        <f>'PE Holds'!$Y$15</f>
        <v>Pure Orange</v>
      </c>
      <c r="E5317" s="1165" t="s">
        <v>27836</v>
      </c>
      <c r="F5317" s="1165" t="s">
        <v>27824</v>
      </c>
      <c r="G5317" s="1170" t="s">
        <v>28040</v>
      </c>
    </row>
    <row r="5318" spans="1:7" ht="15" customHeight="1">
      <c r="A5318" s="1165" t="str">
        <f t="shared" si="523"/>
        <v>PEXP360WHI</v>
      </c>
      <c r="B5318" s="1165">
        <f>IFERROR(INDEX('PE Holds'!$B$15:$AF$554,MATCH(C5318,'PE Holds'!$B$15:$B$552,FALSE),MATCH(D5318,'PE Holds'!$B$15:$AF$15,FALSE)),0)</f>
        <v>0</v>
      </c>
      <c r="C5318" s="1165" t="s">
        <v>28200</v>
      </c>
      <c r="D5318" s="1166" t="str">
        <f>'PE Holds'!$L$15</f>
        <v>White 
RAL 9016</v>
      </c>
      <c r="E5318" s="1165" t="s">
        <v>27838</v>
      </c>
      <c r="F5318" s="1165" t="s">
        <v>27824</v>
      </c>
      <c r="G5318" s="1170" t="s">
        <v>28040</v>
      </c>
    </row>
    <row r="5319" spans="1:7" ht="15" customHeight="1">
      <c r="A5319" s="1165" t="str">
        <f t="shared" si="523"/>
        <v>PEXP360YEL</v>
      </c>
      <c r="B5319" s="1165">
        <f>IFERROR(INDEX('PE Holds'!$B$15:$AF$554,MATCH(C5319,'PE Holds'!$B$15:$B$552,FALSE),MATCH(D5319,'PE Holds'!$B$15:$AF$15,FALSE)),0)</f>
        <v>0</v>
      </c>
      <c r="C5319" s="1165" t="str">
        <f>+C5318</f>
        <v>PEXP360</v>
      </c>
      <c r="D5319" s="988" t="str">
        <f>'PE Holds'!$M$15</f>
        <v>Yellow 
RAL 1026</v>
      </c>
      <c r="E5319" s="1165" t="s">
        <v>27823</v>
      </c>
      <c r="F5319" s="1165" t="s">
        <v>27824</v>
      </c>
      <c r="G5319" s="1170" t="s">
        <v>28040</v>
      </c>
    </row>
    <row r="5320" spans="1:7" ht="15" customHeight="1">
      <c r="A5320" s="1165" t="str">
        <f t="shared" si="523"/>
        <v>PEXP360GRE</v>
      </c>
      <c r="B5320" s="1165">
        <f>IFERROR(INDEX('PE Holds'!$B$15:$AF$554,MATCH(C5320,'PE Holds'!$B$15:$B$552,FALSE),MATCH(D5320,'PE Holds'!$B$15:$AF$15,FALSE)),0)</f>
        <v>0</v>
      </c>
      <c r="C5320" s="1165" t="str">
        <f t="shared" ref="C5320:C5331" si="528">+C5319</f>
        <v>PEXP360</v>
      </c>
      <c r="D5320" s="988" t="str">
        <f>'PE Holds'!$N$15</f>
        <v>Green 
RAL 6002</v>
      </c>
      <c r="E5320" s="1165" t="s">
        <v>27837</v>
      </c>
      <c r="F5320" s="1165" t="s">
        <v>27824</v>
      </c>
      <c r="G5320" s="1170" t="s">
        <v>28040</v>
      </c>
    </row>
    <row r="5321" spans="1:7" ht="15" customHeight="1">
      <c r="A5321" s="1165" t="str">
        <f t="shared" si="523"/>
        <v>PEXP360RED</v>
      </c>
      <c r="B5321" s="1165">
        <f>IFERROR(INDEX('PE Holds'!$B$15:$AF$554,MATCH(C5321,'PE Holds'!$B$15:$B$552,FALSE),MATCH(D5321,'PE Holds'!$B$15:$AF$15,FALSE)),0)</f>
        <v>0</v>
      </c>
      <c r="C5321" s="1165" t="str">
        <f t="shared" si="528"/>
        <v>PEXP360</v>
      </c>
      <c r="D5321" s="988" t="str">
        <f>'PE Holds'!$O$15</f>
        <v>Red 
RAL 3020</v>
      </c>
      <c r="E5321" s="1165" t="s">
        <v>27826</v>
      </c>
      <c r="F5321" s="1165" t="s">
        <v>27824</v>
      </c>
      <c r="G5321" s="1170" t="s">
        <v>28040</v>
      </c>
    </row>
    <row r="5322" spans="1:7" ht="15" customHeight="1">
      <c r="A5322" s="1165" t="str">
        <f t="shared" si="523"/>
        <v>PEXP360BLU</v>
      </c>
      <c r="B5322" s="1165">
        <f>IFERROR(INDEX('PE Holds'!$B$15:$AF$554,MATCH(C5322,'PE Holds'!$B$15:$B$552,FALSE),MATCH(D5322,'PE Holds'!$B$15:$AF$15,FALSE)),0)</f>
        <v>0</v>
      </c>
      <c r="C5322" s="1165" t="str">
        <f t="shared" si="528"/>
        <v>PEXP360</v>
      </c>
      <c r="D5322" s="988" t="str">
        <f>'PE Holds'!$P$15</f>
        <v>Blue 
RAL 5015</v>
      </c>
      <c r="E5322" s="1165" t="s">
        <v>27827</v>
      </c>
      <c r="F5322" s="1165" t="s">
        <v>27824</v>
      </c>
      <c r="G5322" s="1170" t="s">
        <v>28040</v>
      </c>
    </row>
    <row r="5323" spans="1:7" ht="15" customHeight="1">
      <c r="A5323" s="1165" t="str">
        <f t="shared" si="523"/>
        <v>PEXP360GRY</v>
      </c>
      <c r="B5323" s="1165">
        <f>IFERROR(INDEX('PE Holds'!$B$15:$AF$554,MATCH(C5323,'PE Holds'!$B$15:$B$552,FALSE),MATCH(D5323,'PE Holds'!$B$15:$AF$15,FALSE)),0)</f>
        <v>0</v>
      </c>
      <c r="C5323" s="1165" t="str">
        <f t="shared" si="528"/>
        <v>PEXP360</v>
      </c>
      <c r="D5323" s="988" t="str">
        <f>'PE Holds'!$Q$15</f>
        <v>Grey 
RAL 7001</v>
      </c>
      <c r="E5323" s="1165" t="s">
        <v>27828</v>
      </c>
      <c r="F5323" s="1165" t="s">
        <v>27824</v>
      </c>
      <c r="G5323" s="1170" t="s">
        <v>28040</v>
      </c>
    </row>
    <row r="5324" spans="1:7" ht="15" customHeight="1">
      <c r="A5324" s="1165" t="str">
        <f t="shared" si="523"/>
        <v>PEXP360BLK</v>
      </c>
      <c r="B5324" s="1165">
        <f>IFERROR(INDEX('PE Holds'!$B$15:$AF$554,MATCH(C5324,'PE Holds'!$B$15:$B$552,FALSE),MATCH(D5324,'PE Holds'!$B$15:$AF$15,FALSE)),0)</f>
        <v>0</v>
      </c>
      <c r="C5324" s="1165" t="str">
        <f t="shared" si="528"/>
        <v>PEXP360</v>
      </c>
      <c r="D5324" s="988" t="str">
        <f>'PE Holds'!$R$15</f>
        <v>Black 
RAL 9005</v>
      </c>
      <c r="E5324" s="1165" t="s">
        <v>27829</v>
      </c>
      <c r="F5324" s="1165" t="s">
        <v>27824</v>
      </c>
      <c r="G5324" s="1170" t="s">
        <v>28040</v>
      </c>
    </row>
    <row r="5325" spans="1:7" ht="15" customHeight="1">
      <c r="A5325" s="1165" t="str">
        <f t="shared" si="523"/>
        <v>PEXP360FLO</v>
      </c>
      <c r="B5325" s="1165">
        <f>IFERROR(INDEX('PE Holds'!$B$15:$AF$554,MATCH(C5325,'PE Holds'!$B$15:$B$552,FALSE),MATCH(D5325,'PE Holds'!$B$15:$AF$15,FALSE)),0)</f>
        <v>0</v>
      </c>
      <c r="C5325" s="1165" t="str">
        <f t="shared" si="528"/>
        <v>PEXP360</v>
      </c>
      <c r="D5325" s="988" t="str">
        <f>'PE Holds'!$S$15</f>
        <v>Fluo 
Orange</v>
      </c>
      <c r="E5325" s="1165" t="s">
        <v>27830</v>
      </c>
      <c r="F5325" s="1165" t="s">
        <v>27824</v>
      </c>
      <c r="G5325" s="1170" t="s">
        <v>28040</v>
      </c>
    </row>
    <row r="5326" spans="1:7" ht="15" customHeight="1">
      <c r="A5326" s="1165" t="str">
        <f t="shared" si="523"/>
        <v>PEXP360FLG</v>
      </c>
      <c r="B5326" s="1165">
        <f>IFERROR(INDEX('PE Holds'!$B$15:$AF$554,MATCH(C5326,'PE Holds'!$B$15:$B$552,FALSE),MATCH(D5326,'PE Holds'!$B$15:$AF$15,FALSE)),0)</f>
        <v>0</v>
      </c>
      <c r="C5326" s="1165" t="str">
        <f t="shared" si="528"/>
        <v>PEXP360</v>
      </c>
      <c r="D5326" s="988" t="str">
        <f>'PE Holds'!$T$15</f>
        <v>Fluo 
Green</v>
      </c>
      <c r="E5326" s="1165" t="s">
        <v>27831</v>
      </c>
      <c r="F5326" s="1165" t="s">
        <v>27824</v>
      </c>
      <c r="G5326" s="1170" t="s">
        <v>28040</v>
      </c>
    </row>
    <row r="5327" spans="1:7" ht="15" customHeight="1">
      <c r="A5327" s="1165" t="str">
        <f t="shared" si="523"/>
        <v>PEXP360FLP</v>
      </c>
      <c r="B5327" s="1165">
        <f>IFERROR(INDEX('PE Holds'!$B$15:$AF$554,MATCH(C5327,'PE Holds'!$B$15:$B$552,FALSE),MATCH(D5327,'PE Holds'!$B$15:$AF$15,FALSE)),0)</f>
        <v>0</v>
      </c>
      <c r="C5327" s="1165" t="str">
        <f t="shared" si="528"/>
        <v>PEXP360</v>
      </c>
      <c r="D5327" s="988" t="str">
        <f>'PE Holds'!$U$15</f>
        <v>Fluo 
Pink</v>
      </c>
      <c r="E5327" s="1165" t="s">
        <v>27832</v>
      </c>
      <c r="F5327" s="1165" t="s">
        <v>27824</v>
      </c>
      <c r="G5327" s="1170" t="s">
        <v>28040</v>
      </c>
    </row>
    <row r="5328" spans="1:7" ht="15" customHeight="1">
      <c r="A5328" s="1165" t="str">
        <f t="shared" ref="A5328:A5391" si="529">CONCATENATE(C5328,E5328)</f>
        <v>PEXP360FLY</v>
      </c>
      <c r="B5328" s="1165">
        <f>IFERROR(INDEX('PE Holds'!$B$15:$AF$554,MATCH(C5328,'PE Holds'!$B$15:$B$552,FALSE),MATCH(D5328,'PE Holds'!$B$15:$AF$15,FALSE)),0)</f>
        <v>0</v>
      </c>
      <c r="C5328" s="1165" t="str">
        <f t="shared" si="528"/>
        <v>PEXP360</v>
      </c>
      <c r="D5328" s="988" t="str">
        <f>'PE Holds'!$V$15</f>
        <v>Fluo 
Yellow</v>
      </c>
      <c r="E5328" s="1165" t="s">
        <v>28041</v>
      </c>
      <c r="F5328" s="1165" t="s">
        <v>27824</v>
      </c>
      <c r="G5328" s="1170" t="s">
        <v>28040</v>
      </c>
    </row>
    <row r="5329" spans="1:7" ht="15" customHeight="1">
      <c r="A5329" s="1165" t="str">
        <f t="shared" si="529"/>
        <v>PEXP360VIO</v>
      </c>
      <c r="B5329" s="1165">
        <f>IFERROR(INDEX('PE Holds'!$B$15:$AF$554,MATCH(C5329,'PE Holds'!$B$15:$B$552,FALSE),MATCH(D5329,'PE Holds'!$B$15:$AF$15,FALSE)),0)</f>
        <v>0</v>
      </c>
      <c r="C5329" s="1165" t="str">
        <f t="shared" si="528"/>
        <v>PEXP360</v>
      </c>
      <c r="D5329" s="988" t="str">
        <f>'PE Holds'!$W$15</f>
        <v>Violet 
RAL 4008</v>
      </c>
      <c r="E5329" s="1165" t="s">
        <v>27833</v>
      </c>
      <c r="F5329" s="1165" t="s">
        <v>27824</v>
      </c>
      <c r="G5329" s="1170" t="s">
        <v>28040</v>
      </c>
    </row>
    <row r="5330" spans="1:7" ht="15" customHeight="1">
      <c r="A5330" s="1165" t="str">
        <f t="shared" si="529"/>
        <v>PEXP360MIN</v>
      </c>
      <c r="B5330" s="1165">
        <f>IFERROR(INDEX('PE Holds'!$B$15:$AF$554,MATCH(C5330,'PE Holds'!$B$15:$B$552,FALSE),MATCH(D5330,'PE Holds'!$B$15:$AF$15,FALSE)),0)</f>
        <v>0</v>
      </c>
      <c r="C5330" s="1165" t="str">
        <f t="shared" si="528"/>
        <v>PEXP360</v>
      </c>
      <c r="D5330" s="988" t="str">
        <f>'PE Holds'!$X$15</f>
        <v>Mint 
RAL 6027</v>
      </c>
      <c r="E5330" s="1165" t="s">
        <v>27834</v>
      </c>
      <c r="F5330" s="1165" t="s">
        <v>27824</v>
      </c>
      <c r="G5330" s="1170" t="s">
        <v>28040</v>
      </c>
    </row>
    <row r="5331" spans="1:7" ht="15" customHeight="1">
      <c r="A5331" s="1165" t="str">
        <f t="shared" si="529"/>
        <v>PEXP360ORA</v>
      </c>
      <c r="B5331" s="1165">
        <f>IFERROR(INDEX('PE Holds'!$B$15:$AF$554,MATCH(C5331,'PE Holds'!$B$15:$B$552,FALSE),MATCH(D5331,'PE Holds'!$B$15:$AF$15,FALSE)),0)</f>
        <v>0</v>
      </c>
      <c r="C5331" s="1165" t="str">
        <f t="shared" si="528"/>
        <v>PEXP360</v>
      </c>
      <c r="D5331" s="988" t="str">
        <f>'PE Holds'!$Y$15</f>
        <v>Pure Orange</v>
      </c>
      <c r="E5331" s="1165" t="s">
        <v>27836</v>
      </c>
      <c r="F5331" s="1165" t="s">
        <v>27824</v>
      </c>
      <c r="G5331" s="1170" t="s">
        <v>28040</v>
      </c>
    </row>
    <row r="5332" spans="1:7" ht="15" customHeight="1">
      <c r="A5332" s="1165" t="str">
        <f t="shared" si="529"/>
        <v>PEXP361WHI</v>
      </c>
      <c r="B5332" s="1165">
        <f>IFERROR(INDEX('PE Holds'!$B$15:$AF$554,MATCH(C5332,'PE Holds'!$B$15:$B$552,FALSE),MATCH(D5332,'PE Holds'!$B$15:$AF$15,FALSE)),0)</f>
        <v>0</v>
      </c>
      <c r="C5332" s="1165" t="s">
        <v>28201</v>
      </c>
      <c r="D5332" s="1166" t="str">
        <f>'PE Holds'!$L$15</f>
        <v>White 
RAL 9016</v>
      </c>
      <c r="E5332" s="1165" t="s">
        <v>27838</v>
      </c>
      <c r="F5332" s="1165" t="s">
        <v>27824</v>
      </c>
      <c r="G5332" s="1170" t="s">
        <v>28040</v>
      </c>
    </row>
    <row r="5333" spans="1:7" ht="15" customHeight="1">
      <c r="A5333" s="1165" t="str">
        <f t="shared" si="529"/>
        <v>PEXP361YEL</v>
      </c>
      <c r="B5333" s="1165">
        <f>IFERROR(INDEX('PE Holds'!$B$15:$AF$554,MATCH(C5333,'PE Holds'!$B$15:$B$552,FALSE),MATCH(D5333,'PE Holds'!$B$15:$AF$15,FALSE)),0)</f>
        <v>0</v>
      </c>
      <c r="C5333" s="1165" t="str">
        <f>+C5332</f>
        <v>PEXP361</v>
      </c>
      <c r="D5333" s="988" t="str">
        <f>'PE Holds'!$M$15</f>
        <v>Yellow 
RAL 1026</v>
      </c>
      <c r="E5333" s="1165" t="s">
        <v>27823</v>
      </c>
      <c r="F5333" s="1165" t="s">
        <v>27824</v>
      </c>
      <c r="G5333" s="1170" t="s">
        <v>28040</v>
      </c>
    </row>
    <row r="5334" spans="1:7" ht="15" customHeight="1">
      <c r="A5334" s="1165" t="str">
        <f t="shared" si="529"/>
        <v>PEXP361GRE</v>
      </c>
      <c r="B5334" s="1165">
        <f>IFERROR(INDEX('PE Holds'!$B$15:$AF$554,MATCH(C5334,'PE Holds'!$B$15:$B$552,FALSE),MATCH(D5334,'PE Holds'!$B$15:$AF$15,FALSE)),0)</f>
        <v>0</v>
      </c>
      <c r="C5334" s="1165" t="str">
        <f t="shared" ref="C5334:C5345" si="530">+C5333</f>
        <v>PEXP361</v>
      </c>
      <c r="D5334" s="988" t="str">
        <f>'PE Holds'!$N$15</f>
        <v>Green 
RAL 6002</v>
      </c>
      <c r="E5334" s="1165" t="s">
        <v>27837</v>
      </c>
      <c r="F5334" s="1165" t="s">
        <v>27824</v>
      </c>
      <c r="G5334" s="1170" t="s">
        <v>28040</v>
      </c>
    </row>
    <row r="5335" spans="1:7" ht="15" customHeight="1">
      <c r="A5335" s="1165" t="str">
        <f t="shared" si="529"/>
        <v>PEXP361RED</v>
      </c>
      <c r="B5335" s="1165">
        <f>IFERROR(INDEX('PE Holds'!$B$15:$AF$554,MATCH(C5335,'PE Holds'!$B$15:$B$552,FALSE),MATCH(D5335,'PE Holds'!$B$15:$AF$15,FALSE)),0)</f>
        <v>0</v>
      </c>
      <c r="C5335" s="1165" t="str">
        <f t="shared" si="530"/>
        <v>PEXP361</v>
      </c>
      <c r="D5335" s="988" t="str">
        <f>'PE Holds'!$O$15</f>
        <v>Red 
RAL 3020</v>
      </c>
      <c r="E5335" s="1165" t="s">
        <v>27826</v>
      </c>
      <c r="F5335" s="1165" t="s">
        <v>27824</v>
      </c>
      <c r="G5335" s="1170" t="s">
        <v>28040</v>
      </c>
    </row>
    <row r="5336" spans="1:7" ht="15" customHeight="1">
      <c r="A5336" s="1165" t="str">
        <f t="shared" si="529"/>
        <v>PEXP361BLU</v>
      </c>
      <c r="B5336" s="1165">
        <f>IFERROR(INDEX('PE Holds'!$B$15:$AF$554,MATCH(C5336,'PE Holds'!$B$15:$B$552,FALSE),MATCH(D5336,'PE Holds'!$B$15:$AF$15,FALSE)),0)</f>
        <v>0</v>
      </c>
      <c r="C5336" s="1165" t="str">
        <f t="shared" si="530"/>
        <v>PEXP361</v>
      </c>
      <c r="D5336" s="988" t="str">
        <f>'PE Holds'!$P$15</f>
        <v>Blue 
RAL 5015</v>
      </c>
      <c r="E5336" s="1165" t="s">
        <v>27827</v>
      </c>
      <c r="F5336" s="1165" t="s">
        <v>27824</v>
      </c>
      <c r="G5336" s="1170" t="s">
        <v>28040</v>
      </c>
    </row>
    <row r="5337" spans="1:7" ht="15" customHeight="1">
      <c r="A5337" s="1165" t="str">
        <f t="shared" si="529"/>
        <v>PEXP361GRY</v>
      </c>
      <c r="B5337" s="1165">
        <f>IFERROR(INDEX('PE Holds'!$B$15:$AF$554,MATCH(C5337,'PE Holds'!$B$15:$B$552,FALSE),MATCH(D5337,'PE Holds'!$B$15:$AF$15,FALSE)),0)</f>
        <v>0</v>
      </c>
      <c r="C5337" s="1165" t="str">
        <f t="shared" si="530"/>
        <v>PEXP361</v>
      </c>
      <c r="D5337" s="988" t="str">
        <f>'PE Holds'!$Q$15</f>
        <v>Grey 
RAL 7001</v>
      </c>
      <c r="E5337" s="1165" t="s">
        <v>27828</v>
      </c>
      <c r="F5337" s="1165" t="s">
        <v>27824</v>
      </c>
      <c r="G5337" s="1170" t="s">
        <v>28040</v>
      </c>
    </row>
    <row r="5338" spans="1:7" ht="15" customHeight="1">
      <c r="A5338" s="1165" t="str">
        <f t="shared" si="529"/>
        <v>PEXP361BLK</v>
      </c>
      <c r="B5338" s="1165">
        <f>IFERROR(INDEX('PE Holds'!$B$15:$AF$554,MATCH(C5338,'PE Holds'!$B$15:$B$552,FALSE),MATCH(D5338,'PE Holds'!$B$15:$AF$15,FALSE)),0)</f>
        <v>0</v>
      </c>
      <c r="C5338" s="1165" t="str">
        <f t="shared" si="530"/>
        <v>PEXP361</v>
      </c>
      <c r="D5338" s="988" t="str">
        <f>'PE Holds'!$R$15</f>
        <v>Black 
RAL 9005</v>
      </c>
      <c r="E5338" s="1165" t="s">
        <v>27829</v>
      </c>
      <c r="F5338" s="1165" t="s">
        <v>27824</v>
      </c>
      <c r="G5338" s="1170" t="s">
        <v>28040</v>
      </c>
    </row>
    <row r="5339" spans="1:7" ht="15" customHeight="1">
      <c r="A5339" s="1165" t="str">
        <f t="shared" si="529"/>
        <v>PEXP361FLO</v>
      </c>
      <c r="B5339" s="1165">
        <f>IFERROR(INDEX('PE Holds'!$B$15:$AF$554,MATCH(C5339,'PE Holds'!$B$15:$B$552,FALSE),MATCH(D5339,'PE Holds'!$B$15:$AF$15,FALSE)),0)</f>
        <v>0</v>
      </c>
      <c r="C5339" s="1165" t="str">
        <f t="shared" si="530"/>
        <v>PEXP361</v>
      </c>
      <c r="D5339" s="988" t="str">
        <f>'PE Holds'!$S$15</f>
        <v>Fluo 
Orange</v>
      </c>
      <c r="E5339" s="1165" t="s">
        <v>27830</v>
      </c>
      <c r="F5339" s="1165" t="s">
        <v>27824</v>
      </c>
      <c r="G5339" s="1170" t="s">
        <v>28040</v>
      </c>
    </row>
    <row r="5340" spans="1:7" ht="15" customHeight="1">
      <c r="A5340" s="1165" t="str">
        <f t="shared" si="529"/>
        <v>PEXP361FLG</v>
      </c>
      <c r="B5340" s="1165">
        <f>IFERROR(INDEX('PE Holds'!$B$15:$AF$554,MATCH(C5340,'PE Holds'!$B$15:$B$552,FALSE),MATCH(D5340,'PE Holds'!$B$15:$AF$15,FALSE)),0)</f>
        <v>0</v>
      </c>
      <c r="C5340" s="1165" t="str">
        <f t="shared" si="530"/>
        <v>PEXP361</v>
      </c>
      <c r="D5340" s="988" t="str">
        <f>'PE Holds'!$T$15</f>
        <v>Fluo 
Green</v>
      </c>
      <c r="E5340" s="1165" t="s">
        <v>27831</v>
      </c>
      <c r="F5340" s="1165" t="s">
        <v>27824</v>
      </c>
      <c r="G5340" s="1170" t="s">
        <v>28040</v>
      </c>
    </row>
    <row r="5341" spans="1:7" ht="15" customHeight="1">
      <c r="A5341" s="1165" t="str">
        <f t="shared" si="529"/>
        <v>PEXP361FLP</v>
      </c>
      <c r="B5341" s="1165">
        <f>IFERROR(INDEX('PE Holds'!$B$15:$AF$554,MATCH(C5341,'PE Holds'!$B$15:$B$552,FALSE),MATCH(D5341,'PE Holds'!$B$15:$AF$15,FALSE)),0)</f>
        <v>0</v>
      </c>
      <c r="C5341" s="1165" t="str">
        <f t="shared" si="530"/>
        <v>PEXP361</v>
      </c>
      <c r="D5341" s="988" t="str">
        <f>'PE Holds'!$U$15</f>
        <v>Fluo 
Pink</v>
      </c>
      <c r="E5341" s="1165" t="s">
        <v>27832</v>
      </c>
      <c r="F5341" s="1165" t="s">
        <v>27824</v>
      </c>
      <c r="G5341" s="1170" t="s">
        <v>28040</v>
      </c>
    </row>
    <row r="5342" spans="1:7" ht="15" customHeight="1">
      <c r="A5342" s="1165" t="str">
        <f t="shared" si="529"/>
        <v>PEXP361FLY</v>
      </c>
      <c r="B5342" s="1165">
        <f>IFERROR(INDEX('PE Holds'!$B$15:$AF$554,MATCH(C5342,'PE Holds'!$B$15:$B$552,FALSE),MATCH(D5342,'PE Holds'!$B$15:$AF$15,FALSE)),0)</f>
        <v>0</v>
      </c>
      <c r="C5342" s="1165" t="str">
        <f t="shared" si="530"/>
        <v>PEXP361</v>
      </c>
      <c r="D5342" s="988" t="str">
        <f>'PE Holds'!$V$15</f>
        <v>Fluo 
Yellow</v>
      </c>
      <c r="E5342" s="1165" t="s">
        <v>28041</v>
      </c>
      <c r="F5342" s="1165" t="s">
        <v>27824</v>
      </c>
      <c r="G5342" s="1170" t="s">
        <v>28040</v>
      </c>
    </row>
    <row r="5343" spans="1:7" ht="15" customHeight="1">
      <c r="A5343" s="1165" t="str">
        <f t="shared" si="529"/>
        <v>PEXP361VIO</v>
      </c>
      <c r="B5343" s="1165">
        <f>IFERROR(INDEX('PE Holds'!$B$15:$AF$554,MATCH(C5343,'PE Holds'!$B$15:$B$552,FALSE),MATCH(D5343,'PE Holds'!$B$15:$AF$15,FALSE)),0)</f>
        <v>0</v>
      </c>
      <c r="C5343" s="1165" t="str">
        <f t="shared" si="530"/>
        <v>PEXP361</v>
      </c>
      <c r="D5343" s="988" t="str">
        <f>'PE Holds'!$W$15</f>
        <v>Violet 
RAL 4008</v>
      </c>
      <c r="E5343" s="1165" t="s">
        <v>27833</v>
      </c>
      <c r="F5343" s="1165" t="s">
        <v>27824</v>
      </c>
      <c r="G5343" s="1170" t="s">
        <v>28040</v>
      </c>
    </row>
    <row r="5344" spans="1:7" ht="15" customHeight="1">
      <c r="A5344" s="1165" t="str">
        <f t="shared" si="529"/>
        <v>PEXP361MIN</v>
      </c>
      <c r="B5344" s="1165">
        <f>IFERROR(INDEX('PE Holds'!$B$15:$AF$554,MATCH(C5344,'PE Holds'!$B$15:$B$552,FALSE),MATCH(D5344,'PE Holds'!$B$15:$AF$15,FALSE)),0)</f>
        <v>0</v>
      </c>
      <c r="C5344" s="1165" t="str">
        <f t="shared" si="530"/>
        <v>PEXP361</v>
      </c>
      <c r="D5344" s="988" t="str">
        <f>'PE Holds'!$X$15</f>
        <v>Mint 
RAL 6027</v>
      </c>
      <c r="E5344" s="1165" t="s">
        <v>27834</v>
      </c>
      <c r="F5344" s="1165" t="s">
        <v>27824</v>
      </c>
      <c r="G5344" s="1170" t="s">
        <v>28040</v>
      </c>
    </row>
    <row r="5345" spans="1:7" ht="15" customHeight="1">
      <c r="A5345" s="1165" t="str">
        <f t="shared" si="529"/>
        <v>PEXP361ORA</v>
      </c>
      <c r="B5345" s="1165">
        <f>IFERROR(INDEX('PE Holds'!$B$15:$AF$554,MATCH(C5345,'PE Holds'!$B$15:$B$552,FALSE),MATCH(D5345,'PE Holds'!$B$15:$AF$15,FALSE)),0)</f>
        <v>0</v>
      </c>
      <c r="C5345" s="1165" t="str">
        <f t="shared" si="530"/>
        <v>PEXP361</v>
      </c>
      <c r="D5345" s="988" t="str">
        <f>'PE Holds'!$Y$15</f>
        <v>Pure Orange</v>
      </c>
      <c r="E5345" s="1165" t="s">
        <v>27836</v>
      </c>
      <c r="F5345" s="1165" t="s">
        <v>27824</v>
      </c>
      <c r="G5345" s="1170" t="s">
        <v>28040</v>
      </c>
    </row>
    <row r="5346" spans="1:7" ht="15" customHeight="1">
      <c r="A5346" s="1165" t="str">
        <f t="shared" si="529"/>
        <v>PEXP362WHI</v>
      </c>
      <c r="B5346" s="1165">
        <f>IFERROR(INDEX('PE Holds'!$B$15:$AF$554,MATCH(C5346,'PE Holds'!$B$15:$B$552,FALSE),MATCH(D5346,'PE Holds'!$B$15:$AF$15,FALSE)),0)</f>
        <v>0</v>
      </c>
      <c r="C5346" s="1165" t="s">
        <v>28202</v>
      </c>
      <c r="D5346" s="1166" t="str">
        <f>'PE Holds'!$L$15</f>
        <v>White 
RAL 9016</v>
      </c>
      <c r="E5346" s="1165" t="s">
        <v>27838</v>
      </c>
      <c r="F5346" s="1165" t="s">
        <v>27824</v>
      </c>
      <c r="G5346" s="1170" t="s">
        <v>28040</v>
      </c>
    </row>
    <row r="5347" spans="1:7" ht="15" customHeight="1">
      <c r="A5347" s="1165" t="str">
        <f t="shared" si="529"/>
        <v>PEXP362YEL</v>
      </c>
      <c r="B5347" s="1165">
        <f>IFERROR(INDEX('PE Holds'!$B$15:$AF$554,MATCH(C5347,'PE Holds'!$B$15:$B$552,FALSE),MATCH(D5347,'PE Holds'!$B$15:$AF$15,FALSE)),0)</f>
        <v>0</v>
      </c>
      <c r="C5347" s="1165" t="str">
        <f>+C5346</f>
        <v>PEXP362</v>
      </c>
      <c r="D5347" s="988" t="str">
        <f>'PE Holds'!$M$15</f>
        <v>Yellow 
RAL 1026</v>
      </c>
      <c r="E5347" s="1165" t="s">
        <v>27823</v>
      </c>
      <c r="F5347" s="1165" t="s">
        <v>27824</v>
      </c>
      <c r="G5347" s="1170" t="s">
        <v>28040</v>
      </c>
    </row>
    <row r="5348" spans="1:7" ht="15" customHeight="1">
      <c r="A5348" s="1165" t="str">
        <f t="shared" si="529"/>
        <v>PEXP362GRE</v>
      </c>
      <c r="B5348" s="1165">
        <f>IFERROR(INDEX('PE Holds'!$B$15:$AF$554,MATCH(C5348,'PE Holds'!$B$15:$B$552,FALSE),MATCH(D5348,'PE Holds'!$B$15:$AF$15,FALSE)),0)</f>
        <v>0</v>
      </c>
      <c r="C5348" s="1165" t="str">
        <f t="shared" ref="C5348:C5359" si="531">+C5347</f>
        <v>PEXP362</v>
      </c>
      <c r="D5348" s="988" t="str">
        <f>'PE Holds'!$N$15</f>
        <v>Green 
RAL 6002</v>
      </c>
      <c r="E5348" s="1165" t="s">
        <v>27837</v>
      </c>
      <c r="F5348" s="1165" t="s">
        <v>27824</v>
      </c>
      <c r="G5348" s="1170" t="s">
        <v>28040</v>
      </c>
    </row>
    <row r="5349" spans="1:7" ht="15" customHeight="1">
      <c r="A5349" s="1165" t="str">
        <f t="shared" si="529"/>
        <v>PEXP362RED</v>
      </c>
      <c r="B5349" s="1165">
        <f>IFERROR(INDEX('PE Holds'!$B$15:$AF$554,MATCH(C5349,'PE Holds'!$B$15:$B$552,FALSE),MATCH(D5349,'PE Holds'!$B$15:$AF$15,FALSE)),0)</f>
        <v>0</v>
      </c>
      <c r="C5349" s="1165" t="str">
        <f t="shared" si="531"/>
        <v>PEXP362</v>
      </c>
      <c r="D5349" s="988" t="str">
        <f>'PE Holds'!$O$15</f>
        <v>Red 
RAL 3020</v>
      </c>
      <c r="E5349" s="1165" t="s">
        <v>27826</v>
      </c>
      <c r="F5349" s="1165" t="s">
        <v>27824</v>
      </c>
      <c r="G5349" s="1170" t="s">
        <v>28040</v>
      </c>
    </row>
    <row r="5350" spans="1:7" ht="15" customHeight="1">
      <c r="A5350" s="1165" t="str">
        <f t="shared" si="529"/>
        <v>PEXP362BLU</v>
      </c>
      <c r="B5350" s="1165">
        <f>IFERROR(INDEX('PE Holds'!$B$15:$AF$554,MATCH(C5350,'PE Holds'!$B$15:$B$552,FALSE),MATCH(D5350,'PE Holds'!$B$15:$AF$15,FALSE)),0)</f>
        <v>0</v>
      </c>
      <c r="C5350" s="1165" t="str">
        <f t="shared" si="531"/>
        <v>PEXP362</v>
      </c>
      <c r="D5350" s="988" t="str">
        <f>'PE Holds'!$P$15</f>
        <v>Blue 
RAL 5015</v>
      </c>
      <c r="E5350" s="1165" t="s">
        <v>27827</v>
      </c>
      <c r="F5350" s="1165" t="s">
        <v>27824</v>
      </c>
      <c r="G5350" s="1170" t="s">
        <v>28040</v>
      </c>
    </row>
    <row r="5351" spans="1:7" ht="15" customHeight="1">
      <c r="A5351" s="1165" t="str">
        <f t="shared" si="529"/>
        <v>PEXP362GRY</v>
      </c>
      <c r="B5351" s="1165">
        <f>IFERROR(INDEX('PE Holds'!$B$15:$AF$554,MATCH(C5351,'PE Holds'!$B$15:$B$552,FALSE),MATCH(D5351,'PE Holds'!$B$15:$AF$15,FALSE)),0)</f>
        <v>0</v>
      </c>
      <c r="C5351" s="1165" t="str">
        <f t="shared" si="531"/>
        <v>PEXP362</v>
      </c>
      <c r="D5351" s="988" t="str">
        <f>'PE Holds'!$Q$15</f>
        <v>Grey 
RAL 7001</v>
      </c>
      <c r="E5351" s="1165" t="s">
        <v>27828</v>
      </c>
      <c r="F5351" s="1165" t="s">
        <v>27824</v>
      </c>
      <c r="G5351" s="1170" t="s">
        <v>28040</v>
      </c>
    </row>
    <row r="5352" spans="1:7" ht="15" customHeight="1">
      <c r="A5352" s="1165" t="str">
        <f t="shared" si="529"/>
        <v>PEXP362BLK</v>
      </c>
      <c r="B5352" s="1165">
        <f>IFERROR(INDEX('PE Holds'!$B$15:$AF$554,MATCH(C5352,'PE Holds'!$B$15:$B$552,FALSE),MATCH(D5352,'PE Holds'!$B$15:$AF$15,FALSE)),0)</f>
        <v>0</v>
      </c>
      <c r="C5352" s="1165" t="str">
        <f t="shared" si="531"/>
        <v>PEXP362</v>
      </c>
      <c r="D5352" s="988" t="str">
        <f>'PE Holds'!$R$15</f>
        <v>Black 
RAL 9005</v>
      </c>
      <c r="E5352" s="1165" t="s">
        <v>27829</v>
      </c>
      <c r="F5352" s="1165" t="s">
        <v>27824</v>
      </c>
      <c r="G5352" s="1170" t="s">
        <v>28040</v>
      </c>
    </row>
    <row r="5353" spans="1:7" ht="15" customHeight="1">
      <c r="A5353" s="1165" t="str">
        <f t="shared" si="529"/>
        <v>PEXP362FLO</v>
      </c>
      <c r="B5353" s="1165">
        <f>IFERROR(INDEX('PE Holds'!$B$15:$AF$554,MATCH(C5353,'PE Holds'!$B$15:$B$552,FALSE),MATCH(D5353,'PE Holds'!$B$15:$AF$15,FALSE)),0)</f>
        <v>0</v>
      </c>
      <c r="C5353" s="1165" t="str">
        <f t="shared" si="531"/>
        <v>PEXP362</v>
      </c>
      <c r="D5353" s="988" t="str">
        <f>'PE Holds'!$S$15</f>
        <v>Fluo 
Orange</v>
      </c>
      <c r="E5353" s="1165" t="s">
        <v>27830</v>
      </c>
      <c r="F5353" s="1165" t="s">
        <v>27824</v>
      </c>
      <c r="G5353" s="1170" t="s">
        <v>28040</v>
      </c>
    </row>
    <row r="5354" spans="1:7" ht="15" customHeight="1">
      <c r="A5354" s="1165" t="str">
        <f t="shared" si="529"/>
        <v>PEXP362FLG</v>
      </c>
      <c r="B5354" s="1165">
        <f>IFERROR(INDEX('PE Holds'!$B$15:$AF$554,MATCH(C5354,'PE Holds'!$B$15:$B$552,FALSE),MATCH(D5354,'PE Holds'!$B$15:$AF$15,FALSE)),0)</f>
        <v>0</v>
      </c>
      <c r="C5354" s="1165" t="str">
        <f t="shared" si="531"/>
        <v>PEXP362</v>
      </c>
      <c r="D5354" s="988" t="str">
        <f>'PE Holds'!$T$15</f>
        <v>Fluo 
Green</v>
      </c>
      <c r="E5354" s="1165" t="s">
        <v>27831</v>
      </c>
      <c r="F5354" s="1165" t="s">
        <v>27824</v>
      </c>
      <c r="G5354" s="1170" t="s">
        <v>28040</v>
      </c>
    </row>
    <row r="5355" spans="1:7" ht="15" customHeight="1">
      <c r="A5355" s="1165" t="str">
        <f t="shared" si="529"/>
        <v>PEXP362FLP</v>
      </c>
      <c r="B5355" s="1165">
        <f>IFERROR(INDEX('PE Holds'!$B$15:$AF$554,MATCH(C5355,'PE Holds'!$B$15:$B$552,FALSE),MATCH(D5355,'PE Holds'!$B$15:$AF$15,FALSE)),0)</f>
        <v>0</v>
      </c>
      <c r="C5355" s="1165" t="str">
        <f t="shared" si="531"/>
        <v>PEXP362</v>
      </c>
      <c r="D5355" s="988" t="str">
        <f>'PE Holds'!$U$15</f>
        <v>Fluo 
Pink</v>
      </c>
      <c r="E5355" s="1165" t="s">
        <v>27832</v>
      </c>
      <c r="F5355" s="1165" t="s">
        <v>27824</v>
      </c>
      <c r="G5355" s="1170" t="s">
        <v>28040</v>
      </c>
    </row>
    <row r="5356" spans="1:7" ht="15" customHeight="1">
      <c r="A5356" s="1165" t="str">
        <f t="shared" si="529"/>
        <v>PEXP362FLY</v>
      </c>
      <c r="B5356" s="1165">
        <f>IFERROR(INDEX('PE Holds'!$B$15:$AF$554,MATCH(C5356,'PE Holds'!$B$15:$B$552,FALSE),MATCH(D5356,'PE Holds'!$B$15:$AF$15,FALSE)),0)</f>
        <v>0</v>
      </c>
      <c r="C5356" s="1165" t="str">
        <f t="shared" si="531"/>
        <v>PEXP362</v>
      </c>
      <c r="D5356" s="988" t="str">
        <f>'PE Holds'!$V$15</f>
        <v>Fluo 
Yellow</v>
      </c>
      <c r="E5356" s="1165" t="s">
        <v>28041</v>
      </c>
      <c r="F5356" s="1165" t="s">
        <v>27824</v>
      </c>
      <c r="G5356" s="1170" t="s">
        <v>28040</v>
      </c>
    </row>
    <row r="5357" spans="1:7" ht="15" customHeight="1">
      <c r="A5357" s="1165" t="str">
        <f t="shared" si="529"/>
        <v>PEXP362VIO</v>
      </c>
      <c r="B5357" s="1165">
        <f>IFERROR(INDEX('PE Holds'!$B$15:$AF$554,MATCH(C5357,'PE Holds'!$B$15:$B$552,FALSE),MATCH(D5357,'PE Holds'!$B$15:$AF$15,FALSE)),0)</f>
        <v>0</v>
      </c>
      <c r="C5357" s="1165" t="str">
        <f t="shared" si="531"/>
        <v>PEXP362</v>
      </c>
      <c r="D5357" s="988" t="str">
        <f>'PE Holds'!$W$15</f>
        <v>Violet 
RAL 4008</v>
      </c>
      <c r="E5357" s="1165" t="s">
        <v>27833</v>
      </c>
      <c r="F5357" s="1165" t="s">
        <v>27824</v>
      </c>
      <c r="G5357" s="1170" t="s">
        <v>28040</v>
      </c>
    </row>
    <row r="5358" spans="1:7" ht="15" customHeight="1">
      <c r="A5358" s="1165" t="str">
        <f t="shared" si="529"/>
        <v>PEXP362MIN</v>
      </c>
      <c r="B5358" s="1165">
        <f>IFERROR(INDEX('PE Holds'!$B$15:$AF$554,MATCH(C5358,'PE Holds'!$B$15:$B$552,FALSE),MATCH(D5358,'PE Holds'!$B$15:$AF$15,FALSE)),0)</f>
        <v>0</v>
      </c>
      <c r="C5358" s="1165" t="str">
        <f t="shared" si="531"/>
        <v>PEXP362</v>
      </c>
      <c r="D5358" s="988" t="str">
        <f>'PE Holds'!$X$15</f>
        <v>Mint 
RAL 6027</v>
      </c>
      <c r="E5358" s="1165" t="s">
        <v>27834</v>
      </c>
      <c r="F5358" s="1165" t="s">
        <v>27824</v>
      </c>
      <c r="G5358" s="1170" t="s">
        <v>28040</v>
      </c>
    </row>
    <row r="5359" spans="1:7" ht="15" customHeight="1">
      <c r="A5359" s="1165" t="str">
        <f t="shared" si="529"/>
        <v>PEXP362ORA</v>
      </c>
      <c r="B5359" s="1165">
        <f>IFERROR(INDEX('PE Holds'!$B$15:$AF$554,MATCH(C5359,'PE Holds'!$B$15:$B$552,FALSE),MATCH(D5359,'PE Holds'!$B$15:$AF$15,FALSE)),0)</f>
        <v>0</v>
      </c>
      <c r="C5359" s="1165" t="str">
        <f t="shared" si="531"/>
        <v>PEXP362</v>
      </c>
      <c r="D5359" s="988" t="str">
        <f>'PE Holds'!$Y$15</f>
        <v>Pure Orange</v>
      </c>
      <c r="E5359" s="1165" t="s">
        <v>27836</v>
      </c>
      <c r="F5359" s="1165" t="s">
        <v>27824</v>
      </c>
      <c r="G5359" s="1170" t="s">
        <v>28040</v>
      </c>
    </row>
    <row r="5360" spans="1:7" ht="15" customHeight="1">
      <c r="A5360" s="1165" t="str">
        <f t="shared" si="529"/>
        <v>PEXP363WHI</v>
      </c>
      <c r="B5360" s="1165">
        <f>IFERROR(INDEX('PE Holds'!$B$15:$AF$554,MATCH(C5360,'PE Holds'!$B$15:$B$552,FALSE),MATCH(D5360,'PE Holds'!$B$15:$AF$15,FALSE)),0)</f>
        <v>0</v>
      </c>
      <c r="C5360" s="1165" t="s">
        <v>28203</v>
      </c>
      <c r="D5360" s="1166" t="str">
        <f>'PE Holds'!$L$15</f>
        <v>White 
RAL 9016</v>
      </c>
      <c r="E5360" s="1165" t="s">
        <v>27838</v>
      </c>
      <c r="F5360" s="1165" t="s">
        <v>27824</v>
      </c>
      <c r="G5360" s="1170" t="s">
        <v>28040</v>
      </c>
    </row>
    <row r="5361" spans="1:7" ht="15" customHeight="1">
      <c r="A5361" s="1165" t="str">
        <f t="shared" si="529"/>
        <v>PEXP363YEL</v>
      </c>
      <c r="B5361" s="1165">
        <f>IFERROR(INDEX('PE Holds'!$B$15:$AF$554,MATCH(C5361,'PE Holds'!$B$15:$B$552,FALSE),MATCH(D5361,'PE Holds'!$B$15:$AF$15,FALSE)),0)</f>
        <v>0</v>
      </c>
      <c r="C5361" s="1165" t="str">
        <f>+C5360</f>
        <v>PEXP363</v>
      </c>
      <c r="D5361" s="988" t="str">
        <f>'PE Holds'!$M$15</f>
        <v>Yellow 
RAL 1026</v>
      </c>
      <c r="E5361" s="1165" t="s">
        <v>27823</v>
      </c>
      <c r="F5361" s="1165" t="s">
        <v>27824</v>
      </c>
      <c r="G5361" s="1170" t="s">
        <v>28040</v>
      </c>
    </row>
    <row r="5362" spans="1:7" ht="15" customHeight="1">
      <c r="A5362" s="1165" t="str">
        <f t="shared" si="529"/>
        <v>PEXP363GRE</v>
      </c>
      <c r="B5362" s="1165">
        <f>IFERROR(INDEX('PE Holds'!$B$15:$AF$554,MATCH(C5362,'PE Holds'!$B$15:$B$552,FALSE),MATCH(D5362,'PE Holds'!$B$15:$AF$15,FALSE)),0)</f>
        <v>0</v>
      </c>
      <c r="C5362" s="1165" t="str">
        <f t="shared" ref="C5362:C5373" si="532">+C5361</f>
        <v>PEXP363</v>
      </c>
      <c r="D5362" s="988" t="str">
        <f>'PE Holds'!$N$15</f>
        <v>Green 
RAL 6002</v>
      </c>
      <c r="E5362" s="1165" t="s">
        <v>27837</v>
      </c>
      <c r="F5362" s="1165" t="s">
        <v>27824</v>
      </c>
      <c r="G5362" s="1170" t="s">
        <v>28040</v>
      </c>
    </row>
    <row r="5363" spans="1:7" ht="15" customHeight="1">
      <c r="A5363" s="1165" t="str">
        <f t="shared" si="529"/>
        <v>PEXP363RED</v>
      </c>
      <c r="B5363" s="1165">
        <f>IFERROR(INDEX('PE Holds'!$B$15:$AF$554,MATCH(C5363,'PE Holds'!$B$15:$B$552,FALSE),MATCH(D5363,'PE Holds'!$B$15:$AF$15,FALSE)),0)</f>
        <v>0</v>
      </c>
      <c r="C5363" s="1165" t="str">
        <f t="shared" si="532"/>
        <v>PEXP363</v>
      </c>
      <c r="D5363" s="988" t="str">
        <f>'PE Holds'!$O$15</f>
        <v>Red 
RAL 3020</v>
      </c>
      <c r="E5363" s="1165" t="s">
        <v>27826</v>
      </c>
      <c r="F5363" s="1165" t="s">
        <v>27824</v>
      </c>
      <c r="G5363" s="1170" t="s">
        <v>28040</v>
      </c>
    </row>
    <row r="5364" spans="1:7" ht="15" customHeight="1">
      <c r="A5364" s="1165" t="str">
        <f t="shared" si="529"/>
        <v>PEXP363BLU</v>
      </c>
      <c r="B5364" s="1165">
        <f>IFERROR(INDEX('PE Holds'!$B$15:$AF$554,MATCH(C5364,'PE Holds'!$B$15:$B$552,FALSE),MATCH(D5364,'PE Holds'!$B$15:$AF$15,FALSE)),0)</f>
        <v>0</v>
      </c>
      <c r="C5364" s="1165" t="str">
        <f t="shared" si="532"/>
        <v>PEXP363</v>
      </c>
      <c r="D5364" s="988" t="str">
        <f>'PE Holds'!$P$15</f>
        <v>Blue 
RAL 5015</v>
      </c>
      <c r="E5364" s="1165" t="s">
        <v>27827</v>
      </c>
      <c r="F5364" s="1165" t="s">
        <v>27824</v>
      </c>
      <c r="G5364" s="1170" t="s">
        <v>28040</v>
      </c>
    </row>
    <row r="5365" spans="1:7" ht="15" customHeight="1">
      <c r="A5365" s="1165" t="str">
        <f t="shared" si="529"/>
        <v>PEXP363GRY</v>
      </c>
      <c r="B5365" s="1165">
        <f>IFERROR(INDEX('PE Holds'!$B$15:$AF$554,MATCH(C5365,'PE Holds'!$B$15:$B$552,FALSE),MATCH(D5365,'PE Holds'!$B$15:$AF$15,FALSE)),0)</f>
        <v>0</v>
      </c>
      <c r="C5365" s="1165" t="str">
        <f t="shared" si="532"/>
        <v>PEXP363</v>
      </c>
      <c r="D5365" s="988" t="str">
        <f>'PE Holds'!$Q$15</f>
        <v>Grey 
RAL 7001</v>
      </c>
      <c r="E5365" s="1165" t="s">
        <v>27828</v>
      </c>
      <c r="F5365" s="1165" t="s">
        <v>27824</v>
      </c>
      <c r="G5365" s="1170" t="s">
        <v>28040</v>
      </c>
    </row>
    <row r="5366" spans="1:7" ht="15" customHeight="1">
      <c r="A5366" s="1165" t="str">
        <f t="shared" si="529"/>
        <v>PEXP363BLK</v>
      </c>
      <c r="B5366" s="1165">
        <f>IFERROR(INDEX('PE Holds'!$B$15:$AF$554,MATCH(C5366,'PE Holds'!$B$15:$B$552,FALSE),MATCH(D5366,'PE Holds'!$B$15:$AF$15,FALSE)),0)</f>
        <v>0</v>
      </c>
      <c r="C5366" s="1165" t="str">
        <f t="shared" si="532"/>
        <v>PEXP363</v>
      </c>
      <c r="D5366" s="988" t="str">
        <f>'PE Holds'!$R$15</f>
        <v>Black 
RAL 9005</v>
      </c>
      <c r="E5366" s="1165" t="s">
        <v>27829</v>
      </c>
      <c r="F5366" s="1165" t="s">
        <v>27824</v>
      </c>
      <c r="G5366" s="1170" t="s">
        <v>28040</v>
      </c>
    </row>
    <row r="5367" spans="1:7" ht="15" customHeight="1">
      <c r="A5367" s="1165" t="str">
        <f t="shared" si="529"/>
        <v>PEXP363FLO</v>
      </c>
      <c r="B5367" s="1165">
        <f>IFERROR(INDEX('PE Holds'!$B$15:$AF$554,MATCH(C5367,'PE Holds'!$B$15:$B$552,FALSE),MATCH(D5367,'PE Holds'!$B$15:$AF$15,FALSE)),0)</f>
        <v>0</v>
      </c>
      <c r="C5367" s="1165" t="str">
        <f t="shared" si="532"/>
        <v>PEXP363</v>
      </c>
      <c r="D5367" s="988" t="str">
        <f>'PE Holds'!$S$15</f>
        <v>Fluo 
Orange</v>
      </c>
      <c r="E5367" s="1165" t="s">
        <v>27830</v>
      </c>
      <c r="F5367" s="1165" t="s">
        <v>27824</v>
      </c>
      <c r="G5367" s="1170" t="s">
        <v>28040</v>
      </c>
    </row>
    <row r="5368" spans="1:7" ht="15" customHeight="1">
      <c r="A5368" s="1165" t="str">
        <f t="shared" si="529"/>
        <v>PEXP363FLG</v>
      </c>
      <c r="B5368" s="1165">
        <f>IFERROR(INDEX('PE Holds'!$B$15:$AF$554,MATCH(C5368,'PE Holds'!$B$15:$B$552,FALSE),MATCH(D5368,'PE Holds'!$B$15:$AF$15,FALSE)),0)</f>
        <v>0</v>
      </c>
      <c r="C5368" s="1165" t="str">
        <f t="shared" si="532"/>
        <v>PEXP363</v>
      </c>
      <c r="D5368" s="988" t="str">
        <f>'PE Holds'!$T$15</f>
        <v>Fluo 
Green</v>
      </c>
      <c r="E5368" s="1165" t="s">
        <v>27831</v>
      </c>
      <c r="F5368" s="1165" t="s">
        <v>27824</v>
      </c>
      <c r="G5368" s="1170" t="s">
        <v>28040</v>
      </c>
    </row>
    <row r="5369" spans="1:7" ht="15" customHeight="1">
      <c r="A5369" s="1165" t="str">
        <f t="shared" si="529"/>
        <v>PEXP363FLP</v>
      </c>
      <c r="B5369" s="1165">
        <f>IFERROR(INDEX('PE Holds'!$B$15:$AF$554,MATCH(C5369,'PE Holds'!$B$15:$B$552,FALSE),MATCH(D5369,'PE Holds'!$B$15:$AF$15,FALSE)),0)</f>
        <v>0</v>
      </c>
      <c r="C5369" s="1165" t="str">
        <f t="shared" si="532"/>
        <v>PEXP363</v>
      </c>
      <c r="D5369" s="988" t="str">
        <f>'PE Holds'!$U$15</f>
        <v>Fluo 
Pink</v>
      </c>
      <c r="E5369" s="1165" t="s">
        <v>27832</v>
      </c>
      <c r="F5369" s="1165" t="s">
        <v>27824</v>
      </c>
      <c r="G5369" s="1170" t="s">
        <v>28040</v>
      </c>
    </row>
    <row r="5370" spans="1:7" ht="15" customHeight="1">
      <c r="A5370" s="1165" t="str">
        <f t="shared" si="529"/>
        <v>PEXP363FLY</v>
      </c>
      <c r="B5370" s="1165">
        <f>IFERROR(INDEX('PE Holds'!$B$15:$AF$554,MATCH(C5370,'PE Holds'!$B$15:$B$552,FALSE),MATCH(D5370,'PE Holds'!$B$15:$AF$15,FALSE)),0)</f>
        <v>0</v>
      </c>
      <c r="C5370" s="1165" t="str">
        <f t="shared" si="532"/>
        <v>PEXP363</v>
      </c>
      <c r="D5370" s="988" t="str">
        <f>'PE Holds'!$V$15</f>
        <v>Fluo 
Yellow</v>
      </c>
      <c r="E5370" s="1165" t="s">
        <v>28041</v>
      </c>
      <c r="F5370" s="1165" t="s">
        <v>27824</v>
      </c>
      <c r="G5370" s="1170" t="s">
        <v>28040</v>
      </c>
    </row>
    <row r="5371" spans="1:7" ht="15" customHeight="1">
      <c r="A5371" s="1165" t="str">
        <f t="shared" si="529"/>
        <v>PEXP363VIO</v>
      </c>
      <c r="B5371" s="1165">
        <f>IFERROR(INDEX('PE Holds'!$B$15:$AF$554,MATCH(C5371,'PE Holds'!$B$15:$B$552,FALSE),MATCH(D5371,'PE Holds'!$B$15:$AF$15,FALSE)),0)</f>
        <v>0</v>
      </c>
      <c r="C5371" s="1165" t="str">
        <f t="shared" si="532"/>
        <v>PEXP363</v>
      </c>
      <c r="D5371" s="988" t="str">
        <f>'PE Holds'!$W$15</f>
        <v>Violet 
RAL 4008</v>
      </c>
      <c r="E5371" s="1165" t="s">
        <v>27833</v>
      </c>
      <c r="F5371" s="1165" t="s">
        <v>27824</v>
      </c>
      <c r="G5371" s="1170" t="s">
        <v>28040</v>
      </c>
    </row>
    <row r="5372" spans="1:7" ht="15" customHeight="1">
      <c r="A5372" s="1165" t="str">
        <f t="shared" si="529"/>
        <v>PEXP363MIN</v>
      </c>
      <c r="B5372" s="1165">
        <f>IFERROR(INDEX('PE Holds'!$B$15:$AF$554,MATCH(C5372,'PE Holds'!$B$15:$B$552,FALSE),MATCH(D5372,'PE Holds'!$B$15:$AF$15,FALSE)),0)</f>
        <v>0</v>
      </c>
      <c r="C5372" s="1165" t="str">
        <f t="shared" si="532"/>
        <v>PEXP363</v>
      </c>
      <c r="D5372" s="988" t="str">
        <f>'PE Holds'!$X$15</f>
        <v>Mint 
RAL 6027</v>
      </c>
      <c r="E5372" s="1165" t="s">
        <v>27834</v>
      </c>
      <c r="F5372" s="1165" t="s">
        <v>27824</v>
      </c>
      <c r="G5372" s="1170" t="s">
        <v>28040</v>
      </c>
    </row>
    <row r="5373" spans="1:7" ht="15" customHeight="1">
      <c r="A5373" s="1165" t="str">
        <f t="shared" si="529"/>
        <v>PEXP363ORA</v>
      </c>
      <c r="B5373" s="1165">
        <f>IFERROR(INDEX('PE Holds'!$B$15:$AF$554,MATCH(C5373,'PE Holds'!$B$15:$B$552,FALSE),MATCH(D5373,'PE Holds'!$B$15:$AF$15,FALSE)),0)</f>
        <v>0</v>
      </c>
      <c r="C5373" s="1165" t="str">
        <f t="shared" si="532"/>
        <v>PEXP363</v>
      </c>
      <c r="D5373" s="988" t="str">
        <f>'PE Holds'!$Y$15</f>
        <v>Pure Orange</v>
      </c>
      <c r="E5373" s="1165" t="s">
        <v>27836</v>
      </c>
      <c r="F5373" s="1165" t="s">
        <v>27824</v>
      </c>
      <c r="G5373" s="1170" t="s">
        <v>28040</v>
      </c>
    </row>
    <row r="5374" spans="1:7" ht="15" customHeight="1">
      <c r="A5374" s="1165" t="str">
        <f t="shared" si="529"/>
        <v>PEXP364WHI</v>
      </c>
      <c r="B5374" s="1165">
        <f>IFERROR(INDEX('PE Holds'!$B$15:$AF$554,MATCH(C5374,'PE Holds'!$B$15:$B$552,FALSE),MATCH(D5374,'PE Holds'!$B$15:$AF$15,FALSE)),0)</f>
        <v>0</v>
      </c>
      <c r="C5374" s="1165" t="s">
        <v>28204</v>
      </c>
      <c r="D5374" s="1166" t="str">
        <f>'PE Holds'!$L$15</f>
        <v>White 
RAL 9016</v>
      </c>
      <c r="E5374" s="1165" t="s">
        <v>27838</v>
      </c>
      <c r="F5374" s="1165" t="s">
        <v>27824</v>
      </c>
      <c r="G5374" s="1170" t="s">
        <v>28040</v>
      </c>
    </row>
    <row r="5375" spans="1:7" ht="15" customHeight="1">
      <c r="A5375" s="1165" t="str">
        <f t="shared" si="529"/>
        <v>PEXP364YEL</v>
      </c>
      <c r="B5375" s="1165">
        <f>IFERROR(INDEX('PE Holds'!$B$15:$AF$554,MATCH(C5375,'PE Holds'!$B$15:$B$552,FALSE),MATCH(D5375,'PE Holds'!$B$15:$AF$15,FALSE)),0)</f>
        <v>0</v>
      </c>
      <c r="C5375" s="1165" t="str">
        <f>+C5374</f>
        <v>PEXP364</v>
      </c>
      <c r="D5375" s="988" t="str">
        <f>'PE Holds'!$M$15</f>
        <v>Yellow 
RAL 1026</v>
      </c>
      <c r="E5375" s="1165" t="s">
        <v>27823</v>
      </c>
      <c r="F5375" s="1165" t="s">
        <v>27824</v>
      </c>
      <c r="G5375" s="1170" t="s">
        <v>28040</v>
      </c>
    </row>
    <row r="5376" spans="1:7" ht="15" customHeight="1">
      <c r="A5376" s="1165" t="str">
        <f t="shared" si="529"/>
        <v>PEXP364GRE</v>
      </c>
      <c r="B5376" s="1165">
        <f>IFERROR(INDEX('PE Holds'!$B$15:$AF$554,MATCH(C5376,'PE Holds'!$B$15:$B$552,FALSE),MATCH(D5376,'PE Holds'!$B$15:$AF$15,FALSE)),0)</f>
        <v>0</v>
      </c>
      <c r="C5376" s="1165" t="str">
        <f t="shared" ref="C5376:C5387" si="533">+C5375</f>
        <v>PEXP364</v>
      </c>
      <c r="D5376" s="988" t="str">
        <f>'PE Holds'!$N$15</f>
        <v>Green 
RAL 6002</v>
      </c>
      <c r="E5376" s="1165" t="s">
        <v>27837</v>
      </c>
      <c r="F5376" s="1165" t="s">
        <v>27824</v>
      </c>
      <c r="G5376" s="1170" t="s">
        <v>28040</v>
      </c>
    </row>
    <row r="5377" spans="1:7" ht="15" customHeight="1">
      <c r="A5377" s="1165" t="str">
        <f t="shared" si="529"/>
        <v>PEXP364RED</v>
      </c>
      <c r="B5377" s="1165">
        <f>IFERROR(INDEX('PE Holds'!$B$15:$AF$554,MATCH(C5377,'PE Holds'!$B$15:$B$552,FALSE),MATCH(D5377,'PE Holds'!$B$15:$AF$15,FALSE)),0)</f>
        <v>0</v>
      </c>
      <c r="C5377" s="1165" t="str">
        <f t="shared" si="533"/>
        <v>PEXP364</v>
      </c>
      <c r="D5377" s="988" t="str">
        <f>'PE Holds'!$O$15</f>
        <v>Red 
RAL 3020</v>
      </c>
      <c r="E5377" s="1165" t="s">
        <v>27826</v>
      </c>
      <c r="F5377" s="1165" t="s">
        <v>27824</v>
      </c>
      <c r="G5377" s="1170" t="s">
        <v>28040</v>
      </c>
    </row>
    <row r="5378" spans="1:7" ht="15" customHeight="1">
      <c r="A5378" s="1165" t="str">
        <f t="shared" si="529"/>
        <v>PEXP364BLU</v>
      </c>
      <c r="B5378" s="1165">
        <f>IFERROR(INDEX('PE Holds'!$B$15:$AF$554,MATCH(C5378,'PE Holds'!$B$15:$B$552,FALSE),MATCH(D5378,'PE Holds'!$B$15:$AF$15,FALSE)),0)</f>
        <v>0</v>
      </c>
      <c r="C5378" s="1165" t="str">
        <f t="shared" si="533"/>
        <v>PEXP364</v>
      </c>
      <c r="D5378" s="988" t="str">
        <f>'PE Holds'!$P$15</f>
        <v>Blue 
RAL 5015</v>
      </c>
      <c r="E5378" s="1165" t="s">
        <v>27827</v>
      </c>
      <c r="F5378" s="1165" t="s">
        <v>27824</v>
      </c>
      <c r="G5378" s="1170" t="s">
        <v>28040</v>
      </c>
    </row>
    <row r="5379" spans="1:7" ht="15" customHeight="1">
      <c r="A5379" s="1165" t="str">
        <f t="shared" si="529"/>
        <v>PEXP364GRY</v>
      </c>
      <c r="B5379" s="1165">
        <f>IFERROR(INDEX('PE Holds'!$B$15:$AF$554,MATCH(C5379,'PE Holds'!$B$15:$B$552,FALSE),MATCH(D5379,'PE Holds'!$B$15:$AF$15,FALSE)),0)</f>
        <v>0</v>
      </c>
      <c r="C5379" s="1165" t="str">
        <f t="shared" si="533"/>
        <v>PEXP364</v>
      </c>
      <c r="D5379" s="988" t="str">
        <f>'PE Holds'!$Q$15</f>
        <v>Grey 
RAL 7001</v>
      </c>
      <c r="E5379" s="1165" t="s">
        <v>27828</v>
      </c>
      <c r="F5379" s="1165" t="s">
        <v>27824</v>
      </c>
      <c r="G5379" s="1170" t="s">
        <v>28040</v>
      </c>
    </row>
    <row r="5380" spans="1:7" ht="15" customHeight="1">
      <c r="A5380" s="1165" t="str">
        <f t="shared" si="529"/>
        <v>PEXP364BLK</v>
      </c>
      <c r="B5380" s="1165">
        <f>IFERROR(INDEX('PE Holds'!$B$15:$AF$554,MATCH(C5380,'PE Holds'!$B$15:$B$552,FALSE),MATCH(D5380,'PE Holds'!$B$15:$AF$15,FALSE)),0)</f>
        <v>0</v>
      </c>
      <c r="C5380" s="1165" t="str">
        <f t="shared" si="533"/>
        <v>PEXP364</v>
      </c>
      <c r="D5380" s="988" t="str">
        <f>'PE Holds'!$R$15</f>
        <v>Black 
RAL 9005</v>
      </c>
      <c r="E5380" s="1165" t="s">
        <v>27829</v>
      </c>
      <c r="F5380" s="1165" t="s">
        <v>27824</v>
      </c>
      <c r="G5380" s="1170" t="s">
        <v>28040</v>
      </c>
    </row>
    <row r="5381" spans="1:7" ht="15" customHeight="1">
      <c r="A5381" s="1165" t="str">
        <f t="shared" si="529"/>
        <v>PEXP364FLO</v>
      </c>
      <c r="B5381" s="1165">
        <f>IFERROR(INDEX('PE Holds'!$B$15:$AF$554,MATCH(C5381,'PE Holds'!$B$15:$B$552,FALSE),MATCH(D5381,'PE Holds'!$B$15:$AF$15,FALSE)),0)</f>
        <v>0</v>
      </c>
      <c r="C5381" s="1165" t="str">
        <f t="shared" si="533"/>
        <v>PEXP364</v>
      </c>
      <c r="D5381" s="988" t="str">
        <f>'PE Holds'!$S$15</f>
        <v>Fluo 
Orange</v>
      </c>
      <c r="E5381" s="1165" t="s">
        <v>27830</v>
      </c>
      <c r="F5381" s="1165" t="s">
        <v>27824</v>
      </c>
      <c r="G5381" s="1170" t="s">
        <v>28040</v>
      </c>
    </row>
    <row r="5382" spans="1:7" ht="15" customHeight="1">
      <c r="A5382" s="1165" t="str">
        <f t="shared" si="529"/>
        <v>PEXP364FLG</v>
      </c>
      <c r="B5382" s="1165">
        <f>IFERROR(INDEX('PE Holds'!$B$15:$AF$554,MATCH(C5382,'PE Holds'!$B$15:$B$552,FALSE),MATCH(D5382,'PE Holds'!$B$15:$AF$15,FALSE)),0)</f>
        <v>0</v>
      </c>
      <c r="C5382" s="1165" t="str">
        <f t="shared" si="533"/>
        <v>PEXP364</v>
      </c>
      <c r="D5382" s="988" t="str">
        <f>'PE Holds'!$T$15</f>
        <v>Fluo 
Green</v>
      </c>
      <c r="E5382" s="1165" t="s">
        <v>27831</v>
      </c>
      <c r="F5382" s="1165" t="s">
        <v>27824</v>
      </c>
      <c r="G5382" s="1170" t="s">
        <v>28040</v>
      </c>
    </row>
    <row r="5383" spans="1:7" ht="15" customHeight="1">
      <c r="A5383" s="1165" t="str">
        <f t="shared" si="529"/>
        <v>PEXP364FLP</v>
      </c>
      <c r="B5383" s="1165">
        <f>IFERROR(INDEX('PE Holds'!$B$15:$AF$554,MATCH(C5383,'PE Holds'!$B$15:$B$552,FALSE),MATCH(D5383,'PE Holds'!$B$15:$AF$15,FALSE)),0)</f>
        <v>0</v>
      </c>
      <c r="C5383" s="1165" t="str">
        <f t="shared" si="533"/>
        <v>PEXP364</v>
      </c>
      <c r="D5383" s="988" t="str">
        <f>'PE Holds'!$U$15</f>
        <v>Fluo 
Pink</v>
      </c>
      <c r="E5383" s="1165" t="s">
        <v>27832</v>
      </c>
      <c r="F5383" s="1165" t="s">
        <v>27824</v>
      </c>
      <c r="G5383" s="1170" t="s">
        <v>28040</v>
      </c>
    </row>
    <row r="5384" spans="1:7" ht="15" customHeight="1">
      <c r="A5384" s="1165" t="str">
        <f t="shared" si="529"/>
        <v>PEXP364FLY</v>
      </c>
      <c r="B5384" s="1165">
        <f>IFERROR(INDEX('PE Holds'!$B$15:$AF$554,MATCH(C5384,'PE Holds'!$B$15:$B$552,FALSE),MATCH(D5384,'PE Holds'!$B$15:$AF$15,FALSE)),0)</f>
        <v>0</v>
      </c>
      <c r="C5384" s="1165" t="str">
        <f t="shared" si="533"/>
        <v>PEXP364</v>
      </c>
      <c r="D5384" s="988" t="str">
        <f>'PE Holds'!$V$15</f>
        <v>Fluo 
Yellow</v>
      </c>
      <c r="E5384" s="1165" t="s">
        <v>28041</v>
      </c>
      <c r="F5384" s="1165" t="s">
        <v>27824</v>
      </c>
      <c r="G5384" s="1170" t="s">
        <v>28040</v>
      </c>
    </row>
    <row r="5385" spans="1:7" ht="15" customHeight="1">
      <c r="A5385" s="1165" t="str">
        <f t="shared" si="529"/>
        <v>PEXP364VIO</v>
      </c>
      <c r="B5385" s="1165">
        <f>IFERROR(INDEX('PE Holds'!$B$15:$AF$554,MATCH(C5385,'PE Holds'!$B$15:$B$552,FALSE),MATCH(D5385,'PE Holds'!$B$15:$AF$15,FALSE)),0)</f>
        <v>0</v>
      </c>
      <c r="C5385" s="1165" t="str">
        <f t="shared" si="533"/>
        <v>PEXP364</v>
      </c>
      <c r="D5385" s="988" t="str">
        <f>'PE Holds'!$W$15</f>
        <v>Violet 
RAL 4008</v>
      </c>
      <c r="E5385" s="1165" t="s">
        <v>27833</v>
      </c>
      <c r="F5385" s="1165" t="s">
        <v>27824</v>
      </c>
      <c r="G5385" s="1170" t="s">
        <v>28040</v>
      </c>
    </row>
    <row r="5386" spans="1:7" ht="15" customHeight="1">
      <c r="A5386" s="1165" t="str">
        <f t="shared" si="529"/>
        <v>PEXP364MIN</v>
      </c>
      <c r="B5386" s="1165">
        <f>IFERROR(INDEX('PE Holds'!$B$15:$AF$554,MATCH(C5386,'PE Holds'!$B$15:$B$552,FALSE),MATCH(D5386,'PE Holds'!$B$15:$AF$15,FALSE)),0)</f>
        <v>0</v>
      </c>
      <c r="C5386" s="1165" t="str">
        <f t="shared" si="533"/>
        <v>PEXP364</v>
      </c>
      <c r="D5386" s="988" t="str">
        <f>'PE Holds'!$X$15</f>
        <v>Mint 
RAL 6027</v>
      </c>
      <c r="E5386" s="1165" t="s">
        <v>27834</v>
      </c>
      <c r="F5386" s="1165" t="s">
        <v>27824</v>
      </c>
      <c r="G5386" s="1170" t="s">
        <v>28040</v>
      </c>
    </row>
    <row r="5387" spans="1:7" ht="15" customHeight="1">
      <c r="A5387" s="1165" t="str">
        <f t="shared" si="529"/>
        <v>PEXP364ORA</v>
      </c>
      <c r="B5387" s="1165">
        <f>IFERROR(INDEX('PE Holds'!$B$15:$AF$554,MATCH(C5387,'PE Holds'!$B$15:$B$552,FALSE),MATCH(D5387,'PE Holds'!$B$15:$AF$15,FALSE)),0)</f>
        <v>0</v>
      </c>
      <c r="C5387" s="1165" t="str">
        <f t="shared" si="533"/>
        <v>PEXP364</v>
      </c>
      <c r="D5387" s="988" t="str">
        <f>'PE Holds'!$Y$15</f>
        <v>Pure Orange</v>
      </c>
      <c r="E5387" s="1165" t="s">
        <v>27836</v>
      </c>
      <c r="F5387" s="1165" t="s">
        <v>27824</v>
      </c>
      <c r="G5387" s="1170" t="s">
        <v>28040</v>
      </c>
    </row>
    <row r="5388" spans="1:7" ht="15" customHeight="1">
      <c r="A5388" s="1165" t="str">
        <f t="shared" si="529"/>
        <v>PEXP365WHI</v>
      </c>
      <c r="B5388" s="1165">
        <f>IFERROR(INDEX('PE Holds'!$B$15:$AF$554,MATCH(C5388,'PE Holds'!$B$15:$B$552,FALSE),MATCH(D5388,'PE Holds'!$B$15:$AF$15,FALSE)),0)</f>
        <v>0</v>
      </c>
      <c r="C5388" s="1165" t="s">
        <v>28205</v>
      </c>
      <c r="D5388" s="1166" t="str">
        <f>'PE Holds'!$L$15</f>
        <v>White 
RAL 9016</v>
      </c>
      <c r="E5388" s="1165" t="s">
        <v>27838</v>
      </c>
      <c r="F5388" s="1165" t="s">
        <v>27824</v>
      </c>
      <c r="G5388" s="1170" t="s">
        <v>28040</v>
      </c>
    </row>
    <row r="5389" spans="1:7" ht="15" customHeight="1">
      <c r="A5389" s="1165" t="str">
        <f t="shared" si="529"/>
        <v>PEXP365YEL</v>
      </c>
      <c r="B5389" s="1165">
        <f>IFERROR(INDEX('PE Holds'!$B$15:$AF$554,MATCH(C5389,'PE Holds'!$B$15:$B$552,FALSE),MATCH(D5389,'PE Holds'!$B$15:$AF$15,FALSE)),0)</f>
        <v>0</v>
      </c>
      <c r="C5389" s="1165" t="str">
        <f>+C5388</f>
        <v>PEXP365</v>
      </c>
      <c r="D5389" s="988" t="str">
        <f>'PE Holds'!$M$15</f>
        <v>Yellow 
RAL 1026</v>
      </c>
      <c r="E5389" s="1165" t="s">
        <v>27823</v>
      </c>
      <c r="F5389" s="1165" t="s">
        <v>27824</v>
      </c>
      <c r="G5389" s="1170" t="s">
        <v>28040</v>
      </c>
    </row>
    <row r="5390" spans="1:7" ht="15" customHeight="1">
      <c r="A5390" s="1165" t="str">
        <f t="shared" si="529"/>
        <v>PEXP365GRE</v>
      </c>
      <c r="B5390" s="1165">
        <f>IFERROR(INDEX('PE Holds'!$B$15:$AF$554,MATCH(C5390,'PE Holds'!$B$15:$B$552,FALSE),MATCH(D5390,'PE Holds'!$B$15:$AF$15,FALSE)),0)</f>
        <v>0</v>
      </c>
      <c r="C5390" s="1165" t="str">
        <f t="shared" ref="C5390:C5401" si="534">+C5389</f>
        <v>PEXP365</v>
      </c>
      <c r="D5390" s="988" t="str">
        <f>'PE Holds'!$N$15</f>
        <v>Green 
RAL 6002</v>
      </c>
      <c r="E5390" s="1165" t="s">
        <v>27837</v>
      </c>
      <c r="F5390" s="1165" t="s">
        <v>27824</v>
      </c>
      <c r="G5390" s="1170" t="s">
        <v>28040</v>
      </c>
    </row>
    <row r="5391" spans="1:7" ht="15" customHeight="1">
      <c r="A5391" s="1165" t="str">
        <f t="shared" si="529"/>
        <v>PEXP365RED</v>
      </c>
      <c r="B5391" s="1165">
        <f>IFERROR(INDEX('PE Holds'!$B$15:$AF$554,MATCH(C5391,'PE Holds'!$B$15:$B$552,FALSE),MATCH(D5391,'PE Holds'!$B$15:$AF$15,FALSE)),0)</f>
        <v>0</v>
      </c>
      <c r="C5391" s="1165" t="str">
        <f t="shared" si="534"/>
        <v>PEXP365</v>
      </c>
      <c r="D5391" s="988" t="str">
        <f>'PE Holds'!$O$15</f>
        <v>Red 
RAL 3020</v>
      </c>
      <c r="E5391" s="1165" t="s">
        <v>27826</v>
      </c>
      <c r="F5391" s="1165" t="s">
        <v>27824</v>
      </c>
      <c r="G5391" s="1170" t="s">
        <v>28040</v>
      </c>
    </row>
    <row r="5392" spans="1:7" ht="15" customHeight="1">
      <c r="A5392" s="1165" t="str">
        <f t="shared" ref="A5392:A5455" si="535">CONCATENATE(C5392,E5392)</f>
        <v>PEXP365BLU</v>
      </c>
      <c r="B5392" s="1165">
        <f>IFERROR(INDEX('PE Holds'!$B$15:$AF$554,MATCH(C5392,'PE Holds'!$B$15:$B$552,FALSE),MATCH(D5392,'PE Holds'!$B$15:$AF$15,FALSE)),0)</f>
        <v>0</v>
      </c>
      <c r="C5392" s="1165" t="str">
        <f t="shared" si="534"/>
        <v>PEXP365</v>
      </c>
      <c r="D5392" s="988" t="str">
        <f>'PE Holds'!$P$15</f>
        <v>Blue 
RAL 5015</v>
      </c>
      <c r="E5392" s="1165" t="s">
        <v>27827</v>
      </c>
      <c r="F5392" s="1165" t="s">
        <v>27824</v>
      </c>
      <c r="G5392" s="1170" t="s">
        <v>28040</v>
      </c>
    </row>
    <row r="5393" spans="1:7" ht="15" customHeight="1">
      <c r="A5393" s="1165" t="str">
        <f t="shared" si="535"/>
        <v>PEXP365GRY</v>
      </c>
      <c r="B5393" s="1165">
        <f>IFERROR(INDEX('PE Holds'!$B$15:$AF$554,MATCH(C5393,'PE Holds'!$B$15:$B$552,FALSE),MATCH(D5393,'PE Holds'!$B$15:$AF$15,FALSE)),0)</f>
        <v>0</v>
      </c>
      <c r="C5393" s="1165" t="str">
        <f t="shared" si="534"/>
        <v>PEXP365</v>
      </c>
      <c r="D5393" s="988" t="str">
        <f>'PE Holds'!$Q$15</f>
        <v>Grey 
RAL 7001</v>
      </c>
      <c r="E5393" s="1165" t="s">
        <v>27828</v>
      </c>
      <c r="F5393" s="1165" t="s">
        <v>27824</v>
      </c>
      <c r="G5393" s="1170" t="s">
        <v>28040</v>
      </c>
    </row>
    <row r="5394" spans="1:7" ht="15" customHeight="1">
      <c r="A5394" s="1165" t="str">
        <f t="shared" si="535"/>
        <v>PEXP365BLK</v>
      </c>
      <c r="B5394" s="1165">
        <f>IFERROR(INDEX('PE Holds'!$B$15:$AF$554,MATCH(C5394,'PE Holds'!$B$15:$B$552,FALSE),MATCH(D5394,'PE Holds'!$B$15:$AF$15,FALSE)),0)</f>
        <v>0</v>
      </c>
      <c r="C5394" s="1165" t="str">
        <f t="shared" si="534"/>
        <v>PEXP365</v>
      </c>
      <c r="D5394" s="988" t="str">
        <f>'PE Holds'!$R$15</f>
        <v>Black 
RAL 9005</v>
      </c>
      <c r="E5394" s="1165" t="s">
        <v>27829</v>
      </c>
      <c r="F5394" s="1165" t="s">
        <v>27824</v>
      </c>
      <c r="G5394" s="1170" t="s">
        <v>28040</v>
      </c>
    </row>
    <row r="5395" spans="1:7" ht="15" customHeight="1">
      <c r="A5395" s="1165" t="str">
        <f t="shared" si="535"/>
        <v>PEXP365FLO</v>
      </c>
      <c r="B5395" s="1165">
        <f>IFERROR(INDEX('PE Holds'!$B$15:$AF$554,MATCH(C5395,'PE Holds'!$B$15:$B$552,FALSE),MATCH(D5395,'PE Holds'!$B$15:$AF$15,FALSE)),0)</f>
        <v>0</v>
      </c>
      <c r="C5395" s="1165" t="str">
        <f t="shared" si="534"/>
        <v>PEXP365</v>
      </c>
      <c r="D5395" s="988" t="str">
        <f>'PE Holds'!$S$15</f>
        <v>Fluo 
Orange</v>
      </c>
      <c r="E5395" s="1165" t="s">
        <v>27830</v>
      </c>
      <c r="F5395" s="1165" t="s">
        <v>27824</v>
      </c>
      <c r="G5395" s="1170" t="s">
        <v>28040</v>
      </c>
    </row>
    <row r="5396" spans="1:7" ht="15" customHeight="1">
      <c r="A5396" s="1165" t="str">
        <f t="shared" si="535"/>
        <v>PEXP365FLG</v>
      </c>
      <c r="B5396" s="1165">
        <f>IFERROR(INDEX('PE Holds'!$B$15:$AF$554,MATCH(C5396,'PE Holds'!$B$15:$B$552,FALSE),MATCH(D5396,'PE Holds'!$B$15:$AF$15,FALSE)),0)</f>
        <v>0</v>
      </c>
      <c r="C5396" s="1165" t="str">
        <f t="shared" si="534"/>
        <v>PEXP365</v>
      </c>
      <c r="D5396" s="988" t="str">
        <f>'PE Holds'!$T$15</f>
        <v>Fluo 
Green</v>
      </c>
      <c r="E5396" s="1165" t="s">
        <v>27831</v>
      </c>
      <c r="F5396" s="1165" t="s">
        <v>27824</v>
      </c>
      <c r="G5396" s="1170" t="s">
        <v>28040</v>
      </c>
    </row>
    <row r="5397" spans="1:7" ht="15" customHeight="1">
      <c r="A5397" s="1165" t="str">
        <f t="shared" si="535"/>
        <v>PEXP365FLP</v>
      </c>
      <c r="B5397" s="1165">
        <f>IFERROR(INDEX('PE Holds'!$B$15:$AF$554,MATCH(C5397,'PE Holds'!$B$15:$B$552,FALSE),MATCH(D5397,'PE Holds'!$B$15:$AF$15,FALSE)),0)</f>
        <v>0</v>
      </c>
      <c r="C5397" s="1165" t="str">
        <f t="shared" si="534"/>
        <v>PEXP365</v>
      </c>
      <c r="D5397" s="988" t="str">
        <f>'PE Holds'!$U$15</f>
        <v>Fluo 
Pink</v>
      </c>
      <c r="E5397" s="1165" t="s">
        <v>27832</v>
      </c>
      <c r="F5397" s="1165" t="s">
        <v>27824</v>
      </c>
      <c r="G5397" s="1170" t="s">
        <v>28040</v>
      </c>
    </row>
    <row r="5398" spans="1:7" ht="15" customHeight="1">
      <c r="A5398" s="1165" t="str">
        <f t="shared" si="535"/>
        <v>PEXP365FLY</v>
      </c>
      <c r="B5398" s="1165">
        <f>IFERROR(INDEX('PE Holds'!$B$15:$AF$554,MATCH(C5398,'PE Holds'!$B$15:$B$552,FALSE),MATCH(D5398,'PE Holds'!$B$15:$AF$15,FALSE)),0)</f>
        <v>0</v>
      </c>
      <c r="C5398" s="1165" t="str">
        <f t="shared" si="534"/>
        <v>PEXP365</v>
      </c>
      <c r="D5398" s="988" t="str">
        <f>'PE Holds'!$V$15</f>
        <v>Fluo 
Yellow</v>
      </c>
      <c r="E5398" s="1165" t="s">
        <v>28041</v>
      </c>
      <c r="F5398" s="1165" t="s">
        <v>27824</v>
      </c>
      <c r="G5398" s="1170" t="s">
        <v>28040</v>
      </c>
    </row>
    <row r="5399" spans="1:7" ht="15" customHeight="1">
      <c r="A5399" s="1165" t="str">
        <f t="shared" si="535"/>
        <v>PEXP365VIO</v>
      </c>
      <c r="B5399" s="1165">
        <f>IFERROR(INDEX('PE Holds'!$B$15:$AF$554,MATCH(C5399,'PE Holds'!$B$15:$B$552,FALSE),MATCH(D5399,'PE Holds'!$B$15:$AF$15,FALSE)),0)</f>
        <v>0</v>
      </c>
      <c r="C5399" s="1165" t="str">
        <f t="shared" si="534"/>
        <v>PEXP365</v>
      </c>
      <c r="D5399" s="988" t="str">
        <f>'PE Holds'!$W$15</f>
        <v>Violet 
RAL 4008</v>
      </c>
      <c r="E5399" s="1165" t="s">
        <v>27833</v>
      </c>
      <c r="F5399" s="1165" t="s">
        <v>27824</v>
      </c>
      <c r="G5399" s="1170" t="s">
        <v>28040</v>
      </c>
    </row>
    <row r="5400" spans="1:7" ht="15" customHeight="1">
      <c r="A5400" s="1165" t="str">
        <f t="shared" si="535"/>
        <v>PEXP365MIN</v>
      </c>
      <c r="B5400" s="1165">
        <f>IFERROR(INDEX('PE Holds'!$B$15:$AF$554,MATCH(C5400,'PE Holds'!$B$15:$B$552,FALSE),MATCH(D5400,'PE Holds'!$B$15:$AF$15,FALSE)),0)</f>
        <v>0</v>
      </c>
      <c r="C5400" s="1165" t="str">
        <f t="shared" si="534"/>
        <v>PEXP365</v>
      </c>
      <c r="D5400" s="988" t="str">
        <f>'PE Holds'!$X$15</f>
        <v>Mint 
RAL 6027</v>
      </c>
      <c r="E5400" s="1165" t="s">
        <v>27834</v>
      </c>
      <c r="F5400" s="1165" t="s">
        <v>27824</v>
      </c>
      <c r="G5400" s="1170" t="s">
        <v>28040</v>
      </c>
    </row>
    <row r="5401" spans="1:7" ht="15" customHeight="1">
      <c r="A5401" s="1165" t="str">
        <f t="shared" si="535"/>
        <v>PEXP365ORA</v>
      </c>
      <c r="B5401" s="1165">
        <f>IFERROR(INDEX('PE Holds'!$B$15:$AF$554,MATCH(C5401,'PE Holds'!$B$15:$B$552,FALSE),MATCH(D5401,'PE Holds'!$B$15:$AF$15,FALSE)),0)</f>
        <v>0</v>
      </c>
      <c r="C5401" s="1165" t="str">
        <f t="shared" si="534"/>
        <v>PEXP365</v>
      </c>
      <c r="D5401" s="988" t="str">
        <f>'PE Holds'!$Y$15</f>
        <v>Pure Orange</v>
      </c>
      <c r="E5401" s="1165" t="s">
        <v>27836</v>
      </c>
      <c r="F5401" s="1165" t="s">
        <v>27824</v>
      </c>
      <c r="G5401" s="1170" t="s">
        <v>28040</v>
      </c>
    </row>
    <row r="5402" spans="1:7" ht="15" customHeight="1">
      <c r="A5402" s="1165" t="str">
        <f t="shared" si="535"/>
        <v>PEXP366WHI</v>
      </c>
      <c r="B5402" s="1165">
        <f>IFERROR(INDEX('PE Holds'!$B$15:$AF$554,MATCH(C5402,'PE Holds'!$B$15:$B$552,FALSE),MATCH(D5402,'PE Holds'!$B$15:$AF$15,FALSE)),0)</f>
        <v>0</v>
      </c>
      <c r="C5402" s="1165" t="s">
        <v>28206</v>
      </c>
      <c r="D5402" s="1166" t="str">
        <f>'PE Holds'!$L$15</f>
        <v>White 
RAL 9016</v>
      </c>
      <c r="E5402" s="1165" t="s">
        <v>27838</v>
      </c>
      <c r="F5402" s="1165" t="s">
        <v>27824</v>
      </c>
      <c r="G5402" s="1170" t="s">
        <v>28040</v>
      </c>
    </row>
    <row r="5403" spans="1:7" ht="15" customHeight="1">
      <c r="A5403" s="1165" t="str">
        <f t="shared" si="535"/>
        <v>PEXP366YEL</v>
      </c>
      <c r="B5403" s="1165">
        <f>IFERROR(INDEX('PE Holds'!$B$15:$AF$554,MATCH(C5403,'PE Holds'!$B$15:$B$552,FALSE),MATCH(D5403,'PE Holds'!$B$15:$AF$15,FALSE)),0)</f>
        <v>0</v>
      </c>
      <c r="C5403" s="1165" t="str">
        <f>+C5402</f>
        <v>PEXP366</v>
      </c>
      <c r="D5403" s="988" t="str">
        <f>'PE Holds'!$M$15</f>
        <v>Yellow 
RAL 1026</v>
      </c>
      <c r="E5403" s="1165" t="s">
        <v>27823</v>
      </c>
      <c r="F5403" s="1165" t="s">
        <v>27824</v>
      </c>
      <c r="G5403" s="1170" t="s">
        <v>28040</v>
      </c>
    </row>
    <row r="5404" spans="1:7" ht="15" customHeight="1">
      <c r="A5404" s="1165" t="str">
        <f t="shared" si="535"/>
        <v>PEXP366GRE</v>
      </c>
      <c r="B5404" s="1165">
        <f>IFERROR(INDEX('PE Holds'!$B$15:$AF$554,MATCH(C5404,'PE Holds'!$B$15:$B$552,FALSE),MATCH(D5404,'PE Holds'!$B$15:$AF$15,FALSE)),0)</f>
        <v>0</v>
      </c>
      <c r="C5404" s="1165" t="str">
        <f t="shared" ref="C5404:C5415" si="536">+C5403</f>
        <v>PEXP366</v>
      </c>
      <c r="D5404" s="988" t="str">
        <f>'PE Holds'!$N$15</f>
        <v>Green 
RAL 6002</v>
      </c>
      <c r="E5404" s="1165" t="s">
        <v>27837</v>
      </c>
      <c r="F5404" s="1165" t="s">
        <v>27824</v>
      </c>
      <c r="G5404" s="1170" t="s">
        <v>28040</v>
      </c>
    </row>
    <row r="5405" spans="1:7" ht="15" customHeight="1">
      <c r="A5405" s="1165" t="str">
        <f t="shared" si="535"/>
        <v>PEXP366RED</v>
      </c>
      <c r="B5405" s="1165">
        <f>IFERROR(INDEX('PE Holds'!$B$15:$AF$554,MATCH(C5405,'PE Holds'!$B$15:$B$552,FALSE),MATCH(D5405,'PE Holds'!$B$15:$AF$15,FALSE)),0)</f>
        <v>0</v>
      </c>
      <c r="C5405" s="1165" t="str">
        <f t="shared" si="536"/>
        <v>PEXP366</v>
      </c>
      <c r="D5405" s="988" t="str">
        <f>'PE Holds'!$O$15</f>
        <v>Red 
RAL 3020</v>
      </c>
      <c r="E5405" s="1165" t="s">
        <v>27826</v>
      </c>
      <c r="F5405" s="1165" t="s">
        <v>27824</v>
      </c>
      <c r="G5405" s="1170" t="s">
        <v>28040</v>
      </c>
    </row>
    <row r="5406" spans="1:7" ht="15" customHeight="1">
      <c r="A5406" s="1165" t="str">
        <f t="shared" si="535"/>
        <v>PEXP366BLU</v>
      </c>
      <c r="B5406" s="1165">
        <f>IFERROR(INDEX('PE Holds'!$B$15:$AF$554,MATCH(C5406,'PE Holds'!$B$15:$B$552,FALSE),MATCH(D5406,'PE Holds'!$B$15:$AF$15,FALSE)),0)</f>
        <v>0</v>
      </c>
      <c r="C5406" s="1165" t="str">
        <f t="shared" si="536"/>
        <v>PEXP366</v>
      </c>
      <c r="D5406" s="988" t="str">
        <f>'PE Holds'!$P$15</f>
        <v>Blue 
RAL 5015</v>
      </c>
      <c r="E5406" s="1165" t="s">
        <v>27827</v>
      </c>
      <c r="F5406" s="1165" t="s">
        <v>27824</v>
      </c>
      <c r="G5406" s="1170" t="s">
        <v>28040</v>
      </c>
    </row>
    <row r="5407" spans="1:7" ht="15" customHeight="1">
      <c r="A5407" s="1165" t="str">
        <f t="shared" si="535"/>
        <v>PEXP366GRY</v>
      </c>
      <c r="B5407" s="1165">
        <f>IFERROR(INDEX('PE Holds'!$B$15:$AF$554,MATCH(C5407,'PE Holds'!$B$15:$B$552,FALSE),MATCH(D5407,'PE Holds'!$B$15:$AF$15,FALSE)),0)</f>
        <v>0</v>
      </c>
      <c r="C5407" s="1165" t="str">
        <f t="shared" si="536"/>
        <v>PEXP366</v>
      </c>
      <c r="D5407" s="988" t="str">
        <f>'PE Holds'!$Q$15</f>
        <v>Grey 
RAL 7001</v>
      </c>
      <c r="E5407" s="1165" t="s">
        <v>27828</v>
      </c>
      <c r="F5407" s="1165" t="s">
        <v>27824</v>
      </c>
      <c r="G5407" s="1170" t="s">
        <v>28040</v>
      </c>
    </row>
    <row r="5408" spans="1:7" ht="15" customHeight="1">
      <c r="A5408" s="1165" t="str">
        <f t="shared" si="535"/>
        <v>PEXP366BLK</v>
      </c>
      <c r="B5408" s="1165">
        <f>IFERROR(INDEX('PE Holds'!$B$15:$AF$554,MATCH(C5408,'PE Holds'!$B$15:$B$552,FALSE),MATCH(D5408,'PE Holds'!$B$15:$AF$15,FALSE)),0)</f>
        <v>0</v>
      </c>
      <c r="C5408" s="1165" t="str">
        <f t="shared" si="536"/>
        <v>PEXP366</v>
      </c>
      <c r="D5408" s="988" t="str">
        <f>'PE Holds'!$R$15</f>
        <v>Black 
RAL 9005</v>
      </c>
      <c r="E5408" s="1165" t="s">
        <v>27829</v>
      </c>
      <c r="F5408" s="1165" t="s">
        <v>27824</v>
      </c>
      <c r="G5408" s="1170" t="s">
        <v>28040</v>
      </c>
    </row>
    <row r="5409" spans="1:7" ht="15" customHeight="1">
      <c r="A5409" s="1165" t="str">
        <f t="shared" si="535"/>
        <v>PEXP366FLO</v>
      </c>
      <c r="B5409" s="1165">
        <f>IFERROR(INDEX('PE Holds'!$B$15:$AF$554,MATCH(C5409,'PE Holds'!$B$15:$B$552,FALSE),MATCH(D5409,'PE Holds'!$B$15:$AF$15,FALSE)),0)</f>
        <v>0</v>
      </c>
      <c r="C5409" s="1165" t="str">
        <f t="shared" si="536"/>
        <v>PEXP366</v>
      </c>
      <c r="D5409" s="988" t="str">
        <f>'PE Holds'!$S$15</f>
        <v>Fluo 
Orange</v>
      </c>
      <c r="E5409" s="1165" t="s">
        <v>27830</v>
      </c>
      <c r="F5409" s="1165" t="s">
        <v>27824</v>
      </c>
      <c r="G5409" s="1170" t="s">
        <v>28040</v>
      </c>
    </row>
    <row r="5410" spans="1:7" ht="15" customHeight="1">
      <c r="A5410" s="1165" t="str">
        <f t="shared" si="535"/>
        <v>PEXP366FLG</v>
      </c>
      <c r="B5410" s="1165">
        <f>IFERROR(INDEX('PE Holds'!$B$15:$AF$554,MATCH(C5410,'PE Holds'!$B$15:$B$552,FALSE),MATCH(D5410,'PE Holds'!$B$15:$AF$15,FALSE)),0)</f>
        <v>0</v>
      </c>
      <c r="C5410" s="1165" t="str">
        <f t="shared" si="536"/>
        <v>PEXP366</v>
      </c>
      <c r="D5410" s="988" t="str">
        <f>'PE Holds'!$T$15</f>
        <v>Fluo 
Green</v>
      </c>
      <c r="E5410" s="1165" t="s">
        <v>27831</v>
      </c>
      <c r="F5410" s="1165" t="s">
        <v>27824</v>
      </c>
      <c r="G5410" s="1170" t="s">
        <v>28040</v>
      </c>
    </row>
    <row r="5411" spans="1:7" ht="15" customHeight="1">
      <c r="A5411" s="1165" t="str">
        <f t="shared" si="535"/>
        <v>PEXP366FLP</v>
      </c>
      <c r="B5411" s="1165">
        <f>IFERROR(INDEX('PE Holds'!$B$15:$AF$554,MATCH(C5411,'PE Holds'!$B$15:$B$552,FALSE),MATCH(D5411,'PE Holds'!$B$15:$AF$15,FALSE)),0)</f>
        <v>0</v>
      </c>
      <c r="C5411" s="1165" t="str">
        <f t="shared" si="536"/>
        <v>PEXP366</v>
      </c>
      <c r="D5411" s="988" t="str">
        <f>'PE Holds'!$U$15</f>
        <v>Fluo 
Pink</v>
      </c>
      <c r="E5411" s="1165" t="s">
        <v>27832</v>
      </c>
      <c r="F5411" s="1165" t="s">
        <v>27824</v>
      </c>
      <c r="G5411" s="1170" t="s">
        <v>28040</v>
      </c>
    </row>
    <row r="5412" spans="1:7" ht="15" customHeight="1">
      <c r="A5412" s="1165" t="str">
        <f t="shared" si="535"/>
        <v>PEXP366FLY</v>
      </c>
      <c r="B5412" s="1165">
        <f>IFERROR(INDEX('PE Holds'!$B$15:$AF$554,MATCH(C5412,'PE Holds'!$B$15:$B$552,FALSE),MATCH(D5412,'PE Holds'!$B$15:$AF$15,FALSE)),0)</f>
        <v>0</v>
      </c>
      <c r="C5412" s="1165" t="str">
        <f t="shared" si="536"/>
        <v>PEXP366</v>
      </c>
      <c r="D5412" s="988" t="str">
        <f>'PE Holds'!$V$15</f>
        <v>Fluo 
Yellow</v>
      </c>
      <c r="E5412" s="1165" t="s">
        <v>28041</v>
      </c>
      <c r="F5412" s="1165" t="s">
        <v>27824</v>
      </c>
      <c r="G5412" s="1170" t="s">
        <v>28040</v>
      </c>
    </row>
    <row r="5413" spans="1:7" ht="15" customHeight="1">
      <c r="A5413" s="1165" t="str">
        <f t="shared" si="535"/>
        <v>PEXP366VIO</v>
      </c>
      <c r="B5413" s="1165">
        <f>IFERROR(INDEX('PE Holds'!$B$15:$AF$554,MATCH(C5413,'PE Holds'!$B$15:$B$552,FALSE),MATCH(D5413,'PE Holds'!$B$15:$AF$15,FALSE)),0)</f>
        <v>0</v>
      </c>
      <c r="C5413" s="1165" t="str">
        <f t="shared" si="536"/>
        <v>PEXP366</v>
      </c>
      <c r="D5413" s="988" t="str">
        <f>'PE Holds'!$W$15</f>
        <v>Violet 
RAL 4008</v>
      </c>
      <c r="E5413" s="1165" t="s">
        <v>27833</v>
      </c>
      <c r="F5413" s="1165" t="s">
        <v>27824</v>
      </c>
      <c r="G5413" s="1170" t="s">
        <v>28040</v>
      </c>
    </row>
    <row r="5414" spans="1:7" ht="15" customHeight="1">
      <c r="A5414" s="1165" t="str">
        <f t="shared" si="535"/>
        <v>PEXP366MIN</v>
      </c>
      <c r="B5414" s="1165">
        <f>IFERROR(INDEX('PE Holds'!$B$15:$AF$554,MATCH(C5414,'PE Holds'!$B$15:$B$552,FALSE),MATCH(D5414,'PE Holds'!$B$15:$AF$15,FALSE)),0)</f>
        <v>0</v>
      </c>
      <c r="C5414" s="1165" t="str">
        <f t="shared" si="536"/>
        <v>PEXP366</v>
      </c>
      <c r="D5414" s="988" t="str">
        <f>'PE Holds'!$X$15</f>
        <v>Mint 
RAL 6027</v>
      </c>
      <c r="E5414" s="1165" t="s">
        <v>27834</v>
      </c>
      <c r="F5414" s="1165" t="s">
        <v>27824</v>
      </c>
      <c r="G5414" s="1170" t="s">
        <v>28040</v>
      </c>
    </row>
    <row r="5415" spans="1:7" ht="15" customHeight="1">
      <c r="A5415" s="1165" t="str">
        <f t="shared" si="535"/>
        <v>PEXP366ORA</v>
      </c>
      <c r="B5415" s="1165">
        <f>IFERROR(INDEX('PE Holds'!$B$15:$AF$554,MATCH(C5415,'PE Holds'!$B$15:$B$552,FALSE),MATCH(D5415,'PE Holds'!$B$15:$AF$15,FALSE)),0)</f>
        <v>0</v>
      </c>
      <c r="C5415" s="1165" t="str">
        <f t="shared" si="536"/>
        <v>PEXP366</v>
      </c>
      <c r="D5415" s="988" t="str">
        <f>'PE Holds'!$Y$15</f>
        <v>Pure Orange</v>
      </c>
      <c r="E5415" s="1165" t="s">
        <v>27836</v>
      </c>
      <c r="F5415" s="1165" t="s">
        <v>27824</v>
      </c>
      <c r="G5415" s="1170" t="s">
        <v>28040</v>
      </c>
    </row>
    <row r="5416" spans="1:7" ht="15" customHeight="1">
      <c r="A5416" s="1165" t="str">
        <f t="shared" si="535"/>
        <v>PEXP367WHI</v>
      </c>
      <c r="B5416" s="1165">
        <f>IFERROR(INDEX('PE Holds'!$B$15:$AF$554,MATCH(C5416,'PE Holds'!$B$15:$B$552,FALSE),MATCH(D5416,'PE Holds'!$B$15:$AF$15,FALSE)),0)</f>
        <v>0</v>
      </c>
      <c r="C5416" s="1165" t="s">
        <v>28207</v>
      </c>
      <c r="D5416" s="1166" t="str">
        <f>'PE Holds'!$L$15</f>
        <v>White 
RAL 9016</v>
      </c>
      <c r="E5416" s="1165" t="s">
        <v>27838</v>
      </c>
      <c r="F5416" s="1165" t="s">
        <v>27824</v>
      </c>
      <c r="G5416" s="1170" t="s">
        <v>28040</v>
      </c>
    </row>
    <row r="5417" spans="1:7" ht="15" customHeight="1">
      <c r="A5417" s="1165" t="str">
        <f t="shared" si="535"/>
        <v>PEXP367YEL</v>
      </c>
      <c r="B5417" s="1165">
        <f>IFERROR(INDEX('PE Holds'!$B$15:$AF$554,MATCH(C5417,'PE Holds'!$B$15:$B$552,FALSE),MATCH(D5417,'PE Holds'!$B$15:$AF$15,FALSE)),0)</f>
        <v>0</v>
      </c>
      <c r="C5417" s="1165" t="str">
        <f>+C5416</f>
        <v>PEXP367</v>
      </c>
      <c r="D5417" s="988" t="str">
        <f>'PE Holds'!$M$15</f>
        <v>Yellow 
RAL 1026</v>
      </c>
      <c r="E5417" s="1165" t="s">
        <v>27823</v>
      </c>
      <c r="F5417" s="1165" t="s">
        <v>27824</v>
      </c>
      <c r="G5417" s="1170" t="s">
        <v>28040</v>
      </c>
    </row>
    <row r="5418" spans="1:7" ht="15" customHeight="1">
      <c r="A5418" s="1165" t="str">
        <f t="shared" si="535"/>
        <v>PEXP367GRE</v>
      </c>
      <c r="B5418" s="1165">
        <f>IFERROR(INDEX('PE Holds'!$B$15:$AF$554,MATCH(C5418,'PE Holds'!$B$15:$B$552,FALSE),MATCH(D5418,'PE Holds'!$B$15:$AF$15,FALSE)),0)</f>
        <v>0</v>
      </c>
      <c r="C5418" s="1165" t="str">
        <f t="shared" ref="C5418:C5429" si="537">+C5417</f>
        <v>PEXP367</v>
      </c>
      <c r="D5418" s="988" t="str">
        <f>'PE Holds'!$N$15</f>
        <v>Green 
RAL 6002</v>
      </c>
      <c r="E5418" s="1165" t="s">
        <v>27837</v>
      </c>
      <c r="F5418" s="1165" t="s">
        <v>27824</v>
      </c>
      <c r="G5418" s="1170" t="s">
        <v>28040</v>
      </c>
    </row>
    <row r="5419" spans="1:7" ht="15" customHeight="1">
      <c r="A5419" s="1165" t="str">
        <f t="shared" si="535"/>
        <v>PEXP367RED</v>
      </c>
      <c r="B5419" s="1165">
        <f>IFERROR(INDEX('PE Holds'!$B$15:$AF$554,MATCH(C5419,'PE Holds'!$B$15:$B$552,FALSE),MATCH(D5419,'PE Holds'!$B$15:$AF$15,FALSE)),0)</f>
        <v>0</v>
      </c>
      <c r="C5419" s="1165" t="str">
        <f t="shared" si="537"/>
        <v>PEXP367</v>
      </c>
      <c r="D5419" s="988" t="str">
        <f>'PE Holds'!$O$15</f>
        <v>Red 
RAL 3020</v>
      </c>
      <c r="E5419" s="1165" t="s">
        <v>27826</v>
      </c>
      <c r="F5419" s="1165" t="s">
        <v>27824</v>
      </c>
      <c r="G5419" s="1170" t="s">
        <v>28040</v>
      </c>
    </row>
    <row r="5420" spans="1:7" ht="15" customHeight="1">
      <c r="A5420" s="1165" t="str">
        <f t="shared" si="535"/>
        <v>PEXP367BLU</v>
      </c>
      <c r="B5420" s="1165">
        <f>IFERROR(INDEX('PE Holds'!$B$15:$AF$554,MATCH(C5420,'PE Holds'!$B$15:$B$552,FALSE),MATCH(D5420,'PE Holds'!$B$15:$AF$15,FALSE)),0)</f>
        <v>0</v>
      </c>
      <c r="C5420" s="1165" t="str">
        <f t="shared" si="537"/>
        <v>PEXP367</v>
      </c>
      <c r="D5420" s="988" t="str">
        <f>'PE Holds'!$P$15</f>
        <v>Blue 
RAL 5015</v>
      </c>
      <c r="E5420" s="1165" t="s">
        <v>27827</v>
      </c>
      <c r="F5420" s="1165" t="s">
        <v>27824</v>
      </c>
      <c r="G5420" s="1170" t="s">
        <v>28040</v>
      </c>
    </row>
    <row r="5421" spans="1:7" ht="15" customHeight="1">
      <c r="A5421" s="1165" t="str">
        <f t="shared" si="535"/>
        <v>PEXP367GRY</v>
      </c>
      <c r="B5421" s="1165">
        <f>IFERROR(INDEX('PE Holds'!$B$15:$AF$554,MATCH(C5421,'PE Holds'!$B$15:$B$552,FALSE),MATCH(D5421,'PE Holds'!$B$15:$AF$15,FALSE)),0)</f>
        <v>0</v>
      </c>
      <c r="C5421" s="1165" t="str">
        <f t="shared" si="537"/>
        <v>PEXP367</v>
      </c>
      <c r="D5421" s="988" t="str">
        <f>'PE Holds'!$Q$15</f>
        <v>Grey 
RAL 7001</v>
      </c>
      <c r="E5421" s="1165" t="s">
        <v>27828</v>
      </c>
      <c r="F5421" s="1165" t="s">
        <v>27824</v>
      </c>
      <c r="G5421" s="1170" t="s">
        <v>28040</v>
      </c>
    </row>
    <row r="5422" spans="1:7" ht="15" customHeight="1">
      <c r="A5422" s="1165" t="str">
        <f t="shared" si="535"/>
        <v>PEXP367BLK</v>
      </c>
      <c r="B5422" s="1165">
        <f>IFERROR(INDEX('PE Holds'!$B$15:$AF$554,MATCH(C5422,'PE Holds'!$B$15:$B$552,FALSE),MATCH(D5422,'PE Holds'!$B$15:$AF$15,FALSE)),0)</f>
        <v>0</v>
      </c>
      <c r="C5422" s="1165" t="str">
        <f t="shared" si="537"/>
        <v>PEXP367</v>
      </c>
      <c r="D5422" s="988" t="str">
        <f>'PE Holds'!$R$15</f>
        <v>Black 
RAL 9005</v>
      </c>
      <c r="E5422" s="1165" t="s">
        <v>27829</v>
      </c>
      <c r="F5422" s="1165" t="s">
        <v>27824</v>
      </c>
      <c r="G5422" s="1170" t="s">
        <v>28040</v>
      </c>
    </row>
    <row r="5423" spans="1:7" ht="15" customHeight="1">
      <c r="A5423" s="1165" t="str">
        <f t="shared" si="535"/>
        <v>PEXP367FLO</v>
      </c>
      <c r="B5423" s="1165">
        <f>IFERROR(INDEX('PE Holds'!$B$15:$AF$554,MATCH(C5423,'PE Holds'!$B$15:$B$552,FALSE),MATCH(D5423,'PE Holds'!$B$15:$AF$15,FALSE)),0)</f>
        <v>0</v>
      </c>
      <c r="C5423" s="1165" t="str">
        <f t="shared" si="537"/>
        <v>PEXP367</v>
      </c>
      <c r="D5423" s="988" t="str">
        <f>'PE Holds'!$S$15</f>
        <v>Fluo 
Orange</v>
      </c>
      <c r="E5423" s="1165" t="s">
        <v>27830</v>
      </c>
      <c r="F5423" s="1165" t="s">
        <v>27824</v>
      </c>
      <c r="G5423" s="1170" t="s">
        <v>28040</v>
      </c>
    </row>
    <row r="5424" spans="1:7" ht="15" customHeight="1">
      <c r="A5424" s="1165" t="str">
        <f t="shared" si="535"/>
        <v>PEXP367FLG</v>
      </c>
      <c r="B5424" s="1165">
        <f>IFERROR(INDEX('PE Holds'!$B$15:$AF$554,MATCH(C5424,'PE Holds'!$B$15:$B$552,FALSE),MATCH(D5424,'PE Holds'!$B$15:$AF$15,FALSE)),0)</f>
        <v>0</v>
      </c>
      <c r="C5424" s="1165" t="str">
        <f t="shared" si="537"/>
        <v>PEXP367</v>
      </c>
      <c r="D5424" s="988" t="str">
        <f>'PE Holds'!$T$15</f>
        <v>Fluo 
Green</v>
      </c>
      <c r="E5424" s="1165" t="s">
        <v>27831</v>
      </c>
      <c r="F5424" s="1165" t="s">
        <v>27824</v>
      </c>
      <c r="G5424" s="1170" t="s">
        <v>28040</v>
      </c>
    </row>
    <row r="5425" spans="1:7" ht="15" customHeight="1">
      <c r="A5425" s="1165" t="str">
        <f t="shared" si="535"/>
        <v>PEXP367FLP</v>
      </c>
      <c r="B5425" s="1165">
        <f>IFERROR(INDEX('PE Holds'!$B$15:$AF$554,MATCH(C5425,'PE Holds'!$B$15:$B$552,FALSE),MATCH(D5425,'PE Holds'!$B$15:$AF$15,FALSE)),0)</f>
        <v>0</v>
      </c>
      <c r="C5425" s="1165" t="str">
        <f t="shared" si="537"/>
        <v>PEXP367</v>
      </c>
      <c r="D5425" s="988" t="str">
        <f>'PE Holds'!$U$15</f>
        <v>Fluo 
Pink</v>
      </c>
      <c r="E5425" s="1165" t="s">
        <v>27832</v>
      </c>
      <c r="F5425" s="1165" t="s">
        <v>27824</v>
      </c>
      <c r="G5425" s="1170" t="s">
        <v>28040</v>
      </c>
    </row>
    <row r="5426" spans="1:7" ht="15" customHeight="1">
      <c r="A5426" s="1165" t="str">
        <f t="shared" si="535"/>
        <v>PEXP367FLY</v>
      </c>
      <c r="B5426" s="1165">
        <f>IFERROR(INDEX('PE Holds'!$B$15:$AF$554,MATCH(C5426,'PE Holds'!$B$15:$B$552,FALSE),MATCH(D5426,'PE Holds'!$B$15:$AF$15,FALSE)),0)</f>
        <v>0</v>
      </c>
      <c r="C5426" s="1165" t="str">
        <f t="shared" si="537"/>
        <v>PEXP367</v>
      </c>
      <c r="D5426" s="988" t="str">
        <f>'PE Holds'!$V$15</f>
        <v>Fluo 
Yellow</v>
      </c>
      <c r="E5426" s="1165" t="s">
        <v>28041</v>
      </c>
      <c r="F5426" s="1165" t="s">
        <v>27824</v>
      </c>
      <c r="G5426" s="1170" t="s">
        <v>28040</v>
      </c>
    </row>
    <row r="5427" spans="1:7" ht="15" customHeight="1">
      <c r="A5427" s="1165" t="str">
        <f t="shared" si="535"/>
        <v>PEXP367VIO</v>
      </c>
      <c r="B5427" s="1165">
        <f>IFERROR(INDEX('PE Holds'!$B$15:$AF$554,MATCH(C5427,'PE Holds'!$B$15:$B$552,FALSE),MATCH(D5427,'PE Holds'!$B$15:$AF$15,FALSE)),0)</f>
        <v>0</v>
      </c>
      <c r="C5427" s="1165" t="str">
        <f t="shared" si="537"/>
        <v>PEXP367</v>
      </c>
      <c r="D5427" s="988" t="str">
        <f>'PE Holds'!$W$15</f>
        <v>Violet 
RAL 4008</v>
      </c>
      <c r="E5427" s="1165" t="s">
        <v>27833</v>
      </c>
      <c r="F5427" s="1165" t="s">
        <v>27824</v>
      </c>
      <c r="G5427" s="1170" t="s">
        <v>28040</v>
      </c>
    </row>
    <row r="5428" spans="1:7" ht="15" customHeight="1">
      <c r="A5428" s="1165" t="str">
        <f t="shared" si="535"/>
        <v>PEXP367MIN</v>
      </c>
      <c r="B5428" s="1165">
        <f>IFERROR(INDEX('PE Holds'!$B$15:$AF$554,MATCH(C5428,'PE Holds'!$B$15:$B$552,FALSE),MATCH(D5428,'PE Holds'!$B$15:$AF$15,FALSE)),0)</f>
        <v>0</v>
      </c>
      <c r="C5428" s="1165" t="str">
        <f t="shared" si="537"/>
        <v>PEXP367</v>
      </c>
      <c r="D5428" s="988" t="str">
        <f>'PE Holds'!$X$15</f>
        <v>Mint 
RAL 6027</v>
      </c>
      <c r="E5428" s="1165" t="s">
        <v>27834</v>
      </c>
      <c r="F5428" s="1165" t="s">
        <v>27824</v>
      </c>
      <c r="G5428" s="1170" t="s">
        <v>28040</v>
      </c>
    </row>
    <row r="5429" spans="1:7" ht="15" customHeight="1">
      <c r="A5429" s="1165" t="str">
        <f t="shared" si="535"/>
        <v>PEXP367ORA</v>
      </c>
      <c r="B5429" s="1165">
        <f>IFERROR(INDEX('PE Holds'!$B$15:$AF$554,MATCH(C5429,'PE Holds'!$B$15:$B$552,FALSE),MATCH(D5429,'PE Holds'!$B$15:$AF$15,FALSE)),0)</f>
        <v>0</v>
      </c>
      <c r="C5429" s="1165" t="str">
        <f t="shared" si="537"/>
        <v>PEXP367</v>
      </c>
      <c r="D5429" s="988" t="str">
        <f>'PE Holds'!$Y$15</f>
        <v>Pure Orange</v>
      </c>
      <c r="E5429" s="1165" t="s">
        <v>27836</v>
      </c>
      <c r="F5429" s="1165" t="s">
        <v>27824</v>
      </c>
      <c r="G5429" s="1170" t="s">
        <v>28040</v>
      </c>
    </row>
    <row r="5430" spans="1:7" ht="15" customHeight="1">
      <c r="A5430" s="1165" t="str">
        <f t="shared" si="535"/>
        <v>PEXP368WHI</v>
      </c>
      <c r="B5430" s="1165">
        <f>IFERROR(INDEX('PE Holds'!$B$15:$AF$554,MATCH(C5430,'PE Holds'!$B$15:$B$552,FALSE),MATCH(D5430,'PE Holds'!$B$15:$AF$15,FALSE)),0)</f>
        <v>0</v>
      </c>
      <c r="C5430" s="1165" t="s">
        <v>28208</v>
      </c>
      <c r="D5430" s="1166" t="str">
        <f>'PE Holds'!$L$15</f>
        <v>White 
RAL 9016</v>
      </c>
      <c r="E5430" s="1165" t="s">
        <v>27838</v>
      </c>
      <c r="F5430" s="1165" t="s">
        <v>27824</v>
      </c>
      <c r="G5430" s="1170" t="s">
        <v>28040</v>
      </c>
    </row>
    <row r="5431" spans="1:7" ht="15" customHeight="1">
      <c r="A5431" s="1165" t="str">
        <f t="shared" si="535"/>
        <v>PEXP368YEL</v>
      </c>
      <c r="B5431" s="1165">
        <f>IFERROR(INDEX('PE Holds'!$B$15:$AF$554,MATCH(C5431,'PE Holds'!$B$15:$B$552,FALSE),MATCH(D5431,'PE Holds'!$B$15:$AF$15,FALSE)),0)</f>
        <v>0</v>
      </c>
      <c r="C5431" s="1165" t="str">
        <f>+C5430</f>
        <v>PEXP368</v>
      </c>
      <c r="D5431" s="988" t="str">
        <f>'PE Holds'!$M$15</f>
        <v>Yellow 
RAL 1026</v>
      </c>
      <c r="E5431" s="1165" t="s">
        <v>27823</v>
      </c>
      <c r="F5431" s="1165" t="s">
        <v>27824</v>
      </c>
      <c r="G5431" s="1170" t="s">
        <v>28040</v>
      </c>
    </row>
    <row r="5432" spans="1:7" ht="15" customHeight="1">
      <c r="A5432" s="1165" t="str">
        <f t="shared" si="535"/>
        <v>PEXP368GRE</v>
      </c>
      <c r="B5432" s="1165">
        <f>IFERROR(INDEX('PE Holds'!$B$15:$AF$554,MATCH(C5432,'PE Holds'!$B$15:$B$552,FALSE),MATCH(D5432,'PE Holds'!$B$15:$AF$15,FALSE)),0)</f>
        <v>0</v>
      </c>
      <c r="C5432" s="1165" t="str">
        <f t="shared" ref="C5432:C5443" si="538">+C5431</f>
        <v>PEXP368</v>
      </c>
      <c r="D5432" s="988" t="str">
        <f>'PE Holds'!$N$15</f>
        <v>Green 
RAL 6002</v>
      </c>
      <c r="E5432" s="1165" t="s">
        <v>27837</v>
      </c>
      <c r="F5432" s="1165" t="s">
        <v>27824</v>
      </c>
      <c r="G5432" s="1170" t="s">
        <v>28040</v>
      </c>
    </row>
    <row r="5433" spans="1:7" ht="15" customHeight="1">
      <c r="A5433" s="1165" t="str">
        <f t="shared" si="535"/>
        <v>PEXP368RED</v>
      </c>
      <c r="B5433" s="1165">
        <f>IFERROR(INDEX('PE Holds'!$B$15:$AF$554,MATCH(C5433,'PE Holds'!$B$15:$B$552,FALSE),MATCH(D5433,'PE Holds'!$B$15:$AF$15,FALSE)),0)</f>
        <v>0</v>
      </c>
      <c r="C5433" s="1165" t="str">
        <f t="shared" si="538"/>
        <v>PEXP368</v>
      </c>
      <c r="D5433" s="988" t="str">
        <f>'PE Holds'!$O$15</f>
        <v>Red 
RAL 3020</v>
      </c>
      <c r="E5433" s="1165" t="s">
        <v>27826</v>
      </c>
      <c r="F5433" s="1165" t="s">
        <v>27824</v>
      </c>
      <c r="G5433" s="1170" t="s">
        <v>28040</v>
      </c>
    </row>
    <row r="5434" spans="1:7" ht="15" customHeight="1">
      <c r="A5434" s="1165" t="str">
        <f t="shared" si="535"/>
        <v>PEXP368BLU</v>
      </c>
      <c r="B5434" s="1165">
        <f>IFERROR(INDEX('PE Holds'!$B$15:$AF$554,MATCH(C5434,'PE Holds'!$B$15:$B$552,FALSE),MATCH(D5434,'PE Holds'!$B$15:$AF$15,FALSE)),0)</f>
        <v>0</v>
      </c>
      <c r="C5434" s="1165" t="str">
        <f t="shared" si="538"/>
        <v>PEXP368</v>
      </c>
      <c r="D5434" s="988" t="str">
        <f>'PE Holds'!$P$15</f>
        <v>Blue 
RAL 5015</v>
      </c>
      <c r="E5434" s="1165" t="s">
        <v>27827</v>
      </c>
      <c r="F5434" s="1165" t="s">
        <v>27824</v>
      </c>
      <c r="G5434" s="1170" t="s">
        <v>28040</v>
      </c>
    </row>
    <row r="5435" spans="1:7" ht="15" customHeight="1">
      <c r="A5435" s="1165" t="str">
        <f t="shared" si="535"/>
        <v>PEXP368GRY</v>
      </c>
      <c r="B5435" s="1165">
        <f>IFERROR(INDEX('PE Holds'!$B$15:$AF$554,MATCH(C5435,'PE Holds'!$B$15:$B$552,FALSE),MATCH(D5435,'PE Holds'!$B$15:$AF$15,FALSE)),0)</f>
        <v>0</v>
      </c>
      <c r="C5435" s="1165" t="str">
        <f t="shared" si="538"/>
        <v>PEXP368</v>
      </c>
      <c r="D5435" s="988" t="str">
        <f>'PE Holds'!$Q$15</f>
        <v>Grey 
RAL 7001</v>
      </c>
      <c r="E5435" s="1165" t="s">
        <v>27828</v>
      </c>
      <c r="F5435" s="1165" t="s">
        <v>27824</v>
      </c>
      <c r="G5435" s="1170" t="s">
        <v>28040</v>
      </c>
    </row>
    <row r="5436" spans="1:7" ht="15" customHeight="1">
      <c r="A5436" s="1165" t="str">
        <f t="shared" si="535"/>
        <v>PEXP368BLK</v>
      </c>
      <c r="B5436" s="1165">
        <f>IFERROR(INDEX('PE Holds'!$B$15:$AF$554,MATCH(C5436,'PE Holds'!$B$15:$B$552,FALSE),MATCH(D5436,'PE Holds'!$B$15:$AF$15,FALSE)),0)</f>
        <v>0</v>
      </c>
      <c r="C5436" s="1165" t="str">
        <f t="shared" si="538"/>
        <v>PEXP368</v>
      </c>
      <c r="D5436" s="988" t="str">
        <f>'PE Holds'!$R$15</f>
        <v>Black 
RAL 9005</v>
      </c>
      <c r="E5436" s="1165" t="s">
        <v>27829</v>
      </c>
      <c r="F5436" s="1165" t="s">
        <v>27824</v>
      </c>
      <c r="G5436" s="1170" t="s">
        <v>28040</v>
      </c>
    </row>
    <row r="5437" spans="1:7" ht="15" customHeight="1">
      <c r="A5437" s="1165" t="str">
        <f t="shared" si="535"/>
        <v>PEXP368FLO</v>
      </c>
      <c r="B5437" s="1165">
        <f>IFERROR(INDEX('PE Holds'!$B$15:$AF$554,MATCH(C5437,'PE Holds'!$B$15:$B$552,FALSE),MATCH(D5437,'PE Holds'!$B$15:$AF$15,FALSE)),0)</f>
        <v>0</v>
      </c>
      <c r="C5437" s="1165" t="str">
        <f t="shared" si="538"/>
        <v>PEXP368</v>
      </c>
      <c r="D5437" s="988" t="str">
        <f>'PE Holds'!$S$15</f>
        <v>Fluo 
Orange</v>
      </c>
      <c r="E5437" s="1165" t="s">
        <v>27830</v>
      </c>
      <c r="F5437" s="1165" t="s">
        <v>27824</v>
      </c>
      <c r="G5437" s="1170" t="s">
        <v>28040</v>
      </c>
    </row>
    <row r="5438" spans="1:7" ht="15" customHeight="1">
      <c r="A5438" s="1165" t="str">
        <f t="shared" si="535"/>
        <v>PEXP368FLG</v>
      </c>
      <c r="B5438" s="1165">
        <f>IFERROR(INDEX('PE Holds'!$B$15:$AF$554,MATCH(C5438,'PE Holds'!$B$15:$B$552,FALSE),MATCH(D5438,'PE Holds'!$B$15:$AF$15,FALSE)),0)</f>
        <v>0</v>
      </c>
      <c r="C5438" s="1165" t="str">
        <f t="shared" si="538"/>
        <v>PEXP368</v>
      </c>
      <c r="D5438" s="988" t="str">
        <f>'PE Holds'!$T$15</f>
        <v>Fluo 
Green</v>
      </c>
      <c r="E5438" s="1165" t="s">
        <v>27831</v>
      </c>
      <c r="F5438" s="1165" t="s">
        <v>27824</v>
      </c>
      <c r="G5438" s="1170" t="s">
        <v>28040</v>
      </c>
    </row>
    <row r="5439" spans="1:7" ht="15" customHeight="1">
      <c r="A5439" s="1165" t="str">
        <f t="shared" si="535"/>
        <v>PEXP368FLP</v>
      </c>
      <c r="B5439" s="1165">
        <f>IFERROR(INDEX('PE Holds'!$B$15:$AF$554,MATCH(C5439,'PE Holds'!$B$15:$B$552,FALSE),MATCH(D5439,'PE Holds'!$B$15:$AF$15,FALSE)),0)</f>
        <v>0</v>
      </c>
      <c r="C5439" s="1165" t="str">
        <f t="shared" si="538"/>
        <v>PEXP368</v>
      </c>
      <c r="D5439" s="988" t="str">
        <f>'PE Holds'!$U$15</f>
        <v>Fluo 
Pink</v>
      </c>
      <c r="E5439" s="1165" t="s">
        <v>27832</v>
      </c>
      <c r="F5439" s="1165" t="s">
        <v>27824</v>
      </c>
      <c r="G5439" s="1170" t="s">
        <v>28040</v>
      </c>
    </row>
    <row r="5440" spans="1:7" ht="15" customHeight="1">
      <c r="A5440" s="1165" t="str">
        <f t="shared" si="535"/>
        <v>PEXP368FLY</v>
      </c>
      <c r="B5440" s="1165">
        <f>IFERROR(INDEX('PE Holds'!$B$15:$AF$554,MATCH(C5440,'PE Holds'!$B$15:$B$552,FALSE),MATCH(D5440,'PE Holds'!$B$15:$AF$15,FALSE)),0)</f>
        <v>0</v>
      </c>
      <c r="C5440" s="1165" t="str">
        <f t="shared" si="538"/>
        <v>PEXP368</v>
      </c>
      <c r="D5440" s="988" t="str">
        <f>'PE Holds'!$V$15</f>
        <v>Fluo 
Yellow</v>
      </c>
      <c r="E5440" s="1165" t="s">
        <v>28041</v>
      </c>
      <c r="F5440" s="1165" t="s">
        <v>27824</v>
      </c>
      <c r="G5440" s="1170" t="s">
        <v>28040</v>
      </c>
    </row>
    <row r="5441" spans="1:7" ht="15" customHeight="1">
      <c r="A5441" s="1165" t="str">
        <f t="shared" si="535"/>
        <v>PEXP368VIO</v>
      </c>
      <c r="B5441" s="1165">
        <f>IFERROR(INDEX('PE Holds'!$B$15:$AF$554,MATCH(C5441,'PE Holds'!$B$15:$B$552,FALSE),MATCH(D5441,'PE Holds'!$B$15:$AF$15,FALSE)),0)</f>
        <v>0</v>
      </c>
      <c r="C5441" s="1165" t="str">
        <f t="shared" si="538"/>
        <v>PEXP368</v>
      </c>
      <c r="D5441" s="988" t="str">
        <f>'PE Holds'!$W$15</f>
        <v>Violet 
RAL 4008</v>
      </c>
      <c r="E5441" s="1165" t="s">
        <v>27833</v>
      </c>
      <c r="F5441" s="1165" t="s">
        <v>27824</v>
      </c>
      <c r="G5441" s="1170" t="s">
        <v>28040</v>
      </c>
    </row>
    <row r="5442" spans="1:7" ht="15" customHeight="1">
      <c r="A5442" s="1165" t="str">
        <f t="shared" si="535"/>
        <v>PEXP368MIN</v>
      </c>
      <c r="B5442" s="1165">
        <f>IFERROR(INDEX('PE Holds'!$B$15:$AF$554,MATCH(C5442,'PE Holds'!$B$15:$B$552,FALSE),MATCH(D5442,'PE Holds'!$B$15:$AF$15,FALSE)),0)</f>
        <v>0</v>
      </c>
      <c r="C5442" s="1165" t="str">
        <f t="shared" si="538"/>
        <v>PEXP368</v>
      </c>
      <c r="D5442" s="988" t="str">
        <f>'PE Holds'!$X$15</f>
        <v>Mint 
RAL 6027</v>
      </c>
      <c r="E5442" s="1165" t="s">
        <v>27834</v>
      </c>
      <c r="F5442" s="1165" t="s">
        <v>27824</v>
      </c>
      <c r="G5442" s="1170" t="s">
        <v>28040</v>
      </c>
    </row>
    <row r="5443" spans="1:7" ht="15" customHeight="1">
      <c r="A5443" s="1165" t="str">
        <f t="shared" si="535"/>
        <v>PEXP368ORA</v>
      </c>
      <c r="B5443" s="1165">
        <f>IFERROR(INDEX('PE Holds'!$B$15:$AF$554,MATCH(C5443,'PE Holds'!$B$15:$B$552,FALSE),MATCH(D5443,'PE Holds'!$B$15:$AF$15,FALSE)),0)</f>
        <v>0</v>
      </c>
      <c r="C5443" s="1165" t="str">
        <f t="shared" si="538"/>
        <v>PEXP368</v>
      </c>
      <c r="D5443" s="988" t="str">
        <f>'PE Holds'!$Y$15</f>
        <v>Pure Orange</v>
      </c>
      <c r="E5443" s="1165" t="s">
        <v>27836</v>
      </c>
      <c r="F5443" s="1165" t="s">
        <v>27824</v>
      </c>
      <c r="G5443" s="1170" t="s">
        <v>28040</v>
      </c>
    </row>
    <row r="5444" spans="1:7" ht="15" customHeight="1">
      <c r="A5444" s="1165" t="str">
        <f t="shared" si="535"/>
        <v>PEXP369WHI</v>
      </c>
      <c r="B5444" s="1165">
        <f>IFERROR(INDEX('PE Holds'!$B$15:$AF$554,MATCH(C5444,'PE Holds'!$B$15:$B$552,FALSE),MATCH(D5444,'PE Holds'!$B$15:$AF$15,FALSE)),0)</f>
        <v>0</v>
      </c>
      <c r="C5444" s="1165" t="s">
        <v>28209</v>
      </c>
      <c r="D5444" s="1166" t="str">
        <f>'PE Holds'!$L$15</f>
        <v>White 
RAL 9016</v>
      </c>
      <c r="E5444" s="1165" t="s">
        <v>27838</v>
      </c>
      <c r="F5444" s="1165" t="s">
        <v>27824</v>
      </c>
      <c r="G5444" s="1170" t="s">
        <v>28040</v>
      </c>
    </row>
    <row r="5445" spans="1:7" ht="15" customHeight="1">
      <c r="A5445" s="1165" t="str">
        <f t="shared" si="535"/>
        <v>PEXP369YEL</v>
      </c>
      <c r="B5445" s="1165">
        <f>IFERROR(INDEX('PE Holds'!$B$15:$AF$554,MATCH(C5445,'PE Holds'!$B$15:$B$552,FALSE),MATCH(D5445,'PE Holds'!$B$15:$AF$15,FALSE)),0)</f>
        <v>0</v>
      </c>
      <c r="C5445" s="1165" t="str">
        <f>+C5444</f>
        <v>PEXP369</v>
      </c>
      <c r="D5445" s="988" t="str">
        <f>'PE Holds'!$M$15</f>
        <v>Yellow 
RAL 1026</v>
      </c>
      <c r="E5445" s="1165" t="s">
        <v>27823</v>
      </c>
      <c r="F5445" s="1165" t="s">
        <v>27824</v>
      </c>
      <c r="G5445" s="1170" t="s">
        <v>28040</v>
      </c>
    </row>
    <row r="5446" spans="1:7" ht="15" customHeight="1">
      <c r="A5446" s="1165" t="str">
        <f t="shared" si="535"/>
        <v>PEXP369GRE</v>
      </c>
      <c r="B5446" s="1165">
        <f>IFERROR(INDEX('PE Holds'!$B$15:$AF$554,MATCH(C5446,'PE Holds'!$B$15:$B$552,FALSE),MATCH(D5446,'PE Holds'!$B$15:$AF$15,FALSE)),0)</f>
        <v>0</v>
      </c>
      <c r="C5446" s="1165" t="str">
        <f t="shared" ref="C5446:C5457" si="539">+C5445</f>
        <v>PEXP369</v>
      </c>
      <c r="D5446" s="988" t="str">
        <f>'PE Holds'!$N$15</f>
        <v>Green 
RAL 6002</v>
      </c>
      <c r="E5446" s="1165" t="s">
        <v>27837</v>
      </c>
      <c r="F5446" s="1165" t="s">
        <v>27824</v>
      </c>
      <c r="G5446" s="1170" t="s">
        <v>28040</v>
      </c>
    </row>
    <row r="5447" spans="1:7" ht="15" customHeight="1">
      <c r="A5447" s="1165" t="str">
        <f t="shared" si="535"/>
        <v>PEXP369RED</v>
      </c>
      <c r="B5447" s="1165">
        <f>IFERROR(INDEX('PE Holds'!$B$15:$AF$554,MATCH(C5447,'PE Holds'!$B$15:$B$552,FALSE),MATCH(D5447,'PE Holds'!$B$15:$AF$15,FALSE)),0)</f>
        <v>0</v>
      </c>
      <c r="C5447" s="1165" t="str">
        <f t="shared" si="539"/>
        <v>PEXP369</v>
      </c>
      <c r="D5447" s="988" t="str">
        <f>'PE Holds'!$O$15</f>
        <v>Red 
RAL 3020</v>
      </c>
      <c r="E5447" s="1165" t="s">
        <v>27826</v>
      </c>
      <c r="F5447" s="1165" t="s">
        <v>27824</v>
      </c>
      <c r="G5447" s="1170" t="s">
        <v>28040</v>
      </c>
    </row>
    <row r="5448" spans="1:7" ht="15" customHeight="1">
      <c r="A5448" s="1165" t="str">
        <f t="shared" si="535"/>
        <v>PEXP369BLU</v>
      </c>
      <c r="B5448" s="1165">
        <f>IFERROR(INDEX('PE Holds'!$B$15:$AF$554,MATCH(C5448,'PE Holds'!$B$15:$B$552,FALSE),MATCH(D5448,'PE Holds'!$B$15:$AF$15,FALSE)),0)</f>
        <v>0</v>
      </c>
      <c r="C5448" s="1165" t="str">
        <f t="shared" si="539"/>
        <v>PEXP369</v>
      </c>
      <c r="D5448" s="988" t="str">
        <f>'PE Holds'!$P$15</f>
        <v>Blue 
RAL 5015</v>
      </c>
      <c r="E5448" s="1165" t="s">
        <v>27827</v>
      </c>
      <c r="F5448" s="1165" t="s">
        <v>27824</v>
      </c>
      <c r="G5448" s="1170" t="s">
        <v>28040</v>
      </c>
    </row>
    <row r="5449" spans="1:7" ht="15" customHeight="1">
      <c r="A5449" s="1165" t="str">
        <f t="shared" si="535"/>
        <v>PEXP369GRY</v>
      </c>
      <c r="B5449" s="1165">
        <f>IFERROR(INDEX('PE Holds'!$B$15:$AF$554,MATCH(C5449,'PE Holds'!$B$15:$B$552,FALSE),MATCH(D5449,'PE Holds'!$B$15:$AF$15,FALSE)),0)</f>
        <v>0</v>
      </c>
      <c r="C5449" s="1165" t="str">
        <f t="shared" si="539"/>
        <v>PEXP369</v>
      </c>
      <c r="D5449" s="988" t="str">
        <f>'PE Holds'!$Q$15</f>
        <v>Grey 
RAL 7001</v>
      </c>
      <c r="E5449" s="1165" t="s">
        <v>27828</v>
      </c>
      <c r="F5449" s="1165" t="s">
        <v>27824</v>
      </c>
      <c r="G5449" s="1170" t="s">
        <v>28040</v>
      </c>
    </row>
    <row r="5450" spans="1:7" ht="15" customHeight="1">
      <c r="A5450" s="1165" t="str">
        <f t="shared" si="535"/>
        <v>PEXP369BLK</v>
      </c>
      <c r="B5450" s="1165">
        <f>IFERROR(INDEX('PE Holds'!$B$15:$AF$554,MATCH(C5450,'PE Holds'!$B$15:$B$552,FALSE),MATCH(D5450,'PE Holds'!$B$15:$AF$15,FALSE)),0)</f>
        <v>0</v>
      </c>
      <c r="C5450" s="1165" t="str">
        <f t="shared" si="539"/>
        <v>PEXP369</v>
      </c>
      <c r="D5450" s="988" t="str">
        <f>'PE Holds'!$R$15</f>
        <v>Black 
RAL 9005</v>
      </c>
      <c r="E5450" s="1165" t="s">
        <v>27829</v>
      </c>
      <c r="F5450" s="1165" t="s">
        <v>27824</v>
      </c>
      <c r="G5450" s="1170" t="s">
        <v>28040</v>
      </c>
    </row>
    <row r="5451" spans="1:7" ht="15" customHeight="1">
      <c r="A5451" s="1165" t="str">
        <f t="shared" si="535"/>
        <v>PEXP369FLO</v>
      </c>
      <c r="B5451" s="1165">
        <f>IFERROR(INDEX('PE Holds'!$B$15:$AF$554,MATCH(C5451,'PE Holds'!$B$15:$B$552,FALSE),MATCH(D5451,'PE Holds'!$B$15:$AF$15,FALSE)),0)</f>
        <v>0</v>
      </c>
      <c r="C5451" s="1165" t="str">
        <f t="shared" si="539"/>
        <v>PEXP369</v>
      </c>
      <c r="D5451" s="988" t="str">
        <f>'PE Holds'!$S$15</f>
        <v>Fluo 
Orange</v>
      </c>
      <c r="E5451" s="1165" t="s">
        <v>27830</v>
      </c>
      <c r="F5451" s="1165" t="s">
        <v>27824</v>
      </c>
      <c r="G5451" s="1170" t="s">
        <v>28040</v>
      </c>
    </row>
    <row r="5452" spans="1:7" ht="15" customHeight="1">
      <c r="A5452" s="1165" t="str">
        <f t="shared" si="535"/>
        <v>PEXP369FLG</v>
      </c>
      <c r="B5452" s="1165">
        <f>IFERROR(INDEX('PE Holds'!$B$15:$AF$554,MATCH(C5452,'PE Holds'!$B$15:$B$552,FALSE),MATCH(D5452,'PE Holds'!$B$15:$AF$15,FALSE)),0)</f>
        <v>0</v>
      </c>
      <c r="C5452" s="1165" t="str">
        <f t="shared" si="539"/>
        <v>PEXP369</v>
      </c>
      <c r="D5452" s="988" t="str">
        <f>'PE Holds'!$T$15</f>
        <v>Fluo 
Green</v>
      </c>
      <c r="E5452" s="1165" t="s">
        <v>27831</v>
      </c>
      <c r="F5452" s="1165" t="s">
        <v>27824</v>
      </c>
      <c r="G5452" s="1170" t="s">
        <v>28040</v>
      </c>
    </row>
    <row r="5453" spans="1:7" ht="15" customHeight="1">
      <c r="A5453" s="1165" t="str">
        <f t="shared" si="535"/>
        <v>PEXP369FLP</v>
      </c>
      <c r="B5453" s="1165">
        <f>IFERROR(INDEX('PE Holds'!$B$15:$AF$554,MATCH(C5453,'PE Holds'!$B$15:$B$552,FALSE),MATCH(D5453,'PE Holds'!$B$15:$AF$15,FALSE)),0)</f>
        <v>0</v>
      </c>
      <c r="C5453" s="1165" t="str">
        <f t="shared" si="539"/>
        <v>PEXP369</v>
      </c>
      <c r="D5453" s="988" t="str">
        <f>'PE Holds'!$U$15</f>
        <v>Fluo 
Pink</v>
      </c>
      <c r="E5453" s="1165" t="s">
        <v>27832</v>
      </c>
      <c r="F5453" s="1165" t="s">
        <v>27824</v>
      </c>
      <c r="G5453" s="1170" t="s">
        <v>28040</v>
      </c>
    </row>
    <row r="5454" spans="1:7" ht="15" customHeight="1">
      <c r="A5454" s="1165" t="str">
        <f t="shared" si="535"/>
        <v>PEXP369FLY</v>
      </c>
      <c r="B5454" s="1165">
        <f>IFERROR(INDEX('PE Holds'!$B$15:$AF$554,MATCH(C5454,'PE Holds'!$B$15:$B$552,FALSE),MATCH(D5454,'PE Holds'!$B$15:$AF$15,FALSE)),0)</f>
        <v>0</v>
      </c>
      <c r="C5454" s="1165" t="str">
        <f t="shared" si="539"/>
        <v>PEXP369</v>
      </c>
      <c r="D5454" s="988" t="str">
        <f>'PE Holds'!$V$15</f>
        <v>Fluo 
Yellow</v>
      </c>
      <c r="E5454" s="1165" t="s">
        <v>28041</v>
      </c>
      <c r="F5454" s="1165" t="s">
        <v>27824</v>
      </c>
      <c r="G5454" s="1170" t="s">
        <v>28040</v>
      </c>
    </row>
    <row r="5455" spans="1:7" ht="15" customHeight="1">
      <c r="A5455" s="1165" t="str">
        <f t="shared" si="535"/>
        <v>PEXP369VIO</v>
      </c>
      <c r="B5455" s="1165">
        <f>IFERROR(INDEX('PE Holds'!$B$15:$AF$554,MATCH(C5455,'PE Holds'!$B$15:$B$552,FALSE),MATCH(D5455,'PE Holds'!$B$15:$AF$15,FALSE)),0)</f>
        <v>0</v>
      </c>
      <c r="C5455" s="1165" t="str">
        <f t="shared" si="539"/>
        <v>PEXP369</v>
      </c>
      <c r="D5455" s="988" t="str">
        <f>'PE Holds'!$W$15</f>
        <v>Violet 
RAL 4008</v>
      </c>
      <c r="E5455" s="1165" t="s">
        <v>27833</v>
      </c>
      <c r="F5455" s="1165" t="s">
        <v>27824</v>
      </c>
      <c r="G5455" s="1170" t="s">
        <v>28040</v>
      </c>
    </row>
    <row r="5456" spans="1:7" ht="15" customHeight="1">
      <c r="A5456" s="1165" t="str">
        <f t="shared" ref="A5456:A5512" si="540">CONCATENATE(C5456,E5456)</f>
        <v>PEXP369MIN</v>
      </c>
      <c r="B5456" s="1165">
        <f>IFERROR(INDEX('PE Holds'!$B$15:$AF$554,MATCH(C5456,'PE Holds'!$B$15:$B$552,FALSE),MATCH(D5456,'PE Holds'!$B$15:$AF$15,FALSE)),0)</f>
        <v>0</v>
      </c>
      <c r="C5456" s="1165" t="str">
        <f t="shared" si="539"/>
        <v>PEXP369</v>
      </c>
      <c r="D5456" s="988" t="str">
        <f>'PE Holds'!$X$15</f>
        <v>Mint 
RAL 6027</v>
      </c>
      <c r="E5456" s="1165" t="s">
        <v>27834</v>
      </c>
      <c r="F5456" s="1165" t="s">
        <v>27824</v>
      </c>
      <c r="G5456" s="1170" t="s">
        <v>28040</v>
      </c>
    </row>
    <row r="5457" spans="1:7" ht="15" customHeight="1">
      <c r="A5457" s="1165" t="str">
        <f t="shared" si="540"/>
        <v>PEXP369ORA</v>
      </c>
      <c r="B5457" s="1165">
        <f>IFERROR(INDEX('PE Holds'!$B$15:$AF$554,MATCH(C5457,'PE Holds'!$B$15:$B$552,FALSE),MATCH(D5457,'PE Holds'!$B$15:$AF$15,FALSE)),0)</f>
        <v>0</v>
      </c>
      <c r="C5457" s="1165" t="str">
        <f t="shared" si="539"/>
        <v>PEXP369</v>
      </c>
      <c r="D5457" s="988" t="str">
        <f>'PE Holds'!$Y$15</f>
        <v>Pure Orange</v>
      </c>
      <c r="E5457" s="1165" t="s">
        <v>27836</v>
      </c>
      <c r="F5457" s="1165" t="s">
        <v>27824</v>
      </c>
      <c r="G5457" s="1170" t="s">
        <v>28040</v>
      </c>
    </row>
    <row r="5458" spans="1:7" ht="15" customHeight="1">
      <c r="A5458" s="1165" t="str">
        <f t="shared" si="540"/>
        <v>PEXP370WHI</v>
      </c>
      <c r="B5458" s="1165">
        <f>IFERROR(INDEX('PE Holds'!$B$15:$AF$554,MATCH(C5458,'PE Holds'!$B$15:$B$552,FALSE),MATCH(D5458,'PE Holds'!$B$15:$AF$15,FALSE)),0)</f>
        <v>0</v>
      </c>
      <c r="C5458" s="1165" t="s">
        <v>28210</v>
      </c>
      <c r="D5458" s="1166" t="str">
        <f>'PE Holds'!$L$15</f>
        <v>White 
RAL 9016</v>
      </c>
      <c r="E5458" s="1165" t="s">
        <v>27838</v>
      </c>
      <c r="F5458" s="1165" t="s">
        <v>27824</v>
      </c>
      <c r="G5458" s="1170" t="s">
        <v>28040</v>
      </c>
    </row>
    <row r="5459" spans="1:7" ht="15" customHeight="1">
      <c r="A5459" s="1165" t="str">
        <f t="shared" si="540"/>
        <v>PEXP370YEL</v>
      </c>
      <c r="B5459" s="1165">
        <f>IFERROR(INDEX('PE Holds'!$B$15:$AF$554,MATCH(C5459,'PE Holds'!$B$15:$B$552,FALSE),MATCH(D5459,'PE Holds'!$B$15:$AF$15,FALSE)),0)</f>
        <v>0</v>
      </c>
      <c r="C5459" s="1165" t="str">
        <f>+C5458</f>
        <v>PEXP370</v>
      </c>
      <c r="D5459" s="988" t="str">
        <f>'PE Holds'!$M$15</f>
        <v>Yellow 
RAL 1026</v>
      </c>
      <c r="E5459" s="1165" t="s">
        <v>27823</v>
      </c>
      <c r="F5459" s="1165" t="s">
        <v>27824</v>
      </c>
      <c r="G5459" s="1170" t="s">
        <v>28040</v>
      </c>
    </row>
    <row r="5460" spans="1:7" ht="15" customHeight="1">
      <c r="A5460" s="1165" t="str">
        <f t="shared" si="540"/>
        <v>PEXP370GRE</v>
      </c>
      <c r="B5460" s="1165">
        <f>IFERROR(INDEX('PE Holds'!$B$15:$AF$554,MATCH(C5460,'PE Holds'!$B$15:$B$552,FALSE),MATCH(D5460,'PE Holds'!$B$15:$AF$15,FALSE)),0)</f>
        <v>0</v>
      </c>
      <c r="C5460" s="1165" t="str">
        <f t="shared" ref="C5460:C5471" si="541">+C5459</f>
        <v>PEXP370</v>
      </c>
      <c r="D5460" s="988" t="str">
        <f>'PE Holds'!$N$15</f>
        <v>Green 
RAL 6002</v>
      </c>
      <c r="E5460" s="1165" t="s">
        <v>27837</v>
      </c>
      <c r="F5460" s="1165" t="s">
        <v>27824</v>
      </c>
      <c r="G5460" s="1170" t="s">
        <v>28040</v>
      </c>
    </row>
    <row r="5461" spans="1:7" ht="15" customHeight="1">
      <c r="A5461" s="1165" t="str">
        <f t="shared" si="540"/>
        <v>PEXP370RED</v>
      </c>
      <c r="B5461" s="1165">
        <f>IFERROR(INDEX('PE Holds'!$B$15:$AF$554,MATCH(C5461,'PE Holds'!$B$15:$B$552,FALSE),MATCH(D5461,'PE Holds'!$B$15:$AF$15,FALSE)),0)</f>
        <v>0</v>
      </c>
      <c r="C5461" s="1165" t="str">
        <f t="shared" si="541"/>
        <v>PEXP370</v>
      </c>
      <c r="D5461" s="988" t="str">
        <f>'PE Holds'!$O$15</f>
        <v>Red 
RAL 3020</v>
      </c>
      <c r="E5461" s="1165" t="s">
        <v>27826</v>
      </c>
      <c r="F5461" s="1165" t="s">
        <v>27824</v>
      </c>
      <c r="G5461" s="1170" t="s">
        <v>28040</v>
      </c>
    </row>
    <row r="5462" spans="1:7" ht="15" customHeight="1">
      <c r="A5462" s="1165" t="str">
        <f t="shared" si="540"/>
        <v>PEXP370BLU</v>
      </c>
      <c r="B5462" s="1165">
        <f>IFERROR(INDEX('PE Holds'!$B$15:$AF$554,MATCH(C5462,'PE Holds'!$B$15:$B$552,FALSE),MATCH(D5462,'PE Holds'!$B$15:$AF$15,FALSE)),0)</f>
        <v>0</v>
      </c>
      <c r="C5462" s="1165" t="str">
        <f t="shared" si="541"/>
        <v>PEXP370</v>
      </c>
      <c r="D5462" s="988" t="str">
        <f>'PE Holds'!$P$15</f>
        <v>Blue 
RAL 5015</v>
      </c>
      <c r="E5462" s="1165" t="s">
        <v>27827</v>
      </c>
      <c r="F5462" s="1165" t="s">
        <v>27824</v>
      </c>
      <c r="G5462" s="1170" t="s">
        <v>28040</v>
      </c>
    </row>
    <row r="5463" spans="1:7" ht="15" customHeight="1">
      <c r="A5463" s="1165" t="str">
        <f t="shared" si="540"/>
        <v>PEXP370GRY</v>
      </c>
      <c r="B5463" s="1165">
        <f>IFERROR(INDEX('PE Holds'!$B$15:$AF$554,MATCH(C5463,'PE Holds'!$B$15:$B$552,FALSE),MATCH(D5463,'PE Holds'!$B$15:$AF$15,FALSE)),0)</f>
        <v>0</v>
      </c>
      <c r="C5463" s="1165" t="str">
        <f t="shared" si="541"/>
        <v>PEXP370</v>
      </c>
      <c r="D5463" s="988" t="str">
        <f>'PE Holds'!$Q$15</f>
        <v>Grey 
RAL 7001</v>
      </c>
      <c r="E5463" s="1165" t="s">
        <v>27828</v>
      </c>
      <c r="F5463" s="1165" t="s">
        <v>27824</v>
      </c>
      <c r="G5463" s="1170" t="s">
        <v>28040</v>
      </c>
    </row>
    <row r="5464" spans="1:7" ht="15" customHeight="1">
      <c r="A5464" s="1165" t="str">
        <f t="shared" si="540"/>
        <v>PEXP370BLK</v>
      </c>
      <c r="B5464" s="1165">
        <f>IFERROR(INDEX('PE Holds'!$B$15:$AF$554,MATCH(C5464,'PE Holds'!$B$15:$B$552,FALSE),MATCH(D5464,'PE Holds'!$B$15:$AF$15,FALSE)),0)</f>
        <v>0</v>
      </c>
      <c r="C5464" s="1165" t="str">
        <f t="shared" si="541"/>
        <v>PEXP370</v>
      </c>
      <c r="D5464" s="988" t="str">
        <f>'PE Holds'!$R$15</f>
        <v>Black 
RAL 9005</v>
      </c>
      <c r="E5464" s="1165" t="s">
        <v>27829</v>
      </c>
      <c r="F5464" s="1165" t="s">
        <v>27824</v>
      </c>
      <c r="G5464" s="1170" t="s">
        <v>28040</v>
      </c>
    </row>
    <row r="5465" spans="1:7" ht="15" customHeight="1">
      <c r="A5465" s="1165" t="str">
        <f t="shared" si="540"/>
        <v>PEXP370FLO</v>
      </c>
      <c r="B5465" s="1165">
        <f>IFERROR(INDEX('PE Holds'!$B$15:$AF$554,MATCH(C5465,'PE Holds'!$B$15:$B$552,FALSE),MATCH(D5465,'PE Holds'!$B$15:$AF$15,FALSE)),0)</f>
        <v>0</v>
      </c>
      <c r="C5465" s="1165" t="str">
        <f t="shared" si="541"/>
        <v>PEXP370</v>
      </c>
      <c r="D5465" s="988" t="str">
        <f>'PE Holds'!$S$15</f>
        <v>Fluo 
Orange</v>
      </c>
      <c r="E5465" s="1165" t="s">
        <v>27830</v>
      </c>
      <c r="F5465" s="1165" t="s">
        <v>27824</v>
      </c>
      <c r="G5465" s="1170" t="s">
        <v>28040</v>
      </c>
    </row>
    <row r="5466" spans="1:7" ht="15" customHeight="1">
      <c r="A5466" s="1165" t="str">
        <f t="shared" si="540"/>
        <v>PEXP370FLG</v>
      </c>
      <c r="B5466" s="1165">
        <f>IFERROR(INDEX('PE Holds'!$B$15:$AF$554,MATCH(C5466,'PE Holds'!$B$15:$B$552,FALSE),MATCH(D5466,'PE Holds'!$B$15:$AF$15,FALSE)),0)</f>
        <v>0</v>
      </c>
      <c r="C5466" s="1165" t="str">
        <f t="shared" si="541"/>
        <v>PEXP370</v>
      </c>
      <c r="D5466" s="988" t="str">
        <f>'PE Holds'!$T$15</f>
        <v>Fluo 
Green</v>
      </c>
      <c r="E5466" s="1165" t="s">
        <v>27831</v>
      </c>
      <c r="F5466" s="1165" t="s">
        <v>27824</v>
      </c>
      <c r="G5466" s="1170" t="s">
        <v>28040</v>
      </c>
    </row>
    <row r="5467" spans="1:7" ht="15" customHeight="1">
      <c r="A5467" s="1165" t="str">
        <f t="shared" si="540"/>
        <v>PEXP370FLP</v>
      </c>
      <c r="B5467" s="1165">
        <f>IFERROR(INDEX('PE Holds'!$B$15:$AF$554,MATCH(C5467,'PE Holds'!$B$15:$B$552,FALSE),MATCH(D5467,'PE Holds'!$B$15:$AF$15,FALSE)),0)</f>
        <v>0</v>
      </c>
      <c r="C5467" s="1165" t="str">
        <f t="shared" si="541"/>
        <v>PEXP370</v>
      </c>
      <c r="D5467" s="988" t="str">
        <f>'PE Holds'!$U$15</f>
        <v>Fluo 
Pink</v>
      </c>
      <c r="E5467" s="1165" t="s">
        <v>27832</v>
      </c>
      <c r="F5467" s="1165" t="s">
        <v>27824</v>
      </c>
      <c r="G5467" s="1170" t="s">
        <v>28040</v>
      </c>
    </row>
    <row r="5468" spans="1:7" ht="15" customHeight="1">
      <c r="A5468" s="1165" t="str">
        <f t="shared" si="540"/>
        <v>PEXP370FLY</v>
      </c>
      <c r="B5468" s="1165">
        <f>IFERROR(INDEX('PE Holds'!$B$15:$AF$554,MATCH(C5468,'PE Holds'!$B$15:$B$552,FALSE),MATCH(D5468,'PE Holds'!$B$15:$AF$15,FALSE)),0)</f>
        <v>0</v>
      </c>
      <c r="C5468" s="1165" t="str">
        <f t="shared" si="541"/>
        <v>PEXP370</v>
      </c>
      <c r="D5468" s="988" t="str">
        <f>'PE Holds'!$V$15</f>
        <v>Fluo 
Yellow</v>
      </c>
      <c r="E5468" s="1165" t="s">
        <v>28041</v>
      </c>
      <c r="F5468" s="1165" t="s">
        <v>27824</v>
      </c>
      <c r="G5468" s="1170" t="s">
        <v>28040</v>
      </c>
    </row>
    <row r="5469" spans="1:7" ht="15" customHeight="1">
      <c r="A5469" s="1165" t="str">
        <f t="shared" si="540"/>
        <v>PEXP370VIO</v>
      </c>
      <c r="B5469" s="1165">
        <f>IFERROR(INDEX('PE Holds'!$B$15:$AF$554,MATCH(C5469,'PE Holds'!$B$15:$B$552,FALSE),MATCH(D5469,'PE Holds'!$B$15:$AF$15,FALSE)),0)</f>
        <v>0</v>
      </c>
      <c r="C5469" s="1165" t="str">
        <f t="shared" si="541"/>
        <v>PEXP370</v>
      </c>
      <c r="D5469" s="988" t="str">
        <f>'PE Holds'!$W$15</f>
        <v>Violet 
RAL 4008</v>
      </c>
      <c r="E5469" s="1165" t="s">
        <v>27833</v>
      </c>
      <c r="F5469" s="1165" t="s">
        <v>27824</v>
      </c>
      <c r="G5469" s="1170" t="s">
        <v>28040</v>
      </c>
    </row>
    <row r="5470" spans="1:7" ht="15" customHeight="1">
      <c r="A5470" s="1165" t="str">
        <f t="shared" si="540"/>
        <v>PEXP370MIN</v>
      </c>
      <c r="B5470" s="1165">
        <f>IFERROR(INDEX('PE Holds'!$B$15:$AF$554,MATCH(C5470,'PE Holds'!$B$15:$B$552,FALSE),MATCH(D5470,'PE Holds'!$B$15:$AF$15,FALSE)),0)</f>
        <v>0</v>
      </c>
      <c r="C5470" s="1165" t="str">
        <f t="shared" si="541"/>
        <v>PEXP370</v>
      </c>
      <c r="D5470" s="988" t="str">
        <f>'PE Holds'!$X$15</f>
        <v>Mint 
RAL 6027</v>
      </c>
      <c r="E5470" s="1165" t="s">
        <v>27834</v>
      </c>
      <c r="F5470" s="1165" t="s">
        <v>27824</v>
      </c>
      <c r="G5470" s="1170" t="s">
        <v>28040</v>
      </c>
    </row>
    <row r="5471" spans="1:7" ht="15" customHeight="1">
      <c r="A5471" s="1165" t="str">
        <f t="shared" si="540"/>
        <v>PEXP370ORA</v>
      </c>
      <c r="B5471" s="1165">
        <f>IFERROR(INDEX('PE Holds'!$B$15:$AF$554,MATCH(C5471,'PE Holds'!$B$15:$B$552,FALSE),MATCH(D5471,'PE Holds'!$B$15:$AF$15,FALSE)),0)</f>
        <v>0</v>
      </c>
      <c r="C5471" s="1165" t="str">
        <f t="shared" si="541"/>
        <v>PEXP370</v>
      </c>
      <c r="D5471" s="988" t="str">
        <f>'PE Holds'!$Y$15</f>
        <v>Pure Orange</v>
      </c>
      <c r="E5471" s="1165" t="s">
        <v>27836</v>
      </c>
      <c r="F5471" s="1165" t="s">
        <v>27824</v>
      </c>
      <c r="G5471" s="1170" t="s">
        <v>28040</v>
      </c>
    </row>
    <row r="5472" spans="1:7" ht="15" customHeight="1">
      <c r="A5472" s="1165" t="str">
        <f t="shared" si="540"/>
        <v>PEXP371WHI</v>
      </c>
      <c r="B5472" s="1165">
        <f>IFERROR(INDEX('PE Holds'!$B$15:$AF$554,MATCH(C5472,'PE Holds'!$B$15:$B$552,FALSE),MATCH(D5472,'PE Holds'!$B$15:$AF$15,FALSE)),0)</f>
        <v>0</v>
      </c>
      <c r="C5472" s="1165" t="s">
        <v>28211</v>
      </c>
      <c r="D5472" s="1166" t="str">
        <f>'PE Holds'!$L$15</f>
        <v>White 
RAL 9016</v>
      </c>
      <c r="E5472" s="1165" t="s">
        <v>27838</v>
      </c>
      <c r="F5472" s="1165" t="s">
        <v>27824</v>
      </c>
      <c r="G5472" s="1170" t="s">
        <v>28040</v>
      </c>
    </row>
    <row r="5473" spans="1:7" ht="15" customHeight="1">
      <c r="A5473" s="1165" t="str">
        <f t="shared" si="540"/>
        <v>PEXP371YEL</v>
      </c>
      <c r="B5473" s="1165">
        <f>IFERROR(INDEX('PE Holds'!$B$15:$AF$554,MATCH(C5473,'PE Holds'!$B$15:$B$552,FALSE),MATCH(D5473,'PE Holds'!$B$15:$AF$15,FALSE)),0)</f>
        <v>0</v>
      </c>
      <c r="C5473" s="1165" t="str">
        <f>+C5472</f>
        <v>PEXP371</v>
      </c>
      <c r="D5473" s="988" t="str">
        <f>'PE Holds'!$M$15</f>
        <v>Yellow 
RAL 1026</v>
      </c>
      <c r="E5473" s="1165" t="s">
        <v>27823</v>
      </c>
      <c r="F5473" s="1165" t="s">
        <v>27824</v>
      </c>
      <c r="G5473" s="1170" t="s">
        <v>28040</v>
      </c>
    </row>
    <row r="5474" spans="1:7" ht="15" customHeight="1">
      <c r="A5474" s="1165" t="str">
        <f t="shared" si="540"/>
        <v>PEXP371GRE</v>
      </c>
      <c r="B5474" s="1165">
        <f>IFERROR(INDEX('PE Holds'!$B$15:$AF$554,MATCH(C5474,'PE Holds'!$B$15:$B$552,FALSE),MATCH(D5474,'PE Holds'!$B$15:$AF$15,FALSE)),0)</f>
        <v>0</v>
      </c>
      <c r="C5474" s="1165" t="str">
        <f t="shared" ref="C5474:C5485" si="542">+C5473</f>
        <v>PEXP371</v>
      </c>
      <c r="D5474" s="988" t="str">
        <f>'PE Holds'!$N$15</f>
        <v>Green 
RAL 6002</v>
      </c>
      <c r="E5474" s="1165" t="s">
        <v>27837</v>
      </c>
      <c r="F5474" s="1165" t="s">
        <v>27824</v>
      </c>
      <c r="G5474" s="1170" t="s">
        <v>28040</v>
      </c>
    </row>
    <row r="5475" spans="1:7" ht="15" customHeight="1">
      <c r="A5475" s="1165" t="str">
        <f t="shared" si="540"/>
        <v>PEXP371RED</v>
      </c>
      <c r="B5475" s="1165">
        <f>IFERROR(INDEX('PE Holds'!$B$15:$AF$554,MATCH(C5475,'PE Holds'!$B$15:$B$552,FALSE),MATCH(D5475,'PE Holds'!$B$15:$AF$15,FALSE)),0)</f>
        <v>0</v>
      </c>
      <c r="C5475" s="1165" t="str">
        <f t="shared" si="542"/>
        <v>PEXP371</v>
      </c>
      <c r="D5475" s="988" t="str">
        <f>'PE Holds'!$O$15</f>
        <v>Red 
RAL 3020</v>
      </c>
      <c r="E5475" s="1165" t="s">
        <v>27826</v>
      </c>
      <c r="F5475" s="1165" t="s">
        <v>27824</v>
      </c>
      <c r="G5475" s="1170" t="s">
        <v>28040</v>
      </c>
    </row>
    <row r="5476" spans="1:7" ht="15" customHeight="1">
      <c r="A5476" s="1165" t="str">
        <f t="shared" si="540"/>
        <v>PEXP371BLU</v>
      </c>
      <c r="B5476" s="1165">
        <f>IFERROR(INDEX('PE Holds'!$B$15:$AF$554,MATCH(C5476,'PE Holds'!$B$15:$B$552,FALSE),MATCH(D5476,'PE Holds'!$B$15:$AF$15,FALSE)),0)</f>
        <v>0</v>
      </c>
      <c r="C5476" s="1165" t="str">
        <f t="shared" si="542"/>
        <v>PEXP371</v>
      </c>
      <c r="D5476" s="988" t="str">
        <f>'PE Holds'!$P$15</f>
        <v>Blue 
RAL 5015</v>
      </c>
      <c r="E5476" s="1165" t="s">
        <v>27827</v>
      </c>
      <c r="F5476" s="1165" t="s">
        <v>27824</v>
      </c>
      <c r="G5476" s="1170" t="s">
        <v>28040</v>
      </c>
    </row>
    <row r="5477" spans="1:7" ht="15" customHeight="1">
      <c r="A5477" s="1165" t="str">
        <f t="shared" si="540"/>
        <v>PEXP371GRY</v>
      </c>
      <c r="B5477" s="1165">
        <f>IFERROR(INDEX('PE Holds'!$B$15:$AF$554,MATCH(C5477,'PE Holds'!$B$15:$B$552,FALSE),MATCH(D5477,'PE Holds'!$B$15:$AF$15,FALSE)),0)</f>
        <v>0</v>
      </c>
      <c r="C5477" s="1165" t="str">
        <f t="shared" si="542"/>
        <v>PEXP371</v>
      </c>
      <c r="D5477" s="988" t="str">
        <f>'PE Holds'!$Q$15</f>
        <v>Grey 
RAL 7001</v>
      </c>
      <c r="E5477" s="1165" t="s">
        <v>27828</v>
      </c>
      <c r="F5477" s="1165" t="s">
        <v>27824</v>
      </c>
      <c r="G5477" s="1170" t="s">
        <v>28040</v>
      </c>
    </row>
    <row r="5478" spans="1:7" ht="15" customHeight="1">
      <c r="A5478" s="1165" t="str">
        <f t="shared" si="540"/>
        <v>PEXP371BLK</v>
      </c>
      <c r="B5478" s="1165">
        <f>IFERROR(INDEX('PE Holds'!$B$15:$AF$554,MATCH(C5478,'PE Holds'!$B$15:$B$552,FALSE),MATCH(D5478,'PE Holds'!$B$15:$AF$15,FALSE)),0)</f>
        <v>0</v>
      </c>
      <c r="C5478" s="1165" t="str">
        <f t="shared" si="542"/>
        <v>PEXP371</v>
      </c>
      <c r="D5478" s="988" t="str">
        <f>'PE Holds'!$R$15</f>
        <v>Black 
RAL 9005</v>
      </c>
      <c r="E5478" s="1165" t="s">
        <v>27829</v>
      </c>
      <c r="F5478" s="1165" t="s">
        <v>27824</v>
      </c>
      <c r="G5478" s="1170" t="s">
        <v>28040</v>
      </c>
    </row>
    <row r="5479" spans="1:7" ht="15" customHeight="1">
      <c r="A5479" s="1165" t="str">
        <f t="shared" si="540"/>
        <v>PEXP371FLO</v>
      </c>
      <c r="B5479" s="1165">
        <f>IFERROR(INDEX('PE Holds'!$B$15:$AF$554,MATCH(C5479,'PE Holds'!$B$15:$B$552,FALSE),MATCH(D5479,'PE Holds'!$B$15:$AF$15,FALSE)),0)</f>
        <v>0</v>
      </c>
      <c r="C5479" s="1165" t="str">
        <f t="shared" si="542"/>
        <v>PEXP371</v>
      </c>
      <c r="D5479" s="988" t="str">
        <f>'PE Holds'!$S$15</f>
        <v>Fluo 
Orange</v>
      </c>
      <c r="E5479" s="1165" t="s">
        <v>27830</v>
      </c>
      <c r="F5479" s="1165" t="s">
        <v>27824</v>
      </c>
      <c r="G5479" s="1170" t="s">
        <v>28040</v>
      </c>
    </row>
    <row r="5480" spans="1:7" ht="15" customHeight="1">
      <c r="A5480" s="1165" t="str">
        <f t="shared" si="540"/>
        <v>PEXP371FLG</v>
      </c>
      <c r="B5480" s="1165">
        <f>IFERROR(INDEX('PE Holds'!$B$15:$AF$554,MATCH(C5480,'PE Holds'!$B$15:$B$552,FALSE),MATCH(D5480,'PE Holds'!$B$15:$AF$15,FALSE)),0)</f>
        <v>0</v>
      </c>
      <c r="C5480" s="1165" t="str">
        <f t="shared" si="542"/>
        <v>PEXP371</v>
      </c>
      <c r="D5480" s="988" t="str">
        <f>'PE Holds'!$T$15</f>
        <v>Fluo 
Green</v>
      </c>
      <c r="E5480" s="1165" t="s">
        <v>27831</v>
      </c>
      <c r="F5480" s="1165" t="s">
        <v>27824</v>
      </c>
      <c r="G5480" s="1170" t="s">
        <v>28040</v>
      </c>
    </row>
    <row r="5481" spans="1:7" ht="15" customHeight="1">
      <c r="A5481" s="1165" t="str">
        <f t="shared" si="540"/>
        <v>PEXP371FLP</v>
      </c>
      <c r="B5481" s="1165">
        <f>IFERROR(INDEX('PE Holds'!$B$15:$AF$554,MATCH(C5481,'PE Holds'!$B$15:$B$552,FALSE),MATCH(D5481,'PE Holds'!$B$15:$AF$15,FALSE)),0)</f>
        <v>0</v>
      </c>
      <c r="C5481" s="1165" t="str">
        <f t="shared" si="542"/>
        <v>PEXP371</v>
      </c>
      <c r="D5481" s="988" t="str">
        <f>'PE Holds'!$U$15</f>
        <v>Fluo 
Pink</v>
      </c>
      <c r="E5481" s="1165" t="s">
        <v>27832</v>
      </c>
      <c r="F5481" s="1165" t="s">
        <v>27824</v>
      </c>
      <c r="G5481" s="1170" t="s">
        <v>28040</v>
      </c>
    </row>
    <row r="5482" spans="1:7" ht="15" customHeight="1">
      <c r="A5482" s="1165" t="str">
        <f t="shared" si="540"/>
        <v>PEXP371FLY</v>
      </c>
      <c r="B5482" s="1165">
        <f>IFERROR(INDEX('PE Holds'!$B$15:$AF$554,MATCH(C5482,'PE Holds'!$B$15:$B$552,FALSE),MATCH(D5482,'PE Holds'!$B$15:$AF$15,FALSE)),0)</f>
        <v>0</v>
      </c>
      <c r="C5482" s="1165" t="str">
        <f t="shared" si="542"/>
        <v>PEXP371</v>
      </c>
      <c r="D5482" s="988" t="str">
        <f>'PE Holds'!$V$15</f>
        <v>Fluo 
Yellow</v>
      </c>
      <c r="E5482" s="1165" t="s">
        <v>28041</v>
      </c>
      <c r="F5482" s="1165" t="s">
        <v>27824</v>
      </c>
      <c r="G5482" s="1170" t="s">
        <v>28040</v>
      </c>
    </row>
    <row r="5483" spans="1:7" ht="15" customHeight="1">
      <c r="A5483" s="1165" t="str">
        <f t="shared" si="540"/>
        <v>PEXP371VIO</v>
      </c>
      <c r="B5483" s="1165">
        <f>IFERROR(INDEX('PE Holds'!$B$15:$AF$554,MATCH(C5483,'PE Holds'!$B$15:$B$552,FALSE),MATCH(D5483,'PE Holds'!$B$15:$AF$15,FALSE)),0)</f>
        <v>0</v>
      </c>
      <c r="C5483" s="1165" t="str">
        <f t="shared" si="542"/>
        <v>PEXP371</v>
      </c>
      <c r="D5483" s="988" t="str">
        <f>'PE Holds'!$W$15</f>
        <v>Violet 
RAL 4008</v>
      </c>
      <c r="E5483" s="1165" t="s">
        <v>27833</v>
      </c>
      <c r="F5483" s="1165" t="s">
        <v>27824</v>
      </c>
      <c r="G5483" s="1170" t="s">
        <v>28040</v>
      </c>
    </row>
    <row r="5484" spans="1:7" ht="15" customHeight="1">
      <c r="A5484" s="1165" t="str">
        <f t="shared" si="540"/>
        <v>PEXP371MIN</v>
      </c>
      <c r="B5484" s="1165">
        <f>IFERROR(INDEX('PE Holds'!$B$15:$AF$554,MATCH(C5484,'PE Holds'!$B$15:$B$552,FALSE),MATCH(D5484,'PE Holds'!$B$15:$AF$15,FALSE)),0)</f>
        <v>0</v>
      </c>
      <c r="C5484" s="1165" t="str">
        <f t="shared" si="542"/>
        <v>PEXP371</v>
      </c>
      <c r="D5484" s="988" t="str">
        <f>'PE Holds'!$X$15</f>
        <v>Mint 
RAL 6027</v>
      </c>
      <c r="E5484" s="1165" t="s">
        <v>27834</v>
      </c>
      <c r="F5484" s="1165" t="s">
        <v>27824</v>
      </c>
      <c r="G5484" s="1170" t="s">
        <v>28040</v>
      </c>
    </row>
    <row r="5485" spans="1:7" ht="15" customHeight="1">
      <c r="A5485" s="1165" t="str">
        <f t="shared" si="540"/>
        <v>PEXP371ORA</v>
      </c>
      <c r="B5485" s="1165">
        <f>IFERROR(INDEX('PE Holds'!$B$15:$AF$554,MATCH(C5485,'PE Holds'!$B$15:$B$552,FALSE),MATCH(D5485,'PE Holds'!$B$15:$AF$15,FALSE)),0)</f>
        <v>0</v>
      </c>
      <c r="C5485" s="1165" t="str">
        <f t="shared" si="542"/>
        <v>PEXP371</v>
      </c>
      <c r="D5485" s="988" t="str">
        <f>'PE Holds'!$Y$15</f>
        <v>Pure Orange</v>
      </c>
      <c r="E5485" s="1165" t="s">
        <v>27836</v>
      </c>
      <c r="F5485" s="1165" t="s">
        <v>27824</v>
      </c>
      <c r="G5485" s="1170" t="s">
        <v>28040</v>
      </c>
    </row>
    <row r="5486" spans="1:7" ht="15" customHeight="1">
      <c r="A5486" s="1165" t="str">
        <f t="shared" si="540"/>
        <v>PEXP372YEL</v>
      </c>
      <c r="B5486" s="1165">
        <f>IFERROR(INDEX('PU Holds'!$B$14:$AF$554,MATCH(C5486,'PU Holds'!$B$14:$B$552,FALSE),MATCH(D5486,'PU Holds'!$B$14:$AF$14,FALSE)),0)</f>
        <v>0</v>
      </c>
      <c r="C5486" s="1165" t="s">
        <v>28212</v>
      </c>
      <c r="D5486" s="1168" t="str">
        <f>'PU Holds'!$M$14</f>
        <v>Yellow 
RAL 1026</v>
      </c>
      <c r="E5486" s="1165" t="s">
        <v>27823</v>
      </c>
      <c r="F5486" s="1165" t="s">
        <v>27824</v>
      </c>
      <c r="G5486" s="1170" t="s">
        <v>27825</v>
      </c>
    </row>
    <row r="5487" spans="1:7" ht="15" customHeight="1">
      <c r="A5487" s="1165" t="str">
        <f t="shared" si="540"/>
        <v>PEXP372RED</v>
      </c>
      <c r="B5487" s="1165">
        <f>IFERROR(INDEX('PU Holds'!$B$14:$AF$554,MATCH(C5487,'PU Holds'!$B$14:$B$552,FALSE),MATCH(D5487,'PU Holds'!$B$14:$AF$14,FALSE)),0)</f>
        <v>0</v>
      </c>
      <c r="C5487" s="1165" t="str">
        <f t="shared" ref="C5487:C5500" si="543">C5486</f>
        <v>PEXP372</v>
      </c>
      <c r="D5487" s="988" t="str">
        <f>'PU Holds'!$O$14</f>
        <v>Red 
RAL 3020</v>
      </c>
      <c r="E5487" s="1165" t="s">
        <v>27826</v>
      </c>
      <c r="F5487" s="1165" t="s">
        <v>27824</v>
      </c>
      <c r="G5487" s="1170" t="s">
        <v>27825</v>
      </c>
    </row>
    <row r="5488" spans="1:7" ht="15" customHeight="1">
      <c r="A5488" s="1165" t="str">
        <f t="shared" si="540"/>
        <v>PEXP372BLU</v>
      </c>
      <c r="B5488" s="1165">
        <f>IFERROR(INDEX('PU Holds'!$B$14:$AF$554,MATCH(C5488,'PU Holds'!$B$14:$B$552,FALSE),MATCH(D5488,'PU Holds'!$B$14:$AF$14,FALSE)),0)</f>
        <v>0</v>
      </c>
      <c r="C5488" s="1165" t="str">
        <f t="shared" si="543"/>
        <v>PEXP372</v>
      </c>
      <c r="D5488" s="988" t="str">
        <f>'PU Holds'!$P$14</f>
        <v>Blue 
RAL 5015</v>
      </c>
      <c r="E5488" s="1165" t="s">
        <v>27827</v>
      </c>
      <c r="F5488" s="1165" t="s">
        <v>27824</v>
      </c>
      <c r="G5488" s="1170" t="s">
        <v>27825</v>
      </c>
    </row>
    <row r="5489" spans="1:7" ht="15" customHeight="1">
      <c r="A5489" s="1165" t="str">
        <f t="shared" si="540"/>
        <v>PEXP372GRY</v>
      </c>
      <c r="B5489" s="1165">
        <f>IFERROR(INDEX('PU Holds'!$B$14:$AF$554,MATCH(C5489,'PU Holds'!$B$14:$B$552,FALSE),MATCH(D5489,'PU Holds'!$B$14:$AF$14,FALSE)),0)</f>
        <v>0</v>
      </c>
      <c r="C5489" s="1165" t="str">
        <f t="shared" si="543"/>
        <v>PEXP372</v>
      </c>
      <c r="D5489" s="988" t="str">
        <f>'PU Holds'!$Q$14</f>
        <v>Grey 
RAL 7001</v>
      </c>
      <c r="E5489" s="1165" t="s">
        <v>27828</v>
      </c>
      <c r="F5489" s="1165" t="s">
        <v>27824</v>
      </c>
      <c r="G5489" s="1170" t="s">
        <v>27825</v>
      </c>
    </row>
    <row r="5490" spans="1:7" ht="15" customHeight="1">
      <c r="A5490" s="1165" t="str">
        <f t="shared" si="540"/>
        <v>PEXP372BLK</v>
      </c>
      <c r="B5490" s="1165">
        <f>IFERROR(INDEX('PU Holds'!$B$14:$AF$554,MATCH(C5490,'PU Holds'!$B$14:$B$552,FALSE),MATCH(D5490,'PU Holds'!$B$14:$AF$14,FALSE)),0)</f>
        <v>0</v>
      </c>
      <c r="C5490" s="1165" t="str">
        <f t="shared" si="543"/>
        <v>PEXP372</v>
      </c>
      <c r="D5490" s="988" t="str">
        <f>'PU Holds'!$R$14</f>
        <v>Black 
RAL 9005</v>
      </c>
      <c r="E5490" s="1165" t="s">
        <v>27829</v>
      </c>
      <c r="F5490" s="1165" t="s">
        <v>27824</v>
      </c>
      <c r="G5490" s="1170" t="s">
        <v>27825</v>
      </c>
    </row>
    <row r="5491" spans="1:7" ht="15" customHeight="1">
      <c r="A5491" s="1165" t="str">
        <f t="shared" si="540"/>
        <v>PEXP372FLO</v>
      </c>
      <c r="B5491" s="1165">
        <f>IFERROR(INDEX('PU Holds'!$B$14:$AF$554,MATCH(C5491,'PU Holds'!$B$14:$B$552,FALSE),MATCH(D5491,'PU Holds'!$B$14:$AF$14,FALSE)),0)</f>
        <v>0</v>
      </c>
      <c r="C5491" s="1165" t="str">
        <f t="shared" si="543"/>
        <v>PEXP372</v>
      </c>
      <c r="D5491" s="988" t="str">
        <f>'PU Holds'!$S$14</f>
        <v>Fluo 
Orange</v>
      </c>
      <c r="E5491" s="1165" t="s">
        <v>27830</v>
      </c>
      <c r="F5491" s="1165" t="s">
        <v>27824</v>
      </c>
      <c r="G5491" s="1170" t="s">
        <v>27825</v>
      </c>
    </row>
    <row r="5492" spans="1:7" ht="15" customHeight="1">
      <c r="A5492" s="1165" t="str">
        <f t="shared" si="540"/>
        <v>PEXP372FLG</v>
      </c>
      <c r="B5492" s="1165">
        <f>IFERROR(INDEX('PU Holds'!$B$14:$AF$554,MATCH(C5492,'PU Holds'!$B$14:$B$552,FALSE),MATCH(D5492,'PU Holds'!$B$14:$AF$14,FALSE)),0)</f>
        <v>0</v>
      </c>
      <c r="C5492" s="1165" t="str">
        <f t="shared" si="543"/>
        <v>PEXP372</v>
      </c>
      <c r="D5492" s="988" t="str">
        <f>'PU Holds'!$T$14</f>
        <v>Fluo 
Green</v>
      </c>
      <c r="E5492" s="1165" t="s">
        <v>27831</v>
      </c>
      <c r="F5492" s="1165" t="s">
        <v>27824</v>
      </c>
      <c r="G5492" s="1170" t="s">
        <v>27825</v>
      </c>
    </row>
    <row r="5493" spans="1:7" ht="15" customHeight="1">
      <c r="A5493" s="1165" t="str">
        <f t="shared" si="540"/>
        <v>PEXP372FLP</v>
      </c>
      <c r="B5493" s="1165">
        <f>IFERROR(INDEX('PU Holds'!$B$14:$AF$554,MATCH(C5493,'PU Holds'!$B$14:$B$552,FALSE),MATCH(D5493,'PU Holds'!$B$14:$AF$14,FALSE)),0)</f>
        <v>0</v>
      </c>
      <c r="C5493" s="1165" t="str">
        <f t="shared" si="543"/>
        <v>PEXP372</v>
      </c>
      <c r="D5493" s="988" t="str">
        <f>'PU Holds'!$U$14</f>
        <v>Fluo 
Pink</v>
      </c>
      <c r="E5493" s="1165" t="s">
        <v>27832</v>
      </c>
      <c r="F5493" s="1165" t="s">
        <v>27824</v>
      </c>
      <c r="G5493" s="1170" t="s">
        <v>27825</v>
      </c>
    </row>
    <row r="5494" spans="1:7" ht="15" customHeight="1">
      <c r="A5494" s="1165" t="str">
        <f t="shared" si="540"/>
        <v>PEXP372VIO</v>
      </c>
      <c r="B5494" s="1165">
        <f>IFERROR(INDEX('PU Holds'!$B$14:$AF$554,MATCH(C5494,'PU Holds'!$B$14:$B$552,FALSE),MATCH(D5494,'PU Holds'!$B$14:$AF$14,FALSE)),0)</f>
        <v>0</v>
      </c>
      <c r="C5494" s="1165" t="str">
        <f t="shared" si="543"/>
        <v>PEXP372</v>
      </c>
      <c r="D5494" s="988" t="str">
        <f>'PU Holds'!$W$14</f>
        <v>Violet 
RAL 4008</v>
      </c>
      <c r="E5494" s="1165" t="s">
        <v>27833</v>
      </c>
      <c r="F5494" s="1165" t="s">
        <v>27824</v>
      </c>
      <c r="G5494" s="1170" t="s">
        <v>27825</v>
      </c>
    </row>
    <row r="5495" spans="1:7" ht="15" customHeight="1">
      <c r="A5495" s="1165" t="str">
        <f t="shared" si="540"/>
        <v>PEXP372MIN</v>
      </c>
      <c r="B5495" s="1165">
        <f>IFERROR(INDEX('PU Holds'!$B$14:$AF$554,MATCH(C5495,'PU Holds'!$B$14:$B$552,FALSE),MATCH(D5495,'PU Holds'!$B$14:$AF$14,FALSE)),0)</f>
        <v>0</v>
      </c>
      <c r="C5495" s="1165" t="str">
        <f t="shared" si="543"/>
        <v>PEXP372</v>
      </c>
      <c r="D5495" s="988" t="str">
        <f>'PU Holds'!$X$14</f>
        <v>Mint 
RAL 6027</v>
      </c>
      <c r="E5495" s="1165" t="s">
        <v>27834</v>
      </c>
      <c r="F5495" s="1165" t="s">
        <v>27824</v>
      </c>
      <c r="G5495" s="1170" t="s">
        <v>27825</v>
      </c>
    </row>
    <row r="5496" spans="1:7" ht="15" customHeight="1">
      <c r="A5496" s="1165" t="str">
        <f t="shared" si="540"/>
        <v>PEXP372PUK</v>
      </c>
      <c r="B5496" s="1165">
        <f>IFERROR(INDEX('PU Holds'!$B$14:$AF$554,MATCH(C5496,'PU Holds'!$B$14:$B$552,FALSE),MATCH(D5496,'PU Holds'!$B$14:$AF$14,FALSE)),0)</f>
        <v>0</v>
      </c>
      <c r="C5496" s="1165" t="str">
        <f t="shared" si="543"/>
        <v>PEXP372</v>
      </c>
      <c r="D5496" s="988" t="str">
        <f>'PU Holds'!$Z$14</f>
        <v>Green 
(Puke 16-09)</v>
      </c>
      <c r="E5496" s="1165" t="s">
        <v>27835</v>
      </c>
      <c r="F5496" s="1165" t="s">
        <v>27824</v>
      </c>
      <c r="G5496" s="1170" t="s">
        <v>27825</v>
      </c>
    </row>
    <row r="5497" spans="1:7" ht="15" customHeight="1">
      <c r="A5497" s="1165" t="str">
        <f t="shared" si="540"/>
        <v>PEXP372ORA</v>
      </c>
      <c r="B5497" s="1165">
        <f>IFERROR(INDEX('PU Holds'!$B$14:$AF$554,MATCH(C5497,'PU Holds'!$B$14:$B$552,FALSE),MATCH(D5497,'PU Holds'!$B$14:$AF$14,FALSE)),0)</f>
        <v>0</v>
      </c>
      <c r="C5497" s="1165" t="str">
        <f t="shared" si="543"/>
        <v>PEXP372</v>
      </c>
      <c r="D5497" s="988" t="str">
        <f>'PU Holds'!$AA$14</f>
        <v>US Orange
14-01</v>
      </c>
      <c r="E5497" s="1165" t="s">
        <v>27836</v>
      </c>
      <c r="F5497" s="1165" t="s">
        <v>27824</v>
      </c>
      <c r="G5497" s="1170" t="s">
        <v>27825</v>
      </c>
    </row>
    <row r="5498" spans="1:7" ht="15" customHeight="1">
      <c r="A5498" s="1165" t="str">
        <f t="shared" si="540"/>
        <v>PEXP372GRE</v>
      </c>
      <c r="B5498" s="1165">
        <f>IFERROR(INDEX('PU Holds'!$B$14:$AF$554,MATCH(C5498,'PU Holds'!$B$14:$B$552,FALSE),MATCH(D5498,'PU Holds'!$B$14:$AF$14,FALSE)),0)</f>
        <v>0</v>
      </c>
      <c r="C5498" s="1165" t="str">
        <f t="shared" si="543"/>
        <v>PEXP372</v>
      </c>
      <c r="D5498" s="988" t="str">
        <f>'PU Holds'!$AB$14</f>
        <v>US Green 
16 -16</v>
      </c>
      <c r="E5498" s="1165" t="s">
        <v>27837</v>
      </c>
      <c r="F5498" s="1165" t="s">
        <v>27824</v>
      </c>
      <c r="G5498" s="1170" t="s">
        <v>27825</v>
      </c>
    </row>
    <row r="5499" spans="1:7" ht="15" customHeight="1">
      <c r="A5499" s="1165" t="str">
        <f t="shared" si="540"/>
        <v>PEXP372WHI</v>
      </c>
      <c r="B5499" s="1165">
        <f>IFERROR(INDEX('PU Holds'!$B$14:$AF$554,MATCH(C5499,'PU Holds'!$B$14:$B$552,FALSE),MATCH(D5499,'PU Holds'!$B$14:$AF$14,FALSE)),0)</f>
        <v>0</v>
      </c>
      <c r="C5499" s="1165" t="str">
        <f t="shared" si="543"/>
        <v>PEXP372</v>
      </c>
      <c r="D5499" s="988" t="str">
        <f>'PU Holds'!$AC$14</f>
        <v>White 
RAL 9010</v>
      </c>
      <c r="E5499" s="1165" t="s">
        <v>27838</v>
      </c>
      <c r="F5499" s="1165" t="s">
        <v>27824</v>
      </c>
      <c r="G5499" s="1170" t="s">
        <v>27825</v>
      </c>
    </row>
    <row r="5500" spans="1:7" ht="15" customHeight="1">
      <c r="A5500" s="1165" t="str">
        <f t="shared" si="540"/>
        <v>PEXP372PUR</v>
      </c>
      <c r="B5500" s="1165">
        <f>IFERROR(INDEX('PU Holds'!$B$14:$AF$554,MATCH(C5500,'PU Holds'!$B$14:$B$552,FALSE),MATCH(D5500,'PU Holds'!$B$14:$AF$14,FALSE)),0)</f>
        <v>0</v>
      </c>
      <c r="C5500" s="1165" t="str">
        <f t="shared" si="543"/>
        <v>PEXP372</v>
      </c>
      <c r="D5500" s="988" t="str">
        <f>'PU Holds'!$AD$14</f>
        <v>US Purple</v>
      </c>
      <c r="E5500" s="1165" t="s">
        <v>27839</v>
      </c>
      <c r="F5500" s="1165" t="s">
        <v>27824</v>
      </c>
      <c r="G5500" s="1170" t="s">
        <v>27825</v>
      </c>
    </row>
    <row r="5501" spans="1:7" ht="15" customHeight="1">
      <c r="A5501" s="1165" t="str">
        <f t="shared" si="540"/>
        <v>PEXP373YEL</v>
      </c>
      <c r="B5501" s="1165">
        <f>IFERROR(INDEX('PU Holds'!$B$14:$AF$554,MATCH(C5501,'PU Holds'!$B$14:$B$552,FALSE),MATCH(D5501,'PU Holds'!$B$14:$AF$14,FALSE)),0)</f>
        <v>0</v>
      </c>
      <c r="C5501" s="1165" t="s">
        <v>28213</v>
      </c>
      <c r="D5501" s="1168" t="str">
        <f>'PU Holds'!$M$14</f>
        <v>Yellow 
RAL 1026</v>
      </c>
      <c r="E5501" s="1165" t="s">
        <v>27823</v>
      </c>
      <c r="F5501" s="1165" t="s">
        <v>27824</v>
      </c>
      <c r="G5501" s="1170" t="s">
        <v>27825</v>
      </c>
    </row>
    <row r="5502" spans="1:7" ht="15" customHeight="1">
      <c r="A5502" s="1165" t="str">
        <f t="shared" si="540"/>
        <v>PEXP373RED</v>
      </c>
      <c r="B5502" s="1165">
        <f>IFERROR(INDEX('PU Holds'!$B$14:$AF$554,MATCH(C5502,'PU Holds'!$B$14:$B$552,FALSE),MATCH(D5502,'PU Holds'!$B$14:$AF$14,FALSE)),0)</f>
        <v>0</v>
      </c>
      <c r="C5502" s="1165" t="str">
        <f t="shared" ref="C5502:C5515" si="544">C5501</f>
        <v>PEXP373</v>
      </c>
      <c r="D5502" s="988" t="str">
        <f>'PU Holds'!$O$14</f>
        <v>Red 
RAL 3020</v>
      </c>
      <c r="E5502" s="1165" t="s">
        <v>27826</v>
      </c>
      <c r="F5502" s="1165" t="s">
        <v>27824</v>
      </c>
      <c r="G5502" s="1170" t="s">
        <v>27825</v>
      </c>
    </row>
    <row r="5503" spans="1:7" ht="15" customHeight="1">
      <c r="A5503" s="1165" t="str">
        <f t="shared" si="540"/>
        <v>PEXP373BLU</v>
      </c>
      <c r="B5503" s="1165">
        <f>IFERROR(INDEX('PU Holds'!$B$14:$AF$554,MATCH(C5503,'PU Holds'!$B$14:$B$552,FALSE),MATCH(D5503,'PU Holds'!$B$14:$AF$14,FALSE)),0)</f>
        <v>0</v>
      </c>
      <c r="C5503" s="1165" t="str">
        <f t="shared" si="544"/>
        <v>PEXP373</v>
      </c>
      <c r="D5503" s="988" t="str">
        <f>'PU Holds'!$P$14</f>
        <v>Blue 
RAL 5015</v>
      </c>
      <c r="E5503" s="1165" t="s">
        <v>27827</v>
      </c>
      <c r="F5503" s="1165" t="s">
        <v>27824</v>
      </c>
      <c r="G5503" s="1170" t="s">
        <v>27825</v>
      </c>
    </row>
    <row r="5504" spans="1:7" ht="15" customHeight="1">
      <c r="A5504" s="1165" t="str">
        <f t="shared" si="540"/>
        <v>PEXP373GRY</v>
      </c>
      <c r="B5504" s="1165">
        <f>IFERROR(INDEX('PU Holds'!$B$14:$AF$554,MATCH(C5504,'PU Holds'!$B$14:$B$552,FALSE),MATCH(D5504,'PU Holds'!$B$14:$AF$14,FALSE)),0)</f>
        <v>0</v>
      </c>
      <c r="C5504" s="1165" t="str">
        <f t="shared" si="544"/>
        <v>PEXP373</v>
      </c>
      <c r="D5504" s="988" t="str">
        <f>'PU Holds'!$Q$14</f>
        <v>Grey 
RAL 7001</v>
      </c>
      <c r="E5504" s="1165" t="s">
        <v>27828</v>
      </c>
      <c r="F5504" s="1165" t="s">
        <v>27824</v>
      </c>
      <c r="G5504" s="1170" t="s">
        <v>27825</v>
      </c>
    </row>
    <row r="5505" spans="1:7" ht="15" customHeight="1">
      <c r="A5505" s="1165" t="str">
        <f t="shared" si="540"/>
        <v>PEXP373BLK</v>
      </c>
      <c r="B5505" s="1165">
        <f>IFERROR(INDEX('PU Holds'!$B$14:$AF$554,MATCH(C5505,'PU Holds'!$B$14:$B$552,FALSE),MATCH(D5505,'PU Holds'!$B$14:$AF$14,FALSE)),0)</f>
        <v>0</v>
      </c>
      <c r="C5505" s="1165" t="str">
        <f t="shared" si="544"/>
        <v>PEXP373</v>
      </c>
      <c r="D5505" s="988" t="str">
        <f>'PU Holds'!$R$14</f>
        <v>Black 
RAL 9005</v>
      </c>
      <c r="E5505" s="1165" t="s">
        <v>27829</v>
      </c>
      <c r="F5505" s="1165" t="s">
        <v>27824</v>
      </c>
      <c r="G5505" s="1170" t="s">
        <v>27825</v>
      </c>
    </row>
    <row r="5506" spans="1:7" ht="15" customHeight="1">
      <c r="A5506" s="1165" t="str">
        <f t="shared" si="540"/>
        <v>PEXP373FLO</v>
      </c>
      <c r="B5506" s="1165">
        <f>IFERROR(INDEX('PU Holds'!$B$14:$AF$554,MATCH(C5506,'PU Holds'!$B$14:$B$552,FALSE),MATCH(D5506,'PU Holds'!$B$14:$AF$14,FALSE)),0)</f>
        <v>0</v>
      </c>
      <c r="C5506" s="1165" t="str">
        <f t="shared" si="544"/>
        <v>PEXP373</v>
      </c>
      <c r="D5506" s="988" t="str">
        <f>'PU Holds'!$S$14</f>
        <v>Fluo 
Orange</v>
      </c>
      <c r="E5506" s="1165" t="s">
        <v>27830</v>
      </c>
      <c r="F5506" s="1165" t="s">
        <v>27824</v>
      </c>
      <c r="G5506" s="1170" t="s">
        <v>27825</v>
      </c>
    </row>
    <row r="5507" spans="1:7" ht="15" customHeight="1">
      <c r="A5507" s="1165" t="str">
        <f t="shared" si="540"/>
        <v>PEXP373FLG</v>
      </c>
      <c r="B5507" s="1165">
        <f>IFERROR(INDEX('PU Holds'!$B$14:$AF$554,MATCH(C5507,'PU Holds'!$B$14:$B$552,FALSE),MATCH(D5507,'PU Holds'!$B$14:$AF$14,FALSE)),0)</f>
        <v>0</v>
      </c>
      <c r="C5507" s="1165" t="str">
        <f t="shared" si="544"/>
        <v>PEXP373</v>
      </c>
      <c r="D5507" s="988" t="str">
        <f>'PU Holds'!$T$14</f>
        <v>Fluo 
Green</v>
      </c>
      <c r="E5507" s="1165" t="s">
        <v>27831</v>
      </c>
      <c r="F5507" s="1165" t="s">
        <v>27824</v>
      </c>
      <c r="G5507" s="1170" t="s">
        <v>27825</v>
      </c>
    </row>
    <row r="5508" spans="1:7" ht="15" customHeight="1">
      <c r="A5508" s="1165" t="str">
        <f t="shared" si="540"/>
        <v>PEXP373FLP</v>
      </c>
      <c r="B5508" s="1165">
        <f>IFERROR(INDEX('PU Holds'!$B$14:$AF$554,MATCH(C5508,'PU Holds'!$B$14:$B$552,FALSE),MATCH(D5508,'PU Holds'!$B$14:$AF$14,FALSE)),0)</f>
        <v>0</v>
      </c>
      <c r="C5508" s="1165" t="str">
        <f t="shared" si="544"/>
        <v>PEXP373</v>
      </c>
      <c r="D5508" s="988" t="str">
        <f>'PU Holds'!$U$14</f>
        <v>Fluo 
Pink</v>
      </c>
      <c r="E5508" s="1165" t="s">
        <v>27832</v>
      </c>
      <c r="F5508" s="1165" t="s">
        <v>27824</v>
      </c>
      <c r="G5508" s="1170" t="s">
        <v>27825</v>
      </c>
    </row>
    <row r="5509" spans="1:7" ht="15" customHeight="1">
      <c r="A5509" s="1165" t="str">
        <f t="shared" si="540"/>
        <v>PEXP373VIO</v>
      </c>
      <c r="B5509" s="1165">
        <f>IFERROR(INDEX('PU Holds'!$B$14:$AF$554,MATCH(C5509,'PU Holds'!$B$14:$B$552,FALSE),MATCH(D5509,'PU Holds'!$B$14:$AF$14,FALSE)),0)</f>
        <v>0</v>
      </c>
      <c r="C5509" s="1165" t="str">
        <f t="shared" si="544"/>
        <v>PEXP373</v>
      </c>
      <c r="D5509" s="988" t="str">
        <f>'PU Holds'!$W$14</f>
        <v>Violet 
RAL 4008</v>
      </c>
      <c r="E5509" s="1165" t="s">
        <v>27833</v>
      </c>
      <c r="F5509" s="1165" t="s">
        <v>27824</v>
      </c>
      <c r="G5509" s="1170" t="s">
        <v>27825</v>
      </c>
    </row>
    <row r="5510" spans="1:7" ht="15" customHeight="1">
      <c r="A5510" s="1165" t="str">
        <f t="shared" si="540"/>
        <v>PEXP373MIN</v>
      </c>
      <c r="B5510" s="1165">
        <f>IFERROR(INDEX('PU Holds'!$B$14:$AF$554,MATCH(C5510,'PU Holds'!$B$14:$B$552,FALSE),MATCH(D5510,'PU Holds'!$B$14:$AF$14,FALSE)),0)</f>
        <v>0</v>
      </c>
      <c r="C5510" s="1165" t="str">
        <f t="shared" si="544"/>
        <v>PEXP373</v>
      </c>
      <c r="D5510" s="988" t="str">
        <f>'PU Holds'!$X$14</f>
        <v>Mint 
RAL 6027</v>
      </c>
      <c r="E5510" s="1165" t="s">
        <v>27834</v>
      </c>
      <c r="F5510" s="1165" t="s">
        <v>27824</v>
      </c>
      <c r="G5510" s="1170" t="s">
        <v>27825</v>
      </c>
    </row>
    <row r="5511" spans="1:7" ht="15" customHeight="1">
      <c r="A5511" s="1165" t="str">
        <f t="shared" si="540"/>
        <v>PEXP373PUK</v>
      </c>
      <c r="B5511" s="1165">
        <f>IFERROR(INDEX('PU Holds'!$B$14:$AF$554,MATCH(C5511,'PU Holds'!$B$14:$B$552,FALSE),MATCH(D5511,'PU Holds'!$B$14:$AF$14,FALSE)),0)</f>
        <v>0</v>
      </c>
      <c r="C5511" s="1165" t="str">
        <f t="shared" si="544"/>
        <v>PEXP373</v>
      </c>
      <c r="D5511" s="988" t="str">
        <f>'PU Holds'!$Z$14</f>
        <v>Green 
(Puke 16-09)</v>
      </c>
      <c r="E5511" s="1165" t="s">
        <v>27835</v>
      </c>
      <c r="F5511" s="1165" t="s">
        <v>27824</v>
      </c>
      <c r="G5511" s="1170" t="s">
        <v>27825</v>
      </c>
    </row>
    <row r="5512" spans="1:7" ht="15" customHeight="1">
      <c r="A5512" s="1165" t="str">
        <f t="shared" si="540"/>
        <v>PEXP373ORA</v>
      </c>
      <c r="B5512" s="1165">
        <f>IFERROR(INDEX('PU Holds'!$B$14:$AF$554,MATCH(C5512,'PU Holds'!$B$14:$B$552,FALSE),MATCH(D5512,'PU Holds'!$B$14:$AF$14,FALSE)),0)</f>
        <v>0</v>
      </c>
      <c r="C5512" s="1165" t="str">
        <f t="shared" si="544"/>
        <v>PEXP373</v>
      </c>
      <c r="D5512" s="988" t="str">
        <f>'PU Holds'!$AA$14</f>
        <v>US Orange
14-01</v>
      </c>
      <c r="E5512" s="1165" t="s">
        <v>27836</v>
      </c>
      <c r="F5512" s="1165" t="s">
        <v>27824</v>
      </c>
      <c r="G5512" s="1170" t="s">
        <v>27825</v>
      </c>
    </row>
    <row r="5513" spans="1:7" ht="15" customHeight="1">
      <c r="A5513" s="1165" t="str">
        <f t="shared" ref="A5513:A5515" si="545">CONCATENATE(C5513,E5513)</f>
        <v>PEXP373GRE</v>
      </c>
      <c r="B5513" s="1165">
        <f>IFERROR(INDEX('PU Holds'!$B$14:$AF$554,MATCH(C5513,'PU Holds'!$B$14:$B$552,FALSE),MATCH(D5513,'PU Holds'!$B$14:$AF$14,FALSE)),0)</f>
        <v>0</v>
      </c>
      <c r="C5513" s="1165" t="str">
        <f t="shared" si="544"/>
        <v>PEXP373</v>
      </c>
      <c r="D5513" s="988" t="str">
        <f>'PU Holds'!$AB$14</f>
        <v>US Green 
16 -16</v>
      </c>
      <c r="E5513" s="1165" t="s">
        <v>27837</v>
      </c>
      <c r="F5513" s="1165" t="s">
        <v>27824</v>
      </c>
      <c r="G5513" s="1170" t="s">
        <v>27825</v>
      </c>
    </row>
    <row r="5514" spans="1:7" ht="15" customHeight="1">
      <c r="A5514" s="1165" t="str">
        <f t="shared" si="545"/>
        <v>PEXP373WHI</v>
      </c>
      <c r="B5514" s="1165">
        <f>IFERROR(INDEX('PU Holds'!$B$14:$AF$554,MATCH(C5514,'PU Holds'!$B$14:$B$552,FALSE),MATCH(D5514,'PU Holds'!$B$14:$AF$14,FALSE)),0)</f>
        <v>0</v>
      </c>
      <c r="C5514" s="1165" t="str">
        <f t="shared" si="544"/>
        <v>PEXP373</v>
      </c>
      <c r="D5514" s="988" t="str">
        <f>'PU Holds'!$AC$14</f>
        <v>White 
RAL 9010</v>
      </c>
      <c r="E5514" s="1165" t="s">
        <v>27838</v>
      </c>
      <c r="F5514" s="1165" t="s">
        <v>27824</v>
      </c>
      <c r="G5514" s="1170" t="s">
        <v>27825</v>
      </c>
    </row>
    <row r="5515" spans="1:7" ht="15" customHeight="1">
      <c r="A5515" s="1165" t="str">
        <f t="shared" si="545"/>
        <v>PEXP373PUR</v>
      </c>
      <c r="B5515" s="1165">
        <f>IFERROR(INDEX('PU Holds'!$B$14:$AF$554,MATCH(C5515,'PU Holds'!$B$14:$B$552,FALSE),MATCH(D5515,'PU Holds'!$B$14:$AF$14,FALSE)),0)</f>
        <v>0</v>
      </c>
      <c r="C5515" s="1165" t="str">
        <f t="shared" si="544"/>
        <v>PEXP373</v>
      </c>
      <c r="D5515" s="988" t="str">
        <f>'PU Holds'!$AD$14</f>
        <v>US Purple</v>
      </c>
      <c r="E5515" s="1165" t="s">
        <v>27839</v>
      </c>
      <c r="F5515" s="1165" t="s">
        <v>27824</v>
      </c>
      <c r="G5515" s="1170" t="s">
        <v>27825</v>
      </c>
    </row>
    <row r="5516" spans="1:7" ht="15" customHeight="1">
      <c r="A5516" s="1165" t="str">
        <f t="shared" ref="A5516:A5567" si="546">CONCATENATE(C5516,E5516)</f>
        <v>PEXP374YEL</v>
      </c>
      <c r="B5516" s="1165">
        <f>IFERROR(INDEX('PU Holds'!$B$14:$AF$554,MATCH(C5516,'PU Holds'!$B$14:$B$552,FALSE),MATCH(D5516,'PU Holds'!$B$14:$AF$14,FALSE)),0)</f>
        <v>0</v>
      </c>
      <c r="C5516" s="1165" t="s">
        <v>28214</v>
      </c>
      <c r="D5516" s="1168" t="str">
        <f>'PU Holds'!$M$14</f>
        <v>Yellow 
RAL 1026</v>
      </c>
      <c r="E5516" s="1165" t="s">
        <v>27823</v>
      </c>
      <c r="F5516" s="1165" t="s">
        <v>27824</v>
      </c>
      <c r="G5516" s="1170" t="s">
        <v>27825</v>
      </c>
    </row>
    <row r="5517" spans="1:7" ht="15" customHeight="1">
      <c r="A5517" s="1165" t="str">
        <f t="shared" si="546"/>
        <v>PEXP374RED</v>
      </c>
      <c r="B5517" s="1165">
        <f>IFERROR(INDEX('PU Holds'!$B$14:$AF$554,MATCH(C5517,'PU Holds'!$B$14:$B$552,FALSE),MATCH(D5517,'PU Holds'!$B$14:$AF$14,FALSE)),0)</f>
        <v>0</v>
      </c>
      <c r="C5517" s="1165" t="str">
        <f t="shared" ref="C5517:C5530" si="547">C5516</f>
        <v>PEXP374</v>
      </c>
      <c r="D5517" s="988" t="str">
        <f>'PU Holds'!$O$14</f>
        <v>Red 
RAL 3020</v>
      </c>
      <c r="E5517" s="1165" t="s">
        <v>27826</v>
      </c>
      <c r="F5517" s="1165" t="s">
        <v>27824</v>
      </c>
      <c r="G5517" s="1170" t="s">
        <v>27825</v>
      </c>
    </row>
    <row r="5518" spans="1:7" ht="15" customHeight="1">
      <c r="A5518" s="1165" t="str">
        <f t="shared" si="546"/>
        <v>PEXP374BLU</v>
      </c>
      <c r="B5518" s="1165">
        <f>IFERROR(INDEX('PU Holds'!$B$14:$AF$554,MATCH(C5518,'PU Holds'!$B$14:$B$552,FALSE),MATCH(D5518,'PU Holds'!$B$14:$AF$14,FALSE)),0)</f>
        <v>0</v>
      </c>
      <c r="C5518" s="1165" t="str">
        <f t="shared" si="547"/>
        <v>PEXP374</v>
      </c>
      <c r="D5518" s="988" t="str">
        <f>'PU Holds'!$P$14</f>
        <v>Blue 
RAL 5015</v>
      </c>
      <c r="E5518" s="1165" t="s">
        <v>27827</v>
      </c>
      <c r="F5518" s="1165" t="s">
        <v>27824</v>
      </c>
      <c r="G5518" s="1170" t="s">
        <v>27825</v>
      </c>
    </row>
    <row r="5519" spans="1:7" ht="15" customHeight="1">
      <c r="A5519" s="1165" t="str">
        <f t="shared" si="546"/>
        <v>PEXP374GRY</v>
      </c>
      <c r="B5519" s="1165">
        <f>IFERROR(INDEX('PU Holds'!$B$14:$AF$554,MATCH(C5519,'PU Holds'!$B$14:$B$552,FALSE),MATCH(D5519,'PU Holds'!$B$14:$AF$14,FALSE)),0)</f>
        <v>0</v>
      </c>
      <c r="C5519" s="1165" t="str">
        <f t="shared" si="547"/>
        <v>PEXP374</v>
      </c>
      <c r="D5519" s="988" t="str">
        <f>'PU Holds'!$Q$14</f>
        <v>Grey 
RAL 7001</v>
      </c>
      <c r="E5519" s="1165" t="s">
        <v>27828</v>
      </c>
      <c r="F5519" s="1165" t="s">
        <v>27824</v>
      </c>
      <c r="G5519" s="1170" t="s">
        <v>27825</v>
      </c>
    </row>
    <row r="5520" spans="1:7" ht="15" customHeight="1">
      <c r="A5520" s="1165" t="str">
        <f t="shared" si="546"/>
        <v>PEXP374BLK</v>
      </c>
      <c r="B5520" s="1165">
        <f>IFERROR(INDEX('PU Holds'!$B$14:$AF$554,MATCH(C5520,'PU Holds'!$B$14:$B$552,FALSE),MATCH(D5520,'PU Holds'!$B$14:$AF$14,FALSE)),0)</f>
        <v>0</v>
      </c>
      <c r="C5520" s="1165" t="str">
        <f t="shared" si="547"/>
        <v>PEXP374</v>
      </c>
      <c r="D5520" s="988" t="str">
        <f>'PU Holds'!$R$14</f>
        <v>Black 
RAL 9005</v>
      </c>
      <c r="E5520" s="1165" t="s">
        <v>27829</v>
      </c>
      <c r="F5520" s="1165" t="s">
        <v>27824</v>
      </c>
      <c r="G5520" s="1170" t="s">
        <v>27825</v>
      </c>
    </row>
    <row r="5521" spans="1:7" ht="15" customHeight="1">
      <c r="A5521" s="1165" t="str">
        <f t="shared" si="546"/>
        <v>PEXP374FLO</v>
      </c>
      <c r="B5521" s="1165">
        <f>IFERROR(INDEX('PU Holds'!$B$14:$AF$554,MATCH(C5521,'PU Holds'!$B$14:$B$552,FALSE),MATCH(D5521,'PU Holds'!$B$14:$AF$14,FALSE)),0)</f>
        <v>0</v>
      </c>
      <c r="C5521" s="1165" t="str">
        <f t="shared" si="547"/>
        <v>PEXP374</v>
      </c>
      <c r="D5521" s="988" t="str">
        <f>'PU Holds'!$S$14</f>
        <v>Fluo 
Orange</v>
      </c>
      <c r="E5521" s="1165" t="s">
        <v>27830</v>
      </c>
      <c r="F5521" s="1165" t="s">
        <v>27824</v>
      </c>
      <c r="G5521" s="1170" t="s">
        <v>27825</v>
      </c>
    </row>
    <row r="5522" spans="1:7" ht="15" customHeight="1">
      <c r="A5522" s="1165" t="str">
        <f t="shared" si="546"/>
        <v>PEXP374FLG</v>
      </c>
      <c r="B5522" s="1165">
        <f>IFERROR(INDEX('PU Holds'!$B$14:$AF$554,MATCH(C5522,'PU Holds'!$B$14:$B$552,FALSE),MATCH(D5522,'PU Holds'!$B$14:$AF$14,FALSE)),0)</f>
        <v>0</v>
      </c>
      <c r="C5522" s="1165" t="str">
        <f t="shared" si="547"/>
        <v>PEXP374</v>
      </c>
      <c r="D5522" s="988" t="str">
        <f>'PU Holds'!$T$14</f>
        <v>Fluo 
Green</v>
      </c>
      <c r="E5522" s="1165" t="s">
        <v>27831</v>
      </c>
      <c r="F5522" s="1165" t="s">
        <v>27824</v>
      </c>
      <c r="G5522" s="1170" t="s">
        <v>27825</v>
      </c>
    </row>
    <row r="5523" spans="1:7" ht="15" customHeight="1">
      <c r="A5523" s="1165" t="str">
        <f t="shared" si="546"/>
        <v>PEXP374FLP</v>
      </c>
      <c r="B5523" s="1165">
        <f>IFERROR(INDEX('PU Holds'!$B$14:$AF$554,MATCH(C5523,'PU Holds'!$B$14:$B$552,FALSE),MATCH(D5523,'PU Holds'!$B$14:$AF$14,FALSE)),0)</f>
        <v>0</v>
      </c>
      <c r="C5523" s="1165" t="str">
        <f t="shared" si="547"/>
        <v>PEXP374</v>
      </c>
      <c r="D5523" s="988" t="str">
        <f>'PU Holds'!$U$14</f>
        <v>Fluo 
Pink</v>
      </c>
      <c r="E5523" s="1165" t="s">
        <v>27832</v>
      </c>
      <c r="F5523" s="1165" t="s">
        <v>27824</v>
      </c>
      <c r="G5523" s="1170" t="s">
        <v>27825</v>
      </c>
    </row>
    <row r="5524" spans="1:7" ht="15" customHeight="1">
      <c r="A5524" s="1165" t="str">
        <f t="shared" si="546"/>
        <v>PEXP374VIO</v>
      </c>
      <c r="B5524" s="1165">
        <f>IFERROR(INDEX('PU Holds'!$B$14:$AF$554,MATCH(C5524,'PU Holds'!$B$14:$B$552,FALSE),MATCH(D5524,'PU Holds'!$B$14:$AF$14,FALSE)),0)</f>
        <v>0</v>
      </c>
      <c r="C5524" s="1165" t="str">
        <f t="shared" si="547"/>
        <v>PEXP374</v>
      </c>
      <c r="D5524" s="988" t="str">
        <f>'PU Holds'!$W$14</f>
        <v>Violet 
RAL 4008</v>
      </c>
      <c r="E5524" s="1165" t="s">
        <v>27833</v>
      </c>
      <c r="F5524" s="1165" t="s">
        <v>27824</v>
      </c>
      <c r="G5524" s="1170" t="s">
        <v>27825</v>
      </c>
    </row>
    <row r="5525" spans="1:7" ht="15" customHeight="1">
      <c r="A5525" s="1165" t="str">
        <f t="shared" si="546"/>
        <v>PEXP374MIN</v>
      </c>
      <c r="B5525" s="1165">
        <f>IFERROR(INDEX('PU Holds'!$B$14:$AF$554,MATCH(C5525,'PU Holds'!$B$14:$B$552,FALSE),MATCH(D5525,'PU Holds'!$B$14:$AF$14,FALSE)),0)</f>
        <v>0</v>
      </c>
      <c r="C5525" s="1165" t="str">
        <f t="shared" si="547"/>
        <v>PEXP374</v>
      </c>
      <c r="D5525" s="988" t="str">
        <f>'PU Holds'!$X$14</f>
        <v>Mint 
RAL 6027</v>
      </c>
      <c r="E5525" s="1165" t="s">
        <v>27834</v>
      </c>
      <c r="F5525" s="1165" t="s">
        <v>27824</v>
      </c>
      <c r="G5525" s="1170" t="s">
        <v>27825</v>
      </c>
    </row>
    <row r="5526" spans="1:7" ht="15" customHeight="1">
      <c r="A5526" s="1165" t="str">
        <f t="shared" si="546"/>
        <v>PEXP374PUK</v>
      </c>
      <c r="B5526" s="1165">
        <f>IFERROR(INDEX('PU Holds'!$B$14:$AF$554,MATCH(C5526,'PU Holds'!$B$14:$B$552,FALSE),MATCH(D5526,'PU Holds'!$B$14:$AF$14,FALSE)),0)</f>
        <v>0</v>
      </c>
      <c r="C5526" s="1165" t="str">
        <f t="shared" si="547"/>
        <v>PEXP374</v>
      </c>
      <c r="D5526" s="988" t="str">
        <f>'PU Holds'!$Z$14</f>
        <v>Green 
(Puke 16-09)</v>
      </c>
      <c r="E5526" s="1165" t="s">
        <v>27835</v>
      </c>
      <c r="F5526" s="1165" t="s">
        <v>27824</v>
      </c>
      <c r="G5526" s="1170" t="s">
        <v>27825</v>
      </c>
    </row>
    <row r="5527" spans="1:7" ht="15" customHeight="1">
      <c r="A5527" s="1165" t="str">
        <f t="shared" si="546"/>
        <v>PEXP374ORA</v>
      </c>
      <c r="B5527" s="1165">
        <f>IFERROR(INDEX('PU Holds'!$B$14:$AF$554,MATCH(C5527,'PU Holds'!$B$14:$B$552,FALSE),MATCH(D5527,'PU Holds'!$B$14:$AF$14,FALSE)),0)</f>
        <v>0</v>
      </c>
      <c r="C5527" s="1165" t="str">
        <f t="shared" si="547"/>
        <v>PEXP374</v>
      </c>
      <c r="D5527" s="988" t="str">
        <f>'PU Holds'!$AA$14</f>
        <v>US Orange
14-01</v>
      </c>
      <c r="E5527" s="1165" t="s">
        <v>27836</v>
      </c>
      <c r="F5527" s="1165" t="s">
        <v>27824</v>
      </c>
      <c r="G5527" s="1170" t="s">
        <v>27825</v>
      </c>
    </row>
    <row r="5528" spans="1:7" ht="15" customHeight="1">
      <c r="A5528" s="1165" t="str">
        <f t="shared" si="546"/>
        <v>PEXP374GRE</v>
      </c>
      <c r="B5528" s="1165">
        <f>IFERROR(INDEX('PU Holds'!$B$14:$AF$554,MATCH(C5528,'PU Holds'!$B$14:$B$552,FALSE),MATCH(D5528,'PU Holds'!$B$14:$AF$14,FALSE)),0)</f>
        <v>0</v>
      </c>
      <c r="C5528" s="1165" t="str">
        <f t="shared" si="547"/>
        <v>PEXP374</v>
      </c>
      <c r="D5528" s="988" t="str">
        <f>'PU Holds'!$AB$14</f>
        <v>US Green 
16 -16</v>
      </c>
      <c r="E5528" s="1165" t="s">
        <v>27837</v>
      </c>
      <c r="F5528" s="1165" t="s">
        <v>27824</v>
      </c>
      <c r="G5528" s="1170" t="s">
        <v>27825</v>
      </c>
    </row>
    <row r="5529" spans="1:7" ht="15" customHeight="1">
      <c r="A5529" s="1165" t="str">
        <f t="shared" si="546"/>
        <v>PEXP374WHI</v>
      </c>
      <c r="B5529" s="1165">
        <f>IFERROR(INDEX('PU Holds'!$B$14:$AF$554,MATCH(C5529,'PU Holds'!$B$14:$B$552,FALSE),MATCH(D5529,'PU Holds'!$B$14:$AF$14,FALSE)),0)</f>
        <v>0</v>
      </c>
      <c r="C5529" s="1165" t="str">
        <f t="shared" si="547"/>
        <v>PEXP374</v>
      </c>
      <c r="D5529" s="988" t="str">
        <f>'PU Holds'!$AC$14</f>
        <v>White 
RAL 9010</v>
      </c>
      <c r="E5529" s="1165" t="s">
        <v>27838</v>
      </c>
      <c r="F5529" s="1165" t="s">
        <v>27824</v>
      </c>
      <c r="G5529" s="1170" t="s">
        <v>27825</v>
      </c>
    </row>
    <row r="5530" spans="1:7" ht="15" customHeight="1">
      <c r="A5530" s="1165" t="str">
        <f t="shared" si="546"/>
        <v>PEXP374PUR</v>
      </c>
      <c r="B5530" s="1165">
        <f>IFERROR(INDEX('PU Holds'!$B$14:$AF$554,MATCH(C5530,'PU Holds'!$B$14:$B$552,FALSE),MATCH(D5530,'PU Holds'!$B$14:$AF$14,FALSE)),0)</f>
        <v>0</v>
      </c>
      <c r="C5530" s="1165" t="str">
        <f t="shared" si="547"/>
        <v>PEXP374</v>
      </c>
      <c r="D5530" s="988" t="str">
        <f>'PU Holds'!$AD$14</f>
        <v>US Purple</v>
      </c>
      <c r="E5530" s="1165" t="s">
        <v>27839</v>
      </c>
      <c r="F5530" s="1165" t="s">
        <v>27824</v>
      </c>
      <c r="G5530" s="1170" t="s">
        <v>27825</v>
      </c>
    </row>
    <row r="5531" spans="1:7" ht="15" customHeight="1">
      <c r="A5531" s="1165" t="str">
        <f t="shared" si="546"/>
        <v>PEXP375YEL</v>
      </c>
      <c r="B5531" s="1165">
        <f>IFERROR(INDEX('PU Holds'!$B$14:$AF$554,MATCH(C5531,'PU Holds'!$B$14:$B$552,FALSE),MATCH(D5531,'PU Holds'!$B$14:$AF$14,FALSE)),0)</f>
        <v>0</v>
      </c>
      <c r="C5531" s="1165" t="s">
        <v>28215</v>
      </c>
      <c r="D5531" s="1168" t="str">
        <f>'PU Holds'!$M$14</f>
        <v>Yellow 
RAL 1026</v>
      </c>
      <c r="E5531" s="1165" t="s">
        <v>27823</v>
      </c>
      <c r="F5531" s="1165" t="s">
        <v>27824</v>
      </c>
      <c r="G5531" s="1170" t="s">
        <v>27825</v>
      </c>
    </row>
    <row r="5532" spans="1:7" ht="15" customHeight="1">
      <c r="A5532" s="1165" t="str">
        <f t="shared" si="546"/>
        <v>PEXP375RED</v>
      </c>
      <c r="B5532" s="1165">
        <f>IFERROR(INDEX('PU Holds'!$B$14:$AF$554,MATCH(C5532,'PU Holds'!$B$14:$B$552,FALSE),MATCH(D5532,'PU Holds'!$B$14:$AF$14,FALSE)),0)</f>
        <v>0</v>
      </c>
      <c r="C5532" s="1165" t="str">
        <f t="shared" ref="C5532:C5545" si="548">C5531</f>
        <v>PEXP375</v>
      </c>
      <c r="D5532" s="988" t="str">
        <f>'PU Holds'!$O$14</f>
        <v>Red 
RAL 3020</v>
      </c>
      <c r="E5532" s="1165" t="s">
        <v>27826</v>
      </c>
      <c r="F5532" s="1165" t="s">
        <v>27824</v>
      </c>
      <c r="G5532" s="1170" t="s">
        <v>27825</v>
      </c>
    </row>
    <row r="5533" spans="1:7" ht="15" customHeight="1">
      <c r="A5533" s="1165" t="str">
        <f t="shared" si="546"/>
        <v>PEXP375BLU</v>
      </c>
      <c r="B5533" s="1165">
        <f>IFERROR(INDEX('PU Holds'!$B$14:$AF$554,MATCH(C5533,'PU Holds'!$B$14:$B$552,FALSE),MATCH(D5533,'PU Holds'!$B$14:$AF$14,FALSE)),0)</f>
        <v>0</v>
      </c>
      <c r="C5533" s="1165" t="str">
        <f t="shared" si="548"/>
        <v>PEXP375</v>
      </c>
      <c r="D5533" s="988" t="str">
        <f>'PU Holds'!$P$14</f>
        <v>Blue 
RAL 5015</v>
      </c>
      <c r="E5533" s="1165" t="s">
        <v>27827</v>
      </c>
      <c r="F5533" s="1165" t="s">
        <v>27824</v>
      </c>
      <c r="G5533" s="1170" t="s">
        <v>27825</v>
      </c>
    </row>
    <row r="5534" spans="1:7" ht="15" customHeight="1">
      <c r="A5534" s="1165" t="str">
        <f t="shared" si="546"/>
        <v>PEXP375GRY</v>
      </c>
      <c r="B5534" s="1165">
        <f>IFERROR(INDEX('PU Holds'!$B$14:$AF$554,MATCH(C5534,'PU Holds'!$B$14:$B$552,FALSE),MATCH(D5534,'PU Holds'!$B$14:$AF$14,FALSE)),0)</f>
        <v>0</v>
      </c>
      <c r="C5534" s="1165" t="str">
        <f t="shared" si="548"/>
        <v>PEXP375</v>
      </c>
      <c r="D5534" s="988" t="str">
        <f>'PU Holds'!$Q$14</f>
        <v>Grey 
RAL 7001</v>
      </c>
      <c r="E5534" s="1165" t="s">
        <v>27828</v>
      </c>
      <c r="F5534" s="1165" t="s">
        <v>27824</v>
      </c>
      <c r="G5534" s="1170" t="s">
        <v>27825</v>
      </c>
    </row>
    <row r="5535" spans="1:7" ht="15" customHeight="1">
      <c r="A5535" s="1165" t="str">
        <f t="shared" si="546"/>
        <v>PEXP375BLK</v>
      </c>
      <c r="B5535" s="1165">
        <f>IFERROR(INDEX('PU Holds'!$B$14:$AF$554,MATCH(C5535,'PU Holds'!$B$14:$B$552,FALSE),MATCH(D5535,'PU Holds'!$B$14:$AF$14,FALSE)),0)</f>
        <v>0</v>
      </c>
      <c r="C5535" s="1165" t="str">
        <f t="shared" si="548"/>
        <v>PEXP375</v>
      </c>
      <c r="D5535" s="988" t="str">
        <f>'PU Holds'!$R$14</f>
        <v>Black 
RAL 9005</v>
      </c>
      <c r="E5535" s="1165" t="s">
        <v>27829</v>
      </c>
      <c r="F5535" s="1165" t="s">
        <v>27824</v>
      </c>
      <c r="G5535" s="1170" t="s">
        <v>27825</v>
      </c>
    </row>
    <row r="5536" spans="1:7" ht="15" customHeight="1">
      <c r="A5536" s="1165" t="str">
        <f t="shared" si="546"/>
        <v>PEXP375FLO</v>
      </c>
      <c r="B5536" s="1165">
        <f>IFERROR(INDEX('PU Holds'!$B$14:$AF$554,MATCH(C5536,'PU Holds'!$B$14:$B$552,FALSE),MATCH(D5536,'PU Holds'!$B$14:$AF$14,FALSE)),0)</f>
        <v>0</v>
      </c>
      <c r="C5536" s="1165" t="str">
        <f t="shared" si="548"/>
        <v>PEXP375</v>
      </c>
      <c r="D5536" s="988" t="str">
        <f>'PU Holds'!$S$14</f>
        <v>Fluo 
Orange</v>
      </c>
      <c r="E5536" s="1165" t="s">
        <v>27830</v>
      </c>
      <c r="F5536" s="1165" t="s">
        <v>27824</v>
      </c>
      <c r="G5536" s="1170" t="s">
        <v>27825</v>
      </c>
    </row>
    <row r="5537" spans="1:7" ht="15" customHeight="1">
      <c r="A5537" s="1165" t="str">
        <f t="shared" si="546"/>
        <v>PEXP375FLG</v>
      </c>
      <c r="B5537" s="1165">
        <f>IFERROR(INDEX('PU Holds'!$B$14:$AF$554,MATCH(C5537,'PU Holds'!$B$14:$B$552,FALSE),MATCH(D5537,'PU Holds'!$B$14:$AF$14,FALSE)),0)</f>
        <v>0</v>
      </c>
      <c r="C5537" s="1165" t="str">
        <f t="shared" si="548"/>
        <v>PEXP375</v>
      </c>
      <c r="D5537" s="988" t="str">
        <f>'PU Holds'!$T$14</f>
        <v>Fluo 
Green</v>
      </c>
      <c r="E5537" s="1165" t="s">
        <v>27831</v>
      </c>
      <c r="F5537" s="1165" t="s">
        <v>27824</v>
      </c>
      <c r="G5537" s="1170" t="s">
        <v>27825</v>
      </c>
    </row>
    <row r="5538" spans="1:7" ht="15" customHeight="1">
      <c r="A5538" s="1165" t="str">
        <f t="shared" si="546"/>
        <v>PEXP375FLP</v>
      </c>
      <c r="B5538" s="1165">
        <f>IFERROR(INDEX('PU Holds'!$B$14:$AF$554,MATCH(C5538,'PU Holds'!$B$14:$B$552,FALSE),MATCH(D5538,'PU Holds'!$B$14:$AF$14,FALSE)),0)</f>
        <v>0</v>
      </c>
      <c r="C5538" s="1165" t="str">
        <f t="shared" si="548"/>
        <v>PEXP375</v>
      </c>
      <c r="D5538" s="988" t="str">
        <f>'PU Holds'!$U$14</f>
        <v>Fluo 
Pink</v>
      </c>
      <c r="E5538" s="1165" t="s">
        <v>27832</v>
      </c>
      <c r="F5538" s="1165" t="s">
        <v>27824</v>
      </c>
      <c r="G5538" s="1170" t="s">
        <v>27825</v>
      </c>
    </row>
    <row r="5539" spans="1:7" ht="15" customHeight="1">
      <c r="A5539" s="1165" t="str">
        <f t="shared" si="546"/>
        <v>PEXP375VIO</v>
      </c>
      <c r="B5539" s="1165">
        <f>IFERROR(INDEX('PU Holds'!$B$14:$AF$554,MATCH(C5539,'PU Holds'!$B$14:$B$552,FALSE),MATCH(D5539,'PU Holds'!$B$14:$AF$14,FALSE)),0)</f>
        <v>0</v>
      </c>
      <c r="C5539" s="1165" t="str">
        <f t="shared" si="548"/>
        <v>PEXP375</v>
      </c>
      <c r="D5539" s="988" t="str">
        <f>'PU Holds'!$W$14</f>
        <v>Violet 
RAL 4008</v>
      </c>
      <c r="E5539" s="1165" t="s">
        <v>27833</v>
      </c>
      <c r="F5539" s="1165" t="s">
        <v>27824</v>
      </c>
      <c r="G5539" s="1170" t="s">
        <v>27825</v>
      </c>
    </row>
    <row r="5540" spans="1:7" ht="15" customHeight="1">
      <c r="A5540" s="1165" t="str">
        <f t="shared" si="546"/>
        <v>PEXP375MIN</v>
      </c>
      <c r="B5540" s="1165">
        <f>IFERROR(INDEX('PU Holds'!$B$14:$AF$554,MATCH(C5540,'PU Holds'!$B$14:$B$552,FALSE),MATCH(D5540,'PU Holds'!$B$14:$AF$14,FALSE)),0)</f>
        <v>0</v>
      </c>
      <c r="C5540" s="1165" t="str">
        <f t="shared" si="548"/>
        <v>PEXP375</v>
      </c>
      <c r="D5540" s="988" t="str">
        <f>'PU Holds'!$X$14</f>
        <v>Mint 
RAL 6027</v>
      </c>
      <c r="E5540" s="1165" t="s">
        <v>27834</v>
      </c>
      <c r="F5540" s="1165" t="s">
        <v>27824</v>
      </c>
      <c r="G5540" s="1170" t="s">
        <v>27825</v>
      </c>
    </row>
    <row r="5541" spans="1:7" ht="15" customHeight="1">
      <c r="A5541" s="1165" t="str">
        <f t="shared" si="546"/>
        <v>PEXP375PUK</v>
      </c>
      <c r="B5541" s="1165">
        <f>IFERROR(INDEX('PU Holds'!$B$14:$AF$554,MATCH(C5541,'PU Holds'!$B$14:$B$552,FALSE),MATCH(D5541,'PU Holds'!$B$14:$AF$14,FALSE)),0)</f>
        <v>0</v>
      </c>
      <c r="C5541" s="1165" t="str">
        <f t="shared" si="548"/>
        <v>PEXP375</v>
      </c>
      <c r="D5541" s="988" t="str">
        <f>'PU Holds'!$Z$14</f>
        <v>Green 
(Puke 16-09)</v>
      </c>
      <c r="E5541" s="1165" t="s">
        <v>27835</v>
      </c>
      <c r="F5541" s="1165" t="s">
        <v>27824</v>
      </c>
      <c r="G5541" s="1170" t="s">
        <v>27825</v>
      </c>
    </row>
    <row r="5542" spans="1:7" ht="15" customHeight="1">
      <c r="A5542" s="1165" t="str">
        <f t="shared" si="546"/>
        <v>PEXP375ORA</v>
      </c>
      <c r="B5542" s="1165">
        <f>IFERROR(INDEX('PU Holds'!$B$14:$AF$554,MATCH(C5542,'PU Holds'!$B$14:$B$552,FALSE),MATCH(D5542,'PU Holds'!$B$14:$AF$14,FALSE)),0)</f>
        <v>0</v>
      </c>
      <c r="C5542" s="1165" t="str">
        <f t="shared" si="548"/>
        <v>PEXP375</v>
      </c>
      <c r="D5542" s="988" t="str">
        <f>'PU Holds'!$AA$14</f>
        <v>US Orange
14-01</v>
      </c>
      <c r="E5542" s="1165" t="s">
        <v>27836</v>
      </c>
      <c r="F5542" s="1165" t="s">
        <v>27824</v>
      </c>
      <c r="G5542" s="1170" t="s">
        <v>27825</v>
      </c>
    </row>
    <row r="5543" spans="1:7" ht="15" customHeight="1">
      <c r="A5543" s="1165" t="str">
        <f t="shared" si="546"/>
        <v>PEXP375GRE</v>
      </c>
      <c r="B5543" s="1165">
        <f>IFERROR(INDEX('PU Holds'!$B$14:$AF$554,MATCH(C5543,'PU Holds'!$B$14:$B$552,FALSE),MATCH(D5543,'PU Holds'!$B$14:$AF$14,FALSE)),0)</f>
        <v>0</v>
      </c>
      <c r="C5543" s="1165" t="str">
        <f t="shared" si="548"/>
        <v>PEXP375</v>
      </c>
      <c r="D5543" s="988" t="str">
        <f>'PU Holds'!$AB$14</f>
        <v>US Green 
16 -16</v>
      </c>
      <c r="E5543" s="1165" t="s">
        <v>27837</v>
      </c>
      <c r="F5543" s="1165" t="s">
        <v>27824</v>
      </c>
      <c r="G5543" s="1170" t="s">
        <v>27825</v>
      </c>
    </row>
    <row r="5544" spans="1:7" ht="15" customHeight="1">
      <c r="A5544" s="1165" t="str">
        <f t="shared" si="546"/>
        <v>PEXP375WHI</v>
      </c>
      <c r="B5544" s="1165">
        <f>IFERROR(INDEX('PU Holds'!$B$14:$AF$554,MATCH(C5544,'PU Holds'!$B$14:$B$552,FALSE),MATCH(D5544,'PU Holds'!$B$14:$AF$14,FALSE)),0)</f>
        <v>0</v>
      </c>
      <c r="C5544" s="1165" t="str">
        <f t="shared" si="548"/>
        <v>PEXP375</v>
      </c>
      <c r="D5544" s="988" t="str">
        <f>'PU Holds'!$AC$14</f>
        <v>White 
RAL 9010</v>
      </c>
      <c r="E5544" s="1165" t="s">
        <v>27838</v>
      </c>
      <c r="F5544" s="1165" t="s">
        <v>27824</v>
      </c>
      <c r="G5544" s="1170" t="s">
        <v>27825</v>
      </c>
    </row>
    <row r="5545" spans="1:7" ht="15" customHeight="1">
      <c r="A5545" s="1165" t="str">
        <f t="shared" si="546"/>
        <v>PEXP375PUR</v>
      </c>
      <c r="B5545" s="1165">
        <f>IFERROR(INDEX('PU Holds'!$B$14:$AF$554,MATCH(C5545,'PU Holds'!$B$14:$B$552,FALSE),MATCH(D5545,'PU Holds'!$B$14:$AF$14,FALSE)),0)</f>
        <v>0</v>
      </c>
      <c r="C5545" s="1165" t="str">
        <f t="shared" si="548"/>
        <v>PEXP375</v>
      </c>
      <c r="D5545" s="988" t="str">
        <f>'PU Holds'!$AD$14</f>
        <v>US Purple</v>
      </c>
      <c r="E5545" s="1165" t="s">
        <v>27839</v>
      </c>
      <c r="F5545" s="1165" t="s">
        <v>27824</v>
      </c>
      <c r="G5545" s="1170" t="s">
        <v>27825</v>
      </c>
    </row>
    <row r="5546" spans="1:7" ht="15" customHeight="1">
      <c r="A5546" s="1165" t="str">
        <f t="shared" si="546"/>
        <v>PEXP376WHI</v>
      </c>
      <c r="B5546" s="1165">
        <f>IFERROR(INDEX('PE Holds'!$B$15:$AF$554,MATCH(C5546,'PE Holds'!$B$15:$B$552,FALSE),MATCH(D5546,'PE Holds'!$B$15:$AF$15,FALSE)),0)</f>
        <v>0</v>
      </c>
      <c r="C5546" s="1165" t="s">
        <v>28216</v>
      </c>
      <c r="D5546" s="1166" t="str">
        <f>'PE Holds'!$L$15</f>
        <v>White 
RAL 9016</v>
      </c>
      <c r="E5546" s="1165" t="s">
        <v>27838</v>
      </c>
      <c r="F5546" s="1165" t="s">
        <v>27824</v>
      </c>
      <c r="G5546" s="1170" t="s">
        <v>28040</v>
      </c>
    </row>
    <row r="5547" spans="1:7" ht="15" customHeight="1">
      <c r="A5547" s="1165" t="str">
        <f t="shared" si="546"/>
        <v>PEXP376YEL</v>
      </c>
      <c r="B5547" s="1165">
        <f>IFERROR(INDEX('PE Holds'!$B$15:$AF$554,MATCH(C5547,'PE Holds'!$B$15:$B$552,FALSE),MATCH(D5547,'PE Holds'!$B$15:$AF$15,FALSE)),0)</f>
        <v>0</v>
      </c>
      <c r="C5547" s="1165" t="str">
        <f>+C5546</f>
        <v>PEXP376</v>
      </c>
      <c r="D5547" s="988" t="str">
        <f>'PE Holds'!$M$15</f>
        <v>Yellow 
RAL 1026</v>
      </c>
      <c r="E5547" s="1165" t="s">
        <v>27823</v>
      </c>
      <c r="F5547" s="1165" t="s">
        <v>27824</v>
      </c>
      <c r="G5547" s="1170" t="s">
        <v>28040</v>
      </c>
    </row>
    <row r="5548" spans="1:7" ht="15" customHeight="1">
      <c r="A5548" s="1165" t="str">
        <f t="shared" si="546"/>
        <v>PEXP376GRE</v>
      </c>
      <c r="B5548" s="1165">
        <f>IFERROR(INDEX('PE Holds'!$B$15:$AF$554,MATCH(C5548,'PE Holds'!$B$15:$B$552,FALSE),MATCH(D5548,'PE Holds'!$B$15:$AF$15,FALSE)),0)</f>
        <v>0</v>
      </c>
      <c r="C5548" s="1165" t="str">
        <f t="shared" ref="C5548:C5559" si="549">+C5547</f>
        <v>PEXP376</v>
      </c>
      <c r="D5548" s="988" t="str">
        <f>'PE Holds'!$N$15</f>
        <v>Green 
RAL 6002</v>
      </c>
      <c r="E5548" s="1165" t="s">
        <v>27837</v>
      </c>
      <c r="F5548" s="1165" t="s">
        <v>27824</v>
      </c>
      <c r="G5548" s="1170" t="s">
        <v>28040</v>
      </c>
    </row>
    <row r="5549" spans="1:7" ht="15" customHeight="1">
      <c r="A5549" s="1165" t="str">
        <f t="shared" si="546"/>
        <v>PEXP376RED</v>
      </c>
      <c r="B5549" s="1165">
        <f>IFERROR(INDEX('PE Holds'!$B$15:$AF$554,MATCH(C5549,'PE Holds'!$B$15:$B$552,FALSE),MATCH(D5549,'PE Holds'!$B$15:$AF$15,FALSE)),0)</f>
        <v>0</v>
      </c>
      <c r="C5549" s="1165" t="str">
        <f t="shared" si="549"/>
        <v>PEXP376</v>
      </c>
      <c r="D5549" s="988" t="str">
        <f>'PE Holds'!$O$15</f>
        <v>Red 
RAL 3020</v>
      </c>
      <c r="E5549" s="1165" t="s">
        <v>27826</v>
      </c>
      <c r="F5549" s="1165" t="s">
        <v>27824</v>
      </c>
      <c r="G5549" s="1170" t="s">
        <v>28040</v>
      </c>
    </row>
    <row r="5550" spans="1:7" ht="15" customHeight="1">
      <c r="A5550" s="1165" t="str">
        <f t="shared" si="546"/>
        <v>PEXP376BLU</v>
      </c>
      <c r="B5550" s="1165">
        <f>IFERROR(INDEX('PE Holds'!$B$15:$AF$554,MATCH(C5550,'PE Holds'!$B$15:$B$552,FALSE),MATCH(D5550,'PE Holds'!$B$15:$AF$15,FALSE)),0)</f>
        <v>0</v>
      </c>
      <c r="C5550" s="1165" t="str">
        <f t="shared" si="549"/>
        <v>PEXP376</v>
      </c>
      <c r="D5550" s="988" t="str">
        <f>'PE Holds'!$P$15</f>
        <v>Blue 
RAL 5015</v>
      </c>
      <c r="E5550" s="1165" t="s">
        <v>27827</v>
      </c>
      <c r="F5550" s="1165" t="s">
        <v>27824</v>
      </c>
      <c r="G5550" s="1170" t="s">
        <v>28040</v>
      </c>
    </row>
    <row r="5551" spans="1:7" ht="15" customHeight="1">
      <c r="A5551" s="1165" t="str">
        <f t="shared" si="546"/>
        <v>PEXP376GRY</v>
      </c>
      <c r="B5551" s="1165">
        <f>IFERROR(INDEX('PE Holds'!$B$15:$AF$554,MATCH(C5551,'PE Holds'!$B$15:$B$552,FALSE),MATCH(D5551,'PE Holds'!$B$15:$AF$15,FALSE)),0)</f>
        <v>0</v>
      </c>
      <c r="C5551" s="1165" t="str">
        <f t="shared" si="549"/>
        <v>PEXP376</v>
      </c>
      <c r="D5551" s="988" t="str">
        <f>'PE Holds'!$Q$15</f>
        <v>Grey 
RAL 7001</v>
      </c>
      <c r="E5551" s="1165" t="s">
        <v>27828</v>
      </c>
      <c r="F5551" s="1165" t="s">
        <v>27824</v>
      </c>
      <c r="G5551" s="1170" t="s">
        <v>28040</v>
      </c>
    </row>
    <row r="5552" spans="1:7" ht="15" customHeight="1">
      <c r="A5552" s="1165" t="str">
        <f t="shared" si="546"/>
        <v>PEXP376BLK</v>
      </c>
      <c r="B5552" s="1165">
        <f>IFERROR(INDEX('PE Holds'!$B$15:$AF$554,MATCH(C5552,'PE Holds'!$B$15:$B$552,FALSE),MATCH(D5552,'PE Holds'!$B$15:$AF$15,FALSE)),0)</f>
        <v>0</v>
      </c>
      <c r="C5552" s="1165" t="str">
        <f t="shared" si="549"/>
        <v>PEXP376</v>
      </c>
      <c r="D5552" s="988" t="str">
        <f>'PE Holds'!$R$15</f>
        <v>Black 
RAL 9005</v>
      </c>
      <c r="E5552" s="1165" t="s">
        <v>27829</v>
      </c>
      <c r="F5552" s="1165" t="s">
        <v>27824</v>
      </c>
      <c r="G5552" s="1170" t="s">
        <v>28040</v>
      </c>
    </row>
    <row r="5553" spans="1:7" ht="15" customHeight="1">
      <c r="A5553" s="1165" t="str">
        <f t="shared" si="546"/>
        <v>PEXP376FLO</v>
      </c>
      <c r="B5553" s="1165">
        <f>IFERROR(INDEX('PE Holds'!$B$15:$AF$554,MATCH(C5553,'PE Holds'!$B$15:$B$552,FALSE),MATCH(D5553,'PE Holds'!$B$15:$AF$15,FALSE)),0)</f>
        <v>0</v>
      </c>
      <c r="C5553" s="1165" t="str">
        <f t="shared" si="549"/>
        <v>PEXP376</v>
      </c>
      <c r="D5553" s="988" t="str">
        <f>'PE Holds'!$S$15</f>
        <v>Fluo 
Orange</v>
      </c>
      <c r="E5553" s="1165" t="s">
        <v>27830</v>
      </c>
      <c r="F5553" s="1165" t="s">
        <v>27824</v>
      </c>
      <c r="G5553" s="1170" t="s">
        <v>28040</v>
      </c>
    </row>
    <row r="5554" spans="1:7" ht="15" customHeight="1">
      <c r="A5554" s="1165" t="str">
        <f t="shared" si="546"/>
        <v>PEXP376FLG</v>
      </c>
      <c r="B5554" s="1165">
        <f>IFERROR(INDEX('PE Holds'!$B$15:$AF$554,MATCH(C5554,'PE Holds'!$B$15:$B$552,FALSE),MATCH(D5554,'PE Holds'!$B$15:$AF$15,FALSE)),0)</f>
        <v>0</v>
      </c>
      <c r="C5554" s="1165" t="str">
        <f t="shared" si="549"/>
        <v>PEXP376</v>
      </c>
      <c r="D5554" s="988" t="str">
        <f>'PE Holds'!$T$15</f>
        <v>Fluo 
Green</v>
      </c>
      <c r="E5554" s="1165" t="s">
        <v>27831</v>
      </c>
      <c r="F5554" s="1165" t="s">
        <v>27824</v>
      </c>
      <c r="G5554" s="1170" t="s">
        <v>28040</v>
      </c>
    </row>
    <row r="5555" spans="1:7" ht="15" customHeight="1">
      <c r="A5555" s="1165" t="str">
        <f t="shared" si="546"/>
        <v>PEXP376FLP</v>
      </c>
      <c r="B5555" s="1165">
        <f>IFERROR(INDEX('PE Holds'!$B$15:$AF$554,MATCH(C5555,'PE Holds'!$B$15:$B$552,FALSE),MATCH(D5555,'PE Holds'!$B$15:$AF$15,FALSE)),0)</f>
        <v>0</v>
      </c>
      <c r="C5555" s="1165" t="str">
        <f t="shared" si="549"/>
        <v>PEXP376</v>
      </c>
      <c r="D5555" s="988" t="str">
        <f>'PE Holds'!$U$15</f>
        <v>Fluo 
Pink</v>
      </c>
      <c r="E5555" s="1165" t="s">
        <v>27832</v>
      </c>
      <c r="F5555" s="1165" t="s">
        <v>27824</v>
      </c>
      <c r="G5555" s="1170" t="s">
        <v>28040</v>
      </c>
    </row>
    <row r="5556" spans="1:7" ht="15" customHeight="1">
      <c r="A5556" s="1165" t="str">
        <f t="shared" si="546"/>
        <v>PEXP376FLY</v>
      </c>
      <c r="B5556" s="1165">
        <f>IFERROR(INDEX('PE Holds'!$B$15:$AF$554,MATCH(C5556,'PE Holds'!$B$15:$B$552,FALSE),MATCH(D5556,'PE Holds'!$B$15:$AF$15,FALSE)),0)</f>
        <v>0</v>
      </c>
      <c r="C5556" s="1165" t="str">
        <f t="shared" si="549"/>
        <v>PEXP376</v>
      </c>
      <c r="D5556" s="988" t="str">
        <f>'PE Holds'!$V$15</f>
        <v>Fluo 
Yellow</v>
      </c>
      <c r="E5556" s="1165" t="s">
        <v>28041</v>
      </c>
      <c r="F5556" s="1165" t="s">
        <v>27824</v>
      </c>
      <c r="G5556" s="1170" t="s">
        <v>28040</v>
      </c>
    </row>
    <row r="5557" spans="1:7" ht="15" customHeight="1">
      <c r="A5557" s="1165" t="str">
        <f t="shared" si="546"/>
        <v>PEXP376VIO</v>
      </c>
      <c r="B5557" s="1165">
        <f>IFERROR(INDEX('PE Holds'!$B$15:$AF$554,MATCH(C5557,'PE Holds'!$B$15:$B$552,FALSE),MATCH(D5557,'PE Holds'!$B$15:$AF$15,FALSE)),0)</f>
        <v>0</v>
      </c>
      <c r="C5557" s="1165" t="str">
        <f t="shared" si="549"/>
        <v>PEXP376</v>
      </c>
      <c r="D5557" s="988" t="str">
        <f>'PE Holds'!$W$15</f>
        <v>Violet 
RAL 4008</v>
      </c>
      <c r="E5557" s="1165" t="s">
        <v>27833</v>
      </c>
      <c r="F5557" s="1165" t="s">
        <v>27824</v>
      </c>
      <c r="G5557" s="1170" t="s">
        <v>28040</v>
      </c>
    </row>
    <row r="5558" spans="1:7" ht="15" customHeight="1">
      <c r="A5558" s="1165" t="str">
        <f t="shared" si="546"/>
        <v>PEXP376MIN</v>
      </c>
      <c r="B5558" s="1165">
        <f>IFERROR(INDEX('PE Holds'!$B$15:$AF$554,MATCH(C5558,'PE Holds'!$B$15:$B$552,FALSE),MATCH(D5558,'PE Holds'!$B$15:$AF$15,FALSE)),0)</f>
        <v>0</v>
      </c>
      <c r="C5558" s="1165" t="str">
        <f t="shared" si="549"/>
        <v>PEXP376</v>
      </c>
      <c r="D5558" s="988" t="str">
        <f>'PE Holds'!$X$15</f>
        <v>Mint 
RAL 6027</v>
      </c>
      <c r="E5558" s="1165" t="s">
        <v>27834</v>
      </c>
      <c r="F5558" s="1165" t="s">
        <v>27824</v>
      </c>
      <c r="G5558" s="1170" t="s">
        <v>28040</v>
      </c>
    </row>
    <row r="5559" spans="1:7" ht="15" customHeight="1">
      <c r="A5559" s="1165" t="str">
        <f t="shared" si="546"/>
        <v>PEXP376ORA</v>
      </c>
      <c r="B5559" s="1165">
        <f>IFERROR(INDEX('PE Holds'!$B$15:$AF$554,MATCH(C5559,'PE Holds'!$B$15:$B$552,FALSE),MATCH(D5559,'PE Holds'!$B$15:$AF$15,FALSE)),0)</f>
        <v>0</v>
      </c>
      <c r="C5559" s="1165" t="str">
        <f t="shared" si="549"/>
        <v>PEXP376</v>
      </c>
      <c r="D5559" s="988" t="str">
        <f>'PE Holds'!$Y$15</f>
        <v>Pure Orange</v>
      </c>
      <c r="E5559" s="1165" t="s">
        <v>27836</v>
      </c>
      <c r="F5559" s="1165" t="s">
        <v>27824</v>
      </c>
      <c r="G5559" s="1170" t="s">
        <v>28040</v>
      </c>
    </row>
    <row r="5560" spans="1:7" ht="15" customHeight="1">
      <c r="A5560" s="1165" t="str">
        <f t="shared" si="546"/>
        <v>PEXP377WHI</v>
      </c>
      <c r="B5560" s="1165">
        <f>IFERROR(INDEX('PE Holds'!$B$15:$AF$554,MATCH(C5560,'PE Holds'!$B$15:$B$552,FALSE),MATCH(D5560,'PE Holds'!$B$15:$AF$15,FALSE)),0)</f>
        <v>0</v>
      </c>
      <c r="C5560" s="1165" t="s">
        <v>28217</v>
      </c>
      <c r="D5560" s="1166" t="str">
        <f>'PE Holds'!$L$15</f>
        <v>White 
RAL 9016</v>
      </c>
      <c r="E5560" s="1165" t="s">
        <v>27838</v>
      </c>
      <c r="F5560" s="1165" t="s">
        <v>27824</v>
      </c>
      <c r="G5560" s="1170" t="s">
        <v>28040</v>
      </c>
    </row>
    <row r="5561" spans="1:7" ht="15" customHeight="1">
      <c r="A5561" s="1165" t="str">
        <f t="shared" si="546"/>
        <v>PEXP377YEL</v>
      </c>
      <c r="B5561" s="1165">
        <f>IFERROR(INDEX('PE Holds'!$B$15:$AF$554,MATCH(C5561,'PE Holds'!$B$15:$B$552,FALSE),MATCH(D5561,'PE Holds'!$B$15:$AF$15,FALSE)),0)</f>
        <v>0</v>
      </c>
      <c r="C5561" s="1165" t="str">
        <f>+C5560</f>
        <v>PEXP377</v>
      </c>
      <c r="D5561" s="988" t="str">
        <f>'PE Holds'!$M$15</f>
        <v>Yellow 
RAL 1026</v>
      </c>
      <c r="E5561" s="1165" t="s">
        <v>27823</v>
      </c>
      <c r="F5561" s="1165" t="s">
        <v>27824</v>
      </c>
      <c r="G5561" s="1170" t="s">
        <v>28040</v>
      </c>
    </row>
    <row r="5562" spans="1:7" ht="15" customHeight="1">
      <c r="A5562" s="1165" t="str">
        <f t="shared" si="546"/>
        <v>PEXP377GRE</v>
      </c>
      <c r="B5562" s="1165">
        <f>IFERROR(INDEX('PE Holds'!$B$15:$AF$554,MATCH(C5562,'PE Holds'!$B$15:$B$552,FALSE),MATCH(D5562,'PE Holds'!$B$15:$AF$15,FALSE)),0)</f>
        <v>0</v>
      </c>
      <c r="C5562" s="1165" t="str">
        <f t="shared" ref="C5562:C5573" si="550">+C5561</f>
        <v>PEXP377</v>
      </c>
      <c r="D5562" s="988" t="str">
        <f>'PE Holds'!$N$15</f>
        <v>Green 
RAL 6002</v>
      </c>
      <c r="E5562" s="1165" t="s">
        <v>27837</v>
      </c>
      <c r="F5562" s="1165" t="s">
        <v>27824</v>
      </c>
      <c r="G5562" s="1170" t="s">
        <v>28040</v>
      </c>
    </row>
    <row r="5563" spans="1:7" ht="15" customHeight="1">
      <c r="A5563" s="1165" t="str">
        <f t="shared" si="546"/>
        <v>PEXP377RED</v>
      </c>
      <c r="B5563" s="1165">
        <f>IFERROR(INDEX('PE Holds'!$B$15:$AF$554,MATCH(C5563,'PE Holds'!$B$15:$B$552,FALSE),MATCH(D5563,'PE Holds'!$B$15:$AF$15,FALSE)),0)</f>
        <v>0</v>
      </c>
      <c r="C5563" s="1165" t="str">
        <f t="shared" si="550"/>
        <v>PEXP377</v>
      </c>
      <c r="D5563" s="988" t="str">
        <f>'PE Holds'!$O$15</f>
        <v>Red 
RAL 3020</v>
      </c>
      <c r="E5563" s="1165" t="s">
        <v>27826</v>
      </c>
      <c r="F5563" s="1165" t="s">
        <v>27824</v>
      </c>
      <c r="G5563" s="1170" t="s">
        <v>28040</v>
      </c>
    </row>
    <row r="5564" spans="1:7" ht="15" customHeight="1">
      <c r="A5564" s="1165" t="str">
        <f t="shared" si="546"/>
        <v>PEXP377BLU</v>
      </c>
      <c r="B5564" s="1165">
        <f>IFERROR(INDEX('PE Holds'!$B$15:$AF$554,MATCH(C5564,'PE Holds'!$B$15:$B$552,FALSE),MATCH(D5564,'PE Holds'!$B$15:$AF$15,FALSE)),0)</f>
        <v>0</v>
      </c>
      <c r="C5564" s="1165" t="str">
        <f t="shared" si="550"/>
        <v>PEXP377</v>
      </c>
      <c r="D5564" s="988" t="str">
        <f>'PE Holds'!$P$15</f>
        <v>Blue 
RAL 5015</v>
      </c>
      <c r="E5564" s="1165" t="s">
        <v>27827</v>
      </c>
      <c r="F5564" s="1165" t="s">
        <v>27824</v>
      </c>
      <c r="G5564" s="1170" t="s">
        <v>28040</v>
      </c>
    </row>
    <row r="5565" spans="1:7" ht="15" customHeight="1">
      <c r="A5565" s="1165" t="str">
        <f t="shared" si="546"/>
        <v>PEXP377GRY</v>
      </c>
      <c r="B5565" s="1165">
        <f>IFERROR(INDEX('PE Holds'!$B$15:$AF$554,MATCH(C5565,'PE Holds'!$B$15:$B$552,FALSE),MATCH(D5565,'PE Holds'!$B$15:$AF$15,FALSE)),0)</f>
        <v>0</v>
      </c>
      <c r="C5565" s="1165" t="str">
        <f t="shared" si="550"/>
        <v>PEXP377</v>
      </c>
      <c r="D5565" s="988" t="str">
        <f>'PE Holds'!$Q$15</f>
        <v>Grey 
RAL 7001</v>
      </c>
      <c r="E5565" s="1165" t="s">
        <v>27828</v>
      </c>
      <c r="F5565" s="1165" t="s">
        <v>27824</v>
      </c>
      <c r="G5565" s="1170" t="s">
        <v>28040</v>
      </c>
    </row>
    <row r="5566" spans="1:7" ht="15" customHeight="1">
      <c r="A5566" s="1165" t="str">
        <f t="shared" si="546"/>
        <v>PEXP377BLK</v>
      </c>
      <c r="B5566" s="1165">
        <f>IFERROR(INDEX('PE Holds'!$B$15:$AF$554,MATCH(C5566,'PE Holds'!$B$15:$B$552,FALSE),MATCH(D5566,'PE Holds'!$B$15:$AF$15,FALSE)),0)</f>
        <v>0</v>
      </c>
      <c r="C5566" s="1165" t="str">
        <f t="shared" si="550"/>
        <v>PEXP377</v>
      </c>
      <c r="D5566" s="988" t="str">
        <f>'PE Holds'!$R$15</f>
        <v>Black 
RAL 9005</v>
      </c>
      <c r="E5566" s="1165" t="s">
        <v>27829</v>
      </c>
      <c r="F5566" s="1165" t="s">
        <v>27824</v>
      </c>
      <c r="G5566" s="1170" t="s">
        <v>28040</v>
      </c>
    </row>
    <row r="5567" spans="1:7" ht="15" customHeight="1">
      <c r="A5567" s="1165" t="str">
        <f t="shared" si="546"/>
        <v>PEXP377FLO</v>
      </c>
      <c r="B5567" s="1165">
        <f>IFERROR(INDEX('PE Holds'!$B$15:$AF$554,MATCH(C5567,'PE Holds'!$B$15:$B$552,FALSE),MATCH(D5567,'PE Holds'!$B$15:$AF$15,FALSE)),0)</f>
        <v>0</v>
      </c>
      <c r="C5567" s="1165" t="str">
        <f t="shared" si="550"/>
        <v>PEXP377</v>
      </c>
      <c r="D5567" s="988" t="str">
        <f>'PE Holds'!$S$15</f>
        <v>Fluo 
Orange</v>
      </c>
      <c r="E5567" s="1165" t="s">
        <v>27830</v>
      </c>
      <c r="F5567" s="1165" t="s">
        <v>27824</v>
      </c>
      <c r="G5567" s="1170" t="s">
        <v>28040</v>
      </c>
    </row>
    <row r="5568" spans="1:7" ht="15" customHeight="1">
      <c r="A5568" s="1165" t="str">
        <f t="shared" ref="A5568:A5631" si="551">CONCATENATE(C5568,E5568)</f>
        <v>PEXP377FLG</v>
      </c>
      <c r="B5568" s="1165">
        <f>IFERROR(INDEX('PE Holds'!$B$15:$AF$554,MATCH(C5568,'PE Holds'!$B$15:$B$552,FALSE),MATCH(D5568,'PE Holds'!$B$15:$AF$15,FALSE)),0)</f>
        <v>0</v>
      </c>
      <c r="C5568" s="1165" t="str">
        <f t="shared" si="550"/>
        <v>PEXP377</v>
      </c>
      <c r="D5568" s="988" t="str">
        <f>'PE Holds'!$T$15</f>
        <v>Fluo 
Green</v>
      </c>
      <c r="E5568" s="1165" t="s">
        <v>27831</v>
      </c>
      <c r="F5568" s="1165" t="s">
        <v>27824</v>
      </c>
      <c r="G5568" s="1170" t="s">
        <v>28040</v>
      </c>
    </row>
    <row r="5569" spans="1:7" ht="15" customHeight="1">
      <c r="A5569" s="1165" t="str">
        <f t="shared" si="551"/>
        <v>PEXP377FLP</v>
      </c>
      <c r="B5569" s="1165">
        <f>IFERROR(INDEX('PE Holds'!$B$15:$AF$554,MATCH(C5569,'PE Holds'!$B$15:$B$552,FALSE),MATCH(D5569,'PE Holds'!$B$15:$AF$15,FALSE)),0)</f>
        <v>0</v>
      </c>
      <c r="C5569" s="1165" t="str">
        <f t="shared" si="550"/>
        <v>PEXP377</v>
      </c>
      <c r="D5569" s="988" t="str">
        <f>'PE Holds'!$U$15</f>
        <v>Fluo 
Pink</v>
      </c>
      <c r="E5569" s="1165" t="s">
        <v>27832</v>
      </c>
      <c r="F5569" s="1165" t="s">
        <v>27824</v>
      </c>
      <c r="G5569" s="1170" t="s">
        <v>28040</v>
      </c>
    </row>
    <row r="5570" spans="1:7" ht="15" customHeight="1">
      <c r="A5570" s="1165" t="str">
        <f t="shared" si="551"/>
        <v>PEXP377FLY</v>
      </c>
      <c r="B5570" s="1165">
        <f>IFERROR(INDEX('PE Holds'!$B$15:$AF$554,MATCH(C5570,'PE Holds'!$B$15:$B$552,FALSE),MATCH(D5570,'PE Holds'!$B$15:$AF$15,FALSE)),0)</f>
        <v>0</v>
      </c>
      <c r="C5570" s="1165" t="str">
        <f t="shared" si="550"/>
        <v>PEXP377</v>
      </c>
      <c r="D5570" s="988" t="str">
        <f>'PE Holds'!$V$15</f>
        <v>Fluo 
Yellow</v>
      </c>
      <c r="E5570" s="1165" t="s">
        <v>28041</v>
      </c>
      <c r="F5570" s="1165" t="s">
        <v>27824</v>
      </c>
      <c r="G5570" s="1170" t="s">
        <v>28040</v>
      </c>
    </row>
    <row r="5571" spans="1:7" ht="15" customHeight="1">
      <c r="A5571" s="1165" t="str">
        <f t="shared" si="551"/>
        <v>PEXP377VIO</v>
      </c>
      <c r="B5571" s="1165">
        <f>IFERROR(INDEX('PE Holds'!$B$15:$AF$554,MATCH(C5571,'PE Holds'!$B$15:$B$552,FALSE),MATCH(D5571,'PE Holds'!$B$15:$AF$15,FALSE)),0)</f>
        <v>0</v>
      </c>
      <c r="C5571" s="1165" t="str">
        <f t="shared" si="550"/>
        <v>PEXP377</v>
      </c>
      <c r="D5571" s="988" t="str">
        <f>'PE Holds'!$W$15</f>
        <v>Violet 
RAL 4008</v>
      </c>
      <c r="E5571" s="1165" t="s">
        <v>27833</v>
      </c>
      <c r="F5571" s="1165" t="s">
        <v>27824</v>
      </c>
      <c r="G5571" s="1170" t="s">
        <v>28040</v>
      </c>
    </row>
    <row r="5572" spans="1:7" ht="15" customHeight="1">
      <c r="A5572" s="1165" t="str">
        <f t="shared" si="551"/>
        <v>PEXP377MIN</v>
      </c>
      <c r="B5572" s="1165">
        <f>IFERROR(INDEX('PE Holds'!$B$15:$AF$554,MATCH(C5572,'PE Holds'!$B$15:$B$552,FALSE),MATCH(D5572,'PE Holds'!$B$15:$AF$15,FALSE)),0)</f>
        <v>0</v>
      </c>
      <c r="C5572" s="1165" t="str">
        <f t="shared" si="550"/>
        <v>PEXP377</v>
      </c>
      <c r="D5572" s="988" t="str">
        <f>'PE Holds'!$X$15</f>
        <v>Mint 
RAL 6027</v>
      </c>
      <c r="E5572" s="1165" t="s">
        <v>27834</v>
      </c>
      <c r="F5572" s="1165" t="s">
        <v>27824</v>
      </c>
      <c r="G5572" s="1170" t="s">
        <v>28040</v>
      </c>
    </row>
    <row r="5573" spans="1:7" ht="15" customHeight="1">
      <c r="A5573" s="1165" t="str">
        <f t="shared" si="551"/>
        <v>PEXP377ORA</v>
      </c>
      <c r="B5573" s="1165">
        <f>IFERROR(INDEX('PE Holds'!$B$15:$AF$554,MATCH(C5573,'PE Holds'!$B$15:$B$552,FALSE),MATCH(D5573,'PE Holds'!$B$15:$AF$15,FALSE)),0)</f>
        <v>0</v>
      </c>
      <c r="C5573" s="1165" t="str">
        <f t="shared" si="550"/>
        <v>PEXP377</v>
      </c>
      <c r="D5573" s="988" t="str">
        <f>'PE Holds'!$Y$15</f>
        <v>Pure Orange</v>
      </c>
      <c r="E5573" s="1165" t="s">
        <v>27836</v>
      </c>
      <c r="F5573" s="1165" t="s">
        <v>27824</v>
      </c>
      <c r="G5573" s="1170" t="s">
        <v>28040</v>
      </c>
    </row>
    <row r="5574" spans="1:7" ht="15" customHeight="1">
      <c r="A5574" s="1165" t="str">
        <f t="shared" si="551"/>
        <v>PEXP378WHI</v>
      </c>
      <c r="B5574" s="1165">
        <f>IFERROR(INDEX('PE Holds'!$B$15:$AF$554,MATCH(C5574,'PE Holds'!$B$15:$B$552,FALSE),MATCH(D5574,'PE Holds'!$B$15:$AF$15,FALSE)),0)</f>
        <v>0</v>
      </c>
      <c r="C5574" s="1165" t="s">
        <v>28218</v>
      </c>
      <c r="D5574" s="1166" t="str">
        <f>'PE Holds'!$L$15</f>
        <v>White 
RAL 9016</v>
      </c>
      <c r="E5574" s="1165" t="s">
        <v>27838</v>
      </c>
      <c r="F5574" s="1165" t="s">
        <v>27824</v>
      </c>
      <c r="G5574" s="1170" t="s">
        <v>28040</v>
      </c>
    </row>
    <row r="5575" spans="1:7" ht="15" customHeight="1">
      <c r="A5575" s="1165" t="str">
        <f t="shared" si="551"/>
        <v>PEXP378YEL</v>
      </c>
      <c r="B5575" s="1165">
        <f>IFERROR(INDEX('PE Holds'!$B$15:$AF$554,MATCH(C5575,'PE Holds'!$B$15:$B$552,FALSE),MATCH(D5575,'PE Holds'!$B$15:$AF$15,FALSE)),0)</f>
        <v>0</v>
      </c>
      <c r="C5575" s="1165" t="str">
        <f>+C5574</f>
        <v>PEXP378</v>
      </c>
      <c r="D5575" s="988" t="str">
        <f>'PE Holds'!$M$15</f>
        <v>Yellow 
RAL 1026</v>
      </c>
      <c r="E5575" s="1165" t="s">
        <v>27823</v>
      </c>
      <c r="F5575" s="1165" t="s">
        <v>27824</v>
      </c>
      <c r="G5575" s="1170" t="s">
        <v>28040</v>
      </c>
    </row>
    <row r="5576" spans="1:7" ht="15" customHeight="1">
      <c r="A5576" s="1165" t="str">
        <f t="shared" si="551"/>
        <v>PEXP378GRE</v>
      </c>
      <c r="B5576" s="1165">
        <f>IFERROR(INDEX('PE Holds'!$B$15:$AF$554,MATCH(C5576,'PE Holds'!$B$15:$B$552,FALSE),MATCH(D5576,'PE Holds'!$B$15:$AF$15,FALSE)),0)</f>
        <v>0</v>
      </c>
      <c r="C5576" s="1165" t="str">
        <f t="shared" ref="C5576:C5587" si="552">+C5575</f>
        <v>PEXP378</v>
      </c>
      <c r="D5576" s="988" t="str">
        <f>'PE Holds'!$N$15</f>
        <v>Green 
RAL 6002</v>
      </c>
      <c r="E5576" s="1165" t="s">
        <v>27837</v>
      </c>
      <c r="F5576" s="1165" t="s">
        <v>27824</v>
      </c>
      <c r="G5576" s="1170" t="s">
        <v>28040</v>
      </c>
    </row>
    <row r="5577" spans="1:7" ht="15" customHeight="1">
      <c r="A5577" s="1165" t="str">
        <f t="shared" si="551"/>
        <v>PEXP378RED</v>
      </c>
      <c r="B5577" s="1165">
        <f>IFERROR(INDEX('PE Holds'!$B$15:$AF$554,MATCH(C5577,'PE Holds'!$B$15:$B$552,FALSE),MATCH(D5577,'PE Holds'!$B$15:$AF$15,FALSE)),0)</f>
        <v>0</v>
      </c>
      <c r="C5577" s="1165" t="str">
        <f t="shared" si="552"/>
        <v>PEXP378</v>
      </c>
      <c r="D5577" s="988" t="str">
        <f>'PE Holds'!$O$15</f>
        <v>Red 
RAL 3020</v>
      </c>
      <c r="E5577" s="1165" t="s">
        <v>27826</v>
      </c>
      <c r="F5577" s="1165" t="s">
        <v>27824</v>
      </c>
      <c r="G5577" s="1170" t="s">
        <v>28040</v>
      </c>
    </row>
    <row r="5578" spans="1:7" ht="15" customHeight="1">
      <c r="A5578" s="1165" t="str">
        <f t="shared" si="551"/>
        <v>PEXP378BLU</v>
      </c>
      <c r="B5578" s="1165">
        <f>IFERROR(INDEX('PE Holds'!$B$15:$AF$554,MATCH(C5578,'PE Holds'!$B$15:$B$552,FALSE),MATCH(D5578,'PE Holds'!$B$15:$AF$15,FALSE)),0)</f>
        <v>0</v>
      </c>
      <c r="C5578" s="1165" t="str">
        <f t="shared" si="552"/>
        <v>PEXP378</v>
      </c>
      <c r="D5578" s="988" t="str">
        <f>'PE Holds'!$P$15</f>
        <v>Blue 
RAL 5015</v>
      </c>
      <c r="E5578" s="1165" t="s">
        <v>27827</v>
      </c>
      <c r="F5578" s="1165" t="s">
        <v>27824</v>
      </c>
      <c r="G5578" s="1170" t="s">
        <v>28040</v>
      </c>
    </row>
    <row r="5579" spans="1:7" ht="15" customHeight="1">
      <c r="A5579" s="1165" t="str">
        <f t="shared" si="551"/>
        <v>PEXP378GRY</v>
      </c>
      <c r="B5579" s="1165">
        <f>IFERROR(INDEX('PE Holds'!$B$15:$AF$554,MATCH(C5579,'PE Holds'!$B$15:$B$552,FALSE),MATCH(D5579,'PE Holds'!$B$15:$AF$15,FALSE)),0)</f>
        <v>0</v>
      </c>
      <c r="C5579" s="1165" t="str">
        <f t="shared" si="552"/>
        <v>PEXP378</v>
      </c>
      <c r="D5579" s="988" t="str">
        <f>'PE Holds'!$Q$15</f>
        <v>Grey 
RAL 7001</v>
      </c>
      <c r="E5579" s="1165" t="s">
        <v>27828</v>
      </c>
      <c r="F5579" s="1165" t="s">
        <v>27824</v>
      </c>
      <c r="G5579" s="1170" t="s">
        <v>28040</v>
      </c>
    </row>
    <row r="5580" spans="1:7" ht="15" customHeight="1">
      <c r="A5580" s="1165" t="str">
        <f t="shared" si="551"/>
        <v>PEXP378BLK</v>
      </c>
      <c r="B5580" s="1165">
        <f>IFERROR(INDEX('PE Holds'!$B$15:$AF$554,MATCH(C5580,'PE Holds'!$B$15:$B$552,FALSE),MATCH(D5580,'PE Holds'!$B$15:$AF$15,FALSE)),0)</f>
        <v>0</v>
      </c>
      <c r="C5580" s="1165" t="str">
        <f t="shared" si="552"/>
        <v>PEXP378</v>
      </c>
      <c r="D5580" s="988" t="str">
        <f>'PE Holds'!$R$15</f>
        <v>Black 
RAL 9005</v>
      </c>
      <c r="E5580" s="1165" t="s">
        <v>27829</v>
      </c>
      <c r="F5580" s="1165" t="s">
        <v>27824</v>
      </c>
      <c r="G5580" s="1170" t="s">
        <v>28040</v>
      </c>
    </row>
    <row r="5581" spans="1:7" ht="15" customHeight="1">
      <c r="A5581" s="1165" t="str">
        <f t="shared" si="551"/>
        <v>PEXP378FLO</v>
      </c>
      <c r="B5581" s="1165">
        <f>IFERROR(INDEX('PE Holds'!$B$15:$AF$554,MATCH(C5581,'PE Holds'!$B$15:$B$552,FALSE),MATCH(D5581,'PE Holds'!$B$15:$AF$15,FALSE)),0)</f>
        <v>0</v>
      </c>
      <c r="C5581" s="1165" t="str">
        <f t="shared" si="552"/>
        <v>PEXP378</v>
      </c>
      <c r="D5581" s="988" t="str">
        <f>'PE Holds'!$S$15</f>
        <v>Fluo 
Orange</v>
      </c>
      <c r="E5581" s="1165" t="s">
        <v>27830</v>
      </c>
      <c r="F5581" s="1165" t="s">
        <v>27824</v>
      </c>
      <c r="G5581" s="1170" t="s">
        <v>28040</v>
      </c>
    </row>
    <row r="5582" spans="1:7" ht="15" customHeight="1">
      <c r="A5582" s="1165" t="str">
        <f t="shared" si="551"/>
        <v>PEXP378FLG</v>
      </c>
      <c r="B5582" s="1165">
        <f>IFERROR(INDEX('PE Holds'!$B$15:$AF$554,MATCH(C5582,'PE Holds'!$B$15:$B$552,FALSE),MATCH(D5582,'PE Holds'!$B$15:$AF$15,FALSE)),0)</f>
        <v>0</v>
      </c>
      <c r="C5582" s="1165" t="str">
        <f t="shared" si="552"/>
        <v>PEXP378</v>
      </c>
      <c r="D5582" s="988" t="str">
        <f>'PE Holds'!$T$15</f>
        <v>Fluo 
Green</v>
      </c>
      <c r="E5582" s="1165" t="s">
        <v>27831</v>
      </c>
      <c r="F5582" s="1165" t="s">
        <v>27824</v>
      </c>
      <c r="G5582" s="1170" t="s">
        <v>28040</v>
      </c>
    </row>
    <row r="5583" spans="1:7" ht="15" customHeight="1">
      <c r="A5583" s="1165" t="str">
        <f t="shared" si="551"/>
        <v>PEXP378FLP</v>
      </c>
      <c r="B5583" s="1165">
        <f>IFERROR(INDEX('PE Holds'!$B$15:$AF$554,MATCH(C5583,'PE Holds'!$B$15:$B$552,FALSE),MATCH(D5583,'PE Holds'!$B$15:$AF$15,FALSE)),0)</f>
        <v>0</v>
      </c>
      <c r="C5583" s="1165" t="str">
        <f t="shared" si="552"/>
        <v>PEXP378</v>
      </c>
      <c r="D5583" s="988" t="str">
        <f>'PE Holds'!$U$15</f>
        <v>Fluo 
Pink</v>
      </c>
      <c r="E5583" s="1165" t="s">
        <v>27832</v>
      </c>
      <c r="F5583" s="1165" t="s">
        <v>27824</v>
      </c>
      <c r="G5583" s="1170" t="s">
        <v>28040</v>
      </c>
    </row>
    <row r="5584" spans="1:7" ht="15" customHeight="1">
      <c r="A5584" s="1165" t="str">
        <f t="shared" si="551"/>
        <v>PEXP378FLY</v>
      </c>
      <c r="B5584" s="1165">
        <f>IFERROR(INDEX('PE Holds'!$B$15:$AF$554,MATCH(C5584,'PE Holds'!$B$15:$B$552,FALSE),MATCH(D5584,'PE Holds'!$B$15:$AF$15,FALSE)),0)</f>
        <v>0</v>
      </c>
      <c r="C5584" s="1165" t="str">
        <f t="shared" si="552"/>
        <v>PEXP378</v>
      </c>
      <c r="D5584" s="988" t="str">
        <f>'PE Holds'!$V$15</f>
        <v>Fluo 
Yellow</v>
      </c>
      <c r="E5584" s="1165" t="s">
        <v>28041</v>
      </c>
      <c r="F5584" s="1165" t="s">
        <v>27824</v>
      </c>
      <c r="G5584" s="1170" t="s">
        <v>28040</v>
      </c>
    </row>
    <row r="5585" spans="1:7" ht="15" customHeight="1">
      <c r="A5585" s="1165" t="str">
        <f t="shared" si="551"/>
        <v>PEXP378VIO</v>
      </c>
      <c r="B5585" s="1165">
        <f>IFERROR(INDEX('PE Holds'!$B$15:$AF$554,MATCH(C5585,'PE Holds'!$B$15:$B$552,FALSE),MATCH(D5585,'PE Holds'!$B$15:$AF$15,FALSE)),0)</f>
        <v>0</v>
      </c>
      <c r="C5585" s="1165" t="str">
        <f t="shared" si="552"/>
        <v>PEXP378</v>
      </c>
      <c r="D5585" s="988" t="str">
        <f>'PE Holds'!$W$15</f>
        <v>Violet 
RAL 4008</v>
      </c>
      <c r="E5585" s="1165" t="s">
        <v>27833</v>
      </c>
      <c r="F5585" s="1165" t="s">
        <v>27824</v>
      </c>
      <c r="G5585" s="1170" t="s">
        <v>28040</v>
      </c>
    </row>
    <row r="5586" spans="1:7" ht="15" customHeight="1">
      <c r="A5586" s="1165" t="str">
        <f t="shared" si="551"/>
        <v>PEXP378MIN</v>
      </c>
      <c r="B5586" s="1165">
        <f>IFERROR(INDEX('PE Holds'!$B$15:$AF$554,MATCH(C5586,'PE Holds'!$B$15:$B$552,FALSE),MATCH(D5586,'PE Holds'!$B$15:$AF$15,FALSE)),0)</f>
        <v>0</v>
      </c>
      <c r="C5586" s="1165" t="str">
        <f t="shared" si="552"/>
        <v>PEXP378</v>
      </c>
      <c r="D5586" s="988" t="str">
        <f>'PE Holds'!$X$15</f>
        <v>Mint 
RAL 6027</v>
      </c>
      <c r="E5586" s="1165" t="s">
        <v>27834</v>
      </c>
      <c r="F5586" s="1165" t="s">
        <v>27824</v>
      </c>
      <c r="G5586" s="1170" t="s">
        <v>28040</v>
      </c>
    </row>
    <row r="5587" spans="1:7" ht="15" customHeight="1">
      <c r="A5587" s="1165" t="str">
        <f t="shared" si="551"/>
        <v>PEXP378ORA</v>
      </c>
      <c r="B5587" s="1165">
        <f>IFERROR(INDEX('PE Holds'!$B$15:$AF$554,MATCH(C5587,'PE Holds'!$B$15:$B$552,FALSE),MATCH(D5587,'PE Holds'!$B$15:$AF$15,FALSE)),0)</f>
        <v>0</v>
      </c>
      <c r="C5587" s="1165" t="str">
        <f t="shared" si="552"/>
        <v>PEXP378</v>
      </c>
      <c r="D5587" s="988" t="str">
        <f>'PE Holds'!$Y$15</f>
        <v>Pure Orange</v>
      </c>
      <c r="E5587" s="1165" t="s">
        <v>27836</v>
      </c>
      <c r="F5587" s="1165" t="s">
        <v>27824</v>
      </c>
      <c r="G5587" s="1170" t="s">
        <v>28040</v>
      </c>
    </row>
    <row r="5588" spans="1:7" ht="15" customHeight="1">
      <c r="A5588" s="1165" t="str">
        <f t="shared" si="551"/>
        <v>PEXP379WHI</v>
      </c>
      <c r="B5588" s="1165">
        <f>IFERROR(INDEX('PE Holds'!$B$15:$AF$554,MATCH(C5588,'PE Holds'!$B$15:$B$552,FALSE),MATCH(D5588,'PE Holds'!$B$15:$AF$15,FALSE)),0)</f>
        <v>0</v>
      </c>
      <c r="C5588" s="1165" t="s">
        <v>28219</v>
      </c>
      <c r="D5588" s="1166" t="str">
        <f>'PE Holds'!$L$15</f>
        <v>White 
RAL 9016</v>
      </c>
      <c r="E5588" s="1165" t="s">
        <v>27838</v>
      </c>
      <c r="F5588" s="1165" t="s">
        <v>27824</v>
      </c>
      <c r="G5588" s="1170" t="s">
        <v>28040</v>
      </c>
    </row>
    <row r="5589" spans="1:7" ht="15" customHeight="1">
      <c r="A5589" s="1165" t="str">
        <f t="shared" si="551"/>
        <v>PEXP379YEL</v>
      </c>
      <c r="B5589" s="1165">
        <f>IFERROR(INDEX('PE Holds'!$B$15:$AF$554,MATCH(C5589,'PE Holds'!$B$15:$B$552,FALSE),MATCH(D5589,'PE Holds'!$B$15:$AF$15,FALSE)),0)</f>
        <v>0</v>
      </c>
      <c r="C5589" s="1165" t="str">
        <f>+C5588</f>
        <v>PEXP379</v>
      </c>
      <c r="D5589" s="988" t="str">
        <f>'PE Holds'!$M$15</f>
        <v>Yellow 
RAL 1026</v>
      </c>
      <c r="E5589" s="1165" t="s">
        <v>27823</v>
      </c>
      <c r="F5589" s="1165" t="s">
        <v>27824</v>
      </c>
      <c r="G5589" s="1170" t="s">
        <v>28040</v>
      </c>
    </row>
    <row r="5590" spans="1:7" ht="15" customHeight="1">
      <c r="A5590" s="1165" t="str">
        <f t="shared" si="551"/>
        <v>PEXP379GRE</v>
      </c>
      <c r="B5590" s="1165">
        <f>IFERROR(INDEX('PE Holds'!$B$15:$AF$554,MATCH(C5590,'PE Holds'!$B$15:$B$552,FALSE),MATCH(D5590,'PE Holds'!$B$15:$AF$15,FALSE)),0)</f>
        <v>0</v>
      </c>
      <c r="C5590" s="1165" t="str">
        <f t="shared" ref="C5590:C5601" si="553">+C5589</f>
        <v>PEXP379</v>
      </c>
      <c r="D5590" s="988" t="str">
        <f>'PE Holds'!$N$15</f>
        <v>Green 
RAL 6002</v>
      </c>
      <c r="E5590" s="1165" t="s">
        <v>27837</v>
      </c>
      <c r="F5590" s="1165" t="s">
        <v>27824</v>
      </c>
      <c r="G5590" s="1170" t="s">
        <v>28040</v>
      </c>
    </row>
    <row r="5591" spans="1:7" ht="15" customHeight="1">
      <c r="A5591" s="1165" t="str">
        <f t="shared" si="551"/>
        <v>PEXP379RED</v>
      </c>
      <c r="B5591" s="1165">
        <f>IFERROR(INDEX('PE Holds'!$B$15:$AF$554,MATCH(C5591,'PE Holds'!$B$15:$B$552,FALSE),MATCH(D5591,'PE Holds'!$B$15:$AF$15,FALSE)),0)</f>
        <v>0</v>
      </c>
      <c r="C5591" s="1165" t="str">
        <f t="shared" si="553"/>
        <v>PEXP379</v>
      </c>
      <c r="D5591" s="988" t="str">
        <f>'PE Holds'!$O$15</f>
        <v>Red 
RAL 3020</v>
      </c>
      <c r="E5591" s="1165" t="s">
        <v>27826</v>
      </c>
      <c r="F5591" s="1165" t="s">
        <v>27824</v>
      </c>
      <c r="G5591" s="1170" t="s">
        <v>28040</v>
      </c>
    </row>
    <row r="5592" spans="1:7" ht="15" customHeight="1">
      <c r="A5592" s="1165" t="str">
        <f t="shared" si="551"/>
        <v>PEXP379BLU</v>
      </c>
      <c r="B5592" s="1165">
        <f>IFERROR(INDEX('PE Holds'!$B$15:$AF$554,MATCH(C5592,'PE Holds'!$B$15:$B$552,FALSE),MATCH(D5592,'PE Holds'!$B$15:$AF$15,FALSE)),0)</f>
        <v>0</v>
      </c>
      <c r="C5592" s="1165" t="str">
        <f t="shared" si="553"/>
        <v>PEXP379</v>
      </c>
      <c r="D5592" s="988" t="str">
        <f>'PE Holds'!$P$15</f>
        <v>Blue 
RAL 5015</v>
      </c>
      <c r="E5592" s="1165" t="s">
        <v>27827</v>
      </c>
      <c r="F5592" s="1165" t="s">
        <v>27824</v>
      </c>
      <c r="G5592" s="1170" t="s">
        <v>28040</v>
      </c>
    </row>
    <row r="5593" spans="1:7" ht="15" customHeight="1">
      <c r="A5593" s="1165" t="str">
        <f t="shared" si="551"/>
        <v>PEXP379GRY</v>
      </c>
      <c r="B5593" s="1165">
        <f>IFERROR(INDEX('PE Holds'!$B$15:$AF$554,MATCH(C5593,'PE Holds'!$B$15:$B$552,FALSE),MATCH(D5593,'PE Holds'!$B$15:$AF$15,FALSE)),0)</f>
        <v>0</v>
      </c>
      <c r="C5593" s="1165" t="str">
        <f t="shared" si="553"/>
        <v>PEXP379</v>
      </c>
      <c r="D5593" s="988" t="str">
        <f>'PE Holds'!$Q$15</f>
        <v>Grey 
RAL 7001</v>
      </c>
      <c r="E5593" s="1165" t="s">
        <v>27828</v>
      </c>
      <c r="F5593" s="1165" t="s">
        <v>27824</v>
      </c>
      <c r="G5593" s="1170" t="s">
        <v>28040</v>
      </c>
    </row>
    <row r="5594" spans="1:7" ht="15" customHeight="1">
      <c r="A5594" s="1165" t="str">
        <f t="shared" si="551"/>
        <v>PEXP379BLK</v>
      </c>
      <c r="B5594" s="1165">
        <f>IFERROR(INDEX('PE Holds'!$B$15:$AF$554,MATCH(C5594,'PE Holds'!$B$15:$B$552,FALSE),MATCH(D5594,'PE Holds'!$B$15:$AF$15,FALSE)),0)</f>
        <v>0</v>
      </c>
      <c r="C5594" s="1165" t="str">
        <f t="shared" si="553"/>
        <v>PEXP379</v>
      </c>
      <c r="D5594" s="988" t="str">
        <f>'PE Holds'!$R$15</f>
        <v>Black 
RAL 9005</v>
      </c>
      <c r="E5594" s="1165" t="s">
        <v>27829</v>
      </c>
      <c r="F5594" s="1165" t="s">
        <v>27824</v>
      </c>
      <c r="G5594" s="1170" t="s">
        <v>28040</v>
      </c>
    </row>
    <row r="5595" spans="1:7" ht="15" customHeight="1">
      <c r="A5595" s="1165" t="str">
        <f t="shared" si="551"/>
        <v>PEXP379FLO</v>
      </c>
      <c r="B5595" s="1165">
        <f>IFERROR(INDEX('PE Holds'!$B$15:$AF$554,MATCH(C5595,'PE Holds'!$B$15:$B$552,FALSE),MATCH(D5595,'PE Holds'!$B$15:$AF$15,FALSE)),0)</f>
        <v>0</v>
      </c>
      <c r="C5595" s="1165" t="str">
        <f t="shared" si="553"/>
        <v>PEXP379</v>
      </c>
      <c r="D5595" s="988" t="str">
        <f>'PE Holds'!$S$15</f>
        <v>Fluo 
Orange</v>
      </c>
      <c r="E5595" s="1165" t="s">
        <v>27830</v>
      </c>
      <c r="F5595" s="1165" t="s">
        <v>27824</v>
      </c>
      <c r="G5595" s="1170" t="s">
        <v>28040</v>
      </c>
    </row>
    <row r="5596" spans="1:7" ht="15" customHeight="1">
      <c r="A5596" s="1165" t="str">
        <f t="shared" si="551"/>
        <v>PEXP379FLG</v>
      </c>
      <c r="B5596" s="1165">
        <f>IFERROR(INDEX('PE Holds'!$B$15:$AF$554,MATCH(C5596,'PE Holds'!$B$15:$B$552,FALSE),MATCH(D5596,'PE Holds'!$B$15:$AF$15,FALSE)),0)</f>
        <v>0</v>
      </c>
      <c r="C5596" s="1165" t="str">
        <f t="shared" si="553"/>
        <v>PEXP379</v>
      </c>
      <c r="D5596" s="988" t="str">
        <f>'PE Holds'!$T$15</f>
        <v>Fluo 
Green</v>
      </c>
      <c r="E5596" s="1165" t="s">
        <v>27831</v>
      </c>
      <c r="F5596" s="1165" t="s">
        <v>27824</v>
      </c>
      <c r="G5596" s="1170" t="s">
        <v>28040</v>
      </c>
    </row>
    <row r="5597" spans="1:7" ht="15" customHeight="1">
      <c r="A5597" s="1165" t="str">
        <f t="shared" si="551"/>
        <v>PEXP379FLP</v>
      </c>
      <c r="B5597" s="1165">
        <f>IFERROR(INDEX('PE Holds'!$B$15:$AF$554,MATCH(C5597,'PE Holds'!$B$15:$B$552,FALSE),MATCH(D5597,'PE Holds'!$B$15:$AF$15,FALSE)),0)</f>
        <v>0</v>
      </c>
      <c r="C5597" s="1165" t="str">
        <f t="shared" si="553"/>
        <v>PEXP379</v>
      </c>
      <c r="D5597" s="988" t="str">
        <f>'PE Holds'!$U$15</f>
        <v>Fluo 
Pink</v>
      </c>
      <c r="E5597" s="1165" t="s">
        <v>27832</v>
      </c>
      <c r="F5597" s="1165" t="s">
        <v>27824</v>
      </c>
      <c r="G5597" s="1170" t="s">
        <v>28040</v>
      </c>
    </row>
    <row r="5598" spans="1:7" ht="15" customHeight="1">
      <c r="A5598" s="1165" t="str">
        <f t="shared" si="551"/>
        <v>PEXP379FLY</v>
      </c>
      <c r="B5598" s="1165">
        <f>IFERROR(INDEX('PE Holds'!$B$15:$AF$554,MATCH(C5598,'PE Holds'!$B$15:$B$552,FALSE),MATCH(D5598,'PE Holds'!$B$15:$AF$15,FALSE)),0)</f>
        <v>0</v>
      </c>
      <c r="C5598" s="1165" t="str">
        <f t="shared" si="553"/>
        <v>PEXP379</v>
      </c>
      <c r="D5598" s="988" t="str">
        <f>'PE Holds'!$V$15</f>
        <v>Fluo 
Yellow</v>
      </c>
      <c r="E5598" s="1165" t="s">
        <v>28041</v>
      </c>
      <c r="F5598" s="1165" t="s">
        <v>27824</v>
      </c>
      <c r="G5598" s="1170" t="s">
        <v>28040</v>
      </c>
    </row>
    <row r="5599" spans="1:7" ht="15" customHeight="1">
      <c r="A5599" s="1165" t="str">
        <f t="shared" si="551"/>
        <v>PEXP379VIO</v>
      </c>
      <c r="B5599" s="1165">
        <f>IFERROR(INDEX('PE Holds'!$B$15:$AF$554,MATCH(C5599,'PE Holds'!$B$15:$B$552,FALSE),MATCH(D5599,'PE Holds'!$B$15:$AF$15,FALSE)),0)</f>
        <v>0</v>
      </c>
      <c r="C5599" s="1165" t="str">
        <f t="shared" si="553"/>
        <v>PEXP379</v>
      </c>
      <c r="D5599" s="988" t="str">
        <f>'PE Holds'!$W$15</f>
        <v>Violet 
RAL 4008</v>
      </c>
      <c r="E5599" s="1165" t="s">
        <v>27833</v>
      </c>
      <c r="F5599" s="1165" t="s">
        <v>27824</v>
      </c>
      <c r="G5599" s="1170" t="s">
        <v>28040</v>
      </c>
    </row>
    <row r="5600" spans="1:7" ht="15" customHeight="1">
      <c r="A5600" s="1165" t="str">
        <f t="shared" si="551"/>
        <v>PEXP379MIN</v>
      </c>
      <c r="B5600" s="1165">
        <f>IFERROR(INDEX('PE Holds'!$B$15:$AF$554,MATCH(C5600,'PE Holds'!$B$15:$B$552,FALSE),MATCH(D5600,'PE Holds'!$B$15:$AF$15,FALSE)),0)</f>
        <v>0</v>
      </c>
      <c r="C5600" s="1165" t="str">
        <f t="shared" si="553"/>
        <v>PEXP379</v>
      </c>
      <c r="D5600" s="988" t="str">
        <f>'PE Holds'!$X$15</f>
        <v>Mint 
RAL 6027</v>
      </c>
      <c r="E5600" s="1165" t="s">
        <v>27834</v>
      </c>
      <c r="F5600" s="1165" t="s">
        <v>27824</v>
      </c>
      <c r="G5600" s="1170" t="s">
        <v>28040</v>
      </c>
    </row>
    <row r="5601" spans="1:7" ht="15" customHeight="1">
      <c r="A5601" s="1165" t="str">
        <f t="shared" si="551"/>
        <v>PEXP379ORA</v>
      </c>
      <c r="B5601" s="1165">
        <f>IFERROR(INDEX('PE Holds'!$B$15:$AF$554,MATCH(C5601,'PE Holds'!$B$15:$B$552,FALSE),MATCH(D5601,'PE Holds'!$B$15:$AF$15,FALSE)),0)</f>
        <v>0</v>
      </c>
      <c r="C5601" s="1165" t="str">
        <f t="shared" si="553"/>
        <v>PEXP379</v>
      </c>
      <c r="D5601" s="988" t="str">
        <f>'PE Holds'!$Y$15</f>
        <v>Pure Orange</v>
      </c>
      <c r="E5601" s="1165" t="s">
        <v>27836</v>
      </c>
      <c r="F5601" s="1165" t="s">
        <v>27824</v>
      </c>
      <c r="G5601" s="1170" t="s">
        <v>28040</v>
      </c>
    </row>
    <row r="5602" spans="1:7" ht="15" customHeight="1">
      <c r="A5602" s="1165" t="str">
        <f t="shared" si="551"/>
        <v>PEXP380WHI</v>
      </c>
      <c r="B5602" s="1165">
        <f>IFERROR(INDEX('PE Holds'!$B$15:$AF$554,MATCH(C5602,'PE Holds'!$B$15:$B$552,FALSE),MATCH(D5602,'PE Holds'!$B$15:$AF$15,FALSE)),0)</f>
        <v>0</v>
      </c>
      <c r="C5602" s="1165" t="s">
        <v>28220</v>
      </c>
      <c r="D5602" s="1166" t="str">
        <f>'PE Holds'!$L$15</f>
        <v>White 
RAL 9016</v>
      </c>
      <c r="E5602" s="1165" t="s">
        <v>27838</v>
      </c>
      <c r="F5602" s="1165" t="s">
        <v>27824</v>
      </c>
      <c r="G5602" s="1170" t="s">
        <v>28040</v>
      </c>
    </row>
    <row r="5603" spans="1:7" ht="15" customHeight="1">
      <c r="A5603" s="1165" t="str">
        <f t="shared" si="551"/>
        <v>PEXP380YEL</v>
      </c>
      <c r="B5603" s="1165">
        <f>IFERROR(INDEX('PE Holds'!$B$15:$AF$554,MATCH(C5603,'PE Holds'!$B$15:$B$552,FALSE),MATCH(D5603,'PE Holds'!$B$15:$AF$15,FALSE)),0)</f>
        <v>0</v>
      </c>
      <c r="C5603" s="1165" t="str">
        <f>+C5602</f>
        <v>PEXP380</v>
      </c>
      <c r="D5603" s="988" t="str">
        <f>'PE Holds'!$M$15</f>
        <v>Yellow 
RAL 1026</v>
      </c>
      <c r="E5603" s="1165" t="s">
        <v>27823</v>
      </c>
      <c r="F5603" s="1165" t="s">
        <v>27824</v>
      </c>
      <c r="G5603" s="1170" t="s">
        <v>28040</v>
      </c>
    </row>
    <row r="5604" spans="1:7" ht="15" customHeight="1">
      <c r="A5604" s="1165" t="str">
        <f t="shared" si="551"/>
        <v>PEXP380GRE</v>
      </c>
      <c r="B5604" s="1165">
        <f>IFERROR(INDEX('PE Holds'!$B$15:$AF$554,MATCH(C5604,'PE Holds'!$B$15:$B$552,FALSE),MATCH(D5604,'PE Holds'!$B$15:$AF$15,FALSE)),0)</f>
        <v>0</v>
      </c>
      <c r="C5604" s="1165" t="str">
        <f t="shared" ref="C5604:C5615" si="554">+C5603</f>
        <v>PEXP380</v>
      </c>
      <c r="D5604" s="988" t="str">
        <f>'PE Holds'!$N$15</f>
        <v>Green 
RAL 6002</v>
      </c>
      <c r="E5604" s="1165" t="s">
        <v>27837</v>
      </c>
      <c r="F5604" s="1165" t="s">
        <v>27824</v>
      </c>
      <c r="G5604" s="1170" t="s">
        <v>28040</v>
      </c>
    </row>
    <row r="5605" spans="1:7" ht="15" customHeight="1">
      <c r="A5605" s="1165" t="str">
        <f t="shared" si="551"/>
        <v>PEXP380RED</v>
      </c>
      <c r="B5605" s="1165">
        <f>IFERROR(INDEX('PE Holds'!$B$15:$AF$554,MATCH(C5605,'PE Holds'!$B$15:$B$552,FALSE),MATCH(D5605,'PE Holds'!$B$15:$AF$15,FALSE)),0)</f>
        <v>0</v>
      </c>
      <c r="C5605" s="1165" t="str">
        <f t="shared" si="554"/>
        <v>PEXP380</v>
      </c>
      <c r="D5605" s="988" t="str">
        <f>'PE Holds'!$O$15</f>
        <v>Red 
RAL 3020</v>
      </c>
      <c r="E5605" s="1165" t="s">
        <v>27826</v>
      </c>
      <c r="F5605" s="1165" t="s">
        <v>27824</v>
      </c>
      <c r="G5605" s="1170" t="s">
        <v>28040</v>
      </c>
    </row>
    <row r="5606" spans="1:7" ht="15" customHeight="1">
      <c r="A5606" s="1165" t="str">
        <f t="shared" si="551"/>
        <v>PEXP380BLU</v>
      </c>
      <c r="B5606" s="1165">
        <f>IFERROR(INDEX('PE Holds'!$B$15:$AF$554,MATCH(C5606,'PE Holds'!$B$15:$B$552,FALSE),MATCH(D5606,'PE Holds'!$B$15:$AF$15,FALSE)),0)</f>
        <v>0</v>
      </c>
      <c r="C5606" s="1165" t="str">
        <f t="shared" si="554"/>
        <v>PEXP380</v>
      </c>
      <c r="D5606" s="988" t="str">
        <f>'PE Holds'!$P$15</f>
        <v>Blue 
RAL 5015</v>
      </c>
      <c r="E5606" s="1165" t="s">
        <v>27827</v>
      </c>
      <c r="F5606" s="1165" t="s">
        <v>27824</v>
      </c>
      <c r="G5606" s="1170" t="s">
        <v>28040</v>
      </c>
    </row>
    <row r="5607" spans="1:7" ht="15" customHeight="1">
      <c r="A5607" s="1165" t="str">
        <f t="shared" si="551"/>
        <v>PEXP380GRY</v>
      </c>
      <c r="B5607" s="1165">
        <f>IFERROR(INDEX('PE Holds'!$B$15:$AF$554,MATCH(C5607,'PE Holds'!$B$15:$B$552,FALSE),MATCH(D5607,'PE Holds'!$B$15:$AF$15,FALSE)),0)</f>
        <v>0</v>
      </c>
      <c r="C5607" s="1165" t="str">
        <f t="shared" si="554"/>
        <v>PEXP380</v>
      </c>
      <c r="D5607" s="988" t="str">
        <f>'PE Holds'!$Q$15</f>
        <v>Grey 
RAL 7001</v>
      </c>
      <c r="E5607" s="1165" t="s">
        <v>27828</v>
      </c>
      <c r="F5607" s="1165" t="s">
        <v>27824</v>
      </c>
      <c r="G5607" s="1170" t="s">
        <v>28040</v>
      </c>
    </row>
    <row r="5608" spans="1:7" ht="15" customHeight="1">
      <c r="A5608" s="1165" t="str">
        <f t="shared" si="551"/>
        <v>PEXP380BLK</v>
      </c>
      <c r="B5608" s="1165">
        <f>IFERROR(INDEX('PE Holds'!$B$15:$AF$554,MATCH(C5608,'PE Holds'!$B$15:$B$552,FALSE),MATCH(D5608,'PE Holds'!$B$15:$AF$15,FALSE)),0)</f>
        <v>0</v>
      </c>
      <c r="C5608" s="1165" t="str">
        <f t="shared" si="554"/>
        <v>PEXP380</v>
      </c>
      <c r="D5608" s="988" t="str">
        <f>'PE Holds'!$R$15</f>
        <v>Black 
RAL 9005</v>
      </c>
      <c r="E5608" s="1165" t="s">
        <v>27829</v>
      </c>
      <c r="F5608" s="1165" t="s">
        <v>27824</v>
      </c>
      <c r="G5608" s="1170" t="s">
        <v>28040</v>
      </c>
    </row>
    <row r="5609" spans="1:7" ht="15" customHeight="1">
      <c r="A5609" s="1165" t="str">
        <f t="shared" si="551"/>
        <v>PEXP380FLO</v>
      </c>
      <c r="B5609" s="1165">
        <f>IFERROR(INDEX('PE Holds'!$B$15:$AF$554,MATCH(C5609,'PE Holds'!$B$15:$B$552,FALSE),MATCH(D5609,'PE Holds'!$B$15:$AF$15,FALSE)),0)</f>
        <v>0</v>
      </c>
      <c r="C5609" s="1165" t="str">
        <f t="shared" si="554"/>
        <v>PEXP380</v>
      </c>
      <c r="D5609" s="988" t="str">
        <f>'PE Holds'!$S$15</f>
        <v>Fluo 
Orange</v>
      </c>
      <c r="E5609" s="1165" t="s">
        <v>27830</v>
      </c>
      <c r="F5609" s="1165" t="s">
        <v>27824</v>
      </c>
      <c r="G5609" s="1170" t="s">
        <v>28040</v>
      </c>
    </row>
    <row r="5610" spans="1:7" ht="15" customHeight="1">
      <c r="A5610" s="1165" t="str">
        <f t="shared" si="551"/>
        <v>PEXP380FLG</v>
      </c>
      <c r="B5610" s="1165">
        <f>IFERROR(INDEX('PE Holds'!$B$15:$AF$554,MATCH(C5610,'PE Holds'!$B$15:$B$552,FALSE),MATCH(D5610,'PE Holds'!$B$15:$AF$15,FALSE)),0)</f>
        <v>0</v>
      </c>
      <c r="C5610" s="1165" t="str">
        <f t="shared" si="554"/>
        <v>PEXP380</v>
      </c>
      <c r="D5610" s="988" t="str">
        <f>'PE Holds'!$T$15</f>
        <v>Fluo 
Green</v>
      </c>
      <c r="E5610" s="1165" t="s">
        <v>27831</v>
      </c>
      <c r="F5610" s="1165" t="s">
        <v>27824</v>
      </c>
      <c r="G5610" s="1170" t="s">
        <v>28040</v>
      </c>
    </row>
    <row r="5611" spans="1:7" ht="15" customHeight="1">
      <c r="A5611" s="1165" t="str">
        <f t="shared" si="551"/>
        <v>PEXP380FLP</v>
      </c>
      <c r="B5611" s="1165">
        <f>IFERROR(INDEX('PE Holds'!$B$15:$AF$554,MATCH(C5611,'PE Holds'!$B$15:$B$552,FALSE),MATCH(D5611,'PE Holds'!$B$15:$AF$15,FALSE)),0)</f>
        <v>0</v>
      </c>
      <c r="C5611" s="1165" t="str">
        <f t="shared" si="554"/>
        <v>PEXP380</v>
      </c>
      <c r="D5611" s="988" t="str">
        <f>'PE Holds'!$U$15</f>
        <v>Fluo 
Pink</v>
      </c>
      <c r="E5611" s="1165" t="s">
        <v>27832</v>
      </c>
      <c r="F5611" s="1165" t="s">
        <v>27824</v>
      </c>
      <c r="G5611" s="1170" t="s">
        <v>28040</v>
      </c>
    </row>
    <row r="5612" spans="1:7" ht="15" customHeight="1">
      <c r="A5612" s="1165" t="str">
        <f t="shared" si="551"/>
        <v>PEXP380FLY</v>
      </c>
      <c r="B5612" s="1165">
        <f>IFERROR(INDEX('PE Holds'!$B$15:$AF$554,MATCH(C5612,'PE Holds'!$B$15:$B$552,FALSE),MATCH(D5612,'PE Holds'!$B$15:$AF$15,FALSE)),0)</f>
        <v>0</v>
      </c>
      <c r="C5612" s="1165" t="str">
        <f t="shared" si="554"/>
        <v>PEXP380</v>
      </c>
      <c r="D5612" s="988" t="str">
        <f>'PE Holds'!$V$15</f>
        <v>Fluo 
Yellow</v>
      </c>
      <c r="E5612" s="1165" t="s">
        <v>28041</v>
      </c>
      <c r="F5612" s="1165" t="s">
        <v>27824</v>
      </c>
      <c r="G5612" s="1170" t="s">
        <v>28040</v>
      </c>
    </row>
    <row r="5613" spans="1:7" ht="15" customHeight="1">
      <c r="A5613" s="1165" t="str">
        <f t="shared" si="551"/>
        <v>PEXP380VIO</v>
      </c>
      <c r="B5613" s="1165">
        <f>IFERROR(INDEX('PE Holds'!$B$15:$AF$554,MATCH(C5613,'PE Holds'!$B$15:$B$552,FALSE),MATCH(D5613,'PE Holds'!$B$15:$AF$15,FALSE)),0)</f>
        <v>0</v>
      </c>
      <c r="C5613" s="1165" t="str">
        <f t="shared" si="554"/>
        <v>PEXP380</v>
      </c>
      <c r="D5613" s="988" t="str">
        <f>'PE Holds'!$W$15</f>
        <v>Violet 
RAL 4008</v>
      </c>
      <c r="E5613" s="1165" t="s">
        <v>27833</v>
      </c>
      <c r="F5613" s="1165" t="s">
        <v>27824</v>
      </c>
      <c r="G5613" s="1170" t="s">
        <v>28040</v>
      </c>
    </row>
    <row r="5614" spans="1:7" ht="15" customHeight="1">
      <c r="A5614" s="1165" t="str">
        <f t="shared" si="551"/>
        <v>PEXP380MIN</v>
      </c>
      <c r="B5614" s="1165">
        <f>IFERROR(INDEX('PE Holds'!$B$15:$AF$554,MATCH(C5614,'PE Holds'!$B$15:$B$552,FALSE),MATCH(D5614,'PE Holds'!$B$15:$AF$15,FALSE)),0)</f>
        <v>0</v>
      </c>
      <c r="C5614" s="1165" t="str">
        <f t="shared" si="554"/>
        <v>PEXP380</v>
      </c>
      <c r="D5614" s="988" t="str">
        <f>'PE Holds'!$X$15</f>
        <v>Mint 
RAL 6027</v>
      </c>
      <c r="E5614" s="1165" t="s">
        <v>27834</v>
      </c>
      <c r="F5614" s="1165" t="s">
        <v>27824</v>
      </c>
      <c r="G5614" s="1170" t="s">
        <v>28040</v>
      </c>
    </row>
    <row r="5615" spans="1:7" ht="15" customHeight="1">
      <c r="A5615" s="1165" t="str">
        <f t="shared" si="551"/>
        <v>PEXP380ORA</v>
      </c>
      <c r="B5615" s="1165">
        <f>IFERROR(INDEX('PE Holds'!$B$15:$AF$554,MATCH(C5615,'PE Holds'!$B$15:$B$552,FALSE),MATCH(D5615,'PE Holds'!$B$15:$AF$15,FALSE)),0)</f>
        <v>0</v>
      </c>
      <c r="C5615" s="1165" t="str">
        <f t="shared" si="554"/>
        <v>PEXP380</v>
      </c>
      <c r="D5615" s="988" t="str">
        <f>'PE Holds'!$Y$15</f>
        <v>Pure Orange</v>
      </c>
      <c r="E5615" s="1165" t="s">
        <v>27836</v>
      </c>
      <c r="F5615" s="1165" t="s">
        <v>27824</v>
      </c>
      <c r="G5615" s="1170" t="s">
        <v>28040</v>
      </c>
    </row>
    <row r="5616" spans="1:7" ht="15" customHeight="1">
      <c r="A5616" s="1165" t="str">
        <f t="shared" si="551"/>
        <v>PEXP381WHI</v>
      </c>
      <c r="B5616" s="1165">
        <f>IFERROR(INDEX('PE Holds'!$B$15:$AF$554,MATCH(C5616,'PE Holds'!$B$15:$B$552,FALSE),MATCH(D5616,'PE Holds'!$B$15:$AF$15,FALSE)),0)</f>
        <v>0</v>
      </c>
      <c r="C5616" s="1165" t="s">
        <v>28221</v>
      </c>
      <c r="D5616" s="1166" t="str">
        <f>'PE Holds'!$L$15</f>
        <v>White 
RAL 9016</v>
      </c>
      <c r="E5616" s="1165" t="s">
        <v>27838</v>
      </c>
      <c r="F5616" s="1165" t="s">
        <v>27824</v>
      </c>
      <c r="G5616" s="1170" t="s">
        <v>28040</v>
      </c>
    </row>
    <row r="5617" spans="1:7" ht="15" customHeight="1">
      <c r="A5617" s="1165" t="str">
        <f t="shared" si="551"/>
        <v>PEXP381YEL</v>
      </c>
      <c r="B5617" s="1165">
        <f>IFERROR(INDEX('PE Holds'!$B$15:$AF$554,MATCH(C5617,'PE Holds'!$B$15:$B$552,FALSE),MATCH(D5617,'PE Holds'!$B$15:$AF$15,FALSE)),0)</f>
        <v>0</v>
      </c>
      <c r="C5617" s="1165" t="str">
        <f>+C5616</f>
        <v>PEXP381</v>
      </c>
      <c r="D5617" s="988" t="str">
        <f>'PE Holds'!$M$15</f>
        <v>Yellow 
RAL 1026</v>
      </c>
      <c r="E5617" s="1165" t="s">
        <v>27823</v>
      </c>
      <c r="F5617" s="1165" t="s">
        <v>27824</v>
      </c>
      <c r="G5617" s="1170" t="s">
        <v>28040</v>
      </c>
    </row>
    <row r="5618" spans="1:7" ht="15" customHeight="1">
      <c r="A5618" s="1165" t="str">
        <f t="shared" si="551"/>
        <v>PEXP381GRE</v>
      </c>
      <c r="B5618" s="1165">
        <f>IFERROR(INDEX('PE Holds'!$B$15:$AF$554,MATCH(C5618,'PE Holds'!$B$15:$B$552,FALSE),MATCH(D5618,'PE Holds'!$B$15:$AF$15,FALSE)),0)</f>
        <v>0</v>
      </c>
      <c r="C5618" s="1165" t="str">
        <f t="shared" ref="C5618:C5629" si="555">+C5617</f>
        <v>PEXP381</v>
      </c>
      <c r="D5618" s="988" t="str">
        <f>'PE Holds'!$N$15</f>
        <v>Green 
RAL 6002</v>
      </c>
      <c r="E5618" s="1165" t="s">
        <v>27837</v>
      </c>
      <c r="F5618" s="1165" t="s">
        <v>27824</v>
      </c>
      <c r="G5618" s="1170" t="s">
        <v>28040</v>
      </c>
    </row>
    <row r="5619" spans="1:7" ht="15" customHeight="1">
      <c r="A5619" s="1165" t="str">
        <f t="shared" si="551"/>
        <v>PEXP381RED</v>
      </c>
      <c r="B5619" s="1165">
        <f>IFERROR(INDEX('PE Holds'!$B$15:$AF$554,MATCH(C5619,'PE Holds'!$B$15:$B$552,FALSE),MATCH(D5619,'PE Holds'!$B$15:$AF$15,FALSE)),0)</f>
        <v>0</v>
      </c>
      <c r="C5619" s="1165" t="str">
        <f t="shared" si="555"/>
        <v>PEXP381</v>
      </c>
      <c r="D5619" s="988" t="str">
        <f>'PE Holds'!$O$15</f>
        <v>Red 
RAL 3020</v>
      </c>
      <c r="E5619" s="1165" t="s">
        <v>27826</v>
      </c>
      <c r="F5619" s="1165" t="s">
        <v>27824</v>
      </c>
      <c r="G5619" s="1170" t="s">
        <v>28040</v>
      </c>
    </row>
    <row r="5620" spans="1:7" ht="15" customHeight="1">
      <c r="A5620" s="1165" t="str">
        <f t="shared" si="551"/>
        <v>PEXP381BLU</v>
      </c>
      <c r="B5620" s="1165">
        <f>IFERROR(INDEX('PE Holds'!$B$15:$AF$554,MATCH(C5620,'PE Holds'!$B$15:$B$552,FALSE),MATCH(D5620,'PE Holds'!$B$15:$AF$15,FALSE)),0)</f>
        <v>0</v>
      </c>
      <c r="C5620" s="1165" t="str">
        <f t="shared" si="555"/>
        <v>PEXP381</v>
      </c>
      <c r="D5620" s="988" t="str">
        <f>'PE Holds'!$P$15</f>
        <v>Blue 
RAL 5015</v>
      </c>
      <c r="E5620" s="1165" t="s">
        <v>27827</v>
      </c>
      <c r="F5620" s="1165" t="s">
        <v>27824</v>
      </c>
      <c r="G5620" s="1170" t="s">
        <v>28040</v>
      </c>
    </row>
    <row r="5621" spans="1:7" ht="15" customHeight="1">
      <c r="A5621" s="1165" t="str">
        <f t="shared" si="551"/>
        <v>PEXP381GRY</v>
      </c>
      <c r="B5621" s="1165">
        <f>IFERROR(INDEX('PE Holds'!$B$15:$AF$554,MATCH(C5621,'PE Holds'!$B$15:$B$552,FALSE),MATCH(D5621,'PE Holds'!$B$15:$AF$15,FALSE)),0)</f>
        <v>0</v>
      </c>
      <c r="C5621" s="1165" t="str">
        <f t="shared" si="555"/>
        <v>PEXP381</v>
      </c>
      <c r="D5621" s="988" t="str">
        <f>'PE Holds'!$Q$15</f>
        <v>Grey 
RAL 7001</v>
      </c>
      <c r="E5621" s="1165" t="s">
        <v>27828</v>
      </c>
      <c r="F5621" s="1165" t="s">
        <v>27824</v>
      </c>
      <c r="G5621" s="1170" t="s">
        <v>28040</v>
      </c>
    </row>
    <row r="5622" spans="1:7" ht="15" customHeight="1">
      <c r="A5622" s="1165" t="str">
        <f t="shared" si="551"/>
        <v>PEXP381BLK</v>
      </c>
      <c r="B5622" s="1165">
        <f>IFERROR(INDEX('PE Holds'!$B$15:$AF$554,MATCH(C5622,'PE Holds'!$B$15:$B$552,FALSE),MATCH(D5622,'PE Holds'!$B$15:$AF$15,FALSE)),0)</f>
        <v>0</v>
      </c>
      <c r="C5622" s="1165" t="str">
        <f t="shared" si="555"/>
        <v>PEXP381</v>
      </c>
      <c r="D5622" s="988" t="str">
        <f>'PE Holds'!$R$15</f>
        <v>Black 
RAL 9005</v>
      </c>
      <c r="E5622" s="1165" t="s">
        <v>27829</v>
      </c>
      <c r="F5622" s="1165" t="s">
        <v>27824</v>
      </c>
      <c r="G5622" s="1170" t="s">
        <v>28040</v>
      </c>
    </row>
    <row r="5623" spans="1:7" ht="15" customHeight="1">
      <c r="A5623" s="1165" t="str">
        <f t="shared" si="551"/>
        <v>PEXP381FLO</v>
      </c>
      <c r="B5623" s="1165">
        <f>IFERROR(INDEX('PE Holds'!$B$15:$AF$554,MATCH(C5623,'PE Holds'!$B$15:$B$552,FALSE),MATCH(D5623,'PE Holds'!$B$15:$AF$15,FALSE)),0)</f>
        <v>0</v>
      </c>
      <c r="C5623" s="1165" t="str">
        <f t="shared" si="555"/>
        <v>PEXP381</v>
      </c>
      <c r="D5623" s="988" t="str">
        <f>'PE Holds'!$S$15</f>
        <v>Fluo 
Orange</v>
      </c>
      <c r="E5623" s="1165" t="s">
        <v>27830</v>
      </c>
      <c r="F5623" s="1165" t="s">
        <v>27824</v>
      </c>
      <c r="G5623" s="1170" t="s">
        <v>28040</v>
      </c>
    </row>
    <row r="5624" spans="1:7" ht="15" customHeight="1">
      <c r="A5624" s="1165" t="str">
        <f t="shared" si="551"/>
        <v>PEXP381FLG</v>
      </c>
      <c r="B5624" s="1165">
        <f>IFERROR(INDEX('PE Holds'!$B$15:$AF$554,MATCH(C5624,'PE Holds'!$B$15:$B$552,FALSE),MATCH(D5624,'PE Holds'!$B$15:$AF$15,FALSE)),0)</f>
        <v>0</v>
      </c>
      <c r="C5624" s="1165" t="str">
        <f t="shared" si="555"/>
        <v>PEXP381</v>
      </c>
      <c r="D5624" s="988" t="str">
        <f>'PE Holds'!$T$15</f>
        <v>Fluo 
Green</v>
      </c>
      <c r="E5624" s="1165" t="s">
        <v>27831</v>
      </c>
      <c r="F5624" s="1165" t="s">
        <v>27824</v>
      </c>
      <c r="G5624" s="1170" t="s">
        <v>28040</v>
      </c>
    </row>
    <row r="5625" spans="1:7" ht="15" customHeight="1">
      <c r="A5625" s="1165" t="str">
        <f t="shared" si="551"/>
        <v>PEXP381FLP</v>
      </c>
      <c r="B5625" s="1165">
        <f>IFERROR(INDEX('PE Holds'!$B$15:$AF$554,MATCH(C5625,'PE Holds'!$B$15:$B$552,FALSE),MATCH(D5625,'PE Holds'!$B$15:$AF$15,FALSE)),0)</f>
        <v>0</v>
      </c>
      <c r="C5625" s="1165" t="str">
        <f t="shared" si="555"/>
        <v>PEXP381</v>
      </c>
      <c r="D5625" s="988" t="str">
        <f>'PE Holds'!$U$15</f>
        <v>Fluo 
Pink</v>
      </c>
      <c r="E5625" s="1165" t="s">
        <v>27832</v>
      </c>
      <c r="F5625" s="1165" t="s">
        <v>27824</v>
      </c>
      <c r="G5625" s="1170" t="s">
        <v>28040</v>
      </c>
    </row>
    <row r="5626" spans="1:7" ht="15" customHeight="1">
      <c r="A5626" s="1165" t="str">
        <f t="shared" si="551"/>
        <v>PEXP381FLY</v>
      </c>
      <c r="B5626" s="1165">
        <f>IFERROR(INDEX('PE Holds'!$B$15:$AF$554,MATCH(C5626,'PE Holds'!$B$15:$B$552,FALSE),MATCH(D5626,'PE Holds'!$B$15:$AF$15,FALSE)),0)</f>
        <v>0</v>
      </c>
      <c r="C5626" s="1165" t="str">
        <f t="shared" si="555"/>
        <v>PEXP381</v>
      </c>
      <c r="D5626" s="988" t="str">
        <f>'PE Holds'!$V$15</f>
        <v>Fluo 
Yellow</v>
      </c>
      <c r="E5626" s="1165" t="s">
        <v>28041</v>
      </c>
      <c r="F5626" s="1165" t="s">
        <v>27824</v>
      </c>
      <c r="G5626" s="1170" t="s">
        <v>28040</v>
      </c>
    </row>
    <row r="5627" spans="1:7" ht="15" customHeight="1">
      <c r="A5627" s="1165" t="str">
        <f t="shared" si="551"/>
        <v>PEXP381VIO</v>
      </c>
      <c r="B5627" s="1165">
        <f>IFERROR(INDEX('PE Holds'!$B$15:$AF$554,MATCH(C5627,'PE Holds'!$B$15:$B$552,FALSE),MATCH(D5627,'PE Holds'!$B$15:$AF$15,FALSE)),0)</f>
        <v>0</v>
      </c>
      <c r="C5627" s="1165" t="str">
        <f t="shared" si="555"/>
        <v>PEXP381</v>
      </c>
      <c r="D5627" s="988" t="str">
        <f>'PE Holds'!$W$15</f>
        <v>Violet 
RAL 4008</v>
      </c>
      <c r="E5627" s="1165" t="s">
        <v>27833</v>
      </c>
      <c r="F5627" s="1165" t="s">
        <v>27824</v>
      </c>
      <c r="G5627" s="1170" t="s">
        <v>28040</v>
      </c>
    </row>
    <row r="5628" spans="1:7" ht="15" customHeight="1">
      <c r="A5628" s="1165" t="str">
        <f t="shared" si="551"/>
        <v>PEXP381MIN</v>
      </c>
      <c r="B5628" s="1165">
        <f>IFERROR(INDEX('PE Holds'!$B$15:$AF$554,MATCH(C5628,'PE Holds'!$B$15:$B$552,FALSE),MATCH(D5628,'PE Holds'!$B$15:$AF$15,FALSE)),0)</f>
        <v>0</v>
      </c>
      <c r="C5628" s="1165" t="str">
        <f t="shared" si="555"/>
        <v>PEXP381</v>
      </c>
      <c r="D5628" s="988" t="str">
        <f>'PE Holds'!$X$15</f>
        <v>Mint 
RAL 6027</v>
      </c>
      <c r="E5628" s="1165" t="s">
        <v>27834</v>
      </c>
      <c r="F5628" s="1165" t="s">
        <v>27824</v>
      </c>
      <c r="G5628" s="1170" t="s">
        <v>28040</v>
      </c>
    </row>
    <row r="5629" spans="1:7" ht="15" customHeight="1">
      <c r="A5629" s="1165" t="str">
        <f t="shared" si="551"/>
        <v>PEXP381ORA</v>
      </c>
      <c r="B5629" s="1165">
        <f>IFERROR(INDEX('PE Holds'!$B$15:$AF$554,MATCH(C5629,'PE Holds'!$B$15:$B$552,FALSE),MATCH(D5629,'PE Holds'!$B$15:$AF$15,FALSE)),0)</f>
        <v>0</v>
      </c>
      <c r="C5629" s="1165" t="str">
        <f t="shared" si="555"/>
        <v>PEXP381</v>
      </c>
      <c r="D5629" s="988" t="str">
        <f>'PE Holds'!$Y$15</f>
        <v>Pure Orange</v>
      </c>
      <c r="E5629" s="1165" t="s">
        <v>27836</v>
      </c>
      <c r="F5629" s="1165" t="s">
        <v>27824</v>
      </c>
      <c r="G5629" s="1170" t="s">
        <v>28040</v>
      </c>
    </row>
    <row r="5630" spans="1:7" ht="15" customHeight="1">
      <c r="A5630" s="1165" t="str">
        <f t="shared" si="551"/>
        <v>PEXP382WHI</v>
      </c>
      <c r="B5630" s="1165">
        <f>IFERROR(INDEX('PE Holds'!$B$15:$AF$554,MATCH(C5630,'PE Holds'!$B$15:$B$552,FALSE),MATCH(D5630,'PE Holds'!$B$15:$AF$15,FALSE)),0)</f>
        <v>0</v>
      </c>
      <c r="C5630" s="1165" t="s">
        <v>28222</v>
      </c>
      <c r="D5630" s="1166" t="str">
        <f>'PE Holds'!$L$15</f>
        <v>White 
RAL 9016</v>
      </c>
      <c r="E5630" s="1165" t="s">
        <v>27838</v>
      </c>
      <c r="F5630" s="1165" t="s">
        <v>27824</v>
      </c>
      <c r="G5630" s="1170" t="s">
        <v>28040</v>
      </c>
    </row>
    <row r="5631" spans="1:7" ht="15" customHeight="1">
      <c r="A5631" s="1165" t="str">
        <f t="shared" si="551"/>
        <v>PEXP382YEL</v>
      </c>
      <c r="B5631" s="1165">
        <f>IFERROR(INDEX('PE Holds'!$B$15:$AF$554,MATCH(C5631,'PE Holds'!$B$15:$B$552,FALSE),MATCH(D5631,'PE Holds'!$B$15:$AF$15,FALSE)),0)</f>
        <v>0</v>
      </c>
      <c r="C5631" s="1165" t="str">
        <f>+C5630</f>
        <v>PEXP382</v>
      </c>
      <c r="D5631" s="988" t="str">
        <f>'PE Holds'!$M$15</f>
        <v>Yellow 
RAL 1026</v>
      </c>
      <c r="E5631" s="1165" t="s">
        <v>27823</v>
      </c>
      <c r="F5631" s="1165" t="s">
        <v>27824</v>
      </c>
      <c r="G5631" s="1170" t="s">
        <v>28040</v>
      </c>
    </row>
    <row r="5632" spans="1:7" ht="15" customHeight="1">
      <c r="A5632" s="1165" t="str">
        <f t="shared" ref="A5632:A5687" si="556">CONCATENATE(C5632,E5632)</f>
        <v>PEXP382GRE</v>
      </c>
      <c r="B5632" s="1165">
        <f>IFERROR(INDEX('PE Holds'!$B$15:$AF$554,MATCH(C5632,'PE Holds'!$B$15:$B$552,FALSE),MATCH(D5632,'PE Holds'!$B$15:$AF$15,FALSE)),0)</f>
        <v>0</v>
      </c>
      <c r="C5632" s="1165" t="str">
        <f t="shared" ref="C5632:C5643" si="557">+C5631</f>
        <v>PEXP382</v>
      </c>
      <c r="D5632" s="988" t="str">
        <f>'PE Holds'!$N$15</f>
        <v>Green 
RAL 6002</v>
      </c>
      <c r="E5632" s="1165" t="s">
        <v>27837</v>
      </c>
      <c r="F5632" s="1165" t="s">
        <v>27824</v>
      </c>
      <c r="G5632" s="1170" t="s">
        <v>28040</v>
      </c>
    </row>
    <row r="5633" spans="1:7" ht="15" customHeight="1">
      <c r="A5633" s="1165" t="str">
        <f t="shared" si="556"/>
        <v>PEXP382RED</v>
      </c>
      <c r="B5633" s="1165">
        <f>IFERROR(INDEX('PE Holds'!$B$15:$AF$554,MATCH(C5633,'PE Holds'!$B$15:$B$552,FALSE),MATCH(D5633,'PE Holds'!$B$15:$AF$15,FALSE)),0)</f>
        <v>0</v>
      </c>
      <c r="C5633" s="1165" t="str">
        <f t="shared" si="557"/>
        <v>PEXP382</v>
      </c>
      <c r="D5633" s="988" t="str">
        <f>'PE Holds'!$O$15</f>
        <v>Red 
RAL 3020</v>
      </c>
      <c r="E5633" s="1165" t="s">
        <v>27826</v>
      </c>
      <c r="F5633" s="1165" t="s">
        <v>27824</v>
      </c>
      <c r="G5633" s="1170" t="s">
        <v>28040</v>
      </c>
    </row>
    <row r="5634" spans="1:7" ht="15" customHeight="1">
      <c r="A5634" s="1165" t="str">
        <f t="shared" si="556"/>
        <v>PEXP382BLU</v>
      </c>
      <c r="B5634" s="1165">
        <f>IFERROR(INDEX('PE Holds'!$B$15:$AF$554,MATCH(C5634,'PE Holds'!$B$15:$B$552,FALSE),MATCH(D5634,'PE Holds'!$B$15:$AF$15,FALSE)),0)</f>
        <v>0</v>
      </c>
      <c r="C5634" s="1165" t="str">
        <f t="shared" si="557"/>
        <v>PEXP382</v>
      </c>
      <c r="D5634" s="988" t="str">
        <f>'PE Holds'!$P$15</f>
        <v>Blue 
RAL 5015</v>
      </c>
      <c r="E5634" s="1165" t="s">
        <v>27827</v>
      </c>
      <c r="F5634" s="1165" t="s">
        <v>27824</v>
      </c>
      <c r="G5634" s="1170" t="s">
        <v>28040</v>
      </c>
    </row>
    <row r="5635" spans="1:7" ht="15" customHeight="1">
      <c r="A5635" s="1165" t="str">
        <f t="shared" si="556"/>
        <v>PEXP382GRY</v>
      </c>
      <c r="B5635" s="1165">
        <f>IFERROR(INDEX('PE Holds'!$B$15:$AF$554,MATCH(C5635,'PE Holds'!$B$15:$B$552,FALSE),MATCH(D5635,'PE Holds'!$B$15:$AF$15,FALSE)),0)</f>
        <v>0</v>
      </c>
      <c r="C5635" s="1165" t="str">
        <f t="shared" si="557"/>
        <v>PEXP382</v>
      </c>
      <c r="D5635" s="988" t="str">
        <f>'PE Holds'!$Q$15</f>
        <v>Grey 
RAL 7001</v>
      </c>
      <c r="E5635" s="1165" t="s">
        <v>27828</v>
      </c>
      <c r="F5635" s="1165" t="s">
        <v>27824</v>
      </c>
      <c r="G5635" s="1170" t="s">
        <v>28040</v>
      </c>
    </row>
    <row r="5636" spans="1:7" ht="15" customHeight="1">
      <c r="A5636" s="1165" t="str">
        <f t="shared" si="556"/>
        <v>PEXP382BLK</v>
      </c>
      <c r="B5636" s="1165">
        <f>IFERROR(INDEX('PE Holds'!$B$15:$AF$554,MATCH(C5636,'PE Holds'!$B$15:$B$552,FALSE),MATCH(D5636,'PE Holds'!$B$15:$AF$15,FALSE)),0)</f>
        <v>0</v>
      </c>
      <c r="C5636" s="1165" t="str">
        <f t="shared" si="557"/>
        <v>PEXP382</v>
      </c>
      <c r="D5636" s="988" t="str">
        <f>'PE Holds'!$R$15</f>
        <v>Black 
RAL 9005</v>
      </c>
      <c r="E5636" s="1165" t="s">
        <v>27829</v>
      </c>
      <c r="F5636" s="1165" t="s">
        <v>27824</v>
      </c>
      <c r="G5636" s="1170" t="s">
        <v>28040</v>
      </c>
    </row>
    <row r="5637" spans="1:7" ht="15" customHeight="1">
      <c r="A5637" s="1165" t="str">
        <f t="shared" si="556"/>
        <v>PEXP382FLO</v>
      </c>
      <c r="B5637" s="1165">
        <f>IFERROR(INDEX('PE Holds'!$B$15:$AF$554,MATCH(C5637,'PE Holds'!$B$15:$B$552,FALSE),MATCH(D5637,'PE Holds'!$B$15:$AF$15,FALSE)),0)</f>
        <v>0</v>
      </c>
      <c r="C5637" s="1165" t="str">
        <f t="shared" si="557"/>
        <v>PEXP382</v>
      </c>
      <c r="D5637" s="988" t="str">
        <f>'PE Holds'!$S$15</f>
        <v>Fluo 
Orange</v>
      </c>
      <c r="E5637" s="1165" t="s">
        <v>27830</v>
      </c>
      <c r="F5637" s="1165" t="s">
        <v>27824</v>
      </c>
      <c r="G5637" s="1170" t="s">
        <v>28040</v>
      </c>
    </row>
    <row r="5638" spans="1:7" ht="15" customHeight="1">
      <c r="A5638" s="1165" t="str">
        <f t="shared" si="556"/>
        <v>PEXP382FLG</v>
      </c>
      <c r="B5638" s="1165">
        <f>IFERROR(INDEX('PE Holds'!$B$15:$AF$554,MATCH(C5638,'PE Holds'!$B$15:$B$552,FALSE),MATCH(D5638,'PE Holds'!$B$15:$AF$15,FALSE)),0)</f>
        <v>0</v>
      </c>
      <c r="C5638" s="1165" t="str">
        <f t="shared" si="557"/>
        <v>PEXP382</v>
      </c>
      <c r="D5638" s="988" t="str">
        <f>'PE Holds'!$T$15</f>
        <v>Fluo 
Green</v>
      </c>
      <c r="E5638" s="1165" t="s">
        <v>27831</v>
      </c>
      <c r="F5638" s="1165" t="s">
        <v>27824</v>
      </c>
      <c r="G5638" s="1170" t="s">
        <v>28040</v>
      </c>
    </row>
    <row r="5639" spans="1:7" ht="15" customHeight="1">
      <c r="A5639" s="1165" t="str">
        <f t="shared" si="556"/>
        <v>PEXP382FLP</v>
      </c>
      <c r="B5639" s="1165">
        <f>IFERROR(INDEX('PE Holds'!$B$15:$AF$554,MATCH(C5639,'PE Holds'!$B$15:$B$552,FALSE),MATCH(D5639,'PE Holds'!$B$15:$AF$15,FALSE)),0)</f>
        <v>0</v>
      </c>
      <c r="C5639" s="1165" t="str">
        <f t="shared" si="557"/>
        <v>PEXP382</v>
      </c>
      <c r="D5639" s="988" t="str">
        <f>'PE Holds'!$U$15</f>
        <v>Fluo 
Pink</v>
      </c>
      <c r="E5639" s="1165" t="s">
        <v>27832</v>
      </c>
      <c r="F5639" s="1165" t="s">
        <v>27824</v>
      </c>
      <c r="G5639" s="1170" t="s">
        <v>28040</v>
      </c>
    </row>
    <row r="5640" spans="1:7" ht="15" customHeight="1">
      <c r="A5640" s="1165" t="str">
        <f t="shared" si="556"/>
        <v>PEXP382FLY</v>
      </c>
      <c r="B5640" s="1165">
        <f>IFERROR(INDEX('PE Holds'!$B$15:$AF$554,MATCH(C5640,'PE Holds'!$B$15:$B$552,FALSE),MATCH(D5640,'PE Holds'!$B$15:$AF$15,FALSE)),0)</f>
        <v>0</v>
      </c>
      <c r="C5640" s="1165" t="str">
        <f t="shared" si="557"/>
        <v>PEXP382</v>
      </c>
      <c r="D5640" s="988" t="str">
        <f>'PE Holds'!$V$15</f>
        <v>Fluo 
Yellow</v>
      </c>
      <c r="E5640" s="1165" t="s">
        <v>28041</v>
      </c>
      <c r="F5640" s="1165" t="s">
        <v>27824</v>
      </c>
      <c r="G5640" s="1170" t="s">
        <v>28040</v>
      </c>
    </row>
    <row r="5641" spans="1:7" ht="15" customHeight="1">
      <c r="A5641" s="1165" t="str">
        <f t="shared" si="556"/>
        <v>PEXP382VIO</v>
      </c>
      <c r="B5641" s="1165">
        <f>IFERROR(INDEX('PE Holds'!$B$15:$AF$554,MATCH(C5641,'PE Holds'!$B$15:$B$552,FALSE),MATCH(D5641,'PE Holds'!$B$15:$AF$15,FALSE)),0)</f>
        <v>0</v>
      </c>
      <c r="C5641" s="1165" t="str">
        <f t="shared" si="557"/>
        <v>PEXP382</v>
      </c>
      <c r="D5641" s="988" t="str">
        <f>'PE Holds'!$W$15</f>
        <v>Violet 
RAL 4008</v>
      </c>
      <c r="E5641" s="1165" t="s">
        <v>27833</v>
      </c>
      <c r="F5641" s="1165" t="s">
        <v>27824</v>
      </c>
      <c r="G5641" s="1170" t="s">
        <v>28040</v>
      </c>
    </row>
    <row r="5642" spans="1:7" ht="15" customHeight="1">
      <c r="A5642" s="1165" t="str">
        <f t="shared" si="556"/>
        <v>PEXP382MIN</v>
      </c>
      <c r="B5642" s="1165">
        <f>IFERROR(INDEX('PE Holds'!$B$15:$AF$554,MATCH(C5642,'PE Holds'!$B$15:$B$552,FALSE),MATCH(D5642,'PE Holds'!$B$15:$AF$15,FALSE)),0)</f>
        <v>0</v>
      </c>
      <c r="C5642" s="1165" t="str">
        <f t="shared" si="557"/>
        <v>PEXP382</v>
      </c>
      <c r="D5642" s="988" t="str">
        <f>'PE Holds'!$X$15</f>
        <v>Mint 
RAL 6027</v>
      </c>
      <c r="E5642" s="1165" t="s">
        <v>27834</v>
      </c>
      <c r="F5642" s="1165" t="s">
        <v>27824</v>
      </c>
      <c r="G5642" s="1170" t="s">
        <v>28040</v>
      </c>
    </row>
    <row r="5643" spans="1:7" ht="15" customHeight="1">
      <c r="A5643" s="1165" t="str">
        <f t="shared" si="556"/>
        <v>PEXP382ORA</v>
      </c>
      <c r="B5643" s="1165">
        <f>IFERROR(INDEX('PE Holds'!$B$15:$AF$554,MATCH(C5643,'PE Holds'!$B$15:$B$552,FALSE),MATCH(D5643,'PE Holds'!$B$15:$AF$15,FALSE)),0)</f>
        <v>0</v>
      </c>
      <c r="C5643" s="1165" t="str">
        <f t="shared" si="557"/>
        <v>PEXP382</v>
      </c>
      <c r="D5643" s="988" t="str">
        <f>'PE Holds'!$Y$15</f>
        <v>Pure Orange</v>
      </c>
      <c r="E5643" s="1165" t="s">
        <v>27836</v>
      </c>
      <c r="F5643" s="1165" t="s">
        <v>27824</v>
      </c>
      <c r="G5643" s="1170" t="s">
        <v>28040</v>
      </c>
    </row>
    <row r="5644" spans="1:7" ht="15" customHeight="1">
      <c r="A5644" s="1165" t="str">
        <f t="shared" si="556"/>
        <v>PEXP383WHI</v>
      </c>
      <c r="B5644" s="1165">
        <f>IFERROR(INDEX('PE Holds'!$B$15:$AF$554,MATCH(C5644,'PE Holds'!$B$15:$B$552,FALSE),MATCH(D5644,'PE Holds'!$B$15:$AF$15,FALSE)),0)</f>
        <v>0</v>
      </c>
      <c r="C5644" s="1165" t="s">
        <v>28223</v>
      </c>
      <c r="D5644" s="1166" t="str">
        <f>'PE Holds'!$L$15</f>
        <v>White 
RAL 9016</v>
      </c>
      <c r="E5644" s="1165" t="s">
        <v>27838</v>
      </c>
      <c r="F5644" s="1165" t="s">
        <v>27824</v>
      </c>
      <c r="G5644" s="1170" t="s">
        <v>28040</v>
      </c>
    </row>
    <row r="5645" spans="1:7" ht="15" customHeight="1">
      <c r="A5645" s="1165" t="str">
        <f t="shared" si="556"/>
        <v>PEXP383YEL</v>
      </c>
      <c r="B5645" s="1165">
        <f>IFERROR(INDEX('PE Holds'!$B$15:$AF$554,MATCH(C5645,'PE Holds'!$B$15:$B$552,FALSE),MATCH(D5645,'PE Holds'!$B$15:$AF$15,FALSE)),0)</f>
        <v>0</v>
      </c>
      <c r="C5645" s="1165" t="str">
        <f>+C5644</f>
        <v>PEXP383</v>
      </c>
      <c r="D5645" s="988" t="str">
        <f>'PE Holds'!$M$15</f>
        <v>Yellow 
RAL 1026</v>
      </c>
      <c r="E5645" s="1165" t="s">
        <v>27823</v>
      </c>
      <c r="F5645" s="1165" t="s">
        <v>27824</v>
      </c>
      <c r="G5645" s="1170" t="s">
        <v>28040</v>
      </c>
    </row>
    <row r="5646" spans="1:7" ht="15" customHeight="1">
      <c r="A5646" s="1165" t="str">
        <f t="shared" si="556"/>
        <v>PEXP383GRE</v>
      </c>
      <c r="B5646" s="1165">
        <f>IFERROR(INDEX('PE Holds'!$B$15:$AF$554,MATCH(C5646,'PE Holds'!$B$15:$B$552,FALSE),MATCH(D5646,'PE Holds'!$B$15:$AF$15,FALSE)),0)</f>
        <v>0</v>
      </c>
      <c r="C5646" s="1165" t="str">
        <f t="shared" ref="C5646:C5657" si="558">+C5645</f>
        <v>PEXP383</v>
      </c>
      <c r="D5646" s="988" t="str">
        <f>'PE Holds'!$N$15</f>
        <v>Green 
RAL 6002</v>
      </c>
      <c r="E5646" s="1165" t="s">
        <v>27837</v>
      </c>
      <c r="F5646" s="1165" t="s">
        <v>27824</v>
      </c>
      <c r="G5646" s="1170" t="s">
        <v>28040</v>
      </c>
    </row>
    <row r="5647" spans="1:7" ht="15" customHeight="1">
      <c r="A5647" s="1165" t="str">
        <f t="shared" si="556"/>
        <v>PEXP383RED</v>
      </c>
      <c r="B5647" s="1165">
        <f>IFERROR(INDEX('PE Holds'!$B$15:$AF$554,MATCH(C5647,'PE Holds'!$B$15:$B$552,FALSE),MATCH(D5647,'PE Holds'!$B$15:$AF$15,FALSE)),0)</f>
        <v>0</v>
      </c>
      <c r="C5647" s="1165" t="str">
        <f t="shared" si="558"/>
        <v>PEXP383</v>
      </c>
      <c r="D5647" s="988" t="str">
        <f>'PE Holds'!$O$15</f>
        <v>Red 
RAL 3020</v>
      </c>
      <c r="E5647" s="1165" t="s">
        <v>27826</v>
      </c>
      <c r="F5647" s="1165" t="s">
        <v>27824</v>
      </c>
      <c r="G5647" s="1170" t="s">
        <v>28040</v>
      </c>
    </row>
    <row r="5648" spans="1:7" ht="15" customHeight="1">
      <c r="A5648" s="1165" t="str">
        <f t="shared" si="556"/>
        <v>PEXP383BLU</v>
      </c>
      <c r="B5648" s="1165">
        <f>IFERROR(INDEX('PE Holds'!$B$15:$AF$554,MATCH(C5648,'PE Holds'!$B$15:$B$552,FALSE),MATCH(D5648,'PE Holds'!$B$15:$AF$15,FALSE)),0)</f>
        <v>0</v>
      </c>
      <c r="C5648" s="1165" t="str">
        <f t="shared" si="558"/>
        <v>PEXP383</v>
      </c>
      <c r="D5648" s="988" t="str">
        <f>'PE Holds'!$P$15</f>
        <v>Blue 
RAL 5015</v>
      </c>
      <c r="E5648" s="1165" t="s">
        <v>27827</v>
      </c>
      <c r="F5648" s="1165" t="s">
        <v>27824</v>
      </c>
      <c r="G5648" s="1170" t="s">
        <v>28040</v>
      </c>
    </row>
    <row r="5649" spans="1:7" ht="15" customHeight="1">
      <c r="A5649" s="1165" t="str">
        <f t="shared" si="556"/>
        <v>PEXP383GRY</v>
      </c>
      <c r="B5649" s="1165">
        <f>IFERROR(INDEX('PE Holds'!$B$15:$AF$554,MATCH(C5649,'PE Holds'!$B$15:$B$552,FALSE),MATCH(D5649,'PE Holds'!$B$15:$AF$15,FALSE)),0)</f>
        <v>0</v>
      </c>
      <c r="C5649" s="1165" t="str">
        <f t="shared" si="558"/>
        <v>PEXP383</v>
      </c>
      <c r="D5649" s="988" t="str">
        <f>'PE Holds'!$Q$15</f>
        <v>Grey 
RAL 7001</v>
      </c>
      <c r="E5649" s="1165" t="s">
        <v>27828</v>
      </c>
      <c r="F5649" s="1165" t="s">
        <v>27824</v>
      </c>
      <c r="G5649" s="1170" t="s">
        <v>28040</v>
      </c>
    </row>
    <row r="5650" spans="1:7" ht="15" customHeight="1">
      <c r="A5650" s="1165" t="str">
        <f t="shared" si="556"/>
        <v>PEXP383BLK</v>
      </c>
      <c r="B5650" s="1165">
        <f>IFERROR(INDEX('PE Holds'!$B$15:$AF$554,MATCH(C5650,'PE Holds'!$B$15:$B$552,FALSE),MATCH(D5650,'PE Holds'!$B$15:$AF$15,FALSE)),0)</f>
        <v>0</v>
      </c>
      <c r="C5650" s="1165" t="str">
        <f t="shared" si="558"/>
        <v>PEXP383</v>
      </c>
      <c r="D5650" s="988" t="str">
        <f>'PE Holds'!$R$15</f>
        <v>Black 
RAL 9005</v>
      </c>
      <c r="E5650" s="1165" t="s">
        <v>27829</v>
      </c>
      <c r="F5650" s="1165" t="s">
        <v>27824</v>
      </c>
      <c r="G5650" s="1170" t="s">
        <v>28040</v>
      </c>
    </row>
    <row r="5651" spans="1:7" ht="15" customHeight="1">
      <c r="A5651" s="1165" t="str">
        <f t="shared" si="556"/>
        <v>PEXP383FLO</v>
      </c>
      <c r="B5651" s="1165">
        <f>IFERROR(INDEX('PE Holds'!$B$15:$AF$554,MATCH(C5651,'PE Holds'!$B$15:$B$552,FALSE),MATCH(D5651,'PE Holds'!$B$15:$AF$15,FALSE)),0)</f>
        <v>0</v>
      </c>
      <c r="C5651" s="1165" t="str">
        <f t="shared" si="558"/>
        <v>PEXP383</v>
      </c>
      <c r="D5651" s="988" t="str">
        <f>'PE Holds'!$S$15</f>
        <v>Fluo 
Orange</v>
      </c>
      <c r="E5651" s="1165" t="s">
        <v>27830</v>
      </c>
      <c r="F5651" s="1165" t="s">
        <v>27824</v>
      </c>
      <c r="G5651" s="1170" t="s">
        <v>28040</v>
      </c>
    </row>
    <row r="5652" spans="1:7" ht="15" customHeight="1">
      <c r="A5652" s="1165" t="str">
        <f t="shared" si="556"/>
        <v>PEXP383FLG</v>
      </c>
      <c r="B5652" s="1165">
        <f>IFERROR(INDEX('PE Holds'!$B$15:$AF$554,MATCH(C5652,'PE Holds'!$B$15:$B$552,FALSE),MATCH(D5652,'PE Holds'!$B$15:$AF$15,FALSE)),0)</f>
        <v>0</v>
      </c>
      <c r="C5652" s="1165" t="str">
        <f t="shared" si="558"/>
        <v>PEXP383</v>
      </c>
      <c r="D5652" s="988" t="str">
        <f>'PE Holds'!$T$15</f>
        <v>Fluo 
Green</v>
      </c>
      <c r="E5652" s="1165" t="s">
        <v>27831</v>
      </c>
      <c r="F5652" s="1165" t="s">
        <v>27824</v>
      </c>
      <c r="G5652" s="1170" t="s">
        <v>28040</v>
      </c>
    </row>
    <row r="5653" spans="1:7" ht="15" customHeight="1">
      <c r="A5653" s="1165" t="str">
        <f t="shared" si="556"/>
        <v>PEXP383FLP</v>
      </c>
      <c r="B5653" s="1165">
        <f>IFERROR(INDEX('PE Holds'!$B$15:$AF$554,MATCH(C5653,'PE Holds'!$B$15:$B$552,FALSE),MATCH(D5653,'PE Holds'!$B$15:$AF$15,FALSE)),0)</f>
        <v>0</v>
      </c>
      <c r="C5653" s="1165" t="str">
        <f t="shared" si="558"/>
        <v>PEXP383</v>
      </c>
      <c r="D5653" s="988" t="str">
        <f>'PE Holds'!$U$15</f>
        <v>Fluo 
Pink</v>
      </c>
      <c r="E5653" s="1165" t="s">
        <v>27832</v>
      </c>
      <c r="F5653" s="1165" t="s">
        <v>27824</v>
      </c>
      <c r="G5653" s="1170" t="s">
        <v>28040</v>
      </c>
    </row>
    <row r="5654" spans="1:7" ht="15" customHeight="1">
      <c r="A5654" s="1165" t="str">
        <f t="shared" si="556"/>
        <v>PEXP383FLY</v>
      </c>
      <c r="B5654" s="1165">
        <f>IFERROR(INDEX('PE Holds'!$B$15:$AF$554,MATCH(C5654,'PE Holds'!$B$15:$B$552,FALSE),MATCH(D5654,'PE Holds'!$B$15:$AF$15,FALSE)),0)</f>
        <v>0</v>
      </c>
      <c r="C5654" s="1165" t="str">
        <f t="shared" si="558"/>
        <v>PEXP383</v>
      </c>
      <c r="D5654" s="988" t="str">
        <f>'PE Holds'!$V$15</f>
        <v>Fluo 
Yellow</v>
      </c>
      <c r="E5654" s="1165" t="s">
        <v>28041</v>
      </c>
      <c r="F5654" s="1165" t="s">
        <v>27824</v>
      </c>
      <c r="G5654" s="1170" t="s">
        <v>28040</v>
      </c>
    </row>
    <row r="5655" spans="1:7" ht="15" customHeight="1">
      <c r="A5655" s="1165" t="str">
        <f t="shared" si="556"/>
        <v>PEXP383VIO</v>
      </c>
      <c r="B5655" s="1165">
        <f>IFERROR(INDEX('PE Holds'!$B$15:$AF$554,MATCH(C5655,'PE Holds'!$B$15:$B$552,FALSE),MATCH(D5655,'PE Holds'!$B$15:$AF$15,FALSE)),0)</f>
        <v>0</v>
      </c>
      <c r="C5655" s="1165" t="str">
        <f t="shared" si="558"/>
        <v>PEXP383</v>
      </c>
      <c r="D5655" s="988" t="str">
        <f>'PE Holds'!$W$15</f>
        <v>Violet 
RAL 4008</v>
      </c>
      <c r="E5655" s="1165" t="s">
        <v>27833</v>
      </c>
      <c r="F5655" s="1165" t="s">
        <v>27824</v>
      </c>
      <c r="G5655" s="1170" t="s">
        <v>28040</v>
      </c>
    </row>
    <row r="5656" spans="1:7" ht="15" customHeight="1">
      <c r="A5656" s="1165" t="str">
        <f t="shared" si="556"/>
        <v>PEXP383MIN</v>
      </c>
      <c r="B5656" s="1165">
        <f>IFERROR(INDEX('PE Holds'!$B$15:$AF$554,MATCH(C5656,'PE Holds'!$B$15:$B$552,FALSE),MATCH(D5656,'PE Holds'!$B$15:$AF$15,FALSE)),0)</f>
        <v>0</v>
      </c>
      <c r="C5656" s="1165" t="str">
        <f t="shared" si="558"/>
        <v>PEXP383</v>
      </c>
      <c r="D5656" s="988" t="str">
        <f>'PE Holds'!$X$15</f>
        <v>Mint 
RAL 6027</v>
      </c>
      <c r="E5656" s="1165" t="s">
        <v>27834</v>
      </c>
      <c r="F5656" s="1165" t="s">
        <v>27824</v>
      </c>
      <c r="G5656" s="1170" t="s">
        <v>28040</v>
      </c>
    </row>
    <row r="5657" spans="1:7" ht="15" customHeight="1">
      <c r="A5657" s="1165" t="str">
        <f t="shared" si="556"/>
        <v>PEXP383ORA</v>
      </c>
      <c r="B5657" s="1165">
        <f>IFERROR(INDEX('PE Holds'!$B$15:$AF$554,MATCH(C5657,'PE Holds'!$B$15:$B$552,FALSE),MATCH(D5657,'PE Holds'!$B$15:$AF$15,FALSE)),0)</f>
        <v>0</v>
      </c>
      <c r="C5657" s="1165" t="str">
        <f t="shared" si="558"/>
        <v>PEXP383</v>
      </c>
      <c r="D5657" s="988" t="str">
        <f>'PE Holds'!$Y$15</f>
        <v>Pure Orange</v>
      </c>
      <c r="E5657" s="1165" t="s">
        <v>27836</v>
      </c>
      <c r="F5657" s="1165" t="s">
        <v>27824</v>
      </c>
      <c r="G5657" s="1170" t="s">
        <v>28040</v>
      </c>
    </row>
    <row r="5658" spans="1:7" ht="15" customHeight="1">
      <c r="A5658" s="1165" t="str">
        <f t="shared" si="556"/>
        <v>PEXP384YEL</v>
      </c>
      <c r="B5658" s="1165">
        <f>IFERROR(INDEX('PU Holds'!$B$14:$AF$554,MATCH(C5658,'PU Holds'!$B$14:$B$552,FALSE),MATCH(D5658,'PU Holds'!$B$14:$AF$14,FALSE)),0)</f>
        <v>0</v>
      </c>
      <c r="C5658" s="1165" t="s">
        <v>28224</v>
      </c>
      <c r="D5658" s="1168" t="str">
        <f>'PU Holds'!$M$14</f>
        <v>Yellow 
RAL 1026</v>
      </c>
      <c r="E5658" s="1165" t="s">
        <v>27823</v>
      </c>
      <c r="F5658" s="1165" t="s">
        <v>27824</v>
      </c>
      <c r="G5658" s="1170" t="s">
        <v>27825</v>
      </c>
    </row>
    <row r="5659" spans="1:7" ht="15" customHeight="1">
      <c r="A5659" s="1165" t="str">
        <f t="shared" si="556"/>
        <v>PEXP384RED</v>
      </c>
      <c r="B5659" s="1165">
        <f>IFERROR(INDEX('PU Holds'!$B$14:$AF$554,MATCH(C5659,'PU Holds'!$B$14:$B$552,FALSE),MATCH(D5659,'PU Holds'!$B$14:$AF$14,FALSE)),0)</f>
        <v>0</v>
      </c>
      <c r="C5659" s="1165" t="str">
        <f t="shared" ref="C5659:C5672" si="559">C5658</f>
        <v>PEXP384</v>
      </c>
      <c r="D5659" s="988" t="str">
        <f>'PU Holds'!$O$14</f>
        <v>Red 
RAL 3020</v>
      </c>
      <c r="E5659" s="1165" t="s">
        <v>27826</v>
      </c>
      <c r="F5659" s="1165" t="s">
        <v>27824</v>
      </c>
      <c r="G5659" s="1170" t="s">
        <v>27825</v>
      </c>
    </row>
    <row r="5660" spans="1:7" ht="15" customHeight="1">
      <c r="A5660" s="1165" t="str">
        <f t="shared" si="556"/>
        <v>PEXP384BLU</v>
      </c>
      <c r="B5660" s="1165">
        <f>IFERROR(INDEX('PU Holds'!$B$14:$AF$554,MATCH(C5660,'PU Holds'!$B$14:$B$552,FALSE),MATCH(D5660,'PU Holds'!$B$14:$AF$14,FALSE)),0)</f>
        <v>0</v>
      </c>
      <c r="C5660" s="1165" t="str">
        <f t="shared" si="559"/>
        <v>PEXP384</v>
      </c>
      <c r="D5660" s="988" t="str">
        <f>'PU Holds'!$P$14</f>
        <v>Blue 
RAL 5015</v>
      </c>
      <c r="E5660" s="1165" t="s">
        <v>27827</v>
      </c>
      <c r="F5660" s="1165" t="s">
        <v>27824</v>
      </c>
      <c r="G5660" s="1170" t="s">
        <v>27825</v>
      </c>
    </row>
    <row r="5661" spans="1:7" ht="15" customHeight="1">
      <c r="A5661" s="1165" t="str">
        <f t="shared" si="556"/>
        <v>PEXP384GRY</v>
      </c>
      <c r="B5661" s="1165">
        <f>IFERROR(INDEX('PU Holds'!$B$14:$AF$554,MATCH(C5661,'PU Holds'!$B$14:$B$552,FALSE),MATCH(D5661,'PU Holds'!$B$14:$AF$14,FALSE)),0)</f>
        <v>0</v>
      </c>
      <c r="C5661" s="1165" t="str">
        <f t="shared" si="559"/>
        <v>PEXP384</v>
      </c>
      <c r="D5661" s="988" t="str">
        <f>'PU Holds'!$Q$14</f>
        <v>Grey 
RAL 7001</v>
      </c>
      <c r="E5661" s="1165" t="s">
        <v>27828</v>
      </c>
      <c r="F5661" s="1165" t="s">
        <v>27824</v>
      </c>
      <c r="G5661" s="1170" t="s">
        <v>27825</v>
      </c>
    </row>
    <row r="5662" spans="1:7" ht="15" customHeight="1">
      <c r="A5662" s="1165" t="str">
        <f t="shared" si="556"/>
        <v>PEXP384BLK</v>
      </c>
      <c r="B5662" s="1165">
        <f>IFERROR(INDEX('PU Holds'!$B$14:$AF$554,MATCH(C5662,'PU Holds'!$B$14:$B$552,FALSE),MATCH(D5662,'PU Holds'!$B$14:$AF$14,FALSE)),0)</f>
        <v>0</v>
      </c>
      <c r="C5662" s="1165" t="str">
        <f t="shared" si="559"/>
        <v>PEXP384</v>
      </c>
      <c r="D5662" s="988" t="str">
        <f>'PU Holds'!$R$14</f>
        <v>Black 
RAL 9005</v>
      </c>
      <c r="E5662" s="1165" t="s">
        <v>27829</v>
      </c>
      <c r="F5662" s="1165" t="s">
        <v>27824</v>
      </c>
      <c r="G5662" s="1170" t="s">
        <v>27825</v>
      </c>
    </row>
    <row r="5663" spans="1:7" ht="15" customHeight="1">
      <c r="A5663" s="1165" t="str">
        <f t="shared" si="556"/>
        <v>PEXP384FLO</v>
      </c>
      <c r="B5663" s="1165">
        <f>IFERROR(INDEX('PU Holds'!$B$14:$AF$554,MATCH(C5663,'PU Holds'!$B$14:$B$552,FALSE),MATCH(D5663,'PU Holds'!$B$14:$AF$14,FALSE)),0)</f>
        <v>0</v>
      </c>
      <c r="C5663" s="1165" t="str">
        <f t="shared" si="559"/>
        <v>PEXP384</v>
      </c>
      <c r="D5663" s="988" t="str">
        <f>'PU Holds'!$S$14</f>
        <v>Fluo 
Orange</v>
      </c>
      <c r="E5663" s="1165" t="s">
        <v>27830</v>
      </c>
      <c r="F5663" s="1165" t="s">
        <v>27824</v>
      </c>
      <c r="G5663" s="1170" t="s">
        <v>27825</v>
      </c>
    </row>
    <row r="5664" spans="1:7" ht="15" customHeight="1">
      <c r="A5664" s="1165" t="str">
        <f t="shared" si="556"/>
        <v>PEXP384FLG</v>
      </c>
      <c r="B5664" s="1165">
        <f>IFERROR(INDEX('PU Holds'!$B$14:$AF$554,MATCH(C5664,'PU Holds'!$B$14:$B$552,FALSE),MATCH(D5664,'PU Holds'!$B$14:$AF$14,FALSE)),0)</f>
        <v>0</v>
      </c>
      <c r="C5664" s="1165" t="str">
        <f t="shared" si="559"/>
        <v>PEXP384</v>
      </c>
      <c r="D5664" s="988" t="str">
        <f>'PU Holds'!$T$14</f>
        <v>Fluo 
Green</v>
      </c>
      <c r="E5664" s="1165" t="s">
        <v>27831</v>
      </c>
      <c r="F5664" s="1165" t="s">
        <v>27824</v>
      </c>
      <c r="G5664" s="1170" t="s">
        <v>27825</v>
      </c>
    </row>
    <row r="5665" spans="1:7" ht="15" customHeight="1">
      <c r="A5665" s="1165" t="str">
        <f t="shared" si="556"/>
        <v>PEXP384FLP</v>
      </c>
      <c r="B5665" s="1165">
        <f>IFERROR(INDEX('PU Holds'!$B$14:$AF$554,MATCH(C5665,'PU Holds'!$B$14:$B$552,FALSE),MATCH(D5665,'PU Holds'!$B$14:$AF$14,FALSE)),0)</f>
        <v>0</v>
      </c>
      <c r="C5665" s="1165" t="str">
        <f t="shared" si="559"/>
        <v>PEXP384</v>
      </c>
      <c r="D5665" s="988" t="str">
        <f>'PU Holds'!$U$14</f>
        <v>Fluo 
Pink</v>
      </c>
      <c r="E5665" s="1165" t="s">
        <v>27832</v>
      </c>
      <c r="F5665" s="1165" t="s">
        <v>27824</v>
      </c>
      <c r="G5665" s="1170" t="s">
        <v>27825</v>
      </c>
    </row>
    <row r="5666" spans="1:7" ht="15" customHeight="1">
      <c r="A5666" s="1165" t="str">
        <f t="shared" si="556"/>
        <v>PEXP384VIO</v>
      </c>
      <c r="B5666" s="1165">
        <f>IFERROR(INDEX('PU Holds'!$B$14:$AF$554,MATCH(C5666,'PU Holds'!$B$14:$B$552,FALSE),MATCH(D5666,'PU Holds'!$B$14:$AF$14,FALSE)),0)</f>
        <v>0</v>
      </c>
      <c r="C5666" s="1165" t="str">
        <f t="shared" si="559"/>
        <v>PEXP384</v>
      </c>
      <c r="D5666" s="988" t="str">
        <f>'PU Holds'!$W$14</f>
        <v>Violet 
RAL 4008</v>
      </c>
      <c r="E5666" s="1165" t="s">
        <v>27833</v>
      </c>
      <c r="F5666" s="1165" t="s">
        <v>27824</v>
      </c>
      <c r="G5666" s="1170" t="s">
        <v>27825</v>
      </c>
    </row>
    <row r="5667" spans="1:7" ht="15" customHeight="1">
      <c r="A5667" s="1165" t="str">
        <f t="shared" si="556"/>
        <v>PEXP384MIN</v>
      </c>
      <c r="B5667" s="1165">
        <f>IFERROR(INDEX('PU Holds'!$B$14:$AF$554,MATCH(C5667,'PU Holds'!$B$14:$B$552,FALSE),MATCH(D5667,'PU Holds'!$B$14:$AF$14,FALSE)),0)</f>
        <v>0</v>
      </c>
      <c r="C5667" s="1165" t="str">
        <f t="shared" si="559"/>
        <v>PEXP384</v>
      </c>
      <c r="D5667" s="988" t="str">
        <f>'PU Holds'!$X$14</f>
        <v>Mint 
RAL 6027</v>
      </c>
      <c r="E5667" s="1165" t="s">
        <v>27834</v>
      </c>
      <c r="F5667" s="1165" t="s">
        <v>27824</v>
      </c>
      <c r="G5667" s="1170" t="s">
        <v>27825</v>
      </c>
    </row>
    <row r="5668" spans="1:7" ht="15" customHeight="1">
      <c r="A5668" s="1165" t="str">
        <f t="shared" si="556"/>
        <v>PEXP384PUK</v>
      </c>
      <c r="B5668" s="1165">
        <f>IFERROR(INDEX('PU Holds'!$B$14:$AF$554,MATCH(C5668,'PU Holds'!$B$14:$B$552,FALSE),MATCH(D5668,'PU Holds'!$B$14:$AF$14,FALSE)),0)</f>
        <v>0</v>
      </c>
      <c r="C5668" s="1165" t="str">
        <f t="shared" si="559"/>
        <v>PEXP384</v>
      </c>
      <c r="D5668" s="988" t="str">
        <f>'PU Holds'!$Z$14</f>
        <v>Green 
(Puke 16-09)</v>
      </c>
      <c r="E5668" s="1165" t="s">
        <v>27835</v>
      </c>
      <c r="F5668" s="1165" t="s">
        <v>27824</v>
      </c>
      <c r="G5668" s="1170" t="s">
        <v>27825</v>
      </c>
    </row>
    <row r="5669" spans="1:7" ht="15" customHeight="1">
      <c r="A5669" s="1165" t="str">
        <f t="shared" si="556"/>
        <v>PEXP384ORA</v>
      </c>
      <c r="B5669" s="1165">
        <f>IFERROR(INDEX('PU Holds'!$B$14:$AF$554,MATCH(C5669,'PU Holds'!$B$14:$B$552,FALSE),MATCH(D5669,'PU Holds'!$B$14:$AF$14,FALSE)),0)</f>
        <v>0</v>
      </c>
      <c r="C5669" s="1165" t="str">
        <f t="shared" si="559"/>
        <v>PEXP384</v>
      </c>
      <c r="D5669" s="988" t="str">
        <f>'PU Holds'!$AA$14</f>
        <v>US Orange
14-01</v>
      </c>
      <c r="E5669" s="1165" t="s">
        <v>27836</v>
      </c>
      <c r="F5669" s="1165" t="s">
        <v>27824</v>
      </c>
      <c r="G5669" s="1170" t="s">
        <v>27825</v>
      </c>
    </row>
    <row r="5670" spans="1:7" ht="15" customHeight="1">
      <c r="A5670" s="1165" t="str">
        <f t="shared" si="556"/>
        <v>PEXP384GRE</v>
      </c>
      <c r="B5670" s="1165">
        <f>IFERROR(INDEX('PU Holds'!$B$14:$AF$554,MATCH(C5670,'PU Holds'!$B$14:$B$552,FALSE),MATCH(D5670,'PU Holds'!$B$14:$AF$14,FALSE)),0)</f>
        <v>0</v>
      </c>
      <c r="C5670" s="1165" t="str">
        <f t="shared" si="559"/>
        <v>PEXP384</v>
      </c>
      <c r="D5670" s="988" t="str">
        <f>'PU Holds'!$AB$14</f>
        <v>US Green 
16 -16</v>
      </c>
      <c r="E5670" s="1165" t="s">
        <v>27837</v>
      </c>
      <c r="F5670" s="1165" t="s">
        <v>27824</v>
      </c>
      <c r="G5670" s="1170" t="s">
        <v>27825</v>
      </c>
    </row>
    <row r="5671" spans="1:7" ht="15" customHeight="1">
      <c r="A5671" s="1165" t="str">
        <f t="shared" si="556"/>
        <v>PEXP384WHI</v>
      </c>
      <c r="B5671" s="1165">
        <f>IFERROR(INDEX('PU Holds'!$B$14:$AF$554,MATCH(C5671,'PU Holds'!$B$14:$B$552,FALSE),MATCH(D5671,'PU Holds'!$B$14:$AF$14,FALSE)),0)</f>
        <v>0</v>
      </c>
      <c r="C5671" s="1165" t="str">
        <f t="shared" si="559"/>
        <v>PEXP384</v>
      </c>
      <c r="D5671" s="988" t="str">
        <f>'PU Holds'!$AC$14</f>
        <v>White 
RAL 9010</v>
      </c>
      <c r="E5671" s="1165" t="s">
        <v>27838</v>
      </c>
      <c r="F5671" s="1165" t="s">
        <v>27824</v>
      </c>
      <c r="G5671" s="1170" t="s">
        <v>27825</v>
      </c>
    </row>
    <row r="5672" spans="1:7" ht="15" customHeight="1">
      <c r="A5672" s="1165" t="str">
        <f t="shared" si="556"/>
        <v>PEXP384PUR</v>
      </c>
      <c r="B5672" s="1165">
        <f>IFERROR(INDEX('PU Holds'!$B$14:$AF$554,MATCH(C5672,'PU Holds'!$B$14:$B$552,FALSE),MATCH(D5672,'PU Holds'!$B$14:$AF$14,FALSE)),0)</f>
        <v>0</v>
      </c>
      <c r="C5672" s="1165" t="str">
        <f t="shared" si="559"/>
        <v>PEXP384</v>
      </c>
      <c r="D5672" s="988" t="str">
        <f>'PU Holds'!$AD$14</f>
        <v>US Purple</v>
      </c>
      <c r="E5672" s="1165" t="s">
        <v>27839</v>
      </c>
      <c r="F5672" s="1165" t="s">
        <v>27824</v>
      </c>
      <c r="G5672" s="1170" t="s">
        <v>27825</v>
      </c>
    </row>
    <row r="5673" spans="1:7" ht="15" customHeight="1">
      <c r="A5673" s="1165" t="str">
        <f t="shared" si="556"/>
        <v>PEXP385YEL</v>
      </c>
      <c r="B5673" s="1165">
        <f>IFERROR(INDEX('PU Holds'!$B$14:$AF$554,MATCH(C5673,'PU Holds'!$B$14:$B$552,FALSE),MATCH(D5673,'PU Holds'!$B$14:$AF$14,FALSE)),0)</f>
        <v>0</v>
      </c>
      <c r="C5673" s="1165" t="s">
        <v>28225</v>
      </c>
      <c r="D5673" s="1168" t="str">
        <f>'PU Holds'!$M$14</f>
        <v>Yellow 
RAL 1026</v>
      </c>
      <c r="E5673" s="1165" t="s">
        <v>27823</v>
      </c>
      <c r="F5673" s="1165" t="s">
        <v>27824</v>
      </c>
      <c r="G5673" s="1170" t="s">
        <v>27825</v>
      </c>
    </row>
    <row r="5674" spans="1:7" ht="15" customHeight="1">
      <c r="A5674" s="1165" t="str">
        <f t="shared" si="556"/>
        <v>PEXP385RED</v>
      </c>
      <c r="B5674" s="1165">
        <f>IFERROR(INDEX('PU Holds'!$B$14:$AF$554,MATCH(C5674,'PU Holds'!$B$14:$B$552,FALSE),MATCH(D5674,'PU Holds'!$B$14:$AF$14,FALSE)),0)</f>
        <v>0</v>
      </c>
      <c r="C5674" s="1165" t="str">
        <f t="shared" ref="C5674:C5687" si="560">C5673</f>
        <v>PEXP385</v>
      </c>
      <c r="D5674" s="988" t="str">
        <f>'PU Holds'!$O$14</f>
        <v>Red 
RAL 3020</v>
      </c>
      <c r="E5674" s="1165" t="s">
        <v>27826</v>
      </c>
      <c r="F5674" s="1165" t="s">
        <v>27824</v>
      </c>
      <c r="G5674" s="1170" t="s">
        <v>27825</v>
      </c>
    </row>
    <row r="5675" spans="1:7" ht="15" customHeight="1">
      <c r="A5675" s="1165" t="str">
        <f t="shared" si="556"/>
        <v>PEXP385BLU</v>
      </c>
      <c r="B5675" s="1165">
        <f>IFERROR(INDEX('PU Holds'!$B$14:$AF$554,MATCH(C5675,'PU Holds'!$B$14:$B$552,FALSE),MATCH(D5675,'PU Holds'!$B$14:$AF$14,FALSE)),0)</f>
        <v>0</v>
      </c>
      <c r="C5675" s="1165" t="str">
        <f t="shared" si="560"/>
        <v>PEXP385</v>
      </c>
      <c r="D5675" s="988" t="str">
        <f>'PU Holds'!$P$14</f>
        <v>Blue 
RAL 5015</v>
      </c>
      <c r="E5675" s="1165" t="s">
        <v>27827</v>
      </c>
      <c r="F5675" s="1165" t="s">
        <v>27824</v>
      </c>
      <c r="G5675" s="1170" t="s">
        <v>27825</v>
      </c>
    </row>
    <row r="5676" spans="1:7" ht="15" customHeight="1">
      <c r="A5676" s="1165" t="str">
        <f t="shared" si="556"/>
        <v>PEXP385GRY</v>
      </c>
      <c r="B5676" s="1165">
        <f>IFERROR(INDEX('PU Holds'!$B$14:$AF$554,MATCH(C5676,'PU Holds'!$B$14:$B$552,FALSE),MATCH(D5676,'PU Holds'!$B$14:$AF$14,FALSE)),0)</f>
        <v>0</v>
      </c>
      <c r="C5676" s="1165" t="str">
        <f t="shared" si="560"/>
        <v>PEXP385</v>
      </c>
      <c r="D5676" s="988" t="str">
        <f>'PU Holds'!$Q$14</f>
        <v>Grey 
RAL 7001</v>
      </c>
      <c r="E5676" s="1165" t="s">
        <v>27828</v>
      </c>
      <c r="F5676" s="1165" t="s">
        <v>27824</v>
      </c>
      <c r="G5676" s="1170" t="s">
        <v>27825</v>
      </c>
    </row>
    <row r="5677" spans="1:7" ht="15" customHeight="1">
      <c r="A5677" s="1165" t="str">
        <f t="shared" si="556"/>
        <v>PEXP385BLK</v>
      </c>
      <c r="B5677" s="1165">
        <f>IFERROR(INDEX('PU Holds'!$B$14:$AF$554,MATCH(C5677,'PU Holds'!$B$14:$B$552,FALSE),MATCH(D5677,'PU Holds'!$B$14:$AF$14,FALSE)),0)</f>
        <v>0</v>
      </c>
      <c r="C5677" s="1165" t="str">
        <f t="shared" si="560"/>
        <v>PEXP385</v>
      </c>
      <c r="D5677" s="988" t="str">
        <f>'PU Holds'!$R$14</f>
        <v>Black 
RAL 9005</v>
      </c>
      <c r="E5677" s="1165" t="s">
        <v>27829</v>
      </c>
      <c r="F5677" s="1165" t="s">
        <v>27824</v>
      </c>
      <c r="G5677" s="1170" t="s">
        <v>27825</v>
      </c>
    </row>
    <row r="5678" spans="1:7" ht="15" customHeight="1">
      <c r="A5678" s="1165" t="str">
        <f t="shared" si="556"/>
        <v>PEXP385FLO</v>
      </c>
      <c r="B5678" s="1165">
        <f>IFERROR(INDEX('PU Holds'!$B$14:$AF$554,MATCH(C5678,'PU Holds'!$B$14:$B$552,FALSE),MATCH(D5678,'PU Holds'!$B$14:$AF$14,FALSE)),0)</f>
        <v>0</v>
      </c>
      <c r="C5678" s="1165" t="str">
        <f t="shared" si="560"/>
        <v>PEXP385</v>
      </c>
      <c r="D5678" s="988" t="str">
        <f>'PU Holds'!$S$14</f>
        <v>Fluo 
Orange</v>
      </c>
      <c r="E5678" s="1165" t="s">
        <v>27830</v>
      </c>
      <c r="F5678" s="1165" t="s">
        <v>27824</v>
      </c>
      <c r="G5678" s="1170" t="s">
        <v>27825</v>
      </c>
    </row>
    <row r="5679" spans="1:7" ht="15" customHeight="1">
      <c r="A5679" s="1165" t="str">
        <f t="shared" si="556"/>
        <v>PEXP385FLG</v>
      </c>
      <c r="B5679" s="1165">
        <f>IFERROR(INDEX('PU Holds'!$B$14:$AF$554,MATCH(C5679,'PU Holds'!$B$14:$B$552,FALSE),MATCH(D5679,'PU Holds'!$B$14:$AF$14,FALSE)),0)</f>
        <v>0</v>
      </c>
      <c r="C5679" s="1165" t="str">
        <f t="shared" si="560"/>
        <v>PEXP385</v>
      </c>
      <c r="D5679" s="988" t="str">
        <f>'PU Holds'!$T$14</f>
        <v>Fluo 
Green</v>
      </c>
      <c r="E5679" s="1165" t="s">
        <v>27831</v>
      </c>
      <c r="F5679" s="1165" t="s">
        <v>27824</v>
      </c>
      <c r="G5679" s="1170" t="s">
        <v>27825</v>
      </c>
    </row>
    <row r="5680" spans="1:7" ht="15" customHeight="1">
      <c r="A5680" s="1165" t="str">
        <f t="shared" si="556"/>
        <v>PEXP385FLP</v>
      </c>
      <c r="B5680" s="1165">
        <f>IFERROR(INDEX('PU Holds'!$B$14:$AF$554,MATCH(C5680,'PU Holds'!$B$14:$B$552,FALSE),MATCH(D5680,'PU Holds'!$B$14:$AF$14,FALSE)),0)</f>
        <v>0</v>
      </c>
      <c r="C5680" s="1165" t="str">
        <f t="shared" si="560"/>
        <v>PEXP385</v>
      </c>
      <c r="D5680" s="988" t="str">
        <f>'PU Holds'!$U$14</f>
        <v>Fluo 
Pink</v>
      </c>
      <c r="E5680" s="1165" t="s">
        <v>27832</v>
      </c>
      <c r="F5680" s="1165" t="s">
        <v>27824</v>
      </c>
      <c r="G5680" s="1170" t="s">
        <v>27825</v>
      </c>
    </row>
    <row r="5681" spans="1:7" ht="15" customHeight="1">
      <c r="A5681" s="1165" t="str">
        <f t="shared" si="556"/>
        <v>PEXP385VIO</v>
      </c>
      <c r="B5681" s="1165">
        <f>IFERROR(INDEX('PU Holds'!$B$14:$AF$554,MATCH(C5681,'PU Holds'!$B$14:$B$552,FALSE),MATCH(D5681,'PU Holds'!$B$14:$AF$14,FALSE)),0)</f>
        <v>0</v>
      </c>
      <c r="C5681" s="1165" t="str">
        <f t="shared" si="560"/>
        <v>PEXP385</v>
      </c>
      <c r="D5681" s="988" t="str">
        <f>'PU Holds'!$W$14</f>
        <v>Violet 
RAL 4008</v>
      </c>
      <c r="E5681" s="1165" t="s">
        <v>27833</v>
      </c>
      <c r="F5681" s="1165" t="s">
        <v>27824</v>
      </c>
      <c r="G5681" s="1170" t="s">
        <v>27825</v>
      </c>
    </row>
    <row r="5682" spans="1:7" ht="15" customHeight="1">
      <c r="A5682" s="1165" t="str">
        <f t="shared" si="556"/>
        <v>PEXP385MIN</v>
      </c>
      <c r="B5682" s="1165">
        <f>IFERROR(INDEX('PU Holds'!$B$14:$AF$554,MATCH(C5682,'PU Holds'!$B$14:$B$552,FALSE),MATCH(D5682,'PU Holds'!$B$14:$AF$14,FALSE)),0)</f>
        <v>0</v>
      </c>
      <c r="C5682" s="1165" t="str">
        <f t="shared" si="560"/>
        <v>PEXP385</v>
      </c>
      <c r="D5682" s="988" t="str">
        <f>'PU Holds'!$X$14</f>
        <v>Mint 
RAL 6027</v>
      </c>
      <c r="E5682" s="1165" t="s">
        <v>27834</v>
      </c>
      <c r="F5682" s="1165" t="s">
        <v>27824</v>
      </c>
      <c r="G5682" s="1170" t="s">
        <v>27825</v>
      </c>
    </row>
    <row r="5683" spans="1:7" ht="15" customHeight="1">
      <c r="A5683" s="1165" t="str">
        <f t="shared" si="556"/>
        <v>PEXP385PUK</v>
      </c>
      <c r="B5683" s="1165">
        <f>IFERROR(INDEX('PU Holds'!$B$14:$AF$554,MATCH(C5683,'PU Holds'!$B$14:$B$552,FALSE),MATCH(D5683,'PU Holds'!$B$14:$AF$14,FALSE)),0)</f>
        <v>0</v>
      </c>
      <c r="C5683" s="1165" t="str">
        <f t="shared" si="560"/>
        <v>PEXP385</v>
      </c>
      <c r="D5683" s="988" t="str">
        <f>'PU Holds'!$Z$14</f>
        <v>Green 
(Puke 16-09)</v>
      </c>
      <c r="E5683" s="1165" t="s">
        <v>27835</v>
      </c>
      <c r="F5683" s="1165" t="s">
        <v>27824</v>
      </c>
      <c r="G5683" s="1170" t="s">
        <v>27825</v>
      </c>
    </row>
    <row r="5684" spans="1:7" ht="15" customHeight="1">
      <c r="A5684" s="1165" t="str">
        <f t="shared" si="556"/>
        <v>PEXP385ORA</v>
      </c>
      <c r="B5684" s="1165">
        <f>IFERROR(INDEX('PU Holds'!$B$14:$AF$554,MATCH(C5684,'PU Holds'!$B$14:$B$552,FALSE),MATCH(D5684,'PU Holds'!$B$14:$AF$14,FALSE)),0)</f>
        <v>0</v>
      </c>
      <c r="C5684" s="1165" t="str">
        <f t="shared" si="560"/>
        <v>PEXP385</v>
      </c>
      <c r="D5684" s="988" t="str">
        <f>'PU Holds'!$AA$14</f>
        <v>US Orange
14-01</v>
      </c>
      <c r="E5684" s="1165" t="s">
        <v>27836</v>
      </c>
      <c r="F5684" s="1165" t="s">
        <v>27824</v>
      </c>
      <c r="G5684" s="1170" t="s">
        <v>27825</v>
      </c>
    </row>
    <row r="5685" spans="1:7" ht="15" customHeight="1">
      <c r="A5685" s="1165" t="str">
        <f t="shared" si="556"/>
        <v>PEXP385GRE</v>
      </c>
      <c r="B5685" s="1165">
        <f>IFERROR(INDEX('PU Holds'!$B$14:$AF$554,MATCH(C5685,'PU Holds'!$B$14:$B$552,FALSE),MATCH(D5685,'PU Holds'!$B$14:$AF$14,FALSE)),0)</f>
        <v>0</v>
      </c>
      <c r="C5685" s="1165" t="str">
        <f t="shared" si="560"/>
        <v>PEXP385</v>
      </c>
      <c r="D5685" s="988" t="str">
        <f>'PU Holds'!$AB$14</f>
        <v>US Green 
16 -16</v>
      </c>
      <c r="E5685" s="1165" t="s">
        <v>27837</v>
      </c>
      <c r="F5685" s="1165" t="s">
        <v>27824</v>
      </c>
      <c r="G5685" s="1170" t="s">
        <v>27825</v>
      </c>
    </row>
    <row r="5686" spans="1:7" ht="15" customHeight="1">
      <c r="A5686" s="1165" t="str">
        <f t="shared" si="556"/>
        <v>PEXP385WHI</v>
      </c>
      <c r="B5686" s="1165">
        <f>IFERROR(INDEX('PU Holds'!$B$14:$AF$554,MATCH(C5686,'PU Holds'!$B$14:$B$552,FALSE),MATCH(D5686,'PU Holds'!$B$14:$AF$14,FALSE)),0)</f>
        <v>0</v>
      </c>
      <c r="C5686" s="1165" t="str">
        <f t="shared" si="560"/>
        <v>PEXP385</v>
      </c>
      <c r="D5686" s="988" t="str">
        <f>'PU Holds'!$AC$14</f>
        <v>White 
RAL 9010</v>
      </c>
      <c r="E5686" s="1165" t="s">
        <v>27838</v>
      </c>
      <c r="F5686" s="1165" t="s">
        <v>27824</v>
      </c>
      <c r="G5686" s="1170" t="s">
        <v>27825</v>
      </c>
    </row>
    <row r="5687" spans="1:7" ht="15" customHeight="1">
      <c r="A5687" s="1165" t="str">
        <f t="shared" si="556"/>
        <v>PEXP385PUR</v>
      </c>
      <c r="B5687" s="1165">
        <f>IFERROR(INDEX('PU Holds'!$B$14:$AF$554,MATCH(C5687,'PU Holds'!$B$14:$B$552,FALSE),MATCH(D5687,'PU Holds'!$B$14:$AF$14,FALSE)),0)</f>
        <v>0</v>
      </c>
      <c r="C5687" s="1165" t="str">
        <f t="shared" si="560"/>
        <v>PEXP385</v>
      </c>
      <c r="D5687" s="988" t="str">
        <f>'PU Holds'!$AD$14</f>
        <v>US Purple</v>
      </c>
      <c r="E5687" s="1165" t="s">
        <v>27839</v>
      </c>
      <c r="F5687" s="1165" t="s">
        <v>27824</v>
      </c>
      <c r="G5687" s="1170" t="s">
        <v>27825</v>
      </c>
    </row>
    <row r="5688" spans="1:7" ht="15" customHeight="1">
      <c r="A5688" s="1165" t="str">
        <f t="shared" ref="A5688:A5738" si="561">CONCATENATE(C5688,E5688)</f>
        <v>PEXP386YEL</v>
      </c>
      <c r="B5688" s="1165">
        <f>IFERROR(INDEX('PU Holds'!$B$14:$AF$554,MATCH(C5688,'PU Holds'!$B$14:$B$552,FALSE),MATCH(D5688,'PU Holds'!$B$14:$AF$14,FALSE)),0)</f>
        <v>0</v>
      </c>
      <c r="C5688" s="1165" t="s">
        <v>28226</v>
      </c>
      <c r="D5688" s="1168" t="str">
        <f>'PU Holds'!$M$14</f>
        <v>Yellow 
RAL 1026</v>
      </c>
      <c r="E5688" s="1165" t="s">
        <v>27823</v>
      </c>
      <c r="F5688" s="1165" t="s">
        <v>27824</v>
      </c>
      <c r="G5688" s="1170" t="s">
        <v>27825</v>
      </c>
    </row>
    <row r="5689" spans="1:7" ht="15" customHeight="1">
      <c r="A5689" s="1165" t="str">
        <f t="shared" si="561"/>
        <v>PEXP386RED</v>
      </c>
      <c r="B5689" s="1165">
        <f>IFERROR(INDEX('PU Holds'!$B$14:$AF$554,MATCH(C5689,'PU Holds'!$B$14:$B$552,FALSE),MATCH(D5689,'PU Holds'!$B$14:$AF$14,FALSE)),0)</f>
        <v>0</v>
      </c>
      <c r="C5689" s="1165" t="str">
        <f t="shared" ref="C5689:C5702" si="562">C5688</f>
        <v>PEXP386</v>
      </c>
      <c r="D5689" s="988" t="str">
        <f>'PU Holds'!$O$14</f>
        <v>Red 
RAL 3020</v>
      </c>
      <c r="E5689" s="1165" t="s">
        <v>27826</v>
      </c>
      <c r="F5689" s="1165" t="s">
        <v>27824</v>
      </c>
      <c r="G5689" s="1170" t="s">
        <v>27825</v>
      </c>
    </row>
    <row r="5690" spans="1:7" ht="15" customHeight="1">
      <c r="A5690" s="1165" t="str">
        <f t="shared" si="561"/>
        <v>PEXP386BLU</v>
      </c>
      <c r="B5690" s="1165">
        <f>IFERROR(INDEX('PU Holds'!$B$14:$AF$554,MATCH(C5690,'PU Holds'!$B$14:$B$552,FALSE),MATCH(D5690,'PU Holds'!$B$14:$AF$14,FALSE)),0)</f>
        <v>0</v>
      </c>
      <c r="C5690" s="1165" t="str">
        <f t="shared" si="562"/>
        <v>PEXP386</v>
      </c>
      <c r="D5690" s="988" t="str">
        <f>'PU Holds'!$P$14</f>
        <v>Blue 
RAL 5015</v>
      </c>
      <c r="E5690" s="1165" t="s">
        <v>27827</v>
      </c>
      <c r="F5690" s="1165" t="s">
        <v>27824</v>
      </c>
      <c r="G5690" s="1170" t="s">
        <v>27825</v>
      </c>
    </row>
    <row r="5691" spans="1:7" ht="15" customHeight="1">
      <c r="A5691" s="1165" t="str">
        <f t="shared" si="561"/>
        <v>PEXP386GRY</v>
      </c>
      <c r="B5691" s="1165">
        <f>IFERROR(INDEX('PU Holds'!$B$14:$AF$554,MATCH(C5691,'PU Holds'!$B$14:$B$552,FALSE),MATCH(D5691,'PU Holds'!$B$14:$AF$14,FALSE)),0)</f>
        <v>0</v>
      </c>
      <c r="C5691" s="1165" t="str">
        <f t="shared" si="562"/>
        <v>PEXP386</v>
      </c>
      <c r="D5691" s="988" t="str">
        <f>'PU Holds'!$Q$14</f>
        <v>Grey 
RAL 7001</v>
      </c>
      <c r="E5691" s="1165" t="s">
        <v>27828</v>
      </c>
      <c r="F5691" s="1165" t="s">
        <v>27824</v>
      </c>
      <c r="G5691" s="1170" t="s">
        <v>27825</v>
      </c>
    </row>
    <row r="5692" spans="1:7" ht="15" customHeight="1">
      <c r="A5692" s="1165" t="str">
        <f t="shared" si="561"/>
        <v>PEXP386BLK</v>
      </c>
      <c r="B5692" s="1165">
        <f>IFERROR(INDEX('PU Holds'!$B$14:$AF$554,MATCH(C5692,'PU Holds'!$B$14:$B$552,FALSE),MATCH(D5692,'PU Holds'!$B$14:$AF$14,FALSE)),0)</f>
        <v>0</v>
      </c>
      <c r="C5692" s="1165" t="str">
        <f t="shared" si="562"/>
        <v>PEXP386</v>
      </c>
      <c r="D5692" s="988" t="str">
        <f>'PU Holds'!$R$14</f>
        <v>Black 
RAL 9005</v>
      </c>
      <c r="E5692" s="1165" t="s">
        <v>27829</v>
      </c>
      <c r="F5692" s="1165" t="s">
        <v>27824</v>
      </c>
      <c r="G5692" s="1170" t="s">
        <v>27825</v>
      </c>
    </row>
    <row r="5693" spans="1:7" ht="15" customHeight="1">
      <c r="A5693" s="1165" t="str">
        <f t="shared" si="561"/>
        <v>PEXP386FLO</v>
      </c>
      <c r="B5693" s="1165">
        <f>IFERROR(INDEX('PU Holds'!$B$14:$AF$554,MATCH(C5693,'PU Holds'!$B$14:$B$552,FALSE),MATCH(D5693,'PU Holds'!$B$14:$AF$14,FALSE)),0)</f>
        <v>0</v>
      </c>
      <c r="C5693" s="1165" t="str">
        <f t="shared" si="562"/>
        <v>PEXP386</v>
      </c>
      <c r="D5693" s="988" t="str">
        <f>'PU Holds'!$S$14</f>
        <v>Fluo 
Orange</v>
      </c>
      <c r="E5693" s="1165" t="s">
        <v>27830</v>
      </c>
      <c r="F5693" s="1165" t="s">
        <v>27824</v>
      </c>
      <c r="G5693" s="1170" t="s">
        <v>27825</v>
      </c>
    </row>
    <row r="5694" spans="1:7" ht="15" customHeight="1">
      <c r="A5694" s="1165" t="str">
        <f t="shared" si="561"/>
        <v>PEXP386FLG</v>
      </c>
      <c r="B5694" s="1165">
        <f>IFERROR(INDEX('PU Holds'!$B$14:$AF$554,MATCH(C5694,'PU Holds'!$B$14:$B$552,FALSE),MATCH(D5694,'PU Holds'!$B$14:$AF$14,FALSE)),0)</f>
        <v>0</v>
      </c>
      <c r="C5694" s="1165" t="str">
        <f t="shared" si="562"/>
        <v>PEXP386</v>
      </c>
      <c r="D5694" s="988" t="str">
        <f>'PU Holds'!$T$14</f>
        <v>Fluo 
Green</v>
      </c>
      <c r="E5694" s="1165" t="s">
        <v>27831</v>
      </c>
      <c r="F5694" s="1165" t="s">
        <v>27824</v>
      </c>
      <c r="G5694" s="1170" t="s">
        <v>27825</v>
      </c>
    </row>
    <row r="5695" spans="1:7" ht="15" customHeight="1">
      <c r="A5695" s="1165" t="str">
        <f t="shared" si="561"/>
        <v>PEXP386FLP</v>
      </c>
      <c r="B5695" s="1165">
        <f>IFERROR(INDEX('PU Holds'!$B$14:$AF$554,MATCH(C5695,'PU Holds'!$B$14:$B$552,FALSE),MATCH(D5695,'PU Holds'!$B$14:$AF$14,FALSE)),0)</f>
        <v>0</v>
      </c>
      <c r="C5695" s="1165" t="str">
        <f t="shared" si="562"/>
        <v>PEXP386</v>
      </c>
      <c r="D5695" s="988" t="str">
        <f>'PU Holds'!$U$14</f>
        <v>Fluo 
Pink</v>
      </c>
      <c r="E5695" s="1165" t="s">
        <v>27832</v>
      </c>
      <c r="F5695" s="1165" t="s">
        <v>27824</v>
      </c>
      <c r="G5695" s="1170" t="s">
        <v>27825</v>
      </c>
    </row>
    <row r="5696" spans="1:7" ht="15" customHeight="1">
      <c r="A5696" s="1165" t="str">
        <f t="shared" si="561"/>
        <v>PEXP386VIO</v>
      </c>
      <c r="B5696" s="1165">
        <f>IFERROR(INDEX('PU Holds'!$B$14:$AF$554,MATCH(C5696,'PU Holds'!$B$14:$B$552,FALSE),MATCH(D5696,'PU Holds'!$B$14:$AF$14,FALSE)),0)</f>
        <v>0</v>
      </c>
      <c r="C5696" s="1165" t="str">
        <f t="shared" si="562"/>
        <v>PEXP386</v>
      </c>
      <c r="D5696" s="988" t="str">
        <f>'PU Holds'!$W$14</f>
        <v>Violet 
RAL 4008</v>
      </c>
      <c r="E5696" s="1165" t="s">
        <v>27833</v>
      </c>
      <c r="F5696" s="1165" t="s">
        <v>27824</v>
      </c>
      <c r="G5696" s="1170" t="s">
        <v>27825</v>
      </c>
    </row>
    <row r="5697" spans="1:7" ht="15" customHeight="1">
      <c r="A5697" s="1165" t="str">
        <f t="shared" si="561"/>
        <v>PEXP386MIN</v>
      </c>
      <c r="B5697" s="1165">
        <f>IFERROR(INDEX('PU Holds'!$B$14:$AF$554,MATCH(C5697,'PU Holds'!$B$14:$B$552,FALSE),MATCH(D5697,'PU Holds'!$B$14:$AF$14,FALSE)),0)</f>
        <v>0</v>
      </c>
      <c r="C5697" s="1165" t="str">
        <f t="shared" si="562"/>
        <v>PEXP386</v>
      </c>
      <c r="D5697" s="988" t="str">
        <f>'PU Holds'!$X$14</f>
        <v>Mint 
RAL 6027</v>
      </c>
      <c r="E5697" s="1165" t="s">
        <v>27834</v>
      </c>
      <c r="F5697" s="1165" t="s">
        <v>27824</v>
      </c>
      <c r="G5697" s="1170" t="s">
        <v>27825</v>
      </c>
    </row>
    <row r="5698" spans="1:7" ht="15" customHeight="1">
      <c r="A5698" s="1165" t="str">
        <f t="shared" si="561"/>
        <v>PEXP386PUK</v>
      </c>
      <c r="B5698" s="1165">
        <f>IFERROR(INDEX('PU Holds'!$B$14:$AF$554,MATCH(C5698,'PU Holds'!$B$14:$B$552,FALSE),MATCH(D5698,'PU Holds'!$B$14:$AF$14,FALSE)),0)</f>
        <v>0</v>
      </c>
      <c r="C5698" s="1165" t="str">
        <f t="shared" si="562"/>
        <v>PEXP386</v>
      </c>
      <c r="D5698" s="988" t="str">
        <f>'PU Holds'!$Z$14</f>
        <v>Green 
(Puke 16-09)</v>
      </c>
      <c r="E5698" s="1165" t="s">
        <v>27835</v>
      </c>
      <c r="F5698" s="1165" t="s">
        <v>27824</v>
      </c>
      <c r="G5698" s="1170" t="s">
        <v>27825</v>
      </c>
    </row>
    <row r="5699" spans="1:7" ht="15" customHeight="1">
      <c r="A5699" s="1165" t="str">
        <f t="shared" si="561"/>
        <v>PEXP386ORA</v>
      </c>
      <c r="B5699" s="1165">
        <f>IFERROR(INDEX('PU Holds'!$B$14:$AF$554,MATCH(C5699,'PU Holds'!$B$14:$B$552,FALSE),MATCH(D5699,'PU Holds'!$B$14:$AF$14,FALSE)),0)</f>
        <v>0</v>
      </c>
      <c r="C5699" s="1165" t="str">
        <f t="shared" si="562"/>
        <v>PEXP386</v>
      </c>
      <c r="D5699" s="988" t="str">
        <f>'PU Holds'!$AA$14</f>
        <v>US Orange
14-01</v>
      </c>
      <c r="E5699" s="1165" t="s">
        <v>27836</v>
      </c>
      <c r="F5699" s="1165" t="s">
        <v>27824</v>
      </c>
      <c r="G5699" s="1170" t="s">
        <v>27825</v>
      </c>
    </row>
    <row r="5700" spans="1:7" ht="15" customHeight="1">
      <c r="A5700" s="1165" t="str">
        <f t="shared" si="561"/>
        <v>PEXP386GRE</v>
      </c>
      <c r="B5700" s="1165">
        <f>IFERROR(INDEX('PU Holds'!$B$14:$AF$554,MATCH(C5700,'PU Holds'!$B$14:$B$552,FALSE),MATCH(D5700,'PU Holds'!$B$14:$AF$14,FALSE)),0)</f>
        <v>0</v>
      </c>
      <c r="C5700" s="1165" t="str">
        <f t="shared" si="562"/>
        <v>PEXP386</v>
      </c>
      <c r="D5700" s="988" t="str">
        <f>'PU Holds'!$AB$14</f>
        <v>US Green 
16 -16</v>
      </c>
      <c r="E5700" s="1165" t="s">
        <v>27837</v>
      </c>
      <c r="F5700" s="1165" t="s">
        <v>27824</v>
      </c>
      <c r="G5700" s="1170" t="s">
        <v>27825</v>
      </c>
    </row>
    <row r="5701" spans="1:7" ht="15" customHeight="1">
      <c r="A5701" s="1165" t="str">
        <f t="shared" si="561"/>
        <v>PEXP386WHI</v>
      </c>
      <c r="B5701" s="1165">
        <f>IFERROR(INDEX('PU Holds'!$B$14:$AF$554,MATCH(C5701,'PU Holds'!$B$14:$B$552,FALSE),MATCH(D5701,'PU Holds'!$B$14:$AF$14,FALSE)),0)</f>
        <v>0</v>
      </c>
      <c r="C5701" s="1165" t="str">
        <f t="shared" si="562"/>
        <v>PEXP386</v>
      </c>
      <c r="D5701" s="988" t="str">
        <f>'PU Holds'!$AC$14</f>
        <v>White 
RAL 9010</v>
      </c>
      <c r="E5701" s="1165" t="s">
        <v>27838</v>
      </c>
      <c r="F5701" s="1165" t="s">
        <v>27824</v>
      </c>
      <c r="G5701" s="1170" t="s">
        <v>27825</v>
      </c>
    </row>
    <row r="5702" spans="1:7" ht="15" customHeight="1">
      <c r="A5702" s="1165" t="str">
        <f t="shared" si="561"/>
        <v>PEXP386PUR</v>
      </c>
      <c r="B5702" s="1165">
        <f>IFERROR(INDEX('PU Holds'!$B$14:$AF$554,MATCH(C5702,'PU Holds'!$B$14:$B$552,FALSE),MATCH(D5702,'PU Holds'!$B$14:$AF$14,FALSE)),0)</f>
        <v>0</v>
      </c>
      <c r="C5702" s="1165" t="str">
        <f t="shared" si="562"/>
        <v>PEXP386</v>
      </c>
      <c r="D5702" s="988" t="str">
        <f>'PU Holds'!$AD$14</f>
        <v>US Purple</v>
      </c>
      <c r="E5702" s="1165" t="s">
        <v>27839</v>
      </c>
      <c r="F5702" s="1165" t="s">
        <v>27824</v>
      </c>
      <c r="G5702" s="1170" t="s">
        <v>27825</v>
      </c>
    </row>
    <row r="5703" spans="1:7" ht="15" customHeight="1">
      <c r="A5703" s="1165" t="str">
        <f t="shared" si="561"/>
        <v>PEXP387YEL</v>
      </c>
      <c r="B5703" s="1165">
        <f>IFERROR(INDEX('PU Holds'!$B$14:$AF$554,MATCH(C5703,'PU Holds'!$B$14:$B$552,FALSE),MATCH(D5703,'PU Holds'!$B$14:$AF$14,FALSE)),0)</f>
        <v>0</v>
      </c>
      <c r="C5703" s="1165" t="s">
        <v>28227</v>
      </c>
      <c r="D5703" s="1168" t="str">
        <f>'PU Holds'!$M$14</f>
        <v>Yellow 
RAL 1026</v>
      </c>
      <c r="E5703" s="1165" t="s">
        <v>27823</v>
      </c>
      <c r="F5703" s="1165" t="s">
        <v>27824</v>
      </c>
      <c r="G5703" s="1170" t="s">
        <v>27825</v>
      </c>
    </row>
    <row r="5704" spans="1:7" ht="15" customHeight="1">
      <c r="A5704" s="1165" t="str">
        <f t="shared" si="561"/>
        <v>PEXP387RED</v>
      </c>
      <c r="B5704" s="1165">
        <f>IFERROR(INDEX('PU Holds'!$B$14:$AF$554,MATCH(C5704,'PU Holds'!$B$14:$B$552,FALSE),MATCH(D5704,'PU Holds'!$B$14:$AF$14,FALSE)),0)</f>
        <v>0</v>
      </c>
      <c r="C5704" s="1165" t="str">
        <f t="shared" ref="C5704:C5717" si="563">C5703</f>
        <v>PEXP387</v>
      </c>
      <c r="D5704" s="988" t="str">
        <f>'PU Holds'!$O$14</f>
        <v>Red 
RAL 3020</v>
      </c>
      <c r="E5704" s="1165" t="s">
        <v>27826</v>
      </c>
      <c r="F5704" s="1165" t="s">
        <v>27824</v>
      </c>
      <c r="G5704" s="1170" t="s">
        <v>27825</v>
      </c>
    </row>
    <row r="5705" spans="1:7" ht="15" customHeight="1">
      <c r="A5705" s="1165" t="str">
        <f t="shared" si="561"/>
        <v>PEXP387BLU</v>
      </c>
      <c r="B5705" s="1165">
        <f>IFERROR(INDEX('PU Holds'!$B$14:$AF$554,MATCH(C5705,'PU Holds'!$B$14:$B$552,FALSE),MATCH(D5705,'PU Holds'!$B$14:$AF$14,FALSE)),0)</f>
        <v>0</v>
      </c>
      <c r="C5705" s="1165" t="str">
        <f t="shared" si="563"/>
        <v>PEXP387</v>
      </c>
      <c r="D5705" s="988" t="str">
        <f>'PU Holds'!$P$14</f>
        <v>Blue 
RAL 5015</v>
      </c>
      <c r="E5705" s="1165" t="s">
        <v>27827</v>
      </c>
      <c r="F5705" s="1165" t="s">
        <v>27824</v>
      </c>
      <c r="G5705" s="1170" t="s">
        <v>27825</v>
      </c>
    </row>
    <row r="5706" spans="1:7" ht="15" customHeight="1">
      <c r="A5706" s="1165" t="str">
        <f t="shared" si="561"/>
        <v>PEXP387GRY</v>
      </c>
      <c r="B5706" s="1165">
        <f>IFERROR(INDEX('PU Holds'!$B$14:$AF$554,MATCH(C5706,'PU Holds'!$B$14:$B$552,FALSE),MATCH(D5706,'PU Holds'!$B$14:$AF$14,FALSE)),0)</f>
        <v>0</v>
      </c>
      <c r="C5706" s="1165" t="str">
        <f t="shared" si="563"/>
        <v>PEXP387</v>
      </c>
      <c r="D5706" s="988" t="str">
        <f>'PU Holds'!$Q$14</f>
        <v>Grey 
RAL 7001</v>
      </c>
      <c r="E5706" s="1165" t="s">
        <v>27828</v>
      </c>
      <c r="F5706" s="1165" t="s">
        <v>27824</v>
      </c>
      <c r="G5706" s="1170" t="s">
        <v>27825</v>
      </c>
    </row>
    <row r="5707" spans="1:7" ht="15" customHeight="1">
      <c r="A5707" s="1165" t="str">
        <f t="shared" si="561"/>
        <v>PEXP387BLK</v>
      </c>
      <c r="B5707" s="1165">
        <f>IFERROR(INDEX('PU Holds'!$B$14:$AF$554,MATCH(C5707,'PU Holds'!$B$14:$B$552,FALSE),MATCH(D5707,'PU Holds'!$B$14:$AF$14,FALSE)),0)</f>
        <v>0</v>
      </c>
      <c r="C5707" s="1165" t="str">
        <f t="shared" si="563"/>
        <v>PEXP387</v>
      </c>
      <c r="D5707" s="988" t="str">
        <f>'PU Holds'!$R$14</f>
        <v>Black 
RAL 9005</v>
      </c>
      <c r="E5707" s="1165" t="s">
        <v>27829</v>
      </c>
      <c r="F5707" s="1165" t="s">
        <v>27824</v>
      </c>
      <c r="G5707" s="1170" t="s">
        <v>27825</v>
      </c>
    </row>
    <row r="5708" spans="1:7" ht="15" customHeight="1">
      <c r="A5708" s="1165" t="str">
        <f t="shared" si="561"/>
        <v>PEXP387FLO</v>
      </c>
      <c r="B5708" s="1165">
        <f>IFERROR(INDEX('PU Holds'!$B$14:$AF$554,MATCH(C5708,'PU Holds'!$B$14:$B$552,FALSE),MATCH(D5708,'PU Holds'!$B$14:$AF$14,FALSE)),0)</f>
        <v>0</v>
      </c>
      <c r="C5708" s="1165" t="str">
        <f t="shared" si="563"/>
        <v>PEXP387</v>
      </c>
      <c r="D5708" s="988" t="str">
        <f>'PU Holds'!$S$14</f>
        <v>Fluo 
Orange</v>
      </c>
      <c r="E5708" s="1165" t="s">
        <v>27830</v>
      </c>
      <c r="F5708" s="1165" t="s">
        <v>27824</v>
      </c>
      <c r="G5708" s="1170" t="s">
        <v>27825</v>
      </c>
    </row>
    <row r="5709" spans="1:7" ht="15" customHeight="1">
      <c r="A5709" s="1165" t="str">
        <f t="shared" si="561"/>
        <v>PEXP387FLG</v>
      </c>
      <c r="B5709" s="1165">
        <f>IFERROR(INDEX('PU Holds'!$B$14:$AF$554,MATCH(C5709,'PU Holds'!$B$14:$B$552,FALSE),MATCH(D5709,'PU Holds'!$B$14:$AF$14,FALSE)),0)</f>
        <v>0</v>
      </c>
      <c r="C5709" s="1165" t="str">
        <f t="shared" si="563"/>
        <v>PEXP387</v>
      </c>
      <c r="D5709" s="988" t="str">
        <f>'PU Holds'!$T$14</f>
        <v>Fluo 
Green</v>
      </c>
      <c r="E5709" s="1165" t="s">
        <v>27831</v>
      </c>
      <c r="F5709" s="1165" t="s">
        <v>27824</v>
      </c>
      <c r="G5709" s="1170" t="s">
        <v>27825</v>
      </c>
    </row>
    <row r="5710" spans="1:7" ht="15" customHeight="1">
      <c r="A5710" s="1165" t="str">
        <f t="shared" si="561"/>
        <v>PEXP387FLP</v>
      </c>
      <c r="B5710" s="1165">
        <f>IFERROR(INDEX('PU Holds'!$B$14:$AF$554,MATCH(C5710,'PU Holds'!$B$14:$B$552,FALSE),MATCH(D5710,'PU Holds'!$B$14:$AF$14,FALSE)),0)</f>
        <v>0</v>
      </c>
      <c r="C5710" s="1165" t="str">
        <f t="shared" si="563"/>
        <v>PEXP387</v>
      </c>
      <c r="D5710" s="988" t="str">
        <f>'PU Holds'!$U$14</f>
        <v>Fluo 
Pink</v>
      </c>
      <c r="E5710" s="1165" t="s">
        <v>27832</v>
      </c>
      <c r="F5710" s="1165" t="s">
        <v>27824</v>
      </c>
      <c r="G5710" s="1170" t="s">
        <v>27825</v>
      </c>
    </row>
    <row r="5711" spans="1:7" ht="15" customHeight="1">
      <c r="A5711" s="1165" t="str">
        <f t="shared" si="561"/>
        <v>PEXP387VIO</v>
      </c>
      <c r="B5711" s="1165">
        <f>IFERROR(INDEX('PU Holds'!$B$14:$AF$554,MATCH(C5711,'PU Holds'!$B$14:$B$552,FALSE),MATCH(D5711,'PU Holds'!$B$14:$AF$14,FALSE)),0)</f>
        <v>0</v>
      </c>
      <c r="C5711" s="1165" t="str">
        <f t="shared" si="563"/>
        <v>PEXP387</v>
      </c>
      <c r="D5711" s="988" t="str">
        <f>'PU Holds'!$W$14</f>
        <v>Violet 
RAL 4008</v>
      </c>
      <c r="E5711" s="1165" t="s">
        <v>27833</v>
      </c>
      <c r="F5711" s="1165" t="s">
        <v>27824</v>
      </c>
      <c r="G5711" s="1170" t="s">
        <v>27825</v>
      </c>
    </row>
    <row r="5712" spans="1:7" ht="15" customHeight="1">
      <c r="A5712" s="1165" t="str">
        <f t="shared" si="561"/>
        <v>PEXP387MIN</v>
      </c>
      <c r="B5712" s="1165">
        <f>IFERROR(INDEX('PU Holds'!$B$14:$AF$554,MATCH(C5712,'PU Holds'!$B$14:$B$552,FALSE),MATCH(D5712,'PU Holds'!$B$14:$AF$14,FALSE)),0)</f>
        <v>0</v>
      </c>
      <c r="C5712" s="1165" t="str">
        <f t="shared" si="563"/>
        <v>PEXP387</v>
      </c>
      <c r="D5712" s="988" t="str">
        <f>'PU Holds'!$X$14</f>
        <v>Mint 
RAL 6027</v>
      </c>
      <c r="E5712" s="1165" t="s">
        <v>27834</v>
      </c>
      <c r="F5712" s="1165" t="s">
        <v>27824</v>
      </c>
      <c r="G5712" s="1170" t="s">
        <v>27825</v>
      </c>
    </row>
    <row r="5713" spans="1:7" ht="15" customHeight="1">
      <c r="A5713" s="1165" t="str">
        <f t="shared" si="561"/>
        <v>PEXP387PUK</v>
      </c>
      <c r="B5713" s="1165">
        <f>IFERROR(INDEX('PU Holds'!$B$14:$AF$554,MATCH(C5713,'PU Holds'!$B$14:$B$552,FALSE),MATCH(D5713,'PU Holds'!$B$14:$AF$14,FALSE)),0)</f>
        <v>0</v>
      </c>
      <c r="C5713" s="1165" t="str">
        <f t="shared" si="563"/>
        <v>PEXP387</v>
      </c>
      <c r="D5713" s="988" t="str">
        <f>'PU Holds'!$Z$14</f>
        <v>Green 
(Puke 16-09)</v>
      </c>
      <c r="E5713" s="1165" t="s">
        <v>27835</v>
      </c>
      <c r="F5713" s="1165" t="s">
        <v>27824</v>
      </c>
      <c r="G5713" s="1170" t="s">
        <v>27825</v>
      </c>
    </row>
    <row r="5714" spans="1:7" ht="15" customHeight="1">
      <c r="A5714" s="1165" t="str">
        <f t="shared" si="561"/>
        <v>PEXP387ORA</v>
      </c>
      <c r="B5714" s="1165">
        <f>IFERROR(INDEX('PU Holds'!$B$14:$AF$554,MATCH(C5714,'PU Holds'!$B$14:$B$552,FALSE),MATCH(D5714,'PU Holds'!$B$14:$AF$14,FALSE)),0)</f>
        <v>0</v>
      </c>
      <c r="C5714" s="1165" t="str">
        <f t="shared" si="563"/>
        <v>PEXP387</v>
      </c>
      <c r="D5714" s="988" t="str">
        <f>'PU Holds'!$AA$14</f>
        <v>US Orange
14-01</v>
      </c>
      <c r="E5714" s="1165" t="s">
        <v>27836</v>
      </c>
      <c r="F5714" s="1165" t="s">
        <v>27824</v>
      </c>
      <c r="G5714" s="1170" t="s">
        <v>27825</v>
      </c>
    </row>
    <row r="5715" spans="1:7" ht="15" customHeight="1">
      <c r="A5715" s="1165" t="str">
        <f t="shared" si="561"/>
        <v>PEXP387GRE</v>
      </c>
      <c r="B5715" s="1165">
        <f>IFERROR(INDEX('PU Holds'!$B$14:$AF$554,MATCH(C5715,'PU Holds'!$B$14:$B$552,FALSE),MATCH(D5715,'PU Holds'!$B$14:$AF$14,FALSE)),0)</f>
        <v>0</v>
      </c>
      <c r="C5715" s="1165" t="str">
        <f t="shared" si="563"/>
        <v>PEXP387</v>
      </c>
      <c r="D5715" s="988" t="str">
        <f>'PU Holds'!$AB$14</f>
        <v>US Green 
16 -16</v>
      </c>
      <c r="E5715" s="1165" t="s">
        <v>27837</v>
      </c>
      <c r="F5715" s="1165" t="s">
        <v>27824</v>
      </c>
      <c r="G5715" s="1170" t="s">
        <v>27825</v>
      </c>
    </row>
    <row r="5716" spans="1:7" ht="15" customHeight="1">
      <c r="A5716" s="1165" t="str">
        <f t="shared" si="561"/>
        <v>PEXP387WHI</v>
      </c>
      <c r="B5716" s="1165">
        <f>IFERROR(INDEX('PU Holds'!$B$14:$AF$554,MATCH(C5716,'PU Holds'!$B$14:$B$552,FALSE),MATCH(D5716,'PU Holds'!$B$14:$AF$14,FALSE)),0)</f>
        <v>0</v>
      </c>
      <c r="C5716" s="1165" t="str">
        <f t="shared" si="563"/>
        <v>PEXP387</v>
      </c>
      <c r="D5716" s="988" t="str">
        <f>'PU Holds'!$AC$14</f>
        <v>White 
RAL 9010</v>
      </c>
      <c r="E5716" s="1165" t="s">
        <v>27838</v>
      </c>
      <c r="F5716" s="1165" t="s">
        <v>27824</v>
      </c>
      <c r="G5716" s="1170" t="s">
        <v>27825</v>
      </c>
    </row>
    <row r="5717" spans="1:7" ht="15" customHeight="1">
      <c r="A5717" s="1165" t="str">
        <f t="shared" si="561"/>
        <v>PEXP387PUR</v>
      </c>
      <c r="B5717" s="1165">
        <f>IFERROR(INDEX('PU Holds'!$B$14:$AF$554,MATCH(C5717,'PU Holds'!$B$14:$B$552,FALSE),MATCH(D5717,'PU Holds'!$B$14:$AF$14,FALSE)),0)</f>
        <v>0</v>
      </c>
      <c r="C5717" s="1165" t="str">
        <f t="shared" si="563"/>
        <v>PEXP387</v>
      </c>
      <c r="D5717" s="988" t="str">
        <f>'PU Holds'!$AD$14</f>
        <v>US Purple</v>
      </c>
      <c r="E5717" s="1165" t="s">
        <v>27839</v>
      </c>
      <c r="F5717" s="1165" t="s">
        <v>27824</v>
      </c>
      <c r="G5717" s="1170" t="s">
        <v>27825</v>
      </c>
    </row>
    <row r="5718" spans="1:7" ht="15" customHeight="1">
      <c r="A5718" s="1165" t="str">
        <f t="shared" si="561"/>
        <v>PEXP388YEL</v>
      </c>
      <c r="B5718" s="1165">
        <f>IFERROR(INDEX('PU Holds'!$B$14:$AF$554,MATCH(C5718,'PU Holds'!$B$14:$B$552,FALSE),MATCH(D5718,'PU Holds'!$B$14:$AF$14,FALSE)),0)</f>
        <v>0</v>
      </c>
      <c r="C5718" s="1165" t="s">
        <v>28228</v>
      </c>
      <c r="D5718" s="1168" t="str">
        <f>'PU Holds'!$M$14</f>
        <v>Yellow 
RAL 1026</v>
      </c>
      <c r="E5718" s="1165" t="s">
        <v>27823</v>
      </c>
      <c r="F5718" s="1165" t="s">
        <v>27824</v>
      </c>
      <c r="G5718" s="1170" t="s">
        <v>27825</v>
      </c>
    </row>
    <row r="5719" spans="1:7" ht="15" customHeight="1">
      <c r="A5719" s="1165" t="str">
        <f t="shared" si="561"/>
        <v>PEXP388RED</v>
      </c>
      <c r="B5719" s="1165">
        <f>IFERROR(INDEX('PU Holds'!$B$14:$AF$554,MATCH(C5719,'PU Holds'!$B$14:$B$552,FALSE),MATCH(D5719,'PU Holds'!$B$14:$AF$14,FALSE)),0)</f>
        <v>0</v>
      </c>
      <c r="C5719" s="1165" t="str">
        <f t="shared" ref="C5719:C5732" si="564">C5718</f>
        <v>PEXP388</v>
      </c>
      <c r="D5719" s="988" t="str">
        <f>'PU Holds'!$O$14</f>
        <v>Red 
RAL 3020</v>
      </c>
      <c r="E5719" s="1165" t="s">
        <v>27826</v>
      </c>
      <c r="F5719" s="1165" t="s">
        <v>27824</v>
      </c>
      <c r="G5719" s="1170" t="s">
        <v>27825</v>
      </c>
    </row>
    <row r="5720" spans="1:7" ht="15" customHeight="1">
      <c r="A5720" s="1165" t="str">
        <f t="shared" si="561"/>
        <v>PEXP388BLU</v>
      </c>
      <c r="B5720" s="1165">
        <f>IFERROR(INDEX('PU Holds'!$B$14:$AF$554,MATCH(C5720,'PU Holds'!$B$14:$B$552,FALSE),MATCH(D5720,'PU Holds'!$B$14:$AF$14,FALSE)),0)</f>
        <v>0</v>
      </c>
      <c r="C5720" s="1165" t="str">
        <f t="shared" si="564"/>
        <v>PEXP388</v>
      </c>
      <c r="D5720" s="988" t="str">
        <f>'PU Holds'!$P$14</f>
        <v>Blue 
RAL 5015</v>
      </c>
      <c r="E5720" s="1165" t="s">
        <v>27827</v>
      </c>
      <c r="F5720" s="1165" t="s">
        <v>27824</v>
      </c>
      <c r="G5720" s="1170" t="s">
        <v>27825</v>
      </c>
    </row>
    <row r="5721" spans="1:7" ht="15" customHeight="1">
      <c r="A5721" s="1165" t="str">
        <f t="shared" si="561"/>
        <v>PEXP388GRY</v>
      </c>
      <c r="B5721" s="1165">
        <f>IFERROR(INDEX('PU Holds'!$B$14:$AF$554,MATCH(C5721,'PU Holds'!$B$14:$B$552,FALSE),MATCH(D5721,'PU Holds'!$B$14:$AF$14,FALSE)),0)</f>
        <v>0</v>
      </c>
      <c r="C5721" s="1165" t="str">
        <f t="shared" si="564"/>
        <v>PEXP388</v>
      </c>
      <c r="D5721" s="988" t="str">
        <f>'PU Holds'!$Q$14</f>
        <v>Grey 
RAL 7001</v>
      </c>
      <c r="E5721" s="1165" t="s">
        <v>27828</v>
      </c>
      <c r="F5721" s="1165" t="s">
        <v>27824</v>
      </c>
      <c r="G5721" s="1170" t="s">
        <v>27825</v>
      </c>
    </row>
    <row r="5722" spans="1:7" ht="15" customHeight="1">
      <c r="A5722" s="1165" t="str">
        <f t="shared" si="561"/>
        <v>PEXP388BLK</v>
      </c>
      <c r="B5722" s="1165">
        <f>IFERROR(INDEX('PU Holds'!$B$14:$AF$554,MATCH(C5722,'PU Holds'!$B$14:$B$552,FALSE),MATCH(D5722,'PU Holds'!$B$14:$AF$14,FALSE)),0)</f>
        <v>0</v>
      </c>
      <c r="C5722" s="1165" t="str">
        <f t="shared" si="564"/>
        <v>PEXP388</v>
      </c>
      <c r="D5722" s="988" t="str">
        <f>'PU Holds'!$R$14</f>
        <v>Black 
RAL 9005</v>
      </c>
      <c r="E5722" s="1165" t="s">
        <v>27829</v>
      </c>
      <c r="F5722" s="1165" t="s">
        <v>27824</v>
      </c>
      <c r="G5722" s="1170" t="s">
        <v>27825</v>
      </c>
    </row>
    <row r="5723" spans="1:7" ht="15" customHeight="1">
      <c r="A5723" s="1165" t="str">
        <f t="shared" si="561"/>
        <v>PEXP388FLO</v>
      </c>
      <c r="B5723" s="1165">
        <f>IFERROR(INDEX('PU Holds'!$B$14:$AF$554,MATCH(C5723,'PU Holds'!$B$14:$B$552,FALSE),MATCH(D5723,'PU Holds'!$B$14:$AF$14,FALSE)),0)</f>
        <v>0</v>
      </c>
      <c r="C5723" s="1165" t="str">
        <f t="shared" si="564"/>
        <v>PEXP388</v>
      </c>
      <c r="D5723" s="988" t="str">
        <f>'PU Holds'!$S$14</f>
        <v>Fluo 
Orange</v>
      </c>
      <c r="E5723" s="1165" t="s">
        <v>27830</v>
      </c>
      <c r="F5723" s="1165" t="s">
        <v>27824</v>
      </c>
      <c r="G5723" s="1170" t="s">
        <v>27825</v>
      </c>
    </row>
    <row r="5724" spans="1:7" ht="15" customHeight="1">
      <c r="A5724" s="1165" t="str">
        <f t="shared" si="561"/>
        <v>PEXP388FLG</v>
      </c>
      <c r="B5724" s="1165">
        <f>IFERROR(INDEX('PU Holds'!$B$14:$AF$554,MATCH(C5724,'PU Holds'!$B$14:$B$552,FALSE),MATCH(D5724,'PU Holds'!$B$14:$AF$14,FALSE)),0)</f>
        <v>0</v>
      </c>
      <c r="C5724" s="1165" t="str">
        <f t="shared" si="564"/>
        <v>PEXP388</v>
      </c>
      <c r="D5724" s="988" t="str">
        <f>'PU Holds'!$T$14</f>
        <v>Fluo 
Green</v>
      </c>
      <c r="E5724" s="1165" t="s">
        <v>27831</v>
      </c>
      <c r="F5724" s="1165" t="s">
        <v>27824</v>
      </c>
      <c r="G5724" s="1170" t="s">
        <v>27825</v>
      </c>
    </row>
    <row r="5725" spans="1:7" ht="15" customHeight="1">
      <c r="A5725" s="1165" t="str">
        <f t="shared" si="561"/>
        <v>PEXP388FLP</v>
      </c>
      <c r="B5725" s="1165">
        <f>IFERROR(INDEX('PU Holds'!$B$14:$AF$554,MATCH(C5725,'PU Holds'!$B$14:$B$552,FALSE),MATCH(D5725,'PU Holds'!$B$14:$AF$14,FALSE)),0)</f>
        <v>0</v>
      </c>
      <c r="C5725" s="1165" t="str">
        <f t="shared" si="564"/>
        <v>PEXP388</v>
      </c>
      <c r="D5725" s="988" t="str">
        <f>'PU Holds'!$U$14</f>
        <v>Fluo 
Pink</v>
      </c>
      <c r="E5725" s="1165" t="s">
        <v>27832</v>
      </c>
      <c r="F5725" s="1165" t="s">
        <v>27824</v>
      </c>
      <c r="G5725" s="1170" t="s">
        <v>27825</v>
      </c>
    </row>
    <row r="5726" spans="1:7" ht="15" customHeight="1">
      <c r="A5726" s="1165" t="str">
        <f t="shared" si="561"/>
        <v>PEXP388VIO</v>
      </c>
      <c r="B5726" s="1165">
        <f>IFERROR(INDEX('PU Holds'!$B$14:$AF$554,MATCH(C5726,'PU Holds'!$B$14:$B$552,FALSE),MATCH(D5726,'PU Holds'!$B$14:$AF$14,FALSE)),0)</f>
        <v>0</v>
      </c>
      <c r="C5726" s="1165" t="str">
        <f t="shared" si="564"/>
        <v>PEXP388</v>
      </c>
      <c r="D5726" s="988" t="str">
        <f>'PU Holds'!$W$14</f>
        <v>Violet 
RAL 4008</v>
      </c>
      <c r="E5726" s="1165" t="s">
        <v>27833</v>
      </c>
      <c r="F5726" s="1165" t="s">
        <v>27824</v>
      </c>
      <c r="G5726" s="1170" t="s">
        <v>27825</v>
      </c>
    </row>
    <row r="5727" spans="1:7" ht="15" customHeight="1">
      <c r="A5727" s="1165" t="str">
        <f t="shared" si="561"/>
        <v>PEXP388MIN</v>
      </c>
      <c r="B5727" s="1165">
        <f>IFERROR(INDEX('PU Holds'!$B$14:$AF$554,MATCH(C5727,'PU Holds'!$B$14:$B$552,FALSE),MATCH(D5727,'PU Holds'!$B$14:$AF$14,FALSE)),0)</f>
        <v>0</v>
      </c>
      <c r="C5727" s="1165" t="str">
        <f t="shared" si="564"/>
        <v>PEXP388</v>
      </c>
      <c r="D5727" s="988" t="str">
        <f>'PU Holds'!$X$14</f>
        <v>Mint 
RAL 6027</v>
      </c>
      <c r="E5727" s="1165" t="s">
        <v>27834</v>
      </c>
      <c r="F5727" s="1165" t="s">
        <v>27824</v>
      </c>
      <c r="G5727" s="1170" t="s">
        <v>27825</v>
      </c>
    </row>
    <row r="5728" spans="1:7" ht="15" customHeight="1">
      <c r="A5728" s="1165" t="str">
        <f t="shared" si="561"/>
        <v>PEXP388PUK</v>
      </c>
      <c r="B5728" s="1165">
        <f>IFERROR(INDEX('PU Holds'!$B$14:$AF$554,MATCH(C5728,'PU Holds'!$B$14:$B$552,FALSE),MATCH(D5728,'PU Holds'!$B$14:$AF$14,FALSE)),0)</f>
        <v>0</v>
      </c>
      <c r="C5728" s="1165" t="str">
        <f t="shared" si="564"/>
        <v>PEXP388</v>
      </c>
      <c r="D5728" s="988" t="str">
        <f>'PU Holds'!$Z$14</f>
        <v>Green 
(Puke 16-09)</v>
      </c>
      <c r="E5728" s="1165" t="s">
        <v>27835</v>
      </c>
      <c r="F5728" s="1165" t="s">
        <v>27824</v>
      </c>
      <c r="G5728" s="1170" t="s">
        <v>27825</v>
      </c>
    </row>
    <row r="5729" spans="1:7" ht="15" customHeight="1">
      <c r="A5729" s="1165" t="str">
        <f t="shared" si="561"/>
        <v>PEXP388ORA</v>
      </c>
      <c r="B5729" s="1165">
        <f>IFERROR(INDEX('PU Holds'!$B$14:$AF$554,MATCH(C5729,'PU Holds'!$B$14:$B$552,FALSE),MATCH(D5729,'PU Holds'!$B$14:$AF$14,FALSE)),0)</f>
        <v>0</v>
      </c>
      <c r="C5729" s="1165" t="str">
        <f t="shared" si="564"/>
        <v>PEXP388</v>
      </c>
      <c r="D5729" s="988" t="str">
        <f>'PU Holds'!$AA$14</f>
        <v>US Orange
14-01</v>
      </c>
      <c r="E5729" s="1165" t="s">
        <v>27836</v>
      </c>
      <c r="F5729" s="1165" t="s">
        <v>27824</v>
      </c>
      <c r="G5729" s="1170" t="s">
        <v>27825</v>
      </c>
    </row>
    <row r="5730" spans="1:7" ht="15" customHeight="1">
      <c r="A5730" s="1165" t="str">
        <f t="shared" si="561"/>
        <v>PEXP388GRE</v>
      </c>
      <c r="B5730" s="1165">
        <f>IFERROR(INDEX('PU Holds'!$B$14:$AF$554,MATCH(C5730,'PU Holds'!$B$14:$B$552,FALSE),MATCH(D5730,'PU Holds'!$B$14:$AF$14,FALSE)),0)</f>
        <v>0</v>
      </c>
      <c r="C5730" s="1165" t="str">
        <f t="shared" si="564"/>
        <v>PEXP388</v>
      </c>
      <c r="D5730" s="988" t="str">
        <f>'PU Holds'!$AB$14</f>
        <v>US Green 
16 -16</v>
      </c>
      <c r="E5730" s="1165" t="s">
        <v>27837</v>
      </c>
      <c r="F5730" s="1165" t="s">
        <v>27824</v>
      </c>
      <c r="G5730" s="1170" t="s">
        <v>27825</v>
      </c>
    </row>
    <row r="5731" spans="1:7" ht="15" customHeight="1">
      <c r="A5731" s="1165" t="str">
        <f t="shared" si="561"/>
        <v>PEXP388WHI</v>
      </c>
      <c r="B5731" s="1165">
        <f>IFERROR(INDEX('PU Holds'!$B$14:$AF$554,MATCH(C5731,'PU Holds'!$B$14:$B$552,FALSE),MATCH(D5731,'PU Holds'!$B$14:$AF$14,FALSE)),0)</f>
        <v>0</v>
      </c>
      <c r="C5731" s="1165" t="str">
        <f t="shared" si="564"/>
        <v>PEXP388</v>
      </c>
      <c r="D5731" s="988" t="str">
        <f>'PU Holds'!$AC$14</f>
        <v>White 
RAL 9010</v>
      </c>
      <c r="E5731" s="1165" t="s">
        <v>27838</v>
      </c>
      <c r="F5731" s="1165" t="s">
        <v>27824</v>
      </c>
      <c r="G5731" s="1170" t="s">
        <v>27825</v>
      </c>
    </row>
    <row r="5732" spans="1:7" ht="15" customHeight="1">
      <c r="A5732" s="1165" t="str">
        <f t="shared" si="561"/>
        <v>PEXP388PUR</v>
      </c>
      <c r="B5732" s="1165">
        <f>IFERROR(INDEX('PU Holds'!$B$14:$AF$554,MATCH(C5732,'PU Holds'!$B$14:$B$552,FALSE),MATCH(D5732,'PU Holds'!$B$14:$AF$14,FALSE)),0)</f>
        <v>0</v>
      </c>
      <c r="C5732" s="1165" t="str">
        <f t="shared" si="564"/>
        <v>PEXP388</v>
      </c>
      <c r="D5732" s="988" t="str">
        <f>'PU Holds'!$AD$14</f>
        <v>US Purple</v>
      </c>
      <c r="E5732" s="1165" t="s">
        <v>27839</v>
      </c>
      <c r="F5732" s="1165" t="s">
        <v>27824</v>
      </c>
      <c r="G5732" s="1170" t="s">
        <v>27825</v>
      </c>
    </row>
    <row r="5733" spans="1:7" ht="15" customHeight="1">
      <c r="A5733" s="1165" t="str">
        <f t="shared" si="561"/>
        <v>PEXP389YEL</v>
      </c>
      <c r="B5733" s="1165">
        <f>IFERROR(INDEX('PU Holds'!$B$14:$AF$554,MATCH(C5733,'PU Holds'!$B$14:$B$552,FALSE),MATCH(D5733,'PU Holds'!$B$14:$AF$14,FALSE)),0)</f>
        <v>0</v>
      </c>
      <c r="C5733" s="1165" t="s">
        <v>28229</v>
      </c>
      <c r="D5733" s="1168" t="str">
        <f>'PU Holds'!$M$14</f>
        <v>Yellow 
RAL 1026</v>
      </c>
      <c r="E5733" s="1165" t="s">
        <v>27823</v>
      </c>
      <c r="F5733" s="1165" t="s">
        <v>27824</v>
      </c>
      <c r="G5733" s="1170" t="s">
        <v>27825</v>
      </c>
    </row>
    <row r="5734" spans="1:7" ht="15" customHeight="1">
      <c r="A5734" s="1165" t="str">
        <f t="shared" si="561"/>
        <v>PEXP389RED</v>
      </c>
      <c r="B5734" s="1165">
        <f>IFERROR(INDEX('PU Holds'!$B$14:$AF$554,MATCH(C5734,'PU Holds'!$B$14:$B$552,FALSE),MATCH(D5734,'PU Holds'!$B$14:$AF$14,FALSE)),0)</f>
        <v>0</v>
      </c>
      <c r="C5734" s="1165" t="str">
        <f t="shared" ref="C5734:C5747" si="565">C5733</f>
        <v>PEXP389</v>
      </c>
      <c r="D5734" s="988" t="str">
        <f>'PU Holds'!$O$14</f>
        <v>Red 
RAL 3020</v>
      </c>
      <c r="E5734" s="1165" t="s">
        <v>27826</v>
      </c>
      <c r="F5734" s="1165" t="s">
        <v>27824</v>
      </c>
      <c r="G5734" s="1170" t="s">
        <v>27825</v>
      </c>
    </row>
    <row r="5735" spans="1:7" ht="15" customHeight="1">
      <c r="A5735" s="1165" t="str">
        <f t="shared" si="561"/>
        <v>PEXP389BLU</v>
      </c>
      <c r="B5735" s="1165">
        <f>IFERROR(INDEX('PU Holds'!$B$14:$AF$554,MATCH(C5735,'PU Holds'!$B$14:$B$552,FALSE),MATCH(D5735,'PU Holds'!$B$14:$AF$14,FALSE)),0)</f>
        <v>0</v>
      </c>
      <c r="C5735" s="1165" t="str">
        <f t="shared" si="565"/>
        <v>PEXP389</v>
      </c>
      <c r="D5735" s="988" t="str">
        <f>'PU Holds'!$P$14</f>
        <v>Blue 
RAL 5015</v>
      </c>
      <c r="E5735" s="1165" t="s">
        <v>27827</v>
      </c>
      <c r="F5735" s="1165" t="s">
        <v>27824</v>
      </c>
      <c r="G5735" s="1170" t="s">
        <v>27825</v>
      </c>
    </row>
    <row r="5736" spans="1:7" ht="15" customHeight="1">
      <c r="A5736" s="1165" t="str">
        <f t="shared" si="561"/>
        <v>PEXP389GRY</v>
      </c>
      <c r="B5736" s="1165">
        <f>IFERROR(INDEX('PU Holds'!$B$14:$AF$554,MATCH(C5736,'PU Holds'!$B$14:$B$552,FALSE),MATCH(D5736,'PU Holds'!$B$14:$AF$14,FALSE)),0)</f>
        <v>0</v>
      </c>
      <c r="C5736" s="1165" t="str">
        <f t="shared" si="565"/>
        <v>PEXP389</v>
      </c>
      <c r="D5736" s="988" t="str">
        <f>'PU Holds'!$Q$14</f>
        <v>Grey 
RAL 7001</v>
      </c>
      <c r="E5736" s="1165" t="s">
        <v>27828</v>
      </c>
      <c r="F5736" s="1165" t="s">
        <v>27824</v>
      </c>
      <c r="G5736" s="1170" t="s">
        <v>27825</v>
      </c>
    </row>
    <row r="5737" spans="1:7" ht="15" customHeight="1">
      <c r="A5737" s="1165" t="str">
        <f t="shared" si="561"/>
        <v>PEXP389BLK</v>
      </c>
      <c r="B5737" s="1165">
        <f>IFERROR(INDEX('PU Holds'!$B$14:$AF$554,MATCH(C5737,'PU Holds'!$B$14:$B$552,FALSE),MATCH(D5737,'PU Holds'!$B$14:$AF$14,FALSE)),0)</f>
        <v>0</v>
      </c>
      <c r="C5737" s="1165" t="str">
        <f t="shared" si="565"/>
        <v>PEXP389</v>
      </c>
      <c r="D5737" s="988" t="str">
        <f>'PU Holds'!$R$14</f>
        <v>Black 
RAL 9005</v>
      </c>
      <c r="E5737" s="1165" t="s">
        <v>27829</v>
      </c>
      <c r="F5737" s="1165" t="s">
        <v>27824</v>
      </c>
      <c r="G5737" s="1170" t="s">
        <v>27825</v>
      </c>
    </row>
    <row r="5738" spans="1:7" ht="15" customHeight="1">
      <c r="A5738" s="1165" t="str">
        <f t="shared" si="561"/>
        <v>PEXP389FLO</v>
      </c>
      <c r="B5738" s="1165">
        <f>IFERROR(INDEX('PU Holds'!$B$14:$AF$554,MATCH(C5738,'PU Holds'!$B$14:$B$552,FALSE),MATCH(D5738,'PU Holds'!$B$14:$AF$14,FALSE)),0)</f>
        <v>0</v>
      </c>
      <c r="C5738" s="1165" t="str">
        <f t="shared" si="565"/>
        <v>PEXP389</v>
      </c>
      <c r="D5738" s="988" t="str">
        <f>'PU Holds'!$S$14</f>
        <v>Fluo 
Orange</v>
      </c>
      <c r="E5738" s="1165" t="s">
        <v>27830</v>
      </c>
      <c r="F5738" s="1165" t="s">
        <v>27824</v>
      </c>
      <c r="G5738" s="1170" t="s">
        <v>27825</v>
      </c>
    </row>
    <row r="5739" spans="1:7" ht="15" customHeight="1">
      <c r="A5739" s="1165" t="str">
        <f t="shared" ref="A5739:A5747" si="566">CONCATENATE(C5739,E5739)</f>
        <v>PEXP389FLG</v>
      </c>
      <c r="B5739" s="1165">
        <f>IFERROR(INDEX('PU Holds'!$B$14:$AF$554,MATCH(C5739,'PU Holds'!$B$14:$B$552,FALSE),MATCH(D5739,'PU Holds'!$B$14:$AF$14,FALSE)),0)</f>
        <v>0</v>
      </c>
      <c r="C5739" s="1165" t="str">
        <f t="shared" si="565"/>
        <v>PEXP389</v>
      </c>
      <c r="D5739" s="988" t="str">
        <f>'PU Holds'!$T$14</f>
        <v>Fluo 
Green</v>
      </c>
      <c r="E5739" s="1165" t="s">
        <v>27831</v>
      </c>
      <c r="F5739" s="1165" t="s">
        <v>27824</v>
      </c>
      <c r="G5739" s="1170" t="s">
        <v>27825</v>
      </c>
    </row>
    <row r="5740" spans="1:7" ht="15" customHeight="1">
      <c r="A5740" s="1165" t="str">
        <f t="shared" si="566"/>
        <v>PEXP389FLP</v>
      </c>
      <c r="B5740" s="1165">
        <f>IFERROR(INDEX('PU Holds'!$B$14:$AF$554,MATCH(C5740,'PU Holds'!$B$14:$B$552,FALSE),MATCH(D5740,'PU Holds'!$B$14:$AF$14,FALSE)),0)</f>
        <v>0</v>
      </c>
      <c r="C5740" s="1165" t="str">
        <f t="shared" si="565"/>
        <v>PEXP389</v>
      </c>
      <c r="D5740" s="988" t="str">
        <f>'PU Holds'!$U$14</f>
        <v>Fluo 
Pink</v>
      </c>
      <c r="E5740" s="1165" t="s">
        <v>27832</v>
      </c>
      <c r="F5740" s="1165" t="s">
        <v>27824</v>
      </c>
      <c r="G5740" s="1170" t="s">
        <v>27825</v>
      </c>
    </row>
    <row r="5741" spans="1:7" ht="15" customHeight="1">
      <c r="A5741" s="1165" t="str">
        <f t="shared" si="566"/>
        <v>PEXP389VIO</v>
      </c>
      <c r="B5741" s="1165">
        <f>IFERROR(INDEX('PU Holds'!$B$14:$AF$554,MATCH(C5741,'PU Holds'!$B$14:$B$552,FALSE),MATCH(D5741,'PU Holds'!$B$14:$AF$14,FALSE)),0)</f>
        <v>0</v>
      </c>
      <c r="C5741" s="1165" t="str">
        <f t="shared" si="565"/>
        <v>PEXP389</v>
      </c>
      <c r="D5741" s="988" t="str">
        <f>'PU Holds'!$W$14</f>
        <v>Violet 
RAL 4008</v>
      </c>
      <c r="E5741" s="1165" t="s">
        <v>27833</v>
      </c>
      <c r="F5741" s="1165" t="s">
        <v>27824</v>
      </c>
      <c r="G5741" s="1170" t="s">
        <v>27825</v>
      </c>
    </row>
    <row r="5742" spans="1:7" ht="15" customHeight="1">
      <c r="A5742" s="1165" t="str">
        <f t="shared" si="566"/>
        <v>PEXP389MIN</v>
      </c>
      <c r="B5742" s="1165">
        <f>IFERROR(INDEX('PU Holds'!$B$14:$AF$554,MATCH(C5742,'PU Holds'!$B$14:$B$552,FALSE),MATCH(D5742,'PU Holds'!$B$14:$AF$14,FALSE)),0)</f>
        <v>0</v>
      </c>
      <c r="C5742" s="1165" t="str">
        <f t="shared" si="565"/>
        <v>PEXP389</v>
      </c>
      <c r="D5742" s="988" t="str">
        <f>'PU Holds'!$X$14</f>
        <v>Mint 
RAL 6027</v>
      </c>
      <c r="E5742" s="1165" t="s">
        <v>27834</v>
      </c>
      <c r="F5742" s="1165" t="s">
        <v>27824</v>
      </c>
      <c r="G5742" s="1170" t="s">
        <v>27825</v>
      </c>
    </row>
    <row r="5743" spans="1:7" ht="15" customHeight="1">
      <c r="A5743" s="1165" t="str">
        <f t="shared" si="566"/>
        <v>PEXP389PUK</v>
      </c>
      <c r="B5743" s="1165">
        <f>IFERROR(INDEX('PU Holds'!$B$14:$AF$554,MATCH(C5743,'PU Holds'!$B$14:$B$552,FALSE),MATCH(D5743,'PU Holds'!$B$14:$AF$14,FALSE)),0)</f>
        <v>0</v>
      </c>
      <c r="C5743" s="1165" t="str">
        <f t="shared" si="565"/>
        <v>PEXP389</v>
      </c>
      <c r="D5743" s="988" t="str">
        <f>'PU Holds'!$Z$14</f>
        <v>Green 
(Puke 16-09)</v>
      </c>
      <c r="E5743" s="1165" t="s">
        <v>27835</v>
      </c>
      <c r="F5743" s="1165" t="s">
        <v>27824</v>
      </c>
      <c r="G5743" s="1170" t="s">
        <v>27825</v>
      </c>
    </row>
    <row r="5744" spans="1:7" ht="15" customHeight="1">
      <c r="A5744" s="1165" t="str">
        <f t="shared" si="566"/>
        <v>PEXP389ORA</v>
      </c>
      <c r="B5744" s="1165">
        <f>IFERROR(INDEX('PU Holds'!$B$14:$AF$554,MATCH(C5744,'PU Holds'!$B$14:$B$552,FALSE),MATCH(D5744,'PU Holds'!$B$14:$AF$14,FALSE)),0)</f>
        <v>0</v>
      </c>
      <c r="C5744" s="1165" t="str">
        <f t="shared" si="565"/>
        <v>PEXP389</v>
      </c>
      <c r="D5744" s="988" t="str">
        <f>'PU Holds'!$AA$14</f>
        <v>US Orange
14-01</v>
      </c>
      <c r="E5744" s="1165" t="s">
        <v>27836</v>
      </c>
      <c r="F5744" s="1165" t="s">
        <v>27824</v>
      </c>
      <c r="G5744" s="1170" t="s">
        <v>27825</v>
      </c>
    </row>
    <row r="5745" spans="1:7" ht="15" customHeight="1">
      <c r="A5745" s="1165" t="str">
        <f t="shared" si="566"/>
        <v>PEXP389GRE</v>
      </c>
      <c r="B5745" s="1165">
        <f>IFERROR(INDEX('PU Holds'!$B$14:$AF$554,MATCH(C5745,'PU Holds'!$B$14:$B$552,FALSE),MATCH(D5745,'PU Holds'!$B$14:$AF$14,FALSE)),0)</f>
        <v>0</v>
      </c>
      <c r="C5745" s="1165" t="str">
        <f t="shared" si="565"/>
        <v>PEXP389</v>
      </c>
      <c r="D5745" s="988" t="str">
        <f>'PU Holds'!$AB$14</f>
        <v>US Green 
16 -16</v>
      </c>
      <c r="E5745" s="1165" t="s">
        <v>27837</v>
      </c>
      <c r="F5745" s="1165" t="s">
        <v>27824</v>
      </c>
      <c r="G5745" s="1170" t="s">
        <v>27825</v>
      </c>
    </row>
    <row r="5746" spans="1:7" ht="15" customHeight="1">
      <c r="A5746" s="1165" t="str">
        <f t="shared" si="566"/>
        <v>PEXP389WHI</v>
      </c>
      <c r="B5746" s="1165">
        <f>IFERROR(INDEX('PU Holds'!$B$14:$AF$554,MATCH(C5746,'PU Holds'!$B$14:$B$552,FALSE),MATCH(D5746,'PU Holds'!$B$14:$AF$14,FALSE)),0)</f>
        <v>0</v>
      </c>
      <c r="C5746" s="1165" t="str">
        <f t="shared" si="565"/>
        <v>PEXP389</v>
      </c>
      <c r="D5746" s="988" t="str">
        <f>'PU Holds'!$AC$14</f>
        <v>White 
RAL 9010</v>
      </c>
      <c r="E5746" s="1165" t="s">
        <v>27838</v>
      </c>
      <c r="F5746" s="1165" t="s">
        <v>27824</v>
      </c>
      <c r="G5746" s="1170" t="s">
        <v>27825</v>
      </c>
    </row>
    <row r="5747" spans="1:7" ht="15" customHeight="1">
      <c r="A5747" s="1165" t="str">
        <f t="shared" si="566"/>
        <v>PEXP389PUR</v>
      </c>
      <c r="B5747" s="1165">
        <f>IFERROR(INDEX('PU Holds'!$B$14:$AF$554,MATCH(C5747,'PU Holds'!$B$14:$B$552,FALSE),MATCH(D5747,'PU Holds'!$B$14:$AF$14,FALSE)),0)</f>
        <v>0</v>
      </c>
      <c r="C5747" s="1165" t="str">
        <f t="shared" si="565"/>
        <v>PEXP389</v>
      </c>
      <c r="D5747" s="988" t="str">
        <f>'PU Holds'!$AD$14</f>
        <v>US Purple</v>
      </c>
      <c r="E5747" s="1165" t="s">
        <v>27839</v>
      </c>
      <c r="F5747" s="1165" t="s">
        <v>27824</v>
      </c>
      <c r="G5747" s="1170" t="s">
        <v>27825</v>
      </c>
    </row>
    <row r="5748" spans="1:7" ht="15" customHeight="1">
      <c r="A5748" s="1165" t="str">
        <f t="shared" ref="A5748:A5788" si="567">CONCATENATE(C5748,E5748)</f>
        <v>PEXP390YEL</v>
      </c>
      <c r="B5748" s="1165">
        <f>IFERROR(INDEX('PU Holds'!$B$14:$AF$554,MATCH(C5748,'PU Holds'!$B$14:$B$552,FALSE),MATCH(D5748,'PU Holds'!$B$14:$AF$14,FALSE)),0)</f>
        <v>0</v>
      </c>
      <c r="C5748" s="1165" t="s">
        <v>28230</v>
      </c>
      <c r="D5748" s="1168" t="str">
        <f>'PU Holds'!$M$14</f>
        <v>Yellow 
RAL 1026</v>
      </c>
      <c r="E5748" s="1165" t="s">
        <v>27823</v>
      </c>
      <c r="F5748" s="1165" t="s">
        <v>27824</v>
      </c>
      <c r="G5748" s="1170" t="s">
        <v>27825</v>
      </c>
    </row>
    <row r="5749" spans="1:7" ht="15" customHeight="1">
      <c r="A5749" s="1165" t="str">
        <f t="shared" si="567"/>
        <v>PEXP390RED</v>
      </c>
      <c r="B5749" s="1165">
        <f>IFERROR(INDEX('PU Holds'!$B$14:$AF$554,MATCH(C5749,'PU Holds'!$B$14:$B$552,FALSE),MATCH(D5749,'PU Holds'!$B$14:$AF$14,FALSE)),0)</f>
        <v>0</v>
      </c>
      <c r="C5749" s="1165" t="str">
        <f t="shared" ref="C5749:C5762" si="568">C5748</f>
        <v>PEXP390</v>
      </c>
      <c r="D5749" s="988" t="str">
        <f>'PU Holds'!$O$14</f>
        <v>Red 
RAL 3020</v>
      </c>
      <c r="E5749" s="1165" t="s">
        <v>27826</v>
      </c>
      <c r="F5749" s="1165" t="s">
        <v>27824</v>
      </c>
      <c r="G5749" s="1170" t="s">
        <v>27825</v>
      </c>
    </row>
    <row r="5750" spans="1:7" ht="15" customHeight="1">
      <c r="A5750" s="1165" t="str">
        <f t="shared" si="567"/>
        <v>PEXP390BLU</v>
      </c>
      <c r="B5750" s="1165">
        <f>IFERROR(INDEX('PU Holds'!$B$14:$AF$554,MATCH(C5750,'PU Holds'!$B$14:$B$552,FALSE),MATCH(D5750,'PU Holds'!$B$14:$AF$14,FALSE)),0)</f>
        <v>0</v>
      </c>
      <c r="C5750" s="1165" t="str">
        <f t="shared" si="568"/>
        <v>PEXP390</v>
      </c>
      <c r="D5750" s="988" t="str">
        <f>'PU Holds'!$P$14</f>
        <v>Blue 
RAL 5015</v>
      </c>
      <c r="E5750" s="1165" t="s">
        <v>27827</v>
      </c>
      <c r="F5750" s="1165" t="s">
        <v>27824</v>
      </c>
      <c r="G5750" s="1170" t="s">
        <v>27825</v>
      </c>
    </row>
    <row r="5751" spans="1:7" ht="15" customHeight="1">
      <c r="A5751" s="1165" t="str">
        <f t="shared" si="567"/>
        <v>PEXP390GRY</v>
      </c>
      <c r="B5751" s="1165">
        <f>IFERROR(INDEX('PU Holds'!$B$14:$AF$554,MATCH(C5751,'PU Holds'!$B$14:$B$552,FALSE),MATCH(D5751,'PU Holds'!$B$14:$AF$14,FALSE)),0)</f>
        <v>0</v>
      </c>
      <c r="C5751" s="1165" t="str">
        <f t="shared" si="568"/>
        <v>PEXP390</v>
      </c>
      <c r="D5751" s="988" t="str">
        <f>'PU Holds'!$Q$14</f>
        <v>Grey 
RAL 7001</v>
      </c>
      <c r="E5751" s="1165" t="s">
        <v>27828</v>
      </c>
      <c r="F5751" s="1165" t="s">
        <v>27824</v>
      </c>
      <c r="G5751" s="1170" t="s">
        <v>27825</v>
      </c>
    </row>
    <row r="5752" spans="1:7" ht="15" customHeight="1">
      <c r="A5752" s="1165" t="str">
        <f t="shared" si="567"/>
        <v>PEXP390BLK</v>
      </c>
      <c r="B5752" s="1165">
        <f>IFERROR(INDEX('PU Holds'!$B$14:$AF$554,MATCH(C5752,'PU Holds'!$B$14:$B$552,FALSE),MATCH(D5752,'PU Holds'!$B$14:$AF$14,FALSE)),0)</f>
        <v>0</v>
      </c>
      <c r="C5752" s="1165" t="str">
        <f t="shared" si="568"/>
        <v>PEXP390</v>
      </c>
      <c r="D5752" s="988" t="str">
        <f>'PU Holds'!$R$14</f>
        <v>Black 
RAL 9005</v>
      </c>
      <c r="E5752" s="1165" t="s">
        <v>27829</v>
      </c>
      <c r="F5752" s="1165" t="s">
        <v>27824</v>
      </c>
      <c r="G5752" s="1170" t="s">
        <v>27825</v>
      </c>
    </row>
    <row r="5753" spans="1:7" ht="15" customHeight="1">
      <c r="A5753" s="1165" t="str">
        <f t="shared" si="567"/>
        <v>PEXP390FLO</v>
      </c>
      <c r="B5753" s="1165">
        <f>IFERROR(INDEX('PU Holds'!$B$14:$AF$554,MATCH(C5753,'PU Holds'!$B$14:$B$552,FALSE),MATCH(D5753,'PU Holds'!$B$14:$AF$14,FALSE)),0)</f>
        <v>0</v>
      </c>
      <c r="C5753" s="1165" t="str">
        <f t="shared" si="568"/>
        <v>PEXP390</v>
      </c>
      <c r="D5753" s="988" t="str">
        <f>'PU Holds'!$S$14</f>
        <v>Fluo 
Orange</v>
      </c>
      <c r="E5753" s="1165" t="s">
        <v>27830</v>
      </c>
      <c r="F5753" s="1165" t="s">
        <v>27824</v>
      </c>
      <c r="G5753" s="1170" t="s">
        <v>27825</v>
      </c>
    </row>
    <row r="5754" spans="1:7" ht="15" customHeight="1">
      <c r="A5754" s="1165" t="str">
        <f t="shared" si="567"/>
        <v>PEXP390FLG</v>
      </c>
      <c r="B5754" s="1165">
        <f>IFERROR(INDEX('PU Holds'!$B$14:$AF$554,MATCH(C5754,'PU Holds'!$B$14:$B$552,FALSE),MATCH(D5754,'PU Holds'!$B$14:$AF$14,FALSE)),0)</f>
        <v>0</v>
      </c>
      <c r="C5754" s="1165" t="str">
        <f t="shared" si="568"/>
        <v>PEXP390</v>
      </c>
      <c r="D5754" s="988" t="str">
        <f>'PU Holds'!$T$14</f>
        <v>Fluo 
Green</v>
      </c>
      <c r="E5754" s="1165" t="s">
        <v>27831</v>
      </c>
      <c r="F5754" s="1165" t="s">
        <v>27824</v>
      </c>
      <c r="G5754" s="1170" t="s">
        <v>27825</v>
      </c>
    </row>
    <row r="5755" spans="1:7" ht="15" customHeight="1">
      <c r="A5755" s="1165" t="str">
        <f t="shared" si="567"/>
        <v>PEXP390FLP</v>
      </c>
      <c r="B5755" s="1165">
        <f>IFERROR(INDEX('PU Holds'!$B$14:$AF$554,MATCH(C5755,'PU Holds'!$B$14:$B$552,FALSE),MATCH(D5755,'PU Holds'!$B$14:$AF$14,FALSE)),0)</f>
        <v>0</v>
      </c>
      <c r="C5755" s="1165" t="str">
        <f t="shared" si="568"/>
        <v>PEXP390</v>
      </c>
      <c r="D5755" s="988" t="str">
        <f>'PU Holds'!$U$14</f>
        <v>Fluo 
Pink</v>
      </c>
      <c r="E5755" s="1165" t="s">
        <v>27832</v>
      </c>
      <c r="F5755" s="1165" t="s">
        <v>27824</v>
      </c>
      <c r="G5755" s="1170" t="s">
        <v>27825</v>
      </c>
    </row>
    <row r="5756" spans="1:7" ht="15" customHeight="1">
      <c r="A5756" s="1165" t="str">
        <f t="shared" si="567"/>
        <v>PEXP390VIO</v>
      </c>
      <c r="B5756" s="1165">
        <f>IFERROR(INDEX('PU Holds'!$B$14:$AF$554,MATCH(C5756,'PU Holds'!$B$14:$B$552,FALSE),MATCH(D5756,'PU Holds'!$B$14:$AF$14,FALSE)),0)</f>
        <v>0</v>
      </c>
      <c r="C5756" s="1165" t="str">
        <f t="shared" si="568"/>
        <v>PEXP390</v>
      </c>
      <c r="D5756" s="988" t="str">
        <f>'PU Holds'!$W$14</f>
        <v>Violet 
RAL 4008</v>
      </c>
      <c r="E5756" s="1165" t="s">
        <v>27833</v>
      </c>
      <c r="F5756" s="1165" t="s">
        <v>27824</v>
      </c>
      <c r="G5756" s="1170" t="s">
        <v>27825</v>
      </c>
    </row>
    <row r="5757" spans="1:7" ht="15" customHeight="1">
      <c r="A5757" s="1165" t="str">
        <f t="shared" si="567"/>
        <v>PEXP390MIN</v>
      </c>
      <c r="B5757" s="1165">
        <f>IFERROR(INDEX('PU Holds'!$B$14:$AF$554,MATCH(C5757,'PU Holds'!$B$14:$B$552,FALSE),MATCH(D5757,'PU Holds'!$B$14:$AF$14,FALSE)),0)</f>
        <v>0</v>
      </c>
      <c r="C5757" s="1165" t="str">
        <f t="shared" si="568"/>
        <v>PEXP390</v>
      </c>
      <c r="D5757" s="988" t="str">
        <f>'PU Holds'!$X$14</f>
        <v>Mint 
RAL 6027</v>
      </c>
      <c r="E5757" s="1165" t="s">
        <v>27834</v>
      </c>
      <c r="F5757" s="1165" t="s">
        <v>27824</v>
      </c>
      <c r="G5757" s="1170" t="s">
        <v>27825</v>
      </c>
    </row>
    <row r="5758" spans="1:7" ht="15" customHeight="1">
      <c r="A5758" s="1165" t="str">
        <f t="shared" si="567"/>
        <v>PEXP390PUK</v>
      </c>
      <c r="B5758" s="1165">
        <f>IFERROR(INDEX('PU Holds'!$B$14:$AF$554,MATCH(C5758,'PU Holds'!$B$14:$B$552,FALSE),MATCH(D5758,'PU Holds'!$B$14:$AF$14,FALSE)),0)</f>
        <v>0</v>
      </c>
      <c r="C5758" s="1165" t="str">
        <f t="shared" si="568"/>
        <v>PEXP390</v>
      </c>
      <c r="D5758" s="988" t="str">
        <f>'PU Holds'!$Z$14</f>
        <v>Green 
(Puke 16-09)</v>
      </c>
      <c r="E5758" s="1165" t="s">
        <v>27835</v>
      </c>
      <c r="F5758" s="1165" t="s">
        <v>27824</v>
      </c>
      <c r="G5758" s="1170" t="s">
        <v>27825</v>
      </c>
    </row>
    <row r="5759" spans="1:7" ht="15" customHeight="1">
      <c r="A5759" s="1165" t="str">
        <f t="shared" si="567"/>
        <v>PEXP390ORA</v>
      </c>
      <c r="B5759" s="1165">
        <f>IFERROR(INDEX('PU Holds'!$B$14:$AF$554,MATCH(C5759,'PU Holds'!$B$14:$B$552,FALSE),MATCH(D5759,'PU Holds'!$B$14:$AF$14,FALSE)),0)</f>
        <v>0</v>
      </c>
      <c r="C5759" s="1165" t="str">
        <f t="shared" si="568"/>
        <v>PEXP390</v>
      </c>
      <c r="D5759" s="988" t="str">
        <f>'PU Holds'!$AA$14</f>
        <v>US Orange
14-01</v>
      </c>
      <c r="E5759" s="1165" t="s">
        <v>27836</v>
      </c>
      <c r="F5759" s="1165" t="s">
        <v>27824</v>
      </c>
      <c r="G5759" s="1170" t="s">
        <v>27825</v>
      </c>
    </row>
    <row r="5760" spans="1:7" ht="15" customHeight="1">
      <c r="A5760" s="1165" t="str">
        <f t="shared" si="567"/>
        <v>PEXP390GRE</v>
      </c>
      <c r="B5760" s="1165">
        <f>IFERROR(INDEX('PU Holds'!$B$14:$AF$554,MATCH(C5760,'PU Holds'!$B$14:$B$552,FALSE),MATCH(D5760,'PU Holds'!$B$14:$AF$14,FALSE)),0)</f>
        <v>0</v>
      </c>
      <c r="C5760" s="1165" t="str">
        <f t="shared" si="568"/>
        <v>PEXP390</v>
      </c>
      <c r="D5760" s="988" t="str">
        <f>'PU Holds'!$AB$14</f>
        <v>US Green 
16 -16</v>
      </c>
      <c r="E5760" s="1165" t="s">
        <v>27837</v>
      </c>
      <c r="F5760" s="1165" t="s">
        <v>27824</v>
      </c>
      <c r="G5760" s="1170" t="s">
        <v>27825</v>
      </c>
    </row>
    <row r="5761" spans="1:7" ht="15" customHeight="1">
      <c r="A5761" s="1165" t="str">
        <f t="shared" si="567"/>
        <v>PEXP390WHI</v>
      </c>
      <c r="B5761" s="1165">
        <f>IFERROR(INDEX('PU Holds'!$B$14:$AF$554,MATCH(C5761,'PU Holds'!$B$14:$B$552,FALSE),MATCH(D5761,'PU Holds'!$B$14:$AF$14,FALSE)),0)</f>
        <v>0</v>
      </c>
      <c r="C5761" s="1165" t="str">
        <f t="shared" si="568"/>
        <v>PEXP390</v>
      </c>
      <c r="D5761" s="988" t="str">
        <f>'PU Holds'!$AC$14</f>
        <v>White 
RAL 9010</v>
      </c>
      <c r="E5761" s="1165" t="s">
        <v>27838</v>
      </c>
      <c r="F5761" s="1165" t="s">
        <v>27824</v>
      </c>
      <c r="G5761" s="1170" t="s">
        <v>27825</v>
      </c>
    </row>
    <row r="5762" spans="1:7" ht="15" customHeight="1">
      <c r="A5762" s="1165" t="str">
        <f t="shared" si="567"/>
        <v>PEXP390PUR</v>
      </c>
      <c r="B5762" s="1165">
        <f>IFERROR(INDEX('PU Holds'!$B$14:$AF$554,MATCH(C5762,'PU Holds'!$B$14:$B$552,FALSE),MATCH(D5762,'PU Holds'!$B$14:$AF$14,FALSE)),0)</f>
        <v>0</v>
      </c>
      <c r="C5762" s="1165" t="str">
        <f t="shared" si="568"/>
        <v>PEXP390</v>
      </c>
      <c r="D5762" s="988" t="str">
        <f>'PU Holds'!$AD$14</f>
        <v>US Purple</v>
      </c>
      <c r="E5762" s="1165" t="s">
        <v>27839</v>
      </c>
      <c r="F5762" s="1165" t="s">
        <v>27824</v>
      </c>
      <c r="G5762" s="1170" t="s">
        <v>27825</v>
      </c>
    </row>
    <row r="5763" spans="1:7" ht="15" customHeight="1">
      <c r="A5763" s="1165" t="str">
        <f t="shared" si="567"/>
        <v>PEXP391YEL</v>
      </c>
      <c r="B5763" s="1165">
        <f>IFERROR(INDEX('PU Holds'!$B$14:$AF$554,MATCH(C5763,'PU Holds'!$B$14:$B$552,FALSE),MATCH(D5763,'PU Holds'!$B$14:$AF$14,FALSE)),0)</f>
        <v>0</v>
      </c>
      <c r="C5763" s="1165" t="s">
        <v>28231</v>
      </c>
      <c r="D5763" s="1168" t="str">
        <f>'PU Holds'!$M$14</f>
        <v>Yellow 
RAL 1026</v>
      </c>
      <c r="E5763" s="1165" t="s">
        <v>27823</v>
      </c>
      <c r="F5763" s="1165" t="s">
        <v>27824</v>
      </c>
      <c r="G5763" s="1170" t="s">
        <v>27825</v>
      </c>
    </row>
    <row r="5764" spans="1:7" ht="15" customHeight="1">
      <c r="A5764" s="1165" t="str">
        <f t="shared" si="567"/>
        <v>PEXP391RED</v>
      </c>
      <c r="B5764" s="1165">
        <f>IFERROR(INDEX('PU Holds'!$B$14:$AF$554,MATCH(C5764,'PU Holds'!$B$14:$B$552,FALSE),MATCH(D5764,'PU Holds'!$B$14:$AF$14,FALSE)),0)</f>
        <v>0</v>
      </c>
      <c r="C5764" s="1165" t="str">
        <f t="shared" ref="C5764:C5777" si="569">C5763</f>
        <v>PEXP391</v>
      </c>
      <c r="D5764" s="988" t="str">
        <f>'PU Holds'!$O$14</f>
        <v>Red 
RAL 3020</v>
      </c>
      <c r="E5764" s="1165" t="s">
        <v>27826</v>
      </c>
      <c r="F5764" s="1165" t="s">
        <v>27824</v>
      </c>
      <c r="G5764" s="1170" t="s">
        <v>27825</v>
      </c>
    </row>
    <row r="5765" spans="1:7" ht="15" customHeight="1">
      <c r="A5765" s="1165" t="str">
        <f t="shared" si="567"/>
        <v>PEXP391BLU</v>
      </c>
      <c r="B5765" s="1165">
        <f>IFERROR(INDEX('PU Holds'!$B$14:$AF$554,MATCH(C5765,'PU Holds'!$B$14:$B$552,FALSE),MATCH(D5765,'PU Holds'!$B$14:$AF$14,FALSE)),0)</f>
        <v>0</v>
      </c>
      <c r="C5765" s="1165" t="str">
        <f t="shared" si="569"/>
        <v>PEXP391</v>
      </c>
      <c r="D5765" s="988" t="str">
        <f>'PU Holds'!$P$14</f>
        <v>Blue 
RAL 5015</v>
      </c>
      <c r="E5765" s="1165" t="s">
        <v>27827</v>
      </c>
      <c r="F5765" s="1165" t="s">
        <v>27824</v>
      </c>
      <c r="G5765" s="1170" t="s">
        <v>27825</v>
      </c>
    </row>
    <row r="5766" spans="1:7" ht="15" customHeight="1">
      <c r="A5766" s="1165" t="str">
        <f t="shared" si="567"/>
        <v>PEXP391GRY</v>
      </c>
      <c r="B5766" s="1165">
        <f>IFERROR(INDEX('PU Holds'!$B$14:$AF$554,MATCH(C5766,'PU Holds'!$B$14:$B$552,FALSE),MATCH(D5766,'PU Holds'!$B$14:$AF$14,FALSE)),0)</f>
        <v>0</v>
      </c>
      <c r="C5766" s="1165" t="str">
        <f t="shared" si="569"/>
        <v>PEXP391</v>
      </c>
      <c r="D5766" s="988" t="str">
        <f>'PU Holds'!$Q$14</f>
        <v>Grey 
RAL 7001</v>
      </c>
      <c r="E5766" s="1165" t="s">
        <v>27828</v>
      </c>
      <c r="F5766" s="1165" t="s">
        <v>27824</v>
      </c>
      <c r="G5766" s="1170" t="s">
        <v>27825</v>
      </c>
    </row>
    <row r="5767" spans="1:7" ht="15" customHeight="1">
      <c r="A5767" s="1165" t="str">
        <f t="shared" si="567"/>
        <v>PEXP391BLK</v>
      </c>
      <c r="B5767" s="1165">
        <f>IFERROR(INDEX('PU Holds'!$B$14:$AF$554,MATCH(C5767,'PU Holds'!$B$14:$B$552,FALSE),MATCH(D5767,'PU Holds'!$B$14:$AF$14,FALSE)),0)</f>
        <v>0</v>
      </c>
      <c r="C5767" s="1165" t="str">
        <f t="shared" si="569"/>
        <v>PEXP391</v>
      </c>
      <c r="D5767" s="988" t="str">
        <f>'PU Holds'!$R$14</f>
        <v>Black 
RAL 9005</v>
      </c>
      <c r="E5767" s="1165" t="s">
        <v>27829</v>
      </c>
      <c r="F5767" s="1165" t="s">
        <v>27824</v>
      </c>
      <c r="G5767" s="1170" t="s">
        <v>27825</v>
      </c>
    </row>
    <row r="5768" spans="1:7" ht="15" customHeight="1">
      <c r="A5768" s="1165" t="str">
        <f t="shared" si="567"/>
        <v>PEXP391FLO</v>
      </c>
      <c r="B5768" s="1165">
        <f>IFERROR(INDEX('PU Holds'!$B$14:$AF$554,MATCH(C5768,'PU Holds'!$B$14:$B$552,FALSE),MATCH(D5768,'PU Holds'!$B$14:$AF$14,FALSE)),0)</f>
        <v>0</v>
      </c>
      <c r="C5768" s="1165" t="str">
        <f t="shared" si="569"/>
        <v>PEXP391</v>
      </c>
      <c r="D5768" s="988" t="str">
        <f>'PU Holds'!$S$14</f>
        <v>Fluo 
Orange</v>
      </c>
      <c r="E5768" s="1165" t="s">
        <v>27830</v>
      </c>
      <c r="F5768" s="1165" t="s">
        <v>27824</v>
      </c>
      <c r="G5768" s="1170" t="s">
        <v>27825</v>
      </c>
    </row>
    <row r="5769" spans="1:7" ht="15" customHeight="1">
      <c r="A5769" s="1165" t="str">
        <f t="shared" si="567"/>
        <v>PEXP391FLG</v>
      </c>
      <c r="B5769" s="1165">
        <f>IFERROR(INDEX('PU Holds'!$B$14:$AF$554,MATCH(C5769,'PU Holds'!$B$14:$B$552,FALSE),MATCH(D5769,'PU Holds'!$B$14:$AF$14,FALSE)),0)</f>
        <v>0</v>
      </c>
      <c r="C5769" s="1165" t="str">
        <f t="shared" si="569"/>
        <v>PEXP391</v>
      </c>
      <c r="D5769" s="988" t="str">
        <f>'PU Holds'!$T$14</f>
        <v>Fluo 
Green</v>
      </c>
      <c r="E5769" s="1165" t="s">
        <v>27831</v>
      </c>
      <c r="F5769" s="1165" t="s">
        <v>27824</v>
      </c>
      <c r="G5769" s="1170" t="s">
        <v>27825</v>
      </c>
    </row>
    <row r="5770" spans="1:7" ht="15" customHeight="1">
      <c r="A5770" s="1165" t="str">
        <f t="shared" si="567"/>
        <v>PEXP391FLP</v>
      </c>
      <c r="B5770" s="1165">
        <f>IFERROR(INDEX('PU Holds'!$B$14:$AF$554,MATCH(C5770,'PU Holds'!$B$14:$B$552,FALSE),MATCH(D5770,'PU Holds'!$B$14:$AF$14,FALSE)),0)</f>
        <v>0</v>
      </c>
      <c r="C5770" s="1165" t="str">
        <f t="shared" si="569"/>
        <v>PEXP391</v>
      </c>
      <c r="D5770" s="988" t="str">
        <f>'PU Holds'!$U$14</f>
        <v>Fluo 
Pink</v>
      </c>
      <c r="E5770" s="1165" t="s">
        <v>27832</v>
      </c>
      <c r="F5770" s="1165" t="s">
        <v>27824</v>
      </c>
      <c r="G5770" s="1170" t="s">
        <v>27825</v>
      </c>
    </row>
    <row r="5771" spans="1:7" ht="15" customHeight="1">
      <c r="A5771" s="1165" t="str">
        <f t="shared" si="567"/>
        <v>PEXP391VIO</v>
      </c>
      <c r="B5771" s="1165">
        <f>IFERROR(INDEX('PU Holds'!$B$14:$AF$554,MATCH(C5771,'PU Holds'!$B$14:$B$552,FALSE),MATCH(D5771,'PU Holds'!$B$14:$AF$14,FALSE)),0)</f>
        <v>0</v>
      </c>
      <c r="C5771" s="1165" t="str">
        <f t="shared" si="569"/>
        <v>PEXP391</v>
      </c>
      <c r="D5771" s="988" t="str">
        <f>'PU Holds'!$W$14</f>
        <v>Violet 
RAL 4008</v>
      </c>
      <c r="E5771" s="1165" t="s">
        <v>27833</v>
      </c>
      <c r="F5771" s="1165" t="s">
        <v>27824</v>
      </c>
      <c r="G5771" s="1170" t="s">
        <v>27825</v>
      </c>
    </row>
    <row r="5772" spans="1:7" ht="15" customHeight="1">
      <c r="A5772" s="1165" t="str">
        <f t="shared" si="567"/>
        <v>PEXP391MIN</v>
      </c>
      <c r="B5772" s="1165">
        <f>IFERROR(INDEX('PU Holds'!$B$14:$AF$554,MATCH(C5772,'PU Holds'!$B$14:$B$552,FALSE),MATCH(D5772,'PU Holds'!$B$14:$AF$14,FALSE)),0)</f>
        <v>0</v>
      </c>
      <c r="C5772" s="1165" t="str">
        <f t="shared" si="569"/>
        <v>PEXP391</v>
      </c>
      <c r="D5772" s="988" t="str">
        <f>'PU Holds'!$X$14</f>
        <v>Mint 
RAL 6027</v>
      </c>
      <c r="E5772" s="1165" t="s">
        <v>27834</v>
      </c>
      <c r="F5772" s="1165" t="s">
        <v>27824</v>
      </c>
      <c r="G5772" s="1170" t="s">
        <v>27825</v>
      </c>
    </row>
    <row r="5773" spans="1:7" ht="15" customHeight="1">
      <c r="A5773" s="1165" t="str">
        <f t="shared" si="567"/>
        <v>PEXP391PUK</v>
      </c>
      <c r="B5773" s="1165">
        <f>IFERROR(INDEX('PU Holds'!$B$14:$AF$554,MATCH(C5773,'PU Holds'!$B$14:$B$552,FALSE),MATCH(D5773,'PU Holds'!$B$14:$AF$14,FALSE)),0)</f>
        <v>0</v>
      </c>
      <c r="C5773" s="1165" t="str">
        <f t="shared" si="569"/>
        <v>PEXP391</v>
      </c>
      <c r="D5773" s="988" t="str">
        <f>'PU Holds'!$Z$14</f>
        <v>Green 
(Puke 16-09)</v>
      </c>
      <c r="E5773" s="1165" t="s">
        <v>27835</v>
      </c>
      <c r="F5773" s="1165" t="s">
        <v>27824</v>
      </c>
      <c r="G5773" s="1170" t="s">
        <v>27825</v>
      </c>
    </row>
    <row r="5774" spans="1:7" ht="15" customHeight="1">
      <c r="A5774" s="1165" t="str">
        <f t="shared" si="567"/>
        <v>PEXP391ORA</v>
      </c>
      <c r="B5774" s="1165">
        <f>IFERROR(INDEX('PU Holds'!$B$14:$AF$554,MATCH(C5774,'PU Holds'!$B$14:$B$552,FALSE),MATCH(D5774,'PU Holds'!$B$14:$AF$14,FALSE)),0)</f>
        <v>0</v>
      </c>
      <c r="C5774" s="1165" t="str">
        <f t="shared" si="569"/>
        <v>PEXP391</v>
      </c>
      <c r="D5774" s="988" t="str">
        <f>'PU Holds'!$AA$14</f>
        <v>US Orange
14-01</v>
      </c>
      <c r="E5774" s="1165" t="s">
        <v>27836</v>
      </c>
      <c r="F5774" s="1165" t="s">
        <v>27824</v>
      </c>
      <c r="G5774" s="1170" t="s">
        <v>27825</v>
      </c>
    </row>
    <row r="5775" spans="1:7" ht="15" customHeight="1">
      <c r="A5775" s="1165" t="str">
        <f t="shared" si="567"/>
        <v>PEXP391GRE</v>
      </c>
      <c r="B5775" s="1165">
        <f>IFERROR(INDEX('PU Holds'!$B$14:$AF$554,MATCH(C5775,'PU Holds'!$B$14:$B$552,FALSE),MATCH(D5775,'PU Holds'!$B$14:$AF$14,FALSE)),0)</f>
        <v>0</v>
      </c>
      <c r="C5775" s="1165" t="str">
        <f t="shared" si="569"/>
        <v>PEXP391</v>
      </c>
      <c r="D5775" s="988" t="str">
        <f>'PU Holds'!$AB$14</f>
        <v>US Green 
16 -16</v>
      </c>
      <c r="E5775" s="1165" t="s">
        <v>27837</v>
      </c>
      <c r="F5775" s="1165" t="s">
        <v>27824</v>
      </c>
      <c r="G5775" s="1170" t="s">
        <v>27825</v>
      </c>
    </row>
    <row r="5776" spans="1:7" ht="15" customHeight="1">
      <c r="A5776" s="1165" t="str">
        <f t="shared" si="567"/>
        <v>PEXP391WHI</v>
      </c>
      <c r="B5776" s="1165">
        <f>IFERROR(INDEX('PU Holds'!$B$14:$AF$554,MATCH(C5776,'PU Holds'!$B$14:$B$552,FALSE),MATCH(D5776,'PU Holds'!$B$14:$AF$14,FALSE)),0)</f>
        <v>0</v>
      </c>
      <c r="C5776" s="1165" t="str">
        <f t="shared" si="569"/>
        <v>PEXP391</v>
      </c>
      <c r="D5776" s="988" t="str">
        <f>'PU Holds'!$AC$14</f>
        <v>White 
RAL 9010</v>
      </c>
      <c r="E5776" s="1165" t="s">
        <v>27838</v>
      </c>
      <c r="F5776" s="1165" t="s">
        <v>27824</v>
      </c>
      <c r="G5776" s="1170" t="s">
        <v>27825</v>
      </c>
    </row>
    <row r="5777" spans="1:7" ht="15" customHeight="1">
      <c r="A5777" s="1165" t="str">
        <f t="shared" si="567"/>
        <v>PEXP391PUR</v>
      </c>
      <c r="B5777" s="1165">
        <f>IFERROR(INDEX('PU Holds'!$B$14:$AF$554,MATCH(C5777,'PU Holds'!$B$14:$B$552,FALSE),MATCH(D5777,'PU Holds'!$B$14:$AF$14,FALSE)),0)</f>
        <v>0</v>
      </c>
      <c r="C5777" s="1165" t="str">
        <f t="shared" si="569"/>
        <v>PEXP391</v>
      </c>
      <c r="D5777" s="988" t="str">
        <f>'PU Holds'!$AD$14</f>
        <v>US Purple</v>
      </c>
      <c r="E5777" s="1165" t="s">
        <v>27839</v>
      </c>
      <c r="F5777" s="1165" t="s">
        <v>27824</v>
      </c>
      <c r="G5777" s="1170" t="s">
        <v>27825</v>
      </c>
    </row>
    <row r="5778" spans="1:7" ht="15" customHeight="1">
      <c r="A5778" s="1165" t="str">
        <f t="shared" si="567"/>
        <v>PEXP392YEL</v>
      </c>
      <c r="B5778" s="1165">
        <f>IFERROR(INDEX('PU Holds'!$B$14:$AF$554,MATCH(C5778,'PU Holds'!$B$14:$B$552,FALSE),MATCH(D5778,'PU Holds'!$B$14:$AF$14,FALSE)),0)</f>
        <v>0</v>
      </c>
      <c r="C5778" s="1165" t="s">
        <v>28232</v>
      </c>
      <c r="D5778" s="1168" t="str">
        <f>'PU Holds'!$M$14</f>
        <v>Yellow 
RAL 1026</v>
      </c>
      <c r="E5778" s="1165" t="s">
        <v>27823</v>
      </c>
      <c r="F5778" s="1165" t="s">
        <v>27824</v>
      </c>
      <c r="G5778" s="1170" t="s">
        <v>27825</v>
      </c>
    </row>
    <row r="5779" spans="1:7" ht="15" customHeight="1">
      <c r="A5779" s="1165" t="str">
        <f t="shared" si="567"/>
        <v>PEXP392RED</v>
      </c>
      <c r="B5779" s="1165">
        <f>IFERROR(INDEX('PU Holds'!$B$14:$AF$554,MATCH(C5779,'PU Holds'!$B$14:$B$552,FALSE),MATCH(D5779,'PU Holds'!$B$14:$AF$14,FALSE)),0)</f>
        <v>0</v>
      </c>
      <c r="C5779" s="1165" t="str">
        <f t="shared" ref="C5779:C5792" si="570">C5778</f>
        <v>PEXP392</v>
      </c>
      <c r="D5779" s="988" t="str">
        <f>'PU Holds'!$O$14</f>
        <v>Red 
RAL 3020</v>
      </c>
      <c r="E5779" s="1165" t="s">
        <v>27826</v>
      </c>
      <c r="F5779" s="1165" t="s">
        <v>27824</v>
      </c>
      <c r="G5779" s="1170" t="s">
        <v>27825</v>
      </c>
    </row>
    <row r="5780" spans="1:7" ht="15" customHeight="1">
      <c r="A5780" s="1165" t="str">
        <f t="shared" si="567"/>
        <v>PEXP392BLU</v>
      </c>
      <c r="B5780" s="1165">
        <f>IFERROR(INDEX('PU Holds'!$B$14:$AF$554,MATCH(C5780,'PU Holds'!$B$14:$B$552,FALSE),MATCH(D5780,'PU Holds'!$B$14:$AF$14,FALSE)),0)</f>
        <v>0</v>
      </c>
      <c r="C5780" s="1165" t="str">
        <f t="shared" si="570"/>
        <v>PEXP392</v>
      </c>
      <c r="D5780" s="988" t="str">
        <f>'PU Holds'!$P$14</f>
        <v>Blue 
RAL 5015</v>
      </c>
      <c r="E5780" s="1165" t="s">
        <v>27827</v>
      </c>
      <c r="F5780" s="1165" t="s">
        <v>27824</v>
      </c>
      <c r="G5780" s="1170" t="s">
        <v>27825</v>
      </c>
    </row>
    <row r="5781" spans="1:7" ht="15" customHeight="1">
      <c r="A5781" s="1165" t="str">
        <f t="shared" si="567"/>
        <v>PEXP392GRY</v>
      </c>
      <c r="B5781" s="1165">
        <f>IFERROR(INDEX('PU Holds'!$B$14:$AF$554,MATCH(C5781,'PU Holds'!$B$14:$B$552,FALSE),MATCH(D5781,'PU Holds'!$B$14:$AF$14,FALSE)),0)</f>
        <v>0</v>
      </c>
      <c r="C5781" s="1165" t="str">
        <f t="shared" si="570"/>
        <v>PEXP392</v>
      </c>
      <c r="D5781" s="988" t="str">
        <f>'PU Holds'!$Q$14</f>
        <v>Grey 
RAL 7001</v>
      </c>
      <c r="E5781" s="1165" t="s">
        <v>27828</v>
      </c>
      <c r="F5781" s="1165" t="s">
        <v>27824</v>
      </c>
      <c r="G5781" s="1170" t="s">
        <v>27825</v>
      </c>
    </row>
    <row r="5782" spans="1:7" ht="15" customHeight="1">
      <c r="A5782" s="1165" t="str">
        <f t="shared" si="567"/>
        <v>PEXP392BLK</v>
      </c>
      <c r="B5782" s="1165">
        <f>IFERROR(INDEX('PU Holds'!$B$14:$AF$554,MATCH(C5782,'PU Holds'!$B$14:$B$552,FALSE),MATCH(D5782,'PU Holds'!$B$14:$AF$14,FALSE)),0)</f>
        <v>0</v>
      </c>
      <c r="C5782" s="1165" t="str">
        <f t="shared" si="570"/>
        <v>PEXP392</v>
      </c>
      <c r="D5782" s="988" t="str">
        <f>'PU Holds'!$R$14</f>
        <v>Black 
RAL 9005</v>
      </c>
      <c r="E5782" s="1165" t="s">
        <v>27829</v>
      </c>
      <c r="F5782" s="1165" t="s">
        <v>27824</v>
      </c>
      <c r="G5782" s="1170" t="s">
        <v>27825</v>
      </c>
    </row>
    <row r="5783" spans="1:7" ht="15" customHeight="1">
      <c r="A5783" s="1165" t="str">
        <f t="shared" si="567"/>
        <v>PEXP392FLO</v>
      </c>
      <c r="B5783" s="1165">
        <f>IFERROR(INDEX('PU Holds'!$B$14:$AF$554,MATCH(C5783,'PU Holds'!$B$14:$B$552,FALSE),MATCH(D5783,'PU Holds'!$B$14:$AF$14,FALSE)),0)</f>
        <v>0</v>
      </c>
      <c r="C5783" s="1165" t="str">
        <f t="shared" si="570"/>
        <v>PEXP392</v>
      </c>
      <c r="D5783" s="988" t="str">
        <f>'PU Holds'!$S$14</f>
        <v>Fluo 
Orange</v>
      </c>
      <c r="E5783" s="1165" t="s">
        <v>27830</v>
      </c>
      <c r="F5783" s="1165" t="s">
        <v>27824</v>
      </c>
      <c r="G5783" s="1170" t="s">
        <v>27825</v>
      </c>
    </row>
    <row r="5784" spans="1:7" ht="15" customHeight="1">
      <c r="A5784" s="1165" t="str">
        <f t="shared" si="567"/>
        <v>PEXP392FLG</v>
      </c>
      <c r="B5784" s="1165">
        <f>IFERROR(INDEX('PU Holds'!$B$14:$AF$554,MATCH(C5784,'PU Holds'!$B$14:$B$552,FALSE),MATCH(D5784,'PU Holds'!$B$14:$AF$14,FALSE)),0)</f>
        <v>0</v>
      </c>
      <c r="C5784" s="1165" t="str">
        <f t="shared" si="570"/>
        <v>PEXP392</v>
      </c>
      <c r="D5784" s="988" t="str">
        <f>'PU Holds'!$T$14</f>
        <v>Fluo 
Green</v>
      </c>
      <c r="E5784" s="1165" t="s">
        <v>27831</v>
      </c>
      <c r="F5784" s="1165" t="s">
        <v>27824</v>
      </c>
      <c r="G5784" s="1170" t="s">
        <v>27825</v>
      </c>
    </row>
    <row r="5785" spans="1:7" ht="15" customHeight="1">
      <c r="A5785" s="1165" t="str">
        <f t="shared" si="567"/>
        <v>PEXP392FLP</v>
      </c>
      <c r="B5785" s="1165">
        <f>IFERROR(INDEX('PU Holds'!$B$14:$AF$554,MATCH(C5785,'PU Holds'!$B$14:$B$552,FALSE),MATCH(D5785,'PU Holds'!$B$14:$AF$14,FALSE)),0)</f>
        <v>0</v>
      </c>
      <c r="C5785" s="1165" t="str">
        <f t="shared" si="570"/>
        <v>PEXP392</v>
      </c>
      <c r="D5785" s="988" t="str">
        <f>'PU Holds'!$U$14</f>
        <v>Fluo 
Pink</v>
      </c>
      <c r="E5785" s="1165" t="s">
        <v>27832</v>
      </c>
      <c r="F5785" s="1165" t="s">
        <v>27824</v>
      </c>
      <c r="G5785" s="1170" t="s">
        <v>27825</v>
      </c>
    </row>
    <row r="5786" spans="1:7" ht="15" customHeight="1">
      <c r="A5786" s="1165" t="str">
        <f t="shared" si="567"/>
        <v>PEXP392VIO</v>
      </c>
      <c r="B5786" s="1165">
        <f>IFERROR(INDEX('PU Holds'!$B$14:$AF$554,MATCH(C5786,'PU Holds'!$B$14:$B$552,FALSE),MATCH(D5786,'PU Holds'!$B$14:$AF$14,FALSE)),0)</f>
        <v>0</v>
      </c>
      <c r="C5786" s="1165" t="str">
        <f t="shared" si="570"/>
        <v>PEXP392</v>
      </c>
      <c r="D5786" s="988" t="str">
        <f>'PU Holds'!$W$14</f>
        <v>Violet 
RAL 4008</v>
      </c>
      <c r="E5786" s="1165" t="s">
        <v>27833</v>
      </c>
      <c r="F5786" s="1165" t="s">
        <v>27824</v>
      </c>
      <c r="G5786" s="1170" t="s">
        <v>27825</v>
      </c>
    </row>
    <row r="5787" spans="1:7" ht="15" customHeight="1">
      <c r="A5787" s="1165" t="str">
        <f t="shared" si="567"/>
        <v>PEXP392MIN</v>
      </c>
      <c r="B5787" s="1165">
        <f>IFERROR(INDEX('PU Holds'!$B$14:$AF$554,MATCH(C5787,'PU Holds'!$B$14:$B$552,FALSE),MATCH(D5787,'PU Holds'!$B$14:$AF$14,FALSE)),0)</f>
        <v>0</v>
      </c>
      <c r="C5787" s="1165" t="str">
        <f t="shared" si="570"/>
        <v>PEXP392</v>
      </c>
      <c r="D5787" s="988" t="str">
        <f>'PU Holds'!$X$14</f>
        <v>Mint 
RAL 6027</v>
      </c>
      <c r="E5787" s="1165" t="s">
        <v>27834</v>
      </c>
      <c r="F5787" s="1165" t="s">
        <v>27824</v>
      </c>
      <c r="G5787" s="1170" t="s">
        <v>27825</v>
      </c>
    </row>
    <row r="5788" spans="1:7" ht="15" customHeight="1">
      <c r="A5788" s="1165" t="str">
        <f t="shared" si="567"/>
        <v>PEXP392PUK</v>
      </c>
      <c r="B5788" s="1165">
        <f>IFERROR(INDEX('PU Holds'!$B$14:$AF$554,MATCH(C5788,'PU Holds'!$B$14:$B$552,FALSE),MATCH(D5788,'PU Holds'!$B$14:$AF$14,FALSE)),0)</f>
        <v>0</v>
      </c>
      <c r="C5788" s="1165" t="str">
        <f t="shared" si="570"/>
        <v>PEXP392</v>
      </c>
      <c r="D5788" s="988" t="str">
        <f>'PU Holds'!$Z$14</f>
        <v>Green 
(Puke 16-09)</v>
      </c>
      <c r="E5788" s="1165" t="s">
        <v>27835</v>
      </c>
      <c r="F5788" s="1165" t="s">
        <v>27824</v>
      </c>
      <c r="G5788" s="1170" t="s">
        <v>27825</v>
      </c>
    </row>
    <row r="5789" spans="1:7" ht="15" customHeight="1">
      <c r="A5789" s="1165" t="str">
        <f t="shared" ref="A5789:A5792" si="571">CONCATENATE(C5789,E5789)</f>
        <v>PEXP392ORA</v>
      </c>
      <c r="B5789" s="1165">
        <f>IFERROR(INDEX('PU Holds'!$B$14:$AF$554,MATCH(C5789,'PU Holds'!$B$14:$B$552,FALSE),MATCH(D5789,'PU Holds'!$B$14:$AF$14,FALSE)),0)</f>
        <v>0</v>
      </c>
      <c r="C5789" s="1165" t="str">
        <f t="shared" si="570"/>
        <v>PEXP392</v>
      </c>
      <c r="D5789" s="988" t="str">
        <f>'PU Holds'!$AA$14</f>
        <v>US Orange
14-01</v>
      </c>
      <c r="E5789" s="1165" t="s">
        <v>27836</v>
      </c>
      <c r="F5789" s="1165" t="s">
        <v>27824</v>
      </c>
      <c r="G5789" s="1170" t="s">
        <v>27825</v>
      </c>
    </row>
    <row r="5790" spans="1:7" ht="15" customHeight="1">
      <c r="A5790" s="1165" t="str">
        <f t="shared" si="571"/>
        <v>PEXP392GRE</v>
      </c>
      <c r="B5790" s="1165">
        <f>IFERROR(INDEX('PU Holds'!$B$14:$AF$554,MATCH(C5790,'PU Holds'!$B$14:$B$552,FALSE),MATCH(D5790,'PU Holds'!$B$14:$AF$14,FALSE)),0)</f>
        <v>0</v>
      </c>
      <c r="C5790" s="1165" t="str">
        <f t="shared" si="570"/>
        <v>PEXP392</v>
      </c>
      <c r="D5790" s="988" t="str">
        <f>'PU Holds'!$AB$14</f>
        <v>US Green 
16 -16</v>
      </c>
      <c r="E5790" s="1165" t="s">
        <v>27837</v>
      </c>
      <c r="F5790" s="1165" t="s">
        <v>27824</v>
      </c>
      <c r="G5790" s="1170" t="s">
        <v>27825</v>
      </c>
    </row>
    <row r="5791" spans="1:7" ht="15" customHeight="1">
      <c r="A5791" s="1165" t="str">
        <f t="shared" si="571"/>
        <v>PEXP392WHI</v>
      </c>
      <c r="B5791" s="1165">
        <f>IFERROR(INDEX('PU Holds'!$B$14:$AF$554,MATCH(C5791,'PU Holds'!$B$14:$B$552,FALSE),MATCH(D5791,'PU Holds'!$B$14:$AF$14,FALSE)),0)</f>
        <v>0</v>
      </c>
      <c r="C5791" s="1165" t="str">
        <f t="shared" si="570"/>
        <v>PEXP392</v>
      </c>
      <c r="D5791" s="988" t="str">
        <f>'PU Holds'!$AC$14</f>
        <v>White 
RAL 9010</v>
      </c>
      <c r="E5791" s="1165" t="s">
        <v>27838</v>
      </c>
      <c r="F5791" s="1165" t="s">
        <v>27824</v>
      </c>
      <c r="G5791" s="1170" t="s">
        <v>27825</v>
      </c>
    </row>
    <row r="5792" spans="1:7" ht="15" customHeight="1">
      <c r="A5792" s="1165" t="str">
        <f t="shared" si="571"/>
        <v>PEXP392PUR</v>
      </c>
      <c r="B5792" s="1165">
        <f>IFERROR(INDEX('PU Holds'!$B$14:$AF$554,MATCH(C5792,'PU Holds'!$B$14:$B$552,FALSE),MATCH(D5792,'PU Holds'!$B$14:$AF$14,FALSE)),0)</f>
        <v>0</v>
      </c>
      <c r="C5792" s="1165" t="str">
        <f t="shared" si="570"/>
        <v>PEXP392</v>
      </c>
      <c r="D5792" s="988" t="str">
        <f>'PU Holds'!$AD$14</f>
        <v>US Purple</v>
      </c>
      <c r="E5792" s="1165" t="s">
        <v>27839</v>
      </c>
      <c r="F5792" s="1165" t="s">
        <v>27824</v>
      </c>
      <c r="G5792" s="1170" t="s">
        <v>27825</v>
      </c>
    </row>
    <row r="5793" spans="1:7" ht="15" customHeight="1">
      <c r="A5793" s="1165" t="str">
        <f t="shared" ref="A5793:A5838" si="572">CONCATENATE(C5793,E5793)</f>
        <v>PEXP393YEL</v>
      </c>
      <c r="B5793" s="1165">
        <f>IFERROR(INDEX('PU Holds'!$B$14:$AF$554,MATCH(C5793,'PU Holds'!$B$14:$B$552,FALSE),MATCH(D5793,'PU Holds'!$B$14:$AF$14,FALSE)),0)</f>
        <v>0</v>
      </c>
      <c r="C5793" s="1165" t="s">
        <v>28233</v>
      </c>
      <c r="D5793" s="1168" t="str">
        <f>'PU Holds'!$M$14</f>
        <v>Yellow 
RAL 1026</v>
      </c>
      <c r="E5793" s="1165" t="s">
        <v>27823</v>
      </c>
      <c r="F5793" s="1165" t="s">
        <v>27824</v>
      </c>
      <c r="G5793" s="1170" t="s">
        <v>27825</v>
      </c>
    </row>
    <row r="5794" spans="1:7" ht="15" customHeight="1">
      <c r="A5794" s="1165" t="str">
        <f t="shared" si="572"/>
        <v>PEXP393RED</v>
      </c>
      <c r="B5794" s="1165">
        <f>IFERROR(INDEX('PU Holds'!$B$14:$AF$554,MATCH(C5794,'PU Holds'!$B$14:$B$552,FALSE),MATCH(D5794,'PU Holds'!$B$14:$AF$14,FALSE)),0)</f>
        <v>0</v>
      </c>
      <c r="C5794" s="1165" t="str">
        <f t="shared" ref="C5794:C5807" si="573">C5793</f>
        <v>PEXP393</v>
      </c>
      <c r="D5794" s="988" t="str">
        <f>'PU Holds'!$O$14</f>
        <v>Red 
RAL 3020</v>
      </c>
      <c r="E5794" s="1165" t="s">
        <v>27826</v>
      </c>
      <c r="F5794" s="1165" t="s">
        <v>27824</v>
      </c>
      <c r="G5794" s="1170" t="s">
        <v>27825</v>
      </c>
    </row>
    <row r="5795" spans="1:7" ht="15" customHeight="1">
      <c r="A5795" s="1165" t="str">
        <f t="shared" si="572"/>
        <v>PEXP393BLU</v>
      </c>
      <c r="B5795" s="1165">
        <f>IFERROR(INDEX('PU Holds'!$B$14:$AF$554,MATCH(C5795,'PU Holds'!$B$14:$B$552,FALSE),MATCH(D5795,'PU Holds'!$B$14:$AF$14,FALSE)),0)</f>
        <v>0</v>
      </c>
      <c r="C5795" s="1165" t="str">
        <f t="shared" si="573"/>
        <v>PEXP393</v>
      </c>
      <c r="D5795" s="988" t="str">
        <f>'PU Holds'!$P$14</f>
        <v>Blue 
RAL 5015</v>
      </c>
      <c r="E5795" s="1165" t="s">
        <v>27827</v>
      </c>
      <c r="F5795" s="1165" t="s">
        <v>27824</v>
      </c>
      <c r="G5795" s="1170" t="s">
        <v>27825</v>
      </c>
    </row>
    <row r="5796" spans="1:7" ht="15" customHeight="1">
      <c r="A5796" s="1165" t="str">
        <f t="shared" si="572"/>
        <v>PEXP393GRY</v>
      </c>
      <c r="B5796" s="1165">
        <f>IFERROR(INDEX('PU Holds'!$B$14:$AF$554,MATCH(C5796,'PU Holds'!$B$14:$B$552,FALSE),MATCH(D5796,'PU Holds'!$B$14:$AF$14,FALSE)),0)</f>
        <v>0</v>
      </c>
      <c r="C5796" s="1165" t="str">
        <f t="shared" si="573"/>
        <v>PEXP393</v>
      </c>
      <c r="D5796" s="988" t="str">
        <f>'PU Holds'!$Q$14</f>
        <v>Grey 
RAL 7001</v>
      </c>
      <c r="E5796" s="1165" t="s">
        <v>27828</v>
      </c>
      <c r="F5796" s="1165" t="s">
        <v>27824</v>
      </c>
      <c r="G5796" s="1170" t="s">
        <v>27825</v>
      </c>
    </row>
    <row r="5797" spans="1:7" ht="15" customHeight="1">
      <c r="A5797" s="1165" t="str">
        <f t="shared" si="572"/>
        <v>PEXP393BLK</v>
      </c>
      <c r="B5797" s="1165">
        <f>IFERROR(INDEX('PU Holds'!$B$14:$AF$554,MATCH(C5797,'PU Holds'!$B$14:$B$552,FALSE),MATCH(D5797,'PU Holds'!$B$14:$AF$14,FALSE)),0)</f>
        <v>0</v>
      </c>
      <c r="C5797" s="1165" t="str">
        <f t="shared" si="573"/>
        <v>PEXP393</v>
      </c>
      <c r="D5797" s="988" t="str">
        <f>'PU Holds'!$R$14</f>
        <v>Black 
RAL 9005</v>
      </c>
      <c r="E5797" s="1165" t="s">
        <v>27829</v>
      </c>
      <c r="F5797" s="1165" t="s">
        <v>27824</v>
      </c>
      <c r="G5797" s="1170" t="s">
        <v>27825</v>
      </c>
    </row>
    <row r="5798" spans="1:7" ht="15" customHeight="1">
      <c r="A5798" s="1165" t="str">
        <f t="shared" si="572"/>
        <v>PEXP393FLO</v>
      </c>
      <c r="B5798" s="1165">
        <f>IFERROR(INDEX('PU Holds'!$B$14:$AF$554,MATCH(C5798,'PU Holds'!$B$14:$B$552,FALSE),MATCH(D5798,'PU Holds'!$B$14:$AF$14,FALSE)),0)</f>
        <v>0</v>
      </c>
      <c r="C5798" s="1165" t="str">
        <f t="shared" si="573"/>
        <v>PEXP393</v>
      </c>
      <c r="D5798" s="988" t="str">
        <f>'PU Holds'!$S$14</f>
        <v>Fluo 
Orange</v>
      </c>
      <c r="E5798" s="1165" t="s">
        <v>27830</v>
      </c>
      <c r="F5798" s="1165" t="s">
        <v>27824</v>
      </c>
      <c r="G5798" s="1170" t="s">
        <v>27825</v>
      </c>
    </row>
    <row r="5799" spans="1:7" ht="15" customHeight="1">
      <c r="A5799" s="1165" t="str">
        <f t="shared" si="572"/>
        <v>PEXP393FLG</v>
      </c>
      <c r="B5799" s="1165">
        <f>IFERROR(INDEX('PU Holds'!$B$14:$AF$554,MATCH(C5799,'PU Holds'!$B$14:$B$552,FALSE),MATCH(D5799,'PU Holds'!$B$14:$AF$14,FALSE)),0)</f>
        <v>0</v>
      </c>
      <c r="C5799" s="1165" t="str">
        <f t="shared" si="573"/>
        <v>PEXP393</v>
      </c>
      <c r="D5799" s="988" t="str">
        <f>'PU Holds'!$T$14</f>
        <v>Fluo 
Green</v>
      </c>
      <c r="E5799" s="1165" t="s">
        <v>27831</v>
      </c>
      <c r="F5799" s="1165" t="s">
        <v>27824</v>
      </c>
      <c r="G5799" s="1170" t="s">
        <v>27825</v>
      </c>
    </row>
    <row r="5800" spans="1:7" ht="15" customHeight="1">
      <c r="A5800" s="1165" t="str">
        <f t="shared" si="572"/>
        <v>PEXP393FLP</v>
      </c>
      <c r="B5800" s="1165">
        <f>IFERROR(INDEX('PU Holds'!$B$14:$AF$554,MATCH(C5800,'PU Holds'!$B$14:$B$552,FALSE),MATCH(D5800,'PU Holds'!$B$14:$AF$14,FALSE)),0)</f>
        <v>0</v>
      </c>
      <c r="C5800" s="1165" t="str">
        <f t="shared" si="573"/>
        <v>PEXP393</v>
      </c>
      <c r="D5800" s="988" t="str">
        <f>'PU Holds'!$U$14</f>
        <v>Fluo 
Pink</v>
      </c>
      <c r="E5800" s="1165" t="s">
        <v>27832</v>
      </c>
      <c r="F5800" s="1165" t="s">
        <v>27824</v>
      </c>
      <c r="G5800" s="1170" t="s">
        <v>27825</v>
      </c>
    </row>
    <row r="5801" spans="1:7" ht="15" customHeight="1">
      <c r="A5801" s="1165" t="str">
        <f t="shared" si="572"/>
        <v>PEXP393VIO</v>
      </c>
      <c r="B5801" s="1165">
        <f>IFERROR(INDEX('PU Holds'!$B$14:$AF$554,MATCH(C5801,'PU Holds'!$B$14:$B$552,FALSE),MATCH(D5801,'PU Holds'!$B$14:$AF$14,FALSE)),0)</f>
        <v>0</v>
      </c>
      <c r="C5801" s="1165" t="str">
        <f t="shared" si="573"/>
        <v>PEXP393</v>
      </c>
      <c r="D5801" s="988" t="str">
        <f>'PU Holds'!$W$14</f>
        <v>Violet 
RAL 4008</v>
      </c>
      <c r="E5801" s="1165" t="s">
        <v>27833</v>
      </c>
      <c r="F5801" s="1165" t="s">
        <v>27824</v>
      </c>
      <c r="G5801" s="1170" t="s">
        <v>27825</v>
      </c>
    </row>
    <row r="5802" spans="1:7" ht="15" customHeight="1">
      <c r="A5802" s="1165" t="str">
        <f t="shared" si="572"/>
        <v>PEXP393MIN</v>
      </c>
      <c r="B5802" s="1165">
        <f>IFERROR(INDEX('PU Holds'!$B$14:$AF$554,MATCH(C5802,'PU Holds'!$B$14:$B$552,FALSE),MATCH(D5802,'PU Holds'!$B$14:$AF$14,FALSE)),0)</f>
        <v>0</v>
      </c>
      <c r="C5802" s="1165" t="str">
        <f t="shared" si="573"/>
        <v>PEXP393</v>
      </c>
      <c r="D5802" s="988" t="str">
        <f>'PU Holds'!$X$14</f>
        <v>Mint 
RAL 6027</v>
      </c>
      <c r="E5802" s="1165" t="s">
        <v>27834</v>
      </c>
      <c r="F5802" s="1165" t="s">
        <v>27824</v>
      </c>
      <c r="G5802" s="1170" t="s">
        <v>27825</v>
      </c>
    </row>
    <row r="5803" spans="1:7" ht="15" customHeight="1">
      <c r="A5803" s="1165" t="str">
        <f t="shared" si="572"/>
        <v>PEXP393PUK</v>
      </c>
      <c r="B5803" s="1165">
        <f>IFERROR(INDEX('PU Holds'!$B$14:$AF$554,MATCH(C5803,'PU Holds'!$B$14:$B$552,FALSE),MATCH(D5803,'PU Holds'!$B$14:$AF$14,FALSE)),0)</f>
        <v>0</v>
      </c>
      <c r="C5803" s="1165" t="str">
        <f t="shared" si="573"/>
        <v>PEXP393</v>
      </c>
      <c r="D5803" s="988" t="str">
        <f>'PU Holds'!$Z$14</f>
        <v>Green 
(Puke 16-09)</v>
      </c>
      <c r="E5803" s="1165" t="s">
        <v>27835</v>
      </c>
      <c r="F5803" s="1165" t="s">
        <v>27824</v>
      </c>
      <c r="G5803" s="1170" t="s">
        <v>27825</v>
      </c>
    </row>
    <row r="5804" spans="1:7" ht="15" customHeight="1">
      <c r="A5804" s="1165" t="str">
        <f t="shared" si="572"/>
        <v>PEXP393ORA</v>
      </c>
      <c r="B5804" s="1165">
        <f>IFERROR(INDEX('PU Holds'!$B$14:$AF$554,MATCH(C5804,'PU Holds'!$B$14:$B$552,FALSE),MATCH(D5804,'PU Holds'!$B$14:$AF$14,FALSE)),0)</f>
        <v>0</v>
      </c>
      <c r="C5804" s="1165" t="str">
        <f t="shared" si="573"/>
        <v>PEXP393</v>
      </c>
      <c r="D5804" s="988" t="str">
        <f>'PU Holds'!$AA$14</f>
        <v>US Orange
14-01</v>
      </c>
      <c r="E5804" s="1165" t="s">
        <v>27836</v>
      </c>
      <c r="F5804" s="1165" t="s">
        <v>27824</v>
      </c>
      <c r="G5804" s="1170" t="s">
        <v>27825</v>
      </c>
    </row>
    <row r="5805" spans="1:7" ht="15" customHeight="1">
      <c r="A5805" s="1165" t="str">
        <f t="shared" si="572"/>
        <v>PEXP393GRE</v>
      </c>
      <c r="B5805" s="1165">
        <f>IFERROR(INDEX('PU Holds'!$B$14:$AF$554,MATCH(C5805,'PU Holds'!$B$14:$B$552,FALSE),MATCH(D5805,'PU Holds'!$B$14:$AF$14,FALSE)),0)</f>
        <v>0</v>
      </c>
      <c r="C5805" s="1165" t="str">
        <f t="shared" si="573"/>
        <v>PEXP393</v>
      </c>
      <c r="D5805" s="988" t="str">
        <f>'PU Holds'!$AB$14</f>
        <v>US Green 
16 -16</v>
      </c>
      <c r="E5805" s="1165" t="s">
        <v>27837</v>
      </c>
      <c r="F5805" s="1165" t="s">
        <v>27824</v>
      </c>
      <c r="G5805" s="1170" t="s">
        <v>27825</v>
      </c>
    </row>
    <row r="5806" spans="1:7" ht="15" customHeight="1">
      <c r="A5806" s="1165" t="str">
        <f t="shared" si="572"/>
        <v>PEXP393WHI</v>
      </c>
      <c r="B5806" s="1165">
        <f>IFERROR(INDEX('PU Holds'!$B$14:$AF$554,MATCH(C5806,'PU Holds'!$B$14:$B$552,FALSE),MATCH(D5806,'PU Holds'!$B$14:$AF$14,FALSE)),0)</f>
        <v>0</v>
      </c>
      <c r="C5806" s="1165" t="str">
        <f t="shared" si="573"/>
        <v>PEXP393</v>
      </c>
      <c r="D5806" s="988" t="str">
        <f>'PU Holds'!$AC$14</f>
        <v>White 
RAL 9010</v>
      </c>
      <c r="E5806" s="1165" t="s">
        <v>27838</v>
      </c>
      <c r="F5806" s="1165" t="s">
        <v>27824</v>
      </c>
      <c r="G5806" s="1170" t="s">
        <v>27825</v>
      </c>
    </row>
    <row r="5807" spans="1:7" ht="15" customHeight="1">
      <c r="A5807" s="1165" t="str">
        <f t="shared" si="572"/>
        <v>PEXP393PUR</v>
      </c>
      <c r="B5807" s="1165">
        <f>IFERROR(INDEX('PU Holds'!$B$14:$AF$554,MATCH(C5807,'PU Holds'!$B$14:$B$552,FALSE),MATCH(D5807,'PU Holds'!$B$14:$AF$14,FALSE)),0)</f>
        <v>0</v>
      </c>
      <c r="C5807" s="1165" t="str">
        <f t="shared" si="573"/>
        <v>PEXP393</v>
      </c>
      <c r="D5807" s="988" t="str">
        <f>'PU Holds'!$AD$14</f>
        <v>US Purple</v>
      </c>
      <c r="E5807" s="1165" t="s">
        <v>27839</v>
      </c>
      <c r="F5807" s="1165" t="s">
        <v>27824</v>
      </c>
      <c r="G5807" s="1170" t="s">
        <v>27825</v>
      </c>
    </row>
    <row r="5808" spans="1:7" ht="15" customHeight="1">
      <c r="A5808" s="1165" t="str">
        <f t="shared" si="572"/>
        <v>PEXP394YEL</v>
      </c>
      <c r="B5808" s="1165">
        <f>IFERROR(INDEX('PU Holds'!$B$14:$AF$554,MATCH(C5808,'PU Holds'!$B$14:$B$552,FALSE),MATCH(D5808,'PU Holds'!$B$14:$AF$14,FALSE)),0)</f>
        <v>0</v>
      </c>
      <c r="C5808" s="1165" t="s">
        <v>28234</v>
      </c>
      <c r="D5808" s="1168" t="str">
        <f>'PU Holds'!$M$14</f>
        <v>Yellow 
RAL 1026</v>
      </c>
      <c r="E5808" s="1165" t="s">
        <v>27823</v>
      </c>
      <c r="F5808" s="1165" t="s">
        <v>27824</v>
      </c>
      <c r="G5808" s="1170" t="s">
        <v>27825</v>
      </c>
    </row>
    <row r="5809" spans="1:7" ht="15" customHeight="1">
      <c r="A5809" s="1165" t="str">
        <f t="shared" si="572"/>
        <v>PEXP394RED</v>
      </c>
      <c r="B5809" s="1165">
        <f>IFERROR(INDEX('PU Holds'!$B$14:$AF$554,MATCH(C5809,'PU Holds'!$B$14:$B$552,FALSE),MATCH(D5809,'PU Holds'!$B$14:$AF$14,FALSE)),0)</f>
        <v>0</v>
      </c>
      <c r="C5809" s="1165" t="str">
        <f t="shared" ref="C5809:C5822" si="574">C5808</f>
        <v>PEXP394</v>
      </c>
      <c r="D5809" s="988" t="str">
        <f>'PU Holds'!$O$14</f>
        <v>Red 
RAL 3020</v>
      </c>
      <c r="E5809" s="1165" t="s">
        <v>27826</v>
      </c>
      <c r="F5809" s="1165" t="s">
        <v>27824</v>
      </c>
      <c r="G5809" s="1170" t="s">
        <v>27825</v>
      </c>
    </row>
    <row r="5810" spans="1:7" ht="15" customHeight="1">
      <c r="A5810" s="1165" t="str">
        <f t="shared" si="572"/>
        <v>PEXP394BLU</v>
      </c>
      <c r="B5810" s="1165">
        <f>IFERROR(INDEX('PU Holds'!$B$14:$AF$554,MATCH(C5810,'PU Holds'!$B$14:$B$552,FALSE),MATCH(D5810,'PU Holds'!$B$14:$AF$14,FALSE)),0)</f>
        <v>0</v>
      </c>
      <c r="C5810" s="1165" t="str">
        <f t="shared" si="574"/>
        <v>PEXP394</v>
      </c>
      <c r="D5810" s="988" t="str">
        <f>'PU Holds'!$P$14</f>
        <v>Blue 
RAL 5015</v>
      </c>
      <c r="E5810" s="1165" t="s">
        <v>27827</v>
      </c>
      <c r="F5810" s="1165" t="s">
        <v>27824</v>
      </c>
      <c r="G5810" s="1170" t="s">
        <v>27825</v>
      </c>
    </row>
    <row r="5811" spans="1:7" ht="15" customHeight="1">
      <c r="A5811" s="1165" t="str">
        <f t="shared" si="572"/>
        <v>PEXP394GRY</v>
      </c>
      <c r="B5811" s="1165">
        <f>IFERROR(INDEX('PU Holds'!$B$14:$AF$554,MATCH(C5811,'PU Holds'!$B$14:$B$552,FALSE),MATCH(D5811,'PU Holds'!$B$14:$AF$14,FALSE)),0)</f>
        <v>0</v>
      </c>
      <c r="C5811" s="1165" t="str">
        <f t="shared" si="574"/>
        <v>PEXP394</v>
      </c>
      <c r="D5811" s="988" t="str">
        <f>'PU Holds'!$Q$14</f>
        <v>Grey 
RAL 7001</v>
      </c>
      <c r="E5811" s="1165" t="s">
        <v>27828</v>
      </c>
      <c r="F5811" s="1165" t="s">
        <v>27824</v>
      </c>
      <c r="G5811" s="1170" t="s">
        <v>27825</v>
      </c>
    </row>
    <row r="5812" spans="1:7" ht="15" customHeight="1">
      <c r="A5812" s="1165" t="str">
        <f t="shared" si="572"/>
        <v>PEXP394BLK</v>
      </c>
      <c r="B5812" s="1165">
        <f>IFERROR(INDEX('PU Holds'!$B$14:$AF$554,MATCH(C5812,'PU Holds'!$B$14:$B$552,FALSE),MATCH(D5812,'PU Holds'!$B$14:$AF$14,FALSE)),0)</f>
        <v>0</v>
      </c>
      <c r="C5812" s="1165" t="str">
        <f t="shared" si="574"/>
        <v>PEXP394</v>
      </c>
      <c r="D5812" s="988" t="str">
        <f>'PU Holds'!$R$14</f>
        <v>Black 
RAL 9005</v>
      </c>
      <c r="E5812" s="1165" t="s">
        <v>27829</v>
      </c>
      <c r="F5812" s="1165" t="s">
        <v>27824</v>
      </c>
      <c r="G5812" s="1170" t="s">
        <v>27825</v>
      </c>
    </row>
    <row r="5813" spans="1:7" ht="15" customHeight="1">
      <c r="A5813" s="1165" t="str">
        <f t="shared" si="572"/>
        <v>PEXP394FLO</v>
      </c>
      <c r="B5813" s="1165">
        <f>IFERROR(INDEX('PU Holds'!$B$14:$AF$554,MATCH(C5813,'PU Holds'!$B$14:$B$552,FALSE),MATCH(D5813,'PU Holds'!$B$14:$AF$14,FALSE)),0)</f>
        <v>0</v>
      </c>
      <c r="C5813" s="1165" t="str">
        <f t="shared" si="574"/>
        <v>PEXP394</v>
      </c>
      <c r="D5813" s="988" t="str">
        <f>'PU Holds'!$S$14</f>
        <v>Fluo 
Orange</v>
      </c>
      <c r="E5813" s="1165" t="s">
        <v>27830</v>
      </c>
      <c r="F5813" s="1165" t="s">
        <v>27824</v>
      </c>
      <c r="G5813" s="1170" t="s">
        <v>27825</v>
      </c>
    </row>
    <row r="5814" spans="1:7" ht="15" customHeight="1">
      <c r="A5814" s="1165" t="str">
        <f t="shared" si="572"/>
        <v>PEXP394FLG</v>
      </c>
      <c r="B5814" s="1165">
        <f>IFERROR(INDEX('PU Holds'!$B$14:$AF$554,MATCH(C5814,'PU Holds'!$B$14:$B$552,FALSE),MATCH(D5814,'PU Holds'!$B$14:$AF$14,FALSE)),0)</f>
        <v>0</v>
      </c>
      <c r="C5814" s="1165" t="str">
        <f t="shared" si="574"/>
        <v>PEXP394</v>
      </c>
      <c r="D5814" s="988" t="str">
        <f>'PU Holds'!$T$14</f>
        <v>Fluo 
Green</v>
      </c>
      <c r="E5814" s="1165" t="s">
        <v>27831</v>
      </c>
      <c r="F5814" s="1165" t="s">
        <v>27824</v>
      </c>
      <c r="G5814" s="1170" t="s">
        <v>27825</v>
      </c>
    </row>
    <row r="5815" spans="1:7" ht="15" customHeight="1">
      <c r="A5815" s="1165" t="str">
        <f t="shared" si="572"/>
        <v>PEXP394FLP</v>
      </c>
      <c r="B5815" s="1165">
        <f>IFERROR(INDEX('PU Holds'!$B$14:$AF$554,MATCH(C5815,'PU Holds'!$B$14:$B$552,FALSE),MATCH(D5815,'PU Holds'!$B$14:$AF$14,FALSE)),0)</f>
        <v>0</v>
      </c>
      <c r="C5815" s="1165" t="str">
        <f t="shared" si="574"/>
        <v>PEXP394</v>
      </c>
      <c r="D5815" s="988" t="str">
        <f>'PU Holds'!$U$14</f>
        <v>Fluo 
Pink</v>
      </c>
      <c r="E5815" s="1165" t="s">
        <v>27832</v>
      </c>
      <c r="F5815" s="1165" t="s">
        <v>27824</v>
      </c>
      <c r="G5815" s="1170" t="s">
        <v>27825</v>
      </c>
    </row>
    <row r="5816" spans="1:7" ht="15" customHeight="1">
      <c r="A5816" s="1165" t="str">
        <f t="shared" si="572"/>
        <v>PEXP394VIO</v>
      </c>
      <c r="B5816" s="1165">
        <f>IFERROR(INDEX('PU Holds'!$B$14:$AF$554,MATCH(C5816,'PU Holds'!$B$14:$B$552,FALSE),MATCH(D5816,'PU Holds'!$B$14:$AF$14,FALSE)),0)</f>
        <v>0</v>
      </c>
      <c r="C5816" s="1165" t="str">
        <f t="shared" si="574"/>
        <v>PEXP394</v>
      </c>
      <c r="D5816" s="988" t="str">
        <f>'PU Holds'!$W$14</f>
        <v>Violet 
RAL 4008</v>
      </c>
      <c r="E5816" s="1165" t="s">
        <v>27833</v>
      </c>
      <c r="F5816" s="1165" t="s">
        <v>27824</v>
      </c>
      <c r="G5816" s="1170" t="s">
        <v>27825</v>
      </c>
    </row>
    <row r="5817" spans="1:7" ht="15" customHeight="1">
      <c r="A5817" s="1165" t="str">
        <f t="shared" si="572"/>
        <v>PEXP394MIN</v>
      </c>
      <c r="B5817" s="1165">
        <f>IFERROR(INDEX('PU Holds'!$B$14:$AF$554,MATCH(C5817,'PU Holds'!$B$14:$B$552,FALSE),MATCH(D5817,'PU Holds'!$B$14:$AF$14,FALSE)),0)</f>
        <v>0</v>
      </c>
      <c r="C5817" s="1165" t="str">
        <f t="shared" si="574"/>
        <v>PEXP394</v>
      </c>
      <c r="D5817" s="988" t="str">
        <f>'PU Holds'!$X$14</f>
        <v>Mint 
RAL 6027</v>
      </c>
      <c r="E5817" s="1165" t="s">
        <v>27834</v>
      </c>
      <c r="F5817" s="1165" t="s">
        <v>27824</v>
      </c>
      <c r="G5817" s="1170" t="s">
        <v>27825</v>
      </c>
    </row>
    <row r="5818" spans="1:7" ht="15" customHeight="1">
      <c r="A5818" s="1165" t="str">
        <f t="shared" si="572"/>
        <v>PEXP394PUK</v>
      </c>
      <c r="B5818" s="1165">
        <f>IFERROR(INDEX('PU Holds'!$B$14:$AF$554,MATCH(C5818,'PU Holds'!$B$14:$B$552,FALSE),MATCH(D5818,'PU Holds'!$B$14:$AF$14,FALSE)),0)</f>
        <v>0</v>
      </c>
      <c r="C5818" s="1165" t="str">
        <f t="shared" si="574"/>
        <v>PEXP394</v>
      </c>
      <c r="D5818" s="988" t="str">
        <f>'PU Holds'!$Z$14</f>
        <v>Green 
(Puke 16-09)</v>
      </c>
      <c r="E5818" s="1165" t="s">
        <v>27835</v>
      </c>
      <c r="F5818" s="1165" t="s">
        <v>27824</v>
      </c>
      <c r="G5818" s="1170" t="s">
        <v>27825</v>
      </c>
    </row>
    <row r="5819" spans="1:7" ht="15" customHeight="1">
      <c r="A5819" s="1165" t="str">
        <f t="shared" si="572"/>
        <v>PEXP394ORA</v>
      </c>
      <c r="B5819" s="1165">
        <f>IFERROR(INDEX('PU Holds'!$B$14:$AF$554,MATCH(C5819,'PU Holds'!$B$14:$B$552,FALSE),MATCH(D5819,'PU Holds'!$B$14:$AF$14,FALSE)),0)</f>
        <v>0</v>
      </c>
      <c r="C5819" s="1165" t="str">
        <f t="shared" si="574"/>
        <v>PEXP394</v>
      </c>
      <c r="D5819" s="988" t="str">
        <f>'PU Holds'!$AA$14</f>
        <v>US Orange
14-01</v>
      </c>
      <c r="E5819" s="1165" t="s">
        <v>27836</v>
      </c>
      <c r="F5819" s="1165" t="s">
        <v>27824</v>
      </c>
      <c r="G5819" s="1170" t="s">
        <v>27825</v>
      </c>
    </row>
    <row r="5820" spans="1:7" ht="15" customHeight="1">
      <c r="A5820" s="1165" t="str">
        <f t="shared" si="572"/>
        <v>PEXP394GRE</v>
      </c>
      <c r="B5820" s="1165">
        <f>IFERROR(INDEX('PU Holds'!$B$14:$AF$554,MATCH(C5820,'PU Holds'!$B$14:$B$552,FALSE),MATCH(D5820,'PU Holds'!$B$14:$AF$14,FALSE)),0)</f>
        <v>0</v>
      </c>
      <c r="C5820" s="1165" t="str">
        <f t="shared" si="574"/>
        <v>PEXP394</v>
      </c>
      <c r="D5820" s="988" t="str">
        <f>'PU Holds'!$AB$14</f>
        <v>US Green 
16 -16</v>
      </c>
      <c r="E5820" s="1165" t="s">
        <v>27837</v>
      </c>
      <c r="F5820" s="1165" t="s">
        <v>27824</v>
      </c>
      <c r="G5820" s="1170" t="s">
        <v>27825</v>
      </c>
    </row>
    <row r="5821" spans="1:7" ht="15" customHeight="1">
      <c r="A5821" s="1165" t="str">
        <f t="shared" si="572"/>
        <v>PEXP394WHI</v>
      </c>
      <c r="B5821" s="1165">
        <f>IFERROR(INDEX('PU Holds'!$B$14:$AF$554,MATCH(C5821,'PU Holds'!$B$14:$B$552,FALSE),MATCH(D5821,'PU Holds'!$B$14:$AF$14,FALSE)),0)</f>
        <v>0</v>
      </c>
      <c r="C5821" s="1165" t="str">
        <f t="shared" si="574"/>
        <v>PEXP394</v>
      </c>
      <c r="D5821" s="988" t="str">
        <f>'PU Holds'!$AC$14</f>
        <v>White 
RAL 9010</v>
      </c>
      <c r="E5821" s="1165" t="s">
        <v>27838</v>
      </c>
      <c r="F5821" s="1165" t="s">
        <v>27824</v>
      </c>
      <c r="G5821" s="1170" t="s">
        <v>27825</v>
      </c>
    </row>
    <row r="5822" spans="1:7" ht="15" customHeight="1">
      <c r="A5822" s="1165" t="str">
        <f t="shared" si="572"/>
        <v>PEXP394PUR</v>
      </c>
      <c r="B5822" s="1165">
        <f>IFERROR(INDEX('PU Holds'!$B$14:$AF$554,MATCH(C5822,'PU Holds'!$B$14:$B$552,FALSE),MATCH(D5822,'PU Holds'!$B$14:$AF$14,FALSE)),0)</f>
        <v>0</v>
      </c>
      <c r="C5822" s="1165" t="str">
        <f t="shared" si="574"/>
        <v>PEXP394</v>
      </c>
      <c r="D5822" s="988" t="str">
        <f>'PU Holds'!$AD$14</f>
        <v>US Purple</v>
      </c>
      <c r="E5822" s="1165" t="s">
        <v>27839</v>
      </c>
      <c r="F5822" s="1165" t="s">
        <v>27824</v>
      </c>
      <c r="G5822" s="1170" t="s">
        <v>27825</v>
      </c>
    </row>
    <row r="5823" spans="1:7" ht="15" customHeight="1">
      <c r="A5823" s="1165" t="str">
        <f t="shared" si="572"/>
        <v>PEXP395YEL</v>
      </c>
      <c r="B5823" s="1165">
        <f>IFERROR(INDEX('PU Holds'!$B$14:$AF$554,MATCH(C5823,'PU Holds'!$B$14:$B$552,FALSE),MATCH(D5823,'PU Holds'!$B$14:$AF$14,FALSE)),0)</f>
        <v>0</v>
      </c>
      <c r="C5823" s="1165" t="s">
        <v>28235</v>
      </c>
      <c r="D5823" s="1168" t="str">
        <f>'PU Holds'!$M$14</f>
        <v>Yellow 
RAL 1026</v>
      </c>
      <c r="E5823" s="1165" t="s">
        <v>27823</v>
      </c>
      <c r="F5823" s="1165" t="s">
        <v>27824</v>
      </c>
      <c r="G5823" s="1170" t="s">
        <v>27825</v>
      </c>
    </row>
    <row r="5824" spans="1:7" ht="15" customHeight="1">
      <c r="A5824" s="1165" t="str">
        <f t="shared" si="572"/>
        <v>PEXP395RED</v>
      </c>
      <c r="B5824" s="1165">
        <f>IFERROR(INDEX('PU Holds'!$B$14:$AF$554,MATCH(C5824,'PU Holds'!$B$14:$B$552,FALSE),MATCH(D5824,'PU Holds'!$B$14:$AF$14,FALSE)),0)</f>
        <v>0</v>
      </c>
      <c r="C5824" s="1165" t="str">
        <f t="shared" ref="C5824:C5837" si="575">C5823</f>
        <v>PEXP395</v>
      </c>
      <c r="D5824" s="988" t="str">
        <f>'PU Holds'!$O$14</f>
        <v>Red 
RAL 3020</v>
      </c>
      <c r="E5824" s="1165" t="s">
        <v>27826</v>
      </c>
      <c r="F5824" s="1165" t="s">
        <v>27824</v>
      </c>
      <c r="G5824" s="1170" t="s">
        <v>27825</v>
      </c>
    </row>
    <row r="5825" spans="1:7" ht="15" customHeight="1">
      <c r="A5825" s="1165" t="str">
        <f t="shared" si="572"/>
        <v>PEXP395BLU</v>
      </c>
      <c r="B5825" s="1165">
        <f>IFERROR(INDEX('PU Holds'!$B$14:$AF$554,MATCH(C5825,'PU Holds'!$B$14:$B$552,FALSE),MATCH(D5825,'PU Holds'!$B$14:$AF$14,FALSE)),0)</f>
        <v>0</v>
      </c>
      <c r="C5825" s="1165" t="str">
        <f t="shared" si="575"/>
        <v>PEXP395</v>
      </c>
      <c r="D5825" s="988" t="str">
        <f>'PU Holds'!$P$14</f>
        <v>Blue 
RAL 5015</v>
      </c>
      <c r="E5825" s="1165" t="s">
        <v>27827</v>
      </c>
      <c r="F5825" s="1165" t="s">
        <v>27824</v>
      </c>
      <c r="G5825" s="1170" t="s">
        <v>27825</v>
      </c>
    </row>
    <row r="5826" spans="1:7" ht="15" customHeight="1">
      <c r="A5826" s="1165" t="str">
        <f t="shared" si="572"/>
        <v>PEXP395GRY</v>
      </c>
      <c r="B5826" s="1165">
        <f>IFERROR(INDEX('PU Holds'!$B$14:$AF$554,MATCH(C5826,'PU Holds'!$B$14:$B$552,FALSE),MATCH(D5826,'PU Holds'!$B$14:$AF$14,FALSE)),0)</f>
        <v>0</v>
      </c>
      <c r="C5826" s="1165" t="str">
        <f t="shared" si="575"/>
        <v>PEXP395</v>
      </c>
      <c r="D5826" s="988" t="str">
        <f>'PU Holds'!$Q$14</f>
        <v>Grey 
RAL 7001</v>
      </c>
      <c r="E5826" s="1165" t="s">
        <v>27828</v>
      </c>
      <c r="F5826" s="1165" t="s">
        <v>27824</v>
      </c>
      <c r="G5826" s="1170" t="s">
        <v>27825</v>
      </c>
    </row>
    <row r="5827" spans="1:7" ht="15" customHeight="1">
      <c r="A5827" s="1165" t="str">
        <f t="shared" si="572"/>
        <v>PEXP395BLK</v>
      </c>
      <c r="B5827" s="1165">
        <f>IFERROR(INDEX('PU Holds'!$B$14:$AF$554,MATCH(C5827,'PU Holds'!$B$14:$B$552,FALSE),MATCH(D5827,'PU Holds'!$B$14:$AF$14,FALSE)),0)</f>
        <v>0</v>
      </c>
      <c r="C5827" s="1165" t="str">
        <f t="shared" si="575"/>
        <v>PEXP395</v>
      </c>
      <c r="D5827" s="988" t="str">
        <f>'PU Holds'!$R$14</f>
        <v>Black 
RAL 9005</v>
      </c>
      <c r="E5827" s="1165" t="s">
        <v>27829</v>
      </c>
      <c r="F5827" s="1165" t="s">
        <v>27824</v>
      </c>
      <c r="G5827" s="1170" t="s">
        <v>27825</v>
      </c>
    </row>
    <row r="5828" spans="1:7" ht="15" customHeight="1">
      <c r="A5828" s="1165" t="str">
        <f t="shared" si="572"/>
        <v>PEXP395FLO</v>
      </c>
      <c r="B5828" s="1165">
        <f>IFERROR(INDEX('PU Holds'!$B$14:$AF$554,MATCH(C5828,'PU Holds'!$B$14:$B$552,FALSE),MATCH(D5828,'PU Holds'!$B$14:$AF$14,FALSE)),0)</f>
        <v>0</v>
      </c>
      <c r="C5828" s="1165" t="str">
        <f t="shared" si="575"/>
        <v>PEXP395</v>
      </c>
      <c r="D5828" s="988" t="str">
        <f>'PU Holds'!$S$14</f>
        <v>Fluo 
Orange</v>
      </c>
      <c r="E5828" s="1165" t="s">
        <v>27830</v>
      </c>
      <c r="F5828" s="1165" t="s">
        <v>27824</v>
      </c>
      <c r="G5828" s="1170" t="s">
        <v>27825</v>
      </c>
    </row>
    <row r="5829" spans="1:7" ht="15" customHeight="1">
      <c r="A5829" s="1165" t="str">
        <f t="shared" si="572"/>
        <v>PEXP395FLG</v>
      </c>
      <c r="B5829" s="1165">
        <f>IFERROR(INDEX('PU Holds'!$B$14:$AF$554,MATCH(C5829,'PU Holds'!$B$14:$B$552,FALSE),MATCH(D5829,'PU Holds'!$B$14:$AF$14,FALSE)),0)</f>
        <v>0</v>
      </c>
      <c r="C5829" s="1165" t="str">
        <f t="shared" si="575"/>
        <v>PEXP395</v>
      </c>
      <c r="D5829" s="988" t="str">
        <f>'PU Holds'!$T$14</f>
        <v>Fluo 
Green</v>
      </c>
      <c r="E5829" s="1165" t="s">
        <v>27831</v>
      </c>
      <c r="F5829" s="1165" t="s">
        <v>27824</v>
      </c>
      <c r="G5829" s="1170" t="s">
        <v>27825</v>
      </c>
    </row>
    <row r="5830" spans="1:7" ht="15" customHeight="1">
      <c r="A5830" s="1165" t="str">
        <f t="shared" si="572"/>
        <v>PEXP395FLP</v>
      </c>
      <c r="B5830" s="1165">
        <f>IFERROR(INDEX('PU Holds'!$B$14:$AF$554,MATCH(C5830,'PU Holds'!$B$14:$B$552,FALSE),MATCH(D5830,'PU Holds'!$B$14:$AF$14,FALSE)),0)</f>
        <v>0</v>
      </c>
      <c r="C5830" s="1165" t="str">
        <f t="shared" si="575"/>
        <v>PEXP395</v>
      </c>
      <c r="D5830" s="988" t="str">
        <f>'PU Holds'!$U$14</f>
        <v>Fluo 
Pink</v>
      </c>
      <c r="E5830" s="1165" t="s">
        <v>27832</v>
      </c>
      <c r="F5830" s="1165" t="s">
        <v>27824</v>
      </c>
      <c r="G5830" s="1170" t="s">
        <v>27825</v>
      </c>
    </row>
    <row r="5831" spans="1:7" ht="15" customHeight="1">
      <c r="A5831" s="1165" t="str">
        <f t="shared" si="572"/>
        <v>PEXP395VIO</v>
      </c>
      <c r="B5831" s="1165">
        <f>IFERROR(INDEX('PU Holds'!$B$14:$AF$554,MATCH(C5831,'PU Holds'!$B$14:$B$552,FALSE),MATCH(D5831,'PU Holds'!$B$14:$AF$14,FALSE)),0)</f>
        <v>0</v>
      </c>
      <c r="C5831" s="1165" t="str">
        <f t="shared" si="575"/>
        <v>PEXP395</v>
      </c>
      <c r="D5831" s="988" t="str">
        <f>'PU Holds'!$W$14</f>
        <v>Violet 
RAL 4008</v>
      </c>
      <c r="E5831" s="1165" t="s">
        <v>27833</v>
      </c>
      <c r="F5831" s="1165" t="s">
        <v>27824</v>
      </c>
      <c r="G5831" s="1170" t="s">
        <v>27825</v>
      </c>
    </row>
    <row r="5832" spans="1:7" ht="15" customHeight="1">
      <c r="A5832" s="1165" t="str">
        <f t="shared" si="572"/>
        <v>PEXP395MIN</v>
      </c>
      <c r="B5832" s="1165">
        <f>IFERROR(INDEX('PU Holds'!$B$14:$AF$554,MATCH(C5832,'PU Holds'!$B$14:$B$552,FALSE),MATCH(D5832,'PU Holds'!$B$14:$AF$14,FALSE)),0)</f>
        <v>0</v>
      </c>
      <c r="C5832" s="1165" t="str">
        <f t="shared" si="575"/>
        <v>PEXP395</v>
      </c>
      <c r="D5832" s="988" t="str">
        <f>'PU Holds'!$X$14</f>
        <v>Mint 
RAL 6027</v>
      </c>
      <c r="E5832" s="1165" t="s">
        <v>27834</v>
      </c>
      <c r="F5832" s="1165" t="s">
        <v>27824</v>
      </c>
      <c r="G5832" s="1170" t="s">
        <v>27825</v>
      </c>
    </row>
    <row r="5833" spans="1:7" ht="15" customHeight="1">
      <c r="A5833" s="1165" t="str">
        <f t="shared" si="572"/>
        <v>PEXP395PUK</v>
      </c>
      <c r="B5833" s="1165">
        <f>IFERROR(INDEX('PU Holds'!$B$14:$AF$554,MATCH(C5833,'PU Holds'!$B$14:$B$552,FALSE),MATCH(D5833,'PU Holds'!$B$14:$AF$14,FALSE)),0)</f>
        <v>0</v>
      </c>
      <c r="C5833" s="1165" t="str">
        <f t="shared" si="575"/>
        <v>PEXP395</v>
      </c>
      <c r="D5833" s="988" t="str">
        <f>'PU Holds'!$Z$14</f>
        <v>Green 
(Puke 16-09)</v>
      </c>
      <c r="E5833" s="1165" t="s">
        <v>27835</v>
      </c>
      <c r="F5833" s="1165" t="s">
        <v>27824</v>
      </c>
      <c r="G5833" s="1170" t="s">
        <v>27825</v>
      </c>
    </row>
    <row r="5834" spans="1:7" ht="15" customHeight="1">
      <c r="A5834" s="1165" t="str">
        <f t="shared" si="572"/>
        <v>PEXP395ORA</v>
      </c>
      <c r="B5834" s="1165">
        <f>IFERROR(INDEX('PU Holds'!$B$14:$AF$554,MATCH(C5834,'PU Holds'!$B$14:$B$552,FALSE),MATCH(D5834,'PU Holds'!$B$14:$AF$14,FALSE)),0)</f>
        <v>0</v>
      </c>
      <c r="C5834" s="1165" t="str">
        <f t="shared" si="575"/>
        <v>PEXP395</v>
      </c>
      <c r="D5834" s="988" t="str">
        <f>'PU Holds'!$AA$14</f>
        <v>US Orange
14-01</v>
      </c>
      <c r="E5834" s="1165" t="s">
        <v>27836</v>
      </c>
      <c r="F5834" s="1165" t="s">
        <v>27824</v>
      </c>
      <c r="G5834" s="1170" t="s">
        <v>27825</v>
      </c>
    </row>
    <row r="5835" spans="1:7" ht="15" customHeight="1">
      <c r="A5835" s="1165" t="str">
        <f t="shared" si="572"/>
        <v>PEXP395GRE</v>
      </c>
      <c r="B5835" s="1165">
        <f>IFERROR(INDEX('PU Holds'!$B$14:$AF$554,MATCH(C5835,'PU Holds'!$B$14:$B$552,FALSE),MATCH(D5835,'PU Holds'!$B$14:$AF$14,FALSE)),0)</f>
        <v>0</v>
      </c>
      <c r="C5835" s="1165" t="str">
        <f t="shared" si="575"/>
        <v>PEXP395</v>
      </c>
      <c r="D5835" s="988" t="str">
        <f>'PU Holds'!$AB$14</f>
        <v>US Green 
16 -16</v>
      </c>
      <c r="E5835" s="1165" t="s">
        <v>27837</v>
      </c>
      <c r="F5835" s="1165" t="s">
        <v>27824</v>
      </c>
      <c r="G5835" s="1170" t="s">
        <v>27825</v>
      </c>
    </row>
    <row r="5836" spans="1:7" ht="15" customHeight="1">
      <c r="A5836" s="1165" t="str">
        <f t="shared" si="572"/>
        <v>PEXP395WHI</v>
      </c>
      <c r="B5836" s="1165">
        <f>IFERROR(INDEX('PU Holds'!$B$14:$AF$554,MATCH(C5836,'PU Holds'!$B$14:$B$552,FALSE),MATCH(D5836,'PU Holds'!$B$14:$AF$14,FALSE)),0)</f>
        <v>0</v>
      </c>
      <c r="C5836" s="1165" t="str">
        <f t="shared" si="575"/>
        <v>PEXP395</v>
      </c>
      <c r="D5836" s="988" t="str">
        <f>'PU Holds'!$AC$14</f>
        <v>White 
RAL 9010</v>
      </c>
      <c r="E5836" s="1165" t="s">
        <v>27838</v>
      </c>
      <c r="F5836" s="1165" t="s">
        <v>27824</v>
      </c>
      <c r="G5836" s="1170" t="s">
        <v>27825</v>
      </c>
    </row>
    <row r="5837" spans="1:7" ht="15" customHeight="1">
      <c r="A5837" s="1165" t="str">
        <f t="shared" si="572"/>
        <v>PEXP395PUR</v>
      </c>
      <c r="B5837" s="1165">
        <f>IFERROR(INDEX('PU Holds'!$B$14:$AF$554,MATCH(C5837,'PU Holds'!$B$14:$B$552,FALSE),MATCH(D5837,'PU Holds'!$B$14:$AF$14,FALSE)),0)</f>
        <v>0</v>
      </c>
      <c r="C5837" s="1165" t="str">
        <f t="shared" si="575"/>
        <v>PEXP395</v>
      </c>
      <c r="D5837" s="988" t="str">
        <f>'PU Holds'!$AD$14</f>
        <v>US Purple</v>
      </c>
      <c r="E5837" s="1165" t="s">
        <v>27839</v>
      </c>
      <c r="F5837" s="1165" t="s">
        <v>27824</v>
      </c>
      <c r="G5837" s="1170" t="s">
        <v>27825</v>
      </c>
    </row>
    <row r="5838" spans="1:7" ht="15" customHeight="1">
      <c r="A5838" s="1165" t="str">
        <f t="shared" si="572"/>
        <v>PEXP396YEL</v>
      </c>
      <c r="B5838" s="1165">
        <f>IFERROR(INDEX('PU Holds'!$B$14:$AF$554,MATCH(C5838,'PU Holds'!$B$14:$B$552,FALSE),MATCH(D5838,'PU Holds'!$B$14:$AF$14,FALSE)),0)</f>
        <v>0</v>
      </c>
      <c r="C5838" s="1165" t="s">
        <v>28236</v>
      </c>
      <c r="D5838" s="1168" t="str">
        <f>'PU Holds'!$M$14</f>
        <v>Yellow 
RAL 1026</v>
      </c>
      <c r="E5838" s="1165" t="s">
        <v>27823</v>
      </c>
      <c r="F5838" s="1165" t="s">
        <v>27824</v>
      </c>
      <c r="G5838" s="1170" t="s">
        <v>27825</v>
      </c>
    </row>
    <row r="5839" spans="1:7" ht="15" customHeight="1">
      <c r="A5839" s="1165" t="str">
        <f t="shared" ref="A5839:A5852" si="576">CONCATENATE(C5839,E5839)</f>
        <v>PEXP396RED</v>
      </c>
      <c r="B5839" s="1165">
        <f>IFERROR(INDEX('PU Holds'!$B$14:$AF$554,MATCH(C5839,'PU Holds'!$B$14:$B$552,FALSE),MATCH(D5839,'PU Holds'!$B$14:$AF$14,FALSE)),0)</f>
        <v>0</v>
      </c>
      <c r="C5839" s="1165" t="str">
        <f t="shared" ref="C5839:C5852" si="577">C5838</f>
        <v>PEXP396</v>
      </c>
      <c r="D5839" s="988" t="str">
        <f>'PU Holds'!$O$14</f>
        <v>Red 
RAL 3020</v>
      </c>
      <c r="E5839" s="1165" t="s">
        <v>27826</v>
      </c>
      <c r="F5839" s="1165" t="s">
        <v>27824</v>
      </c>
      <c r="G5839" s="1170" t="s">
        <v>27825</v>
      </c>
    </row>
    <row r="5840" spans="1:7" ht="15" customHeight="1">
      <c r="A5840" s="1165" t="str">
        <f t="shared" si="576"/>
        <v>PEXP396BLU</v>
      </c>
      <c r="B5840" s="1165">
        <f>IFERROR(INDEX('PU Holds'!$B$14:$AF$554,MATCH(C5840,'PU Holds'!$B$14:$B$552,FALSE),MATCH(D5840,'PU Holds'!$B$14:$AF$14,FALSE)),0)</f>
        <v>0</v>
      </c>
      <c r="C5840" s="1165" t="str">
        <f t="shared" si="577"/>
        <v>PEXP396</v>
      </c>
      <c r="D5840" s="988" t="str">
        <f>'PU Holds'!$P$14</f>
        <v>Blue 
RAL 5015</v>
      </c>
      <c r="E5840" s="1165" t="s">
        <v>27827</v>
      </c>
      <c r="F5840" s="1165" t="s">
        <v>27824</v>
      </c>
      <c r="G5840" s="1170" t="s">
        <v>27825</v>
      </c>
    </row>
    <row r="5841" spans="1:7" ht="15" customHeight="1">
      <c r="A5841" s="1165" t="str">
        <f t="shared" si="576"/>
        <v>PEXP396GRY</v>
      </c>
      <c r="B5841" s="1165">
        <f>IFERROR(INDEX('PU Holds'!$B$14:$AF$554,MATCH(C5841,'PU Holds'!$B$14:$B$552,FALSE),MATCH(D5841,'PU Holds'!$B$14:$AF$14,FALSE)),0)</f>
        <v>0</v>
      </c>
      <c r="C5841" s="1165" t="str">
        <f t="shared" si="577"/>
        <v>PEXP396</v>
      </c>
      <c r="D5841" s="988" t="str">
        <f>'PU Holds'!$Q$14</f>
        <v>Grey 
RAL 7001</v>
      </c>
      <c r="E5841" s="1165" t="s">
        <v>27828</v>
      </c>
      <c r="F5841" s="1165" t="s">
        <v>27824</v>
      </c>
      <c r="G5841" s="1170" t="s">
        <v>27825</v>
      </c>
    </row>
    <row r="5842" spans="1:7" ht="15" customHeight="1">
      <c r="A5842" s="1165" t="str">
        <f t="shared" si="576"/>
        <v>PEXP396BLK</v>
      </c>
      <c r="B5842" s="1165">
        <f>IFERROR(INDEX('PU Holds'!$B$14:$AF$554,MATCH(C5842,'PU Holds'!$B$14:$B$552,FALSE),MATCH(D5842,'PU Holds'!$B$14:$AF$14,FALSE)),0)</f>
        <v>0</v>
      </c>
      <c r="C5842" s="1165" t="str">
        <f t="shared" si="577"/>
        <v>PEXP396</v>
      </c>
      <c r="D5842" s="988" t="str">
        <f>'PU Holds'!$R$14</f>
        <v>Black 
RAL 9005</v>
      </c>
      <c r="E5842" s="1165" t="s">
        <v>27829</v>
      </c>
      <c r="F5842" s="1165" t="s">
        <v>27824</v>
      </c>
      <c r="G5842" s="1170" t="s">
        <v>27825</v>
      </c>
    </row>
    <row r="5843" spans="1:7" ht="15" customHeight="1">
      <c r="A5843" s="1165" t="str">
        <f t="shared" si="576"/>
        <v>PEXP396FLO</v>
      </c>
      <c r="B5843" s="1165">
        <f>IFERROR(INDEX('PU Holds'!$B$14:$AF$554,MATCH(C5843,'PU Holds'!$B$14:$B$552,FALSE),MATCH(D5843,'PU Holds'!$B$14:$AF$14,FALSE)),0)</f>
        <v>0</v>
      </c>
      <c r="C5843" s="1165" t="str">
        <f t="shared" si="577"/>
        <v>PEXP396</v>
      </c>
      <c r="D5843" s="988" t="str">
        <f>'PU Holds'!$S$14</f>
        <v>Fluo 
Orange</v>
      </c>
      <c r="E5843" s="1165" t="s">
        <v>27830</v>
      </c>
      <c r="F5843" s="1165" t="s">
        <v>27824</v>
      </c>
      <c r="G5843" s="1170" t="s">
        <v>27825</v>
      </c>
    </row>
    <row r="5844" spans="1:7" ht="15" customHeight="1">
      <c r="A5844" s="1165" t="str">
        <f t="shared" si="576"/>
        <v>PEXP396FLG</v>
      </c>
      <c r="B5844" s="1165">
        <f>IFERROR(INDEX('PU Holds'!$B$14:$AF$554,MATCH(C5844,'PU Holds'!$B$14:$B$552,FALSE),MATCH(D5844,'PU Holds'!$B$14:$AF$14,FALSE)),0)</f>
        <v>0</v>
      </c>
      <c r="C5844" s="1165" t="str">
        <f t="shared" si="577"/>
        <v>PEXP396</v>
      </c>
      <c r="D5844" s="988" t="str">
        <f>'PU Holds'!$T$14</f>
        <v>Fluo 
Green</v>
      </c>
      <c r="E5844" s="1165" t="s">
        <v>27831</v>
      </c>
      <c r="F5844" s="1165" t="s">
        <v>27824</v>
      </c>
      <c r="G5844" s="1170" t="s">
        <v>27825</v>
      </c>
    </row>
    <row r="5845" spans="1:7" ht="15" customHeight="1">
      <c r="A5845" s="1165" t="str">
        <f t="shared" si="576"/>
        <v>PEXP396FLP</v>
      </c>
      <c r="B5845" s="1165">
        <f>IFERROR(INDEX('PU Holds'!$B$14:$AF$554,MATCH(C5845,'PU Holds'!$B$14:$B$552,FALSE),MATCH(D5845,'PU Holds'!$B$14:$AF$14,FALSE)),0)</f>
        <v>0</v>
      </c>
      <c r="C5845" s="1165" t="str">
        <f t="shared" si="577"/>
        <v>PEXP396</v>
      </c>
      <c r="D5845" s="988" t="str">
        <f>'PU Holds'!$U$14</f>
        <v>Fluo 
Pink</v>
      </c>
      <c r="E5845" s="1165" t="s">
        <v>27832</v>
      </c>
      <c r="F5845" s="1165" t="s">
        <v>27824</v>
      </c>
      <c r="G5845" s="1170" t="s">
        <v>27825</v>
      </c>
    </row>
    <row r="5846" spans="1:7" ht="15" customHeight="1">
      <c r="A5846" s="1165" t="str">
        <f t="shared" si="576"/>
        <v>PEXP396VIO</v>
      </c>
      <c r="B5846" s="1165">
        <f>IFERROR(INDEX('PU Holds'!$B$14:$AF$554,MATCH(C5846,'PU Holds'!$B$14:$B$552,FALSE),MATCH(D5846,'PU Holds'!$B$14:$AF$14,FALSE)),0)</f>
        <v>0</v>
      </c>
      <c r="C5846" s="1165" t="str">
        <f t="shared" si="577"/>
        <v>PEXP396</v>
      </c>
      <c r="D5846" s="988" t="str">
        <f>'PU Holds'!$W$14</f>
        <v>Violet 
RAL 4008</v>
      </c>
      <c r="E5846" s="1165" t="s">
        <v>27833</v>
      </c>
      <c r="F5846" s="1165" t="s">
        <v>27824</v>
      </c>
      <c r="G5846" s="1170" t="s">
        <v>27825</v>
      </c>
    </row>
    <row r="5847" spans="1:7" ht="15" customHeight="1">
      <c r="A5847" s="1165" t="str">
        <f t="shared" si="576"/>
        <v>PEXP396MIN</v>
      </c>
      <c r="B5847" s="1165">
        <f>IFERROR(INDEX('PU Holds'!$B$14:$AF$554,MATCH(C5847,'PU Holds'!$B$14:$B$552,FALSE),MATCH(D5847,'PU Holds'!$B$14:$AF$14,FALSE)),0)</f>
        <v>0</v>
      </c>
      <c r="C5847" s="1165" t="str">
        <f t="shared" si="577"/>
        <v>PEXP396</v>
      </c>
      <c r="D5847" s="988" t="str">
        <f>'PU Holds'!$X$14</f>
        <v>Mint 
RAL 6027</v>
      </c>
      <c r="E5847" s="1165" t="s">
        <v>27834</v>
      </c>
      <c r="F5847" s="1165" t="s">
        <v>27824</v>
      </c>
      <c r="G5847" s="1170" t="s">
        <v>27825</v>
      </c>
    </row>
    <row r="5848" spans="1:7" ht="15" customHeight="1">
      <c r="A5848" s="1165" t="str">
        <f t="shared" si="576"/>
        <v>PEXP396PUK</v>
      </c>
      <c r="B5848" s="1165">
        <f>IFERROR(INDEX('PU Holds'!$B$14:$AF$554,MATCH(C5848,'PU Holds'!$B$14:$B$552,FALSE),MATCH(D5848,'PU Holds'!$B$14:$AF$14,FALSE)),0)</f>
        <v>0</v>
      </c>
      <c r="C5848" s="1165" t="str">
        <f t="shared" si="577"/>
        <v>PEXP396</v>
      </c>
      <c r="D5848" s="988" t="str">
        <f>'PU Holds'!$Z$14</f>
        <v>Green 
(Puke 16-09)</v>
      </c>
      <c r="E5848" s="1165" t="s">
        <v>27835</v>
      </c>
      <c r="F5848" s="1165" t="s">
        <v>27824</v>
      </c>
      <c r="G5848" s="1170" t="s">
        <v>27825</v>
      </c>
    </row>
    <row r="5849" spans="1:7" ht="15" customHeight="1">
      <c r="A5849" s="1165" t="str">
        <f t="shared" si="576"/>
        <v>PEXP396ORA</v>
      </c>
      <c r="B5849" s="1165">
        <f>IFERROR(INDEX('PU Holds'!$B$14:$AF$554,MATCH(C5849,'PU Holds'!$B$14:$B$552,FALSE),MATCH(D5849,'PU Holds'!$B$14:$AF$14,FALSE)),0)</f>
        <v>0</v>
      </c>
      <c r="C5849" s="1165" t="str">
        <f t="shared" si="577"/>
        <v>PEXP396</v>
      </c>
      <c r="D5849" s="988" t="str">
        <f>'PU Holds'!$AA$14</f>
        <v>US Orange
14-01</v>
      </c>
      <c r="E5849" s="1165" t="s">
        <v>27836</v>
      </c>
      <c r="F5849" s="1165" t="s">
        <v>27824</v>
      </c>
      <c r="G5849" s="1170" t="s">
        <v>27825</v>
      </c>
    </row>
    <row r="5850" spans="1:7" ht="15" customHeight="1">
      <c r="A5850" s="1165" t="str">
        <f t="shared" si="576"/>
        <v>PEXP396GRE</v>
      </c>
      <c r="B5850" s="1165">
        <f>IFERROR(INDEX('PU Holds'!$B$14:$AF$554,MATCH(C5850,'PU Holds'!$B$14:$B$552,FALSE),MATCH(D5850,'PU Holds'!$B$14:$AF$14,FALSE)),0)</f>
        <v>0</v>
      </c>
      <c r="C5850" s="1165" t="str">
        <f t="shared" si="577"/>
        <v>PEXP396</v>
      </c>
      <c r="D5850" s="988" t="str">
        <f>'PU Holds'!$AB$14</f>
        <v>US Green 
16 -16</v>
      </c>
      <c r="E5850" s="1165" t="s">
        <v>27837</v>
      </c>
      <c r="F5850" s="1165" t="s">
        <v>27824</v>
      </c>
      <c r="G5850" s="1170" t="s">
        <v>27825</v>
      </c>
    </row>
    <row r="5851" spans="1:7" ht="15" customHeight="1">
      <c r="A5851" s="1165" t="str">
        <f t="shared" si="576"/>
        <v>PEXP396WHI</v>
      </c>
      <c r="B5851" s="1165">
        <f>IFERROR(INDEX('PU Holds'!$B$14:$AF$554,MATCH(C5851,'PU Holds'!$B$14:$B$552,FALSE),MATCH(D5851,'PU Holds'!$B$14:$AF$14,FALSE)),0)</f>
        <v>0</v>
      </c>
      <c r="C5851" s="1165" t="str">
        <f t="shared" si="577"/>
        <v>PEXP396</v>
      </c>
      <c r="D5851" s="988" t="str">
        <f>'PU Holds'!$AC$14</f>
        <v>White 
RAL 9010</v>
      </c>
      <c r="E5851" s="1165" t="s">
        <v>27838</v>
      </c>
      <c r="F5851" s="1165" t="s">
        <v>27824</v>
      </c>
      <c r="G5851" s="1170" t="s">
        <v>27825</v>
      </c>
    </row>
    <row r="5852" spans="1:7" ht="15" customHeight="1">
      <c r="A5852" s="1165" t="str">
        <f t="shared" si="576"/>
        <v>PEXP396PUR</v>
      </c>
      <c r="B5852" s="1165">
        <f>IFERROR(INDEX('PU Holds'!$B$14:$AF$554,MATCH(C5852,'PU Holds'!$B$14:$B$552,FALSE),MATCH(D5852,'PU Holds'!$B$14:$AF$14,FALSE)),0)</f>
        <v>0</v>
      </c>
      <c r="C5852" s="1165" t="str">
        <f t="shared" si="577"/>
        <v>PEXP396</v>
      </c>
      <c r="D5852" s="988" t="str">
        <f>'PU Holds'!$AD$14</f>
        <v>US Purple</v>
      </c>
      <c r="E5852" s="1165" t="s">
        <v>27839</v>
      </c>
      <c r="F5852" s="1165" t="s">
        <v>27824</v>
      </c>
      <c r="G5852" s="1170" t="s">
        <v>27825</v>
      </c>
    </row>
    <row r="5853" spans="1:7" ht="15" customHeight="1">
      <c r="A5853" s="1165" t="str">
        <f t="shared" ref="A5853:A5899" si="578">CONCATENATE(C5853,E5853)</f>
        <v>PEXP397WHI</v>
      </c>
      <c r="B5853" s="1165">
        <f>IFERROR(INDEX('PE Holds'!$B$15:$AF$554,MATCH(C5853,'PE Holds'!$B$15:$B$552,FALSE),MATCH(D5853,'PE Holds'!$B$15:$AF$15,FALSE)),0)</f>
        <v>0</v>
      </c>
      <c r="C5853" s="1165" t="s">
        <v>28237</v>
      </c>
      <c r="D5853" s="1166" t="str">
        <f>'PE Holds'!$L$15</f>
        <v>White 
RAL 9016</v>
      </c>
      <c r="E5853" s="1165" t="s">
        <v>27838</v>
      </c>
      <c r="F5853" s="1165" t="s">
        <v>27824</v>
      </c>
      <c r="G5853" s="1170" t="s">
        <v>28040</v>
      </c>
    </row>
    <row r="5854" spans="1:7" ht="15" customHeight="1">
      <c r="A5854" s="1165" t="str">
        <f t="shared" si="578"/>
        <v>PEXP397YEL</v>
      </c>
      <c r="B5854" s="1165">
        <f>IFERROR(INDEX('PE Holds'!$B$15:$AF$554,MATCH(C5854,'PE Holds'!$B$15:$B$552,FALSE),MATCH(D5854,'PE Holds'!$B$15:$AF$15,FALSE)),0)</f>
        <v>0</v>
      </c>
      <c r="C5854" s="1165" t="str">
        <f>+C5853</f>
        <v>PEXP397</v>
      </c>
      <c r="D5854" s="988" t="str">
        <f>'PE Holds'!$M$15</f>
        <v>Yellow 
RAL 1026</v>
      </c>
      <c r="E5854" s="1165" t="s">
        <v>27823</v>
      </c>
      <c r="F5854" s="1165" t="s">
        <v>27824</v>
      </c>
      <c r="G5854" s="1170" t="s">
        <v>28040</v>
      </c>
    </row>
    <row r="5855" spans="1:7" ht="15" customHeight="1">
      <c r="A5855" s="1165" t="str">
        <f t="shared" si="578"/>
        <v>PEXP397GRE</v>
      </c>
      <c r="B5855" s="1165">
        <f>IFERROR(INDEX('PE Holds'!$B$15:$AF$554,MATCH(C5855,'PE Holds'!$B$15:$B$552,FALSE),MATCH(D5855,'PE Holds'!$B$15:$AF$15,FALSE)),0)</f>
        <v>0</v>
      </c>
      <c r="C5855" s="1165" t="str">
        <f t="shared" ref="C5855:C5866" si="579">+C5854</f>
        <v>PEXP397</v>
      </c>
      <c r="D5855" s="988" t="str">
        <f>'PE Holds'!$N$15</f>
        <v>Green 
RAL 6002</v>
      </c>
      <c r="E5855" s="1165" t="s">
        <v>27837</v>
      </c>
      <c r="F5855" s="1165" t="s">
        <v>27824</v>
      </c>
      <c r="G5855" s="1170" t="s">
        <v>28040</v>
      </c>
    </row>
    <row r="5856" spans="1:7" ht="15" customHeight="1">
      <c r="A5856" s="1165" t="str">
        <f t="shared" si="578"/>
        <v>PEXP397RED</v>
      </c>
      <c r="B5856" s="1165">
        <f>IFERROR(INDEX('PE Holds'!$B$15:$AF$554,MATCH(C5856,'PE Holds'!$B$15:$B$552,FALSE),MATCH(D5856,'PE Holds'!$B$15:$AF$15,FALSE)),0)</f>
        <v>0</v>
      </c>
      <c r="C5856" s="1165" t="str">
        <f t="shared" si="579"/>
        <v>PEXP397</v>
      </c>
      <c r="D5856" s="988" t="str">
        <f>'PE Holds'!$O$15</f>
        <v>Red 
RAL 3020</v>
      </c>
      <c r="E5856" s="1165" t="s">
        <v>27826</v>
      </c>
      <c r="F5856" s="1165" t="s">
        <v>27824</v>
      </c>
      <c r="G5856" s="1170" t="s">
        <v>28040</v>
      </c>
    </row>
    <row r="5857" spans="1:7" ht="15" customHeight="1">
      <c r="A5857" s="1165" t="str">
        <f t="shared" si="578"/>
        <v>PEXP397BLU</v>
      </c>
      <c r="B5857" s="1165">
        <f>IFERROR(INDEX('PE Holds'!$B$15:$AF$554,MATCH(C5857,'PE Holds'!$B$15:$B$552,FALSE),MATCH(D5857,'PE Holds'!$B$15:$AF$15,FALSE)),0)</f>
        <v>0</v>
      </c>
      <c r="C5857" s="1165" t="str">
        <f t="shared" si="579"/>
        <v>PEXP397</v>
      </c>
      <c r="D5857" s="988" t="str">
        <f>'PE Holds'!$P$15</f>
        <v>Blue 
RAL 5015</v>
      </c>
      <c r="E5857" s="1165" t="s">
        <v>27827</v>
      </c>
      <c r="F5857" s="1165" t="s">
        <v>27824</v>
      </c>
      <c r="G5857" s="1170" t="s">
        <v>28040</v>
      </c>
    </row>
    <row r="5858" spans="1:7" ht="15" customHeight="1">
      <c r="A5858" s="1165" t="str">
        <f t="shared" si="578"/>
        <v>PEXP397GRY</v>
      </c>
      <c r="B5858" s="1165">
        <f>IFERROR(INDEX('PE Holds'!$B$15:$AF$554,MATCH(C5858,'PE Holds'!$B$15:$B$552,FALSE),MATCH(D5858,'PE Holds'!$B$15:$AF$15,FALSE)),0)</f>
        <v>0</v>
      </c>
      <c r="C5858" s="1165" t="str">
        <f t="shared" si="579"/>
        <v>PEXP397</v>
      </c>
      <c r="D5858" s="988" t="str">
        <f>'PE Holds'!$Q$15</f>
        <v>Grey 
RAL 7001</v>
      </c>
      <c r="E5858" s="1165" t="s">
        <v>27828</v>
      </c>
      <c r="F5858" s="1165" t="s">
        <v>27824</v>
      </c>
      <c r="G5858" s="1170" t="s">
        <v>28040</v>
      </c>
    </row>
    <row r="5859" spans="1:7" ht="15" customHeight="1">
      <c r="A5859" s="1165" t="str">
        <f t="shared" si="578"/>
        <v>PEXP397BLK</v>
      </c>
      <c r="B5859" s="1165">
        <f>IFERROR(INDEX('PE Holds'!$B$15:$AF$554,MATCH(C5859,'PE Holds'!$B$15:$B$552,FALSE),MATCH(D5859,'PE Holds'!$B$15:$AF$15,FALSE)),0)</f>
        <v>0</v>
      </c>
      <c r="C5859" s="1165" t="str">
        <f t="shared" si="579"/>
        <v>PEXP397</v>
      </c>
      <c r="D5859" s="988" t="str">
        <f>'PE Holds'!$R$15</f>
        <v>Black 
RAL 9005</v>
      </c>
      <c r="E5859" s="1165" t="s">
        <v>27829</v>
      </c>
      <c r="F5859" s="1165" t="s">
        <v>27824</v>
      </c>
      <c r="G5859" s="1170" t="s">
        <v>28040</v>
      </c>
    </row>
    <row r="5860" spans="1:7" ht="15" customHeight="1">
      <c r="A5860" s="1165" t="str">
        <f t="shared" si="578"/>
        <v>PEXP397FLO</v>
      </c>
      <c r="B5860" s="1165">
        <f>IFERROR(INDEX('PE Holds'!$B$15:$AF$554,MATCH(C5860,'PE Holds'!$B$15:$B$552,FALSE),MATCH(D5860,'PE Holds'!$B$15:$AF$15,FALSE)),0)</f>
        <v>0</v>
      </c>
      <c r="C5860" s="1165" t="str">
        <f t="shared" si="579"/>
        <v>PEXP397</v>
      </c>
      <c r="D5860" s="988" t="str">
        <f>'PE Holds'!$S$15</f>
        <v>Fluo 
Orange</v>
      </c>
      <c r="E5860" s="1165" t="s">
        <v>27830</v>
      </c>
      <c r="F5860" s="1165" t="s">
        <v>27824</v>
      </c>
      <c r="G5860" s="1170" t="s">
        <v>28040</v>
      </c>
    </row>
    <row r="5861" spans="1:7" ht="15" customHeight="1">
      <c r="A5861" s="1165" t="str">
        <f t="shared" si="578"/>
        <v>PEXP397FLG</v>
      </c>
      <c r="B5861" s="1165">
        <f>IFERROR(INDEX('PE Holds'!$B$15:$AF$554,MATCH(C5861,'PE Holds'!$B$15:$B$552,FALSE),MATCH(D5861,'PE Holds'!$B$15:$AF$15,FALSE)),0)</f>
        <v>0</v>
      </c>
      <c r="C5861" s="1165" t="str">
        <f t="shared" si="579"/>
        <v>PEXP397</v>
      </c>
      <c r="D5861" s="988" t="str">
        <f>'PE Holds'!$T$15</f>
        <v>Fluo 
Green</v>
      </c>
      <c r="E5861" s="1165" t="s">
        <v>27831</v>
      </c>
      <c r="F5861" s="1165" t="s">
        <v>27824</v>
      </c>
      <c r="G5861" s="1170" t="s">
        <v>28040</v>
      </c>
    </row>
    <row r="5862" spans="1:7" ht="15" customHeight="1">
      <c r="A5862" s="1165" t="str">
        <f t="shared" si="578"/>
        <v>PEXP397FLP</v>
      </c>
      <c r="B5862" s="1165">
        <f>IFERROR(INDEX('PE Holds'!$B$15:$AF$554,MATCH(C5862,'PE Holds'!$B$15:$B$552,FALSE),MATCH(D5862,'PE Holds'!$B$15:$AF$15,FALSE)),0)</f>
        <v>0</v>
      </c>
      <c r="C5862" s="1165" t="str">
        <f t="shared" si="579"/>
        <v>PEXP397</v>
      </c>
      <c r="D5862" s="988" t="str">
        <f>'PE Holds'!$U$15</f>
        <v>Fluo 
Pink</v>
      </c>
      <c r="E5862" s="1165" t="s">
        <v>27832</v>
      </c>
      <c r="F5862" s="1165" t="s">
        <v>27824</v>
      </c>
      <c r="G5862" s="1170" t="s">
        <v>28040</v>
      </c>
    </row>
    <row r="5863" spans="1:7" ht="15" customHeight="1">
      <c r="A5863" s="1165" t="str">
        <f t="shared" si="578"/>
        <v>PEXP397FLY</v>
      </c>
      <c r="B5863" s="1165">
        <f>IFERROR(INDEX('PE Holds'!$B$15:$AF$554,MATCH(C5863,'PE Holds'!$B$15:$B$552,FALSE),MATCH(D5863,'PE Holds'!$B$15:$AF$15,FALSE)),0)</f>
        <v>0</v>
      </c>
      <c r="C5863" s="1165" t="str">
        <f t="shared" si="579"/>
        <v>PEXP397</v>
      </c>
      <c r="D5863" s="988" t="str">
        <f>'PE Holds'!$V$15</f>
        <v>Fluo 
Yellow</v>
      </c>
      <c r="E5863" s="1165" t="s">
        <v>28041</v>
      </c>
      <c r="F5863" s="1165" t="s">
        <v>27824</v>
      </c>
      <c r="G5863" s="1170" t="s">
        <v>28040</v>
      </c>
    </row>
    <row r="5864" spans="1:7" ht="15" customHeight="1">
      <c r="A5864" s="1165" t="str">
        <f t="shared" si="578"/>
        <v>PEXP397VIO</v>
      </c>
      <c r="B5864" s="1165">
        <f>IFERROR(INDEX('PE Holds'!$B$15:$AF$554,MATCH(C5864,'PE Holds'!$B$15:$B$552,FALSE),MATCH(D5864,'PE Holds'!$B$15:$AF$15,FALSE)),0)</f>
        <v>0</v>
      </c>
      <c r="C5864" s="1165" t="str">
        <f t="shared" si="579"/>
        <v>PEXP397</v>
      </c>
      <c r="D5864" s="988" t="str">
        <f>'PE Holds'!$W$15</f>
        <v>Violet 
RAL 4008</v>
      </c>
      <c r="E5864" s="1165" t="s">
        <v>27833</v>
      </c>
      <c r="F5864" s="1165" t="s">
        <v>27824</v>
      </c>
      <c r="G5864" s="1170" t="s">
        <v>28040</v>
      </c>
    </row>
    <row r="5865" spans="1:7" ht="15" customHeight="1">
      <c r="A5865" s="1165" t="str">
        <f t="shared" si="578"/>
        <v>PEXP397MIN</v>
      </c>
      <c r="B5865" s="1165">
        <f>IFERROR(INDEX('PE Holds'!$B$15:$AF$554,MATCH(C5865,'PE Holds'!$B$15:$B$552,FALSE),MATCH(D5865,'PE Holds'!$B$15:$AF$15,FALSE)),0)</f>
        <v>0</v>
      </c>
      <c r="C5865" s="1165" t="str">
        <f t="shared" si="579"/>
        <v>PEXP397</v>
      </c>
      <c r="D5865" s="988" t="str">
        <f>'PE Holds'!$X$15</f>
        <v>Mint 
RAL 6027</v>
      </c>
      <c r="E5865" s="1165" t="s">
        <v>27834</v>
      </c>
      <c r="F5865" s="1165" t="s">
        <v>27824</v>
      </c>
      <c r="G5865" s="1170" t="s">
        <v>28040</v>
      </c>
    </row>
    <row r="5866" spans="1:7" ht="15" customHeight="1">
      <c r="A5866" s="1165" t="str">
        <f t="shared" si="578"/>
        <v>PEXP397ORA</v>
      </c>
      <c r="B5866" s="1165">
        <f>IFERROR(INDEX('PE Holds'!$B$15:$AF$554,MATCH(C5866,'PE Holds'!$B$15:$B$552,FALSE),MATCH(D5866,'PE Holds'!$B$15:$AF$15,FALSE)),0)</f>
        <v>0</v>
      </c>
      <c r="C5866" s="1165" t="str">
        <f t="shared" si="579"/>
        <v>PEXP397</v>
      </c>
      <c r="D5866" s="988" t="str">
        <f>'PE Holds'!$Y$15</f>
        <v>Pure Orange</v>
      </c>
      <c r="E5866" s="1165" t="s">
        <v>27836</v>
      </c>
      <c r="F5866" s="1165" t="s">
        <v>27824</v>
      </c>
      <c r="G5866" s="1170" t="s">
        <v>28040</v>
      </c>
    </row>
    <row r="5867" spans="1:7" ht="15" customHeight="1">
      <c r="A5867" s="1165" t="str">
        <f t="shared" si="578"/>
        <v>PEXP398WHI</v>
      </c>
      <c r="B5867" s="1165">
        <f>IFERROR(INDEX('PE Holds'!$B$15:$AF$554,MATCH(C5867,'PE Holds'!$B$15:$B$552,FALSE),MATCH(D5867,'PE Holds'!$B$15:$AF$15,FALSE)),0)</f>
        <v>0</v>
      </c>
      <c r="C5867" s="1165" t="s">
        <v>28238</v>
      </c>
      <c r="D5867" s="1166" t="s">
        <v>28239</v>
      </c>
      <c r="E5867" s="1165" t="s">
        <v>27838</v>
      </c>
      <c r="F5867" s="1165" t="s">
        <v>27824</v>
      </c>
      <c r="G5867" s="1170" t="s">
        <v>28040</v>
      </c>
    </row>
    <row r="5868" spans="1:7" ht="15" customHeight="1">
      <c r="A5868" s="1165" t="str">
        <f t="shared" si="578"/>
        <v>PEXP398YEL</v>
      </c>
      <c r="B5868" s="1165">
        <f>IFERROR(INDEX('PE Holds'!$B$15:$AF$554,MATCH(C5868,'PE Holds'!$B$15:$B$552,FALSE),MATCH(D5868,'PE Holds'!$B$15:$AF$15,FALSE)),0)</f>
        <v>0</v>
      </c>
      <c r="C5868" s="1165" t="str">
        <f>+C5867</f>
        <v>PEXP398</v>
      </c>
      <c r="D5868" s="988" t="str">
        <f>'PE Holds'!$M$15</f>
        <v>Yellow 
RAL 1026</v>
      </c>
      <c r="E5868" s="1165" t="s">
        <v>27823</v>
      </c>
      <c r="F5868" s="1165" t="s">
        <v>27824</v>
      </c>
      <c r="G5868" s="1170" t="s">
        <v>28040</v>
      </c>
    </row>
    <row r="5869" spans="1:7" ht="15" customHeight="1">
      <c r="A5869" s="1165" t="str">
        <f t="shared" si="578"/>
        <v>PEXP398GRE</v>
      </c>
      <c r="B5869" s="1165">
        <f>IFERROR(INDEX('PE Holds'!$B$15:$AF$554,MATCH(C5869,'PE Holds'!$B$15:$B$552,FALSE),MATCH(D5869,'PE Holds'!$B$15:$AF$15,FALSE)),0)</f>
        <v>0</v>
      </c>
      <c r="C5869" s="1165" t="str">
        <f t="shared" ref="C5869:C5880" si="580">+C5868</f>
        <v>PEXP398</v>
      </c>
      <c r="D5869" s="988" t="str">
        <f>'PE Holds'!$N$15</f>
        <v>Green 
RAL 6002</v>
      </c>
      <c r="E5869" s="1165" t="s">
        <v>27837</v>
      </c>
      <c r="F5869" s="1165" t="s">
        <v>27824</v>
      </c>
      <c r="G5869" s="1170" t="s">
        <v>28040</v>
      </c>
    </row>
    <row r="5870" spans="1:7" ht="15" customHeight="1">
      <c r="A5870" s="1165" t="str">
        <f t="shared" si="578"/>
        <v>PEXP398RED</v>
      </c>
      <c r="B5870" s="1165">
        <f>IFERROR(INDEX('PE Holds'!$B$15:$AF$554,MATCH(C5870,'PE Holds'!$B$15:$B$552,FALSE),MATCH(D5870,'PE Holds'!$B$15:$AF$15,FALSE)),0)</f>
        <v>0</v>
      </c>
      <c r="C5870" s="1165" t="str">
        <f t="shared" si="580"/>
        <v>PEXP398</v>
      </c>
      <c r="D5870" s="988" t="str">
        <f>'PE Holds'!$O$15</f>
        <v>Red 
RAL 3020</v>
      </c>
      <c r="E5870" s="1165" t="s">
        <v>27826</v>
      </c>
      <c r="F5870" s="1165" t="s">
        <v>27824</v>
      </c>
      <c r="G5870" s="1170" t="s">
        <v>28040</v>
      </c>
    </row>
    <row r="5871" spans="1:7" ht="15" customHeight="1">
      <c r="A5871" s="1165" t="str">
        <f t="shared" si="578"/>
        <v>PEXP398BLU</v>
      </c>
      <c r="B5871" s="1165">
        <f>IFERROR(INDEX('PE Holds'!$B$15:$AF$554,MATCH(C5871,'PE Holds'!$B$15:$B$552,FALSE),MATCH(D5871,'PE Holds'!$B$15:$AF$15,FALSE)),0)</f>
        <v>0</v>
      </c>
      <c r="C5871" s="1165" t="str">
        <f t="shared" si="580"/>
        <v>PEXP398</v>
      </c>
      <c r="D5871" s="988" t="str">
        <f>'PE Holds'!$P$15</f>
        <v>Blue 
RAL 5015</v>
      </c>
      <c r="E5871" s="1165" t="s">
        <v>27827</v>
      </c>
      <c r="F5871" s="1165" t="s">
        <v>27824</v>
      </c>
      <c r="G5871" s="1170" t="s">
        <v>28040</v>
      </c>
    </row>
    <row r="5872" spans="1:7" ht="15" customHeight="1">
      <c r="A5872" s="1165" t="str">
        <f t="shared" si="578"/>
        <v>PEXP398GRY</v>
      </c>
      <c r="B5872" s="1165">
        <f>IFERROR(INDEX('PE Holds'!$B$15:$AF$554,MATCH(C5872,'PE Holds'!$B$15:$B$552,FALSE),MATCH(D5872,'PE Holds'!$B$15:$AF$15,FALSE)),0)</f>
        <v>0</v>
      </c>
      <c r="C5872" s="1165" t="str">
        <f t="shared" si="580"/>
        <v>PEXP398</v>
      </c>
      <c r="D5872" s="988" t="str">
        <f>'PE Holds'!$Q$15</f>
        <v>Grey 
RAL 7001</v>
      </c>
      <c r="E5872" s="1165" t="s">
        <v>27828</v>
      </c>
      <c r="F5872" s="1165" t="s">
        <v>27824</v>
      </c>
      <c r="G5872" s="1170" t="s">
        <v>28040</v>
      </c>
    </row>
    <row r="5873" spans="1:7" ht="15" customHeight="1">
      <c r="A5873" s="1165" t="str">
        <f t="shared" si="578"/>
        <v>PEXP398BLK</v>
      </c>
      <c r="B5873" s="1165">
        <f>IFERROR(INDEX('PE Holds'!$B$15:$AF$554,MATCH(C5873,'PE Holds'!$B$15:$B$552,FALSE),MATCH(D5873,'PE Holds'!$B$15:$AF$15,FALSE)),0)</f>
        <v>0</v>
      </c>
      <c r="C5873" s="1165" t="str">
        <f t="shared" si="580"/>
        <v>PEXP398</v>
      </c>
      <c r="D5873" s="988" t="str">
        <f>'PE Holds'!$R$15</f>
        <v>Black 
RAL 9005</v>
      </c>
      <c r="E5873" s="1165" t="s">
        <v>27829</v>
      </c>
      <c r="F5873" s="1165" t="s">
        <v>27824</v>
      </c>
      <c r="G5873" s="1170" t="s">
        <v>28040</v>
      </c>
    </row>
    <row r="5874" spans="1:7" ht="15" customHeight="1">
      <c r="A5874" s="1165" t="str">
        <f t="shared" si="578"/>
        <v>PEXP398FLO</v>
      </c>
      <c r="B5874" s="1165">
        <f>IFERROR(INDEX('PE Holds'!$B$15:$AF$554,MATCH(C5874,'PE Holds'!$B$15:$B$552,FALSE),MATCH(D5874,'PE Holds'!$B$15:$AF$15,FALSE)),0)</f>
        <v>0</v>
      </c>
      <c r="C5874" s="1165" t="str">
        <f t="shared" si="580"/>
        <v>PEXP398</v>
      </c>
      <c r="D5874" s="988" t="str">
        <f>'PE Holds'!$S$15</f>
        <v>Fluo 
Orange</v>
      </c>
      <c r="E5874" s="1165" t="s">
        <v>27830</v>
      </c>
      <c r="F5874" s="1165" t="s">
        <v>27824</v>
      </c>
      <c r="G5874" s="1170" t="s">
        <v>28040</v>
      </c>
    </row>
    <row r="5875" spans="1:7" ht="15" customHeight="1">
      <c r="A5875" s="1165" t="str">
        <f t="shared" si="578"/>
        <v>PEXP398FLG</v>
      </c>
      <c r="B5875" s="1165">
        <f>IFERROR(INDEX('PE Holds'!$B$15:$AF$554,MATCH(C5875,'PE Holds'!$B$15:$B$552,FALSE),MATCH(D5875,'PE Holds'!$B$15:$AF$15,FALSE)),0)</f>
        <v>0</v>
      </c>
      <c r="C5875" s="1165" t="str">
        <f t="shared" si="580"/>
        <v>PEXP398</v>
      </c>
      <c r="D5875" s="988" t="str">
        <f>'PE Holds'!$T$15</f>
        <v>Fluo 
Green</v>
      </c>
      <c r="E5875" s="1165" t="s">
        <v>27831</v>
      </c>
      <c r="F5875" s="1165" t="s">
        <v>27824</v>
      </c>
      <c r="G5875" s="1170" t="s">
        <v>28040</v>
      </c>
    </row>
    <row r="5876" spans="1:7" ht="15" customHeight="1">
      <c r="A5876" s="1165" t="str">
        <f t="shared" si="578"/>
        <v>PEXP398FLP</v>
      </c>
      <c r="B5876" s="1165">
        <f>IFERROR(INDEX('PE Holds'!$B$15:$AF$554,MATCH(C5876,'PE Holds'!$B$15:$B$552,FALSE),MATCH(D5876,'PE Holds'!$B$15:$AF$15,FALSE)),0)</f>
        <v>0</v>
      </c>
      <c r="C5876" s="1165" t="str">
        <f t="shared" si="580"/>
        <v>PEXP398</v>
      </c>
      <c r="D5876" s="988" t="str">
        <f>'PE Holds'!$U$15</f>
        <v>Fluo 
Pink</v>
      </c>
      <c r="E5876" s="1165" t="s">
        <v>27832</v>
      </c>
      <c r="F5876" s="1165" t="s">
        <v>27824</v>
      </c>
      <c r="G5876" s="1170" t="s">
        <v>28040</v>
      </c>
    </row>
    <row r="5877" spans="1:7" ht="15" customHeight="1">
      <c r="A5877" s="1165" t="str">
        <f t="shared" si="578"/>
        <v>PEXP398FLY</v>
      </c>
      <c r="B5877" s="1165">
        <f>IFERROR(INDEX('PE Holds'!$B$15:$AF$554,MATCH(C5877,'PE Holds'!$B$15:$B$552,FALSE),MATCH(D5877,'PE Holds'!$B$15:$AF$15,FALSE)),0)</f>
        <v>0</v>
      </c>
      <c r="C5877" s="1165" t="str">
        <f t="shared" si="580"/>
        <v>PEXP398</v>
      </c>
      <c r="D5877" s="988" t="str">
        <f>'PE Holds'!$V$15</f>
        <v>Fluo 
Yellow</v>
      </c>
      <c r="E5877" s="1165" t="s">
        <v>28041</v>
      </c>
      <c r="F5877" s="1165" t="s">
        <v>27824</v>
      </c>
      <c r="G5877" s="1170" t="s">
        <v>28040</v>
      </c>
    </row>
    <row r="5878" spans="1:7" ht="15" customHeight="1">
      <c r="A5878" s="1165" t="str">
        <f t="shared" si="578"/>
        <v>PEXP398VIO</v>
      </c>
      <c r="B5878" s="1165">
        <f>IFERROR(INDEX('PE Holds'!$B$15:$AF$554,MATCH(C5878,'PE Holds'!$B$15:$B$552,FALSE),MATCH(D5878,'PE Holds'!$B$15:$AF$15,FALSE)),0)</f>
        <v>0</v>
      </c>
      <c r="C5878" s="1165" t="str">
        <f t="shared" si="580"/>
        <v>PEXP398</v>
      </c>
      <c r="D5878" s="988" t="str">
        <f>'PE Holds'!$W$15</f>
        <v>Violet 
RAL 4008</v>
      </c>
      <c r="E5878" s="1165" t="s">
        <v>27833</v>
      </c>
      <c r="F5878" s="1165" t="s">
        <v>27824</v>
      </c>
      <c r="G5878" s="1170" t="s">
        <v>28040</v>
      </c>
    </row>
    <row r="5879" spans="1:7" ht="15" customHeight="1">
      <c r="A5879" s="1165" t="str">
        <f t="shared" si="578"/>
        <v>PEXP398MIN</v>
      </c>
      <c r="B5879" s="1165">
        <f>IFERROR(INDEX('PE Holds'!$B$15:$AF$554,MATCH(C5879,'PE Holds'!$B$15:$B$552,FALSE),MATCH(D5879,'PE Holds'!$B$15:$AF$15,FALSE)),0)</f>
        <v>0</v>
      </c>
      <c r="C5879" s="1165" t="str">
        <f t="shared" si="580"/>
        <v>PEXP398</v>
      </c>
      <c r="D5879" s="988" t="str">
        <f>'PE Holds'!$X$15</f>
        <v>Mint 
RAL 6027</v>
      </c>
      <c r="E5879" s="1165" t="s">
        <v>27834</v>
      </c>
      <c r="F5879" s="1165" t="s">
        <v>27824</v>
      </c>
      <c r="G5879" s="1170" t="s">
        <v>28040</v>
      </c>
    </row>
    <row r="5880" spans="1:7" ht="15" customHeight="1">
      <c r="A5880" s="1165" t="str">
        <f t="shared" si="578"/>
        <v>PEXP398ORA</v>
      </c>
      <c r="B5880" s="1165">
        <f>IFERROR(INDEX('PE Holds'!$B$15:$AF$554,MATCH(C5880,'PE Holds'!$B$15:$B$552,FALSE),MATCH(D5880,'PE Holds'!$B$15:$AF$15,FALSE)),0)</f>
        <v>0</v>
      </c>
      <c r="C5880" s="1165" t="str">
        <f t="shared" si="580"/>
        <v>PEXP398</v>
      </c>
      <c r="D5880" s="988" t="str">
        <f>'PE Holds'!$Y$15</f>
        <v>Pure Orange</v>
      </c>
      <c r="E5880" s="1165" t="s">
        <v>27836</v>
      </c>
      <c r="F5880" s="1165" t="s">
        <v>27824</v>
      </c>
      <c r="G5880" s="1170" t="s">
        <v>28040</v>
      </c>
    </row>
    <row r="5881" spans="1:7" ht="15" customHeight="1">
      <c r="A5881" s="1165" t="str">
        <f t="shared" si="578"/>
        <v>PEXP399WHI</v>
      </c>
      <c r="B5881" s="1165">
        <f>IFERROR(INDEX('PE Holds'!$B$15:$AF$554,MATCH(C5881,'PE Holds'!$B$15:$B$552,FALSE),MATCH(D5881,'PE Holds'!$B$15:$AF$15,FALSE)),0)</f>
        <v>0</v>
      </c>
      <c r="C5881" s="1165" t="s">
        <v>28240</v>
      </c>
      <c r="D5881" s="1166" t="s">
        <v>28239</v>
      </c>
      <c r="E5881" s="1165" t="s">
        <v>27838</v>
      </c>
      <c r="F5881" s="1165" t="s">
        <v>27824</v>
      </c>
      <c r="G5881" s="1170" t="s">
        <v>28040</v>
      </c>
    </row>
    <row r="5882" spans="1:7" ht="15" customHeight="1">
      <c r="A5882" s="1165" t="str">
        <f t="shared" si="578"/>
        <v>PEXP399YEL</v>
      </c>
      <c r="B5882" s="1165">
        <f>IFERROR(INDEX('PE Holds'!$B$15:$AF$554,MATCH(C5882,'PE Holds'!$B$15:$B$552,FALSE),MATCH(D5882,'PE Holds'!$B$15:$AF$15,FALSE)),0)</f>
        <v>0</v>
      </c>
      <c r="C5882" s="1165" t="str">
        <f>+C5881</f>
        <v>PEXP399</v>
      </c>
      <c r="D5882" s="988" t="str">
        <f>'PE Holds'!$M$15</f>
        <v>Yellow 
RAL 1026</v>
      </c>
      <c r="E5882" s="1165" t="s">
        <v>27823</v>
      </c>
      <c r="F5882" s="1165" t="s">
        <v>27824</v>
      </c>
      <c r="G5882" s="1170" t="s">
        <v>28040</v>
      </c>
    </row>
    <row r="5883" spans="1:7" ht="15" customHeight="1">
      <c r="A5883" s="1165" t="str">
        <f t="shared" si="578"/>
        <v>PEXP399GRE</v>
      </c>
      <c r="B5883" s="1165">
        <f>IFERROR(INDEX('PE Holds'!$B$15:$AF$554,MATCH(C5883,'PE Holds'!$B$15:$B$552,FALSE),MATCH(D5883,'PE Holds'!$B$15:$AF$15,FALSE)),0)</f>
        <v>0</v>
      </c>
      <c r="C5883" s="1165" t="str">
        <f t="shared" ref="C5883:C5894" si="581">+C5882</f>
        <v>PEXP399</v>
      </c>
      <c r="D5883" s="988" t="str">
        <f>'PE Holds'!$N$15</f>
        <v>Green 
RAL 6002</v>
      </c>
      <c r="E5883" s="1165" t="s">
        <v>27837</v>
      </c>
      <c r="F5883" s="1165" t="s">
        <v>27824</v>
      </c>
      <c r="G5883" s="1170" t="s">
        <v>28040</v>
      </c>
    </row>
    <row r="5884" spans="1:7" ht="15" customHeight="1">
      <c r="A5884" s="1165" t="str">
        <f t="shared" si="578"/>
        <v>PEXP399RED</v>
      </c>
      <c r="B5884" s="1165">
        <f>IFERROR(INDEX('PE Holds'!$B$15:$AF$554,MATCH(C5884,'PE Holds'!$B$15:$B$552,FALSE),MATCH(D5884,'PE Holds'!$B$15:$AF$15,FALSE)),0)</f>
        <v>0</v>
      </c>
      <c r="C5884" s="1165" t="str">
        <f t="shared" si="581"/>
        <v>PEXP399</v>
      </c>
      <c r="D5884" s="988" t="str">
        <f>'PE Holds'!$O$15</f>
        <v>Red 
RAL 3020</v>
      </c>
      <c r="E5884" s="1165" t="s">
        <v>27826</v>
      </c>
      <c r="F5884" s="1165" t="s">
        <v>27824</v>
      </c>
      <c r="G5884" s="1170" t="s">
        <v>28040</v>
      </c>
    </row>
    <row r="5885" spans="1:7" ht="15" customHeight="1">
      <c r="A5885" s="1165" t="str">
        <f t="shared" si="578"/>
        <v>PEXP399BLU</v>
      </c>
      <c r="B5885" s="1165">
        <f>IFERROR(INDEX('PE Holds'!$B$15:$AF$554,MATCH(C5885,'PE Holds'!$B$15:$B$552,FALSE),MATCH(D5885,'PE Holds'!$B$15:$AF$15,FALSE)),0)</f>
        <v>0</v>
      </c>
      <c r="C5885" s="1165" t="str">
        <f t="shared" si="581"/>
        <v>PEXP399</v>
      </c>
      <c r="D5885" s="988" t="str">
        <f>'PE Holds'!$P$15</f>
        <v>Blue 
RAL 5015</v>
      </c>
      <c r="E5885" s="1165" t="s">
        <v>27827</v>
      </c>
      <c r="F5885" s="1165" t="s">
        <v>27824</v>
      </c>
      <c r="G5885" s="1170" t="s">
        <v>28040</v>
      </c>
    </row>
    <row r="5886" spans="1:7" ht="15" customHeight="1">
      <c r="A5886" s="1165" t="str">
        <f t="shared" si="578"/>
        <v>PEXP399GRY</v>
      </c>
      <c r="B5886" s="1165">
        <f>IFERROR(INDEX('PE Holds'!$B$15:$AF$554,MATCH(C5886,'PE Holds'!$B$15:$B$552,FALSE),MATCH(D5886,'PE Holds'!$B$15:$AF$15,FALSE)),0)</f>
        <v>0</v>
      </c>
      <c r="C5886" s="1165" t="str">
        <f t="shared" si="581"/>
        <v>PEXP399</v>
      </c>
      <c r="D5886" s="988" t="str">
        <f>'PE Holds'!$Q$15</f>
        <v>Grey 
RAL 7001</v>
      </c>
      <c r="E5886" s="1165" t="s">
        <v>27828</v>
      </c>
      <c r="F5886" s="1165" t="s">
        <v>27824</v>
      </c>
      <c r="G5886" s="1170" t="s">
        <v>28040</v>
      </c>
    </row>
    <row r="5887" spans="1:7" ht="15" customHeight="1">
      <c r="A5887" s="1165" t="str">
        <f t="shared" si="578"/>
        <v>PEXP399BLK</v>
      </c>
      <c r="B5887" s="1165">
        <f>IFERROR(INDEX('PE Holds'!$B$15:$AF$554,MATCH(C5887,'PE Holds'!$B$15:$B$552,FALSE),MATCH(D5887,'PE Holds'!$B$15:$AF$15,FALSE)),0)</f>
        <v>0</v>
      </c>
      <c r="C5887" s="1165" t="str">
        <f t="shared" si="581"/>
        <v>PEXP399</v>
      </c>
      <c r="D5887" s="988" t="str">
        <f>'PE Holds'!$R$15</f>
        <v>Black 
RAL 9005</v>
      </c>
      <c r="E5887" s="1165" t="s">
        <v>27829</v>
      </c>
      <c r="F5887" s="1165" t="s">
        <v>27824</v>
      </c>
      <c r="G5887" s="1170" t="s">
        <v>28040</v>
      </c>
    </row>
    <row r="5888" spans="1:7" ht="15" customHeight="1">
      <c r="A5888" s="1165" t="str">
        <f t="shared" si="578"/>
        <v>PEXP399FLO</v>
      </c>
      <c r="B5888" s="1165">
        <f>IFERROR(INDEX('PE Holds'!$B$15:$AF$554,MATCH(C5888,'PE Holds'!$B$15:$B$552,FALSE),MATCH(D5888,'PE Holds'!$B$15:$AF$15,FALSE)),0)</f>
        <v>0</v>
      </c>
      <c r="C5888" s="1165" t="str">
        <f t="shared" si="581"/>
        <v>PEXP399</v>
      </c>
      <c r="D5888" s="988" t="str">
        <f>'PE Holds'!$S$15</f>
        <v>Fluo 
Orange</v>
      </c>
      <c r="E5888" s="1165" t="s">
        <v>27830</v>
      </c>
      <c r="F5888" s="1165" t="s">
        <v>27824</v>
      </c>
      <c r="G5888" s="1170" t="s">
        <v>28040</v>
      </c>
    </row>
    <row r="5889" spans="1:7" ht="15" customHeight="1">
      <c r="A5889" s="1165" t="str">
        <f t="shared" si="578"/>
        <v>PEXP399FLG</v>
      </c>
      <c r="B5889" s="1165">
        <f>IFERROR(INDEX('PE Holds'!$B$15:$AF$554,MATCH(C5889,'PE Holds'!$B$15:$B$552,FALSE),MATCH(D5889,'PE Holds'!$B$15:$AF$15,FALSE)),0)</f>
        <v>0</v>
      </c>
      <c r="C5889" s="1165" t="str">
        <f t="shared" si="581"/>
        <v>PEXP399</v>
      </c>
      <c r="D5889" s="988" t="str">
        <f>'PE Holds'!$T$15</f>
        <v>Fluo 
Green</v>
      </c>
      <c r="E5889" s="1165" t="s">
        <v>27831</v>
      </c>
      <c r="F5889" s="1165" t="s">
        <v>27824</v>
      </c>
      <c r="G5889" s="1170" t="s">
        <v>28040</v>
      </c>
    </row>
    <row r="5890" spans="1:7" ht="15" customHeight="1">
      <c r="A5890" s="1165" t="str">
        <f t="shared" si="578"/>
        <v>PEXP399FLP</v>
      </c>
      <c r="B5890" s="1165">
        <f>IFERROR(INDEX('PE Holds'!$B$15:$AF$554,MATCH(C5890,'PE Holds'!$B$15:$B$552,FALSE),MATCH(D5890,'PE Holds'!$B$15:$AF$15,FALSE)),0)</f>
        <v>0</v>
      </c>
      <c r="C5890" s="1165" t="str">
        <f t="shared" si="581"/>
        <v>PEXP399</v>
      </c>
      <c r="D5890" s="988" t="str">
        <f>'PE Holds'!$U$15</f>
        <v>Fluo 
Pink</v>
      </c>
      <c r="E5890" s="1165" t="s">
        <v>27832</v>
      </c>
      <c r="F5890" s="1165" t="s">
        <v>27824</v>
      </c>
      <c r="G5890" s="1170" t="s">
        <v>28040</v>
      </c>
    </row>
    <row r="5891" spans="1:7" ht="15" customHeight="1">
      <c r="A5891" s="1165" t="str">
        <f t="shared" si="578"/>
        <v>PEXP399FLY</v>
      </c>
      <c r="B5891" s="1165">
        <f>IFERROR(INDEX('PE Holds'!$B$15:$AF$554,MATCH(C5891,'PE Holds'!$B$15:$B$552,FALSE),MATCH(D5891,'PE Holds'!$B$15:$AF$15,FALSE)),0)</f>
        <v>0</v>
      </c>
      <c r="C5891" s="1165" t="str">
        <f t="shared" si="581"/>
        <v>PEXP399</v>
      </c>
      <c r="D5891" s="988" t="str">
        <f>'PE Holds'!$V$15</f>
        <v>Fluo 
Yellow</v>
      </c>
      <c r="E5891" s="1165" t="s">
        <v>28041</v>
      </c>
      <c r="F5891" s="1165" t="s">
        <v>27824</v>
      </c>
      <c r="G5891" s="1170" t="s">
        <v>28040</v>
      </c>
    </row>
    <row r="5892" spans="1:7" ht="15" customHeight="1">
      <c r="A5892" s="1165" t="str">
        <f t="shared" si="578"/>
        <v>PEXP399VIO</v>
      </c>
      <c r="B5892" s="1165">
        <f>IFERROR(INDEX('PE Holds'!$B$15:$AF$554,MATCH(C5892,'PE Holds'!$B$15:$B$552,FALSE),MATCH(D5892,'PE Holds'!$B$15:$AF$15,FALSE)),0)</f>
        <v>0</v>
      </c>
      <c r="C5892" s="1165" t="str">
        <f t="shared" si="581"/>
        <v>PEXP399</v>
      </c>
      <c r="D5892" s="988" t="str">
        <f>'PE Holds'!$W$15</f>
        <v>Violet 
RAL 4008</v>
      </c>
      <c r="E5892" s="1165" t="s">
        <v>27833</v>
      </c>
      <c r="F5892" s="1165" t="s">
        <v>27824</v>
      </c>
      <c r="G5892" s="1170" t="s">
        <v>28040</v>
      </c>
    </row>
    <row r="5893" spans="1:7" ht="15" customHeight="1">
      <c r="A5893" s="1165" t="str">
        <f t="shared" si="578"/>
        <v>PEXP399MIN</v>
      </c>
      <c r="B5893" s="1165">
        <f>IFERROR(INDEX('PE Holds'!$B$15:$AF$554,MATCH(C5893,'PE Holds'!$B$15:$B$552,FALSE),MATCH(D5893,'PE Holds'!$B$15:$AF$15,FALSE)),0)</f>
        <v>0</v>
      </c>
      <c r="C5893" s="1165" t="str">
        <f t="shared" si="581"/>
        <v>PEXP399</v>
      </c>
      <c r="D5893" s="988" t="str">
        <f>'PE Holds'!$X$15</f>
        <v>Mint 
RAL 6027</v>
      </c>
      <c r="E5893" s="1165" t="s">
        <v>27834</v>
      </c>
      <c r="F5893" s="1165" t="s">
        <v>27824</v>
      </c>
      <c r="G5893" s="1170" t="s">
        <v>28040</v>
      </c>
    </row>
    <row r="5894" spans="1:7" ht="15" customHeight="1">
      <c r="A5894" s="1165" t="str">
        <f t="shared" si="578"/>
        <v>PEXP399ORA</v>
      </c>
      <c r="B5894" s="1165">
        <f>IFERROR(INDEX('PE Holds'!$B$15:$AF$554,MATCH(C5894,'PE Holds'!$B$15:$B$552,FALSE),MATCH(D5894,'PE Holds'!$B$15:$AF$15,FALSE)),0)</f>
        <v>0</v>
      </c>
      <c r="C5894" s="1165" t="str">
        <f t="shared" si="581"/>
        <v>PEXP399</v>
      </c>
      <c r="D5894" s="988" t="str">
        <f>'PE Holds'!$Y$15</f>
        <v>Pure Orange</v>
      </c>
      <c r="E5894" s="1165" t="s">
        <v>27836</v>
      </c>
      <c r="F5894" s="1165" t="s">
        <v>27824</v>
      </c>
      <c r="G5894" s="1170" t="s">
        <v>28040</v>
      </c>
    </row>
    <row r="5895" spans="1:7" ht="15" customHeight="1">
      <c r="A5895" s="1165" t="str">
        <f t="shared" si="578"/>
        <v>PEXP400WHI</v>
      </c>
      <c r="B5895" s="1165">
        <f>IFERROR(INDEX('PE Holds'!$B$15:$AF$554,MATCH(C5895,'PE Holds'!$B$15:$B$552,FALSE),MATCH(D5895,'PE Holds'!$B$15:$AF$15,FALSE)),0)</f>
        <v>0</v>
      </c>
      <c r="C5895" s="1165" t="s">
        <v>28241</v>
      </c>
      <c r="D5895" s="1166" t="s">
        <v>28239</v>
      </c>
      <c r="E5895" s="1165" t="s">
        <v>27838</v>
      </c>
      <c r="F5895" s="1165" t="s">
        <v>27824</v>
      </c>
      <c r="G5895" s="1170" t="s">
        <v>28040</v>
      </c>
    </row>
    <row r="5896" spans="1:7" ht="15" customHeight="1">
      <c r="A5896" s="1165" t="str">
        <f t="shared" si="578"/>
        <v>PEXP400YEL</v>
      </c>
      <c r="B5896" s="1165">
        <f>IFERROR(INDEX('PE Holds'!$B$15:$AF$554,MATCH(C5896,'PE Holds'!$B$15:$B$552,FALSE),MATCH(D5896,'PE Holds'!$B$15:$AF$15,FALSE)),0)</f>
        <v>0</v>
      </c>
      <c r="C5896" s="1165" t="str">
        <f>+C5895</f>
        <v>PEXP400</v>
      </c>
      <c r="D5896" s="988" t="str">
        <f>'PE Holds'!$M$15</f>
        <v>Yellow 
RAL 1026</v>
      </c>
      <c r="E5896" s="1165" t="s">
        <v>27823</v>
      </c>
      <c r="F5896" s="1165" t="s">
        <v>27824</v>
      </c>
      <c r="G5896" s="1170" t="s">
        <v>28040</v>
      </c>
    </row>
    <row r="5897" spans="1:7" ht="15" customHeight="1">
      <c r="A5897" s="1165" t="str">
        <f t="shared" si="578"/>
        <v>PEXP400GRE</v>
      </c>
      <c r="B5897" s="1165">
        <f>IFERROR(INDEX('PE Holds'!$B$15:$AF$554,MATCH(C5897,'PE Holds'!$B$15:$B$552,FALSE),MATCH(D5897,'PE Holds'!$B$15:$AF$15,FALSE)),0)</f>
        <v>0</v>
      </c>
      <c r="C5897" s="1165" t="str">
        <f t="shared" ref="C5897:C5908" si="582">+C5896</f>
        <v>PEXP400</v>
      </c>
      <c r="D5897" s="988" t="str">
        <f>'PE Holds'!$N$15</f>
        <v>Green 
RAL 6002</v>
      </c>
      <c r="E5897" s="1165" t="s">
        <v>27837</v>
      </c>
      <c r="F5897" s="1165" t="s">
        <v>27824</v>
      </c>
      <c r="G5897" s="1170" t="s">
        <v>28040</v>
      </c>
    </row>
    <row r="5898" spans="1:7" ht="15" customHeight="1">
      <c r="A5898" s="1165" t="str">
        <f t="shared" si="578"/>
        <v>PEXP400RED</v>
      </c>
      <c r="B5898" s="1165">
        <f>IFERROR(INDEX('PE Holds'!$B$15:$AF$554,MATCH(C5898,'PE Holds'!$B$15:$B$552,FALSE),MATCH(D5898,'PE Holds'!$B$15:$AF$15,FALSE)),0)</f>
        <v>0</v>
      </c>
      <c r="C5898" s="1165" t="str">
        <f t="shared" si="582"/>
        <v>PEXP400</v>
      </c>
      <c r="D5898" s="988" t="str">
        <f>'PE Holds'!$O$15</f>
        <v>Red 
RAL 3020</v>
      </c>
      <c r="E5898" s="1165" t="s">
        <v>27826</v>
      </c>
      <c r="F5898" s="1165" t="s">
        <v>27824</v>
      </c>
      <c r="G5898" s="1170" t="s">
        <v>28040</v>
      </c>
    </row>
    <row r="5899" spans="1:7" ht="15" customHeight="1">
      <c r="A5899" s="1165" t="str">
        <f t="shared" si="578"/>
        <v>PEXP400BLU</v>
      </c>
      <c r="B5899" s="1165">
        <f>IFERROR(INDEX('PE Holds'!$B$15:$AF$554,MATCH(C5899,'PE Holds'!$B$15:$B$552,FALSE),MATCH(D5899,'PE Holds'!$B$15:$AF$15,FALSE)),0)</f>
        <v>0</v>
      </c>
      <c r="C5899" s="1165" t="str">
        <f t="shared" si="582"/>
        <v>PEXP400</v>
      </c>
      <c r="D5899" s="988" t="str">
        <f>'PE Holds'!$P$15</f>
        <v>Blue 
RAL 5015</v>
      </c>
      <c r="E5899" s="1165" t="s">
        <v>27827</v>
      </c>
      <c r="F5899" s="1165" t="s">
        <v>27824</v>
      </c>
      <c r="G5899" s="1170" t="s">
        <v>28040</v>
      </c>
    </row>
    <row r="5900" spans="1:7" ht="15" customHeight="1">
      <c r="A5900" s="1165" t="str">
        <f t="shared" ref="A5900:A5963" si="583">CONCATENATE(C5900,E5900)</f>
        <v>PEXP400GRY</v>
      </c>
      <c r="B5900" s="1165">
        <f>IFERROR(INDEX('PE Holds'!$B$15:$AF$554,MATCH(C5900,'PE Holds'!$B$15:$B$552,FALSE),MATCH(D5900,'PE Holds'!$B$15:$AF$15,FALSE)),0)</f>
        <v>0</v>
      </c>
      <c r="C5900" s="1165" t="str">
        <f t="shared" si="582"/>
        <v>PEXP400</v>
      </c>
      <c r="D5900" s="988" t="str">
        <f>'PE Holds'!$Q$15</f>
        <v>Grey 
RAL 7001</v>
      </c>
      <c r="E5900" s="1165" t="s">
        <v>27828</v>
      </c>
      <c r="F5900" s="1165" t="s">
        <v>27824</v>
      </c>
      <c r="G5900" s="1170" t="s">
        <v>28040</v>
      </c>
    </row>
    <row r="5901" spans="1:7" ht="15" customHeight="1">
      <c r="A5901" s="1165" t="str">
        <f t="shared" si="583"/>
        <v>PEXP400BLK</v>
      </c>
      <c r="B5901" s="1165">
        <f>IFERROR(INDEX('PE Holds'!$B$15:$AF$554,MATCH(C5901,'PE Holds'!$B$15:$B$552,FALSE),MATCH(D5901,'PE Holds'!$B$15:$AF$15,FALSE)),0)</f>
        <v>0</v>
      </c>
      <c r="C5901" s="1165" t="str">
        <f t="shared" si="582"/>
        <v>PEXP400</v>
      </c>
      <c r="D5901" s="988" t="str">
        <f>'PE Holds'!$R$15</f>
        <v>Black 
RAL 9005</v>
      </c>
      <c r="E5901" s="1165" t="s">
        <v>27829</v>
      </c>
      <c r="F5901" s="1165" t="s">
        <v>27824</v>
      </c>
      <c r="G5901" s="1170" t="s">
        <v>28040</v>
      </c>
    </row>
    <row r="5902" spans="1:7" ht="15" customHeight="1">
      <c r="A5902" s="1165" t="str">
        <f t="shared" si="583"/>
        <v>PEXP400FLO</v>
      </c>
      <c r="B5902" s="1165">
        <f>IFERROR(INDEX('PE Holds'!$B$15:$AF$554,MATCH(C5902,'PE Holds'!$B$15:$B$552,FALSE),MATCH(D5902,'PE Holds'!$B$15:$AF$15,FALSE)),0)</f>
        <v>0</v>
      </c>
      <c r="C5902" s="1165" t="str">
        <f t="shared" si="582"/>
        <v>PEXP400</v>
      </c>
      <c r="D5902" s="988" t="str">
        <f>'PE Holds'!$S$15</f>
        <v>Fluo 
Orange</v>
      </c>
      <c r="E5902" s="1165" t="s">
        <v>27830</v>
      </c>
      <c r="F5902" s="1165" t="s">
        <v>27824</v>
      </c>
      <c r="G5902" s="1170" t="s">
        <v>28040</v>
      </c>
    </row>
    <row r="5903" spans="1:7" ht="15" customHeight="1">
      <c r="A5903" s="1165" t="str">
        <f t="shared" si="583"/>
        <v>PEXP400FLG</v>
      </c>
      <c r="B5903" s="1165">
        <f>IFERROR(INDEX('PE Holds'!$B$15:$AF$554,MATCH(C5903,'PE Holds'!$B$15:$B$552,FALSE),MATCH(D5903,'PE Holds'!$B$15:$AF$15,FALSE)),0)</f>
        <v>0</v>
      </c>
      <c r="C5903" s="1165" t="str">
        <f t="shared" si="582"/>
        <v>PEXP400</v>
      </c>
      <c r="D5903" s="988" t="str">
        <f>'PE Holds'!$T$15</f>
        <v>Fluo 
Green</v>
      </c>
      <c r="E5903" s="1165" t="s">
        <v>27831</v>
      </c>
      <c r="F5903" s="1165" t="s">
        <v>27824</v>
      </c>
      <c r="G5903" s="1170" t="s">
        <v>28040</v>
      </c>
    </row>
    <row r="5904" spans="1:7" ht="15" customHeight="1">
      <c r="A5904" s="1165" t="str">
        <f t="shared" si="583"/>
        <v>PEXP400FLP</v>
      </c>
      <c r="B5904" s="1165">
        <f>IFERROR(INDEX('PE Holds'!$B$15:$AF$554,MATCH(C5904,'PE Holds'!$B$15:$B$552,FALSE),MATCH(D5904,'PE Holds'!$B$15:$AF$15,FALSE)),0)</f>
        <v>0</v>
      </c>
      <c r="C5904" s="1165" t="str">
        <f t="shared" si="582"/>
        <v>PEXP400</v>
      </c>
      <c r="D5904" s="988" t="str">
        <f>'PE Holds'!$U$15</f>
        <v>Fluo 
Pink</v>
      </c>
      <c r="E5904" s="1165" t="s">
        <v>27832</v>
      </c>
      <c r="F5904" s="1165" t="s">
        <v>27824</v>
      </c>
      <c r="G5904" s="1170" t="s">
        <v>28040</v>
      </c>
    </row>
    <row r="5905" spans="1:7" ht="15" customHeight="1">
      <c r="A5905" s="1165" t="str">
        <f t="shared" si="583"/>
        <v>PEXP400FLY</v>
      </c>
      <c r="B5905" s="1165">
        <f>IFERROR(INDEX('PE Holds'!$B$15:$AF$554,MATCH(C5905,'PE Holds'!$B$15:$B$552,FALSE),MATCH(D5905,'PE Holds'!$B$15:$AF$15,FALSE)),0)</f>
        <v>0</v>
      </c>
      <c r="C5905" s="1165" t="str">
        <f t="shared" si="582"/>
        <v>PEXP400</v>
      </c>
      <c r="D5905" s="988" t="str">
        <f>'PE Holds'!$V$15</f>
        <v>Fluo 
Yellow</v>
      </c>
      <c r="E5905" s="1165" t="s">
        <v>28041</v>
      </c>
      <c r="F5905" s="1165" t="s">
        <v>27824</v>
      </c>
      <c r="G5905" s="1170" t="s">
        <v>28040</v>
      </c>
    </row>
    <row r="5906" spans="1:7" ht="15" customHeight="1">
      <c r="A5906" s="1165" t="str">
        <f t="shared" si="583"/>
        <v>PEXP400VIO</v>
      </c>
      <c r="B5906" s="1165">
        <f>IFERROR(INDEX('PE Holds'!$B$15:$AF$554,MATCH(C5906,'PE Holds'!$B$15:$B$552,FALSE),MATCH(D5906,'PE Holds'!$B$15:$AF$15,FALSE)),0)</f>
        <v>0</v>
      </c>
      <c r="C5906" s="1165" t="str">
        <f t="shared" si="582"/>
        <v>PEXP400</v>
      </c>
      <c r="D5906" s="988" t="str">
        <f>'PE Holds'!$W$15</f>
        <v>Violet 
RAL 4008</v>
      </c>
      <c r="E5906" s="1165" t="s">
        <v>27833</v>
      </c>
      <c r="F5906" s="1165" t="s">
        <v>27824</v>
      </c>
      <c r="G5906" s="1170" t="s">
        <v>28040</v>
      </c>
    </row>
    <row r="5907" spans="1:7" ht="15" customHeight="1">
      <c r="A5907" s="1165" t="str">
        <f t="shared" si="583"/>
        <v>PEXP400MIN</v>
      </c>
      <c r="B5907" s="1165">
        <f>IFERROR(INDEX('PE Holds'!$B$15:$AF$554,MATCH(C5907,'PE Holds'!$B$15:$B$552,FALSE),MATCH(D5907,'PE Holds'!$B$15:$AF$15,FALSE)),0)</f>
        <v>0</v>
      </c>
      <c r="C5907" s="1165" t="str">
        <f t="shared" si="582"/>
        <v>PEXP400</v>
      </c>
      <c r="D5907" s="988" t="str">
        <f>'PE Holds'!$X$15</f>
        <v>Mint 
RAL 6027</v>
      </c>
      <c r="E5907" s="1165" t="s">
        <v>27834</v>
      </c>
      <c r="F5907" s="1165" t="s">
        <v>27824</v>
      </c>
      <c r="G5907" s="1170" t="s">
        <v>28040</v>
      </c>
    </row>
    <row r="5908" spans="1:7" ht="15" customHeight="1">
      <c r="A5908" s="1165" t="str">
        <f t="shared" si="583"/>
        <v>PEXP400ORA</v>
      </c>
      <c r="B5908" s="1165">
        <f>IFERROR(INDEX('PE Holds'!$B$15:$AF$554,MATCH(C5908,'PE Holds'!$B$15:$B$552,FALSE),MATCH(D5908,'PE Holds'!$B$15:$AF$15,FALSE)),0)</f>
        <v>0</v>
      </c>
      <c r="C5908" s="1165" t="str">
        <f t="shared" si="582"/>
        <v>PEXP400</v>
      </c>
      <c r="D5908" s="988" t="str">
        <f>'PE Holds'!$Y$15</f>
        <v>Pure Orange</v>
      </c>
      <c r="E5908" s="1165" t="s">
        <v>27836</v>
      </c>
      <c r="F5908" s="1165" t="s">
        <v>27824</v>
      </c>
      <c r="G5908" s="1170" t="s">
        <v>28040</v>
      </c>
    </row>
    <row r="5909" spans="1:7" ht="15" customHeight="1">
      <c r="A5909" s="1165" t="str">
        <f t="shared" si="583"/>
        <v>PEXP401WHI</v>
      </c>
      <c r="B5909" s="1165">
        <f>IFERROR(INDEX('PE Holds'!$B$15:$AF$554,MATCH(C5909,'PE Holds'!$B$15:$B$552,FALSE),MATCH(D5909,'PE Holds'!$B$15:$AF$15,FALSE)),0)</f>
        <v>0</v>
      </c>
      <c r="C5909" s="1165" t="s">
        <v>28242</v>
      </c>
      <c r="D5909" s="1166" t="s">
        <v>28239</v>
      </c>
      <c r="E5909" s="1165" t="s">
        <v>27838</v>
      </c>
      <c r="F5909" s="1165" t="s">
        <v>27824</v>
      </c>
      <c r="G5909" s="1170" t="s">
        <v>28040</v>
      </c>
    </row>
    <row r="5910" spans="1:7" ht="15" customHeight="1">
      <c r="A5910" s="1165" t="str">
        <f t="shared" si="583"/>
        <v>PEXP401YEL</v>
      </c>
      <c r="B5910" s="1165">
        <f>IFERROR(INDEX('PE Holds'!$B$15:$AF$554,MATCH(C5910,'PE Holds'!$B$15:$B$552,FALSE),MATCH(D5910,'PE Holds'!$B$15:$AF$15,FALSE)),0)</f>
        <v>0</v>
      </c>
      <c r="C5910" s="1165" t="str">
        <f>+C5909</f>
        <v>PEXP401</v>
      </c>
      <c r="D5910" s="988" t="str">
        <f>'PE Holds'!$M$15</f>
        <v>Yellow 
RAL 1026</v>
      </c>
      <c r="E5910" s="1165" t="s">
        <v>27823</v>
      </c>
      <c r="F5910" s="1165" t="s">
        <v>27824</v>
      </c>
      <c r="G5910" s="1170" t="s">
        <v>28040</v>
      </c>
    </row>
    <row r="5911" spans="1:7" ht="15" customHeight="1">
      <c r="A5911" s="1165" t="str">
        <f t="shared" si="583"/>
        <v>PEXP401GRE</v>
      </c>
      <c r="B5911" s="1165">
        <f>IFERROR(INDEX('PE Holds'!$B$15:$AF$554,MATCH(C5911,'PE Holds'!$B$15:$B$552,FALSE),MATCH(D5911,'PE Holds'!$B$15:$AF$15,FALSE)),0)</f>
        <v>0</v>
      </c>
      <c r="C5911" s="1165" t="str">
        <f t="shared" ref="C5911:C5922" si="584">+C5910</f>
        <v>PEXP401</v>
      </c>
      <c r="D5911" s="988" t="str">
        <f>'PE Holds'!$N$15</f>
        <v>Green 
RAL 6002</v>
      </c>
      <c r="E5911" s="1165" t="s">
        <v>27837</v>
      </c>
      <c r="F5911" s="1165" t="s">
        <v>27824</v>
      </c>
      <c r="G5911" s="1170" t="s">
        <v>28040</v>
      </c>
    </row>
    <row r="5912" spans="1:7" ht="15" customHeight="1">
      <c r="A5912" s="1165" t="str">
        <f t="shared" si="583"/>
        <v>PEXP401RED</v>
      </c>
      <c r="B5912" s="1165">
        <f>IFERROR(INDEX('PE Holds'!$B$15:$AF$554,MATCH(C5912,'PE Holds'!$B$15:$B$552,FALSE),MATCH(D5912,'PE Holds'!$B$15:$AF$15,FALSE)),0)</f>
        <v>0</v>
      </c>
      <c r="C5912" s="1165" t="str">
        <f t="shared" si="584"/>
        <v>PEXP401</v>
      </c>
      <c r="D5912" s="988" t="str">
        <f>'PE Holds'!$O$15</f>
        <v>Red 
RAL 3020</v>
      </c>
      <c r="E5912" s="1165" t="s">
        <v>27826</v>
      </c>
      <c r="F5912" s="1165" t="s">
        <v>27824</v>
      </c>
      <c r="G5912" s="1170" t="s">
        <v>28040</v>
      </c>
    </row>
    <row r="5913" spans="1:7" ht="15" customHeight="1">
      <c r="A5913" s="1165" t="str">
        <f t="shared" si="583"/>
        <v>PEXP401BLU</v>
      </c>
      <c r="B5913" s="1165">
        <f>IFERROR(INDEX('PE Holds'!$B$15:$AF$554,MATCH(C5913,'PE Holds'!$B$15:$B$552,FALSE),MATCH(D5913,'PE Holds'!$B$15:$AF$15,FALSE)),0)</f>
        <v>0</v>
      </c>
      <c r="C5913" s="1165" t="str">
        <f t="shared" si="584"/>
        <v>PEXP401</v>
      </c>
      <c r="D5913" s="988" t="str">
        <f>'PE Holds'!$P$15</f>
        <v>Blue 
RAL 5015</v>
      </c>
      <c r="E5913" s="1165" t="s">
        <v>27827</v>
      </c>
      <c r="F5913" s="1165" t="s">
        <v>27824</v>
      </c>
      <c r="G5913" s="1170" t="s">
        <v>28040</v>
      </c>
    </row>
    <row r="5914" spans="1:7" ht="15" customHeight="1">
      <c r="A5914" s="1165" t="str">
        <f t="shared" si="583"/>
        <v>PEXP401GRY</v>
      </c>
      <c r="B5914" s="1165">
        <f>IFERROR(INDEX('PE Holds'!$B$15:$AF$554,MATCH(C5914,'PE Holds'!$B$15:$B$552,FALSE),MATCH(D5914,'PE Holds'!$B$15:$AF$15,FALSE)),0)</f>
        <v>0</v>
      </c>
      <c r="C5914" s="1165" t="str">
        <f t="shared" si="584"/>
        <v>PEXP401</v>
      </c>
      <c r="D5914" s="988" t="str">
        <f>'PE Holds'!$Q$15</f>
        <v>Grey 
RAL 7001</v>
      </c>
      <c r="E5914" s="1165" t="s">
        <v>27828</v>
      </c>
      <c r="F5914" s="1165" t="s">
        <v>27824</v>
      </c>
      <c r="G5914" s="1170" t="s">
        <v>28040</v>
      </c>
    </row>
    <row r="5915" spans="1:7" ht="15" customHeight="1">
      <c r="A5915" s="1165" t="str">
        <f t="shared" si="583"/>
        <v>PEXP401BLK</v>
      </c>
      <c r="B5915" s="1165">
        <f>IFERROR(INDEX('PE Holds'!$B$15:$AF$554,MATCH(C5915,'PE Holds'!$B$15:$B$552,FALSE),MATCH(D5915,'PE Holds'!$B$15:$AF$15,FALSE)),0)</f>
        <v>0</v>
      </c>
      <c r="C5915" s="1165" t="str">
        <f t="shared" si="584"/>
        <v>PEXP401</v>
      </c>
      <c r="D5915" s="988" t="str">
        <f>'PE Holds'!$R$15</f>
        <v>Black 
RAL 9005</v>
      </c>
      <c r="E5915" s="1165" t="s">
        <v>27829</v>
      </c>
      <c r="F5915" s="1165" t="s">
        <v>27824</v>
      </c>
      <c r="G5915" s="1170" t="s">
        <v>28040</v>
      </c>
    </row>
    <row r="5916" spans="1:7" ht="15" customHeight="1">
      <c r="A5916" s="1165" t="str">
        <f t="shared" si="583"/>
        <v>PEXP401FLO</v>
      </c>
      <c r="B5916" s="1165">
        <f>IFERROR(INDEX('PE Holds'!$B$15:$AF$554,MATCH(C5916,'PE Holds'!$B$15:$B$552,FALSE),MATCH(D5916,'PE Holds'!$B$15:$AF$15,FALSE)),0)</f>
        <v>0</v>
      </c>
      <c r="C5916" s="1165" t="str">
        <f t="shared" si="584"/>
        <v>PEXP401</v>
      </c>
      <c r="D5916" s="988" t="str">
        <f>'PE Holds'!$S$15</f>
        <v>Fluo 
Orange</v>
      </c>
      <c r="E5916" s="1165" t="s">
        <v>27830</v>
      </c>
      <c r="F5916" s="1165" t="s">
        <v>27824</v>
      </c>
      <c r="G5916" s="1170" t="s">
        <v>28040</v>
      </c>
    </row>
    <row r="5917" spans="1:7" ht="15" customHeight="1">
      <c r="A5917" s="1165" t="str">
        <f t="shared" si="583"/>
        <v>PEXP401FLG</v>
      </c>
      <c r="B5917" s="1165">
        <f>IFERROR(INDEX('PE Holds'!$B$15:$AF$554,MATCH(C5917,'PE Holds'!$B$15:$B$552,FALSE),MATCH(D5917,'PE Holds'!$B$15:$AF$15,FALSE)),0)</f>
        <v>0</v>
      </c>
      <c r="C5917" s="1165" t="str">
        <f t="shared" si="584"/>
        <v>PEXP401</v>
      </c>
      <c r="D5917" s="988" t="str">
        <f>'PE Holds'!$T$15</f>
        <v>Fluo 
Green</v>
      </c>
      <c r="E5917" s="1165" t="s">
        <v>27831</v>
      </c>
      <c r="F5917" s="1165" t="s">
        <v>27824</v>
      </c>
      <c r="G5917" s="1170" t="s">
        <v>28040</v>
      </c>
    </row>
    <row r="5918" spans="1:7" ht="15" customHeight="1">
      <c r="A5918" s="1165" t="str">
        <f t="shared" si="583"/>
        <v>PEXP401FLP</v>
      </c>
      <c r="B5918" s="1165">
        <f>IFERROR(INDEX('PE Holds'!$B$15:$AF$554,MATCH(C5918,'PE Holds'!$B$15:$B$552,FALSE),MATCH(D5918,'PE Holds'!$B$15:$AF$15,FALSE)),0)</f>
        <v>0</v>
      </c>
      <c r="C5918" s="1165" t="str">
        <f t="shared" si="584"/>
        <v>PEXP401</v>
      </c>
      <c r="D5918" s="988" t="str">
        <f>'PE Holds'!$U$15</f>
        <v>Fluo 
Pink</v>
      </c>
      <c r="E5918" s="1165" t="s">
        <v>27832</v>
      </c>
      <c r="F5918" s="1165" t="s">
        <v>27824</v>
      </c>
      <c r="G5918" s="1170" t="s">
        <v>28040</v>
      </c>
    </row>
    <row r="5919" spans="1:7" ht="15" customHeight="1">
      <c r="A5919" s="1165" t="str">
        <f t="shared" si="583"/>
        <v>PEXP401FLY</v>
      </c>
      <c r="B5919" s="1165">
        <f>IFERROR(INDEX('PE Holds'!$B$15:$AF$554,MATCH(C5919,'PE Holds'!$B$15:$B$552,FALSE),MATCH(D5919,'PE Holds'!$B$15:$AF$15,FALSE)),0)</f>
        <v>0</v>
      </c>
      <c r="C5919" s="1165" t="str">
        <f t="shared" si="584"/>
        <v>PEXP401</v>
      </c>
      <c r="D5919" s="988" t="str">
        <f>'PE Holds'!$V$15</f>
        <v>Fluo 
Yellow</v>
      </c>
      <c r="E5919" s="1165" t="s">
        <v>28041</v>
      </c>
      <c r="F5919" s="1165" t="s">
        <v>27824</v>
      </c>
      <c r="G5919" s="1170" t="s">
        <v>28040</v>
      </c>
    </row>
    <row r="5920" spans="1:7" ht="15" customHeight="1">
      <c r="A5920" s="1165" t="str">
        <f t="shared" si="583"/>
        <v>PEXP401VIO</v>
      </c>
      <c r="B5920" s="1165">
        <f>IFERROR(INDEX('PE Holds'!$B$15:$AF$554,MATCH(C5920,'PE Holds'!$B$15:$B$552,FALSE),MATCH(D5920,'PE Holds'!$B$15:$AF$15,FALSE)),0)</f>
        <v>0</v>
      </c>
      <c r="C5920" s="1165" t="str">
        <f t="shared" si="584"/>
        <v>PEXP401</v>
      </c>
      <c r="D5920" s="988" t="str">
        <f>'PE Holds'!$W$15</f>
        <v>Violet 
RAL 4008</v>
      </c>
      <c r="E5920" s="1165" t="s">
        <v>27833</v>
      </c>
      <c r="F5920" s="1165" t="s">
        <v>27824</v>
      </c>
      <c r="G5920" s="1170" t="s">
        <v>28040</v>
      </c>
    </row>
    <row r="5921" spans="1:7" ht="15" customHeight="1">
      <c r="A5921" s="1165" t="str">
        <f t="shared" si="583"/>
        <v>PEXP401MIN</v>
      </c>
      <c r="B5921" s="1165">
        <f>IFERROR(INDEX('PE Holds'!$B$15:$AF$554,MATCH(C5921,'PE Holds'!$B$15:$B$552,FALSE),MATCH(D5921,'PE Holds'!$B$15:$AF$15,FALSE)),0)</f>
        <v>0</v>
      </c>
      <c r="C5921" s="1165" t="str">
        <f t="shared" si="584"/>
        <v>PEXP401</v>
      </c>
      <c r="D5921" s="988" t="str">
        <f>'PE Holds'!$X$15</f>
        <v>Mint 
RAL 6027</v>
      </c>
      <c r="E5921" s="1165" t="s">
        <v>27834</v>
      </c>
      <c r="F5921" s="1165" t="s">
        <v>27824</v>
      </c>
      <c r="G5921" s="1170" t="s">
        <v>28040</v>
      </c>
    </row>
    <row r="5922" spans="1:7" ht="15" customHeight="1">
      <c r="A5922" s="1165" t="str">
        <f t="shared" si="583"/>
        <v>PEXP401ORA</v>
      </c>
      <c r="B5922" s="1165">
        <f>IFERROR(INDEX('PE Holds'!$B$15:$AF$554,MATCH(C5922,'PE Holds'!$B$15:$B$552,FALSE),MATCH(D5922,'PE Holds'!$B$15:$AF$15,FALSE)),0)</f>
        <v>0</v>
      </c>
      <c r="C5922" s="1165" t="str">
        <f t="shared" si="584"/>
        <v>PEXP401</v>
      </c>
      <c r="D5922" s="988" t="str">
        <f>'PE Holds'!$Y$15</f>
        <v>Pure Orange</v>
      </c>
      <c r="E5922" s="1165" t="s">
        <v>27836</v>
      </c>
      <c r="F5922" s="1165" t="s">
        <v>27824</v>
      </c>
      <c r="G5922" s="1170" t="s">
        <v>28040</v>
      </c>
    </row>
    <row r="5923" spans="1:7" ht="15" customHeight="1">
      <c r="A5923" s="1165" t="str">
        <f t="shared" si="583"/>
        <v>PEXP402WHI</v>
      </c>
      <c r="B5923" s="1165">
        <f>IFERROR(INDEX('PE Holds'!$B$15:$AF$554,MATCH(C5923,'PE Holds'!$B$15:$B$552,FALSE),MATCH(D5923,'PE Holds'!$B$15:$AF$15,FALSE)),0)</f>
        <v>0</v>
      </c>
      <c r="C5923" s="1165" t="s">
        <v>28243</v>
      </c>
      <c r="D5923" s="1166" t="s">
        <v>28239</v>
      </c>
      <c r="E5923" s="1165" t="s">
        <v>27838</v>
      </c>
      <c r="F5923" s="1165" t="s">
        <v>27824</v>
      </c>
      <c r="G5923" s="1170" t="s">
        <v>28040</v>
      </c>
    </row>
    <row r="5924" spans="1:7" ht="15" customHeight="1">
      <c r="A5924" s="1165" t="str">
        <f t="shared" si="583"/>
        <v>PEXP402YEL</v>
      </c>
      <c r="B5924" s="1165">
        <f>IFERROR(INDEX('PE Holds'!$B$15:$AF$554,MATCH(C5924,'PE Holds'!$B$15:$B$552,FALSE),MATCH(D5924,'PE Holds'!$B$15:$AF$15,FALSE)),0)</f>
        <v>0</v>
      </c>
      <c r="C5924" s="1165" t="str">
        <f>+C5923</f>
        <v>PEXP402</v>
      </c>
      <c r="D5924" s="988" t="str">
        <f>'PE Holds'!$M$15</f>
        <v>Yellow 
RAL 1026</v>
      </c>
      <c r="E5924" s="1165" t="s">
        <v>27823</v>
      </c>
      <c r="F5924" s="1165" t="s">
        <v>27824</v>
      </c>
      <c r="G5924" s="1170" t="s">
        <v>28040</v>
      </c>
    </row>
    <row r="5925" spans="1:7" ht="15" customHeight="1">
      <c r="A5925" s="1165" t="str">
        <f t="shared" si="583"/>
        <v>PEXP402GRE</v>
      </c>
      <c r="B5925" s="1165">
        <f>IFERROR(INDEX('PE Holds'!$B$15:$AF$554,MATCH(C5925,'PE Holds'!$B$15:$B$552,FALSE),MATCH(D5925,'PE Holds'!$B$15:$AF$15,FALSE)),0)</f>
        <v>0</v>
      </c>
      <c r="C5925" s="1165" t="str">
        <f t="shared" ref="C5925:C5936" si="585">+C5924</f>
        <v>PEXP402</v>
      </c>
      <c r="D5925" s="988" t="str">
        <f>'PE Holds'!$N$15</f>
        <v>Green 
RAL 6002</v>
      </c>
      <c r="E5925" s="1165" t="s">
        <v>27837</v>
      </c>
      <c r="F5925" s="1165" t="s">
        <v>27824</v>
      </c>
      <c r="G5925" s="1170" t="s">
        <v>28040</v>
      </c>
    </row>
    <row r="5926" spans="1:7" ht="15" customHeight="1">
      <c r="A5926" s="1165" t="str">
        <f t="shared" si="583"/>
        <v>PEXP402RED</v>
      </c>
      <c r="B5926" s="1165">
        <f>IFERROR(INDEX('PE Holds'!$B$15:$AF$554,MATCH(C5926,'PE Holds'!$B$15:$B$552,FALSE),MATCH(D5926,'PE Holds'!$B$15:$AF$15,FALSE)),0)</f>
        <v>0</v>
      </c>
      <c r="C5926" s="1165" t="str">
        <f t="shared" si="585"/>
        <v>PEXP402</v>
      </c>
      <c r="D5926" s="988" t="str">
        <f>'PE Holds'!$O$15</f>
        <v>Red 
RAL 3020</v>
      </c>
      <c r="E5926" s="1165" t="s">
        <v>27826</v>
      </c>
      <c r="F5926" s="1165" t="s">
        <v>27824</v>
      </c>
      <c r="G5926" s="1170" t="s">
        <v>28040</v>
      </c>
    </row>
    <row r="5927" spans="1:7" ht="15" customHeight="1">
      <c r="A5927" s="1165" t="str">
        <f t="shared" si="583"/>
        <v>PEXP402BLU</v>
      </c>
      <c r="B5927" s="1165">
        <f>IFERROR(INDEX('PE Holds'!$B$15:$AF$554,MATCH(C5927,'PE Holds'!$B$15:$B$552,FALSE),MATCH(D5927,'PE Holds'!$B$15:$AF$15,FALSE)),0)</f>
        <v>0</v>
      </c>
      <c r="C5927" s="1165" t="str">
        <f t="shared" si="585"/>
        <v>PEXP402</v>
      </c>
      <c r="D5927" s="988" t="str">
        <f>'PE Holds'!$P$15</f>
        <v>Blue 
RAL 5015</v>
      </c>
      <c r="E5927" s="1165" t="s">
        <v>27827</v>
      </c>
      <c r="F5927" s="1165" t="s">
        <v>27824</v>
      </c>
      <c r="G5927" s="1170" t="s">
        <v>28040</v>
      </c>
    </row>
    <row r="5928" spans="1:7" ht="15" customHeight="1">
      <c r="A5928" s="1165" t="str">
        <f t="shared" si="583"/>
        <v>PEXP402GRY</v>
      </c>
      <c r="B5928" s="1165">
        <f>IFERROR(INDEX('PE Holds'!$B$15:$AF$554,MATCH(C5928,'PE Holds'!$B$15:$B$552,FALSE),MATCH(D5928,'PE Holds'!$B$15:$AF$15,FALSE)),0)</f>
        <v>0</v>
      </c>
      <c r="C5928" s="1165" t="str">
        <f t="shared" si="585"/>
        <v>PEXP402</v>
      </c>
      <c r="D5928" s="988" t="str">
        <f>'PE Holds'!$Q$15</f>
        <v>Grey 
RAL 7001</v>
      </c>
      <c r="E5928" s="1165" t="s">
        <v>27828</v>
      </c>
      <c r="F5928" s="1165" t="s">
        <v>27824</v>
      </c>
      <c r="G5928" s="1170" t="s">
        <v>28040</v>
      </c>
    </row>
    <row r="5929" spans="1:7" ht="15" customHeight="1">
      <c r="A5929" s="1165" t="str">
        <f t="shared" si="583"/>
        <v>PEXP402BLK</v>
      </c>
      <c r="B5929" s="1165">
        <f>IFERROR(INDEX('PE Holds'!$B$15:$AF$554,MATCH(C5929,'PE Holds'!$B$15:$B$552,FALSE),MATCH(D5929,'PE Holds'!$B$15:$AF$15,FALSE)),0)</f>
        <v>0</v>
      </c>
      <c r="C5929" s="1165" t="str">
        <f t="shared" si="585"/>
        <v>PEXP402</v>
      </c>
      <c r="D5929" s="988" t="str">
        <f>'PE Holds'!$R$15</f>
        <v>Black 
RAL 9005</v>
      </c>
      <c r="E5929" s="1165" t="s">
        <v>27829</v>
      </c>
      <c r="F5929" s="1165" t="s">
        <v>27824</v>
      </c>
      <c r="G5929" s="1170" t="s">
        <v>28040</v>
      </c>
    </row>
    <row r="5930" spans="1:7" ht="15" customHeight="1">
      <c r="A5930" s="1165" t="str">
        <f t="shared" si="583"/>
        <v>PEXP402FLO</v>
      </c>
      <c r="B5930" s="1165">
        <f>IFERROR(INDEX('PE Holds'!$B$15:$AF$554,MATCH(C5930,'PE Holds'!$B$15:$B$552,FALSE),MATCH(D5930,'PE Holds'!$B$15:$AF$15,FALSE)),0)</f>
        <v>0</v>
      </c>
      <c r="C5930" s="1165" t="str">
        <f t="shared" si="585"/>
        <v>PEXP402</v>
      </c>
      <c r="D5930" s="988" t="str">
        <f>'PE Holds'!$S$15</f>
        <v>Fluo 
Orange</v>
      </c>
      <c r="E5930" s="1165" t="s">
        <v>27830</v>
      </c>
      <c r="F5930" s="1165" t="s">
        <v>27824</v>
      </c>
      <c r="G5930" s="1170" t="s">
        <v>28040</v>
      </c>
    </row>
    <row r="5931" spans="1:7" ht="15" customHeight="1">
      <c r="A5931" s="1165" t="str">
        <f t="shared" si="583"/>
        <v>PEXP402FLG</v>
      </c>
      <c r="B5931" s="1165">
        <f>IFERROR(INDEX('PE Holds'!$B$15:$AF$554,MATCH(C5931,'PE Holds'!$B$15:$B$552,FALSE),MATCH(D5931,'PE Holds'!$B$15:$AF$15,FALSE)),0)</f>
        <v>0</v>
      </c>
      <c r="C5931" s="1165" t="str">
        <f t="shared" si="585"/>
        <v>PEXP402</v>
      </c>
      <c r="D5931" s="988" t="str">
        <f>'PE Holds'!$T$15</f>
        <v>Fluo 
Green</v>
      </c>
      <c r="E5931" s="1165" t="s">
        <v>27831</v>
      </c>
      <c r="F5931" s="1165" t="s">
        <v>27824</v>
      </c>
      <c r="G5931" s="1170" t="s">
        <v>28040</v>
      </c>
    </row>
    <row r="5932" spans="1:7" ht="15" customHeight="1">
      <c r="A5932" s="1165" t="str">
        <f t="shared" si="583"/>
        <v>PEXP402FLP</v>
      </c>
      <c r="B5932" s="1165">
        <f>IFERROR(INDEX('PE Holds'!$B$15:$AF$554,MATCH(C5932,'PE Holds'!$B$15:$B$552,FALSE),MATCH(D5932,'PE Holds'!$B$15:$AF$15,FALSE)),0)</f>
        <v>0</v>
      </c>
      <c r="C5932" s="1165" t="str">
        <f t="shared" si="585"/>
        <v>PEXP402</v>
      </c>
      <c r="D5932" s="988" t="str">
        <f>'PE Holds'!$U$15</f>
        <v>Fluo 
Pink</v>
      </c>
      <c r="E5932" s="1165" t="s">
        <v>27832</v>
      </c>
      <c r="F5932" s="1165" t="s">
        <v>27824</v>
      </c>
      <c r="G5932" s="1170" t="s">
        <v>28040</v>
      </c>
    </row>
    <row r="5933" spans="1:7" ht="15" customHeight="1">
      <c r="A5933" s="1165" t="str">
        <f t="shared" si="583"/>
        <v>PEXP402FLY</v>
      </c>
      <c r="B5933" s="1165">
        <f>IFERROR(INDEX('PE Holds'!$B$15:$AF$554,MATCH(C5933,'PE Holds'!$B$15:$B$552,FALSE),MATCH(D5933,'PE Holds'!$B$15:$AF$15,FALSE)),0)</f>
        <v>0</v>
      </c>
      <c r="C5933" s="1165" t="str">
        <f t="shared" si="585"/>
        <v>PEXP402</v>
      </c>
      <c r="D5933" s="988" t="str">
        <f>'PE Holds'!$V$15</f>
        <v>Fluo 
Yellow</v>
      </c>
      <c r="E5933" s="1165" t="s">
        <v>28041</v>
      </c>
      <c r="F5933" s="1165" t="s">
        <v>27824</v>
      </c>
      <c r="G5933" s="1170" t="s">
        <v>28040</v>
      </c>
    </row>
    <row r="5934" spans="1:7" ht="15" customHeight="1">
      <c r="A5934" s="1165" t="str">
        <f t="shared" si="583"/>
        <v>PEXP402VIO</v>
      </c>
      <c r="B5934" s="1165">
        <f>IFERROR(INDEX('PE Holds'!$B$15:$AF$554,MATCH(C5934,'PE Holds'!$B$15:$B$552,FALSE),MATCH(D5934,'PE Holds'!$B$15:$AF$15,FALSE)),0)</f>
        <v>0</v>
      </c>
      <c r="C5934" s="1165" t="str">
        <f t="shared" si="585"/>
        <v>PEXP402</v>
      </c>
      <c r="D5934" s="988" t="str">
        <f>'PE Holds'!$W$15</f>
        <v>Violet 
RAL 4008</v>
      </c>
      <c r="E5934" s="1165" t="s">
        <v>27833</v>
      </c>
      <c r="F5934" s="1165" t="s">
        <v>27824</v>
      </c>
      <c r="G5934" s="1170" t="s">
        <v>28040</v>
      </c>
    </row>
    <row r="5935" spans="1:7" ht="15" customHeight="1">
      <c r="A5935" s="1165" t="str">
        <f t="shared" si="583"/>
        <v>PEXP402MIN</v>
      </c>
      <c r="B5935" s="1165">
        <f>IFERROR(INDEX('PE Holds'!$B$15:$AF$554,MATCH(C5935,'PE Holds'!$B$15:$B$552,FALSE),MATCH(D5935,'PE Holds'!$B$15:$AF$15,FALSE)),0)</f>
        <v>0</v>
      </c>
      <c r="C5935" s="1165" t="str">
        <f t="shared" si="585"/>
        <v>PEXP402</v>
      </c>
      <c r="D5935" s="988" t="str">
        <f>'PE Holds'!$X$15</f>
        <v>Mint 
RAL 6027</v>
      </c>
      <c r="E5935" s="1165" t="s">
        <v>27834</v>
      </c>
      <c r="F5935" s="1165" t="s">
        <v>27824</v>
      </c>
      <c r="G5935" s="1170" t="s">
        <v>28040</v>
      </c>
    </row>
    <row r="5936" spans="1:7" ht="15" customHeight="1">
      <c r="A5936" s="1165" t="str">
        <f t="shared" si="583"/>
        <v>PEXP402ORA</v>
      </c>
      <c r="B5936" s="1165">
        <f>IFERROR(INDEX('PE Holds'!$B$15:$AF$554,MATCH(C5936,'PE Holds'!$B$15:$B$552,FALSE),MATCH(D5936,'PE Holds'!$B$15:$AF$15,FALSE)),0)</f>
        <v>0</v>
      </c>
      <c r="C5936" s="1165" t="str">
        <f t="shared" si="585"/>
        <v>PEXP402</v>
      </c>
      <c r="D5936" s="988" t="str">
        <f>'PE Holds'!$Y$15</f>
        <v>Pure Orange</v>
      </c>
      <c r="E5936" s="1165" t="s">
        <v>27836</v>
      </c>
      <c r="F5936" s="1165" t="s">
        <v>27824</v>
      </c>
      <c r="G5936" s="1170" t="s">
        <v>28040</v>
      </c>
    </row>
    <row r="5937" spans="1:7" ht="15" customHeight="1">
      <c r="A5937" s="1165" t="str">
        <f t="shared" si="583"/>
        <v>PEXP403WHI</v>
      </c>
      <c r="B5937" s="1165">
        <f>IFERROR(INDEX('PE Holds'!$B$15:$AF$554,MATCH(C5937,'PE Holds'!$B$15:$B$552,FALSE),MATCH(D5937,'PE Holds'!$B$15:$AF$15,FALSE)),0)</f>
        <v>0</v>
      </c>
      <c r="C5937" s="1165" t="s">
        <v>28244</v>
      </c>
      <c r="D5937" s="1166" t="s">
        <v>28239</v>
      </c>
      <c r="E5937" s="1165" t="s">
        <v>27838</v>
      </c>
      <c r="F5937" s="1165" t="s">
        <v>27824</v>
      </c>
      <c r="G5937" s="1170" t="s">
        <v>28040</v>
      </c>
    </row>
    <row r="5938" spans="1:7" ht="15" customHeight="1">
      <c r="A5938" s="1165" t="str">
        <f t="shared" si="583"/>
        <v>PEXP403YEL</v>
      </c>
      <c r="B5938" s="1165">
        <f>IFERROR(INDEX('PE Holds'!$B$15:$AF$554,MATCH(C5938,'PE Holds'!$B$15:$B$552,FALSE),MATCH(D5938,'PE Holds'!$B$15:$AF$15,FALSE)),0)</f>
        <v>0</v>
      </c>
      <c r="C5938" s="1165" t="str">
        <f>+C5937</f>
        <v>PEXP403</v>
      </c>
      <c r="D5938" s="988" t="str">
        <f>'PE Holds'!$M$15</f>
        <v>Yellow 
RAL 1026</v>
      </c>
      <c r="E5938" s="1165" t="s">
        <v>27823</v>
      </c>
      <c r="F5938" s="1165" t="s">
        <v>27824</v>
      </c>
      <c r="G5938" s="1170" t="s">
        <v>28040</v>
      </c>
    </row>
    <row r="5939" spans="1:7" ht="15" customHeight="1">
      <c r="A5939" s="1165" t="str">
        <f t="shared" si="583"/>
        <v>PEXP403GRE</v>
      </c>
      <c r="B5939" s="1165">
        <f>IFERROR(INDEX('PE Holds'!$B$15:$AF$554,MATCH(C5939,'PE Holds'!$B$15:$B$552,FALSE),MATCH(D5939,'PE Holds'!$B$15:$AF$15,FALSE)),0)</f>
        <v>0</v>
      </c>
      <c r="C5939" s="1165" t="str">
        <f t="shared" ref="C5939:C5950" si="586">+C5938</f>
        <v>PEXP403</v>
      </c>
      <c r="D5939" s="988" t="str">
        <f>'PE Holds'!$N$15</f>
        <v>Green 
RAL 6002</v>
      </c>
      <c r="E5939" s="1165" t="s">
        <v>27837</v>
      </c>
      <c r="F5939" s="1165" t="s">
        <v>27824</v>
      </c>
      <c r="G5939" s="1170" t="s">
        <v>28040</v>
      </c>
    </row>
    <row r="5940" spans="1:7" ht="15" customHeight="1">
      <c r="A5940" s="1165" t="str">
        <f t="shared" si="583"/>
        <v>PEXP403RED</v>
      </c>
      <c r="B5940" s="1165">
        <f>IFERROR(INDEX('PE Holds'!$B$15:$AF$554,MATCH(C5940,'PE Holds'!$B$15:$B$552,FALSE),MATCH(D5940,'PE Holds'!$B$15:$AF$15,FALSE)),0)</f>
        <v>0</v>
      </c>
      <c r="C5940" s="1165" t="str">
        <f t="shared" si="586"/>
        <v>PEXP403</v>
      </c>
      <c r="D5940" s="988" t="str">
        <f>'PE Holds'!$O$15</f>
        <v>Red 
RAL 3020</v>
      </c>
      <c r="E5940" s="1165" t="s">
        <v>27826</v>
      </c>
      <c r="F5940" s="1165" t="s">
        <v>27824</v>
      </c>
      <c r="G5940" s="1170" t="s">
        <v>28040</v>
      </c>
    </row>
    <row r="5941" spans="1:7" ht="15" customHeight="1">
      <c r="A5941" s="1165" t="str">
        <f t="shared" si="583"/>
        <v>PEXP403BLU</v>
      </c>
      <c r="B5941" s="1165">
        <f>IFERROR(INDEX('PE Holds'!$B$15:$AF$554,MATCH(C5941,'PE Holds'!$B$15:$B$552,FALSE),MATCH(D5941,'PE Holds'!$B$15:$AF$15,FALSE)),0)</f>
        <v>0</v>
      </c>
      <c r="C5941" s="1165" t="str">
        <f t="shared" si="586"/>
        <v>PEXP403</v>
      </c>
      <c r="D5941" s="988" t="str">
        <f>'PE Holds'!$P$15</f>
        <v>Blue 
RAL 5015</v>
      </c>
      <c r="E5941" s="1165" t="s">
        <v>27827</v>
      </c>
      <c r="F5941" s="1165" t="s">
        <v>27824</v>
      </c>
      <c r="G5941" s="1170" t="s">
        <v>28040</v>
      </c>
    </row>
    <row r="5942" spans="1:7" ht="15" customHeight="1">
      <c r="A5942" s="1165" t="str">
        <f t="shared" si="583"/>
        <v>PEXP403GRY</v>
      </c>
      <c r="B5942" s="1165">
        <f>IFERROR(INDEX('PE Holds'!$B$15:$AF$554,MATCH(C5942,'PE Holds'!$B$15:$B$552,FALSE),MATCH(D5942,'PE Holds'!$B$15:$AF$15,FALSE)),0)</f>
        <v>0</v>
      </c>
      <c r="C5942" s="1165" t="str">
        <f t="shared" si="586"/>
        <v>PEXP403</v>
      </c>
      <c r="D5942" s="988" t="str">
        <f>'PE Holds'!$Q$15</f>
        <v>Grey 
RAL 7001</v>
      </c>
      <c r="E5942" s="1165" t="s">
        <v>27828</v>
      </c>
      <c r="F5942" s="1165" t="s">
        <v>27824</v>
      </c>
      <c r="G5942" s="1170" t="s">
        <v>28040</v>
      </c>
    </row>
    <row r="5943" spans="1:7" ht="15" customHeight="1">
      <c r="A5943" s="1165" t="str">
        <f t="shared" si="583"/>
        <v>PEXP403BLK</v>
      </c>
      <c r="B5943" s="1165">
        <f>IFERROR(INDEX('PE Holds'!$B$15:$AF$554,MATCH(C5943,'PE Holds'!$B$15:$B$552,FALSE),MATCH(D5943,'PE Holds'!$B$15:$AF$15,FALSE)),0)</f>
        <v>0</v>
      </c>
      <c r="C5943" s="1165" t="str">
        <f t="shared" si="586"/>
        <v>PEXP403</v>
      </c>
      <c r="D5943" s="988" t="str">
        <f>'PE Holds'!$R$15</f>
        <v>Black 
RAL 9005</v>
      </c>
      <c r="E5943" s="1165" t="s">
        <v>27829</v>
      </c>
      <c r="F5943" s="1165" t="s">
        <v>27824</v>
      </c>
      <c r="G5943" s="1170" t="s">
        <v>28040</v>
      </c>
    </row>
    <row r="5944" spans="1:7" ht="15" customHeight="1">
      <c r="A5944" s="1165" t="str">
        <f t="shared" si="583"/>
        <v>PEXP403FLO</v>
      </c>
      <c r="B5944" s="1165">
        <f>IFERROR(INDEX('PE Holds'!$B$15:$AF$554,MATCH(C5944,'PE Holds'!$B$15:$B$552,FALSE),MATCH(D5944,'PE Holds'!$B$15:$AF$15,FALSE)),0)</f>
        <v>0</v>
      </c>
      <c r="C5944" s="1165" t="str">
        <f t="shared" si="586"/>
        <v>PEXP403</v>
      </c>
      <c r="D5944" s="988" t="str">
        <f>'PE Holds'!$S$15</f>
        <v>Fluo 
Orange</v>
      </c>
      <c r="E5944" s="1165" t="s">
        <v>27830</v>
      </c>
      <c r="F5944" s="1165" t="s">
        <v>27824</v>
      </c>
      <c r="G5944" s="1170" t="s">
        <v>28040</v>
      </c>
    </row>
    <row r="5945" spans="1:7" ht="15" customHeight="1">
      <c r="A5945" s="1165" t="str">
        <f t="shared" si="583"/>
        <v>PEXP403FLG</v>
      </c>
      <c r="B5945" s="1165">
        <f>IFERROR(INDEX('PE Holds'!$B$15:$AF$554,MATCH(C5945,'PE Holds'!$B$15:$B$552,FALSE),MATCH(D5945,'PE Holds'!$B$15:$AF$15,FALSE)),0)</f>
        <v>0</v>
      </c>
      <c r="C5945" s="1165" t="str">
        <f t="shared" si="586"/>
        <v>PEXP403</v>
      </c>
      <c r="D5945" s="988" t="str">
        <f>'PE Holds'!$T$15</f>
        <v>Fluo 
Green</v>
      </c>
      <c r="E5945" s="1165" t="s">
        <v>27831</v>
      </c>
      <c r="F5945" s="1165" t="s">
        <v>27824</v>
      </c>
      <c r="G5945" s="1170" t="s">
        <v>28040</v>
      </c>
    </row>
    <row r="5946" spans="1:7" ht="15" customHeight="1">
      <c r="A5946" s="1165" t="str">
        <f t="shared" si="583"/>
        <v>PEXP403FLP</v>
      </c>
      <c r="B5946" s="1165">
        <f>IFERROR(INDEX('PE Holds'!$B$15:$AF$554,MATCH(C5946,'PE Holds'!$B$15:$B$552,FALSE),MATCH(D5946,'PE Holds'!$B$15:$AF$15,FALSE)),0)</f>
        <v>0</v>
      </c>
      <c r="C5946" s="1165" t="str">
        <f t="shared" si="586"/>
        <v>PEXP403</v>
      </c>
      <c r="D5946" s="988" t="str">
        <f>'PE Holds'!$U$15</f>
        <v>Fluo 
Pink</v>
      </c>
      <c r="E5946" s="1165" t="s">
        <v>27832</v>
      </c>
      <c r="F5946" s="1165" t="s">
        <v>27824</v>
      </c>
      <c r="G5946" s="1170" t="s">
        <v>28040</v>
      </c>
    </row>
    <row r="5947" spans="1:7" ht="15" customHeight="1">
      <c r="A5947" s="1165" t="str">
        <f t="shared" si="583"/>
        <v>PEXP403FLY</v>
      </c>
      <c r="B5947" s="1165">
        <f>IFERROR(INDEX('PE Holds'!$B$15:$AF$554,MATCH(C5947,'PE Holds'!$B$15:$B$552,FALSE),MATCH(D5947,'PE Holds'!$B$15:$AF$15,FALSE)),0)</f>
        <v>0</v>
      </c>
      <c r="C5947" s="1165" t="str">
        <f t="shared" si="586"/>
        <v>PEXP403</v>
      </c>
      <c r="D5947" s="988" t="str">
        <f>'PE Holds'!$V$15</f>
        <v>Fluo 
Yellow</v>
      </c>
      <c r="E5947" s="1165" t="s">
        <v>28041</v>
      </c>
      <c r="F5947" s="1165" t="s">
        <v>27824</v>
      </c>
      <c r="G5947" s="1170" t="s">
        <v>28040</v>
      </c>
    </row>
    <row r="5948" spans="1:7" ht="15" customHeight="1">
      <c r="A5948" s="1165" t="str">
        <f t="shared" si="583"/>
        <v>PEXP403VIO</v>
      </c>
      <c r="B5948" s="1165">
        <f>IFERROR(INDEX('PE Holds'!$B$15:$AF$554,MATCH(C5948,'PE Holds'!$B$15:$B$552,FALSE),MATCH(D5948,'PE Holds'!$B$15:$AF$15,FALSE)),0)</f>
        <v>0</v>
      </c>
      <c r="C5948" s="1165" t="str">
        <f t="shared" si="586"/>
        <v>PEXP403</v>
      </c>
      <c r="D5948" s="988" t="str">
        <f>'PE Holds'!$W$15</f>
        <v>Violet 
RAL 4008</v>
      </c>
      <c r="E5948" s="1165" t="s">
        <v>27833</v>
      </c>
      <c r="F5948" s="1165" t="s">
        <v>27824</v>
      </c>
      <c r="G5948" s="1170" t="s">
        <v>28040</v>
      </c>
    </row>
    <row r="5949" spans="1:7" ht="15" customHeight="1">
      <c r="A5949" s="1165" t="str">
        <f t="shared" si="583"/>
        <v>PEXP403MIN</v>
      </c>
      <c r="B5949" s="1165">
        <f>IFERROR(INDEX('PE Holds'!$B$15:$AF$554,MATCH(C5949,'PE Holds'!$B$15:$B$552,FALSE),MATCH(D5949,'PE Holds'!$B$15:$AF$15,FALSE)),0)</f>
        <v>0</v>
      </c>
      <c r="C5949" s="1165" t="str">
        <f t="shared" si="586"/>
        <v>PEXP403</v>
      </c>
      <c r="D5949" s="988" t="str">
        <f>'PE Holds'!$X$15</f>
        <v>Mint 
RAL 6027</v>
      </c>
      <c r="E5949" s="1165" t="s">
        <v>27834</v>
      </c>
      <c r="F5949" s="1165" t="s">
        <v>27824</v>
      </c>
      <c r="G5949" s="1170" t="s">
        <v>28040</v>
      </c>
    </row>
    <row r="5950" spans="1:7" ht="15" customHeight="1">
      <c r="A5950" s="1165" t="str">
        <f t="shared" si="583"/>
        <v>PEXP403ORA</v>
      </c>
      <c r="B5950" s="1165">
        <f>IFERROR(INDEX('PE Holds'!$B$15:$AF$554,MATCH(C5950,'PE Holds'!$B$15:$B$552,FALSE),MATCH(D5950,'PE Holds'!$B$15:$AF$15,FALSE)),0)</f>
        <v>0</v>
      </c>
      <c r="C5950" s="1165" t="str">
        <f t="shared" si="586"/>
        <v>PEXP403</v>
      </c>
      <c r="D5950" s="988" t="str">
        <f>'PE Holds'!$Y$15</f>
        <v>Pure Orange</v>
      </c>
      <c r="E5950" s="1165" t="s">
        <v>27836</v>
      </c>
      <c r="F5950" s="1165" t="s">
        <v>27824</v>
      </c>
      <c r="G5950" s="1170" t="s">
        <v>28040</v>
      </c>
    </row>
    <row r="5951" spans="1:7" ht="15" customHeight="1">
      <c r="A5951" s="1165" t="str">
        <f t="shared" si="583"/>
        <v>PEXP404WHI</v>
      </c>
      <c r="B5951" s="1165">
        <f>IFERROR(INDEX('PE Holds'!$B$15:$AF$554,MATCH(C5951,'PE Holds'!$B$15:$B$552,FALSE),MATCH(D5951,'PE Holds'!$B$15:$AF$15,FALSE)),0)</f>
        <v>0</v>
      </c>
      <c r="C5951" s="1165" t="s">
        <v>28245</v>
      </c>
      <c r="D5951" s="1166" t="s">
        <v>28239</v>
      </c>
      <c r="E5951" s="1165" t="s">
        <v>27838</v>
      </c>
      <c r="F5951" s="1165" t="s">
        <v>27824</v>
      </c>
      <c r="G5951" s="1170" t="s">
        <v>28040</v>
      </c>
    </row>
    <row r="5952" spans="1:7" ht="15" customHeight="1">
      <c r="A5952" s="1165" t="str">
        <f t="shared" si="583"/>
        <v>PEXP404YEL</v>
      </c>
      <c r="B5952" s="1165">
        <f>IFERROR(INDEX('PE Holds'!$B$15:$AF$554,MATCH(C5952,'PE Holds'!$B$15:$B$552,FALSE),MATCH(D5952,'PE Holds'!$B$15:$AF$15,FALSE)),0)</f>
        <v>0</v>
      </c>
      <c r="C5952" s="1165" t="str">
        <f>+C5951</f>
        <v>PEXP404</v>
      </c>
      <c r="D5952" s="988" t="str">
        <f>'PE Holds'!$M$15</f>
        <v>Yellow 
RAL 1026</v>
      </c>
      <c r="E5952" s="1165" t="s">
        <v>27823</v>
      </c>
      <c r="F5952" s="1165" t="s">
        <v>27824</v>
      </c>
      <c r="G5952" s="1170" t="s">
        <v>28040</v>
      </c>
    </row>
    <row r="5953" spans="1:7" ht="15" customHeight="1">
      <c r="A5953" s="1165" t="str">
        <f t="shared" si="583"/>
        <v>PEXP404GRE</v>
      </c>
      <c r="B5953" s="1165">
        <f>IFERROR(INDEX('PE Holds'!$B$15:$AF$554,MATCH(C5953,'PE Holds'!$B$15:$B$552,FALSE),MATCH(D5953,'PE Holds'!$B$15:$AF$15,FALSE)),0)</f>
        <v>0</v>
      </c>
      <c r="C5953" s="1165" t="str">
        <f t="shared" ref="C5953:C5964" si="587">+C5952</f>
        <v>PEXP404</v>
      </c>
      <c r="D5953" s="988" t="str">
        <f>'PE Holds'!$N$15</f>
        <v>Green 
RAL 6002</v>
      </c>
      <c r="E5953" s="1165" t="s">
        <v>27837</v>
      </c>
      <c r="F5953" s="1165" t="s">
        <v>27824</v>
      </c>
      <c r="G5953" s="1170" t="s">
        <v>28040</v>
      </c>
    </row>
    <row r="5954" spans="1:7" ht="15" customHeight="1">
      <c r="A5954" s="1165" t="str">
        <f t="shared" si="583"/>
        <v>PEXP404RED</v>
      </c>
      <c r="B5954" s="1165">
        <f>IFERROR(INDEX('PE Holds'!$B$15:$AF$554,MATCH(C5954,'PE Holds'!$B$15:$B$552,FALSE),MATCH(D5954,'PE Holds'!$B$15:$AF$15,FALSE)),0)</f>
        <v>0</v>
      </c>
      <c r="C5954" s="1165" t="str">
        <f t="shared" si="587"/>
        <v>PEXP404</v>
      </c>
      <c r="D5954" s="988" t="str">
        <f>'PE Holds'!$O$15</f>
        <v>Red 
RAL 3020</v>
      </c>
      <c r="E5954" s="1165" t="s">
        <v>27826</v>
      </c>
      <c r="F5954" s="1165" t="s">
        <v>27824</v>
      </c>
      <c r="G5954" s="1170" t="s">
        <v>28040</v>
      </c>
    </row>
    <row r="5955" spans="1:7" ht="15" customHeight="1">
      <c r="A5955" s="1165" t="str">
        <f t="shared" si="583"/>
        <v>PEXP404BLU</v>
      </c>
      <c r="B5955" s="1165">
        <f>IFERROR(INDEX('PE Holds'!$B$15:$AF$554,MATCH(C5955,'PE Holds'!$B$15:$B$552,FALSE),MATCH(D5955,'PE Holds'!$B$15:$AF$15,FALSE)),0)</f>
        <v>0</v>
      </c>
      <c r="C5955" s="1165" t="str">
        <f t="shared" si="587"/>
        <v>PEXP404</v>
      </c>
      <c r="D5955" s="988" t="str">
        <f>'PE Holds'!$P$15</f>
        <v>Blue 
RAL 5015</v>
      </c>
      <c r="E5955" s="1165" t="s">
        <v>27827</v>
      </c>
      <c r="F5955" s="1165" t="s">
        <v>27824</v>
      </c>
      <c r="G5955" s="1170" t="s">
        <v>28040</v>
      </c>
    </row>
    <row r="5956" spans="1:7" ht="15" customHeight="1">
      <c r="A5956" s="1165" t="str">
        <f t="shared" si="583"/>
        <v>PEXP404GRY</v>
      </c>
      <c r="B5956" s="1165">
        <f>IFERROR(INDEX('PE Holds'!$B$15:$AF$554,MATCH(C5956,'PE Holds'!$B$15:$B$552,FALSE),MATCH(D5956,'PE Holds'!$B$15:$AF$15,FALSE)),0)</f>
        <v>0</v>
      </c>
      <c r="C5956" s="1165" t="str">
        <f t="shared" si="587"/>
        <v>PEXP404</v>
      </c>
      <c r="D5956" s="988" t="str">
        <f>'PE Holds'!$Q$15</f>
        <v>Grey 
RAL 7001</v>
      </c>
      <c r="E5956" s="1165" t="s">
        <v>27828</v>
      </c>
      <c r="F5956" s="1165" t="s">
        <v>27824</v>
      </c>
      <c r="G5956" s="1170" t="s">
        <v>28040</v>
      </c>
    </row>
    <row r="5957" spans="1:7" ht="15" customHeight="1">
      <c r="A5957" s="1165" t="str">
        <f t="shared" si="583"/>
        <v>PEXP404BLK</v>
      </c>
      <c r="B5957" s="1165">
        <f>IFERROR(INDEX('PE Holds'!$B$15:$AF$554,MATCH(C5957,'PE Holds'!$B$15:$B$552,FALSE),MATCH(D5957,'PE Holds'!$B$15:$AF$15,FALSE)),0)</f>
        <v>0</v>
      </c>
      <c r="C5957" s="1165" t="str">
        <f t="shared" si="587"/>
        <v>PEXP404</v>
      </c>
      <c r="D5957" s="988" t="str">
        <f>'PE Holds'!$R$15</f>
        <v>Black 
RAL 9005</v>
      </c>
      <c r="E5957" s="1165" t="s">
        <v>27829</v>
      </c>
      <c r="F5957" s="1165" t="s">
        <v>27824</v>
      </c>
      <c r="G5957" s="1170" t="s">
        <v>28040</v>
      </c>
    </row>
    <row r="5958" spans="1:7" ht="15" customHeight="1">
      <c r="A5958" s="1165" t="str">
        <f t="shared" si="583"/>
        <v>PEXP404FLO</v>
      </c>
      <c r="B5958" s="1165">
        <f>IFERROR(INDEX('PE Holds'!$B$15:$AF$554,MATCH(C5958,'PE Holds'!$B$15:$B$552,FALSE),MATCH(D5958,'PE Holds'!$B$15:$AF$15,FALSE)),0)</f>
        <v>0</v>
      </c>
      <c r="C5958" s="1165" t="str">
        <f t="shared" si="587"/>
        <v>PEXP404</v>
      </c>
      <c r="D5958" s="988" t="str">
        <f>'PE Holds'!$S$15</f>
        <v>Fluo 
Orange</v>
      </c>
      <c r="E5958" s="1165" t="s">
        <v>27830</v>
      </c>
      <c r="F5958" s="1165" t="s">
        <v>27824</v>
      </c>
      <c r="G5958" s="1170" t="s">
        <v>28040</v>
      </c>
    </row>
    <row r="5959" spans="1:7" ht="15" customHeight="1">
      <c r="A5959" s="1165" t="str">
        <f t="shared" si="583"/>
        <v>PEXP404FLG</v>
      </c>
      <c r="B5959" s="1165">
        <f>IFERROR(INDEX('PE Holds'!$B$15:$AF$554,MATCH(C5959,'PE Holds'!$B$15:$B$552,FALSE),MATCH(D5959,'PE Holds'!$B$15:$AF$15,FALSE)),0)</f>
        <v>0</v>
      </c>
      <c r="C5959" s="1165" t="str">
        <f t="shared" si="587"/>
        <v>PEXP404</v>
      </c>
      <c r="D5959" s="988" t="str">
        <f>'PE Holds'!$T$15</f>
        <v>Fluo 
Green</v>
      </c>
      <c r="E5959" s="1165" t="s">
        <v>27831</v>
      </c>
      <c r="F5959" s="1165" t="s">
        <v>27824</v>
      </c>
      <c r="G5959" s="1170" t="s">
        <v>28040</v>
      </c>
    </row>
    <row r="5960" spans="1:7" ht="15" customHeight="1">
      <c r="A5960" s="1165" t="str">
        <f t="shared" si="583"/>
        <v>PEXP404FLP</v>
      </c>
      <c r="B5960" s="1165">
        <f>IFERROR(INDEX('PE Holds'!$B$15:$AF$554,MATCH(C5960,'PE Holds'!$B$15:$B$552,FALSE),MATCH(D5960,'PE Holds'!$B$15:$AF$15,FALSE)),0)</f>
        <v>0</v>
      </c>
      <c r="C5960" s="1165" t="str">
        <f t="shared" si="587"/>
        <v>PEXP404</v>
      </c>
      <c r="D5960" s="988" t="str">
        <f>'PE Holds'!$U$15</f>
        <v>Fluo 
Pink</v>
      </c>
      <c r="E5960" s="1165" t="s">
        <v>27832</v>
      </c>
      <c r="F5960" s="1165" t="s">
        <v>27824</v>
      </c>
      <c r="G5960" s="1170" t="s">
        <v>28040</v>
      </c>
    </row>
    <row r="5961" spans="1:7" ht="15" customHeight="1">
      <c r="A5961" s="1165" t="str">
        <f t="shared" si="583"/>
        <v>PEXP404FLY</v>
      </c>
      <c r="B5961" s="1165">
        <f>IFERROR(INDEX('PE Holds'!$B$15:$AF$554,MATCH(C5961,'PE Holds'!$B$15:$B$552,FALSE),MATCH(D5961,'PE Holds'!$B$15:$AF$15,FALSE)),0)</f>
        <v>0</v>
      </c>
      <c r="C5961" s="1165" t="str">
        <f t="shared" si="587"/>
        <v>PEXP404</v>
      </c>
      <c r="D5961" s="988" t="str">
        <f>'PE Holds'!$V$15</f>
        <v>Fluo 
Yellow</v>
      </c>
      <c r="E5961" s="1165" t="s">
        <v>28041</v>
      </c>
      <c r="F5961" s="1165" t="s">
        <v>27824</v>
      </c>
      <c r="G5961" s="1170" t="s">
        <v>28040</v>
      </c>
    </row>
    <row r="5962" spans="1:7" ht="15" customHeight="1">
      <c r="A5962" s="1165" t="str">
        <f t="shared" si="583"/>
        <v>PEXP404VIO</v>
      </c>
      <c r="B5962" s="1165">
        <f>IFERROR(INDEX('PE Holds'!$B$15:$AF$554,MATCH(C5962,'PE Holds'!$B$15:$B$552,FALSE),MATCH(D5962,'PE Holds'!$B$15:$AF$15,FALSE)),0)</f>
        <v>0</v>
      </c>
      <c r="C5962" s="1165" t="str">
        <f t="shared" si="587"/>
        <v>PEXP404</v>
      </c>
      <c r="D5962" s="988" t="str">
        <f>'PE Holds'!$W$15</f>
        <v>Violet 
RAL 4008</v>
      </c>
      <c r="E5962" s="1165" t="s">
        <v>27833</v>
      </c>
      <c r="F5962" s="1165" t="s">
        <v>27824</v>
      </c>
      <c r="G5962" s="1170" t="s">
        <v>28040</v>
      </c>
    </row>
    <row r="5963" spans="1:7" ht="15" customHeight="1">
      <c r="A5963" s="1165" t="str">
        <f t="shared" si="583"/>
        <v>PEXP404MIN</v>
      </c>
      <c r="B5963" s="1165">
        <f>IFERROR(INDEX('PE Holds'!$B$15:$AF$554,MATCH(C5963,'PE Holds'!$B$15:$B$552,FALSE),MATCH(D5963,'PE Holds'!$B$15:$AF$15,FALSE)),0)</f>
        <v>0</v>
      </c>
      <c r="C5963" s="1165" t="str">
        <f t="shared" si="587"/>
        <v>PEXP404</v>
      </c>
      <c r="D5963" s="988" t="str">
        <f>'PE Holds'!$X$15</f>
        <v>Mint 
RAL 6027</v>
      </c>
      <c r="E5963" s="1165" t="s">
        <v>27834</v>
      </c>
      <c r="F5963" s="1165" t="s">
        <v>27824</v>
      </c>
      <c r="G5963" s="1170" t="s">
        <v>28040</v>
      </c>
    </row>
    <row r="5964" spans="1:7" ht="15" customHeight="1">
      <c r="A5964" s="1165" t="str">
        <f t="shared" ref="A5964:A6027" si="588">CONCATENATE(C5964,E5964)</f>
        <v>PEXP404ORA</v>
      </c>
      <c r="B5964" s="1165">
        <f>IFERROR(INDEX('PE Holds'!$B$15:$AF$554,MATCH(C5964,'PE Holds'!$B$15:$B$552,FALSE),MATCH(D5964,'PE Holds'!$B$15:$AF$15,FALSE)),0)</f>
        <v>0</v>
      </c>
      <c r="C5964" s="1165" t="str">
        <f t="shared" si="587"/>
        <v>PEXP404</v>
      </c>
      <c r="D5964" s="988" t="str">
        <f>'PE Holds'!$Y$15</f>
        <v>Pure Orange</v>
      </c>
      <c r="E5964" s="1165" t="s">
        <v>27836</v>
      </c>
      <c r="F5964" s="1165" t="s">
        <v>27824</v>
      </c>
      <c r="G5964" s="1170" t="s">
        <v>28040</v>
      </c>
    </row>
    <row r="5965" spans="1:7" ht="15" customHeight="1">
      <c r="A5965" s="1165" t="str">
        <f t="shared" si="588"/>
        <v>PEXP405WHI</v>
      </c>
      <c r="B5965" s="1165">
        <f>IFERROR(INDEX('PE Holds'!$B$15:$AF$554,MATCH(C5965,'PE Holds'!$B$15:$B$552,FALSE),MATCH(D5965,'PE Holds'!$B$15:$AF$15,FALSE)),0)</f>
        <v>0</v>
      </c>
      <c r="C5965" s="1165" t="s">
        <v>28246</v>
      </c>
      <c r="D5965" s="1166" t="s">
        <v>28239</v>
      </c>
      <c r="E5965" s="1165" t="s">
        <v>27838</v>
      </c>
      <c r="F5965" s="1165" t="s">
        <v>27824</v>
      </c>
      <c r="G5965" s="1170" t="s">
        <v>28040</v>
      </c>
    </row>
    <row r="5966" spans="1:7" ht="15" customHeight="1">
      <c r="A5966" s="1165" t="str">
        <f t="shared" si="588"/>
        <v>PEXP405YEL</v>
      </c>
      <c r="B5966" s="1165">
        <f>IFERROR(INDEX('PE Holds'!$B$15:$AF$554,MATCH(C5966,'PE Holds'!$B$15:$B$552,FALSE),MATCH(D5966,'PE Holds'!$B$15:$AF$15,FALSE)),0)</f>
        <v>0</v>
      </c>
      <c r="C5966" s="1165" t="str">
        <f>+C5965</f>
        <v>PEXP405</v>
      </c>
      <c r="D5966" s="988" t="str">
        <f>'PE Holds'!$M$15</f>
        <v>Yellow 
RAL 1026</v>
      </c>
      <c r="E5966" s="1165" t="s">
        <v>27823</v>
      </c>
      <c r="F5966" s="1165" t="s">
        <v>27824</v>
      </c>
      <c r="G5966" s="1170" t="s">
        <v>28040</v>
      </c>
    </row>
    <row r="5967" spans="1:7" ht="15" customHeight="1">
      <c r="A5967" s="1165" t="str">
        <f t="shared" si="588"/>
        <v>PEXP405GRE</v>
      </c>
      <c r="B5967" s="1165">
        <f>IFERROR(INDEX('PE Holds'!$B$15:$AF$554,MATCH(C5967,'PE Holds'!$B$15:$B$552,FALSE),MATCH(D5967,'PE Holds'!$B$15:$AF$15,FALSE)),0)</f>
        <v>0</v>
      </c>
      <c r="C5967" s="1165" t="str">
        <f t="shared" ref="C5967:C5978" si="589">+C5966</f>
        <v>PEXP405</v>
      </c>
      <c r="D5967" s="988" t="str">
        <f>'PE Holds'!$N$15</f>
        <v>Green 
RAL 6002</v>
      </c>
      <c r="E5967" s="1165" t="s">
        <v>27837</v>
      </c>
      <c r="F5967" s="1165" t="s">
        <v>27824</v>
      </c>
      <c r="G5967" s="1170" t="s">
        <v>28040</v>
      </c>
    </row>
    <row r="5968" spans="1:7" ht="15" customHeight="1">
      <c r="A5968" s="1165" t="str">
        <f t="shared" si="588"/>
        <v>PEXP405RED</v>
      </c>
      <c r="B5968" s="1165">
        <f>IFERROR(INDEX('PE Holds'!$B$15:$AF$554,MATCH(C5968,'PE Holds'!$B$15:$B$552,FALSE),MATCH(D5968,'PE Holds'!$B$15:$AF$15,FALSE)),0)</f>
        <v>0</v>
      </c>
      <c r="C5968" s="1165" t="str">
        <f t="shared" si="589"/>
        <v>PEXP405</v>
      </c>
      <c r="D5968" s="988" t="str">
        <f>'PE Holds'!$O$15</f>
        <v>Red 
RAL 3020</v>
      </c>
      <c r="E5968" s="1165" t="s">
        <v>27826</v>
      </c>
      <c r="F5968" s="1165" t="s">
        <v>27824</v>
      </c>
      <c r="G5968" s="1170" t="s">
        <v>28040</v>
      </c>
    </row>
    <row r="5969" spans="1:7" ht="15" customHeight="1">
      <c r="A5969" s="1165" t="str">
        <f t="shared" si="588"/>
        <v>PEXP405BLU</v>
      </c>
      <c r="B5969" s="1165">
        <f>IFERROR(INDEX('PE Holds'!$B$15:$AF$554,MATCH(C5969,'PE Holds'!$B$15:$B$552,FALSE),MATCH(D5969,'PE Holds'!$B$15:$AF$15,FALSE)),0)</f>
        <v>0</v>
      </c>
      <c r="C5969" s="1165" t="str">
        <f t="shared" si="589"/>
        <v>PEXP405</v>
      </c>
      <c r="D5969" s="988" t="str">
        <f>'PE Holds'!$P$15</f>
        <v>Blue 
RAL 5015</v>
      </c>
      <c r="E5969" s="1165" t="s">
        <v>27827</v>
      </c>
      <c r="F5969" s="1165" t="s">
        <v>27824</v>
      </c>
      <c r="G5969" s="1170" t="s">
        <v>28040</v>
      </c>
    </row>
    <row r="5970" spans="1:7" ht="15" customHeight="1">
      <c r="A5970" s="1165" t="str">
        <f t="shared" si="588"/>
        <v>PEXP405GRY</v>
      </c>
      <c r="B5970" s="1165">
        <f>IFERROR(INDEX('PE Holds'!$B$15:$AF$554,MATCH(C5970,'PE Holds'!$B$15:$B$552,FALSE),MATCH(D5970,'PE Holds'!$B$15:$AF$15,FALSE)),0)</f>
        <v>0</v>
      </c>
      <c r="C5970" s="1165" t="str">
        <f t="shared" si="589"/>
        <v>PEXP405</v>
      </c>
      <c r="D5970" s="988" t="str">
        <f>'PE Holds'!$Q$15</f>
        <v>Grey 
RAL 7001</v>
      </c>
      <c r="E5970" s="1165" t="s">
        <v>27828</v>
      </c>
      <c r="F5970" s="1165" t="s">
        <v>27824</v>
      </c>
      <c r="G5970" s="1170" t="s">
        <v>28040</v>
      </c>
    </row>
    <row r="5971" spans="1:7" ht="15" customHeight="1">
      <c r="A5971" s="1165" t="str">
        <f t="shared" si="588"/>
        <v>PEXP405BLK</v>
      </c>
      <c r="B5971" s="1165">
        <f>IFERROR(INDEX('PE Holds'!$B$15:$AF$554,MATCH(C5971,'PE Holds'!$B$15:$B$552,FALSE),MATCH(D5971,'PE Holds'!$B$15:$AF$15,FALSE)),0)</f>
        <v>0</v>
      </c>
      <c r="C5971" s="1165" t="str">
        <f t="shared" si="589"/>
        <v>PEXP405</v>
      </c>
      <c r="D5971" s="988" t="str">
        <f>'PE Holds'!$R$15</f>
        <v>Black 
RAL 9005</v>
      </c>
      <c r="E5971" s="1165" t="s">
        <v>27829</v>
      </c>
      <c r="F5971" s="1165" t="s">
        <v>27824</v>
      </c>
      <c r="G5971" s="1170" t="s">
        <v>28040</v>
      </c>
    </row>
    <row r="5972" spans="1:7" ht="15" customHeight="1">
      <c r="A5972" s="1165" t="str">
        <f t="shared" si="588"/>
        <v>PEXP405FLO</v>
      </c>
      <c r="B5972" s="1165">
        <f>IFERROR(INDEX('PE Holds'!$B$15:$AF$554,MATCH(C5972,'PE Holds'!$B$15:$B$552,FALSE),MATCH(D5972,'PE Holds'!$B$15:$AF$15,FALSE)),0)</f>
        <v>0</v>
      </c>
      <c r="C5972" s="1165" t="str">
        <f t="shared" si="589"/>
        <v>PEXP405</v>
      </c>
      <c r="D5972" s="988" t="str">
        <f>'PE Holds'!$S$15</f>
        <v>Fluo 
Orange</v>
      </c>
      <c r="E5972" s="1165" t="s">
        <v>27830</v>
      </c>
      <c r="F5972" s="1165" t="s">
        <v>27824</v>
      </c>
      <c r="G5972" s="1170" t="s">
        <v>28040</v>
      </c>
    </row>
    <row r="5973" spans="1:7" ht="15" customHeight="1">
      <c r="A5973" s="1165" t="str">
        <f t="shared" si="588"/>
        <v>PEXP405FLG</v>
      </c>
      <c r="B5973" s="1165">
        <f>IFERROR(INDEX('PE Holds'!$B$15:$AF$554,MATCH(C5973,'PE Holds'!$B$15:$B$552,FALSE),MATCH(D5973,'PE Holds'!$B$15:$AF$15,FALSE)),0)</f>
        <v>0</v>
      </c>
      <c r="C5973" s="1165" t="str">
        <f t="shared" si="589"/>
        <v>PEXP405</v>
      </c>
      <c r="D5973" s="988" t="str">
        <f>'PE Holds'!$T$15</f>
        <v>Fluo 
Green</v>
      </c>
      <c r="E5973" s="1165" t="s">
        <v>27831</v>
      </c>
      <c r="F5973" s="1165" t="s">
        <v>27824</v>
      </c>
      <c r="G5973" s="1170" t="s">
        <v>28040</v>
      </c>
    </row>
    <row r="5974" spans="1:7" ht="15" customHeight="1">
      <c r="A5974" s="1165" t="str">
        <f t="shared" si="588"/>
        <v>PEXP405FLP</v>
      </c>
      <c r="B5974" s="1165">
        <f>IFERROR(INDEX('PE Holds'!$B$15:$AF$554,MATCH(C5974,'PE Holds'!$B$15:$B$552,FALSE),MATCH(D5974,'PE Holds'!$B$15:$AF$15,FALSE)),0)</f>
        <v>0</v>
      </c>
      <c r="C5974" s="1165" t="str">
        <f t="shared" si="589"/>
        <v>PEXP405</v>
      </c>
      <c r="D5974" s="988" t="str">
        <f>'PE Holds'!$U$15</f>
        <v>Fluo 
Pink</v>
      </c>
      <c r="E5974" s="1165" t="s">
        <v>27832</v>
      </c>
      <c r="F5974" s="1165" t="s">
        <v>27824</v>
      </c>
      <c r="G5974" s="1170" t="s">
        <v>28040</v>
      </c>
    </row>
    <row r="5975" spans="1:7" ht="15" customHeight="1">
      <c r="A5975" s="1165" t="str">
        <f t="shared" si="588"/>
        <v>PEXP405FLY</v>
      </c>
      <c r="B5975" s="1165">
        <f>IFERROR(INDEX('PE Holds'!$B$15:$AF$554,MATCH(C5975,'PE Holds'!$B$15:$B$552,FALSE),MATCH(D5975,'PE Holds'!$B$15:$AF$15,FALSE)),0)</f>
        <v>0</v>
      </c>
      <c r="C5975" s="1165" t="str">
        <f t="shared" si="589"/>
        <v>PEXP405</v>
      </c>
      <c r="D5975" s="988" t="str">
        <f>'PE Holds'!$V$15</f>
        <v>Fluo 
Yellow</v>
      </c>
      <c r="E5975" s="1165" t="s">
        <v>28041</v>
      </c>
      <c r="F5975" s="1165" t="s">
        <v>27824</v>
      </c>
      <c r="G5975" s="1170" t="s">
        <v>28040</v>
      </c>
    </row>
    <row r="5976" spans="1:7" ht="15" customHeight="1">
      <c r="A5976" s="1165" t="str">
        <f t="shared" si="588"/>
        <v>PEXP405VIO</v>
      </c>
      <c r="B5976" s="1165">
        <f>IFERROR(INDEX('PE Holds'!$B$15:$AF$554,MATCH(C5976,'PE Holds'!$B$15:$B$552,FALSE),MATCH(D5976,'PE Holds'!$B$15:$AF$15,FALSE)),0)</f>
        <v>0</v>
      </c>
      <c r="C5976" s="1165" t="str">
        <f t="shared" si="589"/>
        <v>PEXP405</v>
      </c>
      <c r="D5976" s="988" t="str">
        <f>'PE Holds'!$W$15</f>
        <v>Violet 
RAL 4008</v>
      </c>
      <c r="E5976" s="1165" t="s">
        <v>27833</v>
      </c>
      <c r="F5976" s="1165" t="s">
        <v>27824</v>
      </c>
      <c r="G5976" s="1170" t="s">
        <v>28040</v>
      </c>
    </row>
    <row r="5977" spans="1:7" ht="15" customHeight="1">
      <c r="A5977" s="1165" t="str">
        <f t="shared" si="588"/>
        <v>PEXP405MIN</v>
      </c>
      <c r="B5977" s="1165">
        <f>IFERROR(INDEX('PE Holds'!$B$15:$AF$554,MATCH(C5977,'PE Holds'!$B$15:$B$552,FALSE),MATCH(D5977,'PE Holds'!$B$15:$AF$15,FALSE)),0)</f>
        <v>0</v>
      </c>
      <c r="C5977" s="1165" t="str">
        <f t="shared" si="589"/>
        <v>PEXP405</v>
      </c>
      <c r="D5977" s="988" t="str">
        <f>'PE Holds'!$X$15</f>
        <v>Mint 
RAL 6027</v>
      </c>
      <c r="E5977" s="1165" t="s">
        <v>27834</v>
      </c>
      <c r="F5977" s="1165" t="s">
        <v>27824</v>
      </c>
      <c r="G5977" s="1170" t="s">
        <v>28040</v>
      </c>
    </row>
    <row r="5978" spans="1:7" ht="15" customHeight="1">
      <c r="A5978" s="1165" t="str">
        <f t="shared" si="588"/>
        <v>PEXP405ORA</v>
      </c>
      <c r="B5978" s="1165">
        <f>IFERROR(INDEX('PE Holds'!$B$15:$AF$554,MATCH(C5978,'PE Holds'!$B$15:$B$552,FALSE),MATCH(D5978,'PE Holds'!$B$15:$AF$15,FALSE)),0)</f>
        <v>0</v>
      </c>
      <c r="C5978" s="1165" t="str">
        <f t="shared" si="589"/>
        <v>PEXP405</v>
      </c>
      <c r="D5978" s="988" t="str">
        <f>'PE Holds'!$Y$15</f>
        <v>Pure Orange</v>
      </c>
      <c r="E5978" s="1165" t="s">
        <v>27836</v>
      </c>
      <c r="F5978" s="1165" t="s">
        <v>27824</v>
      </c>
      <c r="G5978" s="1170" t="s">
        <v>28040</v>
      </c>
    </row>
    <row r="5979" spans="1:7" ht="15" customHeight="1">
      <c r="A5979" s="1165" t="str">
        <f t="shared" si="588"/>
        <v>PEXP406WHI</v>
      </c>
      <c r="B5979" s="1165">
        <f>IFERROR(INDEX('PE Holds'!$B$15:$AF$554,MATCH(C5979,'PE Holds'!$B$15:$B$552,FALSE),MATCH(D5979,'PE Holds'!$B$15:$AF$15,FALSE)),0)</f>
        <v>0</v>
      </c>
      <c r="C5979" s="1165" t="s">
        <v>28247</v>
      </c>
      <c r="D5979" s="1166" t="s">
        <v>28239</v>
      </c>
      <c r="E5979" s="1165" t="s">
        <v>27838</v>
      </c>
      <c r="F5979" s="1165" t="s">
        <v>27824</v>
      </c>
      <c r="G5979" s="1170" t="s">
        <v>28040</v>
      </c>
    </row>
    <row r="5980" spans="1:7" ht="15" customHeight="1">
      <c r="A5980" s="1165" t="str">
        <f t="shared" si="588"/>
        <v>PEXP406YEL</v>
      </c>
      <c r="B5980" s="1165">
        <f>IFERROR(INDEX('PE Holds'!$B$15:$AF$554,MATCH(C5980,'PE Holds'!$B$15:$B$552,FALSE),MATCH(D5980,'PE Holds'!$B$15:$AF$15,FALSE)),0)</f>
        <v>0</v>
      </c>
      <c r="C5980" s="1165" t="str">
        <f>+C5979</f>
        <v>PEXP406</v>
      </c>
      <c r="D5980" s="988" t="str">
        <f>'PE Holds'!$M$15</f>
        <v>Yellow 
RAL 1026</v>
      </c>
      <c r="E5980" s="1165" t="s">
        <v>27823</v>
      </c>
      <c r="F5980" s="1165" t="s">
        <v>27824</v>
      </c>
      <c r="G5980" s="1170" t="s">
        <v>28040</v>
      </c>
    </row>
    <row r="5981" spans="1:7" ht="15" customHeight="1">
      <c r="A5981" s="1165" t="str">
        <f t="shared" si="588"/>
        <v>PEXP406GRE</v>
      </c>
      <c r="B5981" s="1165">
        <f>IFERROR(INDEX('PE Holds'!$B$15:$AF$554,MATCH(C5981,'PE Holds'!$B$15:$B$552,FALSE),MATCH(D5981,'PE Holds'!$B$15:$AF$15,FALSE)),0)</f>
        <v>0</v>
      </c>
      <c r="C5981" s="1165" t="str">
        <f t="shared" ref="C5981:C5992" si="590">+C5980</f>
        <v>PEXP406</v>
      </c>
      <c r="D5981" s="988" t="str">
        <f>'PE Holds'!$N$15</f>
        <v>Green 
RAL 6002</v>
      </c>
      <c r="E5981" s="1165" t="s">
        <v>27837</v>
      </c>
      <c r="F5981" s="1165" t="s">
        <v>27824</v>
      </c>
      <c r="G5981" s="1170" t="s">
        <v>28040</v>
      </c>
    </row>
    <row r="5982" spans="1:7" ht="15" customHeight="1">
      <c r="A5982" s="1165" t="str">
        <f t="shared" si="588"/>
        <v>PEXP406RED</v>
      </c>
      <c r="B5982" s="1165">
        <f>IFERROR(INDEX('PE Holds'!$B$15:$AF$554,MATCH(C5982,'PE Holds'!$B$15:$B$552,FALSE),MATCH(D5982,'PE Holds'!$B$15:$AF$15,FALSE)),0)</f>
        <v>0</v>
      </c>
      <c r="C5982" s="1165" t="str">
        <f t="shared" si="590"/>
        <v>PEXP406</v>
      </c>
      <c r="D5982" s="988" t="str">
        <f>'PE Holds'!$O$15</f>
        <v>Red 
RAL 3020</v>
      </c>
      <c r="E5982" s="1165" t="s">
        <v>27826</v>
      </c>
      <c r="F5982" s="1165" t="s">
        <v>27824</v>
      </c>
      <c r="G5982" s="1170" t="s">
        <v>28040</v>
      </c>
    </row>
    <row r="5983" spans="1:7" ht="15" customHeight="1">
      <c r="A5983" s="1165" t="str">
        <f t="shared" si="588"/>
        <v>PEXP406BLU</v>
      </c>
      <c r="B5983" s="1165">
        <f>IFERROR(INDEX('PE Holds'!$B$15:$AF$554,MATCH(C5983,'PE Holds'!$B$15:$B$552,FALSE),MATCH(D5983,'PE Holds'!$B$15:$AF$15,FALSE)),0)</f>
        <v>0</v>
      </c>
      <c r="C5983" s="1165" t="str">
        <f t="shared" si="590"/>
        <v>PEXP406</v>
      </c>
      <c r="D5983" s="988" t="str">
        <f>'PE Holds'!$P$15</f>
        <v>Blue 
RAL 5015</v>
      </c>
      <c r="E5983" s="1165" t="s">
        <v>27827</v>
      </c>
      <c r="F5983" s="1165" t="s">
        <v>27824</v>
      </c>
      <c r="G5983" s="1170" t="s">
        <v>28040</v>
      </c>
    </row>
    <row r="5984" spans="1:7" ht="15" customHeight="1">
      <c r="A5984" s="1165" t="str">
        <f t="shared" si="588"/>
        <v>PEXP406GRY</v>
      </c>
      <c r="B5984" s="1165">
        <f>IFERROR(INDEX('PE Holds'!$B$15:$AF$554,MATCH(C5984,'PE Holds'!$B$15:$B$552,FALSE),MATCH(D5984,'PE Holds'!$B$15:$AF$15,FALSE)),0)</f>
        <v>0</v>
      </c>
      <c r="C5984" s="1165" t="str">
        <f t="shared" si="590"/>
        <v>PEXP406</v>
      </c>
      <c r="D5984" s="988" t="str">
        <f>'PE Holds'!$Q$15</f>
        <v>Grey 
RAL 7001</v>
      </c>
      <c r="E5984" s="1165" t="s">
        <v>27828</v>
      </c>
      <c r="F5984" s="1165" t="s">
        <v>27824</v>
      </c>
      <c r="G5984" s="1170" t="s">
        <v>28040</v>
      </c>
    </row>
    <row r="5985" spans="1:7" ht="15" customHeight="1">
      <c r="A5985" s="1165" t="str">
        <f t="shared" si="588"/>
        <v>PEXP406BLK</v>
      </c>
      <c r="B5985" s="1165">
        <f>IFERROR(INDEX('PE Holds'!$B$15:$AF$554,MATCH(C5985,'PE Holds'!$B$15:$B$552,FALSE),MATCH(D5985,'PE Holds'!$B$15:$AF$15,FALSE)),0)</f>
        <v>0</v>
      </c>
      <c r="C5985" s="1165" t="str">
        <f t="shared" si="590"/>
        <v>PEXP406</v>
      </c>
      <c r="D5985" s="988" t="str">
        <f>'PE Holds'!$R$15</f>
        <v>Black 
RAL 9005</v>
      </c>
      <c r="E5985" s="1165" t="s">
        <v>27829</v>
      </c>
      <c r="F5985" s="1165" t="s">
        <v>27824</v>
      </c>
      <c r="G5985" s="1170" t="s">
        <v>28040</v>
      </c>
    </row>
    <row r="5986" spans="1:7" ht="15" customHeight="1">
      <c r="A5986" s="1165" t="str">
        <f t="shared" si="588"/>
        <v>PEXP406FLO</v>
      </c>
      <c r="B5986" s="1165">
        <f>IFERROR(INDEX('PE Holds'!$B$15:$AF$554,MATCH(C5986,'PE Holds'!$B$15:$B$552,FALSE),MATCH(D5986,'PE Holds'!$B$15:$AF$15,FALSE)),0)</f>
        <v>0</v>
      </c>
      <c r="C5986" s="1165" t="str">
        <f t="shared" si="590"/>
        <v>PEXP406</v>
      </c>
      <c r="D5986" s="988" t="str">
        <f>'PE Holds'!$S$15</f>
        <v>Fluo 
Orange</v>
      </c>
      <c r="E5986" s="1165" t="s">
        <v>27830</v>
      </c>
      <c r="F5986" s="1165" t="s">
        <v>27824</v>
      </c>
      <c r="G5986" s="1170" t="s">
        <v>28040</v>
      </c>
    </row>
    <row r="5987" spans="1:7" ht="15" customHeight="1">
      <c r="A5987" s="1165" t="str">
        <f t="shared" si="588"/>
        <v>PEXP406FLG</v>
      </c>
      <c r="B5987" s="1165">
        <f>IFERROR(INDEX('PE Holds'!$B$15:$AF$554,MATCH(C5987,'PE Holds'!$B$15:$B$552,FALSE),MATCH(D5987,'PE Holds'!$B$15:$AF$15,FALSE)),0)</f>
        <v>0</v>
      </c>
      <c r="C5987" s="1165" t="str">
        <f t="shared" si="590"/>
        <v>PEXP406</v>
      </c>
      <c r="D5987" s="988" t="str">
        <f>'PE Holds'!$T$15</f>
        <v>Fluo 
Green</v>
      </c>
      <c r="E5987" s="1165" t="s">
        <v>27831</v>
      </c>
      <c r="F5987" s="1165" t="s">
        <v>27824</v>
      </c>
      <c r="G5987" s="1170" t="s">
        <v>28040</v>
      </c>
    </row>
    <row r="5988" spans="1:7" ht="15" customHeight="1">
      <c r="A5988" s="1165" t="str">
        <f t="shared" si="588"/>
        <v>PEXP406FLP</v>
      </c>
      <c r="B5988" s="1165">
        <f>IFERROR(INDEX('PE Holds'!$B$15:$AF$554,MATCH(C5988,'PE Holds'!$B$15:$B$552,FALSE),MATCH(D5988,'PE Holds'!$B$15:$AF$15,FALSE)),0)</f>
        <v>0</v>
      </c>
      <c r="C5988" s="1165" t="str">
        <f t="shared" si="590"/>
        <v>PEXP406</v>
      </c>
      <c r="D5988" s="988" t="str">
        <f>'PE Holds'!$U$15</f>
        <v>Fluo 
Pink</v>
      </c>
      <c r="E5988" s="1165" t="s">
        <v>27832</v>
      </c>
      <c r="F5988" s="1165" t="s">
        <v>27824</v>
      </c>
      <c r="G5988" s="1170" t="s">
        <v>28040</v>
      </c>
    </row>
    <row r="5989" spans="1:7" ht="15" customHeight="1">
      <c r="A5989" s="1165" t="str">
        <f t="shared" si="588"/>
        <v>PEXP406FLY</v>
      </c>
      <c r="B5989" s="1165">
        <f>IFERROR(INDEX('PE Holds'!$B$15:$AF$554,MATCH(C5989,'PE Holds'!$B$15:$B$552,FALSE),MATCH(D5989,'PE Holds'!$B$15:$AF$15,FALSE)),0)</f>
        <v>0</v>
      </c>
      <c r="C5989" s="1165" t="str">
        <f t="shared" si="590"/>
        <v>PEXP406</v>
      </c>
      <c r="D5989" s="988" t="str">
        <f>'PE Holds'!$V$15</f>
        <v>Fluo 
Yellow</v>
      </c>
      <c r="E5989" s="1165" t="s">
        <v>28041</v>
      </c>
      <c r="F5989" s="1165" t="s">
        <v>27824</v>
      </c>
      <c r="G5989" s="1170" t="s">
        <v>28040</v>
      </c>
    </row>
    <row r="5990" spans="1:7" ht="15" customHeight="1">
      <c r="A5990" s="1165" t="str">
        <f t="shared" si="588"/>
        <v>PEXP406VIO</v>
      </c>
      <c r="B5990" s="1165">
        <f>IFERROR(INDEX('PE Holds'!$B$15:$AF$554,MATCH(C5990,'PE Holds'!$B$15:$B$552,FALSE),MATCH(D5990,'PE Holds'!$B$15:$AF$15,FALSE)),0)</f>
        <v>0</v>
      </c>
      <c r="C5990" s="1165" t="str">
        <f t="shared" si="590"/>
        <v>PEXP406</v>
      </c>
      <c r="D5990" s="988" t="str">
        <f>'PE Holds'!$W$15</f>
        <v>Violet 
RAL 4008</v>
      </c>
      <c r="E5990" s="1165" t="s">
        <v>27833</v>
      </c>
      <c r="F5990" s="1165" t="s">
        <v>27824</v>
      </c>
      <c r="G5990" s="1170" t="s">
        <v>28040</v>
      </c>
    </row>
    <row r="5991" spans="1:7" ht="15" customHeight="1">
      <c r="A5991" s="1165" t="str">
        <f t="shared" si="588"/>
        <v>PEXP406MIN</v>
      </c>
      <c r="B5991" s="1165">
        <f>IFERROR(INDEX('PE Holds'!$B$15:$AF$554,MATCH(C5991,'PE Holds'!$B$15:$B$552,FALSE),MATCH(D5991,'PE Holds'!$B$15:$AF$15,FALSE)),0)</f>
        <v>0</v>
      </c>
      <c r="C5991" s="1165" t="str">
        <f t="shared" si="590"/>
        <v>PEXP406</v>
      </c>
      <c r="D5991" s="988" t="str">
        <f>'PE Holds'!$X$15</f>
        <v>Mint 
RAL 6027</v>
      </c>
      <c r="E5991" s="1165" t="s">
        <v>27834</v>
      </c>
      <c r="F5991" s="1165" t="s">
        <v>27824</v>
      </c>
      <c r="G5991" s="1170" t="s">
        <v>28040</v>
      </c>
    </row>
    <row r="5992" spans="1:7" ht="15" customHeight="1">
      <c r="A5992" s="1165" t="str">
        <f t="shared" si="588"/>
        <v>PEXP406ORA</v>
      </c>
      <c r="B5992" s="1165">
        <f>IFERROR(INDEX('PE Holds'!$B$15:$AF$554,MATCH(C5992,'PE Holds'!$B$15:$B$552,FALSE),MATCH(D5992,'PE Holds'!$B$15:$AF$15,FALSE)),0)</f>
        <v>0</v>
      </c>
      <c r="C5992" s="1165" t="str">
        <f t="shared" si="590"/>
        <v>PEXP406</v>
      </c>
      <c r="D5992" s="988" t="str">
        <f>'PE Holds'!$Y$15</f>
        <v>Pure Orange</v>
      </c>
      <c r="E5992" s="1165" t="s">
        <v>27836</v>
      </c>
      <c r="F5992" s="1165" t="s">
        <v>27824</v>
      </c>
      <c r="G5992" s="1170" t="s">
        <v>28040</v>
      </c>
    </row>
    <row r="5993" spans="1:7" ht="15" customHeight="1">
      <c r="A5993" s="1165" t="str">
        <f t="shared" si="588"/>
        <v>PEXP407WHI</v>
      </c>
      <c r="B5993" s="1165">
        <f>IFERROR(INDEX('PE Holds'!$B$15:$AF$554,MATCH(C5993,'PE Holds'!$B$15:$B$552,FALSE),MATCH(D5993,'PE Holds'!$B$15:$AF$15,FALSE)),0)</f>
        <v>0</v>
      </c>
      <c r="C5993" s="1165" t="s">
        <v>28248</v>
      </c>
      <c r="D5993" s="1166" t="s">
        <v>28239</v>
      </c>
      <c r="E5993" s="1165" t="s">
        <v>27838</v>
      </c>
      <c r="F5993" s="1165" t="s">
        <v>27824</v>
      </c>
      <c r="G5993" s="1170" t="s">
        <v>28040</v>
      </c>
    </row>
    <row r="5994" spans="1:7" ht="15" customHeight="1">
      <c r="A5994" s="1165" t="str">
        <f t="shared" si="588"/>
        <v>PEXP407YEL</v>
      </c>
      <c r="B5994" s="1165">
        <f>IFERROR(INDEX('PE Holds'!$B$15:$AF$554,MATCH(C5994,'PE Holds'!$B$15:$B$552,FALSE),MATCH(D5994,'PE Holds'!$B$15:$AF$15,FALSE)),0)</f>
        <v>0</v>
      </c>
      <c r="C5994" s="1165" t="str">
        <f>+C5993</f>
        <v>PEXP407</v>
      </c>
      <c r="D5994" s="988" t="str">
        <f>'PE Holds'!$M$15</f>
        <v>Yellow 
RAL 1026</v>
      </c>
      <c r="E5994" s="1165" t="s">
        <v>27823</v>
      </c>
      <c r="F5994" s="1165" t="s">
        <v>27824</v>
      </c>
      <c r="G5994" s="1170" t="s">
        <v>28040</v>
      </c>
    </row>
    <row r="5995" spans="1:7" ht="15" customHeight="1">
      <c r="A5995" s="1165" t="str">
        <f t="shared" si="588"/>
        <v>PEXP407GRE</v>
      </c>
      <c r="B5995" s="1165">
        <f>IFERROR(INDEX('PE Holds'!$B$15:$AF$554,MATCH(C5995,'PE Holds'!$B$15:$B$552,FALSE),MATCH(D5995,'PE Holds'!$B$15:$AF$15,FALSE)),0)</f>
        <v>0</v>
      </c>
      <c r="C5995" s="1165" t="str">
        <f t="shared" ref="C5995:C6006" si="591">+C5994</f>
        <v>PEXP407</v>
      </c>
      <c r="D5995" s="988" t="str">
        <f>'PE Holds'!$N$15</f>
        <v>Green 
RAL 6002</v>
      </c>
      <c r="E5995" s="1165" t="s">
        <v>27837</v>
      </c>
      <c r="F5995" s="1165" t="s">
        <v>27824</v>
      </c>
      <c r="G5995" s="1170" t="s">
        <v>28040</v>
      </c>
    </row>
    <row r="5996" spans="1:7" ht="15" customHeight="1">
      <c r="A5996" s="1165" t="str">
        <f t="shared" si="588"/>
        <v>PEXP407RED</v>
      </c>
      <c r="B5996" s="1165">
        <f>IFERROR(INDEX('PE Holds'!$B$15:$AF$554,MATCH(C5996,'PE Holds'!$B$15:$B$552,FALSE),MATCH(D5996,'PE Holds'!$B$15:$AF$15,FALSE)),0)</f>
        <v>0</v>
      </c>
      <c r="C5996" s="1165" t="str">
        <f t="shared" si="591"/>
        <v>PEXP407</v>
      </c>
      <c r="D5996" s="988" t="str">
        <f>'PE Holds'!$O$15</f>
        <v>Red 
RAL 3020</v>
      </c>
      <c r="E5996" s="1165" t="s">
        <v>27826</v>
      </c>
      <c r="F5996" s="1165" t="s">
        <v>27824</v>
      </c>
      <c r="G5996" s="1170" t="s">
        <v>28040</v>
      </c>
    </row>
    <row r="5997" spans="1:7" ht="15" customHeight="1">
      <c r="A5997" s="1165" t="str">
        <f t="shared" si="588"/>
        <v>PEXP407BLU</v>
      </c>
      <c r="B5997" s="1165">
        <f>IFERROR(INDEX('PE Holds'!$B$15:$AF$554,MATCH(C5997,'PE Holds'!$B$15:$B$552,FALSE),MATCH(D5997,'PE Holds'!$B$15:$AF$15,FALSE)),0)</f>
        <v>0</v>
      </c>
      <c r="C5997" s="1165" t="str">
        <f t="shared" si="591"/>
        <v>PEXP407</v>
      </c>
      <c r="D5997" s="988" t="str">
        <f>'PE Holds'!$P$15</f>
        <v>Blue 
RAL 5015</v>
      </c>
      <c r="E5997" s="1165" t="s">
        <v>27827</v>
      </c>
      <c r="F5997" s="1165" t="s">
        <v>27824</v>
      </c>
      <c r="G5997" s="1170" t="s">
        <v>28040</v>
      </c>
    </row>
    <row r="5998" spans="1:7" ht="15" customHeight="1">
      <c r="A5998" s="1165" t="str">
        <f t="shared" si="588"/>
        <v>PEXP407GRY</v>
      </c>
      <c r="B5998" s="1165">
        <f>IFERROR(INDEX('PE Holds'!$B$15:$AF$554,MATCH(C5998,'PE Holds'!$B$15:$B$552,FALSE),MATCH(D5998,'PE Holds'!$B$15:$AF$15,FALSE)),0)</f>
        <v>0</v>
      </c>
      <c r="C5998" s="1165" t="str">
        <f t="shared" si="591"/>
        <v>PEXP407</v>
      </c>
      <c r="D5998" s="988" t="str">
        <f>'PE Holds'!$Q$15</f>
        <v>Grey 
RAL 7001</v>
      </c>
      <c r="E5998" s="1165" t="s">
        <v>27828</v>
      </c>
      <c r="F5998" s="1165" t="s">
        <v>27824</v>
      </c>
      <c r="G5998" s="1170" t="s">
        <v>28040</v>
      </c>
    </row>
    <row r="5999" spans="1:7" ht="15" customHeight="1">
      <c r="A5999" s="1165" t="str">
        <f t="shared" si="588"/>
        <v>PEXP407BLK</v>
      </c>
      <c r="B5999" s="1165">
        <f>IFERROR(INDEX('PE Holds'!$B$15:$AF$554,MATCH(C5999,'PE Holds'!$B$15:$B$552,FALSE),MATCH(D5999,'PE Holds'!$B$15:$AF$15,FALSE)),0)</f>
        <v>0</v>
      </c>
      <c r="C5999" s="1165" t="str">
        <f t="shared" si="591"/>
        <v>PEXP407</v>
      </c>
      <c r="D5999" s="988" t="str">
        <f>'PE Holds'!$R$15</f>
        <v>Black 
RAL 9005</v>
      </c>
      <c r="E5999" s="1165" t="s">
        <v>27829</v>
      </c>
      <c r="F5999" s="1165" t="s">
        <v>27824</v>
      </c>
      <c r="G5999" s="1170" t="s">
        <v>28040</v>
      </c>
    </row>
    <row r="6000" spans="1:7" ht="15" customHeight="1">
      <c r="A6000" s="1165" t="str">
        <f t="shared" si="588"/>
        <v>PEXP407FLO</v>
      </c>
      <c r="B6000" s="1165">
        <f>IFERROR(INDEX('PE Holds'!$B$15:$AF$554,MATCH(C6000,'PE Holds'!$B$15:$B$552,FALSE),MATCH(D6000,'PE Holds'!$B$15:$AF$15,FALSE)),0)</f>
        <v>0</v>
      </c>
      <c r="C6000" s="1165" t="str">
        <f t="shared" si="591"/>
        <v>PEXP407</v>
      </c>
      <c r="D6000" s="988" t="str">
        <f>'PE Holds'!$S$15</f>
        <v>Fluo 
Orange</v>
      </c>
      <c r="E6000" s="1165" t="s">
        <v>27830</v>
      </c>
      <c r="F6000" s="1165" t="s">
        <v>27824</v>
      </c>
      <c r="G6000" s="1170" t="s">
        <v>28040</v>
      </c>
    </row>
    <row r="6001" spans="1:7" ht="15" customHeight="1">
      <c r="A6001" s="1165" t="str">
        <f t="shared" si="588"/>
        <v>PEXP407FLG</v>
      </c>
      <c r="B6001" s="1165">
        <f>IFERROR(INDEX('PE Holds'!$B$15:$AF$554,MATCH(C6001,'PE Holds'!$B$15:$B$552,FALSE),MATCH(D6001,'PE Holds'!$B$15:$AF$15,FALSE)),0)</f>
        <v>0</v>
      </c>
      <c r="C6001" s="1165" t="str">
        <f t="shared" si="591"/>
        <v>PEXP407</v>
      </c>
      <c r="D6001" s="988" t="str">
        <f>'PE Holds'!$T$15</f>
        <v>Fluo 
Green</v>
      </c>
      <c r="E6001" s="1165" t="s">
        <v>27831</v>
      </c>
      <c r="F6001" s="1165" t="s">
        <v>27824</v>
      </c>
      <c r="G6001" s="1170" t="s">
        <v>28040</v>
      </c>
    </row>
    <row r="6002" spans="1:7" ht="15" customHeight="1">
      <c r="A6002" s="1165" t="str">
        <f t="shared" si="588"/>
        <v>PEXP407FLP</v>
      </c>
      <c r="B6002" s="1165">
        <f>IFERROR(INDEX('PE Holds'!$B$15:$AF$554,MATCH(C6002,'PE Holds'!$B$15:$B$552,FALSE),MATCH(D6002,'PE Holds'!$B$15:$AF$15,FALSE)),0)</f>
        <v>0</v>
      </c>
      <c r="C6002" s="1165" t="str">
        <f t="shared" si="591"/>
        <v>PEXP407</v>
      </c>
      <c r="D6002" s="988" t="str">
        <f>'PE Holds'!$U$15</f>
        <v>Fluo 
Pink</v>
      </c>
      <c r="E6002" s="1165" t="s">
        <v>27832</v>
      </c>
      <c r="F6002" s="1165" t="s">
        <v>27824</v>
      </c>
      <c r="G6002" s="1170" t="s">
        <v>28040</v>
      </c>
    </row>
    <row r="6003" spans="1:7" ht="15" customHeight="1">
      <c r="A6003" s="1165" t="str">
        <f t="shared" si="588"/>
        <v>PEXP407FLY</v>
      </c>
      <c r="B6003" s="1165">
        <f>IFERROR(INDEX('PE Holds'!$B$15:$AF$554,MATCH(C6003,'PE Holds'!$B$15:$B$552,FALSE),MATCH(D6003,'PE Holds'!$B$15:$AF$15,FALSE)),0)</f>
        <v>0</v>
      </c>
      <c r="C6003" s="1165" t="str">
        <f t="shared" si="591"/>
        <v>PEXP407</v>
      </c>
      <c r="D6003" s="988" t="str">
        <f>'PE Holds'!$V$15</f>
        <v>Fluo 
Yellow</v>
      </c>
      <c r="E6003" s="1165" t="s">
        <v>28041</v>
      </c>
      <c r="F6003" s="1165" t="s">
        <v>27824</v>
      </c>
      <c r="G6003" s="1170" t="s">
        <v>28040</v>
      </c>
    </row>
    <row r="6004" spans="1:7" ht="15" customHeight="1">
      <c r="A6004" s="1165" t="str">
        <f t="shared" si="588"/>
        <v>PEXP407VIO</v>
      </c>
      <c r="B6004" s="1165">
        <f>IFERROR(INDEX('PE Holds'!$B$15:$AF$554,MATCH(C6004,'PE Holds'!$B$15:$B$552,FALSE),MATCH(D6004,'PE Holds'!$B$15:$AF$15,FALSE)),0)</f>
        <v>0</v>
      </c>
      <c r="C6004" s="1165" t="str">
        <f t="shared" si="591"/>
        <v>PEXP407</v>
      </c>
      <c r="D6004" s="988" t="str">
        <f>'PE Holds'!$W$15</f>
        <v>Violet 
RAL 4008</v>
      </c>
      <c r="E6004" s="1165" t="s">
        <v>27833</v>
      </c>
      <c r="F6004" s="1165" t="s">
        <v>27824</v>
      </c>
      <c r="G6004" s="1170" t="s">
        <v>28040</v>
      </c>
    </row>
    <row r="6005" spans="1:7" ht="15" customHeight="1">
      <c r="A6005" s="1165" t="str">
        <f t="shared" si="588"/>
        <v>PEXP407MIN</v>
      </c>
      <c r="B6005" s="1165">
        <f>IFERROR(INDEX('PE Holds'!$B$15:$AF$554,MATCH(C6005,'PE Holds'!$B$15:$B$552,FALSE),MATCH(D6005,'PE Holds'!$B$15:$AF$15,FALSE)),0)</f>
        <v>0</v>
      </c>
      <c r="C6005" s="1165" t="str">
        <f t="shared" si="591"/>
        <v>PEXP407</v>
      </c>
      <c r="D6005" s="988" t="str">
        <f>'PE Holds'!$X$15</f>
        <v>Mint 
RAL 6027</v>
      </c>
      <c r="E6005" s="1165" t="s">
        <v>27834</v>
      </c>
      <c r="F6005" s="1165" t="s">
        <v>27824</v>
      </c>
      <c r="G6005" s="1170" t="s">
        <v>28040</v>
      </c>
    </row>
    <row r="6006" spans="1:7" ht="15" customHeight="1">
      <c r="A6006" s="1165" t="str">
        <f t="shared" si="588"/>
        <v>PEXP407ORA</v>
      </c>
      <c r="B6006" s="1165">
        <f>IFERROR(INDEX('PE Holds'!$B$15:$AF$554,MATCH(C6006,'PE Holds'!$B$15:$B$552,FALSE),MATCH(D6006,'PE Holds'!$B$15:$AF$15,FALSE)),0)</f>
        <v>0</v>
      </c>
      <c r="C6006" s="1165" t="str">
        <f t="shared" si="591"/>
        <v>PEXP407</v>
      </c>
      <c r="D6006" s="988" t="str">
        <f>'PE Holds'!$Y$15</f>
        <v>Pure Orange</v>
      </c>
      <c r="E6006" s="1165" t="s">
        <v>27836</v>
      </c>
      <c r="F6006" s="1165" t="s">
        <v>27824</v>
      </c>
      <c r="G6006" s="1170" t="s">
        <v>28040</v>
      </c>
    </row>
    <row r="6007" spans="1:7" ht="15" customHeight="1">
      <c r="A6007" s="1165" t="str">
        <f t="shared" si="588"/>
        <v>PEXP408WHI</v>
      </c>
      <c r="B6007" s="1165">
        <f>IFERROR(INDEX('PE Holds'!$B$15:$AF$554,MATCH(C6007,'PE Holds'!$B$15:$B$552,FALSE),MATCH(D6007,'PE Holds'!$B$15:$AF$15,FALSE)),0)</f>
        <v>0</v>
      </c>
      <c r="C6007" s="1165" t="s">
        <v>28249</v>
      </c>
      <c r="D6007" s="1166" t="s">
        <v>28239</v>
      </c>
      <c r="E6007" s="1165" t="s">
        <v>27838</v>
      </c>
      <c r="F6007" s="1165" t="s">
        <v>27824</v>
      </c>
      <c r="G6007" s="1170" t="s">
        <v>28040</v>
      </c>
    </row>
    <row r="6008" spans="1:7" ht="15" customHeight="1">
      <c r="A6008" s="1165" t="str">
        <f t="shared" si="588"/>
        <v>PEXP408YEL</v>
      </c>
      <c r="B6008" s="1165">
        <f>IFERROR(INDEX('PE Holds'!$B$15:$AF$554,MATCH(C6008,'PE Holds'!$B$15:$B$552,FALSE),MATCH(D6008,'PE Holds'!$B$15:$AF$15,FALSE)),0)</f>
        <v>0</v>
      </c>
      <c r="C6008" s="1165" t="str">
        <f>+C6007</f>
        <v>PEXP408</v>
      </c>
      <c r="D6008" s="988" t="str">
        <f>'PE Holds'!$M$15</f>
        <v>Yellow 
RAL 1026</v>
      </c>
      <c r="E6008" s="1165" t="s">
        <v>27823</v>
      </c>
      <c r="F6008" s="1165" t="s">
        <v>27824</v>
      </c>
      <c r="G6008" s="1170" t="s">
        <v>28040</v>
      </c>
    </row>
    <row r="6009" spans="1:7" ht="15" customHeight="1">
      <c r="A6009" s="1165" t="str">
        <f t="shared" si="588"/>
        <v>PEXP408GRE</v>
      </c>
      <c r="B6009" s="1165">
        <f>IFERROR(INDEX('PE Holds'!$B$15:$AF$554,MATCH(C6009,'PE Holds'!$B$15:$B$552,FALSE),MATCH(D6009,'PE Holds'!$B$15:$AF$15,FALSE)),0)</f>
        <v>0</v>
      </c>
      <c r="C6009" s="1165" t="str">
        <f t="shared" ref="C6009:C6020" si="592">+C6008</f>
        <v>PEXP408</v>
      </c>
      <c r="D6009" s="988" t="str">
        <f>'PE Holds'!$N$15</f>
        <v>Green 
RAL 6002</v>
      </c>
      <c r="E6009" s="1165" t="s">
        <v>27837</v>
      </c>
      <c r="F6009" s="1165" t="s">
        <v>27824</v>
      </c>
      <c r="G6009" s="1170" t="s">
        <v>28040</v>
      </c>
    </row>
    <row r="6010" spans="1:7" ht="15" customHeight="1">
      <c r="A6010" s="1165" t="str">
        <f t="shared" si="588"/>
        <v>PEXP408RED</v>
      </c>
      <c r="B6010" s="1165">
        <f>IFERROR(INDEX('PE Holds'!$B$15:$AF$554,MATCH(C6010,'PE Holds'!$B$15:$B$552,FALSE),MATCH(D6010,'PE Holds'!$B$15:$AF$15,FALSE)),0)</f>
        <v>0</v>
      </c>
      <c r="C6010" s="1165" t="str">
        <f t="shared" si="592"/>
        <v>PEXP408</v>
      </c>
      <c r="D6010" s="988" t="str">
        <f>'PE Holds'!$O$15</f>
        <v>Red 
RAL 3020</v>
      </c>
      <c r="E6010" s="1165" t="s">
        <v>27826</v>
      </c>
      <c r="F6010" s="1165" t="s">
        <v>27824</v>
      </c>
      <c r="G6010" s="1170" t="s">
        <v>28040</v>
      </c>
    </row>
    <row r="6011" spans="1:7" ht="15" customHeight="1">
      <c r="A6011" s="1165" t="str">
        <f t="shared" si="588"/>
        <v>PEXP408BLU</v>
      </c>
      <c r="B6011" s="1165">
        <f>IFERROR(INDEX('PE Holds'!$B$15:$AF$554,MATCH(C6011,'PE Holds'!$B$15:$B$552,FALSE),MATCH(D6011,'PE Holds'!$B$15:$AF$15,FALSE)),0)</f>
        <v>0</v>
      </c>
      <c r="C6011" s="1165" t="str">
        <f t="shared" si="592"/>
        <v>PEXP408</v>
      </c>
      <c r="D6011" s="988" t="str">
        <f>'PE Holds'!$P$15</f>
        <v>Blue 
RAL 5015</v>
      </c>
      <c r="E6011" s="1165" t="s">
        <v>27827</v>
      </c>
      <c r="F6011" s="1165" t="s">
        <v>27824</v>
      </c>
      <c r="G6011" s="1170" t="s">
        <v>28040</v>
      </c>
    </row>
    <row r="6012" spans="1:7" ht="15" customHeight="1">
      <c r="A6012" s="1165" t="str">
        <f t="shared" si="588"/>
        <v>PEXP408GRY</v>
      </c>
      <c r="B6012" s="1165">
        <f>IFERROR(INDEX('PE Holds'!$B$15:$AF$554,MATCH(C6012,'PE Holds'!$B$15:$B$552,FALSE),MATCH(D6012,'PE Holds'!$B$15:$AF$15,FALSE)),0)</f>
        <v>0</v>
      </c>
      <c r="C6012" s="1165" t="str">
        <f t="shared" si="592"/>
        <v>PEXP408</v>
      </c>
      <c r="D6012" s="988" t="str">
        <f>'PE Holds'!$Q$15</f>
        <v>Grey 
RAL 7001</v>
      </c>
      <c r="E6012" s="1165" t="s">
        <v>27828</v>
      </c>
      <c r="F6012" s="1165" t="s">
        <v>27824</v>
      </c>
      <c r="G6012" s="1170" t="s">
        <v>28040</v>
      </c>
    </row>
    <row r="6013" spans="1:7" ht="15" customHeight="1">
      <c r="A6013" s="1165" t="str">
        <f t="shared" si="588"/>
        <v>PEXP408BLK</v>
      </c>
      <c r="B6013" s="1165">
        <f>IFERROR(INDEX('PE Holds'!$B$15:$AF$554,MATCH(C6013,'PE Holds'!$B$15:$B$552,FALSE),MATCH(D6013,'PE Holds'!$B$15:$AF$15,FALSE)),0)</f>
        <v>0</v>
      </c>
      <c r="C6013" s="1165" t="str">
        <f t="shared" si="592"/>
        <v>PEXP408</v>
      </c>
      <c r="D6013" s="988" t="str">
        <f>'PE Holds'!$R$15</f>
        <v>Black 
RAL 9005</v>
      </c>
      <c r="E6013" s="1165" t="s">
        <v>27829</v>
      </c>
      <c r="F6013" s="1165" t="s">
        <v>27824</v>
      </c>
      <c r="G6013" s="1170" t="s">
        <v>28040</v>
      </c>
    </row>
    <row r="6014" spans="1:7" ht="15" customHeight="1">
      <c r="A6014" s="1165" t="str">
        <f t="shared" si="588"/>
        <v>PEXP408FLO</v>
      </c>
      <c r="B6014" s="1165">
        <f>IFERROR(INDEX('PE Holds'!$B$15:$AF$554,MATCH(C6014,'PE Holds'!$B$15:$B$552,FALSE),MATCH(D6014,'PE Holds'!$B$15:$AF$15,FALSE)),0)</f>
        <v>0</v>
      </c>
      <c r="C6014" s="1165" t="str">
        <f t="shared" si="592"/>
        <v>PEXP408</v>
      </c>
      <c r="D6014" s="988" t="str">
        <f>'PE Holds'!$S$15</f>
        <v>Fluo 
Orange</v>
      </c>
      <c r="E6014" s="1165" t="s">
        <v>27830</v>
      </c>
      <c r="F6014" s="1165" t="s">
        <v>27824</v>
      </c>
      <c r="G6014" s="1170" t="s">
        <v>28040</v>
      </c>
    </row>
    <row r="6015" spans="1:7" ht="15" customHeight="1">
      <c r="A6015" s="1165" t="str">
        <f t="shared" si="588"/>
        <v>PEXP408FLG</v>
      </c>
      <c r="B6015" s="1165">
        <f>IFERROR(INDEX('PE Holds'!$B$15:$AF$554,MATCH(C6015,'PE Holds'!$B$15:$B$552,FALSE),MATCH(D6015,'PE Holds'!$B$15:$AF$15,FALSE)),0)</f>
        <v>0</v>
      </c>
      <c r="C6015" s="1165" t="str">
        <f t="shared" si="592"/>
        <v>PEXP408</v>
      </c>
      <c r="D6015" s="988" t="str">
        <f>'PE Holds'!$T$15</f>
        <v>Fluo 
Green</v>
      </c>
      <c r="E6015" s="1165" t="s">
        <v>27831</v>
      </c>
      <c r="F6015" s="1165" t="s">
        <v>27824</v>
      </c>
      <c r="G6015" s="1170" t="s">
        <v>28040</v>
      </c>
    </row>
    <row r="6016" spans="1:7" ht="15" customHeight="1">
      <c r="A6016" s="1165" t="str">
        <f t="shared" si="588"/>
        <v>PEXP408FLP</v>
      </c>
      <c r="B6016" s="1165">
        <f>IFERROR(INDEX('PE Holds'!$B$15:$AF$554,MATCH(C6016,'PE Holds'!$B$15:$B$552,FALSE),MATCH(D6016,'PE Holds'!$B$15:$AF$15,FALSE)),0)</f>
        <v>0</v>
      </c>
      <c r="C6016" s="1165" t="str">
        <f t="shared" si="592"/>
        <v>PEXP408</v>
      </c>
      <c r="D6016" s="988" t="str">
        <f>'PE Holds'!$U$15</f>
        <v>Fluo 
Pink</v>
      </c>
      <c r="E6016" s="1165" t="s">
        <v>27832</v>
      </c>
      <c r="F6016" s="1165" t="s">
        <v>27824</v>
      </c>
      <c r="G6016" s="1170" t="s">
        <v>28040</v>
      </c>
    </row>
    <row r="6017" spans="1:7" ht="15" customHeight="1">
      <c r="A6017" s="1165" t="str">
        <f t="shared" si="588"/>
        <v>PEXP408FLY</v>
      </c>
      <c r="B6017" s="1165">
        <f>IFERROR(INDEX('PE Holds'!$B$15:$AF$554,MATCH(C6017,'PE Holds'!$B$15:$B$552,FALSE),MATCH(D6017,'PE Holds'!$B$15:$AF$15,FALSE)),0)</f>
        <v>0</v>
      </c>
      <c r="C6017" s="1165" t="str">
        <f t="shared" si="592"/>
        <v>PEXP408</v>
      </c>
      <c r="D6017" s="988" t="str">
        <f>'PE Holds'!$V$15</f>
        <v>Fluo 
Yellow</v>
      </c>
      <c r="E6017" s="1165" t="s">
        <v>28041</v>
      </c>
      <c r="F6017" s="1165" t="s">
        <v>27824</v>
      </c>
      <c r="G6017" s="1170" t="s">
        <v>28040</v>
      </c>
    </row>
    <row r="6018" spans="1:7" ht="15" customHeight="1">
      <c r="A6018" s="1165" t="str">
        <f t="shared" si="588"/>
        <v>PEXP408VIO</v>
      </c>
      <c r="B6018" s="1165">
        <f>IFERROR(INDEX('PE Holds'!$B$15:$AF$554,MATCH(C6018,'PE Holds'!$B$15:$B$552,FALSE),MATCH(D6018,'PE Holds'!$B$15:$AF$15,FALSE)),0)</f>
        <v>0</v>
      </c>
      <c r="C6018" s="1165" t="str">
        <f t="shared" si="592"/>
        <v>PEXP408</v>
      </c>
      <c r="D6018" s="988" t="str">
        <f>'PE Holds'!$W$15</f>
        <v>Violet 
RAL 4008</v>
      </c>
      <c r="E6018" s="1165" t="s">
        <v>27833</v>
      </c>
      <c r="F6018" s="1165" t="s">
        <v>27824</v>
      </c>
      <c r="G6018" s="1170" t="s">
        <v>28040</v>
      </c>
    </row>
    <row r="6019" spans="1:7" ht="15" customHeight="1">
      <c r="A6019" s="1165" t="str">
        <f t="shared" si="588"/>
        <v>PEXP408MIN</v>
      </c>
      <c r="B6019" s="1165">
        <f>IFERROR(INDEX('PE Holds'!$B$15:$AF$554,MATCH(C6019,'PE Holds'!$B$15:$B$552,FALSE),MATCH(D6019,'PE Holds'!$B$15:$AF$15,FALSE)),0)</f>
        <v>0</v>
      </c>
      <c r="C6019" s="1165" t="str">
        <f t="shared" si="592"/>
        <v>PEXP408</v>
      </c>
      <c r="D6019" s="988" t="str">
        <f>'PE Holds'!$X$15</f>
        <v>Mint 
RAL 6027</v>
      </c>
      <c r="E6019" s="1165" t="s">
        <v>27834</v>
      </c>
      <c r="F6019" s="1165" t="s">
        <v>27824</v>
      </c>
      <c r="G6019" s="1170" t="s">
        <v>28040</v>
      </c>
    </row>
    <row r="6020" spans="1:7" ht="15" customHeight="1">
      <c r="A6020" s="1165" t="str">
        <f t="shared" si="588"/>
        <v>PEXP408ORA</v>
      </c>
      <c r="B6020" s="1165">
        <f>IFERROR(INDEX('PE Holds'!$B$15:$AF$554,MATCH(C6020,'PE Holds'!$B$15:$B$552,FALSE),MATCH(D6020,'PE Holds'!$B$15:$AF$15,FALSE)),0)</f>
        <v>0</v>
      </c>
      <c r="C6020" s="1165" t="str">
        <f t="shared" si="592"/>
        <v>PEXP408</v>
      </c>
      <c r="D6020" s="988" t="str">
        <f>'PE Holds'!$Y$15</f>
        <v>Pure Orange</v>
      </c>
      <c r="E6020" s="1165" t="s">
        <v>27836</v>
      </c>
      <c r="F6020" s="1165" t="s">
        <v>27824</v>
      </c>
      <c r="G6020" s="1170" t="s">
        <v>28040</v>
      </c>
    </row>
    <row r="6021" spans="1:7" ht="15" customHeight="1">
      <c r="A6021" s="1165" t="str">
        <f t="shared" si="588"/>
        <v>PEXP409WHI</v>
      </c>
      <c r="B6021" s="1165">
        <f>IFERROR(INDEX('PE Holds'!$B$15:$AF$554,MATCH(C6021,'PE Holds'!$B$15:$B$552,FALSE),MATCH(D6021,'PE Holds'!$B$15:$AF$15,FALSE)),0)</f>
        <v>0</v>
      </c>
      <c r="C6021" s="1165" t="s">
        <v>28250</v>
      </c>
      <c r="D6021" s="1166" t="s">
        <v>28239</v>
      </c>
      <c r="E6021" s="1165" t="s">
        <v>27838</v>
      </c>
      <c r="F6021" s="1165" t="s">
        <v>27824</v>
      </c>
      <c r="G6021" s="1170" t="s">
        <v>28040</v>
      </c>
    </row>
    <row r="6022" spans="1:7" ht="15" customHeight="1">
      <c r="A6022" s="1165" t="str">
        <f t="shared" si="588"/>
        <v>PEXP409YEL</v>
      </c>
      <c r="B6022" s="1165">
        <f>IFERROR(INDEX('PE Holds'!$B$15:$AF$554,MATCH(C6022,'PE Holds'!$B$15:$B$552,FALSE),MATCH(D6022,'PE Holds'!$B$15:$AF$15,FALSE)),0)</f>
        <v>0</v>
      </c>
      <c r="C6022" s="1165" t="str">
        <f>+C6021</f>
        <v>PEXP409</v>
      </c>
      <c r="D6022" s="988" t="str">
        <f>'PE Holds'!$M$15</f>
        <v>Yellow 
RAL 1026</v>
      </c>
      <c r="E6022" s="1165" t="s">
        <v>27823</v>
      </c>
      <c r="F6022" s="1165" t="s">
        <v>27824</v>
      </c>
      <c r="G6022" s="1170" t="s">
        <v>28040</v>
      </c>
    </row>
    <row r="6023" spans="1:7" ht="15" customHeight="1">
      <c r="A6023" s="1165" t="str">
        <f t="shared" si="588"/>
        <v>PEXP409GRE</v>
      </c>
      <c r="B6023" s="1165">
        <f>IFERROR(INDEX('PE Holds'!$B$15:$AF$554,MATCH(C6023,'PE Holds'!$B$15:$B$552,FALSE),MATCH(D6023,'PE Holds'!$B$15:$AF$15,FALSE)),0)</f>
        <v>0</v>
      </c>
      <c r="C6023" s="1165" t="str">
        <f t="shared" ref="C6023:C6034" si="593">+C6022</f>
        <v>PEXP409</v>
      </c>
      <c r="D6023" s="988" t="str">
        <f>'PE Holds'!$N$15</f>
        <v>Green 
RAL 6002</v>
      </c>
      <c r="E6023" s="1165" t="s">
        <v>27837</v>
      </c>
      <c r="F6023" s="1165" t="s">
        <v>27824</v>
      </c>
      <c r="G6023" s="1170" t="s">
        <v>28040</v>
      </c>
    </row>
    <row r="6024" spans="1:7" ht="15" customHeight="1">
      <c r="A6024" s="1165" t="str">
        <f t="shared" si="588"/>
        <v>PEXP409RED</v>
      </c>
      <c r="B6024" s="1165">
        <f>IFERROR(INDEX('PE Holds'!$B$15:$AF$554,MATCH(C6024,'PE Holds'!$B$15:$B$552,FALSE),MATCH(D6024,'PE Holds'!$B$15:$AF$15,FALSE)),0)</f>
        <v>0</v>
      </c>
      <c r="C6024" s="1165" t="str">
        <f t="shared" si="593"/>
        <v>PEXP409</v>
      </c>
      <c r="D6024" s="988" t="str">
        <f>'PE Holds'!$O$15</f>
        <v>Red 
RAL 3020</v>
      </c>
      <c r="E6024" s="1165" t="s">
        <v>27826</v>
      </c>
      <c r="F6024" s="1165" t="s">
        <v>27824</v>
      </c>
      <c r="G6024" s="1170" t="s">
        <v>28040</v>
      </c>
    </row>
    <row r="6025" spans="1:7" ht="15" customHeight="1">
      <c r="A6025" s="1165" t="str">
        <f t="shared" si="588"/>
        <v>PEXP409BLU</v>
      </c>
      <c r="B6025" s="1165">
        <f>IFERROR(INDEX('PE Holds'!$B$15:$AF$554,MATCH(C6025,'PE Holds'!$B$15:$B$552,FALSE),MATCH(D6025,'PE Holds'!$B$15:$AF$15,FALSE)),0)</f>
        <v>0</v>
      </c>
      <c r="C6025" s="1165" t="str">
        <f t="shared" si="593"/>
        <v>PEXP409</v>
      </c>
      <c r="D6025" s="988" t="str">
        <f>'PE Holds'!$P$15</f>
        <v>Blue 
RAL 5015</v>
      </c>
      <c r="E6025" s="1165" t="s">
        <v>27827</v>
      </c>
      <c r="F6025" s="1165" t="s">
        <v>27824</v>
      </c>
      <c r="G6025" s="1170" t="s">
        <v>28040</v>
      </c>
    </row>
    <row r="6026" spans="1:7" ht="15" customHeight="1">
      <c r="A6026" s="1165" t="str">
        <f t="shared" si="588"/>
        <v>PEXP409GRY</v>
      </c>
      <c r="B6026" s="1165">
        <f>IFERROR(INDEX('PE Holds'!$B$15:$AF$554,MATCH(C6026,'PE Holds'!$B$15:$B$552,FALSE),MATCH(D6026,'PE Holds'!$B$15:$AF$15,FALSE)),0)</f>
        <v>0</v>
      </c>
      <c r="C6026" s="1165" t="str">
        <f t="shared" si="593"/>
        <v>PEXP409</v>
      </c>
      <c r="D6026" s="988" t="str">
        <f>'PE Holds'!$Q$15</f>
        <v>Grey 
RAL 7001</v>
      </c>
      <c r="E6026" s="1165" t="s">
        <v>27828</v>
      </c>
      <c r="F6026" s="1165" t="s">
        <v>27824</v>
      </c>
      <c r="G6026" s="1170" t="s">
        <v>28040</v>
      </c>
    </row>
    <row r="6027" spans="1:7" ht="15" customHeight="1">
      <c r="A6027" s="1165" t="str">
        <f t="shared" si="588"/>
        <v>PEXP409BLK</v>
      </c>
      <c r="B6027" s="1165">
        <f>IFERROR(INDEX('PE Holds'!$B$15:$AF$554,MATCH(C6027,'PE Holds'!$B$15:$B$552,FALSE),MATCH(D6027,'PE Holds'!$B$15:$AF$15,FALSE)),0)</f>
        <v>0</v>
      </c>
      <c r="C6027" s="1165" t="str">
        <f t="shared" si="593"/>
        <v>PEXP409</v>
      </c>
      <c r="D6027" s="988" t="str">
        <f>'PE Holds'!$R$15</f>
        <v>Black 
RAL 9005</v>
      </c>
      <c r="E6027" s="1165" t="s">
        <v>27829</v>
      </c>
      <c r="F6027" s="1165" t="s">
        <v>27824</v>
      </c>
      <c r="G6027" s="1170" t="s">
        <v>28040</v>
      </c>
    </row>
    <row r="6028" spans="1:7" ht="15" customHeight="1">
      <c r="A6028" s="1165" t="str">
        <f t="shared" ref="A6028:A6091" si="594">CONCATENATE(C6028,E6028)</f>
        <v>PEXP409FLO</v>
      </c>
      <c r="B6028" s="1165">
        <f>IFERROR(INDEX('PE Holds'!$B$15:$AF$554,MATCH(C6028,'PE Holds'!$B$15:$B$552,FALSE),MATCH(D6028,'PE Holds'!$B$15:$AF$15,FALSE)),0)</f>
        <v>0</v>
      </c>
      <c r="C6028" s="1165" t="str">
        <f t="shared" si="593"/>
        <v>PEXP409</v>
      </c>
      <c r="D6028" s="988" t="str">
        <f>'PE Holds'!$S$15</f>
        <v>Fluo 
Orange</v>
      </c>
      <c r="E6028" s="1165" t="s">
        <v>27830</v>
      </c>
      <c r="F6028" s="1165" t="s">
        <v>27824</v>
      </c>
      <c r="G6028" s="1170" t="s">
        <v>28040</v>
      </c>
    </row>
    <row r="6029" spans="1:7" ht="15" customHeight="1">
      <c r="A6029" s="1165" t="str">
        <f t="shared" si="594"/>
        <v>PEXP409FLG</v>
      </c>
      <c r="B6029" s="1165">
        <f>IFERROR(INDEX('PE Holds'!$B$15:$AF$554,MATCH(C6029,'PE Holds'!$B$15:$B$552,FALSE),MATCH(D6029,'PE Holds'!$B$15:$AF$15,FALSE)),0)</f>
        <v>0</v>
      </c>
      <c r="C6029" s="1165" t="str">
        <f t="shared" si="593"/>
        <v>PEXP409</v>
      </c>
      <c r="D6029" s="988" t="str">
        <f>'PE Holds'!$T$15</f>
        <v>Fluo 
Green</v>
      </c>
      <c r="E6029" s="1165" t="s">
        <v>27831</v>
      </c>
      <c r="F6029" s="1165" t="s">
        <v>27824</v>
      </c>
      <c r="G6029" s="1170" t="s">
        <v>28040</v>
      </c>
    </row>
    <row r="6030" spans="1:7" ht="15" customHeight="1">
      <c r="A6030" s="1165" t="str">
        <f t="shared" si="594"/>
        <v>PEXP409FLP</v>
      </c>
      <c r="B6030" s="1165">
        <f>IFERROR(INDEX('PE Holds'!$B$15:$AF$554,MATCH(C6030,'PE Holds'!$B$15:$B$552,FALSE),MATCH(D6030,'PE Holds'!$B$15:$AF$15,FALSE)),0)</f>
        <v>0</v>
      </c>
      <c r="C6030" s="1165" t="str">
        <f t="shared" si="593"/>
        <v>PEXP409</v>
      </c>
      <c r="D6030" s="988" t="str">
        <f>'PE Holds'!$U$15</f>
        <v>Fluo 
Pink</v>
      </c>
      <c r="E6030" s="1165" t="s">
        <v>27832</v>
      </c>
      <c r="F6030" s="1165" t="s">
        <v>27824</v>
      </c>
      <c r="G6030" s="1170" t="s">
        <v>28040</v>
      </c>
    </row>
    <row r="6031" spans="1:7" ht="15" customHeight="1">
      <c r="A6031" s="1165" t="str">
        <f t="shared" si="594"/>
        <v>PEXP409FLY</v>
      </c>
      <c r="B6031" s="1165">
        <f>IFERROR(INDEX('PE Holds'!$B$15:$AF$554,MATCH(C6031,'PE Holds'!$B$15:$B$552,FALSE),MATCH(D6031,'PE Holds'!$B$15:$AF$15,FALSE)),0)</f>
        <v>0</v>
      </c>
      <c r="C6031" s="1165" t="str">
        <f t="shared" si="593"/>
        <v>PEXP409</v>
      </c>
      <c r="D6031" s="988" t="str">
        <f>'PE Holds'!$V$15</f>
        <v>Fluo 
Yellow</v>
      </c>
      <c r="E6031" s="1165" t="s">
        <v>28041</v>
      </c>
      <c r="F6031" s="1165" t="s">
        <v>27824</v>
      </c>
      <c r="G6031" s="1170" t="s">
        <v>28040</v>
      </c>
    </row>
    <row r="6032" spans="1:7" ht="15" customHeight="1">
      <c r="A6032" s="1165" t="str">
        <f t="shared" si="594"/>
        <v>PEXP409VIO</v>
      </c>
      <c r="B6032" s="1165">
        <f>IFERROR(INDEX('PE Holds'!$B$15:$AF$554,MATCH(C6032,'PE Holds'!$B$15:$B$552,FALSE),MATCH(D6032,'PE Holds'!$B$15:$AF$15,FALSE)),0)</f>
        <v>0</v>
      </c>
      <c r="C6032" s="1165" t="str">
        <f t="shared" si="593"/>
        <v>PEXP409</v>
      </c>
      <c r="D6032" s="988" t="str">
        <f>'PE Holds'!$W$15</f>
        <v>Violet 
RAL 4008</v>
      </c>
      <c r="E6032" s="1165" t="s">
        <v>27833</v>
      </c>
      <c r="F6032" s="1165" t="s">
        <v>27824</v>
      </c>
      <c r="G6032" s="1170" t="s">
        <v>28040</v>
      </c>
    </row>
    <row r="6033" spans="1:7" ht="15" customHeight="1">
      <c r="A6033" s="1165" t="str">
        <f t="shared" si="594"/>
        <v>PEXP409MIN</v>
      </c>
      <c r="B6033" s="1165">
        <f>IFERROR(INDEX('PE Holds'!$B$15:$AF$554,MATCH(C6033,'PE Holds'!$B$15:$B$552,FALSE),MATCH(D6033,'PE Holds'!$B$15:$AF$15,FALSE)),0)</f>
        <v>0</v>
      </c>
      <c r="C6033" s="1165" t="str">
        <f t="shared" si="593"/>
        <v>PEXP409</v>
      </c>
      <c r="D6033" s="988" t="str">
        <f>'PE Holds'!$X$15</f>
        <v>Mint 
RAL 6027</v>
      </c>
      <c r="E6033" s="1165" t="s">
        <v>27834</v>
      </c>
      <c r="F6033" s="1165" t="s">
        <v>27824</v>
      </c>
      <c r="G6033" s="1170" t="s">
        <v>28040</v>
      </c>
    </row>
    <row r="6034" spans="1:7" ht="15" customHeight="1">
      <c r="A6034" s="1165" t="str">
        <f t="shared" si="594"/>
        <v>PEXP409ORA</v>
      </c>
      <c r="B6034" s="1165">
        <f>IFERROR(INDEX('PE Holds'!$B$15:$AF$554,MATCH(C6034,'PE Holds'!$B$15:$B$552,FALSE),MATCH(D6034,'PE Holds'!$B$15:$AF$15,FALSE)),0)</f>
        <v>0</v>
      </c>
      <c r="C6034" s="1165" t="str">
        <f t="shared" si="593"/>
        <v>PEXP409</v>
      </c>
      <c r="D6034" s="988" t="str">
        <f>'PE Holds'!$Y$15</f>
        <v>Pure Orange</v>
      </c>
      <c r="E6034" s="1165" t="s">
        <v>27836</v>
      </c>
      <c r="F6034" s="1165" t="s">
        <v>27824</v>
      </c>
      <c r="G6034" s="1170" t="s">
        <v>28040</v>
      </c>
    </row>
    <row r="6035" spans="1:7" ht="15" customHeight="1">
      <c r="A6035" s="1165" t="str">
        <f t="shared" si="594"/>
        <v>PEXP410WHI</v>
      </c>
      <c r="B6035" s="1165">
        <f>IFERROR(INDEX('PE Holds'!$B$15:$AF$554,MATCH(C6035,'PE Holds'!$B$15:$B$552,FALSE),MATCH(D6035,'PE Holds'!$B$15:$AF$15,FALSE)),0)</f>
        <v>0</v>
      </c>
      <c r="C6035" s="1165" t="s">
        <v>28251</v>
      </c>
      <c r="D6035" s="1166" t="s">
        <v>28239</v>
      </c>
      <c r="E6035" s="1165" t="s">
        <v>27838</v>
      </c>
      <c r="F6035" s="1165" t="s">
        <v>27824</v>
      </c>
      <c r="G6035" s="1170" t="s">
        <v>28040</v>
      </c>
    </row>
    <row r="6036" spans="1:7" ht="15" customHeight="1">
      <c r="A6036" s="1165" t="str">
        <f t="shared" si="594"/>
        <v>PEXP410YEL</v>
      </c>
      <c r="B6036" s="1165">
        <f>IFERROR(INDEX('PE Holds'!$B$15:$AF$554,MATCH(C6036,'PE Holds'!$B$15:$B$552,FALSE),MATCH(D6036,'PE Holds'!$B$15:$AF$15,FALSE)),0)</f>
        <v>0</v>
      </c>
      <c r="C6036" s="1165" t="str">
        <f>+C6035</f>
        <v>PEXP410</v>
      </c>
      <c r="D6036" s="988" t="str">
        <f>'PE Holds'!$M$15</f>
        <v>Yellow 
RAL 1026</v>
      </c>
      <c r="E6036" s="1165" t="s">
        <v>27823</v>
      </c>
      <c r="F6036" s="1165" t="s">
        <v>27824</v>
      </c>
      <c r="G6036" s="1170" t="s">
        <v>28040</v>
      </c>
    </row>
    <row r="6037" spans="1:7" ht="15" customHeight="1">
      <c r="A6037" s="1165" t="str">
        <f t="shared" si="594"/>
        <v>PEXP410GRE</v>
      </c>
      <c r="B6037" s="1165">
        <f>IFERROR(INDEX('PE Holds'!$B$15:$AF$554,MATCH(C6037,'PE Holds'!$B$15:$B$552,FALSE),MATCH(D6037,'PE Holds'!$B$15:$AF$15,FALSE)),0)</f>
        <v>0</v>
      </c>
      <c r="C6037" s="1165" t="str">
        <f t="shared" ref="C6037:C6048" si="595">+C6036</f>
        <v>PEXP410</v>
      </c>
      <c r="D6037" s="988" t="str">
        <f>'PE Holds'!$N$15</f>
        <v>Green 
RAL 6002</v>
      </c>
      <c r="E6037" s="1165" t="s">
        <v>27837</v>
      </c>
      <c r="F6037" s="1165" t="s">
        <v>27824</v>
      </c>
      <c r="G6037" s="1170" t="s">
        <v>28040</v>
      </c>
    </row>
    <row r="6038" spans="1:7" ht="15" customHeight="1">
      <c r="A6038" s="1165" t="str">
        <f t="shared" si="594"/>
        <v>PEXP410RED</v>
      </c>
      <c r="B6038" s="1165">
        <f>IFERROR(INDEX('PE Holds'!$B$15:$AF$554,MATCH(C6038,'PE Holds'!$B$15:$B$552,FALSE),MATCH(D6038,'PE Holds'!$B$15:$AF$15,FALSE)),0)</f>
        <v>0</v>
      </c>
      <c r="C6038" s="1165" t="str">
        <f t="shared" si="595"/>
        <v>PEXP410</v>
      </c>
      <c r="D6038" s="988" t="str">
        <f>'PE Holds'!$O$15</f>
        <v>Red 
RAL 3020</v>
      </c>
      <c r="E6038" s="1165" t="s">
        <v>27826</v>
      </c>
      <c r="F6038" s="1165" t="s">
        <v>27824</v>
      </c>
      <c r="G6038" s="1170" t="s">
        <v>28040</v>
      </c>
    </row>
    <row r="6039" spans="1:7" ht="15" customHeight="1">
      <c r="A6039" s="1165" t="str">
        <f t="shared" si="594"/>
        <v>PEXP410BLU</v>
      </c>
      <c r="B6039" s="1165">
        <f>IFERROR(INDEX('PE Holds'!$B$15:$AF$554,MATCH(C6039,'PE Holds'!$B$15:$B$552,FALSE),MATCH(D6039,'PE Holds'!$B$15:$AF$15,FALSE)),0)</f>
        <v>0</v>
      </c>
      <c r="C6039" s="1165" t="str">
        <f t="shared" si="595"/>
        <v>PEXP410</v>
      </c>
      <c r="D6039" s="988" t="str">
        <f>'PE Holds'!$P$15</f>
        <v>Blue 
RAL 5015</v>
      </c>
      <c r="E6039" s="1165" t="s">
        <v>27827</v>
      </c>
      <c r="F6039" s="1165" t="s">
        <v>27824</v>
      </c>
      <c r="G6039" s="1170" t="s">
        <v>28040</v>
      </c>
    </row>
    <row r="6040" spans="1:7" ht="15" customHeight="1">
      <c r="A6040" s="1165" t="str">
        <f t="shared" si="594"/>
        <v>PEXP410GRY</v>
      </c>
      <c r="B6040" s="1165">
        <f>IFERROR(INDEX('PE Holds'!$B$15:$AF$554,MATCH(C6040,'PE Holds'!$B$15:$B$552,FALSE),MATCH(D6040,'PE Holds'!$B$15:$AF$15,FALSE)),0)</f>
        <v>0</v>
      </c>
      <c r="C6040" s="1165" t="str">
        <f t="shared" si="595"/>
        <v>PEXP410</v>
      </c>
      <c r="D6040" s="988" t="str">
        <f>'PE Holds'!$Q$15</f>
        <v>Grey 
RAL 7001</v>
      </c>
      <c r="E6040" s="1165" t="s">
        <v>27828</v>
      </c>
      <c r="F6040" s="1165" t="s">
        <v>27824</v>
      </c>
      <c r="G6040" s="1170" t="s">
        <v>28040</v>
      </c>
    </row>
    <row r="6041" spans="1:7" ht="15" customHeight="1">
      <c r="A6041" s="1165" t="str">
        <f t="shared" si="594"/>
        <v>PEXP410BLK</v>
      </c>
      <c r="B6041" s="1165">
        <f>IFERROR(INDEX('PE Holds'!$B$15:$AF$554,MATCH(C6041,'PE Holds'!$B$15:$B$552,FALSE),MATCH(D6041,'PE Holds'!$B$15:$AF$15,FALSE)),0)</f>
        <v>0</v>
      </c>
      <c r="C6041" s="1165" t="str">
        <f t="shared" si="595"/>
        <v>PEXP410</v>
      </c>
      <c r="D6041" s="988" t="str">
        <f>'PE Holds'!$R$15</f>
        <v>Black 
RAL 9005</v>
      </c>
      <c r="E6041" s="1165" t="s">
        <v>27829</v>
      </c>
      <c r="F6041" s="1165" t="s">
        <v>27824</v>
      </c>
      <c r="G6041" s="1170" t="s">
        <v>28040</v>
      </c>
    </row>
    <row r="6042" spans="1:7" ht="15" customHeight="1">
      <c r="A6042" s="1165" t="str">
        <f t="shared" si="594"/>
        <v>PEXP410FLO</v>
      </c>
      <c r="B6042" s="1165">
        <f>IFERROR(INDEX('PE Holds'!$B$15:$AF$554,MATCH(C6042,'PE Holds'!$B$15:$B$552,FALSE),MATCH(D6042,'PE Holds'!$B$15:$AF$15,FALSE)),0)</f>
        <v>0</v>
      </c>
      <c r="C6042" s="1165" t="str">
        <f t="shared" si="595"/>
        <v>PEXP410</v>
      </c>
      <c r="D6042" s="988" t="str">
        <f>'PE Holds'!$S$15</f>
        <v>Fluo 
Orange</v>
      </c>
      <c r="E6042" s="1165" t="s">
        <v>27830</v>
      </c>
      <c r="F6042" s="1165" t="s">
        <v>27824</v>
      </c>
      <c r="G6042" s="1170" t="s">
        <v>28040</v>
      </c>
    </row>
    <row r="6043" spans="1:7" ht="15" customHeight="1">
      <c r="A6043" s="1165" t="str">
        <f t="shared" si="594"/>
        <v>PEXP410FLG</v>
      </c>
      <c r="B6043" s="1165">
        <f>IFERROR(INDEX('PE Holds'!$B$15:$AF$554,MATCH(C6043,'PE Holds'!$B$15:$B$552,FALSE),MATCH(D6043,'PE Holds'!$B$15:$AF$15,FALSE)),0)</f>
        <v>0</v>
      </c>
      <c r="C6043" s="1165" t="str">
        <f t="shared" si="595"/>
        <v>PEXP410</v>
      </c>
      <c r="D6043" s="988" t="str">
        <f>'PE Holds'!$T$15</f>
        <v>Fluo 
Green</v>
      </c>
      <c r="E6043" s="1165" t="s">
        <v>27831</v>
      </c>
      <c r="F6043" s="1165" t="s">
        <v>27824</v>
      </c>
      <c r="G6043" s="1170" t="s">
        <v>28040</v>
      </c>
    </row>
    <row r="6044" spans="1:7" ht="15" customHeight="1">
      <c r="A6044" s="1165" t="str">
        <f t="shared" si="594"/>
        <v>PEXP410FLP</v>
      </c>
      <c r="B6044" s="1165">
        <f>IFERROR(INDEX('PE Holds'!$B$15:$AF$554,MATCH(C6044,'PE Holds'!$B$15:$B$552,FALSE),MATCH(D6044,'PE Holds'!$B$15:$AF$15,FALSE)),0)</f>
        <v>0</v>
      </c>
      <c r="C6044" s="1165" t="str">
        <f t="shared" si="595"/>
        <v>PEXP410</v>
      </c>
      <c r="D6044" s="988" t="str">
        <f>'PE Holds'!$U$15</f>
        <v>Fluo 
Pink</v>
      </c>
      <c r="E6044" s="1165" t="s">
        <v>27832</v>
      </c>
      <c r="F6044" s="1165" t="s">
        <v>27824</v>
      </c>
      <c r="G6044" s="1170" t="s">
        <v>28040</v>
      </c>
    </row>
    <row r="6045" spans="1:7" ht="15" customHeight="1">
      <c r="A6045" s="1165" t="str">
        <f t="shared" si="594"/>
        <v>PEXP410FLY</v>
      </c>
      <c r="B6045" s="1165">
        <f>IFERROR(INDEX('PE Holds'!$B$15:$AF$554,MATCH(C6045,'PE Holds'!$B$15:$B$552,FALSE),MATCH(D6045,'PE Holds'!$B$15:$AF$15,FALSE)),0)</f>
        <v>0</v>
      </c>
      <c r="C6045" s="1165" t="str">
        <f t="shared" si="595"/>
        <v>PEXP410</v>
      </c>
      <c r="D6045" s="988" t="str">
        <f>'PE Holds'!$V$15</f>
        <v>Fluo 
Yellow</v>
      </c>
      <c r="E6045" s="1165" t="s">
        <v>28041</v>
      </c>
      <c r="F6045" s="1165" t="s">
        <v>27824</v>
      </c>
      <c r="G6045" s="1170" t="s">
        <v>28040</v>
      </c>
    </row>
    <row r="6046" spans="1:7" ht="15" customHeight="1">
      <c r="A6046" s="1165" t="str">
        <f t="shared" si="594"/>
        <v>PEXP410VIO</v>
      </c>
      <c r="B6046" s="1165">
        <f>IFERROR(INDEX('PE Holds'!$B$15:$AF$554,MATCH(C6046,'PE Holds'!$B$15:$B$552,FALSE),MATCH(D6046,'PE Holds'!$B$15:$AF$15,FALSE)),0)</f>
        <v>0</v>
      </c>
      <c r="C6046" s="1165" t="str">
        <f t="shared" si="595"/>
        <v>PEXP410</v>
      </c>
      <c r="D6046" s="988" t="str">
        <f>'PE Holds'!$W$15</f>
        <v>Violet 
RAL 4008</v>
      </c>
      <c r="E6046" s="1165" t="s">
        <v>27833</v>
      </c>
      <c r="F6046" s="1165" t="s">
        <v>27824</v>
      </c>
      <c r="G6046" s="1170" t="s">
        <v>28040</v>
      </c>
    </row>
    <row r="6047" spans="1:7" ht="15" customHeight="1">
      <c r="A6047" s="1165" t="str">
        <f t="shared" si="594"/>
        <v>PEXP410MIN</v>
      </c>
      <c r="B6047" s="1165">
        <f>IFERROR(INDEX('PE Holds'!$B$15:$AF$554,MATCH(C6047,'PE Holds'!$B$15:$B$552,FALSE),MATCH(D6047,'PE Holds'!$B$15:$AF$15,FALSE)),0)</f>
        <v>0</v>
      </c>
      <c r="C6047" s="1165" t="str">
        <f t="shared" si="595"/>
        <v>PEXP410</v>
      </c>
      <c r="D6047" s="988" t="str">
        <f>'PE Holds'!$X$15</f>
        <v>Mint 
RAL 6027</v>
      </c>
      <c r="E6047" s="1165" t="s">
        <v>27834</v>
      </c>
      <c r="F6047" s="1165" t="s">
        <v>27824</v>
      </c>
      <c r="G6047" s="1170" t="s">
        <v>28040</v>
      </c>
    </row>
    <row r="6048" spans="1:7" ht="15" customHeight="1">
      <c r="A6048" s="1165" t="str">
        <f t="shared" si="594"/>
        <v>PEXP410ORA</v>
      </c>
      <c r="B6048" s="1165">
        <f>IFERROR(INDEX('PE Holds'!$B$15:$AF$554,MATCH(C6048,'PE Holds'!$B$15:$B$552,FALSE),MATCH(D6048,'PE Holds'!$B$15:$AF$15,FALSE)),0)</f>
        <v>0</v>
      </c>
      <c r="C6048" s="1165" t="str">
        <f t="shared" si="595"/>
        <v>PEXP410</v>
      </c>
      <c r="D6048" s="988" t="str">
        <f>'PE Holds'!$Y$15</f>
        <v>Pure Orange</v>
      </c>
      <c r="E6048" s="1165" t="s">
        <v>27836</v>
      </c>
      <c r="F6048" s="1165" t="s">
        <v>27824</v>
      </c>
      <c r="G6048" s="1170" t="s">
        <v>28040</v>
      </c>
    </row>
    <row r="6049" spans="1:7" ht="15" customHeight="1">
      <c r="A6049" s="1165" t="str">
        <f t="shared" si="594"/>
        <v>PEXP411WHI</v>
      </c>
      <c r="B6049" s="1165">
        <f>IFERROR(INDEX('PE Holds'!$B$15:$AF$554,MATCH(C6049,'PE Holds'!$B$15:$B$552,FALSE),MATCH(D6049,'PE Holds'!$B$15:$AF$15,FALSE)),0)</f>
        <v>0</v>
      </c>
      <c r="C6049" s="1165" t="s">
        <v>28252</v>
      </c>
      <c r="D6049" s="1166" t="s">
        <v>28239</v>
      </c>
      <c r="E6049" s="1165" t="s">
        <v>27838</v>
      </c>
      <c r="F6049" s="1165" t="s">
        <v>27824</v>
      </c>
      <c r="G6049" s="1170" t="s">
        <v>28040</v>
      </c>
    </row>
    <row r="6050" spans="1:7" ht="15" customHeight="1">
      <c r="A6050" s="1165" t="str">
        <f t="shared" si="594"/>
        <v>PEXP411YEL</v>
      </c>
      <c r="B6050" s="1165">
        <f>IFERROR(INDEX('PE Holds'!$B$15:$AF$554,MATCH(C6050,'PE Holds'!$B$15:$B$552,FALSE),MATCH(D6050,'PE Holds'!$B$15:$AF$15,FALSE)),0)</f>
        <v>0</v>
      </c>
      <c r="C6050" s="1165" t="str">
        <f>+C6049</f>
        <v>PEXP411</v>
      </c>
      <c r="D6050" s="988" t="str">
        <f>'PE Holds'!$M$15</f>
        <v>Yellow 
RAL 1026</v>
      </c>
      <c r="E6050" s="1165" t="s">
        <v>27823</v>
      </c>
      <c r="F6050" s="1165" t="s">
        <v>27824</v>
      </c>
      <c r="G6050" s="1170" t="s">
        <v>28040</v>
      </c>
    </row>
    <row r="6051" spans="1:7" ht="15" customHeight="1">
      <c r="A6051" s="1165" t="str">
        <f t="shared" si="594"/>
        <v>PEXP411GRE</v>
      </c>
      <c r="B6051" s="1165">
        <f>IFERROR(INDEX('PE Holds'!$B$15:$AF$554,MATCH(C6051,'PE Holds'!$B$15:$B$552,FALSE),MATCH(D6051,'PE Holds'!$B$15:$AF$15,FALSE)),0)</f>
        <v>0</v>
      </c>
      <c r="C6051" s="1165" t="str">
        <f t="shared" ref="C6051:C6062" si="596">+C6050</f>
        <v>PEXP411</v>
      </c>
      <c r="D6051" s="988" t="str">
        <f>'PE Holds'!$N$15</f>
        <v>Green 
RAL 6002</v>
      </c>
      <c r="E6051" s="1165" t="s">
        <v>27837</v>
      </c>
      <c r="F6051" s="1165" t="s">
        <v>27824</v>
      </c>
      <c r="G6051" s="1170" t="s">
        <v>28040</v>
      </c>
    </row>
    <row r="6052" spans="1:7" ht="15" customHeight="1">
      <c r="A6052" s="1165" t="str">
        <f t="shared" si="594"/>
        <v>PEXP411RED</v>
      </c>
      <c r="B6052" s="1165">
        <f>IFERROR(INDEX('PE Holds'!$B$15:$AF$554,MATCH(C6052,'PE Holds'!$B$15:$B$552,FALSE),MATCH(D6052,'PE Holds'!$B$15:$AF$15,FALSE)),0)</f>
        <v>0</v>
      </c>
      <c r="C6052" s="1165" t="str">
        <f t="shared" si="596"/>
        <v>PEXP411</v>
      </c>
      <c r="D6052" s="988" t="str">
        <f>'PE Holds'!$O$15</f>
        <v>Red 
RAL 3020</v>
      </c>
      <c r="E6052" s="1165" t="s">
        <v>27826</v>
      </c>
      <c r="F6052" s="1165" t="s">
        <v>27824</v>
      </c>
      <c r="G6052" s="1170" t="s">
        <v>28040</v>
      </c>
    </row>
    <row r="6053" spans="1:7" ht="15" customHeight="1">
      <c r="A6053" s="1165" t="str">
        <f t="shared" si="594"/>
        <v>PEXP411BLU</v>
      </c>
      <c r="B6053" s="1165">
        <f>IFERROR(INDEX('PE Holds'!$B$15:$AF$554,MATCH(C6053,'PE Holds'!$B$15:$B$552,FALSE),MATCH(D6053,'PE Holds'!$B$15:$AF$15,FALSE)),0)</f>
        <v>0</v>
      </c>
      <c r="C6053" s="1165" t="str">
        <f t="shared" si="596"/>
        <v>PEXP411</v>
      </c>
      <c r="D6053" s="988" t="str">
        <f>'PE Holds'!$P$15</f>
        <v>Blue 
RAL 5015</v>
      </c>
      <c r="E6053" s="1165" t="s">
        <v>27827</v>
      </c>
      <c r="F6053" s="1165" t="s">
        <v>27824</v>
      </c>
      <c r="G6053" s="1170" t="s">
        <v>28040</v>
      </c>
    </row>
    <row r="6054" spans="1:7" ht="15" customHeight="1">
      <c r="A6054" s="1165" t="str">
        <f t="shared" si="594"/>
        <v>PEXP411GRY</v>
      </c>
      <c r="B6054" s="1165">
        <f>IFERROR(INDEX('PE Holds'!$B$15:$AF$554,MATCH(C6054,'PE Holds'!$B$15:$B$552,FALSE),MATCH(D6054,'PE Holds'!$B$15:$AF$15,FALSE)),0)</f>
        <v>0</v>
      </c>
      <c r="C6054" s="1165" t="str">
        <f t="shared" si="596"/>
        <v>PEXP411</v>
      </c>
      <c r="D6054" s="988" t="str">
        <f>'PE Holds'!$Q$15</f>
        <v>Grey 
RAL 7001</v>
      </c>
      <c r="E6054" s="1165" t="s">
        <v>27828</v>
      </c>
      <c r="F6054" s="1165" t="s">
        <v>27824</v>
      </c>
      <c r="G6054" s="1170" t="s">
        <v>28040</v>
      </c>
    </row>
    <row r="6055" spans="1:7" ht="15" customHeight="1">
      <c r="A6055" s="1165" t="str">
        <f t="shared" si="594"/>
        <v>PEXP411BLK</v>
      </c>
      <c r="B6055" s="1165">
        <f>IFERROR(INDEX('PE Holds'!$B$15:$AF$554,MATCH(C6055,'PE Holds'!$B$15:$B$552,FALSE),MATCH(D6055,'PE Holds'!$B$15:$AF$15,FALSE)),0)</f>
        <v>0</v>
      </c>
      <c r="C6055" s="1165" t="str">
        <f t="shared" si="596"/>
        <v>PEXP411</v>
      </c>
      <c r="D6055" s="988" t="str">
        <f>'PE Holds'!$R$15</f>
        <v>Black 
RAL 9005</v>
      </c>
      <c r="E6055" s="1165" t="s">
        <v>27829</v>
      </c>
      <c r="F6055" s="1165" t="s">
        <v>27824</v>
      </c>
      <c r="G6055" s="1170" t="s">
        <v>28040</v>
      </c>
    </row>
    <row r="6056" spans="1:7" ht="15" customHeight="1">
      <c r="A6056" s="1165" t="str">
        <f t="shared" si="594"/>
        <v>PEXP411FLO</v>
      </c>
      <c r="B6056" s="1165">
        <f>IFERROR(INDEX('PE Holds'!$B$15:$AF$554,MATCH(C6056,'PE Holds'!$B$15:$B$552,FALSE),MATCH(D6056,'PE Holds'!$B$15:$AF$15,FALSE)),0)</f>
        <v>0</v>
      </c>
      <c r="C6056" s="1165" t="str">
        <f t="shared" si="596"/>
        <v>PEXP411</v>
      </c>
      <c r="D6056" s="988" t="str">
        <f>'PE Holds'!$S$15</f>
        <v>Fluo 
Orange</v>
      </c>
      <c r="E6056" s="1165" t="s">
        <v>27830</v>
      </c>
      <c r="F6056" s="1165" t="s">
        <v>27824</v>
      </c>
      <c r="G6056" s="1170" t="s">
        <v>28040</v>
      </c>
    </row>
    <row r="6057" spans="1:7" ht="15" customHeight="1">
      <c r="A6057" s="1165" t="str">
        <f t="shared" si="594"/>
        <v>PEXP411FLG</v>
      </c>
      <c r="B6057" s="1165">
        <f>IFERROR(INDEX('PE Holds'!$B$15:$AF$554,MATCH(C6057,'PE Holds'!$B$15:$B$552,FALSE),MATCH(D6057,'PE Holds'!$B$15:$AF$15,FALSE)),0)</f>
        <v>0</v>
      </c>
      <c r="C6057" s="1165" t="str">
        <f t="shared" si="596"/>
        <v>PEXP411</v>
      </c>
      <c r="D6057" s="988" t="str">
        <f>'PE Holds'!$T$15</f>
        <v>Fluo 
Green</v>
      </c>
      <c r="E6057" s="1165" t="s">
        <v>27831</v>
      </c>
      <c r="F6057" s="1165" t="s">
        <v>27824</v>
      </c>
      <c r="G6057" s="1170" t="s">
        <v>28040</v>
      </c>
    </row>
    <row r="6058" spans="1:7" ht="15" customHeight="1">
      <c r="A6058" s="1165" t="str">
        <f t="shared" si="594"/>
        <v>PEXP411FLP</v>
      </c>
      <c r="B6058" s="1165">
        <f>IFERROR(INDEX('PE Holds'!$B$15:$AF$554,MATCH(C6058,'PE Holds'!$B$15:$B$552,FALSE),MATCH(D6058,'PE Holds'!$B$15:$AF$15,FALSE)),0)</f>
        <v>0</v>
      </c>
      <c r="C6058" s="1165" t="str">
        <f t="shared" si="596"/>
        <v>PEXP411</v>
      </c>
      <c r="D6058" s="988" t="str">
        <f>'PE Holds'!$U$15</f>
        <v>Fluo 
Pink</v>
      </c>
      <c r="E6058" s="1165" t="s">
        <v>27832</v>
      </c>
      <c r="F6058" s="1165" t="s">
        <v>27824</v>
      </c>
      <c r="G6058" s="1170" t="s">
        <v>28040</v>
      </c>
    </row>
    <row r="6059" spans="1:7" ht="15" customHeight="1">
      <c r="A6059" s="1165" t="str">
        <f t="shared" si="594"/>
        <v>PEXP411FLY</v>
      </c>
      <c r="B6059" s="1165">
        <f>IFERROR(INDEX('PE Holds'!$B$15:$AF$554,MATCH(C6059,'PE Holds'!$B$15:$B$552,FALSE),MATCH(D6059,'PE Holds'!$B$15:$AF$15,FALSE)),0)</f>
        <v>0</v>
      </c>
      <c r="C6059" s="1165" t="str">
        <f t="shared" si="596"/>
        <v>PEXP411</v>
      </c>
      <c r="D6059" s="988" t="str">
        <f>'PE Holds'!$V$15</f>
        <v>Fluo 
Yellow</v>
      </c>
      <c r="E6059" s="1165" t="s">
        <v>28041</v>
      </c>
      <c r="F6059" s="1165" t="s">
        <v>27824</v>
      </c>
      <c r="G6059" s="1170" t="s">
        <v>28040</v>
      </c>
    </row>
    <row r="6060" spans="1:7" ht="15" customHeight="1">
      <c r="A6060" s="1165" t="str">
        <f t="shared" si="594"/>
        <v>PEXP411VIO</v>
      </c>
      <c r="B6060" s="1165">
        <f>IFERROR(INDEX('PE Holds'!$B$15:$AF$554,MATCH(C6060,'PE Holds'!$B$15:$B$552,FALSE),MATCH(D6060,'PE Holds'!$B$15:$AF$15,FALSE)),0)</f>
        <v>0</v>
      </c>
      <c r="C6060" s="1165" t="str">
        <f t="shared" si="596"/>
        <v>PEXP411</v>
      </c>
      <c r="D6060" s="988" t="str">
        <f>'PE Holds'!$W$15</f>
        <v>Violet 
RAL 4008</v>
      </c>
      <c r="E6060" s="1165" t="s">
        <v>27833</v>
      </c>
      <c r="F6060" s="1165" t="s">
        <v>27824</v>
      </c>
      <c r="G6060" s="1170" t="s">
        <v>28040</v>
      </c>
    </row>
    <row r="6061" spans="1:7" ht="15" customHeight="1">
      <c r="A6061" s="1165" t="str">
        <f t="shared" si="594"/>
        <v>PEXP411MIN</v>
      </c>
      <c r="B6061" s="1165">
        <f>IFERROR(INDEX('PE Holds'!$B$15:$AF$554,MATCH(C6061,'PE Holds'!$B$15:$B$552,FALSE),MATCH(D6061,'PE Holds'!$B$15:$AF$15,FALSE)),0)</f>
        <v>0</v>
      </c>
      <c r="C6061" s="1165" t="str">
        <f t="shared" si="596"/>
        <v>PEXP411</v>
      </c>
      <c r="D6061" s="988" t="str">
        <f>'PE Holds'!$X$15</f>
        <v>Mint 
RAL 6027</v>
      </c>
      <c r="E6061" s="1165" t="s">
        <v>27834</v>
      </c>
      <c r="F6061" s="1165" t="s">
        <v>27824</v>
      </c>
      <c r="G6061" s="1170" t="s">
        <v>28040</v>
      </c>
    </row>
    <row r="6062" spans="1:7" ht="15" customHeight="1">
      <c r="A6062" s="1165" t="str">
        <f t="shared" si="594"/>
        <v>PEXP411ORA</v>
      </c>
      <c r="B6062" s="1165">
        <f>IFERROR(INDEX('PE Holds'!$B$15:$AF$554,MATCH(C6062,'PE Holds'!$B$15:$B$552,FALSE),MATCH(D6062,'PE Holds'!$B$15:$AF$15,FALSE)),0)</f>
        <v>0</v>
      </c>
      <c r="C6062" s="1165" t="str">
        <f t="shared" si="596"/>
        <v>PEXP411</v>
      </c>
      <c r="D6062" s="988" t="str">
        <f>'PE Holds'!$Y$15</f>
        <v>Pure Orange</v>
      </c>
      <c r="E6062" s="1165" t="s">
        <v>27836</v>
      </c>
      <c r="F6062" s="1165" t="s">
        <v>27824</v>
      </c>
      <c r="G6062" s="1170" t="s">
        <v>28040</v>
      </c>
    </row>
    <row r="6063" spans="1:7" ht="15" customHeight="1">
      <c r="A6063" s="1165" t="str">
        <f t="shared" si="594"/>
        <v>PEXP412WHI</v>
      </c>
      <c r="B6063" s="1165">
        <f>IFERROR(INDEX('PE Holds'!$B$15:$AF$554,MATCH(C6063,'PE Holds'!$B$15:$B$552,FALSE),MATCH(D6063,'PE Holds'!$B$15:$AF$15,FALSE)),0)</f>
        <v>0</v>
      </c>
      <c r="C6063" s="1165" t="s">
        <v>28253</v>
      </c>
      <c r="D6063" s="1166" t="s">
        <v>28239</v>
      </c>
      <c r="E6063" s="1165" t="s">
        <v>27838</v>
      </c>
      <c r="F6063" s="1165" t="s">
        <v>27824</v>
      </c>
      <c r="G6063" s="1170" t="s">
        <v>28040</v>
      </c>
    </row>
    <row r="6064" spans="1:7" ht="15" customHeight="1">
      <c r="A6064" s="1165" t="str">
        <f t="shared" si="594"/>
        <v>PEXP412YEL</v>
      </c>
      <c r="B6064" s="1165">
        <f>IFERROR(INDEX('PE Holds'!$B$15:$AF$554,MATCH(C6064,'PE Holds'!$B$15:$B$552,FALSE),MATCH(D6064,'PE Holds'!$B$15:$AF$15,FALSE)),0)</f>
        <v>0</v>
      </c>
      <c r="C6064" s="1165" t="str">
        <f>+C6063</f>
        <v>PEXP412</v>
      </c>
      <c r="D6064" s="988" t="str">
        <f>'PE Holds'!$M$15</f>
        <v>Yellow 
RAL 1026</v>
      </c>
      <c r="E6064" s="1165" t="s">
        <v>27823</v>
      </c>
      <c r="F6064" s="1165" t="s">
        <v>27824</v>
      </c>
      <c r="G6064" s="1170" t="s">
        <v>28040</v>
      </c>
    </row>
    <row r="6065" spans="1:7" ht="15" customHeight="1">
      <c r="A6065" s="1165" t="str">
        <f t="shared" si="594"/>
        <v>PEXP412GRE</v>
      </c>
      <c r="B6065" s="1165">
        <f>IFERROR(INDEX('PE Holds'!$B$15:$AF$554,MATCH(C6065,'PE Holds'!$B$15:$B$552,FALSE),MATCH(D6065,'PE Holds'!$B$15:$AF$15,FALSE)),0)</f>
        <v>0</v>
      </c>
      <c r="C6065" s="1165" t="str">
        <f t="shared" ref="C6065:C6076" si="597">+C6064</f>
        <v>PEXP412</v>
      </c>
      <c r="D6065" s="988" t="str">
        <f>'PE Holds'!$N$15</f>
        <v>Green 
RAL 6002</v>
      </c>
      <c r="E6065" s="1165" t="s">
        <v>27837</v>
      </c>
      <c r="F6065" s="1165" t="s">
        <v>27824</v>
      </c>
      <c r="G6065" s="1170" t="s">
        <v>28040</v>
      </c>
    </row>
    <row r="6066" spans="1:7" ht="15" customHeight="1">
      <c r="A6066" s="1165" t="str">
        <f t="shared" si="594"/>
        <v>PEXP412RED</v>
      </c>
      <c r="B6066" s="1165">
        <f>IFERROR(INDEX('PE Holds'!$B$15:$AF$554,MATCH(C6066,'PE Holds'!$B$15:$B$552,FALSE),MATCH(D6066,'PE Holds'!$B$15:$AF$15,FALSE)),0)</f>
        <v>0</v>
      </c>
      <c r="C6066" s="1165" t="str">
        <f t="shared" si="597"/>
        <v>PEXP412</v>
      </c>
      <c r="D6066" s="988" t="str">
        <f>'PE Holds'!$O$15</f>
        <v>Red 
RAL 3020</v>
      </c>
      <c r="E6066" s="1165" t="s">
        <v>27826</v>
      </c>
      <c r="F6066" s="1165" t="s">
        <v>27824</v>
      </c>
      <c r="G6066" s="1170" t="s">
        <v>28040</v>
      </c>
    </row>
    <row r="6067" spans="1:7" ht="15" customHeight="1">
      <c r="A6067" s="1165" t="str">
        <f t="shared" si="594"/>
        <v>PEXP412BLU</v>
      </c>
      <c r="B6067" s="1165">
        <f>IFERROR(INDEX('PE Holds'!$B$15:$AF$554,MATCH(C6067,'PE Holds'!$B$15:$B$552,FALSE),MATCH(D6067,'PE Holds'!$B$15:$AF$15,FALSE)),0)</f>
        <v>0</v>
      </c>
      <c r="C6067" s="1165" t="str">
        <f t="shared" si="597"/>
        <v>PEXP412</v>
      </c>
      <c r="D6067" s="988" t="str">
        <f>'PE Holds'!$P$15</f>
        <v>Blue 
RAL 5015</v>
      </c>
      <c r="E6067" s="1165" t="s">
        <v>27827</v>
      </c>
      <c r="F6067" s="1165" t="s">
        <v>27824</v>
      </c>
      <c r="G6067" s="1170" t="s">
        <v>28040</v>
      </c>
    </row>
    <row r="6068" spans="1:7" ht="15" customHeight="1">
      <c r="A6068" s="1165" t="str">
        <f t="shared" si="594"/>
        <v>PEXP412GRY</v>
      </c>
      <c r="B6068" s="1165">
        <f>IFERROR(INDEX('PE Holds'!$B$15:$AF$554,MATCH(C6068,'PE Holds'!$B$15:$B$552,FALSE),MATCH(D6068,'PE Holds'!$B$15:$AF$15,FALSE)),0)</f>
        <v>0</v>
      </c>
      <c r="C6068" s="1165" t="str">
        <f t="shared" si="597"/>
        <v>PEXP412</v>
      </c>
      <c r="D6068" s="988" t="str">
        <f>'PE Holds'!$Q$15</f>
        <v>Grey 
RAL 7001</v>
      </c>
      <c r="E6068" s="1165" t="s">
        <v>27828</v>
      </c>
      <c r="F6068" s="1165" t="s">
        <v>27824</v>
      </c>
      <c r="G6068" s="1170" t="s">
        <v>28040</v>
      </c>
    </row>
    <row r="6069" spans="1:7" ht="15" customHeight="1">
      <c r="A6069" s="1165" t="str">
        <f t="shared" si="594"/>
        <v>PEXP412BLK</v>
      </c>
      <c r="B6069" s="1165">
        <f>IFERROR(INDEX('PE Holds'!$B$15:$AF$554,MATCH(C6069,'PE Holds'!$B$15:$B$552,FALSE),MATCH(D6069,'PE Holds'!$B$15:$AF$15,FALSE)),0)</f>
        <v>0</v>
      </c>
      <c r="C6069" s="1165" t="str">
        <f t="shared" si="597"/>
        <v>PEXP412</v>
      </c>
      <c r="D6069" s="988" t="str">
        <f>'PE Holds'!$R$15</f>
        <v>Black 
RAL 9005</v>
      </c>
      <c r="E6069" s="1165" t="s">
        <v>27829</v>
      </c>
      <c r="F6069" s="1165" t="s">
        <v>27824</v>
      </c>
      <c r="G6069" s="1170" t="s">
        <v>28040</v>
      </c>
    </row>
    <row r="6070" spans="1:7" ht="15" customHeight="1">
      <c r="A6070" s="1165" t="str">
        <f t="shared" si="594"/>
        <v>PEXP412FLO</v>
      </c>
      <c r="B6070" s="1165">
        <f>IFERROR(INDEX('PE Holds'!$B$15:$AF$554,MATCH(C6070,'PE Holds'!$B$15:$B$552,FALSE),MATCH(D6070,'PE Holds'!$B$15:$AF$15,FALSE)),0)</f>
        <v>0</v>
      </c>
      <c r="C6070" s="1165" t="str">
        <f t="shared" si="597"/>
        <v>PEXP412</v>
      </c>
      <c r="D6070" s="988" t="str">
        <f>'PE Holds'!$S$15</f>
        <v>Fluo 
Orange</v>
      </c>
      <c r="E6070" s="1165" t="s">
        <v>27830</v>
      </c>
      <c r="F6070" s="1165" t="s">
        <v>27824</v>
      </c>
      <c r="G6070" s="1170" t="s">
        <v>28040</v>
      </c>
    </row>
    <row r="6071" spans="1:7" ht="15" customHeight="1">
      <c r="A6071" s="1165" t="str">
        <f t="shared" si="594"/>
        <v>PEXP412FLG</v>
      </c>
      <c r="B6071" s="1165">
        <f>IFERROR(INDEX('PE Holds'!$B$15:$AF$554,MATCH(C6071,'PE Holds'!$B$15:$B$552,FALSE),MATCH(D6071,'PE Holds'!$B$15:$AF$15,FALSE)),0)</f>
        <v>0</v>
      </c>
      <c r="C6071" s="1165" t="str">
        <f t="shared" si="597"/>
        <v>PEXP412</v>
      </c>
      <c r="D6071" s="988" t="str">
        <f>'PE Holds'!$T$15</f>
        <v>Fluo 
Green</v>
      </c>
      <c r="E6071" s="1165" t="s">
        <v>27831</v>
      </c>
      <c r="F6071" s="1165" t="s">
        <v>27824</v>
      </c>
      <c r="G6071" s="1170" t="s">
        <v>28040</v>
      </c>
    </row>
    <row r="6072" spans="1:7" ht="15" customHeight="1">
      <c r="A6072" s="1165" t="str">
        <f t="shared" si="594"/>
        <v>PEXP412FLP</v>
      </c>
      <c r="B6072" s="1165">
        <f>IFERROR(INDEX('PE Holds'!$B$15:$AF$554,MATCH(C6072,'PE Holds'!$B$15:$B$552,FALSE),MATCH(D6072,'PE Holds'!$B$15:$AF$15,FALSE)),0)</f>
        <v>0</v>
      </c>
      <c r="C6072" s="1165" t="str">
        <f t="shared" si="597"/>
        <v>PEXP412</v>
      </c>
      <c r="D6072" s="988" t="str">
        <f>'PE Holds'!$U$15</f>
        <v>Fluo 
Pink</v>
      </c>
      <c r="E6072" s="1165" t="s">
        <v>27832</v>
      </c>
      <c r="F6072" s="1165" t="s">
        <v>27824</v>
      </c>
      <c r="G6072" s="1170" t="s">
        <v>28040</v>
      </c>
    </row>
    <row r="6073" spans="1:7" ht="15" customHeight="1">
      <c r="A6073" s="1165" t="str">
        <f t="shared" si="594"/>
        <v>PEXP412FLY</v>
      </c>
      <c r="B6073" s="1165">
        <f>IFERROR(INDEX('PE Holds'!$B$15:$AF$554,MATCH(C6073,'PE Holds'!$B$15:$B$552,FALSE),MATCH(D6073,'PE Holds'!$B$15:$AF$15,FALSE)),0)</f>
        <v>0</v>
      </c>
      <c r="C6073" s="1165" t="str">
        <f t="shared" si="597"/>
        <v>PEXP412</v>
      </c>
      <c r="D6073" s="988" t="str">
        <f>'PE Holds'!$V$15</f>
        <v>Fluo 
Yellow</v>
      </c>
      <c r="E6073" s="1165" t="s">
        <v>28041</v>
      </c>
      <c r="F6073" s="1165" t="s">
        <v>27824</v>
      </c>
      <c r="G6073" s="1170" t="s">
        <v>28040</v>
      </c>
    </row>
    <row r="6074" spans="1:7" ht="15" customHeight="1">
      <c r="A6074" s="1165" t="str">
        <f t="shared" si="594"/>
        <v>PEXP412VIO</v>
      </c>
      <c r="B6074" s="1165">
        <f>IFERROR(INDEX('PE Holds'!$B$15:$AF$554,MATCH(C6074,'PE Holds'!$B$15:$B$552,FALSE),MATCH(D6074,'PE Holds'!$B$15:$AF$15,FALSE)),0)</f>
        <v>0</v>
      </c>
      <c r="C6074" s="1165" t="str">
        <f t="shared" si="597"/>
        <v>PEXP412</v>
      </c>
      <c r="D6074" s="988" t="str">
        <f>'PE Holds'!$W$15</f>
        <v>Violet 
RAL 4008</v>
      </c>
      <c r="E6074" s="1165" t="s">
        <v>27833</v>
      </c>
      <c r="F6074" s="1165" t="s">
        <v>27824</v>
      </c>
      <c r="G6074" s="1170" t="s">
        <v>28040</v>
      </c>
    </row>
    <row r="6075" spans="1:7" ht="15" customHeight="1">
      <c r="A6075" s="1165" t="str">
        <f t="shared" si="594"/>
        <v>PEXP412MIN</v>
      </c>
      <c r="B6075" s="1165">
        <f>IFERROR(INDEX('PE Holds'!$B$15:$AF$554,MATCH(C6075,'PE Holds'!$B$15:$B$552,FALSE),MATCH(D6075,'PE Holds'!$B$15:$AF$15,FALSE)),0)</f>
        <v>0</v>
      </c>
      <c r="C6075" s="1165" t="str">
        <f t="shared" si="597"/>
        <v>PEXP412</v>
      </c>
      <c r="D6075" s="988" t="str">
        <f>'PE Holds'!$X$15</f>
        <v>Mint 
RAL 6027</v>
      </c>
      <c r="E6075" s="1165" t="s">
        <v>27834</v>
      </c>
      <c r="F6075" s="1165" t="s">
        <v>27824</v>
      </c>
      <c r="G6075" s="1170" t="s">
        <v>28040</v>
      </c>
    </row>
    <row r="6076" spans="1:7" ht="15" customHeight="1">
      <c r="A6076" s="1165" t="str">
        <f t="shared" si="594"/>
        <v>PEXP412ORA</v>
      </c>
      <c r="B6076" s="1165">
        <f>IFERROR(INDEX('PE Holds'!$B$15:$AF$554,MATCH(C6076,'PE Holds'!$B$15:$B$552,FALSE),MATCH(D6076,'PE Holds'!$B$15:$AF$15,FALSE)),0)</f>
        <v>0</v>
      </c>
      <c r="C6076" s="1165" t="str">
        <f t="shared" si="597"/>
        <v>PEXP412</v>
      </c>
      <c r="D6076" s="988" t="str">
        <f>'PE Holds'!$Y$15</f>
        <v>Pure Orange</v>
      </c>
      <c r="E6076" s="1165" t="s">
        <v>27836</v>
      </c>
      <c r="F6076" s="1165" t="s">
        <v>27824</v>
      </c>
      <c r="G6076" s="1170" t="s">
        <v>28040</v>
      </c>
    </row>
    <row r="6077" spans="1:7" ht="15" customHeight="1">
      <c r="A6077" s="1165" t="str">
        <f t="shared" si="594"/>
        <v>PEXP413WHI</v>
      </c>
      <c r="B6077" s="1165">
        <f>IFERROR(INDEX('PE Holds'!$B$15:$AF$554,MATCH(C6077,'PE Holds'!$B$15:$B$552,FALSE),MATCH(D6077,'PE Holds'!$B$15:$AF$15,FALSE)),0)</f>
        <v>0</v>
      </c>
      <c r="C6077" s="1165" t="s">
        <v>28254</v>
      </c>
      <c r="D6077" s="1166" t="s">
        <v>28239</v>
      </c>
      <c r="E6077" s="1165" t="s">
        <v>27838</v>
      </c>
      <c r="F6077" s="1165" t="s">
        <v>27824</v>
      </c>
      <c r="G6077" s="1170" t="s">
        <v>28040</v>
      </c>
    </row>
    <row r="6078" spans="1:7" ht="15" customHeight="1">
      <c r="A6078" s="1165" t="str">
        <f t="shared" si="594"/>
        <v>PEXP413YEL</v>
      </c>
      <c r="B6078" s="1165">
        <f>IFERROR(INDEX('PE Holds'!$B$15:$AF$554,MATCH(C6078,'PE Holds'!$B$15:$B$552,FALSE),MATCH(D6078,'PE Holds'!$B$15:$AF$15,FALSE)),0)</f>
        <v>0</v>
      </c>
      <c r="C6078" s="1165" t="str">
        <f>+C6077</f>
        <v>PEXP413</v>
      </c>
      <c r="D6078" s="988" t="str">
        <f>'PE Holds'!$M$15</f>
        <v>Yellow 
RAL 1026</v>
      </c>
      <c r="E6078" s="1165" t="s">
        <v>27823</v>
      </c>
      <c r="F6078" s="1165" t="s">
        <v>27824</v>
      </c>
      <c r="G6078" s="1170" t="s">
        <v>28040</v>
      </c>
    </row>
    <row r="6079" spans="1:7" ht="15" customHeight="1">
      <c r="A6079" s="1165" t="str">
        <f t="shared" si="594"/>
        <v>PEXP413GRE</v>
      </c>
      <c r="B6079" s="1165">
        <f>IFERROR(INDEX('PE Holds'!$B$15:$AF$554,MATCH(C6079,'PE Holds'!$B$15:$B$552,FALSE),MATCH(D6079,'PE Holds'!$B$15:$AF$15,FALSE)),0)</f>
        <v>0</v>
      </c>
      <c r="C6079" s="1165" t="str">
        <f t="shared" ref="C6079:C6090" si="598">+C6078</f>
        <v>PEXP413</v>
      </c>
      <c r="D6079" s="988" t="str">
        <f>'PE Holds'!$N$15</f>
        <v>Green 
RAL 6002</v>
      </c>
      <c r="E6079" s="1165" t="s">
        <v>27837</v>
      </c>
      <c r="F6079" s="1165" t="s">
        <v>27824</v>
      </c>
      <c r="G6079" s="1170" t="s">
        <v>28040</v>
      </c>
    </row>
    <row r="6080" spans="1:7" ht="15" customHeight="1">
      <c r="A6080" s="1165" t="str">
        <f t="shared" si="594"/>
        <v>PEXP413RED</v>
      </c>
      <c r="B6080" s="1165">
        <f>IFERROR(INDEX('PE Holds'!$B$15:$AF$554,MATCH(C6080,'PE Holds'!$B$15:$B$552,FALSE),MATCH(D6080,'PE Holds'!$B$15:$AF$15,FALSE)),0)</f>
        <v>0</v>
      </c>
      <c r="C6080" s="1165" t="str">
        <f t="shared" si="598"/>
        <v>PEXP413</v>
      </c>
      <c r="D6080" s="988" t="str">
        <f>'PE Holds'!$O$15</f>
        <v>Red 
RAL 3020</v>
      </c>
      <c r="E6080" s="1165" t="s">
        <v>27826</v>
      </c>
      <c r="F6080" s="1165" t="s">
        <v>27824</v>
      </c>
      <c r="G6080" s="1170" t="s">
        <v>28040</v>
      </c>
    </row>
    <row r="6081" spans="1:7" ht="15" customHeight="1">
      <c r="A6081" s="1165" t="str">
        <f t="shared" si="594"/>
        <v>PEXP413BLU</v>
      </c>
      <c r="B6081" s="1165">
        <f>IFERROR(INDEX('PE Holds'!$B$15:$AF$554,MATCH(C6081,'PE Holds'!$B$15:$B$552,FALSE),MATCH(D6081,'PE Holds'!$B$15:$AF$15,FALSE)),0)</f>
        <v>0</v>
      </c>
      <c r="C6081" s="1165" t="str">
        <f t="shared" si="598"/>
        <v>PEXP413</v>
      </c>
      <c r="D6081" s="988" t="str">
        <f>'PE Holds'!$P$15</f>
        <v>Blue 
RAL 5015</v>
      </c>
      <c r="E6081" s="1165" t="s">
        <v>27827</v>
      </c>
      <c r="F6081" s="1165" t="s">
        <v>27824</v>
      </c>
      <c r="G6081" s="1170" t="s">
        <v>28040</v>
      </c>
    </row>
    <row r="6082" spans="1:7" ht="15" customHeight="1">
      <c r="A6082" s="1165" t="str">
        <f t="shared" si="594"/>
        <v>PEXP413GRY</v>
      </c>
      <c r="B6082" s="1165">
        <f>IFERROR(INDEX('PE Holds'!$B$15:$AF$554,MATCH(C6082,'PE Holds'!$B$15:$B$552,FALSE),MATCH(D6082,'PE Holds'!$B$15:$AF$15,FALSE)),0)</f>
        <v>0</v>
      </c>
      <c r="C6082" s="1165" t="str">
        <f t="shared" si="598"/>
        <v>PEXP413</v>
      </c>
      <c r="D6082" s="988" t="str">
        <f>'PE Holds'!$Q$15</f>
        <v>Grey 
RAL 7001</v>
      </c>
      <c r="E6082" s="1165" t="s">
        <v>27828</v>
      </c>
      <c r="F6082" s="1165" t="s">
        <v>27824</v>
      </c>
      <c r="G6082" s="1170" t="s">
        <v>28040</v>
      </c>
    </row>
    <row r="6083" spans="1:7" ht="15" customHeight="1">
      <c r="A6083" s="1165" t="str">
        <f t="shared" si="594"/>
        <v>PEXP413BLK</v>
      </c>
      <c r="B6083" s="1165">
        <f>IFERROR(INDEX('PE Holds'!$B$15:$AF$554,MATCH(C6083,'PE Holds'!$B$15:$B$552,FALSE),MATCH(D6083,'PE Holds'!$B$15:$AF$15,FALSE)),0)</f>
        <v>0</v>
      </c>
      <c r="C6083" s="1165" t="str">
        <f t="shared" si="598"/>
        <v>PEXP413</v>
      </c>
      <c r="D6083" s="988" t="str">
        <f>'PE Holds'!$R$15</f>
        <v>Black 
RAL 9005</v>
      </c>
      <c r="E6083" s="1165" t="s">
        <v>27829</v>
      </c>
      <c r="F6083" s="1165" t="s">
        <v>27824</v>
      </c>
      <c r="G6083" s="1170" t="s">
        <v>28040</v>
      </c>
    </row>
    <row r="6084" spans="1:7" ht="15" customHeight="1">
      <c r="A6084" s="1165" t="str">
        <f t="shared" si="594"/>
        <v>PEXP413FLO</v>
      </c>
      <c r="B6084" s="1165">
        <f>IFERROR(INDEX('PE Holds'!$B$15:$AF$554,MATCH(C6084,'PE Holds'!$B$15:$B$552,FALSE),MATCH(D6084,'PE Holds'!$B$15:$AF$15,FALSE)),0)</f>
        <v>0</v>
      </c>
      <c r="C6084" s="1165" t="str">
        <f t="shared" si="598"/>
        <v>PEXP413</v>
      </c>
      <c r="D6084" s="988" t="str">
        <f>'PE Holds'!$S$15</f>
        <v>Fluo 
Orange</v>
      </c>
      <c r="E6084" s="1165" t="s">
        <v>27830</v>
      </c>
      <c r="F6084" s="1165" t="s">
        <v>27824</v>
      </c>
      <c r="G6084" s="1170" t="s">
        <v>28040</v>
      </c>
    </row>
    <row r="6085" spans="1:7" ht="15" customHeight="1">
      <c r="A6085" s="1165" t="str">
        <f t="shared" si="594"/>
        <v>PEXP413FLG</v>
      </c>
      <c r="B6085" s="1165">
        <f>IFERROR(INDEX('PE Holds'!$B$15:$AF$554,MATCH(C6085,'PE Holds'!$B$15:$B$552,FALSE),MATCH(D6085,'PE Holds'!$B$15:$AF$15,FALSE)),0)</f>
        <v>0</v>
      </c>
      <c r="C6085" s="1165" t="str">
        <f t="shared" si="598"/>
        <v>PEXP413</v>
      </c>
      <c r="D6085" s="988" t="str">
        <f>'PE Holds'!$T$15</f>
        <v>Fluo 
Green</v>
      </c>
      <c r="E6085" s="1165" t="s">
        <v>27831</v>
      </c>
      <c r="F6085" s="1165" t="s">
        <v>27824</v>
      </c>
      <c r="G6085" s="1170" t="s">
        <v>28040</v>
      </c>
    </row>
    <row r="6086" spans="1:7" ht="15" customHeight="1">
      <c r="A6086" s="1165" t="str">
        <f t="shared" si="594"/>
        <v>PEXP413FLP</v>
      </c>
      <c r="B6086" s="1165">
        <f>IFERROR(INDEX('PE Holds'!$B$15:$AF$554,MATCH(C6086,'PE Holds'!$B$15:$B$552,FALSE),MATCH(D6086,'PE Holds'!$B$15:$AF$15,FALSE)),0)</f>
        <v>0</v>
      </c>
      <c r="C6086" s="1165" t="str">
        <f t="shared" si="598"/>
        <v>PEXP413</v>
      </c>
      <c r="D6086" s="988" t="str">
        <f>'PE Holds'!$U$15</f>
        <v>Fluo 
Pink</v>
      </c>
      <c r="E6086" s="1165" t="s">
        <v>27832</v>
      </c>
      <c r="F6086" s="1165" t="s">
        <v>27824</v>
      </c>
      <c r="G6086" s="1170" t="s">
        <v>28040</v>
      </c>
    </row>
    <row r="6087" spans="1:7" ht="15" customHeight="1">
      <c r="A6087" s="1165" t="str">
        <f t="shared" si="594"/>
        <v>PEXP413FLY</v>
      </c>
      <c r="B6087" s="1165">
        <f>IFERROR(INDEX('PE Holds'!$B$15:$AF$554,MATCH(C6087,'PE Holds'!$B$15:$B$552,FALSE),MATCH(D6087,'PE Holds'!$B$15:$AF$15,FALSE)),0)</f>
        <v>0</v>
      </c>
      <c r="C6087" s="1165" t="str">
        <f t="shared" si="598"/>
        <v>PEXP413</v>
      </c>
      <c r="D6087" s="988" t="str">
        <f>'PE Holds'!$V$15</f>
        <v>Fluo 
Yellow</v>
      </c>
      <c r="E6087" s="1165" t="s">
        <v>28041</v>
      </c>
      <c r="F6087" s="1165" t="s">
        <v>27824</v>
      </c>
      <c r="G6087" s="1170" t="s">
        <v>28040</v>
      </c>
    </row>
    <row r="6088" spans="1:7" ht="15" customHeight="1">
      <c r="A6088" s="1165" t="str">
        <f t="shared" si="594"/>
        <v>PEXP413VIO</v>
      </c>
      <c r="B6088" s="1165">
        <f>IFERROR(INDEX('PE Holds'!$B$15:$AF$554,MATCH(C6088,'PE Holds'!$B$15:$B$552,FALSE),MATCH(D6088,'PE Holds'!$B$15:$AF$15,FALSE)),0)</f>
        <v>0</v>
      </c>
      <c r="C6088" s="1165" t="str">
        <f t="shared" si="598"/>
        <v>PEXP413</v>
      </c>
      <c r="D6088" s="988" t="str">
        <f>'PE Holds'!$W$15</f>
        <v>Violet 
RAL 4008</v>
      </c>
      <c r="E6088" s="1165" t="s">
        <v>27833</v>
      </c>
      <c r="F6088" s="1165" t="s">
        <v>27824</v>
      </c>
      <c r="G6088" s="1170" t="s">
        <v>28040</v>
      </c>
    </row>
    <row r="6089" spans="1:7" ht="15" customHeight="1">
      <c r="A6089" s="1165" t="str">
        <f t="shared" si="594"/>
        <v>PEXP413MIN</v>
      </c>
      <c r="B6089" s="1165">
        <f>IFERROR(INDEX('PE Holds'!$B$15:$AF$554,MATCH(C6089,'PE Holds'!$B$15:$B$552,FALSE),MATCH(D6089,'PE Holds'!$B$15:$AF$15,FALSE)),0)</f>
        <v>0</v>
      </c>
      <c r="C6089" s="1165" t="str">
        <f t="shared" si="598"/>
        <v>PEXP413</v>
      </c>
      <c r="D6089" s="988" t="str">
        <f>'PE Holds'!$X$15</f>
        <v>Mint 
RAL 6027</v>
      </c>
      <c r="E6089" s="1165" t="s">
        <v>27834</v>
      </c>
      <c r="F6089" s="1165" t="s">
        <v>27824</v>
      </c>
      <c r="G6089" s="1170" t="s">
        <v>28040</v>
      </c>
    </row>
    <row r="6090" spans="1:7" ht="15" customHeight="1">
      <c r="A6090" s="1165" t="str">
        <f t="shared" si="594"/>
        <v>PEXP413ORA</v>
      </c>
      <c r="B6090" s="1165">
        <f>IFERROR(INDEX('PE Holds'!$B$15:$AF$554,MATCH(C6090,'PE Holds'!$B$15:$B$552,FALSE),MATCH(D6090,'PE Holds'!$B$15:$AF$15,FALSE)),0)</f>
        <v>0</v>
      </c>
      <c r="C6090" s="1165" t="str">
        <f t="shared" si="598"/>
        <v>PEXP413</v>
      </c>
      <c r="D6090" s="988" t="str">
        <f>'PE Holds'!$Y$15</f>
        <v>Pure Orange</v>
      </c>
      <c r="E6090" s="1165" t="s">
        <v>27836</v>
      </c>
      <c r="F6090" s="1165" t="s">
        <v>27824</v>
      </c>
      <c r="G6090" s="1170" t="s">
        <v>28040</v>
      </c>
    </row>
    <row r="6091" spans="1:7" ht="15" customHeight="1">
      <c r="A6091" s="1165" t="str">
        <f t="shared" si="594"/>
        <v>PEXP414WHI</v>
      </c>
      <c r="B6091" s="1165">
        <f>IFERROR(INDEX('PE Holds'!$B$15:$AF$554,MATCH(C6091,'PE Holds'!$B$15:$B$552,FALSE),MATCH(D6091,'PE Holds'!$B$15:$AF$15,FALSE)),0)</f>
        <v>0</v>
      </c>
      <c r="C6091" s="1165" t="s">
        <v>28255</v>
      </c>
      <c r="D6091" s="1166" t="s">
        <v>28239</v>
      </c>
      <c r="E6091" s="1165" t="s">
        <v>27838</v>
      </c>
      <c r="F6091" s="1165" t="s">
        <v>27824</v>
      </c>
      <c r="G6091" s="1170" t="s">
        <v>28040</v>
      </c>
    </row>
    <row r="6092" spans="1:7" ht="15" customHeight="1">
      <c r="A6092" s="1165" t="str">
        <f t="shared" ref="A6092:A6155" si="599">CONCATENATE(C6092,E6092)</f>
        <v>PEXP414YEL</v>
      </c>
      <c r="B6092" s="1165">
        <f>IFERROR(INDEX('PE Holds'!$B$15:$AF$554,MATCH(C6092,'PE Holds'!$B$15:$B$552,FALSE),MATCH(D6092,'PE Holds'!$B$15:$AF$15,FALSE)),0)</f>
        <v>0</v>
      </c>
      <c r="C6092" s="1165" t="str">
        <f>+C6091</f>
        <v>PEXP414</v>
      </c>
      <c r="D6092" s="988" t="str">
        <f>'PE Holds'!$M$15</f>
        <v>Yellow 
RAL 1026</v>
      </c>
      <c r="E6092" s="1165" t="s">
        <v>27823</v>
      </c>
      <c r="F6092" s="1165" t="s">
        <v>27824</v>
      </c>
      <c r="G6092" s="1170" t="s">
        <v>28040</v>
      </c>
    </row>
    <row r="6093" spans="1:7" ht="15" customHeight="1">
      <c r="A6093" s="1165" t="str">
        <f t="shared" si="599"/>
        <v>PEXP414GRE</v>
      </c>
      <c r="B6093" s="1165">
        <f>IFERROR(INDEX('PE Holds'!$B$15:$AF$554,MATCH(C6093,'PE Holds'!$B$15:$B$552,FALSE),MATCH(D6093,'PE Holds'!$B$15:$AF$15,FALSE)),0)</f>
        <v>0</v>
      </c>
      <c r="C6093" s="1165" t="str">
        <f t="shared" ref="C6093:C6104" si="600">+C6092</f>
        <v>PEXP414</v>
      </c>
      <c r="D6093" s="988" t="str">
        <f>'PE Holds'!$N$15</f>
        <v>Green 
RAL 6002</v>
      </c>
      <c r="E6093" s="1165" t="s">
        <v>27837</v>
      </c>
      <c r="F6093" s="1165" t="s">
        <v>27824</v>
      </c>
      <c r="G6093" s="1170" t="s">
        <v>28040</v>
      </c>
    </row>
    <row r="6094" spans="1:7" ht="15" customHeight="1">
      <c r="A6094" s="1165" t="str">
        <f t="shared" si="599"/>
        <v>PEXP414RED</v>
      </c>
      <c r="B6094" s="1165">
        <f>IFERROR(INDEX('PE Holds'!$B$15:$AF$554,MATCH(C6094,'PE Holds'!$B$15:$B$552,FALSE),MATCH(D6094,'PE Holds'!$B$15:$AF$15,FALSE)),0)</f>
        <v>0</v>
      </c>
      <c r="C6094" s="1165" t="str">
        <f t="shared" si="600"/>
        <v>PEXP414</v>
      </c>
      <c r="D6094" s="988" t="str">
        <f>'PE Holds'!$O$15</f>
        <v>Red 
RAL 3020</v>
      </c>
      <c r="E6094" s="1165" t="s">
        <v>27826</v>
      </c>
      <c r="F6094" s="1165" t="s">
        <v>27824</v>
      </c>
      <c r="G6094" s="1170" t="s">
        <v>28040</v>
      </c>
    </row>
    <row r="6095" spans="1:7" ht="15" customHeight="1">
      <c r="A6095" s="1165" t="str">
        <f t="shared" si="599"/>
        <v>PEXP414BLU</v>
      </c>
      <c r="B6095" s="1165">
        <f>IFERROR(INDEX('PE Holds'!$B$15:$AF$554,MATCH(C6095,'PE Holds'!$B$15:$B$552,FALSE),MATCH(D6095,'PE Holds'!$B$15:$AF$15,FALSE)),0)</f>
        <v>0</v>
      </c>
      <c r="C6095" s="1165" t="str">
        <f t="shared" si="600"/>
        <v>PEXP414</v>
      </c>
      <c r="D6095" s="988" t="str">
        <f>'PE Holds'!$P$15</f>
        <v>Blue 
RAL 5015</v>
      </c>
      <c r="E6095" s="1165" t="s">
        <v>27827</v>
      </c>
      <c r="F6095" s="1165" t="s">
        <v>27824</v>
      </c>
      <c r="G6095" s="1170" t="s">
        <v>28040</v>
      </c>
    </row>
    <row r="6096" spans="1:7" ht="15" customHeight="1">
      <c r="A6096" s="1165" t="str">
        <f t="shared" si="599"/>
        <v>PEXP414GRY</v>
      </c>
      <c r="B6096" s="1165">
        <f>IFERROR(INDEX('PE Holds'!$B$15:$AF$554,MATCH(C6096,'PE Holds'!$B$15:$B$552,FALSE),MATCH(D6096,'PE Holds'!$B$15:$AF$15,FALSE)),0)</f>
        <v>0</v>
      </c>
      <c r="C6096" s="1165" t="str">
        <f t="shared" si="600"/>
        <v>PEXP414</v>
      </c>
      <c r="D6096" s="988" t="str">
        <f>'PE Holds'!$Q$15</f>
        <v>Grey 
RAL 7001</v>
      </c>
      <c r="E6096" s="1165" t="s">
        <v>27828</v>
      </c>
      <c r="F6096" s="1165" t="s">
        <v>27824</v>
      </c>
      <c r="G6096" s="1170" t="s">
        <v>28040</v>
      </c>
    </row>
    <row r="6097" spans="1:7" ht="15" customHeight="1">
      <c r="A6097" s="1165" t="str">
        <f t="shared" si="599"/>
        <v>PEXP414BLK</v>
      </c>
      <c r="B6097" s="1165">
        <f>IFERROR(INDEX('PE Holds'!$B$15:$AF$554,MATCH(C6097,'PE Holds'!$B$15:$B$552,FALSE),MATCH(D6097,'PE Holds'!$B$15:$AF$15,FALSE)),0)</f>
        <v>0</v>
      </c>
      <c r="C6097" s="1165" t="str">
        <f t="shared" si="600"/>
        <v>PEXP414</v>
      </c>
      <c r="D6097" s="988" t="str">
        <f>'PE Holds'!$R$15</f>
        <v>Black 
RAL 9005</v>
      </c>
      <c r="E6097" s="1165" t="s">
        <v>27829</v>
      </c>
      <c r="F6097" s="1165" t="s">
        <v>27824</v>
      </c>
      <c r="G6097" s="1170" t="s">
        <v>28040</v>
      </c>
    </row>
    <row r="6098" spans="1:7" ht="15" customHeight="1">
      <c r="A6098" s="1165" t="str">
        <f t="shared" si="599"/>
        <v>PEXP414FLO</v>
      </c>
      <c r="B6098" s="1165">
        <f>IFERROR(INDEX('PE Holds'!$B$15:$AF$554,MATCH(C6098,'PE Holds'!$B$15:$B$552,FALSE),MATCH(D6098,'PE Holds'!$B$15:$AF$15,FALSE)),0)</f>
        <v>0</v>
      </c>
      <c r="C6098" s="1165" t="str">
        <f t="shared" si="600"/>
        <v>PEXP414</v>
      </c>
      <c r="D6098" s="988" t="str">
        <f>'PE Holds'!$S$15</f>
        <v>Fluo 
Orange</v>
      </c>
      <c r="E6098" s="1165" t="s">
        <v>27830</v>
      </c>
      <c r="F6098" s="1165" t="s">
        <v>27824</v>
      </c>
      <c r="G6098" s="1170" t="s">
        <v>28040</v>
      </c>
    </row>
    <row r="6099" spans="1:7" ht="15" customHeight="1">
      <c r="A6099" s="1165" t="str">
        <f t="shared" si="599"/>
        <v>PEXP414FLG</v>
      </c>
      <c r="B6099" s="1165">
        <f>IFERROR(INDEX('PE Holds'!$B$15:$AF$554,MATCH(C6099,'PE Holds'!$B$15:$B$552,FALSE),MATCH(D6099,'PE Holds'!$B$15:$AF$15,FALSE)),0)</f>
        <v>0</v>
      </c>
      <c r="C6099" s="1165" t="str">
        <f t="shared" si="600"/>
        <v>PEXP414</v>
      </c>
      <c r="D6099" s="988" t="str">
        <f>'PE Holds'!$T$15</f>
        <v>Fluo 
Green</v>
      </c>
      <c r="E6099" s="1165" t="s">
        <v>27831</v>
      </c>
      <c r="F6099" s="1165" t="s">
        <v>27824</v>
      </c>
      <c r="G6099" s="1170" t="s">
        <v>28040</v>
      </c>
    </row>
    <row r="6100" spans="1:7" ht="15" customHeight="1">
      <c r="A6100" s="1165" t="str">
        <f t="shared" si="599"/>
        <v>PEXP414FLP</v>
      </c>
      <c r="B6100" s="1165">
        <f>IFERROR(INDEX('PE Holds'!$B$15:$AF$554,MATCH(C6100,'PE Holds'!$B$15:$B$552,FALSE),MATCH(D6100,'PE Holds'!$B$15:$AF$15,FALSE)),0)</f>
        <v>0</v>
      </c>
      <c r="C6100" s="1165" t="str">
        <f t="shared" si="600"/>
        <v>PEXP414</v>
      </c>
      <c r="D6100" s="988" t="str">
        <f>'PE Holds'!$U$15</f>
        <v>Fluo 
Pink</v>
      </c>
      <c r="E6100" s="1165" t="s">
        <v>27832</v>
      </c>
      <c r="F6100" s="1165" t="s">
        <v>27824</v>
      </c>
      <c r="G6100" s="1170" t="s">
        <v>28040</v>
      </c>
    </row>
    <row r="6101" spans="1:7" ht="15" customHeight="1">
      <c r="A6101" s="1165" t="str">
        <f t="shared" si="599"/>
        <v>PEXP414FLY</v>
      </c>
      <c r="B6101" s="1165">
        <f>IFERROR(INDEX('PE Holds'!$B$15:$AF$554,MATCH(C6101,'PE Holds'!$B$15:$B$552,FALSE),MATCH(D6101,'PE Holds'!$B$15:$AF$15,FALSE)),0)</f>
        <v>0</v>
      </c>
      <c r="C6101" s="1165" t="str">
        <f t="shared" si="600"/>
        <v>PEXP414</v>
      </c>
      <c r="D6101" s="988" t="str">
        <f>'PE Holds'!$V$15</f>
        <v>Fluo 
Yellow</v>
      </c>
      <c r="E6101" s="1165" t="s">
        <v>28041</v>
      </c>
      <c r="F6101" s="1165" t="s">
        <v>27824</v>
      </c>
      <c r="G6101" s="1170" t="s">
        <v>28040</v>
      </c>
    </row>
    <row r="6102" spans="1:7" ht="15" customHeight="1">
      <c r="A6102" s="1165" t="str">
        <f t="shared" si="599"/>
        <v>PEXP414VIO</v>
      </c>
      <c r="B6102" s="1165">
        <f>IFERROR(INDEX('PE Holds'!$B$15:$AF$554,MATCH(C6102,'PE Holds'!$B$15:$B$552,FALSE),MATCH(D6102,'PE Holds'!$B$15:$AF$15,FALSE)),0)</f>
        <v>0</v>
      </c>
      <c r="C6102" s="1165" t="str">
        <f t="shared" si="600"/>
        <v>PEXP414</v>
      </c>
      <c r="D6102" s="988" t="str">
        <f>'PE Holds'!$W$15</f>
        <v>Violet 
RAL 4008</v>
      </c>
      <c r="E6102" s="1165" t="s">
        <v>27833</v>
      </c>
      <c r="F6102" s="1165" t="s">
        <v>27824</v>
      </c>
      <c r="G6102" s="1170" t="s">
        <v>28040</v>
      </c>
    </row>
    <row r="6103" spans="1:7" ht="15" customHeight="1">
      <c r="A6103" s="1165" t="str">
        <f t="shared" si="599"/>
        <v>PEXP414MIN</v>
      </c>
      <c r="B6103" s="1165">
        <f>IFERROR(INDEX('PE Holds'!$B$15:$AF$554,MATCH(C6103,'PE Holds'!$B$15:$B$552,FALSE),MATCH(D6103,'PE Holds'!$B$15:$AF$15,FALSE)),0)</f>
        <v>0</v>
      </c>
      <c r="C6103" s="1165" t="str">
        <f t="shared" si="600"/>
        <v>PEXP414</v>
      </c>
      <c r="D6103" s="988" t="str">
        <f>'PE Holds'!$X$15</f>
        <v>Mint 
RAL 6027</v>
      </c>
      <c r="E6103" s="1165" t="s">
        <v>27834</v>
      </c>
      <c r="F6103" s="1165" t="s">
        <v>27824</v>
      </c>
      <c r="G6103" s="1170" t="s">
        <v>28040</v>
      </c>
    </row>
    <row r="6104" spans="1:7" ht="15" customHeight="1">
      <c r="A6104" s="1165" t="str">
        <f t="shared" si="599"/>
        <v>PEXP414ORA</v>
      </c>
      <c r="B6104" s="1165">
        <f>IFERROR(INDEX('PE Holds'!$B$15:$AF$554,MATCH(C6104,'PE Holds'!$B$15:$B$552,FALSE),MATCH(D6104,'PE Holds'!$B$15:$AF$15,FALSE)),0)</f>
        <v>0</v>
      </c>
      <c r="C6104" s="1165" t="str">
        <f t="shared" si="600"/>
        <v>PEXP414</v>
      </c>
      <c r="D6104" s="988" t="str">
        <f>'PE Holds'!$Y$15</f>
        <v>Pure Orange</v>
      </c>
      <c r="E6104" s="1165" t="s">
        <v>27836</v>
      </c>
      <c r="F6104" s="1165" t="s">
        <v>27824</v>
      </c>
      <c r="G6104" s="1170" t="s">
        <v>28040</v>
      </c>
    </row>
    <row r="6105" spans="1:7" ht="15" customHeight="1">
      <c r="A6105" s="1165" t="str">
        <f t="shared" si="599"/>
        <v>PEXP415WHI</v>
      </c>
      <c r="B6105" s="1165">
        <f>IFERROR(INDEX('PE Holds'!$B$15:$AF$554,MATCH(C6105,'PE Holds'!$B$15:$B$552,FALSE),MATCH(D6105,'PE Holds'!$B$15:$AF$15,FALSE)),0)</f>
        <v>0</v>
      </c>
      <c r="C6105" s="1165" t="s">
        <v>28256</v>
      </c>
      <c r="D6105" s="1166" t="s">
        <v>28239</v>
      </c>
      <c r="E6105" s="1165" t="s">
        <v>27838</v>
      </c>
      <c r="F6105" s="1165" t="s">
        <v>27824</v>
      </c>
      <c r="G6105" s="1170" t="s">
        <v>28040</v>
      </c>
    </row>
    <row r="6106" spans="1:7" ht="15" customHeight="1">
      <c r="A6106" s="1165" t="str">
        <f t="shared" si="599"/>
        <v>PEXP415YEL</v>
      </c>
      <c r="B6106" s="1165">
        <f>IFERROR(INDEX('PE Holds'!$B$15:$AF$554,MATCH(C6106,'PE Holds'!$B$15:$B$552,FALSE),MATCH(D6106,'PE Holds'!$B$15:$AF$15,FALSE)),0)</f>
        <v>0</v>
      </c>
      <c r="C6106" s="1165" t="str">
        <f>+C6105</f>
        <v>PEXP415</v>
      </c>
      <c r="D6106" s="988" t="str">
        <f>'PE Holds'!$M$15</f>
        <v>Yellow 
RAL 1026</v>
      </c>
      <c r="E6106" s="1165" t="s">
        <v>27823</v>
      </c>
      <c r="F6106" s="1165" t="s">
        <v>27824</v>
      </c>
      <c r="G6106" s="1170" t="s">
        <v>28040</v>
      </c>
    </row>
    <row r="6107" spans="1:7" ht="15" customHeight="1">
      <c r="A6107" s="1165" t="str">
        <f t="shared" si="599"/>
        <v>PEXP415GRE</v>
      </c>
      <c r="B6107" s="1165">
        <f>IFERROR(INDEX('PE Holds'!$B$15:$AF$554,MATCH(C6107,'PE Holds'!$B$15:$B$552,FALSE),MATCH(D6107,'PE Holds'!$B$15:$AF$15,FALSE)),0)</f>
        <v>0</v>
      </c>
      <c r="C6107" s="1165" t="str">
        <f t="shared" ref="C6107:C6118" si="601">+C6106</f>
        <v>PEXP415</v>
      </c>
      <c r="D6107" s="988" t="str">
        <f>'PE Holds'!$N$15</f>
        <v>Green 
RAL 6002</v>
      </c>
      <c r="E6107" s="1165" t="s">
        <v>27837</v>
      </c>
      <c r="F6107" s="1165" t="s">
        <v>27824</v>
      </c>
      <c r="G6107" s="1170" t="s">
        <v>28040</v>
      </c>
    </row>
    <row r="6108" spans="1:7" ht="15" customHeight="1">
      <c r="A6108" s="1165" t="str">
        <f t="shared" si="599"/>
        <v>PEXP415RED</v>
      </c>
      <c r="B6108" s="1165">
        <f>IFERROR(INDEX('PE Holds'!$B$15:$AF$554,MATCH(C6108,'PE Holds'!$B$15:$B$552,FALSE),MATCH(D6108,'PE Holds'!$B$15:$AF$15,FALSE)),0)</f>
        <v>0</v>
      </c>
      <c r="C6108" s="1165" t="str">
        <f t="shared" si="601"/>
        <v>PEXP415</v>
      </c>
      <c r="D6108" s="988" t="str">
        <f>'PE Holds'!$O$15</f>
        <v>Red 
RAL 3020</v>
      </c>
      <c r="E6108" s="1165" t="s">
        <v>27826</v>
      </c>
      <c r="F6108" s="1165" t="s">
        <v>27824</v>
      </c>
      <c r="G6108" s="1170" t="s">
        <v>28040</v>
      </c>
    </row>
    <row r="6109" spans="1:7" ht="15" customHeight="1">
      <c r="A6109" s="1165" t="str">
        <f t="shared" si="599"/>
        <v>PEXP415BLU</v>
      </c>
      <c r="B6109" s="1165">
        <f>IFERROR(INDEX('PE Holds'!$B$15:$AF$554,MATCH(C6109,'PE Holds'!$B$15:$B$552,FALSE),MATCH(D6109,'PE Holds'!$B$15:$AF$15,FALSE)),0)</f>
        <v>0</v>
      </c>
      <c r="C6109" s="1165" t="str">
        <f t="shared" si="601"/>
        <v>PEXP415</v>
      </c>
      <c r="D6109" s="988" t="str">
        <f>'PE Holds'!$P$15</f>
        <v>Blue 
RAL 5015</v>
      </c>
      <c r="E6109" s="1165" t="s">
        <v>27827</v>
      </c>
      <c r="F6109" s="1165" t="s">
        <v>27824</v>
      </c>
      <c r="G6109" s="1170" t="s">
        <v>28040</v>
      </c>
    </row>
    <row r="6110" spans="1:7" ht="15" customHeight="1">
      <c r="A6110" s="1165" t="str">
        <f t="shared" si="599"/>
        <v>PEXP415GRY</v>
      </c>
      <c r="B6110" s="1165">
        <f>IFERROR(INDEX('PE Holds'!$B$15:$AF$554,MATCH(C6110,'PE Holds'!$B$15:$B$552,FALSE),MATCH(D6110,'PE Holds'!$B$15:$AF$15,FALSE)),0)</f>
        <v>0</v>
      </c>
      <c r="C6110" s="1165" t="str">
        <f t="shared" si="601"/>
        <v>PEXP415</v>
      </c>
      <c r="D6110" s="988" t="str">
        <f>'PE Holds'!$Q$15</f>
        <v>Grey 
RAL 7001</v>
      </c>
      <c r="E6110" s="1165" t="s">
        <v>27828</v>
      </c>
      <c r="F6110" s="1165" t="s">
        <v>27824</v>
      </c>
      <c r="G6110" s="1170" t="s">
        <v>28040</v>
      </c>
    </row>
    <row r="6111" spans="1:7" ht="15" customHeight="1">
      <c r="A6111" s="1165" t="str">
        <f t="shared" si="599"/>
        <v>PEXP415BLK</v>
      </c>
      <c r="B6111" s="1165">
        <f>IFERROR(INDEX('PE Holds'!$B$15:$AF$554,MATCH(C6111,'PE Holds'!$B$15:$B$552,FALSE),MATCH(D6111,'PE Holds'!$B$15:$AF$15,FALSE)),0)</f>
        <v>0</v>
      </c>
      <c r="C6111" s="1165" t="str">
        <f t="shared" si="601"/>
        <v>PEXP415</v>
      </c>
      <c r="D6111" s="988" t="str">
        <f>'PE Holds'!$R$15</f>
        <v>Black 
RAL 9005</v>
      </c>
      <c r="E6111" s="1165" t="s">
        <v>27829</v>
      </c>
      <c r="F6111" s="1165" t="s">
        <v>27824</v>
      </c>
      <c r="G6111" s="1170" t="s">
        <v>28040</v>
      </c>
    </row>
    <row r="6112" spans="1:7" ht="15" customHeight="1">
      <c r="A6112" s="1165" t="str">
        <f t="shared" si="599"/>
        <v>PEXP415FLO</v>
      </c>
      <c r="B6112" s="1165">
        <f>IFERROR(INDEX('PE Holds'!$B$15:$AF$554,MATCH(C6112,'PE Holds'!$B$15:$B$552,FALSE),MATCH(D6112,'PE Holds'!$B$15:$AF$15,FALSE)),0)</f>
        <v>0</v>
      </c>
      <c r="C6112" s="1165" t="str">
        <f t="shared" si="601"/>
        <v>PEXP415</v>
      </c>
      <c r="D6112" s="988" t="str">
        <f>'PE Holds'!$S$15</f>
        <v>Fluo 
Orange</v>
      </c>
      <c r="E6112" s="1165" t="s">
        <v>27830</v>
      </c>
      <c r="F6112" s="1165" t="s">
        <v>27824</v>
      </c>
      <c r="G6112" s="1170" t="s">
        <v>28040</v>
      </c>
    </row>
    <row r="6113" spans="1:7" ht="15" customHeight="1">
      <c r="A6113" s="1165" t="str">
        <f t="shared" si="599"/>
        <v>PEXP415FLG</v>
      </c>
      <c r="B6113" s="1165">
        <f>IFERROR(INDEX('PE Holds'!$B$15:$AF$554,MATCH(C6113,'PE Holds'!$B$15:$B$552,FALSE),MATCH(D6113,'PE Holds'!$B$15:$AF$15,FALSE)),0)</f>
        <v>0</v>
      </c>
      <c r="C6113" s="1165" t="str">
        <f t="shared" si="601"/>
        <v>PEXP415</v>
      </c>
      <c r="D6113" s="988" t="str">
        <f>'PE Holds'!$T$15</f>
        <v>Fluo 
Green</v>
      </c>
      <c r="E6113" s="1165" t="s">
        <v>27831</v>
      </c>
      <c r="F6113" s="1165" t="s">
        <v>27824</v>
      </c>
      <c r="G6113" s="1170" t="s">
        <v>28040</v>
      </c>
    </row>
    <row r="6114" spans="1:7" ht="15" customHeight="1">
      <c r="A6114" s="1165" t="str">
        <f t="shared" si="599"/>
        <v>PEXP415FLP</v>
      </c>
      <c r="B6114" s="1165">
        <f>IFERROR(INDEX('PE Holds'!$B$15:$AF$554,MATCH(C6114,'PE Holds'!$B$15:$B$552,FALSE),MATCH(D6114,'PE Holds'!$B$15:$AF$15,FALSE)),0)</f>
        <v>0</v>
      </c>
      <c r="C6114" s="1165" t="str">
        <f t="shared" si="601"/>
        <v>PEXP415</v>
      </c>
      <c r="D6114" s="988" t="str">
        <f>'PE Holds'!$U$15</f>
        <v>Fluo 
Pink</v>
      </c>
      <c r="E6114" s="1165" t="s">
        <v>27832</v>
      </c>
      <c r="F6114" s="1165" t="s">
        <v>27824</v>
      </c>
      <c r="G6114" s="1170" t="s">
        <v>28040</v>
      </c>
    </row>
    <row r="6115" spans="1:7" ht="15" customHeight="1">
      <c r="A6115" s="1165" t="str">
        <f t="shared" si="599"/>
        <v>PEXP415FLY</v>
      </c>
      <c r="B6115" s="1165">
        <f>IFERROR(INDEX('PE Holds'!$B$15:$AF$554,MATCH(C6115,'PE Holds'!$B$15:$B$552,FALSE),MATCH(D6115,'PE Holds'!$B$15:$AF$15,FALSE)),0)</f>
        <v>0</v>
      </c>
      <c r="C6115" s="1165" t="str">
        <f t="shared" si="601"/>
        <v>PEXP415</v>
      </c>
      <c r="D6115" s="988" t="str">
        <f>'PE Holds'!$V$15</f>
        <v>Fluo 
Yellow</v>
      </c>
      <c r="E6115" s="1165" t="s">
        <v>28041</v>
      </c>
      <c r="F6115" s="1165" t="s">
        <v>27824</v>
      </c>
      <c r="G6115" s="1170" t="s">
        <v>28040</v>
      </c>
    </row>
    <row r="6116" spans="1:7" ht="15" customHeight="1">
      <c r="A6116" s="1165" t="str">
        <f t="shared" si="599"/>
        <v>PEXP415VIO</v>
      </c>
      <c r="B6116" s="1165">
        <f>IFERROR(INDEX('PE Holds'!$B$15:$AF$554,MATCH(C6116,'PE Holds'!$B$15:$B$552,FALSE),MATCH(D6116,'PE Holds'!$B$15:$AF$15,FALSE)),0)</f>
        <v>0</v>
      </c>
      <c r="C6116" s="1165" t="str">
        <f t="shared" si="601"/>
        <v>PEXP415</v>
      </c>
      <c r="D6116" s="988" t="str">
        <f>'PE Holds'!$W$15</f>
        <v>Violet 
RAL 4008</v>
      </c>
      <c r="E6116" s="1165" t="s">
        <v>27833</v>
      </c>
      <c r="F6116" s="1165" t="s">
        <v>27824</v>
      </c>
      <c r="G6116" s="1170" t="s">
        <v>28040</v>
      </c>
    </row>
    <row r="6117" spans="1:7" ht="15" customHeight="1">
      <c r="A6117" s="1165" t="str">
        <f t="shared" si="599"/>
        <v>PEXP415MIN</v>
      </c>
      <c r="B6117" s="1165">
        <f>IFERROR(INDEX('PE Holds'!$B$15:$AF$554,MATCH(C6117,'PE Holds'!$B$15:$B$552,FALSE),MATCH(D6117,'PE Holds'!$B$15:$AF$15,FALSE)),0)</f>
        <v>0</v>
      </c>
      <c r="C6117" s="1165" t="str">
        <f t="shared" si="601"/>
        <v>PEXP415</v>
      </c>
      <c r="D6117" s="988" t="str">
        <f>'PE Holds'!$X$15</f>
        <v>Mint 
RAL 6027</v>
      </c>
      <c r="E6117" s="1165" t="s">
        <v>27834</v>
      </c>
      <c r="F6117" s="1165" t="s">
        <v>27824</v>
      </c>
      <c r="G6117" s="1170" t="s">
        <v>28040</v>
      </c>
    </row>
    <row r="6118" spans="1:7" ht="15" customHeight="1">
      <c r="A6118" s="1165" t="str">
        <f t="shared" si="599"/>
        <v>PEXP415ORA</v>
      </c>
      <c r="B6118" s="1165">
        <f>IFERROR(INDEX('PE Holds'!$B$15:$AF$554,MATCH(C6118,'PE Holds'!$B$15:$B$552,FALSE),MATCH(D6118,'PE Holds'!$B$15:$AF$15,FALSE)),0)</f>
        <v>0</v>
      </c>
      <c r="C6118" s="1165" t="str">
        <f t="shared" si="601"/>
        <v>PEXP415</v>
      </c>
      <c r="D6118" s="988" t="str">
        <f>'PE Holds'!$Y$15</f>
        <v>Pure Orange</v>
      </c>
      <c r="E6118" s="1165" t="s">
        <v>27836</v>
      </c>
      <c r="F6118" s="1165" t="s">
        <v>27824</v>
      </c>
      <c r="G6118" s="1170" t="s">
        <v>28040</v>
      </c>
    </row>
    <row r="6119" spans="1:7" ht="15" customHeight="1">
      <c r="A6119" s="1165" t="str">
        <f t="shared" si="599"/>
        <v>PEXP416WHI</v>
      </c>
      <c r="B6119" s="1165">
        <f>IFERROR(INDEX('PE Holds'!$B$15:$AF$554,MATCH(C6119,'PE Holds'!$B$15:$B$552,FALSE),MATCH(D6119,'PE Holds'!$B$15:$AF$15,FALSE)),0)</f>
        <v>0</v>
      </c>
      <c r="C6119" s="1165" t="s">
        <v>28257</v>
      </c>
      <c r="D6119" s="1166" t="s">
        <v>28239</v>
      </c>
      <c r="E6119" s="1165" t="s">
        <v>27838</v>
      </c>
      <c r="F6119" s="1165" t="s">
        <v>27824</v>
      </c>
      <c r="G6119" s="1170" t="s">
        <v>28040</v>
      </c>
    </row>
    <row r="6120" spans="1:7" ht="15" customHeight="1">
      <c r="A6120" s="1165" t="str">
        <f t="shared" si="599"/>
        <v>PEXP416YEL</v>
      </c>
      <c r="B6120" s="1165">
        <f>IFERROR(INDEX('PE Holds'!$B$15:$AF$554,MATCH(C6120,'PE Holds'!$B$15:$B$552,FALSE),MATCH(D6120,'PE Holds'!$B$15:$AF$15,FALSE)),0)</f>
        <v>0</v>
      </c>
      <c r="C6120" s="1165" t="str">
        <f>+C6119</f>
        <v>PEXP416</v>
      </c>
      <c r="D6120" s="988" t="str">
        <f>'PE Holds'!$M$15</f>
        <v>Yellow 
RAL 1026</v>
      </c>
      <c r="E6120" s="1165" t="s">
        <v>27823</v>
      </c>
      <c r="F6120" s="1165" t="s">
        <v>27824</v>
      </c>
      <c r="G6120" s="1170" t="s">
        <v>28040</v>
      </c>
    </row>
    <row r="6121" spans="1:7" ht="15" customHeight="1">
      <c r="A6121" s="1165" t="str">
        <f t="shared" si="599"/>
        <v>PEXP416GRE</v>
      </c>
      <c r="B6121" s="1165">
        <f>IFERROR(INDEX('PE Holds'!$B$15:$AF$554,MATCH(C6121,'PE Holds'!$B$15:$B$552,FALSE),MATCH(D6121,'PE Holds'!$B$15:$AF$15,FALSE)),0)</f>
        <v>0</v>
      </c>
      <c r="C6121" s="1165" t="str">
        <f t="shared" ref="C6121:C6132" si="602">+C6120</f>
        <v>PEXP416</v>
      </c>
      <c r="D6121" s="988" t="str">
        <f>'PE Holds'!$N$15</f>
        <v>Green 
RAL 6002</v>
      </c>
      <c r="E6121" s="1165" t="s">
        <v>27837</v>
      </c>
      <c r="F6121" s="1165" t="s">
        <v>27824</v>
      </c>
      <c r="G6121" s="1170" t="s">
        <v>28040</v>
      </c>
    </row>
    <row r="6122" spans="1:7" ht="15" customHeight="1">
      <c r="A6122" s="1165" t="str">
        <f t="shared" si="599"/>
        <v>PEXP416RED</v>
      </c>
      <c r="B6122" s="1165">
        <f>IFERROR(INDEX('PE Holds'!$B$15:$AF$554,MATCH(C6122,'PE Holds'!$B$15:$B$552,FALSE),MATCH(D6122,'PE Holds'!$B$15:$AF$15,FALSE)),0)</f>
        <v>0</v>
      </c>
      <c r="C6122" s="1165" t="str">
        <f t="shared" si="602"/>
        <v>PEXP416</v>
      </c>
      <c r="D6122" s="988" t="str">
        <f>'PE Holds'!$O$15</f>
        <v>Red 
RAL 3020</v>
      </c>
      <c r="E6122" s="1165" t="s">
        <v>27826</v>
      </c>
      <c r="F6122" s="1165" t="s">
        <v>27824</v>
      </c>
      <c r="G6122" s="1170" t="s">
        <v>28040</v>
      </c>
    </row>
    <row r="6123" spans="1:7" ht="15" customHeight="1">
      <c r="A6123" s="1165" t="str">
        <f t="shared" si="599"/>
        <v>PEXP416BLU</v>
      </c>
      <c r="B6123" s="1165">
        <f>IFERROR(INDEX('PE Holds'!$B$15:$AF$554,MATCH(C6123,'PE Holds'!$B$15:$B$552,FALSE),MATCH(D6123,'PE Holds'!$B$15:$AF$15,FALSE)),0)</f>
        <v>0</v>
      </c>
      <c r="C6123" s="1165" t="str">
        <f t="shared" si="602"/>
        <v>PEXP416</v>
      </c>
      <c r="D6123" s="988" t="str">
        <f>'PE Holds'!$P$15</f>
        <v>Blue 
RAL 5015</v>
      </c>
      <c r="E6123" s="1165" t="s">
        <v>27827</v>
      </c>
      <c r="F6123" s="1165" t="s">
        <v>27824</v>
      </c>
      <c r="G6123" s="1170" t="s">
        <v>28040</v>
      </c>
    </row>
    <row r="6124" spans="1:7" ht="15" customHeight="1">
      <c r="A6124" s="1165" t="str">
        <f t="shared" si="599"/>
        <v>PEXP416GRY</v>
      </c>
      <c r="B6124" s="1165">
        <f>IFERROR(INDEX('PE Holds'!$B$15:$AF$554,MATCH(C6124,'PE Holds'!$B$15:$B$552,FALSE),MATCH(D6124,'PE Holds'!$B$15:$AF$15,FALSE)),0)</f>
        <v>0</v>
      </c>
      <c r="C6124" s="1165" t="str">
        <f t="shared" si="602"/>
        <v>PEXP416</v>
      </c>
      <c r="D6124" s="988" t="str">
        <f>'PE Holds'!$Q$15</f>
        <v>Grey 
RAL 7001</v>
      </c>
      <c r="E6124" s="1165" t="s">
        <v>27828</v>
      </c>
      <c r="F6124" s="1165" t="s">
        <v>27824</v>
      </c>
      <c r="G6124" s="1170" t="s">
        <v>28040</v>
      </c>
    </row>
    <row r="6125" spans="1:7" ht="15" customHeight="1">
      <c r="A6125" s="1165" t="str">
        <f t="shared" si="599"/>
        <v>PEXP416BLK</v>
      </c>
      <c r="B6125" s="1165">
        <f>IFERROR(INDEX('PE Holds'!$B$15:$AF$554,MATCH(C6125,'PE Holds'!$B$15:$B$552,FALSE),MATCH(D6125,'PE Holds'!$B$15:$AF$15,FALSE)),0)</f>
        <v>0</v>
      </c>
      <c r="C6125" s="1165" t="str">
        <f t="shared" si="602"/>
        <v>PEXP416</v>
      </c>
      <c r="D6125" s="988" t="str">
        <f>'PE Holds'!$R$15</f>
        <v>Black 
RAL 9005</v>
      </c>
      <c r="E6125" s="1165" t="s">
        <v>27829</v>
      </c>
      <c r="F6125" s="1165" t="s">
        <v>27824</v>
      </c>
      <c r="G6125" s="1170" t="s">
        <v>28040</v>
      </c>
    </row>
    <row r="6126" spans="1:7" ht="15" customHeight="1">
      <c r="A6126" s="1165" t="str">
        <f t="shared" si="599"/>
        <v>PEXP416FLO</v>
      </c>
      <c r="B6126" s="1165">
        <f>IFERROR(INDEX('PE Holds'!$B$15:$AF$554,MATCH(C6126,'PE Holds'!$B$15:$B$552,FALSE),MATCH(D6126,'PE Holds'!$B$15:$AF$15,FALSE)),0)</f>
        <v>0</v>
      </c>
      <c r="C6126" s="1165" t="str">
        <f t="shared" si="602"/>
        <v>PEXP416</v>
      </c>
      <c r="D6126" s="988" t="str">
        <f>'PE Holds'!$S$15</f>
        <v>Fluo 
Orange</v>
      </c>
      <c r="E6126" s="1165" t="s">
        <v>27830</v>
      </c>
      <c r="F6126" s="1165" t="s">
        <v>27824</v>
      </c>
      <c r="G6126" s="1170" t="s">
        <v>28040</v>
      </c>
    </row>
    <row r="6127" spans="1:7" ht="15" customHeight="1">
      <c r="A6127" s="1165" t="str">
        <f t="shared" si="599"/>
        <v>PEXP416FLG</v>
      </c>
      <c r="B6127" s="1165">
        <f>IFERROR(INDEX('PE Holds'!$B$15:$AF$554,MATCH(C6127,'PE Holds'!$B$15:$B$552,FALSE),MATCH(D6127,'PE Holds'!$B$15:$AF$15,FALSE)),0)</f>
        <v>0</v>
      </c>
      <c r="C6127" s="1165" t="str">
        <f t="shared" si="602"/>
        <v>PEXP416</v>
      </c>
      <c r="D6127" s="988" t="str">
        <f>'PE Holds'!$T$15</f>
        <v>Fluo 
Green</v>
      </c>
      <c r="E6127" s="1165" t="s">
        <v>27831</v>
      </c>
      <c r="F6127" s="1165" t="s">
        <v>27824</v>
      </c>
      <c r="G6127" s="1170" t="s">
        <v>28040</v>
      </c>
    </row>
    <row r="6128" spans="1:7" ht="15" customHeight="1">
      <c r="A6128" s="1165" t="str">
        <f t="shared" si="599"/>
        <v>PEXP416FLP</v>
      </c>
      <c r="B6128" s="1165">
        <f>IFERROR(INDEX('PE Holds'!$B$15:$AF$554,MATCH(C6128,'PE Holds'!$B$15:$B$552,FALSE),MATCH(D6128,'PE Holds'!$B$15:$AF$15,FALSE)),0)</f>
        <v>0</v>
      </c>
      <c r="C6128" s="1165" t="str">
        <f t="shared" si="602"/>
        <v>PEXP416</v>
      </c>
      <c r="D6128" s="988" t="str">
        <f>'PE Holds'!$U$15</f>
        <v>Fluo 
Pink</v>
      </c>
      <c r="E6128" s="1165" t="s">
        <v>27832</v>
      </c>
      <c r="F6128" s="1165" t="s">
        <v>27824</v>
      </c>
      <c r="G6128" s="1170" t="s">
        <v>28040</v>
      </c>
    </row>
    <row r="6129" spans="1:7" ht="15" customHeight="1">
      <c r="A6129" s="1165" t="str">
        <f t="shared" si="599"/>
        <v>PEXP416FLY</v>
      </c>
      <c r="B6129" s="1165">
        <f>IFERROR(INDEX('PE Holds'!$B$15:$AF$554,MATCH(C6129,'PE Holds'!$B$15:$B$552,FALSE),MATCH(D6129,'PE Holds'!$B$15:$AF$15,FALSE)),0)</f>
        <v>0</v>
      </c>
      <c r="C6129" s="1165" t="str">
        <f t="shared" si="602"/>
        <v>PEXP416</v>
      </c>
      <c r="D6129" s="988" t="str">
        <f>'PE Holds'!$V$15</f>
        <v>Fluo 
Yellow</v>
      </c>
      <c r="E6129" s="1165" t="s">
        <v>28041</v>
      </c>
      <c r="F6129" s="1165" t="s">
        <v>27824</v>
      </c>
      <c r="G6129" s="1170" t="s">
        <v>28040</v>
      </c>
    </row>
    <row r="6130" spans="1:7" ht="15" customHeight="1">
      <c r="A6130" s="1165" t="str">
        <f t="shared" si="599"/>
        <v>PEXP416VIO</v>
      </c>
      <c r="B6130" s="1165">
        <f>IFERROR(INDEX('PE Holds'!$B$15:$AF$554,MATCH(C6130,'PE Holds'!$B$15:$B$552,FALSE),MATCH(D6130,'PE Holds'!$B$15:$AF$15,FALSE)),0)</f>
        <v>0</v>
      </c>
      <c r="C6130" s="1165" t="str">
        <f t="shared" si="602"/>
        <v>PEXP416</v>
      </c>
      <c r="D6130" s="988" t="str">
        <f>'PE Holds'!$W$15</f>
        <v>Violet 
RAL 4008</v>
      </c>
      <c r="E6130" s="1165" t="s">
        <v>27833</v>
      </c>
      <c r="F6130" s="1165" t="s">
        <v>27824</v>
      </c>
      <c r="G6130" s="1170" t="s">
        <v>28040</v>
      </c>
    </row>
    <row r="6131" spans="1:7" ht="15" customHeight="1">
      <c r="A6131" s="1165" t="str">
        <f t="shared" si="599"/>
        <v>PEXP416MIN</v>
      </c>
      <c r="B6131" s="1165">
        <f>IFERROR(INDEX('PE Holds'!$B$15:$AF$554,MATCH(C6131,'PE Holds'!$B$15:$B$552,FALSE),MATCH(D6131,'PE Holds'!$B$15:$AF$15,FALSE)),0)</f>
        <v>0</v>
      </c>
      <c r="C6131" s="1165" t="str">
        <f t="shared" si="602"/>
        <v>PEXP416</v>
      </c>
      <c r="D6131" s="988" t="str">
        <f>'PE Holds'!$X$15</f>
        <v>Mint 
RAL 6027</v>
      </c>
      <c r="E6131" s="1165" t="s">
        <v>27834</v>
      </c>
      <c r="F6131" s="1165" t="s">
        <v>27824</v>
      </c>
      <c r="G6131" s="1170" t="s">
        <v>28040</v>
      </c>
    </row>
    <row r="6132" spans="1:7" ht="15" customHeight="1">
      <c r="A6132" s="1165" t="str">
        <f t="shared" si="599"/>
        <v>PEXP416ORA</v>
      </c>
      <c r="B6132" s="1165">
        <f>IFERROR(INDEX('PE Holds'!$B$15:$AF$554,MATCH(C6132,'PE Holds'!$B$15:$B$552,FALSE),MATCH(D6132,'PE Holds'!$B$15:$AF$15,FALSE)),0)</f>
        <v>0</v>
      </c>
      <c r="C6132" s="1165" t="str">
        <f t="shared" si="602"/>
        <v>PEXP416</v>
      </c>
      <c r="D6132" s="988" t="str">
        <f>'PE Holds'!$Y$15</f>
        <v>Pure Orange</v>
      </c>
      <c r="E6132" s="1165" t="s">
        <v>27836</v>
      </c>
      <c r="F6132" s="1165" t="s">
        <v>27824</v>
      </c>
      <c r="G6132" s="1170" t="s">
        <v>28040</v>
      </c>
    </row>
    <row r="6133" spans="1:7" ht="15" customHeight="1">
      <c r="A6133" s="1165" t="str">
        <f t="shared" si="599"/>
        <v>PEXP417WHI</v>
      </c>
      <c r="B6133" s="1165">
        <f>IFERROR(INDEX('PE Holds'!$B$15:$AF$554,MATCH(C6133,'PE Holds'!$B$15:$B$552,FALSE),MATCH(D6133,'PE Holds'!$B$15:$AF$15,FALSE)),0)</f>
        <v>0</v>
      </c>
      <c r="C6133" s="1165" t="s">
        <v>28258</v>
      </c>
      <c r="D6133" s="1166" t="s">
        <v>28239</v>
      </c>
      <c r="E6133" s="1165" t="s">
        <v>27838</v>
      </c>
      <c r="F6133" s="1165" t="s">
        <v>27824</v>
      </c>
      <c r="G6133" s="1170" t="s">
        <v>28040</v>
      </c>
    </row>
    <row r="6134" spans="1:7" ht="15" customHeight="1">
      <c r="A6134" s="1165" t="str">
        <f t="shared" si="599"/>
        <v>PEXP417YEL</v>
      </c>
      <c r="B6134" s="1165">
        <f>IFERROR(INDEX('PE Holds'!$B$15:$AF$554,MATCH(C6134,'PE Holds'!$B$15:$B$552,FALSE),MATCH(D6134,'PE Holds'!$B$15:$AF$15,FALSE)),0)</f>
        <v>0</v>
      </c>
      <c r="C6134" s="1165" t="str">
        <f>+C6133</f>
        <v>PEXP417</v>
      </c>
      <c r="D6134" s="988" t="str">
        <f>'PE Holds'!$M$15</f>
        <v>Yellow 
RAL 1026</v>
      </c>
      <c r="E6134" s="1165" t="s">
        <v>27823</v>
      </c>
      <c r="F6134" s="1165" t="s">
        <v>27824</v>
      </c>
      <c r="G6134" s="1170" t="s">
        <v>28040</v>
      </c>
    </row>
    <row r="6135" spans="1:7" ht="15" customHeight="1">
      <c r="A6135" s="1165" t="str">
        <f t="shared" si="599"/>
        <v>PEXP417GRE</v>
      </c>
      <c r="B6135" s="1165">
        <f>IFERROR(INDEX('PE Holds'!$B$15:$AF$554,MATCH(C6135,'PE Holds'!$B$15:$B$552,FALSE),MATCH(D6135,'PE Holds'!$B$15:$AF$15,FALSE)),0)</f>
        <v>0</v>
      </c>
      <c r="C6135" s="1165" t="str">
        <f t="shared" ref="C6135:C6146" si="603">+C6134</f>
        <v>PEXP417</v>
      </c>
      <c r="D6135" s="988" t="str">
        <f>'PE Holds'!$N$15</f>
        <v>Green 
RAL 6002</v>
      </c>
      <c r="E6135" s="1165" t="s">
        <v>27837</v>
      </c>
      <c r="F6135" s="1165" t="s">
        <v>27824</v>
      </c>
      <c r="G6135" s="1170" t="s">
        <v>28040</v>
      </c>
    </row>
    <row r="6136" spans="1:7" ht="15" customHeight="1">
      <c r="A6136" s="1165" t="str">
        <f t="shared" si="599"/>
        <v>PEXP417RED</v>
      </c>
      <c r="B6136" s="1165">
        <f>IFERROR(INDEX('PE Holds'!$B$15:$AF$554,MATCH(C6136,'PE Holds'!$B$15:$B$552,FALSE),MATCH(D6136,'PE Holds'!$B$15:$AF$15,FALSE)),0)</f>
        <v>0</v>
      </c>
      <c r="C6136" s="1165" t="str">
        <f t="shared" si="603"/>
        <v>PEXP417</v>
      </c>
      <c r="D6136" s="988" t="str">
        <f>'PE Holds'!$O$15</f>
        <v>Red 
RAL 3020</v>
      </c>
      <c r="E6136" s="1165" t="s">
        <v>27826</v>
      </c>
      <c r="F6136" s="1165" t="s">
        <v>27824</v>
      </c>
      <c r="G6136" s="1170" t="s">
        <v>28040</v>
      </c>
    </row>
    <row r="6137" spans="1:7" ht="15" customHeight="1">
      <c r="A6137" s="1165" t="str">
        <f t="shared" si="599"/>
        <v>PEXP417BLU</v>
      </c>
      <c r="B6137" s="1165">
        <f>IFERROR(INDEX('PE Holds'!$B$15:$AF$554,MATCH(C6137,'PE Holds'!$B$15:$B$552,FALSE),MATCH(D6137,'PE Holds'!$B$15:$AF$15,FALSE)),0)</f>
        <v>0</v>
      </c>
      <c r="C6137" s="1165" t="str">
        <f t="shared" si="603"/>
        <v>PEXP417</v>
      </c>
      <c r="D6137" s="988" t="str">
        <f>'PE Holds'!$P$15</f>
        <v>Blue 
RAL 5015</v>
      </c>
      <c r="E6137" s="1165" t="s">
        <v>27827</v>
      </c>
      <c r="F6137" s="1165" t="s">
        <v>27824</v>
      </c>
      <c r="G6137" s="1170" t="s">
        <v>28040</v>
      </c>
    </row>
    <row r="6138" spans="1:7" ht="15" customHeight="1">
      <c r="A6138" s="1165" t="str">
        <f t="shared" si="599"/>
        <v>PEXP417GRY</v>
      </c>
      <c r="B6138" s="1165">
        <f>IFERROR(INDEX('PE Holds'!$B$15:$AF$554,MATCH(C6138,'PE Holds'!$B$15:$B$552,FALSE),MATCH(D6138,'PE Holds'!$B$15:$AF$15,FALSE)),0)</f>
        <v>0</v>
      </c>
      <c r="C6138" s="1165" t="str">
        <f t="shared" si="603"/>
        <v>PEXP417</v>
      </c>
      <c r="D6138" s="988" t="str">
        <f>'PE Holds'!$Q$15</f>
        <v>Grey 
RAL 7001</v>
      </c>
      <c r="E6138" s="1165" t="s">
        <v>27828</v>
      </c>
      <c r="F6138" s="1165" t="s">
        <v>27824</v>
      </c>
      <c r="G6138" s="1170" t="s">
        <v>28040</v>
      </c>
    </row>
    <row r="6139" spans="1:7" ht="15" customHeight="1">
      <c r="A6139" s="1165" t="str">
        <f t="shared" si="599"/>
        <v>PEXP417BLK</v>
      </c>
      <c r="B6139" s="1165">
        <f>IFERROR(INDEX('PE Holds'!$B$15:$AF$554,MATCH(C6139,'PE Holds'!$B$15:$B$552,FALSE),MATCH(D6139,'PE Holds'!$B$15:$AF$15,FALSE)),0)</f>
        <v>0</v>
      </c>
      <c r="C6139" s="1165" t="str">
        <f t="shared" si="603"/>
        <v>PEXP417</v>
      </c>
      <c r="D6139" s="988" t="str">
        <f>'PE Holds'!$R$15</f>
        <v>Black 
RAL 9005</v>
      </c>
      <c r="E6139" s="1165" t="s">
        <v>27829</v>
      </c>
      <c r="F6139" s="1165" t="s">
        <v>27824</v>
      </c>
      <c r="G6139" s="1170" t="s">
        <v>28040</v>
      </c>
    </row>
    <row r="6140" spans="1:7" ht="15" customHeight="1">
      <c r="A6140" s="1165" t="str">
        <f t="shared" si="599"/>
        <v>PEXP417FLO</v>
      </c>
      <c r="B6140" s="1165">
        <f>IFERROR(INDEX('PE Holds'!$B$15:$AF$554,MATCH(C6140,'PE Holds'!$B$15:$B$552,FALSE),MATCH(D6140,'PE Holds'!$B$15:$AF$15,FALSE)),0)</f>
        <v>0</v>
      </c>
      <c r="C6140" s="1165" t="str">
        <f t="shared" si="603"/>
        <v>PEXP417</v>
      </c>
      <c r="D6140" s="988" t="str">
        <f>'PE Holds'!$S$15</f>
        <v>Fluo 
Orange</v>
      </c>
      <c r="E6140" s="1165" t="s">
        <v>27830</v>
      </c>
      <c r="F6140" s="1165" t="s">
        <v>27824</v>
      </c>
      <c r="G6140" s="1170" t="s">
        <v>28040</v>
      </c>
    </row>
    <row r="6141" spans="1:7" ht="15" customHeight="1">
      <c r="A6141" s="1165" t="str">
        <f t="shared" si="599"/>
        <v>PEXP417FLG</v>
      </c>
      <c r="B6141" s="1165">
        <f>IFERROR(INDEX('PE Holds'!$B$15:$AF$554,MATCH(C6141,'PE Holds'!$B$15:$B$552,FALSE),MATCH(D6141,'PE Holds'!$B$15:$AF$15,FALSE)),0)</f>
        <v>0</v>
      </c>
      <c r="C6141" s="1165" t="str">
        <f t="shared" si="603"/>
        <v>PEXP417</v>
      </c>
      <c r="D6141" s="988" t="str">
        <f>'PE Holds'!$T$15</f>
        <v>Fluo 
Green</v>
      </c>
      <c r="E6141" s="1165" t="s">
        <v>27831</v>
      </c>
      <c r="F6141" s="1165" t="s">
        <v>27824</v>
      </c>
      <c r="G6141" s="1170" t="s">
        <v>28040</v>
      </c>
    </row>
    <row r="6142" spans="1:7" ht="15" customHeight="1">
      <c r="A6142" s="1165" t="str">
        <f t="shared" si="599"/>
        <v>PEXP417FLP</v>
      </c>
      <c r="B6142" s="1165">
        <f>IFERROR(INDEX('PE Holds'!$B$15:$AF$554,MATCH(C6142,'PE Holds'!$B$15:$B$552,FALSE),MATCH(D6142,'PE Holds'!$B$15:$AF$15,FALSE)),0)</f>
        <v>0</v>
      </c>
      <c r="C6142" s="1165" t="str">
        <f t="shared" si="603"/>
        <v>PEXP417</v>
      </c>
      <c r="D6142" s="988" t="str">
        <f>'PE Holds'!$U$15</f>
        <v>Fluo 
Pink</v>
      </c>
      <c r="E6142" s="1165" t="s">
        <v>27832</v>
      </c>
      <c r="F6142" s="1165" t="s">
        <v>27824</v>
      </c>
      <c r="G6142" s="1170" t="s">
        <v>28040</v>
      </c>
    </row>
    <row r="6143" spans="1:7" ht="15" customHeight="1">
      <c r="A6143" s="1165" t="str">
        <f t="shared" si="599"/>
        <v>PEXP417FLY</v>
      </c>
      <c r="B6143" s="1165">
        <f>IFERROR(INDEX('PE Holds'!$B$15:$AF$554,MATCH(C6143,'PE Holds'!$B$15:$B$552,FALSE),MATCH(D6143,'PE Holds'!$B$15:$AF$15,FALSE)),0)</f>
        <v>0</v>
      </c>
      <c r="C6143" s="1165" t="str">
        <f t="shared" si="603"/>
        <v>PEXP417</v>
      </c>
      <c r="D6143" s="988" t="str">
        <f>'PE Holds'!$V$15</f>
        <v>Fluo 
Yellow</v>
      </c>
      <c r="E6143" s="1165" t="s">
        <v>28041</v>
      </c>
      <c r="F6143" s="1165" t="s">
        <v>27824</v>
      </c>
      <c r="G6143" s="1170" t="s">
        <v>28040</v>
      </c>
    </row>
    <row r="6144" spans="1:7" ht="15" customHeight="1">
      <c r="A6144" s="1165" t="str">
        <f t="shared" si="599"/>
        <v>PEXP417VIO</v>
      </c>
      <c r="B6144" s="1165">
        <f>IFERROR(INDEX('PE Holds'!$B$15:$AF$554,MATCH(C6144,'PE Holds'!$B$15:$B$552,FALSE),MATCH(D6144,'PE Holds'!$B$15:$AF$15,FALSE)),0)</f>
        <v>0</v>
      </c>
      <c r="C6144" s="1165" t="str">
        <f t="shared" si="603"/>
        <v>PEXP417</v>
      </c>
      <c r="D6144" s="988" t="str">
        <f>'PE Holds'!$W$15</f>
        <v>Violet 
RAL 4008</v>
      </c>
      <c r="E6144" s="1165" t="s">
        <v>27833</v>
      </c>
      <c r="F6144" s="1165" t="s">
        <v>27824</v>
      </c>
      <c r="G6144" s="1170" t="s">
        <v>28040</v>
      </c>
    </row>
    <row r="6145" spans="1:7" ht="15" customHeight="1">
      <c r="A6145" s="1165" t="str">
        <f t="shared" si="599"/>
        <v>PEXP417MIN</v>
      </c>
      <c r="B6145" s="1165">
        <f>IFERROR(INDEX('PE Holds'!$B$15:$AF$554,MATCH(C6145,'PE Holds'!$B$15:$B$552,FALSE),MATCH(D6145,'PE Holds'!$B$15:$AF$15,FALSE)),0)</f>
        <v>0</v>
      </c>
      <c r="C6145" s="1165" t="str">
        <f t="shared" si="603"/>
        <v>PEXP417</v>
      </c>
      <c r="D6145" s="988" t="str">
        <f>'PE Holds'!$X$15</f>
        <v>Mint 
RAL 6027</v>
      </c>
      <c r="E6145" s="1165" t="s">
        <v>27834</v>
      </c>
      <c r="F6145" s="1165" t="s">
        <v>27824</v>
      </c>
      <c r="G6145" s="1170" t="s">
        <v>28040</v>
      </c>
    </row>
    <row r="6146" spans="1:7" ht="15" customHeight="1">
      <c r="A6146" s="1165" t="str">
        <f t="shared" si="599"/>
        <v>PEXP417ORA</v>
      </c>
      <c r="B6146" s="1165">
        <f>IFERROR(INDEX('PE Holds'!$B$15:$AF$554,MATCH(C6146,'PE Holds'!$B$15:$B$552,FALSE),MATCH(D6146,'PE Holds'!$B$15:$AF$15,FALSE)),0)</f>
        <v>0</v>
      </c>
      <c r="C6146" s="1165" t="str">
        <f t="shared" si="603"/>
        <v>PEXP417</v>
      </c>
      <c r="D6146" s="988" t="str">
        <f>'PE Holds'!$Y$15</f>
        <v>Pure Orange</v>
      </c>
      <c r="E6146" s="1165" t="s">
        <v>27836</v>
      </c>
      <c r="F6146" s="1165" t="s">
        <v>27824</v>
      </c>
      <c r="G6146" s="1170" t="s">
        <v>28040</v>
      </c>
    </row>
    <row r="6147" spans="1:7" ht="15" customHeight="1">
      <c r="A6147" s="1165" t="str">
        <f t="shared" si="599"/>
        <v>PEXP418WHI</v>
      </c>
      <c r="B6147" s="1165">
        <f>IFERROR(INDEX('PE Holds'!$B$15:$AF$554,MATCH(C6147,'PE Holds'!$B$15:$B$552,FALSE),MATCH(D6147,'PE Holds'!$B$15:$AF$15,FALSE)),0)</f>
        <v>0</v>
      </c>
      <c r="C6147" s="1165" t="s">
        <v>28259</v>
      </c>
      <c r="D6147" s="1166" t="s">
        <v>28239</v>
      </c>
      <c r="E6147" s="1165" t="s">
        <v>27838</v>
      </c>
      <c r="F6147" s="1165" t="s">
        <v>27824</v>
      </c>
      <c r="G6147" s="1170" t="s">
        <v>28040</v>
      </c>
    </row>
    <row r="6148" spans="1:7" ht="15" customHeight="1">
      <c r="A6148" s="1165" t="str">
        <f t="shared" si="599"/>
        <v>PEXP418YEL</v>
      </c>
      <c r="B6148" s="1165">
        <f>IFERROR(INDEX('PE Holds'!$B$15:$AF$554,MATCH(C6148,'PE Holds'!$B$15:$B$552,FALSE),MATCH(D6148,'PE Holds'!$B$15:$AF$15,FALSE)),0)</f>
        <v>0</v>
      </c>
      <c r="C6148" s="1165" t="str">
        <f>+C6147</f>
        <v>PEXP418</v>
      </c>
      <c r="D6148" s="988" t="str">
        <f>'PE Holds'!$M$15</f>
        <v>Yellow 
RAL 1026</v>
      </c>
      <c r="E6148" s="1165" t="s">
        <v>27823</v>
      </c>
      <c r="F6148" s="1165" t="s">
        <v>27824</v>
      </c>
      <c r="G6148" s="1170" t="s">
        <v>28040</v>
      </c>
    </row>
    <row r="6149" spans="1:7" ht="15" customHeight="1">
      <c r="A6149" s="1165" t="str">
        <f t="shared" si="599"/>
        <v>PEXP418GRE</v>
      </c>
      <c r="B6149" s="1165">
        <f>IFERROR(INDEX('PE Holds'!$B$15:$AF$554,MATCH(C6149,'PE Holds'!$B$15:$B$552,FALSE),MATCH(D6149,'PE Holds'!$B$15:$AF$15,FALSE)),0)</f>
        <v>0</v>
      </c>
      <c r="C6149" s="1165" t="str">
        <f t="shared" ref="C6149:C6160" si="604">+C6148</f>
        <v>PEXP418</v>
      </c>
      <c r="D6149" s="988" t="str">
        <f>'PE Holds'!$N$15</f>
        <v>Green 
RAL 6002</v>
      </c>
      <c r="E6149" s="1165" t="s">
        <v>27837</v>
      </c>
      <c r="F6149" s="1165" t="s">
        <v>27824</v>
      </c>
      <c r="G6149" s="1170" t="s">
        <v>28040</v>
      </c>
    </row>
    <row r="6150" spans="1:7" ht="15" customHeight="1">
      <c r="A6150" s="1165" t="str">
        <f t="shared" si="599"/>
        <v>PEXP418RED</v>
      </c>
      <c r="B6150" s="1165">
        <f>IFERROR(INDEX('PE Holds'!$B$15:$AF$554,MATCH(C6150,'PE Holds'!$B$15:$B$552,FALSE),MATCH(D6150,'PE Holds'!$B$15:$AF$15,FALSE)),0)</f>
        <v>0</v>
      </c>
      <c r="C6150" s="1165" t="str">
        <f t="shared" si="604"/>
        <v>PEXP418</v>
      </c>
      <c r="D6150" s="988" t="str">
        <f>'PE Holds'!$O$15</f>
        <v>Red 
RAL 3020</v>
      </c>
      <c r="E6150" s="1165" t="s">
        <v>27826</v>
      </c>
      <c r="F6150" s="1165" t="s">
        <v>27824</v>
      </c>
      <c r="G6150" s="1170" t="s">
        <v>28040</v>
      </c>
    </row>
    <row r="6151" spans="1:7" ht="15" customHeight="1">
      <c r="A6151" s="1165" t="str">
        <f t="shared" si="599"/>
        <v>PEXP418BLU</v>
      </c>
      <c r="B6151" s="1165">
        <f>IFERROR(INDEX('PE Holds'!$B$15:$AF$554,MATCH(C6151,'PE Holds'!$B$15:$B$552,FALSE),MATCH(D6151,'PE Holds'!$B$15:$AF$15,FALSE)),0)</f>
        <v>0</v>
      </c>
      <c r="C6151" s="1165" t="str">
        <f t="shared" si="604"/>
        <v>PEXP418</v>
      </c>
      <c r="D6151" s="988" t="str">
        <f>'PE Holds'!$P$15</f>
        <v>Blue 
RAL 5015</v>
      </c>
      <c r="E6151" s="1165" t="s">
        <v>27827</v>
      </c>
      <c r="F6151" s="1165" t="s">
        <v>27824</v>
      </c>
      <c r="G6151" s="1170" t="s">
        <v>28040</v>
      </c>
    </row>
    <row r="6152" spans="1:7" ht="15" customHeight="1">
      <c r="A6152" s="1165" t="str">
        <f t="shared" si="599"/>
        <v>PEXP418GRY</v>
      </c>
      <c r="B6152" s="1165">
        <f>IFERROR(INDEX('PE Holds'!$B$15:$AF$554,MATCH(C6152,'PE Holds'!$B$15:$B$552,FALSE),MATCH(D6152,'PE Holds'!$B$15:$AF$15,FALSE)),0)</f>
        <v>0</v>
      </c>
      <c r="C6152" s="1165" t="str">
        <f t="shared" si="604"/>
        <v>PEXP418</v>
      </c>
      <c r="D6152" s="988" t="str">
        <f>'PE Holds'!$Q$15</f>
        <v>Grey 
RAL 7001</v>
      </c>
      <c r="E6152" s="1165" t="s">
        <v>27828</v>
      </c>
      <c r="F6152" s="1165" t="s">
        <v>27824</v>
      </c>
      <c r="G6152" s="1170" t="s">
        <v>28040</v>
      </c>
    </row>
    <row r="6153" spans="1:7" ht="15" customHeight="1">
      <c r="A6153" s="1165" t="str">
        <f t="shared" si="599"/>
        <v>PEXP418BLK</v>
      </c>
      <c r="B6153" s="1165">
        <f>IFERROR(INDEX('PE Holds'!$B$15:$AF$554,MATCH(C6153,'PE Holds'!$B$15:$B$552,FALSE),MATCH(D6153,'PE Holds'!$B$15:$AF$15,FALSE)),0)</f>
        <v>0</v>
      </c>
      <c r="C6153" s="1165" t="str">
        <f t="shared" si="604"/>
        <v>PEXP418</v>
      </c>
      <c r="D6153" s="988" t="str">
        <f>'PE Holds'!$R$15</f>
        <v>Black 
RAL 9005</v>
      </c>
      <c r="E6153" s="1165" t="s">
        <v>27829</v>
      </c>
      <c r="F6153" s="1165" t="s">
        <v>27824</v>
      </c>
      <c r="G6153" s="1170" t="s">
        <v>28040</v>
      </c>
    </row>
    <row r="6154" spans="1:7" ht="15" customHeight="1">
      <c r="A6154" s="1165" t="str">
        <f t="shared" si="599"/>
        <v>PEXP418FLO</v>
      </c>
      <c r="B6154" s="1165">
        <f>IFERROR(INDEX('PE Holds'!$B$15:$AF$554,MATCH(C6154,'PE Holds'!$B$15:$B$552,FALSE),MATCH(D6154,'PE Holds'!$B$15:$AF$15,FALSE)),0)</f>
        <v>0</v>
      </c>
      <c r="C6154" s="1165" t="str">
        <f t="shared" si="604"/>
        <v>PEXP418</v>
      </c>
      <c r="D6154" s="988" t="str">
        <f>'PE Holds'!$S$15</f>
        <v>Fluo 
Orange</v>
      </c>
      <c r="E6154" s="1165" t="s">
        <v>27830</v>
      </c>
      <c r="F6154" s="1165" t="s">
        <v>27824</v>
      </c>
      <c r="G6154" s="1170" t="s">
        <v>28040</v>
      </c>
    </row>
    <row r="6155" spans="1:7" ht="15" customHeight="1">
      <c r="A6155" s="1165" t="str">
        <f t="shared" si="599"/>
        <v>PEXP418FLG</v>
      </c>
      <c r="B6155" s="1165">
        <f>IFERROR(INDEX('PE Holds'!$B$15:$AF$554,MATCH(C6155,'PE Holds'!$B$15:$B$552,FALSE),MATCH(D6155,'PE Holds'!$B$15:$AF$15,FALSE)),0)</f>
        <v>0</v>
      </c>
      <c r="C6155" s="1165" t="str">
        <f t="shared" si="604"/>
        <v>PEXP418</v>
      </c>
      <c r="D6155" s="988" t="str">
        <f>'PE Holds'!$T$15</f>
        <v>Fluo 
Green</v>
      </c>
      <c r="E6155" s="1165" t="s">
        <v>27831</v>
      </c>
      <c r="F6155" s="1165" t="s">
        <v>27824</v>
      </c>
      <c r="G6155" s="1170" t="s">
        <v>28040</v>
      </c>
    </row>
    <row r="6156" spans="1:7" ht="15" customHeight="1">
      <c r="A6156" s="1165" t="str">
        <f t="shared" ref="A6156:A6219" si="605">CONCATENATE(C6156,E6156)</f>
        <v>PEXP418FLP</v>
      </c>
      <c r="B6156" s="1165">
        <f>IFERROR(INDEX('PE Holds'!$B$15:$AF$554,MATCH(C6156,'PE Holds'!$B$15:$B$552,FALSE),MATCH(D6156,'PE Holds'!$B$15:$AF$15,FALSE)),0)</f>
        <v>0</v>
      </c>
      <c r="C6156" s="1165" t="str">
        <f t="shared" si="604"/>
        <v>PEXP418</v>
      </c>
      <c r="D6156" s="988" t="str">
        <f>'PE Holds'!$U$15</f>
        <v>Fluo 
Pink</v>
      </c>
      <c r="E6156" s="1165" t="s">
        <v>27832</v>
      </c>
      <c r="F6156" s="1165" t="s">
        <v>27824</v>
      </c>
      <c r="G6156" s="1170" t="s">
        <v>28040</v>
      </c>
    </row>
    <row r="6157" spans="1:7" ht="15" customHeight="1">
      <c r="A6157" s="1165" t="str">
        <f t="shared" si="605"/>
        <v>PEXP418FLY</v>
      </c>
      <c r="B6157" s="1165">
        <f>IFERROR(INDEX('PE Holds'!$B$15:$AF$554,MATCH(C6157,'PE Holds'!$B$15:$B$552,FALSE),MATCH(D6157,'PE Holds'!$B$15:$AF$15,FALSE)),0)</f>
        <v>0</v>
      </c>
      <c r="C6157" s="1165" t="str">
        <f t="shared" si="604"/>
        <v>PEXP418</v>
      </c>
      <c r="D6157" s="988" t="str">
        <f>'PE Holds'!$V$15</f>
        <v>Fluo 
Yellow</v>
      </c>
      <c r="E6157" s="1165" t="s">
        <v>28041</v>
      </c>
      <c r="F6157" s="1165" t="s">
        <v>27824</v>
      </c>
      <c r="G6157" s="1170" t="s">
        <v>28040</v>
      </c>
    </row>
    <row r="6158" spans="1:7" ht="15" customHeight="1">
      <c r="A6158" s="1165" t="str">
        <f t="shared" si="605"/>
        <v>PEXP418VIO</v>
      </c>
      <c r="B6158" s="1165">
        <f>IFERROR(INDEX('PE Holds'!$B$15:$AF$554,MATCH(C6158,'PE Holds'!$B$15:$B$552,FALSE),MATCH(D6158,'PE Holds'!$B$15:$AF$15,FALSE)),0)</f>
        <v>0</v>
      </c>
      <c r="C6158" s="1165" t="str">
        <f t="shared" si="604"/>
        <v>PEXP418</v>
      </c>
      <c r="D6158" s="988" t="str">
        <f>'PE Holds'!$W$15</f>
        <v>Violet 
RAL 4008</v>
      </c>
      <c r="E6158" s="1165" t="s">
        <v>27833</v>
      </c>
      <c r="F6158" s="1165" t="s">
        <v>27824</v>
      </c>
      <c r="G6158" s="1170" t="s">
        <v>28040</v>
      </c>
    </row>
    <row r="6159" spans="1:7" ht="15" customHeight="1">
      <c r="A6159" s="1165" t="str">
        <f t="shared" si="605"/>
        <v>PEXP418MIN</v>
      </c>
      <c r="B6159" s="1165">
        <f>IFERROR(INDEX('PE Holds'!$B$15:$AF$554,MATCH(C6159,'PE Holds'!$B$15:$B$552,FALSE),MATCH(D6159,'PE Holds'!$B$15:$AF$15,FALSE)),0)</f>
        <v>0</v>
      </c>
      <c r="C6159" s="1165" t="str">
        <f t="shared" si="604"/>
        <v>PEXP418</v>
      </c>
      <c r="D6159" s="988" t="str">
        <f>'PE Holds'!$X$15</f>
        <v>Mint 
RAL 6027</v>
      </c>
      <c r="E6159" s="1165" t="s">
        <v>27834</v>
      </c>
      <c r="F6159" s="1165" t="s">
        <v>27824</v>
      </c>
      <c r="G6159" s="1170" t="s">
        <v>28040</v>
      </c>
    </row>
    <row r="6160" spans="1:7" ht="15" customHeight="1">
      <c r="A6160" s="1165" t="str">
        <f t="shared" si="605"/>
        <v>PEXP418ORA</v>
      </c>
      <c r="B6160" s="1165">
        <f>IFERROR(INDEX('PE Holds'!$B$15:$AF$554,MATCH(C6160,'PE Holds'!$B$15:$B$552,FALSE),MATCH(D6160,'PE Holds'!$B$15:$AF$15,FALSE)),0)</f>
        <v>0</v>
      </c>
      <c r="C6160" s="1165" t="str">
        <f t="shared" si="604"/>
        <v>PEXP418</v>
      </c>
      <c r="D6160" s="988" t="str">
        <f>'PE Holds'!$Y$15</f>
        <v>Pure Orange</v>
      </c>
      <c r="E6160" s="1165" t="s">
        <v>27836</v>
      </c>
      <c r="F6160" s="1165" t="s">
        <v>27824</v>
      </c>
      <c r="G6160" s="1170" t="s">
        <v>28040</v>
      </c>
    </row>
    <row r="6161" spans="1:7" ht="15" customHeight="1">
      <c r="A6161" s="1165" t="str">
        <f t="shared" si="605"/>
        <v>PEXP419WHI</v>
      </c>
      <c r="B6161" s="1165">
        <f>IFERROR(INDEX('PE Holds'!$B$15:$AF$554,MATCH(C6161,'PE Holds'!$B$15:$B$552,FALSE),MATCH(D6161,'PE Holds'!$B$15:$AF$15,FALSE)),0)</f>
        <v>0</v>
      </c>
      <c r="C6161" s="1165" t="s">
        <v>28260</v>
      </c>
      <c r="D6161" s="1166" t="s">
        <v>28239</v>
      </c>
      <c r="E6161" s="1165" t="s">
        <v>27838</v>
      </c>
      <c r="F6161" s="1165" t="s">
        <v>27824</v>
      </c>
      <c r="G6161" s="1170" t="s">
        <v>28040</v>
      </c>
    </row>
    <row r="6162" spans="1:7" ht="15" customHeight="1">
      <c r="A6162" s="1165" t="str">
        <f t="shared" si="605"/>
        <v>PEXP419YEL</v>
      </c>
      <c r="B6162" s="1165">
        <f>IFERROR(INDEX('PE Holds'!$B$15:$AF$554,MATCH(C6162,'PE Holds'!$B$15:$B$552,FALSE),MATCH(D6162,'PE Holds'!$B$15:$AF$15,FALSE)),0)</f>
        <v>0</v>
      </c>
      <c r="C6162" s="1165" t="str">
        <f>+C6161</f>
        <v>PEXP419</v>
      </c>
      <c r="D6162" s="988" t="str">
        <f>'PE Holds'!$M$15</f>
        <v>Yellow 
RAL 1026</v>
      </c>
      <c r="E6162" s="1165" t="s">
        <v>27823</v>
      </c>
      <c r="F6162" s="1165" t="s">
        <v>27824</v>
      </c>
      <c r="G6162" s="1170" t="s">
        <v>28040</v>
      </c>
    </row>
    <row r="6163" spans="1:7" ht="15" customHeight="1">
      <c r="A6163" s="1165" t="str">
        <f t="shared" si="605"/>
        <v>PEXP419GRE</v>
      </c>
      <c r="B6163" s="1165">
        <f>IFERROR(INDEX('PE Holds'!$B$15:$AF$554,MATCH(C6163,'PE Holds'!$B$15:$B$552,FALSE),MATCH(D6163,'PE Holds'!$B$15:$AF$15,FALSE)),0)</f>
        <v>0</v>
      </c>
      <c r="C6163" s="1165" t="str">
        <f t="shared" ref="C6163:C6174" si="606">+C6162</f>
        <v>PEXP419</v>
      </c>
      <c r="D6163" s="988" t="str">
        <f>'PE Holds'!$N$15</f>
        <v>Green 
RAL 6002</v>
      </c>
      <c r="E6163" s="1165" t="s">
        <v>27837</v>
      </c>
      <c r="F6163" s="1165" t="s">
        <v>27824</v>
      </c>
      <c r="G6163" s="1170" t="s">
        <v>28040</v>
      </c>
    </row>
    <row r="6164" spans="1:7" ht="15" customHeight="1">
      <c r="A6164" s="1165" t="str">
        <f t="shared" si="605"/>
        <v>PEXP419RED</v>
      </c>
      <c r="B6164" s="1165">
        <f>IFERROR(INDEX('PE Holds'!$B$15:$AF$554,MATCH(C6164,'PE Holds'!$B$15:$B$552,FALSE),MATCH(D6164,'PE Holds'!$B$15:$AF$15,FALSE)),0)</f>
        <v>0</v>
      </c>
      <c r="C6164" s="1165" t="str">
        <f t="shared" si="606"/>
        <v>PEXP419</v>
      </c>
      <c r="D6164" s="988" t="str">
        <f>'PE Holds'!$O$15</f>
        <v>Red 
RAL 3020</v>
      </c>
      <c r="E6164" s="1165" t="s">
        <v>27826</v>
      </c>
      <c r="F6164" s="1165" t="s">
        <v>27824</v>
      </c>
      <c r="G6164" s="1170" t="s">
        <v>28040</v>
      </c>
    </row>
    <row r="6165" spans="1:7" ht="15" customHeight="1">
      <c r="A6165" s="1165" t="str">
        <f t="shared" si="605"/>
        <v>PEXP419BLU</v>
      </c>
      <c r="B6165" s="1165">
        <f>IFERROR(INDEX('PE Holds'!$B$15:$AF$554,MATCH(C6165,'PE Holds'!$B$15:$B$552,FALSE),MATCH(D6165,'PE Holds'!$B$15:$AF$15,FALSE)),0)</f>
        <v>0</v>
      </c>
      <c r="C6165" s="1165" t="str">
        <f t="shared" si="606"/>
        <v>PEXP419</v>
      </c>
      <c r="D6165" s="988" t="str">
        <f>'PE Holds'!$P$15</f>
        <v>Blue 
RAL 5015</v>
      </c>
      <c r="E6165" s="1165" t="s">
        <v>27827</v>
      </c>
      <c r="F6165" s="1165" t="s">
        <v>27824</v>
      </c>
      <c r="G6165" s="1170" t="s">
        <v>28040</v>
      </c>
    </row>
    <row r="6166" spans="1:7" ht="15" customHeight="1">
      <c r="A6166" s="1165" t="str">
        <f t="shared" si="605"/>
        <v>PEXP419GRY</v>
      </c>
      <c r="B6166" s="1165">
        <f>IFERROR(INDEX('PE Holds'!$B$15:$AF$554,MATCH(C6166,'PE Holds'!$B$15:$B$552,FALSE),MATCH(D6166,'PE Holds'!$B$15:$AF$15,FALSE)),0)</f>
        <v>0</v>
      </c>
      <c r="C6166" s="1165" t="str">
        <f t="shared" si="606"/>
        <v>PEXP419</v>
      </c>
      <c r="D6166" s="988" t="str">
        <f>'PE Holds'!$Q$15</f>
        <v>Grey 
RAL 7001</v>
      </c>
      <c r="E6166" s="1165" t="s">
        <v>27828</v>
      </c>
      <c r="F6166" s="1165" t="s">
        <v>27824</v>
      </c>
      <c r="G6166" s="1170" t="s">
        <v>28040</v>
      </c>
    </row>
    <row r="6167" spans="1:7" ht="15" customHeight="1">
      <c r="A6167" s="1165" t="str">
        <f t="shared" si="605"/>
        <v>PEXP419BLK</v>
      </c>
      <c r="B6167" s="1165">
        <f>IFERROR(INDEX('PE Holds'!$B$15:$AF$554,MATCH(C6167,'PE Holds'!$B$15:$B$552,FALSE),MATCH(D6167,'PE Holds'!$B$15:$AF$15,FALSE)),0)</f>
        <v>0</v>
      </c>
      <c r="C6167" s="1165" t="str">
        <f t="shared" si="606"/>
        <v>PEXP419</v>
      </c>
      <c r="D6167" s="988" t="str">
        <f>'PE Holds'!$R$15</f>
        <v>Black 
RAL 9005</v>
      </c>
      <c r="E6167" s="1165" t="s">
        <v>27829</v>
      </c>
      <c r="F6167" s="1165" t="s">
        <v>27824</v>
      </c>
      <c r="G6167" s="1170" t="s">
        <v>28040</v>
      </c>
    </row>
    <row r="6168" spans="1:7" ht="15" customHeight="1">
      <c r="A6168" s="1165" t="str">
        <f t="shared" si="605"/>
        <v>PEXP419FLO</v>
      </c>
      <c r="B6168" s="1165">
        <f>IFERROR(INDEX('PE Holds'!$B$15:$AF$554,MATCH(C6168,'PE Holds'!$B$15:$B$552,FALSE),MATCH(D6168,'PE Holds'!$B$15:$AF$15,FALSE)),0)</f>
        <v>0</v>
      </c>
      <c r="C6168" s="1165" t="str">
        <f t="shared" si="606"/>
        <v>PEXP419</v>
      </c>
      <c r="D6168" s="988" t="str">
        <f>'PE Holds'!$S$15</f>
        <v>Fluo 
Orange</v>
      </c>
      <c r="E6168" s="1165" t="s">
        <v>27830</v>
      </c>
      <c r="F6168" s="1165" t="s">
        <v>27824</v>
      </c>
      <c r="G6168" s="1170" t="s">
        <v>28040</v>
      </c>
    </row>
    <row r="6169" spans="1:7" ht="15" customHeight="1">
      <c r="A6169" s="1165" t="str">
        <f t="shared" si="605"/>
        <v>PEXP419FLG</v>
      </c>
      <c r="B6169" s="1165">
        <f>IFERROR(INDEX('PE Holds'!$B$15:$AF$554,MATCH(C6169,'PE Holds'!$B$15:$B$552,FALSE),MATCH(D6169,'PE Holds'!$B$15:$AF$15,FALSE)),0)</f>
        <v>0</v>
      </c>
      <c r="C6169" s="1165" t="str">
        <f t="shared" si="606"/>
        <v>PEXP419</v>
      </c>
      <c r="D6169" s="988" t="str">
        <f>'PE Holds'!$T$15</f>
        <v>Fluo 
Green</v>
      </c>
      <c r="E6169" s="1165" t="s">
        <v>27831</v>
      </c>
      <c r="F6169" s="1165" t="s">
        <v>27824</v>
      </c>
      <c r="G6169" s="1170" t="s">
        <v>28040</v>
      </c>
    </row>
    <row r="6170" spans="1:7" ht="15" customHeight="1">
      <c r="A6170" s="1165" t="str">
        <f t="shared" si="605"/>
        <v>PEXP419FLP</v>
      </c>
      <c r="B6170" s="1165">
        <f>IFERROR(INDEX('PE Holds'!$B$15:$AF$554,MATCH(C6170,'PE Holds'!$B$15:$B$552,FALSE),MATCH(D6170,'PE Holds'!$B$15:$AF$15,FALSE)),0)</f>
        <v>0</v>
      </c>
      <c r="C6170" s="1165" t="str">
        <f t="shared" si="606"/>
        <v>PEXP419</v>
      </c>
      <c r="D6170" s="988" t="str">
        <f>'PE Holds'!$U$15</f>
        <v>Fluo 
Pink</v>
      </c>
      <c r="E6170" s="1165" t="s">
        <v>27832</v>
      </c>
      <c r="F6170" s="1165" t="s">
        <v>27824</v>
      </c>
      <c r="G6170" s="1170" t="s">
        <v>28040</v>
      </c>
    </row>
    <row r="6171" spans="1:7" ht="15" customHeight="1">
      <c r="A6171" s="1165" t="str">
        <f t="shared" si="605"/>
        <v>PEXP419FLY</v>
      </c>
      <c r="B6171" s="1165">
        <f>IFERROR(INDEX('PE Holds'!$B$15:$AF$554,MATCH(C6171,'PE Holds'!$B$15:$B$552,FALSE),MATCH(D6171,'PE Holds'!$B$15:$AF$15,FALSE)),0)</f>
        <v>0</v>
      </c>
      <c r="C6171" s="1165" t="str">
        <f t="shared" si="606"/>
        <v>PEXP419</v>
      </c>
      <c r="D6171" s="988" t="str">
        <f>'PE Holds'!$V$15</f>
        <v>Fluo 
Yellow</v>
      </c>
      <c r="E6171" s="1165" t="s">
        <v>28041</v>
      </c>
      <c r="F6171" s="1165" t="s">
        <v>27824</v>
      </c>
      <c r="G6171" s="1170" t="s">
        <v>28040</v>
      </c>
    </row>
    <row r="6172" spans="1:7" ht="15" customHeight="1">
      <c r="A6172" s="1165" t="str">
        <f t="shared" si="605"/>
        <v>PEXP419VIO</v>
      </c>
      <c r="B6172" s="1165">
        <f>IFERROR(INDEX('PE Holds'!$B$15:$AF$554,MATCH(C6172,'PE Holds'!$B$15:$B$552,FALSE),MATCH(D6172,'PE Holds'!$B$15:$AF$15,FALSE)),0)</f>
        <v>0</v>
      </c>
      <c r="C6172" s="1165" t="str">
        <f t="shared" si="606"/>
        <v>PEXP419</v>
      </c>
      <c r="D6172" s="988" t="str">
        <f>'PE Holds'!$W$15</f>
        <v>Violet 
RAL 4008</v>
      </c>
      <c r="E6172" s="1165" t="s">
        <v>27833</v>
      </c>
      <c r="F6172" s="1165" t="s">
        <v>27824</v>
      </c>
      <c r="G6172" s="1170" t="s">
        <v>28040</v>
      </c>
    </row>
    <row r="6173" spans="1:7" ht="15" customHeight="1">
      <c r="A6173" s="1165" t="str">
        <f t="shared" si="605"/>
        <v>PEXP419MIN</v>
      </c>
      <c r="B6173" s="1165">
        <f>IFERROR(INDEX('PE Holds'!$B$15:$AF$554,MATCH(C6173,'PE Holds'!$B$15:$B$552,FALSE),MATCH(D6173,'PE Holds'!$B$15:$AF$15,FALSE)),0)</f>
        <v>0</v>
      </c>
      <c r="C6173" s="1165" t="str">
        <f t="shared" si="606"/>
        <v>PEXP419</v>
      </c>
      <c r="D6173" s="988" t="str">
        <f>'PE Holds'!$X$15</f>
        <v>Mint 
RAL 6027</v>
      </c>
      <c r="E6173" s="1165" t="s">
        <v>27834</v>
      </c>
      <c r="F6173" s="1165" t="s">
        <v>27824</v>
      </c>
      <c r="G6173" s="1170" t="s">
        <v>28040</v>
      </c>
    </row>
    <row r="6174" spans="1:7" ht="15" customHeight="1">
      <c r="A6174" s="1165" t="str">
        <f t="shared" si="605"/>
        <v>PEXP419ORA</v>
      </c>
      <c r="B6174" s="1165">
        <f>IFERROR(INDEX('PE Holds'!$B$15:$AF$554,MATCH(C6174,'PE Holds'!$B$15:$B$552,FALSE),MATCH(D6174,'PE Holds'!$B$15:$AF$15,FALSE)),0)</f>
        <v>0</v>
      </c>
      <c r="C6174" s="1165" t="str">
        <f t="shared" si="606"/>
        <v>PEXP419</v>
      </c>
      <c r="D6174" s="988" t="str">
        <f>'PE Holds'!$Y$15</f>
        <v>Pure Orange</v>
      </c>
      <c r="E6174" s="1165" t="s">
        <v>27836</v>
      </c>
      <c r="F6174" s="1165" t="s">
        <v>27824</v>
      </c>
      <c r="G6174" s="1170" t="s">
        <v>28040</v>
      </c>
    </row>
    <row r="6175" spans="1:7" ht="15" customHeight="1">
      <c r="A6175" s="1165" t="str">
        <f t="shared" si="605"/>
        <v>PEXP420WHI</v>
      </c>
      <c r="B6175" s="1165">
        <f>IFERROR(INDEX('PE Holds'!$B$15:$AF$554,MATCH(C6175,'PE Holds'!$B$15:$B$552,FALSE),MATCH(D6175,'PE Holds'!$B$15:$AF$15,FALSE)),0)</f>
        <v>0</v>
      </c>
      <c r="C6175" s="1165" t="s">
        <v>28261</v>
      </c>
      <c r="D6175" s="1166" t="s">
        <v>28239</v>
      </c>
      <c r="E6175" s="1165" t="s">
        <v>27838</v>
      </c>
      <c r="F6175" s="1165" t="s">
        <v>27824</v>
      </c>
      <c r="G6175" s="1170" t="s">
        <v>28040</v>
      </c>
    </row>
    <row r="6176" spans="1:7" ht="15" customHeight="1">
      <c r="A6176" s="1165" t="str">
        <f t="shared" si="605"/>
        <v>PEXP420YEL</v>
      </c>
      <c r="B6176" s="1165">
        <f>IFERROR(INDEX('PE Holds'!$B$15:$AF$554,MATCH(C6176,'PE Holds'!$B$15:$B$552,FALSE),MATCH(D6176,'PE Holds'!$B$15:$AF$15,FALSE)),0)</f>
        <v>0</v>
      </c>
      <c r="C6176" s="1165" t="str">
        <f>+C6175</f>
        <v>PEXP420</v>
      </c>
      <c r="D6176" s="988" t="str">
        <f>'PE Holds'!$M$15</f>
        <v>Yellow 
RAL 1026</v>
      </c>
      <c r="E6176" s="1165" t="s">
        <v>27823</v>
      </c>
      <c r="F6176" s="1165" t="s">
        <v>27824</v>
      </c>
      <c r="G6176" s="1170" t="s">
        <v>28040</v>
      </c>
    </row>
    <row r="6177" spans="1:7" ht="15" customHeight="1">
      <c r="A6177" s="1165" t="str">
        <f t="shared" si="605"/>
        <v>PEXP420GRE</v>
      </c>
      <c r="B6177" s="1165">
        <f>IFERROR(INDEX('PE Holds'!$B$15:$AF$554,MATCH(C6177,'PE Holds'!$B$15:$B$552,FALSE),MATCH(D6177,'PE Holds'!$B$15:$AF$15,FALSE)),0)</f>
        <v>0</v>
      </c>
      <c r="C6177" s="1165" t="str">
        <f t="shared" ref="C6177:C6188" si="607">+C6176</f>
        <v>PEXP420</v>
      </c>
      <c r="D6177" s="988" t="str">
        <f>'PE Holds'!$N$15</f>
        <v>Green 
RAL 6002</v>
      </c>
      <c r="E6177" s="1165" t="s">
        <v>27837</v>
      </c>
      <c r="F6177" s="1165" t="s">
        <v>27824</v>
      </c>
      <c r="G6177" s="1170" t="s">
        <v>28040</v>
      </c>
    </row>
    <row r="6178" spans="1:7" ht="15" customHeight="1">
      <c r="A6178" s="1165" t="str">
        <f t="shared" si="605"/>
        <v>PEXP420RED</v>
      </c>
      <c r="B6178" s="1165">
        <f>IFERROR(INDEX('PE Holds'!$B$15:$AF$554,MATCH(C6178,'PE Holds'!$B$15:$B$552,FALSE),MATCH(D6178,'PE Holds'!$B$15:$AF$15,FALSE)),0)</f>
        <v>0</v>
      </c>
      <c r="C6178" s="1165" t="str">
        <f t="shared" si="607"/>
        <v>PEXP420</v>
      </c>
      <c r="D6178" s="988" t="str">
        <f>'PE Holds'!$O$15</f>
        <v>Red 
RAL 3020</v>
      </c>
      <c r="E6178" s="1165" t="s">
        <v>27826</v>
      </c>
      <c r="F6178" s="1165" t="s">
        <v>27824</v>
      </c>
      <c r="G6178" s="1170" t="s">
        <v>28040</v>
      </c>
    </row>
    <row r="6179" spans="1:7" ht="15" customHeight="1">
      <c r="A6179" s="1165" t="str">
        <f t="shared" si="605"/>
        <v>PEXP420BLU</v>
      </c>
      <c r="B6179" s="1165">
        <f>IFERROR(INDEX('PE Holds'!$B$15:$AF$554,MATCH(C6179,'PE Holds'!$B$15:$B$552,FALSE),MATCH(D6179,'PE Holds'!$B$15:$AF$15,FALSE)),0)</f>
        <v>0</v>
      </c>
      <c r="C6179" s="1165" t="str">
        <f t="shared" si="607"/>
        <v>PEXP420</v>
      </c>
      <c r="D6179" s="988" t="str">
        <f>'PE Holds'!$P$15</f>
        <v>Blue 
RAL 5015</v>
      </c>
      <c r="E6179" s="1165" t="s">
        <v>27827</v>
      </c>
      <c r="F6179" s="1165" t="s">
        <v>27824</v>
      </c>
      <c r="G6179" s="1170" t="s">
        <v>28040</v>
      </c>
    </row>
    <row r="6180" spans="1:7" ht="15" customHeight="1">
      <c r="A6180" s="1165" t="str">
        <f t="shared" si="605"/>
        <v>PEXP420GRY</v>
      </c>
      <c r="B6180" s="1165">
        <f>IFERROR(INDEX('PE Holds'!$B$15:$AF$554,MATCH(C6180,'PE Holds'!$B$15:$B$552,FALSE),MATCH(D6180,'PE Holds'!$B$15:$AF$15,FALSE)),0)</f>
        <v>0</v>
      </c>
      <c r="C6180" s="1165" t="str">
        <f t="shared" si="607"/>
        <v>PEXP420</v>
      </c>
      <c r="D6180" s="988" t="str">
        <f>'PE Holds'!$Q$15</f>
        <v>Grey 
RAL 7001</v>
      </c>
      <c r="E6180" s="1165" t="s">
        <v>27828</v>
      </c>
      <c r="F6180" s="1165" t="s">
        <v>27824</v>
      </c>
      <c r="G6180" s="1170" t="s">
        <v>28040</v>
      </c>
    </row>
    <row r="6181" spans="1:7" ht="15" customHeight="1">
      <c r="A6181" s="1165" t="str">
        <f t="shared" si="605"/>
        <v>PEXP420BLK</v>
      </c>
      <c r="B6181" s="1165">
        <f>IFERROR(INDEX('PE Holds'!$B$15:$AF$554,MATCH(C6181,'PE Holds'!$B$15:$B$552,FALSE),MATCH(D6181,'PE Holds'!$B$15:$AF$15,FALSE)),0)</f>
        <v>0</v>
      </c>
      <c r="C6181" s="1165" t="str">
        <f t="shared" si="607"/>
        <v>PEXP420</v>
      </c>
      <c r="D6181" s="988" t="str">
        <f>'PE Holds'!$R$15</f>
        <v>Black 
RAL 9005</v>
      </c>
      <c r="E6181" s="1165" t="s">
        <v>27829</v>
      </c>
      <c r="F6181" s="1165" t="s">
        <v>27824</v>
      </c>
      <c r="G6181" s="1170" t="s">
        <v>28040</v>
      </c>
    </row>
    <row r="6182" spans="1:7" ht="15" customHeight="1">
      <c r="A6182" s="1165" t="str">
        <f t="shared" si="605"/>
        <v>PEXP420FLO</v>
      </c>
      <c r="B6182" s="1165">
        <f>IFERROR(INDEX('PE Holds'!$B$15:$AF$554,MATCH(C6182,'PE Holds'!$B$15:$B$552,FALSE),MATCH(D6182,'PE Holds'!$B$15:$AF$15,FALSE)),0)</f>
        <v>0</v>
      </c>
      <c r="C6182" s="1165" t="str">
        <f t="shared" si="607"/>
        <v>PEXP420</v>
      </c>
      <c r="D6182" s="988" t="str">
        <f>'PE Holds'!$S$15</f>
        <v>Fluo 
Orange</v>
      </c>
      <c r="E6182" s="1165" t="s">
        <v>27830</v>
      </c>
      <c r="F6182" s="1165" t="s">
        <v>27824</v>
      </c>
      <c r="G6182" s="1170" t="s">
        <v>28040</v>
      </c>
    </row>
    <row r="6183" spans="1:7" ht="15" customHeight="1">
      <c r="A6183" s="1165" t="str">
        <f t="shared" si="605"/>
        <v>PEXP420FLG</v>
      </c>
      <c r="B6183" s="1165">
        <f>IFERROR(INDEX('PE Holds'!$B$15:$AF$554,MATCH(C6183,'PE Holds'!$B$15:$B$552,FALSE),MATCH(D6183,'PE Holds'!$B$15:$AF$15,FALSE)),0)</f>
        <v>0</v>
      </c>
      <c r="C6183" s="1165" t="str">
        <f t="shared" si="607"/>
        <v>PEXP420</v>
      </c>
      <c r="D6183" s="988" t="str">
        <f>'PE Holds'!$T$15</f>
        <v>Fluo 
Green</v>
      </c>
      <c r="E6183" s="1165" t="s">
        <v>27831</v>
      </c>
      <c r="F6183" s="1165" t="s">
        <v>27824</v>
      </c>
      <c r="G6183" s="1170" t="s">
        <v>28040</v>
      </c>
    </row>
    <row r="6184" spans="1:7" ht="15" customHeight="1">
      <c r="A6184" s="1165" t="str">
        <f t="shared" si="605"/>
        <v>PEXP420FLP</v>
      </c>
      <c r="B6184" s="1165">
        <f>IFERROR(INDEX('PE Holds'!$B$15:$AF$554,MATCH(C6184,'PE Holds'!$B$15:$B$552,FALSE),MATCH(D6184,'PE Holds'!$B$15:$AF$15,FALSE)),0)</f>
        <v>0</v>
      </c>
      <c r="C6184" s="1165" t="str">
        <f t="shared" si="607"/>
        <v>PEXP420</v>
      </c>
      <c r="D6184" s="988" t="str">
        <f>'PE Holds'!$U$15</f>
        <v>Fluo 
Pink</v>
      </c>
      <c r="E6184" s="1165" t="s">
        <v>27832</v>
      </c>
      <c r="F6184" s="1165" t="s">
        <v>27824</v>
      </c>
      <c r="G6184" s="1170" t="s">
        <v>28040</v>
      </c>
    </row>
    <row r="6185" spans="1:7" ht="15" customHeight="1">
      <c r="A6185" s="1165" t="str">
        <f t="shared" si="605"/>
        <v>PEXP420FLY</v>
      </c>
      <c r="B6185" s="1165">
        <f>IFERROR(INDEX('PE Holds'!$B$15:$AF$554,MATCH(C6185,'PE Holds'!$B$15:$B$552,FALSE),MATCH(D6185,'PE Holds'!$B$15:$AF$15,FALSE)),0)</f>
        <v>0</v>
      </c>
      <c r="C6185" s="1165" t="str">
        <f t="shared" si="607"/>
        <v>PEXP420</v>
      </c>
      <c r="D6185" s="988" t="str">
        <f>'PE Holds'!$V$15</f>
        <v>Fluo 
Yellow</v>
      </c>
      <c r="E6185" s="1165" t="s">
        <v>28041</v>
      </c>
      <c r="F6185" s="1165" t="s">
        <v>27824</v>
      </c>
      <c r="G6185" s="1170" t="s">
        <v>28040</v>
      </c>
    </row>
    <row r="6186" spans="1:7" ht="15" customHeight="1">
      <c r="A6186" s="1165" t="str">
        <f t="shared" si="605"/>
        <v>PEXP420VIO</v>
      </c>
      <c r="B6186" s="1165">
        <f>IFERROR(INDEX('PE Holds'!$B$15:$AF$554,MATCH(C6186,'PE Holds'!$B$15:$B$552,FALSE),MATCH(D6186,'PE Holds'!$B$15:$AF$15,FALSE)),0)</f>
        <v>0</v>
      </c>
      <c r="C6186" s="1165" t="str">
        <f t="shared" si="607"/>
        <v>PEXP420</v>
      </c>
      <c r="D6186" s="988" t="str">
        <f>'PE Holds'!$W$15</f>
        <v>Violet 
RAL 4008</v>
      </c>
      <c r="E6186" s="1165" t="s">
        <v>27833</v>
      </c>
      <c r="F6186" s="1165" t="s">
        <v>27824</v>
      </c>
      <c r="G6186" s="1170" t="s">
        <v>28040</v>
      </c>
    </row>
    <row r="6187" spans="1:7" ht="15" customHeight="1">
      <c r="A6187" s="1165" t="str">
        <f t="shared" si="605"/>
        <v>PEXP420MIN</v>
      </c>
      <c r="B6187" s="1165">
        <f>IFERROR(INDEX('PE Holds'!$B$15:$AF$554,MATCH(C6187,'PE Holds'!$B$15:$B$552,FALSE),MATCH(D6187,'PE Holds'!$B$15:$AF$15,FALSE)),0)</f>
        <v>0</v>
      </c>
      <c r="C6187" s="1165" t="str">
        <f t="shared" si="607"/>
        <v>PEXP420</v>
      </c>
      <c r="D6187" s="988" t="str">
        <f>'PE Holds'!$X$15</f>
        <v>Mint 
RAL 6027</v>
      </c>
      <c r="E6187" s="1165" t="s">
        <v>27834</v>
      </c>
      <c r="F6187" s="1165" t="s">
        <v>27824</v>
      </c>
      <c r="G6187" s="1170" t="s">
        <v>28040</v>
      </c>
    </row>
    <row r="6188" spans="1:7" ht="15" customHeight="1">
      <c r="A6188" s="1165" t="str">
        <f t="shared" si="605"/>
        <v>PEXP420ORA</v>
      </c>
      <c r="B6188" s="1165">
        <f>IFERROR(INDEX('PE Holds'!$B$15:$AF$554,MATCH(C6188,'PE Holds'!$B$15:$B$552,FALSE),MATCH(D6188,'PE Holds'!$B$15:$AF$15,FALSE)),0)</f>
        <v>0</v>
      </c>
      <c r="C6188" s="1165" t="str">
        <f t="shared" si="607"/>
        <v>PEXP420</v>
      </c>
      <c r="D6188" s="988" t="str">
        <f>'PE Holds'!$Y$15</f>
        <v>Pure Orange</v>
      </c>
      <c r="E6188" s="1165" t="s">
        <v>27836</v>
      </c>
      <c r="F6188" s="1165" t="s">
        <v>27824</v>
      </c>
      <c r="G6188" s="1170" t="s">
        <v>28040</v>
      </c>
    </row>
    <row r="6189" spans="1:7" ht="15" customHeight="1">
      <c r="A6189" s="1165" t="str">
        <f t="shared" si="605"/>
        <v>PEXP421WHI</v>
      </c>
      <c r="B6189" s="1165">
        <f>IFERROR(INDEX('PE Holds'!$B$15:$AF$554,MATCH(C6189,'PE Holds'!$B$15:$B$552,FALSE),MATCH(D6189,'PE Holds'!$B$15:$AF$15,FALSE)),0)</f>
        <v>0</v>
      </c>
      <c r="C6189" s="1165" t="s">
        <v>28262</v>
      </c>
      <c r="D6189" s="1166" t="s">
        <v>28239</v>
      </c>
      <c r="E6189" s="1165" t="s">
        <v>27838</v>
      </c>
      <c r="F6189" s="1165" t="s">
        <v>27824</v>
      </c>
      <c r="G6189" s="1170" t="s">
        <v>28040</v>
      </c>
    </row>
    <row r="6190" spans="1:7" ht="15" customHeight="1">
      <c r="A6190" s="1165" t="str">
        <f t="shared" si="605"/>
        <v>PEXP421YEL</v>
      </c>
      <c r="B6190" s="1165">
        <f>IFERROR(INDEX('PE Holds'!$B$15:$AF$554,MATCH(C6190,'PE Holds'!$B$15:$B$552,FALSE),MATCH(D6190,'PE Holds'!$B$15:$AF$15,FALSE)),0)</f>
        <v>0</v>
      </c>
      <c r="C6190" s="1165" t="str">
        <f>+C6189</f>
        <v>PEXP421</v>
      </c>
      <c r="D6190" s="988" t="str">
        <f>'PE Holds'!$M$15</f>
        <v>Yellow 
RAL 1026</v>
      </c>
      <c r="E6190" s="1165" t="s">
        <v>27823</v>
      </c>
      <c r="F6190" s="1165" t="s">
        <v>27824</v>
      </c>
      <c r="G6190" s="1170" t="s">
        <v>28040</v>
      </c>
    </row>
    <row r="6191" spans="1:7" ht="15" customHeight="1">
      <c r="A6191" s="1165" t="str">
        <f t="shared" si="605"/>
        <v>PEXP421GRE</v>
      </c>
      <c r="B6191" s="1165">
        <f>IFERROR(INDEX('PE Holds'!$B$15:$AF$554,MATCH(C6191,'PE Holds'!$B$15:$B$552,FALSE),MATCH(D6191,'PE Holds'!$B$15:$AF$15,FALSE)),0)</f>
        <v>0</v>
      </c>
      <c r="C6191" s="1165" t="str">
        <f t="shared" ref="C6191:C6202" si="608">+C6190</f>
        <v>PEXP421</v>
      </c>
      <c r="D6191" s="988" t="str">
        <f>'PE Holds'!$N$15</f>
        <v>Green 
RAL 6002</v>
      </c>
      <c r="E6191" s="1165" t="s">
        <v>27837</v>
      </c>
      <c r="F6191" s="1165" t="s">
        <v>27824</v>
      </c>
      <c r="G6191" s="1170" t="s">
        <v>28040</v>
      </c>
    </row>
    <row r="6192" spans="1:7" ht="15" customHeight="1">
      <c r="A6192" s="1165" t="str">
        <f t="shared" si="605"/>
        <v>PEXP421RED</v>
      </c>
      <c r="B6192" s="1165">
        <f>IFERROR(INDEX('PE Holds'!$B$15:$AF$554,MATCH(C6192,'PE Holds'!$B$15:$B$552,FALSE),MATCH(D6192,'PE Holds'!$B$15:$AF$15,FALSE)),0)</f>
        <v>0</v>
      </c>
      <c r="C6192" s="1165" t="str">
        <f t="shared" si="608"/>
        <v>PEXP421</v>
      </c>
      <c r="D6192" s="988" t="str">
        <f>'PE Holds'!$O$15</f>
        <v>Red 
RAL 3020</v>
      </c>
      <c r="E6192" s="1165" t="s">
        <v>27826</v>
      </c>
      <c r="F6192" s="1165" t="s">
        <v>27824</v>
      </c>
      <c r="G6192" s="1170" t="s">
        <v>28040</v>
      </c>
    </row>
    <row r="6193" spans="1:7" ht="15" customHeight="1">
      <c r="A6193" s="1165" t="str">
        <f t="shared" si="605"/>
        <v>PEXP421BLU</v>
      </c>
      <c r="B6193" s="1165">
        <f>IFERROR(INDEX('PE Holds'!$B$15:$AF$554,MATCH(C6193,'PE Holds'!$B$15:$B$552,FALSE),MATCH(D6193,'PE Holds'!$B$15:$AF$15,FALSE)),0)</f>
        <v>0</v>
      </c>
      <c r="C6193" s="1165" t="str">
        <f t="shared" si="608"/>
        <v>PEXP421</v>
      </c>
      <c r="D6193" s="988" t="str">
        <f>'PE Holds'!$P$15</f>
        <v>Blue 
RAL 5015</v>
      </c>
      <c r="E6193" s="1165" t="s">
        <v>27827</v>
      </c>
      <c r="F6193" s="1165" t="s">
        <v>27824</v>
      </c>
      <c r="G6193" s="1170" t="s">
        <v>28040</v>
      </c>
    </row>
    <row r="6194" spans="1:7" ht="15" customHeight="1">
      <c r="A6194" s="1165" t="str">
        <f t="shared" si="605"/>
        <v>PEXP421GRY</v>
      </c>
      <c r="B6194" s="1165">
        <f>IFERROR(INDEX('PE Holds'!$B$15:$AF$554,MATCH(C6194,'PE Holds'!$B$15:$B$552,FALSE),MATCH(D6194,'PE Holds'!$B$15:$AF$15,FALSE)),0)</f>
        <v>0</v>
      </c>
      <c r="C6194" s="1165" t="str">
        <f t="shared" si="608"/>
        <v>PEXP421</v>
      </c>
      <c r="D6194" s="988" t="str">
        <f>'PE Holds'!$Q$15</f>
        <v>Grey 
RAL 7001</v>
      </c>
      <c r="E6194" s="1165" t="s">
        <v>27828</v>
      </c>
      <c r="F6194" s="1165" t="s">
        <v>27824</v>
      </c>
      <c r="G6194" s="1170" t="s">
        <v>28040</v>
      </c>
    </row>
    <row r="6195" spans="1:7" ht="15" customHeight="1">
      <c r="A6195" s="1165" t="str">
        <f t="shared" si="605"/>
        <v>PEXP421BLK</v>
      </c>
      <c r="B6195" s="1165">
        <f>IFERROR(INDEX('PE Holds'!$B$15:$AF$554,MATCH(C6195,'PE Holds'!$B$15:$B$552,FALSE),MATCH(D6195,'PE Holds'!$B$15:$AF$15,FALSE)),0)</f>
        <v>0</v>
      </c>
      <c r="C6195" s="1165" t="str">
        <f t="shared" si="608"/>
        <v>PEXP421</v>
      </c>
      <c r="D6195" s="988" t="str">
        <f>'PE Holds'!$R$15</f>
        <v>Black 
RAL 9005</v>
      </c>
      <c r="E6195" s="1165" t="s">
        <v>27829</v>
      </c>
      <c r="F6195" s="1165" t="s">
        <v>27824</v>
      </c>
      <c r="G6195" s="1170" t="s">
        <v>28040</v>
      </c>
    </row>
    <row r="6196" spans="1:7" ht="15" customHeight="1">
      <c r="A6196" s="1165" t="str">
        <f t="shared" si="605"/>
        <v>PEXP421FLO</v>
      </c>
      <c r="B6196" s="1165">
        <f>IFERROR(INDEX('PE Holds'!$B$15:$AF$554,MATCH(C6196,'PE Holds'!$B$15:$B$552,FALSE),MATCH(D6196,'PE Holds'!$B$15:$AF$15,FALSE)),0)</f>
        <v>0</v>
      </c>
      <c r="C6196" s="1165" t="str">
        <f t="shared" si="608"/>
        <v>PEXP421</v>
      </c>
      <c r="D6196" s="988" t="str">
        <f>'PE Holds'!$S$15</f>
        <v>Fluo 
Orange</v>
      </c>
      <c r="E6196" s="1165" t="s">
        <v>27830</v>
      </c>
      <c r="F6196" s="1165" t="s">
        <v>27824</v>
      </c>
      <c r="G6196" s="1170" t="s">
        <v>28040</v>
      </c>
    </row>
    <row r="6197" spans="1:7" ht="15" customHeight="1">
      <c r="A6197" s="1165" t="str">
        <f t="shared" si="605"/>
        <v>PEXP421FLG</v>
      </c>
      <c r="B6197" s="1165">
        <f>IFERROR(INDEX('PE Holds'!$B$15:$AF$554,MATCH(C6197,'PE Holds'!$B$15:$B$552,FALSE),MATCH(D6197,'PE Holds'!$B$15:$AF$15,FALSE)),0)</f>
        <v>0</v>
      </c>
      <c r="C6197" s="1165" t="str">
        <f t="shared" si="608"/>
        <v>PEXP421</v>
      </c>
      <c r="D6197" s="988" t="str">
        <f>'PE Holds'!$T$15</f>
        <v>Fluo 
Green</v>
      </c>
      <c r="E6197" s="1165" t="s">
        <v>27831</v>
      </c>
      <c r="F6197" s="1165" t="s">
        <v>27824</v>
      </c>
      <c r="G6197" s="1170" t="s">
        <v>28040</v>
      </c>
    </row>
    <row r="6198" spans="1:7" ht="15" customHeight="1">
      <c r="A6198" s="1165" t="str">
        <f t="shared" si="605"/>
        <v>PEXP421FLP</v>
      </c>
      <c r="B6198" s="1165">
        <f>IFERROR(INDEX('PE Holds'!$B$15:$AF$554,MATCH(C6198,'PE Holds'!$B$15:$B$552,FALSE),MATCH(D6198,'PE Holds'!$B$15:$AF$15,FALSE)),0)</f>
        <v>0</v>
      </c>
      <c r="C6198" s="1165" t="str">
        <f t="shared" si="608"/>
        <v>PEXP421</v>
      </c>
      <c r="D6198" s="988" t="str">
        <f>'PE Holds'!$U$15</f>
        <v>Fluo 
Pink</v>
      </c>
      <c r="E6198" s="1165" t="s">
        <v>27832</v>
      </c>
      <c r="F6198" s="1165" t="s">
        <v>27824</v>
      </c>
      <c r="G6198" s="1170" t="s">
        <v>28040</v>
      </c>
    </row>
    <row r="6199" spans="1:7" ht="15" customHeight="1">
      <c r="A6199" s="1165" t="str">
        <f t="shared" si="605"/>
        <v>PEXP421FLY</v>
      </c>
      <c r="B6199" s="1165">
        <f>IFERROR(INDEX('PE Holds'!$B$15:$AF$554,MATCH(C6199,'PE Holds'!$B$15:$B$552,FALSE),MATCH(D6199,'PE Holds'!$B$15:$AF$15,FALSE)),0)</f>
        <v>0</v>
      </c>
      <c r="C6199" s="1165" t="str">
        <f t="shared" si="608"/>
        <v>PEXP421</v>
      </c>
      <c r="D6199" s="988" t="str">
        <f>'PE Holds'!$V$15</f>
        <v>Fluo 
Yellow</v>
      </c>
      <c r="E6199" s="1165" t="s">
        <v>28041</v>
      </c>
      <c r="F6199" s="1165" t="s">
        <v>27824</v>
      </c>
      <c r="G6199" s="1170" t="s">
        <v>28040</v>
      </c>
    </row>
    <row r="6200" spans="1:7" ht="15" customHeight="1">
      <c r="A6200" s="1165" t="str">
        <f t="shared" si="605"/>
        <v>PEXP421VIO</v>
      </c>
      <c r="B6200" s="1165">
        <f>IFERROR(INDEX('PE Holds'!$B$15:$AF$554,MATCH(C6200,'PE Holds'!$B$15:$B$552,FALSE),MATCH(D6200,'PE Holds'!$B$15:$AF$15,FALSE)),0)</f>
        <v>0</v>
      </c>
      <c r="C6200" s="1165" t="str">
        <f t="shared" si="608"/>
        <v>PEXP421</v>
      </c>
      <c r="D6200" s="988" t="str">
        <f>'PE Holds'!$W$15</f>
        <v>Violet 
RAL 4008</v>
      </c>
      <c r="E6200" s="1165" t="s">
        <v>27833</v>
      </c>
      <c r="F6200" s="1165" t="s">
        <v>27824</v>
      </c>
      <c r="G6200" s="1170" t="s">
        <v>28040</v>
      </c>
    </row>
    <row r="6201" spans="1:7" ht="15" customHeight="1">
      <c r="A6201" s="1165" t="str">
        <f t="shared" si="605"/>
        <v>PEXP421MIN</v>
      </c>
      <c r="B6201" s="1165">
        <f>IFERROR(INDEX('PE Holds'!$B$15:$AF$554,MATCH(C6201,'PE Holds'!$B$15:$B$552,FALSE),MATCH(D6201,'PE Holds'!$B$15:$AF$15,FALSE)),0)</f>
        <v>0</v>
      </c>
      <c r="C6201" s="1165" t="str">
        <f t="shared" si="608"/>
        <v>PEXP421</v>
      </c>
      <c r="D6201" s="988" t="str">
        <f>'PE Holds'!$X$15</f>
        <v>Mint 
RAL 6027</v>
      </c>
      <c r="E6201" s="1165" t="s">
        <v>27834</v>
      </c>
      <c r="F6201" s="1165" t="s">
        <v>27824</v>
      </c>
      <c r="G6201" s="1170" t="s">
        <v>28040</v>
      </c>
    </row>
    <row r="6202" spans="1:7" ht="15" customHeight="1">
      <c r="A6202" s="1165" t="str">
        <f t="shared" si="605"/>
        <v>PEXP421ORA</v>
      </c>
      <c r="B6202" s="1165">
        <f>IFERROR(INDEX('PE Holds'!$B$15:$AF$554,MATCH(C6202,'PE Holds'!$B$15:$B$552,FALSE),MATCH(D6202,'PE Holds'!$B$15:$AF$15,FALSE)),0)</f>
        <v>0</v>
      </c>
      <c r="C6202" s="1165" t="str">
        <f t="shared" si="608"/>
        <v>PEXP421</v>
      </c>
      <c r="D6202" s="988" t="str">
        <f>'PE Holds'!$Y$15</f>
        <v>Pure Orange</v>
      </c>
      <c r="E6202" s="1165" t="s">
        <v>27836</v>
      </c>
      <c r="F6202" s="1165" t="s">
        <v>27824</v>
      </c>
      <c r="G6202" s="1170" t="s">
        <v>28040</v>
      </c>
    </row>
    <row r="6203" spans="1:7" ht="15" customHeight="1">
      <c r="A6203" s="1165" t="str">
        <f t="shared" si="605"/>
        <v>PEXP422WHI</v>
      </c>
      <c r="B6203" s="1165">
        <f>IFERROR(INDEX('PE Holds'!$B$15:$AF$554,MATCH(C6203,'PE Holds'!$B$15:$B$552,FALSE),MATCH(D6203,'PE Holds'!$B$15:$AF$15,FALSE)),0)</f>
        <v>0</v>
      </c>
      <c r="C6203" s="1165" t="s">
        <v>28263</v>
      </c>
      <c r="D6203" s="1166" t="s">
        <v>28239</v>
      </c>
      <c r="E6203" s="1165" t="s">
        <v>27838</v>
      </c>
      <c r="F6203" s="1165" t="s">
        <v>27824</v>
      </c>
      <c r="G6203" s="1170" t="s">
        <v>28040</v>
      </c>
    </row>
    <row r="6204" spans="1:7" ht="15" customHeight="1">
      <c r="A6204" s="1165" t="str">
        <f t="shared" si="605"/>
        <v>PEXP422YEL</v>
      </c>
      <c r="B6204" s="1165">
        <f>IFERROR(INDEX('PE Holds'!$B$15:$AF$554,MATCH(C6204,'PE Holds'!$B$15:$B$552,FALSE),MATCH(D6204,'PE Holds'!$B$15:$AF$15,FALSE)),0)</f>
        <v>0</v>
      </c>
      <c r="C6204" s="1165" t="str">
        <f>+C6203</f>
        <v>PEXP422</v>
      </c>
      <c r="D6204" s="988" t="str">
        <f>'PE Holds'!$M$15</f>
        <v>Yellow 
RAL 1026</v>
      </c>
      <c r="E6204" s="1165" t="s">
        <v>27823</v>
      </c>
      <c r="F6204" s="1165" t="s">
        <v>27824</v>
      </c>
      <c r="G6204" s="1170" t="s">
        <v>28040</v>
      </c>
    </row>
    <row r="6205" spans="1:7" ht="15" customHeight="1">
      <c r="A6205" s="1165" t="str">
        <f t="shared" si="605"/>
        <v>PEXP422GRE</v>
      </c>
      <c r="B6205" s="1165">
        <f>IFERROR(INDEX('PE Holds'!$B$15:$AF$554,MATCH(C6205,'PE Holds'!$B$15:$B$552,FALSE),MATCH(D6205,'PE Holds'!$B$15:$AF$15,FALSE)),0)</f>
        <v>0</v>
      </c>
      <c r="C6205" s="1165" t="str">
        <f t="shared" ref="C6205:C6216" si="609">+C6204</f>
        <v>PEXP422</v>
      </c>
      <c r="D6205" s="988" t="str">
        <f>'PE Holds'!$N$15</f>
        <v>Green 
RAL 6002</v>
      </c>
      <c r="E6205" s="1165" t="s">
        <v>27837</v>
      </c>
      <c r="F6205" s="1165" t="s">
        <v>27824</v>
      </c>
      <c r="G6205" s="1170" t="s">
        <v>28040</v>
      </c>
    </row>
    <row r="6206" spans="1:7" ht="15" customHeight="1">
      <c r="A6206" s="1165" t="str">
        <f t="shared" si="605"/>
        <v>PEXP422RED</v>
      </c>
      <c r="B6206" s="1165">
        <f>IFERROR(INDEX('PE Holds'!$B$15:$AF$554,MATCH(C6206,'PE Holds'!$B$15:$B$552,FALSE),MATCH(D6206,'PE Holds'!$B$15:$AF$15,FALSE)),0)</f>
        <v>0</v>
      </c>
      <c r="C6206" s="1165" t="str">
        <f t="shared" si="609"/>
        <v>PEXP422</v>
      </c>
      <c r="D6206" s="988" t="str">
        <f>'PE Holds'!$O$15</f>
        <v>Red 
RAL 3020</v>
      </c>
      <c r="E6206" s="1165" t="s">
        <v>27826</v>
      </c>
      <c r="F6206" s="1165" t="s">
        <v>27824</v>
      </c>
      <c r="G6206" s="1170" t="s">
        <v>28040</v>
      </c>
    </row>
    <row r="6207" spans="1:7" ht="15" customHeight="1">
      <c r="A6207" s="1165" t="str">
        <f t="shared" si="605"/>
        <v>PEXP422BLU</v>
      </c>
      <c r="B6207" s="1165">
        <f>IFERROR(INDEX('PE Holds'!$B$15:$AF$554,MATCH(C6207,'PE Holds'!$B$15:$B$552,FALSE),MATCH(D6207,'PE Holds'!$B$15:$AF$15,FALSE)),0)</f>
        <v>0</v>
      </c>
      <c r="C6207" s="1165" t="str">
        <f t="shared" si="609"/>
        <v>PEXP422</v>
      </c>
      <c r="D6207" s="988" t="str">
        <f>'PE Holds'!$P$15</f>
        <v>Blue 
RAL 5015</v>
      </c>
      <c r="E6207" s="1165" t="s">
        <v>27827</v>
      </c>
      <c r="F6207" s="1165" t="s">
        <v>27824</v>
      </c>
      <c r="G6207" s="1170" t="s">
        <v>28040</v>
      </c>
    </row>
    <row r="6208" spans="1:7" ht="15" customHeight="1">
      <c r="A6208" s="1165" t="str">
        <f t="shared" si="605"/>
        <v>PEXP422GRY</v>
      </c>
      <c r="B6208" s="1165">
        <f>IFERROR(INDEX('PE Holds'!$B$15:$AF$554,MATCH(C6208,'PE Holds'!$B$15:$B$552,FALSE),MATCH(D6208,'PE Holds'!$B$15:$AF$15,FALSE)),0)</f>
        <v>0</v>
      </c>
      <c r="C6208" s="1165" t="str">
        <f t="shared" si="609"/>
        <v>PEXP422</v>
      </c>
      <c r="D6208" s="988" t="str">
        <f>'PE Holds'!$Q$15</f>
        <v>Grey 
RAL 7001</v>
      </c>
      <c r="E6208" s="1165" t="s">
        <v>27828</v>
      </c>
      <c r="F6208" s="1165" t="s">
        <v>27824</v>
      </c>
      <c r="G6208" s="1170" t="s">
        <v>28040</v>
      </c>
    </row>
    <row r="6209" spans="1:7" ht="15" customHeight="1">
      <c r="A6209" s="1165" t="str">
        <f t="shared" si="605"/>
        <v>PEXP422BLK</v>
      </c>
      <c r="B6209" s="1165">
        <f>IFERROR(INDEX('PE Holds'!$B$15:$AF$554,MATCH(C6209,'PE Holds'!$B$15:$B$552,FALSE),MATCH(D6209,'PE Holds'!$B$15:$AF$15,FALSE)),0)</f>
        <v>0</v>
      </c>
      <c r="C6209" s="1165" t="str">
        <f t="shared" si="609"/>
        <v>PEXP422</v>
      </c>
      <c r="D6209" s="988" t="str">
        <f>'PE Holds'!$R$15</f>
        <v>Black 
RAL 9005</v>
      </c>
      <c r="E6209" s="1165" t="s">
        <v>27829</v>
      </c>
      <c r="F6209" s="1165" t="s">
        <v>27824</v>
      </c>
      <c r="G6209" s="1170" t="s">
        <v>28040</v>
      </c>
    </row>
    <row r="6210" spans="1:7" ht="15" customHeight="1">
      <c r="A6210" s="1165" t="str">
        <f t="shared" si="605"/>
        <v>PEXP422FLO</v>
      </c>
      <c r="B6210" s="1165">
        <f>IFERROR(INDEX('PE Holds'!$B$15:$AF$554,MATCH(C6210,'PE Holds'!$B$15:$B$552,FALSE),MATCH(D6210,'PE Holds'!$B$15:$AF$15,FALSE)),0)</f>
        <v>0</v>
      </c>
      <c r="C6210" s="1165" t="str">
        <f t="shared" si="609"/>
        <v>PEXP422</v>
      </c>
      <c r="D6210" s="988" t="str">
        <f>'PE Holds'!$S$15</f>
        <v>Fluo 
Orange</v>
      </c>
      <c r="E6210" s="1165" t="s">
        <v>27830</v>
      </c>
      <c r="F6210" s="1165" t="s">
        <v>27824</v>
      </c>
      <c r="G6210" s="1170" t="s">
        <v>28040</v>
      </c>
    </row>
    <row r="6211" spans="1:7" ht="15" customHeight="1">
      <c r="A6211" s="1165" t="str">
        <f t="shared" si="605"/>
        <v>PEXP422FLG</v>
      </c>
      <c r="B6211" s="1165">
        <f>IFERROR(INDEX('PE Holds'!$B$15:$AF$554,MATCH(C6211,'PE Holds'!$B$15:$B$552,FALSE),MATCH(D6211,'PE Holds'!$B$15:$AF$15,FALSE)),0)</f>
        <v>0</v>
      </c>
      <c r="C6211" s="1165" t="str">
        <f t="shared" si="609"/>
        <v>PEXP422</v>
      </c>
      <c r="D6211" s="988" t="str">
        <f>'PE Holds'!$T$15</f>
        <v>Fluo 
Green</v>
      </c>
      <c r="E6211" s="1165" t="s">
        <v>27831</v>
      </c>
      <c r="F6211" s="1165" t="s">
        <v>27824</v>
      </c>
      <c r="G6211" s="1170" t="s">
        <v>28040</v>
      </c>
    </row>
    <row r="6212" spans="1:7" ht="15" customHeight="1">
      <c r="A6212" s="1165" t="str">
        <f t="shared" si="605"/>
        <v>PEXP422FLP</v>
      </c>
      <c r="B6212" s="1165">
        <f>IFERROR(INDEX('PE Holds'!$B$15:$AF$554,MATCH(C6212,'PE Holds'!$B$15:$B$552,FALSE),MATCH(D6212,'PE Holds'!$B$15:$AF$15,FALSE)),0)</f>
        <v>0</v>
      </c>
      <c r="C6212" s="1165" t="str">
        <f t="shared" si="609"/>
        <v>PEXP422</v>
      </c>
      <c r="D6212" s="988" t="str">
        <f>'PE Holds'!$U$15</f>
        <v>Fluo 
Pink</v>
      </c>
      <c r="E6212" s="1165" t="s">
        <v>27832</v>
      </c>
      <c r="F6212" s="1165" t="s">
        <v>27824</v>
      </c>
      <c r="G6212" s="1170" t="s">
        <v>28040</v>
      </c>
    </row>
    <row r="6213" spans="1:7" ht="15" customHeight="1">
      <c r="A6213" s="1165" t="str">
        <f t="shared" si="605"/>
        <v>PEXP422FLY</v>
      </c>
      <c r="B6213" s="1165">
        <f>IFERROR(INDEX('PE Holds'!$B$15:$AF$554,MATCH(C6213,'PE Holds'!$B$15:$B$552,FALSE),MATCH(D6213,'PE Holds'!$B$15:$AF$15,FALSE)),0)</f>
        <v>0</v>
      </c>
      <c r="C6213" s="1165" t="str">
        <f t="shared" si="609"/>
        <v>PEXP422</v>
      </c>
      <c r="D6213" s="988" t="str">
        <f>'PE Holds'!$V$15</f>
        <v>Fluo 
Yellow</v>
      </c>
      <c r="E6213" s="1165" t="s">
        <v>28041</v>
      </c>
      <c r="F6213" s="1165" t="s">
        <v>27824</v>
      </c>
      <c r="G6213" s="1170" t="s">
        <v>28040</v>
      </c>
    </row>
    <row r="6214" spans="1:7" ht="15" customHeight="1">
      <c r="A6214" s="1165" t="str">
        <f t="shared" si="605"/>
        <v>PEXP422VIO</v>
      </c>
      <c r="B6214" s="1165">
        <f>IFERROR(INDEX('PE Holds'!$B$15:$AF$554,MATCH(C6214,'PE Holds'!$B$15:$B$552,FALSE),MATCH(D6214,'PE Holds'!$B$15:$AF$15,FALSE)),0)</f>
        <v>0</v>
      </c>
      <c r="C6214" s="1165" t="str">
        <f t="shared" si="609"/>
        <v>PEXP422</v>
      </c>
      <c r="D6214" s="988" t="str">
        <f>'PE Holds'!$W$15</f>
        <v>Violet 
RAL 4008</v>
      </c>
      <c r="E6214" s="1165" t="s">
        <v>27833</v>
      </c>
      <c r="F6214" s="1165" t="s">
        <v>27824</v>
      </c>
      <c r="G6214" s="1170" t="s">
        <v>28040</v>
      </c>
    </row>
    <row r="6215" spans="1:7" ht="15" customHeight="1">
      <c r="A6215" s="1165" t="str">
        <f t="shared" si="605"/>
        <v>PEXP422MIN</v>
      </c>
      <c r="B6215" s="1165">
        <f>IFERROR(INDEX('PE Holds'!$B$15:$AF$554,MATCH(C6215,'PE Holds'!$B$15:$B$552,FALSE),MATCH(D6215,'PE Holds'!$B$15:$AF$15,FALSE)),0)</f>
        <v>0</v>
      </c>
      <c r="C6215" s="1165" t="str">
        <f t="shared" si="609"/>
        <v>PEXP422</v>
      </c>
      <c r="D6215" s="988" t="str">
        <f>'PE Holds'!$X$15</f>
        <v>Mint 
RAL 6027</v>
      </c>
      <c r="E6215" s="1165" t="s">
        <v>27834</v>
      </c>
      <c r="F6215" s="1165" t="s">
        <v>27824</v>
      </c>
      <c r="G6215" s="1170" t="s">
        <v>28040</v>
      </c>
    </row>
    <row r="6216" spans="1:7" ht="15" customHeight="1">
      <c r="A6216" s="1165" t="str">
        <f t="shared" si="605"/>
        <v>PEXP422ORA</v>
      </c>
      <c r="B6216" s="1165">
        <f>IFERROR(INDEX('PE Holds'!$B$15:$AF$554,MATCH(C6216,'PE Holds'!$B$15:$B$552,FALSE),MATCH(D6216,'PE Holds'!$B$15:$AF$15,FALSE)),0)</f>
        <v>0</v>
      </c>
      <c r="C6216" s="1165" t="str">
        <f t="shared" si="609"/>
        <v>PEXP422</v>
      </c>
      <c r="D6216" s="988" t="str">
        <f>'PE Holds'!$Y$15</f>
        <v>Pure Orange</v>
      </c>
      <c r="E6216" s="1165" t="s">
        <v>27836</v>
      </c>
      <c r="F6216" s="1165" t="s">
        <v>27824</v>
      </c>
      <c r="G6216" s="1170" t="s">
        <v>28040</v>
      </c>
    </row>
    <row r="6217" spans="1:7" ht="15" customHeight="1">
      <c r="A6217" s="1165" t="str">
        <f t="shared" si="605"/>
        <v>PEXP423WHI</v>
      </c>
      <c r="B6217" s="1165">
        <f>IFERROR(INDEX('PE Holds'!$B$15:$AF$554,MATCH(C6217,'PE Holds'!$B$15:$B$552,FALSE),MATCH(D6217,'PE Holds'!$B$15:$AF$15,FALSE)),0)</f>
        <v>0</v>
      </c>
      <c r="C6217" s="1165" t="s">
        <v>28264</v>
      </c>
      <c r="D6217" s="1166" t="s">
        <v>28239</v>
      </c>
      <c r="E6217" s="1165" t="s">
        <v>27838</v>
      </c>
      <c r="F6217" s="1165" t="s">
        <v>27824</v>
      </c>
      <c r="G6217" s="1170" t="s">
        <v>28040</v>
      </c>
    </row>
    <row r="6218" spans="1:7" ht="15" customHeight="1">
      <c r="A6218" s="1165" t="str">
        <f t="shared" si="605"/>
        <v>PEXP423YEL</v>
      </c>
      <c r="B6218" s="1165">
        <f>IFERROR(INDEX('PE Holds'!$B$15:$AF$554,MATCH(C6218,'PE Holds'!$B$15:$B$552,FALSE),MATCH(D6218,'PE Holds'!$B$15:$AF$15,FALSE)),0)</f>
        <v>0</v>
      </c>
      <c r="C6218" s="1165" t="str">
        <f>+C6217</f>
        <v>PEXP423</v>
      </c>
      <c r="D6218" s="988" t="str">
        <f>'PE Holds'!$M$15</f>
        <v>Yellow 
RAL 1026</v>
      </c>
      <c r="E6218" s="1165" t="s">
        <v>27823</v>
      </c>
      <c r="F6218" s="1165" t="s">
        <v>27824</v>
      </c>
      <c r="G6218" s="1170" t="s">
        <v>28040</v>
      </c>
    </row>
    <row r="6219" spans="1:7" ht="15" customHeight="1">
      <c r="A6219" s="1165" t="str">
        <f t="shared" si="605"/>
        <v>PEXP423GRE</v>
      </c>
      <c r="B6219" s="1165">
        <f>IFERROR(INDEX('PE Holds'!$B$15:$AF$554,MATCH(C6219,'PE Holds'!$B$15:$B$552,FALSE),MATCH(D6219,'PE Holds'!$B$15:$AF$15,FALSE)),0)</f>
        <v>0</v>
      </c>
      <c r="C6219" s="1165" t="str">
        <f t="shared" ref="C6219:C6230" si="610">+C6218</f>
        <v>PEXP423</v>
      </c>
      <c r="D6219" s="988" t="str">
        <f>'PE Holds'!$N$15</f>
        <v>Green 
RAL 6002</v>
      </c>
      <c r="E6219" s="1165" t="s">
        <v>27837</v>
      </c>
      <c r="F6219" s="1165" t="s">
        <v>27824</v>
      </c>
      <c r="G6219" s="1170" t="s">
        <v>28040</v>
      </c>
    </row>
    <row r="6220" spans="1:7" ht="15" customHeight="1">
      <c r="A6220" s="1165" t="str">
        <f t="shared" ref="A6220:A6283" si="611">CONCATENATE(C6220,E6220)</f>
        <v>PEXP423RED</v>
      </c>
      <c r="B6220" s="1165">
        <f>IFERROR(INDEX('PE Holds'!$B$15:$AF$554,MATCH(C6220,'PE Holds'!$B$15:$B$552,FALSE),MATCH(D6220,'PE Holds'!$B$15:$AF$15,FALSE)),0)</f>
        <v>0</v>
      </c>
      <c r="C6220" s="1165" t="str">
        <f t="shared" si="610"/>
        <v>PEXP423</v>
      </c>
      <c r="D6220" s="988" t="str">
        <f>'PE Holds'!$O$15</f>
        <v>Red 
RAL 3020</v>
      </c>
      <c r="E6220" s="1165" t="s">
        <v>27826</v>
      </c>
      <c r="F6220" s="1165" t="s">
        <v>27824</v>
      </c>
      <c r="G6220" s="1170" t="s">
        <v>28040</v>
      </c>
    </row>
    <row r="6221" spans="1:7" ht="15" customHeight="1">
      <c r="A6221" s="1165" t="str">
        <f t="shared" si="611"/>
        <v>PEXP423BLU</v>
      </c>
      <c r="B6221" s="1165">
        <f>IFERROR(INDEX('PE Holds'!$B$15:$AF$554,MATCH(C6221,'PE Holds'!$B$15:$B$552,FALSE),MATCH(D6221,'PE Holds'!$B$15:$AF$15,FALSE)),0)</f>
        <v>0</v>
      </c>
      <c r="C6221" s="1165" t="str">
        <f t="shared" si="610"/>
        <v>PEXP423</v>
      </c>
      <c r="D6221" s="988" t="str">
        <f>'PE Holds'!$P$15</f>
        <v>Blue 
RAL 5015</v>
      </c>
      <c r="E6221" s="1165" t="s">
        <v>27827</v>
      </c>
      <c r="F6221" s="1165" t="s">
        <v>27824</v>
      </c>
      <c r="G6221" s="1170" t="s">
        <v>28040</v>
      </c>
    </row>
    <row r="6222" spans="1:7" ht="15" customHeight="1">
      <c r="A6222" s="1165" t="str">
        <f t="shared" si="611"/>
        <v>PEXP423GRY</v>
      </c>
      <c r="B6222" s="1165">
        <f>IFERROR(INDEX('PE Holds'!$B$15:$AF$554,MATCH(C6222,'PE Holds'!$B$15:$B$552,FALSE),MATCH(D6222,'PE Holds'!$B$15:$AF$15,FALSE)),0)</f>
        <v>0</v>
      </c>
      <c r="C6222" s="1165" t="str">
        <f t="shared" si="610"/>
        <v>PEXP423</v>
      </c>
      <c r="D6222" s="988" t="str">
        <f>'PE Holds'!$Q$15</f>
        <v>Grey 
RAL 7001</v>
      </c>
      <c r="E6222" s="1165" t="s">
        <v>27828</v>
      </c>
      <c r="F6222" s="1165" t="s">
        <v>27824</v>
      </c>
      <c r="G6222" s="1170" t="s">
        <v>28040</v>
      </c>
    </row>
    <row r="6223" spans="1:7" ht="15" customHeight="1">
      <c r="A6223" s="1165" t="str">
        <f t="shared" si="611"/>
        <v>PEXP423BLK</v>
      </c>
      <c r="B6223" s="1165">
        <f>IFERROR(INDEX('PE Holds'!$B$15:$AF$554,MATCH(C6223,'PE Holds'!$B$15:$B$552,FALSE),MATCH(D6223,'PE Holds'!$B$15:$AF$15,FALSE)),0)</f>
        <v>0</v>
      </c>
      <c r="C6223" s="1165" t="str">
        <f t="shared" si="610"/>
        <v>PEXP423</v>
      </c>
      <c r="D6223" s="988" t="str">
        <f>'PE Holds'!$R$15</f>
        <v>Black 
RAL 9005</v>
      </c>
      <c r="E6223" s="1165" t="s">
        <v>27829</v>
      </c>
      <c r="F6223" s="1165" t="s">
        <v>27824</v>
      </c>
      <c r="G6223" s="1170" t="s">
        <v>28040</v>
      </c>
    </row>
    <row r="6224" spans="1:7" ht="15" customHeight="1">
      <c r="A6224" s="1165" t="str">
        <f t="shared" si="611"/>
        <v>PEXP423FLO</v>
      </c>
      <c r="B6224" s="1165">
        <f>IFERROR(INDEX('PE Holds'!$B$15:$AF$554,MATCH(C6224,'PE Holds'!$B$15:$B$552,FALSE),MATCH(D6224,'PE Holds'!$B$15:$AF$15,FALSE)),0)</f>
        <v>0</v>
      </c>
      <c r="C6224" s="1165" t="str">
        <f t="shared" si="610"/>
        <v>PEXP423</v>
      </c>
      <c r="D6224" s="988" t="str">
        <f>'PE Holds'!$S$15</f>
        <v>Fluo 
Orange</v>
      </c>
      <c r="E6224" s="1165" t="s">
        <v>27830</v>
      </c>
      <c r="F6224" s="1165" t="s">
        <v>27824</v>
      </c>
      <c r="G6224" s="1170" t="s">
        <v>28040</v>
      </c>
    </row>
    <row r="6225" spans="1:7" ht="15" customHeight="1">
      <c r="A6225" s="1165" t="str">
        <f t="shared" si="611"/>
        <v>PEXP423FLG</v>
      </c>
      <c r="B6225" s="1165">
        <f>IFERROR(INDEX('PE Holds'!$B$15:$AF$554,MATCH(C6225,'PE Holds'!$B$15:$B$552,FALSE),MATCH(D6225,'PE Holds'!$B$15:$AF$15,FALSE)),0)</f>
        <v>0</v>
      </c>
      <c r="C6225" s="1165" t="str">
        <f t="shared" si="610"/>
        <v>PEXP423</v>
      </c>
      <c r="D6225" s="988" t="str">
        <f>'PE Holds'!$T$15</f>
        <v>Fluo 
Green</v>
      </c>
      <c r="E6225" s="1165" t="s">
        <v>27831</v>
      </c>
      <c r="F6225" s="1165" t="s">
        <v>27824</v>
      </c>
      <c r="G6225" s="1170" t="s">
        <v>28040</v>
      </c>
    </row>
    <row r="6226" spans="1:7" ht="15" customHeight="1">
      <c r="A6226" s="1165" t="str">
        <f t="shared" si="611"/>
        <v>PEXP423FLP</v>
      </c>
      <c r="B6226" s="1165">
        <f>IFERROR(INDEX('PE Holds'!$B$15:$AF$554,MATCH(C6226,'PE Holds'!$B$15:$B$552,FALSE),MATCH(D6226,'PE Holds'!$B$15:$AF$15,FALSE)),0)</f>
        <v>0</v>
      </c>
      <c r="C6226" s="1165" t="str">
        <f t="shared" si="610"/>
        <v>PEXP423</v>
      </c>
      <c r="D6226" s="988" t="str">
        <f>'PE Holds'!$U$15</f>
        <v>Fluo 
Pink</v>
      </c>
      <c r="E6226" s="1165" t="s">
        <v>27832</v>
      </c>
      <c r="F6226" s="1165" t="s">
        <v>27824</v>
      </c>
      <c r="G6226" s="1170" t="s">
        <v>28040</v>
      </c>
    </row>
    <row r="6227" spans="1:7" ht="15" customHeight="1">
      <c r="A6227" s="1165" t="str">
        <f t="shared" si="611"/>
        <v>PEXP423FLY</v>
      </c>
      <c r="B6227" s="1165">
        <f>IFERROR(INDEX('PE Holds'!$B$15:$AF$554,MATCH(C6227,'PE Holds'!$B$15:$B$552,FALSE),MATCH(D6227,'PE Holds'!$B$15:$AF$15,FALSE)),0)</f>
        <v>0</v>
      </c>
      <c r="C6227" s="1165" t="str">
        <f t="shared" si="610"/>
        <v>PEXP423</v>
      </c>
      <c r="D6227" s="988" t="str">
        <f>'PE Holds'!$V$15</f>
        <v>Fluo 
Yellow</v>
      </c>
      <c r="E6227" s="1165" t="s">
        <v>28041</v>
      </c>
      <c r="F6227" s="1165" t="s">
        <v>27824</v>
      </c>
      <c r="G6227" s="1170" t="s">
        <v>28040</v>
      </c>
    </row>
    <row r="6228" spans="1:7" ht="15" customHeight="1">
      <c r="A6228" s="1165" t="str">
        <f t="shared" si="611"/>
        <v>PEXP423VIO</v>
      </c>
      <c r="B6228" s="1165">
        <f>IFERROR(INDEX('PE Holds'!$B$15:$AF$554,MATCH(C6228,'PE Holds'!$B$15:$B$552,FALSE),MATCH(D6228,'PE Holds'!$B$15:$AF$15,FALSE)),0)</f>
        <v>0</v>
      </c>
      <c r="C6228" s="1165" t="str">
        <f t="shared" si="610"/>
        <v>PEXP423</v>
      </c>
      <c r="D6228" s="988" t="str">
        <f>'PE Holds'!$W$15</f>
        <v>Violet 
RAL 4008</v>
      </c>
      <c r="E6228" s="1165" t="s">
        <v>27833</v>
      </c>
      <c r="F6228" s="1165" t="s">
        <v>27824</v>
      </c>
      <c r="G6228" s="1170" t="s">
        <v>28040</v>
      </c>
    </row>
    <row r="6229" spans="1:7" ht="15" customHeight="1">
      <c r="A6229" s="1165" t="str">
        <f t="shared" si="611"/>
        <v>PEXP423MIN</v>
      </c>
      <c r="B6229" s="1165">
        <f>IFERROR(INDEX('PE Holds'!$B$15:$AF$554,MATCH(C6229,'PE Holds'!$B$15:$B$552,FALSE),MATCH(D6229,'PE Holds'!$B$15:$AF$15,FALSE)),0)</f>
        <v>0</v>
      </c>
      <c r="C6229" s="1165" t="str">
        <f t="shared" si="610"/>
        <v>PEXP423</v>
      </c>
      <c r="D6229" s="988" t="str">
        <f>'PE Holds'!$X$15</f>
        <v>Mint 
RAL 6027</v>
      </c>
      <c r="E6229" s="1165" t="s">
        <v>27834</v>
      </c>
      <c r="F6229" s="1165" t="s">
        <v>27824</v>
      </c>
      <c r="G6229" s="1170" t="s">
        <v>28040</v>
      </c>
    </row>
    <row r="6230" spans="1:7" ht="15" customHeight="1">
      <c r="A6230" s="1165" t="str">
        <f t="shared" si="611"/>
        <v>PEXP423ORA</v>
      </c>
      <c r="B6230" s="1165">
        <f>IFERROR(INDEX('PE Holds'!$B$15:$AF$554,MATCH(C6230,'PE Holds'!$B$15:$B$552,FALSE),MATCH(D6230,'PE Holds'!$B$15:$AF$15,FALSE)),0)</f>
        <v>0</v>
      </c>
      <c r="C6230" s="1165" t="str">
        <f t="shared" si="610"/>
        <v>PEXP423</v>
      </c>
      <c r="D6230" s="988" t="str">
        <f>'PE Holds'!$Y$15</f>
        <v>Pure Orange</v>
      </c>
      <c r="E6230" s="1165" t="s">
        <v>27836</v>
      </c>
      <c r="F6230" s="1165" t="s">
        <v>27824</v>
      </c>
      <c r="G6230" s="1170" t="s">
        <v>28040</v>
      </c>
    </row>
    <row r="6231" spans="1:7" ht="15" customHeight="1">
      <c r="A6231" s="1165" t="str">
        <f t="shared" si="611"/>
        <v>PEXP424WHI</v>
      </c>
      <c r="B6231" s="1165">
        <f>IFERROR(INDEX('PE Holds'!$B$15:$AF$554,MATCH(C6231,'PE Holds'!$B$15:$B$552,FALSE),MATCH(D6231,'PE Holds'!$B$15:$AF$15,FALSE)),0)</f>
        <v>0</v>
      </c>
      <c r="C6231" s="1165" t="s">
        <v>28265</v>
      </c>
      <c r="D6231" s="1166" t="s">
        <v>28239</v>
      </c>
      <c r="E6231" s="1165" t="s">
        <v>27838</v>
      </c>
      <c r="F6231" s="1165" t="s">
        <v>27824</v>
      </c>
      <c r="G6231" s="1170" t="s">
        <v>28040</v>
      </c>
    </row>
    <row r="6232" spans="1:7" ht="15" customHeight="1">
      <c r="A6232" s="1165" t="str">
        <f t="shared" si="611"/>
        <v>PEXP424YEL</v>
      </c>
      <c r="B6232" s="1165">
        <f>IFERROR(INDEX('PE Holds'!$B$15:$AF$554,MATCH(C6232,'PE Holds'!$B$15:$B$552,FALSE),MATCH(D6232,'PE Holds'!$B$15:$AF$15,FALSE)),0)</f>
        <v>0</v>
      </c>
      <c r="C6232" s="1165" t="str">
        <f>+C6231</f>
        <v>PEXP424</v>
      </c>
      <c r="D6232" s="988" t="str">
        <f>'PE Holds'!$M$15</f>
        <v>Yellow 
RAL 1026</v>
      </c>
      <c r="E6232" s="1165" t="s">
        <v>27823</v>
      </c>
      <c r="F6232" s="1165" t="s">
        <v>27824</v>
      </c>
      <c r="G6232" s="1170" t="s">
        <v>28040</v>
      </c>
    </row>
    <row r="6233" spans="1:7" ht="15" customHeight="1">
      <c r="A6233" s="1165" t="str">
        <f t="shared" si="611"/>
        <v>PEXP424GRE</v>
      </c>
      <c r="B6233" s="1165">
        <f>IFERROR(INDEX('PE Holds'!$B$15:$AF$554,MATCH(C6233,'PE Holds'!$B$15:$B$552,FALSE),MATCH(D6233,'PE Holds'!$B$15:$AF$15,FALSE)),0)</f>
        <v>0</v>
      </c>
      <c r="C6233" s="1165" t="str">
        <f t="shared" ref="C6233:C6244" si="612">+C6232</f>
        <v>PEXP424</v>
      </c>
      <c r="D6233" s="988" t="str">
        <f>'PE Holds'!$N$15</f>
        <v>Green 
RAL 6002</v>
      </c>
      <c r="E6233" s="1165" t="s">
        <v>27837</v>
      </c>
      <c r="F6233" s="1165" t="s">
        <v>27824</v>
      </c>
      <c r="G6233" s="1170" t="s">
        <v>28040</v>
      </c>
    </row>
    <row r="6234" spans="1:7" ht="15" customHeight="1">
      <c r="A6234" s="1165" t="str">
        <f t="shared" si="611"/>
        <v>PEXP424RED</v>
      </c>
      <c r="B6234" s="1165">
        <f>IFERROR(INDEX('PE Holds'!$B$15:$AF$554,MATCH(C6234,'PE Holds'!$B$15:$B$552,FALSE),MATCH(D6234,'PE Holds'!$B$15:$AF$15,FALSE)),0)</f>
        <v>0</v>
      </c>
      <c r="C6234" s="1165" t="str">
        <f t="shared" si="612"/>
        <v>PEXP424</v>
      </c>
      <c r="D6234" s="988" t="str">
        <f>'PE Holds'!$O$15</f>
        <v>Red 
RAL 3020</v>
      </c>
      <c r="E6234" s="1165" t="s">
        <v>27826</v>
      </c>
      <c r="F6234" s="1165" t="s">
        <v>27824</v>
      </c>
      <c r="G6234" s="1170" t="s">
        <v>28040</v>
      </c>
    </row>
    <row r="6235" spans="1:7" ht="15" customHeight="1">
      <c r="A6235" s="1165" t="str">
        <f t="shared" si="611"/>
        <v>PEXP424BLU</v>
      </c>
      <c r="B6235" s="1165">
        <f>IFERROR(INDEX('PE Holds'!$B$15:$AF$554,MATCH(C6235,'PE Holds'!$B$15:$B$552,FALSE),MATCH(D6235,'PE Holds'!$B$15:$AF$15,FALSE)),0)</f>
        <v>0</v>
      </c>
      <c r="C6235" s="1165" t="str">
        <f t="shared" si="612"/>
        <v>PEXP424</v>
      </c>
      <c r="D6235" s="988" t="str">
        <f>'PE Holds'!$P$15</f>
        <v>Blue 
RAL 5015</v>
      </c>
      <c r="E6235" s="1165" t="s">
        <v>27827</v>
      </c>
      <c r="F6235" s="1165" t="s">
        <v>27824</v>
      </c>
      <c r="G6235" s="1170" t="s">
        <v>28040</v>
      </c>
    </row>
    <row r="6236" spans="1:7" ht="15" customHeight="1">
      <c r="A6236" s="1165" t="str">
        <f t="shared" si="611"/>
        <v>PEXP424GRY</v>
      </c>
      <c r="B6236" s="1165">
        <f>IFERROR(INDEX('PE Holds'!$B$15:$AF$554,MATCH(C6236,'PE Holds'!$B$15:$B$552,FALSE),MATCH(D6236,'PE Holds'!$B$15:$AF$15,FALSE)),0)</f>
        <v>0</v>
      </c>
      <c r="C6236" s="1165" t="str">
        <f t="shared" si="612"/>
        <v>PEXP424</v>
      </c>
      <c r="D6236" s="988" t="str">
        <f>'PE Holds'!$Q$15</f>
        <v>Grey 
RAL 7001</v>
      </c>
      <c r="E6236" s="1165" t="s">
        <v>27828</v>
      </c>
      <c r="F6236" s="1165" t="s">
        <v>27824</v>
      </c>
      <c r="G6236" s="1170" t="s">
        <v>28040</v>
      </c>
    </row>
    <row r="6237" spans="1:7" ht="15" customHeight="1">
      <c r="A6237" s="1165" t="str">
        <f t="shared" si="611"/>
        <v>PEXP424BLK</v>
      </c>
      <c r="B6237" s="1165">
        <f>IFERROR(INDEX('PE Holds'!$B$15:$AF$554,MATCH(C6237,'PE Holds'!$B$15:$B$552,FALSE),MATCH(D6237,'PE Holds'!$B$15:$AF$15,FALSE)),0)</f>
        <v>0</v>
      </c>
      <c r="C6237" s="1165" t="str">
        <f t="shared" si="612"/>
        <v>PEXP424</v>
      </c>
      <c r="D6237" s="988" t="str">
        <f>'PE Holds'!$R$15</f>
        <v>Black 
RAL 9005</v>
      </c>
      <c r="E6237" s="1165" t="s">
        <v>27829</v>
      </c>
      <c r="F6237" s="1165" t="s">
        <v>27824</v>
      </c>
      <c r="G6237" s="1170" t="s">
        <v>28040</v>
      </c>
    </row>
    <row r="6238" spans="1:7" ht="15" customHeight="1">
      <c r="A6238" s="1165" t="str">
        <f t="shared" si="611"/>
        <v>PEXP424FLO</v>
      </c>
      <c r="B6238" s="1165">
        <f>IFERROR(INDEX('PE Holds'!$B$15:$AF$554,MATCH(C6238,'PE Holds'!$B$15:$B$552,FALSE),MATCH(D6238,'PE Holds'!$B$15:$AF$15,FALSE)),0)</f>
        <v>0</v>
      </c>
      <c r="C6238" s="1165" t="str">
        <f t="shared" si="612"/>
        <v>PEXP424</v>
      </c>
      <c r="D6238" s="988" t="str">
        <f>'PE Holds'!$S$15</f>
        <v>Fluo 
Orange</v>
      </c>
      <c r="E6238" s="1165" t="s">
        <v>27830</v>
      </c>
      <c r="F6238" s="1165" t="s">
        <v>27824</v>
      </c>
      <c r="G6238" s="1170" t="s">
        <v>28040</v>
      </c>
    </row>
    <row r="6239" spans="1:7" ht="15" customHeight="1">
      <c r="A6239" s="1165" t="str">
        <f t="shared" si="611"/>
        <v>PEXP424FLG</v>
      </c>
      <c r="B6239" s="1165">
        <f>IFERROR(INDEX('PE Holds'!$B$15:$AF$554,MATCH(C6239,'PE Holds'!$B$15:$B$552,FALSE),MATCH(D6239,'PE Holds'!$B$15:$AF$15,FALSE)),0)</f>
        <v>0</v>
      </c>
      <c r="C6239" s="1165" t="str">
        <f t="shared" si="612"/>
        <v>PEXP424</v>
      </c>
      <c r="D6239" s="988" t="str">
        <f>'PE Holds'!$T$15</f>
        <v>Fluo 
Green</v>
      </c>
      <c r="E6239" s="1165" t="s">
        <v>27831</v>
      </c>
      <c r="F6239" s="1165" t="s">
        <v>27824</v>
      </c>
      <c r="G6239" s="1170" t="s">
        <v>28040</v>
      </c>
    </row>
    <row r="6240" spans="1:7" ht="15" customHeight="1">
      <c r="A6240" s="1165" t="str">
        <f t="shared" si="611"/>
        <v>PEXP424FLP</v>
      </c>
      <c r="B6240" s="1165">
        <f>IFERROR(INDEX('PE Holds'!$B$15:$AF$554,MATCH(C6240,'PE Holds'!$B$15:$B$552,FALSE),MATCH(D6240,'PE Holds'!$B$15:$AF$15,FALSE)),0)</f>
        <v>0</v>
      </c>
      <c r="C6240" s="1165" t="str">
        <f t="shared" si="612"/>
        <v>PEXP424</v>
      </c>
      <c r="D6240" s="988" t="str">
        <f>'PE Holds'!$U$15</f>
        <v>Fluo 
Pink</v>
      </c>
      <c r="E6240" s="1165" t="s">
        <v>27832</v>
      </c>
      <c r="F6240" s="1165" t="s">
        <v>27824</v>
      </c>
      <c r="G6240" s="1170" t="s">
        <v>28040</v>
      </c>
    </row>
    <row r="6241" spans="1:7" ht="15" customHeight="1">
      <c r="A6241" s="1165" t="str">
        <f t="shared" si="611"/>
        <v>PEXP424FLY</v>
      </c>
      <c r="B6241" s="1165">
        <f>IFERROR(INDEX('PE Holds'!$B$15:$AF$554,MATCH(C6241,'PE Holds'!$B$15:$B$552,FALSE),MATCH(D6241,'PE Holds'!$B$15:$AF$15,FALSE)),0)</f>
        <v>0</v>
      </c>
      <c r="C6241" s="1165" t="str">
        <f t="shared" si="612"/>
        <v>PEXP424</v>
      </c>
      <c r="D6241" s="988" t="str">
        <f>'PE Holds'!$V$15</f>
        <v>Fluo 
Yellow</v>
      </c>
      <c r="E6241" s="1165" t="s">
        <v>28041</v>
      </c>
      <c r="F6241" s="1165" t="s">
        <v>27824</v>
      </c>
      <c r="G6241" s="1170" t="s">
        <v>28040</v>
      </c>
    </row>
    <row r="6242" spans="1:7" ht="15" customHeight="1">
      <c r="A6242" s="1165" t="str">
        <f t="shared" si="611"/>
        <v>PEXP424VIO</v>
      </c>
      <c r="B6242" s="1165">
        <f>IFERROR(INDEX('PE Holds'!$B$15:$AF$554,MATCH(C6242,'PE Holds'!$B$15:$B$552,FALSE),MATCH(D6242,'PE Holds'!$B$15:$AF$15,FALSE)),0)</f>
        <v>0</v>
      </c>
      <c r="C6242" s="1165" t="str">
        <f t="shared" si="612"/>
        <v>PEXP424</v>
      </c>
      <c r="D6242" s="988" t="str">
        <f>'PE Holds'!$W$15</f>
        <v>Violet 
RAL 4008</v>
      </c>
      <c r="E6242" s="1165" t="s">
        <v>27833</v>
      </c>
      <c r="F6242" s="1165" t="s">
        <v>27824</v>
      </c>
      <c r="G6242" s="1170" t="s">
        <v>28040</v>
      </c>
    </row>
    <row r="6243" spans="1:7" ht="15" customHeight="1">
      <c r="A6243" s="1165" t="str">
        <f t="shared" si="611"/>
        <v>PEXP424MIN</v>
      </c>
      <c r="B6243" s="1165">
        <f>IFERROR(INDEX('PE Holds'!$B$15:$AF$554,MATCH(C6243,'PE Holds'!$B$15:$B$552,FALSE),MATCH(D6243,'PE Holds'!$B$15:$AF$15,FALSE)),0)</f>
        <v>0</v>
      </c>
      <c r="C6243" s="1165" t="str">
        <f t="shared" si="612"/>
        <v>PEXP424</v>
      </c>
      <c r="D6243" s="988" t="str">
        <f>'PE Holds'!$X$15</f>
        <v>Mint 
RAL 6027</v>
      </c>
      <c r="E6243" s="1165" t="s">
        <v>27834</v>
      </c>
      <c r="F6243" s="1165" t="s">
        <v>27824</v>
      </c>
      <c r="G6243" s="1170" t="s">
        <v>28040</v>
      </c>
    </row>
    <row r="6244" spans="1:7" ht="15" customHeight="1">
      <c r="A6244" s="1165" t="str">
        <f t="shared" si="611"/>
        <v>PEXP424ORA</v>
      </c>
      <c r="B6244" s="1165">
        <f>IFERROR(INDEX('PE Holds'!$B$15:$AF$554,MATCH(C6244,'PE Holds'!$B$15:$B$552,FALSE),MATCH(D6244,'PE Holds'!$B$15:$AF$15,FALSE)),0)</f>
        <v>0</v>
      </c>
      <c r="C6244" s="1165" t="str">
        <f t="shared" si="612"/>
        <v>PEXP424</v>
      </c>
      <c r="D6244" s="988" t="str">
        <f>'PE Holds'!$Y$15</f>
        <v>Pure Orange</v>
      </c>
      <c r="E6244" s="1165" t="s">
        <v>27836</v>
      </c>
      <c r="F6244" s="1165" t="s">
        <v>27824</v>
      </c>
      <c r="G6244" s="1170" t="s">
        <v>28040</v>
      </c>
    </row>
    <row r="6245" spans="1:7" ht="15" customHeight="1">
      <c r="A6245" s="1165" t="str">
        <f t="shared" si="611"/>
        <v>PEXP425WHI</v>
      </c>
      <c r="B6245" s="1165">
        <f>IFERROR(INDEX('PE Holds'!$B$15:$AF$554,MATCH(C6245,'PE Holds'!$B$15:$B$552,FALSE),MATCH(D6245,'PE Holds'!$B$15:$AF$15,FALSE)),0)</f>
        <v>0</v>
      </c>
      <c r="C6245" s="1165" t="s">
        <v>28266</v>
      </c>
      <c r="D6245" s="1166" t="s">
        <v>28239</v>
      </c>
      <c r="E6245" s="1165" t="s">
        <v>27838</v>
      </c>
      <c r="F6245" s="1165" t="s">
        <v>27824</v>
      </c>
      <c r="G6245" s="1170" t="s">
        <v>28040</v>
      </c>
    </row>
    <row r="6246" spans="1:7" ht="15" customHeight="1">
      <c r="A6246" s="1165" t="str">
        <f t="shared" si="611"/>
        <v>PEXP425YEL</v>
      </c>
      <c r="B6246" s="1165">
        <f>IFERROR(INDEX('PE Holds'!$B$15:$AF$554,MATCH(C6246,'PE Holds'!$B$15:$B$552,FALSE),MATCH(D6246,'PE Holds'!$B$15:$AF$15,FALSE)),0)</f>
        <v>0</v>
      </c>
      <c r="C6246" s="1165" t="str">
        <f>+C6245</f>
        <v>PEXP425</v>
      </c>
      <c r="D6246" s="988" t="str">
        <f>'PE Holds'!$M$15</f>
        <v>Yellow 
RAL 1026</v>
      </c>
      <c r="E6246" s="1165" t="s">
        <v>27823</v>
      </c>
      <c r="F6246" s="1165" t="s">
        <v>27824</v>
      </c>
      <c r="G6246" s="1170" t="s">
        <v>28040</v>
      </c>
    </row>
    <row r="6247" spans="1:7" ht="15" customHeight="1">
      <c r="A6247" s="1165" t="str">
        <f t="shared" si="611"/>
        <v>PEXP425GRE</v>
      </c>
      <c r="B6247" s="1165">
        <f>IFERROR(INDEX('PE Holds'!$B$15:$AF$554,MATCH(C6247,'PE Holds'!$B$15:$B$552,FALSE),MATCH(D6247,'PE Holds'!$B$15:$AF$15,FALSE)),0)</f>
        <v>0</v>
      </c>
      <c r="C6247" s="1165" t="str">
        <f t="shared" ref="C6247:C6258" si="613">+C6246</f>
        <v>PEXP425</v>
      </c>
      <c r="D6247" s="988" t="str">
        <f>'PE Holds'!$N$15</f>
        <v>Green 
RAL 6002</v>
      </c>
      <c r="E6247" s="1165" t="s">
        <v>27837</v>
      </c>
      <c r="F6247" s="1165" t="s">
        <v>27824</v>
      </c>
      <c r="G6247" s="1170" t="s">
        <v>28040</v>
      </c>
    </row>
    <row r="6248" spans="1:7" ht="15" customHeight="1">
      <c r="A6248" s="1165" t="str">
        <f t="shared" si="611"/>
        <v>PEXP425RED</v>
      </c>
      <c r="B6248" s="1165">
        <f>IFERROR(INDEX('PE Holds'!$B$15:$AF$554,MATCH(C6248,'PE Holds'!$B$15:$B$552,FALSE),MATCH(D6248,'PE Holds'!$B$15:$AF$15,FALSE)),0)</f>
        <v>0</v>
      </c>
      <c r="C6248" s="1165" t="str">
        <f t="shared" si="613"/>
        <v>PEXP425</v>
      </c>
      <c r="D6248" s="988" t="str">
        <f>'PE Holds'!$O$15</f>
        <v>Red 
RAL 3020</v>
      </c>
      <c r="E6248" s="1165" t="s">
        <v>27826</v>
      </c>
      <c r="F6248" s="1165" t="s">
        <v>27824</v>
      </c>
      <c r="G6248" s="1170" t="s">
        <v>28040</v>
      </c>
    </row>
    <row r="6249" spans="1:7" ht="15" customHeight="1">
      <c r="A6249" s="1165" t="str">
        <f t="shared" si="611"/>
        <v>PEXP425BLU</v>
      </c>
      <c r="B6249" s="1165">
        <f>IFERROR(INDEX('PE Holds'!$B$15:$AF$554,MATCH(C6249,'PE Holds'!$B$15:$B$552,FALSE),MATCH(D6249,'PE Holds'!$B$15:$AF$15,FALSE)),0)</f>
        <v>0</v>
      </c>
      <c r="C6249" s="1165" t="str">
        <f t="shared" si="613"/>
        <v>PEXP425</v>
      </c>
      <c r="D6249" s="988" t="str">
        <f>'PE Holds'!$P$15</f>
        <v>Blue 
RAL 5015</v>
      </c>
      <c r="E6249" s="1165" t="s">
        <v>27827</v>
      </c>
      <c r="F6249" s="1165" t="s">
        <v>27824</v>
      </c>
      <c r="G6249" s="1170" t="s">
        <v>28040</v>
      </c>
    </row>
    <row r="6250" spans="1:7" ht="15" customHeight="1">
      <c r="A6250" s="1165" t="str">
        <f t="shared" si="611"/>
        <v>PEXP425GRY</v>
      </c>
      <c r="B6250" s="1165">
        <f>IFERROR(INDEX('PE Holds'!$B$15:$AF$554,MATCH(C6250,'PE Holds'!$B$15:$B$552,FALSE),MATCH(D6250,'PE Holds'!$B$15:$AF$15,FALSE)),0)</f>
        <v>0</v>
      </c>
      <c r="C6250" s="1165" t="str">
        <f t="shared" si="613"/>
        <v>PEXP425</v>
      </c>
      <c r="D6250" s="988" t="str">
        <f>'PE Holds'!$Q$15</f>
        <v>Grey 
RAL 7001</v>
      </c>
      <c r="E6250" s="1165" t="s">
        <v>27828</v>
      </c>
      <c r="F6250" s="1165" t="s">
        <v>27824</v>
      </c>
      <c r="G6250" s="1170" t="s">
        <v>28040</v>
      </c>
    </row>
    <row r="6251" spans="1:7" ht="15" customHeight="1">
      <c r="A6251" s="1165" t="str">
        <f t="shared" si="611"/>
        <v>PEXP425BLK</v>
      </c>
      <c r="B6251" s="1165">
        <f>IFERROR(INDEX('PE Holds'!$B$15:$AF$554,MATCH(C6251,'PE Holds'!$B$15:$B$552,FALSE),MATCH(D6251,'PE Holds'!$B$15:$AF$15,FALSE)),0)</f>
        <v>0</v>
      </c>
      <c r="C6251" s="1165" t="str">
        <f t="shared" si="613"/>
        <v>PEXP425</v>
      </c>
      <c r="D6251" s="988" t="str">
        <f>'PE Holds'!$R$15</f>
        <v>Black 
RAL 9005</v>
      </c>
      <c r="E6251" s="1165" t="s">
        <v>27829</v>
      </c>
      <c r="F6251" s="1165" t="s">
        <v>27824</v>
      </c>
      <c r="G6251" s="1170" t="s">
        <v>28040</v>
      </c>
    </row>
    <row r="6252" spans="1:7" ht="15" customHeight="1">
      <c r="A6252" s="1165" t="str">
        <f t="shared" si="611"/>
        <v>PEXP425FLO</v>
      </c>
      <c r="B6252" s="1165">
        <f>IFERROR(INDEX('PE Holds'!$B$15:$AF$554,MATCH(C6252,'PE Holds'!$B$15:$B$552,FALSE),MATCH(D6252,'PE Holds'!$B$15:$AF$15,FALSE)),0)</f>
        <v>0</v>
      </c>
      <c r="C6252" s="1165" t="str">
        <f t="shared" si="613"/>
        <v>PEXP425</v>
      </c>
      <c r="D6252" s="988" t="str">
        <f>'PE Holds'!$S$15</f>
        <v>Fluo 
Orange</v>
      </c>
      <c r="E6252" s="1165" t="s">
        <v>27830</v>
      </c>
      <c r="F6252" s="1165" t="s">
        <v>27824</v>
      </c>
      <c r="G6252" s="1170" t="s">
        <v>28040</v>
      </c>
    </row>
    <row r="6253" spans="1:7" ht="15" customHeight="1">
      <c r="A6253" s="1165" t="str">
        <f t="shared" si="611"/>
        <v>PEXP425FLG</v>
      </c>
      <c r="B6253" s="1165">
        <f>IFERROR(INDEX('PE Holds'!$B$15:$AF$554,MATCH(C6253,'PE Holds'!$B$15:$B$552,FALSE),MATCH(D6253,'PE Holds'!$B$15:$AF$15,FALSE)),0)</f>
        <v>0</v>
      </c>
      <c r="C6253" s="1165" t="str">
        <f t="shared" si="613"/>
        <v>PEXP425</v>
      </c>
      <c r="D6253" s="988" t="str">
        <f>'PE Holds'!$T$15</f>
        <v>Fluo 
Green</v>
      </c>
      <c r="E6253" s="1165" t="s">
        <v>27831</v>
      </c>
      <c r="F6253" s="1165" t="s">
        <v>27824</v>
      </c>
      <c r="G6253" s="1170" t="s">
        <v>28040</v>
      </c>
    </row>
    <row r="6254" spans="1:7" ht="15" customHeight="1">
      <c r="A6254" s="1165" t="str">
        <f t="shared" si="611"/>
        <v>PEXP425FLP</v>
      </c>
      <c r="B6254" s="1165">
        <f>IFERROR(INDEX('PE Holds'!$B$15:$AF$554,MATCH(C6254,'PE Holds'!$B$15:$B$552,FALSE),MATCH(D6254,'PE Holds'!$B$15:$AF$15,FALSE)),0)</f>
        <v>0</v>
      </c>
      <c r="C6254" s="1165" t="str">
        <f t="shared" si="613"/>
        <v>PEXP425</v>
      </c>
      <c r="D6254" s="988" t="str">
        <f>'PE Holds'!$U$15</f>
        <v>Fluo 
Pink</v>
      </c>
      <c r="E6254" s="1165" t="s">
        <v>27832</v>
      </c>
      <c r="F6254" s="1165" t="s">
        <v>27824</v>
      </c>
      <c r="G6254" s="1170" t="s">
        <v>28040</v>
      </c>
    </row>
    <row r="6255" spans="1:7" ht="15" customHeight="1">
      <c r="A6255" s="1165" t="str">
        <f t="shared" si="611"/>
        <v>PEXP425FLY</v>
      </c>
      <c r="B6255" s="1165">
        <f>IFERROR(INDEX('PE Holds'!$B$15:$AF$554,MATCH(C6255,'PE Holds'!$B$15:$B$552,FALSE),MATCH(D6255,'PE Holds'!$B$15:$AF$15,FALSE)),0)</f>
        <v>0</v>
      </c>
      <c r="C6255" s="1165" t="str">
        <f t="shared" si="613"/>
        <v>PEXP425</v>
      </c>
      <c r="D6255" s="988" t="str">
        <f>'PE Holds'!$V$15</f>
        <v>Fluo 
Yellow</v>
      </c>
      <c r="E6255" s="1165" t="s">
        <v>28041</v>
      </c>
      <c r="F6255" s="1165" t="s">
        <v>27824</v>
      </c>
      <c r="G6255" s="1170" t="s">
        <v>28040</v>
      </c>
    </row>
    <row r="6256" spans="1:7" ht="15" customHeight="1">
      <c r="A6256" s="1165" t="str">
        <f t="shared" si="611"/>
        <v>PEXP425VIO</v>
      </c>
      <c r="B6256" s="1165">
        <f>IFERROR(INDEX('PE Holds'!$B$15:$AF$554,MATCH(C6256,'PE Holds'!$B$15:$B$552,FALSE),MATCH(D6256,'PE Holds'!$B$15:$AF$15,FALSE)),0)</f>
        <v>0</v>
      </c>
      <c r="C6256" s="1165" t="str">
        <f t="shared" si="613"/>
        <v>PEXP425</v>
      </c>
      <c r="D6256" s="988" t="str">
        <f>'PE Holds'!$W$15</f>
        <v>Violet 
RAL 4008</v>
      </c>
      <c r="E6256" s="1165" t="s">
        <v>27833</v>
      </c>
      <c r="F6256" s="1165" t="s">
        <v>27824</v>
      </c>
      <c r="G6256" s="1170" t="s">
        <v>28040</v>
      </c>
    </row>
    <row r="6257" spans="1:7" ht="15" customHeight="1">
      <c r="A6257" s="1165" t="str">
        <f t="shared" si="611"/>
        <v>PEXP425MIN</v>
      </c>
      <c r="B6257" s="1165">
        <f>IFERROR(INDEX('PE Holds'!$B$15:$AF$554,MATCH(C6257,'PE Holds'!$B$15:$B$552,FALSE),MATCH(D6257,'PE Holds'!$B$15:$AF$15,FALSE)),0)</f>
        <v>0</v>
      </c>
      <c r="C6257" s="1165" t="str">
        <f t="shared" si="613"/>
        <v>PEXP425</v>
      </c>
      <c r="D6257" s="988" t="str">
        <f>'PE Holds'!$X$15</f>
        <v>Mint 
RAL 6027</v>
      </c>
      <c r="E6257" s="1165" t="s">
        <v>27834</v>
      </c>
      <c r="F6257" s="1165" t="s">
        <v>27824</v>
      </c>
      <c r="G6257" s="1170" t="s">
        <v>28040</v>
      </c>
    </row>
    <row r="6258" spans="1:7" ht="15" customHeight="1">
      <c r="A6258" s="1165" t="str">
        <f t="shared" si="611"/>
        <v>PEXP425ORA</v>
      </c>
      <c r="B6258" s="1165">
        <f>IFERROR(INDEX('PE Holds'!$B$15:$AF$554,MATCH(C6258,'PE Holds'!$B$15:$B$552,FALSE),MATCH(D6258,'PE Holds'!$B$15:$AF$15,FALSE)),0)</f>
        <v>0</v>
      </c>
      <c r="C6258" s="1165" t="str">
        <f t="shared" si="613"/>
        <v>PEXP425</v>
      </c>
      <c r="D6258" s="988" t="str">
        <f>'PE Holds'!$Y$15</f>
        <v>Pure Orange</v>
      </c>
      <c r="E6258" s="1165" t="s">
        <v>27836</v>
      </c>
      <c r="F6258" s="1165" t="s">
        <v>27824</v>
      </c>
      <c r="G6258" s="1170" t="s">
        <v>28040</v>
      </c>
    </row>
    <row r="6259" spans="1:7" ht="15" customHeight="1">
      <c r="A6259" s="1165" t="str">
        <f t="shared" si="611"/>
        <v>PEXP426WHI</v>
      </c>
      <c r="B6259" s="1165">
        <f>IFERROR(INDEX('PE Holds'!$B$15:$AF$554,MATCH(C6259,'PE Holds'!$B$15:$B$552,FALSE),MATCH(D6259,'PE Holds'!$B$15:$AF$15,FALSE)),0)</f>
        <v>0</v>
      </c>
      <c r="C6259" s="1165" t="s">
        <v>28267</v>
      </c>
      <c r="D6259" s="1166" t="s">
        <v>28239</v>
      </c>
      <c r="E6259" s="1165" t="s">
        <v>27838</v>
      </c>
      <c r="F6259" s="1165" t="s">
        <v>27824</v>
      </c>
      <c r="G6259" s="1170" t="s">
        <v>28040</v>
      </c>
    </row>
    <row r="6260" spans="1:7" ht="15" customHeight="1">
      <c r="A6260" s="1165" t="str">
        <f t="shared" si="611"/>
        <v>PEXP426YEL</v>
      </c>
      <c r="B6260" s="1165">
        <f>IFERROR(INDEX('PE Holds'!$B$15:$AF$554,MATCH(C6260,'PE Holds'!$B$15:$B$552,FALSE),MATCH(D6260,'PE Holds'!$B$15:$AF$15,FALSE)),0)</f>
        <v>0</v>
      </c>
      <c r="C6260" s="1165" t="str">
        <f>+C6259</f>
        <v>PEXP426</v>
      </c>
      <c r="D6260" s="988" t="str">
        <f>'PE Holds'!$M$15</f>
        <v>Yellow 
RAL 1026</v>
      </c>
      <c r="E6260" s="1165" t="s">
        <v>27823</v>
      </c>
      <c r="F6260" s="1165" t="s">
        <v>27824</v>
      </c>
      <c r="G6260" s="1170" t="s">
        <v>28040</v>
      </c>
    </row>
    <row r="6261" spans="1:7" ht="15" customHeight="1">
      <c r="A6261" s="1165" t="str">
        <f t="shared" si="611"/>
        <v>PEXP426GRE</v>
      </c>
      <c r="B6261" s="1165">
        <f>IFERROR(INDEX('PE Holds'!$B$15:$AF$554,MATCH(C6261,'PE Holds'!$B$15:$B$552,FALSE),MATCH(D6261,'PE Holds'!$B$15:$AF$15,FALSE)),0)</f>
        <v>0</v>
      </c>
      <c r="C6261" s="1165" t="str">
        <f t="shared" ref="C6261:C6272" si="614">+C6260</f>
        <v>PEXP426</v>
      </c>
      <c r="D6261" s="988" t="str">
        <f>'PE Holds'!$N$15</f>
        <v>Green 
RAL 6002</v>
      </c>
      <c r="E6261" s="1165" t="s">
        <v>27837</v>
      </c>
      <c r="F6261" s="1165" t="s">
        <v>27824</v>
      </c>
      <c r="G6261" s="1170" t="s">
        <v>28040</v>
      </c>
    </row>
    <row r="6262" spans="1:7" ht="15" customHeight="1">
      <c r="A6262" s="1165" t="str">
        <f t="shared" si="611"/>
        <v>PEXP426RED</v>
      </c>
      <c r="B6262" s="1165">
        <f>IFERROR(INDEX('PE Holds'!$B$15:$AF$554,MATCH(C6262,'PE Holds'!$B$15:$B$552,FALSE),MATCH(D6262,'PE Holds'!$B$15:$AF$15,FALSE)),0)</f>
        <v>0</v>
      </c>
      <c r="C6262" s="1165" t="str">
        <f t="shared" si="614"/>
        <v>PEXP426</v>
      </c>
      <c r="D6262" s="988" t="str">
        <f>'PE Holds'!$O$15</f>
        <v>Red 
RAL 3020</v>
      </c>
      <c r="E6262" s="1165" t="s">
        <v>27826</v>
      </c>
      <c r="F6262" s="1165" t="s">
        <v>27824</v>
      </c>
      <c r="G6262" s="1170" t="s">
        <v>28040</v>
      </c>
    </row>
    <row r="6263" spans="1:7" ht="15" customHeight="1">
      <c r="A6263" s="1165" t="str">
        <f t="shared" si="611"/>
        <v>PEXP426BLU</v>
      </c>
      <c r="B6263" s="1165">
        <f>IFERROR(INDEX('PE Holds'!$B$15:$AF$554,MATCH(C6263,'PE Holds'!$B$15:$B$552,FALSE),MATCH(D6263,'PE Holds'!$B$15:$AF$15,FALSE)),0)</f>
        <v>0</v>
      </c>
      <c r="C6263" s="1165" t="str">
        <f t="shared" si="614"/>
        <v>PEXP426</v>
      </c>
      <c r="D6263" s="988" t="str">
        <f>'PE Holds'!$P$15</f>
        <v>Blue 
RAL 5015</v>
      </c>
      <c r="E6263" s="1165" t="s">
        <v>27827</v>
      </c>
      <c r="F6263" s="1165" t="s">
        <v>27824</v>
      </c>
      <c r="G6263" s="1170" t="s">
        <v>28040</v>
      </c>
    </row>
    <row r="6264" spans="1:7" ht="15" customHeight="1">
      <c r="A6264" s="1165" t="str">
        <f t="shared" si="611"/>
        <v>PEXP426GRY</v>
      </c>
      <c r="B6264" s="1165">
        <f>IFERROR(INDEX('PE Holds'!$B$15:$AF$554,MATCH(C6264,'PE Holds'!$B$15:$B$552,FALSE),MATCH(D6264,'PE Holds'!$B$15:$AF$15,FALSE)),0)</f>
        <v>0</v>
      </c>
      <c r="C6264" s="1165" t="str">
        <f t="shared" si="614"/>
        <v>PEXP426</v>
      </c>
      <c r="D6264" s="988" t="str">
        <f>'PE Holds'!$Q$15</f>
        <v>Grey 
RAL 7001</v>
      </c>
      <c r="E6264" s="1165" t="s">
        <v>27828</v>
      </c>
      <c r="F6264" s="1165" t="s">
        <v>27824</v>
      </c>
      <c r="G6264" s="1170" t="s">
        <v>28040</v>
      </c>
    </row>
    <row r="6265" spans="1:7" ht="15" customHeight="1">
      <c r="A6265" s="1165" t="str">
        <f t="shared" si="611"/>
        <v>PEXP426BLK</v>
      </c>
      <c r="B6265" s="1165">
        <f>IFERROR(INDEX('PE Holds'!$B$15:$AF$554,MATCH(C6265,'PE Holds'!$B$15:$B$552,FALSE),MATCH(D6265,'PE Holds'!$B$15:$AF$15,FALSE)),0)</f>
        <v>0</v>
      </c>
      <c r="C6265" s="1165" t="str">
        <f t="shared" si="614"/>
        <v>PEXP426</v>
      </c>
      <c r="D6265" s="988" t="str">
        <f>'PE Holds'!$R$15</f>
        <v>Black 
RAL 9005</v>
      </c>
      <c r="E6265" s="1165" t="s">
        <v>27829</v>
      </c>
      <c r="F6265" s="1165" t="s">
        <v>27824</v>
      </c>
      <c r="G6265" s="1170" t="s">
        <v>28040</v>
      </c>
    </row>
    <row r="6266" spans="1:7" ht="15" customHeight="1">
      <c r="A6266" s="1165" t="str">
        <f t="shared" si="611"/>
        <v>PEXP426FLO</v>
      </c>
      <c r="B6266" s="1165">
        <f>IFERROR(INDEX('PE Holds'!$B$15:$AF$554,MATCH(C6266,'PE Holds'!$B$15:$B$552,FALSE),MATCH(D6266,'PE Holds'!$B$15:$AF$15,FALSE)),0)</f>
        <v>0</v>
      </c>
      <c r="C6266" s="1165" t="str">
        <f t="shared" si="614"/>
        <v>PEXP426</v>
      </c>
      <c r="D6266" s="988" t="str">
        <f>'PE Holds'!$S$15</f>
        <v>Fluo 
Orange</v>
      </c>
      <c r="E6266" s="1165" t="s">
        <v>27830</v>
      </c>
      <c r="F6266" s="1165" t="s">
        <v>27824</v>
      </c>
      <c r="G6266" s="1170" t="s">
        <v>28040</v>
      </c>
    </row>
    <row r="6267" spans="1:7" ht="15" customHeight="1">
      <c r="A6267" s="1165" t="str">
        <f t="shared" si="611"/>
        <v>PEXP426FLG</v>
      </c>
      <c r="B6267" s="1165">
        <f>IFERROR(INDEX('PE Holds'!$B$15:$AF$554,MATCH(C6267,'PE Holds'!$B$15:$B$552,FALSE),MATCH(D6267,'PE Holds'!$B$15:$AF$15,FALSE)),0)</f>
        <v>0</v>
      </c>
      <c r="C6267" s="1165" t="str">
        <f t="shared" si="614"/>
        <v>PEXP426</v>
      </c>
      <c r="D6267" s="988" t="str">
        <f>'PE Holds'!$T$15</f>
        <v>Fluo 
Green</v>
      </c>
      <c r="E6267" s="1165" t="s">
        <v>27831</v>
      </c>
      <c r="F6267" s="1165" t="s">
        <v>27824</v>
      </c>
      <c r="G6267" s="1170" t="s">
        <v>28040</v>
      </c>
    </row>
    <row r="6268" spans="1:7" ht="15" customHeight="1">
      <c r="A6268" s="1165" t="str">
        <f t="shared" si="611"/>
        <v>PEXP426FLP</v>
      </c>
      <c r="B6268" s="1165">
        <f>IFERROR(INDEX('PE Holds'!$B$15:$AF$554,MATCH(C6268,'PE Holds'!$B$15:$B$552,FALSE),MATCH(D6268,'PE Holds'!$B$15:$AF$15,FALSE)),0)</f>
        <v>0</v>
      </c>
      <c r="C6268" s="1165" t="str">
        <f t="shared" si="614"/>
        <v>PEXP426</v>
      </c>
      <c r="D6268" s="988" t="str">
        <f>'PE Holds'!$U$15</f>
        <v>Fluo 
Pink</v>
      </c>
      <c r="E6268" s="1165" t="s">
        <v>27832</v>
      </c>
      <c r="F6268" s="1165" t="s">
        <v>27824</v>
      </c>
      <c r="G6268" s="1170" t="s">
        <v>28040</v>
      </c>
    </row>
    <row r="6269" spans="1:7" ht="15" customHeight="1">
      <c r="A6269" s="1165" t="str">
        <f t="shared" si="611"/>
        <v>PEXP426FLY</v>
      </c>
      <c r="B6269" s="1165">
        <f>IFERROR(INDEX('PE Holds'!$B$15:$AF$554,MATCH(C6269,'PE Holds'!$B$15:$B$552,FALSE),MATCH(D6269,'PE Holds'!$B$15:$AF$15,FALSE)),0)</f>
        <v>0</v>
      </c>
      <c r="C6269" s="1165" t="str">
        <f t="shared" si="614"/>
        <v>PEXP426</v>
      </c>
      <c r="D6269" s="988" t="str">
        <f>'PE Holds'!$V$15</f>
        <v>Fluo 
Yellow</v>
      </c>
      <c r="E6269" s="1165" t="s">
        <v>28041</v>
      </c>
      <c r="F6269" s="1165" t="s">
        <v>27824</v>
      </c>
      <c r="G6269" s="1170" t="s">
        <v>28040</v>
      </c>
    </row>
    <row r="6270" spans="1:7" ht="15" customHeight="1">
      <c r="A6270" s="1165" t="str">
        <f t="shared" si="611"/>
        <v>PEXP426VIO</v>
      </c>
      <c r="B6270" s="1165">
        <f>IFERROR(INDEX('PE Holds'!$B$15:$AF$554,MATCH(C6270,'PE Holds'!$B$15:$B$552,FALSE),MATCH(D6270,'PE Holds'!$B$15:$AF$15,FALSE)),0)</f>
        <v>0</v>
      </c>
      <c r="C6270" s="1165" t="str">
        <f t="shared" si="614"/>
        <v>PEXP426</v>
      </c>
      <c r="D6270" s="988" t="str">
        <f>'PE Holds'!$W$15</f>
        <v>Violet 
RAL 4008</v>
      </c>
      <c r="E6270" s="1165" t="s">
        <v>27833</v>
      </c>
      <c r="F6270" s="1165" t="s">
        <v>27824</v>
      </c>
      <c r="G6270" s="1170" t="s">
        <v>28040</v>
      </c>
    </row>
    <row r="6271" spans="1:7" ht="15" customHeight="1">
      <c r="A6271" s="1165" t="str">
        <f t="shared" si="611"/>
        <v>PEXP426MIN</v>
      </c>
      <c r="B6271" s="1165">
        <f>IFERROR(INDEX('PE Holds'!$B$15:$AF$554,MATCH(C6271,'PE Holds'!$B$15:$B$552,FALSE),MATCH(D6271,'PE Holds'!$B$15:$AF$15,FALSE)),0)</f>
        <v>0</v>
      </c>
      <c r="C6271" s="1165" t="str">
        <f t="shared" si="614"/>
        <v>PEXP426</v>
      </c>
      <c r="D6271" s="988" t="str">
        <f>'PE Holds'!$X$15</f>
        <v>Mint 
RAL 6027</v>
      </c>
      <c r="E6271" s="1165" t="s">
        <v>27834</v>
      </c>
      <c r="F6271" s="1165" t="s">
        <v>27824</v>
      </c>
      <c r="G6271" s="1170" t="s">
        <v>28040</v>
      </c>
    </row>
    <row r="6272" spans="1:7" ht="15" customHeight="1">
      <c r="A6272" s="1165" t="str">
        <f t="shared" si="611"/>
        <v>PEXP426ORA</v>
      </c>
      <c r="B6272" s="1165">
        <f>IFERROR(INDEX('PE Holds'!$B$15:$AF$554,MATCH(C6272,'PE Holds'!$B$15:$B$552,FALSE),MATCH(D6272,'PE Holds'!$B$15:$AF$15,FALSE)),0)</f>
        <v>0</v>
      </c>
      <c r="C6272" s="1165" t="str">
        <f t="shared" si="614"/>
        <v>PEXP426</v>
      </c>
      <c r="D6272" s="988" t="str">
        <f>'PE Holds'!$Y$15</f>
        <v>Pure Orange</v>
      </c>
      <c r="E6272" s="1165" t="s">
        <v>27836</v>
      </c>
      <c r="F6272" s="1165" t="s">
        <v>27824</v>
      </c>
      <c r="G6272" s="1170" t="s">
        <v>28040</v>
      </c>
    </row>
    <row r="6273" spans="1:7" ht="15" customHeight="1">
      <c r="A6273" s="1165" t="str">
        <f t="shared" si="611"/>
        <v>PEXP427WHI</v>
      </c>
      <c r="B6273" s="1165">
        <f>IFERROR(INDEX('PE Holds'!$B$15:$AF$554,MATCH(C6273,'PE Holds'!$B$15:$B$552,FALSE),MATCH(D6273,'PE Holds'!$B$15:$AF$15,FALSE)),0)</f>
        <v>0</v>
      </c>
      <c r="C6273" s="1165" t="s">
        <v>28268</v>
      </c>
      <c r="D6273" s="1166" t="s">
        <v>28239</v>
      </c>
      <c r="E6273" s="1165" t="s">
        <v>27838</v>
      </c>
      <c r="F6273" s="1165" t="s">
        <v>27824</v>
      </c>
      <c r="G6273" s="1170" t="s">
        <v>28040</v>
      </c>
    </row>
    <row r="6274" spans="1:7" ht="15" customHeight="1">
      <c r="A6274" s="1165" t="str">
        <f t="shared" si="611"/>
        <v>PEXP427YEL</v>
      </c>
      <c r="B6274" s="1165">
        <f>IFERROR(INDEX('PE Holds'!$B$15:$AF$554,MATCH(C6274,'PE Holds'!$B$15:$B$552,FALSE),MATCH(D6274,'PE Holds'!$B$15:$AF$15,FALSE)),0)</f>
        <v>0</v>
      </c>
      <c r="C6274" s="1165" t="str">
        <f>+C6273</f>
        <v>PEXP427</v>
      </c>
      <c r="D6274" s="988" t="str">
        <f>'PE Holds'!$M$15</f>
        <v>Yellow 
RAL 1026</v>
      </c>
      <c r="E6274" s="1165" t="s">
        <v>27823</v>
      </c>
      <c r="F6274" s="1165" t="s">
        <v>27824</v>
      </c>
      <c r="G6274" s="1170" t="s">
        <v>28040</v>
      </c>
    </row>
    <row r="6275" spans="1:7" ht="15" customHeight="1">
      <c r="A6275" s="1165" t="str">
        <f t="shared" si="611"/>
        <v>PEXP427GRE</v>
      </c>
      <c r="B6275" s="1165">
        <f>IFERROR(INDEX('PE Holds'!$B$15:$AF$554,MATCH(C6275,'PE Holds'!$B$15:$B$552,FALSE),MATCH(D6275,'PE Holds'!$B$15:$AF$15,FALSE)),0)</f>
        <v>0</v>
      </c>
      <c r="C6275" s="1165" t="str">
        <f t="shared" ref="C6275:C6286" si="615">+C6274</f>
        <v>PEXP427</v>
      </c>
      <c r="D6275" s="988" t="str">
        <f>'PE Holds'!$N$15</f>
        <v>Green 
RAL 6002</v>
      </c>
      <c r="E6275" s="1165" t="s">
        <v>27837</v>
      </c>
      <c r="F6275" s="1165" t="s">
        <v>27824</v>
      </c>
      <c r="G6275" s="1170" t="s">
        <v>28040</v>
      </c>
    </row>
    <row r="6276" spans="1:7" ht="15" customHeight="1">
      <c r="A6276" s="1165" t="str">
        <f t="shared" si="611"/>
        <v>PEXP427RED</v>
      </c>
      <c r="B6276" s="1165">
        <f>IFERROR(INDEX('PE Holds'!$B$15:$AF$554,MATCH(C6276,'PE Holds'!$B$15:$B$552,FALSE),MATCH(D6276,'PE Holds'!$B$15:$AF$15,FALSE)),0)</f>
        <v>0</v>
      </c>
      <c r="C6276" s="1165" t="str">
        <f t="shared" si="615"/>
        <v>PEXP427</v>
      </c>
      <c r="D6276" s="988" t="str">
        <f>'PE Holds'!$O$15</f>
        <v>Red 
RAL 3020</v>
      </c>
      <c r="E6276" s="1165" t="s">
        <v>27826</v>
      </c>
      <c r="F6276" s="1165" t="s">
        <v>27824</v>
      </c>
      <c r="G6276" s="1170" t="s">
        <v>28040</v>
      </c>
    </row>
    <row r="6277" spans="1:7" ht="15" customHeight="1">
      <c r="A6277" s="1165" t="str">
        <f t="shared" si="611"/>
        <v>PEXP427BLU</v>
      </c>
      <c r="B6277" s="1165">
        <f>IFERROR(INDEX('PE Holds'!$B$15:$AF$554,MATCH(C6277,'PE Holds'!$B$15:$B$552,FALSE),MATCH(D6277,'PE Holds'!$B$15:$AF$15,FALSE)),0)</f>
        <v>0</v>
      </c>
      <c r="C6277" s="1165" t="str">
        <f t="shared" si="615"/>
        <v>PEXP427</v>
      </c>
      <c r="D6277" s="988" t="str">
        <f>'PE Holds'!$P$15</f>
        <v>Blue 
RAL 5015</v>
      </c>
      <c r="E6277" s="1165" t="s">
        <v>27827</v>
      </c>
      <c r="F6277" s="1165" t="s">
        <v>27824</v>
      </c>
      <c r="G6277" s="1170" t="s">
        <v>28040</v>
      </c>
    </row>
    <row r="6278" spans="1:7" ht="15" customHeight="1">
      <c r="A6278" s="1165" t="str">
        <f t="shared" si="611"/>
        <v>PEXP427GRY</v>
      </c>
      <c r="B6278" s="1165">
        <f>IFERROR(INDEX('PE Holds'!$B$15:$AF$554,MATCH(C6278,'PE Holds'!$B$15:$B$552,FALSE),MATCH(D6278,'PE Holds'!$B$15:$AF$15,FALSE)),0)</f>
        <v>0</v>
      </c>
      <c r="C6278" s="1165" t="str">
        <f t="shared" si="615"/>
        <v>PEXP427</v>
      </c>
      <c r="D6278" s="988" t="str">
        <f>'PE Holds'!$Q$15</f>
        <v>Grey 
RAL 7001</v>
      </c>
      <c r="E6278" s="1165" t="s">
        <v>27828</v>
      </c>
      <c r="F6278" s="1165" t="s">
        <v>27824</v>
      </c>
      <c r="G6278" s="1170" t="s">
        <v>28040</v>
      </c>
    </row>
    <row r="6279" spans="1:7" ht="15" customHeight="1">
      <c r="A6279" s="1165" t="str">
        <f t="shared" si="611"/>
        <v>PEXP427BLK</v>
      </c>
      <c r="B6279" s="1165">
        <f>IFERROR(INDEX('PE Holds'!$B$15:$AF$554,MATCH(C6279,'PE Holds'!$B$15:$B$552,FALSE),MATCH(D6279,'PE Holds'!$B$15:$AF$15,FALSE)),0)</f>
        <v>0</v>
      </c>
      <c r="C6279" s="1165" t="str">
        <f t="shared" si="615"/>
        <v>PEXP427</v>
      </c>
      <c r="D6279" s="988" t="str">
        <f>'PE Holds'!$R$15</f>
        <v>Black 
RAL 9005</v>
      </c>
      <c r="E6279" s="1165" t="s">
        <v>27829</v>
      </c>
      <c r="F6279" s="1165" t="s">
        <v>27824</v>
      </c>
      <c r="G6279" s="1170" t="s">
        <v>28040</v>
      </c>
    </row>
    <row r="6280" spans="1:7" ht="15" customHeight="1">
      <c r="A6280" s="1165" t="str">
        <f t="shared" si="611"/>
        <v>PEXP427FLO</v>
      </c>
      <c r="B6280" s="1165">
        <f>IFERROR(INDEX('PE Holds'!$B$15:$AF$554,MATCH(C6280,'PE Holds'!$B$15:$B$552,FALSE),MATCH(D6280,'PE Holds'!$B$15:$AF$15,FALSE)),0)</f>
        <v>0</v>
      </c>
      <c r="C6280" s="1165" t="str">
        <f t="shared" si="615"/>
        <v>PEXP427</v>
      </c>
      <c r="D6280" s="988" t="str">
        <f>'PE Holds'!$S$15</f>
        <v>Fluo 
Orange</v>
      </c>
      <c r="E6280" s="1165" t="s">
        <v>27830</v>
      </c>
      <c r="F6280" s="1165" t="s">
        <v>27824</v>
      </c>
      <c r="G6280" s="1170" t="s">
        <v>28040</v>
      </c>
    </row>
    <row r="6281" spans="1:7" ht="15" customHeight="1">
      <c r="A6281" s="1165" t="str">
        <f t="shared" si="611"/>
        <v>PEXP427FLG</v>
      </c>
      <c r="B6281" s="1165">
        <f>IFERROR(INDEX('PE Holds'!$B$15:$AF$554,MATCH(C6281,'PE Holds'!$B$15:$B$552,FALSE),MATCH(D6281,'PE Holds'!$B$15:$AF$15,FALSE)),0)</f>
        <v>0</v>
      </c>
      <c r="C6281" s="1165" t="str">
        <f t="shared" si="615"/>
        <v>PEXP427</v>
      </c>
      <c r="D6281" s="988" t="str">
        <f>'PE Holds'!$T$15</f>
        <v>Fluo 
Green</v>
      </c>
      <c r="E6281" s="1165" t="s">
        <v>27831</v>
      </c>
      <c r="F6281" s="1165" t="s">
        <v>27824</v>
      </c>
      <c r="G6281" s="1170" t="s">
        <v>28040</v>
      </c>
    </row>
    <row r="6282" spans="1:7" ht="15" customHeight="1">
      <c r="A6282" s="1165" t="str">
        <f t="shared" si="611"/>
        <v>PEXP427FLP</v>
      </c>
      <c r="B6282" s="1165">
        <f>IFERROR(INDEX('PE Holds'!$B$15:$AF$554,MATCH(C6282,'PE Holds'!$B$15:$B$552,FALSE),MATCH(D6282,'PE Holds'!$B$15:$AF$15,FALSE)),0)</f>
        <v>0</v>
      </c>
      <c r="C6282" s="1165" t="str">
        <f t="shared" si="615"/>
        <v>PEXP427</v>
      </c>
      <c r="D6282" s="988" t="str">
        <f>'PE Holds'!$U$15</f>
        <v>Fluo 
Pink</v>
      </c>
      <c r="E6282" s="1165" t="s">
        <v>27832</v>
      </c>
      <c r="F6282" s="1165" t="s">
        <v>27824</v>
      </c>
      <c r="G6282" s="1170" t="s">
        <v>28040</v>
      </c>
    </row>
    <row r="6283" spans="1:7" ht="15" customHeight="1">
      <c r="A6283" s="1165" t="str">
        <f t="shared" si="611"/>
        <v>PEXP427FLY</v>
      </c>
      <c r="B6283" s="1165">
        <f>IFERROR(INDEX('PE Holds'!$B$15:$AF$554,MATCH(C6283,'PE Holds'!$B$15:$B$552,FALSE),MATCH(D6283,'PE Holds'!$B$15:$AF$15,FALSE)),0)</f>
        <v>0</v>
      </c>
      <c r="C6283" s="1165" t="str">
        <f t="shared" si="615"/>
        <v>PEXP427</v>
      </c>
      <c r="D6283" s="988" t="str">
        <f>'PE Holds'!$V$15</f>
        <v>Fluo 
Yellow</v>
      </c>
      <c r="E6283" s="1165" t="s">
        <v>28041</v>
      </c>
      <c r="F6283" s="1165" t="s">
        <v>27824</v>
      </c>
      <c r="G6283" s="1170" t="s">
        <v>28040</v>
      </c>
    </row>
    <row r="6284" spans="1:7" ht="15" customHeight="1">
      <c r="A6284" s="1165" t="str">
        <f t="shared" ref="A6284:A6347" si="616">CONCATENATE(C6284,E6284)</f>
        <v>PEXP427VIO</v>
      </c>
      <c r="B6284" s="1165">
        <f>IFERROR(INDEX('PE Holds'!$B$15:$AF$554,MATCH(C6284,'PE Holds'!$B$15:$B$552,FALSE),MATCH(D6284,'PE Holds'!$B$15:$AF$15,FALSE)),0)</f>
        <v>0</v>
      </c>
      <c r="C6284" s="1165" t="str">
        <f t="shared" si="615"/>
        <v>PEXP427</v>
      </c>
      <c r="D6284" s="988" t="str">
        <f>'PE Holds'!$W$15</f>
        <v>Violet 
RAL 4008</v>
      </c>
      <c r="E6284" s="1165" t="s">
        <v>27833</v>
      </c>
      <c r="F6284" s="1165" t="s">
        <v>27824</v>
      </c>
      <c r="G6284" s="1170" t="s">
        <v>28040</v>
      </c>
    </row>
    <row r="6285" spans="1:7" ht="15" customHeight="1">
      <c r="A6285" s="1165" t="str">
        <f t="shared" si="616"/>
        <v>PEXP427MIN</v>
      </c>
      <c r="B6285" s="1165">
        <f>IFERROR(INDEX('PE Holds'!$B$15:$AF$554,MATCH(C6285,'PE Holds'!$B$15:$B$552,FALSE),MATCH(D6285,'PE Holds'!$B$15:$AF$15,FALSE)),0)</f>
        <v>0</v>
      </c>
      <c r="C6285" s="1165" t="str">
        <f t="shared" si="615"/>
        <v>PEXP427</v>
      </c>
      <c r="D6285" s="988" t="str">
        <f>'PE Holds'!$X$15</f>
        <v>Mint 
RAL 6027</v>
      </c>
      <c r="E6285" s="1165" t="s">
        <v>27834</v>
      </c>
      <c r="F6285" s="1165" t="s">
        <v>27824</v>
      </c>
      <c r="G6285" s="1170" t="s">
        <v>28040</v>
      </c>
    </row>
    <row r="6286" spans="1:7" ht="15" customHeight="1">
      <c r="A6286" s="1165" t="str">
        <f t="shared" si="616"/>
        <v>PEXP427ORA</v>
      </c>
      <c r="B6286" s="1165">
        <f>IFERROR(INDEX('PE Holds'!$B$15:$AF$554,MATCH(C6286,'PE Holds'!$B$15:$B$552,FALSE),MATCH(D6286,'PE Holds'!$B$15:$AF$15,FALSE)),0)</f>
        <v>0</v>
      </c>
      <c r="C6286" s="1165" t="str">
        <f t="shared" si="615"/>
        <v>PEXP427</v>
      </c>
      <c r="D6286" s="988" t="str">
        <f>'PE Holds'!$Y$15</f>
        <v>Pure Orange</v>
      </c>
      <c r="E6286" s="1165" t="s">
        <v>27836</v>
      </c>
      <c r="F6286" s="1165" t="s">
        <v>27824</v>
      </c>
      <c r="G6286" s="1170" t="s">
        <v>28040</v>
      </c>
    </row>
    <row r="6287" spans="1:7" ht="15" customHeight="1">
      <c r="A6287" s="1165" t="str">
        <f t="shared" si="616"/>
        <v>PEXP428WHI</v>
      </c>
      <c r="B6287" s="1165">
        <f>IFERROR(INDEX('PE Holds'!$B$15:$AF$554,MATCH(C6287,'PE Holds'!$B$15:$B$552,FALSE),MATCH(D6287,'PE Holds'!$B$15:$AF$15,FALSE)),0)</f>
        <v>0</v>
      </c>
      <c r="C6287" s="1165" t="s">
        <v>28269</v>
      </c>
      <c r="D6287" s="1166" t="s">
        <v>28239</v>
      </c>
      <c r="E6287" s="1165" t="s">
        <v>27838</v>
      </c>
      <c r="F6287" s="1165" t="s">
        <v>27824</v>
      </c>
      <c r="G6287" s="1170" t="s">
        <v>28040</v>
      </c>
    </row>
    <row r="6288" spans="1:7" ht="15" customHeight="1">
      <c r="A6288" s="1165" t="str">
        <f t="shared" si="616"/>
        <v>PEXP428YEL</v>
      </c>
      <c r="B6288" s="1165">
        <f>IFERROR(INDEX('PE Holds'!$B$15:$AF$554,MATCH(C6288,'PE Holds'!$B$15:$B$552,FALSE),MATCH(D6288,'PE Holds'!$B$15:$AF$15,FALSE)),0)</f>
        <v>0</v>
      </c>
      <c r="C6288" s="1165" t="str">
        <f>+C6287</f>
        <v>PEXP428</v>
      </c>
      <c r="D6288" s="988" t="str">
        <f>'PE Holds'!$M$15</f>
        <v>Yellow 
RAL 1026</v>
      </c>
      <c r="E6288" s="1165" t="s">
        <v>27823</v>
      </c>
      <c r="F6288" s="1165" t="s">
        <v>27824</v>
      </c>
      <c r="G6288" s="1170" t="s">
        <v>28040</v>
      </c>
    </row>
    <row r="6289" spans="1:7" ht="15" customHeight="1">
      <c r="A6289" s="1165" t="str">
        <f t="shared" si="616"/>
        <v>PEXP428GRE</v>
      </c>
      <c r="B6289" s="1165">
        <f>IFERROR(INDEX('PE Holds'!$B$15:$AF$554,MATCH(C6289,'PE Holds'!$B$15:$B$552,FALSE),MATCH(D6289,'PE Holds'!$B$15:$AF$15,FALSE)),0)</f>
        <v>0</v>
      </c>
      <c r="C6289" s="1165" t="str">
        <f t="shared" ref="C6289:C6300" si="617">+C6288</f>
        <v>PEXP428</v>
      </c>
      <c r="D6289" s="988" t="str">
        <f>'PE Holds'!$N$15</f>
        <v>Green 
RAL 6002</v>
      </c>
      <c r="E6289" s="1165" t="s">
        <v>27837</v>
      </c>
      <c r="F6289" s="1165" t="s">
        <v>27824</v>
      </c>
      <c r="G6289" s="1170" t="s">
        <v>28040</v>
      </c>
    </row>
    <row r="6290" spans="1:7" ht="15" customHeight="1">
      <c r="A6290" s="1165" t="str">
        <f t="shared" si="616"/>
        <v>PEXP428RED</v>
      </c>
      <c r="B6290" s="1165">
        <f>IFERROR(INDEX('PE Holds'!$B$15:$AF$554,MATCH(C6290,'PE Holds'!$B$15:$B$552,FALSE),MATCH(D6290,'PE Holds'!$B$15:$AF$15,FALSE)),0)</f>
        <v>0</v>
      </c>
      <c r="C6290" s="1165" t="str">
        <f t="shared" si="617"/>
        <v>PEXP428</v>
      </c>
      <c r="D6290" s="988" t="str">
        <f>'PE Holds'!$O$15</f>
        <v>Red 
RAL 3020</v>
      </c>
      <c r="E6290" s="1165" t="s">
        <v>27826</v>
      </c>
      <c r="F6290" s="1165" t="s">
        <v>27824</v>
      </c>
      <c r="G6290" s="1170" t="s">
        <v>28040</v>
      </c>
    </row>
    <row r="6291" spans="1:7" ht="15" customHeight="1">
      <c r="A6291" s="1165" t="str">
        <f t="shared" si="616"/>
        <v>PEXP428BLU</v>
      </c>
      <c r="B6291" s="1165">
        <f>IFERROR(INDEX('PE Holds'!$B$15:$AF$554,MATCH(C6291,'PE Holds'!$B$15:$B$552,FALSE),MATCH(D6291,'PE Holds'!$B$15:$AF$15,FALSE)),0)</f>
        <v>0</v>
      </c>
      <c r="C6291" s="1165" t="str">
        <f t="shared" si="617"/>
        <v>PEXP428</v>
      </c>
      <c r="D6291" s="988" t="str">
        <f>'PE Holds'!$P$15</f>
        <v>Blue 
RAL 5015</v>
      </c>
      <c r="E6291" s="1165" t="s">
        <v>27827</v>
      </c>
      <c r="F6291" s="1165" t="s">
        <v>27824</v>
      </c>
      <c r="G6291" s="1170" t="s">
        <v>28040</v>
      </c>
    </row>
    <row r="6292" spans="1:7" ht="15" customHeight="1">
      <c r="A6292" s="1165" t="str">
        <f t="shared" si="616"/>
        <v>PEXP428GRY</v>
      </c>
      <c r="B6292" s="1165">
        <f>IFERROR(INDEX('PE Holds'!$B$15:$AF$554,MATCH(C6292,'PE Holds'!$B$15:$B$552,FALSE),MATCH(D6292,'PE Holds'!$B$15:$AF$15,FALSE)),0)</f>
        <v>0</v>
      </c>
      <c r="C6292" s="1165" t="str">
        <f t="shared" si="617"/>
        <v>PEXP428</v>
      </c>
      <c r="D6292" s="988" t="str">
        <f>'PE Holds'!$Q$15</f>
        <v>Grey 
RAL 7001</v>
      </c>
      <c r="E6292" s="1165" t="s">
        <v>27828</v>
      </c>
      <c r="F6292" s="1165" t="s">
        <v>27824</v>
      </c>
      <c r="G6292" s="1170" t="s">
        <v>28040</v>
      </c>
    </row>
    <row r="6293" spans="1:7" ht="15" customHeight="1">
      <c r="A6293" s="1165" t="str">
        <f t="shared" si="616"/>
        <v>PEXP428BLK</v>
      </c>
      <c r="B6293" s="1165">
        <f>IFERROR(INDEX('PE Holds'!$B$15:$AF$554,MATCH(C6293,'PE Holds'!$B$15:$B$552,FALSE),MATCH(D6293,'PE Holds'!$B$15:$AF$15,FALSE)),0)</f>
        <v>0</v>
      </c>
      <c r="C6293" s="1165" t="str">
        <f t="shared" si="617"/>
        <v>PEXP428</v>
      </c>
      <c r="D6293" s="988" t="str">
        <f>'PE Holds'!$R$15</f>
        <v>Black 
RAL 9005</v>
      </c>
      <c r="E6293" s="1165" t="s">
        <v>27829</v>
      </c>
      <c r="F6293" s="1165" t="s">
        <v>27824</v>
      </c>
      <c r="G6293" s="1170" t="s">
        <v>28040</v>
      </c>
    </row>
    <row r="6294" spans="1:7" ht="15" customHeight="1">
      <c r="A6294" s="1165" t="str">
        <f t="shared" si="616"/>
        <v>PEXP428FLO</v>
      </c>
      <c r="B6294" s="1165">
        <f>IFERROR(INDEX('PE Holds'!$B$15:$AF$554,MATCH(C6294,'PE Holds'!$B$15:$B$552,FALSE),MATCH(D6294,'PE Holds'!$B$15:$AF$15,FALSE)),0)</f>
        <v>0</v>
      </c>
      <c r="C6294" s="1165" t="str">
        <f t="shared" si="617"/>
        <v>PEXP428</v>
      </c>
      <c r="D6294" s="988" t="str">
        <f>'PE Holds'!$S$15</f>
        <v>Fluo 
Orange</v>
      </c>
      <c r="E6294" s="1165" t="s">
        <v>27830</v>
      </c>
      <c r="F6294" s="1165" t="s">
        <v>27824</v>
      </c>
      <c r="G6294" s="1170" t="s">
        <v>28040</v>
      </c>
    </row>
    <row r="6295" spans="1:7" ht="15" customHeight="1">
      <c r="A6295" s="1165" t="str">
        <f t="shared" si="616"/>
        <v>PEXP428FLG</v>
      </c>
      <c r="B6295" s="1165">
        <f>IFERROR(INDEX('PE Holds'!$B$15:$AF$554,MATCH(C6295,'PE Holds'!$B$15:$B$552,FALSE),MATCH(D6295,'PE Holds'!$B$15:$AF$15,FALSE)),0)</f>
        <v>0</v>
      </c>
      <c r="C6295" s="1165" t="str">
        <f t="shared" si="617"/>
        <v>PEXP428</v>
      </c>
      <c r="D6295" s="988" t="str">
        <f>'PE Holds'!$T$15</f>
        <v>Fluo 
Green</v>
      </c>
      <c r="E6295" s="1165" t="s">
        <v>27831</v>
      </c>
      <c r="F6295" s="1165" t="s">
        <v>27824</v>
      </c>
      <c r="G6295" s="1170" t="s">
        <v>28040</v>
      </c>
    </row>
    <row r="6296" spans="1:7" ht="15" customHeight="1">
      <c r="A6296" s="1165" t="str">
        <f t="shared" si="616"/>
        <v>PEXP428FLP</v>
      </c>
      <c r="B6296" s="1165">
        <f>IFERROR(INDEX('PE Holds'!$B$15:$AF$554,MATCH(C6296,'PE Holds'!$B$15:$B$552,FALSE),MATCH(D6296,'PE Holds'!$B$15:$AF$15,FALSE)),0)</f>
        <v>0</v>
      </c>
      <c r="C6296" s="1165" t="str">
        <f t="shared" si="617"/>
        <v>PEXP428</v>
      </c>
      <c r="D6296" s="988" t="str">
        <f>'PE Holds'!$U$15</f>
        <v>Fluo 
Pink</v>
      </c>
      <c r="E6296" s="1165" t="s">
        <v>27832</v>
      </c>
      <c r="F6296" s="1165" t="s">
        <v>27824</v>
      </c>
      <c r="G6296" s="1170" t="s">
        <v>28040</v>
      </c>
    </row>
    <row r="6297" spans="1:7" ht="15" customHeight="1">
      <c r="A6297" s="1165" t="str">
        <f t="shared" si="616"/>
        <v>PEXP428FLY</v>
      </c>
      <c r="B6297" s="1165">
        <f>IFERROR(INDEX('PE Holds'!$B$15:$AF$554,MATCH(C6297,'PE Holds'!$B$15:$B$552,FALSE),MATCH(D6297,'PE Holds'!$B$15:$AF$15,FALSE)),0)</f>
        <v>0</v>
      </c>
      <c r="C6297" s="1165" t="str">
        <f t="shared" si="617"/>
        <v>PEXP428</v>
      </c>
      <c r="D6297" s="988" t="str">
        <f>'PE Holds'!$V$15</f>
        <v>Fluo 
Yellow</v>
      </c>
      <c r="E6297" s="1165" t="s">
        <v>28041</v>
      </c>
      <c r="F6297" s="1165" t="s">
        <v>27824</v>
      </c>
      <c r="G6297" s="1170" t="s">
        <v>28040</v>
      </c>
    </row>
    <row r="6298" spans="1:7" ht="15" customHeight="1">
      <c r="A6298" s="1165" t="str">
        <f t="shared" si="616"/>
        <v>PEXP428VIO</v>
      </c>
      <c r="B6298" s="1165">
        <f>IFERROR(INDEX('PE Holds'!$B$15:$AF$554,MATCH(C6298,'PE Holds'!$B$15:$B$552,FALSE),MATCH(D6298,'PE Holds'!$B$15:$AF$15,FALSE)),0)</f>
        <v>0</v>
      </c>
      <c r="C6298" s="1165" t="str">
        <f t="shared" si="617"/>
        <v>PEXP428</v>
      </c>
      <c r="D6298" s="988" t="str">
        <f>'PE Holds'!$W$15</f>
        <v>Violet 
RAL 4008</v>
      </c>
      <c r="E6298" s="1165" t="s">
        <v>27833</v>
      </c>
      <c r="F6298" s="1165" t="s">
        <v>27824</v>
      </c>
      <c r="G6298" s="1170" t="s">
        <v>28040</v>
      </c>
    </row>
    <row r="6299" spans="1:7" ht="15" customHeight="1">
      <c r="A6299" s="1165" t="str">
        <f t="shared" si="616"/>
        <v>PEXP428MIN</v>
      </c>
      <c r="B6299" s="1165">
        <f>IFERROR(INDEX('PE Holds'!$B$15:$AF$554,MATCH(C6299,'PE Holds'!$B$15:$B$552,FALSE),MATCH(D6299,'PE Holds'!$B$15:$AF$15,FALSE)),0)</f>
        <v>0</v>
      </c>
      <c r="C6299" s="1165" t="str">
        <f t="shared" si="617"/>
        <v>PEXP428</v>
      </c>
      <c r="D6299" s="988" t="str">
        <f>'PE Holds'!$X$15</f>
        <v>Mint 
RAL 6027</v>
      </c>
      <c r="E6299" s="1165" t="s">
        <v>27834</v>
      </c>
      <c r="F6299" s="1165" t="s">
        <v>27824</v>
      </c>
      <c r="G6299" s="1170" t="s">
        <v>28040</v>
      </c>
    </row>
    <row r="6300" spans="1:7" ht="15" customHeight="1">
      <c r="A6300" s="1165" t="str">
        <f t="shared" si="616"/>
        <v>PEXP428ORA</v>
      </c>
      <c r="B6300" s="1165">
        <f>IFERROR(INDEX('PE Holds'!$B$15:$AF$554,MATCH(C6300,'PE Holds'!$B$15:$B$552,FALSE),MATCH(D6300,'PE Holds'!$B$15:$AF$15,FALSE)),0)</f>
        <v>0</v>
      </c>
      <c r="C6300" s="1165" t="str">
        <f t="shared" si="617"/>
        <v>PEXP428</v>
      </c>
      <c r="D6300" s="988" t="str">
        <f>'PE Holds'!$Y$15</f>
        <v>Pure Orange</v>
      </c>
      <c r="E6300" s="1165" t="s">
        <v>27836</v>
      </c>
      <c r="F6300" s="1165" t="s">
        <v>27824</v>
      </c>
      <c r="G6300" s="1170" t="s">
        <v>28040</v>
      </c>
    </row>
    <row r="6301" spans="1:7" ht="15" customHeight="1">
      <c r="A6301" s="1165" t="str">
        <f t="shared" si="616"/>
        <v>PEXP429WHI</v>
      </c>
      <c r="B6301" s="1165">
        <f>IFERROR(INDEX('PE Holds'!$B$15:$AF$554,MATCH(C6301,'PE Holds'!$B$15:$B$552,FALSE),MATCH(D6301,'PE Holds'!$B$15:$AF$15,FALSE)),0)</f>
        <v>0</v>
      </c>
      <c r="C6301" s="1165" t="s">
        <v>28270</v>
      </c>
      <c r="D6301" s="1166" t="s">
        <v>28239</v>
      </c>
      <c r="E6301" s="1165" t="s">
        <v>27838</v>
      </c>
      <c r="F6301" s="1165" t="s">
        <v>27824</v>
      </c>
      <c r="G6301" s="1170" t="s">
        <v>28040</v>
      </c>
    </row>
    <row r="6302" spans="1:7" ht="15" customHeight="1">
      <c r="A6302" s="1165" t="str">
        <f t="shared" si="616"/>
        <v>PEXP429YEL</v>
      </c>
      <c r="B6302" s="1165">
        <f>IFERROR(INDEX('PE Holds'!$B$15:$AF$554,MATCH(C6302,'PE Holds'!$B$15:$B$552,FALSE),MATCH(D6302,'PE Holds'!$B$15:$AF$15,FALSE)),0)</f>
        <v>0</v>
      </c>
      <c r="C6302" s="1165" t="str">
        <f>+C6301</f>
        <v>PEXP429</v>
      </c>
      <c r="D6302" s="988" t="str">
        <f>'PE Holds'!$M$15</f>
        <v>Yellow 
RAL 1026</v>
      </c>
      <c r="E6302" s="1165" t="s">
        <v>27823</v>
      </c>
      <c r="F6302" s="1165" t="s">
        <v>27824</v>
      </c>
      <c r="G6302" s="1170" t="s">
        <v>28040</v>
      </c>
    </row>
    <row r="6303" spans="1:7" ht="15" customHeight="1">
      <c r="A6303" s="1165" t="str">
        <f t="shared" si="616"/>
        <v>PEXP429GRE</v>
      </c>
      <c r="B6303" s="1165">
        <f>IFERROR(INDEX('PE Holds'!$B$15:$AF$554,MATCH(C6303,'PE Holds'!$B$15:$B$552,FALSE),MATCH(D6303,'PE Holds'!$B$15:$AF$15,FALSE)),0)</f>
        <v>0</v>
      </c>
      <c r="C6303" s="1165" t="str">
        <f t="shared" ref="C6303:C6314" si="618">+C6302</f>
        <v>PEXP429</v>
      </c>
      <c r="D6303" s="988" t="str">
        <f>'PE Holds'!$N$15</f>
        <v>Green 
RAL 6002</v>
      </c>
      <c r="E6303" s="1165" t="s">
        <v>27837</v>
      </c>
      <c r="F6303" s="1165" t="s">
        <v>27824</v>
      </c>
      <c r="G6303" s="1170" t="s">
        <v>28040</v>
      </c>
    </row>
    <row r="6304" spans="1:7" ht="15" customHeight="1">
      <c r="A6304" s="1165" t="str">
        <f t="shared" si="616"/>
        <v>PEXP429RED</v>
      </c>
      <c r="B6304" s="1165">
        <f>IFERROR(INDEX('PE Holds'!$B$15:$AF$554,MATCH(C6304,'PE Holds'!$B$15:$B$552,FALSE),MATCH(D6304,'PE Holds'!$B$15:$AF$15,FALSE)),0)</f>
        <v>0</v>
      </c>
      <c r="C6304" s="1165" t="str">
        <f t="shared" si="618"/>
        <v>PEXP429</v>
      </c>
      <c r="D6304" s="988" t="str">
        <f>'PE Holds'!$O$15</f>
        <v>Red 
RAL 3020</v>
      </c>
      <c r="E6304" s="1165" t="s">
        <v>27826</v>
      </c>
      <c r="F6304" s="1165" t="s">
        <v>27824</v>
      </c>
      <c r="G6304" s="1170" t="s">
        <v>28040</v>
      </c>
    </row>
    <row r="6305" spans="1:7" ht="15" customHeight="1">
      <c r="A6305" s="1165" t="str">
        <f t="shared" si="616"/>
        <v>PEXP429BLU</v>
      </c>
      <c r="B6305" s="1165">
        <f>IFERROR(INDEX('PE Holds'!$B$15:$AF$554,MATCH(C6305,'PE Holds'!$B$15:$B$552,FALSE),MATCH(D6305,'PE Holds'!$B$15:$AF$15,FALSE)),0)</f>
        <v>0</v>
      </c>
      <c r="C6305" s="1165" t="str">
        <f t="shared" si="618"/>
        <v>PEXP429</v>
      </c>
      <c r="D6305" s="988" t="str">
        <f>'PE Holds'!$P$15</f>
        <v>Blue 
RAL 5015</v>
      </c>
      <c r="E6305" s="1165" t="s">
        <v>27827</v>
      </c>
      <c r="F6305" s="1165" t="s">
        <v>27824</v>
      </c>
      <c r="G6305" s="1170" t="s">
        <v>28040</v>
      </c>
    </row>
    <row r="6306" spans="1:7" ht="15" customHeight="1">
      <c r="A6306" s="1165" t="str">
        <f t="shared" si="616"/>
        <v>PEXP429GRY</v>
      </c>
      <c r="B6306" s="1165">
        <f>IFERROR(INDEX('PE Holds'!$B$15:$AF$554,MATCH(C6306,'PE Holds'!$B$15:$B$552,FALSE),MATCH(D6306,'PE Holds'!$B$15:$AF$15,FALSE)),0)</f>
        <v>0</v>
      </c>
      <c r="C6306" s="1165" t="str">
        <f t="shared" si="618"/>
        <v>PEXP429</v>
      </c>
      <c r="D6306" s="988" t="str">
        <f>'PE Holds'!$Q$15</f>
        <v>Grey 
RAL 7001</v>
      </c>
      <c r="E6306" s="1165" t="s">
        <v>27828</v>
      </c>
      <c r="F6306" s="1165" t="s">
        <v>27824</v>
      </c>
      <c r="G6306" s="1170" t="s">
        <v>28040</v>
      </c>
    </row>
    <row r="6307" spans="1:7" ht="15" customHeight="1">
      <c r="A6307" s="1165" t="str">
        <f t="shared" si="616"/>
        <v>PEXP429BLK</v>
      </c>
      <c r="B6307" s="1165">
        <f>IFERROR(INDEX('PE Holds'!$B$15:$AF$554,MATCH(C6307,'PE Holds'!$B$15:$B$552,FALSE),MATCH(D6307,'PE Holds'!$B$15:$AF$15,FALSE)),0)</f>
        <v>0</v>
      </c>
      <c r="C6307" s="1165" t="str">
        <f t="shared" si="618"/>
        <v>PEXP429</v>
      </c>
      <c r="D6307" s="988" t="str">
        <f>'PE Holds'!$R$15</f>
        <v>Black 
RAL 9005</v>
      </c>
      <c r="E6307" s="1165" t="s">
        <v>27829</v>
      </c>
      <c r="F6307" s="1165" t="s">
        <v>27824</v>
      </c>
      <c r="G6307" s="1170" t="s">
        <v>28040</v>
      </c>
    </row>
    <row r="6308" spans="1:7" ht="15" customHeight="1">
      <c r="A6308" s="1165" t="str">
        <f t="shared" si="616"/>
        <v>PEXP429FLO</v>
      </c>
      <c r="B6308" s="1165">
        <f>IFERROR(INDEX('PE Holds'!$B$15:$AF$554,MATCH(C6308,'PE Holds'!$B$15:$B$552,FALSE),MATCH(D6308,'PE Holds'!$B$15:$AF$15,FALSE)),0)</f>
        <v>0</v>
      </c>
      <c r="C6308" s="1165" t="str">
        <f t="shared" si="618"/>
        <v>PEXP429</v>
      </c>
      <c r="D6308" s="988" t="str">
        <f>'PE Holds'!$S$15</f>
        <v>Fluo 
Orange</v>
      </c>
      <c r="E6308" s="1165" t="s">
        <v>27830</v>
      </c>
      <c r="F6308" s="1165" t="s">
        <v>27824</v>
      </c>
      <c r="G6308" s="1170" t="s">
        <v>28040</v>
      </c>
    </row>
    <row r="6309" spans="1:7" ht="15" customHeight="1">
      <c r="A6309" s="1165" t="str">
        <f t="shared" si="616"/>
        <v>PEXP429FLG</v>
      </c>
      <c r="B6309" s="1165">
        <f>IFERROR(INDEX('PE Holds'!$B$15:$AF$554,MATCH(C6309,'PE Holds'!$B$15:$B$552,FALSE),MATCH(D6309,'PE Holds'!$B$15:$AF$15,FALSE)),0)</f>
        <v>0</v>
      </c>
      <c r="C6309" s="1165" t="str">
        <f t="shared" si="618"/>
        <v>PEXP429</v>
      </c>
      <c r="D6309" s="988" t="str">
        <f>'PE Holds'!$T$15</f>
        <v>Fluo 
Green</v>
      </c>
      <c r="E6309" s="1165" t="s">
        <v>27831</v>
      </c>
      <c r="F6309" s="1165" t="s">
        <v>27824</v>
      </c>
      <c r="G6309" s="1170" t="s">
        <v>28040</v>
      </c>
    </row>
    <row r="6310" spans="1:7" ht="15" customHeight="1">
      <c r="A6310" s="1165" t="str">
        <f t="shared" si="616"/>
        <v>PEXP429FLP</v>
      </c>
      <c r="B6310" s="1165">
        <f>IFERROR(INDEX('PE Holds'!$B$15:$AF$554,MATCH(C6310,'PE Holds'!$B$15:$B$552,FALSE),MATCH(D6310,'PE Holds'!$B$15:$AF$15,FALSE)),0)</f>
        <v>0</v>
      </c>
      <c r="C6310" s="1165" t="str">
        <f t="shared" si="618"/>
        <v>PEXP429</v>
      </c>
      <c r="D6310" s="988" t="str">
        <f>'PE Holds'!$U$15</f>
        <v>Fluo 
Pink</v>
      </c>
      <c r="E6310" s="1165" t="s">
        <v>27832</v>
      </c>
      <c r="F6310" s="1165" t="s">
        <v>27824</v>
      </c>
      <c r="G6310" s="1170" t="s">
        <v>28040</v>
      </c>
    </row>
    <row r="6311" spans="1:7" ht="15" customHeight="1">
      <c r="A6311" s="1165" t="str">
        <f t="shared" si="616"/>
        <v>PEXP429FLY</v>
      </c>
      <c r="B6311" s="1165">
        <f>IFERROR(INDEX('PE Holds'!$B$15:$AF$554,MATCH(C6311,'PE Holds'!$B$15:$B$552,FALSE),MATCH(D6311,'PE Holds'!$B$15:$AF$15,FALSE)),0)</f>
        <v>0</v>
      </c>
      <c r="C6311" s="1165" t="str">
        <f t="shared" si="618"/>
        <v>PEXP429</v>
      </c>
      <c r="D6311" s="988" t="str">
        <f>'PE Holds'!$V$15</f>
        <v>Fluo 
Yellow</v>
      </c>
      <c r="E6311" s="1165" t="s">
        <v>28041</v>
      </c>
      <c r="F6311" s="1165" t="s">
        <v>27824</v>
      </c>
      <c r="G6311" s="1170" t="s">
        <v>28040</v>
      </c>
    </row>
    <row r="6312" spans="1:7" ht="15" customHeight="1">
      <c r="A6312" s="1165" t="str">
        <f t="shared" si="616"/>
        <v>PEXP429VIO</v>
      </c>
      <c r="B6312" s="1165">
        <f>IFERROR(INDEX('PE Holds'!$B$15:$AF$554,MATCH(C6312,'PE Holds'!$B$15:$B$552,FALSE),MATCH(D6312,'PE Holds'!$B$15:$AF$15,FALSE)),0)</f>
        <v>0</v>
      </c>
      <c r="C6312" s="1165" t="str">
        <f t="shared" si="618"/>
        <v>PEXP429</v>
      </c>
      <c r="D6312" s="988" t="str">
        <f>'PE Holds'!$W$15</f>
        <v>Violet 
RAL 4008</v>
      </c>
      <c r="E6312" s="1165" t="s">
        <v>27833</v>
      </c>
      <c r="F6312" s="1165" t="s">
        <v>27824</v>
      </c>
      <c r="G6312" s="1170" t="s">
        <v>28040</v>
      </c>
    </row>
    <row r="6313" spans="1:7" ht="15" customHeight="1">
      <c r="A6313" s="1165" t="str">
        <f t="shared" si="616"/>
        <v>PEXP429MIN</v>
      </c>
      <c r="B6313" s="1165">
        <f>IFERROR(INDEX('PE Holds'!$B$15:$AF$554,MATCH(C6313,'PE Holds'!$B$15:$B$552,FALSE),MATCH(D6313,'PE Holds'!$B$15:$AF$15,FALSE)),0)</f>
        <v>0</v>
      </c>
      <c r="C6313" s="1165" t="str">
        <f t="shared" si="618"/>
        <v>PEXP429</v>
      </c>
      <c r="D6313" s="988" t="str">
        <f>'PE Holds'!$X$15</f>
        <v>Mint 
RAL 6027</v>
      </c>
      <c r="E6313" s="1165" t="s">
        <v>27834</v>
      </c>
      <c r="F6313" s="1165" t="s">
        <v>27824</v>
      </c>
      <c r="G6313" s="1170" t="s">
        <v>28040</v>
      </c>
    </row>
    <row r="6314" spans="1:7" ht="15" customHeight="1">
      <c r="A6314" s="1165" t="str">
        <f t="shared" si="616"/>
        <v>PEXP429ORA</v>
      </c>
      <c r="B6314" s="1165">
        <f>IFERROR(INDEX('PE Holds'!$B$15:$AF$554,MATCH(C6314,'PE Holds'!$B$15:$B$552,FALSE),MATCH(D6314,'PE Holds'!$B$15:$AF$15,FALSE)),0)</f>
        <v>0</v>
      </c>
      <c r="C6314" s="1165" t="str">
        <f t="shared" si="618"/>
        <v>PEXP429</v>
      </c>
      <c r="D6314" s="988" t="str">
        <f>'PE Holds'!$Y$15</f>
        <v>Pure Orange</v>
      </c>
      <c r="E6314" s="1165" t="s">
        <v>27836</v>
      </c>
      <c r="F6314" s="1165" t="s">
        <v>27824</v>
      </c>
      <c r="G6314" s="1170" t="s">
        <v>28040</v>
      </c>
    </row>
    <row r="6315" spans="1:7" ht="15" customHeight="1">
      <c r="A6315" s="1165" t="str">
        <f t="shared" si="616"/>
        <v>PEXP430WHI</v>
      </c>
      <c r="B6315" s="1165">
        <f>IFERROR(INDEX('PE Holds'!$B$15:$AF$554,MATCH(C6315,'PE Holds'!$B$15:$B$552,FALSE),MATCH(D6315,'PE Holds'!$B$15:$AF$15,FALSE)),0)</f>
        <v>0</v>
      </c>
      <c r="C6315" s="1165" t="s">
        <v>28271</v>
      </c>
      <c r="D6315" s="1166" t="s">
        <v>28239</v>
      </c>
      <c r="E6315" s="1165" t="s">
        <v>27838</v>
      </c>
      <c r="F6315" s="1165" t="s">
        <v>27824</v>
      </c>
      <c r="G6315" s="1170" t="s">
        <v>28040</v>
      </c>
    </row>
    <row r="6316" spans="1:7" ht="15" customHeight="1">
      <c r="A6316" s="1165" t="str">
        <f t="shared" si="616"/>
        <v>PEXP430YEL</v>
      </c>
      <c r="B6316" s="1165">
        <f>IFERROR(INDEX('PE Holds'!$B$15:$AF$554,MATCH(C6316,'PE Holds'!$B$15:$B$552,FALSE),MATCH(D6316,'PE Holds'!$B$15:$AF$15,FALSE)),0)</f>
        <v>0</v>
      </c>
      <c r="C6316" s="1165" t="str">
        <f>+C6315</f>
        <v>PEXP430</v>
      </c>
      <c r="D6316" s="988" t="str">
        <f>'PE Holds'!$M$15</f>
        <v>Yellow 
RAL 1026</v>
      </c>
      <c r="E6316" s="1165" t="s">
        <v>27823</v>
      </c>
      <c r="F6316" s="1165" t="s">
        <v>27824</v>
      </c>
      <c r="G6316" s="1170" t="s">
        <v>28040</v>
      </c>
    </row>
    <row r="6317" spans="1:7" ht="15" customHeight="1">
      <c r="A6317" s="1165" t="str">
        <f t="shared" si="616"/>
        <v>PEXP430GRE</v>
      </c>
      <c r="B6317" s="1165">
        <f>IFERROR(INDEX('PE Holds'!$B$15:$AF$554,MATCH(C6317,'PE Holds'!$B$15:$B$552,FALSE),MATCH(D6317,'PE Holds'!$B$15:$AF$15,FALSE)),0)</f>
        <v>0</v>
      </c>
      <c r="C6317" s="1165" t="str">
        <f t="shared" ref="C6317:C6328" si="619">+C6316</f>
        <v>PEXP430</v>
      </c>
      <c r="D6317" s="988" t="str">
        <f>'PE Holds'!$N$15</f>
        <v>Green 
RAL 6002</v>
      </c>
      <c r="E6317" s="1165" t="s">
        <v>27837</v>
      </c>
      <c r="F6317" s="1165" t="s">
        <v>27824</v>
      </c>
      <c r="G6317" s="1170" t="s">
        <v>28040</v>
      </c>
    </row>
    <row r="6318" spans="1:7" ht="15" customHeight="1">
      <c r="A6318" s="1165" t="str">
        <f t="shared" si="616"/>
        <v>PEXP430RED</v>
      </c>
      <c r="B6318" s="1165">
        <f>IFERROR(INDEX('PE Holds'!$B$15:$AF$554,MATCH(C6318,'PE Holds'!$B$15:$B$552,FALSE),MATCH(D6318,'PE Holds'!$B$15:$AF$15,FALSE)),0)</f>
        <v>0</v>
      </c>
      <c r="C6318" s="1165" t="str">
        <f t="shared" si="619"/>
        <v>PEXP430</v>
      </c>
      <c r="D6318" s="988" t="str">
        <f>'PE Holds'!$O$15</f>
        <v>Red 
RAL 3020</v>
      </c>
      <c r="E6318" s="1165" t="s">
        <v>27826</v>
      </c>
      <c r="F6318" s="1165" t="s">
        <v>27824</v>
      </c>
      <c r="G6318" s="1170" t="s">
        <v>28040</v>
      </c>
    </row>
    <row r="6319" spans="1:7" ht="15" customHeight="1">
      <c r="A6319" s="1165" t="str">
        <f t="shared" si="616"/>
        <v>PEXP430BLU</v>
      </c>
      <c r="B6319" s="1165">
        <f>IFERROR(INDEX('PE Holds'!$B$15:$AF$554,MATCH(C6319,'PE Holds'!$B$15:$B$552,FALSE),MATCH(D6319,'PE Holds'!$B$15:$AF$15,FALSE)),0)</f>
        <v>0</v>
      </c>
      <c r="C6319" s="1165" t="str">
        <f t="shared" si="619"/>
        <v>PEXP430</v>
      </c>
      <c r="D6319" s="988" t="str">
        <f>'PE Holds'!$P$15</f>
        <v>Blue 
RAL 5015</v>
      </c>
      <c r="E6319" s="1165" t="s">
        <v>27827</v>
      </c>
      <c r="F6319" s="1165" t="s">
        <v>27824</v>
      </c>
      <c r="G6319" s="1170" t="s">
        <v>28040</v>
      </c>
    </row>
    <row r="6320" spans="1:7" ht="15" customHeight="1">
      <c r="A6320" s="1165" t="str">
        <f t="shared" si="616"/>
        <v>PEXP430GRY</v>
      </c>
      <c r="B6320" s="1165">
        <f>IFERROR(INDEX('PE Holds'!$B$15:$AF$554,MATCH(C6320,'PE Holds'!$B$15:$B$552,FALSE),MATCH(D6320,'PE Holds'!$B$15:$AF$15,FALSE)),0)</f>
        <v>0</v>
      </c>
      <c r="C6320" s="1165" t="str">
        <f t="shared" si="619"/>
        <v>PEXP430</v>
      </c>
      <c r="D6320" s="988" t="str">
        <f>'PE Holds'!$Q$15</f>
        <v>Grey 
RAL 7001</v>
      </c>
      <c r="E6320" s="1165" t="s">
        <v>27828</v>
      </c>
      <c r="F6320" s="1165" t="s">
        <v>27824</v>
      </c>
      <c r="G6320" s="1170" t="s">
        <v>28040</v>
      </c>
    </row>
    <row r="6321" spans="1:7" ht="15" customHeight="1">
      <c r="A6321" s="1165" t="str">
        <f t="shared" si="616"/>
        <v>PEXP430BLK</v>
      </c>
      <c r="B6321" s="1165">
        <f>IFERROR(INDEX('PE Holds'!$B$15:$AF$554,MATCH(C6321,'PE Holds'!$B$15:$B$552,FALSE),MATCH(D6321,'PE Holds'!$B$15:$AF$15,FALSE)),0)</f>
        <v>0</v>
      </c>
      <c r="C6321" s="1165" t="str">
        <f t="shared" si="619"/>
        <v>PEXP430</v>
      </c>
      <c r="D6321" s="988" t="str">
        <f>'PE Holds'!$R$15</f>
        <v>Black 
RAL 9005</v>
      </c>
      <c r="E6321" s="1165" t="s">
        <v>27829</v>
      </c>
      <c r="F6321" s="1165" t="s">
        <v>27824</v>
      </c>
      <c r="G6321" s="1170" t="s">
        <v>28040</v>
      </c>
    </row>
    <row r="6322" spans="1:7" ht="15" customHeight="1">
      <c r="A6322" s="1165" t="str">
        <f t="shared" si="616"/>
        <v>PEXP430FLO</v>
      </c>
      <c r="B6322" s="1165">
        <f>IFERROR(INDEX('PE Holds'!$B$15:$AF$554,MATCH(C6322,'PE Holds'!$B$15:$B$552,FALSE),MATCH(D6322,'PE Holds'!$B$15:$AF$15,FALSE)),0)</f>
        <v>0</v>
      </c>
      <c r="C6322" s="1165" t="str">
        <f t="shared" si="619"/>
        <v>PEXP430</v>
      </c>
      <c r="D6322" s="988" t="str">
        <f>'PE Holds'!$S$15</f>
        <v>Fluo 
Orange</v>
      </c>
      <c r="E6322" s="1165" t="s">
        <v>27830</v>
      </c>
      <c r="F6322" s="1165" t="s">
        <v>27824</v>
      </c>
      <c r="G6322" s="1170" t="s">
        <v>28040</v>
      </c>
    </row>
    <row r="6323" spans="1:7" ht="15" customHeight="1">
      <c r="A6323" s="1165" t="str">
        <f t="shared" si="616"/>
        <v>PEXP430FLG</v>
      </c>
      <c r="B6323" s="1165">
        <f>IFERROR(INDEX('PE Holds'!$B$15:$AF$554,MATCH(C6323,'PE Holds'!$B$15:$B$552,FALSE),MATCH(D6323,'PE Holds'!$B$15:$AF$15,FALSE)),0)</f>
        <v>0</v>
      </c>
      <c r="C6323" s="1165" t="str">
        <f t="shared" si="619"/>
        <v>PEXP430</v>
      </c>
      <c r="D6323" s="988" t="str">
        <f>'PE Holds'!$T$15</f>
        <v>Fluo 
Green</v>
      </c>
      <c r="E6323" s="1165" t="s">
        <v>27831</v>
      </c>
      <c r="F6323" s="1165" t="s">
        <v>27824</v>
      </c>
      <c r="G6323" s="1170" t="s">
        <v>28040</v>
      </c>
    </row>
    <row r="6324" spans="1:7" ht="15" customHeight="1">
      <c r="A6324" s="1165" t="str">
        <f t="shared" si="616"/>
        <v>PEXP430FLP</v>
      </c>
      <c r="B6324" s="1165">
        <f>IFERROR(INDEX('PE Holds'!$B$15:$AF$554,MATCH(C6324,'PE Holds'!$B$15:$B$552,FALSE),MATCH(D6324,'PE Holds'!$B$15:$AF$15,FALSE)),0)</f>
        <v>0</v>
      </c>
      <c r="C6324" s="1165" t="str">
        <f t="shared" si="619"/>
        <v>PEXP430</v>
      </c>
      <c r="D6324" s="988" t="str">
        <f>'PE Holds'!$U$15</f>
        <v>Fluo 
Pink</v>
      </c>
      <c r="E6324" s="1165" t="s">
        <v>27832</v>
      </c>
      <c r="F6324" s="1165" t="s">
        <v>27824</v>
      </c>
      <c r="G6324" s="1170" t="s">
        <v>28040</v>
      </c>
    </row>
    <row r="6325" spans="1:7" ht="15" customHeight="1">
      <c r="A6325" s="1165" t="str">
        <f t="shared" si="616"/>
        <v>PEXP430FLY</v>
      </c>
      <c r="B6325" s="1165">
        <f>IFERROR(INDEX('PE Holds'!$B$15:$AF$554,MATCH(C6325,'PE Holds'!$B$15:$B$552,FALSE),MATCH(D6325,'PE Holds'!$B$15:$AF$15,FALSE)),0)</f>
        <v>0</v>
      </c>
      <c r="C6325" s="1165" t="str">
        <f t="shared" si="619"/>
        <v>PEXP430</v>
      </c>
      <c r="D6325" s="988" t="str">
        <f>'PE Holds'!$V$15</f>
        <v>Fluo 
Yellow</v>
      </c>
      <c r="E6325" s="1165" t="s">
        <v>28041</v>
      </c>
      <c r="F6325" s="1165" t="s">
        <v>27824</v>
      </c>
      <c r="G6325" s="1170" t="s">
        <v>28040</v>
      </c>
    </row>
    <row r="6326" spans="1:7" ht="15" customHeight="1">
      <c r="A6326" s="1165" t="str">
        <f t="shared" si="616"/>
        <v>PEXP430VIO</v>
      </c>
      <c r="B6326" s="1165">
        <f>IFERROR(INDEX('PE Holds'!$B$15:$AF$554,MATCH(C6326,'PE Holds'!$B$15:$B$552,FALSE),MATCH(D6326,'PE Holds'!$B$15:$AF$15,FALSE)),0)</f>
        <v>0</v>
      </c>
      <c r="C6326" s="1165" t="str">
        <f t="shared" si="619"/>
        <v>PEXP430</v>
      </c>
      <c r="D6326" s="988" t="str">
        <f>'PE Holds'!$W$15</f>
        <v>Violet 
RAL 4008</v>
      </c>
      <c r="E6326" s="1165" t="s">
        <v>27833</v>
      </c>
      <c r="F6326" s="1165" t="s">
        <v>27824</v>
      </c>
      <c r="G6326" s="1170" t="s">
        <v>28040</v>
      </c>
    </row>
    <row r="6327" spans="1:7" ht="15" customHeight="1">
      <c r="A6327" s="1165" t="str">
        <f t="shared" si="616"/>
        <v>PEXP430MIN</v>
      </c>
      <c r="B6327" s="1165">
        <f>IFERROR(INDEX('PE Holds'!$B$15:$AF$554,MATCH(C6327,'PE Holds'!$B$15:$B$552,FALSE),MATCH(D6327,'PE Holds'!$B$15:$AF$15,FALSE)),0)</f>
        <v>0</v>
      </c>
      <c r="C6327" s="1165" t="str">
        <f t="shared" si="619"/>
        <v>PEXP430</v>
      </c>
      <c r="D6327" s="988" t="str">
        <f>'PE Holds'!$X$15</f>
        <v>Mint 
RAL 6027</v>
      </c>
      <c r="E6327" s="1165" t="s">
        <v>27834</v>
      </c>
      <c r="F6327" s="1165" t="s">
        <v>27824</v>
      </c>
      <c r="G6327" s="1170" t="s">
        <v>28040</v>
      </c>
    </row>
    <row r="6328" spans="1:7" ht="15" customHeight="1">
      <c r="A6328" s="1165" t="str">
        <f t="shared" si="616"/>
        <v>PEXP430ORA</v>
      </c>
      <c r="B6328" s="1165">
        <f>IFERROR(INDEX('PE Holds'!$B$15:$AF$554,MATCH(C6328,'PE Holds'!$B$15:$B$552,FALSE),MATCH(D6328,'PE Holds'!$B$15:$AF$15,FALSE)),0)</f>
        <v>0</v>
      </c>
      <c r="C6328" s="1165" t="str">
        <f t="shared" si="619"/>
        <v>PEXP430</v>
      </c>
      <c r="D6328" s="988" t="str">
        <f>'PE Holds'!$Y$15</f>
        <v>Pure Orange</v>
      </c>
      <c r="E6328" s="1165" t="s">
        <v>27836</v>
      </c>
      <c r="F6328" s="1165" t="s">
        <v>27824</v>
      </c>
      <c r="G6328" s="1170" t="s">
        <v>28040</v>
      </c>
    </row>
    <row r="6329" spans="1:7" ht="15" customHeight="1">
      <c r="A6329" s="1165" t="str">
        <f t="shared" si="616"/>
        <v>PEXP431WHI</v>
      </c>
      <c r="B6329" s="1165">
        <f>IFERROR(INDEX('PE Holds'!$B$15:$AF$554,MATCH(C6329,'PE Holds'!$B$15:$B$552,FALSE),MATCH(D6329,'PE Holds'!$B$15:$AF$15,FALSE)),0)</f>
        <v>0</v>
      </c>
      <c r="C6329" s="1165" t="s">
        <v>28272</v>
      </c>
      <c r="D6329" s="1166" t="s">
        <v>28239</v>
      </c>
      <c r="E6329" s="1165" t="s">
        <v>27838</v>
      </c>
      <c r="F6329" s="1165" t="s">
        <v>27824</v>
      </c>
      <c r="G6329" s="1170" t="s">
        <v>28040</v>
      </c>
    </row>
    <row r="6330" spans="1:7" ht="15" customHeight="1">
      <c r="A6330" s="1165" t="str">
        <f t="shared" si="616"/>
        <v>PEXP431YEL</v>
      </c>
      <c r="B6330" s="1165">
        <f>IFERROR(INDEX('PE Holds'!$B$15:$AF$554,MATCH(C6330,'PE Holds'!$B$15:$B$552,FALSE),MATCH(D6330,'PE Holds'!$B$15:$AF$15,FALSE)),0)</f>
        <v>0</v>
      </c>
      <c r="C6330" s="1165" t="str">
        <f>+C6329</f>
        <v>PEXP431</v>
      </c>
      <c r="D6330" s="988" t="str">
        <f>'PE Holds'!$M$15</f>
        <v>Yellow 
RAL 1026</v>
      </c>
      <c r="E6330" s="1165" t="s">
        <v>27823</v>
      </c>
      <c r="F6330" s="1165" t="s">
        <v>27824</v>
      </c>
      <c r="G6330" s="1170" t="s">
        <v>28040</v>
      </c>
    </row>
    <row r="6331" spans="1:7" ht="15" customHeight="1">
      <c r="A6331" s="1165" t="str">
        <f t="shared" si="616"/>
        <v>PEXP431GRE</v>
      </c>
      <c r="B6331" s="1165">
        <f>IFERROR(INDEX('PE Holds'!$B$15:$AF$554,MATCH(C6331,'PE Holds'!$B$15:$B$552,FALSE),MATCH(D6331,'PE Holds'!$B$15:$AF$15,FALSE)),0)</f>
        <v>0</v>
      </c>
      <c r="C6331" s="1165" t="str">
        <f t="shared" ref="C6331:C6342" si="620">+C6330</f>
        <v>PEXP431</v>
      </c>
      <c r="D6331" s="988" t="str">
        <f>'PE Holds'!$N$15</f>
        <v>Green 
RAL 6002</v>
      </c>
      <c r="E6331" s="1165" t="s">
        <v>27837</v>
      </c>
      <c r="F6331" s="1165" t="s">
        <v>27824</v>
      </c>
      <c r="G6331" s="1170" t="s">
        <v>28040</v>
      </c>
    </row>
    <row r="6332" spans="1:7" ht="15" customHeight="1">
      <c r="A6332" s="1165" t="str">
        <f t="shared" si="616"/>
        <v>PEXP431RED</v>
      </c>
      <c r="B6332" s="1165">
        <f>IFERROR(INDEX('PE Holds'!$B$15:$AF$554,MATCH(C6332,'PE Holds'!$B$15:$B$552,FALSE),MATCH(D6332,'PE Holds'!$B$15:$AF$15,FALSE)),0)</f>
        <v>0</v>
      </c>
      <c r="C6332" s="1165" t="str">
        <f t="shared" si="620"/>
        <v>PEXP431</v>
      </c>
      <c r="D6332" s="988" t="str">
        <f>'PE Holds'!$O$15</f>
        <v>Red 
RAL 3020</v>
      </c>
      <c r="E6332" s="1165" t="s">
        <v>27826</v>
      </c>
      <c r="F6332" s="1165" t="s">
        <v>27824</v>
      </c>
      <c r="G6332" s="1170" t="s">
        <v>28040</v>
      </c>
    </row>
    <row r="6333" spans="1:7" ht="15" customHeight="1">
      <c r="A6333" s="1165" t="str">
        <f t="shared" si="616"/>
        <v>PEXP431BLU</v>
      </c>
      <c r="B6333" s="1165">
        <f>IFERROR(INDEX('PE Holds'!$B$15:$AF$554,MATCH(C6333,'PE Holds'!$B$15:$B$552,FALSE),MATCH(D6333,'PE Holds'!$B$15:$AF$15,FALSE)),0)</f>
        <v>0</v>
      </c>
      <c r="C6333" s="1165" t="str">
        <f t="shared" si="620"/>
        <v>PEXP431</v>
      </c>
      <c r="D6333" s="988" t="str">
        <f>'PE Holds'!$P$15</f>
        <v>Blue 
RAL 5015</v>
      </c>
      <c r="E6333" s="1165" t="s">
        <v>27827</v>
      </c>
      <c r="F6333" s="1165" t="s">
        <v>27824</v>
      </c>
      <c r="G6333" s="1170" t="s">
        <v>28040</v>
      </c>
    </row>
    <row r="6334" spans="1:7" ht="15" customHeight="1">
      <c r="A6334" s="1165" t="str">
        <f t="shared" si="616"/>
        <v>PEXP431GRY</v>
      </c>
      <c r="B6334" s="1165">
        <f>IFERROR(INDEX('PE Holds'!$B$15:$AF$554,MATCH(C6334,'PE Holds'!$B$15:$B$552,FALSE),MATCH(D6334,'PE Holds'!$B$15:$AF$15,FALSE)),0)</f>
        <v>0</v>
      </c>
      <c r="C6334" s="1165" t="str">
        <f t="shared" si="620"/>
        <v>PEXP431</v>
      </c>
      <c r="D6334" s="988" t="str">
        <f>'PE Holds'!$Q$15</f>
        <v>Grey 
RAL 7001</v>
      </c>
      <c r="E6334" s="1165" t="s">
        <v>27828</v>
      </c>
      <c r="F6334" s="1165" t="s">
        <v>27824</v>
      </c>
      <c r="G6334" s="1170" t="s">
        <v>28040</v>
      </c>
    </row>
    <row r="6335" spans="1:7" ht="15" customHeight="1">
      <c r="A6335" s="1165" t="str">
        <f t="shared" si="616"/>
        <v>PEXP431BLK</v>
      </c>
      <c r="B6335" s="1165">
        <f>IFERROR(INDEX('PE Holds'!$B$15:$AF$554,MATCH(C6335,'PE Holds'!$B$15:$B$552,FALSE),MATCH(D6335,'PE Holds'!$B$15:$AF$15,FALSE)),0)</f>
        <v>0</v>
      </c>
      <c r="C6335" s="1165" t="str">
        <f t="shared" si="620"/>
        <v>PEXP431</v>
      </c>
      <c r="D6335" s="988" t="str">
        <f>'PE Holds'!$R$15</f>
        <v>Black 
RAL 9005</v>
      </c>
      <c r="E6335" s="1165" t="s">
        <v>27829</v>
      </c>
      <c r="F6335" s="1165" t="s">
        <v>27824</v>
      </c>
      <c r="G6335" s="1170" t="s">
        <v>28040</v>
      </c>
    </row>
    <row r="6336" spans="1:7" ht="15" customHeight="1">
      <c r="A6336" s="1165" t="str">
        <f t="shared" si="616"/>
        <v>PEXP431FLO</v>
      </c>
      <c r="B6336" s="1165">
        <f>IFERROR(INDEX('PE Holds'!$B$15:$AF$554,MATCH(C6336,'PE Holds'!$B$15:$B$552,FALSE),MATCH(D6336,'PE Holds'!$B$15:$AF$15,FALSE)),0)</f>
        <v>0</v>
      </c>
      <c r="C6336" s="1165" t="str">
        <f t="shared" si="620"/>
        <v>PEXP431</v>
      </c>
      <c r="D6336" s="988" t="str">
        <f>'PE Holds'!$S$15</f>
        <v>Fluo 
Orange</v>
      </c>
      <c r="E6336" s="1165" t="s">
        <v>27830</v>
      </c>
      <c r="F6336" s="1165" t="s">
        <v>27824</v>
      </c>
      <c r="G6336" s="1170" t="s">
        <v>28040</v>
      </c>
    </row>
    <row r="6337" spans="1:7" ht="15" customHeight="1">
      <c r="A6337" s="1165" t="str">
        <f t="shared" si="616"/>
        <v>PEXP431FLG</v>
      </c>
      <c r="B6337" s="1165">
        <f>IFERROR(INDEX('PE Holds'!$B$15:$AF$554,MATCH(C6337,'PE Holds'!$B$15:$B$552,FALSE),MATCH(D6337,'PE Holds'!$B$15:$AF$15,FALSE)),0)</f>
        <v>0</v>
      </c>
      <c r="C6337" s="1165" t="str">
        <f t="shared" si="620"/>
        <v>PEXP431</v>
      </c>
      <c r="D6337" s="988" t="str">
        <f>'PE Holds'!$T$15</f>
        <v>Fluo 
Green</v>
      </c>
      <c r="E6337" s="1165" t="s">
        <v>27831</v>
      </c>
      <c r="F6337" s="1165" t="s">
        <v>27824</v>
      </c>
      <c r="G6337" s="1170" t="s">
        <v>28040</v>
      </c>
    </row>
    <row r="6338" spans="1:7" ht="15" customHeight="1">
      <c r="A6338" s="1165" t="str">
        <f t="shared" si="616"/>
        <v>PEXP431FLP</v>
      </c>
      <c r="B6338" s="1165">
        <f>IFERROR(INDEX('PE Holds'!$B$15:$AF$554,MATCH(C6338,'PE Holds'!$B$15:$B$552,FALSE),MATCH(D6338,'PE Holds'!$B$15:$AF$15,FALSE)),0)</f>
        <v>0</v>
      </c>
      <c r="C6338" s="1165" t="str">
        <f t="shared" si="620"/>
        <v>PEXP431</v>
      </c>
      <c r="D6338" s="988" t="str">
        <f>'PE Holds'!$U$15</f>
        <v>Fluo 
Pink</v>
      </c>
      <c r="E6338" s="1165" t="s">
        <v>27832</v>
      </c>
      <c r="F6338" s="1165" t="s">
        <v>27824</v>
      </c>
      <c r="G6338" s="1170" t="s">
        <v>28040</v>
      </c>
    </row>
    <row r="6339" spans="1:7" ht="15" customHeight="1">
      <c r="A6339" s="1165" t="str">
        <f t="shared" si="616"/>
        <v>PEXP431FLY</v>
      </c>
      <c r="B6339" s="1165">
        <f>IFERROR(INDEX('PE Holds'!$B$15:$AF$554,MATCH(C6339,'PE Holds'!$B$15:$B$552,FALSE),MATCH(D6339,'PE Holds'!$B$15:$AF$15,FALSE)),0)</f>
        <v>0</v>
      </c>
      <c r="C6339" s="1165" t="str">
        <f t="shared" si="620"/>
        <v>PEXP431</v>
      </c>
      <c r="D6339" s="988" t="str">
        <f>'PE Holds'!$V$15</f>
        <v>Fluo 
Yellow</v>
      </c>
      <c r="E6339" s="1165" t="s">
        <v>28041</v>
      </c>
      <c r="F6339" s="1165" t="s">
        <v>27824</v>
      </c>
      <c r="G6339" s="1170" t="s">
        <v>28040</v>
      </c>
    </row>
    <row r="6340" spans="1:7" ht="15" customHeight="1">
      <c r="A6340" s="1165" t="str">
        <f t="shared" si="616"/>
        <v>PEXP431VIO</v>
      </c>
      <c r="B6340" s="1165">
        <f>IFERROR(INDEX('PE Holds'!$B$15:$AF$554,MATCH(C6340,'PE Holds'!$B$15:$B$552,FALSE),MATCH(D6340,'PE Holds'!$B$15:$AF$15,FALSE)),0)</f>
        <v>0</v>
      </c>
      <c r="C6340" s="1165" t="str">
        <f t="shared" si="620"/>
        <v>PEXP431</v>
      </c>
      <c r="D6340" s="988" t="str">
        <f>'PE Holds'!$W$15</f>
        <v>Violet 
RAL 4008</v>
      </c>
      <c r="E6340" s="1165" t="s">
        <v>27833</v>
      </c>
      <c r="F6340" s="1165" t="s">
        <v>27824</v>
      </c>
      <c r="G6340" s="1170" t="s">
        <v>28040</v>
      </c>
    </row>
    <row r="6341" spans="1:7" ht="15" customHeight="1">
      <c r="A6341" s="1165" t="str">
        <f t="shared" si="616"/>
        <v>PEXP431MIN</v>
      </c>
      <c r="B6341" s="1165">
        <f>IFERROR(INDEX('PE Holds'!$B$15:$AF$554,MATCH(C6341,'PE Holds'!$B$15:$B$552,FALSE),MATCH(D6341,'PE Holds'!$B$15:$AF$15,FALSE)),0)</f>
        <v>0</v>
      </c>
      <c r="C6341" s="1165" t="str">
        <f t="shared" si="620"/>
        <v>PEXP431</v>
      </c>
      <c r="D6341" s="988" t="str">
        <f>'PE Holds'!$X$15</f>
        <v>Mint 
RAL 6027</v>
      </c>
      <c r="E6341" s="1165" t="s">
        <v>27834</v>
      </c>
      <c r="F6341" s="1165" t="s">
        <v>27824</v>
      </c>
      <c r="G6341" s="1170" t="s">
        <v>28040</v>
      </c>
    </row>
    <row r="6342" spans="1:7" ht="15" customHeight="1">
      <c r="A6342" s="1165" t="str">
        <f t="shared" si="616"/>
        <v>PEXP431ORA</v>
      </c>
      <c r="B6342" s="1165">
        <f>IFERROR(INDEX('PE Holds'!$B$15:$AF$554,MATCH(C6342,'PE Holds'!$B$15:$B$552,FALSE),MATCH(D6342,'PE Holds'!$B$15:$AF$15,FALSE)),0)</f>
        <v>0</v>
      </c>
      <c r="C6342" s="1165" t="str">
        <f t="shared" si="620"/>
        <v>PEXP431</v>
      </c>
      <c r="D6342" s="988" t="str">
        <f>'PE Holds'!$Y$15</f>
        <v>Pure Orange</v>
      </c>
      <c r="E6342" s="1165" t="s">
        <v>27836</v>
      </c>
      <c r="F6342" s="1165" t="s">
        <v>27824</v>
      </c>
      <c r="G6342" s="1170" t="s">
        <v>28040</v>
      </c>
    </row>
    <row r="6343" spans="1:7" ht="15" customHeight="1">
      <c r="A6343" s="1165" t="str">
        <f t="shared" si="616"/>
        <v>PEXP432WHI</v>
      </c>
      <c r="B6343" s="1165">
        <f>IFERROR(INDEX('PE Holds'!$B$15:$AF$554,MATCH(C6343,'PE Holds'!$B$15:$B$552,FALSE),MATCH(D6343,'PE Holds'!$B$15:$AF$15,FALSE)),0)</f>
        <v>0</v>
      </c>
      <c r="C6343" s="1165" t="s">
        <v>28273</v>
      </c>
      <c r="D6343" s="1166" t="s">
        <v>28239</v>
      </c>
      <c r="E6343" s="1165" t="s">
        <v>27838</v>
      </c>
      <c r="F6343" s="1165" t="s">
        <v>27824</v>
      </c>
      <c r="G6343" s="1170" t="s">
        <v>28040</v>
      </c>
    </row>
    <row r="6344" spans="1:7" ht="15" customHeight="1">
      <c r="A6344" s="1165" t="str">
        <f t="shared" si="616"/>
        <v>PEXP432YEL</v>
      </c>
      <c r="B6344" s="1165">
        <f>IFERROR(INDEX('PE Holds'!$B$15:$AF$554,MATCH(C6344,'PE Holds'!$B$15:$B$552,FALSE),MATCH(D6344,'PE Holds'!$B$15:$AF$15,FALSE)),0)</f>
        <v>0</v>
      </c>
      <c r="C6344" s="1165" t="str">
        <f>+C6343</f>
        <v>PEXP432</v>
      </c>
      <c r="D6344" s="988" t="str">
        <f>'PE Holds'!$M$15</f>
        <v>Yellow 
RAL 1026</v>
      </c>
      <c r="E6344" s="1165" t="s">
        <v>27823</v>
      </c>
      <c r="F6344" s="1165" t="s">
        <v>27824</v>
      </c>
      <c r="G6344" s="1170" t="s">
        <v>28040</v>
      </c>
    </row>
    <row r="6345" spans="1:7" ht="15" customHeight="1">
      <c r="A6345" s="1165" t="str">
        <f t="shared" si="616"/>
        <v>PEXP432GRE</v>
      </c>
      <c r="B6345" s="1165">
        <f>IFERROR(INDEX('PE Holds'!$B$15:$AF$554,MATCH(C6345,'PE Holds'!$B$15:$B$552,FALSE),MATCH(D6345,'PE Holds'!$B$15:$AF$15,FALSE)),0)</f>
        <v>0</v>
      </c>
      <c r="C6345" s="1165" t="str">
        <f t="shared" ref="C6345:C6356" si="621">+C6344</f>
        <v>PEXP432</v>
      </c>
      <c r="D6345" s="988" t="str">
        <f>'PE Holds'!$N$15</f>
        <v>Green 
RAL 6002</v>
      </c>
      <c r="E6345" s="1165" t="s">
        <v>27837</v>
      </c>
      <c r="F6345" s="1165" t="s">
        <v>27824</v>
      </c>
      <c r="G6345" s="1170" t="s">
        <v>28040</v>
      </c>
    </row>
    <row r="6346" spans="1:7" ht="15" customHeight="1">
      <c r="A6346" s="1165" t="str">
        <f t="shared" si="616"/>
        <v>PEXP432RED</v>
      </c>
      <c r="B6346" s="1165">
        <f>IFERROR(INDEX('PE Holds'!$B$15:$AF$554,MATCH(C6346,'PE Holds'!$B$15:$B$552,FALSE),MATCH(D6346,'PE Holds'!$B$15:$AF$15,FALSE)),0)</f>
        <v>0</v>
      </c>
      <c r="C6346" s="1165" t="str">
        <f t="shared" si="621"/>
        <v>PEXP432</v>
      </c>
      <c r="D6346" s="988" t="str">
        <f>'PE Holds'!$O$15</f>
        <v>Red 
RAL 3020</v>
      </c>
      <c r="E6346" s="1165" t="s">
        <v>27826</v>
      </c>
      <c r="F6346" s="1165" t="s">
        <v>27824</v>
      </c>
      <c r="G6346" s="1170" t="s">
        <v>28040</v>
      </c>
    </row>
    <row r="6347" spans="1:7" ht="15" customHeight="1">
      <c r="A6347" s="1165" t="str">
        <f t="shared" si="616"/>
        <v>PEXP432BLU</v>
      </c>
      <c r="B6347" s="1165">
        <f>IFERROR(INDEX('PE Holds'!$B$15:$AF$554,MATCH(C6347,'PE Holds'!$B$15:$B$552,FALSE),MATCH(D6347,'PE Holds'!$B$15:$AF$15,FALSE)),0)</f>
        <v>0</v>
      </c>
      <c r="C6347" s="1165" t="str">
        <f t="shared" si="621"/>
        <v>PEXP432</v>
      </c>
      <c r="D6347" s="988" t="str">
        <f>'PE Holds'!$P$15</f>
        <v>Blue 
RAL 5015</v>
      </c>
      <c r="E6347" s="1165" t="s">
        <v>27827</v>
      </c>
      <c r="F6347" s="1165" t="s">
        <v>27824</v>
      </c>
      <c r="G6347" s="1170" t="s">
        <v>28040</v>
      </c>
    </row>
    <row r="6348" spans="1:7" ht="15" customHeight="1">
      <c r="A6348" s="1165" t="str">
        <f t="shared" ref="A6348:A6411" si="622">CONCATENATE(C6348,E6348)</f>
        <v>PEXP432GRY</v>
      </c>
      <c r="B6348" s="1165">
        <f>IFERROR(INDEX('PE Holds'!$B$15:$AF$554,MATCH(C6348,'PE Holds'!$B$15:$B$552,FALSE),MATCH(D6348,'PE Holds'!$B$15:$AF$15,FALSE)),0)</f>
        <v>0</v>
      </c>
      <c r="C6348" s="1165" t="str">
        <f t="shared" si="621"/>
        <v>PEXP432</v>
      </c>
      <c r="D6348" s="988" t="str">
        <f>'PE Holds'!$Q$15</f>
        <v>Grey 
RAL 7001</v>
      </c>
      <c r="E6348" s="1165" t="s">
        <v>27828</v>
      </c>
      <c r="F6348" s="1165" t="s">
        <v>27824</v>
      </c>
      <c r="G6348" s="1170" t="s">
        <v>28040</v>
      </c>
    </row>
    <row r="6349" spans="1:7" ht="15" customHeight="1">
      <c r="A6349" s="1165" t="str">
        <f t="shared" si="622"/>
        <v>PEXP432BLK</v>
      </c>
      <c r="B6349" s="1165">
        <f>IFERROR(INDEX('PE Holds'!$B$15:$AF$554,MATCH(C6349,'PE Holds'!$B$15:$B$552,FALSE),MATCH(D6349,'PE Holds'!$B$15:$AF$15,FALSE)),0)</f>
        <v>0</v>
      </c>
      <c r="C6349" s="1165" t="str">
        <f t="shared" si="621"/>
        <v>PEXP432</v>
      </c>
      <c r="D6349" s="988" t="str">
        <f>'PE Holds'!$R$15</f>
        <v>Black 
RAL 9005</v>
      </c>
      <c r="E6349" s="1165" t="s">
        <v>27829</v>
      </c>
      <c r="F6349" s="1165" t="s">
        <v>27824</v>
      </c>
      <c r="G6349" s="1170" t="s">
        <v>28040</v>
      </c>
    </row>
    <row r="6350" spans="1:7" ht="15" customHeight="1">
      <c r="A6350" s="1165" t="str">
        <f t="shared" si="622"/>
        <v>PEXP432FLO</v>
      </c>
      <c r="B6350" s="1165">
        <f>IFERROR(INDEX('PE Holds'!$B$15:$AF$554,MATCH(C6350,'PE Holds'!$B$15:$B$552,FALSE),MATCH(D6350,'PE Holds'!$B$15:$AF$15,FALSE)),0)</f>
        <v>0</v>
      </c>
      <c r="C6350" s="1165" t="str">
        <f t="shared" si="621"/>
        <v>PEXP432</v>
      </c>
      <c r="D6350" s="988" t="str">
        <f>'PE Holds'!$S$15</f>
        <v>Fluo 
Orange</v>
      </c>
      <c r="E6350" s="1165" t="s">
        <v>27830</v>
      </c>
      <c r="F6350" s="1165" t="s">
        <v>27824</v>
      </c>
      <c r="G6350" s="1170" t="s">
        <v>28040</v>
      </c>
    </row>
    <row r="6351" spans="1:7" ht="15" customHeight="1">
      <c r="A6351" s="1165" t="str">
        <f t="shared" si="622"/>
        <v>PEXP432FLG</v>
      </c>
      <c r="B6351" s="1165">
        <f>IFERROR(INDEX('PE Holds'!$B$15:$AF$554,MATCH(C6351,'PE Holds'!$B$15:$B$552,FALSE),MATCH(D6351,'PE Holds'!$B$15:$AF$15,FALSE)),0)</f>
        <v>0</v>
      </c>
      <c r="C6351" s="1165" t="str">
        <f t="shared" si="621"/>
        <v>PEXP432</v>
      </c>
      <c r="D6351" s="988" t="str">
        <f>'PE Holds'!$T$15</f>
        <v>Fluo 
Green</v>
      </c>
      <c r="E6351" s="1165" t="s">
        <v>27831</v>
      </c>
      <c r="F6351" s="1165" t="s">
        <v>27824</v>
      </c>
      <c r="G6351" s="1170" t="s">
        <v>28040</v>
      </c>
    </row>
    <row r="6352" spans="1:7" ht="15" customHeight="1">
      <c r="A6352" s="1165" t="str">
        <f t="shared" si="622"/>
        <v>PEXP432FLP</v>
      </c>
      <c r="B6352" s="1165">
        <f>IFERROR(INDEX('PE Holds'!$B$15:$AF$554,MATCH(C6352,'PE Holds'!$B$15:$B$552,FALSE),MATCH(D6352,'PE Holds'!$B$15:$AF$15,FALSE)),0)</f>
        <v>0</v>
      </c>
      <c r="C6352" s="1165" t="str">
        <f t="shared" si="621"/>
        <v>PEXP432</v>
      </c>
      <c r="D6352" s="988" t="str">
        <f>'PE Holds'!$U$15</f>
        <v>Fluo 
Pink</v>
      </c>
      <c r="E6352" s="1165" t="s">
        <v>27832</v>
      </c>
      <c r="F6352" s="1165" t="s">
        <v>27824</v>
      </c>
      <c r="G6352" s="1170" t="s">
        <v>28040</v>
      </c>
    </row>
    <row r="6353" spans="1:7" ht="15" customHeight="1">
      <c r="A6353" s="1165" t="str">
        <f t="shared" si="622"/>
        <v>PEXP432FLY</v>
      </c>
      <c r="B6353" s="1165">
        <f>IFERROR(INDEX('PE Holds'!$B$15:$AF$554,MATCH(C6353,'PE Holds'!$B$15:$B$552,FALSE),MATCH(D6353,'PE Holds'!$B$15:$AF$15,FALSE)),0)</f>
        <v>0</v>
      </c>
      <c r="C6353" s="1165" t="str">
        <f t="shared" si="621"/>
        <v>PEXP432</v>
      </c>
      <c r="D6353" s="988" t="str">
        <f>'PE Holds'!$V$15</f>
        <v>Fluo 
Yellow</v>
      </c>
      <c r="E6353" s="1165" t="s">
        <v>28041</v>
      </c>
      <c r="F6353" s="1165" t="s">
        <v>27824</v>
      </c>
      <c r="G6353" s="1170" t="s">
        <v>28040</v>
      </c>
    </row>
    <row r="6354" spans="1:7" ht="15" customHeight="1">
      <c r="A6354" s="1165" t="str">
        <f t="shared" si="622"/>
        <v>PEXP432VIO</v>
      </c>
      <c r="B6354" s="1165">
        <f>IFERROR(INDEX('PE Holds'!$B$15:$AF$554,MATCH(C6354,'PE Holds'!$B$15:$B$552,FALSE),MATCH(D6354,'PE Holds'!$B$15:$AF$15,FALSE)),0)</f>
        <v>0</v>
      </c>
      <c r="C6354" s="1165" t="str">
        <f t="shared" si="621"/>
        <v>PEXP432</v>
      </c>
      <c r="D6354" s="988" t="str">
        <f>'PE Holds'!$W$15</f>
        <v>Violet 
RAL 4008</v>
      </c>
      <c r="E6354" s="1165" t="s">
        <v>27833</v>
      </c>
      <c r="F6354" s="1165" t="s">
        <v>27824</v>
      </c>
      <c r="G6354" s="1170" t="s">
        <v>28040</v>
      </c>
    </row>
    <row r="6355" spans="1:7" ht="15" customHeight="1">
      <c r="A6355" s="1165" t="str">
        <f t="shared" si="622"/>
        <v>PEXP432MIN</v>
      </c>
      <c r="B6355" s="1165">
        <f>IFERROR(INDEX('PE Holds'!$B$15:$AF$554,MATCH(C6355,'PE Holds'!$B$15:$B$552,FALSE),MATCH(D6355,'PE Holds'!$B$15:$AF$15,FALSE)),0)</f>
        <v>0</v>
      </c>
      <c r="C6355" s="1165" t="str">
        <f t="shared" si="621"/>
        <v>PEXP432</v>
      </c>
      <c r="D6355" s="988" t="str">
        <f>'PE Holds'!$X$15</f>
        <v>Mint 
RAL 6027</v>
      </c>
      <c r="E6355" s="1165" t="s">
        <v>27834</v>
      </c>
      <c r="F6355" s="1165" t="s">
        <v>27824</v>
      </c>
      <c r="G6355" s="1170" t="s">
        <v>28040</v>
      </c>
    </row>
    <row r="6356" spans="1:7" ht="15" customHeight="1">
      <c r="A6356" s="1165" t="str">
        <f t="shared" si="622"/>
        <v>PEXP432ORA</v>
      </c>
      <c r="B6356" s="1165">
        <f>IFERROR(INDEX('PE Holds'!$B$15:$AF$554,MATCH(C6356,'PE Holds'!$B$15:$B$552,FALSE),MATCH(D6356,'PE Holds'!$B$15:$AF$15,FALSE)),0)</f>
        <v>0</v>
      </c>
      <c r="C6356" s="1165" t="str">
        <f t="shared" si="621"/>
        <v>PEXP432</v>
      </c>
      <c r="D6356" s="988" t="str">
        <f>'PE Holds'!$Y$15</f>
        <v>Pure Orange</v>
      </c>
      <c r="E6356" s="1165" t="s">
        <v>27836</v>
      </c>
      <c r="F6356" s="1165" t="s">
        <v>27824</v>
      </c>
      <c r="G6356" s="1170" t="s">
        <v>28040</v>
      </c>
    </row>
    <row r="6357" spans="1:7" ht="15" customHeight="1">
      <c r="A6357" s="1165" t="str">
        <f t="shared" si="622"/>
        <v>PEXP433WHI</v>
      </c>
      <c r="B6357" s="1165">
        <f>IFERROR(INDEX('PE Holds'!$B$15:$AF$554,MATCH(C6357,'PE Holds'!$B$15:$B$552,FALSE),MATCH(D6357,'PE Holds'!$B$15:$AF$15,FALSE)),0)</f>
        <v>0</v>
      </c>
      <c r="C6357" s="1165" t="s">
        <v>28274</v>
      </c>
      <c r="D6357" s="1166" t="s">
        <v>28239</v>
      </c>
      <c r="E6357" s="1165" t="s">
        <v>27838</v>
      </c>
      <c r="F6357" s="1165" t="s">
        <v>27824</v>
      </c>
      <c r="G6357" s="1170" t="s">
        <v>28040</v>
      </c>
    </row>
    <row r="6358" spans="1:7" ht="15" customHeight="1">
      <c r="A6358" s="1165" t="str">
        <f t="shared" si="622"/>
        <v>PEXP433YEL</v>
      </c>
      <c r="B6358" s="1165">
        <f>IFERROR(INDEX('PE Holds'!$B$15:$AF$554,MATCH(C6358,'PE Holds'!$B$15:$B$552,FALSE),MATCH(D6358,'PE Holds'!$B$15:$AF$15,FALSE)),0)</f>
        <v>0</v>
      </c>
      <c r="C6358" s="1165" t="str">
        <f>+C6357</f>
        <v>PEXP433</v>
      </c>
      <c r="D6358" s="988" t="str">
        <f>'PE Holds'!$M$15</f>
        <v>Yellow 
RAL 1026</v>
      </c>
      <c r="E6358" s="1165" t="s">
        <v>27823</v>
      </c>
      <c r="F6358" s="1165" t="s">
        <v>27824</v>
      </c>
      <c r="G6358" s="1170" t="s">
        <v>28040</v>
      </c>
    </row>
    <row r="6359" spans="1:7" ht="15" customHeight="1">
      <c r="A6359" s="1165" t="str">
        <f t="shared" si="622"/>
        <v>PEXP433GRE</v>
      </c>
      <c r="B6359" s="1165">
        <f>IFERROR(INDEX('PE Holds'!$B$15:$AF$554,MATCH(C6359,'PE Holds'!$B$15:$B$552,FALSE),MATCH(D6359,'PE Holds'!$B$15:$AF$15,FALSE)),0)</f>
        <v>0</v>
      </c>
      <c r="C6359" s="1165" t="str">
        <f t="shared" ref="C6359:C6370" si="623">+C6358</f>
        <v>PEXP433</v>
      </c>
      <c r="D6359" s="988" t="str">
        <f>'PE Holds'!$N$15</f>
        <v>Green 
RAL 6002</v>
      </c>
      <c r="E6359" s="1165" t="s">
        <v>27837</v>
      </c>
      <c r="F6359" s="1165" t="s">
        <v>27824</v>
      </c>
      <c r="G6359" s="1170" t="s">
        <v>28040</v>
      </c>
    </row>
    <row r="6360" spans="1:7" ht="15" customHeight="1">
      <c r="A6360" s="1165" t="str">
        <f t="shared" si="622"/>
        <v>PEXP433RED</v>
      </c>
      <c r="B6360" s="1165">
        <f>IFERROR(INDEX('PE Holds'!$B$15:$AF$554,MATCH(C6360,'PE Holds'!$B$15:$B$552,FALSE),MATCH(D6360,'PE Holds'!$B$15:$AF$15,FALSE)),0)</f>
        <v>0</v>
      </c>
      <c r="C6360" s="1165" t="str">
        <f t="shared" si="623"/>
        <v>PEXP433</v>
      </c>
      <c r="D6360" s="988" t="str">
        <f>'PE Holds'!$O$15</f>
        <v>Red 
RAL 3020</v>
      </c>
      <c r="E6360" s="1165" t="s">
        <v>27826</v>
      </c>
      <c r="F6360" s="1165" t="s">
        <v>27824</v>
      </c>
      <c r="G6360" s="1170" t="s">
        <v>28040</v>
      </c>
    </row>
    <row r="6361" spans="1:7" ht="15" customHeight="1">
      <c r="A6361" s="1165" t="str">
        <f t="shared" si="622"/>
        <v>PEXP433BLU</v>
      </c>
      <c r="B6361" s="1165">
        <f>IFERROR(INDEX('PE Holds'!$B$15:$AF$554,MATCH(C6361,'PE Holds'!$B$15:$B$552,FALSE),MATCH(D6361,'PE Holds'!$B$15:$AF$15,FALSE)),0)</f>
        <v>0</v>
      </c>
      <c r="C6361" s="1165" t="str">
        <f t="shared" si="623"/>
        <v>PEXP433</v>
      </c>
      <c r="D6361" s="988" t="str">
        <f>'PE Holds'!$P$15</f>
        <v>Blue 
RAL 5015</v>
      </c>
      <c r="E6361" s="1165" t="s">
        <v>27827</v>
      </c>
      <c r="F6361" s="1165" t="s">
        <v>27824</v>
      </c>
      <c r="G6361" s="1170" t="s">
        <v>28040</v>
      </c>
    </row>
    <row r="6362" spans="1:7" ht="15" customHeight="1">
      <c r="A6362" s="1165" t="str">
        <f t="shared" si="622"/>
        <v>PEXP433GRY</v>
      </c>
      <c r="B6362" s="1165">
        <f>IFERROR(INDEX('PE Holds'!$B$15:$AF$554,MATCH(C6362,'PE Holds'!$B$15:$B$552,FALSE),MATCH(D6362,'PE Holds'!$B$15:$AF$15,FALSE)),0)</f>
        <v>0</v>
      </c>
      <c r="C6362" s="1165" t="str">
        <f t="shared" si="623"/>
        <v>PEXP433</v>
      </c>
      <c r="D6362" s="988" t="str">
        <f>'PE Holds'!$Q$15</f>
        <v>Grey 
RAL 7001</v>
      </c>
      <c r="E6362" s="1165" t="s">
        <v>27828</v>
      </c>
      <c r="F6362" s="1165" t="s">
        <v>27824</v>
      </c>
      <c r="G6362" s="1170" t="s">
        <v>28040</v>
      </c>
    </row>
    <row r="6363" spans="1:7" ht="15" customHeight="1">
      <c r="A6363" s="1165" t="str">
        <f t="shared" si="622"/>
        <v>PEXP433BLK</v>
      </c>
      <c r="B6363" s="1165">
        <f>IFERROR(INDEX('PE Holds'!$B$15:$AF$554,MATCH(C6363,'PE Holds'!$B$15:$B$552,FALSE),MATCH(D6363,'PE Holds'!$B$15:$AF$15,FALSE)),0)</f>
        <v>0</v>
      </c>
      <c r="C6363" s="1165" t="str">
        <f t="shared" si="623"/>
        <v>PEXP433</v>
      </c>
      <c r="D6363" s="988" t="str">
        <f>'PE Holds'!$R$15</f>
        <v>Black 
RAL 9005</v>
      </c>
      <c r="E6363" s="1165" t="s">
        <v>27829</v>
      </c>
      <c r="F6363" s="1165" t="s">
        <v>27824</v>
      </c>
      <c r="G6363" s="1170" t="s">
        <v>28040</v>
      </c>
    </row>
    <row r="6364" spans="1:7" ht="15" customHeight="1">
      <c r="A6364" s="1165" t="str">
        <f t="shared" si="622"/>
        <v>PEXP433FLO</v>
      </c>
      <c r="B6364" s="1165">
        <f>IFERROR(INDEX('PE Holds'!$B$15:$AF$554,MATCH(C6364,'PE Holds'!$B$15:$B$552,FALSE),MATCH(D6364,'PE Holds'!$B$15:$AF$15,FALSE)),0)</f>
        <v>0</v>
      </c>
      <c r="C6364" s="1165" t="str">
        <f t="shared" si="623"/>
        <v>PEXP433</v>
      </c>
      <c r="D6364" s="988" t="str">
        <f>'PE Holds'!$S$15</f>
        <v>Fluo 
Orange</v>
      </c>
      <c r="E6364" s="1165" t="s">
        <v>27830</v>
      </c>
      <c r="F6364" s="1165" t="s">
        <v>27824</v>
      </c>
      <c r="G6364" s="1170" t="s">
        <v>28040</v>
      </c>
    </row>
    <row r="6365" spans="1:7" ht="15" customHeight="1">
      <c r="A6365" s="1165" t="str">
        <f t="shared" si="622"/>
        <v>PEXP433FLG</v>
      </c>
      <c r="B6365" s="1165">
        <f>IFERROR(INDEX('PE Holds'!$B$15:$AF$554,MATCH(C6365,'PE Holds'!$B$15:$B$552,FALSE),MATCH(D6365,'PE Holds'!$B$15:$AF$15,FALSE)),0)</f>
        <v>0</v>
      </c>
      <c r="C6365" s="1165" t="str">
        <f t="shared" si="623"/>
        <v>PEXP433</v>
      </c>
      <c r="D6365" s="988" t="str">
        <f>'PE Holds'!$T$15</f>
        <v>Fluo 
Green</v>
      </c>
      <c r="E6365" s="1165" t="s">
        <v>27831</v>
      </c>
      <c r="F6365" s="1165" t="s">
        <v>27824</v>
      </c>
      <c r="G6365" s="1170" t="s">
        <v>28040</v>
      </c>
    </row>
    <row r="6366" spans="1:7" ht="15" customHeight="1">
      <c r="A6366" s="1165" t="str">
        <f t="shared" si="622"/>
        <v>PEXP433FLP</v>
      </c>
      <c r="B6366" s="1165">
        <f>IFERROR(INDEX('PE Holds'!$B$15:$AF$554,MATCH(C6366,'PE Holds'!$B$15:$B$552,FALSE),MATCH(D6366,'PE Holds'!$B$15:$AF$15,FALSE)),0)</f>
        <v>0</v>
      </c>
      <c r="C6366" s="1165" t="str">
        <f t="shared" si="623"/>
        <v>PEXP433</v>
      </c>
      <c r="D6366" s="988" t="str">
        <f>'PE Holds'!$U$15</f>
        <v>Fluo 
Pink</v>
      </c>
      <c r="E6366" s="1165" t="s">
        <v>27832</v>
      </c>
      <c r="F6366" s="1165" t="s">
        <v>27824</v>
      </c>
      <c r="G6366" s="1170" t="s">
        <v>28040</v>
      </c>
    </row>
    <row r="6367" spans="1:7" ht="15" customHeight="1">
      <c r="A6367" s="1165" t="str">
        <f t="shared" si="622"/>
        <v>PEXP433FLY</v>
      </c>
      <c r="B6367" s="1165">
        <f>IFERROR(INDEX('PE Holds'!$B$15:$AF$554,MATCH(C6367,'PE Holds'!$B$15:$B$552,FALSE),MATCH(D6367,'PE Holds'!$B$15:$AF$15,FALSE)),0)</f>
        <v>0</v>
      </c>
      <c r="C6367" s="1165" t="str">
        <f t="shared" si="623"/>
        <v>PEXP433</v>
      </c>
      <c r="D6367" s="988" t="str">
        <f>'PE Holds'!$V$15</f>
        <v>Fluo 
Yellow</v>
      </c>
      <c r="E6367" s="1165" t="s">
        <v>28041</v>
      </c>
      <c r="F6367" s="1165" t="s">
        <v>27824</v>
      </c>
      <c r="G6367" s="1170" t="s">
        <v>28040</v>
      </c>
    </row>
    <row r="6368" spans="1:7" ht="15" customHeight="1">
      <c r="A6368" s="1165" t="str">
        <f t="shared" si="622"/>
        <v>PEXP433VIO</v>
      </c>
      <c r="B6368" s="1165">
        <f>IFERROR(INDEX('PE Holds'!$B$15:$AF$554,MATCH(C6368,'PE Holds'!$B$15:$B$552,FALSE),MATCH(D6368,'PE Holds'!$B$15:$AF$15,FALSE)),0)</f>
        <v>0</v>
      </c>
      <c r="C6368" s="1165" t="str">
        <f t="shared" si="623"/>
        <v>PEXP433</v>
      </c>
      <c r="D6368" s="988" t="str">
        <f>'PE Holds'!$W$15</f>
        <v>Violet 
RAL 4008</v>
      </c>
      <c r="E6368" s="1165" t="s">
        <v>27833</v>
      </c>
      <c r="F6368" s="1165" t="s">
        <v>27824</v>
      </c>
      <c r="G6368" s="1170" t="s">
        <v>28040</v>
      </c>
    </row>
    <row r="6369" spans="1:7" ht="15" customHeight="1">
      <c r="A6369" s="1165" t="str">
        <f t="shared" si="622"/>
        <v>PEXP433MIN</v>
      </c>
      <c r="B6369" s="1165">
        <f>IFERROR(INDEX('PE Holds'!$B$15:$AF$554,MATCH(C6369,'PE Holds'!$B$15:$B$552,FALSE),MATCH(D6369,'PE Holds'!$B$15:$AF$15,FALSE)),0)</f>
        <v>0</v>
      </c>
      <c r="C6369" s="1165" t="str">
        <f t="shared" si="623"/>
        <v>PEXP433</v>
      </c>
      <c r="D6369" s="988" t="str">
        <f>'PE Holds'!$X$15</f>
        <v>Mint 
RAL 6027</v>
      </c>
      <c r="E6369" s="1165" t="s">
        <v>27834</v>
      </c>
      <c r="F6369" s="1165" t="s">
        <v>27824</v>
      </c>
      <c r="G6369" s="1170" t="s">
        <v>28040</v>
      </c>
    </row>
    <row r="6370" spans="1:7" ht="15" customHeight="1">
      <c r="A6370" s="1165" t="str">
        <f t="shared" si="622"/>
        <v>PEXP433ORA</v>
      </c>
      <c r="B6370" s="1165">
        <f>IFERROR(INDEX('PE Holds'!$B$15:$AF$554,MATCH(C6370,'PE Holds'!$B$15:$B$552,FALSE),MATCH(D6370,'PE Holds'!$B$15:$AF$15,FALSE)),0)</f>
        <v>0</v>
      </c>
      <c r="C6370" s="1165" t="str">
        <f t="shared" si="623"/>
        <v>PEXP433</v>
      </c>
      <c r="D6370" s="988" t="str">
        <f>'PE Holds'!$Y$15</f>
        <v>Pure Orange</v>
      </c>
      <c r="E6370" s="1165" t="s">
        <v>27836</v>
      </c>
      <c r="F6370" s="1165" t="s">
        <v>27824</v>
      </c>
      <c r="G6370" s="1170" t="s">
        <v>28040</v>
      </c>
    </row>
    <row r="6371" spans="1:7" ht="15" customHeight="1">
      <c r="A6371" s="1165" t="str">
        <f t="shared" si="622"/>
        <v>PEXP434WHI</v>
      </c>
      <c r="B6371" s="1165">
        <f>IFERROR(INDEX('PE Holds'!$B$15:$AF$554,MATCH(C6371,'PE Holds'!$B$15:$B$552,FALSE),MATCH(D6371,'PE Holds'!$B$15:$AF$15,FALSE)),0)</f>
        <v>0</v>
      </c>
      <c r="C6371" s="1165" t="s">
        <v>28275</v>
      </c>
      <c r="D6371" s="1166" t="s">
        <v>28239</v>
      </c>
      <c r="E6371" s="1165" t="s">
        <v>27838</v>
      </c>
      <c r="F6371" s="1165" t="s">
        <v>27824</v>
      </c>
      <c r="G6371" s="1170" t="s">
        <v>28040</v>
      </c>
    </row>
    <row r="6372" spans="1:7" ht="15" customHeight="1">
      <c r="A6372" s="1165" t="str">
        <f t="shared" si="622"/>
        <v>PEXP434YEL</v>
      </c>
      <c r="B6372" s="1165">
        <f>IFERROR(INDEX('PE Holds'!$B$15:$AF$554,MATCH(C6372,'PE Holds'!$B$15:$B$552,FALSE),MATCH(D6372,'PE Holds'!$B$15:$AF$15,FALSE)),0)</f>
        <v>0</v>
      </c>
      <c r="C6372" s="1165" t="str">
        <f>+C6371</f>
        <v>PEXP434</v>
      </c>
      <c r="D6372" s="988" t="str">
        <f>'PE Holds'!$M$15</f>
        <v>Yellow 
RAL 1026</v>
      </c>
      <c r="E6372" s="1165" t="s">
        <v>27823</v>
      </c>
      <c r="F6372" s="1165" t="s">
        <v>27824</v>
      </c>
      <c r="G6372" s="1170" t="s">
        <v>28040</v>
      </c>
    </row>
    <row r="6373" spans="1:7" ht="15" customHeight="1">
      <c r="A6373" s="1165" t="str">
        <f t="shared" si="622"/>
        <v>PEXP434GRE</v>
      </c>
      <c r="B6373" s="1165">
        <f>IFERROR(INDEX('PE Holds'!$B$15:$AF$554,MATCH(C6373,'PE Holds'!$B$15:$B$552,FALSE),MATCH(D6373,'PE Holds'!$B$15:$AF$15,FALSE)),0)</f>
        <v>0</v>
      </c>
      <c r="C6373" s="1165" t="str">
        <f t="shared" ref="C6373:C6384" si="624">+C6372</f>
        <v>PEXP434</v>
      </c>
      <c r="D6373" s="988" t="str">
        <f>'PE Holds'!$N$15</f>
        <v>Green 
RAL 6002</v>
      </c>
      <c r="E6373" s="1165" t="s">
        <v>27837</v>
      </c>
      <c r="F6373" s="1165" t="s">
        <v>27824</v>
      </c>
      <c r="G6373" s="1170" t="s">
        <v>28040</v>
      </c>
    </row>
    <row r="6374" spans="1:7" ht="15" customHeight="1">
      <c r="A6374" s="1165" t="str">
        <f t="shared" si="622"/>
        <v>PEXP434RED</v>
      </c>
      <c r="B6374" s="1165">
        <f>IFERROR(INDEX('PE Holds'!$B$15:$AF$554,MATCH(C6374,'PE Holds'!$B$15:$B$552,FALSE),MATCH(D6374,'PE Holds'!$B$15:$AF$15,FALSE)),0)</f>
        <v>0</v>
      </c>
      <c r="C6374" s="1165" t="str">
        <f t="shared" si="624"/>
        <v>PEXP434</v>
      </c>
      <c r="D6374" s="988" t="str">
        <f>'PE Holds'!$O$15</f>
        <v>Red 
RAL 3020</v>
      </c>
      <c r="E6374" s="1165" t="s">
        <v>27826</v>
      </c>
      <c r="F6374" s="1165" t="s">
        <v>27824</v>
      </c>
      <c r="G6374" s="1170" t="s">
        <v>28040</v>
      </c>
    </row>
    <row r="6375" spans="1:7" ht="15" customHeight="1">
      <c r="A6375" s="1165" t="str">
        <f t="shared" si="622"/>
        <v>PEXP434BLU</v>
      </c>
      <c r="B6375" s="1165">
        <f>IFERROR(INDEX('PE Holds'!$B$15:$AF$554,MATCH(C6375,'PE Holds'!$B$15:$B$552,FALSE),MATCH(D6375,'PE Holds'!$B$15:$AF$15,FALSE)),0)</f>
        <v>0</v>
      </c>
      <c r="C6375" s="1165" t="str">
        <f t="shared" si="624"/>
        <v>PEXP434</v>
      </c>
      <c r="D6375" s="988" t="str">
        <f>'PE Holds'!$P$15</f>
        <v>Blue 
RAL 5015</v>
      </c>
      <c r="E6375" s="1165" t="s">
        <v>27827</v>
      </c>
      <c r="F6375" s="1165" t="s">
        <v>27824</v>
      </c>
      <c r="G6375" s="1170" t="s">
        <v>28040</v>
      </c>
    </row>
    <row r="6376" spans="1:7" ht="15" customHeight="1">
      <c r="A6376" s="1165" t="str">
        <f t="shared" si="622"/>
        <v>PEXP434GRY</v>
      </c>
      <c r="B6376" s="1165">
        <f>IFERROR(INDEX('PE Holds'!$B$15:$AF$554,MATCH(C6376,'PE Holds'!$B$15:$B$552,FALSE),MATCH(D6376,'PE Holds'!$B$15:$AF$15,FALSE)),0)</f>
        <v>0</v>
      </c>
      <c r="C6376" s="1165" t="str">
        <f t="shared" si="624"/>
        <v>PEXP434</v>
      </c>
      <c r="D6376" s="988" t="str">
        <f>'PE Holds'!$Q$15</f>
        <v>Grey 
RAL 7001</v>
      </c>
      <c r="E6376" s="1165" t="s">
        <v>27828</v>
      </c>
      <c r="F6376" s="1165" t="s">
        <v>27824</v>
      </c>
      <c r="G6376" s="1170" t="s">
        <v>28040</v>
      </c>
    </row>
    <row r="6377" spans="1:7" ht="15" customHeight="1">
      <c r="A6377" s="1165" t="str">
        <f t="shared" si="622"/>
        <v>PEXP434BLK</v>
      </c>
      <c r="B6377" s="1165">
        <f>IFERROR(INDEX('PE Holds'!$B$15:$AF$554,MATCH(C6377,'PE Holds'!$B$15:$B$552,FALSE),MATCH(D6377,'PE Holds'!$B$15:$AF$15,FALSE)),0)</f>
        <v>0</v>
      </c>
      <c r="C6377" s="1165" t="str">
        <f t="shared" si="624"/>
        <v>PEXP434</v>
      </c>
      <c r="D6377" s="988" t="str">
        <f>'PE Holds'!$R$15</f>
        <v>Black 
RAL 9005</v>
      </c>
      <c r="E6377" s="1165" t="s">
        <v>27829</v>
      </c>
      <c r="F6377" s="1165" t="s">
        <v>27824</v>
      </c>
      <c r="G6377" s="1170" t="s">
        <v>28040</v>
      </c>
    </row>
    <row r="6378" spans="1:7" ht="15" customHeight="1">
      <c r="A6378" s="1165" t="str">
        <f t="shared" si="622"/>
        <v>PEXP434FLO</v>
      </c>
      <c r="B6378" s="1165">
        <f>IFERROR(INDEX('PE Holds'!$B$15:$AF$554,MATCH(C6378,'PE Holds'!$B$15:$B$552,FALSE),MATCH(D6378,'PE Holds'!$B$15:$AF$15,FALSE)),0)</f>
        <v>0</v>
      </c>
      <c r="C6378" s="1165" t="str">
        <f t="shared" si="624"/>
        <v>PEXP434</v>
      </c>
      <c r="D6378" s="988" t="str">
        <f>'PE Holds'!$S$15</f>
        <v>Fluo 
Orange</v>
      </c>
      <c r="E6378" s="1165" t="s">
        <v>27830</v>
      </c>
      <c r="F6378" s="1165" t="s">
        <v>27824</v>
      </c>
      <c r="G6378" s="1170" t="s">
        <v>28040</v>
      </c>
    </row>
    <row r="6379" spans="1:7" ht="15" customHeight="1">
      <c r="A6379" s="1165" t="str">
        <f t="shared" si="622"/>
        <v>PEXP434FLG</v>
      </c>
      <c r="B6379" s="1165">
        <f>IFERROR(INDEX('PE Holds'!$B$15:$AF$554,MATCH(C6379,'PE Holds'!$B$15:$B$552,FALSE),MATCH(D6379,'PE Holds'!$B$15:$AF$15,FALSE)),0)</f>
        <v>0</v>
      </c>
      <c r="C6379" s="1165" t="str">
        <f t="shared" si="624"/>
        <v>PEXP434</v>
      </c>
      <c r="D6379" s="988" t="str">
        <f>'PE Holds'!$T$15</f>
        <v>Fluo 
Green</v>
      </c>
      <c r="E6379" s="1165" t="s">
        <v>27831</v>
      </c>
      <c r="F6379" s="1165" t="s">
        <v>27824</v>
      </c>
      <c r="G6379" s="1170" t="s">
        <v>28040</v>
      </c>
    </row>
    <row r="6380" spans="1:7" ht="15" customHeight="1">
      <c r="A6380" s="1165" t="str">
        <f t="shared" si="622"/>
        <v>PEXP434FLP</v>
      </c>
      <c r="B6380" s="1165">
        <f>IFERROR(INDEX('PE Holds'!$B$15:$AF$554,MATCH(C6380,'PE Holds'!$B$15:$B$552,FALSE),MATCH(D6380,'PE Holds'!$B$15:$AF$15,FALSE)),0)</f>
        <v>0</v>
      </c>
      <c r="C6380" s="1165" t="str">
        <f t="shared" si="624"/>
        <v>PEXP434</v>
      </c>
      <c r="D6380" s="988" t="str">
        <f>'PE Holds'!$U$15</f>
        <v>Fluo 
Pink</v>
      </c>
      <c r="E6380" s="1165" t="s">
        <v>27832</v>
      </c>
      <c r="F6380" s="1165" t="s">
        <v>27824</v>
      </c>
      <c r="G6380" s="1170" t="s">
        <v>28040</v>
      </c>
    </row>
    <row r="6381" spans="1:7" ht="15" customHeight="1">
      <c r="A6381" s="1165" t="str">
        <f t="shared" si="622"/>
        <v>PEXP434FLY</v>
      </c>
      <c r="B6381" s="1165">
        <f>IFERROR(INDEX('PE Holds'!$B$15:$AF$554,MATCH(C6381,'PE Holds'!$B$15:$B$552,FALSE),MATCH(D6381,'PE Holds'!$B$15:$AF$15,FALSE)),0)</f>
        <v>0</v>
      </c>
      <c r="C6381" s="1165" t="str">
        <f t="shared" si="624"/>
        <v>PEXP434</v>
      </c>
      <c r="D6381" s="988" t="str">
        <f>'PE Holds'!$V$15</f>
        <v>Fluo 
Yellow</v>
      </c>
      <c r="E6381" s="1165" t="s">
        <v>28041</v>
      </c>
      <c r="F6381" s="1165" t="s">
        <v>27824</v>
      </c>
      <c r="G6381" s="1170" t="s">
        <v>28040</v>
      </c>
    </row>
    <row r="6382" spans="1:7" ht="15" customHeight="1">
      <c r="A6382" s="1165" t="str">
        <f t="shared" si="622"/>
        <v>PEXP434VIO</v>
      </c>
      <c r="B6382" s="1165">
        <f>IFERROR(INDEX('PE Holds'!$B$15:$AF$554,MATCH(C6382,'PE Holds'!$B$15:$B$552,FALSE),MATCH(D6382,'PE Holds'!$B$15:$AF$15,FALSE)),0)</f>
        <v>0</v>
      </c>
      <c r="C6382" s="1165" t="str">
        <f t="shared" si="624"/>
        <v>PEXP434</v>
      </c>
      <c r="D6382" s="988" t="str">
        <f>'PE Holds'!$W$15</f>
        <v>Violet 
RAL 4008</v>
      </c>
      <c r="E6382" s="1165" t="s">
        <v>27833</v>
      </c>
      <c r="F6382" s="1165" t="s">
        <v>27824</v>
      </c>
      <c r="G6382" s="1170" t="s">
        <v>28040</v>
      </c>
    </row>
    <row r="6383" spans="1:7" ht="15" customHeight="1">
      <c r="A6383" s="1165" t="str">
        <f t="shared" si="622"/>
        <v>PEXP434MIN</v>
      </c>
      <c r="B6383" s="1165">
        <f>IFERROR(INDEX('PE Holds'!$B$15:$AF$554,MATCH(C6383,'PE Holds'!$B$15:$B$552,FALSE),MATCH(D6383,'PE Holds'!$B$15:$AF$15,FALSE)),0)</f>
        <v>0</v>
      </c>
      <c r="C6383" s="1165" t="str">
        <f t="shared" si="624"/>
        <v>PEXP434</v>
      </c>
      <c r="D6383" s="988" t="str">
        <f>'PE Holds'!$X$15</f>
        <v>Mint 
RAL 6027</v>
      </c>
      <c r="E6383" s="1165" t="s">
        <v>27834</v>
      </c>
      <c r="F6383" s="1165" t="s">
        <v>27824</v>
      </c>
      <c r="G6383" s="1170" t="s">
        <v>28040</v>
      </c>
    </row>
    <row r="6384" spans="1:7" ht="15" customHeight="1">
      <c r="A6384" s="1165" t="str">
        <f t="shared" si="622"/>
        <v>PEXP434ORA</v>
      </c>
      <c r="B6384" s="1165">
        <f>IFERROR(INDEX('PE Holds'!$B$15:$AF$554,MATCH(C6384,'PE Holds'!$B$15:$B$552,FALSE),MATCH(D6384,'PE Holds'!$B$15:$AF$15,FALSE)),0)</f>
        <v>0</v>
      </c>
      <c r="C6384" s="1165" t="str">
        <f t="shared" si="624"/>
        <v>PEXP434</v>
      </c>
      <c r="D6384" s="988" t="str">
        <f>'PE Holds'!$Y$15</f>
        <v>Pure Orange</v>
      </c>
      <c r="E6384" s="1165" t="s">
        <v>27836</v>
      </c>
      <c r="F6384" s="1165" t="s">
        <v>27824</v>
      </c>
      <c r="G6384" s="1170" t="s">
        <v>28040</v>
      </c>
    </row>
    <row r="6385" spans="1:7" ht="15" customHeight="1">
      <c r="A6385" s="1165" t="str">
        <f t="shared" si="622"/>
        <v>PEXP435WHI</v>
      </c>
      <c r="B6385" s="1165">
        <f>IFERROR(INDEX('PE Holds'!$B$15:$AF$554,MATCH(C6385,'PE Holds'!$B$15:$B$552,FALSE),MATCH(D6385,'PE Holds'!$B$15:$AF$15,FALSE)),0)</f>
        <v>0</v>
      </c>
      <c r="C6385" s="1165" t="s">
        <v>28276</v>
      </c>
      <c r="D6385" s="1166" t="s">
        <v>28239</v>
      </c>
      <c r="E6385" s="1165" t="s">
        <v>27838</v>
      </c>
      <c r="F6385" s="1165" t="s">
        <v>27824</v>
      </c>
      <c r="G6385" s="1170" t="s">
        <v>28040</v>
      </c>
    </row>
    <row r="6386" spans="1:7" ht="15" customHeight="1">
      <c r="A6386" s="1165" t="str">
        <f t="shared" si="622"/>
        <v>PEXP435YEL</v>
      </c>
      <c r="B6386" s="1165">
        <f>IFERROR(INDEX('PE Holds'!$B$15:$AF$554,MATCH(C6386,'PE Holds'!$B$15:$B$552,FALSE),MATCH(D6386,'PE Holds'!$B$15:$AF$15,FALSE)),0)</f>
        <v>0</v>
      </c>
      <c r="C6386" s="1165" t="str">
        <f>+C6385</f>
        <v>PEXP435</v>
      </c>
      <c r="D6386" s="988" t="str">
        <f>'PE Holds'!$M$15</f>
        <v>Yellow 
RAL 1026</v>
      </c>
      <c r="E6386" s="1165" t="s">
        <v>27823</v>
      </c>
      <c r="F6386" s="1165" t="s">
        <v>27824</v>
      </c>
      <c r="G6386" s="1170" t="s">
        <v>28040</v>
      </c>
    </row>
    <row r="6387" spans="1:7" ht="15" customHeight="1">
      <c r="A6387" s="1165" t="str">
        <f t="shared" si="622"/>
        <v>PEXP435GRE</v>
      </c>
      <c r="B6387" s="1165">
        <f>IFERROR(INDEX('PE Holds'!$B$15:$AF$554,MATCH(C6387,'PE Holds'!$B$15:$B$552,FALSE),MATCH(D6387,'PE Holds'!$B$15:$AF$15,FALSE)),0)</f>
        <v>0</v>
      </c>
      <c r="C6387" s="1165" t="str">
        <f t="shared" ref="C6387:C6398" si="625">+C6386</f>
        <v>PEXP435</v>
      </c>
      <c r="D6387" s="988" t="str">
        <f>'PE Holds'!$N$15</f>
        <v>Green 
RAL 6002</v>
      </c>
      <c r="E6387" s="1165" t="s">
        <v>27837</v>
      </c>
      <c r="F6387" s="1165" t="s">
        <v>27824</v>
      </c>
      <c r="G6387" s="1170" t="s">
        <v>28040</v>
      </c>
    </row>
    <row r="6388" spans="1:7" ht="15" customHeight="1">
      <c r="A6388" s="1165" t="str">
        <f t="shared" si="622"/>
        <v>PEXP435RED</v>
      </c>
      <c r="B6388" s="1165">
        <f>IFERROR(INDEX('PE Holds'!$B$15:$AF$554,MATCH(C6388,'PE Holds'!$B$15:$B$552,FALSE),MATCH(D6388,'PE Holds'!$B$15:$AF$15,FALSE)),0)</f>
        <v>0</v>
      </c>
      <c r="C6388" s="1165" t="str">
        <f t="shared" si="625"/>
        <v>PEXP435</v>
      </c>
      <c r="D6388" s="988" t="str">
        <f>'PE Holds'!$O$15</f>
        <v>Red 
RAL 3020</v>
      </c>
      <c r="E6388" s="1165" t="s">
        <v>27826</v>
      </c>
      <c r="F6388" s="1165" t="s">
        <v>27824</v>
      </c>
      <c r="G6388" s="1170" t="s">
        <v>28040</v>
      </c>
    </row>
    <row r="6389" spans="1:7" ht="15" customHeight="1">
      <c r="A6389" s="1165" t="str">
        <f t="shared" si="622"/>
        <v>PEXP435BLU</v>
      </c>
      <c r="B6389" s="1165">
        <f>IFERROR(INDEX('PE Holds'!$B$15:$AF$554,MATCH(C6389,'PE Holds'!$B$15:$B$552,FALSE),MATCH(D6389,'PE Holds'!$B$15:$AF$15,FALSE)),0)</f>
        <v>0</v>
      </c>
      <c r="C6389" s="1165" t="str">
        <f t="shared" si="625"/>
        <v>PEXP435</v>
      </c>
      <c r="D6389" s="988" t="str">
        <f>'PE Holds'!$P$15</f>
        <v>Blue 
RAL 5015</v>
      </c>
      <c r="E6389" s="1165" t="s">
        <v>27827</v>
      </c>
      <c r="F6389" s="1165" t="s">
        <v>27824</v>
      </c>
      <c r="G6389" s="1170" t="s">
        <v>28040</v>
      </c>
    </row>
    <row r="6390" spans="1:7" ht="15" customHeight="1">
      <c r="A6390" s="1165" t="str">
        <f t="shared" si="622"/>
        <v>PEXP435GRY</v>
      </c>
      <c r="B6390" s="1165">
        <f>IFERROR(INDEX('PE Holds'!$B$15:$AF$554,MATCH(C6390,'PE Holds'!$B$15:$B$552,FALSE),MATCH(D6390,'PE Holds'!$B$15:$AF$15,FALSE)),0)</f>
        <v>0</v>
      </c>
      <c r="C6390" s="1165" t="str">
        <f t="shared" si="625"/>
        <v>PEXP435</v>
      </c>
      <c r="D6390" s="988" t="str">
        <f>'PE Holds'!$Q$15</f>
        <v>Grey 
RAL 7001</v>
      </c>
      <c r="E6390" s="1165" t="s">
        <v>27828</v>
      </c>
      <c r="F6390" s="1165" t="s">
        <v>27824</v>
      </c>
      <c r="G6390" s="1170" t="s">
        <v>28040</v>
      </c>
    </row>
    <row r="6391" spans="1:7" ht="15" customHeight="1">
      <c r="A6391" s="1165" t="str">
        <f t="shared" si="622"/>
        <v>PEXP435BLK</v>
      </c>
      <c r="B6391" s="1165">
        <f>IFERROR(INDEX('PE Holds'!$B$15:$AF$554,MATCH(C6391,'PE Holds'!$B$15:$B$552,FALSE),MATCH(D6391,'PE Holds'!$B$15:$AF$15,FALSE)),0)</f>
        <v>0</v>
      </c>
      <c r="C6391" s="1165" t="str">
        <f t="shared" si="625"/>
        <v>PEXP435</v>
      </c>
      <c r="D6391" s="988" t="str">
        <f>'PE Holds'!$R$15</f>
        <v>Black 
RAL 9005</v>
      </c>
      <c r="E6391" s="1165" t="s">
        <v>27829</v>
      </c>
      <c r="F6391" s="1165" t="s">
        <v>27824</v>
      </c>
      <c r="G6391" s="1170" t="s">
        <v>28040</v>
      </c>
    </row>
    <row r="6392" spans="1:7" ht="15" customHeight="1">
      <c r="A6392" s="1165" t="str">
        <f t="shared" si="622"/>
        <v>PEXP435FLO</v>
      </c>
      <c r="B6392" s="1165">
        <f>IFERROR(INDEX('PE Holds'!$B$15:$AF$554,MATCH(C6392,'PE Holds'!$B$15:$B$552,FALSE),MATCH(D6392,'PE Holds'!$B$15:$AF$15,FALSE)),0)</f>
        <v>0</v>
      </c>
      <c r="C6392" s="1165" t="str">
        <f t="shared" si="625"/>
        <v>PEXP435</v>
      </c>
      <c r="D6392" s="988" t="str">
        <f>'PE Holds'!$S$15</f>
        <v>Fluo 
Orange</v>
      </c>
      <c r="E6392" s="1165" t="s">
        <v>27830</v>
      </c>
      <c r="F6392" s="1165" t="s">
        <v>27824</v>
      </c>
      <c r="G6392" s="1170" t="s">
        <v>28040</v>
      </c>
    </row>
    <row r="6393" spans="1:7" ht="15" customHeight="1">
      <c r="A6393" s="1165" t="str">
        <f t="shared" si="622"/>
        <v>PEXP435FLG</v>
      </c>
      <c r="B6393" s="1165">
        <f>IFERROR(INDEX('PE Holds'!$B$15:$AF$554,MATCH(C6393,'PE Holds'!$B$15:$B$552,FALSE),MATCH(D6393,'PE Holds'!$B$15:$AF$15,FALSE)),0)</f>
        <v>0</v>
      </c>
      <c r="C6393" s="1165" t="str">
        <f t="shared" si="625"/>
        <v>PEXP435</v>
      </c>
      <c r="D6393" s="988" t="str">
        <f>'PE Holds'!$T$15</f>
        <v>Fluo 
Green</v>
      </c>
      <c r="E6393" s="1165" t="s">
        <v>27831</v>
      </c>
      <c r="F6393" s="1165" t="s">
        <v>27824</v>
      </c>
      <c r="G6393" s="1170" t="s">
        <v>28040</v>
      </c>
    </row>
    <row r="6394" spans="1:7" ht="15" customHeight="1">
      <c r="A6394" s="1165" t="str">
        <f t="shared" si="622"/>
        <v>PEXP435FLP</v>
      </c>
      <c r="B6394" s="1165">
        <f>IFERROR(INDEX('PE Holds'!$B$15:$AF$554,MATCH(C6394,'PE Holds'!$B$15:$B$552,FALSE),MATCH(D6394,'PE Holds'!$B$15:$AF$15,FALSE)),0)</f>
        <v>0</v>
      </c>
      <c r="C6394" s="1165" t="str">
        <f t="shared" si="625"/>
        <v>PEXP435</v>
      </c>
      <c r="D6394" s="988" t="str">
        <f>'PE Holds'!$U$15</f>
        <v>Fluo 
Pink</v>
      </c>
      <c r="E6394" s="1165" t="s">
        <v>27832</v>
      </c>
      <c r="F6394" s="1165" t="s">
        <v>27824</v>
      </c>
      <c r="G6394" s="1170" t="s">
        <v>28040</v>
      </c>
    </row>
    <row r="6395" spans="1:7" ht="15" customHeight="1">
      <c r="A6395" s="1165" t="str">
        <f t="shared" si="622"/>
        <v>PEXP435FLY</v>
      </c>
      <c r="B6395" s="1165">
        <f>IFERROR(INDEX('PE Holds'!$B$15:$AF$554,MATCH(C6395,'PE Holds'!$B$15:$B$552,FALSE),MATCH(D6395,'PE Holds'!$B$15:$AF$15,FALSE)),0)</f>
        <v>0</v>
      </c>
      <c r="C6395" s="1165" t="str">
        <f t="shared" si="625"/>
        <v>PEXP435</v>
      </c>
      <c r="D6395" s="988" t="str">
        <f>'PE Holds'!$V$15</f>
        <v>Fluo 
Yellow</v>
      </c>
      <c r="E6395" s="1165" t="s">
        <v>28041</v>
      </c>
      <c r="F6395" s="1165" t="s">
        <v>27824</v>
      </c>
      <c r="G6395" s="1170" t="s">
        <v>28040</v>
      </c>
    </row>
    <row r="6396" spans="1:7" ht="15" customHeight="1">
      <c r="A6396" s="1165" t="str">
        <f t="shared" si="622"/>
        <v>PEXP435VIO</v>
      </c>
      <c r="B6396" s="1165">
        <f>IFERROR(INDEX('PE Holds'!$B$15:$AF$554,MATCH(C6396,'PE Holds'!$B$15:$B$552,FALSE),MATCH(D6396,'PE Holds'!$B$15:$AF$15,FALSE)),0)</f>
        <v>0</v>
      </c>
      <c r="C6396" s="1165" t="str">
        <f t="shared" si="625"/>
        <v>PEXP435</v>
      </c>
      <c r="D6396" s="988" t="str">
        <f>'PE Holds'!$W$15</f>
        <v>Violet 
RAL 4008</v>
      </c>
      <c r="E6396" s="1165" t="s">
        <v>27833</v>
      </c>
      <c r="F6396" s="1165" t="s">
        <v>27824</v>
      </c>
      <c r="G6396" s="1170" t="s">
        <v>28040</v>
      </c>
    </row>
    <row r="6397" spans="1:7" ht="15" customHeight="1">
      <c r="A6397" s="1165" t="str">
        <f t="shared" si="622"/>
        <v>PEXP435MIN</v>
      </c>
      <c r="B6397" s="1165">
        <f>IFERROR(INDEX('PE Holds'!$B$15:$AF$554,MATCH(C6397,'PE Holds'!$B$15:$B$552,FALSE),MATCH(D6397,'PE Holds'!$B$15:$AF$15,FALSE)),0)</f>
        <v>0</v>
      </c>
      <c r="C6397" s="1165" t="str">
        <f t="shared" si="625"/>
        <v>PEXP435</v>
      </c>
      <c r="D6397" s="988" t="str">
        <f>'PE Holds'!$X$15</f>
        <v>Mint 
RAL 6027</v>
      </c>
      <c r="E6397" s="1165" t="s">
        <v>27834</v>
      </c>
      <c r="F6397" s="1165" t="s">
        <v>27824</v>
      </c>
      <c r="G6397" s="1170" t="s">
        <v>28040</v>
      </c>
    </row>
    <row r="6398" spans="1:7" ht="15" customHeight="1">
      <c r="A6398" s="1165" t="str">
        <f t="shared" si="622"/>
        <v>PEXP435ORA</v>
      </c>
      <c r="B6398" s="1165">
        <f>IFERROR(INDEX('PE Holds'!$B$15:$AF$554,MATCH(C6398,'PE Holds'!$B$15:$B$552,FALSE),MATCH(D6398,'PE Holds'!$B$15:$AF$15,FALSE)),0)</f>
        <v>0</v>
      </c>
      <c r="C6398" s="1165" t="str">
        <f t="shared" si="625"/>
        <v>PEXP435</v>
      </c>
      <c r="D6398" s="988" t="str">
        <f>'PE Holds'!$Y$15</f>
        <v>Pure Orange</v>
      </c>
      <c r="E6398" s="1165" t="s">
        <v>27836</v>
      </c>
      <c r="F6398" s="1165" t="s">
        <v>27824</v>
      </c>
      <c r="G6398" s="1170" t="s">
        <v>28040</v>
      </c>
    </row>
    <row r="6399" spans="1:7" ht="15" customHeight="1">
      <c r="A6399" s="1165" t="str">
        <f t="shared" si="622"/>
        <v>PEXP436WHI</v>
      </c>
      <c r="B6399" s="1165">
        <f>IFERROR(INDEX('PE Holds'!$B$15:$AF$554,MATCH(C6399,'PE Holds'!$B$15:$B$552,FALSE),MATCH(D6399,'PE Holds'!$B$15:$AF$15,FALSE)),0)</f>
        <v>0</v>
      </c>
      <c r="C6399" s="1165" t="s">
        <v>28277</v>
      </c>
      <c r="D6399" s="1166" t="s">
        <v>28239</v>
      </c>
      <c r="E6399" s="1165" t="s">
        <v>27838</v>
      </c>
      <c r="F6399" s="1165" t="s">
        <v>27824</v>
      </c>
      <c r="G6399" s="1170" t="s">
        <v>28040</v>
      </c>
    </row>
    <row r="6400" spans="1:7" ht="15" customHeight="1">
      <c r="A6400" s="1165" t="str">
        <f t="shared" si="622"/>
        <v>PEXP436YEL</v>
      </c>
      <c r="B6400" s="1165">
        <f>IFERROR(INDEX('PE Holds'!$B$15:$AF$554,MATCH(C6400,'PE Holds'!$B$15:$B$552,FALSE),MATCH(D6400,'PE Holds'!$B$15:$AF$15,FALSE)),0)</f>
        <v>0</v>
      </c>
      <c r="C6400" s="1165" t="str">
        <f>+C6399</f>
        <v>PEXP436</v>
      </c>
      <c r="D6400" s="988" t="str">
        <f>'PE Holds'!$M$15</f>
        <v>Yellow 
RAL 1026</v>
      </c>
      <c r="E6400" s="1165" t="s">
        <v>27823</v>
      </c>
      <c r="F6400" s="1165" t="s">
        <v>27824</v>
      </c>
      <c r="G6400" s="1170" t="s">
        <v>28040</v>
      </c>
    </row>
    <row r="6401" spans="1:7" ht="15" customHeight="1">
      <c r="A6401" s="1165" t="str">
        <f t="shared" si="622"/>
        <v>PEXP436GRE</v>
      </c>
      <c r="B6401" s="1165">
        <f>IFERROR(INDEX('PE Holds'!$B$15:$AF$554,MATCH(C6401,'PE Holds'!$B$15:$B$552,FALSE),MATCH(D6401,'PE Holds'!$B$15:$AF$15,FALSE)),0)</f>
        <v>0</v>
      </c>
      <c r="C6401" s="1165" t="str">
        <f t="shared" ref="C6401:C6412" si="626">+C6400</f>
        <v>PEXP436</v>
      </c>
      <c r="D6401" s="988" t="str">
        <f>'PE Holds'!$N$15</f>
        <v>Green 
RAL 6002</v>
      </c>
      <c r="E6401" s="1165" t="s">
        <v>27837</v>
      </c>
      <c r="F6401" s="1165" t="s">
        <v>27824</v>
      </c>
      <c r="G6401" s="1170" t="s">
        <v>28040</v>
      </c>
    </row>
    <row r="6402" spans="1:7" ht="15" customHeight="1">
      <c r="A6402" s="1165" t="str">
        <f t="shared" si="622"/>
        <v>PEXP436RED</v>
      </c>
      <c r="B6402" s="1165">
        <f>IFERROR(INDEX('PE Holds'!$B$15:$AF$554,MATCH(C6402,'PE Holds'!$B$15:$B$552,FALSE),MATCH(D6402,'PE Holds'!$B$15:$AF$15,FALSE)),0)</f>
        <v>0</v>
      </c>
      <c r="C6402" s="1165" t="str">
        <f t="shared" si="626"/>
        <v>PEXP436</v>
      </c>
      <c r="D6402" s="988" t="str">
        <f>'PE Holds'!$O$15</f>
        <v>Red 
RAL 3020</v>
      </c>
      <c r="E6402" s="1165" t="s">
        <v>27826</v>
      </c>
      <c r="F6402" s="1165" t="s">
        <v>27824</v>
      </c>
      <c r="G6402" s="1170" t="s">
        <v>28040</v>
      </c>
    </row>
    <row r="6403" spans="1:7" ht="15" customHeight="1">
      <c r="A6403" s="1165" t="str">
        <f t="shared" si="622"/>
        <v>PEXP436BLU</v>
      </c>
      <c r="B6403" s="1165">
        <f>IFERROR(INDEX('PE Holds'!$B$15:$AF$554,MATCH(C6403,'PE Holds'!$B$15:$B$552,FALSE),MATCH(D6403,'PE Holds'!$B$15:$AF$15,FALSE)),0)</f>
        <v>0</v>
      </c>
      <c r="C6403" s="1165" t="str">
        <f t="shared" si="626"/>
        <v>PEXP436</v>
      </c>
      <c r="D6403" s="988" t="str">
        <f>'PE Holds'!$P$15</f>
        <v>Blue 
RAL 5015</v>
      </c>
      <c r="E6403" s="1165" t="s">
        <v>27827</v>
      </c>
      <c r="F6403" s="1165" t="s">
        <v>27824</v>
      </c>
      <c r="G6403" s="1170" t="s">
        <v>28040</v>
      </c>
    </row>
    <row r="6404" spans="1:7" ht="15" customHeight="1">
      <c r="A6404" s="1165" t="str">
        <f t="shared" si="622"/>
        <v>PEXP436GRY</v>
      </c>
      <c r="B6404" s="1165">
        <f>IFERROR(INDEX('PE Holds'!$B$15:$AF$554,MATCH(C6404,'PE Holds'!$B$15:$B$552,FALSE),MATCH(D6404,'PE Holds'!$B$15:$AF$15,FALSE)),0)</f>
        <v>0</v>
      </c>
      <c r="C6404" s="1165" t="str">
        <f t="shared" si="626"/>
        <v>PEXP436</v>
      </c>
      <c r="D6404" s="988" t="str">
        <f>'PE Holds'!$Q$15</f>
        <v>Grey 
RAL 7001</v>
      </c>
      <c r="E6404" s="1165" t="s">
        <v>27828</v>
      </c>
      <c r="F6404" s="1165" t="s">
        <v>27824</v>
      </c>
      <c r="G6404" s="1170" t="s">
        <v>28040</v>
      </c>
    </row>
    <row r="6405" spans="1:7" ht="15" customHeight="1">
      <c r="A6405" s="1165" t="str">
        <f t="shared" si="622"/>
        <v>PEXP436BLK</v>
      </c>
      <c r="B6405" s="1165">
        <f>IFERROR(INDEX('PE Holds'!$B$15:$AF$554,MATCH(C6405,'PE Holds'!$B$15:$B$552,FALSE),MATCH(D6405,'PE Holds'!$B$15:$AF$15,FALSE)),0)</f>
        <v>0</v>
      </c>
      <c r="C6405" s="1165" t="str">
        <f t="shared" si="626"/>
        <v>PEXP436</v>
      </c>
      <c r="D6405" s="988" t="str">
        <f>'PE Holds'!$R$15</f>
        <v>Black 
RAL 9005</v>
      </c>
      <c r="E6405" s="1165" t="s">
        <v>27829</v>
      </c>
      <c r="F6405" s="1165" t="s">
        <v>27824</v>
      </c>
      <c r="G6405" s="1170" t="s">
        <v>28040</v>
      </c>
    </row>
    <row r="6406" spans="1:7" ht="15" customHeight="1">
      <c r="A6406" s="1165" t="str">
        <f t="shared" si="622"/>
        <v>PEXP436FLO</v>
      </c>
      <c r="B6406" s="1165">
        <f>IFERROR(INDEX('PE Holds'!$B$15:$AF$554,MATCH(C6406,'PE Holds'!$B$15:$B$552,FALSE),MATCH(D6406,'PE Holds'!$B$15:$AF$15,FALSE)),0)</f>
        <v>0</v>
      </c>
      <c r="C6406" s="1165" t="str">
        <f t="shared" si="626"/>
        <v>PEXP436</v>
      </c>
      <c r="D6406" s="988" t="str">
        <f>'PE Holds'!$S$15</f>
        <v>Fluo 
Orange</v>
      </c>
      <c r="E6406" s="1165" t="s">
        <v>27830</v>
      </c>
      <c r="F6406" s="1165" t="s">
        <v>27824</v>
      </c>
      <c r="G6406" s="1170" t="s">
        <v>28040</v>
      </c>
    </row>
    <row r="6407" spans="1:7" ht="15" customHeight="1">
      <c r="A6407" s="1165" t="str">
        <f t="shared" si="622"/>
        <v>PEXP436FLG</v>
      </c>
      <c r="B6407" s="1165">
        <f>IFERROR(INDEX('PE Holds'!$B$15:$AF$554,MATCH(C6407,'PE Holds'!$B$15:$B$552,FALSE),MATCH(D6407,'PE Holds'!$B$15:$AF$15,FALSE)),0)</f>
        <v>0</v>
      </c>
      <c r="C6407" s="1165" t="str">
        <f t="shared" si="626"/>
        <v>PEXP436</v>
      </c>
      <c r="D6407" s="988" t="str">
        <f>'PE Holds'!$T$15</f>
        <v>Fluo 
Green</v>
      </c>
      <c r="E6407" s="1165" t="s">
        <v>27831</v>
      </c>
      <c r="F6407" s="1165" t="s">
        <v>27824</v>
      </c>
      <c r="G6407" s="1170" t="s">
        <v>28040</v>
      </c>
    </row>
    <row r="6408" spans="1:7" ht="15" customHeight="1">
      <c r="A6408" s="1165" t="str">
        <f t="shared" si="622"/>
        <v>PEXP436FLP</v>
      </c>
      <c r="B6408" s="1165">
        <f>IFERROR(INDEX('PE Holds'!$B$15:$AF$554,MATCH(C6408,'PE Holds'!$B$15:$B$552,FALSE),MATCH(D6408,'PE Holds'!$B$15:$AF$15,FALSE)),0)</f>
        <v>0</v>
      </c>
      <c r="C6408" s="1165" t="str">
        <f t="shared" si="626"/>
        <v>PEXP436</v>
      </c>
      <c r="D6408" s="988" t="str">
        <f>'PE Holds'!$U$15</f>
        <v>Fluo 
Pink</v>
      </c>
      <c r="E6408" s="1165" t="s">
        <v>27832</v>
      </c>
      <c r="F6408" s="1165" t="s">
        <v>27824</v>
      </c>
      <c r="G6408" s="1170" t="s">
        <v>28040</v>
      </c>
    </row>
    <row r="6409" spans="1:7" ht="15" customHeight="1">
      <c r="A6409" s="1165" t="str">
        <f t="shared" si="622"/>
        <v>PEXP436FLY</v>
      </c>
      <c r="B6409" s="1165">
        <f>IFERROR(INDEX('PE Holds'!$B$15:$AF$554,MATCH(C6409,'PE Holds'!$B$15:$B$552,FALSE),MATCH(D6409,'PE Holds'!$B$15:$AF$15,FALSE)),0)</f>
        <v>0</v>
      </c>
      <c r="C6409" s="1165" t="str">
        <f t="shared" si="626"/>
        <v>PEXP436</v>
      </c>
      <c r="D6409" s="988" t="str">
        <f>'PE Holds'!$V$15</f>
        <v>Fluo 
Yellow</v>
      </c>
      <c r="E6409" s="1165" t="s">
        <v>28041</v>
      </c>
      <c r="F6409" s="1165" t="s">
        <v>27824</v>
      </c>
      <c r="G6409" s="1170" t="s">
        <v>28040</v>
      </c>
    </row>
    <row r="6410" spans="1:7" ht="15" customHeight="1">
      <c r="A6410" s="1165" t="str">
        <f t="shared" si="622"/>
        <v>PEXP436VIO</v>
      </c>
      <c r="B6410" s="1165">
        <f>IFERROR(INDEX('PE Holds'!$B$15:$AF$554,MATCH(C6410,'PE Holds'!$B$15:$B$552,FALSE),MATCH(D6410,'PE Holds'!$B$15:$AF$15,FALSE)),0)</f>
        <v>0</v>
      </c>
      <c r="C6410" s="1165" t="str">
        <f t="shared" si="626"/>
        <v>PEXP436</v>
      </c>
      <c r="D6410" s="988" t="str">
        <f>'PE Holds'!$W$15</f>
        <v>Violet 
RAL 4008</v>
      </c>
      <c r="E6410" s="1165" t="s">
        <v>27833</v>
      </c>
      <c r="F6410" s="1165" t="s">
        <v>27824</v>
      </c>
      <c r="G6410" s="1170" t="s">
        <v>28040</v>
      </c>
    </row>
    <row r="6411" spans="1:7" ht="15" customHeight="1">
      <c r="A6411" s="1165" t="str">
        <f t="shared" si="622"/>
        <v>PEXP436MIN</v>
      </c>
      <c r="B6411" s="1165">
        <f>IFERROR(INDEX('PE Holds'!$B$15:$AF$554,MATCH(C6411,'PE Holds'!$B$15:$B$552,FALSE),MATCH(D6411,'PE Holds'!$B$15:$AF$15,FALSE)),0)</f>
        <v>0</v>
      </c>
      <c r="C6411" s="1165" t="str">
        <f t="shared" si="626"/>
        <v>PEXP436</v>
      </c>
      <c r="D6411" s="988" t="str">
        <f>'PE Holds'!$X$15</f>
        <v>Mint 
RAL 6027</v>
      </c>
      <c r="E6411" s="1165" t="s">
        <v>27834</v>
      </c>
      <c r="F6411" s="1165" t="s">
        <v>27824</v>
      </c>
      <c r="G6411" s="1170" t="s">
        <v>28040</v>
      </c>
    </row>
    <row r="6412" spans="1:7" ht="15" customHeight="1">
      <c r="A6412" s="1165" t="str">
        <f t="shared" ref="A6412:A6475" si="627">CONCATENATE(C6412,E6412)</f>
        <v>PEXP436ORA</v>
      </c>
      <c r="B6412" s="1165">
        <f>IFERROR(INDEX('PE Holds'!$B$15:$AF$554,MATCH(C6412,'PE Holds'!$B$15:$B$552,FALSE),MATCH(D6412,'PE Holds'!$B$15:$AF$15,FALSE)),0)</f>
        <v>0</v>
      </c>
      <c r="C6412" s="1165" t="str">
        <f t="shared" si="626"/>
        <v>PEXP436</v>
      </c>
      <c r="D6412" s="988" t="str">
        <f>'PE Holds'!$Y$15</f>
        <v>Pure Orange</v>
      </c>
      <c r="E6412" s="1165" t="s">
        <v>27836</v>
      </c>
      <c r="F6412" s="1165" t="s">
        <v>27824</v>
      </c>
      <c r="G6412" s="1170" t="s">
        <v>28040</v>
      </c>
    </row>
    <row r="6413" spans="1:7" ht="15" customHeight="1">
      <c r="A6413" s="1165" t="str">
        <f t="shared" si="627"/>
        <v>PEXP437WHI</v>
      </c>
      <c r="B6413" s="1165">
        <f>IFERROR(INDEX('PE Holds'!$B$15:$AF$554,MATCH(C6413,'PE Holds'!$B$15:$B$552,FALSE),MATCH(D6413,'PE Holds'!$B$15:$AF$15,FALSE)),0)</f>
        <v>0</v>
      </c>
      <c r="C6413" s="1165" t="s">
        <v>28278</v>
      </c>
      <c r="D6413" s="1166" t="s">
        <v>28239</v>
      </c>
      <c r="E6413" s="1165" t="s">
        <v>27838</v>
      </c>
      <c r="F6413" s="1165" t="s">
        <v>27824</v>
      </c>
      <c r="G6413" s="1170" t="s">
        <v>28040</v>
      </c>
    </row>
    <row r="6414" spans="1:7" ht="15" customHeight="1">
      <c r="A6414" s="1165" t="str">
        <f t="shared" si="627"/>
        <v>PEXP437YEL</v>
      </c>
      <c r="B6414" s="1165">
        <f>IFERROR(INDEX('PE Holds'!$B$15:$AF$554,MATCH(C6414,'PE Holds'!$B$15:$B$552,FALSE),MATCH(D6414,'PE Holds'!$B$15:$AF$15,FALSE)),0)</f>
        <v>0</v>
      </c>
      <c r="C6414" s="1165" t="str">
        <f>+C6413</f>
        <v>PEXP437</v>
      </c>
      <c r="D6414" s="988" t="str">
        <f>'PE Holds'!$M$15</f>
        <v>Yellow 
RAL 1026</v>
      </c>
      <c r="E6414" s="1165" t="s">
        <v>27823</v>
      </c>
      <c r="F6414" s="1165" t="s">
        <v>27824</v>
      </c>
      <c r="G6414" s="1170" t="s">
        <v>28040</v>
      </c>
    </row>
    <row r="6415" spans="1:7" ht="15" customHeight="1">
      <c r="A6415" s="1165" t="str">
        <f t="shared" si="627"/>
        <v>PEXP437GRE</v>
      </c>
      <c r="B6415" s="1165">
        <f>IFERROR(INDEX('PE Holds'!$B$15:$AF$554,MATCH(C6415,'PE Holds'!$B$15:$B$552,FALSE),MATCH(D6415,'PE Holds'!$B$15:$AF$15,FALSE)),0)</f>
        <v>0</v>
      </c>
      <c r="C6415" s="1165" t="str">
        <f t="shared" ref="C6415:C6426" si="628">+C6414</f>
        <v>PEXP437</v>
      </c>
      <c r="D6415" s="988" t="str">
        <f>'PE Holds'!$N$15</f>
        <v>Green 
RAL 6002</v>
      </c>
      <c r="E6415" s="1165" t="s">
        <v>27837</v>
      </c>
      <c r="F6415" s="1165" t="s">
        <v>27824</v>
      </c>
      <c r="G6415" s="1170" t="s">
        <v>28040</v>
      </c>
    </row>
    <row r="6416" spans="1:7" ht="15" customHeight="1">
      <c r="A6416" s="1165" t="str">
        <f t="shared" si="627"/>
        <v>PEXP437RED</v>
      </c>
      <c r="B6416" s="1165">
        <f>IFERROR(INDEX('PE Holds'!$B$15:$AF$554,MATCH(C6416,'PE Holds'!$B$15:$B$552,FALSE),MATCH(D6416,'PE Holds'!$B$15:$AF$15,FALSE)),0)</f>
        <v>0</v>
      </c>
      <c r="C6416" s="1165" t="str">
        <f t="shared" si="628"/>
        <v>PEXP437</v>
      </c>
      <c r="D6416" s="988" t="str">
        <f>'PE Holds'!$O$15</f>
        <v>Red 
RAL 3020</v>
      </c>
      <c r="E6416" s="1165" t="s">
        <v>27826</v>
      </c>
      <c r="F6416" s="1165" t="s">
        <v>27824</v>
      </c>
      <c r="G6416" s="1170" t="s">
        <v>28040</v>
      </c>
    </row>
    <row r="6417" spans="1:7" ht="15" customHeight="1">
      <c r="A6417" s="1165" t="str">
        <f t="shared" si="627"/>
        <v>PEXP437BLU</v>
      </c>
      <c r="B6417" s="1165">
        <f>IFERROR(INDEX('PE Holds'!$B$15:$AF$554,MATCH(C6417,'PE Holds'!$B$15:$B$552,FALSE),MATCH(D6417,'PE Holds'!$B$15:$AF$15,FALSE)),0)</f>
        <v>0</v>
      </c>
      <c r="C6417" s="1165" t="str">
        <f t="shared" si="628"/>
        <v>PEXP437</v>
      </c>
      <c r="D6417" s="988" t="str">
        <f>'PE Holds'!$P$15</f>
        <v>Blue 
RAL 5015</v>
      </c>
      <c r="E6417" s="1165" t="s">
        <v>27827</v>
      </c>
      <c r="F6417" s="1165" t="s">
        <v>27824</v>
      </c>
      <c r="G6417" s="1170" t="s">
        <v>28040</v>
      </c>
    </row>
    <row r="6418" spans="1:7" ht="15" customHeight="1">
      <c r="A6418" s="1165" t="str">
        <f t="shared" si="627"/>
        <v>PEXP437GRY</v>
      </c>
      <c r="B6418" s="1165">
        <f>IFERROR(INDEX('PE Holds'!$B$15:$AF$554,MATCH(C6418,'PE Holds'!$B$15:$B$552,FALSE),MATCH(D6418,'PE Holds'!$B$15:$AF$15,FALSE)),0)</f>
        <v>0</v>
      </c>
      <c r="C6418" s="1165" t="str">
        <f t="shared" si="628"/>
        <v>PEXP437</v>
      </c>
      <c r="D6418" s="988" t="str">
        <f>'PE Holds'!$Q$15</f>
        <v>Grey 
RAL 7001</v>
      </c>
      <c r="E6418" s="1165" t="s">
        <v>27828</v>
      </c>
      <c r="F6418" s="1165" t="s">
        <v>27824</v>
      </c>
      <c r="G6418" s="1170" t="s">
        <v>28040</v>
      </c>
    </row>
    <row r="6419" spans="1:7" ht="15" customHeight="1">
      <c r="A6419" s="1165" t="str">
        <f t="shared" si="627"/>
        <v>PEXP437BLK</v>
      </c>
      <c r="B6419" s="1165">
        <f>IFERROR(INDEX('PE Holds'!$B$15:$AF$554,MATCH(C6419,'PE Holds'!$B$15:$B$552,FALSE),MATCH(D6419,'PE Holds'!$B$15:$AF$15,FALSE)),0)</f>
        <v>0</v>
      </c>
      <c r="C6419" s="1165" t="str">
        <f t="shared" si="628"/>
        <v>PEXP437</v>
      </c>
      <c r="D6419" s="988" t="str">
        <f>'PE Holds'!$R$15</f>
        <v>Black 
RAL 9005</v>
      </c>
      <c r="E6419" s="1165" t="s">
        <v>27829</v>
      </c>
      <c r="F6419" s="1165" t="s">
        <v>27824</v>
      </c>
      <c r="G6419" s="1170" t="s">
        <v>28040</v>
      </c>
    </row>
    <row r="6420" spans="1:7" ht="15" customHeight="1">
      <c r="A6420" s="1165" t="str">
        <f t="shared" si="627"/>
        <v>PEXP437FLO</v>
      </c>
      <c r="B6420" s="1165">
        <f>IFERROR(INDEX('PE Holds'!$B$15:$AF$554,MATCH(C6420,'PE Holds'!$B$15:$B$552,FALSE),MATCH(D6420,'PE Holds'!$B$15:$AF$15,FALSE)),0)</f>
        <v>0</v>
      </c>
      <c r="C6420" s="1165" t="str">
        <f t="shared" si="628"/>
        <v>PEXP437</v>
      </c>
      <c r="D6420" s="988" t="str">
        <f>'PE Holds'!$S$15</f>
        <v>Fluo 
Orange</v>
      </c>
      <c r="E6420" s="1165" t="s">
        <v>27830</v>
      </c>
      <c r="F6420" s="1165" t="s">
        <v>27824</v>
      </c>
      <c r="G6420" s="1170" t="s">
        <v>28040</v>
      </c>
    </row>
    <row r="6421" spans="1:7" ht="15" customHeight="1">
      <c r="A6421" s="1165" t="str">
        <f t="shared" si="627"/>
        <v>PEXP437FLG</v>
      </c>
      <c r="B6421" s="1165">
        <f>IFERROR(INDEX('PE Holds'!$B$15:$AF$554,MATCH(C6421,'PE Holds'!$B$15:$B$552,FALSE),MATCH(D6421,'PE Holds'!$B$15:$AF$15,FALSE)),0)</f>
        <v>0</v>
      </c>
      <c r="C6421" s="1165" t="str">
        <f t="shared" si="628"/>
        <v>PEXP437</v>
      </c>
      <c r="D6421" s="988" t="str">
        <f>'PE Holds'!$T$15</f>
        <v>Fluo 
Green</v>
      </c>
      <c r="E6421" s="1165" t="s">
        <v>27831</v>
      </c>
      <c r="F6421" s="1165" t="s">
        <v>27824</v>
      </c>
      <c r="G6421" s="1170" t="s">
        <v>28040</v>
      </c>
    </row>
    <row r="6422" spans="1:7" ht="15" customHeight="1">
      <c r="A6422" s="1165" t="str">
        <f t="shared" si="627"/>
        <v>PEXP437FLP</v>
      </c>
      <c r="B6422" s="1165">
        <f>IFERROR(INDEX('PE Holds'!$B$15:$AF$554,MATCH(C6422,'PE Holds'!$B$15:$B$552,FALSE),MATCH(D6422,'PE Holds'!$B$15:$AF$15,FALSE)),0)</f>
        <v>0</v>
      </c>
      <c r="C6422" s="1165" t="str">
        <f t="shared" si="628"/>
        <v>PEXP437</v>
      </c>
      <c r="D6422" s="988" t="str">
        <f>'PE Holds'!$U$15</f>
        <v>Fluo 
Pink</v>
      </c>
      <c r="E6422" s="1165" t="s">
        <v>27832</v>
      </c>
      <c r="F6422" s="1165" t="s">
        <v>27824</v>
      </c>
      <c r="G6422" s="1170" t="s">
        <v>28040</v>
      </c>
    </row>
    <row r="6423" spans="1:7" ht="15" customHeight="1">
      <c r="A6423" s="1165" t="str">
        <f t="shared" si="627"/>
        <v>PEXP437FLY</v>
      </c>
      <c r="B6423" s="1165">
        <f>IFERROR(INDEX('PE Holds'!$B$15:$AF$554,MATCH(C6423,'PE Holds'!$B$15:$B$552,FALSE),MATCH(D6423,'PE Holds'!$B$15:$AF$15,FALSE)),0)</f>
        <v>0</v>
      </c>
      <c r="C6423" s="1165" t="str">
        <f t="shared" si="628"/>
        <v>PEXP437</v>
      </c>
      <c r="D6423" s="988" t="str">
        <f>'PE Holds'!$V$15</f>
        <v>Fluo 
Yellow</v>
      </c>
      <c r="E6423" s="1165" t="s">
        <v>28041</v>
      </c>
      <c r="F6423" s="1165" t="s">
        <v>27824</v>
      </c>
      <c r="G6423" s="1170" t="s">
        <v>28040</v>
      </c>
    </row>
    <row r="6424" spans="1:7" ht="15" customHeight="1">
      <c r="A6424" s="1165" t="str">
        <f t="shared" si="627"/>
        <v>PEXP437VIO</v>
      </c>
      <c r="B6424" s="1165">
        <f>IFERROR(INDEX('PE Holds'!$B$15:$AF$554,MATCH(C6424,'PE Holds'!$B$15:$B$552,FALSE),MATCH(D6424,'PE Holds'!$B$15:$AF$15,FALSE)),0)</f>
        <v>0</v>
      </c>
      <c r="C6424" s="1165" t="str">
        <f t="shared" si="628"/>
        <v>PEXP437</v>
      </c>
      <c r="D6424" s="988" t="str">
        <f>'PE Holds'!$W$15</f>
        <v>Violet 
RAL 4008</v>
      </c>
      <c r="E6424" s="1165" t="s">
        <v>27833</v>
      </c>
      <c r="F6424" s="1165" t="s">
        <v>27824</v>
      </c>
      <c r="G6424" s="1170" t="s">
        <v>28040</v>
      </c>
    </row>
    <row r="6425" spans="1:7" ht="15" customHeight="1">
      <c r="A6425" s="1165" t="str">
        <f t="shared" si="627"/>
        <v>PEXP437MIN</v>
      </c>
      <c r="B6425" s="1165">
        <f>IFERROR(INDEX('PE Holds'!$B$15:$AF$554,MATCH(C6425,'PE Holds'!$B$15:$B$552,FALSE),MATCH(D6425,'PE Holds'!$B$15:$AF$15,FALSE)),0)</f>
        <v>0</v>
      </c>
      <c r="C6425" s="1165" t="str">
        <f t="shared" si="628"/>
        <v>PEXP437</v>
      </c>
      <c r="D6425" s="988" t="str">
        <f>'PE Holds'!$X$15</f>
        <v>Mint 
RAL 6027</v>
      </c>
      <c r="E6425" s="1165" t="s">
        <v>27834</v>
      </c>
      <c r="F6425" s="1165" t="s">
        <v>27824</v>
      </c>
      <c r="G6425" s="1170" t="s">
        <v>28040</v>
      </c>
    </row>
    <row r="6426" spans="1:7" ht="15" customHeight="1">
      <c r="A6426" s="1165" t="str">
        <f t="shared" si="627"/>
        <v>PEXP437ORA</v>
      </c>
      <c r="B6426" s="1165">
        <f>IFERROR(INDEX('PE Holds'!$B$15:$AF$554,MATCH(C6426,'PE Holds'!$B$15:$B$552,FALSE),MATCH(D6426,'PE Holds'!$B$15:$AF$15,FALSE)),0)</f>
        <v>0</v>
      </c>
      <c r="C6426" s="1165" t="str">
        <f t="shared" si="628"/>
        <v>PEXP437</v>
      </c>
      <c r="D6426" s="988" t="str">
        <f>'PE Holds'!$Y$15</f>
        <v>Pure Orange</v>
      </c>
      <c r="E6426" s="1165" t="s">
        <v>27836</v>
      </c>
      <c r="F6426" s="1165" t="s">
        <v>27824</v>
      </c>
      <c r="G6426" s="1170" t="s">
        <v>28040</v>
      </c>
    </row>
    <row r="6427" spans="1:7" ht="15" customHeight="1">
      <c r="A6427" s="1165" t="str">
        <f t="shared" si="627"/>
        <v>PEXP438WHI</v>
      </c>
      <c r="B6427" s="1165">
        <f>IFERROR(INDEX('PE Holds'!$B$15:$AF$554,MATCH(C6427,'PE Holds'!$B$15:$B$552,FALSE),MATCH(D6427,'PE Holds'!$B$15:$AF$15,FALSE)),0)</f>
        <v>0</v>
      </c>
      <c r="C6427" s="1165" t="s">
        <v>28279</v>
      </c>
      <c r="D6427" s="1166" t="s">
        <v>28239</v>
      </c>
      <c r="E6427" s="1165" t="s">
        <v>27838</v>
      </c>
      <c r="F6427" s="1165" t="s">
        <v>27824</v>
      </c>
      <c r="G6427" s="1170" t="s">
        <v>28040</v>
      </c>
    </row>
    <row r="6428" spans="1:7" ht="15" customHeight="1">
      <c r="A6428" s="1165" t="str">
        <f t="shared" si="627"/>
        <v>PEXP438YEL</v>
      </c>
      <c r="B6428" s="1165">
        <f>IFERROR(INDEX('PE Holds'!$B$15:$AF$554,MATCH(C6428,'PE Holds'!$B$15:$B$552,FALSE),MATCH(D6428,'PE Holds'!$B$15:$AF$15,FALSE)),0)</f>
        <v>0</v>
      </c>
      <c r="C6428" s="1165" t="str">
        <f>+C6427</f>
        <v>PEXP438</v>
      </c>
      <c r="D6428" s="988" t="str">
        <f>'PE Holds'!$M$15</f>
        <v>Yellow 
RAL 1026</v>
      </c>
      <c r="E6428" s="1165" t="s">
        <v>27823</v>
      </c>
      <c r="F6428" s="1165" t="s">
        <v>27824</v>
      </c>
      <c r="G6428" s="1170" t="s">
        <v>28040</v>
      </c>
    </row>
    <row r="6429" spans="1:7" ht="15" customHeight="1">
      <c r="A6429" s="1165" t="str">
        <f t="shared" si="627"/>
        <v>PEXP438GRE</v>
      </c>
      <c r="B6429" s="1165">
        <f>IFERROR(INDEX('PE Holds'!$B$15:$AF$554,MATCH(C6429,'PE Holds'!$B$15:$B$552,FALSE),MATCH(D6429,'PE Holds'!$B$15:$AF$15,FALSE)),0)</f>
        <v>0</v>
      </c>
      <c r="C6429" s="1165" t="str">
        <f t="shared" ref="C6429:C6440" si="629">+C6428</f>
        <v>PEXP438</v>
      </c>
      <c r="D6429" s="988" t="str">
        <f>'PE Holds'!$N$15</f>
        <v>Green 
RAL 6002</v>
      </c>
      <c r="E6429" s="1165" t="s">
        <v>27837</v>
      </c>
      <c r="F6429" s="1165" t="s">
        <v>27824</v>
      </c>
      <c r="G6429" s="1170" t="s">
        <v>28040</v>
      </c>
    </row>
    <row r="6430" spans="1:7" ht="15" customHeight="1">
      <c r="A6430" s="1165" t="str">
        <f t="shared" si="627"/>
        <v>PEXP438RED</v>
      </c>
      <c r="B6430" s="1165">
        <f>IFERROR(INDEX('PE Holds'!$B$15:$AF$554,MATCH(C6430,'PE Holds'!$B$15:$B$552,FALSE),MATCH(D6430,'PE Holds'!$B$15:$AF$15,FALSE)),0)</f>
        <v>0</v>
      </c>
      <c r="C6430" s="1165" t="str">
        <f t="shared" si="629"/>
        <v>PEXP438</v>
      </c>
      <c r="D6430" s="988" t="str">
        <f>'PE Holds'!$O$15</f>
        <v>Red 
RAL 3020</v>
      </c>
      <c r="E6430" s="1165" t="s">
        <v>27826</v>
      </c>
      <c r="F6430" s="1165" t="s">
        <v>27824</v>
      </c>
      <c r="G6430" s="1170" t="s">
        <v>28040</v>
      </c>
    </row>
    <row r="6431" spans="1:7" ht="15" customHeight="1">
      <c r="A6431" s="1165" t="str">
        <f t="shared" si="627"/>
        <v>PEXP438BLU</v>
      </c>
      <c r="B6431" s="1165">
        <f>IFERROR(INDEX('PE Holds'!$B$15:$AF$554,MATCH(C6431,'PE Holds'!$B$15:$B$552,FALSE),MATCH(D6431,'PE Holds'!$B$15:$AF$15,FALSE)),0)</f>
        <v>0</v>
      </c>
      <c r="C6431" s="1165" t="str">
        <f t="shared" si="629"/>
        <v>PEXP438</v>
      </c>
      <c r="D6431" s="988" t="str">
        <f>'PE Holds'!$P$15</f>
        <v>Blue 
RAL 5015</v>
      </c>
      <c r="E6431" s="1165" t="s">
        <v>27827</v>
      </c>
      <c r="F6431" s="1165" t="s">
        <v>27824</v>
      </c>
      <c r="G6431" s="1170" t="s">
        <v>28040</v>
      </c>
    </row>
    <row r="6432" spans="1:7" ht="15" customHeight="1">
      <c r="A6432" s="1165" t="str">
        <f t="shared" si="627"/>
        <v>PEXP438GRY</v>
      </c>
      <c r="B6432" s="1165">
        <f>IFERROR(INDEX('PE Holds'!$B$15:$AF$554,MATCH(C6432,'PE Holds'!$B$15:$B$552,FALSE),MATCH(D6432,'PE Holds'!$B$15:$AF$15,FALSE)),0)</f>
        <v>0</v>
      </c>
      <c r="C6432" s="1165" t="str">
        <f t="shared" si="629"/>
        <v>PEXP438</v>
      </c>
      <c r="D6432" s="988" t="str">
        <f>'PE Holds'!$Q$15</f>
        <v>Grey 
RAL 7001</v>
      </c>
      <c r="E6432" s="1165" t="s">
        <v>27828</v>
      </c>
      <c r="F6432" s="1165" t="s">
        <v>27824</v>
      </c>
      <c r="G6432" s="1170" t="s">
        <v>28040</v>
      </c>
    </row>
    <row r="6433" spans="1:7" ht="15" customHeight="1">
      <c r="A6433" s="1165" t="str">
        <f t="shared" si="627"/>
        <v>PEXP438BLK</v>
      </c>
      <c r="B6433" s="1165">
        <f>IFERROR(INDEX('PE Holds'!$B$15:$AF$554,MATCH(C6433,'PE Holds'!$B$15:$B$552,FALSE),MATCH(D6433,'PE Holds'!$B$15:$AF$15,FALSE)),0)</f>
        <v>0</v>
      </c>
      <c r="C6433" s="1165" t="str">
        <f t="shared" si="629"/>
        <v>PEXP438</v>
      </c>
      <c r="D6433" s="988" t="str">
        <f>'PE Holds'!$R$15</f>
        <v>Black 
RAL 9005</v>
      </c>
      <c r="E6433" s="1165" t="s">
        <v>27829</v>
      </c>
      <c r="F6433" s="1165" t="s">
        <v>27824</v>
      </c>
      <c r="G6433" s="1170" t="s">
        <v>28040</v>
      </c>
    </row>
    <row r="6434" spans="1:7" ht="15" customHeight="1">
      <c r="A6434" s="1165" t="str">
        <f t="shared" si="627"/>
        <v>PEXP438FLO</v>
      </c>
      <c r="B6434" s="1165">
        <f>IFERROR(INDEX('PE Holds'!$B$15:$AF$554,MATCH(C6434,'PE Holds'!$B$15:$B$552,FALSE),MATCH(D6434,'PE Holds'!$B$15:$AF$15,FALSE)),0)</f>
        <v>0</v>
      </c>
      <c r="C6434" s="1165" t="str">
        <f t="shared" si="629"/>
        <v>PEXP438</v>
      </c>
      <c r="D6434" s="988" t="str">
        <f>'PE Holds'!$S$15</f>
        <v>Fluo 
Orange</v>
      </c>
      <c r="E6434" s="1165" t="s">
        <v>27830</v>
      </c>
      <c r="F6434" s="1165" t="s">
        <v>27824</v>
      </c>
      <c r="G6434" s="1170" t="s">
        <v>28040</v>
      </c>
    </row>
    <row r="6435" spans="1:7" ht="15" customHeight="1">
      <c r="A6435" s="1165" t="str">
        <f t="shared" si="627"/>
        <v>PEXP438FLG</v>
      </c>
      <c r="B6435" s="1165">
        <f>IFERROR(INDEX('PE Holds'!$B$15:$AF$554,MATCH(C6435,'PE Holds'!$B$15:$B$552,FALSE),MATCH(D6435,'PE Holds'!$B$15:$AF$15,FALSE)),0)</f>
        <v>0</v>
      </c>
      <c r="C6435" s="1165" t="str">
        <f t="shared" si="629"/>
        <v>PEXP438</v>
      </c>
      <c r="D6435" s="988" t="str">
        <f>'PE Holds'!$T$15</f>
        <v>Fluo 
Green</v>
      </c>
      <c r="E6435" s="1165" t="s">
        <v>27831</v>
      </c>
      <c r="F6435" s="1165" t="s">
        <v>27824</v>
      </c>
      <c r="G6435" s="1170" t="s">
        <v>28040</v>
      </c>
    </row>
    <row r="6436" spans="1:7" ht="15" customHeight="1">
      <c r="A6436" s="1165" t="str">
        <f t="shared" si="627"/>
        <v>PEXP438FLP</v>
      </c>
      <c r="B6436" s="1165">
        <f>IFERROR(INDEX('PE Holds'!$B$15:$AF$554,MATCH(C6436,'PE Holds'!$B$15:$B$552,FALSE),MATCH(D6436,'PE Holds'!$B$15:$AF$15,FALSE)),0)</f>
        <v>0</v>
      </c>
      <c r="C6436" s="1165" t="str">
        <f t="shared" si="629"/>
        <v>PEXP438</v>
      </c>
      <c r="D6436" s="988" t="str">
        <f>'PE Holds'!$U$15</f>
        <v>Fluo 
Pink</v>
      </c>
      <c r="E6436" s="1165" t="s">
        <v>27832</v>
      </c>
      <c r="F6436" s="1165" t="s">
        <v>27824</v>
      </c>
      <c r="G6436" s="1170" t="s">
        <v>28040</v>
      </c>
    </row>
    <row r="6437" spans="1:7" ht="15" customHeight="1">
      <c r="A6437" s="1165" t="str">
        <f t="shared" si="627"/>
        <v>PEXP438FLY</v>
      </c>
      <c r="B6437" s="1165">
        <f>IFERROR(INDEX('PE Holds'!$B$15:$AF$554,MATCH(C6437,'PE Holds'!$B$15:$B$552,FALSE),MATCH(D6437,'PE Holds'!$B$15:$AF$15,FALSE)),0)</f>
        <v>0</v>
      </c>
      <c r="C6437" s="1165" t="str">
        <f t="shared" si="629"/>
        <v>PEXP438</v>
      </c>
      <c r="D6437" s="988" t="str">
        <f>'PE Holds'!$V$15</f>
        <v>Fluo 
Yellow</v>
      </c>
      <c r="E6437" s="1165" t="s">
        <v>28041</v>
      </c>
      <c r="F6437" s="1165" t="s">
        <v>27824</v>
      </c>
      <c r="G6437" s="1170" t="s">
        <v>28040</v>
      </c>
    </row>
    <row r="6438" spans="1:7" ht="15" customHeight="1">
      <c r="A6438" s="1165" t="str">
        <f t="shared" si="627"/>
        <v>PEXP438VIO</v>
      </c>
      <c r="B6438" s="1165">
        <f>IFERROR(INDEX('PE Holds'!$B$15:$AF$554,MATCH(C6438,'PE Holds'!$B$15:$B$552,FALSE),MATCH(D6438,'PE Holds'!$B$15:$AF$15,FALSE)),0)</f>
        <v>0</v>
      </c>
      <c r="C6438" s="1165" t="str">
        <f t="shared" si="629"/>
        <v>PEXP438</v>
      </c>
      <c r="D6438" s="988" t="str">
        <f>'PE Holds'!$W$15</f>
        <v>Violet 
RAL 4008</v>
      </c>
      <c r="E6438" s="1165" t="s">
        <v>27833</v>
      </c>
      <c r="F6438" s="1165" t="s">
        <v>27824</v>
      </c>
      <c r="G6438" s="1170" t="s">
        <v>28040</v>
      </c>
    </row>
    <row r="6439" spans="1:7" ht="15" customHeight="1">
      <c r="A6439" s="1165" t="str">
        <f t="shared" si="627"/>
        <v>PEXP438MIN</v>
      </c>
      <c r="B6439" s="1165">
        <f>IFERROR(INDEX('PE Holds'!$B$15:$AF$554,MATCH(C6439,'PE Holds'!$B$15:$B$552,FALSE),MATCH(D6439,'PE Holds'!$B$15:$AF$15,FALSE)),0)</f>
        <v>0</v>
      </c>
      <c r="C6439" s="1165" t="str">
        <f t="shared" si="629"/>
        <v>PEXP438</v>
      </c>
      <c r="D6439" s="988" t="str">
        <f>'PE Holds'!$X$15</f>
        <v>Mint 
RAL 6027</v>
      </c>
      <c r="E6439" s="1165" t="s">
        <v>27834</v>
      </c>
      <c r="F6439" s="1165" t="s">
        <v>27824</v>
      </c>
      <c r="G6439" s="1170" t="s">
        <v>28040</v>
      </c>
    </row>
    <row r="6440" spans="1:7" ht="15" customHeight="1">
      <c r="A6440" s="1165" t="str">
        <f t="shared" si="627"/>
        <v>PEXP438ORA</v>
      </c>
      <c r="B6440" s="1165">
        <f>IFERROR(INDEX('PE Holds'!$B$15:$AF$554,MATCH(C6440,'PE Holds'!$B$15:$B$552,FALSE),MATCH(D6440,'PE Holds'!$B$15:$AF$15,FALSE)),0)</f>
        <v>0</v>
      </c>
      <c r="C6440" s="1165" t="str">
        <f t="shared" si="629"/>
        <v>PEXP438</v>
      </c>
      <c r="D6440" s="988" t="str">
        <f>'PE Holds'!$Y$15</f>
        <v>Pure Orange</v>
      </c>
      <c r="E6440" s="1165" t="s">
        <v>27836</v>
      </c>
      <c r="F6440" s="1165" t="s">
        <v>27824</v>
      </c>
      <c r="G6440" s="1170" t="s">
        <v>28040</v>
      </c>
    </row>
    <row r="6441" spans="1:7" ht="15" customHeight="1">
      <c r="A6441" s="1165" t="str">
        <f t="shared" si="627"/>
        <v>PEXP439WHI</v>
      </c>
      <c r="B6441" s="1165">
        <f>IFERROR(INDEX('PE Holds'!$B$15:$AF$554,MATCH(C6441,'PE Holds'!$B$15:$B$552,FALSE),MATCH(D6441,'PE Holds'!$B$15:$AF$15,FALSE)),0)</f>
        <v>0</v>
      </c>
      <c r="C6441" s="1165" t="s">
        <v>28280</v>
      </c>
      <c r="D6441" s="1166" t="s">
        <v>28239</v>
      </c>
      <c r="E6441" s="1165" t="s">
        <v>27838</v>
      </c>
      <c r="F6441" s="1165" t="s">
        <v>27824</v>
      </c>
      <c r="G6441" s="1170" t="s">
        <v>28040</v>
      </c>
    </row>
    <row r="6442" spans="1:7" ht="15" customHeight="1">
      <c r="A6442" s="1165" t="str">
        <f t="shared" si="627"/>
        <v>PEXP439YEL</v>
      </c>
      <c r="B6442" s="1165">
        <f>IFERROR(INDEX('PE Holds'!$B$15:$AF$554,MATCH(C6442,'PE Holds'!$B$15:$B$552,FALSE),MATCH(D6442,'PE Holds'!$B$15:$AF$15,FALSE)),0)</f>
        <v>0</v>
      </c>
      <c r="C6442" s="1165" t="str">
        <f>+C6441</f>
        <v>PEXP439</v>
      </c>
      <c r="D6442" s="988" t="str">
        <f>'PE Holds'!$M$15</f>
        <v>Yellow 
RAL 1026</v>
      </c>
      <c r="E6442" s="1165" t="s">
        <v>27823</v>
      </c>
      <c r="F6442" s="1165" t="s">
        <v>27824</v>
      </c>
      <c r="G6442" s="1170" t="s">
        <v>28040</v>
      </c>
    </row>
    <row r="6443" spans="1:7" ht="15" customHeight="1">
      <c r="A6443" s="1165" t="str">
        <f t="shared" si="627"/>
        <v>PEXP439GRE</v>
      </c>
      <c r="B6443" s="1165">
        <f>IFERROR(INDEX('PE Holds'!$B$15:$AF$554,MATCH(C6443,'PE Holds'!$B$15:$B$552,FALSE),MATCH(D6443,'PE Holds'!$B$15:$AF$15,FALSE)),0)</f>
        <v>0</v>
      </c>
      <c r="C6443" s="1165" t="str">
        <f t="shared" ref="C6443:C6454" si="630">+C6442</f>
        <v>PEXP439</v>
      </c>
      <c r="D6443" s="988" t="str">
        <f>'PE Holds'!$N$15</f>
        <v>Green 
RAL 6002</v>
      </c>
      <c r="E6443" s="1165" t="s">
        <v>27837</v>
      </c>
      <c r="F6443" s="1165" t="s">
        <v>27824</v>
      </c>
      <c r="G6443" s="1170" t="s">
        <v>28040</v>
      </c>
    </row>
    <row r="6444" spans="1:7" ht="15" customHeight="1">
      <c r="A6444" s="1165" t="str">
        <f t="shared" si="627"/>
        <v>PEXP439RED</v>
      </c>
      <c r="B6444" s="1165">
        <f>IFERROR(INDEX('PE Holds'!$B$15:$AF$554,MATCH(C6444,'PE Holds'!$B$15:$B$552,FALSE),MATCH(D6444,'PE Holds'!$B$15:$AF$15,FALSE)),0)</f>
        <v>0</v>
      </c>
      <c r="C6444" s="1165" t="str">
        <f t="shared" si="630"/>
        <v>PEXP439</v>
      </c>
      <c r="D6444" s="988" t="str">
        <f>'PE Holds'!$O$15</f>
        <v>Red 
RAL 3020</v>
      </c>
      <c r="E6444" s="1165" t="s">
        <v>27826</v>
      </c>
      <c r="F6444" s="1165" t="s">
        <v>27824</v>
      </c>
      <c r="G6444" s="1170" t="s">
        <v>28040</v>
      </c>
    </row>
    <row r="6445" spans="1:7" ht="15" customHeight="1">
      <c r="A6445" s="1165" t="str">
        <f t="shared" si="627"/>
        <v>PEXP439BLU</v>
      </c>
      <c r="B6445" s="1165">
        <f>IFERROR(INDEX('PE Holds'!$B$15:$AF$554,MATCH(C6445,'PE Holds'!$B$15:$B$552,FALSE),MATCH(D6445,'PE Holds'!$B$15:$AF$15,FALSE)),0)</f>
        <v>0</v>
      </c>
      <c r="C6445" s="1165" t="str">
        <f t="shared" si="630"/>
        <v>PEXP439</v>
      </c>
      <c r="D6445" s="988" t="str">
        <f>'PE Holds'!$P$15</f>
        <v>Blue 
RAL 5015</v>
      </c>
      <c r="E6445" s="1165" t="s">
        <v>27827</v>
      </c>
      <c r="F6445" s="1165" t="s">
        <v>27824</v>
      </c>
      <c r="G6445" s="1170" t="s">
        <v>28040</v>
      </c>
    </row>
    <row r="6446" spans="1:7" ht="15" customHeight="1">
      <c r="A6446" s="1165" t="str">
        <f t="shared" si="627"/>
        <v>PEXP439GRY</v>
      </c>
      <c r="B6446" s="1165">
        <f>IFERROR(INDEX('PE Holds'!$B$15:$AF$554,MATCH(C6446,'PE Holds'!$B$15:$B$552,FALSE),MATCH(D6446,'PE Holds'!$B$15:$AF$15,FALSE)),0)</f>
        <v>0</v>
      </c>
      <c r="C6446" s="1165" t="str">
        <f t="shared" si="630"/>
        <v>PEXP439</v>
      </c>
      <c r="D6446" s="988" t="str">
        <f>'PE Holds'!$Q$15</f>
        <v>Grey 
RAL 7001</v>
      </c>
      <c r="E6446" s="1165" t="s">
        <v>27828</v>
      </c>
      <c r="F6446" s="1165" t="s">
        <v>27824</v>
      </c>
      <c r="G6446" s="1170" t="s">
        <v>28040</v>
      </c>
    </row>
    <row r="6447" spans="1:7" ht="15" customHeight="1">
      <c r="A6447" s="1165" t="str">
        <f t="shared" si="627"/>
        <v>PEXP439BLK</v>
      </c>
      <c r="B6447" s="1165">
        <f>IFERROR(INDEX('PE Holds'!$B$15:$AF$554,MATCH(C6447,'PE Holds'!$B$15:$B$552,FALSE),MATCH(D6447,'PE Holds'!$B$15:$AF$15,FALSE)),0)</f>
        <v>0</v>
      </c>
      <c r="C6447" s="1165" t="str">
        <f t="shared" si="630"/>
        <v>PEXP439</v>
      </c>
      <c r="D6447" s="988" t="str">
        <f>'PE Holds'!$R$15</f>
        <v>Black 
RAL 9005</v>
      </c>
      <c r="E6447" s="1165" t="s">
        <v>27829</v>
      </c>
      <c r="F6447" s="1165" t="s">
        <v>27824</v>
      </c>
      <c r="G6447" s="1170" t="s">
        <v>28040</v>
      </c>
    </row>
    <row r="6448" spans="1:7" ht="15" customHeight="1">
      <c r="A6448" s="1165" t="str">
        <f t="shared" si="627"/>
        <v>PEXP439FLO</v>
      </c>
      <c r="B6448" s="1165">
        <f>IFERROR(INDEX('PE Holds'!$B$15:$AF$554,MATCH(C6448,'PE Holds'!$B$15:$B$552,FALSE),MATCH(D6448,'PE Holds'!$B$15:$AF$15,FALSE)),0)</f>
        <v>0</v>
      </c>
      <c r="C6448" s="1165" t="str">
        <f t="shared" si="630"/>
        <v>PEXP439</v>
      </c>
      <c r="D6448" s="988" t="str">
        <f>'PE Holds'!$S$15</f>
        <v>Fluo 
Orange</v>
      </c>
      <c r="E6448" s="1165" t="s">
        <v>27830</v>
      </c>
      <c r="F6448" s="1165" t="s">
        <v>27824</v>
      </c>
      <c r="G6448" s="1170" t="s">
        <v>28040</v>
      </c>
    </row>
    <row r="6449" spans="1:7" ht="15" customHeight="1">
      <c r="A6449" s="1165" t="str">
        <f t="shared" si="627"/>
        <v>PEXP439FLG</v>
      </c>
      <c r="B6449" s="1165">
        <f>IFERROR(INDEX('PE Holds'!$B$15:$AF$554,MATCH(C6449,'PE Holds'!$B$15:$B$552,FALSE),MATCH(D6449,'PE Holds'!$B$15:$AF$15,FALSE)),0)</f>
        <v>0</v>
      </c>
      <c r="C6449" s="1165" t="str">
        <f t="shared" si="630"/>
        <v>PEXP439</v>
      </c>
      <c r="D6449" s="988" t="str">
        <f>'PE Holds'!$T$15</f>
        <v>Fluo 
Green</v>
      </c>
      <c r="E6449" s="1165" t="s">
        <v>27831</v>
      </c>
      <c r="F6449" s="1165" t="s">
        <v>27824</v>
      </c>
      <c r="G6449" s="1170" t="s">
        <v>28040</v>
      </c>
    </row>
    <row r="6450" spans="1:7" ht="15" customHeight="1">
      <c r="A6450" s="1165" t="str">
        <f t="shared" si="627"/>
        <v>PEXP439FLP</v>
      </c>
      <c r="B6450" s="1165">
        <f>IFERROR(INDEX('PE Holds'!$B$15:$AF$554,MATCH(C6450,'PE Holds'!$B$15:$B$552,FALSE),MATCH(D6450,'PE Holds'!$B$15:$AF$15,FALSE)),0)</f>
        <v>0</v>
      </c>
      <c r="C6450" s="1165" t="str">
        <f t="shared" si="630"/>
        <v>PEXP439</v>
      </c>
      <c r="D6450" s="988" t="str">
        <f>'PE Holds'!$U$15</f>
        <v>Fluo 
Pink</v>
      </c>
      <c r="E6450" s="1165" t="s">
        <v>27832</v>
      </c>
      <c r="F6450" s="1165" t="s">
        <v>27824</v>
      </c>
      <c r="G6450" s="1170" t="s">
        <v>28040</v>
      </c>
    </row>
    <row r="6451" spans="1:7" ht="15" customHeight="1">
      <c r="A6451" s="1165" t="str">
        <f t="shared" si="627"/>
        <v>PEXP439FLY</v>
      </c>
      <c r="B6451" s="1165">
        <f>IFERROR(INDEX('PE Holds'!$B$15:$AF$554,MATCH(C6451,'PE Holds'!$B$15:$B$552,FALSE),MATCH(D6451,'PE Holds'!$B$15:$AF$15,FALSE)),0)</f>
        <v>0</v>
      </c>
      <c r="C6451" s="1165" t="str">
        <f t="shared" si="630"/>
        <v>PEXP439</v>
      </c>
      <c r="D6451" s="988" t="str">
        <f>'PE Holds'!$V$15</f>
        <v>Fluo 
Yellow</v>
      </c>
      <c r="E6451" s="1165" t="s">
        <v>28041</v>
      </c>
      <c r="F6451" s="1165" t="s">
        <v>27824</v>
      </c>
      <c r="G6451" s="1170" t="s">
        <v>28040</v>
      </c>
    </row>
    <row r="6452" spans="1:7" ht="15" customHeight="1">
      <c r="A6452" s="1165" t="str">
        <f t="shared" si="627"/>
        <v>PEXP439VIO</v>
      </c>
      <c r="B6452" s="1165">
        <f>IFERROR(INDEX('PE Holds'!$B$15:$AF$554,MATCH(C6452,'PE Holds'!$B$15:$B$552,FALSE),MATCH(D6452,'PE Holds'!$B$15:$AF$15,FALSE)),0)</f>
        <v>0</v>
      </c>
      <c r="C6452" s="1165" t="str">
        <f t="shared" si="630"/>
        <v>PEXP439</v>
      </c>
      <c r="D6452" s="988" t="str">
        <f>'PE Holds'!$W$15</f>
        <v>Violet 
RAL 4008</v>
      </c>
      <c r="E6452" s="1165" t="s">
        <v>27833</v>
      </c>
      <c r="F6452" s="1165" t="s">
        <v>27824</v>
      </c>
      <c r="G6452" s="1170" t="s">
        <v>28040</v>
      </c>
    </row>
    <row r="6453" spans="1:7" ht="15" customHeight="1">
      <c r="A6453" s="1165" t="str">
        <f t="shared" si="627"/>
        <v>PEXP439MIN</v>
      </c>
      <c r="B6453" s="1165">
        <f>IFERROR(INDEX('PE Holds'!$B$15:$AF$554,MATCH(C6453,'PE Holds'!$B$15:$B$552,FALSE),MATCH(D6453,'PE Holds'!$B$15:$AF$15,FALSE)),0)</f>
        <v>0</v>
      </c>
      <c r="C6453" s="1165" t="str">
        <f t="shared" si="630"/>
        <v>PEXP439</v>
      </c>
      <c r="D6453" s="988" t="str">
        <f>'PE Holds'!$X$15</f>
        <v>Mint 
RAL 6027</v>
      </c>
      <c r="E6453" s="1165" t="s">
        <v>27834</v>
      </c>
      <c r="F6453" s="1165" t="s">
        <v>27824</v>
      </c>
      <c r="G6453" s="1170" t="s">
        <v>28040</v>
      </c>
    </row>
    <row r="6454" spans="1:7" ht="15" customHeight="1">
      <c r="A6454" s="1165" t="str">
        <f t="shared" si="627"/>
        <v>PEXP439ORA</v>
      </c>
      <c r="B6454" s="1165">
        <f>IFERROR(INDEX('PE Holds'!$B$15:$AF$554,MATCH(C6454,'PE Holds'!$B$15:$B$552,FALSE),MATCH(D6454,'PE Holds'!$B$15:$AF$15,FALSE)),0)</f>
        <v>0</v>
      </c>
      <c r="C6454" s="1165" t="str">
        <f t="shared" si="630"/>
        <v>PEXP439</v>
      </c>
      <c r="D6454" s="988" t="str">
        <f>'PE Holds'!$Y$15</f>
        <v>Pure Orange</v>
      </c>
      <c r="E6454" s="1165" t="s">
        <v>27836</v>
      </c>
      <c r="F6454" s="1165" t="s">
        <v>27824</v>
      </c>
      <c r="G6454" s="1170" t="s">
        <v>28040</v>
      </c>
    </row>
    <row r="6455" spans="1:7" ht="15" customHeight="1">
      <c r="A6455" s="1165" t="str">
        <f t="shared" si="627"/>
        <v>PEXP440WHI</v>
      </c>
      <c r="B6455" s="1165">
        <f>IFERROR(INDEX('PE Holds'!$B$15:$AF$554,MATCH(C6455,'PE Holds'!$B$15:$B$552,FALSE),MATCH(D6455,'PE Holds'!$B$15:$AF$15,FALSE)),0)</f>
        <v>0</v>
      </c>
      <c r="C6455" s="1165" t="s">
        <v>28281</v>
      </c>
      <c r="D6455" s="1166" t="s">
        <v>28239</v>
      </c>
      <c r="E6455" s="1165" t="s">
        <v>27838</v>
      </c>
      <c r="F6455" s="1165" t="s">
        <v>27824</v>
      </c>
      <c r="G6455" s="1170" t="s">
        <v>28040</v>
      </c>
    </row>
    <row r="6456" spans="1:7" ht="15" customHeight="1">
      <c r="A6456" s="1165" t="str">
        <f t="shared" si="627"/>
        <v>PEXP440YEL</v>
      </c>
      <c r="B6456" s="1165">
        <f>IFERROR(INDEX('PE Holds'!$B$15:$AF$554,MATCH(C6456,'PE Holds'!$B$15:$B$552,FALSE),MATCH(D6456,'PE Holds'!$B$15:$AF$15,FALSE)),0)</f>
        <v>0</v>
      </c>
      <c r="C6456" s="1165" t="str">
        <f>+C6455</f>
        <v>PEXP440</v>
      </c>
      <c r="D6456" s="988" t="str">
        <f>'PE Holds'!$M$15</f>
        <v>Yellow 
RAL 1026</v>
      </c>
      <c r="E6456" s="1165" t="s">
        <v>27823</v>
      </c>
      <c r="F6456" s="1165" t="s">
        <v>27824</v>
      </c>
      <c r="G6456" s="1170" t="s">
        <v>28040</v>
      </c>
    </row>
    <row r="6457" spans="1:7" ht="15" customHeight="1">
      <c r="A6457" s="1165" t="str">
        <f t="shared" si="627"/>
        <v>PEXP440GRE</v>
      </c>
      <c r="B6457" s="1165">
        <f>IFERROR(INDEX('PE Holds'!$B$15:$AF$554,MATCH(C6457,'PE Holds'!$B$15:$B$552,FALSE),MATCH(D6457,'PE Holds'!$B$15:$AF$15,FALSE)),0)</f>
        <v>0</v>
      </c>
      <c r="C6457" s="1165" t="str">
        <f t="shared" ref="C6457:C6468" si="631">+C6456</f>
        <v>PEXP440</v>
      </c>
      <c r="D6457" s="988" t="str">
        <f>'PE Holds'!$N$15</f>
        <v>Green 
RAL 6002</v>
      </c>
      <c r="E6457" s="1165" t="s">
        <v>27837</v>
      </c>
      <c r="F6457" s="1165" t="s">
        <v>27824</v>
      </c>
      <c r="G6457" s="1170" t="s">
        <v>28040</v>
      </c>
    </row>
    <row r="6458" spans="1:7" ht="15" customHeight="1">
      <c r="A6458" s="1165" t="str">
        <f t="shared" si="627"/>
        <v>PEXP440RED</v>
      </c>
      <c r="B6458" s="1165">
        <f>IFERROR(INDEX('PE Holds'!$B$15:$AF$554,MATCH(C6458,'PE Holds'!$B$15:$B$552,FALSE),MATCH(D6458,'PE Holds'!$B$15:$AF$15,FALSE)),0)</f>
        <v>0</v>
      </c>
      <c r="C6458" s="1165" t="str">
        <f t="shared" si="631"/>
        <v>PEXP440</v>
      </c>
      <c r="D6458" s="988" t="str">
        <f>'PE Holds'!$O$15</f>
        <v>Red 
RAL 3020</v>
      </c>
      <c r="E6458" s="1165" t="s">
        <v>27826</v>
      </c>
      <c r="F6458" s="1165" t="s">
        <v>27824</v>
      </c>
      <c r="G6458" s="1170" t="s">
        <v>28040</v>
      </c>
    </row>
    <row r="6459" spans="1:7" ht="15" customHeight="1">
      <c r="A6459" s="1165" t="str">
        <f t="shared" si="627"/>
        <v>PEXP440BLU</v>
      </c>
      <c r="B6459" s="1165">
        <f>IFERROR(INDEX('PE Holds'!$B$15:$AF$554,MATCH(C6459,'PE Holds'!$B$15:$B$552,FALSE),MATCH(D6459,'PE Holds'!$B$15:$AF$15,FALSE)),0)</f>
        <v>0</v>
      </c>
      <c r="C6459" s="1165" t="str">
        <f t="shared" si="631"/>
        <v>PEXP440</v>
      </c>
      <c r="D6459" s="988" t="str">
        <f>'PE Holds'!$P$15</f>
        <v>Blue 
RAL 5015</v>
      </c>
      <c r="E6459" s="1165" t="s">
        <v>27827</v>
      </c>
      <c r="F6459" s="1165" t="s">
        <v>27824</v>
      </c>
      <c r="G6459" s="1170" t="s">
        <v>28040</v>
      </c>
    </row>
    <row r="6460" spans="1:7" ht="15" customHeight="1">
      <c r="A6460" s="1165" t="str">
        <f t="shared" si="627"/>
        <v>PEXP440GRY</v>
      </c>
      <c r="B6460" s="1165">
        <f>IFERROR(INDEX('PE Holds'!$B$15:$AF$554,MATCH(C6460,'PE Holds'!$B$15:$B$552,FALSE),MATCH(D6460,'PE Holds'!$B$15:$AF$15,FALSE)),0)</f>
        <v>0</v>
      </c>
      <c r="C6460" s="1165" t="str">
        <f t="shared" si="631"/>
        <v>PEXP440</v>
      </c>
      <c r="D6460" s="988" t="str">
        <f>'PE Holds'!$Q$15</f>
        <v>Grey 
RAL 7001</v>
      </c>
      <c r="E6460" s="1165" t="s">
        <v>27828</v>
      </c>
      <c r="F6460" s="1165" t="s">
        <v>27824</v>
      </c>
      <c r="G6460" s="1170" t="s">
        <v>28040</v>
      </c>
    </row>
    <row r="6461" spans="1:7" ht="15" customHeight="1">
      <c r="A6461" s="1165" t="str">
        <f t="shared" si="627"/>
        <v>PEXP440BLK</v>
      </c>
      <c r="B6461" s="1165">
        <f>IFERROR(INDEX('PE Holds'!$B$15:$AF$554,MATCH(C6461,'PE Holds'!$B$15:$B$552,FALSE),MATCH(D6461,'PE Holds'!$B$15:$AF$15,FALSE)),0)</f>
        <v>0</v>
      </c>
      <c r="C6461" s="1165" t="str">
        <f t="shared" si="631"/>
        <v>PEXP440</v>
      </c>
      <c r="D6461" s="988" t="str">
        <f>'PE Holds'!$R$15</f>
        <v>Black 
RAL 9005</v>
      </c>
      <c r="E6461" s="1165" t="s">
        <v>27829</v>
      </c>
      <c r="F6461" s="1165" t="s">
        <v>27824</v>
      </c>
      <c r="G6461" s="1170" t="s">
        <v>28040</v>
      </c>
    </row>
    <row r="6462" spans="1:7" ht="15" customHeight="1">
      <c r="A6462" s="1165" t="str">
        <f t="shared" si="627"/>
        <v>PEXP440FLO</v>
      </c>
      <c r="B6462" s="1165">
        <f>IFERROR(INDEX('PE Holds'!$B$15:$AF$554,MATCH(C6462,'PE Holds'!$B$15:$B$552,FALSE),MATCH(D6462,'PE Holds'!$B$15:$AF$15,FALSE)),0)</f>
        <v>0</v>
      </c>
      <c r="C6462" s="1165" t="str">
        <f t="shared" si="631"/>
        <v>PEXP440</v>
      </c>
      <c r="D6462" s="988" t="str">
        <f>'PE Holds'!$S$15</f>
        <v>Fluo 
Orange</v>
      </c>
      <c r="E6462" s="1165" t="s">
        <v>27830</v>
      </c>
      <c r="F6462" s="1165" t="s">
        <v>27824</v>
      </c>
      <c r="G6462" s="1170" t="s">
        <v>28040</v>
      </c>
    </row>
    <row r="6463" spans="1:7" ht="15" customHeight="1">
      <c r="A6463" s="1165" t="str">
        <f t="shared" si="627"/>
        <v>PEXP440FLG</v>
      </c>
      <c r="B6463" s="1165">
        <f>IFERROR(INDEX('PE Holds'!$B$15:$AF$554,MATCH(C6463,'PE Holds'!$B$15:$B$552,FALSE),MATCH(D6463,'PE Holds'!$B$15:$AF$15,FALSE)),0)</f>
        <v>0</v>
      </c>
      <c r="C6463" s="1165" t="str">
        <f t="shared" si="631"/>
        <v>PEXP440</v>
      </c>
      <c r="D6463" s="988" t="str">
        <f>'PE Holds'!$T$15</f>
        <v>Fluo 
Green</v>
      </c>
      <c r="E6463" s="1165" t="s">
        <v>27831</v>
      </c>
      <c r="F6463" s="1165" t="s">
        <v>27824</v>
      </c>
      <c r="G6463" s="1170" t="s">
        <v>28040</v>
      </c>
    </row>
    <row r="6464" spans="1:7" ht="15" customHeight="1">
      <c r="A6464" s="1165" t="str">
        <f t="shared" si="627"/>
        <v>PEXP440FLP</v>
      </c>
      <c r="B6464" s="1165">
        <f>IFERROR(INDEX('PE Holds'!$B$15:$AF$554,MATCH(C6464,'PE Holds'!$B$15:$B$552,FALSE),MATCH(D6464,'PE Holds'!$B$15:$AF$15,FALSE)),0)</f>
        <v>0</v>
      </c>
      <c r="C6464" s="1165" t="str">
        <f t="shared" si="631"/>
        <v>PEXP440</v>
      </c>
      <c r="D6464" s="988" t="str">
        <f>'PE Holds'!$U$15</f>
        <v>Fluo 
Pink</v>
      </c>
      <c r="E6464" s="1165" t="s">
        <v>27832</v>
      </c>
      <c r="F6464" s="1165" t="s">
        <v>27824</v>
      </c>
      <c r="G6464" s="1170" t="s">
        <v>28040</v>
      </c>
    </row>
    <row r="6465" spans="1:7" ht="15" customHeight="1">
      <c r="A6465" s="1165" t="str">
        <f t="shared" si="627"/>
        <v>PEXP440FLY</v>
      </c>
      <c r="B6465" s="1165">
        <f>IFERROR(INDEX('PE Holds'!$B$15:$AF$554,MATCH(C6465,'PE Holds'!$B$15:$B$552,FALSE),MATCH(D6465,'PE Holds'!$B$15:$AF$15,FALSE)),0)</f>
        <v>0</v>
      </c>
      <c r="C6465" s="1165" t="str">
        <f t="shared" si="631"/>
        <v>PEXP440</v>
      </c>
      <c r="D6465" s="988" t="str">
        <f>'PE Holds'!$V$15</f>
        <v>Fluo 
Yellow</v>
      </c>
      <c r="E6465" s="1165" t="s">
        <v>28041</v>
      </c>
      <c r="F6465" s="1165" t="s">
        <v>27824</v>
      </c>
      <c r="G6465" s="1170" t="s">
        <v>28040</v>
      </c>
    </row>
    <row r="6466" spans="1:7" ht="15" customHeight="1">
      <c r="A6466" s="1165" t="str">
        <f t="shared" si="627"/>
        <v>PEXP440VIO</v>
      </c>
      <c r="B6466" s="1165">
        <f>IFERROR(INDEX('PE Holds'!$B$15:$AF$554,MATCH(C6466,'PE Holds'!$B$15:$B$552,FALSE),MATCH(D6466,'PE Holds'!$B$15:$AF$15,FALSE)),0)</f>
        <v>0</v>
      </c>
      <c r="C6466" s="1165" t="str">
        <f t="shared" si="631"/>
        <v>PEXP440</v>
      </c>
      <c r="D6466" s="988" t="str">
        <f>'PE Holds'!$W$15</f>
        <v>Violet 
RAL 4008</v>
      </c>
      <c r="E6466" s="1165" t="s">
        <v>27833</v>
      </c>
      <c r="F6466" s="1165" t="s">
        <v>27824</v>
      </c>
      <c r="G6466" s="1170" t="s">
        <v>28040</v>
      </c>
    </row>
    <row r="6467" spans="1:7" ht="15" customHeight="1">
      <c r="A6467" s="1165" t="str">
        <f t="shared" si="627"/>
        <v>PEXP440MIN</v>
      </c>
      <c r="B6467" s="1165">
        <f>IFERROR(INDEX('PE Holds'!$B$15:$AF$554,MATCH(C6467,'PE Holds'!$B$15:$B$552,FALSE),MATCH(D6467,'PE Holds'!$B$15:$AF$15,FALSE)),0)</f>
        <v>0</v>
      </c>
      <c r="C6467" s="1165" t="str">
        <f t="shared" si="631"/>
        <v>PEXP440</v>
      </c>
      <c r="D6467" s="988" t="str">
        <f>'PE Holds'!$X$15</f>
        <v>Mint 
RAL 6027</v>
      </c>
      <c r="E6467" s="1165" t="s">
        <v>27834</v>
      </c>
      <c r="F6467" s="1165" t="s">
        <v>27824</v>
      </c>
      <c r="G6467" s="1170" t="s">
        <v>28040</v>
      </c>
    </row>
    <row r="6468" spans="1:7" ht="15" customHeight="1">
      <c r="A6468" s="1165" t="str">
        <f t="shared" si="627"/>
        <v>PEXP440ORA</v>
      </c>
      <c r="B6468" s="1165">
        <f>IFERROR(INDEX('PE Holds'!$B$15:$AF$554,MATCH(C6468,'PE Holds'!$B$15:$B$552,FALSE),MATCH(D6468,'PE Holds'!$B$15:$AF$15,FALSE)),0)</f>
        <v>0</v>
      </c>
      <c r="C6468" s="1165" t="str">
        <f t="shared" si="631"/>
        <v>PEXP440</v>
      </c>
      <c r="D6468" s="988" t="str">
        <f>'PE Holds'!$Y$15</f>
        <v>Pure Orange</v>
      </c>
      <c r="E6468" s="1165" t="s">
        <v>27836</v>
      </c>
      <c r="F6468" s="1165" t="s">
        <v>27824</v>
      </c>
      <c r="G6468" s="1170" t="s">
        <v>28040</v>
      </c>
    </row>
    <row r="6469" spans="1:7" ht="15" customHeight="1">
      <c r="A6469" s="1165" t="str">
        <f t="shared" si="627"/>
        <v>PEXP441WHI</v>
      </c>
      <c r="B6469" s="1165">
        <f>IFERROR(INDEX('PE Holds'!$B$15:$AF$554,MATCH(C6469,'PE Holds'!$B$15:$B$552,FALSE),MATCH(D6469,'PE Holds'!$B$15:$AF$15,FALSE)),0)</f>
        <v>0</v>
      </c>
      <c r="C6469" s="1165" t="s">
        <v>28282</v>
      </c>
      <c r="D6469" s="1166" t="s">
        <v>28239</v>
      </c>
      <c r="E6469" s="1165" t="s">
        <v>27838</v>
      </c>
      <c r="F6469" s="1165" t="s">
        <v>27824</v>
      </c>
      <c r="G6469" s="1170" t="s">
        <v>28040</v>
      </c>
    </row>
    <row r="6470" spans="1:7" ht="15" customHeight="1">
      <c r="A6470" s="1165" t="str">
        <f t="shared" si="627"/>
        <v>PEXP441YEL</v>
      </c>
      <c r="B6470" s="1165">
        <f>IFERROR(INDEX('PE Holds'!$B$15:$AF$554,MATCH(C6470,'PE Holds'!$B$15:$B$552,FALSE),MATCH(D6470,'PE Holds'!$B$15:$AF$15,FALSE)),0)</f>
        <v>0</v>
      </c>
      <c r="C6470" s="1165" t="str">
        <f>+C6469</f>
        <v>PEXP441</v>
      </c>
      <c r="D6470" s="988" t="str">
        <f>'PE Holds'!$M$15</f>
        <v>Yellow 
RAL 1026</v>
      </c>
      <c r="E6470" s="1165" t="s">
        <v>27823</v>
      </c>
      <c r="F6470" s="1165" t="s">
        <v>27824</v>
      </c>
      <c r="G6470" s="1170" t="s">
        <v>28040</v>
      </c>
    </row>
    <row r="6471" spans="1:7" ht="15" customHeight="1">
      <c r="A6471" s="1165" t="str">
        <f t="shared" si="627"/>
        <v>PEXP441GRE</v>
      </c>
      <c r="B6471" s="1165">
        <f>IFERROR(INDEX('PE Holds'!$B$15:$AF$554,MATCH(C6471,'PE Holds'!$B$15:$B$552,FALSE),MATCH(D6471,'PE Holds'!$B$15:$AF$15,FALSE)),0)</f>
        <v>0</v>
      </c>
      <c r="C6471" s="1165" t="str">
        <f t="shared" ref="C6471:C6482" si="632">+C6470</f>
        <v>PEXP441</v>
      </c>
      <c r="D6471" s="988" t="str">
        <f>'PE Holds'!$N$15</f>
        <v>Green 
RAL 6002</v>
      </c>
      <c r="E6471" s="1165" t="s">
        <v>27837</v>
      </c>
      <c r="F6471" s="1165" t="s">
        <v>27824</v>
      </c>
      <c r="G6471" s="1170" t="s">
        <v>28040</v>
      </c>
    </row>
    <row r="6472" spans="1:7" ht="15" customHeight="1">
      <c r="A6472" s="1165" t="str">
        <f t="shared" si="627"/>
        <v>PEXP441RED</v>
      </c>
      <c r="B6472" s="1165">
        <f>IFERROR(INDEX('PE Holds'!$B$15:$AF$554,MATCH(C6472,'PE Holds'!$B$15:$B$552,FALSE),MATCH(D6472,'PE Holds'!$B$15:$AF$15,FALSE)),0)</f>
        <v>0</v>
      </c>
      <c r="C6472" s="1165" t="str">
        <f t="shared" si="632"/>
        <v>PEXP441</v>
      </c>
      <c r="D6472" s="988" t="str">
        <f>'PE Holds'!$O$15</f>
        <v>Red 
RAL 3020</v>
      </c>
      <c r="E6472" s="1165" t="s">
        <v>27826</v>
      </c>
      <c r="F6472" s="1165" t="s">
        <v>27824</v>
      </c>
      <c r="G6472" s="1170" t="s">
        <v>28040</v>
      </c>
    </row>
    <row r="6473" spans="1:7" ht="15" customHeight="1">
      <c r="A6473" s="1165" t="str">
        <f t="shared" si="627"/>
        <v>PEXP441BLU</v>
      </c>
      <c r="B6473" s="1165">
        <f>IFERROR(INDEX('PE Holds'!$B$15:$AF$554,MATCH(C6473,'PE Holds'!$B$15:$B$552,FALSE),MATCH(D6473,'PE Holds'!$B$15:$AF$15,FALSE)),0)</f>
        <v>0</v>
      </c>
      <c r="C6473" s="1165" t="str">
        <f t="shared" si="632"/>
        <v>PEXP441</v>
      </c>
      <c r="D6473" s="988" t="str">
        <f>'PE Holds'!$P$15</f>
        <v>Blue 
RAL 5015</v>
      </c>
      <c r="E6473" s="1165" t="s">
        <v>27827</v>
      </c>
      <c r="F6473" s="1165" t="s">
        <v>27824</v>
      </c>
      <c r="G6473" s="1170" t="s">
        <v>28040</v>
      </c>
    </row>
    <row r="6474" spans="1:7" ht="15" customHeight="1">
      <c r="A6474" s="1165" t="str">
        <f t="shared" si="627"/>
        <v>PEXP441GRY</v>
      </c>
      <c r="B6474" s="1165">
        <f>IFERROR(INDEX('PE Holds'!$B$15:$AF$554,MATCH(C6474,'PE Holds'!$B$15:$B$552,FALSE),MATCH(D6474,'PE Holds'!$B$15:$AF$15,FALSE)),0)</f>
        <v>0</v>
      </c>
      <c r="C6474" s="1165" t="str">
        <f t="shared" si="632"/>
        <v>PEXP441</v>
      </c>
      <c r="D6474" s="988" t="str">
        <f>'PE Holds'!$Q$15</f>
        <v>Grey 
RAL 7001</v>
      </c>
      <c r="E6474" s="1165" t="s">
        <v>27828</v>
      </c>
      <c r="F6474" s="1165" t="s">
        <v>27824</v>
      </c>
      <c r="G6474" s="1170" t="s">
        <v>28040</v>
      </c>
    </row>
    <row r="6475" spans="1:7" ht="15" customHeight="1">
      <c r="A6475" s="1165" t="str">
        <f t="shared" si="627"/>
        <v>PEXP441BLK</v>
      </c>
      <c r="B6475" s="1165">
        <f>IFERROR(INDEX('PE Holds'!$B$15:$AF$554,MATCH(C6475,'PE Holds'!$B$15:$B$552,FALSE),MATCH(D6475,'PE Holds'!$B$15:$AF$15,FALSE)),0)</f>
        <v>0</v>
      </c>
      <c r="C6475" s="1165" t="str">
        <f t="shared" si="632"/>
        <v>PEXP441</v>
      </c>
      <c r="D6475" s="988" t="str">
        <f>'PE Holds'!$R$15</f>
        <v>Black 
RAL 9005</v>
      </c>
      <c r="E6475" s="1165" t="s">
        <v>27829</v>
      </c>
      <c r="F6475" s="1165" t="s">
        <v>27824</v>
      </c>
      <c r="G6475" s="1170" t="s">
        <v>28040</v>
      </c>
    </row>
    <row r="6476" spans="1:7" ht="15" customHeight="1">
      <c r="A6476" s="1165" t="str">
        <f t="shared" ref="A6476:A6539" si="633">CONCATENATE(C6476,E6476)</f>
        <v>PEXP441FLO</v>
      </c>
      <c r="B6476" s="1165">
        <f>IFERROR(INDEX('PE Holds'!$B$15:$AF$554,MATCH(C6476,'PE Holds'!$B$15:$B$552,FALSE),MATCH(D6476,'PE Holds'!$B$15:$AF$15,FALSE)),0)</f>
        <v>0</v>
      </c>
      <c r="C6476" s="1165" t="str">
        <f t="shared" si="632"/>
        <v>PEXP441</v>
      </c>
      <c r="D6476" s="988" t="str">
        <f>'PE Holds'!$S$15</f>
        <v>Fluo 
Orange</v>
      </c>
      <c r="E6476" s="1165" t="s">
        <v>27830</v>
      </c>
      <c r="F6476" s="1165" t="s">
        <v>27824</v>
      </c>
      <c r="G6476" s="1170" t="s">
        <v>28040</v>
      </c>
    </row>
    <row r="6477" spans="1:7" ht="15" customHeight="1">
      <c r="A6477" s="1165" t="str">
        <f t="shared" si="633"/>
        <v>PEXP441FLG</v>
      </c>
      <c r="B6477" s="1165">
        <f>IFERROR(INDEX('PE Holds'!$B$15:$AF$554,MATCH(C6477,'PE Holds'!$B$15:$B$552,FALSE),MATCH(D6477,'PE Holds'!$B$15:$AF$15,FALSE)),0)</f>
        <v>0</v>
      </c>
      <c r="C6477" s="1165" t="str">
        <f t="shared" si="632"/>
        <v>PEXP441</v>
      </c>
      <c r="D6477" s="988" t="str">
        <f>'PE Holds'!$T$15</f>
        <v>Fluo 
Green</v>
      </c>
      <c r="E6477" s="1165" t="s">
        <v>27831</v>
      </c>
      <c r="F6477" s="1165" t="s">
        <v>27824</v>
      </c>
      <c r="G6477" s="1170" t="s">
        <v>28040</v>
      </c>
    </row>
    <row r="6478" spans="1:7" ht="15" customHeight="1">
      <c r="A6478" s="1165" t="str">
        <f t="shared" si="633"/>
        <v>PEXP441FLP</v>
      </c>
      <c r="B6478" s="1165">
        <f>IFERROR(INDEX('PE Holds'!$B$15:$AF$554,MATCH(C6478,'PE Holds'!$B$15:$B$552,FALSE),MATCH(D6478,'PE Holds'!$B$15:$AF$15,FALSE)),0)</f>
        <v>0</v>
      </c>
      <c r="C6478" s="1165" t="str">
        <f t="shared" si="632"/>
        <v>PEXP441</v>
      </c>
      <c r="D6478" s="988" t="str">
        <f>'PE Holds'!$U$15</f>
        <v>Fluo 
Pink</v>
      </c>
      <c r="E6478" s="1165" t="s">
        <v>27832</v>
      </c>
      <c r="F6478" s="1165" t="s">
        <v>27824</v>
      </c>
      <c r="G6478" s="1170" t="s">
        <v>28040</v>
      </c>
    </row>
    <row r="6479" spans="1:7" ht="15" customHeight="1">
      <c r="A6479" s="1165" t="str">
        <f t="shared" si="633"/>
        <v>PEXP441FLY</v>
      </c>
      <c r="B6479" s="1165">
        <f>IFERROR(INDEX('PE Holds'!$B$15:$AF$554,MATCH(C6479,'PE Holds'!$B$15:$B$552,FALSE),MATCH(D6479,'PE Holds'!$B$15:$AF$15,FALSE)),0)</f>
        <v>0</v>
      </c>
      <c r="C6479" s="1165" t="str">
        <f t="shared" si="632"/>
        <v>PEXP441</v>
      </c>
      <c r="D6479" s="988" t="str">
        <f>'PE Holds'!$V$15</f>
        <v>Fluo 
Yellow</v>
      </c>
      <c r="E6479" s="1165" t="s">
        <v>28041</v>
      </c>
      <c r="F6479" s="1165" t="s">
        <v>27824</v>
      </c>
      <c r="G6479" s="1170" t="s">
        <v>28040</v>
      </c>
    </row>
    <row r="6480" spans="1:7" ht="15" customHeight="1">
      <c r="A6480" s="1165" t="str">
        <f t="shared" si="633"/>
        <v>PEXP441VIO</v>
      </c>
      <c r="B6480" s="1165">
        <f>IFERROR(INDEX('PE Holds'!$B$15:$AF$554,MATCH(C6480,'PE Holds'!$B$15:$B$552,FALSE),MATCH(D6480,'PE Holds'!$B$15:$AF$15,FALSE)),0)</f>
        <v>0</v>
      </c>
      <c r="C6480" s="1165" t="str">
        <f t="shared" si="632"/>
        <v>PEXP441</v>
      </c>
      <c r="D6480" s="988" t="str">
        <f>'PE Holds'!$W$15</f>
        <v>Violet 
RAL 4008</v>
      </c>
      <c r="E6480" s="1165" t="s">
        <v>27833</v>
      </c>
      <c r="F6480" s="1165" t="s">
        <v>27824</v>
      </c>
      <c r="G6480" s="1170" t="s">
        <v>28040</v>
      </c>
    </row>
    <row r="6481" spans="1:7" ht="15" customHeight="1">
      <c r="A6481" s="1165" t="str">
        <f t="shared" si="633"/>
        <v>PEXP441MIN</v>
      </c>
      <c r="B6481" s="1165">
        <f>IFERROR(INDEX('PE Holds'!$B$15:$AF$554,MATCH(C6481,'PE Holds'!$B$15:$B$552,FALSE),MATCH(D6481,'PE Holds'!$B$15:$AF$15,FALSE)),0)</f>
        <v>0</v>
      </c>
      <c r="C6481" s="1165" t="str">
        <f t="shared" si="632"/>
        <v>PEXP441</v>
      </c>
      <c r="D6481" s="988" t="str">
        <f>'PE Holds'!$X$15</f>
        <v>Mint 
RAL 6027</v>
      </c>
      <c r="E6481" s="1165" t="s">
        <v>27834</v>
      </c>
      <c r="F6481" s="1165" t="s">
        <v>27824</v>
      </c>
      <c r="G6481" s="1170" t="s">
        <v>28040</v>
      </c>
    </row>
    <row r="6482" spans="1:7" ht="15" customHeight="1">
      <c r="A6482" s="1165" t="str">
        <f t="shared" si="633"/>
        <v>PEXP441ORA</v>
      </c>
      <c r="B6482" s="1165">
        <f>IFERROR(INDEX('PE Holds'!$B$15:$AF$554,MATCH(C6482,'PE Holds'!$B$15:$B$552,FALSE),MATCH(D6482,'PE Holds'!$B$15:$AF$15,FALSE)),0)</f>
        <v>0</v>
      </c>
      <c r="C6482" s="1165" t="str">
        <f t="shared" si="632"/>
        <v>PEXP441</v>
      </c>
      <c r="D6482" s="988" t="str">
        <f>'PE Holds'!$Y$15</f>
        <v>Pure Orange</v>
      </c>
      <c r="E6482" s="1165" t="s">
        <v>27836</v>
      </c>
      <c r="F6482" s="1165" t="s">
        <v>27824</v>
      </c>
      <c r="G6482" s="1170" t="s">
        <v>28040</v>
      </c>
    </row>
    <row r="6483" spans="1:7" ht="15" customHeight="1">
      <c r="A6483" s="1165" t="str">
        <f t="shared" si="633"/>
        <v>PEXP442WHI</v>
      </c>
      <c r="B6483" s="1165">
        <f>IFERROR(INDEX('PE Holds'!$B$15:$AF$554,MATCH(C6483,'PE Holds'!$B$15:$B$552,FALSE),MATCH(D6483,'PE Holds'!$B$15:$AF$15,FALSE)),0)</f>
        <v>0</v>
      </c>
      <c r="C6483" s="1165" t="s">
        <v>28283</v>
      </c>
      <c r="D6483" s="1166" t="s">
        <v>28239</v>
      </c>
      <c r="E6483" s="1165" t="s">
        <v>27838</v>
      </c>
      <c r="F6483" s="1165" t="s">
        <v>27824</v>
      </c>
      <c r="G6483" s="1170" t="s">
        <v>28040</v>
      </c>
    </row>
    <row r="6484" spans="1:7" ht="15" customHeight="1">
      <c r="A6484" s="1165" t="str">
        <f t="shared" si="633"/>
        <v>PEXP442YEL</v>
      </c>
      <c r="B6484" s="1165">
        <f>IFERROR(INDEX('PE Holds'!$B$15:$AF$554,MATCH(C6484,'PE Holds'!$B$15:$B$552,FALSE),MATCH(D6484,'PE Holds'!$B$15:$AF$15,FALSE)),0)</f>
        <v>0</v>
      </c>
      <c r="C6484" s="1165" t="str">
        <f>+C6483</f>
        <v>PEXP442</v>
      </c>
      <c r="D6484" s="988" t="str">
        <f>'PE Holds'!$M$15</f>
        <v>Yellow 
RAL 1026</v>
      </c>
      <c r="E6484" s="1165" t="s">
        <v>27823</v>
      </c>
      <c r="F6484" s="1165" t="s">
        <v>27824</v>
      </c>
      <c r="G6484" s="1170" t="s">
        <v>28040</v>
      </c>
    </row>
    <row r="6485" spans="1:7" ht="15" customHeight="1">
      <c r="A6485" s="1165" t="str">
        <f t="shared" si="633"/>
        <v>PEXP442GRE</v>
      </c>
      <c r="B6485" s="1165">
        <f>IFERROR(INDEX('PE Holds'!$B$15:$AF$554,MATCH(C6485,'PE Holds'!$B$15:$B$552,FALSE),MATCH(D6485,'PE Holds'!$B$15:$AF$15,FALSE)),0)</f>
        <v>0</v>
      </c>
      <c r="C6485" s="1165" t="str">
        <f t="shared" ref="C6485:C6496" si="634">+C6484</f>
        <v>PEXP442</v>
      </c>
      <c r="D6485" s="988" t="str">
        <f>'PE Holds'!$N$15</f>
        <v>Green 
RAL 6002</v>
      </c>
      <c r="E6485" s="1165" t="s">
        <v>27837</v>
      </c>
      <c r="F6485" s="1165" t="s">
        <v>27824</v>
      </c>
      <c r="G6485" s="1170" t="s">
        <v>28040</v>
      </c>
    </row>
    <row r="6486" spans="1:7" ht="15" customHeight="1">
      <c r="A6486" s="1165" t="str">
        <f t="shared" si="633"/>
        <v>PEXP442RED</v>
      </c>
      <c r="B6486" s="1165">
        <f>IFERROR(INDEX('PE Holds'!$B$15:$AF$554,MATCH(C6486,'PE Holds'!$B$15:$B$552,FALSE),MATCH(D6486,'PE Holds'!$B$15:$AF$15,FALSE)),0)</f>
        <v>0</v>
      </c>
      <c r="C6486" s="1165" t="str">
        <f t="shared" si="634"/>
        <v>PEXP442</v>
      </c>
      <c r="D6486" s="988" t="str">
        <f>'PE Holds'!$O$15</f>
        <v>Red 
RAL 3020</v>
      </c>
      <c r="E6486" s="1165" t="s">
        <v>27826</v>
      </c>
      <c r="F6486" s="1165" t="s">
        <v>27824</v>
      </c>
      <c r="G6486" s="1170" t="s">
        <v>28040</v>
      </c>
    </row>
    <row r="6487" spans="1:7" ht="15" customHeight="1">
      <c r="A6487" s="1165" t="str">
        <f t="shared" si="633"/>
        <v>PEXP442BLU</v>
      </c>
      <c r="B6487" s="1165">
        <f>IFERROR(INDEX('PE Holds'!$B$15:$AF$554,MATCH(C6487,'PE Holds'!$B$15:$B$552,FALSE),MATCH(D6487,'PE Holds'!$B$15:$AF$15,FALSE)),0)</f>
        <v>0</v>
      </c>
      <c r="C6487" s="1165" t="str">
        <f t="shared" si="634"/>
        <v>PEXP442</v>
      </c>
      <c r="D6487" s="988" t="str">
        <f>'PE Holds'!$P$15</f>
        <v>Blue 
RAL 5015</v>
      </c>
      <c r="E6487" s="1165" t="s">
        <v>27827</v>
      </c>
      <c r="F6487" s="1165" t="s">
        <v>27824</v>
      </c>
      <c r="G6487" s="1170" t="s">
        <v>28040</v>
      </c>
    </row>
    <row r="6488" spans="1:7" ht="15" customHeight="1">
      <c r="A6488" s="1165" t="str">
        <f t="shared" si="633"/>
        <v>PEXP442GRY</v>
      </c>
      <c r="B6488" s="1165">
        <f>IFERROR(INDEX('PE Holds'!$B$15:$AF$554,MATCH(C6488,'PE Holds'!$B$15:$B$552,FALSE),MATCH(D6488,'PE Holds'!$B$15:$AF$15,FALSE)),0)</f>
        <v>0</v>
      </c>
      <c r="C6488" s="1165" t="str">
        <f t="shared" si="634"/>
        <v>PEXP442</v>
      </c>
      <c r="D6488" s="988" t="str">
        <f>'PE Holds'!$Q$15</f>
        <v>Grey 
RAL 7001</v>
      </c>
      <c r="E6488" s="1165" t="s">
        <v>27828</v>
      </c>
      <c r="F6488" s="1165" t="s">
        <v>27824</v>
      </c>
      <c r="G6488" s="1170" t="s">
        <v>28040</v>
      </c>
    </row>
    <row r="6489" spans="1:7" ht="15" customHeight="1">
      <c r="A6489" s="1165" t="str">
        <f t="shared" si="633"/>
        <v>PEXP442BLK</v>
      </c>
      <c r="B6489" s="1165">
        <f>IFERROR(INDEX('PE Holds'!$B$15:$AF$554,MATCH(C6489,'PE Holds'!$B$15:$B$552,FALSE),MATCH(D6489,'PE Holds'!$B$15:$AF$15,FALSE)),0)</f>
        <v>0</v>
      </c>
      <c r="C6489" s="1165" t="str">
        <f t="shared" si="634"/>
        <v>PEXP442</v>
      </c>
      <c r="D6489" s="988" t="str">
        <f>'PE Holds'!$R$15</f>
        <v>Black 
RAL 9005</v>
      </c>
      <c r="E6489" s="1165" t="s">
        <v>27829</v>
      </c>
      <c r="F6489" s="1165" t="s">
        <v>27824</v>
      </c>
      <c r="G6489" s="1170" t="s">
        <v>28040</v>
      </c>
    </row>
    <row r="6490" spans="1:7" ht="15" customHeight="1">
      <c r="A6490" s="1165" t="str">
        <f t="shared" si="633"/>
        <v>PEXP442FLO</v>
      </c>
      <c r="B6490" s="1165">
        <f>IFERROR(INDEX('PE Holds'!$B$15:$AF$554,MATCH(C6490,'PE Holds'!$B$15:$B$552,FALSE),MATCH(D6490,'PE Holds'!$B$15:$AF$15,FALSE)),0)</f>
        <v>0</v>
      </c>
      <c r="C6490" s="1165" t="str">
        <f t="shared" si="634"/>
        <v>PEXP442</v>
      </c>
      <c r="D6490" s="988" t="str">
        <f>'PE Holds'!$S$15</f>
        <v>Fluo 
Orange</v>
      </c>
      <c r="E6490" s="1165" t="s">
        <v>27830</v>
      </c>
      <c r="F6490" s="1165" t="s">
        <v>27824</v>
      </c>
      <c r="G6490" s="1170" t="s">
        <v>28040</v>
      </c>
    </row>
    <row r="6491" spans="1:7" ht="15" customHeight="1">
      <c r="A6491" s="1165" t="str">
        <f t="shared" si="633"/>
        <v>PEXP442FLG</v>
      </c>
      <c r="B6491" s="1165">
        <f>IFERROR(INDEX('PE Holds'!$B$15:$AF$554,MATCH(C6491,'PE Holds'!$B$15:$B$552,FALSE),MATCH(D6491,'PE Holds'!$B$15:$AF$15,FALSE)),0)</f>
        <v>0</v>
      </c>
      <c r="C6491" s="1165" t="str">
        <f t="shared" si="634"/>
        <v>PEXP442</v>
      </c>
      <c r="D6491" s="988" t="str">
        <f>'PE Holds'!$T$15</f>
        <v>Fluo 
Green</v>
      </c>
      <c r="E6491" s="1165" t="s">
        <v>27831</v>
      </c>
      <c r="F6491" s="1165" t="s">
        <v>27824</v>
      </c>
      <c r="G6491" s="1170" t="s">
        <v>28040</v>
      </c>
    </row>
    <row r="6492" spans="1:7" ht="15" customHeight="1">
      <c r="A6492" s="1165" t="str">
        <f t="shared" si="633"/>
        <v>PEXP442FLP</v>
      </c>
      <c r="B6492" s="1165">
        <f>IFERROR(INDEX('PE Holds'!$B$15:$AF$554,MATCH(C6492,'PE Holds'!$B$15:$B$552,FALSE),MATCH(D6492,'PE Holds'!$B$15:$AF$15,FALSE)),0)</f>
        <v>0</v>
      </c>
      <c r="C6492" s="1165" t="str">
        <f t="shared" si="634"/>
        <v>PEXP442</v>
      </c>
      <c r="D6492" s="988" t="str">
        <f>'PE Holds'!$U$15</f>
        <v>Fluo 
Pink</v>
      </c>
      <c r="E6492" s="1165" t="s">
        <v>27832</v>
      </c>
      <c r="F6492" s="1165" t="s">
        <v>27824</v>
      </c>
      <c r="G6492" s="1170" t="s">
        <v>28040</v>
      </c>
    </row>
    <row r="6493" spans="1:7" ht="15" customHeight="1">
      <c r="A6493" s="1165" t="str">
        <f t="shared" si="633"/>
        <v>PEXP442FLY</v>
      </c>
      <c r="B6493" s="1165">
        <f>IFERROR(INDEX('PE Holds'!$B$15:$AF$554,MATCH(C6493,'PE Holds'!$B$15:$B$552,FALSE),MATCH(D6493,'PE Holds'!$B$15:$AF$15,FALSE)),0)</f>
        <v>0</v>
      </c>
      <c r="C6493" s="1165" t="str">
        <f t="shared" si="634"/>
        <v>PEXP442</v>
      </c>
      <c r="D6493" s="988" t="str">
        <f>'PE Holds'!$V$15</f>
        <v>Fluo 
Yellow</v>
      </c>
      <c r="E6493" s="1165" t="s">
        <v>28041</v>
      </c>
      <c r="F6493" s="1165" t="s">
        <v>27824</v>
      </c>
      <c r="G6493" s="1170" t="s">
        <v>28040</v>
      </c>
    </row>
    <row r="6494" spans="1:7" ht="15" customHeight="1">
      <c r="A6494" s="1165" t="str">
        <f t="shared" si="633"/>
        <v>PEXP442VIO</v>
      </c>
      <c r="B6494" s="1165">
        <f>IFERROR(INDEX('PE Holds'!$B$15:$AF$554,MATCH(C6494,'PE Holds'!$B$15:$B$552,FALSE),MATCH(D6494,'PE Holds'!$B$15:$AF$15,FALSE)),0)</f>
        <v>0</v>
      </c>
      <c r="C6494" s="1165" t="str">
        <f t="shared" si="634"/>
        <v>PEXP442</v>
      </c>
      <c r="D6494" s="988" t="str">
        <f>'PE Holds'!$W$15</f>
        <v>Violet 
RAL 4008</v>
      </c>
      <c r="E6494" s="1165" t="s">
        <v>27833</v>
      </c>
      <c r="F6494" s="1165" t="s">
        <v>27824</v>
      </c>
      <c r="G6494" s="1170" t="s">
        <v>28040</v>
      </c>
    </row>
    <row r="6495" spans="1:7" ht="15" customHeight="1">
      <c r="A6495" s="1165" t="str">
        <f t="shared" si="633"/>
        <v>PEXP442MIN</v>
      </c>
      <c r="B6495" s="1165">
        <f>IFERROR(INDEX('PE Holds'!$B$15:$AF$554,MATCH(C6495,'PE Holds'!$B$15:$B$552,FALSE),MATCH(D6495,'PE Holds'!$B$15:$AF$15,FALSE)),0)</f>
        <v>0</v>
      </c>
      <c r="C6495" s="1165" t="str">
        <f t="shared" si="634"/>
        <v>PEXP442</v>
      </c>
      <c r="D6495" s="988" t="str">
        <f>'PE Holds'!$X$15</f>
        <v>Mint 
RAL 6027</v>
      </c>
      <c r="E6495" s="1165" t="s">
        <v>27834</v>
      </c>
      <c r="F6495" s="1165" t="s">
        <v>27824</v>
      </c>
      <c r="G6495" s="1170" t="s">
        <v>28040</v>
      </c>
    </row>
    <row r="6496" spans="1:7" ht="15" customHeight="1">
      <c r="A6496" s="1165" t="str">
        <f t="shared" si="633"/>
        <v>PEXP442ORA</v>
      </c>
      <c r="B6496" s="1165">
        <f>IFERROR(INDEX('PE Holds'!$B$15:$AF$554,MATCH(C6496,'PE Holds'!$B$15:$B$552,FALSE),MATCH(D6496,'PE Holds'!$B$15:$AF$15,FALSE)),0)</f>
        <v>0</v>
      </c>
      <c r="C6496" s="1165" t="str">
        <f t="shared" si="634"/>
        <v>PEXP442</v>
      </c>
      <c r="D6496" s="988" t="str">
        <f>'PE Holds'!$Y$15</f>
        <v>Pure Orange</v>
      </c>
      <c r="E6496" s="1165" t="s">
        <v>27836</v>
      </c>
      <c r="F6496" s="1165" t="s">
        <v>27824</v>
      </c>
      <c r="G6496" s="1170" t="s">
        <v>28040</v>
      </c>
    </row>
    <row r="6497" spans="1:7" ht="15" customHeight="1">
      <c r="A6497" s="1165" t="str">
        <f t="shared" si="633"/>
        <v>PEXP443WHI</v>
      </c>
      <c r="B6497" s="1165">
        <f>IFERROR(INDEX('PE Holds'!$B$15:$AF$554,MATCH(C6497,'PE Holds'!$B$15:$B$552,FALSE),MATCH(D6497,'PE Holds'!$B$15:$AF$15,FALSE)),0)</f>
        <v>0</v>
      </c>
      <c r="C6497" s="1165" t="s">
        <v>28284</v>
      </c>
      <c r="D6497" s="1166" t="s">
        <v>28239</v>
      </c>
      <c r="E6497" s="1165" t="s">
        <v>27838</v>
      </c>
      <c r="F6497" s="1165" t="s">
        <v>27824</v>
      </c>
      <c r="G6497" s="1170" t="s">
        <v>28040</v>
      </c>
    </row>
    <row r="6498" spans="1:7" ht="15" customHeight="1">
      <c r="A6498" s="1165" t="str">
        <f t="shared" si="633"/>
        <v>PEXP443YEL</v>
      </c>
      <c r="B6498" s="1165">
        <f>IFERROR(INDEX('PE Holds'!$B$15:$AF$554,MATCH(C6498,'PE Holds'!$B$15:$B$552,FALSE),MATCH(D6498,'PE Holds'!$B$15:$AF$15,FALSE)),0)</f>
        <v>0</v>
      </c>
      <c r="C6498" s="1165" t="str">
        <f>+C6497</f>
        <v>PEXP443</v>
      </c>
      <c r="D6498" s="988" t="str">
        <f>'PE Holds'!$M$15</f>
        <v>Yellow 
RAL 1026</v>
      </c>
      <c r="E6498" s="1165" t="s">
        <v>27823</v>
      </c>
      <c r="F6498" s="1165" t="s">
        <v>27824</v>
      </c>
      <c r="G6498" s="1170" t="s">
        <v>28040</v>
      </c>
    </row>
    <row r="6499" spans="1:7" ht="15" customHeight="1">
      <c r="A6499" s="1165" t="str">
        <f t="shared" si="633"/>
        <v>PEXP443GRE</v>
      </c>
      <c r="B6499" s="1165">
        <f>IFERROR(INDEX('PE Holds'!$B$15:$AF$554,MATCH(C6499,'PE Holds'!$B$15:$B$552,FALSE),MATCH(D6499,'PE Holds'!$B$15:$AF$15,FALSE)),0)</f>
        <v>0</v>
      </c>
      <c r="C6499" s="1165" t="str">
        <f t="shared" ref="C6499:C6510" si="635">+C6498</f>
        <v>PEXP443</v>
      </c>
      <c r="D6499" s="988" t="str">
        <f>'PE Holds'!$N$15</f>
        <v>Green 
RAL 6002</v>
      </c>
      <c r="E6499" s="1165" t="s">
        <v>27837</v>
      </c>
      <c r="F6499" s="1165" t="s">
        <v>27824</v>
      </c>
      <c r="G6499" s="1170" t="s">
        <v>28040</v>
      </c>
    </row>
    <row r="6500" spans="1:7" ht="15" customHeight="1">
      <c r="A6500" s="1165" t="str">
        <f t="shared" si="633"/>
        <v>PEXP443RED</v>
      </c>
      <c r="B6500" s="1165">
        <f>IFERROR(INDEX('PE Holds'!$B$15:$AF$554,MATCH(C6500,'PE Holds'!$B$15:$B$552,FALSE),MATCH(D6500,'PE Holds'!$B$15:$AF$15,FALSE)),0)</f>
        <v>0</v>
      </c>
      <c r="C6500" s="1165" t="str">
        <f t="shared" si="635"/>
        <v>PEXP443</v>
      </c>
      <c r="D6500" s="988" t="str">
        <f>'PE Holds'!$O$15</f>
        <v>Red 
RAL 3020</v>
      </c>
      <c r="E6500" s="1165" t="s">
        <v>27826</v>
      </c>
      <c r="F6500" s="1165" t="s">
        <v>27824</v>
      </c>
      <c r="G6500" s="1170" t="s">
        <v>28040</v>
      </c>
    </row>
    <row r="6501" spans="1:7" ht="15" customHeight="1">
      <c r="A6501" s="1165" t="str">
        <f t="shared" si="633"/>
        <v>PEXP443BLU</v>
      </c>
      <c r="B6501" s="1165">
        <f>IFERROR(INDEX('PE Holds'!$B$15:$AF$554,MATCH(C6501,'PE Holds'!$B$15:$B$552,FALSE),MATCH(D6501,'PE Holds'!$B$15:$AF$15,FALSE)),0)</f>
        <v>0</v>
      </c>
      <c r="C6501" s="1165" t="str">
        <f t="shared" si="635"/>
        <v>PEXP443</v>
      </c>
      <c r="D6501" s="988" t="str">
        <f>'PE Holds'!$P$15</f>
        <v>Blue 
RAL 5015</v>
      </c>
      <c r="E6501" s="1165" t="s">
        <v>27827</v>
      </c>
      <c r="F6501" s="1165" t="s">
        <v>27824</v>
      </c>
      <c r="G6501" s="1170" t="s">
        <v>28040</v>
      </c>
    </row>
    <row r="6502" spans="1:7" ht="15" customHeight="1">
      <c r="A6502" s="1165" t="str">
        <f t="shared" si="633"/>
        <v>PEXP443GRY</v>
      </c>
      <c r="B6502" s="1165">
        <f>IFERROR(INDEX('PE Holds'!$B$15:$AF$554,MATCH(C6502,'PE Holds'!$B$15:$B$552,FALSE),MATCH(D6502,'PE Holds'!$B$15:$AF$15,FALSE)),0)</f>
        <v>0</v>
      </c>
      <c r="C6502" s="1165" t="str">
        <f t="shared" si="635"/>
        <v>PEXP443</v>
      </c>
      <c r="D6502" s="988" t="str">
        <f>'PE Holds'!$Q$15</f>
        <v>Grey 
RAL 7001</v>
      </c>
      <c r="E6502" s="1165" t="s">
        <v>27828</v>
      </c>
      <c r="F6502" s="1165" t="s">
        <v>27824</v>
      </c>
      <c r="G6502" s="1170" t="s">
        <v>28040</v>
      </c>
    </row>
    <row r="6503" spans="1:7" ht="15" customHeight="1">
      <c r="A6503" s="1165" t="str">
        <f t="shared" si="633"/>
        <v>PEXP443BLK</v>
      </c>
      <c r="B6503" s="1165">
        <f>IFERROR(INDEX('PE Holds'!$B$15:$AF$554,MATCH(C6503,'PE Holds'!$B$15:$B$552,FALSE),MATCH(D6503,'PE Holds'!$B$15:$AF$15,FALSE)),0)</f>
        <v>0</v>
      </c>
      <c r="C6503" s="1165" t="str">
        <f t="shared" si="635"/>
        <v>PEXP443</v>
      </c>
      <c r="D6503" s="988" t="str">
        <f>'PE Holds'!$R$15</f>
        <v>Black 
RAL 9005</v>
      </c>
      <c r="E6503" s="1165" t="s">
        <v>27829</v>
      </c>
      <c r="F6503" s="1165" t="s">
        <v>27824</v>
      </c>
      <c r="G6503" s="1170" t="s">
        <v>28040</v>
      </c>
    </row>
    <row r="6504" spans="1:7" ht="15" customHeight="1">
      <c r="A6504" s="1165" t="str">
        <f t="shared" si="633"/>
        <v>PEXP443FLO</v>
      </c>
      <c r="B6504" s="1165">
        <f>IFERROR(INDEX('PE Holds'!$B$15:$AF$554,MATCH(C6504,'PE Holds'!$B$15:$B$552,FALSE),MATCH(D6504,'PE Holds'!$B$15:$AF$15,FALSE)),0)</f>
        <v>0</v>
      </c>
      <c r="C6504" s="1165" t="str">
        <f t="shared" si="635"/>
        <v>PEXP443</v>
      </c>
      <c r="D6504" s="988" t="str">
        <f>'PE Holds'!$S$15</f>
        <v>Fluo 
Orange</v>
      </c>
      <c r="E6504" s="1165" t="s">
        <v>27830</v>
      </c>
      <c r="F6504" s="1165" t="s">
        <v>27824</v>
      </c>
      <c r="G6504" s="1170" t="s">
        <v>28040</v>
      </c>
    </row>
    <row r="6505" spans="1:7" ht="15" customHeight="1">
      <c r="A6505" s="1165" t="str">
        <f t="shared" si="633"/>
        <v>PEXP443FLG</v>
      </c>
      <c r="B6505" s="1165">
        <f>IFERROR(INDEX('PE Holds'!$B$15:$AF$554,MATCH(C6505,'PE Holds'!$B$15:$B$552,FALSE),MATCH(D6505,'PE Holds'!$B$15:$AF$15,FALSE)),0)</f>
        <v>0</v>
      </c>
      <c r="C6505" s="1165" t="str">
        <f t="shared" si="635"/>
        <v>PEXP443</v>
      </c>
      <c r="D6505" s="988" t="str">
        <f>'PE Holds'!$T$15</f>
        <v>Fluo 
Green</v>
      </c>
      <c r="E6505" s="1165" t="s">
        <v>27831</v>
      </c>
      <c r="F6505" s="1165" t="s">
        <v>27824</v>
      </c>
      <c r="G6505" s="1170" t="s">
        <v>28040</v>
      </c>
    </row>
    <row r="6506" spans="1:7" ht="15" customHeight="1">
      <c r="A6506" s="1165" t="str">
        <f t="shared" si="633"/>
        <v>PEXP443FLP</v>
      </c>
      <c r="B6506" s="1165">
        <f>IFERROR(INDEX('PE Holds'!$B$15:$AF$554,MATCH(C6506,'PE Holds'!$B$15:$B$552,FALSE),MATCH(D6506,'PE Holds'!$B$15:$AF$15,FALSE)),0)</f>
        <v>0</v>
      </c>
      <c r="C6506" s="1165" t="str">
        <f t="shared" si="635"/>
        <v>PEXP443</v>
      </c>
      <c r="D6506" s="988" t="str">
        <f>'PE Holds'!$U$15</f>
        <v>Fluo 
Pink</v>
      </c>
      <c r="E6506" s="1165" t="s">
        <v>27832</v>
      </c>
      <c r="F6506" s="1165" t="s">
        <v>27824</v>
      </c>
      <c r="G6506" s="1170" t="s">
        <v>28040</v>
      </c>
    </row>
    <row r="6507" spans="1:7" ht="15" customHeight="1">
      <c r="A6507" s="1165" t="str">
        <f t="shared" si="633"/>
        <v>PEXP443FLY</v>
      </c>
      <c r="B6507" s="1165">
        <f>IFERROR(INDEX('PE Holds'!$B$15:$AF$554,MATCH(C6507,'PE Holds'!$B$15:$B$552,FALSE),MATCH(D6507,'PE Holds'!$B$15:$AF$15,FALSE)),0)</f>
        <v>0</v>
      </c>
      <c r="C6507" s="1165" t="str">
        <f t="shared" si="635"/>
        <v>PEXP443</v>
      </c>
      <c r="D6507" s="988" t="str">
        <f>'PE Holds'!$V$15</f>
        <v>Fluo 
Yellow</v>
      </c>
      <c r="E6507" s="1165" t="s">
        <v>28041</v>
      </c>
      <c r="F6507" s="1165" t="s">
        <v>27824</v>
      </c>
      <c r="G6507" s="1170" t="s">
        <v>28040</v>
      </c>
    </row>
    <row r="6508" spans="1:7" ht="15" customHeight="1">
      <c r="A6508" s="1165" t="str">
        <f t="shared" si="633"/>
        <v>PEXP443VIO</v>
      </c>
      <c r="B6508" s="1165">
        <f>IFERROR(INDEX('PE Holds'!$B$15:$AF$554,MATCH(C6508,'PE Holds'!$B$15:$B$552,FALSE),MATCH(D6508,'PE Holds'!$B$15:$AF$15,FALSE)),0)</f>
        <v>0</v>
      </c>
      <c r="C6508" s="1165" t="str">
        <f t="shared" si="635"/>
        <v>PEXP443</v>
      </c>
      <c r="D6508" s="988" t="str">
        <f>'PE Holds'!$W$15</f>
        <v>Violet 
RAL 4008</v>
      </c>
      <c r="E6508" s="1165" t="s">
        <v>27833</v>
      </c>
      <c r="F6508" s="1165" t="s">
        <v>27824</v>
      </c>
      <c r="G6508" s="1170" t="s">
        <v>28040</v>
      </c>
    </row>
    <row r="6509" spans="1:7" ht="15" customHeight="1">
      <c r="A6509" s="1165" t="str">
        <f t="shared" si="633"/>
        <v>PEXP443MIN</v>
      </c>
      <c r="B6509" s="1165">
        <f>IFERROR(INDEX('PE Holds'!$B$15:$AF$554,MATCH(C6509,'PE Holds'!$B$15:$B$552,FALSE),MATCH(D6509,'PE Holds'!$B$15:$AF$15,FALSE)),0)</f>
        <v>0</v>
      </c>
      <c r="C6509" s="1165" t="str">
        <f t="shared" si="635"/>
        <v>PEXP443</v>
      </c>
      <c r="D6509" s="988" t="str">
        <f>'PE Holds'!$X$15</f>
        <v>Mint 
RAL 6027</v>
      </c>
      <c r="E6509" s="1165" t="s">
        <v>27834</v>
      </c>
      <c r="F6509" s="1165" t="s">
        <v>27824</v>
      </c>
      <c r="G6509" s="1170" t="s">
        <v>28040</v>
      </c>
    </row>
    <row r="6510" spans="1:7" ht="15" customHeight="1">
      <c r="A6510" s="1165" t="str">
        <f t="shared" si="633"/>
        <v>PEXP443ORA</v>
      </c>
      <c r="B6510" s="1165">
        <f>IFERROR(INDEX('PE Holds'!$B$15:$AF$554,MATCH(C6510,'PE Holds'!$B$15:$B$552,FALSE),MATCH(D6510,'PE Holds'!$B$15:$AF$15,FALSE)),0)</f>
        <v>0</v>
      </c>
      <c r="C6510" s="1165" t="str">
        <f t="shared" si="635"/>
        <v>PEXP443</v>
      </c>
      <c r="D6510" s="988" t="str">
        <f>'PE Holds'!$Y$15</f>
        <v>Pure Orange</v>
      </c>
      <c r="E6510" s="1165" t="s">
        <v>27836</v>
      </c>
      <c r="F6510" s="1165" t="s">
        <v>27824</v>
      </c>
      <c r="G6510" s="1170" t="s">
        <v>28040</v>
      </c>
    </row>
    <row r="6511" spans="1:7" ht="15" customHeight="1">
      <c r="A6511" s="1165" t="str">
        <f t="shared" si="633"/>
        <v>PEXP444WHI</v>
      </c>
      <c r="B6511" s="1165">
        <f>IFERROR(INDEX('PE Holds'!$B$15:$AF$554,MATCH(C6511,'PE Holds'!$B$15:$B$552,FALSE),MATCH(D6511,'PE Holds'!$B$15:$AF$15,FALSE)),0)</f>
        <v>0</v>
      </c>
      <c r="C6511" s="1165" t="s">
        <v>28285</v>
      </c>
      <c r="D6511" s="1166" t="s">
        <v>28239</v>
      </c>
      <c r="E6511" s="1165" t="s">
        <v>27838</v>
      </c>
      <c r="F6511" s="1165" t="s">
        <v>27824</v>
      </c>
      <c r="G6511" s="1170" t="s">
        <v>28040</v>
      </c>
    </row>
    <row r="6512" spans="1:7" ht="15" customHeight="1">
      <c r="A6512" s="1165" t="str">
        <f t="shared" si="633"/>
        <v>PEXP444YEL</v>
      </c>
      <c r="B6512" s="1165">
        <f>IFERROR(INDEX('PE Holds'!$B$15:$AF$554,MATCH(C6512,'PE Holds'!$B$15:$B$552,FALSE),MATCH(D6512,'PE Holds'!$B$15:$AF$15,FALSE)),0)</f>
        <v>0</v>
      </c>
      <c r="C6512" s="1165" t="str">
        <f>+C6511</f>
        <v>PEXP444</v>
      </c>
      <c r="D6512" s="988" t="str">
        <f>'PE Holds'!$M$15</f>
        <v>Yellow 
RAL 1026</v>
      </c>
      <c r="E6512" s="1165" t="s">
        <v>27823</v>
      </c>
      <c r="F6512" s="1165" t="s">
        <v>27824</v>
      </c>
      <c r="G6512" s="1170" t="s">
        <v>28040</v>
      </c>
    </row>
    <row r="6513" spans="1:7" ht="15" customHeight="1">
      <c r="A6513" s="1165" t="str">
        <f t="shared" si="633"/>
        <v>PEXP444GRE</v>
      </c>
      <c r="B6513" s="1165">
        <f>IFERROR(INDEX('PE Holds'!$B$15:$AF$554,MATCH(C6513,'PE Holds'!$B$15:$B$552,FALSE),MATCH(D6513,'PE Holds'!$B$15:$AF$15,FALSE)),0)</f>
        <v>0</v>
      </c>
      <c r="C6513" s="1165" t="str">
        <f t="shared" ref="C6513:C6524" si="636">+C6512</f>
        <v>PEXP444</v>
      </c>
      <c r="D6513" s="988" t="str">
        <f>'PE Holds'!$N$15</f>
        <v>Green 
RAL 6002</v>
      </c>
      <c r="E6513" s="1165" t="s">
        <v>27837</v>
      </c>
      <c r="F6513" s="1165" t="s">
        <v>27824</v>
      </c>
      <c r="G6513" s="1170" t="s">
        <v>28040</v>
      </c>
    </row>
    <row r="6514" spans="1:7" ht="15" customHeight="1">
      <c r="A6514" s="1165" t="str">
        <f t="shared" si="633"/>
        <v>PEXP444RED</v>
      </c>
      <c r="B6514" s="1165">
        <f>IFERROR(INDEX('PE Holds'!$B$15:$AF$554,MATCH(C6514,'PE Holds'!$B$15:$B$552,FALSE),MATCH(D6514,'PE Holds'!$B$15:$AF$15,FALSE)),0)</f>
        <v>0</v>
      </c>
      <c r="C6514" s="1165" t="str">
        <f t="shared" si="636"/>
        <v>PEXP444</v>
      </c>
      <c r="D6514" s="988" t="str">
        <f>'PE Holds'!$O$15</f>
        <v>Red 
RAL 3020</v>
      </c>
      <c r="E6514" s="1165" t="s">
        <v>27826</v>
      </c>
      <c r="F6514" s="1165" t="s">
        <v>27824</v>
      </c>
      <c r="G6514" s="1170" t="s">
        <v>28040</v>
      </c>
    </row>
    <row r="6515" spans="1:7" ht="15" customHeight="1">
      <c r="A6515" s="1165" t="str">
        <f t="shared" si="633"/>
        <v>PEXP444BLU</v>
      </c>
      <c r="B6515" s="1165">
        <f>IFERROR(INDEX('PE Holds'!$B$15:$AF$554,MATCH(C6515,'PE Holds'!$B$15:$B$552,FALSE),MATCH(D6515,'PE Holds'!$B$15:$AF$15,FALSE)),0)</f>
        <v>0</v>
      </c>
      <c r="C6515" s="1165" t="str">
        <f t="shared" si="636"/>
        <v>PEXP444</v>
      </c>
      <c r="D6515" s="988" t="str">
        <f>'PE Holds'!$P$15</f>
        <v>Blue 
RAL 5015</v>
      </c>
      <c r="E6515" s="1165" t="s">
        <v>27827</v>
      </c>
      <c r="F6515" s="1165" t="s">
        <v>27824</v>
      </c>
      <c r="G6515" s="1170" t="s">
        <v>28040</v>
      </c>
    </row>
    <row r="6516" spans="1:7" ht="15" customHeight="1">
      <c r="A6516" s="1165" t="str">
        <f t="shared" si="633"/>
        <v>PEXP444GRY</v>
      </c>
      <c r="B6516" s="1165">
        <f>IFERROR(INDEX('PE Holds'!$B$15:$AF$554,MATCH(C6516,'PE Holds'!$B$15:$B$552,FALSE),MATCH(D6516,'PE Holds'!$B$15:$AF$15,FALSE)),0)</f>
        <v>0</v>
      </c>
      <c r="C6516" s="1165" t="str">
        <f t="shared" si="636"/>
        <v>PEXP444</v>
      </c>
      <c r="D6516" s="988" t="str">
        <f>'PE Holds'!$Q$15</f>
        <v>Grey 
RAL 7001</v>
      </c>
      <c r="E6516" s="1165" t="s">
        <v>27828</v>
      </c>
      <c r="F6516" s="1165" t="s">
        <v>27824</v>
      </c>
      <c r="G6516" s="1170" t="s">
        <v>28040</v>
      </c>
    </row>
    <row r="6517" spans="1:7" ht="15" customHeight="1">
      <c r="A6517" s="1165" t="str">
        <f t="shared" si="633"/>
        <v>PEXP444BLK</v>
      </c>
      <c r="B6517" s="1165">
        <f>IFERROR(INDEX('PE Holds'!$B$15:$AF$554,MATCH(C6517,'PE Holds'!$B$15:$B$552,FALSE),MATCH(D6517,'PE Holds'!$B$15:$AF$15,FALSE)),0)</f>
        <v>0</v>
      </c>
      <c r="C6517" s="1165" t="str">
        <f t="shared" si="636"/>
        <v>PEXP444</v>
      </c>
      <c r="D6517" s="988" t="str">
        <f>'PE Holds'!$R$15</f>
        <v>Black 
RAL 9005</v>
      </c>
      <c r="E6517" s="1165" t="s">
        <v>27829</v>
      </c>
      <c r="F6517" s="1165" t="s">
        <v>27824</v>
      </c>
      <c r="G6517" s="1170" t="s">
        <v>28040</v>
      </c>
    </row>
    <row r="6518" spans="1:7" ht="15" customHeight="1">
      <c r="A6518" s="1165" t="str">
        <f t="shared" si="633"/>
        <v>PEXP444FLO</v>
      </c>
      <c r="B6518" s="1165">
        <f>IFERROR(INDEX('PE Holds'!$B$15:$AF$554,MATCH(C6518,'PE Holds'!$B$15:$B$552,FALSE),MATCH(D6518,'PE Holds'!$B$15:$AF$15,FALSE)),0)</f>
        <v>0</v>
      </c>
      <c r="C6518" s="1165" t="str">
        <f t="shared" si="636"/>
        <v>PEXP444</v>
      </c>
      <c r="D6518" s="988" t="str">
        <f>'PE Holds'!$S$15</f>
        <v>Fluo 
Orange</v>
      </c>
      <c r="E6518" s="1165" t="s">
        <v>27830</v>
      </c>
      <c r="F6518" s="1165" t="s">
        <v>27824</v>
      </c>
      <c r="G6518" s="1170" t="s">
        <v>28040</v>
      </c>
    </row>
    <row r="6519" spans="1:7" ht="15" customHeight="1">
      <c r="A6519" s="1165" t="str">
        <f t="shared" si="633"/>
        <v>PEXP444FLG</v>
      </c>
      <c r="B6519" s="1165">
        <f>IFERROR(INDEX('PE Holds'!$B$15:$AF$554,MATCH(C6519,'PE Holds'!$B$15:$B$552,FALSE),MATCH(D6519,'PE Holds'!$B$15:$AF$15,FALSE)),0)</f>
        <v>0</v>
      </c>
      <c r="C6519" s="1165" t="str">
        <f t="shared" si="636"/>
        <v>PEXP444</v>
      </c>
      <c r="D6519" s="988" t="str">
        <f>'PE Holds'!$T$15</f>
        <v>Fluo 
Green</v>
      </c>
      <c r="E6519" s="1165" t="s">
        <v>27831</v>
      </c>
      <c r="F6519" s="1165" t="s">
        <v>27824</v>
      </c>
      <c r="G6519" s="1170" t="s">
        <v>28040</v>
      </c>
    </row>
    <row r="6520" spans="1:7" ht="15" customHeight="1">
      <c r="A6520" s="1165" t="str">
        <f t="shared" si="633"/>
        <v>PEXP444FLP</v>
      </c>
      <c r="B6520" s="1165">
        <f>IFERROR(INDEX('PE Holds'!$B$15:$AF$554,MATCH(C6520,'PE Holds'!$B$15:$B$552,FALSE),MATCH(D6520,'PE Holds'!$B$15:$AF$15,FALSE)),0)</f>
        <v>0</v>
      </c>
      <c r="C6520" s="1165" t="str">
        <f t="shared" si="636"/>
        <v>PEXP444</v>
      </c>
      <c r="D6520" s="988" t="str">
        <f>'PE Holds'!$U$15</f>
        <v>Fluo 
Pink</v>
      </c>
      <c r="E6520" s="1165" t="s">
        <v>27832</v>
      </c>
      <c r="F6520" s="1165" t="s">
        <v>27824</v>
      </c>
      <c r="G6520" s="1170" t="s">
        <v>28040</v>
      </c>
    </row>
    <row r="6521" spans="1:7" ht="15" customHeight="1">
      <c r="A6521" s="1165" t="str">
        <f t="shared" si="633"/>
        <v>PEXP444FLY</v>
      </c>
      <c r="B6521" s="1165">
        <f>IFERROR(INDEX('PE Holds'!$B$15:$AF$554,MATCH(C6521,'PE Holds'!$B$15:$B$552,FALSE),MATCH(D6521,'PE Holds'!$B$15:$AF$15,FALSE)),0)</f>
        <v>0</v>
      </c>
      <c r="C6521" s="1165" t="str">
        <f t="shared" si="636"/>
        <v>PEXP444</v>
      </c>
      <c r="D6521" s="988" t="str">
        <f>'PE Holds'!$V$15</f>
        <v>Fluo 
Yellow</v>
      </c>
      <c r="E6521" s="1165" t="s">
        <v>28041</v>
      </c>
      <c r="F6521" s="1165" t="s">
        <v>27824</v>
      </c>
      <c r="G6521" s="1170" t="s">
        <v>28040</v>
      </c>
    </row>
    <row r="6522" spans="1:7" ht="15" customHeight="1">
      <c r="A6522" s="1165" t="str">
        <f t="shared" si="633"/>
        <v>PEXP444VIO</v>
      </c>
      <c r="B6522" s="1165">
        <f>IFERROR(INDEX('PE Holds'!$B$15:$AF$554,MATCH(C6522,'PE Holds'!$B$15:$B$552,FALSE),MATCH(D6522,'PE Holds'!$B$15:$AF$15,FALSE)),0)</f>
        <v>0</v>
      </c>
      <c r="C6522" s="1165" t="str">
        <f t="shared" si="636"/>
        <v>PEXP444</v>
      </c>
      <c r="D6522" s="988" t="str">
        <f>'PE Holds'!$W$15</f>
        <v>Violet 
RAL 4008</v>
      </c>
      <c r="E6522" s="1165" t="s">
        <v>27833</v>
      </c>
      <c r="F6522" s="1165" t="s">
        <v>27824</v>
      </c>
      <c r="G6522" s="1170" t="s">
        <v>28040</v>
      </c>
    </row>
    <row r="6523" spans="1:7" ht="15" customHeight="1">
      <c r="A6523" s="1165" t="str">
        <f t="shared" si="633"/>
        <v>PEXP444MIN</v>
      </c>
      <c r="B6523" s="1165">
        <f>IFERROR(INDEX('PE Holds'!$B$15:$AF$554,MATCH(C6523,'PE Holds'!$B$15:$B$552,FALSE),MATCH(D6523,'PE Holds'!$B$15:$AF$15,FALSE)),0)</f>
        <v>0</v>
      </c>
      <c r="C6523" s="1165" t="str">
        <f t="shared" si="636"/>
        <v>PEXP444</v>
      </c>
      <c r="D6523" s="988" t="str">
        <f>'PE Holds'!$X$15</f>
        <v>Mint 
RAL 6027</v>
      </c>
      <c r="E6523" s="1165" t="s">
        <v>27834</v>
      </c>
      <c r="F6523" s="1165" t="s">
        <v>27824</v>
      </c>
      <c r="G6523" s="1170" t="s">
        <v>28040</v>
      </c>
    </row>
    <row r="6524" spans="1:7" ht="15" customHeight="1">
      <c r="A6524" s="1165" t="str">
        <f t="shared" si="633"/>
        <v>PEXP444ORA</v>
      </c>
      <c r="B6524" s="1165">
        <f>IFERROR(INDEX('PE Holds'!$B$15:$AF$554,MATCH(C6524,'PE Holds'!$B$15:$B$552,FALSE),MATCH(D6524,'PE Holds'!$B$15:$AF$15,FALSE)),0)</f>
        <v>0</v>
      </c>
      <c r="C6524" s="1165" t="str">
        <f t="shared" si="636"/>
        <v>PEXP444</v>
      </c>
      <c r="D6524" s="988" t="str">
        <f>'PE Holds'!$Y$15</f>
        <v>Pure Orange</v>
      </c>
      <c r="E6524" s="1165" t="s">
        <v>27836</v>
      </c>
      <c r="F6524" s="1165" t="s">
        <v>27824</v>
      </c>
      <c r="G6524" s="1170" t="s">
        <v>28040</v>
      </c>
    </row>
    <row r="6525" spans="1:7" ht="15" customHeight="1">
      <c r="A6525" s="1165" t="str">
        <f t="shared" si="633"/>
        <v>PEXP445WHI</v>
      </c>
      <c r="B6525" s="1165">
        <f>IFERROR(INDEX('PE Holds'!$B$15:$AF$554,MATCH(C6525,'PE Holds'!$B$15:$B$552,FALSE),MATCH(D6525,'PE Holds'!$B$15:$AF$15,FALSE)),0)</f>
        <v>0</v>
      </c>
      <c r="C6525" s="1165" t="s">
        <v>28286</v>
      </c>
      <c r="D6525" s="1166" t="s">
        <v>28239</v>
      </c>
      <c r="E6525" s="1165" t="s">
        <v>27838</v>
      </c>
      <c r="F6525" s="1165" t="s">
        <v>27824</v>
      </c>
      <c r="G6525" s="1170" t="s">
        <v>28040</v>
      </c>
    </row>
    <row r="6526" spans="1:7" ht="15" customHeight="1">
      <c r="A6526" s="1165" t="str">
        <f t="shared" si="633"/>
        <v>PEXP445YEL</v>
      </c>
      <c r="B6526" s="1165">
        <f>IFERROR(INDEX('PE Holds'!$B$15:$AF$554,MATCH(C6526,'PE Holds'!$B$15:$B$552,FALSE),MATCH(D6526,'PE Holds'!$B$15:$AF$15,FALSE)),0)</f>
        <v>0</v>
      </c>
      <c r="C6526" s="1165" t="str">
        <f>+C6525</f>
        <v>PEXP445</v>
      </c>
      <c r="D6526" s="988" t="str">
        <f>'PE Holds'!$M$15</f>
        <v>Yellow 
RAL 1026</v>
      </c>
      <c r="E6526" s="1165" t="s">
        <v>27823</v>
      </c>
      <c r="F6526" s="1165" t="s">
        <v>27824</v>
      </c>
      <c r="G6526" s="1170" t="s">
        <v>28040</v>
      </c>
    </row>
    <row r="6527" spans="1:7" ht="15" customHeight="1">
      <c r="A6527" s="1165" t="str">
        <f t="shared" si="633"/>
        <v>PEXP445GRE</v>
      </c>
      <c r="B6527" s="1165">
        <f>IFERROR(INDEX('PE Holds'!$B$15:$AF$554,MATCH(C6527,'PE Holds'!$B$15:$B$552,FALSE),MATCH(D6527,'PE Holds'!$B$15:$AF$15,FALSE)),0)</f>
        <v>0</v>
      </c>
      <c r="C6527" s="1165" t="str">
        <f t="shared" ref="C6527:C6538" si="637">+C6526</f>
        <v>PEXP445</v>
      </c>
      <c r="D6527" s="988" t="str">
        <f>'PE Holds'!$N$15</f>
        <v>Green 
RAL 6002</v>
      </c>
      <c r="E6527" s="1165" t="s">
        <v>27837</v>
      </c>
      <c r="F6527" s="1165" t="s">
        <v>27824</v>
      </c>
      <c r="G6527" s="1170" t="s">
        <v>28040</v>
      </c>
    </row>
    <row r="6528" spans="1:7" ht="15" customHeight="1">
      <c r="A6528" s="1165" t="str">
        <f t="shared" si="633"/>
        <v>PEXP445RED</v>
      </c>
      <c r="B6528" s="1165">
        <f>IFERROR(INDEX('PE Holds'!$B$15:$AF$554,MATCH(C6528,'PE Holds'!$B$15:$B$552,FALSE),MATCH(D6528,'PE Holds'!$B$15:$AF$15,FALSE)),0)</f>
        <v>0</v>
      </c>
      <c r="C6528" s="1165" t="str">
        <f t="shared" si="637"/>
        <v>PEXP445</v>
      </c>
      <c r="D6528" s="988" t="str">
        <f>'PE Holds'!$O$15</f>
        <v>Red 
RAL 3020</v>
      </c>
      <c r="E6528" s="1165" t="s">
        <v>27826</v>
      </c>
      <c r="F6528" s="1165" t="s">
        <v>27824</v>
      </c>
      <c r="G6528" s="1170" t="s">
        <v>28040</v>
      </c>
    </row>
    <row r="6529" spans="1:7" ht="15" customHeight="1">
      <c r="A6529" s="1165" t="str">
        <f t="shared" si="633"/>
        <v>PEXP445BLU</v>
      </c>
      <c r="B6529" s="1165">
        <f>IFERROR(INDEX('PE Holds'!$B$15:$AF$554,MATCH(C6529,'PE Holds'!$B$15:$B$552,FALSE),MATCH(D6529,'PE Holds'!$B$15:$AF$15,FALSE)),0)</f>
        <v>0</v>
      </c>
      <c r="C6529" s="1165" t="str">
        <f t="shared" si="637"/>
        <v>PEXP445</v>
      </c>
      <c r="D6529" s="988" t="str">
        <f>'PE Holds'!$P$15</f>
        <v>Blue 
RAL 5015</v>
      </c>
      <c r="E6529" s="1165" t="s">
        <v>27827</v>
      </c>
      <c r="F6529" s="1165" t="s">
        <v>27824</v>
      </c>
      <c r="G6529" s="1170" t="s">
        <v>28040</v>
      </c>
    </row>
    <row r="6530" spans="1:7" ht="15" customHeight="1">
      <c r="A6530" s="1165" t="str">
        <f t="shared" si="633"/>
        <v>PEXP445GRY</v>
      </c>
      <c r="B6530" s="1165">
        <f>IFERROR(INDEX('PE Holds'!$B$15:$AF$554,MATCH(C6530,'PE Holds'!$B$15:$B$552,FALSE),MATCH(D6530,'PE Holds'!$B$15:$AF$15,FALSE)),0)</f>
        <v>0</v>
      </c>
      <c r="C6530" s="1165" t="str">
        <f t="shared" si="637"/>
        <v>PEXP445</v>
      </c>
      <c r="D6530" s="988" t="str">
        <f>'PE Holds'!$Q$15</f>
        <v>Grey 
RAL 7001</v>
      </c>
      <c r="E6530" s="1165" t="s">
        <v>27828</v>
      </c>
      <c r="F6530" s="1165" t="s">
        <v>27824</v>
      </c>
      <c r="G6530" s="1170" t="s">
        <v>28040</v>
      </c>
    </row>
    <row r="6531" spans="1:7" ht="15" customHeight="1">
      <c r="A6531" s="1165" t="str">
        <f t="shared" si="633"/>
        <v>PEXP445BLK</v>
      </c>
      <c r="B6531" s="1165">
        <f>IFERROR(INDEX('PE Holds'!$B$15:$AF$554,MATCH(C6531,'PE Holds'!$B$15:$B$552,FALSE),MATCH(D6531,'PE Holds'!$B$15:$AF$15,FALSE)),0)</f>
        <v>0</v>
      </c>
      <c r="C6531" s="1165" t="str">
        <f t="shared" si="637"/>
        <v>PEXP445</v>
      </c>
      <c r="D6531" s="988" t="str">
        <f>'PE Holds'!$R$15</f>
        <v>Black 
RAL 9005</v>
      </c>
      <c r="E6531" s="1165" t="s">
        <v>27829</v>
      </c>
      <c r="F6531" s="1165" t="s">
        <v>27824</v>
      </c>
      <c r="G6531" s="1170" t="s">
        <v>28040</v>
      </c>
    </row>
    <row r="6532" spans="1:7" ht="15" customHeight="1">
      <c r="A6532" s="1165" t="str">
        <f t="shared" si="633"/>
        <v>PEXP445FLO</v>
      </c>
      <c r="B6532" s="1165">
        <f>IFERROR(INDEX('PE Holds'!$B$15:$AF$554,MATCH(C6532,'PE Holds'!$B$15:$B$552,FALSE),MATCH(D6532,'PE Holds'!$B$15:$AF$15,FALSE)),0)</f>
        <v>0</v>
      </c>
      <c r="C6532" s="1165" t="str">
        <f t="shared" si="637"/>
        <v>PEXP445</v>
      </c>
      <c r="D6532" s="988" t="str">
        <f>'PE Holds'!$S$15</f>
        <v>Fluo 
Orange</v>
      </c>
      <c r="E6532" s="1165" t="s">
        <v>27830</v>
      </c>
      <c r="F6532" s="1165" t="s">
        <v>27824</v>
      </c>
      <c r="G6532" s="1170" t="s">
        <v>28040</v>
      </c>
    </row>
    <row r="6533" spans="1:7" ht="15" customHeight="1">
      <c r="A6533" s="1165" t="str">
        <f t="shared" si="633"/>
        <v>PEXP445FLG</v>
      </c>
      <c r="B6533" s="1165">
        <f>IFERROR(INDEX('PE Holds'!$B$15:$AF$554,MATCH(C6533,'PE Holds'!$B$15:$B$552,FALSE),MATCH(D6533,'PE Holds'!$B$15:$AF$15,FALSE)),0)</f>
        <v>0</v>
      </c>
      <c r="C6533" s="1165" t="str">
        <f t="shared" si="637"/>
        <v>PEXP445</v>
      </c>
      <c r="D6533" s="988" t="str">
        <f>'PE Holds'!$T$15</f>
        <v>Fluo 
Green</v>
      </c>
      <c r="E6533" s="1165" t="s">
        <v>27831</v>
      </c>
      <c r="F6533" s="1165" t="s">
        <v>27824</v>
      </c>
      <c r="G6533" s="1170" t="s">
        <v>28040</v>
      </c>
    </row>
    <row r="6534" spans="1:7" ht="15" customHeight="1">
      <c r="A6534" s="1165" t="str">
        <f t="shared" si="633"/>
        <v>PEXP445FLP</v>
      </c>
      <c r="B6534" s="1165">
        <f>IFERROR(INDEX('PE Holds'!$B$15:$AF$554,MATCH(C6534,'PE Holds'!$B$15:$B$552,FALSE),MATCH(D6534,'PE Holds'!$B$15:$AF$15,FALSE)),0)</f>
        <v>0</v>
      </c>
      <c r="C6534" s="1165" t="str">
        <f t="shared" si="637"/>
        <v>PEXP445</v>
      </c>
      <c r="D6534" s="988" t="str">
        <f>'PE Holds'!$U$15</f>
        <v>Fluo 
Pink</v>
      </c>
      <c r="E6534" s="1165" t="s">
        <v>27832</v>
      </c>
      <c r="F6534" s="1165" t="s">
        <v>27824</v>
      </c>
      <c r="G6534" s="1170" t="s">
        <v>28040</v>
      </c>
    </row>
    <row r="6535" spans="1:7" ht="15" customHeight="1">
      <c r="A6535" s="1165" t="str">
        <f t="shared" si="633"/>
        <v>PEXP445FLY</v>
      </c>
      <c r="B6535" s="1165">
        <f>IFERROR(INDEX('PE Holds'!$B$15:$AF$554,MATCH(C6535,'PE Holds'!$B$15:$B$552,FALSE),MATCH(D6535,'PE Holds'!$B$15:$AF$15,FALSE)),0)</f>
        <v>0</v>
      </c>
      <c r="C6535" s="1165" t="str">
        <f t="shared" si="637"/>
        <v>PEXP445</v>
      </c>
      <c r="D6535" s="988" t="str">
        <f>'PE Holds'!$V$15</f>
        <v>Fluo 
Yellow</v>
      </c>
      <c r="E6535" s="1165" t="s">
        <v>28041</v>
      </c>
      <c r="F6535" s="1165" t="s">
        <v>27824</v>
      </c>
      <c r="G6535" s="1170" t="s">
        <v>28040</v>
      </c>
    </row>
    <row r="6536" spans="1:7" ht="15" customHeight="1">
      <c r="A6536" s="1165" t="str">
        <f t="shared" si="633"/>
        <v>PEXP445VIO</v>
      </c>
      <c r="B6536" s="1165">
        <f>IFERROR(INDEX('PE Holds'!$B$15:$AF$554,MATCH(C6536,'PE Holds'!$B$15:$B$552,FALSE),MATCH(D6536,'PE Holds'!$B$15:$AF$15,FALSE)),0)</f>
        <v>0</v>
      </c>
      <c r="C6536" s="1165" t="str">
        <f t="shared" si="637"/>
        <v>PEXP445</v>
      </c>
      <c r="D6536" s="988" t="str">
        <f>'PE Holds'!$W$15</f>
        <v>Violet 
RAL 4008</v>
      </c>
      <c r="E6536" s="1165" t="s">
        <v>27833</v>
      </c>
      <c r="F6536" s="1165" t="s">
        <v>27824</v>
      </c>
      <c r="G6536" s="1170" t="s">
        <v>28040</v>
      </c>
    </row>
    <row r="6537" spans="1:7" ht="15" customHeight="1">
      <c r="A6537" s="1165" t="str">
        <f t="shared" si="633"/>
        <v>PEXP445MIN</v>
      </c>
      <c r="B6537" s="1165">
        <f>IFERROR(INDEX('PE Holds'!$B$15:$AF$554,MATCH(C6537,'PE Holds'!$B$15:$B$552,FALSE),MATCH(D6537,'PE Holds'!$B$15:$AF$15,FALSE)),0)</f>
        <v>0</v>
      </c>
      <c r="C6537" s="1165" t="str">
        <f t="shared" si="637"/>
        <v>PEXP445</v>
      </c>
      <c r="D6537" s="988" t="str">
        <f>'PE Holds'!$X$15</f>
        <v>Mint 
RAL 6027</v>
      </c>
      <c r="E6537" s="1165" t="s">
        <v>27834</v>
      </c>
      <c r="F6537" s="1165" t="s">
        <v>27824</v>
      </c>
      <c r="G6537" s="1170" t="s">
        <v>28040</v>
      </c>
    </row>
    <row r="6538" spans="1:7" ht="15" customHeight="1">
      <c r="A6538" s="1165" t="str">
        <f t="shared" si="633"/>
        <v>PEXP445ORA</v>
      </c>
      <c r="B6538" s="1165">
        <f>IFERROR(INDEX('PE Holds'!$B$15:$AF$554,MATCH(C6538,'PE Holds'!$B$15:$B$552,FALSE),MATCH(D6538,'PE Holds'!$B$15:$AF$15,FALSE)),0)</f>
        <v>0</v>
      </c>
      <c r="C6538" s="1165" t="str">
        <f t="shared" si="637"/>
        <v>PEXP445</v>
      </c>
      <c r="D6538" s="988" t="str">
        <f>'PE Holds'!$Y$15</f>
        <v>Pure Orange</v>
      </c>
      <c r="E6538" s="1165" t="s">
        <v>27836</v>
      </c>
      <c r="F6538" s="1165" t="s">
        <v>27824</v>
      </c>
      <c r="G6538" s="1170" t="s">
        <v>28040</v>
      </c>
    </row>
    <row r="6539" spans="1:7" ht="15" customHeight="1">
      <c r="A6539" s="1165" t="str">
        <f t="shared" si="633"/>
        <v>PEXP446WHI</v>
      </c>
      <c r="B6539" s="1165">
        <f>IFERROR(INDEX('PE Holds'!$B$15:$AF$554,MATCH(C6539,'PE Holds'!$B$15:$B$552,FALSE),MATCH(D6539,'PE Holds'!$B$15:$AF$15,FALSE)),0)</f>
        <v>0</v>
      </c>
      <c r="C6539" s="1165" t="s">
        <v>28287</v>
      </c>
      <c r="D6539" s="1166" t="s">
        <v>28239</v>
      </c>
      <c r="E6539" s="1165" t="s">
        <v>27838</v>
      </c>
      <c r="F6539" s="1165" t="s">
        <v>27824</v>
      </c>
      <c r="G6539" s="1170" t="s">
        <v>28040</v>
      </c>
    </row>
    <row r="6540" spans="1:7" ht="15" customHeight="1">
      <c r="A6540" s="1165" t="str">
        <f t="shared" ref="A6540:A6603" si="638">CONCATENATE(C6540,E6540)</f>
        <v>PEXP446YEL</v>
      </c>
      <c r="B6540" s="1165">
        <f>IFERROR(INDEX('PE Holds'!$B$15:$AF$554,MATCH(C6540,'PE Holds'!$B$15:$B$552,FALSE),MATCH(D6540,'PE Holds'!$B$15:$AF$15,FALSE)),0)</f>
        <v>0</v>
      </c>
      <c r="C6540" s="1165" t="str">
        <f>+C6539</f>
        <v>PEXP446</v>
      </c>
      <c r="D6540" s="988" t="str">
        <f>'PE Holds'!$M$15</f>
        <v>Yellow 
RAL 1026</v>
      </c>
      <c r="E6540" s="1165" t="s">
        <v>27823</v>
      </c>
      <c r="F6540" s="1165" t="s">
        <v>27824</v>
      </c>
      <c r="G6540" s="1170" t="s">
        <v>28040</v>
      </c>
    </row>
    <row r="6541" spans="1:7" ht="15" customHeight="1">
      <c r="A6541" s="1165" t="str">
        <f t="shared" si="638"/>
        <v>PEXP446GRE</v>
      </c>
      <c r="B6541" s="1165">
        <f>IFERROR(INDEX('PE Holds'!$B$15:$AF$554,MATCH(C6541,'PE Holds'!$B$15:$B$552,FALSE),MATCH(D6541,'PE Holds'!$B$15:$AF$15,FALSE)),0)</f>
        <v>0</v>
      </c>
      <c r="C6541" s="1165" t="str">
        <f t="shared" ref="C6541:C6552" si="639">+C6540</f>
        <v>PEXP446</v>
      </c>
      <c r="D6541" s="988" t="str">
        <f>'PE Holds'!$N$15</f>
        <v>Green 
RAL 6002</v>
      </c>
      <c r="E6541" s="1165" t="s">
        <v>27837</v>
      </c>
      <c r="F6541" s="1165" t="s">
        <v>27824</v>
      </c>
      <c r="G6541" s="1170" t="s">
        <v>28040</v>
      </c>
    </row>
    <row r="6542" spans="1:7" ht="15" customHeight="1">
      <c r="A6542" s="1165" t="str">
        <f t="shared" si="638"/>
        <v>PEXP446RED</v>
      </c>
      <c r="B6542" s="1165">
        <f>IFERROR(INDEX('PE Holds'!$B$15:$AF$554,MATCH(C6542,'PE Holds'!$B$15:$B$552,FALSE),MATCH(D6542,'PE Holds'!$B$15:$AF$15,FALSE)),0)</f>
        <v>0</v>
      </c>
      <c r="C6542" s="1165" t="str">
        <f t="shared" si="639"/>
        <v>PEXP446</v>
      </c>
      <c r="D6542" s="988" t="str">
        <f>'PE Holds'!$O$15</f>
        <v>Red 
RAL 3020</v>
      </c>
      <c r="E6542" s="1165" t="s">
        <v>27826</v>
      </c>
      <c r="F6542" s="1165" t="s">
        <v>27824</v>
      </c>
      <c r="G6542" s="1170" t="s">
        <v>28040</v>
      </c>
    </row>
    <row r="6543" spans="1:7" ht="15" customHeight="1">
      <c r="A6543" s="1165" t="str">
        <f t="shared" si="638"/>
        <v>PEXP446BLU</v>
      </c>
      <c r="B6543" s="1165">
        <f>IFERROR(INDEX('PE Holds'!$B$15:$AF$554,MATCH(C6543,'PE Holds'!$B$15:$B$552,FALSE),MATCH(D6543,'PE Holds'!$B$15:$AF$15,FALSE)),0)</f>
        <v>0</v>
      </c>
      <c r="C6543" s="1165" t="str">
        <f t="shared" si="639"/>
        <v>PEXP446</v>
      </c>
      <c r="D6543" s="988" t="str">
        <f>'PE Holds'!$P$15</f>
        <v>Blue 
RAL 5015</v>
      </c>
      <c r="E6543" s="1165" t="s">
        <v>27827</v>
      </c>
      <c r="F6543" s="1165" t="s">
        <v>27824</v>
      </c>
      <c r="G6543" s="1170" t="s">
        <v>28040</v>
      </c>
    </row>
    <row r="6544" spans="1:7" ht="15" customHeight="1">
      <c r="A6544" s="1165" t="str">
        <f t="shared" si="638"/>
        <v>PEXP446GRY</v>
      </c>
      <c r="B6544" s="1165">
        <f>IFERROR(INDEX('PE Holds'!$B$15:$AF$554,MATCH(C6544,'PE Holds'!$B$15:$B$552,FALSE),MATCH(D6544,'PE Holds'!$B$15:$AF$15,FALSE)),0)</f>
        <v>0</v>
      </c>
      <c r="C6544" s="1165" t="str">
        <f t="shared" si="639"/>
        <v>PEXP446</v>
      </c>
      <c r="D6544" s="988" t="str">
        <f>'PE Holds'!$Q$15</f>
        <v>Grey 
RAL 7001</v>
      </c>
      <c r="E6544" s="1165" t="s">
        <v>27828</v>
      </c>
      <c r="F6544" s="1165" t="s">
        <v>27824</v>
      </c>
      <c r="G6544" s="1170" t="s">
        <v>28040</v>
      </c>
    </row>
    <row r="6545" spans="1:7" ht="15" customHeight="1">
      <c r="A6545" s="1165" t="str">
        <f t="shared" si="638"/>
        <v>PEXP446BLK</v>
      </c>
      <c r="B6545" s="1165">
        <f>IFERROR(INDEX('PE Holds'!$B$15:$AF$554,MATCH(C6545,'PE Holds'!$B$15:$B$552,FALSE),MATCH(D6545,'PE Holds'!$B$15:$AF$15,FALSE)),0)</f>
        <v>0</v>
      </c>
      <c r="C6545" s="1165" t="str">
        <f t="shared" si="639"/>
        <v>PEXP446</v>
      </c>
      <c r="D6545" s="988" t="str">
        <f>'PE Holds'!$R$15</f>
        <v>Black 
RAL 9005</v>
      </c>
      <c r="E6545" s="1165" t="s">
        <v>27829</v>
      </c>
      <c r="F6545" s="1165" t="s">
        <v>27824</v>
      </c>
      <c r="G6545" s="1170" t="s">
        <v>28040</v>
      </c>
    </row>
    <row r="6546" spans="1:7" ht="15" customHeight="1">
      <c r="A6546" s="1165" t="str">
        <f t="shared" si="638"/>
        <v>PEXP446FLO</v>
      </c>
      <c r="B6546" s="1165">
        <f>IFERROR(INDEX('PE Holds'!$B$15:$AF$554,MATCH(C6546,'PE Holds'!$B$15:$B$552,FALSE),MATCH(D6546,'PE Holds'!$B$15:$AF$15,FALSE)),0)</f>
        <v>0</v>
      </c>
      <c r="C6546" s="1165" t="str">
        <f t="shared" si="639"/>
        <v>PEXP446</v>
      </c>
      <c r="D6546" s="988" t="str">
        <f>'PE Holds'!$S$15</f>
        <v>Fluo 
Orange</v>
      </c>
      <c r="E6546" s="1165" t="s">
        <v>27830</v>
      </c>
      <c r="F6546" s="1165" t="s">
        <v>27824</v>
      </c>
      <c r="G6546" s="1170" t="s">
        <v>28040</v>
      </c>
    </row>
    <row r="6547" spans="1:7" ht="15" customHeight="1">
      <c r="A6547" s="1165" t="str">
        <f t="shared" si="638"/>
        <v>PEXP446FLG</v>
      </c>
      <c r="B6547" s="1165">
        <f>IFERROR(INDEX('PE Holds'!$B$15:$AF$554,MATCH(C6547,'PE Holds'!$B$15:$B$552,FALSE),MATCH(D6547,'PE Holds'!$B$15:$AF$15,FALSE)),0)</f>
        <v>0</v>
      </c>
      <c r="C6547" s="1165" t="str">
        <f t="shared" si="639"/>
        <v>PEXP446</v>
      </c>
      <c r="D6547" s="988" t="str">
        <f>'PE Holds'!$T$15</f>
        <v>Fluo 
Green</v>
      </c>
      <c r="E6547" s="1165" t="s">
        <v>27831</v>
      </c>
      <c r="F6547" s="1165" t="s">
        <v>27824</v>
      </c>
      <c r="G6547" s="1170" t="s">
        <v>28040</v>
      </c>
    </row>
    <row r="6548" spans="1:7" ht="15" customHeight="1">
      <c r="A6548" s="1165" t="str">
        <f t="shared" si="638"/>
        <v>PEXP446FLP</v>
      </c>
      <c r="B6548" s="1165">
        <f>IFERROR(INDEX('PE Holds'!$B$15:$AF$554,MATCH(C6548,'PE Holds'!$B$15:$B$552,FALSE),MATCH(D6548,'PE Holds'!$B$15:$AF$15,FALSE)),0)</f>
        <v>0</v>
      </c>
      <c r="C6548" s="1165" t="str">
        <f t="shared" si="639"/>
        <v>PEXP446</v>
      </c>
      <c r="D6548" s="988" t="str">
        <f>'PE Holds'!$U$15</f>
        <v>Fluo 
Pink</v>
      </c>
      <c r="E6548" s="1165" t="s">
        <v>27832</v>
      </c>
      <c r="F6548" s="1165" t="s">
        <v>27824</v>
      </c>
      <c r="G6548" s="1170" t="s">
        <v>28040</v>
      </c>
    </row>
    <row r="6549" spans="1:7" ht="15" customHeight="1">
      <c r="A6549" s="1165" t="str">
        <f t="shared" si="638"/>
        <v>PEXP446FLY</v>
      </c>
      <c r="B6549" s="1165">
        <f>IFERROR(INDEX('PE Holds'!$B$15:$AF$554,MATCH(C6549,'PE Holds'!$B$15:$B$552,FALSE),MATCH(D6549,'PE Holds'!$B$15:$AF$15,FALSE)),0)</f>
        <v>0</v>
      </c>
      <c r="C6549" s="1165" t="str">
        <f t="shared" si="639"/>
        <v>PEXP446</v>
      </c>
      <c r="D6549" s="988" t="str">
        <f>'PE Holds'!$V$15</f>
        <v>Fluo 
Yellow</v>
      </c>
      <c r="E6549" s="1165" t="s">
        <v>28041</v>
      </c>
      <c r="F6549" s="1165" t="s">
        <v>27824</v>
      </c>
      <c r="G6549" s="1170" t="s">
        <v>28040</v>
      </c>
    </row>
    <row r="6550" spans="1:7" ht="15" customHeight="1">
      <c r="A6550" s="1165" t="str">
        <f t="shared" si="638"/>
        <v>PEXP446VIO</v>
      </c>
      <c r="B6550" s="1165">
        <f>IFERROR(INDEX('PE Holds'!$B$15:$AF$554,MATCH(C6550,'PE Holds'!$B$15:$B$552,FALSE),MATCH(D6550,'PE Holds'!$B$15:$AF$15,FALSE)),0)</f>
        <v>0</v>
      </c>
      <c r="C6550" s="1165" t="str">
        <f t="shared" si="639"/>
        <v>PEXP446</v>
      </c>
      <c r="D6550" s="988" t="str">
        <f>'PE Holds'!$W$15</f>
        <v>Violet 
RAL 4008</v>
      </c>
      <c r="E6550" s="1165" t="s">
        <v>27833</v>
      </c>
      <c r="F6550" s="1165" t="s">
        <v>27824</v>
      </c>
      <c r="G6550" s="1170" t="s">
        <v>28040</v>
      </c>
    </row>
    <row r="6551" spans="1:7" ht="15" customHeight="1">
      <c r="A6551" s="1165" t="str">
        <f t="shared" si="638"/>
        <v>PEXP446MIN</v>
      </c>
      <c r="B6551" s="1165">
        <f>IFERROR(INDEX('PE Holds'!$B$15:$AF$554,MATCH(C6551,'PE Holds'!$B$15:$B$552,FALSE),MATCH(D6551,'PE Holds'!$B$15:$AF$15,FALSE)),0)</f>
        <v>0</v>
      </c>
      <c r="C6551" s="1165" t="str">
        <f t="shared" si="639"/>
        <v>PEXP446</v>
      </c>
      <c r="D6551" s="988" t="str">
        <f>'PE Holds'!$X$15</f>
        <v>Mint 
RAL 6027</v>
      </c>
      <c r="E6551" s="1165" t="s">
        <v>27834</v>
      </c>
      <c r="F6551" s="1165" t="s">
        <v>27824</v>
      </c>
      <c r="G6551" s="1170" t="s">
        <v>28040</v>
      </c>
    </row>
    <row r="6552" spans="1:7" ht="15" customHeight="1">
      <c r="A6552" s="1165" t="str">
        <f t="shared" si="638"/>
        <v>PEXP446ORA</v>
      </c>
      <c r="B6552" s="1165">
        <f>IFERROR(INDEX('PE Holds'!$B$15:$AF$554,MATCH(C6552,'PE Holds'!$B$15:$B$552,FALSE),MATCH(D6552,'PE Holds'!$B$15:$AF$15,FALSE)),0)</f>
        <v>0</v>
      </c>
      <c r="C6552" s="1165" t="str">
        <f t="shared" si="639"/>
        <v>PEXP446</v>
      </c>
      <c r="D6552" s="988" t="str">
        <f>'PE Holds'!$Y$15</f>
        <v>Pure Orange</v>
      </c>
      <c r="E6552" s="1165" t="s">
        <v>27836</v>
      </c>
      <c r="F6552" s="1165" t="s">
        <v>27824</v>
      </c>
      <c r="G6552" s="1170" t="s">
        <v>28040</v>
      </c>
    </row>
    <row r="6553" spans="1:7" ht="15" customHeight="1">
      <c r="A6553" s="1165" t="str">
        <f t="shared" si="638"/>
        <v>PEXP447WHI</v>
      </c>
      <c r="B6553" s="1165">
        <f>IFERROR(INDEX('PE Holds'!$B$15:$AF$554,MATCH(C6553,'PE Holds'!$B$15:$B$552,FALSE),MATCH(D6553,'PE Holds'!$B$15:$AF$15,FALSE)),0)</f>
        <v>0</v>
      </c>
      <c r="C6553" s="1165" t="s">
        <v>28288</v>
      </c>
      <c r="D6553" s="1166" t="s">
        <v>28239</v>
      </c>
      <c r="E6553" s="1165" t="s">
        <v>27838</v>
      </c>
      <c r="F6553" s="1165" t="s">
        <v>27824</v>
      </c>
      <c r="G6553" s="1170" t="s">
        <v>28040</v>
      </c>
    </row>
    <row r="6554" spans="1:7" ht="15" customHeight="1">
      <c r="A6554" s="1165" t="str">
        <f t="shared" si="638"/>
        <v>PEXP447YEL</v>
      </c>
      <c r="B6554" s="1165">
        <f>IFERROR(INDEX('PE Holds'!$B$15:$AF$554,MATCH(C6554,'PE Holds'!$B$15:$B$552,FALSE),MATCH(D6554,'PE Holds'!$B$15:$AF$15,FALSE)),0)</f>
        <v>0</v>
      </c>
      <c r="C6554" s="1165" t="str">
        <f>+C6553</f>
        <v>PEXP447</v>
      </c>
      <c r="D6554" s="988" t="str">
        <f>'PE Holds'!$M$15</f>
        <v>Yellow 
RAL 1026</v>
      </c>
      <c r="E6554" s="1165" t="s">
        <v>27823</v>
      </c>
      <c r="F6554" s="1165" t="s">
        <v>27824</v>
      </c>
      <c r="G6554" s="1170" t="s">
        <v>28040</v>
      </c>
    </row>
    <row r="6555" spans="1:7" ht="15" customHeight="1">
      <c r="A6555" s="1165" t="str">
        <f t="shared" si="638"/>
        <v>PEXP447GRE</v>
      </c>
      <c r="B6555" s="1165">
        <f>IFERROR(INDEX('PE Holds'!$B$15:$AF$554,MATCH(C6555,'PE Holds'!$B$15:$B$552,FALSE),MATCH(D6555,'PE Holds'!$B$15:$AF$15,FALSE)),0)</f>
        <v>0</v>
      </c>
      <c r="C6555" s="1165" t="str">
        <f t="shared" ref="C6555:C6566" si="640">+C6554</f>
        <v>PEXP447</v>
      </c>
      <c r="D6555" s="988" t="str">
        <f>'PE Holds'!$N$15</f>
        <v>Green 
RAL 6002</v>
      </c>
      <c r="E6555" s="1165" t="s">
        <v>27837</v>
      </c>
      <c r="F6555" s="1165" t="s">
        <v>27824</v>
      </c>
      <c r="G6555" s="1170" t="s">
        <v>28040</v>
      </c>
    </row>
    <row r="6556" spans="1:7" ht="15" customHeight="1">
      <c r="A6556" s="1165" t="str">
        <f t="shared" si="638"/>
        <v>PEXP447RED</v>
      </c>
      <c r="B6556" s="1165">
        <f>IFERROR(INDEX('PE Holds'!$B$15:$AF$554,MATCH(C6556,'PE Holds'!$B$15:$B$552,FALSE),MATCH(D6556,'PE Holds'!$B$15:$AF$15,FALSE)),0)</f>
        <v>0</v>
      </c>
      <c r="C6556" s="1165" t="str">
        <f t="shared" si="640"/>
        <v>PEXP447</v>
      </c>
      <c r="D6556" s="988" t="str">
        <f>'PE Holds'!$O$15</f>
        <v>Red 
RAL 3020</v>
      </c>
      <c r="E6556" s="1165" t="s">
        <v>27826</v>
      </c>
      <c r="F6556" s="1165" t="s">
        <v>27824</v>
      </c>
      <c r="G6556" s="1170" t="s">
        <v>28040</v>
      </c>
    </row>
    <row r="6557" spans="1:7" ht="15" customHeight="1">
      <c r="A6557" s="1165" t="str">
        <f t="shared" si="638"/>
        <v>PEXP447BLU</v>
      </c>
      <c r="B6557" s="1165">
        <f>IFERROR(INDEX('PE Holds'!$B$15:$AF$554,MATCH(C6557,'PE Holds'!$B$15:$B$552,FALSE),MATCH(D6557,'PE Holds'!$B$15:$AF$15,FALSE)),0)</f>
        <v>0</v>
      </c>
      <c r="C6557" s="1165" t="str">
        <f t="shared" si="640"/>
        <v>PEXP447</v>
      </c>
      <c r="D6557" s="988" t="str">
        <f>'PE Holds'!$P$15</f>
        <v>Blue 
RAL 5015</v>
      </c>
      <c r="E6557" s="1165" t="s">
        <v>27827</v>
      </c>
      <c r="F6557" s="1165" t="s">
        <v>27824</v>
      </c>
      <c r="G6557" s="1170" t="s">
        <v>28040</v>
      </c>
    </row>
    <row r="6558" spans="1:7" ht="15" customHeight="1">
      <c r="A6558" s="1165" t="str">
        <f t="shared" si="638"/>
        <v>PEXP447GRY</v>
      </c>
      <c r="B6558" s="1165">
        <f>IFERROR(INDEX('PE Holds'!$B$15:$AF$554,MATCH(C6558,'PE Holds'!$B$15:$B$552,FALSE),MATCH(D6558,'PE Holds'!$B$15:$AF$15,FALSE)),0)</f>
        <v>0</v>
      </c>
      <c r="C6558" s="1165" t="str">
        <f t="shared" si="640"/>
        <v>PEXP447</v>
      </c>
      <c r="D6558" s="988" t="str">
        <f>'PE Holds'!$Q$15</f>
        <v>Grey 
RAL 7001</v>
      </c>
      <c r="E6558" s="1165" t="s">
        <v>27828</v>
      </c>
      <c r="F6558" s="1165" t="s">
        <v>27824</v>
      </c>
      <c r="G6558" s="1170" t="s">
        <v>28040</v>
      </c>
    </row>
    <row r="6559" spans="1:7" ht="15" customHeight="1">
      <c r="A6559" s="1165" t="str">
        <f t="shared" si="638"/>
        <v>PEXP447BLK</v>
      </c>
      <c r="B6559" s="1165">
        <f>IFERROR(INDEX('PE Holds'!$B$15:$AF$554,MATCH(C6559,'PE Holds'!$B$15:$B$552,FALSE),MATCH(D6559,'PE Holds'!$B$15:$AF$15,FALSE)),0)</f>
        <v>0</v>
      </c>
      <c r="C6559" s="1165" t="str">
        <f t="shared" si="640"/>
        <v>PEXP447</v>
      </c>
      <c r="D6559" s="988" t="str">
        <f>'PE Holds'!$R$15</f>
        <v>Black 
RAL 9005</v>
      </c>
      <c r="E6559" s="1165" t="s">
        <v>27829</v>
      </c>
      <c r="F6559" s="1165" t="s">
        <v>27824</v>
      </c>
      <c r="G6559" s="1170" t="s">
        <v>28040</v>
      </c>
    </row>
    <row r="6560" spans="1:7" ht="15" customHeight="1">
      <c r="A6560" s="1165" t="str">
        <f t="shared" si="638"/>
        <v>PEXP447FLO</v>
      </c>
      <c r="B6560" s="1165">
        <f>IFERROR(INDEX('PE Holds'!$B$15:$AF$554,MATCH(C6560,'PE Holds'!$B$15:$B$552,FALSE),MATCH(D6560,'PE Holds'!$B$15:$AF$15,FALSE)),0)</f>
        <v>0</v>
      </c>
      <c r="C6560" s="1165" t="str">
        <f t="shared" si="640"/>
        <v>PEXP447</v>
      </c>
      <c r="D6560" s="988" t="str">
        <f>'PE Holds'!$S$15</f>
        <v>Fluo 
Orange</v>
      </c>
      <c r="E6560" s="1165" t="s">
        <v>27830</v>
      </c>
      <c r="F6560" s="1165" t="s">
        <v>27824</v>
      </c>
      <c r="G6560" s="1170" t="s">
        <v>28040</v>
      </c>
    </row>
    <row r="6561" spans="1:7" ht="15" customHeight="1">
      <c r="A6561" s="1165" t="str">
        <f t="shared" si="638"/>
        <v>PEXP447FLG</v>
      </c>
      <c r="B6561" s="1165">
        <f>IFERROR(INDEX('PE Holds'!$B$15:$AF$554,MATCH(C6561,'PE Holds'!$B$15:$B$552,FALSE),MATCH(D6561,'PE Holds'!$B$15:$AF$15,FALSE)),0)</f>
        <v>0</v>
      </c>
      <c r="C6561" s="1165" t="str">
        <f t="shared" si="640"/>
        <v>PEXP447</v>
      </c>
      <c r="D6561" s="988" t="str">
        <f>'PE Holds'!$T$15</f>
        <v>Fluo 
Green</v>
      </c>
      <c r="E6561" s="1165" t="s">
        <v>27831</v>
      </c>
      <c r="F6561" s="1165" t="s">
        <v>27824</v>
      </c>
      <c r="G6561" s="1170" t="s">
        <v>28040</v>
      </c>
    </row>
    <row r="6562" spans="1:7" ht="15" customHeight="1">
      <c r="A6562" s="1165" t="str">
        <f t="shared" si="638"/>
        <v>PEXP447FLP</v>
      </c>
      <c r="B6562" s="1165">
        <f>IFERROR(INDEX('PE Holds'!$B$15:$AF$554,MATCH(C6562,'PE Holds'!$B$15:$B$552,FALSE),MATCH(D6562,'PE Holds'!$B$15:$AF$15,FALSE)),0)</f>
        <v>0</v>
      </c>
      <c r="C6562" s="1165" t="str">
        <f t="shared" si="640"/>
        <v>PEXP447</v>
      </c>
      <c r="D6562" s="988" t="str">
        <f>'PE Holds'!$U$15</f>
        <v>Fluo 
Pink</v>
      </c>
      <c r="E6562" s="1165" t="s">
        <v>27832</v>
      </c>
      <c r="F6562" s="1165" t="s">
        <v>27824</v>
      </c>
      <c r="G6562" s="1170" t="s">
        <v>28040</v>
      </c>
    </row>
    <row r="6563" spans="1:7" ht="15" customHeight="1">
      <c r="A6563" s="1165" t="str">
        <f t="shared" si="638"/>
        <v>PEXP447FLY</v>
      </c>
      <c r="B6563" s="1165">
        <f>IFERROR(INDEX('PE Holds'!$B$15:$AF$554,MATCH(C6563,'PE Holds'!$B$15:$B$552,FALSE),MATCH(D6563,'PE Holds'!$B$15:$AF$15,FALSE)),0)</f>
        <v>0</v>
      </c>
      <c r="C6563" s="1165" t="str">
        <f t="shared" si="640"/>
        <v>PEXP447</v>
      </c>
      <c r="D6563" s="988" t="str">
        <f>'PE Holds'!$V$15</f>
        <v>Fluo 
Yellow</v>
      </c>
      <c r="E6563" s="1165" t="s">
        <v>28041</v>
      </c>
      <c r="F6563" s="1165" t="s">
        <v>27824</v>
      </c>
      <c r="G6563" s="1170" t="s">
        <v>28040</v>
      </c>
    </row>
    <row r="6564" spans="1:7" ht="15" customHeight="1">
      <c r="A6564" s="1165" t="str">
        <f t="shared" si="638"/>
        <v>PEXP447VIO</v>
      </c>
      <c r="B6564" s="1165">
        <f>IFERROR(INDEX('PE Holds'!$B$15:$AF$554,MATCH(C6564,'PE Holds'!$B$15:$B$552,FALSE),MATCH(D6564,'PE Holds'!$B$15:$AF$15,FALSE)),0)</f>
        <v>0</v>
      </c>
      <c r="C6564" s="1165" t="str">
        <f t="shared" si="640"/>
        <v>PEXP447</v>
      </c>
      <c r="D6564" s="988" t="str">
        <f>'PE Holds'!$W$15</f>
        <v>Violet 
RAL 4008</v>
      </c>
      <c r="E6564" s="1165" t="s">
        <v>27833</v>
      </c>
      <c r="F6564" s="1165" t="s">
        <v>27824</v>
      </c>
      <c r="G6564" s="1170" t="s">
        <v>28040</v>
      </c>
    </row>
    <row r="6565" spans="1:7" ht="15" customHeight="1">
      <c r="A6565" s="1165" t="str">
        <f t="shared" si="638"/>
        <v>PEXP447MIN</v>
      </c>
      <c r="B6565" s="1165">
        <f>IFERROR(INDEX('PE Holds'!$B$15:$AF$554,MATCH(C6565,'PE Holds'!$B$15:$B$552,FALSE),MATCH(D6565,'PE Holds'!$B$15:$AF$15,FALSE)),0)</f>
        <v>0</v>
      </c>
      <c r="C6565" s="1165" t="str">
        <f t="shared" si="640"/>
        <v>PEXP447</v>
      </c>
      <c r="D6565" s="988" t="str">
        <f>'PE Holds'!$X$15</f>
        <v>Mint 
RAL 6027</v>
      </c>
      <c r="E6565" s="1165" t="s">
        <v>27834</v>
      </c>
      <c r="F6565" s="1165" t="s">
        <v>27824</v>
      </c>
      <c r="G6565" s="1170" t="s">
        <v>28040</v>
      </c>
    </row>
    <row r="6566" spans="1:7" ht="15" customHeight="1">
      <c r="A6566" s="1165" t="str">
        <f t="shared" si="638"/>
        <v>PEXP447ORA</v>
      </c>
      <c r="B6566" s="1165">
        <f>IFERROR(INDEX('PE Holds'!$B$15:$AF$554,MATCH(C6566,'PE Holds'!$B$15:$B$552,FALSE),MATCH(D6566,'PE Holds'!$B$15:$AF$15,FALSE)),0)</f>
        <v>0</v>
      </c>
      <c r="C6566" s="1165" t="str">
        <f t="shared" si="640"/>
        <v>PEXP447</v>
      </c>
      <c r="D6566" s="988" t="str">
        <f>'PE Holds'!$Y$15</f>
        <v>Pure Orange</v>
      </c>
      <c r="E6566" s="1165" t="s">
        <v>27836</v>
      </c>
      <c r="F6566" s="1165" t="s">
        <v>27824</v>
      </c>
      <c r="G6566" s="1170" t="s">
        <v>28040</v>
      </c>
    </row>
    <row r="6567" spans="1:7" ht="15" customHeight="1">
      <c r="A6567" s="1165" t="str">
        <f t="shared" si="638"/>
        <v>PEXP448WHI</v>
      </c>
      <c r="B6567" s="1165">
        <f>IFERROR(INDEX('PE Holds'!$B$15:$AF$554,MATCH(C6567,'PE Holds'!$B$15:$B$552,FALSE),MATCH(D6567,'PE Holds'!$B$15:$AF$15,FALSE)),0)</f>
        <v>0</v>
      </c>
      <c r="C6567" s="1165" t="s">
        <v>28289</v>
      </c>
      <c r="D6567" s="1166" t="s">
        <v>28239</v>
      </c>
      <c r="E6567" s="1165" t="s">
        <v>27838</v>
      </c>
      <c r="F6567" s="1165" t="s">
        <v>27824</v>
      </c>
      <c r="G6567" s="1170" t="s">
        <v>28040</v>
      </c>
    </row>
    <row r="6568" spans="1:7" ht="15" customHeight="1">
      <c r="A6568" s="1165" t="str">
        <f t="shared" si="638"/>
        <v>PEXP448YEL</v>
      </c>
      <c r="B6568" s="1165">
        <f>IFERROR(INDEX('PE Holds'!$B$15:$AF$554,MATCH(C6568,'PE Holds'!$B$15:$B$552,FALSE),MATCH(D6568,'PE Holds'!$B$15:$AF$15,FALSE)),0)</f>
        <v>0</v>
      </c>
      <c r="C6568" s="1165" t="str">
        <f>+C6567</f>
        <v>PEXP448</v>
      </c>
      <c r="D6568" s="988" t="str">
        <f>'PE Holds'!$M$15</f>
        <v>Yellow 
RAL 1026</v>
      </c>
      <c r="E6568" s="1165" t="s">
        <v>27823</v>
      </c>
      <c r="F6568" s="1165" t="s">
        <v>27824</v>
      </c>
      <c r="G6568" s="1170" t="s">
        <v>28040</v>
      </c>
    </row>
    <row r="6569" spans="1:7" ht="15" customHeight="1">
      <c r="A6569" s="1165" t="str">
        <f t="shared" si="638"/>
        <v>PEXP448GRE</v>
      </c>
      <c r="B6569" s="1165">
        <f>IFERROR(INDEX('PE Holds'!$B$15:$AF$554,MATCH(C6569,'PE Holds'!$B$15:$B$552,FALSE),MATCH(D6569,'PE Holds'!$B$15:$AF$15,FALSE)),0)</f>
        <v>0</v>
      </c>
      <c r="C6569" s="1165" t="str">
        <f t="shared" ref="C6569:C6580" si="641">+C6568</f>
        <v>PEXP448</v>
      </c>
      <c r="D6569" s="988" t="str">
        <f>'PE Holds'!$N$15</f>
        <v>Green 
RAL 6002</v>
      </c>
      <c r="E6569" s="1165" t="s">
        <v>27837</v>
      </c>
      <c r="F6569" s="1165" t="s">
        <v>27824</v>
      </c>
      <c r="G6569" s="1170" t="s">
        <v>28040</v>
      </c>
    </row>
    <row r="6570" spans="1:7" ht="15" customHeight="1">
      <c r="A6570" s="1165" t="str">
        <f t="shared" si="638"/>
        <v>PEXP448RED</v>
      </c>
      <c r="B6570" s="1165">
        <f>IFERROR(INDEX('PE Holds'!$B$15:$AF$554,MATCH(C6570,'PE Holds'!$B$15:$B$552,FALSE),MATCH(D6570,'PE Holds'!$B$15:$AF$15,FALSE)),0)</f>
        <v>0</v>
      </c>
      <c r="C6570" s="1165" t="str">
        <f t="shared" si="641"/>
        <v>PEXP448</v>
      </c>
      <c r="D6570" s="988" t="str">
        <f>'PE Holds'!$O$15</f>
        <v>Red 
RAL 3020</v>
      </c>
      <c r="E6570" s="1165" t="s">
        <v>27826</v>
      </c>
      <c r="F6570" s="1165" t="s">
        <v>27824</v>
      </c>
      <c r="G6570" s="1170" t="s">
        <v>28040</v>
      </c>
    </row>
    <row r="6571" spans="1:7" ht="15" customHeight="1">
      <c r="A6571" s="1165" t="str">
        <f t="shared" si="638"/>
        <v>PEXP448BLU</v>
      </c>
      <c r="B6571" s="1165">
        <f>IFERROR(INDEX('PE Holds'!$B$15:$AF$554,MATCH(C6571,'PE Holds'!$B$15:$B$552,FALSE),MATCH(D6571,'PE Holds'!$B$15:$AF$15,FALSE)),0)</f>
        <v>0</v>
      </c>
      <c r="C6571" s="1165" t="str">
        <f t="shared" si="641"/>
        <v>PEXP448</v>
      </c>
      <c r="D6571" s="988" t="str">
        <f>'PE Holds'!$P$15</f>
        <v>Blue 
RAL 5015</v>
      </c>
      <c r="E6571" s="1165" t="s">
        <v>27827</v>
      </c>
      <c r="F6571" s="1165" t="s">
        <v>27824</v>
      </c>
      <c r="G6571" s="1170" t="s">
        <v>28040</v>
      </c>
    </row>
    <row r="6572" spans="1:7" ht="15" customHeight="1">
      <c r="A6572" s="1165" t="str">
        <f t="shared" si="638"/>
        <v>PEXP448GRY</v>
      </c>
      <c r="B6572" s="1165">
        <f>IFERROR(INDEX('PE Holds'!$B$15:$AF$554,MATCH(C6572,'PE Holds'!$B$15:$B$552,FALSE),MATCH(D6572,'PE Holds'!$B$15:$AF$15,FALSE)),0)</f>
        <v>0</v>
      </c>
      <c r="C6572" s="1165" t="str">
        <f t="shared" si="641"/>
        <v>PEXP448</v>
      </c>
      <c r="D6572" s="988" t="str">
        <f>'PE Holds'!$Q$15</f>
        <v>Grey 
RAL 7001</v>
      </c>
      <c r="E6572" s="1165" t="s">
        <v>27828</v>
      </c>
      <c r="F6572" s="1165" t="s">
        <v>27824</v>
      </c>
      <c r="G6572" s="1170" t="s">
        <v>28040</v>
      </c>
    </row>
    <row r="6573" spans="1:7" ht="15" customHeight="1">
      <c r="A6573" s="1165" t="str">
        <f t="shared" si="638"/>
        <v>PEXP448BLK</v>
      </c>
      <c r="B6573" s="1165">
        <f>IFERROR(INDEX('PE Holds'!$B$15:$AF$554,MATCH(C6573,'PE Holds'!$B$15:$B$552,FALSE),MATCH(D6573,'PE Holds'!$B$15:$AF$15,FALSE)),0)</f>
        <v>0</v>
      </c>
      <c r="C6573" s="1165" t="str">
        <f t="shared" si="641"/>
        <v>PEXP448</v>
      </c>
      <c r="D6573" s="988" t="str">
        <f>'PE Holds'!$R$15</f>
        <v>Black 
RAL 9005</v>
      </c>
      <c r="E6573" s="1165" t="s">
        <v>27829</v>
      </c>
      <c r="F6573" s="1165" t="s">
        <v>27824</v>
      </c>
      <c r="G6573" s="1170" t="s">
        <v>28040</v>
      </c>
    </row>
    <row r="6574" spans="1:7" ht="15" customHeight="1">
      <c r="A6574" s="1165" t="str">
        <f t="shared" si="638"/>
        <v>PEXP448FLO</v>
      </c>
      <c r="B6574" s="1165">
        <f>IFERROR(INDEX('PE Holds'!$B$15:$AF$554,MATCH(C6574,'PE Holds'!$B$15:$B$552,FALSE),MATCH(D6574,'PE Holds'!$B$15:$AF$15,FALSE)),0)</f>
        <v>0</v>
      </c>
      <c r="C6574" s="1165" t="str">
        <f t="shared" si="641"/>
        <v>PEXP448</v>
      </c>
      <c r="D6574" s="988" t="str">
        <f>'PE Holds'!$S$15</f>
        <v>Fluo 
Orange</v>
      </c>
      <c r="E6574" s="1165" t="s">
        <v>27830</v>
      </c>
      <c r="F6574" s="1165" t="s">
        <v>27824</v>
      </c>
      <c r="G6574" s="1170" t="s">
        <v>28040</v>
      </c>
    </row>
    <row r="6575" spans="1:7" ht="15" customHeight="1">
      <c r="A6575" s="1165" t="str">
        <f t="shared" si="638"/>
        <v>PEXP448FLG</v>
      </c>
      <c r="B6575" s="1165">
        <f>IFERROR(INDEX('PE Holds'!$B$15:$AF$554,MATCH(C6575,'PE Holds'!$B$15:$B$552,FALSE),MATCH(D6575,'PE Holds'!$B$15:$AF$15,FALSE)),0)</f>
        <v>0</v>
      </c>
      <c r="C6575" s="1165" t="str">
        <f t="shared" si="641"/>
        <v>PEXP448</v>
      </c>
      <c r="D6575" s="988" t="str">
        <f>'PE Holds'!$T$15</f>
        <v>Fluo 
Green</v>
      </c>
      <c r="E6575" s="1165" t="s">
        <v>27831</v>
      </c>
      <c r="F6575" s="1165" t="s">
        <v>27824</v>
      </c>
      <c r="G6575" s="1170" t="s">
        <v>28040</v>
      </c>
    </row>
    <row r="6576" spans="1:7" ht="15" customHeight="1">
      <c r="A6576" s="1165" t="str">
        <f t="shared" si="638"/>
        <v>PEXP448FLP</v>
      </c>
      <c r="B6576" s="1165">
        <f>IFERROR(INDEX('PE Holds'!$B$15:$AF$554,MATCH(C6576,'PE Holds'!$B$15:$B$552,FALSE),MATCH(D6576,'PE Holds'!$B$15:$AF$15,FALSE)),0)</f>
        <v>0</v>
      </c>
      <c r="C6576" s="1165" t="str">
        <f t="shared" si="641"/>
        <v>PEXP448</v>
      </c>
      <c r="D6576" s="988" t="str">
        <f>'PE Holds'!$U$15</f>
        <v>Fluo 
Pink</v>
      </c>
      <c r="E6576" s="1165" t="s">
        <v>27832</v>
      </c>
      <c r="F6576" s="1165" t="s">
        <v>27824</v>
      </c>
      <c r="G6576" s="1170" t="s">
        <v>28040</v>
      </c>
    </row>
    <row r="6577" spans="1:7" ht="15" customHeight="1">
      <c r="A6577" s="1165" t="str">
        <f t="shared" si="638"/>
        <v>PEXP448FLY</v>
      </c>
      <c r="B6577" s="1165">
        <f>IFERROR(INDEX('PE Holds'!$B$15:$AF$554,MATCH(C6577,'PE Holds'!$B$15:$B$552,FALSE),MATCH(D6577,'PE Holds'!$B$15:$AF$15,FALSE)),0)</f>
        <v>0</v>
      </c>
      <c r="C6577" s="1165" t="str">
        <f t="shared" si="641"/>
        <v>PEXP448</v>
      </c>
      <c r="D6577" s="988" t="str">
        <f>'PE Holds'!$V$15</f>
        <v>Fluo 
Yellow</v>
      </c>
      <c r="E6577" s="1165" t="s">
        <v>28041</v>
      </c>
      <c r="F6577" s="1165" t="s">
        <v>27824</v>
      </c>
      <c r="G6577" s="1170" t="s">
        <v>28040</v>
      </c>
    </row>
    <row r="6578" spans="1:7" ht="15" customHeight="1">
      <c r="A6578" s="1165" t="str">
        <f t="shared" si="638"/>
        <v>PEXP448VIO</v>
      </c>
      <c r="B6578" s="1165">
        <f>IFERROR(INDEX('PE Holds'!$B$15:$AF$554,MATCH(C6578,'PE Holds'!$B$15:$B$552,FALSE),MATCH(D6578,'PE Holds'!$B$15:$AF$15,FALSE)),0)</f>
        <v>0</v>
      </c>
      <c r="C6578" s="1165" t="str">
        <f t="shared" si="641"/>
        <v>PEXP448</v>
      </c>
      <c r="D6578" s="988" t="str">
        <f>'PE Holds'!$W$15</f>
        <v>Violet 
RAL 4008</v>
      </c>
      <c r="E6578" s="1165" t="s">
        <v>27833</v>
      </c>
      <c r="F6578" s="1165" t="s">
        <v>27824</v>
      </c>
      <c r="G6578" s="1170" t="s">
        <v>28040</v>
      </c>
    </row>
    <row r="6579" spans="1:7" ht="15" customHeight="1">
      <c r="A6579" s="1165" t="str">
        <f t="shared" si="638"/>
        <v>PEXP448MIN</v>
      </c>
      <c r="B6579" s="1165">
        <f>IFERROR(INDEX('PE Holds'!$B$15:$AF$554,MATCH(C6579,'PE Holds'!$B$15:$B$552,FALSE),MATCH(D6579,'PE Holds'!$B$15:$AF$15,FALSE)),0)</f>
        <v>0</v>
      </c>
      <c r="C6579" s="1165" t="str">
        <f t="shared" si="641"/>
        <v>PEXP448</v>
      </c>
      <c r="D6579" s="988" t="str">
        <f>'PE Holds'!$X$15</f>
        <v>Mint 
RAL 6027</v>
      </c>
      <c r="E6579" s="1165" t="s">
        <v>27834</v>
      </c>
      <c r="F6579" s="1165" t="s">
        <v>27824</v>
      </c>
      <c r="G6579" s="1170" t="s">
        <v>28040</v>
      </c>
    </row>
    <row r="6580" spans="1:7" ht="15" customHeight="1">
      <c r="A6580" s="1165" t="str">
        <f t="shared" si="638"/>
        <v>PEXP448ORA</v>
      </c>
      <c r="B6580" s="1165">
        <f>IFERROR(INDEX('PE Holds'!$B$15:$AF$554,MATCH(C6580,'PE Holds'!$B$15:$B$552,FALSE),MATCH(D6580,'PE Holds'!$B$15:$AF$15,FALSE)),0)</f>
        <v>0</v>
      </c>
      <c r="C6580" s="1165" t="str">
        <f t="shared" si="641"/>
        <v>PEXP448</v>
      </c>
      <c r="D6580" s="988" t="str">
        <f>'PE Holds'!$Y$15</f>
        <v>Pure Orange</v>
      </c>
      <c r="E6580" s="1165" t="s">
        <v>27836</v>
      </c>
      <c r="F6580" s="1165" t="s">
        <v>27824</v>
      </c>
      <c r="G6580" s="1170" t="s">
        <v>28040</v>
      </c>
    </row>
    <row r="6581" spans="1:7" ht="15" customHeight="1">
      <c r="A6581" s="1165" t="str">
        <f t="shared" si="638"/>
        <v>PEXP449WHI</v>
      </c>
      <c r="B6581" s="1165">
        <f>IFERROR(INDEX('PE Holds'!$B$15:$AF$554,MATCH(C6581,'PE Holds'!$B$15:$B$552,FALSE),MATCH(D6581,'PE Holds'!$B$15:$AF$15,FALSE)),0)</f>
        <v>0</v>
      </c>
      <c r="C6581" s="1165" t="s">
        <v>28290</v>
      </c>
      <c r="D6581" s="1166" t="s">
        <v>28239</v>
      </c>
      <c r="E6581" s="1165" t="s">
        <v>27838</v>
      </c>
      <c r="F6581" s="1165" t="s">
        <v>27824</v>
      </c>
      <c r="G6581" s="1170" t="s">
        <v>28040</v>
      </c>
    </row>
    <row r="6582" spans="1:7" ht="15" customHeight="1">
      <c r="A6582" s="1165" t="str">
        <f t="shared" si="638"/>
        <v>PEXP449YEL</v>
      </c>
      <c r="B6582" s="1165">
        <f>IFERROR(INDEX('PE Holds'!$B$15:$AF$554,MATCH(C6582,'PE Holds'!$B$15:$B$552,FALSE),MATCH(D6582,'PE Holds'!$B$15:$AF$15,FALSE)),0)</f>
        <v>0</v>
      </c>
      <c r="C6582" s="1165" t="str">
        <f>+C6581</f>
        <v>PEXP449</v>
      </c>
      <c r="D6582" s="988" t="str">
        <f>'PE Holds'!$M$15</f>
        <v>Yellow 
RAL 1026</v>
      </c>
      <c r="E6582" s="1165" t="s">
        <v>27823</v>
      </c>
      <c r="F6582" s="1165" t="s">
        <v>27824</v>
      </c>
      <c r="G6582" s="1170" t="s">
        <v>28040</v>
      </c>
    </row>
    <row r="6583" spans="1:7" ht="15" customHeight="1">
      <c r="A6583" s="1165" t="str">
        <f t="shared" si="638"/>
        <v>PEXP449GRE</v>
      </c>
      <c r="B6583" s="1165">
        <f>IFERROR(INDEX('PE Holds'!$B$15:$AF$554,MATCH(C6583,'PE Holds'!$B$15:$B$552,FALSE),MATCH(D6583,'PE Holds'!$B$15:$AF$15,FALSE)),0)</f>
        <v>0</v>
      </c>
      <c r="C6583" s="1165" t="str">
        <f t="shared" ref="C6583:C6594" si="642">+C6582</f>
        <v>PEXP449</v>
      </c>
      <c r="D6583" s="988" t="str">
        <f>'PE Holds'!$N$15</f>
        <v>Green 
RAL 6002</v>
      </c>
      <c r="E6583" s="1165" t="s">
        <v>27837</v>
      </c>
      <c r="F6583" s="1165" t="s">
        <v>27824</v>
      </c>
      <c r="G6583" s="1170" t="s">
        <v>28040</v>
      </c>
    </row>
    <row r="6584" spans="1:7" ht="15" customHeight="1">
      <c r="A6584" s="1165" t="str">
        <f t="shared" si="638"/>
        <v>PEXP449RED</v>
      </c>
      <c r="B6584" s="1165">
        <f>IFERROR(INDEX('PE Holds'!$B$15:$AF$554,MATCH(C6584,'PE Holds'!$B$15:$B$552,FALSE),MATCH(D6584,'PE Holds'!$B$15:$AF$15,FALSE)),0)</f>
        <v>0</v>
      </c>
      <c r="C6584" s="1165" t="str">
        <f t="shared" si="642"/>
        <v>PEXP449</v>
      </c>
      <c r="D6584" s="988" t="str">
        <f>'PE Holds'!$O$15</f>
        <v>Red 
RAL 3020</v>
      </c>
      <c r="E6584" s="1165" t="s">
        <v>27826</v>
      </c>
      <c r="F6584" s="1165" t="s">
        <v>27824</v>
      </c>
      <c r="G6584" s="1170" t="s">
        <v>28040</v>
      </c>
    </row>
    <row r="6585" spans="1:7" ht="15" customHeight="1">
      <c r="A6585" s="1165" t="str">
        <f t="shared" si="638"/>
        <v>PEXP449BLU</v>
      </c>
      <c r="B6585" s="1165">
        <f>IFERROR(INDEX('PE Holds'!$B$15:$AF$554,MATCH(C6585,'PE Holds'!$B$15:$B$552,FALSE),MATCH(D6585,'PE Holds'!$B$15:$AF$15,FALSE)),0)</f>
        <v>0</v>
      </c>
      <c r="C6585" s="1165" t="str">
        <f t="shared" si="642"/>
        <v>PEXP449</v>
      </c>
      <c r="D6585" s="988" t="str">
        <f>'PE Holds'!$P$15</f>
        <v>Blue 
RAL 5015</v>
      </c>
      <c r="E6585" s="1165" t="s">
        <v>27827</v>
      </c>
      <c r="F6585" s="1165" t="s">
        <v>27824</v>
      </c>
      <c r="G6585" s="1170" t="s">
        <v>28040</v>
      </c>
    </row>
    <row r="6586" spans="1:7" ht="15" customHeight="1">
      <c r="A6586" s="1165" t="str">
        <f t="shared" si="638"/>
        <v>PEXP449GRY</v>
      </c>
      <c r="B6586" s="1165">
        <f>IFERROR(INDEX('PE Holds'!$B$15:$AF$554,MATCH(C6586,'PE Holds'!$B$15:$B$552,FALSE),MATCH(D6586,'PE Holds'!$B$15:$AF$15,FALSE)),0)</f>
        <v>0</v>
      </c>
      <c r="C6586" s="1165" t="str">
        <f t="shared" si="642"/>
        <v>PEXP449</v>
      </c>
      <c r="D6586" s="988" t="str">
        <f>'PE Holds'!$Q$15</f>
        <v>Grey 
RAL 7001</v>
      </c>
      <c r="E6586" s="1165" t="s">
        <v>27828</v>
      </c>
      <c r="F6586" s="1165" t="s">
        <v>27824</v>
      </c>
      <c r="G6586" s="1170" t="s">
        <v>28040</v>
      </c>
    </row>
    <row r="6587" spans="1:7" ht="15" customHeight="1">
      <c r="A6587" s="1165" t="str">
        <f t="shared" si="638"/>
        <v>PEXP449BLK</v>
      </c>
      <c r="B6587" s="1165">
        <f>IFERROR(INDEX('PE Holds'!$B$15:$AF$554,MATCH(C6587,'PE Holds'!$B$15:$B$552,FALSE),MATCH(D6587,'PE Holds'!$B$15:$AF$15,FALSE)),0)</f>
        <v>0</v>
      </c>
      <c r="C6587" s="1165" t="str">
        <f t="shared" si="642"/>
        <v>PEXP449</v>
      </c>
      <c r="D6587" s="988" t="str">
        <f>'PE Holds'!$R$15</f>
        <v>Black 
RAL 9005</v>
      </c>
      <c r="E6587" s="1165" t="s">
        <v>27829</v>
      </c>
      <c r="F6587" s="1165" t="s">
        <v>27824</v>
      </c>
      <c r="G6587" s="1170" t="s">
        <v>28040</v>
      </c>
    </row>
    <row r="6588" spans="1:7" ht="15" customHeight="1">
      <c r="A6588" s="1165" t="str">
        <f t="shared" si="638"/>
        <v>PEXP449FLO</v>
      </c>
      <c r="B6588" s="1165">
        <f>IFERROR(INDEX('PE Holds'!$B$15:$AF$554,MATCH(C6588,'PE Holds'!$B$15:$B$552,FALSE),MATCH(D6588,'PE Holds'!$B$15:$AF$15,FALSE)),0)</f>
        <v>0</v>
      </c>
      <c r="C6588" s="1165" t="str">
        <f t="shared" si="642"/>
        <v>PEXP449</v>
      </c>
      <c r="D6588" s="988" t="str">
        <f>'PE Holds'!$S$15</f>
        <v>Fluo 
Orange</v>
      </c>
      <c r="E6588" s="1165" t="s">
        <v>27830</v>
      </c>
      <c r="F6588" s="1165" t="s">
        <v>27824</v>
      </c>
      <c r="G6588" s="1170" t="s">
        <v>28040</v>
      </c>
    </row>
    <row r="6589" spans="1:7" ht="15" customHeight="1">
      <c r="A6589" s="1165" t="str">
        <f t="shared" si="638"/>
        <v>PEXP449FLG</v>
      </c>
      <c r="B6589" s="1165">
        <f>IFERROR(INDEX('PE Holds'!$B$15:$AF$554,MATCH(C6589,'PE Holds'!$B$15:$B$552,FALSE),MATCH(D6589,'PE Holds'!$B$15:$AF$15,FALSE)),0)</f>
        <v>0</v>
      </c>
      <c r="C6589" s="1165" t="str">
        <f t="shared" si="642"/>
        <v>PEXP449</v>
      </c>
      <c r="D6589" s="988" t="str">
        <f>'PE Holds'!$T$15</f>
        <v>Fluo 
Green</v>
      </c>
      <c r="E6589" s="1165" t="s">
        <v>27831</v>
      </c>
      <c r="F6589" s="1165" t="s">
        <v>27824</v>
      </c>
      <c r="G6589" s="1170" t="s">
        <v>28040</v>
      </c>
    </row>
    <row r="6590" spans="1:7" ht="15" customHeight="1">
      <c r="A6590" s="1165" t="str">
        <f t="shared" si="638"/>
        <v>PEXP449FLP</v>
      </c>
      <c r="B6590" s="1165">
        <f>IFERROR(INDEX('PE Holds'!$B$15:$AF$554,MATCH(C6590,'PE Holds'!$B$15:$B$552,FALSE),MATCH(D6590,'PE Holds'!$B$15:$AF$15,FALSE)),0)</f>
        <v>0</v>
      </c>
      <c r="C6590" s="1165" t="str">
        <f t="shared" si="642"/>
        <v>PEXP449</v>
      </c>
      <c r="D6590" s="988" t="str">
        <f>'PE Holds'!$U$15</f>
        <v>Fluo 
Pink</v>
      </c>
      <c r="E6590" s="1165" t="s">
        <v>27832</v>
      </c>
      <c r="F6590" s="1165" t="s">
        <v>27824</v>
      </c>
      <c r="G6590" s="1170" t="s">
        <v>28040</v>
      </c>
    </row>
    <row r="6591" spans="1:7" ht="15" customHeight="1">
      <c r="A6591" s="1165" t="str">
        <f t="shared" si="638"/>
        <v>PEXP449FLY</v>
      </c>
      <c r="B6591" s="1165">
        <f>IFERROR(INDEX('PE Holds'!$B$15:$AF$554,MATCH(C6591,'PE Holds'!$B$15:$B$552,FALSE),MATCH(D6591,'PE Holds'!$B$15:$AF$15,FALSE)),0)</f>
        <v>0</v>
      </c>
      <c r="C6591" s="1165" t="str">
        <f t="shared" si="642"/>
        <v>PEXP449</v>
      </c>
      <c r="D6591" s="988" t="str">
        <f>'PE Holds'!$V$15</f>
        <v>Fluo 
Yellow</v>
      </c>
      <c r="E6591" s="1165" t="s">
        <v>28041</v>
      </c>
      <c r="F6591" s="1165" t="s">
        <v>27824</v>
      </c>
      <c r="G6591" s="1170" t="s">
        <v>28040</v>
      </c>
    </row>
    <row r="6592" spans="1:7" ht="15" customHeight="1">
      <c r="A6592" s="1165" t="str">
        <f t="shared" si="638"/>
        <v>PEXP449VIO</v>
      </c>
      <c r="B6592" s="1165">
        <f>IFERROR(INDEX('PE Holds'!$B$15:$AF$554,MATCH(C6592,'PE Holds'!$B$15:$B$552,FALSE),MATCH(D6592,'PE Holds'!$B$15:$AF$15,FALSE)),0)</f>
        <v>0</v>
      </c>
      <c r="C6592" s="1165" t="str">
        <f t="shared" si="642"/>
        <v>PEXP449</v>
      </c>
      <c r="D6592" s="988" t="str">
        <f>'PE Holds'!$W$15</f>
        <v>Violet 
RAL 4008</v>
      </c>
      <c r="E6592" s="1165" t="s">
        <v>27833</v>
      </c>
      <c r="F6592" s="1165" t="s">
        <v>27824</v>
      </c>
      <c r="G6592" s="1170" t="s">
        <v>28040</v>
      </c>
    </row>
    <row r="6593" spans="1:7" ht="15" customHeight="1">
      <c r="A6593" s="1165" t="str">
        <f t="shared" si="638"/>
        <v>PEXP449MIN</v>
      </c>
      <c r="B6593" s="1165">
        <f>IFERROR(INDEX('PE Holds'!$B$15:$AF$554,MATCH(C6593,'PE Holds'!$B$15:$B$552,FALSE),MATCH(D6593,'PE Holds'!$B$15:$AF$15,FALSE)),0)</f>
        <v>0</v>
      </c>
      <c r="C6593" s="1165" t="str">
        <f t="shared" si="642"/>
        <v>PEXP449</v>
      </c>
      <c r="D6593" s="988" t="str">
        <f>'PE Holds'!$X$15</f>
        <v>Mint 
RAL 6027</v>
      </c>
      <c r="E6593" s="1165" t="s">
        <v>27834</v>
      </c>
      <c r="F6593" s="1165" t="s">
        <v>27824</v>
      </c>
      <c r="G6593" s="1170" t="s">
        <v>28040</v>
      </c>
    </row>
    <row r="6594" spans="1:7" ht="15" customHeight="1">
      <c r="A6594" s="1165" t="str">
        <f t="shared" si="638"/>
        <v>PEXP449ORA</v>
      </c>
      <c r="B6594" s="1165">
        <f>IFERROR(INDEX('PE Holds'!$B$15:$AF$554,MATCH(C6594,'PE Holds'!$B$15:$B$552,FALSE),MATCH(D6594,'PE Holds'!$B$15:$AF$15,FALSE)),0)</f>
        <v>0</v>
      </c>
      <c r="C6594" s="1165" t="str">
        <f t="shared" si="642"/>
        <v>PEXP449</v>
      </c>
      <c r="D6594" s="988" t="str">
        <f>'PE Holds'!$Y$15</f>
        <v>Pure Orange</v>
      </c>
      <c r="E6594" s="1165" t="s">
        <v>27836</v>
      </c>
      <c r="F6594" s="1165" t="s">
        <v>27824</v>
      </c>
      <c r="G6594" s="1170" t="s">
        <v>28040</v>
      </c>
    </row>
    <row r="6595" spans="1:7" ht="15" customHeight="1">
      <c r="A6595" s="1165" t="str">
        <f t="shared" si="638"/>
        <v>PEXP450WHI</v>
      </c>
      <c r="B6595" s="1165">
        <f>IFERROR(INDEX('PE Holds'!$B$15:$AF$554,MATCH(C6595,'PE Holds'!$B$15:$B$552,FALSE),MATCH(D6595,'PE Holds'!$B$15:$AF$15,FALSE)),0)</f>
        <v>0</v>
      </c>
      <c r="C6595" s="1165" t="s">
        <v>28291</v>
      </c>
      <c r="D6595" s="1166" t="s">
        <v>28239</v>
      </c>
      <c r="E6595" s="1165" t="s">
        <v>27838</v>
      </c>
      <c r="F6595" s="1165" t="s">
        <v>27824</v>
      </c>
      <c r="G6595" s="1170" t="s">
        <v>28040</v>
      </c>
    </row>
    <row r="6596" spans="1:7" ht="15" customHeight="1">
      <c r="A6596" s="1165" t="str">
        <f t="shared" si="638"/>
        <v>PEXP450YEL</v>
      </c>
      <c r="B6596" s="1165">
        <f>IFERROR(INDEX('PE Holds'!$B$15:$AF$554,MATCH(C6596,'PE Holds'!$B$15:$B$552,FALSE),MATCH(D6596,'PE Holds'!$B$15:$AF$15,FALSE)),0)</f>
        <v>0</v>
      </c>
      <c r="C6596" s="1165" t="str">
        <f>+C6595</f>
        <v>PEXP450</v>
      </c>
      <c r="D6596" s="988" t="str">
        <f>'PE Holds'!$M$15</f>
        <v>Yellow 
RAL 1026</v>
      </c>
      <c r="E6596" s="1165" t="s">
        <v>27823</v>
      </c>
      <c r="F6596" s="1165" t="s">
        <v>27824</v>
      </c>
      <c r="G6596" s="1170" t="s">
        <v>28040</v>
      </c>
    </row>
    <row r="6597" spans="1:7" ht="15" customHeight="1">
      <c r="A6597" s="1165" t="str">
        <f t="shared" si="638"/>
        <v>PEXP450GRE</v>
      </c>
      <c r="B6597" s="1165">
        <f>IFERROR(INDEX('PE Holds'!$B$15:$AF$554,MATCH(C6597,'PE Holds'!$B$15:$B$552,FALSE),MATCH(D6597,'PE Holds'!$B$15:$AF$15,FALSE)),0)</f>
        <v>0</v>
      </c>
      <c r="C6597" s="1165" t="str">
        <f t="shared" ref="C6597:C6608" si="643">+C6596</f>
        <v>PEXP450</v>
      </c>
      <c r="D6597" s="988" t="str">
        <f>'PE Holds'!$N$15</f>
        <v>Green 
RAL 6002</v>
      </c>
      <c r="E6597" s="1165" t="s">
        <v>27837</v>
      </c>
      <c r="F6597" s="1165" t="s">
        <v>27824</v>
      </c>
      <c r="G6597" s="1170" t="s">
        <v>28040</v>
      </c>
    </row>
    <row r="6598" spans="1:7" ht="15" customHeight="1">
      <c r="A6598" s="1165" t="str">
        <f t="shared" si="638"/>
        <v>PEXP450RED</v>
      </c>
      <c r="B6598" s="1165">
        <f>IFERROR(INDEX('PE Holds'!$B$15:$AF$554,MATCH(C6598,'PE Holds'!$B$15:$B$552,FALSE),MATCH(D6598,'PE Holds'!$B$15:$AF$15,FALSE)),0)</f>
        <v>0</v>
      </c>
      <c r="C6598" s="1165" t="str">
        <f t="shared" si="643"/>
        <v>PEXP450</v>
      </c>
      <c r="D6598" s="988" t="str">
        <f>'PE Holds'!$O$15</f>
        <v>Red 
RAL 3020</v>
      </c>
      <c r="E6598" s="1165" t="s">
        <v>27826</v>
      </c>
      <c r="F6598" s="1165" t="s">
        <v>27824</v>
      </c>
      <c r="G6598" s="1170" t="s">
        <v>28040</v>
      </c>
    </row>
    <row r="6599" spans="1:7" ht="15" customHeight="1">
      <c r="A6599" s="1165" t="str">
        <f t="shared" si="638"/>
        <v>PEXP450BLU</v>
      </c>
      <c r="B6599" s="1165">
        <f>IFERROR(INDEX('PE Holds'!$B$15:$AF$554,MATCH(C6599,'PE Holds'!$B$15:$B$552,FALSE),MATCH(D6599,'PE Holds'!$B$15:$AF$15,FALSE)),0)</f>
        <v>0</v>
      </c>
      <c r="C6599" s="1165" t="str">
        <f t="shared" si="643"/>
        <v>PEXP450</v>
      </c>
      <c r="D6599" s="988" t="str">
        <f>'PE Holds'!$P$15</f>
        <v>Blue 
RAL 5015</v>
      </c>
      <c r="E6599" s="1165" t="s">
        <v>27827</v>
      </c>
      <c r="F6599" s="1165" t="s">
        <v>27824</v>
      </c>
      <c r="G6599" s="1170" t="s">
        <v>28040</v>
      </c>
    </row>
    <row r="6600" spans="1:7" ht="15" customHeight="1">
      <c r="A6600" s="1165" t="str">
        <f t="shared" si="638"/>
        <v>PEXP450GRY</v>
      </c>
      <c r="B6600" s="1165">
        <f>IFERROR(INDEX('PE Holds'!$B$15:$AF$554,MATCH(C6600,'PE Holds'!$B$15:$B$552,FALSE),MATCH(D6600,'PE Holds'!$B$15:$AF$15,FALSE)),0)</f>
        <v>0</v>
      </c>
      <c r="C6600" s="1165" t="str">
        <f t="shared" si="643"/>
        <v>PEXP450</v>
      </c>
      <c r="D6600" s="988" t="str">
        <f>'PE Holds'!$Q$15</f>
        <v>Grey 
RAL 7001</v>
      </c>
      <c r="E6600" s="1165" t="s">
        <v>27828</v>
      </c>
      <c r="F6600" s="1165" t="s">
        <v>27824</v>
      </c>
      <c r="G6600" s="1170" t="s">
        <v>28040</v>
      </c>
    </row>
    <row r="6601" spans="1:7" ht="15" customHeight="1">
      <c r="A6601" s="1165" t="str">
        <f t="shared" si="638"/>
        <v>PEXP450BLK</v>
      </c>
      <c r="B6601" s="1165">
        <f>IFERROR(INDEX('PE Holds'!$B$15:$AF$554,MATCH(C6601,'PE Holds'!$B$15:$B$552,FALSE),MATCH(D6601,'PE Holds'!$B$15:$AF$15,FALSE)),0)</f>
        <v>0</v>
      </c>
      <c r="C6601" s="1165" t="str">
        <f t="shared" si="643"/>
        <v>PEXP450</v>
      </c>
      <c r="D6601" s="988" t="str">
        <f>'PE Holds'!$R$15</f>
        <v>Black 
RAL 9005</v>
      </c>
      <c r="E6601" s="1165" t="s">
        <v>27829</v>
      </c>
      <c r="F6601" s="1165" t="s">
        <v>27824</v>
      </c>
      <c r="G6601" s="1170" t="s">
        <v>28040</v>
      </c>
    </row>
    <row r="6602" spans="1:7" ht="15" customHeight="1">
      <c r="A6602" s="1165" t="str">
        <f t="shared" si="638"/>
        <v>PEXP450FLO</v>
      </c>
      <c r="B6602" s="1165">
        <f>IFERROR(INDEX('PE Holds'!$B$15:$AF$554,MATCH(C6602,'PE Holds'!$B$15:$B$552,FALSE),MATCH(D6602,'PE Holds'!$B$15:$AF$15,FALSE)),0)</f>
        <v>0</v>
      </c>
      <c r="C6602" s="1165" t="str">
        <f t="shared" si="643"/>
        <v>PEXP450</v>
      </c>
      <c r="D6602" s="988" t="str">
        <f>'PE Holds'!$S$15</f>
        <v>Fluo 
Orange</v>
      </c>
      <c r="E6602" s="1165" t="s">
        <v>27830</v>
      </c>
      <c r="F6602" s="1165" t="s">
        <v>27824</v>
      </c>
      <c r="G6602" s="1170" t="s">
        <v>28040</v>
      </c>
    </row>
    <row r="6603" spans="1:7" ht="15" customHeight="1">
      <c r="A6603" s="1165" t="str">
        <f t="shared" si="638"/>
        <v>PEXP450FLG</v>
      </c>
      <c r="B6603" s="1165">
        <f>IFERROR(INDEX('PE Holds'!$B$15:$AF$554,MATCH(C6603,'PE Holds'!$B$15:$B$552,FALSE),MATCH(D6603,'PE Holds'!$B$15:$AF$15,FALSE)),0)</f>
        <v>0</v>
      </c>
      <c r="C6603" s="1165" t="str">
        <f t="shared" si="643"/>
        <v>PEXP450</v>
      </c>
      <c r="D6603" s="988" t="str">
        <f>'PE Holds'!$T$15</f>
        <v>Fluo 
Green</v>
      </c>
      <c r="E6603" s="1165" t="s">
        <v>27831</v>
      </c>
      <c r="F6603" s="1165" t="s">
        <v>27824</v>
      </c>
      <c r="G6603" s="1170" t="s">
        <v>28040</v>
      </c>
    </row>
    <row r="6604" spans="1:7" ht="15" customHeight="1">
      <c r="A6604" s="1165" t="str">
        <f t="shared" ref="A6604:A6667" si="644">CONCATENATE(C6604,E6604)</f>
        <v>PEXP450FLP</v>
      </c>
      <c r="B6604" s="1165">
        <f>IFERROR(INDEX('PE Holds'!$B$15:$AF$554,MATCH(C6604,'PE Holds'!$B$15:$B$552,FALSE),MATCH(D6604,'PE Holds'!$B$15:$AF$15,FALSE)),0)</f>
        <v>0</v>
      </c>
      <c r="C6604" s="1165" t="str">
        <f t="shared" si="643"/>
        <v>PEXP450</v>
      </c>
      <c r="D6604" s="988" t="str">
        <f>'PE Holds'!$U$15</f>
        <v>Fluo 
Pink</v>
      </c>
      <c r="E6604" s="1165" t="s">
        <v>27832</v>
      </c>
      <c r="F6604" s="1165" t="s">
        <v>27824</v>
      </c>
      <c r="G6604" s="1170" t="s">
        <v>28040</v>
      </c>
    </row>
    <row r="6605" spans="1:7" ht="15" customHeight="1">
      <c r="A6605" s="1165" t="str">
        <f t="shared" si="644"/>
        <v>PEXP450FLY</v>
      </c>
      <c r="B6605" s="1165">
        <f>IFERROR(INDEX('PE Holds'!$B$15:$AF$554,MATCH(C6605,'PE Holds'!$B$15:$B$552,FALSE),MATCH(D6605,'PE Holds'!$B$15:$AF$15,FALSE)),0)</f>
        <v>0</v>
      </c>
      <c r="C6605" s="1165" t="str">
        <f t="shared" si="643"/>
        <v>PEXP450</v>
      </c>
      <c r="D6605" s="988" t="str">
        <f>'PE Holds'!$V$15</f>
        <v>Fluo 
Yellow</v>
      </c>
      <c r="E6605" s="1165" t="s">
        <v>28041</v>
      </c>
      <c r="F6605" s="1165" t="s">
        <v>27824</v>
      </c>
      <c r="G6605" s="1170" t="s">
        <v>28040</v>
      </c>
    </row>
    <row r="6606" spans="1:7" ht="15" customHeight="1">
      <c r="A6606" s="1165" t="str">
        <f t="shared" si="644"/>
        <v>PEXP450VIO</v>
      </c>
      <c r="B6606" s="1165">
        <f>IFERROR(INDEX('PE Holds'!$B$15:$AF$554,MATCH(C6606,'PE Holds'!$B$15:$B$552,FALSE),MATCH(D6606,'PE Holds'!$B$15:$AF$15,FALSE)),0)</f>
        <v>0</v>
      </c>
      <c r="C6606" s="1165" t="str">
        <f t="shared" si="643"/>
        <v>PEXP450</v>
      </c>
      <c r="D6606" s="988" t="str">
        <f>'PE Holds'!$W$15</f>
        <v>Violet 
RAL 4008</v>
      </c>
      <c r="E6606" s="1165" t="s">
        <v>27833</v>
      </c>
      <c r="F6606" s="1165" t="s">
        <v>27824</v>
      </c>
      <c r="G6606" s="1170" t="s">
        <v>28040</v>
      </c>
    </row>
    <row r="6607" spans="1:7" ht="15" customHeight="1">
      <c r="A6607" s="1165" t="str">
        <f t="shared" si="644"/>
        <v>PEXP450MIN</v>
      </c>
      <c r="B6607" s="1165">
        <f>IFERROR(INDEX('PE Holds'!$B$15:$AF$554,MATCH(C6607,'PE Holds'!$B$15:$B$552,FALSE),MATCH(D6607,'PE Holds'!$B$15:$AF$15,FALSE)),0)</f>
        <v>0</v>
      </c>
      <c r="C6607" s="1165" t="str">
        <f t="shared" si="643"/>
        <v>PEXP450</v>
      </c>
      <c r="D6607" s="988" t="str">
        <f>'PE Holds'!$X$15</f>
        <v>Mint 
RAL 6027</v>
      </c>
      <c r="E6607" s="1165" t="s">
        <v>27834</v>
      </c>
      <c r="F6607" s="1165" t="s">
        <v>27824</v>
      </c>
      <c r="G6607" s="1170" t="s">
        <v>28040</v>
      </c>
    </row>
    <row r="6608" spans="1:7" ht="15" customHeight="1">
      <c r="A6608" s="1165" t="str">
        <f t="shared" si="644"/>
        <v>PEXP450ORA</v>
      </c>
      <c r="B6608" s="1165">
        <f>IFERROR(INDEX('PE Holds'!$B$15:$AF$554,MATCH(C6608,'PE Holds'!$B$15:$B$552,FALSE),MATCH(D6608,'PE Holds'!$B$15:$AF$15,FALSE)),0)</f>
        <v>0</v>
      </c>
      <c r="C6608" s="1165" t="str">
        <f t="shared" si="643"/>
        <v>PEXP450</v>
      </c>
      <c r="D6608" s="988" t="str">
        <f>'PE Holds'!$Y$15</f>
        <v>Pure Orange</v>
      </c>
      <c r="E6608" s="1165" t="s">
        <v>27836</v>
      </c>
      <c r="F6608" s="1165" t="s">
        <v>27824</v>
      </c>
      <c r="G6608" s="1170" t="s">
        <v>28040</v>
      </c>
    </row>
    <row r="6609" spans="1:7" ht="15" customHeight="1">
      <c r="A6609" s="1165" t="str">
        <f t="shared" si="644"/>
        <v>PEXP451WHI</v>
      </c>
      <c r="B6609" s="1165">
        <f>IFERROR(INDEX('PE Holds'!$B$15:$AF$554,MATCH(C6609,'PE Holds'!$B$15:$B$552,FALSE),MATCH(D6609,'PE Holds'!$B$15:$AF$15,FALSE)),0)</f>
        <v>0</v>
      </c>
      <c r="C6609" s="1165" t="s">
        <v>28292</v>
      </c>
      <c r="D6609" s="1166" t="s">
        <v>28239</v>
      </c>
      <c r="E6609" s="1165" t="s">
        <v>27838</v>
      </c>
      <c r="F6609" s="1165" t="s">
        <v>27824</v>
      </c>
      <c r="G6609" s="1170" t="s">
        <v>28040</v>
      </c>
    </row>
    <row r="6610" spans="1:7" ht="15" customHeight="1">
      <c r="A6610" s="1165" t="str">
        <f t="shared" si="644"/>
        <v>PEXP451YEL</v>
      </c>
      <c r="B6610" s="1165">
        <f>IFERROR(INDEX('PE Holds'!$B$15:$AF$554,MATCH(C6610,'PE Holds'!$B$15:$B$552,FALSE),MATCH(D6610,'PE Holds'!$B$15:$AF$15,FALSE)),0)</f>
        <v>0</v>
      </c>
      <c r="C6610" s="1165" t="str">
        <f>+C6609</f>
        <v>PEXP451</v>
      </c>
      <c r="D6610" s="988" t="str">
        <f>'PE Holds'!$M$15</f>
        <v>Yellow 
RAL 1026</v>
      </c>
      <c r="E6610" s="1165" t="s">
        <v>27823</v>
      </c>
      <c r="F6610" s="1165" t="s">
        <v>27824</v>
      </c>
      <c r="G6610" s="1170" t="s">
        <v>28040</v>
      </c>
    </row>
    <row r="6611" spans="1:7" ht="15" customHeight="1">
      <c r="A6611" s="1165" t="str">
        <f t="shared" si="644"/>
        <v>PEXP451GRE</v>
      </c>
      <c r="B6611" s="1165">
        <f>IFERROR(INDEX('PE Holds'!$B$15:$AF$554,MATCH(C6611,'PE Holds'!$B$15:$B$552,FALSE),MATCH(D6611,'PE Holds'!$B$15:$AF$15,FALSE)),0)</f>
        <v>0</v>
      </c>
      <c r="C6611" s="1165" t="str">
        <f t="shared" ref="C6611:C6622" si="645">+C6610</f>
        <v>PEXP451</v>
      </c>
      <c r="D6611" s="988" t="str">
        <f>'PE Holds'!$N$15</f>
        <v>Green 
RAL 6002</v>
      </c>
      <c r="E6611" s="1165" t="s">
        <v>27837</v>
      </c>
      <c r="F6611" s="1165" t="s">
        <v>27824</v>
      </c>
      <c r="G6611" s="1170" t="s">
        <v>28040</v>
      </c>
    </row>
    <row r="6612" spans="1:7" ht="15" customHeight="1">
      <c r="A6612" s="1165" t="str">
        <f t="shared" si="644"/>
        <v>PEXP451RED</v>
      </c>
      <c r="B6612" s="1165">
        <f>IFERROR(INDEX('PE Holds'!$B$15:$AF$554,MATCH(C6612,'PE Holds'!$B$15:$B$552,FALSE),MATCH(D6612,'PE Holds'!$B$15:$AF$15,FALSE)),0)</f>
        <v>0</v>
      </c>
      <c r="C6612" s="1165" t="str">
        <f t="shared" si="645"/>
        <v>PEXP451</v>
      </c>
      <c r="D6612" s="988" t="str">
        <f>'PE Holds'!$O$15</f>
        <v>Red 
RAL 3020</v>
      </c>
      <c r="E6612" s="1165" t="s">
        <v>27826</v>
      </c>
      <c r="F6612" s="1165" t="s">
        <v>27824</v>
      </c>
      <c r="G6612" s="1170" t="s">
        <v>28040</v>
      </c>
    </row>
    <row r="6613" spans="1:7" ht="15" customHeight="1">
      <c r="A6613" s="1165" t="str">
        <f t="shared" si="644"/>
        <v>PEXP451BLU</v>
      </c>
      <c r="B6613" s="1165">
        <f>IFERROR(INDEX('PE Holds'!$B$15:$AF$554,MATCH(C6613,'PE Holds'!$B$15:$B$552,FALSE),MATCH(D6613,'PE Holds'!$B$15:$AF$15,FALSE)),0)</f>
        <v>0</v>
      </c>
      <c r="C6613" s="1165" t="str">
        <f t="shared" si="645"/>
        <v>PEXP451</v>
      </c>
      <c r="D6613" s="988" t="str">
        <f>'PE Holds'!$P$15</f>
        <v>Blue 
RAL 5015</v>
      </c>
      <c r="E6613" s="1165" t="s">
        <v>27827</v>
      </c>
      <c r="F6613" s="1165" t="s">
        <v>27824</v>
      </c>
      <c r="G6613" s="1170" t="s">
        <v>28040</v>
      </c>
    </row>
    <row r="6614" spans="1:7" ht="15" customHeight="1">
      <c r="A6614" s="1165" t="str">
        <f t="shared" si="644"/>
        <v>PEXP451GRY</v>
      </c>
      <c r="B6614" s="1165">
        <f>IFERROR(INDEX('PE Holds'!$B$15:$AF$554,MATCH(C6614,'PE Holds'!$B$15:$B$552,FALSE),MATCH(D6614,'PE Holds'!$B$15:$AF$15,FALSE)),0)</f>
        <v>0</v>
      </c>
      <c r="C6614" s="1165" t="str">
        <f t="shared" si="645"/>
        <v>PEXP451</v>
      </c>
      <c r="D6614" s="988" t="str">
        <f>'PE Holds'!$Q$15</f>
        <v>Grey 
RAL 7001</v>
      </c>
      <c r="E6614" s="1165" t="s">
        <v>27828</v>
      </c>
      <c r="F6614" s="1165" t="s">
        <v>27824</v>
      </c>
      <c r="G6614" s="1170" t="s">
        <v>28040</v>
      </c>
    </row>
    <row r="6615" spans="1:7" ht="15" customHeight="1">
      <c r="A6615" s="1165" t="str">
        <f t="shared" si="644"/>
        <v>PEXP451BLK</v>
      </c>
      <c r="B6615" s="1165">
        <f>IFERROR(INDEX('PE Holds'!$B$15:$AF$554,MATCH(C6615,'PE Holds'!$B$15:$B$552,FALSE),MATCH(D6615,'PE Holds'!$B$15:$AF$15,FALSE)),0)</f>
        <v>0</v>
      </c>
      <c r="C6615" s="1165" t="str">
        <f t="shared" si="645"/>
        <v>PEXP451</v>
      </c>
      <c r="D6615" s="988" t="str">
        <f>'PE Holds'!$R$15</f>
        <v>Black 
RAL 9005</v>
      </c>
      <c r="E6615" s="1165" t="s">
        <v>27829</v>
      </c>
      <c r="F6615" s="1165" t="s">
        <v>27824</v>
      </c>
      <c r="G6615" s="1170" t="s">
        <v>28040</v>
      </c>
    </row>
    <row r="6616" spans="1:7" ht="15" customHeight="1">
      <c r="A6616" s="1165" t="str">
        <f t="shared" si="644"/>
        <v>PEXP451FLO</v>
      </c>
      <c r="B6616" s="1165">
        <f>IFERROR(INDEX('PE Holds'!$B$15:$AF$554,MATCH(C6616,'PE Holds'!$B$15:$B$552,FALSE),MATCH(D6616,'PE Holds'!$B$15:$AF$15,FALSE)),0)</f>
        <v>0</v>
      </c>
      <c r="C6616" s="1165" t="str">
        <f t="shared" si="645"/>
        <v>PEXP451</v>
      </c>
      <c r="D6616" s="988" t="str">
        <f>'PE Holds'!$S$15</f>
        <v>Fluo 
Orange</v>
      </c>
      <c r="E6616" s="1165" t="s">
        <v>27830</v>
      </c>
      <c r="F6616" s="1165" t="s">
        <v>27824</v>
      </c>
      <c r="G6616" s="1170" t="s">
        <v>28040</v>
      </c>
    </row>
    <row r="6617" spans="1:7" ht="15" customHeight="1">
      <c r="A6617" s="1165" t="str">
        <f t="shared" si="644"/>
        <v>PEXP451FLG</v>
      </c>
      <c r="B6617" s="1165">
        <f>IFERROR(INDEX('PE Holds'!$B$15:$AF$554,MATCH(C6617,'PE Holds'!$B$15:$B$552,FALSE),MATCH(D6617,'PE Holds'!$B$15:$AF$15,FALSE)),0)</f>
        <v>0</v>
      </c>
      <c r="C6617" s="1165" t="str">
        <f t="shared" si="645"/>
        <v>PEXP451</v>
      </c>
      <c r="D6617" s="988" t="str">
        <f>'PE Holds'!$T$15</f>
        <v>Fluo 
Green</v>
      </c>
      <c r="E6617" s="1165" t="s">
        <v>27831</v>
      </c>
      <c r="F6617" s="1165" t="s">
        <v>27824</v>
      </c>
      <c r="G6617" s="1170" t="s">
        <v>28040</v>
      </c>
    </row>
    <row r="6618" spans="1:7" ht="15" customHeight="1">
      <c r="A6618" s="1165" t="str">
        <f t="shared" si="644"/>
        <v>PEXP451FLP</v>
      </c>
      <c r="B6618" s="1165">
        <f>IFERROR(INDEX('PE Holds'!$B$15:$AF$554,MATCH(C6618,'PE Holds'!$B$15:$B$552,FALSE),MATCH(D6618,'PE Holds'!$B$15:$AF$15,FALSE)),0)</f>
        <v>0</v>
      </c>
      <c r="C6618" s="1165" t="str">
        <f t="shared" si="645"/>
        <v>PEXP451</v>
      </c>
      <c r="D6618" s="988" t="str">
        <f>'PE Holds'!$U$15</f>
        <v>Fluo 
Pink</v>
      </c>
      <c r="E6618" s="1165" t="s">
        <v>27832</v>
      </c>
      <c r="F6618" s="1165" t="s">
        <v>27824</v>
      </c>
      <c r="G6618" s="1170" t="s">
        <v>28040</v>
      </c>
    </row>
    <row r="6619" spans="1:7" ht="15" customHeight="1">
      <c r="A6619" s="1165" t="str">
        <f t="shared" si="644"/>
        <v>PEXP451FLY</v>
      </c>
      <c r="B6619" s="1165">
        <f>IFERROR(INDEX('PE Holds'!$B$15:$AF$554,MATCH(C6619,'PE Holds'!$B$15:$B$552,FALSE),MATCH(D6619,'PE Holds'!$B$15:$AF$15,FALSE)),0)</f>
        <v>0</v>
      </c>
      <c r="C6619" s="1165" t="str">
        <f t="shared" si="645"/>
        <v>PEXP451</v>
      </c>
      <c r="D6619" s="988" t="str">
        <f>'PE Holds'!$V$15</f>
        <v>Fluo 
Yellow</v>
      </c>
      <c r="E6619" s="1165" t="s">
        <v>28041</v>
      </c>
      <c r="F6619" s="1165" t="s">
        <v>27824</v>
      </c>
      <c r="G6619" s="1170" t="s">
        <v>28040</v>
      </c>
    </row>
    <row r="6620" spans="1:7" ht="15" customHeight="1">
      <c r="A6620" s="1165" t="str">
        <f t="shared" si="644"/>
        <v>PEXP451VIO</v>
      </c>
      <c r="B6620" s="1165">
        <f>IFERROR(INDEX('PE Holds'!$B$15:$AF$554,MATCH(C6620,'PE Holds'!$B$15:$B$552,FALSE),MATCH(D6620,'PE Holds'!$B$15:$AF$15,FALSE)),0)</f>
        <v>0</v>
      </c>
      <c r="C6620" s="1165" t="str">
        <f t="shared" si="645"/>
        <v>PEXP451</v>
      </c>
      <c r="D6620" s="988" t="str">
        <f>'PE Holds'!$W$15</f>
        <v>Violet 
RAL 4008</v>
      </c>
      <c r="E6620" s="1165" t="s">
        <v>27833</v>
      </c>
      <c r="F6620" s="1165" t="s">
        <v>27824</v>
      </c>
      <c r="G6620" s="1170" t="s">
        <v>28040</v>
      </c>
    </row>
    <row r="6621" spans="1:7" ht="15" customHeight="1">
      <c r="A6621" s="1165" t="str">
        <f t="shared" si="644"/>
        <v>PEXP451MIN</v>
      </c>
      <c r="B6621" s="1165">
        <f>IFERROR(INDEX('PE Holds'!$B$15:$AF$554,MATCH(C6621,'PE Holds'!$B$15:$B$552,FALSE),MATCH(D6621,'PE Holds'!$B$15:$AF$15,FALSE)),0)</f>
        <v>0</v>
      </c>
      <c r="C6621" s="1165" t="str">
        <f t="shared" si="645"/>
        <v>PEXP451</v>
      </c>
      <c r="D6621" s="988" t="str">
        <f>'PE Holds'!$X$15</f>
        <v>Mint 
RAL 6027</v>
      </c>
      <c r="E6621" s="1165" t="s">
        <v>27834</v>
      </c>
      <c r="F6621" s="1165" t="s">
        <v>27824</v>
      </c>
      <c r="G6621" s="1170" t="s">
        <v>28040</v>
      </c>
    </row>
    <row r="6622" spans="1:7" ht="15" customHeight="1">
      <c r="A6622" s="1165" t="str">
        <f t="shared" si="644"/>
        <v>PEXP451ORA</v>
      </c>
      <c r="B6622" s="1165">
        <f>IFERROR(INDEX('PE Holds'!$B$15:$AF$554,MATCH(C6622,'PE Holds'!$B$15:$B$552,FALSE),MATCH(D6622,'PE Holds'!$B$15:$AF$15,FALSE)),0)</f>
        <v>0</v>
      </c>
      <c r="C6622" s="1165" t="str">
        <f t="shared" si="645"/>
        <v>PEXP451</v>
      </c>
      <c r="D6622" s="988" t="str">
        <f>'PE Holds'!$Y$15</f>
        <v>Pure Orange</v>
      </c>
      <c r="E6622" s="1165" t="s">
        <v>27836</v>
      </c>
      <c r="F6622" s="1165" t="s">
        <v>27824</v>
      </c>
      <c r="G6622" s="1170" t="s">
        <v>28040</v>
      </c>
    </row>
    <row r="6623" spans="1:7" ht="15" customHeight="1">
      <c r="A6623" s="1165" t="str">
        <f t="shared" si="644"/>
        <v>PEXP452WHI</v>
      </c>
      <c r="B6623" s="1165">
        <f>IFERROR(INDEX('PE Holds'!$B$15:$AF$554,MATCH(C6623,'PE Holds'!$B$15:$B$552,FALSE),MATCH(D6623,'PE Holds'!$B$15:$AF$15,FALSE)),0)</f>
        <v>0</v>
      </c>
      <c r="C6623" s="1165" t="s">
        <v>28293</v>
      </c>
      <c r="D6623" s="1166" t="s">
        <v>28239</v>
      </c>
      <c r="E6623" s="1165" t="s">
        <v>27838</v>
      </c>
      <c r="F6623" s="1165" t="s">
        <v>27824</v>
      </c>
      <c r="G6623" s="1170" t="s">
        <v>28040</v>
      </c>
    </row>
    <row r="6624" spans="1:7" ht="15" customHeight="1">
      <c r="A6624" s="1165" t="str">
        <f t="shared" si="644"/>
        <v>PEXP452YEL</v>
      </c>
      <c r="B6624" s="1165">
        <f>IFERROR(INDEX('PE Holds'!$B$15:$AF$554,MATCH(C6624,'PE Holds'!$B$15:$B$552,FALSE),MATCH(D6624,'PE Holds'!$B$15:$AF$15,FALSE)),0)</f>
        <v>0</v>
      </c>
      <c r="C6624" s="1165" t="str">
        <f>+C6623</f>
        <v>PEXP452</v>
      </c>
      <c r="D6624" s="988" t="str">
        <f>'PE Holds'!$M$15</f>
        <v>Yellow 
RAL 1026</v>
      </c>
      <c r="E6624" s="1165" t="s">
        <v>27823</v>
      </c>
      <c r="F6624" s="1165" t="s">
        <v>27824</v>
      </c>
      <c r="G6624" s="1170" t="s">
        <v>28040</v>
      </c>
    </row>
    <row r="6625" spans="1:7" ht="15" customHeight="1">
      <c r="A6625" s="1165" t="str">
        <f t="shared" si="644"/>
        <v>PEXP452GRE</v>
      </c>
      <c r="B6625" s="1165">
        <f>IFERROR(INDEX('PE Holds'!$B$15:$AF$554,MATCH(C6625,'PE Holds'!$B$15:$B$552,FALSE),MATCH(D6625,'PE Holds'!$B$15:$AF$15,FALSE)),0)</f>
        <v>0</v>
      </c>
      <c r="C6625" s="1165" t="str">
        <f t="shared" ref="C6625:C6636" si="646">+C6624</f>
        <v>PEXP452</v>
      </c>
      <c r="D6625" s="988" t="str">
        <f>'PE Holds'!$N$15</f>
        <v>Green 
RAL 6002</v>
      </c>
      <c r="E6625" s="1165" t="s">
        <v>27837</v>
      </c>
      <c r="F6625" s="1165" t="s">
        <v>27824</v>
      </c>
      <c r="G6625" s="1170" t="s">
        <v>28040</v>
      </c>
    </row>
    <row r="6626" spans="1:7" ht="15" customHeight="1">
      <c r="A6626" s="1165" t="str">
        <f t="shared" si="644"/>
        <v>PEXP452RED</v>
      </c>
      <c r="B6626" s="1165">
        <f>IFERROR(INDEX('PE Holds'!$B$15:$AF$554,MATCH(C6626,'PE Holds'!$B$15:$B$552,FALSE),MATCH(D6626,'PE Holds'!$B$15:$AF$15,FALSE)),0)</f>
        <v>0</v>
      </c>
      <c r="C6626" s="1165" t="str">
        <f t="shared" si="646"/>
        <v>PEXP452</v>
      </c>
      <c r="D6626" s="988" t="str">
        <f>'PE Holds'!$O$15</f>
        <v>Red 
RAL 3020</v>
      </c>
      <c r="E6626" s="1165" t="s">
        <v>27826</v>
      </c>
      <c r="F6626" s="1165" t="s">
        <v>27824</v>
      </c>
      <c r="G6626" s="1170" t="s">
        <v>28040</v>
      </c>
    </row>
    <row r="6627" spans="1:7" ht="15" customHeight="1">
      <c r="A6627" s="1165" t="str">
        <f t="shared" si="644"/>
        <v>PEXP452BLU</v>
      </c>
      <c r="B6627" s="1165">
        <f>IFERROR(INDEX('PE Holds'!$B$15:$AF$554,MATCH(C6627,'PE Holds'!$B$15:$B$552,FALSE),MATCH(D6627,'PE Holds'!$B$15:$AF$15,FALSE)),0)</f>
        <v>0</v>
      </c>
      <c r="C6627" s="1165" t="str">
        <f t="shared" si="646"/>
        <v>PEXP452</v>
      </c>
      <c r="D6627" s="988" t="str">
        <f>'PE Holds'!$P$15</f>
        <v>Blue 
RAL 5015</v>
      </c>
      <c r="E6627" s="1165" t="s">
        <v>27827</v>
      </c>
      <c r="F6627" s="1165" t="s">
        <v>27824</v>
      </c>
      <c r="G6627" s="1170" t="s">
        <v>28040</v>
      </c>
    </row>
    <row r="6628" spans="1:7" ht="15" customHeight="1">
      <c r="A6628" s="1165" t="str">
        <f t="shared" si="644"/>
        <v>PEXP452GRY</v>
      </c>
      <c r="B6628" s="1165">
        <f>IFERROR(INDEX('PE Holds'!$B$15:$AF$554,MATCH(C6628,'PE Holds'!$B$15:$B$552,FALSE),MATCH(D6628,'PE Holds'!$B$15:$AF$15,FALSE)),0)</f>
        <v>0</v>
      </c>
      <c r="C6628" s="1165" t="str">
        <f t="shared" si="646"/>
        <v>PEXP452</v>
      </c>
      <c r="D6628" s="988" t="str">
        <f>'PE Holds'!$Q$15</f>
        <v>Grey 
RAL 7001</v>
      </c>
      <c r="E6628" s="1165" t="s">
        <v>27828</v>
      </c>
      <c r="F6628" s="1165" t="s">
        <v>27824</v>
      </c>
      <c r="G6628" s="1170" t="s">
        <v>28040</v>
      </c>
    </row>
    <row r="6629" spans="1:7" ht="15" customHeight="1">
      <c r="A6629" s="1165" t="str">
        <f t="shared" si="644"/>
        <v>PEXP452BLK</v>
      </c>
      <c r="B6629" s="1165">
        <f>IFERROR(INDEX('PE Holds'!$B$15:$AF$554,MATCH(C6629,'PE Holds'!$B$15:$B$552,FALSE),MATCH(D6629,'PE Holds'!$B$15:$AF$15,FALSE)),0)</f>
        <v>0</v>
      </c>
      <c r="C6629" s="1165" t="str">
        <f t="shared" si="646"/>
        <v>PEXP452</v>
      </c>
      <c r="D6629" s="988" t="str">
        <f>'PE Holds'!$R$15</f>
        <v>Black 
RAL 9005</v>
      </c>
      <c r="E6629" s="1165" t="s">
        <v>27829</v>
      </c>
      <c r="F6629" s="1165" t="s">
        <v>27824</v>
      </c>
      <c r="G6629" s="1170" t="s">
        <v>28040</v>
      </c>
    </row>
    <row r="6630" spans="1:7" ht="15" customHeight="1">
      <c r="A6630" s="1165" t="str">
        <f t="shared" si="644"/>
        <v>PEXP452FLO</v>
      </c>
      <c r="B6630" s="1165">
        <f>IFERROR(INDEX('PE Holds'!$B$15:$AF$554,MATCH(C6630,'PE Holds'!$B$15:$B$552,FALSE),MATCH(D6630,'PE Holds'!$B$15:$AF$15,FALSE)),0)</f>
        <v>0</v>
      </c>
      <c r="C6630" s="1165" t="str">
        <f t="shared" si="646"/>
        <v>PEXP452</v>
      </c>
      <c r="D6630" s="988" t="str">
        <f>'PE Holds'!$S$15</f>
        <v>Fluo 
Orange</v>
      </c>
      <c r="E6630" s="1165" t="s">
        <v>27830</v>
      </c>
      <c r="F6630" s="1165" t="s">
        <v>27824</v>
      </c>
      <c r="G6630" s="1170" t="s">
        <v>28040</v>
      </c>
    </row>
    <row r="6631" spans="1:7" ht="15" customHeight="1">
      <c r="A6631" s="1165" t="str">
        <f t="shared" si="644"/>
        <v>PEXP452FLG</v>
      </c>
      <c r="B6631" s="1165">
        <f>IFERROR(INDEX('PE Holds'!$B$15:$AF$554,MATCH(C6631,'PE Holds'!$B$15:$B$552,FALSE),MATCH(D6631,'PE Holds'!$B$15:$AF$15,FALSE)),0)</f>
        <v>0</v>
      </c>
      <c r="C6631" s="1165" t="str">
        <f t="shared" si="646"/>
        <v>PEXP452</v>
      </c>
      <c r="D6631" s="988" t="str">
        <f>'PE Holds'!$T$15</f>
        <v>Fluo 
Green</v>
      </c>
      <c r="E6631" s="1165" t="s">
        <v>27831</v>
      </c>
      <c r="F6631" s="1165" t="s">
        <v>27824</v>
      </c>
      <c r="G6631" s="1170" t="s">
        <v>28040</v>
      </c>
    </row>
    <row r="6632" spans="1:7" ht="15" customHeight="1">
      <c r="A6632" s="1165" t="str">
        <f t="shared" si="644"/>
        <v>PEXP452FLP</v>
      </c>
      <c r="B6632" s="1165">
        <f>IFERROR(INDEX('PE Holds'!$B$15:$AF$554,MATCH(C6632,'PE Holds'!$B$15:$B$552,FALSE),MATCH(D6632,'PE Holds'!$B$15:$AF$15,FALSE)),0)</f>
        <v>0</v>
      </c>
      <c r="C6632" s="1165" t="str">
        <f t="shared" si="646"/>
        <v>PEXP452</v>
      </c>
      <c r="D6632" s="988" t="str">
        <f>'PE Holds'!$U$15</f>
        <v>Fluo 
Pink</v>
      </c>
      <c r="E6632" s="1165" t="s">
        <v>27832</v>
      </c>
      <c r="F6632" s="1165" t="s">
        <v>27824</v>
      </c>
      <c r="G6632" s="1170" t="s">
        <v>28040</v>
      </c>
    </row>
    <row r="6633" spans="1:7" ht="15" customHeight="1">
      <c r="A6633" s="1165" t="str">
        <f t="shared" si="644"/>
        <v>PEXP452FLY</v>
      </c>
      <c r="B6633" s="1165">
        <f>IFERROR(INDEX('PE Holds'!$B$15:$AF$554,MATCH(C6633,'PE Holds'!$B$15:$B$552,FALSE),MATCH(D6633,'PE Holds'!$B$15:$AF$15,FALSE)),0)</f>
        <v>0</v>
      </c>
      <c r="C6633" s="1165" t="str">
        <f t="shared" si="646"/>
        <v>PEXP452</v>
      </c>
      <c r="D6633" s="988" t="str">
        <f>'PE Holds'!$V$15</f>
        <v>Fluo 
Yellow</v>
      </c>
      <c r="E6633" s="1165" t="s">
        <v>28041</v>
      </c>
      <c r="F6633" s="1165" t="s">
        <v>27824</v>
      </c>
      <c r="G6633" s="1170" t="s">
        <v>28040</v>
      </c>
    </row>
    <row r="6634" spans="1:7" ht="15" customHeight="1">
      <c r="A6634" s="1165" t="str">
        <f t="shared" si="644"/>
        <v>PEXP452VIO</v>
      </c>
      <c r="B6634" s="1165">
        <f>IFERROR(INDEX('PE Holds'!$B$15:$AF$554,MATCH(C6634,'PE Holds'!$B$15:$B$552,FALSE),MATCH(D6634,'PE Holds'!$B$15:$AF$15,FALSE)),0)</f>
        <v>0</v>
      </c>
      <c r="C6634" s="1165" t="str">
        <f t="shared" si="646"/>
        <v>PEXP452</v>
      </c>
      <c r="D6634" s="988" t="str">
        <f>'PE Holds'!$W$15</f>
        <v>Violet 
RAL 4008</v>
      </c>
      <c r="E6634" s="1165" t="s">
        <v>27833</v>
      </c>
      <c r="F6634" s="1165" t="s">
        <v>27824</v>
      </c>
      <c r="G6634" s="1170" t="s">
        <v>28040</v>
      </c>
    </row>
    <row r="6635" spans="1:7" ht="15" customHeight="1">
      <c r="A6635" s="1165" t="str">
        <f t="shared" si="644"/>
        <v>PEXP452MIN</v>
      </c>
      <c r="B6635" s="1165">
        <f>IFERROR(INDEX('PE Holds'!$B$15:$AF$554,MATCH(C6635,'PE Holds'!$B$15:$B$552,FALSE),MATCH(D6635,'PE Holds'!$B$15:$AF$15,FALSE)),0)</f>
        <v>0</v>
      </c>
      <c r="C6635" s="1165" t="str">
        <f t="shared" si="646"/>
        <v>PEXP452</v>
      </c>
      <c r="D6635" s="988" t="str">
        <f>'PE Holds'!$X$15</f>
        <v>Mint 
RAL 6027</v>
      </c>
      <c r="E6635" s="1165" t="s">
        <v>27834</v>
      </c>
      <c r="F6635" s="1165" t="s">
        <v>27824</v>
      </c>
      <c r="G6635" s="1170" t="s">
        <v>28040</v>
      </c>
    </row>
    <row r="6636" spans="1:7" ht="15" customHeight="1">
      <c r="A6636" s="1165" t="str">
        <f t="shared" si="644"/>
        <v>PEXP452ORA</v>
      </c>
      <c r="B6636" s="1165">
        <f>IFERROR(INDEX('PE Holds'!$B$15:$AF$554,MATCH(C6636,'PE Holds'!$B$15:$B$552,FALSE),MATCH(D6636,'PE Holds'!$B$15:$AF$15,FALSE)),0)</f>
        <v>0</v>
      </c>
      <c r="C6636" s="1165" t="str">
        <f t="shared" si="646"/>
        <v>PEXP452</v>
      </c>
      <c r="D6636" s="988" t="str">
        <f>'PE Holds'!$Y$15</f>
        <v>Pure Orange</v>
      </c>
      <c r="E6636" s="1165" t="s">
        <v>27836</v>
      </c>
      <c r="F6636" s="1165" t="s">
        <v>27824</v>
      </c>
      <c r="G6636" s="1170" t="s">
        <v>28040</v>
      </c>
    </row>
    <row r="6637" spans="1:7" ht="15" customHeight="1">
      <c r="A6637" s="1165" t="str">
        <f t="shared" si="644"/>
        <v>PEXP453WHI</v>
      </c>
      <c r="B6637" s="1165">
        <f>IFERROR(INDEX('PE Holds'!$B$15:$AF$554,MATCH(C6637,'PE Holds'!$B$15:$B$552,FALSE),MATCH(D6637,'PE Holds'!$B$15:$AF$15,FALSE)),0)</f>
        <v>0</v>
      </c>
      <c r="C6637" s="1165" t="s">
        <v>28294</v>
      </c>
      <c r="D6637" s="1166" t="s">
        <v>28239</v>
      </c>
      <c r="E6637" s="1165" t="s">
        <v>27838</v>
      </c>
      <c r="F6637" s="1165" t="s">
        <v>27824</v>
      </c>
      <c r="G6637" s="1170" t="s">
        <v>28040</v>
      </c>
    </row>
    <row r="6638" spans="1:7" ht="15" customHeight="1">
      <c r="A6638" s="1165" t="str">
        <f t="shared" si="644"/>
        <v>PEXP453YEL</v>
      </c>
      <c r="B6638" s="1165">
        <f>IFERROR(INDEX('PE Holds'!$B$15:$AF$554,MATCH(C6638,'PE Holds'!$B$15:$B$552,FALSE),MATCH(D6638,'PE Holds'!$B$15:$AF$15,FALSE)),0)</f>
        <v>0</v>
      </c>
      <c r="C6638" s="1165" t="str">
        <f>+C6637</f>
        <v>PEXP453</v>
      </c>
      <c r="D6638" s="988" t="str">
        <f>'PE Holds'!$M$15</f>
        <v>Yellow 
RAL 1026</v>
      </c>
      <c r="E6638" s="1165" t="s">
        <v>27823</v>
      </c>
      <c r="F6638" s="1165" t="s">
        <v>27824</v>
      </c>
      <c r="G6638" s="1170" t="s">
        <v>28040</v>
      </c>
    </row>
    <row r="6639" spans="1:7" ht="15" customHeight="1">
      <c r="A6639" s="1165" t="str">
        <f t="shared" si="644"/>
        <v>PEXP453GRE</v>
      </c>
      <c r="B6639" s="1165">
        <f>IFERROR(INDEX('PE Holds'!$B$15:$AF$554,MATCH(C6639,'PE Holds'!$B$15:$B$552,FALSE),MATCH(D6639,'PE Holds'!$B$15:$AF$15,FALSE)),0)</f>
        <v>0</v>
      </c>
      <c r="C6639" s="1165" t="str">
        <f t="shared" ref="C6639:C6650" si="647">+C6638</f>
        <v>PEXP453</v>
      </c>
      <c r="D6639" s="988" t="str">
        <f>'PE Holds'!$N$15</f>
        <v>Green 
RAL 6002</v>
      </c>
      <c r="E6639" s="1165" t="s">
        <v>27837</v>
      </c>
      <c r="F6639" s="1165" t="s">
        <v>27824</v>
      </c>
      <c r="G6639" s="1170" t="s">
        <v>28040</v>
      </c>
    </row>
    <row r="6640" spans="1:7" ht="15" customHeight="1">
      <c r="A6640" s="1165" t="str">
        <f t="shared" si="644"/>
        <v>PEXP453RED</v>
      </c>
      <c r="B6640" s="1165">
        <f>IFERROR(INDEX('PE Holds'!$B$15:$AF$554,MATCH(C6640,'PE Holds'!$B$15:$B$552,FALSE),MATCH(D6640,'PE Holds'!$B$15:$AF$15,FALSE)),0)</f>
        <v>0</v>
      </c>
      <c r="C6640" s="1165" t="str">
        <f t="shared" si="647"/>
        <v>PEXP453</v>
      </c>
      <c r="D6640" s="988" t="str">
        <f>'PE Holds'!$O$15</f>
        <v>Red 
RAL 3020</v>
      </c>
      <c r="E6640" s="1165" t="s">
        <v>27826</v>
      </c>
      <c r="F6640" s="1165" t="s">
        <v>27824</v>
      </c>
      <c r="G6640" s="1170" t="s">
        <v>28040</v>
      </c>
    </row>
    <row r="6641" spans="1:7" ht="15" customHeight="1">
      <c r="A6641" s="1165" t="str">
        <f t="shared" si="644"/>
        <v>PEXP453BLU</v>
      </c>
      <c r="B6641" s="1165">
        <f>IFERROR(INDEX('PE Holds'!$B$15:$AF$554,MATCH(C6641,'PE Holds'!$B$15:$B$552,FALSE),MATCH(D6641,'PE Holds'!$B$15:$AF$15,FALSE)),0)</f>
        <v>0</v>
      </c>
      <c r="C6641" s="1165" t="str">
        <f t="shared" si="647"/>
        <v>PEXP453</v>
      </c>
      <c r="D6641" s="988" t="str">
        <f>'PE Holds'!$P$15</f>
        <v>Blue 
RAL 5015</v>
      </c>
      <c r="E6641" s="1165" t="s">
        <v>27827</v>
      </c>
      <c r="F6641" s="1165" t="s">
        <v>27824</v>
      </c>
      <c r="G6641" s="1170" t="s">
        <v>28040</v>
      </c>
    </row>
    <row r="6642" spans="1:7" ht="15" customHeight="1">
      <c r="A6642" s="1165" t="str">
        <f t="shared" si="644"/>
        <v>PEXP453GRY</v>
      </c>
      <c r="B6642" s="1165">
        <f>IFERROR(INDEX('PE Holds'!$B$15:$AF$554,MATCH(C6642,'PE Holds'!$B$15:$B$552,FALSE),MATCH(D6642,'PE Holds'!$B$15:$AF$15,FALSE)),0)</f>
        <v>0</v>
      </c>
      <c r="C6642" s="1165" t="str">
        <f t="shared" si="647"/>
        <v>PEXP453</v>
      </c>
      <c r="D6642" s="988" t="str">
        <f>'PE Holds'!$Q$15</f>
        <v>Grey 
RAL 7001</v>
      </c>
      <c r="E6642" s="1165" t="s">
        <v>27828</v>
      </c>
      <c r="F6642" s="1165" t="s">
        <v>27824</v>
      </c>
      <c r="G6642" s="1170" t="s">
        <v>28040</v>
      </c>
    </row>
    <row r="6643" spans="1:7" ht="15" customHeight="1">
      <c r="A6643" s="1165" t="str">
        <f t="shared" si="644"/>
        <v>PEXP453BLK</v>
      </c>
      <c r="B6643" s="1165">
        <f>IFERROR(INDEX('PE Holds'!$B$15:$AF$554,MATCH(C6643,'PE Holds'!$B$15:$B$552,FALSE),MATCH(D6643,'PE Holds'!$B$15:$AF$15,FALSE)),0)</f>
        <v>0</v>
      </c>
      <c r="C6643" s="1165" t="str">
        <f t="shared" si="647"/>
        <v>PEXP453</v>
      </c>
      <c r="D6643" s="988" t="str">
        <f>'PE Holds'!$R$15</f>
        <v>Black 
RAL 9005</v>
      </c>
      <c r="E6643" s="1165" t="s">
        <v>27829</v>
      </c>
      <c r="F6643" s="1165" t="s">
        <v>27824</v>
      </c>
      <c r="G6643" s="1170" t="s">
        <v>28040</v>
      </c>
    </row>
    <row r="6644" spans="1:7" ht="15" customHeight="1">
      <c r="A6644" s="1165" t="str">
        <f t="shared" si="644"/>
        <v>PEXP453FLO</v>
      </c>
      <c r="B6644" s="1165">
        <f>IFERROR(INDEX('PE Holds'!$B$15:$AF$554,MATCH(C6644,'PE Holds'!$B$15:$B$552,FALSE),MATCH(D6644,'PE Holds'!$B$15:$AF$15,FALSE)),0)</f>
        <v>0</v>
      </c>
      <c r="C6644" s="1165" t="str">
        <f t="shared" si="647"/>
        <v>PEXP453</v>
      </c>
      <c r="D6644" s="988" t="str">
        <f>'PE Holds'!$S$15</f>
        <v>Fluo 
Orange</v>
      </c>
      <c r="E6644" s="1165" t="s">
        <v>27830</v>
      </c>
      <c r="F6644" s="1165" t="s">
        <v>27824</v>
      </c>
      <c r="G6644" s="1170" t="s">
        <v>28040</v>
      </c>
    </row>
    <row r="6645" spans="1:7" ht="15" customHeight="1">
      <c r="A6645" s="1165" t="str">
        <f t="shared" si="644"/>
        <v>PEXP453FLG</v>
      </c>
      <c r="B6645" s="1165">
        <f>IFERROR(INDEX('PE Holds'!$B$15:$AF$554,MATCH(C6645,'PE Holds'!$B$15:$B$552,FALSE),MATCH(D6645,'PE Holds'!$B$15:$AF$15,FALSE)),0)</f>
        <v>0</v>
      </c>
      <c r="C6645" s="1165" t="str">
        <f t="shared" si="647"/>
        <v>PEXP453</v>
      </c>
      <c r="D6645" s="988" t="str">
        <f>'PE Holds'!$T$15</f>
        <v>Fluo 
Green</v>
      </c>
      <c r="E6645" s="1165" t="s">
        <v>27831</v>
      </c>
      <c r="F6645" s="1165" t="s">
        <v>27824</v>
      </c>
      <c r="G6645" s="1170" t="s">
        <v>28040</v>
      </c>
    </row>
    <row r="6646" spans="1:7" ht="15" customHeight="1">
      <c r="A6646" s="1165" t="str">
        <f t="shared" si="644"/>
        <v>PEXP453FLP</v>
      </c>
      <c r="B6646" s="1165">
        <f>IFERROR(INDEX('PE Holds'!$B$15:$AF$554,MATCH(C6646,'PE Holds'!$B$15:$B$552,FALSE),MATCH(D6646,'PE Holds'!$B$15:$AF$15,FALSE)),0)</f>
        <v>0</v>
      </c>
      <c r="C6646" s="1165" t="str">
        <f t="shared" si="647"/>
        <v>PEXP453</v>
      </c>
      <c r="D6646" s="988" t="str">
        <f>'PE Holds'!$U$15</f>
        <v>Fluo 
Pink</v>
      </c>
      <c r="E6646" s="1165" t="s">
        <v>27832</v>
      </c>
      <c r="F6646" s="1165" t="s">
        <v>27824</v>
      </c>
      <c r="G6646" s="1170" t="s">
        <v>28040</v>
      </c>
    </row>
    <row r="6647" spans="1:7" ht="15" customHeight="1">
      <c r="A6647" s="1165" t="str">
        <f t="shared" si="644"/>
        <v>PEXP453FLY</v>
      </c>
      <c r="B6647" s="1165">
        <f>IFERROR(INDEX('PE Holds'!$B$15:$AF$554,MATCH(C6647,'PE Holds'!$B$15:$B$552,FALSE),MATCH(D6647,'PE Holds'!$B$15:$AF$15,FALSE)),0)</f>
        <v>0</v>
      </c>
      <c r="C6647" s="1165" t="str">
        <f t="shared" si="647"/>
        <v>PEXP453</v>
      </c>
      <c r="D6647" s="988" t="str">
        <f>'PE Holds'!$V$15</f>
        <v>Fluo 
Yellow</v>
      </c>
      <c r="E6647" s="1165" t="s">
        <v>28041</v>
      </c>
      <c r="F6647" s="1165" t="s">
        <v>27824</v>
      </c>
      <c r="G6647" s="1170" t="s">
        <v>28040</v>
      </c>
    </row>
    <row r="6648" spans="1:7" ht="15" customHeight="1">
      <c r="A6648" s="1165" t="str">
        <f t="shared" si="644"/>
        <v>PEXP453VIO</v>
      </c>
      <c r="B6648" s="1165">
        <f>IFERROR(INDEX('PE Holds'!$B$15:$AF$554,MATCH(C6648,'PE Holds'!$B$15:$B$552,FALSE),MATCH(D6648,'PE Holds'!$B$15:$AF$15,FALSE)),0)</f>
        <v>0</v>
      </c>
      <c r="C6648" s="1165" t="str">
        <f t="shared" si="647"/>
        <v>PEXP453</v>
      </c>
      <c r="D6648" s="988" t="str">
        <f>'PE Holds'!$W$15</f>
        <v>Violet 
RAL 4008</v>
      </c>
      <c r="E6648" s="1165" t="s">
        <v>27833</v>
      </c>
      <c r="F6648" s="1165" t="s">
        <v>27824</v>
      </c>
      <c r="G6648" s="1170" t="s">
        <v>28040</v>
      </c>
    </row>
    <row r="6649" spans="1:7" ht="15" customHeight="1">
      <c r="A6649" s="1165" t="str">
        <f t="shared" si="644"/>
        <v>PEXP453MIN</v>
      </c>
      <c r="B6649" s="1165">
        <f>IFERROR(INDEX('PE Holds'!$B$15:$AF$554,MATCH(C6649,'PE Holds'!$B$15:$B$552,FALSE),MATCH(D6649,'PE Holds'!$B$15:$AF$15,FALSE)),0)</f>
        <v>0</v>
      </c>
      <c r="C6649" s="1165" t="str">
        <f t="shared" si="647"/>
        <v>PEXP453</v>
      </c>
      <c r="D6649" s="988" t="str">
        <f>'PE Holds'!$X$15</f>
        <v>Mint 
RAL 6027</v>
      </c>
      <c r="E6649" s="1165" t="s">
        <v>27834</v>
      </c>
      <c r="F6649" s="1165" t="s">
        <v>27824</v>
      </c>
      <c r="G6649" s="1170" t="s">
        <v>28040</v>
      </c>
    </row>
    <row r="6650" spans="1:7" ht="15" customHeight="1">
      <c r="A6650" s="1165" t="str">
        <f t="shared" si="644"/>
        <v>PEXP453ORA</v>
      </c>
      <c r="B6650" s="1165">
        <f>IFERROR(INDEX('PE Holds'!$B$15:$AF$554,MATCH(C6650,'PE Holds'!$B$15:$B$552,FALSE),MATCH(D6650,'PE Holds'!$B$15:$AF$15,FALSE)),0)</f>
        <v>0</v>
      </c>
      <c r="C6650" s="1165" t="str">
        <f t="shared" si="647"/>
        <v>PEXP453</v>
      </c>
      <c r="D6650" s="988" t="str">
        <f>'PE Holds'!$Y$15</f>
        <v>Pure Orange</v>
      </c>
      <c r="E6650" s="1165" t="s">
        <v>27836</v>
      </c>
      <c r="F6650" s="1165" t="s">
        <v>27824</v>
      </c>
      <c r="G6650" s="1170" t="s">
        <v>28040</v>
      </c>
    </row>
    <row r="6651" spans="1:7" ht="15" customHeight="1">
      <c r="A6651" s="1165" t="str">
        <f t="shared" si="644"/>
        <v>PEXP454WHI</v>
      </c>
      <c r="B6651" s="1165">
        <f>IFERROR(INDEX('PE Holds'!$B$15:$AF$554,MATCH(C6651,'PE Holds'!$B$15:$B$552,FALSE),MATCH(D6651,'PE Holds'!$B$15:$AF$15,FALSE)),0)</f>
        <v>0</v>
      </c>
      <c r="C6651" s="1165" t="s">
        <v>28295</v>
      </c>
      <c r="D6651" s="1166" t="s">
        <v>28239</v>
      </c>
      <c r="E6651" s="1165" t="s">
        <v>27838</v>
      </c>
      <c r="F6651" s="1165" t="s">
        <v>27824</v>
      </c>
      <c r="G6651" s="1170" t="s">
        <v>28040</v>
      </c>
    </row>
    <row r="6652" spans="1:7" ht="15" customHeight="1">
      <c r="A6652" s="1165" t="str">
        <f t="shared" si="644"/>
        <v>PEXP454YEL</v>
      </c>
      <c r="B6652" s="1165">
        <f>IFERROR(INDEX('PE Holds'!$B$15:$AF$554,MATCH(C6652,'PE Holds'!$B$15:$B$552,FALSE),MATCH(D6652,'PE Holds'!$B$15:$AF$15,FALSE)),0)</f>
        <v>0</v>
      </c>
      <c r="C6652" s="1165" t="str">
        <f>+C6651</f>
        <v>PEXP454</v>
      </c>
      <c r="D6652" s="988" t="str">
        <f>'PE Holds'!$M$15</f>
        <v>Yellow 
RAL 1026</v>
      </c>
      <c r="E6652" s="1165" t="s">
        <v>27823</v>
      </c>
      <c r="F6652" s="1165" t="s">
        <v>27824</v>
      </c>
      <c r="G6652" s="1170" t="s">
        <v>28040</v>
      </c>
    </row>
    <row r="6653" spans="1:7" ht="15" customHeight="1">
      <c r="A6653" s="1165" t="str">
        <f t="shared" si="644"/>
        <v>PEXP454GRE</v>
      </c>
      <c r="B6653" s="1165">
        <f>IFERROR(INDEX('PE Holds'!$B$15:$AF$554,MATCH(C6653,'PE Holds'!$B$15:$B$552,FALSE),MATCH(D6653,'PE Holds'!$B$15:$AF$15,FALSE)),0)</f>
        <v>0</v>
      </c>
      <c r="C6653" s="1165" t="str">
        <f t="shared" ref="C6653:C6664" si="648">+C6652</f>
        <v>PEXP454</v>
      </c>
      <c r="D6653" s="988" t="str">
        <f>'PE Holds'!$N$15</f>
        <v>Green 
RAL 6002</v>
      </c>
      <c r="E6653" s="1165" t="s">
        <v>27837</v>
      </c>
      <c r="F6653" s="1165" t="s">
        <v>27824</v>
      </c>
      <c r="G6653" s="1170" t="s">
        <v>28040</v>
      </c>
    </row>
    <row r="6654" spans="1:7" ht="15" customHeight="1">
      <c r="A6654" s="1165" t="str">
        <f t="shared" si="644"/>
        <v>PEXP454RED</v>
      </c>
      <c r="B6654" s="1165">
        <f>IFERROR(INDEX('PE Holds'!$B$15:$AF$554,MATCH(C6654,'PE Holds'!$B$15:$B$552,FALSE),MATCH(D6654,'PE Holds'!$B$15:$AF$15,FALSE)),0)</f>
        <v>0</v>
      </c>
      <c r="C6654" s="1165" t="str">
        <f t="shared" si="648"/>
        <v>PEXP454</v>
      </c>
      <c r="D6654" s="988" t="str">
        <f>'PE Holds'!$O$15</f>
        <v>Red 
RAL 3020</v>
      </c>
      <c r="E6654" s="1165" t="s">
        <v>27826</v>
      </c>
      <c r="F6654" s="1165" t="s">
        <v>27824</v>
      </c>
      <c r="G6654" s="1170" t="s">
        <v>28040</v>
      </c>
    </row>
    <row r="6655" spans="1:7" ht="15" customHeight="1">
      <c r="A6655" s="1165" t="str">
        <f t="shared" si="644"/>
        <v>PEXP454BLU</v>
      </c>
      <c r="B6655" s="1165">
        <f>IFERROR(INDEX('PE Holds'!$B$15:$AF$554,MATCH(C6655,'PE Holds'!$B$15:$B$552,FALSE),MATCH(D6655,'PE Holds'!$B$15:$AF$15,FALSE)),0)</f>
        <v>0</v>
      </c>
      <c r="C6655" s="1165" t="str">
        <f t="shared" si="648"/>
        <v>PEXP454</v>
      </c>
      <c r="D6655" s="988" t="str">
        <f>'PE Holds'!$P$15</f>
        <v>Blue 
RAL 5015</v>
      </c>
      <c r="E6655" s="1165" t="s">
        <v>27827</v>
      </c>
      <c r="F6655" s="1165" t="s">
        <v>27824</v>
      </c>
      <c r="G6655" s="1170" t="s">
        <v>28040</v>
      </c>
    </row>
    <row r="6656" spans="1:7" ht="15" customHeight="1">
      <c r="A6656" s="1165" t="str">
        <f t="shared" si="644"/>
        <v>PEXP454GRY</v>
      </c>
      <c r="B6656" s="1165">
        <f>IFERROR(INDEX('PE Holds'!$B$15:$AF$554,MATCH(C6656,'PE Holds'!$B$15:$B$552,FALSE),MATCH(D6656,'PE Holds'!$B$15:$AF$15,FALSE)),0)</f>
        <v>0</v>
      </c>
      <c r="C6656" s="1165" t="str">
        <f t="shared" si="648"/>
        <v>PEXP454</v>
      </c>
      <c r="D6656" s="988" t="str">
        <f>'PE Holds'!$Q$15</f>
        <v>Grey 
RAL 7001</v>
      </c>
      <c r="E6656" s="1165" t="s">
        <v>27828</v>
      </c>
      <c r="F6656" s="1165" t="s">
        <v>27824</v>
      </c>
      <c r="G6656" s="1170" t="s">
        <v>28040</v>
      </c>
    </row>
    <row r="6657" spans="1:7" ht="15" customHeight="1">
      <c r="A6657" s="1165" t="str">
        <f t="shared" si="644"/>
        <v>PEXP454BLK</v>
      </c>
      <c r="B6657" s="1165">
        <f>IFERROR(INDEX('PE Holds'!$B$15:$AF$554,MATCH(C6657,'PE Holds'!$B$15:$B$552,FALSE),MATCH(D6657,'PE Holds'!$B$15:$AF$15,FALSE)),0)</f>
        <v>0</v>
      </c>
      <c r="C6657" s="1165" t="str">
        <f t="shared" si="648"/>
        <v>PEXP454</v>
      </c>
      <c r="D6657" s="988" t="str">
        <f>'PE Holds'!$R$15</f>
        <v>Black 
RAL 9005</v>
      </c>
      <c r="E6657" s="1165" t="s">
        <v>27829</v>
      </c>
      <c r="F6657" s="1165" t="s">
        <v>27824</v>
      </c>
      <c r="G6657" s="1170" t="s">
        <v>28040</v>
      </c>
    </row>
    <row r="6658" spans="1:7" ht="15" customHeight="1">
      <c r="A6658" s="1165" t="str">
        <f t="shared" si="644"/>
        <v>PEXP454FLO</v>
      </c>
      <c r="B6658" s="1165">
        <f>IFERROR(INDEX('PE Holds'!$B$15:$AF$554,MATCH(C6658,'PE Holds'!$B$15:$B$552,FALSE),MATCH(D6658,'PE Holds'!$B$15:$AF$15,FALSE)),0)</f>
        <v>0</v>
      </c>
      <c r="C6658" s="1165" t="str">
        <f t="shared" si="648"/>
        <v>PEXP454</v>
      </c>
      <c r="D6658" s="988" t="str">
        <f>'PE Holds'!$S$15</f>
        <v>Fluo 
Orange</v>
      </c>
      <c r="E6658" s="1165" t="s">
        <v>27830</v>
      </c>
      <c r="F6658" s="1165" t="s">
        <v>27824</v>
      </c>
      <c r="G6658" s="1170" t="s">
        <v>28040</v>
      </c>
    </row>
    <row r="6659" spans="1:7" ht="15" customHeight="1">
      <c r="A6659" s="1165" t="str">
        <f t="shared" si="644"/>
        <v>PEXP454FLG</v>
      </c>
      <c r="B6659" s="1165">
        <f>IFERROR(INDEX('PE Holds'!$B$15:$AF$554,MATCH(C6659,'PE Holds'!$B$15:$B$552,FALSE),MATCH(D6659,'PE Holds'!$B$15:$AF$15,FALSE)),0)</f>
        <v>0</v>
      </c>
      <c r="C6659" s="1165" t="str">
        <f t="shared" si="648"/>
        <v>PEXP454</v>
      </c>
      <c r="D6659" s="988" t="str">
        <f>'PE Holds'!$T$15</f>
        <v>Fluo 
Green</v>
      </c>
      <c r="E6659" s="1165" t="s">
        <v>27831</v>
      </c>
      <c r="F6659" s="1165" t="s">
        <v>27824</v>
      </c>
      <c r="G6659" s="1170" t="s">
        <v>28040</v>
      </c>
    </row>
    <row r="6660" spans="1:7" ht="15" customHeight="1">
      <c r="A6660" s="1165" t="str">
        <f t="shared" si="644"/>
        <v>PEXP454FLP</v>
      </c>
      <c r="B6660" s="1165">
        <f>IFERROR(INDEX('PE Holds'!$B$15:$AF$554,MATCH(C6660,'PE Holds'!$B$15:$B$552,FALSE),MATCH(D6660,'PE Holds'!$B$15:$AF$15,FALSE)),0)</f>
        <v>0</v>
      </c>
      <c r="C6660" s="1165" t="str">
        <f t="shared" si="648"/>
        <v>PEXP454</v>
      </c>
      <c r="D6660" s="988" t="str">
        <f>'PE Holds'!$U$15</f>
        <v>Fluo 
Pink</v>
      </c>
      <c r="E6660" s="1165" t="s">
        <v>27832</v>
      </c>
      <c r="F6660" s="1165" t="s">
        <v>27824</v>
      </c>
      <c r="G6660" s="1170" t="s">
        <v>28040</v>
      </c>
    </row>
    <row r="6661" spans="1:7" ht="15" customHeight="1">
      <c r="A6661" s="1165" t="str">
        <f t="shared" si="644"/>
        <v>PEXP454FLY</v>
      </c>
      <c r="B6661" s="1165">
        <f>IFERROR(INDEX('PE Holds'!$B$15:$AF$554,MATCH(C6661,'PE Holds'!$B$15:$B$552,FALSE),MATCH(D6661,'PE Holds'!$B$15:$AF$15,FALSE)),0)</f>
        <v>0</v>
      </c>
      <c r="C6661" s="1165" t="str">
        <f t="shared" si="648"/>
        <v>PEXP454</v>
      </c>
      <c r="D6661" s="988" t="str">
        <f>'PE Holds'!$V$15</f>
        <v>Fluo 
Yellow</v>
      </c>
      <c r="E6661" s="1165" t="s">
        <v>28041</v>
      </c>
      <c r="F6661" s="1165" t="s">
        <v>27824</v>
      </c>
      <c r="G6661" s="1170" t="s">
        <v>28040</v>
      </c>
    </row>
    <row r="6662" spans="1:7" ht="15" customHeight="1">
      <c r="A6662" s="1165" t="str">
        <f t="shared" si="644"/>
        <v>PEXP454VIO</v>
      </c>
      <c r="B6662" s="1165">
        <f>IFERROR(INDEX('PE Holds'!$B$15:$AF$554,MATCH(C6662,'PE Holds'!$B$15:$B$552,FALSE),MATCH(D6662,'PE Holds'!$B$15:$AF$15,FALSE)),0)</f>
        <v>0</v>
      </c>
      <c r="C6662" s="1165" t="str">
        <f t="shared" si="648"/>
        <v>PEXP454</v>
      </c>
      <c r="D6662" s="988" t="str">
        <f>'PE Holds'!$W$15</f>
        <v>Violet 
RAL 4008</v>
      </c>
      <c r="E6662" s="1165" t="s">
        <v>27833</v>
      </c>
      <c r="F6662" s="1165" t="s">
        <v>27824</v>
      </c>
      <c r="G6662" s="1170" t="s">
        <v>28040</v>
      </c>
    </row>
    <row r="6663" spans="1:7" ht="15" customHeight="1">
      <c r="A6663" s="1165" t="str">
        <f t="shared" si="644"/>
        <v>PEXP454MIN</v>
      </c>
      <c r="B6663" s="1165">
        <f>IFERROR(INDEX('PE Holds'!$B$15:$AF$554,MATCH(C6663,'PE Holds'!$B$15:$B$552,FALSE),MATCH(D6663,'PE Holds'!$B$15:$AF$15,FALSE)),0)</f>
        <v>0</v>
      </c>
      <c r="C6663" s="1165" t="str">
        <f t="shared" si="648"/>
        <v>PEXP454</v>
      </c>
      <c r="D6663" s="988" t="str">
        <f>'PE Holds'!$X$15</f>
        <v>Mint 
RAL 6027</v>
      </c>
      <c r="E6663" s="1165" t="s">
        <v>27834</v>
      </c>
      <c r="F6663" s="1165" t="s">
        <v>27824</v>
      </c>
      <c r="G6663" s="1170" t="s">
        <v>28040</v>
      </c>
    </row>
    <row r="6664" spans="1:7" ht="15" customHeight="1">
      <c r="A6664" s="1165" t="str">
        <f t="shared" si="644"/>
        <v>PEXP454ORA</v>
      </c>
      <c r="B6664" s="1165">
        <f>IFERROR(INDEX('PE Holds'!$B$15:$AF$554,MATCH(C6664,'PE Holds'!$B$15:$B$552,FALSE),MATCH(D6664,'PE Holds'!$B$15:$AF$15,FALSE)),0)</f>
        <v>0</v>
      </c>
      <c r="C6664" s="1165" t="str">
        <f t="shared" si="648"/>
        <v>PEXP454</v>
      </c>
      <c r="D6664" s="988" t="str">
        <f>'PE Holds'!$Y$15</f>
        <v>Pure Orange</v>
      </c>
      <c r="E6664" s="1165" t="s">
        <v>27836</v>
      </c>
      <c r="F6664" s="1165" t="s">
        <v>27824</v>
      </c>
      <c r="G6664" s="1170" t="s">
        <v>28040</v>
      </c>
    </row>
    <row r="6665" spans="1:7" ht="15" customHeight="1">
      <c r="A6665" s="1165" t="str">
        <f t="shared" si="644"/>
        <v>PEXP455WHI</v>
      </c>
      <c r="B6665" s="1165">
        <f>IFERROR(INDEX('PE Holds'!$B$15:$AF$554,MATCH(C6665,'PE Holds'!$B$15:$B$552,FALSE),MATCH(D6665,'PE Holds'!$B$15:$AF$15,FALSE)),0)</f>
        <v>0</v>
      </c>
      <c r="C6665" s="1165" t="s">
        <v>28296</v>
      </c>
      <c r="D6665" s="1166" t="s">
        <v>28239</v>
      </c>
      <c r="E6665" s="1165" t="s">
        <v>27838</v>
      </c>
      <c r="F6665" s="1165" t="s">
        <v>27824</v>
      </c>
      <c r="G6665" s="1170" t="s">
        <v>28040</v>
      </c>
    </row>
    <row r="6666" spans="1:7" ht="15" customHeight="1">
      <c r="A6666" s="1165" t="str">
        <f t="shared" si="644"/>
        <v>PEXP455YEL</v>
      </c>
      <c r="B6666" s="1165">
        <f>IFERROR(INDEX('PE Holds'!$B$15:$AF$554,MATCH(C6666,'PE Holds'!$B$15:$B$552,FALSE),MATCH(D6666,'PE Holds'!$B$15:$AF$15,FALSE)),0)</f>
        <v>0</v>
      </c>
      <c r="C6666" s="1165" t="str">
        <f>+C6665</f>
        <v>PEXP455</v>
      </c>
      <c r="D6666" s="988" t="str">
        <f>'PE Holds'!$M$15</f>
        <v>Yellow 
RAL 1026</v>
      </c>
      <c r="E6666" s="1165" t="s">
        <v>27823</v>
      </c>
      <c r="F6666" s="1165" t="s">
        <v>27824</v>
      </c>
      <c r="G6666" s="1170" t="s">
        <v>28040</v>
      </c>
    </row>
    <row r="6667" spans="1:7" ht="15" customHeight="1">
      <c r="A6667" s="1165" t="str">
        <f t="shared" si="644"/>
        <v>PEXP455GRE</v>
      </c>
      <c r="B6667" s="1165">
        <f>IFERROR(INDEX('PE Holds'!$B$15:$AF$554,MATCH(C6667,'PE Holds'!$B$15:$B$552,FALSE),MATCH(D6667,'PE Holds'!$B$15:$AF$15,FALSE)),0)</f>
        <v>0</v>
      </c>
      <c r="C6667" s="1165" t="str">
        <f t="shared" ref="C6667:C6678" si="649">+C6666</f>
        <v>PEXP455</v>
      </c>
      <c r="D6667" s="988" t="str">
        <f>'PE Holds'!$N$15</f>
        <v>Green 
RAL 6002</v>
      </c>
      <c r="E6667" s="1165" t="s">
        <v>27837</v>
      </c>
      <c r="F6667" s="1165" t="s">
        <v>27824</v>
      </c>
      <c r="G6667" s="1170" t="s">
        <v>28040</v>
      </c>
    </row>
    <row r="6668" spans="1:7" ht="15" customHeight="1">
      <c r="A6668" s="1165" t="str">
        <f t="shared" ref="A6668:A6731" si="650">CONCATENATE(C6668,E6668)</f>
        <v>PEXP455RED</v>
      </c>
      <c r="B6668" s="1165">
        <f>IFERROR(INDEX('PE Holds'!$B$15:$AF$554,MATCH(C6668,'PE Holds'!$B$15:$B$552,FALSE),MATCH(D6668,'PE Holds'!$B$15:$AF$15,FALSE)),0)</f>
        <v>0</v>
      </c>
      <c r="C6668" s="1165" t="str">
        <f t="shared" si="649"/>
        <v>PEXP455</v>
      </c>
      <c r="D6668" s="988" t="str">
        <f>'PE Holds'!$O$15</f>
        <v>Red 
RAL 3020</v>
      </c>
      <c r="E6668" s="1165" t="s">
        <v>27826</v>
      </c>
      <c r="F6668" s="1165" t="s">
        <v>27824</v>
      </c>
      <c r="G6668" s="1170" t="s">
        <v>28040</v>
      </c>
    </row>
    <row r="6669" spans="1:7" ht="15" customHeight="1">
      <c r="A6669" s="1165" t="str">
        <f t="shared" si="650"/>
        <v>PEXP455BLU</v>
      </c>
      <c r="B6669" s="1165">
        <f>IFERROR(INDEX('PE Holds'!$B$15:$AF$554,MATCH(C6669,'PE Holds'!$B$15:$B$552,FALSE),MATCH(D6669,'PE Holds'!$B$15:$AF$15,FALSE)),0)</f>
        <v>0</v>
      </c>
      <c r="C6669" s="1165" t="str">
        <f t="shared" si="649"/>
        <v>PEXP455</v>
      </c>
      <c r="D6669" s="988" t="str">
        <f>'PE Holds'!$P$15</f>
        <v>Blue 
RAL 5015</v>
      </c>
      <c r="E6669" s="1165" t="s">
        <v>27827</v>
      </c>
      <c r="F6669" s="1165" t="s">
        <v>27824</v>
      </c>
      <c r="G6669" s="1170" t="s">
        <v>28040</v>
      </c>
    </row>
    <row r="6670" spans="1:7" ht="15" customHeight="1">
      <c r="A6670" s="1165" t="str">
        <f t="shared" si="650"/>
        <v>PEXP455GRY</v>
      </c>
      <c r="B6670" s="1165">
        <f>IFERROR(INDEX('PE Holds'!$B$15:$AF$554,MATCH(C6670,'PE Holds'!$B$15:$B$552,FALSE),MATCH(D6670,'PE Holds'!$B$15:$AF$15,FALSE)),0)</f>
        <v>0</v>
      </c>
      <c r="C6670" s="1165" t="str">
        <f t="shared" si="649"/>
        <v>PEXP455</v>
      </c>
      <c r="D6670" s="988" t="str">
        <f>'PE Holds'!$Q$15</f>
        <v>Grey 
RAL 7001</v>
      </c>
      <c r="E6670" s="1165" t="s">
        <v>27828</v>
      </c>
      <c r="F6670" s="1165" t="s">
        <v>27824</v>
      </c>
      <c r="G6670" s="1170" t="s">
        <v>28040</v>
      </c>
    </row>
    <row r="6671" spans="1:7" ht="15" customHeight="1">
      <c r="A6671" s="1165" t="str">
        <f t="shared" si="650"/>
        <v>PEXP455BLK</v>
      </c>
      <c r="B6671" s="1165">
        <f>IFERROR(INDEX('PE Holds'!$B$15:$AF$554,MATCH(C6671,'PE Holds'!$B$15:$B$552,FALSE),MATCH(D6671,'PE Holds'!$B$15:$AF$15,FALSE)),0)</f>
        <v>0</v>
      </c>
      <c r="C6671" s="1165" t="str">
        <f t="shared" si="649"/>
        <v>PEXP455</v>
      </c>
      <c r="D6671" s="988" t="str">
        <f>'PE Holds'!$R$15</f>
        <v>Black 
RAL 9005</v>
      </c>
      <c r="E6671" s="1165" t="s">
        <v>27829</v>
      </c>
      <c r="F6671" s="1165" t="s">
        <v>27824</v>
      </c>
      <c r="G6671" s="1170" t="s">
        <v>28040</v>
      </c>
    </row>
    <row r="6672" spans="1:7" ht="15" customHeight="1">
      <c r="A6672" s="1165" t="str">
        <f t="shared" si="650"/>
        <v>PEXP455FLO</v>
      </c>
      <c r="B6672" s="1165">
        <f>IFERROR(INDEX('PE Holds'!$B$15:$AF$554,MATCH(C6672,'PE Holds'!$B$15:$B$552,FALSE),MATCH(D6672,'PE Holds'!$B$15:$AF$15,FALSE)),0)</f>
        <v>0</v>
      </c>
      <c r="C6672" s="1165" t="str">
        <f t="shared" si="649"/>
        <v>PEXP455</v>
      </c>
      <c r="D6672" s="988" t="str">
        <f>'PE Holds'!$S$15</f>
        <v>Fluo 
Orange</v>
      </c>
      <c r="E6672" s="1165" t="s">
        <v>27830</v>
      </c>
      <c r="F6672" s="1165" t="s">
        <v>27824</v>
      </c>
      <c r="G6672" s="1170" t="s">
        <v>28040</v>
      </c>
    </row>
    <row r="6673" spans="1:7" ht="15" customHeight="1">
      <c r="A6673" s="1165" t="str">
        <f t="shared" si="650"/>
        <v>PEXP455FLG</v>
      </c>
      <c r="B6673" s="1165">
        <f>IFERROR(INDEX('PE Holds'!$B$15:$AF$554,MATCH(C6673,'PE Holds'!$B$15:$B$552,FALSE),MATCH(D6673,'PE Holds'!$B$15:$AF$15,FALSE)),0)</f>
        <v>0</v>
      </c>
      <c r="C6673" s="1165" t="str">
        <f t="shared" si="649"/>
        <v>PEXP455</v>
      </c>
      <c r="D6673" s="988" t="str">
        <f>'PE Holds'!$T$15</f>
        <v>Fluo 
Green</v>
      </c>
      <c r="E6673" s="1165" t="s">
        <v>27831</v>
      </c>
      <c r="F6673" s="1165" t="s">
        <v>27824</v>
      </c>
      <c r="G6673" s="1170" t="s">
        <v>28040</v>
      </c>
    </row>
    <row r="6674" spans="1:7" ht="15" customHeight="1">
      <c r="A6674" s="1165" t="str">
        <f t="shared" si="650"/>
        <v>PEXP455FLP</v>
      </c>
      <c r="B6674" s="1165">
        <f>IFERROR(INDEX('PE Holds'!$B$15:$AF$554,MATCH(C6674,'PE Holds'!$B$15:$B$552,FALSE),MATCH(D6674,'PE Holds'!$B$15:$AF$15,FALSE)),0)</f>
        <v>0</v>
      </c>
      <c r="C6674" s="1165" t="str">
        <f t="shared" si="649"/>
        <v>PEXP455</v>
      </c>
      <c r="D6674" s="988" t="str">
        <f>'PE Holds'!$U$15</f>
        <v>Fluo 
Pink</v>
      </c>
      <c r="E6674" s="1165" t="s">
        <v>27832</v>
      </c>
      <c r="F6674" s="1165" t="s">
        <v>27824</v>
      </c>
      <c r="G6674" s="1170" t="s">
        <v>28040</v>
      </c>
    </row>
    <row r="6675" spans="1:7" ht="15" customHeight="1">
      <c r="A6675" s="1165" t="str">
        <f t="shared" si="650"/>
        <v>PEXP455FLY</v>
      </c>
      <c r="B6675" s="1165">
        <f>IFERROR(INDEX('PE Holds'!$B$15:$AF$554,MATCH(C6675,'PE Holds'!$B$15:$B$552,FALSE),MATCH(D6675,'PE Holds'!$B$15:$AF$15,FALSE)),0)</f>
        <v>0</v>
      </c>
      <c r="C6675" s="1165" t="str">
        <f t="shared" si="649"/>
        <v>PEXP455</v>
      </c>
      <c r="D6675" s="988" t="str">
        <f>'PE Holds'!$V$15</f>
        <v>Fluo 
Yellow</v>
      </c>
      <c r="E6675" s="1165" t="s">
        <v>28041</v>
      </c>
      <c r="F6675" s="1165" t="s">
        <v>27824</v>
      </c>
      <c r="G6675" s="1170" t="s">
        <v>28040</v>
      </c>
    </row>
    <row r="6676" spans="1:7" ht="15" customHeight="1">
      <c r="A6676" s="1165" t="str">
        <f t="shared" si="650"/>
        <v>PEXP455VIO</v>
      </c>
      <c r="B6676" s="1165">
        <f>IFERROR(INDEX('PE Holds'!$B$15:$AF$554,MATCH(C6676,'PE Holds'!$B$15:$B$552,FALSE),MATCH(D6676,'PE Holds'!$B$15:$AF$15,FALSE)),0)</f>
        <v>0</v>
      </c>
      <c r="C6676" s="1165" t="str">
        <f t="shared" si="649"/>
        <v>PEXP455</v>
      </c>
      <c r="D6676" s="988" t="str">
        <f>'PE Holds'!$W$15</f>
        <v>Violet 
RAL 4008</v>
      </c>
      <c r="E6676" s="1165" t="s">
        <v>27833</v>
      </c>
      <c r="F6676" s="1165" t="s">
        <v>27824</v>
      </c>
      <c r="G6676" s="1170" t="s">
        <v>28040</v>
      </c>
    </row>
    <row r="6677" spans="1:7" ht="15" customHeight="1">
      <c r="A6677" s="1165" t="str">
        <f t="shared" si="650"/>
        <v>PEXP455MIN</v>
      </c>
      <c r="B6677" s="1165">
        <f>IFERROR(INDEX('PE Holds'!$B$15:$AF$554,MATCH(C6677,'PE Holds'!$B$15:$B$552,FALSE),MATCH(D6677,'PE Holds'!$B$15:$AF$15,FALSE)),0)</f>
        <v>0</v>
      </c>
      <c r="C6677" s="1165" t="str">
        <f t="shared" si="649"/>
        <v>PEXP455</v>
      </c>
      <c r="D6677" s="988" t="str">
        <f>'PE Holds'!$X$15</f>
        <v>Mint 
RAL 6027</v>
      </c>
      <c r="E6677" s="1165" t="s">
        <v>27834</v>
      </c>
      <c r="F6677" s="1165" t="s">
        <v>27824</v>
      </c>
      <c r="G6677" s="1170" t="s">
        <v>28040</v>
      </c>
    </row>
    <row r="6678" spans="1:7" ht="15" customHeight="1">
      <c r="A6678" s="1165" t="str">
        <f t="shared" si="650"/>
        <v>PEXP455ORA</v>
      </c>
      <c r="B6678" s="1165">
        <f>IFERROR(INDEX('PE Holds'!$B$15:$AF$554,MATCH(C6678,'PE Holds'!$B$15:$B$552,FALSE),MATCH(D6678,'PE Holds'!$B$15:$AF$15,FALSE)),0)</f>
        <v>0</v>
      </c>
      <c r="C6678" s="1165" t="str">
        <f t="shared" si="649"/>
        <v>PEXP455</v>
      </c>
      <c r="D6678" s="988" t="str">
        <f>'PE Holds'!$Y$15</f>
        <v>Pure Orange</v>
      </c>
      <c r="E6678" s="1165" t="s">
        <v>27836</v>
      </c>
      <c r="F6678" s="1165" t="s">
        <v>27824</v>
      </c>
      <c r="G6678" s="1170" t="s">
        <v>28040</v>
      </c>
    </row>
    <row r="6679" spans="1:7" ht="15" customHeight="1">
      <c r="A6679" s="1165" t="str">
        <f t="shared" si="650"/>
        <v>PEXP456WHI</v>
      </c>
      <c r="B6679" s="1165">
        <f>IFERROR(INDEX('PE Holds'!$B$15:$AF$554,MATCH(C6679,'PE Holds'!$B$15:$B$552,FALSE),MATCH(D6679,'PE Holds'!$B$15:$AF$15,FALSE)),0)</f>
        <v>0</v>
      </c>
      <c r="C6679" s="1165" t="s">
        <v>28297</v>
      </c>
      <c r="D6679" s="1166" t="s">
        <v>28239</v>
      </c>
      <c r="E6679" s="1165" t="s">
        <v>27838</v>
      </c>
      <c r="F6679" s="1165" t="s">
        <v>27824</v>
      </c>
      <c r="G6679" s="1170" t="s">
        <v>28040</v>
      </c>
    </row>
    <row r="6680" spans="1:7" ht="15" customHeight="1">
      <c r="A6680" s="1165" t="str">
        <f t="shared" si="650"/>
        <v>PEXP456YEL</v>
      </c>
      <c r="B6680" s="1165">
        <f>IFERROR(INDEX('PE Holds'!$B$15:$AF$554,MATCH(C6680,'PE Holds'!$B$15:$B$552,FALSE),MATCH(D6680,'PE Holds'!$B$15:$AF$15,FALSE)),0)</f>
        <v>0</v>
      </c>
      <c r="C6680" s="1165" t="str">
        <f>+C6679</f>
        <v>PEXP456</v>
      </c>
      <c r="D6680" s="988" t="str">
        <f>'PE Holds'!$M$15</f>
        <v>Yellow 
RAL 1026</v>
      </c>
      <c r="E6680" s="1165" t="s">
        <v>27823</v>
      </c>
      <c r="F6680" s="1165" t="s">
        <v>27824</v>
      </c>
      <c r="G6680" s="1170" t="s">
        <v>28040</v>
      </c>
    </row>
    <row r="6681" spans="1:7" ht="15" customHeight="1">
      <c r="A6681" s="1165" t="str">
        <f t="shared" si="650"/>
        <v>PEXP456GRE</v>
      </c>
      <c r="B6681" s="1165">
        <f>IFERROR(INDEX('PE Holds'!$B$15:$AF$554,MATCH(C6681,'PE Holds'!$B$15:$B$552,FALSE),MATCH(D6681,'PE Holds'!$B$15:$AF$15,FALSE)),0)</f>
        <v>0</v>
      </c>
      <c r="C6681" s="1165" t="str">
        <f t="shared" ref="C6681:C6692" si="651">+C6680</f>
        <v>PEXP456</v>
      </c>
      <c r="D6681" s="988" t="str">
        <f>'PE Holds'!$N$15</f>
        <v>Green 
RAL 6002</v>
      </c>
      <c r="E6681" s="1165" t="s">
        <v>27837</v>
      </c>
      <c r="F6681" s="1165" t="s">
        <v>27824</v>
      </c>
      <c r="G6681" s="1170" t="s">
        <v>28040</v>
      </c>
    </row>
    <row r="6682" spans="1:7" ht="15" customHeight="1">
      <c r="A6682" s="1165" t="str">
        <f t="shared" si="650"/>
        <v>PEXP456RED</v>
      </c>
      <c r="B6682" s="1165">
        <f>IFERROR(INDEX('PE Holds'!$B$15:$AF$554,MATCH(C6682,'PE Holds'!$B$15:$B$552,FALSE),MATCH(D6682,'PE Holds'!$B$15:$AF$15,FALSE)),0)</f>
        <v>0</v>
      </c>
      <c r="C6682" s="1165" t="str">
        <f t="shared" si="651"/>
        <v>PEXP456</v>
      </c>
      <c r="D6682" s="988" t="str">
        <f>'PE Holds'!$O$15</f>
        <v>Red 
RAL 3020</v>
      </c>
      <c r="E6682" s="1165" t="s">
        <v>27826</v>
      </c>
      <c r="F6682" s="1165" t="s">
        <v>27824</v>
      </c>
      <c r="G6682" s="1170" t="s">
        <v>28040</v>
      </c>
    </row>
    <row r="6683" spans="1:7" ht="15" customHeight="1">
      <c r="A6683" s="1165" t="str">
        <f t="shared" si="650"/>
        <v>PEXP456BLU</v>
      </c>
      <c r="B6683" s="1165">
        <f>IFERROR(INDEX('PE Holds'!$B$15:$AF$554,MATCH(C6683,'PE Holds'!$B$15:$B$552,FALSE),MATCH(D6683,'PE Holds'!$B$15:$AF$15,FALSE)),0)</f>
        <v>0</v>
      </c>
      <c r="C6683" s="1165" t="str">
        <f t="shared" si="651"/>
        <v>PEXP456</v>
      </c>
      <c r="D6683" s="988" t="str">
        <f>'PE Holds'!$P$15</f>
        <v>Blue 
RAL 5015</v>
      </c>
      <c r="E6683" s="1165" t="s">
        <v>27827</v>
      </c>
      <c r="F6683" s="1165" t="s">
        <v>27824</v>
      </c>
      <c r="G6683" s="1170" t="s">
        <v>28040</v>
      </c>
    </row>
    <row r="6684" spans="1:7" ht="15" customHeight="1">
      <c r="A6684" s="1165" t="str">
        <f t="shared" si="650"/>
        <v>PEXP456GRY</v>
      </c>
      <c r="B6684" s="1165">
        <f>IFERROR(INDEX('PE Holds'!$B$15:$AF$554,MATCH(C6684,'PE Holds'!$B$15:$B$552,FALSE),MATCH(D6684,'PE Holds'!$B$15:$AF$15,FALSE)),0)</f>
        <v>0</v>
      </c>
      <c r="C6684" s="1165" t="str">
        <f t="shared" si="651"/>
        <v>PEXP456</v>
      </c>
      <c r="D6684" s="988" t="str">
        <f>'PE Holds'!$Q$15</f>
        <v>Grey 
RAL 7001</v>
      </c>
      <c r="E6684" s="1165" t="s">
        <v>27828</v>
      </c>
      <c r="F6684" s="1165" t="s">
        <v>27824</v>
      </c>
      <c r="G6684" s="1170" t="s">
        <v>28040</v>
      </c>
    </row>
    <row r="6685" spans="1:7" ht="15" customHeight="1">
      <c r="A6685" s="1165" t="str">
        <f t="shared" si="650"/>
        <v>PEXP456BLK</v>
      </c>
      <c r="B6685" s="1165">
        <f>IFERROR(INDEX('PE Holds'!$B$15:$AF$554,MATCH(C6685,'PE Holds'!$B$15:$B$552,FALSE),MATCH(D6685,'PE Holds'!$B$15:$AF$15,FALSE)),0)</f>
        <v>0</v>
      </c>
      <c r="C6685" s="1165" t="str">
        <f t="shared" si="651"/>
        <v>PEXP456</v>
      </c>
      <c r="D6685" s="988" t="str">
        <f>'PE Holds'!$R$15</f>
        <v>Black 
RAL 9005</v>
      </c>
      <c r="E6685" s="1165" t="s">
        <v>27829</v>
      </c>
      <c r="F6685" s="1165" t="s">
        <v>27824</v>
      </c>
      <c r="G6685" s="1170" t="s">
        <v>28040</v>
      </c>
    </row>
    <row r="6686" spans="1:7" ht="15" customHeight="1">
      <c r="A6686" s="1165" t="str">
        <f t="shared" si="650"/>
        <v>PEXP456FLO</v>
      </c>
      <c r="B6686" s="1165">
        <f>IFERROR(INDEX('PE Holds'!$B$15:$AF$554,MATCH(C6686,'PE Holds'!$B$15:$B$552,FALSE),MATCH(D6686,'PE Holds'!$B$15:$AF$15,FALSE)),0)</f>
        <v>0</v>
      </c>
      <c r="C6686" s="1165" t="str">
        <f t="shared" si="651"/>
        <v>PEXP456</v>
      </c>
      <c r="D6686" s="988" t="str">
        <f>'PE Holds'!$S$15</f>
        <v>Fluo 
Orange</v>
      </c>
      <c r="E6686" s="1165" t="s">
        <v>27830</v>
      </c>
      <c r="F6686" s="1165" t="s">
        <v>27824</v>
      </c>
      <c r="G6686" s="1170" t="s">
        <v>28040</v>
      </c>
    </row>
    <row r="6687" spans="1:7" ht="15" customHeight="1">
      <c r="A6687" s="1165" t="str">
        <f t="shared" si="650"/>
        <v>PEXP456FLG</v>
      </c>
      <c r="B6687" s="1165">
        <f>IFERROR(INDEX('PE Holds'!$B$15:$AF$554,MATCH(C6687,'PE Holds'!$B$15:$B$552,FALSE),MATCH(D6687,'PE Holds'!$B$15:$AF$15,FALSE)),0)</f>
        <v>0</v>
      </c>
      <c r="C6687" s="1165" t="str">
        <f t="shared" si="651"/>
        <v>PEXP456</v>
      </c>
      <c r="D6687" s="988" t="str">
        <f>'PE Holds'!$T$15</f>
        <v>Fluo 
Green</v>
      </c>
      <c r="E6687" s="1165" t="s">
        <v>27831</v>
      </c>
      <c r="F6687" s="1165" t="s">
        <v>27824</v>
      </c>
      <c r="G6687" s="1170" t="s">
        <v>28040</v>
      </c>
    </row>
    <row r="6688" spans="1:7" ht="15" customHeight="1">
      <c r="A6688" s="1165" t="str">
        <f t="shared" si="650"/>
        <v>PEXP456FLP</v>
      </c>
      <c r="B6688" s="1165">
        <f>IFERROR(INDEX('PE Holds'!$B$15:$AF$554,MATCH(C6688,'PE Holds'!$B$15:$B$552,FALSE),MATCH(D6688,'PE Holds'!$B$15:$AF$15,FALSE)),0)</f>
        <v>0</v>
      </c>
      <c r="C6688" s="1165" t="str">
        <f t="shared" si="651"/>
        <v>PEXP456</v>
      </c>
      <c r="D6688" s="988" t="str">
        <f>'PE Holds'!$U$15</f>
        <v>Fluo 
Pink</v>
      </c>
      <c r="E6688" s="1165" t="s">
        <v>27832</v>
      </c>
      <c r="F6688" s="1165" t="s">
        <v>27824</v>
      </c>
      <c r="G6688" s="1170" t="s">
        <v>28040</v>
      </c>
    </row>
    <row r="6689" spans="1:7" ht="15" customHeight="1">
      <c r="A6689" s="1165" t="str">
        <f t="shared" si="650"/>
        <v>PEXP456FLY</v>
      </c>
      <c r="B6689" s="1165">
        <f>IFERROR(INDEX('PE Holds'!$B$15:$AF$554,MATCH(C6689,'PE Holds'!$B$15:$B$552,FALSE),MATCH(D6689,'PE Holds'!$B$15:$AF$15,FALSE)),0)</f>
        <v>0</v>
      </c>
      <c r="C6689" s="1165" t="str">
        <f t="shared" si="651"/>
        <v>PEXP456</v>
      </c>
      <c r="D6689" s="988" t="str">
        <f>'PE Holds'!$V$15</f>
        <v>Fluo 
Yellow</v>
      </c>
      <c r="E6689" s="1165" t="s">
        <v>28041</v>
      </c>
      <c r="F6689" s="1165" t="s">
        <v>27824</v>
      </c>
      <c r="G6689" s="1170" t="s">
        <v>28040</v>
      </c>
    </row>
    <row r="6690" spans="1:7" ht="15" customHeight="1">
      <c r="A6690" s="1165" t="str">
        <f t="shared" si="650"/>
        <v>PEXP456VIO</v>
      </c>
      <c r="B6690" s="1165">
        <f>IFERROR(INDEX('PE Holds'!$B$15:$AF$554,MATCH(C6690,'PE Holds'!$B$15:$B$552,FALSE),MATCH(D6690,'PE Holds'!$B$15:$AF$15,FALSE)),0)</f>
        <v>0</v>
      </c>
      <c r="C6690" s="1165" t="str">
        <f t="shared" si="651"/>
        <v>PEXP456</v>
      </c>
      <c r="D6690" s="988" t="str">
        <f>'PE Holds'!$W$15</f>
        <v>Violet 
RAL 4008</v>
      </c>
      <c r="E6690" s="1165" t="s">
        <v>27833</v>
      </c>
      <c r="F6690" s="1165" t="s">
        <v>27824</v>
      </c>
      <c r="G6690" s="1170" t="s">
        <v>28040</v>
      </c>
    </row>
    <row r="6691" spans="1:7" ht="15" customHeight="1">
      <c r="A6691" s="1165" t="str">
        <f t="shared" si="650"/>
        <v>PEXP456MIN</v>
      </c>
      <c r="B6691" s="1165">
        <f>IFERROR(INDEX('PE Holds'!$B$15:$AF$554,MATCH(C6691,'PE Holds'!$B$15:$B$552,FALSE),MATCH(D6691,'PE Holds'!$B$15:$AF$15,FALSE)),0)</f>
        <v>0</v>
      </c>
      <c r="C6691" s="1165" t="str">
        <f t="shared" si="651"/>
        <v>PEXP456</v>
      </c>
      <c r="D6691" s="988" t="str">
        <f>'PE Holds'!$X$15</f>
        <v>Mint 
RAL 6027</v>
      </c>
      <c r="E6691" s="1165" t="s">
        <v>27834</v>
      </c>
      <c r="F6691" s="1165" t="s">
        <v>27824</v>
      </c>
      <c r="G6691" s="1170" t="s">
        <v>28040</v>
      </c>
    </row>
    <row r="6692" spans="1:7" ht="15" customHeight="1">
      <c r="A6692" s="1165" t="str">
        <f t="shared" si="650"/>
        <v>PEXP456ORA</v>
      </c>
      <c r="B6692" s="1165">
        <f>IFERROR(INDEX('PE Holds'!$B$15:$AF$554,MATCH(C6692,'PE Holds'!$B$15:$B$552,FALSE),MATCH(D6692,'PE Holds'!$B$15:$AF$15,FALSE)),0)</f>
        <v>0</v>
      </c>
      <c r="C6692" s="1165" t="str">
        <f t="shared" si="651"/>
        <v>PEXP456</v>
      </c>
      <c r="D6692" s="988" t="str">
        <f>'PE Holds'!$Y$15</f>
        <v>Pure Orange</v>
      </c>
      <c r="E6692" s="1165" t="s">
        <v>27836</v>
      </c>
      <c r="F6692" s="1165" t="s">
        <v>27824</v>
      </c>
      <c r="G6692" s="1170" t="s">
        <v>28040</v>
      </c>
    </row>
    <row r="6693" spans="1:7" ht="15" customHeight="1">
      <c r="A6693" s="1165" t="str">
        <f t="shared" si="650"/>
        <v>PEXP457WHI</v>
      </c>
      <c r="B6693" s="1165">
        <f>IFERROR(INDEX('PE Holds'!$B$15:$AF$554,MATCH(C6693,'PE Holds'!$B$15:$B$552,FALSE),MATCH(D6693,'PE Holds'!$B$15:$AF$15,FALSE)),0)</f>
        <v>0</v>
      </c>
      <c r="C6693" s="1165" t="s">
        <v>28298</v>
      </c>
      <c r="D6693" s="1166" t="s">
        <v>28239</v>
      </c>
      <c r="E6693" s="1165" t="s">
        <v>27838</v>
      </c>
      <c r="F6693" s="1165" t="s">
        <v>27824</v>
      </c>
      <c r="G6693" s="1170" t="s">
        <v>28040</v>
      </c>
    </row>
    <row r="6694" spans="1:7" ht="15" customHeight="1">
      <c r="A6694" s="1165" t="str">
        <f t="shared" si="650"/>
        <v>PEXP457YEL</v>
      </c>
      <c r="B6694" s="1165">
        <f>IFERROR(INDEX('PE Holds'!$B$15:$AF$554,MATCH(C6694,'PE Holds'!$B$15:$B$552,FALSE),MATCH(D6694,'PE Holds'!$B$15:$AF$15,FALSE)),0)</f>
        <v>0</v>
      </c>
      <c r="C6694" s="1165" t="str">
        <f>+C6693</f>
        <v>PEXP457</v>
      </c>
      <c r="D6694" s="988" t="str">
        <f>'PE Holds'!$M$15</f>
        <v>Yellow 
RAL 1026</v>
      </c>
      <c r="E6694" s="1165" t="s">
        <v>27823</v>
      </c>
      <c r="F6694" s="1165" t="s">
        <v>27824</v>
      </c>
      <c r="G6694" s="1170" t="s">
        <v>28040</v>
      </c>
    </row>
    <row r="6695" spans="1:7" ht="15" customHeight="1">
      <c r="A6695" s="1165" t="str">
        <f t="shared" si="650"/>
        <v>PEXP457GRE</v>
      </c>
      <c r="B6695" s="1165">
        <f>IFERROR(INDEX('PE Holds'!$B$15:$AF$554,MATCH(C6695,'PE Holds'!$B$15:$B$552,FALSE),MATCH(D6695,'PE Holds'!$B$15:$AF$15,FALSE)),0)</f>
        <v>0</v>
      </c>
      <c r="C6695" s="1165" t="str">
        <f t="shared" ref="C6695:C6706" si="652">+C6694</f>
        <v>PEXP457</v>
      </c>
      <c r="D6695" s="988" t="str">
        <f>'PE Holds'!$N$15</f>
        <v>Green 
RAL 6002</v>
      </c>
      <c r="E6695" s="1165" t="s">
        <v>27837</v>
      </c>
      <c r="F6695" s="1165" t="s">
        <v>27824</v>
      </c>
      <c r="G6695" s="1170" t="s">
        <v>28040</v>
      </c>
    </row>
    <row r="6696" spans="1:7" ht="15" customHeight="1">
      <c r="A6696" s="1165" t="str">
        <f t="shared" si="650"/>
        <v>PEXP457RED</v>
      </c>
      <c r="B6696" s="1165">
        <f>IFERROR(INDEX('PE Holds'!$B$15:$AF$554,MATCH(C6696,'PE Holds'!$B$15:$B$552,FALSE),MATCH(D6696,'PE Holds'!$B$15:$AF$15,FALSE)),0)</f>
        <v>0</v>
      </c>
      <c r="C6696" s="1165" t="str">
        <f t="shared" si="652"/>
        <v>PEXP457</v>
      </c>
      <c r="D6696" s="988" t="str">
        <f>'PE Holds'!$O$15</f>
        <v>Red 
RAL 3020</v>
      </c>
      <c r="E6696" s="1165" t="s">
        <v>27826</v>
      </c>
      <c r="F6696" s="1165" t="s">
        <v>27824</v>
      </c>
      <c r="G6696" s="1170" t="s">
        <v>28040</v>
      </c>
    </row>
    <row r="6697" spans="1:7" ht="15" customHeight="1">
      <c r="A6697" s="1165" t="str">
        <f t="shared" si="650"/>
        <v>PEXP457BLU</v>
      </c>
      <c r="B6697" s="1165">
        <f>IFERROR(INDEX('PE Holds'!$B$15:$AF$554,MATCH(C6697,'PE Holds'!$B$15:$B$552,FALSE),MATCH(D6697,'PE Holds'!$B$15:$AF$15,FALSE)),0)</f>
        <v>0</v>
      </c>
      <c r="C6697" s="1165" t="str">
        <f t="shared" si="652"/>
        <v>PEXP457</v>
      </c>
      <c r="D6697" s="988" t="str">
        <f>'PE Holds'!$P$15</f>
        <v>Blue 
RAL 5015</v>
      </c>
      <c r="E6697" s="1165" t="s">
        <v>27827</v>
      </c>
      <c r="F6697" s="1165" t="s">
        <v>27824</v>
      </c>
      <c r="G6697" s="1170" t="s">
        <v>28040</v>
      </c>
    </row>
    <row r="6698" spans="1:7" ht="15" customHeight="1">
      <c r="A6698" s="1165" t="str">
        <f t="shared" si="650"/>
        <v>PEXP457GRY</v>
      </c>
      <c r="B6698" s="1165">
        <f>IFERROR(INDEX('PE Holds'!$B$15:$AF$554,MATCH(C6698,'PE Holds'!$B$15:$B$552,FALSE),MATCH(D6698,'PE Holds'!$B$15:$AF$15,FALSE)),0)</f>
        <v>0</v>
      </c>
      <c r="C6698" s="1165" t="str">
        <f t="shared" si="652"/>
        <v>PEXP457</v>
      </c>
      <c r="D6698" s="988" t="str">
        <f>'PE Holds'!$Q$15</f>
        <v>Grey 
RAL 7001</v>
      </c>
      <c r="E6698" s="1165" t="s">
        <v>27828</v>
      </c>
      <c r="F6698" s="1165" t="s">
        <v>27824</v>
      </c>
      <c r="G6698" s="1170" t="s">
        <v>28040</v>
      </c>
    </row>
    <row r="6699" spans="1:7" ht="15" customHeight="1">
      <c r="A6699" s="1165" t="str">
        <f t="shared" si="650"/>
        <v>PEXP457BLK</v>
      </c>
      <c r="B6699" s="1165">
        <f>IFERROR(INDEX('PE Holds'!$B$15:$AF$554,MATCH(C6699,'PE Holds'!$B$15:$B$552,FALSE),MATCH(D6699,'PE Holds'!$B$15:$AF$15,FALSE)),0)</f>
        <v>0</v>
      </c>
      <c r="C6699" s="1165" t="str">
        <f t="shared" si="652"/>
        <v>PEXP457</v>
      </c>
      <c r="D6699" s="988" t="str">
        <f>'PE Holds'!$R$15</f>
        <v>Black 
RAL 9005</v>
      </c>
      <c r="E6699" s="1165" t="s">
        <v>27829</v>
      </c>
      <c r="F6699" s="1165" t="s">
        <v>27824</v>
      </c>
      <c r="G6699" s="1170" t="s">
        <v>28040</v>
      </c>
    </row>
    <row r="6700" spans="1:7" ht="15" customHeight="1">
      <c r="A6700" s="1165" t="str">
        <f t="shared" si="650"/>
        <v>PEXP457FLO</v>
      </c>
      <c r="B6700" s="1165">
        <f>IFERROR(INDEX('PE Holds'!$B$15:$AF$554,MATCH(C6700,'PE Holds'!$B$15:$B$552,FALSE),MATCH(D6700,'PE Holds'!$B$15:$AF$15,FALSE)),0)</f>
        <v>0</v>
      </c>
      <c r="C6700" s="1165" t="str">
        <f t="shared" si="652"/>
        <v>PEXP457</v>
      </c>
      <c r="D6700" s="988" t="str">
        <f>'PE Holds'!$S$15</f>
        <v>Fluo 
Orange</v>
      </c>
      <c r="E6700" s="1165" t="s">
        <v>27830</v>
      </c>
      <c r="F6700" s="1165" t="s">
        <v>27824</v>
      </c>
      <c r="G6700" s="1170" t="s">
        <v>28040</v>
      </c>
    </row>
    <row r="6701" spans="1:7" ht="15" customHeight="1">
      <c r="A6701" s="1165" t="str">
        <f t="shared" si="650"/>
        <v>PEXP457FLG</v>
      </c>
      <c r="B6701" s="1165">
        <f>IFERROR(INDEX('PE Holds'!$B$15:$AF$554,MATCH(C6701,'PE Holds'!$B$15:$B$552,FALSE),MATCH(D6701,'PE Holds'!$B$15:$AF$15,FALSE)),0)</f>
        <v>0</v>
      </c>
      <c r="C6701" s="1165" t="str">
        <f t="shared" si="652"/>
        <v>PEXP457</v>
      </c>
      <c r="D6701" s="988" t="str">
        <f>'PE Holds'!$T$15</f>
        <v>Fluo 
Green</v>
      </c>
      <c r="E6701" s="1165" t="s">
        <v>27831</v>
      </c>
      <c r="F6701" s="1165" t="s">
        <v>27824</v>
      </c>
      <c r="G6701" s="1170" t="s">
        <v>28040</v>
      </c>
    </row>
    <row r="6702" spans="1:7" ht="15" customHeight="1">
      <c r="A6702" s="1165" t="str">
        <f t="shared" si="650"/>
        <v>PEXP457FLP</v>
      </c>
      <c r="B6702" s="1165">
        <f>IFERROR(INDEX('PE Holds'!$B$15:$AF$554,MATCH(C6702,'PE Holds'!$B$15:$B$552,FALSE),MATCH(D6702,'PE Holds'!$B$15:$AF$15,FALSE)),0)</f>
        <v>0</v>
      </c>
      <c r="C6702" s="1165" t="str">
        <f t="shared" si="652"/>
        <v>PEXP457</v>
      </c>
      <c r="D6702" s="988" t="str">
        <f>'PE Holds'!$U$15</f>
        <v>Fluo 
Pink</v>
      </c>
      <c r="E6702" s="1165" t="s">
        <v>27832</v>
      </c>
      <c r="F6702" s="1165" t="s">
        <v>27824</v>
      </c>
      <c r="G6702" s="1170" t="s">
        <v>28040</v>
      </c>
    </row>
    <row r="6703" spans="1:7" ht="15" customHeight="1">
      <c r="A6703" s="1165" t="str">
        <f t="shared" si="650"/>
        <v>PEXP457FLY</v>
      </c>
      <c r="B6703" s="1165">
        <f>IFERROR(INDEX('PE Holds'!$B$15:$AF$554,MATCH(C6703,'PE Holds'!$B$15:$B$552,FALSE),MATCH(D6703,'PE Holds'!$B$15:$AF$15,FALSE)),0)</f>
        <v>0</v>
      </c>
      <c r="C6703" s="1165" t="str">
        <f t="shared" si="652"/>
        <v>PEXP457</v>
      </c>
      <c r="D6703" s="988" t="str">
        <f>'PE Holds'!$V$15</f>
        <v>Fluo 
Yellow</v>
      </c>
      <c r="E6703" s="1165" t="s">
        <v>28041</v>
      </c>
      <c r="F6703" s="1165" t="s">
        <v>27824</v>
      </c>
      <c r="G6703" s="1170" t="s">
        <v>28040</v>
      </c>
    </row>
    <row r="6704" spans="1:7" ht="15" customHeight="1">
      <c r="A6704" s="1165" t="str">
        <f t="shared" si="650"/>
        <v>PEXP457VIO</v>
      </c>
      <c r="B6704" s="1165">
        <f>IFERROR(INDEX('PE Holds'!$B$15:$AF$554,MATCH(C6704,'PE Holds'!$B$15:$B$552,FALSE),MATCH(D6704,'PE Holds'!$B$15:$AF$15,FALSE)),0)</f>
        <v>0</v>
      </c>
      <c r="C6704" s="1165" t="str">
        <f t="shared" si="652"/>
        <v>PEXP457</v>
      </c>
      <c r="D6704" s="988" t="str">
        <f>'PE Holds'!$W$15</f>
        <v>Violet 
RAL 4008</v>
      </c>
      <c r="E6704" s="1165" t="s">
        <v>27833</v>
      </c>
      <c r="F6704" s="1165" t="s">
        <v>27824</v>
      </c>
      <c r="G6704" s="1170" t="s">
        <v>28040</v>
      </c>
    </row>
    <row r="6705" spans="1:7" ht="15" customHeight="1">
      <c r="A6705" s="1165" t="str">
        <f t="shared" si="650"/>
        <v>PEXP457MIN</v>
      </c>
      <c r="B6705" s="1165">
        <f>IFERROR(INDEX('PE Holds'!$B$15:$AF$554,MATCH(C6705,'PE Holds'!$B$15:$B$552,FALSE),MATCH(D6705,'PE Holds'!$B$15:$AF$15,FALSE)),0)</f>
        <v>0</v>
      </c>
      <c r="C6705" s="1165" t="str">
        <f t="shared" si="652"/>
        <v>PEXP457</v>
      </c>
      <c r="D6705" s="988" t="str">
        <f>'PE Holds'!$X$15</f>
        <v>Mint 
RAL 6027</v>
      </c>
      <c r="E6705" s="1165" t="s">
        <v>27834</v>
      </c>
      <c r="F6705" s="1165" t="s">
        <v>27824</v>
      </c>
      <c r="G6705" s="1170" t="s">
        <v>28040</v>
      </c>
    </row>
    <row r="6706" spans="1:7" ht="15" customHeight="1">
      <c r="A6706" s="1165" t="str">
        <f t="shared" si="650"/>
        <v>PEXP457ORA</v>
      </c>
      <c r="B6706" s="1165">
        <f>IFERROR(INDEX('PE Holds'!$B$15:$AF$554,MATCH(C6706,'PE Holds'!$B$15:$B$552,FALSE),MATCH(D6706,'PE Holds'!$B$15:$AF$15,FALSE)),0)</f>
        <v>0</v>
      </c>
      <c r="C6706" s="1165" t="str">
        <f t="shared" si="652"/>
        <v>PEXP457</v>
      </c>
      <c r="D6706" s="988" t="str">
        <f>'PE Holds'!$Y$15</f>
        <v>Pure Orange</v>
      </c>
      <c r="E6706" s="1165" t="s">
        <v>27836</v>
      </c>
      <c r="F6706" s="1165" t="s">
        <v>27824</v>
      </c>
      <c r="G6706" s="1170" t="s">
        <v>28040</v>
      </c>
    </row>
    <row r="6707" spans="1:7" ht="15" customHeight="1">
      <c r="A6707" s="1165" t="str">
        <f t="shared" si="650"/>
        <v>PEXP458WHI</v>
      </c>
      <c r="B6707" s="1165">
        <f>IFERROR(INDEX('PE Holds'!$B$15:$AF$554,MATCH(C6707,'PE Holds'!$B$15:$B$552,FALSE),MATCH(D6707,'PE Holds'!$B$15:$AF$15,FALSE)),0)</f>
        <v>0</v>
      </c>
      <c r="C6707" s="1165" t="s">
        <v>28299</v>
      </c>
      <c r="D6707" s="1166" t="s">
        <v>28239</v>
      </c>
      <c r="E6707" s="1165" t="s">
        <v>27838</v>
      </c>
      <c r="F6707" s="1165" t="s">
        <v>27824</v>
      </c>
      <c r="G6707" s="1170" t="s">
        <v>28040</v>
      </c>
    </row>
    <row r="6708" spans="1:7" ht="15" customHeight="1">
      <c r="A6708" s="1165" t="str">
        <f t="shared" si="650"/>
        <v>PEXP458YEL</v>
      </c>
      <c r="B6708" s="1165">
        <f>IFERROR(INDEX('PE Holds'!$B$15:$AF$554,MATCH(C6708,'PE Holds'!$B$15:$B$552,FALSE),MATCH(D6708,'PE Holds'!$B$15:$AF$15,FALSE)),0)</f>
        <v>0</v>
      </c>
      <c r="C6708" s="1165" t="str">
        <f>+C6707</f>
        <v>PEXP458</v>
      </c>
      <c r="D6708" s="988" t="str">
        <f>'PE Holds'!$M$15</f>
        <v>Yellow 
RAL 1026</v>
      </c>
      <c r="E6708" s="1165" t="s">
        <v>27823</v>
      </c>
      <c r="F6708" s="1165" t="s">
        <v>27824</v>
      </c>
      <c r="G6708" s="1170" t="s">
        <v>28040</v>
      </c>
    </row>
    <row r="6709" spans="1:7" ht="15" customHeight="1">
      <c r="A6709" s="1165" t="str">
        <f t="shared" si="650"/>
        <v>PEXP458GRE</v>
      </c>
      <c r="B6709" s="1165">
        <f>IFERROR(INDEX('PE Holds'!$B$15:$AF$554,MATCH(C6709,'PE Holds'!$B$15:$B$552,FALSE),MATCH(D6709,'PE Holds'!$B$15:$AF$15,FALSE)),0)</f>
        <v>0</v>
      </c>
      <c r="C6709" s="1165" t="str">
        <f t="shared" ref="C6709:C6720" si="653">+C6708</f>
        <v>PEXP458</v>
      </c>
      <c r="D6709" s="988" t="str">
        <f>'PE Holds'!$N$15</f>
        <v>Green 
RAL 6002</v>
      </c>
      <c r="E6709" s="1165" t="s">
        <v>27837</v>
      </c>
      <c r="F6709" s="1165" t="s">
        <v>27824</v>
      </c>
      <c r="G6709" s="1170" t="s">
        <v>28040</v>
      </c>
    </row>
    <row r="6710" spans="1:7" ht="15" customHeight="1">
      <c r="A6710" s="1165" t="str">
        <f t="shared" si="650"/>
        <v>PEXP458RED</v>
      </c>
      <c r="B6710" s="1165">
        <f>IFERROR(INDEX('PE Holds'!$B$15:$AF$554,MATCH(C6710,'PE Holds'!$B$15:$B$552,FALSE),MATCH(D6710,'PE Holds'!$B$15:$AF$15,FALSE)),0)</f>
        <v>0</v>
      </c>
      <c r="C6710" s="1165" t="str">
        <f t="shared" si="653"/>
        <v>PEXP458</v>
      </c>
      <c r="D6710" s="988" t="str">
        <f>'PE Holds'!$O$15</f>
        <v>Red 
RAL 3020</v>
      </c>
      <c r="E6710" s="1165" t="s">
        <v>27826</v>
      </c>
      <c r="F6710" s="1165" t="s">
        <v>27824</v>
      </c>
      <c r="G6710" s="1170" t="s">
        <v>28040</v>
      </c>
    </row>
    <row r="6711" spans="1:7" ht="15" customHeight="1">
      <c r="A6711" s="1165" t="str">
        <f t="shared" si="650"/>
        <v>PEXP458BLU</v>
      </c>
      <c r="B6711" s="1165">
        <f>IFERROR(INDEX('PE Holds'!$B$15:$AF$554,MATCH(C6711,'PE Holds'!$B$15:$B$552,FALSE),MATCH(D6711,'PE Holds'!$B$15:$AF$15,FALSE)),0)</f>
        <v>0</v>
      </c>
      <c r="C6711" s="1165" t="str">
        <f t="shared" si="653"/>
        <v>PEXP458</v>
      </c>
      <c r="D6711" s="988" t="str">
        <f>'PE Holds'!$P$15</f>
        <v>Blue 
RAL 5015</v>
      </c>
      <c r="E6711" s="1165" t="s">
        <v>27827</v>
      </c>
      <c r="F6711" s="1165" t="s">
        <v>27824</v>
      </c>
      <c r="G6711" s="1170" t="s">
        <v>28040</v>
      </c>
    </row>
    <row r="6712" spans="1:7" ht="15" customHeight="1">
      <c r="A6712" s="1165" t="str">
        <f t="shared" si="650"/>
        <v>PEXP458GRY</v>
      </c>
      <c r="B6712" s="1165">
        <f>IFERROR(INDEX('PE Holds'!$B$15:$AF$554,MATCH(C6712,'PE Holds'!$B$15:$B$552,FALSE),MATCH(D6712,'PE Holds'!$B$15:$AF$15,FALSE)),0)</f>
        <v>0</v>
      </c>
      <c r="C6712" s="1165" t="str">
        <f t="shared" si="653"/>
        <v>PEXP458</v>
      </c>
      <c r="D6712" s="988" t="str">
        <f>'PE Holds'!$Q$15</f>
        <v>Grey 
RAL 7001</v>
      </c>
      <c r="E6712" s="1165" t="s">
        <v>27828</v>
      </c>
      <c r="F6712" s="1165" t="s">
        <v>27824</v>
      </c>
      <c r="G6712" s="1170" t="s">
        <v>28040</v>
      </c>
    </row>
    <row r="6713" spans="1:7" ht="15" customHeight="1">
      <c r="A6713" s="1165" t="str">
        <f t="shared" si="650"/>
        <v>PEXP458BLK</v>
      </c>
      <c r="B6713" s="1165">
        <f>IFERROR(INDEX('PE Holds'!$B$15:$AF$554,MATCH(C6713,'PE Holds'!$B$15:$B$552,FALSE),MATCH(D6713,'PE Holds'!$B$15:$AF$15,FALSE)),0)</f>
        <v>0</v>
      </c>
      <c r="C6713" s="1165" t="str">
        <f t="shared" si="653"/>
        <v>PEXP458</v>
      </c>
      <c r="D6713" s="988" t="str">
        <f>'PE Holds'!$R$15</f>
        <v>Black 
RAL 9005</v>
      </c>
      <c r="E6713" s="1165" t="s">
        <v>27829</v>
      </c>
      <c r="F6713" s="1165" t="s">
        <v>27824</v>
      </c>
      <c r="G6713" s="1170" t="s">
        <v>28040</v>
      </c>
    </row>
    <row r="6714" spans="1:7" ht="15" customHeight="1">
      <c r="A6714" s="1165" t="str">
        <f t="shared" si="650"/>
        <v>PEXP458FLO</v>
      </c>
      <c r="B6714" s="1165">
        <f>IFERROR(INDEX('PE Holds'!$B$15:$AF$554,MATCH(C6714,'PE Holds'!$B$15:$B$552,FALSE),MATCH(D6714,'PE Holds'!$B$15:$AF$15,FALSE)),0)</f>
        <v>0</v>
      </c>
      <c r="C6714" s="1165" t="str">
        <f t="shared" si="653"/>
        <v>PEXP458</v>
      </c>
      <c r="D6714" s="988" t="str">
        <f>'PE Holds'!$S$15</f>
        <v>Fluo 
Orange</v>
      </c>
      <c r="E6714" s="1165" t="s">
        <v>27830</v>
      </c>
      <c r="F6714" s="1165" t="s">
        <v>27824</v>
      </c>
      <c r="G6714" s="1170" t="s">
        <v>28040</v>
      </c>
    </row>
    <row r="6715" spans="1:7" ht="15" customHeight="1">
      <c r="A6715" s="1165" t="str">
        <f t="shared" si="650"/>
        <v>PEXP458FLG</v>
      </c>
      <c r="B6715" s="1165">
        <f>IFERROR(INDEX('PE Holds'!$B$15:$AF$554,MATCH(C6715,'PE Holds'!$B$15:$B$552,FALSE),MATCH(D6715,'PE Holds'!$B$15:$AF$15,FALSE)),0)</f>
        <v>0</v>
      </c>
      <c r="C6715" s="1165" t="str">
        <f t="shared" si="653"/>
        <v>PEXP458</v>
      </c>
      <c r="D6715" s="988" t="str">
        <f>'PE Holds'!$T$15</f>
        <v>Fluo 
Green</v>
      </c>
      <c r="E6715" s="1165" t="s">
        <v>27831</v>
      </c>
      <c r="F6715" s="1165" t="s">
        <v>27824</v>
      </c>
      <c r="G6715" s="1170" t="s">
        <v>28040</v>
      </c>
    </row>
    <row r="6716" spans="1:7" ht="15" customHeight="1">
      <c r="A6716" s="1165" t="str">
        <f t="shared" si="650"/>
        <v>PEXP458FLP</v>
      </c>
      <c r="B6716" s="1165">
        <f>IFERROR(INDEX('PE Holds'!$B$15:$AF$554,MATCH(C6716,'PE Holds'!$B$15:$B$552,FALSE),MATCH(D6716,'PE Holds'!$B$15:$AF$15,FALSE)),0)</f>
        <v>0</v>
      </c>
      <c r="C6716" s="1165" t="str">
        <f t="shared" si="653"/>
        <v>PEXP458</v>
      </c>
      <c r="D6716" s="988" t="str">
        <f>'PE Holds'!$U$15</f>
        <v>Fluo 
Pink</v>
      </c>
      <c r="E6716" s="1165" t="s">
        <v>27832</v>
      </c>
      <c r="F6716" s="1165" t="s">
        <v>27824</v>
      </c>
      <c r="G6716" s="1170" t="s">
        <v>28040</v>
      </c>
    </row>
    <row r="6717" spans="1:7" ht="15" customHeight="1">
      <c r="A6717" s="1165" t="str">
        <f t="shared" si="650"/>
        <v>PEXP458FLY</v>
      </c>
      <c r="B6717" s="1165">
        <f>IFERROR(INDEX('PE Holds'!$B$15:$AF$554,MATCH(C6717,'PE Holds'!$B$15:$B$552,FALSE),MATCH(D6717,'PE Holds'!$B$15:$AF$15,FALSE)),0)</f>
        <v>0</v>
      </c>
      <c r="C6717" s="1165" t="str">
        <f t="shared" si="653"/>
        <v>PEXP458</v>
      </c>
      <c r="D6717" s="988" t="str">
        <f>'PE Holds'!$V$15</f>
        <v>Fluo 
Yellow</v>
      </c>
      <c r="E6717" s="1165" t="s">
        <v>28041</v>
      </c>
      <c r="F6717" s="1165" t="s">
        <v>27824</v>
      </c>
      <c r="G6717" s="1170" t="s">
        <v>28040</v>
      </c>
    </row>
    <row r="6718" spans="1:7" ht="15" customHeight="1">
      <c r="A6718" s="1165" t="str">
        <f t="shared" si="650"/>
        <v>PEXP458VIO</v>
      </c>
      <c r="B6718" s="1165">
        <f>IFERROR(INDEX('PE Holds'!$B$15:$AF$554,MATCH(C6718,'PE Holds'!$B$15:$B$552,FALSE),MATCH(D6718,'PE Holds'!$B$15:$AF$15,FALSE)),0)</f>
        <v>0</v>
      </c>
      <c r="C6718" s="1165" t="str">
        <f t="shared" si="653"/>
        <v>PEXP458</v>
      </c>
      <c r="D6718" s="988" t="str">
        <f>'PE Holds'!$W$15</f>
        <v>Violet 
RAL 4008</v>
      </c>
      <c r="E6718" s="1165" t="s">
        <v>27833</v>
      </c>
      <c r="F6718" s="1165" t="s">
        <v>27824</v>
      </c>
      <c r="G6718" s="1170" t="s">
        <v>28040</v>
      </c>
    </row>
    <row r="6719" spans="1:7" ht="15" customHeight="1">
      <c r="A6719" s="1165" t="str">
        <f t="shared" si="650"/>
        <v>PEXP458MIN</v>
      </c>
      <c r="B6719" s="1165">
        <f>IFERROR(INDEX('PE Holds'!$B$15:$AF$554,MATCH(C6719,'PE Holds'!$B$15:$B$552,FALSE),MATCH(D6719,'PE Holds'!$B$15:$AF$15,FALSE)),0)</f>
        <v>0</v>
      </c>
      <c r="C6719" s="1165" t="str">
        <f t="shared" si="653"/>
        <v>PEXP458</v>
      </c>
      <c r="D6719" s="988" t="str">
        <f>'PE Holds'!$X$15</f>
        <v>Mint 
RAL 6027</v>
      </c>
      <c r="E6719" s="1165" t="s">
        <v>27834</v>
      </c>
      <c r="F6719" s="1165" t="s">
        <v>27824</v>
      </c>
      <c r="G6719" s="1170" t="s">
        <v>28040</v>
      </c>
    </row>
    <row r="6720" spans="1:7" ht="15" customHeight="1">
      <c r="A6720" s="1165" t="str">
        <f t="shared" si="650"/>
        <v>PEXP458ORA</v>
      </c>
      <c r="B6720" s="1165">
        <f>IFERROR(INDEX('PE Holds'!$B$15:$AF$554,MATCH(C6720,'PE Holds'!$B$15:$B$552,FALSE),MATCH(D6720,'PE Holds'!$B$15:$AF$15,FALSE)),0)</f>
        <v>0</v>
      </c>
      <c r="C6720" s="1165" t="str">
        <f t="shared" si="653"/>
        <v>PEXP458</v>
      </c>
      <c r="D6720" s="988" t="str">
        <f>'PE Holds'!$Y$15</f>
        <v>Pure Orange</v>
      </c>
      <c r="E6720" s="1165" t="s">
        <v>27836</v>
      </c>
      <c r="F6720" s="1165" t="s">
        <v>27824</v>
      </c>
      <c r="G6720" s="1170" t="s">
        <v>28040</v>
      </c>
    </row>
    <row r="6721" spans="1:7" ht="15" customHeight="1">
      <c r="A6721" s="1165" t="str">
        <f t="shared" si="650"/>
        <v>PEXP459WHI</v>
      </c>
      <c r="B6721" s="1165">
        <f>IFERROR(INDEX('PE Holds'!$B$15:$AF$554,MATCH(C6721,'PE Holds'!$B$15:$B$552,FALSE),MATCH(D6721,'PE Holds'!$B$15:$AF$15,FALSE)),0)</f>
        <v>0</v>
      </c>
      <c r="C6721" s="1165" t="s">
        <v>28300</v>
      </c>
      <c r="D6721" s="1166" t="s">
        <v>28239</v>
      </c>
      <c r="E6721" s="1165" t="s">
        <v>27838</v>
      </c>
      <c r="F6721" s="1165" t="s">
        <v>27824</v>
      </c>
      <c r="G6721" s="1170" t="s">
        <v>28040</v>
      </c>
    </row>
    <row r="6722" spans="1:7" ht="15" customHeight="1">
      <c r="A6722" s="1165" t="str">
        <f t="shared" si="650"/>
        <v>PEXP459YEL</v>
      </c>
      <c r="B6722" s="1165">
        <f>IFERROR(INDEX('PE Holds'!$B$15:$AF$554,MATCH(C6722,'PE Holds'!$B$15:$B$552,FALSE),MATCH(D6722,'PE Holds'!$B$15:$AF$15,FALSE)),0)</f>
        <v>0</v>
      </c>
      <c r="C6722" s="1165" t="str">
        <f>+C6721</f>
        <v>PEXP459</v>
      </c>
      <c r="D6722" s="988" t="str">
        <f>'PE Holds'!$M$15</f>
        <v>Yellow 
RAL 1026</v>
      </c>
      <c r="E6722" s="1165" t="s">
        <v>27823</v>
      </c>
      <c r="F6722" s="1165" t="s">
        <v>27824</v>
      </c>
      <c r="G6722" s="1170" t="s">
        <v>28040</v>
      </c>
    </row>
    <row r="6723" spans="1:7" ht="15" customHeight="1">
      <c r="A6723" s="1165" t="str">
        <f t="shared" si="650"/>
        <v>PEXP459GRE</v>
      </c>
      <c r="B6723" s="1165">
        <f>IFERROR(INDEX('PE Holds'!$B$15:$AF$554,MATCH(C6723,'PE Holds'!$B$15:$B$552,FALSE),MATCH(D6723,'PE Holds'!$B$15:$AF$15,FALSE)),0)</f>
        <v>0</v>
      </c>
      <c r="C6723" s="1165" t="str">
        <f t="shared" ref="C6723:C6734" si="654">+C6722</f>
        <v>PEXP459</v>
      </c>
      <c r="D6723" s="988" t="str">
        <f>'PE Holds'!$N$15</f>
        <v>Green 
RAL 6002</v>
      </c>
      <c r="E6723" s="1165" t="s">
        <v>27837</v>
      </c>
      <c r="F6723" s="1165" t="s">
        <v>27824</v>
      </c>
      <c r="G6723" s="1170" t="s">
        <v>28040</v>
      </c>
    </row>
    <row r="6724" spans="1:7" ht="15" customHeight="1">
      <c r="A6724" s="1165" t="str">
        <f t="shared" si="650"/>
        <v>PEXP459RED</v>
      </c>
      <c r="B6724" s="1165">
        <f>IFERROR(INDEX('PE Holds'!$B$15:$AF$554,MATCH(C6724,'PE Holds'!$B$15:$B$552,FALSE),MATCH(D6724,'PE Holds'!$B$15:$AF$15,FALSE)),0)</f>
        <v>0</v>
      </c>
      <c r="C6724" s="1165" t="str">
        <f t="shared" si="654"/>
        <v>PEXP459</v>
      </c>
      <c r="D6724" s="988" t="str">
        <f>'PE Holds'!$O$15</f>
        <v>Red 
RAL 3020</v>
      </c>
      <c r="E6724" s="1165" t="s">
        <v>27826</v>
      </c>
      <c r="F6724" s="1165" t="s">
        <v>27824</v>
      </c>
      <c r="G6724" s="1170" t="s">
        <v>28040</v>
      </c>
    </row>
    <row r="6725" spans="1:7" ht="15" customHeight="1">
      <c r="A6725" s="1165" t="str">
        <f t="shared" si="650"/>
        <v>PEXP459BLU</v>
      </c>
      <c r="B6725" s="1165">
        <f>IFERROR(INDEX('PE Holds'!$B$15:$AF$554,MATCH(C6725,'PE Holds'!$B$15:$B$552,FALSE),MATCH(D6725,'PE Holds'!$B$15:$AF$15,FALSE)),0)</f>
        <v>0</v>
      </c>
      <c r="C6725" s="1165" t="str">
        <f t="shared" si="654"/>
        <v>PEXP459</v>
      </c>
      <c r="D6725" s="988" t="str">
        <f>'PE Holds'!$P$15</f>
        <v>Blue 
RAL 5015</v>
      </c>
      <c r="E6725" s="1165" t="s">
        <v>27827</v>
      </c>
      <c r="F6725" s="1165" t="s">
        <v>27824</v>
      </c>
      <c r="G6725" s="1170" t="s">
        <v>28040</v>
      </c>
    </row>
    <row r="6726" spans="1:7" ht="15" customHeight="1">
      <c r="A6726" s="1165" t="str">
        <f t="shared" si="650"/>
        <v>PEXP459GRY</v>
      </c>
      <c r="B6726" s="1165">
        <f>IFERROR(INDEX('PE Holds'!$B$15:$AF$554,MATCH(C6726,'PE Holds'!$B$15:$B$552,FALSE),MATCH(D6726,'PE Holds'!$B$15:$AF$15,FALSE)),0)</f>
        <v>0</v>
      </c>
      <c r="C6726" s="1165" t="str">
        <f t="shared" si="654"/>
        <v>PEXP459</v>
      </c>
      <c r="D6726" s="988" t="str">
        <f>'PE Holds'!$Q$15</f>
        <v>Grey 
RAL 7001</v>
      </c>
      <c r="E6726" s="1165" t="s">
        <v>27828</v>
      </c>
      <c r="F6726" s="1165" t="s">
        <v>27824</v>
      </c>
      <c r="G6726" s="1170" t="s">
        <v>28040</v>
      </c>
    </row>
    <row r="6727" spans="1:7" ht="15" customHeight="1">
      <c r="A6727" s="1165" t="str">
        <f t="shared" si="650"/>
        <v>PEXP459BLK</v>
      </c>
      <c r="B6727" s="1165">
        <f>IFERROR(INDEX('PE Holds'!$B$15:$AF$554,MATCH(C6727,'PE Holds'!$B$15:$B$552,FALSE),MATCH(D6727,'PE Holds'!$B$15:$AF$15,FALSE)),0)</f>
        <v>0</v>
      </c>
      <c r="C6727" s="1165" t="str">
        <f t="shared" si="654"/>
        <v>PEXP459</v>
      </c>
      <c r="D6727" s="988" t="str">
        <f>'PE Holds'!$R$15</f>
        <v>Black 
RAL 9005</v>
      </c>
      <c r="E6727" s="1165" t="s">
        <v>27829</v>
      </c>
      <c r="F6727" s="1165" t="s">
        <v>27824</v>
      </c>
      <c r="G6727" s="1170" t="s">
        <v>28040</v>
      </c>
    </row>
    <row r="6728" spans="1:7" ht="15" customHeight="1">
      <c r="A6728" s="1165" t="str">
        <f t="shared" si="650"/>
        <v>PEXP459FLO</v>
      </c>
      <c r="B6728" s="1165">
        <f>IFERROR(INDEX('PE Holds'!$B$15:$AF$554,MATCH(C6728,'PE Holds'!$B$15:$B$552,FALSE),MATCH(D6728,'PE Holds'!$B$15:$AF$15,FALSE)),0)</f>
        <v>0</v>
      </c>
      <c r="C6728" s="1165" t="str">
        <f t="shared" si="654"/>
        <v>PEXP459</v>
      </c>
      <c r="D6728" s="988" t="str">
        <f>'PE Holds'!$S$15</f>
        <v>Fluo 
Orange</v>
      </c>
      <c r="E6728" s="1165" t="s">
        <v>27830</v>
      </c>
      <c r="F6728" s="1165" t="s">
        <v>27824</v>
      </c>
      <c r="G6728" s="1170" t="s">
        <v>28040</v>
      </c>
    </row>
    <row r="6729" spans="1:7" ht="15" customHeight="1">
      <c r="A6729" s="1165" t="str">
        <f t="shared" si="650"/>
        <v>PEXP459FLG</v>
      </c>
      <c r="B6729" s="1165">
        <f>IFERROR(INDEX('PE Holds'!$B$15:$AF$554,MATCH(C6729,'PE Holds'!$B$15:$B$552,FALSE),MATCH(D6729,'PE Holds'!$B$15:$AF$15,FALSE)),0)</f>
        <v>0</v>
      </c>
      <c r="C6729" s="1165" t="str">
        <f t="shared" si="654"/>
        <v>PEXP459</v>
      </c>
      <c r="D6729" s="988" t="str">
        <f>'PE Holds'!$T$15</f>
        <v>Fluo 
Green</v>
      </c>
      <c r="E6729" s="1165" t="s">
        <v>27831</v>
      </c>
      <c r="F6729" s="1165" t="s">
        <v>27824</v>
      </c>
      <c r="G6729" s="1170" t="s">
        <v>28040</v>
      </c>
    </row>
    <row r="6730" spans="1:7" ht="15" customHeight="1">
      <c r="A6730" s="1165" t="str">
        <f t="shared" si="650"/>
        <v>PEXP459FLP</v>
      </c>
      <c r="B6730" s="1165">
        <f>IFERROR(INDEX('PE Holds'!$B$15:$AF$554,MATCH(C6730,'PE Holds'!$B$15:$B$552,FALSE),MATCH(D6730,'PE Holds'!$B$15:$AF$15,FALSE)),0)</f>
        <v>0</v>
      </c>
      <c r="C6730" s="1165" t="str">
        <f t="shared" si="654"/>
        <v>PEXP459</v>
      </c>
      <c r="D6730" s="988" t="str">
        <f>'PE Holds'!$U$15</f>
        <v>Fluo 
Pink</v>
      </c>
      <c r="E6730" s="1165" t="s">
        <v>27832</v>
      </c>
      <c r="F6730" s="1165" t="s">
        <v>27824</v>
      </c>
      <c r="G6730" s="1170" t="s">
        <v>28040</v>
      </c>
    </row>
    <row r="6731" spans="1:7" ht="15" customHeight="1">
      <c r="A6731" s="1165" t="str">
        <f t="shared" si="650"/>
        <v>PEXP459FLY</v>
      </c>
      <c r="B6731" s="1165">
        <f>IFERROR(INDEX('PE Holds'!$B$15:$AF$554,MATCH(C6731,'PE Holds'!$B$15:$B$552,FALSE),MATCH(D6731,'PE Holds'!$B$15:$AF$15,FALSE)),0)</f>
        <v>0</v>
      </c>
      <c r="C6731" s="1165" t="str">
        <f t="shared" si="654"/>
        <v>PEXP459</v>
      </c>
      <c r="D6731" s="988" t="str">
        <f>'PE Holds'!$V$15</f>
        <v>Fluo 
Yellow</v>
      </c>
      <c r="E6731" s="1165" t="s">
        <v>28041</v>
      </c>
      <c r="F6731" s="1165" t="s">
        <v>27824</v>
      </c>
      <c r="G6731" s="1170" t="s">
        <v>28040</v>
      </c>
    </row>
    <row r="6732" spans="1:7" ht="15" customHeight="1">
      <c r="A6732" s="1165" t="str">
        <f t="shared" ref="A6732:A6795" si="655">CONCATENATE(C6732,E6732)</f>
        <v>PEXP459VIO</v>
      </c>
      <c r="B6732" s="1165">
        <f>IFERROR(INDEX('PE Holds'!$B$15:$AF$554,MATCH(C6732,'PE Holds'!$B$15:$B$552,FALSE),MATCH(D6732,'PE Holds'!$B$15:$AF$15,FALSE)),0)</f>
        <v>0</v>
      </c>
      <c r="C6732" s="1165" t="str">
        <f t="shared" si="654"/>
        <v>PEXP459</v>
      </c>
      <c r="D6732" s="988" t="str">
        <f>'PE Holds'!$W$15</f>
        <v>Violet 
RAL 4008</v>
      </c>
      <c r="E6732" s="1165" t="s">
        <v>27833</v>
      </c>
      <c r="F6732" s="1165" t="s">
        <v>27824</v>
      </c>
      <c r="G6732" s="1170" t="s">
        <v>28040</v>
      </c>
    </row>
    <row r="6733" spans="1:7" ht="15" customHeight="1">
      <c r="A6733" s="1165" t="str">
        <f t="shared" si="655"/>
        <v>PEXP459MIN</v>
      </c>
      <c r="B6733" s="1165">
        <f>IFERROR(INDEX('PE Holds'!$B$15:$AF$554,MATCH(C6733,'PE Holds'!$B$15:$B$552,FALSE),MATCH(D6733,'PE Holds'!$B$15:$AF$15,FALSE)),0)</f>
        <v>0</v>
      </c>
      <c r="C6733" s="1165" t="str">
        <f t="shared" si="654"/>
        <v>PEXP459</v>
      </c>
      <c r="D6733" s="988" t="str">
        <f>'PE Holds'!$X$15</f>
        <v>Mint 
RAL 6027</v>
      </c>
      <c r="E6733" s="1165" t="s">
        <v>27834</v>
      </c>
      <c r="F6733" s="1165" t="s">
        <v>27824</v>
      </c>
      <c r="G6733" s="1170" t="s">
        <v>28040</v>
      </c>
    </row>
    <row r="6734" spans="1:7" ht="15" customHeight="1">
      <c r="A6734" s="1165" t="str">
        <f t="shared" si="655"/>
        <v>PEXP459ORA</v>
      </c>
      <c r="B6734" s="1165">
        <f>IFERROR(INDEX('PE Holds'!$B$15:$AF$554,MATCH(C6734,'PE Holds'!$B$15:$B$552,FALSE),MATCH(D6734,'PE Holds'!$B$15:$AF$15,FALSE)),0)</f>
        <v>0</v>
      </c>
      <c r="C6734" s="1165" t="str">
        <f t="shared" si="654"/>
        <v>PEXP459</v>
      </c>
      <c r="D6734" s="988" t="str">
        <f>'PE Holds'!$Y$15</f>
        <v>Pure Orange</v>
      </c>
      <c r="E6734" s="1165" t="s">
        <v>27836</v>
      </c>
      <c r="F6734" s="1165" t="s">
        <v>27824</v>
      </c>
      <c r="G6734" s="1170" t="s">
        <v>28040</v>
      </c>
    </row>
    <row r="6735" spans="1:7" ht="15" customHeight="1">
      <c r="A6735" s="1165" t="str">
        <f t="shared" si="655"/>
        <v>PEXP460WHI</v>
      </c>
      <c r="B6735" s="1165">
        <f>IFERROR(INDEX('PE Holds'!$B$15:$AF$554,MATCH(C6735,'PE Holds'!$B$15:$B$552,FALSE),MATCH(D6735,'PE Holds'!$B$15:$AF$15,FALSE)),0)</f>
        <v>0</v>
      </c>
      <c r="C6735" s="1165" t="s">
        <v>28301</v>
      </c>
      <c r="D6735" s="1166" t="s">
        <v>28239</v>
      </c>
      <c r="E6735" s="1165" t="s">
        <v>27838</v>
      </c>
      <c r="F6735" s="1165" t="s">
        <v>27824</v>
      </c>
      <c r="G6735" s="1170" t="s">
        <v>28040</v>
      </c>
    </row>
    <row r="6736" spans="1:7" ht="15" customHeight="1">
      <c r="A6736" s="1165" t="str">
        <f t="shared" si="655"/>
        <v>PEXP460YEL</v>
      </c>
      <c r="B6736" s="1165">
        <f>IFERROR(INDEX('PE Holds'!$B$15:$AF$554,MATCH(C6736,'PE Holds'!$B$15:$B$552,FALSE),MATCH(D6736,'PE Holds'!$B$15:$AF$15,FALSE)),0)</f>
        <v>0</v>
      </c>
      <c r="C6736" s="1165" t="str">
        <f>+C6735</f>
        <v>PEXP460</v>
      </c>
      <c r="D6736" s="988" t="str">
        <f>'PE Holds'!$M$15</f>
        <v>Yellow 
RAL 1026</v>
      </c>
      <c r="E6736" s="1165" t="s">
        <v>27823</v>
      </c>
      <c r="F6736" s="1165" t="s">
        <v>27824</v>
      </c>
      <c r="G6736" s="1170" t="s">
        <v>28040</v>
      </c>
    </row>
    <row r="6737" spans="1:7" ht="15" customHeight="1">
      <c r="A6737" s="1165" t="str">
        <f t="shared" si="655"/>
        <v>PEXP460GRE</v>
      </c>
      <c r="B6737" s="1165">
        <f>IFERROR(INDEX('PE Holds'!$B$15:$AF$554,MATCH(C6737,'PE Holds'!$B$15:$B$552,FALSE),MATCH(D6737,'PE Holds'!$B$15:$AF$15,FALSE)),0)</f>
        <v>0</v>
      </c>
      <c r="C6737" s="1165" t="str">
        <f t="shared" ref="C6737:C6748" si="656">+C6736</f>
        <v>PEXP460</v>
      </c>
      <c r="D6737" s="988" t="str">
        <f>'PE Holds'!$N$15</f>
        <v>Green 
RAL 6002</v>
      </c>
      <c r="E6737" s="1165" t="s">
        <v>27837</v>
      </c>
      <c r="F6737" s="1165" t="s">
        <v>27824</v>
      </c>
      <c r="G6737" s="1170" t="s">
        <v>28040</v>
      </c>
    </row>
    <row r="6738" spans="1:7" ht="15" customHeight="1">
      <c r="A6738" s="1165" t="str">
        <f t="shared" si="655"/>
        <v>PEXP460RED</v>
      </c>
      <c r="B6738" s="1165">
        <f>IFERROR(INDEX('PE Holds'!$B$15:$AF$554,MATCH(C6738,'PE Holds'!$B$15:$B$552,FALSE),MATCH(D6738,'PE Holds'!$B$15:$AF$15,FALSE)),0)</f>
        <v>0</v>
      </c>
      <c r="C6738" s="1165" t="str">
        <f t="shared" si="656"/>
        <v>PEXP460</v>
      </c>
      <c r="D6738" s="988" t="str">
        <f>'PE Holds'!$O$15</f>
        <v>Red 
RAL 3020</v>
      </c>
      <c r="E6738" s="1165" t="s">
        <v>27826</v>
      </c>
      <c r="F6738" s="1165" t="s">
        <v>27824</v>
      </c>
      <c r="G6738" s="1170" t="s">
        <v>28040</v>
      </c>
    </row>
    <row r="6739" spans="1:7" ht="15" customHeight="1">
      <c r="A6739" s="1165" t="str">
        <f t="shared" si="655"/>
        <v>PEXP460BLU</v>
      </c>
      <c r="B6739" s="1165">
        <f>IFERROR(INDEX('PE Holds'!$B$15:$AF$554,MATCH(C6739,'PE Holds'!$B$15:$B$552,FALSE),MATCH(D6739,'PE Holds'!$B$15:$AF$15,FALSE)),0)</f>
        <v>0</v>
      </c>
      <c r="C6739" s="1165" t="str">
        <f t="shared" si="656"/>
        <v>PEXP460</v>
      </c>
      <c r="D6739" s="988" t="str">
        <f>'PE Holds'!$P$15</f>
        <v>Blue 
RAL 5015</v>
      </c>
      <c r="E6739" s="1165" t="s">
        <v>27827</v>
      </c>
      <c r="F6739" s="1165" t="s">
        <v>27824</v>
      </c>
      <c r="G6739" s="1170" t="s">
        <v>28040</v>
      </c>
    </row>
    <row r="6740" spans="1:7" ht="15" customHeight="1">
      <c r="A6740" s="1165" t="str">
        <f t="shared" si="655"/>
        <v>PEXP460GRY</v>
      </c>
      <c r="B6740" s="1165">
        <f>IFERROR(INDEX('PE Holds'!$B$15:$AF$554,MATCH(C6740,'PE Holds'!$B$15:$B$552,FALSE),MATCH(D6740,'PE Holds'!$B$15:$AF$15,FALSE)),0)</f>
        <v>0</v>
      </c>
      <c r="C6740" s="1165" t="str">
        <f t="shared" si="656"/>
        <v>PEXP460</v>
      </c>
      <c r="D6740" s="988" t="str">
        <f>'PE Holds'!$Q$15</f>
        <v>Grey 
RAL 7001</v>
      </c>
      <c r="E6740" s="1165" t="s">
        <v>27828</v>
      </c>
      <c r="F6740" s="1165" t="s">
        <v>27824</v>
      </c>
      <c r="G6740" s="1170" t="s">
        <v>28040</v>
      </c>
    </row>
    <row r="6741" spans="1:7" ht="15" customHeight="1">
      <c r="A6741" s="1165" t="str">
        <f t="shared" si="655"/>
        <v>PEXP460BLK</v>
      </c>
      <c r="B6741" s="1165">
        <f>IFERROR(INDEX('PE Holds'!$B$15:$AF$554,MATCH(C6741,'PE Holds'!$B$15:$B$552,FALSE),MATCH(D6741,'PE Holds'!$B$15:$AF$15,FALSE)),0)</f>
        <v>0</v>
      </c>
      <c r="C6741" s="1165" t="str">
        <f t="shared" si="656"/>
        <v>PEXP460</v>
      </c>
      <c r="D6741" s="988" t="str">
        <f>'PE Holds'!$R$15</f>
        <v>Black 
RAL 9005</v>
      </c>
      <c r="E6741" s="1165" t="s">
        <v>27829</v>
      </c>
      <c r="F6741" s="1165" t="s">
        <v>27824</v>
      </c>
      <c r="G6741" s="1170" t="s">
        <v>28040</v>
      </c>
    </row>
    <row r="6742" spans="1:7" ht="15" customHeight="1">
      <c r="A6742" s="1165" t="str">
        <f t="shared" si="655"/>
        <v>PEXP460FLO</v>
      </c>
      <c r="B6742" s="1165">
        <f>IFERROR(INDEX('PE Holds'!$B$15:$AF$554,MATCH(C6742,'PE Holds'!$B$15:$B$552,FALSE),MATCH(D6742,'PE Holds'!$B$15:$AF$15,FALSE)),0)</f>
        <v>0</v>
      </c>
      <c r="C6742" s="1165" t="str">
        <f t="shared" si="656"/>
        <v>PEXP460</v>
      </c>
      <c r="D6742" s="988" t="str">
        <f>'PE Holds'!$S$15</f>
        <v>Fluo 
Orange</v>
      </c>
      <c r="E6742" s="1165" t="s">
        <v>27830</v>
      </c>
      <c r="F6742" s="1165" t="s">
        <v>27824</v>
      </c>
      <c r="G6742" s="1170" t="s">
        <v>28040</v>
      </c>
    </row>
    <row r="6743" spans="1:7" ht="15" customHeight="1">
      <c r="A6743" s="1165" t="str">
        <f t="shared" si="655"/>
        <v>PEXP460FLG</v>
      </c>
      <c r="B6743" s="1165">
        <f>IFERROR(INDEX('PE Holds'!$B$15:$AF$554,MATCH(C6743,'PE Holds'!$B$15:$B$552,FALSE),MATCH(D6743,'PE Holds'!$B$15:$AF$15,FALSE)),0)</f>
        <v>0</v>
      </c>
      <c r="C6743" s="1165" t="str">
        <f t="shared" si="656"/>
        <v>PEXP460</v>
      </c>
      <c r="D6743" s="988" t="str">
        <f>'PE Holds'!$T$15</f>
        <v>Fluo 
Green</v>
      </c>
      <c r="E6743" s="1165" t="s">
        <v>27831</v>
      </c>
      <c r="F6743" s="1165" t="s">
        <v>27824</v>
      </c>
      <c r="G6743" s="1170" t="s">
        <v>28040</v>
      </c>
    </row>
    <row r="6744" spans="1:7" ht="15" customHeight="1">
      <c r="A6744" s="1165" t="str">
        <f t="shared" si="655"/>
        <v>PEXP460FLP</v>
      </c>
      <c r="B6744" s="1165">
        <f>IFERROR(INDEX('PE Holds'!$B$15:$AF$554,MATCH(C6744,'PE Holds'!$B$15:$B$552,FALSE),MATCH(D6744,'PE Holds'!$B$15:$AF$15,FALSE)),0)</f>
        <v>0</v>
      </c>
      <c r="C6744" s="1165" t="str">
        <f t="shared" si="656"/>
        <v>PEXP460</v>
      </c>
      <c r="D6744" s="988" t="str">
        <f>'PE Holds'!$U$15</f>
        <v>Fluo 
Pink</v>
      </c>
      <c r="E6744" s="1165" t="s">
        <v>27832</v>
      </c>
      <c r="F6744" s="1165" t="s">
        <v>27824</v>
      </c>
      <c r="G6744" s="1170" t="s">
        <v>28040</v>
      </c>
    </row>
    <row r="6745" spans="1:7" ht="15" customHeight="1">
      <c r="A6745" s="1165" t="str">
        <f t="shared" si="655"/>
        <v>PEXP460FLY</v>
      </c>
      <c r="B6745" s="1165">
        <f>IFERROR(INDEX('PE Holds'!$B$15:$AF$554,MATCH(C6745,'PE Holds'!$B$15:$B$552,FALSE),MATCH(D6745,'PE Holds'!$B$15:$AF$15,FALSE)),0)</f>
        <v>0</v>
      </c>
      <c r="C6745" s="1165" t="str">
        <f t="shared" si="656"/>
        <v>PEXP460</v>
      </c>
      <c r="D6745" s="988" t="str">
        <f>'PE Holds'!$V$15</f>
        <v>Fluo 
Yellow</v>
      </c>
      <c r="E6745" s="1165" t="s">
        <v>28041</v>
      </c>
      <c r="F6745" s="1165" t="s">
        <v>27824</v>
      </c>
      <c r="G6745" s="1170" t="s">
        <v>28040</v>
      </c>
    </row>
    <row r="6746" spans="1:7" ht="15" customHeight="1">
      <c r="A6746" s="1165" t="str">
        <f t="shared" si="655"/>
        <v>PEXP460VIO</v>
      </c>
      <c r="B6746" s="1165">
        <f>IFERROR(INDEX('PE Holds'!$B$15:$AF$554,MATCH(C6746,'PE Holds'!$B$15:$B$552,FALSE),MATCH(D6746,'PE Holds'!$B$15:$AF$15,FALSE)),0)</f>
        <v>0</v>
      </c>
      <c r="C6746" s="1165" t="str">
        <f t="shared" si="656"/>
        <v>PEXP460</v>
      </c>
      <c r="D6746" s="988" t="str">
        <f>'PE Holds'!$W$15</f>
        <v>Violet 
RAL 4008</v>
      </c>
      <c r="E6746" s="1165" t="s">
        <v>27833</v>
      </c>
      <c r="F6746" s="1165" t="s">
        <v>27824</v>
      </c>
      <c r="G6746" s="1170" t="s">
        <v>28040</v>
      </c>
    </row>
    <row r="6747" spans="1:7" ht="15" customHeight="1">
      <c r="A6747" s="1165" t="str">
        <f t="shared" si="655"/>
        <v>PEXP460MIN</v>
      </c>
      <c r="B6747" s="1165">
        <f>IFERROR(INDEX('PE Holds'!$B$15:$AF$554,MATCH(C6747,'PE Holds'!$B$15:$B$552,FALSE),MATCH(D6747,'PE Holds'!$B$15:$AF$15,FALSE)),0)</f>
        <v>0</v>
      </c>
      <c r="C6747" s="1165" t="str">
        <f t="shared" si="656"/>
        <v>PEXP460</v>
      </c>
      <c r="D6747" s="988" t="str">
        <f>'PE Holds'!$X$15</f>
        <v>Mint 
RAL 6027</v>
      </c>
      <c r="E6747" s="1165" t="s">
        <v>27834</v>
      </c>
      <c r="F6747" s="1165" t="s">
        <v>27824</v>
      </c>
      <c r="G6747" s="1170" t="s">
        <v>28040</v>
      </c>
    </row>
    <row r="6748" spans="1:7" ht="15" customHeight="1">
      <c r="A6748" s="1165" t="str">
        <f t="shared" si="655"/>
        <v>PEXP460ORA</v>
      </c>
      <c r="B6748" s="1165">
        <f>IFERROR(INDEX('PE Holds'!$B$15:$AF$554,MATCH(C6748,'PE Holds'!$B$15:$B$552,FALSE),MATCH(D6748,'PE Holds'!$B$15:$AF$15,FALSE)),0)</f>
        <v>0</v>
      </c>
      <c r="C6748" s="1165" t="str">
        <f t="shared" si="656"/>
        <v>PEXP460</v>
      </c>
      <c r="D6748" s="988" t="str">
        <f>'PE Holds'!$Y$15</f>
        <v>Pure Orange</v>
      </c>
      <c r="E6748" s="1165" t="s">
        <v>27836</v>
      </c>
      <c r="F6748" s="1165" t="s">
        <v>27824</v>
      </c>
      <c r="G6748" s="1170" t="s">
        <v>28040</v>
      </c>
    </row>
    <row r="6749" spans="1:7" ht="15" customHeight="1">
      <c r="A6749" s="1165" t="str">
        <f t="shared" si="655"/>
        <v>PEXP461WHI</v>
      </c>
      <c r="B6749" s="1165">
        <f>IFERROR(INDEX('PE Holds'!$B$15:$AF$554,MATCH(C6749,'PE Holds'!$B$15:$B$552,FALSE),MATCH(D6749,'PE Holds'!$B$15:$AF$15,FALSE)),0)</f>
        <v>0</v>
      </c>
      <c r="C6749" s="1165" t="s">
        <v>28302</v>
      </c>
      <c r="D6749" s="1166" t="s">
        <v>28239</v>
      </c>
      <c r="E6749" s="1165" t="s">
        <v>27838</v>
      </c>
      <c r="F6749" s="1165" t="s">
        <v>27824</v>
      </c>
      <c r="G6749" s="1170" t="s">
        <v>28040</v>
      </c>
    </row>
    <row r="6750" spans="1:7" ht="15" customHeight="1">
      <c r="A6750" s="1165" t="str">
        <f t="shared" si="655"/>
        <v>PEXP461YEL</v>
      </c>
      <c r="B6750" s="1165">
        <f>IFERROR(INDEX('PE Holds'!$B$15:$AF$554,MATCH(C6750,'PE Holds'!$B$15:$B$552,FALSE),MATCH(D6750,'PE Holds'!$B$15:$AF$15,FALSE)),0)</f>
        <v>0</v>
      </c>
      <c r="C6750" s="1165" t="str">
        <f>+C6749</f>
        <v>PEXP461</v>
      </c>
      <c r="D6750" s="988" t="str">
        <f>'PE Holds'!$M$15</f>
        <v>Yellow 
RAL 1026</v>
      </c>
      <c r="E6750" s="1165" t="s">
        <v>27823</v>
      </c>
      <c r="F6750" s="1165" t="s">
        <v>27824</v>
      </c>
      <c r="G6750" s="1170" t="s">
        <v>28040</v>
      </c>
    </row>
    <row r="6751" spans="1:7" ht="15" customHeight="1">
      <c r="A6751" s="1165" t="str">
        <f t="shared" si="655"/>
        <v>PEXP461GRE</v>
      </c>
      <c r="B6751" s="1165">
        <f>IFERROR(INDEX('PE Holds'!$B$15:$AF$554,MATCH(C6751,'PE Holds'!$B$15:$B$552,FALSE),MATCH(D6751,'PE Holds'!$B$15:$AF$15,FALSE)),0)</f>
        <v>0</v>
      </c>
      <c r="C6751" s="1165" t="str">
        <f t="shared" ref="C6751:C6762" si="657">+C6750</f>
        <v>PEXP461</v>
      </c>
      <c r="D6751" s="988" t="str">
        <f>'PE Holds'!$N$15</f>
        <v>Green 
RAL 6002</v>
      </c>
      <c r="E6751" s="1165" t="s">
        <v>27837</v>
      </c>
      <c r="F6751" s="1165" t="s">
        <v>27824</v>
      </c>
      <c r="G6751" s="1170" t="s">
        <v>28040</v>
      </c>
    </row>
    <row r="6752" spans="1:7" ht="15" customHeight="1">
      <c r="A6752" s="1165" t="str">
        <f t="shared" si="655"/>
        <v>PEXP461RED</v>
      </c>
      <c r="B6752" s="1165">
        <f>IFERROR(INDEX('PE Holds'!$B$15:$AF$554,MATCH(C6752,'PE Holds'!$B$15:$B$552,FALSE),MATCH(D6752,'PE Holds'!$B$15:$AF$15,FALSE)),0)</f>
        <v>0</v>
      </c>
      <c r="C6752" s="1165" t="str">
        <f t="shared" si="657"/>
        <v>PEXP461</v>
      </c>
      <c r="D6752" s="988" t="str">
        <f>'PE Holds'!$O$15</f>
        <v>Red 
RAL 3020</v>
      </c>
      <c r="E6752" s="1165" t="s">
        <v>27826</v>
      </c>
      <c r="F6752" s="1165" t="s">
        <v>27824</v>
      </c>
      <c r="G6752" s="1170" t="s">
        <v>28040</v>
      </c>
    </row>
    <row r="6753" spans="1:7" ht="15" customHeight="1">
      <c r="A6753" s="1165" t="str">
        <f t="shared" si="655"/>
        <v>PEXP461BLU</v>
      </c>
      <c r="B6753" s="1165">
        <f>IFERROR(INDEX('PE Holds'!$B$15:$AF$554,MATCH(C6753,'PE Holds'!$B$15:$B$552,FALSE),MATCH(D6753,'PE Holds'!$B$15:$AF$15,FALSE)),0)</f>
        <v>0</v>
      </c>
      <c r="C6753" s="1165" t="str">
        <f t="shared" si="657"/>
        <v>PEXP461</v>
      </c>
      <c r="D6753" s="988" t="str">
        <f>'PE Holds'!$P$15</f>
        <v>Blue 
RAL 5015</v>
      </c>
      <c r="E6753" s="1165" t="s">
        <v>27827</v>
      </c>
      <c r="F6753" s="1165" t="s">
        <v>27824</v>
      </c>
      <c r="G6753" s="1170" t="s">
        <v>28040</v>
      </c>
    </row>
    <row r="6754" spans="1:7" ht="15" customHeight="1">
      <c r="A6754" s="1165" t="str">
        <f t="shared" si="655"/>
        <v>PEXP461GRY</v>
      </c>
      <c r="B6754" s="1165">
        <f>IFERROR(INDEX('PE Holds'!$B$15:$AF$554,MATCH(C6754,'PE Holds'!$B$15:$B$552,FALSE),MATCH(D6754,'PE Holds'!$B$15:$AF$15,FALSE)),0)</f>
        <v>0</v>
      </c>
      <c r="C6754" s="1165" t="str">
        <f t="shared" si="657"/>
        <v>PEXP461</v>
      </c>
      <c r="D6754" s="988" t="str">
        <f>'PE Holds'!$Q$15</f>
        <v>Grey 
RAL 7001</v>
      </c>
      <c r="E6754" s="1165" t="s">
        <v>27828</v>
      </c>
      <c r="F6754" s="1165" t="s">
        <v>27824</v>
      </c>
      <c r="G6754" s="1170" t="s">
        <v>28040</v>
      </c>
    </row>
    <row r="6755" spans="1:7" ht="15" customHeight="1">
      <c r="A6755" s="1165" t="str">
        <f t="shared" si="655"/>
        <v>PEXP461BLK</v>
      </c>
      <c r="B6755" s="1165">
        <f>IFERROR(INDEX('PE Holds'!$B$15:$AF$554,MATCH(C6755,'PE Holds'!$B$15:$B$552,FALSE),MATCH(D6755,'PE Holds'!$B$15:$AF$15,FALSE)),0)</f>
        <v>0</v>
      </c>
      <c r="C6755" s="1165" t="str">
        <f t="shared" si="657"/>
        <v>PEXP461</v>
      </c>
      <c r="D6755" s="988" t="str">
        <f>'PE Holds'!$R$15</f>
        <v>Black 
RAL 9005</v>
      </c>
      <c r="E6755" s="1165" t="s">
        <v>27829</v>
      </c>
      <c r="F6755" s="1165" t="s">
        <v>27824</v>
      </c>
      <c r="G6755" s="1170" t="s">
        <v>28040</v>
      </c>
    </row>
    <row r="6756" spans="1:7" ht="15" customHeight="1">
      <c r="A6756" s="1165" t="str">
        <f t="shared" si="655"/>
        <v>PEXP461FLO</v>
      </c>
      <c r="B6756" s="1165">
        <f>IFERROR(INDEX('PE Holds'!$B$15:$AF$554,MATCH(C6756,'PE Holds'!$B$15:$B$552,FALSE),MATCH(D6756,'PE Holds'!$B$15:$AF$15,FALSE)),0)</f>
        <v>0</v>
      </c>
      <c r="C6756" s="1165" t="str">
        <f t="shared" si="657"/>
        <v>PEXP461</v>
      </c>
      <c r="D6756" s="988" t="str">
        <f>'PE Holds'!$S$15</f>
        <v>Fluo 
Orange</v>
      </c>
      <c r="E6756" s="1165" t="s">
        <v>27830</v>
      </c>
      <c r="F6756" s="1165" t="s">
        <v>27824</v>
      </c>
      <c r="G6756" s="1170" t="s">
        <v>28040</v>
      </c>
    </row>
    <row r="6757" spans="1:7" ht="15" customHeight="1">
      <c r="A6757" s="1165" t="str">
        <f t="shared" si="655"/>
        <v>PEXP461FLG</v>
      </c>
      <c r="B6757" s="1165">
        <f>IFERROR(INDEX('PE Holds'!$B$15:$AF$554,MATCH(C6757,'PE Holds'!$B$15:$B$552,FALSE),MATCH(D6757,'PE Holds'!$B$15:$AF$15,FALSE)),0)</f>
        <v>0</v>
      </c>
      <c r="C6757" s="1165" t="str">
        <f t="shared" si="657"/>
        <v>PEXP461</v>
      </c>
      <c r="D6757" s="988" t="str">
        <f>'PE Holds'!$T$15</f>
        <v>Fluo 
Green</v>
      </c>
      <c r="E6757" s="1165" t="s">
        <v>27831</v>
      </c>
      <c r="F6757" s="1165" t="s">
        <v>27824</v>
      </c>
      <c r="G6757" s="1170" t="s">
        <v>28040</v>
      </c>
    </row>
    <row r="6758" spans="1:7" ht="15" customHeight="1">
      <c r="A6758" s="1165" t="str">
        <f t="shared" si="655"/>
        <v>PEXP461FLP</v>
      </c>
      <c r="B6758" s="1165">
        <f>IFERROR(INDEX('PE Holds'!$B$15:$AF$554,MATCH(C6758,'PE Holds'!$B$15:$B$552,FALSE),MATCH(D6758,'PE Holds'!$B$15:$AF$15,FALSE)),0)</f>
        <v>0</v>
      </c>
      <c r="C6758" s="1165" t="str">
        <f t="shared" si="657"/>
        <v>PEXP461</v>
      </c>
      <c r="D6758" s="988" t="str">
        <f>'PE Holds'!$U$15</f>
        <v>Fluo 
Pink</v>
      </c>
      <c r="E6758" s="1165" t="s">
        <v>27832</v>
      </c>
      <c r="F6758" s="1165" t="s">
        <v>27824</v>
      </c>
      <c r="G6758" s="1170" t="s">
        <v>28040</v>
      </c>
    </row>
    <row r="6759" spans="1:7" ht="15" customHeight="1">
      <c r="A6759" s="1165" t="str">
        <f t="shared" si="655"/>
        <v>PEXP461FLY</v>
      </c>
      <c r="B6759" s="1165">
        <f>IFERROR(INDEX('PE Holds'!$B$15:$AF$554,MATCH(C6759,'PE Holds'!$B$15:$B$552,FALSE),MATCH(D6759,'PE Holds'!$B$15:$AF$15,FALSE)),0)</f>
        <v>0</v>
      </c>
      <c r="C6759" s="1165" t="str">
        <f t="shared" si="657"/>
        <v>PEXP461</v>
      </c>
      <c r="D6759" s="988" t="str">
        <f>'PE Holds'!$V$15</f>
        <v>Fluo 
Yellow</v>
      </c>
      <c r="E6759" s="1165" t="s">
        <v>28041</v>
      </c>
      <c r="F6759" s="1165" t="s">
        <v>27824</v>
      </c>
      <c r="G6759" s="1170" t="s">
        <v>28040</v>
      </c>
    </row>
    <row r="6760" spans="1:7" ht="15" customHeight="1">
      <c r="A6760" s="1165" t="str">
        <f t="shared" si="655"/>
        <v>PEXP461VIO</v>
      </c>
      <c r="B6760" s="1165">
        <f>IFERROR(INDEX('PE Holds'!$B$15:$AF$554,MATCH(C6760,'PE Holds'!$B$15:$B$552,FALSE),MATCH(D6760,'PE Holds'!$B$15:$AF$15,FALSE)),0)</f>
        <v>0</v>
      </c>
      <c r="C6760" s="1165" t="str">
        <f t="shared" si="657"/>
        <v>PEXP461</v>
      </c>
      <c r="D6760" s="988" t="str">
        <f>'PE Holds'!$W$15</f>
        <v>Violet 
RAL 4008</v>
      </c>
      <c r="E6760" s="1165" t="s">
        <v>27833</v>
      </c>
      <c r="F6760" s="1165" t="s">
        <v>27824</v>
      </c>
      <c r="G6760" s="1170" t="s">
        <v>28040</v>
      </c>
    </row>
    <row r="6761" spans="1:7" ht="15" customHeight="1">
      <c r="A6761" s="1165" t="str">
        <f t="shared" si="655"/>
        <v>PEXP461MIN</v>
      </c>
      <c r="B6761" s="1165">
        <f>IFERROR(INDEX('PE Holds'!$B$15:$AF$554,MATCH(C6761,'PE Holds'!$B$15:$B$552,FALSE),MATCH(D6761,'PE Holds'!$B$15:$AF$15,FALSE)),0)</f>
        <v>0</v>
      </c>
      <c r="C6761" s="1165" t="str">
        <f t="shared" si="657"/>
        <v>PEXP461</v>
      </c>
      <c r="D6761" s="988" t="str">
        <f>'PE Holds'!$X$15</f>
        <v>Mint 
RAL 6027</v>
      </c>
      <c r="E6761" s="1165" t="s">
        <v>27834</v>
      </c>
      <c r="F6761" s="1165" t="s">
        <v>27824</v>
      </c>
      <c r="G6761" s="1170" t="s">
        <v>28040</v>
      </c>
    </row>
    <row r="6762" spans="1:7" ht="15" customHeight="1">
      <c r="A6762" s="1165" t="str">
        <f t="shared" si="655"/>
        <v>PEXP461ORA</v>
      </c>
      <c r="B6762" s="1165">
        <f>IFERROR(INDEX('PE Holds'!$B$15:$AF$554,MATCH(C6762,'PE Holds'!$B$15:$B$552,FALSE),MATCH(D6762,'PE Holds'!$B$15:$AF$15,FALSE)),0)</f>
        <v>0</v>
      </c>
      <c r="C6762" s="1165" t="str">
        <f t="shared" si="657"/>
        <v>PEXP461</v>
      </c>
      <c r="D6762" s="988" t="str">
        <f>'PE Holds'!$Y$15</f>
        <v>Pure Orange</v>
      </c>
      <c r="E6762" s="1165" t="s">
        <v>27836</v>
      </c>
      <c r="F6762" s="1165" t="s">
        <v>27824</v>
      </c>
      <c r="G6762" s="1170" t="s">
        <v>28040</v>
      </c>
    </row>
    <row r="6763" spans="1:7" ht="15" customHeight="1">
      <c r="A6763" s="1165" t="str">
        <f t="shared" si="655"/>
        <v>PEXP462WHI</v>
      </c>
      <c r="B6763" s="1165">
        <f>IFERROR(INDEX('PE Holds'!$B$15:$AF$554,MATCH(C6763,'PE Holds'!$B$15:$B$552,FALSE),MATCH(D6763,'PE Holds'!$B$15:$AF$15,FALSE)),0)</f>
        <v>0</v>
      </c>
      <c r="C6763" s="1165" t="s">
        <v>28303</v>
      </c>
      <c r="D6763" s="1166" t="s">
        <v>28239</v>
      </c>
      <c r="E6763" s="1165" t="s">
        <v>27838</v>
      </c>
      <c r="F6763" s="1165" t="s">
        <v>27824</v>
      </c>
      <c r="G6763" s="1170" t="s">
        <v>28040</v>
      </c>
    </row>
    <row r="6764" spans="1:7" ht="15" customHeight="1">
      <c r="A6764" s="1165" t="str">
        <f t="shared" si="655"/>
        <v>PEXP462YEL</v>
      </c>
      <c r="B6764" s="1165">
        <f>IFERROR(INDEX('PE Holds'!$B$15:$AF$554,MATCH(C6764,'PE Holds'!$B$15:$B$552,FALSE),MATCH(D6764,'PE Holds'!$B$15:$AF$15,FALSE)),0)</f>
        <v>0</v>
      </c>
      <c r="C6764" s="1165" t="str">
        <f>+C6763</f>
        <v>PEXP462</v>
      </c>
      <c r="D6764" s="988" t="str">
        <f>'PE Holds'!$M$15</f>
        <v>Yellow 
RAL 1026</v>
      </c>
      <c r="E6764" s="1165" t="s">
        <v>27823</v>
      </c>
      <c r="F6764" s="1165" t="s">
        <v>27824</v>
      </c>
      <c r="G6764" s="1170" t="s">
        <v>28040</v>
      </c>
    </row>
    <row r="6765" spans="1:7" ht="15" customHeight="1">
      <c r="A6765" s="1165" t="str">
        <f t="shared" si="655"/>
        <v>PEXP462GRE</v>
      </c>
      <c r="B6765" s="1165">
        <f>IFERROR(INDEX('PE Holds'!$B$15:$AF$554,MATCH(C6765,'PE Holds'!$B$15:$B$552,FALSE),MATCH(D6765,'PE Holds'!$B$15:$AF$15,FALSE)),0)</f>
        <v>0</v>
      </c>
      <c r="C6765" s="1165" t="str">
        <f t="shared" ref="C6765:C6776" si="658">+C6764</f>
        <v>PEXP462</v>
      </c>
      <c r="D6765" s="988" t="str">
        <f>'PE Holds'!$N$15</f>
        <v>Green 
RAL 6002</v>
      </c>
      <c r="E6765" s="1165" t="s">
        <v>27837</v>
      </c>
      <c r="F6765" s="1165" t="s">
        <v>27824</v>
      </c>
      <c r="G6765" s="1170" t="s">
        <v>28040</v>
      </c>
    </row>
    <row r="6766" spans="1:7" ht="15" customHeight="1">
      <c r="A6766" s="1165" t="str">
        <f t="shared" si="655"/>
        <v>PEXP462RED</v>
      </c>
      <c r="B6766" s="1165">
        <f>IFERROR(INDEX('PE Holds'!$B$15:$AF$554,MATCH(C6766,'PE Holds'!$B$15:$B$552,FALSE),MATCH(D6766,'PE Holds'!$B$15:$AF$15,FALSE)),0)</f>
        <v>0</v>
      </c>
      <c r="C6766" s="1165" t="str">
        <f t="shared" si="658"/>
        <v>PEXP462</v>
      </c>
      <c r="D6766" s="988" t="str">
        <f>'PE Holds'!$O$15</f>
        <v>Red 
RAL 3020</v>
      </c>
      <c r="E6766" s="1165" t="s">
        <v>27826</v>
      </c>
      <c r="F6766" s="1165" t="s">
        <v>27824</v>
      </c>
      <c r="G6766" s="1170" t="s">
        <v>28040</v>
      </c>
    </row>
    <row r="6767" spans="1:7" ht="15" customHeight="1">
      <c r="A6767" s="1165" t="str">
        <f t="shared" si="655"/>
        <v>PEXP462BLU</v>
      </c>
      <c r="B6767" s="1165">
        <f>IFERROR(INDEX('PE Holds'!$B$15:$AF$554,MATCH(C6767,'PE Holds'!$B$15:$B$552,FALSE),MATCH(D6767,'PE Holds'!$B$15:$AF$15,FALSE)),0)</f>
        <v>0</v>
      </c>
      <c r="C6767" s="1165" t="str">
        <f t="shared" si="658"/>
        <v>PEXP462</v>
      </c>
      <c r="D6767" s="988" t="str">
        <f>'PE Holds'!$P$15</f>
        <v>Blue 
RAL 5015</v>
      </c>
      <c r="E6767" s="1165" t="s">
        <v>27827</v>
      </c>
      <c r="F6767" s="1165" t="s">
        <v>27824</v>
      </c>
      <c r="G6767" s="1170" t="s">
        <v>28040</v>
      </c>
    </row>
    <row r="6768" spans="1:7" ht="15" customHeight="1">
      <c r="A6768" s="1165" t="str">
        <f t="shared" si="655"/>
        <v>PEXP462GRY</v>
      </c>
      <c r="B6768" s="1165">
        <f>IFERROR(INDEX('PE Holds'!$B$15:$AF$554,MATCH(C6768,'PE Holds'!$B$15:$B$552,FALSE),MATCH(D6768,'PE Holds'!$B$15:$AF$15,FALSE)),0)</f>
        <v>0</v>
      </c>
      <c r="C6768" s="1165" t="str">
        <f t="shared" si="658"/>
        <v>PEXP462</v>
      </c>
      <c r="D6768" s="988" t="str">
        <f>'PE Holds'!$Q$15</f>
        <v>Grey 
RAL 7001</v>
      </c>
      <c r="E6768" s="1165" t="s">
        <v>27828</v>
      </c>
      <c r="F6768" s="1165" t="s">
        <v>27824</v>
      </c>
      <c r="G6768" s="1170" t="s">
        <v>28040</v>
      </c>
    </row>
    <row r="6769" spans="1:7" ht="15" customHeight="1">
      <c r="A6769" s="1165" t="str">
        <f t="shared" si="655"/>
        <v>PEXP462BLK</v>
      </c>
      <c r="B6769" s="1165">
        <f>IFERROR(INDEX('PE Holds'!$B$15:$AF$554,MATCH(C6769,'PE Holds'!$B$15:$B$552,FALSE),MATCH(D6769,'PE Holds'!$B$15:$AF$15,FALSE)),0)</f>
        <v>0</v>
      </c>
      <c r="C6769" s="1165" t="str">
        <f t="shared" si="658"/>
        <v>PEXP462</v>
      </c>
      <c r="D6769" s="988" t="str">
        <f>'PE Holds'!$R$15</f>
        <v>Black 
RAL 9005</v>
      </c>
      <c r="E6769" s="1165" t="s">
        <v>27829</v>
      </c>
      <c r="F6769" s="1165" t="s">
        <v>27824</v>
      </c>
      <c r="G6769" s="1170" t="s">
        <v>28040</v>
      </c>
    </row>
    <row r="6770" spans="1:7" ht="15" customHeight="1">
      <c r="A6770" s="1165" t="str">
        <f t="shared" si="655"/>
        <v>PEXP462FLO</v>
      </c>
      <c r="B6770" s="1165">
        <f>IFERROR(INDEX('PE Holds'!$B$15:$AF$554,MATCH(C6770,'PE Holds'!$B$15:$B$552,FALSE),MATCH(D6770,'PE Holds'!$B$15:$AF$15,FALSE)),0)</f>
        <v>0</v>
      </c>
      <c r="C6770" s="1165" t="str">
        <f t="shared" si="658"/>
        <v>PEXP462</v>
      </c>
      <c r="D6770" s="988" t="str">
        <f>'PE Holds'!$S$15</f>
        <v>Fluo 
Orange</v>
      </c>
      <c r="E6770" s="1165" t="s">
        <v>27830</v>
      </c>
      <c r="F6770" s="1165" t="s">
        <v>27824</v>
      </c>
      <c r="G6770" s="1170" t="s">
        <v>28040</v>
      </c>
    </row>
    <row r="6771" spans="1:7" ht="15" customHeight="1">
      <c r="A6771" s="1165" t="str">
        <f t="shared" si="655"/>
        <v>PEXP462FLG</v>
      </c>
      <c r="B6771" s="1165">
        <f>IFERROR(INDEX('PE Holds'!$B$15:$AF$554,MATCH(C6771,'PE Holds'!$B$15:$B$552,FALSE),MATCH(D6771,'PE Holds'!$B$15:$AF$15,FALSE)),0)</f>
        <v>0</v>
      </c>
      <c r="C6771" s="1165" t="str">
        <f t="shared" si="658"/>
        <v>PEXP462</v>
      </c>
      <c r="D6771" s="988" t="str">
        <f>'PE Holds'!$T$15</f>
        <v>Fluo 
Green</v>
      </c>
      <c r="E6771" s="1165" t="s">
        <v>27831</v>
      </c>
      <c r="F6771" s="1165" t="s">
        <v>27824</v>
      </c>
      <c r="G6771" s="1170" t="s">
        <v>28040</v>
      </c>
    </row>
    <row r="6772" spans="1:7" ht="15" customHeight="1">
      <c r="A6772" s="1165" t="str">
        <f t="shared" si="655"/>
        <v>PEXP462FLP</v>
      </c>
      <c r="B6772" s="1165">
        <f>IFERROR(INDEX('PE Holds'!$B$15:$AF$554,MATCH(C6772,'PE Holds'!$B$15:$B$552,FALSE),MATCH(D6772,'PE Holds'!$B$15:$AF$15,FALSE)),0)</f>
        <v>0</v>
      </c>
      <c r="C6772" s="1165" t="str">
        <f t="shared" si="658"/>
        <v>PEXP462</v>
      </c>
      <c r="D6772" s="988" t="str">
        <f>'PE Holds'!$U$15</f>
        <v>Fluo 
Pink</v>
      </c>
      <c r="E6772" s="1165" t="s">
        <v>27832</v>
      </c>
      <c r="F6772" s="1165" t="s">
        <v>27824</v>
      </c>
      <c r="G6772" s="1170" t="s">
        <v>28040</v>
      </c>
    </row>
    <row r="6773" spans="1:7" ht="15" customHeight="1">
      <c r="A6773" s="1165" t="str">
        <f t="shared" si="655"/>
        <v>PEXP462FLY</v>
      </c>
      <c r="B6773" s="1165">
        <f>IFERROR(INDEX('PE Holds'!$B$15:$AF$554,MATCH(C6773,'PE Holds'!$B$15:$B$552,FALSE),MATCH(D6773,'PE Holds'!$B$15:$AF$15,FALSE)),0)</f>
        <v>0</v>
      </c>
      <c r="C6773" s="1165" t="str">
        <f t="shared" si="658"/>
        <v>PEXP462</v>
      </c>
      <c r="D6773" s="988" t="str">
        <f>'PE Holds'!$V$15</f>
        <v>Fluo 
Yellow</v>
      </c>
      <c r="E6773" s="1165" t="s">
        <v>28041</v>
      </c>
      <c r="F6773" s="1165" t="s">
        <v>27824</v>
      </c>
      <c r="G6773" s="1170" t="s">
        <v>28040</v>
      </c>
    </row>
    <row r="6774" spans="1:7" ht="15" customHeight="1">
      <c r="A6774" s="1165" t="str">
        <f t="shared" si="655"/>
        <v>PEXP462VIO</v>
      </c>
      <c r="B6774" s="1165">
        <f>IFERROR(INDEX('PE Holds'!$B$15:$AF$554,MATCH(C6774,'PE Holds'!$B$15:$B$552,FALSE),MATCH(D6774,'PE Holds'!$B$15:$AF$15,FALSE)),0)</f>
        <v>0</v>
      </c>
      <c r="C6774" s="1165" t="str">
        <f t="shared" si="658"/>
        <v>PEXP462</v>
      </c>
      <c r="D6774" s="988" t="str">
        <f>'PE Holds'!$W$15</f>
        <v>Violet 
RAL 4008</v>
      </c>
      <c r="E6774" s="1165" t="s">
        <v>27833</v>
      </c>
      <c r="F6774" s="1165" t="s">
        <v>27824</v>
      </c>
      <c r="G6774" s="1170" t="s">
        <v>28040</v>
      </c>
    </row>
    <row r="6775" spans="1:7" ht="15" customHeight="1">
      <c r="A6775" s="1165" t="str">
        <f t="shared" si="655"/>
        <v>PEXP462MIN</v>
      </c>
      <c r="B6775" s="1165">
        <f>IFERROR(INDEX('PE Holds'!$B$15:$AF$554,MATCH(C6775,'PE Holds'!$B$15:$B$552,FALSE),MATCH(D6775,'PE Holds'!$B$15:$AF$15,FALSE)),0)</f>
        <v>0</v>
      </c>
      <c r="C6775" s="1165" t="str">
        <f t="shared" si="658"/>
        <v>PEXP462</v>
      </c>
      <c r="D6775" s="988" t="str">
        <f>'PE Holds'!$X$15</f>
        <v>Mint 
RAL 6027</v>
      </c>
      <c r="E6775" s="1165" t="s">
        <v>27834</v>
      </c>
      <c r="F6775" s="1165" t="s">
        <v>27824</v>
      </c>
      <c r="G6775" s="1170" t="s">
        <v>28040</v>
      </c>
    </row>
    <row r="6776" spans="1:7" ht="15" customHeight="1">
      <c r="A6776" s="1165" t="str">
        <f t="shared" si="655"/>
        <v>PEXP462ORA</v>
      </c>
      <c r="B6776" s="1165">
        <f>IFERROR(INDEX('PE Holds'!$B$15:$AF$554,MATCH(C6776,'PE Holds'!$B$15:$B$552,FALSE),MATCH(D6776,'PE Holds'!$B$15:$AF$15,FALSE)),0)</f>
        <v>0</v>
      </c>
      <c r="C6776" s="1165" t="str">
        <f t="shared" si="658"/>
        <v>PEXP462</v>
      </c>
      <c r="D6776" s="988" t="str">
        <f>'PE Holds'!$Y$15</f>
        <v>Pure Orange</v>
      </c>
      <c r="E6776" s="1165" t="s">
        <v>27836</v>
      </c>
      <c r="F6776" s="1165" t="s">
        <v>27824</v>
      </c>
      <c r="G6776" s="1170" t="s">
        <v>28040</v>
      </c>
    </row>
    <row r="6777" spans="1:7" ht="15" customHeight="1">
      <c r="A6777" s="1165" t="str">
        <f t="shared" si="655"/>
        <v>PEXP463WHI</v>
      </c>
      <c r="B6777" s="1165">
        <f>IFERROR(INDEX('PE Holds'!$B$15:$AF$554,MATCH(C6777,'PE Holds'!$B$15:$B$552,FALSE),MATCH(D6777,'PE Holds'!$B$15:$AF$15,FALSE)),0)</f>
        <v>0</v>
      </c>
      <c r="C6777" s="1165" t="s">
        <v>28304</v>
      </c>
      <c r="D6777" s="1166" t="s">
        <v>28239</v>
      </c>
      <c r="E6777" s="1165" t="s">
        <v>27838</v>
      </c>
      <c r="F6777" s="1165" t="s">
        <v>27824</v>
      </c>
      <c r="G6777" s="1170" t="s">
        <v>28040</v>
      </c>
    </row>
    <row r="6778" spans="1:7" ht="15" customHeight="1">
      <c r="A6778" s="1165" t="str">
        <f t="shared" si="655"/>
        <v>PEXP463YEL</v>
      </c>
      <c r="B6778" s="1165">
        <f>IFERROR(INDEX('PE Holds'!$B$15:$AF$554,MATCH(C6778,'PE Holds'!$B$15:$B$552,FALSE),MATCH(D6778,'PE Holds'!$B$15:$AF$15,FALSE)),0)</f>
        <v>0</v>
      </c>
      <c r="C6778" s="1165" t="str">
        <f>+C6777</f>
        <v>PEXP463</v>
      </c>
      <c r="D6778" s="988" t="str">
        <f>'PE Holds'!$M$15</f>
        <v>Yellow 
RAL 1026</v>
      </c>
      <c r="E6778" s="1165" t="s">
        <v>27823</v>
      </c>
      <c r="F6778" s="1165" t="s">
        <v>27824</v>
      </c>
      <c r="G6778" s="1170" t="s">
        <v>28040</v>
      </c>
    </row>
    <row r="6779" spans="1:7" ht="15" customHeight="1">
      <c r="A6779" s="1165" t="str">
        <f t="shared" si="655"/>
        <v>PEXP463GRE</v>
      </c>
      <c r="B6779" s="1165">
        <f>IFERROR(INDEX('PE Holds'!$B$15:$AF$554,MATCH(C6779,'PE Holds'!$B$15:$B$552,FALSE),MATCH(D6779,'PE Holds'!$B$15:$AF$15,FALSE)),0)</f>
        <v>0</v>
      </c>
      <c r="C6779" s="1165" t="str">
        <f t="shared" ref="C6779:C6790" si="659">+C6778</f>
        <v>PEXP463</v>
      </c>
      <c r="D6779" s="988" t="str">
        <f>'PE Holds'!$N$15</f>
        <v>Green 
RAL 6002</v>
      </c>
      <c r="E6779" s="1165" t="s">
        <v>27837</v>
      </c>
      <c r="F6779" s="1165" t="s">
        <v>27824</v>
      </c>
      <c r="G6779" s="1170" t="s">
        <v>28040</v>
      </c>
    </row>
    <row r="6780" spans="1:7" ht="15" customHeight="1">
      <c r="A6780" s="1165" t="str">
        <f t="shared" si="655"/>
        <v>PEXP463RED</v>
      </c>
      <c r="B6780" s="1165">
        <f>IFERROR(INDEX('PE Holds'!$B$15:$AF$554,MATCH(C6780,'PE Holds'!$B$15:$B$552,FALSE),MATCH(D6780,'PE Holds'!$B$15:$AF$15,FALSE)),0)</f>
        <v>0</v>
      </c>
      <c r="C6780" s="1165" t="str">
        <f t="shared" si="659"/>
        <v>PEXP463</v>
      </c>
      <c r="D6780" s="988" t="str">
        <f>'PE Holds'!$O$15</f>
        <v>Red 
RAL 3020</v>
      </c>
      <c r="E6780" s="1165" t="s">
        <v>27826</v>
      </c>
      <c r="F6780" s="1165" t="s">
        <v>27824</v>
      </c>
      <c r="G6780" s="1170" t="s">
        <v>28040</v>
      </c>
    </row>
    <row r="6781" spans="1:7" ht="15" customHeight="1">
      <c r="A6781" s="1165" t="str">
        <f t="shared" si="655"/>
        <v>PEXP463BLU</v>
      </c>
      <c r="B6781" s="1165">
        <f>IFERROR(INDEX('PE Holds'!$B$15:$AF$554,MATCH(C6781,'PE Holds'!$B$15:$B$552,FALSE),MATCH(D6781,'PE Holds'!$B$15:$AF$15,FALSE)),0)</f>
        <v>0</v>
      </c>
      <c r="C6781" s="1165" t="str">
        <f t="shared" si="659"/>
        <v>PEXP463</v>
      </c>
      <c r="D6781" s="988" t="str">
        <f>'PE Holds'!$P$15</f>
        <v>Blue 
RAL 5015</v>
      </c>
      <c r="E6781" s="1165" t="s">
        <v>27827</v>
      </c>
      <c r="F6781" s="1165" t="s">
        <v>27824</v>
      </c>
      <c r="G6781" s="1170" t="s">
        <v>28040</v>
      </c>
    </row>
    <row r="6782" spans="1:7" ht="15" customHeight="1">
      <c r="A6782" s="1165" t="str">
        <f t="shared" si="655"/>
        <v>PEXP463GRY</v>
      </c>
      <c r="B6782" s="1165">
        <f>IFERROR(INDEX('PE Holds'!$B$15:$AF$554,MATCH(C6782,'PE Holds'!$B$15:$B$552,FALSE),MATCH(D6782,'PE Holds'!$B$15:$AF$15,FALSE)),0)</f>
        <v>0</v>
      </c>
      <c r="C6782" s="1165" t="str">
        <f t="shared" si="659"/>
        <v>PEXP463</v>
      </c>
      <c r="D6782" s="988" t="str">
        <f>'PE Holds'!$Q$15</f>
        <v>Grey 
RAL 7001</v>
      </c>
      <c r="E6782" s="1165" t="s">
        <v>27828</v>
      </c>
      <c r="F6782" s="1165" t="s">
        <v>27824</v>
      </c>
      <c r="G6782" s="1170" t="s">
        <v>28040</v>
      </c>
    </row>
    <row r="6783" spans="1:7" ht="15" customHeight="1">
      <c r="A6783" s="1165" t="str">
        <f t="shared" si="655"/>
        <v>PEXP463BLK</v>
      </c>
      <c r="B6783" s="1165">
        <f>IFERROR(INDEX('PE Holds'!$B$15:$AF$554,MATCH(C6783,'PE Holds'!$B$15:$B$552,FALSE),MATCH(D6783,'PE Holds'!$B$15:$AF$15,FALSE)),0)</f>
        <v>0</v>
      </c>
      <c r="C6783" s="1165" t="str">
        <f t="shared" si="659"/>
        <v>PEXP463</v>
      </c>
      <c r="D6783" s="988" t="str">
        <f>'PE Holds'!$R$15</f>
        <v>Black 
RAL 9005</v>
      </c>
      <c r="E6783" s="1165" t="s">
        <v>27829</v>
      </c>
      <c r="F6783" s="1165" t="s">
        <v>27824</v>
      </c>
      <c r="G6783" s="1170" t="s">
        <v>28040</v>
      </c>
    </row>
    <row r="6784" spans="1:7" ht="15" customHeight="1">
      <c r="A6784" s="1165" t="str">
        <f t="shared" si="655"/>
        <v>PEXP463FLO</v>
      </c>
      <c r="B6784" s="1165">
        <f>IFERROR(INDEX('PE Holds'!$B$15:$AF$554,MATCH(C6784,'PE Holds'!$B$15:$B$552,FALSE),MATCH(D6784,'PE Holds'!$B$15:$AF$15,FALSE)),0)</f>
        <v>0</v>
      </c>
      <c r="C6784" s="1165" t="str">
        <f t="shared" si="659"/>
        <v>PEXP463</v>
      </c>
      <c r="D6784" s="988" t="str">
        <f>'PE Holds'!$S$15</f>
        <v>Fluo 
Orange</v>
      </c>
      <c r="E6784" s="1165" t="s">
        <v>27830</v>
      </c>
      <c r="F6784" s="1165" t="s">
        <v>27824</v>
      </c>
      <c r="G6784" s="1170" t="s">
        <v>28040</v>
      </c>
    </row>
    <row r="6785" spans="1:7" ht="15" customHeight="1">
      <c r="A6785" s="1165" t="str">
        <f t="shared" si="655"/>
        <v>PEXP463FLG</v>
      </c>
      <c r="B6785" s="1165">
        <f>IFERROR(INDEX('PE Holds'!$B$15:$AF$554,MATCH(C6785,'PE Holds'!$B$15:$B$552,FALSE),MATCH(D6785,'PE Holds'!$B$15:$AF$15,FALSE)),0)</f>
        <v>0</v>
      </c>
      <c r="C6785" s="1165" t="str">
        <f t="shared" si="659"/>
        <v>PEXP463</v>
      </c>
      <c r="D6785" s="988" t="str">
        <f>'PE Holds'!$T$15</f>
        <v>Fluo 
Green</v>
      </c>
      <c r="E6785" s="1165" t="s">
        <v>27831</v>
      </c>
      <c r="F6785" s="1165" t="s">
        <v>27824</v>
      </c>
      <c r="G6785" s="1170" t="s">
        <v>28040</v>
      </c>
    </row>
    <row r="6786" spans="1:7" ht="15" customHeight="1">
      <c r="A6786" s="1165" t="str">
        <f t="shared" si="655"/>
        <v>PEXP463FLP</v>
      </c>
      <c r="B6786" s="1165">
        <f>IFERROR(INDEX('PE Holds'!$B$15:$AF$554,MATCH(C6786,'PE Holds'!$B$15:$B$552,FALSE),MATCH(D6786,'PE Holds'!$B$15:$AF$15,FALSE)),0)</f>
        <v>0</v>
      </c>
      <c r="C6786" s="1165" t="str">
        <f t="shared" si="659"/>
        <v>PEXP463</v>
      </c>
      <c r="D6786" s="988" t="str">
        <f>'PE Holds'!$U$15</f>
        <v>Fluo 
Pink</v>
      </c>
      <c r="E6786" s="1165" t="s">
        <v>27832</v>
      </c>
      <c r="F6786" s="1165" t="s">
        <v>27824</v>
      </c>
      <c r="G6786" s="1170" t="s">
        <v>28040</v>
      </c>
    </row>
    <row r="6787" spans="1:7" ht="15" customHeight="1">
      <c r="A6787" s="1165" t="str">
        <f t="shared" si="655"/>
        <v>PEXP463FLY</v>
      </c>
      <c r="B6787" s="1165">
        <f>IFERROR(INDEX('PE Holds'!$B$15:$AF$554,MATCH(C6787,'PE Holds'!$B$15:$B$552,FALSE),MATCH(D6787,'PE Holds'!$B$15:$AF$15,FALSE)),0)</f>
        <v>0</v>
      </c>
      <c r="C6787" s="1165" t="str">
        <f t="shared" si="659"/>
        <v>PEXP463</v>
      </c>
      <c r="D6787" s="988" t="str">
        <f>'PE Holds'!$V$15</f>
        <v>Fluo 
Yellow</v>
      </c>
      <c r="E6787" s="1165" t="s">
        <v>28041</v>
      </c>
      <c r="F6787" s="1165" t="s">
        <v>27824</v>
      </c>
      <c r="G6787" s="1170" t="s">
        <v>28040</v>
      </c>
    </row>
    <row r="6788" spans="1:7" ht="15" customHeight="1">
      <c r="A6788" s="1165" t="str">
        <f t="shared" si="655"/>
        <v>PEXP463VIO</v>
      </c>
      <c r="B6788" s="1165">
        <f>IFERROR(INDEX('PE Holds'!$B$15:$AF$554,MATCH(C6788,'PE Holds'!$B$15:$B$552,FALSE),MATCH(D6788,'PE Holds'!$B$15:$AF$15,FALSE)),0)</f>
        <v>0</v>
      </c>
      <c r="C6788" s="1165" t="str">
        <f t="shared" si="659"/>
        <v>PEXP463</v>
      </c>
      <c r="D6788" s="988" t="str">
        <f>'PE Holds'!$W$15</f>
        <v>Violet 
RAL 4008</v>
      </c>
      <c r="E6788" s="1165" t="s">
        <v>27833</v>
      </c>
      <c r="F6788" s="1165" t="s">
        <v>27824</v>
      </c>
      <c r="G6788" s="1170" t="s">
        <v>28040</v>
      </c>
    </row>
    <row r="6789" spans="1:7" ht="15" customHeight="1">
      <c r="A6789" s="1165" t="str">
        <f t="shared" si="655"/>
        <v>PEXP463MIN</v>
      </c>
      <c r="B6789" s="1165">
        <f>IFERROR(INDEX('PE Holds'!$B$15:$AF$554,MATCH(C6789,'PE Holds'!$B$15:$B$552,FALSE),MATCH(D6789,'PE Holds'!$B$15:$AF$15,FALSE)),0)</f>
        <v>0</v>
      </c>
      <c r="C6789" s="1165" t="str">
        <f t="shared" si="659"/>
        <v>PEXP463</v>
      </c>
      <c r="D6789" s="988" t="str">
        <f>'PE Holds'!$X$15</f>
        <v>Mint 
RAL 6027</v>
      </c>
      <c r="E6789" s="1165" t="s">
        <v>27834</v>
      </c>
      <c r="F6789" s="1165" t="s">
        <v>27824</v>
      </c>
      <c r="G6789" s="1170" t="s">
        <v>28040</v>
      </c>
    </row>
    <row r="6790" spans="1:7" ht="15" customHeight="1">
      <c r="A6790" s="1165" t="str">
        <f t="shared" si="655"/>
        <v>PEXP463ORA</v>
      </c>
      <c r="B6790" s="1165">
        <f>IFERROR(INDEX('PE Holds'!$B$15:$AF$554,MATCH(C6790,'PE Holds'!$B$15:$B$552,FALSE),MATCH(D6790,'PE Holds'!$B$15:$AF$15,FALSE)),0)</f>
        <v>0</v>
      </c>
      <c r="C6790" s="1165" t="str">
        <f t="shared" si="659"/>
        <v>PEXP463</v>
      </c>
      <c r="D6790" s="988" t="str">
        <f>'PE Holds'!$Y$15</f>
        <v>Pure Orange</v>
      </c>
      <c r="E6790" s="1165" t="s">
        <v>27836</v>
      </c>
      <c r="F6790" s="1165" t="s">
        <v>27824</v>
      </c>
      <c r="G6790" s="1170" t="s">
        <v>28040</v>
      </c>
    </row>
    <row r="6791" spans="1:7" ht="15" customHeight="1">
      <c r="A6791" s="1165" t="str">
        <f t="shared" si="655"/>
        <v>PEXP464WHI</v>
      </c>
      <c r="B6791" s="1165">
        <f>IFERROR(INDEX('PE Holds'!$B$15:$AF$554,MATCH(C6791,'PE Holds'!$B$15:$B$552,FALSE),MATCH(D6791,'PE Holds'!$B$15:$AF$15,FALSE)),0)</f>
        <v>0</v>
      </c>
      <c r="C6791" s="1165" t="s">
        <v>28305</v>
      </c>
      <c r="D6791" s="1166" t="s">
        <v>28239</v>
      </c>
      <c r="E6791" s="1165" t="s">
        <v>27838</v>
      </c>
      <c r="F6791" s="1165" t="s">
        <v>27824</v>
      </c>
      <c r="G6791" s="1170" t="s">
        <v>28040</v>
      </c>
    </row>
    <row r="6792" spans="1:7" ht="15" customHeight="1">
      <c r="A6792" s="1165" t="str">
        <f t="shared" si="655"/>
        <v>PEXP464YEL</v>
      </c>
      <c r="B6792" s="1165">
        <f>IFERROR(INDEX('PE Holds'!$B$15:$AF$554,MATCH(C6792,'PE Holds'!$B$15:$B$552,FALSE),MATCH(D6792,'PE Holds'!$B$15:$AF$15,FALSE)),0)</f>
        <v>0</v>
      </c>
      <c r="C6792" s="1165" t="str">
        <f>+C6791</f>
        <v>PEXP464</v>
      </c>
      <c r="D6792" s="988" t="str">
        <f>'PE Holds'!$M$15</f>
        <v>Yellow 
RAL 1026</v>
      </c>
      <c r="E6792" s="1165" t="s">
        <v>27823</v>
      </c>
      <c r="F6792" s="1165" t="s">
        <v>27824</v>
      </c>
      <c r="G6792" s="1170" t="s">
        <v>28040</v>
      </c>
    </row>
    <row r="6793" spans="1:7" ht="15" customHeight="1">
      <c r="A6793" s="1165" t="str">
        <f t="shared" si="655"/>
        <v>PEXP464GRE</v>
      </c>
      <c r="B6793" s="1165">
        <f>IFERROR(INDEX('PE Holds'!$B$15:$AF$554,MATCH(C6793,'PE Holds'!$B$15:$B$552,FALSE),MATCH(D6793,'PE Holds'!$B$15:$AF$15,FALSE)),0)</f>
        <v>0</v>
      </c>
      <c r="C6793" s="1165" t="str">
        <f t="shared" ref="C6793:C6804" si="660">+C6792</f>
        <v>PEXP464</v>
      </c>
      <c r="D6793" s="988" t="str">
        <f>'PE Holds'!$N$15</f>
        <v>Green 
RAL 6002</v>
      </c>
      <c r="E6793" s="1165" t="s">
        <v>27837</v>
      </c>
      <c r="F6793" s="1165" t="s">
        <v>27824</v>
      </c>
      <c r="G6793" s="1170" t="s">
        <v>28040</v>
      </c>
    </row>
    <row r="6794" spans="1:7" ht="15" customHeight="1">
      <c r="A6794" s="1165" t="str">
        <f t="shared" si="655"/>
        <v>PEXP464RED</v>
      </c>
      <c r="B6794" s="1165">
        <f>IFERROR(INDEX('PE Holds'!$B$15:$AF$554,MATCH(C6794,'PE Holds'!$B$15:$B$552,FALSE),MATCH(D6794,'PE Holds'!$B$15:$AF$15,FALSE)),0)</f>
        <v>0</v>
      </c>
      <c r="C6794" s="1165" t="str">
        <f t="shared" si="660"/>
        <v>PEXP464</v>
      </c>
      <c r="D6794" s="988" t="str">
        <f>'PE Holds'!$O$15</f>
        <v>Red 
RAL 3020</v>
      </c>
      <c r="E6794" s="1165" t="s">
        <v>27826</v>
      </c>
      <c r="F6794" s="1165" t="s">
        <v>27824</v>
      </c>
      <c r="G6794" s="1170" t="s">
        <v>28040</v>
      </c>
    </row>
    <row r="6795" spans="1:7" ht="15" customHeight="1">
      <c r="A6795" s="1165" t="str">
        <f t="shared" si="655"/>
        <v>PEXP464BLU</v>
      </c>
      <c r="B6795" s="1165">
        <f>IFERROR(INDEX('PE Holds'!$B$15:$AF$554,MATCH(C6795,'PE Holds'!$B$15:$B$552,FALSE),MATCH(D6795,'PE Holds'!$B$15:$AF$15,FALSE)),0)</f>
        <v>0</v>
      </c>
      <c r="C6795" s="1165" t="str">
        <f t="shared" si="660"/>
        <v>PEXP464</v>
      </c>
      <c r="D6795" s="988" t="str">
        <f>'PE Holds'!$P$15</f>
        <v>Blue 
RAL 5015</v>
      </c>
      <c r="E6795" s="1165" t="s">
        <v>27827</v>
      </c>
      <c r="F6795" s="1165" t="s">
        <v>27824</v>
      </c>
      <c r="G6795" s="1170" t="s">
        <v>28040</v>
      </c>
    </row>
    <row r="6796" spans="1:7" ht="15" customHeight="1">
      <c r="A6796" s="1165" t="str">
        <f t="shared" ref="A6796:A6859" si="661">CONCATENATE(C6796,E6796)</f>
        <v>PEXP464GRY</v>
      </c>
      <c r="B6796" s="1165">
        <f>IFERROR(INDEX('PE Holds'!$B$15:$AF$554,MATCH(C6796,'PE Holds'!$B$15:$B$552,FALSE),MATCH(D6796,'PE Holds'!$B$15:$AF$15,FALSE)),0)</f>
        <v>0</v>
      </c>
      <c r="C6796" s="1165" t="str">
        <f t="shared" si="660"/>
        <v>PEXP464</v>
      </c>
      <c r="D6796" s="988" t="str">
        <f>'PE Holds'!$Q$15</f>
        <v>Grey 
RAL 7001</v>
      </c>
      <c r="E6796" s="1165" t="s">
        <v>27828</v>
      </c>
      <c r="F6796" s="1165" t="s">
        <v>27824</v>
      </c>
      <c r="G6796" s="1170" t="s">
        <v>28040</v>
      </c>
    </row>
    <row r="6797" spans="1:7" ht="15" customHeight="1">
      <c r="A6797" s="1165" t="str">
        <f t="shared" si="661"/>
        <v>PEXP464BLK</v>
      </c>
      <c r="B6797" s="1165">
        <f>IFERROR(INDEX('PE Holds'!$B$15:$AF$554,MATCH(C6797,'PE Holds'!$B$15:$B$552,FALSE),MATCH(D6797,'PE Holds'!$B$15:$AF$15,FALSE)),0)</f>
        <v>0</v>
      </c>
      <c r="C6797" s="1165" t="str">
        <f t="shared" si="660"/>
        <v>PEXP464</v>
      </c>
      <c r="D6797" s="988" t="str">
        <f>'PE Holds'!$R$15</f>
        <v>Black 
RAL 9005</v>
      </c>
      <c r="E6797" s="1165" t="s">
        <v>27829</v>
      </c>
      <c r="F6797" s="1165" t="s">
        <v>27824</v>
      </c>
      <c r="G6797" s="1170" t="s">
        <v>28040</v>
      </c>
    </row>
    <row r="6798" spans="1:7" ht="15" customHeight="1">
      <c r="A6798" s="1165" t="str">
        <f t="shared" si="661"/>
        <v>PEXP464FLO</v>
      </c>
      <c r="B6798" s="1165">
        <f>IFERROR(INDEX('PE Holds'!$B$15:$AF$554,MATCH(C6798,'PE Holds'!$B$15:$B$552,FALSE),MATCH(D6798,'PE Holds'!$B$15:$AF$15,FALSE)),0)</f>
        <v>0</v>
      </c>
      <c r="C6798" s="1165" t="str">
        <f t="shared" si="660"/>
        <v>PEXP464</v>
      </c>
      <c r="D6798" s="988" t="str">
        <f>'PE Holds'!$S$15</f>
        <v>Fluo 
Orange</v>
      </c>
      <c r="E6798" s="1165" t="s">
        <v>27830</v>
      </c>
      <c r="F6798" s="1165" t="s">
        <v>27824</v>
      </c>
      <c r="G6798" s="1170" t="s">
        <v>28040</v>
      </c>
    </row>
    <row r="6799" spans="1:7" ht="15" customHeight="1">
      <c r="A6799" s="1165" t="str">
        <f t="shared" si="661"/>
        <v>PEXP464FLG</v>
      </c>
      <c r="B6799" s="1165">
        <f>IFERROR(INDEX('PE Holds'!$B$15:$AF$554,MATCH(C6799,'PE Holds'!$B$15:$B$552,FALSE),MATCH(D6799,'PE Holds'!$B$15:$AF$15,FALSE)),0)</f>
        <v>0</v>
      </c>
      <c r="C6799" s="1165" t="str">
        <f t="shared" si="660"/>
        <v>PEXP464</v>
      </c>
      <c r="D6799" s="988" t="str">
        <f>'PE Holds'!$T$15</f>
        <v>Fluo 
Green</v>
      </c>
      <c r="E6799" s="1165" t="s">
        <v>27831</v>
      </c>
      <c r="F6799" s="1165" t="s">
        <v>27824</v>
      </c>
      <c r="G6799" s="1170" t="s">
        <v>28040</v>
      </c>
    </row>
    <row r="6800" spans="1:7" ht="15" customHeight="1">
      <c r="A6800" s="1165" t="str">
        <f t="shared" si="661"/>
        <v>PEXP464FLP</v>
      </c>
      <c r="B6800" s="1165">
        <f>IFERROR(INDEX('PE Holds'!$B$15:$AF$554,MATCH(C6800,'PE Holds'!$B$15:$B$552,FALSE),MATCH(D6800,'PE Holds'!$B$15:$AF$15,FALSE)),0)</f>
        <v>0</v>
      </c>
      <c r="C6800" s="1165" t="str">
        <f t="shared" si="660"/>
        <v>PEXP464</v>
      </c>
      <c r="D6800" s="988" t="str">
        <f>'PE Holds'!$U$15</f>
        <v>Fluo 
Pink</v>
      </c>
      <c r="E6800" s="1165" t="s">
        <v>27832</v>
      </c>
      <c r="F6800" s="1165" t="s">
        <v>27824</v>
      </c>
      <c r="G6800" s="1170" t="s">
        <v>28040</v>
      </c>
    </row>
    <row r="6801" spans="1:7" ht="15" customHeight="1">
      <c r="A6801" s="1165" t="str">
        <f t="shared" si="661"/>
        <v>PEXP464FLY</v>
      </c>
      <c r="B6801" s="1165">
        <f>IFERROR(INDEX('PE Holds'!$B$15:$AF$554,MATCH(C6801,'PE Holds'!$B$15:$B$552,FALSE),MATCH(D6801,'PE Holds'!$B$15:$AF$15,FALSE)),0)</f>
        <v>0</v>
      </c>
      <c r="C6801" s="1165" t="str">
        <f t="shared" si="660"/>
        <v>PEXP464</v>
      </c>
      <c r="D6801" s="988" t="str">
        <f>'PE Holds'!$V$15</f>
        <v>Fluo 
Yellow</v>
      </c>
      <c r="E6801" s="1165" t="s">
        <v>28041</v>
      </c>
      <c r="F6801" s="1165" t="s">
        <v>27824</v>
      </c>
      <c r="G6801" s="1170" t="s">
        <v>28040</v>
      </c>
    </row>
    <row r="6802" spans="1:7" ht="15" customHeight="1">
      <c r="A6802" s="1165" t="str">
        <f t="shared" si="661"/>
        <v>PEXP464VIO</v>
      </c>
      <c r="B6802" s="1165">
        <f>IFERROR(INDEX('PE Holds'!$B$15:$AF$554,MATCH(C6802,'PE Holds'!$B$15:$B$552,FALSE),MATCH(D6802,'PE Holds'!$B$15:$AF$15,FALSE)),0)</f>
        <v>0</v>
      </c>
      <c r="C6802" s="1165" t="str">
        <f t="shared" si="660"/>
        <v>PEXP464</v>
      </c>
      <c r="D6802" s="988" t="str">
        <f>'PE Holds'!$W$15</f>
        <v>Violet 
RAL 4008</v>
      </c>
      <c r="E6802" s="1165" t="s">
        <v>27833</v>
      </c>
      <c r="F6802" s="1165" t="s">
        <v>27824</v>
      </c>
      <c r="G6802" s="1170" t="s">
        <v>28040</v>
      </c>
    </row>
    <row r="6803" spans="1:7" ht="15" customHeight="1">
      <c r="A6803" s="1165" t="str">
        <f t="shared" si="661"/>
        <v>PEXP464MIN</v>
      </c>
      <c r="B6803" s="1165">
        <f>IFERROR(INDEX('PE Holds'!$B$15:$AF$554,MATCH(C6803,'PE Holds'!$B$15:$B$552,FALSE),MATCH(D6803,'PE Holds'!$B$15:$AF$15,FALSE)),0)</f>
        <v>0</v>
      </c>
      <c r="C6803" s="1165" t="str">
        <f t="shared" si="660"/>
        <v>PEXP464</v>
      </c>
      <c r="D6803" s="988" t="str">
        <f>'PE Holds'!$X$15</f>
        <v>Mint 
RAL 6027</v>
      </c>
      <c r="E6803" s="1165" t="s">
        <v>27834</v>
      </c>
      <c r="F6803" s="1165" t="s">
        <v>27824</v>
      </c>
      <c r="G6803" s="1170" t="s">
        <v>28040</v>
      </c>
    </row>
    <row r="6804" spans="1:7" ht="15" customHeight="1">
      <c r="A6804" s="1165" t="str">
        <f t="shared" si="661"/>
        <v>PEXP464ORA</v>
      </c>
      <c r="B6804" s="1165">
        <f>IFERROR(INDEX('PE Holds'!$B$15:$AF$554,MATCH(C6804,'PE Holds'!$B$15:$B$552,FALSE),MATCH(D6804,'PE Holds'!$B$15:$AF$15,FALSE)),0)</f>
        <v>0</v>
      </c>
      <c r="C6804" s="1165" t="str">
        <f t="shared" si="660"/>
        <v>PEXP464</v>
      </c>
      <c r="D6804" s="988" t="str">
        <f>'PE Holds'!$Y$15</f>
        <v>Pure Orange</v>
      </c>
      <c r="E6804" s="1165" t="s">
        <v>27836</v>
      </c>
      <c r="F6804" s="1165" t="s">
        <v>27824</v>
      </c>
      <c r="G6804" s="1170" t="s">
        <v>28040</v>
      </c>
    </row>
    <row r="6805" spans="1:7" ht="15" customHeight="1">
      <c r="A6805" s="1165" t="str">
        <f t="shared" si="661"/>
        <v>PEXP465WHI</v>
      </c>
      <c r="B6805" s="1165">
        <f>IFERROR(INDEX('PE Holds'!$B$15:$AF$554,MATCH(C6805,'PE Holds'!$B$15:$B$552,FALSE),MATCH(D6805,'PE Holds'!$B$15:$AF$15,FALSE)),0)</f>
        <v>0</v>
      </c>
      <c r="C6805" s="1165" t="s">
        <v>28306</v>
      </c>
      <c r="D6805" s="1166" t="s">
        <v>28239</v>
      </c>
      <c r="E6805" s="1165" t="s">
        <v>27838</v>
      </c>
      <c r="F6805" s="1165" t="s">
        <v>27824</v>
      </c>
      <c r="G6805" s="1170" t="s">
        <v>28040</v>
      </c>
    </row>
    <row r="6806" spans="1:7" ht="15" customHeight="1">
      <c r="A6806" s="1165" t="str">
        <f t="shared" si="661"/>
        <v>PEXP465YEL</v>
      </c>
      <c r="B6806" s="1165">
        <f>IFERROR(INDEX('PE Holds'!$B$15:$AF$554,MATCH(C6806,'PE Holds'!$B$15:$B$552,FALSE),MATCH(D6806,'PE Holds'!$B$15:$AF$15,FALSE)),0)</f>
        <v>0</v>
      </c>
      <c r="C6806" s="1165" t="str">
        <f>+C6805</f>
        <v>PEXP465</v>
      </c>
      <c r="D6806" s="988" t="str">
        <f>'PE Holds'!$M$15</f>
        <v>Yellow 
RAL 1026</v>
      </c>
      <c r="E6806" s="1165" t="s">
        <v>27823</v>
      </c>
      <c r="F6806" s="1165" t="s">
        <v>27824</v>
      </c>
      <c r="G6806" s="1170" t="s">
        <v>28040</v>
      </c>
    </row>
    <row r="6807" spans="1:7" ht="15" customHeight="1">
      <c r="A6807" s="1165" t="str">
        <f t="shared" si="661"/>
        <v>PEXP465GRE</v>
      </c>
      <c r="B6807" s="1165">
        <f>IFERROR(INDEX('PE Holds'!$B$15:$AF$554,MATCH(C6807,'PE Holds'!$B$15:$B$552,FALSE),MATCH(D6807,'PE Holds'!$B$15:$AF$15,FALSE)),0)</f>
        <v>0</v>
      </c>
      <c r="C6807" s="1165" t="str">
        <f t="shared" ref="C6807:C6818" si="662">+C6806</f>
        <v>PEXP465</v>
      </c>
      <c r="D6807" s="988" t="str">
        <f>'PE Holds'!$N$15</f>
        <v>Green 
RAL 6002</v>
      </c>
      <c r="E6807" s="1165" t="s">
        <v>27837</v>
      </c>
      <c r="F6807" s="1165" t="s">
        <v>27824</v>
      </c>
      <c r="G6807" s="1170" t="s">
        <v>28040</v>
      </c>
    </row>
    <row r="6808" spans="1:7" ht="15" customHeight="1">
      <c r="A6808" s="1165" t="str">
        <f t="shared" si="661"/>
        <v>PEXP465RED</v>
      </c>
      <c r="B6808" s="1165">
        <f>IFERROR(INDEX('PE Holds'!$B$15:$AF$554,MATCH(C6808,'PE Holds'!$B$15:$B$552,FALSE),MATCH(D6808,'PE Holds'!$B$15:$AF$15,FALSE)),0)</f>
        <v>0</v>
      </c>
      <c r="C6808" s="1165" t="str">
        <f t="shared" si="662"/>
        <v>PEXP465</v>
      </c>
      <c r="D6808" s="988" t="str">
        <f>'PE Holds'!$O$15</f>
        <v>Red 
RAL 3020</v>
      </c>
      <c r="E6808" s="1165" t="s">
        <v>27826</v>
      </c>
      <c r="F6808" s="1165" t="s">
        <v>27824</v>
      </c>
      <c r="G6808" s="1170" t="s">
        <v>28040</v>
      </c>
    </row>
    <row r="6809" spans="1:7" ht="15" customHeight="1">
      <c r="A6809" s="1165" t="str">
        <f t="shared" si="661"/>
        <v>PEXP465BLU</v>
      </c>
      <c r="B6809" s="1165">
        <f>IFERROR(INDEX('PE Holds'!$B$15:$AF$554,MATCH(C6809,'PE Holds'!$B$15:$B$552,FALSE),MATCH(D6809,'PE Holds'!$B$15:$AF$15,FALSE)),0)</f>
        <v>0</v>
      </c>
      <c r="C6809" s="1165" t="str">
        <f t="shared" si="662"/>
        <v>PEXP465</v>
      </c>
      <c r="D6809" s="988" t="str">
        <f>'PE Holds'!$P$15</f>
        <v>Blue 
RAL 5015</v>
      </c>
      <c r="E6809" s="1165" t="s">
        <v>27827</v>
      </c>
      <c r="F6809" s="1165" t="s">
        <v>27824</v>
      </c>
      <c r="G6809" s="1170" t="s">
        <v>28040</v>
      </c>
    </row>
    <row r="6810" spans="1:7" ht="15" customHeight="1">
      <c r="A6810" s="1165" t="str">
        <f t="shared" si="661"/>
        <v>PEXP465GRY</v>
      </c>
      <c r="B6810" s="1165">
        <f>IFERROR(INDEX('PE Holds'!$B$15:$AF$554,MATCH(C6810,'PE Holds'!$B$15:$B$552,FALSE),MATCH(D6810,'PE Holds'!$B$15:$AF$15,FALSE)),0)</f>
        <v>0</v>
      </c>
      <c r="C6810" s="1165" t="str">
        <f t="shared" si="662"/>
        <v>PEXP465</v>
      </c>
      <c r="D6810" s="988" t="str">
        <f>'PE Holds'!$Q$15</f>
        <v>Grey 
RAL 7001</v>
      </c>
      <c r="E6810" s="1165" t="s">
        <v>27828</v>
      </c>
      <c r="F6810" s="1165" t="s">
        <v>27824</v>
      </c>
      <c r="G6810" s="1170" t="s">
        <v>28040</v>
      </c>
    </row>
    <row r="6811" spans="1:7" ht="15" customHeight="1">
      <c r="A6811" s="1165" t="str">
        <f t="shared" si="661"/>
        <v>PEXP465BLK</v>
      </c>
      <c r="B6811" s="1165">
        <f>IFERROR(INDEX('PE Holds'!$B$15:$AF$554,MATCH(C6811,'PE Holds'!$B$15:$B$552,FALSE),MATCH(D6811,'PE Holds'!$B$15:$AF$15,FALSE)),0)</f>
        <v>0</v>
      </c>
      <c r="C6811" s="1165" t="str">
        <f t="shared" si="662"/>
        <v>PEXP465</v>
      </c>
      <c r="D6811" s="988" t="str">
        <f>'PE Holds'!$R$15</f>
        <v>Black 
RAL 9005</v>
      </c>
      <c r="E6811" s="1165" t="s">
        <v>27829</v>
      </c>
      <c r="F6811" s="1165" t="s">
        <v>27824</v>
      </c>
      <c r="G6811" s="1170" t="s">
        <v>28040</v>
      </c>
    </row>
    <row r="6812" spans="1:7" ht="15" customHeight="1">
      <c r="A6812" s="1165" t="str">
        <f t="shared" si="661"/>
        <v>PEXP465FLO</v>
      </c>
      <c r="B6812" s="1165">
        <f>IFERROR(INDEX('PE Holds'!$B$15:$AF$554,MATCH(C6812,'PE Holds'!$B$15:$B$552,FALSE),MATCH(D6812,'PE Holds'!$B$15:$AF$15,FALSE)),0)</f>
        <v>0</v>
      </c>
      <c r="C6812" s="1165" t="str">
        <f t="shared" si="662"/>
        <v>PEXP465</v>
      </c>
      <c r="D6812" s="988" t="str">
        <f>'PE Holds'!$S$15</f>
        <v>Fluo 
Orange</v>
      </c>
      <c r="E6812" s="1165" t="s">
        <v>27830</v>
      </c>
      <c r="F6812" s="1165" t="s">
        <v>27824</v>
      </c>
      <c r="G6812" s="1170" t="s">
        <v>28040</v>
      </c>
    </row>
    <row r="6813" spans="1:7" ht="15" customHeight="1">
      <c r="A6813" s="1165" t="str">
        <f t="shared" si="661"/>
        <v>PEXP465FLG</v>
      </c>
      <c r="B6813" s="1165">
        <f>IFERROR(INDEX('PE Holds'!$B$15:$AF$554,MATCH(C6813,'PE Holds'!$B$15:$B$552,FALSE),MATCH(D6813,'PE Holds'!$B$15:$AF$15,FALSE)),0)</f>
        <v>0</v>
      </c>
      <c r="C6813" s="1165" t="str">
        <f t="shared" si="662"/>
        <v>PEXP465</v>
      </c>
      <c r="D6813" s="988" t="str">
        <f>'PE Holds'!$T$15</f>
        <v>Fluo 
Green</v>
      </c>
      <c r="E6813" s="1165" t="s">
        <v>27831</v>
      </c>
      <c r="F6813" s="1165" t="s">
        <v>27824</v>
      </c>
      <c r="G6813" s="1170" t="s">
        <v>28040</v>
      </c>
    </row>
    <row r="6814" spans="1:7" ht="15" customHeight="1">
      <c r="A6814" s="1165" t="str">
        <f t="shared" si="661"/>
        <v>PEXP465FLP</v>
      </c>
      <c r="B6814" s="1165">
        <f>IFERROR(INDEX('PE Holds'!$B$15:$AF$554,MATCH(C6814,'PE Holds'!$B$15:$B$552,FALSE),MATCH(D6814,'PE Holds'!$B$15:$AF$15,FALSE)),0)</f>
        <v>0</v>
      </c>
      <c r="C6814" s="1165" t="str">
        <f t="shared" si="662"/>
        <v>PEXP465</v>
      </c>
      <c r="D6814" s="988" t="str">
        <f>'PE Holds'!$U$15</f>
        <v>Fluo 
Pink</v>
      </c>
      <c r="E6814" s="1165" t="s">
        <v>27832</v>
      </c>
      <c r="F6814" s="1165" t="s">
        <v>27824</v>
      </c>
      <c r="G6814" s="1170" t="s">
        <v>28040</v>
      </c>
    </row>
    <row r="6815" spans="1:7" ht="15" customHeight="1">
      <c r="A6815" s="1165" t="str">
        <f t="shared" si="661"/>
        <v>PEXP465FLY</v>
      </c>
      <c r="B6815" s="1165">
        <f>IFERROR(INDEX('PE Holds'!$B$15:$AF$554,MATCH(C6815,'PE Holds'!$B$15:$B$552,FALSE),MATCH(D6815,'PE Holds'!$B$15:$AF$15,FALSE)),0)</f>
        <v>0</v>
      </c>
      <c r="C6815" s="1165" t="str">
        <f t="shared" si="662"/>
        <v>PEXP465</v>
      </c>
      <c r="D6815" s="988" t="str">
        <f>'PE Holds'!$V$15</f>
        <v>Fluo 
Yellow</v>
      </c>
      <c r="E6815" s="1165" t="s">
        <v>28041</v>
      </c>
      <c r="F6815" s="1165" t="s">
        <v>27824</v>
      </c>
      <c r="G6815" s="1170" t="s">
        <v>28040</v>
      </c>
    </row>
    <row r="6816" spans="1:7" ht="15" customHeight="1">
      <c r="A6816" s="1165" t="str">
        <f t="shared" si="661"/>
        <v>PEXP465VIO</v>
      </c>
      <c r="B6816" s="1165">
        <f>IFERROR(INDEX('PE Holds'!$B$15:$AF$554,MATCH(C6816,'PE Holds'!$B$15:$B$552,FALSE),MATCH(D6816,'PE Holds'!$B$15:$AF$15,FALSE)),0)</f>
        <v>0</v>
      </c>
      <c r="C6816" s="1165" t="str">
        <f t="shared" si="662"/>
        <v>PEXP465</v>
      </c>
      <c r="D6816" s="988" t="str">
        <f>'PE Holds'!$W$15</f>
        <v>Violet 
RAL 4008</v>
      </c>
      <c r="E6816" s="1165" t="s">
        <v>27833</v>
      </c>
      <c r="F6816" s="1165" t="s">
        <v>27824</v>
      </c>
      <c r="G6816" s="1170" t="s">
        <v>28040</v>
      </c>
    </row>
    <row r="6817" spans="1:7" ht="15" customHeight="1">
      <c r="A6817" s="1165" t="str">
        <f t="shared" si="661"/>
        <v>PEXP465MIN</v>
      </c>
      <c r="B6817" s="1165">
        <f>IFERROR(INDEX('PE Holds'!$B$15:$AF$554,MATCH(C6817,'PE Holds'!$B$15:$B$552,FALSE),MATCH(D6817,'PE Holds'!$B$15:$AF$15,FALSE)),0)</f>
        <v>0</v>
      </c>
      <c r="C6817" s="1165" t="str">
        <f t="shared" si="662"/>
        <v>PEXP465</v>
      </c>
      <c r="D6817" s="988" t="str">
        <f>'PE Holds'!$X$15</f>
        <v>Mint 
RAL 6027</v>
      </c>
      <c r="E6817" s="1165" t="s">
        <v>27834</v>
      </c>
      <c r="F6817" s="1165" t="s">
        <v>27824</v>
      </c>
      <c r="G6817" s="1170" t="s">
        <v>28040</v>
      </c>
    </row>
    <row r="6818" spans="1:7" ht="15" customHeight="1">
      <c r="A6818" s="1165" t="str">
        <f t="shared" si="661"/>
        <v>PEXP465ORA</v>
      </c>
      <c r="B6818" s="1165">
        <f>IFERROR(INDEX('PE Holds'!$B$15:$AF$554,MATCH(C6818,'PE Holds'!$B$15:$B$552,FALSE),MATCH(D6818,'PE Holds'!$B$15:$AF$15,FALSE)),0)</f>
        <v>0</v>
      </c>
      <c r="C6818" s="1165" t="str">
        <f t="shared" si="662"/>
        <v>PEXP465</v>
      </c>
      <c r="D6818" s="988" t="str">
        <f>'PE Holds'!$Y$15</f>
        <v>Pure Orange</v>
      </c>
      <c r="E6818" s="1165" t="s">
        <v>27836</v>
      </c>
      <c r="F6818" s="1165" t="s">
        <v>27824</v>
      </c>
      <c r="G6818" s="1170" t="s">
        <v>28040</v>
      </c>
    </row>
    <row r="6819" spans="1:7" ht="15" customHeight="1">
      <c r="A6819" s="1165" t="str">
        <f t="shared" si="661"/>
        <v>PEXP466WHI</v>
      </c>
      <c r="B6819" s="1165">
        <f>IFERROR(INDEX('PE Holds'!$B$15:$AF$554,MATCH(C6819,'PE Holds'!$B$15:$B$552,FALSE),MATCH(D6819,'PE Holds'!$B$15:$AF$15,FALSE)),0)</f>
        <v>0</v>
      </c>
      <c r="C6819" s="1165" t="s">
        <v>28307</v>
      </c>
      <c r="D6819" s="1166" t="s">
        <v>28239</v>
      </c>
      <c r="E6819" s="1165" t="s">
        <v>27838</v>
      </c>
      <c r="F6819" s="1165" t="s">
        <v>27824</v>
      </c>
      <c r="G6819" s="1170" t="s">
        <v>28040</v>
      </c>
    </row>
    <row r="6820" spans="1:7" ht="15" customHeight="1">
      <c r="A6820" s="1165" t="str">
        <f t="shared" si="661"/>
        <v>PEXP466YEL</v>
      </c>
      <c r="B6820" s="1165">
        <f>IFERROR(INDEX('PE Holds'!$B$15:$AF$554,MATCH(C6820,'PE Holds'!$B$15:$B$552,FALSE),MATCH(D6820,'PE Holds'!$B$15:$AF$15,FALSE)),0)</f>
        <v>0</v>
      </c>
      <c r="C6820" s="1165" t="str">
        <f>+C6819</f>
        <v>PEXP466</v>
      </c>
      <c r="D6820" s="988" t="str">
        <f>'PE Holds'!$M$15</f>
        <v>Yellow 
RAL 1026</v>
      </c>
      <c r="E6820" s="1165" t="s">
        <v>27823</v>
      </c>
      <c r="F6820" s="1165" t="s">
        <v>27824</v>
      </c>
      <c r="G6820" s="1170" t="s">
        <v>28040</v>
      </c>
    </row>
    <row r="6821" spans="1:7" ht="15" customHeight="1">
      <c r="A6821" s="1165" t="str">
        <f t="shared" si="661"/>
        <v>PEXP466GRE</v>
      </c>
      <c r="B6821" s="1165">
        <f>IFERROR(INDEX('PE Holds'!$B$15:$AF$554,MATCH(C6821,'PE Holds'!$B$15:$B$552,FALSE),MATCH(D6821,'PE Holds'!$B$15:$AF$15,FALSE)),0)</f>
        <v>0</v>
      </c>
      <c r="C6821" s="1165" t="str">
        <f t="shared" ref="C6821:C6832" si="663">+C6820</f>
        <v>PEXP466</v>
      </c>
      <c r="D6821" s="988" t="str">
        <f>'PE Holds'!$N$15</f>
        <v>Green 
RAL 6002</v>
      </c>
      <c r="E6821" s="1165" t="s">
        <v>27837</v>
      </c>
      <c r="F6821" s="1165" t="s">
        <v>27824</v>
      </c>
      <c r="G6821" s="1170" t="s">
        <v>28040</v>
      </c>
    </row>
    <row r="6822" spans="1:7" ht="15" customHeight="1">
      <c r="A6822" s="1165" t="str">
        <f t="shared" si="661"/>
        <v>PEXP466RED</v>
      </c>
      <c r="B6822" s="1165">
        <f>IFERROR(INDEX('PE Holds'!$B$15:$AF$554,MATCH(C6822,'PE Holds'!$B$15:$B$552,FALSE),MATCH(D6822,'PE Holds'!$B$15:$AF$15,FALSE)),0)</f>
        <v>0</v>
      </c>
      <c r="C6822" s="1165" t="str">
        <f t="shared" si="663"/>
        <v>PEXP466</v>
      </c>
      <c r="D6822" s="988" t="str">
        <f>'PE Holds'!$O$15</f>
        <v>Red 
RAL 3020</v>
      </c>
      <c r="E6822" s="1165" t="s">
        <v>27826</v>
      </c>
      <c r="F6822" s="1165" t="s">
        <v>27824</v>
      </c>
      <c r="G6822" s="1170" t="s">
        <v>28040</v>
      </c>
    </row>
    <row r="6823" spans="1:7" ht="15" customHeight="1">
      <c r="A6823" s="1165" t="str">
        <f t="shared" si="661"/>
        <v>PEXP466BLU</v>
      </c>
      <c r="B6823" s="1165">
        <f>IFERROR(INDEX('PE Holds'!$B$15:$AF$554,MATCH(C6823,'PE Holds'!$B$15:$B$552,FALSE),MATCH(D6823,'PE Holds'!$B$15:$AF$15,FALSE)),0)</f>
        <v>0</v>
      </c>
      <c r="C6823" s="1165" t="str">
        <f t="shared" si="663"/>
        <v>PEXP466</v>
      </c>
      <c r="D6823" s="988" t="str">
        <f>'PE Holds'!$P$15</f>
        <v>Blue 
RAL 5015</v>
      </c>
      <c r="E6823" s="1165" t="s">
        <v>27827</v>
      </c>
      <c r="F6823" s="1165" t="s">
        <v>27824</v>
      </c>
      <c r="G6823" s="1170" t="s">
        <v>28040</v>
      </c>
    </row>
    <row r="6824" spans="1:7" ht="15" customHeight="1">
      <c r="A6824" s="1165" t="str">
        <f t="shared" si="661"/>
        <v>PEXP466GRY</v>
      </c>
      <c r="B6824" s="1165">
        <f>IFERROR(INDEX('PE Holds'!$B$15:$AF$554,MATCH(C6824,'PE Holds'!$B$15:$B$552,FALSE),MATCH(D6824,'PE Holds'!$B$15:$AF$15,FALSE)),0)</f>
        <v>0</v>
      </c>
      <c r="C6824" s="1165" t="str">
        <f t="shared" si="663"/>
        <v>PEXP466</v>
      </c>
      <c r="D6824" s="988" t="str">
        <f>'PE Holds'!$Q$15</f>
        <v>Grey 
RAL 7001</v>
      </c>
      <c r="E6824" s="1165" t="s">
        <v>27828</v>
      </c>
      <c r="F6824" s="1165" t="s">
        <v>27824</v>
      </c>
      <c r="G6824" s="1170" t="s">
        <v>28040</v>
      </c>
    </row>
    <row r="6825" spans="1:7" ht="15" customHeight="1">
      <c r="A6825" s="1165" t="str">
        <f t="shared" si="661"/>
        <v>PEXP466BLK</v>
      </c>
      <c r="B6825" s="1165">
        <f>IFERROR(INDEX('PE Holds'!$B$15:$AF$554,MATCH(C6825,'PE Holds'!$B$15:$B$552,FALSE),MATCH(D6825,'PE Holds'!$B$15:$AF$15,FALSE)),0)</f>
        <v>0</v>
      </c>
      <c r="C6825" s="1165" t="str">
        <f t="shared" si="663"/>
        <v>PEXP466</v>
      </c>
      <c r="D6825" s="988" t="str">
        <f>'PE Holds'!$R$15</f>
        <v>Black 
RAL 9005</v>
      </c>
      <c r="E6825" s="1165" t="s">
        <v>27829</v>
      </c>
      <c r="F6825" s="1165" t="s">
        <v>27824</v>
      </c>
      <c r="G6825" s="1170" t="s">
        <v>28040</v>
      </c>
    </row>
    <row r="6826" spans="1:7" ht="15" customHeight="1">
      <c r="A6826" s="1165" t="str">
        <f t="shared" si="661"/>
        <v>PEXP466FLO</v>
      </c>
      <c r="B6826" s="1165">
        <f>IFERROR(INDEX('PE Holds'!$B$15:$AF$554,MATCH(C6826,'PE Holds'!$B$15:$B$552,FALSE),MATCH(D6826,'PE Holds'!$B$15:$AF$15,FALSE)),0)</f>
        <v>0</v>
      </c>
      <c r="C6826" s="1165" t="str">
        <f t="shared" si="663"/>
        <v>PEXP466</v>
      </c>
      <c r="D6826" s="988" t="str">
        <f>'PE Holds'!$S$15</f>
        <v>Fluo 
Orange</v>
      </c>
      <c r="E6826" s="1165" t="s">
        <v>27830</v>
      </c>
      <c r="F6826" s="1165" t="s">
        <v>27824</v>
      </c>
      <c r="G6826" s="1170" t="s">
        <v>28040</v>
      </c>
    </row>
    <row r="6827" spans="1:7" ht="15" customHeight="1">
      <c r="A6827" s="1165" t="str">
        <f t="shared" si="661"/>
        <v>PEXP466FLG</v>
      </c>
      <c r="B6827" s="1165">
        <f>IFERROR(INDEX('PE Holds'!$B$15:$AF$554,MATCH(C6827,'PE Holds'!$B$15:$B$552,FALSE),MATCH(D6827,'PE Holds'!$B$15:$AF$15,FALSE)),0)</f>
        <v>0</v>
      </c>
      <c r="C6827" s="1165" t="str">
        <f t="shared" si="663"/>
        <v>PEXP466</v>
      </c>
      <c r="D6827" s="988" t="str">
        <f>'PE Holds'!$T$15</f>
        <v>Fluo 
Green</v>
      </c>
      <c r="E6827" s="1165" t="s">
        <v>27831</v>
      </c>
      <c r="F6827" s="1165" t="s">
        <v>27824</v>
      </c>
      <c r="G6827" s="1170" t="s">
        <v>28040</v>
      </c>
    </row>
    <row r="6828" spans="1:7" ht="15" customHeight="1">
      <c r="A6828" s="1165" t="str">
        <f t="shared" si="661"/>
        <v>PEXP466FLP</v>
      </c>
      <c r="B6828" s="1165">
        <f>IFERROR(INDEX('PE Holds'!$B$15:$AF$554,MATCH(C6828,'PE Holds'!$B$15:$B$552,FALSE),MATCH(D6828,'PE Holds'!$B$15:$AF$15,FALSE)),0)</f>
        <v>0</v>
      </c>
      <c r="C6828" s="1165" t="str">
        <f t="shared" si="663"/>
        <v>PEXP466</v>
      </c>
      <c r="D6828" s="988" t="str">
        <f>'PE Holds'!$U$15</f>
        <v>Fluo 
Pink</v>
      </c>
      <c r="E6828" s="1165" t="s">
        <v>27832</v>
      </c>
      <c r="F6828" s="1165" t="s">
        <v>27824</v>
      </c>
      <c r="G6828" s="1170" t="s">
        <v>28040</v>
      </c>
    </row>
    <row r="6829" spans="1:7" ht="15" customHeight="1">
      <c r="A6829" s="1165" t="str">
        <f t="shared" si="661"/>
        <v>PEXP466FLY</v>
      </c>
      <c r="B6829" s="1165">
        <f>IFERROR(INDEX('PE Holds'!$B$15:$AF$554,MATCH(C6829,'PE Holds'!$B$15:$B$552,FALSE),MATCH(D6829,'PE Holds'!$B$15:$AF$15,FALSE)),0)</f>
        <v>0</v>
      </c>
      <c r="C6829" s="1165" t="str">
        <f t="shared" si="663"/>
        <v>PEXP466</v>
      </c>
      <c r="D6829" s="988" t="str">
        <f>'PE Holds'!$V$15</f>
        <v>Fluo 
Yellow</v>
      </c>
      <c r="E6829" s="1165" t="s">
        <v>28041</v>
      </c>
      <c r="F6829" s="1165" t="s">
        <v>27824</v>
      </c>
      <c r="G6829" s="1170" t="s">
        <v>28040</v>
      </c>
    </row>
    <row r="6830" spans="1:7" ht="15" customHeight="1">
      <c r="A6830" s="1165" t="str">
        <f t="shared" si="661"/>
        <v>PEXP466VIO</v>
      </c>
      <c r="B6830" s="1165">
        <f>IFERROR(INDEX('PE Holds'!$B$15:$AF$554,MATCH(C6830,'PE Holds'!$B$15:$B$552,FALSE),MATCH(D6830,'PE Holds'!$B$15:$AF$15,FALSE)),0)</f>
        <v>0</v>
      </c>
      <c r="C6830" s="1165" t="str">
        <f t="shared" si="663"/>
        <v>PEXP466</v>
      </c>
      <c r="D6830" s="988" t="str">
        <f>'PE Holds'!$W$15</f>
        <v>Violet 
RAL 4008</v>
      </c>
      <c r="E6830" s="1165" t="s">
        <v>27833</v>
      </c>
      <c r="F6830" s="1165" t="s">
        <v>27824</v>
      </c>
      <c r="G6830" s="1170" t="s">
        <v>28040</v>
      </c>
    </row>
    <row r="6831" spans="1:7" ht="15" customHeight="1">
      <c r="A6831" s="1165" t="str">
        <f t="shared" si="661"/>
        <v>PEXP466MIN</v>
      </c>
      <c r="B6831" s="1165">
        <f>IFERROR(INDEX('PE Holds'!$B$15:$AF$554,MATCH(C6831,'PE Holds'!$B$15:$B$552,FALSE),MATCH(D6831,'PE Holds'!$B$15:$AF$15,FALSE)),0)</f>
        <v>0</v>
      </c>
      <c r="C6831" s="1165" t="str">
        <f t="shared" si="663"/>
        <v>PEXP466</v>
      </c>
      <c r="D6831" s="988" t="str">
        <f>'PE Holds'!$X$15</f>
        <v>Mint 
RAL 6027</v>
      </c>
      <c r="E6831" s="1165" t="s">
        <v>27834</v>
      </c>
      <c r="F6831" s="1165" t="s">
        <v>27824</v>
      </c>
      <c r="G6831" s="1170" t="s">
        <v>28040</v>
      </c>
    </row>
    <row r="6832" spans="1:7" ht="15" customHeight="1">
      <c r="A6832" s="1165" t="str">
        <f t="shared" si="661"/>
        <v>PEXP466ORA</v>
      </c>
      <c r="B6832" s="1165">
        <f>IFERROR(INDEX('PE Holds'!$B$15:$AF$554,MATCH(C6832,'PE Holds'!$B$15:$B$552,FALSE),MATCH(D6832,'PE Holds'!$B$15:$AF$15,FALSE)),0)</f>
        <v>0</v>
      </c>
      <c r="C6832" s="1165" t="str">
        <f t="shared" si="663"/>
        <v>PEXP466</v>
      </c>
      <c r="D6832" s="988" t="str">
        <f>'PE Holds'!$Y$15</f>
        <v>Pure Orange</v>
      </c>
      <c r="E6832" s="1165" t="s">
        <v>27836</v>
      </c>
      <c r="F6832" s="1165" t="s">
        <v>27824</v>
      </c>
      <c r="G6832" s="1170" t="s">
        <v>28040</v>
      </c>
    </row>
    <row r="6833" spans="1:7" ht="15" customHeight="1">
      <c r="A6833" s="1165" t="str">
        <f t="shared" si="661"/>
        <v>PEXP467WHI</v>
      </c>
      <c r="B6833" s="1165">
        <f>IFERROR(INDEX('PE Holds'!$B$15:$AF$554,MATCH(C6833,'PE Holds'!$B$15:$B$552,FALSE),MATCH(D6833,'PE Holds'!$B$15:$AF$15,FALSE)),0)</f>
        <v>0</v>
      </c>
      <c r="C6833" s="1165" t="s">
        <v>28308</v>
      </c>
      <c r="D6833" s="1166" t="s">
        <v>28239</v>
      </c>
      <c r="E6833" s="1165" t="s">
        <v>27838</v>
      </c>
      <c r="F6833" s="1165" t="s">
        <v>27824</v>
      </c>
      <c r="G6833" s="1170" t="s">
        <v>28040</v>
      </c>
    </row>
    <row r="6834" spans="1:7" ht="15" customHeight="1">
      <c r="A6834" s="1165" t="str">
        <f t="shared" si="661"/>
        <v>PEXP467YEL</v>
      </c>
      <c r="B6834" s="1165">
        <f>IFERROR(INDEX('PE Holds'!$B$15:$AF$554,MATCH(C6834,'PE Holds'!$B$15:$B$552,FALSE),MATCH(D6834,'PE Holds'!$B$15:$AF$15,FALSE)),0)</f>
        <v>0</v>
      </c>
      <c r="C6834" s="1165" t="str">
        <f>+C6833</f>
        <v>PEXP467</v>
      </c>
      <c r="D6834" s="988" t="str">
        <f>'PE Holds'!$M$15</f>
        <v>Yellow 
RAL 1026</v>
      </c>
      <c r="E6834" s="1165" t="s">
        <v>27823</v>
      </c>
      <c r="F6834" s="1165" t="s">
        <v>27824</v>
      </c>
      <c r="G6834" s="1170" t="s">
        <v>28040</v>
      </c>
    </row>
    <row r="6835" spans="1:7" ht="15" customHeight="1">
      <c r="A6835" s="1165" t="str">
        <f t="shared" si="661"/>
        <v>PEXP467GRE</v>
      </c>
      <c r="B6835" s="1165">
        <f>IFERROR(INDEX('PE Holds'!$B$15:$AF$554,MATCH(C6835,'PE Holds'!$B$15:$B$552,FALSE),MATCH(D6835,'PE Holds'!$B$15:$AF$15,FALSE)),0)</f>
        <v>0</v>
      </c>
      <c r="C6835" s="1165" t="str">
        <f t="shared" ref="C6835:C6846" si="664">+C6834</f>
        <v>PEXP467</v>
      </c>
      <c r="D6835" s="988" t="str">
        <f>'PE Holds'!$N$15</f>
        <v>Green 
RAL 6002</v>
      </c>
      <c r="E6835" s="1165" t="s">
        <v>27837</v>
      </c>
      <c r="F6835" s="1165" t="s">
        <v>27824</v>
      </c>
      <c r="G6835" s="1170" t="s">
        <v>28040</v>
      </c>
    </row>
    <row r="6836" spans="1:7" ht="15" customHeight="1">
      <c r="A6836" s="1165" t="str">
        <f t="shared" si="661"/>
        <v>PEXP467RED</v>
      </c>
      <c r="B6836" s="1165">
        <f>IFERROR(INDEX('PE Holds'!$B$15:$AF$554,MATCH(C6836,'PE Holds'!$B$15:$B$552,FALSE),MATCH(D6836,'PE Holds'!$B$15:$AF$15,FALSE)),0)</f>
        <v>0</v>
      </c>
      <c r="C6836" s="1165" t="str">
        <f t="shared" si="664"/>
        <v>PEXP467</v>
      </c>
      <c r="D6836" s="988" t="str">
        <f>'PE Holds'!$O$15</f>
        <v>Red 
RAL 3020</v>
      </c>
      <c r="E6836" s="1165" t="s">
        <v>27826</v>
      </c>
      <c r="F6836" s="1165" t="s">
        <v>27824</v>
      </c>
      <c r="G6836" s="1170" t="s">
        <v>28040</v>
      </c>
    </row>
    <row r="6837" spans="1:7" ht="15" customHeight="1">
      <c r="A6837" s="1165" t="str">
        <f t="shared" si="661"/>
        <v>PEXP467BLU</v>
      </c>
      <c r="B6837" s="1165">
        <f>IFERROR(INDEX('PE Holds'!$B$15:$AF$554,MATCH(C6837,'PE Holds'!$B$15:$B$552,FALSE),MATCH(D6837,'PE Holds'!$B$15:$AF$15,FALSE)),0)</f>
        <v>0</v>
      </c>
      <c r="C6837" s="1165" t="str">
        <f t="shared" si="664"/>
        <v>PEXP467</v>
      </c>
      <c r="D6837" s="988" t="str">
        <f>'PE Holds'!$P$15</f>
        <v>Blue 
RAL 5015</v>
      </c>
      <c r="E6837" s="1165" t="s">
        <v>27827</v>
      </c>
      <c r="F6837" s="1165" t="s">
        <v>27824</v>
      </c>
      <c r="G6837" s="1170" t="s">
        <v>28040</v>
      </c>
    </row>
    <row r="6838" spans="1:7" ht="15" customHeight="1">
      <c r="A6838" s="1165" t="str">
        <f t="shared" si="661"/>
        <v>PEXP467GRY</v>
      </c>
      <c r="B6838" s="1165">
        <f>IFERROR(INDEX('PE Holds'!$B$15:$AF$554,MATCH(C6838,'PE Holds'!$B$15:$B$552,FALSE),MATCH(D6838,'PE Holds'!$B$15:$AF$15,FALSE)),0)</f>
        <v>0</v>
      </c>
      <c r="C6838" s="1165" t="str">
        <f t="shared" si="664"/>
        <v>PEXP467</v>
      </c>
      <c r="D6838" s="988" t="str">
        <f>'PE Holds'!$Q$15</f>
        <v>Grey 
RAL 7001</v>
      </c>
      <c r="E6838" s="1165" t="s">
        <v>27828</v>
      </c>
      <c r="F6838" s="1165" t="s">
        <v>27824</v>
      </c>
      <c r="G6838" s="1170" t="s">
        <v>28040</v>
      </c>
    </row>
    <row r="6839" spans="1:7" ht="15" customHeight="1">
      <c r="A6839" s="1165" t="str">
        <f t="shared" si="661"/>
        <v>PEXP467BLK</v>
      </c>
      <c r="B6839" s="1165">
        <f>IFERROR(INDEX('PE Holds'!$B$15:$AF$554,MATCH(C6839,'PE Holds'!$B$15:$B$552,FALSE),MATCH(D6839,'PE Holds'!$B$15:$AF$15,FALSE)),0)</f>
        <v>0</v>
      </c>
      <c r="C6839" s="1165" t="str">
        <f t="shared" si="664"/>
        <v>PEXP467</v>
      </c>
      <c r="D6839" s="988" t="str">
        <f>'PE Holds'!$R$15</f>
        <v>Black 
RAL 9005</v>
      </c>
      <c r="E6839" s="1165" t="s">
        <v>27829</v>
      </c>
      <c r="F6839" s="1165" t="s">
        <v>27824</v>
      </c>
      <c r="G6839" s="1170" t="s">
        <v>28040</v>
      </c>
    </row>
    <row r="6840" spans="1:7" ht="15" customHeight="1">
      <c r="A6840" s="1165" t="str">
        <f t="shared" si="661"/>
        <v>PEXP467FLO</v>
      </c>
      <c r="B6840" s="1165">
        <f>IFERROR(INDEX('PE Holds'!$B$15:$AF$554,MATCH(C6840,'PE Holds'!$B$15:$B$552,FALSE),MATCH(D6840,'PE Holds'!$B$15:$AF$15,FALSE)),0)</f>
        <v>0</v>
      </c>
      <c r="C6840" s="1165" t="str">
        <f t="shared" si="664"/>
        <v>PEXP467</v>
      </c>
      <c r="D6840" s="988" t="str">
        <f>'PE Holds'!$S$15</f>
        <v>Fluo 
Orange</v>
      </c>
      <c r="E6840" s="1165" t="s">
        <v>27830</v>
      </c>
      <c r="F6840" s="1165" t="s">
        <v>27824</v>
      </c>
      <c r="G6840" s="1170" t="s">
        <v>28040</v>
      </c>
    </row>
    <row r="6841" spans="1:7" ht="15" customHeight="1">
      <c r="A6841" s="1165" t="str">
        <f t="shared" si="661"/>
        <v>PEXP467FLG</v>
      </c>
      <c r="B6841" s="1165">
        <f>IFERROR(INDEX('PE Holds'!$B$15:$AF$554,MATCH(C6841,'PE Holds'!$B$15:$B$552,FALSE),MATCH(D6841,'PE Holds'!$B$15:$AF$15,FALSE)),0)</f>
        <v>0</v>
      </c>
      <c r="C6841" s="1165" t="str">
        <f t="shared" si="664"/>
        <v>PEXP467</v>
      </c>
      <c r="D6841" s="988" t="str">
        <f>'PE Holds'!$T$15</f>
        <v>Fluo 
Green</v>
      </c>
      <c r="E6841" s="1165" t="s">
        <v>27831</v>
      </c>
      <c r="F6841" s="1165" t="s">
        <v>27824</v>
      </c>
      <c r="G6841" s="1170" t="s">
        <v>28040</v>
      </c>
    </row>
    <row r="6842" spans="1:7" ht="15" customHeight="1">
      <c r="A6842" s="1165" t="str">
        <f t="shared" si="661"/>
        <v>PEXP467FLP</v>
      </c>
      <c r="B6842" s="1165">
        <f>IFERROR(INDEX('PE Holds'!$B$15:$AF$554,MATCH(C6842,'PE Holds'!$B$15:$B$552,FALSE),MATCH(D6842,'PE Holds'!$B$15:$AF$15,FALSE)),0)</f>
        <v>0</v>
      </c>
      <c r="C6842" s="1165" t="str">
        <f t="shared" si="664"/>
        <v>PEXP467</v>
      </c>
      <c r="D6842" s="988" t="str">
        <f>'PE Holds'!$U$15</f>
        <v>Fluo 
Pink</v>
      </c>
      <c r="E6842" s="1165" t="s">
        <v>27832</v>
      </c>
      <c r="F6842" s="1165" t="s">
        <v>27824</v>
      </c>
      <c r="G6842" s="1170" t="s">
        <v>28040</v>
      </c>
    </row>
    <row r="6843" spans="1:7" ht="15" customHeight="1">
      <c r="A6843" s="1165" t="str">
        <f t="shared" si="661"/>
        <v>PEXP467FLY</v>
      </c>
      <c r="B6843" s="1165">
        <f>IFERROR(INDEX('PE Holds'!$B$15:$AF$554,MATCH(C6843,'PE Holds'!$B$15:$B$552,FALSE),MATCH(D6843,'PE Holds'!$B$15:$AF$15,FALSE)),0)</f>
        <v>0</v>
      </c>
      <c r="C6843" s="1165" t="str">
        <f t="shared" si="664"/>
        <v>PEXP467</v>
      </c>
      <c r="D6843" s="988" t="str">
        <f>'PE Holds'!$V$15</f>
        <v>Fluo 
Yellow</v>
      </c>
      <c r="E6843" s="1165" t="s">
        <v>28041</v>
      </c>
      <c r="F6843" s="1165" t="s">
        <v>27824</v>
      </c>
      <c r="G6843" s="1170" t="s">
        <v>28040</v>
      </c>
    </row>
    <row r="6844" spans="1:7" ht="15" customHeight="1">
      <c r="A6844" s="1165" t="str">
        <f t="shared" si="661"/>
        <v>PEXP467VIO</v>
      </c>
      <c r="B6844" s="1165">
        <f>IFERROR(INDEX('PE Holds'!$B$15:$AF$554,MATCH(C6844,'PE Holds'!$B$15:$B$552,FALSE),MATCH(D6844,'PE Holds'!$B$15:$AF$15,FALSE)),0)</f>
        <v>0</v>
      </c>
      <c r="C6844" s="1165" t="str">
        <f t="shared" si="664"/>
        <v>PEXP467</v>
      </c>
      <c r="D6844" s="988" t="str">
        <f>'PE Holds'!$W$15</f>
        <v>Violet 
RAL 4008</v>
      </c>
      <c r="E6844" s="1165" t="s">
        <v>27833</v>
      </c>
      <c r="F6844" s="1165" t="s">
        <v>27824</v>
      </c>
      <c r="G6844" s="1170" t="s">
        <v>28040</v>
      </c>
    </row>
    <row r="6845" spans="1:7" ht="15" customHeight="1">
      <c r="A6845" s="1165" t="str">
        <f t="shared" si="661"/>
        <v>PEXP467MIN</v>
      </c>
      <c r="B6845" s="1165">
        <f>IFERROR(INDEX('PE Holds'!$B$15:$AF$554,MATCH(C6845,'PE Holds'!$B$15:$B$552,FALSE),MATCH(D6845,'PE Holds'!$B$15:$AF$15,FALSE)),0)</f>
        <v>0</v>
      </c>
      <c r="C6845" s="1165" t="str">
        <f t="shared" si="664"/>
        <v>PEXP467</v>
      </c>
      <c r="D6845" s="988" t="str">
        <f>'PE Holds'!$X$15</f>
        <v>Mint 
RAL 6027</v>
      </c>
      <c r="E6845" s="1165" t="s">
        <v>27834</v>
      </c>
      <c r="F6845" s="1165" t="s">
        <v>27824</v>
      </c>
      <c r="G6845" s="1170" t="s">
        <v>28040</v>
      </c>
    </row>
    <row r="6846" spans="1:7" ht="15" customHeight="1">
      <c r="A6846" s="1165" t="str">
        <f t="shared" si="661"/>
        <v>PEXP467ORA</v>
      </c>
      <c r="B6846" s="1165">
        <f>IFERROR(INDEX('PE Holds'!$B$15:$AF$554,MATCH(C6846,'PE Holds'!$B$15:$B$552,FALSE),MATCH(D6846,'PE Holds'!$B$15:$AF$15,FALSE)),0)</f>
        <v>0</v>
      </c>
      <c r="C6846" s="1165" t="str">
        <f t="shared" si="664"/>
        <v>PEXP467</v>
      </c>
      <c r="D6846" s="988" t="str">
        <f>'PE Holds'!$Y$15</f>
        <v>Pure Orange</v>
      </c>
      <c r="E6846" s="1165" t="s">
        <v>27836</v>
      </c>
      <c r="F6846" s="1165" t="s">
        <v>27824</v>
      </c>
      <c r="G6846" s="1170" t="s">
        <v>28040</v>
      </c>
    </row>
    <row r="6847" spans="1:7" ht="15" customHeight="1">
      <c r="A6847" s="1165" t="str">
        <f t="shared" si="661"/>
        <v>PEXP468WHI</v>
      </c>
      <c r="B6847" s="1165">
        <f>IFERROR(INDEX('PE Holds'!$B$15:$AF$554,MATCH(C6847,'PE Holds'!$B$15:$B$552,FALSE),MATCH(D6847,'PE Holds'!$B$15:$AF$15,FALSE)),0)</f>
        <v>0</v>
      </c>
      <c r="C6847" s="1165" t="s">
        <v>28309</v>
      </c>
      <c r="D6847" s="1166" t="s">
        <v>28239</v>
      </c>
      <c r="E6847" s="1165" t="s">
        <v>27838</v>
      </c>
      <c r="F6847" s="1165" t="s">
        <v>27824</v>
      </c>
      <c r="G6847" s="1170" t="s">
        <v>28040</v>
      </c>
    </row>
    <row r="6848" spans="1:7" ht="15" customHeight="1">
      <c r="A6848" s="1165" t="str">
        <f t="shared" si="661"/>
        <v>PEXP468YEL</v>
      </c>
      <c r="B6848" s="1165">
        <f>IFERROR(INDEX('PE Holds'!$B$15:$AF$554,MATCH(C6848,'PE Holds'!$B$15:$B$552,FALSE),MATCH(D6848,'PE Holds'!$B$15:$AF$15,FALSE)),0)</f>
        <v>0</v>
      </c>
      <c r="C6848" s="1165" t="str">
        <f>+C6847</f>
        <v>PEXP468</v>
      </c>
      <c r="D6848" s="988" t="str">
        <f>'PE Holds'!$M$15</f>
        <v>Yellow 
RAL 1026</v>
      </c>
      <c r="E6848" s="1165" t="s">
        <v>27823</v>
      </c>
      <c r="F6848" s="1165" t="s">
        <v>27824</v>
      </c>
      <c r="G6848" s="1170" t="s">
        <v>28040</v>
      </c>
    </row>
    <row r="6849" spans="1:7" ht="15" customHeight="1">
      <c r="A6849" s="1165" t="str">
        <f t="shared" si="661"/>
        <v>PEXP468GRE</v>
      </c>
      <c r="B6849" s="1165">
        <f>IFERROR(INDEX('PE Holds'!$B$15:$AF$554,MATCH(C6849,'PE Holds'!$B$15:$B$552,FALSE),MATCH(D6849,'PE Holds'!$B$15:$AF$15,FALSE)),0)</f>
        <v>0</v>
      </c>
      <c r="C6849" s="1165" t="str">
        <f t="shared" ref="C6849:C6860" si="665">+C6848</f>
        <v>PEXP468</v>
      </c>
      <c r="D6849" s="988" t="str">
        <f>'PE Holds'!$N$15</f>
        <v>Green 
RAL 6002</v>
      </c>
      <c r="E6849" s="1165" t="s">
        <v>27837</v>
      </c>
      <c r="F6849" s="1165" t="s">
        <v>27824</v>
      </c>
      <c r="G6849" s="1170" t="s">
        <v>28040</v>
      </c>
    </row>
    <row r="6850" spans="1:7" ht="15" customHeight="1">
      <c r="A6850" s="1165" t="str">
        <f t="shared" si="661"/>
        <v>PEXP468RED</v>
      </c>
      <c r="B6850" s="1165">
        <f>IFERROR(INDEX('PE Holds'!$B$15:$AF$554,MATCH(C6850,'PE Holds'!$B$15:$B$552,FALSE),MATCH(D6850,'PE Holds'!$B$15:$AF$15,FALSE)),0)</f>
        <v>0</v>
      </c>
      <c r="C6850" s="1165" t="str">
        <f t="shared" si="665"/>
        <v>PEXP468</v>
      </c>
      <c r="D6850" s="988" t="str">
        <f>'PE Holds'!$O$15</f>
        <v>Red 
RAL 3020</v>
      </c>
      <c r="E6850" s="1165" t="s">
        <v>27826</v>
      </c>
      <c r="F6850" s="1165" t="s">
        <v>27824</v>
      </c>
      <c r="G6850" s="1170" t="s">
        <v>28040</v>
      </c>
    </row>
    <row r="6851" spans="1:7" ht="15" customHeight="1">
      <c r="A6851" s="1165" t="str">
        <f t="shared" si="661"/>
        <v>PEXP468BLU</v>
      </c>
      <c r="B6851" s="1165">
        <f>IFERROR(INDEX('PE Holds'!$B$15:$AF$554,MATCH(C6851,'PE Holds'!$B$15:$B$552,FALSE),MATCH(D6851,'PE Holds'!$B$15:$AF$15,FALSE)),0)</f>
        <v>0</v>
      </c>
      <c r="C6851" s="1165" t="str">
        <f t="shared" si="665"/>
        <v>PEXP468</v>
      </c>
      <c r="D6851" s="988" t="str">
        <f>'PE Holds'!$P$15</f>
        <v>Blue 
RAL 5015</v>
      </c>
      <c r="E6851" s="1165" t="s">
        <v>27827</v>
      </c>
      <c r="F6851" s="1165" t="s">
        <v>27824</v>
      </c>
      <c r="G6851" s="1170" t="s">
        <v>28040</v>
      </c>
    </row>
    <row r="6852" spans="1:7" ht="15" customHeight="1">
      <c r="A6852" s="1165" t="str">
        <f t="shared" si="661"/>
        <v>PEXP468GRY</v>
      </c>
      <c r="B6852" s="1165">
        <f>IFERROR(INDEX('PE Holds'!$B$15:$AF$554,MATCH(C6852,'PE Holds'!$B$15:$B$552,FALSE),MATCH(D6852,'PE Holds'!$B$15:$AF$15,FALSE)),0)</f>
        <v>0</v>
      </c>
      <c r="C6852" s="1165" t="str">
        <f t="shared" si="665"/>
        <v>PEXP468</v>
      </c>
      <c r="D6852" s="988" t="str">
        <f>'PE Holds'!$Q$15</f>
        <v>Grey 
RAL 7001</v>
      </c>
      <c r="E6852" s="1165" t="s">
        <v>27828</v>
      </c>
      <c r="F6852" s="1165" t="s">
        <v>27824</v>
      </c>
      <c r="G6852" s="1170" t="s">
        <v>28040</v>
      </c>
    </row>
    <row r="6853" spans="1:7" ht="15" customHeight="1">
      <c r="A6853" s="1165" t="str">
        <f t="shared" si="661"/>
        <v>PEXP468BLK</v>
      </c>
      <c r="B6853" s="1165">
        <f>IFERROR(INDEX('PE Holds'!$B$15:$AF$554,MATCH(C6853,'PE Holds'!$B$15:$B$552,FALSE),MATCH(D6853,'PE Holds'!$B$15:$AF$15,FALSE)),0)</f>
        <v>0</v>
      </c>
      <c r="C6853" s="1165" t="str">
        <f t="shared" si="665"/>
        <v>PEXP468</v>
      </c>
      <c r="D6853" s="988" t="str">
        <f>'PE Holds'!$R$15</f>
        <v>Black 
RAL 9005</v>
      </c>
      <c r="E6853" s="1165" t="s">
        <v>27829</v>
      </c>
      <c r="F6853" s="1165" t="s">
        <v>27824</v>
      </c>
      <c r="G6853" s="1170" t="s">
        <v>28040</v>
      </c>
    </row>
    <row r="6854" spans="1:7" ht="15" customHeight="1">
      <c r="A6854" s="1165" t="str">
        <f t="shared" si="661"/>
        <v>PEXP468FLO</v>
      </c>
      <c r="B6854" s="1165">
        <f>IFERROR(INDEX('PE Holds'!$B$15:$AF$554,MATCH(C6854,'PE Holds'!$B$15:$B$552,FALSE),MATCH(D6854,'PE Holds'!$B$15:$AF$15,FALSE)),0)</f>
        <v>0</v>
      </c>
      <c r="C6854" s="1165" t="str">
        <f t="shared" si="665"/>
        <v>PEXP468</v>
      </c>
      <c r="D6854" s="988" t="str">
        <f>'PE Holds'!$S$15</f>
        <v>Fluo 
Orange</v>
      </c>
      <c r="E6854" s="1165" t="s">
        <v>27830</v>
      </c>
      <c r="F6854" s="1165" t="s">
        <v>27824</v>
      </c>
      <c r="G6854" s="1170" t="s">
        <v>28040</v>
      </c>
    </row>
    <row r="6855" spans="1:7" ht="15" customHeight="1">
      <c r="A6855" s="1165" t="str">
        <f t="shared" si="661"/>
        <v>PEXP468FLG</v>
      </c>
      <c r="B6855" s="1165">
        <f>IFERROR(INDEX('PE Holds'!$B$15:$AF$554,MATCH(C6855,'PE Holds'!$B$15:$B$552,FALSE),MATCH(D6855,'PE Holds'!$B$15:$AF$15,FALSE)),0)</f>
        <v>0</v>
      </c>
      <c r="C6855" s="1165" t="str">
        <f t="shared" si="665"/>
        <v>PEXP468</v>
      </c>
      <c r="D6855" s="988" t="str">
        <f>'PE Holds'!$T$15</f>
        <v>Fluo 
Green</v>
      </c>
      <c r="E6855" s="1165" t="s">
        <v>27831</v>
      </c>
      <c r="F6855" s="1165" t="s">
        <v>27824</v>
      </c>
      <c r="G6855" s="1170" t="s">
        <v>28040</v>
      </c>
    </row>
    <row r="6856" spans="1:7" ht="15" customHeight="1">
      <c r="A6856" s="1165" t="str">
        <f t="shared" si="661"/>
        <v>PEXP468FLP</v>
      </c>
      <c r="B6856" s="1165">
        <f>IFERROR(INDEX('PE Holds'!$B$15:$AF$554,MATCH(C6856,'PE Holds'!$B$15:$B$552,FALSE),MATCH(D6856,'PE Holds'!$B$15:$AF$15,FALSE)),0)</f>
        <v>0</v>
      </c>
      <c r="C6856" s="1165" t="str">
        <f t="shared" si="665"/>
        <v>PEXP468</v>
      </c>
      <c r="D6856" s="988" t="str">
        <f>'PE Holds'!$U$15</f>
        <v>Fluo 
Pink</v>
      </c>
      <c r="E6856" s="1165" t="s">
        <v>27832</v>
      </c>
      <c r="F6856" s="1165" t="s">
        <v>27824</v>
      </c>
      <c r="G6856" s="1170" t="s">
        <v>28040</v>
      </c>
    </row>
    <row r="6857" spans="1:7" ht="15" customHeight="1">
      <c r="A6857" s="1165" t="str">
        <f t="shared" si="661"/>
        <v>PEXP468FLY</v>
      </c>
      <c r="B6857" s="1165">
        <f>IFERROR(INDEX('PE Holds'!$B$15:$AF$554,MATCH(C6857,'PE Holds'!$B$15:$B$552,FALSE),MATCH(D6857,'PE Holds'!$B$15:$AF$15,FALSE)),0)</f>
        <v>0</v>
      </c>
      <c r="C6857" s="1165" t="str">
        <f t="shared" si="665"/>
        <v>PEXP468</v>
      </c>
      <c r="D6857" s="988" t="str">
        <f>'PE Holds'!$V$15</f>
        <v>Fluo 
Yellow</v>
      </c>
      <c r="E6857" s="1165" t="s">
        <v>28041</v>
      </c>
      <c r="F6857" s="1165" t="s">
        <v>27824</v>
      </c>
      <c r="G6857" s="1170" t="s">
        <v>28040</v>
      </c>
    </row>
    <row r="6858" spans="1:7" ht="15" customHeight="1">
      <c r="A6858" s="1165" t="str">
        <f t="shared" si="661"/>
        <v>PEXP468VIO</v>
      </c>
      <c r="B6858" s="1165">
        <f>IFERROR(INDEX('PE Holds'!$B$15:$AF$554,MATCH(C6858,'PE Holds'!$B$15:$B$552,FALSE),MATCH(D6858,'PE Holds'!$B$15:$AF$15,FALSE)),0)</f>
        <v>0</v>
      </c>
      <c r="C6858" s="1165" t="str">
        <f t="shared" si="665"/>
        <v>PEXP468</v>
      </c>
      <c r="D6858" s="988" t="str">
        <f>'PE Holds'!$W$15</f>
        <v>Violet 
RAL 4008</v>
      </c>
      <c r="E6858" s="1165" t="s">
        <v>27833</v>
      </c>
      <c r="F6858" s="1165" t="s">
        <v>27824</v>
      </c>
      <c r="G6858" s="1170" t="s">
        <v>28040</v>
      </c>
    </row>
    <row r="6859" spans="1:7" ht="15" customHeight="1">
      <c r="A6859" s="1165" t="str">
        <f t="shared" si="661"/>
        <v>PEXP468MIN</v>
      </c>
      <c r="B6859" s="1165">
        <f>IFERROR(INDEX('PE Holds'!$B$15:$AF$554,MATCH(C6859,'PE Holds'!$B$15:$B$552,FALSE),MATCH(D6859,'PE Holds'!$B$15:$AF$15,FALSE)),0)</f>
        <v>0</v>
      </c>
      <c r="C6859" s="1165" t="str">
        <f t="shared" si="665"/>
        <v>PEXP468</v>
      </c>
      <c r="D6859" s="988" t="str">
        <f>'PE Holds'!$X$15</f>
        <v>Mint 
RAL 6027</v>
      </c>
      <c r="E6859" s="1165" t="s">
        <v>27834</v>
      </c>
      <c r="F6859" s="1165" t="s">
        <v>27824</v>
      </c>
      <c r="G6859" s="1170" t="s">
        <v>28040</v>
      </c>
    </row>
    <row r="6860" spans="1:7" ht="15" customHeight="1">
      <c r="A6860" s="1165" t="str">
        <f t="shared" ref="A6860:A6923" si="666">CONCATENATE(C6860,E6860)</f>
        <v>PEXP468ORA</v>
      </c>
      <c r="B6860" s="1165">
        <f>IFERROR(INDEX('PE Holds'!$B$15:$AF$554,MATCH(C6860,'PE Holds'!$B$15:$B$552,FALSE),MATCH(D6860,'PE Holds'!$B$15:$AF$15,FALSE)),0)</f>
        <v>0</v>
      </c>
      <c r="C6860" s="1165" t="str">
        <f t="shared" si="665"/>
        <v>PEXP468</v>
      </c>
      <c r="D6860" s="988" t="str">
        <f>'PE Holds'!$Y$15</f>
        <v>Pure Orange</v>
      </c>
      <c r="E6860" s="1165" t="s">
        <v>27836</v>
      </c>
      <c r="F6860" s="1165" t="s">
        <v>27824</v>
      </c>
      <c r="G6860" s="1170" t="s">
        <v>28040</v>
      </c>
    </row>
    <row r="6861" spans="1:7" ht="15" customHeight="1">
      <c r="A6861" s="1165" t="str">
        <f t="shared" si="666"/>
        <v>PEXP469WHI</v>
      </c>
      <c r="B6861" s="1165">
        <f>IFERROR(INDEX('PE Holds'!$B$15:$AF$554,MATCH(C6861,'PE Holds'!$B$15:$B$552,FALSE),MATCH(D6861,'PE Holds'!$B$15:$AF$15,FALSE)),0)</f>
        <v>0</v>
      </c>
      <c r="C6861" s="1165" t="s">
        <v>28310</v>
      </c>
      <c r="D6861" s="1166" t="s">
        <v>28239</v>
      </c>
      <c r="E6861" s="1165" t="s">
        <v>27838</v>
      </c>
      <c r="F6861" s="1165" t="s">
        <v>27824</v>
      </c>
      <c r="G6861" s="1170" t="s">
        <v>28040</v>
      </c>
    </row>
    <row r="6862" spans="1:7" ht="15" customHeight="1">
      <c r="A6862" s="1165" t="str">
        <f t="shared" si="666"/>
        <v>PEXP469YEL</v>
      </c>
      <c r="B6862" s="1165">
        <f>IFERROR(INDEX('PE Holds'!$B$15:$AF$554,MATCH(C6862,'PE Holds'!$B$15:$B$552,FALSE),MATCH(D6862,'PE Holds'!$B$15:$AF$15,FALSE)),0)</f>
        <v>0</v>
      </c>
      <c r="C6862" s="1165" t="str">
        <f>+C6861</f>
        <v>PEXP469</v>
      </c>
      <c r="D6862" s="988" t="str">
        <f>'PE Holds'!$M$15</f>
        <v>Yellow 
RAL 1026</v>
      </c>
      <c r="E6862" s="1165" t="s">
        <v>27823</v>
      </c>
      <c r="F6862" s="1165" t="s">
        <v>27824</v>
      </c>
      <c r="G6862" s="1170" t="s">
        <v>28040</v>
      </c>
    </row>
    <row r="6863" spans="1:7" ht="15" customHeight="1">
      <c r="A6863" s="1165" t="str">
        <f t="shared" si="666"/>
        <v>PEXP469GRE</v>
      </c>
      <c r="B6863" s="1165">
        <f>IFERROR(INDEX('PE Holds'!$B$15:$AF$554,MATCH(C6863,'PE Holds'!$B$15:$B$552,FALSE),MATCH(D6863,'PE Holds'!$B$15:$AF$15,FALSE)),0)</f>
        <v>0</v>
      </c>
      <c r="C6863" s="1165" t="str">
        <f t="shared" ref="C6863:C6874" si="667">+C6862</f>
        <v>PEXP469</v>
      </c>
      <c r="D6863" s="988" t="str">
        <f>'PE Holds'!$N$15</f>
        <v>Green 
RAL 6002</v>
      </c>
      <c r="E6863" s="1165" t="s">
        <v>27837</v>
      </c>
      <c r="F6863" s="1165" t="s">
        <v>27824</v>
      </c>
      <c r="G6863" s="1170" t="s">
        <v>28040</v>
      </c>
    </row>
    <row r="6864" spans="1:7" ht="15" customHeight="1">
      <c r="A6864" s="1165" t="str">
        <f t="shared" si="666"/>
        <v>PEXP469RED</v>
      </c>
      <c r="B6864" s="1165">
        <f>IFERROR(INDEX('PE Holds'!$B$15:$AF$554,MATCH(C6864,'PE Holds'!$B$15:$B$552,FALSE),MATCH(D6864,'PE Holds'!$B$15:$AF$15,FALSE)),0)</f>
        <v>0</v>
      </c>
      <c r="C6864" s="1165" t="str">
        <f t="shared" si="667"/>
        <v>PEXP469</v>
      </c>
      <c r="D6864" s="988" t="str">
        <f>'PE Holds'!$O$15</f>
        <v>Red 
RAL 3020</v>
      </c>
      <c r="E6864" s="1165" t="s">
        <v>27826</v>
      </c>
      <c r="F6864" s="1165" t="s">
        <v>27824</v>
      </c>
      <c r="G6864" s="1170" t="s">
        <v>28040</v>
      </c>
    </row>
    <row r="6865" spans="1:7" ht="15" customHeight="1">
      <c r="A6865" s="1165" t="str">
        <f t="shared" si="666"/>
        <v>PEXP469BLU</v>
      </c>
      <c r="B6865" s="1165">
        <f>IFERROR(INDEX('PE Holds'!$B$15:$AF$554,MATCH(C6865,'PE Holds'!$B$15:$B$552,FALSE),MATCH(D6865,'PE Holds'!$B$15:$AF$15,FALSE)),0)</f>
        <v>0</v>
      </c>
      <c r="C6865" s="1165" t="str">
        <f t="shared" si="667"/>
        <v>PEXP469</v>
      </c>
      <c r="D6865" s="988" t="str">
        <f>'PE Holds'!$P$15</f>
        <v>Blue 
RAL 5015</v>
      </c>
      <c r="E6865" s="1165" t="s">
        <v>27827</v>
      </c>
      <c r="F6865" s="1165" t="s">
        <v>27824</v>
      </c>
      <c r="G6865" s="1170" t="s">
        <v>28040</v>
      </c>
    </row>
    <row r="6866" spans="1:7" ht="15" customHeight="1">
      <c r="A6866" s="1165" t="str">
        <f t="shared" si="666"/>
        <v>PEXP469GRY</v>
      </c>
      <c r="B6866" s="1165">
        <f>IFERROR(INDEX('PE Holds'!$B$15:$AF$554,MATCH(C6866,'PE Holds'!$B$15:$B$552,FALSE),MATCH(D6866,'PE Holds'!$B$15:$AF$15,FALSE)),0)</f>
        <v>0</v>
      </c>
      <c r="C6866" s="1165" t="str">
        <f t="shared" si="667"/>
        <v>PEXP469</v>
      </c>
      <c r="D6866" s="988" t="str">
        <f>'PE Holds'!$Q$15</f>
        <v>Grey 
RAL 7001</v>
      </c>
      <c r="E6866" s="1165" t="s">
        <v>27828</v>
      </c>
      <c r="F6866" s="1165" t="s">
        <v>27824</v>
      </c>
      <c r="G6866" s="1170" t="s">
        <v>28040</v>
      </c>
    </row>
    <row r="6867" spans="1:7" ht="15" customHeight="1">
      <c r="A6867" s="1165" t="str">
        <f t="shared" si="666"/>
        <v>PEXP469BLK</v>
      </c>
      <c r="B6867" s="1165">
        <f>IFERROR(INDEX('PE Holds'!$B$15:$AF$554,MATCH(C6867,'PE Holds'!$B$15:$B$552,FALSE),MATCH(D6867,'PE Holds'!$B$15:$AF$15,FALSE)),0)</f>
        <v>0</v>
      </c>
      <c r="C6867" s="1165" t="str">
        <f t="shared" si="667"/>
        <v>PEXP469</v>
      </c>
      <c r="D6867" s="988" t="str">
        <f>'PE Holds'!$R$15</f>
        <v>Black 
RAL 9005</v>
      </c>
      <c r="E6867" s="1165" t="s">
        <v>27829</v>
      </c>
      <c r="F6867" s="1165" t="s">
        <v>27824</v>
      </c>
      <c r="G6867" s="1170" t="s">
        <v>28040</v>
      </c>
    </row>
    <row r="6868" spans="1:7" ht="15" customHeight="1">
      <c r="A6868" s="1165" t="str">
        <f t="shared" si="666"/>
        <v>PEXP469FLO</v>
      </c>
      <c r="B6868" s="1165">
        <f>IFERROR(INDEX('PE Holds'!$B$15:$AF$554,MATCH(C6868,'PE Holds'!$B$15:$B$552,FALSE),MATCH(D6868,'PE Holds'!$B$15:$AF$15,FALSE)),0)</f>
        <v>0</v>
      </c>
      <c r="C6868" s="1165" t="str">
        <f t="shared" si="667"/>
        <v>PEXP469</v>
      </c>
      <c r="D6868" s="988" t="str">
        <f>'PE Holds'!$S$15</f>
        <v>Fluo 
Orange</v>
      </c>
      <c r="E6868" s="1165" t="s">
        <v>27830</v>
      </c>
      <c r="F6868" s="1165" t="s">
        <v>27824</v>
      </c>
      <c r="G6868" s="1170" t="s">
        <v>28040</v>
      </c>
    </row>
    <row r="6869" spans="1:7" ht="15" customHeight="1">
      <c r="A6869" s="1165" t="str">
        <f t="shared" si="666"/>
        <v>PEXP469FLG</v>
      </c>
      <c r="B6869" s="1165">
        <f>IFERROR(INDEX('PE Holds'!$B$15:$AF$554,MATCH(C6869,'PE Holds'!$B$15:$B$552,FALSE),MATCH(D6869,'PE Holds'!$B$15:$AF$15,FALSE)),0)</f>
        <v>0</v>
      </c>
      <c r="C6869" s="1165" t="str">
        <f t="shared" si="667"/>
        <v>PEXP469</v>
      </c>
      <c r="D6869" s="988" t="str">
        <f>'PE Holds'!$T$15</f>
        <v>Fluo 
Green</v>
      </c>
      <c r="E6869" s="1165" t="s">
        <v>27831</v>
      </c>
      <c r="F6869" s="1165" t="s">
        <v>27824</v>
      </c>
      <c r="G6869" s="1170" t="s">
        <v>28040</v>
      </c>
    </row>
    <row r="6870" spans="1:7" ht="15" customHeight="1">
      <c r="A6870" s="1165" t="str">
        <f t="shared" si="666"/>
        <v>PEXP469FLP</v>
      </c>
      <c r="B6870" s="1165">
        <f>IFERROR(INDEX('PE Holds'!$B$15:$AF$554,MATCH(C6870,'PE Holds'!$B$15:$B$552,FALSE),MATCH(D6870,'PE Holds'!$B$15:$AF$15,FALSE)),0)</f>
        <v>0</v>
      </c>
      <c r="C6870" s="1165" t="str">
        <f t="shared" si="667"/>
        <v>PEXP469</v>
      </c>
      <c r="D6870" s="988" t="str">
        <f>'PE Holds'!$U$15</f>
        <v>Fluo 
Pink</v>
      </c>
      <c r="E6870" s="1165" t="s">
        <v>27832</v>
      </c>
      <c r="F6870" s="1165" t="s">
        <v>27824</v>
      </c>
      <c r="G6870" s="1170" t="s">
        <v>28040</v>
      </c>
    </row>
    <row r="6871" spans="1:7" ht="15" customHeight="1">
      <c r="A6871" s="1165" t="str">
        <f t="shared" si="666"/>
        <v>PEXP469FLY</v>
      </c>
      <c r="B6871" s="1165">
        <f>IFERROR(INDEX('PE Holds'!$B$15:$AF$554,MATCH(C6871,'PE Holds'!$B$15:$B$552,FALSE),MATCH(D6871,'PE Holds'!$B$15:$AF$15,FALSE)),0)</f>
        <v>0</v>
      </c>
      <c r="C6871" s="1165" t="str">
        <f t="shared" si="667"/>
        <v>PEXP469</v>
      </c>
      <c r="D6871" s="988" t="str">
        <f>'PE Holds'!$V$15</f>
        <v>Fluo 
Yellow</v>
      </c>
      <c r="E6871" s="1165" t="s">
        <v>28041</v>
      </c>
      <c r="F6871" s="1165" t="s">
        <v>27824</v>
      </c>
      <c r="G6871" s="1170" t="s">
        <v>28040</v>
      </c>
    </row>
    <row r="6872" spans="1:7" ht="15" customHeight="1">
      <c r="A6872" s="1165" t="str">
        <f t="shared" si="666"/>
        <v>PEXP469VIO</v>
      </c>
      <c r="B6872" s="1165">
        <f>IFERROR(INDEX('PE Holds'!$B$15:$AF$554,MATCH(C6872,'PE Holds'!$B$15:$B$552,FALSE),MATCH(D6872,'PE Holds'!$B$15:$AF$15,FALSE)),0)</f>
        <v>0</v>
      </c>
      <c r="C6872" s="1165" t="str">
        <f t="shared" si="667"/>
        <v>PEXP469</v>
      </c>
      <c r="D6872" s="988" t="str">
        <f>'PE Holds'!$W$15</f>
        <v>Violet 
RAL 4008</v>
      </c>
      <c r="E6872" s="1165" t="s">
        <v>27833</v>
      </c>
      <c r="F6872" s="1165" t="s">
        <v>27824</v>
      </c>
      <c r="G6872" s="1170" t="s">
        <v>28040</v>
      </c>
    </row>
    <row r="6873" spans="1:7" ht="15" customHeight="1">
      <c r="A6873" s="1165" t="str">
        <f t="shared" si="666"/>
        <v>PEXP469MIN</v>
      </c>
      <c r="B6873" s="1165">
        <f>IFERROR(INDEX('PE Holds'!$B$15:$AF$554,MATCH(C6873,'PE Holds'!$B$15:$B$552,FALSE),MATCH(D6873,'PE Holds'!$B$15:$AF$15,FALSE)),0)</f>
        <v>0</v>
      </c>
      <c r="C6873" s="1165" t="str">
        <f t="shared" si="667"/>
        <v>PEXP469</v>
      </c>
      <c r="D6873" s="988" t="str">
        <f>'PE Holds'!$X$15</f>
        <v>Mint 
RAL 6027</v>
      </c>
      <c r="E6873" s="1165" t="s">
        <v>27834</v>
      </c>
      <c r="F6873" s="1165" t="s">
        <v>27824</v>
      </c>
      <c r="G6873" s="1170" t="s">
        <v>28040</v>
      </c>
    </row>
    <row r="6874" spans="1:7" ht="15" customHeight="1">
      <c r="A6874" s="1165" t="str">
        <f t="shared" si="666"/>
        <v>PEXP469ORA</v>
      </c>
      <c r="B6874" s="1165">
        <f>IFERROR(INDEX('PE Holds'!$B$15:$AF$554,MATCH(C6874,'PE Holds'!$B$15:$B$552,FALSE),MATCH(D6874,'PE Holds'!$B$15:$AF$15,FALSE)),0)</f>
        <v>0</v>
      </c>
      <c r="C6874" s="1165" t="str">
        <f t="shared" si="667"/>
        <v>PEXP469</v>
      </c>
      <c r="D6874" s="988" t="str">
        <f>'PE Holds'!$Y$15</f>
        <v>Pure Orange</v>
      </c>
      <c r="E6874" s="1165" t="s">
        <v>27836</v>
      </c>
      <c r="F6874" s="1165" t="s">
        <v>27824</v>
      </c>
      <c r="G6874" s="1170" t="s">
        <v>28040</v>
      </c>
    </row>
    <row r="6875" spans="1:7" ht="15" customHeight="1">
      <c r="A6875" s="1165" t="str">
        <f t="shared" si="666"/>
        <v>PEXP470WHI</v>
      </c>
      <c r="B6875" s="1165">
        <f>IFERROR(INDEX('PE Holds'!$B$15:$AF$554,MATCH(C6875,'PE Holds'!$B$15:$B$552,FALSE),MATCH(D6875,'PE Holds'!$B$15:$AF$15,FALSE)),0)</f>
        <v>0</v>
      </c>
      <c r="C6875" s="1165" t="s">
        <v>28311</v>
      </c>
      <c r="D6875" s="1166" t="s">
        <v>28239</v>
      </c>
      <c r="E6875" s="1165" t="s">
        <v>27838</v>
      </c>
      <c r="F6875" s="1165" t="s">
        <v>27824</v>
      </c>
      <c r="G6875" s="1170" t="s">
        <v>28040</v>
      </c>
    </row>
    <row r="6876" spans="1:7" ht="15" customHeight="1">
      <c r="A6876" s="1165" t="str">
        <f t="shared" si="666"/>
        <v>PEXP470YEL</v>
      </c>
      <c r="B6876" s="1165">
        <f>IFERROR(INDEX('PE Holds'!$B$15:$AF$554,MATCH(C6876,'PE Holds'!$B$15:$B$552,FALSE),MATCH(D6876,'PE Holds'!$B$15:$AF$15,FALSE)),0)</f>
        <v>0</v>
      </c>
      <c r="C6876" s="1165" t="str">
        <f>+C6875</f>
        <v>PEXP470</v>
      </c>
      <c r="D6876" s="988" t="str">
        <f>'PE Holds'!$M$15</f>
        <v>Yellow 
RAL 1026</v>
      </c>
      <c r="E6876" s="1165" t="s">
        <v>27823</v>
      </c>
      <c r="F6876" s="1165" t="s">
        <v>27824</v>
      </c>
      <c r="G6876" s="1170" t="s">
        <v>28040</v>
      </c>
    </row>
    <row r="6877" spans="1:7" ht="15" customHeight="1">
      <c r="A6877" s="1165" t="str">
        <f t="shared" si="666"/>
        <v>PEXP470GRE</v>
      </c>
      <c r="B6877" s="1165">
        <f>IFERROR(INDEX('PE Holds'!$B$15:$AF$554,MATCH(C6877,'PE Holds'!$B$15:$B$552,FALSE),MATCH(D6877,'PE Holds'!$B$15:$AF$15,FALSE)),0)</f>
        <v>0</v>
      </c>
      <c r="C6877" s="1165" t="str">
        <f t="shared" ref="C6877:C6888" si="668">+C6876</f>
        <v>PEXP470</v>
      </c>
      <c r="D6877" s="988" t="str">
        <f>'PE Holds'!$N$15</f>
        <v>Green 
RAL 6002</v>
      </c>
      <c r="E6877" s="1165" t="s">
        <v>27837</v>
      </c>
      <c r="F6877" s="1165" t="s">
        <v>27824</v>
      </c>
      <c r="G6877" s="1170" t="s">
        <v>28040</v>
      </c>
    </row>
    <row r="6878" spans="1:7" ht="15" customHeight="1">
      <c r="A6878" s="1165" t="str">
        <f t="shared" si="666"/>
        <v>PEXP470RED</v>
      </c>
      <c r="B6878" s="1165">
        <f>IFERROR(INDEX('PE Holds'!$B$15:$AF$554,MATCH(C6878,'PE Holds'!$B$15:$B$552,FALSE),MATCH(D6878,'PE Holds'!$B$15:$AF$15,FALSE)),0)</f>
        <v>0</v>
      </c>
      <c r="C6878" s="1165" t="str">
        <f t="shared" si="668"/>
        <v>PEXP470</v>
      </c>
      <c r="D6878" s="988" t="str">
        <f>'PE Holds'!$O$15</f>
        <v>Red 
RAL 3020</v>
      </c>
      <c r="E6878" s="1165" t="s">
        <v>27826</v>
      </c>
      <c r="F6878" s="1165" t="s">
        <v>27824</v>
      </c>
      <c r="G6878" s="1170" t="s">
        <v>28040</v>
      </c>
    </row>
    <row r="6879" spans="1:7" ht="15" customHeight="1">
      <c r="A6879" s="1165" t="str">
        <f t="shared" si="666"/>
        <v>PEXP470BLU</v>
      </c>
      <c r="B6879" s="1165">
        <f>IFERROR(INDEX('PE Holds'!$B$15:$AF$554,MATCH(C6879,'PE Holds'!$B$15:$B$552,FALSE),MATCH(D6879,'PE Holds'!$B$15:$AF$15,FALSE)),0)</f>
        <v>0</v>
      </c>
      <c r="C6879" s="1165" t="str">
        <f t="shared" si="668"/>
        <v>PEXP470</v>
      </c>
      <c r="D6879" s="988" t="str">
        <f>'PE Holds'!$P$15</f>
        <v>Blue 
RAL 5015</v>
      </c>
      <c r="E6879" s="1165" t="s">
        <v>27827</v>
      </c>
      <c r="F6879" s="1165" t="s">
        <v>27824</v>
      </c>
      <c r="G6879" s="1170" t="s">
        <v>28040</v>
      </c>
    </row>
    <row r="6880" spans="1:7" ht="15" customHeight="1">
      <c r="A6880" s="1165" t="str">
        <f t="shared" si="666"/>
        <v>PEXP470GRY</v>
      </c>
      <c r="B6880" s="1165">
        <f>IFERROR(INDEX('PE Holds'!$B$15:$AF$554,MATCH(C6880,'PE Holds'!$B$15:$B$552,FALSE),MATCH(D6880,'PE Holds'!$B$15:$AF$15,FALSE)),0)</f>
        <v>0</v>
      </c>
      <c r="C6880" s="1165" t="str">
        <f t="shared" si="668"/>
        <v>PEXP470</v>
      </c>
      <c r="D6880" s="988" t="str">
        <f>'PE Holds'!$Q$15</f>
        <v>Grey 
RAL 7001</v>
      </c>
      <c r="E6880" s="1165" t="s">
        <v>27828</v>
      </c>
      <c r="F6880" s="1165" t="s">
        <v>27824</v>
      </c>
      <c r="G6880" s="1170" t="s">
        <v>28040</v>
      </c>
    </row>
    <row r="6881" spans="1:7" ht="15" customHeight="1">
      <c r="A6881" s="1165" t="str">
        <f t="shared" si="666"/>
        <v>PEXP470BLK</v>
      </c>
      <c r="B6881" s="1165">
        <f>IFERROR(INDEX('PE Holds'!$B$15:$AF$554,MATCH(C6881,'PE Holds'!$B$15:$B$552,FALSE),MATCH(D6881,'PE Holds'!$B$15:$AF$15,FALSE)),0)</f>
        <v>0</v>
      </c>
      <c r="C6881" s="1165" t="str">
        <f t="shared" si="668"/>
        <v>PEXP470</v>
      </c>
      <c r="D6881" s="988" t="str">
        <f>'PE Holds'!$R$15</f>
        <v>Black 
RAL 9005</v>
      </c>
      <c r="E6881" s="1165" t="s">
        <v>27829</v>
      </c>
      <c r="F6881" s="1165" t="s">
        <v>27824</v>
      </c>
      <c r="G6881" s="1170" t="s">
        <v>28040</v>
      </c>
    </row>
    <row r="6882" spans="1:7" ht="15" customHeight="1">
      <c r="A6882" s="1165" t="str">
        <f t="shared" si="666"/>
        <v>PEXP470FLO</v>
      </c>
      <c r="B6882" s="1165">
        <f>IFERROR(INDEX('PE Holds'!$B$15:$AF$554,MATCH(C6882,'PE Holds'!$B$15:$B$552,FALSE),MATCH(D6882,'PE Holds'!$B$15:$AF$15,FALSE)),0)</f>
        <v>0</v>
      </c>
      <c r="C6882" s="1165" t="str">
        <f t="shared" si="668"/>
        <v>PEXP470</v>
      </c>
      <c r="D6882" s="988" t="str">
        <f>'PE Holds'!$S$15</f>
        <v>Fluo 
Orange</v>
      </c>
      <c r="E6882" s="1165" t="s">
        <v>27830</v>
      </c>
      <c r="F6882" s="1165" t="s">
        <v>27824</v>
      </c>
      <c r="G6882" s="1170" t="s">
        <v>28040</v>
      </c>
    </row>
    <row r="6883" spans="1:7" ht="15" customHeight="1">
      <c r="A6883" s="1165" t="str">
        <f t="shared" si="666"/>
        <v>PEXP470FLG</v>
      </c>
      <c r="B6883" s="1165">
        <f>IFERROR(INDEX('PE Holds'!$B$15:$AF$554,MATCH(C6883,'PE Holds'!$B$15:$B$552,FALSE),MATCH(D6883,'PE Holds'!$B$15:$AF$15,FALSE)),0)</f>
        <v>0</v>
      </c>
      <c r="C6883" s="1165" t="str">
        <f t="shared" si="668"/>
        <v>PEXP470</v>
      </c>
      <c r="D6883" s="988" t="str">
        <f>'PE Holds'!$T$15</f>
        <v>Fluo 
Green</v>
      </c>
      <c r="E6883" s="1165" t="s">
        <v>27831</v>
      </c>
      <c r="F6883" s="1165" t="s">
        <v>27824</v>
      </c>
      <c r="G6883" s="1170" t="s">
        <v>28040</v>
      </c>
    </row>
    <row r="6884" spans="1:7" ht="15" customHeight="1">
      <c r="A6884" s="1165" t="str">
        <f t="shared" si="666"/>
        <v>PEXP470FLP</v>
      </c>
      <c r="B6884" s="1165">
        <f>IFERROR(INDEX('PE Holds'!$B$15:$AF$554,MATCH(C6884,'PE Holds'!$B$15:$B$552,FALSE),MATCH(D6884,'PE Holds'!$B$15:$AF$15,FALSE)),0)</f>
        <v>0</v>
      </c>
      <c r="C6884" s="1165" t="str">
        <f t="shared" si="668"/>
        <v>PEXP470</v>
      </c>
      <c r="D6884" s="988" t="str">
        <f>'PE Holds'!$U$15</f>
        <v>Fluo 
Pink</v>
      </c>
      <c r="E6884" s="1165" t="s">
        <v>27832</v>
      </c>
      <c r="F6884" s="1165" t="s">
        <v>27824</v>
      </c>
      <c r="G6884" s="1170" t="s">
        <v>28040</v>
      </c>
    </row>
    <row r="6885" spans="1:7" ht="15" customHeight="1">
      <c r="A6885" s="1165" t="str">
        <f t="shared" si="666"/>
        <v>PEXP470FLY</v>
      </c>
      <c r="B6885" s="1165">
        <f>IFERROR(INDEX('PE Holds'!$B$15:$AF$554,MATCH(C6885,'PE Holds'!$B$15:$B$552,FALSE),MATCH(D6885,'PE Holds'!$B$15:$AF$15,FALSE)),0)</f>
        <v>0</v>
      </c>
      <c r="C6885" s="1165" t="str">
        <f t="shared" si="668"/>
        <v>PEXP470</v>
      </c>
      <c r="D6885" s="988" t="str">
        <f>'PE Holds'!$V$15</f>
        <v>Fluo 
Yellow</v>
      </c>
      <c r="E6885" s="1165" t="s">
        <v>28041</v>
      </c>
      <c r="F6885" s="1165" t="s">
        <v>27824</v>
      </c>
      <c r="G6885" s="1170" t="s">
        <v>28040</v>
      </c>
    </row>
    <row r="6886" spans="1:7" ht="15" customHeight="1">
      <c r="A6886" s="1165" t="str">
        <f t="shared" si="666"/>
        <v>PEXP470VIO</v>
      </c>
      <c r="B6886" s="1165">
        <f>IFERROR(INDEX('PE Holds'!$B$15:$AF$554,MATCH(C6886,'PE Holds'!$B$15:$B$552,FALSE),MATCH(D6886,'PE Holds'!$B$15:$AF$15,FALSE)),0)</f>
        <v>0</v>
      </c>
      <c r="C6886" s="1165" t="str">
        <f t="shared" si="668"/>
        <v>PEXP470</v>
      </c>
      <c r="D6886" s="988" t="str">
        <f>'PE Holds'!$W$15</f>
        <v>Violet 
RAL 4008</v>
      </c>
      <c r="E6886" s="1165" t="s">
        <v>27833</v>
      </c>
      <c r="F6886" s="1165" t="s">
        <v>27824</v>
      </c>
      <c r="G6886" s="1170" t="s">
        <v>28040</v>
      </c>
    </row>
    <row r="6887" spans="1:7" ht="15" customHeight="1">
      <c r="A6887" s="1165" t="str">
        <f t="shared" si="666"/>
        <v>PEXP470MIN</v>
      </c>
      <c r="B6887" s="1165">
        <f>IFERROR(INDEX('PE Holds'!$B$15:$AF$554,MATCH(C6887,'PE Holds'!$B$15:$B$552,FALSE),MATCH(D6887,'PE Holds'!$B$15:$AF$15,FALSE)),0)</f>
        <v>0</v>
      </c>
      <c r="C6887" s="1165" t="str">
        <f t="shared" si="668"/>
        <v>PEXP470</v>
      </c>
      <c r="D6887" s="988" t="str">
        <f>'PE Holds'!$X$15</f>
        <v>Mint 
RAL 6027</v>
      </c>
      <c r="E6887" s="1165" t="s">
        <v>27834</v>
      </c>
      <c r="F6887" s="1165" t="s">
        <v>27824</v>
      </c>
      <c r="G6887" s="1170" t="s">
        <v>28040</v>
      </c>
    </row>
    <row r="6888" spans="1:7" ht="15" customHeight="1">
      <c r="A6888" s="1165" t="str">
        <f t="shared" si="666"/>
        <v>PEXP470ORA</v>
      </c>
      <c r="B6888" s="1165">
        <f>IFERROR(INDEX('PE Holds'!$B$15:$AF$554,MATCH(C6888,'PE Holds'!$B$15:$B$552,FALSE),MATCH(D6888,'PE Holds'!$B$15:$AF$15,FALSE)),0)</f>
        <v>0</v>
      </c>
      <c r="C6888" s="1165" t="str">
        <f t="shared" si="668"/>
        <v>PEXP470</v>
      </c>
      <c r="D6888" s="988" t="str">
        <f>'PE Holds'!$Y$15</f>
        <v>Pure Orange</v>
      </c>
      <c r="E6888" s="1165" t="s">
        <v>27836</v>
      </c>
      <c r="F6888" s="1165" t="s">
        <v>27824</v>
      </c>
      <c r="G6888" s="1170" t="s">
        <v>28040</v>
      </c>
    </row>
    <row r="6889" spans="1:7" ht="15" customHeight="1">
      <c r="A6889" s="1165" t="str">
        <f t="shared" si="666"/>
        <v>PEXP471WHI</v>
      </c>
      <c r="B6889" s="1165">
        <f>IFERROR(INDEX('PE Holds'!$B$15:$AF$554,MATCH(C6889,'PE Holds'!$B$15:$B$552,FALSE),MATCH(D6889,'PE Holds'!$B$15:$AF$15,FALSE)),0)</f>
        <v>0</v>
      </c>
      <c r="C6889" s="1165" t="s">
        <v>28312</v>
      </c>
      <c r="D6889" s="1166" t="s">
        <v>28239</v>
      </c>
      <c r="E6889" s="1165" t="s">
        <v>27838</v>
      </c>
      <c r="F6889" s="1165" t="s">
        <v>27824</v>
      </c>
      <c r="G6889" s="1170" t="s">
        <v>28040</v>
      </c>
    </row>
    <row r="6890" spans="1:7" ht="15" customHeight="1">
      <c r="A6890" s="1165" t="str">
        <f t="shared" si="666"/>
        <v>PEXP471YEL</v>
      </c>
      <c r="B6890" s="1165">
        <f>IFERROR(INDEX('PE Holds'!$B$15:$AF$554,MATCH(C6890,'PE Holds'!$B$15:$B$552,FALSE),MATCH(D6890,'PE Holds'!$B$15:$AF$15,FALSE)),0)</f>
        <v>0</v>
      </c>
      <c r="C6890" s="1165" t="str">
        <f>+C6889</f>
        <v>PEXP471</v>
      </c>
      <c r="D6890" s="988" t="str">
        <f>'PE Holds'!$M$15</f>
        <v>Yellow 
RAL 1026</v>
      </c>
      <c r="E6890" s="1165" t="s">
        <v>27823</v>
      </c>
      <c r="F6890" s="1165" t="s">
        <v>27824</v>
      </c>
      <c r="G6890" s="1170" t="s">
        <v>28040</v>
      </c>
    </row>
    <row r="6891" spans="1:7" ht="15" customHeight="1">
      <c r="A6891" s="1165" t="str">
        <f t="shared" si="666"/>
        <v>PEXP471GRE</v>
      </c>
      <c r="B6891" s="1165">
        <f>IFERROR(INDEX('PE Holds'!$B$15:$AF$554,MATCH(C6891,'PE Holds'!$B$15:$B$552,FALSE),MATCH(D6891,'PE Holds'!$B$15:$AF$15,FALSE)),0)</f>
        <v>0</v>
      </c>
      <c r="C6891" s="1165" t="str">
        <f t="shared" ref="C6891:C6902" si="669">+C6890</f>
        <v>PEXP471</v>
      </c>
      <c r="D6891" s="988" t="str">
        <f>'PE Holds'!$N$15</f>
        <v>Green 
RAL 6002</v>
      </c>
      <c r="E6891" s="1165" t="s">
        <v>27837</v>
      </c>
      <c r="F6891" s="1165" t="s">
        <v>27824</v>
      </c>
      <c r="G6891" s="1170" t="s">
        <v>28040</v>
      </c>
    </row>
    <row r="6892" spans="1:7" ht="15" customHeight="1">
      <c r="A6892" s="1165" t="str">
        <f t="shared" si="666"/>
        <v>PEXP471RED</v>
      </c>
      <c r="B6892" s="1165">
        <f>IFERROR(INDEX('PE Holds'!$B$15:$AF$554,MATCH(C6892,'PE Holds'!$B$15:$B$552,FALSE),MATCH(D6892,'PE Holds'!$B$15:$AF$15,FALSE)),0)</f>
        <v>0</v>
      </c>
      <c r="C6892" s="1165" t="str">
        <f t="shared" si="669"/>
        <v>PEXP471</v>
      </c>
      <c r="D6892" s="988" t="str">
        <f>'PE Holds'!$O$15</f>
        <v>Red 
RAL 3020</v>
      </c>
      <c r="E6892" s="1165" t="s">
        <v>27826</v>
      </c>
      <c r="F6892" s="1165" t="s">
        <v>27824</v>
      </c>
      <c r="G6892" s="1170" t="s">
        <v>28040</v>
      </c>
    </row>
    <row r="6893" spans="1:7" ht="15" customHeight="1">
      <c r="A6893" s="1165" t="str">
        <f t="shared" si="666"/>
        <v>PEXP471BLU</v>
      </c>
      <c r="B6893" s="1165">
        <f>IFERROR(INDEX('PE Holds'!$B$15:$AF$554,MATCH(C6893,'PE Holds'!$B$15:$B$552,FALSE),MATCH(D6893,'PE Holds'!$B$15:$AF$15,FALSE)),0)</f>
        <v>0</v>
      </c>
      <c r="C6893" s="1165" t="str">
        <f t="shared" si="669"/>
        <v>PEXP471</v>
      </c>
      <c r="D6893" s="988" t="str">
        <f>'PE Holds'!$P$15</f>
        <v>Blue 
RAL 5015</v>
      </c>
      <c r="E6893" s="1165" t="s">
        <v>27827</v>
      </c>
      <c r="F6893" s="1165" t="s">
        <v>27824</v>
      </c>
      <c r="G6893" s="1170" t="s">
        <v>28040</v>
      </c>
    </row>
    <row r="6894" spans="1:7" ht="15" customHeight="1">
      <c r="A6894" s="1165" t="str">
        <f t="shared" si="666"/>
        <v>PEXP471GRY</v>
      </c>
      <c r="B6894" s="1165">
        <f>IFERROR(INDEX('PE Holds'!$B$15:$AF$554,MATCH(C6894,'PE Holds'!$B$15:$B$552,FALSE),MATCH(D6894,'PE Holds'!$B$15:$AF$15,FALSE)),0)</f>
        <v>0</v>
      </c>
      <c r="C6894" s="1165" t="str">
        <f t="shared" si="669"/>
        <v>PEXP471</v>
      </c>
      <c r="D6894" s="988" t="str">
        <f>'PE Holds'!$Q$15</f>
        <v>Grey 
RAL 7001</v>
      </c>
      <c r="E6894" s="1165" t="s">
        <v>27828</v>
      </c>
      <c r="F6894" s="1165" t="s">
        <v>27824</v>
      </c>
      <c r="G6894" s="1170" t="s">
        <v>28040</v>
      </c>
    </row>
    <row r="6895" spans="1:7" ht="15" customHeight="1">
      <c r="A6895" s="1165" t="str">
        <f t="shared" si="666"/>
        <v>PEXP471BLK</v>
      </c>
      <c r="B6895" s="1165">
        <f>IFERROR(INDEX('PE Holds'!$B$15:$AF$554,MATCH(C6895,'PE Holds'!$B$15:$B$552,FALSE),MATCH(D6895,'PE Holds'!$B$15:$AF$15,FALSE)),0)</f>
        <v>0</v>
      </c>
      <c r="C6895" s="1165" t="str">
        <f t="shared" si="669"/>
        <v>PEXP471</v>
      </c>
      <c r="D6895" s="988" t="str">
        <f>'PE Holds'!$R$15</f>
        <v>Black 
RAL 9005</v>
      </c>
      <c r="E6895" s="1165" t="s">
        <v>27829</v>
      </c>
      <c r="F6895" s="1165" t="s">
        <v>27824</v>
      </c>
      <c r="G6895" s="1170" t="s">
        <v>28040</v>
      </c>
    </row>
    <row r="6896" spans="1:7" ht="15" customHeight="1">
      <c r="A6896" s="1165" t="str">
        <f t="shared" si="666"/>
        <v>PEXP471FLO</v>
      </c>
      <c r="B6896" s="1165">
        <f>IFERROR(INDEX('PE Holds'!$B$15:$AF$554,MATCH(C6896,'PE Holds'!$B$15:$B$552,FALSE),MATCH(D6896,'PE Holds'!$B$15:$AF$15,FALSE)),0)</f>
        <v>0</v>
      </c>
      <c r="C6896" s="1165" t="str">
        <f t="shared" si="669"/>
        <v>PEXP471</v>
      </c>
      <c r="D6896" s="988" t="str">
        <f>'PE Holds'!$S$15</f>
        <v>Fluo 
Orange</v>
      </c>
      <c r="E6896" s="1165" t="s">
        <v>27830</v>
      </c>
      <c r="F6896" s="1165" t="s">
        <v>27824</v>
      </c>
      <c r="G6896" s="1170" t="s">
        <v>28040</v>
      </c>
    </row>
    <row r="6897" spans="1:7" ht="15" customHeight="1">
      <c r="A6897" s="1165" t="str">
        <f t="shared" si="666"/>
        <v>PEXP471FLG</v>
      </c>
      <c r="B6897" s="1165">
        <f>IFERROR(INDEX('PE Holds'!$B$15:$AF$554,MATCH(C6897,'PE Holds'!$B$15:$B$552,FALSE),MATCH(D6897,'PE Holds'!$B$15:$AF$15,FALSE)),0)</f>
        <v>0</v>
      </c>
      <c r="C6897" s="1165" t="str">
        <f t="shared" si="669"/>
        <v>PEXP471</v>
      </c>
      <c r="D6897" s="988" t="str">
        <f>'PE Holds'!$T$15</f>
        <v>Fluo 
Green</v>
      </c>
      <c r="E6897" s="1165" t="s">
        <v>27831</v>
      </c>
      <c r="F6897" s="1165" t="s">
        <v>27824</v>
      </c>
      <c r="G6897" s="1170" t="s">
        <v>28040</v>
      </c>
    </row>
    <row r="6898" spans="1:7" ht="15" customHeight="1">
      <c r="A6898" s="1165" t="str">
        <f t="shared" si="666"/>
        <v>PEXP471FLP</v>
      </c>
      <c r="B6898" s="1165">
        <f>IFERROR(INDEX('PE Holds'!$B$15:$AF$554,MATCH(C6898,'PE Holds'!$B$15:$B$552,FALSE),MATCH(D6898,'PE Holds'!$B$15:$AF$15,FALSE)),0)</f>
        <v>0</v>
      </c>
      <c r="C6898" s="1165" t="str">
        <f t="shared" si="669"/>
        <v>PEXP471</v>
      </c>
      <c r="D6898" s="988" t="str">
        <f>'PE Holds'!$U$15</f>
        <v>Fluo 
Pink</v>
      </c>
      <c r="E6898" s="1165" t="s">
        <v>27832</v>
      </c>
      <c r="F6898" s="1165" t="s">
        <v>27824</v>
      </c>
      <c r="G6898" s="1170" t="s">
        <v>28040</v>
      </c>
    </row>
    <row r="6899" spans="1:7" ht="15" customHeight="1">
      <c r="A6899" s="1165" t="str">
        <f t="shared" si="666"/>
        <v>PEXP471FLY</v>
      </c>
      <c r="B6899" s="1165">
        <f>IFERROR(INDEX('PE Holds'!$B$15:$AF$554,MATCH(C6899,'PE Holds'!$B$15:$B$552,FALSE),MATCH(D6899,'PE Holds'!$B$15:$AF$15,FALSE)),0)</f>
        <v>0</v>
      </c>
      <c r="C6899" s="1165" t="str">
        <f t="shared" si="669"/>
        <v>PEXP471</v>
      </c>
      <c r="D6899" s="988" t="str">
        <f>'PE Holds'!$V$15</f>
        <v>Fluo 
Yellow</v>
      </c>
      <c r="E6899" s="1165" t="s">
        <v>28041</v>
      </c>
      <c r="F6899" s="1165" t="s">
        <v>27824</v>
      </c>
      <c r="G6899" s="1170" t="s">
        <v>28040</v>
      </c>
    </row>
    <row r="6900" spans="1:7" ht="15" customHeight="1">
      <c r="A6900" s="1165" t="str">
        <f t="shared" si="666"/>
        <v>PEXP471VIO</v>
      </c>
      <c r="B6900" s="1165">
        <f>IFERROR(INDEX('PE Holds'!$B$15:$AF$554,MATCH(C6900,'PE Holds'!$B$15:$B$552,FALSE),MATCH(D6900,'PE Holds'!$B$15:$AF$15,FALSE)),0)</f>
        <v>0</v>
      </c>
      <c r="C6900" s="1165" t="str">
        <f t="shared" si="669"/>
        <v>PEXP471</v>
      </c>
      <c r="D6900" s="988" t="str">
        <f>'PE Holds'!$W$15</f>
        <v>Violet 
RAL 4008</v>
      </c>
      <c r="E6900" s="1165" t="s">
        <v>27833</v>
      </c>
      <c r="F6900" s="1165" t="s">
        <v>27824</v>
      </c>
      <c r="G6900" s="1170" t="s">
        <v>28040</v>
      </c>
    </row>
    <row r="6901" spans="1:7" ht="15" customHeight="1">
      <c r="A6901" s="1165" t="str">
        <f t="shared" si="666"/>
        <v>PEXP471MIN</v>
      </c>
      <c r="B6901" s="1165">
        <f>IFERROR(INDEX('PE Holds'!$B$15:$AF$554,MATCH(C6901,'PE Holds'!$B$15:$B$552,FALSE),MATCH(D6901,'PE Holds'!$B$15:$AF$15,FALSE)),0)</f>
        <v>0</v>
      </c>
      <c r="C6901" s="1165" t="str">
        <f t="shared" si="669"/>
        <v>PEXP471</v>
      </c>
      <c r="D6901" s="988" t="str">
        <f>'PE Holds'!$X$15</f>
        <v>Mint 
RAL 6027</v>
      </c>
      <c r="E6901" s="1165" t="s">
        <v>27834</v>
      </c>
      <c r="F6901" s="1165" t="s">
        <v>27824</v>
      </c>
      <c r="G6901" s="1170" t="s">
        <v>28040</v>
      </c>
    </row>
    <row r="6902" spans="1:7" ht="15" customHeight="1">
      <c r="A6902" s="1165" t="str">
        <f t="shared" si="666"/>
        <v>PEXP471ORA</v>
      </c>
      <c r="B6902" s="1165">
        <f>IFERROR(INDEX('PE Holds'!$B$15:$AF$554,MATCH(C6902,'PE Holds'!$B$15:$B$552,FALSE),MATCH(D6902,'PE Holds'!$B$15:$AF$15,FALSE)),0)</f>
        <v>0</v>
      </c>
      <c r="C6902" s="1165" t="str">
        <f t="shared" si="669"/>
        <v>PEXP471</v>
      </c>
      <c r="D6902" s="988" t="str">
        <f>'PE Holds'!$Y$15</f>
        <v>Pure Orange</v>
      </c>
      <c r="E6902" s="1165" t="s">
        <v>27836</v>
      </c>
      <c r="F6902" s="1165" t="s">
        <v>27824</v>
      </c>
      <c r="G6902" s="1170" t="s">
        <v>28040</v>
      </c>
    </row>
    <row r="6903" spans="1:7" ht="15" customHeight="1">
      <c r="A6903" s="1165" t="str">
        <f t="shared" si="666"/>
        <v>PEXP472WHI</v>
      </c>
      <c r="B6903" s="1165">
        <f>IFERROR(INDEX('PE Holds'!$B$15:$AF$554,MATCH(C6903,'PE Holds'!$B$15:$B$552,FALSE),MATCH(D6903,'PE Holds'!$B$15:$AF$15,FALSE)),0)</f>
        <v>0</v>
      </c>
      <c r="C6903" s="1165" t="s">
        <v>28313</v>
      </c>
      <c r="D6903" s="1166" t="s">
        <v>28239</v>
      </c>
      <c r="E6903" s="1165" t="s">
        <v>27838</v>
      </c>
      <c r="F6903" s="1165" t="s">
        <v>27824</v>
      </c>
      <c r="G6903" s="1170" t="s">
        <v>28040</v>
      </c>
    </row>
    <row r="6904" spans="1:7" ht="15" customHeight="1">
      <c r="A6904" s="1165" t="str">
        <f t="shared" si="666"/>
        <v>PEXP472YEL</v>
      </c>
      <c r="B6904" s="1165">
        <f>IFERROR(INDEX('PE Holds'!$B$15:$AF$554,MATCH(C6904,'PE Holds'!$B$15:$B$552,FALSE),MATCH(D6904,'PE Holds'!$B$15:$AF$15,FALSE)),0)</f>
        <v>0</v>
      </c>
      <c r="C6904" s="1165" t="str">
        <f>+C6903</f>
        <v>PEXP472</v>
      </c>
      <c r="D6904" s="988" t="str">
        <f>'PE Holds'!$M$15</f>
        <v>Yellow 
RAL 1026</v>
      </c>
      <c r="E6904" s="1165" t="s">
        <v>27823</v>
      </c>
      <c r="F6904" s="1165" t="s">
        <v>27824</v>
      </c>
      <c r="G6904" s="1170" t="s">
        <v>28040</v>
      </c>
    </row>
    <row r="6905" spans="1:7" ht="15" customHeight="1">
      <c r="A6905" s="1165" t="str">
        <f t="shared" si="666"/>
        <v>PEXP472GRE</v>
      </c>
      <c r="B6905" s="1165">
        <f>IFERROR(INDEX('PE Holds'!$B$15:$AF$554,MATCH(C6905,'PE Holds'!$B$15:$B$552,FALSE),MATCH(D6905,'PE Holds'!$B$15:$AF$15,FALSE)),0)</f>
        <v>0</v>
      </c>
      <c r="C6905" s="1165" t="str">
        <f t="shared" ref="C6905:C6916" si="670">+C6904</f>
        <v>PEXP472</v>
      </c>
      <c r="D6905" s="988" t="str">
        <f>'PE Holds'!$N$15</f>
        <v>Green 
RAL 6002</v>
      </c>
      <c r="E6905" s="1165" t="s">
        <v>27837</v>
      </c>
      <c r="F6905" s="1165" t="s">
        <v>27824</v>
      </c>
      <c r="G6905" s="1170" t="s">
        <v>28040</v>
      </c>
    </row>
    <row r="6906" spans="1:7" ht="15" customHeight="1">
      <c r="A6906" s="1165" t="str">
        <f t="shared" si="666"/>
        <v>PEXP472RED</v>
      </c>
      <c r="B6906" s="1165">
        <f>IFERROR(INDEX('PE Holds'!$B$15:$AF$554,MATCH(C6906,'PE Holds'!$B$15:$B$552,FALSE),MATCH(D6906,'PE Holds'!$B$15:$AF$15,FALSE)),0)</f>
        <v>0</v>
      </c>
      <c r="C6906" s="1165" t="str">
        <f t="shared" si="670"/>
        <v>PEXP472</v>
      </c>
      <c r="D6906" s="988" t="str">
        <f>'PE Holds'!$O$15</f>
        <v>Red 
RAL 3020</v>
      </c>
      <c r="E6906" s="1165" t="s">
        <v>27826</v>
      </c>
      <c r="F6906" s="1165" t="s">
        <v>27824</v>
      </c>
      <c r="G6906" s="1170" t="s">
        <v>28040</v>
      </c>
    </row>
    <row r="6907" spans="1:7" ht="15" customHeight="1">
      <c r="A6907" s="1165" t="str">
        <f t="shared" si="666"/>
        <v>PEXP472BLU</v>
      </c>
      <c r="B6907" s="1165">
        <f>IFERROR(INDEX('PE Holds'!$B$15:$AF$554,MATCH(C6907,'PE Holds'!$B$15:$B$552,FALSE),MATCH(D6907,'PE Holds'!$B$15:$AF$15,FALSE)),0)</f>
        <v>0</v>
      </c>
      <c r="C6907" s="1165" t="str">
        <f t="shared" si="670"/>
        <v>PEXP472</v>
      </c>
      <c r="D6907" s="988" t="str">
        <f>'PE Holds'!$P$15</f>
        <v>Blue 
RAL 5015</v>
      </c>
      <c r="E6907" s="1165" t="s">
        <v>27827</v>
      </c>
      <c r="F6907" s="1165" t="s">
        <v>27824</v>
      </c>
      <c r="G6907" s="1170" t="s">
        <v>28040</v>
      </c>
    </row>
    <row r="6908" spans="1:7" ht="15" customHeight="1">
      <c r="A6908" s="1165" t="str">
        <f t="shared" si="666"/>
        <v>PEXP472GRY</v>
      </c>
      <c r="B6908" s="1165">
        <f>IFERROR(INDEX('PE Holds'!$B$15:$AF$554,MATCH(C6908,'PE Holds'!$B$15:$B$552,FALSE),MATCH(D6908,'PE Holds'!$B$15:$AF$15,FALSE)),0)</f>
        <v>0</v>
      </c>
      <c r="C6908" s="1165" t="str">
        <f t="shared" si="670"/>
        <v>PEXP472</v>
      </c>
      <c r="D6908" s="988" t="str">
        <f>'PE Holds'!$Q$15</f>
        <v>Grey 
RAL 7001</v>
      </c>
      <c r="E6908" s="1165" t="s">
        <v>27828</v>
      </c>
      <c r="F6908" s="1165" t="s">
        <v>27824</v>
      </c>
      <c r="G6908" s="1170" t="s">
        <v>28040</v>
      </c>
    </row>
    <row r="6909" spans="1:7" ht="15" customHeight="1">
      <c r="A6909" s="1165" t="str">
        <f t="shared" si="666"/>
        <v>PEXP472BLK</v>
      </c>
      <c r="B6909" s="1165">
        <f>IFERROR(INDEX('PE Holds'!$B$15:$AF$554,MATCH(C6909,'PE Holds'!$B$15:$B$552,FALSE),MATCH(D6909,'PE Holds'!$B$15:$AF$15,FALSE)),0)</f>
        <v>0</v>
      </c>
      <c r="C6909" s="1165" t="str">
        <f t="shared" si="670"/>
        <v>PEXP472</v>
      </c>
      <c r="D6909" s="988" t="str">
        <f>'PE Holds'!$R$15</f>
        <v>Black 
RAL 9005</v>
      </c>
      <c r="E6909" s="1165" t="s">
        <v>27829</v>
      </c>
      <c r="F6909" s="1165" t="s">
        <v>27824</v>
      </c>
      <c r="G6909" s="1170" t="s">
        <v>28040</v>
      </c>
    </row>
    <row r="6910" spans="1:7" ht="15" customHeight="1">
      <c r="A6910" s="1165" t="str">
        <f t="shared" si="666"/>
        <v>PEXP472FLO</v>
      </c>
      <c r="B6910" s="1165">
        <f>IFERROR(INDEX('PE Holds'!$B$15:$AF$554,MATCH(C6910,'PE Holds'!$B$15:$B$552,FALSE),MATCH(D6910,'PE Holds'!$B$15:$AF$15,FALSE)),0)</f>
        <v>0</v>
      </c>
      <c r="C6910" s="1165" t="str">
        <f t="shared" si="670"/>
        <v>PEXP472</v>
      </c>
      <c r="D6910" s="988" t="str">
        <f>'PE Holds'!$S$15</f>
        <v>Fluo 
Orange</v>
      </c>
      <c r="E6910" s="1165" t="s">
        <v>27830</v>
      </c>
      <c r="F6910" s="1165" t="s">
        <v>27824</v>
      </c>
      <c r="G6910" s="1170" t="s">
        <v>28040</v>
      </c>
    </row>
    <row r="6911" spans="1:7" ht="15" customHeight="1">
      <c r="A6911" s="1165" t="str">
        <f t="shared" si="666"/>
        <v>PEXP472FLG</v>
      </c>
      <c r="B6911" s="1165">
        <f>IFERROR(INDEX('PE Holds'!$B$15:$AF$554,MATCH(C6911,'PE Holds'!$B$15:$B$552,FALSE),MATCH(D6911,'PE Holds'!$B$15:$AF$15,FALSE)),0)</f>
        <v>0</v>
      </c>
      <c r="C6911" s="1165" t="str">
        <f t="shared" si="670"/>
        <v>PEXP472</v>
      </c>
      <c r="D6911" s="988" t="str">
        <f>'PE Holds'!$T$15</f>
        <v>Fluo 
Green</v>
      </c>
      <c r="E6911" s="1165" t="s">
        <v>27831</v>
      </c>
      <c r="F6911" s="1165" t="s">
        <v>27824</v>
      </c>
      <c r="G6911" s="1170" t="s">
        <v>28040</v>
      </c>
    </row>
    <row r="6912" spans="1:7" ht="15" customHeight="1">
      <c r="A6912" s="1165" t="str">
        <f t="shared" si="666"/>
        <v>PEXP472FLP</v>
      </c>
      <c r="B6912" s="1165">
        <f>IFERROR(INDEX('PE Holds'!$B$15:$AF$554,MATCH(C6912,'PE Holds'!$B$15:$B$552,FALSE),MATCH(D6912,'PE Holds'!$B$15:$AF$15,FALSE)),0)</f>
        <v>0</v>
      </c>
      <c r="C6912" s="1165" t="str">
        <f t="shared" si="670"/>
        <v>PEXP472</v>
      </c>
      <c r="D6912" s="988" t="str">
        <f>'PE Holds'!$U$15</f>
        <v>Fluo 
Pink</v>
      </c>
      <c r="E6912" s="1165" t="s">
        <v>27832</v>
      </c>
      <c r="F6912" s="1165" t="s">
        <v>27824</v>
      </c>
      <c r="G6912" s="1170" t="s">
        <v>28040</v>
      </c>
    </row>
    <row r="6913" spans="1:7" ht="15" customHeight="1">
      <c r="A6913" s="1165" t="str">
        <f t="shared" si="666"/>
        <v>PEXP472FLY</v>
      </c>
      <c r="B6913" s="1165">
        <f>IFERROR(INDEX('PE Holds'!$B$15:$AF$554,MATCH(C6913,'PE Holds'!$B$15:$B$552,FALSE),MATCH(D6913,'PE Holds'!$B$15:$AF$15,FALSE)),0)</f>
        <v>0</v>
      </c>
      <c r="C6913" s="1165" t="str">
        <f t="shared" si="670"/>
        <v>PEXP472</v>
      </c>
      <c r="D6913" s="988" t="str">
        <f>'PE Holds'!$V$15</f>
        <v>Fluo 
Yellow</v>
      </c>
      <c r="E6913" s="1165" t="s">
        <v>28041</v>
      </c>
      <c r="F6913" s="1165" t="s">
        <v>27824</v>
      </c>
      <c r="G6913" s="1170" t="s">
        <v>28040</v>
      </c>
    </row>
    <row r="6914" spans="1:7" ht="15" customHeight="1">
      <c r="A6914" s="1165" t="str">
        <f t="shared" si="666"/>
        <v>PEXP472VIO</v>
      </c>
      <c r="B6914" s="1165">
        <f>IFERROR(INDEX('PE Holds'!$B$15:$AF$554,MATCH(C6914,'PE Holds'!$B$15:$B$552,FALSE),MATCH(D6914,'PE Holds'!$B$15:$AF$15,FALSE)),0)</f>
        <v>0</v>
      </c>
      <c r="C6914" s="1165" t="str">
        <f t="shared" si="670"/>
        <v>PEXP472</v>
      </c>
      <c r="D6914" s="988" t="str">
        <f>'PE Holds'!$W$15</f>
        <v>Violet 
RAL 4008</v>
      </c>
      <c r="E6914" s="1165" t="s">
        <v>27833</v>
      </c>
      <c r="F6914" s="1165" t="s">
        <v>27824</v>
      </c>
      <c r="G6914" s="1170" t="s">
        <v>28040</v>
      </c>
    </row>
    <row r="6915" spans="1:7" ht="15" customHeight="1">
      <c r="A6915" s="1165" t="str">
        <f t="shared" si="666"/>
        <v>PEXP472MIN</v>
      </c>
      <c r="B6915" s="1165">
        <f>IFERROR(INDEX('PE Holds'!$B$15:$AF$554,MATCH(C6915,'PE Holds'!$B$15:$B$552,FALSE),MATCH(D6915,'PE Holds'!$B$15:$AF$15,FALSE)),0)</f>
        <v>0</v>
      </c>
      <c r="C6915" s="1165" t="str">
        <f t="shared" si="670"/>
        <v>PEXP472</v>
      </c>
      <c r="D6915" s="988" t="str">
        <f>'PE Holds'!$X$15</f>
        <v>Mint 
RAL 6027</v>
      </c>
      <c r="E6915" s="1165" t="s">
        <v>27834</v>
      </c>
      <c r="F6915" s="1165" t="s">
        <v>27824</v>
      </c>
      <c r="G6915" s="1170" t="s">
        <v>28040</v>
      </c>
    </row>
    <row r="6916" spans="1:7" ht="15" customHeight="1">
      <c r="A6916" s="1165" t="str">
        <f t="shared" si="666"/>
        <v>PEXP472ORA</v>
      </c>
      <c r="B6916" s="1165">
        <f>IFERROR(INDEX('PE Holds'!$B$15:$AF$554,MATCH(C6916,'PE Holds'!$B$15:$B$552,FALSE),MATCH(D6916,'PE Holds'!$B$15:$AF$15,FALSE)),0)</f>
        <v>0</v>
      </c>
      <c r="C6916" s="1165" t="str">
        <f t="shared" si="670"/>
        <v>PEXP472</v>
      </c>
      <c r="D6916" s="988" t="str">
        <f>'PE Holds'!$Y$15</f>
        <v>Pure Orange</v>
      </c>
      <c r="E6916" s="1165" t="s">
        <v>27836</v>
      </c>
      <c r="F6916" s="1165" t="s">
        <v>27824</v>
      </c>
      <c r="G6916" s="1170" t="s">
        <v>28040</v>
      </c>
    </row>
    <row r="6917" spans="1:7" ht="15" customHeight="1">
      <c r="A6917" s="1165" t="str">
        <f t="shared" si="666"/>
        <v>PEXP473WHI</v>
      </c>
      <c r="B6917" s="1165">
        <f>IFERROR(INDEX('PE Holds'!$B$15:$AF$554,MATCH(C6917,'PE Holds'!$B$15:$B$552,FALSE),MATCH(D6917,'PE Holds'!$B$15:$AF$15,FALSE)),0)</f>
        <v>0</v>
      </c>
      <c r="C6917" s="1165" t="s">
        <v>28314</v>
      </c>
      <c r="D6917" s="1166" t="s">
        <v>28239</v>
      </c>
      <c r="E6917" s="1165" t="s">
        <v>27838</v>
      </c>
      <c r="F6917" s="1165" t="s">
        <v>27824</v>
      </c>
      <c r="G6917" s="1170" t="s">
        <v>28040</v>
      </c>
    </row>
    <row r="6918" spans="1:7" ht="15" customHeight="1">
      <c r="A6918" s="1165" t="str">
        <f t="shared" si="666"/>
        <v>PEXP473YEL</v>
      </c>
      <c r="B6918" s="1165">
        <f>IFERROR(INDEX('PE Holds'!$B$15:$AF$554,MATCH(C6918,'PE Holds'!$B$15:$B$552,FALSE),MATCH(D6918,'PE Holds'!$B$15:$AF$15,FALSE)),0)</f>
        <v>0</v>
      </c>
      <c r="C6918" s="1165" t="str">
        <f>+C6917</f>
        <v>PEXP473</v>
      </c>
      <c r="D6918" s="988" t="str">
        <f>'PE Holds'!$M$15</f>
        <v>Yellow 
RAL 1026</v>
      </c>
      <c r="E6918" s="1165" t="s">
        <v>27823</v>
      </c>
      <c r="F6918" s="1165" t="s">
        <v>27824</v>
      </c>
      <c r="G6918" s="1170" t="s">
        <v>28040</v>
      </c>
    </row>
    <row r="6919" spans="1:7" ht="15" customHeight="1">
      <c r="A6919" s="1165" t="str">
        <f t="shared" si="666"/>
        <v>PEXP473GRE</v>
      </c>
      <c r="B6919" s="1165">
        <f>IFERROR(INDEX('PE Holds'!$B$15:$AF$554,MATCH(C6919,'PE Holds'!$B$15:$B$552,FALSE),MATCH(D6919,'PE Holds'!$B$15:$AF$15,FALSE)),0)</f>
        <v>0</v>
      </c>
      <c r="C6919" s="1165" t="str">
        <f t="shared" ref="C6919:C6930" si="671">+C6918</f>
        <v>PEXP473</v>
      </c>
      <c r="D6919" s="988" t="str">
        <f>'PE Holds'!$N$15</f>
        <v>Green 
RAL 6002</v>
      </c>
      <c r="E6919" s="1165" t="s">
        <v>27837</v>
      </c>
      <c r="F6919" s="1165" t="s">
        <v>27824</v>
      </c>
      <c r="G6919" s="1170" t="s">
        <v>28040</v>
      </c>
    </row>
    <row r="6920" spans="1:7" ht="15" customHeight="1">
      <c r="A6920" s="1165" t="str">
        <f t="shared" si="666"/>
        <v>PEXP473RED</v>
      </c>
      <c r="B6920" s="1165">
        <f>IFERROR(INDEX('PE Holds'!$B$15:$AF$554,MATCH(C6920,'PE Holds'!$B$15:$B$552,FALSE),MATCH(D6920,'PE Holds'!$B$15:$AF$15,FALSE)),0)</f>
        <v>0</v>
      </c>
      <c r="C6920" s="1165" t="str">
        <f t="shared" si="671"/>
        <v>PEXP473</v>
      </c>
      <c r="D6920" s="988" t="str">
        <f>'PE Holds'!$O$15</f>
        <v>Red 
RAL 3020</v>
      </c>
      <c r="E6920" s="1165" t="s">
        <v>27826</v>
      </c>
      <c r="F6920" s="1165" t="s">
        <v>27824</v>
      </c>
      <c r="G6920" s="1170" t="s">
        <v>28040</v>
      </c>
    </row>
    <row r="6921" spans="1:7" ht="15" customHeight="1">
      <c r="A6921" s="1165" t="str">
        <f t="shared" si="666"/>
        <v>PEXP473BLU</v>
      </c>
      <c r="B6921" s="1165">
        <f>IFERROR(INDEX('PE Holds'!$B$15:$AF$554,MATCH(C6921,'PE Holds'!$B$15:$B$552,FALSE),MATCH(D6921,'PE Holds'!$B$15:$AF$15,FALSE)),0)</f>
        <v>0</v>
      </c>
      <c r="C6921" s="1165" t="str">
        <f t="shared" si="671"/>
        <v>PEXP473</v>
      </c>
      <c r="D6921" s="988" t="str">
        <f>'PE Holds'!$P$15</f>
        <v>Blue 
RAL 5015</v>
      </c>
      <c r="E6921" s="1165" t="s">
        <v>27827</v>
      </c>
      <c r="F6921" s="1165" t="s">
        <v>27824</v>
      </c>
      <c r="G6921" s="1170" t="s">
        <v>28040</v>
      </c>
    </row>
    <row r="6922" spans="1:7" ht="15" customHeight="1">
      <c r="A6922" s="1165" t="str">
        <f t="shared" si="666"/>
        <v>PEXP473GRY</v>
      </c>
      <c r="B6922" s="1165">
        <f>IFERROR(INDEX('PE Holds'!$B$15:$AF$554,MATCH(C6922,'PE Holds'!$B$15:$B$552,FALSE),MATCH(D6922,'PE Holds'!$B$15:$AF$15,FALSE)),0)</f>
        <v>0</v>
      </c>
      <c r="C6922" s="1165" t="str">
        <f t="shared" si="671"/>
        <v>PEXP473</v>
      </c>
      <c r="D6922" s="988" t="str">
        <f>'PE Holds'!$Q$15</f>
        <v>Grey 
RAL 7001</v>
      </c>
      <c r="E6922" s="1165" t="s">
        <v>27828</v>
      </c>
      <c r="F6922" s="1165" t="s">
        <v>27824</v>
      </c>
      <c r="G6922" s="1170" t="s">
        <v>28040</v>
      </c>
    </row>
    <row r="6923" spans="1:7" ht="15" customHeight="1">
      <c r="A6923" s="1165" t="str">
        <f t="shared" si="666"/>
        <v>PEXP473BLK</v>
      </c>
      <c r="B6923" s="1165">
        <f>IFERROR(INDEX('PE Holds'!$B$15:$AF$554,MATCH(C6923,'PE Holds'!$B$15:$B$552,FALSE),MATCH(D6923,'PE Holds'!$B$15:$AF$15,FALSE)),0)</f>
        <v>0</v>
      </c>
      <c r="C6923" s="1165" t="str">
        <f t="shared" si="671"/>
        <v>PEXP473</v>
      </c>
      <c r="D6923" s="988" t="str">
        <f>'PE Holds'!$R$15</f>
        <v>Black 
RAL 9005</v>
      </c>
      <c r="E6923" s="1165" t="s">
        <v>27829</v>
      </c>
      <c r="F6923" s="1165" t="s">
        <v>27824</v>
      </c>
      <c r="G6923" s="1170" t="s">
        <v>28040</v>
      </c>
    </row>
    <row r="6924" spans="1:7" ht="15" customHeight="1">
      <c r="A6924" s="1165" t="str">
        <f t="shared" ref="A6924:A6987" si="672">CONCATENATE(C6924,E6924)</f>
        <v>PEXP473FLO</v>
      </c>
      <c r="B6924" s="1165">
        <f>IFERROR(INDEX('PE Holds'!$B$15:$AF$554,MATCH(C6924,'PE Holds'!$B$15:$B$552,FALSE),MATCH(D6924,'PE Holds'!$B$15:$AF$15,FALSE)),0)</f>
        <v>0</v>
      </c>
      <c r="C6924" s="1165" t="str">
        <f t="shared" si="671"/>
        <v>PEXP473</v>
      </c>
      <c r="D6924" s="988" t="str">
        <f>'PE Holds'!$S$15</f>
        <v>Fluo 
Orange</v>
      </c>
      <c r="E6924" s="1165" t="s">
        <v>27830</v>
      </c>
      <c r="F6924" s="1165" t="s">
        <v>27824</v>
      </c>
      <c r="G6924" s="1170" t="s">
        <v>28040</v>
      </c>
    </row>
    <row r="6925" spans="1:7" ht="15" customHeight="1">
      <c r="A6925" s="1165" t="str">
        <f t="shared" si="672"/>
        <v>PEXP473FLG</v>
      </c>
      <c r="B6925" s="1165">
        <f>IFERROR(INDEX('PE Holds'!$B$15:$AF$554,MATCH(C6925,'PE Holds'!$B$15:$B$552,FALSE),MATCH(D6925,'PE Holds'!$B$15:$AF$15,FALSE)),0)</f>
        <v>0</v>
      </c>
      <c r="C6925" s="1165" t="str">
        <f t="shared" si="671"/>
        <v>PEXP473</v>
      </c>
      <c r="D6925" s="988" t="str">
        <f>'PE Holds'!$T$15</f>
        <v>Fluo 
Green</v>
      </c>
      <c r="E6925" s="1165" t="s">
        <v>27831</v>
      </c>
      <c r="F6925" s="1165" t="s">
        <v>27824</v>
      </c>
      <c r="G6925" s="1170" t="s">
        <v>28040</v>
      </c>
    </row>
    <row r="6926" spans="1:7" ht="15" customHeight="1">
      <c r="A6926" s="1165" t="str">
        <f t="shared" si="672"/>
        <v>PEXP473FLP</v>
      </c>
      <c r="B6926" s="1165">
        <f>IFERROR(INDEX('PE Holds'!$B$15:$AF$554,MATCH(C6926,'PE Holds'!$B$15:$B$552,FALSE),MATCH(D6926,'PE Holds'!$B$15:$AF$15,FALSE)),0)</f>
        <v>0</v>
      </c>
      <c r="C6926" s="1165" t="str">
        <f t="shared" si="671"/>
        <v>PEXP473</v>
      </c>
      <c r="D6926" s="988" t="str">
        <f>'PE Holds'!$U$15</f>
        <v>Fluo 
Pink</v>
      </c>
      <c r="E6926" s="1165" t="s">
        <v>27832</v>
      </c>
      <c r="F6926" s="1165" t="s">
        <v>27824</v>
      </c>
      <c r="G6926" s="1170" t="s">
        <v>28040</v>
      </c>
    </row>
    <row r="6927" spans="1:7" ht="15" customHeight="1">
      <c r="A6927" s="1165" t="str">
        <f t="shared" si="672"/>
        <v>PEXP473FLY</v>
      </c>
      <c r="B6927" s="1165">
        <f>IFERROR(INDEX('PE Holds'!$B$15:$AF$554,MATCH(C6927,'PE Holds'!$B$15:$B$552,FALSE),MATCH(D6927,'PE Holds'!$B$15:$AF$15,FALSE)),0)</f>
        <v>0</v>
      </c>
      <c r="C6927" s="1165" t="str">
        <f t="shared" si="671"/>
        <v>PEXP473</v>
      </c>
      <c r="D6927" s="988" t="str">
        <f>'PE Holds'!$V$15</f>
        <v>Fluo 
Yellow</v>
      </c>
      <c r="E6927" s="1165" t="s">
        <v>28041</v>
      </c>
      <c r="F6927" s="1165" t="s">
        <v>27824</v>
      </c>
      <c r="G6927" s="1170" t="s">
        <v>28040</v>
      </c>
    </row>
    <row r="6928" spans="1:7" ht="15" customHeight="1">
      <c r="A6928" s="1165" t="str">
        <f t="shared" si="672"/>
        <v>PEXP473VIO</v>
      </c>
      <c r="B6928" s="1165">
        <f>IFERROR(INDEX('PE Holds'!$B$15:$AF$554,MATCH(C6928,'PE Holds'!$B$15:$B$552,FALSE),MATCH(D6928,'PE Holds'!$B$15:$AF$15,FALSE)),0)</f>
        <v>0</v>
      </c>
      <c r="C6928" s="1165" t="str">
        <f t="shared" si="671"/>
        <v>PEXP473</v>
      </c>
      <c r="D6928" s="988" t="str">
        <f>'PE Holds'!$W$15</f>
        <v>Violet 
RAL 4008</v>
      </c>
      <c r="E6928" s="1165" t="s">
        <v>27833</v>
      </c>
      <c r="F6928" s="1165" t="s">
        <v>27824</v>
      </c>
      <c r="G6928" s="1170" t="s">
        <v>28040</v>
      </c>
    </row>
    <row r="6929" spans="1:7" ht="15" customHeight="1">
      <c r="A6929" s="1165" t="str">
        <f t="shared" si="672"/>
        <v>PEXP473MIN</v>
      </c>
      <c r="B6929" s="1165">
        <f>IFERROR(INDEX('PE Holds'!$B$15:$AF$554,MATCH(C6929,'PE Holds'!$B$15:$B$552,FALSE),MATCH(D6929,'PE Holds'!$B$15:$AF$15,FALSE)),0)</f>
        <v>0</v>
      </c>
      <c r="C6929" s="1165" t="str">
        <f t="shared" si="671"/>
        <v>PEXP473</v>
      </c>
      <c r="D6929" s="988" t="str">
        <f>'PE Holds'!$X$15</f>
        <v>Mint 
RAL 6027</v>
      </c>
      <c r="E6929" s="1165" t="s">
        <v>27834</v>
      </c>
      <c r="F6929" s="1165" t="s">
        <v>27824</v>
      </c>
      <c r="G6929" s="1170" t="s">
        <v>28040</v>
      </c>
    </row>
    <row r="6930" spans="1:7" ht="15" customHeight="1">
      <c r="A6930" s="1165" t="str">
        <f t="shared" si="672"/>
        <v>PEXP473ORA</v>
      </c>
      <c r="B6930" s="1165">
        <f>IFERROR(INDEX('PE Holds'!$B$15:$AF$554,MATCH(C6930,'PE Holds'!$B$15:$B$552,FALSE),MATCH(D6930,'PE Holds'!$B$15:$AF$15,FALSE)),0)</f>
        <v>0</v>
      </c>
      <c r="C6930" s="1165" t="str">
        <f t="shared" si="671"/>
        <v>PEXP473</v>
      </c>
      <c r="D6930" s="988" t="str">
        <f>'PE Holds'!$Y$15</f>
        <v>Pure Orange</v>
      </c>
      <c r="E6930" s="1165" t="s">
        <v>27836</v>
      </c>
      <c r="F6930" s="1165" t="s">
        <v>27824</v>
      </c>
      <c r="G6930" s="1170" t="s">
        <v>28040</v>
      </c>
    </row>
    <row r="6931" spans="1:7" ht="15" customHeight="1">
      <c r="A6931" s="1165" t="str">
        <f t="shared" si="672"/>
        <v>PEXP474WHI</v>
      </c>
      <c r="B6931" s="1165">
        <f>IFERROR(INDEX('PE Holds'!$B$15:$AF$554,MATCH(C6931,'PE Holds'!$B$15:$B$552,FALSE),MATCH(D6931,'PE Holds'!$B$15:$AF$15,FALSE)),0)</f>
        <v>0</v>
      </c>
      <c r="C6931" s="1165" t="s">
        <v>28315</v>
      </c>
      <c r="D6931" s="1166" t="s">
        <v>28239</v>
      </c>
      <c r="E6931" s="1165" t="s">
        <v>27838</v>
      </c>
      <c r="F6931" s="1165" t="s">
        <v>27824</v>
      </c>
      <c r="G6931" s="1170" t="s">
        <v>28040</v>
      </c>
    </row>
    <row r="6932" spans="1:7" ht="15" customHeight="1">
      <c r="A6932" s="1165" t="str">
        <f t="shared" si="672"/>
        <v>PEXP474YEL</v>
      </c>
      <c r="B6932" s="1165">
        <f>IFERROR(INDEX('PE Holds'!$B$15:$AF$554,MATCH(C6932,'PE Holds'!$B$15:$B$552,FALSE),MATCH(D6932,'PE Holds'!$B$15:$AF$15,FALSE)),0)</f>
        <v>0</v>
      </c>
      <c r="C6932" s="1165" t="str">
        <f>+C6931</f>
        <v>PEXP474</v>
      </c>
      <c r="D6932" s="988" t="str">
        <f>'PE Holds'!$M$15</f>
        <v>Yellow 
RAL 1026</v>
      </c>
      <c r="E6932" s="1165" t="s">
        <v>27823</v>
      </c>
      <c r="F6932" s="1165" t="s">
        <v>27824</v>
      </c>
      <c r="G6932" s="1170" t="s">
        <v>28040</v>
      </c>
    </row>
    <row r="6933" spans="1:7" ht="15" customHeight="1">
      <c r="A6933" s="1165" t="str">
        <f t="shared" si="672"/>
        <v>PEXP474GRE</v>
      </c>
      <c r="B6933" s="1165">
        <f>IFERROR(INDEX('PE Holds'!$B$15:$AF$554,MATCH(C6933,'PE Holds'!$B$15:$B$552,FALSE),MATCH(D6933,'PE Holds'!$B$15:$AF$15,FALSE)),0)</f>
        <v>0</v>
      </c>
      <c r="C6933" s="1165" t="str">
        <f t="shared" ref="C6933:C6944" si="673">+C6932</f>
        <v>PEXP474</v>
      </c>
      <c r="D6933" s="988" t="str">
        <f>'PE Holds'!$N$15</f>
        <v>Green 
RAL 6002</v>
      </c>
      <c r="E6933" s="1165" t="s">
        <v>27837</v>
      </c>
      <c r="F6933" s="1165" t="s">
        <v>27824</v>
      </c>
      <c r="G6933" s="1170" t="s">
        <v>28040</v>
      </c>
    </row>
    <row r="6934" spans="1:7" ht="15" customHeight="1">
      <c r="A6934" s="1165" t="str">
        <f t="shared" si="672"/>
        <v>PEXP474RED</v>
      </c>
      <c r="B6934" s="1165">
        <f>IFERROR(INDEX('PE Holds'!$B$15:$AF$554,MATCH(C6934,'PE Holds'!$B$15:$B$552,FALSE),MATCH(D6934,'PE Holds'!$B$15:$AF$15,FALSE)),0)</f>
        <v>0</v>
      </c>
      <c r="C6934" s="1165" t="str">
        <f t="shared" si="673"/>
        <v>PEXP474</v>
      </c>
      <c r="D6934" s="988" t="str">
        <f>'PE Holds'!$O$15</f>
        <v>Red 
RAL 3020</v>
      </c>
      <c r="E6934" s="1165" t="s">
        <v>27826</v>
      </c>
      <c r="F6934" s="1165" t="s">
        <v>27824</v>
      </c>
      <c r="G6934" s="1170" t="s">
        <v>28040</v>
      </c>
    </row>
    <row r="6935" spans="1:7" ht="15" customHeight="1">
      <c r="A6935" s="1165" t="str">
        <f t="shared" si="672"/>
        <v>PEXP474BLU</v>
      </c>
      <c r="B6935" s="1165">
        <f>IFERROR(INDEX('PE Holds'!$B$15:$AF$554,MATCH(C6935,'PE Holds'!$B$15:$B$552,FALSE),MATCH(D6935,'PE Holds'!$B$15:$AF$15,FALSE)),0)</f>
        <v>0</v>
      </c>
      <c r="C6935" s="1165" t="str">
        <f t="shared" si="673"/>
        <v>PEXP474</v>
      </c>
      <c r="D6935" s="988" t="str">
        <f>'PE Holds'!$P$15</f>
        <v>Blue 
RAL 5015</v>
      </c>
      <c r="E6935" s="1165" t="s">
        <v>27827</v>
      </c>
      <c r="F6935" s="1165" t="s">
        <v>27824</v>
      </c>
      <c r="G6935" s="1170" t="s">
        <v>28040</v>
      </c>
    </row>
    <row r="6936" spans="1:7" ht="15" customHeight="1">
      <c r="A6936" s="1165" t="str">
        <f t="shared" si="672"/>
        <v>PEXP474GRY</v>
      </c>
      <c r="B6936" s="1165">
        <f>IFERROR(INDEX('PE Holds'!$B$15:$AF$554,MATCH(C6936,'PE Holds'!$B$15:$B$552,FALSE),MATCH(D6936,'PE Holds'!$B$15:$AF$15,FALSE)),0)</f>
        <v>0</v>
      </c>
      <c r="C6936" s="1165" t="str">
        <f t="shared" si="673"/>
        <v>PEXP474</v>
      </c>
      <c r="D6936" s="988" t="str">
        <f>'PE Holds'!$Q$15</f>
        <v>Grey 
RAL 7001</v>
      </c>
      <c r="E6936" s="1165" t="s">
        <v>27828</v>
      </c>
      <c r="F6936" s="1165" t="s">
        <v>27824</v>
      </c>
      <c r="G6936" s="1170" t="s">
        <v>28040</v>
      </c>
    </row>
    <row r="6937" spans="1:7" ht="15" customHeight="1">
      <c r="A6937" s="1165" t="str">
        <f t="shared" si="672"/>
        <v>PEXP474BLK</v>
      </c>
      <c r="B6937" s="1165">
        <f>IFERROR(INDEX('PE Holds'!$B$15:$AF$554,MATCH(C6937,'PE Holds'!$B$15:$B$552,FALSE),MATCH(D6937,'PE Holds'!$B$15:$AF$15,FALSE)),0)</f>
        <v>0</v>
      </c>
      <c r="C6937" s="1165" t="str">
        <f t="shared" si="673"/>
        <v>PEXP474</v>
      </c>
      <c r="D6937" s="988" t="str">
        <f>'PE Holds'!$R$15</f>
        <v>Black 
RAL 9005</v>
      </c>
      <c r="E6937" s="1165" t="s">
        <v>27829</v>
      </c>
      <c r="F6937" s="1165" t="s">
        <v>27824</v>
      </c>
      <c r="G6937" s="1170" t="s">
        <v>28040</v>
      </c>
    </row>
    <row r="6938" spans="1:7" ht="15" customHeight="1">
      <c r="A6938" s="1165" t="str">
        <f t="shared" si="672"/>
        <v>PEXP474FLO</v>
      </c>
      <c r="B6938" s="1165">
        <f>IFERROR(INDEX('PE Holds'!$B$15:$AF$554,MATCH(C6938,'PE Holds'!$B$15:$B$552,FALSE),MATCH(D6938,'PE Holds'!$B$15:$AF$15,FALSE)),0)</f>
        <v>0</v>
      </c>
      <c r="C6938" s="1165" t="str">
        <f t="shared" si="673"/>
        <v>PEXP474</v>
      </c>
      <c r="D6938" s="988" t="str">
        <f>'PE Holds'!$S$15</f>
        <v>Fluo 
Orange</v>
      </c>
      <c r="E6938" s="1165" t="s">
        <v>27830</v>
      </c>
      <c r="F6938" s="1165" t="s">
        <v>27824</v>
      </c>
      <c r="G6938" s="1170" t="s">
        <v>28040</v>
      </c>
    </row>
    <row r="6939" spans="1:7" ht="15" customHeight="1">
      <c r="A6939" s="1165" t="str">
        <f t="shared" si="672"/>
        <v>PEXP474FLG</v>
      </c>
      <c r="B6939" s="1165">
        <f>IFERROR(INDEX('PE Holds'!$B$15:$AF$554,MATCH(C6939,'PE Holds'!$B$15:$B$552,FALSE),MATCH(D6939,'PE Holds'!$B$15:$AF$15,FALSE)),0)</f>
        <v>0</v>
      </c>
      <c r="C6939" s="1165" t="str">
        <f t="shared" si="673"/>
        <v>PEXP474</v>
      </c>
      <c r="D6939" s="988" t="str">
        <f>'PE Holds'!$T$15</f>
        <v>Fluo 
Green</v>
      </c>
      <c r="E6939" s="1165" t="s">
        <v>27831</v>
      </c>
      <c r="F6939" s="1165" t="s">
        <v>27824</v>
      </c>
      <c r="G6939" s="1170" t="s">
        <v>28040</v>
      </c>
    </row>
    <row r="6940" spans="1:7" ht="15" customHeight="1">
      <c r="A6940" s="1165" t="str">
        <f t="shared" si="672"/>
        <v>PEXP474FLP</v>
      </c>
      <c r="B6940" s="1165">
        <f>IFERROR(INDEX('PE Holds'!$B$15:$AF$554,MATCH(C6940,'PE Holds'!$B$15:$B$552,FALSE),MATCH(D6940,'PE Holds'!$B$15:$AF$15,FALSE)),0)</f>
        <v>0</v>
      </c>
      <c r="C6940" s="1165" t="str">
        <f t="shared" si="673"/>
        <v>PEXP474</v>
      </c>
      <c r="D6940" s="988" t="str">
        <f>'PE Holds'!$U$15</f>
        <v>Fluo 
Pink</v>
      </c>
      <c r="E6940" s="1165" t="s">
        <v>27832</v>
      </c>
      <c r="F6940" s="1165" t="s">
        <v>27824</v>
      </c>
      <c r="G6940" s="1170" t="s">
        <v>28040</v>
      </c>
    </row>
    <row r="6941" spans="1:7" ht="15" customHeight="1">
      <c r="A6941" s="1165" t="str">
        <f t="shared" si="672"/>
        <v>PEXP474FLY</v>
      </c>
      <c r="B6941" s="1165">
        <f>IFERROR(INDEX('PE Holds'!$B$15:$AF$554,MATCH(C6941,'PE Holds'!$B$15:$B$552,FALSE),MATCH(D6941,'PE Holds'!$B$15:$AF$15,FALSE)),0)</f>
        <v>0</v>
      </c>
      <c r="C6941" s="1165" t="str">
        <f t="shared" si="673"/>
        <v>PEXP474</v>
      </c>
      <c r="D6941" s="988" t="str">
        <f>'PE Holds'!$V$15</f>
        <v>Fluo 
Yellow</v>
      </c>
      <c r="E6941" s="1165" t="s">
        <v>28041</v>
      </c>
      <c r="F6941" s="1165" t="s">
        <v>27824</v>
      </c>
      <c r="G6941" s="1170" t="s">
        <v>28040</v>
      </c>
    </row>
    <row r="6942" spans="1:7" ht="15" customHeight="1">
      <c r="A6942" s="1165" t="str">
        <f t="shared" si="672"/>
        <v>PEXP474VIO</v>
      </c>
      <c r="B6942" s="1165">
        <f>IFERROR(INDEX('PE Holds'!$B$15:$AF$554,MATCH(C6942,'PE Holds'!$B$15:$B$552,FALSE),MATCH(D6942,'PE Holds'!$B$15:$AF$15,FALSE)),0)</f>
        <v>0</v>
      </c>
      <c r="C6942" s="1165" t="str">
        <f t="shared" si="673"/>
        <v>PEXP474</v>
      </c>
      <c r="D6942" s="988" t="str">
        <f>'PE Holds'!$W$15</f>
        <v>Violet 
RAL 4008</v>
      </c>
      <c r="E6942" s="1165" t="s">
        <v>27833</v>
      </c>
      <c r="F6942" s="1165" t="s">
        <v>27824</v>
      </c>
      <c r="G6942" s="1170" t="s">
        <v>28040</v>
      </c>
    </row>
    <row r="6943" spans="1:7" ht="15" customHeight="1">
      <c r="A6943" s="1165" t="str">
        <f t="shared" si="672"/>
        <v>PEXP474MIN</v>
      </c>
      <c r="B6943" s="1165">
        <f>IFERROR(INDEX('PE Holds'!$B$15:$AF$554,MATCH(C6943,'PE Holds'!$B$15:$B$552,FALSE),MATCH(D6943,'PE Holds'!$B$15:$AF$15,FALSE)),0)</f>
        <v>0</v>
      </c>
      <c r="C6943" s="1165" t="str">
        <f t="shared" si="673"/>
        <v>PEXP474</v>
      </c>
      <c r="D6943" s="988" t="str">
        <f>'PE Holds'!$X$15</f>
        <v>Mint 
RAL 6027</v>
      </c>
      <c r="E6943" s="1165" t="s">
        <v>27834</v>
      </c>
      <c r="F6943" s="1165" t="s">
        <v>27824</v>
      </c>
      <c r="G6943" s="1170" t="s">
        <v>28040</v>
      </c>
    </row>
    <row r="6944" spans="1:7" ht="15" customHeight="1">
      <c r="A6944" s="1165" t="str">
        <f t="shared" si="672"/>
        <v>PEXP474ORA</v>
      </c>
      <c r="B6944" s="1165">
        <f>IFERROR(INDEX('PE Holds'!$B$15:$AF$554,MATCH(C6944,'PE Holds'!$B$15:$B$552,FALSE),MATCH(D6944,'PE Holds'!$B$15:$AF$15,FALSE)),0)</f>
        <v>0</v>
      </c>
      <c r="C6944" s="1165" t="str">
        <f t="shared" si="673"/>
        <v>PEXP474</v>
      </c>
      <c r="D6944" s="988" t="str">
        <f>'PE Holds'!$Y$15</f>
        <v>Pure Orange</v>
      </c>
      <c r="E6944" s="1165" t="s">
        <v>27836</v>
      </c>
      <c r="F6944" s="1165" t="s">
        <v>27824</v>
      </c>
      <c r="G6944" s="1170" t="s">
        <v>28040</v>
      </c>
    </row>
    <row r="6945" spans="1:7" ht="15" customHeight="1">
      <c r="A6945" s="1165" t="str">
        <f t="shared" si="672"/>
        <v>PEXP475WHI</v>
      </c>
      <c r="B6945" s="1165">
        <f>IFERROR(INDEX('PE Holds'!$B$15:$AF$554,MATCH(C6945,'PE Holds'!$B$15:$B$552,FALSE),MATCH(D6945,'PE Holds'!$B$15:$AF$15,FALSE)),0)</f>
        <v>0</v>
      </c>
      <c r="C6945" s="1165" t="s">
        <v>28316</v>
      </c>
      <c r="D6945" s="1166" t="s">
        <v>28239</v>
      </c>
      <c r="E6945" s="1165" t="s">
        <v>27838</v>
      </c>
      <c r="F6945" s="1165" t="s">
        <v>27824</v>
      </c>
      <c r="G6945" s="1170" t="s">
        <v>28040</v>
      </c>
    </row>
    <row r="6946" spans="1:7" ht="15" customHeight="1">
      <c r="A6946" s="1165" t="str">
        <f t="shared" si="672"/>
        <v>PEXP475YEL</v>
      </c>
      <c r="B6946" s="1165">
        <f>IFERROR(INDEX('PE Holds'!$B$15:$AF$554,MATCH(C6946,'PE Holds'!$B$15:$B$552,FALSE),MATCH(D6946,'PE Holds'!$B$15:$AF$15,FALSE)),0)</f>
        <v>0</v>
      </c>
      <c r="C6946" s="1165" t="str">
        <f>+C6945</f>
        <v>PEXP475</v>
      </c>
      <c r="D6946" s="988" t="str">
        <f>'PE Holds'!$M$15</f>
        <v>Yellow 
RAL 1026</v>
      </c>
      <c r="E6946" s="1165" t="s">
        <v>27823</v>
      </c>
      <c r="F6946" s="1165" t="s">
        <v>27824</v>
      </c>
      <c r="G6946" s="1170" t="s">
        <v>28040</v>
      </c>
    </row>
    <row r="6947" spans="1:7" ht="15" customHeight="1">
      <c r="A6947" s="1165" t="str">
        <f t="shared" si="672"/>
        <v>PEXP475GRE</v>
      </c>
      <c r="B6947" s="1165">
        <f>IFERROR(INDEX('PE Holds'!$B$15:$AF$554,MATCH(C6947,'PE Holds'!$B$15:$B$552,FALSE),MATCH(D6947,'PE Holds'!$B$15:$AF$15,FALSE)),0)</f>
        <v>0</v>
      </c>
      <c r="C6947" s="1165" t="str">
        <f t="shared" ref="C6947:C6958" si="674">+C6946</f>
        <v>PEXP475</v>
      </c>
      <c r="D6947" s="988" t="str">
        <f>'PE Holds'!$N$15</f>
        <v>Green 
RAL 6002</v>
      </c>
      <c r="E6947" s="1165" t="s">
        <v>27837</v>
      </c>
      <c r="F6947" s="1165" t="s">
        <v>27824</v>
      </c>
      <c r="G6947" s="1170" t="s">
        <v>28040</v>
      </c>
    </row>
    <row r="6948" spans="1:7" ht="15" customHeight="1">
      <c r="A6948" s="1165" t="str">
        <f t="shared" si="672"/>
        <v>PEXP475RED</v>
      </c>
      <c r="B6948" s="1165">
        <f>IFERROR(INDEX('PE Holds'!$B$15:$AF$554,MATCH(C6948,'PE Holds'!$B$15:$B$552,FALSE),MATCH(D6948,'PE Holds'!$B$15:$AF$15,FALSE)),0)</f>
        <v>0</v>
      </c>
      <c r="C6948" s="1165" t="str">
        <f t="shared" si="674"/>
        <v>PEXP475</v>
      </c>
      <c r="D6948" s="988" t="str">
        <f>'PE Holds'!$O$15</f>
        <v>Red 
RAL 3020</v>
      </c>
      <c r="E6948" s="1165" t="s">
        <v>27826</v>
      </c>
      <c r="F6948" s="1165" t="s">
        <v>27824</v>
      </c>
      <c r="G6948" s="1170" t="s">
        <v>28040</v>
      </c>
    </row>
    <row r="6949" spans="1:7" ht="15" customHeight="1">
      <c r="A6949" s="1165" t="str">
        <f t="shared" si="672"/>
        <v>PEXP475BLU</v>
      </c>
      <c r="B6949" s="1165">
        <f>IFERROR(INDEX('PE Holds'!$B$15:$AF$554,MATCH(C6949,'PE Holds'!$B$15:$B$552,FALSE),MATCH(D6949,'PE Holds'!$B$15:$AF$15,FALSE)),0)</f>
        <v>0</v>
      </c>
      <c r="C6949" s="1165" t="str">
        <f t="shared" si="674"/>
        <v>PEXP475</v>
      </c>
      <c r="D6949" s="988" t="str">
        <f>'PE Holds'!$P$15</f>
        <v>Blue 
RAL 5015</v>
      </c>
      <c r="E6949" s="1165" t="s">
        <v>27827</v>
      </c>
      <c r="F6949" s="1165" t="s">
        <v>27824</v>
      </c>
      <c r="G6949" s="1170" t="s">
        <v>28040</v>
      </c>
    </row>
    <row r="6950" spans="1:7" ht="15" customHeight="1">
      <c r="A6950" s="1165" t="str">
        <f t="shared" si="672"/>
        <v>PEXP475GRY</v>
      </c>
      <c r="B6950" s="1165">
        <f>IFERROR(INDEX('PE Holds'!$B$15:$AF$554,MATCH(C6950,'PE Holds'!$B$15:$B$552,FALSE),MATCH(D6950,'PE Holds'!$B$15:$AF$15,FALSE)),0)</f>
        <v>0</v>
      </c>
      <c r="C6950" s="1165" t="str">
        <f t="shared" si="674"/>
        <v>PEXP475</v>
      </c>
      <c r="D6950" s="988" t="str">
        <f>'PE Holds'!$Q$15</f>
        <v>Grey 
RAL 7001</v>
      </c>
      <c r="E6950" s="1165" t="s">
        <v>27828</v>
      </c>
      <c r="F6950" s="1165" t="s">
        <v>27824</v>
      </c>
      <c r="G6950" s="1170" t="s">
        <v>28040</v>
      </c>
    </row>
    <row r="6951" spans="1:7" ht="15" customHeight="1">
      <c r="A6951" s="1165" t="str">
        <f t="shared" si="672"/>
        <v>PEXP475BLK</v>
      </c>
      <c r="B6951" s="1165">
        <f>IFERROR(INDEX('PE Holds'!$B$15:$AF$554,MATCH(C6951,'PE Holds'!$B$15:$B$552,FALSE),MATCH(D6951,'PE Holds'!$B$15:$AF$15,FALSE)),0)</f>
        <v>0</v>
      </c>
      <c r="C6951" s="1165" t="str">
        <f t="shared" si="674"/>
        <v>PEXP475</v>
      </c>
      <c r="D6951" s="988" t="str">
        <f>'PE Holds'!$R$15</f>
        <v>Black 
RAL 9005</v>
      </c>
      <c r="E6951" s="1165" t="s">
        <v>27829</v>
      </c>
      <c r="F6951" s="1165" t="s">
        <v>27824</v>
      </c>
      <c r="G6951" s="1170" t="s">
        <v>28040</v>
      </c>
    </row>
    <row r="6952" spans="1:7" ht="15" customHeight="1">
      <c r="A6952" s="1165" t="str">
        <f t="shared" si="672"/>
        <v>PEXP475FLO</v>
      </c>
      <c r="B6952" s="1165">
        <f>IFERROR(INDEX('PE Holds'!$B$15:$AF$554,MATCH(C6952,'PE Holds'!$B$15:$B$552,FALSE),MATCH(D6952,'PE Holds'!$B$15:$AF$15,FALSE)),0)</f>
        <v>0</v>
      </c>
      <c r="C6952" s="1165" t="str">
        <f t="shared" si="674"/>
        <v>PEXP475</v>
      </c>
      <c r="D6952" s="988" t="str">
        <f>'PE Holds'!$S$15</f>
        <v>Fluo 
Orange</v>
      </c>
      <c r="E6952" s="1165" t="s">
        <v>27830</v>
      </c>
      <c r="F6952" s="1165" t="s">
        <v>27824</v>
      </c>
      <c r="G6952" s="1170" t="s">
        <v>28040</v>
      </c>
    </row>
    <row r="6953" spans="1:7" ht="15" customHeight="1">
      <c r="A6953" s="1165" t="str">
        <f t="shared" si="672"/>
        <v>PEXP475FLG</v>
      </c>
      <c r="B6953" s="1165">
        <f>IFERROR(INDEX('PE Holds'!$B$15:$AF$554,MATCH(C6953,'PE Holds'!$B$15:$B$552,FALSE),MATCH(D6953,'PE Holds'!$B$15:$AF$15,FALSE)),0)</f>
        <v>0</v>
      </c>
      <c r="C6953" s="1165" t="str">
        <f t="shared" si="674"/>
        <v>PEXP475</v>
      </c>
      <c r="D6953" s="988" t="str">
        <f>'PE Holds'!$T$15</f>
        <v>Fluo 
Green</v>
      </c>
      <c r="E6953" s="1165" t="s">
        <v>27831</v>
      </c>
      <c r="F6953" s="1165" t="s">
        <v>27824</v>
      </c>
      <c r="G6953" s="1170" t="s">
        <v>28040</v>
      </c>
    </row>
    <row r="6954" spans="1:7" ht="15" customHeight="1">
      <c r="A6954" s="1165" t="str">
        <f t="shared" si="672"/>
        <v>PEXP475FLP</v>
      </c>
      <c r="B6954" s="1165">
        <f>IFERROR(INDEX('PE Holds'!$B$15:$AF$554,MATCH(C6954,'PE Holds'!$B$15:$B$552,FALSE),MATCH(D6954,'PE Holds'!$B$15:$AF$15,FALSE)),0)</f>
        <v>0</v>
      </c>
      <c r="C6954" s="1165" t="str">
        <f t="shared" si="674"/>
        <v>PEXP475</v>
      </c>
      <c r="D6954" s="988" t="str">
        <f>'PE Holds'!$U$15</f>
        <v>Fluo 
Pink</v>
      </c>
      <c r="E6954" s="1165" t="s">
        <v>27832</v>
      </c>
      <c r="F6954" s="1165" t="s">
        <v>27824</v>
      </c>
      <c r="G6954" s="1170" t="s">
        <v>28040</v>
      </c>
    </row>
    <row r="6955" spans="1:7" ht="15" customHeight="1">
      <c r="A6955" s="1165" t="str">
        <f t="shared" si="672"/>
        <v>PEXP475FLY</v>
      </c>
      <c r="B6955" s="1165">
        <f>IFERROR(INDEX('PE Holds'!$B$15:$AF$554,MATCH(C6955,'PE Holds'!$B$15:$B$552,FALSE),MATCH(D6955,'PE Holds'!$B$15:$AF$15,FALSE)),0)</f>
        <v>0</v>
      </c>
      <c r="C6955" s="1165" t="str">
        <f t="shared" si="674"/>
        <v>PEXP475</v>
      </c>
      <c r="D6955" s="988" t="str">
        <f>'PE Holds'!$V$15</f>
        <v>Fluo 
Yellow</v>
      </c>
      <c r="E6955" s="1165" t="s">
        <v>28041</v>
      </c>
      <c r="F6955" s="1165" t="s">
        <v>27824</v>
      </c>
      <c r="G6955" s="1170" t="s">
        <v>28040</v>
      </c>
    </row>
    <row r="6956" spans="1:7" ht="15" customHeight="1">
      <c r="A6956" s="1165" t="str">
        <f t="shared" si="672"/>
        <v>PEXP475VIO</v>
      </c>
      <c r="B6956" s="1165">
        <f>IFERROR(INDEX('PE Holds'!$B$15:$AF$554,MATCH(C6956,'PE Holds'!$B$15:$B$552,FALSE),MATCH(D6956,'PE Holds'!$B$15:$AF$15,FALSE)),0)</f>
        <v>0</v>
      </c>
      <c r="C6956" s="1165" t="str">
        <f t="shared" si="674"/>
        <v>PEXP475</v>
      </c>
      <c r="D6956" s="988" t="str">
        <f>'PE Holds'!$W$15</f>
        <v>Violet 
RAL 4008</v>
      </c>
      <c r="E6956" s="1165" t="s">
        <v>27833</v>
      </c>
      <c r="F6956" s="1165" t="s">
        <v>27824</v>
      </c>
      <c r="G6956" s="1170" t="s">
        <v>28040</v>
      </c>
    </row>
    <row r="6957" spans="1:7" ht="15" customHeight="1">
      <c r="A6957" s="1165" t="str">
        <f t="shared" si="672"/>
        <v>PEXP475MIN</v>
      </c>
      <c r="B6957" s="1165">
        <f>IFERROR(INDEX('PE Holds'!$B$15:$AF$554,MATCH(C6957,'PE Holds'!$B$15:$B$552,FALSE),MATCH(D6957,'PE Holds'!$B$15:$AF$15,FALSE)),0)</f>
        <v>0</v>
      </c>
      <c r="C6957" s="1165" t="str">
        <f t="shared" si="674"/>
        <v>PEXP475</v>
      </c>
      <c r="D6957" s="988" t="str">
        <f>'PE Holds'!$X$15</f>
        <v>Mint 
RAL 6027</v>
      </c>
      <c r="E6957" s="1165" t="s">
        <v>27834</v>
      </c>
      <c r="F6957" s="1165" t="s">
        <v>27824</v>
      </c>
      <c r="G6957" s="1170" t="s">
        <v>28040</v>
      </c>
    </row>
    <row r="6958" spans="1:7" ht="15" customHeight="1">
      <c r="A6958" s="1165" t="str">
        <f t="shared" si="672"/>
        <v>PEXP475ORA</v>
      </c>
      <c r="B6958" s="1165">
        <f>IFERROR(INDEX('PE Holds'!$B$15:$AF$554,MATCH(C6958,'PE Holds'!$B$15:$B$552,FALSE),MATCH(D6958,'PE Holds'!$B$15:$AF$15,FALSE)),0)</f>
        <v>0</v>
      </c>
      <c r="C6958" s="1165" t="str">
        <f t="shared" si="674"/>
        <v>PEXP475</v>
      </c>
      <c r="D6958" s="988" t="str">
        <f>'PE Holds'!$Y$15</f>
        <v>Pure Orange</v>
      </c>
      <c r="E6958" s="1165" t="s">
        <v>27836</v>
      </c>
      <c r="F6958" s="1165" t="s">
        <v>27824</v>
      </c>
      <c r="G6958" s="1170" t="s">
        <v>28040</v>
      </c>
    </row>
    <row r="6959" spans="1:7" ht="15" customHeight="1">
      <c r="A6959" s="1165" t="str">
        <f t="shared" si="672"/>
        <v>PEXP476WHI</v>
      </c>
      <c r="B6959" s="1165">
        <f>IFERROR(INDEX('PE Holds'!$B$15:$AF$554,MATCH(C6959,'PE Holds'!$B$15:$B$552,FALSE),MATCH(D6959,'PE Holds'!$B$15:$AF$15,FALSE)),0)</f>
        <v>0</v>
      </c>
      <c r="C6959" s="1165" t="s">
        <v>28317</v>
      </c>
      <c r="D6959" s="1166" t="s">
        <v>28239</v>
      </c>
      <c r="E6959" s="1165" t="s">
        <v>27838</v>
      </c>
      <c r="F6959" s="1165" t="s">
        <v>27824</v>
      </c>
      <c r="G6959" s="1170" t="s">
        <v>28040</v>
      </c>
    </row>
    <row r="6960" spans="1:7" ht="15" customHeight="1">
      <c r="A6960" s="1165" t="str">
        <f t="shared" si="672"/>
        <v>PEXP476YEL</v>
      </c>
      <c r="B6960" s="1165">
        <f>IFERROR(INDEX('PE Holds'!$B$15:$AF$554,MATCH(C6960,'PE Holds'!$B$15:$B$552,FALSE),MATCH(D6960,'PE Holds'!$B$15:$AF$15,FALSE)),0)</f>
        <v>0</v>
      </c>
      <c r="C6960" s="1165" t="str">
        <f>+C6959</f>
        <v>PEXP476</v>
      </c>
      <c r="D6960" s="988" t="str">
        <f>'PE Holds'!$M$15</f>
        <v>Yellow 
RAL 1026</v>
      </c>
      <c r="E6960" s="1165" t="s">
        <v>27823</v>
      </c>
      <c r="F6960" s="1165" t="s">
        <v>27824</v>
      </c>
      <c r="G6960" s="1170" t="s">
        <v>28040</v>
      </c>
    </row>
    <row r="6961" spans="1:7" ht="15" customHeight="1">
      <c r="A6961" s="1165" t="str">
        <f t="shared" si="672"/>
        <v>PEXP476GRE</v>
      </c>
      <c r="B6961" s="1165">
        <f>IFERROR(INDEX('PE Holds'!$B$15:$AF$554,MATCH(C6961,'PE Holds'!$B$15:$B$552,FALSE),MATCH(D6961,'PE Holds'!$B$15:$AF$15,FALSE)),0)</f>
        <v>0</v>
      </c>
      <c r="C6961" s="1165" t="str">
        <f t="shared" ref="C6961:C6972" si="675">+C6960</f>
        <v>PEXP476</v>
      </c>
      <c r="D6961" s="988" t="str">
        <f>'PE Holds'!$N$15</f>
        <v>Green 
RAL 6002</v>
      </c>
      <c r="E6961" s="1165" t="s">
        <v>27837</v>
      </c>
      <c r="F6961" s="1165" t="s">
        <v>27824</v>
      </c>
      <c r="G6961" s="1170" t="s">
        <v>28040</v>
      </c>
    </row>
    <row r="6962" spans="1:7" ht="15" customHeight="1">
      <c r="A6962" s="1165" t="str">
        <f t="shared" si="672"/>
        <v>PEXP476RED</v>
      </c>
      <c r="B6962" s="1165">
        <f>IFERROR(INDEX('PE Holds'!$B$15:$AF$554,MATCH(C6962,'PE Holds'!$B$15:$B$552,FALSE),MATCH(D6962,'PE Holds'!$B$15:$AF$15,FALSE)),0)</f>
        <v>0</v>
      </c>
      <c r="C6962" s="1165" t="str">
        <f t="shared" si="675"/>
        <v>PEXP476</v>
      </c>
      <c r="D6962" s="988" t="str">
        <f>'PE Holds'!$O$15</f>
        <v>Red 
RAL 3020</v>
      </c>
      <c r="E6962" s="1165" t="s">
        <v>27826</v>
      </c>
      <c r="F6962" s="1165" t="s">
        <v>27824</v>
      </c>
      <c r="G6962" s="1170" t="s">
        <v>28040</v>
      </c>
    </row>
    <row r="6963" spans="1:7" ht="15" customHeight="1">
      <c r="A6963" s="1165" t="str">
        <f t="shared" si="672"/>
        <v>PEXP476BLU</v>
      </c>
      <c r="B6963" s="1165">
        <f>IFERROR(INDEX('PE Holds'!$B$15:$AF$554,MATCH(C6963,'PE Holds'!$B$15:$B$552,FALSE),MATCH(D6963,'PE Holds'!$B$15:$AF$15,FALSE)),0)</f>
        <v>0</v>
      </c>
      <c r="C6963" s="1165" t="str">
        <f t="shared" si="675"/>
        <v>PEXP476</v>
      </c>
      <c r="D6963" s="988" t="str">
        <f>'PE Holds'!$P$15</f>
        <v>Blue 
RAL 5015</v>
      </c>
      <c r="E6963" s="1165" t="s">
        <v>27827</v>
      </c>
      <c r="F6963" s="1165" t="s">
        <v>27824</v>
      </c>
      <c r="G6963" s="1170" t="s">
        <v>28040</v>
      </c>
    </row>
    <row r="6964" spans="1:7" ht="15" customHeight="1">
      <c r="A6964" s="1165" t="str">
        <f t="shared" si="672"/>
        <v>PEXP476GRY</v>
      </c>
      <c r="B6964" s="1165">
        <f>IFERROR(INDEX('PE Holds'!$B$15:$AF$554,MATCH(C6964,'PE Holds'!$B$15:$B$552,FALSE),MATCH(D6964,'PE Holds'!$B$15:$AF$15,FALSE)),0)</f>
        <v>0</v>
      </c>
      <c r="C6964" s="1165" t="str">
        <f t="shared" si="675"/>
        <v>PEXP476</v>
      </c>
      <c r="D6964" s="988" t="str">
        <f>'PE Holds'!$Q$15</f>
        <v>Grey 
RAL 7001</v>
      </c>
      <c r="E6964" s="1165" t="s">
        <v>27828</v>
      </c>
      <c r="F6964" s="1165" t="s">
        <v>27824</v>
      </c>
      <c r="G6964" s="1170" t="s">
        <v>28040</v>
      </c>
    </row>
    <row r="6965" spans="1:7" ht="15" customHeight="1">
      <c r="A6965" s="1165" t="str">
        <f t="shared" si="672"/>
        <v>PEXP476BLK</v>
      </c>
      <c r="B6965" s="1165">
        <f>IFERROR(INDEX('PE Holds'!$B$15:$AF$554,MATCH(C6965,'PE Holds'!$B$15:$B$552,FALSE),MATCH(D6965,'PE Holds'!$B$15:$AF$15,FALSE)),0)</f>
        <v>0</v>
      </c>
      <c r="C6965" s="1165" t="str">
        <f t="shared" si="675"/>
        <v>PEXP476</v>
      </c>
      <c r="D6965" s="988" t="str">
        <f>'PE Holds'!$R$15</f>
        <v>Black 
RAL 9005</v>
      </c>
      <c r="E6965" s="1165" t="s">
        <v>27829</v>
      </c>
      <c r="F6965" s="1165" t="s">
        <v>27824</v>
      </c>
      <c r="G6965" s="1170" t="s">
        <v>28040</v>
      </c>
    </row>
    <row r="6966" spans="1:7" ht="15" customHeight="1">
      <c r="A6966" s="1165" t="str">
        <f t="shared" si="672"/>
        <v>PEXP476FLO</v>
      </c>
      <c r="B6966" s="1165">
        <f>IFERROR(INDEX('PE Holds'!$B$15:$AF$554,MATCH(C6966,'PE Holds'!$B$15:$B$552,FALSE),MATCH(D6966,'PE Holds'!$B$15:$AF$15,FALSE)),0)</f>
        <v>0</v>
      </c>
      <c r="C6966" s="1165" t="str">
        <f t="shared" si="675"/>
        <v>PEXP476</v>
      </c>
      <c r="D6966" s="988" t="str">
        <f>'PE Holds'!$S$15</f>
        <v>Fluo 
Orange</v>
      </c>
      <c r="E6966" s="1165" t="s">
        <v>27830</v>
      </c>
      <c r="F6966" s="1165" t="s">
        <v>27824</v>
      </c>
      <c r="G6966" s="1170" t="s">
        <v>28040</v>
      </c>
    </row>
    <row r="6967" spans="1:7" ht="15" customHeight="1">
      <c r="A6967" s="1165" t="str">
        <f t="shared" si="672"/>
        <v>PEXP476FLG</v>
      </c>
      <c r="B6967" s="1165">
        <f>IFERROR(INDEX('PE Holds'!$B$15:$AF$554,MATCH(C6967,'PE Holds'!$B$15:$B$552,FALSE),MATCH(D6967,'PE Holds'!$B$15:$AF$15,FALSE)),0)</f>
        <v>0</v>
      </c>
      <c r="C6967" s="1165" t="str">
        <f t="shared" si="675"/>
        <v>PEXP476</v>
      </c>
      <c r="D6967" s="988" t="str">
        <f>'PE Holds'!$T$15</f>
        <v>Fluo 
Green</v>
      </c>
      <c r="E6967" s="1165" t="s">
        <v>27831</v>
      </c>
      <c r="F6967" s="1165" t="s">
        <v>27824</v>
      </c>
      <c r="G6967" s="1170" t="s">
        <v>28040</v>
      </c>
    </row>
    <row r="6968" spans="1:7" ht="15" customHeight="1">
      <c r="A6968" s="1165" t="str">
        <f t="shared" si="672"/>
        <v>PEXP476FLP</v>
      </c>
      <c r="B6968" s="1165">
        <f>IFERROR(INDEX('PE Holds'!$B$15:$AF$554,MATCH(C6968,'PE Holds'!$B$15:$B$552,FALSE),MATCH(D6968,'PE Holds'!$B$15:$AF$15,FALSE)),0)</f>
        <v>0</v>
      </c>
      <c r="C6968" s="1165" t="str">
        <f t="shared" si="675"/>
        <v>PEXP476</v>
      </c>
      <c r="D6968" s="988" t="str">
        <f>'PE Holds'!$U$15</f>
        <v>Fluo 
Pink</v>
      </c>
      <c r="E6968" s="1165" t="s">
        <v>27832</v>
      </c>
      <c r="F6968" s="1165" t="s">
        <v>27824</v>
      </c>
      <c r="G6968" s="1170" t="s">
        <v>28040</v>
      </c>
    </row>
    <row r="6969" spans="1:7" ht="15" customHeight="1">
      <c r="A6969" s="1165" t="str">
        <f t="shared" si="672"/>
        <v>PEXP476FLY</v>
      </c>
      <c r="B6969" s="1165">
        <f>IFERROR(INDEX('PE Holds'!$B$15:$AF$554,MATCH(C6969,'PE Holds'!$B$15:$B$552,FALSE),MATCH(D6969,'PE Holds'!$B$15:$AF$15,FALSE)),0)</f>
        <v>0</v>
      </c>
      <c r="C6969" s="1165" t="str">
        <f t="shared" si="675"/>
        <v>PEXP476</v>
      </c>
      <c r="D6969" s="988" t="str">
        <f>'PE Holds'!$V$15</f>
        <v>Fluo 
Yellow</v>
      </c>
      <c r="E6969" s="1165" t="s">
        <v>28041</v>
      </c>
      <c r="F6969" s="1165" t="s">
        <v>27824</v>
      </c>
      <c r="G6969" s="1170" t="s">
        <v>28040</v>
      </c>
    </row>
    <row r="6970" spans="1:7" ht="15" customHeight="1">
      <c r="A6970" s="1165" t="str">
        <f t="shared" si="672"/>
        <v>PEXP476VIO</v>
      </c>
      <c r="B6970" s="1165">
        <f>IFERROR(INDEX('PE Holds'!$B$15:$AF$554,MATCH(C6970,'PE Holds'!$B$15:$B$552,FALSE),MATCH(D6970,'PE Holds'!$B$15:$AF$15,FALSE)),0)</f>
        <v>0</v>
      </c>
      <c r="C6970" s="1165" t="str">
        <f t="shared" si="675"/>
        <v>PEXP476</v>
      </c>
      <c r="D6970" s="988" t="str">
        <f>'PE Holds'!$W$15</f>
        <v>Violet 
RAL 4008</v>
      </c>
      <c r="E6970" s="1165" t="s">
        <v>27833</v>
      </c>
      <c r="F6970" s="1165" t="s">
        <v>27824</v>
      </c>
      <c r="G6970" s="1170" t="s">
        <v>28040</v>
      </c>
    </row>
    <row r="6971" spans="1:7" ht="15" customHeight="1">
      <c r="A6971" s="1165" t="str">
        <f t="shared" si="672"/>
        <v>PEXP476MIN</v>
      </c>
      <c r="B6971" s="1165">
        <f>IFERROR(INDEX('PE Holds'!$B$15:$AF$554,MATCH(C6971,'PE Holds'!$B$15:$B$552,FALSE),MATCH(D6971,'PE Holds'!$B$15:$AF$15,FALSE)),0)</f>
        <v>0</v>
      </c>
      <c r="C6971" s="1165" t="str">
        <f t="shared" si="675"/>
        <v>PEXP476</v>
      </c>
      <c r="D6971" s="988" t="str">
        <f>'PE Holds'!$X$15</f>
        <v>Mint 
RAL 6027</v>
      </c>
      <c r="E6971" s="1165" t="s">
        <v>27834</v>
      </c>
      <c r="F6971" s="1165" t="s">
        <v>27824</v>
      </c>
      <c r="G6971" s="1170" t="s">
        <v>28040</v>
      </c>
    </row>
    <row r="6972" spans="1:7" ht="15" customHeight="1">
      <c r="A6972" s="1165" t="str">
        <f t="shared" si="672"/>
        <v>PEXP476ORA</v>
      </c>
      <c r="B6972" s="1165">
        <f>IFERROR(INDEX('PE Holds'!$B$15:$AF$554,MATCH(C6972,'PE Holds'!$B$15:$B$552,FALSE),MATCH(D6972,'PE Holds'!$B$15:$AF$15,FALSE)),0)</f>
        <v>0</v>
      </c>
      <c r="C6972" s="1165" t="str">
        <f t="shared" si="675"/>
        <v>PEXP476</v>
      </c>
      <c r="D6972" s="988" t="str">
        <f>'PE Holds'!$Y$15</f>
        <v>Pure Orange</v>
      </c>
      <c r="E6972" s="1165" t="s">
        <v>27836</v>
      </c>
      <c r="F6972" s="1165" t="s">
        <v>27824</v>
      </c>
      <c r="G6972" s="1170" t="s">
        <v>28040</v>
      </c>
    </row>
    <row r="6973" spans="1:7" ht="15" customHeight="1">
      <c r="A6973" s="1165" t="str">
        <f t="shared" si="672"/>
        <v>PEXP477WHI</v>
      </c>
      <c r="B6973" s="1165">
        <f>IFERROR(INDEX('PE Holds'!$B$15:$AF$554,MATCH(C6973,'PE Holds'!$B$15:$B$552,FALSE),MATCH(D6973,'PE Holds'!$B$15:$AF$15,FALSE)),0)</f>
        <v>0</v>
      </c>
      <c r="C6973" s="1165" t="s">
        <v>28318</v>
      </c>
      <c r="D6973" s="1166" t="s">
        <v>28239</v>
      </c>
      <c r="E6973" s="1165" t="s">
        <v>27838</v>
      </c>
      <c r="F6973" s="1165" t="s">
        <v>27824</v>
      </c>
      <c r="G6973" s="1170" t="s">
        <v>28040</v>
      </c>
    </row>
    <row r="6974" spans="1:7" ht="15" customHeight="1">
      <c r="A6974" s="1165" t="str">
        <f t="shared" si="672"/>
        <v>PEXP477YEL</v>
      </c>
      <c r="B6974" s="1165">
        <f>IFERROR(INDEX('PE Holds'!$B$15:$AF$554,MATCH(C6974,'PE Holds'!$B$15:$B$552,FALSE),MATCH(D6974,'PE Holds'!$B$15:$AF$15,FALSE)),0)</f>
        <v>0</v>
      </c>
      <c r="C6974" s="1165" t="str">
        <f>+C6973</f>
        <v>PEXP477</v>
      </c>
      <c r="D6974" s="988" t="str">
        <f>'PE Holds'!$M$15</f>
        <v>Yellow 
RAL 1026</v>
      </c>
      <c r="E6974" s="1165" t="s">
        <v>27823</v>
      </c>
      <c r="F6974" s="1165" t="s">
        <v>27824</v>
      </c>
      <c r="G6974" s="1170" t="s">
        <v>28040</v>
      </c>
    </row>
    <row r="6975" spans="1:7" ht="15" customHeight="1">
      <c r="A6975" s="1165" t="str">
        <f t="shared" si="672"/>
        <v>PEXP477GRE</v>
      </c>
      <c r="B6975" s="1165">
        <f>IFERROR(INDEX('PE Holds'!$B$15:$AF$554,MATCH(C6975,'PE Holds'!$B$15:$B$552,FALSE),MATCH(D6975,'PE Holds'!$B$15:$AF$15,FALSE)),0)</f>
        <v>0</v>
      </c>
      <c r="C6975" s="1165" t="str">
        <f t="shared" ref="C6975:C6986" si="676">+C6974</f>
        <v>PEXP477</v>
      </c>
      <c r="D6975" s="988" t="str">
        <f>'PE Holds'!$N$15</f>
        <v>Green 
RAL 6002</v>
      </c>
      <c r="E6975" s="1165" t="s">
        <v>27837</v>
      </c>
      <c r="F6975" s="1165" t="s">
        <v>27824</v>
      </c>
      <c r="G6975" s="1170" t="s">
        <v>28040</v>
      </c>
    </row>
    <row r="6976" spans="1:7" ht="15" customHeight="1">
      <c r="A6976" s="1165" t="str">
        <f t="shared" si="672"/>
        <v>PEXP477RED</v>
      </c>
      <c r="B6976" s="1165">
        <f>IFERROR(INDEX('PE Holds'!$B$15:$AF$554,MATCH(C6976,'PE Holds'!$B$15:$B$552,FALSE),MATCH(D6976,'PE Holds'!$B$15:$AF$15,FALSE)),0)</f>
        <v>0</v>
      </c>
      <c r="C6976" s="1165" t="str">
        <f t="shared" si="676"/>
        <v>PEXP477</v>
      </c>
      <c r="D6976" s="988" t="str">
        <f>'PE Holds'!$O$15</f>
        <v>Red 
RAL 3020</v>
      </c>
      <c r="E6976" s="1165" t="s">
        <v>27826</v>
      </c>
      <c r="F6976" s="1165" t="s">
        <v>27824</v>
      </c>
      <c r="G6976" s="1170" t="s">
        <v>28040</v>
      </c>
    </row>
    <row r="6977" spans="1:7" ht="15" customHeight="1">
      <c r="A6977" s="1165" t="str">
        <f t="shared" si="672"/>
        <v>PEXP477BLU</v>
      </c>
      <c r="B6977" s="1165">
        <f>IFERROR(INDEX('PE Holds'!$B$15:$AF$554,MATCH(C6977,'PE Holds'!$B$15:$B$552,FALSE),MATCH(D6977,'PE Holds'!$B$15:$AF$15,FALSE)),0)</f>
        <v>0</v>
      </c>
      <c r="C6977" s="1165" t="str">
        <f t="shared" si="676"/>
        <v>PEXP477</v>
      </c>
      <c r="D6977" s="988" t="str">
        <f>'PE Holds'!$P$15</f>
        <v>Blue 
RAL 5015</v>
      </c>
      <c r="E6977" s="1165" t="s">
        <v>27827</v>
      </c>
      <c r="F6977" s="1165" t="s">
        <v>27824</v>
      </c>
      <c r="G6977" s="1170" t="s">
        <v>28040</v>
      </c>
    </row>
    <row r="6978" spans="1:7" ht="15" customHeight="1">
      <c r="A6978" s="1165" t="str">
        <f t="shared" si="672"/>
        <v>PEXP477GRY</v>
      </c>
      <c r="B6978" s="1165">
        <f>IFERROR(INDEX('PE Holds'!$B$15:$AF$554,MATCH(C6978,'PE Holds'!$B$15:$B$552,FALSE),MATCH(D6978,'PE Holds'!$B$15:$AF$15,FALSE)),0)</f>
        <v>0</v>
      </c>
      <c r="C6978" s="1165" t="str">
        <f t="shared" si="676"/>
        <v>PEXP477</v>
      </c>
      <c r="D6978" s="988" t="str">
        <f>'PE Holds'!$Q$15</f>
        <v>Grey 
RAL 7001</v>
      </c>
      <c r="E6978" s="1165" t="s">
        <v>27828</v>
      </c>
      <c r="F6978" s="1165" t="s">
        <v>27824</v>
      </c>
      <c r="G6978" s="1170" t="s">
        <v>28040</v>
      </c>
    </row>
    <row r="6979" spans="1:7" ht="15" customHeight="1">
      <c r="A6979" s="1165" t="str">
        <f t="shared" si="672"/>
        <v>PEXP477BLK</v>
      </c>
      <c r="B6979" s="1165">
        <f>IFERROR(INDEX('PE Holds'!$B$15:$AF$554,MATCH(C6979,'PE Holds'!$B$15:$B$552,FALSE),MATCH(D6979,'PE Holds'!$B$15:$AF$15,FALSE)),0)</f>
        <v>0</v>
      </c>
      <c r="C6979" s="1165" t="str">
        <f t="shared" si="676"/>
        <v>PEXP477</v>
      </c>
      <c r="D6979" s="988" t="str">
        <f>'PE Holds'!$R$15</f>
        <v>Black 
RAL 9005</v>
      </c>
      <c r="E6979" s="1165" t="s">
        <v>27829</v>
      </c>
      <c r="F6979" s="1165" t="s">
        <v>27824</v>
      </c>
      <c r="G6979" s="1170" t="s">
        <v>28040</v>
      </c>
    </row>
    <row r="6980" spans="1:7" ht="15" customHeight="1">
      <c r="A6980" s="1165" t="str">
        <f t="shared" si="672"/>
        <v>PEXP477FLO</v>
      </c>
      <c r="B6980" s="1165">
        <f>IFERROR(INDEX('PE Holds'!$B$15:$AF$554,MATCH(C6980,'PE Holds'!$B$15:$B$552,FALSE),MATCH(D6980,'PE Holds'!$B$15:$AF$15,FALSE)),0)</f>
        <v>0</v>
      </c>
      <c r="C6980" s="1165" t="str">
        <f t="shared" si="676"/>
        <v>PEXP477</v>
      </c>
      <c r="D6980" s="988" t="str">
        <f>'PE Holds'!$S$15</f>
        <v>Fluo 
Orange</v>
      </c>
      <c r="E6980" s="1165" t="s">
        <v>27830</v>
      </c>
      <c r="F6980" s="1165" t="s">
        <v>27824</v>
      </c>
      <c r="G6980" s="1170" t="s">
        <v>28040</v>
      </c>
    </row>
    <row r="6981" spans="1:7" ht="15" customHeight="1">
      <c r="A6981" s="1165" t="str">
        <f t="shared" si="672"/>
        <v>PEXP477FLG</v>
      </c>
      <c r="B6981" s="1165">
        <f>IFERROR(INDEX('PE Holds'!$B$15:$AF$554,MATCH(C6981,'PE Holds'!$B$15:$B$552,FALSE),MATCH(D6981,'PE Holds'!$B$15:$AF$15,FALSE)),0)</f>
        <v>0</v>
      </c>
      <c r="C6981" s="1165" t="str">
        <f t="shared" si="676"/>
        <v>PEXP477</v>
      </c>
      <c r="D6981" s="988" t="str">
        <f>'PE Holds'!$T$15</f>
        <v>Fluo 
Green</v>
      </c>
      <c r="E6981" s="1165" t="s">
        <v>27831</v>
      </c>
      <c r="F6981" s="1165" t="s">
        <v>27824</v>
      </c>
      <c r="G6981" s="1170" t="s">
        <v>28040</v>
      </c>
    </row>
    <row r="6982" spans="1:7" ht="15" customHeight="1">
      <c r="A6982" s="1165" t="str">
        <f t="shared" si="672"/>
        <v>PEXP477FLP</v>
      </c>
      <c r="B6982" s="1165">
        <f>IFERROR(INDEX('PE Holds'!$B$15:$AF$554,MATCH(C6982,'PE Holds'!$B$15:$B$552,FALSE),MATCH(D6982,'PE Holds'!$B$15:$AF$15,FALSE)),0)</f>
        <v>0</v>
      </c>
      <c r="C6982" s="1165" t="str">
        <f t="shared" si="676"/>
        <v>PEXP477</v>
      </c>
      <c r="D6982" s="988" t="str">
        <f>'PE Holds'!$U$15</f>
        <v>Fluo 
Pink</v>
      </c>
      <c r="E6982" s="1165" t="s">
        <v>27832</v>
      </c>
      <c r="F6982" s="1165" t="s">
        <v>27824</v>
      </c>
      <c r="G6982" s="1170" t="s">
        <v>28040</v>
      </c>
    </row>
    <row r="6983" spans="1:7" ht="15" customHeight="1">
      <c r="A6983" s="1165" t="str">
        <f t="shared" si="672"/>
        <v>PEXP477FLY</v>
      </c>
      <c r="B6983" s="1165">
        <f>IFERROR(INDEX('PE Holds'!$B$15:$AF$554,MATCH(C6983,'PE Holds'!$B$15:$B$552,FALSE),MATCH(D6983,'PE Holds'!$B$15:$AF$15,FALSE)),0)</f>
        <v>0</v>
      </c>
      <c r="C6983" s="1165" t="str">
        <f t="shared" si="676"/>
        <v>PEXP477</v>
      </c>
      <c r="D6983" s="988" t="str">
        <f>'PE Holds'!$V$15</f>
        <v>Fluo 
Yellow</v>
      </c>
      <c r="E6983" s="1165" t="s">
        <v>28041</v>
      </c>
      <c r="F6983" s="1165" t="s">
        <v>27824</v>
      </c>
      <c r="G6983" s="1170" t="s">
        <v>28040</v>
      </c>
    </row>
    <row r="6984" spans="1:7" ht="15" customHeight="1">
      <c r="A6984" s="1165" t="str">
        <f t="shared" si="672"/>
        <v>PEXP477VIO</v>
      </c>
      <c r="B6984" s="1165">
        <f>IFERROR(INDEX('PE Holds'!$B$15:$AF$554,MATCH(C6984,'PE Holds'!$B$15:$B$552,FALSE),MATCH(D6984,'PE Holds'!$B$15:$AF$15,FALSE)),0)</f>
        <v>0</v>
      </c>
      <c r="C6984" s="1165" t="str">
        <f t="shared" si="676"/>
        <v>PEXP477</v>
      </c>
      <c r="D6984" s="988" t="str">
        <f>'PE Holds'!$W$15</f>
        <v>Violet 
RAL 4008</v>
      </c>
      <c r="E6984" s="1165" t="s">
        <v>27833</v>
      </c>
      <c r="F6984" s="1165" t="s">
        <v>27824</v>
      </c>
      <c r="G6984" s="1170" t="s">
        <v>28040</v>
      </c>
    </row>
    <row r="6985" spans="1:7" ht="15" customHeight="1">
      <c r="A6985" s="1165" t="str">
        <f t="shared" si="672"/>
        <v>PEXP477MIN</v>
      </c>
      <c r="B6985" s="1165">
        <f>IFERROR(INDEX('PE Holds'!$B$15:$AF$554,MATCH(C6985,'PE Holds'!$B$15:$B$552,FALSE),MATCH(D6985,'PE Holds'!$B$15:$AF$15,FALSE)),0)</f>
        <v>0</v>
      </c>
      <c r="C6985" s="1165" t="str">
        <f t="shared" si="676"/>
        <v>PEXP477</v>
      </c>
      <c r="D6985" s="988" t="str">
        <f>'PE Holds'!$X$15</f>
        <v>Mint 
RAL 6027</v>
      </c>
      <c r="E6985" s="1165" t="s">
        <v>27834</v>
      </c>
      <c r="F6985" s="1165" t="s">
        <v>27824</v>
      </c>
      <c r="G6985" s="1170" t="s">
        <v>28040</v>
      </c>
    </row>
    <row r="6986" spans="1:7" ht="15" customHeight="1">
      <c r="A6986" s="1165" t="str">
        <f t="shared" si="672"/>
        <v>PEXP477ORA</v>
      </c>
      <c r="B6986" s="1165">
        <f>IFERROR(INDEX('PE Holds'!$B$15:$AF$554,MATCH(C6986,'PE Holds'!$B$15:$B$552,FALSE),MATCH(D6986,'PE Holds'!$B$15:$AF$15,FALSE)),0)</f>
        <v>0</v>
      </c>
      <c r="C6986" s="1165" t="str">
        <f t="shared" si="676"/>
        <v>PEXP477</v>
      </c>
      <c r="D6986" s="988" t="str">
        <f>'PE Holds'!$Y$15</f>
        <v>Pure Orange</v>
      </c>
      <c r="E6986" s="1165" t="s">
        <v>27836</v>
      </c>
      <c r="F6986" s="1165" t="s">
        <v>27824</v>
      </c>
      <c r="G6986" s="1170" t="s">
        <v>28040</v>
      </c>
    </row>
    <row r="6987" spans="1:7" ht="15" customHeight="1">
      <c r="A6987" s="1165" t="str">
        <f t="shared" si="672"/>
        <v>PEXP478WHI</v>
      </c>
      <c r="B6987" s="1165">
        <f>IFERROR(INDEX('PE Holds'!$B$15:$AF$554,MATCH(C6987,'PE Holds'!$B$15:$B$552,FALSE),MATCH(D6987,'PE Holds'!$B$15:$AF$15,FALSE)),0)</f>
        <v>0</v>
      </c>
      <c r="C6987" s="1165" t="s">
        <v>28319</v>
      </c>
      <c r="D6987" s="1166" t="s">
        <v>28239</v>
      </c>
      <c r="E6987" s="1165" t="s">
        <v>27838</v>
      </c>
      <c r="F6987" s="1165" t="s">
        <v>27824</v>
      </c>
      <c r="G6987" s="1170" t="s">
        <v>28040</v>
      </c>
    </row>
    <row r="6988" spans="1:7" ht="15" customHeight="1">
      <c r="A6988" s="1165" t="str">
        <f t="shared" ref="A6988:A7051" si="677">CONCATENATE(C6988,E6988)</f>
        <v>PEXP478YEL</v>
      </c>
      <c r="B6988" s="1165">
        <f>IFERROR(INDEX('PE Holds'!$B$15:$AF$554,MATCH(C6988,'PE Holds'!$B$15:$B$552,FALSE),MATCH(D6988,'PE Holds'!$B$15:$AF$15,FALSE)),0)</f>
        <v>0</v>
      </c>
      <c r="C6988" s="1165" t="str">
        <f>+C6987</f>
        <v>PEXP478</v>
      </c>
      <c r="D6988" s="988" t="str">
        <f>'PE Holds'!$M$15</f>
        <v>Yellow 
RAL 1026</v>
      </c>
      <c r="E6988" s="1165" t="s">
        <v>27823</v>
      </c>
      <c r="F6988" s="1165" t="s">
        <v>27824</v>
      </c>
      <c r="G6988" s="1170" t="s">
        <v>28040</v>
      </c>
    </row>
    <row r="6989" spans="1:7" ht="15" customHeight="1">
      <c r="A6989" s="1165" t="str">
        <f t="shared" si="677"/>
        <v>PEXP478GRE</v>
      </c>
      <c r="B6989" s="1165">
        <f>IFERROR(INDEX('PE Holds'!$B$15:$AF$554,MATCH(C6989,'PE Holds'!$B$15:$B$552,FALSE),MATCH(D6989,'PE Holds'!$B$15:$AF$15,FALSE)),0)</f>
        <v>0</v>
      </c>
      <c r="C6989" s="1165" t="str">
        <f t="shared" ref="C6989:C7000" si="678">+C6988</f>
        <v>PEXP478</v>
      </c>
      <c r="D6989" s="988" t="str">
        <f>'PE Holds'!$N$15</f>
        <v>Green 
RAL 6002</v>
      </c>
      <c r="E6989" s="1165" t="s">
        <v>27837</v>
      </c>
      <c r="F6989" s="1165" t="s">
        <v>27824</v>
      </c>
      <c r="G6989" s="1170" t="s">
        <v>28040</v>
      </c>
    </row>
    <row r="6990" spans="1:7" ht="15" customHeight="1">
      <c r="A6990" s="1165" t="str">
        <f t="shared" si="677"/>
        <v>PEXP478RED</v>
      </c>
      <c r="B6990" s="1165">
        <f>IFERROR(INDEX('PE Holds'!$B$15:$AF$554,MATCH(C6990,'PE Holds'!$B$15:$B$552,FALSE),MATCH(D6990,'PE Holds'!$B$15:$AF$15,FALSE)),0)</f>
        <v>0</v>
      </c>
      <c r="C6990" s="1165" t="str">
        <f t="shared" si="678"/>
        <v>PEXP478</v>
      </c>
      <c r="D6990" s="988" t="str">
        <f>'PE Holds'!$O$15</f>
        <v>Red 
RAL 3020</v>
      </c>
      <c r="E6990" s="1165" t="s">
        <v>27826</v>
      </c>
      <c r="F6990" s="1165" t="s">
        <v>27824</v>
      </c>
      <c r="G6990" s="1170" t="s">
        <v>28040</v>
      </c>
    </row>
    <row r="6991" spans="1:7" ht="15" customHeight="1">
      <c r="A6991" s="1165" t="str">
        <f t="shared" si="677"/>
        <v>PEXP478BLU</v>
      </c>
      <c r="B6991" s="1165">
        <f>IFERROR(INDEX('PE Holds'!$B$15:$AF$554,MATCH(C6991,'PE Holds'!$B$15:$B$552,FALSE),MATCH(D6991,'PE Holds'!$B$15:$AF$15,FALSE)),0)</f>
        <v>0</v>
      </c>
      <c r="C6991" s="1165" t="str">
        <f t="shared" si="678"/>
        <v>PEXP478</v>
      </c>
      <c r="D6991" s="988" t="str">
        <f>'PE Holds'!$P$15</f>
        <v>Blue 
RAL 5015</v>
      </c>
      <c r="E6991" s="1165" t="s">
        <v>27827</v>
      </c>
      <c r="F6991" s="1165" t="s">
        <v>27824</v>
      </c>
      <c r="G6991" s="1170" t="s">
        <v>28040</v>
      </c>
    </row>
    <row r="6992" spans="1:7" ht="15" customHeight="1">
      <c r="A6992" s="1165" t="str">
        <f t="shared" si="677"/>
        <v>PEXP478GRY</v>
      </c>
      <c r="B6992" s="1165">
        <f>IFERROR(INDEX('PE Holds'!$B$15:$AF$554,MATCH(C6992,'PE Holds'!$B$15:$B$552,FALSE),MATCH(D6992,'PE Holds'!$B$15:$AF$15,FALSE)),0)</f>
        <v>0</v>
      </c>
      <c r="C6992" s="1165" t="str">
        <f t="shared" si="678"/>
        <v>PEXP478</v>
      </c>
      <c r="D6992" s="988" t="str">
        <f>'PE Holds'!$Q$15</f>
        <v>Grey 
RAL 7001</v>
      </c>
      <c r="E6992" s="1165" t="s">
        <v>27828</v>
      </c>
      <c r="F6992" s="1165" t="s">
        <v>27824</v>
      </c>
      <c r="G6992" s="1170" t="s">
        <v>28040</v>
      </c>
    </row>
    <row r="6993" spans="1:7" ht="15" customHeight="1">
      <c r="A6993" s="1165" t="str">
        <f t="shared" si="677"/>
        <v>PEXP478BLK</v>
      </c>
      <c r="B6993" s="1165">
        <f>IFERROR(INDEX('PE Holds'!$B$15:$AF$554,MATCH(C6993,'PE Holds'!$B$15:$B$552,FALSE),MATCH(D6993,'PE Holds'!$B$15:$AF$15,FALSE)),0)</f>
        <v>0</v>
      </c>
      <c r="C6993" s="1165" t="str">
        <f t="shared" si="678"/>
        <v>PEXP478</v>
      </c>
      <c r="D6993" s="988" t="str">
        <f>'PE Holds'!$R$15</f>
        <v>Black 
RAL 9005</v>
      </c>
      <c r="E6993" s="1165" t="s">
        <v>27829</v>
      </c>
      <c r="F6993" s="1165" t="s">
        <v>27824</v>
      </c>
      <c r="G6993" s="1170" t="s">
        <v>28040</v>
      </c>
    </row>
    <row r="6994" spans="1:7" ht="15" customHeight="1">
      <c r="A6994" s="1165" t="str">
        <f t="shared" si="677"/>
        <v>PEXP478FLO</v>
      </c>
      <c r="B6994" s="1165">
        <f>IFERROR(INDEX('PE Holds'!$B$15:$AF$554,MATCH(C6994,'PE Holds'!$B$15:$B$552,FALSE),MATCH(D6994,'PE Holds'!$B$15:$AF$15,FALSE)),0)</f>
        <v>0</v>
      </c>
      <c r="C6994" s="1165" t="str">
        <f t="shared" si="678"/>
        <v>PEXP478</v>
      </c>
      <c r="D6994" s="988" t="str">
        <f>'PE Holds'!$S$15</f>
        <v>Fluo 
Orange</v>
      </c>
      <c r="E6994" s="1165" t="s">
        <v>27830</v>
      </c>
      <c r="F6994" s="1165" t="s">
        <v>27824</v>
      </c>
      <c r="G6994" s="1170" t="s">
        <v>28040</v>
      </c>
    </row>
    <row r="6995" spans="1:7" ht="15" customHeight="1">
      <c r="A6995" s="1165" t="str">
        <f t="shared" si="677"/>
        <v>PEXP478FLG</v>
      </c>
      <c r="B6995" s="1165">
        <f>IFERROR(INDEX('PE Holds'!$B$15:$AF$554,MATCH(C6995,'PE Holds'!$B$15:$B$552,FALSE),MATCH(D6995,'PE Holds'!$B$15:$AF$15,FALSE)),0)</f>
        <v>0</v>
      </c>
      <c r="C6995" s="1165" t="str">
        <f t="shared" si="678"/>
        <v>PEXP478</v>
      </c>
      <c r="D6995" s="988" t="str">
        <f>'PE Holds'!$T$15</f>
        <v>Fluo 
Green</v>
      </c>
      <c r="E6995" s="1165" t="s">
        <v>27831</v>
      </c>
      <c r="F6995" s="1165" t="s">
        <v>27824</v>
      </c>
      <c r="G6995" s="1170" t="s">
        <v>28040</v>
      </c>
    </row>
    <row r="6996" spans="1:7" ht="15" customHeight="1">
      <c r="A6996" s="1165" t="str">
        <f t="shared" si="677"/>
        <v>PEXP478FLP</v>
      </c>
      <c r="B6996" s="1165">
        <f>IFERROR(INDEX('PE Holds'!$B$15:$AF$554,MATCH(C6996,'PE Holds'!$B$15:$B$552,FALSE),MATCH(D6996,'PE Holds'!$B$15:$AF$15,FALSE)),0)</f>
        <v>0</v>
      </c>
      <c r="C6996" s="1165" t="str">
        <f t="shared" si="678"/>
        <v>PEXP478</v>
      </c>
      <c r="D6996" s="988" t="str">
        <f>'PE Holds'!$U$15</f>
        <v>Fluo 
Pink</v>
      </c>
      <c r="E6996" s="1165" t="s">
        <v>27832</v>
      </c>
      <c r="F6996" s="1165" t="s">
        <v>27824</v>
      </c>
      <c r="G6996" s="1170" t="s">
        <v>28040</v>
      </c>
    </row>
    <row r="6997" spans="1:7" ht="15" customHeight="1">
      <c r="A6997" s="1165" t="str">
        <f t="shared" si="677"/>
        <v>PEXP478FLY</v>
      </c>
      <c r="B6997" s="1165">
        <f>IFERROR(INDEX('PE Holds'!$B$15:$AF$554,MATCH(C6997,'PE Holds'!$B$15:$B$552,FALSE),MATCH(D6997,'PE Holds'!$B$15:$AF$15,FALSE)),0)</f>
        <v>0</v>
      </c>
      <c r="C6997" s="1165" t="str">
        <f t="shared" si="678"/>
        <v>PEXP478</v>
      </c>
      <c r="D6997" s="988" t="str">
        <f>'PE Holds'!$V$15</f>
        <v>Fluo 
Yellow</v>
      </c>
      <c r="E6997" s="1165" t="s">
        <v>28041</v>
      </c>
      <c r="F6997" s="1165" t="s">
        <v>27824</v>
      </c>
      <c r="G6997" s="1170" t="s">
        <v>28040</v>
      </c>
    </row>
    <row r="6998" spans="1:7" ht="15" customHeight="1">
      <c r="A6998" s="1165" t="str">
        <f t="shared" si="677"/>
        <v>PEXP478VIO</v>
      </c>
      <c r="B6998" s="1165">
        <f>IFERROR(INDEX('PE Holds'!$B$15:$AF$554,MATCH(C6998,'PE Holds'!$B$15:$B$552,FALSE),MATCH(D6998,'PE Holds'!$B$15:$AF$15,FALSE)),0)</f>
        <v>0</v>
      </c>
      <c r="C6998" s="1165" t="str">
        <f t="shared" si="678"/>
        <v>PEXP478</v>
      </c>
      <c r="D6998" s="988" t="str">
        <f>'PE Holds'!$W$15</f>
        <v>Violet 
RAL 4008</v>
      </c>
      <c r="E6998" s="1165" t="s">
        <v>27833</v>
      </c>
      <c r="F6998" s="1165" t="s">
        <v>27824</v>
      </c>
      <c r="G6998" s="1170" t="s">
        <v>28040</v>
      </c>
    </row>
    <row r="6999" spans="1:7" ht="15" customHeight="1">
      <c r="A6999" s="1165" t="str">
        <f t="shared" si="677"/>
        <v>PEXP478MIN</v>
      </c>
      <c r="B6999" s="1165">
        <f>IFERROR(INDEX('PE Holds'!$B$15:$AF$554,MATCH(C6999,'PE Holds'!$B$15:$B$552,FALSE),MATCH(D6999,'PE Holds'!$B$15:$AF$15,FALSE)),0)</f>
        <v>0</v>
      </c>
      <c r="C6999" s="1165" t="str">
        <f t="shared" si="678"/>
        <v>PEXP478</v>
      </c>
      <c r="D6999" s="988" t="str">
        <f>'PE Holds'!$X$15</f>
        <v>Mint 
RAL 6027</v>
      </c>
      <c r="E6999" s="1165" t="s">
        <v>27834</v>
      </c>
      <c r="F6999" s="1165" t="s">
        <v>27824</v>
      </c>
      <c r="G6999" s="1170" t="s">
        <v>28040</v>
      </c>
    </row>
    <row r="7000" spans="1:7" ht="15" customHeight="1">
      <c r="A7000" s="1165" t="str">
        <f t="shared" si="677"/>
        <v>PEXP478ORA</v>
      </c>
      <c r="B7000" s="1165">
        <f>IFERROR(INDEX('PE Holds'!$B$15:$AF$554,MATCH(C7000,'PE Holds'!$B$15:$B$552,FALSE),MATCH(D7000,'PE Holds'!$B$15:$AF$15,FALSE)),0)</f>
        <v>0</v>
      </c>
      <c r="C7000" s="1165" t="str">
        <f t="shared" si="678"/>
        <v>PEXP478</v>
      </c>
      <c r="D7000" s="988" t="str">
        <f>'PE Holds'!$Y$15</f>
        <v>Pure Orange</v>
      </c>
      <c r="E7000" s="1165" t="s">
        <v>27836</v>
      </c>
      <c r="F7000" s="1165" t="s">
        <v>27824</v>
      </c>
      <c r="G7000" s="1170" t="s">
        <v>28040</v>
      </c>
    </row>
    <row r="7001" spans="1:7" ht="15" customHeight="1">
      <c r="A7001" s="1165" t="str">
        <f t="shared" si="677"/>
        <v>PEXP479WHI</v>
      </c>
      <c r="B7001" s="1165">
        <f>IFERROR(INDEX('PE Holds'!$B$15:$AF$554,MATCH(C7001,'PE Holds'!$B$15:$B$552,FALSE),MATCH(D7001,'PE Holds'!$B$15:$AF$15,FALSE)),0)</f>
        <v>0</v>
      </c>
      <c r="C7001" s="1165" t="s">
        <v>28320</v>
      </c>
      <c r="D7001" s="1166" t="s">
        <v>28239</v>
      </c>
      <c r="E7001" s="1165" t="s">
        <v>27838</v>
      </c>
      <c r="F7001" s="1165" t="s">
        <v>27824</v>
      </c>
      <c r="G7001" s="1170" t="s">
        <v>28040</v>
      </c>
    </row>
    <row r="7002" spans="1:7" ht="15" customHeight="1">
      <c r="A7002" s="1165" t="str">
        <f t="shared" si="677"/>
        <v>PEXP479YEL</v>
      </c>
      <c r="B7002" s="1165">
        <f>IFERROR(INDEX('PE Holds'!$B$15:$AF$554,MATCH(C7002,'PE Holds'!$B$15:$B$552,FALSE),MATCH(D7002,'PE Holds'!$B$15:$AF$15,FALSE)),0)</f>
        <v>0</v>
      </c>
      <c r="C7002" s="1165" t="str">
        <f>+C7001</f>
        <v>PEXP479</v>
      </c>
      <c r="D7002" s="988" t="str">
        <f>'PE Holds'!$M$15</f>
        <v>Yellow 
RAL 1026</v>
      </c>
      <c r="E7002" s="1165" t="s">
        <v>27823</v>
      </c>
      <c r="F7002" s="1165" t="s">
        <v>27824</v>
      </c>
      <c r="G7002" s="1170" t="s">
        <v>28040</v>
      </c>
    </row>
    <row r="7003" spans="1:7" ht="15" customHeight="1">
      <c r="A7003" s="1165" t="str">
        <f t="shared" si="677"/>
        <v>PEXP479GRE</v>
      </c>
      <c r="B7003" s="1165">
        <f>IFERROR(INDEX('PE Holds'!$B$15:$AF$554,MATCH(C7003,'PE Holds'!$B$15:$B$552,FALSE),MATCH(D7003,'PE Holds'!$B$15:$AF$15,FALSE)),0)</f>
        <v>0</v>
      </c>
      <c r="C7003" s="1165" t="str">
        <f t="shared" ref="C7003:C7014" si="679">+C7002</f>
        <v>PEXP479</v>
      </c>
      <c r="D7003" s="988" t="str">
        <f>'PE Holds'!$N$15</f>
        <v>Green 
RAL 6002</v>
      </c>
      <c r="E7003" s="1165" t="s">
        <v>27837</v>
      </c>
      <c r="F7003" s="1165" t="s">
        <v>27824</v>
      </c>
      <c r="G7003" s="1170" t="s">
        <v>28040</v>
      </c>
    </row>
    <row r="7004" spans="1:7" ht="15" customHeight="1">
      <c r="A7004" s="1165" t="str">
        <f t="shared" si="677"/>
        <v>PEXP479RED</v>
      </c>
      <c r="B7004" s="1165">
        <f>IFERROR(INDEX('PE Holds'!$B$15:$AF$554,MATCH(C7004,'PE Holds'!$B$15:$B$552,FALSE),MATCH(D7004,'PE Holds'!$B$15:$AF$15,FALSE)),0)</f>
        <v>0</v>
      </c>
      <c r="C7004" s="1165" t="str">
        <f t="shared" si="679"/>
        <v>PEXP479</v>
      </c>
      <c r="D7004" s="988" t="str">
        <f>'PE Holds'!$O$15</f>
        <v>Red 
RAL 3020</v>
      </c>
      <c r="E7004" s="1165" t="s">
        <v>27826</v>
      </c>
      <c r="F7004" s="1165" t="s">
        <v>27824</v>
      </c>
      <c r="G7004" s="1170" t="s">
        <v>28040</v>
      </c>
    </row>
    <row r="7005" spans="1:7" ht="15" customHeight="1">
      <c r="A7005" s="1165" t="str">
        <f t="shared" si="677"/>
        <v>PEXP479BLU</v>
      </c>
      <c r="B7005" s="1165">
        <f>IFERROR(INDEX('PE Holds'!$B$15:$AF$554,MATCH(C7005,'PE Holds'!$B$15:$B$552,FALSE),MATCH(D7005,'PE Holds'!$B$15:$AF$15,FALSE)),0)</f>
        <v>0</v>
      </c>
      <c r="C7005" s="1165" t="str">
        <f t="shared" si="679"/>
        <v>PEXP479</v>
      </c>
      <c r="D7005" s="988" t="str">
        <f>'PE Holds'!$P$15</f>
        <v>Blue 
RAL 5015</v>
      </c>
      <c r="E7005" s="1165" t="s">
        <v>27827</v>
      </c>
      <c r="F7005" s="1165" t="s">
        <v>27824</v>
      </c>
      <c r="G7005" s="1170" t="s">
        <v>28040</v>
      </c>
    </row>
    <row r="7006" spans="1:7" ht="15" customHeight="1">
      <c r="A7006" s="1165" t="str">
        <f t="shared" si="677"/>
        <v>PEXP479GRY</v>
      </c>
      <c r="B7006" s="1165">
        <f>IFERROR(INDEX('PE Holds'!$B$15:$AF$554,MATCH(C7006,'PE Holds'!$B$15:$B$552,FALSE),MATCH(D7006,'PE Holds'!$B$15:$AF$15,FALSE)),0)</f>
        <v>0</v>
      </c>
      <c r="C7006" s="1165" t="str">
        <f t="shared" si="679"/>
        <v>PEXP479</v>
      </c>
      <c r="D7006" s="988" t="str">
        <f>'PE Holds'!$Q$15</f>
        <v>Grey 
RAL 7001</v>
      </c>
      <c r="E7006" s="1165" t="s">
        <v>27828</v>
      </c>
      <c r="F7006" s="1165" t="s">
        <v>27824</v>
      </c>
      <c r="G7006" s="1170" t="s">
        <v>28040</v>
      </c>
    </row>
    <row r="7007" spans="1:7" ht="15" customHeight="1">
      <c r="A7007" s="1165" t="str">
        <f t="shared" si="677"/>
        <v>PEXP479BLK</v>
      </c>
      <c r="B7007" s="1165">
        <f>IFERROR(INDEX('PE Holds'!$B$15:$AF$554,MATCH(C7007,'PE Holds'!$B$15:$B$552,FALSE),MATCH(D7007,'PE Holds'!$B$15:$AF$15,FALSE)),0)</f>
        <v>0</v>
      </c>
      <c r="C7007" s="1165" t="str">
        <f t="shared" si="679"/>
        <v>PEXP479</v>
      </c>
      <c r="D7007" s="988" t="str">
        <f>'PE Holds'!$R$15</f>
        <v>Black 
RAL 9005</v>
      </c>
      <c r="E7007" s="1165" t="s">
        <v>27829</v>
      </c>
      <c r="F7007" s="1165" t="s">
        <v>27824</v>
      </c>
      <c r="G7007" s="1170" t="s">
        <v>28040</v>
      </c>
    </row>
    <row r="7008" spans="1:7" ht="15" customHeight="1">
      <c r="A7008" s="1165" t="str">
        <f t="shared" si="677"/>
        <v>PEXP479FLO</v>
      </c>
      <c r="B7008" s="1165">
        <f>IFERROR(INDEX('PE Holds'!$B$15:$AF$554,MATCH(C7008,'PE Holds'!$B$15:$B$552,FALSE),MATCH(D7008,'PE Holds'!$B$15:$AF$15,FALSE)),0)</f>
        <v>0</v>
      </c>
      <c r="C7008" s="1165" t="str">
        <f t="shared" si="679"/>
        <v>PEXP479</v>
      </c>
      <c r="D7008" s="988" t="str">
        <f>'PE Holds'!$S$15</f>
        <v>Fluo 
Orange</v>
      </c>
      <c r="E7008" s="1165" t="s">
        <v>27830</v>
      </c>
      <c r="F7008" s="1165" t="s">
        <v>27824</v>
      </c>
      <c r="G7008" s="1170" t="s">
        <v>28040</v>
      </c>
    </row>
    <row r="7009" spans="1:7" ht="15" customHeight="1">
      <c r="A7009" s="1165" t="str">
        <f t="shared" si="677"/>
        <v>PEXP479FLG</v>
      </c>
      <c r="B7009" s="1165">
        <f>IFERROR(INDEX('PE Holds'!$B$15:$AF$554,MATCH(C7009,'PE Holds'!$B$15:$B$552,FALSE),MATCH(D7009,'PE Holds'!$B$15:$AF$15,FALSE)),0)</f>
        <v>0</v>
      </c>
      <c r="C7009" s="1165" t="str">
        <f t="shared" si="679"/>
        <v>PEXP479</v>
      </c>
      <c r="D7009" s="988" t="str">
        <f>'PE Holds'!$T$15</f>
        <v>Fluo 
Green</v>
      </c>
      <c r="E7009" s="1165" t="s">
        <v>27831</v>
      </c>
      <c r="F7009" s="1165" t="s">
        <v>27824</v>
      </c>
      <c r="G7009" s="1170" t="s">
        <v>28040</v>
      </c>
    </row>
    <row r="7010" spans="1:7" ht="15" customHeight="1">
      <c r="A7010" s="1165" t="str">
        <f t="shared" si="677"/>
        <v>PEXP479FLP</v>
      </c>
      <c r="B7010" s="1165">
        <f>IFERROR(INDEX('PE Holds'!$B$15:$AF$554,MATCH(C7010,'PE Holds'!$B$15:$B$552,FALSE),MATCH(D7010,'PE Holds'!$B$15:$AF$15,FALSE)),0)</f>
        <v>0</v>
      </c>
      <c r="C7010" s="1165" t="str">
        <f t="shared" si="679"/>
        <v>PEXP479</v>
      </c>
      <c r="D7010" s="988" t="str">
        <f>'PE Holds'!$U$15</f>
        <v>Fluo 
Pink</v>
      </c>
      <c r="E7010" s="1165" t="s">
        <v>27832</v>
      </c>
      <c r="F7010" s="1165" t="s">
        <v>27824</v>
      </c>
      <c r="G7010" s="1170" t="s">
        <v>28040</v>
      </c>
    </row>
    <row r="7011" spans="1:7" ht="15" customHeight="1">
      <c r="A7011" s="1165" t="str">
        <f t="shared" si="677"/>
        <v>PEXP479FLY</v>
      </c>
      <c r="B7011" s="1165">
        <f>IFERROR(INDEX('PE Holds'!$B$15:$AF$554,MATCH(C7011,'PE Holds'!$B$15:$B$552,FALSE),MATCH(D7011,'PE Holds'!$B$15:$AF$15,FALSE)),0)</f>
        <v>0</v>
      </c>
      <c r="C7011" s="1165" t="str">
        <f t="shared" si="679"/>
        <v>PEXP479</v>
      </c>
      <c r="D7011" s="988" t="str">
        <f>'PE Holds'!$V$15</f>
        <v>Fluo 
Yellow</v>
      </c>
      <c r="E7011" s="1165" t="s">
        <v>28041</v>
      </c>
      <c r="F7011" s="1165" t="s">
        <v>27824</v>
      </c>
      <c r="G7011" s="1170" t="s">
        <v>28040</v>
      </c>
    </row>
    <row r="7012" spans="1:7" ht="15" customHeight="1">
      <c r="A7012" s="1165" t="str">
        <f t="shared" si="677"/>
        <v>PEXP479VIO</v>
      </c>
      <c r="B7012" s="1165">
        <f>IFERROR(INDEX('PE Holds'!$B$15:$AF$554,MATCH(C7012,'PE Holds'!$B$15:$B$552,FALSE),MATCH(D7012,'PE Holds'!$B$15:$AF$15,FALSE)),0)</f>
        <v>0</v>
      </c>
      <c r="C7012" s="1165" t="str">
        <f t="shared" si="679"/>
        <v>PEXP479</v>
      </c>
      <c r="D7012" s="988" t="str">
        <f>'PE Holds'!$W$15</f>
        <v>Violet 
RAL 4008</v>
      </c>
      <c r="E7012" s="1165" t="s">
        <v>27833</v>
      </c>
      <c r="F7012" s="1165" t="s">
        <v>27824</v>
      </c>
      <c r="G7012" s="1170" t="s">
        <v>28040</v>
      </c>
    </row>
    <row r="7013" spans="1:7" ht="15" customHeight="1">
      <c r="A7013" s="1165" t="str">
        <f t="shared" si="677"/>
        <v>PEXP479MIN</v>
      </c>
      <c r="B7013" s="1165">
        <f>IFERROR(INDEX('PE Holds'!$B$15:$AF$554,MATCH(C7013,'PE Holds'!$B$15:$B$552,FALSE),MATCH(D7013,'PE Holds'!$B$15:$AF$15,FALSE)),0)</f>
        <v>0</v>
      </c>
      <c r="C7013" s="1165" t="str">
        <f t="shared" si="679"/>
        <v>PEXP479</v>
      </c>
      <c r="D7013" s="988" t="str">
        <f>'PE Holds'!$X$15</f>
        <v>Mint 
RAL 6027</v>
      </c>
      <c r="E7013" s="1165" t="s">
        <v>27834</v>
      </c>
      <c r="F7013" s="1165" t="s">
        <v>27824</v>
      </c>
      <c r="G7013" s="1170" t="s">
        <v>28040</v>
      </c>
    </row>
    <row r="7014" spans="1:7" ht="15" customHeight="1">
      <c r="A7014" s="1165" t="str">
        <f t="shared" si="677"/>
        <v>PEXP479ORA</v>
      </c>
      <c r="B7014" s="1165">
        <f>IFERROR(INDEX('PE Holds'!$B$15:$AF$554,MATCH(C7014,'PE Holds'!$B$15:$B$552,FALSE),MATCH(D7014,'PE Holds'!$B$15:$AF$15,FALSE)),0)</f>
        <v>0</v>
      </c>
      <c r="C7014" s="1165" t="str">
        <f t="shared" si="679"/>
        <v>PEXP479</v>
      </c>
      <c r="D7014" s="988" t="str">
        <f>'PE Holds'!$Y$15</f>
        <v>Pure Orange</v>
      </c>
      <c r="E7014" s="1165" t="s">
        <v>27836</v>
      </c>
      <c r="F7014" s="1165" t="s">
        <v>27824</v>
      </c>
      <c r="G7014" s="1170" t="s">
        <v>28040</v>
      </c>
    </row>
    <row r="7015" spans="1:7" ht="15" customHeight="1">
      <c r="A7015" s="1165" t="str">
        <f t="shared" si="677"/>
        <v>PEXP480WHI</v>
      </c>
      <c r="B7015" s="1165">
        <f>IFERROR(INDEX('PE Holds'!$B$15:$AF$554,MATCH(C7015,'PE Holds'!$B$15:$B$552,FALSE),MATCH(D7015,'PE Holds'!$B$15:$AF$15,FALSE)),0)</f>
        <v>0</v>
      </c>
      <c r="C7015" s="1165" t="s">
        <v>28321</v>
      </c>
      <c r="D7015" s="1166" t="s">
        <v>28239</v>
      </c>
      <c r="E7015" s="1165" t="s">
        <v>27838</v>
      </c>
      <c r="F7015" s="1165" t="s">
        <v>27824</v>
      </c>
      <c r="G7015" s="1170" t="s">
        <v>28040</v>
      </c>
    </row>
    <row r="7016" spans="1:7" ht="15" customHeight="1">
      <c r="A7016" s="1165" t="str">
        <f t="shared" si="677"/>
        <v>PEXP480YEL</v>
      </c>
      <c r="B7016" s="1165">
        <f>IFERROR(INDEX('PE Holds'!$B$15:$AF$554,MATCH(C7016,'PE Holds'!$B$15:$B$552,FALSE),MATCH(D7016,'PE Holds'!$B$15:$AF$15,FALSE)),0)</f>
        <v>0</v>
      </c>
      <c r="C7016" s="1165" t="str">
        <f>+C7015</f>
        <v>PEXP480</v>
      </c>
      <c r="D7016" s="988" t="str">
        <f>'PE Holds'!$M$15</f>
        <v>Yellow 
RAL 1026</v>
      </c>
      <c r="E7016" s="1165" t="s">
        <v>27823</v>
      </c>
      <c r="F7016" s="1165" t="s">
        <v>27824</v>
      </c>
      <c r="G7016" s="1170" t="s">
        <v>28040</v>
      </c>
    </row>
    <row r="7017" spans="1:7" ht="15" customHeight="1">
      <c r="A7017" s="1165" t="str">
        <f t="shared" si="677"/>
        <v>PEXP480GRE</v>
      </c>
      <c r="B7017" s="1165">
        <f>IFERROR(INDEX('PE Holds'!$B$15:$AF$554,MATCH(C7017,'PE Holds'!$B$15:$B$552,FALSE),MATCH(D7017,'PE Holds'!$B$15:$AF$15,FALSE)),0)</f>
        <v>0</v>
      </c>
      <c r="C7017" s="1165" t="str">
        <f t="shared" ref="C7017:C7028" si="680">+C7016</f>
        <v>PEXP480</v>
      </c>
      <c r="D7017" s="988" t="str">
        <f>'PE Holds'!$N$15</f>
        <v>Green 
RAL 6002</v>
      </c>
      <c r="E7017" s="1165" t="s">
        <v>27837</v>
      </c>
      <c r="F7017" s="1165" t="s">
        <v>27824</v>
      </c>
      <c r="G7017" s="1170" t="s">
        <v>28040</v>
      </c>
    </row>
    <row r="7018" spans="1:7" ht="15" customHeight="1">
      <c r="A7018" s="1165" t="str">
        <f t="shared" si="677"/>
        <v>PEXP480RED</v>
      </c>
      <c r="B7018" s="1165">
        <f>IFERROR(INDEX('PE Holds'!$B$15:$AF$554,MATCH(C7018,'PE Holds'!$B$15:$B$552,FALSE),MATCH(D7018,'PE Holds'!$B$15:$AF$15,FALSE)),0)</f>
        <v>0</v>
      </c>
      <c r="C7018" s="1165" t="str">
        <f t="shared" si="680"/>
        <v>PEXP480</v>
      </c>
      <c r="D7018" s="988" t="str">
        <f>'PE Holds'!$O$15</f>
        <v>Red 
RAL 3020</v>
      </c>
      <c r="E7018" s="1165" t="s">
        <v>27826</v>
      </c>
      <c r="F7018" s="1165" t="s">
        <v>27824</v>
      </c>
      <c r="G7018" s="1170" t="s">
        <v>28040</v>
      </c>
    </row>
    <row r="7019" spans="1:7" ht="15" customHeight="1">
      <c r="A7019" s="1165" t="str">
        <f t="shared" si="677"/>
        <v>PEXP480BLU</v>
      </c>
      <c r="B7019" s="1165">
        <f>IFERROR(INDEX('PE Holds'!$B$15:$AF$554,MATCH(C7019,'PE Holds'!$B$15:$B$552,FALSE),MATCH(D7019,'PE Holds'!$B$15:$AF$15,FALSE)),0)</f>
        <v>0</v>
      </c>
      <c r="C7019" s="1165" t="str">
        <f t="shared" si="680"/>
        <v>PEXP480</v>
      </c>
      <c r="D7019" s="988" t="str">
        <f>'PE Holds'!$P$15</f>
        <v>Blue 
RAL 5015</v>
      </c>
      <c r="E7019" s="1165" t="s">
        <v>27827</v>
      </c>
      <c r="F7019" s="1165" t="s">
        <v>27824</v>
      </c>
      <c r="G7019" s="1170" t="s">
        <v>28040</v>
      </c>
    </row>
    <row r="7020" spans="1:7" ht="15" customHeight="1">
      <c r="A7020" s="1165" t="str">
        <f t="shared" si="677"/>
        <v>PEXP480GRY</v>
      </c>
      <c r="B7020" s="1165">
        <f>IFERROR(INDEX('PE Holds'!$B$15:$AF$554,MATCH(C7020,'PE Holds'!$B$15:$B$552,FALSE),MATCH(D7020,'PE Holds'!$B$15:$AF$15,FALSE)),0)</f>
        <v>0</v>
      </c>
      <c r="C7020" s="1165" t="str">
        <f t="shared" si="680"/>
        <v>PEXP480</v>
      </c>
      <c r="D7020" s="988" t="str">
        <f>'PE Holds'!$Q$15</f>
        <v>Grey 
RAL 7001</v>
      </c>
      <c r="E7020" s="1165" t="s">
        <v>27828</v>
      </c>
      <c r="F7020" s="1165" t="s">
        <v>27824</v>
      </c>
      <c r="G7020" s="1170" t="s">
        <v>28040</v>
      </c>
    </row>
    <row r="7021" spans="1:7" ht="15" customHeight="1">
      <c r="A7021" s="1165" t="str">
        <f t="shared" si="677"/>
        <v>PEXP480BLK</v>
      </c>
      <c r="B7021" s="1165">
        <f>IFERROR(INDEX('PE Holds'!$B$15:$AF$554,MATCH(C7021,'PE Holds'!$B$15:$B$552,FALSE),MATCH(D7021,'PE Holds'!$B$15:$AF$15,FALSE)),0)</f>
        <v>0</v>
      </c>
      <c r="C7021" s="1165" t="str">
        <f t="shared" si="680"/>
        <v>PEXP480</v>
      </c>
      <c r="D7021" s="988" t="str">
        <f>'PE Holds'!$R$15</f>
        <v>Black 
RAL 9005</v>
      </c>
      <c r="E7021" s="1165" t="s">
        <v>27829</v>
      </c>
      <c r="F7021" s="1165" t="s">
        <v>27824</v>
      </c>
      <c r="G7021" s="1170" t="s">
        <v>28040</v>
      </c>
    </row>
    <row r="7022" spans="1:7" ht="15" customHeight="1">
      <c r="A7022" s="1165" t="str">
        <f t="shared" si="677"/>
        <v>PEXP480FLO</v>
      </c>
      <c r="B7022" s="1165">
        <f>IFERROR(INDEX('PE Holds'!$B$15:$AF$554,MATCH(C7022,'PE Holds'!$B$15:$B$552,FALSE),MATCH(D7022,'PE Holds'!$B$15:$AF$15,FALSE)),0)</f>
        <v>0</v>
      </c>
      <c r="C7022" s="1165" t="str">
        <f t="shared" si="680"/>
        <v>PEXP480</v>
      </c>
      <c r="D7022" s="988" t="str">
        <f>'PE Holds'!$S$15</f>
        <v>Fluo 
Orange</v>
      </c>
      <c r="E7022" s="1165" t="s">
        <v>27830</v>
      </c>
      <c r="F7022" s="1165" t="s">
        <v>27824</v>
      </c>
      <c r="G7022" s="1170" t="s">
        <v>28040</v>
      </c>
    </row>
    <row r="7023" spans="1:7" ht="15" customHeight="1">
      <c r="A7023" s="1165" t="str">
        <f t="shared" si="677"/>
        <v>PEXP480FLG</v>
      </c>
      <c r="B7023" s="1165">
        <f>IFERROR(INDEX('PE Holds'!$B$15:$AF$554,MATCH(C7023,'PE Holds'!$B$15:$B$552,FALSE),MATCH(D7023,'PE Holds'!$B$15:$AF$15,FALSE)),0)</f>
        <v>0</v>
      </c>
      <c r="C7023" s="1165" t="str">
        <f t="shared" si="680"/>
        <v>PEXP480</v>
      </c>
      <c r="D7023" s="988" t="str">
        <f>'PE Holds'!$T$15</f>
        <v>Fluo 
Green</v>
      </c>
      <c r="E7023" s="1165" t="s">
        <v>27831</v>
      </c>
      <c r="F7023" s="1165" t="s">
        <v>27824</v>
      </c>
      <c r="G7023" s="1170" t="s">
        <v>28040</v>
      </c>
    </row>
    <row r="7024" spans="1:7" ht="15" customHeight="1">
      <c r="A7024" s="1165" t="str">
        <f t="shared" si="677"/>
        <v>PEXP480FLP</v>
      </c>
      <c r="B7024" s="1165">
        <f>IFERROR(INDEX('PE Holds'!$B$15:$AF$554,MATCH(C7024,'PE Holds'!$B$15:$B$552,FALSE),MATCH(D7024,'PE Holds'!$B$15:$AF$15,FALSE)),0)</f>
        <v>0</v>
      </c>
      <c r="C7024" s="1165" t="str">
        <f t="shared" si="680"/>
        <v>PEXP480</v>
      </c>
      <c r="D7024" s="988" t="str">
        <f>'PE Holds'!$U$15</f>
        <v>Fluo 
Pink</v>
      </c>
      <c r="E7024" s="1165" t="s">
        <v>27832</v>
      </c>
      <c r="F7024" s="1165" t="s">
        <v>27824</v>
      </c>
      <c r="G7024" s="1170" t="s">
        <v>28040</v>
      </c>
    </row>
    <row r="7025" spans="1:7" ht="15" customHeight="1">
      <c r="A7025" s="1165" t="str">
        <f t="shared" si="677"/>
        <v>PEXP480FLY</v>
      </c>
      <c r="B7025" s="1165">
        <f>IFERROR(INDEX('PE Holds'!$B$15:$AF$554,MATCH(C7025,'PE Holds'!$B$15:$B$552,FALSE),MATCH(D7025,'PE Holds'!$B$15:$AF$15,FALSE)),0)</f>
        <v>0</v>
      </c>
      <c r="C7025" s="1165" t="str">
        <f t="shared" si="680"/>
        <v>PEXP480</v>
      </c>
      <c r="D7025" s="988" t="str">
        <f>'PE Holds'!$V$15</f>
        <v>Fluo 
Yellow</v>
      </c>
      <c r="E7025" s="1165" t="s">
        <v>28041</v>
      </c>
      <c r="F7025" s="1165" t="s">
        <v>27824</v>
      </c>
      <c r="G7025" s="1170" t="s">
        <v>28040</v>
      </c>
    </row>
    <row r="7026" spans="1:7" ht="15" customHeight="1">
      <c r="A7026" s="1165" t="str">
        <f t="shared" si="677"/>
        <v>PEXP480VIO</v>
      </c>
      <c r="B7026" s="1165">
        <f>IFERROR(INDEX('PE Holds'!$B$15:$AF$554,MATCH(C7026,'PE Holds'!$B$15:$B$552,FALSE),MATCH(D7026,'PE Holds'!$B$15:$AF$15,FALSE)),0)</f>
        <v>0</v>
      </c>
      <c r="C7026" s="1165" t="str">
        <f t="shared" si="680"/>
        <v>PEXP480</v>
      </c>
      <c r="D7026" s="988" t="str">
        <f>'PE Holds'!$W$15</f>
        <v>Violet 
RAL 4008</v>
      </c>
      <c r="E7026" s="1165" t="s">
        <v>27833</v>
      </c>
      <c r="F7026" s="1165" t="s">
        <v>27824</v>
      </c>
      <c r="G7026" s="1170" t="s">
        <v>28040</v>
      </c>
    </row>
    <row r="7027" spans="1:7" ht="15" customHeight="1">
      <c r="A7027" s="1165" t="str">
        <f t="shared" si="677"/>
        <v>PEXP480MIN</v>
      </c>
      <c r="B7027" s="1165">
        <f>IFERROR(INDEX('PE Holds'!$B$15:$AF$554,MATCH(C7027,'PE Holds'!$B$15:$B$552,FALSE),MATCH(D7027,'PE Holds'!$B$15:$AF$15,FALSE)),0)</f>
        <v>0</v>
      </c>
      <c r="C7027" s="1165" t="str">
        <f t="shared" si="680"/>
        <v>PEXP480</v>
      </c>
      <c r="D7027" s="988" t="str">
        <f>'PE Holds'!$X$15</f>
        <v>Mint 
RAL 6027</v>
      </c>
      <c r="E7027" s="1165" t="s">
        <v>27834</v>
      </c>
      <c r="F7027" s="1165" t="s">
        <v>27824</v>
      </c>
      <c r="G7027" s="1170" t="s">
        <v>28040</v>
      </c>
    </row>
    <row r="7028" spans="1:7" ht="15" customHeight="1">
      <c r="A7028" s="1165" t="str">
        <f t="shared" si="677"/>
        <v>PEXP480ORA</v>
      </c>
      <c r="B7028" s="1165">
        <f>IFERROR(INDEX('PE Holds'!$B$15:$AF$554,MATCH(C7028,'PE Holds'!$B$15:$B$552,FALSE),MATCH(D7028,'PE Holds'!$B$15:$AF$15,FALSE)),0)</f>
        <v>0</v>
      </c>
      <c r="C7028" s="1165" t="str">
        <f t="shared" si="680"/>
        <v>PEXP480</v>
      </c>
      <c r="D7028" s="988" t="str">
        <f>'PE Holds'!$Y$15</f>
        <v>Pure Orange</v>
      </c>
      <c r="E7028" s="1165" t="s">
        <v>27836</v>
      </c>
      <c r="F7028" s="1165" t="s">
        <v>27824</v>
      </c>
      <c r="G7028" s="1170" t="s">
        <v>28040</v>
      </c>
    </row>
    <row r="7029" spans="1:7" ht="15" customHeight="1">
      <c r="A7029" s="1165" t="str">
        <f t="shared" si="677"/>
        <v>PEXP481WHI</v>
      </c>
      <c r="B7029" s="1165">
        <f>IFERROR(INDEX('PE Holds'!$B$15:$AF$554,MATCH(C7029,'PE Holds'!$B$15:$B$552,FALSE),MATCH(D7029,'PE Holds'!$B$15:$AF$15,FALSE)),0)</f>
        <v>0</v>
      </c>
      <c r="C7029" s="1165" t="s">
        <v>28322</v>
      </c>
      <c r="D7029" s="1166" t="s">
        <v>28239</v>
      </c>
      <c r="E7029" s="1165" t="s">
        <v>27838</v>
      </c>
      <c r="F7029" s="1165" t="s">
        <v>27824</v>
      </c>
      <c r="G7029" s="1170" t="s">
        <v>28040</v>
      </c>
    </row>
    <row r="7030" spans="1:7" ht="15" customHeight="1">
      <c r="A7030" s="1165" t="str">
        <f t="shared" si="677"/>
        <v>PEXP481YEL</v>
      </c>
      <c r="B7030" s="1165">
        <f>IFERROR(INDEX('PE Holds'!$B$15:$AF$554,MATCH(C7030,'PE Holds'!$B$15:$B$552,FALSE),MATCH(D7030,'PE Holds'!$B$15:$AF$15,FALSE)),0)</f>
        <v>0</v>
      </c>
      <c r="C7030" s="1165" t="str">
        <f>+C7029</f>
        <v>PEXP481</v>
      </c>
      <c r="D7030" s="988" t="str">
        <f>'PE Holds'!$M$15</f>
        <v>Yellow 
RAL 1026</v>
      </c>
      <c r="E7030" s="1165" t="s">
        <v>27823</v>
      </c>
      <c r="F7030" s="1165" t="s">
        <v>27824</v>
      </c>
      <c r="G7030" s="1170" t="s">
        <v>28040</v>
      </c>
    </row>
    <row r="7031" spans="1:7" ht="15" customHeight="1">
      <c r="A7031" s="1165" t="str">
        <f t="shared" si="677"/>
        <v>PEXP481GRE</v>
      </c>
      <c r="B7031" s="1165">
        <f>IFERROR(INDEX('PE Holds'!$B$15:$AF$554,MATCH(C7031,'PE Holds'!$B$15:$B$552,FALSE),MATCH(D7031,'PE Holds'!$B$15:$AF$15,FALSE)),0)</f>
        <v>0</v>
      </c>
      <c r="C7031" s="1165" t="str">
        <f t="shared" ref="C7031:C7042" si="681">+C7030</f>
        <v>PEXP481</v>
      </c>
      <c r="D7031" s="988" t="str">
        <f>'PE Holds'!$N$15</f>
        <v>Green 
RAL 6002</v>
      </c>
      <c r="E7031" s="1165" t="s">
        <v>27837</v>
      </c>
      <c r="F7031" s="1165" t="s">
        <v>27824</v>
      </c>
      <c r="G7031" s="1170" t="s">
        <v>28040</v>
      </c>
    </row>
    <row r="7032" spans="1:7" ht="15" customHeight="1">
      <c r="A7032" s="1165" t="str">
        <f t="shared" si="677"/>
        <v>PEXP481RED</v>
      </c>
      <c r="B7032" s="1165">
        <f>IFERROR(INDEX('PE Holds'!$B$15:$AF$554,MATCH(C7032,'PE Holds'!$B$15:$B$552,FALSE),MATCH(D7032,'PE Holds'!$B$15:$AF$15,FALSE)),0)</f>
        <v>0</v>
      </c>
      <c r="C7032" s="1165" t="str">
        <f t="shared" si="681"/>
        <v>PEXP481</v>
      </c>
      <c r="D7032" s="988" t="str">
        <f>'PE Holds'!$O$15</f>
        <v>Red 
RAL 3020</v>
      </c>
      <c r="E7032" s="1165" t="s">
        <v>27826</v>
      </c>
      <c r="F7032" s="1165" t="s">
        <v>27824</v>
      </c>
      <c r="G7032" s="1170" t="s">
        <v>28040</v>
      </c>
    </row>
    <row r="7033" spans="1:7" ht="15" customHeight="1">
      <c r="A7033" s="1165" t="str">
        <f t="shared" si="677"/>
        <v>PEXP481BLU</v>
      </c>
      <c r="B7033" s="1165">
        <f>IFERROR(INDEX('PE Holds'!$B$15:$AF$554,MATCH(C7033,'PE Holds'!$B$15:$B$552,FALSE),MATCH(D7033,'PE Holds'!$B$15:$AF$15,FALSE)),0)</f>
        <v>0</v>
      </c>
      <c r="C7033" s="1165" t="str">
        <f t="shared" si="681"/>
        <v>PEXP481</v>
      </c>
      <c r="D7033" s="988" t="str">
        <f>'PE Holds'!$P$15</f>
        <v>Blue 
RAL 5015</v>
      </c>
      <c r="E7033" s="1165" t="s">
        <v>27827</v>
      </c>
      <c r="F7033" s="1165" t="s">
        <v>27824</v>
      </c>
      <c r="G7033" s="1170" t="s">
        <v>28040</v>
      </c>
    </row>
    <row r="7034" spans="1:7" ht="15" customHeight="1">
      <c r="A7034" s="1165" t="str">
        <f t="shared" si="677"/>
        <v>PEXP481GRY</v>
      </c>
      <c r="B7034" s="1165">
        <f>IFERROR(INDEX('PE Holds'!$B$15:$AF$554,MATCH(C7034,'PE Holds'!$B$15:$B$552,FALSE),MATCH(D7034,'PE Holds'!$B$15:$AF$15,FALSE)),0)</f>
        <v>0</v>
      </c>
      <c r="C7034" s="1165" t="str">
        <f t="shared" si="681"/>
        <v>PEXP481</v>
      </c>
      <c r="D7034" s="988" t="str">
        <f>'PE Holds'!$Q$15</f>
        <v>Grey 
RAL 7001</v>
      </c>
      <c r="E7034" s="1165" t="s">
        <v>27828</v>
      </c>
      <c r="F7034" s="1165" t="s">
        <v>27824</v>
      </c>
      <c r="G7034" s="1170" t="s">
        <v>28040</v>
      </c>
    </row>
    <row r="7035" spans="1:7" ht="15" customHeight="1">
      <c r="A7035" s="1165" t="str">
        <f t="shared" si="677"/>
        <v>PEXP481BLK</v>
      </c>
      <c r="B7035" s="1165">
        <f>IFERROR(INDEX('PE Holds'!$B$15:$AF$554,MATCH(C7035,'PE Holds'!$B$15:$B$552,FALSE),MATCH(D7035,'PE Holds'!$B$15:$AF$15,FALSE)),0)</f>
        <v>0</v>
      </c>
      <c r="C7035" s="1165" t="str">
        <f t="shared" si="681"/>
        <v>PEXP481</v>
      </c>
      <c r="D7035" s="988" t="str">
        <f>'PE Holds'!$R$15</f>
        <v>Black 
RAL 9005</v>
      </c>
      <c r="E7035" s="1165" t="s">
        <v>27829</v>
      </c>
      <c r="F7035" s="1165" t="s">
        <v>27824</v>
      </c>
      <c r="G7035" s="1170" t="s">
        <v>28040</v>
      </c>
    </row>
    <row r="7036" spans="1:7" ht="15" customHeight="1">
      <c r="A7036" s="1165" t="str">
        <f t="shared" si="677"/>
        <v>PEXP481FLO</v>
      </c>
      <c r="B7036" s="1165">
        <f>IFERROR(INDEX('PE Holds'!$B$15:$AF$554,MATCH(C7036,'PE Holds'!$B$15:$B$552,FALSE),MATCH(D7036,'PE Holds'!$B$15:$AF$15,FALSE)),0)</f>
        <v>0</v>
      </c>
      <c r="C7036" s="1165" t="str">
        <f t="shared" si="681"/>
        <v>PEXP481</v>
      </c>
      <c r="D7036" s="988" t="str">
        <f>'PE Holds'!$S$15</f>
        <v>Fluo 
Orange</v>
      </c>
      <c r="E7036" s="1165" t="s">
        <v>27830</v>
      </c>
      <c r="F7036" s="1165" t="s">
        <v>27824</v>
      </c>
      <c r="G7036" s="1170" t="s">
        <v>28040</v>
      </c>
    </row>
    <row r="7037" spans="1:7" ht="15" customHeight="1">
      <c r="A7037" s="1165" t="str">
        <f t="shared" si="677"/>
        <v>PEXP481FLG</v>
      </c>
      <c r="B7037" s="1165">
        <f>IFERROR(INDEX('PE Holds'!$B$15:$AF$554,MATCH(C7037,'PE Holds'!$B$15:$B$552,FALSE),MATCH(D7037,'PE Holds'!$B$15:$AF$15,FALSE)),0)</f>
        <v>0</v>
      </c>
      <c r="C7037" s="1165" t="str">
        <f t="shared" si="681"/>
        <v>PEXP481</v>
      </c>
      <c r="D7037" s="988" t="str">
        <f>'PE Holds'!$T$15</f>
        <v>Fluo 
Green</v>
      </c>
      <c r="E7037" s="1165" t="s">
        <v>27831</v>
      </c>
      <c r="F7037" s="1165" t="s">
        <v>27824</v>
      </c>
      <c r="G7037" s="1170" t="s">
        <v>28040</v>
      </c>
    </row>
    <row r="7038" spans="1:7" ht="15" customHeight="1">
      <c r="A7038" s="1165" t="str">
        <f t="shared" si="677"/>
        <v>PEXP481FLP</v>
      </c>
      <c r="B7038" s="1165">
        <f>IFERROR(INDEX('PE Holds'!$B$15:$AF$554,MATCH(C7038,'PE Holds'!$B$15:$B$552,FALSE),MATCH(D7038,'PE Holds'!$B$15:$AF$15,FALSE)),0)</f>
        <v>0</v>
      </c>
      <c r="C7038" s="1165" t="str">
        <f t="shared" si="681"/>
        <v>PEXP481</v>
      </c>
      <c r="D7038" s="988" t="str">
        <f>'PE Holds'!$U$15</f>
        <v>Fluo 
Pink</v>
      </c>
      <c r="E7038" s="1165" t="s">
        <v>27832</v>
      </c>
      <c r="F7038" s="1165" t="s">
        <v>27824</v>
      </c>
      <c r="G7038" s="1170" t="s">
        <v>28040</v>
      </c>
    </row>
    <row r="7039" spans="1:7" ht="15" customHeight="1">
      <c r="A7039" s="1165" t="str">
        <f t="shared" si="677"/>
        <v>PEXP481FLY</v>
      </c>
      <c r="B7039" s="1165">
        <f>IFERROR(INDEX('PE Holds'!$B$15:$AF$554,MATCH(C7039,'PE Holds'!$B$15:$B$552,FALSE),MATCH(D7039,'PE Holds'!$B$15:$AF$15,FALSE)),0)</f>
        <v>0</v>
      </c>
      <c r="C7039" s="1165" t="str">
        <f t="shared" si="681"/>
        <v>PEXP481</v>
      </c>
      <c r="D7039" s="988" t="str">
        <f>'PE Holds'!$V$15</f>
        <v>Fluo 
Yellow</v>
      </c>
      <c r="E7039" s="1165" t="s">
        <v>28041</v>
      </c>
      <c r="F7039" s="1165" t="s">
        <v>27824</v>
      </c>
      <c r="G7039" s="1170" t="s">
        <v>28040</v>
      </c>
    </row>
    <row r="7040" spans="1:7" ht="15" customHeight="1">
      <c r="A7040" s="1165" t="str">
        <f t="shared" si="677"/>
        <v>PEXP481VIO</v>
      </c>
      <c r="B7040" s="1165">
        <f>IFERROR(INDEX('PE Holds'!$B$15:$AF$554,MATCH(C7040,'PE Holds'!$B$15:$B$552,FALSE),MATCH(D7040,'PE Holds'!$B$15:$AF$15,FALSE)),0)</f>
        <v>0</v>
      </c>
      <c r="C7040" s="1165" t="str">
        <f t="shared" si="681"/>
        <v>PEXP481</v>
      </c>
      <c r="D7040" s="988" t="str">
        <f>'PE Holds'!$W$15</f>
        <v>Violet 
RAL 4008</v>
      </c>
      <c r="E7040" s="1165" t="s">
        <v>27833</v>
      </c>
      <c r="F7040" s="1165" t="s">
        <v>27824</v>
      </c>
      <c r="G7040" s="1170" t="s">
        <v>28040</v>
      </c>
    </row>
    <row r="7041" spans="1:7" ht="15" customHeight="1">
      <c r="A7041" s="1165" t="str">
        <f t="shared" si="677"/>
        <v>PEXP481MIN</v>
      </c>
      <c r="B7041" s="1165">
        <f>IFERROR(INDEX('PE Holds'!$B$15:$AF$554,MATCH(C7041,'PE Holds'!$B$15:$B$552,FALSE),MATCH(D7041,'PE Holds'!$B$15:$AF$15,FALSE)),0)</f>
        <v>0</v>
      </c>
      <c r="C7041" s="1165" t="str">
        <f t="shared" si="681"/>
        <v>PEXP481</v>
      </c>
      <c r="D7041" s="988" t="str">
        <f>'PE Holds'!$X$15</f>
        <v>Mint 
RAL 6027</v>
      </c>
      <c r="E7041" s="1165" t="s">
        <v>27834</v>
      </c>
      <c r="F7041" s="1165" t="s">
        <v>27824</v>
      </c>
      <c r="G7041" s="1170" t="s">
        <v>28040</v>
      </c>
    </row>
    <row r="7042" spans="1:7" ht="15" customHeight="1">
      <c r="A7042" s="1165" t="str">
        <f t="shared" si="677"/>
        <v>PEXP481ORA</v>
      </c>
      <c r="B7042" s="1165">
        <f>IFERROR(INDEX('PE Holds'!$B$15:$AF$554,MATCH(C7042,'PE Holds'!$B$15:$B$552,FALSE),MATCH(D7042,'PE Holds'!$B$15:$AF$15,FALSE)),0)</f>
        <v>0</v>
      </c>
      <c r="C7042" s="1165" t="str">
        <f t="shared" si="681"/>
        <v>PEXP481</v>
      </c>
      <c r="D7042" s="988" t="str">
        <f>'PE Holds'!$Y$15</f>
        <v>Pure Orange</v>
      </c>
      <c r="E7042" s="1165" t="s">
        <v>27836</v>
      </c>
      <c r="F7042" s="1165" t="s">
        <v>27824</v>
      </c>
      <c r="G7042" s="1170" t="s">
        <v>28040</v>
      </c>
    </row>
    <row r="7043" spans="1:7" ht="15" customHeight="1">
      <c r="A7043" s="1165" t="str">
        <f t="shared" si="677"/>
        <v>PEXP482WHI</v>
      </c>
      <c r="B7043" s="1165">
        <f>IFERROR(INDEX('PE Holds'!$B$15:$AF$554,MATCH(C7043,'PE Holds'!$B$15:$B$552,FALSE),MATCH(D7043,'PE Holds'!$B$15:$AF$15,FALSE)),0)</f>
        <v>0</v>
      </c>
      <c r="C7043" s="1165" t="s">
        <v>28323</v>
      </c>
      <c r="D7043" s="1166" t="s">
        <v>28239</v>
      </c>
      <c r="E7043" s="1165" t="s">
        <v>27838</v>
      </c>
      <c r="F7043" s="1165" t="s">
        <v>27824</v>
      </c>
      <c r="G7043" s="1170" t="s">
        <v>28040</v>
      </c>
    </row>
    <row r="7044" spans="1:7" ht="15" customHeight="1">
      <c r="A7044" s="1165" t="str">
        <f t="shared" si="677"/>
        <v>PEXP482YEL</v>
      </c>
      <c r="B7044" s="1165">
        <f>IFERROR(INDEX('PE Holds'!$B$15:$AF$554,MATCH(C7044,'PE Holds'!$B$15:$B$552,FALSE),MATCH(D7044,'PE Holds'!$B$15:$AF$15,FALSE)),0)</f>
        <v>0</v>
      </c>
      <c r="C7044" s="1165" t="str">
        <f>+C7043</f>
        <v>PEXP482</v>
      </c>
      <c r="D7044" s="988" t="str">
        <f>'PE Holds'!$M$15</f>
        <v>Yellow 
RAL 1026</v>
      </c>
      <c r="E7044" s="1165" t="s">
        <v>27823</v>
      </c>
      <c r="F7044" s="1165" t="s">
        <v>27824</v>
      </c>
      <c r="G7044" s="1170" t="s">
        <v>28040</v>
      </c>
    </row>
    <row r="7045" spans="1:7" ht="15" customHeight="1">
      <c r="A7045" s="1165" t="str">
        <f t="shared" si="677"/>
        <v>PEXP482GRE</v>
      </c>
      <c r="B7045" s="1165">
        <f>IFERROR(INDEX('PE Holds'!$B$15:$AF$554,MATCH(C7045,'PE Holds'!$B$15:$B$552,FALSE),MATCH(D7045,'PE Holds'!$B$15:$AF$15,FALSE)),0)</f>
        <v>0</v>
      </c>
      <c r="C7045" s="1165" t="str">
        <f t="shared" ref="C7045:C7056" si="682">+C7044</f>
        <v>PEXP482</v>
      </c>
      <c r="D7045" s="988" t="str">
        <f>'PE Holds'!$N$15</f>
        <v>Green 
RAL 6002</v>
      </c>
      <c r="E7045" s="1165" t="s">
        <v>27837</v>
      </c>
      <c r="F7045" s="1165" t="s">
        <v>27824</v>
      </c>
      <c r="G7045" s="1170" t="s">
        <v>28040</v>
      </c>
    </row>
    <row r="7046" spans="1:7" ht="15" customHeight="1">
      <c r="A7046" s="1165" t="str">
        <f t="shared" si="677"/>
        <v>PEXP482RED</v>
      </c>
      <c r="B7046" s="1165">
        <f>IFERROR(INDEX('PE Holds'!$B$15:$AF$554,MATCH(C7046,'PE Holds'!$B$15:$B$552,FALSE),MATCH(D7046,'PE Holds'!$B$15:$AF$15,FALSE)),0)</f>
        <v>0</v>
      </c>
      <c r="C7046" s="1165" t="str">
        <f t="shared" si="682"/>
        <v>PEXP482</v>
      </c>
      <c r="D7046" s="988" t="str">
        <f>'PE Holds'!$O$15</f>
        <v>Red 
RAL 3020</v>
      </c>
      <c r="E7046" s="1165" t="s">
        <v>27826</v>
      </c>
      <c r="F7046" s="1165" t="s">
        <v>27824</v>
      </c>
      <c r="G7046" s="1170" t="s">
        <v>28040</v>
      </c>
    </row>
    <row r="7047" spans="1:7" ht="15" customHeight="1">
      <c r="A7047" s="1165" t="str">
        <f t="shared" si="677"/>
        <v>PEXP482BLU</v>
      </c>
      <c r="B7047" s="1165">
        <f>IFERROR(INDEX('PE Holds'!$B$15:$AF$554,MATCH(C7047,'PE Holds'!$B$15:$B$552,FALSE),MATCH(D7047,'PE Holds'!$B$15:$AF$15,FALSE)),0)</f>
        <v>0</v>
      </c>
      <c r="C7047" s="1165" t="str">
        <f t="shared" si="682"/>
        <v>PEXP482</v>
      </c>
      <c r="D7047" s="988" t="str">
        <f>'PE Holds'!$P$15</f>
        <v>Blue 
RAL 5015</v>
      </c>
      <c r="E7047" s="1165" t="s">
        <v>27827</v>
      </c>
      <c r="F7047" s="1165" t="s">
        <v>27824</v>
      </c>
      <c r="G7047" s="1170" t="s">
        <v>28040</v>
      </c>
    </row>
    <row r="7048" spans="1:7" ht="15" customHeight="1">
      <c r="A7048" s="1165" t="str">
        <f t="shared" si="677"/>
        <v>PEXP482GRY</v>
      </c>
      <c r="B7048" s="1165">
        <f>IFERROR(INDEX('PE Holds'!$B$15:$AF$554,MATCH(C7048,'PE Holds'!$B$15:$B$552,FALSE),MATCH(D7048,'PE Holds'!$B$15:$AF$15,FALSE)),0)</f>
        <v>0</v>
      </c>
      <c r="C7048" s="1165" t="str">
        <f t="shared" si="682"/>
        <v>PEXP482</v>
      </c>
      <c r="D7048" s="988" t="str">
        <f>'PE Holds'!$Q$15</f>
        <v>Grey 
RAL 7001</v>
      </c>
      <c r="E7048" s="1165" t="s">
        <v>27828</v>
      </c>
      <c r="F7048" s="1165" t="s">
        <v>27824</v>
      </c>
      <c r="G7048" s="1170" t="s">
        <v>28040</v>
      </c>
    </row>
    <row r="7049" spans="1:7" ht="15" customHeight="1">
      <c r="A7049" s="1165" t="str">
        <f t="shared" si="677"/>
        <v>PEXP482BLK</v>
      </c>
      <c r="B7049" s="1165">
        <f>IFERROR(INDEX('PE Holds'!$B$15:$AF$554,MATCH(C7049,'PE Holds'!$B$15:$B$552,FALSE),MATCH(D7049,'PE Holds'!$B$15:$AF$15,FALSE)),0)</f>
        <v>0</v>
      </c>
      <c r="C7049" s="1165" t="str">
        <f t="shared" si="682"/>
        <v>PEXP482</v>
      </c>
      <c r="D7049" s="988" t="str">
        <f>'PE Holds'!$R$15</f>
        <v>Black 
RAL 9005</v>
      </c>
      <c r="E7049" s="1165" t="s">
        <v>27829</v>
      </c>
      <c r="F7049" s="1165" t="s">
        <v>27824</v>
      </c>
      <c r="G7049" s="1170" t="s">
        <v>28040</v>
      </c>
    </row>
    <row r="7050" spans="1:7" ht="15" customHeight="1">
      <c r="A7050" s="1165" t="str">
        <f t="shared" si="677"/>
        <v>PEXP482FLO</v>
      </c>
      <c r="B7050" s="1165">
        <f>IFERROR(INDEX('PE Holds'!$B$15:$AF$554,MATCH(C7050,'PE Holds'!$B$15:$B$552,FALSE),MATCH(D7050,'PE Holds'!$B$15:$AF$15,FALSE)),0)</f>
        <v>0</v>
      </c>
      <c r="C7050" s="1165" t="str">
        <f t="shared" si="682"/>
        <v>PEXP482</v>
      </c>
      <c r="D7050" s="988" t="str">
        <f>'PE Holds'!$S$15</f>
        <v>Fluo 
Orange</v>
      </c>
      <c r="E7050" s="1165" t="s">
        <v>27830</v>
      </c>
      <c r="F7050" s="1165" t="s">
        <v>27824</v>
      </c>
      <c r="G7050" s="1170" t="s">
        <v>28040</v>
      </c>
    </row>
    <row r="7051" spans="1:7" ht="15" customHeight="1">
      <c r="A7051" s="1165" t="str">
        <f t="shared" si="677"/>
        <v>PEXP482FLG</v>
      </c>
      <c r="B7051" s="1165">
        <f>IFERROR(INDEX('PE Holds'!$B$15:$AF$554,MATCH(C7051,'PE Holds'!$B$15:$B$552,FALSE),MATCH(D7051,'PE Holds'!$B$15:$AF$15,FALSE)),0)</f>
        <v>0</v>
      </c>
      <c r="C7051" s="1165" t="str">
        <f t="shared" si="682"/>
        <v>PEXP482</v>
      </c>
      <c r="D7051" s="988" t="str">
        <f>'PE Holds'!$T$15</f>
        <v>Fluo 
Green</v>
      </c>
      <c r="E7051" s="1165" t="s">
        <v>27831</v>
      </c>
      <c r="F7051" s="1165" t="s">
        <v>27824</v>
      </c>
      <c r="G7051" s="1170" t="s">
        <v>28040</v>
      </c>
    </row>
    <row r="7052" spans="1:7" ht="15" customHeight="1">
      <c r="A7052" s="1165" t="str">
        <f t="shared" ref="A7052:A7112" si="683">CONCATENATE(C7052,E7052)</f>
        <v>PEXP482FLP</v>
      </c>
      <c r="B7052" s="1165">
        <f>IFERROR(INDEX('PE Holds'!$B$15:$AF$554,MATCH(C7052,'PE Holds'!$B$15:$B$552,FALSE),MATCH(D7052,'PE Holds'!$B$15:$AF$15,FALSE)),0)</f>
        <v>0</v>
      </c>
      <c r="C7052" s="1165" t="str">
        <f t="shared" si="682"/>
        <v>PEXP482</v>
      </c>
      <c r="D7052" s="988" t="str">
        <f>'PE Holds'!$U$15</f>
        <v>Fluo 
Pink</v>
      </c>
      <c r="E7052" s="1165" t="s">
        <v>27832</v>
      </c>
      <c r="F7052" s="1165" t="s">
        <v>27824</v>
      </c>
      <c r="G7052" s="1170" t="s">
        <v>28040</v>
      </c>
    </row>
    <row r="7053" spans="1:7" ht="15" customHeight="1">
      <c r="A7053" s="1165" t="str">
        <f t="shared" si="683"/>
        <v>PEXP482FLY</v>
      </c>
      <c r="B7053" s="1165">
        <f>IFERROR(INDEX('PE Holds'!$B$15:$AF$554,MATCH(C7053,'PE Holds'!$B$15:$B$552,FALSE),MATCH(D7053,'PE Holds'!$B$15:$AF$15,FALSE)),0)</f>
        <v>0</v>
      </c>
      <c r="C7053" s="1165" t="str">
        <f t="shared" si="682"/>
        <v>PEXP482</v>
      </c>
      <c r="D7053" s="988" t="str">
        <f>'PE Holds'!$V$15</f>
        <v>Fluo 
Yellow</v>
      </c>
      <c r="E7053" s="1165" t="s">
        <v>28041</v>
      </c>
      <c r="F7053" s="1165" t="s">
        <v>27824</v>
      </c>
      <c r="G7053" s="1170" t="s">
        <v>28040</v>
      </c>
    </row>
    <row r="7054" spans="1:7" ht="15" customHeight="1">
      <c r="A7054" s="1165" t="str">
        <f t="shared" si="683"/>
        <v>PEXP482VIO</v>
      </c>
      <c r="B7054" s="1165">
        <f>IFERROR(INDEX('PE Holds'!$B$15:$AF$554,MATCH(C7054,'PE Holds'!$B$15:$B$552,FALSE),MATCH(D7054,'PE Holds'!$B$15:$AF$15,FALSE)),0)</f>
        <v>0</v>
      </c>
      <c r="C7054" s="1165" t="str">
        <f t="shared" si="682"/>
        <v>PEXP482</v>
      </c>
      <c r="D7054" s="988" t="str">
        <f>'PE Holds'!$W$15</f>
        <v>Violet 
RAL 4008</v>
      </c>
      <c r="E7054" s="1165" t="s">
        <v>27833</v>
      </c>
      <c r="F7054" s="1165" t="s">
        <v>27824</v>
      </c>
      <c r="G7054" s="1170" t="s">
        <v>28040</v>
      </c>
    </row>
    <row r="7055" spans="1:7" ht="15" customHeight="1">
      <c r="A7055" s="1165" t="str">
        <f t="shared" si="683"/>
        <v>PEXP482MIN</v>
      </c>
      <c r="B7055" s="1165">
        <f>IFERROR(INDEX('PE Holds'!$B$15:$AF$554,MATCH(C7055,'PE Holds'!$B$15:$B$552,FALSE),MATCH(D7055,'PE Holds'!$B$15:$AF$15,FALSE)),0)</f>
        <v>0</v>
      </c>
      <c r="C7055" s="1165" t="str">
        <f t="shared" si="682"/>
        <v>PEXP482</v>
      </c>
      <c r="D7055" s="988" t="str">
        <f>'PE Holds'!$X$15</f>
        <v>Mint 
RAL 6027</v>
      </c>
      <c r="E7055" s="1165" t="s">
        <v>27834</v>
      </c>
      <c r="F7055" s="1165" t="s">
        <v>27824</v>
      </c>
      <c r="G7055" s="1170" t="s">
        <v>28040</v>
      </c>
    </row>
    <row r="7056" spans="1:7" ht="15" customHeight="1">
      <c r="A7056" s="1165" t="str">
        <f t="shared" si="683"/>
        <v>PEXP482ORA</v>
      </c>
      <c r="B7056" s="1165">
        <f>IFERROR(INDEX('PE Holds'!$B$15:$AF$554,MATCH(C7056,'PE Holds'!$B$15:$B$552,FALSE),MATCH(D7056,'PE Holds'!$B$15:$AF$15,FALSE)),0)</f>
        <v>0</v>
      </c>
      <c r="C7056" s="1165" t="str">
        <f t="shared" si="682"/>
        <v>PEXP482</v>
      </c>
      <c r="D7056" s="988" t="str">
        <f>'PE Holds'!$Y$15</f>
        <v>Pure Orange</v>
      </c>
      <c r="E7056" s="1165" t="s">
        <v>27836</v>
      </c>
      <c r="F7056" s="1165" t="s">
        <v>27824</v>
      </c>
      <c r="G7056" s="1170" t="s">
        <v>28040</v>
      </c>
    </row>
    <row r="7057" spans="1:7" ht="15" customHeight="1">
      <c r="A7057" s="1165" t="str">
        <f t="shared" si="683"/>
        <v>PEXP483WHI</v>
      </c>
      <c r="B7057" s="1165">
        <f>IFERROR(INDEX('PE Holds'!$B$15:$AF$554,MATCH(C7057,'PE Holds'!$B$15:$B$552,FALSE),MATCH(D7057,'PE Holds'!$B$15:$AF$15,FALSE)),0)</f>
        <v>0</v>
      </c>
      <c r="C7057" s="1165" t="s">
        <v>28324</v>
      </c>
      <c r="D7057" s="1166" t="s">
        <v>28239</v>
      </c>
      <c r="E7057" s="1165" t="s">
        <v>27838</v>
      </c>
      <c r="F7057" s="1165" t="s">
        <v>27824</v>
      </c>
      <c r="G7057" s="1170" t="s">
        <v>28040</v>
      </c>
    </row>
    <row r="7058" spans="1:7" ht="15" customHeight="1">
      <c r="A7058" s="1165" t="str">
        <f t="shared" si="683"/>
        <v>PEXP483YEL</v>
      </c>
      <c r="B7058" s="1165">
        <f>IFERROR(INDEX('PE Holds'!$B$15:$AF$554,MATCH(C7058,'PE Holds'!$B$15:$B$552,FALSE),MATCH(D7058,'PE Holds'!$B$15:$AF$15,FALSE)),0)</f>
        <v>0</v>
      </c>
      <c r="C7058" s="1165" t="str">
        <f>+C7057</f>
        <v>PEXP483</v>
      </c>
      <c r="D7058" s="988" t="str">
        <f>'PE Holds'!$M$15</f>
        <v>Yellow 
RAL 1026</v>
      </c>
      <c r="E7058" s="1165" t="s">
        <v>27823</v>
      </c>
      <c r="F7058" s="1165" t="s">
        <v>27824</v>
      </c>
      <c r="G7058" s="1170" t="s">
        <v>28040</v>
      </c>
    </row>
    <row r="7059" spans="1:7" ht="15" customHeight="1">
      <c r="A7059" s="1165" t="str">
        <f t="shared" si="683"/>
        <v>PEXP483GRE</v>
      </c>
      <c r="B7059" s="1165">
        <f>IFERROR(INDEX('PE Holds'!$B$15:$AF$554,MATCH(C7059,'PE Holds'!$B$15:$B$552,FALSE),MATCH(D7059,'PE Holds'!$B$15:$AF$15,FALSE)),0)</f>
        <v>0</v>
      </c>
      <c r="C7059" s="1165" t="str">
        <f t="shared" ref="C7059:C7070" si="684">+C7058</f>
        <v>PEXP483</v>
      </c>
      <c r="D7059" s="988" t="str">
        <f>'PE Holds'!$N$15</f>
        <v>Green 
RAL 6002</v>
      </c>
      <c r="E7059" s="1165" t="s">
        <v>27837</v>
      </c>
      <c r="F7059" s="1165" t="s">
        <v>27824</v>
      </c>
      <c r="G7059" s="1170" t="s">
        <v>28040</v>
      </c>
    </row>
    <row r="7060" spans="1:7" ht="15" customHeight="1">
      <c r="A7060" s="1165" t="str">
        <f t="shared" si="683"/>
        <v>PEXP483RED</v>
      </c>
      <c r="B7060" s="1165">
        <f>IFERROR(INDEX('PE Holds'!$B$15:$AF$554,MATCH(C7060,'PE Holds'!$B$15:$B$552,FALSE),MATCH(D7060,'PE Holds'!$B$15:$AF$15,FALSE)),0)</f>
        <v>0</v>
      </c>
      <c r="C7060" s="1165" t="str">
        <f t="shared" si="684"/>
        <v>PEXP483</v>
      </c>
      <c r="D7060" s="988" t="str">
        <f>'PE Holds'!$O$15</f>
        <v>Red 
RAL 3020</v>
      </c>
      <c r="E7060" s="1165" t="s">
        <v>27826</v>
      </c>
      <c r="F7060" s="1165" t="s">
        <v>27824</v>
      </c>
      <c r="G7060" s="1170" t="s">
        <v>28040</v>
      </c>
    </row>
    <row r="7061" spans="1:7" ht="15" customHeight="1">
      <c r="A7061" s="1165" t="str">
        <f t="shared" si="683"/>
        <v>PEXP483BLU</v>
      </c>
      <c r="B7061" s="1165">
        <f>IFERROR(INDEX('PE Holds'!$B$15:$AF$554,MATCH(C7061,'PE Holds'!$B$15:$B$552,FALSE),MATCH(D7061,'PE Holds'!$B$15:$AF$15,FALSE)),0)</f>
        <v>0</v>
      </c>
      <c r="C7061" s="1165" t="str">
        <f t="shared" si="684"/>
        <v>PEXP483</v>
      </c>
      <c r="D7061" s="988" t="str">
        <f>'PE Holds'!$P$15</f>
        <v>Blue 
RAL 5015</v>
      </c>
      <c r="E7061" s="1165" t="s">
        <v>27827</v>
      </c>
      <c r="F7061" s="1165" t="s">
        <v>27824</v>
      </c>
      <c r="G7061" s="1170" t="s">
        <v>28040</v>
      </c>
    </row>
    <row r="7062" spans="1:7" ht="15" customHeight="1">
      <c r="A7062" s="1165" t="str">
        <f t="shared" si="683"/>
        <v>PEXP483GRY</v>
      </c>
      <c r="B7062" s="1165">
        <f>IFERROR(INDEX('PE Holds'!$B$15:$AF$554,MATCH(C7062,'PE Holds'!$B$15:$B$552,FALSE),MATCH(D7062,'PE Holds'!$B$15:$AF$15,FALSE)),0)</f>
        <v>0</v>
      </c>
      <c r="C7062" s="1165" t="str">
        <f t="shared" si="684"/>
        <v>PEXP483</v>
      </c>
      <c r="D7062" s="988" t="str">
        <f>'PE Holds'!$Q$15</f>
        <v>Grey 
RAL 7001</v>
      </c>
      <c r="E7062" s="1165" t="s">
        <v>27828</v>
      </c>
      <c r="F7062" s="1165" t="s">
        <v>27824</v>
      </c>
      <c r="G7062" s="1170" t="s">
        <v>28040</v>
      </c>
    </row>
    <row r="7063" spans="1:7" ht="15" customHeight="1">
      <c r="A7063" s="1165" t="str">
        <f t="shared" si="683"/>
        <v>PEXP483BLK</v>
      </c>
      <c r="B7063" s="1165">
        <f>IFERROR(INDEX('PE Holds'!$B$15:$AF$554,MATCH(C7063,'PE Holds'!$B$15:$B$552,FALSE),MATCH(D7063,'PE Holds'!$B$15:$AF$15,FALSE)),0)</f>
        <v>0</v>
      </c>
      <c r="C7063" s="1165" t="str">
        <f t="shared" si="684"/>
        <v>PEXP483</v>
      </c>
      <c r="D7063" s="988" t="str">
        <f>'PE Holds'!$R$15</f>
        <v>Black 
RAL 9005</v>
      </c>
      <c r="E7063" s="1165" t="s">
        <v>27829</v>
      </c>
      <c r="F7063" s="1165" t="s">
        <v>27824</v>
      </c>
      <c r="G7063" s="1170" t="s">
        <v>28040</v>
      </c>
    </row>
    <row r="7064" spans="1:7" ht="15" customHeight="1">
      <c r="A7064" s="1165" t="str">
        <f t="shared" si="683"/>
        <v>PEXP483FLO</v>
      </c>
      <c r="B7064" s="1165">
        <f>IFERROR(INDEX('PE Holds'!$B$15:$AF$554,MATCH(C7064,'PE Holds'!$B$15:$B$552,FALSE),MATCH(D7064,'PE Holds'!$B$15:$AF$15,FALSE)),0)</f>
        <v>0</v>
      </c>
      <c r="C7064" s="1165" t="str">
        <f t="shared" si="684"/>
        <v>PEXP483</v>
      </c>
      <c r="D7064" s="988" t="str">
        <f>'PE Holds'!$S$15</f>
        <v>Fluo 
Orange</v>
      </c>
      <c r="E7064" s="1165" t="s">
        <v>27830</v>
      </c>
      <c r="F7064" s="1165" t="s">
        <v>27824</v>
      </c>
      <c r="G7064" s="1170" t="s">
        <v>28040</v>
      </c>
    </row>
    <row r="7065" spans="1:7" ht="15" customHeight="1">
      <c r="A7065" s="1165" t="str">
        <f t="shared" si="683"/>
        <v>PEXP483FLG</v>
      </c>
      <c r="B7065" s="1165">
        <f>IFERROR(INDEX('PE Holds'!$B$15:$AF$554,MATCH(C7065,'PE Holds'!$B$15:$B$552,FALSE),MATCH(D7065,'PE Holds'!$B$15:$AF$15,FALSE)),0)</f>
        <v>0</v>
      </c>
      <c r="C7065" s="1165" t="str">
        <f t="shared" si="684"/>
        <v>PEXP483</v>
      </c>
      <c r="D7065" s="988" t="str">
        <f>'PE Holds'!$T$15</f>
        <v>Fluo 
Green</v>
      </c>
      <c r="E7065" s="1165" t="s">
        <v>27831</v>
      </c>
      <c r="F7065" s="1165" t="s">
        <v>27824</v>
      </c>
      <c r="G7065" s="1170" t="s">
        <v>28040</v>
      </c>
    </row>
    <row r="7066" spans="1:7" ht="15" customHeight="1">
      <c r="A7066" s="1165" t="str">
        <f t="shared" si="683"/>
        <v>PEXP483FLP</v>
      </c>
      <c r="B7066" s="1165">
        <f>IFERROR(INDEX('PE Holds'!$B$15:$AF$554,MATCH(C7066,'PE Holds'!$B$15:$B$552,FALSE),MATCH(D7066,'PE Holds'!$B$15:$AF$15,FALSE)),0)</f>
        <v>0</v>
      </c>
      <c r="C7066" s="1165" t="str">
        <f t="shared" si="684"/>
        <v>PEXP483</v>
      </c>
      <c r="D7066" s="988" t="str">
        <f>'PE Holds'!$U$15</f>
        <v>Fluo 
Pink</v>
      </c>
      <c r="E7066" s="1165" t="s">
        <v>27832</v>
      </c>
      <c r="F7066" s="1165" t="s">
        <v>27824</v>
      </c>
      <c r="G7066" s="1170" t="s">
        <v>28040</v>
      </c>
    </row>
    <row r="7067" spans="1:7" ht="15" customHeight="1">
      <c r="A7067" s="1165" t="str">
        <f t="shared" si="683"/>
        <v>PEXP483FLY</v>
      </c>
      <c r="B7067" s="1165">
        <f>IFERROR(INDEX('PE Holds'!$B$15:$AF$554,MATCH(C7067,'PE Holds'!$B$15:$B$552,FALSE),MATCH(D7067,'PE Holds'!$B$15:$AF$15,FALSE)),0)</f>
        <v>0</v>
      </c>
      <c r="C7067" s="1165" t="str">
        <f t="shared" si="684"/>
        <v>PEXP483</v>
      </c>
      <c r="D7067" s="988" t="str">
        <f>'PE Holds'!$V$15</f>
        <v>Fluo 
Yellow</v>
      </c>
      <c r="E7067" s="1165" t="s">
        <v>28041</v>
      </c>
      <c r="F7067" s="1165" t="s">
        <v>27824</v>
      </c>
      <c r="G7067" s="1170" t="s">
        <v>28040</v>
      </c>
    </row>
    <row r="7068" spans="1:7" ht="15" customHeight="1">
      <c r="A7068" s="1165" t="str">
        <f t="shared" si="683"/>
        <v>PEXP483VIO</v>
      </c>
      <c r="B7068" s="1165">
        <f>IFERROR(INDEX('PE Holds'!$B$15:$AF$554,MATCH(C7068,'PE Holds'!$B$15:$B$552,FALSE),MATCH(D7068,'PE Holds'!$B$15:$AF$15,FALSE)),0)</f>
        <v>0</v>
      </c>
      <c r="C7068" s="1165" t="str">
        <f t="shared" si="684"/>
        <v>PEXP483</v>
      </c>
      <c r="D7068" s="988" t="str">
        <f>'PE Holds'!$W$15</f>
        <v>Violet 
RAL 4008</v>
      </c>
      <c r="E7068" s="1165" t="s">
        <v>27833</v>
      </c>
      <c r="F7068" s="1165" t="s">
        <v>27824</v>
      </c>
      <c r="G7068" s="1170" t="s">
        <v>28040</v>
      </c>
    </row>
    <row r="7069" spans="1:7" ht="15" customHeight="1">
      <c r="A7069" s="1165" t="str">
        <f t="shared" si="683"/>
        <v>PEXP483MIN</v>
      </c>
      <c r="B7069" s="1165">
        <f>IFERROR(INDEX('PE Holds'!$B$15:$AF$554,MATCH(C7069,'PE Holds'!$B$15:$B$552,FALSE),MATCH(D7069,'PE Holds'!$B$15:$AF$15,FALSE)),0)</f>
        <v>0</v>
      </c>
      <c r="C7069" s="1165" t="str">
        <f t="shared" si="684"/>
        <v>PEXP483</v>
      </c>
      <c r="D7069" s="988" t="str">
        <f>'PE Holds'!$X$15</f>
        <v>Mint 
RAL 6027</v>
      </c>
      <c r="E7069" s="1165" t="s">
        <v>27834</v>
      </c>
      <c r="F7069" s="1165" t="s">
        <v>27824</v>
      </c>
      <c r="G7069" s="1170" t="s">
        <v>28040</v>
      </c>
    </row>
    <row r="7070" spans="1:7" ht="15" customHeight="1">
      <c r="A7070" s="1165" t="str">
        <f t="shared" si="683"/>
        <v>PEXP483ORA</v>
      </c>
      <c r="B7070" s="1165">
        <f>IFERROR(INDEX('PE Holds'!$B$15:$AF$554,MATCH(C7070,'PE Holds'!$B$15:$B$552,FALSE),MATCH(D7070,'PE Holds'!$B$15:$AF$15,FALSE)),0)</f>
        <v>0</v>
      </c>
      <c r="C7070" s="1165" t="str">
        <f t="shared" si="684"/>
        <v>PEXP483</v>
      </c>
      <c r="D7070" s="988" t="str">
        <f>'PE Holds'!$Y$15</f>
        <v>Pure Orange</v>
      </c>
      <c r="E7070" s="1165" t="s">
        <v>27836</v>
      </c>
      <c r="F7070" s="1165" t="s">
        <v>27824</v>
      </c>
      <c r="G7070" s="1170" t="s">
        <v>28040</v>
      </c>
    </row>
    <row r="7071" spans="1:7" ht="15" customHeight="1">
      <c r="A7071" s="1165" t="str">
        <f t="shared" si="683"/>
        <v>PEXP484WHI</v>
      </c>
      <c r="B7071" s="1165">
        <f>IFERROR(INDEX('PE Holds'!$B$15:$AF$554,MATCH(C7071,'PE Holds'!$B$15:$B$552,FALSE),MATCH(D7071,'PE Holds'!$B$15:$AF$15,FALSE)),0)</f>
        <v>0</v>
      </c>
      <c r="C7071" s="1165" t="s">
        <v>28325</v>
      </c>
      <c r="D7071" s="1166" t="s">
        <v>28239</v>
      </c>
      <c r="E7071" s="1165" t="s">
        <v>27838</v>
      </c>
      <c r="F7071" s="1165" t="s">
        <v>27824</v>
      </c>
      <c r="G7071" s="1170" t="s">
        <v>28040</v>
      </c>
    </row>
    <row r="7072" spans="1:7" ht="15" customHeight="1">
      <c r="A7072" s="1165" t="str">
        <f t="shared" si="683"/>
        <v>PEXP484YEL</v>
      </c>
      <c r="B7072" s="1165">
        <f>IFERROR(INDEX('PE Holds'!$B$15:$AF$554,MATCH(C7072,'PE Holds'!$B$15:$B$552,FALSE),MATCH(D7072,'PE Holds'!$B$15:$AF$15,FALSE)),0)</f>
        <v>0</v>
      </c>
      <c r="C7072" s="1165" t="str">
        <f>+C7071</f>
        <v>PEXP484</v>
      </c>
      <c r="D7072" s="988" t="str">
        <f>'PE Holds'!$M$15</f>
        <v>Yellow 
RAL 1026</v>
      </c>
      <c r="E7072" s="1165" t="s">
        <v>27823</v>
      </c>
      <c r="F7072" s="1165" t="s">
        <v>27824</v>
      </c>
      <c r="G7072" s="1170" t="s">
        <v>28040</v>
      </c>
    </row>
    <row r="7073" spans="1:7" ht="15" customHeight="1">
      <c r="A7073" s="1165" t="str">
        <f t="shared" si="683"/>
        <v>PEXP484GRE</v>
      </c>
      <c r="B7073" s="1165">
        <f>IFERROR(INDEX('PE Holds'!$B$15:$AF$554,MATCH(C7073,'PE Holds'!$B$15:$B$552,FALSE),MATCH(D7073,'PE Holds'!$B$15:$AF$15,FALSE)),0)</f>
        <v>0</v>
      </c>
      <c r="C7073" s="1165" t="str">
        <f t="shared" ref="C7073:C7084" si="685">+C7072</f>
        <v>PEXP484</v>
      </c>
      <c r="D7073" s="988" t="str">
        <f>'PE Holds'!$N$15</f>
        <v>Green 
RAL 6002</v>
      </c>
      <c r="E7073" s="1165" t="s">
        <v>27837</v>
      </c>
      <c r="F7073" s="1165" t="s">
        <v>27824</v>
      </c>
      <c r="G7073" s="1170" t="s">
        <v>28040</v>
      </c>
    </row>
    <row r="7074" spans="1:7" ht="15" customHeight="1">
      <c r="A7074" s="1165" t="str">
        <f t="shared" si="683"/>
        <v>PEXP484RED</v>
      </c>
      <c r="B7074" s="1165">
        <f>IFERROR(INDEX('PE Holds'!$B$15:$AF$554,MATCH(C7074,'PE Holds'!$B$15:$B$552,FALSE),MATCH(D7074,'PE Holds'!$B$15:$AF$15,FALSE)),0)</f>
        <v>0</v>
      </c>
      <c r="C7074" s="1165" t="str">
        <f t="shared" si="685"/>
        <v>PEXP484</v>
      </c>
      <c r="D7074" s="988" t="str">
        <f>'PE Holds'!$O$15</f>
        <v>Red 
RAL 3020</v>
      </c>
      <c r="E7074" s="1165" t="s">
        <v>27826</v>
      </c>
      <c r="F7074" s="1165" t="s">
        <v>27824</v>
      </c>
      <c r="G7074" s="1170" t="s">
        <v>28040</v>
      </c>
    </row>
    <row r="7075" spans="1:7" ht="15" customHeight="1">
      <c r="A7075" s="1165" t="str">
        <f t="shared" si="683"/>
        <v>PEXP484BLU</v>
      </c>
      <c r="B7075" s="1165">
        <f>IFERROR(INDEX('PE Holds'!$B$15:$AF$554,MATCH(C7075,'PE Holds'!$B$15:$B$552,FALSE),MATCH(D7075,'PE Holds'!$B$15:$AF$15,FALSE)),0)</f>
        <v>0</v>
      </c>
      <c r="C7075" s="1165" t="str">
        <f t="shared" si="685"/>
        <v>PEXP484</v>
      </c>
      <c r="D7075" s="988" t="str">
        <f>'PE Holds'!$P$15</f>
        <v>Blue 
RAL 5015</v>
      </c>
      <c r="E7075" s="1165" t="s">
        <v>27827</v>
      </c>
      <c r="F7075" s="1165" t="s">
        <v>27824</v>
      </c>
      <c r="G7075" s="1170" t="s">
        <v>28040</v>
      </c>
    </row>
    <row r="7076" spans="1:7" ht="15" customHeight="1">
      <c r="A7076" s="1165" t="str">
        <f t="shared" si="683"/>
        <v>PEXP484GRY</v>
      </c>
      <c r="B7076" s="1165">
        <f>IFERROR(INDEX('PE Holds'!$B$15:$AF$554,MATCH(C7076,'PE Holds'!$B$15:$B$552,FALSE),MATCH(D7076,'PE Holds'!$B$15:$AF$15,FALSE)),0)</f>
        <v>0</v>
      </c>
      <c r="C7076" s="1165" t="str">
        <f t="shared" si="685"/>
        <v>PEXP484</v>
      </c>
      <c r="D7076" s="988" t="str">
        <f>'PE Holds'!$Q$15</f>
        <v>Grey 
RAL 7001</v>
      </c>
      <c r="E7076" s="1165" t="s">
        <v>27828</v>
      </c>
      <c r="F7076" s="1165" t="s">
        <v>27824</v>
      </c>
      <c r="G7076" s="1170" t="s">
        <v>28040</v>
      </c>
    </row>
    <row r="7077" spans="1:7" ht="15" customHeight="1">
      <c r="A7077" s="1165" t="str">
        <f t="shared" si="683"/>
        <v>PEXP484BLK</v>
      </c>
      <c r="B7077" s="1165">
        <f>IFERROR(INDEX('PE Holds'!$B$15:$AF$554,MATCH(C7077,'PE Holds'!$B$15:$B$552,FALSE),MATCH(D7077,'PE Holds'!$B$15:$AF$15,FALSE)),0)</f>
        <v>0</v>
      </c>
      <c r="C7077" s="1165" t="str">
        <f t="shared" si="685"/>
        <v>PEXP484</v>
      </c>
      <c r="D7077" s="988" t="str">
        <f>'PE Holds'!$R$15</f>
        <v>Black 
RAL 9005</v>
      </c>
      <c r="E7077" s="1165" t="s">
        <v>27829</v>
      </c>
      <c r="F7077" s="1165" t="s">
        <v>27824</v>
      </c>
      <c r="G7077" s="1170" t="s">
        <v>28040</v>
      </c>
    </row>
    <row r="7078" spans="1:7" ht="15" customHeight="1">
      <c r="A7078" s="1165" t="str">
        <f t="shared" si="683"/>
        <v>PEXP484FLO</v>
      </c>
      <c r="B7078" s="1165">
        <f>IFERROR(INDEX('PE Holds'!$B$15:$AF$554,MATCH(C7078,'PE Holds'!$B$15:$B$552,FALSE),MATCH(D7078,'PE Holds'!$B$15:$AF$15,FALSE)),0)</f>
        <v>0</v>
      </c>
      <c r="C7078" s="1165" t="str">
        <f t="shared" si="685"/>
        <v>PEXP484</v>
      </c>
      <c r="D7078" s="988" t="str">
        <f>'PE Holds'!$S$15</f>
        <v>Fluo 
Orange</v>
      </c>
      <c r="E7078" s="1165" t="s">
        <v>27830</v>
      </c>
      <c r="F7078" s="1165" t="s">
        <v>27824</v>
      </c>
      <c r="G7078" s="1170" t="s">
        <v>28040</v>
      </c>
    </row>
    <row r="7079" spans="1:7" ht="15" customHeight="1">
      <c r="A7079" s="1165" t="str">
        <f t="shared" si="683"/>
        <v>PEXP484FLG</v>
      </c>
      <c r="B7079" s="1165">
        <f>IFERROR(INDEX('PE Holds'!$B$15:$AF$554,MATCH(C7079,'PE Holds'!$B$15:$B$552,FALSE),MATCH(D7079,'PE Holds'!$B$15:$AF$15,FALSE)),0)</f>
        <v>0</v>
      </c>
      <c r="C7079" s="1165" t="str">
        <f t="shared" si="685"/>
        <v>PEXP484</v>
      </c>
      <c r="D7079" s="988" t="str">
        <f>'PE Holds'!$T$15</f>
        <v>Fluo 
Green</v>
      </c>
      <c r="E7079" s="1165" t="s">
        <v>27831</v>
      </c>
      <c r="F7079" s="1165" t="s">
        <v>27824</v>
      </c>
      <c r="G7079" s="1170" t="s">
        <v>28040</v>
      </c>
    </row>
    <row r="7080" spans="1:7" ht="15" customHeight="1">
      <c r="A7080" s="1165" t="str">
        <f t="shared" si="683"/>
        <v>PEXP484FLP</v>
      </c>
      <c r="B7080" s="1165">
        <f>IFERROR(INDEX('PE Holds'!$B$15:$AF$554,MATCH(C7080,'PE Holds'!$B$15:$B$552,FALSE),MATCH(D7080,'PE Holds'!$B$15:$AF$15,FALSE)),0)</f>
        <v>0</v>
      </c>
      <c r="C7080" s="1165" t="str">
        <f t="shared" si="685"/>
        <v>PEXP484</v>
      </c>
      <c r="D7080" s="988" t="str">
        <f>'PE Holds'!$U$15</f>
        <v>Fluo 
Pink</v>
      </c>
      <c r="E7080" s="1165" t="s">
        <v>27832</v>
      </c>
      <c r="F7080" s="1165" t="s">
        <v>27824</v>
      </c>
      <c r="G7080" s="1170" t="s">
        <v>28040</v>
      </c>
    </row>
    <row r="7081" spans="1:7" ht="15" customHeight="1">
      <c r="A7081" s="1165" t="str">
        <f t="shared" si="683"/>
        <v>PEXP484FLY</v>
      </c>
      <c r="B7081" s="1165">
        <f>IFERROR(INDEX('PE Holds'!$B$15:$AF$554,MATCH(C7081,'PE Holds'!$B$15:$B$552,FALSE),MATCH(D7081,'PE Holds'!$B$15:$AF$15,FALSE)),0)</f>
        <v>0</v>
      </c>
      <c r="C7081" s="1165" t="str">
        <f t="shared" si="685"/>
        <v>PEXP484</v>
      </c>
      <c r="D7081" s="988" t="str">
        <f>'PE Holds'!$V$15</f>
        <v>Fluo 
Yellow</v>
      </c>
      <c r="E7081" s="1165" t="s">
        <v>28041</v>
      </c>
      <c r="F7081" s="1165" t="s">
        <v>27824</v>
      </c>
      <c r="G7081" s="1170" t="s">
        <v>28040</v>
      </c>
    </row>
    <row r="7082" spans="1:7" ht="15" customHeight="1">
      <c r="A7082" s="1165" t="str">
        <f t="shared" si="683"/>
        <v>PEXP484VIO</v>
      </c>
      <c r="B7082" s="1165">
        <f>IFERROR(INDEX('PE Holds'!$B$15:$AF$554,MATCH(C7082,'PE Holds'!$B$15:$B$552,FALSE),MATCH(D7082,'PE Holds'!$B$15:$AF$15,FALSE)),0)</f>
        <v>0</v>
      </c>
      <c r="C7082" s="1165" t="str">
        <f t="shared" si="685"/>
        <v>PEXP484</v>
      </c>
      <c r="D7082" s="988" t="str">
        <f>'PE Holds'!$W$15</f>
        <v>Violet 
RAL 4008</v>
      </c>
      <c r="E7082" s="1165" t="s">
        <v>27833</v>
      </c>
      <c r="F7082" s="1165" t="s">
        <v>27824</v>
      </c>
      <c r="G7082" s="1170" t="s">
        <v>28040</v>
      </c>
    </row>
    <row r="7083" spans="1:7" ht="15" customHeight="1">
      <c r="A7083" s="1165" t="str">
        <f t="shared" si="683"/>
        <v>PEXP484MIN</v>
      </c>
      <c r="B7083" s="1165">
        <f>IFERROR(INDEX('PE Holds'!$B$15:$AF$554,MATCH(C7083,'PE Holds'!$B$15:$B$552,FALSE),MATCH(D7083,'PE Holds'!$B$15:$AF$15,FALSE)),0)</f>
        <v>0</v>
      </c>
      <c r="C7083" s="1165" t="str">
        <f t="shared" si="685"/>
        <v>PEXP484</v>
      </c>
      <c r="D7083" s="988" t="str">
        <f>'PE Holds'!$X$15</f>
        <v>Mint 
RAL 6027</v>
      </c>
      <c r="E7083" s="1165" t="s">
        <v>27834</v>
      </c>
      <c r="F7083" s="1165" t="s">
        <v>27824</v>
      </c>
      <c r="G7083" s="1170" t="s">
        <v>28040</v>
      </c>
    </row>
    <row r="7084" spans="1:7" ht="15" customHeight="1">
      <c r="A7084" s="1165" t="str">
        <f t="shared" si="683"/>
        <v>PEXP484ORA</v>
      </c>
      <c r="B7084" s="1165">
        <f>IFERROR(INDEX('PE Holds'!$B$15:$AF$554,MATCH(C7084,'PE Holds'!$B$15:$B$552,FALSE),MATCH(D7084,'PE Holds'!$B$15:$AF$15,FALSE)),0)</f>
        <v>0</v>
      </c>
      <c r="C7084" s="1165" t="str">
        <f t="shared" si="685"/>
        <v>PEXP484</v>
      </c>
      <c r="D7084" s="988" t="str">
        <f>'PE Holds'!$Y$15</f>
        <v>Pure Orange</v>
      </c>
      <c r="E7084" s="1165" t="s">
        <v>27836</v>
      </c>
      <c r="F7084" s="1165" t="s">
        <v>27824</v>
      </c>
      <c r="G7084" s="1170" t="s">
        <v>28040</v>
      </c>
    </row>
    <row r="7085" spans="1:7" ht="15" customHeight="1">
      <c r="A7085" s="1165" t="str">
        <f t="shared" si="683"/>
        <v>PEXP485WHI</v>
      </c>
      <c r="B7085" s="1165">
        <f>IFERROR(INDEX('PE Holds'!$B$15:$AF$554,MATCH(C7085,'PE Holds'!$B$15:$B$552,FALSE),MATCH(D7085,'PE Holds'!$B$15:$AF$15,FALSE)),0)</f>
        <v>0</v>
      </c>
      <c r="C7085" s="1165" t="s">
        <v>28326</v>
      </c>
      <c r="D7085" s="1166" t="s">
        <v>28239</v>
      </c>
      <c r="E7085" s="1165" t="s">
        <v>27838</v>
      </c>
      <c r="F7085" s="1165" t="s">
        <v>27824</v>
      </c>
      <c r="G7085" s="1170" t="s">
        <v>28040</v>
      </c>
    </row>
    <row r="7086" spans="1:7" ht="15" customHeight="1">
      <c r="A7086" s="1165" t="str">
        <f t="shared" si="683"/>
        <v>PEXP485YEL</v>
      </c>
      <c r="B7086" s="1165">
        <f>IFERROR(INDEX('PE Holds'!$B$15:$AF$554,MATCH(C7086,'PE Holds'!$B$15:$B$552,FALSE),MATCH(D7086,'PE Holds'!$B$15:$AF$15,FALSE)),0)</f>
        <v>0</v>
      </c>
      <c r="C7086" s="1165" t="str">
        <f>+C7085</f>
        <v>PEXP485</v>
      </c>
      <c r="D7086" s="988" t="str">
        <f>'PE Holds'!$M$15</f>
        <v>Yellow 
RAL 1026</v>
      </c>
      <c r="E7086" s="1165" t="s">
        <v>27823</v>
      </c>
      <c r="F7086" s="1165" t="s">
        <v>27824</v>
      </c>
      <c r="G7086" s="1170" t="s">
        <v>28040</v>
      </c>
    </row>
    <row r="7087" spans="1:7" ht="15" customHeight="1">
      <c r="A7087" s="1165" t="str">
        <f t="shared" si="683"/>
        <v>PEXP485GRE</v>
      </c>
      <c r="B7087" s="1165">
        <f>IFERROR(INDEX('PE Holds'!$B$15:$AF$554,MATCH(C7087,'PE Holds'!$B$15:$B$552,FALSE),MATCH(D7087,'PE Holds'!$B$15:$AF$15,FALSE)),0)</f>
        <v>0</v>
      </c>
      <c r="C7087" s="1165" t="str">
        <f t="shared" ref="C7087:C7098" si="686">+C7086</f>
        <v>PEXP485</v>
      </c>
      <c r="D7087" s="988" t="str">
        <f>'PE Holds'!$N$15</f>
        <v>Green 
RAL 6002</v>
      </c>
      <c r="E7087" s="1165" t="s">
        <v>27837</v>
      </c>
      <c r="F7087" s="1165" t="s">
        <v>27824</v>
      </c>
      <c r="G7087" s="1170" t="s">
        <v>28040</v>
      </c>
    </row>
    <row r="7088" spans="1:7" ht="15" customHeight="1">
      <c r="A7088" s="1165" t="str">
        <f t="shared" si="683"/>
        <v>PEXP485RED</v>
      </c>
      <c r="B7088" s="1165">
        <f>IFERROR(INDEX('PE Holds'!$B$15:$AF$554,MATCH(C7088,'PE Holds'!$B$15:$B$552,FALSE),MATCH(D7088,'PE Holds'!$B$15:$AF$15,FALSE)),0)</f>
        <v>0</v>
      </c>
      <c r="C7088" s="1165" t="str">
        <f t="shared" si="686"/>
        <v>PEXP485</v>
      </c>
      <c r="D7088" s="988" t="str">
        <f>'PE Holds'!$O$15</f>
        <v>Red 
RAL 3020</v>
      </c>
      <c r="E7088" s="1165" t="s">
        <v>27826</v>
      </c>
      <c r="F7088" s="1165" t="s">
        <v>27824</v>
      </c>
      <c r="G7088" s="1170" t="s">
        <v>28040</v>
      </c>
    </row>
    <row r="7089" spans="1:7" ht="15" customHeight="1">
      <c r="A7089" s="1165" t="str">
        <f t="shared" si="683"/>
        <v>PEXP485BLU</v>
      </c>
      <c r="B7089" s="1165">
        <f>IFERROR(INDEX('PE Holds'!$B$15:$AF$554,MATCH(C7089,'PE Holds'!$B$15:$B$552,FALSE),MATCH(D7089,'PE Holds'!$B$15:$AF$15,FALSE)),0)</f>
        <v>0</v>
      </c>
      <c r="C7089" s="1165" t="str">
        <f t="shared" si="686"/>
        <v>PEXP485</v>
      </c>
      <c r="D7089" s="988" t="str">
        <f>'PE Holds'!$P$15</f>
        <v>Blue 
RAL 5015</v>
      </c>
      <c r="E7089" s="1165" t="s">
        <v>27827</v>
      </c>
      <c r="F7089" s="1165" t="s">
        <v>27824</v>
      </c>
      <c r="G7089" s="1170" t="s">
        <v>28040</v>
      </c>
    </row>
    <row r="7090" spans="1:7" ht="15" customHeight="1">
      <c r="A7090" s="1165" t="str">
        <f t="shared" si="683"/>
        <v>PEXP485GRY</v>
      </c>
      <c r="B7090" s="1165">
        <f>IFERROR(INDEX('PE Holds'!$B$15:$AF$554,MATCH(C7090,'PE Holds'!$B$15:$B$552,FALSE),MATCH(D7090,'PE Holds'!$B$15:$AF$15,FALSE)),0)</f>
        <v>0</v>
      </c>
      <c r="C7090" s="1165" t="str">
        <f t="shared" si="686"/>
        <v>PEXP485</v>
      </c>
      <c r="D7090" s="988" t="str">
        <f>'PE Holds'!$Q$15</f>
        <v>Grey 
RAL 7001</v>
      </c>
      <c r="E7090" s="1165" t="s">
        <v>27828</v>
      </c>
      <c r="F7090" s="1165" t="s">
        <v>27824</v>
      </c>
      <c r="G7090" s="1170" t="s">
        <v>28040</v>
      </c>
    </row>
    <row r="7091" spans="1:7" ht="15" customHeight="1">
      <c r="A7091" s="1165" t="str">
        <f t="shared" si="683"/>
        <v>PEXP485BLK</v>
      </c>
      <c r="B7091" s="1165">
        <f>IFERROR(INDEX('PE Holds'!$B$15:$AF$554,MATCH(C7091,'PE Holds'!$B$15:$B$552,FALSE),MATCH(D7091,'PE Holds'!$B$15:$AF$15,FALSE)),0)</f>
        <v>0</v>
      </c>
      <c r="C7091" s="1165" t="str">
        <f t="shared" si="686"/>
        <v>PEXP485</v>
      </c>
      <c r="D7091" s="988" t="str">
        <f>'PE Holds'!$R$15</f>
        <v>Black 
RAL 9005</v>
      </c>
      <c r="E7091" s="1165" t="s">
        <v>27829</v>
      </c>
      <c r="F7091" s="1165" t="s">
        <v>27824</v>
      </c>
      <c r="G7091" s="1170" t="s">
        <v>28040</v>
      </c>
    </row>
    <row r="7092" spans="1:7" ht="15" customHeight="1">
      <c r="A7092" s="1165" t="str">
        <f t="shared" si="683"/>
        <v>PEXP485FLO</v>
      </c>
      <c r="B7092" s="1165">
        <f>IFERROR(INDEX('PE Holds'!$B$15:$AF$554,MATCH(C7092,'PE Holds'!$B$15:$B$552,FALSE),MATCH(D7092,'PE Holds'!$B$15:$AF$15,FALSE)),0)</f>
        <v>0</v>
      </c>
      <c r="C7092" s="1165" t="str">
        <f t="shared" si="686"/>
        <v>PEXP485</v>
      </c>
      <c r="D7092" s="988" t="str">
        <f>'PE Holds'!$S$15</f>
        <v>Fluo 
Orange</v>
      </c>
      <c r="E7092" s="1165" t="s">
        <v>27830</v>
      </c>
      <c r="F7092" s="1165" t="s">
        <v>27824</v>
      </c>
      <c r="G7092" s="1170" t="s">
        <v>28040</v>
      </c>
    </row>
    <row r="7093" spans="1:7" ht="15" customHeight="1">
      <c r="A7093" s="1165" t="str">
        <f t="shared" si="683"/>
        <v>PEXP485FLG</v>
      </c>
      <c r="B7093" s="1165">
        <f>IFERROR(INDEX('PE Holds'!$B$15:$AF$554,MATCH(C7093,'PE Holds'!$B$15:$B$552,FALSE),MATCH(D7093,'PE Holds'!$B$15:$AF$15,FALSE)),0)</f>
        <v>0</v>
      </c>
      <c r="C7093" s="1165" t="str">
        <f t="shared" si="686"/>
        <v>PEXP485</v>
      </c>
      <c r="D7093" s="988" t="str">
        <f>'PE Holds'!$T$15</f>
        <v>Fluo 
Green</v>
      </c>
      <c r="E7093" s="1165" t="s">
        <v>27831</v>
      </c>
      <c r="F7093" s="1165" t="s">
        <v>27824</v>
      </c>
      <c r="G7093" s="1170" t="s">
        <v>28040</v>
      </c>
    </row>
    <row r="7094" spans="1:7" ht="15" customHeight="1">
      <c r="A7094" s="1165" t="str">
        <f t="shared" si="683"/>
        <v>PEXP485FLP</v>
      </c>
      <c r="B7094" s="1165">
        <f>IFERROR(INDEX('PE Holds'!$B$15:$AF$554,MATCH(C7094,'PE Holds'!$B$15:$B$552,FALSE),MATCH(D7094,'PE Holds'!$B$15:$AF$15,FALSE)),0)</f>
        <v>0</v>
      </c>
      <c r="C7094" s="1165" t="str">
        <f t="shared" si="686"/>
        <v>PEXP485</v>
      </c>
      <c r="D7094" s="988" t="str">
        <f>'PE Holds'!$U$15</f>
        <v>Fluo 
Pink</v>
      </c>
      <c r="E7094" s="1165" t="s">
        <v>27832</v>
      </c>
      <c r="F7094" s="1165" t="s">
        <v>27824</v>
      </c>
      <c r="G7094" s="1170" t="s">
        <v>28040</v>
      </c>
    </row>
    <row r="7095" spans="1:7" ht="15" customHeight="1">
      <c r="A7095" s="1165" t="str">
        <f t="shared" si="683"/>
        <v>PEXP485FLY</v>
      </c>
      <c r="B7095" s="1165">
        <f>IFERROR(INDEX('PE Holds'!$B$15:$AF$554,MATCH(C7095,'PE Holds'!$B$15:$B$552,FALSE),MATCH(D7095,'PE Holds'!$B$15:$AF$15,FALSE)),0)</f>
        <v>0</v>
      </c>
      <c r="C7095" s="1165" t="str">
        <f t="shared" si="686"/>
        <v>PEXP485</v>
      </c>
      <c r="D7095" s="988" t="str">
        <f>'PE Holds'!$V$15</f>
        <v>Fluo 
Yellow</v>
      </c>
      <c r="E7095" s="1165" t="s">
        <v>28041</v>
      </c>
      <c r="F7095" s="1165" t="s">
        <v>27824</v>
      </c>
      <c r="G7095" s="1170" t="s">
        <v>28040</v>
      </c>
    </row>
    <row r="7096" spans="1:7" ht="15" customHeight="1">
      <c r="A7096" s="1165" t="str">
        <f t="shared" si="683"/>
        <v>PEXP485VIO</v>
      </c>
      <c r="B7096" s="1165">
        <f>IFERROR(INDEX('PE Holds'!$B$15:$AF$554,MATCH(C7096,'PE Holds'!$B$15:$B$552,FALSE),MATCH(D7096,'PE Holds'!$B$15:$AF$15,FALSE)),0)</f>
        <v>0</v>
      </c>
      <c r="C7096" s="1165" t="str">
        <f t="shared" si="686"/>
        <v>PEXP485</v>
      </c>
      <c r="D7096" s="988" t="str">
        <f>'PE Holds'!$W$15</f>
        <v>Violet 
RAL 4008</v>
      </c>
      <c r="E7096" s="1165" t="s">
        <v>27833</v>
      </c>
      <c r="F7096" s="1165" t="s">
        <v>27824</v>
      </c>
      <c r="G7096" s="1170" t="s">
        <v>28040</v>
      </c>
    </row>
    <row r="7097" spans="1:7" ht="15" customHeight="1">
      <c r="A7097" s="1165" t="str">
        <f t="shared" si="683"/>
        <v>PEXP485MIN</v>
      </c>
      <c r="B7097" s="1165">
        <f>IFERROR(INDEX('PE Holds'!$B$15:$AF$554,MATCH(C7097,'PE Holds'!$B$15:$B$552,FALSE),MATCH(D7097,'PE Holds'!$B$15:$AF$15,FALSE)),0)</f>
        <v>0</v>
      </c>
      <c r="C7097" s="1165" t="str">
        <f t="shared" si="686"/>
        <v>PEXP485</v>
      </c>
      <c r="D7097" s="988" t="str">
        <f>'PE Holds'!$X$15</f>
        <v>Mint 
RAL 6027</v>
      </c>
      <c r="E7097" s="1165" t="s">
        <v>27834</v>
      </c>
      <c r="F7097" s="1165" t="s">
        <v>27824</v>
      </c>
      <c r="G7097" s="1170" t="s">
        <v>28040</v>
      </c>
    </row>
    <row r="7098" spans="1:7" ht="15" customHeight="1">
      <c r="A7098" s="1165" t="str">
        <f t="shared" si="683"/>
        <v>PEXP485ORA</v>
      </c>
      <c r="B7098" s="1165">
        <f>IFERROR(INDEX('PE Holds'!$B$15:$AF$554,MATCH(C7098,'PE Holds'!$B$15:$B$552,FALSE),MATCH(D7098,'PE Holds'!$B$15:$AF$15,FALSE)),0)</f>
        <v>0</v>
      </c>
      <c r="C7098" s="1165" t="str">
        <f t="shared" si="686"/>
        <v>PEXP485</v>
      </c>
      <c r="D7098" s="988" t="str">
        <f>'PE Holds'!$Y$15</f>
        <v>Pure Orange</v>
      </c>
      <c r="E7098" s="1165" t="s">
        <v>27836</v>
      </c>
      <c r="F7098" s="1165" t="s">
        <v>27824</v>
      </c>
      <c r="G7098" s="1170" t="s">
        <v>28040</v>
      </c>
    </row>
    <row r="7099" spans="1:7" ht="15" customHeight="1">
      <c r="A7099" s="1165" t="str">
        <f t="shared" si="683"/>
        <v>PEXP486YEL</v>
      </c>
      <c r="B7099" s="1165">
        <f>IFERROR(INDEX('PU Holds'!$B$14:$AF$554,MATCH(C7099,'PU Holds'!$B$14:$B$552,FALSE),MATCH(D7099,'PU Holds'!$B$14:$AF$14,FALSE)),0)</f>
        <v>0</v>
      </c>
      <c r="C7099" s="1165" t="s">
        <v>28327</v>
      </c>
      <c r="D7099" s="1168" t="str">
        <f>'PU Holds'!$M$14</f>
        <v>Yellow 
RAL 1026</v>
      </c>
      <c r="E7099" s="1165" t="s">
        <v>27823</v>
      </c>
      <c r="F7099" s="1165" t="s">
        <v>27824</v>
      </c>
      <c r="G7099" s="1170" t="s">
        <v>27825</v>
      </c>
    </row>
    <row r="7100" spans="1:7" ht="15" customHeight="1">
      <c r="A7100" s="1165" t="str">
        <f t="shared" si="683"/>
        <v>PEXP486RED</v>
      </c>
      <c r="B7100" s="1165">
        <f>IFERROR(INDEX('PU Holds'!$B$14:$AF$554,MATCH(C7100,'PU Holds'!$B$14:$B$552,FALSE),MATCH(D7100,'PU Holds'!$B$14:$AF$14,FALSE)),0)</f>
        <v>0</v>
      </c>
      <c r="C7100" s="1165" t="str">
        <f t="shared" ref="C7100:C7113" si="687">C7099</f>
        <v>PEXP486</v>
      </c>
      <c r="D7100" s="988" t="str">
        <f>'PU Holds'!$O$14</f>
        <v>Red 
RAL 3020</v>
      </c>
      <c r="E7100" s="1165" t="s">
        <v>27826</v>
      </c>
      <c r="F7100" s="1165" t="s">
        <v>27824</v>
      </c>
      <c r="G7100" s="1170" t="s">
        <v>27825</v>
      </c>
    </row>
    <row r="7101" spans="1:7" ht="15" customHeight="1">
      <c r="A7101" s="1165" t="str">
        <f t="shared" si="683"/>
        <v>PEXP486BLU</v>
      </c>
      <c r="B7101" s="1165">
        <f>IFERROR(INDEX('PU Holds'!$B$14:$AF$554,MATCH(C7101,'PU Holds'!$B$14:$B$552,FALSE),MATCH(D7101,'PU Holds'!$B$14:$AF$14,FALSE)),0)</f>
        <v>0</v>
      </c>
      <c r="C7101" s="1165" t="str">
        <f t="shared" si="687"/>
        <v>PEXP486</v>
      </c>
      <c r="D7101" s="988" t="str">
        <f>'PU Holds'!$P$14</f>
        <v>Blue 
RAL 5015</v>
      </c>
      <c r="E7101" s="1165" t="s">
        <v>27827</v>
      </c>
      <c r="F7101" s="1165" t="s">
        <v>27824</v>
      </c>
      <c r="G7101" s="1170" t="s">
        <v>27825</v>
      </c>
    </row>
    <row r="7102" spans="1:7" ht="15" customHeight="1">
      <c r="A7102" s="1165" t="str">
        <f t="shared" si="683"/>
        <v>PEXP486GRY</v>
      </c>
      <c r="B7102" s="1165">
        <f>IFERROR(INDEX('PU Holds'!$B$14:$AF$554,MATCH(C7102,'PU Holds'!$B$14:$B$552,FALSE),MATCH(D7102,'PU Holds'!$B$14:$AF$14,FALSE)),0)</f>
        <v>0</v>
      </c>
      <c r="C7102" s="1165" t="str">
        <f t="shared" si="687"/>
        <v>PEXP486</v>
      </c>
      <c r="D7102" s="988" t="str">
        <f>'PU Holds'!$Q$14</f>
        <v>Grey 
RAL 7001</v>
      </c>
      <c r="E7102" s="1165" t="s">
        <v>27828</v>
      </c>
      <c r="F7102" s="1165" t="s">
        <v>27824</v>
      </c>
      <c r="G7102" s="1170" t="s">
        <v>27825</v>
      </c>
    </row>
    <row r="7103" spans="1:7" ht="15" customHeight="1">
      <c r="A7103" s="1165" t="str">
        <f t="shared" si="683"/>
        <v>PEXP486BLK</v>
      </c>
      <c r="B7103" s="1165">
        <f>IFERROR(INDEX('PU Holds'!$B$14:$AF$554,MATCH(C7103,'PU Holds'!$B$14:$B$552,FALSE),MATCH(D7103,'PU Holds'!$B$14:$AF$14,FALSE)),0)</f>
        <v>0</v>
      </c>
      <c r="C7103" s="1165" t="str">
        <f t="shared" si="687"/>
        <v>PEXP486</v>
      </c>
      <c r="D7103" s="988" t="str">
        <f>'PU Holds'!$R$14</f>
        <v>Black 
RAL 9005</v>
      </c>
      <c r="E7103" s="1165" t="s">
        <v>27829</v>
      </c>
      <c r="F7103" s="1165" t="s">
        <v>27824</v>
      </c>
      <c r="G7103" s="1170" t="s">
        <v>27825</v>
      </c>
    </row>
    <row r="7104" spans="1:7" ht="15" customHeight="1">
      <c r="A7104" s="1165" t="str">
        <f t="shared" si="683"/>
        <v>PEXP486FLO</v>
      </c>
      <c r="B7104" s="1165">
        <f>IFERROR(INDEX('PU Holds'!$B$14:$AF$554,MATCH(C7104,'PU Holds'!$B$14:$B$552,FALSE),MATCH(D7104,'PU Holds'!$B$14:$AF$14,FALSE)),0)</f>
        <v>0</v>
      </c>
      <c r="C7104" s="1165" t="str">
        <f t="shared" si="687"/>
        <v>PEXP486</v>
      </c>
      <c r="D7104" s="988" t="str">
        <f>'PU Holds'!$S$14</f>
        <v>Fluo 
Orange</v>
      </c>
      <c r="E7104" s="1165" t="s">
        <v>27830</v>
      </c>
      <c r="F7104" s="1165" t="s">
        <v>27824</v>
      </c>
      <c r="G7104" s="1170" t="s">
        <v>27825</v>
      </c>
    </row>
    <row r="7105" spans="1:7" ht="15" customHeight="1">
      <c r="A7105" s="1165" t="str">
        <f t="shared" si="683"/>
        <v>PEXP486FLG</v>
      </c>
      <c r="B7105" s="1165">
        <f>IFERROR(INDEX('PU Holds'!$B$14:$AF$554,MATCH(C7105,'PU Holds'!$B$14:$B$552,FALSE),MATCH(D7105,'PU Holds'!$B$14:$AF$14,FALSE)),0)</f>
        <v>0</v>
      </c>
      <c r="C7105" s="1165" t="str">
        <f t="shared" si="687"/>
        <v>PEXP486</v>
      </c>
      <c r="D7105" s="988" t="str">
        <f>'PU Holds'!$T$14</f>
        <v>Fluo 
Green</v>
      </c>
      <c r="E7105" s="1165" t="s">
        <v>27831</v>
      </c>
      <c r="F7105" s="1165" t="s">
        <v>27824</v>
      </c>
      <c r="G7105" s="1170" t="s">
        <v>27825</v>
      </c>
    </row>
    <row r="7106" spans="1:7" ht="15" customHeight="1">
      <c r="A7106" s="1165" t="str">
        <f t="shared" si="683"/>
        <v>PEXP486FLP</v>
      </c>
      <c r="B7106" s="1165">
        <f>IFERROR(INDEX('PU Holds'!$B$14:$AF$554,MATCH(C7106,'PU Holds'!$B$14:$B$552,FALSE),MATCH(D7106,'PU Holds'!$B$14:$AF$14,FALSE)),0)</f>
        <v>0</v>
      </c>
      <c r="C7106" s="1165" t="str">
        <f t="shared" si="687"/>
        <v>PEXP486</v>
      </c>
      <c r="D7106" s="988" t="str">
        <f>'PU Holds'!$U$14</f>
        <v>Fluo 
Pink</v>
      </c>
      <c r="E7106" s="1165" t="s">
        <v>27832</v>
      </c>
      <c r="F7106" s="1165" t="s">
        <v>27824</v>
      </c>
      <c r="G7106" s="1170" t="s">
        <v>27825</v>
      </c>
    </row>
    <row r="7107" spans="1:7" ht="15" customHeight="1">
      <c r="A7107" s="1165" t="str">
        <f t="shared" si="683"/>
        <v>PEXP486VIO</v>
      </c>
      <c r="B7107" s="1165">
        <f>IFERROR(INDEX('PU Holds'!$B$14:$AF$554,MATCH(C7107,'PU Holds'!$B$14:$B$552,FALSE),MATCH(D7107,'PU Holds'!$B$14:$AF$14,FALSE)),0)</f>
        <v>0</v>
      </c>
      <c r="C7107" s="1165" t="str">
        <f t="shared" si="687"/>
        <v>PEXP486</v>
      </c>
      <c r="D7107" s="988" t="str">
        <f>'PU Holds'!$W$14</f>
        <v>Violet 
RAL 4008</v>
      </c>
      <c r="E7107" s="1165" t="s">
        <v>27833</v>
      </c>
      <c r="F7107" s="1165" t="s">
        <v>27824</v>
      </c>
      <c r="G7107" s="1170" t="s">
        <v>27825</v>
      </c>
    </row>
    <row r="7108" spans="1:7" ht="15" customHeight="1">
      <c r="A7108" s="1165" t="str">
        <f t="shared" si="683"/>
        <v>PEXP486MIN</v>
      </c>
      <c r="B7108" s="1165">
        <f>IFERROR(INDEX('PU Holds'!$B$14:$AF$554,MATCH(C7108,'PU Holds'!$B$14:$B$552,FALSE),MATCH(D7108,'PU Holds'!$B$14:$AF$14,FALSE)),0)</f>
        <v>0</v>
      </c>
      <c r="C7108" s="1165" t="str">
        <f t="shared" si="687"/>
        <v>PEXP486</v>
      </c>
      <c r="D7108" s="988" t="str">
        <f>'PU Holds'!$X$14</f>
        <v>Mint 
RAL 6027</v>
      </c>
      <c r="E7108" s="1165" t="s">
        <v>27834</v>
      </c>
      <c r="F7108" s="1165" t="s">
        <v>27824</v>
      </c>
      <c r="G7108" s="1170" t="s">
        <v>27825</v>
      </c>
    </row>
    <row r="7109" spans="1:7" ht="15" customHeight="1">
      <c r="A7109" s="1165" t="str">
        <f t="shared" si="683"/>
        <v>PEXP486PUK</v>
      </c>
      <c r="B7109" s="1165">
        <f>IFERROR(INDEX('PU Holds'!$B$14:$AF$554,MATCH(C7109,'PU Holds'!$B$14:$B$552,FALSE),MATCH(D7109,'PU Holds'!$B$14:$AF$14,FALSE)),0)</f>
        <v>0</v>
      </c>
      <c r="C7109" s="1165" t="str">
        <f t="shared" si="687"/>
        <v>PEXP486</v>
      </c>
      <c r="D7109" s="988" t="str">
        <f>'PU Holds'!$Z$14</f>
        <v>Green 
(Puke 16-09)</v>
      </c>
      <c r="E7109" s="1165" t="s">
        <v>27835</v>
      </c>
      <c r="F7109" s="1165" t="s">
        <v>27824</v>
      </c>
      <c r="G7109" s="1170" t="s">
        <v>27825</v>
      </c>
    </row>
    <row r="7110" spans="1:7" ht="15" customHeight="1">
      <c r="A7110" s="1165" t="str">
        <f t="shared" si="683"/>
        <v>PEXP486ORA</v>
      </c>
      <c r="B7110" s="1165">
        <f>IFERROR(INDEX('PU Holds'!$B$14:$AF$554,MATCH(C7110,'PU Holds'!$B$14:$B$552,FALSE),MATCH(D7110,'PU Holds'!$B$14:$AF$14,FALSE)),0)</f>
        <v>0</v>
      </c>
      <c r="C7110" s="1165" t="str">
        <f t="shared" si="687"/>
        <v>PEXP486</v>
      </c>
      <c r="D7110" s="988" t="str">
        <f>'PU Holds'!$AA$14</f>
        <v>US Orange
14-01</v>
      </c>
      <c r="E7110" s="1165" t="s">
        <v>27836</v>
      </c>
      <c r="F7110" s="1165" t="s">
        <v>27824</v>
      </c>
      <c r="G7110" s="1170" t="s">
        <v>27825</v>
      </c>
    </row>
    <row r="7111" spans="1:7" ht="15" customHeight="1">
      <c r="A7111" s="1165" t="str">
        <f t="shared" si="683"/>
        <v>PEXP486GRE</v>
      </c>
      <c r="B7111" s="1165">
        <f>IFERROR(INDEX('PU Holds'!$B$14:$AF$554,MATCH(C7111,'PU Holds'!$B$14:$B$552,FALSE),MATCH(D7111,'PU Holds'!$B$14:$AF$14,FALSE)),0)</f>
        <v>0</v>
      </c>
      <c r="C7111" s="1165" t="str">
        <f t="shared" si="687"/>
        <v>PEXP486</v>
      </c>
      <c r="D7111" s="988" t="str">
        <f>'PU Holds'!$AB$14</f>
        <v>US Green 
16 -16</v>
      </c>
      <c r="E7111" s="1165" t="s">
        <v>27837</v>
      </c>
      <c r="F7111" s="1165" t="s">
        <v>27824</v>
      </c>
      <c r="G7111" s="1170" t="s">
        <v>27825</v>
      </c>
    </row>
    <row r="7112" spans="1:7" ht="15" customHeight="1">
      <c r="A7112" s="1165" t="str">
        <f t="shared" si="683"/>
        <v>PEXP486WHI</v>
      </c>
      <c r="B7112" s="1165">
        <f>IFERROR(INDEX('PU Holds'!$B$14:$AF$554,MATCH(C7112,'PU Holds'!$B$14:$B$552,FALSE),MATCH(D7112,'PU Holds'!$B$14:$AF$14,FALSE)),0)</f>
        <v>0</v>
      </c>
      <c r="C7112" s="1165" t="str">
        <f t="shared" si="687"/>
        <v>PEXP486</v>
      </c>
      <c r="D7112" s="988" t="str">
        <f>'PU Holds'!$AC$14</f>
        <v>White 
RAL 9010</v>
      </c>
      <c r="E7112" s="1165" t="s">
        <v>27838</v>
      </c>
      <c r="F7112" s="1165" t="s">
        <v>27824</v>
      </c>
      <c r="G7112" s="1170" t="s">
        <v>27825</v>
      </c>
    </row>
    <row r="7113" spans="1:7" ht="15" customHeight="1">
      <c r="A7113" s="1165" t="str">
        <f t="shared" ref="A7113" si="688">CONCATENATE(C7113,E7113)</f>
        <v>PEXP486PUR</v>
      </c>
      <c r="B7113" s="1165">
        <f>IFERROR(INDEX('PU Holds'!$B$14:$AF$554,MATCH(C7113,'PU Holds'!$B$14:$B$552,FALSE),MATCH(D7113,'PU Holds'!$B$14:$AF$14,FALSE)),0)</f>
        <v>0</v>
      </c>
      <c r="C7113" s="1165" t="str">
        <f t="shared" si="687"/>
        <v>PEXP486</v>
      </c>
      <c r="D7113" s="988" t="str">
        <f>'PU Holds'!$AD$14</f>
        <v>US Purple</v>
      </c>
      <c r="E7113" s="1165" t="s">
        <v>27839</v>
      </c>
      <c r="F7113" s="1165" t="s">
        <v>27824</v>
      </c>
      <c r="G7113" s="1170" t="s">
        <v>27825</v>
      </c>
    </row>
    <row r="7114" spans="1:7" ht="15" customHeight="1">
      <c r="A7114" s="1165" t="str">
        <f t="shared" ref="A7114:A7127" si="689">CONCATENATE(C7114,E7114)</f>
        <v>PEXP487WHI</v>
      </c>
      <c r="B7114" s="1165">
        <f>IFERROR(INDEX('PE Holds'!$B$15:$AF$554,MATCH(C7114,'PE Holds'!$B$15:$B$552,FALSE),MATCH(D7114,'PE Holds'!$B$15:$AF$15,FALSE)),0)</f>
        <v>0</v>
      </c>
      <c r="C7114" s="1165" t="s">
        <v>28328</v>
      </c>
      <c r="D7114" s="1166" t="s">
        <v>28239</v>
      </c>
      <c r="E7114" s="1165" t="s">
        <v>27838</v>
      </c>
      <c r="F7114" s="1165" t="s">
        <v>27824</v>
      </c>
      <c r="G7114" s="1170" t="s">
        <v>28040</v>
      </c>
    </row>
    <row r="7115" spans="1:7" ht="15" customHeight="1">
      <c r="A7115" s="1165" t="str">
        <f t="shared" si="689"/>
        <v>PEXP487YEL</v>
      </c>
      <c r="B7115" s="1165">
        <f>IFERROR(INDEX('PE Holds'!$B$15:$AF$554,MATCH(C7115,'PE Holds'!$B$15:$B$552,FALSE),MATCH(D7115,'PE Holds'!$B$15:$AF$15,FALSE)),0)</f>
        <v>0</v>
      </c>
      <c r="C7115" s="1165" t="str">
        <f>+C7114</f>
        <v>PEXP487</v>
      </c>
      <c r="D7115" s="988" t="str">
        <f>'PE Holds'!$M$15</f>
        <v>Yellow 
RAL 1026</v>
      </c>
      <c r="E7115" s="1165" t="s">
        <v>27823</v>
      </c>
      <c r="F7115" s="1165" t="s">
        <v>27824</v>
      </c>
      <c r="G7115" s="1170" t="s">
        <v>28040</v>
      </c>
    </row>
    <row r="7116" spans="1:7" ht="15" customHeight="1">
      <c r="A7116" s="1165" t="str">
        <f t="shared" si="689"/>
        <v>PEXP487GRE</v>
      </c>
      <c r="B7116" s="1165">
        <f>IFERROR(INDEX('PE Holds'!$B$15:$AF$554,MATCH(C7116,'PE Holds'!$B$15:$B$552,FALSE),MATCH(D7116,'PE Holds'!$B$15:$AF$15,FALSE)),0)</f>
        <v>0</v>
      </c>
      <c r="C7116" s="1165" t="str">
        <f t="shared" ref="C7116:C7127" si="690">+C7115</f>
        <v>PEXP487</v>
      </c>
      <c r="D7116" s="988" t="str">
        <f>'PE Holds'!$N$15</f>
        <v>Green 
RAL 6002</v>
      </c>
      <c r="E7116" s="1165" t="s">
        <v>27837</v>
      </c>
      <c r="F7116" s="1165" t="s">
        <v>27824</v>
      </c>
      <c r="G7116" s="1170" t="s">
        <v>28040</v>
      </c>
    </row>
    <row r="7117" spans="1:7" ht="15" customHeight="1">
      <c r="A7117" s="1165" t="str">
        <f t="shared" si="689"/>
        <v>PEXP487RED</v>
      </c>
      <c r="B7117" s="1165">
        <f>IFERROR(INDEX('PE Holds'!$B$15:$AF$554,MATCH(C7117,'PE Holds'!$B$15:$B$552,FALSE),MATCH(D7117,'PE Holds'!$B$15:$AF$15,FALSE)),0)</f>
        <v>0</v>
      </c>
      <c r="C7117" s="1165" t="str">
        <f t="shared" si="690"/>
        <v>PEXP487</v>
      </c>
      <c r="D7117" s="988" t="str">
        <f>'PE Holds'!$O$15</f>
        <v>Red 
RAL 3020</v>
      </c>
      <c r="E7117" s="1165" t="s">
        <v>27826</v>
      </c>
      <c r="F7117" s="1165" t="s">
        <v>27824</v>
      </c>
      <c r="G7117" s="1170" t="s">
        <v>28040</v>
      </c>
    </row>
    <row r="7118" spans="1:7" ht="15" customHeight="1">
      <c r="A7118" s="1165" t="str">
        <f t="shared" si="689"/>
        <v>PEXP487BLU</v>
      </c>
      <c r="B7118" s="1165">
        <f>IFERROR(INDEX('PE Holds'!$B$15:$AF$554,MATCH(C7118,'PE Holds'!$B$15:$B$552,FALSE),MATCH(D7118,'PE Holds'!$B$15:$AF$15,FALSE)),0)</f>
        <v>0</v>
      </c>
      <c r="C7118" s="1165" t="str">
        <f t="shared" si="690"/>
        <v>PEXP487</v>
      </c>
      <c r="D7118" s="988" t="str">
        <f>'PE Holds'!$P$15</f>
        <v>Blue 
RAL 5015</v>
      </c>
      <c r="E7118" s="1165" t="s">
        <v>27827</v>
      </c>
      <c r="F7118" s="1165" t="s">
        <v>27824</v>
      </c>
      <c r="G7118" s="1170" t="s">
        <v>28040</v>
      </c>
    </row>
    <row r="7119" spans="1:7" ht="15" customHeight="1">
      <c r="A7119" s="1165" t="str">
        <f t="shared" si="689"/>
        <v>PEXP487GRY</v>
      </c>
      <c r="B7119" s="1165">
        <f>IFERROR(INDEX('PE Holds'!$B$15:$AF$554,MATCH(C7119,'PE Holds'!$B$15:$B$552,FALSE),MATCH(D7119,'PE Holds'!$B$15:$AF$15,FALSE)),0)</f>
        <v>0</v>
      </c>
      <c r="C7119" s="1165" t="str">
        <f t="shared" si="690"/>
        <v>PEXP487</v>
      </c>
      <c r="D7119" s="988" t="str">
        <f>'PE Holds'!$Q$15</f>
        <v>Grey 
RAL 7001</v>
      </c>
      <c r="E7119" s="1165" t="s">
        <v>27828</v>
      </c>
      <c r="F7119" s="1165" t="s">
        <v>27824</v>
      </c>
      <c r="G7119" s="1170" t="s">
        <v>28040</v>
      </c>
    </row>
    <row r="7120" spans="1:7" ht="15" customHeight="1">
      <c r="A7120" s="1165" t="str">
        <f t="shared" si="689"/>
        <v>PEXP487BLK</v>
      </c>
      <c r="B7120" s="1165">
        <f>IFERROR(INDEX('PE Holds'!$B$15:$AF$554,MATCH(C7120,'PE Holds'!$B$15:$B$552,FALSE),MATCH(D7120,'PE Holds'!$B$15:$AF$15,FALSE)),0)</f>
        <v>0</v>
      </c>
      <c r="C7120" s="1165" t="str">
        <f t="shared" si="690"/>
        <v>PEXP487</v>
      </c>
      <c r="D7120" s="988" t="str">
        <f>'PE Holds'!$R$15</f>
        <v>Black 
RAL 9005</v>
      </c>
      <c r="E7120" s="1165" t="s">
        <v>27829</v>
      </c>
      <c r="F7120" s="1165" t="s">
        <v>27824</v>
      </c>
      <c r="G7120" s="1170" t="s">
        <v>28040</v>
      </c>
    </row>
    <row r="7121" spans="1:7" ht="15" customHeight="1">
      <c r="A7121" s="1165" t="str">
        <f t="shared" si="689"/>
        <v>PEXP487FLO</v>
      </c>
      <c r="B7121" s="1165">
        <f>IFERROR(INDEX('PE Holds'!$B$15:$AF$554,MATCH(C7121,'PE Holds'!$B$15:$B$552,FALSE),MATCH(D7121,'PE Holds'!$B$15:$AF$15,FALSE)),0)</f>
        <v>0</v>
      </c>
      <c r="C7121" s="1165" t="str">
        <f t="shared" si="690"/>
        <v>PEXP487</v>
      </c>
      <c r="D7121" s="988" t="str">
        <f>'PE Holds'!$S$15</f>
        <v>Fluo 
Orange</v>
      </c>
      <c r="E7121" s="1165" t="s">
        <v>27830</v>
      </c>
      <c r="F7121" s="1165" t="s">
        <v>27824</v>
      </c>
      <c r="G7121" s="1170" t="s">
        <v>28040</v>
      </c>
    </row>
    <row r="7122" spans="1:7" ht="15" customHeight="1">
      <c r="A7122" s="1165" t="str">
        <f t="shared" si="689"/>
        <v>PEXP487FLG</v>
      </c>
      <c r="B7122" s="1165">
        <f>IFERROR(INDEX('PE Holds'!$B$15:$AF$554,MATCH(C7122,'PE Holds'!$B$15:$B$552,FALSE),MATCH(D7122,'PE Holds'!$B$15:$AF$15,FALSE)),0)</f>
        <v>0</v>
      </c>
      <c r="C7122" s="1165" t="str">
        <f t="shared" si="690"/>
        <v>PEXP487</v>
      </c>
      <c r="D7122" s="988" t="str">
        <f>'PE Holds'!$T$15</f>
        <v>Fluo 
Green</v>
      </c>
      <c r="E7122" s="1165" t="s">
        <v>27831</v>
      </c>
      <c r="F7122" s="1165" t="s">
        <v>27824</v>
      </c>
      <c r="G7122" s="1170" t="s">
        <v>28040</v>
      </c>
    </row>
    <row r="7123" spans="1:7" ht="15" customHeight="1">
      <c r="A7123" s="1165" t="str">
        <f t="shared" si="689"/>
        <v>PEXP487FLP</v>
      </c>
      <c r="B7123" s="1165">
        <f>IFERROR(INDEX('PE Holds'!$B$15:$AF$554,MATCH(C7123,'PE Holds'!$B$15:$B$552,FALSE),MATCH(D7123,'PE Holds'!$B$15:$AF$15,FALSE)),0)</f>
        <v>0</v>
      </c>
      <c r="C7123" s="1165" t="str">
        <f t="shared" si="690"/>
        <v>PEXP487</v>
      </c>
      <c r="D7123" s="988" t="str">
        <f>'PE Holds'!$U$15</f>
        <v>Fluo 
Pink</v>
      </c>
      <c r="E7123" s="1165" t="s">
        <v>27832</v>
      </c>
      <c r="F7123" s="1165" t="s">
        <v>27824</v>
      </c>
      <c r="G7123" s="1170" t="s">
        <v>28040</v>
      </c>
    </row>
    <row r="7124" spans="1:7" ht="15" customHeight="1">
      <c r="A7124" s="1165" t="str">
        <f t="shared" si="689"/>
        <v>PEXP487FLY</v>
      </c>
      <c r="B7124" s="1165">
        <f>IFERROR(INDEX('PE Holds'!$B$15:$AF$554,MATCH(C7124,'PE Holds'!$B$15:$B$552,FALSE),MATCH(D7124,'PE Holds'!$B$15:$AF$15,FALSE)),0)</f>
        <v>0</v>
      </c>
      <c r="C7124" s="1165" t="str">
        <f t="shared" si="690"/>
        <v>PEXP487</v>
      </c>
      <c r="D7124" s="988" t="str">
        <f>'PE Holds'!$V$15</f>
        <v>Fluo 
Yellow</v>
      </c>
      <c r="E7124" s="1165" t="s">
        <v>28041</v>
      </c>
      <c r="F7124" s="1165" t="s">
        <v>27824</v>
      </c>
      <c r="G7124" s="1170" t="s">
        <v>28040</v>
      </c>
    </row>
    <row r="7125" spans="1:7" ht="15" customHeight="1">
      <c r="A7125" s="1165" t="str">
        <f t="shared" si="689"/>
        <v>PEXP487VIO</v>
      </c>
      <c r="B7125" s="1165">
        <f>IFERROR(INDEX('PE Holds'!$B$15:$AF$554,MATCH(C7125,'PE Holds'!$B$15:$B$552,FALSE),MATCH(D7125,'PE Holds'!$B$15:$AF$15,FALSE)),0)</f>
        <v>0</v>
      </c>
      <c r="C7125" s="1165" t="str">
        <f t="shared" si="690"/>
        <v>PEXP487</v>
      </c>
      <c r="D7125" s="988" t="str">
        <f>'PE Holds'!$W$15</f>
        <v>Violet 
RAL 4008</v>
      </c>
      <c r="E7125" s="1165" t="s">
        <v>27833</v>
      </c>
      <c r="F7125" s="1165" t="s">
        <v>27824</v>
      </c>
      <c r="G7125" s="1170" t="s">
        <v>28040</v>
      </c>
    </row>
    <row r="7126" spans="1:7" ht="15" customHeight="1">
      <c r="A7126" s="1165" t="str">
        <f t="shared" si="689"/>
        <v>PEXP487MIN</v>
      </c>
      <c r="B7126" s="1165">
        <f>IFERROR(INDEX('PE Holds'!$B$15:$AF$554,MATCH(C7126,'PE Holds'!$B$15:$B$552,FALSE),MATCH(D7126,'PE Holds'!$B$15:$AF$15,FALSE)),0)</f>
        <v>0</v>
      </c>
      <c r="C7126" s="1165" t="str">
        <f t="shared" si="690"/>
        <v>PEXP487</v>
      </c>
      <c r="D7126" s="988" t="str">
        <f>'PE Holds'!$X$15</f>
        <v>Mint 
RAL 6027</v>
      </c>
      <c r="E7126" s="1165" t="s">
        <v>27834</v>
      </c>
      <c r="F7126" s="1165" t="s">
        <v>27824</v>
      </c>
      <c r="G7126" s="1170" t="s">
        <v>28040</v>
      </c>
    </row>
    <row r="7127" spans="1:7" ht="15" customHeight="1">
      <c r="A7127" s="1165" t="str">
        <f t="shared" si="689"/>
        <v>PEXP487ORA</v>
      </c>
      <c r="B7127" s="1165">
        <f>IFERROR(INDEX('PE Holds'!$B$15:$AF$554,MATCH(C7127,'PE Holds'!$B$15:$B$552,FALSE),MATCH(D7127,'PE Holds'!$B$15:$AF$15,FALSE)),0)</f>
        <v>0</v>
      </c>
      <c r="C7127" s="1165" t="str">
        <f t="shared" si="690"/>
        <v>PEXP487</v>
      </c>
      <c r="D7127" s="988" t="str">
        <f>'PE Holds'!$Y$15</f>
        <v>Pure Orange</v>
      </c>
      <c r="E7127" s="1165" t="s">
        <v>27836</v>
      </c>
      <c r="F7127" s="1165" t="s">
        <v>27824</v>
      </c>
      <c r="G7127" s="1170" t="s">
        <v>28040</v>
      </c>
    </row>
    <row r="7128" spans="1:7" ht="15" customHeight="1">
      <c r="A7128" s="1165" t="str">
        <f t="shared" ref="A7128:A7201" si="691">CONCATENATE(C7128,E7128)</f>
        <v>PEXP488YEL</v>
      </c>
      <c r="B7128" s="1165">
        <f>IFERROR(INDEX('PU Holds'!$B$14:$AF$554,MATCH(C7128,'PU Holds'!$B$14:$B$552,FALSE),MATCH(D7128,'PU Holds'!$B$14:$AF$14,FALSE)),0)</f>
        <v>0</v>
      </c>
      <c r="C7128" s="1165" t="s">
        <v>28329</v>
      </c>
      <c r="D7128" s="1168" t="str">
        <f>'PU Holds'!$M$14</f>
        <v>Yellow 
RAL 1026</v>
      </c>
      <c r="E7128" s="1165" t="s">
        <v>27823</v>
      </c>
      <c r="F7128" s="1165" t="s">
        <v>27824</v>
      </c>
      <c r="G7128" s="1170" t="s">
        <v>27825</v>
      </c>
    </row>
    <row r="7129" spans="1:7" ht="15" customHeight="1">
      <c r="A7129" s="1165" t="str">
        <f t="shared" si="691"/>
        <v>PEXP488RED</v>
      </c>
      <c r="B7129" s="1165">
        <f>IFERROR(INDEX('PU Holds'!$B$14:$AF$554,MATCH(C7129,'PU Holds'!$B$14:$B$552,FALSE),MATCH(D7129,'PU Holds'!$B$14:$AF$14,FALSE)),0)</f>
        <v>0</v>
      </c>
      <c r="C7129" s="1165" t="str">
        <f t="shared" ref="C7129:C7142" si="692">C7128</f>
        <v>PEXP488</v>
      </c>
      <c r="D7129" s="988" t="str">
        <f>'PU Holds'!$O$14</f>
        <v>Red 
RAL 3020</v>
      </c>
      <c r="E7129" s="1165" t="s">
        <v>27826</v>
      </c>
      <c r="F7129" s="1165" t="s">
        <v>27824</v>
      </c>
      <c r="G7129" s="1170" t="s">
        <v>27825</v>
      </c>
    </row>
    <row r="7130" spans="1:7" ht="15" customHeight="1">
      <c r="A7130" s="1165" t="str">
        <f t="shared" si="691"/>
        <v>PEXP488BLU</v>
      </c>
      <c r="B7130" s="1165">
        <f>IFERROR(INDEX('PU Holds'!$B$14:$AF$554,MATCH(C7130,'PU Holds'!$B$14:$B$552,FALSE),MATCH(D7130,'PU Holds'!$B$14:$AF$14,FALSE)),0)</f>
        <v>0</v>
      </c>
      <c r="C7130" s="1165" t="str">
        <f t="shared" si="692"/>
        <v>PEXP488</v>
      </c>
      <c r="D7130" s="988" t="str">
        <f>'PU Holds'!$P$14</f>
        <v>Blue 
RAL 5015</v>
      </c>
      <c r="E7130" s="1165" t="s">
        <v>27827</v>
      </c>
      <c r="F7130" s="1165" t="s">
        <v>27824</v>
      </c>
      <c r="G7130" s="1170" t="s">
        <v>27825</v>
      </c>
    </row>
    <row r="7131" spans="1:7" ht="15" customHeight="1">
      <c r="A7131" s="1165" t="str">
        <f t="shared" si="691"/>
        <v>PEXP488GRY</v>
      </c>
      <c r="B7131" s="1165">
        <f>IFERROR(INDEX('PU Holds'!$B$14:$AF$554,MATCH(C7131,'PU Holds'!$B$14:$B$552,FALSE),MATCH(D7131,'PU Holds'!$B$14:$AF$14,FALSE)),0)</f>
        <v>0</v>
      </c>
      <c r="C7131" s="1165" t="str">
        <f t="shared" si="692"/>
        <v>PEXP488</v>
      </c>
      <c r="D7131" s="988" t="str">
        <f>'PU Holds'!$Q$14</f>
        <v>Grey 
RAL 7001</v>
      </c>
      <c r="E7131" s="1165" t="s">
        <v>27828</v>
      </c>
      <c r="F7131" s="1165" t="s">
        <v>27824</v>
      </c>
      <c r="G7131" s="1170" t="s">
        <v>27825</v>
      </c>
    </row>
    <row r="7132" spans="1:7" ht="15" customHeight="1">
      <c r="A7132" s="1165" t="str">
        <f t="shared" si="691"/>
        <v>PEXP488BLK</v>
      </c>
      <c r="B7132" s="1165">
        <f>IFERROR(INDEX('PU Holds'!$B$14:$AF$554,MATCH(C7132,'PU Holds'!$B$14:$B$552,FALSE),MATCH(D7132,'PU Holds'!$B$14:$AF$14,FALSE)),0)</f>
        <v>0</v>
      </c>
      <c r="C7132" s="1165" t="str">
        <f t="shared" si="692"/>
        <v>PEXP488</v>
      </c>
      <c r="D7132" s="988" t="str">
        <f>'PU Holds'!$R$14</f>
        <v>Black 
RAL 9005</v>
      </c>
      <c r="E7132" s="1165" t="s">
        <v>27829</v>
      </c>
      <c r="F7132" s="1165" t="s">
        <v>27824</v>
      </c>
      <c r="G7132" s="1170" t="s">
        <v>27825</v>
      </c>
    </row>
    <row r="7133" spans="1:7" ht="15" customHeight="1">
      <c r="A7133" s="1165" t="str">
        <f t="shared" si="691"/>
        <v>PEXP488FLO</v>
      </c>
      <c r="B7133" s="1165">
        <f>IFERROR(INDEX('PU Holds'!$B$14:$AF$554,MATCH(C7133,'PU Holds'!$B$14:$B$552,FALSE),MATCH(D7133,'PU Holds'!$B$14:$AF$14,FALSE)),0)</f>
        <v>0</v>
      </c>
      <c r="C7133" s="1165" t="str">
        <f t="shared" si="692"/>
        <v>PEXP488</v>
      </c>
      <c r="D7133" s="988" t="str">
        <f>'PU Holds'!$S$14</f>
        <v>Fluo 
Orange</v>
      </c>
      <c r="E7133" s="1165" t="s">
        <v>27830</v>
      </c>
      <c r="F7133" s="1165" t="s">
        <v>27824</v>
      </c>
      <c r="G7133" s="1170" t="s">
        <v>27825</v>
      </c>
    </row>
    <row r="7134" spans="1:7" ht="15" customHeight="1">
      <c r="A7134" s="1165" t="str">
        <f t="shared" si="691"/>
        <v>PEXP488FLG</v>
      </c>
      <c r="B7134" s="1165">
        <f>IFERROR(INDEX('PU Holds'!$B$14:$AF$554,MATCH(C7134,'PU Holds'!$B$14:$B$552,FALSE),MATCH(D7134,'PU Holds'!$B$14:$AF$14,FALSE)),0)</f>
        <v>0</v>
      </c>
      <c r="C7134" s="1165" t="str">
        <f t="shared" si="692"/>
        <v>PEXP488</v>
      </c>
      <c r="D7134" s="988" t="str">
        <f>'PU Holds'!$T$14</f>
        <v>Fluo 
Green</v>
      </c>
      <c r="E7134" s="1165" t="s">
        <v>27831</v>
      </c>
      <c r="F7134" s="1165" t="s">
        <v>27824</v>
      </c>
      <c r="G7134" s="1170" t="s">
        <v>27825</v>
      </c>
    </row>
    <row r="7135" spans="1:7" ht="15" customHeight="1">
      <c r="A7135" s="1165" t="str">
        <f t="shared" si="691"/>
        <v>PEXP488FLP</v>
      </c>
      <c r="B7135" s="1165">
        <f>IFERROR(INDEX('PU Holds'!$B$14:$AF$554,MATCH(C7135,'PU Holds'!$B$14:$B$552,FALSE),MATCH(D7135,'PU Holds'!$B$14:$AF$14,FALSE)),0)</f>
        <v>0</v>
      </c>
      <c r="C7135" s="1165" t="str">
        <f t="shared" si="692"/>
        <v>PEXP488</v>
      </c>
      <c r="D7135" s="988" t="str">
        <f>'PU Holds'!$U$14</f>
        <v>Fluo 
Pink</v>
      </c>
      <c r="E7135" s="1165" t="s">
        <v>27832</v>
      </c>
      <c r="F7135" s="1165" t="s">
        <v>27824</v>
      </c>
      <c r="G7135" s="1170" t="s">
        <v>27825</v>
      </c>
    </row>
    <row r="7136" spans="1:7" ht="15" customHeight="1">
      <c r="A7136" s="1165" t="str">
        <f t="shared" si="691"/>
        <v>PEXP488VIO</v>
      </c>
      <c r="B7136" s="1165">
        <f>IFERROR(INDEX('PU Holds'!$B$14:$AF$554,MATCH(C7136,'PU Holds'!$B$14:$B$552,FALSE),MATCH(D7136,'PU Holds'!$B$14:$AF$14,FALSE)),0)</f>
        <v>0</v>
      </c>
      <c r="C7136" s="1165" t="str">
        <f t="shared" si="692"/>
        <v>PEXP488</v>
      </c>
      <c r="D7136" s="988" t="str">
        <f>'PU Holds'!$W$14</f>
        <v>Violet 
RAL 4008</v>
      </c>
      <c r="E7136" s="1165" t="s">
        <v>27833</v>
      </c>
      <c r="F7136" s="1165" t="s">
        <v>27824</v>
      </c>
      <c r="G7136" s="1170" t="s">
        <v>27825</v>
      </c>
    </row>
    <row r="7137" spans="1:7" ht="15" customHeight="1">
      <c r="A7137" s="1165" t="str">
        <f t="shared" si="691"/>
        <v>PEXP488MIN</v>
      </c>
      <c r="B7137" s="1165">
        <f>IFERROR(INDEX('PU Holds'!$B$14:$AF$554,MATCH(C7137,'PU Holds'!$B$14:$B$552,FALSE),MATCH(D7137,'PU Holds'!$B$14:$AF$14,FALSE)),0)</f>
        <v>0</v>
      </c>
      <c r="C7137" s="1165" t="str">
        <f t="shared" si="692"/>
        <v>PEXP488</v>
      </c>
      <c r="D7137" s="988" t="str">
        <f>'PU Holds'!$X$14</f>
        <v>Mint 
RAL 6027</v>
      </c>
      <c r="E7137" s="1165" t="s">
        <v>27834</v>
      </c>
      <c r="F7137" s="1165" t="s">
        <v>27824</v>
      </c>
      <c r="G7137" s="1170" t="s">
        <v>27825</v>
      </c>
    </row>
    <row r="7138" spans="1:7" ht="15" customHeight="1">
      <c r="A7138" s="1165" t="str">
        <f t="shared" si="691"/>
        <v>PEXP488PUK</v>
      </c>
      <c r="B7138" s="1165">
        <f>IFERROR(INDEX('PU Holds'!$B$14:$AF$554,MATCH(C7138,'PU Holds'!$B$14:$B$552,FALSE),MATCH(D7138,'PU Holds'!$B$14:$AF$14,FALSE)),0)</f>
        <v>0</v>
      </c>
      <c r="C7138" s="1165" t="str">
        <f t="shared" si="692"/>
        <v>PEXP488</v>
      </c>
      <c r="D7138" s="988" t="str">
        <f>'PU Holds'!$Z$14</f>
        <v>Green 
(Puke 16-09)</v>
      </c>
      <c r="E7138" s="1165" t="s">
        <v>27835</v>
      </c>
      <c r="F7138" s="1165" t="s">
        <v>27824</v>
      </c>
      <c r="G7138" s="1170" t="s">
        <v>27825</v>
      </c>
    </row>
    <row r="7139" spans="1:7" ht="15" customHeight="1">
      <c r="A7139" s="1165" t="str">
        <f t="shared" si="691"/>
        <v>PEXP488ORA</v>
      </c>
      <c r="B7139" s="1165">
        <f>IFERROR(INDEX('PU Holds'!$B$14:$AF$554,MATCH(C7139,'PU Holds'!$B$14:$B$552,FALSE),MATCH(D7139,'PU Holds'!$B$14:$AF$14,FALSE)),0)</f>
        <v>0</v>
      </c>
      <c r="C7139" s="1165" t="str">
        <f t="shared" si="692"/>
        <v>PEXP488</v>
      </c>
      <c r="D7139" s="988" t="str">
        <f>'PU Holds'!$AA$14</f>
        <v>US Orange
14-01</v>
      </c>
      <c r="E7139" s="1165" t="s">
        <v>27836</v>
      </c>
      <c r="F7139" s="1165" t="s">
        <v>27824</v>
      </c>
      <c r="G7139" s="1170" t="s">
        <v>27825</v>
      </c>
    </row>
    <row r="7140" spans="1:7" ht="15" customHeight="1">
      <c r="A7140" s="1165" t="str">
        <f t="shared" si="691"/>
        <v>PEXP488GRE</v>
      </c>
      <c r="B7140" s="1165">
        <f>IFERROR(INDEX('PU Holds'!$B$14:$AF$554,MATCH(C7140,'PU Holds'!$B$14:$B$552,FALSE),MATCH(D7140,'PU Holds'!$B$14:$AF$14,FALSE)),0)</f>
        <v>0</v>
      </c>
      <c r="C7140" s="1165" t="str">
        <f t="shared" si="692"/>
        <v>PEXP488</v>
      </c>
      <c r="D7140" s="988" t="str">
        <f>'PU Holds'!$AB$14</f>
        <v>US Green 
16 -16</v>
      </c>
      <c r="E7140" s="1165" t="s">
        <v>27837</v>
      </c>
      <c r="F7140" s="1165" t="s">
        <v>27824</v>
      </c>
      <c r="G7140" s="1170" t="s">
        <v>27825</v>
      </c>
    </row>
    <row r="7141" spans="1:7" ht="15" customHeight="1">
      <c r="A7141" s="1165" t="str">
        <f t="shared" si="691"/>
        <v>PEXP488WHI</v>
      </c>
      <c r="B7141" s="1165">
        <f>IFERROR(INDEX('PU Holds'!$B$14:$AF$554,MATCH(C7141,'PU Holds'!$B$14:$B$552,FALSE),MATCH(D7141,'PU Holds'!$B$14:$AF$14,FALSE)),0)</f>
        <v>0</v>
      </c>
      <c r="C7141" s="1165" t="str">
        <f t="shared" si="692"/>
        <v>PEXP488</v>
      </c>
      <c r="D7141" s="988" t="str">
        <f>'PU Holds'!$AC$14</f>
        <v>White 
RAL 9010</v>
      </c>
      <c r="E7141" s="1165" t="s">
        <v>27838</v>
      </c>
      <c r="F7141" s="1165" t="s">
        <v>27824</v>
      </c>
      <c r="G7141" s="1170" t="s">
        <v>27825</v>
      </c>
    </row>
    <row r="7142" spans="1:7" ht="15" customHeight="1">
      <c r="A7142" s="1165" t="str">
        <f t="shared" si="691"/>
        <v>PEXP488PUR</v>
      </c>
      <c r="B7142" s="1165">
        <f>IFERROR(INDEX('PU Holds'!$B$14:$AF$554,MATCH(C7142,'PU Holds'!$B$14:$B$552,FALSE),MATCH(D7142,'PU Holds'!$B$14:$AF$14,FALSE)),0)</f>
        <v>0</v>
      </c>
      <c r="C7142" s="1165" t="str">
        <f t="shared" si="692"/>
        <v>PEXP488</v>
      </c>
      <c r="D7142" s="988" t="str">
        <f>'PU Holds'!$AD$14</f>
        <v>US Purple</v>
      </c>
      <c r="E7142" s="1165" t="s">
        <v>27839</v>
      </c>
      <c r="F7142" s="1165" t="s">
        <v>27824</v>
      </c>
      <c r="G7142" s="1170" t="s">
        <v>27825</v>
      </c>
    </row>
    <row r="7143" spans="1:7" ht="15" customHeight="1">
      <c r="A7143" s="1165" t="str">
        <f t="shared" si="691"/>
        <v>PEXP489YEL</v>
      </c>
      <c r="B7143" s="1165">
        <f>IFERROR(INDEX('PU Holds'!$B$14:$AF$554,MATCH(C7143,'PU Holds'!$B$14:$B$552,FALSE),MATCH(D7143,'PU Holds'!$B$14:$AF$14,FALSE)),0)</f>
        <v>0</v>
      </c>
      <c r="C7143" s="1165" t="s">
        <v>28330</v>
      </c>
      <c r="D7143" s="1168" t="str">
        <f>'PU Holds'!$M$14</f>
        <v>Yellow 
RAL 1026</v>
      </c>
      <c r="E7143" s="1165" t="s">
        <v>27823</v>
      </c>
      <c r="F7143" s="1165" t="s">
        <v>27824</v>
      </c>
      <c r="G7143" s="1170" t="s">
        <v>27825</v>
      </c>
    </row>
    <row r="7144" spans="1:7" ht="15" customHeight="1">
      <c r="A7144" s="1165" t="str">
        <f t="shared" si="691"/>
        <v>PEXP489RED</v>
      </c>
      <c r="B7144" s="1165">
        <f>IFERROR(INDEX('PU Holds'!$B$14:$AF$554,MATCH(C7144,'PU Holds'!$B$14:$B$552,FALSE),MATCH(D7144,'PU Holds'!$B$14:$AF$14,FALSE)),0)</f>
        <v>0</v>
      </c>
      <c r="C7144" s="1165" t="str">
        <f t="shared" ref="C7144:C7157" si="693">C7143</f>
        <v>PEXP489</v>
      </c>
      <c r="D7144" s="988" t="str">
        <f>'PU Holds'!$O$14</f>
        <v>Red 
RAL 3020</v>
      </c>
      <c r="E7144" s="1165" t="s">
        <v>27826</v>
      </c>
      <c r="F7144" s="1165" t="s">
        <v>27824</v>
      </c>
      <c r="G7144" s="1170" t="s">
        <v>27825</v>
      </c>
    </row>
    <row r="7145" spans="1:7" ht="15" customHeight="1">
      <c r="A7145" s="1165" t="str">
        <f t="shared" si="691"/>
        <v>PEXP489BLU</v>
      </c>
      <c r="B7145" s="1165">
        <f>IFERROR(INDEX('PU Holds'!$B$14:$AF$554,MATCH(C7145,'PU Holds'!$B$14:$B$552,FALSE),MATCH(D7145,'PU Holds'!$B$14:$AF$14,FALSE)),0)</f>
        <v>0</v>
      </c>
      <c r="C7145" s="1165" t="str">
        <f t="shared" si="693"/>
        <v>PEXP489</v>
      </c>
      <c r="D7145" s="988" t="str">
        <f>'PU Holds'!$P$14</f>
        <v>Blue 
RAL 5015</v>
      </c>
      <c r="E7145" s="1165" t="s">
        <v>27827</v>
      </c>
      <c r="F7145" s="1165" t="s">
        <v>27824</v>
      </c>
      <c r="G7145" s="1170" t="s">
        <v>27825</v>
      </c>
    </row>
    <row r="7146" spans="1:7" ht="15" customHeight="1">
      <c r="A7146" s="1165" t="str">
        <f t="shared" si="691"/>
        <v>PEXP489GRY</v>
      </c>
      <c r="B7146" s="1165">
        <f>IFERROR(INDEX('PU Holds'!$B$14:$AF$554,MATCH(C7146,'PU Holds'!$B$14:$B$552,FALSE),MATCH(D7146,'PU Holds'!$B$14:$AF$14,FALSE)),0)</f>
        <v>0</v>
      </c>
      <c r="C7146" s="1165" t="str">
        <f t="shared" si="693"/>
        <v>PEXP489</v>
      </c>
      <c r="D7146" s="988" t="str">
        <f>'PU Holds'!$Q$14</f>
        <v>Grey 
RAL 7001</v>
      </c>
      <c r="E7146" s="1165" t="s">
        <v>27828</v>
      </c>
      <c r="F7146" s="1165" t="s">
        <v>27824</v>
      </c>
      <c r="G7146" s="1170" t="s">
        <v>27825</v>
      </c>
    </row>
    <row r="7147" spans="1:7" ht="15" customHeight="1">
      <c r="A7147" s="1165" t="str">
        <f t="shared" si="691"/>
        <v>PEXP489BLK</v>
      </c>
      <c r="B7147" s="1165">
        <f>IFERROR(INDEX('PU Holds'!$B$14:$AF$554,MATCH(C7147,'PU Holds'!$B$14:$B$552,FALSE),MATCH(D7147,'PU Holds'!$B$14:$AF$14,FALSE)),0)</f>
        <v>0</v>
      </c>
      <c r="C7147" s="1165" t="str">
        <f t="shared" si="693"/>
        <v>PEXP489</v>
      </c>
      <c r="D7147" s="988" t="str">
        <f>'PU Holds'!$R$14</f>
        <v>Black 
RAL 9005</v>
      </c>
      <c r="E7147" s="1165" t="s">
        <v>27829</v>
      </c>
      <c r="F7147" s="1165" t="s">
        <v>27824</v>
      </c>
      <c r="G7147" s="1170" t="s">
        <v>27825</v>
      </c>
    </row>
    <row r="7148" spans="1:7" ht="15" customHeight="1">
      <c r="A7148" s="1165" t="str">
        <f t="shared" si="691"/>
        <v>PEXP489FLO</v>
      </c>
      <c r="B7148" s="1165">
        <f>IFERROR(INDEX('PU Holds'!$B$14:$AF$554,MATCH(C7148,'PU Holds'!$B$14:$B$552,FALSE),MATCH(D7148,'PU Holds'!$B$14:$AF$14,FALSE)),0)</f>
        <v>0</v>
      </c>
      <c r="C7148" s="1165" t="str">
        <f t="shared" si="693"/>
        <v>PEXP489</v>
      </c>
      <c r="D7148" s="988" t="str">
        <f>'PU Holds'!$S$14</f>
        <v>Fluo 
Orange</v>
      </c>
      <c r="E7148" s="1165" t="s">
        <v>27830</v>
      </c>
      <c r="F7148" s="1165" t="s">
        <v>27824</v>
      </c>
      <c r="G7148" s="1170" t="s">
        <v>27825</v>
      </c>
    </row>
    <row r="7149" spans="1:7" ht="15" customHeight="1">
      <c r="A7149" s="1165" t="str">
        <f t="shared" si="691"/>
        <v>PEXP489FLG</v>
      </c>
      <c r="B7149" s="1165">
        <f>IFERROR(INDEX('PU Holds'!$B$14:$AF$554,MATCH(C7149,'PU Holds'!$B$14:$B$552,FALSE),MATCH(D7149,'PU Holds'!$B$14:$AF$14,FALSE)),0)</f>
        <v>0</v>
      </c>
      <c r="C7149" s="1165" t="str">
        <f t="shared" si="693"/>
        <v>PEXP489</v>
      </c>
      <c r="D7149" s="988" t="str">
        <f>'PU Holds'!$T$14</f>
        <v>Fluo 
Green</v>
      </c>
      <c r="E7149" s="1165" t="s">
        <v>27831</v>
      </c>
      <c r="F7149" s="1165" t="s">
        <v>27824</v>
      </c>
      <c r="G7149" s="1170" t="s">
        <v>27825</v>
      </c>
    </row>
    <row r="7150" spans="1:7" ht="15" customHeight="1">
      <c r="A7150" s="1165" t="str">
        <f t="shared" si="691"/>
        <v>PEXP489FLP</v>
      </c>
      <c r="B7150" s="1165">
        <f>IFERROR(INDEX('PU Holds'!$B$14:$AF$554,MATCH(C7150,'PU Holds'!$B$14:$B$552,FALSE),MATCH(D7150,'PU Holds'!$B$14:$AF$14,FALSE)),0)</f>
        <v>0</v>
      </c>
      <c r="C7150" s="1165" t="str">
        <f t="shared" si="693"/>
        <v>PEXP489</v>
      </c>
      <c r="D7150" s="988" t="str">
        <f>'PU Holds'!$U$14</f>
        <v>Fluo 
Pink</v>
      </c>
      <c r="E7150" s="1165" t="s">
        <v>27832</v>
      </c>
      <c r="F7150" s="1165" t="s">
        <v>27824</v>
      </c>
      <c r="G7150" s="1170" t="s">
        <v>27825</v>
      </c>
    </row>
    <row r="7151" spans="1:7" ht="15" customHeight="1">
      <c r="A7151" s="1165" t="str">
        <f t="shared" si="691"/>
        <v>PEXP489VIO</v>
      </c>
      <c r="B7151" s="1165">
        <f>IFERROR(INDEX('PU Holds'!$B$14:$AF$554,MATCH(C7151,'PU Holds'!$B$14:$B$552,FALSE),MATCH(D7151,'PU Holds'!$B$14:$AF$14,FALSE)),0)</f>
        <v>0</v>
      </c>
      <c r="C7151" s="1165" t="str">
        <f t="shared" si="693"/>
        <v>PEXP489</v>
      </c>
      <c r="D7151" s="988" t="str">
        <f>'PU Holds'!$W$14</f>
        <v>Violet 
RAL 4008</v>
      </c>
      <c r="E7151" s="1165" t="s">
        <v>27833</v>
      </c>
      <c r="F7151" s="1165" t="s">
        <v>27824</v>
      </c>
      <c r="G7151" s="1170" t="s">
        <v>27825</v>
      </c>
    </row>
    <row r="7152" spans="1:7" ht="15" customHeight="1">
      <c r="A7152" s="1165" t="str">
        <f t="shared" si="691"/>
        <v>PEXP489MIN</v>
      </c>
      <c r="B7152" s="1165">
        <f>IFERROR(INDEX('PU Holds'!$B$14:$AF$554,MATCH(C7152,'PU Holds'!$B$14:$B$552,FALSE),MATCH(D7152,'PU Holds'!$B$14:$AF$14,FALSE)),0)</f>
        <v>0</v>
      </c>
      <c r="C7152" s="1165" t="str">
        <f t="shared" si="693"/>
        <v>PEXP489</v>
      </c>
      <c r="D7152" s="988" t="str">
        <f>'PU Holds'!$X$14</f>
        <v>Mint 
RAL 6027</v>
      </c>
      <c r="E7152" s="1165" t="s">
        <v>27834</v>
      </c>
      <c r="F7152" s="1165" t="s">
        <v>27824</v>
      </c>
      <c r="G7152" s="1170" t="s">
        <v>27825</v>
      </c>
    </row>
    <row r="7153" spans="1:7" ht="15" customHeight="1">
      <c r="A7153" s="1165" t="str">
        <f t="shared" si="691"/>
        <v>PEXP489PUK</v>
      </c>
      <c r="B7153" s="1165">
        <f>IFERROR(INDEX('PU Holds'!$B$14:$AF$554,MATCH(C7153,'PU Holds'!$B$14:$B$552,FALSE),MATCH(D7153,'PU Holds'!$B$14:$AF$14,FALSE)),0)</f>
        <v>0</v>
      </c>
      <c r="C7153" s="1165" t="str">
        <f t="shared" si="693"/>
        <v>PEXP489</v>
      </c>
      <c r="D7153" s="988" t="str">
        <f>'PU Holds'!$Z$14</f>
        <v>Green 
(Puke 16-09)</v>
      </c>
      <c r="E7153" s="1165" t="s">
        <v>27835</v>
      </c>
      <c r="F7153" s="1165" t="s">
        <v>27824</v>
      </c>
      <c r="G7153" s="1170" t="s">
        <v>27825</v>
      </c>
    </row>
    <row r="7154" spans="1:7" ht="15" customHeight="1">
      <c r="A7154" s="1165" t="str">
        <f t="shared" si="691"/>
        <v>PEXP489ORA</v>
      </c>
      <c r="B7154" s="1165">
        <f>IFERROR(INDEX('PU Holds'!$B$14:$AF$554,MATCH(C7154,'PU Holds'!$B$14:$B$552,FALSE),MATCH(D7154,'PU Holds'!$B$14:$AF$14,FALSE)),0)</f>
        <v>0</v>
      </c>
      <c r="C7154" s="1165" t="str">
        <f t="shared" si="693"/>
        <v>PEXP489</v>
      </c>
      <c r="D7154" s="988" t="str">
        <f>'PU Holds'!$AA$14</f>
        <v>US Orange
14-01</v>
      </c>
      <c r="E7154" s="1165" t="s">
        <v>27836</v>
      </c>
      <c r="F7154" s="1165" t="s">
        <v>27824</v>
      </c>
      <c r="G7154" s="1170" t="s">
        <v>27825</v>
      </c>
    </row>
    <row r="7155" spans="1:7" ht="15" customHeight="1">
      <c r="A7155" s="1165" t="str">
        <f t="shared" si="691"/>
        <v>PEXP489GRE</v>
      </c>
      <c r="B7155" s="1165">
        <f>IFERROR(INDEX('PU Holds'!$B$14:$AF$554,MATCH(C7155,'PU Holds'!$B$14:$B$552,FALSE),MATCH(D7155,'PU Holds'!$B$14:$AF$14,FALSE)),0)</f>
        <v>0</v>
      </c>
      <c r="C7155" s="1165" t="str">
        <f t="shared" si="693"/>
        <v>PEXP489</v>
      </c>
      <c r="D7155" s="988" t="str">
        <f>'PU Holds'!$AB$14</f>
        <v>US Green 
16 -16</v>
      </c>
      <c r="E7155" s="1165" t="s">
        <v>27837</v>
      </c>
      <c r="F7155" s="1165" t="s">
        <v>27824</v>
      </c>
      <c r="G7155" s="1170" t="s">
        <v>27825</v>
      </c>
    </row>
    <row r="7156" spans="1:7" ht="15" customHeight="1">
      <c r="A7156" s="1165" t="str">
        <f t="shared" si="691"/>
        <v>PEXP489WHI</v>
      </c>
      <c r="B7156" s="1165">
        <f>IFERROR(INDEX('PU Holds'!$B$14:$AF$554,MATCH(C7156,'PU Holds'!$B$14:$B$552,FALSE),MATCH(D7156,'PU Holds'!$B$14:$AF$14,FALSE)),0)</f>
        <v>0</v>
      </c>
      <c r="C7156" s="1165" t="str">
        <f t="shared" si="693"/>
        <v>PEXP489</v>
      </c>
      <c r="D7156" s="988" t="str">
        <f>'PU Holds'!$AC$14</f>
        <v>White 
RAL 9010</v>
      </c>
      <c r="E7156" s="1165" t="s">
        <v>27838</v>
      </c>
      <c r="F7156" s="1165" t="s">
        <v>27824</v>
      </c>
      <c r="G7156" s="1170" t="s">
        <v>27825</v>
      </c>
    </row>
    <row r="7157" spans="1:7" ht="15" customHeight="1">
      <c r="A7157" s="1165" t="str">
        <f t="shared" si="691"/>
        <v>PEXP489PUR</v>
      </c>
      <c r="B7157" s="1165">
        <f>IFERROR(INDEX('PU Holds'!$B$14:$AF$554,MATCH(C7157,'PU Holds'!$B$14:$B$552,FALSE),MATCH(D7157,'PU Holds'!$B$14:$AF$14,FALSE)),0)</f>
        <v>0</v>
      </c>
      <c r="C7157" s="1165" t="str">
        <f t="shared" si="693"/>
        <v>PEXP489</v>
      </c>
      <c r="D7157" s="988" t="str">
        <f>'PU Holds'!$AD$14</f>
        <v>US Purple</v>
      </c>
      <c r="E7157" s="1165" t="s">
        <v>27839</v>
      </c>
      <c r="F7157" s="1165" t="s">
        <v>27824</v>
      </c>
      <c r="G7157" s="1170" t="s">
        <v>27825</v>
      </c>
    </row>
    <row r="7158" spans="1:7" ht="15" customHeight="1">
      <c r="A7158" s="1165" t="str">
        <f t="shared" si="691"/>
        <v>PEXP490YEL</v>
      </c>
      <c r="B7158" s="1165">
        <f>IFERROR(INDEX('PU Holds'!$B$14:$AF$554,MATCH(C7158,'PU Holds'!$B$14:$B$552,FALSE),MATCH(D7158,'PU Holds'!$B$14:$AF$14,FALSE)),0)</f>
        <v>0</v>
      </c>
      <c r="C7158" s="1165" t="s">
        <v>28331</v>
      </c>
      <c r="D7158" s="1168" t="str">
        <f>'PU Holds'!$M$14</f>
        <v>Yellow 
RAL 1026</v>
      </c>
      <c r="E7158" s="1165" t="s">
        <v>27823</v>
      </c>
      <c r="F7158" s="1165" t="s">
        <v>27824</v>
      </c>
      <c r="G7158" s="1170" t="s">
        <v>27825</v>
      </c>
    </row>
    <row r="7159" spans="1:7" ht="15" customHeight="1">
      <c r="A7159" s="1165" t="str">
        <f t="shared" si="691"/>
        <v>PEXP490RED</v>
      </c>
      <c r="B7159" s="1165">
        <f>IFERROR(INDEX('PU Holds'!$B$14:$AF$554,MATCH(C7159,'PU Holds'!$B$14:$B$552,FALSE),MATCH(D7159,'PU Holds'!$B$14:$AF$14,FALSE)),0)</f>
        <v>0</v>
      </c>
      <c r="C7159" s="1165" t="s">
        <v>28331</v>
      </c>
      <c r="D7159" s="988" t="str">
        <f>'PU Holds'!$O$14</f>
        <v>Red 
RAL 3020</v>
      </c>
      <c r="E7159" s="1165" t="s">
        <v>27826</v>
      </c>
      <c r="F7159" s="1165" t="s">
        <v>27824</v>
      </c>
      <c r="G7159" s="1170" t="s">
        <v>27825</v>
      </c>
    </row>
    <row r="7160" spans="1:7" ht="15" customHeight="1">
      <c r="A7160" s="1165" t="str">
        <f t="shared" si="691"/>
        <v>PEXP490BLU</v>
      </c>
      <c r="B7160" s="1165">
        <f>IFERROR(INDEX('PU Holds'!$B$14:$AF$554,MATCH(C7160,'PU Holds'!$B$14:$B$552,FALSE),MATCH(D7160,'PU Holds'!$B$14:$AF$14,FALSE)),0)</f>
        <v>0</v>
      </c>
      <c r="C7160" s="1165" t="s">
        <v>28331</v>
      </c>
      <c r="D7160" s="988" t="str">
        <f>'PU Holds'!$P$14</f>
        <v>Blue 
RAL 5015</v>
      </c>
      <c r="E7160" s="1165" t="s">
        <v>27827</v>
      </c>
      <c r="F7160" s="1165" t="s">
        <v>27824</v>
      </c>
      <c r="G7160" s="1170" t="s">
        <v>27825</v>
      </c>
    </row>
    <row r="7161" spans="1:7" ht="15" customHeight="1">
      <c r="A7161" s="1165" t="str">
        <f t="shared" si="691"/>
        <v>PEXP490GRY</v>
      </c>
      <c r="B7161" s="1165">
        <f>IFERROR(INDEX('PU Holds'!$B$14:$AF$554,MATCH(C7161,'PU Holds'!$B$14:$B$552,FALSE),MATCH(D7161,'PU Holds'!$B$14:$AF$14,FALSE)),0)</f>
        <v>0</v>
      </c>
      <c r="C7161" s="1165" t="s">
        <v>28331</v>
      </c>
      <c r="D7161" s="988" t="str">
        <f>'PU Holds'!$Q$14</f>
        <v>Grey 
RAL 7001</v>
      </c>
      <c r="E7161" s="1165" t="s">
        <v>27828</v>
      </c>
      <c r="F7161" s="1165" t="s">
        <v>27824</v>
      </c>
      <c r="G7161" s="1170" t="s">
        <v>27825</v>
      </c>
    </row>
    <row r="7162" spans="1:7" ht="15" customHeight="1">
      <c r="A7162" s="1165" t="str">
        <f t="shared" si="691"/>
        <v>PEXP490BLK</v>
      </c>
      <c r="B7162" s="1165">
        <f>IFERROR(INDEX('PU Holds'!$B$14:$AF$554,MATCH(C7162,'PU Holds'!$B$14:$B$552,FALSE),MATCH(D7162,'PU Holds'!$B$14:$AF$14,FALSE)),0)</f>
        <v>0</v>
      </c>
      <c r="C7162" s="1165" t="s">
        <v>28331</v>
      </c>
      <c r="D7162" s="988" t="str">
        <f>'PU Holds'!$R$14</f>
        <v>Black 
RAL 9005</v>
      </c>
      <c r="E7162" s="1165" t="s">
        <v>27829</v>
      </c>
      <c r="F7162" s="1165" t="s">
        <v>27824</v>
      </c>
      <c r="G7162" s="1170" t="s">
        <v>27825</v>
      </c>
    </row>
    <row r="7163" spans="1:7" ht="15" customHeight="1">
      <c r="A7163" s="1165" t="str">
        <f t="shared" si="691"/>
        <v>PEXP490FLO</v>
      </c>
      <c r="B7163" s="1165">
        <f>IFERROR(INDEX('PU Holds'!$B$14:$AF$554,MATCH(C7163,'PU Holds'!$B$14:$B$552,FALSE),MATCH(D7163,'PU Holds'!$B$14:$AF$14,FALSE)),0)</f>
        <v>0</v>
      </c>
      <c r="C7163" s="1165" t="s">
        <v>28331</v>
      </c>
      <c r="D7163" s="988" t="str">
        <f>'PU Holds'!$S$14</f>
        <v>Fluo 
Orange</v>
      </c>
      <c r="E7163" s="1165" t="s">
        <v>27830</v>
      </c>
      <c r="F7163" s="1165" t="s">
        <v>27824</v>
      </c>
      <c r="G7163" s="1170" t="s">
        <v>27825</v>
      </c>
    </row>
    <row r="7164" spans="1:7" ht="15" customHeight="1">
      <c r="A7164" s="1165" t="str">
        <f t="shared" si="691"/>
        <v>PEXP490FLG</v>
      </c>
      <c r="B7164" s="1165">
        <f>IFERROR(INDEX('PU Holds'!$B$14:$AF$554,MATCH(C7164,'PU Holds'!$B$14:$B$552,FALSE),MATCH(D7164,'PU Holds'!$B$14:$AF$14,FALSE)),0)</f>
        <v>0</v>
      </c>
      <c r="C7164" s="1165" t="s">
        <v>28331</v>
      </c>
      <c r="D7164" s="988" t="str">
        <f>'PU Holds'!$T$14</f>
        <v>Fluo 
Green</v>
      </c>
      <c r="E7164" s="1165" t="s">
        <v>27831</v>
      </c>
      <c r="F7164" s="1165" t="s">
        <v>27824</v>
      </c>
      <c r="G7164" s="1170" t="s">
        <v>27825</v>
      </c>
    </row>
    <row r="7165" spans="1:7" ht="15" customHeight="1">
      <c r="A7165" s="1165" t="str">
        <f t="shared" si="691"/>
        <v>PEXP490FLP</v>
      </c>
      <c r="B7165" s="1165">
        <f>IFERROR(INDEX('PU Holds'!$B$14:$AF$554,MATCH(C7165,'PU Holds'!$B$14:$B$552,FALSE),MATCH(D7165,'PU Holds'!$B$14:$AF$14,FALSE)),0)</f>
        <v>0</v>
      </c>
      <c r="C7165" s="1165" t="s">
        <v>28331</v>
      </c>
      <c r="D7165" s="988" t="str">
        <f>'PU Holds'!$U$14</f>
        <v>Fluo 
Pink</v>
      </c>
      <c r="E7165" s="1165" t="s">
        <v>27832</v>
      </c>
      <c r="F7165" s="1165" t="s">
        <v>27824</v>
      </c>
      <c r="G7165" s="1170" t="s">
        <v>27825</v>
      </c>
    </row>
    <row r="7166" spans="1:7" ht="15" customHeight="1">
      <c r="A7166" s="1165" t="str">
        <f t="shared" si="691"/>
        <v>PEXP490VIO</v>
      </c>
      <c r="B7166" s="1165">
        <f>IFERROR(INDEX('PU Holds'!$B$14:$AF$554,MATCH(C7166,'PU Holds'!$B$14:$B$552,FALSE),MATCH(D7166,'PU Holds'!$B$14:$AF$14,FALSE)),0)</f>
        <v>0</v>
      </c>
      <c r="C7166" s="1165" t="s">
        <v>28331</v>
      </c>
      <c r="D7166" s="988" t="str">
        <f>'PU Holds'!$W$14</f>
        <v>Violet 
RAL 4008</v>
      </c>
      <c r="E7166" s="1165" t="s">
        <v>27833</v>
      </c>
      <c r="F7166" s="1165" t="s">
        <v>27824</v>
      </c>
      <c r="G7166" s="1170" t="s">
        <v>27825</v>
      </c>
    </row>
    <row r="7167" spans="1:7" ht="15" customHeight="1">
      <c r="A7167" s="1165" t="str">
        <f t="shared" si="691"/>
        <v>PEXP490MIN</v>
      </c>
      <c r="B7167" s="1165">
        <f>IFERROR(INDEX('PU Holds'!$B$14:$AF$554,MATCH(C7167,'PU Holds'!$B$14:$B$552,FALSE),MATCH(D7167,'PU Holds'!$B$14:$AF$14,FALSE)),0)</f>
        <v>0</v>
      </c>
      <c r="C7167" s="1165" t="s">
        <v>28331</v>
      </c>
      <c r="D7167" s="988" t="str">
        <f>'PU Holds'!$X$14</f>
        <v>Mint 
RAL 6027</v>
      </c>
      <c r="E7167" s="1165" t="s">
        <v>27834</v>
      </c>
      <c r="F7167" s="1165" t="s">
        <v>27824</v>
      </c>
      <c r="G7167" s="1170" t="s">
        <v>27825</v>
      </c>
    </row>
    <row r="7168" spans="1:7" ht="15" customHeight="1">
      <c r="A7168" s="1165" t="str">
        <f t="shared" si="691"/>
        <v>PEXP490PUK</v>
      </c>
      <c r="B7168" s="1165">
        <f>IFERROR(INDEX('PU Holds'!$B$14:$AF$554,MATCH(C7168,'PU Holds'!$B$14:$B$552,FALSE),MATCH(D7168,'PU Holds'!$B$14:$AF$14,FALSE)),0)</f>
        <v>0</v>
      </c>
      <c r="C7168" s="1165" t="s">
        <v>28331</v>
      </c>
      <c r="D7168" s="988" t="str">
        <f>'PU Holds'!$Z$14</f>
        <v>Green 
(Puke 16-09)</v>
      </c>
      <c r="E7168" s="1165" t="s">
        <v>27835</v>
      </c>
      <c r="F7168" s="1165" t="s">
        <v>27824</v>
      </c>
      <c r="G7168" s="1170" t="s">
        <v>27825</v>
      </c>
    </row>
    <row r="7169" spans="1:7" ht="15" customHeight="1">
      <c r="A7169" s="1165" t="str">
        <f t="shared" si="691"/>
        <v>PEXP490ORA</v>
      </c>
      <c r="B7169" s="1165">
        <f>IFERROR(INDEX('PU Holds'!$B$14:$AF$554,MATCH(C7169,'PU Holds'!$B$14:$B$552,FALSE),MATCH(D7169,'PU Holds'!$B$14:$AF$14,FALSE)),0)</f>
        <v>0</v>
      </c>
      <c r="C7169" s="1165" t="s">
        <v>28331</v>
      </c>
      <c r="D7169" s="988" t="str">
        <f>'PU Holds'!$AA$14</f>
        <v>US Orange
14-01</v>
      </c>
      <c r="E7169" s="1165" t="s">
        <v>27836</v>
      </c>
      <c r="F7169" s="1165" t="s">
        <v>27824</v>
      </c>
      <c r="G7169" s="1170" t="s">
        <v>27825</v>
      </c>
    </row>
    <row r="7170" spans="1:7" ht="15" customHeight="1">
      <c r="A7170" s="1165" t="str">
        <f t="shared" si="691"/>
        <v>PEXP490GRE</v>
      </c>
      <c r="B7170" s="1165">
        <f>IFERROR(INDEX('PU Holds'!$B$14:$AF$554,MATCH(C7170,'PU Holds'!$B$14:$B$552,FALSE),MATCH(D7170,'PU Holds'!$B$14:$AF$14,FALSE)),0)</f>
        <v>0</v>
      </c>
      <c r="C7170" s="1165" t="s">
        <v>28331</v>
      </c>
      <c r="D7170" s="988" t="str">
        <f>'PU Holds'!$AB$14</f>
        <v>US Green 
16 -16</v>
      </c>
      <c r="E7170" s="1165" t="s">
        <v>27837</v>
      </c>
      <c r="F7170" s="1165" t="s">
        <v>27824</v>
      </c>
      <c r="G7170" s="1170" t="s">
        <v>27825</v>
      </c>
    </row>
    <row r="7171" spans="1:7" ht="15" customHeight="1">
      <c r="A7171" s="1165" t="str">
        <f t="shared" si="691"/>
        <v>PEXP490WHI</v>
      </c>
      <c r="B7171" s="1165">
        <f>IFERROR(INDEX('PU Holds'!$B$14:$AF$554,MATCH(C7171,'PU Holds'!$B$14:$B$552,FALSE),MATCH(D7171,'PU Holds'!$B$14:$AF$14,FALSE)),0)</f>
        <v>0</v>
      </c>
      <c r="C7171" s="1165" t="s">
        <v>28331</v>
      </c>
      <c r="D7171" s="988" t="str">
        <f>'PU Holds'!$AC$14</f>
        <v>White 
RAL 9010</v>
      </c>
      <c r="E7171" s="1165" t="s">
        <v>27838</v>
      </c>
      <c r="F7171" s="1165" t="s">
        <v>27824</v>
      </c>
      <c r="G7171" s="1170" t="s">
        <v>27825</v>
      </c>
    </row>
    <row r="7172" spans="1:7" ht="15" customHeight="1">
      <c r="A7172" s="1165" t="str">
        <f t="shared" si="691"/>
        <v>PEXP490PUR</v>
      </c>
      <c r="B7172" s="1165">
        <f>IFERROR(INDEX('PU Holds'!$B$14:$AF$554,MATCH(C7172,'PU Holds'!$B$14:$B$552,FALSE),MATCH(D7172,'PU Holds'!$B$14:$AF$14,FALSE)),0)</f>
        <v>0</v>
      </c>
      <c r="C7172" s="1165" t="s">
        <v>28331</v>
      </c>
      <c r="D7172" s="988" t="str">
        <f>'PU Holds'!$AD$14</f>
        <v>US Purple</v>
      </c>
      <c r="E7172" s="1165" t="s">
        <v>27839</v>
      </c>
      <c r="F7172" s="1165" t="s">
        <v>27824</v>
      </c>
      <c r="G7172" s="1170" t="s">
        <v>27825</v>
      </c>
    </row>
    <row r="7173" spans="1:7" ht="15" customHeight="1">
      <c r="A7173" s="1165" t="str">
        <f t="shared" si="691"/>
        <v>MEXP1WHI</v>
      </c>
      <c r="B7173" s="1165">
        <f>IFERROR(INDEX('GRP Macros'!$B$14:$AF$554,MATCH(C7173,'GRP Macros'!$B$14:$B$552,FALSE),MATCH(D7173,'GRP Macros'!$B$14:$AF$14,FALSE)),0)</f>
        <v>0</v>
      </c>
      <c r="C7173" s="1165" t="s">
        <v>28332</v>
      </c>
      <c r="D7173" s="1167" t="str">
        <f>'GRP Macros'!$K$14</f>
        <v>White 
RAL 9016</v>
      </c>
      <c r="E7173" s="1165" t="s">
        <v>27838</v>
      </c>
      <c r="F7173" s="1165" t="s">
        <v>28333</v>
      </c>
    </row>
    <row r="7174" spans="1:7" ht="15" customHeight="1">
      <c r="A7174" s="1165" t="str">
        <f t="shared" si="691"/>
        <v>MEXP1BLU</v>
      </c>
      <c r="B7174" s="1165">
        <f>IFERROR(INDEX('GRP Macros'!$B$14:$AF$554,MATCH(C7174,'GRP Macros'!$B$14:$B$552,FALSE),MATCH(D7174,'GRP Macros'!$B$14:$AF$14,FALSE)),0)</f>
        <v>0</v>
      </c>
      <c r="C7174" s="1165" t="str">
        <f>C7173</f>
        <v>MEXP1</v>
      </c>
      <c r="D7174" s="988" t="str">
        <f>'GRP Macros'!$L$14</f>
        <v>Blue US 
RAL 5015</v>
      </c>
      <c r="E7174" s="1165" t="s">
        <v>27827</v>
      </c>
      <c r="F7174" s="1165" t="s">
        <v>28333</v>
      </c>
    </row>
    <row r="7175" spans="1:7" ht="15" customHeight="1">
      <c r="A7175" s="1165" t="str">
        <f t="shared" si="691"/>
        <v>MEXP1MIN</v>
      </c>
      <c r="B7175" s="1165">
        <f>IFERROR(INDEX('GRP Macros'!$B$14:$AF$554,MATCH(C7175,'GRP Macros'!$B$14:$B$552,FALSE),MATCH(D7175,'GRP Macros'!$B$14:$AF$14,FALSE)),0)</f>
        <v>0</v>
      </c>
      <c r="C7175" s="1165" t="str">
        <f t="shared" ref="C7175:C7186" si="694">C7174</f>
        <v>MEXP1</v>
      </c>
      <c r="D7175" s="988" t="str">
        <f>'GRP Macros'!$O$14</f>
        <v>Mint 
RAL 6027</v>
      </c>
      <c r="E7175" s="1165" t="s">
        <v>27834</v>
      </c>
      <c r="F7175" s="1165" t="s">
        <v>28333</v>
      </c>
    </row>
    <row r="7176" spans="1:7" ht="15" customHeight="1">
      <c r="A7176" s="1165" t="str">
        <f t="shared" si="691"/>
        <v>MEXP1GRE</v>
      </c>
      <c r="B7176" s="1165">
        <f>IFERROR(INDEX('GRP Macros'!$B$14:$AF$554,MATCH(C7176,'GRP Macros'!$B$14:$B$552,FALSE),MATCH(D7176,'GRP Macros'!$B$14:$AF$14,FALSE)),0)</f>
        <v>0</v>
      </c>
      <c r="C7176" s="1165" t="str">
        <f t="shared" si="694"/>
        <v>MEXP1</v>
      </c>
      <c r="D7176" s="988" t="str">
        <f>'GRP Macros'!$P$14</f>
        <v>Green 
RAL 6037</v>
      </c>
      <c r="E7176" s="1165" t="s">
        <v>27837</v>
      </c>
      <c r="F7176" s="1165" t="s">
        <v>28333</v>
      </c>
    </row>
    <row r="7177" spans="1:7" ht="15" customHeight="1">
      <c r="A7177" s="1165" t="str">
        <f t="shared" si="691"/>
        <v>MEXP1PUK</v>
      </c>
      <c r="B7177" s="1165">
        <f>IFERROR(INDEX('GRP Macros'!$B$14:$AF$554,MATCH(C7177,'GRP Macros'!$B$14:$B$552,FALSE),MATCH(D7177,'GRP Macros'!$B$14:$AF$14,FALSE)),0)</f>
        <v>0</v>
      </c>
      <c r="C7177" s="1165" t="str">
        <f t="shared" si="694"/>
        <v>MEXP1</v>
      </c>
      <c r="D7177" s="988" t="str">
        <f>'GRP Macros'!$Q$14</f>
        <v>US Green 
Pantone
2301C</v>
      </c>
      <c r="E7177" s="1165" t="s">
        <v>27835</v>
      </c>
      <c r="F7177" s="1165" t="s">
        <v>28333</v>
      </c>
    </row>
    <row r="7178" spans="1:7" ht="15" customHeight="1">
      <c r="A7178" s="1165" t="str">
        <f t="shared" si="691"/>
        <v>MEXP1YEL</v>
      </c>
      <c r="B7178" s="1165">
        <f>IFERROR(INDEX('GRP Macros'!$B$14:$AF$554,MATCH(C7178,'GRP Macros'!$B$14:$B$552,FALSE),MATCH(D7178,'GRP Macros'!$B$14:$AF$14,FALSE)),0)</f>
        <v>0</v>
      </c>
      <c r="C7178" s="1165" t="str">
        <f t="shared" si="694"/>
        <v>MEXP1</v>
      </c>
      <c r="D7178" s="988" t="str">
        <f>'GRP Macros'!$S$14</f>
        <v>Yellow 
RAL 1023</v>
      </c>
      <c r="E7178" s="1165" t="s">
        <v>27823</v>
      </c>
      <c r="F7178" s="1165" t="s">
        <v>28333</v>
      </c>
    </row>
    <row r="7179" spans="1:7" ht="15" customHeight="1">
      <c r="A7179" s="1165" t="str">
        <f t="shared" si="691"/>
        <v>MEXP1RED</v>
      </c>
      <c r="B7179" s="1165">
        <f>IFERROR(INDEX('GRP Macros'!$B$14:$AF$554,MATCH(C7179,'GRP Macros'!$B$14:$B$552,FALSE),MATCH(D7179,'GRP Macros'!$B$14:$AF$14,FALSE)),0)</f>
        <v>0</v>
      </c>
      <c r="C7179" s="1165" t="str">
        <f t="shared" si="694"/>
        <v>MEXP1</v>
      </c>
      <c r="D7179" s="988" t="str">
        <f>'GRP Macros'!$U$14</f>
        <v>Red 
RAL 3020</v>
      </c>
      <c r="E7179" s="1165" t="s">
        <v>27826</v>
      </c>
      <c r="F7179" s="1165" t="s">
        <v>28333</v>
      </c>
    </row>
    <row r="7180" spans="1:7" ht="15" customHeight="1">
      <c r="A7180" s="1165" t="str">
        <f t="shared" si="691"/>
        <v>MEXP1VIO</v>
      </c>
      <c r="B7180" s="1165">
        <f>IFERROR(INDEX('GRP Macros'!$B$14:$AF$554,MATCH(C7180,'GRP Macros'!$B$14:$B$552,FALSE),MATCH(D7180,'GRP Macros'!$B$14:$AF$14,FALSE)),0)</f>
        <v>0</v>
      </c>
      <c r="C7180" s="1165" t="str">
        <f t="shared" si="694"/>
        <v>MEXP1</v>
      </c>
      <c r="D7180" s="988" t="str">
        <f>'GRP Macros'!$V$14</f>
        <v>Violet 
RAL 4008</v>
      </c>
      <c r="E7180" s="1165" t="s">
        <v>27833</v>
      </c>
      <c r="F7180" s="1165" t="s">
        <v>28333</v>
      </c>
    </row>
    <row r="7181" spans="1:7" ht="15" customHeight="1">
      <c r="A7181" s="1165" t="str">
        <f t="shared" si="691"/>
        <v>MEXP1BLK</v>
      </c>
      <c r="B7181" s="1165">
        <f>IFERROR(INDEX('GRP Macros'!$B$14:$AF$554,MATCH(C7181,'GRP Macros'!$B$14:$B$552,FALSE),MATCH(D7181,'GRP Macros'!$B$14:$AF$14,FALSE)),0)</f>
        <v>0</v>
      </c>
      <c r="C7181" s="1165" t="str">
        <f t="shared" si="694"/>
        <v>MEXP1</v>
      </c>
      <c r="D7181" s="988" t="str">
        <f>'GRP Macros'!$X$14</f>
        <v>Black 
RAL 9005</v>
      </c>
      <c r="E7181" s="1165" t="s">
        <v>27829</v>
      </c>
      <c r="F7181" s="1165" t="s">
        <v>28333</v>
      </c>
    </row>
    <row r="7182" spans="1:7" ht="15" customHeight="1">
      <c r="A7182" s="1165" t="str">
        <f t="shared" si="691"/>
        <v>MEXP1GRY</v>
      </c>
      <c r="B7182" s="1165">
        <f>IFERROR(INDEX('GRP Macros'!$B$14:$AF$554,MATCH(C7182,'GRP Macros'!$B$14:$B$552,FALSE),MATCH(D7182,'GRP Macros'!$B$14:$AF$14,FALSE)),0)</f>
        <v>0</v>
      </c>
      <c r="C7182" s="1165" t="str">
        <f t="shared" si="694"/>
        <v>MEXP1</v>
      </c>
      <c r="D7182" s="988" t="str">
        <f>'GRP Macros'!$Y$14</f>
        <v>Grey 
RAL 7001</v>
      </c>
      <c r="E7182" s="1165" t="s">
        <v>27828</v>
      </c>
      <c r="F7182" s="1165" t="s">
        <v>28333</v>
      </c>
    </row>
    <row r="7183" spans="1:7" ht="15" customHeight="1">
      <c r="A7183" s="1165" t="str">
        <f t="shared" si="691"/>
        <v>MEXP1FLY</v>
      </c>
      <c r="B7183" s="1165">
        <f>IFERROR(INDEX('GRP Macros'!$B$14:$AF$554,MATCH(C7183,'GRP Macros'!$B$14:$B$552,FALSE),MATCH(D7183,'GRP Macros'!$B$14:$AF$14,FALSE)),0)</f>
        <v>0</v>
      </c>
      <c r="C7183" s="1165" t="str">
        <f t="shared" si="694"/>
        <v>MEXP1</v>
      </c>
      <c r="D7183" s="988" t="str">
        <f>'GRP Macros'!$Z$14</f>
        <v>Fluo Yellow 
RAL 1026</v>
      </c>
      <c r="E7183" s="1165" t="s">
        <v>28041</v>
      </c>
      <c r="F7183" s="1165" t="s">
        <v>28333</v>
      </c>
    </row>
    <row r="7184" spans="1:7" ht="15" customHeight="1">
      <c r="A7184" s="1165" t="str">
        <f t="shared" si="691"/>
        <v>MEXP1FLO</v>
      </c>
      <c r="B7184" s="1165">
        <f>IFERROR(INDEX('GRP Macros'!$B$14:$AF$554,MATCH(C7184,'GRP Macros'!$B$14:$B$552,FALSE),MATCH(D7184,'GRP Macros'!$B$14:$AF$14,FALSE)),0)</f>
        <v>0</v>
      </c>
      <c r="C7184" s="1165" t="str">
        <f t="shared" si="694"/>
        <v>MEXP1</v>
      </c>
      <c r="D7184" s="988" t="str">
        <f>'GRP Macros'!$AA$14</f>
        <v>Fluo Orange 
RAL 2005</v>
      </c>
      <c r="E7184" s="1165" t="s">
        <v>27830</v>
      </c>
      <c r="F7184" s="1165" t="s">
        <v>28333</v>
      </c>
    </row>
    <row r="7185" spans="1:6" ht="15" customHeight="1">
      <c r="A7185" s="1165" t="str">
        <f t="shared" si="691"/>
        <v>MEXP1FLP</v>
      </c>
      <c r="B7185" s="1165">
        <f>IFERROR(INDEX('GRP Macros'!$B$14:$AF$554,MATCH(C7185,'GRP Macros'!$B$14:$B$552,FALSE),MATCH(D7185,'GRP Macros'!$B$14:$AF$14,FALSE)),0)</f>
        <v>0</v>
      </c>
      <c r="C7185" s="1165" t="str">
        <f t="shared" si="694"/>
        <v>MEXP1</v>
      </c>
      <c r="D7185" s="988" t="str">
        <f>'GRP Macros'!$AB$14</f>
        <v>Fluo Pink 
Pantone 806C</v>
      </c>
      <c r="E7185" s="1165" t="s">
        <v>27832</v>
      </c>
      <c r="F7185" s="1165" t="s">
        <v>28333</v>
      </c>
    </row>
    <row r="7186" spans="1:6" ht="15" customHeight="1">
      <c r="A7186" s="1165" t="str">
        <f t="shared" si="691"/>
        <v>MEXP1FLG</v>
      </c>
      <c r="B7186" s="1165">
        <f>IFERROR(INDEX('GRP Macros'!$B$14:$AF$554,MATCH(C7186,'GRP Macros'!$B$14:$B$552,FALSE),MATCH(D7186,'GRP Macros'!$B$14:$AF$14,FALSE)),0)</f>
        <v>0</v>
      </c>
      <c r="C7186" s="1165" t="str">
        <f t="shared" si="694"/>
        <v>MEXP1</v>
      </c>
      <c r="D7186" s="988" t="str">
        <f>'GRP Macros'!$AC$14</f>
        <v>Fluo Green 
RAL 6028</v>
      </c>
      <c r="E7186" s="1165" t="s">
        <v>27831</v>
      </c>
      <c r="F7186" s="1165" t="s">
        <v>28333</v>
      </c>
    </row>
    <row r="7187" spans="1:6" ht="15" customHeight="1">
      <c r="A7187" s="1165" t="str">
        <f t="shared" si="691"/>
        <v>MEXP2WHI</v>
      </c>
      <c r="B7187" s="1165">
        <f>IFERROR(INDEX('GRP Macros'!$B$14:$AF$554,MATCH(C7187,'GRP Macros'!$B$14:$B$552,FALSE),MATCH(D7187,'GRP Macros'!$B$14:$AF$14,FALSE)),0)</f>
        <v>0</v>
      </c>
      <c r="C7187" s="1165" t="s">
        <v>28334</v>
      </c>
      <c r="D7187" s="1167" t="str">
        <f>'GRP Macros'!$K$14</f>
        <v>White 
RAL 9016</v>
      </c>
      <c r="E7187" s="1165" t="s">
        <v>27838</v>
      </c>
      <c r="F7187" s="1165" t="s">
        <v>28333</v>
      </c>
    </row>
    <row r="7188" spans="1:6" ht="15" customHeight="1">
      <c r="A7188" s="1165" t="str">
        <f t="shared" si="691"/>
        <v>MEXP2BLU</v>
      </c>
      <c r="B7188" s="1165">
        <f>IFERROR(INDEX('GRP Macros'!$B$14:$AF$554,MATCH(C7188,'GRP Macros'!$B$14:$B$552,FALSE),MATCH(D7188,'GRP Macros'!$B$14:$AF$14,FALSE)),0)</f>
        <v>0</v>
      </c>
      <c r="C7188" s="1165" t="s">
        <v>28334</v>
      </c>
      <c r="D7188" s="988" t="str">
        <f>'GRP Macros'!$L$14</f>
        <v>Blue US 
RAL 5015</v>
      </c>
      <c r="E7188" s="1165" t="s">
        <v>27827</v>
      </c>
      <c r="F7188" s="1165" t="s">
        <v>28333</v>
      </c>
    </row>
    <row r="7189" spans="1:6" ht="15" customHeight="1">
      <c r="A7189" s="1165" t="str">
        <f t="shared" si="691"/>
        <v>MEXP2MIN</v>
      </c>
      <c r="B7189" s="1165">
        <f>IFERROR(INDEX('GRP Macros'!$B$14:$AF$554,MATCH(C7189,'GRP Macros'!$B$14:$B$552,FALSE),MATCH(D7189,'GRP Macros'!$B$14:$AF$14,FALSE)),0)</f>
        <v>0</v>
      </c>
      <c r="C7189" s="1165" t="s">
        <v>28334</v>
      </c>
      <c r="D7189" s="988" t="str">
        <f>'GRP Macros'!$O$14</f>
        <v>Mint 
RAL 6027</v>
      </c>
      <c r="E7189" s="1165" t="s">
        <v>27834</v>
      </c>
      <c r="F7189" s="1165" t="s">
        <v>28333</v>
      </c>
    </row>
    <row r="7190" spans="1:6" ht="15" customHeight="1">
      <c r="A7190" s="1165" t="str">
        <f t="shared" si="691"/>
        <v>MEXP2GRE</v>
      </c>
      <c r="B7190" s="1165">
        <f>IFERROR(INDEX('GRP Macros'!$B$14:$AF$554,MATCH(C7190,'GRP Macros'!$B$14:$B$552,FALSE),MATCH(D7190,'GRP Macros'!$B$14:$AF$14,FALSE)),0)</f>
        <v>0</v>
      </c>
      <c r="C7190" s="1165" t="s">
        <v>28334</v>
      </c>
      <c r="D7190" s="988" t="str">
        <f>'GRP Macros'!$P$14</f>
        <v>Green 
RAL 6037</v>
      </c>
      <c r="E7190" s="1165" t="s">
        <v>27837</v>
      </c>
      <c r="F7190" s="1165" t="s">
        <v>28333</v>
      </c>
    </row>
    <row r="7191" spans="1:6" ht="15" customHeight="1">
      <c r="A7191" s="1165" t="str">
        <f t="shared" ref="A7191:A7200" si="695">CONCATENATE(C7191,E7191)</f>
        <v>MEXP2PUK</v>
      </c>
      <c r="B7191" s="1165">
        <f>IFERROR(INDEX('GRP Macros'!$B$14:$AF$554,MATCH(C7191,'GRP Macros'!$B$14:$B$552,FALSE),MATCH(D7191,'GRP Macros'!$B$14:$AF$14,FALSE)),0)</f>
        <v>0</v>
      </c>
      <c r="C7191" s="1165" t="str">
        <f>C7190</f>
        <v>MEXP2</v>
      </c>
      <c r="D7191" s="988" t="str">
        <f>'GRP Macros'!$Q$14</f>
        <v>US Green 
Pantone
2301C</v>
      </c>
      <c r="E7191" s="1165" t="s">
        <v>27835</v>
      </c>
      <c r="F7191" s="1165" t="s">
        <v>28333</v>
      </c>
    </row>
    <row r="7192" spans="1:6" ht="15" customHeight="1">
      <c r="A7192" s="1165" t="str">
        <f t="shared" si="695"/>
        <v>MEXP2YEL</v>
      </c>
      <c r="B7192" s="1165">
        <f>IFERROR(INDEX('GRP Macros'!$B$14:$AF$554,MATCH(C7192,'GRP Macros'!$B$14:$B$552,FALSE),MATCH(D7192,'GRP Macros'!$B$14:$AF$14,FALSE)),0)</f>
        <v>0</v>
      </c>
      <c r="C7192" s="1165" t="str">
        <f t="shared" ref="C7192:C7200" si="696">C7191</f>
        <v>MEXP2</v>
      </c>
      <c r="D7192" s="988" t="str">
        <f>'GRP Macros'!$S$14</f>
        <v>Yellow 
RAL 1023</v>
      </c>
      <c r="E7192" s="1165" t="s">
        <v>27823</v>
      </c>
      <c r="F7192" s="1165" t="s">
        <v>28333</v>
      </c>
    </row>
    <row r="7193" spans="1:6" ht="15" customHeight="1">
      <c r="A7193" s="1165" t="str">
        <f t="shared" si="695"/>
        <v>MEXP2RED</v>
      </c>
      <c r="B7193" s="1165">
        <f>IFERROR(INDEX('GRP Macros'!$B$14:$AF$554,MATCH(C7193,'GRP Macros'!$B$14:$B$552,FALSE),MATCH(D7193,'GRP Macros'!$B$14:$AF$14,FALSE)),0)</f>
        <v>0</v>
      </c>
      <c r="C7193" s="1165" t="str">
        <f t="shared" si="696"/>
        <v>MEXP2</v>
      </c>
      <c r="D7193" s="988" t="str">
        <f>'GRP Macros'!$U$14</f>
        <v>Red 
RAL 3020</v>
      </c>
      <c r="E7193" s="1165" t="s">
        <v>27826</v>
      </c>
      <c r="F7193" s="1165" t="s">
        <v>28333</v>
      </c>
    </row>
    <row r="7194" spans="1:6" ht="15" customHeight="1">
      <c r="A7194" s="1165" t="str">
        <f t="shared" si="695"/>
        <v>MEXP2VIO</v>
      </c>
      <c r="B7194" s="1165">
        <f>IFERROR(INDEX('GRP Macros'!$B$14:$AF$554,MATCH(C7194,'GRP Macros'!$B$14:$B$552,FALSE),MATCH(D7194,'GRP Macros'!$B$14:$AF$14,FALSE)),0)</f>
        <v>0</v>
      </c>
      <c r="C7194" s="1165" t="str">
        <f t="shared" si="696"/>
        <v>MEXP2</v>
      </c>
      <c r="D7194" s="988" t="str">
        <f>'GRP Macros'!$V$14</f>
        <v>Violet 
RAL 4008</v>
      </c>
      <c r="E7194" s="1165" t="s">
        <v>27833</v>
      </c>
      <c r="F7194" s="1165" t="s">
        <v>28333</v>
      </c>
    </row>
    <row r="7195" spans="1:6" ht="15" customHeight="1">
      <c r="A7195" s="1165" t="str">
        <f t="shared" si="695"/>
        <v>MEXP2BLK</v>
      </c>
      <c r="B7195" s="1165">
        <f>IFERROR(INDEX('GRP Macros'!$B$14:$AF$554,MATCH(C7195,'GRP Macros'!$B$14:$B$552,FALSE),MATCH(D7195,'GRP Macros'!$B$14:$AF$14,FALSE)),0)</f>
        <v>0</v>
      </c>
      <c r="C7195" s="1165" t="str">
        <f t="shared" si="696"/>
        <v>MEXP2</v>
      </c>
      <c r="D7195" s="988" t="str">
        <f>'GRP Macros'!$X$14</f>
        <v>Black 
RAL 9005</v>
      </c>
      <c r="E7195" s="1165" t="s">
        <v>27829</v>
      </c>
      <c r="F7195" s="1165" t="s">
        <v>28333</v>
      </c>
    </row>
    <row r="7196" spans="1:6" ht="15" customHeight="1">
      <c r="A7196" s="1165" t="str">
        <f t="shared" si="695"/>
        <v>MEXP2GRY</v>
      </c>
      <c r="B7196" s="1165">
        <f>IFERROR(INDEX('GRP Macros'!$B$14:$AF$554,MATCH(C7196,'GRP Macros'!$B$14:$B$552,FALSE),MATCH(D7196,'GRP Macros'!$B$14:$AF$14,FALSE)),0)</f>
        <v>0</v>
      </c>
      <c r="C7196" s="1165" t="str">
        <f t="shared" si="696"/>
        <v>MEXP2</v>
      </c>
      <c r="D7196" s="988" t="str">
        <f>'GRP Macros'!$Y$14</f>
        <v>Grey 
RAL 7001</v>
      </c>
      <c r="E7196" s="1165" t="s">
        <v>27828</v>
      </c>
      <c r="F7196" s="1165" t="s">
        <v>28333</v>
      </c>
    </row>
    <row r="7197" spans="1:6" ht="15" customHeight="1">
      <c r="A7197" s="1165" t="str">
        <f t="shared" si="695"/>
        <v>MEXP2FLY</v>
      </c>
      <c r="B7197" s="1165">
        <f>IFERROR(INDEX('GRP Macros'!$B$14:$AF$554,MATCH(C7197,'GRP Macros'!$B$14:$B$552,FALSE),MATCH(D7197,'GRP Macros'!$B$14:$AF$14,FALSE)),0)</f>
        <v>0</v>
      </c>
      <c r="C7197" s="1165" t="str">
        <f t="shared" si="696"/>
        <v>MEXP2</v>
      </c>
      <c r="D7197" s="988" t="str">
        <f>'GRP Macros'!$Z$14</f>
        <v>Fluo Yellow 
RAL 1026</v>
      </c>
      <c r="E7197" s="1165" t="s">
        <v>28041</v>
      </c>
      <c r="F7197" s="1165" t="s">
        <v>28333</v>
      </c>
    </row>
    <row r="7198" spans="1:6" ht="15" customHeight="1">
      <c r="A7198" s="1165" t="str">
        <f t="shared" si="695"/>
        <v>MEXP2FLO</v>
      </c>
      <c r="B7198" s="1165">
        <f>IFERROR(INDEX('GRP Macros'!$B$14:$AF$554,MATCH(C7198,'GRP Macros'!$B$14:$B$552,FALSE),MATCH(D7198,'GRP Macros'!$B$14:$AF$14,FALSE)),0)</f>
        <v>0</v>
      </c>
      <c r="C7198" s="1165" t="str">
        <f t="shared" si="696"/>
        <v>MEXP2</v>
      </c>
      <c r="D7198" s="988" t="str">
        <f>'GRP Macros'!$AA$14</f>
        <v>Fluo Orange 
RAL 2005</v>
      </c>
      <c r="E7198" s="1165" t="s">
        <v>27830</v>
      </c>
      <c r="F7198" s="1165" t="s">
        <v>28333</v>
      </c>
    </row>
    <row r="7199" spans="1:6" ht="15" customHeight="1">
      <c r="A7199" s="1165" t="str">
        <f t="shared" si="695"/>
        <v>MEXP2FLP</v>
      </c>
      <c r="B7199" s="1165">
        <f>IFERROR(INDEX('GRP Macros'!$B$14:$AF$554,MATCH(C7199,'GRP Macros'!$B$14:$B$552,FALSE),MATCH(D7199,'GRP Macros'!$B$14:$AF$14,FALSE)),0)</f>
        <v>0</v>
      </c>
      <c r="C7199" s="1165" t="str">
        <f t="shared" si="696"/>
        <v>MEXP2</v>
      </c>
      <c r="D7199" s="988" t="str">
        <f>'GRP Macros'!$AB$14</f>
        <v>Fluo Pink 
Pantone 806C</v>
      </c>
      <c r="E7199" s="1165" t="s">
        <v>27832</v>
      </c>
      <c r="F7199" s="1165" t="s">
        <v>28333</v>
      </c>
    </row>
    <row r="7200" spans="1:6" ht="15" customHeight="1">
      <c r="A7200" s="1165" t="str">
        <f t="shared" si="695"/>
        <v>MEXP2FLG</v>
      </c>
      <c r="B7200" s="1165">
        <f>IFERROR(INDEX('GRP Macros'!$B$14:$AF$554,MATCH(C7200,'GRP Macros'!$B$14:$B$552,FALSE),MATCH(D7200,'GRP Macros'!$B$14:$AF$14,FALSE)),0)</f>
        <v>0</v>
      </c>
      <c r="C7200" s="1165" t="str">
        <f t="shared" si="696"/>
        <v>MEXP2</v>
      </c>
      <c r="D7200" s="988" t="str">
        <f>'GRP Macros'!$AC$14</f>
        <v>Fluo Green 
RAL 6028</v>
      </c>
      <c r="E7200" s="1165" t="s">
        <v>27831</v>
      </c>
      <c r="F7200" s="1165" t="s">
        <v>28333</v>
      </c>
    </row>
    <row r="7201" spans="1:6" ht="15" customHeight="1">
      <c r="A7201" s="1165" t="str">
        <f t="shared" si="691"/>
        <v>MEXP3WHI</v>
      </c>
      <c r="B7201" s="1165">
        <f>IFERROR(INDEX('GRP Macros'!$B$14:$AF$554,MATCH(C7201,'GRP Macros'!$B$14:$B$552,FALSE),MATCH(D7201,'GRP Macros'!$B$14:$AF$14,FALSE)),0)</f>
        <v>0</v>
      </c>
      <c r="C7201" s="1165" t="s">
        <v>28335</v>
      </c>
      <c r="D7201" s="1167" t="str">
        <f>'GRP Macros'!$K$14</f>
        <v>White 
RAL 9016</v>
      </c>
      <c r="E7201" s="1165" t="s">
        <v>27838</v>
      </c>
      <c r="F7201" s="1165" t="s">
        <v>28333</v>
      </c>
    </row>
    <row r="7202" spans="1:6" ht="15" customHeight="1">
      <c r="A7202" s="1165" t="str">
        <f t="shared" ref="A7202:A7214" si="697">CONCATENATE(C7202,E7202)</f>
        <v>MEXP3BLU</v>
      </c>
      <c r="B7202" s="1165">
        <f>IFERROR(INDEX('GRP Macros'!$B$14:$AF$554,MATCH(C7202,'GRP Macros'!$B$14:$B$552,FALSE),MATCH(D7202,'GRP Macros'!$B$14:$AF$14,FALSE)),0)</f>
        <v>0</v>
      </c>
      <c r="C7202" s="1165" t="str">
        <f>C7201</f>
        <v>MEXP3</v>
      </c>
      <c r="D7202" s="988" t="str">
        <f>'GRP Macros'!$L$14</f>
        <v>Blue US 
RAL 5015</v>
      </c>
      <c r="E7202" s="1165" t="s">
        <v>27827</v>
      </c>
      <c r="F7202" s="1165" t="s">
        <v>28333</v>
      </c>
    </row>
    <row r="7203" spans="1:6" ht="15" customHeight="1">
      <c r="A7203" s="1165" t="str">
        <f t="shared" si="697"/>
        <v>MEXP3MIN</v>
      </c>
      <c r="B7203" s="1165">
        <f>IFERROR(INDEX('GRP Macros'!$B$14:$AF$554,MATCH(C7203,'GRP Macros'!$B$14:$B$552,FALSE),MATCH(D7203,'GRP Macros'!$B$14:$AF$14,FALSE)),0)</f>
        <v>0</v>
      </c>
      <c r="C7203" s="1165" t="str">
        <f t="shared" ref="C7203:C7214" si="698">C7202</f>
        <v>MEXP3</v>
      </c>
      <c r="D7203" s="988" t="str">
        <f>'GRP Macros'!$O$14</f>
        <v>Mint 
RAL 6027</v>
      </c>
      <c r="E7203" s="1165" t="s">
        <v>27834</v>
      </c>
      <c r="F7203" s="1165" t="s">
        <v>28333</v>
      </c>
    </row>
    <row r="7204" spans="1:6" ht="15" customHeight="1">
      <c r="A7204" s="1165" t="str">
        <f t="shared" si="697"/>
        <v>MEXP3GRE</v>
      </c>
      <c r="B7204" s="1165">
        <f>IFERROR(INDEX('GRP Macros'!$B$14:$AF$554,MATCH(C7204,'GRP Macros'!$B$14:$B$552,FALSE),MATCH(D7204,'GRP Macros'!$B$14:$AF$14,FALSE)),0)</f>
        <v>0</v>
      </c>
      <c r="C7204" s="1165" t="str">
        <f t="shared" si="698"/>
        <v>MEXP3</v>
      </c>
      <c r="D7204" s="988" t="str">
        <f>'GRP Macros'!$P$14</f>
        <v>Green 
RAL 6037</v>
      </c>
      <c r="E7204" s="1165" t="s">
        <v>27837</v>
      </c>
      <c r="F7204" s="1165" t="s">
        <v>28333</v>
      </c>
    </row>
    <row r="7205" spans="1:6" ht="15" customHeight="1">
      <c r="A7205" s="1165" t="str">
        <f t="shared" si="697"/>
        <v>MEXP3PUK</v>
      </c>
      <c r="B7205" s="1165">
        <f>IFERROR(INDEX('GRP Macros'!$B$14:$AF$554,MATCH(C7205,'GRP Macros'!$B$14:$B$552,FALSE),MATCH(D7205,'GRP Macros'!$B$14:$AF$14,FALSE)),0)</f>
        <v>0</v>
      </c>
      <c r="C7205" s="1165" t="str">
        <f t="shared" si="698"/>
        <v>MEXP3</v>
      </c>
      <c r="D7205" s="988" t="str">
        <f>'GRP Macros'!$Q$14</f>
        <v>US Green 
Pantone
2301C</v>
      </c>
      <c r="E7205" s="1165" t="s">
        <v>27835</v>
      </c>
      <c r="F7205" s="1165" t="s">
        <v>28333</v>
      </c>
    </row>
    <row r="7206" spans="1:6" ht="15" customHeight="1">
      <c r="A7206" s="1165" t="str">
        <f t="shared" si="697"/>
        <v>MEXP3YEL</v>
      </c>
      <c r="B7206" s="1165">
        <f>IFERROR(INDEX('GRP Macros'!$B$14:$AF$554,MATCH(C7206,'GRP Macros'!$B$14:$B$552,FALSE),MATCH(D7206,'GRP Macros'!$B$14:$AF$14,FALSE)),0)</f>
        <v>0</v>
      </c>
      <c r="C7206" s="1165" t="str">
        <f t="shared" si="698"/>
        <v>MEXP3</v>
      </c>
      <c r="D7206" s="988" t="str">
        <f>'GRP Macros'!$S$14</f>
        <v>Yellow 
RAL 1023</v>
      </c>
      <c r="E7206" s="1165" t="s">
        <v>27823</v>
      </c>
      <c r="F7206" s="1165" t="s">
        <v>28333</v>
      </c>
    </row>
    <row r="7207" spans="1:6" ht="15" customHeight="1">
      <c r="A7207" s="1165" t="str">
        <f t="shared" si="697"/>
        <v>MEXP3RED</v>
      </c>
      <c r="B7207" s="1165">
        <f>IFERROR(INDEX('GRP Macros'!$B$14:$AF$554,MATCH(C7207,'GRP Macros'!$B$14:$B$552,FALSE),MATCH(D7207,'GRP Macros'!$B$14:$AF$14,FALSE)),0)</f>
        <v>0</v>
      </c>
      <c r="C7207" s="1165" t="str">
        <f t="shared" si="698"/>
        <v>MEXP3</v>
      </c>
      <c r="D7207" s="988" t="str">
        <f>'GRP Macros'!$U$14</f>
        <v>Red 
RAL 3020</v>
      </c>
      <c r="E7207" s="1165" t="s">
        <v>27826</v>
      </c>
      <c r="F7207" s="1165" t="s">
        <v>28333</v>
      </c>
    </row>
    <row r="7208" spans="1:6" ht="15" customHeight="1">
      <c r="A7208" s="1165" t="str">
        <f t="shared" si="697"/>
        <v>MEXP3VIO</v>
      </c>
      <c r="B7208" s="1165">
        <f>IFERROR(INDEX('GRP Macros'!$B$14:$AF$554,MATCH(C7208,'GRP Macros'!$B$14:$B$552,FALSE),MATCH(D7208,'GRP Macros'!$B$14:$AF$14,FALSE)),0)</f>
        <v>0</v>
      </c>
      <c r="C7208" s="1165" t="str">
        <f t="shared" si="698"/>
        <v>MEXP3</v>
      </c>
      <c r="D7208" s="988" t="str">
        <f>'GRP Macros'!$V$14</f>
        <v>Violet 
RAL 4008</v>
      </c>
      <c r="E7208" s="1165" t="s">
        <v>27833</v>
      </c>
      <c r="F7208" s="1165" t="s">
        <v>28333</v>
      </c>
    </row>
    <row r="7209" spans="1:6" ht="15" customHeight="1">
      <c r="A7209" s="1165" t="str">
        <f t="shared" si="697"/>
        <v>MEXP3BLK</v>
      </c>
      <c r="B7209" s="1165">
        <f>IFERROR(INDEX('GRP Macros'!$B$14:$AF$554,MATCH(C7209,'GRP Macros'!$B$14:$B$552,FALSE),MATCH(D7209,'GRP Macros'!$B$14:$AF$14,FALSE)),0)</f>
        <v>0</v>
      </c>
      <c r="C7209" s="1165" t="str">
        <f t="shared" si="698"/>
        <v>MEXP3</v>
      </c>
      <c r="D7209" s="988" t="str">
        <f>'GRP Macros'!$X$14</f>
        <v>Black 
RAL 9005</v>
      </c>
      <c r="E7209" s="1165" t="s">
        <v>27829</v>
      </c>
      <c r="F7209" s="1165" t="s">
        <v>28333</v>
      </c>
    </row>
    <row r="7210" spans="1:6" ht="15" customHeight="1">
      <c r="A7210" s="1165" t="str">
        <f t="shared" si="697"/>
        <v>MEXP3GRY</v>
      </c>
      <c r="B7210" s="1165">
        <f>IFERROR(INDEX('GRP Macros'!$B$14:$AF$554,MATCH(C7210,'GRP Macros'!$B$14:$B$552,FALSE),MATCH(D7210,'GRP Macros'!$B$14:$AF$14,FALSE)),0)</f>
        <v>0</v>
      </c>
      <c r="C7210" s="1165" t="str">
        <f t="shared" si="698"/>
        <v>MEXP3</v>
      </c>
      <c r="D7210" s="988" t="str">
        <f>'GRP Macros'!$Y$14</f>
        <v>Grey 
RAL 7001</v>
      </c>
      <c r="E7210" s="1165" t="s">
        <v>27828</v>
      </c>
      <c r="F7210" s="1165" t="s">
        <v>28333</v>
      </c>
    </row>
    <row r="7211" spans="1:6" ht="15" customHeight="1">
      <c r="A7211" s="1165" t="str">
        <f t="shared" si="697"/>
        <v>MEXP3FLY</v>
      </c>
      <c r="B7211" s="1165">
        <f>IFERROR(INDEX('GRP Macros'!$B$14:$AF$554,MATCH(C7211,'GRP Macros'!$B$14:$B$552,FALSE),MATCH(D7211,'GRP Macros'!$B$14:$AF$14,FALSE)),0)</f>
        <v>0</v>
      </c>
      <c r="C7211" s="1165" t="str">
        <f t="shared" si="698"/>
        <v>MEXP3</v>
      </c>
      <c r="D7211" s="988" t="str">
        <f>'GRP Macros'!$Z$14</f>
        <v>Fluo Yellow 
RAL 1026</v>
      </c>
      <c r="E7211" s="1165" t="s">
        <v>28041</v>
      </c>
      <c r="F7211" s="1165" t="s">
        <v>28333</v>
      </c>
    </row>
    <row r="7212" spans="1:6" ht="15" customHeight="1">
      <c r="A7212" s="1165" t="str">
        <f t="shared" si="697"/>
        <v>MEXP3FLO</v>
      </c>
      <c r="B7212" s="1165">
        <f>IFERROR(INDEX('GRP Macros'!$B$14:$AF$554,MATCH(C7212,'GRP Macros'!$B$14:$B$552,FALSE),MATCH(D7212,'GRP Macros'!$B$14:$AF$14,FALSE)),0)</f>
        <v>0</v>
      </c>
      <c r="C7212" s="1165" t="str">
        <f t="shared" si="698"/>
        <v>MEXP3</v>
      </c>
      <c r="D7212" s="988" t="str">
        <f>'GRP Macros'!$AA$14</f>
        <v>Fluo Orange 
RAL 2005</v>
      </c>
      <c r="E7212" s="1165" t="s">
        <v>27830</v>
      </c>
      <c r="F7212" s="1165" t="s">
        <v>28333</v>
      </c>
    </row>
    <row r="7213" spans="1:6" ht="15" customHeight="1">
      <c r="A7213" s="1165" t="str">
        <f t="shared" si="697"/>
        <v>MEXP3FLP</v>
      </c>
      <c r="B7213" s="1165">
        <f>IFERROR(INDEX('GRP Macros'!$B$14:$AF$554,MATCH(C7213,'GRP Macros'!$B$14:$B$552,FALSE),MATCH(D7213,'GRP Macros'!$B$14:$AF$14,FALSE)),0)</f>
        <v>0</v>
      </c>
      <c r="C7213" s="1165" t="str">
        <f t="shared" si="698"/>
        <v>MEXP3</v>
      </c>
      <c r="D7213" s="988" t="str">
        <f>'GRP Macros'!$AB$14</f>
        <v>Fluo Pink 
Pantone 806C</v>
      </c>
      <c r="E7213" s="1165" t="s">
        <v>27832</v>
      </c>
      <c r="F7213" s="1165" t="s">
        <v>28333</v>
      </c>
    </row>
    <row r="7214" spans="1:6" ht="15" customHeight="1">
      <c r="A7214" s="1165" t="str">
        <f t="shared" si="697"/>
        <v>MEXP3FLG</v>
      </c>
      <c r="B7214" s="1165">
        <f>IFERROR(INDEX('GRP Macros'!$B$14:$AF$554,MATCH(C7214,'GRP Macros'!$B$14:$B$552,FALSE),MATCH(D7214,'GRP Macros'!$B$14:$AF$14,FALSE)),0)</f>
        <v>0</v>
      </c>
      <c r="C7214" s="1165" t="str">
        <f t="shared" si="698"/>
        <v>MEXP3</v>
      </c>
      <c r="D7214" s="988" t="str">
        <f>'GRP Macros'!$AC$14</f>
        <v>Fluo Green 
RAL 6028</v>
      </c>
      <c r="E7214" s="1165" t="s">
        <v>27831</v>
      </c>
      <c r="F7214" s="1165" t="s">
        <v>28333</v>
      </c>
    </row>
    <row r="7215" spans="1:6" ht="15" customHeight="1">
      <c r="A7215" s="1165" t="str">
        <f t="shared" ref="A7215:A7254" si="699">CONCATENATE(C7215,E7215)</f>
        <v>MEXP4WHI</v>
      </c>
      <c r="B7215" s="1165">
        <f>IFERROR(INDEX('GRP Macros'!$B$14:$AF$554,MATCH(C7215,'GRP Macros'!$B$14:$B$552,FALSE),MATCH(D7215,'GRP Macros'!$B$14:$AF$14,FALSE)),0)</f>
        <v>0</v>
      </c>
      <c r="C7215" s="1165" t="s">
        <v>28336</v>
      </c>
      <c r="D7215" s="1167" t="str">
        <f>'GRP Macros'!$K$14</f>
        <v>White 
RAL 9016</v>
      </c>
      <c r="E7215" s="1165" t="s">
        <v>27838</v>
      </c>
      <c r="F7215" s="1165" t="s">
        <v>28333</v>
      </c>
    </row>
    <row r="7216" spans="1:6" ht="15" customHeight="1">
      <c r="A7216" s="1165" t="str">
        <f t="shared" si="699"/>
        <v>MEXP4BLU</v>
      </c>
      <c r="B7216" s="1165">
        <f>IFERROR(INDEX('GRP Macros'!$B$14:$AF$554,MATCH(C7216,'GRP Macros'!$B$14:$B$552,FALSE),MATCH(D7216,'GRP Macros'!$B$14:$AF$14,FALSE)),0)</f>
        <v>0</v>
      </c>
      <c r="C7216" s="1165" t="str">
        <f>C7215</f>
        <v>MEXP4</v>
      </c>
      <c r="D7216" s="988" t="str">
        <f>'GRP Macros'!$L$14</f>
        <v>Blue US 
RAL 5015</v>
      </c>
      <c r="E7216" s="1165" t="s">
        <v>27827</v>
      </c>
      <c r="F7216" s="1165" t="s">
        <v>28333</v>
      </c>
    </row>
    <row r="7217" spans="1:6" ht="15" customHeight="1">
      <c r="A7217" s="1165" t="str">
        <f t="shared" si="699"/>
        <v>MEXP4MIN</v>
      </c>
      <c r="B7217" s="1165">
        <f>IFERROR(INDEX('GRP Macros'!$B$14:$AF$554,MATCH(C7217,'GRP Macros'!$B$14:$B$552,FALSE),MATCH(D7217,'GRP Macros'!$B$14:$AF$14,FALSE)),0)</f>
        <v>0</v>
      </c>
      <c r="C7217" s="1165" t="str">
        <f t="shared" ref="C7217:C7228" si="700">C7216</f>
        <v>MEXP4</v>
      </c>
      <c r="D7217" s="988" t="str">
        <f>'GRP Macros'!$O$14</f>
        <v>Mint 
RAL 6027</v>
      </c>
      <c r="E7217" s="1165" t="s">
        <v>27834</v>
      </c>
      <c r="F7217" s="1165" t="s">
        <v>28333</v>
      </c>
    </row>
    <row r="7218" spans="1:6" ht="15" customHeight="1">
      <c r="A7218" s="1165" t="str">
        <f t="shared" si="699"/>
        <v>MEXP4GRE</v>
      </c>
      <c r="B7218" s="1165">
        <f>IFERROR(INDEX('GRP Macros'!$B$14:$AF$554,MATCH(C7218,'GRP Macros'!$B$14:$B$552,FALSE),MATCH(D7218,'GRP Macros'!$B$14:$AF$14,FALSE)),0)</f>
        <v>0</v>
      </c>
      <c r="C7218" s="1165" t="str">
        <f t="shared" si="700"/>
        <v>MEXP4</v>
      </c>
      <c r="D7218" s="988" t="str">
        <f>'GRP Macros'!$P$14</f>
        <v>Green 
RAL 6037</v>
      </c>
      <c r="E7218" s="1165" t="s">
        <v>27837</v>
      </c>
      <c r="F7218" s="1165" t="s">
        <v>28333</v>
      </c>
    </row>
    <row r="7219" spans="1:6" ht="15" customHeight="1">
      <c r="A7219" s="1165" t="str">
        <f t="shared" si="699"/>
        <v>MEXP4PUK</v>
      </c>
      <c r="B7219" s="1165">
        <f>IFERROR(INDEX('GRP Macros'!$B$14:$AF$554,MATCH(C7219,'GRP Macros'!$B$14:$B$552,FALSE),MATCH(D7219,'GRP Macros'!$B$14:$AF$14,FALSE)),0)</f>
        <v>0</v>
      </c>
      <c r="C7219" s="1165" t="str">
        <f t="shared" si="700"/>
        <v>MEXP4</v>
      </c>
      <c r="D7219" s="988" t="str">
        <f>'GRP Macros'!$Q$14</f>
        <v>US Green 
Pantone
2301C</v>
      </c>
      <c r="E7219" s="1165" t="s">
        <v>27835</v>
      </c>
      <c r="F7219" s="1165" t="s">
        <v>28333</v>
      </c>
    </row>
    <row r="7220" spans="1:6" ht="15" customHeight="1">
      <c r="A7220" s="1165" t="str">
        <f t="shared" si="699"/>
        <v>MEXP4YEL</v>
      </c>
      <c r="B7220" s="1165">
        <f>IFERROR(INDEX('GRP Macros'!$B$14:$AF$554,MATCH(C7220,'GRP Macros'!$B$14:$B$552,FALSE),MATCH(D7220,'GRP Macros'!$B$14:$AF$14,FALSE)),0)</f>
        <v>0</v>
      </c>
      <c r="C7220" s="1165" t="str">
        <f t="shared" si="700"/>
        <v>MEXP4</v>
      </c>
      <c r="D7220" s="988" t="str">
        <f>'GRP Macros'!$S$14</f>
        <v>Yellow 
RAL 1023</v>
      </c>
      <c r="E7220" s="1165" t="s">
        <v>27823</v>
      </c>
      <c r="F7220" s="1165" t="s">
        <v>28333</v>
      </c>
    </row>
    <row r="7221" spans="1:6" ht="15" customHeight="1">
      <c r="A7221" s="1165" t="str">
        <f t="shared" si="699"/>
        <v>MEXP4RED</v>
      </c>
      <c r="B7221" s="1165">
        <f>IFERROR(INDEX('GRP Macros'!$B$14:$AF$554,MATCH(C7221,'GRP Macros'!$B$14:$B$552,FALSE),MATCH(D7221,'GRP Macros'!$B$14:$AF$14,FALSE)),0)</f>
        <v>0</v>
      </c>
      <c r="C7221" s="1165" t="str">
        <f t="shared" si="700"/>
        <v>MEXP4</v>
      </c>
      <c r="D7221" s="988" t="str">
        <f>'GRP Macros'!$U$14</f>
        <v>Red 
RAL 3020</v>
      </c>
      <c r="E7221" s="1165" t="s">
        <v>27826</v>
      </c>
      <c r="F7221" s="1165" t="s">
        <v>28333</v>
      </c>
    </row>
    <row r="7222" spans="1:6" ht="15" customHeight="1">
      <c r="A7222" s="1165" t="str">
        <f t="shared" si="699"/>
        <v>MEXP4VIO</v>
      </c>
      <c r="B7222" s="1165">
        <f>IFERROR(INDEX('GRP Macros'!$B$14:$AF$554,MATCH(C7222,'GRP Macros'!$B$14:$B$552,FALSE),MATCH(D7222,'GRP Macros'!$B$14:$AF$14,FALSE)),0)</f>
        <v>0</v>
      </c>
      <c r="C7222" s="1165" t="str">
        <f t="shared" si="700"/>
        <v>MEXP4</v>
      </c>
      <c r="D7222" s="988" t="str">
        <f>'GRP Macros'!$V$14</f>
        <v>Violet 
RAL 4008</v>
      </c>
      <c r="E7222" s="1165" t="s">
        <v>27833</v>
      </c>
      <c r="F7222" s="1165" t="s">
        <v>28333</v>
      </c>
    </row>
    <row r="7223" spans="1:6" ht="15" customHeight="1">
      <c r="A7223" s="1165" t="str">
        <f t="shared" si="699"/>
        <v>MEXP4BLK</v>
      </c>
      <c r="B7223" s="1165">
        <f>IFERROR(INDEX('GRP Macros'!$B$14:$AF$554,MATCH(C7223,'GRP Macros'!$B$14:$B$552,FALSE),MATCH(D7223,'GRP Macros'!$B$14:$AF$14,FALSE)),0)</f>
        <v>0</v>
      </c>
      <c r="C7223" s="1165" t="str">
        <f t="shared" si="700"/>
        <v>MEXP4</v>
      </c>
      <c r="D7223" s="988" t="str">
        <f>'GRP Macros'!$X$14</f>
        <v>Black 
RAL 9005</v>
      </c>
      <c r="E7223" s="1165" t="s">
        <v>27829</v>
      </c>
      <c r="F7223" s="1165" t="s">
        <v>28333</v>
      </c>
    </row>
    <row r="7224" spans="1:6" ht="15" customHeight="1">
      <c r="A7224" s="1165" t="str">
        <f t="shared" si="699"/>
        <v>MEXP4GRY</v>
      </c>
      <c r="B7224" s="1165">
        <f>IFERROR(INDEX('GRP Macros'!$B$14:$AF$554,MATCH(C7224,'GRP Macros'!$B$14:$B$552,FALSE),MATCH(D7224,'GRP Macros'!$B$14:$AF$14,FALSE)),0)</f>
        <v>0</v>
      </c>
      <c r="C7224" s="1165" t="str">
        <f t="shared" si="700"/>
        <v>MEXP4</v>
      </c>
      <c r="D7224" s="988" t="str">
        <f>'GRP Macros'!$Y$14</f>
        <v>Grey 
RAL 7001</v>
      </c>
      <c r="E7224" s="1165" t="s">
        <v>27828</v>
      </c>
      <c r="F7224" s="1165" t="s">
        <v>28333</v>
      </c>
    </row>
    <row r="7225" spans="1:6" ht="15" customHeight="1">
      <c r="A7225" s="1165" t="str">
        <f t="shared" si="699"/>
        <v>MEXP4FLY</v>
      </c>
      <c r="B7225" s="1165">
        <f>IFERROR(INDEX('GRP Macros'!$B$14:$AF$554,MATCH(C7225,'GRP Macros'!$B$14:$B$552,FALSE),MATCH(D7225,'GRP Macros'!$B$14:$AF$14,FALSE)),0)</f>
        <v>0</v>
      </c>
      <c r="C7225" s="1165" t="str">
        <f t="shared" si="700"/>
        <v>MEXP4</v>
      </c>
      <c r="D7225" s="988" t="str">
        <f>'GRP Macros'!$Z$14</f>
        <v>Fluo Yellow 
RAL 1026</v>
      </c>
      <c r="E7225" s="1165" t="s">
        <v>28041</v>
      </c>
      <c r="F7225" s="1165" t="s">
        <v>28333</v>
      </c>
    </row>
    <row r="7226" spans="1:6" ht="15" customHeight="1">
      <c r="A7226" s="1165" t="str">
        <f t="shared" si="699"/>
        <v>MEXP4FLO</v>
      </c>
      <c r="B7226" s="1165">
        <f>IFERROR(INDEX('GRP Macros'!$B$14:$AF$554,MATCH(C7226,'GRP Macros'!$B$14:$B$552,FALSE),MATCH(D7226,'GRP Macros'!$B$14:$AF$14,FALSE)),0)</f>
        <v>0</v>
      </c>
      <c r="C7226" s="1165" t="str">
        <f t="shared" si="700"/>
        <v>MEXP4</v>
      </c>
      <c r="D7226" s="988" t="str">
        <f>'GRP Macros'!$AA$14</f>
        <v>Fluo Orange 
RAL 2005</v>
      </c>
      <c r="E7226" s="1165" t="s">
        <v>27830</v>
      </c>
      <c r="F7226" s="1165" t="s">
        <v>28333</v>
      </c>
    </row>
    <row r="7227" spans="1:6" ht="15" customHeight="1">
      <c r="A7227" s="1165" t="str">
        <f t="shared" si="699"/>
        <v>MEXP4FLP</v>
      </c>
      <c r="B7227" s="1165">
        <f>IFERROR(INDEX('GRP Macros'!$B$14:$AF$554,MATCH(C7227,'GRP Macros'!$B$14:$B$552,FALSE),MATCH(D7227,'GRP Macros'!$B$14:$AF$14,FALSE)),0)</f>
        <v>0</v>
      </c>
      <c r="C7227" s="1165" t="str">
        <f t="shared" si="700"/>
        <v>MEXP4</v>
      </c>
      <c r="D7227" s="988" t="str">
        <f>'GRP Macros'!$AB$14</f>
        <v>Fluo Pink 
Pantone 806C</v>
      </c>
      <c r="E7227" s="1165" t="s">
        <v>27832</v>
      </c>
      <c r="F7227" s="1165" t="s">
        <v>28333</v>
      </c>
    </row>
    <row r="7228" spans="1:6" ht="15" customHeight="1">
      <c r="A7228" s="1165" t="str">
        <f t="shared" si="699"/>
        <v>MEXP4FLG</v>
      </c>
      <c r="B7228" s="1165">
        <f>IFERROR(INDEX('GRP Macros'!$B$14:$AF$554,MATCH(C7228,'GRP Macros'!$B$14:$B$552,FALSE),MATCH(D7228,'GRP Macros'!$B$14:$AF$14,FALSE)),0)</f>
        <v>0</v>
      </c>
      <c r="C7228" s="1165" t="str">
        <f t="shared" si="700"/>
        <v>MEXP4</v>
      </c>
      <c r="D7228" s="988" t="str">
        <f>'GRP Macros'!$AC$14</f>
        <v>Fluo Green 
RAL 6028</v>
      </c>
      <c r="E7228" s="1165" t="s">
        <v>27831</v>
      </c>
      <c r="F7228" s="1165" t="s">
        <v>28333</v>
      </c>
    </row>
    <row r="7229" spans="1:6" ht="15" customHeight="1">
      <c r="A7229" s="1165" t="str">
        <f t="shared" si="699"/>
        <v>MEXP5WHI</v>
      </c>
      <c r="B7229" s="1165">
        <f>IFERROR(INDEX('GRP Macros'!$B$14:$AF$554,MATCH(C7229,'GRP Macros'!$B$14:$B$552,FALSE),MATCH(D7229,'GRP Macros'!$B$14:$AF$14,FALSE)),0)</f>
        <v>0</v>
      </c>
      <c r="C7229" s="1165" t="s">
        <v>28337</v>
      </c>
      <c r="D7229" s="1167" t="str">
        <f>'GRP Macros'!$K$14</f>
        <v>White 
RAL 9016</v>
      </c>
      <c r="E7229" s="1165" t="s">
        <v>27838</v>
      </c>
      <c r="F7229" s="1165" t="s">
        <v>28333</v>
      </c>
    </row>
    <row r="7230" spans="1:6" ht="15" customHeight="1">
      <c r="A7230" s="1165" t="str">
        <f t="shared" si="699"/>
        <v>MEXP5BLU</v>
      </c>
      <c r="B7230" s="1165">
        <f>IFERROR(INDEX('GRP Macros'!$B$14:$AF$554,MATCH(C7230,'GRP Macros'!$B$14:$B$552,FALSE),MATCH(D7230,'GRP Macros'!$B$14:$AF$14,FALSE)),0)</f>
        <v>0</v>
      </c>
      <c r="C7230" s="1165" t="str">
        <f>C7229</f>
        <v>MEXP5</v>
      </c>
      <c r="D7230" s="988" t="str">
        <f>'GRP Macros'!$L$14</f>
        <v>Blue US 
RAL 5015</v>
      </c>
      <c r="E7230" s="1165" t="s">
        <v>27827</v>
      </c>
      <c r="F7230" s="1165" t="s">
        <v>28333</v>
      </c>
    </row>
    <row r="7231" spans="1:6" ht="15" customHeight="1">
      <c r="A7231" s="1165" t="str">
        <f t="shared" si="699"/>
        <v>MEXP5MIN</v>
      </c>
      <c r="B7231" s="1165">
        <f>IFERROR(INDEX('GRP Macros'!$B$14:$AF$554,MATCH(C7231,'GRP Macros'!$B$14:$B$552,FALSE),MATCH(D7231,'GRP Macros'!$B$14:$AF$14,FALSE)),0)</f>
        <v>0</v>
      </c>
      <c r="C7231" s="1165" t="str">
        <f t="shared" ref="C7231:C7242" si="701">C7230</f>
        <v>MEXP5</v>
      </c>
      <c r="D7231" s="988" t="str">
        <f>'GRP Macros'!$O$14</f>
        <v>Mint 
RAL 6027</v>
      </c>
      <c r="E7231" s="1165" t="s">
        <v>27834</v>
      </c>
      <c r="F7231" s="1165" t="s">
        <v>28333</v>
      </c>
    </row>
    <row r="7232" spans="1:6" ht="15" customHeight="1">
      <c r="A7232" s="1165" t="str">
        <f t="shared" si="699"/>
        <v>MEXP5GRE</v>
      </c>
      <c r="B7232" s="1165">
        <f>IFERROR(INDEX('GRP Macros'!$B$14:$AF$554,MATCH(C7232,'GRP Macros'!$B$14:$B$552,FALSE),MATCH(D7232,'GRP Macros'!$B$14:$AF$14,FALSE)),0)</f>
        <v>0</v>
      </c>
      <c r="C7232" s="1165" t="str">
        <f t="shared" si="701"/>
        <v>MEXP5</v>
      </c>
      <c r="D7232" s="988" t="str">
        <f>'GRP Macros'!$P$14</f>
        <v>Green 
RAL 6037</v>
      </c>
      <c r="E7232" s="1165" t="s">
        <v>27837</v>
      </c>
      <c r="F7232" s="1165" t="s">
        <v>28333</v>
      </c>
    </row>
    <row r="7233" spans="1:6" ht="15" customHeight="1">
      <c r="A7233" s="1165" t="str">
        <f t="shared" si="699"/>
        <v>MEXP5PUK</v>
      </c>
      <c r="B7233" s="1165">
        <f>IFERROR(INDEX('GRP Macros'!$B$14:$AF$554,MATCH(C7233,'GRP Macros'!$B$14:$B$552,FALSE),MATCH(D7233,'GRP Macros'!$B$14:$AF$14,FALSE)),0)</f>
        <v>0</v>
      </c>
      <c r="C7233" s="1165" t="str">
        <f t="shared" si="701"/>
        <v>MEXP5</v>
      </c>
      <c r="D7233" s="988" t="str">
        <f>'GRP Macros'!$Q$14</f>
        <v>US Green 
Pantone
2301C</v>
      </c>
      <c r="E7233" s="1165" t="s">
        <v>27835</v>
      </c>
      <c r="F7233" s="1165" t="s">
        <v>28333</v>
      </c>
    </row>
    <row r="7234" spans="1:6" ht="15" customHeight="1">
      <c r="A7234" s="1165" t="str">
        <f t="shared" si="699"/>
        <v>MEXP5YEL</v>
      </c>
      <c r="B7234" s="1165">
        <f>IFERROR(INDEX('GRP Macros'!$B$14:$AF$554,MATCH(C7234,'GRP Macros'!$B$14:$B$552,FALSE),MATCH(D7234,'GRP Macros'!$B$14:$AF$14,FALSE)),0)</f>
        <v>0</v>
      </c>
      <c r="C7234" s="1165" t="str">
        <f t="shared" si="701"/>
        <v>MEXP5</v>
      </c>
      <c r="D7234" s="988" t="str">
        <f>'GRP Macros'!$S$14</f>
        <v>Yellow 
RAL 1023</v>
      </c>
      <c r="E7234" s="1165" t="s">
        <v>27823</v>
      </c>
      <c r="F7234" s="1165" t="s">
        <v>28333</v>
      </c>
    </row>
    <row r="7235" spans="1:6" ht="15" customHeight="1">
      <c r="A7235" s="1165" t="str">
        <f t="shared" si="699"/>
        <v>MEXP5RED</v>
      </c>
      <c r="B7235" s="1165">
        <f>IFERROR(INDEX('GRP Macros'!$B$14:$AF$554,MATCH(C7235,'GRP Macros'!$B$14:$B$552,FALSE),MATCH(D7235,'GRP Macros'!$B$14:$AF$14,FALSE)),0)</f>
        <v>0</v>
      </c>
      <c r="C7235" s="1165" t="str">
        <f t="shared" si="701"/>
        <v>MEXP5</v>
      </c>
      <c r="D7235" s="988" t="str">
        <f>'GRP Macros'!$U$14</f>
        <v>Red 
RAL 3020</v>
      </c>
      <c r="E7235" s="1165" t="s">
        <v>27826</v>
      </c>
      <c r="F7235" s="1165" t="s">
        <v>28333</v>
      </c>
    </row>
    <row r="7236" spans="1:6" ht="15" customHeight="1">
      <c r="A7236" s="1165" t="str">
        <f t="shared" si="699"/>
        <v>MEXP5VIO</v>
      </c>
      <c r="B7236" s="1165">
        <f>IFERROR(INDEX('GRP Macros'!$B$14:$AF$554,MATCH(C7236,'GRP Macros'!$B$14:$B$552,FALSE),MATCH(D7236,'GRP Macros'!$B$14:$AF$14,FALSE)),0)</f>
        <v>0</v>
      </c>
      <c r="C7236" s="1165" t="str">
        <f t="shared" si="701"/>
        <v>MEXP5</v>
      </c>
      <c r="D7236" s="988" t="str">
        <f>'GRP Macros'!$V$14</f>
        <v>Violet 
RAL 4008</v>
      </c>
      <c r="E7236" s="1165" t="s">
        <v>27833</v>
      </c>
      <c r="F7236" s="1165" t="s">
        <v>28333</v>
      </c>
    </row>
    <row r="7237" spans="1:6" ht="15" customHeight="1">
      <c r="A7237" s="1165" t="str">
        <f t="shared" si="699"/>
        <v>MEXP5BLK</v>
      </c>
      <c r="B7237" s="1165">
        <f>IFERROR(INDEX('GRP Macros'!$B$14:$AF$554,MATCH(C7237,'GRP Macros'!$B$14:$B$552,FALSE),MATCH(D7237,'GRP Macros'!$B$14:$AF$14,FALSE)),0)</f>
        <v>0</v>
      </c>
      <c r="C7237" s="1165" t="str">
        <f t="shared" si="701"/>
        <v>MEXP5</v>
      </c>
      <c r="D7237" s="988" t="str">
        <f>'GRP Macros'!$X$14</f>
        <v>Black 
RAL 9005</v>
      </c>
      <c r="E7237" s="1165" t="s">
        <v>27829</v>
      </c>
      <c r="F7237" s="1165" t="s">
        <v>28333</v>
      </c>
    </row>
    <row r="7238" spans="1:6" ht="15" customHeight="1">
      <c r="A7238" s="1165" t="str">
        <f t="shared" si="699"/>
        <v>MEXP5GRY</v>
      </c>
      <c r="B7238" s="1165">
        <f>IFERROR(INDEX('GRP Macros'!$B$14:$AF$554,MATCH(C7238,'GRP Macros'!$B$14:$B$552,FALSE),MATCH(D7238,'GRP Macros'!$B$14:$AF$14,FALSE)),0)</f>
        <v>0</v>
      </c>
      <c r="C7238" s="1165" t="str">
        <f t="shared" si="701"/>
        <v>MEXP5</v>
      </c>
      <c r="D7238" s="988" t="str">
        <f>'GRP Macros'!$Y$14</f>
        <v>Grey 
RAL 7001</v>
      </c>
      <c r="E7238" s="1165" t="s">
        <v>27828</v>
      </c>
      <c r="F7238" s="1165" t="s">
        <v>28333</v>
      </c>
    </row>
    <row r="7239" spans="1:6" ht="15" customHeight="1">
      <c r="A7239" s="1165" t="str">
        <f t="shared" si="699"/>
        <v>MEXP5FLY</v>
      </c>
      <c r="B7239" s="1165">
        <f>IFERROR(INDEX('GRP Macros'!$B$14:$AF$554,MATCH(C7239,'GRP Macros'!$B$14:$B$552,FALSE),MATCH(D7239,'GRP Macros'!$B$14:$AF$14,FALSE)),0)</f>
        <v>0</v>
      </c>
      <c r="C7239" s="1165" t="str">
        <f t="shared" si="701"/>
        <v>MEXP5</v>
      </c>
      <c r="D7239" s="988" t="str">
        <f>'GRP Macros'!$Z$14</f>
        <v>Fluo Yellow 
RAL 1026</v>
      </c>
      <c r="E7239" s="1165" t="s">
        <v>28041</v>
      </c>
      <c r="F7239" s="1165" t="s">
        <v>28333</v>
      </c>
    </row>
    <row r="7240" spans="1:6" ht="15" customHeight="1">
      <c r="A7240" s="1165" t="str">
        <f t="shared" si="699"/>
        <v>MEXP5FLO</v>
      </c>
      <c r="B7240" s="1165">
        <f>IFERROR(INDEX('GRP Macros'!$B$14:$AF$554,MATCH(C7240,'GRP Macros'!$B$14:$B$552,FALSE),MATCH(D7240,'GRP Macros'!$B$14:$AF$14,FALSE)),0)</f>
        <v>0</v>
      </c>
      <c r="C7240" s="1165" t="str">
        <f t="shared" si="701"/>
        <v>MEXP5</v>
      </c>
      <c r="D7240" s="988" t="str">
        <f>'GRP Macros'!$AA$14</f>
        <v>Fluo Orange 
RAL 2005</v>
      </c>
      <c r="E7240" s="1165" t="s">
        <v>27830</v>
      </c>
      <c r="F7240" s="1165" t="s">
        <v>28333</v>
      </c>
    </row>
    <row r="7241" spans="1:6" ht="15" customHeight="1">
      <c r="A7241" s="1165" t="str">
        <f t="shared" si="699"/>
        <v>MEXP5FLP</v>
      </c>
      <c r="B7241" s="1165">
        <f>IFERROR(INDEX('GRP Macros'!$B$14:$AF$554,MATCH(C7241,'GRP Macros'!$B$14:$B$552,FALSE),MATCH(D7241,'GRP Macros'!$B$14:$AF$14,FALSE)),0)</f>
        <v>0</v>
      </c>
      <c r="C7241" s="1165" t="str">
        <f t="shared" si="701"/>
        <v>MEXP5</v>
      </c>
      <c r="D7241" s="988" t="str">
        <f>'GRP Macros'!$AB$14</f>
        <v>Fluo Pink 
Pantone 806C</v>
      </c>
      <c r="E7241" s="1165" t="s">
        <v>27832</v>
      </c>
      <c r="F7241" s="1165" t="s">
        <v>28333</v>
      </c>
    </row>
    <row r="7242" spans="1:6" ht="15" customHeight="1">
      <c r="A7242" s="1165" t="str">
        <f t="shared" si="699"/>
        <v>MEXP5FLG</v>
      </c>
      <c r="B7242" s="1165">
        <f>IFERROR(INDEX('GRP Macros'!$B$14:$AF$554,MATCH(C7242,'GRP Macros'!$B$14:$B$552,FALSE),MATCH(D7242,'GRP Macros'!$B$14:$AF$14,FALSE)),0)</f>
        <v>0</v>
      </c>
      <c r="C7242" s="1165" t="str">
        <f t="shared" si="701"/>
        <v>MEXP5</v>
      </c>
      <c r="D7242" s="988" t="str">
        <f>'GRP Macros'!$AC$14</f>
        <v>Fluo Green 
RAL 6028</v>
      </c>
      <c r="E7242" s="1165" t="s">
        <v>27831</v>
      </c>
      <c r="F7242" s="1165" t="s">
        <v>28333</v>
      </c>
    </row>
    <row r="7243" spans="1:6" ht="15" customHeight="1">
      <c r="A7243" s="1165" t="str">
        <f t="shared" si="699"/>
        <v>MEXP6WHI</v>
      </c>
      <c r="B7243" s="1165">
        <f>IFERROR(INDEX('GRP Macros'!$B$14:$AF$554,MATCH(C7243,'GRP Macros'!$B$14:$B$552,FALSE),MATCH(D7243,'GRP Macros'!$B$14:$AF$14,FALSE)),0)</f>
        <v>0</v>
      </c>
      <c r="C7243" s="1165" t="s">
        <v>28338</v>
      </c>
      <c r="D7243" s="1167" t="str">
        <f>'GRP Macros'!$K$14</f>
        <v>White 
RAL 9016</v>
      </c>
      <c r="E7243" s="1165" t="s">
        <v>27838</v>
      </c>
      <c r="F7243" s="1165" t="s">
        <v>28333</v>
      </c>
    </row>
    <row r="7244" spans="1:6" ht="15" customHeight="1">
      <c r="A7244" s="1165" t="str">
        <f t="shared" si="699"/>
        <v>MEXP6BLU</v>
      </c>
      <c r="B7244" s="1165">
        <f>IFERROR(INDEX('GRP Macros'!$B$14:$AF$554,MATCH(C7244,'GRP Macros'!$B$14:$B$552,FALSE),MATCH(D7244,'GRP Macros'!$B$14:$AF$14,FALSE)),0)</f>
        <v>0</v>
      </c>
      <c r="C7244" s="1165" t="str">
        <f>C7243</f>
        <v>MEXP6</v>
      </c>
      <c r="D7244" s="988" t="str">
        <f>'GRP Macros'!$L$14</f>
        <v>Blue US 
RAL 5015</v>
      </c>
      <c r="E7244" s="1165" t="s">
        <v>27827</v>
      </c>
      <c r="F7244" s="1165" t="s">
        <v>28333</v>
      </c>
    </row>
    <row r="7245" spans="1:6" ht="15" customHeight="1">
      <c r="A7245" s="1165" t="str">
        <f t="shared" si="699"/>
        <v>MEXP6MIN</v>
      </c>
      <c r="B7245" s="1165">
        <f>IFERROR(INDEX('GRP Macros'!$B$14:$AF$554,MATCH(C7245,'GRP Macros'!$B$14:$B$552,FALSE),MATCH(D7245,'GRP Macros'!$B$14:$AF$14,FALSE)),0)</f>
        <v>0</v>
      </c>
      <c r="C7245" s="1165" t="str">
        <f t="shared" ref="C7245:C7256" si="702">C7244</f>
        <v>MEXP6</v>
      </c>
      <c r="D7245" s="988" t="str">
        <f>'GRP Macros'!$O$14</f>
        <v>Mint 
RAL 6027</v>
      </c>
      <c r="E7245" s="1165" t="s">
        <v>27834</v>
      </c>
      <c r="F7245" s="1165" t="s">
        <v>28333</v>
      </c>
    </row>
    <row r="7246" spans="1:6" ht="15" customHeight="1">
      <c r="A7246" s="1165" t="str">
        <f t="shared" si="699"/>
        <v>MEXP6GRE</v>
      </c>
      <c r="B7246" s="1165">
        <f>IFERROR(INDEX('GRP Macros'!$B$14:$AF$554,MATCH(C7246,'GRP Macros'!$B$14:$B$552,FALSE),MATCH(D7246,'GRP Macros'!$B$14:$AF$14,FALSE)),0)</f>
        <v>0</v>
      </c>
      <c r="C7246" s="1165" t="str">
        <f t="shared" si="702"/>
        <v>MEXP6</v>
      </c>
      <c r="D7246" s="988" t="str">
        <f>'GRP Macros'!$P$14</f>
        <v>Green 
RAL 6037</v>
      </c>
      <c r="E7246" s="1165" t="s">
        <v>27837</v>
      </c>
      <c r="F7246" s="1165" t="s">
        <v>28333</v>
      </c>
    </row>
    <row r="7247" spans="1:6" ht="15" customHeight="1">
      <c r="A7247" s="1165" t="str">
        <f t="shared" si="699"/>
        <v>MEXP6PUK</v>
      </c>
      <c r="B7247" s="1165">
        <f>IFERROR(INDEX('GRP Macros'!$B$14:$AF$554,MATCH(C7247,'GRP Macros'!$B$14:$B$552,FALSE),MATCH(D7247,'GRP Macros'!$B$14:$AF$14,FALSE)),0)</f>
        <v>0</v>
      </c>
      <c r="C7247" s="1165" t="str">
        <f t="shared" si="702"/>
        <v>MEXP6</v>
      </c>
      <c r="D7247" s="988" t="str">
        <f>'GRP Macros'!$Q$14</f>
        <v>US Green 
Pantone
2301C</v>
      </c>
      <c r="E7247" s="1165" t="s">
        <v>27835</v>
      </c>
      <c r="F7247" s="1165" t="s">
        <v>28333</v>
      </c>
    </row>
    <row r="7248" spans="1:6" ht="15" customHeight="1">
      <c r="A7248" s="1165" t="str">
        <f t="shared" si="699"/>
        <v>MEXP6YEL</v>
      </c>
      <c r="B7248" s="1165">
        <f>IFERROR(INDEX('GRP Macros'!$B$14:$AF$554,MATCH(C7248,'GRP Macros'!$B$14:$B$552,FALSE),MATCH(D7248,'GRP Macros'!$B$14:$AF$14,FALSE)),0)</f>
        <v>0</v>
      </c>
      <c r="C7248" s="1165" t="str">
        <f t="shared" si="702"/>
        <v>MEXP6</v>
      </c>
      <c r="D7248" s="988" t="str">
        <f>'GRP Macros'!$S$14</f>
        <v>Yellow 
RAL 1023</v>
      </c>
      <c r="E7248" s="1165" t="s">
        <v>27823</v>
      </c>
      <c r="F7248" s="1165" t="s">
        <v>28333</v>
      </c>
    </row>
    <row r="7249" spans="1:6" ht="15" customHeight="1">
      <c r="A7249" s="1165" t="str">
        <f t="shared" si="699"/>
        <v>MEXP6RED</v>
      </c>
      <c r="B7249" s="1165">
        <f>IFERROR(INDEX('GRP Macros'!$B$14:$AF$554,MATCH(C7249,'GRP Macros'!$B$14:$B$552,FALSE),MATCH(D7249,'GRP Macros'!$B$14:$AF$14,FALSE)),0)</f>
        <v>0</v>
      </c>
      <c r="C7249" s="1165" t="str">
        <f t="shared" si="702"/>
        <v>MEXP6</v>
      </c>
      <c r="D7249" s="988" t="str">
        <f>'GRP Macros'!$U$14</f>
        <v>Red 
RAL 3020</v>
      </c>
      <c r="E7249" s="1165" t="s">
        <v>27826</v>
      </c>
      <c r="F7249" s="1165" t="s">
        <v>28333</v>
      </c>
    </row>
    <row r="7250" spans="1:6" ht="15" customHeight="1">
      <c r="A7250" s="1165" t="str">
        <f t="shared" si="699"/>
        <v>MEXP6VIO</v>
      </c>
      <c r="B7250" s="1165">
        <f>IFERROR(INDEX('GRP Macros'!$B$14:$AF$554,MATCH(C7250,'GRP Macros'!$B$14:$B$552,FALSE),MATCH(D7250,'GRP Macros'!$B$14:$AF$14,FALSE)),0)</f>
        <v>0</v>
      </c>
      <c r="C7250" s="1165" t="str">
        <f t="shared" si="702"/>
        <v>MEXP6</v>
      </c>
      <c r="D7250" s="988" t="str">
        <f>'GRP Macros'!$V$14</f>
        <v>Violet 
RAL 4008</v>
      </c>
      <c r="E7250" s="1165" t="s">
        <v>27833</v>
      </c>
      <c r="F7250" s="1165" t="s">
        <v>28333</v>
      </c>
    </row>
    <row r="7251" spans="1:6" ht="15" customHeight="1">
      <c r="A7251" s="1165" t="str">
        <f t="shared" si="699"/>
        <v>MEXP6BLK</v>
      </c>
      <c r="B7251" s="1165">
        <f>IFERROR(INDEX('GRP Macros'!$B$14:$AF$554,MATCH(C7251,'GRP Macros'!$B$14:$B$552,FALSE),MATCH(D7251,'GRP Macros'!$B$14:$AF$14,FALSE)),0)</f>
        <v>0</v>
      </c>
      <c r="C7251" s="1165" t="str">
        <f t="shared" si="702"/>
        <v>MEXP6</v>
      </c>
      <c r="D7251" s="988" t="str">
        <f>'GRP Macros'!$X$14</f>
        <v>Black 
RAL 9005</v>
      </c>
      <c r="E7251" s="1165" t="s">
        <v>27829</v>
      </c>
      <c r="F7251" s="1165" t="s">
        <v>28333</v>
      </c>
    </row>
    <row r="7252" spans="1:6" ht="15" customHeight="1">
      <c r="A7252" s="1165" t="str">
        <f t="shared" si="699"/>
        <v>MEXP6GRY</v>
      </c>
      <c r="B7252" s="1165">
        <f>IFERROR(INDEX('GRP Macros'!$B$14:$AF$554,MATCH(C7252,'GRP Macros'!$B$14:$B$552,FALSE),MATCH(D7252,'GRP Macros'!$B$14:$AF$14,FALSE)),0)</f>
        <v>0</v>
      </c>
      <c r="C7252" s="1165" t="str">
        <f t="shared" si="702"/>
        <v>MEXP6</v>
      </c>
      <c r="D7252" s="988" t="str">
        <f>'GRP Macros'!$Y$14</f>
        <v>Grey 
RAL 7001</v>
      </c>
      <c r="E7252" s="1165" t="s">
        <v>27828</v>
      </c>
      <c r="F7252" s="1165" t="s">
        <v>28333</v>
      </c>
    </row>
    <row r="7253" spans="1:6" ht="15" customHeight="1">
      <c r="A7253" s="1165" t="str">
        <f t="shared" si="699"/>
        <v>MEXP6FLY</v>
      </c>
      <c r="B7253" s="1165">
        <f>IFERROR(INDEX('GRP Macros'!$B$14:$AF$554,MATCH(C7253,'GRP Macros'!$B$14:$B$552,FALSE),MATCH(D7253,'GRP Macros'!$B$14:$AF$14,FALSE)),0)</f>
        <v>0</v>
      </c>
      <c r="C7253" s="1165" t="str">
        <f t="shared" si="702"/>
        <v>MEXP6</v>
      </c>
      <c r="D7253" s="988" t="str">
        <f>'GRP Macros'!$Z$14</f>
        <v>Fluo Yellow 
RAL 1026</v>
      </c>
      <c r="E7253" s="1165" t="s">
        <v>28041</v>
      </c>
      <c r="F7253" s="1165" t="s">
        <v>28333</v>
      </c>
    </row>
    <row r="7254" spans="1:6" ht="15" customHeight="1">
      <c r="A7254" s="1165" t="str">
        <f t="shared" si="699"/>
        <v>MEXP6FLO</v>
      </c>
      <c r="B7254" s="1165">
        <f>IFERROR(INDEX('GRP Macros'!$B$14:$AF$554,MATCH(C7254,'GRP Macros'!$B$14:$B$552,FALSE),MATCH(D7254,'GRP Macros'!$B$14:$AF$14,FALSE)),0)</f>
        <v>0</v>
      </c>
      <c r="C7254" s="1165" t="str">
        <f t="shared" si="702"/>
        <v>MEXP6</v>
      </c>
      <c r="D7254" s="988" t="str">
        <f>'GRP Macros'!$AA$14</f>
        <v>Fluo Orange 
RAL 2005</v>
      </c>
      <c r="E7254" s="1165" t="s">
        <v>27830</v>
      </c>
      <c r="F7254" s="1165" t="s">
        <v>28333</v>
      </c>
    </row>
    <row r="7255" spans="1:6" ht="15" customHeight="1">
      <c r="A7255" s="1165" t="str">
        <f t="shared" ref="A7255:A7256" si="703">CONCATENATE(C7255,E7255)</f>
        <v>MEXP6FLP</v>
      </c>
      <c r="B7255" s="1165">
        <f>IFERROR(INDEX('GRP Macros'!$B$14:$AF$554,MATCH(C7255,'GRP Macros'!$B$14:$B$552,FALSE),MATCH(D7255,'GRP Macros'!$B$14:$AF$14,FALSE)),0)</f>
        <v>0</v>
      </c>
      <c r="C7255" s="1165" t="str">
        <f t="shared" si="702"/>
        <v>MEXP6</v>
      </c>
      <c r="D7255" s="988" t="str">
        <f>'GRP Macros'!$AB$14</f>
        <v>Fluo Pink 
Pantone 806C</v>
      </c>
      <c r="E7255" s="1165" t="s">
        <v>27832</v>
      </c>
      <c r="F7255" s="1165" t="s">
        <v>28333</v>
      </c>
    </row>
    <row r="7256" spans="1:6" ht="15" customHeight="1">
      <c r="A7256" s="1165" t="str">
        <f t="shared" si="703"/>
        <v>MEXP6FLG</v>
      </c>
      <c r="B7256" s="1165">
        <f>IFERROR(INDEX('GRP Macros'!$B$14:$AF$554,MATCH(C7256,'GRP Macros'!$B$14:$B$552,FALSE),MATCH(D7256,'GRP Macros'!$B$14:$AF$14,FALSE)),0)</f>
        <v>0</v>
      </c>
      <c r="C7256" s="1165" t="str">
        <f t="shared" si="702"/>
        <v>MEXP6</v>
      </c>
      <c r="D7256" s="988" t="str">
        <f>'GRP Macros'!$AC$14</f>
        <v>Fluo Green 
RAL 6028</v>
      </c>
      <c r="E7256" s="1165" t="s">
        <v>27831</v>
      </c>
      <c r="F7256" s="1165" t="s">
        <v>28333</v>
      </c>
    </row>
    <row r="7257" spans="1:6" ht="15" customHeight="1">
      <c r="A7257" s="1165" t="str">
        <f t="shared" ref="A7257:A7298" si="704">CONCATENATE(C7257,E7257)</f>
        <v>MEXP7WHI</v>
      </c>
      <c r="B7257" s="1165">
        <f>IFERROR(INDEX('GRP Macros'!$B$14:$AF$554,MATCH(C7257,'GRP Macros'!$B$14:$B$552,FALSE),MATCH(D7257,'GRP Macros'!$B$14:$AF$14,FALSE)),0)</f>
        <v>0</v>
      </c>
      <c r="C7257" s="1165" t="s">
        <v>28339</v>
      </c>
      <c r="D7257" s="1167" t="str">
        <f>'GRP Macros'!$K$14</f>
        <v>White 
RAL 9016</v>
      </c>
      <c r="E7257" s="1165" t="s">
        <v>27838</v>
      </c>
      <c r="F7257" s="1165" t="s">
        <v>28333</v>
      </c>
    </row>
    <row r="7258" spans="1:6" ht="15" customHeight="1">
      <c r="A7258" s="1165" t="str">
        <f t="shared" si="704"/>
        <v>MEXP7BLU</v>
      </c>
      <c r="B7258" s="1165">
        <f>IFERROR(INDEX('GRP Macros'!$B$14:$AF$554,MATCH(C7258,'GRP Macros'!$B$14:$B$552,FALSE),MATCH(D7258,'GRP Macros'!$B$14:$AF$14,FALSE)),0)</f>
        <v>0</v>
      </c>
      <c r="C7258" s="1165" t="str">
        <f>C7257</f>
        <v>MEXP7</v>
      </c>
      <c r="D7258" s="988" t="str">
        <f>'GRP Macros'!$L$14</f>
        <v>Blue US 
RAL 5015</v>
      </c>
      <c r="E7258" s="1165" t="s">
        <v>27827</v>
      </c>
      <c r="F7258" s="1165" t="s">
        <v>28333</v>
      </c>
    </row>
    <row r="7259" spans="1:6" ht="15" customHeight="1">
      <c r="A7259" s="1165" t="str">
        <f t="shared" si="704"/>
        <v>MEXP7MIN</v>
      </c>
      <c r="B7259" s="1165">
        <f>IFERROR(INDEX('GRP Macros'!$B$14:$AF$554,MATCH(C7259,'GRP Macros'!$B$14:$B$552,FALSE),MATCH(D7259,'GRP Macros'!$B$14:$AF$14,FALSE)),0)</f>
        <v>0</v>
      </c>
      <c r="C7259" s="1165" t="str">
        <f t="shared" ref="C7259:C7270" si="705">C7258</f>
        <v>MEXP7</v>
      </c>
      <c r="D7259" s="988" t="str">
        <f>'GRP Macros'!$O$14</f>
        <v>Mint 
RAL 6027</v>
      </c>
      <c r="E7259" s="1165" t="s">
        <v>27834</v>
      </c>
      <c r="F7259" s="1165" t="s">
        <v>28333</v>
      </c>
    </row>
    <row r="7260" spans="1:6" ht="15" customHeight="1">
      <c r="A7260" s="1165" t="str">
        <f t="shared" si="704"/>
        <v>MEXP7GRE</v>
      </c>
      <c r="B7260" s="1165">
        <f>IFERROR(INDEX('GRP Macros'!$B$14:$AF$554,MATCH(C7260,'GRP Macros'!$B$14:$B$552,FALSE),MATCH(D7260,'GRP Macros'!$B$14:$AF$14,FALSE)),0)</f>
        <v>0</v>
      </c>
      <c r="C7260" s="1165" t="str">
        <f t="shared" si="705"/>
        <v>MEXP7</v>
      </c>
      <c r="D7260" s="988" t="str">
        <f>'GRP Macros'!$P$14</f>
        <v>Green 
RAL 6037</v>
      </c>
      <c r="E7260" s="1165" t="s">
        <v>27837</v>
      </c>
      <c r="F7260" s="1165" t="s">
        <v>28333</v>
      </c>
    </row>
    <row r="7261" spans="1:6" ht="15" customHeight="1">
      <c r="A7261" s="1165" t="str">
        <f t="shared" si="704"/>
        <v>MEXP7PUK</v>
      </c>
      <c r="B7261" s="1165">
        <f>IFERROR(INDEX('GRP Macros'!$B$14:$AF$554,MATCH(C7261,'GRP Macros'!$B$14:$B$552,FALSE),MATCH(D7261,'GRP Macros'!$B$14:$AF$14,FALSE)),0)</f>
        <v>0</v>
      </c>
      <c r="C7261" s="1165" t="str">
        <f t="shared" si="705"/>
        <v>MEXP7</v>
      </c>
      <c r="D7261" s="988" t="str">
        <f>'GRP Macros'!$Q$14</f>
        <v>US Green 
Pantone
2301C</v>
      </c>
      <c r="E7261" s="1165" t="s">
        <v>27835</v>
      </c>
      <c r="F7261" s="1165" t="s">
        <v>28333</v>
      </c>
    </row>
    <row r="7262" spans="1:6" ht="15" customHeight="1">
      <c r="A7262" s="1165" t="str">
        <f t="shared" si="704"/>
        <v>MEXP7YEL</v>
      </c>
      <c r="B7262" s="1165">
        <f>IFERROR(INDEX('GRP Macros'!$B$14:$AF$554,MATCH(C7262,'GRP Macros'!$B$14:$B$552,FALSE),MATCH(D7262,'GRP Macros'!$B$14:$AF$14,FALSE)),0)</f>
        <v>0</v>
      </c>
      <c r="C7262" s="1165" t="str">
        <f t="shared" si="705"/>
        <v>MEXP7</v>
      </c>
      <c r="D7262" s="988" t="str">
        <f>'GRP Macros'!$S$14</f>
        <v>Yellow 
RAL 1023</v>
      </c>
      <c r="E7262" s="1165" t="s">
        <v>27823</v>
      </c>
      <c r="F7262" s="1165" t="s">
        <v>28333</v>
      </c>
    </row>
    <row r="7263" spans="1:6" ht="15" customHeight="1">
      <c r="A7263" s="1165" t="str">
        <f t="shared" si="704"/>
        <v>MEXP7RED</v>
      </c>
      <c r="B7263" s="1165">
        <f>IFERROR(INDEX('GRP Macros'!$B$14:$AF$554,MATCH(C7263,'GRP Macros'!$B$14:$B$552,FALSE),MATCH(D7263,'GRP Macros'!$B$14:$AF$14,FALSE)),0)</f>
        <v>0</v>
      </c>
      <c r="C7263" s="1165" t="str">
        <f t="shared" si="705"/>
        <v>MEXP7</v>
      </c>
      <c r="D7263" s="988" t="str">
        <f>'GRP Macros'!$U$14</f>
        <v>Red 
RAL 3020</v>
      </c>
      <c r="E7263" s="1165" t="s">
        <v>27826</v>
      </c>
      <c r="F7263" s="1165" t="s">
        <v>28333</v>
      </c>
    </row>
    <row r="7264" spans="1:6" ht="15" customHeight="1">
      <c r="A7264" s="1165" t="str">
        <f t="shared" si="704"/>
        <v>MEXP7VIO</v>
      </c>
      <c r="B7264" s="1165">
        <f>IFERROR(INDEX('GRP Macros'!$B$14:$AF$554,MATCH(C7264,'GRP Macros'!$B$14:$B$552,FALSE),MATCH(D7264,'GRP Macros'!$B$14:$AF$14,FALSE)),0)</f>
        <v>0</v>
      </c>
      <c r="C7264" s="1165" t="str">
        <f t="shared" si="705"/>
        <v>MEXP7</v>
      </c>
      <c r="D7264" s="988" t="str">
        <f>'GRP Macros'!$V$14</f>
        <v>Violet 
RAL 4008</v>
      </c>
      <c r="E7264" s="1165" t="s">
        <v>27833</v>
      </c>
      <c r="F7264" s="1165" t="s">
        <v>28333</v>
      </c>
    </row>
    <row r="7265" spans="1:6" ht="15" customHeight="1">
      <c r="A7265" s="1165" t="str">
        <f t="shared" si="704"/>
        <v>MEXP7BLK</v>
      </c>
      <c r="B7265" s="1165">
        <f>IFERROR(INDEX('GRP Macros'!$B$14:$AF$554,MATCH(C7265,'GRP Macros'!$B$14:$B$552,FALSE),MATCH(D7265,'GRP Macros'!$B$14:$AF$14,FALSE)),0)</f>
        <v>0</v>
      </c>
      <c r="C7265" s="1165" t="str">
        <f t="shared" si="705"/>
        <v>MEXP7</v>
      </c>
      <c r="D7265" s="988" t="str">
        <f>'GRP Macros'!$X$14</f>
        <v>Black 
RAL 9005</v>
      </c>
      <c r="E7265" s="1165" t="s">
        <v>27829</v>
      </c>
      <c r="F7265" s="1165" t="s">
        <v>28333</v>
      </c>
    </row>
    <row r="7266" spans="1:6" ht="15" customHeight="1">
      <c r="A7266" s="1165" t="str">
        <f t="shared" si="704"/>
        <v>MEXP7GRY</v>
      </c>
      <c r="B7266" s="1165">
        <f>IFERROR(INDEX('GRP Macros'!$B$14:$AF$554,MATCH(C7266,'GRP Macros'!$B$14:$B$552,FALSE),MATCH(D7266,'GRP Macros'!$B$14:$AF$14,FALSE)),0)</f>
        <v>0</v>
      </c>
      <c r="C7266" s="1165" t="str">
        <f t="shared" si="705"/>
        <v>MEXP7</v>
      </c>
      <c r="D7266" s="988" t="str">
        <f>'GRP Macros'!$Y$14</f>
        <v>Grey 
RAL 7001</v>
      </c>
      <c r="E7266" s="1165" t="s">
        <v>27828</v>
      </c>
      <c r="F7266" s="1165" t="s">
        <v>28333</v>
      </c>
    </row>
    <row r="7267" spans="1:6" ht="15" customHeight="1">
      <c r="A7267" s="1165" t="str">
        <f t="shared" si="704"/>
        <v>MEXP7FLY</v>
      </c>
      <c r="B7267" s="1165">
        <f>IFERROR(INDEX('GRP Macros'!$B$14:$AF$554,MATCH(C7267,'GRP Macros'!$B$14:$B$552,FALSE),MATCH(D7267,'GRP Macros'!$B$14:$AF$14,FALSE)),0)</f>
        <v>0</v>
      </c>
      <c r="C7267" s="1165" t="str">
        <f t="shared" si="705"/>
        <v>MEXP7</v>
      </c>
      <c r="D7267" s="988" t="str">
        <f>'GRP Macros'!$Z$14</f>
        <v>Fluo Yellow 
RAL 1026</v>
      </c>
      <c r="E7267" s="1165" t="s">
        <v>28041</v>
      </c>
      <c r="F7267" s="1165" t="s">
        <v>28333</v>
      </c>
    </row>
    <row r="7268" spans="1:6" ht="15" customHeight="1">
      <c r="A7268" s="1165" t="str">
        <f t="shared" si="704"/>
        <v>MEXP7FLO</v>
      </c>
      <c r="B7268" s="1165">
        <f>IFERROR(INDEX('GRP Macros'!$B$14:$AF$554,MATCH(C7268,'GRP Macros'!$B$14:$B$552,FALSE),MATCH(D7268,'GRP Macros'!$B$14:$AF$14,FALSE)),0)</f>
        <v>0</v>
      </c>
      <c r="C7268" s="1165" t="str">
        <f t="shared" si="705"/>
        <v>MEXP7</v>
      </c>
      <c r="D7268" s="988" t="str">
        <f>'GRP Macros'!$AA$14</f>
        <v>Fluo Orange 
RAL 2005</v>
      </c>
      <c r="E7268" s="1165" t="s">
        <v>27830</v>
      </c>
      <c r="F7268" s="1165" t="s">
        <v>28333</v>
      </c>
    </row>
    <row r="7269" spans="1:6" ht="15" customHeight="1">
      <c r="A7269" s="1165" t="str">
        <f t="shared" si="704"/>
        <v>MEXP7FLP</v>
      </c>
      <c r="B7269" s="1165">
        <f>IFERROR(INDEX('GRP Macros'!$B$14:$AF$554,MATCH(C7269,'GRP Macros'!$B$14:$B$552,FALSE),MATCH(D7269,'GRP Macros'!$B$14:$AF$14,FALSE)),0)</f>
        <v>0</v>
      </c>
      <c r="C7269" s="1165" t="str">
        <f t="shared" si="705"/>
        <v>MEXP7</v>
      </c>
      <c r="D7269" s="988" t="str">
        <f>'GRP Macros'!$AB$14</f>
        <v>Fluo Pink 
Pantone 806C</v>
      </c>
      <c r="E7269" s="1165" t="s">
        <v>27832</v>
      </c>
      <c r="F7269" s="1165" t="s">
        <v>28333</v>
      </c>
    </row>
    <row r="7270" spans="1:6" ht="15" customHeight="1">
      <c r="A7270" s="1165" t="str">
        <f t="shared" si="704"/>
        <v>MEXP7FLG</v>
      </c>
      <c r="B7270" s="1165">
        <f>IFERROR(INDEX('GRP Macros'!$B$14:$AF$554,MATCH(C7270,'GRP Macros'!$B$14:$B$552,FALSE),MATCH(D7270,'GRP Macros'!$B$14:$AF$14,FALSE)),0)</f>
        <v>0</v>
      </c>
      <c r="C7270" s="1165" t="str">
        <f t="shared" si="705"/>
        <v>MEXP7</v>
      </c>
      <c r="D7270" s="988" t="str">
        <f>'GRP Macros'!$AC$14</f>
        <v>Fluo Green 
RAL 6028</v>
      </c>
      <c r="E7270" s="1165" t="s">
        <v>27831</v>
      </c>
      <c r="F7270" s="1165" t="s">
        <v>28333</v>
      </c>
    </row>
    <row r="7271" spans="1:6" ht="15" customHeight="1">
      <c r="A7271" s="1165" t="str">
        <f t="shared" si="704"/>
        <v>MEXP8WHI</v>
      </c>
      <c r="B7271" s="1165">
        <f>IFERROR(INDEX('GRP Macros'!$B$14:$AF$554,MATCH(C7271,'GRP Macros'!$B$14:$B$552,FALSE),MATCH(D7271,'GRP Macros'!$B$14:$AF$14,FALSE)),0)</f>
        <v>0</v>
      </c>
      <c r="C7271" s="1165" t="s">
        <v>28340</v>
      </c>
      <c r="D7271" s="1167" t="str">
        <f>'GRP Macros'!$K$14</f>
        <v>White 
RAL 9016</v>
      </c>
      <c r="E7271" s="1165" t="s">
        <v>27838</v>
      </c>
      <c r="F7271" s="1165" t="s">
        <v>28333</v>
      </c>
    </row>
    <row r="7272" spans="1:6" ht="15" customHeight="1">
      <c r="A7272" s="1165" t="str">
        <f t="shared" si="704"/>
        <v>MEXP8BLU</v>
      </c>
      <c r="B7272" s="1165">
        <f>IFERROR(INDEX('GRP Macros'!$B$14:$AF$554,MATCH(C7272,'GRP Macros'!$B$14:$B$552,FALSE),MATCH(D7272,'GRP Macros'!$B$14:$AF$14,FALSE)),0)</f>
        <v>0</v>
      </c>
      <c r="C7272" s="1165" t="str">
        <f>C7271</f>
        <v>MEXP8</v>
      </c>
      <c r="D7272" s="988" t="str">
        <f>'GRP Macros'!$L$14</f>
        <v>Blue US 
RAL 5015</v>
      </c>
      <c r="E7272" s="1165" t="s">
        <v>27827</v>
      </c>
      <c r="F7272" s="1165" t="s">
        <v>28333</v>
      </c>
    </row>
    <row r="7273" spans="1:6" ht="15" customHeight="1">
      <c r="A7273" s="1165" t="str">
        <f t="shared" si="704"/>
        <v>MEXP8MIN</v>
      </c>
      <c r="B7273" s="1165">
        <f>IFERROR(INDEX('GRP Macros'!$B$14:$AF$554,MATCH(C7273,'GRP Macros'!$B$14:$B$552,FALSE),MATCH(D7273,'GRP Macros'!$B$14:$AF$14,FALSE)),0)</f>
        <v>0</v>
      </c>
      <c r="C7273" s="1165" t="str">
        <f t="shared" ref="C7273:C7284" si="706">C7272</f>
        <v>MEXP8</v>
      </c>
      <c r="D7273" s="988" t="str">
        <f>'GRP Macros'!$O$14</f>
        <v>Mint 
RAL 6027</v>
      </c>
      <c r="E7273" s="1165" t="s">
        <v>27834</v>
      </c>
      <c r="F7273" s="1165" t="s">
        <v>28333</v>
      </c>
    </row>
    <row r="7274" spans="1:6" ht="15" customHeight="1">
      <c r="A7274" s="1165" t="str">
        <f t="shared" si="704"/>
        <v>MEXP8GRE</v>
      </c>
      <c r="B7274" s="1165">
        <f>IFERROR(INDEX('GRP Macros'!$B$14:$AF$554,MATCH(C7274,'GRP Macros'!$B$14:$B$552,FALSE),MATCH(D7274,'GRP Macros'!$B$14:$AF$14,FALSE)),0)</f>
        <v>0</v>
      </c>
      <c r="C7274" s="1165" t="str">
        <f t="shared" si="706"/>
        <v>MEXP8</v>
      </c>
      <c r="D7274" s="988" t="str">
        <f>'GRP Macros'!$P$14</f>
        <v>Green 
RAL 6037</v>
      </c>
      <c r="E7274" s="1165" t="s">
        <v>27837</v>
      </c>
      <c r="F7274" s="1165" t="s">
        <v>28333</v>
      </c>
    </row>
    <row r="7275" spans="1:6" ht="15" customHeight="1">
      <c r="A7275" s="1165" t="str">
        <f t="shared" si="704"/>
        <v>MEXP8PUK</v>
      </c>
      <c r="B7275" s="1165">
        <f>IFERROR(INDEX('GRP Macros'!$B$14:$AF$554,MATCH(C7275,'GRP Macros'!$B$14:$B$552,FALSE),MATCH(D7275,'GRP Macros'!$B$14:$AF$14,FALSE)),0)</f>
        <v>0</v>
      </c>
      <c r="C7275" s="1165" t="str">
        <f t="shared" si="706"/>
        <v>MEXP8</v>
      </c>
      <c r="D7275" s="988" t="str">
        <f>'GRP Macros'!$Q$14</f>
        <v>US Green 
Pantone
2301C</v>
      </c>
      <c r="E7275" s="1165" t="s">
        <v>27835</v>
      </c>
      <c r="F7275" s="1165" t="s">
        <v>28333</v>
      </c>
    </row>
    <row r="7276" spans="1:6" ht="15" customHeight="1">
      <c r="A7276" s="1165" t="str">
        <f t="shared" si="704"/>
        <v>MEXP8YEL</v>
      </c>
      <c r="B7276" s="1165">
        <f>IFERROR(INDEX('GRP Macros'!$B$14:$AF$554,MATCH(C7276,'GRP Macros'!$B$14:$B$552,FALSE),MATCH(D7276,'GRP Macros'!$B$14:$AF$14,FALSE)),0)</f>
        <v>0</v>
      </c>
      <c r="C7276" s="1165" t="str">
        <f t="shared" si="706"/>
        <v>MEXP8</v>
      </c>
      <c r="D7276" s="988" t="str">
        <f>'GRP Macros'!$S$14</f>
        <v>Yellow 
RAL 1023</v>
      </c>
      <c r="E7276" s="1165" t="s">
        <v>27823</v>
      </c>
      <c r="F7276" s="1165" t="s">
        <v>28333</v>
      </c>
    </row>
    <row r="7277" spans="1:6" ht="15" customHeight="1">
      <c r="A7277" s="1165" t="str">
        <f t="shared" si="704"/>
        <v>MEXP8RED</v>
      </c>
      <c r="B7277" s="1165">
        <f>IFERROR(INDEX('GRP Macros'!$B$14:$AF$554,MATCH(C7277,'GRP Macros'!$B$14:$B$552,FALSE),MATCH(D7277,'GRP Macros'!$B$14:$AF$14,FALSE)),0)</f>
        <v>0</v>
      </c>
      <c r="C7277" s="1165" t="str">
        <f t="shared" si="706"/>
        <v>MEXP8</v>
      </c>
      <c r="D7277" s="988" t="str">
        <f>'GRP Macros'!$U$14</f>
        <v>Red 
RAL 3020</v>
      </c>
      <c r="E7277" s="1165" t="s">
        <v>27826</v>
      </c>
      <c r="F7277" s="1165" t="s">
        <v>28333</v>
      </c>
    </row>
    <row r="7278" spans="1:6" ht="15" customHeight="1">
      <c r="A7278" s="1165" t="str">
        <f t="shared" si="704"/>
        <v>MEXP8VIO</v>
      </c>
      <c r="B7278" s="1165">
        <f>IFERROR(INDEX('GRP Macros'!$B$14:$AF$554,MATCH(C7278,'GRP Macros'!$B$14:$B$552,FALSE),MATCH(D7278,'GRP Macros'!$B$14:$AF$14,FALSE)),0)</f>
        <v>0</v>
      </c>
      <c r="C7278" s="1165" t="str">
        <f t="shared" si="706"/>
        <v>MEXP8</v>
      </c>
      <c r="D7278" s="988" t="str">
        <f>'GRP Macros'!$V$14</f>
        <v>Violet 
RAL 4008</v>
      </c>
      <c r="E7278" s="1165" t="s">
        <v>27833</v>
      </c>
      <c r="F7278" s="1165" t="s">
        <v>28333</v>
      </c>
    </row>
    <row r="7279" spans="1:6" ht="15" customHeight="1">
      <c r="A7279" s="1165" t="str">
        <f t="shared" si="704"/>
        <v>MEXP8BLK</v>
      </c>
      <c r="B7279" s="1165">
        <f>IFERROR(INDEX('GRP Macros'!$B$14:$AF$554,MATCH(C7279,'GRP Macros'!$B$14:$B$552,FALSE),MATCH(D7279,'GRP Macros'!$B$14:$AF$14,FALSE)),0)</f>
        <v>0</v>
      </c>
      <c r="C7279" s="1165" t="str">
        <f t="shared" si="706"/>
        <v>MEXP8</v>
      </c>
      <c r="D7279" s="988" t="str">
        <f>'GRP Macros'!$X$14</f>
        <v>Black 
RAL 9005</v>
      </c>
      <c r="E7279" s="1165" t="s">
        <v>27829</v>
      </c>
      <c r="F7279" s="1165" t="s">
        <v>28333</v>
      </c>
    </row>
    <row r="7280" spans="1:6" ht="15" customHeight="1">
      <c r="A7280" s="1165" t="str">
        <f t="shared" si="704"/>
        <v>MEXP8GRY</v>
      </c>
      <c r="B7280" s="1165">
        <f>IFERROR(INDEX('GRP Macros'!$B$14:$AF$554,MATCH(C7280,'GRP Macros'!$B$14:$B$552,FALSE),MATCH(D7280,'GRP Macros'!$B$14:$AF$14,FALSE)),0)</f>
        <v>0</v>
      </c>
      <c r="C7280" s="1165" t="str">
        <f t="shared" si="706"/>
        <v>MEXP8</v>
      </c>
      <c r="D7280" s="988" t="str">
        <f>'GRP Macros'!$Y$14</f>
        <v>Grey 
RAL 7001</v>
      </c>
      <c r="E7280" s="1165" t="s">
        <v>27828</v>
      </c>
      <c r="F7280" s="1165" t="s">
        <v>28333</v>
      </c>
    </row>
    <row r="7281" spans="1:6" ht="15" customHeight="1">
      <c r="A7281" s="1165" t="str">
        <f t="shared" si="704"/>
        <v>MEXP8FLY</v>
      </c>
      <c r="B7281" s="1165">
        <f>IFERROR(INDEX('GRP Macros'!$B$14:$AF$554,MATCH(C7281,'GRP Macros'!$B$14:$B$552,FALSE),MATCH(D7281,'GRP Macros'!$B$14:$AF$14,FALSE)),0)</f>
        <v>0</v>
      </c>
      <c r="C7281" s="1165" t="str">
        <f t="shared" si="706"/>
        <v>MEXP8</v>
      </c>
      <c r="D7281" s="988" t="str">
        <f>'GRP Macros'!$Z$14</f>
        <v>Fluo Yellow 
RAL 1026</v>
      </c>
      <c r="E7281" s="1165" t="s">
        <v>28041</v>
      </c>
      <c r="F7281" s="1165" t="s">
        <v>28333</v>
      </c>
    </row>
    <row r="7282" spans="1:6" ht="15" customHeight="1">
      <c r="A7282" s="1165" t="str">
        <f t="shared" si="704"/>
        <v>MEXP8FLO</v>
      </c>
      <c r="B7282" s="1165">
        <f>IFERROR(INDEX('GRP Macros'!$B$14:$AF$554,MATCH(C7282,'GRP Macros'!$B$14:$B$552,FALSE),MATCH(D7282,'GRP Macros'!$B$14:$AF$14,FALSE)),0)</f>
        <v>0</v>
      </c>
      <c r="C7282" s="1165" t="str">
        <f t="shared" si="706"/>
        <v>MEXP8</v>
      </c>
      <c r="D7282" s="988" t="str">
        <f>'GRP Macros'!$AA$14</f>
        <v>Fluo Orange 
RAL 2005</v>
      </c>
      <c r="E7282" s="1165" t="s">
        <v>27830</v>
      </c>
      <c r="F7282" s="1165" t="s">
        <v>28333</v>
      </c>
    </row>
    <row r="7283" spans="1:6" ht="15" customHeight="1">
      <c r="A7283" s="1165" t="str">
        <f t="shared" si="704"/>
        <v>MEXP8FLP</v>
      </c>
      <c r="B7283" s="1165">
        <f>IFERROR(INDEX('GRP Macros'!$B$14:$AF$554,MATCH(C7283,'GRP Macros'!$B$14:$B$552,FALSE),MATCH(D7283,'GRP Macros'!$B$14:$AF$14,FALSE)),0)</f>
        <v>0</v>
      </c>
      <c r="C7283" s="1165" t="str">
        <f t="shared" si="706"/>
        <v>MEXP8</v>
      </c>
      <c r="D7283" s="988" t="str">
        <f>'GRP Macros'!$AB$14</f>
        <v>Fluo Pink 
Pantone 806C</v>
      </c>
      <c r="E7283" s="1165" t="s">
        <v>27832</v>
      </c>
      <c r="F7283" s="1165" t="s">
        <v>28333</v>
      </c>
    </row>
    <row r="7284" spans="1:6" ht="15" customHeight="1">
      <c r="A7284" s="1165" t="str">
        <f t="shared" si="704"/>
        <v>MEXP8FLG</v>
      </c>
      <c r="B7284" s="1165">
        <f>IFERROR(INDEX('GRP Macros'!$B$14:$AF$554,MATCH(C7284,'GRP Macros'!$B$14:$B$552,FALSE),MATCH(D7284,'GRP Macros'!$B$14:$AF$14,FALSE)),0)</f>
        <v>0</v>
      </c>
      <c r="C7284" s="1165" t="str">
        <f t="shared" si="706"/>
        <v>MEXP8</v>
      </c>
      <c r="D7284" s="988" t="str">
        <f>'GRP Macros'!$AC$14</f>
        <v>Fluo Green 
RAL 6028</v>
      </c>
      <c r="E7284" s="1165" t="s">
        <v>27831</v>
      </c>
      <c r="F7284" s="1165" t="s">
        <v>28333</v>
      </c>
    </row>
    <row r="7285" spans="1:6" ht="15" customHeight="1">
      <c r="A7285" s="1165" t="str">
        <f t="shared" si="704"/>
        <v>MEXP9WHI</v>
      </c>
      <c r="B7285" s="1165">
        <f>IFERROR(INDEX('GRP Macros'!$B$14:$AF$554,MATCH(C7285,'GRP Macros'!$B$14:$B$552,FALSE),MATCH(D7285,'GRP Macros'!$B$14:$AF$14,FALSE)),0)</f>
        <v>0</v>
      </c>
      <c r="C7285" s="1165" t="s">
        <v>28341</v>
      </c>
      <c r="D7285" s="1167" t="str">
        <f>'GRP Macros'!$K$14</f>
        <v>White 
RAL 9016</v>
      </c>
      <c r="E7285" s="1165" t="s">
        <v>27838</v>
      </c>
      <c r="F7285" s="1165" t="s">
        <v>28333</v>
      </c>
    </row>
    <row r="7286" spans="1:6" ht="15" customHeight="1">
      <c r="A7286" s="1165" t="str">
        <f t="shared" si="704"/>
        <v>MEXP9BLU</v>
      </c>
      <c r="B7286" s="1165">
        <f>IFERROR(INDEX('GRP Macros'!$B$14:$AF$554,MATCH(C7286,'GRP Macros'!$B$14:$B$552,FALSE),MATCH(D7286,'GRP Macros'!$B$14:$AF$14,FALSE)),0)</f>
        <v>0</v>
      </c>
      <c r="C7286" s="1165" t="str">
        <f>C7285</f>
        <v>MEXP9</v>
      </c>
      <c r="D7286" s="988" t="str">
        <f>'GRP Macros'!$L$14</f>
        <v>Blue US 
RAL 5015</v>
      </c>
      <c r="E7286" s="1165" t="s">
        <v>27827</v>
      </c>
      <c r="F7286" s="1165" t="s">
        <v>28333</v>
      </c>
    </row>
    <row r="7287" spans="1:6" ht="15" customHeight="1">
      <c r="A7287" s="1165" t="str">
        <f t="shared" si="704"/>
        <v>MEXP9MIN</v>
      </c>
      <c r="B7287" s="1165">
        <f>IFERROR(INDEX('GRP Macros'!$B$14:$AF$554,MATCH(C7287,'GRP Macros'!$B$14:$B$552,FALSE),MATCH(D7287,'GRP Macros'!$B$14:$AF$14,FALSE)),0)</f>
        <v>0</v>
      </c>
      <c r="C7287" s="1165" t="str">
        <f t="shared" ref="C7287:C7298" si="707">C7286</f>
        <v>MEXP9</v>
      </c>
      <c r="D7287" s="988" t="str">
        <f>'GRP Macros'!$O$14</f>
        <v>Mint 
RAL 6027</v>
      </c>
      <c r="E7287" s="1165" t="s">
        <v>27834</v>
      </c>
      <c r="F7287" s="1165" t="s">
        <v>28333</v>
      </c>
    </row>
    <row r="7288" spans="1:6" ht="15" customHeight="1">
      <c r="A7288" s="1165" t="str">
        <f t="shared" si="704"/>
        <v>MEXP9GRE</v>
      </c>
      <c r="B7288" s="1165">
        <f>IFERROR(INDEX('GRP Macros'!$B$14:$AF$554,MATCH(C7288,'GRP Macros'!$B$14:$B$552,FALSE),MATCH(D7288,'GRP Macros'!$B$14:$AF$14,FALSE)),0)</f>
        <v>0</v>
      </c>
      <c r="C7288" s="1165" t="str">
        <f t="shared" si="707"/>
        <v>MEXP9</v>
      </c>
      <c r="D7288" s="988" t="str">
        <f>'GRP Macros'!$P$14</f>
        <v>Green 
RAL 6037</v>
      </c>
      <c r="E7288" s="1165" t="s">
        <v>27837</v>
      </c>
      <c r="F7288" s="1165" t="s">
        <v>28333</v>
      </c>
    </row>
    <row r="7289" spans="1:6" ht="15" customHeight="1">
      <c r="A7289" s="1165" t="str">
        <f t="shared" si="704"/>
        <v>MEXP9PUK</v>
      </c>
      <c r="B7289" s="1165">
        <f>IFERROR(INDEX('GRP Macros'!$B$14:$AF$554,MATCH(C7289,'GRP Macros'!$B$14:$B$552,FALSE),MATCH(D7289,'GRP Macros'!$B$14:$AF$14,FALSE)),0)</f>
        <v>0</v>
      </c>
      <c r="C7289" s="1165" t="str">
        <f t="shared" si="707"/>
        <v>MEXP9</v>
      </c>
      <c r="D7289" s="988" t="str">
        <f>'GRP Macros'!$Q$14</f>
        <v>US Green 
Pantone
2301C</v>
      </c>
      <c r="E7289" s="1165" t="s">
        <v>27835</v>
      </c>
      <c r="F7289" s="1165" t="s">
        <v>28333</v>
      </c>
    </row>
    <row r="7290" spans="1:6" ht="15" customHeight="1">
      <c r="A7290" s="1165" t="str">
        <f t="shared" si="704"/>
        <v>MEXP9YEL</v>
      </c>
      <c r="B7290" s="1165">
        <f>IFERROR(INDEX('GRP Macros'!$B$14:$AF$554,MATCH(C7290,'GRP Macros'!$B$14:$B$552,FALSE),MATCH(D7290,'GRP Macros'!$B$14:$AF$14,FALSE)),0)</f>
        <v>0</v>
      </c>
      <c r="C7290" s="1165" t="str">
        <f t="shared" si="707"/>
        <v>MEXP9</v>
      </c>
      <c r="D7290" s="988" t="str">
        <f>'GRP Macros'!$S$14</f>
        <v>Yellow 
RAL 1023</v>
      </c>
      <c r="E7290" s="1165" t="s">
        <v>27823</v>
      </c>
      <c r="F7290" s="1165" t="s">
        <v>28333</v>
      </c>
    </row>
    <row r="7291" spans="1:6" ht="15" customHeight="1">
      <c r="A7291" s="1165" t="str">
        <f t="shared" si="704"/>
        <v>MEXP9RED</v>
      </c>
      <c r="B7291" s="1165">
        <f>IFERROR(INDEX('GRP Macros'!$B$14:$AF$554,MATCH(C7291,'GRP Macros'!$B$14:$B$552,FALSE),MATCH(D7291,'GRP Macros'!$B$14:$AF$14,FALSE)),0)</f>
        <v>0</v>
      </c>
      <c r="C7291" s="1165" t="str">
        <f t="shared" si="707"/>
        <v>MEXP9</v>
      </c>
      <c r="D7291" s="988" t="str">
        <f>'GRP Macros'!$U$14</f>
        <v>Red 
RAL 3020</v>
      </c>
      <c r="E7291" s="1165" t="s">
        <v>27826</v>
      </c>
      <c r="F7291" s="1165" t="s">
        <v>28333</v>
      </c>
    </row>
    <row r="7292" spans="1:6" ht="15" customHeight="1">
      <c r="A7292" s="1165" t="str">
        <f t="shared" si="704"/>
        <v>MEXP9VIO</v>
      </c>
      <c r="B7292" s="1165">
        <f>IFERROR(INDEX('GRP Macros'!$B$14:$AF$554,MATCH(C7292,'GRP Macros'!$B$14:$B$552,FALSE),MATCH(D7292,'GRP Macros'!$B$14:$AF$14,FALSE)),0)</f>
        <v>0</v>
      </c>
      <c r="C7292" s="1165" t="str">
        <f t="shared" si="707"/>
        <v>MEXP9</v>
      </c>
      <c r="D7292" s="988" t="str">
        <f>'GRP Macros'!$V$14</f>
        <v>Violet 
RAL 4008</v>
      </c>
      <c r="E7292" s="1165" t="s">
        <v>27833</v>
      </c>
      <c r="F7292" s="1165" t="s">
        <v>28333</v>
      </c>
    </row>
    <row r="7293" spans="1:6" ht="15" customHeight="1">
      <c r="A7293" s="1165" t="str">
        <f t="shared" si="704"/>
        <v>MEXP9BLK</v>
      </c>
      <c r="B7293" s="1165">
        <f>IFERROR(INDEX('GRP Macros'!$B$14:$AF$554,MATCH(C7293,'GRP Macros'!$B$14:$B$552,FALSE),MATCH(D7293,'GRP Macros'!$B$14:$AF$14,FALSE)),0)</f>
        <v>0</v>
      </c>
      <c r="C7293" s="1165" t="str">
        <f t="shared" si="707"/>
        <v>MEXP9</v>
      </c>
      <c r="D7293" s="988" t="str">
        <f>'GRP Macros'!$X$14</f>
        <v>Black 
RAL 9005</v>
      </c>
      <c r="E7293" s="1165" t="s">
        <v>27829</v>
      </c>
      <c r="F7293" s="1165" t="s">
        <v>28333</v>
      </c>
    </row>
    <row r="7294" spans="1:6" ht="15" customHeight="1">
      <c r="A7294" s="1165" t="str">
        <f t="shared" si="704"/>
        <v>MEXP9GRY</v>
      </c>
      <c r="B7294" s="1165">
        <f>IFERROR(INDEX('GRP Macros'!$B$14:$AF$554,MATCH(C7294,'GRP Macros'!$B$14:$B$552,FALSE),MATCH(D7294,'GRP Macros'!$B$14:$AF$14,FALSE)),0)</f>
        <v>0</v>
      </c>
      <c r="C7294" s="1165" t="str">
        <f t="shared" si="707"/>
        <v>MEXP9</v>
      </c>
      <c r="D7294" s="988" t="str">
        <f>'GRP Macros'!$Y$14</f>
        <v>Grey 
RAL 7001</v>
      </c>
      <c r="E7294" s="1165" t="s">
        <v>27828</v>
      </c>
      <c r="F7294" s="1165" t="s">
        <v>28333</v>
      </c>
    </row>
    <row r="7295" spans="1:6" ht="15" customHeight="1">
      <c r="A7295" s="1165" t="str">
        <f t="shared" si="704"/>
        <v>MEXP9FLY</v>
      </c>
      <c r="B7295" s="1165">
        <f>IFERROR(INDEX('GRP Macros'!$B$14:$AF$554,MATCH(C7295,'GRP Macros'!$B$14:$B$552,FALSE),MATCH(D7295,'GRP Macros'!$B$14:$AF$14,FALSE)),0)</f>
        <v>0</v>
      </c>
      <c r="C7295" s="1165" t="str">
        <f t="shared" si="707"/>
        <v>MEXP9</v>
      </c>
      <c r="D7295" s="988" t="str">
        <f>'GRP Macros'!$Z$14</f>
        <v>Fluo Yellow 
RAL 1026</v>
      </c>
      <c r="E7295" s="1165" t="s">
        <v>28041</v>
      </c>
      <c r="F7295" s="1165" t="s">
        <v>28333</v>
      </c>
    </row>
    <row r="7296" spans="1:6" ht="15" customHeight="1">
      <c r="A7296" s="1165" t="str">
        <f t="shared" si="704"/>
        <v>MEXP9FLO</v>
      </c>
      <c r="B7296" s="1165">
        <f>IFERROR(INDEX('GRP Macros'!$B$14:$AF$554,MATCH(C7296,'GRP Macros'!$B$14:$B$552,FALSE),MATCH(D7296,'GRP Macros'!$B$14:$AF$14,FALSE)),0)</f>
        <v>0</v>
      </c>
      <c r="C7296" s="1165" t="str">
        <f t="shared" si="707"/>
        <v>MEXP9</v>
      </c>
      <c r="D7296" s="988" t="str">
        <f>'GRP Macros'!$AA$14</f>
        <v>Fluo Orange 
RAL 2005</v>
      </c>
      <c r="E7296" s="1165" t="s">
        <v>27830</v>
      </c>
      <c r="F7296" s="1165" t="s">
        <v>28333</v>
      </c>
    </row>
    <row r="7297" spans="1:6" ht="15" customHeight="1">
      <c r="A7297" s="1165" t="str">
        <f t="shared" si="704"/>
        <v>MEXP9FLP</v>
      </c>
      <c r="B7297" s="1165">
        <f>IFERROR(INDEX('GRP Macros'!$B$14:$AF$554,MATCH(C7297,'GRP Macros'!$B$14:$B$552,FALSE),MATCH(D7297,'GRP Macros'!$B$14:$AF$14,FALSE)),0)</f>
        <v>0</v>
      </c>
      <c r="C7297" s="1165" t="str">
        <f t="shared" si="707"/>
        <v>MEXP9</v>
      </c>
      <c r="D7297" s="988" t="str">
        <f>'GRP Macros'!$AB$14</f>
        <v>Fluo Pink 
Pantone 806C</v>
      </c>
      <c r="E7297" s="1165" t="s">
        <v>27832</v>
      </c>
      <c r="F7297" s="1165" t="s">
        <v>28333</v>
      </c>
    </row>
    <row r="7298" spans="1:6" ht="15" customHeight="1">
      <c r="A7298" s="1165" t="str">
        <f t="shared" si="704"/>
        <v>MEXP9FLG</v>
      </c>
      <c r="B7298" s="1165">
        <f>IFERROR(INDEX('GRP Macros'!$B$14:$AF$554,MATCH(C7298,'GRP Macros'!$B$14:$B$552,FALSE),MATCH(D7298,'GRP Macros'!$B$14:$AF$14,FALSE)),0)</f>
        <v>0</v>
      </c>
      <c r="C7298" s="1165" t="str">
        <f t="shared" si="707"/>
        <v>MEXP9</v>
      </c>
      <c r="D7298" s="988" t="str">
        <f>'GRP Macros'!$AC$14</f>
        <v>Fluo Green 
RAL 6028</v>
      </c>
      <c r="E7298" s="1165" t="s">
        <v>27831</v>
      </c>
      <c r="F7298" s="1165" t="s">
        <v>28333</v>
      </c>
    </row>
    <row r="7299" spans="1:6" ht="15" customHeight="1">
      <c r="A7299" s="1165" t="str">
        <f t="shared" ref="A7299:A7347" si="708">CONCATENATE(C7299,E7299)</f>
        <v>MEXP10WHI</v>
      </c>
      <c r="B7299" s="1165">
        <f>IFERROR(INDEX('GRP Macros'!$B$14:$AF$554,MATCH(C7299,'GRP Macros'!$B$14:$B$552,FALSE),MATCH(D7299,'GRP Macros'!$B$14:$AF$14,FALSE)),0)</f>
        <v>0</v>
      </c>
      <c r="C7299" s="1165" t="s">
        <v>28342</v>
      </c>
      <c r="D7299" s="1167" t="str">
        <f>'GRP Macros'!$K$14</f>
        <v>White 
RAL 9016</v>
      </c>
      <c r="E7299" s="1165" t="s">
        <v>27838</v>
      </c>
      <c r="F7299" s="1165" t="s">
        <v>28333</v>
      </c>
    </row>
    <row r="7300" spans="1:6" ht="15" customHeight="1">
      <c r="A7300" s="1165" t="str">
        <f t="shared" si="708"/>
        <v>MEXP10BLU</v>
      </c>
      <c r="B7300" s="1165">
        <f>IFERROR(INDEX('GRP Macros'!$B$14:$AF$554,MATCH(C7300,'GRP Macros'!$B$14:$B$552,FALSE),MATCH(D7300,'GRP Macros'!$B$14:$AF$14,FALSE)),0)</f>
        <v>0</v>
      </c>
      <c r="C7300" s="1165" t="str">
        <f>C7299</f>
        <v>MEXP10</v>
      </c>
      <c r="D7300" s="988" t="str">
        <f>'GRP Macros'!$L$14</f>
        <v>Blue US 
RAL 5015</v>
      </c>
      <c r="E7300" s="1165" t="s">
        <v>27827</v>
      </c>
      <c r="F7300" s="1165" t="s">
        <v>28333</v>
      </c>
    </row>
    <row r="7301" spans="1:6" ht="15" customHeight="1">
      <c r="A7301" s="1165" t="str">
        <f t="shared" si="708"/>
        <v>MEXP10MIN</v>
      </c>
      <c r="B7301" s="1165">
        <f>IFERROR(INDEX('GRP Macros'!$B$14:$AF$554,MATCH(C7301,'GRP Macros'!$B$14:$B$552,FALSE),MATCH(D7301,'GRP Macros'!$B$14:$AF$14,FALSE)),0)</f>
        <v>0</v>
      </c>
      <c r="C7301" s="1165" t="str">
        <f t="shared" ref="C7301:C7312" si="709">C7300</f>
        <v>MEXP10</v>
      </c>
      <c r="D7301" s="988" t="str">
        <f>'GRP Macros'!$O$14</f>
        <v>Mint 
RAL 6027</v>
      </c>
      <c r="E7301" s="1165" t="s">
        <v>27834</v>
      </c>
      <c r="F7301" s="1165" t="s">
        <v>28333</v>
      </c>
    </row>
    <row r="7302" spans="1:6" ht="15" customHeight="1">
      <c r="A7302" s="1165" t="str">
        <f t="shared" si="708"/>
        <v>MEXP10GRE</v>
      </c>
      <c r="B7302" s="1165">
        <f>IFERROR(INDEX('GRP Macros'!$B$14:$AF$554,MATCH(C7302,'GRP Macros'!$B$14:$B$552,FALSE),MATCH(D7302,'GRP Macros'!$B$14:$AF$14,FALSE)),0)</f>
        <v>0</v>
      </c>
      <c r="C7302" s="1165" t="str">
        <f t="shared" si="709"/>
        <v>MEXP10</v>
      </c>
      <c r="D7302" s="988" t="str">
        <f>'GRP Macros'!$P$14</f>
        <v>Green 
RAL 6037</v>
      </c>
      <c r="E7302" s="1165" t="s">
        <v>27837</v>
      </c>
      <c r="F7302" s="1165" t="s">
        <v>28333</v>
      </c>
    </row>
    <row r="7303" spans="1:6" ht="15" customHeight="1">
      <c r="A7303" s="1165" t="str">
        <f t="shared" si="708"/>
        <v>MEXP10PUK</v>
      </c>
      <c r="B7303" s="1165">
        <f>IFERROR(INDEX('GRP Macros'!$B$14:$AF$554,MATCH(C7303,'GRP Macros'!$B$14:$B$552,FALSE),MATCH(D7303,'GRP Macros'!$B$14:$AF$14,FALSE)),0)</f>
        <v>0</v>
      </c>
      <c r="C7303" s="1165" t="str">
        <f t="shared" si="709"/>
        <v>MEXP10</v>
      </c>
      <c r="D7303" s="988" t="str">
        <f>'GRP Macros'!$Q$14</f>
        <v>US Green 
Pantone
2301C</v>
      </c>
      <c r="E7303" s="1165" t="s">
        <v>27835</v>
      </c>
      <c r="F7303" s="1165" t="s">
        <v>28333</v>
      </c>
    </row>
    <row r="7304" spans="1:6" ht="15" customHeight="1">
      <c r="A7304" s="1165" t="str">
        <f t="shared" si="708"/>
        <v>MEXP10YEL</v>
      </c>
      <c r="B7304" s="1165">
        <f>IFERROR(INDEX('GRP Macros'!$B$14:$AF$554,MATCH(C7304,'GRP Macros'!$B$14:$B$552,FALSE),MATCH(D7304,'GRP Macros'!$B$14:$AF$14,FALSE)),0)</f>
        <v>0</v>
      </c>
      <c r="C7304" s="1165" t="str">
        <f t="shared" si="709"/>
        <v>MEXP10</v>
      </c>
      <c r="D7304" s="988" t="str">
        <f>'GRP Macros'!$S$14</f>
        <v>Yellow 
RAL 1023</v>
      </c>
      <c r="E7304" s="1165" t="s">
        <v>27823</v>
      </c>
      <c r="F7304" s="1165" t="s">
        <v>28333</v>
      </c>
    </row>
    <row r="7305" spans="1:6" ht="15" customHeight="1">
      <c r="A7305" s="1165" t="str">
        <f t="shared" si="708"/>
        <v>MEXP10RED</v>
      </c>
      <c r="B7305" s="1165">
        <f>IFERROR(INDEX('GRP Macros'!$B$14:$AF$554,MATCH(C7305,'GRP Macros'!$B$14:$B$552,FALSE),MATCH(D7305,'GRP Macros'!$B$14:$AF$14,FALSE)),0)</f>
        <v>0</v>
      </c>
      <c r="C7305" s="1165" t="str">
        <f t="shared" si="709"/>
        <v>MEXP10</v>
      </c>
      <c r="D7305" s="988" t="str">
        <f>'GRP Macros'!$U$14</f>
        <v>Red 
RAL 3020</v>
      </c>
      <c r="E7305" s="1165" t="s">
        <v>27826</v>
      </c>
      <c r="F7305" s="1165" t="s">
        <v>28333</v>
      </c>
    </row>
    <row r="7306" spans="1:6" ht="15" customHeight="1">
      <c r="A7306" s="1165" t="str">
        <f t="shared" si="708"/>
        <v>MEXP10VIO</v>
      </c>
      <c r="B7306" s="1165">
        <f>IFERROR(INDEX('GRP Macros'!$B$14:$AF$554,MATCH(C7306,'GRP Macros'!$B$14:$B$552,FALSE),MATCH(D7306,'GRP Macros'!$B$14:$AF$14,FALSE)),0)</f>
        <v>0</v>
      </c>
      <c r="C7306" s="1165" t="str">
        <f t="shared" si="709"/>
        <v>MEXP10</v>
      </c>
      <c r="D7306" s="988" t="str">
        <f>'GRP Macros'!$V$14</f>
        <v>Violet 
RAL 4008</v>
      </c>
      <c r="E7306" s="1165" t="s">
        <v>27833</v>
      </c>
      <c r="F7306" s="1165" t="s">
        <v>28333</v>
      </c>
    </row>
    <row r="7307" spans="1:6" ht="15" customHeight="1">
      <c r="A7307" s="1165" t="str">
        <f t="shared" si="708"/>
        <v>MEXP10BLK</v>
      </c>
      <c r="B7307" s="1165">
        <f>IFERROR(INDEX('GRP Macros'!$B$14:$AF$554,MATCH(C7307,'GRP Macros'!$B$14:$B$552,FALSE),MATCH(D7307,'GRP Macros'!$B$14:$AF$14,FALSE)),0)</f>
        <v>0</v>
      </c>
      <c r="C7307" s="1165" t="str">
        <f t="shared" si="709"/>
        <v>MEXP10</v>
      </c>
      <c r="D7307" s="988" t="str">
        <f>'GRP Macros'!$X$14</f>
        <v>Black 
RAL 9005</v>
      </c>
      <c r="E7307" s="1165" t="s">
        <v>27829</v>
      </c>
      <c r="F7307" s="1165" t="s">
        <v>28333</v>
      </c>
    </row>
    <row r="7308" spans="1:6" ht="15" customHeight="1">
      <c r="A7308" s="1165" t="str">
        <f t="shared" si="708"/>
        <v>MEXP10GRY</v>
      </c>
      <c r="B7308" s="1165">
        <f>IFERROR(INDEX('GRP Macros'!$B$14:$AF$554,MATCH(C7308,'GRP Macros'!$B$14:$B$552,FALSE),MATCH(D7308,'GRP Macros'!$B$14:$AF$14,FALSE)),0)</f>
        <v>0</v>
      </c>
      <c r="C7308" s="1165" t="str">
        <f t="shared" si="709"/>
        <v>MEXP10</v>
      </c>
      <c r="D7308" s="988" t="str">
        <f>'GRP Macros'!$Y$14</f>
        <v>Grey 
RAL 7001</v>
      </c>
      <c r="E7308" s="1165" t="s">
        <v>27828</v>
      </c>
      <c r="F7308" s="1165" t="s">
        <v>28333</v>
      </c>
    </row>
    <row r="7309" spans="1:6" ht="15" customHeight="1">
      <c r="A7309" s="1165" t="str">
        <f t="shared" si="708"/>
        <v>MEXP10FLY</v>
      </c>
      <c r="B7309" s="1165">
        <f>IFERROR(INDEX('GRP Macros'!$B$14:$AF$554,MATCH(C7309,'GRP Macros'!$B$14:$B$552,FALSE),MATCH(D7309,'GRP Macros'!$B$14:$AF$14,FALSE)),0)</f>
        <v>0</v>
      </c>
      <c r="C7309" s="1165" t="str">
        <f t="shared" si="709"/>
        <v>MEXP10</v>
      </c>
      <c r="D7309" s="988" t="str">
        <f>'GRP Macros'!$Z$14</f>
        <v>Fluo Yellow 
RAL 1026</v>
      </c>
      <c r="E7309" s="1165" t="s">
        <v>28041</v>
      </c>
      <c r="F7309" s="1165" t="s">
        <v>28333</v>
      </c>
    </row>
    <row r="7310" spans="1:6" ht="15" customHeight="1">
      <c r="A7310" s="1165" t="str">
        <f t="shared" si="708"/>
        <v>MEXP10FLO</v>
      </c>
      <c r="B7310" s="1165">
        <f>IFERROR(INDEX('GRP Macros'!$B$14:$AF$554,MATCH(C7310,'GRP Macros'!$B$14:$B$552,FALSE),MATCH(D7310,'GRP Macros'!$B$14:$AF$14,FALSE)),0)</f>
        <v>0</v>
      </c>
      <c r="C7310" s="1165" t="str">
        <f t="shared" si="709"/>
        <v>MEXP10</v>
      </c>
      <c r="D7310" s="988" t="str">
        <f>'GRP Macros'!$AA$14</f>
        <v>Fluo Orange 
RAL 2005</v>
      </c>
      <c r="E7310" s="1165" t="s">
        <v>27830</v>
      </c>
      <c r="F7310" s="1165" t="s">
        <v>28333</v>
      </c>
    </row>
    <row r="7311" spans="1:6" ht="15" customHeight="1">
      <c r="A7311" s="1165" t="str">
        <f t="shared" si="708"/>
        <v>MEXP10FLP</v>
      </c>
      <c r="B7311" s="1165">
        <f>IFERROR(INDEX('GRP Macros'!$B$14:$AF$554,MATCH(C7311,'GRP Macros'!$B$14:$B$552,FALSE),MATCH(D7311,'GRP Macros'!$B$14:$AF$14,FALSE)),0)</f>
        <v>0</v>
      </c>
      <c r="C7311" s="1165" t="str">
        <f t="shared" si="709"/>
        <v>MEXP10</v>
      </c>
      <c r="D7311" s="988" t="str">
        <f>'GRP Macros'!$AB$14</f>
        <v>Fluo Pink 
Pantone 806C</v>
      </c>
      <c r="E7311" s="1165" t="s">
        <v>27832</v>
      </c>
      <c r="F7311" s="1165" t="s">
        <v>28333</v>
      </c>
    </row>
    <row r="7312" spans="1:6" ht="15" customHeight="1">
      <c r="A7312" s="1165" t="str">
        <f t="shared" si="708"/>
        <v>MEXP10FLG</v>
      </c>
      <c r="B7312" s="1165">
        <f>IFERROR(INDEX('GRP Macros'!$B$14:$AF$554,MATCH(C7312,'GRP Macros'!$B$14:$B$552,FALSE),MATCH(D7312,'GRP Macros'!$B$14:$AF$14,FALSE)),0)</f>
        <v>0</v>
      </c>
      <c r="C7312" s="1165" t="str">
        <f t="shared" si="709"/>
        <v>MEXP10</v>
      </c>
      <c r="D7312" s="988" t="str">
        <f>'GRP Macros'!$AC$14</f>
        <v>Fluo Green 
RAL 6028</v>
      </c>
      <c r="E7312" s="1165" t="s">
        <v>27831</v>
      </c>
      <c r="F7312" s="1165" t="s">
        <v>28333</v>
      </c>
    </row>
    <row r="7313" spans="1:6" ht="15" customHeight="1">
      <c r="A7313" s="1165" t="str">
        <f t="shared" si="708"/>
        <v>MEXP11WHI</v>
      </c>
      <c r="B7313" s="1165">
        <f>IFERROR(INDEX('GRP Macros'!$B$14:$AF$554,MATCH(C7313,'GRP Macros'!$B$14:$B$552,FALSE),MATCH(D7313,'GRP Macros'!$B$14:$AF$14,FALSE)),0)</f>
        <v>0</v>
      </c>
      <c r="C7313" s="1165" t="s">
        <v>28343</v>
      </c>
      <c r="D7313" s="1167" t="str">
        <f>'GRP Macros'!$K$14</f>
        <v>White 
RAL 9016</v>
      </c>
      <c r="E7313" s="1165" t="s">
        <v>27838</v>
      </c>
      <c r="F7313" s="1165" t="s">
        <v>28333</v>
      </c>
    </row>
    <row r="7314" spans="1:6" ht="15" customHeight="1">
      <c r="A7314" s="1165" t="str">
        <f t="shared" si="708"/>
        <v>MEXP11BLU</v>
      </c>
      <c r="B7314" s="1165">
        <f>IFERROR(INDEX('GRP Macros'!$B$14:$AF$554,MATCH(C7314,'GRP Macros'!$B$14:$B$552,FALSE),MATCH(D7314,'GRP Macros'!$B$14:$AF$14,FALSE)),0)</f>
        <v>0</v>
      </c>
      <c r="C7314" s="1165" t="str">
        <f>C7313</f>
        <v>MEXP11</v>
      </c>
      <c r="D7314" s="988" t="str">
        <f>'GRP Macros'!$L$14</f>
        <v>Blue US 
RAL 5015</v>
      </c>
      <c r="E7314" s="1165" t="s">
        <v>27827</v>
      </c>
      <c r="F7314" s="1165" t="s">
        <v>28333</v>
      </c>
    </row>
    <row r="7315" spans="1:6" ht="15" customHeight="1">
      <c r="A7315" s="1165" t="str">
        <f t="shared" si="708"/>
        <v>MEXP11MIN</v>
      </c>
      <c r="B7315" s="1165">
        <f>IFERROR(INDEX('GRP Macros'!$B$14:$AF$554,MATCH(C7315,'GRP Macros'!$B$14:$B$552,FALSE),MATCH(D7315,'GRP Macros'!$B$14:$AF$14,FALSE)),0)</f>
        <v>0</v>
      </c>
      <c r="C7315" s="1165" t="str">
        <f t="shared" ref="C7315:C7326" si="710">C7314</f>
        <v>MEXP11</v>
      </c>
      <c r="D7315" s="988" t="str">
        <f>'GRP Macros'!$O$14</f>
        <v>Mint 
RAL 6027</v>
      </c>
      <c r="E7315" s="1165" t="s">
        <v>27834</v>
      </c>
      <c r="F7315" s="1165" t="s">
        <v>28333</v>
      </c>
    </row>
    <row r="7316" spans="1:6" ht="15" customHeight="1">
      <c r="A7316" s="1165" t="str">
        <f t="shared" si="708"/>
        <v>MEXP11GRE</v>
      </c>
      <c r="B7316" s="1165">
        <f>IFERROR(INDEX('GRP Macros'!$B$14:$AF$554,MATCH(C7316,'GRP Macros'!$B$14:$B$552,FALSE),MATCH(D7316,'GRP Macros'!$B$14:$AF$14,FALSE)),0)</f>
        <v>0</v>
      </c>
      <c r="C7316" s="1165" t="str">
        <f t="shared" si="710"/>
        <v>MEXP11</v>
      </c>
      <c r="D7316" s="988" t="str">
        <f>'GRP Macros'!$P$14</f>
        <v>Green 
RAL 6037</v>
      </c>
      <c r="E7316" s="1165" t="s">
        <v>27837</v>
      </c>
      <c r="F7316" s="1165" t="s">
        <v>28333</v>
      </c>
    </row>
    <row r="7317" spans="1:6" ht="15" customHeight="1">
      <c r="A7317" s="1165" t="str">
        <f t="shared" si="708"/>
        <v>MEXP11PUK</v>
      </c>
      <c r="B7317" s="1165">
        <f>IFERROR(INDEX('GRP Macros'!$B$14:$AF$554,MATCH(C7317,'GRP Macros'!$B$14:$B$552,FALSE),MATCH(D7317,'GRP Macros'!$B$14:$AF$14,FALSE)),0)</f>
        <v>0</v>
      </c>
      <c r="C7317" s="1165" t="str">
        <f t="shared" si="710"/>
        <v>MEXP11</v>
      </c>
      <c r="D7317" s="988" t="str">
        <f>'GRP Macros'!$Q$14</f>
        <v>US Green 
Pantone
2301C</v>
      </c>
      <c r="E7317" s="1165" t="s">
        <v>27835</v>
      </c>
      <c r="F7317" s="1165" t="s">
        <v>28333</v>
      </c>
    </row>
    <row r="7318" spans="1:6" ht="15" customHeight="1">
      <c r="A7318" s="1165" t="str">
        <f t="shared" si="708"/>
        <v>MEXP11YEL</v>
      </c>
      <c r="B7318" s="1165">
        <f>IFERROR(INDEX('GRP Macros'!$B$14:$AF$554,MATCH(C7318,'GRP Macros'!$B$14:$B$552,FALSE),MATCH(D7318,'GRP Macros'!$B$14:$AF$14,FALSE)),0)</f>
        <v>0</v>
      </c>
      <c r="C7318" s="1165" t="str">
        <f t="shared" si="710"/>
        <v>MEXP11</v>
      </c>
      <c r="D7318" s="988" t="str">
        <f>'GRP Macros'!$S$14</f>
        <v>Yellow 
RAL 1023</v>
      </c>
      <c r="E7318" s="1165" t="s">
        <v>27823</v>
      </c>
      <c r="F7318" s="1165" t="s">
        <v>28333</v>
      </c>
    </row>
    <row r="7319" spans="1:6" ht="15" customHeight="1">
      <c r="A7319" s="1165" t="str">
        <f t="shared" si="708"/>
        <v>MEXP11RED</v>
      </c>
      <c r="B7319" s="1165">
        <f>IFERROR(INDEX('GRP Macros'!$B$14:$AF$554,MATCH(C7319,'GRP Macros'!$B$14:$B$552,FALSE),MATCH(D7319,'GRP Macros'!$B$14:$AF$14,FALSE)),0)</f>
        <v>0</v>
      </c>
      <c r="C7319" s="1165" t="str">
        <f t="shared" si="710"/>
        <v>MEXP11</v>
      </c>
      <c r="D7319" s="988" t="str">
        <f>'GRP Macros'!$U$14</f>
        <v>Red 
RAL 3020</v>
      </c>
      <c r="E7319" s="1165" t="s">
        <v>27826</v>
      </c>
      <c r="F7319" s="1165" t="s">
        <v>28333</v>
      </c>
    </row>
    <row r="7320" spans="1:6" ht="15" customHeight="1">
      <c r="A7320" s="1165" t="str">
        <f t="shared" si="708"/>
        <v>MEXP11VIO</v>
      </c>
      <c r="B7320" s="1165">
        <f>IFERROR(INDEX('GRP Macros'!$B$14:$AF$554,MATCH(C7320,'GRP Macros'!$B$14:$B$552,FALSE),MATCH(D7320,'GRP Macros'!$B$14:$AF$14,FALSE)),0)</f>
        <v>0</v>
      </c>
      <c r="C7320" s="1165" t="str">
        <f t="shared" si="710"/>
        <v>MEXP11</v>
      </c>
      <c r="D7320" s="988" t="str">
        <f>'GRP Macros'!$V$14</f>
        <v>Violet 
RAL 4008</v>
      </c>
      <c r="E7320" s="1165" t="s">
        <v>27833</v>
      </c>
      <c r="F7320" s="1165" t="s">
        <v>28333</v>
      </c>
    </row>
    <row r="7321" spans="1:6" ht="15" customHeight="1">
      <c r="A7321" s="1165" t="str">
        <f t="shared" si="708"/>
        <v>MEXP11BLK</v>
      </c>
      <c r="B7321" s="1165">
        <f>IFERROR(INDEX('GRP Macros'!$B$14:$AF$554,MATCH(C7321,'GRP Macros'!$B$14:$B$552,FALSE),MATCH(D7321,'GRP Macros'!$B$14:$AF$14,FALSE)),0)</f>
        <v>0</v>
      </c>
      <c r="C7321" s="1165" t="str">
        <f t="shared" si="710"/>
        <v>MEXP11</v>
      </c>
      <c r="D7321" s="988" t="str">
        <f>'GRP Macros'!$X$14</f>
        <v>Black 
RAL 9005</v>
      </c>
      <c r="E7321" s="1165" t="s">
        <v>27829</v>
      </c>
      <c r="F7321" s="1165" t="s">
        <v>28333</v>
      </c>
    </row>
    <row r="7322" spans="1:6" ht="15" customHeight="1">
      <c r="A7322" s="1165" t="str">
        <f t="shared" si="708"/>
        <v>MEXP11GRY</v>
      </c>
      <c r="B7322" s="1165">
        <f>IFERROR(INDEX('GRP Macros'!$B$14:$AF$554,MATCH(C7322,'GRP Macros'!$B$14:$B$552,FALSE),MATCH(D7322,'GRP Macros'!$B$14:$AF$14,FALSE)),0)</f>
        <v>0</v>
      </c>
      <c r="C7322" s="1165" t="str">
        <f t="shared" si="710"/>
        <v>MEXP11</v>
      </c>
      <c r="D7322" s="988" t="str">
        <f>'GRP Macros'!$Y$14</f>
        <v>Grey 
RAL 7001</v>
      </c>
      <c r="E7322" s="1165" t="s">
        <v>27828</v>
      </c>
      <c r="F7322" s="1165" t="s">
        <v>28333</v>
      </c>
    </row>
    <row r="7323" spans="1:6" ht="15" customHeight="1">
      <c r="A7323" s="1165" t="str">
        <f t="shared" si="708"/>
        <v>MEXP11FLY</v>
      </c>
      <c r="B7323" s="1165">
        <f>IFERROR(INDEX('GRP Macros'!$B$14:$AF$554,MATCH(C7323,'GRP Macros'!$B$14:$B$552,FALSE),MATCH(D7323,'GRP Macros'!$B$14:$AF$14,FALSE)),0)</f>
        <v>0</v>
      </c>
      <c r="C7323" s="1165" t="str">
        <f t="shared" si="710"/>
        <v>MEXP11</v>
      </c>
      <c r="D7323" s="988" t="str">
        <f>'GRP Macros'!$Z$14</f>
        <v>Fluo Yellow 
RAL 1026</v>
      </c>
      <c r="E7323" s="1165" t="s">
        <v>28041</v>
      </c>
      <c r="F7323" s="1165" t="s">
        <v>28333</v>
      </c>
    </row>
    <row r="7324" spans="1:6" ht="15" customHeight="1">
      <c r="A7324" s="1165" t="str">
        <f t="shared" si="708"/>
        <v>MEXP11FLO</v>
      </c>
      <c r="B7324" s="1165">
        <f>IFERROR(INDEX('GRP Macros'!$B$14:$AF$554,MATCH(C7324,'GRP Macros'!$B$14:$B$552,FALSE),MATCH(D7324,'GRP Macros'!$B$14:$AF$14,FALSE)),0)</f>
        <v>0</v>
      </c>
      <c r="C7324" s="1165" t="str">
        <f t="shared" si="710"/>
        <v>MEXP11</v>
      </c>
      <c r="D7324" s="988" t="str">
        <f>'GRP Macros'!$AA$14</f>
        <v>Fluo Orange 
RAL 2005</v>
      </c>
      <c r="E7324" s="1165" t="s">
        <v>27830</v>
      </c>
      <c r="F7324" s="1165" t="s">
        <v>28333</v>
      </c>
    </row>
    <row r="7325" spans="1:6" ht="15" customHeight="1">
      <c r="A7325" s="1165" t="str">
        <f t="shared" si="708"/>
        <v>MEXP11FLP</v>
      </c>
      <c r="B7325" s="1165">
        <f>IFERROR(INDEX('GRP Macros'!$B$14:$AF$554,MATCH(C7325,'GRP Macros'!$B$14:$B$552,FALSE),MATCH(D7325,'GRP Macros'!$B$14:$AF$14,FALSE)),0)</f>
        <v>0</v>
      </c>
      <c r="C7325" s="1165" t="str">
        <f t="shared" si="710"/>
        <v>MEXP11</v>
      </c>
      <c r="D7325" s="988" t="str">
        <f>'GRP Macros'!$AB$14</f>
        <v>Fluo Pink 
Pantone 806C</v>
      </c>
      <c r="E7325" s="1165" t="s">
        <v>27832</v>
      </c>
      <c r="F7325" s="1165" t="s">
        <v>28333</v>
      </c>
    </row>
    <row r="7326" spans="1:6" ht="15" customHeight="1">
      <c r="A7326" s="1165" t="str">
        <f t="shared" si="708"/>
        <v>MEXP11FLG</v>
      </c>
      <c r="B7326" s="1165">
        <f>IFERROR(INDEX('GRP Macros'!$B$14:$AF$554,MATCH(C7326,'GRP Macros'!$B$14:$B$552,FALSE),MATCH(D7326,'GRP Macros'!$B$14:$AF$14,FALSE)),0)</f>
        <v>0</v>
      </c>
      <c r="C7326" s="1165" t="str">
        <f t="shared" si="710"/>
        <v>MEXP11</v>
      </c>
      <c r="D7326" s="988" t="str">
        <f>'GRP Macros'!$AC$14</f>
        <v>Fluo Green 
RAL 6028</v>
      </c>
      <c r="E7326" s="1165" t="s">
        <v>27831</v>
      </c>
      <c r="F7326" s="1165" t="s">
        <v>28333</v>
      </c>
    </row>
    <row r="7327" spans="1:6" ht="15" customHeight="1">
      <c r="A7327" s="1165" t="str">
        <f t="shared" si="708"/>
        <v>MEXP12WHI</v>
      </c>
      <c r="B7327" s="1165">
        <f>IFERROR(INDEX('GRP Macros'!$B$14:$AF$554,MATCH(C7327,'GRP Macros'!$B$14:$B$552,FALSE),MATCH(D7327,'GRP Macros'!$B$14:$AF$14,FALSE)),0)</f>
        <v>0</v>
      </c>
      <c r="C7327" s="1165" t="s">
        <v>28344</v>
      </c>
      <c r="D7327" s="1167" t="str">
        <f>'GRP Macros'!$K$14</f>
        <v>White 
RAL 9016</v>
      </c>
      <c r="E7327" s="1165" t="s">
        <v>27838</v>
      </c>
      <c r="F7327" s="1165" t="s">
        <v>28333</v>
      </c>
    </row>
    <row r="7328" spans="1:6" ht="15" customHeight="1">
      <c r="A7328" s="1165" t="str">
        <f t="shared" si="708"/>
        <v>MEXP12BLU</v>
      </c>
      <c r="B7328" s="1165">
        <f>IFERROR(INDEX('GRP Macros'!$B$14:$AF$554,MATCH(C7328,'GRP Macros'!$B$14:$B$552,FALSE),MATCH(D7328,'GRP Macros'!$B$14:$AF$14,FALSE)),0)</f>
        <v>0</v>
      </c>
      <c r="C7328" s="1165" t="str">
        <f>C7327</f>
        <v>MEXP12</v>
      </c>
      <c r="D7328" s="988" t="str">
        <f>'GRP Macros'!$L$14</f>
        <v>Blue US 
RAL 5015</v>
      </c>
      <c r="E7328" s="1165" t="s">
        <v>27827</v>
      </c>
      <c r="F7328" s="1165" t="s">
        <v>28333</v>
      </c>
    </row>
    <row r="7329" spans="1:6" ht="15" customHeight="1">
      <c r="A7329" s="1165" t="str">
        <f t="shared" si="708"/>
        <v>MEXP12MIN</v>
      </c>
      <c r="B7329" s="1165">
        <f>IFERROR(INDEX('GRP Macros'!$B$14:$AF$554,MATCH(C7329,'GRP Macros'!$B$14:$B$552,FALSE),MATCH(D7329,'GRP Macros'!$B$14:$AF$14,FALSE)),0)</f>
        <v>0</v>
      </c>
      <c r="C7329" s="1165" t="str">
        <f t="shared" ref="C7329:C7340" si="711">C7328</f>
        <v>MEXP12</v>
      </c>
      <c r="D7329" s="988" t="str">
        <f>'GRP Macros'!$O$14</f>
        <v>Mint 
RAL 6027</v>
      </c>
      <c r="E7329" s="1165" t="s">
        <v>27834</v>
      </c>
      <c r="F7329" s="1165" t="s">
        <v>28333</v>
      </c>
    </row>
    <row r="7330" spans="1:6" ht="15" customHeight="1">
      <c r="A7330" s="1165" t="str">
        <f t="shared" si="708"/>
        <v>MEXP12GRE</v>
      </c>
      <c r="B7330" s="1165">
        <f>IFERROR(INDEX('GRP Macros'!$B$14:$AF$554,MATCH(C7330,'GRP Macros'!$B$14:$B$552,FALSE),MATCH(D7330,'GRP Macros'!$B$14:$AF$14,FALSE)),0)</f>
        <v>0</v>
      </c>
      <c r="C7330" s="1165" t="str">
        <f t="shared" si="711"/>
        <v>MEXP12</v>
      </c>
      <c r="D7330" s="988" t="str">
        <f>'GRP Macros'!$P$14</f>
        <v>Green 
RAL 6037</v>
      </c>
      <c r="E7330" s="1165" t="s">
        <v>27837</v>
      </c>
      <c r="F7330" s="1165" t="s">
        <v>28333</v>
      </c>
    </row>
    <row r="7331" spans="1:6" ht="15" customHeight="1">
      <c r="A7331" s="1165" t="str">
        <f t="shared" si="708"/>
        <v>MEXP12PUK</v>
      </c>
      <c r="B7331" s="1165">
        <f>IFERROR(INDEX('GRP Macros'!$B$14:$AF$554,MATCH(C7331,'GRP Macros'!$B$14:$B$552,FALSE),MATCH(D7331,'GRP Macros'!$B$14:$AF$14,FALSE)),0)</f>
        <v>0</v>
      </c>
      <c r="C7331" s="1165" t="str">
        <f t="shared" si="711"/>
        <v>MEXP12</v>
      </c>
      <c r="D7331" s="988" t="str">
        <f>'GRP Macros'!$Q$14</f>
        <v>US Green 
Pantone
2301C</v>
      </c>
      <c r="E7331" s="1165" t="s">
        <v>27835</v>
      </c>
      <c r="F7331" s="1165" t="s">
        <v>28333</v>
      </c>
    </row>
    <row r="7332" spans="1:6" ht="15" customHeight="1">
      <c r="A7332" s="1165" t="str">
        <f t="shared" si="708"/>
        <v>MEXP12YEL</v>
      </c>
      <c r="B7332" s="1165">
        <f>IFERROR(INDEX('GRP Macros'!$B$14:$AF$554,MATCH(C7332,'GRP Macros'!$B$14:$B$552,FALSE),MATCH(D7332,'GRP Macros'!$B$14:$AF$14,FALSE)),0)</f>
        <v>0</v>
      </c>
      <c r="C7332" s="1165" t="str">
        <f t="shared" si="711"/>
        <v>MEXP12</v>
      </c>
      <c r="D7332" s="988" t="str">
        <f>'GRP Macros'!$S$14</f>
        <v>Yellow 
RAL 1023</v>
      </c>
      <c r="E7332" s="1165" t="s">
        <v>27823</v>
      </c>
      <c r="F7332" s="1165" t="s">
        <v>28333</v>
      </c>
    </row>
    <row r="7333" spans="1:6" ht="15" customHeight="1">
      <c r="A7333" s="1165" t="str">
        <f t="shared" si="708"/>
        <v>MEXP12RED</v>
      </c>
      <c r="B7333" s="1165">
        <f>IFERROR(INDEX('GRP Macros'!$B$14:$AF$554,MATCH(C7333,'GRP Macros'!$B$14:$B$552,FALSE),MATCH(D7333,'GRP Macros'!$B$14:$AF$14,FALSE)),0)</f>
        <v>0</v>
      </c>
      <c r="C7333" s="1165" t="str">
        <f t="shared" si="711"/>
        <v>MEXP12</v>
      </c>
      <c r="D7333" s="988" t="str">
        <f>'GRP Macros'!$U$14</f>
        <v>Red 
RAL 3020</v>
      </c>
      <c r="E7333" s="1165" t="s">
        <v>27826</v>
      </c>
      <c r="F7333" s="1165" t="s">
        <v>28333</v>
      </c>
    </row>
    <row r="7334" spans="1:6" ht="15" customHeight="1">
      <c r="A7334" s="1165" t="str">
        <f t="shared" si="708"/>
        <v>MEXP12VIO</v>
      </c>
      <c r="B7334" s="1165">
        <f>IFERROR(INDEX('GRP Macros'!$B$14:$AF$554,MATCH(C7334,'GRP Macros'!$B$14:$B$552,FALSE),MATCH(D7334,'GRP Macros'!$B$14:$AF$14,FALSE)),0)</f>
        <v>0</v>
      </c>
      <c r="C7334" s="1165" t="str">
        <f t="shared" si="711"/>
        <v>MEXP12</v>
      </c>
      <c r="D7334" s="988" t="str">
        <f>'GRP Macros'!$V$14</f>
        <v>Violet 
RAL 4008</v>
      </c>
      <c r="E7334" s="1165" t="s">
        <v>27833</v>
      </c>
      <c r="F7334" s="1165" t="s">
        <v>28333</v>
      </c>
    </row>
    <row r="7335" spans="1:6" ht="15" customHeight="1">
      <c r="A7335" s="1165" t="str">
        <f t="shared" si="708"/>
        <v>MEXP12BLK</v>
      </c>
      <c r="B7335" s="1165">
        <f>IFERROR(INDEX('GRP Macros'!$B$14:$AF$554,MATCH(C7335,'GRP Macros'!$B$14:$B$552,FALSE),MATCH(D7335,'GRP Macros'!$B$14:$AF$14,FALSE)),0)</f>
        <v>0</v>
      </c>
      <c r="C7335" s="1165" t="str">
        <f t="shared" si="711"/>
        <v>MEXP12</v>
      </c>
      <c r="D7335" s="988" t="str">
        <f>'GRP Macros'!$X$14</f>
        <v>Black 
RAL 9005</v>
      </c>
      <c r="E7335" s="1165" t="s">
        <v>27829</v>
      </c>
      <c r="F7335" s="1165" t="s">
        <v>28333</v>
      </c>
    </row>
    <row r="7336" spans="1:6" ht="15" customHeight="1">
      <c r="A7336" s="1165" t="str">
        <f t="shared" si="708"/>
        <v>MEXP12GRY</v>
      </c>
      <c r="B7336" s="1165">
        <f>IFERROR(INDEX('GRP Macros'!$B$14:$AF$554,MATCH(C7336,'GRP Macros'!$B$14:$B$552,FALSE),MATCH(D7336,'GRP Macros'!$B$14:$AF$14,FALSE)),0)</f>
        <v>0</v>
      </c>
      <c r="C7336" s="1165" t="str">
        <f t="shared" si="711"/>
        <v>MEXP12</v>
      </c>
      <c r="D7336" s="988" t="str">
        <f>'GRP Macros'!$Y$14</f>
        <v>Grey 
RAL 7001</v>
      </c>
      <c r="E7336" s="1165" t="s">
        <v>27828</v>
      </c>
      <c r="F7336" s="1165" t="s">
        <v>28333</v>
      </c>
    </row>
    <row r="7337" spans="1:6" ht="15" customHeight="1">
      <c r="A7337" s="1165" t="str">
        <f t="shared" si="708"/>
        <v>MEXP12FLY</v>
      </c>
      <c r="B7337" s="1165">
        <f>IFERROR(INDEX('GRP Macros'!$B$14:$AF$554,MATCH(C7337,'GRP Macros'!$B$14:$B$552,FALSE),MATCH(D7337,'GRP Macros'!$B$14:$AF$14,FALSE)),0)</f>
        <v>0</v>
      </c>
      <c r="C7337" s="1165" t="str">
        <f t="shared" si="711"/>
        <v>MEXP12</v>
      </c>
      <c r="D7337" s="988" t="str">
        <f>'GRP Macros'!$Z$14</f>
        <v>Fluo Yellow 
RAL 1026</v>
      </c>
      <c r="E7337" s="1165" t="s">
        <v>28041</v>
      </c>
      <c r="F7337" s="1165" t="s">
        <v>28333</v>
      </c>
    </row>
    <row r="7338" spans="1:6" ht="15" customHeight="1">
      <c r="A7338" s="1165" t="str">
        <f t="shared" si="708"/>
        <v>MEXP12FLO</v>
      </c>
      <c r="B7338" s="1165">
        <f>IFERROR(INDEX('GRP Macros'!$B$14:$AF$554,MATCH(C7338,'GRP Macros'!$B$14:$B$552,FALSE),MATCH(D7338,'GRP Macros'!$B$14:$AF$14,FALSE)),0)</f>
        <v>0</v>
      </c>
      <c r="C7338" s="1165" t="str">
        <f t="shared" si="711"/>
        <v>MEXP12</v>
      </c>
      <c r="D7338" s="988" t="str">
        <f>'GRP Macros'!$AA$14</f>
        <v>Fluo Orange 
RAL 2005</v>
      </c>
      <c r="E7338" s="1165" t="s">
        <v>27830</v>
      </c>
      <c r="F7338" s="1165" t="s">
        <v>28333</v>
      </c>
    </row>
    <row r="7339" spans="1:6" ht="15" customHeight="1">
      <c r="A7339" s="1165" t="str">
        <f t="shared" si="708"/>
        <v>MEXP12FLP</v>
      </c>
      <c r="B7339" s="1165">
        <f>IFERROR(INDEX('GRP Macros'!$B$14:$AF$554,MATCH(C7339,'GRP Macros'!$B$14:$B$552,FALSE),MATCH(D7339,'GRP Macros'!$B$14:$AF$14,FALSE)),0)</f>
        <v>0</v>
      </c>
      <c r="C7339" s="1165" t="str">
        <f t="shared" si="711"/>
        <v>MEXP12</v>
      </c>
      <c r="D7339" s="988" t="str">
        <f>'GRP Macros'!$AB$14</f>
        <v>Fluo Pink 
Pantone 806C</v>
      </c>
      <c r="E7339" s="1165" t="s">
        <v>27832</v>
      </c>
      <c r="F7339" s="1165" t="s">
        <v>28333</v>
      </c>
    </row>
    <row r="7340" spans="1:6" ht="15" customHeight="1">
      <c r="A7340" s="1165" t="str">
        <f t="shared" si="708"/>
        <v>MEXP12FLG</v>
      </c>
      <c r="B7340" s="1165">
        <f>IFERROR(INDEX('GRP Macros'!$B$14:$AF$554,MATCH(C7340,'GRP Macros'!$B$14:$B$552,FALSE),MATCH(D7340,'GRP Macros'!$B$14:$AF$14,FALSE)),0)</f>
        <v>0</v>
      </c>
      <c r="C7340" s="1165" t="str">
        <f t="shared" si="711"/>
        <v>MEXP12</v>
      </c>
      <c r="D7340" s="988" t="str">
        <f>'GRP Macros'!$AC$14</f>
        <v>Fluo Green 
RAL 6028</v>
      </c>
      <c r="E7340" s="1165" t="s">
        <v>27831</v>
      </c>
      <c r="F7340" s="1165" t="s">
        <v>28333</v>
      </c>
    </row>
    <row r="7341" spans="1:6" ht="15" customHeight="1">
      <c r="A7341" s="1165" t="str">
        <f t="shared" si="708"/>
        <v>MEXP13WHI</v>
      </c>
      <c r="B7341" s="1165">
        <f>IFERROR(INDEX('GRP Macros'!$B$14:$AF$554,MATCH(C7341,'GRP Macros'!$B$14:$B$552,FALSE),MATCH(D7341,'GRP Macros'!$B$14:$AF$14,FALSE)),0)</f>
        <v>0</v>
      </c>
      <c r="C7341" s="1165" t="s">
        <v>28345</v>
      </c>
      <c r="D7341" s="1167" t="str">
        <f>'GRP Macros'!$K$14</f>
        <v>White 
RAL 9016</v>
      </c>
      <c r="E7341" s="1165" t="s">
        <v>27838</v>
      </c>
      <c r="F7341" s="1165" t="s">
        <v>28333</v>
      </c>
    </row>
    <row r="7342" spans="1:6" ht="15" customHeight="1">
      <c r="A7342" s="1165" t="str">
        <f t="shared" si="708"/>
        <v>MEXP13BLU</v>
      </c>
      <c r="B7342" s="1165">
        <f>IFERROR(INDEX('GRP Macros'!$B$14:$AF$554,MATCH(C7342,'GRP Macros'!$B$14:$B$552,FALSE),MATCH(D7342,'GRP Macros'!$B$14:$AF$14,FALSE)),0)</f>
        <v>0</v>
      </c>
      <c r="C7342" s="1165" t="str">
        <f>C7341</f>
        <v>MEXP13</v>
      </c>
      <c r="D7342" s="988" t="str">
        <f>'GRP Macros'!$L$14</f>
        <v>Blue US 
RAL 5015</v>
      </c>
      <c r="E7342" s="1165" t="s">
        <v>27827</v>
      </c>
      <c r="F7342" s="1165" t="s">
        <v>28333</v>
      </c>
    </row>
    <row r="7343" spans="1:6" ht="15" customHeight="1">
      <c r="A7343" s="1165" t="str">
        <f t="shared" si="708"/>
        <v>MEXP13MIN</v>
      </c>
      <c r="B7343" s="1165">
        <f>IFERROR(INDEX('GRP Macros'!$B$14:$AF$554,MATCH(C7343,'GRP Macros'!$B$14:$B$552,FALSE),MATCH(D7343,'GRP Macros'!$B$14:$AF$14,FALSE)),0)</f>
        <v>0</v>
      </c>
      <c r="C7343" s="1165" t="str">
        <f t="shared" ref="C7343:C7354" si="712">C7342</f>
        <v>MEXP13</v>
      </c>
      <c r="D7343" s="988" t="str">
        <f>'GRP Macros'!$O$14</f>
        <v>Mint 
RAL 6027</v>
      </c>
      <c r="E7343" s="1165" t="s">
        <v>27834</v>
      </c>
      <c r="F7343" s="1165" t="s">
        <v>28333</v>
      </c>
    </row>
    <row r="7344" spans="1:6" ht="15" customHeight="1">
      <c r="A7344" s="1165" t="str">
        <f t="shared" si="708"/>
        <v>MEXP13GRE</v>
      </c>
      <c r="B7344" s="1165">
        <f>IFERROR(INDEX('GRP Macros'!$B$14:$AF$554,MATCH(C7344,'GRP Macros'!$B$14:$B$552,FALSE),MATCH(D7344,'GRP Macros'!$B$14:$AF$14,FALSE)),0)</f>
        <v>0</v>
      </c>
      <c r="C7344" s="1165" t="str">
        <f t="shared" si="712"/>
        <v>MEXP13</v>
      </c>
      <c r="D7344" s="988" t="str">
        <f>'GRP Macros'!$P$14</f>
        <v>Green 
RAL 6037</v>
      </c>
      <c r="E7344" s="1165" t="s">
        <v>27837</v>
      </c>
      <c r="F7344" s="1165" t="s">
        <v>28333</v>
      </c>
    </row>
    <row r="7345" spans="1:6" ht="15" customHeight="1">
      <c r="A7345" s="1165" t="str">
        <f t="shared" si="708"/>
        <v>MEXP13PUK</v>
      </c>
      <c r="B7345" s="1165">
        <f>IFERROR(INDEX('GRP Macros'!$B$14:$AF$554,MATCH(C7345,'GRP Macros'!$B$14:$B$552,FALSE),MATCH(D7345,'GRP Macros'!$B$14:$AF$14,FALSE)),0)</f>
        <v>0</v>
      </c>
      <c r="C7345" s="1165" t="str">
        <f t="shared" si="712"/>
        <v>MEXP13</v>
      </c>
      <c r="D7345" s="988" t="str">
        <f>'GRP Macros'!$Q$14</f>
        <v>US Green 
Pantone
2301C</v>
      </c>
      <c r="E7345" s="1165" t="s">
        <v>27835</v>
      </c>
      <c r="F7345" s="1165" t="s">
        <v>28333</v>
      </c>
    </row>
    <row r="7346" spans="1:6" ht="15" customHeight="1">
      <c r="A7346" s="1165" t="str">
        <f t="shared" si="708"/>
        <v>MEXP13YEL</v>
      </c>
      <c r="B7346" s="1165">
        <f>IFERROR(INDEX('GRP Macros'!$B$14:$AF$554,MATCH(C7346,'GRP Macros'!$B$14:$B$552,FALSE),MATCH(D7346,'GRP Macros'!$B$14:$AF$14,FALSE)),0)</f>
        <v>0</v>
      </c>
      <c r="C7346" s="1165" t="str">
        <f t="shared" si="712"/>
        <v>MEXP13</v>
      </c>
      <c r="D7346" s="988" t="str">
        <f>'GRP Macros'!$S$14</f>
        <v>Yellow 
RAL 1023</v>
      </c>
      <c r="E7346" s="1165" t="s">
        <v>27823</v>
      </c>
      <c r="F7346" s="1165" t="s">
        <v>28333</v>
      </c>
    </row>
    <row r="7347" spans="1:6" ht="15" customHeight="1">
      <c r="A7347" s="1165" t="str">
        <f t="shared" si="708"/>
        <v>MEXP13RED</v>
      </c>
      <c r="B7347" s="1165">
        <f>IFERROR(INDEX('GRP Macros'!$B$14:$AF$554,MATCH(C7347,'GRP Macros'!$B$14:$B$552,FALSE),MATCH(D7347,'GRP Macros'!$B$14:$AF$14,FALSE)),0)</f>
        <v>0</v>
      </c>
      <c r="C7347" s="1165" t="str">
        <f t="shared" si="712"/>
        <v>MEXP13</v>
      </c>
      <c r="D7347" s="988" t="str">
        <f>'GRP Macros'!$U$14</f>
        <v>Red 
RAL 3020</v>
      </c>
      <c r="E7347" s="1165" t="s">
        <v>27826</v>
      </c>
      <c r="F7347" s="1165" t="s">
        <v>28333</v>
      </c>
    </row>
    <row r="7348" spans="1:6" ht="15" customHeight="1">
      <c r="A7348" s="1165" t="str">
        <f t="shared" ref="A7348:A7354" si="713">CONCATENATE(C7348,E7348)</f>
        <v>MEXP13VIO</v>
      </c>
      <c r="B7348" s="1165">
        <f>IFERROR(INDEX('GRP Macros'!$B$14:$AF$554,MATCH(C7348,'GRP Macros'!$B$14:$B$552,FALSE),MATCH(D7348,'GRP Macros'!$B$14:$AF$14,FALSE)),0)</f>
        <v>0</v>
      </c>
      <c r="C7348" s="1165" t="str">
        <f t="shared" si="712"/>
        <v>MEXP13</v>
      </c>
      <c r="D7348" s="988" t="str">
        <f>'GRP Macros'!$V$14</f>
        <v>Violet 
RAL 4008</v>
      </c>
      <c r="E7348" s="1165" t="s">
        <v>27833</v>
      </c>
      <c r="F7348" s="1165" t="s">
        <v>28333</v>
      </c>
    </row>
    <row r="7349" spans="1:6" ht="15" customHeight="1">
      <c r="A7349" s="1165" t="str">
        <f t="shared" si="713"/>
        <v>MEXP13BLK</v>
      </c>
      <c r="B7349" s="1165">
        <f>IFERROR(INDEX('GRP Macros'!$B$14:$AF$554,MATCH(C7349,'GRP Macros'!$B$14:$B$552,FALSE),MATCH(D7349,'GRP Macros'!$B$14:$AF$14,FALSE)),0)</f>
        <v>0</v>
      </c>
      <c r="C7349" s="1165" t="str">
        <f t="shared" si="712"/>
        <v>MEXP13</v>
      </c>
      <c r="D7349" s="988" t="str">
        <f>'GRP Macros'!$X$14</f>
        <v>Black 
RAL 9005</v>
      </c>
      <c r="E7349" s="1165" t="s">
        <v>27829</v>
      </c>
      <c r="F7349" s="1165" t="s">
        <v>28333</v>
      </c>
    </row>
    <row r="7350" spans="1:6" ht="15" customHeight="1">
      <c r="A7350" s="1165" t="str">
        <f t="shared" si="713"/>
        <v>MEXP13GRY</v>
      </c>
      <c r="B7350" s="1165">
        <f>IFERROR(INDEX('GRP Macros'!$B$14:$AF$554,MATCH(C7350,'GRP Macros'!$B$14:$B$552,FALSE),MATCH(D7350,'GRP Macros'!$B$14:$AF$14,FALSE)),0)</f>
        <v>0</v>
      </c>
      <c r="C7350" s="1165" t="str">
        <f t="shared" si="712"/>
        <v>MEXP13</v>
      </c>
      <c r="D7350" s="988" t="str">
        <f>'GRP Macros'!$Y$14</f>
        <v>Grey 
RAL 7001</v>
      </c>
      <c r="E7350" s="1165" t="s">
        <v>27828</v>
      </c>
      <c r="F7350" s="1165" t="s">
        <v>28333</v>
      </c>
    </row>
    <row r="7351" spans="1:6" ht="15" customHeight="1">
      <c r="A7351" s="1165" t="str">
        <f t="shared" si="713"/>
        <v>MEXP13FLY</v>
      </c>
      <c r="B7351" s="1165">
        <f>IFERROR(INDEX('GRP Macros'!$B$14:$AF$554,MATCH(C7351,'GRP Macros'!$B$14:$B$552,FALSE),MATCH(D7351,'GRP Macros'!$B$14:$AF$14,FALSE)),0)</f>
        <v>0</v>
      </c>
      <c r="C7351" s="1165" t="str">
        <f t="shared" si="712"/>
        <v>MEXP13</v>
      </c>
      <c r="D7351" s="988" t="str">
        <f>'GRP Macros'!$Z$14</f>
        <v>Fluo Yellow 
RAL 1026</v>
      </c>
      <c r="E7351" s="1165" t="s">
        <v>28041</v>
      </c>
      <c r="F7351" s="1165" t="s">
        <v>28333</v>
      </c>
    </row>
    <row r="7352" spans="1:6" ht="15" customHeight="1">
      <c r="A7352" s="1165" t="str">
        <f t="shared" si="713"/>
        <v>MEXP13FLO</v>
      </c>
      <c r="B7352" s="1165">
        <f>IFERROR(INDEX('GRP Macros'!$B$14:$AF$554,MATCH(C7352,'GRP Macros'!$B$14:$B$552,FALSE),MATCH(D7352,'GRP Macros'!$B$14:$AF$14,FALSE)),0)</f>
        <v>0</v>
      </c>
      <c r="C7352" s="1165" t="str">
        <f t="shared" si="712"/>
        <v>MEXP13</v>
      </c>
      <c r="D7352" s="988" t="str">
        <f>'GRP Macros'!$AA$14</f>
        <v>Fluo Orange 
RAL 2005</v>
      </c>
      <c r="E7352" s="1165" t="s">
        <v>27830</v>
      </c>
      <c r="F7352" s="1165" t="s">
        <v>28333</v>
      </c>
    </row>
    <row r="7353" spans="1:6" ht="15" customHeight="1">
      <c r="A7353" s="1165" t="str">
        <f t="shared" si="713"/>
        <v>MEXP13FLP</v>
      </c>
      <c r="B7353" s="1165">
        <f>IFERROR(INDEX('GRP Macros'!$B$14:$AF$554,MATCH(C7353,'GRP Macros'!$B$14:$B$552,FALSE),MATCH(D7353,'GRP Macros'!$B$14:$AF$14,FALSE)),0)</f>
        <v>0</v>
      </c>
      <c r="C7353" s="1165" t="str">
        <f t="shared" si="712"/>
        <v>MEXP13</v>
      </c>
      <c r="D7353" s="988" t="str">
        <f>'GRP Macros'!$AB$14</f>
        <v>Fluo Pink 
Pantone 806C</v>
      </c>
      <c r="E7353" s="1165" t="s">
        <v>27832</v>
      </c>
      <c r="F7353" s="1165" t="s">
        <v>28333</v>
      </c>
    </row>
    <row r="7354" spans="1:6" ht="15" customHeight="1">
      <c r="A7354" s="1165" t="str">
        <f t="shared" si="713"/>
        <v>MEXP13FLG</v>
      </c>
      <c r="B7354" s="1165">
        <f>IFERROR(INDEX('GRP Macros'!$B$14:$AF$554,MATCH(C7354,'GRP Macros'!$B$14:$B$552,FALSE),MATCH(D7354,'GRP Macros'!$B$14:$AF$14,FALSE)),0)</f>
        <v>0</v>
      </c>
      <c r="C7354" s="1165" t="str">
        <f t="shared" si="712"/>
        <v>MEXP13</v>
      </c>
      <c r="D7354" s="988" t="str">
        <f>'GRP Macros'!$AC$14</f>
        <v>Fluo Green 
RAL 6028</v>
      </c>
      <c r="E7354" s="1165" t="s">
        <v>27831</v>
      </c>
      <c r="F7354" s="1165" t="s">
        <v>28333</v>
      </c>
    </row>
    <row r="7355" spans="1:6" ht="15" customHeight="1">
      <c r="A7355" s="1165" t="str">
        <f t="shared" ref="A7355:A7396" si="714">CONCATENATE(C7355,E7355)</f>
        <v>MEXP14WHI</v>
      </c>
      <c r="B7355" s="1165">
        <f>IFERROR(INDEX('GRP Macros'!$B$14:$AF$554,MATCH(C7355,'GRP Macros'!$B$14:$B$552,FALSE),MATCH(D7355,'GRP Macros'!$B$14:$AF$14,FALSE)),0)</f>
        <v>0</v>
      </c>
      <c r="C7355" s="1165" t="s">
        <v>28346</v>
      </c>
      <c r="D7355" s="1167" t="str">
        <f>'GRP Macros'!$K$14</f>
        <v>White 
RAL 9016</v>
      </c>
      <c r="E7355" s="1165" t="s">
        <v>27838</v>
      </c>
      <c r="F7355" s="1165" t="s">
        <v>28333</v>
      </c>
    </row>
    <row r="7356" spans="1:6" ht="15" customHeight="1">
      <c r="A7356" s="1165" t="str">
        <f t="shared" si="714"/>
        <v>MEXP14BLU</v>
      </c>
      <c r="B7356" s="1165">
        <f>IFERROR(INDEX('GRP Macros'!$B$14:$AF$554,MATCH(C7356,'GRP Macros'!$B$14:$B$552,FALSE),MATCH(D7356,'GRP Macros'!$B$14:$AF$14,FALSE)),0)</f>
        <v>0</v>
      </c>
      <c r="C7356" s="1165" t="str">
        <f>C7355</f>
        <v>MEXP14</v>
      </c>
      <c r="D7356" s="988" t="str">
        <f>'GRP Macros'!$L$14</f>
        <v>Blue US 
RAL 5015</v>
      </c>
      <c r="E7356" s="1165" t="s">
        <v>27827</v>
      </c>
      <c r="F7356" s="1165" t="s">
        <v>28333</v>
      </c>
    </row>
    <row r="7357" spans="1:6" ht="15" customHeight="1">
      <c r="A7357" s="1165" t="str">
        <f t="shared" si="714"/>
        <v>MEXP14MIN</v>
      </c>
      <c r="B7357" s="1165">
        <f>IFERROR(INDEX('GRP Macros'!$B$14:$AF$554,MATCH(C7357,'GRP Macros'!$B$14:$B$552,FALSE),MATCH(D7357,'GRP Macros'!$B$14:$AF$14,FALSE)),0)</f>
        <v>0</v>
      </c>
      <c r="C7357" s="1165" t="str">
        <f t="shared" ref="C7357:C7368" si="715">C7356</f>
        <v>MEXP14</v>
      </c>
      <c r="D7357" s="988" t="str">
        <f>'GRP Macros'!$O$14</f>
        <v>Mint 
RAL 6027</v>
      </c>
      <c r="E7357" s="1165" t="s">
        <v>27834</v>
      </c>
      <c r="F7357" s="1165" t="s">
        <v>28333</v>
      </c>
    </row>
    <row r="7358" spans="1:6" ht="15" customHeight="1">
      <c r="A7358" s="1165" t="str">
        <f t="shared" si="714"/>
        <v>MEXP14GRE</v>
      </c>
      <c r="B7358" s="1165">
        <f>IFERROR(INDEX('GRP Macros'!$B$14:$AF$554,MATCH(C7358,'GRP Macros'!$B$14:$B$552,FALSE),MATCH(D7358,'GRP Macros'!$B$14:$AF$14,FALSE)),0)</f>
        <v>0</v>
      </c>
      <c r="C7358" s="1165" t="str">
        <f t="shared" si="715"/>
        <v>MEXP14</v>
      </c>
      <c r="D7358" s="988" t="str">
        <f>'GRP Macros'!$P$14</f>
        <v>Green 
RAL 6037</v>
      </c>
      <c r="E7358" s="1165" t="s">
        <v>27837</v>
      </c>
      <c r="F7358" s="1165" t="s">
        <v>28333</v>
      </c>
    </row>
    <row r="7359" spans="1:6" ht="15" customHeight="1">
      <c r="A7359" s="1165" t="str">
        <f t="shared" si="714"/>
        <v>MEXP14PUK</v>
      </c>
      <c r="B7359" s="1165">
        <f>IFERROR(INDEX('GRP Macros'!$B$14:$AF$554,MATCH(C7359,'GRP Macros'!$B$14:$B$552,FALSE),MATCH(D7359,'GRP Macros'!$B$14:$AF$14,FALSE)),0)</f>
        <v>0</v>
      </c>
      <c r="C7359" s="1165" t="str">
        <f t="shared" si="715"/>
        <v>MEXP14</v>
      </c>
      <c r="D7359" s="988" t="str">
        <f>'GRP Macros'!$Q$14</f>
        <v>US Green 
Pantone
2301C</v>
      </c>
      <c r="E7359" s="1165" t="s">
        <v>27835</v>
      </c>
      <c r="F7359" s="1165" t="s">
        <v>28333</v>
      </c>
    </row>
    <row r="7360" spans="1:6" ht="15" customHeight="1">
      <c r="A7360" s="1165" t="str">
        <f t="shared" si="714"/>
        <v>MEXP14YEL</v>
      </c>
      <c r="B7360" s="1165">
        <f>IFERROR(INDEX('GRP Macros'!$B$14:$AF$554,MATCH(C7360,'GRP Macros'!$B$14:$B$552,FALSE),MATCH(D7360,'GRP Macros'!$B$14:$AF$14,FALSE)),0)</f>
        <v>0</v>
      </c>
      <c r="C7360" s="1165" t="str">
        <f t="shared" si="715"/>
        <v>MEXP14</v>
      </c>
      <c r="D7360" s="988" t="str">
        <f>'GRP Macros'!$S$14</f>
        <v>Yellow 
RAL 1023</v>
      </c>
      <c r="E7360" s="1165" t="s">
        <v>27823</v>
      </c>
      <c r="F7360" s="1165" t="s">
        <v>28333</v>
      </c>
    </row>
    <row r="7361" spans="1:6" ht="15" customHeight="1">
      <c r="A7361" s="1165" t="str">
        <f t="shared" si="714"/>
        <v>MEXP14RED</v>
      </c>
      <c r="B7361" s="1165">
        <f>IFERROR(INDEX('GRP Macros'!$B$14:$AF$554,MATCH(C7361,'GRP Macros'!$B$14:$B$552,FALSE),MATCH(D7361,'GRP Macros'!$B$14:$AF$14,FALSE)),0)</f>
        <v>0</v>
      </c>
      <c r="C7361" s="1165" t="str">
        <f t="shared" si="715"/>
        <v>MEXP14</v>
      </c>
      <c r="D7361" s="988" t="str">
        <f>'GRP Macros'!$U$14</f>
        <v>Red 
RAL 3020</v>
      </c>
      <c r="E7361" s="1165" t="s">
        <v>27826</v>
      </c>
      <c r="F7361" s="1165" t="s">
        <v>28333</v>
      </c>
    </row>
    <row r="7362" spans="1:6" ht="15" customHeight="1">
      <c r="A7362" s="1165" t="str">
        <f t="shared" si="714"/>
        <v>MEXP14VIO</v>
      </c>
      <c r="B7362" s="1165">
        <f>IFERROR(INDEX('GRP Macros'!$B$14:$AF$554,MATCH(C7362,'GRP Macros'!$B$14:$B$552,FALSE),MATCH(D7362,'GRP Macros'!$B$14:$AF$14,FALSE)),0)</f>
        <v>0</v>
      </c>
      <c r="C7362" s="1165" t="str">
        <f t="shared" si="715"/>
        <v>MEXP14</v>
      </c>
      <c r="D7362" s="988" t="str">
        <f>'GRP Macros'!$V$14</f>
        <v>Violet 
RAL 4008</v>
      </c>
      <c r="E7362" s="1165" t="s">
        <v>27833</v>
      </c>
      <c r="F7362" s="1165" t="s">
        <v>28333</v>
      </c>
    </row>
    <row r="7363" spans="1:6" ht="15" customHeight="1">
      <c r="A7363" s="1165" t="str">
        <f t="shared" si="714"/>
        <v>MEXP14BLK</v>
      </c>
      <c r="B7363" s="1165">
        <f>IFERROR(INDEX('GRP Macros'!$B$14:$AF$554,MATCH(C7363,'GRP Macros'!$B$14:$B$552,FALSE),MATCH(D7363,'GRP Macros'!$B$14:$AF$14,FALSE)),0)</f>
        <v>0</v>
      </c>
      <c r="C7363" s="1165" t="str">
        <f t="shared" si="715"/>
        <v>MEXP14</v>
      </c>
      <c r="D7363" s="988" t="str">
        <f>'GRP Macros'!$X$14</f>
        <v>Black 
RAL 9005</v>
      </c>
      <c r="E7363" s="1165" t="s">
        <v>27829</v>
      </c>
      <c r="F7363" s="1165" t="s">
        <v>28333</v>
      </c>
    </row>
    <row r="7364" spans="1:6" ht="15" customHeight="1">
      <c r="A7364" s="1165" t="str">
        <f t="shared" si="714"/>
        <v>MEXP14GRY</v>
      </c>
      <c r="B7364" s="1165">
        <f>IFERROR(INDEX('GRP Macros'!$B$14:$AF$554,MATCH(C7364,'GRP Macros'!$B$14:$B$552,FALSE),MATCH(D7364,'GRP Macros'!$B$14:$AF$14,FALSE)),0)</f>
        <v>0</v>
      </c>
      <c r="C7364" s="1165" t="str">
        <f t="shared" si="715"/>
        <v>MEXP14</v>
      </c>
      <c r="D7364" s="988" t="str">
        <f>'GRP Macros'!$Y$14</f>
        <v>Grey 
RAL 7001</v>
      </c>
      <c r="E7364" s="1165" t="s">
        <v>27828</v>
      </c>
      <c r="F7364" s="1165" t="s">
        <v>28333</v>
      </c>
    </row>
    <row r="7365" spans="1:6" ht="15" customHeight="1">
      <c r="A7365" s="1165" t="str">
        <f t="shared" si="714"/>
        <v>MEXP14FLY</v>
      </c>
      <c r="B7365" s="1165">
        <f>IFERROR(INDEX('GRP Macros'!$B$14:$AF$554,MATCH(C7365,'GRP Macros'!$B$14:$B$552,FALSE),MATCH(D7365,'GRP Macros'!$B$14:$AF$14,FALSE)),0)</f>
        <v>0</v>
      </c>
      <c r="C7365" s="1165" t="str">
        <f t="shared" si="715"/>
        <v>MEXP14</v>
      </c>
      <c r="D7365" s="988" t="str">
        <f>'GRP Macros'!$Z$14</f>
        <v>Fluo Yellow 
RAL 1026</v>
      </c>
      <c r="E7365" s="1165" t="s">
        <v>28041</v>
      </c>
      <c r="F7365" s="1165" t="s">
        <v>28333</v>
      </c>
    </row>
    <row r="7366" spans="1:6" ht="15" customHeight="1">
      <c r="A7366" s="1165" t="str">
        <f t="shared" si="714"/>
        <v>MEXP14FLO</v>
      </c>
      <c r="B7366" s="1165">
        <f>IFERROR(INDEX('GRP Macros'!$B$14:$AF$554,MATCH(C7366,'GRP Macros'!$B$14:$B$552,FALSE),MATCH(D7366,'GRP Macros'!$B$14:$AF$14,FALSE)),0)</f>
        <v>0</v>
      </c>
      <c r="C7366" s="1165" t="str">
        <f t="shared" si="715"/>
        <v>MEXP14</v>
      </c>
      <c r="D7366" s="988" t="str">
        <f>'GRP Macros'!$AA$14</f>
        <v>Fluo Orange 
RAL 2005</v>
      </c>
      <c r="E7366" s="1165" t="s">
        <v>27830</v>
      </c>
      <c r="F7366" s="1165" t="s">
        <v>28333</v>
      </c>
    </row>
    <row r="7367" spans="1:6" ht="15" customHeight="1">
      <c r="A7367" s="1165" t="str">
        <f t="shared" si="714"/>
        <v>MEXP14FLP</v>
      </c>
      <c r="B7367" s="1165">
        <f>IFERROR(INDEX('GRP Macros'!$B$14:$AF$554,MATCH(C7367,'GRP Macros'!$B$14:$B$552,FALSE),MATCH(D7367,'GRP Macros'!$B$14:$AF$14,FALSE)),0)</f>
        <v>0</v>
      </c>
      <c r="C7367" s="1165" t="str">
        <f t="shared" si="715"/>
        <v>MEXP14</v>
      </c>
      <c r="D7367" s="988" t="str">
        <f>'GRP Macros'!$AB$14</f>
        <v>Fluo Pink 
Pantone 806C</v>
      </c>
      <c r="E7367" s="1165" t="s">
        <v>27832</v>
      </c>
      <c r="F7367" s="1165" t="s">
        <v>28333</v>
      </c>
    </row>
    <row r="7368" spans="1:6" ht="15" customHeight="1">
      <c r="A7368" s="1165" t="str">
        <f t="shared" si="714"/>
        <v>MEXP14FLG</v>
      </c>
      <c r="B7368" s="1165">
        <f>IFERROR(INDEX('GRP Macros'!$B$14:$AF$554,MATCH(C7368,'GRP Macros'!$B$14:$B$552,FALSE),MATCH(D7368,'GRP Macros'!$B$14:$AF$14,FALSE)),0)</f>
        <v>0</v>
      </c>
      <c r="C7368" s="1165" t="str">
        <f t="shared" si="715"/>
        <v>MEXP14</v>
      </c>
      <c r="D7368" s="988" t="str">
        <f>'GRP Macros'!$AC$14</f>
        <v>Fluo Green 
RAL 6028</v>
      </c>
      <c r="E7368" s="1165" t="s">
        <v>27831</v>
      </c>
      <c r="F7368" s="1165" t="s">
        <v>28333</v>
      </c>
    </row>
    <row r="7369" spans="1:6" ht="15" customHeight="1">
      <c r="A7369" s="1165" t="str">
        <f t="shared" si="714"/>
        <v>MEXP15WHI</v>
      </c>
      <c r="B7369" s="1165">
        <f>IFERROR(INDEX('GRP Macros'!$B$14:$AF$554,MATCH(C7369,'GRP Macros'!$B$14:$B$552,FALSE),MATCH(D7369,'GRP Macros'!$B$14:$AF$14,FALSE)),0)</f>
        <v>0</v>
      </c>
      <c r="C7369" s="1165" t="s">
        <v>28347</v>
      </c>
      <c r="D7369" s="1167" t="str">
        <f>'GRP Macros'!$K$14</f>
        <v>White 
RAL 9016</v>
      </c>
      <c r="E7369" s="1165" t="s">
        <v>27838</v>
      </c>
      <c r="F7369" s="1165" t="s">
        <v>28333</v>
      </c>
    </row>
    <row r="7370" spans="1:6" ht="15" customHeight="1">
      <c r="A7370" s="1165" t="str">
        <f t="shared" si="714"/>
        <v>MEXP15BLU</v>
      </c>
      <c r="B7370" s="1165">
        <f>IFERROR(INDEX('GRP Macros'!$B$14:$AF$554,MATCH(C7370,'GRP Macros'!$B$14:$B$552,FALSE),MATCH(D7370,'GRP Macros'!$B$14:$AF$14,FALSE)),0)</f>
        <v>0</v>
      </c>
      <c r="C7370" s="1165" t="str">
        <f>C7369</f>
        <v>MEXP15</v>
      </c>
      <c r="D7370" s="988" t="str">
        <f>'GRP Macros'!$L$14</f>
        <v>Blue US 
RAL 5015</v>
      </c>
      <c r="E7370" s="1165" t="s">
        <v>27827</v>
      </c>
      <c r="F7370" s="1165" t="s">
        <v>28333</v>
      </c>
    </row>
    <row r="7371" spans="1:6" ht="15" customHeight="1">
      <c r="A7371" s="1165" t="str">
        <f t="shared" si="714"/>
        <v>MEXP15MIN</v>
      </c>
      <c r="B7371" s="1165">
        <f>IFERROR(INDEX('GRP Macros'!$B$14:$AF$554,MATCH(C7371,'GRP Macros'!$B$14:$B$552,FALSE),MATCH(D7371,'GRP Macros'!$B$14:$AF$14,FALSE)),0)</f>
        <v>0</v>
      </c>
      <c r="C7371" s="1165" t="str">
        <f t="shared" ref="C7371:C7382" si="716">C7370</f>
        <v>MEXP15</v>
      </c>
      <c r="D7371" s="988" t="str">
        <f>'GRP Macros'!$O$14</f>
        <v>Mint 
RAL 6027</v>
      </c>
      <c r="E7371" s="1165" t="s">
        <v>27834</v>
      </c>
      <c r="F7371" s="1165" t="s">
        <v>28333</v>
      </c>
    </row>
    <row r="7372" spans="1:6" ht="15" customHeight="1">
      <c r="A7372" s="1165" t="str">
        <f t="shared" si="714"/>
        <v>MEXP15GRE</v>
      </c>
      <c r="B7372" s="1165">
        <f>IFERROR(INDEX('GRP Macros'!$B$14:$AF$554,MATCH(C7372,'GRP Macros'!$B$14:$B$552,FALSE),MATCH(D7372,'GRP Macros'!$B$14:$AF$14,FALSE)),0)</f>
        <v>0</v>
      </c>
      <c r="C7372" s="1165" t="str">
        <f t="shared" si="716"/>
        <v>MEXP15</v>
      </c>
      <c r="D7372" s="988" t="str">
        <f>'GRP Macros'!$P$14</f>
        <v>Green 
RAL 6037</v>
      </c>
      <c r="E7372" s="1165" t="s">
        <v>27837</v>
      </c>
      <c r="F7372" s="1165" t="s">
        <v>28333</v>
      </c>
    </row>
    <row r="7373" spans="1:6" ht="15" customHeight="1">
      <c r="A7373" s="1165" t="str">
        <f t="shared" si="714"/>
        <v>MEXP15PUK</v>
      </c>
      <c r="B7373" s="1165">
        <f>IFERROR(INDEX('GRP Macros'!$B$14:$AF$554,MATCH(C7373,'GRP Macros'!$B$14:$B$552,FALSE),MATCH(D7373,'GRP Macros'!$B$14:$AF$14,FALSE)),0)</f>
        <v>0</v>
      </c>
      <c r="C7373" s="1165" t="str">
        <f t="shared" si="716"/>
        <v>MEXP15</v>
      </c>
      <c r="D7373" s="988" t="str">
        <f>'GRP Macros'!$Q$14</f>
        <v>US Green 
Pantone
2301C</v>
      </c>
      <c r="E7373" s="1165" t="s">
        <v>27835</v>
      </c>
      <c r="F7373" s="1165" t="s">
        <v>28333</v>
      </c>
    </row>
    <row r="7374" spans="1:6" ht="15" customHeight="1">
      <c r="A7374" s="1165" t="str">
        <f t="shared" si="714"/>
        <v>MEXP15YEL</v>
      </c>
      <c r="B7374" s="1165">
        <f>IFERROR(INDEX('GRP Macros'!$B$14:$AF$554,MATCH(C7374,'GRP Macros'!$B$14:$B$552,FALSE),MATCH(D7374,'GRP Macros'!$B$14:$AF$14,FALSE)),0)</f>
        <v>0</v>
      </c>
      <c r="C7374" s="1165" t="str">
        <f t="shared" si="716"/>
        <v>MEXP15</v>
      </c>
      <c r="D7374" s="988" t="str">
        <f>'GRP Macros'!$S$14</f>
        <v>Yellow 
RAL 1023</v>
      </c>
      <c r="E7374" s="1165" t="s">
        <v>27823</v>
      </c>
      <c r="F7374" s="1165" t="s">
        <v>28333</v>
      </c>
    </row>
    <row r="7375" spans="1:6" ht="15" customHeight="1">
      <c r="A7375" s="1165" t="str">
        <f t="shared" si="714"/>
        <v>MEXP15RED</v>
      </c>
      <c r="B7375" s="1165">
        <f>IFERROR(INDEX('GRP Macros'!$B$14:$AF$554,MATCH(C7375,'GRP Macros'!$B$14:$B$552,FALSE),MATCH(D7375,'GRP Macros'!$B$14:$AF$14,FALSE)),0)</f>
        <v>0</v>
      </c>
      <c r="C7375" s="1165" t="str">
        <f t="shared" si="716"/>
        <v>MEXP15</v>
      </c>
      <c r="D7375" s="988" t="str">
        <f>'GRP Macros'!$U$14</f>
        <v>Red 
RAL 3020</v>
      </c>
      <c r="E7375" s="1165" t="s">
        <v>27826</v>
      </c>
      <c r="F7375" s="1165" t="s">
        <v>28333</v>
      </c>
    </row>
    <row r="7376" spans="1:6" ht="15" customHeight="1">
      <c r="A7376" s="1165" t="str">
        <f t="shared" si="714"/>
        <v>MEXP15VIO</v>
      </c>
      <c r="B7376" s="1165">
        <f>IFERROR(INDEX('GRP Macros'!$B$14:$AF$554,MATCH(C7376,'GRP Macros'!$B$14:$B$552,FALSE),MATCH(D7376,'GRP Macros'!$B$14:$AF$14,FALSE)),0)</f>
        <v>0</v>
      </c>
      <c r="C7376" s="1165" t="str">
        <f t="shared" si="716"/>
        <v>MEXP15</v>
      </c>
      <c r="D7376" s="988" t="str">
        <f>'GRP Macros'!$V$14</f>
        <v>Violet 
RAL 4008</v>
      </c>
      <c r="E7376" s="1165" t="s">
        <v>27833</v>
      </c>
      <c r="F7376" s="1165" t="s">
        <v>28333</v>
      </c>
    </row>
    <row r="7377" spans="1:6" ht="15" customHeight="1">
      <c r="A7377" s="1165" t="str">
        <f t="shared" si="714"/>
        <v>MEXP15BLK</v>
      </c>
      <c r="B7377" s="1165">
        <f>IFERROR(INDEX('GRP Macros'!$B$14:$AF$554,MATCH(C7377,'GRP Macros'!$B$14:$B$552,FALSE),MATCH(D7377,'GRP Macros'!$B$14:$AF$14,FALSE)),0)</f>
        <v>0</v>
      </c>
      <c r="C7377" s="1165" t="str">
        <f t="shared" si="716"/>
        <v>MEXP15</v>
      </c>
      <c r="D7377" s="988" t="str">
        <f>'GRP Macros'!$X$14</f>
        <v>Black 
RAL 9005</v>
      </c>
      <c r="E7377" s="1165" t="s">
        <v>27829</v>
      </c>
      <c r="F7377" s="1165" t="s">
        <v>28333</v>
      </c>
    </row>
    <row r="7378" spans="1:6" ht="15" customHeight="1">
      <c r="A7378" s="1165" t="str">
        <f t="shared" si="714"/>
        <v>MEXP15GRY</v>
      </c>
      <c r="B7378" s="1165">
        <f>IFERROR(INDEX('GRP Macros'!$B$14:$AF$554,MATCH(C7378,'GRP Macros'!$B$14:$B$552,FALSE),MATCH(D7378,'GRP Macros'!$B$14:$AF$14,FALSE)),0)</f>
        <v>0</v>
      </c>
      <c r="C7378" s="1165" t="str">
        <f t="shared" si="716"/>
        <v>MEXP15</v>
      </c>
      <c r="D7378" s="988" t="str">
        <f>'GRP Macros'!$Y$14</f>
        <v>Grey 
RAL 7001</v>
      </c>
      <c r="E7378" s="1165" t="s">
        <v>27828</v>
      </c>
      <c r="F7378" s="1165" t="s">
        <v>28333</v>
      </c>
    </row>
    <row r="7379" spans="1:6" ht="15" customHeight="1">
      <c r="A7379" s="1165" t="str">
        <f t="shared" si="714"/>
        <v>MEXP15FLY</v>
      </c>
      <c r="B7379" s="1165">
        <f>IFERROR(INDEX('GRP Macros'!$B$14:$AF$554,MATCH(C7379,'GRP Macros'!$B$14:$B$552,FALSE),MATCH(D7379,'GRP Macros'!$B$14:$AF$14,FALSE)),0)</f>
        <v>0</v>
      </c>
      <c r="C7379" s="1165" t="str">
        <f t="shared" si="716"/>
        <v>MEXP15</v>
      </c>
      <c r="D7379" s="988" t="str">
        <f>'GRP Macros'!$Z$14</f>
        <v>Fluo Yellow 
RAL 1026</v>
      </c>
      <c r="E7379" s="1165" t="s">
        <v>28041</v>
      </c>
      <c r="F7379" s="1165" t="s">
        <v>28333</v>
      </c>
    </row>
    <row r="7380" spans="1:6" ht="15" customHeight="1">
      <c r="A7380" s="1165" t="str">
        <f t="shared" si="714"/>
        <v>MEXP15FLO</v>
      </c>
      <c r="B7380" s="1165">
        <f>IFERROR(INDEX('GRP Macros'!$B$14:$AF$554,MATCH(C7380,'GRP Macros'!$B$14:$B$552,FALSE),MATCH(D7380,'GRP Macros'!$B$14:$AF$14,FALSE)),0)</f>
        <v>0</v>
      </c>
      <c r="C7380" s="1165" t="str">
        <f t="shared" si="716"/>
        <v>MEXP15</v>
      </c>
      <c r="D7380" s="988" t="str">
        <f>'GRP Macros'!$AA$14</f>
        <v>Fluo Orange 
RAL 2005</v>
      </c>
      <c r="E7380" s="1165" t="s">
        <v>27830</v>
      </c>
      <c r="F7380" s="1165" t="s">
        <v>28333</v>
      </c>
    </row>
    <row r="7381" spans="1:6" ht="15" customHeight="1">
      <c r="A7381" s="1165" t="str">
        <f t="shared" si="714"/>
        <v>MEXP15FLP</v>
      </c>
      <c r="B7381" s="1165">
        <f>IFERROR(INDEX('GRP Macros'!$B$14:$AF$554,MATCH(C7381,'GRP Macros'!$B$14:$B$552,FALSE),MATCH(D7381,'GRP Macros'!$B$14:$AF$14,FALSE)),0)</f>
        <v>0</v>
      </c>
      <c r="C7381" s="1165" t="str">
        <f t="shared" si="716"/>
        <v>MEXP15</v>
      </c>
      <c r="D7381" s="988" t="str">
        <f>'GRP Macros'!$AB$14</f>
        <v>Fluo Pink 
Pantone 806C</v>
      </c>
      <c r="E7381" s="1165" t="s">
        <v>27832</v>
      </c>
      <c r="F7381" s="1165" t="s">
        <v>28333</v>
      </c>
    </row>
    <row r="7382" spans="1:6" ht="15" customHeight="1">
      <c r="A7382" s="1165" t="str">
        <f t="shared" si="714"/>
        <v>MEXP15FLG</v>
      </c>
      <c r="B7382" s="1165">
        <f>IFERROR(INDEX('GRP Macros'!$B$14:$AF$554,MATCH(C7382,'GRP Macros'!$B$14:$B$552,FALSE),MATCH(D7382,'GRP Macros'!$B$14:$AF$14,FALSE)),0)</f>
        <v>0</v>
      </c>
      <c r="C7382" s="1165" t="str">
        <f t="shared" si="716"/>
        <v>MEXP15</v>
      </c>
      <c r="D7382" s="988" t="str">
        <f>'GRP Macros'!$AC$14</f>
        <v>Fluo Green 
RAL 6028</v>
      </c>
      <c r="E7382" s="1165" t="s">
        <v>27831</v>
      </c>
      <c r="F7382" s="1165" t="s">
        <v>28333</v>
      </c>
    </row>
    <row r="7383" spans="1:6" ht="15" customHeight="1">
      <c r="A7383" s="1165" t="str">
        <f t="shared" si="714"/>
        <v>MEXP16WHI</v>
      </c>
      <c r="B7383" s="1165">
        <f>IFERROR(INDEX('GRP Macros'!$B$14:$AF$554,MATCH(C7383,'GRP Macros'!$B$14:$B$552,FALSE),MATCH(D7383,'GRP Macros'!$B$14:$AF$14,FALSE)),0)</f>
        <v>0</v>
      </c>
      <c r="C7383" s="1165" t="s">
        <v>28348</v>
      </c>
      <c r="D7383" s="1167" t="str">
        <f>'GRP Macros'!$K$14</f>
        <v>White 
RAL 9016</v>
      </c>
      <c r="E7383" s="1165" t="s">
        <v>27838</v>
      </c>
      <c r="F7383" s="1165" t="s">
        <v>28333</v>
      </c>
    </row>
    <row r="7384" spans="1:6" ht="15" customHeight="1">
      <c r="A7384" s="1165" t="str">
        <f t="shared" si="714"/>
        <v>MEXP16BLU</v>
      </c>
      <c r="B7384" s="1165">
        <f>IFERROR(INDEX('GRP Macros'!$B$14:$AF$554,MATCH(C7384,'GRP Macros'!$B$14:$B$552,FALSE),MATCH(D7384,'GRP Macros'!$B$14:$AF$14,FALSE)),0)</f>
        <v>0</v>
      </c>
      <c r="C7384" s="1165" t="str">
        <f>C7383</f>
        <v>MEXP16</v>
      </c>
      <c r="D7384" s="988" t="str">
        <f>'GRP Macros'!$L$14</f>
        <v>Blue US 
RAL 5015</v>
      </c>
      <c r="E7384" s="1165" t="s">
        <v>27827</v>
      </c>
      <c r="F7384" s="1165" t="s">
        <v>28333</v>
      </c>
    </row>
    <row r="7385" spans="1:6" ht="15" customHeight="1">
      <c r="A7385" s="1165" t="str">
        <f t="shared" si="714"/>
        <v>MEXP16MIN</v>
      </c>
      <c r="B7385" s="1165">
        <f>IFERROR(INDEX('GRP Macros'!$B$14:$AF$554,MATCH(C7385,'GRP Macros'!$B$14:$B$552,FALSE),MATCH(D7385,'GRP Macros'!$B$14:$AF$14,FALSE)),0)</f>
        <v>0</v>
      </c>
      <c r="C7385" s="1165" t="str">
        <f t="shared" ref="C7385:C7396" si="717">C7384</f>
        <v>MEXP16</v>
      </c>
      <c r="D7385" s="988" t="str">
        <f>'GRP Macros'!$O$14</f>
        <v>Mint 
RAL 6027</v>
      </c>
      <c r="E7385" s="1165" t="s">
        <v>27834</v>
      </c>
      <c r="F7385" s="1165" t="s">
        <v>28333</v>
      </c>
    </row>
    <row r="7386" spans="1:6" ht="15" customHeight="1">
      <c r="A7386" s="1165" t="str">
        <f t="shared" si="714"/>
        <v>MEXP16GRE</v>
      </c>
      <c r="B7386" s="1165">
        <f>IFERROR(INDEX('GRP Macros'!$B$14:$AF$554,MATCH(C7386,'GRP Macros'!$B$14:$B$552,FALSE),MATCH(D7386,'GRP Macros'!$B$14:$AF$14,FALSE)),0)</f>
        <v>0</v>
      </c>
      <c r="C7386" s="1165" t="str">
        <f t="shared" si="717"/>
        <v>MEXP16</v>
      </c>
      <c r="D7386" s="988" t="str">
        <f>'GRP Macros'!$P$14</f>
        <v>Green 
RAL 6037</v>
      </c>
      <c r="E7386" s="1165" t="s">
        <v>27837</v>
      </c>
      <c r="F7386" s="1165" t="s">
        <v>28333</v>
      </c>
    </row>
    <row r="7387" spans="1:6" ht="15" customHeight="1">
      <c r="A7387" s="1165" t="str">
        <f t="shared" si="714"/>
        <v>MEXP16PUK</v>
      </c>
      <c r="B7387" s="1165">
        <f>IFERROR(INDEX('GRP Macros'!$B$14:$AF$554,MATCH(C7387,'GRP Macros'!$B$14:$B$552,FALSE),MATCH(D7387,'GRP Macros'!$B$14:$AF$14,FALSE)),0)</f>
        <v>0</v>
      </c>
      <c r="C7387" s="1165" t="str">
        <f t="shared" si="717"/>
        <v>MEXP16</v>
      </c>
      <c r="D7387" s="988" t="str">
        <f>'GRP Macros'!$Q$14</f>
        <v>US Green 
Pantone
2301C</v>
      </c>
      <c r="E7387" s="1165" t="s">
        <v>27835</v>
      </c>
      <c r="F7387" s="1165" t="s">
        <v>28333</v>
      </c>
    </row>
    <row r="7388" spans="1:6" ht="15" customHeight="1">
      <c r="A7388" s="1165" t="str">
        <f t="shared" si="714"/>
        <v>MEXP16YEL</v>
      </c>
      <c r="B7388" s="1165">
        <f>IFERROR(INDEX('GRP Macros'!$B$14:$AF$554,MATCH(C7388,'GRP Macros'!$B$14:$B$552,FALSE),MATCH(D7388,'GRP Macros'!$B$14:$AF$14,FALSE)),0)</f>
        <v>0</v>
      </c>
      <c r="C7388" s="1165" t="str">
        <f t="shared" si="717"/>
        <v>MEXP16</v>
      </c>
      <c r="D7388" s="988" t="str">
        <f>'GRP Macros'!$S$14</f>
        <v>Yellow 
RAL 1023</v>
      </c>
      <c r="E7388" s="1165" t="s">
        <v>27823</v>
      </c>
      <c r="F7388" s="1165" t="s">
        <v>28333</v>
      </c>
    </row>
    <row r="7389" spans="1:6" ht="15" customHeight="1">
      <c r="A7389" s="1165" t="str">
        <f t="shared" si="714"/>
        <v>MEXP16RED</v>
      </c>
      <c r="B7389" s="1165">
        <f>IFERROR(INDEX('GRP Macros'!$B$14:$AF$554,MATCH(C7389,'GRP Macros'!$B$14:$B$552,FALSE),MATCH(D7389,'GRP Macros'!$B$14:$AF$14,FALSE)),0)</f>
        <v>0</v>
      </c>
      <c r="C7389" s="1165" t="str">
        <f t="shared" si="717"/>
        <v>MEXP16</v>
      </c>
      <c r="D7389" s="988" t="str">
        <f>'GRP Macros'!$U$14</f>
        <v>Red 
RAL 3020</v>
      </c>
      <c r="E7389" s="1165" t="s">
        <v>27826</v>
      </c>
      <c r="F7389" s="1165" t="s">
        <v>28333</v>
      </c>
    </row>
    <row r="7390" spans="1:6" ht="15" customHeight="1">
      <c r="A7390" s="1165" t="str">
        <f t="shared" si="714"/>
        <v>MEXP16VIO</v>
      </c>
      <c r="B7390" s="1165">
        <f>IFERROR(INDEX('GRP Macros'!$B$14:$AF$554,MATCH(C7390,'GRP Macros'!$B$14:$B$552,FALSE),MATCH(D7390,'GRP Macros'!$B$14:$AF$14,FALSE)),0)</f>
        <v>0</v>
      </c>
      <c r="C7390" s="1165" t="str">
        <f t="shared" si="717"/>
        <v>MEXP16</v>
      </c>
      <c r="D7390" s="988" t="str">
        <f>'GRP Macros'!$V$14</f>
        <v>Violet 
RAL 4008</v>
      </c>
      <c r="E7390" s="1165" t="s">
        <v>27833</v>
      </c>
      <c r="F7390" s="1165" t="s">
        <v>28333</v>
      </c>
    </row>
    <row r="7391" spans="1:6" ht="15" customHeight="1">
      <c r="A7391" s="1165" t="str">
        <f t="shared" si="714"/>
        <v>MEXP16BLK</v>
      </c>
      <c r="B7391" s="1165">
        <f>IFERROR(INDEX('GRP Macros'!$B$14:$AF$554,MATCH(C7391,'GRP Macros'!$B$14:$B$552,FALSE),MATCH(D7391,'GRP Macros'!$B$14:$AF$14,FALSE)),0)</f>
        <v>0</v>
      </c>
      <c r="C7391" s="1165" t="str">
        <f t="shared" si="717"/>
        <v>MEXP16</v>
      </c>
      <c r="D7391" s="988" t="str">
        <f>'GRP Macros'!$X$14</f>
        <v>Black 
RAL 9005</v>
      </c>
      <c r="E7391" s="1165" t="s">
        <v>27829</v>
      </c>
      <c r="F7391" s="1165" t="s">
        <v>28333</v>
      </c>
    </row>
    <row r="7392" spans="1:6" ht="15" customHeight="1">
      <c r="A7392" s="1165" t="str">
        <f t="shared" si="714"/>
        <v>MEXP16GRY</v>
      </c>
      <c r="B7392" s="1165">
        <f>IFERROR(INDEX('GRP Macros'!$B$14:$AF$554,MATCH(C7392,'GRP Macros'!$B$14:$B$552,FALSE),MATCH(D7392,'GRP Macros'!$B$14:$AF$14,FALSE)),0)</f>
        <v>0</v>
      </c>
      <c r="C7392" s="1165" t="str">
        <f t="shared" si="717"/>
        <v>MEXP16</v>
      </c>
      <c r="D7392" s="988" t="str">
        <f>'GRP Macros'!$Y$14</f>
        <v>Grey 
RAL 7001</v>
      </c>
      <c r="E7392" s="1165" t="s">
        <v>27828</v>
      </c>
      <c r="F7392" s="1165" t="s">
        <v>28333</v>
      </c>
    </row>
    <row r="7393" spans="1:6" ht="15" customHeight="1">
      <c r="A7393" s="1165" t="str">
        <f t="shared" si="714"/>
        <v>MEXP16FLY</v>
      </c>
      <c r="B7393" s="1165">
        <f>IFERROR(INDEX('GRP Macros'!$B$14:$AF$554,MATCH(C7393,'GRP Macros'!$B$14:$B$552,FALSE),MATCH(D7393,'GRP Macros'!$B$14:$AF$14,FALSE)),0)</f>
        <v>0</v>
      </c>
      <c r="C7393" s="1165" t="str">
        <f t="shared" si="717"/>
        <v>MEXP16</v>
      </c>
      <c r="D7393" s="988" t="str">
        <f>'GRP Macros'!$Z$14</f>
        <v>Fluo Yellow 
RAL 1026</v>
      </c>
      <c r="E7393" s="1165" t="s">
        <v>28041</v>
      </c>
      <c r="F7393" s="1165" t="s">
        <v>28333</v>
      </c>
    </row>
    <row r="7394" spans="1:6" ht="15" customHeight="1">
      <c r="A7394" s="1165" t="str">
        <f t="shared" si="714"/>
        <v>MEXP16FLO</v>
      </c>
      <c r="B7394" s="1165">
        <f>IFERROR(INDEX('GRP Macros'!$B$14:$AF$554,MATCH(C7394,'GRP Macros'!$B$14:$B$552,FALSE),MATCH(D7394,'GRP Macros'!$B$14:$AF$14,FALSE)),0)</f>
        <v>0</v>
      </c>
      <c r="C7394" s="1165" t="str">
        <f t="shared" si="717"/>
        <v>MEXP16</v>
      </c>
      <c r="D7394" s="988" t="str">
        <f>'GRP Macros'!$AA$14</f>
        <v>Fluo Orange 
RAL 2005</v>
      </c>
      <c r="E7394" s="1165" t="s">
        <v>27830</v>
      </c>
      <c r="F7394" s="1165" t="s">
        <v>28333</v>
      </c>
    </row>
    <row r="7395" spans="1:6" ht="15" customHeight="1">
      <c r="A7395" s="1165" t="str">
        <f t="shared" si="714"/>
        <v>MEXP16FLP</v>
      </c>
      <c r="B7395" s="1165">
        <f>IFERROR(INDEX('GRP Macros'!$B$14:$AF$554,MATCH(C7395,'GRP Macros'!$B$14:$B$552,FALSE),MATCH(D7395,'GRP Macros'!$B$14:$AF$14,FALSE)),0)</f>
        <v>0</v>
      </c>
      <c r="C7395" s="1165" t="str">
        <f t="shared" si="717"/>
        <v>MEXP16</v>
      </c>
      <c r="D7395" s="988" t="str">
        <f>'GRP Macros'!$AB$14</f>
        <v>Fluo Pink 
Pantone 806C</v>
      </c>
      <c r="E7395" s="1165" t="s">
        <v>27832</v>
      </c>
      <c r="F7395" s="1165" t="s">
        <v>28333</v>
      </c>
    </row>
    <row r="7396" spans="1:6" ht="15" customHeight="1">
      <c r="A7396" s="1165" t="str">
        <f t="shared" si="714"/>
        <v>MEXP16FLG</v>
      </c>
      <c r="B7396" s="1165">
        <f>IFERROR(INDEX('GRP Macros'!$B$14:$AF$554,MATCH(C7396,'GRP Macros'!$B$14:$B$552,FALSE),MATCH(D7396,'GRP Macros'!$B$14:$AF$14,FALSE)),0)</f>
        <v>0</v>
      </c>
      <c r="C7396" s="1165" t="str">
        <f t="shared" si="717"/>
        <v>MEXP16</v>
      </c>
      <c r="D7396" s="988" t="str">
        <f>'GRP Macros'!$AC$14</f>
        <v>Fluo Green 
RAL 6028</v>
      </c>
      <c r="E7396" s="1165" t="s">
        <v>27831</v>
      </c>
      <c r="F7396" s="1165" t="s">
        <v>28333</v>
      </c>
    </row>
    <row r="7397" spans="1:6" ht="15" customHeight="1">
      <c r="A7397" s="1165" t="str">
        <f t="shared" ref="A7397:A7440" si="718">CONCATENATE(C7397,E7397)</f>
        <v>MEXP17WHI</v>
      </c>
      <c r="B7397" s="1165">
        <f>IFERROR(INDEX('GRP Macros'!$B$14:$AF$554,MATCH(C7397,'GRP Macros'!$B$14:$B$552,FALSE),MATCH(D7397,'GRP Macros'!$B$14:$AF$14,FALSE)),0)</f>
        <v>0</v>
      </c>
      <c r="C7397" s="1165" t="s">
        <v>28349</v>
      </c>
      <c r="D7397" s="1167" t="str">
        <f>'GRP Macros'!$K$14</f>
        <v>White 
RAL 9016</v>
      </c>
      <c r="E7397" s="1165" t="s">
        <v>27838</v>
      </c>
      <c r="F7397" s="1165" t="s">
        <v>28333</v>
      </c>
    </row>
    <row r="7398" spans="1:6" ht="15" customHeight="1">
      <c r="A7398" s="1165" t="str">
        <f t="shared" si="718"/>
        <v>MEXP17BLU</v>
      </c>
      <c r="B7398" s="1165">
        <f>IFERROR(INDEX('GRP Macros'!$B$14:$AF$554,MATCH(C7398,'GRP Macros'!$B$14:$B$552,FALSE),MATCH(D7398,'GRP Macros'!$B$14:$AF$14,FALSE)),0)</f>
        <v>0</v>
      </c>
      <c r="C7398" s="1165" t="str">
        <f>C7397</f>
        <v>MEXP17</v>
      </c>
      <c r="D7398" s="988" t="str">
        <f>'GRP Macros'!$L$14</f>
        <v>Blue US 
RAL 5015</v>
      </c>
      <c r="E7398" s="1165" t="s">
        <v>27827</v>
      </c>
      <c r="F7398" s="1165" t="s">
        <v>28333</v>
      </c>
    </row>
    <row r="7399" spans="1:6" ht="15" customHeight="1">
      <c r="A7399" s="1165" t="str">
        <f t="shared" si="718"/>
        <v>MEXP17MIN</v>
      </c>
      <c r="B7399" s="1165">
        <f>IFERROR(INDEX('GRP Macros'!$B$14:$AF$554,MATCH(C7399,'GRP Macros'!$B$14:$B$552,FALSE),MATCH(D7399,'GRP Macros'!$B$14:$AF$14,FALSE)),0)</f>
        <v>0</v>
      </c>
      <c r="C7399" s="1165" t="str">
        <f t="shared" ref="C7399:C7410" si="719">C7398</f>
        <v>MEXP17</v>
      </c>
      <c r="D7399" s="988" t="str">
        <f>'GRP Macros'!$O$14</f>
        <v>Mint 
RAL 6027</v>
      </c>
      <c r="E7399" s="1165" t="s">
        <v>27834</v>
      </c>
      <c r="F7399" s="1165" t="s">
        <v>28333</v>
      </c>
    </row>
    <row r="7400" spans="1:6" ht="15" customHeight="1">
      <c r="A7400" s="1165" t="str">
        <f t="shared" si="718"/>
        <v>MEXP17GRE</v>
      </c>
      <c r="B7400" s="1165">
        <f>IFERROR(INDEX('GRP Macros'!$B$14:$AF$554,MATCH(C7400,'GRP Macros'!$B$14:$B$552,FALSE),MATCH(D7400,'GRP Macros'!$B$14:$AF$14,FALSE)),0)</f>
        <v>0</v>
      </c>
      <c r="C7400" s="1165" t="str">
        <f t="shared" si="719"/>
        <v>MEXP17</v>
      </c>
      <c r="D7400" s="988" t="str">
        <f>'GRP Macros'!$P$14</f>
        <v>Green 
RAL 6037</v>
      </c>
      <c r="E7400" s="1165" t="s">
        <v>27837</v>
      </c>
      <c r="F7400" s="1165" t="s">
        <v>28333</v>
      </c>
    </row>
    <row r="7401" spans="1:6" ht="15" customHeight="1">
      <c r="A7401" s="1165" t="str">
        <f t="shared" si="718"/>
        <v>MEXP17PUK</v>
      </c>
      <c r="B7401" s="1165">
        <f>IFERROR(INDEX('GRP Macros'!$B$14:$AF$554,MATCH(C7401,'GRP Macros'!$B$14:$B$552,FALSE),MATCH(D7401,'GRP Macros'!$B$14:$AF$14,FALSE)),0)</f>
        <v>0</v>
      </c>
      <c r="C7401" s="1165" t="str">
        <f t="shared" si="719"/>
        <v>MEXP17</v>
      </c>
      <c r="D7401" s="988" t="str">
        <f>'GRP Macros'!$Q$14</f>
        <v>US Green 
Pantone
2301C</v>
      </c>
      <c r="E7401" s="1165" t="s">
        <v>27835</v>
      </c>
      <c r="F7401" s="1165" t="s">
        <v>28333</v>
      </c>
    </row>
    <row r="7402" spans="1:6" ht="15" customHeight="1">
      <c r="A7402" s="1165" t="str">
        <f t="shared" si="718"/>
        <v>MEXP17YEL</v>
      </c>
      <c r="B7402" s="1165">
        <f>IFERROR(INDEX('GRP Macros'!$B$14:$AF$554,MATCH(C7402,'GRP Macros'!$B$14:$B$552,FALSE),MATCH(D7402,'GRP Macros'!$B$14:$AF$14,FALSE)),0)</f>
        <v>0</v>
      </c>
      <c r="C7402" s="1165" t="str">
        <f t="shared" si="719"/>
        <v>MEXP17</v>
      </c>
      <c r="D7402" s="988" t="str">
        <f>'GRP Macros'!$S$14</f>
        <v>Yellow 
RAL 1023</v>
      </c>
      <c r="E7402" s="1165" t="s">
        <v>27823</v>
      </c>
      <c r="F7402" s="1165" t="s">
        <v>28333</v>
      </c>
    </row>
    <row r="7403" spans="1:6" ht="15" customHeight="1">
      <c r="A7403" s="1165" t="str">
        <f t="shared" si="718"/>
        <v>MEXP17RED</v>
      </c>
      <c r="B7403" s="1165">
        <f>IFERROR(INDEX('GRP Macros'!$B$14:$AF$554,MATCH(C7403,'GRP Macros'!$B$14:$B$552,FALSE),MATCH(D7403,'GRP Macros'!$B$14:$AF$14,FALSE)),0)</f>
        <v>0</v>
      </c>
      <c r="C7403" s="1165" t="str">
        <f t="shared" si="719"/>
        <v>MEXP17</v>
      </c>
      <c r="D7403" s="988" t="str">
        <f>'GRP Macros'!$U$14</f>
        <v>Red 
RAL 3020</v>
      </c>
      <c r="E7403" s="1165" t="s">
        <v>27826</v>
      </c>
      <c r="F7403" s="1165" t="s">
        <v>28333</v>
      </c>
    </row>
    <row r="7404" spans="1:6" ht="15" customHeight="1">
      <c r="A7404" s="1165" t="str">
        <f t="shared" si="718"/>
        <v>MEXP17VIO</v>
      </c>
      <c r="B7404" s="1165">
        <f>IFERROR(INDEX('GRP Macros'!$B$14:$AF$554,MATCH(C7404,'GRP Macros'!$B$14:$B$552,FALSE),MATCH(D7404,'GRP Macros'!$B$14:$AF$14,FALSE)),0)</f>
        <v>0</v>
      </c>
      <c r="C7404" s="1165" t="str">
        <f t="shared" si="719"/>
        <v>MEXP17</v>
      </c>
      <c r="D7404" s="988" t="str">
        <f>'GRP Macros'!$V$14</f>
        <v>Violet 
RAL 4008</v>
      </c>
      <c r="E7404" s="1165" t="s">
        <v>27833</v>
      </c>
      <c r="F7404" s="1165" t="s">
        <v>28333</v>
      </c>
    </row>
    <row r="7405" spans="1:6" ht="15" customHeight="1">
      <c r="A7405" s="1165" t="str">
        <f t="shared" si="718"/>
        <v>MEXP17BLK</v>
      </c>
      <c r="B7405" s="1165">
        <f>IFERROR(INDEX('GRP Macros'!$B$14:$AF$554,MATCH(C7405,'GRP Macros'!$B$14:$B$552,FALSE),MATCH(D7405,'GRP Macros'!$B$14:$AF$14,FALSE)),0)</f>
        <v>0</v>
      </c>
      <c r="C7405" s="1165" t="str">
        <f t="shared" si="719"/>
        <v>MEXP17</v>
      </c>
      <c r="D7405" s="988" t="str">
        <f>'GRP Macros'!$X$14</f>
        <v>Black 
RAL 9005</v>
      </c>
      <c r="E7405" s="1165" t="s">
        <v>27829</v>
      </c>
      <c r="F7405" s="1165" t="s">
        <v>28333</v>
      </c>
    </row>
    <row r="7406" spans="1:6" ht="15" customHeight="1">
      <c r="A7406" s="1165" t="str">
        <f t="shared" si="718"/>
        <v>MEXP17GRY</v>
      </c>
      <c r="B7406" s="1165">
        <f>IFERROR(INDEX('GRP Macros'!$B$14:$AF$554,MATCH(C7406,'GRP Macros'!$B$14:$B$552,FALSE),MATCH(D7406,'GRP Macros'!$B$14:$AF$14,FALSE)),0)</f>
        <v>0</v>
      </c>
      <c r="C7406" s="1165" t="str">
        <f t="shared" si="719"/>
        <v>MEXP17</v>
      </c>
      <c r="D7406" s="988" t="str">
        <f>'GRP Macros'!$Y$14</f>
        <v>Grey 
RAL 7001</v>
      </c>
      <c r="E7406" s="1165" t="s">
        <v>27828</v>
      </c>
      <c r="F7406" s="1165" t="s">
        <v>28333</v>
      </c>
    </row>
    <row r="7407" spans="1:6" ht="15" customHeight="1">
      <c r="A7407" s="1165" t="str">
        <f t="shared" si="718"/>
        <v>MEXP17FLY</v>
      </c>
      <c r="B7407" s="1165">
        <f>IFERROR(INDEX('GRP Macros'!$B$14:$AF$554,MATCH(C7407,'GRP Macros'!$B$14:$B$552,FALSE),MATCH(D7407,'GRP Macros'!$B$14:$AF$14,FALSE)),0)</f>
        <v>0</v>
      </c>
      <c r="C7407" s="1165" t="str">
        <f t="shared" si="719"/>
        <v>MEXP17</v>
      </c>
      <c r="D7407" s="988" t="str">
        <f>'GRP Macros'!$Z$14</f>
        <v>Fluo Yellow 
RAL 1026</v>
      </c>
      <c r="E7407" s="1165" t="s">
        <v>28041</v>
      </c>
      <c r="F7407" s="1165" t="s">
        <v>28333</v>
      </c>
    </row>
    <row r="7408" spans="1:6" ht="15" customHeight="1">
      <c r="A7408" s="1165" t="str">
        <f t="shared" si="718"/>
        <v>MEXP17FLO</v>
      </c>
      <c r="B7408" s="1165">
        <f>IFERROR(INDEX('GRP Macros'!$B$14:$AF$554,MATCH(C7408,'GRP Macros'!$B$14:$B$552,FALSE),MATCH(D7408,'GRP Macros'!$B$14:$AF$14,FALSE)),0)</f>
        <v>0</v>
      </c>
      <c r="C7408" s="1165" t="str">
        <f t="shared" si="719"/>
        <v>MEXP17</v>
      </c>
      <c r="D7408" s="988" t="str">
        <f>'GRP Macros'!$AA$14</f>
        <v>Fluo Orange 
RAL 2005</v>
      </c>
      <c r="E7408" s="1165" t="s">
        <v>27830</v>
      </c>
      <c r="F7408" s="1165" t="s">
        <v>28333</v>
      </c>
    </row>
    <row r="7409" spans="1:6" ht="15" customHeight="1">
      <c r="A7409" s="1165" t="str">
        <f t="shared" si="718"/>
        <v>MEXP17FLP</v>
      </c>
      <c r="B7409" s="1165">
        <f>IFERROR(INDEX('GRP Macros'!$B$14:$AF$554,MATCH(C7409,'GRP Macros'!$B$14:$B$552,FALSE),MATCH(D7409,'GRP Macros'!$B$14:$AF$14,FALSE)),0)</f>
        <v>0</v>
      </c>
      <c r="C7409" s="1165" t="str">
        <f t="shared" si="719"/>
        <v>MEXP17</v>
      </c>
      <c r="D7409" s="988" t="str">
        <f>'GRP Macros'!$AB$14</f>
        <v>Fluo Pink 
Pantone 806C</v>
      </c>
      <c r="E7409" s="1165" t="s">
        <v>27832</v>
      </c>
      <c r="F7409" s="1165" t="s">
        <v>28333</v>
      </c>
    </row>
    <row r="7410" spans="1:6" ht="15" customHeight="1">
      <c r="A7410" s="1165" t="str">
        <f t="shared" si="718"/>
        <v>MEXP17FLG</v>
      </c>
      <c r="B7410" s="1165">
        <f>IFERROR(INDEX('GRP Macros'!$B$14:$AF$554,MATCH(C7410,'GRP Macros'!$B$14:$B$552,FALSE),MATCH(D7410,'GRP Macros'!$B$14:$AF$14,FALSE)),0)</f>
        <v>0</v>
      </c>
      <c r="C7410" s="1165" t="str">
        <f t="shared" si="719"/>
        <v>MEXP17</v>
      </c>
      <c r="D7410" s="988" t="str">
        <f>'GRP Macros'!$AC$14</f>
        <v>Fluo Green 
RAL 6028</v>
      </c>
      <c r="E7410" s="1165" t="s">
        <v>27831</v>
      </c>
      <c r="F7410" s="1165" t="s">
        <v>28333</v>
      </c>
    </row>
    <row r="7411" spans="1:6" ht="15" customHeight="1">
      <c r="A7411" s="1165" t="str">
        <f t="shared" si="718"/>
        <v>MEXP18WHI</v>
      </c>
      <c r="B7411" s="1165">
        <f>IFERROR(INDEX('GRP Macros'!$B$14:$AF$554,MATCH(C7411,'GRP Macros'!$B$14:$B$552,FALSE),MATCH(D7411,'GRP Macros'!$B$14:$AF$14,FALSE)),0)</f>
        <v>0</v>
      </c>
      <c r="C7411" s="1165" t="s">
        <v>28350</v>
      </c>
      <c r="D7411" s="1167" t="str">
        <f>'GRP Macros'!$K$14</f>
        <v>White 
RAL 9016</v>
      </c>
      <c r="E7411" s="1165" t="s">
        <v>27838</v>
      </c>
      <c r="F7411" s="1165" t="s">
        <v>28333</v>
      </c>
    </row>
    <row r="7412" spans="1:6" ht="15" customHeight="1">
      <c r="A7412" s="1165" t="str">
        <f t="shared" si="718"/>
        <v>MEXP18BLU</v>
      </c>
      <c r="B7412" s="1165">
        <f>IFERROR(INDEX('GRP Macros'!$B$14:$AF$554,MATCH(C7412,'GRP Macros'!$B$14:$B$552,FALSE),MATCH(D7412,'GRP Macros'!$B$14:$AF$14,FALSE)),0)</f>
        <v>0</v>
      </c>
      <c r="C7412" s="1165" t="str">
        <f>C7411</f>
        <v>MEXP18</v>
      </c>
      <c r="D7412" s="988" t="str">
        <f>'GRP Macros'!$L$14</f>
        <v>Blue US 
RAL 5015</v>
      </c>
      <c r="E7412" s="1165" t="s">
        <v>27827</v>
      </c>
      <c r="F7412" s="1165" t="s">
        <v>28333</v>
      </c>
    </row>
    <row r="7413" spans="1:6" ht="15" customHeight="1">
      <c r="A7413" s="1165" t="str">
        <f t="shared" si="718"/>
        <v>MEXP18MIN</v>
      </c>
      <c r="B7413" s="1165">
        <f>IFERROR(INDEX('GRP Macros'!$B$14:$AF$554,MATCH(C7413,'GRP Macros'!$B$14:$B$552,FALSE),MATCH(D7413,'GRP Macros'!$B$14:$AF$14,FALSE)),0)</f>
        <v>0</v>
      </c>
      <c r="C7413" s="1165" t="str">
        <f t="shared" ref="C7413:C7424" si="720">C7412</f>
        <v>MEXP18</v>
      </c>
      <c r="D7413" s="988" t="str">
        <f>'GRP Macros'!$O$14</f>
        <v>Mint 
RAL 6027</v>
      </c>
      <c r="E7413" s="1165" t="s">
        <v>27834</v>
      </c>
      <c r="F7413" s="1165" t="s">
        <v>28333</v>
      </c>
    </row>
    <row r="7414" spans="1:6" ht="15" customHeight="1">
      <c r="A7414" s="1165" t="str">
        <f t="shared" si="718"/>
        <v>MEXP18GRE</v>
      </c>
      <c r="B7414" s="1165">
        <f>IFERROR(INDEX('GRP Macros'!$B$14:$AF$554,MATCH(C7414,'GRP Macros'!$B$14:$B$552,FALSE),MATCH(D7414,'GRP Macros'!$B$14:$AF$14,FALSE)),0)</f>
        <v>0</v>
      </c>
      <c r="C7414" s="1165" t="str">
        <f t="shared" si="720"/>
        <v>MEXP18</v>
      </c>
      <c r="D7414" s="988" t="str">
        <f>'GRP Macros'!$P$14</f>
        <v>Green 
RAL 6037</v>
      </c>
      <c r="E7414" s="1165" t="s">
        <v>27837</v>
      </c>
      <c r="F7414" s="1165" t="s">
        <v>28333</v>
      </c>
    </row>
    <row r="7415" spans="1:6" ht="15" customHeight="1">
      <c r="A7415" s="1165" t="str">
        <f t="shared" si="718"/>
        <v>MEXP18PUK</v>
      </c>
      <c r="B7415" s="1165">
        <f>IFERROR(INDEX('GRP Macros'!$B$14:$AF$554,MATCH(C7415,'GRP Macros'!$B$14:$B$552,FALSE),MATCH(D7415,'GRP Macros'!$B$14:$AF$14,FALSE)),0)</f>
        <v>0</v>
      </c>
      <c r="C7415" s="1165" t="str">
        <f t="shared" si="720"/>
        <v>MEXP18</v>
      </c>
      <c r="D7415" s="988" t="str">
        <f>'GRP Macros'!$Q$14</f>
        <v>US Green 
Pantone
2301C</v>
      </c>
      <c r="E7415" s="1165" t="s">
        <v>27835</v>
      </c>
      <c r="F7415" s="1165" t="s">
        <v>28333</v>
      </c>
    </row>
    <row r="7416" spans="1:6" ht="15" customHeight="1">
      <c r="A7416" s="1165" t="str">
        <f t="shared" si="718"/>
        <v>MEXP18YEL</v>
      </c>
      <c r="B7416" s="1165">
        <f>IFERROR(INDEX('GRP Macros'!$B$14:$AF$554,MATCH(C7416,'GRP Macros'!$B$14:$B$552,FALSE),MATCH(D7416,'GRP Macros'!$B$14:$AF$14,FALSE)),0)</f>
        <v>0</v>
      </c>
      <c r="C7416" s="1165" t="str">
        <f t="shared" si="720"/>
        <v>MEXP18</v>
      </c>
      <c r="D7416" s="988" t="str">
        <f>'GRP Macros'!$S$14</f>
        <v>Yellow 
RAL 1023</v>
      </c>
      <c r="E7416" s="1165" t="s">
        <v>27823</v>
      </c>
      <c r="F7416" s="1165" t="s">
        <v>28333</v>
      </c>
    </row>
    <row r="7417" spans="1:6" ht="15" customHeight="1">
      <c r="A7417" s="1165" t="str">
        <f t="shared" si="718"/>
        <v>MEXP18RED</v>
      </c>
      <c r="B7417" s="1165">
        <f>IFERROR(INDEX('GRP Macros'!$B$14:$AF$554,MATCH(C7417,'GRP Macros'!$B$14:$B$552,FALSE),MATCH(D7417,'GRP Macros'!$B$14:$AF$14,FALSE)),0)</f>
        <v>0</v>
      </c>
      <c r="C7417" s="1165" t="str">
        <f t="shared" si="720"/>
        <v>MEXP18</v>
      </c>
      <c r="D7417" s="988" t="str">
        <f>'GRP Macros'!$U$14</f>
        <v>Red 
RAL 3020</v>
      </c>
      <c r="E7417" s="1165" t="s">
        <v>27826</v>
      </c>
      <c r="F7417" s="1165" t="s">
        <v>28333</v>
      </c>
    </row>
    <row r="7418" spans="1:6" ht="15" customHeight="1">
      <c r="A7418" s="1165" t="str">
        <f t="shared" si="718"/>
        <v>MEXP18VIO</v>
      </c>
      <c r="B7418" s="1165">
        <f>IFERROR(INDEX('GRP Macros'!$B$14:$AF$554,MATCH(C7418,'GRP Macros'!$B$14:$B$552,FALSE),MATCH(D7418,'GRP Macros'!$B$14:$AF$14,FALSE)),0)</f>
        <v>0</v>
      </c>
      <c r="C7418" s="1165" t="str">
        <f t="shared" si="720"/>
        <v>MEXP18</v>
      </c>
      <c r="D7418" s="988" t="str">
        <f>'GRP Macros'!$V$14</f>
        <v>Violet 
RAL 4008</v>
      </c>
      <c r="E7418" s="1165" t="s">
        <v>27833</v>
      </c>
      <c r="F7418" s="1165" t="s">
        <v>28333</v>
      </c>
    </row>
    <row r="7419" spans="1:6" ht="15" customHeight="1">
      <c r="A7419" s="1165" t="str">
        <f t="shared" si="718"/>
        <v>MEXP18BLK</v>
      </c>
      <c r="B7419" s="1165">
        <f>IFERROR(INDEX('GRP Macros'!$B$14:$AF$554,MATCH(C7419,'GRP Macros'!$B$14:$B$552,FALSE),MATCH(D7419,'GRP Macros'!$B$14:$AF$14,FALSE)),0)</f>
        <v>0</v>
      </c>
      <c r="C7419" s="1165" t="str">
        <f t="shared" si="720"/>
        <v>MEXP18</v>
      </c>
      <c r="D7419" s="988" t="str">
        <f>'GRP Macros'!$X$14</f>
        <v>Black 
RAL 9005</v>
      </c>
      <c r="E7419" s="1165" t="s">
        <v>27829</v>
      </c>
      <c r="F7419" s="1165" t="s">
        <v>28333</v>
      </c>
    </row>
    <row r="7420" spans="1:6" ht="15" customHeight="1">
      <c r="A7420" s="1165" t="str">
        <f t="shared" si="718"/>
        <v>MEXP18GRY</v>
      </c>
      <c r="B7420" s="1165">
        <f>IFERROR(INDEX('GRP Macros'!$B$14:$AF$554,MATCH(C7420,'GRP Macros'!$B$14:$B$552,FALSE),MATCH(D7420,'GRP Macros'!$B$14:$AF$14,FALSE)),0)</f>
        <v>0</v>
      </c>
      <c r="C7420" s="1165" t="str">
        <f t="shared" si="720"/>
        <v>MEXP18</v>
      </c>
      <c r="D7420" s="988" t="str">
        <f>'GRP Macros'!$Y$14</f>
        <v>Grey 
RAL 7001</v>
      </c>
      <c r="E7420" s="1165" t="s">
        <v>27828</v>
      </c>
      <c r="F7420" s="1165" t="s">
        <v>28333</v>
      </c>
    </row>
    <row r="7421" spans="1:6" ht="15" customHeight="1">
      <c r="A7421" s="1165" t="str">
        <f t="shared" si="718"/>
        <v>MEXP18FLY</v>
      </c>
      <c r="B7421" s="1165">
        <f>IFERROR(INDEX('GRP Macros'!$B$14:$AF$554,MATCH(C7421,'GRP Macros'!$B$14:$B$552,FALSE),MATCH(D7421,'GRP Macros'!$B$14:$AF$14,FALSE)),0)</f>
        <v>0</v>
      </c>
      <c r="C7421" s="1165" t="str">
        <f t="shared" si="720"/>
        <v>MEXP18</v>
      </c>
      <c r="D7421" s="988" t="str">
        <f>'GRP Macros'!$Z$14</f>
        <v>Fluo Yellow 
RAL 1026</v>
      </c>
      <c r="E7421" s="1165" t="s">
        <v>28041</v>
      </c>
      <c r="F7421" s="1165" t="s">
        <v>28333</v>
      </c>
    </row>
    <row r="7422" spans="1:6" ht="15" customHeight="1">
      <c r="A7422" s="1165" t="str">
        <f t="shared" si="718"/>
        <v>MEXP18FLO</v>
      </c>
      <c r="B7422" s="1165">
        <f>IFERROR(INDEX('GRP Macros'!$B$14:$AF$554,MATCH(C7422,'GRP Macros'!$B$14:$B$552,FALSE),MATCH(D7422,'GRP Macros'!$B$14:$AF$14,FALSE)),0)</f>
        <v>0</v>
      </c>
      <c r="C7422" s="1165" t="str">
        <f t="shared" si="720"/>
        <v>MEXP18</v>
      </c>
      <c r="D7422" s="988" t="str">
        <f>'GRP Macros'!$AA$14</f>
        <v>Fluo Orange 
RAL 2005</v>
      </c>
      <c r="E7422" s="1165" t="s">
        <v>27830</v>
      </c>
      <c r="F7422" s="1165" t="s">
        <v>28333</v>
      </c>
    </row>
    <row r="7423" spans="1:6" ht="15" customHeight="1">
      <c r="A7423" s="1165" t="str">
        <f t="shared" si="718"/>
        <v>MEXP18FLP</v>
      </c>
      <c r="B7423" s="1165">
        <f>IFERROR(INDEX('GRP Macros'!$B$14:$AF$554,MATCH(C7423,'GRP Macros'!$B$14:$B$552,FALSE),MATCH(D7423,'GRP Macros'!$B$14:$AF$14,FALSE)),0)</f>
        <v>0</v>
      </c>
      <c r="C7423" s="1165" t="str">
        <f t="shared" si="720"/>
        <v>MEXP18</v>
      </c>
      <c r="D7423" s="988" t="str">
        <f>'GRP Macros'!$AB$14</f>
        <v>Fluo Pink 
Pantone 806C</v>
      </c>
      <c r="E7423" s="1165" t="s">
        <v>27832</v>
      </c>
      <c r="F7423" s="1165" t="s">
        <v>28333</v>
      </c>
    </row>
    <row r="7424" spans="1:6" ht="15" customHeight="1">
      <c r="A7424" s="1165" t="str">
        <f t="shared" si="718"/>
        <v>MEXP18FLG</v>
      </c>
      <c r="B7424" s="1165">
        <f>IFERROR(INDEX('GRP Macros'!$B$14:$AF$554,MATCH(C7424,'GRP Macros'!$B$14:$B$552,FALSE),MATCH(D7424,'GRP Macros'!$B$14:$AF$14,FALSE)),0)</f>
        <v>0</v>
      </c>
      <c r="C7424" s="1165" t="str">
        <f t="shared" si="720"/>
        <v>MEXP18</v>
      </c>
      <c r="D7424" s="988" t="str">
        <f>'GRP Macros'!$AC$14</f>
        <v>Fluo Green 
RAL 6028</v>
      </c>
      <c r="E7424" s="1165" t="s">
        <v>27831</v>
      </c>
      <c r="F7424" s="1165" t="s">
        <v>28333</v>
      </c>
    </row>
    <row r="7425" spans="1:6" ht="15" customHeight="1">
      <c r="A7425" s="1165" t="str">
        <f t="shared" si="718"/>
        <v>MEXP19WHI</v>
      </c>
      <c r="B7425" s="1165">
        <f>IFERROR(INDEX('GRP Macros'!$B$14:$AF$554,MATCH(C7425,'GRP Macros'!$B$14:$B$552,FALSE),MATCH(D7425,'GRP Macros'!$B$14:$AF$14,FALSE)),0)</f>
        <v>0</v>
      </c>
      <c r="C7425" s="1165" t="s">
        <v>28351</v>
      </c>
      <c r="D7425" s="1167" t="str">
        <f>'GRP Macros'!$K$14</f>
        <v>White 
RAL 9016</v>
      </c>
      <c r="E7425" s="1165" t="s">
        <v>27838</v>
      </c>
      <c r="F7425" s="1165" t="s">
        <v>28333</v>
      </c>
    </row>
    <row r="7426" spans="1:6" ht="15" customHeight="1">
      <c r="A7426" s="1165" t="str">
        <f t="shared" si="718"/>
        <v>MEXP19BLU</v>
      </c>
      <c r="B7426" s="1165">
        <f>IFERROR(INDEX('GRP Macros'!$B$14:$AF$554,MATCH(C7426,'GRP Macros'!$B$14:$B$552,FALSE),MATCH(D7426,'GRP Macros'!$B$14:$AF$14,FALSE)),0)</f>
        <v>0</v>
      </c>
      <c r="C7426" s="1165" t="str">
        <f>C7425</f>
        <v>MEXP19</v>
      </c>
      <c r="D7426" s="988" t="str">
        <f>'GRP Macros'!$L$14</f>
        <v>Blue US 
RAL 5015</v>
      </c>
      <c r="E7426" s="1165" t="s">
        <v>27827</v>
      </c>
      <c r="F7426" s="1165" t="s">
        <v>28333</v>
      </c>
    </row>
    <row r="7427" spans="1:6" ht="15" customHeight="1">
      <c r="A7427" s="1165" t="str">
        <f t="shared" si="718"/>
        <v>MEXP19MIN</v>
      </c>
      <c r="B7427" s="1165">
        <f>IFERROR(INDEX('GRP Macros'!$B$14:$AF$554,MATCH(C7427,'GRP Macros'!$B$14:$B$552,FALSE),MATCH(D7427,'GRP Macros'!$B$14:$AF$14,FALSE)),0)</f>
        <v>0</v>
      </c>
      <c r="C7427" s="1165" t="str">
        <f t="shared" ref="C7427:C7438" si="721">C7426</f>
        <v>MEXP19</v>
      </c>
      <c r="D7427" s="988" t="str">
        <f>'GRP Macros'!$O$14</f>
        <v>Mint 
RAL 6027</v>
      </c>
      <c r="E7427" s="1165" t="s">
        <v>27834</v>
      </c>
      <c r="F7427" s="1165" t="s">
        <v>28333</v>
      </c>
    </row>
    <row r="7428" spans="1:6" ht="15" customHeight="1">
      <c r="A7428" s="1165" t="str">
        <f t="shared" si="718"/>
        <v>MEXP19GRE</v>
      </c>
      <c r="B7428" s="1165">
        <f>IFERROR(INDEX('GRP Macros'!$B$14:$AF$554,MATCH(C7428,'GRP Macros'!$B$14:$B$552,FALSE),MATCH(D7428,'GRP Macros'!$B$14:$AF$14,FALSE)),0)</f>
        <v>0</v>
      </c>
      <c r="C7428" s="1165" t="str">
        <f t="shared" si="721"/>
        <v>MEXP19</v>
      </c>
      <c r="D7428" s="988" t="str">
        <f>'GRP Macros'!$P$14</f>
        <v>Green 
RAL 6037</v>
      </c>
      <c r="E7428" s="1165" t="s">
        <v>27837</v>
      </c>
      <c r="F7428" s="1165" t="s">
        <v>28333</v>
      </c>
    </row>
    <row r="7429" spans="1:6" ht="15" customHeight="1">
      <c r="A7429" s="1165" t="str">
        <f t="shared" si="718"/>
        <v>MEXP19PUK</v>
      </c>
      <c r="B7429" s="1165">
        <f>IFERROR(INDEX('GRP Macros'!$B$14:$AF$554,MATCH(C7429,'GRP Macros'!$B$14:$B$552,FALSE),MATCH(D7429,'GRP Macros'!$B$14:$AF$14,FALSE)),0)</f>
        <v>0</v>
      </c>
      <c r="C7429" s="1165" t="str">
        <f t="shared" si="721"/>
        <v>MEXP19</v>
      </c>
      <c r="D7429" s="988" t="str">
        <f>'GRP Macros'!$Q$14</f>
        <v>US Green 
Pantone
2301C</v>
      </c>
      <c r="E7429" s="1165" t="s">
        <v>27835</v>
      </c>
      <c r="F7429" s="1165" t="s">
        <v>28333</v>
      </c>
    </row>
    <row r="7430" spans="1:6" ht="15" customHeight="1">
      <c r="A7430" s="1165" t="str">
        <f t="shared" si="718"/>
        <v>MEXP19YEL</v>
      </c>
      <c r="B7430" s="1165">
        <f>IFERROR(INDEX('GRP Macros'!$B$14:$AF$554,MATCH(C7430,'GRP Macros'!$B$14:$B$552,FALSE),MATCH(D7430,'GRP Macros'!$B$14:$AF$14,FALSE)),0)</f>
        <v>0</v>
      </c>
      <c r="C7430" s="1165" t="str">
        <f t="shared" si="721"/>
        <v>MEXP19</v>
      </c>
      <c r="D7430" s="988" t="str">
        <f>'GRP Macros'!$S$14</f>
        <v>Yellow 
RAL 1023</v>
      </c>
      <c r="E7430" s="1165" t="s">
        <v>27823</v>
      </c>
      <c r="F7430" s="1165" t="s">
        <v>28333</v>
      </c>
    </row>
    <row r="7431" spans="1:6" ht="15" customHeight="1">
      <c r="A7431" s="1165" t="str">
        <f t="shared" si="718"/>
        <v>MEXP19RED</v>
      </c>
      <c r="B7431" s="1165">
        <f>IFERROR(INDEX('GRP Macros'!$B$14:$AF$554,MATCH(C7431,'GRP Macros'!$B$14:$B$552,FALSE),MATCH(D7431,'GRP Macros'!$B$14:$AF$14,FALSE)),0)</f>
        <v>0</v>
      </c>
      <c r="C7431" s="1165" t="str">
        <f t="shared" si="721"/>
        <v>MEXP19</v>
      </c>
      <c r="D7431" s="988" t="str">
        <f>'GRP Macros'!$U$14</f>
        <v>Red 
RAL 3020</v>
      </c>
      <c r="E7431" s="1165" t="s">
        <v>27826</v>
      </c>
      <c r="F7431" s="1165" t="s">
        <v>28333</v>
      </c>
    </row>
    <row r="7432" spans="1:6" ht="15" customHeight="1">
      <c r="A7432" s="1165" t="str">
        <f t="shared" si="718"/>
        <v>MEXP19VIO</v>
      </c>
      <c r="B7432" s="1165">
        <f>IFERROR(INDEX('GRP Macros'!$B$14:$AF$554,MATCH(C7432,'GRP Macros'!$B$14:$B$552,FALSE),MATCH(D7432,'GRP Macros'!$B$14:$AF$14,FALSE)),0)</f>
        <v>0</v>
      </c>
      <c r="C7432" s="1165" t="str">
        <f t="shared" si="721"/>
        <v>MEXP19</v>
      </c>
      <c r="D7432" s="988" t="str">
        <f>'GRP Macros'!$V$14</f>
        <v>Violet 
RAL 4008</v>
      </c>
      <c r="E7432" s="1165" t="s">
        <v>27833</v>
      </c>
      <c r="F7432" s="1165" t="s">
        <v>28333</v>
      </c>
    </row>
    <row r="7433" spans="1:6" ht="15" customHeight="1">
      <c r="A7433" s="1165" t="str">
        <f t="shared" si="718"/>
        <v>MEXP19BLK</v>
      </c>
      <c r="B7433" s="1165">
        <f>IFERROR(INDEX('GRP Macros'!$B$14:$AF$554,MATCH(C7433,'GRP Macros'!$B$14:$B$552,FALSE),MATCH(D7433,'GRP Macros'!$B$14:$AF$14,FALSE)),0)</f>
        <v>0</v>
      </c>
      <c r="C7433" s="1165" t="str">
        <f t="shared" si="721"/>
        <v>MEXP19</v>
      </c>
      <c r="D7433" s="988" t="str">
        <f>'GRP Macros'!$X$14</f>
        <v>Black 
RAL 9005</v>
      </c>
      <c r="E7433" s="1165" t="s">
        <v>27829</v>
      </c>
      <c r="F7433" s="1165" t="s">
        <v>28333</v>
      </c>
    </row>
    <row r="7434" spans="1:6" ht="15" customHeight="1">
      <c r="A7434" s="1165" t="str">
        <f t="shared" si="718"/>
        <v>MEXP19GRY</v>
      </c>
      <c r="B7434" s="1165">
        <f>IFERROR(INDEX('GRP Macros'!$B$14:$AF$554,MATCH(C7434,'GRP Macros'!$B$14:$B$552,FALSE),MATCH(D7434,'GRP Macros'!$B$14:$AF$14,FALSE)),0)</f>
        <v>0</v>
      </c>
      <c r="C7434" s="1165" t="str">
        <f t="shared" si="721"/>
        <v>MEXP19</v>
      </c>
      <c r="D7434" s="988" t="str">
        <f>'GRP Macros'!$Y$14</f>
        <v>Grey 
RAL 7001</v>
      </c>
      <c r="E7434" s="1165" t="s">
        <v>27828</v>
      </c>
      <c r="F7434" s="1165" t="s">
        <v>28333</v>
      </c>
    </row>
    <row r="7435" spans="1:6" ht="15" customHeight="1">
      <c r="A7435" s="1165" t="str">
        <f t="shared" si="718"/>
        <v>MEXP19FLY</v>
      </c>
      <c r="B7435" s="1165">
        <f>IFERROR(INDEX('GRP Macros'!$B$14:$AF$554,MATCH(C7435,'GRP Macros'!$B$14:$B$552,FALSE),MATCH(D7435,'GRP Macros'!$B$14:$AF$14,FALSE)),0)</f>
        <v>0</v>
      </c>
      <c r="C7435" s="1165" t="str">
        <f t="shared" si="721"/>
        <v>MEXP19</v>
      </c>
      <c r="D7435" s="988" t="str">
        <f>'GRP Macros'!$Z$14</f>
        <v>Fluo Yellow 
RAL 1026</v>
      </c>
      <c r="E7435" s="1165" t="s">
        <v>28041</v>
      </c>
      <c r="F7435" s="1165" t="s">
        <v>28333</v>
      </c>
    </row>
    <row r="7436" spans="1:6" ht="15" customHeight="1">
      <c r="A7436" s="1165" t="str">
        <f t="shared" si="718"/>
        <v>MEXP19FLO</v>
      </c>
      <c r="B7436" s="1165">
        <f>IFERROR(INDEX('GRP Macros'!$B$14:$AF$554,MATCH(C7436,'GRP Macros'!$B$14:$B$552,FALSE),MATCH(D7436,'GRP Macros'!$B$14:$AF$14,FALSE)),0)</f>
        <v>0</v>
      </c>
      <c r="C7436" s="1165" t="str">
        <f t="shared" si="721"/>
        <v>MEXP19</v>
      </c>
      <c r="D7436" s="988" t="str">
        <f>'GRP Macros'!$AA$14</f>
        <v>Fluo Orange 
RAL 2005</v>
      </c>
      <c r="E7436" s="1165" t="s">
        <v>27830</v>
      </c>
      <c r="F7436" s="1165" t="s">
        <v>28333</v>
      </c>
    </row>
    <row r="7437" spans="1:6" ht="15" customHeight="1">
      <c r="A7437" s="1165" t="str">
        <f t="shared" si="718"/>
        <v>MEXP19FLP</v>
      </c>
      <c r="B7437" s="1165">
        <f>IFERROR(INDEX('GRP Macros'!$B$14:$AF$554,MATCH(C7437,'GRP Macros'!$B$14:$B$552,FALSE),MATCH(D7437,'GRP Macros'!$B$14:$AF$14,FALSE)),0)</f>
        <v>0</v>
      </c>
      <c r="C7437" s="1165" t="str">
        <f t="shared" si="721"/>
        <v>MEXP19</v>
      </c>
      <c r="D7437" s="988" t="str">
        <f>'GRP Macros'!$AB$14</f>
        <v>Fluo Pink 
Pantone 806C</v>
      </c>
      <c r="E7437" s="1165" t="s">
        <v>27832</v>
      </c>
      <c r="F7437" s="1165" t="s">
        <v>28333</v>
      </c>
    </row>
    <row r="7438" spans="1:6" ht="15" customHeight="1">
      <c r="A7438" s="1165" t="str">
        <f t="shared" si="718"/>
        <v>MEXP19FLG</v>
      </c>
      <c r="B7438" s="1165">
        <f>IFERROR(INDEX('GRP Macros'!$B$14:$AF$554,MATCH(C7438,'GRP Macros'!$B$14:$B$552,FALSE),MATCH(D7438,'GRP Macros'!$B$14:$AF$14,FALSE)),0)</f>
        <v>0</v>
      </c>
      <c r="C7438" s="1165" t="str">
        <f t="shared" si="721"/>
        <v>MEXP19</v>
      </c>
      <c r="D7438" s="988" t="str">
        <f>'GRP Macros'!$AC$14</f>
        <v>Fluo Green 
RAL 6028</v>
      </c>
      <c r="E7438" s="1165" t="s">
        <v>27831</v>
      </c>
      <c r="F7438" s="1165" t="s">
        <v>28333</v>
      </c>
    </row>
    <row r="7439" spans="1:6" ht="15" customHeight="1">
      <c r="A7439" s="1165" t="str">
        <f t="shared" si="718"/>
        <v>MEXP20WHI</v>
      </c>
      <c r="B7439" s="1165">
        <f>IFERROR(INDEX('GRP Macros'!$B$14:$AF$554,MATCH(C7439,'GRP Macros'!$B$14:$B$552,FALSE),MATCH(D7439,'GRP Macros'!$B$14:$AF$14,FALSE)),0)</f>
        <v>0</v>
      </c>
      <c r="C7439" s="1165" t="s">
        <v>28352</v>
      </c>
      <c r="D7439" s="1167" t="str">
        <f>'GRP Macros'!$K$14</f>
        <v>White 
RAL 9016</v>
      </c>
      <c r="E7439" s="1165" t="s">
        <v>27838</v>
      </c>
      <c r="F7439" s="1165" t="s">
        <v>28333</v>
      </c>
    </row>
    <row r="7440" spans="1:6" ht="15" customHeight="1">
      <c r="A7440" s="1165" t="str">
        <f t="shared" si="718"/>
        <v>MEXP20BLU</v>
      </c>
      <c r="B7440" s="1165">
        <f>IFERROR(INDEX('GRP Macros'!$B$14:$AF$554,MATCH(C7440,'GRP Macros'!$B$14:$B$552,FALSE),MATCH(D7440,'GRP Macros'!$B$14:$AF$14,FALSE)),0)</f>
        <v>0</v>
      </c>
      <c r="C7440" s="1165" t="str">
        <f>C7439</f>
        <v>MEXP20</v>
      </c>
      <c r="D7440" s="988" t="str">
        <f>'GRP Macros'!$L$14</f>
        <v>Blue US 
RAL 5015</v>
      </c>
      <c r="E7440" s="1165" t="s">
        <v>27827</v>
      </c>
      <c r="F7440" s="1165" t="s">
        <v>28333</v>
      </c>
    </row>
    <row r="7441" spans="1:6" ht="15" customHeight="1">
      <c r="A7441" s="1165" t="str">
        <f t="shared" ref="A7441:A7452" si="722">CONCATENATE(C7441,E7441)</f>
        <v>MEXP20MIN</v>
      </c>
      <c r="B7441" s="1165">
        <f>IFERROR(INDEX('GRP Macros'!$B$14:$AF$554,MATCH(C7441,'GRP Macros'!$B$14:$B$552,FALSE),MATCH(D7441,'GRP Macros'!$B$14:$AF$14,FALSE)),0)</f>
        <v>0</v>
      </c>
      <c r="C7441" s="1165" t="str">
        <f t="shared" ref="C7441:C7452" si="723">C7440</f>
        <v>MEXP20</v>
      </c>
      <c r="D7441" s="988" t="str">
        <f>'GRP Macros'!$O$14</f>
        <v>Mint 
RAL 6027</v>
      </c>
      <c r="E7441" s="1165" t="s">
        <v>27834</v>
      </c>
      <c r="F7441" s="1165" t="s">
        <v>28333</v>
      </c>
    </row>
    <row r="7442" spans="1:6" ht="15" customHeight="1">
      <c r="A7442" s="1165" t="str">
        <f t="shared" si="722"/>
        <v>MEXP20GRE</v>
      </c>
      <c r="B7442" s="1165">
        <f>IFERROR(INDEX('GRP Macros'!$B$14:$AF$554,MATCH(C7442,'GRP Macros'!$B$14:$B$552,FALSE),MATCH(D7442,'GRP Macros'!$B$14:$AF$14,FALSE)),0)</f>
        <v>0</v>
      </c>
      <c r="C7442" s="1165" t="str">
        <f t="shared" si="723"/>
        <v>MEXP20</v>
      </c>
      <c r="D7442" s="988" t="str">
        <f>'GRP Macros'!$P$14</f>
        <v>Green 
RAL 6037</v>
      </c>
      <c r="E7442" s="1165" t="s">
        <v>27837</v>
      </c>
      <c r="F7442" s="1165" t="s">
        <v>28333</v>
      </c>
    </row>
    <row r="7443" spans="1:6" ht="15" customHeight="1">
      <c r="A7443" s="1165" t="str">
        <f t="shared" si="722"/>
        <v>MEXP20PUK</v>
      </c>
      <c r="B7443" s="1165">
        <f>IFERROR(INDEX('GRP Macros'!$B$14:$AF$554,MATCH(C7443,'GRP Macros'!$B$14:$B$552,FALSE),MATCH(D7443,'GRP Macros'!$B$14:$AF$14,FALSE)),0)</f>
        <v>0</v>
      </c>
      <c r="C7443" s="1165" t="str">
        <f t="shared" si="723"/>
        <v>MEXP20</v>
      </c>
      <c r="D7443" s="988" t="str">
        <f>'GRP Macros'!$Q$14</f>
        <v>US Green 
Pantone
2301C</v>
      </c>
      <c r="E7443" s="1165" t="s">
        <v>27835</v>
      </c>
      <c r="F7443" s="1165" t="s">
        <v>28333</v>
      </c>
    </row>
    <row r="7444" spans="1:6" ht="15" customHeight="1">
      <c r="A7444" s="1165" t="str">
        <f t="shared" si="722"/>
        <v>MEXP20YEL</v>
      </c>
      <c r="B7444" s="1165">
        <f>IFERROR(INDEX('GRP Macros'!$B$14:$AF$554,MATCH(C7444,'GRP Macros'!$B$14:$B$552,FALSE),MATCH(D7444,'GRP Macros'!$B$14:$AF$14,FALSE)),0)</f>
        <v>0</v>
      </c>
      <c r="C7444" s="1165" t="str">
        <f t="shared" si="723"/>
        <v>MEXP20</v>
      </c>
      <c r="D7444" s="988" t="str">
        <f>'GRP Macros'!$S$14</f>
        <v>Yellow 
RAL 1023</v>
      </c>
      <c r="E7444" s="1165" t="s">
        <v>27823</v>
      </c>
      <c r="F7444" s="1165" t="s">
        <v>28333</v>
      </c>
    </row>
    <row r="7445" spans="1:6" ht="15" customHeight="1">
      <c r="A7445" s="1165" t="str">
        <f t="shared" si="722"/>
        <v>MEXP20RED</v>
      </c>
      <c r="B7445" s="1165">
        <f>IFERROR(INDEX('GRP Macros'!$B$14:$AF$554,MATCH(C7445,'GRP Macros'!$B$14:$B$552,FALSE),MATCH(D7445,'GRP Macros'!$B$14:$AF$14,FALSE)),0)</f>
        <v>0</v>
      </c>
      <c r="C7445" s="1165" t="str">
        <f t="shared" si="723"/>
        <v>MEXP20</v>
      </c>
      <c r="D7445" s="988" t="str">
        <f>'GRP Macros'!$U$14</f>
        <v>Red 
RAL 3020</v>
      </c>
      <c r="E7445" s="1165" t="s">
        <v>27826</v>
      </c>
      <c r="F7445" s="1165" t="s">
        <v>28333</v>
      </c>
    </row>
    <row r="7446" spans="1:6" ht="15" customHeight="1">
      <c r="A7446" s="1165" t="str">
        <f t="shared" si="722"/>
        <v>MEXP20VIO</v>
      </c>
      <c r="B7446" s="1165">
        <f>IFERROR(INDEX('GRP Macros'!$B$14:$AF$554,MATCH(C7446,'GRP Macros'!$B$14:$B$552,FALSE),MATCH(D7446,'GRP Macros'!$B$14:$AF$14,FALSE)),0)</f>
        <v>0</v>
      </c>
      <c r="C7446" s="1165" t="str">
        <f t="shared" si="723"/>
        <v>MEXP20</v>
      </c>
      <c r="D7446" s="988" t="str">
        <f>'GRP Macros'!$V$14</f>
        <v>Violet 
RAL 4008</v>
      </c>
      <c r="E7446" s="1165" t="s">
        <v>27833</v>
      </c>
      <c r="F7446" s="1165" t="s">
        <v>28333</v>
      </c>
    </row>
    <row r="7447" spans="1:6" ht="15" customHeight="1">
      <c r="A7447" s="1165" t="str">
        <f t="shared" si="722"/>
        <v>MEXP20BLK</v>
      </c>
      <c r="B7447" s="1165">
        <f>IFERROR(INDEX('GRP Macros'!$B$14:$AF$554,MATCH(C7447,'GRP Macros'!$B$14:$B$552,FALSE),MATCH(D7447,'GRP Macros'!$B$14:$AF$14,FALSE)),0)</f>
        <v>0</v>
      </c>
      <c r="C7447" s="1165" t="str">
        <f t="shared" si="723"/>
        <v>MEXP20</v>
      </c>
      <c r="D7447" s="988" t="str">
        <f>'GRP Macros'!$X$14</f>
        <v>Black 
RAL 9005</v>
      </c>
      <c r="E7447" s="1165" t="s">
        <v>27829</v>
      </c>
      <c r="F7447" s="1165" t="s">
        <v>28333</v>
      </c>
    </row>
    <row r="7448" spans="1:6" ht="15" customHeight="1">
      <c r="A7448" s="1165" t="str">
        <f t="shared" si="722"/>
        <v>MEXP20GRY</v>
      </c>
      <c r="B7448" s="1165">
        <f>IFERROR(INDEX('GRP Macros'!$B$14:$AF$554,MATCH(C7448,'GRP Macros'!$B$14:$B$552,FALSE),MATCH(D7448,'GRP Macros'!$B$14:$AF$14,FALSE)),0)</f>
        <v>0</v>
      </c>
      <c r="C7448" s="1165" t="str">
        <f t="shared" si="723"/>
        <v>MEXP20</v>
      </c>
      <c r="D7448" s="988" t="str">
        <f>'GRP Macros'!$Y$14</f>
        <v>Grey 
RAL 7001</v>
      </c>
      <c r="E7448" s="1165" t="s">
        <v>27828</v>
      </c>
      <c r="F7448" s="1165" t="s">
        <v>28333</v>
      </c>
    </row>
    <row r="7449" spans="1:6" ht="15" customHeight="1">
      <c r="A7449" s="1165" t="str">
        <f t="shared" si="722"/>
        <v>MEXP20FLY</v>
      </c>
      <c r="B7449" s="1165">
        <f>IFERROR(INDEX('GRP Macros'!$B$14:$AF$554,MATCH(C7449,'GRP Macros'!$B$14:$B$552,FALSE),MATCH(D7449,'GRP Macros'!$B$14:$AF$14,FALSE)),0)</f>
        <v>0</v>
      </c>
      <c r="C7449" s="1165" t="str">
        <f t="shared" si="723"/>
        <v>MEXP20</v>
      </c>
      <c r="D7449" s="988" t="str">
        <f>'GRP Macros'!$Z$14</f>
        <v>Fluo Yellow 
RAL 1026</v>
      </c>
      <c r="E7449" s="1165" t="s">
        <v>28041</v>
      </c>
      <c r="F7449" s="1165" t="s">
        <v>28333</v>
      </c>
    </row>
    <row r="7450" spans="1:6" ht="15" customHeight="1">
      <c r="A7450" s="1165" t="str">
        <f t="shared" si="722"/>
        <v>MEXP20FLO</v>
      </c>
      <c r="B7450" s="1165">
        <f>IFERROR(INDEX('GRP Macros'!$B$14:$AF$554,MATCH(C7450,'GRP Macros'!$B$14:$B$552,FALSE),MATCH(D7450,'GRP Macros'!$B$14:$AF$14,FALSE)),0)</f>
        <v>0</v>
      </c>
      <c r="C7450" s="1165" t="str">
        <f t="shared" si="723"/>
        <v>MEXP20</v>
      </c>
      <c r="D7450" s="988" t="str">
        <f>'GRP Macros'!$AA$14</f>
        <v>Fluo Orange 
RAL 2005</v>
      </c>
      <c r="E7450" s="1165" t="s">
        <v>27830</v>
      </c>
      <c r="F7450" s="1165" t="s">
        <v>28333</v>
      </c>
    </row>
    <row r="7451" spans="1:6" ht="15" customHeight="1">
      <c r="A7451" s="1165" t="str">
        <f t="shared" si="722"/>
        <v>MEXP20FLP</v>
      </c>
      <c r="B7451" s="1165">
        <f>IFERROR(INDEX('GRP Macros'!$B$14:$AF$554,MATCH(C7451,'GRP Macros'!$B$14:$B$552,FALSE),MATCH(D7451,'GRP Macros'!$B$14:$AF$14,FALSE)),0)</f>
        <v>0</v>
      </c>
      <c r="C7451" s="1165" t="str">
        <f t="shared" si="723"/>
        <v>MEXP20</v>
      </c>
      <c r="D7451" s="988" t="str">
        <f>'GRP Macros'!$AB$14</f>
        <v>Fluo Pink 
Pantone 806C</v>
      </c>
      <c r="E7451" s="1165" t="s">
        <v>27832</v>
      </c>
      <c r="F7451" s="1165" t="s">
        <v>28333</v>
      </c>
    </row>
    <row r="7452" spans="1:6" ht="15" customHeight="1">
      <c r="A7452" s="1165" t="str">
        <f t="shared" si="722"/>
        <v>MEXP20FLG</v>
      </c>
      <c r="B7452" s="1165">
        <f>IFERROR(INDEX('GRP Macros'!$B$14:$AF$554,MATCH(C7452,'GRP Macros'!$B$14:$B$552,FALSE),MATCH(D7452,'GRP Macros'!$B$14:$AF$14,FALSE)),0)</f>
        <v>0</v>
      </c>
      <c r="C7452" s="1165" t="str">
        <f t="shared" si="723"/>
        <v>MEXP20</v>
      </c>
      <c r="D7452" s="988" t="str">
        <f>'GRP Macros'!$AC$14</f>
        <v>Fluo Green 
RAL 6028</v>
      </c>
      <c r="E7452" s="1165" t="s">
        <v>27831</v>
      </c>
      <c r="F7452" s="1165" t="s">
        <v>28333</v>
      </c>
    </row>
    <row r="7453" spans="1:6" ht="15" customHeight="1">
      <c r="A7453" s="1165" t="str">
        <f t="shared" ref="A7453:A7489" si="724">CONCATENATE(C7453,E7453)</f>
        <v>MEXP21WHI</v>
      </c>
      <c r="B7453" s="1165">
        <f>IFERROR(INDEX('GRP Macros'!$B$14:$AF$554,MATCH(C7453,'GRP Macros'!$B$14:$B$552,FALSE),MATCH(D7453,'GRP Macros'!$B$14:$AF$14,FALSE)),0)</f>
        <v>0</v>
      </c>
      <c r="C7453" s="1165" t="s">
        <v>28353</v>
      </c>
      <c r="D7453" s="1167" t="str">
        <f>'GRP Macros'!$K$14</f>
        <v>White 
RAL 9016</v>
      </c>
      <c r="E7453" s="1165" t="s">
        <v>27838</v>
      </c>
      <c r="F7453" s="1165" t="s">
        <v>28333</v>
      </c>
    </row>
    <row r="7454" spans="1:6" ht="15" customHeight="1">
      <c r="A7454" s="1165" t="str">
        <f t="shared" si="724"/>
        <v>MEXP21BLU</v>
      </c>
      <c r="B7454" s="1165">
        <f>IFERROR(INDEX('GRP Macros'!$B$14:$AF$554,MATCH(C7454,'GRP Macros'!$B$14:$B$552,FALSE),MATCH(D7454,'GRP Macros'!$B$14:$AF$14,FALSE)),0)</f>
        <v>0</v>
      </c>
      <c r="C7454" s="1165" t="str">
        <f>C7453</f>
        <v>MEXP21</v>
      </c>
      <c r="D7454" s="988" t="str">
        <f>'GRP Macros'!$L$14</f>
        <v>Blue US 
RAL 5015</v>
      </c>
      <c r="E7454" s="1165" t="s">
        <v>27827</v>
      </c>
      <c r="F7454" s="1165" t="s">
        <v>28333</v>
      </c>
    </row>
    <row r="7455" spans="1:6" ht="15" customHeight="1">
      <c r="A7455" s="1165" t="str">
        <f t="shared" si="724"/>
        <v>MEXP21MIN</v>
      </c>
      <c r="B7455" s="1165">
        <f>IFERROR(INDEX('GRP Macros'!$B$14:$AF$554,MATCH(C7455,'GRP Macros'!$B$14:$B$552,FALSE),MATCH(D7455,'GRP Macros'!$B$14:$AF$14,FALSE)),0)</f>
        <v>0</v>
      </c>
      <c r="C7455" s="1165" t="str">
        <f t="shared" ref="C7455:C7466" si="725">C7454</f>
        <v>MEXP21</v>
      </c>
      <c r="D7455" s="988" t="str">
        <f>'GRP Macros'!$O$14</f>
        <v>Mint 
RAL 6027</v>
      </c>
      <c r="E7455" s="1165" t="s">
        <v>27834</v>
      </c>
      <c r="F7455" s="1165" t="s">
        <v>28333</v>
      </c>
    </row>
    <row r="7456" spans="1:6" ht="15" customHeight="1">
      <c r="A7456" s="1165" t="str">
        <f t="shared" si="724"/>
        <v>MEXP21GRE</v>
      </c>
      <c r="B7456" s="1165">
        <f>IFERROR(INDEX('GRP Macros'!$B$14:$AF$554,MATCH(C7456,'GRP Macros'!$B$14:$B$552,FALSE),MATCH(D7456,'GRP Macros'!$B$14:$AF$14,FALSE)),0)</f>
        <v>0</v>
      </c>
      <c r="C7456" s="1165" t="str">
        <f t="shared" si="725"/>
        <v>MEXP21</v>
      </c>
      <c r="D7456" s="988" t="str">
        <f>'GRP Macros'!$P$14</f>
        <v>Green 
RAL 6037</v>
      </c>
      <c r="E7456" s="1165" t="s">
        <v>27837</v>
      </c>
      <c r="F7456" s="1165" t="s">
        <v>28333</v>
      </c>
    </row>
    <row r="7457" spans="1:6" ht="15" customHeight="1">
      <c r="A7457" s="1165" t="str">
        <f t="shared" si="724"/>
        <v>MEXP21PUK</v>
      </c>
      <c r="B7457" s="1165">
        <f>IFERROR(INDEX('GRP Macros'!$B$14:$AF$554,MATCH(C7457,'GRP Macros'!$B$14:$B$552,FALSE),MATCH(D7457,'GRP Macros'!$B$14:$AF$14,FALSE)),0)</f>
        <v>0</v>
      </c>
      <c r="C7457" s="1165" t="str">
        <f t="shared" si="725"/>
        <v>MEXP21</v>
      </c>
      <c r="D7457" s="988" t="str">
        <f>'GRP Macros'!$Q$14</f>
        <v>US Green 
Pantone
2301C</v>
      </c>
      <c r="E7457" s="1165" t="s">
        <v>27835</v>
      </c>
      <c r="F7457" s="1165" t="s">
        <v>28333</v>
      </c>
    </row>
    <row r="7458" spans="1:6" ht="15" customHeight="1">
      <c r="A7458" s="1165" t="str">
        <f t="shared" si="724"/>
        <v>MEXP21YEL</v>
      </c>
      <c r="B7458" s="1165">
        <f>IFERROR(INDEX('GRP Macros'!$B$14:$AF$554,MATCH(C7458,'GRP Macros'!$B$14:$B$552,FALSE),MATCH(D7458,'GRP Macros'!$B$14:$AF$14,FALSE)),0)</f>
        <v>0</v>
      </c>
      <c r="C7458" s="1165" t="str">
        <f t="shared" si="725"/>
        <v>MEXP21</v>
      </c>
      <c r="D7458" s="988" t="str">
        <f>'GRP Macros'!$S$14</f>
        <v>Yellow 
RAL 1023</v>
      </c>
      <c r="E7458" s="1165" t="s">
        <v>27823</v>
      </c>
      <c r="F7458" s="1165" t="s">
        <v>28333</v>
      </c>
    </row>
    <row r="7459" spans="1:6" ht="15" customHeight="1">
      <c r="A7459" s="1165" t="str">
        <f t="shared" si="724"/>
        <v>MEXP21RED</v>
      </c>
      <c r="B7459" s="1165">
        <f>IFERROR(INDEX('GRP Macros'!$B$14:$AF$554,MATCH(C7459,'GRP Macros'!$B$14:$B$552,FALSE),MATCH(D7459,'GRP Macros'!$B$14:$AF$14,FALSE)),0)</f>
        <v>0</v>
      </c>
      <c r="C7459" s="1165" t="str">
        <f t="shared" si="725"/>
        <v>MEXP21</v>
      </c>
      <c r="D7459" s="988" t="str">
        <f>'GRP Macros'!$U$14</f>
        <v>Red 
RAL 3020</v>
      </c>
      <c r="E7459" s="1165" t="s">
        <v>27826</v>
      </c>
      <c r="F7459" s="1165" t="s">
        <v>28333</v>
      </c>
    </row>
    <row r="7460" spans="1:6" ht="15" customHeight="1">
      <c r="A7460" s="1165" t="str">
        <f t="shared" si="724"/>
        <v>MEXP21VIO</v>
      </c>
      <c r="B7460" s="1165">
        <f>IFERROR(INDEX('GRP Macros'!$B$14:$AF$554,MATCH(C7460,'GRP Macros'!$B$14:$B$552,FALSE),MATCH(D7460,'GRP Macros'!$B$14:$AF$14,FALSE)),0)</f>
        <v>0</v>
      </c>
      <c r="C7460" s="1165" t="str">
        <f t="shared" si="725"/>
        <v>MEXP21</v>
      </c>
      <c r="D7460" s="988" t="str">
        <f>'GRP Macros'!$V$14</f>
        <v>Violet 
RAL 4008</v>
      </c>
      <c r="E7460" s="1165" t="s">
        <v>27833</v>
      </c>
      <c r="F7460" s="1165" t="s">
        <v>28333</v>
      </c>
    </row>
    <row r="7461" spans="1:6" ht="15" customHeight="1">
      <c r="A7461" s="1165" t="str">
        <f t="shared" si="724"/>
        <v>MEXP21BLK</v>
      </c>
      <c r="B7461" s="1165">
        <f>IFERROR(INDEX('GRP Macros'!$B$14:$AF$554,MATCH(C7461,'GRP Macros'!$B$14:$B$552,FALSE),MATCH(D7461,'GRP Macros'!$B$14:$AF$14,FALSE)),0)</f>
        <v>0</v>
      </c>
      <c r="C7461" s="1165" t="str">
        <f t="shared" si="725"/>
        <v>MEXP21</v>
      </c>
      <c r="D7461" s="988" t="str">
        <f>'GRP Macros'!$X$14</f>
        <v>Black 
RAL 9005</v>
      </c>
      <c r="E7461" s="1165" t="s">
        <v>27829</v>
      </c>
      <c r="F7461" s="1165" t="s">
        <v>28333</v>
      </c>
    </row>
    <row r="7462" spans="1:6" ht="15" customHeight="1">
      <c r="A7462" s="1165" t="str">
        <f t="shared" si="724"/>
        <v>MEXP21GRY</v>
      </c>
      <c r="B7462" s="1165">
        <f>IFERROR(INDEX('GRP Macros'!$B$14:$AF$554,MATCH(C7462,'GRP Macros'!$B$14:$B$552,FALSE),MATCH(D7462,'GRP Macros'!$B$14:$AF$14,FALSE)),0)</f>
        <v>0</v>
      </c>
      <c r="C7462" s="1165" t="str">
        <f t="shared" si="725"/>
        <v>MEXP21</v>
      </c>
      <c r="D7462" s="988" t="str">
        <f>'GRP Macros'!$Y$14</f>
        <v>Grey 
RAL 7001</v>
      </c>
      <c r="E7462" s="1165" t="s">
        <v>27828</v>
      </c>
      <c r="F7462" s="1165" t="s">
        <v>28333</v>
      </c>
    </row>
    <row r="7463" spans="1:6" ht="15" customHeight="1">
      <c r="A7463" s="1165" t="str">
        <f t="shared" si="724"/>
        <v>MEXP21FLY</v>
      </c>
      <c r="B7463" s="1165">
        <f>IFERROR(INDEX('GRP Macros'!$B$14:$AF$554,MATCH(C7463,'GRP Macros'!$B$14:$B$552,FALSE),MATCH(D7463,'GRP Macros'!$B$14:$AF$14,FALSE)),0)</f>
        <v>0</v>
      </c>
      <c r="C7463" s="1165" t="str">
        <f t="shared" si="725"/>
        <v>MEXP21</v>
      </c>
      <c r="D7463" s="988" t="str">
        <f>'GRP Macros'!$Z$14</f>
        <v>Fluo Yellow 
RAL 1026</v>
      </c>
      <c r="E7463" s="1165" t="s">
        <v>28041</v>
      </c>
      <c r="F7463" s="1165" t="s">
        <v>28333</v>
      </c>
    </row>
    <row r="7464" spans="1:6" ht="15" customHeight="1">
      <c r="A7464" s="1165" t="str">
        <f t="shared" si="724"/>
        <v>MEXP21FLO</v>
      </c>
      <c r="B7464" s="1165">
        <f>IFERROR(INDEX('GRP Macros'!$B$14:$AF$554,MATCH(C7464,'GRP Macros'!$B$14:$B$552,FALSE),MATCH(D7464,'GRP Macros'!$B$14:$AF$14,FALSE)),0)</f>
        <v>0</v>
      </c>
      <c r="C7464" s="1165" t="str">
        <f t="shared" si="725"/>
        <v>MEXP21</v>
      </c>
      <c r="D7464" s="988" t="str">
        <f>'GRP Macros'!$AA$14</f>
        <v>Fluo Orange 
RAL 2005</v>
      </c>
      <c r="E7464" s="1165" t="s">
        <v>27830</v>
      </c>
      <c r="F7464" s="1165" t="s">
        <v>28333</v>
      </c>
    </row>
    <row r="7465" spans="1:6" ht="15" customHeight="1">
      <c r="A7465" s="1165" t="str">
        <f t="shared" si="724"/>
        <v>MEXP21FLP</v>
      </c>
      <c r="B7465" s="1165">
        <f>IFERROR(INDEX('GRP Macros'!$B$14:$AF$554,MATCH(C7465,'GRP Macros'!$B$14:$B$552,FALSE),MATCH(D7465,'GRP Macros'!$B$14:$AF$14,FALSE)),0)</f>
        <v>0</v>
      </c>
      <c r="C7465" s="1165" t="str">
        <f t="shared" si="725"/>
        <v>MEXP21</v>
      </c>
      <c r="D7465" s="988" t="str">
        <f>'GRP Macros'!$AB$14</f>
        <v>Fluo Pink 
Pantone 806C</v>
      </c>
      <c r="E7465" s="1165" t="s">
        <v>27832</v>
      </c>
      <c r="F7465" s="1165" t="s">
        <v>28333</v>
      </c>
    </row>
    <row r="7466" spans="1:6" ht="15" customHeight="1">
      <c r="A7466" s="1165" t="str">
        <f t="shared" si="724"/>
        <v>MEXP21FLG</v>
      </c>
      <c r="B7466" s="1165">
        <f>IFERROR(INDEX('GRP Macros'!$B$14:$AF$554,MATCH(C7466,'GRP Macros'!$B$14:$B$552,FALSE),MATCH(D7466,'GRP Macros'!$B$14:$AF$14,FALSE)),0)</f>
        <v>0</v>
      </c>
      <c r="C7466" s="1165" t="str">
        <f t="shared" si="725"/>
        <v>MEXP21</v>
      </c>
      <c r="D7466" s="988" t="str">
        <f>'GRP Macros'!$AC$14</f>
        <v>Fluo Green 
RAL 6028</v>
      </c>
      <c r="E7466" s="1165" t="s">
        <v>27831</v>
      </c>
      <c r="F7466" s="1165" t="s">
        <v>28333</v>
      </c>
    </row>
    <row r="7467" spans="1:6" ht="15" customHeight="1">
      <c r="A7467" s="1165" t="str">
        <f t="shared" si="724"/>
        <v>MEXP22WHI</v>
      </c>
      <c r="B7467" s="1165">
        <f>IFERROR(INDEX('GRP Macros'!$B$14:$AF$554,MATCH(C7467,'GRP Macros'!$B$14:$B$552,FALSE),MATCH(D7467,'GRP Macros'!$B$14:$AF$14,FALSE)),0)</f>
        <v>0</v>
      </c>
      <c r="C7467" s="1165" t="s">
        <v>28354</v>
      </c>
      <c r="D7467" s="1167" t="str">
        <f>'GRP Macros'!$K$14</f>
        <v>White 
RAL 9016</v>
      </c>
      <c r="E7467" s="1165" t="s">
        <v>27838</v>
      </c>
      <c r="F7467" s="1165" t="s">
        <v>28333</v>
      </c>
    </row>
    <row r="7468" spans="1:6" ht="15" customHeight="1">
      <c r="A7468" s="1165" t="str">
        <f t="shared" si="724"/>
        <v>MEXP22BLU</v>
      </c>
      <c r="B7468" s="1165">
        <f>IFERROR(INDEX('GRP Macros'!$B$14:$AF$554,MATCH(C7468,'GRP Macros'!$B$14:$B$552,FALSE),MATCH(D7468,'GRP Macros'!$B$14:$AF$14,FALSE)),0)</f>
        <v>0</v>
      </c>
      <c r="C7468" s="1165" t="str">
        <f>C7467</f>
        <v>MEXP22</v>
      </c>
      <c r="D7468" s="988" t="str">
        <f>'GRP Macros'!$L$14</f>
        <v>Blue US 
RAL 5015</v>
      </c>
      <c r="E7468" s="1165" t="s">
        <v>27827</v>
      </c>
      <c r="F7468" s="1165" t="s">
        <v>28333</v>
      </c>
    </row>
    <row r="7469" spans="1:6" ht="15" customHeight="1">
      <c r="A7469" s="1165" t="str">
        <f t="shared" si="724"/>
        <v>MEXP22MIN</v>
      </c>
      <c r="B7469" s="1165">
        <f>IFERROR(INDEX('GRP Macros'!$B$14:$AF$554,MATCH(C7469,'GRP Macros'!$B$14:$B$552,FALSE),MATCH(D7469,'GRP Macros'!$B$14:$AF$14,FALSE)),0)</f>
        <v>0</v>
      </c>
      <c r="C7469" s="1165" t="str">
        <f t="shared" ref="C7469:C7480" si="726">C7468</f>
        <v>MEXP22</v>
      </c>
      <c r="D7469" s="988" t="str">
        <f>'GRP Macros'!$O$14</f>
        <v>Mint 
RAL 6027</v>
      </c>
      <c r="E7469" s="1165" t="s">
        <v>27834</v>
      </c>
      <c r="F7469" s="1165" t="s">
        <v>28333</v>
      </c>
    </row>
    <row r="7470" spans="1:6" ht="15" customHeight="1">
      <c r="A7470" s="1165" t="str">
        <f t="shared" si="724"/>
        <v>MEXP22GRE</v>
      </c>
      <c r="B7470" s="1165">
        <f>IFERROR(INDEX('GRP Macros'!$B$14:$AF$554,MATCH(C7470,'GRP Macros'!$B$14:$B$552,FALSE),MATCH(D7470,'GRP Macros'!$B$14:$AF$14,FALSE)),0)</f>
        <v>0</v>
      </c>
      <c r="C7470" s="1165" t="str">
        <f t="shared" si="726"/>
        <v>MEXP22</v>
      </c>
      <c r="D7470" s="988" t="str">
        <f>'GRP Macros'!$P$14</f>
        <v>Green 
RAL 6037</v>
      </c>
      <c r="E7470" s="1165" t="s">
        <v>27837</v>
      </c>
      <c r="F7470" s="1165" t="s">
        <v>28333</v>
      </c>
    </row>
    <row r="7471" spans="1:6" ht="15" customHeight="1">
      <c r="A7471" s="1165" t="str">
        <f t="shared" si="724"/>
        <v>MEXP22PUK</v>
      </c>
      <c r="B7471" s="1165">
        <f>IFERROR(INDEX('GRP Macros'!$B$14:$AF$554,MATCH(C7471,'GRP Macros'!$B$14:$B$552,FALSE),MATCH(D7471,'GRP Macros'!$B$14:$AF$14,FALSE)),0)</f>
        <v>0</v>
      </c>
      <c r="C7471" s="1165" t="str">
        <f t="shared" si="726"/>
        <v>MEXP22</v>
      </c>
      <c r="D7471" s="988" t="str">
        <f>'GRP Macros'!$Q$14</f>
        <v>US Green 
Pantone
2301C</v>
      </c>
      <c r="E7471" s="1165" t="s">
        <v>27835</v>
      </c>
      <c r="F7471" s="1165" t="s">
        <v>28333</v>
      </c>
    </row>
    <row r="7472" spans="1:6" ht="15" customHeight="1">
      <c r="A7472" s="1165" t="str">
        <f t="shared" si="724"/>
        <v>MEXP22YEL</v>
      </c>
      <c r="B7472" s="1165">
        <f>IFERROR(INDEX('GRP Macros'!$B$14:$AF$554,MATCH(C7472,'GRP Macros'!$B$14:$B$552,FALSE),MATCH(D7472,'GRP Macros'!$B$14:$AF$14,FALSE)),0)</f>
        <v>0</v>
      </c>
      <c r="C7472" s="1165" t="str">
        <f t="shared" si="726"/>
        <v>MEXP22</v>
      </c>
      <c r="D7472" s="988" t="str">
        <f>'GRP Macros'!$S$14</f>
        <v>Yellow 
RAL 1023</v>
      </c>
      <c r="E7472" s="1165" t="s">
        <v>27823</v>
      </c>
      <c r="F7472" s="1165" t="s">
        <v>28333</v>
      </c>
    </row>
    <row r="7473" spans="1:6" ht="15" customHeight="1">
      <c r="A7473" s="1165" t="str">
        <f t="shared" si="724"/>
        <v>MEXP22RED</v>
      </c>
      <c r="B7473" s="1165">
        <f>IFERROR(INDEX('GRP Macros'!$B$14:$AF$554,MATCH(C7473,'GRP Macros'!$B$14:$B$552,FALSE),MATCH(D7473,'GRP Macros'!$B$14:$AF$14,FALSE)),0)</f>
        <v>0</v>
      </c>
      <c r="C7473" s="1165" t="str">
        <f t="shared" si="726"/>
        <v>MEXP22</v>
      </c>
      <c r="D7473" s="988" t="str">
        <f>'GRP Macros'!$U$14</f>
        <v>Red 
RAL 3020</v>
      </c>
      <c r="E7473" s="1165" t="s">
        <v>27826</v>
      </c>
      <c r="F7473" s="1165" t="s">
        <v>28333</v>
      </c>
    </row>
    <row r="7474" spans="1:6" ht="15" customHeight="1">
      <c r="A7474" s="1165" t="str">
        <f t="shared" si="724"/>
        <v>MEXP22VIO</v>
      </c>
      <c r="B7474" s="1165">
        <f>IFERROR(INDEX('GRP Macros'!$B$14:$AF$554,MATCH(C7474,'GRP Macros'!$B$14:$B$552,FALSE),MATCH(D7474,'GRP Macros'!$B$14:$AF$14,FALSE)),0)</f>
        <v>0</v>
      </c>
      <c r="C7474" s="1165" t="str">
        <f t="shared" si="726"/>
        <v>MEXP22</v>
      </c>
      <c r="D7474" s="988" t="str">
        <f>'GRP Macros'!$V$14</f>
        <v>Violet 
RAL 4008</v>
      </c>
      <c r="E7474" s="1165" t="s">
        <v>27833</v>
      </c>
      <c r="F7474" s="1165" t="s">
        <v>28333</v>
      </c>
    </row>
    <row r="7475" spans="1:6" ht="15" customHeight="1">
      <c r="A7475" s="1165" t="str">
        <f t="shared" si="724"/>
        <v>MEXP22BLK</v>
      </c>
      <c r="B7475" s="1165">
        <f>IFERROR(INDEX('GRP Macros'!$B$14:$AF$554,MATCH(C7475,'GRP Macros'!$B$14:$B$552,FALSE),MATCH(D7475,'GRP Macros'!$B$14:$AF$14,FALSE)),0)</f>
        <v>0</v>
      </c>
      <c r="C7475" s="1165" t="str">
        <f t="shared" si="726"/>
        <v>MEXP22</v>
      </c>
      <c r="D7475" s="988" t="str">
        <f>'GRP Macros'!$X$14</f>
        <v>Black 
RAL 9005</v>
      </c>
      <c r="E7475" s="1165" t="s">
        <v>27829</v>
      </c>
      <c r="F7475" s="1165" t="s">
        <v>28333</v>
      </c>
    </row>
    <row r="7476" spans="1:6" ht="15" customHeight="1">
      <c r="A7476" s="1165" t="str">
        <f t="shared" si="724"/>
        <v>MEXP22GRY</v>
      </c>
      <c r="B7476" s="1165">
        <f>IFERROR(INDEX('GRP Macros'!$B$14:$AF$554,MATCH(C7476,'GRP Macros'!$B$14:$B$552,FALSE),MATCH(D7476,'GRP Macros'!$B$14:$AF$14,FALSE)),0)</f>
        <v>0</v>
      </c>
      <c r="C7476" s="1165" t="str">
        <f t="shared" si="726"/>
        <v>MEXP22</v>
      </c>
      <c r="D7476" s="988" t="str">
        <f>'GRP Macros'!$Y$14</f>
        <v>Grey 
RAL 7001</v>
      </c>
      <c r="E7476" s="1165" t="s">
        <v>27828</v>
      </c>
      <c r="F7476" s="1165" t="s">
        <v>28333</v>
      </c>
    </row>
    <row r="7477" spans="1:6" ht="15" customHeight="1">
      <c r="A7477" s="1165" t="str">
        <f t="shared" si="724"/>
        <v>MEXP22FLY</v>
      </c>
      <c r="B7477" s="1165">
        <f>IFERROR(INDEX('GRP Macros'!$B$14:$AF$554,MATCH(C7477,'GRP Macros'!$B$14:$B$552,FALSE),MATCH(D7477,'GRP Macros'!$B$14:$AF$14,FALSE)),0)</f>
        <v>0</v>
      </c>
      <c r="C7477" s="1165" t="str">
        <f t="shared" si="726"/>
        <v>MEXP22</v>
      </c>
      <c r="D7477" s="988" t="str">
        <f>'GRP Macros'!$Z$14</f>
        <v>Fluo Yellow 
RAL 1026</v>
      </c>
      <c r="E7477" s="1165" t="s">
        <v>28041</v>
      </c>
      <c r="F7477" s="1165" t="s">
        <v>28333</v>
      </c>
    </row>
    <row r="7478" spans="1:6" ht="15" customHeight="1">
      <c r="A7478" s="1165" t="str">
        <f t="shared" si="724"/>
        <v>MEXP22FLO</v>
      </c>
      <c r="B7478" s="1165">
        <f>IFERROR(INDEX('GRP Macros'!$B$14:$AF$554,MATCH(C7478,'GRP Macros'!$B$14:$B$552,FALSE),MATCH(D7478,'GRP Macros'!$B$14:$AF$14,FALSE)),0)</f>
        <v>0</v>
      </c>
      <c r="C7478" s="1165" t="str">
        <f t="shared" si="726"/>
        <v>MEXP22</v>
      </c>
      <c r="D7478" s="988" t="str">
        <f>'GRP Macros'!$AA$14</f>
        <v>Fluo Orange 
RAL 2005</v>
      </c>
      <c r="E7478" s="1165" t="s">
        <v>27830</v>
      </c>
      <c r="F7478" s="1165" t="s">
        <v>28333</v>
      </c>
    </row>
    <row r="7479" spans="1:6" ht="15" customHeight="1">
      <c r="A7479" s="1165" t="str">
        <f t="shared" si="724"/>
        <v>MEXP22FLP</v>
      </c>
      <c r="B7479" s="1165">
        <f>IFERROR(INDEX('GRP Macros'!$B$14:$AF$554,MATCH(C7479,'GRP Macros'!$B$14:$B$552,FALSE),MATCH(D7479,'GRP Macros'!$B$14:$AF$14,FALSE)),0)</f>
        <v>0</v>
      </c>
      <c r="C7479" s="1165" t="str">
        <f t="shared" si="726"/>
        <v>MEXP22</v>
      </c>
      <c r="D7479" s="988" t="str">
        <f>'GRP Macros'!$AB$14</f>
        <v>Fluo Pink 
Pantone 806C</v>
      </c>
      <c r="E7479" s="1165" t="s">
        <v>27832</v>
      </c>
      <c r="F7479" s="1165" t="s">
        <v>28333</v>
      </c>
    </row>
    <row r="7480" spans="1:6" ht="15" customHeight="1">
      <c r="A7480" s="1165" t="str">
        <f t="shared" si="724"/>
        <v>MEXP22FLG</v>
      </c>
      <c r="B7480" s="1165">
        <f>IFERROR(INDEX('GRP Macros'!$B$14:$AF$554,MATCH(C7480,'GRP Macros'!$B$14:$B$552,FALSE),MATCH(D7480,'GRP Macros'!$B$14:$AF$14,FALSE)),0)</f>
        <v>0</v>
      </c>
      <c r="C7480" s="1165" t="str">
        <f t="shared" si="726"/>
        <v>MEXP22</v>
      </c>
      <c r="D7480" s="988" t="str">
        <f>'GRP Macros'!$AC$14</f>
        <v>Fluo Green 
RAL 6028</v>
      </c>
      <c r="E7480" s="1165" t="s">
        <v>27831</v>
      </c>
      <c r="F7480" s="1165" t="s">
        <v>28333</v>
      </c>
    </row>
    <row r="7481" spans="1:6" ht="15" customHeight="1">
      <c r="A7481" s="1165" t="str">
        <f t="shared" si="724"/>
        <v>MEXP23WHI</v>
      </c>
      <c r="B7481" s="1165">
        <f>IFERROR(INDEX('GRP Macros'!$B$14:$AF$554,MATCH(C7481,'GRP Macros'!$B$14:$B$552,FALSE),MATCH(D7481,'GRP Macros'!$B$14:$AF$14,FALSE)),0)</f>
        <v>0</v>
      </c>
      <c r="C7481" s="1165" t="s">
        <v>28355</v>
      </c>
      <c r="D7481" s="1167" t="str">
        <f>'GRP Macros'!$K$14</f>
        <v>White 
RAL 9016</v>
      </c>
      <c r="E7481" s="1165" t="s">
        <v>27838</v>
      </c>
      <c r="F7481" s="1165" t="s">
        <v>28333</v>
      </c>
    </row>
    <row r="7482" spans="1:6" ht="15" customHeight="1">
      <c r="A7482" s="1165" t="str">
        <f t="shared" si="724"/>
        <v>MEXP23BLU</v>
      </c>
      <c r="B7482" s="1165">
        <f>IFERROR(INDEX('GRP Macros'!$B$14:$AF$554,MATCH(C7482,'GRP Macros'!$B$14:$B$552,FALSE),MATCH(D7482,'GRP Macros'!$B$14:$AF$14,FALSE)),0)</f>
        <v>0</v>
      </c>
      <c r="C7482" s="1165" t="str">
        <f>C7481</f>
        <v>MEXP23</v>
      </c>
      <c r="D7482" s="988" t="str">
        <f>'GRP Macros'!$L$14</f>
        <v>Blue US 
RAL 5015</v>
      </c>
      <c r="E7482" s="1165" t="s">
        <v>27827</v>
      </c>
      <c r="F7482" s="1165" t="s">
        <v>28333</v>
      </c>
    </row>
    <row r="7483" spans="1:6" ht="15" customHeight="1">
      <c r="A7483" s="1165" t="str">
        <f t="shared" si="724"/>
        <v>MEXP23MIN</v>
      </c>
      <c r="B7483" s="1165">
        <f>IFERROR(INDEX('GRP Macros'!$B$14:$AF$554,MATCH(C7483,'GRP Macros'!$B$14:$B$552,FALSE),MATCH(D7483,'GRP Macros'!$B$14:$AF$14,FALSE)),0)</f>
        <v>0</v>
      </c>
      <c r="C7483" s="1165" t="str">
        <f t="shared" ref="C7483:C7494" si="727">C7482</f>
        <v>MEXP23</v>
      </c>
      <c r="D7483" s="988" t="str">
        <f>'GRP Macros'!$O$14</f>
        <v>Mint 
RAL 6027</v>
      </c>
      <c r="E7483" s="1165" t="s">
        <v>27834</v>
      </c>
      <c r="F7483" s="1165" t="s">
        <v>28333</v>
      </c>
    </row>
    <row r="7484" spans="1:6" ht="15" customHeight="1">
      <c r="A7484" s="1165" t="str">
        <f t="shared" si="724"/>
        <v>MEXP23GRE</v>
      </c>
      <c r="B7484" s="1165">
        <f>IFERROR(INDEX('GRP Macros'!$B$14:$AF$554,MATCH(C7484,'GRP Macros'!$B$14:$B$552,FALSE),MATCH(D7484,'GRP Macros'!$B$14:$AF$14,FALSE)),0)</f>
        <v>0</v>
      </c>
      <c r="C7484" s="1165" t="str">
        <f t="shared" si="727"/>
        <v>MEXP23</v>
      </c>
      <c r="D7484" s="988" t="str">
        <f>'GRP Macros'!$P$14</f>
        <v>Green 
RAL 6037</v>
      </c>
      <c r="E7484" s="1165" t="s">
        <v>27837</v>
      </c>
      <c r="F7484" s="1165" t="s">
        <v>28333</v>
      </c>
    </row>
    <row r="7485" spans="1:6" ht="15" customHeight="1">
      <c r="A7485" s="1165" t="str">
        <f t="shared" si="724"/>
        <v>MEXP23PUK</v>
      </c>
      <c r="B7485" s="1165">
        <f>IFERROR(INDEX('GRP Macros'!$B$14:$AF$554,MATCH(C7485,'GRP Macros'!$B$14:$B$552,FALSE),MATCH(D7485,'GRP Macros'!$B$14:$AF$14,FALSE)),0)</f>
        <v>0</v>
      </c>
      <c r="C7485" s="1165" t="str">
        <f t="shared" si="727"/>
        <v>MEXP23</v>
      </c>
      <c r="D7485" s="988" t="str">
        <f>'GRP Macros'!$Q$14</f>
        <v>US Green 
Pantone
2301C</v>
      </c>
      <c r="E7485" s="1165" t="s">
        <v>27835</v>
      </c>
      <c r="F7485" s="1165" t="s">
        <v>28333</v>
      </c>
    </row>
    <row r="7486" spans="1:6" ht="15" customHeight="1">
      <c r="A7486" s="1165" t="str">
        <f t="shared" si="724"/>
        <v>MEXP23YEL</v>
      </c>
      <c r="B7486" s="1165">
        <f>IFERROR(INDEX('GRP Macros'!$B$14:$AF$554,MATCH(C7486,'GRP Macros'!$B$14:$B$552,FALSE),MATCH(D7486,'GRP Macros'!$B$14:$AF$14,FALSE)),0)</f>
        <v>0</v>
      </c>
      <c r="C7486" s="1165" t="str">
        <f t="shared" si="727"/>
        <v>MEXP23</v>
      </c>
      <c r="D7486" s="988" t="str">
        <f>'GRP Macros'!$S$14</f>
        <v>Yellow 
RAL 1023</v>
      </c>
      <c r="E7486" s="1165" t="s">
        <v>27823</v>
      </c>
      <c r="F7486" s="1165" t="s">
        <v>28333</v>
      </c>
    </row>
    <row r="7487" spans="1:6" ht="15" customHeight="1">
      <c r="A7487" s="1165" t="str">
        <f t="shared" si="724"/>
        <v>MEXP23RED</v>
      </c>
      <c r="B7487" s="1165">
        <f>IFERROR(INDEX('GRP Macros'!$B$14:$AF$554,MATCH(C7487,'GRP Macros'!$B$14:$B$552,FALSE),MATCH(D7487,'GRP Macros'!$B$14:$AF$14,FALSE)),0)</f>
        <v>0</v>
      </c>
      <c r="C7487" s="1165" t="str">
        <f t="shared" si="727"/>
        <v>MEXP23</v>
      </c>
      <c r="D7487" s="988" t="str">
        <f>'GRP Macros'!$U$14</f>
        <v>Red 
RAL 3020</v>
      </c>
      <c r="E7487" s="1165" t="s">
        <v>27826</v>
      </c>
      <c r="F7487" s="1165" t="s">
        <v>28333</v>
      </c>
    </row>
    <row r="7488" spans="1:6" ht="15" customHeight="1">
      <c r="A7488" s="1165" t="str">
        <f t="shared" si="724"/>
        <v>MEXP23VIO</v>
      </c>
      <c r="B7488" s="1165">
        <f>IFERROR(INDEX('GRP Macros'!$B$14:$AF$554,MATCH(C7488,'GRP Macros'!$B$14:$B$552,FALSE),MATCH(D7488,'GRP Macros'!$B$14:$AF$14,FALSE)),0)</f>
        <v>0</v>
      </c>
      <c r="C7488" s="1165" t="str">
        <f t="shared" si="727"/>
        <v>MEXP23</v>
      </c>
      <c r="D7488" s="988" t="str">
        <f>'GRP Macros'!$V$14</f>
        <v>Violet 
RAL 4008</v>
      </c>
      <c r="E7488" s="1165" t="s">
        <v>27833</v>
      </c>
      <c r="F7488" s="1165" t="s">
        <v>28333</v>
      </c>
    </row>
    <row r="7489" spans="1:6" ht="15" customHeight="1">
      <c r="A7489" s="1165" t="str">
        <f t="shared" si="724"/>
        <v>MEXP23BLK</v>
      </c>
      <c r="B7489" s="1165">
        <f>IFERROR(INDEX('GRP Macros'!$B$14:$AF$554,MATCH(C7489,'GRP Macros'!$B$14:$B$552,FALSE),MATCH(D7489,'GRP Macros'!$B$14:$AF$14,FALSE)),0)</f>
        <v>0</v>
      </c>
      <c r="C7489" s="1165" t="str">
        <f t="shared" si="727"/>
        <v>MEXP23</v>
      </c>
      <c r="D7489" s="988" t="str">
        <f>'GRP Macros'!$X$14</f>
        <v>Black 
RAL 9005</v>
      </c>
      <c r="E7489" s="1165" t="s">
        <v>27829</v>
      </c>
      <c r="F7489" s="1165" t="s">
        <v>28333</v>
      </c>
    </row>
    <row r="7490" spans="1:6" ht="15" customHeight="1">
      <c r="A7490" s="1165" t="str">
        <f t="shared" ref="A7490:A7494" si="728">CONCATENATE(C7490,E7490)</f>
        <v>MEXP23GRY</v>
      </c>
      <c r="B7490" s="1165">
        <f>IFERROR(INDEX('GRP Macros'!$B$14:$AF$554,MATCH(C7490,'GRP Macros'!$B$14:$B$552,FALSE),MATCH(D7490,'GRP Macros'!$B$14:$AF$14,FALSE)),0)</f>
        <v>0</v>
      </c>
      <c r="C7490" s="1165" t="str">
        <f t="shared" si="727"/>
        <v>MEXP23</v>
      </c>
      <c r="D7490" s="988" t="str">
        <f>'GRP Macros'!$Y$14</f>
        <v>Grey 
RAL 7001</v>
      </c>
      <c r="E7490" s="1165" t="s">
        <v>27828</v>
      </c>
      <c r="F7490" s="1165" t="s">
        <v>28333</v>
      </c>
    </row>
    <row r="7491" spans="1:6" ht="15" customHeight="1">
      <c r="A7491" s="1165" t="str">
        <f t="shared" si="728"/>
        <v>MEXP23FLY</v>
      </c>
      <c r="B7491" s="1165">
        <f>IFERROR(INDEX('GRP Macros'!$B$14:$AF$554,MATCH(C7491,'GRP Macros'!$B$14:$B$552,FALSE),MATCH(D7491,'GRP Macros'!$B$14:$AF$14,FALSE)),0)</f>
        <v>0</v>
      </c>
      <c r="C7491" s="1165" t="str">
        <f t="shared" si="727"/>
        <v>MEXP23</v>
      </c>
      <c r="D7491" s="988" t="str">
        <f>'GRP Macros'!$Z$14</f>
        <v>Fluo Yellow 
RAL 1026</v>
      </c>
      <c r="E7491" s="1165" t="s">
        <v>28041</v>
      </c>
      <c r="F7491" s="1165" t="s">
        <v>28333</v>
      </c>
    </row>
    <row r="7492" spans="1:6" ht="15" customHeight="1">
      <c r="A7492" s="1165" t="str">
        <f t="shared" si="728"/>
        <v>MEXP23FLO</v>
      </c>
      <c r="B7492" s="1165">
        <f>IFERROR(INDEX('GRP Macros'!$B$14:$AF$554,MATCH(C7492,'GRP Macros'!$B$14:$B$552,FALSE),MATCH(D7492,'GRP Macros'!$B$14:$AF$14,FALSE)),0)</f>
        <v>0</v>
      </c>
      <c r="C7492" s="1165" t="str">
        <f t="shared" si="727"/>
        <v>MEXP23</v>
      </c>
      <c r="D7492" s="988" t="str">
        <f>'GRP Macros'!$AA$14</f>
        <v>Fluo Orange 
RAL 2005</v>
      </c>
      <c r="E7492" s="1165" t="s">
        <v>27830</v>
      </c>
      <c r="F7492" s="1165" t="s">
        <v>28333</v>
      </c>
    </row>
    <row r="7493" spans="1:6" ht="15" customHeight="1">
      <c r="A7493" s="1165" t="str">
        <f t="shared" si="728"/>
        <v>MEXP23FLP</v>
      </c>
      <c r="B7493" s="1165">
        <f>IFERROR(INDEX('GRP Macros'!$B$14:$AF$554,MATCH(C7493,'GRP Macros'!$B$14:$B$552,FALSE),MATCH(D7493,'GRP Macros'!$B$14:$AF$14,FALSE)),0)</f>
        <v>0</v>
      </c>
      <c r="C7493" s="1165" t="str">
        <f t="shared" si="727"/>
        <v>MEXP23</v>
      </c>
      <c r="D7493" s="988" t="str">
        <f>'GRP Macros'!$AB$14</f>
        <v>Fluo Pink 
Pantone 806C</v>
      </c>
      <c r="E7493" s="1165" t="s">
        <v>27832</v>
      </c>
      <c r="F7493" s="1165" t="s">
        <v>28333</v>
      </c>
    </row>
    <row r="7494" spans="1:6" ht="15" customHeight="1">
      <c r="A7494" s="1165" t="str">
        <f t="shared" si="728"/>
        <v>MEXP23FLG</v>
      </c>
      <c r="B7494" s="1165">
        <f>IFERROR(INDEX('GRP Macros'!$B$14:$AF$554,MATCH(C7494,'GRP Macros'!$B$14:$B$552,FALSE),MATCH(D7494,'GRP Macros'!$B$14:$AF$14,FALSE)),0)</f>
        <v>0</v>
      </c>
      <c r="C7494" s="1165" t="str">
        <f t="shared" si="727"/>
        <v>MEXP23</v>
      </c>
      <c r="D7494" s="988" t="str">
        <f>'GRP Macros'!$AC$14</f>
        <v>Fluo Green 
RAL 6028</v>
      </c>
      <c r="E7494" s="1165" t="s">
        <v>27831</v>
      </c>
      <c r="F7494" s="1165" t="s">
        <v>28333</v>
      </c>
    </row>
    <row r="7495" spans="1:6" ht="15" customHeight="1">
      <c r="A7495" s="1165" t="str">
        <f t="shared" ref="A7495:A7536" si="729">CONCATENATE(C7495,E7495)</f>
        <v>MEXP24WHI</v>
      </c>
      <c r="B7495" s="1165">
        <f>IFERROR(INDEX('GRP Macros'!$B$14:$AF$554,MATCH(C7495,'GRP Macros'!$B$14:$B$552,FALSE),MATCH(D7495,'GRP Macros'!$B$14:$AF$14,FALSE)),0)</f>
        <v>0</v>
      </c>
      <c r="C7495" s="1165" t="s">
        <v>28356</v>
      </c>
      <c r="D7495" s="1167" t="str">
        <f>'GRP Macros'!$K$14</f>
        <v>White 
RAL 9016</v>
      </c>
      <c r="E7495" s="1165" t="s">
        <v>27838</v>
      </c>
      <c r="F7495" s="1165" t="s">
        <v>28333</v>
      </c>
    </row>
    <row r="7496" spans="1:6" ht="15" customHeight="1">
      <c r="A7496" s="1165" t="str">
        <f t="shared" si="729"/>
        <v>MEXP24BLU</v>
      </c>
      <c r="B7496" s="1165">
        <f>IFERROR(INDEX('GRP Macros'!$B$14:$AF$554,MATCH(C7496,'GRP Macros'!$B$14:$B$552,FALSE),MATCH(D7496,'GRP Macros'!$B$14:$AF$14,FALSE)),0)</f>
        <v>0</v>
      </c>
      <c r="C7496" s="1165" t="str">
        <f>C7495</f>
        <v>MEXP24</v>
      </c>
      <c r="D7496" s="988" t="str">
        <f>'GRP Macros'!$L$14</f>
        <v>Blue US 
RAL 5015</v>
      </c>
      <c r="E7496" s="1165" t="s">
        <v>27827</v>
      </c>
      <c r="F7496" s="1165" t="s">
        <v>28333</v>
      </c>
    </row>
    <row r="7497" spans="1:6" ht="15" customHeight="1">
      <c r="A7497" s="1165" t="str">
        <f t="shared" si="729"/>
        <v>MEXP24MIN</v>
      </c>
      <c r="B7497" s="1165">
        <f>IFERROR(INDEX('GRP Macros'!$B$14:$AF$554,MATCH(C7497,'GRP Macros'!$B$14:$B$552,FALSE),MATCH(D7497,'GRP Macros'!$B$14:$AF$14,FALSE)),0)</f>
        <v>0</v>
      </c>
      <c r="C7497" s="1165" t="str">
        <f t="shared" ref="C7497:C7508" si="730">C7496</f>
        <v>MEXP24</v>
      </c>
      <c r="D7497" s="988" t="str">
        <f>'GRP Macros'!$O$14</f>
        <v>Mint 
RAL 6027</v>
      </c>
      <c r="E7497" s="1165" t="s">
        <v>27834</v>
      </c>
      <c r="F7497" s="1165" t="s">
        <v>28333</v>
      </c>
    </row>
    <row r="7498" spans="1:6" ht="15" customHeight="1">
      <c r="A7498" s="1165" t="str">
        <f t="shared" si="729"/>
        <v>MEXP24GRE</v>
      </c>
      <c r="B7498" s="1165">
        <f>IFERROR(INDEX('GRP Macros'!$B$14:$AF$554,MATCH(C7498,'GRP Macros'!$B$14:$B$552,FALSE),MATCH(D7498,'GRP Macros'!$B$14:$AF$14,FALSE)),0)</f>
        <v>0</v>
      </c>
      <c r="C7498" s="1165" t="str">
        <f t="shared" si="730"/>
        <v>MEXP24</v>
      </c>
      <c r="D7498" s="988" t="str">
        <f>'GRP Macros'!$P$14</f>
        <v>Green 
RAL 6037</v>
      </c>
      <c r="E7498" s="1165" t="s">
        <v>27837</v>
      </c>
      <c r="F7498" s="1165" t="s">
        <v>28333</v>
      </c>
    </row>
    <row r="7499" spans="1:6" ht="15" customHeight="1">
      <c r="A7499" s="1165" t="str">
        <f t="shared" si="729"/>
        <v>MEXP24PUK</v>
      </c>
      <c r="B7499" s="1165">
        <f>IFERROR(INDEX('GRP Macros'!$B$14:$AF$554,MATCH(C7499,'GRP Macros'!$B$14:$B$552,FALSE),MATCH(D7499,'GRP Macros'!$B$14:$AF$14,FALSE)),0)</f>
        <v>0</v>
      </c>
      <c r="C7499" s="1165" t="str">
        <f t="shared" si="730"/>
        <v>MEXP24</v>
      </c>
      <c r="D7499" s="988" t="str">
        <f>'GRP Macros'!$Q$14</f>
        <v>US Green 
Pantone
2301C</v>
      </c>
      <c r="E7499" s="1165" t="s">
        <v>27835</v>
      </c>
      <c r="F7499" s="1165" t="s">
        <v>28333</v>
      </c>
    </row>
    <row r="7500" spans="1:6" ht="15" customHeight="1">
      <c r="A7500" s="1165" t="str">
        <f t="shared" si="729"/>
        <v>MEXP24YEL</v>
      </c>
      <c r="B7500" s="1165">
        <f>IFERROR(INDEX('GRP Macros'!$B$14:$AF$554,MATCH(C7500,'GRP Macros'!$B$14:$B$552,FALSE),MATCH(D7500,'GRP Macros'!$B$14:$AF$14,FALSE)),0)</f>
        <v>0</v>
      </c>
      <c r="C7500" s="1165" t="str">
        <f t="shared" si="730"/>
        <v>MEXP24</v>
      </c>
      <c r="D7500" s="988" t="str">
        <f>'GRP Macros'!$S$14</f>
        <v>Yellow 
RAL 1023</v>
      </c>
      <c r="E7500" s="1165" t="s">
        <v>27823</v>
      </c>
      <c r="F7500" s="1165" t="s">
        <v>28333</v>
      </c>
    </row>
    <row r="7501" spans="1:6" ht="15" customHeight="1">
      <c r="A7501" s="1165" t="str">
        <f t="shared" si="729"/>
        <v>MEXP24RED</v>
      </c>
      <c r="B7501" s="1165">
        <f>IFERROR(INDEX('GRP Macros'!$B$14:$AF$554,MATCH(C7501,'GRP Macros'!$B$14:$B$552,FALSE),MATCH(D7501,'GRP Macros'!$B$14:$AF$14,FALSE)),0)</f>
        <v>0</v>
      </c>
      <c r="C7501" s="1165" t="str">
        <f t="shared" si="730"/>
        <v>MEXP24</v>
      </c>
      <c r="D7501" s="988" t="str">
        <f>'GRP Macros'!$U$14</f>
        <v>Red 
RAL 3020</v>
      </c>
      <c r="E7501" s="1165" t="s">
        <v>27826</v>
      </c>
      <c r="F7501" s="1165" t="s">
        <v>28333</v>
      </c>
    </row>
    <row r="7502" spans="1:6" ht="15" customHeight="1">
      <c r="A7502" s="1165" t="str">
        <f t="shared" si="729"/>
        <v>MEXP24VIO</v>
      </c>
      <c r="B7502" s="1165">
        <f>IFERROR(INDEX('GRP Macros'!$B$14:$AF$554,MATCH(C7502,'GRP Macros'!$B$14:$B$552,FALSE),MATCH(D7502,'GRP Macros'!$B$14:$AF$14,FALSE)),0)</f>
        <v>0</v>
      </c>
      <c r="C7502" s="1165" t="str">
        <f t="shared" si="730"/>
        <v>MEXP24</v>
      </c>
      <c r="D7502" s="988" t="str">
        <f>'GRP Macros'!$V$14</f>
        <v>Violet 
RAL 4008</v>
      </c>
      <c r="E7502" s="1165" t="s">
        <v>27833</v>
      </c>
      <c r="F7502" s="1165" t="s">
        <v>28333</v>
      </c>
    </row>
    <row r="7503" spans="1:6" ht="15" customHeight="1">
      <c r="A7503" s="1165" t="str">
        <f t="shared" si="729"/>
        <v>MEXP24BLK</v>
      </c>
      <c r="B7503" s="1165">
        <f>IFERROR(INDEX('GRP Macros'!$B$14:$AF$554,MATCH(C7503,'GRP Macros'!$B$14:$B$552,FALSE),MATCH(D7503,'GRP Macros'!$B$14:$AF$14,FALSE)),0)</f>
        <v>0</v>
      </c>
      <c r="C7503" s="1165" t="str">
        <f t="shared" si="730"/>
        <v>MEXP24</v>
      </c>
      <c r="D7503" s="988" t="str">
        <f>'GRP Macros'!$X$14</f>
        <v>Black 
RAL 9005</v>
      </c>
      <c r="E7503" s="1165" t="s">
        <v>27829</v>
      </c>
      <c r="F7503" s="1165" t="s">
        <v>28333</v>
      </c>
    </row>
    <row r="7504" spans="1:6" ht="15" customHeight="1">
      <c r="A7504" s="1165" t="str">
        <f t="shared" si="729"/>
        <v>MEXP24GRY</v>
      </c>
      <c r="B7504" s="1165">
        <f>IFERROR(INDEX('GRP Macros'!$B$14:$AF$554,MATCH(C7504,'GRP Macros'!$B$14:$B$552,FALSE),MATCH(D7504,'GRP Macros'!$B$14:$AF$14,FALSE)),0)</f>
        <v>0</v>
      </c>
      <c r="C7504" s="1165" t="str">
        <f t="shared" si="730"/>
        <v>MEXP24</v>
      </c>
      <c r="D7504" s="988" t="str">
        <f>'GRP Macros'!$Y$14</f>
        <v>Grey 
RAL 7001</v>
      </c>
      <c r="E7504" s="1165" t="s">
        <v>27828</v>
      </c>
      <c r="F7504" s="1165" t="s">
        <v>28333</v>
      </c>
    </row>
    <row r="7505" spans="1:6" ht="15" customHeight="1">
      <c r="A7505" s="1165" t="str">
        <f t="shared" si="729"/>
        <v>MEXP24FLY</v>
      </c>
      <c r="B7505" s="1165">
        <f>IFERROR(INDEX('GRP Macros'!$B$14:$AF$554,MATCH(C7505,'GRP Macros'!$B$14:$B$552,FALSE),MATCH(D7505,'GRP Macros'!$B$14:$AF$14,FALSE)),0)</f>
        <v>0</v>
      </c>
      <c r="C7505" s="1165" t="str">
        <f t="shared" si="730"/>
        <v>MEXP24</v>
      </c>
      <c r="D7505" s="988" t="str">
        <f>'GRP Macros'!$Z$14</f>
        <v>Fluo Yellow 
RAL 1026</v>
      </c>
      <c r="E7505" s="1165" t="s">
        <v>28041</v>
      </c>
      <c r="F7505" s="1165" t="s">
        <v>28333</v>
      </c>
    </row>
    <row r="7506" spans="1:6" ht="15" customHeight="1">
      <c r="A7506" s="1165" t="str">
        <f t="shared" si="729"/>
        <v>MEXP24FLO</v>
      </c>
      <c r="B7506" s="1165">
        <f>IFERROR(INDEX('GRP Macros'!$B$14:$AF$554,MATCH(C7506,'GRP Macros'!$B$14:$B$552,FALSE),MATCH(D7506,'GRP Macros'!$B$14:$AF$14,FALSE)),0)</f>
        <v>0</v>
      </c>
      <c r="C7506" s="1165" t="str">
        <f t="shared" si="730"/>
        <v>MEXP24</v>
      </c>
      <c r="D7506" s="988" t="str">
        <f>'GRP Macros'!$AA$14</f>
        <v>Fluo Orange 
RAL 2005</v>
      </c>
      <c r="E7506" s="1165" t="s">
        <v>27830</v>
      </c>
      <c r="F7506" s="1165" t="s">
        <v>28333</v>
      </c>
    </row>
    <row r="7507" spans="1:6" ht="15" customHeight="1">
      <c r="A7507" s="1165" t="str">
        <f t="shared" si="729"/>
        <v>MEXP24FLP</v>
      </c>
      <c r="B7507" s="1165">
        <f>IFERROR(INDEX('GRP Macros'!$B$14:$AF$554,MATCH(C7507,'GRP Macros'!$B$14:$B$552,FALSE),MATCH(D7507,'GRP Macros'!$B$14:$AF$14,FALSE)),0)</f>
        <v>0</v>
      </c>
      <c r="C7507" s="1165" t="str">
        <f t="shared" si="730"/>
        <v>MEXP24</v>
      </c>
      <c r="D7507" s="988" t="str">
        <f>'GRP Macros'!$AB$14</f>
        <v>Fluo Pink 
Pantone 806C</v>
      </c>
      <c r="E7507" s="1165" t="s">
        <v>27832</v>
      </c>
      <c r="F7507" s="1165" t="s">
        <v>28333</v>
      </c>
    </row>
    <row r="7508" spans="1:6" ht="15" customHeight="1">
      <c r="A7508" s="1165" t="str">
        <f t="shared" si="729"/>
        <v>MEXP24FLG</v>
      </c>
      <c r="B7508" s="1165">
        <f>IFERROR(INDEX('GRP Macros'!$B$14:$AF$554,MATCH(C7508,'GRP Macros'!$B$14:$B$552,FALSE),MATCH(D7508,'GRP Macros'!$B$14:$AF$14,FALSE)),0)</f>
        <v>0</v>
      </c>
      <c r="C7508" s="1165" t="str">
        <f t="shared" si="730"/>
        <v>MEXP24</v>
      </c>
      <c r="D7508" s="988" t="str">
        <f>'GRP Macros'!$AC$14</f>
        <v>Fluo Green 
RAL 6028</v>
      </c>
      <c r="E7508" s="1165" t="s">
        <v>27831</v>
      </c>
      <c r="F7508" s="1165" t="s">
        <v>28333</v>
      </c>
    </row>
    <row r="7509" spans="1:6" ht="15" customHeight="1">
      <c r="A7509" s="1165" t="str">
        <f t="shared" si="729"/>
        <v>MEXP25WHI</v>
      </c>
      <c r="B7509" s="1165">
        <f>IFERROR(INDEX('GRP Macros'!$B$14:$AF$554,MATCH(C7509,'GRP Macros'!$B$14:$B$552,FALSE),MATCH(D7509,'GRP Macros'!$B$14:$AF$14,FALSE)),0)</f>
        <v>0</v>
      </c>
      <c r="C7509" s="1165" t="s">
        <v>28357</v>
      </c>
      <c r="D7509" s="1167" t="str">
        <f>'GRP Macros'!$K$14</f>
        <v>White 
RAL 9016</v>
      </c>
      <c r="E7509" s="1165" t="s">
        <v>27838</v>
      </c>
      <c r="F7509" s="1165" t="s">
        <v>28333</v>
      </c>
    </row>
    <row r="7510" spans="1:6" ht="15" customHeight="1">
      <c r="A7510" s="1165" t="str">
        <f t="shared" si="729"/>
        <v>MEXP25BLU</v>
      </c>
      <c r="B7510" s="1165">
        <f>IFERROR(INDEX('GRP Macros'!$B$14:$AF$554,MATCH(C7510,'GRP Macros'!$B$14:$B$552,FALSE),MATCH(D7510,'GRP Macros'!$B$14:$AF$14,FALSE)),0)</f>
        <v>0</v>
      </c>
      <c r="C7510" s="1165" t="str">
        <f>C7509</f>
        <v>MEXP25</v>
      </c>
      <c r="D7510" s="988" t="str">
        <f>'GRP Macros'!$L$14</f>
        <v>Blue US 
RAL 5015</v>
      </c>
      <c r="E7510" s="1165" t="s">
        <v>27827</v>
      </c>
      <c r="F7510" s="1165" t="s">
        <v>28333</v>
      </c>
    </row>
    <row r="7511" spans="1:6" ht="15" customHeight="1">
      <c r="A7511" s="1165" t="str">
        <f t="shared" si="729"/>
        <v>MEXP25MIN</v>
      </c>
      <c r="B7511" s="1165">
        <f>IFERROR(INDEX('GRP Macros'!$B$14:$AF$554,MATCH(C7511,'GRP Macros'!$B$14:$B$552,FALSE),MATCH(D7511,'GRP Macros'!$B$14:$AF$14,FALSE)),0)</f>
        <v>0</v>
      </c>
      <c r="C7511" s="1165" t="str">
        <f t="shared" ref="C7511:C7522" si="731">C7510</f>
        <v>MEXP25</v>
      </c>
      <c r="D7511" s="988" t="str">
        <f>'GRP Macros'!$O$14</f>
        <v>Mint 
RAL 6027</v>
      </c>
      <c r="E7511" s="1165" t="s">
        <v>27834</v>
      </c>
      <c r="F7511" s="1165" t="s">
        <v>28333</v>
      </c>
    </row>
    <row r="7512" spans="1:6" ht="15" customHeight="1">
      <c r="A7512" s="1165" t="str">
        <f t="shared" si="729"/>
        <v>MEXP25GRE</v>
      </c>
      <c r="B7512" s="1165">
        <f>IFERROR(INDEX('GRP Macros'!$B$14:$AF$554,MATCH(C7512,'GRP Macros'!$B$14:$B$552,FALSE),MATCH(D7512,'GRP Macros'!$B$14:$AF$14,FALSE)),0)</f>
        <v>0</v>
      </c>
      <c r="C7512" s="1165" t="str">
        <f t="shared" si="731"/>
        <v>MEXP25</v>
      </c>
      <c r="D7512" s="988" t="str">
        <f>'GRP Macros'!$P$14</f>
        <v>Green 
RAL 6037</v>
      </c>
      <c r="E7512" s="1165" t="s">
        <v>27837</v>
      </c>
      <c r="F7512" s="1165" t="s">
        <v>28333</v>
      </c>
    </row>
    <row r="7513" spans="1:6" ht="15" customHeight="1">
      <c r="A7513" s="1165" t="str">
        <f t="shared" si="729"/>
        <v>MEXP25PUK</v>
      </c>
      <c r="B7513" s="1165">
        <f>IFERROR(INDEX('GRP Macros'!$B$14:$AF$554,MATCH(C7513,'GRP Macros'!$B$14:$B$552,FALSE),MATCH(D7513,'GRP Macros'!$B$14:$AF$14,FALSE)),0)</f>
        <v>0</v>
      </c>
      <c r="C7513" s="1165" t="str">
        <f t="shared" si="731"/>
        <v>MEXP25</v>
      </c>
      <c r="D7513" s="988" t="str">
        <f>'GRP Macros'!$Q$14</f>
        <v>US Green 
Pantone
2301C</v>
      </c>
      <c r="E7513" s="1165" t="s">
        <v>27835</v>
      </c>
      <c r="F7513" s="1165" t="s">
        <v>28333</v>
      </c>
    </row>
    <row r="7514" spans="1:6" ht="15" customHeight="1">
      <c r="A7514" s="1165" t="str">
        <f t="shared" si="729"/>
        <v>MEXP25YEL</v>
      </c>
      <c r="B7514" s="1165">
        <f>IFERROR(INDEX('GRP Macros'!$B$14:$AF$554,MATCH(C7514,'GRP Macros'!$B$14:$B$552,FALSE),MATCH(D7514,'GRP Macros'!$B$14:$AF$14,FALSE)),0)</f>
        <v>0</v>
      </c>
      <c r="C7514" s="1165" t="str">
        <f t="shared" si="731"/>
        <v>MEXP25</v>
      </c>
      <c r="D7514" s="988" t="str">
        <f>'GRP Macros'!$S$14</f>
        <v>Yellow 
RAL 1023</v>
      </c>
      <c r="E7514" s="1165" t="s">
        <v>27823</v>
      </c>
      <c r="F7514" s="1165" t="s">
        <v>28333</v>
      </c>
    </row>
    <row r="7515" spans="1:6" ht="15" customHeight="1">
      <c r="A7515" s="1165" t="str">
        <f t="shared" si="729"/>
        <v>MEXP25RED</v>
      </c>
      <c r="B7515" s="1165">
        <f>IFERROR(INDEX('GRP Macros'!$B$14:$AF$554,MATCH(C7515,'GRP Macros'!$B$14:$B$552,FALSE),MATCH(D7515,'GRP Macros'!$B$14:$AF$14,FALSE)),0)</f>
        <v>0</v>
      </c>
      <c r="C7515" s="1165" t="str">
        <f t="shared" si="731"/>
        <v>MEXP25</v>
      </c>
      <c r="D7515" s="988" t="str">
        <f>'GRP Macros'!$U$14</f>
        <v>Red 
RAL 3020</v>
      </c>
      <c r="E7515" s="1165" t="s">
        <v>27826</v>
      </c>
      <c r="F7515" s="1165" t="s">
        <v>28333</v>
      </c>
    </row>
    <row r="7516" spans="1:6" ht="15" customHeight="1">
      <c r="A7516" s="1165" t="str">
        <f t="shared" si="729"/>
        <v>MEXP25VIO</v>
      </c>
      <c r="B7516" s="1165">
        <f>IFERROR(INDEX('GRP Macros'!$B$14:$AF$554,MATCH(C7516,'GRP Macros'!$B$14:$B$552,FALSE),MATCH(D7516,'GRP Macros'!$B$14:$AF$14,FALSE)),0)</f>
        <v>0</v>
      </c>
      <c r="C7516" s="1165" t="str">
        <f t="shared" si="731"/>
        <v>MEXP25</v>
      </c>
      <c r="D7516" s="988" t="str">
        <f>'GRP Macros'!$V$14</f>
        <v>Violet 
RAL 4008</v>
      </c>
      <c r="E7516" s="1165" t="s">
        <v>27833</v>
      </c>
      <c r="F7516" s="1165" t="s">
        <v>28333</v>
      </c>
    </row>
    <row r="7517" spans="1:6" ht="15" customHeight="1">
      <c r="A7517" s="1165" t="str">
        <f t="shared" si="729"/>
        <v>MEXP25BLK</v>
      </c>
      <c r="B7517" s="1165">
        <f>IFERROR(INDEX('GRP Macros'!$B$14:$AF$554,MATCH(C7517,'GRP Macros'!$B$14:$B$552,FALSE),MATCH(D7517,'GRP Macros'!$B$14:$AF$14,FALSE)),0)</f>
        <v>0</v>
      </c>
      <c r="C7517" s="1165" t="str">
        <f t="shared" si="731"/>
        <v>MEXP25</v>
      </c>
      <c r="D7517" s="988" t="str">
        <f>'GRP Macros'!$X$14</f>
        <v>Black 
RAL 9005</v>
      </c>
      <c r="E7517" s="1165" t="s">
        <v>27829</v>
      </c>
      <c r="F7517" s="1165" t="s">
        <v>28333</v>
      </c>
    </row>
    <row r="7518" spans="1:6" ht="15" customHeight="1">
      <c r="A7518" s="1165" t="str">
        <f t="shared" si="729"/>
        <v>MEXP25GRY</v>
      </c>
      <c r="B7518" s="1165">
        <f>IFERROR(INDEX('GRP Macros'!$B$14:$AF$554,MATCH(C7518,'GRP Macros'!$B$14:$B$552,FALSE),MATCH(D7518,'GRP Macros'!$B$14:$AF$14,FALSE)),0)</f>
        <v>0</v>
      </c>
      <c r="C7518" s="1165" t="str">
        <f t="shared" si="731"/>
        <v>MEXP25</v>
      </c>
      <c r="D7518" s="988" t="str">
        <f>'GRP Macros'!$Y$14</f>
        <v>Grey 
RAL 7001</v>
      </c>
      <c r="E7518" s="1165" t="s">
        <v>27828</v>
      </c>
      <c r="F7518" s="1165" t="s">
        <v>28333</v>
      </c>
    </row>
    <row r="7519" spans="1:6" ht="15" customHeight="1">
      <c r="A7519" s="1165" t="str">
        <f t="shared" si="729"/>
        <v>MEXP25FLY</v>
      </c>
      <c r="B7519" s="1165">
        <f>IFERROR(INDEX('GRP Macros'!$B$14:$AF$554,MATCH(C7519,'GRP Macros'!$B$14:$B$552,FALSE),MATCH(D7519,'GRP Macros'!$B$14:$AF$14,FALSE)),0)</f>
        <v>0</v>
      </c>
      <c r="C7519" s="1165" t="str">
        <f t="shared" si="731"/>
        <v>MEXP25</v>
      </c>
      <c r="D7519" s="988" t="str">
        <f>'GRP Macros'!$Z$14</f>
        <v>Fluo Yellow 
RAL 1026</v>
      </c>
      <c r="E7519" s="1165" t="s">
        <v>28041</v>
      </c>
      <c r="F7519" s="1165" t="s">
        <v>28333</v>
      </c>
    </row>
    <row r="7520" spans="1:6" ht="15" customHeight="1">
      <c r="A7520" s="1165" t="str">
        <f t="shared" si="729"/>
        <v>MEXP25FLO</v>
      </c>
      <c r="B7520" s="1165">
        <f>IFERROR(INDEX('GRP Macros'!$B$14:$AF$554,MATCH(C7520,'GRP Macros'!$B$14:$B$552,FALSE),MATCH(D7520,'GRP Macros'!$B$14:$AF$14,FALSE)),0)</f>
        <v>0</v>
      </c>
      <c r="C7520" s="1165" t="str">
        <f t="shared" si="731"/>
        <v>MEXP25</v>
      </c>
      <c r="D7520" s="988" t="str">
        <f>'GRP Macros'!$AA$14</f>
        <v>Fluo Orange 
RAL 2005</v>
      </c>
      <c r="E7520" s="1165" t="s">
        <v>27830</v>
      </c>
      <c r="F7520" s="1165" t="s">
        <v>28333</v>
      </c>
    </row>
    <row r="7521" spans="1:6" ht="15" customHeight="1">
      <c r="A7521" s="1165" t="str">
        <f t="shared" si="729"/>
        <v>MEXP25FLP</v>
      </c>
      <c r="B7521" s="1165">
        <f>IFERROR(INDEX('GRP Macros'!$B$14:$AF$554,MATCH(C7521,'GRP Macros'!$B$14:$B$552,FALSE),MATCH(D7521,'GRP Macros'!$B$14:$AF$14,FALSE)),0)</f>
        <v>0</v>
      </c>
      <c r="C7521" s="1165" t="str">
        <f t="shared" si="731"/>
        <v>MEXP25</v>
      </c>
      <c r="D7521" s="988" t="str">
        <f>'GRP Macros'!$AB$14</f>
        <v>Fluo Pink 
Pantone 806C</v>
      </c>
      <c r="E7521" s="1165" t="s">
        <v>27832</v>
      </c>
      <c r="F7521" s="1165" t="s">
        <v>28333</v>
      </c>
    </row>
    <row r="7522" spans="1:6" ht="15" customHeight="1">
      <c r="A7522" s="1165" t="str">
        <f t="shared" si="729"/>
        <v>MEXP25FLG</v>
      </c>
      <c r="B7522" s="1165">
        <f>IFERROR(INDEX('GRP Macros'!$B$14:$AF$554,MATCH(C7522,'GRP Macros'!$B$14:$B$552,FALSE),MATCH(D7522,'GRP Macros'!$B$14:$AF$14,FALSE)),0)</f>
        <v>0</v>
      </c>
      <c r="C7522" s="1165" t="str">
        <f t="shared" si="731"/>
        <v>MEXP25</v>
      </c>
      <c r="D7522" s="988" t="str">
        <f>'GRP Macros'!$AC$14</f>
        <v>Fluo Green 
RAL 6028</v>
      </c>
      <c r="E7522" s="1165" t="s">
        <v>27831</v>
      </c>
      <c r="F7522" s="1165" t="s">
        <v>28333</v>
      </c>
    </row>
    <row r="7523" spans="1:6" ht="15" customHeight="1">
      <c r="A7523" s="1165" t="str">
        <f t="shared" si="729"/>
        <v>MEXP26WHI</v>
      </c>
      <c r="B7523" s="1165">
        <f>IFERROR(INDEX('GRP Macros'!$B$14:$AF$554,MATCH(C7523,'GRP Macros'!$B$14:$B$552,FALSE),MATCH(D7523,'GRP Macros'!$B$14:$AF$14,FALSE)),0)</f>
        <v>0</v>
      </c>
      <c r="C7523" s="1165" t="s">
        <v>28358</v>
      </c>
      <c r="D7523" s="1167" t="str">
        <f>'GRP Macros'!$K$14</f>
        <v>White 
RAL 9016</v>
      </c>
      <c r="E7523" s="1165" t="s">
        <v>27838</v>
      </c>
      <c r="F7523" s="1165" t="s">
        <v>28333</v>
      </c>
    </row>
    <row r="7524" spans="1:6" ht="15" customHeight="1">
      <c r="A7524" s="1165" t="str">
        <f t="shared" si="729"/>
        <v>MEXP26BLU</v>
      </c>
      <c r="B7524" s="1165">
        <f>IFERROR(INDEX('GRP Macros'!$B$14:$AF$554,MATCH(C7524,'GRP Macros'!$B$14:$B$552,FALSE),MATCH(D7524,'GRP Macros'!$B$14:$AF$14,FALSE)),0)</f>
        <v>0</v>
      </c>
      <c r="C7524" s="1165" t="str">
        <f>C7523</f>
        <v>MEXP26</v>
      </c>
      <c r="D7524" s="988" t="str">
        <f>'GRP Macros'!$L$14</f>
        <v>Blue US 
RAL 5015</v>
      </c>
      <c r="E7524" s="1165" t="s">
        <v>27827</v>
      </c>
      <c r="F7524" s="1165" t="s">
        <v>28333</v>
      </c>
    </row>
    <row r="7525" spans="1:6" ht="15" customHeight="1">
      <c r="A7525" s="1165" t="str">
        <f t="shared" si="729"/>
        <v>MEXP26MIN</v>
      </c>
      <c r="B7525" s="1165">
        <f>IFERROR(INDEX('GRP Macros'!$B$14:$AF$554,MATCH(C7525,'GRP Macros'!$B$14:$B$552,FALSE),MATCH(D7525,'GRP Macros'!$B$14:$AF$14,FALSE)),0)</f>
        <v>0</v>
      </c>
      <c r="C7525" s="1165" t="str">
        <f t="shared" ref="C7525:C7536" si="732">C7524</f>
        <v>MEXP26</v>
      </c>
      <c r="D7525" s="988" t="str">
        <f>'GRP Macros'!$O$14</f>
        <v>Mint 
RAL 6027</v>
      </c>
      <c r="E7525" s="1165" t="s">
        <v>27834</v>
      </c>
      <c r="F7525" s="1165" t="s">
        <v>28333</v>
      </c>
    </row>
    <row r="7526" spans="1:6" ht="15" customHeight="1">
      <c r="A7526" s="1165" t="str">
        <f t="shared" si="729"/>
        <v>MEXP26GRE</v>
      </c>
      <c r="B7526" s="1165">
        <f>IFERROR(INDEX('GRP Macros'!$B$14:$AF$554,MATCH(C7526,'GRP Macros'!$B$14:$B$552,FALSE),MATCH(D7526,'GRP Macros'!$B$14:$AF$14,FALSE)),0)</f>
        <v>0</v>
      </c>
      <c r="C7526" s="1165" t="str">
        <f t="shared" si="732"/>
        <v>MEXP26</v>
      </c>
      <c r="D7526" s="988" t="str">
        <f>'GRP Macros'!$P$14</f>
        <v>Green 
RAL 6037</v>
      </c>
      <c r="E7526" s="1165" t="s">
        <v>27837</v>
      </c>
      <c r="F7526" s="1165" t="s">
        <v>28333</v>
      </c>
    </row>
    <row r="7527" spans="1:6" ht="15" customHeight="1">
      <c r="A7527" s="1165" t="str">
        <f t="shared" si="729"/>
        <v>MEXP26PUK</v>
      </c>
      <c r="B7527" s="1165">
        <f>IFERROR(INDEX('GRP Macros'!$B$14:$AF$554,MATCH(C7527,'GRP Macros'!$B$14:$B$552,FALSE),MATCH(D7527,'GRP Macros'!$B$14:$AF$14,FALSE)),0)</f>
        <v>0</v>
      </c>
      <c r="C7527" s="1165" t="str">
        <f t="shared" si="732"/>
        <v>MEXP26</v>
      </c>
      <c r="D7527" s="988" t="str">
        <f>'GRP Macros'!$Q$14</f>
        <v>US Green 
Pantone
2301C</v>
      </c>
      <c r="E7527" s="1165" t="s">
        <v>27835</v>
      </c>
      <c r="F7527" s="1165" t="s">
        <v>28333</v>
      </c>
    </row>
    <row r="7528" spans="1:6" ht="15" customHeight="1">
      <c r="A7528" s="1165" t="str">
        <f t="shared" si="729"/>
        <v>MEXP26YEL</v>
      </c>
      <c r="B7528" s="1165">
        <f>IFERROR(INDEX('GRP Macros'!$B$14:$AF$554,MATCH(C7528,'GRP Macros'!$B$14:$B$552,FALSE),MATCH(D7528,'GRP Macros'!$B$14:$AF$14,FALSE)),0)</f>
        <v>0</v>
      </c>
      <c r="C7528" s="1165" t="str">
        <f t="shared" si="732"/>
        <v>MEXP26</v>
      </c>
      <c r="D7528" s="988" t="str">
        <f>'GRP Macros'!$S$14</f>
        <v>Yellow 
RAL 1023</v>
      </c>
      <c r="E7528" s="1165" t="s">
        <v>27823</v>
      </c>
      <c r="F7528" s="1165" t="s">
        <v>28333</v>
      </c>
    </row>
    <row r="7529" spans="1:6" ht="15" customHeight="1">
      <c r="A7529" s="1165" t="str">
        <f t="shared" si="729"/>
        <v>MEXP26RED</v>
      </c>
      <c r="B7529" s="1165">
        <f>IFERROR(INDEX('GRP Macros'!$B$14:$AF$554,MATCH(C7529,'GRP Macros'!$B$14:$B$552,FALSE),MATCH(D7529,'GRP Macros'!$B$14:$AF$14,FALSE)),0)</f>
        <v>0</v>
      </c>
      <c r="C7529" s="1165" t="str">
        <f t="shared" si="732"/>
        <v>MEXP26</v>
      </c>
      <c r="D7529" s="988" t="str">
        <f>'GRP Macros'!$U$14</f>
        <v>Red 
RAL 3020</v>
      </c>
      <c r="E7529" s="1165" t="s">
        <v>27826</v>
      </c>
      <c r="F7529" s="1165" t="s">
        <v>28333</v>
      </c>
    </row>
    <row r="7530" spans="1:6" ht="15" customHeight="1">
      <c r="A7530" s="1165" t="str">
        <f t="shared" si="729"/>
        <v>MEXP26VIO</v>
      </c>
      <c r="B7530" s="1165">
        <f>IFERROR(INDEX('GRP Macros'!$B$14:$AF$554,MATCH(C7530,'GRP Macros'!$B$14:$B$552,FALSE),MATCH(D7530,'GRP Macros'!$B$14:$AF$14,FALSE)),0)</f>
        <v>0</v>
      </c>
      <c r="C7530" s="1165" t="str">
        <f t="shared" si="732"/>
        <v>MEXP26</v>
      </c>
      <c r="D7530" s="988" t="str">
        <f>'GRP Macros'!$V$14</f>
        <v>Violet 
RAL 4008</v>
      </c>
      <c r="E7530" s="1165" t="s">
        <v>27833</v>
      </c>
      <c r="F7530" s="1165" t="s">
        <v>28333</v>
      </c>
    </row>
    <row r="7531" spans="1:6" ht="15" customHeight="1">
      <c r="A7531" s="1165" t="str">
        <f t="shared" si="729"/>
        <v>MEXP26BLK</v>
      </c>
      <c r="B7531" s="1165">
        <f>IFERROR(INDEX('GRP Macros'!$B$14:$AF$554,MATCH(C7531,'GRP Macros'!$B$14:$B$552,FALSE),MATCH(D7531,'GRP Macros'!$B$14:$AF$14,FALSE)),0)</f>
        <v>0</v>
      </c>
      <c r="C7531" s="1165" t="str">
        <f t="shared" si="732"/>
        <v>MEXP26</v>
      </c>
      <c r="D7531" s="988" t="str">
        <f>'GRP Macros'!$X$14</f>
        <v>Black 
RAL 9005</v>
      </c>
      <c r="E7531" s="1165" t="s">
        <v>27829</v>
      </c>
      <c r="F7531" s="1165" t="s">
        <v>28333</v>
      </c>
    </row>
    <row r="7532" spans="1:6" ht="15" customHeight="1">
      <c r="A7532" s="1165" t="str">
        <f t="shared" si="729"/>
        <v>MEXP26GRY</v>
      </c>
      <c r="B7532" s="1165">
        <f>IFERROR(INDEX('GRP Macros'!$B$14:$AF$554,MATCH(C7532,'GRP Macros'!$B$14:$B$552,FALSE),MATCH(D7532,'GRP Macros'!$B$14:$AF$14,FALSE)),0)</f>
        <v>0</v>
      </c>
      <c r="C7532" s="1165" t="str">
        <f t="shared" si="732"/>
        <v>MEXP26</v>
      </c>
      <c r="D7532" s="988" t="str">
        <f>'GRP Macros'!$Y$14</f>
        <v>Grey 
RAL 7001</v>
      </c>
      <c r="E7532" s="1165" t="s">
        <v>27828</v>
      </c>
      <c r="F7532" s="1165" t="s">
        <v>28333</v>
      </c>
    </row>
    <row r="7533" spans="1:6" ht="15" customHeight="1">
      <c r="A7533" s="1165" t="str">
        <f t="shared" si="729"/>
        <v>MEXP26FLY</v>
      </c>
      <c r="B7533" s="1165">
        <f>IFERROR(INDEX('GRP Macros'!$B$14:$AF$554,MATCH(C7533,'GRP Macros'!$B$14:$B$552,FALSE),MATCH(D7533,'GRP Macros'!$B$14:$AF$14,FALSE)),0)</f>
        <v>0</v>
      </c>
      <c r="C7533" s="1165" t="str">
        <f t="shared" si="732"/>
        <v>MEXP26</v>
      </c>
      <c r="D7533" s="988" t="str">
        <f>'GRP Macros'!$Z$14</f>
        <v>Fluo Yellow 
RAL 1026</v>
      </c>
      <c r="E7533" s="1165" t="s">
        <v>28041</v>
      </c>
      <c r="F7533" s="1165" t="s">
        <v>28333</v>
      </c>
    </row>
    <row r="7534" spans="1:6" ht="15" customHeight="1">
      <c r="A7534" s="1165" t="str">
        <f t="shared" si="729"/>
        <v>MEXP26FLO</v>
      </c>
      <c r="B7534" s="1165">
        <f>IFERROR(INDEX('GRP Macros'!$B$14:$AF$554,MATCH(C7534,'GRP Macros'!$B$14:$B$552,FALSE),MATCH(D7534,'GRP Macros'!$B$14:$AF$14,FALSE)),0)</f>
        <v>0</v>
      </c>
      <c r="C7534" s="1165" t="str">
        <f t="shared" si="732"/>
        <v>MEXP26</v>
      </c>
      <c r="D7534" s="988" t="str">
        <f>'GRP Macros'!$AA$14</f>
        <v>Fluo Orange 
RAL 2005</v>
      </c>
      <c r="E7534" s="1165" t="s">
        <v>27830</v>
      </c>
      <c r="F7534" s="1165" t="s">
        <v>28333</v>
      </c>
    </row>
    <row r="7535" spans="1:6" ht="15" customHeight="1">
      <c r="A7535" s="1165" t="str">
        <f t="shared" si="729"/>
        <v>MEXP26FLP</v>
      </c>
      <c r="B7535" s="1165">
        <f>IFERROR(INDEX('GRP Macros'!$B$14:$AF$554,MATCH(C7535,'GRP Macros'!$B$14:$B$552,FALSE),MATCH(D7535,'GRP Macros'!$B$14:$AF$14,FALSE)),0)</f>
        <v>0</v>
      </c>
      <c r="C7535" s="1165" t="str">
        <f t="shared" si="732"/>
        <v>MEXP26</v>
      </c>
      <c r="D7535" s="988" t="str">
        <f>'GRP Macros'!$AB$14</f>
        <v>Fluo Pink 
Pantone 806C</v>
      </c>
      <c r="E7535" s="1165" t="s">
        <v>27832</v>
      </c>
      <c r="F7535" s="1165" t="s">
        <v>28333</v>
      </c>
    </row>
    <row r="7536" spans="1:6" ht="15" customHeight="1">
      <c r="A7536" s="1165" t="str">
        <f t="shared" si="729"/>
        <v>MEXP26FLG</v>
      </c>
      <c r="B7536" s="1165">
        <f>IFERROR(INDEX('GRP Macros'!$B$14:$AF$554,MATCH(C7536,'GRP Macros'!$B$14:$B$552,FALSE),MATCH(D7536,'GRP Macros'!$B$14:$AF$14,FALSE)),0)</f>
        <v>0</v>
      </c>
      <c r="C7536" s="1165" t="str">
        <f t="shared" si="732"/>
        <v>MEXP26</v>
      </c>
      <c r="D7536" s="988" t="str">
        <f>'GRP Macros'!$AC$14</f>
        <v>Fluo Green 
RAL 6028</v>
      </c>
      <c r="E7536" s="1165" t="s">
        <v>27831</v>
      </c>
      <c r="F7536" s="1165" t="s">
        <v>28333</v>
      </c>
    </row>
    <row r="7537" spans="1:6" ht="15" customHeight="1">
      <c r="A7537" s="1165" t="str">
        <f t="shared" ref="A7537:A7582" si="733">CONCATENATE(C7537,E7537)</f>
        <v>MEXP27WHI</v>
      </c>
      <c r="B7537" s="1165">
        <f>IFERROR(INDEX('GRP Macros'!$B$14:$AF$554,MATCH(C7537,'GRP Macros'!$B$14:$B$552,FALSE),MATCH(D7537,'GRP Macros'!$B$14:$AF$14,FALSE)),0)</f>
        <v>0</v>
      </c>
      <c r="C7537" s="1165" t="s">
        <v>28359</v>
      </c>
      <c r="D7537" s="1167" t="str">
        <f>'GRP Macros'!$K$14</f>
        <v>White 
RAL 9016</v>
      </c>
      <c r="E7537" s="1165" t="s">
        <v>27838</v>
      </c>
      <c r="F7537" s="1165" t="s">
        <v>28333</v>
      </c>
    </row>
    <row r="7538" spans="1:6" ht="15" customHeight="1">
      <c r="A7538" s="1165" t="str">
        <f t="shared" si="733"/>
        <v>MEXP27BLU</v>
      </c>
      <c r="B7538" s="1165">
        <f>IFERROR(INDEX('GRP Macros'!$B$14:$AF$554,MATCH(C7538,'GRP Macros'!$B$14:$B$552,FALSE),MATCH(D7538,'GRP Macros'!$B$14:$AF$14,FALSE)),0)</f>
        <v>0</v>
      </c>
      <c r="C7538" s="1165" t="str">
        <f>C7537</f>
        <v>MEXP27</v>
      </c>
      <c r="D7538" s="988" t="str">
        <f>'GRP Macros'!$L$14</f>
        <v>Blue US 
RAL 5015</v>
      </c>
      <c r="E7538" s="1165" t="s">
        <v>27827</v>
      </c>
      <c r="F7538" s="1165" t="s">
        <v>28333</v>
      </c>
    </row>
    <row r="7539" spans="1:6" ht="15" customHeight="1">
      <c r="A7539" s="1165" t="str">
        <f t="shared" si="733"/>
        <v>MEXP27MIN</v>
      </c>
      <c r="B7539" s="1165">
        <f>IFERROR(INDEX('GRP Macros'!$B$14:$AF$554,MATCH(C7539,'GRP Macros'!$B$14:$B$552,FALSE),MATCH(D7539,'GRP Macros'!$B$14:$AF$14,FALSE)),0)</f>
        <v>0</v>
      </c>
      <c r="C7539" s="1165" t="str">
        <f t="shared" ref="C7539:C7550" si="734">C7538</f>
        <v>MEXP27</v>
      </c>
      <c r="D7539" s="988" t="str">
        <f>'GRP Macros'!$O$14</f>
        <v>Mint 
RAL 6027</v>
      </c>
      <c r="E7539" s="1165" t="s">
        <v>27834</v>
      </c>
      <c r="F7539" s="1165" t="s">
        <v>28333</v>
      </c>
    </row>
    <row r="7540" spans="1:6" ht="15" customHeight="1">
      <c r="A7540" s="1165" t="str">
        <f t="shared" si="733"/>
        <v>MEXP27GRE</v>
      </c>
      <c r="B7540" s="1165">
        <f>IFERROR(INDEX('GRP Macros'!$B$14:$AF$554,MATCH(C7540,'GRP Macros'!$B$14:$B$552,FALSE),MATCH(D7540,'GRP Macros'!$B$14:$AF$14,FALSE)),0)</f>
        <v>0</v>
      </c>
      <c r="C7540" s="1165" t="str">
        <f t="shared" si="734"/>
        <v>MEXP27</v>
      </c>
      <c r="D7540" s="988" t="str">
        <f>'GRP Macros'!$P$14</f>
        <v>Green 
RAL 6037</v>
      </c>
      <c r="E7540" s="1165" t="s">
        <v>27837</v>
      </c>
      <c r="F7540" s="1165" t="s">
        <v>28333</v>
      </c>
    </row>
    <row r="7541" spans="1:6" ht="15" customHeight="1">
      <c r="A7541" s="1165" t="str">
        <f t="shared" si="733"/>
        <v>MEXP27PUK</v>
      </c>
      <c r="B7541" s="1165">
        <f>IFERROR(INDEX('GRP Macros'!$B$14:$AF$554,MATCH(C7541,'GRP Macros'!$B$14:$B$552,FALSE),MATCH(D7541,'GRP Macros'!$B$14:$AF$14,FALSE)),0)</f>
        <v>0</v>
      </c>
      <c r="C7541" s="1165" t="str">
        <f t="shared" si="734"/>
        <v>MEXP27</v>
      </c>
      <c r="D7541" s="988" t="str">
        <f>'GRP Macros'!$Q$14</f>
        <v>US Green 
Pantone
2301C</v>
      </c>
      <c r="E7541" s="1165" t="s">
        <v>27835</v>
      </c>
      <c r="F7541" s="1165" t="s">
        <v>28333</v>
      </c>
    </row>
    <row r="7542" spans="1:6" ht="15" customHeight="1">
      <c r="A7542" s="1165" t="str">
        <f t="shared" si="733"/>
        <v>MEXP27YEL</v>
      </c>
      <c r="B7542" s="1165">
        <f>IFERROR(INDEX('GRP Macros'!$B$14:$AF$554,MATCH(C7542,'GRP Macros'!$B$14:$B$552,FALSE),MATCH(D7542,'GRP Macros'!$B$14:$AF$14,FALSE)),0)</f>
        <v>0</v>
      </c>
      <c r="C7542" s="1165" t="str">
        <f t="shared" si="734"/>
        <v>MEXP27</v>
      </c>
      <c r="D7542" s="988" t="str">
        <f>'GRP Macros'!$S$14</f>
        <v>Yellow 
RAL 1023</v>
      </c>
      <c r="E7542" s="1165" t="s">
        <v>27823</v>
      </c>
      <c r="F7542" s="1165" t="s">
        <v>28333</v>
      </c>
    </row>
    <row r="7543" spans="1:6" ht="15" customHeight="1">
      <c r="A7543" s="1165" t="str">
        <f t="shared" si="733"/>
        <v>MEXP27RED</v>
      </c>
      <c r="B7543" s="1165">
        <f>IFERROR(INDEX('GRP Macros'!$B$14:$AF$554,MATCH(C7543,'GRP Macros'!$B$14:$B$552,FALSE),MATCH(D7543,'GRP Macros'!$B$14:$AF$14,FALSE)),0)</f>
        <v>0</v>
      </c>
      <c r="C7543" s="1165" t="str">
        <f t="shared" si="734"/>
        <v>MEXP27</v>
      </c>
      <c r="D7543" s="988" t="str">
        <f>'GRP Macros'!$U$14</f>
        <v>Red 
RAL 3020</v>
      </c>
      <c r="E7543" s="1165" t="s">
        <v>27826</v>
      </c>
      <c r="F7543" s="1165" t="s">
        <v>28333</v>
      </c>
    </row>
    <row r="7544" spans="1:6" ht="15" customHeight="1">
      <c r="A7544" s="1165" t="str">
        <f t="shared" si="733"/>
        <v>MEXP27VIO</v>
      </c>
      <c r="B7544" s="1165">
        <f>IFERROR(INDEX('GRP Macros'!$B$14:$AF$554,MATCH(C7544,'GRP Macros'!$B$14:$B$552,FALSE),MATCH(D7544,'GRP Macros'!$B$14:$AF$14,FALSE)),0)</f>
        <v>0</v>
      </c>
      <c r="C7544" s="1165" t="str">
        <f t="shared" si="734"/>
        <v>MEXP27</v>
      </c>
      <c r="D7544" s="988" t="str">
        <f>'GRP Macros'!$V$14</f>
        <v>Violet 
RAL 4008</v>
      </c>
      <c r="E7544" s="1165" t="s">
        <v>27833</v>
      </c>
      <c r="F7544" s="1165" t="s">
        <v>28333</v>
      </c>
    </row>
    <row r="7545" spans="1:6" ht="15" customHeight="1">
      <c r="A7545" s="1165" t="str">
        <f t="shared" si="733"/>
        <v>MEXP27BLK</v>
      </c>
      <c r="B7545" s="1165">
        <f>IFERROR(INDEX('GRP Macros'!$B$14:$AF$554,MATCH(C7545,'GRP Macros'!$B$14:$B$552,FALSE),MATCH(D7545,'GRP Macros'!$B$14:$AF$14,FALSE)),0)</f>
        <v>0</v>
      </c>
      <c r="C7545" s="1165" t="str">
        <f t="shared" si="734"/>
        <v>MEXP27</v>
      </c>
      <c r="D7545" s="988" t="str">
        <f>'GRP Macros'!$X$14</f>
        <v>Black 
RAL 9005</v>
      </c>
      <c r="E7545" s="1165" t="s">
        <v>27829</v>
      </c>
      <c r="F7545" s="1165" t="s">
        <v>28333</v>
      </c>
    </row>
    <row r="7546" spans="1:6" ht="15" customHeight="1">
      <c r="A7546" s="1165" t="str">
        <f t="shared" si="733"/>
        <v>MEXP27GRY</v>
      </c>
      <c r="B7546" s="1165">
        <f>IFERROR(INDEX('GRP Macros'!$B$14:$AF$554,MATCH(C7546,'GRP Macros'!$B$14:$B$552,FALSE),MATCH(D7546,'GRP Macros'!$B$14:$AF$14,FALSE)),0)</f>
        <v>0</v>
      </c>
      <c r="C7546" s="1165" t="str">
        <f t="shared" si="734"/>
        <v>MEXP27</v>
      </c>
      <c r="D7546" s="988" t="str">
        <f>'GRP Macros'!$Y$14</f>
        <v>Grey 
RAL 7001</v>
      </c>
      <c r="E7546" s="1165" t="s">
        <v>27828</v>
      </c>
      <c r="F7546" s="1165" t="s">
        <v>28333</v>
      </c>
    </row>
    <row r="7547" spans="1:6" ht="15" customHeight="1">
      <c r="A7547" s="1165" t="str">
        <f t="shared" si="733"/>
        <v>MEXP27FLY</v>
      </c>
      <c r="B7547" s="1165">
        <f>IFERROR(INDEX('GRP Macros'!$B$14:$AF$554,MATCH(C7547,'GRP Macros'!$B$14:$B$552,FALSE),MATCH(D7547,'GRP Macros'!$B$14:$AF$14,FALSE)),0)</f>
        <v>0</v>
      </c>
      <c r="C7547" s="1165" t="str">
        <f t="shared" si="734"/>
        <v>MEXP27</v>
      </c>
      <c r="D7547" s="988" t="str">
        <f>'GRP Macros'!$Z$14</f>
        <v>Fluo Yellow 
RAL 1026</v>
      </c>
      <c r="E7547" s="1165" t="s">
        <v>28041</v>
      </c>
      <c r="F7547" s="1165" t="s">
        <v>28333</v>
      </c>
    </row>
    <row r="7548" spans="1:6" ht="15" customHeight="1">
      <c r="A7548" s="1165" t="str">
        <f t="shared" si="733"/>
        <v>MEXP27FLO</v>
      </c>
      <c r="B7548" s="1165">
        <f>IFERROR(INDEX('GRP Macros'!$B$14:$AF$554,MATCH(C7548,'GRP Macros'!$B$14:$B$552,FALSE),MATCH(D7548,'GRP Macros'!$B$14:$AF$14,FALSE)),0)</f>
        <v>0</v>
      </c>
      <c r="C7548" s="1165" t="str">
        <f t="shared" si="734"/>
        <v>MEXP27</v>
      </c>
      <c r="D7548" s="988" t="str">
        <f>'GRP Macros'!$AA$14</f>
        <v>Fluo Orange 
RAL 2005</v>
      </c>
      <c r="E7548" s="1165" t="s">
        <v>27830</v>
      </c>
      <c r="F7548" s="1165" t="s">
        <v>28333</v>
      </c>
    </row>
    <row r="7549" spans="1:6" ht="15" customHeight="1">
      <c r="A7549" s="1165" t="str">
        <f t="shared" si="733"/>
        <v>MEXP27FLP</v>
      </c>
      <c r="B7549" s="1165">
        <f>IFERROR(INDEX('GRP Macros'!$B$14:$AF$554,MATCH(C7549,'GRP Macros'!$B$14:$B$552,FALSE),MATCH(D7549,'GRP Macros'!$B$14:$AF$14,FALSE)),0)</f>
        <v>0</v>
      </c>
      <c r="C7549" s="1165" t="str">
        <f t="shared" si="734"/>
        <v>MEXP27</v>
      </c>
      <c r="D7549" s="988" t="str">
        <f>'GRP Macros'!$AB$14</f>
        <v>Fluo Pink 
Pantone 806C</v>
      </c>
      <c r="E7549" s="1165" t="s">
        <v>27832</v>
      </c>
      <c r="F7549" s="1165" t="s">
        <v>28333</v>
      </c>
    </row>
    <row r="7550" spans="1:6" ht="15" customHeight="1">
      <c r="A7550" s="1165" t="str">
        <f t="shared" si="733"/>
        <v>MEXP27FLG</v>
      </c>
      <c r="B7550" s="1165">
        <f>IFERROR(INDEX('GRP Macros'!$B$14:$AF$554,MATCH(C7550,'GRP Macros'!$B$14:$B$552,FALSE),MATCH(D7550,'GRP Macros'!$B$14:$AF$14,FALSE)),0)</f>
        <v>0</v>
      </c>
      <c r="C7550" s="1165" t="str">
        <f t="shared" si="734"/>
        <v>MEXP27</v>
      </c>
      <c r="D7550" s="988" t="str">
        <f>'GRP Macros'!$AC$14</f>
        <v>Fluo Green 
RAL 6028</v>
      </c>
      <c r="E7550" s="1165" t="s">
        <v>27831</v>
      </c>
      <c r="F7550" s="1165" t="s">
        <v>28333</v>
      </c>
    </row>
    <row r="7551" spans="1:6" ht="15" customHeight="1">
      <c r="A7551" s="1165" t="str">
        <f t="shared" si="733"/>
        <v>MEXP28WHI</v>
      </c>
      <c r="B7551" s="1165">
        <f>IFERROR(INDEX('GRP Macros'!$B$14:$AF$554,MATCH(C7551,'GRP Macros'!$B$14:$B$552,FALSE),MATCH(D7551,'GRP Macros'!$B$14:$AF$14,FALSE)),0)</f>
        <v>0</v>
      </c>
      <c r="C7551" s="1165" t="s">
        <v>28360</v>
      </c>
      <c r="D7551" s="1167" t="str">
        <f>'GRP Macros'!$K$14</f>
        <v>White 
RAL 9016</v>
      </c>
      <c r="E7551" s="1165" t="s">
        <v>27838</v>
      </c>
      <c r="F7551" s="1165" t="s">
        <v>28333</v>
      </c>
    </row>
    <row r="7552" spans="1:6" ht="15" customHeight="1">
      <c r="A7552" s="1165" t="str">
        <f t="shared" si="733"/>
        <v>MEXP28BLU</v>
      </c>
      <c r="B7552" s="1165">
        <f>IFERROR(INDEX('GRP Macros'!$B$14:$AF$554,MATCH(C7552,'GRP Macros'!$B$14:$B$552,FALSE),MATCH(D7552,'GRP Macros'!$B$14:$AF$14,FALSE)),0)</f>
        <v>0</v>
      </c>
      <c r="C7552" s="1165" t="str">
        <f>C7551</f>
        <v>MEXP28</v>
      </c>
      <c r="D7552" s="988" t="str">
        <f>'GRP Macros'!$L$14</f>
        <v>Blue US 
RAL 5015</v>
      </c>
      <c r="E7552" s="1165" t="s">
        <v>27827</v>
      </c>
      <c r="F7552" s="1165" t="s">
        <v>28333</v>
      </c>
    </row>
    <row r="7553" spans="1:6" ht="15" customHeight="1">
      <c r="A7553" s="1165" t="str">
        <f t="shared" si="733"/>
        <v>MEXP28MIN</v>
      </c>
      <c r="B7553" s="1165">
        <f>IFERROR(INDEX('GRP Macros'!$B$14:$AF$554,MATCH(C7553,'GRP Macros'!$B$14:$B$552,FALSE),MATCH(D7553,'GRP Macros'!$B$14:$AF$14,FALSE)),0)</f>
        <v>0</v>
      </c>
      <c r="C7553" s="1165" t="str">
        <f t="shared" ref="C7553:C7564" si="735">C7552</f>
        <v>MEXP28</v>
      </c>
      <c r="D7553" s="988" t="str">
        <f>'GRP Macros'!$O$14</f>
        <v>Mint 
RAL 6027</v>
      </c>
      <c r="E7553" s="1165" t="s">
        <v>27834</v>
      </c>
      <c r="F7553" s="1165" t="s">
        <v>28333</v>
      </c>
    </row>
    <row r="7554" spans="1:6" ht="15" customHeight="1">
      <c r="A7554" s="1165" t="str">
        <f t="shared" si="733"/>
        <v>MEXP28GRE</v>
      </c>
      <c r="B7554" s="1165">
        <f>IFERROR(INDEX('GRP Macros'!$B$14:$AF$554,MATCH(C7554,'GRP Macros'!$B$14:$B$552,FALSE),MATCH(D7554,'GRP Macros'!$B$14:$AF$14,FALSE)),0)</f>
        <v>0</v>
      </c>
      <c r="C7554" s="1165" t="str">
        <f t="shared" si="735"/>
        <v>MEXP28</v>
      </c>
      <c r="D7554" s="988" t="str">
        <f>'GRP Macros'!$P$14</f>
        <v>Green 
RAL 6037</v>
      </c>
      <c r="E7554" s="1165" t="s">
        <v>27837</v>
      </c>
      <c r="F7554" s="1165" t="s">
        <v>28333</v>
      </c>
    </row>
    <row r="7555" spans="1:6" ht="15" customHeight="1">
      <c r="A7555" s="1165" t="str">
        <f t="shared" si="733"/>
        <v>MEXP28PUK</v>
      </c>
      <c r="B7555" s="1165">
        <f>IFERROR(INDEX('GRP Macros'!$B$14:$AF$554,MATCH(C7555,'GRP Macros'!$B$14:$B$552,FALSE),MATCH(D7555,'GRP Macros'!$B$14:$AF$14,FALSE)),0)</f>
        <v>0</v>
      </c>
      <c r="C7555" s="1165" t="str">
        <f t="shared" si="735"/>
        <v>MEXP28</v>
      </c>
      <c r="D7555" s="988" t="str">
        <f>'GRP Macros'!$Q$14</f>
        <v>US Green 
Pantone
2301C</v>
      </c>
      <c r="E7555" s="1165" t="s">
        <v>27835</v>
      </c>
      <c r="F7555" s="1165" t="s">
        <v>28333</v>
      </c>
    </row>
    <row r="7556" spans="1:6" ht="15" customHeight="1">
      <c r="A7556" s="1165" t="str">
        <f t="shared" si="733"/>
        <v>MEXP28YEL</v>
      </c>
      <c r="B7556" s="1165">
        <f>IFERROR(INDEX('GRP Macros'!$B$14:$AF$554,MATCH(C7556,'GRP Macros'!$B$14:$B$552,FALSE),MATCH(D7556,'GRP Macros'!$B$14:$AF$14,FALSE)),0)</f>
        <v>0</v>
      </c>
      <c r="C7556" s="1165" t="str">
        <f t="shared" si="735"/>
        <v>MEXP28</v>
      </c>
      <c r="D7556" s="988" t="str">
        <f>'GRP Macros'!$S$14</f>
        <v>Yellow 
RAL 1023</v>
      </c>
      <c r="E7556" s="1165" t="s">
        <v>27823</v>
      </c>
      <c r="F7556" s="1165" t="s">
        <v>28333</v>
      </c>
    </row>
    <row r="7557" spans="1:6" ht="15" customHeight="1">
      <c r="A7557" s="1165" t="str">
        <f t="shared" si="733"/>
        <v>MEXP28RED</v>
      </c>
      <c r="B7557" s="1165">
        <f>IFERROR(INDEX('GRP Macros'!$B$14:$AF$554,MATCH(C7557,'GRP Macros'!$B$14:$B$552,FALSE),MATCH(D7557,'GRP Macros'!$B$14:$AF$14,FALSE)),0)</f>
        <v>0</v>
      </c>
      <c r="C7557" s="1165" t="str">
        <f t="shared" si="735"/>
        <v>MEXP28</v>
      </c>
      <c r="D7557" s="988" t="str">
        <f>'GRP Macros'!$U$14</f>
        <v>Red 
RAL 3020</v>
      </c>
      <c r="E7557" s="1165" t="s">
        <v>27826</v>
      </c>
      <c r="F7557" s="1165" t="s">
        <v>28333</v>
      </c>
    </row>
    <row r="7558" spans="1:6" ht="15" customHeight="1">
      <c r="A7558" s="1165" t="str">
        <f t="shared" si="733"/>
        <v>MEXP28VIO</v>
      </c>
      <c r="B7558" s="1165">
        <f>IFERROR(INDEX('GRP Macros'!$B$14:$AF$554,MATCH(C7558,'GRP Macros'!$B$14:$B$552,FALSE),MATCH(D7558,'GRP Macros'!$B$14:$AF$14,FALSE)),0)</f>
        <v>0</v>
      </c>
      <c r="C7558" s="1165" t="str">
        <f t="shared" si="735"/>
        <v>MEXP28</v>
      </c>
      <c r="D7558" s="988" t="str">
        <f>'GRP Macros'!$V$14</f>
        <v>Violet 
RAL 4008</v>
      </c>
      <c r="E7558" s="1165" t="s">
        <v>27833</v>
      </c>
      <c r="F7558" s="1165" t="s">
        <v>28333</v>
      </c>
    </row>
    <row r="7559" spans="1:6" ht="15" customHeight="1">
      <c r="A7559" s="1165" t="str">
        <f t="shared" si="733"/>
        <v>MEXP28BLK</v>
      </c>
      <c r="B7559" s="1165">
        <f>IFERROR(INDEX('GRP Macros'!$B$14:$AF$554,MATCH(C7559,'GRP Macros'!$B$14:$B$552,FALSE),MATCH(D7559,'GRP Macros'!$B$14:$AF$14,FALSE)),0)</f>
        <v>0</v>
      </c>
      <c r="C7559" s="1165" t="str">
        <f t="shared" si="735"/>
        <v>MEXP28</v>
      </c>
      <c r="D7559" s="988" t="str">
        <f>'GRP Macros'!$X$14</f>
        <v>Black 
RAL 9005</v>
      </c>
      <c r="E7559" s="1165" t="s">
        <v>27829</v>
      </c>
      <c r="F7559" s="1165" t="s">
        <v>28333</v>
      </c>
    </row>
    <row r="7560" spans="1:6" ht="15" customHeight="1">
      <c r="A7560" s="1165" t="str">
        <f t="shared" si="733"/>
        <v>MEXP28GRY</v>
      </c>
      <c r="B7560" s="1165">
        <f>IFERROR(INDEX('GRP Macros'!$B$14:$AF$554,MATCH(C7560,'GRP Macros'!$B$14:$B$552,FALSE),MATCH(D7560,'GRP Macros'!$B$14:$AF$14,FALSE)),0)</f>
        <v>0</v>
      </c>
      <c r="C7560" s="1165" t="str">
        <f t="shared" si="735"/>
        <v>MEXP28</v>
      </c>
      <c r="D7560" s="988" t="str">
        <f>'GRP Macros'!$Y$14</f>
        <v>Grey 
RAL 7001</v>
      </c>
      <c r="E7560" s="1165" t="s">
        <v>27828</v>
      </c>
      <c r="F7560" s="1165" t="s">
        <v>28333</v>
      </c>
    </row>
    <row r="7561" spans="1:6" ht="15" customHeight="1">
      <c r="A7561" s="1165" t="str">
        <f t="shared" si="733"/>
        <v>MEXP28FLY</v>
      </c>
      <c r="B7561" s="1165">
        <f>IFERROR(INDEX('GRP Macros'!$B$14:$AF$554,MATCH(C7561,'GRP Macros'!$B$14:$B$552,FALSE),MATCH(D7561,'GRP Macros'!$B$14:$AF$14,FALSE)),0)</f>
        <v>0</v>
      </c>
      <c r="C7561" s="1165" t="str">
        <f t="shared" si="735"/>
        <v>MEXP28</v>
      </c>
      <c r="D7561" s="988" t="str">
        <f>'GRP Macros'!$Z$14</f>
        <v>Fluo Yellow 
RAL 1026</v>
      </c>
      <c r="E7561" s="1165" t="s">
        <v>28041</v>
      </c>
      <c r="F7561" s="1165" t="s">
        <v>28333</v>
      </c>
    </row>
    <row r="7562" spans="1:6" ht="15" customHeight="1">
      <c r="A7562" s="1165" t="str">
        <f t="shared" si="733"/>
        <v>MEXP28FLO</v>
      </c>
      <c r="B7562" s="1165">
        <f>IFERROR(INDEX('GRP Macros'!$B$14:$AF$554,MATCH(C7562,'GRP Macros'!$B$14:$B$552,FALSE),MATCH(D7562,'GRP Macros'!$B$14:$AF$14,FALSE)),0)</f>
        <v>0</v>
      </c>
      <c r="C7562" s="1165" t="str">
        <f t="shared" si="735"/>
        <v>MEXP28</v>
      </c>
      <c r="D7562" s="988" t="str">
        <f>'GRP Macros'!$AA$14</f>
        <v>Fluo Orange 
RAL 2005</v>
      </c>
      <c r="E7562" s="1165" t="s">
        <v>27830</v>
      </c>
      <c r="F7562" s="1165" t="s">
        <v>28333</v>
      </c>
    </row>
    <row r="7563" spans="1:6" ht="15" customHeight="1">
      <c r="A7563" s="1165" t="str">
        <f t="shared" si="733"/>
        <v>MEXP28FLP</v>
      </c>
      <c r="B7563" s="1165">
        <f>IFERROR(INDEX('GRP Macros'!$B$14:$AF$554,MATCH(C7563,'GRP Macros'!$B$14:$B$552,FALSE),MATCH(D7563,'GRP Macros'!$B$14:$AF$14,FALSE)),0)</f>
        <v>0</v>
      </c>
      <c r="C7563" s="1165" t="str">
        <f t="shared" si="735"/>
        <v>MEXP28</v>
      </c>
      <c r="D7563" s="988" t="str">
        <f>'GRP Macros'!$AB$14</f>
        <v>Fluo Pink 
Pantone 806C</v>
      </c>
      <c r="E7563" s="1165" t="s">
        <v>27832</v>
      </c>
      <c r="F7563" s="1165" t="s">
        <v>28333</v>
      </c>
    </row>
    <row r="7564" spans="1:6" ht="15" customHeight="1">
      <c r="A7564" s="1165" t="str">
        <f t="shared" si="733"/>
        <v>MEXP28FLG</v>
      </c>
      <c r="B7564" s="1165">
        <f>IFERROR(INDEX('GRP Macros'!$B$14:$AF$554,MATCH(C7564,'GRP Macros'!$B$14:$B$552,FALSE),MATCH(D7564,'GRP Macros'!$B$14:$AF$14,FALSE)),0)</f>
        <v>0</v>
      </c>
      <c r="C7564" s="1165" t="str">
        <f t="shared" si="735"/>
        <v>MEXP28</v>
      </c>
      <c r="D7564" s="988" t="str">
        <f>'GRP Macros'!$AC$14</f>
        <v>Fluo Green 
RAL 6028</v>
      </c>
      <c r="E7564" s="1165" t="s">
        <v>27831</v>
      </c>
      <c r="F7564" s="1165" t="s">
        <v>28333</v>
      </c>
    </row>
    <row r="7565" spans="1:6" ht="15" customHeight="1">
      <c r="A7565" s="1165" t="str">
        <f t="shared" si="733"/>
        <v>MEXP29WHI</v>
      </c>
      <c r="B7565" s="1165">
        <f>IFERROR(INDEX('GRP Macros'!$B$14:$AF$554,MATCH(C7565,'GRP Macros'!$B$14:$B$552,FALSE),MATCH(D7565,'GRP Macros'!$B$14:$AF$14,FALSE)),0)</f>
        <v>0</v>
      </c>
      <c r="C7565" s="1165" t="s">
        <v>28361</v>
      </c>
      <c r="D7565" s="1167" t="str">
        <f>'GRP Macros'!$K$14</f>
        <v>White 
RAL 9016</v>
      </c>
      <c r="E7565" s="1165" t="s">
        <v>27838</v>
      </c>
      <c r="F7565" s="1165" t="s">
        <v>28333</v>
      </c>
    </row>
    <row r="7566" spans="1:6" ht="15" customHeight="1">
      <c r="A7566" s="1165" t="str">
        <f t="shared" si="733"/>
        <v>MEXP29BLU</v>
      </c>
      <c r="B7566" s="1165">
        <f>IFERROR(INDEX('GRP Macros'!$B$14:$AF$554,MATCH(C7566,'GRP Macros'!$B$14:$B$552,FALSE),MATCH(D7566,'GRP Macros'!$B$14:$AF$14,FALSE)),0)</f>
        <v>0</v>
      </c>
      <c r="C7566" s="1165" t="str">
        <f>C7565</f>
        <v>MEXP29</v>
      </c>
      <c r="D7566" s="988" t="str">
        <f>'GRP Macros'!$L$14</f>
        <v>Blue US 
RAL 5015</v>
      </c>
      <c r="E7566" s="1165" t="s">
        <v>27827</v>
      </c>
      <c r="F7566" s="1165" t="s">
        <v>28333</v>
      </c>
    </row>
    <row r="7567" spans="1:6" ht="15" customHeight="1">
      <c r="A7567" s="1165" t="str">
        <f t="shared" si="733"/>
        <v>MEXP29MIN</v>
      </c>
      <c r="B7567" s="1165">
        <f>IFERROR(INDEX('GRP Macros'!$B$14:$AF$554,MATCH(C7567,'GRP Macros'!$B$14:$B$552,FALSE),MATCH(D7567,'GRP Macros'!$B$14:$AF$14,FALSE)),0)</f>
        <v>0</v>
      </c>
      <c r="C7567" s="1165" t="str">
        <f t="shared" ref="C7567:C7578" si="736">C7566</f>
        <v>MEXP29</v>
      </c>
      <c r="D7567" s="988" t="str">
        <f>'GRP Macros'!$O$14</f>
        <v>Mint 
RAL 6027</v>
      </c>
      <c r="E7567" s="1165" t="s">
        <v>27834</v>
      </c>
      <c r="F7567" s="1165" t="s">
        <v>28333</v>
      </c>
    </row>
    <row r="7568" spans="1:6" ht="15" customHeight="1">
      <c r="A7568" s="1165" t="str">
        <f t="shared" si="733"/>
        <v>MEXP29GRE</v>
      </c>
      <c r="B7568" s="1165">
        <f>IFERROR(INDEX('GRP Macros'!$B$14:$AF$554,MATCH(C7568,'GRP Macros'!$B$14:$B$552,FALSE),MATCH(D7568,'GRP Macros'!$B$14:$AF$14,FALSE)),0)</f>
        <v>0</v>
      </c>
      <c r="C7568" s="1165" t="str">
        <f t="shared" si="736"/>
        <v>MEXP29</v>
      </c>
      <c r="D7568" s="988" t="str">
        <f>'GRP Macros'!$P$14</f>
        <v>Green 
RAL 6037</v>
      </c>
      <c r="E7568" s="1165" t="s">
        <v>27837</v>
      </c>
      <c r="F7568" s="1165" t="s">
        <v>28333</v>
      </c>
    </row>
    <row r="7569" spans="1:6" ht="15" customHeight="1">
      <c r="A7569" s="1165" t="str">
        <f t="shared" si="733"/>
        <v>MEXP29PUK</v>
      </c>
      <c r="B7569" s="1165">
        <f>IFERROR(INDEX('GRP Macros'!$B$14:$AF$554,MATCH(C7569,'GRP Macros'!$B$14:$B$552,FALSE),MATCH(D7569,'GRP Macros'!$B$14:$AF$14,FALSE)),0)</f>
        <v>0</v>
      </c>
      <c r="C7569" s="1165" t="str">
        <f t="shared" si="736"/>
        <v>MEXP29</v>
      </c>
      <c r="D7569" s="988" t="str">
        <f>'GRP Macros'!$Q$14</f>
        <v>US Green 
Pantone
2301C</v>
      </c>
      <c r="E7569" s="1165" t="s">
        <v>27835</v>
      </c>
      <c r="F7569" s="1165" t="s">
        <v>28333</v>
      </c>
    </row>
    <row r="7570" spans="1:6" ht="15" customHeight="1">
      <c r="A7570" s="1165" t="str">
        <f t="shared" si="733"/>
        <v>MEXP29YEL</v>
      </c>
      <c r="B7570" s="1165">
        <f>IFERROR(INDEX('GRP Macros'!$B$14:$AF$554,MATCH(C7570,'GRP Macros'!$B$14:$B$552,FALSE),MATCH(D7570,'GRP Macros'!$B$14:$AF$14,FALSE)),0)</f>
        <v>0</v>
      </c>
      <c r="C7570" s="1165" t="str">
        <f t="shared" si="736"/>
        <v>MEXP29</v>
      </c>
      <c r="D7570" s="988" t="str">
        <f>'GRP Macros'!$S$14</f>
        <v>Yellow 
RAL 1023</v>
      </c>
      <c r="E7570" s="1165" t="s">
        <v>27823</v>
      </c>
      <c r="F7570" s="1165" t="s">
        <v>28333</v>
      </c>
    </row>
    <row r="7571" spans="1:6" ht="15" customHeight="1">
      <c r="A7571" s="1165" t="str">
        <f t="shared" si="733"/>
        <v>MEXP29RED</v>
      </c>
      <c r="B7571" s="1165">
        <f>IFERROR(INDEX('GRP Macros'!$B$14:$AF$554,MATCH(C7571,'GRP Macros'!$B$14:$B$552,FALSE),MATCH(D7571,'GRP Macros'!$B$14:$AF$14,FALSE)),0)</f>
        <v>0</v>
      </c>
      <c r="C7571" s="1165" t="str">
        <f t="shared" si="736"/>
        <v>MEXP29</v>
      </c>
      <c r="D7571" s="988" t="str">
        <f>'GRP Macros'!$U$14</f>
        <v>Red 
RAL 3020</v>
      </c>
      <c r="E7571" s="1165" t="s">
        <v>27826</v>
      </c>
      <c r="F7571" s="1165" t="s">
        <v>28333</v>
      </c>
    </row>
    <row r="7572" spans="1:6" ht="15" customHeight="1">
      <c r="A7572" s="1165" t="str">
        <f t="shared" si="733"/>
        <v>MEXP29VIO</v>
      </c>
      <c r="B7572" s="1165">
        <f>IFERROR(INDEX('GRP Macros'!$B$14:$AF$554,MATCH(C7572,'GRP Macros'!$B$14:$B$552,FALSE),MATCH(D7572,'GRP Macros'!$B$14:$AF$14,FALSE)),0)</f>
        <v>0</v>
      </c>
      <c r="C7572" s="1165" t="str">
        <f t="shared" si="736"/>
        <v>MEXP29</v>
      </c>
      <c r="D7572" s="988" t="str">
        <f>'GRP Macros'!$V$14</f>
        <v>Violet 
RAL 4008</v>
      </c>
      <c r="E7572" s="1165" t="s">
        <v>27833</v>
      </c>
      <c r="F7572" s="1165" t="s">
        <v>28333</v>
      </c>
    </row>
    <row r="7573" spans="1:6" ht="15" customHeight="1">
      <c r="A7573" s="1165" t="str">
        <f t="shared" si="733"/>
        <v>MEXP29BLK</v>
      </c>
      <c r="B7573" s="1165">
        <f>IFERROR(INDEX('GRP Macros'!$B$14:$AF$554,MATCH(C7573,'GRP Macros'!$B$14:$B$552,FALSE),MATCH(D7573,'GRP Macros'!$B$14:$AF$14,FALSE)),0)</f>
        <v>0</v>
      </c>
      <c r="C7573" s="1165" t="str">
        <f t="shared" si="736"/>
        <v>MEXP29</v>
      </c>
      <c r="D7573" s="988" t="str">
        <f>'GRP Macros'!$X$14</f>
        <v>Black 
RAL 9005</v>
      </c>
      <c r="E7573" s="1165" t="s">
        <v>27829</v>
      </c>
      <c r="F7573" s="1165" t="s">
        <v>28333</v>
      </c>
    </row>
    <row r="7574" spans="1:6" ht="15" customHeight="1">
      <c r="A7574" s="1165" t="str">
        <f t="shared" si="733"/>
        <v>MEXP29GRY</v>
      </c>
      <c r="B7574" s="1165">
        <f>IFERROR(INDEX('GRP Macros'!$B$14:$AF$554,MATCH(C7574,'GRP Macros'!$B$14:$B$552,FALSE),MATCH(D7574,'GRP Macros'!$B$14:$AF$14,FALSE)),0)</f>
        <v>0</v>
      </c>
      <c r="C7574" s="1165" t="str">
        <f t="shared" si="736"/>
        <v>MEXP29</v>
      </c>
      <c r="D7574" s="988" t="str">
        <f>'GRP Macros'!$Y$14</f>
        <v>Grey 
RAL 7001</v>
      </c>
      <c r="E7574" s="1165" t="s">
        <v>27828</v>
      </c>
      <c r="F7574" s="1165" t="s">
        <v>28333</v>
      </c>
    </row>
    <row r="7575" spans="1:6" ht="15" customHeight="1">
      <c r="A7575" s="1165" t="str">
        <f t="shared" si="733"/>
        <v>MEXP29FLY</v>
      </c>
      <c r="B7575" s="1165">
        <f>IFERROR(INDEX('GRP Macros'!$B$14:$AF$554,MATCH(C7575,'GRP Macros'!$B$14:$B$552,FALSE),MATCH(D7575,'GRP Macros'!$B$14:$AF$14,FALSE)),0)</f>
        <v>0</v>
      </c>
      <c r="C7575" s="1165" t="str">
        <f t="shared" si="736"/>
        <v>MEXP29</v>
      </c>
      <c r="D7575" s="988" t="str">
        <f>'GRP Macros'!$Z$14</f>
        <v>Fluo Yellow 
RAL 1026</v>
      </c>
      <c r="E7575" s="1165" t="s">
        <v>28041</v>
      </c>
      <c r="F7575" s="1165" t="s">
        <v>28333</v>
      </c>
    </row>
    <row r="7576" spans="1:6" ht="15" customHeight="1">
      <c r="A7576" s="1165" t="str">
        <f t="shared" si="733"/>
        <v>MEXP29FLO</v>
      </c>
      <c r="B7576" s="1165">
        <f>IFERROR(INDEX('GRP Macros'!$B$14:$AF$554,MATCH(C7576,'GRP Macros'!$B$14:$B$552,FALSE),MATCH(D7576,'GRP Macros'!$B$14:$AF$14,FALSE)),0)</f>
        <v>0</v>
      </c>
      <c r="C7576" s="1165" t="str">
        <f t="shared" si="736"/>
        <v>MEXP29</v>
      </c>
      <c r="D7576" s="988" t="str">
        <f>'GRP Macros'!$AA$14</f>
        <v>Fluo Orange 
RAL 2005</v>
      </c>
      <c r="E7576" s="1165" t="s">
        <v>27830</v>
      </c>
      <c r="F7576" s="1165" t="s">
        <v>28333</v>
      </c>
    </row>
    <row r="7577" spans="1:6" ht="15" customHeight="1">
      <c r="A7577" s="1165" t="str">
        <f t="shared" si="733"/>
        <v>MEXP29FLP</v>
      </c>
      <c r="B7577" s="1165">
        <f>IFERROR(INDEX('GRP Macros'!$B$14:$AF$554,MATCH(C7577,'GRP Macros'!$B$14:$B$552,FALSE),MATCH(D7577,'GRP Macros'!$B$14:$AF$14,FALSE)),0)</f>
        <v>0</v>
      </c>
      <c r="C7577" s="1165" t="str">
        <f t="shared" si="736"/>
        <v>MEXP29</v>
      </c>
      <c r="D7577" s="988" t="str">
        <f>'GRP Macros'!$AB$14</f>
        <v>Fluo Pink 
Pantone 806C</v>
      </c>
      <c r="E7577" s="1165" t="s">
        <v>27832</v>
      </c>
      <c r="F7577" s="1165" t="s">
        <v>28333</v>
      </c>
    </row>
    <row r="7578" spans="1:6" ht="15" customHeight="1">
      <c r="A7578" s="1165" t="str">
        <f t="shared" si="733"/>
        <v>MEXP29FLG</v>
      </c>
      <c r="B7578" s="1165">
        <f>IFERROR(INDEX('GRP Macros'!$B$14:$AF$554,MATCH(C7578,'GRP Macros'!$B$14:$B$552,FALSE),MATCH(D7578,'GRP Macros'!$B$14:$AF$14,FALSE)),0)</f>
        <v>0</v>
      </c>
      <c r="C7578" s="1165" t="str">
        <f t="shared" si="736"/>
        <v>MEXP29</v>
      </c>
      <c r="D7578" s="988" t="str">
        <f>'GRP Macros'!$AC$14</f>
        <v>Fluo Green 
RAL 6028</v>
      </c>
      <c r="E7578" s="1165" t="s">
        <v>27831</v>
      </c>
      <c r="F7578" s="1165" t="s">
        <v>28333</v>
      </c>
    </row>
    <row r="7579" spans="1:6" ht="15" customHeight="1">
      <c r="A7579" s="1165" t="str">
        <f t="shared" si="733"/>
        <v>MEXP30WHI</v>
      </c>
      <c r="B7579" s="1165">
        <f>IFERROR(INDEX('GRP Macros'!$B$14:$AF$554,MATCH(C7579,'GRP Macros'!$B$14:$B$552,FALSE),MATCH(D7579,'GRP Macros'!$B$14:$AF$14,FALSE)),0)</f>
        <v>0</v>
      </c>
      <c r="C7579" s="1165" t="s">
        <v>28362</v>
      </c>
      <c r="D7579" s="1167" t="str">
        <f>'GRP Macros'!$K$14</f>
        <v>White 
RAL 9016</v>
      </c>
      <c r="E7579" s="1165" t="s">
        <v>27838</v>
      </c>
      <c r="F7579" s="1165" t="s">
        <v>28333</v>
      </c>
    </row>
    <row r="7580" spans="1:6" ht="15" customHeight="1">
      <c r="A7580" s="1165" t="str">
        <f t="shared" si="733"/>
        <v>MEXP30BLU</v>
      </c>
      <c r="B7580" s="1165">
        <f>IFERROR(INDEX('GRP Macros'!$B$14:$AF$554,MATCH(C7580,'GRP Macros'!$B$14:$B$552,FALSE),MATCH(D7580,'GRP Macros'!$B$14:$AF$14,FALSE)),0)</f>
        <v>0</v>
      </c>
      <c r="C7580" s="1165" t="str">
        <f>C7579</f>
        <v>MEXP30</v>
      </c>
      <c r="D7580" s="988" t="str">
        <f>'GRP Macros'!$L$14</f>
        <v>Blue US 
RAL 5015</v>
      </c>
      <c r="E7580" s="1165" t="s">
        <v>27827</v>
      </c>
      <c r="F7580" s="1165" t="s">
        <v>28333</v>
      </c>
    </row>
    <row r="7581" spans="1:6" ht="15" customHeight="1">
      <c r="A7581" s="1165" t="str">
        <f t="shared" si="733"/>
        <v>MEXP30MIN</v>
      </c>
      <c r="B7581" s="1165">
        <f>IFERROR(INDEX('GRP Macros'!$B$14:$AF$554,MATCH(C7581,'GRP Macros'!$B$14:$B$552,FALSE),MATCH(D7581,'GRP Macros'!$B$14:$AF$14,FALSE)),0)</f>
        <v>0</v>
      </c>
      <c r="C7581" s="1165" t="str">
        <f t="shared" ref="C7581:C7592" si="737">C7580</f>
        <v>MEXP30</v>
      </c>
      <c r="D7581" s="988" t="str">
        <f>'GRP Macros'!$O$14</f>
        <v>Mint 
RAL 6027</v>
      </c>
      <c r="E7581" s="1165" t="s">
        <v>27834</v>
      </c>
      <c r="F7581" s="1165" t="s">
        <v>28333</v>
      </c>
    </row>
    <row r="7582" spans="1:6" ht="15" customHeight="1">
      <c r="A7582" s="1165" t="str">
        <f t="shared" si="733"/>
        <v>MEXP30GRE</v>
      </c>
      <c r="B7582" s="1165">
        <f>IFERROR(INDEX('GRP Macros'!$B$14:$AF$554,MATCH(C7582,'GRP Macros'!$B$14:$B$552,FALSE),MATCH(D7582,'GRP Macros'!$B$14:$AF$14,FALSE)),0)</f>
        <v>0</v>
      </c>
      <c r="C7582" s="1165" t="str">
        <f t="shared" si="737"/>
        <v>MEXP30</v>
      </c>
      <c r="D7582" s="988" t="str">
        <f>'GRP Macros'!$P$14</f>
        <v>Green 
RAL 6037</v>
      </c>
      <c r="E7582" s="1165" t="s">
        <v>27837</v>
      </c>
      <c r="F7582" s="1165" t="s">
        <v>28333</v>
      </c>
    </row>
    <row r="7583" spans="1:6" ht="15" customHeight="1">
      <c r="A7583" s="1165" t="str">
        <f t="shared" ref="A7583:A7592" si="738">CONCATENATE(C7583,E7583)</f>
        <v>MEXP30PUK</v>
      </c>
      <c r="B7583" s="1165">
        <f>IFERROR(INDEX('GRP Macros'!$B$14:$AF$554,MATCH(C7583,'GRP Macros'!$B$14:$B$552,FALSE),MATCH(D7583,'GRP Macros'!$B$14:$AF$14,FALSE)),0)</f>
        <v>0</v>
      </c>
      <c r="C7583" s="1165" t="str">
        <f t="shared" si="737"/>
        <v>MEXP30</v>
      </c>
      <c r="D7583" s="988" t="str">
        <f>'GRP Macros'!$Q$14</f>
        <v>US Green 
Pantone
2301C</v>
      </c>
      <c r="E7583" s="1165" t="s">
        <v>27835</v>
      </c>
      <c r="F7583" s="1165" t="s">
        <v>28333</v>
      </c>
    </row>
    <row r="7584" spans="1:6" ht="15" customHeight="1">
      <c r="A7584" s="1165" t="str">
        <f t="shared" si="738"/>
        <v>MEXP30YEL</v>
      </c>
      <c r="B7584" s="1165">
        <f>IFERROR(INDEX('GRP Macros'!$B$14:$AF$554,MATCH(C7584,'GRP Macros'!$B$14:$B$552,FALSE),MATCH(D7584,'GRP Macros'!$B$14:$AF$14,FALSE)),0)</f>
        <v>0</v>
      </c>
      <c r="C7584" s="1165" t="str">
        <f t="shared" si="737"/>
        <v>MEXP30</v>
      </c>
      <c r="D7584" s="988" t="str">
        <f>'GRP Macros'!$S$14</f>
        <v>Yellow 
RAL 1023</v>
      </c>
      <c r="E7584" s="1165" t="s">
        <v>27823</v>
      </c>
      <c r="F7584" s="1165" t="s">
        <v>28333</v>
      </c>
    </row>
    <row r="7585" spans="1:6" ht="15" customHeight="1">
      <c r="A7585" s="1165" t="str">
        <f t="shared" si="738"/>
        <v>MEXP30RED</v>
      </c>
      <c r="B7585" s="1165">
        <f>IFERROR(INDEX('GRP Macros'!$B$14:$AF$554,MATCH(C7585,'GRP Macros'!$B$14:$B$552,FALSE),MATCH(D7585,'GRP Macros'!$B$14:$AF$14,FALSE)),0)</f>
        <v>0</v>
      </c>
      <c r="C7585" s="1165" t="str">
        <f t="shared" si="737"/>
        <v>MEXP30</v>
      </c>
      <c r="D7585" s="988" t="str">
        <f>'GRP Macros'!$U$14</f>
        <v>Red 
RAL 3020</v>
      </c>
      <c r="E7585" s="1165" t="s">
        <v>27826</v>
      </c>
      <c r="F7585" s="1165" t="s">
        <v>28333</v>
      </c>
    </row>
    <row r="7586" spans="1:6" ht="15" customHeight="1">
      <c r="A7586" s="1165" t="str">
        <f t="shared" si="738"/>
        <v>MEXP30VIO</v>
      </c>
      <c r="B7586" s="1165">
        <f>IFERROR(INDEX('GRP Macros'!$B$14:$AF$554,MATCH(C7586,'GRP Macros'!$B$14:$B$552,FALSE),MATCH(D7586,'GRP Macros'!$B$14:$AF$14,FALSE)),0)</f>
        <v>0</v>
      </c>
      <c r="C7586" s="1165" t="str">
        <f t="shared" si="737"/>
        <v>MEXP30</v>
      </c>
      <c r="D7586" s="988" t="str">
        <f>'GRP Macros'!$V$14</f>
        <v>Violet 
RAL 4008</v>
      </c>
      <c r="E7586" s="1165" t="s">
        <v>27833</v>
      </c>
      <c r="F7586" s="1165" t="s">
        <v>28333</v>
      </c>
    </row>
    <row r="7587" spans="1:6" ht="15" customHeight="1">
      <c r="A7587" s="1165" t="str">
        <f t="shared" si="738"/>
        <v>MEXP30BLK</v>
      </c>
      <c r="B7587" s="1165">
        <f>IFERROR(INDEX('GRP Macros'!$B$14:$AF$554,MATCH(C7587,'GRP Macros'!$B$14:$B$552,FALSE),MATCH(D7587,'GRP Macros'!$B$14:$AF$14,FALSE)),0)</f>
        <v>0</v>
      </c>
      <c r="C7587" s="1165" t="str">
        <f t="shared" si="737"/>
        <v>MEXP30</v>
      </c>
      <c r="D7587" s="988" t="str">
        <f>'GRP Macros'!$X$14</f>
        <v>Black 
RAL 9005</v>
      </c>
      <c r="E7587" s="1165" t="s">
        <v>27829</v>
      </c>
      <c r="F7587" s="1165" t="s">
        <v>28333</v>
      </c>
    </row>
    <row r="7588" spans="1:6" ht="15" customHeight="1">
      <c r="A7588" s="1165" t="str">
        <f t="shared" si="738"/>
        <v>MEXP30GRY</v>
      </c>
      <c r="B7588" s="1165">
        <f>IFERROR(INDEX('GRP Macros'!$B$14:$AF$554,MATCH(C7588,'GRP Macros'!$B$14:$B$552,FALSE),MATCH(D7588,'GRP Macros'!$B$14:$AF$14,FALSE)),0)</f>
        <v>0</v>
      </c>
      <c r="C7588" s="1165" t="str">
        <f t="shared" si="737"/>
        <v>MEXP30</v>
      </c>
      <c r="D7588" s="988" t="str">
        <f>'GRP Macros'!$Y$14</f>
        <v>Grey 
RAL 7001</v>
      </c>
      <c r="E7588" s="1165" t="s">
        <v>27828</v>
      </c>
      <c r="F7588" s="1165" t="s">
        <v>28333</v>
      </c>
    </row>
    <row r="7589" spans="1:6" ht="15" customHeight="1">
      <c r="A7589" s="1165" t="str">
        <f t="shared" si="738"/>
        <v>MEXP30FLY</v>
      </c>
      <c r="B7589" s="1165">
        <f>IFERROR(INDEX('GRP Macros'!$B$14:$AF$554,MATCH(C7589,'GRP Macros'!$B$14:$B$552,FALSE),MATCH(D7589,'GRP Macros'!$B$14:$AF$14,FALSE)),0)</f>
        <v>0</v>
      </c>
      <c r="C7589" s="1165" t="str">
        <f t="shared" si="737"/>
        <v>MEXP30</v>
      </c>
      <c r="D7589" s="988" t="str">
        <f>'GRP Macros'!$Z$14</f>
        <v>Fluo Yellow 
RAL 1026</v>
      </c>
      <c r="E7589" s="1165" t="s">
        <v>28041</v>
      </c>
      <c r="F7589" s="1165" t="s">
        <v>28333</v>
      </c>
    </row>
    <row r="7590" spans="1:6" ht="15" customHeight="1">
      <c r="A7590" s="1165" t="str">
        <f t="shared" si="738"/>
        <v>MEXP30FLO</v>
      </c>
      <c r="B7590" s="1165">
        <f>IFERROR(INDEX('GRP Macros'!$B$14:$AF$554,MATCH(C7590,'GRP Macros'!$B$14:$B$552,FALSE),MATCH(D7590,'GRP Macros'!$B$14:$AF$14,FALSE)),0)</f>
        <v>0</v>
      </c>
      <c r="C7590" s="1165" t="str">
        <f t="shared" si="737"/>
        <v>MEXP30</v>
      </c>
      <c r="D7590" s="988" t="str">
        <f>'GRP Macros'!$AA$14</f>
        <v>Fluo Orange 
RAL 2005</v>
      </c>
      <c r="E7590" s="1165" t="s">
        <v>27830</v>
      </c>
      <c r="F7590" s="1165" t="s">
        <v>28333</v>
      </c>
    </row>
    <row r="7591" spans="1:6" ht="15" customHeight="1">
      <c r="A7591" s="1165" t="str">
        <f t="shared" si="738"/>
        <v>MEXP30FLP</v>
      </c>
      <c r="B7591" s="1165">
        <f>IFERROR(INDEX('GRP Macros'!$B$14:$AF$554,MATCH(C7591,'GRP Macros'!$B$14:$B$552,FALSE),MATCH(D7591,'GRP Macros'!$B$14:$AF$14,FALSE)),0)</f>
        <v>0</v>
      </c>
      <c r="C7591" s="1165" t="str">
        <f t="shared" si="737"/>
        <v>MEXP30</v>
      </c>
      <c r="D7591" s="988" t="str">
        <f>'GRP Macros'!$AB$14</f>
        <v>Fluo Pink 
Pantone 806C</v>
      </c>
      <c r="E7591" s="1165" t="s">
        <v>27832</v>
      </c>
      <c r="F7591" s="1165" t="s">
        <v>28333</v>
      </c>
    </row>
    <row r="7592" spans="1:6" ht="15" customHeight="1">
      <c r="A7592" s="1165" t="str">
        <f t="shared" si="738"/>
        <v>MEXP30FLG</v>
      </c>
      <c r="B7592" s="1165">
        <f>IFERROR(INDEX('GRP Macros'!$B$14:$AF$554,MATCH(C7592,'GRP Macros'!$B$14:$B$552,FALSE),MATCH(D7592,'GRP Macros'!$B$14:$AF$14,FALSE)),0)</f>
        <v>0</v>
      </c>
      <c r="C7592" s="1165" t="str">
        <f t="shared" si="737"/>
        <v>MEXP30</v>
      </c>
      <c r="D7592" s="988" t="str">
        <f>'GRP Macros'!$AC$14</f>
        <v>Fluo Green 
RAL 6028</v>
      </c>
      <c r="E7592" s="1165" t="s">
        <v>27831</v>
      </c>
      <c r="F7592" s="1165" t="s">
        <v>28333</v>
      </c>
    </row>
    <row r="7593" spans="1:6" ht="15" customHeight="1">
      <c r="A7593" s="1165" t="str">
        <f t="shared" ref="A7593:A7631" si="739">CONCATENATE(C7593,E7593)</f>
        <v>MEXP31WHI</v>
      </c>
      <c r="B7593" s="1165">
        <f>IFERROR(INDEX('GRP Macros'!$B$14:$AF$554,MATCH(C7593,'GRP Macros'!$B$14:$B$552,FALSE),MATCH(D7593,'GRP Macros'!$B$14:$AF$14,FALSE)),0)</f>
        <v>0</v>
      </c>
      <c r="C7593" s="1165" t="s">
        <v>28363</v>
      </c>
      <c r="D7593" s="1167" t="str">
        <f>'GRP Macros'!$K$14</f>
        <v>White 
RAL 9016</v>
      </c>
      <c r="E7593" s="1165" t="s">
        <v>27838</v>
      </c>
      <c r="F7593" s="1165" t="s">
        <v>28333</v>
      </c>
    </row>
    <row r="7594" spans="1:6" ht="15" customHeight="1">
      <c r="A7594" s="1165" t="str">
        <f t="shared" si="739"/>
        <v>MEXP31BLU</v>
      </c>
      <c r="B7594" s="1165">
        <f>IFERROR(INDEX('GRP Macros'!$B$14:$AF$554,MATCH(C7594,'GRP Macros'!$B$14:$B$552,FALSE),MATCH(D7594,'GRP Macros'!$B$14:$AF$14,FALSE)),0)</f>
        <v>0</v>
      </c>
      <c r="C7594" s="1165" t="str">
        <f>C7593</f>
        <v>MEXP31</v>
      </c>
      <c r="D7594" s="988" t="str">
        <f>'GRP Macros'!$L$14</f>
        <v>Blue US 
RAL 5015</v>
      </c>
      <c r="E7594" s="1165" t="s">
        <v>27827</v>
      </c>
      <c r="F7594" s="1165" t="s">
        <v>28333</v>
      </c>
    </row>
    <row r="7595" spans="1:6" ht="15" customHeight="1">
      <c r="A7595" s="1165" t="str">
        <f t="shared" si="739"/>
        <v>MEXP31MIN</v>
      </c>
      <c r="B7595" s="1165">
        <f>IFERROR(INDEX('GRP Macros'!$B$14:$AF$554,MATCH(C7595,'GRP Macros'!$B$14:$B$552,FALSE),MATCH(D7595,'GRP Macros'!$B$14:$AF$14,FALSE)),0)</f>
        <v>0</v>
      </c>
      <c r="C7595" s="1165" t="str">
        <f t="shared" ref="C7595:C7606" si="740">C7594</f>
        <v>MEXP31</v>
      </c>
      <c r="D7595" s="988" t="str">
        <f>'GRP Macros'!$O$14</f>
        <v>Mint 
RAL 6027</v>
      </c>
      <c r="E7595" s="1165" t="s">
        <v>27834</v>
      </c>
      <c r="F7595" s="1165" t="s">
        <v>28333</v>
      </c>
    </row>
    <row r="7596" spans="1:6" ht="15" customHeight="1">
      <c r="A7596" s="1165" t="str">
        <f t="shared" si="739"/>
        <v>MEXP31GRE</v>
      </c>
      <c r="B7596" s="1165">
        <f>IFERROR(INDEX('GRP Macros'!$B$14:$AF$554,MATCH(C7596,'GRP Macros'!$B$14:$B$552,FALSE),MATCH(D7596,'GRP Macros'!$B$14:$AF$14,FALSE)),0)</f>
        <v>0</v>
      </c>
      <c r="C7596" s="1165" t="str">
        <f t="shared" si="740"/>
        <v>MEXP31</v>
      </c>
      <c r="D7596" s="988" t="str">
        <f>'GRP Macros'!$P$14</f>
        <v>Green 
RAL 6037</v>
      </c>
      <c r="E7596" s="1165" t="s">
        <v>27837</v>
      </c>
      <c r="F7596" s="1165" t="s">
        <v>28333</v>
      </c>
    </row>
    <row r="7597" spans="1:6" ht="15" customHeight="1">
      <c r="A7597" s="1165" t="str">
        <f t="shared" si="739"/>
        <v>MEXP31PUK</v>
      </c>
      <c r="B7597" s="1165">
        <f>IFERROR(INDEX('GRP Macros'!$B$14:$AF$554,MATCH(C7597,'GRP Macros'!$B$14:$B$552,FALSE),MATCH(D7597,'GRP Macros'!$B$14:$AF$14,FALSE)),0)</f>
        <v>0</v>
      </c>
      <c r="C7597" s="1165" t="str">
        <f t="shared" si="740"/>
        <v>MEXP31</v>
      </c>
      <c r="D7597" s="988" t="str">
        <f>'GRP Macros'!$Q$14</f>
        <v>US Green 
Pantone
2301C</v>
      </c>
      <c r="E7597" s="1165" t="s">
        <v>27835</v>
      </c>
      <c r="F7597" s="1165" t="s">
        <v>28333</v>
      </c>
    </row>
    <row r="7598" spans="1:6" ht="15" customHeight="1">
      <c r="A7598" s="1165" t="str">
        <f t="shared" si="739"/>
        <v>MEXP31YEL</v>
      </c>
      <c r="B7598" s="1165">
        <f>IFERROR(INDEX('GRP Macros'!$B$14:$AF$554,MATCH(C7598,'GRP Macros'!$B$14:$B$552,FALSE),MATCH(D7598,'GRP Macros'!$B$14:$AF$14,FALSE)),0)</f>
        <v>0</v>
      </c>
      <c r="C7598" s="1165" t="str">
        <f t="shared" si="740"/>
        <v>MEXP31</v>
      </c>
      <c r="D7598" s="988" t="str">
        <f>'GRP Macros'!$S$14</f>
        <v>Yellow 
RAL 1023</v>
      </c>
      <c r="E7598" s="1165" t="s">
        <v>27823</v>
      </c>
      <c r="F7598" s="1165" t="s">
        <v>28333</v>
      </c>
    </row>
    <row r="7599" spans="1:6" ht="15" customHeight="1">
      <c r="A7599" s="1165" t="str">
        <f t="shared" si="739"/>
        <v>MEXP31RED</v>
      </c>
      <c r="B7599" s="1165">
        <f>IFERROR(INDEX('GRP Macros'!$B$14:$AF$554,MATCH(C7599,'GRP Macros'!$B$14:$B$552,FALSE),MATCH(D7599,'GRP Macros'!$B$14:$AF$14,FALSE)),0)</f>
        <v>0</v>
      </c>
      <c r="C7599" s="1165" t="str">
        <f t="shared" si="740"/>
        <v>MEXP31</v>
      </c>
      <c r="D7599" s="988" t="str">
        <f>'GRP Macros'!$U$14</f>
        <v>Red 
RAL 3020</v>
      </c>
      <c r="E7599" s="1165" t="s">
        <v>27826</v>
      </c>
      <c r="F7599" s="1165" t="s">
        <v>28333</v>
      </c>
    </row>
    <row r="7600" spans="1:6" ht="15" customHeight="1">
      <c r="A7600" s="1165" t="str">
        <f t="shared" si="739"/>
        <v>MEXP31VIO</v>
      </c>
      <c r="B7600" s="1165">
        <f>IFERROR(INDEX('GRP Macros'!$B$14:$AF$554,MATCH(C7600,'GRP Macros'!$B$14:$B$552,FALSE),MATCH(D7600,'GRP Macros'!$B$14:$AF$14,FALSE)),0)</f>
        <v>0</v>
      </c>
      <c r="C7600" s="1165" t="str">
        <f t="shared" si="740"/>
        <v>MEXP31</v>
      </c>
      <c r="D7600" s="988" t="str">
        <f>'GRP Macros'!$V$14</f>
        <v>Violet 
RAL 4008</v>
      </c>
      <c r="E7600" s="1165" t="s">
        <v>27833</v>
      </c>
      <c r="F7600" s="1165" t="s">
        <v>28333</v>
      </c>
    </row>
    <row r="7601" spans="1:6" ht="15" customHeight="1">
      <c r="A7601" s="1165" t="str">
        <f t="shared" si="739"/>
        <v>MEXP31BLK</v>
      </c>
      <c r="B7601" s="1165">
        <f>IFERROR(INDEX('GRP Macros'!$B$14:$AF$554,MATCH(C7601,'GRP Macros'!$B$14:$B$552,FALSE),MATCH(D7601,'GRP Macros'!$B$14:$AF$14,FALSE)),0)</f>
        <v>0</v>
      </c>
      <c r="C7601" s="1165" t="str">
        <f t="shared" si="740"/>
        <v>MEXP31</v>
      </c>
      <c r="D7601" s="988" t="str">
        <f>'GRP Macros'!$X$14</f>
        <v>Black 
RAL 9005</v>
      </c>
      <c r="E7601" s="1165" t="s">
        <v>27829</v>
      </c>
      <c r="F7601" s="1165" t="s">
        <v>28333</v>
      </c>
    </row>
    <row r="7602" spans="1:6" ht="15" customHeight="1">
      <c r="A7602" s="1165" t="str">
        <f t="shared" si="739"/>
        <v>MEXP31GRY</v>
      </c>
      <c r="B7602" s="1165">
        <f>IFERROR(INDEX('GRP Macros'!$B$14:$AF$554,MATCH(C7602,'GRP Macros'!$B$14:$B$552,FALSE),MATCH(D7602,'GRP Macros'!$B$14:$AF$14,FALSE)),0)</f>
        <v>0</v>
      </c>
      <c r="C7602" s="1165" t="str">
        <f t="shared" si="740"/>
        <v>MEXP31</v>
      </c>
      <c r="D7602" s="988" t="str">
        <f>'GRP Macros'!$Y$14</f>
        <v>Grey 
RAL 7001</v>
      </c>
      <c r="E7602" s="1165" t="s">
        <v>27828</v>
      </c>
      <c r="F7602" s="1165" t="s">
        <v>28333</v>
      </c>
    </row>
    <row r="7603" spans="1:6" ht="15" customHeight="1">
      <c r="A7603" s="1165" t="str">
        <f t="shared" si="739"/>
        <v>MEXP31FLY</v>
      </c>
      <c r="B7603" s="1165">
        <f>IFERROR(INDEX('GRP Macros'!$B$14:$AF$554,MATCH(C7603,'GRP Macros'!$B$14:$B$552,FALSE),MATCH(D7603,'GRP Macros'!$B$14:$AF$14,FALSE)),0)</f>
        <v>0</v>
      </c>
      <c r="C7603" s="1165" t="str">
        <f t="shared" si="740"/>
        <v>MEXP31</v>
      </c>
      <c r="D7603" s="988" t="str">
        <f>'GRP Macros'!$Z$14</f>
        <v>Fluo Yellow 
RAL 1026</v>
      </c>
      <c r="E7603" s="1165" t="s">
        <v>28041</v>
      </c>
      <c r="F7603" s="1165" t="s">
        <v>28333</v>
      </c>
    </row>
    <row r="7604" spans="1:6" ht="15" customHeight="1">
      <c r="A7604" s="1165" t="str">
        <f t="shared" si="739"/>
        <v>MEXP31FLO</v>
      </c>
      <c r="B7604" s="1165">
        <f>IFERROR(INDEX('GRP Macros'!$B$14:$AF$554,MATCH(C7604,'GRP Macros'!$B$14:$B$552,FALSE),MATCH(D7604,'GRP Macros'!$B$14:$AF$14,FALSE)),0)</f>
        <v>0</v>
      </c>
      <c r="C7604" s="1165" t="str">
        <f t="shared" si="740"/>
        <v>MEXP31</v>
      </c>
      <c r="D7604" s="988" t="str">
        <f>'GRP Macros'!$AA$14</f>
        <v>Fluo Orange 
RAL 2005</v>
      </c>
      <c r="E7604" s="1165" t="s">
        <v>27830</v>
      </c>
      <c r="F7604" s="1165" t="s">
        <v>28333</v>
      </c>
    </row>
    <row r="7605" spans="1:6" ht="15" customHeight="1">
      <c r="A7605" s="1165" t="str">
        <f t="shared" si="739"/>
        <v>MEXP31FLP</v>
      </c>
      <c r="B7605" s="1165">
        <f>IFERROR(INDEX('GRP Macros'!$B$14:$AF$554,MATCH(C7605,'GRP Macros'!$B$14:$B$552,FALSE),MATCH(D7605,'GRP Macros'!$B$14:$AF$14,FALSE)),0)</f>
        <v>0</v>
      </c>
      <c r="C7605" s="1165" t="str">
        <f t="shared" si="740"/>
        <v>MEXP31</v>
      </c>
      <c r="D7605" s="988" t="str">
        <f>'GRP Macros'!$AB$14</f>
        <v>Fluo Pink 
Pantone 806C</v>
      </c>
      <c r="E7605" s="1165" t="s">
        <v>27832</v>
      </c>
      <c r="F7605" s="1165" t="s">
        <v>28333</v>
      </c>
    </row>
    <row r="7606" spans="1:6" ht="15" customHeight="1">
      <c r="A7606" s="1165" t="str">
        <f t="shared" si="739"/>
        <v>MEXP31FLG</v>
      </c>
      <c r="B7606" s="1165">
        <f>IFERROR(INDEX('GRP Macros'!$B$14:$AF$554,MATCH(C7606,'GRP Macros'!$B$14:$B$552,FALSE),MATCH(D7606,'GRP Macros'!$B$14:$AF$14,FALSE)),0)</f>
        <v>0</v>
      </c>
      <c r="C7606" s="1165" t="str">
        <f t="shared" si="740"/>
        <v>MEXP31</v>
      </c>
      <c r="D7606" s="988" t="str">
        <f>'GRP Macros'!$AC$14</f>
        <v>Fluo Green 
RAL 6028</v>
      </c>
      <c r="E7606" s="1165" t="s">
        <v>27831</v>
      </c>
      <c r="F7606" s="1165" t="s">
        <v>28333</v>
      </c>
    </row>
    <row r="7607" spans="1:6" ht="15" customHeight="1">
      <c r="A7607" s="1165" t="str">
        <f t="shared" si="739"/>
        <v>MEXP32WHI</v>
      </c>
      <c r="B7607" s="1165">
        <f>IFERROR(INDEX('GRP Macros'!$B$14:$AF$554,MATCH(C7607,'GRP Macros'!$B$14:$B$552,FALSE),MATCH(D7607,'GRP Macros'!$B$14:$AF$14,FALSE)),0)</f>
        <v>0</v>
      </c>
      <c r="C7607" s="1165" t="s">
        <v>28364</v>
      </c>
      <c r="D7607" s="1167" t="str">
        <f>'GRP Macros'!$K$14</f>
        <v>White 
RAL 9016</v>
      </c>
      <c r="E7607" s="1165" t="s">
        <v>27838</v>
      </c>
      <c r="F7607" s="1165" t="s">
        <v>28333</v>
      </c>
    </row>
    <row r="7608" spans="1:6" ht="15" customHeight="1">
      <c r="A7608" s="1165" t="str">
        <f t="shared" si="739"/>
        <v>MEXP32BLU</v>
      </c>
      <c r="B7608" s="1165">
        <f>IFERROR(INDEX('GRP Macros'!$B$14:$AF$554,MATCH(C7608,'GRP Macros'!$B$14:$B$552,FALSE),MATCH(D7608,'GRP Macros'!$B$14:$AF$14,FALSE)),0)</f>
        <v>0</v>
      </c>
      <c r="C7608" s="1165" t="str">
        <f>C7607</f>
        <v>MEXP32</v>
      </c>
      <c r="D7608" s="988" t="str">
        <f>'GRP Macros'!$L$14</f>
        <v>Blue US 
RAL 5015</v>
      </c>
      <c r="E7608" s="1165" t="s">
        <v>27827</v>
      </c>
      <c r="F7608" s="1165" t="s">
        <v>28333</v>
      </c>
    </row>
    <row r="7609" spans="1:6" ht="15" customHeight="1">
      <c r="A7609" s="1165" t="str">
        <f t="shared" si="739"/>
        <v>MEXP32MIN</v>
      </c>
      <c r="B7609" s="1165">
        <f>IFERROR(INDEX('GRP Macros'!$B$14:$AF$554,MATCH(C7609,'GRP Macros'!$B$14:$B$552,FALSE),MATCH(D7609,'GRP Macros'!$B$14:$AF$14,FALSE)),0)</f>
        <v>0</v>
      </c>
      <c r="C7609" s="1165" t="str">
        <f t="shared" ref="C7609:C7620" si="741">C7608</f>
        <v>MEXP32</v>
      </c>
      <c r="D7609" s="988" t="str">
        <f>'GRP Macros'!$O$14</f>
        <v>Mint 
RAL 6027</v>
      </c>
      <c r="E7609" s="1165" t="s">
        <v>27834</v>
      </c>
      <c r="F7609" s="1165" t="s">
        <v>28333</v>
      </c>
    </row>
    <row r="7610" spans="1:6" ht="15" customHeight="1">
      <c r="A7610" s="1165" t="str">
        <f t="shared" si="739"/>
        <v>MEXP32GRE</v>
      </c>
      <c r="B7610" s="1165">
        <f>IFERROR(INDEX('GRP Macros'!$B$14:$AF$554,MATCH(C7610,'GRP Macros'!$B$14:$B$552,FALSE),MATCH(D7610,'GRP Macros'!$B$14:$AF$14,FALSE)),0)</f>
        <v>0</v>
      </c>
      <c r="C7610" s="1165" t="str">
        <f t="shared" si="741"/>
        <v>MEXP32</v>
      </c>
      <c r="D7610" s="988" t="str">
        <f>'GRP Macros'!$P$14</f>
        <v>Green 
RAL 6037</v>
      </c>
      <c r="E7610" s="1165" t="s">
        <v>27837</v>
      </c>
      <c r="F7610" s="1165" t="s">
        <v>28333</v>
      </c>
    </row>
    <row r="7611" spans="1:6" ht="15" customHeight="1">
      <c r="A7611" s="1165" t="str">
        <f t="shared" si="739"/>
        <v>MEXP32PUK</v>
      </c>
      <c r="B7611" s="1165">
        <f>IFERROR(INDEX('GRP Macros'!$B$14:$AF$554,MATCH(C7611,'GRP Macros'!$B$14:$B$552,FALSE),MATCH(D7611,'GRP Macros'!$B$14:$AF$14,FALSE)),0)</f>
        <v>0</v>
      </c>
      <c r="C7611" s="1165" t="str">
        <f t="shared" si="741"/>
        <v>MEXP32</v>
      </c>
      <c r="D7611" s="988" t="str">
        <f>'GRP Macros'!$Q$14</f>
        <v>US Green 
Pantone
2301C</v>
      </c>
      <c r="E7611" s="1165" t="s">
        <v>27835</v>
      </c>
      <c r="F7611" s="1165" t="s">
        <v>28333</v>
      </c>
    </row>
    <row r="7612" spans="1:6" ht="15" customHeight="1">
      <c r="A7612" s="1165" t="str">
        <f t="shared" si="739"/>
        <v>MEXP32YEL</v>
      </c>
      <c r="B7612" s="1165">
        <f>IFERROR(INDEX('GRP Macros'!$B$14:$AF$554,MATCH(C7612,'GRP Macros'!$B$14:$B$552,FALSE),MATCH(D7612,'GRP Macros'!$B$14:$AF$14,FALSE)),0)</f>
        <v>0</v>
      </c>
      <c r="C7612" s="1165" t="str">
        <f t="shared" si="741"/>
        <v>MEXP32</v>
      </c>
      <c r="D7612" s="988" t="str">
        <f>'GRP Macros'!$S$14</f>
        <v>Yellow 
RAL 1023</v>
      </c>
      <c r="E7612" s="1165" t="s">
        <v>27823</v>
      </c>
      <c r="F7612" s="1165" t="s">
        <v>28333</v>
      </c>
    </row>
    <row r="7613" spans="1:6" ht="15" customHeight="1">
      <c r="A7613" s="1165" t="str">
        <f t="shared" si="739"/>
        <v>MEXP32RED</v>
      </c>
      <c r="B7613" s="1165">
        <f>IFERROR(INDEX('GRP Macros'!$B$14:$AF$554,MATCH(C7613,'GRP Macros'!$B$14:$B$552,FALSE),MATCH(D7613,'GRP Macros'!$B$14:$AF$14,FALSE)),0)</f>
        <v>0</v>
      </c>
      <c r="C7613" s="1165" t="str">
        <f t="shared" si="741"/>
        <v>MEXP32</v>
      </c>
      <c r="D7613" s="988" t="str">
        <f>'GRP Macros'!$U$14</f>
        <v>Red 
RAL 3020</v>
      </c>
      <c r="E7613" s="1165" t="s">
        <v>27826</v>
      </c>
      <c r="F7613" s="1165" t="s">
        <v>28333</v>
      </c>
    </row>
    <row r="7614" spans="1:6" ht="15" customHeight="1">
      <c r="A7614" s="1165" t="str">
        <f t="shared" si="739"/>
        <v>MEXP32VIO</v>
      </c>
      <c r="B7614" s="1165">
        <f>IFERROR(INDEX('GRP Macros'!$B$14:$AF$554,MATCH(C7614,'GRP Macros'!$B$14:$B$552,FALSE),MATCH(D7614,'GRP Macros'!$B$14:$AF$14,FALSE)),0)</f>
        <v>0</v>
      </c>
      <c r="C7614" s="1165" t="str">
        <f t="shared" si="741"/>
        <v>MEXP32</v>
      </c>
      <c r="D7614" s="988" t="str">
        <f>'GRP Macros'!$V$14</f>
        <v>Violet 
RAL 4008</v>
      </c>
      <c r="E7614" s="1165" t="s">
        <v>27833</v>
      </c>
      <c r="F7614" s="1165" t="s">
        <v>28333</v>
      </c>
    </row>
    <row r="7615" spans="1:6" ht="15" customHeight="1">
      <c r="A7615" s="1165" t="str">
        <f t="shared" si="739"/>
        <v>MEXP32BLK</v>
      </c>
      <c r="B7615" s="1165">
        <f>IFERROR(INDEX('GRP Macros'!$B$14:$AF$554,MATCH(C7615,'GRP Macros'!$B$14:$B$552,FALSE),MATCH(D7615,'GRP Macros'!$B$14:$AF$14,FALSE)),0)</f>
        <v>0</v>
      </c>
      <c r="C7615" s="1165" t="str">
        <f t="shared" si="741"/>
        <v>MEXP32</v>
      </c>
      <c r="D7615" s="988" t="str">
        <f>'GRP Macros'!$X$14</f>
        <v>Black 
RAL 9005</v>
      </c>
      <c r="E7615" s="1165" t="s">
        <v>27829</v>
      </c>
      <c r="F7615" s="1165" t="s">
        <v>28333</v>
      </c>
    </row>
    <row r="7616" spans="1:6" ht="15" customHeight="1">
      <c r="A7616" s="1165" t="str">
        <f t="shared" si="739"/>
        <v>MEXP32GRY</v>
      </c>
      <c r="B7616" s="1165">
        <f>IFERROR(INDEX('GRP Macros'!$B$14:$AF$554,MATCH(C7616,'GRP Macros'!$B$14:$B$552,FALSE),MATCH(D7616,'GRP Macros'!$B$14:$AF$14,FALSE)),0)</f>
        <v>0</v>
      </c>
      <c r="C7616" s="1165" t="str">
        <f t="shared" si="741"/>
        <v>MEXP32</v>
      </c>
      <c r="D7616" s="988" t="str">
        <f>'GRP Macros'!$Y$14</f>
        <v>Grey 
RAL 7001</v>
      </c>
      <c r="E7616" s="1165" t="s">
        <v>27828</v>
      </c>
      <c r="F7616" s="1165" t="s">
        <v>28333</v>
      </c>
    </row>
    <row r="7617" spans="1:6" ht="15" customHeight="1">
      <c r="A7617" s="1165" t="str">
        <f t="shared" si="739"/>
        <v>MEXP32FLY</v>
      </c>
      <c r="B7617" s="1165">
        <f>IFERROR(INDEX('GRP Macros'!$B$14:$AF$554,MATCH(C7617,'GRP Macros'!$B$14:$B$552,FALSE),MATCH(D7617,'GRP Macros'!$B$14:$AF$14,FALSE)),0)</f>
        <v>0</v>
      </c>
      <c r="C7617" s="1165" t="str">
        <f t="shared" si="741"/>
        <v>MEXP32</v>
      </c>
      <c r="D7617" s="988" t="str">
        <f>'GRP Macros'!$Z$14</f>
        <v>Fluo Yellow 
RAL 1026</v>
      </c>
      <c r="E7617" s="1165" t="s">
        <v>28041</v>
      </c>
      <c r="F7617" s="1165" t="s">
        <v>28333</v>
      </c>
    </row>
    <row r="7618" spans="1:6" ht="15" customHeight="1">
      <c r="A7618" s="1165" t="str">
        <f t="shared" si="739"/>
        <v>MEXP32FLO</v>
      </c>
      <c r="B7618" s="1165">
        <f>IFERROR(INDEX('GRP Macros'!$B$14:$AF$554,MATCH(C7618,'GRP Macros'!$B$14:$B$552,FALSE),MATCH(D7618,'GRP Macros'!$B$14:$AF$14,FALSE)),0)</f>
        <v>0</v>
      </c>
      <c r="C7618" s="1165" t="str">
        <f t="shared" si="741"/>
        <v>MEXP32</v>
      </c>
      <c r="D7618" s="988" t="str">
        <f>'GRP Macros'!$AA$14</f>
        <v>Fluo Orange 
RAL 2005</v>
      </c>
      <c r="E7618" s="1165" t="s">
        <v>27830</v>
      </c>
      <c r="F7618" s="1165" t="s">
        <v>28333</v>
      </c>
    </row>
    <row r="7619" spans="1:6" ht="15" customHeight="1">
      <c r="A7619" s="1165" t="str">
        <f t="shared" si="739"/>
        <v>MEXP32FLP</v>
      </c>
      <c r="B7619" s="1165">
        <f>IFERROR(INDEX('GRP Macros'!$B$14:$AF$554,MATCH(C7619,'GRP Macros'!$B$14:$B$552,FALSE),MATCH(D7619,'GRP Macros'!$B$14:$AF$14,FALSE)),0)</f>
        <v>0</v>
      </c>
      <c r="C7619" s="1165" t="str">
        <f t="shared" si="741"/>
        <v>MEXP32</v>
      </c>
      <c r="D7619" s="988" t="str">
        <f>'GRP Macros'!$AB$14</f>
        <v>Fluo Pink 
Pantone 806C</v>
      </c>
      <c r="E7619" s="1165" t="s">
        <v>27832</v>
      </c>
      <c r="F7619" s="1165" t="s">
        <v>28333</v>
      </c>
    </row>
    <row r="7620" spans="1:6" ht="15" customHeight="1">
      <c r="A7620" s="1165" t="str">
        <f t="shared" si="739"/>
        <v>MEXP32FLG</v>
      </c>
      <c r="B7620" s="1165">
        <f>IFERROR(INDEX('GRP Macros'!$B$14:$AF$554,MATCH(C7620,'GRP Macros'!$B$14:$B$552,FALSE),MATCH(D7620,'GRP Macros'!$B$14:$AF$14,FALSE)),0)</f>
        <v>0</v>
      </c>
      <c r="C7620" s="1165" t="str">
        <f t="shared" si="741"/>
        <v>MEXP32</v>
      </c>
      <c r="D7620" s="988" t="str">
        <f>'GRP Macros'!$AC$14</f>
        <v>Fluo Green 
RAL 6028</v>
      </c>
      <c r="E7620" s="1165" t="s">
        <v>27831</v>
      </c>
      <c r="F7620" s="1165" t="s">
        <v>28333</v>
      </c>
    </row>
    <row r="7621" spans="1:6" ht="15" customHeight="1">
      <c r="A7621" s="1165" t="str">
        <f t="shared" si="739"/>
        <v>MEXP33WHI</v>
      </c>
      <c r="B7621" s="1165">
        <f>IFERROR(INDEX('GRP Macros'!$B$14:$AF$554,MATCH(C7621,'GRP Macros'!$B$14:$B$552,FALSE),MATCH(D7621,'GRP Macros'!$B$14:$AF$14,FALSE)),0)</f>
        <v>0</v>
      </c>
      <c r="C7621" s="1165" t="s">
        <v>28365</v>
      </c>
      <c r="D7621" s="1167" t="str">
        <f>'GRP Macros'!$K$14</f>
        <v>White 
RAL 9016</v>
      </c>
      <c r="E7621" s="1165" t="s">
        <v>27838</v>
      </c>
      <c r="F7621" s="1165" t="s">
        <v>28333</v>
      </c>
    </row>
    <row r="7622" spans="1:6" ht="15" customHeight="1">
      <c r="A7622" s="1165" t="str">
        <f t="shared" si="739"/>
        <v>MEXP33BLU</v>
      </c>
      <c r="B7622" s="1165">
        <f>IFERROR(INDEX('GRP Macros'!$B$14:$AF$554,MATCH(C7622,'GRP Macros'!$B$14:$B$552,FALSE),MATCH(D7622,'GRP Macros'!$B$14:$AF$14,FALSE)),0)</f>
        <v>0</v>
      </c>
      <c r="C7622" s="1165" t="str">
        <f>C7621</f>
        <v>MEXP33</v>
      </c>
      <c r="D7622" s="988" t="str">
        <f>'GRP Macros'!$L$14</f>
        <v>Blue US 
RAL 5015</v>
      </c>
      <c r="E7622" s="1165" t="s">
        <v>27827</v>
      </c>
      <c r="F7622" s="1165" t="s">
        <v>28333</v>
      </c>
    </row>
    <row r="7623" spans="1:6" ht="15" customHeight="1">
      <c r="A7623" s="1165" t="str">
        <f t="shared" si="739"/>
        <v>MEXP33MIN</v>
      </c>
      <c r="B7623" s="1165">
        <f>IFERROR(INDEX('GRP Macros'!$B$14:$AF$554,MATCH(C7623,'GRP Macros'!$B$14:$B$552,FALSE),MATCH(D7623,'GRP Macros'!$B$14:$AF$14,FALSE)),0)</f>
        <v>0</v>
      </c>
      <c r="C7623" s="1165" t="str">
        <f t="shared" ref="C7623:C7634" si="742">C7622</f>
        <v>MEXP33</v>
      </c>
      <c r="D7623" s="988" t="str">
        <f>'GRP Macros'!$O$14</f>
        <v>Mint 
RAL 6027</v>
      </c>
      <c r="E7623" s="1165" t="s">
        <v>27834</v>
      </c>
      <c r="F7623" s="1165" t="s">
        <v>28333</v>
      </c>
    </row>
    <row r="7624" spans="1:6" ht="15" customHeight="1">
      <c r="A7624" s="1165" t="str">
        <f t="shared" si="739"/>
        <v>MEXP33GRE</v>
      </c>
      <c r="B7624" s="1165">
        <f>IFERROR(INDEX('GRP Macros'!$B$14:$AF$554,MATCH(C7624,'GRP Macros'!$B$14:$B$552,FALSE),MATCH(D7624,'GRP Macros'!$B$14:$AF$14,FALSE)),0)</f>
        <v>0</v>
      </c>
      <c r="C7624" s="1165" t="str">
        <f t="shared" si="742"/>
        <v>MEXP33</v>
      </c>
      <c r="D7624" s="988" t="str">
        <f>'GRP Macros'!$P$14</f>
        <v>Green 
RAL 6037</v>
      </c>
      <c r="E7624" s="1165" t="s">
        <v>27837</v>
      </c>
      <c r="F7624" s="1165" t="s">
        <v>28333</v>
      </c>
    </row>
    <row r="7625" spans="1:6" ht="15" customHeight="1">
      <c r="A7625" s="1165" t="str">
        <f t="shared" si="739"/>
        <v>MEXP33PUK</v>
      </c>
      <c r="B7625" s="1165">
        <f>IFERROR(INDEX('GRP Macros'!$B$14:$AF$554,MATCH(C7625,'GRP Macros'!$B$14:$B$552,FALSE),MATCH(D7625,'GRP Macros'!$B$14:$AF$14,FALSE)),0)</f>
        <v>0</v>
      </c>
      <c r="C7625" s="1165" t="str">
        <f t="shared" si="742"/>
        <v>MEXP33</v>
      </c>
      <c r="D7625" s="988" t="str">
        <f>'GRP Macros'!$Q$14</f>
        <v>US Green 
Pantone
2301C</v>
      </c>
      <c r="E7625" s="1165" t="s">
        <v>27835</v>
      </c>
      <c r="F7625" s="1165" t="s">
        <v>28333</v>
      </c>
    </row>
    <row r="7626" spans="1:6" ht="15" customHeight="1">
      <c r="A7626" s="1165" t="str">
        <f t="shared" si="739"/>
        <v>MEXP33YEL</v>
      </c>
      <c r="B7626" s="1165">
        <f>IFERROR(INDEX('GRP Macros'!$B$14:$AF$554,MATCH(C7626,'GRP Macros'!$B$14:$B$552,FALSE),MATCH(D7626,'GRP Macros'!$B$14:$AF$14,FALSE)),0)</f>
        <v>0</v>
      </c>
      <c r="C7626" s="1165" t="str">
        <f t="shared" si="742"/>
        <v>MEXP33</v>
      </c>
      <c r="D7626" s="988" t="str">
        <f>'GRP Macros'!$S$14</f>
        <v>Yellow 
RAL 1023</v>
      </c>
      <c r="E7626" s="1165" t="s">
        <v>27823</v>
      </c>
      <c r="F7626" s="1165" t="s">
        <v>28333</v>
      </c>
    </row>
    <row r="7627" spans="1:6" ht="15" customHeight="1">
      <c r="A7627" s="1165" t="str">
        <f t="shared" si="739"/>
        <v>MEXP33RED</v>
      </c>
      <c r="B7627" s="1165">
        <f>IFERROR(INDEX('GRP Macros'!$B$14:$AF$554,MATCH(C7627,'GRP Macros'!$B$14:$B$552,FALSE),MATCH(D7627,'GRP Macros'!$B$14:$AF$14,FALSE)),0)</f>
        <v>0</v>
      </c>
      <c r="C7627" s="1165" t="str">
        <f t="shared" si="742"/>
        <v>MEXP33</v>
      </c>
      <c r="D7627" s="988" t="str">
        <f>'GRP Macros'!$U$14</f>
        <v>Red 
RAL 3020</v>
      </c>
      <c r="E7627" s="1165" t="s">
        <v>27826</v>
      </c>
      <c r="F7627" s="1165" t="s">
        <v>28333</v>
      </c>
    </row>
    <row r="7628" spans="1:6" ht="15" customHeight="1">
      <c r="A7628" s="1165" t="str">
        <f t="shared" si="739"/>
        <v>MEXP33VIO</v>
      </c>
      <c r="B7628" s="1165">
        <f>IFERROR(INDEX('GRP Macros'!$B$14:$AF$554,MATCH(C7628,'GRP Macros'!$B$14:$B$552,FALSE),MATCH(D7628,'GRP Macros'!$B$14:$AF$14,FALSE)),0)</f>
        <v>0</v>
      </c>
      <c r="C7628" s="1165" t="str">
        <f t="shared" si="742"/>
        <v>MEXP33</v>
      </c>
      <c r="D7628" s="988" t="str">
        <f>'GRP Macros'!$V$14</f>
        <v>Violet 
RAL 4008</v>
      </c>
      <c r="E7628" s="1165" t="s">
        <v>27833</v>
      </c>
      <c r="F7628" s="1165" t="s">
        <v>28333</v>
      </c>
    </row>
    <row r="7629" spans="1:6" ht="15" customHeight="1">
      <c r="A7629" s="1165" t="str">
        <f t="shared" si="739"/>
        <v>MEXP33BLK</v>
      </c>
      <c r="B7629" s="1165">
        <f>IFERROR(INDEX('GRP Macros'!$B$14:$AF$554,MATCH(C7629,'GRP Macros'!$B$14:$B$552,FALSE),MATCH(D7629,'GRP Macros'!$B$14:$AF$14,FALSE)),0)</f>
        <v>0</v>
      </c>
      <c r="C7629" s="1165" t="str">
        <f t="shared" si="742"/>
        <v>MEXP33</v>
      </c>
      <c r="D7629" s="988" t="str">
        <f>'GRP Macros'!$X$14</f>
        <v>Black 
RAL 9005</v>
      </c>
      <c r="E7629" s="1165" t="s">
        <v>27829</v>
      </c>
      <c r="F7629" s="1165" t="s">
        <v>28333</v>
      </c>
    </row>
    <row r="7630" spans="1:6" ht="15" customHeight="1">
      <c r="A7630" s="1165" t="str">
        <f t="shared" si="739"/>
        <v>MEXP33GRY</v>
      </c>
      <c r="B7630" s="1165">
        <f>IFERROR(INDEX('GRP Macros'!$B$14:$AF$554,MATCH(C7630,'GRP Macros'!$B$14:$B$552,FALSE),MATCH(D7630,'GRP Macros'!$B$14:$AF$14,FALSE)),0)</f>
        <v>0</v>
      </c>
      <c r="C7630" s="1165" t="str">
        <f t="shared" si="742"/>
        <v>MEXP33</v>
      </c>
      <c r="D7630" s="988" t="str">
        <f>'GRP Macros'!$Y$14</f>
        <v>Grey 
RAL 7001</v>
      </c>
      <c r="E7630" s="1165" t="s">
        <v>27828</v>
      </c>
      <c r="F7630" s="1165" t="s">
        <v>28333</v>
      </c>
    </row>
    <row r="7631" spans="1:6" ht="15" customHeight="1">
      <c r="A7631" s="1165" t="str">
        <f t="shared" si="739"/>
        <v>MEXP33FLY</v>
      </c>
      <c r="B7631" s="1165">
        <f>IFERROR(INDEX('GRP Macros'!$B$14:$AF$554,MATCH(C7631,'GRP Macros'!$B$14:$B$552,FALSE),MATCH(D7631,'GRP Macros'!$B$14:$AF$14,FALSE)),0)</f>
        <v>0</v>
      </c>
      <c r="C7631" s="1165" t="str">
        <f t="shared" si="742"/>
        <v>MEXP33</v>
      </c>
      <c r="D7631" s="988" t="str">
        <f>'GRP Macros'!$Z$14</f>
        <v>Fluo Yellow 
RAL 1026</v>
      </c>
      <c r="E7631" s="1165" t="s">
        <v>28041</v>
      </c>
      <c r="F7631" s="1165" t="s">
        <v>28333</v>
      </c>
    </row>
    <row r="7632" spans="1:6" ht="15" customHeight="1">
      <c r="A7632" s="1165" t="str">
        <f t="shared" ref="A7632:A7634" si="743">CONCATENATE(C7632,E7632)</f>
        <v>MEXP33FLO</v>
      </c>
      <c r="B7632" s="1165">
        <f>IFERROR(INDEX('GRP Macros'!$B$14:$AF$554,MATCH(C7632,'GRP Macros'!$B$14:$B$552,FALSE),MATCH(D7632,'GRP Macros'!$B$14:$AF$14,FALSE)),0)</f>
        <v>0</v>
      </c>
      <c r="C7632" s="1165" t="str">
        <f t="shared" si="742"/>
        <v>MEXP33</v>
      </c>
      <c r="D7632" s="988" t="str">
        <f>'GRP Macros'!$AA$14</f>
        <v>Fluo Orange 
RAL 2005</v>
      </c>
      <c r="E7632" s="1165" t="s">
        <v>27830</v>
      </c>
      <c r="F7632" s="1165" t="s">
        <v>28333</v>
      </c>
    </row>
    <row r="7633" spans="1:6" ht="15" customHeight="1">
      <c r="A7633" s="1165" t="str">
        <f t="shared" si="743"/>
        <v>MEXP33FLP</v>
      </c>
      <c r="B7633" s="1165">
        <f>IFERROR(INDEX('GRP Macros'!$B$14:$AF$554,MATCH(C7633,'GRP Macros'!$B$14:$B$552,FALSE),MATCH(D7633,'GRP Macros'!$B$14:$AF$14,FALSE)),0)</f>
        <v>0</v>
      </c>
      <c r="C7633" s="1165" t="str">
        <f t="shared" si="742"/>
        <v>MEXP33</v>
      </c>
      <c r="D7633" s="988" t="str">
        <f>'GRP Macros'!$AB$14</f>
        <v>Fluo Pink 
Pantone 806C</v>
      </c>
      <c r="E7633" s="1165" t="s">
        <v>27832</v>
      </c>
      <c r="F7633" s="1165" t="s">
        <v>28333</v>
      </c>
    </row>
    <row r="7634" spans="1:6" ht="15" customHeight="1">
      <c r="A7634" s="1165" t="str">
        <f t="shared" si="743"/>
        <v>MEXP33FLG</v>
      </c>
      <c r="B7634" s="1165">
        <f>IFERROR(INDEX('GRP Macros'!$B$14:$AF$554,MATCH(C7634,'GRP Macros'!$B$14:$B$552,FALSE),MATCH(D7634,'GRP Macros'!$B$14:$AF$14,FALSE)),0)</f>
        <v>0</v>
      </c>
      <c r="C7634" s="1165" t="str">
        <f t="shared" si="742"/>
        <v>MEXP33</v>
      </c>
      <c r="D7634" s="988" t="str">
        <f>'GRP Macros'!$AC$14</f>
        <v>Fluo Green 
RAL 6028</v>
      </c>
      <c r="E7634" s="1165" t="s">
        <v>27831</v>
      </c>
      <c r="F7634" s="1165" t="s">
        <v>28333</v>
      </c>
    </row>
    <row r="7635" spans="1:6" ht="15" customHeight="1">
      <c r="A7635" s="1165" t="str">
        <f t="shared" ref="A7635:A7676" si="744">CONCATENATE(C7635,E7635)</f>
        <v>MEXP34WHI</v>
      </c>
      <c r="B7635" s="1165">
        <f>IFERROR(INDEX('GRP Macros'!$B$14:$AF$554,MATCH(C7635,'GRP Macros'!$B$14:$B$552,FALSE),MATCH(D7635,'GRP Macros'!$B$14:$AF$14,FALSE)),0)</f>
        <v>0</v>
      </c>
      <c r="C7635" s="1165" t="s">
        <v>28366</v>
      </c>
      <c r="D7635" s="1167" t="str">
        <f>'GRP Macros'!$K$14</f>
        <v>White 
RAL 9016</v>
      </c>
      <c r="E7635" s="1165" t="s">
        <v>27838</v>
      </c>
      <c r="F7635" s="1165" t="s">
        <v>28333</v>
      </c>
    </row>
    <row r="7636" spans="1:6" ht="15" customHeight="1">
      <c r="A7636" s="1165" t="str">
        <f t="shared" si="744"/>
        <v>MEXP34BLU</v>
      </c>
      <c r="B7636" s="1165">
        <f>IFERROR(INDEX('GRP Macros'!$B$14:$AF$554,MATCH(C7636,'GRP Macros'!$B$14:$B$552,FALSE),MATCH(D7636,'GRP Macros'!$B$14:$AF$14,FALSE)),0)</f>
        <v>0</v>
      </c>
      <c r="C7636" s="1165" t="str">
        <f>C7635</f>
        <v>MEXP34</v>
      </c>
      <c r="D7636" s="988" t="str">
        <f>'GRP Macros'!$L$14</f>
        <v>Blue US 
RAL 5015</v>
      </c>
      <c r="E7636" s="1165" t="s">
        <v>27827</v>
      </c>
      <c r="F7636" s="1165" t="s">
        <v>28333</v>
      </c>
    </row>
    <row r="7637" spans="1:6" ht="15" customHeight="1">
      <c r="A7637" s="1165" t="str">
        <f t="shared" si="744"/>
        <v>MEXP34MIN</v>
      </c>
      <c r="B7637" s="1165">
        <f>IFERROR(INDEX('GRP Macros'!$B$14:$AF$554,MATCH(C7637,'GRP Macros'!$B$14:$B$552,FALSE),MATCH(D7637,'GRP Macros'!$B$14:$AF$14,FALSE)),0)</f>
        <v>0</v>
      </c>
      <c r="C7637" s="1165" t="str">
        <f t="shared" ref="C7637:C7648" si="745">C7636</f>
        <v>MEXP34</v>
      </c>
      <c r="D7637" s="988" t="str">
        <f>'GRP Macros'!$O$14</f>
        <v>Mint 
RAL 6027</v>
      </c>
      <c r="E7637" s="1165" t="s">
        <v>27834</v>
      </c>
      <c r="F7637" s="1165" t="s">
        <v>28333</v>
      </c>
    </row>
    <row r="7638" spans="1:6" ht="15" customHeight="1">
      <c r="A7638" s="1165" t="str">
        <f t="shared" si="744"/>
        <v>MEXP34GRE</v>
      </c>
      <c r="B7638" s="1165">
        <f>IFERROR(INDEX('GRP Macros'!$B$14:$AF$554,MATCH(C7638,'GRP Macros'!$B$14:$B$552,FALSE),MATCH(D7638,'GRP Macros'!$B$14:$AF$14,FALSE)),0)</f>
        <v>0</v>
      </c>
      <c r="C7638" s="1165" t="str">
        <f t="shared" si="745"/>
        <v>MEXP34</v>
      </c>
      <c r="D7638" s="988" t="str">
        <f>'GRP Macros'!$P$14</f>
        <v>Green 
RAL 6037</v>
      </c>
      <c r="E7638" s="1165" t="s">
        <v>27837</v>
      </c>
      <c r="F7638" s="1165" t="s">
        <v>28333</v>
      </c>
    </row>
    <row r="7639" spans="1:6" ht="15" customHeight="1">
      <c r="A7639" s="1165" t="str">
        <f t="shared" si="744"/>
        <v>MEXP34PUK</v>
      </c>
      <c r="B7639" s="1165">
        <f>IFERROR(INDEX('GRP Macros'!$B$14:$AF$554,MATCH(C7639,'GRP Macros'!$B$14:$B$552,FALSE),MATCH(D7639,'GRP Macros'!$B$14:$AF$14,FALSE)),0)</f>
        <v>0</v>
      </c>
      <c r="C7639" s="1165" t="str">
        <f t="shared" si="745"/>
        <v>MEXP34</v>
      </c>
      <c r="D7639" s="988" t="str">
        <f>'GRP Macros'!$Q$14</f>
        <v>US Green 
Pantone
2301C</v>
      </c>
      <c r="E7639" s="1165" t="s">
        <v>27835</v>
      </c>
      <c r="F7639" s="1165" t="s">
        <v>28333</v>
      </c>
    </row>
    <row r="7640" spans="1:6" ht="15" customHeight="1">
      <c r="A7640" s="1165" t="str">
        <f t="shared" si="744"/>
        <v>MEXP34YEL</v>
      </c>
      <c r="B7640" s="1165">
        <f>IFERROR(INDEX('GRP Macros'!$B$14:$AF$554,MATCH(C7640,'GRP Macros'!$B$14:$B$552,FALSE),MATCH(D7640,'GRP Macros'!$B$14:$AF$14,FALSE)),0)</f>
        <v>0</v>
      </c>
      <c r="C7640" s="1165" t="str">
        <f t="shared" si="745"/>
        <v>MEXP34</v>
      </c>
      <c r="D7640" s="988" t="str">
        <f>'GRP Macros'!$S$14</f>
        <v>Yellow 
RAL 1023</v>
      </c>
      <c r="E7640" s="1165" t="s">
        <v>27823</v>
      </c>
      <c r="F7640" s="1165" t="s">
        <v>28333</v>
      </c>
    </row>
    <row r="7641" spans="1:6" ht="15" customHeight="1">
      <c r="A7641" s="1165" t="str">
        <f t="shared" si="744"/>
        <v>MEXP34RED</v>
      </c>
      <c r="B7641" s="1165">
        <f>IFERROR(INDEX('GRP Macros'!$B$14:$AF$554,MATCH(C7641,'GRP Macros'!$B$14:$B$552,FALSE),MATCH(D7641,'GRP Macros'!$B$14:$AF$14,FALSE)),0)</f>
        <v>0</v>
      </c>
      <c r="C7641" s="1165" t="str">
        <f t="shared" si="745"/>
        <v>MEXP34</v>
      </c>
      <c r="D7641" s="988" t="str">
        <f>'GRP Macros'!$U$14</f>
        <v>Red 
RAL 3020</v>
      </c>
      <c r="E7641" s="1165" t="s">
        <v>27826</v>
      </c>
      <c r="F7641" s="1165" t="s">
        <v>28333</v>
      </c>
    </row>
    <row r="7642" spans="1:6" ht="15" customHeight="1">
      <c r="A7642" s="1165" t="str">
        <f t="shared" si="744"/>
        <v>MEXP34VIO</v>
      </c>
      <c r="B7642" s="1165">
        <f>IFERROR(INDEX('GRP Macros'!$B$14:$AF$554,MATCH(C7642,'GRP Macros'!$B$14:$B$552,FALSE),MATCH(D7642,'GRP Macros'!$B$14:$AF$14,FALSE)),0)</f>
        <v>0</v>
      </c>
      <c r="C7642" s="1165" t="str">
        <f t="shared" si="745"/>
        <v>MEXP34</v>
      </c>
      <c r="D7642" s="988" t="str">
        <f>'GRP Macros'!$V$14</f>
        <v>Violet 
RAL 4008</v>
      </c>
      <c r="E7642" s="1165" t="s">
        <v>27833</v>
      </c>
      <c r="F7642" s="1165" t="s">
        <v>28333</v>
      </c>
    </row>
    <row r="7643" spans="1:6" ht="15" customHeight="1">
      <c r="A7643" s="1165" t="str">
        <f t="shared" si="744"/>
        <v>MEXP34BLK</v>
      </c>
      <c r="B7643" s="1165">
        <f>IFERROR(INDEX('GRP Macros'!$B$14:$AF$554,MATCH(C7643,'GRP Macros'!$B$14:$B$552,FALSE),MATCH(D7643,'GRP Macros'!$B$14:$AF$14,FALSE)),0)</f>
        <v>0</v>
      </c>
      <c r="C7643" s="1165" t="str">
        <f t="shared" si="745"/>
        <v>MEXP34</v>
      </c>
      <c r="D7643" s="988" t="str">
        <f>'GRP Macros'!$X$14</f>
        <v>Black 
RAL 9005</v>
      </c>
      <c r="E7643" s="1165" t="s">
        <v>27829</v>
      </c>
      <c r="F7643" s="1165" t="s">
        <v>28333</v>
      </c>
    </row>
    <row r="7644" spans="1:6" ht="15" customHeight="1">
      <c r="A7644" s="1165" t="str">
        <f t="shared" si="744"/>
        <v>MEXP34GRY</v>
      </c>
      <c r="B7644" s="1165">
        <f>IFERROR(INDEX('GRP Macros'!$B$14:$AF$554,MATCH(C7644,'GRP Macros'!$B$14:$B$552,FALSE),MATCH(D7644,'GRP Macros'!$B$14:$AF$14,FALSE)),0)</f>
        <v>0</v>
      </c>
      <c r="C7644" s="1165" t="str">
        <f t="shared" si="745"/>
        <v>MEXP34</v>
      </c>
      <c r="D7644" s="988" t="str">
        <f>'GRP Macros'!$Y$14</f>
        <v>Grey 
RAL 7001</v>
      </c>
      <c r="E7644" s="1165" t="s">
        <v>27828</v>
      </c>
      <c r="F7644" s="1165" t="s">
        <v>28333</v>
      </c>
    </row>
    <row r="7645" spans="1:6" ht="15" customHeight="1">
      <c r="A7645" s="1165" t="str">
        <f t="shared" si="744"/>
        <v>MEXP34FLY</v>
      </c>
      <c r="B7645" s="1165">
        <f>IFERROR(INDEX('GRP Macros'!$B$14:$AF$554,MATCH(C7645,'GRP Macros'!$B$14:$B$552,FALSE),MATCH(D7645,'GRP Macros'!$B$14:$AF$14,FALSE)),0)</f>
        <v>0</v>
      </c>
      <c r="C7645" s="1165" t="str">
        <f t="shared" si="745"/>
        <v>MEXP34</v>
      </c>
      <c r="D7645" s="988" t="str">
        <f>'GRP Macros'!$Z$14</f>
        <v>Fluo Yellow 
RAL 1026</v>
      </c>
      <c r="E7645" s="1165" t="s">
        <v>28041</v>
      </c>
      <c r="F7645" s="1165" t="s">
        <v>28333</v>
      </c>
    </row>
    <row r="7646" spans="1:6" ht="15" customHeight="1">
      <c r="A7646" s="1165" t="str">
        <f t="shared" si="744"/>
        <v>MEXP34FLO</v>
      </c>
      <c r="B7646" s="1165">
        <f>IFERROR(INDEX('GRP Macros'!$B$14:$AF$554,MATCH(C7646,'GRP Macros'!$B$14:$B$552,FALSE),MATCH(D7646,'GRP Macros'!$B$14:$AF$14,FALSE)),0)</f>
        <v>0</v>
      </c>
      <c r="C7646" s="1165" t="str">
        <f t="shared" si="745"/>
        <v>MEXP34</v>
      </c>
      <c r="D7646" s="988" t="str">
        <f>'GRP Macros'!$AA$14</f>
        <v>Fluo Orange 
RAL 2005</v>
      </c>
      <c r="E7646" s="1165" t="s">
        <v>27830</v>
      </c>
      <c r="F7646" s="1165" t="s">
        <v>28333</v>
      </c>
    </row>
    <row r="7647" spans="1:6" ht="15" customHeight="1">
      <c r="A7647" s="1165" t="str">
        <f t="shared" si="744"/>
        <v>MEXP34FLP</v>
      </c>
      <c r="B7647" s="1165">
        <f>IFERROR(INDEX('GRP Macros'!$B$14:$AF$554,MATCH(C7647,'GRP Macros'!$B$14:$B$552,FALSE),MATCH(D7647,'GRP Macros'!$B$14:$AF$14,FALSE)),0)</f>
        <v>0</v>
      </c>
      <c r="C7647" s="1165" t="str">
        <f t="shared" si="745"/>
        <v>MEXP34</v>
      </c>
      <c r="D7647" s="988" t="str">
        <f>'GRP Macros'!$AB$14</f>
        <v>Fluo Pink 
Pantone 806C</v>
      </c>
      <c r="E7647" s="1165" t="s">
        <v>27832</v>
      </c>
      <c r="F7647" s="1165" t="s">
        <v>28333</v>
      </c>
    </row>
    <row r="7648" spans="1:6" ht="15" customHeight="1">
      <c r="A7648" s="1165" t="str">
        <f t="shared" si="744"/>
        <v>MEXP34FLG</v>
      </c>
      <c r="B7648" s="1165">
        <f>IFERROR(INDEX('GRP Macros'!$B$14:$AF$554,MATCH(C7648,'GRP Macros'!$B$14:$B$552,FALSE),MATCH(D7648,'GRP Macros'!$B$14:$AF$14,FALSE)),0)</f>
        <v>0</v>
      </c>
      <c r="C7648" s="1165" t="str">
        <f t="shared" si="745"/>
        <v>MEXP34</v>
      </c>
      <c r="D7648" s="988" t="str">
        <f>'GRP Macros'!$AC$14</f>
        <v>Fluo Green 
RAL 6028</v>
      </c>
      <c r="E7648" s="1165" t="s">
        <v>27831</v>
      </c>
      <c r="F7648" s="1165" t="s">
        <v>28333</v>
      </c>
    </row>
    <row r="7649" spans="1:6" ht="15" customHeight="1">
      <c r="A7649" s="1165" t="str">
        <f t="shared" si="744"/>
        <v>MEXP35WHI</v>
      </c>
      <c r="B7649" s="1165">
        <f>IFERROR(INDEX('GRP Macros'!$B$14:$AF$554,MATCH(C7649,'GRP Macros'!$B$14:$B$552,FALSE),MATCH(D7649,'GRP Macros'!$B$14:$AF$14,FALSE)),0)</f>
        <v>0</v>
      </c>
      <c r="C7649" s="1165" t="s">
        <v>28367</v>
      </c>
      <c r="D7649" s="1167" t="str">
        <f>'GRP Macros'!$K$14</f>
        <v>White 
RAL 9016</v>
      </c>
      <c r="E7649" s="1165" t="s">
        <v>27838</v>
      </c>
      <c r="F7649" s="1165" t="s">
        <v>28333</v>
      </c>
    </row>
    <row r="7650" spans="1:6" ht="15" customHeight="1">
      <c r="A7650" s="1165" t="str">
        <f t="shared" si="744"/>
        <v>MEXP35BLU</v>
      </c>
      <c r="B7650" s="1165">
        <f>IFERROR(INDEX('GRP Macros'!$B$14:$AF$554,MATCH(C7650,'GRP Macros'!$B$14:$B$552,FALSE),MATCH(D7650,'GRP Macros'!$B$14:$AF$14,FALSE)),0)</f>
        <v>0</v>
      </c>
      <c r="C7650" s="1165" t="str">
        <f>C7649</f>
        <v>MEXP35</v>
      </c>
      <c r="D7650" s="988" t="str">
        <f>'GRP Macros'!$L$14</f>
        <v>Blue US 
RAL 5015</v>
      </c>
      <c r="E7650" s="1165" t="s">
        <v>27827</v>
      </c>
      <c r="F7650" s="1165" t="s">
        <v>28333</v>
      </c>
    </row>
    <row r="7651" spans="1:6" ht="15" customHeight="1">
      <c r="A7651" s="1165" t="str">
        <f t="shared" si="744"/>
        <v>MEXP35MIN</v>
      </c>
      <c r="B7651" s="1165">
        <f>IFERROR(INDEX('GRP Macros'!$B$14:$AF$554,MATCH(C7651,'GRP Macros'!$B$14:$B$552,FALSE),MATCH(D7651,'GRP Macros'!$B$14:$AF$14,FALSE)),0)</f>
        <v>0</v>
      </c>
      <c r="C7651" s="1165" t="str">
        <f t="shared" ref="C7651:C7662" si="746">C7650</f>
        <v>MEXP35</v>
      </c>
      <c r="D7651" s="988" t="str">
        <f>'GRP Macros'!$O$14</f>
        <v>Mint 
RAL 6027</v>
      </c>
      <c r="E7651" s="1165" t="s">
        <v>27834</v>
      </c>
      <c r="F7651" s="1165" t="s">
        <v>28333</v>
      </c>
    </row>
    <row r="7652" spans="1:6" ht="15" customHeight="1">
      <c r="A7652" s="1165" t="str">
        <f t="shared" si="744"/>
        <v>MEXP35GRE</v>
      </c>
      <c r="B7652" s="1165">
        <f>IFERROR(INDEX('GRP Macros'!$B$14:$AF$554,MATCH(C7652,'GRP Macros'!$B$14:$B$552,FALSE),MATCH(D7652,'GRP Macros'!$B$14:$AF$14,FALSE)),0)</f>
        <v>0</v>
      </c>
      <c r="C7652" s="1165" t="str">
        <f t="shared" si="746"/>
        <v>MEXP35</v>
      </c>
      <c r="D7652" s="988" t="str">
        <f>'GRP Macros'!$P$14</f>
        <v>Green 
RAL 6037</v>
      </c>
      <c r="E7652" s="1165" t="s">
        <v>27837</v>
      </c>
      <c r="F7652" s="1165" t="s">
        <v>28333</v>
      </c>
    </row>
    <row r="7653" spans="1:6" ht="15" customHeight="1">
      <c r="A7653" s="1165" t="str">
        <f t="shared" si="744"/>
        <v>MEXP35PUK</v>
      </c>
      <c r="B7653" s="1165">
        <f>IFERROR(INDEX('GRP Macros'!$B$14:$AF$554,MATCH(C7653,'GRP Macros'!$B$14:$B$552,FALSE),MATCH(D7653,'GRP Macros'!$B$14:$AF$14,FALSE)),0)</f>
        <v>0</v>
      </c>
      <c r="C7653" s="1165" t="str">
        <f t="shared" si="746"/>
        <v>MEXP35</v>
      </c>
      <c r="D7653" s="988" t="str">
        <f>'GRP Macros'!$Q$14</f>
        <v>US Green 
Pantone
2301C</v>
      </c>
      <c r="E7653" s="1165" t="s">
        <v>27835</v>
      </c>
      <c r="F7653" s="1165" t="s">
        <v>28333</v>
      </c>
    </row>
    <row r="7654" spans="1:6" ht="15" customHeight="1">
      <c r="A7654" s="1165" t="str">
        <f t="shared" si="744"/>
        <v>MEXP35YEL</v>
      </c>
      <c r="B7654" s="1165">
        <f>IFERROR(INDEX('GRP Macros'!$B$14:$AF$554,MATCH(C7654,'GRP Macros'!$B$14:$B$552,FALSE),MATCH(D7654,'GRP Macros'!$B$14:$AF$14,FALSE)),0)</f>
        <v>0</v>
      </c>
      <c r="C7654" s="1165" t="str">
        <f t="shared" si="746"/>
        <v>MEXP35</v>
      </c>
      <c r="D7654" s="988" t="str">
        <f>'GRP Macros'!$S$14</f>
        <v>Yellow 
RAL 1023</v>
      </c>
      <c r="E7654" s="1165" t="s">
        <v>27823</v>
      </c>
      <c r="F7654" s="1165" t="s">
        <v>28333</v>
      </c>
    </row>
    <row r="7655" spans="1:6" ht="15" customHeight="1">
      <c r="A7655" s="1165" t="str">
        <f t="shared" si="744"/>
        <v>MEXP35RED</v>
      </c>
      <c r="B7655" s="1165">
        <f>IFERROR(INDEX('GRP Macros'!$B$14:$AF$554,MATCH(C7655,'GRP Macros'!$B$14:$B$552,FALSE),MATCH(D7655,'GRP Macros'!$B$14:$AF$14,FALSE)),0)</f>
        <v>0</v>
      </c>
      <c r="C7655" s="1165" t="str">
        <f t="shared" si="746"/>
        <v>MEXP35</v>
      </c>
      <c r="D7655" s="988" t="str">
        <f>'GRP Macros'!$U$14</f>
        <v>Red 
RAL 3020</v>
      </c>
      <c r="E7655" s="1165" t="s">
        <v>27826</v>
      </c>
      <c r="F7655" s="1165" t="s">
        <v>28333</v>
      </c>
    </row>
    <row r="7656" spans="1:6" ht="15" customHeight="1">
      <c r="A7656" s="1165" t="str">
        <f t="shared" si="744"/>
        <v>MEXP35VIO</v>
      </c>
      <c r="B7656" s="1165">
        <f>IFERROR(INDEX('GRP Macros'!$B$14:$AF$554,MATCH(C7656,'GRP Macros'!$B$14:$B$552,FALSE),MATCH(D7656,'GRP Macros'!$B$14:$AF$14,FALSE)),0)</f>
        <v>0</v>
      </c>
      <c r="C7656" s="1165" t="str">
        <f t="shared" si="746"/>
        <v>MEXP35</v>
      </c>
      <c r="D7656" s="988" t="str">
        <f>'GRP Macros'!$V$14</f>
        <v>Violet 
RAL 4008</v>
      </c>
      <c r="E7656" s="1165" t="s">
        <v>27833</v>
      </c>
      <c r="F7656" s="1165" t="s">
        <v>28333</v>
      </c>
    </row>
    <row r="7657" spans="1:6" ht="15" customHeight="1">
      <c r="A7657" s="1165" t="str">
        <f t="shared" si="744"/>
        <v>MEXP35BLK</v>
      </c>
      <c r="B7657" s="1165">
        <f>IFERROR(INDEX('GRP Macros'!$B$14:$AF$554,MATCH(C7657,'GRP Macros'!$B$14:$B$552,FALSE),MATCH(D7657,'GRP Macros'!$B$14:$AF$14,FALSE)),0)</f>
        <v>0</v>
      </c>
      <c r="C7657" s="1165" t="str">
        <f t="shared" si="746"/>
        <v>MEXP35</v>
      </c>
      <c r="D7657" s="988" t="str">
        <f>'GRP Macros'!$X$14</f>
        <v>Black 
RAL 9005</v>
      </c>
      <c r="E7657" s="1165" t="s">
        <v>27829</v>
      </c>
      <c r="F7657" s="1165" t="s">
        <v>28333</v>
      </c>
    </row>
    <row r="7658" spans="1:6" ht="15" customHeight="1">
      <c r="A7658" s="1165" t="str">
        <f t="shared" si="744"/>
        <v>MEXP35GRY</v>
      </c>
      <c r="B7658" s="1165">
        <f>IFERROR(INDEX('GRP Macros'!$B$14:$AF$554,MATCH(C7658,'GRP Macros'!$B$14:$B$552,FALSE),MATCH(D7658,'GRP Macros'!$B$14:$AF$14,FALSE)),0)</f>
        <v>0</v>
      </c>
      <c r="C7658" s="1165" t="str">
        <f t="shared" si="746"/>
        <v>MEXP35</v>
      </c>
      <c r="D7658" s="988" t="str">
        <f>'GRP Macros'!$Y$14</f>
        <v>Grey 
RAL 7001</v>
      </c>
      <c r="E7658" s="1165" t="s">
        <v>27828</v>
      </c>
      <c r="F7658" s="1165" t="s">
        <v>28333</v>
      </c>
    </row>
    <row r="7659" spans="1:6" ht="15" customHeight="1">
      <c r="A7659" s="1165" t="str">
        <f t="shared" si="744"/>
        <v>MEXP35FLY</v>
      </c>
      <c r="B7659" s="1165">
        <f>IFERROR(INDEX('GRP Macros'!$B$14:$AF$554,MATCH(C7659,'GRP Macros'!$B$14:$B$552,FALSE),MATCH(D7659,'GRP Macros'!$B$14:$AF$14,FALSE)),0)</f>
        <v>0</v>
      </c>
      <c r="C7659" s="1165" t="str">
        <f t="shared" si="746"/>
        <v>MEXP35</v>
      </c>
      <c r="D7659" s="988" t="str">
        <f>'GRP Macros'!$Z$14</f>
        <v>Fluo Yellow 
RAL 1026</v>
      </c>
      <c r="E7659" s="1165" t="s">
        <v>28041</v>
      </c>
      <c r="F7659" s="1165" t="s">
        <v>28333</v>
      </c>
    </row>
    <row r="7660" spans="1:6" ht="15" customHeight="1">
      <c r="A7660" s="1165" t="str">
        <f t="shared" si="744"/>
        <v>MEXP35FLO</v>
      </c>
      <c r="B7660" s="1165">
        <f>IFERROR(INDEX('GRP Macros'!$B$14:$AF$554,MATCH(C7660,'GRP Macros'!$B$14:$B$552,FALSE),MATCH(D7660,'GRP Macros'!$B$14:$AF$14,FALSE)),0)</f>
        <v>0</v>
      </c>
      <c r="C7660" s="1165" t="str">
        <f t="shared" si="746"/>
        <v>MEXP35</v>
      </c>
      <c r="D7660" s="988" t="str">
        <f>'GRP Macros'!$AA$14</f>
        <v>Fluo Orange 
RAL 2005</v>
      </c>
      <c r="E7660" s="1165" t="s">
        <v>27830</v>
      </c>
      <c r="F7660" s="1165" t="s">
        <v>28333</v>
      </c>
    </row>
    <row r="7661" spans="1:6" ht="15" customHeight="1">
      <c r="A7661" s="1165" t="str">
        <f t="shared" si="744"/>
        <v>MEXP35FLP</v>
      </c>
      <c r="B7661" s="1165">
        <f>IFERROR(INDEX('GRP Macros'!$B$14:$AF$554,MATCH(C7661,'GRP Macros'!$B$14:$B$552,FALSE),MATCH(D7661,'GRP Macros'!$B$14:$AF$14,FALSE)),0)</f>
        <v>0</v>
      </c>
      <c r="C7661" s="1165" t="str">
        <f t="shared" si="746"/>
        <v>MEXP35</v>
      </c>
      <c r="D7661" s="988" t="str">
        <f>'GRP Macros'!$AB$14</f>
        <v>Fluo Pink 
Pantone 806C</v>
      </c>
      <c r="E7661" s="1165" t="s">
        <v>27832</v>
      </c>
      <c r="F7661" s="1165" t="s">
        <v>28333</v>
      </c>
    </row>
    <row r="7662" spans="1:6" ht="15" customHeight="1">
      <c r="A7662" s="1165" t="str">
        <f t="shared" si="744"/>
        <v>MEXP35FLG</v>
      </c>
      <c r="B7662" s="1165">
        <f>IFERROR(INDEX('GRP Macros'!$B$14:$AF$554,MATCH(C7662,'GRP Macros'!$B$14:$B$552,FALSE),MATCH(D7662,'GRP Macros'!$B$14:$AF$14,FALSE)),0)</f>
        <v>0</v>
      </c>
      <c r="C7662" s="1165" t="str">
        <f t="shared" si="746"/>
        <v>MEXP35</v>
      </c>
      <c r="D7662" s="988" t="str">
        <f>'GRP Macros'!$AC$14</f>
        <v>Fluo Green 
RAL 6028</v>
      </c>
      <c r="E7662" s="1165" t="s">
        <v>27831</v>
      </c>
      <c r="F7662" s="1165" t="s">
        <v>28333</v>
      </c>
    </row>
    <row r="7663" spans="1:6" ht="15" customHeight="1">
      <c r="A7663" s="1165" t="str">
        <f t="shared" si="744"/>
        <v>MEXP36WHI</v>
      </c>
      <c r="B7663" s="1165">
        <f>IFERROR(INDEX('GRP Macros'!$B$14:$AF$554,MATCH(C7663,'GRP Macros'!$B$14:$B$552,FALSE),MATCH(D7663,'GRP Macros'!$B$14:$AF$14,FALSE)),0)</f>
        <v>0</v>
      </c>
      <c r="C7663" s="1165" t="s">
        <v>28368</v>
      </c>
      <c r="D7663" s="1167" t="str">
        <f>'GRP Macros'!$K$14</f>
        <v>White 
RAL 9016</v>
      </c>
      <c r="E7663" s="1165" t="s">
        <v>27838</v>
      </c>
      <c r="F7663" s="1165" t="s">
        <v>28333</v>
      </c>
    </row>
    <row r="7664" spans="1:6" ht="15" customHeight="1">
      <c r="A7664" s="1165" t="str">
        <f t="shared" si="744"/>
        <v>MEXP36BLU</v>
      </c>
      <c r="B7664" s="1165">
        <f>IFERROR(INDEX('GRP Macros'!$B$14:$AF$554,MATCH(C7664,'GRP Macros'!$B$14:$B$552,FALSE),MATCH(D7664,'GRP Macros'!$B$14:$AF$14,FALSE)),0)</f>
        <v>0</v>
      </c>
      <c r="C7664" s="1165" t="str">
        <f>C7663</f>
        <v>MEXP36</v>
      </c>
      <c r="D7664" s="988" t="str">
        <f>'GRP Macros'!$L$14</f>
        <v>Blue US 
RAL 5015</v>
      </c>
      <c r="E7664" s="1165" t="s">
        <v>27827</v>
      </c>
      <c r="F7664" s="1165" t="s">
        <v>28333</v>
      </c>
    </row>
    <row r="7665" spans="1:6" ht="15" customHeight="1">
      <c r="A7665" s="1165" t="str">
        <f t="shared" si="744"/>
        <v>MEXP36MIN</v>
      </c>
      <c r="B7665" s="1165">
        <f>IFERROR(INDEX('GRP Macros'!$B$14:$AF$554,MATCH(C7665,'GRP Macros'!$B$14:$B$552,FALSE),MATCH(D7665,'GRP Macros'!$B$14:$AF$14,FALSE)),0)</f>
        <v>0</v>
      </c>
      <c r="C7665" s="1165" t="str">
        <f t="shared" ref="C7665:C7676" si="747">C7664</f>
        <v>MEXP36</v>
      </c>
      <c r="D7665" s="988" t="str">
        <f>'GRP Macros'!$O$14</f>
        <v>Mint 
RAL 6027</v>
      </c>
      <c r="E7665" s="1165" t="s">
        <v>27834</v>
      </c>
      <c r="F7665" s="1165" t="s">
        <v>28333</v>
      </c>
    </row>
    <row r="7666" spans="1:6" ht="15" customHeight="1">
      <c r="A7666" s="1165" t="str">
        <f t="shared" si="744"/>
        <v>MEXP36GRE</v>
      </c>
      <c r="B7666" s="1165">
        <f>IFERROR(INDEX('GRP Macros'!$B$14:$AF$554,MATCH(C7666,'GRP Macros'!$B$14:$B$552,FALSE),MATCH(D7666,'GRP Macros'!$B$14:$AF$14,FALSE)),0)</f>
        <v>0</v>
      </c>
      <c r="C7666" s="1165" t="str">
        <f t="shared" si="747"/>
        <v>MEXP36</v>
      </c>
      <c r="D7666" s="988" t="str">
        <f>'GRP Macros'!$P$14</f>
        <v>Green 
RAL 6037</v>
      </c>
      <c r="E7666" s="1165" t="s">
        <v>27837</v>
      </c>
      <c r="F7666" s="1165" t="s">
        <v>28333</v>
      </c>
    </row>
    <row r="7667" spans="1:6" ht="15" customHeight="1">
      <c r="A7667" s="1165" t="str">
        <f t="shared" si="744"/>
        <v>MEXP36PUK</v>
      </c>
      <c r="B7667" s="1165">
        <f>IFERROR(INDEX('GRP Macros'!$B$14:$AF$554,MATCH(C7667,'GRP Macros'!$B$14:$B$552,FALSE),MATCH(D7667,'GRP Macros'!$B$14:$AF$14,FALSE)),0)</f>
        <v>0</v>
      </c>
      <c r="C7667" s="1165" t="str">
        <f t="shared" si="747"/>
        <v>MEXP36</v>
      </c>
      <c r="D7667" s="988" t="str">
        <f>'GRP Macros'!$Q$14</f>
        <v>US Green 
Pantone
2301C</v>
      </c>
      <c r="E7667" s="1165" t="s">
        <v>27835</v>
      </c>
      <c r="F7667" s="1165" t="s">
        <v>28333</v>
      </c>
    </row>
    <row r="7668" spans="1:6" ht="15" customHeight="1">
      <c r="A7668" s="1165" t="str">
        <f t="shared" si="744"/>
        <v>MEXP36YEL</v>
      </c>
      <c r="B7668" s="1165">
        <f>IFERROR(INDEX('GRP Macros'!$B$14:$AF$554,MATCH(C7668,'GRP Macros'!$B$14:$B$552,FALSE),MATCH(D7668,'GRP Macros'!$B$14:$AF$14,FALSE)),0)</f>
        <v>0</v>
      </c>
      <c r="C7668" s="1165" t="str">
        <f t="shared" si="747"/>
        <v>MEXP36</v>
      </c>
      <c r="D7668" s="988" t="str">
        <f>'GRP Macros'!$S$14</f>
        <v>Yellow 
RAL 1023</v>
      </c>
      <c r="E7668" s="1165" t="s">
        <v>27823</v>
      </c>
      <c r="F7668" s="1165" t="s">
        <v>28333</v>
      </c>
    </row>
    <row r="7669" spans="1:6" ht="15" customHeight="1">
      <c r="A7669" s="1165" t="str">
        <f t="shared" si="744"/>
        <v>MEXP36RED</v>
      </c>
      <c r="B7669" s="1165">
        <f>IFERROR(INDEX('GRP Macros'!$B$14:$AF$554,MATCH(C7669,'GRP Macros'!$B$14:$B$552,FALSE),MATCH(D7669,'GRP Macros'!$B$14:$AF$14,FALSE)),0)</f>
        <v>0</v>
      </c>
      <c r="C7669" s="1165" t="str">
        <f t="shared" si="747"/>
        <v>MEXP36</v>
      </c>
      <c r="D7669" s="988" t="str">
        <f>'GRP Macros'!$U$14</f>
        <v>Red 
RAL 3020</v>
      </c>
      <c r="E7669" s="1165" t="s">
        <v>27826</v>
      </c>
      <c r="F7669" s="1165" t="s">
        <v>28333</v>
      </c>
    </row>
    <row r="7670" spans="1:6" ht="15" customHeight="1">
      <c r="A7670" s="1165" t="str">
        <f t="shared" si="744"/>
        <v>MEXP36VIO</v>
      </c>
      <c r="B7670" s="1165">
        <f>IFERROR(INDEX('GRP Macros'!$B$14:$AF$554,MATCH(C7670,'GRP Macros'!$B$14:$B$552,FALSE),MATCH(D7670,'GRP Macros'!$B$14:$AF$14,FALSE)),0)</f>
        <v>0</v>
      </c>
      <c r="C7670" s="1165" t="str">
        <f t="shared" si="747"/>
        <v>MEXP36</v>
      </c>
      <c r="D7670" s="988" t="str">
        <f>'GRP Macros'!$V$14</f>
        <v>Violet 
RAL 4008</v>
      </c>
      <c r="E7670" s="1165" t="s">
        <v>27833</v>
      </c>
      <c r="F7670" s="1165" t="s">
        <v>28333</v>
      </c>
    </row>
    <row r="7671" spans="1:6" ht="15" customHeight="1">
      <c r="A7671" s="1165" t="str">
        <f t="shared" si="744"/>
        <v>MEXP36BLK</v>
      </c>
      <c r="B7671" s="1165">
        <f>IFERROR(INDEX('GRP Macros'!$B$14:$AF$554,MATCH(C7671,'GRP Macros'!$B$14:$B$552,FALSE),MATCH(D7671,'GRP Macros'!$B$14:$AF$14,FALSE)),0)</f>
        <v>0</v>
      </c>
      <c r="C7671" s="1165" t="str">
        <f t="shared" si="747"/>
        <v>MEXP36</v>
      </c>
      <c r="D7671" s="988" t="str">
        <f>'GRP Macros'!$X$14</f>
        <v>Black 
RAL 9005</v>
      </c>
      <c r="E7671" s="1165" t="s">
        <v>27829</v>
      </c>
      <c r="F7671" s="1165" t="s">
        <v>28333</v>
      </c>
    </row>
    <row r="7672" spans="1:6" ht="15" customHeight="1">
      <c r="A7672" s="1165" t="str">
        <f t="shared" si="744"/>
        <v>MEXP36GRY</v>
      </c>
      <c r="B7672" s="1165">
        <f>IFERROR(INDEX('GRP Macros'!$B$14:$AF$554,MATCH(C7672,'GRP Macros'!$B$14:$B$552,FALSE),MATCH(D7672,'GRP Macros'!$B$14:$AF$14,FALSE)),0)</f>
        <v>0</v>
      </c>
      <c r="C7672" s="1165" t="str">
        <f t="shared" si="747"/>
        <v>MEXP36</v>
      </c>
      <c r="D7672" s="988" t="str">
        <f>'GRP Macros'!$Y$14</f>
        <v>Grey 
RAL 7001</v>
      </c>
      <c r="E7672" s="1165" t="s">
        <v>27828</v>
      </c>
      <c r="F7672" s="1165" t="s">
        <v>28333</v>
      </c>
    </row>
    <row r="7673" spans="1:6" ht="15" customHeight="1">
      <c r="A7673" s="1165" t="str">
        <f t="shared" si="744"/>
        <v>MEXP36FLY</v>
      </c>
      <c r="B7673" s="1165">
        <f>IFERROR(INDEX('GRP Macros'!$B$14:$AF$554,MATCH(C7673,'GRP Macros'!$B$14:$B$552,FALSE),MATCH(D7673,'GRP Macros'!$B$14:$AF$14,FALSE)),0)</f>
        <v>0</v>
      </c>
      <c r="C7673" s="1165" t="str">
        <f t="shared" si="747"/>
        <v>MEXP36</v>
      </c>
      <c r="D7673" s="988" t="str">
        <f>'GRP Macros'!$Z$14</f>
        <v>Fluo Yellow 
RAL 1026</v>
      </c>
      <c r="E7673" s="1165" t="s">
        <v>28041</v>
      </c>
      <c r="F7673" s="1165" t="s">
        <v>28333</v>
      </c>
    </row>
    <row r="7674" spans="1:6" ht="15" customHeight="1">
      <c r="A7674" s="1165" t="str">
        <f t="shared" si="744"/>
        <v>MEXP36FLO</v>
      </c>
      <c r="B7674" s="1165">
        <f>IFERROR(INDEX('GRP Macros'!$B$14:$AF$554,MATCH(C7674,'GRP Macros'!$B$14:$B$552,FALSE),MATCH(D7674,'GRP Macros'!$B$14:$AF$14,FALSE)),0)</f>
        <v>0</v>
      </c>
      <c r="C7674" s="1165" t="str">
        <f t="shared" si="747"/>
        <v>MEXP36</v>
      </c>
      <c r="D7674" s="988" t="str">
        <f>'GRP Macros'!$AA$14</f>
        <v>Fluo Orange 
RAL 2005</v>
      </c>
      <c r="E7674" s="1165" t="s">
        <v>27830</v>
      </c>
      <c r="F7674" s="1165" t="s">
        <v>28333</v>
      </c>
    </row>
    <row r="7675" spans="1:6" ht="15" customHeight="1">
      <c r="A7675" s="1165" t="str">
        <f t="shared" si="744"/>
        <v>MEXP36FLP</v>
      </c>
      <c r="B7675" s="1165">
        <f>IFERROR(INDEX('GRP Macros'!$B$14:$AF$554,MATCH(C7675,'GRP Macros'!$B$14:$B$552,FALSE),MATCH(D7675,'GRP Macros'!$B$14:$AF$14,FALSE)),0)</f>
        <v>0</v>
      </c>
      <c r="C7675" s="1165" t="str">
        <f t="shared" si="747"/>
        <v>MEXP36</v>
      </c>
      <c r="D7675" s="988" t="str">
        <f>'GRP Macros'!$AB$14</f>
        <v>Fluo Pink 
Pantone 806C</v>
      </c>
      <c r="E7675" s="1165" t="s">
        <v>27832</v>
      </c>
      <c r="F7675" s="1165" t="s">
        <v>28333</v>
      </c>
    </row>
    <row r="7676" spans="1:6" ht="15" customHeight="1">
      <c r="A7676" s="1165" t="str">
        <f t="shared" si="744"/>
        <v>MEXP36FLG</v>
      </c>
      <c r="B7676" s="1165">
        <f>IFERROR(INDEX('GRP Macros'!$B$14:$AF$554,MATCH(C7676,'GRP Macros'!$B$14:$B$552,FALSE),MATCH(D7676,'GRP Macros'!$B$14:$AF$14,FALSE)),0)</f>
        <v>0</v>
      </c>
      <c r="C7676" s="1165" t="str">
        <f t="shared" si="747"/>
        <v>MEXP36</v>
      </c>
      <c r="D7676" s="988" t="str">
        <f>'GRP Macros'!$AC$14</f>
        <v>Fluo Green 
RAL 6028</v>
      </c>
      <c r="E7676" s="1165" t="s">
        <v>27831</v>
      </c>
      <c r="F7676" s="1165" t="s">
        <v>28333</v>
      </c>
    </row>
    <row r="7677" spans="1:6" ht="15" customHeight="1">
      <c r="A7677" s="1165" t="str">
        <f t="shared" ref="A7677:A7724" si="748">CONCATENATE(C7677,E7677)</f>
        <v>MEXP37WHI</v>
      </c>
      <c r="B7677" s="1165">
        <f>IFERROR(INDEX('GRP Macros'!$B$14:$AF$554,MATCH(C7677,'GRP Macros'!$B$14:$B$552,FALSE),MATCH(D7677,'GRP Macros'!$B$14:$AF$14,FALSE)),0)</f>
        <v>0</v>
      </c>
      <c r="C7677" s="1165" t="s">
        <v>28369</v>
      </c>
      <c r="D7677" s="1167" t="str">
        <f>'GRP Macros'!$K$14</f>
        <v>White 
RAL 9016</v>
      </c>
      <c r="E7677" s="1165" t="s">
        <v>27838</v>
      </c>
      <c r="F7677" s="1165" t="s">
        <v>28333</v>
      </c>
    </row>
    <row r="7678" spans="1:6" ht="15" customHeight="1">
      <c r="A7678" s="1165" t="str">
        <f t="shared" si="748"/>
        <v>MEXP37BLU</v>
      </c>
      <c r="B7678" s="1165">
        <f>IFERROR(INDEX('GRP Macros'!$B$14:$AF$554,MATCH(C7678,'GRP Macros'!$B$14:$B$552,FALSE),MATCH(D7678,'GRP Macros'!$B$14:$AF$14,FALSE)),0)</f>
        <v>0</v>
      </c>
      <c r="C7678" s="1165" t="str">
        <f>C7677</f>
        <v>MEXP37</v>
      </c>
      <c r="D7678" s="988" t="str">
        <f>'GRP Macros'!$L$14</f>
        <v>Blue US 
RAL 5015</v>
      </c>
      <c r="E7678" s="1165" t="s">
        <v>27827</v>
      </c>
      <c r="F7678" s="1165" t="s">
        <v>28333</v>
      </c>
    </row>
    <row r="7679" spans="1:6" ht="15" customHeight="1">
      <c r="A7679" s="1165" t="str">
        <f t="shared" si="748"/>
        <v>MEXP37MIN</v>
      </c>
      <c r="B7679" s="1165">
        <f>IFERROR(INDEX('GRP Macros'!$B$14:$AF$554,MATCH(C7679,'GRP Macros'!$B$14:$B$552,FALSE),MATCH(D7679,'GRP Macros'!$B$14:$AF$14,FALSE)),0)</f>
        <v>0</v>
      </c>
      <c r="C7679" s="1165" t="str">
        <f t="shared" ref="C7679:C7690" si="749">C7678</f>
        <v>MEXP37</v>
      </c>
      <c r="D7679" s="988" t="str">
        <f>'GRP Macros'!$O$14</f>
        <v>Mint 
RAL 6027</v>
      </c>
      <c r="E7679" s="1165" t="s">
        <v>27834</v>
      </c>
      <c r="F7679" s="1165" t="s">
        <v>28333</v>
      </c>
    </row>
    <row r="7680" spans="1:6" ht="15" customHeight="1">
      <c r="A7680" s="1165" t="str">
        <f t="shared" si="748"/>
        <v>MEXP37GRE</v>
      </c>
      <c r="B7680" s="1165">
        <f>IFERROR(INDEX('GRP Macros'!$B$14:$AF$554,MATCH(C7680,'GRP Macros'!$B$14:$B$552,FALSE),MATCH(D7680,'GRP Macros'!$B$14:$AF$14,FALSE)),0)</f>
        <v>0</v>
      </c>
      <c r="C7680" s="1165" t="str">
        <f t="shared" si="749"/>
        <v>MEXP37</v>
      </c>
      <c r="D7680" s="988" t="str">
        <f>'GRP Macros'!$P$14</f>
        <v>Green 
RAL 6037</v>
      </c>
      <c r="E7680" s="1165" t="s">
        <v>27837</v>
      </c>
      <c r="F7680" s="1165" t="s">
        <v>28333</v>
      </c>
    </row>
    <row r="7681" spans="1:6" ht="15" customHeight="1">
      <c r="A7681" s="1165" t="str">
        <f t="shared" si="748"/>
        <v>MEXP37PUK</v>
      </c>
      <c r="B7681" s="1165">
        <f>IFERROR(INDEX('GRP Macros'!$B$14:$AF$554,MATCH(C7681,'GRP Macros'!$B$14:$B$552,FALSE),MATCH(D7681,'GRP Macros'!$B$14:$AF$14,FALSE)),0)</f>
        <v>0</v>
      </c>
      <c r="C7681" s="1165" t="str">
        <f t="shared" si="749"/>
        <v>MEXP37</v>
      </c>
      <c r="D7681" s="988" t="str">
        <f>'GRP Macros'!$Q$14</f>
        <v>US Green 
Pantone
2301C</v>
      </c>
      <c r="E7681" s="1165" t="s">
        <v>27835</v>
      </c>
      <c r="F7681" s="1165" t="s">
        <v>28333</v>
      </c>
    </row>
    <row r="7682" spans="1:6" ht="15" customHeight="1">
      <c r="A7682" s="1165" t="str">
        <f t="shared" si="748"/>
        <v>MEXP37YEL</v>
      </c>
      <c r="B7682" s="1165">
        <f>IFERROR(INDEX('GRP Macros'!$B$14:$AF$554,MATCH(C7682,'GRP Macros'!$B$14:$B$552,FALSE),MATCH(D7682,'GRP Macros'!$B$14:$AF$14,FALSE)),0)</f>
        <v>0</v>
      </c>
      <c r="C7682" s="1165" t="str">
        <f t="shared" si="749"/>
        <v>MEXP37</v>
      </c>
      <c r="D7682" s="988" t="str">
        <f>'GRP Macros'!$S$14</f>
        <v>Yellow 
RAL 1023</v>
      </c>
      <c r="E7682" s="1165" t="s">
        <v>27823</v>
      </c>
      <c r="F7682" s="1165" t="s">
        <v>28333</v>
      </c>
    </row>
    <row r="7683" spans="1:6" ht="15" customHeight="1">
      <c r="A7683" s="1165" t="str">
        <f t="shared" si="748"/>
        <v>MEXP37RED</v>
      </c>
      <c r="B7683" s="1165">
        <f>IFERROR(INDEX('GRP Macros'!$B$14:$AF$554,MATCH(C7683,'GRP Macros'!$B$14:$B$552,FALSE),MATCH(D7683,'GRP Macros'!$B$14:$AF$14,FALSE)),0)</f>
        <v>0</v>
      </c>
      <c r="C7683" s="1165" t="str">
        <f t="shared" si="749"/>
        <v>MEXP37</v>
      </c>
      <c r="D7683" s="988" t="str">
        <f>'GRP Macros'!$U$14</f>
        <v>Red 
RAL 3020</v>
      </c>
      <c r="E7683" s="1165" t="s">
        <v>27826</v>
      </c>
      <c r="F7683" s="1165" t="s">
        <v>28333</v>
      </c>
    </row>
    <row r="7684" spans="1:6" ht="15" customHeight="1">
      <c r="A7684" s="1165" t="str">
        <f t="shared" si="748"/>
        <v>MEXP37VIO</v>
      </c>
      <c r="B7684" s="1165">
        <f>IFERROR(INDEX('GRP Macros'!$B$14:$AF$554,MATCH(C7684,'GRP Macros'!$B$14:$B$552,FALSE),MATCH(D7684,'GRP Macros'!$B$14:$AF$14,FALSE)),0)</f>
        <v>0</v>
      </c>
      <c r="C7684" s="1165" t="str">
        <f t="shared" si="749"/>
        <v>MEXP37</v>
      </c>
      <c r="D7684" s="988" t="str">
        <f>'GRP Macros'!$V$14</f>
        <v>Violet 
RAL 4008</v>
      </c>
      <c r="E7684" s="1165" t="s">
        <v>27833</v>
      </c>
      <c r="F7684" s="1165" t="s">
        <v>28333</v>
      </c>
    </row>
    <row r="7685" spans="1:6" ht="15" customHeight="1">
      <c r="A7685" s="1165" t="str">
        <f t="shared" si="748"/>
        <v>MEXP37BLK</v>
      </c>
      <c r="B7685" s="1165">
        <f>IFERROR(INDEX('GRP Macros'!$B$14:$AF$554,MATCH(C7685,'GRP Macros'!$B$14:$B$552,FALSE),MATCH(D7685,'GRP Macros'!$B$14:$AF$14,FALSE)),0)</f>
        <v>0</v>
      </c>
      <c r="C7685" s="1165" t="str">
        <f t="shared" si="749"/>
        <v>MEXP37</v>
      </c>
      <c r="D7685" s="988" t="str">
        <f>'GRP Macros'!$X$14</f>
        <v>Black 
RAL 9005</v>
      </c>
      <c r="E7685" s="1165" t="s">
        <v>27829</v>
      </c>
      <c r="F7685" s="1165" t="s">
        <v>28333</v>
      </c>
    </row>
    <row r="7686" spans="1:6" ht="15" customHeight="1">
      <c r="A7686" s="1165" t="str">
        <f t="shared" si="748"/>
        <v>MEXP37GRY</v>
      </c>
      <c r="B7686" s="1165">
        <f>IFERROR(INDEX('GRP Macros'!$B$14:$AF$554,MATCH(C7686,'GRP Macros'!$B$14:$B$552,FALSE),MATCH(D7686,'GRP Macros'!$B$14:$AF$14,FALSE)),0)</f>
        <v>0</v>
      </c>
      <c r="C7686" s="1165" t="str">
        <f t="shared" si="749"/>
        <v>MEXP37</v>
      </c>
      <c r="D7686" s="988" t="str">
        <f>'GRP Macros'!$Y$14</f>
        <v>Grey 
RAL 7001</v>
      </c>
      <c r="E7686" s="1165" t="s">
        <v>27828</v>
      </c>
      <c r="F7686" s="1165" t="s">
        <v>28333</v>
      </c>
    </row>
    <row r="7687" spans="1:6" ht="15" customHeight="1">
      <c r="A7687" s="1165" t="str">
        <f t="shared" si="748"/>
        <v>MEXP37FLY</v>
      </c>
      <c r="B7687" s="1165">
        <f>IFERROR(INDEX('GRP Macros'!$B$14:$AF$554,MATCH(C7687,'GRP Macros'!$B$14:$B$552,FALSE),MATCH(D7687,'GRP Macros'!$B$14:$AF$14,FALSE)),0)</f>
        <v>0</v>
      </c>
      <c r="C7687" s="1165" t="str">
        <f t="shared" si="749"/>
        <v>MEXP37</v>
      </c>
      <c r="D7687" s="988" t="str">
        <f>'GRP Macros'!$Z$14</f>
        <v>Fluo Yellow 
RAL 1026</v>
      </c>
      <c r="E7687" s="1165" t="s">
        <v>28041</v>
      </c>
      <c r="F7687" s="1165" t="s">
        <v>28333</v>
      </c>
    </row>
    <row r="7688" spans="1:6" ht="15" customHeight="1">
      <c r="A7688" s="1165" t="str">
        <f t="shared" si="748"/>
        <v>MEXP37FLO</v>
      </c>
      <c r="B7688" s="1165">
        <f>IFERROR(INDEX('GRP Macros'!$B$14:$AF$554,MATCH(C7688,'GRP Macros'!$B$14:$B$552,FALSE),MATCH(D7688,'GRP Macros'!$B$14:$AF$14,FALSE)),0)</f>
        <v>0</v>
      </c>
      <c r="C7688" s="1165" t="str">
        <f t="shared" si="749"/>
        <v>MEXP37</v>
      </c>
      <c r="D7688" s="988" t="str">
        <f>'GRP Macros'!$AA$14</f>
        <v>Fluo Orange 
RAL 2005</v>
      </c>
      <c r="E7688" s="1165" t="s">
        <v>27830</v>
      </c>
      <c r="F7688" s="1165" t="s">
        <v>28333</v>
      </c>
    </row>
    <row r="7689" spans="1:6" ht="15" customHeight="1">
      <c r="A7689" s="1165" t="str">
        <f t="shared" si="748"/>
        <v>MEXP37FLP</v>
      </c>
      <c r="B7689" s="1165">
        <f>IFERROR(INDEX('GRP Macros'!$B$14:$AF$554,MATCH(C7689,'GRP Macros'!$B$14:$B$552,FALSE),MATCH(D7689,'GRP Macros'!$B$14:$AF$14,FALSE)),0)</f>
        <v>0</v>
      </c>
      <c r="C7689" s="1165" t="str">
        <f t="shared" si="749"/>
        <v>MEXP37</v>
      </c>
      <c r="D7689" s="988" t="str">
        <f>'GRP Macros'!$AB$14</f>
        <v>Fluo Pink 
Pantone 806C</v>
      </c>
      <c r="E7689" s="1165" t="s">
        <v>27832</v>
      </c>
      <c r="F7689" s="1165" t="s">
        <v>28333</v>
      </c>
    </row>
    <row r="7690" spans="1:6" ht="15" customHeight="1">
      <c r="A7690" s="1165" t="str">
        <f t="shared" si="748"/>
        <v>MEXP37FLG</v>
      </c>
      <c r="B7690" s="1165">
        <f>IFERROR(INDEX('GRP Macros'!$B$14:$AF$554,MATCH(C7690,'GRP Macros'!$B$14:$B$552,FALSE),MATCH(D7690,'GRP Macros'!$B$14:$AF$14,FALSE)),0)</f>
        <v>0</v>
      </c>
      <c r="C7690" s="1165" t="str">
        <f t="shared" si="749"/>
        <v>MEXP37</v>
      </c>
      <c r="D7690" s="988" t="str">
        <f>'GRP Macros'!$AC$14</f>
        <v>Fluo Green 
RAL 6028</v>
      </c>
      <c r="E7690" s="1165" t="s">
        <v>27831</v>
      </c>
      <c r="F7690" s="1165" t="s">
        <v>28333</v>
      </c>
    </row>
    <row r="7691" spans="1:6" ht="15" customHeight="1">
      <c r="A7691" s="1165" t="str">
        <f t="shared" si="748"/>
        <v>MEXP38WHI</v>
      </c>
      <c r="B7691" s="1165">
        <f>IFERROR(INDEX('GRP Macros'!$B$14:$AF$554,MATCH(C7691,'GRP Macros'!$B$14:$B$552,FALSE),MATCH(D7691,'GRP Macros'!$B$14:$AF$14,FALSE)),0)</f>
        <v>0</v>
      </c>
      <c r="C7691" s="1165" t="s">
        <v>28370</v>
      </c>
      <c r="D7691" s="1167" t="str">
        <f>'GRP Macros'!$K$14</f>
        <v>White 
RAL 9016</v>
      </c>
      <c r="E7691" s="1165" t="s">
        <v>27838</v>
      </c>
      <c r="F7691" s="1165" t="s">
        <v>28333</v>
      </c>
    </row>
    <row r="7692" spans="1:6" ht="15" customHeight="1">
      <c r="A7692" s="1165" t="str">
        <f t="shared" si="748"/>
        <v>MEXP38BLU</v>
      </c>
      <c r="B7692" s="1165">
        <f>IFERROR(INDEX('GRP Macros'!$B$14:$AF$554,MATCH(C7692,'GRP Macros'!$B$14:$B$552,FALSE),MATCH(D7692,'GRP Macros'!$B$14:$AF$14,FALSE)),0)</f>
        <v>0</v>
      </c>
      <c r="C7692" s="1165" t="str">
        <f>C7691</f>
        <v>MEXP38</v>
      </c>
      <c r="D7692" s="988" t="str">
        <f>'GRP Macros'!$L$14</f>
        <v>Blue US 
RAL 5015</v>
      </c>
      <c r="E7692" s="1165" t="s">
        <v>27827</v>
      </c>
      <c r="F7692" s="1165" t="s">
        <v>28333</v>
      </c>
    </row>
    <row r="7693" spans="1:6" ht="15" customHeight="1">
      <c r="A7693" s="1165" t="str">
        <f t="shared" si="748"/>
        <v>MEXP38MIN</v>
      </c>
      <c r="B7693" s="1165">
        <f>IFERROR(INDEX('GRP Macros'!$B$14:$AF$554,MATCH(C7693,'GRP Macros'!$B$14:$B$552,FALSE),MATCH(D7693,'GRP Macros'!$B$14:$AF$14,FALSE)),0)</f>
        <v>0</v>
      </c>
      <c r="C7693" s="1165" t="str">
        <f t="shared" ref="C7693:C7704" si="750">C7692</f>
        <v>MEXP38</v>
      </c>
      <c r="D7693" s="988" t="str">
        <f>'GRP Macros'!$O$14</f>
        <v>Mint 
RAL 6027</v>
      </c>
      <c r="E7693" s="1165" t="s">
        <v>27834</v>
      </c>
      <c r="F7693" s="1165" t="s">
        <v>28333</v>
      </c>
    </row>
    <row r="7694" spans="1:6" ht="15" customHeight="1">
      <c r="A7694" s="1165" t="str">
        <f t="shared" si="748"/>
        <v>MEXP38GRE</v>
      </c>
      <c r="B7694" s="1165">
        <f>IFERROR(INDEX('GRP Macros'!$B$14:$AF$554,MATCH(C7694,'GRP Macros'!$B$14:$B$552,FALSE),MATCH(D7694,'GRP Macros'!$B$14:$AF$14,FALSE)),0)</f>
        <v>0</v>
      </c>
      <c r="C7694" s="1165" t="str">
        <f t="shared" si="750"/>
        <v>MEXP38</v>
      </c>
      <c r="D7694" s="988" t="str">
        <f>'GRP Macros'!$P$14</f>
        <v>Green 
RAL 6037</v>
      </c>
      <c r="E7694" s="1165" t="s">
        <v>27837</v>
      </c>
      <c r="F7694" s="1165" t="s">
        <v>28333</v>
      </c>
    </row>
    <row r="7695" spans="1:6" ht="15" customHeight="1">
      <c r="A7695" s="1165" t="str">
        <f t="shared" si="748"/>
        <v>MEXP38PUK</v>
      </c>
      <c r="B7695" s="1165">
        <f>IFERROR(INDEX('GRP Macros'!$B$14:$AF$554,MATCH(C7695,'GRP Macros'!$B$14:$B$552,FALSE),MATCH(D7695,'GRP Macros'!$B$14:$AF$14,FALSE)),0)</f>
        <v>0</v>
      </c>
      <c r="C7695" s="1165" t="str">
        <f t="shared" si="750"/>
        <v>MEXP38</v>
      </c>
      <c r="D7695" s="988" t="str">
        <f>'GRP Macros'!$Q$14</f>
        <v>US Green 
Pantone
2301C</v>
      </c>
      <c r="E7695" s="1165" t="s">
        <v>27835</v>
      </c>
      <c r="F7695" s="1165" t="s">
        <v>28333</v>
      </c>
    </row>
    <row r="7696" spans="1:6" ht="15" customHeight="1">
      <c r="A7696" s="1165" t="str">
        <f t="shared" si="748"/>
        <v>MEXP38YEL</v>
      </c>
      <c r="B7696" s="1165">
        <f>IFERROR(INDEX('GRP Macros'!$B$14:$AF$554,MATCH(C7696,'GRP Macros'!$B$14:$B$552,FALSE),MATCH(D7696,'GRP Macros'!$B$14:$AF$14,FALSE)),0)</f>
        <v>0</v>
      </c>
      <c r="C7696" s="1165" t="str">
        <f t="shared" si="750"/>
        <v>MEXP38</v>
      </c>
      <c r="D7696" s="988" t="str">
        <f>'GRP Macros'!$S$14</f>
        <v>Yellow 
RAL 1023</v>
      </c>
      <c r="E7696" s="1165" t="s">
        <v>27823</v>
      </c>
      <c r="F7696" s="1165" t="s">
        <v>28333</v>
      </c>
    </row>
    <row r="7697" spans="1:6" ht="15" customHeight="1">
      <c r="A7697" s="1165" t="str">
        <f t="shared" si="748"/>
        <v>MEXP38RED</v>
      </c>
      <c r="B7697" s="1165">
        <f>IFERROR(INDEX('GRP Macros'!$B$14:$AF$554,MATCH(C7697,'GRP Macros'!$B$14:$B$552,FALSE),MATCH(D7697,'GRP Macros'!$B$14:$AF$14,FALSE)),0)</f>
        <v>0</v>
      </c>
      <c r="C7697" s="1165" t="str">
        <f t="shared" si="750"/>
        <v>MEXP38</v>
      </c>
      <c r="D7697" s="988" t="str">
        <f>'GRP Macros'!$U$14</f>
        <v>Red 
RAL 3020</v>
      </c>
      <c r="E7697" s="1165" t="s">
        <v>27826</v>
      </c>
      <c r="F7697" s="1165" t="s">
        <v>28333</v>
      </c>
    </row>
    <row r="7698" spans="1:6" ht="15" customHeight="1">
      <c r="A7698" s="1165" t="str">
        <f t="shared" si="748"/>
        <v>MEXP38VIO</v>
      </c>
      <c r="B7698" s="1165">
        <f>IFERROR(INDEX('GRP Macros'!$B$14:$AF$554,MATCH(C7698,'GRP Macros'!$B$14:$B$552,FALSE),MATCH(D7698,'GRP Macros'!$B$14:$AF$14,FALSE)),0)</f>
        <v>0</v>
      </c>
      <c r="C7698" s="1165" t="str">
        <f t="shared" si="750"/>
        <v>MEXP38</v>
      </c>
      <c r="D7698" s="988" t="str">
        <f>'GRP Macros'!$V$14</f>
        <v>Violet 
RAL 4008</v>
      </c>
      <c r="E7698" s="1165" t="s">
        <v>27833</v>
      </c>
      <c r="F7698" s="1165" t="s">
        <v>28333</v>
      </c>
    </row>
    <row r="7699" spans="1:6" ht="15" customHeight="1">
      <c r="A7699" s="1165" t="str">
        <f t="shared" si="748"/>
        <v>MEXP38BLK</v>
      </c>
      <c r="B7699" s="1165">
        <f>IFERROR(INDEX('GRP Macros'!$B$14:$AF$554,MATCH(C7699,'GRP Macros'!$B$14:$B$552,FALSE),MATCH(D7699,'GRP Macros'!$B$14:$AF$14,FALSE)),0)</f>
        <v>0</v>
      </c>
      <c r="C7699" s="1165" t="str">
        <f t="shared" si="750"/>
        <v>MEXP38</v>
      </c>
      <c r="D7699" s="988" t="str">
        <f>'GRP Macros'!$X$14</f>
        <v>Black 
RAL 9005</v>
      </c>
      <c r="E7699" s="1165" t="s">
        <v>27829</v>
      </c>
      <c r="F7699" s="1165" t="s">
        <v>28333</v>
      </c>
    </row>
    <row r="7700" spans="1:6" ht="15" customHeight="1">
      <c r="A7700" s="1165" t="str">
        <f t="shared" si="748"/>
        <v>MEXP38GRY</v>
      </c>
      <c r="B7700" s="1165">
        <f>IFERROR(INDEX('GRP Macros'!$B$14:$AF$554,MATCH(C7700,'GRP Macros'!$B$14:$B$552,FALSE),MATCH(D7700,'GRP Macros'!$B$14:$AF$14,FALSE)),0)</f>
        <v>0</v>
      </c>
      <c r="C7700" s="1165" t="str">
        <f t="shared" si="750"/>
        <v>MEXP38</v>
      </c>
      <c r="D7700" s="988" t="str">
        <f>'GRP Macros'!$Y$14</f>
        <v>Grey 
RAL 7001</v>
      </c>
      <c r="E7700" s="1165" t="s">
        <v>27828</v>
      </c>
      <c r="F7700" s="1165" t="s">
        <v>28333</v>
      </c>
    </row>
    <row r="7701" spans="1:6" ht="15" customHeight="1">
      <c r="A7701" s="1165" t="str">
        <f t="shared" si="748"/>
        <v>MEXP38FLY</v>
      </c>
      <c r="B7701" s="1165">
        <f>IFERROR(INDEX('GRP Macros'!$B$14:$AF$554,MATCH(C7701,'GRP Macros'!$B$14:$B$552,FALSE),MATCH(D7701,'GRP Macros'!$B$14:$AF$14,FALSE)),0)</f>
        <v>0</v>
      </c>
      <c r="C7701" s="1165" t="str">
        <f t="shared" si="750"/>
        <v>MEXP38</v>
      </c>
      <c r="D7701" s="988" t="str">
        <f>'GRP Macros'!$Z$14</f>
        <v>Fluo Yellow 
RAL 1026</v>
      </c>
      <c r="E7701" s="1165" t="s">
        <v>28041</v>
      </c>
      <c r="F7701" s="1165" t="s">
        <v>28333</v>
      </c>
    </row>
    <row r="7702" spans="1:6" ht="15" customHeight="1">
      <c r="A7702" s="1165" t="str">
        <f t="shared" si="748"/>
        <v>MEXP38FLO</v>
      </c>
      <c r="B7702" s="1165">
        <f>IFERROR(INDEX('GRP Macros'!$B$14:$AF$554,MATCH(C7702,'GRP Macros'!$B$14:$B$552,FALSE),MATCH(D7702,'GRP Macros'!$B$14:$AF$14,FALSE)),0)</f>
        <v>0</v>
      </c>
      <c r="C7702" s="1165" t="str">
        <f t="shared" si="750"/>
        <v>MEXP38</v>
      </c>
      <c r="D7702" s="988" t="str">
        <f>'GRP Macros'!$AA$14</f>
        <v>Fluo Orange 
RAL 2005</v>
      </c>
      <c r="E7702" s="1165" t="s">
        <v>27830</v>
      </c>
      <c r="F7702" s="1165" t="s">
        <v>28333</v>
      </c>
    </row>
    <row r="7703" spans="1:6" ht="15" customHeight="1">
      <c r="A7703" s="1165" t="str">
        <f t="shared" si="748"/>
        <v>MEXP38FLP</v>
      </c>
      <c r="B7703" s="1165">
        <f>IFERROR(INDEX('GRP Macros'!$B$14:$AF$554,MATCH(C7703,'GRP Macros'!$B$14:$B$552,FALSE),MATCH(D7703,'GRP Macros'!$B$14:$AF$14,FALSE)),0)</f>
        <v>0</v>
      </c>
      <c r="C7703" s="1165" t="str">
        <f t="shared" si="750"/>
        <v>MEXP38</v>
      </c>
      <c r="D7703" s="988" t="str">
        <f>'GRP Macros'!$AB$14</f>
        <v>Fluo Pink 
Pantone 806C</v>
      </c>
      <c r="E7703" s="1165" t="s">
        <v>27832</v>
      </c>
      <c r="F7703" s="1165" t="s">
        <v>28333</v>
      </c>
    </row>
    <row r="7704" spans="1:6" ht="15" customHeight="1">
      <c r="A7704" s="1165" t="str">
        <f t="shared" si="748"/>
        <v>MEXP38FLG</v>
      </c>
      <c r="B7704" s="1165">
        <f>IFERROR(INDEX('GRP Macros'!$B$14:$AF$554,MATCH(C7704,'GRP Macros'!$B$14:$B$552,FALSE),MATCH(D7704,'GRP Macros'!$B$14:$AF$14,FALSE)),0)</f>
        <v>0</v>
      </c>
      <c r="C7704" s="1165" t="str">
        <f t="shared" si="750"/>
        <v>MEXP38</v>
      </c>
      <c r="D7704" s="988" t="str">
        <f>'GRP Macros'!$AC$14</f>
        <v>Fluo Green 
RAL 6028</v>
      </c>
      <c r="E7704" s="1165" t="s">
        <v>27831</v>
      </c>
      <c r="F7704" s="1165" t="s">
        <v>28333</v>
      </c>
    </row>
    <row r="7705" spans="1:6" ht="15" customHeight="1">
      <c r="A7705" s="1165" t="str">
        <f t="shared" si="748"/>
        <v>MEXP39WHI</v>
      </c>
      <c r="B7705" s="1165">
        <f>IFERROR(INDEX('GRP Macros'!$B$14:$AF$554,MATCH(C7705,'GRP Macros'!$B$14:$B$552,FALSE),MATCH(D7705,'GRP Macros'!$B$14:$AF$14,FALSE)),0)</f>
        <v>0</v>
      </c>
      <c r="C7705" s="1165" t="s">
        <v>28371</v>
      </c>
      <c r="D7705" s="1167" t="str">
        <f>'GRP Macros'!$K$14</f>
        <v>White 
RAL 9016</v>
      </c>
      <c r="E7705" s="1165" t="s">
        <v>27838</v>
      </c>
      <c r="F7705" s="1165" t="s">
        <v>28333</v>
      </c>
    </row>
    <row r="7706" spans="1:6" ht="15" customHeight="1">
      <c r="A7706" s="1165" t="str">
        <f t="shared" si="748"/>
        <v>MEXP39BLU</v>
      </c>
      <c r="B7706" s="1165">
        <f>IFERROR(INDEX('GRP Macros'!$B$14:$AF$554,MATCH(C7706,'GRP Macros'!$B$14:$B$552,FALSE),MATCH(D7706,'GRP Macros'!$B$14:$AF$14,FALSE)),0)</f>
        <v>0</v>
      </c>
      <c r="C7706" s="1165" t="str">
        <f>C7705</f>
        <v>MEXP39</v>
      </c>
      <c r="D7706" s="988" t="str">
        <f>'GRP Macros'!$L$14</f>
        <v>Blue US 
RAL 5015</v>
      </c>
      <c r="E7706" s="1165" t="s">
        <v>27827</v>
      </c>
      <c r="F7706" s="1165" t="s">
        <v>28333</v>
      </c>
    </row>
    <row r="7707" spans="1:6" ht="15" customHeight="1">
      <c r="A7707" s="1165" t="str">
        <f t="shared" si="748"/>
        <v>MEXP39MIN</v>
      </c>
      <c r="B7707" s="1165">
        <f>IFERROR(INDEX('GRP Macros'!$B$14:$AF$554,MATCH(C7707,'GRP Macros'!$B$14:$B$552,FALSE),MATCH(D7707,'GRP Macros'!$B$14:$AF$14,FALSE)),0)</f>
        <v>0</v>
      </c>
      <c r="C7707" s="1165" t="str">
        <f t="shared" ref="C7707:C7718" si="751">C7706</f>
        <v>MEXP39</v>
      </c>
      <c r="D7707" s="988" t="str">
        <f>'GRP Macros'!$O$14</f>
        <v>Mint 
RAL 6027</v>
      </c>
      <c r="E7707" s="1165" t="s">
        <v>27834</v>
      </c>
      <c r="F7707" s="1165" t="s">
        <v>28333</v>
      </c>
    </row>
    <row r="7708" spans="1:6" ht="15" customHeight="1">
      <c r="A7708" s="1165" t="str">
        <f t="shared" si="748"/>
        <v>MEXP39GRE</v>
      </c>
      <c r="B7708" s="1165">
        <f>IFERROR(INDEX('GRP Macros'!$B$14:$AF$554,MATCH(C7708,'GRP Macros'!$B$14:$B$552,FALSE),MATCH(D7708,'GRP Macros'!$B$14:$AF$14,FALSE)),0)</f>
        <v>0</v>
      </c>
      <c r="C7708" s="1165" t="str">
        <f t="shared" si="751"/>
        <v>MEXP39</v>
      </c>
      <c r="D7708" s="988" t="str">
        <f>'GRP Macros'!$P$14</f>
        <v>Green 
RAL 6037</v>
      </c>
      <c r="E7708" s="1165" t="s">
        <v>27837</v>
      </c>
      <c r="F7708" s="1165" t="s">
        <v>28333</v>
      </c>
    </row>
    <row r="7709" spans="1:6" ht="15" customHeight="1">
      <c r="A7709" s="1165" t="str">
        <f t="shared" si="748"/>
        <v>MEXP39PUK</v>
      </c>
      <c r="B7709" s="1165">
        <f>IFERROR(INDEX('GRP Macros'!$B$14:$AF$554,MATCH(C7709,'GRP Macros'!$B$14:$B$552,FALSE),MATCH(D7709,'GRP Macros'!$B$14:$AF$14,FALSE)),0)</f>
        <v>0</v>
      </c>
      <c r="C7709" s="1165" t="str">
        <f t="shared" si="751"/>
        <v>MEXP39</v>
      </c>
      <c r="D7709" s="988" t="str">
        <f>'GRP Macros'!$Q$14</f>
        <v>US Green 
Pantone
2301C</v>
      </c>
      <c r="E7709" s="1165" t="s">
        <v>27835</v>
      </c>
      <c r="F7709" s="1165" t="s">
        <v>28333</v>
      </c>
    </row>
    <row r="7710" spans="1:6" ht="15" customHeight="1">
      <c r="A7710" s="1165" t="str">
        <f t="shared" si="748"/>
        <v>MEXP39YEL</v>
      </c>
      <c r="B7710" s="1165">
        <f>IFERROR(INDEX('GRP Macros'!$B$14:$AF$554,MATCH(C7710,'GRP Macros'!$B$14:$B$552,FALSE),MATCH(D7710,'GRP Macros'!$B$14:$AF$14,FALSE)),0)</f>
        <v>0</v>
      </c>
      <c r="C7710" s="1165" t="str">
        <f t="shared" si="751"/>
        <v>MEXP39</v>
      </c>
      <c r="D7710" s="988" t="str">
        <f>'GRP Macros'!$S$14</f>
        <v>Yellow 
RAL 1023</v>
      </c>
      <c r="E7710" s="1165" t="s">
        <v>27823</v>
      </c>
      <c r="F7710" s="1165" t="s">
        <v>28333</v>
      </c>
    </row>
    <row r="7711" spans="1:6" ht="15" customHeight="1">
      <c r="A7711" s="1165" t="str">
        <f t="shared" si="748"/>
        <v>MEXP39RED</v>
      </c>
      <c r="B7711" s="1165">
        <f>IFERROR(INDEX('GRP Macros'!$B$14:$AF$554,MATCH(C7711,'GRP Macros'!$B$14:$B$552,FALSE),MATCH(D7711,'GRP Macros'!$B$14:$AF$14,FALSE)),0)</f>
        <v>0</v>
      </c>
      <c r="C7711" s="1165" t="str">
        <f t="shared" si="751"/>
        <v>MEXP39</v>
      </c>
      <c r="D7711" s="988" t="str">
        <f>'GRP Macros'!$U$14</f>
        <v>Red 
RAL 3020</v>
      </c>
      <c r="E7711" s="1165" t="s">
        <v>27826</v>
      </c>
      <c r="F7711" s="1165" t="s">
        <v>28333</v>
      </c>
    </row>
    <row r="7712" spans="1:6" ht="15" customHeight="1">
      <c r="A7712" s="1165" t="str">
        <f t="shared" si="748"/>
        <v>MEXP39VIO</v>
      </c>
      <c r="B7712" s="1165">
        <f>IFERROR(INDEX('GRP Macros'!$B$14:$AF$554,MATCH(C7712,'GRP Macros'!$B$14:$B$552,FALSE),MATCH(D7712,'GRP Macros'!$B$14:$AF$14,FALSE)),0)</f>
        <v>0</v>
      </c>
      <c r="C7712" s="1165" t="str">
        <f t="shared" si="751"/>
        <v>MEXP39</v>
      </c>
      <c r="D7712" s="988" t="str">
        <f>'GRP Macros'!$V$14</f>
        <v>Violet 
RAL 4008</v>
      </c>
      <c r="E7712" s="1165" t="s">
        <v>27833</v>
      </c>
      <c r="F7712" s="1165" t="s">
        <v>28333</v>
      </c>
    </row>
    <row r="7713" spans="1:6" ht="15" customHeight="1">
      <c r="A7713" s="1165" t="str">
        <f t="shared" si="748"/>
        <v>MEXP39BLK</v>
      </c>
      <c r="B7713" s="1165">
        <f>IFERROR(INDEX('GRP Macros'!$B$14:$AF$554,MATCH(C7713,'GRP Macros'!$B$14:$B$552,FALSE),MATCH(D7713,'GRP Macros'!$B$14:$AF$14,FALSE)),0)</f>
        <v>0</v>
      </c>
      <c r="C7713" s="1165" t="str">
        <f t="shared" si="751"/>
        <v>MEXP39</v>
      </c>
      <c r="D7713" s="988" t="str">
        <f>'GRP Macros'!$X$14</f>
        <v>Black 
RAL 9005</v>
      </c>
      <c r="E7713" s="1165" t="s">
        <v>27829</v>
      </c>
      <c r="F7713" s="1165" t="s">
        <v>28333</v>
      </c>
    </row>
    <row r="7714" spans="1:6" ht="15" customHeight="1">
      <c r="A7714" s="1165" t="str">
        <f t="shared" si="748"/>
        <v>MEXP39GRY</v>
      </c>
      <c r="B7714" s="1165">
        <f>IFERROR(INDEX('GRP Macros'!$B$14:$AF$554,MATCH(C7714,'GRP Macros'!$B$14:$B$552,FALSE),MATCH(D7714,'GRP Macros'!$B$14:$AF$14,FALSE)),0)</f>
        <v>0</v>
      </c>
      <c r="C7714" s="1165" t="str">
        <f t="shared" si="751"/>
        <v>MEXP39</v>
      </c>
      <c r="D7714" s="988" t="str">
        <f>'GRP Macros'!$Y$14</f>
        <v>Grey 
RAL 7001</v>
      </c>
      <c r="E7714" s="1165" t="s">
        <v>27828</v>
      </c>
      <c r="F7714" s="1165" t="s">
        <v>28333</v>
      </c>
    </row>
    <row r="7715" spans="1:6" ht="15" customHeight="1">
      <c r="A7715" s="1165" t="str">
        <f t="shared" si="748"/>
        <v>MEXP39FLY</v>
      </c>
      <c r="B7715" s="1165">
        <f>IFERROR(INDEX('GRP Macros'!$B$14:$AF$554,MATCH(C7715,'GRP Macros'!$B$14:$B$552,FALSE),MATCH(D7715,'GRP Macros'!$B$14:$AF$14,FALSE)),0)</f>
        <v>0</v>
      </c>
      <c r="C7715" s="1165" t="str">
        <f t="shared" si="751"/>
        <v>MEXP39</v>
      </c>
      <c r="D7715" s="988" t="str">
        <f>'GRP Macros'!$Z$14</f>
        <v>Fluo Yellow 
RAL 1026</v>
      </c>
      <c r="E7715" s="1165" t="s">
        <v>28041</v>
      </c>
      <c r="F7715" s="1165" t="s">
        <v>28333</v>
      </c>
    </row>
    <row r="7716" spans="1:6" ht="15" customHeight="1">
      <c r="A7716" s="1165" t="str">
        <f t="shared" si="748"/>
        <v>MEXP39FLO</v>
      </c>
      <c r="B7716" s="1165">
        <f>IFERROR(INDEX('GRP Macros'!$B$14:$AF$554,MATCH(C7716,'GRP Macros'!$B$14:$B$552,FALSE),MATCH(D7716,'GRP Macros'!$B$14:$AF$14,FALSE)),0)</f>
        <v>0</v>
      </c>
      <c r="C7716" s="1165" t="str">
        <f t="shared" si="751"/>
        <v>MEXP39</v>
      </c>
      <c r="D7716" s="988" t="str">
        <f>'GRP Macros'!$AA$14</f>
        <v>Fluo Orange 
RAL 2005</v>
      </c>
      <c r="E7716" s="1165" t="s">
        <v>27830</v>
      </c>
      <c r="F7716" s="1165" t="s">
        <v>28333</v>
      </c>
    </row>
    <row r="7717" spans="1:6" ht="15" customHeight="1">
      <c r="A7717" s="1165" t="str">
        <f t="shared" si="748"/>
        <v>MEXP39FLP</v>
      </c>
      <c r="B7717" s="1165">
        <f>IFERROR(INDEX('GRP Macros'!$B$14:$AF$554,MATCH(C7717,'GRP Macros'!$B$14:$B$552,FALSE),MATCH(D7717,'GRP Macros'!$B$14:$AF$14,FALSE)),0)</f>
        <v>0</v>
      </c>
      <c r="C7717" s="1165" t="str">
        <f t="shared" si="751"/>
        <v>MEXP39</v>
      </c>
      <c r="D7717" s="988" t="str">
        <f>'GRP Macros'!$AB$14</f>
        <v>Fluo Pink 
Pantone 806C</v>
      </c>
      <c r="E7717" s="1165" t="s">
        <v>27832</v>
      </c>
      <c r="F7717" s="1165" t="s">
        <v>28333</v>
      </c>
    </row>
    <row r="7718" spans="1:6" ht="15" customHeight="1">
      <c r="A7718" s="1165" t="str">
        <f t="shared" si="748"/>
        <v>MEXP39FLG</v>
      </c>
      <c r="B7718" s="1165">
        <f>IFERROR(INDEX('GRP Macros'!$B$14:$AF$554,MATCH(C7718,'GRP Macros'!$B$14:$B$552,FALSE),MATCH(D7718,'GRP Macros'!$B$14:$AF$14,FALSE)),0)</f>
        <v>0</v>
      </c>
      <c r="C7718" s="1165" t="str">
        <f t="shared" si="751"/>
        <v>MEXP39</v>
      </c>
      <c r="D7718" s="988" t="str">
        <f>'GRP Macros'!$AC$14</f>
        <v>Fluo Green 
RAL 6028</v>
      </c>
      <c r="E7718" s="1165" t="s">
        <v>27831</v>
      </c>
      <c r="F7718" s="1165" t="s">
        <v>28333</v>
      </c>
    </row>
    <row r="7719" spans="1:6" ht="15" customHeight="1">
      <c r="A7719" s="1165" t="str">
        <f t="shared" si="748"/>
        <v>MEXP40WHI</v>
      </c>
      <c r="B7719" s="1165">
        <f>IFERROR(INDEX('GRP Macros'!$B$14:$AF$554,MATCH(C7719,'GRP Macros'!$B$14:$B$552,FALSE),MATCH(D7719,'GRP Macros'!$B$14:$AF$14,FALSE)),0)</f>
        <v>0</v>
      </c>
      <c r="C7719" s="1165" t="s">
        <v>28372</v>
      </c>
      <c r="D7719" s="1167" t="str">
        <f>'GRP Macros'!$K$14</f>
        <v>White 
RAL 9016</v>
      </c>
      <c r="E7719" s="1165" t="s">
        <v>27838</v>
      </c>
      <c r="F7719" s="1165" t="s">
        <v>28333</v>
      </c>
    </row>
    <row r="7720" spans="1:6" ht="15" customHeight="1">
      <c r="A7720" s="1165" t="str">
        <f t="shared" si="748"/>
        <v>MEXP40BLU</v>
      </c>
      <c r="B7720" s="1165">
        <f>IFERROR(INDEX('GRP Macros'!$B$14:$AF$554,MATCH(C7720,'GRP Macros'!$B$14:$B$552,FALSE),MATCH(D7720,'GRP Macros'!$B$14:$AF$14,FALSE)),0)</f>
        <v>0</v>
      </c>
      <c r="C7720" s="1165" t="str">
        <f>C7719</f>
        <v>MEXP40</v>
      </c>
      <c r="D7720" s="988" t="str">
        <f>'GRP Macros'!$L$14</f>
        <v>Blue US 
RAL 5015</v>
      </c>
      <c r="E7720" s="1165" t="s">
        <v>27827</v>
      </c>
      <c r="F7720" s="1165" t="s">
        <v>28333</v>
      </c>
    </row>
    <row r="7721" spans="1:6" ht="15" customHeight="1">
      <c r="A7721" s="1165" t="str">
        <f t="shared" si="748"/>
        <v>MEXP40MIN</v>
      </c>
      <c r="B7721" s="1165">
        <f>IFERROR(INDEX('GRP Macros'!$B$14:$AF$554,MATCH(C7721,'GRP Macros'!$B$14:$B$552,FALSE),MATCH(D7721,'GRP Macros'!$B$14:$AF$14,FALSE)),0)</f>
        <v>0</v>
      </c>
      <c r="C7721" s="1165" t="str">
        <f t="shared" ref="C7721:C7732" si="752">C7720</f>
        <v>MEXP40</v>
      </c>
      <c r="D7721" s="988" t="str">
        <f>'GRP Macros'!$O$14</f>
        <v>Mint 
RAL 6027</v>
      </c>
      <c r="E7721" s="1165" t="s">
        <v>27834</v>
      </c>
      <c r="F7721" s="1165" t="s">
        <v>28333</v>
      </c>
    </row>
    <row r="7722" spans="1:6" ht="15" customHeight="1">
      <c r="A7722" s="1165" t="str">
        <f t="shared" si="748"/>
        <v>MEXP40GRE</v>
      </c>
      <c r="B7722" s="1165">
        <f>IFERROR(INDEX('GRP Macros'!$B$14:$AF$554,MATCH(C7722,'GRP Macros'!$B$14:$B$552,FALSE),MATCH(D7722,'GRP Macros'!$B$14:$AF$14,FALSE)),0)</f>
        <v>0</v>
      </c>
      <c r="C7722" s="1165" t="str">
        <f t="shared" si="752"/>
        <v>MEXP40</v>
      </c>
      <c r="D7722" s="988" t="str">
        <f>'GRP Macros'!$P$14</f>
        <v>Green 
RAL 6037</v>
      </c>
      <c r="E7722" s="1165" t="s">
        <v>27837</v>
      </c>
      <c r="F7722" s="1165" t="s">
        <v>28333</v>
      </c>
    </row>
    <row r="7723" spans="1:6" ht="15" customHeight="1">
      <c r="A7723" s="1165" t="str">
        <f t="shared" si="748"/>
        <v>MEXP40PUK</v>
      </c>
      <c r="B7723" s="1165">
        <f>IFERROR(INDEX('GRP Macros'!$B$14:$AF$554,MATCH(C7723,'GRP Macros'!$B$14:$B$552,FALSE),MATCH(D7723,'GRP Macros'!$B$14:$AF$14,FALSE)),0)</f>
        <v>0</v>
      </c>
      <c r="C7723" s="1165" t="str">
        <f t="shared" si="752"/>
        <v>MEXP40</v>
      </c>
      <c r="D7723" s="988" t="str">
        <f>'GRP Macros'!$Q$14</f>
        <v>US Green 
Pantone
2301C</v>
      </c>
      <c r="E7723" s="1165" t="s">
        <v>27835</v>
      </c>
      <c r="F7723" s="1165" t="s">
        <v>28333</v>
      </c>
    </row>
    <row r="7724" spans="1:6" ht="15" customHeight="1">
      <c r="A7724" s="1165" t="str">
        <f t="shared" si="748"/>
        <v>MEXP40YEL</v>
      </c>
      <c r="B7724" s="1165">
        <f>IFERROR(INDEX('GRP Macros'!$B$14:$AF$554,MATCH(C7724,'GRP Macros'!$B$14:$B$552,FALSE),MATCH(D7724,'GRP Macros'!$B$14:$AF$14,FALSE)),0)</f>
        <v>0</v>
      </c>
      <c r="C7724" s="1165" t="str">
        <f t="shared" si="752"/>
        <v>MEXP40</v>
      </c>
      <c r="D7724" s="988" t="str">
        <f>'GRP Macros'!$S$14</f>
        <v>Yellow 
RAL 1023</v>
      </c>
      <c r="E7724" s="1165" t="s">
        <v>27823</v>
      </c>
      <c r="F7724" s="1165" t="s">
        <v>28333</v>
      </c>
    </row>
    <row r="7725" spans="1:6" ht="15" customHeight="1">
      <c r="A7725" s="1165" t="str">
        <f t="shared" ref="A7725:A7732" si="753">CONCATENATE(C7725,E7725)</f>
        <v>MEXP40RED</v>
      </c>
      <c r="B7725" s="1165">
        <f>IFERROR(INDEX('GRP Macros'!$B$14:$AF$554,MATCH(C7725,'GRP Macros'!$B$14:$B$552,FALSE),MATCH(D7725,'GRP Macros'!$B$14:$AF$14,FALSE)),0)</f>
        <v>0</v>
      </c>
      <c r="C7725" s="1165" t="str">
        <f t="shared" si="752"/>
        <v>MEXP40</v>
      </c>
      <c r="D7725" s="988" t="str">
        <f>'GRP Macros'!$U$14</f>
        <v>Red 
RAL 3020</v>
      </c>
      <c r="E7725" s="1165" t="s">
        <v>27826</v>
      </c>
      <c r="F7725" s="1165" t="s">
        <v>28333</v>
      </c>
    </row>
    <row r="7726" spans="1:6" ht="15" customHeight="1">
      <c r="A7726" s="1165" t="str">
        <f t="shared" si="753"/>
        <v>MEXP40VIO</v>
      </c>
      <c r="B7726" s="1165">
        <f>IFERROR(INDEX('GRP Macros'!$B$14:$AF$554,MATCH(C7726,'GRP Macros'!$B$14:$B$552,FALSE),MATCH(D7726,'GRP Macros'!$B$14:$AF$14,FALSE)),0)</f>
        <v>0</v>
      </c>
      <c r="C7726" s="1165" t="str">
        <f t="shared" si="752"/>
        <v>MEXP40</v>
      </c>
      <c r="D7726" s="988" t="str">
        <f>'GRP Macros'!$V$14</f>
        <v>Violet 
RAL 4008</v>
      </c>
      <c r="E7726" s="1165" t="s">
        <v>27833</v>
      </c>
      <c r="F7726" s="1165" t="s">
        <v>28333</v>
      </c>
    </row>
    <row r="7727" spans="1:6" ht="15" customHeight="1">
      <c r="A7727" s="1165" t="str">
        <f t="shared" si="753"/>
        <v>MEXP40BLK</v>
      </c>
      <c r="B7727" s="1165">
        <f>IFERROR(INDEX('GRP Macros'!$B$14:$AF$554,MATCH(C7727,'GRP Macros'!$B$14:$B$552,FALSE),MATCH(D7727,'GRP Macros'!$B$14:$AF$14,FALSE)),0)</f>
        <v>0</v>
      </c>
      <c r="C7727" s="1165" t="str">
        <f t="shared" si="752"/>
        <v>MEXP40</v>
      </c>
      <c r="D7727" s="988" t="str">
        <f>'GRP Macros'!$X$14</f>
        <v>Black 
RAL 9005</v>
      </c>
      <c r="E7727" s="1165" t="s">
        <v>27829</v>
      </c>
      <c r="F7727" s="1165" t="s">
        <v>28333</v>
      </c>
    </row>
    <row r="7728" spans="1:6" ht="15" customHeight="1">
      <c r="A7728" s="1165" t="str">
        <f t="shared" si="753"/>
        <v>MEXP40GRY</v>
      </c>
      <c r="B7728" s="1165">
        <f>IFERROR(INDEX('GRP Macros'!$B$14:$AF$554,MATCH(C7728,'GRP Macros'!$B$14:$B$552,FALSE),MATCH(D7728,'GRP Macros'!$B$14:$AF$14,FALSE)),0)</f>
        <v>0</v>
      </c>
      <c r="C7728" s="1165" t="str">
        <f t="shared" si="752"/>
        <v>MEXP40</v>
      </c>
      <c r="D7728" s="988" t="str">
        <f>'GRP Macros'!$Y$14</f>
        <v>Grey 
RAL 7001</v>
      </c>
      <c r="E7728" s="1165" t="s">
        <v>27828</v>
      </c>
      <c r="F7728" s="1165" t="s">
        <v>28333</v>
      </c>
    </row>
    <row r="7729" spans="1:6" ht="15" customHeight="1">
      <c r="A7729" s="1165" t="str">
        <f t="shared" si="753"/>
        <v>MEXP40FLY</v>
      </c>
      <c r="B7729" s="1165">
        <f>IFERROR(INDEX('GRP Macros'!$B$14:$AF$554,MATCH(C7729,'GRP Macros'!$B$14:$B$552,FALSE),MATCH(D7729,'GRP Macros'!$B$14:$AF$14,FALSE)),0)</f>
        <v>0</v>
      </c>
      <c r="C7729" s="1165" t="str">
        <f t="shared" si="752"/>
        <v>MEXP40</v>
      </c>
      <c r="D7729" s="988" t="str">
        <f>'GRP Macros'!$Z$14</f>
        <v>Fluo Yellow 
RAL 1026</v>
      </c>
      <c r="E7729" s="1165" t="s">
        <v>28041</v>
      </c>
      <c r="F7729" s="1165" t="s">
        <v>28333</v>
      </c>
    </row>
    <row r="7730" spans="1:6" ht="15" customHeight="1">
      <c r="A7730" s="1165" t="str">
        <f t="shared" si="753"/>
        <v>MEXP40FLO</v>
      </c>
      <c r="B7730" s="1165">
        <f>IFERROR(INDEX('GRP Macros'!$B$14:$AF$554,MATCH(C7730,'GRP Macros'!$B$14:$B$552,FALSE),MATCH(D7730,'GRP Macros'!$B$14:$AF$14,FALSE)),0)</f>
        <v>0</v>
      </c>
      <c r="C7730" s="1165" t="str">
        <f t="shared" si="752"/>
        <v>MEXP40</v>
      </c>
      <c r="D7730" s="988" t="str">
        <f>'GRP Macros'!$AA$14</f>
        <v>Fluo Orange 
RAL 2005</v>
      </c>
      <c r="E7730" s="1165" t="s">
        <v>27830</v>
      </c>
      <c r="F7730" s="1165" t="s">
        <v>28333</v>
      </c>
    </row>
    <row r="7731" spans="1:6" ht="15" customHeight="1">
      <c r="A7731" s="1165" t="str">
        <f t="shared" si="753"/>
        <v>MEXP40FLP</v>
      </c>
      <c r="B7731" s="1165">
        <f>IFERROR(INDEX('GRP Macros'!$B$14:$AF$554,MATCH(C7731,'GRP Macros'!$B$14:$B$552,FALSE),MATCH(D7731,'GRP Macros'!$B$14:$AF$14,FALSE)),0)</f>
        <v>0</v>
      </c>
      <c r="C7731" s="1165" t="str">
        <f t="shared" si="752"/>
        <v>MEXP40</v>
      </c>
      <c r="D7731" s="988" t="str">
        <f>'GRP Macros'!$AB$14</f>
        <v>Fluo Pink 
Pantone 806C</v>
      </c>
      <c r="E7731" s="1165" t="s">
        <v>27832</v>
      </c>
      <c r="F7731" s="1165" t="s">
        <v>28333</v>
      </c>
    </row>
    <row r="7732" spans="1:6" ht="15" customHeight="1">
      <c r="A7732" s="1165" t="str">
        <f t="shared" si="753"/>
        <v>MEXP40FLG</v>
      </c>
      <c r="B7732" s="1165">
        <f>IFERROR(INDEX('GRP Macros'!$B$14:$AF$554,MATCH(C7732,'GRP Macros'!$B$14:$B$552,FALSE),MATCH(D7732,'GRP Macros'!$B$14:$AF$14,FALSE)),0)</f>
        <v>0</v>
      </c>
      <c r="C7732" s="1165" t="str">
        <f t="shared" si="752"/>
        <v>MEXP40</v>
      </c>
      <c r="D7732" s="988" t="str">
        <f>'GRP Macros'!$AC$14</f>
        <v>Fluo Green 
RAL 6028</v>
      </c>
      <c r="E7732" s="1165" t="s">
        <v>27831</v>
      </c>
      <c r="F7732" s="1165" t="s">
        <v>28333</v>
      </c>
    </row>
    <row r="7733" spans="1:6" ht="15" customHeight="1">
      <c r="A7733" s="1165" t="str">
        <f t="shared" ref="A7733:A7773" si="754">CONCATENATE(C7733,E7733)</f>
        <v>MEXP41WHI</v>
      </c>
      <c r="B7733" s="1165">
        <f>IFERROR(INDEX('GRP Macros'!$B$14:$AF$554,MATCH(C7733,'GRP Macros'!$B$14:$B$552,FALSE),MATCH(D7733,'GRP Macros'!$B$14:$AF$14,FALSE)),0)</f>
        <v>0</v>
      </c>
      <c r="C7733" s="1165" t="s">
        <v>28373</v>
      </c>
      <c r="D7733" s="1167" t="str">
        <f>'GRP Macros'!$K$14</f>
        <v>White 
RAL 9016</v>
      </c>
      <c r="E7733" s="1165" t="s">
        <v>27838</v>
      </c>
      <c r="F7733" s="1165" t="s">
        <v>28333</v>
      </c>
    </row>
    <row r="7734" spans="1:6" ht="15" customHeight="1">
      <c r="A7734" s="1165" t="str">
        <f t="shared" si="754"/>
        <v>MEXP41BLU</v>
      </c>
      <c r="B7734" s="1165">
        <f>IFERROR(INDEX('GRP Macros'!$B$14:$AF$554,MATCH(C7734,'GRP Macros'!$B$14:$B$552,FALSE),MATCH(D7734,'GRP Macros'!$B$14:$AF$14,FALSE)),0)</f>
        <v>0</v>
      </c>
      <c r="C7734" s="1165" t="str">
        <f>C7733</f>
        <v>MEXP41</v>
      </c>
      <c r="D7734" s="988" t="str">
        <f>'GRP Macros'!$L$14</f>
        <v>Blue US 
RAL 5015</v>
      </c>
      <c r="E7734" s="1165" t="s">
        <v>27827</v>
      </c>
      <c r="F7734" s="1165" t="s">
        <v>28333</v>
      </c>
    </row>
    <row r="7735" spans="1:6" ht="15" customHeight="1">
      <c r="A7735" s="1165" t="str">
        <f t="shared" si="754"/>
        <v>MEXP41MIN</v>
      </c>
      <c r="B7735" s="1165">
        <f>IFERROR(INDEX('GRP Macros'!$B$14:$AF$554,MATCH(C7735,'GRP Macros'!$B$14:$B$552,FALSE),MATCH(D7735,'GRP Macros'!$B$14:$AF$14,FALSE)),0)</f>
        <v>0</v>
      </c>
      <c r="C7735" s="1165" t="str">
        <f t="shared" ref="C7735:C7746" si="755">C7734</f>
        <v>MEXP41</v>
      </c>
      <c r="D7735" s="988" t="str">
        <f>'GRP Macros'!$O$14</f>
        <v>Mint 
RAL 6027</v>
      </c>
      <c r="E7735" s="1165" t="s">
        <v>27834</v>
      </c>
      <c r="F7735" s="1165" t="s">
        <v>28333</v>
      </c>
    </row>
    <row r="7736" spans="1:6" ht="15" customHeight="1">
      <c r="A7736" s="1165" t="str">
        <f t="shared" si="754"/>
        <v>MEXP41GRE</v>
      </c>
      <c r="B7736" s="1165">
        <f>IFERROR(INDEX('GRP Macros'!$B$14:$AF$554,MATCH(C7736,'GRP Macros'!$B$14:$B$552,FALSE),MATCH(D7736,'GRP Macros'!$B$14:$AF$14,FALSE)),0)</f>
        <v>0</v>
      </c>
      <c r="C7736" s="1165" t="str">
        <f t="shared" si="755"/>
        <v>MEXP41</v>
      </c>
      <c r="D7736" s="988" t="str">
        <f>'GRP Macros'!$P$14</f>
        <v>Green 
RAL 6037</v>
      </c>
      <c r="E7736" s="1165" t="s">
        <v>27837</v>
      </c>
      <c r="F7736" s="1165" t="s">
        <v>28333</v>
      </c>
    </row>
    <row r="7737" spans="1:6" ht="15" customHeight="1">
      <c r="A7737" s="1165" t="str">
        <f t="shared" si="754"/>
        <v>MEXP41PUK</v>
      </c>
      <c r="B7737" s="1165">
        <f>IFERROR(INDEX('GRP Macros'!$B$14:$AF$554,MATCH(C7737,'GRP Macros'!$B$14:$B$552,FALSE),MATCH(D7737,'GRP Macros'!$B$14:$AF$14,FALSE)),0)</f>
        <v>0</v>
      </c>
      <c r="C7737" s="1165" t="str">
        <f t="shared" si="755"/>
        <v>MEXP41</v>
      </c>
      <c r="D7737" s="988" t="str">
        <f>'GRP Macros'!$Q$14</f>
        <v>US Green 
Pantone
2301C</v>
      </c>
      <c r="E7737" s="1165" t="s">
        <v>27835</v>
      </c>
      <c r="F7737" s="1165" t="s">
        <v>28333</v>
      </c>
    </row>
    <row r="7738" spans="1:6" ht="15" customHeight="1">
      <c r="A7738" s="1165" t="str">
        <f t="shared" si="754"/>
        <v>MEXP41YEL</v>
      </c>
      <c r="B7738" s="1165">
        <f>IFERROR(INDEX('GRP Macros'!$B$14:$AF$554,MATCH(C7738,'GRP Macros'!$B$14:$B$552,FALSE),MATCH(D7738,'GRP Macros'!$B$14:$AF$14,FALSE)),0)</f>
        <v>0</v>
      </c>
      <c r="C7738" s="1165" t="str">
        <f t="shared" si="755"/>
        <v>MEXP41</v>
      </c>
      <c r="D7738" s="988" t="str">
        <f>'GRP Macros'!$S$14</f>
        <v>Yellow 
RAL 1023</v>
      </c>
      <c r="E7738" s="1165" t="s">
        <v>27823</v>
      </c>
      <c r="F7738" s="1165" t="s">
        <v>28333</v>
      </c>
    </row>
    <row r="7739" spans="1:6" ht="15" customHeight="1">
      <c r="A7739" s="1165" t="str">
        <f t="shared" si="754"/>
        <v>MEXP41RED</v>
      </c>
      <c r="B7739" s="1165">
        <f>IFERROR(INDEX('GRP Macros'!$B$14:$AF$554,MATCH(C7739,'GRP Macros'!$B$14:$B$552,FALSE),MATCH(D7739,'GRP Macros'!$B$14:$AF$14,FALSE)),0)</f>
        <v>0</v>
      </c>
      <c r="C7739" s="1165" t="str">
        <f t="shared" si="755"/>
        <v>MEXP41</v>
      </c>
      <c r="D7739" s="988" t="str">
        <f>'GRP Macros'!$U$14</f>
        <v>Red 
RAL 3020</v>
      </c>
      <c r="E7739" s="1165" t="s">
        <v>27826</v>
      </c>
      <c r="F7739" s="1165" t="s">
        <v>28333</v>
      </c>
    </row>
    <row r="7740" spans="1:6" ht="15" customHeight="1">
      <c r="A7740" s="1165" t="str">
        <f t="shared" si="754"/>
        <v>MEXP41VIO</v>
      </c>
      <c r="B7740" s="1165">
        <f>IFERROR(INDEX('GRP Macros'!$B$14:$AF$554,MATCH(C7740,'GRP Macros'!$B$14:$B$552,FALSE),MATCH(D7740,'GRP Macros'!$B$14:$AF$14,FALSE)),0)</f>
        <v>0</v>
      </c>
      <c r="C7740" s="1165" t="str">
        <f t="shared" si="755"/>
        <v>MEXP41</v>
      </c>
      <c r="D7740" s="988" t="str">
        <f>'GRP Macros'!$V$14</f>
        <v>Violet 
RAL 4008</v>
      </c>
      <c r="E7740" s="1165" t="s">
        <v>27833</v>
      </c>
      <c r="F7740" s="1165" t="s">
        <v>28333</v>
      </c>
    </row>
    <row r="7741" spans="1:6" ht="15" customHeight="1">
      <c r="A7741" s="1165" t="str">
        <f t="shared" si="754"/>
        <v>MEXP41BLK</v>
      </c>
      <c r="B7741" s="1165">
        <f>IFERROR(INDEX('GRP Macros'!$B$14:$AF$554,MATCH(C7741,'GRP Macros'!$B$14:$B$552,FALSE),MATCH(D7741,'GRP Macros'!$B$14:$AF$14,FALSE)),0)</f>
        <v>0</v>
      </c>
      <c r="C7741" s="1165" t="str">
        <f t="shared" si="755"/>
        <v>MEXP41</v>
      </c>
      <c r="D7741" s="988" t="str">
        <f>'GRP Macros'!$X$14</f>
        <v>Black 
RAL 9005</v>
      </c>
      <c r="E7741" s="1165" t="s">
        <v>27829</v>
      </c>
      <c r="F7741" s="1165" t="s">
        <v>28333</v>
      </c>
    </row>
    <row r="7742" spans="1:6" ht="15" customHeight="1">
      <c r="A7742" s="1165" t="str">
        <f t="shared" si="754"/>
        <v>MEXP41GRY</v>
      </c>
      <c r="B7742" s="1165">
        <f>IFERROR(INDEX('GRP Macros'!$B$14:$AF$554,MATCH(C7742,'GRP Macros'!$B$14:$B$552,FALSE),MATCH(D7742,'GRP Macros'!$B$14:$AF$14,FALSE)),0)</f>
        <v>0</v>
      </c>
      <c r="C7742" s="1165" t="str">
        <f t="shared" si="755"/>
        <v>MEXP41</v>
      </c>
      <c r="D7742" s="988" t="str">
        <f>'GRP Macros'!$Y$14</f>
        <v>Grey 
RAL 7001</v>
      </c>
      <c r="E7742" s="1165" t="s">
        <v>27828</v>
      </c>
      <c r="F7742" s="1165" t="s">
        <v>28333</v>
      </c>
    </row>
    <row r="7743" spans="1:6" ht="15" customHeight="1">
      <c r="A7743" s="1165" t="str">
        <f t="shared" si="754"/>
        <v>MEXP41FLY</v>
      </c>
      <c r="B7743" s="1165">
        <f>IFERROR(INDEX('GRP Macros'!$B$14:$AF$554,MATCH(C7743,'GRP Macros'!$B$14:$B$552,FALSE),MATCH(D7743,'GRP Macros'!$B$14:$AF$14,FALSE)),0)</f>
        <v>0</v>
      </c>
      <c r="C7743" s="1165" t="str">
        <f t="shared" si="755"/>
        <v>MEXP41</v>
      </c>
      <c r="D7743" s="988" t="str">
        <f>'GRP Macros'!$Z$14</f>
        <v>Fluo Yellow 
RAL 1026</v>
      </c>
      <c r="E7743" s="1165" t="s">
        <v>28041</v>
      </c>
      <c r="F7743" s="1165" t="s">
        <v>28333</v>
      </c>
    </row>
    <row r="7744" spans="1:6" ht="15" customHeight="1">
      <c r="A7744" s="1165" t="str">
        <f t="shared" si="754"/>
        <v>MEXP41FLO</v>
      </c>
      <c r="B7744" s="1165">
        <f>IFERROR(INDEX('GRP Macros'!$B$14:$AF$554,MATCH(C7744,'GRP Macros'!$B$14:$B$552,FALSE),MATCH(D7744,'GRP Macros'!$B$14:$AF$14,FALSE)),0)</f>
        <v>0</v>
      </c>
      <c r="C7744" s="1165" t="str">
        <f t="shared" si="755"/>
        <v>MEXP41</v>
      </c>
      <c r="D7744" s="988" t="str">
        <f>'GRP Macros'!$AA$14</f>
        <v>Fluo Orange 
RAL 2005</v>
      </c>
      <c r="E7744" s="1165" t="s">
        <v>27830</v>
      </c>
      <c r="F7744" s="1165" t="s">
        <v>28333</v>
      </c>
    </row>
    <row r="7745" spans="1:6" ht="15" customHeight="1">
      <c r="A7745" s="1165" t="str">
        <f t="shared" si="754"/>
        <v>MEXP41FLP</v>
      </c>
      <c r="B7745" s="1165">
        <f>IFERROR(INDEX('GRP Macros'!$B$14:$AF$554,MATCH(C7745,'GRP Macros'!$B$14:$B$552,FALSE),MATCH(D7745,'GRP Macros'!$B$14:$AF$14,FALSE)),0)</f>
        <v>0</v>
      </c>
      <c r="C7745" s="1165" t="str">
        <f t="shared" si="755"/>
        <v>MEXP41</v>
      </c>
      <c r="D7745" s="988" t="str">
        <f>'GRP Macros'!$AB$14</f>
        <v>Fluo Pink 
Pantone 806C</v>
      </c>
      <c r="E7745" s="1165" t="s">
        <v>27832</v>
      </c>
      <c r="F7745" s="1165" t="s">
        <v>28333</v>
      </c>
    </row>
    <row r="7746" spans="1:6" ht="15" customHeight="1">
      <c r="A7746" s="1165" t="str">
        <f t="shared" si="754"/>
        <v>MEXP41FLG</v>
      </c>
      <c r="B7746" s="1165">
        <f>IFERROR(INDEX('GRP Macros'!$B$14:$AF$554,MATCH(C7746,'GRP Macros'!$B$14:$B$552,FALSE),MATCH(D7746,'GRP Macros'!$B$14:$AF$14,FALSE)),0)</f>
        <v>0</v>
      </c>
      <c r="C7746" s="1165" t="str">
        <f t="shared" si="755"/>
        <v>MEXP41</v>
      </c>
      <c r="D7746" s="988" t="str">
        <f>'GRP Macros'!$AC$14</f>
        <v>Fluo Green 
RAL 6028</v>
      </c>
      <c r="E7746" s="1165" t="s">
        <v>27831</v>
      </c>
      <c r="F7746" s="1165" t="s">
        <v>28333</v>
      </c>
    </row>
    <row r="7747" spans="1:6" ht="15" customHeight="1">
      <c r="A7747" s="1165" t="str">
        <f t="shared" si="754"/>
        <v>MEXP42WHI</v>
      </c>
      <c r="B7747" s="1165">
        <f>IFERROR(INDEX('GRP Macros'!$B$14:$AF$554,MATCH(C7747,'GRP Macros'!$B$14:$B$552,FALSE),MATCH(D7747,'GRP Macros'!$B$14:$AF$14,FALSE)),0)</f>
        <v>0</v>
      </c>
      <c r="C7747" s="1165" t="s">
        <v>28374</v>
      </c>
      <c r="D7747" s="1167" t="str">
        <f>'GRP Macros'!$K$14</f>
        <v>White 
RAL 9016</v>
      </c>
      <c r="E7747" s="1165" t="s">
        <v>27838</v>
      </c>
      <c r="F7747" s="1165" t="s">
        <v>28333</v>
      </c>
    </row>
    <row r="7748" spans="1:6" ht="15" customHeight="1">
      <c r="A7748" s="1165" t="str">
        <f t="shared" si="754"/>
        <v>MEXP42BLU</v>
      </c>
      <c r="B7748" s="1165">
        <f>IFERROR(INDEX('GRP Macros'!$B$14:$AF$554,MATCH(C7748,'GRP Macros'!$B$14:$B$552,FALSE),MATCH(D7748,'GRP Macros'!$B$14:$AF$14,FALSE)),0)</f>
        <v>0</v>
      </c>
      <c r="C7748" s="1165" t="str">
        <f>C7747</f>
        <v>MEXP42</v>
      </c>
      <c r="D7748" s="988" t="str">
        <f>'GRP Macros'!$L$14</f>
        <v>Blue US 
RAL 5015</v>
      </c>
      <c r="E7748" s="1165" t="s">
        <v>27827</v>
      </c>
      <c r="F7748" s="1165" t="s">
        <v>28333</v>
      </c>
    </row>
    <row r="7749" spans="1:6" ht="15" customHeight="1">
      <c r="A7749" s="1165" t="str">
        <f t="shared" si="754"/>
        <v>MEXP42MIN</v>
      </c>
      <c r="B7749" s="1165">
        <f>IFERROR(INDEX('GRP Macros'!$B$14:$AF$554,MATCH(C7749,'GRP Macros'!$B$14:$B$552,FALSE),MATCH(D7749,'GRP Macros'!$B$14:$AF$14,FALSE)),0)</f>
        <v>0</v>
      </c>
      <c r="C7749" s="1165" t="str">
        <f t="shared" ref="C7749:C7760" si="756">C7748</f>
        <v>MEXP42</v>
      </c>
      <c r="D7749" s="988" t="str">
        <f>'GRP Macros'!$O$14</f>
        <v>Mint 
RAL 6027</v>
      </c>
      <c r="E7749" s="1165" t="s">
        <v>27834</v>
      </c>
      <c r="F7749" s="1165" t="s">
        <v>28333</v>
      </c>
    </row>
    <row r="7750" spans="1:6" ht="15" customHeight="1">
      <c r="A7750" s="1165" t="str">
        <f t="shared" si="754"/>
        <v>MEXP42GRE</v>
      </c>
      <c r="B7750" s="1165">
        <f>IFERROR(INDEX('GRP Macros'!$B$14:$AF$554,MATCH(C7750,'GRP Macros'!$B$14:$B$552,FALSE),MATCH(D7750,'GRP Macros'!$B$14:$AF$14,FALSE)),0)</f>
        <v>0</v>
      </c>
      <c r="C7750" s="1165" t="str">
        <f t="shared" si="756"/>
        <v>MEXP42</v>
      </c>
      <c r="D7750" s="988" t="str">
        <f>'GRP Macros'!$P$14</f>
        <v>Green 
RAL 6037</v>
      </c>
      <c r="E7750" s="1165" t="s">
        <v>27837</v>
      </c>
      <c r="F7750" s="1165" t="s">
        <v>28333</v>
      </c>
    </row>
    <row r="7751" spans="1:6" ht="15" customHeight="1">
      <c r="A7751" s="1165" t="str">
        <f t="shared" si="754"/>
        <v>MEXP42PUK</v>
      </c>
      <c r="B7751" s="1165">
        <f>IFERROR(INDEX('GRP Macros'!$B$14:$AF$554,MATCH(C7751,'GRP Macros'!$B$14:$B$552,FALSE),MATCH(D7751,'GRP Macros'!$B$14:$AF$14,FALSE)),0)</f>
        <v>0</v>
      </c>
      <c r="C7751" s="1165" t="str">
        <f t="shared" si="756"/>
        <v>MEXP42</v>
      </c>
      <c r="D7751" s="988" t="str">
        <f>'GRP Macros'!$Q$14</f>
        <v>US Green 
Pantone
2301C</v>
      </c>
      <c r="E7751" s="1165" t="s">
        <v>27835</v>
      </c>
      <c r="F7751" s="1165" t="s">
        <v>28333</v>
      </c>
    </row>
    <row r="7752" spans="1:6" ht="15" customHeight="1">
      <c r="A7752" s="1165" t="str">
        <f t="shared" si="754"/>
        <v>MEXP42YEL</v>
      </c>
      <c r="B7752" s="1165">
        <f>IFERROR(INDEX('GRP Macros'!$B$14:$AF$554,MATCH(C7752,'GRP Macros'!$B$14:$B$552,FALSE),MATCH(D7752,'GRP Macros'!$B$14:$AF$14,FALSE)),0)</f>
        <v>0</v>
      </c>
      <c r="C7752" s="1165" t="str">
        <f t="shared" si="756"/>
        <v>MEXP42</v>
      </c>
      <c r="D7752" s="988" t="str">
        <f>'GRP Macros'!$S$14</f>
        <v>Yellow 
RAL 1023</v>
      </c>
      <c r="E7752" s="1165" t="s">
        <v>27823</v>
      </c>
      <c r="F7752" s="1165" t="s">
        <v>28333</v>
      </c>
    </row>
    <row r="7753" spans="1:6" ht="15" customHeight="1">
      <c r="A7753" s="1165" t="str">
        <f t="shared" si="754"/>
        <v>MEXP42RED</v>
      </c>
      <c r="B7753" s="1165">
        <f>IFERROR(INDEX('GRP Macros'!$B$14:$AF$554,MATCH(C7753,'GRP Macros'!$B$14:$B$552,FALSE),MATCH(D7753,'GRP Macros'!$B$14:$AF$14,FALSE)),0)</f>
        <v>0</v>
      </c>
      <c r="C7753" s="1165" t="str">
        <f t="shared" si="756"/>
        <v>MEXP42</v>
      </c>
      <c r="D7753" s="988" t="str">
        <f>'GRP Macros'!$U$14</f>
        <v>Red 
RAL 3020</v>
      </c>
      <c r="E7753" s="1165" t="s">
        <v>27826</v>
      </c>
      <c r="F7753" s="1165" t="s">
        <v>28333</v>
      </c>
    </row>
    <row r="7754" spans="1:6" ht="15" customHeight="1">
      <c r="A7754" s="1165" t="str">
        <f t="shared" si="754"/>
        <v>MEXP42VIO</v>
      </c>
      <c r="B7754" s="1165">
        <f>IFERROR(INDEX('GRP Macros'!$B$14:$AF$554,MATCH(C7754,'GRP Macros'!$B$14:$B$552,FALSE),MATCH(D7754,'GRP Macros'!$B$14:$AF$14,FALSE)),0)</f>
        <v>0</v>
      </c>
      <c r="C7754" s="1165" t="str">
        <f t="shared" si="756"/>
        <v>MEXP42</v>
      </c>
      <c r="D7754" s="988" t="str">
        <f>'GRP Macros'!$V$14</f>
        <v>Violet 
RAL 4008</v>
      </c>
      <c r="E7754" s="1165" t="s">
        <v>27833</v>
      </c>
      <c r="F7754" s="1165" t="s">
        <v>28333</v>
      </c>
    </row>
    <row r="7755" spans="1:6" ht="15" customHeight="1">
      <c r="A7755" s="1165" t="str">
        <f t="shared" si="754"/>
        <v>MEXP42BLK</v>
      </c>
      <c r="B7755" s="1165">
        <f>IFERROR(INDEX('GRP Macros'!$B$14:$AF$554,MATCH(C7755,'GRP Macros'!$B$14:$B$552,FALSE),MATCH(D7755,'GRP Macros'!$B$14:$AF$14,FALSE)),0)</f>
        <v>0</v>
      </c>
      <c r="C7755" s="1165" t="str">
        <f t="shared" si="756"/>
        <v>MEXP42</v>
      </c>
      <c r="D7755" s="988" t="str">
        <f>'GRP Macros'!$X$14</f>
        <v>Black 
RAL 9005</v>
      </c>
      <c r="E7755" s="1165" t="s">
        <v>27829</v>
      </c>
      <c r="F7755" s="1165" t="s">
        <v>28333</v>
      </c>
    </row>
    <row r="7756" spans="1:6" ht="15" customHeight="1">
      <c r="A7756" s="1165" t="str">
        <f t="shared" si="754"/>
        <v>MEXP42GRY</v>
      </c>
      <c r="B7756" s="1165">
        <f>IFERROR(INDEX('GRP Macros'!$B$14:$AF$554,MATCH(C7756,'GRP Macros'!$B$14:$B$552,FALSE),MATCH(D7756,'GRP Macros'!$B$14:$AF$14,FALSE)),0)</f>
        <v>0</v>
      </c>
      <c r="C7756" s="1165" t="str">
        <f t="shared" si="756"/>
        <v>MEXP42</v>
      </c>
      <c r="D7756" s="988" t="str">
        <f>'GRP Macros'!$Y$14</f>
        <v>Grey 
RAL 7001</v>
      </c>
      <c r="E7756" s="1165" t="s">
        <v>27828</v>
      </c>
      <c r="F7756" s="1165" t="s">
        <v>28333</v>
      </c>
    </row>
    <row r="7757" spans="1:6" ht="15" customHeight="1">
      <c r="A7757" s="1165" t="str">
        <f t="shared" si="754"/>
        <v>MEXP42FLY</v>
      </c>
      <c r="B7757" s="1165">
        <f>IFERROR(INDEX('GRP Macros'!$B$14:$AF$554,MATCH(C7757,'GRP Macros'!$B$14:$B$552,FALSE),MATCH(D7757,'GRP Macros'!$B$14:$AF$14,FALSE)),0)</f>
        <v>0</v>
      </c>
      <c r="C7757" s="1165" t="str">
        <f t="shared" si="756"/>
        <v>MEXP42</v>
      </c>
      <c r="D7757" s="988" t="str">
        <f>'GRP Macros'!$Z$14</f>
        <v>Fluo Yellow 
RAL 1026</v>
      </c>
      <c r="E7757" s="1165" t="s">
        <v>28041</v>
      </c>
      <c r="F7757" s="1165" t="s">
        <v>28333</v>
      </c>
    </row>
    <row r="7758" spans="1:6" ht="15" customHeight="1">
      <c r="A7758" s="1165" t="str">
        <f t="shared" si="754"/>
        <v>MEXP42FLO</v>
      </c>
      <c r="B7758" s="1165">
        <f>IFERROR(INDEX('GRP Macros'!$B$14:$AF$554,MATCH(C7758,'GRP Macros'!$B$14:$B$552,FALSE),MATCH(D7758,'GRP Macros'!$B$14:$AF$14,FALSE)),0)</f>
        <v>0</v>
      </c>
      <c r="C7758" s="1165" t="str">
        <f t="shared" si="756"/>
        <v>MEXP42</v>
      </c>
      <c r="D7758" s="988" t="str">
        <f>'GRP Macros'!$AA$14</f>
        <v>Fluo Orange 
RAL 2005</v>
      </c>
      <c r="E7758" s="1165" t="s">
        <v>27830</v>
      </c>
      <c r="F7758" s="1165" t="s">
        <v>28333</v>
      </c>
    </row>
    <row r="7759" spans="1:6" ht="15" customHeight="1">
      <c r="A7759" s="1165" t="str">
        <f t="shared" si="754"/>
        <v>MEXP42FLP</v>
      </c>
      <c r="B7759" s="1165">
        <f>IFERROR(INDEX('GRP Macros'!$B$14:$AF$554,MATCH(C7759,'GRP Macros'!$B$14:$B$552,FALSE),MATCH(D7759,'GRP Macros'!$B$14:$AF$14,FALSE)),0)</f>
        <v>0</v>
      </c>
      <c r="C7759" s="1165" t="str">
        <f t="shared" si="756"/>
        <v>MEXP42</v>
      </c>
      <c r="D7759" s="988" t="str">
        <f>'GRP Macros'!$AB$14</f>
        <v>Fluo Pink 
Pantone 806C</v>
      </c>
      <c r="E7759" s="1165" t="s">
        <v>27832</v>
      </c>
      <c r="F7759" s="1165" t="s">
        <v>28333</v>
      </c>
    </row>
    <row r="7760" spans="1:6" ht="15" customHeight="1">
      <c r="A7760" s="1165" t="str">
        <f t="shared" si="754"/>
        <v>MEXP42FLG</v>
      </c>
      <c r="B7760" s="1165">
        <f>IFERROR(INDEX('GRP Macros'!$B$14:$AF$554,MATCH(C7760,'GRP Macros'!$B$14:$B$552,FALSE),MATCH(D7760,'GRP Macros'!$B$14:$AF$14,FALSE)),0)</f>
        <v>0</v>
      </c>
      <c r="C7760" s="1165" t="str">
        <f t="shared" si="756"/>
        <v>MEXP42</v>
      </c>
      <c r="D7760" s="988" t="str">
        <f>'GRP Macros'!$AC$14</f>
        <v>Fluo Green 
RAL 6028</v>
      </c>
      <c r="E7760" s="1165" t="s">
        <v>27831</v>
      </c>
      <c r="F7760" s="1165" t="s">
        <v>28333</v>
      </c>
    </row>
    <row r="7761" spans="1:6" ht="15" customHeight="1">
      <c r="A7761" s="1165" t="str">
        <f t="shared" si="754"/>
        <v>MEXP43WHI</v>
      </c>
      <c r="B7761" s="1165">
        <f>IFERROR(INDEX('GRP Macros'!$B$14:$AF$554,MATCH(C7761,'GRP Macros'!$B$14:$B$552,FALSE),MATCH(D7761,'GRP Macros'!$B$14:$AF$14,FALSE)),0)</f>
        <v>0</v>
      </c>
      <c r="C7761" s="1165" t="s">
        <v>28375</v>
      </c>
      <c r="D7761" s="1167" t="str">
        <f>'GRP Macros'!$K$14</f>
        <v>White 
RAL 9016</v>
      </c>
      <c r="E7761" s="1165" t="s">
        <v>27838</v>
      </c>
      <c r="F7761" s="1165" t="s">
        <v>28333</v>
      </c>
    </row>
    <row r="7762" spans="1:6" ht="15" customHeight="1">
      <c r="A7762" s="1165" t="str">
        <f t="shared" si="754"/>
        <v>MEXP43BLU</v>
      </c>
      <c r="B7762" s="1165">
        <f>IFERROR(INDEX('GRP Macros'!$B$14:$AF$554,MATCH(C7762,'GRP Macros'!$B$14:$B$552,FALSE),MATCH(D7762,'GRP Macros'!$B$14:$AF$14,FALSE)),0)</f>
        <v>0</v>
      </c>
      <c r="C7762" s="1165" t="str">
        <f>C7761</f>
        <v>MEXP43</v>
      </c>
      <c r="D7762" s="988" t="str">
        <f>'GRP Macros'!$L$14</f>
        <v>Blue US 
RAL 5015</v>
      </c>
      <c r="E7762" s="1165" t="s">
        <v>27827</v>
      </c>
      <c r="F7762" s="1165" t="s">
        <v>28333</v>
      </c>
    </row>
    <row r="7763" spans="1:6" ht="15" customHeight="1">
      <c r="A7763" s="1165" t="str">
        <f t="shared" si="754"/>
        <v>MEXP43MIN</v>
      </c>
      <c r="B7763" s="1165">
        <f>IFERROR(INDEX('GRP Macros'!$B$14:$AF$554,MATCH(C7763,'GRP Macros'!$B$14:$B$552,FALSE),MATCH(D7763,'GRP Macros'!$B$14:$AF$14,FALSE)),0)</f>
        <v>0</v>
      </c>
      <c r="C7763" s="1165" t="str">
        <f t="shared" ref="C7763:C7774" si="757">C7762</f>
        <v>MEXP43</v>
      </c>
      <c r="D7763" s="988" t="str">
        <f>'GRP Macros'!$O$14</f>
        <v>Mint 
RAL 6027</v>
      </c>
      <c r="E7763" s="1165" t="s">
        <v>27834</v>
      </c>
      <c r="F7763" s="1165" t="s">
        <v>28333</v>
      </c>
    </row>
    <row r="7764" spans="1:6" ht="15" customHeight="1">
      <c r="A7764" s="1165" t="str">
        <f t="shared" si="754"/>
        <v>MEXP43GRE</v>
      </c>
      <c r="B7764" s="1165">
        <f>IFERROR(INDEX('GRP Macros'!$B$14:$AF$554,MATCH(C7764,'GRP Macros'!$B$14:$B$552,FALSE),MATCH(D7764,'GRP Macros'!$B$14:$AF$14,FALSE)),0)</f>
        <v>0</v>
      </c>
      <c r="C7764" s="1165" t="str">
        <f t="shared" si="757"/>
        <v>MEXP43</v>
      </c>
      <c r="D7764" s="988" t="str">
        <f>'GRP Macros'!$P$14</f>
        <v>Green 
RAL 6037</v>
      </c>
      <c r="E7764" s="1165" t="s">
        <v>27837</v>
      </c>
      <c r="F7764" s="1165" t="s">
        <v>28333</v>
      </c>
    </row>
    <row r="7765" spans="1:6" ht="15" customHeight="1">
      <c r="A7765" s="1165" t="str">
        <f t="shared" si="754"/>
        <v>MEXP43PUK</v>
      </c>
      <c r="B7765" s="1165">
        <f>IFERROR(INDEX('GRP Macros'!$B$14:$AF$554,MATCH(C7765,'GRP Macros'!$B$14:$B$552,FALSE),MATCH(D7765,'GRP Macros'!$B$14:$AF$14,FALSE)),0)</f>
        <v>0</v>
      </c>
      <c r="C7765" s="1165" t="str">
        <f t="shared" si="757"/>
        <v>MEXP43</v>
      </c>
      <c r="D7765" s="988" t="str">
        <f>'GRP Macros'!$Q$14</f>
        <v>US Green 
Pantone
2301C</v>
      </c>
      <c r="E7765" s="1165" t="s">
        <v>27835</v>
      </c>
      <c r="F7765" s="1165" t="s">
        <v>28333</v>
      </c>
    </row>
    <row r="7766" spans="1:6" ht="15" customHeight="1">
      <c r="A7766" s="1165" t="str">
        <f t="shared" si="754"/>
        <v>MEXP43YEL</v>
      </c>
      <c r="B7766" s="1165">
        <f>IFERROR(INDEX('GRP Macros'!$B$14:$AF$554,MATCH(C7766,'GRP Macros'!$B$14:$B$552,FALSE),MATCH(D7766,'GRP Macros'!$B$14:$AF$14,FALSE)),0)</f>
        <v>0</v>
      </c>
      <c r="C7766" s="1165" t="str">
        <f t="shared" si="757"/>
        <v>MEXP43</v>
      </c>
      <c r="D7766" s="988" t="str">
        <f>'GRP Macros'!$S$14</f>
        <v>Yellow 
RAL 1023</v>
      </c>
      <c r="E7766" s="1165" t="s">
        <v>27823</v>
      </c>
      <c r="F7766" s="1165" t="s">
        <v>28333</v>
      </c>
    </row>
    <row r="7767" spans="1:6" ht="15" customHeight="1">
      <c r="A7767" s="1165" t="str">
        <f t="shared" si="754"/>
        <v>MEXP43RED</v>
      </c>
      <c r="B7767" s="1165">
        <f>IFERROR(INDEX('GRP Macros'!$B$14:$AF$554,MATCH(C7767,'GRP Macros'!$B$14:$B$552,FALSE),MATCH(D7767,'GRP Macros'!$B$14:$AF$14,FALSE)),0)</f>
        <v>0</v>
      </c>
      <c r="C7767" s="1165" t="str">
        <f t="shared" si="757"/>
        <v>MEXP43</v>
      </c>
      <c r="D7767" s="988" t="str">
        <f>'GRP Macros'!$U$14</f>
        <v>Red 
RAL 3020</v>
      </c>
      <c r="E7767" s="1165" t="s">
        <v>27826</v>
      </c>
      <c r="F7767" s="1165" t="s">
        <v>28333</v>
      </c>
    </row>
    <row r="7768" spans="1:6" ht="15" customHeight="1">
      <c r="A7768" s="1165" t="str">
        <f t="shared" si="754"/>
        <v>MEXP43VIO</v>
      </c>
      <c r="B7768" s="1165">
        <f>IFERROR(INDEX('GRP Macros'!$B$14:$AF$554,MATCH(C7768,'GRP Macros'!$B$14:$B$552,FALSE),MATCH(D7768,'GRP Macros'!$B$14:$AF$14,FALSE)),0)</f>
        <v>0</v>
      </c>
      <c r="C7768" s="1165" t="str">
        <f t="shared" si="757"/>
        <v>MEXP43</v>
      </c>
      <c r="D7768" s="988" t="str">
        <f>'GRP Macros'!$V$14</f>
        <v>Violet 
RAL 4008</v>
      </c>
      <c r="E7768" s="1165" t="s">
        <v>27833</v>
      </c>
      <c r="F7768" s="1165" t="s">
        <v>28333</v>
      </c>
    </row>
    <row r="7769" spans="1:6" ht="15" customHeight="1">
      <c r="A7769" s="1165" t="str">
        <f t="shared" si="754"/>
        <v>MEXP43BLK</v>
      </c>
      <c r="B7769" s="1165">
        <f>IFERROR(INDEX('GRP Macros'!$B$14:$AF$554,MATCH(C7769,'GRP Macros'!$B$14:$B$552,FALSE),MATCH(D7769,'GRP Macros'!$B$14:$AF$14,FALSE)),0)</f>
        <v>0</v>
      </c>
      <c r="C7769" s="1165" t="str">
        <f t="shared" si="757"/>
        <v>MEXP43</v>
      </c>
      <c r="D7769" s="988" t="str">
        <f>'GRP Macros'!$X$14</f>
        <v>Black 
RAL 9005</v>
      </c>
      <c r="E7769" s="1165" t="s">
        <v>27829</v>
      </c>
      <c r="F7769" s="1165" t="s">
        <v>28333</v>
      </c>
    </row>
    <row r="7770" spans="1:6" ht="15" customHeight="1">
      <c r="A7770" s="1165" t="str">
        <f t="shared" si="754"/>
        <v>MEXP43GRY</v>
      </c>
      <c r="B7770" s="1165">
        <f>IFERROR(INDEX('GRP Macros'!$B$14:$AF$554,MATCH(C7770,'GRP Macros'!$B$14:$B$552,FALSE),MATCH(D7770,'GRP Macros'!$B$14:$AF$14,FALSE)),0)</f>
        <v>0</v>
      </c>
      <c r="C7770" s="1165" t="str">
        <f t="shared" si="757"/>
        <v>MEXP43</v>
      </c>
      <c r="D7770" s="988" t="str">
        <f>'GRP Macros'!$Y$14</f>
        <v>Grey 
RAL 7001</v>
      </c>
      <c r="E7770" s="1165" t="s">
        <v>27828</v>
      </c>
      <c r="F7770" s="1165" t="s">
        <v>28333</v>
      </c>
    </row>
    <row r="7771" spans="1:6" ht="15" customHeight="1">
      <c r="A7771" s="1165" t="str">
        <f t="shared" si="754"/>
        <v>MEXP43FLY</v>
      </c>
      <c r="B7771" s="1165">
        <f>IFERROR(INDEX('GRP Macros'!$B$14:$AF$554,MATCH(C7771,'GRP Macros'!$B$14:$B$552,FALSE),MATCH(D7771,'GRP Macros'!$B$14:$AF$14,FALSE)),0)</f>
        <v>0</v>
      </c>
      <c r="C7771" s="1165" t="str">
        <f t="shared" si="757"/>
        <v>MEXP43</v>
      </c>
      <c r="D7771" s="988" t="str">
        <f>'GRP Macros'!$Z$14</f>
        <v>Fluo Yellow 
RAL 1026</v>
      </c>
      <c r="E7771" s="1165" t="s">
        <v>28041</v>
      </c>
      <c r="F7771" s="1165" t="s">
        <v>28333</v>
      </c>
    </row>
    <row r="7772" spans="1:6" ht="15" customHeight="1">
      <c r="A7772" s="1165" t="str">
        <f t="shared" si="754"/>
        <v>MEXP43FLO</v>
      </c>
      <c r="B7772" s="1165">
        <f>IFERROR(INDEX('GRP Macros'!$B$14:$AF$554,MATCH(C7772,'GRP Macros'!$B$14:$B$552,FALSE),MATCH(D7772,'GRP Macros'!$B$14:$AF$14,FALSE)),0)</f>
        <v>0</v>
      </c>
      <c r="C7772" s="1165" t="str">
        <f t="shared" si="757"/>
        <v>MEXP43</v>
      </c>
      <c r="D7772" s="988" t="str">
        <f>'GRP Macros'!$AA$14</f>
        <v>Fluo Orange 
RAL 2005</v>
      </c>
      <c r="E7772" s="1165" t="s">
        <v>27830</v>
      </c>
      <c r="F7772" s="1165" t="s">
        <v>28333</v>
      </c>
    </row>
    <row r="7773" spans="1:6" ht="15" customHeight="1">
      <c r="A7773" s="1165" t="str">
        <f t="shared" si="754"/>
        <v>MEXP43FLP</v>
      </c>
      <c r="B7773" s="1165">
        <f>IFERROR(INDEX('GRP Macros'!$B$14:$AF$554,MATCH(C7773,'GRP Macros'!$B$14:$B$552,FALSE),MATCH(D7773,'GRP Macros'!$B$14:$AF$14,FALSE)),0)</f>
        <v>0</v>
      </c>
      <c r="C7773" s="1165" t="str">
        <f t="shared" si="757"/>
        <v>MEXP43</v>
      </c>
      <c r="D7773" s="988" t="str">
        <f>'GRP Macros'!$AB$14</f>
        <v>Fluo Pink 
Pantone 806C</v>
      </c>
      <c r="E7773" s="1165" t="s">
        <v>27832</v>
      </c>
      <c r="F7773" s="1165" t="s">
        <v>28333</v>
      </c>
    </row>
    <row r="7774" spans="1:6" ht="15" customHeight="1">
      <c r="A7774" s="1165" t="str">
        <f t="shared" ref="A7774" si="758">CONCATENATE(C7774,E7774)</f>
        <v>MEXP43FLG</v>
      </c>
      <c r="B7774" s="1165">
        <f>IFERROR(INDEX('GRP Macros'!$B$14:$AF$554,MATCH(C7774,'GRP Macros'!$B$14:$B$552,FALSE),MATCH(D7774,'GRP Macros'!$B$14:$AF$14,FALSE)),0)</f>
        <v>0</v>
      </c>
      <c r="C7774" s="1165" t="str">
        <f t="shared" si="757"/>
        <v>MEXP43</v>
      </c>
      <c r="D7774" s="988" t="str">
        <f>'GRP Macros'!$AC$14</f>
        <v>Fluo Green 
RAL 6028</v>
      </c>
      <c r="E7774" s="1165" t="s">
        <v>27831</v>
      </c>
      <c r="F7774" s="1165" t="s">
        <v>28333</v>
      </c>
    </row>
    <row r="7775" spans="1:6" ht="15" customHeight="1">
      <c r="A7775" s="1165" t="str">
        <f t="shared" ref="A7775:A7817" si="759">CONCATENATE(C7775,E7775)</f>
        <v>MEXP44WHI</v>
      </c>
      <c r="B7775" s="1165">
        <f>IFERROR(INDEX('GRP Macros'!$B$14:$AF$554,MATCH(C7775,'GRP Macros'!$B$14:$B$552,FALSE),MATCH(D7775,'GRP Macros'!$B$14:$AF$14,FALSE)),0)</f>
        <v>0</v>
      </c>
      <c r="C7775" s="1165" t="s">
        <v>28376</v>
      </c>
      <c r="D7775" s="1167" t="str">
        <f>'GRP Macros'!$K$14</f>
        <v>White 
RAL 9016</v>
      </c>
      <c r="E7775" s="1165" t="s">
        <v>27838</v>
      </c>
      <c r="F7775" s="1165" t="s">
        <v>28333</v>
      </c>
    </row>
    <row r="7776" spans="1:6" ht="15" customHeight="1">
      <c r="A7776" s="1165" t="str">
        <f t="shared" si="759"/>
        <v>MEXP44BLU</v>
      </c>
      <c r="B7776" s="1165">
        <f>IFERROR(INDEX('GRP Macros'!$B$14:$AF$554,MATCH(C7776,'GRP Macros'!$B$14:$B$552,FALSE),MATCH(D7776,'GRP Macros'!$B$14:$AF$14,FALSE)),0)</f>
        <v>0</v>
      </c>
      <c r="C7776" s="1165" t="str">
        <f>C7775</f>
        <v>MEXP44</v>
      </c>
      <c r="D7776" s="988" t="str">
        <f>'GRP Macros'!$L$14</f>
        <v>Blue US 
RAL 5015</v>
      </c>
      <c r="E7776" s="1165" t="s">
        <v>27827</v>
      </c>
      <c r="F7776" s="1165" t="s">
        <v>28333</v>
      </c>
    </row>
    <row r="7777" spans="1:6" ht="15" customHeight="1">
      <c r="A7777" s="1165" t="str">
        <f t="shared" si="759"/>
        <v>MEXP44MIN</v>
      </c>
      <c r="B7777" s="1165">
        <f>IFERROR(INDEX('GRP Macros'!$B$14:$AF$554,MATCH(C7777,'GRP Macros'!$B$14:$B$552,FALSE),MATCH(D7777,'GRP Macros'!$B$14:$AF$14,FALSE)),0)</f>
        <v>0</v>
      </c>
      <c r="C7777" s="1165" t="str">
        <f t="shared" ref="C7777:C7788" si="760">C7776</f>
        <v>MEXP44</v>
      </c>
      <c r="D7777" s="988" t="str">
        <f>'GRP Macros'!$O$14</f>
        <v>Mint 
RAL 6027</v>
      </c>
      <c r="E7777" s="1165" t="s">
        <v>27834</v>
      </c>
      <c r="F7777" s="1165" t="s">
        <v>28333</v>
      </c>
    </row>
    <row r="7778" spans="1:6" ht="15" customHeight="1">
      <c r="A7778" s="1165" t="str">
        <f t="shared" si="759"/>
        <v>MEXP44GRE</v>
      </c>
      <c r="B7778" s="1165">
        <f>IFERROR(INDEX('GRP Macros'!$B$14:$AF$554,MATCH(C7778,'GRP Macros'!$B$14:$B$552,FALSE),MATCH(D7778,'GRP Macros'!$B$14:$AF$14,FALSE)),0)</f>
        <v>0</v>
      </c>
      <c r="C7778" s="1165" t="str">
        <f t="shared" si="760"/>
        <v>MEXP44</v>
      </c>
      <c r="D7778" s="988" t="str">
        <f>'GRP Macros'!$P$14</f>
        <v>Green 
RAL 6037</v>
      </c>
      <c r="E7778" s="1165" t="s">
        <v>27837</v>
      </c>
      <c r="F7778" s="1165" t="s">
        <v>28333</v>
      </c>
    </row>
    <row r="7779" spans="1:6" ht="15" customHeight="1">
      <c r="A7779" s="1165" t="str">
        <f t="shared" si="759"/>
        <v>MEXP44PUK</v>
      </c>
      <c r="B7779" s="1165">
        <f>IFERROR(INDEX('GRP Macros'!$B$14:$AF$554,MATCH(C7779,'GRP Macros'!$B$14:$B$552,FALSE),MATCH(D7779,'GRP Macros'!$B$14:$AF$14,FALSE)),0)</f>
        <v>0</v>
      </c>
      <c r="C7779" s="1165" t="str">
        <f t="shared" si="760"/>
        <v>MEXP44</v>
      </c>
      <c r="D7779" s="988" t="str">
        <f>'GRP Macros'!$Q$14</f>
        <v>US Green 
Pantone
2301C</v>
      </c>
      <c r="E7779" s="1165" t="s">
        <v>27835</v>
      </c>
      <c r="F7779" s="1165" t="s">
        <v>28333</v>
      </c>
    </row>
    <row r="7780" spans="1:6" ht="15" customHeight="1">
      <c r="A7780" s="1165" t="str">
        <f t="shared" si="759"/>
        <v>MEXP44YEL</v>
      </c>
      <c r="B7780" s="1165">
        <f>IFERROR(INDEX('GRP Macros'!$B$14:$AF$554,MATCH(C7780,'GRP Macros'!$B$14:$B$552,FALSE),MATCH(D7780,'GRP Macros'!$B$14:$AF$14,FALSE)),0)</f>
        <v>0</v>
      </c>
      <c r="C7780" s="1165" t="str">
        <f t="shared" si="760"/>
        <v>MEXP44</v>
      </c>
      <c r="D7780" s="988" t="str">
        <f>'GRP Macros'!$S$14</f>
        <v>Yellow 
RAL 1023</v>
      </c>
      <c r="E7780" s="1165" t="s">
        <v>27823</v>
      </c>
      <c r="F7780" s="1165" t="s">
        <v>28333</v>
      </c>
    </row>
    <row r="7781" spans="1:6" ht="15" customHeight="1">
      <c r="A7781" s="1165" t="str">
        <f t="shared" si="759"/>
        <v>MEXP44RED</v>
      </c>
      <c r="B7781" s="1165">
        <f>IFERROR(INDEX('GRP Macros'!$B$14:$AF$554,MATCH(C7781,'GRP Macros'!$B$14:$B$552,FALSE),MATCH(D7781,'GRP Macros'!$B$14:$AF$14,FALSE)),0)</f>
        <v>0</v>
      </c>
      <c r="C7781" s="1165" t="str">
        <f t="shared" si="760"/>
        <v>MEXP44</v>
      </c>
      <c r="D7781" s="988" t="str">
        <f>'GRP Macros'!$U$14</f>
        <v>Red 
RAL 3020</v>
      </c>
      <c r="E7781" s="1165" t="s">
        <v>27826</v>
      </c>
      <c r="F7781" s="1165" t="s">
        <v>28333</v>
      </c>
    </row>
    <row r="7782" spans="1:6" ht="15" customHeight="1">
      <c r="A7782" s="1165" t="str">
        <f t="shared" si="759"/>
        <v>MEXP44VIO</v>
      </c>
      <c r="B7782" s="1165">
        <f>IFERROR(INDEX('GRP Macros'!$B$14:$AF$554,MATCH(C7782,'GRP Macros'!$B$14:$B$552,FALSE),MATCH(D7782,'GRP Macros'!$B$14:$AF$14,FALSE)),0)</f>
        <v>0</v>
      </c>
      <c r="C7782" s="1165" t="str">
        <f t="shared" si="760"/>
        <v>MEXP44</v>
      </c>
      <c r="D7782" s="988" t="str">
        <f>'GRP Macros'!$V$14</f>
        <v>Violet 
RAL 4008</v>
      </c>
      <c r="E7782" s="1165" t="s">
        <v>27833</v>
      </c>
      <c r="F7782" s="1165" t="s">
        <v>28333</v>
      </c>
    </row>
    <row r="7783" spans="1:6" ht="15" customHeight="1">
      <c r="A7783" s="1165" t="str">
        <f t="shared" si="759"/>
        <v>MEXP44BLK</v>
      </c>
      <c r="B7783" s="1165">
        <f>IFERROR(INDEX('GRP Macros'!$B$14:$AF$554,MATCH(C7783,'GRP Macros'!$B$14:$B$552,FALSE),MATCH(D7783,'GRP Macros'!$B$14:$AF$14,FALSE)),0)</f>
        <v>0</v>
      </c>
      <c r="C7783" s="1165" t="str">
        <f t="shared" si="760"/>
        <v>MEXP44</v>
      </c>
      <c r="D7783" s="988" t="str">
        <f>'GRP Macros'!$X$14</f>
        <v>Black 
RAL 9005</v>
      </c>
      <c r="E7783" s="1165" t="s">
        <v>27829</v>
      </c>
      <c r="F7783" s="1165" t="s">
        <v>28333</v>
      </c>
    </row>
    <row r="7784" spans="1:6" ht="15" customHeight="1">
      <c r="A7784" s="1165" t="str">
        <f t="shared" si="759"/>
        <v>MEXP44GRY</v>
      </c>
      <c r="B7784" s="1165">
        <f>IFERROR(INDEX('GRP Macros'!$B$14:$AF$554,MATCH(C7784,'GRP Macros'!$B$14:$B$552,FALSE),MATCH(D7784,'GRP Macros'!$B$14:$AF$14,FALSE)),0)</f>
        <v>0</v>
      </c>
      <c r="C7784" s="1165" t="str">
        <f t="shared" si="760"/>
        <v>MEXP44</v>
      </c>
      <c r="D7784" s="988" t="str">
        <f>'GRP Macros'!$Y$14</f>
        <v>Grey 
RAL 7001</v>
      </c>
      <c r="E7784" s="1165" t="s">
        <v>27828</v>
      </c>
      <c r="F7784" s="1165" t="s">
        <v>28333</v>
      </c>
    </row>
    <row r="7785" spans="1:6" ht="15" customHeight="1">
      <c r="A7785" s="1165" t="str">
        <f t="shared" si="759"/>
        <v>MEXP44FLY</v>
      </c>
      <c r="B7785" s="1165">
        <f>IFERROR(INDEX('GRP Macros'!$B$14:$AF$554,MATCH(C7785,'GRP Macros'!$B$14:$B$552,FALSE),MATCH(D7785,'GRP Macros'!$B$14:$AF$14,FALSE)),0)</f>
        <v>0</v>
      </c>
      <c r="C7785" s="1165" t="str">
        <f t="shared" si="760"/>
        <v>MEXP44</v>
      </c>
      <c r="D7785" s="988" t="str">
        <f>'GRP Macros'!$Z$14</f>
        <v>Fluo Yellow 
RAL 1026</v>
      </c>
      <c r="E7785" s="1165" t="s">
        <v>28041</v>
      </c>
      <c r="F7785" s="1165" t="s">
        <v>28333</v>
      </c>
    </row>
    <row r="7786" spans="1:6" ht="15" customHeight="1">
      <c r="A7786" s="1165" t="str">
        <f t="shared" si="759"/>
        <v>MEXP44FLO</v>
      </c>
      <c r="B7786" s="1165">
        <f>IFERROR(INDEX('GRP Macros'!$B$14:$AF$554,MATCH(C7786,'GRP Macros'!$B$14:$B$552,FALSE),MATCH(D7786,'GRP Macros'!$B$14:$AF$14,FALSE)),0)</f>
        <v>0</v>
      </c>
      <c r="C7786" s="1165" t="str">
        <f t="shared" si="760"/>
        <v>MEXP44</v>
      </c>
      <c r="D7786" s="988" t="str">
        <f>'GRP Macros'!$AA$14</f>
        <v>Fluo Orange 
RAL 2005</v>
      </c>
      <c r="E7786" s="1165" t="s">
        <v>27830</v>
      </c>
      <c r="F7786" s="1165" t="s">
        <v>28333</v>
      </c>
    </row>
    <row r="7787" spans="1:6" ht="15" customHeight="1">
      <c r="A7787" s="1165" t="str">
        <f t="shared" si="759"/>
        <v>MEXP44FLP</v>
      </c>
      <c r="B7787" s="1165">
        <f>IFERROR(INDEX('GRP Macros'!$B$14:$AF$554,MATCH(C7787,'GRP Macros'!$B$14:$B$552,FALSE),MATCH(D7787,'GRP Macros'!$B$14:$AF$14,FALSE)),0)</f>
        <v>0</v>
      </c>
      <c r="C7787" s="1165" t="str">
        <f t="shared" si="760"/>
        <v>MEXP44</v>
      </c>
      <c r="D7787" s="988" t="str">
        <f>'GRP Macros'!$AB$14</f>
        <v>Fluo Pink 
Pantone 806C</v>
      </c>
      <c r="E7787" s="1165" t="s">
        <v>27832</v>
      </c>
      <c r="F7787" s="1165" t="s">
        <v>28333</v>
      </c>
    </row>
    <row r="7788" spans="1:6" ht="15" customHeight="1">
      <c r="A7788" s="1165" t="str">
        <f t="shared" si="759"/>
        <v>MEXP44FLG</v>
      </c>
      <c r="B7788" s="1165">
        <f>IFERROR(INDEX('GRP Macros'!$B$14:$AF$554,MATCH(C7788,'GRP Macros'!$B$14:$B$552,FALSE),MATCH(D7788,'GRP Macros'!$B$14:$AF$14,FALSE)),0)</f>
        <v>0</v>
      </c>
      <c r="C7788" s="1165" t="str">
        <f t="shared" si="760"/>
        <v>MEXP44</v>
      </c>
      <c r="D7788" s="988" t="str">
        <f>'GRP Macros'!$AC$14</f>
        <v>Fluo Green 
RAL 6028</v>
      </c>
      <c r="E7788" s="1165" t="s">
        <v>27831</v>
      </c>
      <c r="F7788" s="1165" t="s">
        <v>28333</v>
      </c>
    </row>
    <row r="7789" spans="1:6" ht="15" customHeight="1">
      <c r="A7789" s="1165" t="str">
        <f t="shared" si="759"/>
        <v>MEXP45WHI</v>
      </c>
      <c r="B7789" s="1165">
        <f>IFERROR(INDEX('GRP Macros'!$B$14:$AF$554,MATCH(C7789,'GRP Macros'!$B$14:$B$552,FALSE),MATCH(D7789,'GRP Macros'!$B$14:$AF$14,FALSE)),0)</f>
        <v>0</v>
      </c>
      <c r="C7789" s="1165" t="s">
        <v>28377</v>
      </c>
      <c r="D7789" s="1167" t="str">
        <f>'GRP Macros'!$K$14</f>
        <v>White 
RAL 9016</v>
      </c>
      <c r="E7789" s="1165" t="s">
        <v>27838</v>
      </c>
      <c r="F7789" s="1165" t="s">
        <v>28333</v>
      </c>
    </row>
    <row r="7790" spans="1:6" ht="15" customHeight="1">
      <c r="A7790" s="1165" t="str">
        <f t="shared" si="759"/>
        <v>MEXP45BLU</v>
      </c>
      <c r="B7790" s="1165">
        <f>IFERROR(INDEX('GRP Macros'!$B$14:$AF$554,MATCH(C7790,'GRP Macros'!$B$14:$B$552,FALSE),MATCH(D7790,'GRP Macros'!$B$14:$AF$14,FALSE)),0)</f>
        <v>0</v>
      </c>
      <c r="C7790" s="1165" t="str">
        <f>C7789</f>
        <v>MEXP45</v>
      </c>
      <c r="D7790" s="988" t="str">
        <f>'GRP Macros'!$L$14</f>
        <v>Blue US 
RAL 5015</v>
      </c>
      <c r="E7790" s="1165" t="s">
        <v>27827</v>
      </c>
      <c r="F7790" s="1165" t="s">
        <v>28333</v>
      </c>
    </row>
    <row r="7791" spans="1:6" ht="15" customHeight="1">
      <c r="A7791" s="1165" t="str">
        <f t="shared" si="759"/>
        <v>MEXP45MIN</v>
      </c>
      <c r="B7791" s="1165">
        <f>IFERROR(INDEX('GRP Macros'!$B$14:$AF$554,MATCH(C7791,'GRP Macros'!$B$14:$B$552,FALSE),MATCH(D7791,'GRP Macros'!$B$14:$AF$14,FALSE)),0)</f>
        <v>0</v>
      </c>
      <c r="C7791" s="1165" t="str">
        <f t="shared" ref="C7791:C7802" si="761">C7790</f>
        <v>MEXP45</v>
      </c>
      <c r="D7791" s="988" t="str">
        <f>'GRP Macros'!$O$14</f>
        <v>Mint 
RAL 6027</v>
      </c>
      <c r="E7791" s="1165" t="s">
        <v>27834</v>
      </c>
      <c r="F7791" s="1165" t="s">
        <v>28333</v>
      </c>
    </row>
    <row r="7792" spans="1:6" ht="15" customHeight="1">
      <c r="A7792" s="1165" t="str">
        <f t="shared" si="759"/>
        <v>MEXP45GRE</v>
      </c>
      <c r="B7792" s="1165">
        <f>IFERROR(INDEX('GRP Macros'!$B$14:$AF$554,MATCH(C7792,'GRP Macros'!$B$14:$B$552,FALSE),MATCH(D7792,'GRP Macros'!$B$14:$AF$14,FALSE)),0)</f>
        <v>0</v>
      </c>
      <c r="C7792" s="1165" t="str">
        <f t="shared" si="761"/>
        <v>MEXP45</v>
      </c>
      <c r="D7792" s="988" t="str">
        <f>'GRP Macros'!$P$14</f>
        <v>Green 
RAL 6037</v>
      </c>
      <c r="E7792" s="1165" t="s">
        <v>27837</v>
      </c>
      <c r="F7792" s="1165" t="s">
        <v>28333</v>
      </c>
    </row>
    <row r="7793" spans="1:6" ht="15" customHeight="1">
      <c r="A7793" s="1165" t="str">
        <f t="shared" si="759"/>
        <v>MEXP45PUK</v>
      </c>
      <c r="B7793" s="1165">
        <f>IFERROR(INDEX('GRP Macros'!$B$14:$AF$554,MATCH(C7793,'GRP Macros'!$B$14:$B$552,FALSE),MATCH(D7793,'GRP Macros'!$B$14:$AF$14,FALSE)),0)</f>
        <v>0</v>
      </c>
      <c r="C7793" s="1165" t="str">
        <f t="shared" si="761"/>
        <v>MEXP45</v>
      </c>
      <c r="D7793" s="988" t="str">
        <f>'GRP Macros'!$Q$14</f>
        <v>US Green 
Pantone
2301C</v>
      </c>
      <c r="E7793" s="1165" t="s">
        <v>27835</v>
      </c>
      <c r="F7793" s="1165" t="s">
        <v>28333</v>
      </c>
    </row>
    <row r="7794" spans="1:6" ht="15" customHeight="1">
      <c r="A7794" s="1165" t="str">
        <f t="shared" si="759"/>
        <v>MEXP45YEL</v>
      </c>
      <c r="B7794" s="1165">
        <f>IFERROR(INDEX('GRP Macros'!$B$14:$AF$554,MATCH(C7794,'GRP Macros'!$B$14:$B$552,FALSE),MATCH(D7794,'GRP Macros'!$B$14:$AF$14,FALSE)),0)</f>
        <v>0</v>
      </c>
      <c r="C7794" s="1165" t="str">
        <f t="shared" si="761"/>
        <v>MEXP45</v>
      </c>
      <c r="D7794" s="988" t="str">
        <f>'GRP Macros'!$S$14</f>
        <v>Yellow 
RAL 1023</v>
      </c>
      <c r="E7794" s="1165" t="s">
        <v>27823</v>
      </c>
      <c r="F7794" s="1165" t="s">
        <v>28333</v>
      </c>
    </row>
    <row r="7795" spans="1:6" ht="15" customHeight="1">
      <c r="A7795" s="1165" t="str">
        <f t="shared" si="759"/>
        <v>MEXP45RED</v>
      </c>
      <c r="B7795" s="1165">
        <f>IFERROR(INDEX('GRP Macros'!$B$14:$AF$554,MATCH(C7795,'GRP Macros'!$B$14:$B$552,FALSE),MATCH(D7795,'GRP Macros'!$B$14:$AF$14,FALSE)),0)</f>
        <v>0</v>
      </c>
      <c r="C7795" s="1165" t="str">
        <f t="shared" si="761"/>
        <v>MEXP45</v>
      </c>
      <c r="D7795" s="988" t="str">
        <f>'GRP Macros'!$U$14</f>
        <v>Red 
RAL 3020</v>
      </c>
      <c r="E7795" s="1165" t="s">
        <v>27826</v>
      </c>
      <c r="F7795" s="1165" t="s">
        <v>28333</v>
      </c>
    </row>
    <row r="7796" spans="1:6" ht="15" customHeight="1">
      <c r="A7796" s="1165" t="str">
        <f t="shared" si="759"/>
        <v>MEXP45VIO</v>
      </c>
      <c r="B7796" s="1165">
        <f>IFERROR(INDEX('GRP Macros'!$B$14:$AF$554,MATCH(C7796,'GRP Macros'!$B$14:$B$552,FALSE),MATCH(D7796,'GRP Macros'!$B$14:$AF$14,FALSE)),0)</f>
        <v>0</v>
      </c>
      <c r="C7796" s="1165" t="str">
        <f t="shared" si="761"/>
        <v>MEXP45</v>
      </c>
      <c r="D7796" s="988" t="str">
        <f>'GRP Macros'!$V$14</f>
        <v>Violet 
RAL 4008</v>
      </c>
      <c r="E7796" s="1165" t="s">
        <v>27833</v>
      </c>
      <c r="F7796" s="1165" t="s">
        <v>28333</v>
      </c>
    </row>
    <row r="7797" spans="1:6" ht="15" customHeight="1">
      <c r="A7797" s="1165" t="str">
        <f t="shared" si="759"/>
        <v>MEXP45BLK</v>
      </c>
      <c r="B7797" s="1165">
        <f>IFERROR(INDEX('GRP Macros'!$B$14:$AF$554,MATCH(C7797,'GRP Macros'!$B$14:$B$552,FALSE),MATCH(D7797,'GRP Macros'!$B$14:$AF$14,FALSE)),0)</f>
        <v>0</v>
      </c>
      <c r="C7797" s="1165" t="str">
        <f t="shared" si="761"/>
        <v>MEXP45</v>
      </c>
      <c r="D7797" s="988" t="str">
        <f>'GRP Macros'!$X$14</f>
        <v>Black 
RAL 9005</v>
      </c>
      <c r="E7797" s="1165" t="s">
        <v>27829</v>
      </c>
      <c r="F7797" s="1165" t="s">
        <v>28333</v>
      </c>
    </row>
    <row r="7798" spans="1:6" ht="15" customHeight="1">
      <c r="A7798" s="1165" t="str">
        <f t="shared" si="759"/>
        <v>MEXP45GRY</v>
      </c>
      <c r="B7798" s="1165">
        <f>IFERROR(INDEX('GRP Macros'!$B$14:$AF$554,MATCH(C7798,'GRP Macros'!$B$14:$B$552,FALSE),MATCH(D7798,'GRP Macros'!$B$14:$AF$14,FALSE)),0)</f>
        <v>0</v>
      </c>
      <c r="C7798" s="1165" t="str">
        <f t="shared" si="761"/>
        <v>MEXP45</v>
      </c>
      <c r="D7798" s="988" t="str">
        <f>'GRP Macros'!$Y$14</f>
        <v>Grey 
RAL 7001</v>
      </c>
      <c r="E7798" s="1165" t="s">
        <v>27828</v>
      </c>
      <c r="F7798" s="1165" t="s">
        <v>28333</v>
      </c>
    </row>
    <row r="7799" spans="1:6" ht="15" customHeight="1">
      <c r="A7799" s="1165" t="str">
        <f t="shared" si="759"/>
        <v>MEXP45FLY</v>
      </c>
      <c r="B7799" s="1165">
        <f>IFERROR(INDEX('GRP Macros'!$B$14:$AF$554,MATCH(C7799,'GRP Macros'!$B$14:$B$552,FALSE),MATCH(D7799,'GRP Macros'!$B$14:$AF$14,FALSE)),0)</f>
        <v>0</v>
      </c>
      <c r="C7799" s="1165" t="str">
        <f t="shared" si="761"/>
        <v>MEXP45</v>
      </c>
      <c r="D7799" s="988" t="str">
        <f>'GRP Macros'!$Z$14</f>
        <v>Fluo Yellow 
RAL 1026</v>
      </c>
      <c r="E7799" s="1165" t="s">
        <v>28041</v>
      </c>
      <c r="F7799" s="1165" t="s">
        <v>28333</v>
      </c>
    </row>
    <row r="7800" spans="1:6" ht="15" customHeight="1">
      <c r="A7800" s="1165" t="str">
        <f t="shared" si="759"/>
        <v>MEXP45FLO</v>
      </c>
      <c r="B7800" s="1165">
        <f>IFERROR(INDEX('GRP Macros'!$B$14:$AF$554,MATCH(C7800,'GRP Macros'!$B$14:$B$552,FALSE),MATCH(D7800,'GRP Macros'!$B$14:$AF$14,FALSE)),0)</f>
        <v>0</v>
      </c>
      <c r="C7800" s="1165" t="str">
        <f t="shared" si="761"/>
        <v>MEXP45</v>
      </c>
      <c r="D7800" s="988" t="str">
        <f>'GRP Macros'!$AA$14</f>
        <v>Fluo Orange 
RAL 2005</v>
      </c>
      <c r="E7800" s="1165" t="s">
        <v>27830</v>
      </c>
      <c r="F7800" s="1165" t="s">
        <v>28333</v>
      </c>
    </row>
    <row r="7801" spans="1:6" ht="15" customHeight="1">
      <c r="A7801" s="1165" t="str">
        <f t="shared" si="759"/>
        <v>MEXP45FLP</v>
      </c>
      <c r="B7801" s="1165">
        <f>IFERROR(INDEX('GRP Macros'!$B$14:$AF$554,MATCH(C7801,'GRP Macros'!$B$14:$B$552,FALSE),MATCH(D7801,'GRP Macros'!$B$14:$AF$14,FALSE)),0)</f>
        <v>0</v>
      </c>
      <c r="C7801" s="1165" t="str">
        <f t="shared" si="761"/>
        <v>MEXP45</v>
      </c>
      <c r="D7801" s="988" t="str">
        <f>'GRP Macros'!$AB$14</f>
        <v>Fluo Pink 
Pantone 806C</v>
      </c>
      <c r="E7801" s="1165" t="s">
        <v>27832</v>
      </c>
      <c r="F7801" s="1165" t="s">
        <v>28333</v>
      </c>
    </row>
    <row r="7802" spans="1:6" ht="15" customHeight="1">
      <c r="A7802" s="1165" t="str">
        <f t="shared" si="759"/>
        <v>MEXP45FLG</v>
      </c>
      <c r="B7802" s="1165">
        <f>IFERROR(INDEX('GRP Macros'!$B$14:$AF$554,MATCH(C7802,'GRP Macros'!$B$14:$B$552,FALSE),MATCH(D7802,'GRP Macros'!$B$14:$AF$14,FALSE)),0)</f>
        <v>0</v>
      </c>
      <c r="C7802" s="1165" t="str">
        <f t="shared" si="761"/>
        <v>MEXP45</v>
      </c>
      <c r="D7802" s="988" t="str">
        <f>'GRP Macros'!$AC$14</f>
        <v>Fluo Green 
RAL 6028</v>
      </c>
      <c r="E7802" s="1165" t="s">
        <v>27831</v>
      </c>
      <c r="F7802" s="1165" t="s">
        <v>28333</v>
      </c>
    </row>
    <row r="7803" spans="1:6" ht="15" customHeight="1">
      <c r="A7803" s="1165" t="str">
        <f t="shared" si="759"/>
        <v>MEXP46WHI</v>
      </c>
      <c r="B7803" s="1165">
        <f>IFERROR(INDEX('GRP Macros'!$B$14:$AF$554,MATCH(C7803,'GRP Macros'!$B$14:$B$552,FALSE),MATCH(D7803,'GRP Macros'!$B$14:$AF$14,FALSE)),0)</f>
        <v>0</v>
      </c>
      <c r="C7803" s="1165" t="s">
        <v>28378</v>
      </c>
      <c r="D7803" s="1167" t="str">
        <f>'GRP Macros'!$K$14</f>
        <v>White 
RAL 9016</v>
      </c>
      <c r="E7803" s="1165" t="s">
        <v>27838</v>
      </c>
      <c r="F7803" s="1165" t="s">
        <v>28333</v>
      </c>
    </row>
    <row r="7804" spans="1:6" ht="15" customHeight="1">
      <c r="A7804" s="1165" t="str">
        <f t="shared" si="759"/>
        <v>MEXP46BLU</v>
      </c>
      <c r="B7804" s="1165">
        <f>IFERROR(INDEX('GRP Macros'!$B$14:$AF$554,MATCH(C7804,'GRP Macros'!$B$14:$B$552,FALSE),MATCH(D7804,'GRP Macros'!$B$14:$AF$14,FALSE)),0)</f>
        <v>0</v>
      </c>
      <c r="C7804" s="1165" t="str">
        <f>C7803</f>
        <v>MEXP46</v>
      </c>
      <c r="D7804" s="988" t="str">
        <f>'GRP Macros'!$L$14</f>
        <v>Blue US 
RAL 5015</v>
      </c>
      <c r="E7804" s="1165" t="s">
        <v>27827</v>
      </c>
      <c r="F7804" s="1165" t="s">
        <v>28333</v>
      </c>
    </row>
    <row r="7805" spans="1:6" ht="15" customHeight="1">
      <c r="A7805" s="1165" t="str">
        <f t="shared" si="759"/>
        <v>MEXP46MIN</v>
      </c>
      <c r="B7805" s="1165">
        <f>IFERROR(INDEX('GRP Macros'!$B$14:$AF$554,MATCH(C7805,'GRP Macros'!$B$14:$B$552,FALSE),MATCH(D7805,'GRP Macros'!$B$14:$AF$14,FALSE)),0)</f>
        <v>0</v>
      </c>
      <c r="C7805" s="1165" t="str">
        <f t="shared" ref="C7805:C7816" si="762">C7804</f>
        <v>MEXP46</v>
      </c>
      <c r="D7805" s="988" t="str">
        <f>'GRP Macros'!$O$14</f>
        <v>Mint 
RAL 6027</v>
      </c>
      <c r="E7805" s="1165" t="s">
        <v>27834</v>
      </c>
      <c r="F7805" s="1165" t="s">
        <v>28333</v>
      </c>
    </row>
    <row r="7806" spans="1:6" ht="15" customHeight="1">
      <c r="A7806" s="1165" t="str">
        <f t="shared" si="759"/>
        <v>MEXP46GRE</v>
      </c>
      <c r="B7806" s="1165">
        <f>IFERROR(INDEX('GRP Macros'!$B$14:$AF$554,MATCH(C7806,'GRP Macros'!$B$14:$B$552,FALSE),MATCH(D7806,'GRP Macros'!$B$14:$AF$14,FALSE)),0)</f>
        <v>0</v>
      </c>
      <c r="C7806" s="1165" t="str">
        <f t="shared" si="762"/>
        <v>MEXP46</v>
      </c>
      <c r="D7806" s="988" t="str">
        <f>'GRP Macros'!$P$14</f>
        <v>Green 
RAL 6037</v>
      </c>
      <c r="E7806" s="1165" t="s">
        <v>27837</v>
      </c>
      <c r="F7806" s="1165" t="s">
        <v>28333</v>
      </c>
    </row>
    <row r="7807" spans="1:6" ht="15" customHeight="1">
      <c r="A7807" s="1165" t="str">
        <f t="shared" si="759"/>
        <v>MEXP46PUK</v>
      </c>
      <c r="B7807" s="1165">
        <f>IFERROR(INDEX('GRP Macros'!$B$14:$AF$554,MATCH(C7807,'GRP Macros'!$B$14:$B$552,FALSE),MATCH(D7807,'GRP Macros'!$B$14:$AF$14,FALSE)),0)</f>
        <v>0</v>
      </c>
      <c r="C7807" s="1165" t="str">
        <f t="shared" si="762"/>
        <v>MEXP46</v>
      </c>
      <c r="D7807" s="988" t="str">
        <f>'GRP Macros'!$Q$14</f>
        <v>US Green 
Pantone
2301C</v>
      </c>
      <c r="E7807" s="1165" t="s">
        <v>27835</v>
      </c>
      <c r="F7807" s="1165" t="s">
        <v>28333</v>
      </c>
    </row>
    <row r="7808" spans="1:6" ht="15" customHeight="1">
      <c r="A7808" s="1165" t="str">
        <f t="shared" si="759"/>
        <v>MEXP46YEL</v>
      </c>
      <c r="B7808" s="1165">
        <f>IFERROR(INDEX('GRP Macros'!$B$14:$AF$554,MATCH(C7808,'GRP Macros'!$B$14:$B$552,FALSE),MATCH(D7808,'GRP Macros'!$B$14:$AF$14,FALSE)),0)</f>
        <v>0</v>
      </c>
      <c r="C7808" s="1165" t="str">
        <f t="shared" si="762"/>
        <v>MEXP46</v>
      </c>
      <c r="D7808" s="988" t="str">
        <f>'GRP Macros'!$S$14</f>
        <v>Yellow 
RAL 1023</v>
      </c>
      <c r="E7808" s="1165" t="s">
        <v>27823</v>
      </c>
      <c r="F7808" s="1165" t="s">
        <v>28333</v>
      </c>
    </row>
    <row r="7809" spans="1:6" ht="15" customHeight="1">
      <c r="A7809" s="1165" t="str">
        <f t="shared" si="759"/>
        <v>MEXP46RED</v>
      </c>
      <c r="B7809" s="1165">
        <f>IFERROR(INDEX('GRP Macros'!$B$14:$AF$554,MATCH(C7809,'GRP Macros'!$B$14:$B$552,FALSE),MATCH(D7809,'GRP Macros'!$B$14:$AF$14,FALSE)),0)</f>
        <v>0</v>
      </c>
      <c r="C7809" s="1165" t="str">
        <f t="shared" si="762"/>
        <v>MEXP46</v>
      </c>
      <c r="D7809" s="988" t="str">
        <f>'GRP Macros'!$U$14</f>
        <v>Red 
RAL 3020</v>
      </c>
      <c r="E7809" s="1165" t="s">
        <v>27826</v>
      </c>
      <c r="F7809" s="1165" t="s">
        <v>28333</v>
      </c>
    </row>
    <row r="7810" spans="1:6" ht="15" customHeight="1">
      <c r="A7810" s="1165" t="str">
        <f t="shared" si="759"/>
        <v>MEXP46VIO</v>
      </c>
      <c r="B7810" s="1165">
        <f>IFERROR(INDEX('GRP Macros'!$B$14:$AF$554,MATCH(C7810,'GRP Macros'!$B$14:$B$552,FALSE),MATCH(D7810,'GRP Macros'!$B$14:$AF$14,FALSE)),0)</f>
        <v>0</v>
      </c>
      <c r="C7810" s="1165" t="str">
        <f t="shared" si="762"/>
        <v>MEXP46</v>
      </c>
      <c r="D7810" s="988" t="str">
        <f>'GRP Macros'!$V$14</f>
        <v>Violet 
RAL 4008</v>
      </c>
      <c r="E7810" s="1165" t="s">
        <v>27833</v>
      </c>
      <c r="F7810" s="1165" t="s">
        <v>28333</v>
      </c>
    </row>
    <row r="7811" spans="1:6" ht="15" customHeight="1">
      <c r="A7811" s="1165" t="str">
        <f t="shared" si="759"/>
        <v>MEXP46BLK</v>
      </c>
      <c r="B7811" s="1165">
        <f>IFERROR(INDEX('GRP Macros'!$B$14:$AF$554,MATCH(C7811,'GRP Macros'!$B$14:$B$552,FALSE),MATCH(D7811,'GRP Macros'!$B$14:$AF$14,FALSE)),0)</f>
        <v>0</v>
      </c>
      <c r="C7811" s="1165" t="str">
        <f t="shared" si="762"/>
        <v>MEXP46</v>
      </c>
      <c r="D7811" s="988" t="str">
        <f>'GRP Macros'!$X$14</f>
        <v>Black 
RAL 9005</v>
      </c>
      <c r="E7811" s="1165" t="s">
        <v>27829</v>
      </c>
      <c r="F7811" s="1165" t="s">
        <v>28333</v>
      </c>
    </row>
    <row r="7812" spans="1:6" ht="15" customHeight="1">
      <c r="A7812" s="1165" t="str">
        <f t="shared" si="759"/>
        <v>MEXP46GRY</v>
      </c>
      <c r="B7812" s="1165">
        <f>IFERROR(INDEX('GRP Macros'!$B$14:$AF$554,MATCH(C7812,'GRP Macros'!$B$14:$B$552,FALSE),MATCH(D7812,'GRP Macros'!$B$14:$AF$14,FALSE)),0)</f>
        <v>0</v>
      </c>
      <c r="C7812" s="1165" t="str">
        <f t="shared" si="762"/>
        <v>MEXP46</v>
      </c>
      <c r="D7812" s="988" t="str">
        <f>'GRP Macros'!$Y$14</f>
        <v>Grey 
RAL 7001</v>
      </c>
      <c r="E7812" s="1165" t="s">
        <v>27828</v>
      </c>
      <c r="F7812" s="1165" t="s">
        <v>28333</v>
      </c>
    </row>
    <row r="7813" spans="1:6" ht="15" customHeight="1">
      <c r="A7813" s="1165" t="str">
        <f t="shared" si="759"/>
        <v>MEXP46FLY</v>
      </c>
      <c r="B7813" s="1165">
        <f>IFERROR(INDEX('GRP Macros'!$B$14:$AF$554,MATCH(C7813,'GRP Macros'!$B$14:$B$552,FALSE),MATCH(D7813,'GRP Macros'!$B$14:$AF$14,FALSE)),0)</f>
        <v>0</v>
      </c>
      <c r="C7813" s="1165" t="str">
        <f t="shared" si="762"/>
        <v>MEXP46</v>
      </c>
      <c r="D7813" s="988" t="str">
        <f>'GRP Macros'!$Z$14</f>
        <v>Fluo Yellow 
RAL 1026</v>
      </c>
      <c r="E7813" s="1165" t="s">
        <v>28041</v>
      </c>
      <c r="F7813" s="1165" t="s">
        <v>28333</v>
      </c>
    </row>
    <row r="7814" spans="1:6" ht="15" customHeight="1">
      <c r="A7814" s="1165" t="str">
        <f t="shared" si="759"/>
        <v>MEXP46FLO</v>
      </c>
      <c r="B7814" s="1165">
        <f>IFERROR(INDEX('GRP Macros'!$B$14:$AF$554,MATCH(C7814,'GRP Macros'!$B$14:$B$552,FALSE),MATCH(D7814,'GRP Macros'!$B$14:$AF$14,FALSE)),0)</f>
        <v>0</v>
      </c>
      <c r="C7814" s="1165" t="str">
        <f t="shared" si="762"/>
        <v>MEXP46</v>
      </c>
      <c r="D7814" s="988" t="str">
        <f>'GRP Macros'!$AA$14</f>
        <v>Fluo Orange 
RAL 2005</v>
      </c>
      <c r="E7814" s="1165" t="s">
        <v>27830</v>
      </c>
      <c r="F7814" s="1165" t="s">
        <v>28333</v>
      </c>
    </row>
    <row r="7815" spans="1:6" ht="15" customHeight="1">
      <c r="A7815" s="1165" t="str">
        <f t="shared" si="759"/>
        <v>MEXP46FLP</v>
      </c>
      <c r="B7815" s="1165">
        <f>IFERROR(INDEX('GRP Macros'!$B$14:$AF$554,MATCH(C7815,'GRP Macros'!$B$14:$B$552,FALSE),MATCH(D7815,'GRP Macros'!$B$14:$AF$14,FALSE)),0)</f>
        <v>0</v>
      </c>
      <c r="C7815" s="1165" t="str">
        <f t="shared" si="762"/>
        <v>MEXP46</v>
      </c>
      <c r="D7815" s="988" t="str">
        <f>'GRP Macros'!$AB$14</f>
        <v>Fluo Pink 
Pantone 806C</v>
      </c>
      <c r="E7815" s="1165" t="s">
        <v>27832</v>
      </c>
      <c r="F7815" s="1165" t="s">
        <v>28333</v>
      </c>
    </row>
    <row r="7816" spans="1:6" ht="15" customHeight="1">
      <c r="A7816" s="1165" t="str">
        <f t="shared" si="759"/>
        <v>MEXP46FLG</v>
      </c>
      <c r="B7816" s="1165">
        <f>IFERROR(INDEX('GRP Macros'!$B$14:$AF$554,MATCH(C7816,'GRP Macros'!$B$14:$B$552,FALSE),MATCH(D7816,'GRP Macros'!$B$14:$AF$14,FALSE)),0)</f>
        <v>0</v>
      </c>
      <c r="C7816" s="1165" t="str">
        <f t="shared" si="762"/>
        <v>MEXP46</v>
      </c>
      <c r="D7816" s="988" t="str">
        <f>'GRP Macros'!$AC$14</f>
        <v>Fluo Green 
RAL 6028</v>
      </c>
      <c r="E7816" s="1165" t="s">
        <v>27831</v>
      </c>
      <c r="F7816" s="1165" t="s">
        <v>28333</v>
      </c>
    </row>
    <row r="7817" spans="1:6" ht="15" customHeight="1">
      <c r="A7817" s="1165" t="str">
        <f t="shared" si="759"/>
        <v>MEXP47WHI</v>
      </c>
      <c r="B7817" s="1165">
        <f>IFERROR(INDEX('GRP Macros'!$B$14:$AF$554,MATCH(C7817,'GRP Macros'!$B$14:$B$552,FALSE),MATCH(D7817,'GRP Macros'!$B$14:$AF$14,FALSE)),0)</f>
        <v>0</v>
      </c>
      <c r="C7817" s="1165" t="s">
        <v>28379</v>
      </c>
      <c r="D7817" s="1167" t="str">
        <f>'GRP Macros'!$K$14</f>
        <v>White 
RAL 9016</v>
      </c>
      <c r="E7817" s="1165" t="s">
        <v>27838</v>
      </c>
      <c r="F7817" s="1165" t="s">
        <v>28333</v>
      </c>
    </row>
    <row r="7818" spans="1:6" ht="15" customHeight="1">
      <c r="A7818" s="1165" t="str">
        <f t="shared" ref="A7818:A7830" si="763">CONCATENATE(C7818,E7818)</f>
        <v>MEXP47BLU</v>
      </c>
      <c r="B7818" s="1165">
        <f>IFERROR(INDEX('GRP Macros'!$B$14:$AF$554,MATCH(C7818,'GRP Macros'!$B$14:$B$552,FALSE),MATCH(D7818,'GRP Macros'!$B$14:$AF$14,FALSE)),0)</f>
        <v>0</v>
      </c>
      <c r="C7818" s="1165" t="str">
        <f>C7817</f>
        <v>MEXP47</v>
      </c>
      <c r="D7818" s="988" t="str">
        <f>'GRP Macros'!$L$14</f>
        <v>Blue US 
RAL 5015</v>
      </c>
      <c r="E7818" s="1165" t="s">
        <v>27827</v>
      </c>
      <c r="F7818" s="1165" t="s">
        <v>28333</v>
      </c>
    </row>
    <row r="7819" spans="1:6" ht="15" customHeight="1">
      <c r="A7819" s="1165" t="str">
        <f t="shared" si="763"/>
        <v>MEXP47MIN</v>
      </c>
      <c r="B7819" s="1165">
        <f>IFERROR(INDEX('GRP Macros'!$B$14:$AF$554,MATCH(C7819,'GRP Macros'!$B$14:$B$552,FALSE),MATCH(D7819,'GRP Macros'!$B$14:$AF$14,FALSE)),0)</f>
        <v>0</v>
      </c>
      <c r="C7819" s="1165" t="str">
        <f t="shared" ref="C7819:C7830" si="764">C7818</f>
        <v>MEXP47</v>
      </c>
      <c r="D7819" s="988" t="str">
        <f>'GRP Macros'!$O$14</f>
        <v>Mint 
RAL 6027</v>
      </c>
      <c r="E7819" s="1165" t="s">
        <v>27834</v>
      </c>
      <c r="F7819" s="1165" t="s">
        <v>28333</v>
      </c>
    </row>
    <row r="7820" spans="1:6" ht="15" customHeight="1">
      <c r="A7820" s="1165" t="str">
        <f t="shared" si="763"/>
        <v>MEXP47GRE</v>
      </c>
      <c r="B7820" s="1165">
        <f>IFERROR(INDEX('GRP Macros'!$B$14:$AF$554,MATCH(C7820,'GRP Macros'!$B$14:$B$552,FALSE),MATCH(D7820,'GRP Macros'!$B$14:$AF$14,FALSE)),0)</f>
        <v>0</v>
      </c>
      <c r="C7820" s="1165" t="str">
        <f t="shared" si="764"/>
        <v>MEXP47</v>
      </c>
      <c r="D7820" s="988" t="str">
        <f>'GRP Macros'!$P$14</f>
        <v>Green 
RAL 6037</v>
      </c>
      <c r="E7820" s="1165" t="s">
        <v>27837</v>
      </c>
      <c r="F7820" s="1165" t="s">
        <v>28333</v>
      </c>
    </row>
    <row r="7821" spans="1:6" ht="15" customHeight="1">
      <c r="A7821" s="1165" t="str">
        <f t="shared" si="763"/>
        <v>MEXP47PUK</v>
      </c>
      <c r="B7821" s="1165">
        <f>IFERROR(INDEX('GRP Macros'!$B$14:$AF$554,MATCH(C7821,'GRP Macros'!$B$14:$B$552,FALSE),MATCH(D7821,'GRP Macros'!$B$14:$AF$14,FALSE)),0)</f>
        <v>0</v>
      </c>
      <c r="C7821" s="1165" t="str">
        <f t="shared" si="764"/>
        <v>MEXP47</v>
      </c>
      <c r="D7821" s="988" t="str">
        <f>'GRP Macros'!$Q$14</f>
        <v>US Green 
Pantone
2301C</v>
      </c>
      <c r="E7821" s="1165" t="s">
        <v>27835</v>
      </c>
      <c r="F7821" s="1165" t="s">
        <v>28333</v>
      </c>
    </row>
    <row r="7822" spans="1:6" ht="15" customHeight="1">
      <c r="A7822" s="1165" t="str">
        <f t="shared" si="763"/>
        <v>MEXP47YEL</v>
      </c>
      <c r="B7822" s="1165">
        <f>IFERROR(INDEX('GRP Macros'!$B$14:$AF$554,MATCH(C7822,'GRP Macros'!$B$14:$B$552,FALSE),MATCH(D7822,'GRP Macros'!$B$14:$AF$14,FALSE)),0)</f>
        <v>0</v>
      </c>
      <c r="C7822" s="1165" t="str">
        <f t="shared" si="764"/>
        <v>MEXP47</v>
      </c>
      <c r="D7822" s="988" t="str">
        <f>'GRP Macros'!$S$14</f>
        <v>Yellow 
RAL 1023</v>
      </c>
      <c r="E7822" s="1165" t="s">
        <v>27823</v>
      </c>
      <c r="F7822" s="1165" t="s">
        <v>28333</v>
      </c>
    </row>
    <row r="7823" spans="1:6" ht="15" customHeight="1">
      <c r="A7823" s="1165" t="str">
        <f t="shared" si="763"/>
        <v>MEXP47RED</v>
      </c>
      <c r="B7823" s="1165">
        <f>IFERROR(INDEX('GRP Macros'!$B$14:$AF$554,MATCH(C7823,'GRP Macros'!$B$14:$B$552,FALSE),MATCH(D7823,'GRP Macros'!$B$14:$AF$14,FALSE)),0)</f>
        <v>0</v>
      </c>
      <c r="C7823" s="1165" t="str">
        <f t="shared" si="764"/>
        <v>MEXP47</v>
      </c>
      <c r="D7823" s="988" t="str">
        <f>'GRP Macros'!$U$14</f>
        <v>Red 
RAL 3020</v>
      </c>
      <c r="E7823" s="1165" t="s">
        <v>27826</v>
      </c>
      <c r="F7823" s="1165" t="s">
        <v>28333</v>
      </c>
    </row>
    <row r="7824" spans="1:6" ht="15" customHeight="1">
      <c r="A7824" s="1165" t="str">
        <f t="shared" si="763"/>
        <v>MEXP47VIO</v>
      </c>
      <c r="B7824" s="1165">
        <f>IFERROR(INDEX('GRP Macros'!$B$14:$AF$554,MATCH(C7824,'GRP Macros'!$B$14:$B$552,FALSE),MATCH(D7824,'GRP Macros'!$B$14:$AF$14,FALSE)),0)</f>
        <v>0</v>
      </c>
      <c r="C7824" s="1165" t="str">
        <f t="shared" si="764"/>
        <v>MEXP47</v>
      </c>
      <c r="D7824" s="988" t="str">
        <f>'GRP Macros'!$V$14</f>
        <v>Violet 
RAL 4008</v>
      </c>
      <c r="E7824" s="1165" t="s">
        <v>27833</v>
      </c>
      <c r="F7824" s="1165" t="s">
        <v>28333</v>
      </c>
    </row>
    <row r="7825" spans="1:6" ht="15" customHeight="1">
      <c r="A7825" s="1165" t="str">
        <f t="shared" si="763"/>
        <v>MEXP47BLK</v>
      </c>
      <c r="B7825" s="1165">
        <f>IFERROR(INDEX('GRP Macros'!$B$14:$AF$554,MATCH(C7825,'GRP Macros'!$B$14:$B$552,FALSE),MATCH(D7825,'GRP Macros'!$B$14:$AF$14,FALSE)),0)</f>
        <v>0</v>
      </c>
      <c r="C7825" s="1165" t="str">
        <f t="shared" si="764"/>
        <v>MEXP47</v>
      </c>
      <c r="D7825" s="988" t="str">
        <f>'GRP Macros'!$X$14</f>
        <v>Black 
RAL 9005</v>
      </c>
      <c r="E7825" s="1165" t="s">
        <v>27829</v>
      </c>
      <c r="F7825" s="1165" t="s">
        <v>28333</v>
      </c>
    </row>
    <row r="7826" spans="1:6" ht="15" customHeight="1">
      <c r="A7826" s="1165" t="str">
        <f t="shared" si="763"/>
        <v>MEXP47GRY</v>
      </c>
      <c r="B7826" s="1165">
        <f>IFERROR(INDEX('GRP Macros'!$B$14:$AF$554,MATCH(C7826,'GRP Macros'!$B$14:$B$552,FALSE),MATCH(D7826,'GRP Macros'!$B$14:$AF$14,FALSE)),0)</f>
        <v>0</v>
      </c>
      <c r="C7826" s="1165" t="str">
        <f t="shared" si="764"/>
        <v>MEXP47</v>
      </c>
      <c r="D7826" s="988" t="str">
        <f>'GRP Macros'!$Y$14</f>
        <v>Grey 
RAL 7001</v>
      </c>
      <c r="E7826" s="1165" t="s">
        <v>27828</v>
      </c>
      <c r="F7826" s="1165" t="s">
        <v>28333</v>
      </c>
    </row>
    <row r="7827" spans="1:6" ht="15" customHeight="1">
      <c r="A7827" s="1165" t="str">
        <f t="shared" si="763"/>
        <v>MEXP47FLY</v>
      </c>
      <c r="B7827" s="1165">
        <f>IFERROR(INDEX('GRP Macros'!$B$14:$AF$554,MATCH(C7827,'GRP Macros'!$B$14:$B$552,FALSE),MATCH(D7827,'GRP Macros'!$B$14:$AF$14,FALSE)),0)</f>
        <v>0</v>
      </c>
      <c r="C7827" s="1165" t="str">
        <f t="shared" si="764"/>
        <v>MEXP47</v>
      </c>
      <c r="D7827" s="988" t="str">
        <f>'GRP Macros'!$Z$14</f>
        <v>Fluo Yellow 
RAL 1026</v>
      </c>
      <c r="E7827" s="1165" t="s">
        <v>28041</v>
      </c>
      <c r="F7827" s="1165" t="s">
        <v>28333</v>
      </c>
    </row>
    <row r="7828" spans="1:6" ht="15" customHeight="1">
      <c r="A7828" s="1165" t="str">
        <f t="shared" si="763"/>
        <v>MEXP47FLO</v>
      </c>
      <c r="B7828" s="1165">
        <f>IFERROR(INDEX('GRP Macros'!$B$14:$AF$554,MATCH(C7828,'GRP Macros'!$B$14:$B$552,FALSE),MATCH(D7828,'GRP Macros'!$B$14:$AF$14,FALSE)),0)</f>
        <v>0</v>
      </c>
      <c r="C7828" s="1165" t="str">
        <f t="shared" si="764"/>
        <v>MEXP47</v>
      </c>
      <c r="D7828" s="988" t="str">
        <f>'GRP Macros'!$AA$14</f>
        <v>Fluo Orange 
RAL 2005</v>
      </c>
      <c r="E7828" s="1165" t="s">
        <v>27830</v>
      </c>
      <c r="F7828" s="1165" t="s">
        <v>28333</v>
      </c>
    </row>
    <row r="7829" spans="1:6" ht="15" customHeight="1">
      <c r="A7829" s="1165" t="str">
        <f t="shared" si="763"/>
        <v>MEXP47FLP</v>
      </c>
      <c r="B7829" s="1165">
        <f>IFERROR(INDEX('GRP Macros'!$B$14:$AF$554,MATCH(C7829,'GRP Macros'!$B$14:$B$552,FALSE),MATCH(D7829,'GRP Macros'!$B$14:$AF$14,FALSE)),0)</f>
        <v>0</v>
      </c>
      <c r="C7829" s="1165" t="str">
        <f t="shared" si="764"/>
        <v>MEXP47</v>
      </c>
      <c r="D7829" s="988" t="str">
        <f>'GRP Macros'!$AB$14</f>
        <v>Fluo Pink 
Pantone 806C</v>
      </c>
      <c r="E7829" s="1165" t="s">
        <v>27832</v>
      </c>
      <c r="F7829" s="1165" t="s">
        <v>28333</v>
      </c>
    </row>
    <row r="7830" spans="1:6" ht="15" customHeight="1">
      <c r="A7830" s="1165" t="str">
        <f t="shared" si="763"/>
        <v>MEXP47FLG</v>
      </c>
      <c r="B7830" s="1165">
        <f>IFERROR(INDEX('GRP Macros'!$B$14:$AF$554,MATCH(C7830,'GRP Macros'!$B$14:$B$552,FALSE),MATCH(D7830,'GRP Macros'!$B$14:$AF$14,FALSE)),0)</f>
        <v>0</v>
      </c>
      <c r="C7830" s="1165" t="str">
        <f t="shared" si="764"/>
        <v>MEXP47</v>
      </c>
      <c r="D7830" s="988" t="str">
        <f>'GRP Macros'!$AC$14</f>
        <v>Fluo Green 
RAL 6028</v>
      </c>
      <c r="E7830" s="1165" t="s">
        <v>27831</v>
      </c>
      <c r="F7830" s="1165" t="s">
        <v>28333</v>
      </c>
    </row>
    <row r="7831" spans="1:6" ht="15" customHeight="1">
      <c r="A7831" s="1165" t="str">
        <f t="shared" ref="A7831:A7869" si="765">CONCATENATE(C7831,E7831)</f>
        <v>MEXP48WHI</v>
      </c>
      <c r="B7831" s="1165">
        <f>IFERROR(INDEX('GRP Macros'!$B$14:$AF$554,MATCH(C7831,'GRP Macros'!$B$14:$B$552,FALSE),MATCH(D7831,'GRP Macros'!$B$14:$AF$14,FALSE)),0)</f>
        <v>0</v>
      </c>
      <c r="C7831" s="1165" t="s">
        <v>28380</v>
      </c>
      <c r="D7831" s="1167" t="str">
        <f>'GRP Macros'!$K$14</f>
        <v>White 
RAL 9016</v>
      </c>
      <c r="E7831" s="1165" t="s">
        <v>27838</v>
      </c>
      <c r="F7831" s="1165" t="s">
        <v>28333</v>
      </c>
    </row>
    <row r="7832" spans="1:6" ht="15" customHeight="1">
      <c r="A7832" s="1165" t="str">
        <f t="shared" si="765"/>
        <v>MEXP48BLU</v>
      </c>
      <c r="B7832" s="1165">
        <f>IFERROR(INDEX('GRP Macros'!$B$14:$AF$554,MATCH(C7832,'GRP Macros'!$B$14:$B$552,FALSE),MATCH(D7832,'GRP Macros'!$B$14:$AF$14,FALSE)),0)</f>
        <v>0</v>
      </c>
      <c r="C7832" s="1165" t="str">
        <f>C7831</f>
        <v>MEXP48</v>
      </c>
      <c r="D7832" s="988" t="str">
        <f>'GRP Macros'!$L$14</f>
        <v>Blue US 
RAL 5015</v>
      </c>
      <c r="E7832" s="1165" t="s">
        <v>27827</v>
      </c>
      <c r="F7832" s="1165" t="s">
        <v>28333</v>
      </c>
    </row>
    <row r="7833" spans="1:6" ht="15" customHeight="1">
      <c r="A7833" s="1165" t="str">
        <f t="shared" si="765"/>
        <v>MEXP48MIN</v>
      </c>
      <c r="B7833" s="1165">
        <f>IFERROR(INDEX('GRP Macros'!$B$14:$AF$554,MATCH(C7833,'GRP Macros'!$B$14:$B$552,FALSE),MATCH(D7833,'GRP Macros'!$B$14:$AF$14,FALSE)),0)</f>
        <v>0</v>
      </c>
      <c r="C7833" s="1165" t="str">
        <f t="shared" ref="C7833:C7844" si="766">C7832</f>
        <v>MEXP48</v>
      </c>
      <c r="D7833" s="988" t="str">
        <f>'GRP Macros'!$O$14</f>
        <v>Mint 
RAL 6027</v>
      </c>
      <c r="E7833" s="1165" t="s">
        <v>27834</v>
      </c>
      <c r="F7833" s="1165" t="s">
        <v>28333</v>
      </c>
    </row>
    <row r="7834" spans="1:6" ht="15" customHeight="1">
      <c r="A7834" s="1165" t="str">
        <f t="shared" si="765"/>
        <v>MEXP48GRE</v>
      </c>
      <c r="B7834" s="1165">
        <f>IFERROR(INDEX('GRP Macros'!$B$14:$AF$554,MATCH(C7834,'GRP Macros'!$B$14:$B$552,FALSE),MATCH(D7834,'GRP Macros'!$B$14:$AF$14,FALSE)),0)</f>
        <v>0</v>
      </c>
      <c r="C7834" s="1165" t="str">
        <f t="shared" si="766"/>
        <v>MEXP48</v>
      </c>
      <c r="D7834" s="988" t="str">
        <f>'GRP Macros'!$P$14</f>
        <v>Green 
RAL 6037</v>
      </c>
      <c r="E7834" s="1165" t="s">
        <v>27837</v>
      </c>
      <c r="F7834" s="1165" t="s">
        <v>28333</v>
      </c>
    </row>
    <row r="7835" spans="1:6" ht="15" customHeight="1">
      <c r="A7835" s="1165" t="str">
        <f t="shared" si="765"/>
        <v>MEXP48PUK</v>
      </c>
      <c r="B7835" s="1165">
        <f>IFERROR(INDEX('GRP Macros'!$B$14:$AF$554,MATCH(C7835,'GRP Macros'!$B$14:$B$552,FALSE),MATCH(D7835,'GRP Macros'!$B$14:$AF$14,FALSE)),0)</f>
        <v>0</v>
      </c>
      <c r="C7835" s="1165" t="str">
        <f t="shared" si="766"/>
        <v>MEXP48</v>
      </c>
      <c r="D7835" s="988" t="str">
        <f>'GRP Macros'!$Q$14</f>
        <v>US Green 
Pantone
2301C</v>
      </c>
      <c r="E7835" s="1165" t="s">
        <v>27835</v>
      </c>
      <c r="F7835" s="1165" t="s">
        <v>28333</v>
      </c>
    </row>
    <row r="7836" spans="1:6" ht="15" customHeight="1">
      <c r="A7836" s="1165" t="str">
        <f t="shared" si="765"/>
        <v>MEXP48YEL</v>
      </c>
      <c r="B7836" s="1165">
        <f>IFERROR(INDEX('GRP Macros'!$B$14:$AF$554,MATCH(C7836,'GRP Macros'!$B$14:$B$552,FALSE),MATCH(D7836,'GRP Macros'!$B$14:$AF$14,FALSE)),0)</f>
        <v>0</v>
      </c>
      <c r="C7836" s="1165" t="str">
        <f t="shared" si="766"/>
        <v>MEXP48</v>
      </c>
      <c r="D7836" s="988" t="str">
        <f>'GRP Macros'!$S$14</f>
        <v>Yellow 
RAL 1023</v>
      </c>
      <c r="E7836" s="1165" t="s">
        <v>27823</v>
      </c>
      <c r="F7836" s="1165" t="s">
        <v>28333</v>
      </c>
    </row>
    <row r="7837" spans="1:6" ht="15" customHeight="1">
      <c r="A7837" s="1165" t="str">
        <f t="shared" si="765"/>
        <v>MEXP48RED</v>
      </c>
      <c r="B7837" s="1165">
        <f>IFERROR(INDEX('GRP Macros'!$B$14:$AF$554,MATCH(C7837,'GRP Macros'!$B$14:$B$552,FALSE),MATCH(D7837,'GRP Macros'!$B$14:$AF$14,FALSE)),0)</f>
        <v>0</v>
      </c>
      <c r="C7837" s="1165" t="str">
        <f t="shared" si="766"/>
        <v>MEXP48</v>
      </c>
      <c r="D7837" s="988" t="str">
        <f>'GRP Macros'!$U$14</f>
        <v>Red 
RAL 3020</v>
      </c>
      <c r="E7837" s="1165" t="s">
        <v>27826</v>
      </c>
      <c r="F7837" s="1165" t="s">
        <v>28333</v>
      </c>
    </row>
    <row r="7838" spans="1:6" ht="15" customHeight="1">
      <c r="A7838" s="1165" t="str">
        <f t="shared" si="765"/>
        <v>MEXP48VIO</v>
      </c>
      <c r="B7838" s="1165">
        <f>IFERROR(INDEX('GRP Macros'!$B$14:$AF$554,MATCH(C7838,'GRP Macros'!$B$14:$B$552,FALSE),MATCH(D7838,'GRP Macros'!$B$14:$AF$14,FALSE)),0)</f>
        <v>0</v>
      </c>
      <c r="C7838" s="1165" t="str">
        <f t="shared" si="766"/>
        <v>MEXP48</v>
      </c>
      <c r="D7838" s="988" t="str">
        <f>'GRP Macros'!$V$14</f>
        <v>Violet 
RAL 4008</v>
      </c>
      <c r="E7838" s="1165" t="s">
        <v>27833</v>
      </c>
      <c r="F7838" s="1165" t="s">
        <v>28333</v>
      </c>
    </row>
    <row r="7839" spans="1:6" ht="15" customHeight="1">
      <c r="A7839" s="1165" t="str">
        <f t="shared" si="765"/>
        <v>MEXP48BLK</v>
      </c>
      <c r="B7839" s="1165">
        <f>IFERROR(INDEX('GRP Macros'!$B$14:$AF$554,MATCH(C7839,'GRP Macros'!$B$14:$B$552,FALSE),MATCH(D7839,'GRP Macros'!$B$14:$AF$14,FALSE)),0)</f>
        <v>0</v>
      </c>
      <c r="C7839" s="1165" t="str">
        <f t="shared" si="766"/>
        <v>MEXP48</v>
      </c>
      <c r="D7839" s="988" t="str">
        <f>'GRP Macros'!$X$14</f>
        <v>Black 
RAL 9005</v>
      </c>
      <c r="E7839" s="1165" t="s">
        <v>27829</v>
      </c>
      <c r="F7839" s="1165" t="s">
        <v>28333</v>
      </c>
    </row>
    <row r="7840" spans="1:6" ht="15" customHeight="1">
      <c r="A7840" s="1165" t="str">
        <f t="shared" si="765"/>
        <v>MEXP48GRY</v>
      </c>
      <c r="B7840" s="1165">
        <f>IFERROR(INDEX('GRP Macros'!$B$14:$AF$554,MATCH(C7840,'GRP Macros'!$B$14:$B$552,FALSE),MATCH(D7840,'GRP Macros'!$B$14:$AF$14,FALSE)),0)</f>
        <v>0</v>
      </c>
      <c r="C7840" s="1165" t="str">
        <f t="shared" si="766"/>
        <v>MEXP48</v>
      </c>
      <c r="D7840" s="988" t="str">
        <f>'GRP Macros'!$Y$14</f>
        <v>Grey 
RAL 7001</v>
      </c>
      <c r="E7840" s="1165" t="s">
        <v>27828</v>
      </c>
      <c r="F7840" s="1165" t="s">
        <v>28333</v>
      </c>
    </row>
    <row r="7841" spans="1:6" ht="15" customHeight="1">
      <c r="A7841" s="1165" t="str">
        <f t="shared" si="765"/>
        <v>MEXP48FLY</v>
      </c>
      <c r="B7841" s="1165">
        <f>IFERROR(INDEX('GRP Macros'!$B$14:$AF$554,MATCH(C7841,'GRP Macros'!$B$14:$B$552,FALSE),MATCH(D7841,'GRP Macros'!$B$14:$AF$14,FALSE)),0)</f>
        <v>0</v>
      </c>
      <c r="C7841" s="1165" t="str">
        <f t="shared" si="766"/>
        <v>MEXP48</v>
      </c>
      <c r="D7841" s="988" t="str">
        <f>'GRP Macros'!$Z$14</f>
        <v>Fluo Yellow 
RAL 1026</v>
      </c>
      <c r="E7841" s="1165" t="s">
        <v>28041</v>
      </c>
      <c r="F7841" s="1165" t="s">
        <v>28333</v>
      </c>
    </row>
    <row r="7842" spans="1:6" ht="15" customHeight="1">
      <c r="A7842" s="1165" t="str">
        <f t="shared" si="765"/>
        <v>MEXP48FLO</v>
      </c>
      <c r="B7842" s="1165">
        <f>IFERROR(INDEX('GRP Macros'!$B$14:$AF$554,MATCH(C7842,'GRP Macros'!$B$14:$B$552,FALSE),MATCH(D7842,'GRP Macros'!$B$14:$AF$14,FALSE)),0)</f>
        <v>0</v>
      </c>
      <c r="C7842" s="1165" t="str">
        <f t="shared" si="766"/>
        <v>MEXP48</v>
      </c>
      <c r="D7842" s="988" t="str">
        <f>'GRP Macros'!$AA$14</f>
        <v>Fluo Orange 
RAL 2005</v>
      </c>
      <c r="E7842" s="1165" t="s">
        <v>27830</v>
      </c>
      <c r="F7842" s="1165" t="s">
        <v>28333</v>
      </c>
    </row>
    <row r="7843" spans="1:6" ht="15" customHeight="1">
      <c r="A7843" s="1165" t="str">
        <f t="shared" si="765"/>
        <v>MEXP48FLP</v>
      </c>
      <c r="B7843" s="1165">
        <f>IFERROR(INDEX('GRP Macros'!$B$14:$AF$554,MATCH(C7843,'GRP Macros'!$B$14:$B$552,FALSE),MATCH(D7843,'GRP Macros'!$B$14:$AF$14,FALSE)),0)</f>
        <v>0</v>
      </c>
      <c r="C7843" s="1165" t="str">
        <f t="shared" si="766"/>
        <v>MEXP48</v>
      </c>
      <c r="D7843" s="988" t="str">
        <f>'GRP Macros'!$AB$14</f>
        <v>Fluo Pink 
Pantone 806C</v>
      </c>
      <c r="E7843" s="1165" t="s">
        <v>27832</v>
      </c>
      <c r="F7843" s="1165" t="s">
        <v>28333</v>
      </c>
    </row>
    <row r="7844" spans="1:6" ht="15" customHeight="1">
      <c r="A7844" s="1165" t="str">
        <f t="shared" si="765"/>
        <v>MEXP48FLG</v>
      </c>
      <c r="B7844" s="1165">
        <f>IFERROR(INDEX('GRP Macros'!$B$14:$AF$554,MATCH(C7844,'GRP Macros'!$B$14:$B$552,FALSE),MATCH(D7844,'GRP Macros'!$B$14:$AF$14,FALSE)),0)</f>
        <v>0</v>
      </c>
      <c r="C7844" s="1165" t="str">
        <f t="shared" si="766"/>
        <v>MEXP48</v>
      </c>
      <c r="D7844" s="988" t="str">
        <f>'GRP Macros'!$AC$14</f>
        <v>Fluo Green 
RAL 6028</v>
      </c>
      <c r="E7844" s="1165" t="s">
        <v>27831</v>
      </c>
      <c r="F7844" s="1165" t="s">
        <v>28333</v>
      </c>
    </row>
    <row r="7845" spans="1:6" ht="15" customHeight="1">
      <c r="A7845" s="1165" t="str">
        <f t="shared" si="765"/>
        <v>MEXP49WHI</v>
      </c>
      <c r="B7845" s="1165">
        <f>IFERROR(INDEX('GRP Macros'!$B$14:$AF$554,MATCH(C7845,'GRP Macros'!$B$14:$B$552,FALSE),MATCH(D7845,'GRP Macros'!$B$14:$AF$14,FALSE)),0)</f>
        <v>0</v>
      </c>
      <c r="C7845" s="1165" t="s">
        <v>28381</v>
      </c>
      <c r="D7845" s="1167" t="str">
        <f>'GRP Macros'!$K$14</f>
        <v>White 
RAL 9016</v>
      </c>
      <c r="E7845" s="1165" t="s">
        <v>27838</v>
      </c>
      <c r="F7845" s="1165" t="s">
        <v>28333</v>
      </c>
    </row>
    <row r="7846" spans="1:6" ht="15" customHeight="1">
      <c r="A7846" s="1165" t="str">
        <f t="shared" si="765"/>
        <v>MEXP49BLU</v>
      </c>
      <c r="B7846" s="1165">
        <f>IFERROR(INDEX('GRP Macros'!$B$14:$AF$554,MATCH(C7846,'GRP Macros'!$B$14:$B$552,FALSE),MATCH(D7846,'GRP Macros'!$B$14:$AF$14,FALSE)),0)</f>
        <v>0</v>
      </c>
      <c r="C7846" s="1165" t="str">
        <f t="shared" ref="C7846:C7858" si="767">C7845</f>
        <v>MEXP49</v>
      </c>
      <c r="D7846" s="988" t="str">
        <f>'GRP Macros'!$L$14</f>
        <v>Blue US 
RAL 5015</v>
      </c>
      <c r="E7846" s="1165" t="s">
        <v>27827</v>
      </c>
      <c r="F7846" s="1165" t="s">
        <v>28333</v>
      </c>
    </row>
    <row r="7847" spans="1:6" ht="15" customHeight="1">
      <c r="A7847" s="1165" t="str">
        <f t="shared" si="765"/>
        <v>MEXP49MIN</v>
      </c>
      <c r="B7847" s="1165">
        <f>IFERROR(INDEX('GRP Macros'!$B$14:$AF$554,MATCH(C7847,'GRP Macros'!$B$14:$B$552,FALSE),MATCH(D7847,'GRP Macros'!$B$14:$AF$14,FALSE)),0)</f>
        <v>0</v>
      </c>
      <c r="C7847" s="1165" t="str">
        <f t="shared" si="767"/>
        <v>MEXP49</v>
      </c>
      <c r="D7847" s="988" t="str">
        <f>'GRP Macros'!$O$14</f>
        <v>Mint 
RAL 6027</v>
      </c>
      <c r="E7847" s="1165" t="s">
        <v>27834</v>
      </c>
      <c r="F7847" s="1165" t="s">
        <v>28333</v>
      </c>
    </row>
    <row r="7848" spans="1:6" ht="15" customHeight="1">
      <c r="A7848" s="1165" t="str">
        <f t="shared" si="765"/>
        <v>MEXP49GRE</v>
      </c>
      <c r="B7848" s="1165">
        <f>IFERROR(INDEX('GRP Macros'!$B$14:$AF$554,MATCH(C7848,'GRP Macros'!$B$14:$B$552,FALSE),MATCH(D7848,'GRP Macros'!$B$14:$AF$14,FALSE)),0)</f>
        <v>0</v>
      </c>
      <c r="C7848" s="1165" t="str">
        <f t="shared" si="767"/>
        <v>MEXP49</v>
      </c>
      <c r="D7848" s="988" t="str">
        <f>'GRP Macros'!$P$14</f>
        <v>Green 
RAL 6037</v>
      </c>
      <c r="E7848" s="1165" t="s">
        <v>27837</v>
      </c>
      <c r="F7848" s="1165" t="s">
        <v>28333</v>
      </c>
    </row>
    <row r="7849" spans="1:6" ht="15" customHeight="1">
      <c r="A7849" s="1165" t="str">
        <f t="shared" si="765"/>
        <v>MEXP49PUK</v>
      </c>
      <c r="B7849" s="1165">
        <f>IFERROR(INDEX('GRP Macros'!$B$14:$AF$554,MATCH(C7849,'GRP Macros'!$B$14:$B$552,FALSE),MATCH(D7849,'GRP Macros'!$B$14:$AF$14,FALSE)),0)</f>
        <v>0</v>
      </c>
      <c r="C7849" s="1165" t="str">
        <f t="shared" si="767"/>
        <v>MEXP49</v>
      </c>
      <c r="D7849" s="988" t="str">
        <f>'GRP Macros'!$Q$14</f>
        <v>US Green 
Pantone
2301C</v>
      </c>
      <c r="E7849" s="1165" t="s">
        <v>27835</v>
      </c>
      <c r="F7849" s="1165" t="s">
        <v>28333</v>
      </c>
    </row>
    <row r="7850" spans="1:6" ht="15" customHeight="1">
      <c r="A7850" s="1165" t="str">
        <f t="shared" si="765"/>
        <v>MEXP49YEL</v>
      </c>
      <c r="B7850" s="1165">
        <f>IFERROR(INDEX('GRP Macros'!$B$14:$AF$554,MATCH(C7850,'GRP Macros'!$B$14:$B$552,FALSE),MATCH(D7850,'GRP Macros'!$B$14:$AF$14,FALSE)),0)</f>
        <v>0</v>
      </c>
      <c r="C7850" s="1165" t="str">
        <f t="shared" si="767"/>
        <v>MEXP49</v>
      </c>
      <c r="D7850" s="988" t="str">
        <f>'GRP Macros'!$S$14</f>
        <v>Yellow 
RAL 1023</v>
      </c>
      <c r="E7850" s="1165" t="s">
        <v>27823</v>
      </c>
      <c r="F7850" s="1165" t="s">
        <v>28333</v>
      </c>
    </row>
    <row r="7851" spans="1:6" ht="15" customHeight="1">
      <c r="A7851" s="1165" t="str">
        <f t="shared" si="765"/>
        <v>MEXP49RED</v>
      </c>
      <c r="B7851" s="1165">
        <f>IFERROR(INDEX('GRP Macros'!$B$14:$AF$554,MATCH(C7851,'GRP Macros'!$B$14:$B$552,FALSE),MATCH(D7851,'GRP Macros'!$B$14:$AF$14,FALSE)),0)</f>
        <v>0</v>
      </c>
      <c r="C7851" s="1165" t="str">
        <f t="shared" si="767"/>
        <v>MEXP49</v>
      </c>
      <c r="D7851" s="988" t="str">
        <f>'GRP Macros'!$U$14</f>
        <v>Red 
RAL 3020</v>
      </c>
      <c r="E7851" s="1165" t="s">
        <v>27826</v>
      </c>
      <c r="F7851" s="1165" t="s">
        <v>28333</v>
      </c>
    </row>
    <row r="7852" spans="1:6" ht="15" customHeight="1">
      <c r="A7852" s="1165" t="str">
        <f t="shared" si="765"/>
        <v>MEXP49VIO</v>
      </c>
      <c r="B7852" s="1165">
        <f>IFERROR(INDEX('GRP Macros'!$B$14:$AF$554,MATCH(C7852,'GRP Macros'!$B$14:$B$552,FALSE),MATCH(D7852,'GRP Macros'!$B$14:$AF$14,FALSE)),0)</f>
        <v>0</v>
      </c>
      <c r="C7852" s="1165" t="str">
        <f t="shared" si="767"/>
        <v>MEXP49</v>
      </c>
      <c r="D7852" s="988" t="str">
        <f>'GRP Macros'!$V$14</f>
        <v>Violet 
RAL 4008</v>
      </c>
      <c r="E7852" s="1165" t="s">
        <v>27833</v>
      </c>
      <c r="F7852" s="1165" t="s">
        <v>28333</v>
      </c>
    </row>
    <row r="7853" spans="1:6" ht="15" customHeight="1">
      <c r="A7853" s="1165" t="str">
        <f t="shared" si="765"/>
        <v>MEXP49BLK</v>
      </c>
      <c r="B7853" s="1165">
        <f>IFERROR(INDEX('GRP Macros'!$B$14:$AF$554,MATCH(C7853,'GRP Macros'!$B$14:$B$552,FALSE),MATCH(D7853,'GRP Macros'!$B$14:$AF$14,FALSE)),0)</f>
        <v>0</v>
      </c>
      <c r="C7853" s="1165" t="str">
        <f t="shared" si="767"/>
        <v>MEXP49</v>
      </c>
      <c r="D7853" s="988" t="str">
        <f>'GRP Macros'!$X$14</f>
        <v>Black 
RAL 9005</v>
      </c>
      <c r="E7853" s="1165" t="s">
        <v>27829</v>
      </c>
      <c r="F7853" s="1165" t="s">
        <v>28333</v>
      </c>
    </row>
    <row r="7854" spans="1:6" ht="15" customHeight="1">
      <c r="A7854" s="1165" t="str">
        <f t="shared" si="765"/>
        <v>MEXP49GRY</v>
      </c>
      <c r="B7854" s="1165">
        <f>IFERROR(INDEX('GRP Macros'!$B$14:$AF$554,MATCH(C7854,'GRP Macros'!$B$14:$B$552,FALSE),MATCH(D7854,'GRP Macros'!$B$14:$AF$14,FALSE)),0)</f>
        <v>0</v>
      </c>
      <c r="C7854" s="1165" t="str">
        <f t="shared" si="767"/>
        <v>MEXP49</v>
      </c>
      <c r="D7854" s="988" t="str">
        <f>'GRP Macros'!$Y$14</f>
        <v>Grey 
RAL 7001</v>
      </c>
      <c r="E7854" s="1165" t="s">
        <v>27828</v>
      </c>
      <c r="F7854" s="1165" t="s">
        <v>28333</v>
      </c>
    </row>
    <row r="7855" spans="1:6" ht="15" customHeight="1">
      <c r="A7855" s="1165" t="str">
        <f t="shared" si="765"/>
        <v>MEXP49FLY</v>
      </c>
      <c r="B7855" s="1165">
        <f>IFERROR(INDEX('GRP Macros'!$B$14:$AF$554,MATCH(C7855,'GRP Macros'!$B$14:$B$552,FALSE),MATCH(D7855,'GRP Macros'!$B$14:$AF$14,FALSE)),0)</f>
        <v>0</v>
      </c>
      <c r="C7855" s="1165" t="str">
        <f t="shared" si="767"/>
        <v>MEXP49</v>
      </c>
      <c r="D7855" s="988" t="str">
        <f>'GRP Macros'!$Z$14</f>
        <v>Fluo Yellow 
RAL 1026</v>
      </c>
      <c r="E7855" s="1165" t="s">
        <v>28041</v>
      </c>
      <c r="F7855" s="1165" t="s">
        <v>28333</v>
      </c>
    </row>
    <row r="7856" spans="1:6" ht="15" customHeight="1">
      <c r="A7856" s="1165" t="str">
        <f t="shared" si="765"/>
        <v>MEXP49FLO</v>
      </c>
      <c r="B7856" s="1165">
        <f>IFERROR(INDEX('GRP Macros'!$B$14:$AF$554,MATCH(C7856,'GRP Macros'!$B$14:$B$552,FALSE),MATCH(D7856,'GRP Macros'!$B$14:$AF$14,FALSE)),0)</f>
        <v>0</v>
      </c>
      <c r="C7856" s="1165" t="str">
        <f t="shared" si="767"/>
        <v>MEXP49</v>
      </c>
      <c r="D7856" s="988" t="str">
        <f>'GRP Macros'!$AA$14</f>
        <v>Fluo Orange 
RAL 2005</v>
      </c>
      <c r="E7856" s="1165" t="s">
        <v>27830</v>
      </c>
      <c r="F7856" s="1165" t="s">
        <v>28333</v>
      </c>
    </row>
    <row r="7857" spans="1:6" ht="15" customHeight="1">
      <c r="A7857" s="1165" t="str">
        <f t="shared" si="765"/>
        <v>MEXP49FLP</v>
      </c>
      <c r="B7857" s="1165">
        <f>IFERROR(INDEX('GRP Macros'!$B$14:$AF$554,MATCH(C7857,'GRP Macros'!$B$14:$B$552,FALSE),MATCH(D7857,'GRP Macros'!$B$14:$AF$14,FALSE)),0)</f>
        <v>0</v>
      </c>
      <c r="C7857" s="1165" t="str">
        <f t="shared" si="767"/>
        <v>MEXP49</v>
      </c>
      <c r="D7857" s="988" t="str">
        <f>'GRP Macros'!$AB$14</f>
        <v>Fluo Pink 
Pantone 806C</v>
      </c>
      <c r="E7857" s="1165" t="s">
        <v>27832</v>
      </c>
      <c r="F7857" s="1165" t="s">
        <v>28333</v>
      </c>
    </row>
    <row r="7858" spans="1:6" ht="15" customHeight="1">
      <c r="A7858" s="1165" t="str">
        <f t="shared" si="765"/>
        <v>MEXP49FLG</v>
      </c>
      <c r="B7858" s="1165">
        <f>IFERROR(INDEX('GRP Macros'!$B$14:$AF$554,MATCH(C7858,'GRP Macros'!$B$14:$B$552,FALSE),MATCH(D7858,'GRP Macros'!$B$14:$AF$14,FALSE)),0)</f>
        <v>0</v>
      </c>
      <c r="C7858" s="1165" t="str">
        <f t="shared" si="767"/>
        <v>MEXP49</v>
      </c>
      <c r="D7858" s="988" t="str">
        <f>'GRP Macros'!$AC$14</f>
        <v>Fluo Green 
RAL 6028</v>
      </c>
      <c r="E7858" s="1165" t="s">
        <v>27831</v>
      </c>
      <c r="F7858" s="1165" t="s">
        <v>28333</v>
      </c>
    </row>
    <row r="7859" spans="1:6" ht="15" customHeight="1">
      <c r="A7859" s="1165" t="str">
        <f t="shared" si="765"/>
        <v>MEXP50WHI</v>
      </c>
      <c r="B7859" s="1165">
        <f>IFERROR(INDEX('GRP Macros'!$B$14:$AF$554,MATCH(C7859,'GRP Macros'!$B$14:$B$552,FALSE),MATCH(D7859,'GRP Macros'!$B$14:$AF$14,FALSE)),0)</f>
        <v>0</v>
      </c>
      <c r="C7859" s="1165" t="s">
        <v>28382</v>
      </c>
      <c r="D7859" s="1167" t="str">
        <f>'GRP Macros'!$K$14</f>
        <v>White 
RAL 9016</v>
      </c>
      <c r="E7859" s="1165" t="s">
        <v>27838</v>
      </c>
      <c r="F7859" s="1165" t="s">
        <v>28333</v>
      </c>
    </row>
    <row r="7860" spans="1:6" ht="15" customHeight="1">
      <c r="A7860" s="1165" t="str">
        <f t="shared" si="765"/>
        <v>MEXP50BLU</v>
      </c>
      <c r="B7860" s="1165">
        <f>IFERROR(INDEX('GRP Macros'!$B$14:$AF$554,MATCH(C7860,'GRP Macros'!$B$14:$B$552,FALSE),MATCH(D7860,'GRP Macros'!$B$14:$AF$14,FALSE)),0)</f>
        <v>0</v>
      </c>
      <c r="C7860" s="1165" t="str">
        <f>C7859</f>
        <v>MEXP50</v>
      </c>
      <c r="D7860" s="988" t="str">
        <f>'GRP Macros'!$L$14</f>
        <v>Blue US 
RAL 5015</v>
      </c>
      <c r="E7860" s="1165" t="s">
        <v>27827</v>
      </c>
      <c r="F7860" s="1165" t="s">
        <v>28333</v>
      </c>
    </row>
    <row r="7861" spans="1:6" ht="15" customHeight="1">
      <c r="A7861" s="1165" t="str">
        <f t="shared" si="765"/>
        <v>MEXP50MIN</v>
      </c>
      <c r="B7861" s="1165">
        <f>IFERROR(INDEX('GRP Macros'!$B$14:$AF$554,MATCH(C7861,'GRP Macros'!$B$14:$B$552,FALSE),MATCH(D7861,'GRP Macros'!$B$14:$AF$14,FALSE)),0)</f>
        <v>0</v>
      </c>
      <c r="C7861" s="1165" t="str">
        <f t="shared" ref="C7861:C7872" si="768">C7860</f>
        <v>MEXP50</v>
      </c>
      <c r="D7861" s="988" t="str">
        <f>'GRP Macros'!$O$14</f>
        <v>Mint 
RAL 6027</v>
      </c>
      <c r="E7861" s="1165" t="s">
        <v>27834</v>
      </c>
      <c r="F7861" s="1165" t="s">
        <v>28333</v>
      </c>
    </row>
    <row r="7862" spans="1:6" ht="15" customHeight="1">
      <c r="A7862" s="1165" t="str">
        <f t="shared" si="765"/>
        <v>MEXP50GRE</v>
      </c>
      <c r="B7862" s="1165">
        <f>IFERROR(INDEX('GRP Macros'!$B$14:$AF$554,MATCH(C7862,'GRP Macros'!$B$14:$B$552,FALSE),MATCH(D7862,'GRP Macros'!$B$14:$AF$14,FALSE)),0)</f>
        <v>0</v>
      </c>
      <c r="C7862" s="1165" t="str">
        <f t="shared" si="768"/>
        <v>MEXP50</v>
      </c>
      <c r="D7862" s="988" t="str">
        <f>'GRP Macros'!$P$14</f>
        <v>Green 
RAL 6037</v>
      </c>
      <c r="E7862" s="1165" t="s">
        <v>27837</v>
      </c>
      <c r="F7862" s="1165" t="s">
        <v>28333</v>
      </c>
    </row>
    <row r="7863" spans="1:6" ht="15" customHeight="1">
      <c r="A7863" s="1165" t="str">
        <f t="shared" si="765"/>
        <v>MEXP50PUK</v>
      </c>
      <c r="B7863" s="1165">
        <f>IFERROR(INDEX('GRP Macros'!$B$14:$AF$554,MATCH(C7863,'GRP Macros'!$B$14:$B$552,FALSE),MATCH(D7863,'GRP Macros'!$B$14:$AF$14,FALSE)),0)</f>
        <v>0</v>
      </c>
      <c r="C7863" s="1165" t="str">
        <f t="shared" si="768"/>
        <v>MEXP50</v>
      </c>
      <c r="D7863" s="988" t="str">
        <f>'GRP Macros'!$Q$14</f>
        <v>US Green 
Pantone
2301C</v>
      </c>
      <c r="E7863" s="1165" t="s">
        <v>27835</v>
      </c>
      <c r="F7863" s="1165" t="s">
        <v>28333</v>
      </c>
    </row>
    <row r="7864" spans="1:6" ht="15" customHeight="1">
      <c r="A7864" s="1165" t="str">
        <f t="shared" si="765"/>
        <v>MEXP50YEL</v>
      </c>
      <c r="B7864" s="1165">
        <f>IFERROR(INDEX('GRP Macros'!$B$14:$AF$554,MATCH(C7864,'GRP Macros'!$B$14:$B$552,FALSE),MATCH(D7864,'GRP Macros'!$B$14:$AF$14,FALSE)),0)</f>
        <v>0</v>
      </c>
      <c r="C7864" s="1165" t="str">
        <f t="shared" si="768"/>
        <v>MEXP50</v>
      </c>
      <c r="D7864" s="988" t="str">
        <f>'GRP Macros'!$S$14</f>
        <v>Yellow 
RAL 1023</v>
      </c>
      <c r="E7864" s="1165" t="s">
        <v>27823</v>
      </c>
      <c r="F7864" s="1165" t="s">
        <v>28333</v>
      </c>
    </row>
    <row r="7865" spans="1:6" ht="15" customHeight="1">
      <c r="A7865" s="1165" t="str">
        <f t="shared" si="765"/>
        <v>MEXP50RED</v>
      </c>
      <c r="B7865" s="1165">
        <f>IFERROR(INDEX('GRP Macros'!$B$14:$AF$554,MATCH(C7865,'GRP Macros'!$B$14:$B$552,FALSE),MATCH(D7865,'GRP Macros'!$B$14:$AF$14,FALSE)),0)</f>
        <v>0</v>
      </c>
      <c r="C7865" s="1165" t="str">
        <f t="shared" si="768"/>
        <v>MEXP50</v>
      </c>
      <c r="D7865" s="988" t="str">
        <f>'GRP Macros'!$U$14</f>
        <v>Red 
RAL 3020</v>
      </c>
      <c r="E7865" s="1165" t="s">
        <v>27826</v>
      </c>
      <c r="F7865" s="1165" t="s">
        <v>28333</v>
      </c>
    </row>
    <row r="7866" spans="1:6" ht="15" customHeight="1">
      <c r="A7866" s="1165" t="str">
        <f t="shared" si="765"/>
        <v>MEXP50VIO</v>
      </c>
      <c r="B7866" s="1165">
        <f>IFERROR(INDEX('GRP Macros'!$B$14:$AF$554,MATCH(C7866,'GRP Macros'!$B$14:$B$552,FALSE),MATCH(D7866,'GRP Macros'!$B$14:$AF$14,FALSE)),0)</f>
        <v>0</v>
      </c>
      <c r="C7866" s="1165" t="str">
        <f t="shared" si="768"/>
        <v>MEXP50</v>
      </c>
      <c r="D7866" s="988" t="str">
        <f>'GRP Macros'!$V$14</f>
        <v>Violet 
RAL 4008</v>
      </c>
      <c r="E7866" s="1165" t="s">
        <v>27833</v>
      </c>
      <c r="F7866" s="1165" t="s">
        <v>28333</v>
      </c>
    </row>
    <row r="7867" spans="1:6" ht="15" customHeight="1">
      <c r="A7867" s="1165" t="str">
        <f t="shared" si="765"/>
        <v>MEXP50BLK</v>
      </c>
      <c r="B7867" s="1165">
        <f>IFERROR(INDEX('GRP Macros'!$B$14:$AF$554,MATCH(C7867,'GRP Macros'!$B$14:$B$552,FALSE),MATCH(D7867,'GRP Macros'!$B$14:$AF$14,FALSE)),0)</f>
        <v>0</v>
      </c>
      <c r="C7867" s="1165" t="str">
        <f t="shared" si="768"/>
        <v>MEXP50</v>
      </c>
      <c r="D7867" s="988" t="str">
        <f>'GRP Macros'!$X$14</f>
        <v>Black 
RAL 9005</v>
      </c>
      <c r="E7867" s="1165" t="s">
        <v>27829</v>
      </c>
      <c r="F7867" s="1165" t="s">
        <v>28333</v>
      </c>
    </row>
    <row r="7868" spans="1:6" ht="15" customHeight="1">
      <c r="A7868" s="1165" t="str">
        <f t="shared" si="765"/>
        <v>MEXP50GRY</v>
      </c>
      <c r="B7868" s="1165">
        <f>IFERROR(INDEX('GRP Macros'!$B$14:$AF$554,MATCH(C7868,'GRP Macros'!$B$14:$B$552,FALSE),MATCH(D7868,'GRP Macros'!$B$14:$AF$14,FALSE)),0)</f>
        <v>0</v>
      </c>
      <c r="C7868" s="1165" t="str">
        <f t="shared" si="768"/>
        <v>MEXP50</v>
      </c>
      <c r="D7868" s="988" t="str">
        <f>'GRP Macros'!$Y$14</f>
        <v>Grey 
RAL 7001</v>
      </c>
      <c r="E7868" s="1165" t="s">
        <v>27828</v>
      </c>
      <c r="F7868" s="1165" t="s">
        <v>28333</v>
      </c>
    </row>
    <row r="7869" spans="1:6" ht="15" customHeight="1">
      <c r="A7869" s="1165" t="str">
        <f t="shared" si="765"/>
        <v>MEXP50FLY</v>
      </c>
      <c r="B7869" s="1165">
        <f>IFERROR(INDEX('GRP Macros'!$B$14:$AF$554,MATCH(C7869,'GRP Macros'!$B$14:$B$552,FALSE),MATCH(D7869,'GRP Macros'!$B$14:$AF$14,FALSE)),0)</f>
        <v>0</v>
      </c>
      <c r="C7869" s="1165" t="str">
        <f t="shared" si="768"/>
        <v>MEXP50</v>
      </c>
      <c r="D7869" s="988" t="str">
        <f>'GRP Macros'!$Z$14</f>
        <v>Fluo Yellow 
RAL 1026</v>
      </c>
      <c r="E7869" s="1165" t="s">
        <v>28041</v>
      </c>
      <c r="F7869" s="1165" t="s">
        <v>28333</v>
      </c>
    </row>
    <row r="7870" spans="1:6" ht="15" customHeight="1">
      <c r="A7870" s="1165" t="str">
        <f t="shared" ref="A7870:A7872" si="769">CONCATENATE(C7870,E7870)</f>
        <v>MEXP50FLO</v>
      </c>
      <c r="B7870" s="1165">
        <f>IFERROR(INDEX('GRP Macros'!$B$14:$AF$554,MATCH(C7870,'GRP Macros'!$B$14:$B$552,FALSE),MATCH(D7870,'GRP Macros'!$B$14:$AF$14,FALSE)),0)</f>
        <v>0</v>
      </c>
      <c r="C7870" s="1165" t="str">
        <f t="shared" si="768"/>
        <v>MEXP50</v>
      </c>
      <c r="D7870" s="988" t="str">
        <f>'GRP Macros'!$AA$14</f>
        <v>Fluo Orange 
RAL 2005</v>
      </c>
      <c r="E7870" s="1165" t="s">
        <v>27830</v>
      </c>
      <c r="F7870" s="1165" t="s">
        <v>28333</v>
      </c>
    </row>
    <row r="7871" spans="1:6" ht="15" customHeight="1">
      <c r="A7871" s="1165" t="str">
        <f t="shared" si="769"/>
        <v>MEXP50FLP</v>
      </c>
      <c r="B7871" s="1165">
        <f>IFERROR(INDEX('GRP Macros'!$B$14:$AF$554,MATCH(C7871,'GRP Macros'!$B$14:$B$552,FALSE),MATCH(D7871,'GRP Macros'!$B$14:$AF$14,FALSE)),0)</f>
        <v>0</v>
      </c>
      <c r="C7871" s="1165" t="str">
        <f t="shared" si="768"/>
        <v>MEXP50</v>
      </c>
      <c r="D7871" s="988" t="str">
        <f>'GRP Macros'!$AB$14</f>
        <v>Fluo Pink 
Pantone 806C</v>
      </c>
      <c r="E7871" s="1165" t="s">
        <v>27832</v>
      </c>
      <c r="F7871" s="1165" t="s">
        <v>28333</v>
      </c>
    </row>
    <row r="7872" spans="1:6" ht="15" customHeight="1">
      <c r="A7872" s="1165" t="str">
        <f t="shared" si="769"/>
        <v>MEXP50FLG</v>
      </c>
      <c r="B7872" s="1165">
        <f>IFERROR(INDEX('GRP Macros'!$B$14:$AF$554,MATCH(C7872,'GRP Macros'!$B$14:$B$552,FALSE),MATCH(D7872,'GRP Macros'!$B$14:$AF$14,FALSE)),0)</f>
        <v>0</v>
      </c>
      <c r="C7872" s="1165" t="str">
        <f t="shared" si="768"/>
        <v>MEXP50</v>
      </c>
      <c r="D7872" s="988" t="str">
        <f>'GRP Macros'!$AC$14</f>
        <v>Fluo Green 
RAL 6028</v>
      </c>
      <c r="E7872" s="1165" t="s">
        <v>27831</v>
      </c>
      <c r="F7872" s="1165" t="s">
        <v>28333</v>
      </c>
    </row>
    <row r="7873" spans="1:6" ht="15" customHeight="1">
      <c r="A7873" s="1165" t="str">
        <f t="shared" ref="A7873:A7914" si="770">CONCATENATE(C7873,E7873)</f>
        <v>MEXP51WHI</v>
      </c>
      <c r="B7873" s="1165">
        <f>IFERROR(INDEX('GRP Macros'!$B$14:$AF$554,MATCH(C7873,'GRP Macros'!$B$14:$B$552,FALSE),MATCH(D7873,'GRP Macros'!$B$14:$AF$14,FALSE)),0)</f>
        <v>0</v>
      </c>
      <c r="C7873" s="1165" t="s">
        <v>28383</v>
      </c>
      <c r="D7873" s="1167" t="str">
        <f>'GRP Macros'!$K$14</f>
        <v>White 
RAL 9016</v>
      </c>
      <c r="E7873" s="1165" t="s">
        <v>27838</v>
      </c>
      <c r="F7873" s="1165" t="s">
        <v>28333</v>
      </c>
    </row>
    <row r="7874" spans="1:6" ht="15" customHeight="1">
      <c r="A7874" s="1165" t="str">
        <f t="shared" si="770"/>
        <v>MEXP51BLU</v>
      </c>
      <c r="B7874" s="1165">
        <f>IFERROR(INDEX('GRP Macros'!$B$14:$AF$554,MATCH(C7874,'GRP Macros'!$B$14:$B$552,FALSE),MATCH(D7874,'GRP Macros'!$B$14:$AF$14,FALSE)),0)</f>
        <v>0</v>
      </c>
      <c r="C7874" s="1165" t="str">
        <f>C7873</f>
        <v>MEXP51</v>
      </c>
      <c r="D7874" s="988" t="str">
        <f>'GRP Macros'!$L$14</f>
        <v>Blue US 
RAL 5015</v>
      </c>
      <c r="E7874" s="1165" t="s">
        <v>27827</v>
      </c>
      <c r="F7874" s="1165" t="s">
        <v>28333</v>
      </c>
    </row>
    <row r="7875" spans="1:6" ht="15" customHeight="1">
      <c r="A7875" s="1165" t="str">
        <f t="shared" si="770"/>
        <v>MEXP51MIN</v>
      </c>
      <c r="B7875" s="1165">
        <f>IFERROR(INDEX('GRP Macros'!$B$14:$AF$554,MATCH(C7875,'GRP Macros'!$B$14:$B$552,FALSE),MATCH(D7875,'GRP Macros'!$B$14:$AF$14,FALSE)),0)</f>
        <v>0</v>
      </c>
      <c r="C7875" s="1165" t="str">
        <f t="shared" ref="C7875:C7886" si="771">C7874</f>
        <v>MEXP51</v>
      </c>
      <c r="D7875" s="988" t="str">
        <f>'GRP Macros'!$O$14</f>
        <v>Mint 
RAL 6027</v>
      </c>
      <c r="E7875" s="1165" t="s">
        <v>27834</v>
      </c>
      <c r="F7875" s="1165" t="s">
        <v>28333</v>
      </c>
    </row>
    <row r="7876" spans="1:6" ht="15" customHeight="1">
      <c r="A7876" s="1165" t="str">
        <f t="shared" si="770"/>
        <v>MEXP51GRE</v>
      </c>
      <c r="B7876" s="1165">
        <f>IFERROR(INDEX('GRP Macros'!$B$14:$AF$554,MATCH(C7876,'GRP Macros'!$B$14:$B$552,FALSE),MATCH(D7876,'GRP Macros'!$B$14:$AF$14,FALSE)),0)</f>
        <v>0</v>
      </c>
      <c r="C7876" s="1165" t="str">
        <f t="shared" si="771"/>
        <v>MEXP51</v>
      </c>
      <c r="D7876" s="988" t="str">
        <f>'GRP Macros'!$P$14</f>
        <v>Green 
RAL 6037</v>
      </c>
      <c r="E7876" s="1165" t="s">
        <v>27837</v>
      </c>
      <c r="F7876" s="1165" t="s">
        <v>28333</v>
      </c>
    </row>
    <row r="7877" spans="1:6" ht="15" customHeight="1">
      <c r="A7877" s="1165" t="str">
        <f t="shared" si="770"/>
        <v>MEXP51PUK</v>
      </c>
      <c r="B7877" s="1165">
        <f>IFERROR(INDEX('GRP Macros'!$B$14:$AF$554,MATCH(C7877,'GRP Macros'!$B$14:$B$552,FALSE),MATCH(D7877,'GRP Macros'!$B$14:$AF$14,FALSE)),0)</f>
        <v>0</v>
      </c>
      <c r="C7877" s="1165" t="str">
        <f t="shared" si="771"/>
        <v>MEXP51</v>
      </c>
      <c r="D7877" s="988" t="str">
        <f>'GRP Macros'!$Q$14</f>
        <v>US Green 
Pantone
2301C</v>
      </c>
      <c r="E7877" s="1165" t="s">
        <v>27835</v>
      </c>
      <c r="F7877" s="1165" t="s">
        <v>28333</v>
      </c>
    </row>
    <row r="7878" spans="1:6" ht="15" customHeight="1">
      <c r="A7878" s="1165" t="str">
        <f t="shared" si="770"/>
        <v>MEXP51YEL</v>
      </c>
      <c r="B7878" s="1165">
        <f>IFERROR(INDEX('GRP Macros'!$B$14:$AF$554,MATCH(C7878,'GRP Macros'!$B$14:$B$552,FALSE),MATCH(D7878,'GRP Macros'!$B$14:$AF$14,FALSE)),0)</f>
        <v>0</v>
      </c>
      <c r="C7878" s="1165" t="str">
        <f t="shared" si="771"/>
        <v>MEXP51</v>
      </c>
      <c r="D7878" s="988" t="str">
        <f>'GRP Macros'!$S$14</f>
        <v>Yellow 
RAL 1023</v>
      </c>
      <c r="E7878" s="1165" t="s">
        <v>27823</v>
      </c>
      <c r="F7878" s="1165" t="s">
        <v>28333</v>
      </c>
    </row>
    <row r="7879" spans="1:6" ht="15" customHeight="1">
      <c r="A7879" s="1165" t="str">
        <f t="shared" si="770"/>
        <v>MEXP51RED</v>
      </c>
      <c r="B7879" s="1165">
        <f>IFERROR(INDEX('GRP Macros'!$B$14:$AF$554,MATCH(C7879,'GRP Macros'!$B$14:$B$552,FALSE),MATCH(D7879,'GRP Macros'!$B$14:$AF$14,FALSE)),0)</f>
        <v>0</v>
      </c>
      <c r="C7879" s="1165" t="str">
        <f t="shared" si="771"/>
        <v>MEXP51</v>
      </c>
      <c r="D7879" s="988" t="str">
        <f>'GRP Macros'!$U$14</f>
        <v>Red 
RAL 3020</v>
      </c>
      <c r="E7879" s="1165" t="s">
        <v>27826</v>
      </c>
      <c r="F7879" s="1165" t="s">
        <v>28333</v>
      </c>
    </row>
    <row r="7880" spans="1:6" ht="15" customHeight="1">
      <c r="A7880" s="1165" t="str">
        <f t="shared" si="770"/>
        <v>MEXP51VIO</v>
      </c>
      <c r="B7880" s="1165">
        <f>IFERROR(INDEX('GRP Macros'!$B$14:$AF$554,MATCH(C7880,'GRP Macros'!$B$14:$B$552,FALSE),MATCH(D7880,'GRP Macros'!$B$14:$AF$14,FALSE)),0)</f>
        <v>0</v>
      </c>
      <c r="C7880" s="1165" t="str">
        <f t="shared" si="771"/>
        <v>MEXP51</v>
      </c>
      <c r="D7880" s="988" t="str">
        <f>'GRP Macros'!$V$14</f>
        <v>Violet 
RAL 4008</v>
      </c>
      <c r="E7880" s="1165" t="s">
        <v>27833</v>
      </c>
      <c r="F7880" s="1165" t="s">
        <v>28333</v>
      </c>
    </row>
    <row r="7881" spans="1:6" ht="15" customHeight="1">
      <c r="A7881" s="1165" t="str">
        <f t="shared" si="770"/>
        <v>MEXP51BLK</v>
      </c>
      <c r="B7881" s="1165">
        <f>IFERROR(INDEX('GRP Macros'!$B$14:$AF$554,MATCH(C7881,'GRP Macros'!$B$14:$B$552,FALSE),MATCH(D7881,'GRP Macros'!$B$14:$AF$14,FALSE)),0)</f>
        <v>0</v>
      </c>
      <c r="C7881" s="1165" t="str">
        <f t="shared" si="771"/>
        <v>MEXP51</v>
      </c>
      <c r="D7881" s="988" t="str">
        <f>'GRP Macros'!$X$14</f>
        <v>Black 
RAL 9005</v>
      </c>
      <c r="E7881" s="1165" t="s">
        <v>27829</v>
      </c>
      <c r="F7881" s="1165" t="s">
        <v>28333</v>
      </c>
    </row>
    <row r="7882" spans="1:6" ht="15" customHeight="1">
      <c r="A7882" s="1165" t="str">
        <f t="shared" si="770"/>
        <v>MEXP51GRY</v>
      </c>
      <c r="B7882" s="1165">
        <f>IFERROR(INDEX('GRP Macros'!$B$14:$AF$554,MATCH(C7882,'GRP Macros'!$B$14:$B$552,FALSE),MATCH(D7882,'GRP Macros'!$B$14:$AF$14,FALSE)),0)</f>
        <v>0</v>
      </c>
      <c r="C7882" s="1165" t="str">
        <f t="shared" si="771"/>
        <v>MEXP51</v>
      </c>
      <c r="D7882" s="988" t="str">
        <f>'GRP Macros'!$Y$14</f>
        <v>Grey 
RAL 7001</v>
      </c>
      <c r="E7882" s="1165" t="s">
        <v>27828</v>
      </c>
      <c r="F7882" s="1165" t="s">
        <v>28333</v>
      </c>
    </row>
    <row r="7883" spans="1:6" ht="15" customHeight="1">
      <c r="A7883" s="1165" t="str">
        <f t="shared" si="770"/>
        <v>MEXP51FLY</v>
      </c>
      <c r="B7883" s="1165">
        <f>IFERROR(INDEX('GRP Macros'!$B$14:$AF$554,MATCH(C7883,'GRP Macros'!$B$14:$B$552,FALSE),MATCH(D7883,'GRP Macros'!$B$14:$AF$14,FALSE)),0)</f>
        <v>0</v>
      </c>
      <c r="C7883" s="1165" t="str">
        <f t="shared" si="771"/>
        <v>MEXP51</v>
      </c>
      <c r="D7883" s="988" t="str">
        <f>'GRP Macros'!$Z$14</f>
        <v>Fluo Yellow 
RAL 1026</v>
      </c>
      <c r="E7883" s="1165" t="s">
        <v>28041</v>
      </c>
      <c r="F7883" s="1165" t="s">
        <v>28333</v>
      </c>
    </row>
    <row r="7884" spans="1:6" ht="15" customHeight="1">
      <c r="A7884" s="1165" t="str">
        <f t="shared" si="770"/>
        <v>MEXP51FLO</v>
      </c>
      <c r="B7884" s="1165">
        <f>IFERROR(INDEX('GRP Macros'!$B$14:$AF$554,MATCH(C7884,'GRP Macros'!$B$14:$B$552,FALSE),MATCH(D7884,'GRP Macros'!$B$14:$AF$14,FALSE)),0)</f>
        <v>0</v>
      </c>
      <c r="C7884" s="1165" t="str">
        <f t="shared" si="771"/>
        <v>MEXP51</v>
      </c>
      <c r="D7884" s="988" t="str">
        <f>'GRP Macros'!$AA$14</f>
        <v>Fluo Orange 
RAL 2005</v>
      </c>
      <c r="E7884" s="1165" t="s">
        <v>27830</v>
      </c>
      <c r="F7884" s="1165" t="s">
        <v>28333</v>
      </c>
    </row>
    <row r="7885" spans="1:6" ht="15" customHeight="1">
      <c r="A7885" s="1165" t="str">
        <f t="shared" si="770"/>
        <v>MEXP51FLP</v>
      </c>
      <c r="B7885" s="1165">
        <f>IFERROR(INDEX('GRP Macros'!$B$14:$AF$554,MATCH(C7885,'GRP Macros'!$B$14:$B$552,FALSE),MATCH(D7885,'GRP Macros'!$B$14:$AF$14,FALSE)),0)</f>
        <v>0</v>
      </c>
      <c r="C7885" s="1165" t="str">
        <f t="shared" si="771"/>
        <v>MEXP51</v>
      </c>
      <c r="D7885" s="988" t="str">
        <f>'GRP Macros'!$AB$14</f>
        <v>Fluo Pink 
Pantone 806C</v>
      </c>
      <c r="E7885" s="1165" t="s">
        <v>27832</v>
      </c>
      <c r="F7885" s="1165" t="s">
        <v>28333</v>
      </c>
    </row>
    <row r="7886" spans="1:6" ht="15" customHeight="1">
      <c r="A7886" s="1165" t="str">
        <f t="shared" si="770"/>
        <v>MEXP51FLG</v>
      </c>
      <c r="B7886" s="1165">
        <f>IFERROR(INDEX('GRP Macros'!$B$14:$AF$554,MATCH(C7886,'GRP Macros'!$B$14:$B$552,FALSE),MATCH(D7886,'GRP Macros'!$B$14:$AF$14,FALSE)),0)</f>
        <v>0</v>
      </c>
      <c r="C7886" s="1165" t="str">
        <f t="shared" si="771"/>
        <v>MEXP51</v>
      </c>
      <c r="D7886" s="988" t="str">
        <f>'GRP Macros'!$AC$14</f>
        <v>Fluo Green 
RAL 6028</v>
      </c>
      <c r="E7886" s="1165" t="s">
        <v>27831</v>
      </c>
      <c r="F7886" s="1165" t="s">
        <v>28333</v>
      </c>
    </row>
    <row r="7887" spans="1:6" ht="15" customHeight="1">
      <c r="A7887" s="1165" t="str">
        <f t="shared" si="770"/>
        <v>MEXP52WHI</v>
      </c>
      <c r="B7887" s="1165">
        <f>IFERROR(INDEX('GRP Macros'!$B$14:$AF$554,MATCH(C7887,'GRP Macros'!$B$14:$B$552,FALSE),MATCH(D7887,'GRP Macros'!$B$14:$AF$14,FALSE)),0)</f>
        <v>0</v>
      </c>
      <c r="C7887" s="1165" t="s">
        <v>28384</v>
      </c>
      <c r="D7887" s="1167" t="str">
        <f>'GRP Macros'!$K$14</f>
        <v>White 
RAL 9016</v>
      </c>
      <c r="E7887" s="1165" t="s">
        <v>27838</v>
      </c>
      <c r="F7887" s="1165" t="s">
        <v>28333</v>
      </c>
    </row>
    <row r="7888" spans="1:6" ht="15" customHeight="1">
      <c r="A7888" s="1165" t="str">
        <f t="shared" si="770"/>
        <v>MEXP52BLU</v>
      </c>
      <c r="B7888" s="1165">
        <f>IFERROR(INDEX('GRP Macros'!$B$14:$AF$554,MATCH(C7888,'GRP Macros'!$B$14:$B$552,FALSE),MATCH(D7888,'GRP Macros'!$B$14:$AF$14,FALSE)),0)</f>
        <v>0</v>
      </c>
      <c r="C7888" s="1165" t="str">
        <f>C7887</f>
        <v>MEXP52</v>
      </c>
      <c r="D7888" s="988" t="str">
        <f>'GRP Macros'!$L$14</f>
        <v>Blue US 
RAL 5015</v>
      </c>
      <c r="E7888" s="1165" t="s">
        <v>27827</v>
      </c>
      <c r="F7888" s="1165" t="s">
        <v>28333</v>
      </c>
    </row>
    <row r="7889" spans="1:6" ht="15" customHeight="1">
      <c r="A7889" s="1165" t="str">
        <f t="shared" si="770"/>
        <v>MEXP52MIN</v>
      </c>
      <c r="B7889" s="1165">
        <f>IFERROR(INDEX('GRP Macros'!$B$14:$AF$554,MATCH(C7889,'GRP Macros'!$B$14:$B$552,FALSE),MATCH(D7889,'GRP Macros'!$B$14:$AF$14,FALSE)),0)</f>
        <v>0</v>
      </c>
      <c r="C7889" s="1165" t="str">
        <f t="shared" ref="C7889:C7900" si="772">C7888</f>
        <v>MEXP52</v>
      </c>
      <c r="D7889" s="988" t="str">
        <f>'GRP Macros'!$O$14</f>
        <v>Mint 
RAL 6027</v>
      </c>
      <c r="E7889" s="1165" t="s">
        <v>27834</v>
      </c>
      <c r="F7889" s="1165" t="s">
        <v>28333</v>
      </c>
    </row>
    <row r="7890" spans="1:6" ht="15" customHeight="1">
      <c r="A7890" s="1165" t="str">
        <f t="shared" si="770"/>
        <v>MEXP52GRE</v>
      </c>
      <c r="B7890" s="1165">
        <f>IFERROR(INDEX('GRP Macros'!$B$14:$AF$554,MATCH(C7890,'GRP Macros'!$B$14:$B$552,FALSE),MATCH(D7890,'GRP Macros'!$B$14:$AF$14,FALSE)),0)</f>
        <v>0</v>
      </c>
      <c r="C7890" s="1165" t="str">
        <f t="shared" si="772"/>
        <v>MEXP52</v>
      </c>
      <c r="D7890" s="988" t="str">
        <f>'GRP Macros'!$P$14</f>
        <v>Green 
RAL 6037</v>
      </c>
      <c r="E7890" s="1165" t="s">
        <v>27837</v>
      </c>
      <c r="F7890" s="1165" t="s">
        <v>28333</v>
      </c>
    </row>
    <row r="7891" spans="1:6" ht="15" customHeight="1">
      <c r="A7891" s="1165" t="str">
        <f t="shared" si="770"/>
        <v>MEXP52PUK</v>
      </c>
      <c r="B7891" s="1165">
        <f>IFERROR(INDEX('GRP Macros'!$B$14:$AF$554,MATCH(C7891,'GRP Macros'!$B$14:$B$552,FALSE),MATCH(D7891,'GRP Macros'!$B$14:$AF$14,FALSE)),0)</f>
        <v>0</v>
      </c>
      <c r="C7891" s="1165" t="str">
        <f t="shared" si="772"/>
        <v>MEXP52</v>
      </c>
      <c r="D7891" s="988" t="str">
        <f>'GRP Macros'!$Q$14</f>
        <v>US Green 
Pantone
2301C</v>
      </c>
      <c r="E7891" s="1165" t="s">
        <v>27835</v>
      </c>
      <c r="F7891" s="1165" t="s">
        <v>28333</v>
      </c>
    </row>
    <row r="7892" spans="1:6" ht="15" customHeight="1">
      <c r="A7892" s="1165" t="str">
        <f t="shared" si="770"/>
        <v>MEXP52YEL</v>
      </c>
      <c r="B7892" s="1165">
        <f>IFERROR(INDEX('GRP Macros'!$B$14:$AF$554,MATCH(C7892,'GRP Macros'!$B$14:$B$552,FALSE),MATCH(D7892,'GRP Macros'!$B$14:$AF$14,FALSE)),0)</f>
        <v>0</v>
      </c>
      <c r="C7892" s="1165" t="str">
        <f t="shared" si="772"/>
        <v>MEXP52</v>
      </c>
      <c r="D7892" s="988" t="str">
        <f>'GRP Macros'!$S$14</f>
        <v>Yellow 
RAL 1023</v>
      </c>
      <c r="E7892" s="1165" t="s">
        <v>27823</v>
      </c>
      <c r="F7892" s="1165" t="s">
        <v>28333</v>
      </c>
    </row>
    <row r="7893" spans="1:6" ht="15" customHeight="1">
      <c r="A7893" s="1165" t="str">
        <f t="shared" si="770"/>
        <v>MEXP52RED</v>
      </c>
      <c r="B7893" s="1165">
        <f>IFERROR(INDEX('GRP Macros'!$B$14:$AF$554,MATCH(C7893,'GRP Macros'!$B$14:$B$552,FALSE),MATCH(D7893,'GRP Macros'!$B$14:$AF$14,FALSE)),0)</f>
        <v>0</v>
      </c>
      <c r="C7893" s="1165" t="str">
        <f t="shared" si="772"/>
        <v>MEXP52</v>
      </c>
      <c r="D7893" s="988" t="str">
        <f>'GRP Macros'!$U$14</f>
        <v>Red 
RAL 3020</v>
      </c>
      <c r="E7893" s="1165" t="s">
        <v>27826</v>
      </c>
      <c r="F7893" s="1165" t="s">
        <v>28333</v>
      </c>
    </row>
    <row r="7894" spans="1:6" ht="15" customHeight="1">
      <c r="A7894" s="1165" t="str">
        <f t="shared" si="770"/>
        <v>MEXP52VIO</v>
      </c>
      <c r="B7894" s="1165">
        <f>IFERROR(INDEX('GRP Macros'!$B$14:$AF$554,MATCH(C7894,'GRP Macros'!$B$14:$B$552,FALSE),MATCH(D7894,'GRP Macros'!$B$14:$AF$14,FALSE)),0)</f>
        <v>0</v>
      </c>
      <c r="C7894" s="1165" t="str">
        <f t="shared" si="772"/>
        <v>MEXP52</v>
      </c>
      <c r="D7894" s="988" t="str">
        <f>'GRP Macros'!$V$14</f>
        <v>Violet 
RAL 4008</v>
      </c>
      <c r="E7894" s="1165" t="s">
        <v>27833</v>
      </c>
      <c r="F7894" s="1165" t="s">
        <v>28333</v>
      </c>
    </row>
    <row r="7895" spans="1:6" ht="15" customHeight="1">
      <c r="A7895" s="1165" t="str">
        <f t="shared" si="770"/>
        <v>MEXP52BLK</v>
      </c>
      <c r="B7895" s="1165">
        <f>IFERROR(INDEX('GRP Macros'!$B$14:$AF$554,MATCH(C7895,'GRP Macros'!$B$14:$B$552,FALSE),MATCH(D7895,'GRP Macros'!$B$14:$AF$14,FALSE)),0)</f>
        <v>0</v>
      </c>
      <c r="C7895" s="1165" t="str">
        <f t="shared" si="772"/>
        <v>MEXP52</v>
      </c>
      <c r="D7895" s="988" t="str">
        <f>'GRP Macros'!$X$14</f>
        <v>Black 
RAL 9005</v>
      </c>
      <c r="E7895" s="1165" t="s">
        <v>27829</v>
      </c>
      <c r="F7895" s="1165" t="s">
        <v>28333</v>
      </c>
    </row>
    <row r="7896" spans="1:6" ht="15" customHeight="1">
      <c r="A7896" s="1165" t="str">
        <f t="shared" si="770"/>
        <v>MEXP52GRY</v>
      </c>
      <c r="B7896" s="1165">
        <f>IFERROR(INDEX('GRP Macros'!$B$14:$AF$554,MATCH(C7896,'GRP Macros'!$B$14:$B$552,FALSE),MATCH(D7896,'GRP Macros'!$B$14:$AF$14,FALSE)),0)</f>
        <v>0</v>
      </c>
      <c r="C7896" s="1165" t="str">
        <f t="shared" si="772"/>
        <v>MEXP52</v>
      </c>
      <c r="D7896" s="988" t="str">
        <f>'GRP Macros'!$Y$14</f>
        <v>Grey 
RAL 7001</v>
      </c>
      <c r="E7896" s="1165" t="s">
        <v>27828</v>
      </c>
      <c r="F7896" s="1165" t="s">
        <v>28333</v>
      </c>
    </row>
    <row r="7897" spans="1:6" ht="15" customHeight="1">
      <c r="A7897" s="1165" t="str">
        <f t="shared" si="770"/>
        <v>MEXP52FLY</v>
      </c>
      <c r="B7897" s="1165">
        <f>IFERROR(INDEX('GRP Macros'!$B$14:$AF$554,MATCH(C7897,'GRP Macros'!$B$14:$B$552,FALSE),MATCH(D7897,'GRP Macros'!$B$14:$AF$14,FALSE)),0)</f>
        <v>0</v>
      </c>
      <c r="C7897" s="1165" t="str">
        <f t="shared" si="772"/>
        <v>MEXP52</v>
      </c>
      <c r="D7897" s="988" t="str">
        <f>'GRP Macros'!$Z$14</f>
        <v>Fluo Yellow 
RAL 1026</v>
      </c>
      <c r="E7897" s="1165" t="s">
        <v>28041</v>
      </c>
      <c r="F7897" s="1165" t="s">
        <v>28333</v>
      </c>
    </row>
    <row r="7898" spans="1:6" ht="15" customHeight="1">
      <c r="A7898" s="1165" t="str">
        <f t="shared" si="770"/>
        <v>MEXP52FLO</v>
      </c>
      <c r="B7898" s="1165">
        <f>IFERROR(INDEX('GRP Macros'!$B$14:$AF$554,MATCH(C7898,'GRP Macros'!$B$14:$B$552,FALSE),MATCH(D7898,'GRP Macros'!$B$14:$AF$14,FALSE)),0)</f>
        <v>0</v>
      </c>
      <c r="C7898" s="1165" t="str">
        <f t="shared" si="772"/>
        <v>MEXP52</v>
      </c>
      <c r="D7898" s="988" t="str">
        <f>'GRP Macros'!$AA$14</f>
        <v>Fluo Orange 
RAL 2005</v>
      </c>
      <c r="E7898" s="1165" t="s">
        <v>27830</v>
      </c>
      <c r="F7898" s="1165" t="s">
        <v>28333</v>
      </c>
    </row>
    <row r="7899" spans="1:6" ht="15" customHeight="1">
      <c r="A7899" s="1165" t="str">
        <f t="shared" si="770"/>
        <v>MEXP52FLP</v>
      </c>
      <c r="B7899" s="1165">
        <f>IFERROR(INDEX('GRP Macros'!$B$14:$AF$554,MATCH(C7899,'GRP Macros'!$B$14:$B$552,FALSE),MATCH(D7899,'GRP Macros'!$B$14:$AF$14,FALSE)),0)</f>
        <v>0</v>
      </c>
      <c r="C7899" s="1165" t="str">
        <f t="shared" si="772"/>
        <v>MEXP52</v>
      </c>
      <c r="D7899" s="988" t="str">
        <f>'GRP Macros'!$AB$14</f>
        <v>Fluo Pink 
Pantone 806C</v>
      </c>
      <c r="E7899" s="1165" t="s">
        <v>27832</v>
      </c>
      <c r="F7899" s="1165" t="s">
        <v>28333</v>
      </c>
    </row>
    <row r="7900" spans="1:6" ht="15" customHeight="1">
      <c r="A7900" s="1165" t="str">
        <f t="shared" si="770"/>
        <v>MEXP52FLG</v>
      </c>
      <c r="B7900" s="1165">
        <f>IFERROR(INDEX('GRP Macros'!$B$14:$AF$554,MATCH(C7900,'GRP Macros'!$B$14:$B$552,FALSE),MATCH(D7900,'GRP Macros'!$B$14:$AF$14,FALSE)),0)</f>
        <v>0</v>
      </c>
      <c r="C7900" s="1165" t="str">
        <f t="shared" si="772"/>
        <v>MEXP52</v>
      </c>
      <c r="D7900" s="988" t="str">
        <f>'GRP Macros'!$AC$14</f>
        <v>Fluo Green 
RAL 6028</v>
      </c>
      <c r="E7900" s="1165" t="s">
        <v>27831</v>
      </c>
      <c r="F7900" s="1165" t="s">
        <v>28333</v>
      </c>
    </row>
    <row r="7901" spans="1:6" ht="15" customHeight="1">
      <c r="A7901" s="1165" t="str">
        <f t="shared" si="770"/>
        <v>MEXP53WHI</v>
      </c>
      <c r="B7901" s="1165">
        <f>IFERROR(INDEX('GRP Macros'!$B$14:$AF$554,MATCH(C7901,'GRP Macros'!$B$14:$B$552,FALSE),MATCH(D7901,'GRP Macros'!$B$14:$AF$14,FALSE)),0)</f>
        <v>0</v>
      </c>
      <c r="C7901" s="1165" t="s">
        <v>28385</v>
      </c>
      <c r="D7901" s="1167" t="str">
        <f>'GRP Macros'!$K$14</f>
        <v>White 
RAL 9016</v>
      </c>
      <c r="E7901" s="1165" t="s">
        <v>27838</v>
      </c>
      <c r="F7901" s="1165" t="s">
        <v>28333</v>
      </c>
    </row>
    <row r="7902" spans="1:6" ht="15" customHeight="1">
      <c r="A7902" s="1165" t="str">
        <f t="shared" si="770"/>
        <v>MEXP53BLU</v>
      </c>
      <c r="B7902" s="1165">
        <f>IFERROR(INDEX('GRP Macros'!$B$14:$AF$554,MATCH(C7902,'GRP Macros'!$B$14:$B$552,FALSE),MATCH(D7902,'GRP Macros'!$B$14:$AF$14,FALSE)),0)</f>
        <v>0</v>
      </c>
      <c r="C7902" s="1165" t="str">
        <f>C7901</f>
        <v>MEXP53</v>
      </c>
      <c r="D7902" s="988" t="str">
        <f>'GRP Macros'!$L$14</f>
        <v>Blue US 
RAL 5015</v>
      </c>
      <c r="E7902" s="1165" t="s">
        <v>27827</v>
      </c>
      <c r="F7902" s="1165" t="s">
        <v>28333</v>
      </c>
    </row>
    <row r="7903" spans="1:6" ht="15" customHeight="1">
      <c r="A7903" s="1165" t="str">
        <f t="shared" si="770"/>
        <v>MEXP53MIN</v>
      </c>
      <c r="B7903" s="1165">
        <f>IFERROR(INDEX('GRP Macros'!$B$14:$AF$554,MATCH(C7903,'GRP Macros'!$B$14:$B$552,FALSE),MATCH(D7903,'GRP Macros'!$B$14:$AF$14,FALSE)),0)</f>
        <v>0</v>
      </c>
      <c r="C7903" s="1165" t="str">
        <f t="shared" ref="C7903:C7914" si="773">C7902</f>
        <v>MEXP53</v>
      </c>
      <c r="D7903" s="988" t="str">
        <f>'GRP Macros'!$O$14</f>
        <v>Mint 
RAL 6027</v>
      </c>
      <c r="E7903" s="1165" t="s">
        <v>27834</v>
      </c>
      <c r="F7903" s="1165" t="s">
        <v>28333</v>
      </c>
    </row>
    <row r="7904" spans="1:6" ht="15" customHeight="1">
      <c r="A7904" s="1165" t="str">
        <f t="shared" si="770"/>
        <v>MEXP53GRE</v>
      </c>
      <c r="B7904" s="1165">
        <f>IFERROR(INDEX('GRP Macros'!$B$14:$AF$554,MATCH(C7904,'GRP Macros'!$B$14:$B$552,FALSE),MATCH(D7904,'GRP Macros'!$B$14:$AF$14,FALSE)),0)</f>
        <v>0</v>
      </c>
      <c r="C7904" s="1165" t="str">
        <f t="shared" si="773"/>
        <v>MEXP53</v>
      </c>
      <c r="D7904" s="988" t="str">
        <f>'GRP Macros'!$P$14</f>
        <v>Green 
RAL 6037</v>
      </c>
      <c r="E7904" s="1165" t="s">
        <v>27837</v>
      </c>
      <c r="F7904" s="1165" t="s">
        <v>28333</v>
      </c>
    </row>
    <row r="7905" spans="1:6" ht="15" customHeight="1">
      <c r="A7905" s="1165" t="str">
        <f t="shared" si="770"/>
        <v>MEXP53PUK</v>
      </c>
      <c r="B7905" s="1165">
        <f>IFERROR(INDEX('GRP Macros'!$B$14:$AF$554,MATCH(C7905,'GRP Macros'!$B$14:$B$552,FALSE),MATCH(D7905,'GRP Macros'!$B$14:$AF$14,FALSE)),0)</f>
        <v>0</v>
      </c>
      <c r="C7905" s="1165" t="str">
        <f t="shared" si="773"/>
        <v>MEXP53</v>
      </c>
      <c r="D7905" s="988" t="str">
        <f>'GRP Macros'!$Q$14</f>
        <v>US Green 
Pantone
2301C</v>
      </c>
      <c r="E7905" s="1165" t="s">
        <v>27835</v>
      </c>
      <c r="F7905" s="1165" t="s">
        <v>28333</v>
      </c>
    </row>
    <row r="7906" spans="1:6" ht="15" customHeight="1">
      <c r="A7906" s="1165" t="str">
        <f t="shared" si="770"/>
        <v>MEXP53YEL</v>
      </c>
      <c r="B7906" s="1165">
        <f>IFERROR(INDEX('GRP Macros'!$B$14:$AF$554,MATCH(C7906,'GRP Macros'!$B$14:$B$552,FALSE),MATCH(D7906,'GRP Macros'!$B$14:$AF$14,FALSE)),0)</f>
        <v>0</v>
      </c>
      <c r="C7906" s="1165" t="str">
        <f t="shared" si="773"/>
        <v>MEXP53</v>
      </c>
      <c r="D7906" s="988" t="str">
        <f>'GRP Macros'!$S$14</f>
        <v>Yellow 
RAL 1023</v>
      </c>
      <c r="E7906" s="1165" t="s">
        <v>27823</v>
      </c>
      <c r="F7906" s="1165" t="s">
        <v>28333</v>
      </c>
    </row>
    <row r="7907" spans="1:6" ht="15" customHeight="1">
      <c r="A7907" s="1165" t="str">
        <f t="shared" si="770"/>
        <v>MEXP53RED</v>
      </c>
      <c r="B7907" s="1165">
        <f>IFERROR(INDEX('GRP Macros'!$B$14:$AF$554,MATCH(C7907,'GRP Macros'!$B$14:$B$552,FALSE),MATCH(D7907,'GRP Macros'!$B$14:$AF$14,FALSE)),0)</f>
        <v>0</v>
      </c>
      <c r="C7907" s="1165" t="str">
        <f t="shared" si="773"/>
        <v>MEXP53</v>
      </c>
      <c r="D7907" s="988" t="str">
        <f>'GRP Macros'!$U$14</f>
        <v>Red 
RAL 3020</v>
      </c>
      <c r="E7907" s="1165" t="s">
        <v>27826</v>
      </c>
      <c r="F7907" s="1165" t="s">
        <v>28333</v>
      </c>
    </row>
    <row r="7908" spans="1:6" ht="15" customHeight="1">
      <c r="A7908" s="1165" t="str">
        <f t="shared" si="770"/>
        <v>MEXP53VIO</v>
      </c>
      <c r="B7908" s="1165">
        <f>IFERROR(INDEX('GRP Macros'!$B$14:$AF$554,MATCH(C7908,'GRP Macros'!$B$14:$B$552,FALSE),MATCH(D7908,'GRP Macros'!$B$14:$AF$14,FALSE)),0)</f>
        <v>0</v>
      </c>
      <c r="C7908" s="1165" t="str">
        <f t="shared" si="773"/>
        <v>MEXP53</v>
      </c>
      <c r="D7908" s="988" t="str">
        <f>'GRP Macros'!$V$14</f>
        <v>Violet 
RAL 4008</v>
      </c>
      <c r="E7908" s="1165" t="s">
        <v>27833</v>
      </c>
      <c r="F7908" s="1165" t="s">
        <v>28333</v>
      </c>
    </row>
    <row r="7909" spans="1:6" ht="15" customHeight="1">
      <c r="A7909" s="1165" t="str">
        <f t="shared" si="770"/>
        <v>MEXP53BLK</v>
      </c>
      <c r="B7909" s="1165">
        <f>IFERROR(INDEX('GRP Macros'!$B$14:$AF$554,MATCH(C7909,'GRP Macros'!$B$14:$B$552,FALSE),MATCH(D7909,'GRP Macros'!$B$14:$AF$14,FALSE)),0)</f>
        <v>0</v>
      </c>
      <c r="C7909" s="1165" t="str">
        <f t="shared" si="773"/>
        <v>MEXP53</v>
      </c>
      <c r="D7909" s="988" t="str">
        <f>'GRP Macros'!$X$14</f>
        <v>Black 
RAL 9005</v>
      </c>
      <c r="E7909" s="1165" t="s">
        <v>27829</v>
      </c>
      <c r="F7909" s="1165" t="s">
        <v>28333</v>
      </c>
    </row>
    <row r="7910" spans="1:6" ht="15" customHeight="1">
      <c r="A7910" s="1165" t="str">
        <f t="shared" si="770"/>
        <v>MEXP53GRY</v>
      </c>
      <c r="B7910" s="1165">
        <f>IFERROR(INDEX('GRP Macros'!$B$14:$AF$554,MATCH(C7910,'GRP Macros'!$B$14:$B$552,FALSE),MATCH(D7910,'GRP Macros'!$B$14:$AF$14,FALSE)),0)</f>
        <v>0</v>
      </c>
      <c r="C7910" s="1165" t="str">
        <f t="shared" si="773"/>
        <v>MEXP53</v>
      </c>
      <c r="D7910" s="988" t="str">
        <f>'GRP Macros'!$Y$14</f>
        <v>Grey 
RAL 7001</v>
      </c>
      <c r="E7910" s="1165" t="s">
        <v>27828</v>
      </c>
      <c r="F7910" s="1165" t="s">
        <v>28333</v>
      </c>
    </row>
    <row r="7911" spans="1:6" ht="15" customHeight="1">
      <c r="A7911" s="1165" t="str">
        <f t="shared" si="770"/>
        <v>MEXP53FLY</v>
      </c>
      <c r="B7911" s="1165">
        <f>IFERROR(INDEX('GRP Macros'!$B$14:$AF$554,MATCH(C7911,'GRP Macros'!$B$14:$B$552,FALSE),MATCH(D7911,'GRP Macros'!$B$14:$AF$14,FALSE)),0)</f>
        <v>0</v>
      </c>
      <c r="C7911" s="1165" t="str">
        <f t="shared" si="773"/>
        <v>MEXP53</v>
      </c>
      <c r="D7911" s="988" t="str">
        <f>'GRP Macros'!$Z$14</f>
        <v>Fluo Yellow 
RAL 1026</v>
      </c>
      <c r="E7911" s="1165" t="s">
        <v>28041</v>
      </c>
      <c r="F7911" s="1165" t="s">
        <v>28333</v>
      </c>
    </row>
    <row r="7912" spans="1:6" ht="15" customHeight="1">
      <c r="A7912" s="1165" t="str">
        <f t="shared" si="770"/>
        <v>MEXP53FLO</v>
      </c>
      <c r="B7912" s="1165">
        <f>IFERROR(INDEX('GRP Macros'!$B$14:$AF$554,MATCH(C7912,'GRP Macros'!$B$14:$B$552,FALSE),MATCH(D7912,'GRP Macros'!$B$14:$AF$14,FALSE)),0)</f>
        <v>0</v>
      </c>
      <c r="C7912" s="1165" t="str">
        <f t="shared" si="773"/>
        <v>MEXP53</v>
      </c>
      <c r="D7912" s="988" t="str">
        <f>'GRP Macros'!$AA$14</f>
        <v>Fluo Orange 
RAL 2005</v>
      </c>
      <c r="E7912" s="1165" t="s">
        <v>27830</v>
      </c>
      <c r="F7912" s="1165" t="s">
        <v>28333</v>
      </c>
    </row>
    <row r="7913" spans="1:6" ht="15" customHeight="1">
      <c r="A7913" s="1165" t="str">
        <f t="shared" si="770"/>
        <v>MEXP53FLP</v>
      </c>
      <c r="B7913" s="1165">
        <f>IFERROR(INDEX('GRP Macros'!$B$14:$AF$554,MATCH(C7913,'GRP Macros'!$B$14:$B$552,FALSE),MATCH(D7913,'GRP Macros'!$B$14:$AF$14,FALSE)),0)</f>
        <v>0</v>
      </c>
      <c r="C7913" s="1165" t="str">
        <f t="shared" si="773"/>
        <v>MEXP53</v>
      </c>
      <c r="D7913" s="988" t="str">
        <f>'GRP Macros'!$AB$14</f>
        <v>Fluo Pink 
Pantone 806C</v>
      </c>
      <c r="E7913" s="1165" t="s">
        <v>27832</v>
      </c>
      <c r="F7913" s="1165" t="s">
        <v>28333</v>
      </c>
    </row>
    <row r="7914" spans="1:6" ht="15" customHeight="1">
      <c r="A7914" s="1165" t="str">
        <f t="shared" si="770"/>
        <v>MEXP53FLG</v>
      </c>
      <c r="B7914" s="1165">
        <f>IFERROR(INDEX('GRP Macros'!$B$14:$AF$554,MATCH(C7914,'GRP Macros'!$B$14:$B$552,FALSE),MATCH(D7914,'GRP Macros'!$B$14:$AF$14,FALSE)),0)</f>
        <v>0</v>
      </c>
      <c r="C7914" s="1165" t="str">
        <f t="shared" si="773"/>
        <v>MEXP53</v>
      </c>
      <c r="D7914" s="988" t="str">
        <f>'GRP Macros'!$AC$14</f>
        <v>Fluo Green 
RAL 6028</v>
      </c>
      <c r="E7914" s="1165" t="s">
        <v>27831</v>
      </c>
      <c r="F7914" s="1165" t="s">
        <v>28333</v>
      </c>
    </row>
    <row r="7915" spans="1:6" ht="15" customHeight="1">
      <c r="A7915" s="1165" t="str">
        <f t="shared" ref="A7915:A7962" si="774">CONCATENATE(C7915,E7915)</f>
        <v>MEXP54WHI</v>
      </c>
      <c r="B7915" s="1165">
        <f>IFERROR(INDEX('GRP Macros'!$B$14:$AF$554,MATCH(C7915,'GRP Macros'!$B$14:$B$552,FALSE),MATCH(D7915,'GRP Macros'!$B$14:$AF$14,FALSE)),0)</f>
        <v>0</v>
      </c>
      <c r="C7915" s="1165" t="s">
        <v>28386</v>
      </c>
      <c r="D7915" s="1167" t="str">
        <f>'GRP Macros'!$K$14</f>
        <v>White 
RAL 9016</v>
      </c>
      <c r="E7915" s="1165" t="s">
        <v>27838</v>
      </c>
      <c r="F7915" s="1165" t="s">
        <v>28333</v>
      </c>
    </row>
    <row r="7916" spans="1:6" ht="15" customHeight="1">
      <c r="A7916" s="1165" t="str">
        <f t="shared" si="774"/>
        <v>MEXP54BLU</v>
      </c>
      <c r="B7916" s="1165">
        <f>IFERROR(INDEX('GRP Macros'!$B$14:$AF$554,MATCH(C7916,'GRP Macros'!$B$14:$B$552,FALSE),MATCH(D7916,'GRP Macros'!$B$14:$AF$14,FALSE)),0)</f>
        <v>0</v>
      </c>
      <c r="C7916" s="1165" t="str">
        <f>C7915</f>
        <v>MEXP54</v>
      </c>
      <c r="D7916" s="988" t="str">
        <f>'GRP Macros'!$L$14</f>
        <v>Blue US 
RAL 5015</v>
      </c>
      <c r="E7916" s="1165" t="s">
        <v>27827</v>
      </c>
      <c r="F7916" s="1165" t="s">
        <v>28333</v>
      </c>
    </row>
    <row r="7917" spans="1:6" ht="15" customHeight="1">
      <c r="A7917" s="1165" t="str">
        <f t="shared" si="774"/>
        <v>MEXP54MIN</v>
      </c>
      <c r="B7917" s="1165">
        <f>IFERROR(INDEX('GRP Macros'!$B$14:$AF$554,MATCH(C7917,'GRP Macros'!$B$14:$B$552,FALSE),MATCH(D7917,'GRP Macros'!$B$14:$AF$14,FALSE)),0)</f>
        <v>0</v>
      </c>
      <c r="C7917" s="1165" t="str">
        <f t="shared" ref="C7917:C7928" si="775">C7916</f>
        <v>MEXP54</v>
      </c>
      <c r="D7917" s="988" t="str">
        <f>'GRP Macros'!$O$14</f>
        <v>Mint 
RAL 6027</v>
      </c>
      <c r="E7917" s="1165" t="s">
        <v>27834</v>
      </c>
      <c r="F7917" s="1165" t="s">
        <v>28333</v>
      </c>
    </row>
    <row r="7918" spans="1:6" ht="15" customHeight="1">
      <c r="A7918" s="1165" t="str">
        <f t="shared" si="774"/>
        <v>MEXP54GRE</v>
      </c>
      <c r="B7918" s="1165">
        <f>IFERROR(INDEX('GRP Macros'!$B$14:$AF$554,MATCH(C7918,'GRP Macros'!$B$14:$B$552,FALSE),MATCH(D7918,'GRP Macros'!$B$14:$AF$14,FALSE)),0)</f>
        <v>0</v>
      </c>
      <c r="C7918" s="1165" t="str">
        <f t="shared" si="775"/>
        <v>MEXP54</v>
      </c>
      <c r="D7918" s="988" t="str">
        <f>'GRP Macros'!$P$14</f>
        <v>Green 
RAL 6037</v>
      </c>
      <c r="E7918" s="1165" t="s">
        <v>27837</v>
      </c>
      <c r="F7918" s="1165" t="s">
        <v>28333</v>
      </c>
    </row>
    <row r="7919" spans="1:6" ht="15" customHeight="1">
      <c r="A7919" s="1165" t="str">
        <f t="shared" si="774"/>
        <v>MEXP54PUK</v>
      </c>
      <c r="B7919" s="1165">
        <f>IFERROR(INDEX('GRP Macros'!$B$14:$AF$554,MATCH(C7919,'GRP Macros'!$B$14:$B$552,FALSE),MATCH(D7919,'GRP Macros'!$B$14:$AF$14,FALSE)),0)</f>
        <v>0</v>
      </c>
      <c r="C7919" s="1165" t="str">
        <f t="shared" si="775"/>
        <v>MEXP54</v>
      </c>
      <c r="D7919" s="988" t="str">
        <f>'GRP Macros'!$Q$14</f>
        <v>US Green 
Pantone
2301C</v>
      </c>
      <c r="E7919" s="1165" t="s">
        <v>27835</v>
      </c>
      <c r="F7919" s="1165" t="s">
        <v>28333</v>
      </c>
    </row>
    <row r="7920" spans="1:6" ht="15" customHeight="1">
      <c r="A7920" s="1165" t="str">
        <f t="shared" si="774"/>
        <v>MEXP54YEL</v>
      </c>
      <c r="B7920" s="1165">
        <f>IFERROR(INDEX('GRP Macros'!$B$14:$AF$554,MATCH(C7920,'GRP Macros'!$B$14:$B$552,FALSE),MATCH(D7920,'GRP Macros'!$B$14:$AF$14,FALSE)),0)</f>
        <v>0</v>
      </c>
      <c r="C7920" s="1165" t="str">
        <f t="shared" si="775"/>
        <v>MEXP54</v>
      </c>
      <c r="D7920" s="988" t="str">
        <f>'GRP Macros'!$S$14</f>
        <v>Yellow 
RAL 1023</v>
      </c>
      <c r="E7920" s="1165" t="s">
        <v>27823</v>
      </c>
      <c r="F7920" s="1165" t="s">
        <v>28333</v>
      </c>
    </row>
    <row r="7921" spans="1:6" ht="15" customHeight="1">
      <c r="A7921" s="1165" t="str">
        <f t="shared" si="774"/>
        <v>MEXP54RED</v>
      </c>
      <c r="B7921" s="1165">
        <f>IFERROR(INDEX('GRP Macros'!$B$14:$AF$554,MATCH(C7921,'GRP Macros'!$B$14:$B$552,FALSE),MATCH(D7921,'GRP Macros'!$B$14:$AF$14,FALSE)),0)</f>
        <v>0</v>
      </c>
      <c r="C7921" s="1165" t="str">
        <f t="shared" si="775"/>
        <v>MEXP54</v>
      </c>
      <c r="D7921" s="988" t="str">
        <f>'GRP Macros'!$U$14</f>
        <v>Red 
RAL 3020</v>
      </c>
      <c r="E7921" s="1165" t="s">
        <v>27826</v>
      </c>
      <c r="F7921" s="1165" t="s">
        <v>28333</v>
      </c>
    </row>
    <row r="7922" spans="1:6" ht="15" customHeight="1">
      <c r="A7922" s="1165" t="str">
        <f t="shared" si="774"/>
        <v>MEXP54VIO</v>
      </c>
      <c r="B7922" s="1165">
        <f>IFERROR(INDEX('GRP Macros'!$B$14:$AF$554,MATCH(C7922,'GRP Macros'!$B$14:$B$552,FALSE),MATCH(D7922,'GRP Macros'!$B$14:$AF$14,FALSE)),0)</f>
        <v>0</v>
      </c>
      <c r="C7922" s="1165" t="str">
        <f t="shared" si="775"/>
        <v>MEXP54</v>
      </c>
      <c r="D7922" s="988" t="str">
        <f>'GRP Macros'!$V$14</f>
        <v>Violet 
RAL 4008</v>
      </c>
      <c r="E7922" s="1165" t="s">
        <v>27833</v>
      </c>
      <c r="F7922" s="1165" t="s">
        <v>28333</v>
      </c>
    </row>
    <row r="7923" spans="1:6" ht="15" customHeight="1">
      <c r="A7923" s="1165" t="str">
        <f t="shared" si="774"/>
        <v>MEXP54BLK</v>
      </c>
      <c r="B7923" s="1165">
        <f>IFERROR(INDEX('GRP Macros'!$B$14:$AF$554,MATCH(C7923,'GRP Macros'!$B$14:$B$552,FALSE),MATCH(D7923,'GRP Macros'!$B$14:$AF$14,FALSE)),0)</f>
        <v>0</v>
      </c>
      <c r="C7923" s="1165" t="str">
        <f t="shared" si="775"/>
        <v>MEXP54</v>
      </c>
      <c r="D7923" s="988" t="str">
        <f>'GRP Macros'!$X$14</f>
        <v>Black 
RAL 9005</v>
      </c>
      <c r="E7923" s="1165" t="s">
        <v>27829</v>
      </c>
      <c r="F7923" s="1165" t="s">
        <v>28333</v>
      </c>
    </row>
    <row r="7924" spans="1:6" ht="15" customHeight="1">
      <c r="A7924" s="1165" t="str">
        <f t="shared" si="774"/>
        <v>MEXP54GRY</v>
      </c>
      <c r="B7924" s="1165">
        <f>IFERROR(INDEX('GRP Macros'!$B$14:$AF$554,MATCH(C7924,'GRP Macros'!$B$14:$B$552,FALSE),MATCH(D7924,'GRP Macros'!$B$14:$AF$14,FALSE)),0)</f>
        <v>0</v>
      </c>
      <c r="C7924" s="1165" t="str">
        <f t="shared" si="775"/>
        <v>MEXP54</v>
      </c>
      <c r="D7924" s="988" t="str">
        <f>'GRP Macros'!$Y$14</f>
        <v>Grey 
RAL 7001</v>
      </c>
      <c r="E7924" s="1165" t="s">
        <v>27828</v>
      </c>
      <c r="F7924" s="1165" t="s">
        <v>28333</v>
      </c>
    </row>
    <row r="7925" spans="1:6" ht="15" customHeight="1">
      <c r="A7925" s="1165" t="str">
        <f t="shared" si="774"/>
        <v>MEXP54FLY</v>
      </c>
      <c r="B7925" s="1165">
        <f>IFERROR(INDEX('GRP Macros'!$B$14:$AF$554,MATCH(C7925,'GRP Macros'!$B$14:$B$552,FALSE),MATCH(D7925,'GRP Macros'!$B$14:$AF$14,FALSE)),0)</f>
        <v>0</v>
      </c>
      <c r="C7925" s="1165" t="str">
        <f t="shared" si="775"/>
        <v>MEXP54</v>
      </c>
      <c r="D7925" s="988" t="str">
        <f>'GRP Macros'!$Z$14</f>
        <v>Fluo Yellow 
RAL 1026</v>
      </c>
      <c r="E7925" s="1165" t="s">
        <v>28041</v>
      </c>
      <c r="F7925" s="1165" t="s">
        <v>28333</v>
      </c>
    </row>
    <row r="7926" spans="1:6" ht="15" customHeight="1">
      <c r="A7926" s="1165" t="str">
        <f t="shared" si="774"/>
        <v>MEXP54FLO</v>
      </c>
      <c r="B7926" s="1165">
        <f>IFERROR(INDEX('GRP Macros'!$B$14:$AF$554,MATCH(C7926,'GRP Macros'!$B$14:$B$552,FALSE),MATCH(D7926,'GRP Macros'!$B$14:$AF$14,FALSE)),0)</f>
        <v>0</v>
      </c>
      <c r="C7926" s="1165" t="str">
        <f t="shared" si="775"/>
        <v>MEXP54</v>
      </c>
      <c r="D7926" s="988" t="str">
        <f>'GRP Macros'!$AA$14</f>
        <v>Fluo Orange 
RAL 2005</v>
      </c>
      <c r="E7926" s="1165" t="s">
        <v>27830</v>
      </c>
      <c r="F7926" s="1165" t="s">
        <v>28333</v>
      </c>
    </row>
    <row r="7927" spans="1:6" ht="15" customHeight="1">
      <c r="A7927" s="1165" t="str">
        <f t="shared" si="774"/>
        <v>MEXP54FLP</v>
      </c>
      <c r="B7927" s="1165">
        <f>IFERROR(INDEX('GRP Macros'!$B$14:$AF$554,MATCH(C7927,'GRP Macros'!$B$14:$B$552,FALSE),MATCH(D7927,'GRP Macros'!$B$14:$AF$14,FALSE)),0)</f>
        <v>0</v>
      </c>
      <c r="C7927" s="1165" t="str">
        <f t="shared" si="775"/>
        <v>MEXP54</v>
      </c>
      <c r="D7927" s="988" t="str">
        <f>'GRP Macros'!$AB$14</f>
        <v>Fluo Pink 
Pantone 806C</v>
      </c>
      <c r="E7927" s="1165" t="s">
        <v>27832</v>
      </c>
      <c r="F7927" s="1165" t="s">
        <v>28333</v>
      </c>
    </row>
    <row r="7928" spans="1:6" ht="15" customHeight="1">
      <c r="A7928" s="1165" t="str">
        <f t="shared" si="774"/>
        <v>MEXP54FLG</v>
      </c>
      <c r="B7928" s="1165">
        <f>IFERROR(INDEX('GRP Macros'!$B$14:$AF$554,MATCH(C7928,'GRP Macros'!$B$14:$B$552,FALSE),MATCH(D7928,'GRP Macros'!$B$14:$AF$14,FALSE)),0)</f>
        <v>0</v>
      </c>
      <c r="C7928" s="1165" t="str">
        <f t="shared" si="775"/>
        <v>MEXP54</v>
      </c>
      <c r="D7928" s="988" t="str">
        <f>'GRP Macros'!$AC$14</f>
        <v>Fluo Green 
RAL 6028</v>
      </c>
      <c r="E7928" s="1165" t="s">
        <v>27831</v>
      </c>
      <c r="F7928" s="1165" t="s">
        <v>28333</v>
      </c>
    </row>
    <row r="7929" spans="1:6" ht="15" customHeight="1">
      <c r="A7929" s="1165" t="str">
        <f t="shared" si="774"/>
        <v>MEXP55WHI</v>
      </c>
      <c r="B7929" s="1165">
        <f>IFERROR(INDEX('GRP Macros'!$B$14:$AF$554,MATCH(C7929,'GRP Macros'!$B$14:$B$552,FALSE),MATCH(D7929,'GRP Macros'!$B$14:$AF$14,FALSE)),0)</f>
        <v>0</v>
      </c>
      <c r="C7929" s="1165" t="s">
        <v>28387</v>
      </c>
      <c r="D7929" s="1167" t="str">
        <f>'GRP Macros'!$K$14</f>
        <v>White 
RAL 9016</v>
      </c>
      <c r="E7929" s="1165" t="s">
        <v>27838</v>
      </c>
      <c r="F7929" s="1165" t="s">
        <v>28333</v>
      </c>
    </row>
    <row r="7930" spans="1:6" ht="15" customHeight="1">
      <c r="A7930" s="1165" t="str">
        <f t="shared" si="774"/>
        <v>MEXP55BLU</v>
      </c>
      <c r="B7930" s="1165">
        <f>IFERROR(INDEX('GRP Macros'!$B$14:$AF$554,MATCH(C7930,'GRP Macros'!$B$14:$B$552,FALSE),MATCH(D7930,'GRP Macros'!$B$14:$AF$14,FALSE)),0)</f>
        <v>0</v>
      </c>
      <c r="C7930" s="1165" t="str">
        <f>C7929</f>
        <v>MEXP55</v>
      </c>
      <c r="D7930" s="988" t="str">
        <f>'GRP Macros'!$L$14</f>
        <v>Blue US 
RAL 5015</v>
      </c>
      <c r="E7930" s="1165" t="s">
        <v>27827</v>
      </c>
      <c r="F7930" s="1165" t="s">
        <v>28333</v>
      </c>
    </row>
    <row r="7931" spans="1:6" ht="15" customHeight="1">
      <c r="A7931" s="1165" t="str">
        <f t="shared" si="774"/>
        <v>MEXP55MIN</v>
      </c>
      <c r="B7931" s="1165">
        <f>IFERROR(INDEX('GRP Macros'!$B$14:$AF$554,MATCH(C7931,'GRP Macros'!$B$14:$B$552,FALSE),MATCH(D7931,'GRP Macros'!$B$14:$AF$14,FALSE)),0)</f>
        <v>0</v>
      </c>
      <c r="C7931" s="1165" t="str">
        <f t="shared" ref="C7931:C7942" si="776">C7930</f>
        <v>MEXP55</v>
      </c>
      <c r="D7931" s="988" t="str">
        <f>'GRP Macros'!$O$14</f>
        <v>Mint 
RAL 6027</v>
      </c>
      <c r="E7931" s="1165" t="s">
        <v>27834</v>
      </c>
      <c r="F7931" s="1165" t="s">
        <v>28333</v>
      </c>
    </row>
    <row r="7932" spans="1:6" ht="15" customHeight="1">
      <c r="A7932" s="1165" t="str">
        <f t="shared" si="774"/>
        <v>MEXP55GRE</v>
      </c>
      <c r="B7932" s="1165">
        <f>IFERROR(INDEX('GRP Macros'!$B$14:$AF$554,MATCH(C7932,'GRP Macros'!$B$14:$B$552,FALSE),MATCH(D7932,'GRP Macros'!$B$14:$AF$14,FALSE)),0)</f>
        <v>0</v>
      </c>
      <c r="C7932" s="1165" t="str">
        <f t="shared" si="776"/>
        <v>MEXP55</v>
      </c>
      <c r="D7932" s="988" t="str">
        <f>'GRP Macros'!$P$14</f>
        <v>Green 
RAL 6037</v>
      </c>
      <c r="E7932" s="1165" t="s">
        <v>27837</v>
      </c>
      <c r="F7932" s="1165" t="s">
        <v>28333</v>
      </c>
    </row>
    <row r="7933" spans="1:6" ht="15" customHeight="1">
      <c r="A7933" s="1165" t="str">
        <f t="shared" si="774"/>
        <v>MEXP55PUK</v>
      </c>
      <c r="B7933" s="1165">
        <f>IFERROR(INDEX('GRP Macros'!$B$14:$AF$554,MATCH(C7933,'GRP Macros'!$B$14:$B$552,FALSE),MATCH(D7933,'GRP Macros'!$B$14:$AF$14,FALSE)),0)</f>
        <v>0</v>
      </c>
      <c r="C7933" s="1165" t="str">
        <f t="shared" si="776"/>
        <v>MEXP55</v>
      </c>
      <c r="D7933" s="988" t="str">
        <f>'GRP Macros'!$Q$14</f>
        <v>US Green 
Pantone
2301C</v>
      </c>
      <c r="E7933" s="1165" t="s">
        <v>27835</v>
      </c>
      <c r="F7933" s="1165" t="s">
        <v>28333</v>
      </c>
    </row>
    <row r="7934" spans="1:6" ht="15" customHeight="1">
      <c r="A7934" s="1165" t="str">
        <f t="shared" si="774"/>
        <v>MEXP55YEL</v>
      </c>
      <c r="B7934" s="1165">
        <f>IFERROR(INDEX('GRP Macros'!$B$14:$AF$554,MATCH(C7934,'GRP Macros'!$B$14:$B$552,FALSE),MATCH(D7934,'GRP Macros'!$B$14:$AF$14,FALSE)),0)</f>
        <v>0</v>
      </c>
      <c r="C7934" s="1165" t="str">
        <f t="shared" si="776"/>
        <v>MEXP55</v>
      </c>
      <c r="D7934" s="988" t="str">
        <f>'GRP Macros'!$S$14</f>
        <v>Yellow 
RAL 1023</v>
      </c>
      <c r="E7934" s="1165" t="s">
        <v>27823</v>
      </c>
      <c r="F7934" s="1165" t="s">
        <v>28333</v>
      </c>
    </row>
    <row r="7935" spans="1:6" ht="15" customHeight="1">
      <c r="A7935" s="1165" t="str">
        <f t="shared" si="774"/>
        <v>MEXP55RED</v>
      </c>
      <c r="B7935" s="1165">
        <f>IFERROR(INDEX('GRP Macros'!$B$14:$AF$554,MATCH(C7935,'GRP Macros'!$B$14:$B$552,FALSE),MATCH(D7935,'GRP Macros'!$B$14:$AF$14,FALSE)),0)</f>
        <v>0</v>
      </c>
      <c r="C7935" s="1165" t="str">
        <f t="shared" si="776"/>
        <v>MEXP55</v>
      </c>
      <c r="D7935" s="988" t="str">
        <f>'GRP Macros'!$U$14</f>
        <v>Red 
RAL 3020</v>
      </c>
      <c r="E7935" s="1165" t="s">
        <v>27826</v>
      </c>
      <c r="F7935" s="1165" t="s">
        <v>28333</v>
      </c>
    </row>
    <row r="7936" spans="1:6" ht="15" customHeight="1">
      <c r="A7936" s="1165" t="str">
        <f t="shared" si="774"/>
        <v>MEXP55VIO</v>
      </c>
      <c r="B7936" s="1165">
        <f>IFERROR(INDEX('GRP Macros'!$B$14:$AF$554,MATCH(C7936,'GRP Macros'!$B$14:$B$552,FALSE),MATCH(D7936,'GRP Macros'!$B$14:$AF$14,FALSE)),0)</f>
        <v>0</v>
      </c>
      <c r="C7936" s="1165" t="str">
        <f t="shared" si="776"/>
        <v>MEXP55</v>
      </c>
      <c r="D7936" s="988" t="str">
        <f>'GRP Macros'!$V$14</f>
        <v>Violet 
RAL 4008</v>
      </c>
      <c r="E7936" s="1165" t="s">
        <v>27833</v>
      </c>
      <c r="F7936" s="1165" t="s">
        <v>28333</v>
      </c>
    </row>
    <row r="7937" spans="1:6" ht="15" customHeight="1">
      <c r="A7937" s="1165" t="str">
        <f t="shared" si="774"/>
        <v>MEXP55BLK</v>
      </c>
      <c r="B7937" s="1165">
        <f>IFERROR(INDEX('GRP Macros'!$B$14:$AF$554,MATCH(C7937,'GRP Macros'!$B$14:$B$552,FALSE),MATCH(D7937,'GRP Macros'!$B$14:$AF$14,FALSE)),0)</f>
        <v>0</v>
      </c>
      <c r="C7937" s="1165" t="str">
        <f t="shared" si="776"/>
        <v>MEXP55</v>
      </c>
      <c r="D7937" s="988" t="str">
        <f>'GRP Macros'!$X$14</f>
        <v>Black 
RAL 9005</v>
      </c>
      <c r="E7937" s="1165" t="s">
        <v>27829</v>
      </c>
      <c r="F7937" s="1165" t="s">
        <v>28333</v>
      </c>
    </row>
    <row r="7938" spans="1:6" ht="15" customHeight="1">
      <c r="A7938" s="1165" t="str">
        <f t="shared" si="774"/>
        <v>MEXP55GRY</v>
      </c>
      <c r="B7938" s="1165">
        <f>IFERROR(INDEX('GRP Macros'!$B$14:$AF$554,MATCH(C7938,'GRP Macros'!$B$14:$B$552,FALSE),MATCH(D7938,'GRP Macros'!$B$14:$AF$14,FALSE)),0)</f>
        <v>0</v>
      </c>
      <c r="C7938" s="1165" t="str">
        <f t="shared" si="776"/>
        <v>MEXP55</v>
      </c>
      <c r="D7938" s="988" t="str">
        <f>'GRP Macros'!$Y$14</f>
        <v>Grey 
RAL 7001</v>
      </c>
      <c r="E7938" s="1165" t="s">
        <v>27828</v>
      </c>
      <c r="F7938" s="1165" t="s">
        <v>28333</v>
      </c>
    </row>
    <row r="7939" spans="1:6" ht="15" customHeight="1">
      <c r="A7939" s="1165" t="str">
        <f t="shared" si="774"/>
        <v>MEXP55FLY</v>
      </c>
      <c r="B7939" s="1165">
        <f>IFERROR(INDEX('GRP Macros'!$B$14:$AF$554,MATCH(C7939,'GRP Macros'!$B$14:$B$552,FALSE),MATCH(D7939,'GRP Macros'!$B$14:$AF$14,FALSE)),0)</f>
        <v>0</v>
      </c>
      <c r="C7939" s="1165" t="str">
        <f t="shared" si="776"/>
        <v>MEXP55</v>
      </c>
      <c r="D7939" s="988" t="str">
        <f>'GRP Macros'!$Z$14</f>
        <v>Fluo Yellow 
RAL 1026</v>
      </c>
      <c r="E7939" s="1165" t="s">
        <v>28041</v>
      </c>
      <c r="F7939" s="1165" t="s">
        <v>28333</v>
      </c>
    </row>
    <row r="7940" spans="1:6" ht="15" customHeight="1">
      <c r="A7940" s="1165" t="str">
        <f t="shared" si="774"/>
        <v>MEXP55FLO</v>
      </c>
      <c r="B7940" s="1165">
        <f>IFERROR(INDEX('GRP Macros'!$B$14:$AF$554,MATCH(C7940,'GRP Macros'!$B$14:$B$552,FALSE),MATCH(D7940,'GRP Macros'!$B$14:$AF$14,FALSE)),0)</f>
        <v>0</v>
      </c>
      <c r="C7940" s="1165" t="str">
        <f t="shared" si="776"/>
        <v>MEXP55</v>
      </c>
      <c r="D7940" s="988" t="str">
        <f>'GRP Macros'!$AA$14</f>
        <v>Fluo Orange 
RAL 2005</v>
      </c>
      <c r="E7940" s="1165" t="s">
        <v>27830</v>
      </c>
      <c r="F7940" s="1165" t="s">
        <v>28333</v>
      </c>
    </row>
    <row r="7941" spans="1:6" ht="15" customHeight="1">
      <c r="A7941" s="1165" t="str">
        <f t="shared" si="774"/>
        <v>MEXP55FLP</v>
      </c>
      <c r="B7941" s="1165">
        <f>IFERROR(INDEX('GRP Macros'!$B$14:$AF$554,MATCH(C7941,'GRP Macros'!$B$14:$B$552,FALSE),MATCH(D7941,'GRP Macros'!$B$14:$AF$14,FALSE)),0)</f>
        <v>0</v>
      </c>
      <c r="C7941" s="1165" t="str">
        <f t="shared" si="776"/>
        <v>MEXP55</v>
      </c>
      <c r="D7941" s="988" t="str">
        <f>'GRP Macros'!$AB$14</f>
        <v>Fluo Pink 
Pantone 806C</v>
      </c>
      <c r="E7941" s="1165" t="s">
        <v>27832</v>
      </c>
      <c r="F7941" s="1165" t="s">
        <v>28333</v>
      </c>
    </row>
    <row r="7942" spans="1:6" ht="15" customHeight="1">
      <c r="A7942" s="1165" t="str">
        <f t="shared" si="774"/>
        <v>MEXP55FLG</v>
      </c>
      <c r="B7942" s="1165">
        <f>IFERROR(INDEX('GRP Macros'!$B$14:$AF$554,MATCH(C7942,'GRP Macros'!$B$14:$B$552,FALSE),MATCH(D7942,'GRP Macros'!$B$14:$AF$14,FALSE)),0)</f>
        <v>0</v>
      </c>
      <c r="C7942" s="1165" t="str">
        <f t="shared" si="776"/>
        <v>MEXP55</v>
      </c>
      <c r="D7942" s="988" t="str">
        <f>'GRP Macros'!$AC$14</f>
        <v>Fluo Green 
RAL 6028</v>
      </c>
      <c r="E7942" s="1165" t="s">
        <v>27831</v>
      </c>
      <c r="F7942" s="1165" t="s">
        <v>28333</v>
      </c>
    </row>
    <row r="7943" spans="1:6" ht="15" customHeight="1">
      <c r="A7943" s="1165" t="str">
        <f t="shared" si="774"/>
        <v>MEXP56WHI</v>
      </c>
      <c r="B7943" s="1165">
        <f>IFERROR(INDEX('GRP Macros'!$B$14:$AF$554,MATCH(C7943,'GRP Macros'!$B$14:$B$552,FALSE),MATCH(D7943,'GRP Macros'!$B$14:$AF$14,FALSE)),0)</f>
        <v>0</v>
      </c>
      <c r="C7943" s="1165" t="s">
        <v>28388</v>
      </c>
      <c r="D7943" s="1167" t="str">
        <f>'GRP Macros'!$K$14</f>
        <v>White 
RAL 9016</v>
      </c>
      <c r="E7943" s="1165" t="s">
        <v>27838</v>
      </c>
      <c r="F7943" s="1165" t="s">
        <v>28333</v>
      </c>
    </row>
    <row r="7944" spans="1:6" ht="15" customHeight="1">
      <c r="A7944" s="1165" t="str">
        <f t="shared" si="774"/>
        <v>MEXP56BLU</v>
      </c>
      <c r="B7944" s="1165">
        <f>IFERROR(INDEX('GRP Macros'!$B$14:$AF$554,MATCH(C7944,'GRP Macros'!$B$14:$B$552,FALSE),MATCH(D7944,'GRP Macros'!$B$14:$AF$14,FALSE)),0)</f>
        <v>0</v>
      </c>
      <c r="C7944" s="1165" t="str">
        <f>C7943</f>
        <v>MEXP56</v>
      </c>
      <c r="D7944" s="988" t="str">
        <f>'GRP Macros'!$L$14</f>
        <v>Blue US 
RAL 5015</v>
      </c>
      <c r="E7944" s="1165" t="s">
        <v>27827</v>
      </c>
      <c r="F7944" s="1165" t="s">
        <v>28333</v>
      </c>
    </row>
    <row r="7945" spans="1:6" ht="15" customHeight="1">
      <c r="A7945" s="1165" t="str">
        <f t="shared" si="774"/>
        <v>MEXP56MIN</v>
      </c>
      <c r="B7945" s="1165">
        <f>IFERROR(INDEX('GRP Macros'!$B$14:$AF$554,MATCH(C7945,'GRP Macros'!$B$14:$B$552,FALSE),MATCH(D7945,'GRP Macros'!$B$14:$AF$14,FALSE)),0)</f>
        <v>0</v>
      </c>
      <c r="C7945" s="1165" t="str">
        <f t="shared" ref="C7945:C7956" si="777">C7944</f>
        <v>MEXP56</v>
      </c>
      <c r="D7945" s="988" t="str">
        <f>'GRP Macros'!$O$14</f>
        <v>Mint 
RAL 6027</v>
      </c>
      <c r="E7945" s="1165" t="s">
        <v>27834</v>
      </c>
      <c r="F7945" s="1165" t="s">
        <v>28333</v>
      </c>
    </row>
    <row r="7946" spans="1:6" ht="15" customHeight="1">
      <c r="A7946" s="1165" t="str">
        <f t="shared" si="774"/>
        <v>MEXP56GRE</v>
      </c>
      <c r="B7946" s="1165">
        <f>IFERROR(INDEX('GRP Macros'!$B$14:$AF$554,MATCH(C7946,'GRP Macros'!$B$14:$B$552,FALSE),MATCH(D7946,'GRP Macros'!$B$14:$AF$14,FALSE)),0)</f>
        <v>0</v>
      </c>
      <c r="C7946" s="1165" t="str">
        <f t="shared" si="777"/>
        <v>MEXP56</v>
      </c>
      <c r="D7946" s="988" t="str">
        <f>'GRP Macros'!$P$14</f>
        <v>Green 
RAL 6037</v>
      </c>
      <c r="E7946" s="1165" t="s">
        <v>27837</v>
      </c>
      <c r="F7946" s="1165" t="s">
        <v>28333</v>
      </c>
    </row>
    <row r="7947" spans="1:6" ht="15" customHeight="1">
      <c r="A7947" s="1165" t="str">
        <f t="shared" si="774"/>
        <v>MEXP56PUK</v>
      </c>
      <c r="B7947" s="1165">
        <f>IFERROR(INDEX('GRP Macros'!$B$14:$AF$554,MATCH(C7947,'GRP Macros'!$B$14:$B$552,FALSE),MATCH(D7947,'GRP Macros'!$B$14:$AF$14,FALSE)),0)</f>
        <v>0</v>
      </c>
      <c r="C7947" s="1165" t="str">
        <f t="shared" si="777"/>
        <v>MEXP56</v>
      </c>
      <c r="D7947" s="988" t="str">
        <f>'GRP Macros'!$Q$14</f>
        <v>US Green 
Pantone
2301C</v>
      </c>
      <c r="E7947" s="1165" t="s">
        <v>27835</v>
      </c>
      <c r="F7947" s="1165" t="s">
        <v>28333</v>
      </c>
    </row>
    <row r="7948" spans="1:6" ht="15" customHeight="1">
      <c r="A7948" s="1165" t="str">
        <f t="shared" si="774"/>
        <v>MEXP56YEL</v>
      </c>
      <c r="B7948" s="1165">
        <f>IFERROR(INDEX('GRP Macros'!$B$14:$AF$554,MATCH(C7948,'GRP Macros'!$B$14:$B$552,FALSE),MATCH(D7948,'GRP Macros'!$B$14:$AF$14,FALSE)),0)</f>
        <v>0</v>
      </c>
      <c r="C7948" s="1165" t="str">
        <f t="shared" si="777"/>
        <v>MEXP56</v>
      </c>
      <c r="D7948" s="988" t="str">
        <f>'GRP Macros'!$S$14</f>
        <v>Yellow 
RAL 1023</v>
      </c>
      <c r="E7948" s="1165" t="s">
        <v>27823</v>
      </c>
      <c r="F7948" s="1165" t="s">
        <v>28333</v>
      </c>
    </row>
    <row r="7949" spans="1:6" ht="15" customHeight="1">
      <c r="A7949" s="1165" t="str">
        <f t="shared" si="774"/>
        <v>MEXP56RED</v>
      </c>
      <c r="B7949" s="1165">
        <f>IFERROR(INDEX('GRP Macros'!$B$14:$AF$554,MATCH(C7949,'GRP Macros'!$B$14:$B$552,FALSE),MATCH(D7949,'GRP Macros'!$B$14:$AF$14,FALSE)),0)</f>
        <v>0</v>
      </c>
      <c r="C7949" s="1165" t="str">
        <f t="shared" si="777"/>
        <v>MEXP56</v>
      </c>
      <c r="D7949" s="988" t="str">
        <f>'GRP Macros'!$U$14</f>
        <v>Red 
RAL 3020</v>
      </c>
      <c r="E7949" s="1165" t="s">
        <v>27826</v>
      </c>
      <c r="F7949" s="1165" t="s">
        <v>28333</v>
      </c>
    </row>
    <row r="7950" spans="1:6" ht="15" customHeight="1">
      <c r="A7950" s="1165" t="str">
        <f t="shared" si="774"/>
        <v>MEXP56VIO</v>
      </c>
      <c r="B7950" s="1165">
        <f>IFERROR(INDEX('GRP Macros'!$B$14:$AF$554,MATCH(C7950,'GRP Macros'!$B$14:$B$552,FALSE),MATCH(D7950,'GRP Macros'!$B$14:$AF$14,FALSE)),0)</f>
        <v>0</v>
      </c>
      <c r="C7950" s="1165" t="str">
        <f t="shared" si="777"/>
        <v>MEXP56</v>
      </c>
      <c r="D7950" s="988" t="str">
        <f>'GRP Macros'!$V$14</f>
        <v>Violet 
RAL 4008</v>
      </c>
      <c r="E7950" s="1165" t="s">
        <v>27833</v>
      </c>
      <c r="F7950" s="1165" t="s">
        <v>28333</v>
      </c>
    </row>
    <row r="7951" spans="1:6" ht="15" customHeight="1">
      <c r="A7951" s="1165" t="str">
        <f t="shared" si="774"/>
        <v>MEXP56BLK</v>
      </c>
      <c r="B7951" s="1165">
        <f>IFERROR(INDEX('GRP Macros'!$B$14:$AF$554,MATCH(C7951,'GRP Macros'!$B$14:$B$552,FALSE),MATCH(D7951,'GRP Macros'!$B$14:$AF$14,FALSE)),0)</f>
        <v>0</v>
      </c>
      <c r="C7951" s="1165" t="str">
        <f t="shared" si="777"/>
        <v>MEXP56</v>
      </c>
      <c r="D7951" s="988" t="str">
        <f>'GRP Macros'!$X$14</f>
        <v>Black 
RAL 9005</v>
      </c>
      <c r="E7951" s="1165" t="s">
        <v>27829</v>
      </c>
      <c r="F7951" s="1165" t="s">
        <v>28333</v>
      </c>
    </row>
    <row r="7952" spans="1:6" ht="15" customHeight="1">
      <c r="A7952" s="1165" t="str">
        <f t="shared" si="774"/>
        <v>MEXP56GRY</v>
      </c>
      <c r="B7952" s="1165">
        <f>IFERROR(INDEX('GRP Macros'!$B$14:$AF$554,MATCH(C7952,'GRP Macros'!$B$14:$B$552,FALSE),MATCH(D7952,'GRP Macros'!$B$14:$AF$14,FALSE)),0)</f>
        <v>0</v>
      </c>
      <c r="C7952" s="1165" t="str">
        <f t="shared" si="777"/>
        <v>MEXP56</v>
      </c>
      <c r="D7952" s="988" t="str">
        <f>'GRP Macros'!$Y$14</f>
        <v>Grey 
RAL 7001</v>
      </c>
      <c r="E7952" s="1165" t="s">
        <v>27828</v>
      </c>
      <c r="F7952" s="1165" t="s">
        <v>28333</v>
      </c>
    </row>
    <row r="7953" spans="1:6" ht="15" customHeight="1">
      <c r="A7953" s="1165" t="str">
        <f t="shared" si="774"/>
        <v>MEXP56FLY</v>
      </c>
      <c r="B7953" s="1165">
        <f>IFERROR(INDEX('GRP Macros'!$B$14:$AF$554,MATCH(C7953,'GRP Macros'!$B$14:$B$552,FALSE),MATCH(D7953,'GRP Macros'!$B$14:$AF$14,FALSE)),0)</f>
        <v>0</v>
      </c>
      <c r="C7953" s="1165" t="str">
        <f t="shared" si="777"/>
        <v>MEXP56</v>
      </c>
      <c r="D7953" s="988" t="str">
        <f>'GRP Macros'!$Z$14</f>
        <v>Fluo Yellow 
RAL 1026</v>
      </c>
      <c r="E7953" s="1165" t="s">
        <v>28041</v>
      </c>
      <c r="F7953" s="1165" t="s">
        <v>28333</v>
      </c>
    </row>
    <row r="7954" spans="1:6" ht="15" customHeight="1">
      <c r="A7954" s="1165" t="str">
        <f t="shared" si="774"/>
        <v>MEXP56FLO</v>
      </c>
      <c r="B7954" s="1165">
        <f>IFERROR(INDEX('GRP Macros'!$B$14:$AF$554,MATCH(C7954,'GRP Macros'!$B$14:$B$552,FALSE),MATCH(D7954,'GRP Macros'!$B$14:$AF$14,FALSE)),0)</f>
        <v>0</v>
      </c>
      <c r="C7954" s="1165" t="str">
        <f t="shared" si="777"/>
        <v>MEXP56</v>
      </c>
      <c r="D7954" s="988" t="str">
        <f>'GRP Macros'!$AA$14</f>
        <v>Fluo Orange 
RAL 2005</v>
      </c>
      <c r="E7954" s="1165" t="s">
        <v>27830</v>
      </c>
      <c r="F7954" s="1165" t="s">
        <v>28333</v>
      </c>
    </row>
    <row r="7955" spans="1:6" ht="15" customHeight="1">
      <c r="A7955" s="1165" t="str">
        <f t="shared" si="774"/>
        <v>MEXP56FLP</v>
      </c>
      <c r="B7955" s="1165">
        <f>IFERROR(INDEX('GRP Macros'!$B$14:$AF$554,MATCH(C7955,'GRP Macros'!$B$14:$B$552,FALSE),MATCH(D7955,'GRP Macros'!$B$14:$AF$14,FALSE)),0)</f>
        <v>0</v>
      </c>
      <c r="C7955" s="1165" t="str">
        <f t="shared" si="777"/>
        <v>MEXP56</v>
      </c>
      <c r="D7955" s="988" t="str">
        <f>'GRP Macros'!$AB$14</f>
        <v>Fluo Pink 
Pantone 806C</v>
      </c>
      <c r="E7955" s="1165" t="s">
        <v>27832</v>
      </c>
      <c r="F7955" s="1165" t="s">
        <v>28333</v>
      </c>
    </row>
    <row r="7956" spans="1:6" ht="15" customHeight="1">
      <c r="A7956" s="1165" t="str">
        <f t="shared" si="774"/>
        <v>MEXP56FLG</v>
      </c>
      <c r="B7956" s="1165">
        <f>IFERROR(INDEX('GRP Macros'!$B$14:$AF$554,MATCH(C7956,'GRP Macros'!$B$14:$B$552,FALSE),MATCH(D7956,'GRP Macros'!$B$14:$AF$14,FALSE)),0)</f>
        <v>0</v>
      </c>
      <c r="C7956" s="1165" t="str">
        <f t="shared" si="777"/>
        <v>MEXP56</v>
      </c>
      <c r="D7956" s="988" t="str">
        <f>'GRP Macros'!$AC$14</f>
        <v>Fluo Green 
RAL 6028</v>
      </c>
      <c r="E7956" s="1165" t="s">
        <v>27831</v>
      </c>
      <c r="F7956" s="1165" t="s">
        <v>28333</v>
      </c>
    </row>
    <row r="7957" spans="1:6" ht="15" customHeight="1">
      <c r="A7957" s="1165" t="str">
        <f t="shared" si="774"/>
        <v>MEXP57WHI</v>
      </c>
      <c r="B7957" s="1165">
        <f>IFERROR(INDEX('GRP Macros'!$B$14:$AF$554,MATCH(C7957,'GRP Macros'!$B$14:$B$552,FALSE),MATCH(D7957,'GRP Macros'!$B$14:$AF$14,FALSE)),0)</f>
        <v>0</v>
      </c>
      <c r="C7957" s="1165" t="s">
        <v>28389</v>
      </c>
      <c r="D7957" s="1167" t="str">
        <f>'GRP Macros'!$K$14</f>
        <v>White 
RAL 9016</v>
      </c>
      <c r="E7957" s="1165" t="s">
        <v>27838</v>
      </c>
      <c r="F7957" s="1165" t="s">
        <v>28333</v>
      </c>
    </row>
    <row r="7958" spans="1:6" ht="15" customHeight="1">
      <c r="A7958" s="1165" t="str">
        <f t="shared" si="774"/>
        <v>MEXP57BLU</v>
      </c>
      <c r="B7958" s="1165">
        <f>IFERROR(INDEX('GRP Macros'!$B$14:$AF$554,MATCH(C7958,'GRP Macros'!$B$14:$B$552,FALSE),MATCH(D7958,'GRP Macros'!$B$14:$AF$14,FALSE)),0)</f>
        <v>0</v>
      </c>
      <c r="C7958" s="1165" t="str">
        <f>C7957</f>
        <v>MEXP57</v>
      </c>
      <c r="D7958" s="988" t="str">
        <f>'GRP Macros'!$L$14</f>
        <v>Blue US 
RAL 5015</v>
      </c>
      <c r="E7958" s="1165" t="s">
        <v>27827</v>
      </c>
      <c r="F7958" s="1165" t="s">
        <v>28333</v>
      </c>
    </row>
    <row r="7959" spans="1:6" ht="15" customHeight="1">
      <c r="A7959" s="1165" t="str">
        <f t="shared" si="774"/>
        <v>MEXP57MIN</v>
      </c>
      <c r="B7959" s="1165">
        <f>IFERROR(INDEX('GRP Macros'!$B$14:$AF$554,MATCH(C7959,'GRP Macros'!$B$14:$B$552,FALSE),MATCH(D7959,'GRP Macros'!$B$14:$AF$14,FALSE)),0)</f>
        <v>0</v>
      </c>
      <c r="C7959" s="1165" t="str">
        <f t="shared" ref="C7959:C7970" si="778">C7958</f>
        <v>MEXP57</v>
      </c>
      <c r="D7959" s="988" t="str">
        <f>'GRP Macros'!$O$14</f>
        <v>Mint 
RAL 6027</v>
      </c>
      <c r="E7959" s="1165" t="s">
        <v>27834</v>
      </c>
      <c r="F7959" s="1165" t="s">
        <v>28333</v>
      </c>
    </row>
    <row r="7960" spans="1:6" ht="15" customHeight="1">
      <c r="A7960" s="1165" t="str">
        <f t="shared" si="774"/>
        <v>MEXP57GRE</v>
      </c>
      <c r="B7960" s="1165">
        <f>IFERROR(INDEX('GRP Macros'!$B$14:$AF$554,MATCH(C7960,'GRP Macros'!$B$14:$B$552,FALSE),MATCH(D7960,'GRP Macros'!$B$14:$AF$14,FALSE)),0)</f>
        <v>0</v>
      </c>
      <c r="C7960" s="1165" t="str">
        <f t="shared" si="778"/>
        <v>MEXP57</v>
      </c>
      <c r="D7960" s="988" t="str">
        <f>'GRP Macros'!$P$14</f>
        <v>Green 
RAL 6037</v>
      </c>
      <c r="E7960" s="1165" t="s">
        <v>27837</v>
      </c>
      <c r="F7960" s="1165" t="s">
        <v>28333</v>
      </c>
    </row>
    <row r="7961" spans="1:6" ht="15" customHeight="1">
      <c r="A7961" s="1165" t="str">
        <f t="shared" si="774"/>
        <v>MEXP57PUK</v>
      </c>
      <c r="B7961" s="1165">
        <f>IFERROR(INDEX('GRP Macros'!$B$14:$AF$554,MATCH(C7961,'GRP Macros'!$B$14:$B$552,FALSE),MATCH(D7961,'GRP Macros'!$B$14:$AF$14,FALSE)),0)</f>
        <v>0</v>
      </c>
      <c r="C7961" s="1165" t="str">
        <f t="shared" si="778"/>
        <v>MEXP57</v>
      </c>
      <c r="D7961" s="988" t="str">
        <f>'GRP Macros'!$Q$14</f>
        <v>US Green 
Pantone
2301C</v>
      </c>
      <c r="E7961" s="1165" t="s">
        <v>27835</v>
      </c>
      <c r="F7961" s="1165" t="s">
        <v>28333</v>
      </c>
    </row>
    <row r="7962" spans="1:6" ht="15" customHeight="1">
      <c r="A7962" s="1165" t="str">
        <f t="shared" si="774"/>
        <v>MEXP57YEL</v>
      </c>
      <c r="B7962" s="1165">
        <f>IFERROR(INDEX('GRP Macros'!$B$14:$AF$554,MATCH(C7962,'GRP Macros'!$B$14:$B$552,FALSE),MATCH(D7962,'GRP Macros'!$B$14:$AF$14,FALSE)),0)</f>
        <v>0</v>
      </c>
      <c r="C7962" s="1165" t="str">
        <f t="shared" si="778"/>
        <v>MEXP57</v>
      </c>
      <c r="D7962" s="988" t="str">
        <f>'GRP Macros'!$S$14</f>
        <v>Yellow 
RAL 1023</v>
      </c>
      <c r="E7962" s="1165" t="s">
        <v>27823</v>
      </c>
      <c r="F7962" s="1165" t="s">
        <v>28333</v>
      </c>
    </row>
    <row r="7963" spans="1:6" ht="15" customHeight="1">
      <c r="A7963" s="1165" t="str">
        <f t="shared" ref="A7963:A7970" si="779">CONCATENATE(C7963,E7963)</f>
        <v>MEXP57RED</v>
      </c>
      <c r="B7963" s="1165">
        <f>IFERROR(INDEX('GRP Macros'!$B$14:$AF$554,MATCH(C7963,'GRP Macros'!$B$14:$B$552,FALSE),MATCH(D7963,'GRP Macros'!$B$14:$AF$14,FALSE)),0)</f>
        <v>0</v>
      </c>
      <c r="C7963" s="1165" t="str">
        <f t="shared" si="778"/>
        <v>MEXP57</v>
      </c>
      <c r="D7963" s="988" t="str">
        <f>'GRP Macros'!$U$14</f>
        <v>Red 
RAL 3020</v>
      </c>
      <c r="E7963" s="1165" t="s">
        <v>27826</v>
      </c>
      <c r="F7963" s="1165" t="s">
        <v>28333</v>
      </c>
    </row>
    <row r="7964" spans="1:6" ht="15" customHeight="1">
      <c r="A7964" s="1165" t="str">
        <f t="shared" si="779"/>
        <v>MEXP57VIO</v>
      </c>
      <c r="B7964" s="1165">
        <f>IFERROR(INDEX('GRP Macros'!$B$14:$AF$554,MATCH(C7964,'GRP Macros'!$B$14:$B$552,FALSE),MATCH(D7964,'GRP Macros'!$B$14:$AF$14,FALSE)),0)</f>
        <v>0</v>
      </c>
      <c r="C7964" s="1165" t="str">
        <f t="shared" si="778"/>
        <v>MEXP57</v>
      </c>
      <c r="D7964" s="988" t="str">
        <f>'GRP Macros'!$V$14</f>
        <v>Violet 
RAL 4008</v>
      </c>
      <c r="E7964" s="1165" t="s">
        <v>27833</v>
      </c>
      <c r="F7964" s="1165" t="s">
        <v>28333</v>
      </c>
    </row>
    <row r="7965" spans="1:6" ht="15" customHeight="1">
      <c r="A7965" s="1165" t="str">
        <f t="shared" si="779"/>
        <v>MEXP57BLK</v>
      </c>
      <c r="B7965" s="1165">
        <f>IFERROR(INDEX('GRP Macros'!$B$14:$AF$554,MATCH(C7965,'GRP Macros'!$B$14:$B$552,FALSE),MATCH(D7965,'GRP Macros'!$B$14:$AF$14,FALSE)),0)</f>
        <v>0</v>
      </c>
      <c r="C7965" s="1165" t="str">
        <f t="shared" si="778"/>
        <v>MEXP57</v>
      </c>
      <c r="D7965" s="988" t="str">
        <f>'GRP Macros'!$X$14</f>
        <v>Black 
RAL 9005</v>
      </c>
      <c r="E7965" s="1165" t="s">
        <v>27829</v>
      </c>
      <c r="F7965" s="1165" t="s">
        <v>28333</v>
      </c>
    </row>
    <row r="7966" spans="1:6" ht="15" customHeight="1">
      <c r="A7966" s="1165" t="str">
        <f t="shared" si="779"/>
        <v>MEXP57GRY</v>
      </c>
      <c r="B7966" s="1165">
        <f>IFERROR(INDEX('GRP Macros'!$B$14:$AF$554,MATCH(C7966,'GRP Macros'!$B$14:$B$552,FALSE),MATCH(D7966,'GRP Macros'!$B$14:$AF$14,FALSE)),0)</f>
        <v>0</v>
      </c>
      <c r="C7966" s="1165" t="str">
        <f t="shared" si="778"/>
        <v>MEXP57</v>
      </c>
      <c r="D7966" s="988" t="str">
        <f>'GRP Macros'!$Y$14</f>
        <v>Grey 
RAL 7001</v>
      </c>
      <c r="E7966" s="1165" t="s">
        <v>27828</v>
      </c>
      <c r="F7966" s="1165" t="s">
        <v>28333</v>
      </c>
    </row>
    <row r="7967" spans="1:6" ht="15" customHeight="1">
      <c r="A7967" s="1165" t="str">
        <f t="shared" si="779"/>
        <v>MEXP57FLY</v>
      </c>
      <c r="B7967" s="1165">
        <f>IFERROR(INDEX('GRP Macros'!$B$14:$AF$554,MATCH(C7967,'GRP Macros'!$B$14:$B$552,FALSE),MATCH(D7967,'GRP Macros'!$B$14:$AF$14,FALSE)),0)</f>
        <v>0</v>
      </c>
      <c r="C7967" s="1165" t="str">
        <f t="shared" si="778"/>
        <v>MEXP57</v>
      </c>
      <c r="D7967" s="988" t="str">
        <f>'GRP Macros'!$Z$14</f>
        <v>Fluo Yellow 
RAL 1026</v>
      </c>
      <c r="E7967" s="1165" t="s">
        <v>28041</v>
      </c>
      <c r="F7967" s="1165" t="s">
        <v>28333</v>
      </c>
    </row>
    <row r="7968" spans="1:6" ht="15" customHeight="1">
      <c r="A7968" s="1165" t="str">
        <f t="shared" si="779"/>
        <v>MEXP57FLO</v>
      </c>
      <c r="B7968" s="1165">
        <f>IFERROR(INDEX('GRP Macros'!$B$14:$AF$554,MATCH(C7968,'GRP Macros'!$B$14:$B$552,FALSE),MATCH(D7968,'GRP Macros'!$B$14:$AF$14,FALSE)),0)</f>
        <v>0</v>
      </c>
      <c r="C7968" s="1165" t="str">
        <f t="shared" si="778"/>
        <v>MEXP57</v>
      </c>
      <c r="D7968" s="988" t="str">
        <f>'GRP Macros'!$AA$14</f>
        <v>Fluo Orange 
RAL 2005</v>
      </c>
      <c r="E7968" s="1165" t="s">
        <v>27830</v>
      </c>
      <c r="F7968" s="1165" t="s">
        <v>28333</v>
      </c>
    </row>
    <row r="7969" spans="1:6" ht="15" customHeight="1">
      <c r="A7969" s="1165" t="str">
        <f t="shared" si="779"/>
        <v>MEXP57FLP</v>
      </c>
      <c r="B7969" s="1165">
        <f>IFERROR(INDEX('GRP Macros'!$B$14:$AF$554,MATCH(C7969,'GRP Macros'!$B$14:$B$552,FALSE),MATCH(D7969,'GRP Macros'!$B$14:$AF$14,FALSE)),0)</f>
        <v>0</v>
      </c>
      <c r="C7969" s="1165" t="str">
        <f t="shared" si="778"/>
        <v>MEXP57</v>
      </c>
      <c r="D7969" s="988" t="str">
        <f>'GRP Macros'!$AB$14</f>
        <v>Fluo Pink 
Pantone 806C</v>
      </c>
      <c r="E7969" s="1165" t="s">
        <v>27832</v>
      </c>
      <c r="F7969" s="1165" t="s">
        <v>28333</v>
      </c>
    </row>
    <row r="7970" spans="1:6" ht="15" customHeight="1">
      <c r="A7970" s="1165" t="str">
        <f t="shared" si="779"/>
        <v>MEXP57FLG</v>
      </c>
      <c r="B7970" s="1165">
        <f>IFERROR(INDEX('GRP Macros'!$B$14:$AF$554,MATCH(C7970,'GRP Macros'!$B$14:$B$552,FALSE),MATCH(D7970,'GRP Macros'!$B$14:$AF$14,FALSE)),0)</f>
        <v>0</v>
      </c>
      <c r="C7970" s="1165" t="str">
        <f t="shared" si="778"/>
        <v>MEXP57</v>
      </c>
      <c r="D7970" s="988" t="str">
        <f>'GRP Macros'!$AC$14</f>
        <v>Fluo Green 
RAL 6028</v>
      </c>
      <c r="E7970" s="1165" t="s">
        <v>27831</v>
      </c>
      <c r="F7970" s="1165" t="s">
        <v>28333</v>
      </c>
    </row>
    <row r="7971" spans="1:6" ht="15" customHeight="1">
      <c r="A7971" s="1165" t="str">
        <f t="shared" ref="A7971:A8011" si="780">CONCATENATE(C7971,E7971)</f>
        <v>MEXP58WHI</v>
      </c>
      <c r="B7971" s="1165">
        <f>IFERROR(INDEX('GRP Macros'!$B$14:$AF$554,MATCH(C7971,'GRP Macros'!$B$14:$B$552,FALSE),MATCH(D7971,'GRP Macros'!$B$14:$AF$14,FALSE)),0)</f>
        <v>0</v>
      </c>
      <c r="C7971" s="1165" t="s">
        <v>28390</v>
      </c>
      <c r="D7971" s="1167" t="str">
        <f>'GRP Macros'!$K$14</f>
        <v>White 
RAL 9016</v>
      </c>
      <c r="E7971" s="1165" t="s">
        <v>27838</v>
      </c>
      <c r="F7971" s="1165" t="s">
        <v>28333</v>
      </c>
    </row>
    <row r="7972" spans="1:6" ht="15" customHeight="1">
      <c r="A7972" s="1165" t="str">
        <f t="shared" si="780"/>
        <v>MEXP58BLU</v>
      </c>
      <c r="B7972" s="1165">
        <f>IFERROR(INDEX('GRP Macros'!$B$14:$AF$554,MATCH(C7972,'GRP Macros'!$B$14:$B$552,FALSE),MATCH(D7972,'GRP Macros'!$B$14:$AF$14,FALSE)),0)</f>
        <v>0</v>
      </c>
      <c r="C7972" s="1165" t="str">
        <f>C7971</f>
        <v>MEXP58</v>
      </c>
      <c r="D7972" s="988" t="str">
        <f>'GRP Macros'!$L$14</f>
        <v>Blue US 
RAL 5015</v>
      </c>
      <c r="E7972" s="1165" t="s">
        <v>27827</v>
      </c>
      <c r="F7972" s="1165" t="s">
        <v>28333</v>
      </c>
    </row>
    <row r="7973" spans="1:6" ht="15" customHeight="1">
      <c r="A7973" s="1165" t="str">
        <f t="shared" si="780"/>
        <v>MEXP58MIN</v>
      </c>
      <c r="B7973" s="1165">
        <f>IFERROR(INDEX('GRP Macros'!$B$14:$AF$554,MATCH(C7973,'GRP Macros'!$B$14:$B$552,FALSE),MATCH(D7973,'GRP Macros'!$B$14:$AF$14,FALSE)),0)</f>
        <v>0</v>
      </c>
      <c r="C7973" s="1165" t="str">
        <f t="shared" ref="C7973:C7984" si="781">C7972</f>
        <v>MEXP58</v>
      </c>
      <c r="D7973" s="988" t="str">
        <f>'GRP Macros'!$O$14</f>
        <v>Mint 
RAL 6027</v>
      </c>
      <c r="E7973" s="1165" t="s">
        <v>27834</v>
      </c>
      <c r="F7973" s="1165" t="s">
        <v>28333</v>
      </c>
    </row>
    <row r="7974" spans="1:6" ht="15" customHeight="1">
      <c r="A7974" s="1165" t="str">
        <f t="shared" si="780"/>
        <v>MEXP58GRE</v>
      </c>
      <c r="B7974" s="1165">
        <f>IFERROR(INDEX('GRP Macros'!$B$14:$AF$554,MATCH(C7974,'GRP Macros'!$B$14:$B$552,FALSE),MATCH(D7974,'GRP Macros'!$B$14:$AF$14,FALSE)),0)</f>
        <v>0</v>
      </c>
      <c r="C7974" s="1165" t="str">
        <f t="shared" si="781"/>
        <v>MEXP58</v>
      </c>
      <c r="D7974" s="988" t="str">
        <f>'GRP Macros'!$P$14</f>
        <v>Green 
RAL 6037</v>
      </c>
      <c r="E7974" s="1165" t="s">
        <v>27837</v>
      </c>
      <c r="F7974" s="1165" t="s">
        <v>28333</v>
      </c>
    </row>
    <row r="7975" spans="1:6" ht="15" customHeight="1">
      <c r="A7975" s="1165" t="str">
        <f t="shared" si="780"/>
        <v>MEXP58PUK</v>
      </c>
      <c r="B7975" s="1165">
        <f>IFERROR(INDEX('GRP Macros'!$B$14:$AF$554,MATCH(C7975,'GRP Macros'!$B$14:$B$552,FALSE),MATCH(D7975,'GRP Macros'!$B$14:$AF$14,FALSE)),0)</f>
        <v>0</v>
      </c>
      <c r="C7975" s="1165" t="str">
        <f t="shared" si="781"/>
        <v>MEXP58</v>
      </c>
      <c r="D7975" s="988" t="str">
        <f>'GRP Macros'!$Q$14</f>
        <v>US Green 
Pantone
2301C</v>
      </c>
      <c r="E7975" s="1165" t="s">
        <v>27835</v>
      </c>
      <c r="F7975" s="1165" t="s">
        <v>28333</v>
      </c>
    </row>
    <row r="7976" spans="1:6" ht="15" customHeight="1">
      <c r="A7976" s="1165" t="str">
        <f t="shared" si="780"/>
        <v>MEXP58YEL</v>
      </c>
      <c r="B7976" s="1165">
        <f>IFERROR(INDEX('GRP Macros'!$B$14:$AF$554,MATCH(C7976,'GRP Macros'!$B$14:$B$552,FALSE),MATCH(D7976,'GRP Macros'!$B$14:$AF$14,FALSE)),0)</f>
        <v>0</v>
      </c>
      <c r="C7976" s="1165" t="str">
        <f t="shared" si="781"/>
        <v>MEXP58</v>
      </c>
      <c r="D7976" s="988" t="str">
        <f>'GRP Macros'!$S$14</f>
        <v>Yellow 
RAL 1023</v>
      </c>
      <c r="E7976" s="1165" t="s">
        <v>27823</v>
      </c>
      <c r="F7976" s="1165" t="s">
        <v>28333</v>
      </c>
    </row>
    <row r="7977" spans="1:6" ht="15" customHeight="1">
      <c r="A7977" s="1165" t="str">
        <f t="shared" si="780"/>
        <v>MEXP58RED</v>
      </c>
      <c r="B7977" s="1165">
        <f>IFERROR(INDEX('GRP Macros'!$B$14:$AF$554,MATCH(C7977,'GRP Macros'!$B$14:$B$552,FALSE),MATCH(D7977,'GRP Macros'!$B$14:$AF$14,FALSE)),0)</f>
        <v>0</v>
      </c>
      <c r="C7977" s="1165" t="str">
        <f t="shared" si="781"/>
        <v>MEXP58</v>
      </c>
      <c r="D7977" s="988" t="str">
        <f>'GRP Macros'!$U$14</f>
        <v>Red 
RAL 3020</v>
      </c>
      <c r="E7977" s="1165" t="s">
        <v>27826</v>
      </c>
      <c r="F7977" s="1165" t="s">
        <v>28333</v>
      </c>
    </row>
    <row r="7978" spans="1:6" ht="15" customHeight="1">
      <c r="A7978" s="1165" t="str">
        <f t="shared" si="780"/>
        <v>MEXP58VIO</v>
      </c>
      <c r="B7978" s="1165">
        <f>IFERROR(INDEX('GRP Macros'!$B$14:$AF$554,MATCH(C7978,'GRP Macros'!$B$14:$B$552,FALSE),MATCH(D7978,'GRP Macros'!$B$14:$AF$14,FALSE)),0)</f>
        <v>0</v>
      </c>
      <c r="C7978" s="1165" t="str">
        <f t="shared" si="781"/>
        <v>MEXP58</v>
      </c>
      <c r="D7978" s="988" t="str">
        <f>'GRP Macros'!$V$14</f>
        <v>Violet 
RAL 4008</v>
      </c>
      <c r="E7978" s="1165" t="s">
        <v>27833</v>
      </c>
      <c r="F7978" s="1165" t="s">
        <v>28333</v>
      </c>
    </row>
    <row r="7979" spans="1:6" ht="15" customHeight="1">
      <c r="A7979" s="1165" t="str">
        <f t="shared" si="780"/>
        <v>MEXP58BLK</v>
      </c>
      <c r="B7979" s="1165">
        <f>IFERROR(INDEX('GRP Macros'!$B$14:$AF$554,MATCH(C7979,'GRP Macros'!$B$14:$B$552,FALSE),MATCH(D7979,'GRP Macros'!$B$14:$AF$14,FALSE)),0)</f>
        <v>0</v>
      </c>
      <c r="C7979" s="1165" t="str">
        <f t="shared" si="781"/>
        <v>MEXP58</v>
      </c>
      <c r="D7979" s="988" t="str">
        <f>'GRP Macros'!$X$14</f>
        <v>Black 
RAL 9005</v>
      </c>
      <c r="E7979" s="1165" t="s">
        <v>27829</v>
      </c>
      <c r="F7979" s="1165" t="s">
        <v>28333</v>
      </c>
    </row>
    <row r="7980" spans="1:6" ht="15" customHeight="1">
      <c r="A7980" s="1165" t="str">
        <f t="shared" si="780"/>
        <v>MEXP58GRY</v>
      </c>
      <c r="B7980" s="1165">
        <f>IFERROR(INDEX('GRP Macros'!$B$14:$AF$554,MATCH(C7980,'GRP Macros'!$B$14:$B$552,FALSE),MATCH(D7980,'GRP Macros'!$B$14:$AF$14,FALSE)),0)</f>
        <v>0</v>
      </c>
      <c r="C7980" s="1165" t="str">
        <f t="shared" si="781"/>
        <v>MEXP58</v>
      </c>
      <c r="D7980" s="988" t="str">
        <f>'GRP Macros'!$Y$14</f>
        <v>Grey 
RAL 7001</v>
      </c>
      <c r="E7980" s="1165" t="s">
        <v>27828</v>
      </c>
      <c r="F7980" s="1165" t="s">
        <v>28333</v>
      </c>
    </row>
    <row r="7981" spans="1:6" ht="15" customHeight="1">
      <c r="A7981" s="1165" t="str">
        <f t="shared" si="780"/>
        <v>MEXP58FLY</v>
      </c>
      <c r="B7981" s="1165">
        <f>IFERROR(INDEX('GRP Macros'!$B$14:$AF$554,MATCH(C7981,'GRP Macros'!$B$14:$B$552,FALSE),MATCH(D7981,'GRP Macros'!$B$14:$AF$14,FALSE)),0)</f>
        <v>0</v>
      </c>
      <c r="C7981" s="1165" t="str">
        <f t="shared" si="781"/>
        <v>MEXP58</v>
      </c>
      <c r="D7981" s="988" t="str">
        <f>'GRP Macros'!$Z$14</f>
        <v>Fluo Yellow 
RAL 1026</v>
      </c>
      <c r="E7981" s="1165" t="s">
        <v>28041</v>
      </c>
      <c r="F7981" s="1165" t="s">
        <v>28333</v>
      </c>
    </row>
    <row r="7982" spans="1:6" ht="15" customHeight="1">
      <c r="A7982" s="1165" t="str">
        <f t="shared" si="780"/>
        <v>MEXP58FLO</v>
      </c>
      <c r="B7982" s="1165">
        <f>IFERROR(INDEX('GRP Macros'!$B$14:$AF$554,MATCH(C7982,'GRP Macros'!$B$14:$B$552,FALSE),MATCH(D7982,'GRP Macros'!$B$14:$AF$14,FALSE)),0)</f>
        <v>0</v>
      </c>
      <c r="C7982" s="1165" t="str">
        <f t="shared" si="781"/>
        <v>MEXP58</v>
      </c>
      <c r="D7982" s="988" t="str">
        <f>'GRP Macros'!$AA$14</f>
        <v>Fluo Orange 
RAL 2005</v>
      </c>
      <c r="E7982" s="1165" t="s">
        <v>27830</v>
      </c>
      <c r="F7982" s="1165" t="s">
        <v>28333</v>
      </c>
    </row>
    <row r="7983" spans="1:6" ht="15" customHeight="1">
      <c r="A7983" s="1165" t="str">
        <f t="shared" si="780"/>
        <v>MEXP58FLP</v>
      </c>
      <c r="B7983" s="1165">
        <f>IFERROR(INDEX('GRP Macros'!$B$14:$AF$554,MATCH(C7983,'GRP Macros'!$B$14:$B$552,FALSE),MATCH(D7983,'GRP Macros'!$B$14:$AF$14,FALSE)),0)</f>
        <v>0</v>
      </c>
      <c r="C7983" s="1165" t="str">
        <f t="shared" si="781"/>
        <v>MEXP58</v>
      </c>
      <c r="D7983" s="988" t="str">
        <f>'GRP Macros'!$AB$14</f>
        <v>Fluo Pink 
Pantone 806C</v>
      </c>
      <c r="E7983" s="1165" t="s">
        <v>27832</v>
      </c>
      <c r="F7983" s="1165" t="s">
        <v>28333</v>
      </c>
    </row>
    <row r="7984" spans="1:6" ht="15" customHeight="1">
      <c r="A7984" s="1165" t="str">
        <f t="shared" si="780"/>
        <v>MEXP58FLG</v>
      </c>
      <c r="B7984" s="1165">
        <f>IFERROR(INDEX('GRP Macros'!$B$14:$AF$554,MATCH(C7984,'GRP Macros'!$B$14:$B$552,FALSE),MATCH(D7984,'GRP Macros'!$B$14:$AF$14,FALSE)),0)</f>
        <v>0</v>
      </c>
      <c r="C7984" s="1165" t="str">
        <f t="shared" si="781"/>
        <v>MEXP58</v>
      </c>
      <c r="D7984" s="988" t="str">
        <f>'GRP Macros'!$AC$14</f>
        <v>Fluo Green 
RAL 6028</v>
      </c>
      <c r="E7984" s="1165" t="s">
        <v>27831</v>
      </c>
      <c r="F7984" s="1165" t="s">
        <v>28333</v>
      </c>
    </row>
    <row r="7985" spans="1:6" ht="15" customHeight="1">
      <c r="A7985" s="1165" t="str">
        <f t="shared" si="780"/>
        <v>MEXP59WHI</v>
      </c>
      <c r="B7985" s="1165">
        <f>IFERROR(INDEX('GRP Macros'!$B$14:$AF$554,MATCH(C7985,'GRP Macros'!$B$14:$B$552,FALSE),MATCH(D7985,'GRP Macros'!$B$14:$AF$14,FALSE)),0)</f>
        <v>0</v>
      </c>
      <c r="C7985" s="1165" t="s">
        <v>28391</v>
      </c>
      <c r="D7985" s="1167" t="str">
        <f>'GRP Macros'!$K$14</f>
        <v>White 
RAL 9016</v>
      </c>
      <c r="E7985" s="1165" t="s">
        <v>27838</v>
      </c>
      <c r="F7985" s="1165" t="s">
        <v>28333</v>
      </c>
    </row>
    <row r="7986" spans="1:6" ht="15" customHeight="1">
      <c r="A7986" s="1165" t="str">
        <f t="shared" si="780"/>
        <v>MEXP59BLU</v>
      </c>
      <c r="B7986" s="1165">
        <f>IFERROR(INDEX('GRP Macros'!$B$14:$AF$554,MATCH(C7986,'GRP Macros'!$B$14:$B$552,FALSE),MATCH(D7986,'GRP Macros'!$B$14:$AF$14,FALSE)),0)</f>
        <v>0</v>
      </c>
      <c r="C7986" s="1165" t="str">
        <f>C7985</f>
        <v>MEXP59</v>
      </c>
      <c r="D7986" s="988" t="str">
        <f>'GRP Macros'!$L$14</f>
        <v>Blue US 
RAL 5015</v>
      </c>
      <c r="E7986" s="1165" t="s">
        <v>27827</v>
      </c>
      <c r="F7986" s="1165" t="s">
        <v>28333</v>
      </c>
    </row>
    <row r="7987" spans="1:6" ht="15" customHeight="1">
      <c r="A7987" s="1165" t="str">
        <f t="shared" si="780"/>
        <v>MEXP59MIN</v>
      </c>
      <c r="B7987" s="1165">
        <f>IFERROR(INDEX('GRP Macros'!$B$14:$AF$554,MATCH(C7987,'GRP Macros'!$B$14:$B$552,FALSE),MATCH(D7987,'GRP Macros'!$B$14:$AF$14,FALSE)),0)</f>
        <v>0</v>
      </c>
      <c r="C7987" s="1165" t="str">
        <f t="shared" ref="C7987:C7998" si="782">C7986</f>
        <v>MEXP59</v>
      </c>
      <c r="D7987" s="988" t="str">
        <f>'GRP Macros'!$O$14</f>
        <v>Mint 
RAL 6027</v>
      </c>
      <c r="E7987" s="1165" t="s">
        <v>27834</v>
      </c>
      <c r="F7987" s="1165" t="s">
        <v>28333</v>
      </c>
    </row>
    <row r="7988" spans="1:6" ht="15" customHeight="1">
      <c r="A7988" s="1165" t="str">
        <f t="shared" si="780"/>
        <v>MEXP59GRE</v>
      </c>
      <c r="B7988" s="1165">
        <f>IFERROR(INDEX('GRP Macros'!$B$14:$AF$554,MATCH(C7988,'GRP Macros'!$B$14:$B$552,FALSE),MATCH(D7988,'GRP Macros'!$B$14:$AF$14,FALSE)),0)</f>
        <v>0</v>
      </c>
      <c r="C7988" s="1165" t="str">
        <f t="shared" si="782"/>
        <v>MEXP59</v>
      </c>
      <c r="D7988" s="988" t="str">
        <f>'GRP Macros'!$P$14</f>
        <v>Green 
RAL 6037</v>
      </c>
      <c r="E7988" s="1165" t="s">
        <v>27837</v>
      </c>
      <c r="F7988" s="1165" t="s">
        <v>28333</v>
      </c>
    </row>
    <row r="7989" spans="1:6" ht="15" customHeight="1">
      <c r="A7989" s="1165" t="str">
        <f t="shared" si="780"/>
        <v>MEXP59PUK</v>
      </c>
      <c r="B7989" s="1165">
        <f>IFERROR(INDEX('GRP Macros'!$B$14:$AF$554,MATCH(C7989,'GRP Macros'!$B$14:$B$552,FALSE),MATCH(D7989,'GRP Macros'!$B$14:$AF$14,FALSE)),0)</f>
        <v>0</v>
      </c>
      <c r="C7989" s="1165" t="str">
        <f t="shared" si="782"/>
        <v>MEXP59</v>
      </c>
      <c r="D7989" s="988" t="str">
        <f>'GRP Macros'!$Q$14</f>
        <v>US Green 
Pantone
2301C</v>
      </c>
      <c r="E7989" s="1165" t="s">
        <v>27835</v>
      </c>
      <c r="F7989" s="1165" t="s">
        <v>28333</v>
      </c>
    </row>
    <row r="7990" spans="1:6" ht="15" customHeight="1">
      <c r="A7990" s="1165" t="str">
        <f t="shared" si="780"/>
        <v>MEXP59YEL</v>
      </c>
      <c r="B7990" s="1165">
        <f>IFERROR(INDEX('GRP Macros'!$B$14:$AF$554,MATCH(C7990,'GRP Macros'!$B$14:$B$552,FALSE),MATCH(D7990,'GRP Macros'!$B$14:$AF$14,FALSE)),0)</f>
        <v>0</v>
      </c>
      <c r="C7990" s="1165" t="str">
        <f t="shared" si="782"/>
        <v>MEXP59</v>
      </c>
      <c r="D7990" s="988" t="str">
        <f>'GRP Macros'!$S$14</f>
        <v>Yellow 
RAL 1023</v>
      </c>
      <c r="E7990" s="1165" t="s">
        <v>27823</v>
      </c>
      <c r="F7990" s="1165" t="s">
        <v>28333</v>
      </c>
    </row>
    <row r="7991" spans="1:6" ht="15" customHeight="1">
      <c r="A7991" s="1165" t="str">
        <f t="shared" si="780"/>
        <v>MEXP59RED</v>
      </c>
      <c r="B7991" s="1165">
        <f>IFERROR(INDEX('GRP Macros'!$B$14:$AF$554,MATCH(C7991,'GRP Macros'!$B$14:$B$552,FALSE),MATCH(D7991,'GRP Macros'!$B$14:$AF$14,FALSE)),0)</f>
        <v>0</v>
      </c>
      <c r="C7991" s="1165" t="str">
        <f t="shared" si="782"/>
        <v>MEXP59</v>
      </c>
      <c r="D7991" s="988" t="str">
        <f>'GRP Macros'!$U$14</f>
        <v>Red 
RAL 3020</v>
      </c>
      <c r="E7991" s="1165" t="s">
        <v>27826</v>
      </c>
      <c r="F7991" s="1165" t="s">
        <v>28333</v>
      </c>
    </row>
    <row r="7992" spans="1:6" ht="15" customHeight="1">
      <c r="A7992" s="1165" t="str">
        <f t="shared" si="780"/>
        <v>MEXP59VIO</v>
      </c>
      <c r="B7992" s="1165">
        <f>IFERROR(INDEX('GRP Macros'!$B$14:$AF$554,MATCH(C7992,'GRP Macros'!$B$14:$B$552,FALSE),MATCH(D7992,'GRP Macros'!$B$14:$AF$14,FALSE)),0)</f>
        <v>0</v>
      </c>
      <c r="C7992" s="1165" t="str">
        <f t="shared" si="782"/>
        <v>MEXP59</v>
      </c>
      <c r="D7992" s="988" t="str">
        <f>'GRP Macros'!$V$14</f>
        <v>Violet 
RAL 4008</v>
      </c>
      <c r="E7992" s="1165" t="s">
        <v>27833</v>
      </c>
      <c r="F7992" s="1165" t="s">
        <v>28333</v>
      </c>
    </row>
    <row r="7993" spans="1:6" ht="15" customHeight="1">
      <c r="A7993" s="1165" t="str">
        <f t="shared" si="780"/>
        <v>MEXP59BLK</v>
      </c>
      <c r="B7993" s="1165">
        <f>IFERROR(INDEX('GRP Macros'!$B$14:$AF$554,MATCH(C7993,'GRP Macros'!$B$14:$B$552,FALSE),MATCH(D7993,'GRP Macros'!$B$14:$AF$14,FALSE)),0)</f>
        <v>0</v>
      </c>
      <c r="C7993" s="1165" t="str">
        <f t="shared" si="782"/>
        <v>MEXP59</v>
      </c>
      <c r="D7993" s="988" t="str">
        <f>'GRP Macros'!$X$14</f>
        <v>Black 
RAL 9005</v>
      </c>
      <c r="E7993" s="1165" t="s">
        <v>27829</v>
      </c>
      <c r="F7993" s="1165" t="s">
        <v>28333</v>
      </c>
    </row>
    <row r="7994" spans="1:6" ht="15" customHeight="1">
      <c r="A7994" s="1165" t="str">
        <f t="shared" si="780"/>
        <v>MEXP59GRY</v>
      </c>
      <c r="B7994" s="1165">
        <f>IFERROR(INDEX('GRP Macros'!$B$14:$AF$554,MATCH(C7994,'GRP Macros'!$B$14:$B$552,FALSE),MATCH(D7994,'GRP Macros'!$B$14:$AF$14,FALSE)),0)</f>
        <v>0</v>
      </c>
      <c r="C7994" s="1165" t="str">
        <f t="shared" si="782"/>
        <v>MEXP59</v>
      </c>
      <c r="D7994" s="988" t="str">
        <f>'GRP Macros'!$Y$14</f>
        <v>Grey 
RAL 7001</v>
      </c>
      <c r="E7994" s="1165" t="s">
        <v>27828</v>
      </c>
      <c r="F7994" s="1165" t="s">
        <v>28333</v>
      </c>
    </row>
    <row r="7995" spans="1:6" ht="15" customHeight="1">
      <c r="A7995" s="1165" t="str">
        <f t="shared" si="780"/>
        <v>MEXP59FLY</v>
      </c>
      <c r="B7995" s="1165">
        <f>IFERROR(INDEX('GRP Macros'!$B$14:$AF$554,MATCH(C7995,'GRP Macros'!$B$14:$B$552,FALSE),MATCH(D7995,'GRP Macros'!$B$14:$AF$14,FALSE)),0)</f>
        <v>0</v>
      </c>
      <c r="C7995" s="1165" t="str">
        <f t="shared" si="782"/>
        <v>MEXP59</v>
      </c>
      <c r="D7995" s="988" t="str">
        <f>'GRP Macros'!$Z$14</f>
        <v>Fluo Yellow 
RAL 1026</v>
      </c>
      <c r="E7995" s="1165" t="s">
        <v>28041</v>
      </c>
      <c r="F7995" s="1165" t="s">
        <v>28333</v>
      </c>
    </row>
    <row r="7996" spans="1:6" ht="15" customHeight="1">
      <c r="A7996" s="1165" t="str">
        <f t="shared" si="780"/>
        <v>MEXP59FLO</v>
      </c>
      <c r="B7996" s="1165">
        <f>IFERROR(INDEX('GRP Macros'!$B$14:$AF$554,MATCH(C7996,'GRP Macros'!$B$14:$B$552,FALSE),MATCH(D7996,'GRP Macros'!$B$14:$AF$14,FALSE)),0)</f>
        <v>0</v>
      </c>
      <c r="C7996" s="1165" t="str">
        <f t="shared" si="782"/>
        <v>MEXP59</v>
      </c>
      <c r="D7996" s="988" t="str">
        <f>'GRP Macros'!$AA$14</f>
        <v>Fluo Orange 
RAL 2005</v>
      </c>
      <c r="E7996" s="1165" t="s">
        <v>27830</v>
      </c>
      <c r="F7996" s="1165" t="s">
        <v>28333</v>
      </c>
    </row>
    <row r="7997" spans="1:6" ht="15" customHeight="1">
      <c r="A7997" s="1165" t="str">
        <f t="shared" si="780"/>
        <v>MEXP59FLP</v>
      </c>
      <c r="B7997" s="1165">
        <f>IFERROR(INDEX('GRP Macros'!$B$14:$AF$554,MATCH(C7997,'GRP Macros'!$B$14:$B$552,FALSE),MATCH(D7997,'GRP Macros'!$B$14:$AF$14,FALSE)),0)</f>
        <v>0</v>
      </c>
      <c r="C7997" s="1165" t="str">
        <f t="shared" si="782"/>
        <v>MEXP59</v>
      </c>
      <c r="D7997" s="988" t="str">
        <f>'GRP Macros'!$AB$14</f>
        <v>Fluo Pink 
Pantone 806C</v>
      </c>
      <c r="E7997" s="1165" t="s">
        <v>27832</v>
      </c>
      <c r="F7997" s="1165" t="s">
        <v>28333</v>
      </c>
    </row>
    <row r="7998" spans="1:6" ht="15" customHeight="1">
      <c r="A7998" s="1165" t="str">
        <f t="shared" si="780"/>
        <v>MEXP59FLG</v>
      </c>
      <c r="B7998" s="1165">
        <f>IFERROR(INDEX('GRP Macros'!$B$14:$AF$554,MATCH(C7998,'GRP Macros'!$B$14:$B$552,FALSE),MATCH(D7998,'GRP Macros'!$B$14:$AF$14,FALSE)),0)</f>
        <v>0</v>
      </c>
      <c r="C7998" s="1165" t="str">
        <f t="shared" si="782"/>
        <v>MEXP59</v>
      </c>
      <c r="D7998" s="988" t="str">
        <f>'GRP Macros'!$AC$14</f>
        <v>Fluo Green 
RAL 6028</v>
      </c>
      <c r="E7998" s="1165" t="s">
        <v>27831</v>
      </c>
      <c r="F7998" s="1165" t="s">
        <v>28333</v>
      </c>
    </row>
    <row r="7999" spans="1:6" ht="15" customHeight="1">
      <c r="A7999" s="1165" t="str">
        <f t="shared" si="780"/>
        <v>MEXP60WHI</v>
      </c>
      <c r="B7999" s="1165">
        <f>IFERROR(INDEX('GRP Macros'!$B$14:$AF$554,MATCH(C7999,'GRP Macros'!$B$14:$B$552,FALSE),MATCH(D7999,'GRP Macros'!$B$14:$AF$14,FALSE)),0)</f>
        <v>0</v>
      </c>
      <c r="C7999" s="1165" t="s">
        <v>28392</v>
      </c>
      <c r="D7999" s="1167" t="str">
        <f>'GRP Macros'!$K$14</f>
        <v>White 
RAL 9016</v>
      </c>
      <c r="E7999" s="1165" t="s">
        <v>27838</v>
      </c>
      <c r="F7999" s="1165" t="s">
        <v>28333</v>
      </c>
    </row>
    <row r="8000" spans="1:6" ht="15" customHeight="1">
      <c r="A8000" s="1165" t="str">
        <f t="shared" si="780"/>
        <v>MEXP60BLU</v>
      </c>
      <c r="B8000" s="1165">
        <f>IFERROR(INDEX('GRP Macros'!$B$14:$AF$554,MATCH(C8000,'GRP Macros'!$B$14:$B$552,FALSE),MATCH(D8000,'GRP Macros'!$B$14:$AF$14,FALSE)),0)</f>
        <v>0</v>
      </c>
      <c r="C8000" s="1165" t="str">
        <f>C7999</f>
        <v>MEXP60</v>
      </c>
      <c r="D8000" s="988" t="str">
        <f>'GRP Macros'!$L$14</f>
        <v>Blue US 
RAL 5015</v>
      </c>
      <c r="E8000" s="1165" t="s">
        <v>27827</v>
      </c>
      <c r="F8000" s="1165" t="s">
        <v>28333</v>
      </c>
    </row>
    <row r="8001" spans="1:6" ht="15" customHeight="1">
      <c r="A8001" s="1165" t="str">
        <f t="shared" si="780"/>
        <v>MEXP60MIN</v>
      </c>
      <c r="B8001" s="1165">
        <f>IFERROR(INDEX('GRP Macros'!$B$14:$AF$554,MATCH(C8001,'GRP Macros'!$B$14:$B$552,FALSE),MATCH(D8001,'GRP Macros'!$B$14:$AF$14,FALSE)),0)</f>
        <v>0</v>
      </c>
      <c r="C8001" s="1165" t="str">
        <f t="shared" ref="C8001:C8012" si="783">C8000</f>
        <v>MEXP60</v>
      </c>
      <c r="D8001" s="988" t="str">
        <f>'GRP Macros'!$O$14</f>
        <v>Mint 
RAL 6027</v>
      </c>
      <c r="E8001" s="1165" t="s">
        <v>27834</v>
      </c>
      <c r="F8001" s="1165" t="s">
        <v>28333</v>
      </c>
    </row>
    <row r="8002" spans="1:6" ht="15" customHeight="1">
      <c r="A8002" s="1165" t="str">
        <f t="shared" si="780"/>
        <v>MEXP60GRE</v>
      </c>
      <c r="B8002" s="1165">
        <f>IFERROR(INDEX('GRP Macros'!$B$14:$AF$554,MATCH(C8002,'GRP Macros'!$B$14:$B$552,FALSE),MATCH(D8002,'GRP Macros'!$B$14:$AF$14,FALSE)),0)</f>
        <v>0</v>
      </c>
      <c r="C8002" s="1165" t="str">
        <f t="shared" si="783"/>
        <v>MEXP60</v>
      </c>
      <c r="D8002" s="988" t="str">
        <f>'GRP Macros'!$P$14</f>
        <v>Green 
RAL 6037</v>
      </c>
      <c r="E8002" s="1165" t="s">
        <v>27837</v>
      </c>
      <c r="F8002" s="1165" t="s">
        <v>28333</v>
      </c>
    </row>
    <row r="8003" spans="1:6" ht="15" customHeight="1">
      <c r="A8003" s="1165" t="str">
        <f t="shared" si="780"/>
        <v>MEXP60PUK</v>
      </c>
      <c r="B8003" s="1165">
        <f>IFERROR(INDEX('GRP Macros'!$B$14:$AF$554,MATCH(C8003,'GRP Macros'!$B$14:$B$552,FALSE),MATCH(D8003,'GRP Macros'!$B$14:$AF$14,FALSE)),0)</f>
        <v>0</v>
      </c>
      <c r="C8003" s="1165" t="str">
        <f t="shared" si="783"/>
        <v>MEXP60</v>
      </c>
      <c r="D8003" s="988" t="str">
        <f>'GRP Macros'!$Q$14</f>
        <v>US Green 
Pantone
2301C</v>
      </c>
      <c r="E8003" s="1165" t="s">
        <v>27835</v>
      </c>
      <c r="F8003" s="1165" t="s">
        <v>28333</v>
      </c>
    </row>
    <row r="8004" spans="1:6" ht="15" customHeight="1">
      <c r="A8004" s="1165" t="str">
        <f t="shared" si="780"/>
        <v>MEXP60YEL</v>
      </c>
      <c r="B8004" s="1165">
        <f>IFERROR(INDEX('GRP Macros'!$B$14:$AF$554,MATCH(C8004,'GRP Macros'!$B$14:$B$552,FALSE),MATCH(D8004,'GRP Macros'!$B$14:$AF$14,FALSE)),0)</f>
        <v>0</v>
      </c>
      <c r="C8004" s="1165" t="str">
        <f t="shared" si="783"/>
        <v>MEXP60</v>
      </c>
      <c r="D8004" s="988" t="str">
        <f>'GRP Macros'!$S$14</f>
        <v>Yellow 
RAL 1023</v>
      </c>
      <c r="E8004" s="1165" t="s">
        <v>27823</v>
      </c>
      <c r="F8004" s="1165" t="s">
        <v>28333</v>
      </c>
    </row>
    <row r="8005" spans="1:6" ht="15" customHeight="1">
      <c r="A8005" s="1165" t="str">
        <f t="shared" si="780"/>
        <v>MEXP60RED</v>
      </c>
      <c r="B8005" s="1165">
        <f>IFERROR(INDEX('GRP Macros'!$B$14:$AF$554,MATCH(C8005,'GRP Macros'!$B$14:$B$552,FALSE),MATCH(D8005,'GRP Macros'!$B$14:$AF$14,FALSE)),0)</f>
        <v>0</v>
      </c>
      <c r="C8005" s="1165" t="str">
        <f t="shared" si="783"/>
        <v>MEXP60</v>
      </c>
      <c r="D8005" s="988" t="str">
        <f>'GRP Macros'!$U$14</f>
        <v>Red 
RAL 3020</v>
      </c>
      <c r="E8005" s="1165" t="s">
        <v>27826</v>
      </c>
      <c r="F8005" s="1165" t="s">
        <v>28333</v>
      </c>
    </row>
    <row r="8006" spans="1:6" ht="15" customHeight="1">
      <c r="A8006" s="1165" t="str">
        <f t="shared" si="780"/>
        <v>MEXP60VIO</v>
      </c>
      <c r="B8006" s="1165">
        <f>IFERROR(INDEX('GRP Macros'!$B$14:$AF$554,MATCH(C8006,'GRP Macros'!$B$14:$B$552,FALSE),MATCH(D8006,'GRP Macros'!$B$14:$AF$14,FALSE)),0)</f>
        <v>0</v>
      </c>
      <c r="C8006" s="1165" t="str">
        <f t="shared" si="783"/>
        <v>MEXP60</v>
      </c>
      <c r="D8006" s="988" t="str">
        <f>'GRP Macros'!$V$14</f>
        <v>Violet 
RAL 4008</v>
      </c>
      <c r="E8006" s="1165" t="s">
        <v>27833</v>
      </c>
      <c r="F8006" s="1165" t="s">
        <v>28333</v>
      </c>
    </row>
    <row r="8007" spans="1:6" ht="15" customHeight="1">
      <c r="A8007" s="1165" t="str">
        <f t="shared" si="780"/>
        <v>MEXP60BLK</v>
      </c>
      <c r="B8007" s="1165">
        <f>IFERROR(INDEX('GRP Macros'!$B$14:$AF$554,MATCH(C8007,'GRP Macros'!$B$14:$B$552,FALSE),MATCH(D8007,'GRP Macros'!$B$14:$AF$14,FALSE)),0)</f>
        <v>0</v>
      </c>
      <c r="C8007" s="1165" t="str">
        <f t="shared" si="783"/>
        <v>MEXP60</v>
      </c>
      <c r="D8007" s="988" t="str">
        <f>'GRP Macros'!$X$14</f>
        <v>Black 
RAL 9005</v>
      </c>
      <c r="E8007" s="1165" t="s">
        <v>27829</v>
      </c>
      <c r="F8007" s="1165" t="s">
        <v>28333</v>
      </c>
    </row>
    <row r="8008" spans="1:6" ht="15" customHeight="1">
      <c r="A8008" s="1165" t="str">
        <f t="shared" si="780"/>
        <v>MEXP60GRY</v>
      </c>
      <c r="B8008" s="1165">
        <f>IFERROR(INDEX('GRP Macros'!$B$14:$AF$554,MATCH(C8008,'GRP Macros'!$B$14:$B$552,FALSE),MATCH(D8008,'GRP Macros'!$B$14:$AF$14,FALSE)),0)</f>
        <v>0</v>
      </c>
      <c r="C8008" s="1165" t="str">
        <f t="shared" si="783"/>
        <v>MEXP60</v>
      </c>
      <c r="D8008" s="988" t="str">
        <f>'GRP Macros'!$Y$14</f>
        <v>Grey 
RAL 7001</v>
      </c>
      <c r="E8008" s="1165" t="s">
        <v>27828</v>
      </c>
      <c r="F8008" s="1165" t="s">
        <v>28333</v>
      </c>
    </row>
    <row r="8009" spans="1:6" ht="15" customHeight="1">
      <c r="A8009" s="1165" t="str">
        <f t="shared" si="780"/>
        <v>MEXP60FLY</v>
      </c>
      <c r="B8009" s="1165">
        <f>IFERROR(INDEX('GRP Macros'!$B$14:$AF$554,MATCH(C8009,'GRP Macros'!$B$14:$B$552,FALSE),MATCH(D8009,'GRP Macros'!$B$14:$AF$14,FALSE)),0)</f>
        <v>0</v>
      </c>
      <c r="C8009" s="1165" t="str">
        <f t="shared" si="783"/>
        <v>MEXP60</v>
      </c>
      <c r="D8009" s="988" t="str">
        <f>'GRP Macros'!$Z$14</f>
        <v>Fluo Yellow 
RAL 1026</v>
      </c>
      <c r="E8009" s="1165" t="s">
        <v>28041</v>
      </c>
      <c r="F8009" s="1165" t="s">
        <v>28333</v>
      </c>
    </row>
    <row r="8010" spans="1:6" ht="15" customHeight="1">
      <c r="A8010" s="1165" t="str">
        <f t="shared" si="780"/>
        <v>MEXP60FLO</v>
      </c>
      <c r="B8010" s="1165">
        <f>IFERROR(INDEX('GRP Macros'!$B$14:$AF$554,MATCH(C8010,'GRP Macros'!$B$14:$B$552,FALSE),MATCH(D8010,'GRP Macros'!$B$14:$AF$14,FALSE)),0)</f>
        <v>0</v>
      </c>
      <c r="C8010" s="1165" t="str">
        <f t="shared" si="783"/>
        <v>MEXP60</v>
      </c>
      <c r="D8010" s="988" t="str">
        <f>'GRP Macros'!$AA$14</f>
        <v>Fluo Orange 
RAL 2005</v>
      </c>
      <c r="E8010" s="1165" t="s">
        <v>27830</v>
      </c>
      <c r="F8010" s="1165" t="s">
        <v>28333</v>
      </c>
    </row>
    <row r="8011" spans="1:6" ht="15" customHeight="1">
      <c r="A8011" s="1165" t="str">
        <f t="shared" si="780"/>
        <v>MEXP60FLP</v>
      </c>
      <c r="B8011" s="1165">
        <f>IFERROR(INDEX('GRP Macros'!$B$14:$AF$554,MATCH(C8011,'GRP Macros'!$B$14:$B$552,FALSE),MATCH(D8011,'GRP Macros'!$B$14:$AF$14,FALSE)),0)</f>
        <v>0</v>
      </c>
      <c r="C8011" s="1165" t="str">
        <f t="shared" si="783"/>
        <v>MEXP60</v>
      </c>
      <c r="D8011" s="988" t="str">
        <f>'GRP Macros'!$AB$14</f>
        <v>Fluo Pink 
Pantone 806C</v>
      </c>
      <c r="E8011" s="1165" t="s">
        <v>27832</v>
      </c>
      <c r="F8011" s="1165" t="s">
        <v>28333</v>
      </c>
    </row>
    <row r="8012" spans="1:6" ht="15" customHeight="1">
      <c r="A8012" s="1165" t="str">
        <f t="shared" ref="A8012" si="784">CONCATENATE(C8012,E8012)</f>
        <v>MEXP60FLG</v>
      </c>
      <c r="B8012" s="1165">
        <f>IFERROR(INDEX('GRP Macros'!$B$14:$AF$554,MATCH(C8012,'GRP Macros'!$B$14:$B$552,FALSE),MATCH(D8012,'GRP Macros'!$B$14:$AF$14,FALSE)),0)</f>
        <v>0</v>
      </c>
      <c r="C8012" s="1165" t="str">
        <f t="shared" si="783"/>
        <v>MEXP60</v>
      </c>
      <c r="D8012" s="988" t="str">
        <f>'GRP Macros'!$AC$14</f>
        <v>Fluo Green 
RAL 6028</v>
      </c>
      <c r="E8012" s="1165" t="s">
        <v>27831</v>
      </c>
      <c r="F8012" s="1165" t="s">
        <v>28333</v>
      </c>
    </row>
    <row r="8013" spans="1:6" ht="15" customHeight="1">
      <c r="A8013" s="1165" t="str">
        <f t="shared" ref="A8013:A8055" si="785">CONCATENATE(C8013,E8013)</f>
        <v>MEXP61WHI</v>
      </c>
      <c r="B8013" s="1165">
        <f>IFERROR(INDEX('GRP Macros'!$B$14:$AF$554,MATCH(C8013,'GRP Macros'!$B$14:$B$552,FALSE),MATCH(D8013,'GRP Macros'!$B$14:$AF$14,FALSE)),0)</f>
        <v>0</v>
      </c>
      <c r="C8013" s="1165" t="s">
        <v>28393</v>
      </c>
      <c r="D8013" s="1167" t="str">
        <f>'GRP Macros'!$K$14</f>
        <v>White 
RAL 9016</v>
      </c>
      <c r="E8013" s="1165" t="s">
        <v>27838</v>
      </c>
      <c r="F8013" s="1165" t="s">
        <v>28333</v>
      </c>
    </row>
    <row r="8014" spans="1:6" ht="15" customHeight="1">
      <c r="A8014" s="1165" t="str">
        <f t="shared" si="785"/>
        <v>MEXP61BLU</v>
      </c>
      <c r="B8014" s="1165">
        <f>IFERROR(INDEX('GRP Macros'!$B$14:$AF$554,MATCH(C8014,'GRP Macros'!$B$14:$B$552,FALSE),MATCH(D8014,'GRP Macros'!$B$14:$AF$14,FALSE)),0)</f>
        <v>0</v>
      </c>
      <c r="C8014" s="1165" t="str">
        <f>C8013</f>
        <v>MEXP61</v>
      </c>
      <c r="D8014" s="988" t="str">
        <f>'GRP Macros'!$L$14</f>
        <v>Blue US 
RAL 5015</v>
      </c>
      <c r="E8014" s="1165" t="s">
        <v>27827</v>
      </c>
      <c r="F8014" s="1165" t="s">
        <v>28333</v>
      </c>
    </row>
    <row r="8015" spans="1:6" ht="15" customHeight="1">
      <c r="A8015" s="1165" t="str">
        <f t="shared" si="785"/>
        <v>MEXP61MIN</v>
      </c>
      <c r="B8015" s="1165">
        <f>IFERROR(INDEX('GRP Macros'!$B$14:$AF$554,MATCH(C8015,'GRP Macros'!$B$14:$B$552,FALSE),MATCH(D8015,'GRP Macros'!$B$14:$AF$14,FALSE)),0)</f>
        <v>0</v>
      </c>
      <c r="C8015" s="1165" t="str">
        <f t="shared" ref="C8015:C8026" si="786">C8014</f>
        <v>MEXP61</v>
      </c>
      <c r="D8015" s="988" t="str">
        <f>'GRP Macros'!$O$14</f>
        <v>Mint 
RAL 6027</v>
      </c>
      <c r="E8015" s="1165" t="s">
        <v>27834</v>
      </c>
      <c r="F8015" s="1165" t="s">
        <v>28333</v>
      </c>
    </row>
    <row r="8016" spans="1:6" ht="15" customHeight="1">
      <c r="A8016" s="1165" t="str">
        <f t="shared" si="785"/>
        <v>MEXP61GRE</v>
      </c>
      <c r="B8016" s="1165">
        <f>IFERROR(INDEX('GRP Macros'!$B$14:$AF$554,MATCH(C8016,'GRP Macros'!$B$14:$B$552,FALSE),MATCH(D8016,'GRP Macros'!$B$14:$AF$14,FALSE)),0)</f>
        <v>0</v>
      </c>
      <c r="C8016" s="1165" t="str">
        <f t="shared" si="786"/>
        <v>MEXP61</v>
      </c>
      <c r="D8016" s="988" t="str">
        <f>'GRP Macros'!$P$14</f>
        <v>Green 
RAL 6037</v>
      </c>
      <c r="E8016" s="1165" t="s">
        <v>27837</v>
      </c>
      <c r="F8016" s="1165" t="s">
        <v>28333</v>
      </c>
    </row>
    <row r="8017" spans="1:6" ht="15" customHeight="1">
      <c r="A8017" s="1165" t="str">
        <f t="shared" si="785"/>
        <v>MEXP61PUK</v>
      </c>
      <c r="B8017" s="1165">
        <f>IFERROR(INDEX('GRP Macros'!$B$14:$AF$554,MATCH(C8017,'GRP Macros'!$B$14:$B$552,FALSE),MATCH(D8017,'GRP Macros'!$B$14:$AF$14,FALSE)),0)</f>
        <v>0</v>
      </c>
      <c r="C8017" s="1165" t="str">
        <f t="shared" si="786"/>
        <v>MEXP61</v>
      </c>
      <c r="D8017" s="988" t="str">
        <f>'GRP Macros'!$Q$14</f>
        <v>US Green 
Pantone
2301C</v>
      </c>
      <c r="E8017" s="1165" t="s">
        <v>27835</v>
      </c>
      <c r="F8017" s="1165" t="s">
        <v>28333</v>
      </c>
    </row>
    <row r="8018" spans="1:6" ht="15" customHeight="1">
      <c r="A8018" s="1165" t="str">
        <f t="shared" si="785"/>
        <v>MEXP61YEL</v>
      </c>
      <c r="B8018" s="1165">
        <f>IFERROR(INDEX('GRP Macros'!$B$14:$AF$554,MATCH(C8018,'GRP Macros'!$B$14:$B$552,FALSE),MATCH(D8018,'GRP Macros'!$B$14:$AF$14,FALSE)),0)</f>
        <v>0</v>
      </c>
      <c r="C8018" s="1165" t="str">
        <f t="shared" si="786"/>
        <v>MEXP61</v>
      </c>
      <c r="D8018" s="988" t="str">
        <f>'GRP Macros'!$S$14</f>
        <v>Yellow 
RAL 1023</v>
      </c>
      <c r="E8018" s="1165" t="s">
        <v>27823</v>
      </c>
      <c r="F8018" s="1165" t="s">
        <v>28333</v>
      </c>
    </row>
    <row r="8019" spans="1:6" ht="15" customHeight="1">
      <c r="A8019" s="1165" t="str">
        <f t="shared" si="785"/>
        <v>MEXP61RED</v>
      </c>
      <c r="B8019" s="1165">
        <f>IFERROR(INDEX('GRP Macros'!$B$14:$AF$554,MATCH(C8019,'GRP Macros'!$B$14:$B$552,FALSE),MATCH(D8019,'GRP Macros'!$B$14:$AF$14,FALSE)),0)</f>
        <v>0</v>
      </c>
      <c r="C8019" s="1165" t="str">
        <f t="shared" si="786"/>
        <v>MEXP61</v>
      </c>
      <c r="D8019" s="988" t="str">
        <f>'GRP Macros'!$U$14</f>
        <v>Red 
RAL 3020</v>
      </c>
      <c r="E8019" s="1165" t="s">
        <v>27826</v>
      </c>
      <c r="F8019" s="1165" t="s">
        <v>28333</v>
      </c>
    </row>
    <row r="8020" spans="1:6" ht="15" customHeight="1">
      <c r="A8020" s="1165" t="str">
        <f t="shared" si="785"/>
        <v>MEXP61VIO</v>
      </c>
      <c r="B8020" s="1165">
        <f>IFERROR(INDEX('GRP Macros'!$B$14:$AF$554,MATCH(C8020,'GRP Macros'!$B$14:$B$552,FALSE),MATCH(D8020,'GRP Macros'!$B$14:$AF$14,FALSE)),0)</f>
        <v>0</v>
      </c>
      <c r="C8020" s="1165" t="str">
        <f t="shared" si="786"/>
        <v>MEXP61</v>
      </c>
      <c r="D8020" s="988" t="str">
        <f>'GRP Macros'!$V$14</f>
        <v>Violet 
RAL 4008</v>
      </c>
      <c r="E8020" s="1165" t="s">
        <v>27833</v>
      </c>
      <c r="F8020" s="1165" t="s">
        <v>28333</v>
      </c>
    </row>
    <row r="8021" spans="1:6" ht="15" customHeight="1">
      <c r="A8021" s="1165" t="str">
        <f t="shared" si="785"/>
        <v>MEXP61BLK</v>
      </c>
      <c r="B8021" s="1165">
        <f>IFERROR(INDEX('GRP Macros'!$B$14:$AF$554,MATCH(C8021,'GRP Macros'!$B$14:$B$552,FALSE),MATCH(D8021,'GRP Macros'!$B$14:$AF$14,FALSE)),0)</f>
        <v>0</v>
      </c>
      <c r="C8021" s="1165" t="str">
        <f t="shared" si="786"/>
        <v>MEXP61</v>
      </c>
      <c r="D8021" s="988" t="str">
        <f>'GRP Macros'!$X$14</f>
        <v>Black 
RAL 9005</v>
      </c>
      <c r="E8021" s="1165" t="s">
        <v>27829</v>
      </c>
      <c r="F8021" s="1165" t="s">
        <v>28333</v>
      </c>
    </row>
    <row r="8022" spans="1:6" ht="15" customHeight="1">
      <c r="A8022" s="1165" t="str">
        <f t="shared" si="785"/>
        <v>MEXP61GRY</v>
      </c>
      <c r="B8022" s="1165">
        <f>IFERROR(INDEX('GRP Macros'!$B$14:$AF$554,MATCH(C8022,'GRP Macros'!$B$14:$B$552,FALSE),MATCH(D8022,'GRP Macros'!$B$14:$AF$14,FALSE)),0)</f>
        <v>0</v>
      </c>
      <c r="C8022" s="1165" t="str">
        <f t="shared" si="786"/>
        <v>MEXP61</v>
      </c>
      <c r="D8022" s="988" t="str">
        <f>'GRP Macros'!$Y$14</f>
        <v>Grey 
RAL 7001</v>
      </c>
      <c r="E8022" s="1165" t="s">
        <v>27828</v>
      </c>
      <c r="F8022" s="1165" t="s">
        <v>28333</v>
      </c>
    </row>
    <row r="8023" spans="1:6" ht="15" customHeight="1">
      <c r="A8023" s="1165" t="str">
        <f t="shared" si="785"/>
        <v>MEXP61FLY</v>
      </c>
      <c r="B8023" s="1165">
        <f>IFERROR(INDEX('GRP Macros'!$B$14:$AF$554,MATCH(C8023,'GRP Macros'!$B$14:$B$552,FALSE),MATCH(D8023,'GRP Macros'!$B$14:$AF$14,FALSE)),0)</f>
        <v>0</v>
      </c>
      <c r="C8023" s="1165" t="str">
        <f t="shared" si="786"/>
        <v>MEXP61</v>
      </c>
      <c r="D8023" s="988" t="str">
        <f>'GRP Macros'!$Z$14</f>
        <v>Fluo Yellow 
RAL 1026</v>
      </c>
      <c r="E8023" s="1165" t="s">
        <v>28041</v>
      </c>
      <c r="F8023" s="1165" t="s">
        <v>28333</v>
      </c>
    </row>
    <row r="8024" spans="1:6" ht="15" customHeight="1">
      <c r="A8024" s="1165" t="str">
        <f t="shared" si="785"/>
        <v>MEXP61FLO</v>
      </c>
      <c r="B8024" s="1165">
        <f>IFERROR(INDEX('GRP Macros'!$B$14:$AF$554,MATCH(C8024,'GRP Macros'!$B$14:$B$552,FALSE),MATCH(D8024,'GRP Macros'!$B$14:$AF$14,FALSE)),0)</f>
        <v>0</v>
      </c>
      <c r="C8024" s="1165" t="str">
        <f t="shared" si="786"/>
        <v>MEXP61</v>
      </c>
      <c r="D8024" s="988" t="str">
        <f>'GRP Macros'!$AA$14</f>
        <v>Fluo Orange 
RAL 2005</v>
      </c>
      <c r="E8024" s="1165" t="s">
        <v>27830</v>
      </c>
      <c r="F8024" s="1165" t="s">
        <v>28333</v>
      </c>
    </row>
    <row r="8025" spans="1:6" ht="15" customHeight="1">
      <c r="A8025" s="1165" t="str">
        <f t="shared" si="785"/>
        <v>MEXP61FLP</v>
      </c>
      <c r="B8025" s="1165">
        <f>IFERROR(INDEX('GRP Macros'!$B$14:$AF$554,MATCH(C8025,'GRP Macros'!$B$14:$B$552,FALSE),MATCH(D8025,'GRP Macros'!$B$14:$AF$14,FALSE)),0)</f>
        <v>0</v>
      </c>
      <c r="C8025" s="1165" t="str">
        <f t="shared" si="786"/>
        <v>MEXP61</v>
      </c>
      <c r="D8025" s="988" t="str">
        <f>'GRP Macros'!$AB$14</f>
        <v>Fluo Pink 
Pantone 806C</v>
      </c>
      <c r="E8025" s="1165" t="s">
        <v>27832</v>
      </c>
      <c r="F8025" s="1165" t="s">
        <v>28333</v>
      </c>
    </row>
    <row r="8026" spans="1:6" ht="15" customHeight="1">
      <c r="A8026" s="1165" t="str">
        <f t="shared" si="785"/>
        <v>MEXP61FLG</v>
      </c>
      <c r="B8026" s="1165">
        <f>IFERROR(INDEX('GRP Macros'!$B$14:$AF$554,MATCH(C8026,'GRP Macros'!$B$14:$B$552,FALSE),MATCH(D8026,'GRP Macros'!$B$14:$AF$14,FALSE)),0)</f>
        <v>0</v>
      </c>
      <c r="C8026" s="1165" t="str">
        <f t="shared" si="786"/>
        <v>MEXP61</v>
      </c>
      <c r="D8026" s="988" t="str">
        <f>'GRP Macros'!$AC$14</f>
        <v>Fluo Green 
RAL 6028</v>
      </c>
      <c r="E8026" s="1165" t="s">
        <v>27831</v>
      </c>
      <c r="F8026" s="1165" t="s">
        <v>28333</v>
      </c>
    </row>
    <row r="8027" spans="1:6" ht="15" customHeight="1">
      <c r="A8027" s="1165" t="str">
        <f t="shared" si="785"/>
        <v>MEXP62WHI</v>
      </c>
      <c r="B8027" s="1165">
        <f>IFERROR(INDEX('GRP Macros'!$B$14:$AF$554,MATCH(C8027,'GRP Macros'!$B$14:$B$552,FALSE),MATCH(D8027,'GRP Macros'!$B$14:$AF$14,FALSE)),0)</f>
        <v>0</v>
      </c>
      <c r="C8027" s="1165" t="s">
        <v>28394</v>
      </c>
      <c r="D8027" s="1167" t="str">
        <f>'GRP Macros'!$K$14</f>
        <v>White 
RAL 9016</v>
      </c>
      <c r="E8027" s="1165" t="s">
        <v>27838</v>
      </c>
      <c r="F8027" s="1165" t="s">
        <v>28333</v>
      </c>
    </row>
    <row r="8028" spans="1:6" ht="15" customHeight="1">
      <c r="A8028" s="1165" t="str">
        <f t="shared" si="785"/>
        <v>MEXP62BLU</v>
      </c>
      <c r="B8028" s="1165">
        <f>IFERROR(INDEX('GRP Macros'!$B$14:$AF$554,MATCH(C8028,'GRP Macros'!$B$14:$B$552,FALSE),MATCH(D8028,'GRP Macros'!$B$14:$AF$14,FALSE)),0)</f>
        <v>0</v>
      </c>
      <c r="C8028" s="1165" t="str">
        <f>C8027</f>
        <v>MEXP62</v>
      </c>
      <c r="D8028" s="988" t="str">
        <f>'GRP Macros'!$L$14</f>
        <v>Blue US 
RAL 5015</v>
      </c>
      <c r="E8028" s="1165" t="s">
        <v>27827</v>
      </c>
      <c r="F8028" s="1165" t="s">
        <v>28333</v>
      </c>
    </row>
    <row r="8029" spans="1:6" ht="15" customHeight="1">
      <c r="A8029" s="1165" t="str">
        <f t="shared" si="785"/>
        <v>MEXP62MIN</v>
      </c>
      <c r="B8029" s="1165">
        <f>IFERROR(INDEX('GRP Macros'!$B$14:$AF$554,MATCH(C8029,'GRP Macros'!$B$14:$B$552,FALSE),MATCH(D8029,'GRP Macros'!$B$14:$AF$14,FALSE)),0)</f>
        <v>0</v>
      </c>
      <c r="C8029" s="1165" t="str">
        <f t="shared" ref="C8029:C8040" si="787">C8028</f>
        <v>MEXP62</v>
      </c>
      <c r="D8029" s="988" t="str">
        <f>'GRP Macros'!$O$14</f>
        <v>Mint 
RAL 6027</v>
      </c>
      <c r="E8029" s="1165" t="s">
        <v>27834</v>
      </c>
      <c r="F8029" s="1165" t="s">
        <v>28333</v>
      </c>
    </row>
    <row r="8030" spans="1:6" ht="15" customHeight="1">
      <c r="A8030" s="1165" t="str">
        <f t="shared" si="785"/>
        <v>MEXP62GRE</v>
      </c>
      <c r="B8030" s="1165">
        <f>IFERROR(INDEX('GRP Macros'!$B$14:$AF$554,MATCH(C8030,'GRP Macros'!$B$14:$B$552,FALSE),MATCH(D8030,'GRP Macros'!$B$14:$AF$14,FALSE)),0)</f>
        <v>0</v>
      </c>
      <c r="C8030" s="1165" t="str">
        <f t="shared" si="787"/>
        <v>MEXP62</v>
      </c>
      <c r="D8030" s="988" t="str">
        <f>'GRP Macros'!$P$14</f>
        <v>Green 
RAL 6037</v>
      </c>
      <c r="E8030" s="1165" t="s">
        <v>27837</v>
      </c>
      <c r="F8030" s="1165" t="s">
        <v>28333</v>
      </c>
    </row>
    <row r="8031" spans="1:6" ht="15" customHeight="1">
      <c r="A8031" s="1165" t="str">
        <f t="shared" si="785"/>
        <v>MEXP62PUK</v>
      </c>
      <c r="B8031" s="1165">
        <f>IFERROR(INDEX('GRP Macros'!$B$14:$AF$554,MATCH(C8031,'GRP Macros'!$B$14:$B$552,FALSE),MATCH(D8031,'GRP Macros'!$B$14:$AF$14,FALSE)),0)</f>
        <v>0</v>
      </c>
      <c r="C8031" s="1165" t="str">
        <f t="shared" si="787"/>
        <v>MEXP62</v>
      </c>
      <c r="D8031" s="988" t="str">
        <f>'GRP Macros'!$Q$14</f>
        <v>US Green 
Pantone
2301C</v>
      </c>
      <c r="E8031" s="1165" t="s">
        <v>27835</v>
      </c>
      <c r="F8031" s="1165" t="s">
        <v>28333</v>
      </c>
    </row>
    <row r="8032" spans="1:6" ht="15" customHeight="1">
      <c r="A8032" s="1165" t="str">
        <f t="shared" si="785"/>
        <v>MEXP62YEL</v>
      </c>
      <c r="B8032" s="1165">
        <f>IFERROR(INDEX('GRP Macros'!$B$14:$AF$554,MATCH(C8032,'GRP Macros'!$B$14:$B$552,FALSE),MATCH(D8032,'GRP Macros'!$B$14:$AF$14,FALSE)),0)</f>
        <v>0</v>
      </c>
      <c r="C8032" s="1165" t="str">
        <f t="shared" si="787"/>
        <v>MEXP62</v>
      </c>
      <c r="D8032" s="988" t="str">
        <f>'GRP Macros'!$S$14</f>
        <v>Yellow 
RAL 1023</v>
      </c>
      <c r="E8032" s="1165" t="s">
        <v>27823</v>
      </c>
      <c r="F8032" s="1165" t="s">
        <v>28333</v>
      </c>
    </row>
    <row r="8033" spans="1:6" ht="15" customHeight="1">
      <c r="A8033" s="1165" t="str">
        <f t="shared" si="785"/>
        <v>MEXP62RED</v>
      </c>
      <c r="B8033" s="1165">
        <f>IFERROR(INDEX('GRP Macros'!$B$14:$AF$554,MATCH(C8033,'GRP Macros'!$B$14:$B$552,FALSE),MATCH(D8033,'GRP Macros'!$B$14:$AF$14,FALSE)),0)</f>
        <v>0</v>
      </c>
      <c r="C8033" s="1165" t="str">
        <f t="shared" si="787"/>
        <v>MEXP62</v>
      </c>
      <c r="D8033" s="988" t="str">
        <f>'GRP Macros'!$U$14</f>
        <v>Red 
RAL 3020</v>
      </c>
      <c r="E8033" s="1165" t="s">
        <v>27826</v>
      </c>
      <c r="F8033" s="1165" t="s">
        <v>28333</v>
      </c>
    </row>
    <row r="8034" spans="1:6" ht="15" customHeight="1">
      <c r="A8034" s="1165" t="str">
        <f t="shared" si="785"/>
        <v>MEXP62VIO</v>
      </c>
      <c r="B8034" s="1165">
        <f>IFERROR(INDEX('GRP Macros'!$B$14:$AF$554,MATCH(C8034,'GRP Macros'!$B$14:$B$552,FALSE),MATCH(D8034,'GRP Macros'!$B$14:$AF$14,FALSE)),0)</f>
        <v>0</v>
      </c>
      <c r="C8034" s="1165" t="str">
        <f t="shared" si="787"/>
        <v>MEXP62</v>
      </c>
      <c r="D8034" s="988" t="str">
        <f>'GRP Macros'!$V$14</f>
        <v>Violet 
RAL 4008</v>
      </c>
      <c r="E8034" s="1165" t="s">
        <v>27833</v>
      </c>
      <c r="F8034" s="1165" t="s">
        <v>28333</v>
      </c>
    </row>
    <row r="8035" spans="1:6" ht="15" customHeight="1">
      <c r="A8035" s="1165" t="str">
        <f t="shared" si="785"/>
        <v>MEXP62BLK</v>
      </c>
      <c r="B8035" s="1165">
        <f>IFERROR(INDEX('GRP Macros'!$B$14:$AF$554,MATCH(C8035,'GRP Macros'!$B$14:$B$552,FALSE),MATCH(D8035,'GRP Macros'!$B$14:$AF$14,FALSE)),0)</f>
        <v>0</v>
      </c>
      <c r="C8035" s="1165" t="str">
        <f t="shared" si="787"/>
        <v>MEXP62</v>
      </c>
      <c r="D8035" s="988" t="str">
        <f>'GRP Macros'!$X$14</f>
        <v>Black 
RAL 9005</v>
      </c>
      <c r="E8035" s="1165" t="s">
        <v>27829</v>
      </c>
      <c r="F8035" s="1165" t="s">
        <v>28333</v>
      </c>
    </row>
    <row r="8036" spans="1:6" ht="15" customHeight="1">
      <c r="A8036" s="1165" t="str">
        <f t="shared" si="785"/>
        <v>MEXP62GRY</v>
      </c>
      <c r="B8036" s="1165">
        <f>IFERROR(INDEX('GRP Macros'!$B$14:$AF$554,MATCH(C8036,'GRP Macros'!$B$14:$B$552,FALSE),MATCH(D8036,'GRP Macros'!$B$14:$AF$14,FALSE)),0)</f>
        <v>0</v>
      </c>
      <c r="C8036" s="1165" t="str">
        <f t="shared" si="787"/>
        <v>MEXP62</v>
      </c>
      <c r="D8036" s="988" t="str">
        <f>'GRP Macros'!$Y$14</f>
        <v>Grey 
RAL 7001</v>
      </c>
      <c r="E8036" s="1165" t="s">
        <v>27828</v>
      </c>
      <c r="F8036" s="1165" t="s">
        <v>28333</v>
      </c>
    </row>
    <row r="8037" spans="1:6" ht="15" customHeight="1">
      <c r="A8037" s="1165" t="str">
        <f t="shared" si="785"/>
        <v>MEXP62FLY</v>
      </c>
      <c r="B8037" s="1165">
        <f>IFERROR(INDEX('GRP Macros'!$B$14:$AF$554,MATCH(C8037,'GRP Macros'!$B$14:$B$552,FALSE),MATCH(D8037,'GRP Macros'!$B$14:$AF$14,FALSE)),0)</f>
        <v>0</v>
      </c>
      <c r="C8037" s="1165" t="str">
        <f t="shared" si="787"/>
        <v>MEXP62</v>
      </c>
      <c r="D8037" s="988" t="str">
        <f>'GRP Macros'!$Z$14</f>
        <v>Fluo Yellow 
RAL 1026</v>
      </c>
      <c r="E8037" s="1165" t="s">
        <v>28041</v>
      </c>
      <c r="F8037" s="1165" t="s">
        <v>28333</v>
      </c>
    </row>
    <row r="8038" spans="1:6" ht="15" customHeight="1">
      <c r="A8038" s="1165" t="str">
        <f t="shared" si="785"/>
        <v>MEXP62FLO</v>
      </c>
      <c r="B8038" s="1165">
        <f>IFERROR(INDEX('GRP Macros'!$B$14:$AF$554,MATCH(C8038,'GRP Macros'!$B$14:$B$552,FALSE),MATCH(D8038,'GRP Macros'!$B$14:$AF$14,FALSE)),0)</f>
        <v>0</v>
      </c>
      <c r="C8038" s="1165" t="str">
        <f t="shared" si="787"/>
        <v>MEXP62</v>
      </c>
      <c r="D8038" s="988" t="str">
        <f>'GRP Macros'!$AA$14</f>
        <v>Fluo Orange 
RAL 2005</v>
      </c>
      <c r="E8038" s="1165" t="s">
        <v>27830</v>
      </c>
      <c r="F8038" s="1165" t="s">
        <v>28333</v>
      </c>
    </row>
    <row r="8039" spans="1:6" ht="15" customHeight="1">
      <c r="A8039" s="1165" t="str">
        <f t="shared" si="785"/>
        <v>MEXP62FLP</v>
      </c>
      <c r="B8039" s="1165">
        <f>IFERROR(INDEX('GRP Macros'!$B$14:$AF$554,MATCH(C8039,'GRP Macros'!$B$14:$B$552,FALSE),MATCH(D8039,'GRP Macros'!$B$14:$AF$14,FALSE)),0)</f>
        <v>0</v>
      </c>
      <c r="C8039" s="1165" t="str">
        <f t="shared" si="787"/>
        <v>MEXP62</v>
      </c>
      <c r="D8039" s="988" t="str">
        <f>'GRP Macros'!$AB$14</f>
        <v>Fluo Pink 
Pantone 806C</v>
      </c>
      <c r="E8039" s="1165" t="s">
        <v>27832</v>
      </c>
      <c r="F8039" s="1165" t="s">
        <v>28333</v>
      </c>
    </row>
    <row r="8040" spans="1:6" ht="15" customHeight="1">
      <c r="A8040" s="1165" t="str">
        <f t="shared" si="785"/>
        <v>MEXP62FLG</v>
      </c>
      <c r="B8040" s="1165">
        <f>IFERROR(INDEX('GRP Macros'!$B$14:$AF$554,MATCH(C8040,'GRP Macros'!$B$14:$B$552,FALSE),MATCH(D8040,'GRP Macros'!$B$14:$AF$14,FALSE)),0)</f>
        <v>0</v>
      </c>
      <c r="C8040" s="1165" t="str">
        <f t="shared" si="787"/>
        <v>MEXP62</v>
      </c>
      <c r="D8040" s="988" t="str">
        <f>'GRP Macros'!$AC$14</f>
        <v>Fluo Green 
RAL 6028</v>
      </c>
      <c r="E8040" s="1165" t="s">
        <v>27831</v>
      </c>
      <c r="F8040" s="1165" t="s">
        <v>28333</v>
      </c>
    </row>
    <row r="8041" spans="1:6" ht="15" customHeight="1">
      <c r="A8041" s="1165" t="str">
        <f t="shared" si="785"/>
        <v>MEXP63WHI</v>
      </c>
      <c r="B8041" s="1165">
        <f>IFERROR(INDEX('GRP Macros'!$B$14:$AF$554,MATCH(C8041,'GRP Macros'!$B$14:$B$552,FALSE),MATCH(D8041,'GRP Macros'!$B$14:$AF$14,FALSE)),0)</f>
        <v>0</v>
      </c>
      <c r="C8041" s="1165" t="s">
        <v>28395</v>
      </c>
      <c r="D8041" s="1167" t="str">
        <f>'GRP Macros'!$K$14</f>
        <v>White 
RAL 9016</v>
      </c>
      <c r="E8041" s="1165" t="s">
        <v>27838</v>
      </c>
      <c r="F8041" s="1165" t="s">
        <v>28333</v>
      </c>
    </row>
    <row r="8042" spans="1:6" ht="15" customHeight="1">
      <c r="A8042" s="1165" t="str">
        <f t="shared" si="785"/>
        <v>MEXP63BLU</v>
      </c>
      <c r="B8042" s="1165">
        <f>IFERROR(INDEX('GRP Macros'!$B$14:$AF$554,MATCH(C8042,'GRP Macros'!$B$14:$B$552,FALSE),MATCH(D8042,'GRP Macros'!$B$14:$AF$14,FALSE)),0)</f>
        <v>0</v>
      </c>
      <c r="C8042" s="1165" t="str">
        <f>C8041</f>
        <v>MEXP63</v>
      </c>
      <c r="D8042" s="988" t="str">
        <f>'GRP Macros'!$L$14</f>
        <v>Blue US 
RAL 5015</v>
      </c>
      <c r="E8042" s="1165" t="s">
        <v>27827</v>
      </c>
      <c r="F8042" s="1165" t="s">
        <v>28333</v>
      </c>
    </row>
    <row r="8043" spans="1:6" ht="15" customHeight="1">
      <c r="A8043" s="1165" t="str">
        <f t="shared" si="785"/>
        <v>MEXP63MIN</v>
      </c>
      <c r="B8043" s="1165">
        <f>IFERROR(INDEX('GRP Macros'!$B$14:$AF$554,MATCH(C8043,'GRP Macros'!$B$14:$B$552,FALSE),MATCH(D8043,'GRP Macros'!$B$14:$AF$14,FALSE)),0)</f>
        <v>0</v>
      </c>
      <c r="C8043" s="1165" t="str">
        <f t="shared" ref="C8043:C8054" si="788">C8042</f>
        <v>MEXP63</v>
      </c>
      <c r="D8043" s="988" t="str">
        <f>'GRP Macros'!$O$14</f>
        <v>Mint 
RAL 6027</v>
      </c>
      <c r="E8043" s="1165" t="s">
        <v>27834</v>
      </c>
      <c r="F8043" s="1165" t="s">
        <v>28333</v>
      </c>
    </row>
    <row r="8044" spans="1:6" ht="15" customHeight="1">
      <c r="A8044" s="1165" t="str">
        <f t="shared" si="785"/>
        <v>MEXP63GRE</v>
      </c>
      <c r="B8044" s="1165">
        <f>IFERROR(INDEX('GRP Macros'!$B$14:$AF$554,MATCH(C8044,'GRP Macros'!$B$14:$B$552,FALSE),MATCH(D8044,'GRP Macros'!$B$14:$AF$14,FALSE)),0)</f>
        <v>0</v>
      </c>
      <c r="C8044" s="1165" t="str">
        <f t="shared" si="788"/>
        <v>MEXP63</v>
      </c>
      <c r="D8044" s="988" t="str">
        <f>'GRP Macros'!$P$14</f>
        <v>Green 
RAL 6037</v>
      </c>
      <c r="E8044" s="1165" t="s">
        <v>27837</v>
      </c>
      <c r="F8044" s="1165" t="s">
        <v>28333</v>
      </c>
    </row>
    <row r="8045" spans="1:6" ht="15" customHeight="1">
      <c r="A8045" s="1165" t="str">
        <f t="shared" si="785"/>
        <v>MEXP63PUK</v>
      </c>
      <c r="B8045" s="1165">
        <f>IFERROR(INDEX('GRP Macros'!$B$14:$AF$554,MATCH(C8045,'GRP Macros'!$B$14:$B$552,FALSE),MATCH(D8045,'GRP Macros'!$B$14:$AF$14,FALSE)),0)</f>
        <v>0</v>
      </c>
      <c r="C8045" s="1165" t="str">
        <f t="shared" si="788"/>
        <v>MEXP63</v>
      </c>
      <c r="D8045" s="988" t="str">
        <f>'GRP Macros'!$Q$14</f>
        <v>US Green 
Pantone
2301C</v>
      </c>
      <c r="E8045" s="1165" t="s">
        <v>27835</v>
      </c>
      <c r="F8045" s="1165" t="s">
        <v>28333</v>
      </c>
    </row>
    <row r="8046" spans="1:6" ht="15" customHeight="1">
      <c r="A8046" s="1165" t="str">
        <f t="shared" si="785"/>
        <v>MEXP63YEL</v>
      </c>
      <c r="B8046" s="1165">
        <f>IFERROR(INDEX('GRP Macros'!$B$14:$AF$554,MATCH(C8046,'GRP Macros'!$B$14:$B$552,FALSE),MATCH(D8046,'GRP Macros'!$B$14:$AF$14,FALSE)),0)</f>
        <v>0</v>
      </c>
      <c r="C8046" s="1165" t="str">
        <f t="shared" si="788"/>
        <v>MEXP63</v>
      </c>
      <c r="D8046" s="988" t="str">
        <f>'GRP Macros'!$S$14</f>
        <v>Yellow 
RAL 1023</v>
      </c>
      <c r="E8046" s="1165" t="s">
        <v>27823</v>
      </c>
      <c r="F8046" s="1165" t="s">
        <v>28333</v>
      </c>
    </row>
    <row r="8047" spans="1:6" ht="15" customHeight="1">
      <c r="A8047" s="1165" t="str">
        <f t="shared" si="785"/>
        <v>MEXP63RED</v>
      </c>
      <c r="B8047" s="1165">
        <f>IFERROR(INDEX('GRP Macros'!$B$14:$AF$554,MATCH(C8047,'GRP Macros'!$B$14:$B$552,FALSE),MATCH(D8047,'GRP Macros'!$B$14:$AF$14,FALSE)),0)</f>
        <v>0</v>
      </c>
      <c r="C8047" s="1165" t="str">
        <f t="shared" si="788"/>
        <v>MEXP63</v>
      </c>
      <c r="D8047" s="988" t="str">
        <f>'GRP Macros'!$U$14</f>
        <v>Red 
RAL 3020</v>
      </c>
      <c r="E8047" s="1165" t="s">
        <v>27826</v>
      </c>
      <c r="F8047" s="1165" t="s">
        <v>28333</v>
      </c>
    </row>
    <row r="8048" spans="1:6" ht="15" customHeight="1">
      <c r="A8048" s="1165" t="str">
        <f t="shared" si="785"/>
        <v>MEXP63VIO</v>
      </c>
      <c r="B8048" s="1165">
        <f>IFERROR(INDEX('GRP Macros'!$B$14:$AF$554,MATCH(C8048,'GRP Macros'!$B$14:$B$552,FALSE),MATCH(D8048,'GRP Macros'!$B$14:$AF$14,FALSE)),0)</f>
        <v>0</v>
      </c>
      <c r="C8048" s="1165" t="str">
        <f t="shared" si="788"/>
        <v>MEXP63</v>
      </c>
      <c r="D8048" s="988" t="str">
        <f>'GRP Macros'!$V$14</f>
        <v>Violet 
RAL 4008</v>
      </c>
      <c r="E8048" s="1165" t="s">
        <v>27833</v>
      </c>
      <c r="F8048" s="1165" t="s">
        <v>28333</v>
      </c>
    </row>
    <row r="8049" spans="1:6" ht="15" customHeight="1">
      <c r="A8049" s="1165" t="str">
        <f t="shared" si="785"/>
        <v>MEXP63BLK</v>
      </c>
      <c r="B8049" s="1165">
        <f>IFERROR(INDEX('GRP Macros'!$B$14:$AF$554,MATCH(C8049,'GRP Macros'!$B$14:$B$552,FALSE),MATCH(D8049,'GRP Macros'!$B$14:$AF$14,FALSE)),0)</f>
        <v>0</v>
      </c>
      <c r="C8049" s="1165" t="str">
        <f t="shared" si="788"/>
        <v>MEXP63</v>
      </c>
      <c r="D8049" s="988" t="str">
        <f>'GRP Macros'!$X$14</f>
        <v>Black 
RAL 9005</v>
      </c>
      <c r="E8049" s="1165" t="s">
        <v>27829</v>
      </c>
      <c r="F8049" s="1165" t="s">
        <v>28333</v>
      </c>
    </row>
    <row r="8050" spans="1:6" ht="15" customHeight="1">
      <c r="A8050" s="1165" t="str">
        <f t="shared" si="785"/>
        <v>MEXP63GRY</v>
      </c>
      <c r="B8050" s="1165">
        <f>IFERROR(INDEX('GRP Macros'!$B$14:$AF$554,MATCH(C8050,'GRP Macros'!$B$14:$B$552,FALSE),MATCH(D8050,'GRP Macros'!$B$14:$AF$14,FALSE)),0)</f>
        <v>0</v>
      </c>
      <c r="C8050" s="1165" t="str">
        <f t="shared" si="788"/>
        <v>MEXP63</v>
      </c>
      <c r="D8050" s="988" t="str">
        <f>'GRP Macros'!$Y$14</f>
        <v>Grey 
RAL 7001</v>
      </c>
      <c r="E8050" s="1165" t="s">
        <v>27828</v>
      </c>
      <c r="F8050" s="1165" t="s">
        <v>28333</v>
      </c>
    </row>
    <row r="8051" spans="1:6" ht="15" customHeight="1">
      <c r="A8051" s="1165" t="str">
        <f t="shared" si="785"/>
        <v>MEXP63FLY</v>
      </c>
      <c r="B8051" s="1165">
        <f>IFERROR(INDEX('GRP Macros'!$B$14:$AF$554,MATCH(C8051,'GRP Macros'!$B$14:$B$552,FALSE),MATCH(D8051,'GRP Macros'!$B$14:$AF$14,FALSE)),0)</f>
        <v>0</v>
      </c>
      <c r="C8051" s="1165" t="str">
        <f t="shared" si="788"/>
        <v>MEXP63</v>
      </c>
      <c r="D8051" s="988" t="str">
        <f>'GRP Macros'!$Z$14</f>
        <v>Fluo Yellow 
RAL 1026</v>
      </c>
      <c r="E8051" s="1165" t="s">
        <v>28041</v>
      </c>
      <c r="F8051" s="1165" t="s">
        <v>28333</v>
      </c>
    </row>
    <row r="8052" spans="1:6" ht="15" customHeight="1">
      <c r="A8052" s="1165" t="str">
        <f t="shared" si="785"/>
        <v>MEXP63FLO</v>
      </c>
      <c r="B8052" s="1165">
        <f>IFERROR(INDEX('GRP Macros'!$B$14:$AF$554,MATCH(C8052,'GRP Macros'!$B$14:$B$552,FALSE),MATCH(D8052,'GRP Macros'!$B$14:$AF$14,FALSE)),0)</f>
        <v>0</v>
      </c>
      <c r="C8052" s="1165" t="str">
        <f t="shared" si="788"/>
        <v>MEXP63</v>
      </c>
      <c r="D8052" s="988" t="str">
        <f>'GRP Macros'!$AA$14</f>
        <v>Fluo Orange 
RAL 2005</v>
      </c>
      <c r="E8052" s="1165" t="s">
        <v>27830</v>
      </c>
      <c r="F8052" s="1165" t="s">
        <v>28333</v>
      </c>
    </row>
    <row r="8053" spans="1:6" ht="15" customHeight="1">
      <c r="A8053" s="1165" t="str">
        <f t="shared" si="785"/>
        <v>MEXP63FLP</v>
      </c>
      <c r="B8053" s="1165">
        <f>IFERROR(INDEX('GRP Macros'!$B$14:$AF$554,MATCH(C8053,'GRP Macros'!$B$14:$B$552,FALSE),MATCH(D8053,'GRP Macros'!$B$14:$AF$14,FALSE)),0)</f>
        <v>0</v>
      </c>
      <c r="C8053" s="1165" t="str">
        <f t="shared" si="788"/>
        <v>MEXP63</v>
      </c>
      <c r="D8053" s="988" t="str">
        <f>'GRP Macros'!$AB$14</f>
        <v>Fluo Pink 
Pantone 806C</v>
      </c>
      <c r="E8053" s="1165" t="s">
        <v>27832</v>
      </c>
      <c r="F8053" s="1165" t="s">
        <v>28333</v>
      </c>
    </row>
    <row r="8054" spans="1:6" ht="15" customHeight="1">
      <c r="A8054" s="1165" t="str">
        <f t="shared" si="785"/>
        <v>MEXP63FLG</v>
      </c>
      <c r="B8054" s="1165">
        <f>IFERROR(INDEX('GRP Macros'!$B$14:$AF$554,MATCH(C8054,'GRP Macros'!$B$14:$B$552,FALSE),MATCH(D8054,'GRP Macros'!$B$14:$AF$14,FALSE)),0)</f>
        <v>0</v>
      </c>
      <c r="C8054" s="1165" t="str">
        <f t="shared" si="788"/>
        <v>MEXP63</v>
      </c>
      <c r="D8054" s="988" t="str">
        <f>'GRP Macros'!$AC$14</f>
        <v>Fluo Green 
RAL 6028</v>
      </c>
      <c r="E8054" s="1165" t="s">
        <v>27831</v>
      </c>
      <c r="F8054" s="1165" t="s">
        <v>28333</v>
      </c>
    </row>
    <row r="8055" spans="1:6" ht="15" customHeight="1">
      <c r="A8055" s="1165" t="str">
        <f t="shared" si="785"/>
        <v>MEXP64WHI</v>
      </c>
      <c r="B8055" s="1165">
        <f>IFERROR(INDEX('GRP Macros'!$B$14:$AF$554,MATCH(C8055,'GRP Macros'!$B$14:$B$552,FALSE),MATCH(D8055,'GRP Macros'!$B$14:$AF$14,FALSE)),0)</f>
        <v>0</v>
      </c>
      <c r="C8055" s="1165" t="s">
        <v>28396</v>
      </c>
      <c r="D8055" s="1167" t="str">
        <f>'GRP Macros'!$K$14</f>
        <v>White 
RAL 9016</v>
      </c>
      <c r="E8055" s="1165" t="s">
        <v>27838</v>
      </c>
      <c r="F8055" s="1165" t="s">
        <v>28333</v>
      </c>
    </row>
    <row r="8056" spans="1:6" ht="15" customHeight="1">
      <c r="A8056" s="1165" t="str">
        <f t="shared" ref="A8056:A8068" si="789">CONCATENATE(C8056,E8056)</f>
        <v>MEXP64BLU</v>
      </c>
      <c r="B8056" s="1165">
        <f>IFERROR(INDEX('GRP Macros'!$B$14:$AF$554,MATCH(C8056,'GRP Macros'!$B$14:$B$552,FALSE),MATCH(D8056,'GRP Macros'!$B$14:$AF$14,FALSE)),0)</f>
        <v>0</v>
      </c>
      <c r="C8056" s="1165" t="str">
        <f>C8055</f>
        <v>MEXP64</v>
      </c>
      <c r="D8056" s="988" t="str">
        <f>'GRP Macros'!$L$14</f>
        <v>Blue US 
RAL 5015</v>
      </c>
      <c r="E8056" s="1165" t="s">
        <v>27827</v>
      </c>
      <c r="F8056" s="1165" t="s">
        <v>28333</v>
      </c>
    </row>
    <row r="8057" spans="1:6" ht="15" customHeight="1">
      <c r="A8057" s="1165" t="str">
        <f t="shared" si="789"/>
        <v>MEXP64MIN</v>
      </c>
      <c r="B8057" s="1165">
        <f>IFERROR(INDEX('GRP Macros'!$B$14:$AF$554,MATCH(C8057,'GRP Macros'!$B$14:$B$552,FALSE),MATCH(D8057,'GRP Macros'!$B$14:$AF$14,FALSE)),0)</f>
        <v>0</v>
      </c>
      <c r="C8057" s="1165" t="str">
        <f t="shared" ref="C8057:C8068" si="790">C8056</f>
        <v>MEXP64</v>
      </c>
      <c r="D8057" s="988" t="str">
        <f>'GRP Macros'!$O$14</f>
        <v>Mint 
RAL 6027</v>
      </c>
      <c r="E8057" s="1165" t="s">
        <v>27834</v>
      </c>
      <c r="F8057" s="1165" t="s">
        <v>28333</v>
      </c>
    </row>
    <row r="8058" spans="1:6" ht="15" customHeight="1">
      <c r="A8058" s="1165" t="str">
        <f t="shared" si="789"/>
        <v>MEXP64GRE</v>
      </c>
      <c r="B8058" s="1165">
        <f>IFERROR(INDEX('GRP Macros'!$B$14:$AF$554,MATCH(C8058,'GRP Macros'!$B$14:$B$552,FALSE),MATCH(D8058,'GRP Macros'!$B$14:$AF$14,FALSE)),0)</f>
        <v>0</v>
      </c>
      <c r="C8058" s="1165" t="str">
        <f t="shared" si="790"/>
        <v>MEXP64</v>
      </c>
      <c r="D8058" s="988" t="str">
        <f>'GRP Macros'!$P$14</f>
        <v>Green 
RAL 6037</v>
      </c>
      <c r="E8058" s="1165" t="s">
        <v>27837</v>
      </c>
      <c r="F8058" s="1165" t="s">
        <v>28333</v>
      </c>
    </row>
    <row r="8059" spans="1:6" ht="15" customHeight="1">
      <c r="A8059" s="1165" t="str">
        <f t="shared" si="789"/>
        <v>MEXP64PUK</v>
      </c>
      <c r="B8059" s="1165">
        <f>IFERROR(INDEX('GRP Macros'!$B$14:$AF$554,MATCH(C8059,'GRP Macros'!$B$14:$B$552,FALSE),MATCH(D8059,'GRP Macros'!$B$14:$AF$14,FALSE)),0)</f>
        <v>0</v>
      </c>
      <c r="C8059" s="1165" t="str">
        <f t="shared" si="790"/>
        <v>MEXP64</v>
      </c>
      <c r="D8059" s="988" t="str">
        <f>'GRP Macros'!$Q$14</f>
        <v>US Green 
Pantone
2301C</v>
      </c>
      <c r="E8059" s="1165" t="s">
        <v>27835</v>
      </c>
      <c r="F8059" s="1165" t="s">
        <v>28333</v>
      </c>
    </row>
    <row r="8060" spans="1:6" ht="15" customHeight="1">
      <c r="A8060" s="1165" t="str">
        <f t="shared" si="789"/>
        <v>MEXP64YEL</v>
      </c>
      <c r="B8060" s="1165">
        <f>IFERROR(INDEX('GRP Macros'!$B$14:$AF$554,MATCH(C8060,'GRP Macros'!$B$14:$B$552,FALSE),MATCH(D8060,'GRP Macros'!$B$14:$AF$14,FALSE)),0)</f>
        <v>0</v>
      </c>
      <c r="C8060" s="1165" t="str">
        <f t="shared" si="790"/>
        <v>MEXP64</v>
      </c>
      <c r="D8060" s="988" t="str">
        <f>'GRP Macros'!$S$14</f>
        <v>Yellow 
RAL 1023</v>
      </c>
      <c r="E8060" s="1165" t="s">
        <v>27823</v>
      </c>
      <c r="F8060" s="1165" t="s">
        <v>28333</v>
      </c>
    </row>
    <row r="8061" spans="1:6" ht="15" customHeight="1">
      <c r="A8061" s="1165" t="str">
        <f t="shared" si="789"/>
        <v>MEXP64RED</v>
      </c>
      <c r="B8061" s="1165">
        <f>IFERROR(INDEX('GRP Macros'!$B$14:$AF$554,MATCH(C8061,'GRP Macros'!$B$14:$B$552,FALSE),MATCH(D8061,'GRP Macros'!$B$14:$AF$14,FALSE)),0)</f>
        <v>0</v>
      </c>
      <c r="C8061" s="1165" t="str">
        <f t="shared" si="790"/>
        <v>MEXP64</v>
      </c>
      <c r="D8061" s="988" t="str">
        <f>'GRP Macros'!$U$14</f>
        <v>Red 
RAL 3020</v>
      </c>
      <c r="E8061" s="1165" t="s">
        <v>27826</v>
      </c>
      <c r="F8061" s="1165" t="s">
        <v>28333</v>
      </c>
    </row>
    <row r="8062" spans="1:6" ht="15" customHeight="1">
      <c r="A8062" s="1165" t="str">
        <f t="shared" si="789"/>
        <v>MEXP64VIO</v>
      </c>
      <c r="B8062" s="1165">
        <f>IFERROR(INDEX('GRP Macros'!$B$14:$AF$554,MATCH(C8062,'GRP Macros'!$B$14:$B$552,FALSE),MATCH(D8062,'GRP Macros'!$B$14:$AF$14,FALSE)),0)</f>
        <v>0</v>
      </c>
      <c r="C8062" s="1165" t="str">
        <f t="shared" si="790"/>
        <v>MEXP64</v>
      </c>
      <c r="D8062" s="988" t="str">
        <f>'GRP Macros'!$V$14</f>
        <v>Violet 
RAL 4008</v>
      </c>
      <c r="E8062" s="1165" t="s">
        <v>27833</v>
      </c>
      <c r="F8062" s="1165" t="s">
        <v>28333</v>
      </c>
    </row>
    <row r="8063" spans="1:6" ht="15" customHeight="1">
      <c r="A8063" s="1165" t="str">
        <f t="shared" si="789"/>
        <v>MEXP64BLK</v>
      </c>
      <c r="B8063" s="1165">
        <f>IFERROR(INDEX('GRP Macros'!$B$14:$AF$554,MATCH(C8063,'GRP Macros'!$B$14:$B$552,FALSE),MATCH(D8063,'GRP Macros'!$B$14:$AF$14,FALSE)),0)</f>
        <v>0</v>
      </c>
      <c r="C8063" s="1165" t="str">
        <f t="shared" si="790"/>
        <v>MEXP64</v>
      </c>
      <c r="D8063" s="988" t="str">
        <f>'GRP Macros'!$X$14</f>
        <v>Black 
RAL 9005</v>
      </c>
      <c r="E8063" s="1165" t="s">
        <v>27829</v>
      </c>
      <c r="F8063" s="1165" t="s">
        <v>28333</v>
      </c>
    </row>
    <row r="8064" spans="1:6" ht="15" customHeight="1">
      <c r="A8064" s="1165" t="str">
        <f t="shared" si="789"/>
        <v>MEXP64GRY</v>
      </c>
      <c r="B8064" s="1165">
        <f>IFERROR(INDEX('GRP Macros'!$B$14:$AF$554,MATCH(C8064,'GRP Macros'!$B$14:$B$552,FALSE),MATCH(D8064,'GRP Macros'!$B$14:$AF$14,FALSE)),0)</f>
        <v>0</v>
      </c>
      <c r="C8064" s="1165" t="str">
        <f t="shared" si="790"/>
        <v>MEXP64</v>
      </c>
      <c r="D8064" s="988" t="str">
        <f>'GRP Macros'!$Y$14</f>
        <v>Grey 
RAL 7001</v>
      </c>
      <c r="E8064" s="1165" t="s">
        <v>27828</v>
      </c>
      <c r="F8064" s="1165" t="s">
        <v>28333</v>
      </c>
    </row>
    <row r="8065" spans="1:6" ht="15" customHeight="1">
      <c r="A8065" s="1165" t="str">
        <f t="shared" si="789"/>
        <v>MEXP64FLY</v>
      </c>
      <c r="B8065" s="1165">
        <f>IFERROR(INDEX('GRP Macros'!$B$14:$AF$554,MATCH(C8065,'GRP Macros'!$B$14:$B$552,FALSE),MATCH(D8065,'GRP Macros'!$B$14:$AF$14,FALSE)),0)</f>
        <v>0</v>
      </c>
      <c r="C8065" s="1165" t="str">
        <f t="shared" si="790"/>
        <v>MEXP64</v>
      </c>
      <c r="D8065" s="988" t="str">
        <f>'GRP Macros'!$Z$14</f>
        <v>Fluo Yellow 
RAL 1026</v>
      </c>
      <c r="E8065" s="1165" t="s">
        <v>28041</v>
      </c>
      <c r="F8065" s="1165" t="s">
        <v>28333</v>
      </c>
    </row>
    <row r="8066" spans="1:6" ht="15" customHeight="1">
      <c r="A8066" s="1165" t="str">
        <f t="shared" si="789"/>
        <v>MEXP64FLO</v>
      </c>
      <c r="B8066" s="1165">
        <f>IFERROR(INDEX('GRP Macros'!$B$14:$AF$554,MATCH(C8066,'GRP Macros'!$B$14:$B$552,FALSE),MATCH(D8066,'GRP Macros'!$B$14:$AF$14,FALSE)),0)</f>
        <v>0</v>
      </c>
      <c r="C8066" s="1165" t="str">
        <f t="shared" si="790"/>
        <v>MEXP64</v>
      </c>
      <c r="D8066" s="988" t="str">
        <f>'GRP Macros'!$AA$14</f>
        <v>Fluo Orange 
RAL 2005</v>
      </c>
      <c r="E8066" s="1165" t="s">
        <v>27830</v>
      </c>
      <c r="F8066" s="1165" t="s">
        <v>28333</v>
      </c>
    </row>
    <row r="8067" spans="1:6" ht="15" customHeight="1">
      <c r="A8067" s="1165" t="str">
        <f t="shared" si="789"/>
        <v>MEXP64FLP</v>
      </c>
      <c r="B8067" s="1165">
        <f>IFERROR(INDEX('GRP Macros'!$B$14:$AF$554,MATCH(C8067,'GRP Macros'!$B$14:$B$552,FALSE),MATCH(D8067,'GRP Macros'!$B$14:$AF$14,FALSE)),0)</f>
        <v>0</v>
      </c>
      <c r="C8067" s="1165" t="str">
        <f t="shared" si="790"/>
        <v>MEXP64</v>
      </c>
      <c r="D8067" s="988" t="str">
        <f>'GRP Macros'!$AB$14</f>
        <v>Fluo Pink 
Pantone 806C</v>
      </c>
      <c r="E8067" s="1165" t="s">
        <v>27832</v>
      </c>
      <c r="F8067" s="1165" t="s">
        <v>28333</v>
      </c>
    </row>
    <row r="8068" spans="1:6" ht="15" customHeight="1">
      <c r="A8068" s="1165" t="str">
        <f t="shared" si="789"/>
        <v>MEXP64FLG</v>
      </c>
      <c r="B8068" s="1165">
        <f>IFERROR(INDEX('GRP Macros'!$B$14:$AF$554,MATCH(C8068,'GRP Macros'!$B$14:$B$552,FALSE),MATCH(D8068,'GRP Macros'!$B$14:$AF$14,FALSE)),0)</f>
        <v>0</v>
      </c>
      <c r="C8068" s="1165" t="str">
        <f t="shared" si="790"/>
        <v>MEXP64</v>
      </c>
      <c r="D8068" s="988" t="str">
        <f>'GRP Macros'!$AC$14</f>
        <v>Fluo Green 
RAL 6028</v>
      </c>
      <c r="E8068" s="1165" t="s">
        <v>27831</v>
      </c>
      <c r="F8068" s="1165" t="s">
        <v>28333</v>
      </c>
    </row>
    <row r="8069" spans="1:6" ht="15" customHeight="1">
      <c r="A8069" s="1165" t="str">
        <f t="shared" ref="A8069:A8104" si="791">CONCATENATE(C8069,E8069)</f>
        <v>MEXP65WHI</v>
      </c>
      <c r="B8069" s="1165">
        <f>IFERROR(INDEX('GRP Macros'!$B$14:$AF$554,MATCH(C8069,'GRP Macros'!$B$14:$B$552,FALSE),MATCH(D8069,'GRP Macros'!$B$14:$AF$14,FALSE)),0)</f>
        <v>0</v>
      </c>
      <c r="C8069" s="1165" t="s">
        <v>28397</v>
      </c>
      <c r="D8069" s="1167" t="str">
        <f>'GRP Macros'!$K$14</f>
        <v>White 
RAL 9016</v>
      </c>
      <c r="E8069" s="1165" t="s">
        <v>27838</v>
      </c>
      <c r="F8069" s="1165" t="s">
        <v>28333</v>
      </c>
    </row>
    <row r="8070" spans="1:6" ht="15" customHeight="1">
      <c r="A8070" s="1165" t="str">
        <f t="shared" si="791"/>
        <v>MEXP65BLU</v>
      </c>
      <c r="B8070" s="1165">
        <f>IFERROR(INDEX('GRP Macros'!$B$14:$AF$554,MATCH(C8070,'GRP Macros'!$B$14:$B$552,FALSE),MATCH(D8070,'GRP Macros'!$B$14:$AF$14,FALSE)),0)</f>
        <v>0</v>
      </c>
      <c r="C8070" s="1165" t="str">
        <f>C8069</f>
        <v>MEXP65</v>
      </c>
      <c r="D8070" s="988" t="str">
        <f>'GRP Macros'!$L$14</f>
        <v>Blue US 
RAL 5015</v>
      </c>
      <c r="E8070" s="1165" t="s">
        <v>27827</v>
      </c>
      <c r="F8070" s="1165" t="s">
        <v>28333</v>
      </c>
    </row>
    <row r="8071" spans="1:6" ht="15" customHeight="1">
      <c r="A8071" s="1165" t="str">
        <f t="shared" si="791"/>
        <v>MEXP65MIN</v>
      </c>
      <c r="B8071" s="1165">
        <f>IFERROR(INDEX('GRP Macros'!$B$14:$AF$554,MATCH(C8071,'GRP Macros'!$B$14:$B$552,FALSE),MATCH(D8071,'GRP Macros'!$B$14:$AF$14,FALSE)),0)</f>
        <v>0</v>
      </c>
      <c r="C8071" s="1165" t="str">
        <f t="shared" ref="C8071:C8082" si="792">C8070</f>
        <v>MEXP65</v>
      </c>
      <c r="D8071" s="988" t="str">
        <f>'GRP Macros'!$O$14</f>
        <v>Mint 
RAL 6027</v>
      </c>
      <c r="E8071" s="1165" t="s">
        <v>27834</v>
      </c>
      <c r="F8071" s="1165" t="s">
        <v>28333</v>
      </c>
    </row>
    <row r="8072" spans="1:6" ht="15" customHeight="1">
      <c r="A8072" s="1165" t="str">
        <f t="shared" si="791"/>
        <v>MEXP65GRE</v>
      </c>
      <c r="B8072" s="1165">
        <f>IFERROR(INDEX('GRP Macros'!$B$14:$AF$554,MATCH(C8072,'GRP Macros'!$B$14:$B$552,FALSE),MATCH(D8072,'GRP Macros'!$B$14:$AF$14,FALSE)),0)</f>
        <v>0</v>
      </c>
      <c r="C8072" s="1165" t="str">
        <f t="shared" si="792"/>
        <v>MEXP65</v>
      </c>
      <c r="D8072" s="988" t="str">
        <f>'GRP Macros'!$P$14</f>
        <v>Green 
RAL 6037</v>
      </c>
      <c r="E8072" s="1165" t="s">
        <v>27837</v>
      </c>
      <c r="F8072" s="1165" t="s">
        <v>28333</v>
      </c>
    </row>
    <row r="8073" spans="1:6" ht="15" customHeight="1">
      <c r="A8073" s="1165" t="str">
        <f t="shared" si="791"/>
        <v>MEXP65PUK</v>
      </c>
      <c r="B8073" s="1165">
        <f>IFERROR(INDEX('GRP Macros'!$B$14:$AF$554,MATCH(C8073,'GRP Macros'!$B$14:$B$552,FALSE),MATCH(D8073,'GRP Macros'!$B$14:$AF$14,FALSE)),0)</f>
        <v>0</v>
      </c>
      <c r="C8073" s="1165" t="str">
        <f t="shared" si="792"/>
        <v>MEXP65</v>
      </c>
      <c r="D8073" s="988" t="str">
        <f>'GRP Macros'!$Q$14</f>
        <v>US Green 
Pantone
2301C</v>
      </c>
      <c r="E8073" s="1165" t="s">
        <v>27835</v>
      </c>
      <c r="F8073" s="1165" t="s">
        <v>28333</v>
      </c>
    </row>
    <row r="8074" spans="1:6" ht="15" customHeight="1">
      <c r="A8074" s="1165" t="str">
        <f t="shared" si="791"/>
        <v>MEXP65YEL</v>
      </c>
      <c r="B8074" s="1165">
        <f>IFERROR(INDEX('GRP Macros'!$B$14:$AF$554,MATCH(C8074,'GRP Macros'!$B$14:$B$552,FALSE),MATCH(D8074,'GRP Macros'!$B$14:$AF$14,FALSE)),0)</f>
        <v>0</v>
      </c>
      <c r="C8074" s="1165" t="str">
        <f t="shared" si="792"/>
        <v>MEXP65</v>
      </c>
      <c r="D8074" s="988" t="str">
        <f>'GRP Macros'!$S$14</f>
        <v>Yellow 
RAL 1023</v>
      </c>
      <c r="E8074" s="1165" t="s">
        <v>27823</v>
      </c>
      <c r="F8074" s="1165" t="s">
        <v>28333</v>
      </c>
    </row>
    <row r="8075" spans="1:6" ht="15" customHeight="1">
      <c r="A8075" s="1165" t="str">
        <f t="shared" si="791"/>
        <v>MEXP65RED</v>
      </c>
      <c r="B8075" s="1165">
        <f>IFERROR(INDEX('GRP Macros'!$B$14:$AF$554,MATCH(C8075,'GRP Macros'!$B$14:$B$552,FALSE),MATCH(D8075,'GRP Macros'!$B$14:$AF$14,FALSE)),0)</f>
        <v>0</v>
      </c>
      <c r="C8075" s="1165" t="str">
        <f t="shared" si="792"/>
        <v>MEXP65</v>
      </c>
      <c r="D8075" s="988" t="str">
        <f>'GRP Macros'!$U$14</f>
        <v>Red 
RAL 3020</v>
      </c>
      <c r="E8075" s="1165" t="s">
        <v>27826</v>
      </c>
      <c r="F8075" s="1165" t="s">
        <v>28333</v>
      </c>
    </row>
    <row r="8076" spans="1:6" ht="15" customHeight="1">
      <c r="A8076" s="1165" t="str">
        <f t="shared" si="791"/>
        <v>MEXP65VIO</v>
      </c>
      <c r="B8076" s="1165">
        <f>IFERROR(INDEX('GRP Macros'!$B$14:$AF$554,MATCH(C8076,'GRP Macros'!$B$14:$B$552,FALSE),MATCH(D8076,'GRP Macros'!$B$14:$AF$14,FALSE)),0)</f>
        <v>0</v>
      </c>
      <c r="C8076" s="1165" t="str">
        <f t="shared" si="792"/>
        <v>MEXP65</v>
      </c>
      <c r="D8076" s="988" t="str">
        <f>'GRP Macros'!$V$14</f>
        <v>Violet 
RAL 4008</v>
      </c>
      <c r="E8076" s="1165" t="s">
        <v>27833</v>
      </c>
      <c r="F8076" s="1165" t="s">
        <v>28333</v>
      </c>
    </row>
    <row r="8077" spans="1:6" ht="15" customHeight="1">
      <c r="A8077" s="1165" t="str">
        <f t="shared" si="791"/>
        <v>MEXP65BLK</v>
      </c>
      <c r="B8077" s="1165">
        <f>IFERROR(INDEX('GRP Macros'!$B$14:$AF$554,MATCH(C8077,'GRP Macros'!$B$14:$B$552,FALSE),MATCH(D8077,'GRP Macros'!$B$14:$AF$14,FALSE)),0)</f>
        <v>0</v>
      </c>
      <c r="C8077" s="1165" t="str">
        <f t="shared" si="792"/>
        <v>MEXP65</v>
      </c>
      <c r="D8077" s="988" t="str">
        <f>'GRP Macros'!$X$14</f>
        <v>Black 
RAL 9005</v>
      </c>
      <c r="E8077" s="1165" t="s">
        <v>27829</v>
      </c>
      <c r="F8077" s="1165" t="s">
        <v>28333</v>
      </c>
    </row>
    <row r="8078" spans="1:6" ht="15" customHeight="1">
      <c r="A8078" s="1165" t="str">
        <f t="shared" si="791"/>
        <v>MEXP65GRY</v>
      </c>
      <c r="B8078" s="1165">
        <f>IFERROR(INDEX('GRP Macros'!$B$14:$AF$554,MATCH(C8078,'GRP Macros'!$B$14:$B$552,FALSE),MATCH(D8078,'GRP Macros'!$B$14:$AF$14,FALSE)),0)</f>
        <v>0</v>
      </c>
      <c r="C8078" s="1165" t="str">
        <f t="shared" si="792"/>
        <v>MEXP65</v>
      </c>
      <c r="D8078" s="988" t="str">
        <f>'GRP Macros'!$Y$14</f>
        <v>Grey 
RAL 7001</v>
      </c>
      <c r="E8078" s="1165" t="s">
        <v>27828</v>
      </c>
      <c r="F8078" s="1165" t="s">
        <v>28333</v>
      </c>
    </row>
    <row r="8079" spans="1:6" ht="15" customHeight="1">
      <c r="A8079" s="1165" t="str">
        <f t="shared" si="791"/>
        <v>MEXP65FLY</v>
      </c>
      <c r="B8079" s="1165">
        <f>IFERROR(INDEX('GRP Macros'!$B$14:$AF$554,MATCH(C8079,'GRP Macros'!$B$14:$B$552,FALSE),MATCH(D8079,'GRP Macros'!$B$14:$AF$14,FALSE)),0)</f>
        <v>0</v>
      </c>
      <c r="C8079" s="1165" t="str">
        <f t="shared" si="792"/>
        <v>MEXP65</v>
      </c>
      <c r="D8079" s="988" t="str">
        <f>'GRP Macros'!$Z$14</f>
        <v>Fluo Yellow 
RAL 1026</v>
      </c>
      <c r="E8079" s="1165" t="s">
        <v>28041</v>
      </c>
      <c r="F8079" s="1165" t="s">
        <v>28333</v>
      </c>
    </row>
    <row r="8080" spans="1:6" ht="15" customHeight="1">
      <c r="A8080" s="1165" t="str">
        <f t="shared" si="791"/>
        <v>MEXP65FLO</v>
      </c>
      <c r="B8080" s="1165">
        <f>IFERROR(INDEX('GRP Macros'!$B$14:$AF$554,MATCH(C8080,'GRP Macros'!$B$14:$B$552,FALSE),MATCH(D8080,'GRP Macros'!$B$14:$AF$14,FALSE)),0)</f>
        <v>0</v>
      </c>
      <c r="C8080" s="1165" t="str">
        <f t="shared" si="792"/>
        <v>MEXP65</v>
      </c>
      <c r="D8080" s="988" t="str">
        <f>'GRP Macros'!$AA$14</f>
        <v>Fluo Orange 
RAL 2005</v>
      </c>
      <c r="E8080" s="1165" t="s">
        <v>27830</v>
      </c>
      <c r="F8080" s="1165" t="s">
        <v>28333</v>
      </c>
    </row>
    <row r="8081" spans="1:6" ht="15" customHeight="1">
      <c r="A8081" s="1165" t="str">
        <f t="shared" si="791"/>
        <v>MEXP65FLP</v>
      </c>
      <c r="B8081" s="1165">
        <f>IFERROR(INDEX('GRP Macros'!$B$14:$AF$554,MATCH(C8081,'GRP Macros'!$B$14:$B$552,FALSE),MATCH(D8081,'GRP Macros'!$B$14:$AF$14,FALSE)),0)</f>
        <v>0</v>
      </c>
      <c r="C8081" s="1165" t="str">
        <f t="shared" si="792"/>
        <v>MEXP65</v>
      </c>
      <c r="D8081" s="988" t="str">
        <f>'GRP Macros'!$AB$14</f>
        <v>Fluo Pink 
Pantone 806C</v>
      </c>
      <c r="E8081" s="1165" t="s">
        <v>27832</v>
      </c>
      <c r="F8081" s="1165" t="s">
        <v>28333</v>
      </c>
    </row>
    <row r="8082" spans="1:6" ht="15" customHeight="1">
      <c r="A8082" s="1165" t="str">
        <f t="shared" si="791"/>
        <v>MEXP65FLG</v>
      </c>
      <c r="B8082" s="1165">
        <f>IFERROR(INDEX('GRP Macros'!$B$14:$AF$554,MATCH(C8082,'GRP Macros'!$B$14:$B$552,FALSE),MATCH(D8082,'GRP Macros'!$B$14:$AF$14,FALSE)),0)</f>
        <v>0</v>
      </c>
      <c r="C8082" s="1165" t="str">
        <f t="shared" si="792"/>
        <v>MEXP65</v>
      </c>
      <c r="D8082" s="988" t="str">
        <f>'GRP Macros'!$AC$14</f>
        <v>Fluo Green 
RAL 6028</v>
      </c>
      <c r="E8082" s="1165" t="s">
        <v>27831</v>
      </c>
      <c r="F8082" s="1165" t="s">
        <v>28333</v>
      </c>
    </row>
    <row r="8083" spans="1:6" ht="15" customHeight="1">
      <c r="A8083" s="1165" t="str">
        <f t="shared" si="791"/>
        <v>MEXP66WHI</v>
      </c>
      <c r="B8083" s="1165">
        <f>IFERROR(INDEX('GRP Macros'!$B$14:$AF$554,MATCH(C8083,'GRP Macros'!$B$14:$B$552,FALSE),MATCH(D8083,'GRP Macros'!$B$14:$AF$14,FALSE)),0)</f>
        <v>0</v>
      </c>
      <c r="C8083" s="1165" t="s">
        <v>28398</v>
      </c>
      <c r="D8083" s="1167" t="str">
        <f>'GRP Macros'!$K$14</f>
        <v>White 
RAL 9016</v>
      </c>
      <c r="E8083" s="1165" t="s">
        <v>27838</v>
      </c>
      <c r="F8083" s="1165" t="s">
        <v>28333</v>
      </c>
    </row>
    <row r="8084" spans="1:6" ht="15" customHeight="1">
      <c r="A8084" s="1165" t="str">
        <f t="shared" si="791"/>
        <v>MEXP66BLU</v>
      </c>
      <c r="B8084" s="1165">
        <f>IFERROR(INDEX('GRP Macros'!$B$14:$AF$554,MATCH(C8084,'GRP Macros'!$B$14:$B$552,FALSE),MATCH(D8084,'GRP Macros'!$B$14:$AF$14,FALSE)),0)</f>
        <v>0</v>
      </c>
      <c r="C8084" s="1165" t="str">
        <f>C8083</f>
        <v>MEXP66</v>
      </c>
      <c r="D8084" s="988" t="str">
        <f>'GRP Macros'!$L$14</f>
        <v>Blue US 
RAL 5015</v>
      </c>
      <c r="E8084" s="1165" t="s">
        <v>27827</v>
      </c>
      <c r="F8084" s="1165" t="s">
        <v>28333</v>
      </c>
    </row>
    <row r="8085" spans="1:6" ht="15" customHeight="1">
      <c r="A8085" s="1165" t="str">
        <f t="shared" si="791"/>
        <v>MEXP66MIN</v>
      </c>
      <c r="B8085" s="1165">
        <f>IFERROR(INDEX('GRP Macros'!$B$14:$AF$554,MATCH(C8085,'GRP Macros'!$B$14:$B$552,FALSE),MATCH(D8085,'GRP Macros'!$B$14:$AF$14,FALSE)),0)</f>
        <v>0</v>
      </c>
      <c r="C8085" s="1165" t="str">
        <f t="shared" ref="C8085:C8096" si="793">C8084</f>
        <v>MEXP66</v>
      </c>
      <c r="D8085" s="988" t="str">
        <f>'GRP Macros'!$O$14</f>
        <v>Mint 
RAL 6027</v>
      </c>
      <c r="E8085" s="1165" t="s">
        <v>27834</v>
      </c>
      <c r="F8085" s="1165" t="s">
        <v>28333</v>
      </c>
    </row>
    <row r="8086" spans="1:6" ht="15" customHeight="1">
      <c r="A8086" s="1165" t="str">
        <f t="shared" si="791"/>
        <v>MEXP66GRE</v>
      </c>
      <c r="B8086" s="1165">
        <f>IFERROR(INDEX('GRP Macros'!$B$14:$AF$554,MATCH(C8086,'GRP Macros'!$B$14:$B$552,FALSE),MATCH(D8086,'GRP Macros'!$B$14:$AF$14,FALSE)),0)</f>
        <v>0</v>
      </c>
      <c r="C8086" s="1165" t="str">
        <f t="shared" si="793"/>
        <v>MEXP66</v>
      </c>
      <c r="D8086" s="988" t="str">
        <f>'GRP Macros'!$P$14</f>
        <v>Green 
RAL 6037</v>
      </c>
      <c r="E8086" s="1165" t="s">
        <v>27837</v>
      </c>
      <c r="F8086" s="1165" t="s">
        <v>28333</v>
      </c>
    </row>
    <row r="8087" spans="1:6" ht="15" customHeight="1">
      <c r="A8087" s="1165" t="str">
        <f t="shared" si="791"/>
        <v>MEXP66PUK</v>
      </c>
      <c r="B8087" s="1165">
        <f>IFERROR(INDEX('GRP Macros'!$B$14:$AF$554,MATCH(C8087,'GRP Macros'!$B$14:$B$552,FALSE),MATCH(D8087,'GRP Macros'!$B$14:$AF$14,FALSE)),0)</f>
        <v>0</v>
      </c>
      <c r="C8087" s="1165" t="str">
        <f t="shared" si="793"/>
        <v>MEXP66</v>
      </c>
      <c r="D8087" s="988" t="str">
        <f>'GRP Macros'!$Q$14</f>
        <v>US Green 
Pantone
2301C</v>
      </c>
      <c r="E8087" s="1165" t="s">
        <v>27835</v>
      </c>
      <c r="F8087" s="1165" t="s">
        <v>28333</v>
      </c>
    </row>
    <row r="8088" spans="1:6" ht="15" customHeight="1">
      <c r="A8088" s="1165" t="str">
        <f t="shared" si="791"/>
        <v>MEXP66YEL</v>
      </c>
      <c r="B8088" s="1165">
        <f>IFERROR(INDEX('GRP Macros'!$B$14:$AF$554,MATCH(C8088,'GRP Macros'!$B$14:$B$552,FALSE),MATCH(D8088,'GRP Macros'!$B$14:$AF$14,FALSE)),0)</f>
        <v>0</v>
      </c>
      <c r="C8088" s="1165" t="str">
        <f t="shared" si="793"/>
        <v>MEXP66</v>
      </c>
      <c r="D8088" s="988" t="str">
        <f>'GRP Macros'!$S$14</f>
        <v>Yellow 
RAL 1023</v>
      </c>
      <c r="E8088" s="1165" t="s">
        <v>27823</v>
      </c>
      <c r="F8088" s="1165" t="s">
        <v>28333</v>
      </c>
    </row>
    <row r="8089" spans="1:6" ht="15" customHeight="1">
      <c r="A8089" s="1165" t="str">
        <f t="shared" si="791"/>
        <v>MEXP66RED</v>
      </c>
      <c r="B8089" s="1165">
        <f>IFERROR(INDEX('GRP Macros'!$B$14:$AF$554,MATCH(C8089,'GRP Macros'!$B$14:$B$552,FALSE),MATCH(D8089,'GRP Macros'!$B$14:$AF$14,FALSE)),0)</f>
        <v>0</v>
      </c>
      <c r="C8089" s="1165" t="str">
        <f t="shared" si="793"/>
        <v>MEXP66</v>
      </c>
      <c r="D8089" s="988" t="str">
        <f>'GRP Macros'!$U$14</f>
        <v>Red 
RAL 3020</v>
      </c>
      <c r="E8089" s="1165" t="s">
        <v>27826</v>
      </c>
      <c r="F8089" s="1165" t="s">
        <v>28333</v>
      </c>
    </row>
    <row r="8090" spans="1:6" ht="15" customHeight="1">
      <c r="A8090" s="1165" t="str">
        <f t="shared" si="791"/>
        <v>MEXP66VIO</v>
      </c>
      <c r="B8090" s="1165">
        <f>IFERROR(INDEX('GRP Macros'!$B$14:$AF$554,MATCH(C8090,'GRP Macros'!$B$14:$B$552,FALSE),MATCH(D8090,'GRP Macros'!$B$14:$AF$14,FALSE)),0)</f>
        <v>0</v>
      </c>
      <c r="C8090" s="1165" t="str">
        <f t="shared" si="793"/>
        <v>MEXP66</v>
      </c>
      <c r="D8090" s="988" t="str">
        <f>'GRP Macros'!$V$14</f>
        <v>Violet 
RAL 4008</v>
      </c>
      <c r="E8090" s="1165" t="s">
        <v>27833</v>
      </c>
      <c r="F8090" s="1165" t="s">
        <v>28333</v>
      </c>
    </row>
    <row r="8091" spans="1:6" ht="15" customHeight="1">
      <c r="A8091" s="1165" t="str">
        <f t="shared" si="791"/>
        <v>MEXP66BLK</v>
      </c>
      <c r="B8091" s="1165">
        <f>IFERROR(INDEX('GRP Macros'!$B$14:$AF$554,MATCH(C8091,'GRP Macros'!$B$14:$B$552,FALSE),MATCH(D8091,'GRP Macros'!$B$14:$AF$14,FALSE)),0)</f>
        <v>0</v>
      </c>
      <c r="C8091" s="1165" t="str">
        <f t="shared" si="793"/>
        <v>MEXP66</v>
      </c>
      <c r="D8091" s="988" t="str">
        <f>'GRP Macros'!$X$14</f>
        <v>Black 
RAL 9005</v>
      </c>
      <c r="E8091" s="1165" t="s">
        <v>27829</v>
      </c>
      <c r="F8091" s="1165" t="s">
        <v>28333</v>
      </c>
    </row>
    <row r="8092" spans="1:6" ht="15" customHeight="1">
      <c r="A8092" s="1165" t="str">
        <f t="shared" si="791"/>
        <v>MEXP66GRY</v>
      </c>
      <c r="B8092" s="1165">
        <f>IFERROR(INDEX('GRP Macros'!$B$14:$AF$554,MATCH(C8092,'GRP Macros'!$B$14:$B$552,FALSE),MATCH(D8092,'GRP Macros'!$B$14:$AF$14,FALSE)),0)</f>
        <v>0</v>
      </c>
      <c r="C8092" s="1165" t="str">
        <f t="shared" si="793"/>
        <v>MEXP66</v>
      </c>
      <c r="D8092" s="988" t="str">
        <f>'GRP Macros'!$Y$14</f>
        <v>Grey 
RAL 7001</v>
      </c>
      <c r="E8092" s="1165" t="s">
        <v>27828</v>
      </c>
      <c r="F8092" s="1165" t="s">
        <v>28333</v>
      </c>
    </row>
    <row r="8093" spans="1:6" ht="15" customHeight="1">
      <c r="A8093" s="1165" t="str">
        <f t="shared" si="791"/>
        <v>MEXP66FLY</v>
      </c>
      <c r="B8093" s="1165">
        <f>IFERROR(INDEX('GRP Macros'!$B$14:$AF$554,MATCH(C8093,'GRP Macros'!$B$14:$B$552,FALSE),MATCH(D8093,'GRP Macros'!$B$14:$AF$14,FALSE)),0)</f>
        <v>0</v>
      </c>
      <c r="C8093" s="1165" t="str">
        <f t="shared" si="793"/>
        <v>MEXP66</v>
      </c>
      <c r="D8093" s="988" t="str">
        <f>'GRP Macros'!$Z$14</f>
        <v>Fluo Yellow 
RAL 1026</v>
      </c>
      <c r="E8093" s="1165" t="s">
        <v>28041</v>
      </c>
      <c r="F8093" s="1165" t="s">
        <v>28333</v>
      </c>
    </row>
    <row r="8094" spans="1:6" ht="15" customHeight="1">
      <c r="A8094" s="1165" t="str">
        <f t="shared" si="791"/>
        <v>MEXP66FLO</v>
      </c>
      <c r="B8094" s="1165">
        <f>IFERROR(INDEX('GRP Macros'!$B$14:$AF$554,MATCH(C8094,'GRP Macros'!$B$14:$B$552,FALSE),MATCH(D8094,'GRP Macros'!$B$14:$AF$14,FALSE)),0)</f>
        <v>0</v>
      </c>
      <c r="C8094" s="1165" t="str">
        <f t="shared" si="793"/>
        <v>MEXP66</v>
      </c>
      <c r="D8094" s="988" t="str">
        <f>'GRP Macros'!$AA$14</f>
        <v>Fluo Orange 
RAL 2005</v>
      </c>
      <c r="E8094" s="1165" t="s">
        <v>27830</v>
      </c>
      <c r="F8094" s="1165" t="s">
        <v>28333</v>
      </c>
    </row>
    <row r="8095" spans="1:6" ht="15" customHeight="1">
      <c r="A8095" s="1165" t="str">
        <f t="shared" si="791"/>
        <v>MEXP66FLP</v>
      </c>
      <c r="B8095" s="1165">
        <f>IFERROR(INDEX('GRP Macros'!$B$14:$AF$554,MATCH(C8095,'GRP Macros'!$B$14:$B$552,FALSE),MATCH(D8095,'GRP Macros'!$B$14:$AF$14,FALSE)),0)</f>
        <v>0</v>
      </c>
      <c r="C8095" s="1165" t="str">
        <f t="shared" si="793"/>
        <v>MEXP66</v>
      </c>
      <c r="D8095" s="988" t="str">
        <f>'GRP Macros'!$AB$14</f>
        <v>Fluo Pink 
Pantone 806C</v>
      </c>
      <c r="E8095" s="1165" t="s">
        <v>27832</v>
      </c>
      <c r="F8095" s="1165" t="s">
        <v>28333</v>
      </c>
    </row>
    <row r="8096" spans="1:6" ht="15" customHeight="1">
      <c r="A8096" s="1165" t="str">
        <f t="shared" si="791"/>
        <v>MEXP66FLG</v>
      </c>
      <c r="B8096" s="1165">
        <f>IFERROR(INDEX('GRP Macros'!$B$14:$AF$554,MATCH(C8096,'GRP Macros'!$B$14:$B$552,FALSE),MATCH(D8096,'GRP Macros'!$B$14:$AF$14,FALSE)),0)</f>
        <v>0</v>
      </c>
      <c r="C8096" s="1165" t="str">
        <f t="shared" si="793"/>
        <v>MEXP66</v>
      </c>
      <c r="D8096" s="988" t="str">
        <f>'GRP Macros'!$AC$14</f>
        <v>Fluo Green 
RAL 6028</v>
      </c>
      <c r="E8096" s="1165" t="s">
        <v>27831</v>
      </c>
      <c r="F8096" s="1165" t="s">
        <v>28333</v>
      </c>
    </row>
    <row r="8097" spans="1:6" ht="15" customHeight="1">
      <c r="A8097" s="1165" t="str">
        <f t="shared" si="791"/>
        <v>MEXP67WHI</v>
      </c>
      <c r="B8097" s="1165">
        <f>IFERROR(INDEX('GRP Macros'!$B$14:$AF$554,MATCH(C8097,'GRP Macros'!$B$14:$B$552,FALSE),MATCH(D8097,'GRP Macros'!$B$14:$AF$14,FALSE)),0)</f>
        <v>0</v>
      </c>
      <c r="C8097" s="1165" t="s">
        <v>28399</v>
      </c>
      <c r="D8097" s="1167" t="str">
        <f>'GRP Macros'!$K$14</f>
        <v>White 
RAL 9016</v>
      </c>
      <c r="E8097" s="1165" t="s">
        <v>27838</v>
      </c>
      <c r="F8097" s="1165" t="s">
        <v>28333</v>
      </c>
    </row>
    <row r="8098" spans="1:6" ht="15" customHeight="1">
      <c r="A8098" s="1165" t="str">
        <f t="shared" si="791"/>
        <v>MEXP67BLU</v>
      </c>
      <c r="B8098" s="1165">
        <f>IFERROR(INDEX('GRP Macros'!$B$14:$AF$554,MATCH(C8098,'GRP Macros'!$B$14:$B$552,FALSE),MATCH(D8098,'GRP Macros'!$B$14:$AF$14,FALSE)),0)</f>
        <v>0</v>
      </c>
      <c r="C8098" s="1165" t="str">
        <f>C8097</f>
        <v>MEXP67</v>
      </c>
      <c r="D8098" s="988" t="str">
        <f>'GRP Macros'!$L$14</f>
        <v>Blue US 
RAL 5015</v>
      </c>
      <c r="E8098" s="1165" t="s">
        <v>27827</v>
      </c>
      <c r="F8098" s="1165" t="s">
        <v>28333</v>
      </c>
    </row>
    <row r="8099" spans="1:6" ht="15" customHeight="1">
      <c r="A8099" s="1165" t="str">
        <f t="shared" si="791"/>
        <v>MEXP67MIN</v>
      </c>
      <c r="B8099" s="1165">
        <f>IFERROR(INDEX('GRP Macros'!$B$14:$AF$554,MATCH(C8099,'GRP Macros'!$B$14:$B$552,FALSE),MATCH(D8099,'GRP Macros'!$B$14:$AF$14,FALSE)),0)</f>
        <v>0</v>
      </c>
      <c r="C8099" s="1165" t="str">
        <f t="shared" ref="C8099:C8110" si="794">C8098</f>
        <v>MEXP67</v>
      </c>
      <c r="D8099" s="988" t="str">
        <f>'GRP Macros'!$O$14</f>
        <v>Mint 
RAL 6027</v>
      </c>
      <c r="E8099" s="1165" t="s">
        <v>27834</v>
      </c>
      <c r="F8099" s="1165" t="s">
        <v>28333</v>
      </c>
    </row>
    <row r="8100" spans="1:6" ht="15" customHeight="1">
      <c r="A8100" s="1165" t="str">
        <f t="shared" si="791"/>
        <v>MEXP67GRE</v>
      </c>
      <c r="B8100" s="1165">
        <f>IFERROR(INDEX('GRP Macros'!$B$14:$AF$554,MATCH(C8100,'GRP Macros'!$B$14:$B$552,FALSE),MATCH(D8100,'GRP Macros'!$B$14:$AF$14,FALSE)),0)</f>
        <v>0</v>
      </c>
      <c r="C8100" s="1165" t="str">
        <f t="shared" si="794"/>
        <v>MEXP67</v>
      </c>
      <c r="D8100" s="988" t="str">
        <f>'GRP Macros'!$P$14</f>
        <v>Green 
RAL 6037</v>
      </c>
      <c r="E8100" s="1165" t="s">
        <v>27837</v>
      </c>
      <c r="F8100" s="1165" t="s">
        <v>28333</v>
      </c>
    </row>
    <row r="8101" spans="1:6" ht="15" customHeight="1">
      <c r="A8101" s="1165" t="str">
        <f t="shared" si="791"/>
        <v>MEXP67PUK</v>
      </c>
      <c r="B8101" s="1165">
        <f>IFERROR(INDEX('GRP Macros'!$B$14:$AF$554,MATCH(C8101,'GRP Macros'!$B$14:$B$552,FALSE),MATCH(D8101,'GRP Macros'!$B$14:$AF$14,FALSE)),0)</f>
        <v>0</v>
      </c>
      <c r="C8101" s="1165" t="str">
        <f t="shared" si="794"/>
        <v>MEXP67</v>
      </c>
      <c r="D8101" s="988" t="str">
        <f>'GRP Macros'!$Q$14</f>
        <v>US Green 
Pantone
2301C</v>
      </c>
      <c r="E8101" s="1165" t="s">
        <v>27835</v>
      </c>
      <c r="F8101" s="1165" t="s">
        <v>28333</v>
      </c>
    </row>
    <row r="8102" spans="1:6" ht="15" customHeight="1">
      <c r="A8102" s="1165" t="str">
        <f t="shared" si="791"/>
        <v>MEXP67YEL</v>
      </c>
      <c r="B8102" s="1165">
        <f>IFERROR(INDEX('GRP Macros'!$B$14:$AF$554,MATCH(C8102,'GRP Macros'!$B$14:$B$552,FALSE),MATCH(D8102,'GRP Macros'!$B$14:$AF$14,FALSE)),0)</f>
        <v>0</v>
      </c>
      <c r="C8102" s="1165" t="str">
        <f t="shared" si="794"/>
        <v>MEXP67</v>
      </c>
      <c r="D8102" s="988" t="str">
        <f>'GRP Macros'!$S$14</f>
        <v>Yellow 
RAL 1023</v>
      </c>
      <c r="E8102" s="1165" t="s">
        <v>27823</v>
      </c>
      <c r="F8102" s="1165" t="s">
        <v>28333</v>
      </c>
    </row>
    <row r="8103" spans="1:6" ht="15" customHeight="1">
      <c r="A8103" s="1165" t="str">
        <f t="shared" si="791"/>
        <v>MEXP67RED</v>
      </c>
      <c r="B8103" s="1165">
        <f>IFERROR(INDEX('GRP Macros'!$B$14:$AF$554,MATCH(C8103,'GRP Macros'!$B$14:$B$552,FALSE),MATCH(D8103,'GRP Macros'!$B$14:$AF$14,FALSE)),0)</f>
        <v>0</v>
      </c>
      <c r="C8103" s="1165" t="str">
        <f t="shared" si="794"/>
        <v>MEXP67</v>
      </c>
      <c r="D8103" s="988" t="str">
        <f>'GRP Macros'!$U$14</f>
        <v>Red 
RAL 3020</v>
      </c>
      <c r="E8103" s="1165" t="s">
        <v>27826</v>
      </c>
      <c r="F8103" s="1165" t="s">
        <v>28333</v>
      </c>
    </row>
    <row r="8104" spans="1:6" ht="15" customHeight="1">
      <c r="A8104" s="1165" t="str">
        <f t="shared" si="791"/>
        <v>MEXP67VIO</v>
      </c>
      <c r="B8104" s="1165">
        <f>IFERROR(INDEX('GRP Macros'!$B$14:$AF$554,MATCH(C8104,'GRP Macros'!$B$14:$B$552,FALSE),MATCH(D8104,'GRP Macros'!$B$14:$AF$14,FALSE)),0)</f>
        <v>0</v>
      </c>
      <c r="C8104" s="1165" t="str">
        <f t="shared" si="794"/>
        <v>MEXP67</v>
      </c>
      <c r="D8104" s="988" t="str">
        <f>'GRP Macros'!$V$14</f>
        <v>Violet 
RAL 4008</v>
      </c>
      <c r="E8104" s="1165" t="s">
        <v>27833</v>
      </c>
      <c r="F8104" s="1165" t="s">
        <v>28333</v>
      </c>
    </row>
    <row r="8105" spans="1:6" ht="15" customHeight="1">
      <c r="A8105" s="1165" t="str">
        <f t="shared" ref="A8105:A8110" si="795">CONCATENATE(C8105,E8105)</f>
        <v>MEXP67BLK</v>
      </c>
      <c r="B8105" s="1165">
        <f>IFERROR(INDEX('GRP Macros'!$B$14:$AF$554,MATCH(C8105,'GRP Macros'!$B$14:$B$552,FALSE),MATCH(D8105,'GRP Macros'!$B$14:$AF$14,FALSE)),0)</f>
        <v>0</v>
      </c>
      <c r="C8105" s="1165" t="str">
        <f t="shared" si="794"/>
        <v>MEXP67</v>
      </c>
      <c r="D8105" s="988" t="str">
        <f>'GRP Macros'!$X$14</f>
        <v>Black 
RAL 9005</v>
      </c>
      <c r="E8105" s="1165" t="s">
        <v>27829</v>
      </c>
      <c r="F8105" s="1165" t="s">
        <v>28333</v>
      </c>
    </row>
    <row r="8106" spans="1:6" ht="15" customHeight="1">
      <c r="A8106" s="1165" t="str">
        <f t="shared" si="795"/>
        <v>MEXP67GRY</v>
      </c>
      <c r="B8106" s="1165">
        <f>IFERROR(INDEX('GRP Macros'!$B$14:$AF$554,MATCH(C8106,'GRP Macros'!$B$14:$B$552,FALSE),MATCH(D8106,'GRP Macros'!$B$14:$AF$14,FALSE)),0)</f>
        <v>0</v>
      </c>
      <c r="C8106" s="1165" t="str">
        <f t="shared" si="794"/>
        <v>MEXP67</v>
      </c>
      <c r="D8106" s="988" t="str">
        <f>'GRP Macros'!$Y$14</f>
        <v>Grey 
RAL 7001</v>
      </c>
      <c r="E8106" s="1165" t="s">
        <v>27828</v>
      </c>
      <c r="F8106" s="1165" t="s">
        <v>28333</v>
      </c>
    </row>
    <row r="8107" spans="1:6" ht="15" customHeight="1">
      <c r="A8107" s="1165" t="str">
        <f t="shared" si="795"/>
        <v>MEXP67FLY</v>
      </c>
      <c r="B8107" s="1165">
        <f>IFERROR(INDEX('GRP Macros'!$B$14:$AF$554,MATCH(C8107,'GRP Macros'!$B$14:$B$552,FALSE),MATCH(D8107,'GRP Macros'!$B$14:$AF$14,FALSE)),0)</f>
        <v>0</v>
      </c>
      <c r="C8107" s="1165" t="str">
        <f t="shared" si="794"/>
        <v>MEXP67</v>
      </c>
      <c r="D8107" s="988" t="str">
        <f>'GRP Macros'!$Z$14</f>
        <v>Fluo Yellow 
RAL 1026</v>
      </c>
      <c r="E8107" s="1165" t="s">
        <v>28041</v>
      </c>
      <c r="F8107" s="1165" t="s">
        <v>28333</v>
      </c>
    </row>
    <row r="8108" spans="1:6" ht="15" customHeight="1">
      <c r="A8108" s="1165" t="str">
        <f t="shared" si="795"/>
        <v>MEXP67FLO</v>
      </c>
      <c r="B8108" s="1165">
        <f>IFERROR(INDEX('GRP Macros'!$B$14:$AF$554,MATCH(C8108,'GRP Macros'!$B$14:$B$552,FALSE),MATCH(D8108,'GRP Macros'!$B$14:$AF$14,FALSE)),0)</f>
        <v>0</v>
      </c>
      <c r="C8108" s="1165" t="str">
        <f t="shared" si="794"/>
        <v>MEXP67</v>
      </c>
      <c r="D8108" s="988" t="str">
        <f>'GRP Macros'!$AA$14</f>
        <v>Fluo Orange 
RAL 2005</v>
      </c>
      <c r="E8108" s="1165" t="s">
        <v>27830</v>
      </c>
      <c r="F8108" s="1165" t="s">
        <v>28333</v>
      </c>
    </row>
    <row r="8109" spans="1:6" ht="15" customHeight="1">
      <c r="A8109" s="1165" t="str">
        <f t="shared" si="795"/>
        <v>MEXP67FLP</v>
      </c>
      <c r="B8109" s="1165">
        <f>IFERROR(INDEX('GRP Macros'!$B$14:$AF$554,MATCH(C8109,'GRP Macros'!$B$14:$B$552,FALSE),MATCH(D8109,'GRP Macros'!$B$14:$AF$14,FALSE)),0)</f>
        <v>0</v>
      </c>
      <c r="C8109" s="1165" t="str">
        <f t="shared" si="794"/>
        <v>MEXP67</v>
      </c>
      <c r="D8109" s="988" t="str">
        <f>'GRP Macros'!$AB$14</f>
        <v>Fluo Pink 
Pantone 806C</v>
      </c>
      <c r="E8109" s="1165" t="s">
        <v>27832</v>
      </c>
      <c r="F8109" s="1165" t="s">
        <v>28333</v>
      </c>
    </row>
    <row r="8110" spans="1:6" ht="15" customHeight="1">
      <c r="A8110" s="1165" t="str">
        <f t="shared" si="795"/>
        <v>MEXP67FLG</v>
      </c>
      <c r="B8110" s="1165">
        <f>IFERROR(INDEX('GRP Macros'!$B$14:$AF$554,MATCH(C8110,'GRP Macros'!$B$14:$B$552,FALSE),MATCH(D8110,'GRP Macros'!$B$14:$AF$14,FALSE)),0)</f>
        <v>0</v>
      </c>
      <c r="C8110" s="1165" t="str">
        <f t="shared" si="794"/>
        <v>MEXP67</v>
      </c>
      <c r="D8110" s="988" t="str">
        <f>'GRP Macros'!$AC$14</f>
        <v>Fluo Green 
RAL 6028</v>
      </c>
      <c r="E8110" s="1165" t="s">
        <v>27831</v>
      </c>
      <c r="F8110" s="1165" t="s">
        <v>28333</v>
      </c>
    </row>
    <row r="8111" spans="1:6" ht="15" customHeight="1">
      <c r="A8111" s="1165" t="str">
        <f t="shared" ref="A8111:A8152" si="796">CONCATENATE(C8111,E8111)</f>
        <v>MEXP68WHI</v>
      </c>
      <c r="B8111" s="1165">
        <f>IFERROR(INDEX('GRP Macros'!$B$14:$AF$554,MATCH(C8111,'GRP Macros'!$B$14:$B$552,FALSE),MATCH(D8111,'GRP Macros'!$B$14:$AF$14,FALSE)),0)</f>
        <v>0</v>
      </c>
      <c r="C8111" s="1165" t="s">
        <v>28400</v>
      </c>
      <c r="D8111" s="1167" t="str">
        <f>'GRP Macros'!$K$14</f>
        <v>White 
RAL 9016</v>
      </c>
      <c r="E8111" s="1165" t="s">
        <v>27838</v>
      </c>
      <c r="F8111" s="1165" t="s">
        <v>28333</v>
      </c>
    </row>
    <row r="8112" spans="1:6" ht="15" customHeight="1">
      <c r="A8112" s="1165" t="str">
        <f t="shared" si="796"/>
        <v>MEXP68BLU</v>
      </c>
      <c r="B8112" s="1165">
        <f>IFERROR(INDEX('GRP Macros'!$B$14:$AF$554,MATCH(C8112,'GRP Macros'!$B$14:$B$552,FALSE),MATCH(D8112,'GRP Macros'!$B$14:$AF$14,FALSE)),0)</f>
        <v>0</v>
      </c>
      <c r="C8112" s="1165" t="str">
        <f>C8111</f>
        <v>MEXP68</v>
      </c>
      <c r="D8112" s="988" t="str">
        <f>'GRP Macros'!$L$14</f>
        <v>Blue US 
RAL 5015</v>
      </c>
      <c r="E8112" s="1165" t="s">
        <v>27827</v>
      </c>
      <c r="F8112" s="1165" t="s">
        <v>28333</v>
      </c>
    </row>
    <row r="8113" spans="1:6" ht="15" customHeight="1">
      <c r="A8113" s="1165" t="str">
        <f t="shared" si="796"/>
        <v>MEXP68MIN</v>
      </c>
      <c r="B8113" s="1165">
        <f>IFERROR(INDEX('GRP Macros'!$B$14:$AF$554,MATCH(C8113,'GRP Macros'!$B$14:$B$552,FALSE),MATCH(D8113,'GRP Macros'!$B$14:$AF$14,FALSE)),0)</f>
        <v>0</v>
      </c>
      <c r="C8113" s="1165" t="str">
        <f t="shared" ref="C8113:C8124" si="797">C8112</f>
        <v>MEXP68</v>
      </c>
      <c r="D8113" s="988" t="str">
        <f>'GRP Macros'!$O$14</f>
        <v>Mint 
RAL 6027</v>
      </c>
      <c r="E8113" s="1165" t="s">
        <v>27834</v>
      </c>
      <c r="F8113" s="1165" t="s">
        <v>28333</v>
      </c>
    </row>
    <row r="8114" spans="1:6" ht="15" customHeight="1">
      <c r="A8114" s="1165" t="str">
        <f t="shared" si="796"/>
        <v>MEXP68GRE</v>
      </c>
      <c r="B8114" s="1165">
        <f>IFERROR(INDEX('GRP Macros'!$B$14:$AF$554,MATCH(C8114,'GRP Macros'!$B$14:$B$552,FALSE),MATCH(D8114,'GRP Macros'!$B$14:$AF$14,FALSE)),0)</f>
        <v>0</v>
      </c>
      <c r="C8114" s="1165" t="str">
        <f t="shared" si="797"/>
        <v>MEXP68</v>
      </c>
      <c r="D8114" s="988" t="str">
        <f>'GRP Macros'!$P$14</f>
        <v>Green 
RAL 6037</v>
      </c>
      <c r="E8114" s="1165" t="s">
        <v>27837</v>
      </c>
      <c r="F8114" s="1165" t="s">
        <v>28333</v>
      </c>
    </row>
    <row r="8115" spans="1:6" ht="15" customHeight="1">
      <c r="A8115" s="1165" t="str">
        <f t="shared" si="796"/>
        <v>MEXP68PUK</v>
      </c>
      <c r="B8115" s="1165">
        <f>IFERROR(INDEX('GRP Macros'!$B$14:$AF$554,MATCH(C8115,'GRP Macros'!$B$14:$B$552,FALSE),MATCH(D8115,'GRP Macros'!$B$14:$AF$14,FALSE)),0)</f>
        <v>0</v>
      </c>
      <c r="C8115" s="1165" t="str">
        <f t="shared" si="797"/>
        <v>MEXP68</v>
      </c>
      <c r="D8115" s="988" t="str">
        <f>'GRP Macros'!$Q$14</f>
        <v>US Green 
Pantone
2301C</v>
      </c>
      <c r="E8115" s="1165" t="s">
        <v>27835</v>
      </c>
      <c r="F8115" s="1165" t="s">
        <v>28333</v>
      </c>
    </row>
    <row r="8116" spans="1:6" ht="15" customHeight="1">
      <c r="A8116" s="1165" t="str">
        <f t="shared" si="796"/>
        <v>MEXP68YEL</v>
      </c>
      <c r="B8116" s="1165">
        <f>IFERROR(INDEX('GRP Macros'!$B$14:$AF$554,MATCH(C8116,'GRP Macros'!$B$14:$B$552,FALSE),MATCH(D8116,'GRP Macros'!$B$14:$AF$14,FALSE)),0)</f>
        <v>0</v>
      </c>
      <c r="C8116" s="1165" t="str">
        <f t="shared" si="797"/>
        <v>MEXP68</v>
      </c>
      <c r="D8116" s="988" t="str">
        <f>'GRP Macros'!$S$14</f>
        <v>Yellow 
RAL 1023</v>
      </c>
      <c r="E8116" s="1165" t="s">
        <v>27823</v>
      </c>
      <c r="F8116" s="1165" t="s">
        <v>28333</v>
      </c>
    </row>
    <row r="8117" spans="1:6" ht="15" customHeight="1">
      <c r="A8117" s="1165" t="str">
        <f t="shared" si="796"/>
        <v>MEXP68RED</v>
      </c>
      <c r="B8117" s="1165">
        <f>IFERROR(INDEX('GRP Macros'!$B$14:$AF$554,MATCH(C8117,'GRP Macros'!$B$14:$B$552,FALSE),MATCH(D8117,'GRP Macros'!$B$14:$AF$14,FALSE)),0)</f>
        <v>0</v>
      </c>
      <c r="C8117" s="1165" t="str">
        <f t="shared" si="797"/>
        <v>MEXP68</v>
      </c>
      <c r="D8117" s="988" t="str">
        <f>'GRP Macros'!$U$14</f>
        <v>Red 
RAL 3020</v>
      </c>
      <c r="E8117" s="1165" t="s">
        <v>27826</v>
      </c>
      <c r="F8117" s="1165" t="s">
        <v>28333</v>
      </c>
    </row>
    <row r="8118" spans="1:6" ht="15" customHeight="1">
      <c r="A8118" s="1165" t="str">
        <f t="shared" si="796"/>
        <v>MEXP68VIO</v>
      </c>
      <c r="B8118" s="1165">
        <f>IFERROR(INDEX('GRP Macros'!$B$14:$AF$554,MATCH(C8118,'GRP Macros'!$B$14:$B$552,FALSE),MATCH(D8118,'GRP Macros'!$B$14:$AF$14,FALSE)),0)</f>
        <v>0</v>
      </c>
      <c r="C8118" s="1165" t="str">
        <f t="shared" si="797"/>
        <v>MEXP68</v>
      </c>
      <c r="D8118" s="988" t="str">
        <f>'GRP Macros'!$V$14</f>
        <v>Violet 
RAL 4008</v>
      </c>
      <c r="E8118" s="1165" t="s">
        <v>27833</v>
      </c>
      <c r="F8118" s="1165" t="s">
        <v>28333</v>
      </c>
    </row>
    <row r="8119" spans="1:6" ht="15" customHeight="1">
      <c r="A8119" s="1165" t="str">
        <f t="shared" si="796"/>
        <v>MEXP68BLK</v>
      </c>
      <c r="B8119" s="1165">
        <f>IFERROR(INDEX('GRP Macros'!$B$14:$AF$554,MATCH(C8119,'GRP Macros'!$B$14:$B$552,FALSE),MATCH(D8119,'GRP Macros'!$B$14:$AF$14,FALSE)),0)</f>
        <v>0</v>
      </c>
      <c r="C8119" s="1165" t="str">
        <f t="shared" si="797"/>
        <v>MEXP68</v>
      </c>
      <c r="D8119" s="988" t="str">
        <f>'GRP Macros'!$X$14</f>
        <v>Black 
RAL 9005</v>
      </c>
      <c r="E8119" s="1165" t="s">
        <v>27829</v>
      </c>
      <c r="F8119" s="1165" t="s">
        <v>28333</v>
      </c>
    </row>
    <row r="8120" spans="1:6" ht="15" customHeight="1">
      <c r="A8120" s="1165" t="str">
        <f t="shared" si="796"/>
        <v>MEXP68GRY</v>
      </c>
      <c r="B8120" s="1165">
        <f>IFERROR(INDEX('GRP Macros'!$B$14:$AF$554,MATCH(C8120,'GRP Macros'!$B$14:$B$552,FALSE),MATCH(D8120,'GRP Macros'!$B$14:$AF$14,FALSE)),0)</f>
        <v>0</v>
      </c>
      <c r="C8120" s="1165" t="str">
        <f t="shared" si="797"/>
        <v>MEXP68</v>
      </c>
      <c r="D8120" s="988" t="str">
        <f>'GRP Macros'!$Y$14</f>
        <v>Grey 
RAL 7001</v>
      </c>
      <c r="E8120" s="1165" t="s">
        <v>27828</v>
      </c>
      <c r="F8120" s="1165" t="s">
        <v>28333</v>
      </c>
    </row>
    <row r="8121" spans="1:6" ht="15" customHeight="1">
      <c r="A8121" s="1165" t="str">
        <f t="shared" si="796"/>
        <v>MEXP68FLY</v>
      </c>
      <c r="B8121" s="1165">
        <f>IFERROR(INDEX('GRP Macros'!$B$14:$AF$554,MATCH(C8121,'GRP Macros'!$B$14:$B$552,FALSE),MATCH(D8121,'GRP Macros'!$B$14:$AF$14,FALSE)),0)</f>
        <v>0</v>
      </c>
      <c r="C8121" s="1165" t="str">
        <f t="shared" si="797"/>
        <v>MEXP68</v>
      </c>
      <c r="D8121" s="988" t="str">
        <f>'GRP Macros'!$Z$14</f>
        <v>Fluo Yellow 
RAL 1026</v>
      </c>
      <c r="E8121" s="1165" t="s">
        <v>28041</v>
      </c>
      <c r="F8121" s="1165" t="s">
        <v>28333</v>
      </c>
    </row>
    <row r="8122" spans="1:6" ht="15" customHeight="1">
      <c r="A8122" s="1165" t="str">
        <f t="shared" si="796"/>
        <v>MEXP68FLO</v>
      </c>
      <c r="B8122" s="1165">
        <f>IFERROR(INDEX('GRP Macros'!$B$14:$AF$554,MATCH(C8122,'GRP Macros'!$B$14:$B$552,FALSE),MATCH(D8122,'GRP Macros'!$B$14:$AF$14,FALSE)),0)</f>
        <v>0</v>
      </c>
      <c r="C8122" s="1165" t="str">
        <f t="shared" si="797"/>
        <v>MEXP68</v>
      </c>
      <c r="D8122" s="988" t="str">
        <f>'GRP Macros'!$AA$14</f>
        <v>Fluo Orange 
RAL 2005</v>
      </c>
      <c r="E8122" s="1165" t="s">
        <v>27830</v>
      </c>
      <c r="F8122" s="1165" t="s">
        <v>28333</v>
      </c>
    </row>
    <row r="8123" spans="1:6" ht="15" customHeight="1">
      <c r="A8123" s="1165" t="str">
        <f t="shared" si="796"/>
        <v>MEXP68FLP</v>
      </c>
      <c r="B8123" s="1165">
        <f>IFERROR(INDEX('GRP Macros'!$B$14:$AF$554,MATCH(C8123,'GRP Macros'!$B$14:$B$552,FALSE),MATCH(D8123,'GRP Macros'!$B$14:$AF$14,FALSE)),0)</f>
        <v>0</v>
      </c>
      <c r="C8123" s="1165" t="str">
        <f t="shared" si="797"/>
        <v>MEXP68</v>
      </c>
      <c r="D8123" s="988" t="str">
        <f>'GRP Macros'!$AB$14</f>
        <v>Fluo Pink 
Pantone 806C</v>
      </c>
      <c r="E8123" s="1165" t="s">
        <v>27832</v>
      </c>
      <c r="F8123" s="1165" t="s">
        <v>28333</v>
      </c>
    </row>
    <row r="8124" spans="1:6" ht="15" customHeight="1">
      <c r="A8124" s="1165" t="str">
        <f t="shared" si="796"/>
        <v>MEXP68FLG</v>
      </c>
      <c r="B8124" s="1165">
        <f>IFERROR(INDEX('GRP Macros'!$B$14:$AF$554,MATCH(C8124,'GRP Macros'!$B$14:$B$552,FALSE),MATCH(D8124,'GRP Macros'!$B$14:$AF$14,FALSE)),0)</f>
        <v>0</v>
      </c>
      <c r="C8124" s="1165" t="str">
        <f t="shared" si="797"/>
        <v>MEXP68</v>
      </c>
      <c r="D8124" s="988" t="str">
        <f>'GRP Macros'!$AC$14</f>
        <v>Fluo Green 
RAL 6028</v>
      </c>
      <c r="E8124" s="1165" t="s">
        <v>27831</v>
      </c>
      <c r="F8124" s="1165" t="s">
        <v>28333</v>
      </c>
    </row>
    <row r="8125" spans="1:6" ht="15" customHeight="1">
      <c r="A8125" s="1165" t="str">
        <f t="shared" si="796"/>
        <v>MEXP69WHI</v>
      </c>
      <c r="B8125" s="1165">
        <f>IFERROR(INDEX('GRP Macros'!$B$14:$AF$554,MATCH(C8125,'GRP Macros'!$B$14:$B$552,FALSE),MATCH(D8125,'GRP Macros'!$B$14:$AF$14,FALSE)),0)</f>
        <v>0</v>
      </c>
      <c r="C8125" s="1165" t="s">
        <v>28401</v>
      </c>
      <c r="D8125" s="1167" t="str">
        <f>'GRP Macros'!$K$14</f>
        <v>White 
RAL 9016</v>
      </c>
      <c r="E8125" s="1165" t="s">
        <v>27838</v>
      </c>
      <c r="F8125" s="1165" t="s">
        <v>28333</v>
      </c>
    </row>
    <row r="8126" spans="1:6" ht="15" customHeight="1">
      <c r="A8126" s="1165" t="str">
        <f t="shared" si="796"/>
        <v>MEXP69BLU</v>
      </c>
      <c r="B8126" s="1165">
        <f>IFERROR(INDEX('GRP Macros'!$B$14:$AF$554,MATCH(C8126,'GRP Macros'!$B$14:$B$552,FALSE),MATCH(D8126,'GRP Macros'!$B$14:$AF$14,FALSE)),0)</f>
        <v>0</v>
      </c>
      <c r="C8126" s="1165" t="str">
        <f>C8125</f>
        <v>MEXP69</v>
      </c>
      <c r="D8126" s="988" t="str">
        <f>'GRP Macros'!$L$14</f>
        <v>Blue US 
RAL 5015</v>
      </c>
      <c r="E8126" s="1165" t="s">
        <v>27827</v>
      </c>
      <c r="F8126" s="1165" t="s">
        <v>28333</v>
      </c>
    </row>
    <row r="8127" spans="1:6" ht="15" customHeight="1">
      <c r="A8127" s="1165" t="str">
        <f t="shared" si="796"/>
        <v>MEXP69MIN</v>
      </c>
      <c r="B8127" s="1165">
        <f>IFERROR(INDEX('GRP Macros'!$B$14:$AF$554,MATCH(C8127,'GRP Macros'!$B$14:$B$552,FALSE),MATCH(D8127,'GRP Macros'!$B$14:$AF$14,FALSE)),0)</f>
        <v>0</v>
      </c>
      <c r="C8127" s="1165" t="str">
        <f t="shared" ref="C8127:C8138" si="798">C8126</f>
        <v>MEXP69</v>
      </c>
      <c r="D8127" s="988" t="str">
        <f>'GRP Macros'!$O$14</f>
        <v>Mint 
RAL 6027</v>
      </c>
      <c r="E8127" s="1165" t="s">
        <v>27834</v>
      </c>
      <c r="F8127" s="1165" t="s">
        <v>28333</v>
      </c>
    </row>
    <row r="8128" spans="1:6" ht="15" customHeight="1">
      <c r="A8128" s="1165" t="str">
        <f t="shared" si="796"/>
        <v>MEXP69GRE</v>
      </c>
      <c r="B8128" s="1165">
        <f>IFERROR(INDEX('GRP Macros'!$B$14:$AF$554,MATCH(C8128,'GRP Macros'!$B$14:$B$552,FALSE),MATCH(D8128,'GRP Macros'!$B$14:$AF$14,FALSE)),0)</f>
        <v>0</v>
      </c>
      <c r="C8128" s="1165" t="str">
        <f t="shared" si="798"/>
        <v>MEXP69</v>
      </c>
      <c r="D8128" s="988" t="str">
        <f>'GRP Macros'!$P$14</f>
        <v>Green 
RAL 6037</v>
      </c>
      <c r="E8128" s="1165" t="s">
        <v>27837</v>
      </c>
      <c r="F8128" s="1165" t="s">
        <v>28333</v>
      </c>
    </row>
    <row r="8129" spans="1:6" ht="15" customHeight="1">
      <c r="A8129" s="1165" t="str">
        <f t="shared" si="796"/>
        <v>MEXP69PUK</v>
      </c>
      <c r="B8129" s="1165">
        <f>IFERROR(INDEX('GRP Macros'!$B$14:$AF$554,MATCH(C8129,'GRP Macros'!$B$14:$B$552,FALSE),MATCH(D8129,'GRP Macros'!$B$14:$AF$14,FALSE)),0)</f>
        <v>0</v>
      </c>
      <c r="C8129" s="1165" t="str">
        <f t="shared" si="798"/>
        <v>MEXP69</v>
      </c>
      <c r="D8129" s="988" t="str">
        <f>'GRP Macros'!$Q$14</f>
        <v>US Green 
Pantone
2301C</v>
      </c>
      <c r="E8129" s="1165" t="s">
        <v>27835</v>
      </c>
      <c r="F8129" s="1165" t="s">
        <v>28333</v>
      </c>
    </row>
    <row r="8130" spans="1:6" ht="15" customHeight="1">
      <c r="A8130" s="1165" t="str">
        <f t="shared" si="796"/>
        <v>MEXP69YEL</v>
      </c>
      <c r="B8130" s="1165">
        <f>IFERROR(INDEX('GRP Macros'!$B$14:$AF$554,MATCH(C8130,'GRP Macros'!$B$14:$B$552,FALSE),MATCH(D8130,'GRP Macros'!$B$14:$AF$14,FALSE)),0)</f>
        <v>0</v>
      </c>
      <c r="C8130" s="1165" t="str">
        <f t="shared" si="798"/>
        <v>MEXP69</v>
      </c>
      <c r="D8130" s="988" t="str">
        <f>'GRP Macros'!$S$14</f>
        <v>Yellow 
RAL 1023</v>
      </c>
      <c r="E8130" s="1165" t="s">
        <v>27823</v>
      </c>
      <c r="F8130" s="1165" t="s">
        <v>28333</v>
      </c>
    </row>
    <row r="8131" spans="1:6" ht="15" customHeight="1">
      <c r="A8131" s="1165" t="str">
        <f t="shared" si="796"/>
        <v>MEXP69RED</v>
      </c>
      <c r="B8131" s="1165">
        <f>IFERROR(INDEX('GRP Macros'!$B$14:$AF$554,MATCH(C8131,'GRP Macros'!$B$14:$B$552,FALSE),MATCH(D8131,'GRP Macros'!$B$14:$AF$14,FALSE)),0)</f>
        <v>0</v>
      </c>
      <c r="C8131" s="1165" t="str">
        <f t="shared" si="798"/>
        <v>MEXP69</v>
      </c>
      <c r="D8131" s="988" t="str">
        <f>'GRP Macros'!$U$14</f>
        <v>Red 
RAL 3020</v>
      </c>
      <c r="E8131" s="1165" t="s">
        <v>27826</v>
      </c>
      <c r="F8131" s="1165" t="s">
        <v>28333</v>
      </c>
    </row>
    <row r="8132" spans="1:6" ht="15" customHeight="1">
      <c r="A8132" s="1165" t="str">
        <f t="shared" si="796"/>
        <v>MEXP69VIO</v>
      </c>
      <c r="B8132" s="1165">
        <f>IFERROR(INDEX('GRP Macros'!$B$14:$AF$554,MATCH(C8132,'GRP Macros'!$B$14:$B$552,FALSE),MATCH(D8132,'GRP Macros'!$B$14:$AF$14,FALSE)),0)</f>
        <v>0</v>
      </c>
      <c r="C8132" s="1165" t="str">
        <f t="shared" si="798"/>
        <v>MEXP69</v>
      </c>
      <c r="D8132" s="988" t="str">
        <f>'GRP Macros'!$V$14</f>
        <v>Violet 
RAL 4008</v>
      </c>
      <c r="E8132" s="1165" t="s">
        <v>27833</v>
      </c>
      <c r="F8132" s="1165" t="s">
        <v>28333</v>
      </c>
    </row>
    <row r="8133" spans="1:6" ht="15" customHeight="1">
      <c r="A8133" s="1165" t="str">
        <f t="shared" si="796"/>
        <v>MEXP69BLK</v>
      </c>
      <c r="B8133" s="1165">
        <f>IFERROR(INDEX('GRP Macros'!$B$14:$AF$554,MATCH(C8133,'GRP Macros'!$B$14:$B$552,FALSE),MATCH(D8133,'GRP Macros'!$B$14:$AF$14,FALSE)),0)</f>
        <v>0</v>
      </c>
      <c r="C8133" s="1165" t="str">
        <f t="shared" si="798"/>
        <v>MEXP69</v>
      </c>
      <c r="D8133" s="988" t="str">
        <f>'GRP Macros'!$X$14</f>
        <v>Black 
RAL 9005</v>
      </c>
      <c r="E8133" s="1165" t="s">
        <v>27829</v>
      </c>
      <c r="F8133" s="1165" t="s">
        <v>28333</v>
      </c>
    </row>
    <row r="8134" spans="1:6" ht="15" customHeight="1">
      <c r="A8134" s="1165" t="str">
        <f t="shared" si="796"/>
        <v>MEXP69GRY</v>
      </c>
      <c r="B8134" s="1165">
        <f>IFERROR(INDEX('GRP Macros'!$B$14:$AF$554,MATCH(C8134,'GRP Macros'!$B$14:$B$552,FALSE),MATCH(D8134,'GRP Macros'!$B$14:$AF$14,FALSE)),0)</f>
        <v>0</v>
      </c>
      <c r="C8134" s="1165" t="str">
        <f t="shared" si="798"/>
        <v>MEXP69</v>
      </c>
      <c r="D8134" s="988" t="str">
        <f>'GRP Macros'!$Y$14</f>
        <v>Grey 
RAL 7001</v>
      </c>
      <c r="E8134" s="1165" t="s">
        <v>27828</v>
      </c>
      <c r="F8134" s="1165" t="s">
        <v>28333</v>
      </c>
    </row>
    <row r="8135" spans="1:6" ht="15" customHeight="1">
      <c r="A8135" s="1165" t="str">
        <f t="shared" si="796"/>
        <v>MEXP69FLY</v>
      </c>
      <c r="B8135" s="1165">
        <f>IFERROR(INDEX('GRP Macros'!$B$14:$AF$554,MATCH(C8135,'GRP Macros'!$B$14:$B$552,FALSE),MATCH(D8135,'GRP Macros'!$B$14:$AF$14,FALSE)),0)</f>
        <v>0</v>
      </c>
      <c r="C8135" s="1165" t="str">
        <f t="shared" si="798"/>
        <v>MEXP69</v>
      </c>
      <c r="D8135" s="988" t="str">
        <f>'GRP Macros'!$Z$14</f>
        <v>Fluo Yellow 
RAL 1026</v>
      </c>
      <c r="E8135" s="1165" t="s">
        <v>28041</v>
      </c>
      <c r="F8135" s="1165" t="s">
        <v>28333</v>
      </c>
    </row>
    <row r="8136" spans="1:6" ht="15" customHeight="1">
      <c r="A8136" s="1165" t="str">
        <f t="shared" si="796"/>
        <v>MEXP69FLO</v>
      </c>
      <c r="B8136" s="1165">
        <f>IFERROR(INDEX('GRP Macros'!$B$14:$AF$554,MATCH(C8136,'GRP Macros'!$B$14:$B$552,FALSE),MATCH(D8136,'GRP Macros'!$B$14:$AF$14,FALSE)),0)</f>
        <v>0</v>
      </c>
      <c r="C8136" s="1165" t="str">
        <f t="shared" si="798"/>
        <v>MEXP69</v>
      </c>
      <c r="D8136" s="988" t="str">
        <f>'GRP Macros'!$AA$14</f>
        <v>Fluo Orange 
RAL 2005</v>
      </c>
      <c r="E8136" s="1165" t="s">
        <v>27830</v>
      </c>
      <c r="F8136" s="1165" t="s">
        <v>28333</v>
      </c>
    </row>
    <row r="8137" spans="1:6" ht="15" customHeight="1">
      <c r="A8137" s="1165" t="str">
        <f t="shared" si="796"/>
        <v>MEXP69FLP</v>
      </c>
      <c r="B8137" s="1165">
        <f>IFERROR(INDEX('GRP Macros'!$B$14:$AF$554,MATCH(C8137,'GRP Macros'!$B$14:$B$552,FALSE),MATCH(D8137,'GRP Macros'!$B$14:$AF$14,FALSE)),0)</f>
        <v>0</v>
      </c>
      <c r="C8137" s="1165" t="str">
        <f t="shared" si="798"/>
        <v>MEXP69</v>
      </c>
      <c r="D8137" s="988" t="str">
        <f>'GRP Macros'!$AB$14</f>
        <v>Fluo Pink 
Pantone 806C</v>
      </c>
      <c r="E8137" s="1165" t="s">
        <v>27832</v>
      </c>
      <c r="F8137" s="1165" t="s">
        <v>28333</v>
      </c>
    </row>
    <row r="8138" spans="1:6" ht="15" customHeight="1">
      <c r="A8138" s="1165" t="str">
        <f t="shared" si="796"/>
        <v>MEXP69FLG</v>
      </c>
      <c r="B8138" s="1165">
        <f>IFERROR(INDEX('GRP Macros'!$B$14:$AF$554,MATCH(C8138,'GRP Macros'!$B$14:$B$552,FALSE),MATCH(D8138,'GRP Macros'!$B$14:$AF$14,FALSE)),0)</f>
        <v>0</v>
      </c>
      <c r="C8138" s="1165" t="str">
        <f t="shared" si="798"/>
        <v>MEXP69</v>
      </c>
      <c r="D8138" s="988" t="str">
        <f>'GRP Macros'!$AC$14</f>
        <v>Fluo Green 
RAL 6028</v>
      </c>
      <c r="E8138" s="1165" t="s">
        <v>27831</v>
      </c>
      <c r="F8138" s="1165" t="s">
        <v>28333</v>
      </c>
    </row>
    <row r="8139" spans="1:6" ht="15" customHeight="1">
      <c r="A8139" s="1165" t="str">
        <f t="shared" si="796"/>
        <v>MEXP70WHI</v>
      </c>
      <c r="B8139" s="1165">
        <f>IFERROR(INDEX('GRP Macros'!$B$14:$AF$554,MATCH(C8139,'GRP Macros'!$B$14:$B$552,FALSE),MATCH(D8139,'GRP Macros'!$B$14:$AF$14,FALSE)),0)</f>
        <v>0</v>
      </c>
      <c r="C8139" s="1165" t="s">
        <v>28402</v>
      </c>
      <c r="D8139" s="1167" t="str">
        <f>'GRP Macros'!$K$14</f>
        <v>White 
RAL 9016</v>
      </c>
      <c r="E8139" s="1165" t="s">
        <v>27838</v>
      </c>
      <c r="F8139" s="1165" t="s">
        <v>28333</v>
      </c>
    </row>
    <row r="8140" spans="1:6" ht="15" customHeight="1">
      <c r="A8140" s="1165" t="str">
        <f t="shared" si="796"/>
        <v>MEXP70BLU</v>
      </c>
      <c r="B8140" s="1165">
        <f>IFERROR(INDEX('GRP Macros'!$B$14:$AF$554,MATCH(C8140,'GRP Macros'!$B$14:$B$552,FALSE),MATCH(D8140,'GRP Macros'!$B$14:$AF$14,FALSE)),0)</f>
        <v>0</v>
      </c>
      <c r="C8140" s="1165" t="str">
        <f>C8139</f>
        <v>MEXP70</v>
      </c>
      <c r="D8140" s="988" t="str">
        <f>'GRP Macros'!$L$14</f>
        <v>Blue US 
RAL 5015</v>
      </c>
      <c r="E8140" s="1165" t="s">
        <v>27827</v>
      </c>
      <c r="F8140" s="1165" t="s">
        <v>28333</v>
      </c>
    </row>
    <row r="8141" spans="1:6" ht="15" customHeight="1">
      <c r="A8141" s="1165" t="str">
        <f t="shared" si="796"/>
        <v>MEXP70MIN</v>
      </c>
      <c r="B8141" s="1165">
        <f>IFERROR(INDEX('GRP Macros'!$B$14:$AF$554,MATCH(C8141,'GRP Macros'!$B$14:$B$552,FALSE),MATCH(D8141,'GRP Macros'!$B$14:$AF$14,FALSE)),0)</f>
        <v>0</v>
      </c>
      <c r="C8141" s="1165" t="str">
        <f t="shared" ref="C8141:C8152" si="799">C8140</f>
        <v>MEXP70</v>
      </c>
      <c r="D8141" s="988" t="str">
        <f>'GRP Macros'!$O$14</f>
        <v>Mint 
RAL 6027</v>
      </c>
      <c r="E8141" s="1165" t="s">
        <v>27834</v>
      </c>
      <c r="F8141" s="1165" t="s">
        <v>28333</v>
      </c>
    </row>
    <row r="8142" spans="1:6" ht="15" customHeight="1">
      <c r="A8142" s="1165" t="str">
        <f t="shared" si="796"/>
        <v>MEXP70GRE</v>
      </c>
      <c r="B8142" s="1165">
        <f>IFERROR(INDEX('GRP Macros'!$B$14:$AF$554,MATCH(C8142,'GRP Macros'!$B$14:$B$552,FALSE),MATCH(D8142,'GRP Macros'!$B$14:$AF$14,FALSE)),0)</f>
        <v>0</v>
      </c>
      <c r="C8142" s="1165" t="str">
        <f t="shared" si="799"/>
        <v>MEXP70</v>
      </c>
      <c r="D8142" s="988" t="str">
        <f>'GRP Macros'!$P$14</f>
        <v>Green 
RAL 6037</v>
      </c>
      <c r="E8142" s="1165" t="s">
        <v>27837</v>
      </c>
      <c r="F8142" s="1165" t="s">
        <v>28333</v>
      </c>
    </row>
    <row r="8143" spans="1:6" ht="15" customHeight="1">
      <c r="A8143" s="1165" t="str">
        <f t="shared" si="796"/>
        <v>MEXP70PUK</v>
      </c>
      <c r="B8143" s="1165">
        <f>IFERROR(INDEX('GRP Macros'!$B$14:$AF$554,MATCH(C8143,'GRP Macros'!$B$14:$B$552,FALSE),MATCH(D8143,'GRP Macros'!$B$14:$AF$14,FALSE)),0)</f>
        <v>0</v>
      </c>
      <c r="C8143" s="1165" t="str">
        <f t="shared" si="799"/>
        <v>MEXP70</v>
      </c>
      <c r="D8143" s="988" t="str">
        <f>'GRP Macros'!$Q$14</f>
        <v>US Green 
Pantone
2301C</v>
      </c>
      <c r="E8143" s="1165" t="s">
        <v>27835</v>
      </c>
      <c r="F8143" s="1165" t="s">
        <v>28333</v>
      </c>
    </row>
    <row r="8144" spans="1:6" ht="15" customHeight="1">
      <c r="A8144" s="1165" t="str">
        <f t="shared" si="796"/>
        <v>MEXP70YEL</v>
      </c>
      <c r="B8144" s="1165">
        <f>IFERROR(INDEX('GRP Macros'!$B$14:$AF$554,MATCH(C8144,'GRP Macros'!$B$14:$B$552,FALSE),MATCH(D8144,'GRP Macros'!$B$14:$AF$14,FALSE)),0)</f>
        <v>0</v>
      </c>
      <c r="C8144" s="1165" t="str">
        <f t="shared" si="799"/>
        <v>MEXP70</v>
      </c>
      <c r="D8144" s="988" t="str">
        <f>'GRP Macros'!$S$14</f>
        <v>Yellow 
RAL 1023</v>
      </c>
      <c r="E8144" s="1165" t="s">
        <v>27823</v>
      </c>
      <c r="F8144" s="1165" t="s">
        <v>28333</v>
      </c>
    </row>
    <row r="8145" spans="1:6" ht="15" customHeight="1">
      <c r="A8145" s="1165" t="str">
        <f t="shared" si="796"/>
        <v>MEXP70RED</v>
      </c>
      <c r="B8145" s="1165">
        <f>IFERROR(INDEX('GRP Macros'!$B$14:$AF$554,MATCH(C8145,'GRP Macros'!$B$14:$B$552,FALSE),MATCH(D8145,'GRP Macros'!$B$14:$AF$14,FALSE)),0)</f>
        <v>0</v>
      </c>
      <c r="C8145" s="1165" t="str">
        <f t="shared" si="799"/>
        <v>MEXP70</v>
      </c>
      <c r="D8145" s="988" t="str">
        <f>'GRP Macros'!$U$14</f>
        <v>Red 
RAL 3020</v>
      </c>
      <c r="E8145" s="1165" t="s">
        <v>27826</v>
      </c>
      <c r="F8145" s="1165" t="s">
        <v>28333</v>
      </c>
    </row>
    <row r="8146" spans="1:6" ht="15" customHeight="1">
      <c r="A8146" s="1165" t="str">
        <f t="shared" si="796"/>
        <v>MEXP70VIO</v>
      </c>
      <c r="B8146" s="1165">
        <f>IFERROR(INDEX('GRP Macros'!$B$14:$AF$554,MATCH(C8146,'GRP Macros'!$B$14:$B$552,FALSE),MATCH(D8146,'GRP Macros'!$B$14:$AF$14,FALSE)),0)</f>
        <v>0</v>
      </c>
      <c r="C8146" s="1165" t="str">
        <f t="shared" si="799"/>
        <v>MEXP70</v>
      </c>
      <c r="D8146" s="988" t="str">
        <f>'GRP Macros'!$V$14</f>
        <v>Violet 
RAL 4008</v>
      </c>
      <c r="E8146" s="1165" t="s">
        <v>27833</v>
      </c>
      <c r="F8146" s="1165" t="s">
        <v>28333</v>
      </c>
    </row>
    <row r="8147" spans="1:6" ht="15" customHeight="1">
      <c r="A8147" s="1165" t="str">
        <f t="shared" si="796"/>
        <v>MEXP70BLK</v>
      </c>
      <c r="B8147" s="1165">
        <f>IFERROR(INDEX('GRP Macros'!$B$14:$AF$554,MATCH(C8147,'GRP Macros'!$B$14:$B$552,FALSE),MATCH(D8147,'GRP Macros'!$B$14:$AF$14,FALSE)),0)</f>
        <v>0</v>
      </c>
      <c r="C8147" s="1165" t="str">
        <f t="shared" si="799"/>
        <v>MEXP70</v>
      </c>
      <c r="D8147" s="988" t="str">
        <f>'GRP Macros'!$X$14</f>
        <v>Black 
RAL 9005</v>
      </c>
      <c r="E8147" s="1165" t="s">
        <v>27829</v>
      </c>
      <c r="F8147" s="1165" t="s">
        <v>28333</v>
      </c>
    </row>
    <row r="8148" spans="1:6" ht="15" customHeight="1">
      <c r="A8148" s="1165" t="str">
        <f t="shared" si="796"/>
        <v>MEXP70GRY</v>
      </c>
      <c r="B8148" s="1165">
        <f>IFERROR(INDEX('GRP Macros'!$B$14:$AF$554,MATCH(C8148,'GRP Macros'!$B$14:$B$552,FALSE),MATCH(D8148,'GRP Macros'!$B$14:$AF$14,FALSE)),0)</f>
        <v>0</v>
      </c>
      <c r="C8148" s="1165" t="str">
        <f t="shared" si="799"/>
        <v>MEXP70</v>
      </c>
      <c r="D8148" s="988" t="str">
        <f>'GRP Macros'!$Y$14</f>
        <v>Grey 
RAL 7001</v>
      </c>
      <c r="E8148" s="1165" t="s">
        <v>27828</v>
      </c>
      <c r="F8148" s="1165" t="s">
        <v>28333</v>
      </c>
    </row>
    <row r="8149" spans="1:6" ht="15" customHeight="1">
      <c r="A8149" s="1165" t="str">
        <f t="shared" si="796"/>
        <v>MEXP70FLY</v>
      </c>
      <c r="B8149" s="1165">
        <f>IFERROR(INDEX('GRP Macros'!$B$14:$AF$554,MATCH(C8149,'GRP Macros'!$B$14:$B$552,FALSE),MATCH(D8149,'GRP Macros'!$B$14:$AF$14,FALSE)),0)</f>
        <v>0</v>
      </c>
      <c r="C8149" s="1165" t="str">
        <f t="shared" si="799"/>
        <v>MEXP70</v>
      </c>
      <c r="D8149" s="988" t="str">
        <f>'GRP Macros'!$Z$14</f>
        <v>Fluo Yellow 
RAL 1026</v>
      </c>
      <c r="E8149" s="1165" t="s">
        <v>28041</v>
      </c>
      <c r="F8149" s="1165" t="s">
        <v>28333</v>
      </c>
    </row>
    <row r="8150" spans="1:6" ht="15" customHeight="1">
      <c r="A8150" s="1165" t="str">
        <f t="shared" si="796"/>
        <v>MEXP70FLO</v>
      </c>
      <c r="B8150" s="1165">
        <f>IFERROR(INDEX('GRP Macros'!$B$14:$AF$554,MATCH(C8150,'GRP Macros'!$B$14:$B$552,FALSE),MATCH(D8150,'GRP Macros'!$B$14:$AF$14,FALSE)),0)</f>
        <v>0</v>
      </c>
      <c r="C8150" s="1165" t="str">
        <f t="shared" si="799"/>
        <v>MEXP70</v>
      </c>
      <c r="D8150" s="988" t="str">
        <f>'GRP Macros'!$AA$14</f>
        <v>Fluo Orange 
RAL 2005</v>
      </c>
      <c r="E8150" s="1165" t="s">
        <v>27830</v>
      </c>
      <c r="F8150" s="1165" t="s">
        <v>28333</v>
      </c>
    </row>
    <row r="8151" spans="1:6" ht="15" customHeight="1">
      <c r="A8151" s="1165" t="str">
        <f t="shared" si="796"/>
        <v>MEXP70FLP</v>
      </c>
      <c r="B8151" s="1165">
        <f>IFERROR(INDEX('GRP Macros'!$B$14:$AF$554,MATCH(C8151,'GRP Macros'!$B$14:$B$552,FALSE),MATCH(D8151,'GRP Macros'!$B$14:$AF$14,FALSE)),0)</f>
        <v>0</v>
      </c>
      <c r="C8151" s="1165" t="str">
        <f t="shared" si="799"/>
        <v>MEXP70</v>
      </c>
      <c r="D8151" s="988" t="str">
        <f>'GRP Macros'!$AB$14</f>
        <v>Fluo Pink 
Pantone 806C</v>
      </c>
      <c r="E8151" s="1165" t="s">
        <v>27832</v>
      </c>
      <c r="F8151" s="1165" t="s">
        <v>28333</v>
      </c>
    </row>
    <row r="8152" spans="1:6" ht="15" customHeight="1">
      <c r="A8152" s="1165" t="str">
        <f t="shared" si="796"/>
        <v>MEXP70FLG</v>
      </c>
      <c r="B8152" s="1165">
        <f>IFERROR(INDEX('GRP Macros'!$B$14:$AF$554,MATCH(C8152,'GRP Macros'!$B$14:$B$552,FALSE),MATCH(D8152,'GRP Macros'!$B$14:$AF$14,FALSE)),0)</f>
        <v>0</v>
      </c>
      <c r="C8152" s="1165" t="str">
        <f t="shared" si="799"/>
        <v>MEXP70</v>
      </c>
      <c r="D8152" s="988" t="str">
        <f>'GRP Macros'!$AC$14</f>
        <v>Fluo Green 
RAL 6028</v>
      </c>
      <c r="E8152" s="1165" t="s">
        <v>27831</v>
      </c>
      <c r="F8152" s="1165" t="s">
        <v>28333</v>
      </c>
    </row>
    <row r="8153" spans="1:6" ht="15" customHeight="1">
      <c r="A8153" s="1165" t="str">
        <f t="shared" ref="A8153:A8197" si="800">CONCATENATE(C8153,E8153)</f>
        <v>MEXP71WHI</v>
      </c>
      <c r="B8153" s="1165">
        <f>IFERROR(INDEX('GRP Macros'!$B$14:$AF$554,MATCH(C8153,'GRP Macros'!$B$14:$B$552,FALSE),MATCH(D8153,'GRP Macros'!$B$14:$AF$14,FALSE)),0)</f>
        <v>0</v>
      </c>
      <c r="C8153" s="1165" t="s">
        <v>28403</v>
      </c>
      <c r="D8153" s="1167" t="str">
        <f>'GRP Macros'!$K$14</f>
        <v>White 
RAL 9016</v>
      </c>
      <c r="E8153" s="1165" t="s">
        <v>27838</v>
      </c>
      <c r="F8153" s="1165" t="s">
        <v>28333</v>
      </c>
    </row>
    <row r="8154" spans="1:6" ht="15" customHeight="1">
      <c r="A8154" s="1165" t="str">
        <f t="shared" si="800"/>
        <v>MEXP71BLU</v>
      </c>
      <c r="B8154" s="1165">
        <f>IFERROR(INDEX('GRP Macros'!$B$14:$AF$554,MATCH(C8154,'GRP Macros'!$B$14:$B$552,FALSE),MATCH(D8154,'GRP Macros'!$B$14:$AF$14,FALSE)),0)</f>
        <v>0</v>
      </c>
      <c r="C8154" s="1165" t="str">
        <f>C8153</f>
        <v>MEXP71</v>
      </c>
      <c r="D8154" s="988" t="str">
        <f>'GRP Macros'!$L$14</f>
        <v>Blue US 
RAL 5015</v>
      </c>
      <c r="E8154" s="1165" t="s">
        <v>27827</v>
      </c>
      <c r="F8154" s="1165" t="s">
        <v>28333</v>
      </c>
    </row>
    <row r="8155" spans="1:6" ht="15" customHeight="1">
      <c r="A8155" s="1165" t="str">
        <f t="shared" si="800"/>
        <v>MEXP71MIN</v>
      </c>
      <c r="B8155" s="1165">
        <f>IFERROR(INDEX('GRP Macros'!$B$14:$AF$554,MATCH(C8155,'GRP Macros'!$B$14:$B$552,FALSE),MATCH(D8155,'GRP Macros'!$B$14:$AF$14,FALSE)),0)</f>
        <v>0</v>
      </c>
      <c r="C8155" s="1165" t="str">
        <f t="shared" ref="C8155:C8166" si="801">C8154</f>
        <v>MEXP71</v>
      </c>
      <c r="D8155" s="988" t="str">
        <f>'GRP Macros'!$O$14</f>
        <v>Mint 
RAL 6027</v>
      </c>
      <c r="E8155" s="1165" t="s">
        <v>27834</v>
      </c>
      <c r="F8155" s="1165" t="s">
        <v>28333</v>
      </c>
    </row>
    <row r="8156" spans="1:6" ht="15" customHeight="1">
      <c r="A8156" s="1165" t="str">
        <f t="shared" si="800"/>
        <v>MEXP71GRE</v>
      </c>
      <c r="B8156" s="1165">
        <f>IFERROR(INDEX('GRP Macros'!$B$14:$AF$554,MATCH(C8156,'GRP Macros'!$B$14:$B$552,FALSE),MATCH(D8156,'GRP Macros'!$B$14:$AF$14,FALSE)),0)</f>
        <v>0</v>
      </c>
      <c r="C8156" s="1165" t="str">
        <f t="shared" si="801"/>
        <v>MEXP71</v>
      </c>
      <c r="D8156" s="988" t="str">
        <f>'GRP Macros'!$P$14</f>
        <v>Green 
RAL 6037</v>
      </c>
      <c r="E8156" s="1165" t="s">
        <v>27837</v>
      </c>
      <c r="F8156" s="1165" t="s">
        <v>28333</v>
      </c>
    </row>
    <row r="8157" spans="1:6" ht="15" customHeight="1">
      <c r="A8157" s="1165" t="str">
        <f t="shared" si="800"/>
        <v>MEXP71PUK</v>
      </c>
      <c r="B8157" s="1165">
        <f>IFERROR(INDEX('GRP Macros'!$B$14:$AF$554,MATCH(C8157,'GRP Macros'!$B$14:$B$552,FALSE),MATCH(D8157,'GRP Macros'!$B$14:$AF$14,FALSE)),0)</f>
        <v>0</v>
      </c>
      <c r="C8157" s="1165" t="str">
        <f t="shared" si="801"/>
        <v>MEXP71</v>
      </c>
      <c r="D8157" s="988" t="str">
        <f>'GRP Macros'!$Q$14</f>
        <v>US Green 
Pantone
2301C</v>
      </c>
      <c r="E8157" s="1165" t="s">
        <v>27835</v>
      </c>
      <c r="F8157" s="1165" t="s">
        <v>28333</v>
      </c>
    </row>
    <row r="8158" spans="1:6" ht="15" customHeight="1">
      <c r="A8158" s="1165" t="str">
        <f t="shared" si="800"/>
        <v>MEXP71YEL</v>
      </c>
      <c r="B8158" s="1165">
        <f>IFERROR(INDEX('GRP Macros'!$B$14:$AF$554,MATCH(C8158,'GRP Macros'!$B$14:$B$552,FALSE),MATCH(D8158,'GRP Macros'!$B$14:$AF$14,FALSE)),0)</f>
        <v>0</v>
      </c>
      <c r="C8158" s="1165" t="str">
        <f t="shared" si="801"/>
        <v>MEXP71</v>
      </c>
      <c r="D8158" s="988" t="str">
        <f>'GRP Macros'!$S$14</f>
        <v>Yellow 
RAL 1023</v>
      </c>
      <c r="E8158" s="1165" t="s">
        <v>27823</v>
      </c>
      <c r="F8158" s="1165" t="s">
        <v>28333</v>
      </c>
    </row>
    <row r="8159" spans="1:6" ht="15" customHeight="1">
      <c r="A8159" s="1165" t="str">
        <f t="shared" si="800"/>
        <v>MEXP71RED</v>
      </c>
      <c r="B8159" s="1165">
        <f>IFERROR(INDEX('GRP Macros'!$B$14:$AF$554,MATCH(C8159,'GRP Macros'!$B$14:$B$552,FALSE),MATCH(D8159,'GRP Macros'!$B$14:$AF$14,FALSE)),0)</f>
        <v>0</v>
      </c>
      <c r="C8159" s="1165" t="str">
        <f t="shared" si="801"/>
        <v>MEXP71</v>
      </c>
      <c r="D8159" s="988" t="str">
        <f>'GRP Macros'!$U$14</f>
        <v>Red 
RAL 3020</v>
      </c>
      <c r="E8159" s="1165" t="s">
        <v>27826</v>
      </c>
      <c r="F8159" s="1165" t="s">
        <v>28333</v>
      </c>
    </row>
    <row r="8160" spans="1:6" ht="15" customHeight="1">
      <c r="A8160" s="1165" t="str">
        <f t="shared" si="800"/>
        <v>MEXP71VIO</v>
      </c>
      <c r="B8160" s="1165">
        <f>IFERROR(INDEX('GRP Macros'!$B$14:$AF$554,MATCH(C8160,'GRP Macros'!$B$14:$B$552,FALSE),MATCH(D8160,'GRP Macros'!$B$14:$AF$14,FALSE)),0)</f>
        <v>0</v>
      </c>
      <c r="C8160" s="1165" t="str">
        <f t="shared" si="801"/>
        <v>MEXP71</v>
      </c>
      <c r="D8160" s="988" t="str">
        <f>'GRP Macros'!$V$14</f>
        <v>Violet 
RAL 4008</v>
      </c>
      <c r="E8160" s="1165" t="s">
        <v>27833</v>
      </c>
      <c r="F8160" s="1165" t="s">
        <v>28333</v>
      </c>
    </row>
    <row r="8161" spans="1:6" ht="15" customHeight="1">
      <c r="A8161" s="1165" t="str">
        <f t="shared" si="800"/>
        <v>MEXP71BLK</v>
      </c>
      <c r="B8161" s="1165">
        <f>IFERROR(INDEX('GRP Macros'!$B$14:$AF$554,MATCH(C8161,'GRP Macros'!$B$14:$B$552,FALSE),MATCH(D8161,'GRP Macros'!$B$14:$AF$14,FALSE)),0)</f>
        <v>0</v>
      </c>
      <c r="C8161" s="1165" t="str">
        <f t="shared" si="801"/>
        <v>MEXP71</v>
      </c>
      <c r="D8161" s="988" t="str">
        <f>'GRP Macros'!$X$14</f>
        <v>Black 
RAL 9005</v>
      </c>
      <c r="E8161" s="1165" t="s">
        <v>27829</v>
      </c>
      <c r="F8161" s="1165" t="s">
        <v>28333</v>
      </c>
    </row>
    <row r="8162" spans="1:6" ht="15" customHeight="1">
      <c r="A8162" s="1165" t="str">
        <f t="shared" si="800"/>
        <v>MEXP71GRY</v>
      </c>
      <c r="B8162" s="1165">
        <f>IFERROR(INDEX('GRP Macros'!$B$14:$AF$554,MATCH(C8162,'GRP Macros'!$B$14:$B$552,FALSE),MATCH(D8162,'GRP Macros'!$B$14:$AF$14,FALSE)),0)</f>
        <v>0</v>
      </c>
      <c r="C8162" s="1165" t="str">
        <f t="shared" si="801"/>
        <v>MEXP71</v>
      </c>
      <c r="D8162" s="988" t="str">
        <f>'GRP Macros'!$Y$14</f>
        <v>Grey 
RAL 7001</v>
      </c>
      <c r="E8162" s="1165" t="s">
        <v>27828</v>
      </c>
      <c r="F8162" s="1165" t="s">
        <v>28333</v>
      </c>
    </row>
    <row r="8163" spans="1:6" ht="15" customHeight="1">
      <c r="A8163" s="1165" t="str">
        <f t="shared" si="800"/>
        <v>MEXP71FLY</v>
      </c>
      <c r="B8163" s="1165">
        <f>IFERROR(INDEX('GRP Macros'!$B$14:$AF$554,MATCH(C8163,'GRP Macros'!$B$14:$B$552,FALSE),MATCH(D8163,'GRP Macros'!$B$14:$AF$14,FALSE)),0)</f>
        <v>0</v>
      </c>
      <c r="C8163" s="1165" t="str">
        <f t="shared" si="801"/>
        <v>MEXP71</v>
      </c>
      <c r="D8163" s="988" t="str">
        <f>'GRP Macros'!$Z$14</f>
        <v>Fluo Yellow 
RAL 1026</v>
      </c>
      <c r="E8163" s="1165" t="s">
        <v>28041</v>
      </c>
      <c r="F8163" s="1165" t="s">
        <v>28333</v>
      </c>
    </row>
    <row r="8164" spans="1:6" ht="15" customHeight="1">
      <c r="A8164" s="1165" t="str">
        <f t="shared" si="800"/>
        <v>MEXP71FLO</v>
      </c>
      <c r="B8164" s="1165">
        <f>IFERROR(INDEX('GRP Macros'!$B$14:$AF$554,MATCH(C8164,'GRP Macros'!$B$14:$B$552,FALSE),MATCH(D8164,'GRP Macros'!$B$14:$AF$14,FALSE)),0)</f>
        <v>0</v>
      </c>
      <c r="C8164" s="1165" t="str">
        <f t="shared" si="801"/>
        <v>MEXP71</v>
      </c>
      <c r="D8164" s="988" t="str">
        <f>'GRP Macros'!$AA$14</f>
        <v>Fluo Orange 
RAL 2005</v>
      </c>
      <c r="E8164" s="1165" t="s">
        <v>27830</v>
      </c>
      <c r="F8164" s="1165" t="s">
        <v>28333</v>
      </c>
    </row>
    <row r="8165" spans="1:6" ht="15" customHeight="1">
      <c r="A8165" s="1165" t="str">
        <f t="shared" si="800"/>
        <v>MEXP71FLP</v>
      </c>
      <c r="B8165" s="1165">
        <f>IFERROR(INDEX('GRP Macros'!$B$14:$AF$554,MATCH(C8165,'GRP Macros'!$B$14:$B$552,FALSE),MATCH(D8165,'GRP Macros'!$B$14:$AF$14,FALSE)),0)</f>
        <v>0</v>
      </c>
      <c r="C8165" s="1165" t="str">
        <f t="shared" si="801"/>
        <v>MEXP71</v>
      </c>
      <c r="D8165" s="988" t="str">
        <f>'GRP Macros'!$AB$14</f>
        <v>Fluo Pink 
Pantone 806C</v>
      </c>
      <c r="E8165" s="1165" t="s">
        <v>27832</v>
      </c>
      <c r="F8165" s="1165" t="s">
        <v>28333</v>
      </c>
    </row>
    <row r="8166" spans="1:6" ht="15" customHeight="1">
      <c r="A8166" s="1165" t="str">
        <f t="shared" si="800"/>
        <v>MEXP71FLG</v>
      </c>
      <c r="B8166" s="1165">
        <f>IFERROR(INDEX('GRP Macros'!$B$14:$AF$554,MATCH(C8166,'GRP Macros'!$B$14:$B$552,FALSE),MATCH(D8166,'GRP Macros'!$B$14:$AF$14,FALSE)),0)</f>
        <v>0</v>
      </c>
      <c r="C8166" s="1165" t="str">
        <f t="shared" si="801"/>
        <v>MEXP71</v>
      </c>
      <c r="D8166" s="988" t="str">
        <f>'GRP Macros'!$AC$14</f>
        <v>Fluo Green 
RAL 6028</v>
      </c>
      <c r="E8166" s="1165" t="s">
        <v>27831</v>
      </c>
      <c r="F8166" s="1165" t="s">
        <v>28333</v>
      </c>
    </row>
    <row r="8167" spans="1:6" ht="15" customHeight="1">
      <c r="A8167" s="1165" t="str">
        <f t="shared" si="800"/>
        <v>MEXP72WHI</v>
      </c>
      <c r="B8167" s="1165">
        <f>IFERROR(INDEX('GRP Macros'!$B$14:$AF$554,MATCH(C8167,'GRP Macros'!$B$14:$B$552,FALSE),MATCH(D8167,'GRP Macros'!$B$14:$AF$14,FALSE)),0)</f>
        <v>0</v>
      </c>
      <c r="C8167" s="1165" t="s">
        <v>28404</v>
      </c>
      <c r="D8167" s="1167" t="str">
        <f>'GRP Macros'!$K$14</f>
        <v>White 
RAL 9016</v>
      </c>
      <c r="E8167" s="1165" t="s">
        <v>27838</v>
      </c>
      <c r="F8167" s="1165" t="s">
        <v>28333</v>
      </c>
    </row>
    <row r="8168" spans="1:6" ht="15" customHeight="1">
      <c r="A8168" s="1165" t="str">
        <f t="shared" si="800"/>
        <v>MEXP72BLU</v>
      </c>
      <c r="B8168" s="1165">
        <f>IFERROR(INDEX('GRP Macros'!$B$14:$AF$554,MATCH(C8168,'GRP Macros'!$B$14:$B$552,FALSE),MATCH(D8168,'GRP Macros'!$B$14:$AF$14,FALSE)),0)</f>
        <v>0</v>
      </c>
      <c r="C8168" s="1165" t="str">
        <f>C8167</f>
        <v>MEXP72</v>
      </c>
      <c r="D8168" s="988" t="str">
        <f>'GRP Macros'!$L$14</f>
        <v>Blue US 
RAL 5015</v>
      </c>
      <c r="E8168" s="1165" t="s">
        <v>27827</v>
      </c>
      <c r="F8168" s="1165" t="s">
        <v>28333</v>
      </c>
    </row>
    <row r="8169" spans="1:6" ht="15" customHeight="1">
      <c r="A8169" s="1165" t="str">
        <f t="shared" si="800"/>
        <v>MEXP72MIN</v>
      </c>
      <c r="B8169" s="1165">
        <f>IFERROR(INDEX('GRP Macros'!$B$14:$AF$554,MATCH(C8169,'GRP Macros'!$B$14:$B$552,FALSE),MATCH(D8169,'GRP Macros'!$B$14:$AF$14,FALSE)),0)</f>
        <v>0</v>
      </c>
      <c r="C8169" s="1165" t="str">
        <f t="shared" ref="C8169:C8180" si="802">C8168</f>
        <v>MEXP72</v>
      </c>
      <c r="D8169" s="988" t="str">
        <f>'GRP Macros'!$O$14</f>
        <v>Mint 
RAL 6027</v>
      </c>
      <c r="E8169" s="1165" t="s">
        <v>27834</v>
      </c>
      <c r="F8169" s="1165" t="s">
        <v>28333</v>
      </c>
    </row>
    <row r="8170" spans="1:6" ht="15" customHeight="1">
      <c r="A8170" s="1165" t="str">
        <f t="shared" si="800"/>
        <v>MEXP72GRE</v>
      </c>
      <c r="B8170" s="1165">
        <f>IFERROR(INDEX('GRP Macros'!$B$14:$AF$554,MATCH(C8170,'GRP Macros'!$B$14:$B$552,FALSE),MATCH(D8170,'GRP Macros'!$B$14:$AF$14,FALSE)),0)</f>
        <v>0</v>
      </c>
      <c r="C8170" s="1165" t="str">
        <f t="shared" si="802"/>
        <v>MEXP72</v>
      </c>
      <c r="D8170" s="988" t="str">
        <f>'GRP Macros'!$P$14</f>
        <v>Green 
RAL 6037</v>
      </c>
      <c r="E8170" s="1165" t="s">
        <v>27837</v>
      </c>
      <c r="F8170" s="1165" t="s">
        <v>28333</v>
      </c>
    </row>
    <row r="8171" spans="1:6" ht="15" customHeight="1">
      <c r="A8171" s="1165" t="str">
        <f t="shared" si="800"/>
        <v>MEXP72PUK</v>
      </c>
      <c r="B8171" s="1165">
        <f>IFERROR(INDEX('GRP Macros'!$B$14:$AF$554,MATCH(C8171,'GRP Macros'!$B$14:$B$552,FALSE),MATCH(D8171,'GRP Macros'!$B$14:$AF$14,FALSE)),0)</f>
        <v>0</v>
      </c>
      <c r="C8171" s="1165" t="str">
        <f t="shared" si="802"/>
        <v>MEXP72</v>
      </c>
      <c r="D8171" s="988" t="str">
        <f>'GRP Macros'!$Q$14</f>
        <v>US Green 
Pantone
2301C</v>
      </c>
      <c r="E8171" s="1165" t="s">
        <v>27835</v>
      </c>
      <c r="F8171" s="1165" t="s">
        <v>28333</v>
      </c>
    </row>
    <row r="8172" spans="1:6" ht="15" customHeight="1">
      <c r="A8172" s="1165" t="str">
        <f t="shared" si="800"/>
        <v>MEXP72YEL</v>
      </c>
      <c r="B8172" s="1165">
        <f>IFERROR(INDEX('GRP Macros'!$B$14:$AF$554,MATCH(C8172,'GRP Macros'!$B$14:$B$552,FALSE),MATCH(D8172,'GRP Macros'!$B$14:$AF$14,FALSE)),0)</f>
        <v>0</v>
      </c>
      <c r="C8172" s="1165" t="str">
        <f t="shared" si="802"/>
        <v>MEXP72</v>
      </c>
      <c r="D8172" s="988" t="str">
        <f>'GRP Macros'!$S$14</f>
        <v>Yellow 
RAL 1023</v>
      </c>
      <c r="E8172" s="1165" t="s">
        <v>27823</v>
      </c>
      <c r="F8172" s="1165" t="s">
        <v>28333</v>
      </c>
    </row>
    <row r="8173" spans="1:6" ht="15" customHeight="1">
      <c r="A8173" s="1165" t="str">
        <f t="shared" si="800"/>
        <v>MEXP72RED</v>
      </c>
      <c r="B8173" s="1165">
        <f>IFERROR(INDEX('GRP Macros'!$B$14:$AF$554,MATCH(C8173,'GRP Macros'!$B$14:$B$552,FALSE),MATCH(D8173,'GRP Macros'!$B$14:$AF$14,FALSE)),0)</f>
        <v>0</v>
      </c>
      <c r="C8173" s="1165" t="str">
        <f t="shared" si="802"/>
        <v>MEXP72</v>
      </c>
      <c r="D8173" s="988" t="str">
        <f>'GRP Macros'!$U$14</f>
        <v>Red 
RAL 3020</v>
      </c>
      <c r="E8173" s="1165" t="s">
        <v>27826</v>
      </c>
      <c r="F8173" s="1165" t="s">
        <v>28333</v>
      </c>
    </row>
    <row r="8174" spans="1:6" ht="15" customHeight="1">
      <c r="A8174" s="1165" t="str">
        <f t="shared" si="800"/>
        <v>MEXP72VIO</v>
      </c>
      <c r="B8174" s="1165">
        <f>IFERROR(INDEX('GRP Macros'!$B$14:$AF$554,MATCH(C8174,'GRP Macros'!$B$14:$B$552,FALSE),MATCH(D8174,'GRP Macros'!$B$14:$AF$14,FALSE)),0)</f>
        <v>0</v>
      </c>
      <c r="C8174" s="1165" t="str">
        <f t="shared" si="802"/>
        <v>MEXP72</v>
      </c>
      <c r="D8174" s="988" t="str">
        <f>'GRP Macros'!$V$14</f>
        <v>Violet 
RAL 4008</v>
      </c>
      <c r="E8174" s="1165" t="s">
        <v>27833</v>
      </c>
      <c r="F8174" s="1165" t="s">
        <v>28333</v>
      </c>
    </row>
    <row r="8175" spans="1:6" ht="15" customHeight="1">
      <c r="A8175" s="1165" t="str">
        <f t="shared" si="800"/>
        <v>MEXP72BLK</v>
      </c>
      <c r="B8175" s="1165">
        <f>IFERROR(INDEX('GRP Macros'!$B$14:$AF$554,MATCH(C8175,'GRP Macros'!$B$14:$B$552,FALSE),MATCH(D8175,'GRP Macros'!$B$14:$AF$14,FALSE)),0)</f>
        <v>0</v>
      </c>
      <c r="C8175" s="1165" t="str">
        <f t="shared" si="802"/>
        <v>MEXP72</v>
      </c>
      <c r="D8175" s="988" t="str">
        <f>'GRP Macros'!$X$14</f>
        <v>Black 
RAL 9005</v>
      </c>
      <c r="E8175" s="1165" t="s">
        <v>27829</v>
      </c>
      <c r="F8175" s="1165" t="s">
        <v>28333</v>
      </c>
    </row>
    <row r="8176" spans="1:6" ht="15" customHeight="1">
      <c r="A8176" s="1165" t="str">
        <f t="shared" si="800"/>
        <v>MEXP72GRY</v>
      </c>
      <c r="B8176" s="1165">
        <f>IFERROR(INDEX('GRP Macros'!$B$14:$AF$554,MATCH(C8176,'GRP Macros'!$B$14:$B$552,FALSE),MATCH(D8176,'GRP Macros'!$B$14:$AF$14,FALSE)),0)</f>
        <v>0</v>
      </c>
      <c r="C8176" s="1165" t="str">
        <f t="shared" si="802"/>
        <v>MEXP72</v>
      </c>
      <c r="D8176" s="988" t="str">
        <f>'GRP Macros'!$Y$14</f>
        <v>Grey 
RAL 7001</v>
      </c>
      <c r="E8176" s="1165" t="s">
        <v>27828</v>
      </c>
      <c r="F8176" s="1165" t="s">
        <v>28333</v>
      </c>
    </row>
    <row r="8177" spans="1:6" ht="15" customHeight="1">
      <c r="A8177" s="1165" t="str">
        <f t="shared" si="800"/>
        <v>MEXP72FLY</v>
      </c>
      <c r="B8177" s="1165">
        <f>IFERROR(INDEX('GRP Macros'!$B$14:$AF$554,MATCH(C8177,'GRP Macros'!$B$14:$B$552,FALSE),MATCH(D8177,'GRP Macros'!$B$14:$AF$14,FALSE)),0)</f>
        <v>0</v>
      </c>
      <c r="C8177" s="1165" t="str">
        <f t="shared" si="802"/>
        <v>MEXP72</v>
      </c>
      <c r="D8177" s="988" t="str">
        <f>'GRP Macros'!$Z$14</f>
        <v>Fluo Yellow 
RAL 1026</v>
      </c>
      <c r="E8177" s="1165" t="s">
        <v>28041</v>
      </c>
      <c r="F8177" s="1165" t="s">
        <v>28333</v>
      </c>
    </row>
    <row r="8178" spans="1:6" ht="15" customHeight="1">
      <c r="A8178" s="1165" t="str">
        <f t="shared" si="800"/>
        <v>MEXP72FLO</v>
      </c>
      <c r="B8178" s="1165">
        <f>IFERROR(INDEX('GRP Macros'!$B$14:$AF$554,MATCH(C8178,'GRP Macros'!$B$14:$B$552,FALSE),MATCH(D8178,'GRP Macros'!$B$14:$AF$14,FALSE)),0)</f>
        <v>0</v>
      </c>
      <c r="C8178" s="1165" t="str">
        <f t="shared" si="802"/>
        <v>MEXP72</v>
      </c>
      <c r="D8178" s="988" t="str">
        <f>'GRP Macros'!$AA$14</f>
        <v>Fluo Orange 
RAL 2005</v>
      </c>
      <c r="E8178" s="1165" t="s">
        <v>27830</v>
      </c>
      <c r="F8178" s="1165" t="s">
        <v>28333</v>
      </c>
    </row>
    <row r="8179" spans="1:6" ht="15" customHeight="1">
      <c r="A8179" s="1165" t="str">
        <f t="shared" si="800"/>
        <v>MEXP72FLP</v>
      </c>
      <c r="B8179" s="1165">
        <f>IFERROR(INDEX('GRP Macros'!$B$14:$AF$554,MATCH(C8179,'GRP Macros'!$B$14:$B$552,FALSE),MATCH(D8179,'GRP Macros'!$B$14:$AF$14,FALSE)),0)</f>
        <v>0</v>
      </c>
      <c r="C8179" s="1165" t="str">
        <f t="shared" si="802"/>
        <v>MEXP72</v>
      </c>
      <c r="D8179" s="988" t="str">
        <f>'GRP Macros'!$AB$14</f>
        <v>Fluo Pink 
Pantone 806C</v>
      </c>
      <c r="E8179" s="1165" t="s">
        <v>27832</v>
      </c>
      <c r="F8179" s="1165" t="s">
        <v>28333</v>
      </c>
    </row>
    <row r="8180" spans="1:6" ht="15" customHeight="1">
      <c r="A8180" s="1165" t="str">
        <f t="shared" si="800"/>
        <v>MEXP72FLG</v>
      </c>
      <c r="B8180" s="1165">
        <f>IFERROR(INDEX('GRP Macros'!$B$14:$AF$554,MATCH(C8180,'GRP Macros'!$B$14:$B$552,FALSE),MATCH(D8180,'GRP Macros'!$B$14:$AF$14,FALSE)),0)</f>
        <v>0</v>
      </c>
      <c r="C8180" s="1165" t="str">
        <f t="shared" si="802"/>
        <v>MEXP72</v>
      </c>
      <c r="D8180" s="988" t="str">
        <f>'GRP Macros'!$AC$14</f>
        <v>Fluo Green 
RAL 6028</v>
      </c>
      <c r="E8180" s="1165" t="s">
        <v>27831</v>
      </c>
      <c r="F8180" s="1165" t="s">
        <v>28333</v>
      </c>
    </row>
    <row r="8181" spans="1:6" ht="15" customHeight="1">
      <c r="A8181" s="1165" t="str">
        <f t="shared" si="800"/>
        <v>MEXP73WHI</v>
      </c>
      <c r="B8181" s="1165">
        <f>IFERROR(INDEX('GRP Macros'!$B$14:$AF$554,MATCH(C8181,'GRP Macros'!$B$14:$B$552,FALSE),MATCH(D8181,'GRP Macros'!$B$14:$AF$14,FALSE)),0)</f>
        <v>0</v>
      </c>
      <c r="C8181" s="1165" t="s">
        <v>28405</v>
      </c>
      <c r="D8181" s="1167" t="str">
        <f>'GRP Macros'!$K$14</f>
        <v>White 
RAL 9016</v>
      </c>
      <c r="E8181" s="1165" t="s">
        <v>27838</v>
      </c>
      <c r="F8181" s="1165" t="s">
        <v>28333</v>
      </c>
    </row>
    <row r="8182" spans="1:6" ht="15" customHeight="1">
      <c r="A8182" s="1165" t="str">
        <f t="shared" si="800"/>
        <v>MEXP73BLU</v>
      </c>
      <c r="B8182" s="1165">
        <f>IFERROR(INDEX('GRP Macros'!$B$14:$AF$554,MATCH(C8182,'GRP Macros'!$B$14:$B$552,FALSE),MATCH(D8182,'GRP Macros'!$B$14:$AF$14,FALSE)),0)</f>
        <v>0</v>
      </c>
      <c r="C8182" s="1165" t="str">
        <f>C8181</f>
        <v>MEXP73</v>
      </c>
      <c r="D8182" s="988" t="str">
        <f>'GRP Macros'!$L$14</f>
        <v>Blue US 
RAL 5015</v>
      </c>
      <c r="E8182" s="1165" t="s">
        <v>27827</v>
      </c>
      <c r="F8182" s="1165" t="s">
        <v>28333</v>
      </c>
    </row>
    <row r="8183" spans="1:6" ht="15" customHeight="1">
      <c r="A8183" s="1165" t="str">
        <f t="shared" si="800"/>
        <v>MEXP73MIN</v>
      </c>
      <c r="B8183" s="1165">
        <f>IFERROR(INDEX('GRP Macros'!$B$14:$AF$554,MATCH(C8183,'GRP Macros'!$B$14:$B$552,FALSE),MATCH(D8183,'GRP Macros'!$B$14:$AF$14,FALSE)),0)</f>
        <v>0</v>
      </c>
      <c r="C8183" s="1165" t="str">
        <f t="shared" ref="C8183:C8194" si="803">C8182</f>
        <v>MEXP73</v>
      </c>
      <c r="D8183" s="988" t="str">
        <f>'GRP Macros'!$O$14</f>
        <v>Mint 
RAL 6027</v>
      </c>
      <c r="E8183" s="1165" t="s">
        <v>27834</v>
      </c>
      <c r="F8183" s="1165" t="s">
        <v>28333</v>
      </c>
    </row>
    <row r="8184" spans="1:6" ht="15" customHeight="1">
      <c r="A8184" s="1165" t="str">
        <f t="shared" si="800"/>
        <v>MEXP73GRE</v>
      </c>
      <c r="B8184" s="1165">
        <f>IFERROR(INDEX('GRP Macros'!$B$14:$AF$554,MATCH(C8184,'GRP Macros'!$B$14:$B$552,FALSE),MATCH(D8184,'GRP Macros'!$B$14:$AF$14,FALSE)),0)</f>
        <v>0</v>
      </c>
      <c r="C8184" s="1165" t="str">
        <f t="shared" si="803"/>
        <v>MEXP73</v>
      </c>
      <c r="D8184" s="988" t="str">
        <f>'GRP Macros'!$P$14</f>
        <v>Green 
RAL 6037</v>
      </c>
      <c r="E8184" s="1165" t="s">
        <v>27837</v>
      </c>
      <c r="F8184" s="1165" t="s">
        <v>28333</v>
      </c>
    </row>
    <row r="8185" spans="1:6" ht="15" customHeight="1">
      <c r="A8185" s="1165" t="str">
        <f t="shared" si="800"/>
        <v>MEXP73PUK</v>
      </c>
      <c r="B8185" s="1165">
        <f>IFERROR(INDEX('GRP Macros'!$B$14:$AF$554,MATCH(C8185,'GRP Macros'!$B$14:$B$552,FALSE),MATCH(D8185,'GRP Macros'!$B$14:$AF$14,FALSE)),0)</f>
        <v>0</v>
      </c>
      <c r="C8185" s="1165" t="str">
        <f t="shared" si="803"/>
        <v>MEXP73</v>
      </c>
      <c r="D8185" s="988" t="str">
        <f>'GRP Macros'!$Q$14</f>
        <v>US Green 
Pantone
2301C</v>
      </c>
      <c r="E8185" s="1165" t="s">
        <v>27835</v>
      </c>
      <c r="F8185" s="1165" t="s">
        <v>28333</v>
      </c>
    </row>
    <row r="8186" spans="1:6" ht="15" customHeight="1">
      <c r="A8186" s="1165" t="str">
        <f t="shared" si="800"/>
        <v>MEXP73YEL</v>
      </c>
      <c r="B8186" s="1165">
        <f>IFERROR(INDEX('GRP Macros'!$B$14:$AF$554,MATCH(C8186,'GRP Macros'!$B$14:$B$552,FALSE),MATCH(D8186,'GRP Macros'!$B$14:$AF$14,FALSE)),0)</f>
        <v>0</v>
      </c>
      <c r="C8186" s="1165" t="str">
        <f t="shared" si="803"/>
        <v>MEXP73</v>
      </c>
      <c r="D8186" s="988" t="str">
        <f>'GRP Macros'!$S$14</f>
        <v>Yellow 
RAL 1023</v>
      </c>
      <c r="E8186" s="1165" t="s">
        <v>27823</v>
      </c>
      <c r="F8186" s="1165" t="s">
        <v>28333</v>
      </c>
    </row>
    <row r="8187" spans="1:6" ht="15" customHeight="1">
      <c r="A8187" s="1165" t="str">
        <f t="shared" si="800"/>
        <v>MEXP73RED</v>
      </c>
      <c r="B8187" s="1165">
        <f>IFERROR(INDEX('GRP Macros'!$B$14:$AF$554,MATCH(C8187,'GRP Macros'!$B$14:$B$552,FALSE),MATCH(D8187,'GRP Macros'!$B$14:$AF$14,FALSE)),0)</f>
        <v>0</v>
      </c>
      <c r="C8187" s="1165" t="str">
        <f t="shared" si="803"/>
        <v>MEXP73</v>
      </c>
      <c r="D8187" s="988" t="str">
        <f>'GRP Macros'!$U$14</f>
        <v>Red 
RAL 3020</v>
      </c>
      <c r="E8187" s="1165" t="s">
        <v>27826</v>
      </c>
      <c r="F8187" s="1165" t="s">
        <v>28333</v>
      </c>
    </row>
    <row r="8188" spans="1:6" ht="15" customHeight="1">
      <c r="A8188" s="1165" t="str">
        <f t="shared" si="800"/>
        <v>MEXP73VIO</v>
      </c>
      <c r="B8188" s="1165">
        <f>IFERROR(INDEX('GRP Macros'!$B$14:$AF$554,MATCH(C8188,'GRP Macros'!$B$14:$B$552,FALSE),MATCH(D8188,'GRP Macros'!$B$14:$AF$14,FALSE)),0)</f>
        <v>0</v>
      </c>
      <c r="C8188" s="1165" t="str">
        <f t="shared" si="803"/>
        <v>MEXP73</v>
      </c>
      <c r="D8188" s="988" t="str">
        <f>'GRP Macros'!$V$14</f>
        <v>Violet 
RAL 4008</v>
      </c>
      <c r="E8188" s="1165" t="s">
        <v>27833</v>
      </c>
      <c r="F8188" s="1165" t="s">
        <v>28333</v>
      </c>
    </row>
    <row r="8189" spans="1:6" ht="15" customHeight="1">
      <c r="A8189" s="1165" t="str">
        <f t="shared" si="800"/>
        <v>MEXP73BLK</v>
      </c>
      <c r="B8189" s="1165">
        <f>IFERROR(INDEX('GRP Macros'!$B$14:$AF$554,MATCH(C8189,'GRP Macros'!$B$14:$B$552,FALSE),MATCH(D8189,'GRP Macros'!$B$14:$AF$14,FALSE)),0)</f>
        <v>0</v>
      </c>
      <c r="C8189" s="1165" t="str">
        <f t="shared" si="803"/>
        <v>MEXP73</v>
      </c>
      <c r="D8189" s="988" t="str">
        <f>'GRP Macros'!$X$14</f>
        <v>Black 
RAL 9005</v>
      </c>
      <c r="E8189" s="1165" t="s">
        <v>27829</v>
      </c>
      <c r="F8189" s="1165" t="s">
        <v>28333</v>
      </c>
    </row>
    <row r="8190" spans="1:6" ht="15" customHeight="1">
      <c r="A8190" s="1165" t="str">
        <f t="shared" si="800"/>
        <v>MEXP73GRY</v>
      </c>
      <c r="B8190" s="1165">
        <f>IFERROR(INDEX('GRP Macros'!$B$14:$AF$554,MATCH(C8190,'GRP Macros'!$B$14:$B$552,FALSE),MATCH(D8190,'GRP Macros'!$B$14:$AF$14,FALSE)),0)</f>
        <v>0</v>
      </c>
      <c r="C8190" s="1165" t="str">
        <f t="shared" si="803"/>
        <v>MEXP73</v>
      </c>
      <c r="D8190" s="988" t="str">
        <f>'GRP Macros'!$Y$14</f>
        <v>Grey 
RAL 7001</v>
      </c>
      <c r="E8190" s="1165" t="s">
        <v>27828</v>
      </c>
      <c r="F8190" s="1165" t="s">
        <v>28333</v>
      </c>
    </row>
    <row r="8191" spans="1:6" ht="15" customHeight="1">
      <c r="A8191" s="1165" t="str">
        <f t="shared" si="800"/>
        <v>MEXP73FLY</v>
      </c>
      <c r="B8191" s="1165">
        <f>IFERROR(INDEX('GRP Macros'!$B$14:$AF$554,MATCH(C8191,'GRP Macros'!$B$14:$B$552,FALSE),MATCH(D8191,'GRP Macros'!$B$14:$AF$14,FALSE)),0)</f>
        <v>0</v>
      </c>
      <c r="C8191" s="1165" t="str">
        <f t="shared" si="803"/>
        <v>MEXP73</v>
      </c>
      <c r="D8191" s="988" t="str">
        <f>'GRP Macros'!$Z$14</f>
        <v>Fluo Yellow 
RAL 1026</v>
      </c>
      <c r="E8191" s="1165" t="s">
        <v>28041</v>
      </c>
      <c r="F8191" s="1165" t="s">
        <v>28333</v>
      </c>
    </row>
    <row r="8192" spans="1:6" ht="15" customHeight="1">
      <c r="A8192" s="1165" t="str">
        <f t="shared" si="800"/>
        <v>MEXP73FLO</v>
      </c>
      <c r="B8192" s="1165">
        <f>IFERROR(INDEX('GRP Macros'!$B$14:$AF$554,MATCH(C8192,'GRP Macros'!$B$14:$B$552,FALSE),MATCH(D8192,'GRP Macros'!$B$14:$AF$14,FALSE)),0)</f>
        <v>0</v>
      </c>
      <c r="C8192" s="1165" t="str">
        <f t="shared" si="803"/>
        <v>MEXP73</v>
      </c>
      <c r="D8192" s="988" t="str">
        <f>'GRP Macros'!$AA$14</f>
        <v>Fluo Orange 
RAL 2005</v>
      </c>
      <c r="E8192" s="1165" t="s">
        <v>27830</v>
      </c>
      <c r="F8192" s="1165" t="s">
        <v>28333</v>
      </c>
    </row>
    <row r="8193" spans="1:6" ht="15" customHeight="1">
      <c r="A8193" s="1165" t="str">
        <f t="shared" si="800"/>
        <v>MEXP73FLP</v>
      </c>
      <c r="B8193" s="1165">
        <f>IFERROR(INDEX('GRP Macros'!$B$14:$AF$554,MATCH(C8193,'GRP Macros'!$B$14:$B$552,FALSE),MATCH(D8193,'GRP Macros'!$B$14:$AF$14,FALSE)),0)</f>
        <v>0</v>
      </c>
      <c r="C8193" s="1165" t="str">
        <f t="shared" si="803"/>
        <v>MEXP73</v>
      </c>
      <c r="D8193" s="988" t="str">
        <f>'GRP Macros'!$AB$14</f>
        <v>Fluo Pink 
Pantone 806C</v>
      </c>
      <c r="E8193" s="1165" t="s">
        <v>27832</v>
      </c>
      <c r="F8193" s="1165" t="s">
        <v>28333</v>
      </c>
    </row>
    <row r="8194" spans="1:6" ht="15" customHeight="1">
      <c r="A8194" s="1165" t="str">
        <f t="shared" si="800"/>
        <v>MEXP73FLG</v>
      </c>
      <c r="B8194" s="1165">
        <f>IFERROR(INDEX('GRP Macros'!$B$14:$AF$554,MATCH(C8194,'GRP Macros'!$B$14:$B$552,FALSE),MATCH(D8194,'GRP Macros'!$B$14:$AF$14,FALSE)),0)</f>
        <v>0</v>
      </c>
      <c r="C8194" s="1165" t="str">
        <f t="shared" si="803"/>
        <v>MEXP73</v>
      </c>
      <c r="D8194" s="988" t="str">
        <f>'GRP Macros'!$AC$14</f>
        <v>Fluo Green 
RAL 6028</v>
      </c>
      <c r="E8194" s="1165" t="s">
        <v>27831</v>
      </c>
      <c r="F8194" s="1165" t="s">
        <v>28333</v>
      </c>
    </row>
    <row r="8195" spans="1:6" ht="15" customHeight="1">
      <c r="A8195" s="1165" t="str">
        <f t="shared" si="800"/>
        <v>MEXP74WHI</v>
      </c>
      <c r="B8195" s="1165">
        <f>IFERROR(INDEX('GRP Macros'!$B$14:$AF$554,MATCH(C8195,'GRP Macros'!$B$14:$B$552,FALSE),MATCH(D8195,'GRP Macros'!$B$14:$AF$14,FALSE)),0)</f>
        <v>0</v>
      </c>
      <c r="C8195" s="1165" t="s">
        <v>28406</v>
      </c>
      <c r="D8195" s="1167" t="str">
        <f>'GRP Macros'!$K$14</f>
        <v>White 
RAL 9016</v>
      </c>
      <c r="E8195" s="1165" t="s">
        <v>27838</v>
      </c>
      <c r="F8195" s="1165" t="s">
        <v>28333</v>
      </c>
    </row>
    <row r="8196" spans="1:6" ht="15" customHeight="1">
      <c r="A8196" s="1165" t="str">
        <f t="shared" si="800"/>
        <v>MEXP74BLU</v>
      </c>
      <c r="B8196" s="1165">
        <f>IFERROR(INDEX('GRP Macros'!$B$14:$AF$554,MATCH(C8196,'GRP Macros'!$B$14:$B$552,FALSE),MATCH(D8196,'GRP Macros'!$B$14:$AF$14,FALSE)),0)</f>
        <v>0</v>
      </c>
      <c r="C8196" s="1165" t="str">
        <f>C8195</f>
        <v>MEXP74</v>
      </c>
      <c r="D8196" s="988" t="str">
        <f>'GRP Macros'!$L$14</f>
        <v>Blue US 
RAL 5015</v>
      </c>
      <c r="E8196" s="1165" t="s">
        <v>27827</v>
      </c>
      <c r="F8196" s="1165" t="s">
        <v>28333</v>
      </c>
    </row>
    <row r="8197" spans="1:6" ht="15" customHeight="1">
      <c r="A8197" s="1165" t="str">
        <f t="shared" si="800"/>
        <v>MEXP74MIN</v>
      </c>
      <c r="B8197" s="1165">
        <f>IFERROR(INDEX('GRP Macros'!$B$14:$AF$554,MATCH(C8197,'GRP Macros'!$B$14:$B$552,FALSE),MATCH(D8197,'GRP Macros'!$B$14:$AF$14,FALSE)),0)</f>
        <v>0</v>
      </c>
      <c r="C8197" s="1165" t="str">
        <f t="shared" ref="C8197:C8208" si="804">C8196</f>
        <v>MEXP74</v>
      </c>
      <c r="D8197" s="988" t="str">
        <f>'GRP Macros'!$O$14</f>
        <v>Mint 
RAL 6027</v>
      </c>
      <c r="E8197" s="1165" t="s">
        <v>27834</v>
      </c>
      <c r="F8197" s="1165" t="s">
        <v>28333</v>
      </c>
    </row>
    <row r="8198" spans="1:6" ht="15" customHeight="1">
      <c r="A8198" s="1165" t="str">
        <f t="shared" ref="A8198:A8208" si="805">CONCATENATE(C8198,E8198)</f>
        <v>MEXP74GRE</v>
      </c>
      <c r="B8198" s="1165">
        <f>IFERROR(INDEX('GRP Macros'!$B$14:$AF$554,MATCH(C8198,'GRP Macros'!$B$14:$B$552,FALSE),MATCH(D8198,'GRP Macros'!$B$14:$AF$14,FALSE)),0)</f>
        <v>0</v>
      </c>
      <c r="C8198" s="1165" t="str">
        <f t="shared" si="804"/>
        <v>MEXP74</v>
      </c>
      <c r="D8198" s="988" t="str">
        <f>'GRP Macros'!$P$14</f>
        <v>Green 
RAL 6037</v>
      </c>
      <c r="E8198" s="1165" t="s">
        <v>27837</v>
      </c>
      <c r="F8198" s="1165" t="s">
        <v>28333</v>
      </c>
    </row>
    <row r="8199" spans="1:6" ht="15" customHeight="1">
      <c r="A8199" s="1165" t="str">
        <f t="shared" si="805"/>
        <v>MEXP74PUK</v>
      </c>
      <c r="B8199" s="1165">
        <f>IFERROR(INDEX('GRP Macros'!$B$14:$AF$554,MATCH(C8199,'GRP Macros'!$B$14:$B$552,FALSE),MATCH(D8199,'GRP Macros'!$B$14:$AF$14,FALSE)),0)</f>
        <v>0</v>
      </c>
      <c r="C8199" s="1165" t="str">
        <f t="shared" si="804"/>
        <v>MEXP74</v>
      </c>
      <c r="D8199" s="988" t="str">
        <f>'GRP Macros'!$Q$14</f>
        <v>US Green 
Pantone
2301C</v>
      </c>
      <c r="E8199" s="1165" t="s">
        <v>27835</v>
      </c>
      <c r="F8199" s="1165" t="s">
        <v>28333</v>
      </c>
    </row>
    <row r="8200" spans="1:6" ht="15" customHeight="1">
      <c r="A8200" s="1165" t="str">
        <f t="shared" si="805"/>
        <v>MEXP74YEL</v>
      </c>
      <c r="B8200" s="1165">
        <f>IFERROR(INDEX('GRP Macros'!$B$14:$AF$554,MATCH(C8200,'GRP Macros'!$B$14:$B$552,FALSE),MATCH(D8200,'GRP Macros'!$B$14:$AF$14,FALSE)),0)</f>
        <v>0</v>
      </c>
      <c r="C8200" s="1165" t="str">
        <f t="shared" si="804"/>
        <v>MEXP74</v>
      </c>
      <c r="D8200" s="988" t="str">
        <f>'GRP Macros'!$S$14</f>
        <v>Yellow 
RAL 1023</v>
      </c>
      <c r="E8200" s="1165" t="s">
        <v>27823</v>
      </c>
      <c r="F8200" s="1165" t="s">
        <v>28333</v>
      </c>
    </row>
    <row r="8201" spans="1:6" ht="15" customHeight="1">
      <c r="A8201" s="1165" t="str">
        <f t="shared" si="805"/>
        <v>MEXP74RED</v>
      </c>
      <c r="B8201" s="1165">
        <f>IFERROR(INDEX('GRP Macros'!$B$14:$AF$554,MATCH(C8201,'GRP Macros'!$B$14:$B$552,FALSE),MATCH(D8201,'GRP Macros'!$B$14:$AF$14,FALSE)),0)</f>
        <v>0</v>
      </c>
      <c r="C8201" s="1165" t="str">
        <f t="shared" si="804"/>
        <v>MEXP74</v>
      </c>
      <c r="D8201" s="988" t="str">
        <f>'GRP Macros'!$U$14</f>
        <v>Red 
RAL 3020</v>
      </c>
      <c r="E8201" s="1165" t="s">
        <v>27826</v>
      </c>
      <c r="F8201" s="1165" t="s">
        <v>28333</v>
      </c>
    </row>
    <row r="8202" spans="1:6" ht="15" customHeight="1">
      <c r="A8202" s="1165" t="str">
        <f t="shared" si="805"/>
        <v>MEXP74VIO</v>
      </c>
      <c r="B8202" s="1165">
        <f>IFERROR(INDEX('GRP Macros'!$B$14:$AF$554,MATCH(C8202,'GRP Macros'!$B$14:$B$552,FALSE),MATCH(D8202,'GRP Macros'!$B$14:$AF$14,FALSE)),0)</f>
        <v>0</v>
      </c>
      <c r="C8202" s="1165" t="str">
        <f t="shared" si="804"/>
        <v>MEXP74</v>
      </c>
      <c r="D8202" s="988" t="str">
        <f>'GRP Macros'!$V$14</f>
        <v>Violet 
RAL 4008</v>
      </c>
      <c r="E8202" s="1165" t="s">
        <v>27833</v>
      </c>
      <c r="F8202" s="1165" t="s">
        <v>28333</v>
      </c>
    </row>
    <row r="8203" spans="1:6" ht="15" customHeight="1">
      <c r="A8203" s="1165" t="str">
        <f t="shared" si="805"/>
        <v>MEXP74BLK</v>
      </c>
      <c r="B8203" s="1165">
        <f>IFERROR(INDEX('GRP Macros'!$B$14:$AF$554,MATCH(C8203,'GRP Macros'!$B$14:$B$552,FALSE),MATCH(D8203,'GRP Macros'!$B$14:$AF$14,FALSE)),0)</f>
        <v>0</v>
      </c>
      <c r="C8203" s="1165" t="str">
        <f t="shared" si="804"/>
        <v>MEXP74</v>
      </c>
      <c r="D8203" s="988" t="str">
        <f>'GRP Macros'!$X$14</f>
        <v>Black 
RAL 9005</v>
      </c>
      <c r="E8203" s="1165" t="s">
        <v>27829</v>
      </c>
      <c r="F8203" s="1165" t="s">
        <v>28333</v>
      </c>
    </row>
    <row r="8204" spans="1:6" ht="15" customHeight="1">
      <c r="A8204" s="1165" t="str">
        <f t="shared" si="805"/>
        <v>MEXP74GRY</v>
      </c>
      <c r="B8204" s="1165">
        <f>IFERROR(INDEX('GRP Macros'!$B$14:$AF$554,MATCH(C8204,'GRP Macros'!$B$14:$B$552,FALSE),MATCH(D8204,'GRP Macros'!$B$14:$AF$14,FALSE)),0)</f>
        <v>0</v>
      </c>
      <c r="C8204" s="1165" t="str">
        <f t="shared" si="804"/>
        <v>MEXP74</v>
      </c>
      <c r="D8204" s="988" t="str">
        <f>'GRP Macros'!$Y$14</f>
        <v>Grey 
RAL 7001</v>
      </c>
      <c r="E8204" s="1165" t="s">
        <v>27828</v>
      </c>
      <c r="F8204" s="1165" t="s">
        <v>28333</v>
      </c>
    </row>
    <row r="8205" spans="1:6" ht="15" customHeight="1">
      <c r="A8205" s="1165" t="str">
        <f t="shared" si="805"/>
        <v>MEXP74FLY</v>
      </c>
      <c r="B8205" s="1165">
        <f>IFERROR(INDEX('GRP Macros'!$B$14:$AF$554,MATCH(C8205,'GRP Macros'!$B$14:$B$552,FALSE),MATCH(D8205,'GRP Macros'!$B$14:$AF$14,FALSE)),0)</f>
        <v>0</v>
      </c>
      <c r="C8205" s="1165" t="str">
        <f t="shared" si="804"/>
        <v>MEXP74</v>
      </c>
      <c r="D8205" s="988" t="str">
        <f>'GRP Macros'!$Z$14</f>
        <v>Fluo Yellow 
RAL 1026</v>
      </c>
      <c r="E8205" s="1165" t="s">
        <v>28041</v>
      </c>
      <c r="F8205" s="1165" t="s">
        <v>28333</v>
      </c>
    </row>
    <row r="8206" spans="1:6" ht="15" customHeight="1">
      <c r="A8206" s="1165" t="str">
        <f t="shared" si="805"/>
        <v>MEXP74FLO</v>
      </c>
      <c r="B8206" s="1165">
        <f>IFERROR(INDEX('GRP Macros'!$B$14:$AF$554,MATCH(C8206,'GRP Macros'!$B$14:$B$552,FALSE),MATCH(D8206,'GRP Macros'!$B$14:$AF$14,FALSE)),0)</f>
        <v>0</v>
      </c>
      <c r="C8206" s="1165" t="str">
        <f t="shared" si="804"/>
        <v>MEXP74</v>
      </c>
      <c r="D8206" s="988" t="str">
        <f>'GRP Macros'!$AA$14</f>
        <v>Fluo Orange 
RAL 2005</v>
      </c>
      <c r="E8206" s="1165" t="s">
        <v>27830</v>
      </c>
      <c r="F8206" s="1165" t="s">
        <v>28333</v>
      </c>
    </row>
    <row r="8207" spans="1:6" ht="15" customHeight="1">
      <c r="A8207" s="1165" t="str">
        <f t="shared" si="805"/>
        <v>MEXP74FLP</v>
      </c>
      <c r="B8207" s="1165">
        <f>IFERROR(INDEX('GRP Macros'!$B$14:$AF$554,MATCH(C8207,'GRP Macros'!$B$14:$B$552,FALSE),MATCH(D8207,'GRP Macros'!$B$14:$AF$14,FALSE)),0)</f>
        <v>0</v>
      </c>
      <c r="C8207" s="1165" t="str">
        <f t="shared" si="804"/>
        <v>MEXP74</v>
      </c>
      <c r="D8207" s="988" t="str">
        <f>'GRP Macros'!$AB$14</f>
        <v>Fluo Pink 
Pantone 806C</v>
      </c>
      <c r="E8207" s="1165" t="s">
        <v>27832</v>
      </c>
      <c r="F8207" s="1165" t="s">
        <v>28333</v>
      </c>
    </row>
    <row r="8208" spans="1:6" ht="15" customHeight="1">
      <c r="A8208" s="1165" t="str">
        <f t="shared" si="805"/>
        <v>MEXP74FLG</v>
      </c>
      <c r="B8208" s="1165">
        <f>IFERROR(INDEX('GRP Macros'!$B$14:$AF$554,MATCH(C8208,'GRP Macros'!$B$14:$B$552,FALSE),MATCH(D8208,'GRP Macros'!$B$14:$AF$14,FALSE)),0)</f>
        <v>0</v>
      </c>
      <c r="C8208" s="1165" t="str">
        <f t="shared" si="804"/>
        <v>MEXP74</v>
      </c>
      <c r="D8208" s="988" t="str">
        <f>'GRP Macros'!$AC$14</f>
        <v>Fluo Green 
RAL 6028</v>
      </c>
      <c r="E8208" s="1165" t="s">
        <v>27831</v>
      </c>
      <c r="F8208" s="1165" t="s">
        <v>28333</v>
      </c>
    </row>
    <row r="8209" spans="1:6" ht="15" customHeight="1">
      <c r="A8209" s="1165" t="str">
        <f t="shared" ref="A8209:A8246" si="806">CONCATENATE(C8209,E8209)</f>
        <v>MEXP75WHI</v>
      </c>
      <c r="B8209" s="1165">
        <f>IFERROR(INDEX('GRP Macros'!$B$14:$AF$554,MATCH(C8209,'GRP Macros'!$B$14:$B$552,FALSE),MATCH(D8209,'GRP Macros'!$B$14:$AF$14,FALSE)),0)</f>
        <v>0</v>
      </c>
      <c r="C8209" s="1165" t="s">
        <v>28407</v>
      </c>
      <c r="D8209" s="1167" t="str">
        <f>'GRP Macros'!$K$14</f>
        <v>White 
RAL 9016</v>
      </c>
      <c r="E8209" s="1165" t="s">
        <v>27838</v>
      </c>
      <c r="F8209" s="1165" t="s">
        <v>28333</v>
      </c>
    </row>
    <row r="8210" spans="1:6" ht="15" customHeight="1">
      <c r="A8210" s="1165" t="str">
        <f t="shared" si="806"/>
        <v>MEXP75BLU</v>
      </c>
      <c r="B8210" s="1165">
        <f>IFERROR(INDEX('GRP Macros'!$B$14:$AF$554,MATCH(C8210,'GRP Macros'!$B$14:$B$552,FALSE),MATCH(D8210,'GRP Macros'!$B$14:$AF$14,FALSE)),0)</f>
        <v>0</v>
      </c>
      <c r="C8210" s="1165" t="str">
        <f>C8209</f>
        <v>MEXP75</v>
      </c>
      <c r="D8210" s="988" t="str">
        <f>'GRP Macros'!$L$14</f>
        <v>Blue US 
RAL 5015</v>
      </c>
      <c r="E8210" s="1165" t="s">
        <v>27827</v>
      </c>
      <c r="F8210" s="1165" t="s">
        <v>28333</v>
      </c>
    </row>
    <row r="8211" spans="1:6" ht="15" customHeight="1">
      <c r="A8211" s="1165" t="str">
        <f t="shared" si="806"/>
        <v>MEXP75MIN</v>
      </c>
      <c r="B8211" s="1165">
        <f>IFERROR(INDEX('GRP Macros'!$B$14:$AF$554,MATCH(C8211,'GRP Macros'!$B$14:$B$552,FALSE),MATCH(D8211,'GRP Macros'!$B$14:$AF$14,FALSE)),0)</f>
        <v>0</v>
      </c>
      <c r="C8211" s="1165" t="str">
        <f t="shared" ref="C8211:C8222" si="807">C8210</f>
        <v>MEXP75</v>
      </c>
      <c r="D8211" s="988" t="str">
        <f>'GRP Macros'!$O$14</f>
        <v>Mint 
RAL 6027</v>
      </c>
      <c r="E8211" s="1165" t="s">
        <v>27834</v>
      </c>
      <c r="F8211" s="1165" t="s">
        <v>28333</v>
      </c>
    </row>
    <row r="8212" spans="1:6" ht="15" customHeight="1">
      <c r="A8212" s="1165" t="str">
        <f t="shared" si="806"/>
        <v>MEXP75GRE</v>
      </c>
      <c r="B8212" s="1165">
        <f>IFERROR(INDEX('GRP Macros'!$B$14:$AF$554,MATCH(C8212,'GRP Macros'!$B$14:$B$552,FALSE),MATCH(D8212,'GRP Macros'!$B$14:$AF$14,FALSE)),0)</f>
        <v>0</v>
      </c>
      <c r="C8212" s="1165" t="str">
        <f t="shared" si="807"/>
        <v>MEXP75</v>
      </c>
      <c r="D8212" s="988" t="str">
        <f>'GRP Macros'!$P$14</f>
        <v>Green 
RAL 6037</v>
      </c>
      <c r="E8212" s="1165" t="s">
        <v>27837</v>
      </c>
      <c r="F8212" s="1165" t="s">
        <v>28333</v>
      </c>
    </row>
    <row r="8213" spans="1:6" ht="15" customHeight="1">
      <c r="A8213" s="1165" t="str">
        <f t="shared" si="806"/>
        <v>MEXP75PUK</v>
      </c>
      <c r="B8213" s="1165">
        <f>IFERROR(INDEX('GRP Macros'!$B$14:$AF$554,MATCH(C8213,'GRP Macros'!$B$14:$B$552,FALSE),MATCH(D8213,'GRP Macros'!$B$14:$AF$14,FALSE)),0)</f>
        <v>0</v>
      </c>
      <c r="C8213" s="1165" t="str">
        <f t="shared" si="807"/>
        <v>MEXP75</v>
      </c>
      <c r="D8213" s="988" t="str">
        <f>'GRP Macros'!$Q$14</f>
        <v>US Green 
Pantone
2301C</v>
      </c>
      <c r="E8213" s="1165" t="s">
        <v>27835</v>
      </c>
      <c r="F8213" s="1165" t="s">
        <v>28333</v>
      </c>
    </row>
    <row r="8214" spans="1:6" ht="15" customHeight="1">
      <c r="A8214" s="1165" t="str">
        <f t="shared" si="806"/>
        <v>MEXP75YEL</v>
      </c>
      <c r="B8214" s="1165">
        <f>IFERROR(INDEX('GRP Macros'!$B$14:$AF$554,MATCH(C8214,'GRP Macros'!$B$14:$B$552,FALSE),MATCH(D8214,'GRP Macros'!$B$14:$AF$14,FALSE)),0)</f>
        <v>0</v>
      </c>
      <c r="C8214" s="1165" t="str">
        <f t="shared" si="807"/>
        <v>MEXP75</v>
      </c>
      <c r="D8214" s="988" t="str">
        <f>'GRP Macros'!$S$14</f>
        <v>Yellow 
RAL 1023</v>
      </c>
      <c r="E8214" s="1165" t="s">
        <v>27823</v>
      </c>
      <c r="F8214" s="1165" t="s">
        <v>28333</v>
      </c>
    </row>
    <row r="8215" spans="1:6" ht="15" customHeight="1">
      <c r="A8215" s="1165" t="str">
        <f t="shared" si="806"/>
        <v>MEXP75RED</v>
      </c>
      <c r="B8215" s="1165">
        <f>IFERROR(INDEX('GRP Macros'!$B$14:$AF$554,MATCH(C8215,'GRP Macros'!$B$14:$B$552,FALSE),MATCH(D8215,'GRP Macros'!$B$14:$AF$14,FALSE)),0)</f>
        <v>0</v>
      </c>
      <c r="C8215" s="1165" t="str">
        <f t="shared" si="807"/>
        <v>MEXP75</v>
      </c>
      <c r="D8215" s="988" t="str">
        <f>'GRP Macros'!$U$14</f>
        <v>Red 
RAL 3020</v>
      </c>
      <c r="E8215" s="1165" t="s">
        <v>27826</v>
      </c>
      <c r="F8215" s="1165" t="s">
        <v>28333</v>
      </c>
    </row>
    <row r="8216" spans="1:6" ht="15" customHeight="1">
      <c r="A8216" s="1165" t="str">
        <f t="shared" si="806"/>
        <v>MEXP75VIO</v>
      </c>
      <c r="B8216" s="1165">
        <f>IFERROR(INDEX('GRP Macros'!$B$14:$AF$554,MATCH(C8216,'GRP Macros'!$B$14:$B$552,FALSE),MATCH(D8216,'GRP Macros'!$B$14:$AF$14,FALSE)),0)</f>
        <v>0</v>
      </c>
      <c r="C8216" s="1165" t="str">
        <f t="shared" si="807"/>
        <v>MEXP75</v>
      </c>
      <c r="D8216" s="988" t="str">
        <f>'GRP Macros'!$V$14</f>
        <v>Violet 
RAL 4008</v>
      </c>
      <c r="E8216" s="1165" t="s">
        <v>27833</v>
      </c>
      <c r="F8216" s="1165" t="s">
        <v>28333</v>
      </c>
    </row>
    <row r="8217" spans="1:6" ht="15" customHeight="1">
      <c r="A8217" s="1165" t="str">
        <f t="shared" si="806"/>
        <v>MEXP75BLK</v>
      </c>
      <c r="B8217" s="1165">
        <f>IFERROR(INDEX('GRP Macros'!$B$14:$AF$554,MATCH(C8217,'GRP Macros'!$B$14:$B$552,FALSE),MATCH(D8217,'GRP Macros'!$B$14:$AF$14,FALSE)),0)</f>
        <v>0</v>
      </c>
      <c r="C8217" s="1165" t="str">
        <f t="shared" si="807"/>
        <v>MEXP75</v>
      </c>
      <c r="D8217" s="988" t="str">
        <f>'GRP Macros'!$X$14</f>
        <v>Black 
RAL 9005</v>
      </c>
      <c r="E8217" s="1165" t="s">
        <v>27829</v>
      </c>
      <c r="F8217" s="1165" t="s">
        <v>28333</v>
      </c>
    </row>
    <row r="8218" spans="1:6" ht="15" customHeight="1">
      <c r="A8218" s="1165" t="str">
        <f t="shared" si="806"/>
        <v>MEXP75GRY</v>
      </c>
      <c r="B8218" s="1165">
        <f>IFERROR(INDEX('GRP Macros'!$B$14:$AF$554,MATCH(C8218,'GRP Macros'!$B$14:$B$552,FALSE),MATCH(D8218,'GRP Macros'!$B$14:$AF$14,FALSE)),0)</f>
        <v>0</v>
      </c>
      <c r="C8218" s="1165" t="str">
        <f t="shared" si="807"/>
        <v>MEXP75</v>
      </c>
      <c r="D8218" s="988" t="str">
        <f>'GRP Macros'!$Y$14</f>
        <v>Grey 
RAL 7001</v>
      </c>
      <c r="E8218" s="1165" t="s">
        <v>27828</v>
      </c>
      <c r="F8218" s="1165" t="s">
        <v>28333</v>
      </c>
    </row>
    <row r="8219" spans="1:6" ht="15" customHeight="1">
      <c r="A8219" s="1165" t="str">
        <f t="shared" si="806"/>
        <v>MEXP75FLY</v>
      </c>
      <c r="B8219" s="1165">
        <f>IFERROR(INDEX('GRP Macros'!$B$14:$AF$554,MATCH(C8219,'GRP Macros'!$B$14:$B$552,FALSE),MATCH(D8219,'GRP Macros'!$B$14:$AF$14,FALSE)),0)</f>
        <v>0</v>
      </c>
      <c r="C8219" s="1165" t="str">
        <f t="shared" si="807"/>
        <v>MEXP75</v>
      </c>
      <c r="D8219" s="988" t="str">
        <f>'GRP Macros'!$Z$14</f>
        <v>Fluo Yellow 
RAL 1026</v>
      </c>
      <c r="E8219" s="1165" t="s">
        <v>28041</v>
      </c>
      <c r="F8219" s="1165" t="s">
        <v>28333</v>
      </c>
    </row>
    <row r="8220" spans="1:6" ht="15" customHeight="1">
      <c r="A8220" s="1165" t="str">
        <f t="shared" si="806"/>
        <v>MEXP75FLO</v>
      </c>
      <c r="B8220" s="1165">
        <f>IFERROR(INDEX('GRP Macros'!$B$14:$AF$554,MATCH(C8220,'GRP Macros'!$B$14:$B$552,FALSE),MATCH(D8220,'GRP Macros'!$B$14:$AF$14,FALSE)),0)</f>
        <v>0</v>
      </c>
      <c r="C8220" s="1165" t="str">
        <f t="shared" si="807"/>
        <v>MEXP75</v>
      </c>
      <c r="D8220" s="988" t="str">
        <f>'GRP Macros'!$AA$14</f>
        <v>Fluo Orange 
RAL 2005</v>
      </c>
      <c r="E8220" s="1165" t="s">
        <v>27830</v>
      </c>
      <c r="F8220" s="1165" t="s">
        <v>28333</v>
      </c>
    </row>
    <row r="8221" spans="1:6" ht="15" customHeight="1">
      <c r="A8221" s="1165" t="str">
        <f t="shared" si="806"/>
        <v>MEXP75FLP</v>
      </c>
      <c r="B8221" s="1165">
        <f>IFERROR(INDEX('GRP Macros'!$B$14:$AF$554,MATCH(C8221,'GRP Macros'!$B$14:$B$552,FALSE),MATCH(D8221,'GRP Macros'!$B$14:$AF$14,FALSE)),0)</f>
        <v>0</v>
      </c>
      <c r="C8221" s="1165" t="str">
        <f t="shared" si="807"/>
        <v>MEXP75</v>
      </c>
      <c r="D8221" s="988" t="str">
        <f>'GRP Macros'!$AB$14</f>
        <v>Fluo Pink 
Pantone 806C</v>
      </c>
      <c r="E8221" s="1165" t="s">
        <v>27832</v>
      </c>
      <c r="F8221" s="1165" t="s">
        <v>28333</v>
      </c>
    </row>
    <row r="8222" spans="1:6" ht="15" customHeight="1">
      <c r="A8222" s="1165" t="str">
        <f t="shared" si="806"/>
        <v>MEXP75FLG</v>
      </c>
      <c r="B8222" s="1165">
        <f>IFERROR(INDEX('GRP Macros'!$B$14:$AF$554,MATCH(C8222,'GRP Macros'!$B$14:$B$552,FALSE),MATCH(D8222,'GRP Macros'!$B$14:$AF$14,FALSE)),0)</f>
        <v>0</v>
      </c>
      <c r="C8222" s="1165" t="str">
        <f t="shared" si="807"/>
        <v>MEXP75</v>
      </c>
      <c r="D8222" s="988" t="str">
        <f>'GRP Macros'!$AC$14</f>
        <v>Fluo Green 
RAL 6028</v>
      </c>
      <c r="E8222" s="1165" t="s">
        <v>27831</v>
      </c>
      <c r="F8222" s="1165" t="s">
        <v>28333</v>
      </c>
    </row>
    <row r="8223" spans="1:6" ht="15" customHeight="1">
      <c r="A8223" s="1165" t="str">
        <f t="shared" si="806"/>
        <v>MEXP76WHI</v>
      </c>
      <c r="B8223" s="1165">
        <f>IFERROR(INDEX('GRP Macros'!$B$14:$AF$554,MATCH(C8223,'GRP Macros'!$B$14:$B$552,FALSE),MATCH(D8223,'GRP Macros'!$B$14:$AF$14,FALSE)),0)</f>
        <v>0</v>
      </c>
      <c r="C8223" s="1165" t="s">
        <v>28408</v>
      </c>
      <c r="D8223" s="1167" t="str">
        <f>'GRP Macros'!$K$14</f>
        <v>White 
RAL 9016</v>
      </c>
      <c r="E8223" s="1165" t="s">
        <v>27838</v>
      </c>
      <c r="F8223" s="1165" t="s">
        <v>28333</v>
      </c>
    </row>
    <row r="8224" spans="1:6" ht="15" customHeight="1">
      <c r="A8224" s="1165" t="str">
        <f t="shared" si="806"/>
        <v>MEXP76BLU</v>
      </c>
      <c r="B8224" s="1165">
        <f>IFERROR(INDEX('GRP Macros'!$B$14:$AF$554,MATCH(C8224,'GRP Macros'!$B$14:$B$552,FALSE),MATCH(D8224,'GRP Macros'!$B$14:$AF$14,FALSE)),0)</f>
        <v>0</v>
      </c>
      <c r="C8224" s="1165" t="str">
        <f>C8223</f>
        <v>MEXP76</v>
      </c>
      <c r="D8224" s="988" t="str">
        <f>'GRP Macros'!$L$14</f>
        <v>Blue US 
RAL 5015</v>
      </c>
      <c r="E8224" s="1165" t="s">
        <v>27827</v>
      </c>
      <c r="F8224" s="1165" t="s">
        <v>28333</v>
      </c>
    </row>
    <row r="8225" spans="1:6" ht="15" customHeight="1">
      <c r="A8225" s="1165" t="str">
        <f t="shared" si="806"/>
        <v>MEXP76MIN</v>
      </c>
      <c r="B8225" s="1165">
        <f>IFERROR(INDEX('GRP Macros'!$B$14:$AF$554,MATCH(C8225,'GRP Macros'!$B$14:$B$552,FALSE),MATCH(D8225,'GRP Macros'!$B$14:$AF$14,FALSE)),0)</f>
        <v>0</v>
      </c>
      <c r="C8225" s="1165" t="str">
        <f t="shared" ref="C8225:C8236" si="808">C8224</f>
        <v>MEXP76</v>
      </c>
      <c r="D8225" s="988" t="str">
        <f>'GRP Macros'!$O$14</f>
        <v>Mint 
RAL 6027</v>
      </c>
      <c r="E8225" s="1165" t="s">
        <v>27834</v>
      </c>
      <c r="F8225" s="1165" t="s">
        <v>28333</v>
      </c>
    </row>
    <row r="8226" spans="1:6" ht="15" customHeight="1">
      <c r="A8226" s="1165" t="str">
        <f t="shared" si="806"/>
        <v>MEXP76GRE</v>
      </c>
      <c r="B8226" s="1165">
        <f>IFERROR(INDEX('GRP Macros'!$B$14:$AF$554,MATCH(C8226,'GRP Macros'!$B$14:$B$552,FALSE),MATCH(D8226,'GRP Macros'!$B$14:$AF$14,FALSE)),0)</f>
        <v>0</v>
      </c>
      <c r="C8226" s="1165" t="str">
        <f t="shared" si="808"/>
        <v>MEXP76</v>
      </c>
      <c r="D8226" s="988" t="str">
        <f>'GRP Macros'!$P$14</f>
        <v>Green 
RAL 6037</v>
      </c>
      <c r="E8226" s="1165" t="s">
        <v>27837</v>
      </c>
      <c r="F8226" s="1165" t="s">
        <v>28333</v>
      </c>
    </row>
    <row r="8227" spans="1:6" ht="15" customHeight="1">
      <c r="A8227" s="1165" t="str">
        <f t="shared" si="806"/>
        <v>MEXP76PUK</v>
      </c>
      <c r="B8227" s="1165">
        <f>IFERROR(INDEX('GRP Macros'!$B$14:$AF$554,MATCH(C8227,'GRP Macros'!$B$14:$B$552,FALSE),MATCH(D8227,'GRP Macros'!$B$14:$AF$14,FALSE)),0)</f>
        <v>0</v>
      </c>
      <c r="C8227" s="1165" t="str">
        <f t="shared" si="808"/>
        <v>MEXP76</v>
      </c>
      <c r="D8227" s="988" t="str">
        <f>'GRP Macros'!$Q$14</f>
        <v>US Green 
Pantone
2301C</v>
      </c>
      <c r="E8227" s="1165" t="s">
        <v>27835</v>
      </c>
      <c r="F8227" s="1165" t="s">
        <v>28333</v>
      </c>
    </row>
    <row r="8228" spans="1:6" ht="15" customHeight="1">
      <c r="A8228" s="1165" t="str">
        <f t="shared" si="806"/>
        <v>MEXP76YEL</v>
      </c>
      <c r="B8228" s="1165">
        <f>IFERROR(INDEX('GRP Macros'!$B$14:$AF$554,MATCH(C8228,'GRP Macros'!$B$14:$B$552,FALSE),MATCH(D8228,'GRP Macros'!$B$14:$AF$14,FALSE)),0)</f>
        <v>0</v>
      </c>
      <c r="C8228" s="1165" t="str">
        <f t="shared" si="808"/>
        <v>MEXP76</v>
      </c>
      <c r="D8228" s="988" t="str">
        <f>'GRP Macros'!$S$14</f>
        <v>Yellow 
RAL 1023</v>
      </c>
      <c r="E8228" s="1165" t="s">
        <v>27823</v>
      </c>
      <c r="F8228" s="1165" t="s">
        <v>28333</v>
      </c>
    </row>
    <row r="8229" spans="1:6" ht="15" customHeight="1">
      <c r="A8229" s="1165" t="str">
        <f t="shared" si="806"/>
        <v>MEXP76RED</v>
      </c>
      <c r="B8229" s="1165">
        <f>IFERROR(INDEX('GRP Macros'!$B$14:$AF$554,MATCH(C8229,'GRP Macros'!$B$14:$B$552,FALSE),MATCH(D8229,'GRP Macros'!$B$14:$AF$14,FALSE)),0)</f>
        <v>0</v>
      </c>
      <c r="C8229" s="1165" t="str">
        <f t="shared" si="808"/>
        <v>MEXP76</v>
      </c>
      <c r="D8229" s="988" t="str">
        <f>'GRP Macros'!$U$14</f>
        <v>Red 
RAL 3020</v>
      </c>
      <c r="E8229" s="1165" t="s">
        <v>27826</v>
      </c>
      <c r="F8229" s="1165" t="s">
        <v>28333</v>
      </c>
    </row>
    <row r="8230" spans="1:6" ht="15" customHeight="1">
      <c r="A8230" s="1165" t="str">
        <f t="shared" si="806"/>
        <v>MEXP76VIO</v>
      </c>
      <c r="B8230" s="1165">
        <f>IFERROR(INDEX('GRP Macros'!$B$14:$AF$554,MATCH(C8230,'GRP Macros'!$B$14:$B$552,FALSE),MATCH(D8230,'GRP Macros'!$B$14:$AF$14,FALSE)),0)</f>
        <v>0</v>
      </c>
      <c r="C8230" s="1165" t="str">
        <f t="shared" si="808"/>
        <v>MEXP76</v>
      </c>
      <c r="D8230" s="988" t="str">
        <f>'GRP Macros'!$V$14</f>
        <v>Violet 
RAL 4008</v>
      </c>
      <c r="E8230" s="1165" t="s">
        <v>27833</v>
      </c>
      <c r="F8230" s="1165" t="s">
        <v>28333</v>
      </c>
    </row>
    <row r="8231" spans="1:6" ht="15" customHeight="1">
      <c r="A8231" s="1165" t="str">
        <f t="shared" si="806"/>
        <v>MEXP76BLK</v>
      </c>
      <c r="B8231" s="1165">
        <f>IFERROR(INDEX('GRP Macros'!$B$14:$AF$554,MATCH(C8231,'GRP Macros'!$B$14:$B$552,FALSE),MATCH(D8231,'GRP Macros'!$B$14:$AF$14,FALSE)),0)</f>
        <v>0</v>
      </c>
      <c r="C8231" s="1165" t="str">
        <f t="shared" si="808"/>
        <v>MEXP76</v>
      </c>
      <c r="D8231" s="988" t="str">
        <f>'GRP Macros'!$X$14</f>
        <v>Black 
RAL 9005</v>
      </c>
      <c r="E8231" s="1165" t="s">
        <v>27829</v>
      </c>
      <c r="F8231" s="1165" t="s">
        <v>28333</v>
      </c>
    </row>
    <row r="8232" spans="1:6" ht="15" customHeight="1">
      <c r="A8232" s="1165" t="str">
        <f t="shared" si="806"/>
        <v>MEXP76GRY</v>
      </c>
      <c r="B8232" s="1165">
        <f>IFERROR(INDEX('GRP Macros'!$B$14:$AF$554,MATCH(C8232,'GRP Macros'!$B$14:$B$552,FALSE),MATCH(D8232,'GRP Macros'!$B$14:$AF$14,FALSE)),0)</f>
        <v>0</v>
      </c>
      <c r="C8232" s="1165" t="str">
        <f t="shared" si="808"/>
        <v>MEXP76</v>
      </c>
      <c r="D8232" s="988" t="str">
        <f>'GRP Macros'!$Y$14</f>
        <v>Grey 
RAL 7001</v>
      </c>
      <c r="E8232" s="1165" t="s">
        <v>27828</v>
      </c>
      <c r="F8232" s="1165" t="s">
        <v>28333</v>
      </c>
    </row>
    <row r="8233" spans="1:6" ht="15" customHeight="1">
      <c r="A8233" s="1165" t="str">
        <f t="shared" si="806"/>
        <v>MEXP76FLY</v>
      </c>
      <c r="B8233" s="1165">
        <f>IFERROR(INDEX('GRP Macros'!$B$14:$AF$554,MATCH(C8233,'GRP Macros'!$B$14:$B$552,FALSE),MATCH(D8233,'GRP Macros'!$B$14:$AF$14,FALSE)),0)</f>
        <v>0</v>
      </c>
      <c r="C8233" s="1165" t="str">
        <f t="shared" si="808"/>
        <v>MEXP76</v>
      </c>
      <c r="D8233" s="988" t="str">
        <f>'GRP Macros'!$Z$14</f>
        <v>Fluo Yellow 
RAL 1026</v>
      </c>
      <c r="E8233" s="1165" t="s">
        <v>28041</v>
      </c>
      <c r="F8233" s="1165" t="s">
        <v>28333</v>
      </c>
    </row>
    <row r="8234" spans="1:6" ht="15" customHeight="1">
      <c r="A8234" s="1165" t="str">
        <f t="shared" si="806"/>
        <v>MEXP76FLO</v>
      </c>
      <c r="B8234" s="1165">
        <f>IFERROR(INDEX('GRP Macros'!$B$14:$AF$554,MATCH(C8234,'GRP Macros'!$B$14:$B$552,FALSE),MATCH(D8234,'GRP Macros'!$B$14:$AF$14,FALSE)),0)</f>
        <v>0</v>
      </c>
      <c r="C8234" s="1165" t="str">
        <f t="shared" si="808"/>
        <v>MEXP76</v>
      </c>
      <c r="D8234" s="988" t="str">
        <f>'GRP Macros'!$AA$14</f>
        <v>Fluo Orange 
RAL 2005</v>
      </c>
      <c r="E8234" s="1165" t="s">
        <v>27830</v>
      </c>
      <c r="F8234" s="1165" t="s">
        <v>28333</v>
      </c>
    </row>
    <row r="8235" spans="1:6" ht="15" customHeight="1">
      <c r="A8235" s="1165" t="str">
        <f t="shared" si="806"/>
        <v>MEXP76FLP</v>
      </c>
      <c r="B8235" s="1165">
        <f>IFERROR(INDEX('GRP Macros'!$B$14:$AF$554,MATCH(C8235,'GRP Macros'!$B$14:$B$552,FALSE),MATCH(D8235,'GRP Macros'!$B$14:$AF$14,FALSE)),0)</f>
        <v>0</v>
      </c>
      <c r="C8235" s="1165" t="str">
        <f t="shared" si="808"/>
        <v>MEXP76</v>
      </c>
      <c r="D8235" s="988" t="str">
        <f>'GRP Macros'!$AB$14</f>
        <v>Fluo Pink 
Pantone 806C</v>
      </c>
      <c r="E8235" s="1165" t="s">
        <v>27832</v>
      </c>
      <c r="F8235" s="1165" t="s">
        <v>28333</v>
      </c>
    </row>
    <row r="8236" spans="1:6" ht="15" customHeight="1">
      <c r="A8236" s="1165" t="str">
        <f t="shared" si="806"/>
        <v>MEXP76FLG</v>
      </c>
      <c r="B8236" s="1165">
        <f>IFERROR(INDEX('GRP Macros'!$B$14:$AF$554,MATCH(C8236,'GRP Macros'!$B$14:$B$552,FALSE),MATCH(D8236,'GRP Macros'!$B$14:$AF$14,FALSE)),0)</f>
        <v>0</v>
      </c>
      <c r="C8236" s="1165" t="str">
        <f t="shared" si="808"/>
        <v>MEXP76</v>
      </c>
      <c r="D8236" s="988" t="str">
        <f>'GRP Macros'!$AC$14</f>
        <v>Fluo Green 
RAL 6028</v>
      </c>
      <c r="E8236" s="1165" t="s">
        <v>27831</v>
      </c>
      <c r="F8236" s="1165" t="s">
        <v>28333</v>
      </c>
    </row>
    <row r="8237" spans="1:6" ht="15" customHeight="1">
      <c r="A8237" s="1165" t="str">
        <f t="shared" si="806"/>
        <v>MEXP77WHI</v>
      </c>
      <c r="B8237" s="1165">
        <f>IFERROR(INDEX('GRP Macros'!$B$14:$AF$554,MATCH(C8237,'GRP Macros'!$B$14:$B$552,FALSE),MATCH(D8237,'GRP Macros'!$B$14:$AF$14,FALSE)),0)</f>
        <v>0</v>
      </c>
      <c r="C8237" s="1165" t="s">
        <v>28409</v>
      </c>
      <c r="D8237" s="1167" t="str">
        <f>'GRP Macros'!$K$14</f>
        <v>White 
RAL 9016</v>
      </c>
      <c r="E8237" s="1165" t="s">
        <v>27838</v>
      </c>
      <c r="F8237" s="1165" t="s">
        <v>28333</v>
      </c>
    </row>
    <row r="8238" spans="1:6" ht="15" customHeight="1">
      <c r="A8238" s="1165" t="str">
        <f t="shared" si="806"/>
        <v>MEXP77BLU</v>
      </c>
      <c r="B8238" s="1165">
        <f>IFERROR(INDEX('GRP Macros'!$B$14:$AF$554,MATCH(C8238,'GRP Macros'!$B$14:$B$552,FALSE),MATCH(D8238,'GRP Macros'!$B$14:$AF$14,FALSE)),0)</f>
        <v>0</v>
      </c>
      <c r="C8238" s="1165" t="str">
        <f>C8237</f>
        <v>MEXP77</v>
      </c>
      <c r="D8238" s="988" t="str">
        <f>'GRP Macros'!$L$14</f>
        <v>Blue US 
RAL 5015</v>
      </c>
      <c r="E8238" s="1165" t="s">
        <v>27827</v>
      </c>
      <c r="F8238" s="1165" t="s">
        <v>28333</v>
      </c>
    </row>
    <row r="8239" spans="1:6" ht="15" customHeight="1">
      <c r="A8239" s="1165" t="str">
        <f t="shared" si="806"/>
        <v>MEXP77MIN</v>
      </c>
      <c r="B8239" s="1165">
        <f>IFERROR(INDEX('GRP Macros'!$B$14:$AF$554,MATCH(C8239,'GRP Macros'!$B$14:$B$552,FALSE),MATCH(D8239,'GRP Macros'!$B$14:$AF$14,FALSE)),0)</f>
        <v>0</v>
      </c>
      <c r="C8239" s="1165" t="str">
        <f t="shared" ref="C8239:C8250" si="809">C8238</f>
        <v>MEXP77</v>
      </c>
      <c r="D8239" s="988" t="str">
        <f>'GRP Macros'!$O$14</f>
        <v>Mint 
RAL 6027</v>
      </c>
      <c r="E8239" s="1165" t="s">
        <v>27834</v>
      </c>
      <c r="F8239" s="1165" t="s">
        <v>28333</v>
      </c>
    </row>
    <row r="8240" spans="1:6" ht="15" customHeight="1">
      <c r="A8240" s="1165" t="str">
        <f t="shared" si="806"/>
        <v>MEXP77GRE</v>
      </c>
      <c r="B8240" s="1165">
        <f>IFERROR(INDEX('GRP Macros'!$B$14:$AF$554,MATCH(C8240,'GRP Macros'!$B$14:$B$552,FALSE),MATCH(D8240,'GRP Macros'!$B$14:$AF$14,FALSE)),0)</f>
        <v>0</v>
      </c>
      <c r="C8240" s="1165" t="str">
        <f t="shared" si="809"/>
        <v>MEXP77</v>
      </c>
      <c r="D8240" s="988" t="str">
        <f>'GRP Macros'!$P$14</f>
        <v>Green 
RAL 6037</v>
      </c>
      <c r="E8240" s="1165" t="s">
        <v>27837</v>
      </c>
      <c r="F8240" s="1165" t="s">
        <v>28333</v>
      </c>
    </row>
    <row r="8241" spans="1:6" ht="15" customHeight="1">
      <c r="A8241" s="1165" t="str">
        <f t="shared" si="806"/>
        <v>MEXP77PUK</v>
      </c>
      <c r="B8241" s="1165">
        <f>IFERROR(INDEX('GRP Macros'!$B$14:$AF$554,MATCH(C8241,'GRP Macros'!$B$14:$B$552,FALSE),MATCH(D8241,'GRP Macros'!$B$14:$AF$14,FALSE)),0)</f>
        <v>0</v>
      </c>
      <c r="C8241" s="1165" t="str">
        <f t="shared" si="809"/>
        <v>MEXP77</v>
      </c>
      <c r="D8241" s="988" t="str">
        <f>'GRP Macros'!$Q$14</f>
        <v>US Green 
Pantone
2301C</v>
      </c>
      <c r="E8241" s="1165" t="s">
        <v>27835</v>
      </c>
      <c r="F8241" s="1165" t="s">
        <v>28333</v>
      </c>
    </row>
    <row r="8242" spans="1:6" ht="15" customHeight="1">
      <c r="A8242" s="1165" t="str">
        <f t="shared" si="806"/>
        <v>MEXP77YEL</v>
      </c>
      <c r="B8242" s="1165">
        <f>IFERROR(INDEX('GRP Macros'!$B$14:$AF$554,MATCH(C8242,'GRP Macros'!$B$14:$B$552,FALSE),MATCH(D8242,'GRP Macros'!$B$14:$AF$14,FALSE)),0)</f>
        <v>0</v>
      </c>
      <c r="C8242" s="1165" t="str">
        <f t="shared" si="809"/>
        <v>MEXP77</v>
      </c>
      <c r="D8242" s="988" t="str">
        <f>'GRP Macros'!$S$14</f>
        <v>Yellow 
RAL 1023</v>
      </c>
      <c r="E8242" s="1165" t="s">
        <v>27823</v>
      </c>
      <c r="F8242" s="1165" t="s">
        <v>28333</v>
      </c>
    </row>
    <row r="8243" spans="1:6" ht="15" customHeight="1">
      <c r="A8243" s="1165" t="str">
        <f t="shared" si="806"/>
        <v>MEXP77RED</v>
      </c>
      <c r="B8243" s="1165">
        <f>IFERROR(INDEX('GRP Macros'!$B$14:$AF$554,MATCH(C8243,'GRP Macros'!$B$14:$B$552,FALSE),MATCH(D8243,'GRP Macros'!$B$14:$AF$14,FALSE)),0)</f>
        <v>0</v>
      </c>
      <c r="C8243" s="1165" t="str">
        <f t="shared" si="809"/>
        <v>MEXP77</v>
      </c>
      <c r="D8243" s="988" t="str">
        <f>'GRP Macros'!$U$14</f>
        <v>Red 
RAL 3020</v>
      </c>
      <c r="E8243" s="1165" t="s">
        <v>27826</v>
      </c>
      <c r="F8243" s="1165" t="s">
        <v>28333</v>
      </c>
    </row>
    <row r="8244" spans="1:6" ht="15" customHeight="1">
      <c r="A8244" s="1165" t="str">
        <f t="shared" si="806"/>
        <v>MEXP77VIO</v>
      </c>
      <c r="B8244" s="1165">
        <f>IFERROR(INDEX('GRP Macros'!$B$14:$AF$554,MATCH(C8244,'GRP Macros'!$B$14:$B$552,FALSE),MATCH(D8244,'GRP Macros'!$B$14:$AF$14,FALSE)),0)</f>
        <v>0</v>
      </c>
      <c r="C8244" s="1165" t="str">
        <f t="shared" si="809"/>
        <v>MEXP77</v>
      </c>
      <c r="D8244" s="988" t="str">
        <f>'GRP Macros'!$V$14</f>
        <v>Violet 
RAL 4008</v>
      </c>
      <c r="E8244" s="1165" t="s">
        <v>27833</v>
      </c>
      <c r="F8244" s="1165" t="s">
        <v>28333</v>
      </c>
    </row>
    <row r="8245" spans="1:6" ht="15" customHeight="1">
      <c r="A8245" s="1165" t="str">
        <f t="shared" si="806"/>
        <v>MEXP77BLK</v>
      </c>
      <c r="B8245" s="1165">
        <f>IFERROR(INDEX('GRP Macros'!$B$14:$AF$554,MATCH(C8245,'GRP Macros'!$B$14:$B$552,FALSE),MATCH(D8245,'GRP Macros'!$B$14:$AF$14,FALSE)),0)</f>
        <v>0</v>
      </c>
      <c r="C8245" s="1165" t="str">
        <f t="shared" si="809"/>
        <v>MEXP77</v>
      </c>
      <c r="D8245" s="988" t="str">
        <f>'GRP Macros'!$X$14</f>
        <v>Black 
RAL 9005</v>
      </c>
      <c r="E8245" s="1165" t="s">
        <v>27829</v>
      </c>
      <c r="F8245" s="1165" t="s">
        <v>28333</v>
      </c>
    </row>
    <row r="8246" spans="1:6" ht="15" customHeight="1">
      <c r="A8246" s="1165" t="str">
        <f t="shared" si="806"/>
        <v>MEXP77GRY</v>
      </c>
      <c r="B8246" s="1165">
        <f>IFERROR(INDEX('GRP Macros'!$B$14:$AF$554,MATCH(C8246,'GRP Macros'!$B$14:$B$552,FALSE),MATCH(D8246,'GRP Macros'!$B$14:$AF$14,FALSE)),0)</f>
        <v>0</v>
      </c>
      <c r="C8246" s="1165" t="str">
        <f t="shared" si="809"/>
        <v>MEXP77</v>
      </c>
      <c r="D8246" s="988" t="str">
        <f>'GRP Macros'!$Y$14</f>
        <v>Grey 
RAL 7001</v>
      </c>
      <c r="E8246" s="1165" t="s">
        <v>27828</v>
      </c>
      <c r="F8246" s="1165" t="s">
        <v>28333</v>
      </c>
    </row>
    <row r="8247" spans="1:6" ht="15" customHeight="1">
      <c r="A8247" s="1165" t="str">
        <f t="shared" ref="A8247:A8250" si="810">CONCATENATE(C8247,E8247)</f>
        <v>MEXP77FLY</v>
      </c>
      <c r="B8247" s="1165">
        <f>IFERROR(INDEX('GRP Macros'!$B$14:$AF$554,MATCH(C8247,'GRP Macros'!$B$14:$B$552,FALSE),MATCH(D8247,'GRP Macros'!$B$14:$AF$14,FALSE)),0)</f>
        <v>0</v>
      </c>
      <c r="C8247" s="1165" t="str">
        <f t="shared" si="809"/>
        <v>MEXP77</v>
      </c>
      <c r="D8247" s="988" t="str">
        <f>'GRP Macros'!$Z$14</f>
        <v>Fluo Yellow 
RAL 1026</v>
      </c>
      <c r="E8247" s="1165" t="s">
        <v>28041</v>
      </c>
      <c r="F8247" s="1165" t="s">
        <v>28333</v>
      </c>
    </row>
    <row r="8248" spans="1:6" ht="15" customHeight="1">
      <c r="A8248" s="1165" t="str">
        <f t="shared" si="810"/>
        <v>MEXP77FLO</v>
      </c>
      <c r="B8248" s="1165">
        <f>IFERROR(INDEX('GRP Macros'!$B$14:$AF$554,MATCH(C8248,'GRP Macros'!$B$14:$B$552,FALSE),MATCH(D8248,'GRP Macros'!$B$14:$AF$14,FALSE)),0)</f>
        <v>0</v>
      </c>
      <c r="C8248" s="1165" t="str">
        <f t="shared" si="809"/>
        <v>MEXP77</v>
      </c>
      <c r="D8248" s="988" t="str">
        <f>'GRP Macros'!$AA$14</f>
        <v>Fluo Orange 
RAL 2005</v>
      </c>
      <c r="E8248" s="1165" t="s">
        <v>27830</v>
      </c>
      <c r="F8248" s="1165" t="s">
        <v>28333</v>
      </c>
    </row>
    <row r="8249" spans="1:6" ht="15" customHeight="1">
      <c r="A8249" s="1165" t="str">
        <f t="shared" si="810"/>
        <v>MEXP77FLP</v>
      </c>
      <c r="B8249" s="1165">
        <f>IFERROR(INDEX('GRP Macros'!$B$14:$AF$554,MATCH(C8249,'GRP Macros'!$B$14:$B$552,FALSE),MATCH(D8249,'GRP Macros'!$B$14:$AF$14,FALSE)),0)</f>
        <v>0</v>
      </c>
      <c r="C8249" s="1165" t="str">
        <f t="shared" si="809"/>
        <v>MEXP77</v>
      </c>
      <c r="D8249" s="988" t="str">
        <f>'GRP Macros'!$AB$14</f>
        <v>Fluo Pink 
Pantone 806C</v>
      </c>
      <c r="E8249" s="1165" t="s">
        <v>27832</v>
      </c>
      <c r="F8249" s="1165" t="s">
        <v>28333</v>
      </c>
    </row>
    <row r="8250" spans="1:6" ht="15" customHeight="1">
      <c r="A8250" s="1165" t="str">
        <f t="shared" si="810"/>
        <v>MEXP77FLG</v>
      </c>
      <c r="B8250" s="1165">
        <f>IFERROR(INDEX('GRP Macros'!$B$14:$AF$554,MATCH(C8250,'GRP Macros'!$B$14:$B$552,FALSE),MATCH(D8250,'GRP Macros'!$B$14:$AF$14,FALSE)),0)</f>
        <v>0</v>
      </c>
      <c r="C8250" s="1165" t="str">
        <f t="shared" si="809"/>
        <v>MEXP77</v>
      </c>
      <c r="D8250" s="988" t="str">
        <f>'GRP Macros'!$AC$14</f>
        <v>Fluo Green 
RAL 6028</v>
      </c>
      <c r="E8250" s="1165" t="s">
        <v>27831</v>
      </c>
      <c r="F8250" s="1165" t="s">
        <v>28333</v>
      </c>
    </row>
    <row r="8251" spans="1:6" ht="15" customHeight="1">
      <c r="A8251" s="1165" t="str">
        <f t="shared" ref="A8251:A8292" si="811">CONCATENATE(C8251,E8251)</f>
        <v>MEXP78WHI</v>
      </c>
      <c r="B8251" s="1165">
        <f>IFERROR(INDEX('GRP Macros'!$B$14:$AF$554,MATCH(C8251,'GRP Macros'!$B$14:$B$552,FALSE),MATCH(D8251,'GRP Macros'!$B$14:$AF$14,FALSE)),0)</f>
        <v>0</v>
      </c>
      <c r="C8251" s="1165" t="s">
        <v>28410</v>
      </c>
      <c r="D8251" s="1167" t="str">
        <f>'GRP Macros'!$K$14</f>
        <v>White 
RAL 9016</v>
      </c>
      <c r="E8251" s="1165" t="s">
        <v>27838</v>
      </c>
      <c r="F8251" s="1165" t="s">
        <v>28333</v>
      </c>
    </row>
    <row r="8252" spans="1:6" ht="15" customHeight="1">
      <c r="A8252" s="1165" t="str">
        <f t="shared" si="811"/>
        <v>MEXP78BLU</v>
      </c>
      <c r="B8252" s="1165">
        <f>IFERROR(INDEX('GRP Macros'!$B$14:$AF$554,MATCH(C8252,'GRP Macros'!$B$14:$B$552,FALSE),MATCH(D8252,'GRP Macros'!$B$14:$AF$14,FALSE)),0)</f>
        <v>0</v>
      </c>
      <c r="C8252" s="1165" t="str">
        <f>C8251</f>
        <v>MEXP78</v>
      </c>
      <c r="D8252" s="988" t="str">
        <f>'GRP Macros'!$L$14</f>
        <v>Blue US 
RAL 5015</v>
      </c>
      <c r="E8252" s="1165" t="s">
        <v>27827</v>
      </c>
      <c r="F8252" s="1165" t="s">
        <v>28333</v>
      </c>
    </row>
    <row r="8253" spans="1:6" ht="15" customHeight="1">
      <c r="A8253" s="1165" t="str">
        <f t="shared" si="811"/>
        <v>MEXP78MIN</v>
      </c>
      <c r="B8253" s="1165">
        <f>IFERROR(INDEX('GRP Macros'!$B$14:$AF$554,MATCH(C8253,'GRP Macros'!$B$14:$B$552,FALSE),MATCH(D8253,'GRP Macros'!$B$14:$AF$14,FALSE)),0)</f>
        <v>0</v>
      </c>
      <c r="C8253" s="1165" t="str">
        <f t="shared" ref="C8253:C8264" si="812">C8252</f>
        <v>MEXP78</v>
      </c>
      <c r="D8253" s="988" t="str">
        <f>'GRP Macros'!$O$14</f>
        <v>Mint 
RAL 6027</v>
      </c>
      <c r="E8253" s="1165" t="s">
        <v>27834</v>
      </c>
      <c r="F8253" s="1165" t="s">
        <v>28333</v>
      </c>
    </row>
    <row r="8254" spans="1:6" ht="15" customHeight="1">
      <c r="A8254" s="1165" t="str">
        <f t="shared" si="811"/>
        <v>MEXP78GRE</v>
      </c>
      <c r="B8254" s="1165">
        <f>IFERROR(INDEX('GRP Macros'!$B$14:$AF$554,MATCH(C8254,'GRP Macros'!$B$14:$B$552,FALSE),MATCH(D8254,'GRP Macros'!$B$14:$AF$14,FALSE)),0)</f>
        <v>0</v>
      </c>
      <c r="C8254" s="1165" t="str">
        <f t="shared" si="812"/>
        <v>MEXP78</v>
      </c>
      <c r="D8254" s="988" t="str">
        <f>'GRP Macros'!$P$14</f>
        <v>Green 
RAL 6037</v>
      </c>
      <c r="E8254" s="1165" t="s">
        <v>27837</v>
      </c>
      <c r="F8254" s="1165" t="s">
        <v>28333</v>
      </c>
    </row>
    <row r="8255" spans="1:6" ht="15" customHeight="1">
      <c r="A8255" s="1165" t="str">
        <f t="shared" si="811"/>
        <v>MEXP78PUK</v>
      </c>
      <c r="B8255" s="1165">
        <f>IFERROR(INDEX('GRP Macros'!$B$14:$AF$554,MATCH(C8255,'GRP Macros'!$B$14:$B$552,FALSE),MATCH(D8255,'GRP Macros'!$B$14:$AF$14,FALSE)),0)</f>
        <v>0</v>
      </c>
      <c r="C8255" s="1165" t="str">
        <f t="shared" si="812"/>
        <v>MEXP78</v>
      </c>
      <c r="D8255" s="988" t="str">
        <f>'GRP Macros'!$Q$14</f>
        <v>US Green 
Pantone
2301C</v>
      </c>
      <c r="E8255" s="1165" t="s">
        <v>27835</v>
      </c>
      <c r="F8255" s="1165" t="s">
        <v>28333</v>
      </c>
    </row>
    <row r="8256" spans="1:6" ht="15" customHeight="1">
      <c r="A8256" s="1165" t="str">
        <f t="shared" si="811"/>
        <v>MEXP78YEL</v>
      </c>
      <c r="B8256" s="1165">
        <f>IFERROR(INDEX('GRP Macros'!$B$14:$AF$554,MATCH(C8256,'GRP Macros'!$B$14:$B$552,FALSE),MATCH(D8256,'GRP Macros'!$B$14:$AF$14,FALSE)),0)</f>
        <v>0</v>
      </c>
      <c r="C8256" s="1165" t="str">
        <f t="shared" si="812"/>
        <v>MEXP78</v>
      </c>
      <c r="D8256" s="988" t="str">
        <f>'GRP Macros'!$S$14</f>
        <v>Yellow 
RAL 1023</v>
      </c>
      <c r="E8256" s="1165" t="s">
        <v>27823</v>
      </c>
      <c r="F8256" s="1165" t="s">
        <v>28333</v>
      </c>
    </row>
    <row r="8257" spans="1:6" ht="15" customHeight="1">
      <c r="A8257" s="1165" t="str">
        <f t="shared" si="811"/>
        <v>MEXP78RED</v>
      </c>
      <c r="B8257" s="1165">
        <f>IFERROR(INDEX('GRP Macros'!$B$14:$AF$554,MATCH(C8257,'GRP Macros'!$B$14:$B$552,FALSE),MATCH(D8257,'GRP Macros'!$B$14:$AF$14,FALSE)),0)</f>
        <v>0</v>
      </c>
      <c r="C8257" s="1165" t="str">
        <f t="shared" si="812"/>
        <v>MEXP78</v>
      </c>
      <c r="D8257" s="988" t="str">
        <f>'GRP Macros'!$U$14</f>
        <v>Red 
RAL 3020</v>
      </c>
      <c r="E8257" s="1165" t="s">
        <v>27826</v>
      </c>
      <c r="F8257" s="1165" t="s">
        <v>28333</v>
      </c>
    </row>
    <row r="8258" spans="1:6" ht="15" customHeight="1">
      <c r="A8258" s="1165" t="str">
        <f t="shared" si="811"/>
        <v>MEXP78VIO</v>
      </c>
      <c r="B8258" s="1165">
        <f>IFERROR(INDEX('GRP Macros'!$B$14:$AF$554,MATCH(C8258,'GRP Macros'!$B$14:$B$552,FALSE),MATCH(D8258,'GRP Macros'!$B$14:$AF$14,FALSE)),0)</f>
        <v>0</v>
      </c>
      <c r="C8258" s="1165" t="str">
        <f t="shared" si="812"/>
        <v>MEXP78</v>
      </c>
      <c r="D8258" s="988" t="str">
        <f>'GRP Macros'!$V$14</f>
        <v>Violet 
RAL 4008</v>
      </c>
      <c r="E8258" s="1165" t="s">
        <v>27833</v>
      </c>
      <c r="F8258" s="1165" t="s">
        <v>28333</v>
      </c>
    </row>
    <row r="8259" spans="1:6" ht="15" customHeight="1">
      <c r="A8259" s="1165" t="str">
        <f t="shared" si="811"/>
        <v>MEXP78BLK</v>
      </c>
      <c r="B8259" s="1165">
        <f>IFERROR(INDEX('GRP Macros'!$B$14:$AF$554,MATCH(C8259,'GRP Macros'!$B$14:$B$552,FALSE),MATCH(D8259,'GRP Macros'!$B$14:$AF$14,FALSE)),0)</f>
        <v>0</v>
      </c>
      <c r="C8259" s="1165" t="str">
        <f t="shared" si="812"/>
        <v>MEXP78</v>
      </c>
      <c r="D8259" s="988" t="str">
        <f>'GRP Macros'!$X$14</f>
        <v>Black 
RAL 9005</v>
      </c>
      <c r="E8259" s="1165" t="s">
        <v>27829</v>
      </c>
      <c r="F8259" s="1165" t="s">
        <v>28333</v>
      </c>
    </row>
    <row r="8260" spans="1:6" ht="15" customHeight="1">
      <c r="A8260" s="1165" t="str">
        <f t="shared" si="811"/>
        <v>MEXP78GRY</v>
      </c>
      <c r="B8260" s="1165">
        <f>IFERROR(INDEX('GRP Macros'!$B$14:$AF$554,MATCH(C8260,'GRP Macros'!$B$14:$B$552,FALSE),MATCH(D8260,'GRP Macros'!$B$14:$AF$14,FALSE)),0)</f>
        <v>0</v>
      </c>
      <c r="C8260" s="1165" t="str">
        <f t="shared" si="812"/>
        <v>MEXP78</v>
      </c>
      <c r="D8260" s="988" t="str">
        <f>'GRP Macros'!$Y$14</f>
        <v>Grey 
RAL 7001</v>
      </c>
      <c r="E8260" s="1165" t="s">
        <v>27828</v>
      </c>
      <c r="F8260" s="1165" t="s">
        <v>28333</v>
      </c>
    </row>
    <row r="8261" spans="1:6" ht="15" customHeight="1">
      <c r="A8261" s="1165" t="str">
        <f t="shared" si="811"/>
        <v>MEXP78FLY</v>
      </c>
      <c r="B8261" s="1165">
        <f>IFERROR(INDEX('GRP Macros'!$B$14:$AF$554,MATCH(C8261,'GRP Macros'!$B$14:$B$552,FALSE),MATCH(D8261,'GRP Macros'!$B$14:$AF$14,FALSE)),0)</f>
        <v>0</v>
      </c>
      <c r="C8261" s="1165" t="str">
        <f t="shared" si="812"/>
        <v>MEXP78</v>
      </c>
      <c r="D8261" s="988" t="str">
        <f>'GRP Macros'!$Z$14</f>
        <v>Fluo Yellow 
RAL 1026</v>
      </c>
      <c r="E8261" s="1165" t="s">
        <v>28041</v>
      </c>
      <c r="F8261" s="1165" t="s">
        <v>28333</v>
      </c>
    </row>
    <row r="8262" spans="1:6" ht="15" customHeight="1">
      <c r="A8262" s="1165" t="str">
        <f t="shared" si="811"/>
        <v>MEXP78FLO</v>
      </c>
      <c r="B8262" s="1165">
        <f>IFERROR(INDEX('GRP Macros'!$B$14:$AF$554,MATCH(C8262,'GRP Macros'!$B$14:$B$552,FALSE),MATCH(D8262,'GRP Macros'!$B$14:$AF$14,FALSE)),0)</f>
        <v>0</v>
      </c>
      <c r="C8262" s="1165" t="str">
        <f t="shared" si="812"/>
        <v>MEXP78</v>
      </c>
      <c r="D8262" s="988" t="str">
        <f>'GRP Macros'!$AA$14</f>
        <v>Fluo Orange 
RAL 2005</v>
      </c>
      <c r="E8262" s="1165" t="s">
        <v>27830</v>
      </c>
      <c r="F8262" s="1165" t="s">
        <v>28333</v>
      </c>
    </row>
    <row r="8263" spans="1:6" ht="15" customHeight="1">
      <c r="A8263" s="1165" t="str">
        <f t="shared" si="811"/>
        <v>MEXP78FLP</v>
      </c>
      <c r="B8263" s="1165">
        <f>IFERROR(INDEX('GRP Macros'!$B$14:$AF$554,MATCH(C8263,'GRP Macros'!$B$14:$B$552,FALSE),MATCH(D8263,'GRP Macros'!$B$14:$AF$14,FALSE)),0)</f>
        <v>0</v>
      </c>
      <c r="C8263" s="1165" t="str">
        <f t="shared" si="812"/>
        <v>MEXP78</v>
      </c>
      <c r="D8263" s="988" t="str">
        <f>'GRP Macros'!$AB$14</f>
        <v>Fluo Pink 
Pantone 806C</v>
      </c>
      <c r="E8263" s="1165" t="s">
        <v>27832</v>
      </c>
      <c r="F8263" s="1165" t="s">
        <v>28333</v>
      </c>
    </row>
    <row r="8264" spans="1:6" ht="15" customHeight="1">
      <c r="A8264" s="1165" t="str">
        <f t="shared" si="811"/>
        <v>MEXP78FLG</v>
      </c>
      <c r="B8264" s="1165">
        <f>IFERROR(INDEX('GRP Macros'!$B$14:$AF$554,MATCH(C8264,'GRP Macros'!$B$14:$B$552,FALSE),MATCH(D8264,'GRP Macros'!$B$14:$AF$14,FALSE)),0)</f>
        <v>0</v>
      </c>
      <c r="C8264" s="1165" t="str">
        <f t="shared" si="812"/>
        <v>MEXP78</v>
      </c>
      <c r="D8264" s="988" t="str">
        <f>'GRP Macros'!$AC$14</f>
        <v>Fluo Green 
RAL 6028</v>
      </c>
      <c r="E8264" s="1165" t="s">
        <v>27831</v>
      </c>
      <c r="F8264" s="1165" t="s">
        <v>28333</v>
      </c>
    </row>
    <row r="8265" spans="1:6" ht="15" customHeight="1">
      <c r="A8265" s="1165" t="str">
        <f t="shared" si="811"/>
        <v>MEXP79WHI</v>
      </c>
      <c r="B8265" s="1165">
        <f>IFERROR(INDEX('GRP Macros'!$B$14:$AF$554,MATCH(C8265,'GRP Macros'!$B$14:$B$552,FALSE),MATCH(D8265,'GRP Macros'!$B$14:$AF$14,FALSE)),0)</f>
        <v>0</v>
      </c>
      <c r="C8265" s="1165" t="s">
        <v>28411</v>
      </c>
      <c r="D8265" s="1167" t="str">
        <f>'GRP Macros'!$K$14</f>
        <v>White 
RAL 9016</v>
      </c>
      <c r="E8265" s="1165" t="s">
        <v>27838</v>
      </c>
      <c r="F8265" s="1165" t="s">
        <v>28333</v>
      </c>
    </row>
    <row r="8266" spans="1:6" ht="15" customHeight="1">
      <c r="A8266" s="1165" t="str">
        <f t="shared" si="811"/>
        <v>MEXP79BLU</v>
      </c>
      <c r="B8266" s="1165">
        <f>IFERROR(INDEX('GRP Macros'!$B$14:$AF$554,MATCH(C8266,'GRP Macros'!$B$14:$B$552,FALSE),MATCH(D8266,'GRP Macros'!$B$14:$AF$14,FALSE)),0)</f>
        <v>0</v>
      </c>
      <c r="C8266" s="1165" t="str">
        <f>C8265</f>
        <v>MEXP79</v>
      </c>
      <c r="D8266" s="988" t="str">
        <f>'GRP Macros'!$L$14</f>
        <v>Blue US 
RAL 5015</v>
      </c>
      <c r="E8266" s="1165" t="s">
        <v>27827</v>
      </c>
      <c r="F8266" s="1165" t="s">
        <v>28333</v>
      </c>
    </row>
    <row r="8267" spans="1:6" ht="15" customHeight="1">
      <c r="A8267" s="1165" t="str">
        <f t="shared" si="811"/>
        <v>MEXP79MIN</v>
      </c>
      <c r="B8267" s="1165">
        <f>IFERROR(INDEX('GRP Macros'!$B$14:$AF$554,MATCH(C8267,'GRP Macros'!$B$14:$B$552,FALSE),MATCH(D8267,'GRP Macros'!$B$14:$AF$14,FALSE)),0)</f>
        <v>0</v>
      </c>
      <c r="C8267" s="1165" t="str">
        <f t="shared" ref="C8267:C8278" si="813">C8266</f>
        <v>MEXP79</v>
      </c>
      <c r="D8267" s="988" t="str">
        <f>'GRP Macros'!$O$14</f>
        <v>Mint 
RAL 6027</v>
      </c>
      <c r="E8267" s="1165" t="s">
        <v>27834</v>
      </c>
      <c r="F8267" s="1165" t="s">
        <v>28333</v>
      </c>
    </row>
    <row r="8268" spans="1:6" ht="15" customHeight="1">
      <c r="A8268" s="1165" t="str">
        <f t="shared" si="811"/>
        <v>MEXP79GRE</v>
      </c>
      <c r="B8268" s="1165">
        <f>IFERROR(INDEX('GRP Macros'!$B$14:$AF$554,MATCH(C8268,'GRP Macros'!$B$14:$B$552,FALSE),MATCH(D8268,'GRP Macros'!$B$14:$AF$14,FALSE)),0)</f>
        <v>0</v>
      </c>
      <c r="C8268" s="1165" t="str">
        <f t="shared" si="813"/>
        <v>MEXP79</v>
      </c>
      <c r="D8268" s="988" t="str">
        <f>'GRP Macros'!$P$14</f>
        <v>Green 
RAL 6037</v>
      </c>
      <c r="E8268" s="1165" t="s">
        <v>27837</v>
      </c>
      <c r="F8268" s="1165" t="s">
        <v>28333</v>
      </c>
    </row>
    <row r="8269" spans="1:6" ht="15" customHeight="1">
      <c r="A8269" s="1165" t="str">
        <f t="shared" si="811"/>
        <v>MEXP79PUK</v>
      </c>
      <c r="B8269" s="1165">
        <f>IFERROR(INDEX('GRP Macros'!$B$14:$AF$554,MATCH(C8269,'GRP Macros'!$B$14:$B$552,FALSE),MATCH(D8269,'GRP Macros'!$B$14:$AF$14,FALSE)),0)</f>
        <v>0</v>
      </c>
      <c r="C8269" s="1165" t="str">
        <f t="shared" si="813"/>
        <v>MEXP79</v>
      </c>
      <c r="D8269" s="988" t="str">
        <f>'GRP Macros'!$Q$14</f>
        <v>US Green 
Pantone
2301C</v>
      </c>
      <c r="E8269" s="1165" t="s">
        <v>27835</v>
      </c>
      <c r="F8269" s="1165" t="s">
        <v>28333</v>
      </c>
    </row>
    <row r="8270" spans="1:6" ht="15" customHeight="1">
      <c r="A8270" s="1165" t="str">
        <f t="shared" si="811"/>
        <v>MEXP79YEL</v>
      </c>
      <c r="B8270" s="1165">
        <f>IFERROR(INDEX('GRP Macros'!$B$14:$AF$554,MATCH(C8270,'GRP Macros'!$B$14:$B$552,FALSE),MATCH(D8270,'GRP Macros'!$B$14:$AF$14,FALSE)),0)</f>
        <v>0</v>
      </c>
      <c r="C8270" s="1165" t="str">
        <f t="shared" si="813"/>
        <v>MEXP79</v>
      </c>
      <c r="D8270" s="988" t="str">
        <f>'GRP Macros'!$S$14</f>
        <v>Yellow 
RAL 1023</v>
      </c>
      <c r="E8270" s="1165" t="s">
        <v>27823</v>
      </c>
      <c r="F8270" s="1165" t="s">
        <v>28333</v>
      </c>
    </row>
    <row r="8271" spans="1:6" ht="15" customHeight="1">
      <c r="A8271" s="1165" t="str">
        <f t="shared" si="811"/>
        <v>MEXP79RED</v>
      </c>
      <c r="B8271" s="1165">
        <f>IFERROR(INDEX('GRP Macros'!$B$14:$AF$554,MATCH(C8271,'GRP Macros'!$B$14:$B$552,FALSE),MATCH(D8271,'GRP Macros'!$B$14:$AF$14,FALSE)),0)</f>
        <v>0</v>
      </c>
      <c r="C8271" s="1165" t="str">
        <f t="shared" si="813"/>
        <v>MEXP79</v>
      </c>
      <c r="D8271" s="988" t="str">
        <f>'GRP Macros'!$U$14</f>
        <v>Red 
RAL 3020</v>
      </c>
      <c r="E8271" s="1165" t="s">
        <v>27826</v>
      </c>
      <c r="F8271" s="1165" t="s">
        <v>28333</v>
      </c>
    </row>
    <row r="8272" spans="1:6" ht="15" customHeight="1">
      <c r="A8272" s="1165" t="str">
        <f t="shared" si="811"/>
        <v>MEXP79VIO</v>
      </c>
      <c r="B8272" s="1165">
        <f>IFERROR(INDEX('GRP Macros'!$B$14:$AF$554,MATCH(C8272,'GRP Macros'!$B$14:$B$552,FALSE),MATCH(D8272,'GRP Macros'!$B$14:$AF$14,FALSE)),0)</f>
        <v>0</v>
      </c>
      <c r="C8272" s="1165" t="str">
        <f t="shared" si="813"/>
        <v>MEXP79</v>
      </c>
      <c r="D8272" s="988" t="str">
        <f>'GRP Macros'!$V$14</f>
        <v>Violet 
RAL 4008</v>
      </c>
      <c r="E8272" s="1165" t="s">
        <v>27833</v>
      </c>
      <c r="F8272" s="1165" t="s">
        <v>28333</v>
      </c>
    </row>
    <row r="8273" spans="1:6" ht="15" customHeight="1">
      <c r="A8273" s="1165" t="str">
        <f t="shared" si="811"/>
        <v>MEXP79BLK</v>
      </c>
      <c r="B8273" s="1165">
        <f>IFERROR(INDEX('GRP Macros'!$B$14:$AF$554,MATCH(C8273,'GRP Macros'!$B$14:$B$552,FALSE),MATCH(D8273,'GRP Macros'!$B$14:$AF$14,FALSE)),0)</f>
        <v>0</v>
      </c>
      <c r="C8273" s="1165" t="str">
        <f t="shared" si="813"/>
        <v>MEXP79</v>
      </c>
      <c r="D8273" s="988" t="str">
        <f>'GRP Macros'!$X$14</f>
        <v>Black 
RAL 9005</v>
      </c>
      <c r="E8273" s="1165" t="s">
        <v>27829</v>
      </c>
      <c r="F8273" s="1165" t="s">
        <v>28333</v>
      </c>
    </row>
    <row r="8274" spans="1:6" ht="15" customHeight="1">
      <c r="A8274" s="1165" t="str">
        <f t="shared" si="811"/>
        <v>MEXP79GRY</v>
      </c>
      <c r="B8274" s="1165">
        <f>IFERROR(INDEX('GRP Macros'!$B$14:$AF$554,MATCH(C8274,'GRP Macros'!$B$14:$B$552,FALSE),MATCH(D8274,'GRP Macros'!$B$14:$AF$14,FALSE)),0)</f>
        <v>0</v>
      </c>
      <c r="C8274" s="1165" t="str">
        <f t="shared" si="813"/>
        <v>MEXP79</v>
      </c>
      <c r="D8274" s="988" t="str">
        <f>'GRP Macros'!$Y$14</f>
        <v>Grey 
RAL 7001</v>
      </c>
      <c r="E8274" s="1165" t="s">
        <v>27828</v>
      </c>
      <c r="F8274" s="1165" t="s">
        <v>28333</v>
      </c>
    </row>
    <row r="8275" spans="1:6" ht="15" customHeight="1">
      <c r="A8275" s="1165" t="str">
        <f t="shared" si="811"/>
        <v>MEXP79FLY</v>
      </c>
      <c r="B8275" s="1165">
        <f>IFERROR(INDEX('GRP Macros'!$B$14:$AF$554,MATCH(C8275,'GRP Macros'!$B$14:$B$552,FALSE),MATCH(D8275,'GRP Macros'!$B$14:$AF$14,FALSE)),0)</f>
        <v>0</v>
      </c>
      <c r="C8275" s="1165" t="str">
        <f t="shared" si="813"/>
        <v>MEXP79</v>
      </c>
      <c r="D8275" s="988" t="str">
        <f>'GRP Macros'!$Z$14</f>
        <v>Fluo Yellow 
RAL 1026</v>
      </c>
      <c r="E8275" s="1165" t="s">
        <v>28041</v>
      </c>
      <c r="F8275" s="1165" t="s">
        <v>28333</v>
      </c>
    </row>
    <row r="8276" spans="1:6" ht="15" customHeight="1">
      <c r="A8276" s="1165" t="str">
        <f t="shared" si="811"/>
        <v>MEXP79FLO</v>
      </c>
      <c r="B8276" s="1165">
        <f>IFERROR(INDEX('GRP Macros'!$B$14:$AF$554,MATCH(C8276,'GRP Macros'!$B$14:$B$552,FALSE),MATCH(D8276,'GRP Macros'!$B$14:$AF$14,FALSE)),0)</f>
        <v>0</v>
      </c>
      <c r="C8276" s="1165" t="str">
        <f t="shared" si="813"/>
        <v>MEXP79</v>
      </c>
      <c r="D8276" s="988" t="str">
        <f>'GRP Macros'!$AA$14</f>
        <v>Fluo Orange 
RAL 2005</v>
      </c>
      <c r="E8276" s="1165" t="s">
        <v>27830</v>
      </c>
      <c r="F8276" s="1165" t="s">
        <v>28333</v>
      </c>
    </row>
    <row r="8277" spans="1:6" ht="15" customHeight="1">
      <c r="A8277" s="1165" t="str">
        <f t="shared" si="811"/>
        <v>MEXP79FLP</v>
      </c>
      <c r="B8277" s="1165">
        <f>IFERROR(INDEX('GRP Macros'!$B$14:$AF$554,MATCH(C8277,'GRP Macros'!$B$14:$B$552,FALSE),MATCH(D8277,'GRP Macros'!$B$14:$AF$14,FALSE)),0)</f>
        <v>0</v>
      </c>
      <c r="C8277" s="1165" t="str">
        <f t="shared" si="813"/>
        <v>MEXP79</v>
      </c>
      <c r="D8277" s="988" t="str">
        <f>'GRP Macros'!$AB$14</f>
        <v>Fluo Pink 
Pantone 806C</v>
      </c>
      <c r="E8277" s="1165" t="s">
        <v>27832</v>
      </c>
      <c r="F8277" s="1165" t="s">
        <v>28333</v>
      </c>
    </row>
    <row r="8278" spans="1:6" ht="15" customHeight="1">
      <c r="A8278" s="1165" t="str">
        <f t="shared" si="811"/>
        <v>MEXP79FLG</v>
      </c>
      <c r="B8278" s="1165">
        <f>IFERROR(INDEX('GRP Macros'!$B$14:$AF$554,MATCH(C8278,'GRP Macros'!$B$14:$B$552,FALSE),MATCH(D8278,'GRP Macros'!$B$14:$AF$14,FALSE)),0)</f>
        <v>0</v>
      </c>
      <c r="C8278" s="1165" t="str">
        <f t="shared" si="813"/>
        <v>MEXP79</v>
      </c>
      <c r="D8278" s="988" t="str">
        <f>'GRP Macros'!$AC$14</f>
        <v>Fluo Green 
RAL 6028</v>
      </c>
      <c r="E8278" s="1165" t="s">
        <v>27831</v>
      </c>
      <c r="F8278" s="1165" t="s">
        <v>28333</v>
      </c>
    </row>
    <row r="8279" spans="1:6" ht="15" customHeight="1">
      <c r="A8279" s="1165" t="str">
        <f t="shared" si="811"/>
        <v>MEXP80WHI</v>
      </c>
      <c r="B8279" s="1165">
        <f>IFERROR(INDEX('GRP Macros'!$B$14:$AF$554,MATCH(C8279,'GRP Macros'!$B$14:$B$552,FALSE),MATCH(D8279,'GRP Macros'!$B$14:$AF$14,FALSE)),0)</f>
        <v>0</v>
      </c>
      <c r="C8279" s="1165" t="s">
        <v>28412</v>
      </c>
      <c r="D8279" s="1167" t="str">
        <f>'GRP Macros'!$K$14</f>
        <v>White 
RAL 9016</v>
      </c>
      <c r="E8279" s="1165" t="s">
        <v>27838</v>
      </c>
      <c r="F8279" s="1165" t="s">
        <v>28333</v>
      </c>
    </row>
    <row r="8280" spans="1:6" ht="15" customHeight="1">
      <c r="A8280" s="1165" t="str">
        <f t="shared" si="811"/>
        <v>MEXP80BLU</v>
      </c>
      <c r="B8280" s="1165">
        <f>IFERROR(INDEX('GRP Macros'!$B$14:$AF$554,MATCH(C8280,'GRP Macros'!$B$14:$B$552,FALSE),MATCH(D8280,'GRP Macros'!$B$14:$AF$14,FALSE)),0)</f>
        <v>0</v>
      </c>
      <c r="C8280" s="1165" t="str">
        <f>C8279</f>
        <v>MEXP80</v>
      </c>
      <c r="D8280" s="988" t="str">
        <f>'GRP Macros'!$L$14</f>
        <v>Blue US 
RAL 5015</v>
      </c>
      <c r="E8280" s="1165" t="s">
        <v>27827</v>
      </c>
      <c r="F8280" s="1165" t="s">
        <v>28333</v>
      </c>
    </row>
    <row r="8281" spans="1:6" ht="15" customHeight="1">
      <c r="A8281" s="1165" t="str">
        <f t="shared" si="811"/>
        <v>MEXP80MIN</v>
      </c>
      <c r="B8281" s="1165">
        <f>IFERROR(INDEX('GRP Macros'!$B$14:$AF$554,MATCH(C8281,'GRP Macros'!$B$14:$B$552,FALSE),MATCH(D8281,'GRP Macros'!$B$14:$AF$14,FALSE)),0)</f>
        <v>0</v>
      </c>
      <c r="C8281" s="1165" t="str">
        <f t="shared" ref="C8281:C8292" si="814">C8280</f>
        <v>MEXP80</v>
      </c>
      <c r="D8281" s="988" t="str">
        <f>'GRP Macros'!$O$14</f>
        <v>Mint 
RAL 6027</v>
      </c>
      <c r="E8281" s="1165" t="s">
        <v>27834</v>
      </c>
      <c r="F8281" s="1165" t="s">
        <v>28333</v>
      </c>
    </row>
    <row r="8282" spans="1:6" ht="15" customHeight="1">
      <c r="A8282" s="1165" t="str">
        <f t="shared" si="811"/>
        <v>MEXP80GRE</v>
      </c>
      <c r="B8282" s="1165">
        <f>IFERROR(INDEX('GRP Macros'!$B$14:$AF$554,MATCH(C8282,'GRP Macros'!$B$14:$B$552,FALSE),MATCH(D8282,'GRP Macros'!$B$14:$AF$14,FALSE)),0)</f>
        <v>0</v>
      </c>
      <c r="C8282" s="1165" t="str">
        <f t="shared" si="814"/>
        <v>MEXP80</v>
      </c>
      <c r="D8282" s="988" t="str">
        <f>'GRP Macros'!$P$14</f>
        <v>Green 
RAL 6037</v>
      </c>
      <c r="E8282" s="1165" t="s">
        <v>27837</v>
      </c>
      <c r="F8282" s="1165" t="s">
        <v>28333</v>
      </c>
    </row>
    <row r="8283" spans="1:6" ht="15" customHeight="1">
      <c r="A8283" s="1165" t="str">
        <f t="shared" si="811"/>
        <v>MEXP80PUK</v>
      </c>
      <c r="B8283" s="1165">
        <f>IFERROR(INDEX('GRP Macros'!$B$14:$AF$554,MATCH(C8283,'GRP Macros'!$B$14:$B$552,FALSE),MATCH(D8283,'GRP Macros'!$B$14:$AF$14,FALSE)),0)</f>
        <v>0</v>
      </c>
      <c r="C8283" s="1165" t="str">
        <f t="shared" si="814"/>
        <v>MEXP80</v>
      </c>
      <c r="D8283" s="988" t="str">
        <f>'GRP Macros'!$Q$14</f>
        <v>US Green 
Pantone
2301C</v>
      </c>
      <c r="E8283" s="1165" t="s">
        <v>27835</v>
      </c>
      <c r="F8283" s="1165" t="s">
        <v>28333</v>
      </c>
    </row>
    <row r="8284" spans="1:6" ht="15" customHeight="1">
      <c r="A8284" s="1165" t="str">
        <f t="shared" si="811"/>
        <v>MEXP80YEL</v>
      </c>
      <c r="B8284" s="1165">
        <f>IFERROR(INDEX('GRP Macros'!$B$14:$AF$554,MATCH(C8284,'GRP Macros'!$B$14:$B$552,FALSE),MATCH(D8284,'GRP Macros'!$B$14:$AF$14,FALSE)),0)</f>
        <v>0</v>
      </c>
      <c r="C8284" s="1165" t="str">
        <f t="shared" si="814"/>
        <v>MEXP80</v>
      </c>
      <c r="D8284" s="988" t="str">
        <f>'GRP Macros'!$S$14</f>
        <v>Yellow 
RAL 1023</v>
      </c>
      <c r="E8284" s="1165" t="s">
        <v>27823</v>
      </c>
      <c r="F8284" s="1165" t="s">
        <v>28333</v>
      </c>
    </row>
    <row r="8285" spans="1:6" ht="15" customHeight="1">
      <c r="A8285" s="1165" t="str">
        <f t="shared" si="811"/>
        <v>MEXP80RED</v>
      </c>
      <c r="B8285" s="1165">
        <f>IFERROR(INDEX('GRP Macros'!$B$14:$AF$554,MATCH(C8285,'GRP Macros'!$B$14:$B$552,FALSE),MATCH(D8285,'GRP Macros'!$B$14:$AF$14,FALSE)),0)</f>
        <v>0</v>
      </c>
      <c r="C8285" s="1165" t="str">
        <f t="shared" si="814"/>
        <v>MEXP80</v>
      </c>
      <c r="D8285" s="988" t="str">
        <f>'GRP Macros'!$U$14</f>
        <v>Red 
RAL 3020</v>
      </c>
      <c r="E8285" s="1165" t="s">
        <v>27826</v>
      </c>
      <c r="F8285" s="1165" t="s">
        <v>28333</v>
      </c>
    </row>
    <row r="8286" spans="1:6" ht="15" customHeight="1">
      <c r="A8286" s="1165" t="str">
        <f t="shared" si="811"/>
        <v>MEXP80VIO</v>
      </c>
      <c r="B8286" s="1165">
        <f>IFERROR(INDEX('GRP Macros'!$B$14:$AF$554,MATCH(C8286,'GRP Macros'!$B$14:$B$552,FALSE),MATCH(D8286,'GRP Macros'!$B$14:$AF$14,FALSE)),0)</f>
        <v>0</v>
      </c>
      <c r="C8286" s="1165" t="str">
        <f t="shared" si="814"/>
        <v>MEXP80</v>
      </c>
      <c r="D8286" s="988" t="str">
        <f>'GRP Macros'!$V$14</f>
        <v>Violet 
RAL 4008</v>
      </c>
      <c r="E8286" s="1165" t="s">
        <v>27833</v>
      </c>
      <c r="F8286" s="1165" t="s">
        <v>28333</v>
      </c>
    </row>
    <row r="8287" spans="1:6" ht="15" customHeight="1">
      <c r="A8287" s="1165" t="str">
        <f t="shared" si="811"/>
        <v>MEXP80BLK</v>
      </c>
      <c r="B8287" s="1165">
        <f>IFERROR(INDEX('GRP Macros'!$B$14:$AF$554,MATCH(C8287,'GRP Macros'!$B$14:$B$552,FALSE),MATCH(D8287,'GRP Macros'!$B$14:$AF$14,FALSE)),0)</f>
        <v>0</v>
      </c>
      <c r="C8287" s="1165" t="str">
        <f t="shared" si="814"/>
        <v>MEXP80</v>
      </c>
      <c r="D8287" s="988" t="str">
        <f>'GRP Macros'!$X$14</f>
        <v>Black 
RAL 9005</v>
      </c>
      <c r="E8287" s="1165" t="s">
        <v>27829</v>
      </c>
      <c r="F8287" s="1165" t="s">
        <v>28333</v>
      </c>
    </row>
    <row r="8288" spans="1:6" ht="15" customHeight="1">
      <c r="A8288" s="1165" t="str">
        <f t="shared" si="811"/>
        <v>MEXP80GRY</v>
      </c>
      <c r="B8288" s="1165">
        <f>IFERROR(INDEX('GRP Macros'!$B$14:$AF$554,MATCH(C8288,'GRP Macros'!$B$14:$B$552,FALSE),MATCH(D8288,'GRP Macros'!$B$14:$AF$14,FALSE)),0)</f>
        <v>0</v>
      </c>
      <c r="C8288" s="1165" t="str">
        <f t="shared" si="814"/>
        <v>MEXP80</v>
      </c>
      <c r="D8288" s="988" t="str">
        <f>'GRP Macros'!$Y$14</f>
        <v>Grey 
RAL 7001</v>
      </c>
      <c r="E8288" s="1165" t="s">
        <v>27828</v>
      </c>
      <c r="F8288" s="1165" t="s">
        <v>28333</v>
      </c>
    </row>
    <row r="8289" spans="1:6" ht="15" customHeight="1">
      <c r="A8289" s="1165" t="str">
        <f t="shared" si="811"/>
        <v>MEXP80FLY</v>
      </c>
      <c r="B8289" s="1165">
        <f>IFERROR(INDEX('GRP Macros'!$B$14:$AF$554,MATCH(C8289,'GRP Macros'!$B$14:$B$552,FALSE),MATCH(D8289,'GRP Macros'!$B$14:$AF$14,FALSE)),0)</f>
        <v>0</v>
      </c>
      <c r="C8289" s="1165" t="str">
        <f t="shared" si="814"/>
        <v>MEXP80</v>
      </c>
      <c r="D8289" s="988" t="str">
        <f>'GRP Macros'!$Z$14</f>
        <v>Fluo Yellow 
RAL 1026</v>
      </c>
      <c r="E8289" s="1165" t="s">
        <v>28041</v>
      </c>
      <c r="F8289" s="1165" t="s">
        <v>28333</v>
      </c>
    </row>
    <row r="8290" spans="1:6" ht="15" customHeight="1">
      <c r="A8290" s="1165" t="str">
        <f t="shared" si="811"/>
        <v>MEXP80FLO</v>
      </c>
      <c r="B8290" s="1165">
        <f>IFERROR(INDEX('GRP Macros'!$B$14:$AF$554,MATCH(C8290,'GRP Macros'!$B$14:$B$552,FALSE),MATCH(D8290,'GRP Macros'!$B$14:$AF$14,FALSE)),0)</f>
        <v>0</v>
      </c>
      <c r="C8290" s="1165" t="str">
        <f t="shared" si="814"/>
        <v>MEXP80</v>
      </c>
      <c r="D8290" s="988" t="str">
        <f>'GRP Macros'!$AA$14</f>
        <v>Fluo Orange 
RAL 2005</v>
      </c>
      <c r="E8290" s="1165" t="s">
        <v>27830</v>
      </c>
      <c r="F8290" s="1165" t="s">
        <v>28333</v>
      </c>
    </row>
    <row r="8291" spans="1:6" ht="15" customHeight="1">
      <c r="A8291" s="1165" t="str">
        <f t="shared" si="811"/>
        <v>MEXP80FLP</v>
      </c>
      <c r="B8291" s="1165">
        <f>IFERROR(INDEX('GRP Macros'!$B$14:$AF$554,MATCH(C8291,'GRP Macros'!$B$14:$B$552,FALSE),MATCH(D8291,'GRP Macros'!$B$14:$AF$14,FALSE)),0)</f>
        <v>0</v>
      </c>
      <c r="C8291" s="1165" t="str">
        <f t="shared" si="814"/>
        <v>MEXP80</v>
      </c>
      <c r="D8291" s="988" t="str">
        <f>'GRP Macros'!$AB$14</f>
        <v>Fluo Pink 
Pantone 806C</v>
      </c>
      <c r="E8291" s="1165" t="s">
        <v>27832</v>
      </c>
      <c r="F8291" s="1165" t="s">
        <v>28333</v>
      </c>
    </row>
    <row r="8292" spans="1:6" ht="15" customHeight="1">
      <c r="A8292" s="1165" t="str">
        <f t="shared" si="811"/>
        <v>MEXP80FLG</v>
      </c>
      <c r="B8292" s="1165">
        <f>IFERROR(INDEX('GRP Macros'!$B$14:$AF$554,MATCH(C8292,'GRP Macros'!$B$14:$B$552,FALSE),MATCH(D8292,'GRP Macros'!$B$14:$AF$14,FALSE)),0)</f>
        <v>0</v>
      </c>
      <c r="C8292" s="1165" t="str">
        <f t="shared" si="814"/>
        <v>MEXP80</v>
      </c>
      <c r="D8292" s="988" t="str">
        <f>'GRP Macros'!$AC$14</f>
        <v>Fluo Green 
RAL 6028</v>
      </c>
      <c r="E8292" s="1165" t="s">
        <v>27831</v>
      </c>
      <c r="F8292" s="1165" t="s">
        <v>28333</v>
      </c>
    </row>
    <row r="8293" spans="1:6" ht="15" customHeight="1">
      <c r="A8293" s="1165" t="str">
        <f t="shared" ref="A8293:A8339" si="815">CONCATENATE(C8293,E8293)</f>
        <v>MEXP81WHI</v>
      </c>
      <c r="B8293" s="1165">
        <f>IFERROR(INDEX('GRP Macros'!$B$14:$AF$554,MATCH(C8293,'GRP Macros'!$B$14:$B$552,FALSE),MATCH(D8293,'GRP Macros'!$B$14:$AF$14,FALSE)),0)</f>
        <v>0</v>
      </c>
      <c r="C8293" s="1165" t="s">
        <v>28413</v>
      </c>
      <c r="D8293" s="1167" t="str">
        <f>'GRP Macros'!$K$14</f>
        <v>White 
RAL 9016</v>
      </c>
      <c r="E8293" s="1165" t="s">
        <v>27838</v>
      </c>
      <c r="F8293" s="1165" t="s">
        <v>28333</v>
      </c>
    </row>
    <row r="8294" spans="1:6" ht="15" customHeight="1">
      <c r="A8294" s="1165" t="str">
        <f t="shared" si="815"/>
        <v>MEXP81BLU</v>
      </c>
      <c r="B8294" s="1165">
        <f>IFERROR(INDEX('GRP Macros'!$B$14:$AF$554,MATCH(C8294,'GRP Macros'!$B$14:$B$552,FALSE),MATCH(D8294,'GRP Macros'!$B$14:$AF$14,FALSE)),0)</f>
        <v>0</v>
      </c>
      <c r="C8294" s="1165" t="str">
        <f>C8293</f>
        <v>MEXP81</v>
      </c>
      <c r="D8294" s="988" t="str">
        <f>'GRP Macros'!$L$14</f>
        <v>Blue US 
RAL 5015</v>
      </c>
      <c r="E8294" s="1165" t="s">
        <v>27827</v>
      </c>
      <c r="F8294" s="1165" t="s">
        <v>28333</v>
      </c>
    </row>
    <row r="8295" spans="1:6" ht="15" customHeight="1">
      <c r="A8295" s="1165" t="str">
        <f t="shared" si="815"/>
        <v>MEXP81MIN</v>
      </c>
      <c r="B8295" s="1165">
        <f>IFERROR(INDEX('GRP Macros'!$B$14:$AF$554,MATCH(C8295,'GRP Macros'!$B$14:$B$552,FALSE),MATCH(D8295,'GRP Macros'!$B$14:$AF$14,FALSE)),0)</f>
        <v>0</v>
      </c>
      <c r="C8295" s="1165" t="str">
        <f t="shared" ref="C8295:C8306" si="816">C8294</f>
        <v>MEXP81</v>
      </c>
      <c r="D8295" s="988" t="str">
        <f>'GRP Macros'!$O$14</f>
        <v>Mint 
RAL 6027</v>
      </c>
      <c r="E8295" s="1165" t="s">
        <v>27834</v>
      </c>
      <c r="F8295" s="1165" t="s">
        <v>28333</v>
      </c>
    </row>
    <row r="8296" spans="1:6" ht="15" customHeight="1">
      <c r="A8296" s="1165" t="str">
        <f t="shared" si="815"/>
        <v>MEXP81GRE</v>
      </c>
      <c r="B8296" s="1165">
        <f>IFERROR(INDEX('GRP Macros'!$B$14:$AF$554,MATCH(C8296,'GRP Macros'!$B$14:$B$552,FALSE),MATCH(D8296,'GRP Macros'!$B$14:$AF$14,FALSE)),0)</f>
        <v>0</v>
      </c>
      <c r="C8296" s="1165" t="str">
        <f t="shared" si="816"/>
        <v>MEXP81</v>
      </c>
      <c r="D8296" s="988" t="str">
        <f>'GRP Macros'!$P$14</f>
        <v>Green 
RAL 6037</v>
      </c>
      <c r="E8296" s="1165" t="s">
        <v>27837</v>
      </c>
      <c r="F8296" s="1165" t="s">
        <v>28333</v>
      </c>
    </row>
    <row r="8297" spans="1:6" ht="15" customHeight="1">
      <c r="A8297" s="1165" t="str">
        <f t="shared" si="815"/>
        <v>MEXP81PUK</v>
      </c>
      <c r="B8297" s="1165">
        <f>IFERROR(INDEX('GRP Macros'!$B$14:$AF$554,MATCH(C8297,'GRP Macros'!$B$14:$B$552,FALSE),MATCH(D8297,'GRP Macros'!$B$14:$AF$14,FALSE)),0)</f>
        <v>0</v>
      </c>
      <c r="C8297" s="1165" t="str">
        <f t="shared" si="816"/>
        <v>MEXP81</v>
      </c>
      <c r="D8297" s="988" t="str">
        <f>'GRP Macros'!$Q$14</f>
        <v>US Green 
Pantone
2301C</v>
      </c>
      <c r="E8297" s="1165" t="s">
        <v>27835</v>
      </c>
      <c r="F8297" s="1165" t="s">
        <v>28333</v>
      </c>
    </row>
    <row r="8298" spans="1:6" ht="15" customHeight="1">
      <c r="A8298" s="1165" t="str">
        <f t="shared" si="815"/>
        <v>MEXP81YEL</v>
      </c>
      <c r="B8298" s="1165">
        <f>IFERROR(INDEX('GRP Macros'!$B$14:$AF$554,MATCH(C8298,'GRP Macros'!$B$14:$B$552,FALSE),MATCH(D8298,'GRP Macros'!$B$14:$AF$14,FALSE)),0)</f>
        <v>0</v>
      </c>
      <c r="C8298" s="1165" t="str">
        <f t="shared" si="816"/>
        <v>MEXP81</v>
      </c>
      <c r="D8298" s="988" t="str">
        <f>'GRP Macros'!$S$14</f>
        <v>Yellow 
RAL 1023</v>
      </c>
      <c r="E8298" s="1165" t="s">
        <v>27823</v>
      </c>
      <c r="F8298" s="1165" t="s">
        <v>28333</v>
      </c>
    </row>
    <row r="8299" spans="1:6" ht="15" customHeight="1">
      <c r="A8299" s="1165" t="str">
        <f t="shared" si="815"/>
        <v>MEXP81RED</v>
      </c>
      <c r="B8299" s="1165">
        <f>IFERROR(INDEX('GRP Macros'!$B$14:$AF$554,MATCH(C8299,'GRP Macros'!$B$14:$B$552,FALSE),MATCH(D8299,'GRP Macros'!$B$14:$AF$14,FALSE)),0)</f>
        <v>0</v>
      </c>
      <c r="C8299" s="1165" t="str">
        <f t="shared" si="816"/>
        <v>MEXP81</v>
      </c>
      <c r="D8299" s="988" t="str">
        <f>'GRP Macros'!$U$14</f>
        <v>Red 
RAL 3020</v>
      </c>
      <c r="E8299" s="1165" t="s">
        <v>27826</v>
      </c>
      <c r="F8299" s="1165" t="s">
        <v>28333</v>
      </c>
    </row>
    <row r="8300" spans="1:6" ht="15" customHeight="1">
      <c r="A8300" s="1165" t="str">
        <f t="shared" si="815"/>
        <v>MEXP81VIO</v>
      </c>
      <c r="B8300" s="1165">
        <f>IFERROR(INDEX('GRP Macros'!$B$14:$AF$554,MATCH(C8300,'GRP Macros'!$B$14:$B$552,FALSE),MATCH(D8300,'GRP Macros'!$B$14:$AF$14,FALSE)),0)</f>
        <v>0</v>
      </c>
      <c r="C8300" s="1165" t="str">
        <f t="shared" si="816"/>
        <v>MEXP81</v>
      </c>
      <c r="D8300" s="988" t="str">
        <f>'GRP Macros'!$V$14</f>
        <v>Violet 
RAL 4008</v>
      </c>
      <c r="E8300" s="1165" t="s">
        <v>27833</v>
      </c>
      <c r="F8300" s="1165" t="s">
        <v>28333</v>
      </c>
    </row>
    <row r="8301" spans="1:6" ht="15" customHeight="1">
      <c r="A8301" s="1165" t="str">
        <f t="shared" si="815"/>
        <v>MEXP81BLK</v>
      </c>
      <c r="B8301" s="1165">
        <f>IFERROR(INDEX('GRP Macros'!$B$14:$AF$554,MATCH(C8301,'GRP Macros'!$B$14:$B$552,FALSE),MATCH(D8301,'GRP Macros'!$B$14:$AF$14,FALSE)),0)</f>
        <v>0</v>
      </c>
      <c r="C8301" s="1165" t="str">
        <f t="shared" si="816"/>
        <v>MEXP81</v>
      </c>
      <c r="D8301" s="988" t="str">
        <f>'GRP Macros'!$X$14</f>
        <v>Black 
RAL 9005</v>
      </c>
      <c r="E8301" s="1165" t="s">
        <v>27829</v>
      </c>
      <c r="F8301" s="1165" t="s">
        <v>28333</v>
      </c>
    </row>
    <row r="8302" spans="1:6" ht="15" customHeight="1">
      <c r="A8302" s="1165" t="str">
        <f t="shared" si="815"/>
        <v>MEXP81GRY</v>
      </c>
      <c r="B8302" s="1165">
        <f>IFERROR(INDEX('GRP Macros'!$B$14:$AF$554,MATCH(C8302,'GRP Macros'!$B$14:$B$552,FALSE),MATCH(D8302,'GRP Macros'!$B$14:$AF$14,FALSE)),0)</f>
        <v>0</v>
      </c>
      <c r="C8302" s="1165" t="str">
        <f t="shared" si="816"/>
        <v>MEXP81</v>
      </c>
      <c r="D8302" s="988" t="str">
        <f>'GRP Macros'!$Y$14</f>
        <v>Grey 
RAL 7001</v>
      </c>
      <c r="E8302" s="1165" t="s">
        <v>27828</v>
      </c>
      <c r="F8302" s="1165" t="s">
        <v>28333</v>
      </c>
    </row>
    <row r="8303" spans="1:6" ht="15" customHeight="1">
      <c r="A8303" s="1165" t="str">
        <f t="shared" si="815"/>
        <v>MEXP81FLY</v>
      </c>
      <c r="B8303" s="1165">
        <f>IFERROR(INDEX('GRP Macros'!$B$14:$AF$554,MATCH(C8303,'GRP Macros'!$B$14:$B$552,FALSE),MATCH(D8303,'GRP Macros'!$B$14:$AF$14,FALSE)),0)</f>
        <v>0</v>
      </c>
      <c r="C8303" s="1165" t="str">
        <f t="shared" si="816"/>
        <v>MEXP81</v>
      </c>
      <c r="D8303" s="988" t="str">
        <f>'GRP Macros'!$Z$14</f>
        <v>Fluo Yellow 
RAL 1026</v>
      </c>
      <c r="E8303" s="1165" t="s">
        <v>28041</v>
      </c>
      <c r="F8303" s="1165" t="s">
        <v>28333</v>
      </c>
    </row>
    <row r="8304" spans="1:6" ht="15" customHeight="1">
      <c r="A8304" s="1165" t="str">
        <f t="shared" si="815"/>
        <v>MEXP81FLO</v>
      </c>
      <c r="B8304" s="1165">
        <f>IFERROR(INDEX('GRP Macros'!$B$14:$AF$554,MATCH(C8304,'GRP Macros'!$B$14:$B$552,FALSE),MATCH(D8304,'GRP Macros'!$B$14:$AF$14,FALSE)),0)</f>
        <v>0</v>
      </c>
      <c r="C8304" s="1165" t="str">
        <f t="shared" si="816"/>
        <v>MEXP81</v>
      </c>
      <c r="D8304" s="988" t="str">
        <f>'GRP Macros'!$AA$14</f>
        <v>Fluo Orange 
RAL 2005</v>
      </c>
      <c r="E8304" s="1165" t="s">
        <v>27830</v>
      </c>
      <c r="F8304" s="1165" t="s">
        <v>28333</v>
      </c>
    </row>
    <row r="8305" spans="1:6" ht="15" customHeight="1">
      <c r="A8305" s="1165" t="str">
        <f t="shared" si="815"/>
        <v>MEXP81FLP</v>
      </c>
      <c r="B8305" s="1165">
        <f>IFERROR(INDEX('GRP Macros'!$B$14:$AF$554,MATCH(C8305,'GRP Macros'!$B$14:$B$552,FALSE),MATCH(D8305,'GRP Macros'!$B$14:$AF$14,FALSE)),0)</f>
        <v>0</v>
      </c>
      <c r="C8305" s="1165" t="str">
        <f t="shared" si="816"/>
        <v>MEXP81</v>
      </c>
      <c r="D8305" s="988" t="str">
        <f>'GRP Macros'!$AB$14</f>
        <v>Fluo Pink 
Pantone 806C</v>
      </c>
      <c r="E8305" s="1165" t="s">
        <v>27832</v>
      </c>
      <c r="F8305" s="1165" t="s">
        <v>28333</v>
      </c>
    </row>
    <row r="8306" spans="1:6" ht="15" customHeight="1">
      <c r="A8306" s="1165" t="str">
        <f t="shared" si="815"/>
        <v>MEXP81FLG</v>
      </c>
      <c r="B8306" s="1165">
        <f>IFERROR(INDEX('GRP Macros'!$B$14:$AF$554,MATCH(C8306,'GRP Macros'!$B$14:$B$552,FALSE),MATCH(D8306,'GRP Macros'!$B$14:$AF$14,FALSE)),0)</f>
        <v>0</v>
      </c>
      <c r="C8306" s="1165" t="str">
        <f t="shared" si="816"/>
        <v>MEXP81</v>
      </c>
      <c r="D8306" s="988" t="str">
        <f>'GRP Macros'!$AC$14</f>
        <v>Fluo Green 
RAL 6028</v>
      </c>
      <c r="E8306" s="1165" t="s">
        <v>27831</v>
      </c>
      <c r="F8306" s="1165" t="s">
        <v>28333</v>
      </c>
    </row>
    <row r="8307" spans="1:6" ht="15" customHeight="1">
      <c r="A8307" s="1165" t="str">
        <f t="shared" si="815"/>
        <v>MEXP82WHI</v>
      </c>
      <c r="B8307" s="1165">
        <f>IFERROR(INDEX('GRP Macros'!$B$14:$AF$554,MATCH(C8307,'GRP Macros'!$B$14:$B$552,FALSE),MATCH(D8307,'GRP Macros'!$B$14:$AF$14,FALSE)),0)</f>
        <v>0</v>
      </c>
      <c r="C8307" s="1165" t="s">
        <v>28414</v>
      </c>
      <c r="D8307" s="1167" t="str">
        <f>'GRP Macros'!$K$14</f>
        <v>White 
RAL 9016</v>
      </c>
      <c r="E8307" s="1165" t="s">
        <v>27838</v>
      </c>
      <c r="F8307" s="1165" t="s">
        <v>28333</v>
      </c>
    </row>
    <row r="8308" spans="1:6" ht="15" customHeight="1">
      <c r="A8308" s="1165" t="str">
        <f t="shared" si="815"/>
        <v>MEXP82BLU</v>
      </c>
      <c r="B8308" s="1165">
        <f>IFERROR(INDEX('GRP Macros'!$B$14:$AF$554,MATCH(C8308,'GRP Macros'!$B$14:$B$552,FALSE),MATCH(D8308,'GRP Macros'!$B$14:$AF$14,FALSE)),0)</f>
        <v>0</v>
      </c>
      <c r="C8308" s="1165" t="str">
        <f>C8307</f>
        <v>MEXP82</v>
      </c>
      <c r="D8308" s="988" t="str">
        <f>'GRP Macros'!$L$14</f>
        <v>Blue US 
RAL 5015</v>
      </c>
      <c r="E8308" s="1165" t="s">
        <v>27827</v>
      </c>
      <c r="F8308" s="1165" t="s">
        <v>28333</v>
      </c>
    </row>
    <row r="8309" spans="1:6" ht="15" customHeight="1">
      <c r="A8309" s="1165" t="str">
        <f t="shared" si="815"/>
        <v>MEXP82MIN</v>
      </c>
      <c r="B8309" s="1165">
        <f>IFERROR(INDEX('GRP Macros'!$B$14:$AF$554,MATCH(C8309,'GRP Macros'!$B$14:$B$552,FALSE),MATCH(D8309,'GRP Macros'!$B$14:$AF$14,FALSE)),0)</f>
        <v>0</v>
      </c>
      <c r="C8309" s="1165" t="str">
        <f t="shared" ref="C8309:C8320" si="817">C8308</f>
        <v>MEXP82</v>
      </c>
      <c r="D8309" s="988" t="str">
        <f>'GRP Macros'!$O$14</f>
        <v>Mint 
RAL 6027</v>
      </c>
      <c r="E8309" s="1165" t="s">
        <v>27834</v>
      </c>
      <c r="F8309" s="1165" t="s">
        <v>28333</v>
      </c>
    </row>
    <row r="8310" spans="1:6" ht="15" customHeight="1">
      <c r="A8310" s="1165" t="str">
        <f t="shared" si="815"/>
        <v>MEXP82GRE</v>
      </c>
      <c r="B8310" s="1165">
        <f>IFERROR(INDEX('GRP Macros'!$B$14:$AF$554,MATCH(C8310,'GRP Macros'!$B$14:$B$552,FALSE),MATCH(D8310,'GRP Macros'!$B$14:$AF$14,FALSE)),0)</f>
        <v>0</v>
      </c>
      <c r="C8310" s="1165" t="str">
        <f t="shared" si="817"/>
        <v>MEXP82</v>
      </c>
      <c r="D8310" s="988" t="str">
        <f>'GRP Macros'!$P$14</f>
        <v>Green 
RAL 6037</v>
      </c>
      <c r="E8310" s="1165" t="s">
        <v>27837</v>
      </c>
      <c r="F8310" s="1165" t="s">
        <v>28333</v>
      </c>
    </row>
    <row r="8311" spans="1:6" ht="15" customHeight="1">
      <c r="A8311" s="1165" t="str">
        <f t="shared" si="815"/>
        <v>MEXP82PUK</v>
      </c>
      <c r="B8311" s="1165">
        <f>IFERROR(INDEX('GRP Macros'!$B$14:$AF$554,MATCH(C8311,'GRP Macros'!$B$14:$B$552,FALSE),MATCH(D8311,'GRP Macros'!$B$14:$AF$14,FALSE)),0)</f>
        <v>0</v>
      </c>
      <c r="C8311" s="1165" t="str">
        <f t="shared" si="817"/>
        <v>MEXP82</v>
      </c>
      <c r="D8311" s="988" t="str">
        <f>'GRP Macros'!$Q$14</f>
        <v>US Green 
Pantone
2301C</v>
      </c>
      <c r="E8311" s="1165" t="s">
        <v>27835</v>
      </c>
      <c r="F8311" s="1165" t="s">
        <v>28333</v>
      </c>
    </row>
    <row r="8312" spans="1:6" ht="15" customHeight="1">
      <c r="A8312" s="1165" t="str">
        <f t="shared" si="815"/>
        <v>MEXP82YEL</v>
      </c>
      <c r="B8312" s="1165">
        <f>IFERROR(INDEX('GRP Macros'!$B$14:$AF$554,MATCH(C8312,'GRP Macros'!$B$14:$B$552,FALSE),MATCH(D8312,'GRP Macros'!$B$14:$AF$14,FALSE)),0)</f>
        <v>0</v>
      </c>
      <c r="C8312" s="1165" t="str">
        <f t="shared" si="817"/>
        <v>MEXP82</v>
      </c>
      <c r="D8312" s="988" t="str">
        <f>'GRP Macros'!$S$14</f>
        <v>Yellow 
RAL 1023</v>
      </c>
      <c r="E8312" s="1165" t="s">
        <v>27823</v>
      </c>
      <c r="F8312" s="1165" t="s">
        <v>28333</v>
      </c>
    </row>
    <row r="8313" spans="1:6" ht="15" customHeight="1">
      <c r="A8313" s="1165" t="str">
        <f t="shared" si="815"/>
        <v>MEXP82RED</v>
      </c>
      <c r="B8313" s="1165">
        <f>IFERROR(INDEX('GRP Macros'!$B$14:$AF$554,MATCH(C8313,'GRP Macros'!$B$14:$B$552,FALSE),MATCH(D8313,'GRP Macros'!$B$14:$AF$14,FALSE)),0)</f>
        <v>0</v>
      </c>
      <c r="C8313" s="1165" t="str">
        <f t="shared" si="817"/>
        <v>MEXP82</v>
      </c>
      <c r="D8313" s="988" t="str">
        <f>'GRP Macros'!$U$14</f>
        <v>Red 
RAL 3020</v>
      </c>
      <c r="E8313" s="1165" t="s">
        <v>27826</v>
      </c>
      <c r="F8313" s="1165" t="s">
        <v>28333</v>
      </c>
    </row>
    <row r="8314" spans="1:6" ht="15" customHeight="1">
      <c r="A8314" s="1165" t="str">
        <f t="shared" si="815"/>
        <v>MEXP82VIO</v>
      </c>
      <c r="B8314" s="1165">
        <f>IFERROR(INDEX('GRP Macros'!$B$14:$AF$554,MATCH(C8314,'GRP Macros'!$B$14:$B$552,FALSE),MATCH(D8314,'GRP Macros'!$B$14:$AF$14,FALSE)),0)</f>
        <v>0</v>
      </c>
      <c r="C8314" s="1165" t="str">
        <f t="shared" si="817"/>
        <v>MEXP82</v>
      </c>
      <c r="D8314" s="988" t="str">
        <f>'GRP Macros'!$V$14</f>
        <v>Violet 
RAL 4008</v>
      </c>
      <c r="E8314" s="1165" t="s">
        <v>27833</v>
      </c>
      <c r="F8314" s="1165" t="s">
        <v>28333</v>
      </c>
    </row>
    <row r="8315" spans="1:6" ht="15" customHeight="1">
      <c r="A8315" s="1165" t="str">
        <f t="shared" si="815"/>
        <v>MEXP82BLK</v>
      </c>
      <c r="B8315" s="1165">
        <f>IFERROR(INDEX('GRP Macros'!$B$14:$AF$554,MATCH(C8315,'GRP Macros'!$B$14:$B$552,FALSE),MATCH(D8315,'GRP Macros'!$B$14:$AF$14,FALSE)),0)</f>
        <v>0</v>
      </c>
      <c r="C8315" s="1165" t="str">
        <f t="shared" si="817"/>
        <v>MEXP82</v>
      </c>
      <c r="D8315" s="988" t="str">
        <f>'GRP Macros'!$X$14</f>
        <v>Black 
RAL 9005</v>
      </c>
      <c r="E8315" s="1165" t="s">
        <v>27829</v>
      </c>
      <c r="F8315" s="1165" t="s">
        <v>28333</v>
      </c>
    </row>
    <row r="8316" spans="1:6" ht="15" customHeight="1">
      <c r="A8316" s="1165" t="str">
        <f t="shared" si="815"/>
        <v>MEXP82GRY</v>
      </c>
      <c r="B8316" s="1165">
        <f>IFERROR(INDEX('GRP Macros'!$B$14:$AF$554,MATCH(C8316,'GRP Macros'!$B$14:$B$552,FALSE),MATCH(D8316,'GRP Macros'!$B$14:$AF$14,FALSE)),0)</f>
        <v>0</v>
      </c>
      <c r="C8316" s="1165" t="str">
        <f t="shared" si="817"/>
        <v>MEXP82</v>
      </c>
      <c r="D8316" s="988" t="str">
        <f>'GRP Macros'!$Y$14</f>
        <v>Grey 
RAL 7001</v>
      </c>
      <c r="E8316" s="1165" t="s">
        <v>27828</v>
      </c>
      <c r="F8316" s="1165" t="s">
        <v>28333</v>
      </c>
    </row>
    <row r="8317" spans="1:6" ht="15" customHeight="1">
      <c r="A8317" s="1165" t="str">
        <f t="shared" si="815"/>
        <v>MEXP82FLY</v>
      </c>
      <c r="B8317" s="1165">
        <f>IFERROR(INDEX('GRP Macros'!$B$14:$AF$554,MATCH(C8317,'GRP Macros'!$B$14:$B$552,FALSE),MATCH(D8317,'GRP Macros'!$B$14:$AF$14,FALSE)),0)</f>
        <v>0</v>
      </c>
      <c r="C8317" s="1165" t="str">
        <f t="shared" si="817"/>
        <v>MEXP82</v>
      </c>
      <c r="D8317" s="988" t="str">
        <f>'GRP Macros'!$Z$14</f>
        <v>Fluo Yellow 
RAL 1026</v>
      </c>
      <c r="E8317" s="1165" t="s">
        <v>28041</v>
      </c>
      <c r="F8317" s="1165" t="s">
        <v>28333</v>
      </c>
    </row>
    <row r="8318" spans="1:6" ht="15" customHeight="1">
      <c r="A8318" s="1165" t="str">
        <f t="shared" si="815"/>
        <v>MEXP82FLO</v>
      </c>
      <c r="B8318" s="1165">
        <f>IFERROR(INDEX('GRP Macros'!$B$14:$AF$554,MATCH(C8318,'GRP Macros'!$B$14:$B$552,FALSE),MATCH(D8318,'GRP Macros'!$B$14:$AF$14,FALSE)),0)</f>
        <v>0</v>
      </c>
      <c r="C8318" s="1165" t="str">
        <f t="shared" si="817"/>
        <v>MEXP82</v>
      </c>
      <c r="D8318" s="988" t="str">
        <f>'GRP Macros'!$AA$14</f>
        <v>Fluo Orange 
RAL 2005</v>
      </c>
      <c r="E8318" s="1165" t="s">
        <v>27830</v>
      </c>
      <c r="F8318" s="1165" t="s">
        <v>28333</v>
      </c>
    </row>
    <row r="8319" spans="1:6" ht="15" customHeight="1">
      <c r="A8319" s="1165" t="str">
        <f t="shared" si="815"/>
        <v>MEXP82FLP</v>
      </c>
      <c r="B8319" s="1165">
        <f>IFERROR(INDEX('GRP Macros'!$B$14:$AF$554,MATCH(C8319,'GRP Macros'!$B$14:$B$552,FALSE),MATCH(D8319,'GRP Macros'!$B$14:$AF$14,FALSE)),0)</f>
        <v>0</v>
      </c>
      <c r="C8319" s="1165" t="str">
        <f t="shared" si="817"/>
        <v>MEXP82</v>
      </c>
      <c r="D8319" s="988" t="str">
        <f>'GRP Macros'!$AB$14</f>
        <v>Fluo Pink 
Pantone 806C</v>
      </c>
      <c r="E8319" s="1165" t="s">
        <v>27832</v>
      </c>
      <c r="F8319" s="1165" t="s">
        <v>28333</v>
      </c>
    </row>
    <row r="8320" spans="1:6" ht="15" customHeight="1">
      <c r="A8320" s="1165" t="str">
        <f t="shared" si="815"/>
        <v>MEXP82FLG</v>
      </c>
      <c r="B8320" s="1165">
        <f>IFERROR(INDEX('GRP Macros'!$B$14:$AF$554,MATCH(C8320,'GRP Macros'!$B$14:$B$552,FALSE),MATCH(D8320,'GRP Macros'!$B$14:$AF$14,FALSE)),0)</f>
        <v>0</v>
      </c>
      <c r="C8320" s="1165" t="str">
        <f t="shared" si="817"/>
        <v>MEXP82</v>
      </c>
      <c r="D8320" s="988" t="str">
        <f>'GRP Macros'!$AC$14</f>
        <v>Fluo Green 
RAL 6028</v>
      </c>
      <c r="E8320" s="1165" t="s">
        <v>27831</v>
      </c>
      <c r="F8320" s="1165" t="s">
        <v>28333</v>
      </c>
    </row>
    <row r="8321" spans="1:6" ht="15" customHeight="1">
      <c r="A8321" s="1165" t="str">
        <f t="shared" si="815"/>
        <v>MEXP83WHI</v>
      </c>
      <c r="B8321" s="1165">
        <f>IFERROR(INDEX('GRP Macros'!$B$14:$AF$554,MATCH(C8321,'GRP Macros'!$B$14:$B$552,FALSE),MATCH(D8321,'GRP Macros'!$B$14:$AF$14,FALSE)),0)</f>
        <v>0</v>
      </c>
      <c r="C8321" s="1165" t="s">
        <v>28415</v>
      </c>
      <c r="D8321" s="1167" t="str">
        <f>'GRP Macros'!$K$14</f>
        <v>White 
RAL 9016</v>
      </c>
      <c r="E8321" s="1165" t="s">
        <v>27838</v>
      </c>
      <c r="F8321" s="1165" t="s">
        <v>28333</v>
      </c>
    </row>
    <row r="8322" spans="1:6" ht="15" customHeight="1">
      <c r="A8322" s="1165" t="str">
        <f t="shared" si="815"/>
        <v>MEXP83BLU</v>
      </c>
      <c r="B8322" s="1165">
        <f>IFERROR(INDEX('GRP Macros'!$B$14:$AF$554,MATCH(C8322,'GRP Macros'!$B$14:$B$552,FALSE),MATCH(D8322,'GRP Macros'!$B$14:$AF$14,FALSE)),0)</f>
        <v>0</v>
      </c>
      <c r="C8322" s="1165" t="str">
        <f>C8321</f>
        <v>MEXP83</v>
      </c>
      <c r="D8322" s="988" t="str">
        <f>'GRP Macros'!$L$14</f>
        <v>Blue US 
RAL 5015</v>
      </c>
      <c r="E8322" s="1165" t="s">
        <v>27827</v>
      </c>
      <c r="F8322" s="1165" t="s">
        <v>28333</v>
      </c>
    </row>
    <row r="8323" spans="1:6" ht="15" customHeight="1">
      <c r="A8323" s="1165" t="str">
        <f t="shared" si="815"/>
        <v>MEXP83MIN</v>
      </c>
      <c r="B8323" s="1165">
        <f>IFERROR(INDEX('GRP Macros'!$B$14:$AF$554,MATCH(C8323,'GRP Macros'!$B$14:$B$552,FALSE),MATCH(D8323,'GRP Macros'!$B$14:$AF$14,FALSE)),0)</f>
        <v>0</v>
      </c>
      <c r="C8323" s="1165" t="str">
        <f t="shared" ref="C8323:C8334" si="818">C8322</f>
        <v>MEXP83</v>
      </c>
      <c r="D8323" s="988" t="str">
        <f>'GRP Macros'!$O$14</f>
        <v>Mint 
RAL 6027</v>
      </c>
      <c r="E8323" s="1165" t="s">
        <v>27834</v>
      </c>
      <c r="F8323" s="1165" t="s">
        <v>28333</v>
      </c>
    </row>
    <row r="8324" spans="1:6" ht="15" customHeight="1">
      <c r="A8324" s="1165" t="str">
        <f t="shared" si="815"/>
        <v>MEXP83GRE</v>
      </c>
      <c r="B8324" s="1165">
        <f>IFERROR(INDEX('GRP Macros'!$B$14:$AF$554,MATCH(C8324,'GRP Macros'!$B$14:$B$552,FALSE),MATCH(D8324,'GRP Macros'!$B$14:$AF$14,FALSE)),0)</f>
        <v>0</v>
      </c>
      <c r="C8324" s="1165" t="str">
        <f t="shared" si="818"/>
        <v>MEXP83</v>
      </c>
      <c r="D8324" s="988" t="str">
        <f>'GRP Macros'!$P$14</f>
        <v>Green 
RAL 6037</v>
      </c>
      <c r="E8324" s="1165" t="s">
        <v>27837</v>
      </c>
      <c r="F8324" s="1165" t="s">
        <v>28333</v>
      </c>
    </row>
    <row r="8325" spans="1:6" ht="15" customHeight="1">
      <c r="A8325" s="1165" t="str">
        <f t="shared" si="815"/>
        <v>MEXP83PUK</v>
      </c>
      <c r="B8325" s="1165">
        <f>IFERROR(INDEX('GRP Macros'!$B$14:$AF$554,MATCH(C8325,'GRP Macros'!$B$14:$B$552,FALSE),MATCH(D8325,'GRP Macros'!$B$14:$AF$14,FALSE)),0)</f>
        <v>0</v>
      </c>
      <c r="C8325" s="1165" t="str">
        <f t="shared" si="818"/>
        <v>MEXP83</v>
      </c>
      <c r="D8325" s="988" t="str">
        <f>'GRP Macros'!$Q$14</f>
        <v>US Green 
Pantone
2301C</v>
      </c>
      <c r="E8325" s="1165" t="s">
        <v>27835</v>
      </c>
      <c r="F8325" s="1165" t="s">
        <v>28333</v>
      </c>
    </row>
    <row r="8326" spans="1:6" ht="15" customHeight="1">
      <c r="A8326" s="1165" t="str">
        <f t="shared" si="815"/>
        <v>MEXP83YEL</v>
      </c>
      <c r="B8326" s="1165">
        <f>IFERROR(INDEX('GRP Macros'!$B$14:$AF$554,MATCH(C8326,'GRP Macros'!$B$14:$B$552,FALSE),MATCH(D8326,'GRP Macros'!$B$14:$AF$14,FALSE)),0)</f>
        <v>0</v>
      </c>
      <c r="C8326" s="1165" t="str">
        <f t="shared" si="818"/>
        <v>MEXP83</v>
      </c>
      <c r="D8326" s="988" t="str">
        <f>'GRP Macros'!$S$14</f>
        <v>Yellow 
RAL 1023</v>
      </c>
      <c r="E8326" s="1165" t="s">
        <v>27823</v>
      </c>
      <c r="F8326" s="1165" t="s">
        <v>28333</v>
      </c>
    </row>
    <row r="8327" spans="1:6" ht="15" customHeight="1">
      <c r="A8327" s="1165" t="str">
        <f t="shared" si="815"/>
        <v>MEXP83RED</v>
      </c>
      <c r="B8327" s="1165">
        <f>IFERROR(INDEX('GRP Macros'!$B$14:$AF$554,MATCH(C8327,'GRP Macros'!$B$14:$B$552,FALSE),MATCH(D8327,'GRP Macros'!$B$14:$AF$14,FALSE)),0)</f>
        <v>0</v>
      </c>
      <c r="C8327" s="1165" t="str">
        <f t="shared" si="818"/>
        <v>MEXP83</v>
      </c>
      <c r="D8327" s="988" t="str">
        <f>'GRP Macros'!$U$14</f>
        <v>Red 
RAL 3020</v>
      </c>
      <c r="E8327" s="1165" t="s">
        <v>27826</v>
      </c>
      <c r="F8327" s="1165" t="s">
        <v>28333</v>
      </c>
    </row>
    <row r="8328" spans="1:6" ht="15" customHeight="1">
      <c r="A8328" s="1165" t="str">
        <f t="shared" si="815"/>
        <v>MEXP83VIO</v>
      </c>
      <c r="B8328" s="1165">
        <f>IFERROR(INDEX('GRP Macros'!$B$14:$AF$554,MATCH(C8328,'GRP Macros'!$B$14:$B$552,FALSE),MATCH(D8328,'GRP Macros'!$B$14:$AF$14,FALSE)),0)</f>
        <v>0</v>
      </c>
      <c r="C8328" s="1165" t="str">
        <f t="shared" si="818"/>
        <v>MEXP83</v>
      </c>
      <c r="D8328" s="988" t="str">
        <f>'GRP Macros'!$V$14</f>
        <v>Violet 
RAL 4008</v>
      </c>
      <c r="E8328" s="1165" t="s">
        <v>27833</v>
      </c>
      <c r="F8328" s="1165" t="s">
        <v>28333</v>
      </c>
    </row>
    <row r="8329" spans="1:6" ht="15" customHeight="1">
      <c r="A8329" s="1165" t="str">
        <f t="shared" si="815"/>
        <v>MEXP83BLK</v>
      </c>
      <c r="B8329" s="1165">
        <f>IFERROR(INDEX('GRP Macros'!$B$14:$AF$554,MATCH(C8329,'GRP Macros'!$B$14:$B$552,FALSE),MATCH(D8329,'GRP Macros'!$B$14:$AF$14,FALSE)),0)</f>
        <v>0</v>
      </c>
      <c r="C8329" s="1165" t="str">
        <f t="shared" si="818"/>
        <v>MEXP83</v>
      </c>
      <c r="D8329" s="988" t="str">
        <f>'GRP Macros'!$X$14</f>
        <v>Black 
RAL 9005</v>
      </c>
      <c r="E8329" s="1165" t="s">
        <v>27829</v>
      </c>
      <c r="F8329" s="1165" t="s">
        <v>28333</v>
      </c>
    </row>
    <row r="8330" spans="1:6" ht="15" customHeight="1">
      <c r="A8330" s="1165" t="str">
        <f t="shared" si="815"/>
        <v>MEXP83GRY</v>
      </c>
      <c r="B8330" s="1165">
        <f>IFERROR(INDEX('GRP Macros'!$B$14:$AF$554,MATCH(C8330,'GRP Macros'!$B$14:$B$552,FALSE),MATCH(D8330,'GRP Macros'!$B$14:$AF$14,FALSE)),0)</f>
        <v>0</v>
      </c>
      <c r="C8330" s="1165" t="str">
        <f t="shared" si="818"/>
        <v>MEXP83</v>
      </c>
      <c r="D8330" s="988" t="str">
        <f>'GRP Macros'!$Y$14</f>
        <v>Grey 
RAL 7001</v>
      </c>
      <c r="E8330" s="1165" t="s">
        <v>27828</v>
      </c>
      <c r="F8330" s="1165" t="s">
        <v>28333</v>
      </c>
    </row>
    <row r="8331" spans="1:6" ht="15" customHeight="1">
      <c r="A8331" s="1165" t="str">
        <f t="shared" si="815"/>
        <v>MEXP83FLY</v>
      </c>
      <c r="B8331" s="1165">
        <f>IFERROR(INDEX('GRP Macros'!$B$14:$AF$554,MATCH(C8331,'GRP Macros'!$B$14:$B$552,FALSE),MATCH(D8331,'GRP Macros'!$B$14:$AF$14,FALSE)),0)</f>
        <v>0</v>
      </c>
      <c r="C8331" s="1165" t="str">
        <f t="shared" si="818"/>
        <v>MEXP83</v>
      </c>
      <c r="D8331" s="988" t="str">
        <f>'GRP Macros'!$Z$14</f>
        <v>Fluo Yellow 
RAL 1026</v>
      </c>
      <c r="E8331" s="1165" t="s">
        <v>28041</v>
      </c>
      <c r="F8331" s="1165" t="s">
        <v>28333</v>
      </c>
    </row>
    <row r="8332" spans="1:6" ht="15" customHeight="1">
      <c r="A8332" s="1165" t="str">
        <f t="shared" si="815"/>
        <v>MEXP83FLO</v>
      </c>
      <c r="B8332" s="1165">
        <f>IFERROR(INDEX('GRP Macros'!$B$14:$AF$554,MATCH(C8332,'GRP Macros'!$B$14:$B$552,FALSE),MATCH(D8332,'GRP Macros'!$B$14:$AF$14,FALSE)),0)</f>
        <v>0</v>
      </c>
      <c r="C8332" s="1165" t="str">
        <f t="shared" si="818"/>
        <v>MEXP83</v>
      </c>
      <c r="D8332" s="988" t="str">
        <f>'GRP Macros'!$AA$14</f>
        <v>Fluo Orange 
RAL 2005</v>
      </c>
      <c r="E8332" s="1165" t="s">
        <v>27830</v>
      </c>
      <c r="F8332" s="1165" t="s">
        <v>28333</v>
      </c>
    </row>
    <row r="8333" spans="1:6" ht="15" customHeight="1">
      <c r="A8333" s="1165" t="str">
        <f t="shared" si="815"/>
        <v>MEXP83FLP</v>
      </c>
      <c r="B8333" s="1165">
        <f>IFERROR(INDEX('GRP Macros'!$B$14:$AF$554,MATCH(C8333,'GRP Macros'!$B$14:$B$552,FALSE),MATCH(D8333,'GRP Macros'!$B$14:$AF$14,FALSE)),0)</f>
        <v>0</v>
      </c>
      <c r="C8333" s="1165" t="str">
        <f t="shared" si="818"/>
        <v>MEXP83</v>
      </c>
      <c r="D8333" s="988" t="str">
        <f>'GRP Macros'!$AB$14</f>
        <v>Fluo Pink 
Pantone 806C</v>
      </c>
      <c r="E8333" s="1165" t="s">
        <v>27832</v>
      </c>
      <c r="F8333" s="1165" t="s">
        <v>28333</v>
      </c>
    </row>
    <row r="8334" spans="1:6" ht="15" customHeight="1">
      <c r="A8334" s="1165" t="str">
        <f t="shared" si="815"/>
        <v>MEXP83FLG</v>
      </c>
      <c r="B8334" s="1165">
        <f>IFERROR(INDEX('GRP Macros'!$B$14:$AF$554,MATCH(C8334,'GRP Macros'!$B$14:$B$552,FALSE),MATCH(D8334,'GRP Macros'!$B$14:$AF$14,FALSE)),0)</f>
        <v>0</v>
      </c>
      <c r="C8334" s="1165" t="str">
        <f t="shared" si="818"/>
        <v>MEXP83</v>
      </c>
      <c r="D8334" s="988" t="str">
        <f>'GRP Macros'!$AC$14</f>
        <v>Fluo Green 
RAL 6028</v>
      </c>
      <c r="E8334" s="1165" t="s">
        <v>27831</v>
      </c>
      <c r="F8334" s="1165" t="s">
        <v>28333</v>
      </c>
    </row>
    <row r="8335" spans="1:6" ht="15" customHeight="1">
      <c r="A8335" s="1165" t="str">
        <f t="shared" si="815"/>
        <v>MEXP84WHI</v>
      </c>
      <c r="B8335" s="1165">
        <f>IFERROR(INDEX('GRP Macros'!$B$14:$AF$554,MATCH(C8335,'GRP Macros'!$B$14:$B$552,FALSE),MATCH(D8335,'GRP Macros'!$B$14:$AF$14,FALSE)),0)</f>
        <v>0</v>
      </c>
      <c r="C8335" s="1165" t="s">
        <v>28416</v>
      </c>
      <c r="D8335" s="1167" t="str">
        <f>'GRP Macros'!$K$14</f>
        <v>White 
RAL 9016</v>
      </c>
      <c r="E8335" s="1165" t="s">
        <v>27838</v>
      </c>
      <c r="F8335" s="1165" t="s">
        <v>28333</v>
      </c>
    </row>
    <row r="8336" spans="1:6" ht="15" customHeight="1">
      <c r="A8336" s="1165" t="str">
        <f t="shared" si="815"/>
        <v>MEXP84BLU</v>
      </c>
      <c r="B8336" s="1165">
        <f>IFERROR(INDEX('GRP Macros'!$B$14:$AF$554,MATCH(C8336,'GRP Macros'!$B$14:$B$552,FALSE),MATCH(D8336,'GRP Macros'!$B$14:$AF$14,FALSE)),0)</f>
        <v>0</v>
      </c>
      <c r="C8336" s="1165" t="str">
        <f>C8335</f>
        <v>MEXP84</v>
      </c>
      <c r="D8336" s="988" t="str">
        <f>'GRP Macros'!$L$14</f>
        <v>Blue US 
RAL 5015</v>
      </c>
      <c r="E8336" s="1165" t="s">
        <v>27827</v>
      </c>
      <c r="F8336" s="1165" t="s">
        <v>28333</v>
      </c>
    </row>
    <row r="8337" spans="1:6" ht="15" customHeight="1">
      <c r="A8337" s="1165" t="str">
        <f t="shared" si="815"/>
        <v>MEXP84MIN</v>
      </c>
      <c r="B8337" s="1165">
        <f>IFERROR(INDEX('GRP Macros'!$B$14:$AF$554,MATCH(C8337,'GRP Macros'!$B$14:$B$552,FALSE),MATCH(D8337,'GRP Macros'!$B$14:$AF$14,FALSE)),0)</f>
        <v>0</v>
      </c>
      <c r="C8337" s="1165" t="str">
        <f t="shared" ref="C8337:C8348" si="819">C8336</f>
        <v>MEXP84</v>
      </c>
      <c r="D8337" s="988" t="str">
        <f>'GRP Macros'!$O$14</f>
        <v>Mint 
RAL 6027</v>
      </c>
      <c r="E8337" s="1165" t="s">
        <v>27834</v>
      </c>
      <c r="F8337" s="1165" t="s">
        <v>28333</v>
      </c>
    </row>
    <row r="8338" spans="1:6" ht="15" customHeight="1">
      <c r="A8338" s="1165" t="str">
        <f t="shared" si="815"/>
        <v>MEXP84GRE</v>
      </c>
      <c r="B8338" s="1165">
        <f>IFERROR(INDEX('GRP Macros'!$B$14:$AF$554,MATCH(C8338,'GRP Macros'!$B$14:$B$552,FALSE),MATCH(D8338,'GRP Macros'!$B$14:$AF$14,FALSE)),0)</f>
        <v>0</v>
      </c>
      <c r="C8338" s="1165" t="str">
        <f t="shared" si="819"/>
        <v>MEXP84</v>
      </c>
      <c r="D8338" s="988" t="str">
        <f>'GRP Macros'!$P$14</f>
        <v>Green 
RAL 6037</v>
      </c>
      <c r="E8338" s="1165" t="s">
        <v>27837</v>
      </c>
      <c r="F8338" s="1165" t="s">
        <v>28333</v>
      </c>
    </row>
    <row r="8339" spans="1:6" ht="15" customHeight="1">
      <c r="A8339" s="1165" t="str">
        <f t="shared" si="815"/>
        <v>MEXP84PUK</v>
      </c>
      <c r="B8339" s="1165">
        <f>IFERROR(INDEX('GRP Macros'!$B$14:$AF$554,MATCH(C8339,'GRP Macros'!$B$14:$B$552,FALSE),MATCH(D8339,'GRP Macros'!$B$14:$AF$14,FALSE)),0)</f>
        <v>0</v>
      </c>
      <c r="C8339" s="1165" t="str">
        <f t="shared" si="819"/>
        <v>MEXP84</v>
      </c>
      <c r="D8339" s="988" t="str">
        <f>'GRP Macros'!$Q$14</f>
        <v>US Green 
Pantone
2301C</v>
      </c>
      <c r="E8339" s="1165" t="s">
        <v>27835</v>
      </c>
      <c r="F8339" s="1165" t="s">
        <v>28333</v>
      </c>
    </row>
    <row r="8340" spans="1:6" ht="15" customHeight="1">
      <c r="A8340" s="1165" t="str">
        <f t="shared" ref="A8340:A8348" si="820">CONCATENATE(C8340,E8340)</f>
        <v>MEXP84YEL</v>
      </c>
      <c r="B8340" s="1165">
        <f>IFERROR(INDEX('GRP Macros'!$B$14:$AF$554,MATCH(C8340,'GRP Macros'!$B$14:$B$552,FALSE),MATCH(D8340,'GRP Macros'!$B$14:$AF$14,FALSE)),0)</f>
        <v>0</v>
      </c>
      <c r="C8340" s="1165" t="str">
        <f t="shared" si="819"/>
        <v>MEXP84</v>
      </c>
      <c r="D8340" s="988" t="str">
        <f>'GRP Macros'!$S$14</f>
        <v>Yellow 
RAL 1023</v>
      </c>
      <c r="E8340" s="1165" t="s">
        <v>27823</v>
      </c>
      <c r="F8340" s="1165" t="s">
        <v>28333</v>
      </c>
    </row>
    <row r="8341" spans="1:6" ht="15" customHeight="1">
      <c r="A8341" s="1165" t="str">
        <f t="shared" si="820"/>
        <v>MEXP84RED</v>
      </c>
      <c r="B8341" s="1165">
        <f>IFERROR(INDEX('GRP Macros'!$B$14:$AF$554,MATCH(C8341,'GRP Macros'!$B$14:$B$552,FALSE),MATCH(D8341,'GRP Macros'!$B$14:$AF$14,FALSE)),0)</f>
        <v>0</v>
      </c>
      <c r="C8341" s="1165" t="str">
        <f t="shared" si="819"/>
        <v>MEXP84</v>
      </c>
      <c r="D8341" s="988" t="str">
        <f>'GRP Macros'!$U$14</f>
        <v>Red 
RAL 3020</v>
      </c>
      <c r="E8341" s="1165" t="s">
        <v>27826</v>
      </c>
      <c r="F8341" s="1165" t="s">
        <v>28333</v>
      </c>
    </row>
    <row r="8342" spans="1:6" ht="15" customHeight="1">
      <c r="A8342" s="1165" t="str">
        <f t="shared" si="820"/>
        <v>MEXP84VIO</v>
      </c>
      <c r="B8342" s="1165">
        <f>IFERROR(INDEX('GRP Macros'!$B$14:$AF$554,MATCH(C8342,'GRP Macros'!$B$14:$B$552,FALSE),MATCH(D8342,'GRP Macros'!$B$14:$AF$14,FALSE)),0)</f>
        <v>0</v>
      </c>
      <c r="C8342" s="1165" t="str">
        <f t="shared" si="819"/>
        <v>MEXP84</v>
      </c>
      <c r="D8342" s="988" t="str">
        <f>'GRP Macros'!$V$14</f>
        <v>Violet 
RAL 4008</v>
      </c>
      <c r="E8342" s="1165" t="s">
        <v>27833</v>
      </c>
      <c r="F8342" s="1165" t="s">
        <v>28333</v>
      </c>
    </row>
    <row r="8343" spans="1:6" ht="15" customHeight="1">
      <c r="A8343" s="1165" t="str">
        <f t="shared" si="820"/>
        <v>MEXP84BLK</v>
      </c>
      <c r="B8343" s="1165">
        <f>IFERROR(INDEX('GRP Macros'!$B$14:$AF$554,MATCH(C8343,'GRP Macros'!$B$14:$B$552,FALSE),MATCH(D8343,'GRP Macros'!$B$14:$AF$14,FALSE)),0)</f>
        <v>0</v>
      </c>
      <c r="C8343" s="1165" t="str">
        <f t="shared" si="819"/>
        <v>MEXP84</v>
      </c>
      <c r="D8343" s="988" t="str">
        <f>'GRP Macros'!$X$14</f>
        <v>Black 
RAL 9005</v>
      </c>
      <c r="E8343" s="1165" t="s">
        <v>27829</v>
      </c>
      <c r="F8343" s="1165" t="s">
        <v>28333</v>
      </c>
    </row>
    <row r="8344" spans="1:6" ht="15" customHeight="1">
      <c r="A8344" s="1165" t="str">
        <f t="shared" si="820"/>
        <v>MEXP84GRY</v>
      </c>
      <c r="B8344" s="1165">
        <f>IFERROR(INDEX('GRP Macros'!$B$14:$AF$554,MATCH(C8344,'GRP Macros'!$B$14:$B$552,FALSE),MATCH(D8344,'GRP Macros'!$B$14:$AF$14,FALSE)),0)</f>
        <v>0</v>
      </c>
      <c r="C8344" s="1165" t="str">
        <f t="shared" si="819"/>
        <v>MEXP84</v>
      </c>
      <c r="D8344" s="988" t="str">
        <f>'GRP Macros'!$Y$14</f>
        <v>Grey 
RAL 7001</v>
      </c>
      <c r="E8344" s="1165" t="s">
        <v>27828</v>
      </c>
      <c r="F8344" s="1165" t="s">
        <v>28333</v>
      </c>
    </row>
    <row r="8345" spans="1:6" ht="15" customHeight="1">
      <c r="A8345" s="1165" t="str">
        <f t="shared" si="820"/>
        <v>MEXP84FLY</v>
      </c>
      <c r="B8345" s="1165">
        <f>IFERROR(INDEX('GRP Macros'!$B$14:$AF$554,MATCH(C8345,'GRP Macros'!$B$14:$B$552,FALSE),MATCH(D8345,'GRP Macros'!$B$14:$AF$14,FALSE)),0)</f>
        <v>0</v>
      </c>
      <c r="C8345" s="1165" t="str">
        <f t="shared" si="819"/>
        <v>MEXP84</v>
      </c>
      <c r="D8345" s="988" t="str">
        <f>'GRP Macros'!$Z$14</f>
        <v>Fluo Yellow 
RAL 1026</v>
      </c>
      <c r="E8345" s="1165" t="s">
        <v>28041</v>
      </c>
      <c r="F8345" s="1165" t="s">
        <v>28333</v>
      </c>
    </row>
    <row r="8346" spans="1:6" ht="15" customHeight="1">
      <c r="A8346" s="1165" t="str">
        <f t="shared" si="820"/>
        <v>MEXP84FLO</v>
      </c>
      <c r="B8346" s="1165">
        <f>IFERROR(INDEX('GRP Macros'!$B$14:$AF$554,MATCH(C8346,'GRP Macros'!$B$14:$B$552,FALSE),MATCH(D8346,'GRP Macros'!$B$14:$AF$14,FALSE)),0)</f>
        <v>0</v>
      </c>
      <c r="C8346" s="1165" t="str">
        <f t="shared" si="819"/>
        <v>MEXP84</v>
      </c>
      <c r="D8346" s="988" t="str">
        <f>'GRP Macros'!$AA$14</f>
        <v>Fluo Orange 
RAL 2005</v>
      </c>
      <c r="E8346" s="1165" t="s">
        <v>27830</v>
      </c>
      <c r="F8346" s="1165" t="s">
        <v>28333</v>
      </c>
    </row>
    <row r="8347" spans="1:6" ht="15" customHeight="1">
      <c r="A8347" s="1165" t="str">
        <f t="shared" si="820"/>
        <v>MEXP84FLP</v>
      </c>
      <c r="B8347" s="1165">
        <f>IFERROR(INDEX('GRP Macros'!$B$14:$AF$554,MATCH(C8347,'GRP Macros'!$B$14:$B$552,FALSE),MATCH(D8347,'GRP Macros'!$B$14:$AF$14,FALSE)),0)</f>
        <v>0</v>
      </c>
      <c r="C8347" s="1165" t="str">
        <f t="shared" si="819"/>
        <v>MEXP84</v>
      </c>
      <c r="D8347" s="988" t="str">
        <f>'GRP Macros'!$AB$14</f>
        <v>Fluo Pink 
Pantone 806C</v>
      </c>
      <c r="E8347" s="1165" t="s">
        <v>27832</v>
      </c>
      <c r="F8347" s="1165" t="s">
        <v>28333</v>
      </c>
    </row>
    <row r="8348" spans="1:6" ht="15" customHeight="1">
      <c r="A8348" s="1165" t="str">
        <f t="shared" si="820"/>
        <v>MEXP84FLG</v>
      </c>
      <c r="B8348" s="1165">
        <f>IFERROR(INDEX('GRP Macros'!$B$14:$AF$554,MATCH(C8348,'GRP Macros'!$B$14:$B$552,FALSE),MATCH(D8348,'GRP Macros'!$B$14:$AF$14,FALSE)),0)</f>
        <v>0</v>
      </c>
      <c r="C8348" s="1165" t="str">
        <f t="shared" si="819"/>
        <v>MEXP84</v>
      </c>
      <c r="D8348" s="988" t="str">
        <f>'GRP Macros'!$AC$14</f>
        <v>Fluo Green 
RAL 6028</v>
      </c>
      <c r="E8348" s="1165" t="s">
        <v>27831</v>
      </c>
      <c r="F8348" s="1165" t="s">
        <v>28333</v>
      </c>
    </row>
    <row r="8349" spans="1:6" ht="15" customHeight="1">
      <c r="A8349" s="1165" t="str">
        <f t="shared" ref="A8349:A8388" si="821">CONCATENATE(C8349,E8349)</f>
        <v>MEXP85WHI</v>
      </c>
      <c r="B8349" s="1165">
        <f>IFERROR(INDEX('GRP Macros'!$B$14:$AF$554,MATCH(C8349,'GRP Macros'!$B$14:$B$552,FALSE),MATCH(D8349,'GRP Macros'!$B$14:$AF$14,FALSE)),0)</f>
        <v>0</v>
      </c>
      <c r="C8349" s="1165" t="s">
        <v>28417</v>
      </c>
      <c r="D8349" s="1167" t="str">
        <f>'GRP Macros'!$K$14</f>
        <v>White 
RAL 9016</v>
      </c>
      <c r="E8349" s="1165" t="s">
        <v>27838</v>
      </c>
      <c r="F8349" s="1165" t="s">
        <v>28333</v>
      </c>
    </row>
    <row r="8350" spans="1:6" ht="15" customHeight="1">
      <c r="A8350" s="1165" t="str">
        <f t="shared" si="821"/>
        <v>MEXP85BLU</v>
      </c>
      <c r="B8350" s="1165">
        <f>IFERROR(INDEX('GRP Macros'!$B$14:$AF$554,MATCH(C8350,'GRP Macros'!$B$14:$B$552,FALSE),MATCH(D8350,'GRP Macros'!$B$14:$AF$14,FALSE)),0)</f>
        <v>0</v>
      </c>
      <c r="C8350" s="1165" t="str">
        <f>C8349</f>
        <v>MEXP85</v>
      </c>
      <c r="D8350" s="988" t="str">
        <f>'GRP Macros'!$L$14</f>
        <v>Blue US 
RAL 5015</v>
      </c>
      <c r="E8350" s="1165" t="s">
        <v>27827</v>
      </c>
      <c r="F8350" s="1165" t="s">
        <v>28333</v>
      </c>
    </row>
    <row r="8351" spans="1:6" ht="15" customHeight="1">
      <c r="A8351" s="1165" t="str">
        <f t="shared" si="821"/>
        <v>MEXP85MIN</v>
      </c>
      <c r="B8351" s="1165">
        <f>IFERROR(INDEX('GRP Macros'!$B$14:$AF$554,MATCH(C8351,'GRP Macros'!$B$14:$B$552,FALSE),MATCH(D8351,'GRP Macros'!$B$14:$AF$14,FALSE)),0)</f>
        <v>0</v>
      </c>
      <c r="C8351" s="1165" t="str">
        <f t="shared" ref="C8351:C8362" si="822">C8350</f>
        <v>MEXP85</v>
      </c>
      <c r="D8351" s="988" t="str">
        <f>'GRP Macros'!$O$14</f>
        <v>Mint 
RAL 6027</v>
      </c>
      <c r="E8351" s="1165" t="s">
        <v>27834</v>
      </c>
      <c r="F8351" s="1165" t="s">
        <v>28333</v>
      </c>
    </row>
    <row r="8352" spans="1:6" ht="15" customHeight="1">
      <c r="A8352" s="1165" t="str">
        <f t="shared" si="821"/>
        <v>MEXP85GRE</v>
      </c>
      <c r="B8352" s="1165">
        <f>IFERROR(INDEX('GRP Macros'!$B$14:$AF$554,MATCH(C8352,'GRP Macros'!$B$14:$B$552,FALSE),MATCH(D8352,'GRP Macros'!$B$14:$AF$14,FALSE)),0)</f>
        <v>0</v>
      </c>
      <c r="C8352" s="1165" t="str">
        <f t="shared" si="822"/>
        <v>MEXP85</v>
      </c>
      <c r="D8352" s="988" t="str">
        <f>'GRP Macros'!$P$14</f>
        <v>Green 
RAL 6037</v>
      </c>
      <c r="E8352" s="1165" t="s">
        <v>27837</v>
      </c>
      <c r="F8352" s="1165" t="s">
        <v>28333</v>
      </c>
    </row>
    <row r="8353" spans="1:6" ht="15" customHeight="1">
      <c r="A8353" s="1165" t="str">
        <f t="shared" si="821"/>
        <v>MEXP85PUK</v>
      </c>
      <c r="B8353" s="1165">
        <f>IFERROR(INDEX('GRP Macros'!$B$14:$AF$554,MATCH(C8353,'GRP Macros'!$B$14:$B$552,FALSE),MATCH(D8353,'GRP Macros'!$B$14:$AF$14,FALSE)),0)</f>
        <v>0</v>
      </c>
      <c r="C8353" s="1165" t="str">
        <f t="shared" si="822"/>
        <v>MEXP85</v>
      </c>
      <c r="D8353" s="988" t="str">
        <f>'GRP Macros'!$Q$14</f>
        <v>US Green 
Pantone
2301C</v>
      </c>
      <c r="E8353" s="1165" t="s">
        <v>27835</v>
      </c>
      <c r="F8353" s="1165" t="s">
        <v>28333</v>
      </c>
    </row>
    <row r="8354" spans="1:6" ht="15" customHeight="1">
      <c r="A8354" s="1165" t="str">
        <f t="shared" si="821"/>
        <v>MEXP85YEL</v>
      </c>
      <c r="B8354" s="1165">
        <f>IFERROR(INDEX('GRP Macros'!$B$14:$AF$554,MATCH(C8354,'GRP Macros'!$B$14:$B$552,FALSE),MATCH(D8354,'GRP Macros'!$B$14:$AF$14,FALSE)),0)</f>
        <v>0</v>
      </c>
      <c r="C8354" s="1165" t="str">
        <f t="shared" si="822"/>
        <v>MEXP85</v>
      </c>
      <c r="D8354" s="988" t="str">
        <f>'GRP Macros'!$S$14</f>
        <v>Yellow 
RAL 1023</v>
      </c>
      <c r="E8354" s="1165" t="s">
        <v>27823</v>
      </c>
      <c r="F8354" s="1165" t="s">
        <v>28333</v>
      </c>
    </row>
    <row r="8355" spans="1:6" ht="15" customHeight="1">
      <c r="A8355" s="1165" t="str">
        <f t="shared" si="821"/>
        <v>MEXP85RED</v>
      </c>
      <c r="B8355" s="1165">
        <f>IFERROR(INDEX('GRP Macros'!$B$14:$AF$554,MATCH(C8355,'GRP Macros'!$B$14:$B$552,FALSE),MATCH(D8355,'GRP Macros'!$B$14:$AF$14,FALSE)),0)</f>
        <v>0</v>
      </c>
      <c r="C8355" s="1165" t="str">
        <f t="shared" si="822"/>
        <v>MEXP85</v>
      </c>
      <c r="D8355" s="988" t="str">
        <f>'GRP Macros'!$U$14</f>
        <v>Red 
RAL 3020</v>
      </c>
      <c r="E8355" s="1165" t="s">
        <v>27826</v>
      </c>
      <c r="F8355" s="1165" t="s">
        <v>28333</v>
      </c>
    </row>
    <row r="8356" spans="1:6" ht="15" customHeight="1">
      <c r="A8356" s="1165" t="str">
        <f t="shared" si="821"/>
        <v>MEXP85VIO</v>
      </c>
      <c r="B8356" s="1165">
        <f>IFERROR(INDEX('GRP Macros'!$B$14:$AF$554,MATCH(C8356,'GRP Macros'!$B$14:$B$552,FALSE),MATCH(D8356,'GRP Macros'!$B$14:$AF$14,FALSE)),0)</f>
        <v>0</v>
      </c>
      <c r="C8356" s="1165" t="str">
        <f t="shared" si="822"/>
        <v>MEXP85</v>
      </c>
      <c r="D8356" s="988" t="str">
        <f>'GRP Macros'!$V$14</f>
        <v>Violet 
RAL 4008</v>
      </c>
      <c r="E8356" s="1165" t="s">
        <v>27833</v>
      </c>
      <c r="F8356" s="1165" t="s">
        <v>28333</v>
      </c>
    </row>
    <row r="8357" spans="1:6" ht="15" customHeight="1">
      <c r="A8357" s="1165" t="str">
        <f t="shared" si="821"/>
        <v>MEXP85BLK</v>
      </c>
      <c r="B8357" s="1165">
        <f>IFERROR(INDEX('GRP Macros'!$B$14:$AF$554,MATCH(C8357,'GRP Macros'!$B$14:$B$552,FALSE),MATCH(D8357,'GRP Macros'!$B$14:$AF$14,FALSE)),0)</f>
        <v>0</v>
      </c>
      <c r="C8357" s="1165" t="str">
        <f t="shared" si="822"/>
        <v>MEXP85</v>
      </c>
      <c r="D8357" s="988" t="str">
        <f>'GRP Macros'!$X$14</f>
        <v>Black 
RAL 9005</v>
      </c>
      <c r="E8357" s="1165" t="s">
        <v>27829</v>
      </c>
      <c r="F8357" s="1165" t="s">
        <v>28333</v>
      </c>
    </row>
    <row r="8358" spans="1:6" ht="15" customHeight="1">
      <c r="A8358" s="1165" t="str">
        <f t="shared" si="821"/>
        <v>MEXP85GRY</v>
      </c>
      <c r="B8358" s="1165">
        <f>IFERROR(INDEX('GRP Macros'!$B$14:$AF$554,MATCH(C8358,'GRP Macros'!$B$14:$B$552,FALSE),MATCH(D8358,'GRP Macros'!$B$14:$AF$14,FALSE)),0)</f>
        <v>0</v>
      </c>
      <c r="C8358" s="1165" t="str">
        <f t="shared" si="822"/>
        <v>MEXP85</v>
      </c>
      <c r="D8358" s="988" t="str">
        <f>'GRP Macros'!$Y$14</f>
        <v>Grey 
RAL 7001</v>
      </c>
      <c r="E8358" s="1165" t="s">
        <v>27828</v>
      </c>
      <c r="F8358" s="1165" t="s">
        <v>28333</v>
      </c>
    </row>
    <row r="8359" spans="1:6" ht="15" customHeight="1">
      <c r="A8359" s="1165" t="str">
        <f t="shared" si="821"/>
        <v>MEXP85FLY</v>
      </c>
      <c r="B8359" s="1165">
        <f>IFERROR(INDEX('GRP Macros'!$B$14:$AF$554,MATCH(C8359,'GRP Macros'!$B$14:$B$552,FALSE),MATCH(D8359,'GRP Macros'!$B$14:$AF$14,FALSE)),0)</f>
        <v>0</v>
      </c>
      <c r="C8359" s="1165" t="str">
        <f t="shared" si="822"/>
        <v>MEXP85</v>
      </c>
      <c r="D8359" s="988" t="str">
        <f>'GRP Macros'!$Z$14</f>
        <v>Fluo Yellow 
RAL 1026</v>
      </c>
      <c r="E8359" s="1165" t="s">
        <v>28041</v>
      </c>
      <c r="F8359" s="1165" t="s">
        <v>28333</v>
      </c>
    </row>
    <row r="8360" spans="1:6" ht="15" customHeight="1">
      <c r="A8360" s="1165" t="str">
        <f t="shared" si="821"/>
        <v>MEXP85FLO</v>
      </c>
      <c r="B8360" s="1165">
        <f>IFERROR(INDEX('GRP Macros'!$B$14:$AF$554,MATCH(C8360,'GRP Macros'!$B$14:$B$552,FALSE),MATCH(D8360,'GRP Macros'!$B$14:$AF$14,FALSE)),0)</f>
        <v>0</v>
      </c>
      <c r="C8360" s="1165" t="str">
        <f t="shared" si="822"/>
        <v>MEXP85</v>
      </c>
      <c r="D8360" s="988" t="str">
        <f>'GRP Macros'!$AA$14</f>
        <v>Fluo Orange 
RAL 2005</v>
      </c>
      <c r="E8360" s="1165" t="s">
        <v>27830</v>
      </c>
      <c r="F8360" s="1165" t="s">
        <v>28333</v>
      </c>
    </row>
    <row r="8361" spans="1:6" ht="15" customHeight="1">
      <c r="A8361" s="1165" t="str">
        <f t="shared" si="821"/>
        <v>MEXP85FLP</v>
      </c>
      <c r="B8361" s="1165">
        <f>IFERROR(INDEX('GRP Macros'!$B$14:$AF$554,MATCH(C8361,'GRP Macros'!$B$14:$B$552,FALSE),MATCH(D8361,'GRP Macros'!$B$14:$AF$14,FALSE)),0)</f>
        <v>0</v>
      </c>
      <c r="C8361" s="1165" t="str">
        <f t="shared" si="822"/>
        <v>MEXP85</v>
      </c>
      <c r="D8361" s="988" t="str">
        <f>'GRP Macros'!$AB$14</f>
        <v>Fluo Pink 
Pantone 806C</v>
      </c>
      <c r="E8361" s="1165" t="s">
        <v>27832</v>
      </c>
      <c r="F8361" s="1165" t="s">
        <v>28333</v>
      </c>
    </row>
    <row r="8362" spans="1:6" ht="15" customHeight="1">
      <c r="A8362" s="1165" t="str">
        <f t="shared" si="821"/>
        <v>MEXP85FLG</v>
      </c>
      <c r="B8362" s="1165">
        <f>IFERROR(INDEX('GRP Macros'!$B$14:$AF$554,MATCH(C8362,'GRP Macros'!$B$14:$B$552,FALSE),MATCH(D8362,'GRP Macros'!$B$14:$AF$14,FALSE)),0)</f>
        <v>0</v>
      </c>
      <c r="C8362" s="1165" t="str">
        <f t="shared" si="822"/>
        <v>MEXP85</v>
      </c>
      <c r="D8362" s="988" t="str">
        <f>'GRP Macros'!$AC$14</f>
        <v>Fluo Green 
RAL 6028</v>
      </c>
      <c r="E8362" s="1165" t="s">
        <v>27831</v>
      </c>
      <c r="F8362" s="1165" t="s">
        <v>28333</v>
      </c>
    </row>
    <row r="8363" spans="1:6" ht="15" customHeight="1">
      <c r="A8363" s="1165" t="str">
        <f t="shared" si="821"/>
        <v>MEXP86WHI</v>
      </c>
      <c r="B8363" s="1165">
        <f>IFERROR(INDEX('GRP Macros'!$B$14:$AF$554,MATCH(C8363,'GRP Macros'!$B$14:$B$552,FALSE),MATCH(D8363,'GRP Macros'!$B$14:$AF$14,FALSE)),0)</f>
        <v>0</v>
      </c>
      <c r="C8363" s="1165" t="s">
        <v>28418</v>
      </c>
      <c r="D8363" s="1167" t="str">
        <f>'GRP Macros'!$K$14</f>
        <v>White 
RAL 9016</v>
      </c>
      <c r="E8363" s="1165" t="s">
        <v>27838</v>
      </c>
      <c r="F8363" s="1165" t="s">
        <v>28333</v>
      </c>
    </row>
    <row r="8364" spans="1:6" ht="15" customHeight="1">
      <c r="A8364" s="1165" t="str">
        <f t="shared" si="821"/>
        <v>MEXP86BLU</v>
      </c>
      <c r="B8364" s="1165">
        <f>IFERROR(INDEX('GRP Macros'!$B$14:$AF$554,MATCH(C8364,'GRP Macros'!$B$14:$B$552,FALSE),MATCH(D8364,'GRP Macros'!$B$14:$AF$14,FALSE)),0)</f>
        <v>0</v>
      </c>
      <c r="C8364" s="1165" t="str">
        <f>C8363</f>
        <v>MEXP86</v>
      </c>
      <c r="D8364" s="988" t="str">
        <f>'GRP Macros'!$L$14</f>
        <v>Blue US 
RAL 5015</v>
      </c>
      <c r="E8364" s="1165" t="s">
        <v>27827</v>
      </c>
      <c r="F8364" s="1165" t="s">
        <v>28333</v>
      </c>
    </row>
    <row r="8365" spans="1:6" ht="15" customHeight="1">
      <c r="A8365" s="1165" t="str">
        <f t="shared" si="821"/>
        <v>MEXP86MIN</v>
      </c>
      <c r="B8365" s="1165">
        <f>IFERROR(INDEX('GRP Macros'!$B$14:$AF$554,MATCH(C8365,'GRP Macros'!$B$14:$B$552,FALSE),MATCH(D8365,'GRP Macros'!$B$14:$AF$14,FALSE)),0)</f>
        <v>0</v>
      </c>
      <c r="C8365" s="1165" t="str">
        <f t="shared" ref="C8365:C8376" si="823">C8364</f>
        <v>MEXP86</v>
      </c>
      <c r="D8365" s="988" t="str">
        <f>'GRP Macros'!$O$14</f>
        <v>Mint 
RAL 6027</v>
      </c>
      <c r="E8365" s="1165" t="s">
        <v>27834</v>
      </c>
      <c r="F8365" s="1165" t="s">
        <v>28333</v>
      </c>
    </row>
    <row r="8366" spans="1:6" ht="15" customHeight="1">
      <c r="A8366" s="1165" t="str">
        <f t="shared" si="821"/>
        <v>MEXP86GRE</v>
      </c>
      <c r="B8366" s="1165">
        <f>IFERROR(INDEX('GRP Macros'!$B$14:$AF$554,MATCH(C8366,'GRP Macros'!$B$14:$B$552,FALSE),MATCH(D8366,'GRP Macros'!$B$14:$AF$14,FALSE)),0)</f>
        <v>0</v>
      </c>
      <c r="C8366" s="1165" t="str">
        <f t="shared" si="823"/>
        <v>MEXP86</v>
      </c>
      <c r="D8366" s="988" t="str">
        <f>'GRP Macros'!$P$14</f>
        <v>Green 
RAL 6037</v>
      </c>
      <c r="E8366" s="1165" t="s">
        <v>27837</v>
      </c>
      <c r="F8366" s="1165" t="s">
        <v>28333</v>
      </c>
    </row>
    <row r="8367" spans="1:6" ht="15" customHeight="1">
      <c r="A8367" s="1165" t="str">
        <f t="shared" si="821"/>
        <v>MEXP86PUK</v>
      </c>
      <c r="B8367" s="1165">
        <f>IFERROR(INDEX('GRP Macros'!$B$14:$AF$554,MATCH(C8367,'GRP Macros'!$B$14:$B$552,FALSE),MATCH(D8367,'GRP Macros'!$B$14:$AF$14,FALSE)),0)</f>
        <v>0</v>
      </c>
      <c r="C8367" s="1165" t="str">
        <f t="shared" si="823"/>
        <v>MEXP86</v>
      </c>
      <c r="D8367" s="988" t="str">
        <f>'GRP Macros'!$Q$14</f>
        <v>US Green 
Pantone
2301C</v>
      </c>
      <c r="E8367" s="1165" t="s">
        <v>27835</v>
      </c>
      <c r="F8367" s="1165" t="s">
        <v>28333</v>
      </c>
    </row>
    <row r="8368" spans="1:6" ht="15" customHeight="1">
      <c r="A8368" s="1165" t="str">
        <f t="shared" si="821"/>
        <v>MEXP86YEL</v>
      </c>
      <c r="B8368" s="1165">
        <f>IFERROR(INDEX('GRP Macros'!$B$14:$AF$554,MATCH(C8368,'GRP Macros'!$B$14:$B$552,FALSE),MATCH(D8368,'GRP Macros'!$B$14:$AF$14,FALSE)),0)</f>
        <v>0</v>
      </c>
      <c r="C8368" s="1165" t="str">
        <f t="shared" si="823"/>
        <v>MEXP86</v>
      </c>
      <c r="D8368" s="988" t="str">
        <f>'GRP Macros'!$S$14</f>
        <v>Yellow 
RAL 1023</v>
      </c>
      <c r="E8368" s="1165" t="s">
        <v>27823</v>
      </c>
      <c r="F8368" s="1165" t="s">
        <v>28333</v>
      </c>
    </row>
    <row r="8369" spans="1:6" ht="15" customHeight="1">
      <c r="A8369" s="1165" t="str">
        <f t="shared" si="821"/>
        <v>MEXP86RED</v>
      </c>
      <c r="B8369" s="1165">
        <f>IFERROR(INDEX('GRP Macros'!$B$14:$AF$554,MATCH(C8369,'GRP Macros'!$B$14:$B$552,FALSE),MATCH(D8369,'GRP Macros'!$B$14:$AF$14,FALSE)),0)</f>
        <v>0</v>
      </c>
      <c r="C8369" s="1165" t="str">
        <f t="shared" si="823"/>
        <v>MEXP86</v>
      </c>
      <c r="D8369" s="988" t="str">
        <f>'GRP Macros'!$U$14</f>
        <v>Red 
RAL 3020</v>
      </c>
      <c r="E8369" s="1165" t="s">
        <v>27826</v>
      </c>
      <c r="F8369" s="1165" t="s">
        <v>28333</v>
      </c>
    </row>
    <row r="8370" spans="1:6" ht="15" customHeight="1">
      <c r="A8370" s="1165" t="str">
        <f t="shared" si="821"/>
        <v>MEXP86VIO</v>
      </c>
      <c r="B8370" s="1165">
        <f>IFERROR(INDEX('GRP Macros'!$B$14:$AF$554,MATCH(C8370,'GRP Macros'!$B$14:$B$552,FALSE),MATCH(D8370,'GRP Macros'!$B$14:$AF$14,FALSE)),0)</f>
        <v>0</v>
      </c>
      <c r="C8370" s="1165" t="str">
        <f t="shared" si="823"/>
        <v>MEXP86</v>
      </c>
      <c r="D8370" s="988" t="str">
        <f>'GRP Macros'!$V$14</f>
        <v>Violet 
RAL 4008</v>
      </c>
      <c r="E8370" s="1165" t="s">
        <v>27833</v>
      </c>
      <c r="F8370" s="1165" t="s">
        <v>28333</v>
      </c>
    </row>
    <row r="8371" spans="1:6" ht="15" customHeight="1">
      <c r="A8371" s="1165" t="str">
        <f t="shared" si="821"/>
        <v>MEXP86BLK</v>
      </c>
      <c r="B8371" s="1165">
        <f>IFERROR(INDEX('GRP Macros'!$B$14:$AF$554,MATCH(C8371,'GRP Macros'!$B$14:$B$552,FALSE),MATCH(D8371,'GRP Macros'!$B$14:$AF$14,FALSE)),0)</f>
        <v>0</v>
      </c>
      <c r="C8371" s="1165" t="str">
        <f t="shared" si="823"/>
        <v>MEXP86</v>
      </c>
      <c r="D8371" s="988" t="str">
        <f>'GRP Macros'!$X$14</f>
        <v>Black 
RAL 9005</v>
      </c>
      <c r="E8371" s="1165" t="s">
        <v>27829</v>
      </c>
      <c r="F8371" s="1165" t="s">
        <v>28333</v>
      </c>
    </row>
    <row r="8372" spans="1:6" ht="15" customHeight="1">
      <c r="A8372" s="1165" t="str">
        <f t="shared" si="821"/>
        <v>MEXP86GRY</v>
      </c>
      <c r="B8372" s="1165">
        <f>IFERROR(INDEX('GRP Macros'!$B$14:$AF$554,MATCH(C8372,'GRP Macros'!$B$14:$B$552,FALSE),MATCH(D8372,'GRP Macros'!$B$14:$AF$14,FALSE)),0)</f>
        <v>0</v>
      </c>
      <c r="C8372" s="1165" t="str">
        <f t="shared" si="823"/>
        <v>MEXP86</v>
      </c>
      <c r="D8372" s="988" t="str">
        <f>'GRP Macros'!$Y$14</f>
        <v>Grey 
RAL 7001</v>
      </c>
      <c r="E8372" s="1165" t="s">
        <v>27828</v>
      </c>
      <c r="F8372" s="1165" t="s">
        <v>28333</v>
      </c>
    </row>
    <row r="8373" spans="1:6" ht="15" customHeight="1">
      <c r="A8373" s="1165" t="str">
        <f t="shared" si="821"/>
        <v>MEXP86FLY</v>
      </c>
      <c r="B8373" s="1165">
        <f>IFERROR(INDEX('GRP Macros'!$B$14:$AF$554,MATCH(C8373,'GRP Macros'!$B$14:$B$552,FALSE),MATCH(D8373,'GRP Macros'!$B$14:$AF$14,FALSE)),0)</f>
        <v>0</v>
      </c>
      <c r="C8373" s="1165" t="str">
        <f t="shared" si="823"/>
        <v>MEXP86</v>
      </c>
      <c r="D8373" s="988" t="str">
        <f>'GRP Macros'!$Z$14</f>
        <v>Fluo Yellow 
RAL 1026</v>
      </c>
      <c r="E8373" s="1165" t="s">
        <v>28041</v>
      </c>
      <c r="F8373" s="1165" t="s">
        <v>28333</v>
      </c>
    </row>
    <row r="8374" spans="1:6" ht="15" customHeight="1">
      <c r="A8374" s="1165" t="str">
        <f t="shared" si="821"/>
        <v>MEXP86FLO</v>
      </c>
      <c r="B8374" s="1165">
        <f>IFERROR(INDEX('GRP Macros'!$B$14:$AF$554,MATCH(C8374,'GRP Macros'!$B$14:$B$552,FALSE),MATCH(D8374,'GRP Macros'!$B$14:$AF$14,FALSE)),0)</f>
        <v>0</v>
      </c>
      <c r="C8374" s="1165" t="str">
        <f t="shared" si="823"/>
        <v>MEXP86</v>
      </c>
      <c r="D8374" s="988" t="str">
        <f>'GRP Macros'!$AA$14</f>
        <v>Fluo Orange 
RAL 2005</v>
      </c>
      <c r="E8374" s="1165" t="s">
        <v>27830</v>
      </c>
      <c r="F8374" s="1165" t="s">
        <v>28333</v>
      </c>
    </row>
    <row r="8375" spans="1:6" ht="15" customHeight="1">
      <c r="A8375" s="1165" t="str">
        <f t="shared" si="821"/>
        <v>MEXP86FLP</v>
      </c>
      <c r="B8375" s="1165">
        <f>IFERROR(INDEX('GRP Macros'!$B$14:$AF$554,MATCH(C8375,'GRP Macros'!$B$14:$B$552,FALSE),MATCH(D8375,'GRP Macros'!$B$14:$AF$14,FALSE)),0)</f>
        <v>0</v>
      </c>
      <c r="C8375" s="1165" t="str">
        <f t="shared" si="823"/>
        <v>MEXP86</v>
      </c>
      <c r="D8375" s="988" t="str">
        <f>'GRP Macros'!$AB$14</f>
        <v>Fluo Pink 
Pantone 806C</v>
      </c>
      <c r="E8375" s="1165" t="s">
        <v>27832</v>
      </c>
      <c r="F8375" s="1165" t="s">
        <v>28333</v>
      </c>
    </row>
    <row r="8376" spans="1:6" ht="15" customHeight="1">
      <c r="A8376" s="1165" t="str">
        <f t="shared" si="821"/>
        <v>MEXP86FLG</v>
      </c>
      <c r="B8376" s="1165">
        <f>IFERROR(INDEX('GRP Macros'!$B$14:$AF$554,MATCH(C8376,'GRP Macros'!$B$14:$B$552,FALSE),MATCH(D8376,'GRP Macros'!$B$14:$AF$14,FALSE)),0)</f>
        <v>0</v>
      </c>
      <c r="C8376" s="1165" t="str">
        <f t="shared" si="823"/>
        <v>MEXP86</v>
      </c>
      <c r="D8376" s="988" t="str">
        <f>'GRP Macros'!$AC$14</f>
        <v>Fluo Green 
RAL 6028</v>
      </c>
      <c r="E8376" s="1165" t="s">
        <v>27831</v>
      </c>
      <c r="F8376" s="1165" t="s">
        <v>28333</v>
      </c>
    </row>
    <row r="8377" spans="1:6" ht="15" customHeight="1">
      <c r="A8377" s="1165" t="str">
        <f t="shared" si="821"/>
        <v>MEXP87WHI</v>
      </c>
      <c r="B8377" s="1165">
        <f>IFERROR(INDEX('GRP Macros'!$B$14:$AF$554,MATCH(C8377,'GRP Macros'!$B$14:$B$552,FALSE),MATCH(D8377,'GRP Macros'!$B$14:$AF$14,FALSE)),0)</f>
        <v>0</v>
      </c>
      <c r="C8377" s="1165" t="s">
        <v>28419</v>
      </c>
      <c r="D8377" s="1167" t="str">
        <f>'GRP Macros'!$K$14</f>
        <v>White 
RAL 9016</v>
      </c>
      <c r="E8377" s="1165" t="s">
        <v>27838</v>
      </c>
      <c r="F8377" s="1165" t="s">
        <v>28333</v>
      </c>
    </row>
    <row r="8378" spans="1:6" ht="15" customHeight="1">
      <c r="A8378" s="1165" t="str">
        <f t="shared" si="821"/>
        <v>MEXP87BLU</v>
      </c>
      <c r="B8378" s="1165">
        <f>IFERROR(INDEX('GRP Macros'!$B$14:$AF$554,MATCH(C8378,'GRP Macros'!$B$14:$B$552,FALSE),MATCH(D8378,'GRP Macros'!$B$14:$AF$14,FALSE)),0)</f>
        <v>0</v>
      </c>
      <c r="C8378" s="1165" t="str">
        <f>C8377</f>
        <v>MEXP87</v>
      </c>
      <c r="D8378" s="988" t="str">
        <f>'GRP Macros'!$L$14</f>
        <v>Blue US 
RAL 5015</v>
      </c>
      <c r="E8378" s="1165" t="s">
        <v>27827</v>
      </c>
      <c r="F8378" s="1165" t="s">
        <v>28333</v>
      </c>
    </row>
    <row r="8379" spans="1:6" ht="15" customHeight="1">
      <c r="A8379" s="1165" t="str">
        <f t="shared" si="821"/>
        <v>MEXP87MIN</v>
      </c>
      <c r="B8379" s="1165">
        <f>IFERROR(INDEX('GRP Macros'!$B$14:$AF$554,MATCH(C8379,'GRP Macros'!$B$14:$B$552,FALSE),MATCH(D8379,'GRP Macros'!$B$14:$AF$14,FALSE)),0)</f>
        <v>0</v>
      </c>
      <c r="C8379" s="1165" t="str">
        <f t="shared" ref="C8379:C8390" si="824">C8378</f>
        <v>MEXP87</v>
      </c>
      <c r="D8379" s="988" t="str">
        <f>'GRP Macros'!$O$14</f>
        <v>Mint 
RAL 6027</v>
      </c>
      <c r="E8379" s="1165" t="s">
        <v>27834</v>
      </c>
      <c r="F8379" s="1165" t="s">
        <v>28333</v>
      </c>
    </row>
    <row r="8380" spans="1:6" ht="15" customHeight="1">
      <c r="A8380" s="1165" t="str">
        <f t="shared" si="821"/>
        <v>MEXP87GRE</v>
      </c>
      <c r="B8380" s="1165">
        <f>IFERROR(INDEX('GRP Macros'!$B$14:$AF$554,MATCH(C8380,'GRP Macros'!$B$14:$B$552,FALSE),MATCH(D8380,'GRP Macros'!$B$14:$AF$14,FALSE)),0)</f>
        <v>0</v>
      </c>
      <c r="C8380" s="1165" t="str">
        <f t="shared" si="824"/>
        <v>MEXP87</v>
      </c>
      <c r="D8380" s="988" t="str">
        <f>'GRP Macros'!$P$14</f>
        <v>Green 
RAL 6037</v>
      </c>
      <c r="E8380" s="1165" t="s">
        <v>27837</v>
      </c>
      <c r="F8380" s="1165" t="s">
        <v>28333</v>
      </c>
    </row>
    <row r="8381" spans="1:6" ht="15" customHeight="1">
      <c r="A8381" s="1165" t="str">
        <f t="shared" si="821"/>
        <v>MEXP87PUK</v>
      </c>
      <c r="B8381" s="1165">
        <f>IFERROR(INDEX('GRP Macros'!$B$14:$AF$554,MATCH(C8381,'GRP Macros'!$B$14:$B$552,FALSE),MATCH(D8381,'GRP Macros'!$B$14:$AF$14,FALSE)),0)</f>
        <v>0</v>
      </c>
      <c r="C8381" s="1165" t="str">
        <f t="shared" si="824"/>
        <v>MEXP87</v>
      </c>
      <c r="D8381" s="988" t="str">
        <f>'GRP Macros'!$Q$14</f>
        <v>US Green 
Pantone
2301C</v>
      </c>
      <c r="E8381" s="1165" t="s">
        <v>27835</v>
      </c>
      <c r="F8381" s="1165" t="s">
        <v>28333</v>
      </c>
    </row>
    <row r="8382" spans="1:6" ht="15" customHeight="1">
      <c r="A8382" s="1165" t="str">
        <f t="shared" si="821"/>
        <v>MEXP87YEL</v>
      </c>
      <c r="B8382" s="1165">
        <f>IFERROR(INDEX('GRP Macros'!$B$14:$AF$554,MATCH(C8382,'GRP Macros'!$B$14:$B$552,FALSE),MATCH(D8382,'GRP Macros'!$B$14:$AF$14,FALSE)),0)</f>
        <v>0</v>
      </c>
      <c r="C8382" s="1165" t="str">
        <f t="shared" si="824"/>
        <v>MEXP87</v>
      </c>
      <c r="D8382" s="988" t="str">
        <f>'GRP Macros'!$S$14</f>
        <v>Yellow 
RAL 1023</v>
      </c>
      <c r="E8382" s="1165" t="s">
        <v>27823</v>
      </c>
      <c r="F8382" s="1165" t="s">
        <v>28333</v>
      </c>
    </row>
    <row r="8383" spans="1:6" ht="15" customHeight="1">
      <c r="A8383" s="1165" t="str">
        <f t="shared" si="821"/>
        <v>MEXP87RED</v>
      </c>
      <c r="B8383" s="1165">
        <f>IFERROR(INDEX('GRP Macros'!$B$14:$AF$554,MATCH(C8383,'GRP Macros'!$B$14:$B$552,FALSE),MATCH(D8383,'GRP Macros'!$B$14:$AF$14,FALSE)),0)</f>
        <v>0</v>
      </c>
      <c r="C8383" s="1165" t="str">
        <f t="shared" si="824"/>
        <v>MEXP87</v>
      </c>
      <c r="D8383" s="988" t="str">
        <f>'GRP Macros'!$U$14</f>
        <v>Red 
RAL 3020</v>
      </c>
      <c r="E8383" s="1165" t="s">
        <v>27826</v>
      </c>
      <c r="F8383" s="1165" t="s">
        <v>28333</v>
      </c>
    </row>
    <row r="8384" spans="1:6" ht="15" customHeight="1">
      <c r="A8384" s="1165" t="str">
        <f t="shared" si="821"/>
        <v>MEXP87VIO</v>
      </c>
      <c r="B8384" s="1165">
        <f>IFERROR(INDEX('GRP Macros'!$B$14:$AF$554,MATCH(C8384,'GRP Macros'!$B$14:$B$552,FALSE),MATCH(D8384,'GRP Macros'!$B$14:$AF$14,FALSE)),0)</f>
        <v>0</v>
      </c>
      <c r="C8384" s="1165" t="str">
        <f t="shared" si="824"/>
        <v>MEXP87</v>
      </c>
      <c r="D8384" s="988" t="str">
        <f>'GRP Macros'!$V$14</f>
        <v>Violet 
RAL 4008</v>
      </c>
      <c r="E8384" s="1165" t="s">
        <v>27833</v>
      </c>
      <c r="F8384" s="1165" t="s">
        <v>28333</v>
      </c>
    </row>
    <row r="8385" spans="1:6" ht="15" customHeight="1">
      <c r="A8385" s="1165" t="str">
        <f t="shared" si="821"/>
        <v>MEXP87BLK</v>
      </c>
      <c r="B8385" s="1165">
        <f>IFERROR(INDEX('GRP Macros'!$B$14:$AF$554,MATCH(C8385,'GRP Macros'!$B$14:$B$552,FALSE),MATCH(D8385,'GRP Macros'!$B$14:$AF$14,FALSE)),0)</f>
        <v>0</v>
      </c>
      <c r="C8385" s="1165" t="str">
        <f t="shared" si="824"/>
        <v>MEXP87</v>
      </c>
      <c r="D8385" s="988" t="str">
        <f>'GRP Macros'!$X$14</f>
        <v>Black 
RAL 9005</v>
      </c>
      <c r="E8385" s="1165" t="s">
        <v>27829</v>
      </c>
      <c r="F8385" s="1165" t="s">
        <v>28333</v>
      </c>
    </row>
    <row r="8386" spans="1:6" ht="15" customHeight="1">
      <c r="A8386" s="1165" t="str">
        <f t="shared" si="821"/>
        <v>MEXP87GRY</v>
      </c>
      <c r="B8386" s="1165">
        <f>IFERROR(INDEX('GRP Macros'!$B$14:$AF$554,MATCH(C8386,'GRP Macros'!$B$14:$B$552,FALSE),MATCH(D8386,'GRP Macros'!$B$14:$AF$14,FALSE)),0)</f>
        <v>0</v>
      </c>
      <c r="C8386" s="1165" t="str">
        <f t="shared" si="824"/>
        <v>MEXP87</v>
      </c>
      <c r="D8386" s="988" t="str">
        <f>'GRP Macros'!$Y$14</f>
        <v>Grey 
RAL 7001</v>
      </c>
      <c r="E8386" s="1165" t="s">
        <v>27828</v>
      </c>
      <c r="F8386" s="1165" t="s">
        <v>28333</v>
      </c>
    </row>
    <row r="8387" spans="1:6" ht="15" customHeight="1">
      <c r="A8387" s="1165" t="str">
        <f t="shared" si="821"/>
        <v>MEXP87FLY</v>
      </c>
      <c r="B8387" s="1165">
        <f>IFERROR(INDEX('GRP Macros'!$B$14:$AF$554,MATCH(C8387,'GRP Macros'!$B$14:$B$552,FALSE),MATCH(D8387,'GRP Macros'!$B$14:$AF$14,FALSE)),0)</f>
        <v>0</v>
      </c>
      <c r="C8387" s="1165" t="str">
        <f t="shared" si="824"/>
        <v>MEXP87</v>
      </c>
      <c r="D8387" s="988" t="str">
        <f>'GRP Macros'!$Z$14</f>
        <v>Fluo Yellow 
RAL 1026</v>
      </c>
      <c r="E8387" s="1165" t="s">
        <v>28041</v>
      </c>
      <c r="F8387" s="1165" t="s">
        <v>28333</v>
      </c>
    </row>
    <row r="8388" spans="1:6" ht="15" customHeight="1">
      <c r="A8388" s="1165" t="str">
        <f t="shared" si="821"/>
        <v>MEXP87FLO</v>
      </c>
      <c r="B8388" s="1165">
        <f>IFERROR(INDEX('GRP Macros'!$B$14:$AF$554,MATCH(C8388,'GRP Macros'!$B$14:$B$552,FALSE),MATCH(D8388,'GRP Macros'!$B$14:$AF$14,FALSE)),0)</f>
        <v>0</v>
      </c>
      <c r="C8388" s="1165" t="str">
        <f t="shared" si="824"/>
        <v>MEXP87</v>
      </c>
      <c r="D8388" s="988" t="str">
        <f>'GRP Macros'!$AA$14</f>
        <v>Fluo Orange 
RAL 2005</v>
      </c>
      <c r="E8388" s="1165" t="s">
        <v>27830</v>
      </c>
      <c r="F8388" s="1165" t="s">
        <v>28333</v>
      </c>
    </row>
    <row r="8389" spans="1:6" ht="15" customHeight="1">
      <c r="A8389" s="1165" t="str">
        <f t="shared" ref="A8389:A8390" si="825">CONCATENATE(C8389,E8389)</f>
        <v>MEXP87FLP</v>
      </c>
      <c r="B8389" s="1165">
        <f>IFERROR(INDEX('GRP Macros'!$B$14:$AF$554,MATCH(C8389,'GRP Macros'!$B$14:$B$552,FALSE),MATCH(D8389,'GRP Macros'!$B$14:$AF$14,FALSE)),0)</f>
        <v>0</v>
      </c>
      <c r="C8389" s="1165" t="str">
        <f t="shared" si="824"/>
        <v>MEXP87</v>
      </c>
      <c r="D8389" s="988" t="str">
        <f>'GRP Macros'!$AB$14</f>
        <v>Fluo Pink 
Pantone 806C</v>
      </c>
      <c r="E8389" s="1165" t="s">
        <v>27832</v>
      </c>
      <c r="F8389" s="1165" t="s">
        <v>28333</v>
      </c>
    </row>
    <row r="8390" spans="1:6" ht="15" customHeight="1">
      <c r="A8390" s="1165" t="str">
        <f t="shared" si="825"/>
        <v>MEXP87FLG</v>
      </c>
      <c r="B8390" s="1165">
        <f>IFERROR(INDEX('GRP Macros'!$B$14:$AF$554,MATCH(C8390,'GRP Macros'!$B$14:$B$552,FALSE),MATCH(D8390,'GRP Macros'!$B$14:$AF$14,FALSE)),0)</f>
        <v>0</v>
      </c>
      <c r="C8390" s="1165" t="str">
        <f t="shared" si="824"/>
        <v>MEXP87</v>
      </c>
      <c r="D8390" s="988" t="str">
        <f>'GRP Macros'!$AC$14</f>
        <v>Fluo Green 
RAL 6028</v>
      </c>
      <c r="E8390" s="1165" t="s">
        <v>27831</v>
      </c>
      <c r="F8390" s="1165" t="s">
        <v>28333</v>
      </c>
    </row>
    <row r="8391" spans="1:6" ht="15" customHeight="1">
      <c r="A8391" s="1165" t="str">
        <f t="shared" ref="A8391:A8432" si="826">CONCATENATE(C8391,E8391)</f>
        <v>MEXP88WHI</v>
      </c>
      <c r="B8391" s="1165">
        <f>IFERROR(INDEX('GRP Macros'!$B$14:$AF$554,MATCH(C8391,'GRP Macros'!$B$14:$B$552,FALSE),MATCH(D8391,'GRP Macros'!$B$14:$AF$14,FALSE)),0)</f>
        <v>0</v>
      </c>
      <c r="C8391" s="1165" t="s">
        <v>28420</v>
      </c>
      <c r="D8391" s="1167" t="str">
        <f>'GRP Macros'!$K$14</f>
        <v>White 
RAL 9016</v>
      </c>
      <c r="E8391" s="1165" t="s">
        <v>27838</v>
      </c>
      <c r="F8391" s="1165" t="s">
        <v>28333</v>
      </c>
    </row>
    <row r="8392" spans="1:6" ht="15" customHeight="1">
      <c r="A8392" s="1165" t="str">
        <f t="shared" si="826"/>
        <v>MEXP88BLU</v>
      </c>
      <c r="B8392" s="1165">
        <f>IFERROR(INDEX('GRP Macros'!$B$14:$AF$554,MATCH(C8392,'GRP Macros'!$B$14:$B$552,FALSE),MATCH(D8392,'GRP Macros'!$B$14:$AF$14,FALSE)),0)</f>
        <v>0</v>
      </c>
      <c r="C8392" s="1165" t="str">
        <f>C8391</f>
        <v>MEXP88</v>
      </c>
      <c r="D8392" s="988" t="str">
        <f>'GRP Macros'!$L$14</f>
        <v>Blue US 
RAL 5015</v>
      </c>
      <c r="E8392" s="1165" t="s">
        <v>27827</v>
      </c>
      <c r="F8392" s="1165" t="s">
        <v>28333</v>
      </c>
    </row>
    <row r="8393" spans="1:6" ht="15" customHeight="1">
      <c r="A8393" s="1165" t="str">
        <f t="shared" si="826"/>
        <v>MEXP88MIN</v>
      </c>
      <c r="B8393" s="1165">
        <f>IFERROR(INDEX('GRP Macros'!$B$14:$AF$554,MATCH(C8393,'GRP Macros'!$B$14:$B$552,FALSE),MATCH(D8393,'GRP Macros'!$B$14:$AF$14,FALSE)),0)</f>
        <v>0</v>
      </c>
      <c r="C8393" s="1165" t="str">
        <f t="shared" ref="C8393:C8404" si="827">C8392</f>
        <v>MEXP88</v>
      </c>
      <c r="D8393" s="988" t="str">
        <f>'GRP Macros'!$O$14</f>
        <v>Mint 
RAL 6027</v>
      </c>
      <c r="E8393" s="1165" t="s">
        <v>27834</v>
      </c>
      <c r="F8393" s="1165" t="s">
        <v>28333</v>
      </c>
    </row>
    <row r="8394" spans="1:6" ht="15" customHeight="1">
      <c r="A8394" s="1165" t="str">
        <f t="shared" si="826"/>
        <v>MEXP88GRE</v>
      </c>
      <c r="B8394" s="1165">
        <f>IFERROR(INDEX('GRP Macros'!$B$14:$AF$554,MATCH(C8394,'GRP Macros'!$B$14:$B$552,FALSE),MATCH(D8394,'GRP Macros'!$B$14:$AF$14,FALSE)),0)</f>
        <v>0</v>
      </c>
      <c r="C8394" s="1165" t="str">
        <f t="shared" si="827"/>
        <v>MEXP88</v>
      </c>
      <c r="D8394" s="988" t="str">
        <f>'GRP Macros'!$P$14</f>
        <v>Green 
RAL 6037</v>
      </c>
      <c r="E8394" s="1165" t="s">
        <v>27837</v>
      </c>
      <c r="F8394" s="1165" t="s">
        <v>28333</v>
      </c>
    </row>
    <row r="8395" spans="1:6" ht="15" customHeight="1">
      <c r="A8395" s="1165" t="str">
        <f t="shared" si="826"/>
        <v>MEXP88PUK</v>
      </c>
      <c r="B8395" s="1165">
        <f>IFERROR(INDEX('GRP Macros'!$B$14:$AF$554,MATCH(C8395,'GRP Macros'!$B$14:$B$552,FALSE),MATCH(D8395,'GRP Macros'!$B$14:$AF$14,FALSE)),0)</f>
        <v>0</v>
      </c>
      <c r="C8395" s="1165" t="str">
        <f t="shared" si="827"/>
        <v>MEXP88</v>
      </c>
      <c r="D8395" s="988" t="str">
        <f>'GRP Macros'!$Q$14</f>
        <v>US Green 
Pantone
2301C</v>
      </c>
      <c r="E8395" s="1165" t="s">
        <v>27835</v>
      </c>
      <c r="F8395" s="1165" t="s">
        <v>28333</v>
      </c>
    </row>
    <row r="8396" spans="1:6" ht="15" customHeight="1">
      <c r="A8396" s="1165" t="str">
        <f t="shared" si="826"/>
        <v>MEXP88YEL</v>
      </c>
      <c r="B8396" s="1165">
        <f>IFERROR(INDEX('GRP Macros'!$B$14:$AF$554,MATCH(C8396,'GRP Macros'!$B$14:$B$552,FALSE),MATCH(D8396,'GRP Macros'!$B$14:$AF$14,FALSE)),0)</f>
        <v>0</v>
      </c>
      <c r="C8396" s="1165" t="str">
        <f t="shared" si="827"/>
        <v>MEXP88</v>
      </c>
      <c r="D8396" s="988" t="str">
        <f>'GRP Macros'!$S$14</f>
        <v>Yellow 
RAL 1023</v>
      </c>
      <c r="E8396" s="1165" t="s">
        <v>27823</v>
      </c>
      <c r="F8396" s="1165" t="s">
        <v>28333</v>
      </c>
    </row>
    <row r="8397" spans="1:6" ht="15" customHeight="1">
      <c r="A8397" s="1165" t="str">
        <f t="shared" si="826"/>
        <v>MEXP88RED</v>
      </c>
      <c r="B8397" s="1165">
        <f>IFERROR(INDEX('GRP Macros'!$B$14:$AF$554,MATCH(C8397,'GRP Macros'!$B$14:$B$552,FALSE),MATCH(D8397,'GRP Macros'!$B$14:$AF$14,FALSE)),0)</f>
        <v>0</v>
      </c>
      <c r="C8397" s="1165" t="str">
        <f t="shared" si="827"/>
        <v>MEXP88</v>
      </c>
      <c r="D8397" s="988" t="str">
        <f>'GRP Macros'!$U$14</f>
        <v>Red 
RAL 3020</v>
      </c>
      <c r="E8397" s="1165" t="s">
        <v>27826</v>
      </c>
      <c r="F8397" s="1165" t="s">
        <v>28333</v>
      </c>
    </row>
    <row r="8398" spans="1:6" ht="15" customHeight="1">
      <c r="A8398" s="1165" t="str">
        <f t="shared" si="826"/>
        <v>MEXP88VIO</v>
      </c>
      <c r="B8398" s="1165">
        <f>IFERROR(INDEX('GRP Macros'!$B$14:$AF$554,MATCH(C8398,'GRP Macros'!$B$14:$B$552,FALSE),MATCH(D8398,'GRP Macros'!$B$14:$AF$14,FALSE)),0)</f>
        <v>0</v>
      </c>
      <c r="C8398" s="1165" t="str">
        <f t="shared" si="827"/>
        <v>MEXP88</v>
      </c>
      <c r="D8398" s="988" t="str">
        <f>'GRP Macros'!$V$14</f>
        <v>Violet 
RAL 4008</v>
      </c>
      <c r="E8398" s="1165" t="s">
        <v>27833</v>
      </c>
      <c r="F8398" s="1165" t="s">
        <v>28333</v>
      </c>
    </row>
    <row r="8399" spans="1:6" ht="15" customHeight="1">
      <c r="A8399" s="1165" t="str">
        <f t="shared" si="826"/>
        <v>MEXP88BLK</v>
      </c>
      <c r="B8399" s="1165">
        <f>IFERROR(INDEX('GRP Macros'!$B$14:$AF$554,MATCH(C8399,'GRP Macros'!$B$14:$B$552,FALSE),MATCH(D8399,'GRP Macros'!$B$14:$AF$14,FALSE)),0)</f>
        <v>0</v>
      </c>
      <c r="C8399" s="1165" t="str">
        <f t="shared" si="827"/>
        <v>MEXP88</v>
      </c>
      <c r="D8399" s="988" t="str">
        <f>'GRP Macros'!$X$14</f>
        <v>Black 
RAL 9005</v>
      </c>
      <c r="E8399" s="1165" t="s">
        <v>27829</v>
      </c>
      <c r="F8399" s="1165" t="s">
        <v>28333</v>
      </c>
    </row>
    <row r="8400" spans="1:6" ht="15" customHeight="1">
      <c r="A8400" s="1165" t="str">
        <f t="shared" si="826"/>
        <v>MEXP88GRY</v>
      </c>
      <c r="B8400" s="1165">
        <f>IFERROR(INDEX('GRP Macros'!$B$14:$AF$554,MATCH(C8400,'GRP Macros'!$B$14:$B$552,FALSE),MATCH(D8400,'GRP Macros'!$B$14:$AF$14,FALSE)),0)</f>
        <v>0</v>
      </c>
      <c r="C8400" s="1165" t="str">
        <f t="shared" si="827"/>
        <v>MEXP88</v>
      </c>
      <c r="D8400" s="988" t="str">
        <f>'GRP Macros'!$Y$14</f>
        <v>Grey 
RAL 7001</v>
      </c>
      <c r="E8400" s="1165" t="s">
        <v>27828</v>
      </c>
      <c r="F8400" s="1165" t="s">
        <v>28333</v>
      </c>
    </row>
    <row r="8401" spans="1:6" ht="15" customHeight="1">
      <c r="A8401" s="1165" t="str">
        <f t="shared" si="826"/>
        <v>MEXP88FLY</v>
      </c>
      <c r="B8401" s="1165">
        <f>IFERROR(INDEX('GRP Macros'!$B$14:$AF$554,MATCH(C8401,'GRP Macros'!$B$14:$B$552,FALSE),MATCH(D8401,'GRP Macros'!$B$14:$AF$14,FALSE)),0)</f>
        <v>0</v>
      </c>
      <c r="C8401" s="1165" t="str">
        <f t="shared" si="827"/>
        <v>MEXP88</v>
      </c>
      <c r="D8401" s="988" t="str">
        <f>'GRP Macros'!$Z$14</f>
        <v>Fluo Yellow 
RAL 1026</v>
      </c>
      <c r="E8401" s="1165" t="s">
        <v>28041</v>
      </c>
      <c r="F8401" s="1165" t="s">
        <v>28333</v>
      </c>
    </row>
    <row r="8402" spans="1:6" ht="15" customHeight="1">
      <c r="A8402" s="1165" t="str">
        <f t="shared" si="826"/>
        <v>MEXP88FLO</v>
      </c>
      <c r="B8402" s="1165">
        <f>IFERROR(INDEX('GRP Macros'!$B$14:$AF$554,MATCH(C8402,'GRP Macros'!$B$14:$B$552,FALSE),MATCH(D8402,'GRP Macros'!$B$14:$AF$14,FALSE)),0)</f>
        <v>0</v>
      </c>
      <c r="C8402" s="1165" t="str">
        <f t="shared" si="827"/>
        <v>MEXP88</v>
      </c>
      <c r="D8402" s="988" t="str">
        <f>'GRP Macros'!$AA$14</f>
        <v>Fluo Orange 
RAL 2005</v>
      </c>
      <c r="E8402" s="1165" t="s">
        <v>27830</v>
      </c>
      <c r="F8402" s="1165" t="s">
        <v>28333</v>
      </c>
    </row>
    <row r="8403" spans="1:6" ht="15" customHeight="1">
      <c r="A8403" s="1165" t="str">
        <f t="shared" si="826"/>
        <v>MEXP88FLP</v>
      </c>
      <c r="B8403" s="1165">
        <f>IFERROR(INDEX('GRP Macros'!$B$14:$AF$554,MATCH(C8403,'GRP Macros'!$B$14:$B$552,FALSE),MATCH(D8403,'GRP Macros'!$B$14:$AF$14,FALSE)),0)</f>
        <v>0</v>
      </c>
      <c r="C8403" s="1165" t="str">
        <f t="shared" si="827"/>
        <v>MEXP88</v>
      </c>
      <c r="D8403" s="988" t="str">
        <f>'GRP Macros'!$AB$14</f>
        <v>Fluo Pink 
Pantone 806C</v>
      </c>
      <c r="E8403" s="1165" t="s">
        <v>27832</v>
      </c>
      <c r="F8403" s="1165" t="s">
        <v>28333</v>
      </c>
    </row>
    <row r="8404" spans="1:6" ht="15" customHeight="1">
      <c r="A8404" s="1165" t="str">
        <f t="shared" si="826"/>
        <v>MEXP88FLG</v>
      </c>
      <c r="B8404" s="1165">
        <f>IFERROR(INDEX('GRP Macros'!$B$14:$AF$554,MATCH(C8404,'GRP Macros'!$B$14:$B$552,FALSE),MATCH(D8404,'GRP Macros'!$B$14:$AF$14,FALSE)),0)</f>
        <v>0</v>
      </c>
      <c r="C8404" s="1165" t="str">
        <f t="shared" si="827"/>
        <v>MEXP88</v>
      </c>
      <c r="D8404" s="988" t="str">
        <f>'GRP Macros'!$AC$14</f>
        <v>Fluo Green 
RAL 6028</v>
      </c>
      <c r="E8404" s="1165" t="s">
        <v>27831</v>
      </c>
      <c r="F8404" s="1165" t="s">
        <v>28333</v>
      </c>
    </row>
    <row r="8405" spans="1:6" ht="15" customHeight="1">
      <c r="A8405" s="1165" t="str">
        <f t="shared" si="826"/>
        <v>MEXP89WHI</v>
      </c>
      <c r="B8405" s="1165">
        <f>IFERROR(INDEX('GRP Macros'!$B$14:$AF$554,MATCH(C8405,'GRP Macros'!$B$14:$B$552,FALSE),MATCH(D8405,'GRP Macros'!$B$14:$AF$14,FALSE)),0)</f>
        <v>0</v>
      </c>
      <c r="C8405" s="1165" t="s">
        <v>28421</v>
      </c>
      <c r="D8405" s="1167" t="str">
        <f>'GRP Macros'!$K$14</f>
        <v>White 
RAL 9016</v>
      </c>
      <c r="E8405" s="1165" t="s">
        <v>27838</v>
      </c>
      <c r="F8405" s="1165" t="s">
        <v>28333</v>
      </c>
    </row>
    <row r="8406" spans="1:6" ht="15" customHeight="1">
      <c r="A8406" s="1165" t="str">
        <f t="shared" si="826"/>
        <v>MEXP89BLU</v>
      </c>
      <c r="B8406" s="1165">
        <f>IFERROR(INDEX('GRP Macros'!$B$14:$AF$554,MATCH(C8406,'GRP Macros'!$B$14:$B$552,FALSE),MATCH(D8406,'GRP Macros'!$B$14:$AF$14,FALSE)),0)</f>
        <v>0</v>
      </c>
      <c r="C8406" s="1165" t="str">
        <f>C8405</f>
        <v>MEXP89</v>
      </c>
      <c r="D8406" s="988" t="str">
        <f>'GRP Macros'!$L$14</f>
        <v>Blue US 
RAL 5015</v>
      </c>
      <c r="E8406" s="1165" t="s">
        <v>27827</v>
      </c>
      <c r="F8406" s="1165" t="s">
        <v>28333</v>
      </c>
    </row>
    <row r="8407" spans="1:6" ht="15" customHeight="1">
      <c r="A8407" s="1165" t="str">
        <f t="shared" si="826"/>
        <v>MEXP89MIN</v>
      </c>
      <c r="B8407" s="1165">
        <f>IFERROR(INDEX('GRP Macros'!$B$14:$AF$554,MATCH(C8407,'GRP Macros'!$B$14:$B$552,FALSE),MATCH(D8407,'GRP Macros'!$B$14:$AF$14,FALSE)),0)</f>
        <v>0</v>
      </c>
      <c r="C8407" s="1165" t="str">
        <f t="shared" ref="C8407:C8418" si="828">C8406</f>
        <v>MEXP89</v>
      </c>
      <c r="D8407" s="988" t="str">
        <f>'GRP Macros'!$O$14</f>
        <v>Mint 
RAL 6027</v>
      </c>
      <c r="E8407" s="1165" t="s">
        <v>27834</v>
      </c>
      <c r="F8407" s="1165" t="s">
        <v>28333</v>
      </c>
    </row>
    <row r="8408" spans="1:6" ht="15" customHeight="1">
      <c r="A8408" s="1165" t="str">
        <f t="shared" si="826"/>
        <v>MEXP89GRE</v>
      </c>
      <c r="B8408" s="1165">
        <f>IFERROR(INDEX('GRP Macros'!$B$14:$AF$554,MATCH(C8408,'GRP Macros'!$B$14:$B$552,FALSE),MATCH(D8408,'GRP Macros'!$B$14:$AF$14,FALSE)),0)</f>
        <v>0</v>
      </c>
      <c r="C8408" s="1165" t="str">
        <f t="shared" si="828"/>
        <v>MEXP89</v>
      </c>
      <c r="D8408" s="988" t="str">
        <f>'GRP Macros'!$P$14</f>
        <v>Green 
RAL 6037</v>
      </c>
      <c r="E8408" s="1165" t="s">
        <v>27837</v>
      </c>
      <c r="F8408" s="1165" t="s">
        <v>28333</v>
      </c>
    </row>
    <row r="8409" spans="1:6" ht="15" customHeight="1">
      <c r="A8409" s="1165" t="str">
        <f t="shared" si="826"/>
        <v>MEXP89PUK</v>
      </c>
      <c r="B8409" s="1165">
        <f>IFERROR(INDEX('GRP Macros'!$B$14:$AF$554,MATCH(C8409,'GRP Macros'!$B$14:$B$552,FALSE),MATCH(D8409,'GRP Macros'!$B$14:$AF$14,FALSE)),0)</f>
        <v>0</v>
      </c>
      <c r="C8409" s="1165" t="str">
        <f t="shared" si="828"/>
        <v>MEXP89</v>
      </c>
      <c r="D8409" s="988" t="str">
        <f>'GRP Macros'!$Q$14</f>
        <v>US Green 
Pantone
2301C</v>
      </c>
      <c r="E8409" s="1165" t="s">
        <v>27835</v>
      </c>
      <c r="F8409" s="1165" t="s">
        <v>28333</v>
      </c>
    </row>
    <row r="8410" spans="1:6" ht="15" customHeight="1">
      <c r="A8410" s="1165" t="str">
        <f t="shared" si="826"/>
        <v>MEXP89YEL</v>
      </c>
      <c r="B8410" s="1165">
        <f>IFERROR(INDEX('GRP Macros'!$B$14:$AF$554,MATCH(C8410,'GRP Macros'!$B$14:$B$552,FALSE),MATCH(D8410,'GRP Macros'!$B$14:$AF$14,FALSE)),0)</f>
        <v>0</v>
      </c>
      <c r="C8410" s="1165" t="str">
        <f t="shared" si="828"/>
        <v>MEXP89</v>
      </c>
      <c r="D8410" s="988" t="str">
        <f>'GRP Macros'!$S$14</f>
        <v>Yellow 
RAL 1023</v>
      </c>
      <c r="E8410" s="1165" t="s">
        <v>27823</v>
      </c>
      <c r="F8410" s="1165" t="s">
        <v>28333</v>
      </c>
    </row>
    <row r="8411" spans="1:6" ht="15" customHeight="1">
      <c r="A8411" s="1165" t="str">
        <f t="shared" si="826"/>
        <v>MEXP89RED</v>
      </c>
      <c r="B8411" s="1165">
        <f>IFERROR(INDEX('GRP Macros'!$B$14:$AF$554,MATCH(C8411,'GRP Macros'!$B$14:$B$552,FALSE),MATCH(D8411,'GRP Macros'!$B$14:$AF$14,FALSE)),0)</f>
        <v>0</v>
      </c>
      <c r="C8411" s="1165" t="str">
        <f t="shared" si="828"/>
        <v>MEXP89</v>
      </c>
      <c r="D8411" s="988" t="str">
        <f>'GRP Macros'!$U$14</f>
        <v>Red 
RAL 3020</v>
      </c>
      <c r="E8411" s="1165" t="s">
        <v>27826</v>
      </c>
      <c r="F8411" s="1165" t="s">
        <v>28333</v>
      </c>
    </row>
    <row r="8412" spans="1:6" ht="15" customHeight="1">
      <c r="A8412" s="1165" t="str">
        <f t="shared" si="826"/>
        <v>MEXP89VIO</v>
      </c>
      <c r="B8412" s="1165">
        <f>IFERROR(INDEX('GRP Macros'!$B$14:$AF$554,MATCH(C8412,'GRP Macros'!$B$14:$B$552,FALSE),MATCH(D8412,'GRP Macros'!$B$14:$AF$14,FALSE)),0)</f>
        <v>0</v>
      </c>
      <c r="C8412" s="1165" t="str">
        <f t="shared" si="828"/>
        <v>MEXP89</v>
      </c>
      <c r="D8412" s="988" t="str">
        <f>'GRP Macros'!$V$14</f>
        <v>Violet 
RAL 4008</v>
      </c>
      <c r="E8412" s="1165" t="s">
        <v>27833</v>
      </c>
      <c r="F8412" s="1165" t="s">
        <v>28333</v>
      </c>
    </row>
    <row r="8413" spans="1:6" ht="15" customHeight="1">
      <c r="A8413" s="1165" t="str">
        <f t="shared" si="826"/>
        <v>MEXP89BLK</v>
      </c>
      <c r="B8413" s="1165">
        <f>IFERROR(INDEX('GRP Macros'!$B$14:$AF$554,MATCH(C8413,'GRP Macros'!$B$14:$B$552,FALSE),MATCH(D8413,'GRP Macros'!$B$14:$AF$14,FALSE)),0)</f>
        <v>0</v>
      </c>
      <c r="C8413" s="1165" t="str">
        <f t="shared" si="828"/>
        <v>MEXP89</v>
      </c>
      <c r="D8413" s="988" t="str">
        <f>'GRP Macros'!$X$14</f>
        <v>Black 
RAL 9005</v>
      </c>
      <c r="E8413" s="1165" t="s">
        <v>27829</v>
      </c>
      <c r="F8413" s="1165" t="s">
        <v>28333</v>
      </c>
    </row>
    <row r="8414" spans="1:6" ht="15" customHeight="1">
      <c r="A8414" s="1165" t="str">
        <f t="shared" si="826"/>
        <v>MEXP89GRY</v>
      </c>
      <c r="B8414" s="1165">
        <f>IFERROR(INDEX('GRP Macros'!$B$14:$AF$554,MATCH(C8414,'GRP Macros'!$B$14:$B$552,FALSE),MATCH(D8414,'GRP Macros'!$B$14:$AF$14,FALSE)),0)</f>
        <v>0</v>
      </c>
      <c r="C8414" s="1165" t="str">
        <f t="shared" si="828"/>
        <v>MEXP89</v>
      </c>
      <c r="D8414" s="988" t="str">
        <f>'GRP Macros'!$Y$14</f>
        <v>Grey 
RAL 7001</v>
      </c>
      <c r="E8414" s="1165" t="s">
        <v>27828</v>
      </c>
      <c r="F8414" s="1165" t="s">
        <v>28333</v>
      </c>
    </row>
    <row r="8415" spans="1:6" ht="15" customHeight="1">
      <c r="A8415" s="1165" t="str">
        <f t="shared" si="826"/>
        <v>MEXP89FLY</v>
      </c>
      <c r="B8415" s="1165">
        <f>IFERROR(INDEX('GRP Macros'!$B$14:$AF$554,MATCH(C8415,'GRP Macros'!$B$14:$B$552,FALSE),MATCH(D8415,'GRP Macros'!$B$14:$AF$14,FALSE)),0)</f>
        <v>0</v>
      </c>
      <c r="C8415" s="1165" t="str">
        <f t="shared" si="828"/>
        <v>MEXP89</v>
      </c>
      <c r="D8415" s="988" t="str">
        <f>'GRP Macros'!$Z$14</f>
        <v>Fluo Yellow 
RAL 1026</v>
      </c>
      <c r="E8415" s="1165" t="s">
        <v>28041</v>
      </c>
      <c r="F8415" s="1165" t="s">
        <v>28333</v>
      </c>
    </row>
    <row r="8416" spans="1:6" ht="15" customHeight="1">
      <c r="A8416" s="1165" t="str">
        <f t="shared" si="826"/>
        <v>MEXP89FLO</v>
      </c>
      <c r="B8416" s="1165">
        <f>IFERROR(INDEX('GRP Macros'!$B$14:$AF$554,MATCH(C8416,'GRP Macros'!$B$14:$B$552,FALSE),MATCH(D8416,'GRP Macros'!$B$14:$AF$14,FALSE)),0)</f>
        <v>0</v>
      </c>
      <c r="C8416" s="1165" t="str">
        <f t="shared" si="828"/>
        <v>MEXP89</v>
      </c>
      <c r="D8416" s="988" t="str">
        <f>'GRP Macros'!$AA$14</f>
        <v>Fluo Orange 
RAL 2005</v>
      </c>
      <c r="E8416" s="1165" t="s">
        <v>27830</v>
      </c>
      <c r="F8416" s="1165" t="s">
        <v>28333</v>
      </c>
    </row>
    <row r="8417" spans="1:6" ht="15" customHeight="1">
      <c r="A8417" s="1165" t="str">
        <f t="shared" si="826"/>
        <v>MEXP89FLP</v>
      </c>
      <c r="B8417" s="1165">
        <f>IFERROR(INDEX('GRP Macros'!$B$14:$AF$554,MATCH(C8417,'GRP Macros'!$B$14:$B$552,FALSE),MATCH(D8417,'GRP Macros'!$B$14:$AF$14,FALSE)),0)</f>
        <v>0</v>
      </c>
      <c r="C8417" s="1165" t="str">
        <f t="shared" si="828"/>
        <v>MEXP89</v>
      </c>
      <c r="D8417" s="988" t="str">
        <f>'GRP Macros'!$AB$14</f>
        <v>Fluo Pink 
Pantone 806C</v>
      </c>
      <c r="E8417" s="1165" t="s">
        <v>27832</v>
      </c>
      <c r="F8417" s="1165" t="s">
        <v>28333</v>
      </c>
    </row>
    <row r="8418" spans="1:6" ht="15" customHeight="1">
      <c r="A8418" s="1165" t="str">
        <f t="shared" si="826"/>
        <v>MEXP89FLG</v>
      </c>
      <c r="B8418" s="1165">
        <f>IFERROR(INDEX('GRP Macros'!$B$14:$AF$554,MATCH(C8418,'GRP Macros'!$B$14:$B$552,FALSE),MATCH(D8418,'GRP Macros'!$B$14:$AF$14,FALSE)),0)</f>
        <v>0</v>
      </c>
      <c r="C8418" s="1165" t="str">
        <f t="shared" si="828"/>
        <v>MEXP89</v>
      </c>
      <c r="D8418" s="988" t="str">
        <f>'GRP Macros'!$AC$14</f>
        <v>Fluo Green 
RAL 6028</v>
      </c>
      <c r="E8418" s="1165" t="s">
        <v>27831</v>
      </c>
      <c r="F8418" s="1165" t="s">
        <v>28333</v>
      </c>
    </row>
    <row r="8419" spans="1:6" ht="15" customHeight="1">
      <c r="A8419" s="1165" t="str">
        <f t="shared" si="826"/>
        <v>MEXP90WHI</v>
      </c>
      <c r="B8419" s="1165">
        <f>IFERROR(INDEX('GRP Macros'!$B$14:$AF$554,MATCH(C8419,'GRP Macros'!$B$14:$B$552,FALSE),MATCH(D8419,'GRP Macros'!$B$14:$AF$14,FALSE)),0)</f>
        <v>0</v>
      </c>
      <c r="C8419" s="1165" t="s">
        <v>28422</v>
      </c>
      <c r="D8419" s="1167" t="str">
        <f>'GRP Macros'!$K$14</f>
        <v>White 
RAL 9016</v>
      </c>
      <c r="E8419" s="1165" t="s">
        <v>27838</v>
      </c>
      <c r="F8419" s="1165" t="s">
        <v>28333</v>
      </c>
    </row>
    <row r="8420" spans="1:6" ht="15" customHeight="1">
      <c r="A8420" s="1165" t="str">
        <f t="shared" si="826"/>
        <v>MEXP90BLU</v>
      </c>
      <c r="B8420" s="1165">
        <f>IFERROR(INDEX('GRP Macros'!$B$14:$AF$554,MATCH(C8420,'GRP Macros'!$B$14:$B$552,FALSE),MATCH(D8420,'GRP Macros'!$B$14:$AF$14,FALSE)),0)</f>
        <v>0</v>
      </c>
      <c r="C8420" s="1165" t="str">
        <f>C8419</f>
        <v>MEXP90</v>
      </c>
      <c r="D8420" s="988" t="str">
        <f>'GRP Macros'!$L$14</f>
        <v>Blue US 
RAL 5015</v>
      </c>
      <c r="E8420" s="1165" t="s">
        <v>27827</v>
      </c>
      <c r="F8420" s="1165" t="s">
        <v>28333</v>
      </c>
    </row>
    <row r="8421" spans="1:6" ht="15" customHeight="1">
      <c r="A8421" s="1165" t="str">
        <f t="shared" si="826"/>
        <v>MEXP90MIN</v>
      </c>
      <c r="B8421" s="1165">
        <f>IFERROR(INDEX('GRP Macros'!$B$14:$AF$554,MATCH(C8421,'GRP Macros'!$B$14:$B$552,FALSE),MATCH(D8421,'GRP Macros'!$B$14:$AF$14,FALSE)),0)</f>
        <v>0</v>
      </c>
      <c r="C8421" s="1165" t="str">
        <f t="shared" ref="C8421:C8432" si="829">C8420</f>
        <v>MEXP90</v>
      </c>
      <c r="D8421" s="988" t="str">
        <f>'GRP Macros'!$O$14</f>
        <v>Mint 
RAL 6027</v>
      </c>
      <c r="E8421" s="1165" t="s">
        <v>27834</v>
      </c>
      <c r="F8421" s="1165" t="s">
        <v>28333</v>
      </c>
    </row>
    <row r="8422" spans="1:6" ht="15" customHeight="1">
      <c r="A8422" s="1165" t="str">
        <f t="shared" si="826"/>
        <v>MEXP90GRE</v>
      </c>
      <c r="B8422" s="1165">
        <f>IFERROR(INDEX('GRP Macros'!$B$14:$AF$554,MATCH(C8422,'GRP Macros'!$B$14:$B$552,FALSE),MATCH(D8422,'GRP Macros'!$B$14:$AF$14,FALSE)),0)</f>
        <v>0</v>
      </c>
      <c r="C8422" s="1165" t="str">
        <f t="shared" si="829"/>
        <v>MEXP90</v>
      </c>
      <c r="D8422" s="988" t="str">
        <f>'GRP Macros'!$P$14</f>
        <v>Green 
RAL 6037</v>
      </c>
      <c r="E8422" s="1165" t="s">
        <v>27837</v>
      </c>
      <c r="F8422" s="1165" t="s">
        <v>28333</v>
      </c>
    </row>
    <row r="8423" spans="1:6" ht="15" customHeight="1">
      <c r="A8423" s="1165" t="str">
        <f t="shared" si="826"/>
        <v>MEXP90PUK</v>
      </c>
      <c r="B8423" s="1165">
        <f>IFERROR(INDEX('GRP Macros'!$B$14:$AF$554,MATCH(C8423,'GRP Macros'!$B$14:$B$552,FALSE),MATCH(D8423,'GRP Macros'!$B$14:$AF$14,FALSE)),0)</f>
        <v>0</v>
      </c>
      <c r="C8423" s="1165" t="str">
        <f t="shared" si="829"/>
        <v>MEXP90</v>
      </c>
      <c r="D8423" s="988" t="str">
        <f>'GRP Macros'!$Q$14</f>
        <v>US Green 
Pantone
2301C</v>
      </c>
      <c r="E8423" s="1165" t="s">
        <v>27835</v>
      </c>
      <c r="F8423" s="1165" t="s">
        <v>28333</v>
      </c>
    </row>
    <row r="8424" spans="1:6" ht="15" customHeight="1">
      <c r="A8424" s="1165" t="str">
        <f t="shared" si="826"/>
        <v>MEXP90YEL</v>
      </c>
      <c r="B8424" s="1165">
        <f>IFERROR(INDEX('GRP Macros'!$B$14:$AF$554,MATCH(C8424,'GRP Macros'!$B$14:$B$552,FALSE),MATCH(D8424,'GRP Macros'!$B$14:$AF$14,FALSE)),0)</f>
        <v>0</v>
      </c>
      <c r="C8424" s="1165" t="str">
        <f t="shared" si="829"/>
        <v>MEXP90</v>
      </c>
      <c r="D8424" s="988" t="str">
        <f>'GRP Macros'!$S$14</f>
        <v>Yellow 
RAL 1023</v>
      </c>
      <c r="E8424" s="1165" t="s">
        <v>27823</v>
      </c>
      <c r="F8424" s="1165" t="s">
        <v>28333</v>
      </c>
    </row>
    <row r="8425" spans="1:6" ht="15" customHeight="1">
      <c r="A8425" s="1165" t="str">
        <f t="shared" si="826"/>
        <v>MEXP90RED</v>
      </c>
      <c r="B8425" s="1165">
        <f>IFERROR(INDEX('GRP Macros'!$B$14:$AF$554,MATCH(C8425,'GRP Macros'!$B$14:$B$552,FALSE),MATCH(D8425,'GRP Macros'!$B$14:$AF$14,FALSE)),0)</f>
        <v>0</v>
      </c>
      <c r="C8425" s="1165" t="str">
        <f t="shared" si="829"/>
        <v>MEXP90</v>
      </c>
      <c r="D8425" s="988" t="str">
        <f>'GRP Macros'!$U$14</f>
        <v>Red 
RAL 3020</v>
      </c>
      <c r="E8425" s="1165" t="s">
        <v>27826</v>
      </c>
      <c r="F8425" s="1165" t="s">
        <v>28333</v>
      </c>
    </row>
    <row r="8426" spans="1:6" ht="15" customHeight="1">
      <c r="A8426" s="1165" t="str">
        <f t="shared" si="826"/>
        <v>MEXP90VIO</v>
      </c>
      <c r="B8426" s="1165">
        <f>IFERROR(INDEX('GRP Macros'!$B$14:$AF$554,MATCH(C8426,'GRP Macros'!$B$14:$B$552,FALSE),MATCH(D8426,'GRP Macros'!$B$14:$AF$14,FALSE)),0)</f>
        <v>0</v>
      </c>
      <c r="C8426" s="1165" t="str">
        <f t="shared" si="829"/>
        <v>MEXP90</v>
      </c>
      <c r="D8426" s="988" t="str">
        <f>'GRP Macros'!$V$14</f>
        <v>Violet 
RAL 4008</v>
      </c>
      <c r="E8426" s="1165" t="s">
        <v>27833</v>
      </c>
      <c r="F8426" s="1165" t="s">
        <v>28333</v>
      </c>
    </row>
    <row r="8427" spans="1:6" ht="15" customHeight="1">
      <c r="A8427" s="1165" t="str">
        <f t="shared" si="826"/>
        <v>MEXP90BLK</v>
      </c>
      <c r="B8427" s="1165">
        <f>IFERROR(INDEX('GRP Macros'!$B$14:$AF$554,MATCH(C8427,'GRP Macros'!$B$14:$B$552,FALSE),MATCH(D8427,'GRP Macros'!$B$14:$AF$14,FALSE)),0)</f>
        <v>0</v>
      </c>
      <c r="C8427" s="1165" t="str">
        <f t="shared" si="829"/>
        <v>MEXP90</v>
      </c>
      <c r="D8427" s="988" t="str">
        <f>'GRP Macros'!$X$14</f>
        <v>Black 
RAL 9005</v>
      </c>
      <c r="E8427" s="1165" t="s">
        <v>27829</v>
      </c>
      <c r="F8427" s="1165" t="s">
        <v>28333</v>
      </c>
    </row>
    <row r="8428" spans="1:6" ht="15" customHeight="1">
      <c r="A8428" s="1165" t="str">
        <f t="shared" si="826"/>
        <v>MEXP90GRY</v>
      </c>
      <c r="B8428" s="1165">
        <f>IFERROR(INDEX('GRP Macros'!$B$14:$AF$554,MATCH(C8428,'GRP Macros'!$B$14:$B$552,FALSE),MATCH(D8428,'GRP Macros'!$B$14:$AF$14,FALSE)),0)</f>
        <v>0</v>
      </c>
      <c r="C8428" s="1165" t="str">
        <f t="shared" si="829"/>
        <v>MEXP90</v>
      </c>
      <c r="D8428" s="988" t="str">
        <f>'GRP Macros'!$Y$14</f>
        <v>Grey 
RAL 7001</v>
      </c>
      <c r="E8428" s="1165" t="s">
        <v>27828</v>
      </c>
      <c r="F8428" s="1165" t="s">
        <v>28333</v>
      </c>
    </row>
    <row r="8429" spans="1:6" ht="15" customHeight="1">
      <c r="A8429" s="1165" t="str">
        <f t="shared" si="826"/>
        <v>MEXP90FLY</v>
      </c>
      <c r="B8429" s="1165">
        <f>IFERROR(INDEX('GRP Macros'!$B$14:$AF$554,MATCH(C8429,'GRP Macros'!$B$14:$B$552,FALSE),MATCH(D8429,'GRP Macros'!$B$14:$AF$14,FALSE)),0)</f>
        <v>0</v>
      </c>
      <c r="C8429" s="1165" t="str">
        <f t="shared" si="829"/>
        <v>MEXP90</v>
      </c>
      <c r="D8429" s="988" t="str">
        <f>'GRP Macros'!$Z$14</f>
        <v>Fluo Yellow 
RAL 1026</v>
      </c>
      <c r="E8429" s="1165" t="s">
        <v>28041</v>
      </c>
      <c r="F8429" s="1165" t="s">
        <v>28333</v>
      </c>
    </row>
    <row r="8430" spans="1:6" ht="15" customHeight="1">
      <c r="A8430" s="1165" t="str">
        <f t="shared" si="826"/>
        <v>MEXP90FLO</v>
      </c>
      <c r="B8430" s="1165">
        <f>IFERROR(INDEX('GRP Macros'!$B$14:$AF$554,MATCH(C8430,'GRP Macros'!$B$14:$B$552,FALSE),MATCH(D8430,'GRP Macros'!$B$14:$AF$14,FALSE)),0)</f>
        <v>0</v>
      </c>
      <c r="C8430" s="1165" t="str">
        <f t="shared" si="829"/>
        <v>MEXP90</v>
      </c>
      <c r="D8430" s="988" t="str">
        <f>'GRP Macros'!$AA$14</f>
        <v>Fluo Orange 
RAL 2005</v>
      </c>
      <c r="E8430" s="1165" t="s">
        <v>27830</v>
      </c>
      <c r="F8430" s="1165" t="s">
        <v>28333</v>
      </c>
    </row>
    <row r="8431" spans="1:6" ht="15" customHeight="1">
      <c r="A8431" s="1165" t="str">
        <f t="shared" si="826"/>
        <v>MEXP90FLP</v>
      </c>
      <c r="B8431" s="1165">
        <f>IFERROR(INDEX('GRP Macros'!$B$14:$AF$554,MATCH(C8431,'GRP Macros'!$B$14:$B$552,FALSE),MATCH(D8431,'GRP Macros'!$B$14:$AF$14,FALSE)),0)</f>
        <v>0</v>
      </c>
      <c r="C8431" s="1165" t="str">
        <f t="shared" si="829"/>
        <v>MEXP90</v>
      </c>
      <c r="D8431" s="988" t="str">
        <f>'GRP Macros'!$AB$14</f>
        <v>Fluo Pink 
Pantone 806C</v>
      </c>
      <c r="E8431" s="1165" t="s">
        <v>27832</v>
      </c>
      <c r="F8431" s="1165" t="s">
        <v>28333</v>
      </c>
    </row>
    <row r="8432" spans="1:6" ht="15" customHeight="1">
      <c r="A8432" s="1165" t="str">
        <f t="shared" si="826"/>
        <v>MEXP90FLG</v>
      </c>
      <c r="B8432" s="1165">
        <f>IFERROR(INDEX('GRP Macros'!$B$14:$AF$554,MATCH(C8432,'GRP Macros'!$B$14:$B$552,FALSE),MATCH(D8432,'GRP Macros'!$B$14:$AF$14,FALSE)),0)</f>
        <v>0</v>
      </c>
      <c r="C8432" s="1165" t="str">
        <f t="shared" si="829"/>
        <v>MEXP90</v>
      </c>
      <c r="D8432" s="988" t="str">
        <f>'GRP Macros'!$AC$14</f>
        <v>Fluo Green 
RAL 6028</v>
      </c>
      <c r="E8432" s="1165" t="s">
        <v>27831</v>
      </c>
      <c r="F8432" s="1165" t="s">
        <v>28333</v>
      </c>
    </row>
    <row r="8433" spans="1:6" ht="15" customHeight="1">
      <c r="A8433" s="1165" t="str">
        <f t="shared" ref="A8433:A8481" si="830">CONCATENATE(C8433,E8433)</f>
        <v>MEXP91WHI</v>
      </c>
      <c r="B8433" s="1165">
        <f>IFERROR(INDEX('GRP Macros'!$B$14:$AF$554,MATCH(C8433,'GRP Macros'!$B$14:$B$552,FALSE),MATCH(D8433,'GRP Macros'!$B$14:$AF$14,FALSE)),0)</f>
        <v>0</v>
      </c>
      <c r="C8433" s="1165" t="s">
        <v>28423</v>
      </c>
      <c r="D8433" s="1167" t="str">
        <f>'GRP Macros'!$K$14</f>
        <v>White 
RAL 9016</v>
      </c>
      <c r="E8433" s="1165" t="s">
        <v>27838</v>
      </c>
      <c r="F8433" s="1165" t="s">
        <v>28333</v>
      </c>
    </row>
    <row r="8434" spans="1:6" ht="15" customHeight="1">
      <c r="A8434" s="1165" t="str">
        <f t="shared" si="830"/>
        <v>MEXP91BLU</v>
      </c>
      <c r="B8434" s="1165">
        <f>IFERROR(INDEX('GRP Macros'!$B$14:$AF$554,MATCH(C8434,'GRP Macros'!$B$14:$B$552,FALSE),MATCH(D8434,'GRP Macros'!$B$14:$AF$14,FALSE)),0)</f>
        <v>0</v>
      </c>
      <c r="C8434" s="1165" t="str">
        <f>C8433</f>
        <v>MEXP91</v>
      </c>
      <c r="D8434" s="988" t="str">
        <f>'GRP Macros'!$L$14</f>
        <v>Blue US 
RAL 5015</v>
      </c>
      <c r="E8434" s="1165" t="s">
        <v>27827</v>
      </c>
      <c r="F8434" s="1165" t="s">
        <v>28333</v>
      </c>
    </row>
    <row r="8435" spans="1:6" ht="15" customHeight="1">
      <c r="A8435" s="1165" t="str">
        <f t="shared" si="830"/>
        <v>MEXP91MIN</v>
      </c>
      <c r="B8435" s="1165">
        <f>IFERROR(INDEX('GRP Macros'!$B$14:$AF$554,MATCH(C8435,'GRP Macros'!$B$14:$B$552,FALSE),MATCH(D8435,'GRP Macros'!$B$14:$AF$14,FALSE)),0)</f>
        <v>0</v>
      </c>
      <c r="C8435" s="1165" t="str">
        <f t="shared" ref="C8435:C8446" si="831">C8434</f>
        <v>MEXP91</v>
      </c>
      <c r="D8435" s="988" t="str">
        <f>'GRP Macros'!$O$14</f>
        <v>Mint 
RAL 6027</v>
      </c>
      <c r="E8435" s="1165" t="s">
        <v>27834</v>
      </c>
      <c r="F8435" s="1165" t="s">
        <v>28333</v>
      </c>
    </row>
    <row r="8436" spans="1:6" ht="15" customHeight="1">
      <c r="A8436" s="1165" t="str">
        <f t="shared" si="830"/>
        <v>MEXP91GRE</v>
      </c>
      <c r="B8436" s="1165">
        <f>IFERROR(INDEX('GRP Macros'!$B$14:$AF$554,MATCH(C8436,'GRP Macros'!$B$14:$B$552,FALSE),MATCH(D8436,'GRP Macros'!$B$14:$AF$14,FALSE)),0)</f>
        <v>0</v>
      </c>
      <c r="C8436" s="1165" t="str">
        <f t="shared" si="831"/>
        <v>MEXP91</v>
      </c>
      <c r="D8436" s="988" t="str">
        <f>'GRP Macros'!$P$14</f>
        <v>Green 
RAL 6037</v>
      </c>
      <c r="E8436" s="1165" t="s">
        <v>27837</v>
      </c>
      <c r="F8436" s="1165" t="s">
        <v>28333</v>
      </c>
    </row>
    <row r="8437" spans="1:6" ht="15" customHeight="1">
      <c r="A8437" s="1165" t="str">
        <f t="shared" si="830"/>
        <v>MEXP91PUK</v>
      </c>
      <c r="B8437" s="1165">
        <f>IFERROR(INDEX('GRP Macros'!$B$14:$AF$554,MATCH(C8437,'GRP Macros'!$B$14:$B$552,FALSE),MATCH(D8437,'GRP Macros'!$B$14:$AF$14,FALSE)),0)</f>
        <v>0</v>
      </c>
      <c r="C8437" s="1165" t="str">
        <f t="shared" si="831"/>
        <v>MEXP91</v>
      </c>
      <c r="D8437" s="988" t="str">
        <f>'GRP Macros'!$Q$14</f>
        <v>US Green 
Pantone
2301C</v>
      </c>
      <c r="E8437" s="1165" t="s">
        <v>27835</v>
      </c>
      <c r="F8437" s="1165" t="s">
        <v>28333</v>
      </c>
    </row>
    <row r="8438" spans="1:6" ht="15" customHeight="1">
      <c r="A8438" s="1165" t="str">
        <f t="shared" si="830"/>
        <v>MEXP91YEL</v>
      </c>
      <c r="B8438" s="1165">
        <f>IFERROR(INDEX('GRP Macros'!$B$14:$AF$554,MATCH(C8438,'GRP Macros'!$B$14:$B$552,FALSE),MATCH(D8438,'GRP Macros'!$B$14:$AF$14,FALSE)),0)</f>
        <v>0</v>
      </c>
      <c r="C8438" s="1165" t="str">
        <f t="shared" si="831"/>
        <v>MEXP91</v>
      </c>
      <c r="D8438" s="988" t="str">
        <f>'GRP Macros'!$S$14</f>
        <v>Yellow 
RAL 1023</v>
      </c>
      <c r="E8438" s="1165" t="s">
        <v>27823</v>
      </c>
      <c r="F8438" s="1165" t="s">
        <v>28333</v>
      </c>
    </row>
    <row r="8439" spans="1:6" ht="15" customHeight="1">
      <c r="A8439" s="1165" t="str">
        <f t="shared" si="830"/>
        <v>MEXP91RED</v>
      </c>
      <c r="B8439" s="1165">
        <f>IFERROR(INDEX('GRP Macros'!$B$14:$AF$554,MATCH(C8439,'GRP Macros'!$B$14:$B$552,FALSE),MATCH(D8439,'GRP Macros'!$B$14:$AF$14,FALSE)),0)</f>
        <v>0</v>
      </c>
      <c r="C8439" s="1165" t="str">
        <f t="shared" si="831"/>
        <v>MEXP91</v>
      </c>
      <c r="D8439" s="988" t="str">
        <f>'GRP Macros'!$U$14</f>
        <v>Red 
RAL 3020</v>
      </c>
      <c r="E8439" s="1165" t="s">
        <v>27826</v>
      </c>
      <c r="F8439" s="1165" t="s">
        <v>28333</v>
      </c>
    </row>
    <row r="8440" spans="1:6" ht="15" customHeight="1">
      <c r="A8440" s="1165" t="str">
        <f t="shared" si="830"/>
        <v>MEXP91VIO</v>
      </c>
      <c r="B8440" s="1165">
        <f>IFERROR(INDEX('GRP Macros'!$B$14:$AF$554,MATCH(C8440,'GRP Macros'!$B$14:$B$552,FALSE),MATCH(D8440,'GRP Macros'!$B$14:$AF$14,FALSE)),0)</f>
        <v>0</v>
      </c>
      <c r="C8440" s="1165" t="str">
        <f t="shared" si="831"/>
        <v>MEXP91</v>
      </c>
      <c r="D8440" s="988" t="str">
        <f>'GRP Macros'!$V$14</f>
        <v>Violet 
RAL 4008</v>
      </c>
      <c r="E8440" s="1165" t="s">
        <v>27833</v>
      </c>
      <c r="F8440" s="1165" t="s">
        <v>28333</v>
      </c>
    </row>
    <row r="8441" spans="1:6" ht="15" customHeight="1">
      <c r="A8441" s="1165" t="str">
        <f t="shared" si="830"/>
        <v>MEXP91BLK</v>
      </c>
      <c r="B8441" s="1165">
        <f>IFERROR(INDEX('GRP Macros'!$B$14:$AF$554,MATCH(C8441,'GRP Macros'!$B$14:$B$552,FALSE),MATCH(D8441,'GRP Macros'!$B$14:$AF$14,FALSE)),0)</f>
        <v>0</v>
      </c>
      <c r="C8441" s="1165" t="str">
        <f t="shared" si="831"/>
        <v>MEXP91</v>
      </c>
      <c r="D8441" s="988" t="str">
        <f>'GRP Macros'!$X$14</f>
        <v>Black 
RAL 9005</v>
      </c>
      <c r="E8441" s="1165" t="s">
        <v>27829</v>
      </c>
      <c r="F8441" s="1165" t="s">
        <v>28333</v>
      </c>
    </row>
    <row r="8442" spans="1:6" ht="15" customHeight="1">
      <c r="A8442" s="1165" t="str">
        <f t="shared" si="830"/>
        <v>MEXP91GRY</v>
      </c>
      <c r="B8442" s="1165">
        <f>IFERROR(INDEX('GRP Macros'!$B$14:$AF$554,MATCH(C8442,'GRP Macros'!$B$14:$B$552,FALSE),MATCH(D8442,'GRP Macros'!$B$14:$AF$14,FALSE)),0)</f>
        <v>0</v>
      </c>
      <c r="C8442" s="1165" t="str">
        <f t="shared" si="831"/>
        <v>MEXP91</v>
      </c>
      <c r="D8442" s="988" t="str">
        <f>'GRP Macros'!$Y$14</f>
        <v>Grey 
RAL 7001</v>
      </c>
      <c r="E8442" s="1165" t="s">
        <v>27828</v>
      </c>
      <c r="F8442" s="1165" t="s">
        <v>28333</v>
      </c>
    </row>
    <row r="8443" spans="1:6" ht="15" customHeight="1">
      <c r="A8443" s="1165" t="str">
        <f t="shared" si="830"/>
        <v>MEXP91FLY</v>
      </c>
      <c r="B8443" s="1165">
        <f>IFERROR(INDEX('GRP Macros'!$B$14:$AF$554,MATCH(C8443,'GRP Macros'!$B$14:$B$552,FALSE),MATCH(D8443,'GRP Macros'!$B$14:$AF$14,FALSE)),0)</f>
        <v>0</v>
      </c>
      <c r="C8443" s="1165" t="str">
        <f t="shared" si="831"/>
        <v>MEXP91</v>
      </c>
      <c r="D8443" s="988" t="str">
        <f>'GRP Macros'!$Z$14</f>
        <v>Fluo Yellow 
RAL 1026</v>
      </c>
      <c r="E8443" s="1165" t="s">
        <v>28041</v>
      </c>
      <c r="F8443" s="1165" t="s">
        <v>28333</v>
      </c>
    </row>
    <row r="8444" spans="1:6" ht="15" customHeight="1">
      <c r="A8444" s="1165" t="str">
        <f t="shared" si="830"/>
        <v>MEXP91FLO</v>
      </c>
      <c r="B8444" s="1165">
        <f>IFERROR(INDEX('GRP Macros'!$B$14:$AF$554,MATCH(C8444,'GRP Macros'!$B$14:$B$552,FALSE),MATCH(D8444,'GRP Macros'!$B$14:$AF$14,FALSE)),0)</f>
        <v>0</v>
      </c>
      <c r="C8444" s="1165" t="str">
        <f t="shared" si="831"/>
        <v>MEXP91</v>
      </c>
      <c r="D8444" s="988" t="str">
        <f>'GRP Macros'!$AA$14</f>
        <v>Fluo Orange 
RAL 2005</v>
      </c>
      <c r="E8444" s="1165" t="s">
        <v>27830</v>
      </c>
      <c r="F8444" s="1165" t="s">
        <v>28333</v>
      </c>
    </row>
    <row r="8445" spans="1:6" ht="15" customHeight="1">
      <c r="A8445" s="1165" t="str">
        <f t="shared" si="830"/>
        <v>MEXP91FLP</v>
      </c>
      <c r="B8445" s="1165">
        <f>IFERROR(INDEX('GRP Macros'!$B$14:$AF$554,MATCH(C8445,'GRP Macros'!$B$14:$B$552,FALSE),MATCH(D8445,'GRP Macros'!$B$14:$AF$14,FALSE)),0)</f>
        <v>0</v>
      </c>
      <c r="C8445" s="1165" t="str">
        <f t="shared" si="831"/>
        <v>MEXP91</v>
      </c>
      <c r="D8445" s="988" t="str">
        <f>'GRP Macros'!$AB$14</f>
        <v>Fluo Pink 
Pantone 806C</v>
      </c>
      <c r="E8445" s="1165" t="s">
        <v>27832</v>
      </c>
      <c r="F8445" s="1165" t="s">
        <v>28333</v>
      </c>
    </row>
    <row r="8446" spans="1:6" ht="15" customHeight="1">
      <c r="A8446" s="1165" t="str">
        <f t="shared" si="830"/>
        <v>MEXP91FLG</v>
      </c>
      <c r="B8446" s="1165">
        <f>IFERROR(INDEX('GRP Macros'!$B$14:$AF$554,MATCH(C8446,'GRP Macros'!$B$14:$B$552,FALSE),MATCH(D8446,'GRP Macros'!$B$14:$AF$14,FALSE)),0)</f>
        <v>0</v>
      </c>
      <c r="C8446" s="1165" t="str">
        <f t="shared" si="831"/>
        <v>MEXP91</v>
      </c>
      <c r="D8446" s="988" t="str">
        <f>'GRP Macros'!$AC$14</f>
        <v>Fluo Green 
RAL 6028</v>
      </c>
      <c r="E8446" s="1165" t="s">
        <v>27831</v>
      </c>
      <c r="F8446" s="1165" t="s">
        <v>28333</v>
      </c>
    </row>
    <row r="8447" spans="1:6" ht="15" customHeight="1">
      <c r="A8447" s="1165" t="str">
        <f t="shared" si="830"/>
        <v>MEXP92WHI</v>
      </c>
      <c r="B8447" s="1165">
        <f>IFERROR(INDEX('GRP Macros'!$B$14:$AF$554,MATCH(C8447,'GRP Macros'!$B$14:$B$552,FALSE),MATCH(D8447,'GRP Macros'!$B$14:$AF$14,FALSE)),0)</f>
        <v>0</v>
      </c>
      <c r="C8447" s="1165" t="s">
        <v>28424</v>
      </c>
      <c r="D8447" s="1167" t="str">
        <f>'GRP Macros'!$K$14</f>
        <v>White 
RAL 9016</v>
      </c>
      <c r="E8447" s="1165" t="s">
        <v>27838</v>
      </c>
      <c r="F8447" s="1165" t="s">
        <v>28333</v>
      </c>
    </row>
    <row r="8448" spans="1:6" ht="15" customHeight="1">
      <c r="A8448" s="1165" t="str">
        <f t="shared" si="830"/>
        <v>MEXP92BLU</v>
      </c>
      <c r="B8448" s="1165">
        <f>IFERROR(INDEX('GRP Macros'!$B$14:$AF$554,MATCH(C8448,'GRP Macros'!$B$14:$B$552,FALSE),MATCH(D8448,'GRP Macros'!$B$14:$AF$14,FALSE)),0)</f>
        <v>0</v>
      </c>
      <c r="C8448" s="1165" t="str">
        <f>C8447</f>
        <v>MEXP92</v>
      </c>
      <c r="D8448" s="988" t="str">
        <f>'GRP Macros'!$L$14</f>
        <v>Blue US 
RAL 5015</v>
      </c>
      <c r="E8448" s="1165" t="s">
        <v>27827</v>
      </c>
      <c r="F8448" s="1165" t="s">
        <v>28333</v>
      </c>
    </row>
    <row r="8449" spans="1:6" ht="15" customHeight="1">
      <c r="A8449" s="1165" t="str">
        <f t="shared" si="830"/>
        <v>MEXP92MIN</v>
      </c>
      <c r="B8449" s="1165">
        <f>IFERROR(INDEX('GRP Macros'!$B$14:$AF$554,MATCH(C8449,'GRP Macros'!$B$14:$B$552,FALSE),MATCH(D8449,'GRP Macros'!$B$14:$AF$14,FALSE)),0)</f>
        <v>0</v>
      </c>
      <c r="C8449" s="1165" t="str">
        <f t="shared" ref="C8449:C8460" si="832">C8448</f>
        <v>MEXP92</v>
      </c>
      <c r="D8449" s="988" t="str">
        <f>'GRP Macros'!$O$14</f>
        <v>Mint 
RAL 6027</v>
      </c>
      <c r="E8449" s="1165" t="s">
        <v>27834</v>
      </c>
      <c r="F8449" s="1165" t="s">
        <v>28333</v>
      </c>
    </row>
    <row r="8450" spans="1:6" ht="15" customHeight="1">
      <c r="A8450" s="1165" t="str">
        <f t="shared" si="830"/>
        <v>MEXP92GRE</v>
      </c>
      <c r="B8450" s="1165">
        <f>IFERROR(INDEX('GRP Macros'!$B$14:$AF$554,MATCH(C8450,'GRP Macros'!$B$14:$B$552,FALSE),MATCH(D8450,'GRP Macros'!$B$14:$AF$14,FALSE)),0)</f>
        <v>0</v>
      </c>
      <c r="C8450" s="1165" t="str">
        <f t="shared" si="832"/>
        <v>MEXP92</v>
      </c>
      <c r="D8450" s="988" t="str">
        <f>'GRP Macros'!$P$14</f>
        <v>Green 
RAL 6037</v>
      </c>
      <c r="E8450" s="1165" t="s">
        <v>27837</v>
      </c>
      <c r="F8450" s="1165" t="s">
        <v>28333</v>
      </c>
    </row>
    <row r="8451" spans="1:6" ht="15" customHeight="1">
      <c r="A8451" s="1165" t="str">
        <f t="shared" si="830"/>
        <v>MEXP92PUK</v>
      </c>
      <c r="B8451" s="1165">
        <f>IFERROR(INDEX('GRP Macros'!$B$14:$AF$554,MATCH(C8451,'GRP Macros'!$B$14:$B$552,FALSE),MATCH(D8451,'GRP Macros'!$B$14:$AF$14,FALSE)),0)</f>
        <v>0</v>
      </c>
      <c r="C8451" s="1165" t="str">
        <f t="shared" si="832"/>
        <v>MEXP92</v>
      </c>
      <c r="D8451" s="988" t="str">
        <f>'GRP Macros'!$Q$14</f>
        <v>US Green 
Pantone
2301C</v>
      </c>
      <c r="E8451" s="1165" t="s">
        <v>27835</v>
      </c>
      <c r="F8451" s="1165" t="s">
        <v>28333</v>
      </c>
    </row>
    <row r="8452" spans="1:6" ht="15" customHeight="1">
      <c r="A8452" s="1165" t="str">
        <f t="shared" si="830"/>
        <v>MEXP92YEL</v>
      </c>
      <c r="B8452" s="1165">
        <f>IFERROR(INDEX('GRP Macros'!$B$14:$AF$554,MATCH(C8452,'GRP Macros'!$B$14:$B$552,FALSE),MATCH(D8452,'GRP Macros'!$B$14:$AF$14,FALSE)),0)</f>
        <v>0</v>
      </c>
      <c r="C8452" s="1165" t="str">
        <f t="shared" si="832"/>
        <v>MEXP92</v>
      </c>
      <c r="D8452" s="988" t="str">
        <f>'GRP Macros'!$S$14</f>
        <v>Yellow 
RAL 1023</v>
      </c>
      <c r="E8452" s="1165" t="s">
        <v>27823</v>
      </c>
      <c r="F8452" s="1165" t="s">
        <v>28333</v>
      </c>
    </row>
    <row r="8453" spans="1:6" ht="15" customHeight="1">
      <c r="A8453" s="1165" t="str">
        <f t="shared" si="830"/>
        <v>MEXP92RED</v>
      </c>
      <c r="B8453" s="1165">
        <f>IFERROR(INDEX('GRP Macros'!$B$14:$AF$554,MATCH(C8453,'GRP Macros'!$B$14:$B$552,FALSE),MATCH(D8453,'GRP Macros'!$B$14:$AF$14,FALSE)),0)</f>
        <v>0</v>
      </c>
      <c r="C8453" s="1165" t="str">
        <f t="shared" si="832"/>
        <v>MEXP92</v>
      </c>
      <c r="D8453" s="988" t="str">
        <f>'GRP Macros'!$U$14</f>
        <v>Red 
RAL 3020</v>
      </c>
      <c r="E8453" s="1165" t="s">
        <v>27826</v>
      </c>
      <c r="F8453" s="1165" t="s">
        <v>28333</v>
      </c>
    </row>
    <row r="8454" spans="1:6" ht="15" customHeight="1">
      <c r="A8454" s="1165" t="str">
        <f t="shared" si="830"/>
        <v>MEXP92VIO</v>
      </c>
      <c r="B8454" s="1165">
        <f>IFERROR(INDEX('GRP Macros'!$B$14:$AF$554,MATCH(C8454,'GRP Macros'!$B$14:$B$552,FALSE),MATCH(D8454,'GRP Macros'!$B$14:$AF$14,FALSE)),0)</f>
        <v>0</v>
      </c>
      <c r="C8454" s="1165" t="str">
        <f t="shared" si="832"/>
        <v>MEXP92</v>
      </c>
      <c r="D8454" s="988" t="str">
        <f>'GRP Macros'!$V$14</f>
        <v>Violet 
RAL 4008</v>
      </c>
      <c r="E8454" s="1165" t="s">
        <v>27833</v>
      </c>
      <c r="F8454" s="1165" t="s">
        <v>28333</v>
      </c>
    </row>
    <row r="8455" spans="1:6" ht="15" customHeight="1">
      <c r="A8455" s="1165" t="str">
        <f t="shared" si="830"/>
        <v>MEXP92BLK</v>
      </c>
      <c r="B8455" s="1165">
        <f>IFERROR(INDEX('GRP Macros'!$B$14:$AF$554,MATCH(C8455,'GRP Macros'!$B$14:$B$552,FALSE),MATCH(D8455,'GRP Macros'!$B$14:$AF$14,FALSE)),0)</f>
        <v>0</v>
      </c>
      <c r="C8455" s="1165" t="str">
        <f t="shared" si="832"/>
        <v>MEXP92</v>
      </c>
      <c r="D8455" s="988" t="str">
        <f>'GRP Macros'!$X$14</f>
        <v>Black 
RAL 9005</v>
      </c>
      <c r="E8455" s="1165" t="s">
        <v>27829</v>
      </c>
      <c r="F8455" s="1165" t="s">
        <v>28333</v>
      </c>
    </row>
    <row r="8456" spans="1:6" ht="15" customHeight="1">
      <c r="A8456" s="1165" t="str">
        <f t="shared" si="830"/>
        <v>MEXP92GRY</v>
      </c>
      <c r="B8456" s="1165">
        <f>IFERROR(INDEX('GRP Macros'!$B$14:$AF$554,MATCH(C8456,'GRP Macros'!$B$14:$B$552,FALSE),MATCH(D8456,'GRP Macros'!$B$14:$AF$14,FALSE)),0)</f>
        <v>0</v>
      </c>
      <c r="C8456" s="1165" t="str">
        <f t="shared" si="832"/>
        <v>MEXP92</v>
      </c>
      <c r="D8456" s="988" t="str">
        <f>'GRP Macros'!$Y$14</f>
        <v>Grey 
RAL 7001</v>
      </c>
      <c r="E8456" s="1165" t="s">
        <v>27828</v>
      </c>
      <c r="F8456" s="1165" t="s">
        <v>28333</v>
      </c>
    </row>
    <row r="8457" spans="1:6" ht="15" customHeight="1">
      <c r="A8457" s="1165" t="str">
        <f t="shared" si="830"/>
        <v>MEXP92FLY</v>
      </c>
      <c r="B8457" s="1165">
        <f>IFERROR(INDEX('GRP Macros'!$B$14:$AF$554,MATCH(C8457,'GRP Macros'!$B$14:$B$552,FALSE),MATCH(D8457,'GRP Macros'!$B$14:$AF$14,FALSE)),0)</f>
        <v>0</v>
      </c>
      <c r="C8457" s="1165" t="str">
        <f t="shared" si="832"/>
        <v>MEXP92</v>
      </c>
      <c r="D8457" s="988" t="str">
        <f>'GRP Macros'!$Z$14</f>
        <v>Fluo Yellow 
RAL 1026</v>
      </c>
      <c r="E8457" s="1165" t="s">
        <v>28041</v>
      </c>
      <c r="F8457" s="1165" t="s">
        <v>28333</v>
      </c>
    </row>
    <row r="8458" spans="1:6" ht="15" customHeight="1">
      <c r="A8458" s="1165" t="str">
        <f t="shared" si="830"/>
        <v>MEXP92FLO</v>
      </c>
      <c r="B8458" s="1165">
        <f>IFERROR(INDEX('GRP Macros'!$B$14:$AF$554,MATCH(C8458,'GRP Macros'!$B$14:$B$552,FALSE),MATCH(D8458,'GRP Macros'!$B$14:$AF$14,FALSE)),0)</f>
        <v>0</v>
      </c>
      <c r="C8458" s="1165" t="str">
        <f t="shared" si="832"/>
        <v>MEXP92</v>
      </c>
      <c r="D8458" s="988" t="str">
        <f>'GRP Macros'!$AA$14</f>
        <v>Fluo Orange 
RAL 2005</v>
      </c>
      <c r="E8458" s="1165" t="s">
        <v>27830</v>
      </c>
      <c r="F8458" s="1165" t="s">
        <v>28333</v>
      </c>
    </row>
    <row r="8459" spans="1:6" ht="15" customHeight="1">
      <c r="A8459" s="1165" t="str">
        <f t="shared" si="830"/>
        <v>MEXP92FLP</v>
      </c>
      <c r="B8459" s="1165">
        <f>IFERROR(INDEX('GRP Macros'!$B$14:$AF$554,MATCH(C8459,'GRP Macros'!$B$14:$B$552,FALSE),MATCH(D8459,'GRP Macros'!$B$14:$AF$14,FALSE)),0)</f>
        <v>0</v>
      </c>
      <c r="C8459" s="1165" t="str">
        <f t="shared" si="832"/>
        <v>MEXP92</v>
      </c>
      <c r="D8459" s="988" t="str">
        <f>'GRP Macros'!$AB$14</f>
        <v>Fluo Pink 
Pantone 806C</v>
      </c>
      <c r="E8459" s="1165" t="s">
        <v>27832</v>
      </c>
      <c r="F8459" s="1165" t="s">
        <v>28333</v>
      </c>
    </row>
    <row r="8460" spans="1:6" ht="15" customHeight="1">
      <c r="A8460" s="1165" t="str">
        <f t="shared" si="830"/>
        <v>MEXP92FLG</v>
      </c>
      <c r="B8460" s="1165">
        <f>IFERROR(INDEX('GRP Macros'!$B$14:$AF$554,MATCH(C8460,'GRP Macros'!$B$14:$B$552,FALSE),MATCH(D8460,'GRP Macros'!$B$14:$AF$14,FALSE)),0)</f>
        <v>0</v>
      </c>
      <c r="C8460" s="1165" t="str">
        <f t="shared" si="832"/>
        <v>MEXP92</v>
      </c>
      <c r="D8460" s="988" t="str">
        <f>'GRP Macros'!$AC$14</f>
        <v>Fluo Green 
RAL 6028</v>
      </c>
      <c r="E8460" s="1165" t="s">
        <v>27831</v>
      </c>
      <c r="F8460" s="1165" t="s">
        <v>28333</v>
      </c>
    </row>
    <row r="8461" spans="1:6" ht="15" customHeight="1">
      <c r="A8461" s="1165" t="str">
        <f t="shared" si="830"/>
        <v>MEXP93WHI</v>
      </c>
      <c r="B8461" s="1165">
        <f>IFERROR(INDEX('GRP Macros'!$B$14:$AF$554,MATCH(C8461,'GRP Macros'!$B$14:$B$552,FALSE),MATCH(D8461,'GRP Macros'!$B$14:$AF$14,FALSE)),0)</f>
        <v>0</v>
      </c>
      <c r="C8461" s="1165" t="s">
        <v>28425</v>
      </c>
      <c r="D8461" s="1167" t="str">
        <f>'GRP Macros'!$K$14</f>
        <v>White 
RAL 9016</v>
      </c>
      <c r="E8461" s="1165" t="s">
        <v>27838</v>
      </c>
      <c r="F8461" s="1165" t="s">
        <v>28333</v>
      </c>
    </row>
    <row r="8462" spans="1:6" ht="15" customHeight="1">
      <c r="A8462" s="1165" t="str">
        <f t="shared" si="830"/>
        <v>MEXP93BLU</v>
      </c>
      <c r="B8462" s="1165">
        <f>IFERROR(INDEX('GRP Macros'!$B$14:$AF$554,MATCH(C8462,'GRP Macros'!$B$14:$B$552,FALSE),MATCH(D8462,'GRP Macros'!$B$14:$AF$14,FALSE)),0)</f>
        <v>0</v>
      </c>
      <c r="C8462" s="1165" t="str">
        <f>C8461</f>
        <v>MEXP93</v>
      </c>
      <c r="D8462" s="988" t="str">
        <f>'GRP Macros'!$L$14</f>
        <v>Blue US 
RAL 5015</v>
      </c>
      <c r="E8462" s="1165" t="s">
        <v>27827</v>
      </c>
      <c r="F8462" s="1165" t="s">
        <v>28333</v>
      </c>
    </row>
    <row r="8463" spans="1:6" ht="15" customHeight="1">
      <c r="A8463" s="1165" t="str">
        <f t="shared" si="830"/>
        <v>MEXP93MIN</v>
      </c>
      <c r="B8463" s="1165">
        <f>IFERROR(INDEX('GRP Macros'!$B$14:$AF$554,MATCH(C8463,'GRP Macros'!$B$14:$B$552,FALSE),MATCH(D8463,'GRP Macros'!$B$14:$AF$14,FALSE)),0)</f>
        <v>0</v>
      </c>
      <c r="C8463" s="1165" t="str">
        <f t="shared" ref="C8463:C8474" si="833">C8462</f>
        <v>MEXP93</v>
      </c>
      <c r="D8463" s="988" t="str">
        <f>'GRP Macros'!$O$14</f>
        <v>Mint 
RAL 6027</v>
      </c>
      <c r="E8463" s="1165" t="s">
        <v>27834</v>
      </c>
      <c r="F8463" s="1165" t="s">
        <v>28333</v>
      </c>
    </row>
    <row r="8464" spans="1:6" ht="15" customHeight="1">
      <c r="A8464" s="1165" t="str">
        <f t="shared" si="830"/>
        <v>MEXP93GRE</v>
      </c>
      <c r="B8464" s="1165">
        <f>IFERROR(INDEX('GRP Macros'!$B$14:$AF$554,MATCH(C8464,'GRP Macros'!$B$14:$B$552,FALSE),MATCH(D8464,'GRP Macros'!$B$14:$AF$14,FALSE)),0)</f>
        <v>0</v>
      </c>
      <c r="C8464" s="1165" t="str">
        <f t="shared" si="833"/>
        <v>MEXP93</v>
      </c>
      <c r="D8464" s="988" t="str">
        <f>'GRP Macros'!$P$14</f>
        <v>Green 
RAL 6037</v>
      </c>
      <c r="E8464" s="1165" t="s">
        <v>27837</v>
      </c>
      <c r="F8464" s="1165" t="s">
        <v>28333</v>
      </c>
    </row>
    <row r="8465" spans="1:6" ht="15" customHeight="1">
      <c r="A8465" s="1165" t="str">
        <f t="shared" si="830"/>
        <v>MEXP93PUK</v>
      </c>
      <c r="B8465" s="1165">
        <f>IFERROR(INDEX('GRP Macros'!$B$14:$AF$554,MATCH(C8465,'GRP Macros'!$B$14:$B$552,FALSE),MATCH(D8465,'GRP Macros'!$B$14:$AF$14,FALSE)),0)</f>
        <v>0</v>
      </c>
      <c r="C8465" s="1165" t="str">
        <f t="shared" si="833"/>
        <v>MEXP93</v>
      </c>
      <c r="D8465" s="988" t="str">
        <f>'GRP Macros'!$Q$14</f>
        <v>US Green 
Pantone
2301C</v>
      </c>
      <c r="E8465" s="1165" t="s">
        <v>27835</v>
      </c>
      <c r="F8465" s="1165" t="s">
        <v>28333</v>
      </c>
    </row>
    <row r="8466" spans="1:6" ht="15" customHeight="1">
      <c r="A8466" s="1165" t="str">
        <f t="shared" si="830"/>
        <v>MEXP93YEL</v>
      </c>
      <c r="B8466" s="1165">
        <f>IFERROR(INDEX('GRP Macros'!$B$14:$AF$554,MATCH(C8466,'GRP Macros'!$B$14:$B$552,FALSE),MATCH(D8466,'GRP Macros'!$B$14:$AF$14,FALSE)),0)</f>
        <v>0</v>
      </c>
      <c r="C8466" s="1165" t="str">
        <f t="shared" si="833"/>
        <v>MEXP93</v>
      </c>
      <c r="D8466" s="988" t="str">
        <f>'GRP Macros'!$S$14</f>
        <v>Yellow 
RAL 1023</v>
      </c>
      <c r="E8466" s="1165" t="s">
        <v>27823</v>
      </c>
      <c r="F8466" s="1165" t="s">
        <v>28333</v>
      </c>
    </row>
    <row r="8467" spans="1:6" ht="15" customHeight="1">
      <c r="A8467" s="1165" t="str">
        <f t="shared" si="830"/>
        <v>MEXP93RED</v>
      </c>
      <c r="B8467" s="1165">
        <f>IFERROR(INDEX('GRP Macros'!$B$14:$AF$554,MATCH(C8467,'GRP Macros'!$B$14:$B$552,FALSE),MATCH(D8467,'GRP Macros'!$B$14:$AF$14,FALSE)),0)</f>
        <v>0</v>
      </c>
      <c r="C8467" s="1165" t="str">
        <f t="shared" si="833"/>
        <v>MEXP93</v>
      </c>
      <c r="D8467" s="988" t="str">
        <f>'GRP Macros'!$U$14</f>
        <v>Red 
RAL 3020</v>
      </c>
      <c r="E8467" s="1165" t="s">
        <v>27826</v>
      </c>
      <c r="F8467" s="1165" t="s">
        <v>28333</v>
      </c>
    </row>
    <row r="8468" spans="1:6" ht="15" customHeight="1">
      <c r="A8468" s="1165" t="str">
        <f t="shared" si="830"/>
        <v>MEXP93VIO</v>
      </c>
      <c r="B8468" s="1165">
        <f>IFERROR(INDEX('GRP Macros'!$B$14:$AF$554,MATCH(C8468,'GRP Macros'!$B$14:$B$552,FALSE),MATCH(D8468,'GRP Macros'!$B$14:$AF$14,FALSE)),0)</f>
        <v>0</v>
      </c>
      <c r="C8468" s="1165" t="str">
        <f t="shared" si="833"/>
        <v>MEXP93</v>
      </c>
      <c r="D8468" s="988" t="str">
        <f>'GRP Macros'!$V$14</f>
        <v>Violet 
RAL 4008</v>
      </c>
      <c r="E8468" s="1165" t="s">
        <v>27833</v>
      </c>
      <c r="F8468" s="1165" t="s">
        <v>28333</v>
      </c>
    </row>
    <row r="8469" spans="1:6" ht="15" customHeight="1">
      <c r="A8469" s="1165" t="str">
        <f t="shared" si="830"/>
        <v>MEXP93BLK</v>
      </c>
      <c r="B8469" s="1165">
        <f>IFERROR(INDEX('GRP Macros'!$B$14:$AF$554,MATCH(C8469,'GRP Macros'!$B$14:$B$552,FALSE),MATCH(D8469,'GRP Macros'!$B$14:$AF$14,FALSE)),0)</f>
        <v>0</v>
      </c>
      <c r="C8469" s="1165" t="str">
        <f t="shared" si="833"/>
        <v>MEXP93</v>
      </c>
      <c r="D8469" s="988" t="str">
        <f>'GRP Macros'!$X$14</f>
        <v>Black 
RAL 9005</v>
      </c>
      <c r="E8469" s="1165" t="s">
        <v>27829</v>
      </c>
      <c r="F8469" s="1165" t="s">
        <v>28333</v>
      </c>
    </row>
    <row r="8470" spans="1:6" ht="15" customHeight="1">
      <c r="A8470" s="1165" t="str">
        <f t="shared" si="830"/>
        <v>MEXP93GRY</v>
      </c>
      <c r="B8470" s="1165">
        <f>IFERROR(INDEX('GRP Macros'!$B$14:$AF$554,MATCH(C8470,'GRP Macros'!$B$14:$B$552,FALSE),MATCH(D8470,'GRP Macros'!$B$14:$AF$14,FALSE)),0)</f>
        <v>0</v>
      </c>
      <c r="C8470" s="1165" t="str">
        <f t="shared" si="833"/>
        <v>MEXP93</v>
      </c>
      <c r="D8470" s="988" t="str">
        <f>'GRP Macros'!$Y$14</f>
        <v>Grey 
RAL 7001</v>
      </c>
      <c r="E8470" s="1165" t="s">
        <v>27828</v>
      </c>
      <c r="F8470" s="1165" t="s">
        <v>28333</v>
      </c>
    </row>
    <row r="8471" spans="1:6" ht="15" customHeight="1">
      <c r="A8471" s="1165" t="str">
        <f t="shared" si="830"/>
        <v>MEXP93FLY</v>
      </c>
      <c r="B8471" s="1165">
        <f>IFERROR(INDEX('GRP Macros'!$B$14:$AF$554,MATCH(C8471,'GRP Macros'!$B$14:$B$552,FALSE),MATCH(D8471,'GRP Macros'!$B$14:$AF$14,FALSE)),0)</f>
        <v>0</v>
      </c>
      <c r="C8471" s="1165" t="str">
        <f t="shared" si="833"/>
        <v>MEXP93</v>
      </c>
      <c r="D8471" s="988" t="str">
        <f>'GRP Macros'!$Z$14</f>
        <v>Fluo Yellow 
RAL 1026</v>
      </c>
      <c r="E8471" s="1165" t="s">
        <v>28041</v>
      </c>
      <c r="F8471" s="1165" t="s">
        <v>28333</v>
      </c>
    </row>
    <row r="8472" spans="1:6" ht="15" customHeight="1">
      <c r="A8472" s="1165" t="str">
        <f t="shared" si="830"/>
        <v>MEXP93FLO</v>
      </c>
      <c r="B8472" s="1165">
        <f>IFERROR(INDEX('GRP Macros'!$B$14:$AF$554,MATCH(C8472,'GRP Macros'!$B$14:$B$552,FALSE),MATCH(D8472,'GRP Macros'!$B$14:$AF$14,FALSE)),0)</f>
        <v>0</v>
      </c>
      <c r="C8472" s="1165" t="str">
        <f t="shared" si="833"/>
        <v>MEXP93</v>
      </c>
      <c r="D8472" s="988" t="str">
        <f>'GRP Macros'!$AA$14</f>
        <v>Fluo Orange 
RAL 2005</v>
      </c>
      <c r="E8472" s="1165" t="s">
        <v>27830</v>
      </c>
      <c r="F8472" s="1165" t="s">
        <v>28333</v>
      </c>
    </row>
    <row r="8473" spans="1:6" ht="15" customHeight="1">
      <c r="A8473" s="1165" t="str">
        <f t="shared" si="830"/>
        <v>MEXP93FLP</v>
      </c>
      <c r="B8473" s="1165">
        <f>IFERROR(INDEX('GRP Macros'!$B$14:$AF$554,MATCH(C8473,'GRP Macros'!$B$14:$B$552,FALSE),MATCH(D8473,'GRP Macros'!$B$14:$AF$14,FALSE)),0)</f>
        <v>0</v>
      </c>
      <c r="C8473" s="1165" t="str">
        <f t="shared" si="833"/>
        <v>MEXP93</v>
      </c>
      <c r="D8473" s="988" t="str">
        <f>'GRP Macros'!$AB$14</f>
        <v>Fluo Pink 
Pantone 806C</v>
      </c>
      <c r="E8473" s="1165" t="s">
        <v>27832</v>
      </c>
      <c r="F8473" s="1165" t="s">
        <v>28333</v>
      </c>
    </row>
    <row r="8474" spans="1:6" ht="15" customHeight="1">
      <c r="A8474" s="1165" t="str">
        <f t="shared" si="830"/>
        <v>MEXP93FLG</v>
      </c>
      <c r="B8474" s="1165">
        <f>IFERROR(INDEX('GRP Macros'!$B$14:$AF$554,MATCH(C8474,'GRP Macros'!$B$14:$B$552,FALSE),MATCH(D8474,'GRP Macros'!$B$14:$AF$14,FALSE)),0)</f>
        <v>0</v>
      </c>
      <c r="C8474" s="1165" t="str">
        <f t="shared" si="833"/>
        <v>MEXP93</v>
      </c>
      <c r="D8474" s="988" t="str">
        <f>'GRP Macros'!$AC$14</f>
        <v>Fluo Green 
RAL 6028</v>
      </c>
      <c r="E8474" s="1165" t="s">
        <v>27831</v>
      </c>
      <c r="F8474" s="1165" t="s">
        <v>28333</v>
      </c>
    </row>
    <row r="8475" spans="1:6" ht="15" customHeight="1">
      <c r="A8475" s="1165" t="str">
        <f t="shared" si="830"/>
        <v>MEXP94WHI</v>
      </c>
      <c r="B8475" s="1165">
        <f>IFERROR(INDEX('GRP Macros'!$B$14:$AF$554,MATCH(C8475,'GRP Macros'!$B$14:$B$552,FALSE),MATCH(D8475,'GRP Macros'!$B$14:$AF$14,FALSE)),0)</f>
        <v>0</v>
      </c>
      <c r="C8475" s="1165" t="s">
        <v>28426</v>
      </c>
      <c r="D8475" s="1167" t="str">
        <f>'GRP Macros'!$K$14</f>
        <v>White 
RAL 9016</v>
      </c>
      <c r="E8475" s="1165" t="s">
        <v>27838</v>
      </c>
      <c r="F8475" s="1165" t="s">
        <v>28333</v>
      </c>
    </row>
    <row r="8476" spans="1:6" ht="15" customHeight="1">
      <c r="A8476" s="1165" t="str">
        <f t="shared" si="830"/>
        <v>MEXP94BLU</v>
      </c>
      <c r="B8476" s="1165">
        <f>IFERROR(INDEX('GRP Macros'!$B$14:$AF$554,MATCH(C8476,'GRP Macros'!$B$14:$B$552,FALSE),MATCH(D8476,'GRP Macros'!$B$14:$AF$14,FALSE)),0)</f>
        <v>0</v>
      </c>
      <c r="C8476" s="1165" t="str">
        <f>C8475</f>
        <v>MEXP94</v>
      </c>
      <c r="D8476" s="988" t="str">
        <f>'GRP Macros'!$L$14</f>
        <v>Blue US 
RAL 5015</v>
      </c>
      <c r="E8476" s="1165" t="s">
        <v>27827</v>
      </c>
      <c r="F8476" s="1165" t="s">
        <v>28333</v>
      </c>
    </row>
    <row r="8477" spans="1:6" ht="15" customHeight="1">
      <c r="A8477" s="1165" t="str">
        <f t="shared" si="830"/>
        <v>MEXP94MIN</v>
      </c>
      <c r="B8477" s="1165">
        <f>IFERROR(INDEX('GRP Macros'!$B$14:$AF$554,MATCH(C8477,'GRP Macros'!$B$14:$B$552,FALSE),MATCH(D8477,'GRP Macros'!$B$14:$AF$14,FALSE)),0)</f>
        <v>0</v>
      </c>
      <c r="C8477" s="1165" t="str">
        <f t="shared" ref="C8477:C8488" si="834">C8476</f>
        <v>MEXP94</v>
      </c>
      <c r="D8477" s="988" t="str">
        <f>'GRP Macros'!$O$14</f>
        <v>Mint 
RAL 6027</v>
      </c>
      <c r="E8477" s="1165" t="s">
        <v>27834</v>
      </c>
      <c r="F8477" s="1165" t="s">
        <v>28333</v>
      </c>
    </row>
    <row r="8478" spans="1:6" ht="15" customHeight="1">
      <c r="A8478" s="1165" t="str">
        <f t="shared" si="830"/>
        <v>MEXP94GRE</v>
      </c>
      <c r="B8478" s="1165">
        <f>IFERROR(INDEX('GRP Macros'!$B$14:$AF$554,MATCH(C8478,'GRP Macros'!$B$14:$B$552,FALSE),MATCH(D8478,'GRP Macros'!$B$14:$AF$14,FALSE)),0)</f>
        <v>0</v>
      </c>
      <c r="C8478" s="1165" t="str">
        <f t="shared" si="834"/>
        <v>MEXP94</v>
      </c>
      <c r="D8478" s="988" t="str">
        <f>'GRP Macros'!$P$14</f>
        <v>Green 
RAL 6037</v>
      </c>
      <c r="E8478" s="1165" t="s">
        <v>27837</v>
      </c>
      <c r="F8478" s="1165" t="s">
        <v>28333</v>
      </c>
    </row>
    <row r="8479" spans="1:6" ht="15" customHeight="1">
      <c r="A8479" s="1165" t="str">
        <f t="shared" si="830"/>
        <v>MEXP94PUK</v>
      </c>
      <c r="B8479" s="1165">
        <f>IFERROR(INDEX('GRP Macros'!$B$14:$AF$554,MATCH(C8479,'GRP Macros'!$B$14:$B$552,FALSE),MATCH(D8479,'GRP Macros'!$B$14:$AF$14,FALSE)),0)</f>
        <v>0</v>
      </c>
      <c r="C8479" s="1165" t="str">
        <f t="shared" si="834"/>
        <v>MEXP94</v>
      </c>
      <c r="D8479" s="988" t="str">
        <f>'GRP Macros'!$Q$14</f>
        <v>US Green 
Pantone
2301C</v>
      </c>
      <c r="E8479" s="1165" t="s">
        <v>27835</v>
      </c>
      <c r="F8479" s="1165" t="s">
        <v>28333</v>
      </c>
    </row>
    <row r="8480" spans="1:6" ht="15" customHeight="1">
      <c r="A8480" s="1165" t="str">
        <f t="shared" si="830"/>
        <v>MEXP94YEL</v>
      </c>
      <c r="B8480" s="1165">
        <f>IFERROR(INDEX('GRP Macros'!$B$14:$AF$554,MATCH(C8480,'GRP Macros'!$B$14:$B$552,FALSE),MATCH(D8480,'GRP Macros'!$B$14:$AF$14,FALSE)),0)</f>
        <v>0</v>
      </c>
      <c r="C8480" s="1165" t="str">
        <f t="shared" si="834"/>
        <v>MEXP94</v>
      </c>
      <c r="D8480" s="988" t="str">
        <f>'GRP Macros'!$S$14</f>
        <v>Yellow 
RAL 1023</v>
      </c>
      <c r="E8480" s="1165" t="s">
        <v>27823</v>
      </c>
      <c r="F8480" s="1165" t="s">
        <v>28333</v>
      </c>
    </row>
    <row r="8481" spans="1:6" ht="15" customHeight="1">
      <c r="A8481" s="1165" t="str">
        <f t="shared" si="830"/>
        <v>MEXP94RED</v>
      </c>
      <c r="B8481" s="1165">
        <f>IFERROR(INDEX('GRP Macros'!$B$14:$AF$554,MATCH(C8481,'GRP Macros'!$B$14:$B$552,FALSE),MATCH(D8481,'GRP Macros'!$B$14:$AF$14,FALSE)),0)</f>
        <v>0</v>
      </c>
      <c r="C8481" s="1165" t="str">
        <f t="shared" si="834"/>
        <v>MEXP94</v>
      </c>
      <c r="D8481" s="988" t="str">
        <f>'GRP Macros'!$U$14</f>
        <v>Red 
RAL 3020</v>
      </c>
      <c r="E8481" s="1165" t="s">
        <v>27826</v>
      </c>
      <c r="F8481" s="1165" t="s">
        <v>28333</v>
      </c>
    </row>
    <row r="8482" spans="1:6" ht="15" customHeight="1">
      <c r="A8482" s="1165" t="str">
        <f t="shared" ref="A8482:A8488" si="835">CONCATENATE(C8482,E8482)</f>
        <v>MEXP94VIO</v>
      </c>
      <c r="B8482" s="1165">
        <f>IFERROR(INDEX('GRP Macros'!$B$14:$AF$554,MATCH(C8482,'GRP Macros'!$B$14:$B$552,FALSE),MATCH(D8482,'GRP Macros'!$B$14:$AF$14,FALSE)),0)</f>
        <v>0</v>
      </c>
      <c r="C8482" s="1165" t="str">
        <f t="shared" si="834"/>
        <v>MEXP94</v>
      </c>
      <c r="D8482" s="988" t="str">
        <f>'GRP Macros'!$V$14</f>
        <v>Violet 
RAL 4008</v>
      </c>
      <c r="E8482" s="1165" t="s">
        <v>27833</v>
      </c>
      <c r="F8482" s="1165" t="s">
        <v>28333</v>
      </c>
    </row>
    <row r="8483" spans="1:6" ht="15" customHeight="1">
      <c r="A8483" s="1165" t="str">
        <f t="shared" si="835"/>
        <v>MEXP94BLK</v>
      </c>
      <c r="B8483" s="1165">
        <f>IFERROR(INDEX('GRP Macros'!$B$14:$AF$554,MATCH(C8483,'GRP Macros'!$B$14:$B$552,FALSE),MATCH(D8483,'GRP Macros'!$B$14:$AF$14,FALSE)),0)</f>
        <v>0</v>
      </c>
      <c r="C8483" s="1165" t="str">
        <f t="shared" si="834"/>
        <v>MEXP94</v>
      </c>
      <c r="D8483" s="988" t="str">
        <f>'GRP Macros'!$X$14</f>
        <v>Black 
RAL 9005</v>
      </c>
      <c r="E8483" s="1165" t="s">
        <v>27829</v>
      </c>
      <c r="F8483" s="1165" t="s">
        <v>28333</v>
      </c>
    </row>
    <row r="8484" spans="1:6" ht="15" customHeight="1">
      <c r="A8484" s="1165" t="str">
        <f t="shared" si="835"/>
        <v>MEXP94GRY</v>
      </c>
      <c r="B8484" s="1165">
        <f>IFERROR(INDEX('GRP Macros'!$B$14:$AF$554,MATCH(C8484,'GRP Macros'!$B$14:$B$552,FALSE),MATCH(D8484,'GRP Macros'!$B$14:$AF$14,FALSE)),0)</f>
        <v>0</v>
      </c>
      <c r="C8484" s="1165" t="str">
        <f t="shared" si="834"/>
        <v>MEXP94</v>
      </c>
      <c r="D8484" s="988" t="str">
        <f>'GRP Macros'!$Y$14</f>
        <v>Grey 
RAL 7001</v>
      </c>
      <c r="E8484" s="1165" t="s">
        <v>27828</v>
      </c>
      <c r="F8484" s="1165" t="s">
        <v>28333</v>
      </c>
    </row>
    <row r="8485" spans="1:6" ht="15" customHeight="1">
      <c r="A8485" s="1165" t="str">
        <f t="shared" si="835"/>
        <v>MEXP94FLY</v>
      </c>
      <c r="B8485" s="1165">
        <f>IFERROR(INDEX('GRP Macros'!$B$14:$AF$554,MATCH(C8485,'GRP Macros'!$B$14:$B$552,FALSE),MATCH(D8485,'GRP Macros'!$B$14:$AF$14,FALSE)),0)</f>
        <v>0</v>
      </c>
      <c r="C8485" s="1165" t="str">
        <f t="shared" si="834"/>
        <v>MEXP94</v>
      </c>
      <c r="D8485" s="988" t="str">
        <f>'GRP Macros'!$Z$14</f>
        <v>Fluo Yellow 
RAL 1026</v>
      </c>
      <c r="E8485" s="1165" t="s">
        <v>28041</v>
      </c>
      <c r="F8485" s="1165" t="s">
        <v>28333</v>
      </c>
    </row>
    <row r="8486" spans="1:6" ht="15" customHeight="1">
      <c r="A8486" s="1165" t="str">
        <f t="shared" si="835"/>
        <v>MEXP94FLO</v>
      </c>
      <c r="B8486" s="1165">
        <f>IFERROR(INDEX('GRP Macros'!$B$14:$AF$554,MATCH(C8486,'GRP Macros'!$B$14:$B$552,FALSE),MATCH(D8486,'GRP Macros'!$B$14:$AF$14,FALSE)),0)</f>
        <v>0</v>
      </c>
      <c r="C8486" s="1165" t="str">
        <f t="shared" si="834"/>
        <v>MEXP94</v>
      </c>
      <c r="D8486" s="988" t="str">
        <f>'GRP Macros'!$AA$14</f>
        <v>Fluo Orange 
RAL 2005</v>
      </c>
      <c r="E8486" s="1165" t="s">
        <v>27830</v>
      </c>
      <c r="F8486" s="1165" t="s">
        <v>28333</v>
      </c>
    </row>
    <row r="8487" spans="1:6" ht="15" customHeight="1">
      <c r="A8487" s="1165" t="str">
        <f t="shared" si="835"/>
        <v>MEXP94FLP</v>
      </c>
      <c r="B8487" s="1165">
        <f>IFERROR(INDEX('GRP Macros'!$B$14:$AF$554,MATCH(C8487,'GRP Macros'!$B$14:$B$552,FALSE),MATCH(D8487,'GRP Macros'!$B$14:$AF$14,FALSE)),0)</f>
        <v>0</v>
      </c>
      <c r="C8487" s="1165" t="str">
        <f t="shared" si="834"/>
        <v>MEXP94</v>
      </c>
      <c r="D8487" s="988" t="str">
        <f>'GRP Macros'!$AB$14</f>
        <v>Fluo Pink 
Pantone 806C</v>
      </c>
      <c r="E8487" s="1165" t="s">
        <v>27832</v>
      </c>
      <c r="F8487" s="1165" t="s">
        <v>28333</v>
      </c>
    </row>
    <row r="8488" spans="1:6" ht="15" customHeight="1">
      <c r="A8488" s="1165" t="str">
        <f t="shared" si="835"/>
        <v>MEXP94FLG</v>
      </c>
      <c r="B8488" s="1165">
        <f>IFERROR(INDEX('GRP Macros'!$B$14:$AF$554,MATCH(C8488,'GRP Macros'!$B$14:$B$552,FALSE),MATCH(D8488,'GRP Macros'!$B$14:$AF$14,FALSE)),0)</f>
        <v>0</v>
      </c>
      <c r="C8488" s="1165" t="str">
        <f t="shared" si="834"/>
        <v>MEXP94</v>
      </c>
      <c r="D8488" s="988" t="str">
        <f>'GRP Macros'!$AC$14</f>
        <v>Fluo Green 
RAL 6028</v>
      </c>
      <c r="E8488" s="1165" t="s">
        <v>27831</v>
      </c>
      <c r="F8488" s="1165" t="s">
        <v>28333</v>
      </c>
    </row>
    <row r="8489" spans="1:6" ht="15" customHeight="1">
      <c r="A8489" s="1165" t="str">
        <f t="shared" ref="A8489:A8530" si="836">CONCATENATE(C8489,E8489)</f>
        <v>MEXP95WHI</v>
      </c>
      <c r="B8489" s="1165">
        <f>IFERROR(INDEX('GRP Macros'!$B$14:$AF$554,MATCH(C8489,'GRP Macros'!$B$14:$B$552,FALSE),MATCH(D8489,'GRP Macros'!$B$14:$AF$14,FALSE)),0)</f>
        <v>0</v>
      </c>
      <c r="C8489" s="1165" t="s">
        <v>28427</v>
      </c>
      <c r="D8489" s="1167" t="str">
        <f>'GRP Macros'!$K$14</f>
        <v>White 
RAL 9016</v>
      </c>
      <c r="E8489" s="1165" t="s">
        <v>27838</v>
      </c>
      <c r="F8489" s="1165" t="s">
        <v>28333</v>
      </c>
    </row>
    <row r="8490" spans="1:6" ht="15" customHeight="1">
      <c r="A8490" s="1165" t="str">
        <f t="shared" si="836"/>
        <v>MEXP95BLU</v>
      </c>
      <c r="B8490" s="1165">
        <f>IFERROR(INDEX('GRP Macros'!$B$14:$AF$554,MATCH(C8490,'GRP Macros'!$B$14:$B$552,FALSE),MATCH(D8490,'GRP Macros'!$B$14:$AF$14,FALSE)),0)</f>
        <v>0</v>
      </c>
      <c r="C8490" s="1165" t="str">
        <f>C8489</f>
        <v>MEXP95</v>
      </c>
      <c r="D8490" s="988" t="str">
        <f>'GRP Macros'!$L$14</f>
        <v>Blue US 
RAL 5015</v>
      </c>
      <c r="E8490" s="1165" t="s">
        <v>27827</v>
      </c>
      <c r="F8490" s="1165" t="s">
        <v>28333</v>
      </c>
    </row>
    <row r="8491" spans="1:6" ht="15" customHeight="1">
      <c r="A8491" s="1165" t="str">
        <f t="shared" si="836"/>
        <v>MEXP95MIN</v>
      </c>
      <c r="B8491" s="1165">
        <f>IFERROR(INDEX('GRP Macros'!$B$14:$AF$554,MATCH(C8491,'GRP Macros'!$B$14:$B$552,FALSE),MATCH(D8491,'GRP Macros'!$B$14:$AF$14,FALSE)),0)</f>
        <v>0</v>
      </c>
      <c r="C8491" s="1165" t="str">
        <f t="shared" ref="C8491:C8502" si="837">C8490</f>
        <v>MEXP95</v>
      </c>
      <c r="D8491" s="988" t="str">
        <f>'GRP Macros'!$O$14</f>
        <v>Mint 
RAL 6027</v>
      </c>
      <c r="E8491" s="1165" t="s">
        <v>27834</v>
      </c>
      <c r="F8491" s="1165" t="s">
        <v>28333</v>
      </c>
    </row>
    <row r="8492" spans="1:6" ht="15" customHeight="1">
      <c r="A8492" s="1165" t="str">
        <f t="shared" si="836"/>
        <v>MEXP95GRE</v>
      </c>
      <c r="B8492" s="1165">
        <f>IFERROR(INDEX('GRP Macros'!$B$14:$AF$554,MATCH(C8492,'GRP Macros'!$B$14:$B$552,FALSE),MATCH(D8492,'GRP Macros'!$B$14:$AF$14,FALSE)),0)</f>
        <v>0</v>
      </c>
      <c r="C8492" s="1165" t="str">
        <f t="shared" si="837"/>
        <v>MEXP95</v>
      </c>
      <c r="D8492" s="988" t="str">
        <f>'GRP Macros'!$P$14</f>
        <v>Green 
RAL 6037</v>
      </c>
      <c r="E8492" s="1165" t="s">
        <v>27837</v>
      </c>
      <c r="F8492" s="1165" t="s">
        <v>28333</v>
      </c>
    </row>
    <row r="8493" spans="1:6" ht="15" customHeight="1">
      <c r="A8493" s="1165" t="str">
        <f t="shared" si="836"/>
        <v>MEXP95PUK</v>
      </c>
      <c r="B8493" s="1165">
        <f>IFERROR(INDEX('GRP Macros'!$B$14:$AF$554,MATCH(C8493,'GRP Macros'!$B$14:$B$552,FALSE),MATCH(D8493,'GRP Macros'!$B$14:$AF$14,FALSE)),0)</f>
        <v>0</v>
      </c>
      <c r="C8493" s="1165" t="str">
        <f t="shared" si="837"/>
        <v>MEXP95</v>
      </c>
      <c r="D8493" s="988" t="str">
        <f>'GRP Macros'!$Q$14</f>
        <v>US Green 
Pantone
2301C</v>
      </c>
      <c r="E8493" s="1165" t="s">
        <v>27835</v>
      </c>
      <c r="F8493" s="1165" t="s">
        <v>28333</v>
      </c>
    </row>
    <row r="8494" spans="1:6" ht="15" customHeight="1">
      <c r="A8494" s="1165" t="str">
        <f t="shared" si="836"/>
        <v>MEXP95YEL</v>
      </c>
      <c r="B8494" s="1165">
        <f>IFERROR(INDEX('GRP Macros'!$B$14:$AF$554,MATCH(C8494,'GRP Macros'!$B$14:$B$552,FALSE),MATCH(D8494,'GRP Macros'!$B$14:$AF$14,FALSE)),0)</f>
        <v>0</v>
      </c>
      <c r="C8494" s="1165" t="str">
        <f t="shared" si="837"/>
        <v>MEXP95</v>
      </c>
      <c r="D8494" s="988" t="str">
        <f>'GRP Macros'!$S$14</f>
        <v>Yellow 
RAL 1023</v>
      </c>
      <c r="E8494" s="1165" t="s">
        <v>27823</v>
      </c>
      <c r="F8494" s="1165" t="s">
        <v>28333</v>
      </c>
    </row>
    <row r="8495" spans="1:6" ht="15" customHeight="1">
      <c r="A8495" s="1165" t="str">
        <f t="shared" si="836"/>
        <v>MEXP95RED</v>
      </c>
      <c r="B8495" s="1165">
        <f>IFERROR(INDEX('GRP Macros'!$B$14:$AF$554,MATCH(C8495,'GRP Macros'!$B$14:$B$552,FALSE),MATCH(D8495,'GRP Macros'!$B$14:$AF$14,FALSE)),0)</f>
        <v>0</v>
      </c>
      <c r="C8495" s="1165" t="str">
        <f t="shared" si="837"/>
        <v>MEXP95</v>
      </c>
      <c r="D8495" s="988" t="str">
        <f>'GRP Macros'!$U$14</f>
        <v>Red 
RAL 3020</v>
      </c>
      <c r="E8495" s="1165" t="s">
        <v>27826</v>
      </c>
      <c r="F8495" s="1165" t="s">
        <v>28333</v>
      </c>
    </row>
    <row r="8496" spans="1:6" ht="15" customHeight="1">
      <c r="A8496" s="1165" t="str">
        <f t="shared" si="836"/>
        <v>MEXP95VIO</v>
      </c>
      <c r="B8496" s="1165">
        <f>IFERROR(INDEX('GRP Macros'!$B$14:$AF$554,MATCH(C8496,'GRP Macros'!$B$14:$B$552,FALSE),MATCH(D8496,'GRP Macros'!$B$14:$AF$14,FALSE)),0)</f>
        <v>0</v>
      </c>
      <c r="C8496" s="1165" t="str">
        <f t="shared" si="837"/>
        <v>MEXP95</v>
      </c>
      <c r="D8496" s="988" t="str">
        <f>'GRP Macros'!$V$14</f>
        <v>Violet 
RAL 4008</v>
      </c>
      <c r="E8496" s="1165" t="s">
        <v>27833</v>
      </c>
      <c r="F8496" s="1165" t="s">
        <v>28333</v>
      </c>
    </row>
    <row r="8497" spans="1:6" ht="15" customHeight="1">
      <c r="A8497" s="1165" t="str">
        <f t="shared" si="836"/>
        <v>MEXP95BLK</v>
      </c>
      <c r="B8497" s="1165">
        <f>IFERROR(INDEX('GRP Macros'!$B$14:$AF$554,MATCH(C8497,'GRP Macros'!$B$14:$B$552,FALSE),MATCH(D8497,'GRP Macros'!$B$14:$AF$14,FALSE)),0)</f>
        <v>0</v>
      </c>
      <c r="C8497" s="1165" t="str">
        <f t="shared" si="837"/>
        <v>MEXP95</v>
      </c>
      <c r="D8497" s="988" t="str">
        <f>'GRP Macros'!$X$14</f>
        <v>Black 
RAL 9005</v>
      </c>
      <c r="E8497" s="1165" t="s">
        <v>27829</v>
      </c>
      <c r="F8497" s="1165" t="s">
        <v>28333</v>
      </c>
    </row>
    <row r="8498" spans="1:6" ht="15" customHeight="1">
      <c r="A8498" s="1165" t="str">
        <f t="shared" si="836"/>
        <v>MEXP95GRY</v>
      </c>
      <c r="B8498" s="1165">
        <f>IFERROR(INDEX('GRP Macros'!$B$14:$AF$554,MATCH(C8498,'GRP Macros'!$B$14:$B$552,FALSE),MATCH(D8498,'GRP Macros'!$B$14:$AF$14,FALSE)),0)</f>
        <v>0</v>
      </c>
      <c r="C8498" s="1165" t="str">
        <f t="shared" si="837"/>
        <v>MEXP95</v>
      </c>
      <c r="D8498" s="988" t="str">
        <f>'GRP Macros'!$Y$14</f>
        <v>Grey 
RAL 7001</v>
      </c>
      <c r="E8498" s="1165" t="s">
        <v>27828</v>
      </c>
      <c r="F8498" s="1165" t="s">
        <v>28333</v>
      </c>
    </row>
    <row r="8499" spans="1:6" ht="15" customHeight="1">
      <c r="A8499" s="1165" t="str">
        <f t="shared" si="836"/>
        <v>MEXP95FLY</v>
      </c>
      <c r="B8499" s="1165">
        <f>IFERROR(INDEX('GRP Macros'!$B$14:$AF$554,MATCH(C8499,'GRP Macros'!$B$14:$B$552,FALSE),MATCH(D8499,'GRP Macros'!$B$14:$AF$14,FALSE)),0)</f>
        <v>0</v>
      </c>
      <c r="C8499" s="1165" t="str">
        <f t="shared" si="837"/>
        <v>MEXP95</v>
      </c>
      <c r="D8499" s="988" t="str">
        <f>'GRP Macros'!$Z$14</f>
        <v>Fluo Yellow 
RAL 1026</v>
      </c>
      <c r="E8499" s="1165" t="s">
        <v>28041</v>
      </c>
      <c r="F8499" s="1165" t="s">
        <v>28333</v>
      </c>
    </row>
    <row r="8500" spans="1:6" ht="15" customHeight="1">
      <c r="A8500" s="1165" t="str">
        <f t="shared" si="836"/>
        <v>MEXP95FLO</v>
      </c>
      <c r="B8500" s="1165">
        <f>IFERROR(INDEX('GRP Macros'!$B$14:$AF$554,MATCH(C8500,'GRP Macros'!$B$14:$B$552,FALSE),MATCH(D8500,'GRP Macros'!$B$14:$AF$14,FALSE)),0)</f>
        <v>0</v>
      </c>
      <c r="C8500" s="1165" t="str">
        <f t="shared" si="837"/>
        <v>MEXP95</v>
      </c>
      <c r="D8500" s="988" t="str">
        <f>'GRP Macros'!$AA$14</f>
        <v>Fluo Orange 
RAL 2005</v>
      </c>
      <c r="E8500" s="1165" t="s">
        <v>27830</v>
      </c>
      <c r="F8500" s="1165" t="s">
        <v>28333</v>
      </c>
    </row>
    <row r="8501" spans="1:6" ht="15" customHeight="1">
      <c r="A8501" s="1165" t="str">
        <f t="shared" si="836"/>
        <v>MEXP95FLP</v>
      </c>
      <c r="B8501" s="1165">
        <f>IFERROR(INDEX('GRP Macros'!$B$14:$AF$554,MATCH(C8501,'GRP Macros'!$B$14:$B$552,FALSE),MATCH(D8501,'GRP Macros'!$B$14:$AF$14,FALSE)),0)</f>
        <v>0</v>
      </c>
      <c r="C8501" s="1165" t="str">
        <f t="shared" si="837"/>
        <v>MEXP95</v>
      </c>
      <c r="D8501" s="988" t="str">
        <f>'GRP Macros'!$AB$14</f>
        <v>Fluo Pink 
Pantone 806C</v>
      </c>
      <c r="E8501" s="1165" t="s">
        <v>27832</v>
      </c>
      <c r="F8501" s="1165" t="s">
        <v>28333</v>
      </c>
    </row>
    <row r="8502" spans="1:6" ht="15" customHeight="1">
      <c r="A8502" s="1165" t="str">
        <f t="shared" si="836"/>
        <v>MEXP95FLG</v>
      </c>
      <c r="B8502" s="1165">
        <f>IFERROR(INDEX('GRP Macros'!$B$14:$AF$554,MATCH(C8502,'GRP Macros'!$B$14:$B$552,FALSE),MATCH(D8502,'GRP Macros'!$B$14:$AF$14,FALSE)),0)</f>
        <v>0</v>
      </c>
      <c r="C8502" s="1165" t="str">
        <f t="shared" si="837"/>
        <v>MEXP95</v>
      </c>
      <c r="D8502" s="988" t="str">
        <f>'GRP Macros'!$AC$14</f>
        <v>Fluo Green 
RAL 6028</v>
      </c>
      <c r="E8502" s="1165" t="s">
        <v>27831</v>
      </c>
      <c r="F8502" s="1165" t="s">
        <v>28333</v>
      </c>
    </row>
    <row r="8503" spans="1:6" ht="15" customHeight="1">
      <c r="A8503" s="1165" t="str">
        <f t="shared" si="836"/>
        <v>MEXP96WHI</v>
      </c>
      <c r="B8503" s="1165">
        <f>IFERROR(INDEX('GRP Macros'!$B$14:$AF$554,MATCH(C8503,'GRP Macros'!$B$14:$B$552,FALSE),MATCH(D8503,'GRP Macros'!$B$14:$AF$14,FALSE)),0)</f>
        <v>0</v>
      </c>
      <c r="C8503" s="1165" t="s">
        <v>28428</v>
      </c>
      <c r="D8503" s="1167" t="str">
        <f>'GRP Macros'!$K$14</f>
        <v>White 
RAL 9016</v>
      </c>
      <c r="E8503" s="1165" t="s">
        <v>27838</v>
      </c>
      <c r="F8503" s="1165" t="s">
        <v>28333</v>
      </c>
    </row>
    <row r="8504" spans="1:6" ht="15" customHeight="1">
      <c r="A8504" s="1165" t="str">
        <f t="shared" si="836"/>
        <v>MEXP96BLU</v>
      </c>
      <c r="B8504" s="1165">
        <f>IFERROR(INDEX('GRP Macros'!$B$14:$AF$554,MATCH(C8504,'GRP Macros'!$B$14:$B$552,FALSE),MATCH(D8504,'GRP Macros'!$B$14:$AF$14,FALSE)),0)</f>
        <v>0</v>
      </c>
      <c r="C8504" s="1165" t="str">
        <f>C8503</f>
        <v>MEXP96</v>
      </c>
      <c r="D8504" s="988" t="str">
        <f>'GRP Macros'!$L$14</f>
        <v>Blue US 
RAL 5015</v>
      </c>
      <c r="E8504" s="1165" t="s">
        <v>27827</v>
      </c>
      <c r="F8504" s="1165" t="s">
        <v>28333</v>
      </c>
    </row>
    <row r="8505" spans="1:6" ht="15" customHeight="1">
      <c r="A8505" s="1165" t="str">
        <f t="shared" si="836"/>
        <v>MEXP96MIN</v>
      </c>
      <c r="B8505" s="1165">
        <f>IFERROR(INDEX('GRP Macros'!$B$14:$AF$554,MATCH(C8505,'GRP Macros'!$B$14:$B$552,FALSE),MATCH(D8505,'GRP Macros'!$B$14:$AF$14,FALSE)),0)</f>
        <v>0</v>
      </c>
      <c r="C8505" s="1165" t="str">
        <f t="shared" ref="C8505:C8516" si="838">C8504</f>
        <v>MEXP96</v>
      </c>
      <c r="D8505" s="988" t="str">
        <f>'GRP Macros'!$O$14</f>
        <v>Mint 
RAL 6027</v>
      </c>
      <c r="E8505" s="1165" t="s">
        <v>27834</v>
      </c>
      <c r="F8505" s="1165" t="s">
        <v>28333</v>
      </c>
    </row>
    <row r="8506" spans="1:6" ht="15" customHeight="1">
      <c r="A8506" s="1165" t="str">
        <f t="shared" si="836"/>
        <v>MEXP96GRE</v>
      </c>
      <c r="B8506" s="1165">
        <f>IFERROR(INDEX('GRP Macros'!$B$14:$AF$554,MATCH(C8506,'GRP Macros'!$B$14:$B$552,FALSE),MATCH(D8506,'GRP Macros'!$B$14:$AF$14,FALSE)),0)</f>
        <v>0</v>
      </c>
      <c r="C8506" s="1165" t="str">
        <f t="shared" si="838"/>
        <v>MEXP96</v>
      </c>
      <c r="D8506" s="988" t="str">
        <f>'GRP Macros'!$P$14</f>
        <v>Green 
RAL 6037</v>
      </c>
      <c r="E8506" s="1165" t="s">
        <v>27837</v>
      </c>
      <c r="F8506" s="1165" t="s">
        <v>28333</v>
      </c>
    </row>
    <row r="8507" spans="1:6" ht="15" customHeight="1">
      <c r="A8507" s="1165" t="str">
        <f t="shared" si="836"/>
        <v>MEXP96PUK</v>
      </c>
      <c r="B8507" s="1165">
        <f>IFERROR(INDEX('GRP Macros'!$B$14:$AF$554,MATCH(C8507,'GRP Macros'!$B$14:$B$552,FALSE),MATCH(D8507,'GRP Macros'!$B$14:$AF$14,FALSE)),0)</f>
        <v>0</v>
      </c>
      <c r="C8507" s="1165" t="str">
        <f t="shared" si="838"/>
        <v>MEXP96</v>
      </c>
      <c r="D8507" s="988" t="str">
        <f>'GRP Macros'!$Q$14</f>
        <v>US Green 
Pantone
2301C</v>
      </c>
      <c r="E8507" s="1165" t="s">
        <v>27835</v>
      </c>
      <c r="F8507" s="1165" t="s">
        <v>28333</v>
      </c>
    </row>
    <row r="8508" spans="1:6" ht="15" customHeight="1">
      <c r="A8508" s="1165" t="str">
        <f t="shared" si="836"/>
        <v>MEXP96YEL</v>
      </c>
      <c r="B8508" s="1165">
        <f>IFERROR(INDEX('GRP Macros'!$B$14:$AF$554,MATCH(C8508,'GRP Macros'!$B$14:$B$552,FALSE),MATCH(D8508,'GRP Macros'!$B$14:$AF$14,FALSE)),0)</f>
        <v>0</v>
      </c>
      <c r="C8508" s="1165" t="str">
        <f t="shared" si="838"/>
        <v>MEXP96</v>
      </c>
      <c r="D8508" s="988" t="str">
        <f>'GRP Macros'!$S$14</f>
        <v>Yellow 
RAL 1023</v>
      </c>
      <c r="E8508" s="1165" t="s">
        <v>27823</v>
      </c>
      <c r="F8508" s="1165" t="s">
        <v>28333</v>
      </c>
    </row>
    <row r="8509" spans="1:6" ht="15" customHeight="1">
      <c r="A8509" s="1165" t="str">
        <f t="shared" si="836"/>
        <v>MEXP96RED</v>
      </c>
      <c r="B8509" s="1165">
        <f>IFERROR(INDEX('GRP Macros'!$B$14:$AF$554,MATCH(C8509,'GRP Macros'!$B$14:$B$552,FALSE),MATCH(D8509,'GRP Macros'!$B$14:$AF$14,FALSE)),0)</f>
        <v>0</v>
      </c>
      <c r="C8509" s="1165" t="str">
        <f t="shared" si="838"/>
        <v>MEXP96</v>
      </c>
      <c r="D8509" s="988" t="str">
        <f>'GRP Macros'!$U$14</f>
        <v>Red 
RAL 3020</v>
      </c>
      <c r="E8509" s="1165" t="s">
        <v>27826</v>
      </c>
      <c r="F8509" s="1165" t="s">
        <v>28333</v>
      </c>
    </row>
    <row r="8510" spans="1:6" ht="15" customHeight="1">
      <c r="A8510" s="1165" t="str">
        <f t="shared" si="836"/>
        <v>MEXP96VIO</v>
      </c>
      <c r="B8510" s="1165">
        <f>IFERROR(INDEX('GRP Macros'!$B$14:$AF$554,MATCH(C8510,'GRP Macros'!$B$14:$B$552,FALSE),MATCH(D8510,'GRP Macros'!$B$14:$AF$14,FALSE)),0)</f>
        <v>0</v>
      </c>
      <c r="C8510" s="1165" t="str">
        <f t="shared" si="838"/>
        <v>MEXP96</v>
      </c>
      <c r="D8510" s="988" t="str">
        <f>'GRP Macros'!$V$14</f>
        <v>Violet 
RAL 4008</v>
      </c>
      <c r="E8510" s="1165" t="s">
        <v>27833</v>
      </c>
      <c r="F8510" s="1165" t="s">
        <v>28333</v>
      </c>
    </row>
    <row r="8511" spans="1:6" ht="15" customHeight="1">
      <c r="A8511" s="1165" t="str">
        <f t="shared" si="836"/>
        <v>MEXP96BLK</v>
      </c>
      <c r="B8511" s="1165">
        <f>IFERROR(INDEX('GRP Macros'!$B$14:$AF$554,MATCH(C8511,'GRP Macros'!$B$14:$B$552,FALSE),MATCH(D8511,'GRP Macros'!$B$14:$AF$14,FALSE)),0)</f>
        <v>0</v>
      </c>
      <c r="C8511" s="1165" t="str">
        <f t="shared" si="838"/>
        <v>MEXP96</v>
      </c>
      <c r="D8511" s="988" t="str">
        <f>'GRP Macros'!$X$14</f>
        <v>Black 
RAL 9005</v>
      </c>
      <c r="E8511" s="1165" t="s">
        <v>27829</v>
      </c>
      <c r="F8511" s="1165" t="s">
        <v>28333</v>
      </c>
    </row>
    <row r="8512" spans="1:6" ht="15" customHeight="1">
      <c r="A8512" s="1165" t="str">
        <f t="shared" si="836"/>
        <v>MEXP96GRY</v>
      </c>
      <c r="B8512" s="1165">
        <f>IFERROR(INDEX('GRP Macros'!$B$14:$AF$554,MATCH(C8512,'GRP Macros'!$B$14:$B$552,FALSE),MATCH(D8512,'GRP Macros'!$B$14:$AF$14,FALSE)),0)</f>
        <v>0</v>
      </c>
      <c r="C8512" s="1165" t="str">
        <f t="shared" si="838"/>
        <v>MEXP96</v>
      </c>
      <c r="D8512" s="988" t="str">
        <f>'GRP Macros'!$Y$14</f>
        <v>Grey 
RAL 7001</v>
      </c>
      <c r="E8512" s="1165" t="s">
        <v>27828</v>
      </c>
      <c r="F8512" s="1165" t="s">
        <v>28333</v>
      </c>
    </row>
    <row r="8513" spans="1:6" ht="15" customHeight="1">
      <c r="A8513" s="1165" t="str">
        <f t="shared" si="836"/>
        <v>MEXP96FLY</v>
      </c>
      <c r="B8513" s="1165">
        <f>IFERROR(INDEX('GRP Macros'!$B$14:$AF$554,MATCH(C8513,'GRP Macros'!$B$14:$B$552,FALSE),MATCH(D8513,'GRP Macros'!$B$14:$AF$14,FALSE)),0)</f>
        <v>0</v>
      </c>
      <c r="C8513" s="1165" t="str">
        <f t="shared" si="838"/>
        <v>MEXP96</v>
      </c>
      <c r="D8513" s="988" t="str">
        <f>'GRP Macros'!$Z$14</f>
        <v>Fluo Yellow 
RAL 1026</v>
      </c>
      <c r="E8513" s="1165" t="s">
        <v>28041</v>
      </c>
      <c r="F8513" s="1165" t="s">
        <v>28333</v>
      </c>
    </row>
    <row r="8514" spans="1:6" ht="15" customHeight="1">
      <c r="A8514" s="1165" t="str">
        <f t="shared" si="836"/>
        <v>MEXP96FLO</v>
      </c>
      <c r="B8514" s="1165">
        <f>IFERROR(INDEX('GRP Macros'!$B$14:$AF$554,MATCH(C8514,'GRP Macros'!$B$14:$B$552,FALSE),MATCH(D8514,'GRP Macros'!$B$14:$AF$14,FALSE)),0)</f>
        <v>0</v>
      </c>
      <c r="C8514" s="1165" t="str">
        <f t="shared" si="838"/>
        <v>MEXP96</v>
      </c>
      <c r="D8514" s="988" t="str">
        <f>'GRP Macros'!$AA$14</f>
        <v>Fluo Orange 
RAL 2005</v>
      </c>
      <c r="E8514" s="1165" t="s">
        <v>27830</v>
      </c>
      <c r="F8514" s="1165" t="s">
        <v>28333</v>
      </c>
    </row>
    <row r="8515" spans="1:6" ht="15" customHeight="1">
      <c r="A8515" s="1165" t="str">
        <f t="shared" si="836"/>
        <v>MEXP96FLP</v>
      </c>
      <c r="B8515" s="1165">
        <f>IFERROR(INDEX('GRP Macros'!$B$14:$AF$554,MATCH(C8515,'GRP Macros'!$B$14:$B$552,FALSE),MATCH(D8515,'GRP Macros'!$B$14:$AF$14,FALSE)),0)</f>
        <v>0</v>
      </c>
      <c r="C8515" s="1165" t="str">
        <f t="shared" si="838"/>
        <v>MEXP96</v>
      </c>
      <c r="D8515" s="988" t="str">
        <f>'GRP Macros'!$AB$14</f>
        <v>Fluo Pink 
Pantone 806C</v>
      </c>
      <c r="E8515" s="1165" t="s">
        <v>27832</v>
      </c>
      <c r="F8515" s="1165" t="s">
        <v>28333</v>
      </c>
    </row>
    <row r="8516" spans="1:6" ht="15" customHeight="1">
      <c r="A8516" s="1165" t="str">
        <f t="shared" si="836"/>
        <v>MEXP96FLG</v>
      </c>
      <c r="B8516" s="1165">
        <f>IFERROR(INDEX('GRP Macros'!$B$14:$AF$554,MATCH(C8516,'GRP Macros'!$B$14:$B$552,FALSE),MATCH(D8516,'GRP Macros'!$B$14:$AF$14,FALSE)),0)</f>
        <v>0</v>
      </c>
      <c r="C8516" s="1165" t="str">
        <f t="shared" si="838"/>
        <v>MEXP96</v>
      </c>
      <c r="D8516" s="988" t="str">
        <f>'GRP Macros'!$AC$14</f>
        <v>Fluo Green 
RAL 6028</v>
      </c>
      <c r="E8516" s="1165" t="s">
        <v>27831</v>
      </c>
      <c r="F8516" s="1165" t="s">
        <v>28333</v>
      </c>
    </row>
    <row r="8517" spans="1:6" ht="15" customHeight="1">
      <c r="A8517" s="1165" t="str">
        <f t="shared" si="836"/>
        <v>MEXP97WHI</v>
      </c>
      <c r="B8517" s="1165">
        <f>IFERROR(INDEX('GRP Macros'!$B$14:$AF$554,MATCH(C8517,'GRP Macros'!$B$14:$B$552,FALSE),MATCH(D8517,'GRP Macros'!$B$14:$AF$14,FALSE)),0)</f>
        <v>0</v>
      </c>
      <c r="C8517" s="1165" t="s">
        <v>28429</v>
      </c>
      <c r="D8517" s="1167" t="str">
        <f>'GRP Macros'!$K$14</f>
        <v>White 
RAL 9016</v>
      </c>
      <c r="E8517" s="1165" t="s">
        <v>27838</v>
      </c>
      <c r="F8517" s="1165" t="s">
        <v>28333</v>
      </c>
    </row>
    <row r="8518" spans="1:6" ht="15" customHeight="1">
      <c r="A8518" s="1165" t="str">
        <f t="shared" si="836"/>
        <v>MEXP97BLU</v>
      </c>
      <c r="B8518" s="1165">
        <f>IFERROR(INDEX('GRP Macros'!$B$14:$AF$554,MATCH(C8518,'GRP Macros'!$B$14:$B$552,FALSE),MATCH(D8518,'GRP Macros'!$B$14:$AF$14,FALSE)),0)</f>
        <v>0</v>
      </c>
      <c r="C8518" s="1165" t="str">
        <f>C8517</f>
        <v>MEXP97</v>
      </c>
      <c r="D8518" s="988" t="str">
        <f>'GRP Macros'!$L$14</f>
        <v>Blue US 
RAL 5015</v>
      </c>
      <c r="E8518" s="1165" t="s">
        <v>27827</v>
      </c>
      <c r="F8518" s="1165" t="s">
        <v>28333</v>
      </c>
    </row>
    <row r="8519" spans="1:6" ht="15" customHeight="1">
      <c r="A8519" s="1165" t="str">
        <f t="shared" si="836"/>
        <v>MEXP97MIN</v>
      </c>
      <c r="B8519" s="1165">
        <f>IFERROR(INDEX('GRP Macros'!$B$14:$AF$554,MATCH(C8519,'GRP Macros'!$B$14:$B$552,FALSE),MATCH(D8519,'GRP Macros'!$B$14:$AF$14,FALSE)),0)</f>
        <v>0</v>
      </c>
      <c r="C8519" s="1165" t="str">
        <f t="shared" ref="C8519:C8530" si="839">C8518</f>
        <v>MEXP97</v>
      </c>
      <c r="D8519" s="988" t="str">
        <f>'GRP Macros'!$O$14</f>
        <v>Mint 
RAL 6027</v>
      </c>
      <c r="E8519" s="1165" t="s">
        <v>27834</v>
      </c>
      <c r="F8519" s="1165" t="s">
        <v>28333</v>
      </c>
    </row>
    <row r="8520" spans="1:6" ht="15" customHeight="1">
      <c r="A8520" s="1165" t="str">
        <f t="shared" si="836"/>
        <v>MEXP97GRE</v>
      </c>
      <c r="B8520" s="1165">
        <f>IFERROR(INDEX('GRP Macros'!$B$14:$AF$554,MATCH(C8520,'GRP Macros'!$B$14:$B$552,FALSE),MATCH(D8520,'GRP Macros'!$B$14:$AF$14,FALSE)),0)</f>
        <v>0</v>
      </c>
      <c r="C8520" s="1165" t="str">
        <f t="shared" si="839"/>
        <v>MEXP97</v>
      </c>
      <c r="D8520" s="988" t="str">
        <f>'GRP Macros'!$P$14</f>
        <v>Green 
RAL 6037</v>
      </c>
      <c r="E8520" s="1165" t="s">
        <v>27837</v>
      </c>
      <c r="F8520" s="1165" t="s">
        <v>28333</v>
      </c>
    </row>
    <row r="8521" spans="1:6" ht="15" customHeight="1">
      <c r="A8521" s="1165" t="str">
        <f t="shared" si="836"/>
        <v>MEXP97PUK</v>
      </c>
      <c r="B8521" s="1165">
        <f>IFERROR(INDEX('GRP Macros'!$B$14:$AF$554,MATCH(C8521,'GRP Macros'!$B$14:$B$552,FALSE),MATCH(D8521,'GRP Macros'!$B$14:$AF$14,FALSE)),0)</f>
        <v>0</v>
      </c>
      <c r="C8521" s="1165" t="str">
        <f t="shared" si="839"/>
        <v>MEXP97</v>
      </c>
      <c r="D8521" s="988" t="str">
        <f>'GRP Macros'!$Q$14</f>
        <v>US Green 
Pantone
2301C</v>
      </c>
      <c r="E8521" s="1165" t="s">
        <v>27835</v>
      </c>
      <c r="F8521" s="1165" t="s">
        <v>28333</v>
      </c>
    </row>
    <row r="8522" spans="1:6" ht="15" customHeight="1">
      <c r="A8522" s="1165" t="str">
        <f t="shared" si="836"/>
        <v>MEXP97YEL</v>
      </c>
      <c r="B8522" s="1165">
        <f>IFERROR(INDEX('GRP Macros'!$B$14:$AF$554,MATCH(C8522,'GRP Macros'!$B$14:$B$552,FALSE),MATCH(D8522,'GRP Macros'!$B$14:$AF$14,FALSE)),0)</f>
        <v>0</v>
      </c>
      <c r="C8522" s="1165" t="str">
        <f t="shared" si="839"/>
        <v>MEXP97</v>
      </c>
      <c r="D8522" s="988" t="str">
        <f>'GRP Macros'!$S$14</f>
        <v>Yellow 
RAL 1023</v>
      </c>
      <c r="E8522" s="1165" t="s">
        <v>27823</v>
      </c>
      <c r="F8522" s="1165" t="s">
        <v>28333</v>
      </c>
    </row>
    <row r="8523" spans="1:6" ht="15" customHeight="1">
      <c r="A8523" s="1165" t="str">
        <f t="shared" si="836"/>
        <v>MEXP97RED</v>
      </c>
      <c r="B8523" s="1165">
        <f>IFERROR(INDEX('GRP Macros'!$B$14:$AF$554,MATCH(C8523,'GRP Macros'!$B$14:$B$552,FALSE),MATCH(D8523,'GRP Macros'!$B$14:$AF$14,FALSE)),0)</f>
        <v>0</v>
      </c>
      <c r="C8523" s="1165" t="str">
        <f t="shared" si="839"/>
        <v>MEXP97</v>
      </c>
      <c r="D8523" s="988" t="str">
        <f>'GRP Macros'!$U$14</f>
        <v>Red 
RAL 3020</v>
      </c>
      <c r="E8523" s="1165" t="s">
        <v>27826</v>
      </c>
      <c r="F8523" s="1165" t="s">
        <v>28333</v>
      </c>
    </row>
    <row r="8524" spans="1:6" ht="15" customHeight="1">
      <c r="A8524" s="1165" t="str">
        <f t="shared" si="836"/>
        <v>MEXP97VIO</v>
      </c>
      <c r="B8524" s="1165">
        <f>IFERROR(INDEX('GRP Macros'!$B$14:$AF$554,MATCH(C8524,'GRP Macros'!$B$14:$B$552,FALSE),MATCH(D8524,'GRP Macros'!$B$14:$AF$14,FALSE)),0)</f>
        <v>0</v>
      </c>
      <c r="C8524" s="1165" t="str">
        <f t="shared" si="839"/>
        <v>MEXP97</v>
      </c>
      <c r="D8524" s="988" t="str">
        <f>'GRP Macros'!$V$14</f>
        <v>Violet 
RAL 4008</v>
      </c>
      <c r="E8524" s="1165" t="s">
        <v>27833</v>
      </c>
      <c r="F8524" s="1165" t="s">
        <v>28333</v>
      </c>
    </row>
    <row r="8525" spans="1:6" ht="15" customHeight="1">
      <c r="A8525" s="1165" t="str">
        <f t="shared" si="836"/>
        <v>MEXP97BLK</v>
      </c>
      <c r="B8525" s="1165">
        <f>IFERROR(INDEX('GRP Macros'!$B$14:$AF$554,MATCH(C8525,'GRP Macros'!$B$14:$B$552,FALSE),MATCH(D8525,'GRP Macros'!$B$14:$AF$14,FALSE)),0)</f>
        <v>0</v>
      </c>
      <c r="C8525" s="1165" t="str">
        <f t="shared" si="839"/>
        <v>MEXP97</v>
      </c>
      <c r="D8525" s="988" t="str">
        <f>'GRP Macros'!$X$14</f>
        <v>Black 
RAL 9005</v>
      </c>
      <c r="E8525" s="1165" t="s">
        <v>27829</v>
      </c>
      <c r="F8525" s="1165" t="s">
        <v>28333</v>
      </c>
    </row>
    <row r="8526" spans="1:6" ht="15" customHeight="1">
      <c r="A8526" s="1165" t="str">
        <f t="shared" si="836"/>
        <v>MEXP97GRY</v>
      </c>
      <c r="B8526" s="1165">
        <f>IFERROR(INDEX('GRP Macros'!$B$14:$AF$554,MATCH(C8526,'GRP Macros'!$B$14:$B$552,FALSE),MATCH(D8526,'GRP Macros'!$B$14:$AF$14,FALSE)),0)</f>
        <v>0</v>
      </c>
      <c r="C8526" s="1165" t="str">
        <f t="shared" si="839"/>
        <v>MEXP97</v>
      </c>
      <c r="D8526" s="988" t="str">
        <f>'GRP Macros'!$Y$14</f>
        <v>Grey 
RAL 7001</v>
      </c>
      <c r="E8526" s="1165" t="s">
        <v>27828</v>
      </c>
      <c r="F8526" s="1165" t="s">
        <v>28333</v>
      </c>
    </row>
    <row r="8527" spans="1:6" ht="15" customHeight="1">
      <c r="A8527" s="1165" t="str">
        <f t="shared" si="836"/>
        <v>MEXP97FLY</v>
      </c>
      <c r="B8527" s="1165">
        <f>IFERROR(INDEX('GRP Macros'!$B$14:$AF$554,MATCH(C8527,'GRP Macros'!$B$14:$B$552,FALSE),MATCH(D8527,'GRP Macros'!$B$14:$AF$14,FALSE)),0)</f>
        <v>0</v>
      </c>
      <c r="C8527" s="1165" t="str">
        <f t="shared" si="839"/>
        <v>MEXP97</v>
      </c>
      <c r="D8527" s="988" t="str">
        <f>'GRP Macros'!$Z$14</f>
        <v>Fluo Yellow 
RAL 1026</v>
      </c>
      <c r="E8527" s="1165" t="s">
        <v>28041</v>
      </c>
      <c r="F8527" s="1165" t="s">
        <v>28333</v>
      </c>
    </row>
    <row r="8528" spans="1:6" ht="15" customHeight="1">
      <c r="A8528" s="1165" t="str">
        <f t="shared" si="836"/>
        <v>MEXP97FLO</v>
      </c>
      <c r="B8528" s="1165">
        <f>IFERROR(INDEX('GRP Macros'!$B$14:$AF$554,MATCH(C8528,'GRP Macros'!$B$14:$B$552,FALSE),MATCH(D8528,'GRP Macros'!$B$14:$AF$14,FALSE)),0)</f>
        <v>0</v>
      </c>
      <c r="C8528" s="1165" t="str">
        <f t="shared" si="839"/>
        <v>MEXP97</v>
      </c>
      <c r="D8528" s="988" t="str">
        <f>'GRP Macros'!$AA$14</f>
        <v>Fluo Orange 
RAL 2005</v>
      </c>
      <c r="E8528" s="1165" t="s">
        <v>27830</v>
      </c>
      <c r="F8528" s="1165" t="s">
        <v>28333</v>
      </c>
    </row>
    <row r="8529" spans="1:6" ht="15" customHeight="1">
      <c r="A8529" s="1165" t="str">
        <f t="shared" si="836"/>
        <v>MEXP97FLP</v>
      </c>
      <c r="B8529" s="1165">
        <f>IFERROR(INDEX('GRP Macros'!$B$14:$AF$554,MATCH(C8529,'GRP Macros'!$B$14:$B$552,FALSE),MATCH(D8529,'GRP Macros'!$B$14:$AF$14,FALSE)),0)</f>
        <v>0</v>
      </c>
      <c r="C8529" s="1165" t="str">
        <f t="shared" si="839"/>
        <v>MEXP97</v>
      </c>
      <c r="D8529" s="988" t="str">
        <f>'GRP Macros'!$AB$14</f>
        <v>Fluo Pink 
Pantone 806C</v>
      </c>
      <c r="E8529" s="1165" t="s">
        <v>27832</v>
      </c>
      <c r="F8529" s="1165" t="s">
        <v>28333</v>
      </c>
    </row>
    <row r="8530" spans="1:6" ht="15" customHeight="1">
      <c r="A8530" s="1165" t="str">
        <f t="shared" si="836"/>
        <v>MEXP97FLG</v>
      </c>
      <c r="B8530" s="1165">
        <f>IFERROR(INDEX('GRP Macros'!$B$14:$AF$554,MATCH(C8530,'GRP Macros'!$B$14:$B$552,FALSE),MATCH(D8530,'GRP Macros'!$B$14:$AF$14,FALSE)),0)</f>
        <v>0</v>
      </c>
      <c r="C8530" s="1165" t="str">
        <f t="shared" si="839"/>
        <v>MEXP97</v>
      </c>
      <c r="D8530" s="988" t="str">
        <f>'GRP Macros'!$AC$14</f>
        <v>Fluo Green 
RAL 6028</v>
      </c>
      <c r="E8530" s="1165" t="s">
        <v>27831</v>
      </c>
      <c r="F8530" s="1165" t="s">
        <v>28333</v>
      </c>
    </row>
    <row r="8531" spans="1:6" ht="15" customHeight="1">
      <c r="A8531" s="1165" t="str">
        <f t="shared" ref="A8531:A8574" si="840">CONCATENATE(C8531,E8531)</f>
        <v>MEXP98WHI</v>
      </c>
      <c r="B8531" s="1165">
        <f>IFERROR(INDEX('GRP Macros'!$B$14:$AF$554,MATCH(C8531,'GRP Macros'!$B$14:$B$552,FALSE),MATCH(D8531,'GRP Macros'!$B$14:$AF$14,FALSE)),0)</f>
        <v>0</v>
      </c>
      <c r="C8531" s="1165" t="s">
        <v>28430</v>
      </c>
      <c r="D8531" s="1167" t="str">
        <f>'GRP Macros'!$K$14</f>
        <v>White 
RAL 9016</v>
      </c>
      <c r="E8531" s="1165" t="s">
        <v>27838</v>
      </c>
      <c r="F8531" s="1165" t="s">
        <v>28333</v>
      </c>
    </row>
    <row r="8532" spans="1:6" ht="15" customHeight="1">
      <c r="A8532" s="1165" t="str">
        <f t="shared" si="840"/>
        <v>MEXP98BLU</v>
      </c>
      <c r="B8532" s="1165">
        <f>IFERROR(INDEX('GRP Macros'!$B$14:$AF$554,MATCH(C8532,'GRP Macros'!$B$14:$B$552,FALSE),MATCH(D8532,'GRP Macros'!$B$14:$AF$14,FALSE)),0)</f>
        <v>0</v>
      </c>
      <c r="C8532" s="1165" t="str">
        <f>C8531</f>
        <v>MEXP98</v>
      </c>
      <c r="D8532" s="988" t="str">
        <f>'GRP Macros'!$L$14</f>
        <v>Blue US 
RAL 5015</v>
      </c>
      <c r="E8532" s="1165" t="s">
        <v>27827</v>
      </c>
      <c r="F8532" s="1165" t="s">
        <v>28333</v>
      </c>
    </row>
    <row r="8533" spans="1:6" ht="15" customHeight="1">
      <c r="A8533" s="1165" t="str">
        <f t="shared" si="840"/>
        <v>MEXP98MIN</v>
      </c>
      <c r="B8533" s="1165">
        <f>IFERROR(INDEX('GRP Macros'!$B$14:$AF$554,MATCH(C8533,'GRP Macros'!$B$14:$B$552,FALSE),MATCH(D8533,'GRP Macros'!$B$14:$AF$14,FALSE)),0)</f>
        <v>0</v>
      </c>
      <c r="C8533" s="1165" t="str">
        <f t="shared" ref="C8533:C8544" si="841">C8532</f>
        <v>MEXP98</v>
      </c>
      <c r="D8533" s="988" t="str">
        <f>'GRP Macros'!$O$14</f>
        <v>Mint 
RAL 6027</v>
      </c>
      <c r="E8533" s="1165" t="s">
        <v>27834</v>
      </c>
      <c r="F8533" s="1165" t="s">
        <v>28333</v>
      </c>
    </row>
    <row r="8534" spans="1:6" ht="15" customHeight="1">
      <c r="A8534" s="1165" t="str">
        <f t="shared" si="840"/>
        <v>MEXP98GRE</v>
      </c>
      <c r="B8534" s="1165">
        <f>IFERROR(INDEX('GRP Macros'!$B$14:$AF$554,MATCH(C8534,'GRP Macros'!$B$14:$B$552,FALSE),MATCH(D8534,'GRP Macros'!$B$14:$AF$14,FALSE)),0)</f>
        <v>0</v>
      </c>
      <c r="C8534" s="1165" t="str">
        <f t="shared" si="841"/>
        <v>MEXP98</v>
      </c>
      <c r="D8534" s="988" t="str">
        <f>'GRP Macros'!$P$14</f>
        <v>Green 
RAL 6037</v>
      </c>
      <c r="E8534" s="1165" t="s">
        <v>27837</v>
      </c>
      <c r="F8534" s="1165" t="s">
        <v>28333</v>
      </c>
    </row>
    <row r="8535" spans="1:6" ht="15" customHeight="1">
      <c r="A8535" s="1165" t="str">
        <f t="shared" si="840"/>
        <v>MEXP98PUK</v>
      </c>
      <c r="B8535" s="1165">
        <f>IFERROR(INDEX('GRP Macros'!$B$14:$AF$554,MATCH(C8535,'GRP Macros'!$B$14:$B$552,FALSE),MATCH(D8535,'GRP Macros'!$B$14:$AF$14,FALSE)),0)</f>
        <v>0</v>
      </c>
      <c r="C8535" s="1165" t="str">
        <f t="shared" si="841"/>
        <v>MEXP98</v>
      </c>
      <c r="D8535" s="988" t="str">
        <f>'GRP Macros'!$Q$14</f>
        <v>US Green 
Pantone
2301C</v>
      </c>
      <c r="E8535" s="1165" t="s">
        <v>27835</v>
      </c>
      <c r="F8535" s="1165" t="s">
        <v>28333</v>
      </c>
    </row>
    <row r="8536" spans="1:6" ht="15" customHeight="1">
      <c r="A8536" s="1165" t="str">
        <f t="shared" si="840"/>
        <v>MEXP98YEL</v>
      </c>
      <c r="B8536" s="1165">
        <f>IFERROR(INDEX('GRP Macros'!$B$14:$AF$554,MATCH(C8536,'GRP Macros'!$B$14:$B$552,FALSE),MATCH(D8536,'GRP Macros'!$B$14:$AF$14,FALSE)),0)</f>
        <v>0</v>
      </c>
      <c r="C8536" s="1165" t="str">
        <f t="shared" si="841"/>
        <v>MEXP98</v>
      </c>
      <c r="D8536" s="988" t="str">
        <f>'GRP Macros'!$S$14</f>
        <v>Yellow 
RAL 1023</v>
      </c>
      <c r="E8536" s="1165" t="s">
        <v>27823</v>
      </c>
      <c r="F8536" s="1165" t="s">
        <v>28333</v>
      </c>
    </row>
    <row r="8537" spans="1:6" ht="15" customHeight="1">
      <c r="A8537" s="1165" t="str">
        <f t="shared" si="840"/>
        <v>MEXP98RED</v>
      </c>
      <c r="B8537" s="1165">
        <f>IFERROR(INDEX('GRP Macros'!$B$14:$AF$554,MATCH(C8537,'GRP Macros'!$B$14:$B$552,FALSE),MATCH(D8537,'GRP Macros'!$B$14:$AF$14,FALSE)),0)</f>
        <v>0</v>
      </c>
      <c r="C8537" s="1165" t="str">
        <f t="shared" si="841"/>
        <v>MEXP98</v>
      </c>
      <c r="D8537" s="988" t="str">
        <f>'GRP Macros'!$U$14</f>
        <v>Red 
RAL 3020</v>
      </c>
      <c r="E8537" s="1165" t="s">
        <v>27826</v>
      </c>
      <c r="F8537" s="1165" t="s">
        <v>28333</v>
      </c>
    </row>
    <row r="8538" spans="1:6" ht="15" customHeight="1">
      <c r="A8538" s="1165" t="str">
        <f t="shared" si="840"/>
        <v>MEXP98VIO</v>
      </c>
      <c r="B8538" s="1165">
        <f>IFERROR(INDEX('GRP Macros'!$B$14:$AF$554,MATCH(C8538,'GRP Macros'!$B$14:$B$552,FALSE),MATCH(D8538,'GRP Macros'!$B$14:$AF$14,FALSE)),0)</f>
        <v>0</v>
      </c>
      <c r="C8538" s="1165" t="str">
        <f t="shared" si="841"/>
        <v>MEXP98</v>
      </c>
      <c r="D8538" s="988" t="str">
        <f>'GRP Macros'!$V$14</f>
        <v>Violet 
RAL 4008</v>
      </c>
      <c r="E8538" s="1165" t="s">
        <v>27833</v>
      </c>
      <c r="F8538" s="1165" t="s">
        <v>28333</v>
      </c>
    </row>
    <row r="8539" spans="1:6" ht="15" customHeight="1">
      <c r="A8539" s="1165" t="str">
        <f t="shared" si="840"/>
        <v>MEXP98BLK</v>
      </c>
      <c r="B8539" s="1165">
        <f>IFERROR(INDEX('GRP Macros'!$B$14:$AF$554,MATCH(C8539,'GRP Macros'!$B$14:$B$552,FALSE),MATCH(D8539,'GRP Macros'!$B$14:$AF$14,FALSE)),0)</f>
        <v>0</v>
      </c>
      <c r="C8539" s="1165" t="str">
        <f t="shared" si="841"/>
        <v>MEXP98</v>
      </c>
      <c r="D8539" s="988" t="str">
        <f>'GRP Macros'!$X$14</f>
        <v>Black 
RAL 9005</v>
      </c>
      <c r="E8539" s="1165" t="s">
        <v>27829</v>
      </c>
      <c r="F8539" s="1165" t="s">
        <v>28333</v>
      </c>
    </row>
    <row r="8540" spans="1:6" ht="15" customHeight="1">
      <c r="A8540" s="1165" t="str">
        <f t="shared" si="840"/>
        <v>MEXP98GRY</v>
      </c>
      <c r="B8540" s="1165">
        <f>IFERROR(INDEX('GRP Macros'!$B$14:$AF$554,MATCH(C8540,'GRP Macros'!$B$14:$B$552,FALSE),MATCH(D8540,'GRP Macros'!$B$14:$AF$14,FALSE)),0)</f>
        <v>0</v>
      </c>
      <c r="C8540" s="1165" t="str">
        <f t="shared" si="841"/>
        <v>MEXP98</v>
      </c>
      <c r="D8540" s="988" t="str">
        <f>'GRP Macros'!$Y$14</f>
        <v>Grey 
RAL 7001</v>
      </c>
      <c r="E8540" s="1165" t="s">
        <v>27828</v>
      </c>
      <c r="F8540" s="1165" t="s">
        <v>28333</v>
      </c>
    </row>
    <row r="8541" spans="1:6" ht="15" customHeight="1">
      <c r="A8541" s="1165" t="str">
        <f t="shared" si="840"/>
        <v>MEXP98FLY</v>
      </c>
      <c r="B8541" s="1165">
        <f>IFERROR(INDEX('GRP Macros'!$B$14:$AF$554,MATCH(C8541,'GRP Macros'!$B$14:$B$552,FALSE),MATCH(D8541,'GRP Macros'!$B$14:$AF$14,FALSE)),0)</f>
        <v>0</v>
      </c>
      <c r="C8541" s="1165" t="str">
        <f t="shared" si="841"/>
        <v>MEXP98</v>
      </c>
      <c r="D8541" s="988" t="str">
        <f>'GRP Macros'!$Z$14</f>
        <v>Fluo Yellow 
RAL 1026</v>
      </c>
      <c r="E8541" s="1165" t="s">
        <v>28041</v>
      </c>
      <c r="F8541" s="1165" t="s">
        <v>28333</v>
      </c>
    </row>
    <row r="8542" spans="1:6" ht="15" customHeight="1">
      <c r="A8542" s="1165" t="str">
        <f t="shared" si="840"/>
        <v>MEXP98FLO</v>
      </c>
      <c r="B8542" s="1165">
        <f>IFERROR(INDEX('GRP Macros'!$B$14:$AF$554,MATCH(C8542,'GRP Macros'!$B$14:$B$552,FALSE),MATCH(D8542,'GRP Macros'!$B$14:$AF$14,FALSE)),0)</f>
        <v>0</v>
      </c>
      <c r="C8542" s="1165" t="str">
        <f t="shared" si="841"/>
        <v>MEXP98</v>
      </c>
      <c r="D8542" s="988" t="str">
        <f>'GRP Macros'!$AA$14</f>
        <v>Fluo Orange 
RAL 2005</v>
      </c>
      <c r="E8542" s="1165" t="s">
        <v>27830</v>
      </c>
      <c r="F8542" s="1165" t="s">
        <v>28333</v>
      </c>
    </row>
    <row r="8543" spans="1:6" ht="15" customHeight="1">
      <c r="A8543" s="1165" t="str">
        <f t="shared" si="840"/>
        <v>MEXP98FLP</v>
      </c>
      <c r="B8543" s="1165">
        <f>IFERROR(INDEX('GRP Macros'!$B$14:$AF$554,MATCH(C8543,'GRP Macros'!$B$14:$B$552,FALSE),MATCH(D8543,'GRP Macros'!$B$14:$AF$14,FALSE)),0)</f>
        <v>0</v>
      </c>
      <c r="C8543" s="1165" t="str">
        <f t="shared" si="841"/>
        <v>MEXP98</v>
      </c>
      <c r="D8543" s="988" t="str">
        <f>'GRP Macros'!$AB$14</f>
        <v>Fluo Pink 
Pantone 806C</v>
      </c>
      <c r="E8543" s="1165" t="s">
        <v>27832</v>
      </c>
      <c r="F8543" s="1165" t="s">
        <v>28333</v>
      </c>
    </row>
    <row r="8544" spans="1:6" ht="15" customHeight="1">
      <c r="A8544" s="1165" t="str">
        <f t="shared" si="840"/>
        <v>MEXP98FLG</v>
      </c>
      <c r="B8544" s="1165">
        <f>IFERROR(INDEX('GRP Macros'!$B$14:$AF$554,MATCH(C8544,'GRP Macros'!$B$14:$B$552,FALSE),MATCH(D8544,'GRP Macros'!$B$14:$AF$14,FALSE)),0)</f>
        <v>0</v>
      </c>
      <c r="C8544" s="1165" t="str">
        <f t="shared" si="841"/>
        <v>MEXP98</v>
      </c>
      <c r="D8544" s="988" t="str">
        <f>'GRP Macros'!$AC$14</f>
        <v>Fluo Green 
RAL 6028</v>
      </c>
      <c r="E8544" s="1165" t="s">
        <v>27831</v>
      </c>
      <c r="F8544" s="1165" t="s">
        <v>28333</v>
      </c>
    </row>
    <row r="8545" spans="1:6" ht="15" customHeight="1">
      <c r="A8545" s="1165" t="str">
        <f t="shared" si="840"/>
        <v>MEXP99WHI</v>
      </c>
      <c r="B8545" s="1165">
        <f>IFERROR(INDEX('GRP Macros'!$B$14:$AF$554,MATCH(C8545,'GRP Macros'!$B$14:$B$552,FALSE),MATCH(D8545,'GRP Macros'!$B$14:$AF$14,FALSE)),0)</f>
        <v>0</v>
      </c>
      <c r="C8545" s="1165" t="s">
        <v>28431</v>
      </c>
      <c r="D8545" s="1167" t="str">
        <f>'GRP Macros'!$K$14</f>
        <v>White 
RAL 9016</v>
      </c>
      <c r="E8545" s="1165" t="s">
        <v>27838</v>
      </c>
      <c r="F8545" s="1165" t="s">
        <v>28333</v>
      </c>
    </row>
    <row r="8546" spans="1:6" ht="15" customHeight="1">
      <c r="A8546" s="1165" t="str">
        <f t="shared" si="840"/>
        <v>MEXP99BLU</v>
      </c>
      <c r="B8546" s="1165">
        <f>IFERROR(INDEX('GRP Macros'!$B$14:$AF$554,MATCH(C8546,'GRP Macros'!$B$14:$B$552,FALSE),MATCH(D8546,'GRP Macros'!$B$14:$AF$14,FALSE)),0)</f>
        <v>0</v>
      </c>
      <c r="C8546" s="1165" t="str">
        <f>C8545</f>
        <v>MEXP99</v>
      </c>
      <c r="D8546" s="988" t="str">
        <f>'GRP Macros'!$L$14</f>
        <v>Blue US 
RAL 5015</v>
      </c>
      <c r="E8546" s="1165" t="s">
        <v>27827</v>
      </c>
      <c r="F8546" s="1165" t="s">
        <v>28333</v>
      </c>
    </row>
    <row r="8547" spans="1:6" ht="15" customHeight="1">
      <c r="A8547" s="1165" t="str">
        <f t="shared" si="840"/>
        <v>MEXP99MIN</v>
      </c>
      <c r="B8547" s="1165">
        <f>IFERROR(INDEX('GRP Macros'!$B$14:$AF$554,MATCH(C8547,'GRP Macros'!$B$14:$B$552,FALSE),MATCH(D8547,'GRP Macros'!$B$14:$AF$14,FALSE)),0)</f>
        <v>0</v>
      </c>
      <c r="C8547" s="1165" t="str">
        <f t="shared" ref="C8547:C8558" si="842">C8546</f>
        <v>MEXP99</v>
      </c>
      <c r="D8547" s="988" t="str">
        <f>'GRP Macros'!$O$14</f>
        <v>Mint 
RAL 6027</v>
      </c>
      <c r="E8547" s="1165" t="s">
        <v>27834</v>
      </c>
      <c r="F8547" s="1165" t="s">
        <v>28333</v>
      </c>
    </row>
    <row r="8548" spans="1:6" ht="15" customHeight="1">
      <c r="A8548" s="1165" t="str">
        <f t="shared" si="840"/>
        <v>MEXP99GRE</v>
      </c>
      <c r="B8548" s="1165">
        <f>IFERROR(INDEX('GRP Macros'!$B$14:$AF$554,MATCH(C8548,'GRP Macros'!$B$14:$B$552,FALSE),MATCH(D8548,'GRP Macros'!$B$14:$AF$14,FALSE)),0)</f>
        <v>0</v>
      </c>
      <c r="C8548" s="1165" t="str">
        <f t="shared" si="842"/>
        <v>MEXP99</v>
      </c>
      <c r="D8548" s="988" t="str">
        <f>'GRP Macros'!$P$14</f>
        <v>Green 
RAL 6037</v>
      </c>
      <c r="E8548" s="1165" t="s">
        <v>27837</v>
      </c>
      <c r="F8548" s="1165" t="s">
        <v>28333</v>
      </c>
    </row>
    <row r="8549" spans="1:6" ht="15" customHeight="1">
      <c r="A8549" s="1165" t="str">
        <f t="shared" si="840"/>
        <v>MEXP99PUK</v>
      </c>
      <c r="B8549" s="1165">
        <f>IFERROR(INDEX('GRP Macros'!$B$14:$AF$554,MATCH(C8549,'GRP Macros'!$B$14:$B$552,FALSE),MATCH(D8549,'GRP Macros'!$B$14:$AF$14,FALSE)),0)</f>
        <v>0</v>
      </c>
      <c r="C8549" s="1165" t="str">
        <f t="shared" si="842"/>
        <v>MEXP99</v>
      </c>
      <c r="D8549" s="988" t="str">
        <f>'GRP Macros'!$Q$14</f>
        <v>US Green 
Pantone
2301C</v>
      </c>
      <c r="E8549" s="1165" t="s">
        <v>27835</v>
      </c>
      <c r="F8549" s="1165" t="s">
        <v>28333</v>
      </c>
    </row>
    <row r="8550" spans="1:6" ht="15" customHeight="1">
      <c r="A8550" s="1165" t="str">
        <f t="shared" si="840"/>
        <v>MEXP99YEL</v>
      </c>
      <c r="B8550" s="1165">
        <f>IFERROR(INDEX('GRP Macros'!$B$14:$AF$554,MATCH(C8550,'GRP Macros'!$B$14:$B$552,FALSE),MATCH(D8550,'GRP Macros'!$B$14:$AF$14,FALSE)),0)</f>
        <v>0</v>
      </c>
      <c r="C8550" s="1165" t="str">
        <f t="shared" si="842"/>
        <v>MEXP99</v>
      </c>
      <c r="D8550" s="988" t="str">
        <f>'GRP Macros'!$S$14</f>
        <v>Yellow 
RAL 1023</v>
      </c>
      <c r="E8550" s="1165" t="s">
        <v>27823</v>
      </c>
      <c r="F8550" s="1165" t="s">
        <v>28333</v>
      </c>
    </row>
    <row r="8551" spans="1:6" ht="15" customHeight="1">
      <c r="A8551" s="1165" t="str">
        <f t="shared" si="840"/>
        <v>MEXP99RED</v>
      </c>
      <c r="B8551" s="1165">
        <f>IFERROR(INDEX('GRP Macros'!$B$14:$AF$554,MATCH(C8551,'GRP Macros'!$B$14:$B$552,FALSE),MATCH(D8551,'GRP Macros'!$B$14:$AF$14,FALSE)),0)</f>
        <v>0</v>
      </c>
      <c r="C8551" s="1165" t="str">
        <f t="shared" si="842"/>
        <v>MEXP99</v>
      </c>
      <c r="D8551" s="988" t="str">
        <f>'GRP Macros'!$U$14</f>
        <v>Red 
RAL 3020</v>
      </c>
      <c r="E8551" s="1165" t="s">
        <v>27826</v>
      </c>
      <c r="F8551" s="1165" t="s">
        <v>28333</v>
      </c>
    </row>
    <row r="8552" spans="1:6" ht="15" customHeight="1">
      <c r="A8552" s="1165" t="str">
        <f t="shared" si="840"/>
        <v>MEXP99VIO</v>
      </c>
      <c r="B8552" s="1165">
        <f>IFERROR(INDEX('GRP Macros'!$B$14:$AF$554,MATCH(C8552,'GRP Macros'!$B$14:$B$552,FALSE),MATCH(D8552,'GRP Macros'!$B$14:$AF$14,FALSE)),0)</f>
        <v>0</v>
      </c>
      <c r="C8552" s="1165" t="str">
        <f t="shared" si="842"/>
        <v>MEXP99</v>
      </c>
      <c r="D8552" s="988" t="str">
        <f>'GRP Macros'!$V$14</f>
        <v>Violet 
RAL 4008</v>
      </c>
      <c r="E8552" s="1165" t="s">
        <v>27833</v>
      </c>
      <c r="F8552" s="1165" t="s">
        <v>28333</v>
      </c>
    </row>
    <row r="8553" spans="1:6" ht="15" customHeight="1">
      <c r="A8553" s="1165" t="str">
        <f t="shared" si="840"/>
        <v>MEXP99BLK</v>
      </c>
      <c r="B8553" s="1165">
        <f>IFERROR(INDEX('GRP Macros'!$B$14:$AF$554,MATCH(C8553,'GRP Macros'!$B$14:$B$552,FALSE),MATCH(D8553,'GRP Macros'!$B$14:$AF$14,FALSE)),0)</f>
        <v>0</v>
      </c>
      <c r="C8553" s="1165" t="str">
        <f t="shared" si="842"/>
        <v>MEXP99</v>
      </c>
      <c r="D8553" s="988" t="str">
        <f>'GRP Macros'!$X$14</f>
        <v>Black 
RAL 9005</v>
      </c>
      <c r="E8553" s="1165" t="s">
        <v>27829</v>
      </c>
      <c r="F8553" s="1165" t="s">
        <v>28333</v>
      </c>
    </row>
    <row r="8554" spans="1:6" ht="15" customHeight="1">
      <c r="A8554" s="1165" t="str">
        <f t="shared" si="840"/>
        <v>MEXP99GRY</v>
      </c>
      <c r="B8554" s="1165">
        <f>IFERROR(INDEX('GRP Macros'!$B$14:$AF$554,MATCH(C8554,'GRP Macros'!$B$14:$B$552,FALSE),MATCH(D8554,'GRP Macros'!$B$14:$AF$14,FALSE)),0)</f>
        <v>0</v>
      </c>
      <c r="C8554" s="1165" t="str">
        <f t="shared" si="842"/>
        <v>MEXP99</v>
      </c>
      <c r="D8554" s="988" t="str">
        <f>'GRP Macros'!$Y$14</f>
        <v>Grey 
RAL 7001</v>
      </c>
      <c r="E8554" s="1165" t="s">
        <v>27828</v>
      </c>
      <c r="F8554" s="1165" t="s">
        <v>28333</v>
      </c>
    </row>
    <row r="8555" spans="1:6" ht="15" customHeight="1">
      <c r="A8555" s="1165" t="str">
        <f t="shared" si="840"/>
        <v>MEXP99FLY</v>
      </c>
      <c r="B8555" s="1165">
        <f>IFERROR(INDEX('GRP Macros'!$B$14:$AF$554,MATCH(C8555,'GRP Macros'!$B$14:$B$552,FALSE),MATCH(D8555,'GRP Macros'!$B$14:$AF$14,FALSE)),0)</f>
        <v>0</v>
      </c>
      <c r="C8555" s="1165" t="str">
        <f t="shared" si="842"/>
        <v>MEXP99</v>
      </c>
      <c r="D8555" s="988" t="str">
        <f>'GRP Macros'!$Z$14</f>
        <v>Fluo Yellow 
RAL 1026</v>
      </c>
      <c r="E8555" s="1165" t="s">
        <v>28041</v>
      </c>
      <c r="F8555" s="1165" t="s">
        <v>28333</v>
      </c>
    </row>
    <row r="8556" spans="1:6" ht="15" customHeight="1">
      <c r="A8556" s="1165" t="str">
        <f t="shared" si="840"/>
        <v>MEXP99FLO</v>
      </c>
      <c r="B8556" s="1165">
        <f>IFERROR(INDEX('GRP Macros'!$B$14:$AF$554,MATCH(C8556,'GRP Macros'!$B$14:$B$552,FALSE),MATCH(D8556,'GRP Macros'!$B$14:$AF$14,FALSE)),0)</f>
        <v>0</v>
      </c>
      <c r="C8556" s="1165" t="str">
        <f t="shared" si="842"/>
        <v>MEXP99</v>
      </c>
      <c r="D8556" s="988" t="str">
        <f>'GRP Macros'!$AA$14</f>
        <v>Fluo Orange 
RAL 2005</v>
      </c>
      <c r="E8556" s="1165" t="s">
        <v>27830</v>
      </c>
      <c r="F8556" s="1165" t="s">
        <v>28333</v>
      </c>
    </row>
    <row r="8557" spans="1:6" ht="15" customHeight="1">
      <c r="A8557" s="1165" t="str">
        <f t="shared" si="840"/>
        <v>MEXP99FLP</v>
      </c>
      <c r="B8557" s="1165">
        <f>IFERROR(INDEX('GRP Macros'!$B$14:$AF$554,MATCH(C8557,'GRP Macros'!$B$14:$B$552,FALSE),MATCH(D8557,'GRP Macros'!$B$14:$AF$14,FALSE)),0)</f>
        <v>0</v>
      </c>
      <c r="C8557" s="1165" t="str">
        <f t="shared" si="842"/>
        <v>MEXP99</v>
      </c>
      <c r="D8557" s="988" t="str">
        <f>'GRP Macros'!$AB$14</f>
        <v>Fluo Pink 
Pantone 806C</v>
      </c>
      <c r="E8557" s="1165" t="s">
        <v>27832</v>
      </c>
      <c r="F8557" s="1165" t="s">
        <v>28333</v>
      </c>
    </row>
    <row r="8558" spans="1:6" ht="15" customHeight="1">
      <c r="A8558" s="1165" t="str">
        <f t="shared" si="840"/>
        <v>MEXP99FLG</v>
      </c>
      <c r="B8558" s="1165">
        <f>IFERROR(INDEX('GRP Macros'!$B$14:$AF$554,MATCH(C8558,'GRP Macros'!$B$14:$B$552,FALSE),MATCH(D8558,'GRP Macros'!$B$14:$AF$14,FALSE)),0)</f>
        <v>0</v>
      </c>
      <c r="C8558" s="1165" t="str">
        <f t="shared" si="842"/>
        <v>MEXP99</v>
      </c>
      <c r="D8558" s="988" t="str">
        <f>'GRP Macros'!$AC$14</f>
        <v>Fluo Green 
RAL 6028</v>
      </c>
      <c r="E8558" s="1165" t="s">
        <v>27831</v>
      </c>
      <c r="F8558" s="1165" t="s">
        <v>28333</v>
      </c>
    </row>
    <row r="8559" spans="1:6" ht="15" customHeight="1">
      <c r="A8559" s="1165" t="str">
        <f t="shared" si="840"/>
        <v>MEXP100WHI</v>
      </c>
      <c r="B8559" s="1165">
        <f>IFERROR(INDEX('GRP Macros'!$B$14:$AF$554,MATCH(C8559,'GRP Macros'!$B$14:$B$552,FALSE),MATCH(D8559,'GRP Macros'!$B$14:$AF$14,FALSE)),0)</f>
        <v>0</v>
      </c>
      <c r="C8559" s="1165" t="s">
        <v>28432</v>
      </c>
      <c r="D8559" s="1167" t="str">
        <f>'GRP Macros'!$K$14</f>
        <v>White 
RAL 9016</v>
      </c>
      <c r="E8559" s="1165" t="s">
        <v>27838</v>
      </c>
      <c r="F8559" s="1165" t="s">
        <v>28333</v>
      </c>
    </row>
    <row r="8560" spans="1:6" ht="15" customHeight="1">
      <c r="A8560" s="1165" t="str">
        <f t="shared" si="840"/>
        <v>MEXP100BLU</v>
      </c>
      <c r="B8560" s="1165">
        <f>IFERROR(INDEX('GRP Macros'!$B$14:$AF$554,MATCH(C8560,'GRP Macros'!$B$14:$B$552,FALSE),MATCH(D8560,'GRP Macros'!$B$14:$AF$14,FALSE)),0)</f>
        <v>0</v>
      </c>
      <c r="C8560" s="1165" t="str">
        <f>C8559</f>
        <v>MEXP100</v>
      </c>
      <c r="D8560" s="988" t="str">
        <f>'GRP Macros'!$L$14</f>
        <v>Blue US 
RAL 5015</v>
      </c>
      <c r="E8560" s="1165" t="s">
        <v>27827</v>
      </c>
      <c r="F8560" s="1165" t="s">
        <v>28333</v>
      </c>
    </row>
    <row r="8561" spans="1:6" ht="15" customHeight="1">
      <c r="A8561" s="1165" t="str">
        <f t="shared" si="840"/>
        <v>MEXP100MIN</v>
      </c>
      <c r="B8561" s="1165">
        <f>IFERROR(INDEX('GRP Macros'!$B$14:$AF$554,MATCH(C8561,'GRP Macros'!$B$14:$B$552,FALSE),MATCH(D8561,'GRP Macros'!$B$14:$AF$14,FALSE)),0)</f>
        <v>0</v>
      </c>
      <c r="C8561" s="1165" t="str">
        <f t="shared" ref="C8561:C8572" si="843">C8560</f>
        <v>MEXP100</v>
      </c>
      <c r="D8561" s="988" t="str">
        <f>'GRP Macros'!$O$14</f>
        <v>Mint 
RAL 6027</v>
      </c>
      <c r="E8561" s="1165" t="s">
        <v>27834</v>
      </c>
      <c r="F8561" s="1165" t="s">
        <v>28333</v>
      </c>
    </row>
    <row r="8562" spans="1:6" ht="15" customHeight="1">
      <c r="A8562" s="1165" t="str">
        <f t="shared" si="840"/>
        <v>MEXP100GRE</v>
      </c>
      <c r="B8562" s="1165">
        <f>IFERROR(INDEX('GRP Macros'!$B$14:$AF$554,MATCH(C8562,'GRP Macros'!$B$14:$B$552,FALSE),MATCH(D8562,'GRP Macros'!$B$14:$AF$14,FALSE)),0)</f>
        <v>0</v>
      </c>
      <c r="C8562" s="1165" t="str">
        <f t="shared" si="843"/>
        <v>MEXP100</v>
      </c>
      <c r="D8562" s="988" t="str">
        <f>'GRP Macros'!$P$14</f>
        <v>Green 
RAL 6037</v>
      </c>
      <c r="E8562" s="1165" t="s">
        <v>27837</v>
      </c>
      <c r="F8562" s="1165" t="s">
        <v>28333</v>
      </c>
    </row>
    <row r="8563" spans="1:6" ht="15" customHeight="1">
      <c r="A8563" s="1165" t="str">
        <f t="shared" si="840"/>
        <v>MEXP100PUK</v>
      </c>
      <c r="B8563" s="1165">
        <f>IFERROR(INDEX('GRP Macros'!$B$14:$AF$554,MATCH(C8563,'GRP Macros'!$B$14:$B$552,FALSE),MATCH(D8563,'GRP Macros'!$B$14:$AF$14,FALSE)),0)</f>
        <v>0</v>
      </c>
      <c r="C8563" s="1165" t="str">
        <f t="shared" si="843"/>
        <v>MEXP100</v>
      </c>
      <c r="D8563" s="988" t="str">
        <f>'GRP Macros'!$Q$14</f>
        <v>US Green 
Pantone
2301C</v>
      </c>
      <c r="E8563" s="1165" t="s">
        <v>27835</v>
      </c>
      <c r="F8563" s="1165" t="s">
        <v>28333</v>
      </c>
    </row>
    <row r="8564" spans="1:6" ht="15" customHeight="1">
      <c r="A8564" s="1165" t="str">
        <f t="shared" si="840"/>
        <v>MEXP100YEL</v>
      </c>
      <c r="B8564" s="1165">
        <f>IFERROR(INDEX('GRP Macros'!$B$14:$AF$554,MATCH(C8564,'GRP Macros'!$B$14:$B$552,FALSE),MATCH(D8564,'GRP Macros'!$B$14:$AF$14,FALSE)),0)</f>
        <v>0</v>
      </c>
      <c r="C8564" s="1165" t="str">
        <f t="shared" si="843"/>
        <v>MEXP100</v>
      </c>
      <c r="D8564" s="988" t="str">
        <f>'GRP Macros'!$S$14</f>
        <v>Yellow 
RAL 1023</v>
      </c>
      <c r="E8564" s="1165" t="s">
        <v>27823</v>
      </c>
      <c r="F8564" s="1165" t="s">
        <v>28333</v>
      </c>
    </row>
    <row r="8565" spans="1:6" ht="15" customHeight="1">
      <c r="A8565" s="1165" t="str">
        <f t="shared" si="840"/>
        <v>MEXP100RED</v>
      </c>
      <c r="B8565" s="1165">
        <f>IFERROR(INDEX('GRP Macros'!$B$14:$AF$554,MATCH(C8565,'GRP Macros'!$B$14:$B$552,FALSE),MATCH(D8565,'GRP Macros'!$B$14:$AF$14,FALSE)),0)</f>
        <v>0</v>
      </c>
      <c r="C8565" s="1165" t="str">
        <f t="shared" si="843"/>
        <v>MEXP100</v>
      </c>
      <c r="D8565" s="988" t="str">
        <f>'GRP Macros'!$U$14</f>
        <v>Red 
RAL 3020</v>
      </c>
      <c r="E8565" s="1165" t="s">
        <v>27826</v>
      </c>
      <c r="F8565" s="1165" t="s">
        <v>28333</v>
      </c>
    </row>
    <row r="8566" spans="1:6" ht="15" customHeight="1">
      <c r="A8566" s="1165" t="str">
        <f t="shared" si="840"/>
        <v>MEXP100VIO</v>
      </c>
      <c r="B8566" s="1165">
        <f>IFERROR(INDEX('GRP Macros'!$B$14:$AF$554,MATCH(C8566,'GRP Macros'!$B$14:$B$552,FALSE),MATCH(D8566,'GRP Macros'!$B$14:$AF$14,FALSE)),0)</f>
        <v>0</v>
      </c>
      <c r="C8566" s="1165" t="str">
        <f t="shared" si="843"/>
        <v>MEXP100</v>
      </c>
      <c r="D8566" s="988" t="str">
        <f>'GRP Macros'!$V$14</f>
        <v>Violet 
RAL 4008</v>
      </c>
      <c r="E8566" s="1165" t="s">
        <v>27833</v>
      </c>
      <c r="F8566" s="1165" t="s">
        <v>28333</v>
      </c>
    </row>
    <row r="8567" spans="1:6" ht="15" customHeight="1">
      <c r="A8567" s="1165" t="str">
        <f t="shared" si="840"/>
        <v>MEXP100BLK</v>
      </c>
      <c r="B8567" s="1165">
        <f>IFERROR(INDEX('GRP Macros'!$B$14:$AF$554,MATCH(C8567,'GRP Macros'!$B$14:$B$552,FALSE),MATCH(D8567,'GRP Macros'!$B$14:$AF$14,FALSE)),0)</f>
        <v>0</v>
      </c>
      <c r="C8567" s="1165" t="str">
        <f t="shared" si="843"/>
        <v>MEXP100</v>
      </c>
      <c r="D8567" s="988" t="str">
        <f>'GRP Macros'!$X$14</f>
        <v>Black 
RAL 9005</v>
      </c>
      <c r="E8567" s="1165" t="s">
        <v>27829</v>
      </c>
      <c r="F8567" s="1165" t="s">
        <v>28333</v>
      </c>
    </row>
    <row r="8568" spans="1:6" ht="15" customHeight="1">
      <c r="A8568" s="1165" t="str">
        <f t="shared" si="840"/>
        <v>MEXP100GRY</v>
      </c>
      <c r="B8568" s="1165">
        <f>IFERROR(INDEX('GRP Macros'!$B$14:$AF$554,MATCH(C8568,'GRP Macros'!$B$14:$B$552,FALSE),MATCH(D8568,'GRP Macros'!$B$14:$AF$14,FALSE)),0)</f>
        <v>0</v>
      </c>
      <c r="C8568" s="1165" t="str">
        <f t="shared" si="843"/>
        <v>MEXP100</v>
      </c>
      <c r="D8568" s="988" t="str">
        <f>'GRP Macros'!$Y$14</f>
        <v>Grey 
RAL 7001</v>
      </c>
      <c r="E8568" s="1165" t="s">
        <v>27828</v>
      </c>
      <c r="F8568" s="1165" t="s">
        <v>28333</v>
      </c>
    </row>
    <row r="8569" spans="1:6" ht="15" customHeight="1">
      <c r="A8569" s="1165" t="str">
        <f t="shared" si="840"/>
        <v>MEXP100FLY</v>
      </c>
      <c r="B8569" s="1165">
        <f>IFERROR(INDEX('GRP Macros'!$B$14:$AF$554,MATCH(C8569,'GRP Macros'!$B$14:$B$552,FALSE),MATCH(D8569,'GRP Macros'!$B$14:$AF$14,FALSE)),0)</f>
        <v>0</v>
      </c>
      <c r="C8569" s="1165" t="str">
        <f t="shared" si="843"/>
        <v>MEXP100</v>
      </c>
      <c r="D8569" s="988" t="str">
        <f>'GRP Macros'!$Z$14</f>
        <v>Fluo Yellow 
RAL 1026</v>
      </c>
      <c r="E8569" s="1165" t="s">
        <v>28041</v>
      </c>
      <c r="F8569" s="1165" t="s">
        <v>28333</v>
      </c>
    </row>
    <row r="8570" spans="1:6" ht="15" customHeight="1">
      <c r="A8570" s="1165" t="str">
        <f t="shared" si="840"/>
        <v>MEXP100FLO</v>
      </c>
      <c r="B8570" s="1165">
        <f>IFERROR(INDEX('GRP Macros'!$B$14:$AF$554,MATCH(C8570,'GRP Macros'!$B$14:$B$552,FALSE),MATCH(D8570,'GRP Macros'!$B$14:$AF$14,FALSE)),0)</f>
        <v>0</v>
      </c>
      <c r="C8570" s="1165" t="str">
        <f t="shared" si="843"/>
        <v>MEXP100</v>
      </c>
      <c r="D8570" s="988" t="str">
        <f>'GRP Macros'!$AA$14</f>
        <v>Fluo Orange 
RAL 2005</v>
      </c>
      <c r="E8570" s="1165" t="s">
        <v>27830</v>
      </c>
      <c r="F8570" s="1165" t="s">
        <v>28333</v>
      </c>
    </row>
    <row r="8571" spans="1:6" ht="15" customHeight="1">
      <c r="A8571" s="1165" t="str">
        <f t="shared" si="840"/>
        <v>MEXP100FLP</v>
      </c>
      <c r="B8571" s="1165">
        <f>IFERROR(INDEX('GRP Macros'!$B$14:$AF$554,MATCH(C8571,'GRP Macros'!$B$14:$B$552,FALSE),MATCH(D8571,'GRP Macros'!$B$14:$AF$14,FALSE)),0)</f>
        <v>0</v>
      </c>
      <c r="C8571" s="1165" t="str">
        <f t="shared" si="843"/>
        <v>MEXP100</v>
      </c>
      <c r="D8571" s="988" t="str">
        <f>'GRP Macros'!$AB$14</f>
        <v>Fluo Pink 
Pantone 806C</v>
      </c>
      <c r="E8571" s="1165" t="s">
        <v>27832</v>
      </c>
      <c r="F8571" s="1165" t="s">
        <v>28333</v>
      </c>
    </row>
    <row r="8572" spans="1:6" ht="15" customHeight="1">
      <c r="A8572" s="1165" t="str">
        <f t="shared" si="840"/>
        <v>MEXP100FLG</v>
      </c>
      <c r="B8572" s="1165">
        <f>IFERROR(INDEX('GRP Macros'!$B$14:$AF$554,MATCH(C8572,'GRP Macros'!$B$14:$B$552,FALSE),MATCH(D8572,'GRP Macros'!$B$14:$AF$14,FALSE)),0)</f>
        <v>0</v>
      </c>
      <c r="C8572" s="1165" t="str">
        <f t="shared" si="843"/>
        <v>MEXP100</v>
      </c>
      <c r="D8572" s="988" t="str">
        <f>'GRP Macros'!$AC$14</f>
        <v>Fluo Green 
RAL 6028</v>
      </c>
      <c r="E8572" s="1165" t="s">
        <v>27831</v>
      </c>
      <c r="F8572" s="1165" t="s">
        <v>28333</v>
      </c>
    </row>
    <row r="8573" spans="1:6" ht="15" customHeight="1">
      <c r="A8573" s="1165" t="str">
        <f t="shared" si="840"/>
        <v>MEXP101WHI</v>
      </c>
      <c r="B8573" s="1165">
        <f>IFERROR(INDEX('GRP Macros'!$B$14:$AF$554,MATCH(C8573,'GRP Macros'!$B$14:$B$552,FALSE),MATCH(D8573,'GRP Macros'!$B$14:$AF$14,FALSE)),0)</f>
        <v>0</v>
      </c>
      <c r="C8573" s="1165" t="s">
        <v>28433</v>
      </c>
      <c r="D8573" s="1167" t="str">
        <f>'GRP Macros'!$K$14</f>
        <v>White 
RAL 9016</v>
      </c>
      <c r="E8573" s="1165" t="s">
        <v>27838</v>
      </c>
      <c r="F8573" s="1165" t="s">
        <v>28333</v>
      </c>
    </row>
    <row r="8574" spans="1:6" ht="15" customHeight="1">
      <c r="A8574" s="1165" t="str">
        <f t="shared" si="840"/>
        <v>MEXP101BLU</v>
      </c>
      <c r="B8574" s="1165">
        <f>IFERROR(INDEX('GRP Macros'!$B$14:$AF$554,MATCH(C8574,'GRP Macros'!$B$14:$B$552,FALSE),MATCH(D8574,'GRP Macros'!$B$14:$AF$14,FALSE)),0)</f>
        <v>0</v>
      </c>
      <c r="C8574" s="1165" t="str">
        <f>C8573</f>
        <v>MEXP101</v>
      </c>
      <c r="D8574" s="988" t="str">
        <f>'GRP Macros'!$L$14</f>
        <v>Blue US 
RAL 5015</v>
      </c>
      <c r="E8574" s="1165" t="s">
        <v>27827</v>
      </c>
      <c r="F8574" s="1165" t="s">
        <v>28333</v>
      </c>
    </row>
    <row r="8575" spans="1:6" ht="15" customHeight="1">
      <c r="A8575" s="1165" t="str">
        <f t="shared" ref="A8575:A8586" si="844">CONCATENATE(C8575,E8575)</f>
        <v>MEXP101MIN</v>
      </c>
      <c r="B8575" s="1165">
        <f>IFERROR(INDEX('GRP Macros'!$B$14:$AF$554,MATCH(C8575,'GRP Macros'!$B$14:$B$552,FALSE),MATCH(D8575,'GRP Macros'!$B$14:$AF$14,FALSE)),0)</f>
        <v>0</v>
      </c>
      <c r="C8575" s="1165" t="str">
        <f t="shared" ref="C8575:C8586" si="845">C8574</f>
        <v>MEXP101</v>
      </c>
      <c r="D8575" s="988" t="str">
        <f>'GRP Macros'!$O$14</f>
        <v>Mint 
RAL 6027</v>
      </c>
      <c r="E8575" s="1165" t="s">
        <v>27834</v>
      </c>
      <c r="F8575" s="1165" t="s">
        <v>28333</v>
      </c>
    </row>
    <row r="8576" spans="1:6" ht="15" customHeight="1">
      <c r="A8576" s="1165" t="str">
        <f t="shared" si="844"/>
        <v>MEXP101GRE</v>
      </c>
      <c r="B8576" s="1165">
        <f>IFERROR(INDEX('GRP Macros'!$B$14:$AF$554,MATCH(C8576,'GRP Macros'!$B$14:$B$552,FALSE),MATCH(D8576,'GRP Macros'!$B$14:$AF$14,FALSE)),0)</f>
        <v>0</v>
      </c>
      <c r="C8576" s="1165" t="str">
        <f t="shared" si="845"/>
        <v>MEXP101</v>
      </c>
      <c r="D8576" s="988" t="str">
        <f>'GRP Macros'!$P$14</f>
        <v>Green 
RAL 6037</v>
      </c>
      <c r="E8576" s="1165" t="s">
        <v>27837</v>
      </c>
      <c r="F8576" s="1165" t="s">
        <v>28333</v>
      </c>
    </row>
    <row r="8577" spans="1:6" ht="15" customHeight="1">
      <c r="A8577" s="1165" t="str">
        <f t="shared" si="844"/>
        <v>MEXP101PUK</v>
      </c>
      <c r="B8577" s="1165">
        <f>IFERROR(INDEX('GRP Macros'!$B$14:$AF$554,MATCH(C8577,'GRP Macros'!$B$14:$B$552,FALSE),MATCH(D8577,'GRP Macros'!$B$14:$AF$14,FALSE)),0)</f>
        <v>0</v>
      </c>
      <c r="C8577" s="1165" t="str">
        <f t="shared" si="845"/>
        <v>MEXP101</v>
      </c>
      <c r="D8577" s="988" t="str">
        <f>'GRP Macros'!$Q$14</f>
        <v>US Green 
Pantone
2301C</v>
      </c>
      <c r="E8577" s="1165" t="s">
        <v>27835</v>
      </c>
      <c r="F8577" s="1165" t="s">
        <v>28333</v>
      </c>
    </row>
    <row r="8578" spans="1:6" ht="15" customHeight="1">
      <c r="A8578" s="1165" t="str">
        <f t="shared" si="844"/>
        <v>MEXP101YEL</v>
      </c>
      <c r="B8578" s="1165">
        <f>IFERROR(INDEX('GRP Macros'!$B$14:$AF$554,MATCH(C8578,'GRP Macros'!$B$14:$B$552,FALSE),MATCH(D8578,'GRP Macros'!$B$14:$AF$14,FALSE)),0)</f>
        <v>0</v>
      </c>
      <c r="C8578" s="1165" t="str">
        <f t="shared" si="845"/>
        <v>MEXP101</v>
      </c>
      <c r="D8578" s="988" t="str">
        <f>'GRP Macros'!$S$14</f>
        <v>Yellow 
RAL 1023</v>
      </c>
      <c r="E8578" s="1165" t="s">
        <v>27823</v>
      </c>
      <c r="F8578" s="1165" t="s">
        <v>28333</v>
      </c>
    </row>
    <row r="8579" spans="1:6" ht="15" customHeight="1">
      <c r="A8579" s="1165" t="str">
        <f t="shared" si="844"/>
        <v>MEXP101RED</v>
      </c>
      <c r="B8579" s="1165">
        <f>IFERROR(INDEX('GRP Macros'!$B$14:$AF$554,MATCH(C8579,'GRP Macros'!$B$14:$B$552,FALSE),MATCH(D8579,'GRP Macros'!$B$14:$AF$14,FALSE)),0)</f>
        <v>0</v>
      </c>
      <c r="C8579" s="1165" t="str">
        <f t="shared" si="845"/>
        <v>MEXP101</v>
      </c>
      <c r="D8579" s="988" t="str">
        <f>'GRP Macros'!$U$14</f>
        <v>Red 
RAL 3020</v>
      </c>
      <c r="E8579" s="1165" t="s">
        <v>27826</v>
      </c>
      <c r="F8579" s="1165" t="s">
        <v>28333</v>
      </c>
    </row>
    <row r="8580" spans="1:6" ht="15" customHeight="1">
      <c r="A8580" s="1165" t="str">
        <f t="shared" si="844"/>
        <v>MEXP101VIO</v>
      </c>
      <c r="B8580" s="1165">
        <f>IFERROR(INDEX('GRP Macros'!$B$14:$AF$554,MATCH(C8580,'GRP Macros'!$B$14:$B$552,FALSE),MATCH(D8580,'GRP Macros'!$B$14:$AF$14,FALSE)),0)</f>
        <v>0</v>
      </c>
      <c r="C8580" s="1165" t="str">
        <f t="shared" si="845"/>
        <v>MEXP101</v>
      </c>
      <c r="D8580" s="988" t="str">
        <f>'GRP Macros'!$V$14</f>
        <v>Violet 
RAL 4008</v>
      </c>
      <c r="E8580" s="1165" t="s">
        <v>27833</v>
      </c>
      <c r="F8580" s="1165" t="s">
        <v>28333</v>
      </c>
    </row>
    <row r="8581" spans="1:6" ht="15" customHeight="1">
      <c r="A8581" s="1165" t="str">
        <f t="shared" si="844"/>
        <v>MEXP101BLK</v>
      </c>
      <c r="B8581" s="1165">
        <f>IFERROR(INDEX('GRP Macros'!$B$14:$AF$554,MATCH(C8581,'GRP Macros'!$B$14:$B$552,FALSE),MATCH(D8581,'GRP Macros'!$B$14:$AF$14,FALSE)),0)</f>
        <v>0</v>
      </c>
      <c r="C8581" s="1165" t="str">
        <f t="shared" si="845"/>
        <v>MEXP101</v>
      </c>
      <c r="D8581" s="988" t="str">
        <f>'GRP Macros'!$X$14</f>
        <v>Black 
RAL 9005</v>
      </c>
      <c r="E8581" s="1165" t="s">
        <v>27829</v>
      </c>
      <c r="F8581" s="1165" t="s">
        <v>28333</v>
      </c>
    </row>
    <row r="8582" spans="1:6" ht="15" customHeight="1">
      <c r="A8582" s="1165" t="str">
        <f t="shared" si="844"/>
        <v>MEXP101GRY</v>
      </c>
      <c r="B8582" s="1165">
        <f>IFERROR(INDEX('GRP Macros'!$B$14:$AF$554,MATCH(C8582,'GRP Macros'!$B$14:$B$552,FALSE),MATCH(D8582,'GRP Macros'!$B$14:$AF$14,FALSE)),0)</f>
        <v>0</v>
      </c>
      <c r="C8582" s="1165" t="str">
        <f t="shared" si="845"/>
        <v>MEXP101</v>
      </c>
      <c r="D8582" s="988" t="str">
        <f>'GRP Macros'!$Y$14</f>
        <v>Grey 
RAL 7001</v>
      </c>
      <c r="E8582" s="1165" t="s">
        <v>27828</v>
      </c>
      <c r="F8582" s="1165" t="s">
        <v>28333</v>
      </c>
    </row>
    <row r="8583" spans="1:6" ht="15" customHeight="1">
      <c r="A8583" s="1165" t="str">
        <f t="shared" si="844"/>
        <v>MEXP101FLY</v>
      </c>
      <c r="B8583" s="1165">
        <f>IFERROR(INDEX('GRP Macros'!$B$14:$AF$554,MATCH(C8583,'GRP Macros'!$B$14:$B$552,FALSE),MATCH(D8583,'GRP Macros'!$B$14:$AF$14,FALSE)),0)</f>
        <v>0</v>
      </c>
      <c r="C8583" s="1165" t="str">
        <f t="shared" si="845"/>
        <v>MEXP101</v>
      </c>
      <c r="D8583" s="988" t="str">
        <f>'GRP Macros'!$Z$14</f>
        <v>Fluo Yellow 
RAL 1026</v>
      </c>
      <c r="E8583" s="1165" t="s">
        <v>28041</v>
      </c>
      <c r="F8583" s="1165" t="s">
        <v>28333</v>
      </c>
    </row>
    <row r="8584" spans="1:6" ht="15" customHeight="1">
      <c r="A8584" s="1165" t="str">
        <f t="shared" si="844"/>
        <v>MEXP101FLO</v>
      </c>
      <c r="B8584" s="1165">
        <f>IFERROR(INDEX('GRP Macros'!$B$14:$AF$554,MATCH(C8584,'GRP Macros'!$B$14:$B$552,FALSE),MATCH(D8584,'GRP Macros'!$B$14:$AF$14,FALSE)),0)</f>
        <v>0</v>
      </c>
      <c r="C8584" s="1165" t="str">
        <f t="shared" si="845"/>
        <v>MEXP101</v>
      </c>
      <c r="D8584" s="988" t="str">
        <f>'GRP Macros'!$AA$14</f>
        <v>Fluo Orange 
RAL 2005</v>
      </c>
      <c r="E8584" s="1165" t="s">
        <v>27830</v>
      </c>
      <c r="F8584" s="1165" t="s">
        <v>28333</v>
      </c>
    </row>
    <row r="8585" spans="1:6" ht="15" customHeight="1">
      <c r="A8585" s="1165" t="str">
        <f t="shared" si="844"/>
        <v>MEXP101FLP</v>
      </c>
      <c r="B8585" s="1165">
        <f>IFERROR(INDEX('GRP Macros'!$B$14:$AF$554,MATCH(C8585,'GRP Macros'!$B$14:$B$552,FALSE),MATCH(D8585,'GRP Macros'!$B$14:$AF$14,FALSE)),0)</f>
        <v>0</v>
      </c>
      <c r="C8585" s="1165" t="str">
        <f t="shared" si="845"/>
        <v>MEXP101</v>
      </c>
      <c r="D8585" s="988" t="str">
        <f>'GRP Macros'!$AB$14</f>
        <v>Fluo Pink 
Pantone 806C</v>
      </c>
      <c r="E8585" s="1165" t="s">
        <v>27832</v>
      </c>
      <c r="F8585" s="1165" t="s">
        <v>28333</v>
      </c>
    </row>
    <row r="8586" spans="1:6" ht="15" customHeight="1">
      <c r="A8586" s="1165" t="str">
        <f t="shared" si="844"/>
        <v>MEXP101FLG</v>
      </c>
      <c r="B8586" s="1165">
        <f>IFERROR(INDEX('GRP Macros'!$B$14:$AF$554,MATCH(C8586,'GRP Macros'!$B$14:$B$552,FALSE),MATCH(D8586,'GRP Macros'!$B$14:$AF$14,FALSE)),0)</f>
        <v>0</v>
      </c>
      <c r="C8586" s="1165" t="str">
        <f t="shared" si="845"/>
        <v>MEXP101</v>
      </c>
      <c r="D8586" s="988" t="str">
        <f>'GRP Macros'!$AC$14</f>
        <v>Fluo Green 
RAL 6028</v>
      </c>
      <c r="E8586" s="1165" t="s">
        <v>27831</v>
      </c>
      <c r="F8586" s="1165" t="s">
        <v>28333</v>
      </c>
    </row>
    <row r="8587" spans="1:6" ht="15" customHeight="1">
      <c r="A8587" s="1165" t="str">
        <f t="shared" ref="A8587:A8623" si="846">CONCATENATE(C8587,E8587)</f>
        <v>MEXP102WHI</v>
      </c>
      <c r="B8587" s="1165">
        <f>IFERROR(INDEX('GRP Macros'!$B$14:$AF$554,MATCH(C8587,'GRP Macros'!$B$14:$B$552,FALSE),MATCH(D8587,'GRP Macros'!$B$14:$AF$14,FALSE)),0)</f>
        <v>0</v>
      </c>
      <c r="C8587" s="1165" t="s">
        <v>28434</v>
      </c>
      <c r="D8587" s="1167" t="str">
        <f>'GRP Macros'!$K$14</f>
        <v>White 
RAL 9016</v>
      </c>
      <c r="E8587" s="1165" t="s">
        <v>27838</v>
      </c>
      <c r="F8587" s="1165" t="s">
        <v>28333</v>
      </c>
    </row>
    <row r="8588" spans="1:6" ht="15" customHeight="1">
      <c r="A8588" s="1165" t="str">
        <f t="shared" si="846"/>
        <v>MEXP102BLU</v>
      </c>
      <c r="B8588" s="1165">
        <f>IFERROR(INDEX('GRP Macros'!$B$14:$AF$554,MATCH(C8588,'GRP Macros'!$B$14:$B$552,FALSE),MATCH(D8588,'GRP Macros'!$B$14:$AF$14,FALSE)),0)</f>
        <v>0</v>
      </c>
      <c r="C8588" s="1165" t="str">
        <f>C8587</f>
        <v>MEXP102</v>
      </c>
      <c r="D8588" s="988" t="str">
        <f>'GRP Macros'!$L$14</f>
        <v>Blue US 
RAL 5015</v>
      </c>
      <c r="E8588" s="1165" t="s">
        <v>27827</v>
      </c>
      <c r="F8588" s="1165" t="s">
        <v>28333</v>
      </c>
    </row>
    <row r="8589" spans="1:6" ht="15" customHeight="1">
      <c r="A8589" s="1165" t="str">
        <f t="shared" si="846"/>
        <v>MEXP102MIN</v>
      </c>
      <c r="B8589" s="1165">
        <f>IFERROR(INDEX('GRP Macros'!$B$14:$AF$554,MATCH(C8589,'GRP Macros'!$B$14:$B$552,FALSE),MATCH(D8589,'GRP Macros'!$B$14:$AF$14,FALSE)),0)</f>
        <v>0</v>
      </c>
      <c r="C8589" s="1165" t="str">
        <f t="shared" ref="C8589:C8600" si="847">C8588</f>
        <v>MEXP102</v>
      </c>
      <c r="D8589" s="988" t="str">
        <f>'GRP Macros'!$O$14</f>
        <v>Mint 
RAL 6027</v>
      </c>
      <c r="E8589" s="1165" t="s">
        <v>27834</v>
      </c>
      <c r="F8589" s="1165" t="s">
        <v>28333</v>
      </c>
    </row>
    <row r="8590" spans="1:6" ht="15" customHeight="1">
      <c r="A8590" s="1165" t="str">
        <f t="shared" si="846"/>
        <v>MEXP102GRE</v>
      </c>
      <c r="B8590" s="1165">
        <f>IFERROR(INDEX('GRP Macros'!$B$14:$AF$554,MATCH(C8590,'GRP Macros'!$B$14:$B$552,FALSE),MATCH(D8590,'GRP Macros'!$B$14:$AF$14,FALSE)),0)</f>
        <v>0</v>
      </c>
      <c r="C8590" s="1165" t="str">
        <f t="shared" si="847"/>
        <v>MEXP102</v>
      </c>
      <c r="D8590" s="988" t="str">
        <f>'GRP Macros'!$P$14</f>
        <v>Green 
RAL 6037</v>
      </c>
      <c r="E8590" s="1165" t="s">
        <v>27837</v>
      </c>
      <c r="F8590" s="1165" t="s">
        <v>28333</v>
      </c>
    </row>
    <row r="8591" spans="1:6" ht="15" customHeight="1">
      <c r="A8591" s="1165" t="str">
        <f t="shared" si="846"/>
        <v>MEXP102PUK</v>
      </c>
      <c r="B8591" s="1165">
        <f>IFERROR(INDEX('GRP Macros'!$B$14:$AF$554,MATCH(C8591,'GRP Macros'!$B$14:$B$552,FALSE),MATCH(D8591,'GRP Macros'!$B$14:$AF$14,FALSE)),0)</f>
        <v>0</v>
      </c>
      <c r="C8591" s="1165" t="str">
        <f t="shared" si="847"/>
        <v>MEXP102</v>
      </c>
      <c r="D8591" s="988" t="str">
        <f>'GRP Macros'!$Q$14</f>
        <v>US Green 
Pantone
2301C</v>
      </c>
      <c r="E8591" s="1165" t="s">
        <v>27835</v>
      </c>
      <c r="F8591" s="1165" t="s">
        <v>28333</v>
      </c>
    </row>
    <row r="8592" spans="1:6" ht="15" customHeight="1">
      <c r="A8592" s="1165" t="str">
        <f t="shared" si="846"/>
        <v>MEXP102YEL</v>
      </c>
      <c r="B8592" s="1165">
        <f>IFERROR(INDEX('GRP Macros'!$B$14:$AF$554,MATCH(C8592,'GRP Macros'!$B$14:$B$552,FALSE),MATCH(D8592,'GRP Macros'!$B$14:$AF$14,FALSE)),0)</f>
        <v>0</v>
      </c>
      <c r="C8592" s="1165" t="str">
        <f t="shared" si="847"/>
        <v>MEXP102</v>
      </c>
      <c r="D8592" s="988" t="str">
        <f>'GRP Macros'!$S$14</f>
        <v>Yellow 
RAL 1023</v>
      </c>
      <c r="E8592" s="1165" t="s">
        <v>27823</v>
      </c>
      <c r="F8592" s="1165" t="s">
        <v>28333</v>
      </c>
    </row>
    <row r="8593" spans="1:6" ht="15" customHeight="1">
      <c r="A8593" s="1165" t="str">
        <f t="shared" si="846"/>
        <v>MEXP102RED</v>
      </c>
      <c r="B8593" s="1165">
        <f>IFERROR(INDEX('GRP Macros'!$B$14:$AF$554,MATCH(C8593,'GRP Macros'!$B$14:$B$552,FALSE),MATCH(D8593,'GRP Macros'!$B$14:$AF$14,FALSE)),0)</f>
        <v>0</v>
      </c>
      <c r="C8593" s="1165" t="str">
        <f t="shared" si="847"/>
        <v>MEXP102</v>
      </c>
      <c r="D8593" s="988" t="str">
        <f>'GRP Macros'!$U$14</f>
        <v>Red 
RAL 3020</v>
      </c>
      <c r="E8593" s="1165" t="s">
        <v>27826</v>
      </c>
      <c r="F8593" s="1165" t="s">
        <v>28333</v>
      </c>
    </row>
    <row r="8594" spans="1:6" ht="15" customHeight="1">
      <c r="A8594" s="1165" t="str">
        <f t="shared" si="846"/>
        <v>MEXP102VIO</v>
      </c>
      <c r="B8594" s="1165">
        <f>IFERROR(INDEX('GRP Macros'!$B$14:$AF$554,MATCH(C8594,'GRP Macros'!$B$14:$B$552,FALSE),MATCH(D8594,'GRP Macros'!$B$14:$AF$14,FALSE)),0)</f>
        <v>0</v>
      </c>
      <c r="C8594" s="1165" t="str">
        <f t="shared" si="847"/>
        <v>MEXP102</v>
      </c>
      <c r="D8594" s="988" t="str">
        <f>'GRP Macros'!$V$14</f>
        <v>Violet 
RAL 4008</v>
      </c>
      <c r="E8594" s="1165" t="s">
        <v>27833</v>
      </c>
      <c r="F8594" s="1165" t="s">
        <v>28333</v>
      </c>
    </row>
    <row r="8595" spans="1:6" ht="15" customHeight="1">
      <c r="A8595" s="1165" t="str">
        <f t="shared" si="846"/>
        <v>MEXP102BLK</v>
      </c>
      <c r="B8595" s="1165">
        <f>IFERROR(INDEX('GRP Macros'!$B$14:$AF$554,MATCH(C8595,'GRP Macros'!$B$14:$B$552,FALSE),MATCH(D8595,'GRP Macros'!$B$14:$AF$14,FALSE)),0)</f>
        <v>0</v>
      </c>
      <c r="C8595" s="1165" t="str">
        <f t="shared" si="847"/>
        <v>MEXP102</v>
      </c>
      <c r="D8595" s="988" t="str">
        <f>'GRP Macros'!$X$14</f>
        <v>Black 
RAL 9005</v>
      </c>
      <c r="E8595" s="1165" t="s">
        <v>27829</v>
      </c>
      <c r="F8595" s="1165" t="s">
        <v>28333</v>
      </c>
    </row>
    <row r="8596" spans="1:6" ht="15" customHeight="1">
      <c r="A8596" s="1165" t="str">
        <f t="shared" si="846"/>
        <v>MEXP102GRY</v>
      </c>
      <c r="B8596" s="1165">
        <f>IFERROR(INDEX('GRP Macros'!$B$14:$AF$554,MATCH(C8596,'GRP Macros'!$B$14:$B$552,FALSE),MATCH(D8596,'GRP Macros'!$B$14:$AF$14,FALSE)),0)</f>
        <v>0</v>
      </c>
      <c r="C8596" s="1165" t="str">
        <f t="shared" si="847"/>
        <v>MEXP102</v>
      </c>
      <c r="D8596" s="988" t="str">
        <f>'GRP Macros'!$Y$14</f>
        <v>Grey 
RAL 7001</v>
      </c>
      <c r="E8596" s="1165" t="s">
        <v>27828</v>
      </c>
      <c r="F8596" s="1165" t="s">
        <v>28333</v>
      </c>
    </row>
    <row r="8597" spans="1:6" ht="15" customHeight="1">
      <c r="A8597" s="1165" t="str">
        <f t="shared" si="846"/>
        <v>MEXP102FLY</v>
      </c>
      <c r="B8597" s="1165">
        <f>IFERROR(INDEX('GRP Macros'!$B$14:$AF$554,MATCH(C8597,'GRP Macros'!$B$14:$B$552,FALSE),MATCH(D8597,'GRP Macros'!$B$14:$AF$14,FALSE)),0)</f>
        <v>0</v>
      </c>
      <c r="C8597" s="1165" t="str">
        <f t="shared" si="847"/>
        <v>MEXP102</v>
      </c>
      <c r="D8597" s="988" t="str">
        <f>'GRP Macros'!$Z$14</f>
        <v>Fluo Yellow 
RAL 1026</v>
      </c>
      <c r="E8597" s="1165" t="s">
        <v>28041</v>
      </c>
      <c r="F8597" s="1165" t="s">
        <v>28333</v>
      </c>
    </row>
    <row r="8598" spans="1:6" ht="15" customHeight="1">
      <c r="A8598" s="1165" t="str">
        <f t="shared" si="846"/>
        <v>MEXP102FLO</v>
      </c>
      <c r="B8598" s="1165">
        <f>IFERROR(INDEX('GRP Macros'!$B$14:$AF$554,MATCH(C8598,'GRP Macros'!$B$14:$B$552,FALSE),MATCH(D8598,'GRP Macros'!$B$14:$AF$14,FALSE)),0)</f>
        <v>0</v>
      </c>
      <c r="C8598" s="1165" t="str">
        <f t="shared" si="847"/>
        <v>MEXP102</v>
      </c>
      <c r="D8598" s="988" t="str">
        <f>'GRP Macros'!$AA$14</f>
        <v>Fluo Orange 
RAL 2005</v>
      </c>
      <c r="E8598" s="1165" t="s">
        <v>27830</v>
      </c>
      <c r="F8598" s="1165" t="s">
        <v>28333</v>
      </c>
    </row>
    <row r="8599" spans="1:6" ht="15" customHeight="1">
      <c r="A8599" s="1165" t="str">
        <f t="shared" si="846"/>
        <v>MEXP102FLP</v>
      </c>
      <c r="B8599" s="1165">
        <f>IFERROR(INDEX('GRP Macros'!$B$14:$AF$554,MATCH(C8599,'GRP Macros'!$B$14:$B$552,FALSE),MATCH(D8599,'GRP Macros'!$B$14:$AF$14,FALSE)),0)</f>
        <v>0</v>
      </c>
      <c r="C8599" s="1165" t="str">
        <f t="shared" si="847"/>
        <v>MEXP102</v>
      </c>
      <c r="D8599" s="988" t="str">
        <f>'GRP Macros'!$AB$14</f>
        <v>Fluo Pink 
Pantone 806C</v>
      </c>
      <c r="E8599" s="1165" t="s">
        <v>27832</v>
      </c>
      <c r="F8599" s="1165" t="s">
        <v>28333</v>
      </c>
    </row>
    <row r="8600" spans="1:6" ht="15" customHeight="1">
      <c r="A8600" s="1165" t="str">
        <f t="shared" si="846"/>
        <v>MEXP102FLG</v>
      </c>
      <c r="B8600" s="1165">
        <f>IFERROR(INDEX('GRP Macros'!$B$14:$AF$554,MATCH(C8600,'GRP Macros'!$B$14:$B$552,FALSE),MATCH(D8600,'GRP Macros'!$B$14:$AF$14,FALSE)),0)</f>
        <v>0</v>
      </c>
      <c r="C8600" s="1165" t="str">
        <f t="shared" si="847"/>
        <v>MEXP102</v>
      </c>
      <c r="D8600" s="988" t="str">
        <f>'GRP Macros'!$AC$14</f>
        <v>Fluo Green 
RAL 6028</v>
      </c>
      <c r="E8600" s="1165" t="s">
        <v>27831</v>
      </c>
      <c r="F8600" s="1165" t="s">
        <v>28333</v>
      </c>
    </row>
    <row r="8601" spans="1:6" ht="15" customHeight="1">
      <c r="A8601" s="1165" t="str">
        <f t="shared" si="846"/>
        <v>MEXP103WHI</v>
      </c>
      <c r="B8601" s="1165">
        <f>IFERROR(INDEX('GRP Macros'!$B$14:$AF$554,MATCH(C8601,'GRP Macros'!$B$14:$B$552,FALSE),MATCH(D8601,'GRP Macros'!$B$14:$AF$14,FALSE)),0)</f>
        <v>0</v>
      </c>
      <c r="C8601" s="1165" t="s">
        <v>28435</v>
      </c>
      <c r="D8601" s="1167" t="str">
        <f>'GRP Macros'!$K$14</f>
        <v>White 
RAL 9016</v>
      </c>
      <c r="E8601" s="1165" t="s">
        <v>27838</v>
      </c>
      <c r="F8601" s="1165" t="s">
        <v>28333</v>
      </c>
    </row>
    <row r="8602" spans="1:6" ht="15" customHeight="1">
      <c r="A8602" s="1165" t="str">
        <f t="shared" si="846"/>
        <v>MEXP103BLU</v>
      </c>
      <c r="B8602" s="1165">
        <f>IFERROR(INDEX('GRP Macros'!$B$14:$AF$554,MATCH(C8602,'GRP Macros'!$B$14:$B$552,FALSE),MATCH(D8602,'GRP Macros'!$B$14:$AF$14,FALSE)),0)</f>
        <v>0</v>
      </c>
      <c r="C8602" s="1165" t="str">
        <f>C8601</f>
        <v>MEXP103</v>
      </c>
      <c r="D8602" s="988" t="str">
        <f>'GRP Macros'!$L$14</f>
        <v>Blue US 
RAL 5015</v>
      </c>
      <c r="E8602" s="1165" t="s">
        <v>27827</v>
      </c>
      <c r="F8602" s="1165" t="s">
        <v>28333</v>
      </c>
    </row>
    <row r="8603" spans="1:6" ht="15" customHeight="1">
      <c r="A8603" s="1165" t="str">
        <f t="shared" si="846"/>
        <v>MEXP103MIN</v>
      </c>
      <c r="B8603" s="1165">
        <f>IFERROR(INDEX('GRP Macros'!$B$14:$AF$554,MATCH(C8603,'GRP Macros'!$B$14:$B$552,FALSE),MATCH(D8603,'GRP Macros'!$B$14:$AF$14,FALSE)),0)</f>
        <v>0</v>
      </c>
      <c r="C8603" s="1165" t="str">
        <f t="shared" ref="C8603:C8614" si="848">C8602</f>
        <v>MEXP103</v>
      </c>
      <c r="D8603" s="988" t="str">
        <f>'GRP Macros'!$O$14</f>
        <v>Mint 
RAL 6027</v>
      </c>
      <c r="E8603" s="1165" t="s">
        <v>27834</v>
      </c>
      <c r="F8603" s="1165" t="s">
        <v>28333</v>
      </c>
    </row>
    <row r="8604" spans="1:6" ht="15" customHeight="1">
      <c r="A8604" s="1165" t="str">
        <f t="shared" si="846"/>
        <v>MEXP103GRE</v>
      </c>
      <c r="B8604" s="1165">
        <f>IFERROR(INDEX('GRP Macros'!$B$14:$AF$554,MATCH(C8604,'GRP Macros'!$B$14:$B$552,FALSE),MATCH(D8604,'GRP Macros'!$B$14:$AF$14,FALSE)),0)</f>
        <v>0</v>
      </c>
      <c r="C8604" s="1165" t="str">
        <f t="shared" si="848"/>
        <v>MEXP103</v>
      </c>
      <c r="D8604" s="988" t="str">
        <f>'GRP Macros'!$P$14</f>
        <v>Green 
RAL 6037</v>
      </c>
      <c r="E8604" s="1165" t="s">
        <v>27837</v>
      </c>
      <c r="F8604" s="1165" t="s">
        <v>28333</v>
      </c>
    </row>
    <row r="8605" spans="1:6" ht="15" customHeight="1">
      <c r="A8605" s="1165" t="str">
        <f t="shared" si="846"/>
        <v>MEXP103PUK</v>
      </c>
      <c r="B8605" s="1165">
        <f>IFERROR(INDEX('GRP Macros'!$B$14:$AF$554,MATCH(C8605,'GRP Macros'!$B$14:$B$552,FALSE),MATCH(D8605,'GRP Macros'!$B$14:$AF$14,FALSE)),0)</f>
        <v>0</v>
      </c>
      <c r="C8605" s="1165" t="str">
        <f t="shared" si="848"/>
        <v>MEXP103</v>
      </c>
      <c r="D8605" s="988" t="str">
        <f>'GRP Macros'!$Q$14</f>
        <v>US Green 
Pantone
2301C</v>
      </c>
      <c r="E8605" s="1165" t="s">
        <v>27835</v>
      </c>
      <c r="F8605" s="1165" t="s">
        <v>28333</v>
      </c>
    </row>
    <row r="8606" spans="1:6" ht="15" customHeight="1">
      <c r="A8606" s="1165" t="str">
        <f t="shared" si="846"/>
        <v>MEXP103YEL</v>
      </c>
      <c r="B8606" s="1165">
        <f>IFERROR(INDEX('GRP Macros'!$B$14:$AF$554,MATCH(C8606,'GRP Macros'!$B$14:$B$552,FALSE),MATCH(D8606,'GRP Macros'!$B$14:$AF$14,FALSE)),0)</f>
        <v>0</v>
      </c>
      <c r="C8606" s="1165" t="str">
        <f t="shared" si="848"/>
        <v>MEXP103</v>
      </c>
      <c r="D8606" s="988" t="str">
        <f>'GRP Macros'!$S$14</f>
        <v>Yellow 
RAL 1023</v>
      </c>
      <c r="E8606" s="1165" t="s">
        <v>27823</v>
      </c>
      <c r="F8606" s="1165" t="s">
        <v>28333</v>
      </c>
    </row>
    <row r="8607" spans="1:6" ht="15" customHeight="1">
      <c r="A8607" s="1165" t="str">
        <f t="shared" si="846"/>
        <v>MEXP103RED</v>
      </c>
      <c r="B8607" s="1165">
        <f>IFERROR(INDEX('GRP Macros'!$B$14:$AF$554,MATCH(C8607,'GRP Macros'!$B$14:$B$552,FALSE),MATCH(D8607,'GRP Macros'!$B$14:$AF$14,FALSE)),0)</f>
        <v>0</v>
      </c>
      <c r="C8607" s="1165" t="str">
        <f t="shared" si="848"/>
        <v>MEXP103</v>
      </c>
      <c r="D8607" s="988" t="str">
        <f>'GRP Macros'!$U$14</f>
        <v>Red 
RAL 3020</v>
      </c>
      <c r="E8607" s="1165" t="s">
        <v>27826</v>
      </c>
      <c r="F8607" s="1165" t="s">
        <v>28333</v>
      </c>
    </row>
    <row r="8608" spans="1:6" ht="15" customHeight="1">
      <c r="A8608" s="1165" t="str">
        <f t="shared" si="846"/>
        <v>MEXP103VIO</v>
      </c>
      <c r="B8608" s="1165">
        <f>IFERROR(INDEX('GRP Macros'!$B$14:$AF$554,MATCH(C8608,'GRP Macros'!$B$14:$B$552,FALSE),MATCH(D8608,'GRP Macros'!$B$14:$AF$14,FALSE)),0)</f>
        <v>0</v>
      </c>
      <c r="C8608" s="1165" t="str">
        <f t="shared" si="848"/>
        <v>MEXP103</v>
      </c>
      <c r="D8608" s="988" t="str">
        <f>'GRP Macros'!$V$14</f>
        <v>Violet 
RAL 4008</v>
      </c>
      <c r="E8608" s="1165" t="s">
        <v>27833</v>
      </c>
      <c r="F8608" s="1165" t="s">
        <v>28333</v>
      </c>
    </row>
    <row r="8609" spans="1:6" ht="15" customHeight="1">
      <c r="A8609" s="1165" t="str">
        <f t="shared" si="846"/>
        <v>MEXP103BLK</v>
      </c>
      <c r="B8609" s="1165">
        <f>IFERROR(INDEX('GRP Macros'!$B$14:$AF$554,MATCH(C8609,'GRP Macros'!$B$14:$B$552,FALSE),MATCH(D8609,'GRP Macros'!$B$14:$AF$14,FALSE)),0)</f>
        <v>0</v>
      </c>
      <c r="C8609" s="1165" t="str">
        <f t="shared" si="848"/>
        <v>MEXP103</v>
      </c>
      <c r="D8609" s="988" t="str">
        <f>'GRP Macros'!$X$14</f>
        <v>Black 
RAL 9005</v>
      </c>
      <c r="E8609" s="1165" t="s">
        <v>27829</v>
      </c>
      <c r="F8609" s="1165" t="s">
        <v>28333</v>
      </c>
    </row>
    <row r="8610" spans="1:6" ht="15" customHeight="1">
      <c r="A8610" s="1165" t="str">
        <f t="shared" si="846"/>
        <v>MEXP103GRY</v>
      </c>
      <c r="B8610" s="1165">
        <f>IFERROR(INDEX('GRP Macros'!$B$14:$AF$554,MATCH(C8610,'GRP Macros'!$B$14:$B$552,FALSE),MATCH(D8610,'GRP Macros'!$B$14:$AF$14,FALSE)),0)</f>
        <v>0</v>
      </c>
      <c r="C8610" s="1165" t="str">
        <f t="shared" si="848"/>
        <v>MEXP103</v>
      </c>
      <c r="D8610" s="988" t="str">
        <f>'GRP Macros'!$Y$14</f>
        <v>Grey 
RAL 7001</v>
      </c>
      <c r="E8610" s="1165" t="s">
        <v>27828</v>
      </c>
      <c r="F8610" s="1165" t="s">
        <v>28333</v>
      </c>
    </row>
    <row r="8611" spans="1:6" ht="15" customHeight="1">
      <c r="A8611" s="1165" t="str">
        <f t="shared" si="846"/>
        <v>MEXP103FLY</v>
      </c>
      <c r="B8611" s="1165">
        <f>IFERROR(INDEX('GRP Macros'!$B$14:$AF$554,MATCH(C8611,'GRP Macros'!$B$14:$B$552,FALSE),MATCH(D8611,'GRP Macros'!$B$14:$AF$14,FALSE)),0)</f>
        <v>0</v>
      </c>
      <c r="C8611" s="1165" t="str">
        <f t="shared" si="848"/>
        <v>MEXP103</v>
      </c>
      <c r="D8611" s="988" t="str">
        <f>'GRP Macros'!$Z$14</f>
        <v>Fluo Yellow 
RAL 1026</v>
      </c>
      <c r="E8611" s="1165" t="s">
        <v>28041</v>
      </c>
      <c r="F8611" s="1165" t="s">
        <v>28333</v>
      </c>
    </row>
    <row r="8612" spans="1:6" ht="15" customHeight="1">
      <c r="A8612" s="1165" t="str">
        <f t="shared" si="846"/>
        <v>MEXP103FLO</v>
      </c>
      <c r="B8612" s="1165">
        <f>IFERROR(INDEX('GRP Macros'!$B$14:$AF$554,MATCH(C8612,'GRP Macros'!$B$14:$B$552,FALSE),MATCH(D8612,'GRP Macros'!$B$14:$AF$14,FALSE)),0)</f>
        <v>0</v>
      </c>
      <c r="C8612" s="1165" t="str">
        <f t="shared" si="848"/>
        <v>MEXP103</v>
      </c>
      <c r="D8612" s="988" t="str">
        <f>'GRP Macros'!$AA$14</f>
        <v>Fluo Orange 
RAL 2005</v>
      </c>
      <c r="E8612" s="1165" t="s">
        <v>27830</v>
      </c>
      <c r="F8612" s="1165" t="s">
        <v>28333</v>
      </c>
    </row>
    <row r="8613" spans="1:6" ht="15" customHeight="1">
      <c r="A8613" s="1165" t="str">
        <f t="shared" si="846"/>
        <v>MEXP103FLP</v>
      </c>
      <c r="B8613" s="1165">
        <f>IFERROR(INDEX('GRP Macros'!$B$14:$AF$554,MATCH(C8613,'GRP Macros'!$B$14:$B$552,FALSE),MATCH(D8613,'GRP Macros'!$B$14:$AF$14,FALSE)),0)</f>
        <v>0</v>
      </c>
      <c r="C8613" s="1165" t="str">
        <f t="shared" si="848"/>
        <v>MEXP103</v>
      </c>
      <c r="D8613" s="988" t="str">
        <f>'GRP Macros'!$AB$14</f>
        <v>Fluo Pink 
Pantone 806C</v>
      </c>
      <c r="E8613" s="1165" t="s">
        <v>27832</v>
      </c>
      <c r="F8613" s="1165" t="s">
        <v>28333</v>
      </c>
    </row>
    <row r="8614" spans="1:6" ht="15" customHeight="1">
      <c r="A8614" s="1165" t="str">
        <f t="shared" si="846"/>
        <v>MEXP103FLG</v>
      </c>
      <c r="B8614" s="1165">
        <f>IFERROR(INDEX('GRP Macros'!$B$14:$AF$554,MATCH(C8614,'GRP Macros'!$B$14:$B$552,FALSE),MATCH(D8614,'GRP Macros'!$B$14:$AF$14,FALSE)),0)</f>
        <v>0</v>
      </c>
      <c r="C8614" s="1165" t="str">
        <f t="shared" si="848"/>
        <v>MEXP103</v>
      </c>
      <c r="D8614" s="988" t="str">
        <f>'GRP Macros'!$AC$14</f>
        <v>Fluo Green 
RAL 6028</v>
      </c>
      <c r="E8614" s="1165" t="s">
        <v>27831</v>
      </c>
      <c r="F8614" s="1165" t="s">
        <v>28333</v>
      </c>
    </row>
    <row r="8615" spans="1:6" ht="15" customHeight="1">
      <c r="A8615" s="1165" t="str">
        <f t="shared" si="846"/>
        <v>MEXP104WHI</v>
      </c>
      <c r="B8615" s="1165">
        <f>IFERROR(INDEX('GRP Macros'!$B$14:$AF$554,MATCH(C8615,'GRP Macros'!$B$14:$B$552,FALSE),MATCH(D8615,'GRP Macros'!$B$14:$AF$14,FALSE)),0)</f>
        <v>0</v>
      </c>
      <c r="C8615" s="1165" t="s">
        <v>28436</v>
      </c>
      <c r="D8615" s="1167" t="str">
        <f>'GRP Macros'!$K$14</f>
        <v>White 
RAL 9016</v>
      </c>
      <c r="E8615" s="1165" t="s">
        <v>27838</v>
      </c>
      <c r="F8615" s="1165" t="s">
        <v>28333</v>
      </c>
    </row>
    <row r="8616" spans="1:6" ht="15" customHeight="1">
      <c r="A8616" s="1165" t="str">
        <f t="shared" si="846"/>
        <v>MEXP104BLU</v>
      </c>
      <c r="B8616" s="1165">
        <f>IFERROR(INDEX('GRP Macros'!$B$14:$AF$554,MATCH(C8616,'GRP Macros'!$B$14:$B$552,FALSE),MATCH(D8616,'GRP Macros'!$B$14:$AF$14,FALSE)),0)</f>
        <v>0</v>
      </c>
      <c r="C8616" s="1165" t="str">
        <f>C8615</f>
        <v>MEXP104</v>
      </c>
      <c r="D8616" s="988" t="str">
        <f>'GRP Macros'!$L$14</f>
        <v>Blue US 
RAL 5015</v>
      </c>
      <c r="E8616" s="1165" t="s">
        <v>27827</v>
      </c>
      <c r="F8616" s="1165" t="s">
        <v>28333</v>
      </c>
    </row>
    <row r="8617" spans="1:6" ht="15" customHeight="1">
      <c r="A8617" s="1165" t="str">
        <f t="shared" si="846"/>
        <v>MEXP104MIN</v>
      </c>
      <c r="B8617" s="1165">
        <f>IFERROR(INDEX('GRP Macros'!$B$14:$AF$554,MATCH(C8617,'GRP Macros'!$B$14:$B$552,FALSE),MATCH(D8617,'GRP Macros'!$B$14:$AF$14,FALSE)),0)</f>
        <v>0</v>
      </c>
      <c r="C8617" s="1165" t="str">
        <f t="shared" ref="C8617:C8628" si="849">C8616</f>
        <v>MEXP104</v>
      </c>
      <c r="D8617" s="988" t="str">
        <f>'GRP Macros'!$O$14</f>
        <v>Mint 
RAL 6027</v>
      </c>
      <c r="E8617" s="1165" t="s">
        <v>27834</v>
      </c>
      <c r="F8617" s="1165" t="s">
        <v>28333</v>
      </c>
    </row>
    <row r="8618" spans="1:6" ht="15" customHeight="1">
      <c r="A8618" s="1165" t="str">
        <f t="shared" si="846"/>
        <v>MEXP104GRE</v>
      </c>
      <c r="B8618" s="1165">
        <f>IFERROR(INDEX('GRP Macros'!$B$14:$AF$554,MATCH(C8618,'GRP Macros'!$B$14:$B$552,FALSE),MATCH(D8618,'GRP Macros'!$B$14:$AF$14,FALSE)),0)</f>
        <v>0</v>
      </c>
      <c r="C8618" s="1165" t="str">
        <f t="shared" si="849"/>
        <v>MEXP104</v>
      </c>
      <c r="D8618" s="988" t="str">
        <f>'GRP Macros'!$P$14</f>
        <v>Green 
RAL 6037</v>
      </c>
      <c r="E8618" s="1165" t="s">
        <v>27837</v>
      </c>
      <c r="F8618" s="1165" t="s">
        <v>28333</v>
      </c>
    </row>
    <row r="8619" spans="1:6" ht="15" customHeight="1">
      <c r="A8619" s="1165" t="str">
        <f t="shared" si="846"/>
        <v>MEXP104PUK</v>
      </c>
      <c r="B8619" s="1165">
        <f>IFERROR(INDEX('GRP Macros'!$B$14:$AF$554,MATCH(C8619,'GRP Macros'!$B$14:$B$552,FALSE),MATCH(D8619,'GRP Macros'!$B$14:$AF$14,FALSE)),0)</f>
        <v>0</v>
      </c>
      <c r="C8619" s="1165" t="str">
        <f t="shared" si="849"/>
        <v>MEXP104</v>
      </c>
      <c r="D8619" s="988" t="str">
        <f>'GRP Macros'!$Q$14</f>
        <v>US Green 
Pantone
2301C</v>
      </c>
      <c r="E8619" s="1165" t="s">
        <v>27835</v>
      </c>
      <c r="F8619" s="1165" t="s">
        <v>28333</v>
      </c>
    </row>
    <row r="8620" spans="1:6" ht="15" customHeight="1">
      <c r="A8620" s="1165" t="str">
        <f t="shared" si="846"/>
        <v>MEXP104YEL</v>
      </c>
      <c r="B8620" s="1165">
        <f>IFERROR(INDEX('GRP Macros'!$B$14:$AF$554,MATCH(C8620,'GRP Macros'!$B$14:$B$552,FALSE),MATCH(D8620,'GRP Macros'!$B$14:$AF$14,FALSE)),0)</f>
        <v>0</v>
      </c>
      <c r="C8620" s="1165" t="str">
        <f t="shared" si="849"/>
        <v>MEXP104</v>
      </c>
      <c r="D8620" s="988" t="str">
        <f>'GRP Macros'!$S$14</f>
        <v>Yellow 
RAL 1023</v>
      </c>
      <c r="E8620" s="1165" t="s">
        <v>27823</v>
      </c>
      <c r="F8620" s="1165" t="s">
        <v>28333</v>
      </c>
    </row>
    <row r="8621" spans="1:6" ht="15" customHeight="1">
      <c r="A8621" s="1165" t="str">
        <f t="shared" si="846"/>
        <v>MEXP104RED</v>
      </c>
      <c r="B8621" s="1165">
        <f>IFERROR(INDEX('GRP Macros'!$B$14:$AF$554,MATCH(C8621,'GRP Macros'!$B$14:$B$552,FALSE),MATCH(D8621,'GRP Macros'!$B$14:$AF$14,FALSE)),0)</f>
        <v>0</v>
      </c>
      <c r="C8621" s="1165" t="str">
        <f t="shared" si="849"/>
        <v>MEXP104</v>
      </c>
      <c r="D8621" s="988" t="str">
        <f>'GRP Macros'!$U$14</f>
        <v>Red 
RAL 3020</v>
      </c>
      <c r="E8621" s="1165" t="s">
        <v>27826</v>
      </c>
      <c r="F8621" s="1165" t="s">
        <v>28333</v>
      </c>
    </row>
    <row r="8622" spans="1:6" ht="15" customHeight="1">
      <c r="A8622" s="1165" t="str">
        <f t="shared" si="846"/>
        <v>MEXP104VIO</v>
      </c>
      <c r="B8622" s="1165">
        <f>IFERROR(INDEX('GRP Macros'!$B$14:$AF$554,MATCH(C8622,'GRP Macros'!$B$14:$B$552,FALSE),MATCH(D8622,'GRP Macros'!$B$14:$AF$14,FALSE)),0)</f>
        <v>0</v>
      </c>
      <c r="C8622" s="1165" t="str">
        <f t="shared" si="849"/>
        <v>MEXP104</v>
      </c>
      <c r="D8622" s="988" t="str">
        <f>'GRP Macros'!$V$14</f>
        <v>Violet 
RAL 4008</v>
      </c>
      <c r="E8622" s="1165" t="s">
        <v>27833</v>
      </c>
      <c r="F8622" s="1165" t="s">
        <v>28333</v>
      </c>
    </row>
    <row r="8623" spans="1:6" ht="15" customHeight="1">
      <c r="A8623" s="1165" t="str">
        <f t="shared" si="846"/>
        <v>MEXP104BLK</v>
      </c>
      <c r="B8623" s="1165">
        <f>IFERROR(INDEX('GRP Macros'!$B$14:$AF$554,MATCH(C8623,'GRP Macros'!$B$14:$B$552,FALSE),MATCH(D8623,'GRP Macros'!$B$14:$AF$14,FALSE)),0)</f>
        <v>0</v>
      </c>
      <c r="C8623" s="1165" t="str">
        <f t="shared" si="849"/>
        <v>MEXP104</v>
      </c>
      <c r="D8623" s="988" t="str">
        <f>'GRP Macros'!$X$14</f>
        <v>Black 
RAL 9005</v>
      </c>
      <c r="E8623" s="1165" t="s">
        <v>27829</v>
      </c>
      <c r="F8623" s="1165" t="s">
        <v>28333</v>
      </c>
    </row>
    <row r="8624" spans="1:6" ht="15" customHeight="1">
      <c r="A8624" s="1165" t="str">
        <f t="shared" ref="A8624:A8628" si="850">CONCATENATE(C8624,E8624)</f>
        <v>MEXP104GRY</v>
      </c>
      <c r="B8624" s="1165">
        <f>IFERROR(INDEX('GRP Macros'!$B$14:$AF$554,MATCH(C8624,'GRP Macros'!$B$14:$B$552,FALSE),MATCH(D8624,'GRP Macros'!$B$14:$AF$14,FALSE)),0)</f>
        <v>0</v>
      </c>
      <c r="C8624" s="1165" t="str">
        <f t="shared" si="849"/>
        <v>MEXP104</v>
      </c>
      <c r="D8624" s="988" t="str">
        <f>'GRP Macros'!$Y$14</f>
        <v>Grey 
RAL 7001</v>
      </c>
      <c r="E8624" s="1165" t="s">
        <v>27828</v>
      </c>
      <c r="F8624" s="1165" t="s">
        <v>28333</v>
      </c>
    </row>
    <row r="8625" spans="1:6" ht="15" customHeight="1">
      <c r="A8625" s="1165" t="str">
        <f t="shared" si="850"/>
        <v>MEXP104FLY</v>
      </c>
      <c r="B8625" s="1165">
        <f>IFERROR(INDEX('GRP Macros'!$B$14:$AF$554,MATCH(C8625,'GRP Macros'!$B$14:$B$552,FALSE),MATCH(D8625,'GRP Macros'!$B$14:$AF$14,FALSE)),0)</f>
        <v>0</v>
      </c>
      <c r="C8625" s="1165" t="str">
        <f t="shared" si="849"/>
        <v>MEXP104</v>
      </c>
      <c r="D8625" s="988" t="str">
        <f>'GRP Macros'!$Z$14</f>
        <v>Fluo Yellow 
RAL 1026</v>
      </c>
      <c r="E8625" s="1165" t="s">
        <v>28041</v>
      </c>
      <c r="F8625" s="1165" t="s">
        <v>28333</v>
      </c>
    </row>
    <row r="8626" spans="1:6" ht="15" customHeight="1">
      <c r="A8626" s="1165" t="str">
        <f t="shared" si="850"/>
        <v>MEXP104FLO</v>
      </c>
      <c r="B8626" s="1165">
        <f>IFERROR(INDEX('GRP Macros'!$B$14:$AF$554,MATCH(C8626,'GRP Macros'!$B$14:$B$552,FALSE),MATCH(D8626,'GRP Macros'!$B$14:$AF$14,FALSE)),0)</f>
        <v>0</v>
      </c>
      <c r="C8626" s="1165" t="str">
        <f t="shared" si="849"/>
        <v>MEXP104</v>
      </c>
      <c r="D8626" s="988" t="str">
        <f>'GRP Macros'!$AA$14</f>
        <v>Fluo Orange 
RAL 2005</v>
      </c>
      <c r="E8626" s="1165" t="s">
        <v>27830</v>
      </c>
      <c r="F8626" s="1165" t="s">
        <v>28333</v>
      </c>
    </row>
    <row r="8627" spans="1:6" ht="15" customHeight="1">
      <c r="A8627" s="1165" t="str">
        <f t="shared" si="850"/>
        <v>MEXP104FLP</v>
      </c>
      <c r="B8627" s="1165">
        <f>IFERROR(INDEX('GRP Macros'!$B$14:$AF$554,MATCH(C8627,'GRP Macros'!$B$14:$B$552,FALSE),MATCH(D8627,'GRP Macros'!$B$14:$AF$14,FALSE)),0)</f>
        <v>0</v>
      </c>
      <c r="C8627" s="1165" t="str">
        <f t="shared" si="849"/>
        <v>MEXP104</v>
      </c>
      <c r="D8627" s="988" t="str">
        <f>'GRP Macros'!$AB$14</f>
        <v>Fluo Pink 
Pantone 806C</v>
      </c>
      <c r="E8627" s="1165" t="s">
        <v>27832</v>
      </c>
      <c r="F8627" s="1165" t="s">
        <v>28333</v>
      </c>
    </row>
    <row r="8628" spans="1:6" ht="15" customHeight="1">
      <c r="A8628" s="1165" t="str">
        <f t="shared" si="850"/>
        <v>MEXP104FLG</v>
      </c>
      <c r="B8628" s="1165">
        <f>IFERROR(INDEX('GRP Macros'!$B$14:$AF$554,MATCH(C8628,'GRP Macros'!$B$14:$B$552,FALSE),MATCH(D8628,'GRP Macros'!$B$14:$AF$14,FALSE)),0)</f>
        <v>0</v>
      </c>
      <c r="C8628" s="1165" t="str">
        <f t="shared" si="849"/>
        <v>MEXP104</v>
      </c>
      <c r="D8628" s="988" t="str">
        <f>'GRP Macros'!$AC$14</f>
        <v>Fluo Green 
RAL 6028</v>
      </c>
      <c r="E8628" s="1165" t="s">
        <v>27831</v>
      </c>
      <c r="F8628" s="1165" t="s">
        <v>28333</v>
      </c>
    </row>
    <row r="8629" spans="1:6" ht="15" customHeight="1">
      <c r="A8629" s="1165" t="str">
        <f t="shared" ref="A8629:A8670" si="851">CONCATENATE(C8629,E8629)</f>
        <v>MEXP105WHI</v>
      </c>
      <c r="B8629" s="1165">
        <f>IFERROR(INDEX('GRP Macros'!$B$14:$AF$554,MATCH(C8629,'GRP Macros'!$B$14:$B$552,FALSE),MATCH(D8629,'GRP Macros'!$B$14:$AF$14,FALSE)),0)</f>
        <v>0</v>
      </c>
      <c r="C8629" s="1165" t="s">
        <v>28437</v>
      </c>
      <c r="D8629" s="1167" t="str">
        <f>'GRP Macros'!$K$14</f>
        <v>White 
RAL 9016</v>
      </c>
      <c r="E8629" s="1165" t="s">
        <v>27838</v>
      </c>
      <c r="F8629" s="1165" t="s">
        <v>28333</v>
      </c>
    </row>
    <row r="8630" spans="1:6" ht="15" customHeight="1">
      <c r="A8630" s="1165" t="str">
        <f t="shared" si="851"/>
        <v>MEXP105BLU</v>
      </c>
      <c r="B8630" s="1165">
        <f>IFERROR(INDEX('GRP Macros'!$B$14:$AF$554,MATCH(C8630,'GRP Macros'!$B$14:$B$552,FALSE),MATCH(D8630,'GRP Macros'!$B$14:$AF$14,FALSE)),0)</f>
        <v>0</v>
      </c>
      <c r="C8630" s="1165" t="str">
        <f>C8629</f>
        <v>MEXP105</v>
      </c>
      <c r="D8630" s="988" t="str">
        <f>'GRP Macros'!$L$14</f>
        <v>Blue US 
RAL 5015</v>
      </c>
      <c r="E8630" s="1165" t="s">
        <v>27827</v>
      </c>
      <c r="F8630" s="1165" t="s">
        <v>28333</v>
      </c>
    </row>
    <row r="8631" spans="1:6" ht="15" customHeight="1">
      <c r="A8631" s="1165" t="str">
        <f t="shared" si="851"/>
        <v>MEXP105MIN</v>
      </c>
      <c r="B8631" s="1165">
        <f>IFERROR(INDEX('GRP Macros'!$B$14:$AF$554,MATCH(C8631,'GRP Macros'!$B$14:$B$552,FALSE),MATCH(D8631,'GRP Macros'!$B$14:$AF$14,FALSE)),0)</f>
        <v>0</v>
      </c>
      <c r="C8631" s="1165" t="str">
        <f t="shared" ref="C8631:C8642" si="852">C8630</f>
        <v>MEXP105</v>
      </c>
      <c r="D8631" s="988" t="str">
        <f>'GRP Macros'!$O$14</f>
        <v>Mint 
RAL 6027</v>
      </c>
      <c r="E8631" s="1165" t="s">
        <v>27834</v>
      </c>
      <c r="F8631" s="1165" t="s">
        <v>28333</v>
      </c>
    </row>
    <row r="8632" spans="1:6" ht="15" customHeight="1">
      <c r="A8632" s="1165" t="str">
        <f t="shared" si="851"/>
        <v>MEXP105GRE</v>
      </c>
      <c r="B8632" s="1165">
        <f>IFERROR(INDEX('GRP Macros'!$B$14:$AF$554,MATCH(C8632,'GRP Macros'!$B$14:$B$552,FALSE),MATCH(D8632,'GRP Macros'!$B$14:$AF$14,FALSE)),0)</f>
        <v>0</v>
      </c>
      <c r="C8632" s="1165" t="str">
        <f t="shared" si="852"/>
        <v>MEXP105</v>
      </c>
      <c r="D8632" s="988" t="str">
        <f>'GRP Macros'!$P$14</f>
        <v>Green 
RAL 6037</v>
      </c>
      <c r="E8632" s="1165" t="s">
        <v>27837</v>
      </c>
      <c r="F8632" s="1165" t="s">
        <v>28333</v>
      </c>
    </row>
    <row r="8633" spans="1:6" ht="15" customHeight="1">
      <c r="A8633" s="1165" t="str">
        <f t="shared" si="851"/>
        <v>MEXP105PUK</v>
      </c>
      <c r="B8633" s="1165">
        <f>IFERROR(INDEX('GRP Macros'!$B$14:$AF$554,MATCH(C8633,'GRP Macros'!$B$14:$B$552,FALSE),MATCH(D8633,'GRP Macros'!$B$14:$AF$14,FALSE)),0)</f>
        <v>0</v>
      </c>
      <c r="C8633" s="1165" t="str">
        <f t="shared" si="852"/>
        <v>MEXP105</v>
      </c>
      <c r="D8633" s="988" t="str">
        <f>'GRP Macros'!$Q$14</f>
        <v>US Green 
Pantone
2301C</v>
      </c>
      <c r="E8633" s="1165" t="s">
        <v>27835</v>
      </c>
      <c r="F8633" s="1165" t="s">
        <v>28333</v>
      </c>
    </row>
    <row r="8634" spans="1:6" ht="15" customHeight="1">
      <c r="A8634" s="1165" t="str">
        <f t="shared" si="851"/>
        <v>MEXP105YEL</v>
      </c>
      <c r="B8634" s="1165">
        <f>IFERROR(INDEX('GRP Macros'!$B$14:$AF$554,MATCH(C8634,'GRP Macros'!$B$14:$B$552,FALSE),MATCH(D8634,'GRP Macros'!$B$14:$AF$14,FALSE)),0)</f>
        <v>0</v>
      </c>
      <c r="C8634" s="1165" t="str">
        <f t="shared" si="852"/>
        <v>MEXP105</v>
      </c>
      <c r="D8634" s="988" t="str">
        <f>'GRP Macros'!$S$14</f>
        <v>Yellow 
RAL 1023</v>
      </c>
      <c r="E8634" s="1165" t="s">
        <v>27823</v>
      </c>
      <c r="F8634" s="1165" t="s">
        <v>28333</v>
      </c>
    </row>
    <row r="8635" spans="1:6" ht="15" customHeight="1">
      <c r="A8635" s="1165" t="str">
        <f t="shared" si="851"/>
        <v>MEXP105RED</v>
      </c>
      <c r="B8635" s="1165">
        <f>IFERROR(INDEX('GRP Macros'!$B$14:$AF$554,MATCH(C8635,'GRP Macros'!$B$14:$B$552,FALSE),MATCH(D8635,'GRP Macros'!$B$14:$AF$14,FALSE)),0)</f>
        <v>0</v>
      </c>
      <c r="C8635" s="1165" t="str">
        <f t="shared" si="852"/>
        <v>MEXP105</v>
      </c>
      <c r="D8635" s="988" t="str">
        <f>'GRP Macros'!$U$14</f>
        <v>Red 
RAL 3020</v>
      </c>
      <c r="E8635" s="1165" t="s">
        <v>27826</v>
      </c>
      <c r="F8635" s="1165" t="s">
        <v>28333</v>
      </c>
    </row>
    <row r="8636" spans="1:6" ht="15" customHeight="1">
      <c r="A8636" s="1165" t="str">
        <f t="shared" si="851"/>
        <v>MEXP105VIO</v>
      </c>
      <c r="B8636" s="1165">
        <f>IFERROR(INDEX('GRP Macros'!$B$14:$AF$554,MATCH(C8636,'GRP Macros'!$B$14:$B$552,FALSE),MATCH(D8636,'GRP Macros'!$B$14:$AF$14,FALSE)),0)</f>
        <v>0</v>
      </c>
      <c r="C8636" s="1165" t="str">
        <f t="shared" si="852"/>
        <v>MEXP105</v>
      </c>
      <c r="D8636" s="988" t="str">
        <f>'GRP Macros'!$V$14</f>
        <v>Violet 
RAL 4008</v>
      </c>
      <c r="E8636" s="1165" t="s">
        <v>27833</v>
      </c>
      <c r="F8636" s="1165" t="s">
        <v>28333</v>
      </c>
    </row>
    <row r="8637" spans="1:6" ht="15" customHeight="1">
      <c r="A8637" s="1165" t="str">
        <f t="shared" si="851"/>
        <v>MEXP105BLK</v>
      </c>
      <c r="B8637" s="1165">
        <f>IFERROR(INDEX('GRP Macros'!$B$14:$AF$554,MATCH(C8637,'GRP Macros'!$B$14:$B$552,FALSE),MATCH(D8637,'GRP Macros'!$B$14:$AF$14,FALSE)),0)</f>
        <v>0</v>
      </c>
      <c r="C8637" s="1165" t="str">
        <f t="shared" si="852"/>
        <v>MEXP105</v>
      </c>
      <c r="D8637" s="988" t="str">
        <f>'GRP Macros'!$X$14</f>
        <v>Black 
RAL 9005</v>
      </c>
      <c r="E8637" s="1165" t="s">
        <v>27829</v>
      </c>
      <c r="F8637" s="1165" t="s">
        <v>28333</v>
      </c>
    </row>
    <row r="8638" spans="1:6" ht="15" customHeight="1">
      <c r="A8638" s="1165" t="str">
        <f t="shared" si="851"/>
        <v>MEXP105GRY</v>
      </c>
      <c r="B8638" s="1165">
        <f>IFERROR(INDEX('GRP Macros'!$B$14:$AF$554,MATCH(C8638,'GRP Macros'!$B$14:$B$552,FALSE),MATCH(D8638,'GRP Macros'!$B$14:$AF$14,FALSE)),0)</f>
        <v>0</v>
      </c>
      <c r="C8638" s="1165" t="str">
        <f t="shared" si="852"/>
        <v>MEXP105</v>
      </c>
      <c r="D8638" s="988" t="str">
        <f>'GRP Macros'!$Y$14</f>
        <v>Grey 
RAL 7001</v>
      </c>
      <c r="E8638" s="1165" t="s">
        <v>27828</v>
      </c>
      <c r="F8638" s="1165" t="s">
        <v>28333</v>
      </c>
    </row>
    <row r="8639" spans="1:6" ht="15" customHeight="1">
      <c r="A8639" s="1165" t="str">
        <f t="shared" si="851"/>
        <v>MEXP105FLY</v>
      </c>
      <c r="B8639" s="1165">
        <f>IFERROR(INDEX('GRP Macros'!$B$14:$AF$554,MATCH(C8639,'GRP Macros'!$B$14:$B$552,FALSE),MATCH(D8639,'GRP Macros'!$B$14:$AF$14,FALSE)),0)</f>
        <v>0</v>
      </c>
      <c r="C8639" s="1165" t="str">
        <f t="shared" si="852"/>
        <v>MEXP105</v>
      </c>
      <c r="D8639" s="988" t="str">
        <f>'GRP Macros'!$Z$14</f>
        <v>Fluo Yellow 
RAL 1026</v>
      </c>
      <c r="E8639" s="1165" t="s">
        <v>28041</v>
      </c>
      <c r="F8639" s="1165" t="s">
        <v>28333</v>
      </c>
    </row>
    <row r="8640" spans="1:6" ht="15" customHeight="1">
      <c r="A8640" s="1165" t="str">
        <f t="shared" si="851"/>
        <v>MEXP105FLO</v>
      </c>
      <c r="B8640" s="1165">
        <f>IFERROR(INDEX('GRP Macros'!$B$14:$AF$554,MATCH(C8640,'GRP Macros'!$B$14:$B$552,FALSE),MATCH(D8640,'GRP Macros'!$B$14:$AF$14,FALSE)),0)</f>
        <v>0</v>
      </c>
      <c r="C8640" s="1165" t="str">
        <f t="shared" si="852"/>
        <v>MEXP105</v>
      </c>
      <c r="D8640" s="988" t="str">
        <f>'GRP Macros'!$AA$14</f>
        <v>Fluo Orange 
RAL 2005</v>
      </c>
      <c r="E8640" s="1165" t="s">
        <v>27830</v>
      </c>
      <c r="F8640" s="1165" t="s">
        <v>28333</v>
      </c>
    </row>
    <row r="8641" spans="1:6" ht="15" customHeight="1">
      <c r="A8641" s="1165" t="str">
        <f t="shared" si="851"/>
        <v>MEXP105FLP</v>
      </c>
      <c r="B8641" s="1165">
        <f>IFERROR(INDEX('GRP Macros'!$B$14:$AF$554,MATCH(C8641,'GRP Macros'!$B$14:$B$552,FALSE),MATCH(D8641,'GRP Macros'!$B$14:$AF$14,FALSE)),0)</f>
        <v>0</v>
      </c>
      <c r="C8641" s="1165" t="str">
        <f t="shared" si="852"/>
        <v>MEXP105</v>
      </c>
      <c r="D8641" s="988" t="str">
        <f>'GRP Macros'!$AB$14</f>
        <v>Fluo Pink 
Pantone 806C</v>
      </c>
      <c r="E8641" s="1165" t="s">
        <v>27832</v>
      </c>
      <c r="F8641" s="1165" t="s">
        <v>28333</v>
      </c>
    </row>
    <row r="8642" spans="1:6" ht="15" customHeight="1">
      <c r="A8642" s="1165" t="str">
        <f t="shared" si="851"/>
        <v>MEXP105FLG</v>
      </c>
      <c r="B8642" s="1165">
        <f>IFERROR(INDEX('GRP Macros'!$B$14:$AF$554,MATCH(C8642,'GRP Macros'!$B$14:$B$552,FALSE),MATCH(D8642,'GRP Macros'!$B$14:$AF$14,FALSE)),0)</f>
        <v>0</v>
      </c>
      <c r="C8642" s="1165" t="str">
        <f t="shared" si="852"/>
        <v>MEXP105</v>
      </c>
      <c r="D8642" s="988" t="str">
        <f>'GRP Macros'!$AC$14</f>
        <v>Fluo Green 
RAL 6028</v>
      </c>
      <c r="E8642" s="1165" t="s">
        <v>27831</v>
      </c>
      <c r="F8642" s="1165" t="s">
        <v>28333</v>
      </c>
    </row>
    <row r="8643" spans="1:6" ht="15" customHeight="1">
      <c r="A8643" s="1165" t="str">
        <f t="shared" si="851"/>
        <v>MEXP106WHI</v>
      </c>
      <c r="B8643" s="1165">
        <f>IFERROR(INDEX('GRP Macros'!$B$14:$AF$554,MATCH(C8643,'GRP Macros'!$B$14:$B$552,FALSE),MATCH(D8643,'GRP Macros'!$B$14:$AF$14,FALSE)),0)</f>
        <v>0</v>
      </c>
      <c r="C8643" s="1165" t="s">
        <v>28438</v>
      </c>
      <c r="D8643" s="1167" t="str">
        <f>'GRP Macros'!$K$14</f>
        <v>White 
RAL 9016</v>
      </c>
      <c r="E8643" s="1165" t="s">
        <v>27838</v>
      </c>
      <c r="F8643" s="1165" t="s">
        <v>28333</v>
      </c>
    </row>
    <row r="8644" spans="1:6" ht="15" customHeight="1">
      <c r="A8644" s="1165" t="str">
        <f t="shared" si="851"/>
        <v>MEXP106BLU</v>
      </c>
      <c r="B8644" s="1165">
        <f>IFERROR(INDEX('GRP Macros'!$B$14:$AF$554,MATCH(C8644,'GRP Macros'!$B$14:$B$552,FALSE),MATCH(D8644,'GRP Macros'!$B$14:$AF$14,FALSE)),0)</f>
        <v>0</v>
      </c>
      <c r="C8644" s="1165" t="str">
        <f>C8643</f>
        <v>MEXP106</v>
      </c>
      <c r="D8644" s="988" t="str">
        <f>'GRP Macros'!$L$14</f>
        <v>Blue US 
RAL 5015</v>
      </c>
      <c r="E8644" s="1165" t="s">
        <v>27827</v>
      </c>
      <c r="F8644" s="1165" t="s">
        <v>28333</v>
      </c>
    </row>
    <row r="8645" spans="1:6" ht="15" customHeight="1">
      <c r="A8645" s="1165" t="str">
        <f t="shared" si="851"/>
        <v>MEXP106MIN</v>
      </c>
      <c r="B8645" s="1165">
        <f>IFERROR(INDEX('GRP Macros'!$B$14:$AF$554,MATCH(C8645,'GRP Macros'!$B$14:$B$552,FALSE),MATCH(D8645,'GRP Macros'!$B$14:$AF$14,FALSE)),0)</f>
        <v>0</v>
      </c>
      <c r="C8645" s="1165" t="str">
        <f t="shared" ref="C8645:C8656" si="853">C8644</f>
        <v>MEXP106</v>
      </c>
      <c r="D8645" s="988" t="str">
        <f>'GRP Macros'!$O$14</f>
        <v>Mint 
RAL 6027</v>
      </c>
      <c r="E8645" s="1165" t="s">
        <v>27834</v>
      </c>
      <c r="F8645" s="1165" t="s">
        <v>28333</v>
      </c>
    </row>
    <row r="8646" spans="1:6" ht="15" customHeight="1">
      <c r="A8646" s="1165" t="str">
        <f t="shared" si="851"/>
        <v>MEXP106GRE</v>
      </c>
      <c r="B8646" s="1165">
        <f>IFERROR(INDEX('GRP Macros'!$B$14:$AF$554,MATCH(C8646,'GRP Macros'!$B$14:$B$552,FALSE),MATCH(D8646,'GRP Macros'!$B$14:$AF$14,FALSE)),0)</f>
        <v>0</v>
      </c>
      <c r="C8646" s="1165" t="str">
        <f t="shared" si="853"/>
        <v>MEXP106</v>
      </c>
      <c r="D8646" s="988" t="str">
        <f>'GRP Macros'!$P$14</f>
        <v>Green 
RAL 6037</v>
      </c>
      <c r="E8646" s="1165" t="s">
        <v>27837</v>
      </c>
      <c r="F8646" s="1165" t="s">
        <v>28333</v>
      </c>
    </row>
    <row r="8647" spans="1:6" ht="15" customHeight="1">
      <c r="A8647" s="1165" t="str">
        <f t="shared" si="851"/>
        <v>MEXP106PUK</v>
      </c>
      <c r="B8647" s="1165">
        <f>IFERROR(INDEX('GRP Macros'!$B$14:$AF$554,MATCH(C8647,'GRP Macros'!$B$14:$B$552,FALSE),MATCH(D8647,'GRP Macros'!$B$14:$AF$14,FALSE)),0)</f>
        <v>0</v>
      </c>
      <c r="C8647" s="1165" t="str">
        <f t="shared" si="853"/>
        <v>MEXP106</v>
      </c>
      <c r="D8647" s="988" t="str">
        <f>'GRP Macros'!$Q$14</f>
        <v>US Green 
Pantone
2301C</v>
      </c>
      <c r="E8647" s="1165" t="s">
        <v>27835</v>
      </c>
      <c r="F8647" s="1165" t="s">
        <v>28333</v>
      </c>
    </row>
    <row r="8648" spans="1:6" ht="15" customHeight="1">
      <c r="A8648" s="1165" t="str">
        <f t="shared" si="851"/>
        <v>MEXP106YEL</v>
      </c>
      <c r="B8648" s="1165">
        <f>IFERROR(INDEX('GRP Macros'!$B$14:$AF$554,MATCH(C8648,'GRP Macros'!$B$14:$B$552,FALSE),MATCH(D8648,'GRP Macros'!$B$14:$AF$14,FALSE)),0)</f>
        <v>0</v>
      </c>
      <c r="C8648" s="1165" t="str">
        <f t="shared" si="853"/>
        <v>MEXP106</v>
      </c>
      <c r="D8648" s="988" t="str">
        <f>'GRP Macros'!$S$14</f>
        <v>Yellow 
RAL 1023</v>
      </c>
      <c r="E8648" s="1165" t="s">
        <v>27823</v>
      </c>
      <c r="F8648" s="1165" t="s">
        <v>28333</v>
      </c>
    </row>
    <row r="8649" spans="1:6" ht="15" customHeight="1">
      <c r="A8649" s="1165" t="str">
        <f t="shared" si="851"/>
        <v>MEXP106RED</v>
      </c>
      <c r="B8649" s="1165">
        <f>IFERROR(INDEX('GRP Macros'!$B$14:$AF$554,MATCH(C8649,'GRP Macros'!$B$14:$B$552,FALSE),MATCH(D8649,'GRP Macros'!$B$14:$AF$14,FALSE)),0)</f>
        <v>0</v>
      </c>
      <c r="C8649" s="1165" t="str">
        <f t="shared" si="853"/>
        <v>MEXP106</v>
      </c>
      <c r="D8649" s="988" t="str">
        <f>'GRP Macros'!$U$14</f>
        <v>Red 
RAL 3020</v>
      </c>
      <c r="E8649" s="1165" t="s">
        <v>27826</v>
      </c>
      <c r="F8649" s="1165" t="s">
        <v>28333</v>
      </c>
    </row>
    <row r="8650" spans="1:6" ht="15" customHeight="1">
      <c r="A8650" s="1165" t="str">
        <f t="shared" si="851"/>
        <v>MEXP106VIO</v>
      </c>
      <c r="B8650" s="1165">
        <f>IFERROR(INDEX('GRP Macros'!$B$14:$AF$554,MATCH(C8650,'GRP Macros'!$B$14:$B$552,FALSE),MATCH(D8650,'GRP Macros'!$B$14:$AF$14,FALSE)),0)</f>
        <v>0</v>
      </c>
      <c r="C8650" s="1165" t="str">
        <f t="shared" si="853"/>
        <v>MEXP106</v>
      </c>
      <c r="D8650" s="988" t="str">
        <f>'GRP Macros'!$V$14</f>
        <v>Violet 
RAL 4008</v>
      </c>
      <c r="E8650" s="1165" t="s">
        <v>27833</v>
      </c>
      <c r="F8650" s="1165" t="s">
        <v>28333</v>
      </c>
    </row>
    <row r="8651" spans="1:6" ht="15" customHeight="1">
      <c r="A8651" s="1165" t="str">
        <f t="shared" si="851"/>
        <v>MEXP106BLK</v>
      </c>
      <c r="B8651" s="1165">
        <f>IFERROR(INDEX('GRP Macros'!$B$14:$AF$554,MATCH(C8651,'GRP Macros'!$B$14:$B$552,FALSE),MATCH(D8651,'GRP Macros'!$B$14:$AF$14,FALSE)),0)</f>
        <v>0</v>
      </c>
      <c r="C8651" s="1165" t="str">
        <f t="shared" si="853"/>
        <v>MEXP106</v>
      </c>
      <c r="D8651" s="988" t="str">
        <f>'GRP Macros'!$X$14</f>
        <v>Black 
RAL 9005</v>
      </c>
      <c r="E8651" s="1165" t="s">
        <v>27829</v>
      </c>
      <c r="F8651" s="1165" t="s">
        <v>28333</v>
      </c>
    </row>
    <row r="8652" spans="1:6" ht="15" customHeight="1">
      <c r="A8652" s="1165" t="str">
        <f t="shared" si="851"/>
        <v>MEXP106GRY</v>
      </c>
      <c r="B8652" s="1165">
        <f>IFERROR(INDEX('GRP Macros'!$B$14:$AF$554,MATCH(C8652,'GRP Macros'!$B$14:$B$552,FALSE),MATCH(D8652,'GRP Macros'!$B$14:$AF$14,FALSE)),0)</f>
        <v>0</v>
      </c>
      <c r="C8652" s="1165" t="str">
        <f t="shared" si="853"/>
        <v>MEXP106</v>
      </c>
      <c r="D8652" s="988" t="str">
        <f>'GRP Macros'!$Y$14</f>
        <v>Grey 
RAL 7001</v>
      </c>
      <c r="E8652" s="1165" t="s">
        <v>27828</v>
      </c>
      <c r="F8652" s="1165" t="s">
        <v>28333</v>
      </c>
    </row>
    <row r="8653" spans="1:6" ht="15" customHeight="1">
      <c r="A8653" s="1165" t="str">
        <f t="shared" si="851"/>
        <v>MEXP106FLY</v>
      </c>
      <c r="B8653" s="1165">
        <f>IFERROR(INDEX('GRP Macros'!$B$14:$AF$554,MATCH(C8653,'GRP Macros'!$B$14:$B$552,FALSE),MATCH(D8653,'GRP Macros'!$B$14:$AF$14,FALSE)),0)</f>
        <v>0</v>
      </c>
      <c r="C8653" s="1165" t="str">
        <f t="shared" si="853"/>
        <v>MEXP106</v>
      </c>
      <c r="D8653" s="988" t="str">
        <f>'GRP Macros'!$Z$14</f>
        <v>Fluo Yellow 
RAL 1026</v>
      </c>
      <c r="E8653" s="1165" t="s">
        <v>28041</v>
      </c>
      <c r="F8653" s="1165" t="s">
        <v>28333</v>
      </c>
    </row>
    <row r="8654" spans="1:6" ht="15" customHeight="1">
      <c r="A8654" s="1165" t="str">
        <f t="shared" si="851"/>
        <v>MEXP106FLO</v>
      </c>
      <c r="B8654" s="1165">
        <f>IFERROR(INDEX('GRP Macros'!$B$14:$AF$554,MATCH(C8654,'GRP Macros'!$B$14:$B$552,FALSE),MATCH(D8654,'GRP Macros'!$B$14:$AF$14,FALSE)),0)</f>
        <v>0</v>
      </c>
      <c r="C8654" s="1165" t="str">
        <f t="shared" si="853"/>
        <v>MEXP106</v>
      </c>
      <c r="D8654" s="988" t="str">
        <f>'GRP Macros'!$AA$14</f>
        <v>Fluo Orange 
RAL 2005</v>
      </c>
      <c r="E8654" s="1165" t="s">
        <v>27830</v>
      </c>
      <c r="F8654" s="1165" t="s">
        <v>28333</v>
      </c>
    </row>
    <row r="8655" spans="1:6" ht="15" customHeight="1">
      <c r="A8655" s="1165" t="str">
        <f t="shared" si="851"/>
        <v>MEXP106FLP</v>
      </c>
      <c r="B8655" s="1165">
        <f>IFERROR(INDEX('GRP Macros'!$B$14:$AF$554,MATCH(C8655,'GRP Macros'!$B$14:$B$552,FALSE),MATCH(D8655,'GRP Macros'!$B$14:$AF$14,FALSE)),0)</f>
        <v>0</v>
      </c>
      <c r="C8655" s="1165" t="str">
        <f t="shared" si="853"/>
        <v>MEXP106</v>
      </c>
      <c r="D8655" s="988" t="str">
        <f>'GRP Macros'!$AB$14</f>
        <v>Fluo Pink 
Pantone 806C</v>
      </c>
      <c r="E8655" s="1165" t="s">
        <v>27832</v>
      </c>
      <c r="F8655" s="1165" t="s">
        <v>28333</v>
      </c>
    </row>
    <row r="8656" spans="1:6" ht="15" customHeight="1">
      <c r="A8656" s="1165" t="str">
        <f t="shared" si="851"/>
        <v>MEXP106FLG</v>
      </c>
      <c r="B8656" s="1165">
        <f>IFERROR(INDEX('GRP Macros'!$B$14:$AF$554,MATCH(C8656,'GRP Macros'!$B$14:$B$552,FALSE),MATCH(D8656,'GRP Macros'!$B$14:$AF$14,FALSE)),0)</f>
        <v>0</v>
      </c>
      <c r="C8656" s="1165" t="str">
        <f t="shared" si="853"/>
        <v>MEXP106</v>
      </c>
      <c r="D8656" s="988" t="str">
        <f>'GRP Macros'!$AC$14</f>
        <v>Fluo Green 
RAL 6028</v>
      </c>
      <c r="E8656" s="1165" t="s">
        <v>27831</v>
      </c>
      <c r="F8656" s="1165" t="s">
        <v>28333</v>
      </c>
    </row>
    <row r="8657" spans="1:6" ht="15" customHeight="1">
      <c r="A8657" s="1165" t="str">
        <f t="shared" si="851"/>
        <v>MEXP107WHI</v>
      </c>
      <c r="B8657" s="1165">
        <f>IFERROR(INDEX('GRP Macros'!$B$14:$AF$554,MATCH(C8657,'GRP Macros'!$B$14:$B$552,FALSE),MATCH(D8657,'GRP Macros'!$B$14:$AF$14,FALSE)),0)</f>
        <v>0</v>
      </c>
      <c r="C8657" s="1165" t="s">
        <v>28439</v>
      </c>
      <c r="D8657" s="1167" t="str">
        <f>'GRP Macros'!$K$14</f>
        <v>White 
RAL 9016</v>
      </c>
      <c r="E8657" s="1165" t="s">
        <v>27838</v>
      </c>
      <c r="F8657" s="1165" t="s">
        <v>28333</v>
      </c>
    </row>
    <row r="8658" spans="1:6" ht="15" customHeight="1">
      <c r="A8658" s="1165" t="str">
        <f t="shared" si="851"/>
        <v>MEXP107BLU</v>
      </c>
      <c r="B8658" s="1165">
        <f>IFERROR(INDEX('GRP Macros'!$B$14:$AF$554,MATCH(C8658,'GRP Macros'!$B$14:$B$552,FALSE),MATCH(D8658,'GRP Macros'!$B$14:$AF$14,FALSE)),0)</f>
        <v>0</v>
      </c>
      <c r="C8658" s="1165" t="str">
        <f>C8657</f>
        <v>MEXP107</v>
      </c>
      <c r="D8658" s="988" t="str">
        <f>'GRP Macros'!$L$14</f>
        <v>Blue US 
RAL 5015</v>
      </c>
      <c r="E8658" s="1165" t="s">
        <v>27827</v>
      </c>
      <c r="F8658" s="1165" t="s">
        <v>28333</v>
      </c>
    </row>
    <row r="8659" spans="1:6" ht="15" customHeight="1">
      <c r="A8659" s="1165" t="str">
        <f t="shared" si="851"/>
        <v>MEXP107MIN</v>
      </c>
      <c r="B8659" s="1165">
        <f>IFERROR(INDEX('GRP Macros'!$B$14:$AF$554,MATCH(C8659,'GRP Macros'!$B$14:$B$552,FALSE),MATCH(D8659,'GRP Macros'!$B$14:$AF$14,FALSE)),0)</f>
        <v>0</v>
      </c>
      <c r="C8659" s="1165" t="str">
        <f t="shared" ref="C8659:C8670" si="854">C8658</f>
        <v>MEXP107</v>
      </c>
      <c r="D8659" s="988" t="str">
        <f>'GRP Macros'!$O$14</f>
        <v>Mint 
RAL 6027</v>
      </c>
      <c r="E8659" s="1165" t="s">
        <v>27834</v>
      </c>
      <c r="F8659" s="1165" t="s">
        <v>28333</v>
      </c>
    </row>
    <row r="8660" spans="1:6" ht="15" customHeight="1">
      <c r="A8660" s="1165" t="str">
        <f t="shared" si="851"/>
        <v>MEXP107GRE</v>
      </c>
      <c r="B8660" s="1165">
        <f>IFERROR(INDEX('GRP Macros'!$B$14:$AF$554,MATCH(C8660,'GRP Macros'!$B$14:$B$552,FALSE),MATCH(D8660,'GRP Macros'!$B$14:$AF$14,FALSE)),0)</f>
        <v>0</v>
      </c>
      <c r="C8660" s="1165" t="str">
        <f t="shared" si="854"/>
        <v>MEXP107</v>
      </c>
      <c r="D8660" s="988" t="str">
        <f>'GRP Macros'!$P$14</f>
        <v>Green 
RAL 6037</v>
      </c>
      <c r="E8660" s="1165" t="s">
        <v>27837</v>
      </c>
      <c r="F8660" s="1165" t="s">
        <v>28333</v>
      </c>
    </row>
    <row r="8661" spans="1:6" ht="15" customHeight="1">
      <c r="A8661" s="1165" t="str">
        <f t="shared" si="851"/>
        <v>MEXP107PUK</v>
      </c>
      <c r="B8661" s="1165">
        <f>IFERROR(INDEX('GRP Macros'!$B$14:$AF$554,MATCH(C8661,'GRP Macros'!$B$14:$B$552,FALSE),MATCH(D8661,'GRP Macros'!$B$14:$AF$14,FALSE)),0)</f>
        <v>0</v>
      </c>
      <c r="C8661" s="1165" t="str">
        <f t="shared" si="854"/>
        <v>MEXP107</v>
      </c>
      <c r="D8661" s="988" t="str">
        <f>'GRP Macros'!$Q$14</f>
        <v>US Green 
Pantone
2301C</v>
      </c>
      <c r="E8661" s="1165" t="s">
        <v>27835</v>
      </c>
      <c r="F8661" s="1165" t="s">
        <v>28333</v>
      </c>
    </row>
    <row r="8662" spans="1:6" ht="15" customHeight="1">
      <c r="A8662" s="1165" t="str">
        <f t="shared" si="851"/>
        <v>MEXP107YEL</v>
      </c>
      <c r="B8662" s="1165">
        <f>IFERROR(INDEX('GRP Macros'!$B$14:$AF$554,MATCH(C8662,'GRP Macros'!$B$14:$B$552,FALSE),MATCH(D8662,'GRP Macros'!$B$14:$AF$14,FALSE)),0)</f>
        <v>0</v>
      </c>
      <c r="C8662" s="1165" t="str">
        <f t="shared" si="854"/>
        <v>MEXP107</v>
      </c>
      <c r="D8662" s="988" t="str">
        <f>'GRP Macros'!$S$14</f>
        <v>Yellow 
RAL 1023</v>
      </c>
      <c r="E8662" s="1165" t="s">
        <v>27823</v>
      </c>
      <c r="F8662" s="1165" t="s">
        <v>28333</v>
      </c>
    </row>
    <row r="8663" spans="1:6" ht="15" customHeight="1">
      <c r="A8663" s="1165" t="str">
        <f t="shared" si="851"/>
        <v>MEXP107RED</v>
      </c>
      <c r="B8663" s="1165">
        <f>IFERROR(INDEX('GRP Macros'!$B$14:$AF$554,MATCH(C8663,'GRP Macros'!$B$14:$B$552,FALSE),MATCH(D8663,'GRP Macros'!$B$14:$AF$14,FALSE)),0)</f>
        <v>0</v>
      </c>
      <c r="C8663" s="1165" t="str">
        <f t="shared" si="854"/>
        <v>MEXP107</v>
      </c>
      <c r="D8663" s="988" t="str">
        <f>'GRP Macros'!$U$14</f>
        <v>Red 
RAL 3020</v>
      </c>
      <c r="E8663" s="1165" t="s">
        <v>27826</v>
      </c>
      <c r="F8663" s="1165" t="s">
        <v>28333</v>
      </c>
    </row>
    <row r="8664" spans="1:6" ht="15" customHeight="1">
      <c r="A8664" s="1165" t="str">
        <f t="shared" si="851"/>
        <v>MEXP107VIO</v>
      </c>
      <c r="B8664" s="1165">
        <f>IFERROR(INDEX('GRP Macros'!$B$14:$AF$554,MATCH(C8664,'GRP Macros'!$B$14:$B$552,FALSE),MATCH(D8664,'GRP Macros'!$B$14:$AF$14,FALSE)),0)</f>
        <v>0</v>
      </c>
      <c r="C8664" s="1165" t="str">
        <f t="shared" si="854"/>
        <v>MEXP107</v>
      </c>
      <c r="D8664" s="988" t="str">
        <f>'GRP Macros'!$V$14</f>
        <v>Violet 
RAL 4008</v>
      </c>
      <c r="E8664" s="1165" t="s">
        <v>27833</v>
      </c>
      <c r="F8664" s="1165" t="s">
        <v>28333</v>
      </c>
    </row>
    <row r="8665" spans="1:6" ht="15" customHeight="1">
      <c r="A8665" s="1165" t="str">
        <f t="shared" si="851"/>
        <v>MEXP107BLK</v>
      </c>
      <c r="B8665" s="1165">
        <f>IFERROR(INDEX('GRP Macros'!$B$14:$AF$554,MATCH(C8665,'GRP Macros'!$B$14:$B$552,FALSE),MATCH(D8665,'GRP Macros'!$B$14:$AF$14,FALSE)),0)</f>
        <v>0</v>
      </c>
      <c r="C8665" s="1165" t="str">
        <f t="shared" si="854"/>
        <v>MEXP107</v>
      </c>
      <c r="D8665" s="988" t="str">
        <f>'GRP Macros'!$X$14</f>
        <v>Black 
RAL 9005</v>
      </c>
      <c r="E8665" s="1165" t="s">
        <v>27829</v>
      </c>
      <c r="F8665" s="1165" t="s">
        <v>28333</v>
      </c>
    </row>
    <row r="8666" spans="1:6" ht="15" customHeight="1">
      <c r="A8666" s="1165" t="str">
        <f t="shared" si="851"/>
        <v>MEXP107GRY</v>
      </c>
      <c r="B8666" s="1165">
        <f>IFERROR(INDEX('GRP Macros'!$B$14:$AF$554,MATCH(C8666,'GRP Macros'!$B$14:$B$552,FALSE),MATCH(D8666,'GRP Macros'!$B$14:$AF$14,FALSE)),0)</f>
        <v>0</v>
      </c>
      <c r="C8666" s="1165" t="str">
        <f t="shared" si="854"/>
        <v>MEXP107</v>
      </c>
      <c r="D8666" s="988" t="str">
        <f>'GRP Macros'!$Y$14</f>
        <v>Grey 
RAL 7001</v>
      </c>
      <c r="E8666" s="1165" t="s">
        <v>27828</v>
      </c>
      <c r="F8666" s="1165" t="s">
        <v>28333</v>
      </c>
    </row>
    <row r="8667" spans="1:6" ht="15" customHeight="1">
      <c r="A8667" s="1165" t="str">
        <f t="shared" si="851"/>
        <v>MEXP107FLY</v>
      </c>
      <c r="B8667" s="1165">
        <f>IFERROR(INDEX('GRP Macros'!$B$14:$AF$554,MATCH(C8667,'GRP Macros'!$B$14:$B$552,FALSE),MATCH(D8667,'GRP Macros'!$B$14:$AF$14,FALSE)),0)</f>
        <v>0</v>
      </c>
      <c r="C8667" s="1165" t="str">
        <f t="shared" si="854"/>
        <v>MEXP107</v>
      </c>
      <c r="D8667" s="988" t="str">
        <f>'GRP Macros'!$Z$14</f>
        <v>Fluo Yellow 
RAL 1026</v>
      </c>
      <c r="E8667" s="1165" t="s">
        <v>28041</v>
      </c>
      <c r="F8667" s="1165" t="s">
        <v>28333</v>
      </c>
    </row>
    <row r="8668" spans="1:6" ht="15" customHeight="1">
      <c r="A8668" s="1165" t="str">
        <f t="shared" si="851"/>
        <v>MEXP107FLO</v>
      </c>
      <c r="B8668" s="1165">
        <f>IFERROR(INDEX('GRP Macros'!$B$14:$AF$554,MATCH(C8668,'GRP Macros'!$B$14:$B$552,FALSE),MATCH(D8668,'GRP Macros'!$B$14:$AF$14,FALSE)),0)</f>
        <v>0</v>
      </c>
      <c r="C8668" s="1165" t="str">
        <f t="shared" si="854"/>
        <v>MEXP107</v>
      </c>
      <c r="D8668" s="988" t="str">
        <f>'GRP Macros'!$AA$14</f>
        <v>Fluo Orange 
RAL 2005</v>
      </c>
      <c r="E8668" s="1165" t="s">
        <v>27830</v>
      </c>
      <c r="F8668" s="1165" t="s">
        <v>28333</v>
      </c>
    </row>
    <row r="8669" spans="1:6" ht="15" customHeight="1">
      <c r="A8669" s="1165" t="str">
        <f t="shared" si="851"/>
        <v>MEXP107FLP</v>
      </c>
      <c r="B8669" s="1165">
        <f>IFERROR(INDEX('GRP Macros'!$B$14:$AF$554,MATCH(C8669,'GRP Macros'!$B$14:$B$552,FALSE),MATCH(D8669,'GRP Macros'!$B$14:$AF$14,FALSE)),0)</f>
        <v>0</v>
      </c>
      <c r="C8669" s="1165" t="str">
        <f t="shared" si="854"/>
        <v>MEXP107</v>
      </c>
      <c r="D8669" s="988" t="str">
        <f>'GRP Macros'!$AB$14</f>
        <v>Fluo Pink 
Pantone 806C</v>
      </c>
      <c r="E8669" s="1165" t="s">
        <v>27832</v>
      </c>
      <c r="F8669" s="1165" t="s">
        <v>28333</v>
      </c>
    </row>
    <row r="8670" spans="1:6" ht="15" customHeight="1">
      <c r="A8670" s="1165" t="str">
        <f t="shared" si="851"/>
        <v>MEXP107FLG</v>
      </c>
      <c r="B8670" s="1165">
        <f>IFERROR(INDEX('GRP Macros'!$B$14:$AF$554,MATCH(C8670,'GRP Macros'!$B$14:$B$552,FALSE),MATCH(D8670,'GRP Macros'!$B$14:$AF$14,FALSE)),0)</f>
        <v>0</v>
      </c>
      <c r="C8670" s="1165" t="str">
        <f t="shared" si="854"/>
        <v>MEXP107</v>
      </c>
      <c r="D8670" s="988" t="str">
        <f>'GRP Macros'!$AC$14</f>
        <v>Fluo Green 
RAL 6028</v>
      </c>
      <c r="E8670" s="1165" t="s">
        <v>27831</v>
      </c>
      <c r="F8670" s="1165" t="s">
        <v>28333</v>
      </c>
    </row>
    <row r="8671" spans="1:6" ht="15" customHeight="1">
      <c r="A8671" s="1165" t="str">
        <f t="shared" ref="A8671:A8716" si="855">CONCATENATE(C8671,E8671)</f>
        <v>MEXP108WHI</v>
      </c>
      <c r="B8671" s="1165">
        <f>IFERROR(INDEX('GRP Macros'!$B$14:$AF$554,MATCH(C8671,'GRP Macros'!$B$14:$B$552,FALSE),MATCH(D8671,'GRP Macros'!$B$14:$AF$14,FALSE)),0)</f>
        <v>0</v>
      </c>
      <c r="C8671" s="1165" t="s">
        <v>28440</v>
      </c>
      <c r="D8671" s="1167" t="str">
        <f>'GRP Macros'!$K$14</f>
        <v>White 
RAL 9016</v>
      </c>
      <c r="E8671" s="1165" t="s">
        <v>27838</v>
      </c>
      <c r="F8671" s="1165" t="s">
        <v>28333</v>
      </c>
    </row>
    <row r="8672" spans="1:6" ht="15" customHeight="1">
      <c r="A8672" s="1165" t="str">
        <f t="shared" si="855"/>
        <v>MEXP108BLU</v>
      </c>
      <c r="B8672" s="1165">
        <f>IFERROR(INDEX('GRP Macros'!$B$14:$AF$554,MATCH(C8672,'GRP Macros'!$B$14:$B$552,FALSE),MATCH(D8672,'GRP Macros'!$B$14:$AF$14,FALSE)),0)</f>
        <v>0</v>
      </c>
      <c r="C8672" s="1165" t="str">
        <f>C8671</f>
        <v>MEXP108</v>
      </c>
      <c r="D8672" s="988" t="str">
        <f>'GRP Macros'!$L$14</f>
        <v>Blue US 
RAL 5015</v>
      </c>
      <c r="E8672" s="1165" t="s">
        <v>27827</v>
      </c>
      <c r="F8672" s="1165" t="s">
        <v>28333</v>
      </c>
    </row>
    <row r="8673" spans="1:6" ht="15" customHeight="1">
      <c r="A8673" s="1165" t="str">
        <f t="shared" si="855"/>
        <v>MEXP108MIN</v>
      </c>
      <c r="B8673" s="1165">
        <f>IFERROR(INDEX('GRP Macros'!$B$14:$AF$554,MATCH(C8673,'GRP Macros'!$B$14:$B$552,FALSE),MATCH(D8673,'GRP Macros'!$B$14:$AF$14,FALSE)),0)</f>
        <v>0</v>
      </c>
      <c r="C8673" s="1165" t="str">
        <f t="shared" ref="C8673:C8684" si="856">C8672</f>
        <v>MEXP108</v>
      </c>
      <c r="D8673" s="988" t="str">
        <f>'GRP Macros'!$O$14</f>
        <v>Mint 
RAL 6027</v>
      </c>
      <c r="E8673" s="1165" t="s">
        <v>27834</v>
      </c>
      <c r="F8673" s="1165" t="s">
        <v>28333</v>
      </c>
    </row>
    <row r="8674" spans="1:6" ht="15" customHeight="1">
      <c r="A8674" s="1165" t="str">
        <f t="shared" si="855"/>
        <v>MEXP108GRE</v>
      </c>
      <c r="B8674" s="1165">
        <f>IFERROR(INDEX('GRP Macros'!$B$14:$AF$554,MATCH(C8674,'GRP Macros'!$B$14:$B$552,FALSE),MATCH(D8674,'GRP Macros'!$B$14:$AF$14,FALSE)),0)</f>
        <v>0</v>
      </c>
      <c r="C8674" s="1165" t="str">
        <f t="shared" si="856"/>
        <v>MEXP108</v>
      </c>
      <c r="D8674" s="988" t="str">
        <f>'GRP Macros'!$P$14</f>
        <v>Green 
RAL 6037</v>
      </c>
      <c r="E8674" s="1165" t="s">
        <v>27837</v>
      </c>
      <c r="F8674" s="1165" t="s">
        <v>28333</v>
      </c>
    </row>
    <row r="8675" spans="1:6" ht="15" customHeight="1">
      <c r="A8675" s="1165" t="str">
        <f t="shared" si="855"/>
        <v>MEXP108PUK</v>
      </c>
      <c r="B8675" s="1165">
        <f>IFERROR(INDEX('GRP Macros'!$B$14:$AF$554,MATCH(C8675,'GRP Macros'!$B$14:$B$552,FALSE),MATCH(D8675,'GRP Macros'!$B$14:$AF$14,FALSE)),0)</f>
        <v>0</v>
      </c>
      <c r="C8675" s="1165" t="str">
        <f t="shared" si="856"/>
        <v>MEXP108</v>
      </c>
      <c r="D8675" s="988" t="str">
        <f>'GRP Macros'!$Q$14</f>
        <v>US Green 
Pantone
2301C</v>
      </c>
      <c r="E8675" s="1165" t="s">
        <v>27835</v>
      </c>
      <c r="F8675" s="1165" t="s">
        <v>28333</v>
      </c>
    </row>
    <row r="8676" spans="1:6" ht="15" customHeight="1">
      <c r="A8676" s="1165" t="str">
        <f t="shared" si="855"/>
        <v>MEXP108YEL</v>
      </c>
      <c r="B8676" s="1165">
        <f>IFERROR(INDEX('GRP Macros'!$B$14:$AF$554,MATCH(C8676,'GRP Macros'!$B$14:$B$552,FALSE),MATCH(D8676,'GRP Macros'!$B$14:$AF$14,FALSE)),0)</f>
        <v>0</v>
      </c>
      <c r="C8676" s="1165" t="str">
        <f t="shared" si="856"/>
        <v>MEXP108</v>
      </c>
      <c r="D8676" s="988" t="str">
        <f>'GRP Macros'!$S$14</f>
        <v>Yellow 
RAL 1023</v>
      </c>
      <c r="E8676" s="1165" t="s">
        <v>27823</v>
      </c>
      <c r="F8676" s="1165" t="s">
        <v>28333</v>
      </c>
    </row>
    <row r="8677" spans="1:6" ht="15" customHeight="1">
      <c r="A8677" s="1165" t="str">
        <f t="shared" si="855"/>
        <v>MEXP108RED</v>
      </c>
      <c r="B8677" s="1165">
        <f>IFERROR(INDEX('GRP Macros'!$B$14:$AF$554,MATCH(C8677,'GRP Macros'!$B$14:$B$552,FALSE),MATCH(D8677,'GRP Macros'!$B$14:$AF$14,FALSE)),0)</f>
        <v>0</v>
      </c>
      <c r="C8677" s="1165" t="str">
        <f t="shared" si="856"/>
        <v>MEXP108</v>
      </c>
      <c r="D8677" s="988" t="str">
        <f>'GRP Macros'!$U$14</f>
        <v>Red 
RAL 3020</v>
      </c>
      <c r="E8677" s="1165" t="s">
        <v>27826</v>
      </c>
      <c r="F8677" s="1165" t="s">
        <v>28333</v>
      </c>
    </row>
    <row r="8678" spans="1:6" ht="15" customHeight="1">
      <c r="A8678" s="1165" t="str">
        <f t="shared" si="855"/>
        <v>MEXP108VIO</v>
      </c>
      <c r="B8678" s="1165">
        <f>IFERROR(INDEX('GRP Macros'!$B$14:$AF$554,MATCH(C8678,'GRP Macros'!$B$14:$B$552,FALSE),MATCH(D8678,'GRP Macros'!$B$14:$AF$14,FALSE)),0)</f>
        <v>0</v>
      </c>
      <c r="C8678" s="1165" t="str">
        <f t="shared" si="856"/>
        <v>MEXP108</v>
      </c>
      <c r="D8678" s="988" t="str">
        <f>'GRP Macros'!$V$14</f>
        <v>Violet 
RAL 4008</v>
      </c>
      <c r="E8678" s="1165" t="s">
        <v>27833</v>
      </c>
      <c r="F8678" s="1165" t="s">
        <v>28333</v>
      </c>
    </row>
    <row r="8679" spans="1:6" ht="15" customHeight="1">
      <c r="A8679" s="1165" t="str">
        <f t="shared" si="855"/>
        <v>MEXP108BLK</v>
      </c>
      <c r="B8679" s="1165">
        <f>IFERROR(INDEX('GRP Macros'!$B$14:$AF$554,MATCH(C8679,'GRP Macros'!$B$14:$B$552,FALSE),MATCH(D8679,'GRP Macros'!$B$14:$AF$14,FALSE)),0)</f>
        <v>0</v>
      </c>
      <c r="C8679" s="1165" t="str">
        <f t="shared" si="856"/>
        <v>MEXP108</v>
      </c>
      <c r="D8679" s="988" t="str">
        <f>'GRP Macros'!$X$14</f>
        <v>Black 
RAL 9005</v>
      </c>
      <c r="E8679" s="1165" t="s">
        <v>27829</v>
      </c>
      <c r="F8679" s="1165" t="s">
        <v>28333</v>
      </c>
    </row>
    <row r="8680" spans="1:6" ht="15" customHeight="1">
      <c r="A8680" s="1165" t="str">
        <f t="shared" si="855"/>
        <v>MEXP108GRY</v>
      </c>
      <c r="B8680" s="1165">
        <f>IFERROR(INDEX('GRP Macros'!$B$14:$AF$554,MATCH(C8680,'GRP Macros'!$B$14:$B$552,FALSE),MATCH(D8680,'GRP Macros'!$B$14:$AF$14,FALSE)),0)</f>
        <v>0</v>
      </c>
      <c r="C8680" s="1165" t="str">
        <f t="shared" si="856"/>
        <v>MEXP108</v>
      </c>
      <c r="D8680" s="988" t="str">
        <f>'GRP Macros'!$Y$14</f>
        <v>Grey 
RAL 7001</v>
      </c>
      <c r="E8680" s="1165" t="s">
        <v>27828</v>
      </c>
      <c r="F8680" s="1165" t="s">
        <v>28333</v>
      </c>
    </row>
    <row r="8681" spans="1:6" ht="15" customHeight="1">
      <c r="A8681" s="1165" t="str">
        <f t="shared" si="855"/>
        <v>MEXP108FLY</v>
      </c>
      <c r="B8681" s="1165">
        <f>IFERROR(INDEX('GRP Macros'!$B$14:$AF$554,MATCH(C8681,'GRP Macros'!$B$14:$B$552,FALSE),MATCH(D8681,'GRP Macros'!$B$14:$AF$14,FALSE)),0)</f>
        <v>0</v>
      </c>
      <c r="C8681" s="1165" t="str">
        <f t="shared" si="856"/>
        <v>MEXP108</v>
      </c>
      <c r="D8681" s="988" t="str">
        <f>'GRP Macros'!$Z$14</f>
        <v>Fluo Yellow 
RAL 1026</v>
      </c>
      <c r="E8681" s="1165" t="s">
        <v>28041</v>
      </c>
      <c r="F8681" s="1165" t="s">
        <v>28333</v>
      </c>
    </row>
    <row r="8682" spans="1:6" ht="15" customHeight="1">
      <c r="A8682" s="1165" t="str">
        <f t="shared" si="855"/>
        <v>MEXP108FLO</v>
      </c>
      <c r="B8682" s="1165">
        <f>IFERROR(INDEX('GRP Macros'!$B$14:$AF$554,MATCH(C8682,'GRP Macros'!$B$14:$B$552,FALSE),MATCH(D8682,'GRP Macros'!$B$14:$AF$14,FALSE)),0)</f>
        <v>0</v>
      </c>
      <c r="C8682" s="1165" t="str">
        <f t="shared" si="856"/>
        <v>MEXP108</v>
      </c>
      <c r="D8682" s="988" t="str">
        <f>'GRP Macros'!$AA$14</f>
        <v>Fluo Orange 
RAL 2005</v>
      </c>
      <c r="E8682" s="1165" t="s">
        <v>27830</v>
      </c>
      <c r="F8682" s="1165" t="s">
        <v>28333</v>
      </c>
    </row>
    <row r="8683" spans="1:6" ht="15" customHeight="1">
      <c r="A8683" s="1165" t="str">
        <f t="shared" si="855"/>
        <v>MEXP108FLP</v>
      </c>
      <c r="B8683" s="1165">
        <f>IFERROR(INDEX('GRP Macros'!$B$14:$AF$554,MATCH(C8683,'GRP Macros'!$B$14:$B$552,FALSE),MATCH(D8683,'GRP Macros'!$B$14:$AF$14,FALSE)),0)</f>
        <v>0</v>
      </c>
      <c r="C8683" s="1165" t="str">
        <f t="shared" si="856"/>
        <v>MEXP108</v>
      </c>
      <c r="D8683" s="988" t="str">
        <f>'GRP Macros'!$AB$14</f>
        <v>Fluo Pink 
Pantone 806C</v>
      </c>
      <c r="E8683" s="1165" t="s">
        <v>27832</v>
      </c>
      <c r="F8683" s="1165" t="s">
        <v>28333</v>
      </c>
    </row>
    <row r="8684" spans="1:6" ht="15" customHeight="1">
      <c r="A8684" s="1165" t="str">
        <f t="shared" si="855"/>
        <v>MEXP108FLG</v>
      </c>
      <c r="B8684" s="1165">
        <f>IFERROR(INDEX('GRP Macros'!$B$14:$AF$554,MATCH(C8684,'GRP Macros'!$B$14:$B$552,FALSE),MATCH(D8684,'GRP Macros'!$B$14:$AF$14,FALSE)),0)</f>
        <v>0</v>
      </c>
      <c r="C8684" s="1165" t="str">
        <f t="shared" si="856"/>
        <v>MEXP108</v>
      </c>
      <c r="D8684" s="988" t="str">
        <f>'GRP Macros'!$AC$14</f>
        <v>Fluo Green 
RAL 6028</v>
      </c>
      <c r="E8684" s="1165" t="s">
        <v>27831</v>
      </c>
      <c r="F8684" s="1165" t="s">
        <v>28333</v>
      </c>
    </row>
    <row r="8685" spans="1:6" ht="15" customHeight="1">
      <c r="A8685" s="1165" t="str">
        <f t="shared" si="855"/>
        <v>MEXP109WHI</v>
      </c>
      <c r="B8685" s="1165">
        <f>IFERROR(INDEX('GRP Macros'!$B$14:$AF$554,MATCH(C8685,'GRP Macros'!$B$14:$B$552,FALSE),MATCH(D8685,'GRP Macros'!$B$14:$AF$14,FALSE)),0)</f>
        <v>0</v>
      </c>
      <c r="C8685" s="1165" t="s">
        <v>28441</v>
      </c>
      <c r="D8685" s="1167" t="str">
        <f>'GRP Macros'!$K$14</f>
        <v>White 
RAL 9016</v>
      </c>
      <c r="E8685" s="1165" t="s">
        <v>27838</v>
      </c>
      <c r="F8685" s="1165" t="s">
        <v>28333</v>
      </c>
    </row>
    <row r="8686" spans="1:6" ht="15" customHeight="1">
      <c r="A8686" s="1165" t="str">
        <f t="shared" si="855"/>
        <v>MEXP109BLU</v>
      </c>
      <c r="B8686" s="1165">
        <f>IFERROR(INDEX('GRP Macros'!$B$14:$AF$554,MATCH(C8686,'GRP Macros'!$B$14:$B$552,FALSE),MATCH(D8686,'GRP Macros'!$B$14:$AF$14,FALSE)),0)</f>
        <v>0</v>
      </c>
      <c r="C8686" s="1165" t="str">
        <f>C8685</f>
        <v>MEXP109</v>
      </c>
      <c r="D8686" s="988" t="str">
        <f>'GRP Macros'!$L$14</f>
        <v>Blue US 
RAL 5015</v>
      </c>
      <c r="E8686" s="1165" t="s">
        <v>27827</v>
      </c>
      <c r="F8686" s="1165" t="s">
        <v>28333</v>
      </c>
    </row>
    <row r="8687" spans="1:6" ht="15" customHeight="1">
      <c r="A8687" s="1165" t="str">
        <f t="shared" si="855"/>
        <v>MEXP109MIN</v>
      </c>
      <c r="B8687" s="1165">
        <f>IFERROR(INDEX('GRP Macros'!$B$14:$AF$554,MATCH(C8687,'GRP Macros'!$B$14:$B$552,FALSE),MATCH(D8687,'GRP Macros'!$B$14:$AF$14,FALSE)),0)</f>
        <v>0</v>
      </c>
      <c r="C8687" s="1165" t="str">
        <f t="shared" ref="C8687:C8698" si="857">C8686</f>
        <v>MEXP109</v>
      </c>
      <c r="D8687" s="988" t="str">
        <f>'GRP Macros'!$O$14</f>
        <v>Mint 
RAL 6027</v>
      </c>
      <c r="E8687" s="1165" t="s">
        <v>27834</v>
      </c>
      <c r="F8687" s="1165" t="s">
        <v>28333</v>
      </c>
    </row>
    <row r="8688" spans="1:6" ht="15" customHeight="1">
      <c r="A8688" s="1165" t="str">
        <f t="shared" si="855"/>
        <v>MEXP109GRE</v>
      </c>
      <c r="B8688" s="1165">
        <f>IFERROR(INDEX('GRP Macros'!$B$14:$AF$554,MATCH(C8688,'GRP Macros'!$B$14:$B$552,FALSE),MATCH(D8688,'GRP Macros'!$B$14:$AF$14,FALSE)),0)</f>
        <v>0</v>
      </c>
      <c r="C8688" s="1165" t="str">
        <f t="shared" si="857"/>
        <v>MEXP109</v>
      </c>
      <c r="D8688" s="988" t="str">
        <f>'GRP Macros'!$P$14</f>
        <v>Green 
RAL 6037</v>
      </c>
      <c r="E8688" s="1165" t="s">
        <v>27837</v>
      </c>
      <c r="F8688" s="1165" t="s">
        <v>28333</v>
      </c>
    </row>
    <row r="8689" spans="1:6" ht="15" customHeight="1">
      <c r="A8689" s="1165" t="str">
        <f t="shared" si="855"/>
        <v>MEXP109PUK</v>
      </c>
      <c r="B8689" s="1165">
        <f>IFERROR(INDEX('GRP Macros'!$B$14:$AF$554,MATCH(C8689,'GRP Macros'!$B$14:$B$552,FALSE),MATCH(D8689,'GRP Macros'!$B$14:$AF$14,FALSE)),0)</f>
        <v>0</v>
      </c>
      <c r="C8689" s="1165" t="str">
        <f t="shared" si="857"/>
        <v>MEXP109</v>
      </c>
      <c r="D8689" s="988" t="str">
        <f>'GRP Macros'!$Q$14</f>
        <v>US Green 
Pantone
2301C</v>
      </c>
      <c r="E8689" s="1165" t="s">
        <v>27835</v>
      </c>
      <c r="F8689" s="1165" t="s">
        <v>28333</v>
      </c>
    </row>
    <row r="8690" spans="1:6" ht="15" customHeight="1">
      <c r="A8690" s="1165" t="str">
        <f t="shared" si="855"/>
        <v>MEXP109YEL</v>
      </c>
      <c r="B8690" s="1165">
        <f>IFERROR(INDEX('GRP Macros'!$B$14:$AF$554,MATCH(C8690,'GRP Macros'!$B$14:$B$552,FALSE),MATCH(D8690,'GRP Macros'!$B$14:$AF$14,FALSE)),0)</f>
        <v>0</v>
      </c>
      <c r="C8690" s="1165" t="str">
        <f t="shared" si="857"/>
        <v>MEXP109</v>
      </c>
      <c r="D8690" s="988" t="str">
        <f>'GRP Macros'!$S$14</f>
        <v>Yellow 
RAL 1023</v>
      </c>
      <c r="E8690" s="1165" t="s">
        <v>27823</v>
      </c>
      <c r="F8690" s="1165" t="s">
        <v>28333</v>
      </c>
    </row>
    <row r="8691" spans="1:6" ht="15" customHeight="1">
      <c r="A8691" s="1165" t="str">
        <f t="shared" si="855"/>
        <v>MEXP109RED</v>
      </c>
      <c r="B8691" s="1165">
        <f>IFERROR(INDEX('GRP Macros'!$B$14:$AF$554,MATCH(C8691,'GRP Macros'!$B$14:$B$552,FALSE),MATCH(D8691,'GRP Macros'!$B$14:$AF$14,FALSE)),0)</f>
        <v>0</v>
      </c>
      <c r="C8691" s="1165" t="str">
        <f t="shared" si="857"/>
        <v>MEXP109</v>
      </c>
      <c r="D8691" s="988" t="str">
        <f>'GRP Macros'!$U$14</f>
        <v>Red 
RAL 3020</v>
      </c>
      <c r="E8691" s="1165" t="s">
        <v>27826</v>
      </c>
      <c r="F8691" s="1165" t="s">
        <v>28333</v>
      </c>
    </row>
    <row r="8692" spans="1:6" ht="15" customHeight="1">
      <c r="A8692" s="1165" t="str">
        <f t="shared" si="855"/>
        <v>MEXP109VIO</v>
      </c>
      <c r="B8692" s="1165">
        <f>IFERROR(INDEX('GRP Macros'!$B$14:$AF$554,MATCH(C8692,'GRP Macros'!$B$14:$B$552,FALSE),MATCH(D8692,'GRP Macros'!$B$14:$AF$14,FALSE)),0)</f>
        <v>0</v>
      </c>
      <c r="C8692" s="1165" t="str">
        <f t="shared" si="857"/>
        <v>MEXP109</v>
      </c>
      <c r="D8692" s="988" t="str">
        <f>'GRP Macros'!$V$14</f>
        <v>Violet 
RAL 4008</v>
      </c>
      <c r="E8692" s="1165" t="s">
        <v>27833</v>
      </c>
      <c r="F8692" s="1165" t="s">
        <v>28333</v>
      </c>
    </row>
    <row r="8693" spans="1:6" ht="15" customHeight="1">
      <c r="A8693" s="1165" t="str">
        <f t="shared" si="855"/>
        <v>MEXP109BLK</v>
      </c>
      <c r="B8693" s="1165">
        <f>IFERROR(INDEX('GRP Macros'!$B$14:$AF$554,MATCH(C8693,'GRP Macros'!$B$14:$B$552,FALSE),MATCH(D8693,'GRP Macros'!$B$14:$AF$14,FALSE)),0)</f>
        <v>0</v>
      </c>
      <c r="C8693" s="1165" t="str">
        <f t="shared" si="857"/>
        <v>MEXP109</v>
      </c>
      <c r="D8693" s="988" t="str">
        <f>'GRP Macros'!$X$14</f>
        <v>Black 
RAL 9005</v>
      </c>
      <c r="E8693" s="1165" t="s">
        <v>27829</v>
      </c>
      <c r="F8693" s="1165" t="s">
        <v>28333</v>
      </c>
    </row>
    <row r="8694" spans="1:6" ht="15" customHeight="1">
      <c r="A8694" s="1165" t="str">
        <f t="shared" si="855"/>
        <v>MEXP109GRY</v>
      </c>
      <c r="B8694" s="1165">
        <f>IFERROR(INDEX('GRP Macros'!$B$14:$AF$554,MATCH(C8694,'GRP Macros'!$B$14:$B$552,FALSE),MATCH(D8694,'GRP Macros'!$B$14:$AF$14,FALSE)),0)</f>
        <v>0</v>
      </c>
      <c r="C8694" s="1165" t="str">
        <f t="shared" si="857"/>
        <v>MEXP109</v>
      </c>
      <c r="D8694" s="988" t="str">
        <f>'GRP Macros'!$Y$14</f>
        <v>Grey 
RAL 7001</v>
      </c>
      <c r="E8694" s="1165" t="s">
        <v>27828</v>
      </c>
      <c r="F8694" s="1165" t="s">
        <v>28333</v>
      </c>
    </row>
    <row r="8695" spans="1:6" ht="15" customHeight="1">
      <c r="A8695" s="1165" t="str">
        <f t="shared" si="855"/>
        <v>MEXP109FLY</v>
      </c>
      <c r="B8695" s="1165">
        <f>IFERROR(INDEX('GRP Macros'!$B$14:$AF$554,MATCH(C8695,'GRP Macros'!$B$14:$B$552,FALSE),MATCH(D8695,'GRP Macros'!$B$14:$AF$14,FALSE)),0)</f>
        <v>0</v>
      </c>
      <c r="C8695" s="1165" t="str">
        <f t="shared" si="857"/>
        <v>MEXP109</v>
      </c>
      <c r="D8695" s="988" t="str">
        <f>'GRP Macros'!$Z$14</f>
        <v>Fluo Yellow 
RAL 1026</v>
      </c>
      <c r="E8695" s="1165" t="s">
        <v>28041</v>
      </c>
      <c r="F8695" s="1165" t="s">
        <v>28333</v>
      </c>
    </row>
    <row r="8696" spans="1:6" ht="15" customHeight="1">
      <c r="A8696" s="1165" t="str">
        <f t="shared" si="855"/>
        <v>MEXP109FLO</v>
      </c>
      <c r="B8696" s="1165">
        <f>IFERROR(INDEX('GRP Macros'!$B$14:$AF$554,MATCH(C8696,'GRP Macros'!$B$14:$B$552,FALSE),MATCH(D8696,'GRP Macros'!$B$14:$AF$14,FALSE)),0)</f>
        <v>0</v>
      </c>
      <c r="C8696" s="1165" t="str">
        <f t="shared" si="857"/>
        <v>MEXP109</v>
      </c>
      <c r="D8696" s="988" t="str">
        <f>'GRP Macros'!$AA$14</f>
        <v>Fluo Orange 
RAL 2005</v>
      </c>
      <c r="E8696" s="1165" t="s">
        <v>27830</v>
      </c>
      <c r="F8696" s="1165" t="s">
        <v>28333</v>
      </c>
    </row>
    <row r="8697" spans="1:6" ht="15" customHeight="1">
      <c r="A8697" s="1165" t="str">
        <f t="shared" si="855"/>
        <v>MEXP109FLP</v>
      </c>
      <c r="B8697" s="1165">
        <f>IFERROR(INDEX('GRP Macros'!$B$14:$AF$554,MATCH(C8697,'GRP Macros'!$B$14:$B$552,FALSE),MATCH(D8697,'GRP Macros'!$B$14:$AF$14,FALSE)),0)</f>
        <v>0</v>
      </c>
      <c r="C8697" s="1165" t="str">
        <f t="shared" si="857"/>
        <v>MEXP109</v>
      </c>
      <c r="D8697" s="988" t="str">
        <f>'GRP Macros'!$AB$14</f>
        <v>Fluo Pink 
Pantone 806C</v>
      </c>
      <c r="E8697" s="1165" t="s">
        <v>27832</v>
      </c>
      <c r="F8697" s="1165" t="s">
        <v>28333</v>
      </c>
    </row>
    <row r="8698" spans="1:6" ht="15" customHeight="1">
      <c r="A8698" s="1165" t="str">
        <f t="shared" si="855"/>
        <v>MEXP109FLG</v>
      </c>
      <c r="B8698" s="1165">
        <f>IFERROR(INDEX('GRP Macros'!$B$14:$AF$554,MATCH(C8698,'GRP Macros'!$B$14:$B$552,FALSE),MATCH(D8698,'GRP Macros'!$B$14:$AF$14,FALSE)),0)</f>
        <v>0</v>
      </c>
      <c r="C8698" s="1165" t="str">
        <f t="shared" si="857"/>
        <v>MEXP109</v>
      </c>
      <c r="D8698" s="988" t="str">
        <f>'GRP Macros'!$AC$14</f>
        <v>Fluo Green 
RAL 6028</v>
      </c>
      <c r="E8698" s="1165" t="s">
        <v>27831</v>
      </c>
      <c r="F8698" s="1165" t="s">
        <v>28333</v>
      </c>
    </row>
    <row r="8699" spans="1:6" ht="15" customHeight="1">
      <c r="A8699" s="1165" t="str">
        <f t="shared" si="855"/>
        <v>MEXP110WHI</v>
      </c>
      <c r="B8699" s="1165">
        <f>IFERROR(INDEX('GRP Macros'!$B$14:$AF$554,MATCH(C8699,'GRP Macros'!$B$14:$B$552,FALSE),MATCH(D8699,'GRP Macros'!$B$14:$AF$14,FALSE)),0)</f>
        <v>0</v>
      </c>
      <c r="C8699" s="1165" t="s">
        <v>28442</v>
      </c>
      <c r="D8699" s="1167" t="str">
        <f>'GRP Macros'!$K$14</f>
        <v>White 
RAL 9016</v>
      </c>
      <c r="E8699" s="1165" t="s">
        <v>27838</v>
      </c>
      <c r="F8699" s="1165" t="s">
        <v>28333</v>
      </c>
    </row>
    <row r="8700" spans="1:6" ht="15" customHeight="1">
      <c r="A8700" s="1165" t="str">
        <f t="shared" si="855"/>
        <v>MEXP110BLU</v>
      </c>
      <c r="B8700" s="1165">
        <f>IFERROR(INDEX('GRP Macros'!$B$14:$AF$554,MATCH(C8700,'GRP Macros'!$B$14:$B$552,FALSE),MATCH(D8700,'GRP Macros'!$B$14:$AF$14,FALSE)),0)</f>
        <v>0</v>
      </c>
      <c r="C8700" s="1165" t="str">
        <f>C8699</f>
        <v>MEXP110</v>
      </c>
      <c r="D8700" s="988" t="str">
        <f>'GRP Macros'!$L$14</f>
        <v>Blue US 
RAL 5015</v>
      </c>
      <c r="E8700" s="1165" t="s">
        <v>27827</v>
      </c>
      <c r="F8700" s="1165" t="s">
        <v>28333</v>
      </c>
    </row>
    <row r="8701" spans="1:6" ht="15" customHeight="1">
      <c r="A8701" s="1165" t="str">
        <f t="shared" si="855"/>
        <v>MEXP110MIN</v>
      </c>
      <c r="B8701" s="1165">
        <f>IFERROR(INDEX('GRP Macros'!$B$14:$AF$554,MATCH(C8701,'GRP Macros'!$B$14:$B$552,FALSE),MATCH(D8701,'GRP Macros'!$B$14:$AF$14,FALSE)),0)</f>
        <v>0</v>
      </c>
      <c r="C8701" s="1165" t="str">
        <f t="shared" ref="C8701:C8712" si="858">C8700</f>
        <v>MEXP110</v>
      </c>
      <c r="D8701" s="988" t="str">
        <f>'GRP Macros'!$O$14</f>
        <v>Mint 
RAL 6027</v>
      </c>
      <c r="E8701" s="1165" t="s">
        <v>27834</v>
      </c>
      <c r="F8701" s="1165" t="s">
        <v>28333</v>
      </c>
    </row>
    <row r="8702" spans="1:6" ht="15" customHeight="1">
      <c r="A8702" s="1165" t="str">
        <f t="shared" si="855"/>
        <v>MEXP110GRE</v>
      </c>
      <c r="B8702" s="1165">
        <f>IFERROR(INDEX('GRP Macros'!$B$14:$AF$554,MATCH(C8702,'GRP Macros'!$B$14:$B$552,FALSE),MATCH(D8702,'GRP Macros'!$B$14:$AF$14,FALSE)),0)</f>
        <v>0</v>
      </c>
      <c r="C8702" s="1165" t="str">
        <f t="shared" si="858"/>
        <v>MEXP110</v>
      </c>
      <c r="D8702" s="988" t="str">
        <f>'GRP Macros'!$P$14</f>
        <v>Green 
RAL 6037</v>
      </c>
      <c r="E8702" s="1165" t="s">
        <v>27837</v>
      </c>
      <c r="F8702" s="1165" t="s">
        <v>28333</v>
      </c>
    </row>
    <row r="8703" spans="1:6" ht="15" customHeight="1">
      <c r="A8703" s="1165" t="str">
        <f t="shared" si="855"/>
        <v>MEXP110PUK</v>
      </c>
      <c r="B8703" s="1165">
        <f>IFERROR(INDEX('GRP Macros'!$B$14:$AF$554,MATCH(C8703,'GRP Macros'!$B$14:$B$552,FALSE),MATCH(D8703,'GRP Macros'!$B$14:$AF$14,FALSE)),0)</f>
        <v>0</v>
      </c>
      <c r="C8703" s="1165" t="str">
        <f t="shared" si="858"/>
        <v>MEXP110</v>
      </c>
      <c r="D8703" s="988" t="str">
        <f>'GRP Macros'!$Q$14</f>
        <v>US Green 
Pantone
2301C</v>
      </c>
      <c r="E8703" s="1165" t="s">
        <v>27835</v>
      </c>
      <c r="F8703" s="1165" t="s">
        <v>28333</v>
      </c>
    </row>
    <row r="8704" spans="1:6" ht="15" customHeight="1">
      <c r="A8704" s="1165" t="str">
        <f t="shared" si="855"/>
        <v>MEXP110YEL</v>
      </c>
      <c r="B8704" s="1165">
        <f>IFERROR(INDEX('GRP Macros'!$B$14:$AF$554,MATCH(C8704,'GRP Macros'!$B$14:$B$552,FALSE),MATCH(D8704,'GRP Macros'!$B$14:$AF$14,FALSE)),0)</f>
        <v>0</v>
      </c>
      <c r="C8704" s="1165" t="str">
        <f t="shared" si="858"/>
        <v>MEXP110</v>
      </c>
      <c r="D8704" s="988" t="str">
        <f>'GRP Macros'!$S$14</f>
        <v>Yellow 
RAL 1023</v>
      </c>
      <c r="E8704" s="1165" t="s">
        <v>27823</v>
      </c>
      <c r="F8704" s="1165" t="s">
        <v>28333</v>
      </c>
    </row>
    <row r="8705" spans="1:6" ht="15" customHeight="1">
      <c r="A8705" s="1165" t="str">
        <f t="shared" si="855"/>
        <v>MEXP110RED</v>
      </c>
      <c r="B8705" s="1165">
        <f>IFERROR(INDEX('GRP Macros'!$B$14:$AF$554,MATCH(C8705,'GRP Macros'!$B$14:$B$552,FALSE),MATCH(D8705,'GRP Macros'!$B$14:$AF$14,FALSE)),0)</f>
        <v>0</v>
      </c>
      <c r="C8705" s="1165" t="str">
        <f t="shared" si="858"/>
        <v>MEXP110</v>
      </c>
      <c r="D8705" s="988" t="str">
        <f>'GRP Macros'!$U$14</f>
        <v>Red 
RAL 3020</v>
      </c>
      <c r="E8705" s="1165" t="s">
        <v>27826</v>
      </c>
      <c r="F8705" s="1165" t="s">
        <v>28333</v>
      </c>
    </row>
    <row r="8706" spans="1:6" ht="15" customHeight="1">
      <c r="A8706" s="1165" t="str">
        <f t="shared" si="855"/>
        <v>MEXP110VIO</v>
      </c>
      <c r="B8706" s="1165">
        <f>IFERROR(INDEX('GRP Macros'!$B$14:$AF$554,MATCH(C8706,'GRP Macros'!$B$14:$B$552,FALSE),MATCH(D8706,'GRP Macros'!$B$14:$AF$14,FALSE)),0)</f>
        <v>0</v>
      </c>
      <c r="C8706" s="1165" t="str">
        <f t="shared" si="858"/>
        <v>MEXP110</v>
      </c>
      <c r="D8706" s="988" t="str">
        <f>'GRP Macros'!$V$14</f>
        <v>Violet 
RAL 4008</v>
      </c>
      <c r="E8706" s="1165" t="s">
        <v>27833</v>
      </c>
      <c r="F8706" s="1165" t="s">
        <v>28333</v>
      </c>
    </row>
    <row r="8707" spans="1:6" ht="15" customHeight="1">
      <c r="A8707" s="1165" t="str">
        <f t="shared" si="855"/>
        <v>MEXP110BLK</v>
      </c>
      <c r="B8707" s="1165">
        <f>IFERROR(INDEX('GRP Macros'!$B$14:$AF$554,MATCH(C8707,'GRP Macros'!$B$14:$B$552,FALSE),MATCH(D8707,'GRP Macros'!$B$14:$AF$14,FALSE)),0)</f>
        <v>0</v>
      </c>
      <c r="C8707" s="1165" t="str">
        <f t="shared" si="858"/>
        <v>MEXP110</v>
      </c>
      <c r="D8707" s="988" t="str">
        <f>'GRP Macros'!$X$14</f>
        <v>Black 
RAL 9005</v>
      </c>
      <c r="E8707" s="1165" t="s">
        <v>27829</v>
      </c>
      <c r="F8707" s="1165" t="s">
        <v>28333</v>
      </c>
    </row>
    <row r="8708" spans="1:6" ht="15" customHeight="1">
      <c r="A8708" s="1165" t="str">
        <f t="shared" si="855"/>
        <v>MEXP110GRY</v>
      </c>
      <c r="B8708" s="1165">
        <f>IFERROR(INDEX('GRP Macros'!$B$14:$AF$554,MATCH(C8708,'GRP Macros'!$B$14:$B$552,FALSE),MATCH(D8708,'GRP Macros'!$B$14:$AF$14,FALSE)),0)</f>
        <v>0</v>
      </c>
      <c r="C8708" s="1165" t="str">
        <f t="shared" si="858"/>
        <v>MEXP110</v>
      </c>
      <c r="D8708" s="988" t="str">
        <f>'GRP Macros'!$Y$14</f>
        <v>Grey 
RAL 7001</v>
      </c>
      <c r="E8708" s="1165" t="s">
        <v>27828</v>
      </c>
      <c r="F8708" s="1165" t="s">
        <v>28333</v>
      </c>
    </row>
    <row r="8709" spans="1:6" ht="15" customHeight="1">
      <c r="A8709" s="1165" t="str">
        <f t="shared" si="855"/>
        <v>MEXP110FLY</v>
      </c>
      <c r="B8709" s="1165">
        <f>IFERROR(INDEX('GRP Macros'!$B$14:$AF$554,MATCH(C8709,'GRP Macros'!$B$14:$B$552,FALSE),MATCH(D8709,'GRP Macros'!$B$14:$AF$14,FALSE)),0)</f>
        <v>0</v>
      </c>
      <c r="C8709" s="1165" t="str">
        <f t="shared" si="858"/>
        <v>MEXP110</v>
      </c>
      <c r="D8709" s="988" t="str">
        <f>'GRP Macros'!$Z$14</f>
        <v>Fluo Yellow 
RAL 1026</v>
      </c>
      <c r="E8709" s="1165" t="s">
        <v>28041</v>
      </c>
      <c r="F8709" s="1165" t="s">
        <v>28333</v>
      </c>
    </row>
    <row r="8710" spans="1:6" ht="15" customHeight="1">
      <c r="A8710" s="1165" t="str">
        <f t="shared" si="855"/>
        <v>MEXP110FLO</v>
      </c>
      <c r="B8710" s="1165">
        <f>IFERROR(INDEX('GRP Macros'!$B$14:$AF$554,MATCH(C8710,'GRP Macros'!$B$14:$B$552,FALSE),MATCH(D8710,'GRP Macros'!$B$14:$AF$14,FALSE)),0)</f>
        <v>0</v>
      </c>
      <c r="C8710" s="1165" t="str">
        <f t="shared" si="858"/>
        <v>MEXP110</v>
      </c>
      <c r="D8710" s="988" t="str">
        <f>'GRP Macros'!$AA$14</f>
        <v>Fluo Orange 
RAL 2005</v>
      </c>
      <c r="E8710" s="1165" t="s">
        <v>27830</v>
      </c>
      <c r="F8710" s="1165" t="s">
        <v>28333</v>
      </c>
    </row>
    <row r="8711" spans="1:6" ht="15" customHeight="1">
      <c r="A8711" s="1165" t="str">
        <f t="shared" si="855"/>
        <v>MEXP110FLP</v>
      </c>
      <c r="B8711" s="1165">
        <f>IFERROR(INDEX('GRP Macros'!$B$14:$AF$554,MATCH(C8711,'GRP Macros'!$B$14:$B$552,FALSE),MATCH(D8711,'GRP Macros'!$B$14:$AF$14,FALSE)),0)</f>
        <v>0</v>
      </c>
      <c r="C8711" s="1165" t="str">
        <f t="shared" si="858"/>
        <v>MEXP110</v>
      </c>
      <c r="D8711" s="988" t="str">
        <f>'GRP Macros'!$AB$14</f>
        <v>Fluo Pink 
Pantone 806C</v>
      </c>
      <c r="E8711" s="1165" t="s">
        <v>27832</v>
      </c>
      <c r="F8711" s="1165" t="s">
        <v>28333</v>
      </c>
    </row>
    <row r="8712" spans="1:6" ht="15" customHeight="1">
      <c r="A8712" s="1165" t="str">
        <f t="shared" si="855"/>
        <v>MEXP110FLG</v>
      </c>
      <c r="B8712" s="1165">
        <f>IFERROR(INDEX('GRP Macros'!$B$14:$AF$554,MATCH(C8712,'GRP Macros'!$B$14:$B$552,FALSE),MATCH(D8712,'GRP Macros'!$B$14:$AF$14,FALSE)),0)</f>
        <v>0</v>
      </c>
      <c r="C8712" s="1165" t="str">
        <f t="shared" si="858"/>
        <v>MEXP110</v>
      </c>
      <c r="D8712" s="988" t="str">
        <f>'GRP Macros'!$AC$14</f>
        <v>Fluo Green 
RAL 6028</v>
      </c>
      <c r="E8712" s="1165" t="s">
        <v>27831</v>
      </c>
      <c r="F8712" s="1165" t="s">
        <v>28333</v>
      </c>
    </row>
    <row r="8713" spans="1:6" ht="15" customHeight="1">
      <c r="A8713" s="1165" t="str">
        <f t="shared" si="855"/>
        <v>MEXP111WHI</v>
      </c>
      <c r="B8713" s="1165">
        <f>IFERROR(INDEX('GRP Macros'!$B$14:$AF$554,MATCH(C8713,'GRP Macros'!$B$14:$B$552,FALSE),MATCH(D8713,'GRP Macros'!$B$14:$AF$14,FALSE)),0)</f>
        <v>0</v>
      </c>
      <c r="C8713" s="1165" t="s">
        <v>28443</v>
      </c>
      <c r="D8713" s="1167" t="str">
        <f>'GRP Macros'!$K$14</f>
        <v>White 
RAL 9016</v>
      </c>
      <c r="E8713" s="1165" t="s">
        <v>27838</v>
      </c>
      <c r="F8713" s="1165" t="s">
        <v>28333</v>
      </c>
    </row>
    <row r="8714" spans="1:6" ht="15" customHeight="1">
      <c r="A8714" s="1165" t="str">
        <f t="shared" si="855"/>
        <v>MEXP111BLU</v>
      </c>
      <c r="B8714" s="1165">
        <f>IFERROR(INDEX('GRP Macros'!$B$14:$AF$554,MATCH(C8714,'GRP Macros'!$B$14:$B$552,FALSE),MATCH(D8714,'GRP Macros'!$B$14:$AF$14,FALSE)),0)</f>
        <v>0</v>
      </c>
      <c r="C8714" s="1165" t="str">
        <f>C8713</f>
        <v>MEXP111</v>
      </c>
      <c r="D8714" s="988" t="str">
        <f>'GRP Macros'!$L$14</f>
        <v>Blue US 
RAL 5015</v>
      </c>
      <c r="E8714" s="1165" t="s">
        <v>27827</v>
      </c>
      <c r="F8714" s="1165" t="s">
        <v>28333</v>
      </c>
    </row>
    <row r="8715" spans="1:6" ht="15" customHeight="1">
      <c r="A8715" s="1165" t="str">
        <f t="shared" si="855"/>
        <v>MEXP111MIN</v>
      </c>
      <c r="B8715" s="1165">
        <f>IFERROR(INDEX('GRP Macros'!$B$14:$AF$554,MATCH(C8715,'GRP Macros'!$B$14:$B$552,FALSE),MATCH(D8715,'GRP Macros'!$B$14:$AF$14,FALSE)),0)</f>
        <v>0</v>
      </c>
      <c r="C8715" s="1165" t="str">
        <f t="shared" ref="C8715:C8726" si="859">C8714</f>
        <v>MEXP111</v>
      </c>
      <c r="D8715" s="988" t="str">
        <f>'GRP Macros'!$O$14</f>
        <v>Mint 
RAL 6027</v>
      </c>
      <c r="E8715" s="1165" t="s">
        <v>27834</v>
      </c>
      <c r="F8715" s="1165" t="s">
        <v>28333</v>
      </c>
    </row>
    <row r="8716" spans="1:6" ht="15" customHeight="1">
      <c r="A8716" s="1165" t="str">
        <f t="shared" si="855"/>
        <v>MEXP111GRE</v>
      </c>
      <c r="B8716" s="1165">
        <f>IFERROR(INDEX('GRP Macros'!$B$14:$AF$554,MATCH(C8716,'GRP Macros'!$B$14:$B$552,FALSE),MATCH(D8716,'GRP Macros'!$B$14:$AF$14,FALSE)),0)</f>
        <v>0</v>
      </c>
      <c r="C8716" s="1165" t="str">
        <f t="shared" si="859"/>
        <v>MEXP111</v>
      </c>
      <c r="D8716" s="988" t="str">
        <f>'GRP Macros'!$P$14</f>
        <v>Green 
RAL 6037</v>
      </c>
      <c r="E8716" s="1165" t="s">
        <v>27837</v>
      </c>
      <c r="F8716" s="1165" t="s">
        <v>28333</v>
      </c>
    </row>
    <row r="8717" spans="1:6" ht="15" customHeight="1">
      <c r="A8717" s="1165" t="str">
        <f t="shared" ref="A8717:A8726" si="860">CONCATENATE(C8717,E8717)</f>
        <v>MEXP111PUK</v>
      </c>
      <c r="B8717" s="1165">
        <f>IFERROR(INDEX('GRP Macros'!$B$14:$AF$554,MATCH(C8717,'GRP Macros'!$B$14:$B$552,FALSE),MATCH(D8717,'GRP Macros'!$B$14:$AF$14,FALSE)),0)</f>
        <v>0</v>
      </c>
      <c r="C8717" s="1165" t="str">
        <f t="shared" si="859"/>
        <v>MEXP111</v>
      </c>
      <c r="D8717" s="988" t="str">
        <f>'GRP Macros'!$Q$14</f>
        <v>US Green 
Pantone
2301C</v>
      </c>
      <c r="E8717" s="1165" t="s">
        <v>27835</v>
      </c>
      <c r="F8717" s="1165" t="s">
        <v>28333</v>
      </c>
    </row>
    <row r="8718" spans="1:6" ht="15" customHeight="1">
      <c r="A8718" s="1165" t="str">
        <f t="shared" si="860"/>
        <v>MEXP111YEL</v>
      </c>
      <c r="B8718" s="1165">
        <f>IFERROR(INDEX('GRP Macros'!$B$14:$AF$554,MATCH(C8718,'GRP Macros'!$B$14:$B$552,FALSE),MATCH(D8718,'GRP Macros'!$B$14:$AF$14,FALSE)),0)</f>
        <v>0</v>
      </c>
      <c r="C8718" s="1165" t="str">
        <f t="shared" si="859"/>
        <v>MEXP111</v>
      </c>
      <c r="D8718" s="988" t="str">
        <f>'GRP Macros'!$S$14</f>
        <v>Yellow 
RAL 1023</v>
      </c>
      <c r="E8718" s="1165" t="s">
        <v>27823</v>
      </c>
      <c r="F8718" s="1165" t="s">
        <v>28333</v>
      </c>
    </row>
    <row r="8719" spans="1:6" ht="15" customHeight="1">
      <c r="A8719" s="1165" t="str">
        <f t="shared" si="860"/>
        <v>MEXP111RED</v>
      </c>
      <c r="B8719" s="1165">
        <f>IFERROR(INDEX('GRP Macros'!$B$14:$AF$554,MATCH(C8719,'GRP Macros'!$B$14:$B$552,FALSE),MATCH(D8719,'GRP Macros'!$B$14:$AF$14,FALSE)),0)</f>
        <v>0</v>
      </c>
      <c r="C8719" s="1165" t="str">
        <f t="shared" si="859"/>
        <v>MEXP111</v>
      </c>
      <c r="D8719" s="988" t="str">
        <f>'GRP Macros'!$U$14</f>
        <v>Red 
RAL 3020</v>
      </c>
      <c r="E8719" s="1165" t="s">
        <v>27826</v>
      </c>
      <c r="F8719" s="1165" t="s">
        <v>28333</v>
      </c>
    </row>
    <row r="8720" spans="1:6" ht="15" customHeight="1">
      <c r="A8720" s="1165" t="str">
        <f t="shared" si="860"/>
        <v>MEXP111VIO</v>
      </c>
      <c r="B8720" s="1165">
        <f>IFERROR(INDEX('GRP Macros'!$B$14:$AF$554,MATCH(C8720,'GRP Macros'!$B$14:$B$552,FALSE),MATCH(D8720,'GRP Macros'!$B$14:$AF$14,FALSE)),0)</f>
        <v>0</v>
      </c>
      <c r="C8720" s="1165" t="str">
        <f t="shared" si="859"/>
        <v>MEXP111</v>
      </c>
      <c r="D8720" s="988" t="str">
        <f>'GRP Macros'!$V$14</f>
        <v>Violet 
RAL 4008</v>
      </c>
      <c r="E8720" s="1165" t="s">
        <v>27833</v>
      </c>
      <c r="F8720" s="1165" t="s">
        <v>28333</v>
      </c>
    </row>
    <row r="8721" spans="1:6" ht="15" customHeight="1">
      <c r="A8721" s="1165" t="str">
        <f t="shared" si="860"/>
        <v>MEXP111BLK</v>
      </c>
      <c r="B8721" s="1165">
        <f>IFERROR(INDEX('GRP Macros'!$B$14:$AF$554,MATCH(C8721,'GRP Macros'!$B$14:$B$552,FALSE),MATCH(D8721,'GRP Macros'!$B$14:$AF$14,FALSE)),0)</f>
        <v>0</v>
      </c>
      <c r="C8721" s="1165" t="str">
        <f t="shared" si="859"/>
        <v>MEXP111</v>
      </c>
      <c r="D8721" s="988" t="str">
        <f>'GRP Macros'!$X$14</f>
        <v>Black 
RAL 9005</v>
      </c>
      <c r="E8721" s="1165" t="s">
        <v>27829</v>
      </c>
      <c r="F8721" s="1165" t="s">
        <v>28333</v>
      </c>
    </row>
    <row r="8722" spans="1:6" ht="15" customHeight="1">
      <c r="A8722" s="1165" t="str">
        <f t="shared" si="860"/>
        <v>MEXP111GRY</v>
      </c>
      <c r="B8722" s="1165">
        <f>IFERROR(INDEX('GRP Macros'!$B$14:$AF$554,MATCH(C8722,'GRP Macros'!$B$14:$B$552,FALSE),MATCH(D8722,'GRP Macros'!$B$14:$AF$14,FALSE)),0)</f>
        <v>0</v>
      </c>
      <c r="C8722" s="1165" t="str">
        <f t="shared" si="859"/>
        <v>MEXP111</v>
      </c>
      <c r="D8722" s="988" t="str">
        <f>'GRP Macros'!$Y$14</f>
        <v>Grey 
RAL 7001</v>
      </c>
      <c r="E8722" s="1165" t="s">
        <v>27828</v>
      </c>
      <c r="F8722" s="1165" t="s">
        <v>28333</v>
      </c>
    </row>
    <row r="8723" spans="1:6" ht="15" customHeight="1">
      <c r="A8723" s="1165" t="str">
        <f t="shared" si="860"/>
        <v>MEXP111FLY</v>
      </c>
      <c r="B8723" s="1165">
        <f>IFERROR(INDEX('GRP Macros'!$B$14:$AF$554,MATCH(C8723,'GRP Macros'!$B$14:$B$552,FALSE),MATCH(D8723,'GRP Macros'!$B$14:$AF$14,FALSE)),0)</f>
        <v>0</v>
      </c>
      <c r="C8723" s="1165" t="str">
        <f t="shared" si="859"/>
        <v>MEXP111</v>
      </c>
      <c r="D8723" s="988" t="str">
        <f>'GRP Macros'!$Z$14</f>
        <v>Fluo Yellow 
RAL 1026</v>
      </c>
      <c r="E8723" s="1165" t="s">
        <v>28041</v>
      </c>
      <c r="F8723" s="1165" t="s">
        <v>28333</v>
      </c>
    </row>
    <row r="8724" spans="1:6" ht="15" customHeight="1">
      <c r="A8724" s="1165" t="str">
        <f t="shared" si="860"/>
        <v>MEXP111FLO</v>
      </c>
      <c r="B8724" s="1165">
        <f>IFERROR(INDEX('GRP Macros'!$B$14:$AF$554,MATCH(C8724,'GRP Macros'!$B$14:$B$552,FALSE),MATCH(D8724,'GRP Macros'!$B$14:$AF$14,FALSE)),0)</f>
        <v>0</v>
      </c>
      <c r="C8724" s="1165" t="str">
        <f t="shared" si="859"/>
        <v>MEXP111</v>
      </c>
      <c r="D8724" s="988" t="str">
        <f>'GRP Macros'!$AA$14</f>
        <v>Fluo Orange 
RAL 2005</v>
      </c>
      <c r="E8724" s="1165" t="s">
        <v>27830</v>
      </c>
      <c r="F8724" s="1165" t="s">
        <v>28333</v>
      </c>
    </row>
    <row r="8725" spans="1:6" ht="15" customHeight="1">
      <c r="A8725" s="1165" t="str">
        <f t="shared" si="860"/>
        <v>MEXP111FLP</v>
      </c>
      <c r="B8725" s="1165">
        <f>IFERROR(INDEX('GRP Macros'!$B$14:$AF$554,MATCH(C8725,'GRP Macros'!$B$14:$B$552,FALSE),MATCH(D8725,'GRP Macros'!$B$14:$AF$14,FALSE)),0)</f>
        <v>0</v>
      </c>
      <c r="C8725" s="1165" t="str">
        <f t="shared" si="859"/>
        <v>MEXP111</v>
      </c>
      <c r="D8725" s="988" t="str">
        <f>'GRP Macros'!$AB$14</f>
        <v>Fluo Pink 
Pantone 806C</v>
      </c>
      <c r="E8725" s="1165" t="s">
        <v>27832</v>
      </c>
      <c r="F8725" s="1165" t="s">
        <v>28333</v>
      </c>
    </row>
    <row r="8726" spans="1:6" ht="15" customHeight="1">
      <c r="A8726" s="1165" t="str">
        <f t="shared" si="860"/>
        <v>MEXP111FLG</v>
      </c>
      <c r="B8726" s="1165">
        <f>IFERROR(INDEX('GRP Macros'!$B$14:$AF$554,MATCH(C8726,'GRP Macros'!$B$14:$B$552,FALSE),MATCH(D8726,'GRP Macros'!$B$14:$AF$14,FALSE)),0)</f>
        <v>0</v>
      </c>
      <c r="C8726" s="1165" t="str">
        <f t="shared" si="859"/>
        <v>MEXP111</v>
      </c>
      <c r="D8726" s="988" t="str">
        <f>'GRP Macros'!$AC$14</f>
        <v>Fluo Green 
RAL 6028</v>
      </c>
      <c r="E8726" s="1165" t="s">
        <v>27831</v>
      </c>
      <c r="F8726" s="1165" t="s">
        <v>28333</v>
      </c>
    </row>
    <row r="8727" spans="1:6" ht="15" customHeight="1">
      <c r="A8727" s="1165" t="str">
        <f t="shared" ref="A8727:A8765" si="861">CONCATENATE(C8727,E8727)</f>
        <v>MEXP112WHI</v>
      </c>
      <c r="B8727" s="1165">
        <f>IFERROR(INDEX('GRP Macros'!$B$14:$AF$554,MATCH(C8727,'GRP Macros'!$B$14:$B$552,FALSE),MATCH(D8727,'GRP Macros'!$B$14:$AF$14,FALSE)),0)</f>
        <v>0</v>
      </c>
      <c r="C8727" s="1165" t="s">
        <v>28444</v>
      </c>
      <c r="D8727" s="1167" t="str">
        <f>'GRP Macros'!$K$14</f>
        <v>White 
RAL 9016</v>
      </c>
      <c r="E8727" s="1165" t="s">
        <v>27838</v>
      </c>
      <c r="F8727" s="1165" t="s">
        <v>28333</v>
      </c>
    </row>
    <row r="8728" spans="1:6" ht="15" customHeight="1">
      <c r="A8728" s="1165" t="str">
        <f t="shared" si="861"/>
        <v>MEXP112BLU</v>
      </c>
      <c r="B8728" s="1165">
        <f>IFERROR(INDEX('GRP Macros'!$B$14:$AF$554,MATCH(C8728,'GRP Macros'!$B$14:$B$552,FALSE),MATCH(D8728,'GRP Macros'!$B$14:$AF$14,FALSE)),0)</f>
        <v>0</v>
      </c>
      <c r="C8728" s="1165" t="str">
        <f>C8727</f>
        <v>MEXP112</v>
      </c>
      <c r="D8728" s="988" t="str">
        <f>'GRP Macros'!$L$14</f>
        <v>Blue US 
RAL 5015</v>
      </c>
      <c r="E8728" s="1165" t="s">
        <v>27827</v>
      </c>
      <c r="F8728" s="1165" t="s">
        <v>28333</v>
      </c>
    </row>
    <row r="8729" spans="1:6" ht="15" customHeight="1">
      <c r="A8729" s="1165" t="str">
        <f t="shared" si="861"/>
        <v>MEXP112MIN</v>
      </c>
      <c r="B8729" s="1165">
        <f>IFERROR(INDEX('GRP Macros'!$B$14:$AF$554,MATCH(C8729,'GRP Macros'!$B$14:$B$552,FALSE),MATCH(D8729,'GRP Macros'!$B$14:$AF$14,FALSE)),0)</f>
        <v>0</v>
      </c>
      <c r="C8729" s="1165" t="str">
        <f t="shared" ref="C8729:C8740" si="862">C8728</f>
        <v>MEXP112</v>
      </c>
      <c r="D8729" s="988" t="str">
        <f>'GRP Macros'!$O$14</f>
        <v>Mint 
RAL 6027</v>
      </c>
      <c r="E8729" s="1165" t="s">
        <v>27834</v>
      </c>
      <c r="F8729" s="1165" t="s">
        <v>28333</v>
      </c>
    </row>
    <row r="8730" spans="1:6" ht="15" customHeight="1">
      <c r="A8730" s="1165" t="str">
        <f t="shared" si="861"/>
        <v>MEXP112GRE</v>
      </c>
      <c r="B8730" s="1165">
        <f>IFERROR(INDEX('GRP Macros'!$B$14:$AF$554,MATCH(C8730,'GRP Macros'!$B$14:$B$552,FALSE),MATCH(D8730,'GRP Macros'!$B$14:$AF$14,FALSE)),0)</f>
        <v>0</v>
      </c>
      <c r="C8730" s="1165" t="str">
        <f t="shared" si="862"/>
        <v>MEXP112</v>
      </c>
      <c r="D8730" s="988" t="str">
        <f>'GRP Macros'!$P$14</f>
        <v>Green 
RAL 6037</v>
      </c>
      <c r="E8730" s="1165" t="s">
        <v>27837</v>
      </c>
      <c r="F8730" s="1165" t="s">
        <v>28333</v>
      </c>
    </row>
    <row r="8731" spans="1:6" ht="15" customHeight="1">
      <c r="A8731" s="1165" t="str">
        <f t="shared" si="861"/>
        <v>MEXP112PUK</v>
      </c>
      <c r="B8731" s="1165">
        <f>IFERROR(INDEX('GRP Macros'!$B$14:$AF$554,MATCH(C8731,'GRP Macros'!$B$14:$B$552,FALSE),MATCH(D8731,'GRP Macros'!$B$14:$AF$14,FALSE)),0)</f>
        <v>0</v>
      </c>
      <c r="C8731" s="1165" t="str">
        <f t="shared" si="862"/>
        <v>MEXP112</v>
      </c>
      <c r="D8731" s="988" t="str">
        <f>'GRP Macros'!$Q$14</f>
        <v>US Green 
Pantone
2301C</v>
      </c>
      <c r="E8731" s="1165" t="s">
        <v>27835</v>
      </c>
      <c r="F8731" s="1165" t="s">
        <v>28333</v>
      </c>
    </row>
    <row r="8732" spans="1:6" ht="15" customHeight="1">
      <c r="A8732" s="1165" t="str">
        <f t="shared" si="861"/>
        <v>MEXP112YEL</v>
      </c>
      <c r="B8732" s="1165">
        <f>IFERROR(INDEX('GRP Macros'!$B$14:$AF$554,MATCH(C8732,'GRP Macros'!$B$14:$B$552,FALSE),MATCH(D8732,'GRP Macros'!$B$14:$AF$14,FALSE)),0)</f>
        <v>0</v>
      </c>
      <c r="C8732" s="1165" t="str">
        <f t="shared" si="862"/>
        <v>MEXP112</v>
      </c>
      <c r="D8732" s="988" t="str">
        <f>'GRP Macros'!$S$14</f>
        <v>Yellow 
RAL 1023</v>
      </c>
      <c r="E8732" s="1165" t="s">
        <v>27823</v>
      </c>
      <c r="F8732" s="1165" t="s">
        <v>28333</v>
      </c>
    </row>
    <row r="8733" spans="1:6" ht="15" customHeight="1">
      <c r="A8733" s="1165" t="str">
        <f t="shared" si="861"/>
        <v>MEXP112RED</v>
      </c>
      <c r="B8733" s="1165">
        <f>IFERROR(INDEX('GRP Macros'!$B$14:$AF$554,MATCH(C8733,'GRP Macros'!$B$14:$B$552,FALSE),MATCH(D8733,'GRP Macros'!$B$14:$AF$14,FALSE)),0)</f>
        <v>0</v>
      </c>
      <c r="C8733" s="1165" t="str">
        <f t="shared" si="862"/>
        <v>MEXP112</v>
      </c>
      <c r="D8733" s="988" t="str">
        <f>'GRP Macros'!$U$14</f>
        <v>Red 
RAL 3020</v>
      </c>
      <c r="E8733" s="1165" t="s">
        <v>27826</v>
      </c>
      <c r="F8733" s="1165" t="s">
        <v>28333</v>
      </c>
    </row>
    <row r="8734" spans="1:6" ht="15" customHeight="1">
      <c r="A8734" s="1165" t="str">
        <f t="shared" si="861"/>
        <v>MEXP112VIO</v>
      </c>
      <c r="B8734" s="1165">
        <f>IFERROR(INDEX('GRP Macros'!$B$14:$AF$554,MATCH(C8734,'GRP Macros'!$B$14:$B$552,FALSE),MATCH(D8734,'GRP Macros'!$B$14:$AF$14,FALSE)),0)</f>
        <v>0</v>
      </c>
      <c r="C8734" s="1165" t="str">
        <f t="shared" si="862"/>
        <v>MEXP112</v>
      </c>
      <c r="D8734" s="988" t="str">
        <f>'GRP Macros'!$V$14</f>
        <v>Violet 
RAL 4008</v>
      </c>
      <c r="E8734" s="1165" t="s">
        <v>27833</v>
      </c>
      <c r="F8734" s="1165" t="s">
        <v>28333</v>
      </c>
    </row>
    <row r="8735" spans="1:6" ht="15" customHeight="1">
      <c r="A8735" s="1165" t="str">
        <f t="shared" si="861"/>
        <v>MEXP112BLK</v>
      </c>
      <c r="B8735" s="1165">
        <f>IFERROR(INDEX('GRP Macros'!$B$14:$AF$554,MATCH(C8735,'GRP Macros'!$B$14:$B$552,FALSE),MATCH(D8735,'GRP Macros'!$B$14:$AF$14,FALSE)),0)</f>
        <v>0</v>
      </c>
      <c r="C8735" s="1165" t="str">
        <f t="shared" si="862"/>
        <v>MEXP112</v>
      </c>
      <c r="D8735" s="988" t="str">
        <f>'GRP Macros'!$X$14</f>
        <v>Black 
RAL 9005</v>
      </c>
      <c r="E8735" s="1165" t="s">
        <v>27829</v>
      </c>
      <c r="F8735" s="1165" t="s">
        <v>28333</v>
      </c>
    </row>
    <row r="8736" spans="1:6" ht="15" customHeight="1">
      <c r="A8736" s="1165" t="str">
        <f t="shared" si="861"/>
        <v>MEXP112GRY</v>
      </c>
      <c r="B8736" s="1165">
        <f>IFERROR(INDEX('GRP Macros'!$B$14:$AF$554,MATCH(C8736,'GRP Macros'!$B$14:$B$552,FALSE),MATCH(D8736,'GRP Macros'!$B$14:$AF$14,FALSE)),0)</f>
        <v>0</v>
      </c>
      <c r="C8736" s="1165" t="str">
        <f t="shared" si="862"/>
        <v>MEXP112</v>
      </c>
      <c r="D8736" s="988" t="str">
        <f>'GRP Macros'!$Y$14</f>
        <v>Grey 
RAL 7001</v>
      </c>
      <c r="E8736" s="1165" t="s">
        <v>27828</v>
      </c>
      <c r="F8736" s="1165" t="s">
        <v>28333</v>
      </c>
    </row>
    <row r="8737" spans="1:6" ht="15" customHeight="1">
      <c r="A8737" s="1165" t="str">
        <f t="shared" si="861"/>
        <v>MEXP112FLY</v>
      </c>
      <c r="B8737" s="1165">
        <f>IFERROR(INDEX('GRP Macros'!$B$14:$AF$554,MATCH(C8737,'GRP Macros'!$B$14:$B$552,FALSE),MATCH(D8737,'GRP Macros'!$B$14:$AF$14,FALSE)),0)</f>
        <v>0</v>
      </c>
      <c r="C8737" s="1165" t="str">
        <f t="shared" si="862"/>
        <v>MEXP112</v>
      </c>
      <c r="D8737" s="988" t="str">
        <f>'GRP Macros'!$Z$14</f>
        <v>Fluo Yellow 
RAL 1026</v>
      </c>
      <c r="E8737" s="1165" t="s">
        <v>28041</v>
      </c>
      <c r="F8737" s="1165" t="s">
        <v>28333</v>
      </c>
    </row>
    <row r="8738" spans="1:6" ht="15" customHeight="1">
      <c r="A8738" s="1165" t="str">
        <f t="shared" si="861"/>
        <v>MEXP112FLO</v>
      </c>
      <c r="B8738" s="1165">
        <f>IFERROR(INDEX('GRP Macros'!$B$14:$AF$554,MATCH(C8738,'GRP Macros'!$B$14:$B$552,FALSE),MATCH(D8738,'GRP Macros'!$B$14:$AF$14,FALSE)),0)</f>
        <v>0</v>
      </c>
      <c r="C8738" s="1165" t="str">
        <f t="shared" si="862"/>
        <v>MEXP112</v>
      </c>
      <c r="D8738" s="988" t="str">
        <f>'GRP Macros'!$AA$14</f>
        <v>Fluo Orange 
RAL 2005</v>
      </c>
      <c r="E8738" s="1165" t="s">
        <v>27830</v>
      </c>
      <c r="F8738" s="1165" t="s">
        <v>28333</v>
      </c>
    </row>
    <row r="8739" spans="1:6" ht="15" customHeight="1">
      <c r="A8739" s="1165" t="str">
        <f t="shared" si="861"/>
        <v>MEXP112FLP</v>
      </c>
      <c r="B8739" s="1165">
        <f>IFERROR(INDEX('GRP Macros'!$B$14:$AF$554,MATCH(C8739,'GRP Macros'!$B$14:$B$552,FALSE),MATCH(D8739,'GRP Macros'!$B$14:$AF$14,FALSE)),0)</f>
        <v>0</v>
      </c>
      <c r="C8739" s="1165" t="str">
        <f t="shared" si="862"/>
        <v>MEXP112</v>
      </c>
      <c r="D8739" s="988" t="str">
        <f>'GRP Macros'!$AB$14</f>
        <v>Fluo Pink 
Pantone 806C</v>
      </c>
      <c r="E8739" s="1165" t="s">
        <v>27832</v>
      </c>
      <c r="F8739" s="1165" t="s">
        <v>28333</v>
      </c>
    </row>
    <row r="8740" spans="1:6" ht="15" customHeight="1">
      <c r="A8740" s="1165" t="str">
        <f t="shared" si="861"/>
        <v>MEXP112FLG</v>
      </c>
      <c r="B8740" s="1165">
        <f>IFERROR(INDEX('GRP Macros'!$B$14:$AF$554,MATCH(C8740,'GRP Macros'!$B$14:$B$552,FALSE),MATCH(D8740,'GRP Macros'!$B$14:$AF$14,FALSE)),0)</f>
        <v>0</v>
      </c>
      <c r="C8740" s="1165" t="str">
        <f t="shared" si="862"/>
        <v>MEXP112</v>
      </c>
      <c r="D8740" s="988" t="str">
        <f>'GRP Macros'!$AC$14</f>
        <v>Fluo Green 
RAL 6028</v>
      </c>
      <c r="E8740" s="1165" t="s">
        <v>27831</v>
      </c>
      <c r="F8740" s="1165" t="s">
        <v>28333</v>
      </c>
    </row>
    <row r="8741" spans="1:6" ht="15" customHeight="1">
      <c r="A8741" s="1165" t="str">
        <f t="shared" si="861"/>
        <v>MEXP113WHI</v>
      </c>
      <c r="B8741" s="1165">
        <f>IFERROR(INDEX('GRP Macros'!$B$14:$AF$554,MATCH(C8741,'GRP Macros'!$B$14:$B$552,FALSE),MATCH(D8741,'GRP Macros'!$B$14:$AF$14,FALSE)),0)</f>
        <v>0</v>
      </c>
      <c r="C8741" s="1165" t="s">
        <v>28445</v>
      </c>
      <c r="D8741" s="1167" t="str">
        <f>'GRP Macros'!$K$14</f>
        <v>White 
RAL 9016</v>
      </c>
      <c r="E8741" s="1165" t="s">
        <v>27838</v>
      </c>
      <c r="F8741" s="1165" t="s">
        <v>28333</v>
      </c>
    </row>
    <row r="8742" spans="1:6" ht="15" customHeight="1">
      <c r="A8742" s="1165" t="str">
        <f t="shared" si="861"/>
        <v>MEXP113BLU</v>
      </c>
      <c r="B8742" s="1165">
        <f>IFERROR(INDEX('GRP Macros'!$B$14:$AF$554,MATCH(C8742,'GRP Macros'!$B$14:$B$552,FALSE),MATCH(D8742,'GRP Macros'!$B$14:$AF$14,FALSE)),0)</f>
        <v>0</v>
      </c>
      <c r="C8742" s="1165" t="str">
        <f>C8741</f>
        <v>MEXP113</v>
      </c>
      <c r="D8742" s="988" t="str">
        <f>'GRP Macros'!$L$14</f>
        <v>Blue US 
RAL 5015</v>
      </c>
      <c r="E8742" s="1165" t="s">
        <v>27827</v>
      </c>
      <c r="F8742" s="1165" t="s">
        <v>28333</v>
      </c>
    </row>
    <row r="8743" spans="1:6" ht="15" customHeight="1">
      <c r="A8743" s="1165" t="str">
        <f t="shared" si="861"/>
        <v>MEXP113MIN</v>
      </c>
      <c r="B8743" s="1165">
        <f>IFERROR(INDEX('GRP Macros'!$B$14:$AF$554,MATCH(C8743,'GRP Macros'!$B$14:$B$552,FALSE),MATCH(D8743,'GRP Macros'!$B$14:$AF$14,FALSE)),0)</f>
        <v>0</v>
      </c>
      <c r="C8743" s="1165" t="str">
        <f t="shared" ref="C8743:C8754" si="863">C8742</f>
        <v>MEXP113</v>
      </c>
      <c r="D8743" s="988" t="str">
        <f>'GRP Macros'!$O$14</f>
        <v>Mint 
RAL 6027</v>
      </c>
      <c r="E8743" s="1165" t="s">
        <v>27834</v>
      </c>
      <c r="F8743" s="1165" t="s">
        <v>28333</v>
      </c>
    </row>
    <row r="8744" spans="1:6" ht="15" customHeight="1">
      <c r="A8744" s="1165" t="str">
        <f t="shared" si="861"/>
        <v>MEXP113GRE</v>
      </c>
      <c r="B8744" s="1165">
        <f>IFERROR(INDEX('GRP Macros'!$B$14:$AF$554,MATCH(C8744,'GRP Macros'!$B$14:$B$552,FALSE),MATCH(D8744,'GRP Macros'!$B$14:$AF$14,FALSE)),0)</f>
        <v>0</v>
      </c>
      <c r="C8744" s="1165" t="str">
        <f t="shared" si="863"/>
        <v>MEXP113</v>
      </c>
      <c r="D8744" s="988" t="str">
        <f>'GRP Macros'!$P$14</f>
        <v>Green 
RAL 6037</v>
      </c>
      <c r="E8744" s="1165" t="s">
        <v>27837</v>
      </c>
      <c r="F8744" s="1165" t="s">
        <v>28333</v>
      </c>
    </row>
    <row r="8745" spans="1:6" ht="15" customHeight="1">
      <c r="A8745" s="1165" t="str">
        <f t="shared" si="861"/>
        <v>MEXP113PUK</v>
      </c>
      <c r="B8745" s="1165">
        <f>IFERROR(INDEX('GRP Macros'!$B$14:$AF$554,MATCH(C8745,'GRP Macros'!$B$14:$B$552,FALSE),MATCH(D8745,'GRP Macros'!$B$14:$AF$14,FALSE)),0)</f>
        <v>0</v>
      </c>
      <c r="C8745" s="1165" t="str">
        <f t="shared" si="863"/>
        <v>MEXP113</v>
      </c>
      <c r="D8745" s="988" t="str">
        <f>'GRP Macros'!$Q$14</f>
        <v>US Green 
Pantone
2301C</v>
      </c>
      <c r="E8745" s="1165" t="s">
        <v>27835</v>
      </c>
      <c r="F8745" s="1165" t="s">
        <v>28333</v>
      </c>
    </row>
    <row r="8746" spans="1:6" ht="15" customHeight="1">
      <c r="A8746" s="1165" t="str">
        <f t="shared" si="861"/>
        <v>MEXP113YEL</v>
      </c>
      <c r="B8746" s="1165">
        <f>IFERROR(INDEX('GRP Macros'!$B$14:$AF$554,MATCH(C8746,'GRP Macros'!$B$14:$B$552,FALSE),MATCH(D8746,'GRP Macros'!$B$14:$AF$14,FALSE)),0)</f>
        <v>0</v>
      </c>
      <c r="C8746" s="1165" t="str">
        <f t="shared" si="863"/>
        <v>MEXP113</v>
      </c>
      <c r="D8746" s="988" t="str">
        <f>'GRP Macros'!$S$14</f>
        <v>Yellow 
RAL 1023</v>
      </c>
      <c r="E8746" s="1165" t="s">
        <v>27823</v>
      </c>
      <c r="F8746" s="1165" t="s">
        <v>28333</v>
      </c>
    </row>
    <row r="8747" spans="1:6" ht="15" customHeight="1">
      <c r="A8747" s="1165" t="str">
        <f t="shared" si="861"/>
        <v>MEXP113RED</v>
      </c>
      <c r="B8747" s="1165">
        <f>IFERROR(INDEX('GRP Macros'!$B$14:$AF$554,MATCH(C8747,'GRP Macros'!$B$14:$B$552,FALSE),MATCH(D8747,'GRP Macros'!$B$14:$AF$14,FALSE)),0)</f>
        <v>0</v>
      </c>
      <c r="C8747" s="1165" t="str">
        <f t="shared" si="863"/>
        <v>MEXP113</v>
      </c>
      <c r="D8747" s="988" t="str">
        <f>'GRP Macros'!$U$14</f>
        <v>Red 
RAL 3020</v>
      </c>
      <c r="E8747" s="1165" t="s">
        <v>27826</v>
      </c>
      <c r="F8747" s="1165" t="s">
        <v>28333</v>
      </c>
    </row>
    <row r="8748" spans="1:6" ht="15" customHeight="1">
      <c r="A8748" s="1165" t="str">
        <f t="shared" si="861"/>
        <v>MEXP113VIO</v>
      </c>
      <c r="B8748" s="1165">
        <f>IFERROR(INDEX('GRP Macros'!$B$14:$AF$554,MATCH(C8748,'GRP Macros'!$B$14:$B$552,FALSE),MATCH(D8748,'GRP Macros'!$B$14:$AF$14,FALSE)),0)</f>
        <v>0</v>
      </c>
      <c r="C8748" s="1165" t="str">
        <f t="shared" si="863"/>
        <v>MEXP113</v>
      </c>
      <c r="D8748" s="988" t="str">
        <f>'GRP Macros'!$V$14</f>
        <v>Violet 
RAL 4008</v>
      </c>
      <c r="E8748" s="1165" t="s">
        <v>27833</v>
      </c>
      <c r="F8748" s="1165" t="s">
        <v>28333</v>
      </c>
    </row>
    <row r="8749" spans="1:6" ht="15" customHeight="1">
      <c r="A8749" s="1165" t="str">
        <f t="shared" si="861"/>
        <v>MEXP113BLK</v>
      </c>
      <c r="B8749" s="1165">
        <f>IFERROR(INDEX('GRP Macros'!$B$14:$AF$554,MATCH(C8749,'GRP Macros'!$B$14:$B$552,FALSE),MATCH(D8749,'GRP Macros'!$B$14:$AF$14,FALSE)),0)</f>
        <v>0</v>
      </c>
      <c r="C8749" s="1165" t="str">
        <f t="shared" si="863"/>
        <v>MEXP113</v>
      </c>
      <c r="D8749" s="988" t="str">
        <f>'GRP Macros'!$X$14</f>
        <v>Black 
RAL 9005</v>
      </c>
      <c r="E8749" s="1165" t="s">
        <v>27829</v>
      </c>
      <c r="F8749" s="1165" t="s">
        <v>28333</v>
      </c>
    </row>
    <row r="8750" spans="1:6" ht="15" customHeight="1">
      <c r="A8750" s="1165" t="str">
        <f t="shared" si="861"/>
        <v>MEXP113GRY</v>
      </c>
      <c r="B8750" s="1165">
        <f>IFERROR(INDEX('GRP Macros'!$B$14:$AF$554,MATCH(C8750,'GRP Macros'!$B$14:$B$552,FALSE),MATCH(D8750,'GRP Macros'!$B$14:$AF$14,FALSE)),0)</f>
        <v>0</v>
      </c>
      <c r="C8750" s="1165" t="str">
        <f t="shared" si="863"/>
        <v>MEXP113</v>
      </c>
      <c r="D8750" s="988" t="str">
        <f>'GRP Macros'!$Y$14</f>
        <v>Grey 
RAL 7001</v>
      </c>
      <c r="E8750" s="1165" t="s">
        <v>27828</v>
      </c>
      <c r="F8750" s="1165" t="s">
        <v>28333</v>
      </c>
    </row>
    <row r="8751" spans="1:6" ht="15" customHeight="1">
      <c r="A8751" s="1165" t="str">
        <f t="shared" si="861"/>
        <v>MEXP113FLY</v>
      </c>
      <c r="B8751" s="1165">
        <f>IFERROR(INDEX('GRP Macros'!$B$14:$AF$554,MATCH(C8751,'GRP Macros'!$B$14:$B$552,FALSE),MATCH(D8751,'GRP Macros'!$B$14:$AF$14,FALSE)),0)</f>
        <v>0</v>
      </c>
      <c r="C8751" s="1165" t="str">
        <f t="shared" si="863"/>
        <v>MEXP113</v>
      </c>
      <c r="D8751" s="988" t="str">
        <f>'GRP Macros'!$Z$14</f>
        <v>Fluo Yellow 
RAL 1026</v>
      </c>
      <c r="E8751" s="1165" t="s">
        <v>28041</v>
      </c>
      <c r="F8751" s="1165" t="s">
        <v>28333</v>
      </c>
    </row>
    <row r="8752" spans="1:6" ht="15" customHeight="1">
      <c r="A8752" s="1165" t="str">
        <f t="shared" si="861"/>
        <v>MEXP113FLO</v>
      </c>
      <c r="B8752" s="1165">
        <f>IFERROR(INDEX('GRP Macros'!$B$14:$AF$554,MATCH(C8752,'GRP Macros'!$B$14:$B$552,FALSE),MATCH(D8752,'GRP Macros'!$B$14:$AF$14,FALSE)),0)</f>
        <v>0</v>
      </c>
      <c r="C8752" s="1165" t="str">
        <f t="shared" si="863"/>
        <v>MEXP113</v>
      </c>
      <c r="D8752" s="988" t="str">
        <f>'GRP Macros'!$AA$14</f>
        <v>Fluo Orange 
RAL 2005</v>
      </c>
      <c r="E8752" s="1165" t="s">
        <v>27830</v>
      </c>
      <c r="F8752" s="1165" t="s">
        <v>28333</v>
      </c>
    </row>
    <row r="8753" spans="1:6" ht="15" customHeight="1">
      <c r="A8753" s="1165" t="str">
        <f t="shared" si="861"/>
        <v>MEXP113FLP</v>
      </c>
      <c r="B8753" s="1165">
        <f>IFERROR(INDEX('GRP Macros'!$B$14:$AF$554,MATCH(C8753,'GRP Macros'!$B$14:$B$552,FALSE),MATCH(D8753,'GRP Macros'!$B$14:$AF$14,FALSE)),0)</f>
        <v>0</v>
      </c>
      <c r="C8753" s="1165" t="str">
        <f t="shared" si="863"/>
        <v>MEXP113</v>
      </c>
      <c r="D8753" s="988" t="str">
        <f>'GRP Macros'!$AB$14</f>
        <v>Fluo Pink 
Pantone 806C</v>
      </c>
      <c r="E8753" s="1165" t="s">
        <v>27832</v>
      </c>
      <c r="F8753" s="1165" t="s">
        <v>28333</v>
      </c>
    </row>
    <row r="8754" spans="1:6" ht="15" customHeight="1">
      <c r="A8754" s="1165" t="str">
        <f t="shared" si="861"/>
        <v>MEXP113FLG</v>
      </c>
      <c r="B8754" s="1165">
        <f>IFERROR(INDEX('GRP Macros'!$B$14:$AF$554,MATCH(C8754,'GRP Macros'!$B$14:$B$552,FALSE),MATCH(D8754,'GRP Macros'!$B$14:$AF$14,FALSE)),0)</f>
        <v>0</v>
      </c>
      <c r="C8754" s="1165" t="str">
        <f t="shared" si="863"/>
        <v>MEXP113</v>
      </c>
      <c r="D8754" s="988" t="str">
        <f>'GRP Macros'!$AC$14</f>
        <v>Fluo Green 
RAL 6028</v>
      </c>
      <c r="E8754" s="1165" t="s">
        <v>27831</v>
      </c>
      <c r="F8754" s="1165" t="s">
        <v>28333</v>
      </c>
    </row>
    <row r="8755" spans="1:6" ht="15" customHeight="1">
      <c r="A8755" s="1165" t="str">
        <f t="shared" si="861"/>
        <v>MEXP114WHI</v>
      </c>
      <c r="B8755" s="1165">
        <f>IFERROR(INDEX('GRP Macros'!$B$14:$AF$554,MATCH(C8755,'GRP Macros'!$B$14:$B$552,FALSE),MATCH(D8755,'GRP Macros'!$B$14:$AF$14,FALSE)),0)</f>
        <v>0</v>
      </c>
      <c r="C8755" s="1165" t="s">
        <v>28446</v>
      </c>
      <c r="D8755" s="1167" t="str">
        <f>'GRP Macros'!$K$14</f>
        <v>White 
RAL 9016</v>
      </c>
      <c r="E8755" s="1165" t="s">
        <v>27838</v>
      </c>
      <c r="F8755" s="1165" t="s">
        <v>28333</v>
      </c>
    </row>
    <row r="8756" spans="1:6" ht="15" customHeight="1">
      <c r="A8756" s="1165" t="str">
        <f t="shared" si="861"/>
        <v>MEXP114BLU</v>
      </c>
      <c r="B8756" s="1165">
        <f>IFERROR(INDEX('GRP Macros'!$B$14:$AF$554,MATCH(C8756,'GRP Macros'!$B$14:$B$552,FALSE),MATCH(D8756,'GRP Macros'!$B$14:$AF$14,FALSE)),0)</f>
        <v>0</v>
      </c>
      <c r="C8756" s="1165" t="str">
        <f>C8755</f>
        <v>MEXP114</v>
      </c>
      <c r="D8756" s="988" t="str">
        <f>'GRP Macros'!$L$14</f>
        <v>Blue US 
RAL 5015</v>
      </c>
      <c r="E8756" s="1165" t="s">
        <v>27827</v>
      </c>
      <c r="F8756" s="1165" t="s">
        <v>28333</v>
      </c>
    </row>
    <row r="8757" spans="1:6" ht="15" customHeight="1">
      <c r="A8757" s="1165" t="str">
        <f t="shared" si="861"/>
        <v>MEXP114MIN</v>
      </c>
      <c r="B8757" s="1165">
        <f>IFERROR(INDEX('GRP Macros'!$B$14:$AF$554,MATCH(C8757,'GRP Macros'!$B$14:$B$552,FALSE),MATCH(D8757,'GRP Macros'!$B$14:$AF$14,FALSE)),0)</f>
        <v>0</v>
      </c>
      <c r="C8757" s="1165" t="str">
        <f t="shared" ref="C8757:C8768" si="864">C8756</f>
        <v>MEXP114</v>
      </c>
      <c r="D8757" s="988" t="str">
        <f>'GRP Macros'!$O$14</f>
        <v>Mint 
RAL 6027</v>
      </c>
      <c r="E8757" s="1165" t="s">
        <v>27834</v>
      </c>
      <c r="F8757" s="1165" t="s">
        <v>28333</v>
      </c>
    </row>
    <row r="8758" spans="1:6" ht="15" customHeight="1">
      <c r="A8758" s="1165" t="str">
        <f t="shared" si="861"/>
        <v>MEXP114GRE</v>
      </c>
      <c r="B8758" s="1165">
        <f>IFERROR(INDEX('GRP Macros'!$B$14:$AF$554,MATCH(C8758,'GRP Macros'!$B$14:$B$552,FALSE),MATCH(D8758,'GRP Macros'!$B$14:$AF$14,FALSE)),0)</f>
        <v>0</v>
      </c>
      <c r="C8758" s="1165" t="str">
        <f t="shared" si="864"/>
        <v>MEXP114</v>
      </c>
      <c r="D8758" s="988" t="str">
        <f>'GRP Macros'!$P$14</f>
        <v>Green 
RAL 6037</v>
      </c>
      <c r="E8758" s="1165" t="s">
        <v>27837</v>
      </c>
      <c r="F8758" s="1165" t="s">
        <v>28333</v>
      </c>
    </row>
    <row r="8759" spans="1:6" ht="15" customHeight="1">
      <c r="A8759" s="1165" t="str">
        <f t="shared" si="861"/>
        <v>MEXP114PUK</v>
      </c>
      <c r="B8759" s="1165">
        <f>IFERROR(INDEX('GRP Macros'!$B$14:$AF$554,MATCH(C8759,'GRP Macros'!$B$14:$B$552,FALSE),MATCH(D8759,'GRP Macros'!$B$14:$AF$14,FALSE)),0)</f>
        <v>0</v>
      </c>
      <c r="C8759" s="1165" t="str">
        <f t="shared" si="864"/>
        <v>MEXP114</v>
      </c>
      <c r="D8759" s="988" t="str">
        <f>'GRP Macros'!$Q$14</f>
        <v>US Green 
Pantone
2301C</v>
      </c>
      <c r="E8759" s="1165" t="s">
        <v>27835</v>
      </c>
      <c r="F8759" s="1165" t="s">
        <v>28333</v>
      </c>
    </row>
    <row r="8760" spans="1:6" ht="15" customHeight="1">
      <c r="A8760" s="1165" t="str">
        <f t="shared" si="861"/>
        <v>MEXP114YEL</v>
      </c>
      <c r="B8760" s="1165">
        <f>IFERROR(INDEX('GRP Macros'!$B$14:$AF$554,MATCH(C8760,'GRP Macros'!$B$14:$B$552,FALSE),MATCH(D8760,'GRP Macros'!$B$14:$AF$14,FALSE)),0)</f>
        <v>0</v>
      </c>
      <c r="C8760" s="1165" t="str">
        <f t="shared" si="864"/>
        <v>MEXP114</v>
      </c>
      <c r="D8760" s="988" t="str">
        <f>'GRP Macros'!$S$14</f>
        <v>Yellow 
RAL 1023</v>
      </c>
      <c r="E8760" s="1165" t="s">
        <v>27823</v>
      </c>
      <c r="F8760" s="1165" t="s">
        <v>28333</v>
      </c>
    </row>
    <row r="8761" spans="1:6" ht="15" customHeight="1">
      <c r="A8761" s="1165" t="str">
        <f t="shared" si="861"/>
        <v>MEXP114RED</v>
      </c>
      <c r="B8761" s="1165">
        <f>IFERROR(INDEX('GRP Macros'!$B$14:$AF$554,MATCH(C8761,'GRP Macros'!$B$14:$B$552,FALSE),MATCH(D8761,'GRP Macros'!$B$14:$AF$14,FALSE)),0)</f>
        <v>0</v>
      </c>
      <c r="C8761" s="1165" t="str">
        <f t="shared" si="864"/>
        <v>MEXP114</v>
      </c>
      <c r="D8761" s="988" t="str">
        <f>'GRP Macros'!$U$14</f>
        <v>Red 
RAL 3020</v>
      </c>
      <c r="E8761" s="1165" t="s">
        <v>27826</v>
      </c>
      <c r="F8761" s="1165" t="s">
        <v>28333</v>
      </c>
    </row>
    <row r="8762" spans="1:6" ht="15" customHeight="1">
      <c r="A8762" s="1165" t="str">
        <f t="shared" si="861"/>
        <v>MEXP114VIO</v>
      </c>
      <c r="B8762" s="1165">
        <f>IFERROR(INDEX('GRP Macros'!$B$14:$AF$554,MATCH(C8762,'GRP Macros'!$B$14:$B$552,FALSE),MATCH(D8762,'GRP Macros'!$B$14:$AF$14,FALSE)),0)</f>
        <v>0</v>
      </c>
      <c r="C8762" s="1165" t="str">
        <f t="shared" si="864"/>
        <v>MEXP114</v>
      </c>
      <c r="D8762" s="988" t="str">
        <f>'GRP Macros'!$V$14</f>
        <v>Violet 
RAL 4008</v>
      </c>
      <c r="E8762" s="1165" t="s">
        <v>27833</v>
      </c>
      <c r="F8762" s="1165" t="s">
        <v>28333</v>
      </c>
    </row>
    <row r="8763" spans="1:6" ht="15" customHeight="1">
      <c r="A8763" s="1165" t="str">
        <f t="shared" si="861"/>
        <v>MEXP114BLK</v>
      </c>
      <c r="B8763" s="1165">
        <f>IFERROR(INDEX('GRP Macros'!$B$14:$AF$554,MATCH(C8763,'GRP Macros'!$B$14:$B$552,FALSE),MATCH(D8763,'GRP Macros'!$B$14:$AF$14,FALSE)),0)</f>
        <v>0</v>
      </c>
      <c r="C8763" s="1165" t="str">
        <f t="shared" si="864"/>
        <v>MEXP114</v>
      </c>
      <c r="D8763" s="988" t="str">
        <f>'GRP Macros'!$X$14</f>
        <v>Black 
RAL 9005</v>
      </c>
      <c r="E8763" s="1165" t="s">
        <v>27829</v>
      </c>
      <c r="F8763" s="1165" t="s">
        <v>28333</v>
      </c>
    </row>
    <row r="8764" spans="1:6" ht="15" customHeight="1">
      <c r="A8764" s="1165" t="str">
        <f t="shared" si="861"/>
        <v>MEXP114GRY</v>
      </c>
      <c r="B8764" s="1165">
        <f>IFERROR(INDEX('GRP Macros'!$B$14:$AF$554,MATCH(C8764,'GRP Macros'!$B$14:$B$552,FALSE),MATCH(D8764,'GRP Macros'!$B$14:$AF$14,FALSE)),0)</f>
        <v>0</v>
      </c>
      <c r="C8764" s="1165" t="str">
        <f t="shared" si="864"/>
        <v>MEXP114</v>
      </c>
      <c r="D8764" s="988" t="str">
        <f>'GRP Macros'!$Y$14</f>
        <v>Grey 
RAL 7001</v>
      </c>
      <c r="E8764" s="1165" t="s">
        <v>27828</v>
      </c>
      <c r="F8764" s="1165" t="s">
        <v>28333</v>
      </c>
    </row>
    <row r="8765" spans="1:6" ht="15" customHeight="1">
      <c r="A8765" s="1165" t="str">
        <f t="shared" si="861"/>
        <v>MEXP114FLY</v>
      </c>
      <c r="B8765" s="1165">
        <f>IFERROR(INDEX('GRP Macros'!$B$14:$AF$554,MATCH(C8765,'GRP Macros'!$B$14:$B$552,FALSE),MATCH(D8765,'GRP Macros'!$B$14:$AF$14,FALSE)),0)</f>
        <v>0</v>
      </c>
      <c r="C8765" s="1165" t="str">
        <f t="shared" si="864"/>
        <v>MEXP114</v>
      </c>
      <c r="D8765" s="988" t="str">
        <f>'GRP Macros'!$Z$14</f>
        <v>Fluo Yellow 
RAL 1026</v>
      </c>
      <c r="E8765" s="1165" t="s">
        <v>28041</v>
      </c>
      <c r="F8765" s="1165" t="s">
        <v>28333</v>
      </c>
    </row>
    <row r="8766" spans="1:6" ht="15" customHeight="1">
      <c r="A8766" s="1165" t="str">
        <f t="shared" ref="A8766:A8768" si="865">CONCATENATE(C8766,E8766)</f>
        <v>MEXP114FLO</v>
      </c>
      <c r="B8766" s="1165">
        <f>IFERROR(INDEX('GRP Macros'!$B$14:$AF$554,MATCH(C8766,'GRP Macros'!$B$14:$B$552,FALSE),MATCH(D8766,'GRP Macros'!$B$14:$AF$14,FALSE)),0)</f>
        <v>0</v>
      </c>
      <c r="C8766" s="1165" t="str">
        <f t="shared" si="864"/>
        <v>MEXP114</v>
      </c>
      <c r="D8766" s="988" t="str">
        <f>'GRP Macros'!$AA$14</f>
        <v>Fluo Orange 
RAL 2005</v>
      </c>
      <c r="E8766" s="1165" t="s">
        <v>27830</v>
      </c>
      <c r="F8766" s="1165" t="s">
        <v>28333</v>
      </c>
    </row>
    <row r="8767" spans="1:6" ht="15" customHeight="1">
      <c r="A8767" s="1165" t="str">
        <f t="shared" si="865"/>
        <v>MEXP114FLP</v>
      </c>
      <c r="B8767" s="1165">
        <f>IFERROR(INDEX('GRP Macros'!$B$14:$AF$554,MATCH(C8767,'GRP Macros'!$B$14:$B$552,FALSE),MATCH(D8767,'GRP Macros'!$B$14:$AF$14,FALSE)),0)</f>
        <v>0</v>
      </c>
      <c r="C8767" s="1165" t="str">
        <f t="shared" si="864"/>
        <v>MEXP114</v>
      </c>
      <c r="D8767" s="988" t="str">
        <f>'GRP Macros'!$AB$14</f>
        <v>Fluo Pink 
Pantone 806C</v>
      </c>
      <c r="E8767" s="1165" t="s">
        <v>27832</v>
      </c>
      <c r="F8767" s="1165" t="s">
        <v>28333</v>
      </c>
    </row>
    <row r="8768" spans="1:6" ht="15" customHeight="1">
      <c r="A8768" s="1165" t="str">
        <f t="shared" si="865"/>
        <v>MEXP114FLG</v>
      </c>
      <c r="B8768" s="1165">
        <f>IFERROR(INDEX('GRP Macros'!$B$14:$AF$554,MATCH(C8768,'GRP Macros'!$B$14:$B$552,FALSE),MATCH(D8768,'GRP Macros'!$B$14:$AF$14,FALSE)),0)</f>
        <v>0</v>
      </c>
      <c r="C8768" s="1165" t="str">
        <f t="shared" si="864"/>
        <v>MEXP114</v>
      </c>
      <c r="D8768" s="988" t="str">
        <f>'GRP Macros'!$AC$14</f>
        <v>Fluo Green 
RAL 6028</v>
      </c>
      <c r="E8768" s="1165" t="s">
        <v>27831</v>
      </c>
      <c r="F8768" s="1165" t="s">
        <v>28333</v>
      </c>
    </row>
    <row r="8769" spans="1:6" ht="15" customHeight="1">
      <c r="A8769" s="1165" t="str">
        <f t="shared" ref="A8769:A8810" si="866">CONCATENATE(C8769,E8769)</f>
        <v>MEXP115WHI</v>
      </c>
      <c r="B8769" s="1165">
        <f>IFERROR(INDEX('GRP Macros'!$B$14:$AF$554,MATCH(C8769,'GRP Macros'!$B$14:$B$552,FALSE),MATCH(D8769,'GRP Macros'!$B$14:$AF$14,FALSE)),0)</f>
        <v>0</v>
      </c>
      <c r="C8769" s="1165" t="s">
        <v>28447</v>
      </c>
      <c r="D8769" s="1167" t="str">
        <f>'GRP Macros'!$K$14</f>
        <v>White 
RAL 9016</v>
      </c>
      <c r="E8769" s="1165" t="s">
        <v>27838</v>
      </c>
      <c r="F8769" s="1165" t="s">
        <v>28333</v>
      </c>
    </row>
    <row r="8770" spans="1:6" ht="15" customHeight="1">
      <c r="A8770" s="1165" t="str">
        <f t="shared" si="866"/>
        <v>MEXP115BLU</v>
      </c>
      <c r="B8770" s="1165">
        <f>IFERROR(INDEX('GRP Macros'!$B$14:$AF$554,MATCH(C8770,'GRP Macros'!$B$14:$B$552,FALSE),MATCH(D8770,'GRP Macros'!$B$14:$AF$14,FALSE)),0)</f>
        <v>0</v>
      </c>
      <c r="C8770" s="1165" t="str">
        <f>C8769</f>
        <v>MEXP115</v>
      </c>
      <c r="D8770" s="988" t="str">
        <f>'GRP Macros'!$L$14</f>
        <v>Blue US 
RAL 5015</v>
      </c>
      <c r="E8770" s="1165" t="s">
        <v>27827</v>
      </c>
      <c r="F8770" s="1165" t="s">
        <v>28333</v>
      </c>
    </row>
    <row r="8771" spans="1:6" ht="15" customHeight="1">
      <c r="A8771" s="1165" t="str">
        <f t="shared" si="866"/>
        <v>MEXP115MIN</v>
      </c>
      <c r="B8771" s="1165">
        <f>IFERROR(INDEX('GRP Macros'!$B$14:$AF$554,MATCH(C8771,'GRP Macros'!$B$14:$B$552,FALSE),MATCH(D8771,'GRP Macros'!$B$14:$AF$14,FALSE)),0)</f>
        <v>0</v>
      </c>
      <c r="C8771" s="1165" t="str">
        <f t="shared" ref="C8771:C8782" si="867">C8770</f>
        <v>MEXP115</v>
      </c>
      <c r="D8771" s="988" t="str">
        <f>'GRP Macros'!$O$14</f>
        <v>Mint 
RAL 6027</v>
      </c>
      <c r="E8771" s="1165" t="s">
        <v>27834</v>
      </c>
      <c r="F8771" s="1165" t="s">
        <v>28333</v>
      </c>
    </row>
    <row r="8772" spans="1:6" ht="15" customHeight="1">
      <c r="A8772" s="1165" t="str">
        <f t="shared" si="866"/>
        <v>MEXP115GRE</v>
      </c>
      <c r="B8772" s="1165">
        <f>IFERROR(INDEX('GRP Macros'!$B$14:$AF$554,MATCH(C8772,'GRP Macros'!$B$14:$B$552,FALSE),MATCH(D8772,'GRP Macros'!$B$14:$AF$14,FALSE)),0)</f>
        <v>0</v>
      </c>
      <c r="C8772" s="1165" t="str">
        <f t="shared" si="867"/>
        <v>MEXP115</v>
      </c>
      <c r="D8772" s="988" t="str">
        <f>'GRP Macros'!$P$14</f>
        <v>Green 
RAL 6037</v>
      </c>
      <c r="E8772" s="1165" t="s">
        <v>27837</v>
      </c>
      <c r="F8772" s="1165" t="s">
        <v>28333</v>
      </c>
    </row>
    <row r="8773" spans="1:6" ht="15" customHeight="1">
      <c r="A8773" s="1165" t="str">
        <f t="shared" si="866"/>
        <v>MEXP115PUK</v>
      </c>
      <c r="B8773" s="1165">
        <f>IFERROR(INDEX('GRP Macros'!$B$14:$AF$554,MATCH(C8773,'GRP Macros'!$B$14:$B$552,FALSE),MATCH(D8773,'GRP Macros'!$B$14:$AF$14,FALSE)),0)</f>
        <v>0</v>
      </c>
      <c r="C8773" s="1165" t="str">
        <f t="shared" si="867"/>
        <v>MEXP115</v>
      </c>
      <c r="D8773" s="988" t="str">
        <f>'GRP Macros'!$Q$14</f>
        <v>US Green 
Pantone
2301C</v>
      </c>
      <c r="E8773" s="1165" t="s">
        <v>27835</v>
      </c>
      <c r="F8773" s="1165" t="s">
        <v>28333</v>
      </c>
    </row>
    <row r="8774" spans="1:6" ht="15" customHeight="1">
      <c r="A8774" s="1165" t="str">
        <f t="shared" si="866"/>
        <v>MEXP115YEL</v>
      </c>
      <c r="B8774" s="1165">
        <f>IFERROR(INDEX('GRP Macros'!$B$14:$AF$554,MATCH(C8774,'GRP Macros'!$B$14:$B$552,FALSE),MATCH(D8774,'GRP Macros'!$B$14:$AF$14,FALSE)),0)</f>
        <v>0</v>
      </c>
      <c r="C8774" s="1165" t="str">
        <f t="shared" si="867"/>
        <v>MEXP115</v>
      </c>
      <c r="D8774" s="988" t="str">
        <f>'GRP Macros'!$S$14</f>
        <v>Yellow 
RAL 1023</v>
      </c>
      <c r="E8774" s="1165" t="s">
        <v>27823</v>
      </c>
      <c r="F8774" s="1165" t="s">
        <v>28333</v>
      </c>
    </row>
    <row r="8775" spans="1:6" ht="15" customHeight="1">
      <c r="A8775" s="1165" t="str">
        <f t="shared" si="866"/>
        <v>MEXP115RED</v>
      </c>
      <c r="B8775" s="1165">
        <f>IFERROR(INDEX('GRP Macros'!$B$14:$AF$554,MATCH(C8775,'GRP Macros'!$B$14:$B$552,FALSE),MATCH(D8775,'GRP Macros'!$B$14:$AF$14,FALSE)),0)</f>
        <v>0</v>
      </c>
      <c r="C8775" s="1165" t="str">
        <f t="shared" si="867"/>
        <v>MEXP115</v>
      </c>
      <c r="D8775" s="988" t="str">
        <f>'GRP Macros'!$U$14</f>
        <v>Red 
RAL 3020</v>
      </c>
      <c r="E8775" s="1165" t="s">
        <v>27826</v>
      </c>
      <c r="F8775" s="1165" t="s">
        <v>28333</v>
      </c>
    </row>
    <row r="8776" spans="1:6" ht="15" customHeight="1">
      <c r="A8776" s="1165" t="str">
        <f t="shared" si="866"/>
        <v>MEXP115VIO</v>
      </c>
      <c r="B8776" s="1165">
        <f>IFERROR(INDEX('GRP Macros'!$B$14:$AF$554,MATCH(C8776,'GRP Macros'!$B$14:$B$552,FALSE),MATCH(D8776,'GRP Macros'!$B$14:$AF$14,FALSE)),0)</f>
        <v>0</v>
      </c>
      <c r="C8776" s="1165" t="str">
        <f t="shared" si="867"/>
        <v>MEXP115</v>
      </c>
      <c r="D8776" s="988" t="str">
        <f>'GRP Macros'!$V$14</f>
        <v>Violet 
RAL 4008</v>
      </c>
      <c r="E8776" s="1165" t="s">
        <v>27833</v>
      </c>
      <c r="F8776" s="1165" t="s">
        <v>28333</v>
      </c>
    </row>
    <row r="8777" spans="1:6" ht="15" customHeight="1">
      <c r="A8777" s="1165" t="str">
        <f t="shared" si="866"/>
        <v>MEXP115BLK</v>
      </c>
      <c r="B8777" s="1165">
        <f>IFERROR(INDEX('GRP Macros'!$B$14:$AF$554,MATCH(C8777,'GRP Macros'!$B$14:$B$552,FALSE),MATCH(D8777,'GRP Macros'!$B$14:$AF$14,FALSE)),0)</f>
        <v>0</v>
      </c>
      <c r="C8777" s="1165" t="str">
        <f t="shared" si="867"/>
        <v>MEXP115</v>
      </c>
      <c r="D8777" s="988" t="str">
        <f>'GRP Macros'!$X$14</f>
        <v>Black 
RAL 9005</v>
      </c>
      <c r="E8777" s="1165" t="s">
        <v>27829</v>
      </c>
      <c r="F8777" s="1165" t="s">
        <v>28333</v>
      </c>
    </row>
    <row r="8778" spans="1:6" ht="15" customHeight="1">
      <c r="A8778" s="1165" t="str">
        <f t="shared" si="866"/>
        <v>MEXP115GRY</v>
      </c>
      <c r="B8778" s="1165">
        <f>IFERROR(INDEX('GRP Macros'!$B$14:$AF$554,MATCH(C8778,'GRP Macros'!$B$14:$B$552,FALSE),MATCH(D8778,'GRP Macros'!$B$14:$AF$14,FALSE)),0)</f>
        <v>0</v>
      </c>
      <c r="C8778" s="1165" t="str">
        <f t="shared" si="867"/>
        <v>MEXP115</v>
      </c>
      <c r="D8778" s="988" t="str">
        <f>'GRP Macros'!$Y$14</f>
        <v>Grey 
RAL 7001</v>
      </c>
      <c r="E8778" s="1165" t="s">
        <v>27828</v>
      </c>
      <c r="F8778" s="1165" t="s">
        <v>28333</v>
      </c>
    </row>
    <row r="8779" spans="1:6" ht="15" customHeight="1">
      <c r="A8779" s="1165" t="str">
        <f t="shared" si="866"/>
        <v>MEXP115FLY</v>
      </c>
      <c r="B8779" s="1165">
        <f>IFERROR(INDEX('GRP Macros'!$B$14:$AF$554,MATCH(C8779,'GRP Macros'!$B$14:$B$552,FALSE),MATCH(D8779,'GRP Macros'!$B$14:$AF$14,FALSE)),0)</f>
        <v>0</v>
      </c>
      <c r="C8779" s="1165" t="str">
        <f t="shared" si="867"/>
        <v>MEXP115</v>
      </c>
      <c r="D8779" s="988" t="str">
        <f>'GRP Macros'!$Z$14</f>
        <v>Fluo Yellow 
RAL 1026</v>
      </c>
      <c r="E8779" s="1165" t="s">
        <v>28041</v>
      </c>
      <c r="F8779" s="1165" t="s">
        <v>28333</v>
      </c>
    </row>
    <row r="8780" spans="1:6" ht="15" customHeight="1">
      <c r="A8780" s="1165" t="str">
        <f t="shared" si="866"/>
        <v>MEXP115FLO</v>
      </c>
      <c r="B8780" s="1165">
        <f>IFERROR(INDEX('GRP Macros'!$B$14:$AF$554,MATCH(C8780,'GRP Macros'!$B$14:$B$552,FALSE),MATCH(D8780,'GRP Macros'!$B$14:$AF$14,FALSE)),0)</f>
        <v>0</v>
      </c>
      <c r="C8780" s="1165" t="str">
        <f t="shared" si="867"/>
        <v>MEXP115</v>
      </c>
      <c r="D8780" s="988" t="str">
        <f>'GRP Macros'!$AA$14</f>
        <v>Fluo Orange 
RAL 2005</v>
      </c>
      <c r="E8780" s="1165" t="s">
        <v>27830</v>
      </c>
      <c r="F8780" s="1165" t="s">
        <v>28333</v>
      </c>
    </row>
    <row r="8781" spans="1:6" ht="15" customHeight="1">
      <c r="A8781" s="1165" t="str">
        <f t="shared" si="866"/>
        <v>MEXP115FLP</v>
      </c>
      <c r="B8781" s="1165">
        <f>IFERROR(INDEX('GRP Macros'!$B$14:$AF$554,MATCH(C8781,'GRP Macros'!$B$14:$B$552,FALSE),MATCH(D8781,'GRP Macros'!$B$14:$AF$14,FALSE)),0)</f>
        <v>0</v>
      </c>
      <c r="C8781" s="1165" t="str">
        <f t="shared" si="867"/>
        <v>MEXP115</v>
      </c>
      <c r="D8781" s="988" t="str">
        <f>'GRP Macros'!$AB$14</f>
        <v>Fluo Pink 
Pantone 806C</v>
      </c>
      <c r="E8781" s="1165" t="s">
        <v>27832</v>
      </c>
      <c r="F8781" s="1165" t="s">
        <v>28333</v>
      </c>
    </row>
    <row r="8782" spans="1:6" ht="15" customHeight="1">
      <c r="A8782" s="1165" t="str">
        <f t="shared" si="866"/>
        <v>MEXP115FLG</v>
      </c>
      <c r="B8782" s="1165">
        <f>IFERROR(INDEX('GRP Macros'!$B$14:$AF$554,MATCH(C8782,'GRP Macros'!$B$14:$B$552,FALSE),MATCH(D8782,'GRP Macros'!$B$14:$AF$14,FALSE)),0)</f>
        <v>0</v>
      </c>
      <c r="C8782" s="1165" t="str">
        <f t="shared" si="867"/>
        <v>MEXP115</v>
      </c>
      <c r="D8782" s="988" t="str">
        <f>'GRP Macros'!$AC$14</f>
        <v>Fluo Green 
RAL 6028</v>
      </c>
      <c r="E8782" s="1165" t="s">
        <v>27831</v>
      </c>
      <c r="F8782" s="1165" t="s">
        <v>28333</v>
      </c>
    </row>
    <row r="8783" spans="1:6" ht="15" customHeight="1">
      <c r="A8783" s="1165" t="str">
        <f t="shared" si="866"/>
        <v>MEXP116WHI</v>
      </c>
      <c r="B8783" s="1165">
        <f>IFERROR(INDEX('GRP Macros'!$B$14:$AF$554,MATCH(C8783,'GRP Macros'!$B$14:$B$552,FALSE),MATCH(D8783,'GRP Macros'!$B$14:$AF$14,FALSE)),0)</f>
        <v>0</v>
      </c>
      <c r="C8783" s="1165" t="s">
        <v>28448</v>
      </c>
      <c r="D8783" s="1167" t="str">
        <f>'GRP Macros'!$K$14</f>
        <v>White 
RAL 9016</v>
      </c>
      <c r="E8783" s="1165" t="s">
        <v>27838</v>
      </c>
      <c r="F8783" s="1165" t="s">
        <v>28333</v>
      </c>
    </row>
    <row r="8784" spans="1:6" ht="15" customHeight="1">
      <c r="A8784" s="1165" t="str">
        <f t="shared" si="866"/>
        <v>MEXP116BLU</v>
      </c>
      <c r="B8784" s="1165">
        <f>IFERROR(INDEX('GRP Macros'!$B$14:$AF$554,MATCH(C8784,'GRP Macros'!$B$14:$B$552,FALSE),MATCH(D8784,'GRP Macros'!$B$14:$AF$14,FALSE)),0)</f>
        <v>0</v>
      </c>
      <c r="C8784" s="1165" t="str">
        <f>C8783</f>
        <v>MEXP116</v>
      </c>
      <c r="D8784" s="988" t="str">
        <f>'GRP Macros'!$L$14</f>
        <v>Blue US 
RAL 5015</v>
      </c>
      <c r="E8784" s="1165" t="s">
        <v>27827</v>
      </c>
      <c r="F8784" s="1165" t="s">
        <v>28333</v>
      </c>
    </row>
    <row r="8785" spans="1:6" ht="15" customHeight="1">
      <c r="A8785" s="1165" t="str">
        <f t="shared" si="866"/>
        <v>MEXP116MIN</v>
      </c>
      <c r="B8785" s="1165">
        <f>IFERROR(INDEX('GRP Macros'!$B$14:$AF$554,MATCH(C8785,'GRP Macros'!$B$14:$B$552,FALSE),MATCH(D8785,'GRP Macros'!$B$14:$AF$14,FALSE)),0)</f>
        <v>0</v>
      </c>
      <c r="C8785" s="1165" t="str">
        <f t="shared" ref="C8785:C8796" si="868">C8784</f>
        <v>MEXP116</v>
      </c>
      <c r="D8785" s="988" t="str">
        <f>'GRP Macros'!$O$14</f>
        <v>Mint 
RAL 6027</v>
      </c>
      <c r="E8785" s="1165" t="s">
        <v>27834</v>
      </c>
      <c r="F8785" s="1165" t="s">
        <v>28333</v>
      </c>
    </row>
    <row r="8786" spans="1:6" ht="15" customHeight="1">
      <c r="A8786" s="1165" t="str">
        <f t="shared" si="866"/>
        <v>MEXP116GRE</v>
      </c>
      <c r="B8786" s="1165">
        <f>IFERROR(INDEX('GRP Macros'!$B$14:$AF$554,MATCH(C8786,'GRP Macros'!$B$14:$B$552,FALSE),MATCH(D8786,'GRP Macros'!$B$14:$AF$14,FALSE)),0)</f>
        <v>0</v>
      </c>
      <c r="C8786" s="1165" t="str">
        <f t="shared" si="868"/>
        <v>MEXP116</v>
      </c>
      <c r="D8786" s="988" t="str">
        <f>'GRP Macros'!$P$14</f>
        <v>Green 
RAL 6037</v>
      </c>
      <c r="E8786" s="1165" t="s">
        <v>27837</v>
      </c>
      <c r="F8786" s="1165" t="s">
        <v>28333</v>
      </c>
    </row>
    <row r="8787" spans="1:6" ht="15" customHeight="1">
      <c r="A8787" s="1165" t="str">
        <f t="shared" si="866"/>
        <v>MEXP116PUK</v>
      </c>
      <c r="B8787" s="1165">
        <f>IFERROR(INDEX('GRP Macros'!$B$14:$AF$554,MATCH(C8787,'GRP Macros'!$B$14:$B$552,FALSE),MATCH(D8787,'GRP Macros'!$B$14:$AF$14,FALSE)),0)</f>
        <v>0</v>
      </c>
      <c r="C8787" s="1165" t="str">
        <f t="shared" si="868"/>
        <v>MEXP116</v>
      </c>
      <c r="D8787" s="988" t="str">
        <f>'GRP Macros'!$Q$14</f>
        <v>US Green 
Pantone
2301C</v>
      </c>
      <c r="E8787" s="1165" t="s">
        <v>27835</v>
      </c>
      <c r="F8787" s="1165" t="s">
        <v>28333</v>
      </c>
    </row>
    <row r="8788" spans="1:6" ht="15" customHeight="1">
      <c r="A8788" s="1165" t="str">
        <f t="shared" si="866"/>
        <v>MEXP116YEL</v>
      </c>
      <c r="B8788" s="1165">
        <f>IFERROR(INDEX('GRP Macros'!$B$14:$AF$554,MATCH(C8788,'GRP Macros'!$B$14:$B$552,FALSE),MATCH(D8788,'GRP Macros'!$B$14:$AF$14,FALSE)),0)</f>
        <v>0</v>
      </c>
      <c r="C8788" s="1165" t="str">
        <f t="shared" si="868"/>
        <v>MEXP116</v>
      </c>
      <c r="D8788" s="988" t="str">
        <f>'GRP Macros'!$S$14</f>
        <v>Yellow 
RAL 1023</v>
      </c>
      <c r="E8788" s="1165" t="s">
        <v>27823</v>
      </c>
      <c r="F8788" s="1165" t="s">
        <v>28333</v>
      </c>
    </row>
    <row r="8789" spans="1:6" ht="15" customHeight="1">
      <c r="A8789" s="1165" t="str">
        <f t="shared" si="866"/>
        <v>MEXP116RED</v>
      </c>
      <c r="B8789" s="1165">
        <f>IFERROR(INDEX('GRP Macros'!$B$14:$AF$554,MATCH(C8789,'GRP Macros'!$B$14:$B$552,FALSE),MATCH(D8789,'GRP Macros'!$B$14:$AF$14,FALSE)),0)</f>
        <v>0</v>
      </c>
      <c r="C8789" s="1165" t="str">
        <f t="shared" si="868"/>
        <v>MEXP116</v>
      </c>
      <c r="D8789" s="988" t="str">
        <f>'GRP Macros'!$U$14</f>
        <v>Red 
RAL 3020</v>
      </c>
      <c r="E8789" s="1165" t="s">
        <v>27826</v>
      </c>
      <c r="F8789" s="1165" t="s">
        <v>28333</v>
      </c>
    </row>
    <row r="8790" spans="1:6" ht="15" customHeight="1">
      <c r="A8790" s="1165" t="str">
        <f t="shared" si="866"/>
        <v>MEXP116VIO</v>
      </c>
      <c r="B8790" s="1165">
        <f>IFERROR(INDEX('GRP Macros'!$B$14:$AF$554,MATCH(C8790,'GRP Macros'!$B$14:$B$552,FALSE),MATCH(D8790,'GRP Macros'!$B$14:$AF$14,FALSE)),0)</f>
        <v>0</v>
      </c>
      <c r="C8790" s="1165" t="str">
        <f t="shared" si="868"/>
        <v>MEXP116</v>
      </c>
      <c r="D8790" s="988" t="str">
        <f>'GRP Macros'!$V$14</f>
        <v>Violet 
RAL 4008</v>
      </c>
      <c r="E8790" s="1165" t="s">
        <v>27833</v>
      </c>
      <c r="F8790" s="1165" t="s">
        <v>28333</v>
      </c>
    </row>
    <row r="8791" spans="1:6" ht="15" customHeight="1">
      <c r="A8791" s="1165" t="str">
        <f t="shared" si="866"/>
        <v>MEXP116BLK</v>
      </c>
      <c r="B8791" s="1165">
        <f>IFERROR(INDEX('GRP Macros'!$B$14:$AF$554,MATCH(C8791,'GRP Macros'!$B$14:$B$552,FALSE),MATCH(D8791,'GRP Macros'!$B$14:$AF$14,FALSE)),0)</f>
        <v>0</v>
      </c>
      <c r="C8791" s="1165" t="str">
        <f t="shared" si="868"/>
        <v>MEXP116</v>
      </c>
      <c r="D8791" s="988" t="str">
        <f>'GRP Macros'!$X$14</f>
        <v>Black 
RAL 9005</v>
      </c>
      <c r="E8791" s="1165" t="s">
        <v>27829</v>
      </c>
      <c r="F8791" s="1165" t="s">
        <v>28333</v>
      </c>
    </row>
    <row r="8792" spans="1:6" ht="15" customHeight="1">
      <c r="A8792" s="1165" t="str">
        <f t="shared" si="866"/>
        <v>MEXP116GRY</v>
      </c>
      <c r="B8792" s="1165">
        <f>IFERROR(INDEX('GRP Macros'!$B$14:$AF$554,MATCH(C8792,'GRP Macros'!$B$14:$B$552,FALSE),MATCH(D8792,'GRP Macros'!$B$14:$AF$14,FALSE)),0)</f>
        <v>0</v>
      </c>
      <c r="C8792" s="1165" t="str">
        <f t="shared" si="868"/>
        <v>MEXP116</v>
      </c>
      <c r="D8792" s="988" t="str">
        <f>'GRP Macros'!$Y$14</f>
        <v>Grey 
RAL 7001</v>
      </c>
      <c r="E8792" s="1165" t="s">
        <v>27828</v>
      </c>
      <c r="F8792" s="1165" t="s">
        <v>28333</v>
      </c>
    </row>
    <row r="8793" spans="1:6" ht="15" customHeight="1">
      <c r="A8793" s="1165" t="str">
        <f t="shared" si="866"/>
        <v>MEXP116FLY</v>
      </c>
      <c r="B8793" s="1165">
        <f>IFERROR(INDEX('GRP Macros'!$B$14:$AF$554,MATCH(C8793,'GRP Macros'!$B$14:$B$552,FALSE),MATCH(D8793,'GRP Macros'!$B$14:$AF$14,FALSE)),0)</f>
        <v>0</v>
      </c>
      <c r="C8793" s="1165" t="str">
        <f t="shared" si="868"/>
        <v>MEXP116</v>
      </c>
      <c r="D8793" s="988" t="str">
        <f>'GRP Macros'!$Z$14</f>
        <v>Fluo Yellow 
RAL 1026</v>
      </c>
      <c r="E8793" s="1165" t="s">
        <v>28041</v>
      </c>
      <c r="F8793" s="1165" t="s">
        <v>28333</v>
      </c>
    </row>
    <row r="8794" spans="1:6" ht="15" customHeight="1">
      <c r="A8794" s="1165" t="str">
        <f t="shared" si="866"/>
        <v>MEXP116FLO</v>
      </c>
      <c r="B8794" s="1165">
        <f>IFERROR(INDEX('GRP Macros'!$B$14:$AF$554,MATCH(C8794,'GRP Macros'!$B$14:$B$552,FALSE),MATCH(D8794,'GRP Macros'!$B$14:$AF$14,FALSE)),0)</f>
        <v>0</v>
      </c>
      <c r="C8794" s="1165" t="str">
        <f t="shared" si="868"/>
        <v>MEXP116</v>
      </c>
      <c r="D8794" s="988" t="str">
        <f>'GRP Macros'!$AA$14</f>
        <v>Fluo Orange 
RAL 2005</v>
      </c>
      <c r="E8794" s="1165" t="s">
        <v>27830</v>
      </c>
      <c r="F8794" s="1165" t="s">
        <v>28333</v>
      </c>
    </row>
    <row r="8795" spans="1:6" ht="15" customHeight="1">
      <c r="A8795" s="1165" t="str">
        <f t="shared" si="866"/>
        <v>MEXP116FLP</v>
      </c>
      <c r="B8795" s="1165">
        <f>IFERROR(INDEX('GRP Macros'!$B$14:$AF$554,MATCH(C8795,'GRP Macros'!$B$14:$B$552,FALSE),MATCH(D8795,'GRP Macros'!$B$14:$AF$14,FALSE)),0)</f>
        <v>0</v>
      </c>
      <c r="C8795" s="1165" t="str">
        <f t="shared" si="868"/>
        <v>MEXP116</v>
      </c>
      <c r="D8795" s="988" t="str">
        <f>'GRP Macros'!$AB$14</f>
        <v>Fluo Pink 
Pantone 806C</v>
      </c>
      <c r="E8795" s="1165" t="s">
        <v>27832</v>
      </c>
      <c r="F8795" s="1165" t="s">
        <v>28333</v>
      </c>
    </row>
    <row r="8796" spans="1:6" ht="15" customHeight="1">
      <c r="A8796" s="1165" t="str">
        <f t="shared" si="866"/>
        <v>MEXP116FLG</v>
      </c>
      <c r="B8796" s="1165">
        <f>IFERROR(INDEX('GRP Macros'!$B$14:$AF$554,MATCH(C8796,'GRP Macros'!$B$14:$B$552,FALSE),MATCH(D8796,'GRP Macros'!$B$14:$AF$14,FALSE)),0)</f>
        <v>0</v>
      </c>
      <c r="C8796" s="1165" t="str">
        <f t="shared" si="868"/>
        <v>MEXP116</v>
      </c>
      <c r="D8796" s="988" t="str">
        <f>'GRP Macros'!$AC$14</f>
        <v>Fluo Green 
RAL 6028</v>
      </c>
      <c r="E8796" s="1165" t="s">
        <v>27831</v>
      </c>
      <c r="F8796" s="1165" t="s">
        <v>28333</v>
      </c>
    </row>
    <row r="8797" spans="1:6" ht="15" customHeight="1">
      <c r="A8797" s="1165" t="str">
        <f t="shared" si="866"/>
        <v>MEXP117WHI</v>
      </c>
      <c r="B8797" s="1165">
        <f>IFERROR(INDEX('GRP Macros'!$B$14:$AF$554,MATCH(C8797,'GRP Macros'!$B$14:$B$552,FALSE),MATCH(D8797,'GRP Macros'!$B$14:$AF$14,FALSE)),0)</f>
        <v>0</v>
      </c>
      <c r="C8797" s="1165" t="s">
        <v>28449</v>
      </c>
      <c r="D8797" s="1167" t="str">
        <f>'GRP Macros'!$K$14</f>
        <v>White 
RAL 9016</v>
      </c>
      <c r="E8797" s="1165" t="s">
        <v>27838</v>
      </c>
      <c r="F8797" s="1165" t="s">
        <v>28333</v>
      </c>
    </row>
    <row r="8798" spans="1:6" ht="15" customHeight="1">
      <c r="A8798" s="1165" t="str">
        <f t="shared" si="866"/>
        <v>MEXP117BLU</v>
      </c>
      <c r="B8798" s="1165">
        <f>IFERROR(INDEX('GRP Macros'!$B$14:$AF$554,MATCH(C8798,'GRP Macros'!$B$14:$B$552,FALSE),MATCH(D8798,'GRP Macros'!$B$14:$AF$14,FALSE)),0)</f>
        <v>0</v>
      </c>
      <c r="C8798" s="1165" t="str">
        <f>C8797</f>
        <v>MEXP117</v>
      </c>
      <c r="D8798" s="988" t="str">
        <f>'GRP Macros'!$L$14</f>
        <v>Blue US 
RAL 5015</v>
      </c>
      <c r="E8798" s="1165" t="s">
        <v>27827</v>
      </c>
      <c r="F8798" s="1165" t="s">
        <v>28333</v>
      </c>
    </row>
    <row r="8799" spans="1:6" ht="15" customHeight="1">
      <c r="A8799" s="1165" t="str">
        <f t="shared" si="866"/>
        <v>MEXP117MIN</v>
      </c>
      <c r="B8799" s="1165">
        <f>IFERROR(INDEX('GRP Macros'!$B$14:$AF$554,MATCH(C8799,'GRP Macros'!$B$14:$B$552,FALSE),MATCH(D8799,'GRP Macros'!$B$14:$AF$14,FALSE)),0)</f>
        <v>0</v>
      </c>
      <c r="C8799" s="1165" t="str">
        <f t="shared" ref="C8799:C8810" si="869">C8798</f>
        <v>MEXP117</v>
      </c>
      <c r="D8799" s="988" t="str">
        <f>'GRP Macros'!$O$14</f>
        <v>Mint 
RAL 6027</v>
      </c>
      <c r="E8799" s="1165" t="s">
        <v>27834</v>
      </c>
      <c r="F8799" s="1165" t="s">
        <v>28333</v>
      </c>
    </row>
    <row r="8800" spans="1:6" ht="15" customHeight="1">
      <c r="A8800" s="1165" t="str">
        <f t="shared" si="866"/>
        <v>MEXP117GRE</v>
      </c>
      <c r="B8800" s="1165">
        <f>IFERROR(INDEX('GRP Macros'!$B$14:$AF$554,MATCH(C8800,'GRP Macros'!$B$14:$B$552,FALSE),MATCH(D8800,'GRP Macros'!$B$14:$AF$14,FALSE)),0)</f>
        <v>0</v>
      </c>
      <c r="C8800" s="1165" t="str">
        <f t="shared" si="869"/>
        <v>MEXP117</v>
      </c>
      <c r="D8800" s="988" t="str">
        <f>'GRP Macros'!$P$14</f>
        <v>Green 
RAL 6037</v>
      </c>
      <c r="E8800" s="1165" t="s">
        <v>27837</v>
      </c>
      <c r="F8800" s="1165" t="s">
        <v>28333</v>
      </c>
    </row>
    <row r="8801" spans="1:6" ht="15" customHeight="1">
      <c r="A8801" s="1165" t="str">
        <f t="shared" si="866"/>
        <v>MEXP117PUK</v>
      </c>
      <c r="B8801" s="1165">
        <f>IFERROR(INDEX('GRP Macros'!$B$14:$AF$554,MATCH(C8801,'GRP Macros'!$B$14:$B$552,FALSE),MATCH(D8801,'GRP Macros'!$B$14:$AF$14,FALSE)),0)</f>
        <v>0</v>
      </c>
      <c r="C8801" s="1165" t="str">
        <f t="shared" si="869"/>
        <v>MEXP117</v>
      </c>
      <c r="D8801" s="988" t="str">
        <f>'GRP Macros'!$Q$14</f>
        <v>US Green 
Pantone
2301C</v>
      </c>
      <c r="E8801" s="1165" t="s">
        <v>27835</v>
      </c>
      <c r="F8801" s="1165" t="s">
        <v>28333</v>
      </c>
    </row>
    <row r="8802" spans="1:6" ht="15" customHeight="1">
      <c r="A8802" s="1165" t="str">
        <f t="shared" si="866"/>
        <v>MEXP117YEL</v>
      </c>
      <c r="B8802" s="1165">
        <f>IFERROR(INDEX('GRP Macros'!$B$14:$AF$554,MATCH(C8802,'GRP Macros'!$B$14:$B$552,FALSE),MATCH(D8802,'GRP Macros'!$B$14:$AF$14,FALSE)),0)</f>
        <v>0</v>
      </c>
      <c r="C8802" s="1165" t="str">
        <f t="shared" si="869"/>
        <v>MEXP117</v>
      </c>
      <c r="D8802" s="988" t="str">
        <f>'GRP Macros'!$S$14</f>
        <v>Yellow 
RAL 1023</v>
      </c>
      <c r="E8802" s="1165" t="s">
        <v>27823</v>
      </c>
      <c r="F8802" s="1165" t="s">
        <v>28333</v>
      </c>
    </row>
    <row r="8803" spans="1:6" ht="15" customHeight="1">
      <c r="A8803" s="1165" t="str">
        <f t="shared" si="866"/>
        <v>MEXP117RED</v>
      </c>
      <c r="B8803" s="1165">
        <f>IFERROR(INDEX('GRP Macros'!$B$14:$AF$554,MATCH(C8803,'GRP Macros'!$B$14:$B$552,FALSE),MATCH(D8803,'GRP Macros'!$B$14:$AF$14,FALSE)),0)</f>
        <v>0</v>
      </c>
      <c r="C8803" s="1165" t="str">
        <f t="shared" si="869"/>
        <v>MEXP117</v>
      </c>
      <c r="D8803" s="988" t="str">
        <f>'GRP Macros'!$U$14</f>
        <v>Red 
RAL 3020</v>
      </c>
      <c r="E8803" s="1165" t="s">
        <v>27826</v>
      </c>
      <c r="F8803" s="1165" t="s">
        <v>28333</v>
      </c>
    </row>
    <row r="8804" spans="1:6" ht="15" customHeight="1">
      <c r="A8804" s="1165" t="str">
        <f t="shared" si="866"/>
        <v>MEXP117VIO</v>
      </c>
      <c r="B8804" s="1165">
        <f>IFERROR(INDEX('GRP Macros'!$B$14:$AF$554,MATCH(C8804,'GRP Macros'!$B$14:$B$552,FALSE),MATCH(D8804,'GRP Macros'!$B$14:$AF$14,FALSE)),0)</f>
        <v>0</v>
      </c>
      <c r="C8804" s="1165" t="str">
        <f t="shared" si="869"/>
        <v>MEXP117</v>
      </c>
      <c r="D8804" s="988" t="str">
        <f>'GRP Macros'!$V$14</f>
        <v>Violet 
RAL 4008</v>
      </c>
      <c r="E8804" s="1165" t="s">
        <v>27833</v>
      </c>
      <c r="F8804" s="1165" t="s">
        <v>28333</v>
      </c>
    </row>
    <row r="8805" spans="1:6" ht="15" customHeight="1">
      <c r="A8805" s="1165" t="str">
        <f t="shared" si="866"/>
        <v>MEXP117BLK</v>
      </c>
      <c r="B8805" s="1165">
        <f>IFERROR(INDEX('GRP Macros'!$B$14:$AF$554,MATCH(C8805,'GRP Macros'!$B$14:$B$552,FALSE),MATCH(D8805,'GRP Macros'!$B$14:$AF$14,FALSE)),0)</f>
        <v>0</v>
      </c>
      <c r="C8805" s="1165" t="str">
        <f t="shared" si="869"/>
        <v>MEXP117</v>
      </c>
      <c r="D8805" s="988" t="str">
        <f>'GRP Macros'!$X$14</f>
        <v>Black 
RAL 9005</v>
      </c>
      <c r="E8805" s="1165" t="s">
        <v>27829</v>
      </c>
      <c r="F8805" s="1165" t="s">
        <v>28333</v>
      </c>
    </row>
    <row r="8806" spans="1:6" ht="15" customHeight="1">
      <c r="A8806" s="1165" t="str">
        <f t="shared" si="866"/>
        <v>MEXP117GRY</v>
      </c>
      <c r="B8806" s="1165">
        <f>IFERROR(INDEX('GRP Macros'!$B$14:$AF$554,MATCH(C8806,'GRP Macros'!$B$14:$B$552,FALSE),MATCH(D8806,'GRP Macros'!$B$14:$AF$14,FALSE)),0)</f>
        <v>0</v>
      </c>
      <c r="C8806" s="1165" t="str">
        <f t="shared" si="869"/>
        <v>MEXP117</v>
      </c>
      <c r="D8806" s="988" t="str">
        <f>'GRP Macros'!$Y$14</f>
        <v>Grey 
RAL 7001</v>
      </c>
      <c r="E8806" s="1165" t="s">
        <v>27828</v>
      </c>
      <c r="F8806" s="1165" t="s">
        <v>28333</v>
      </c>
    </row>
    <row r="8807" spans="1:6" ht="15" customHeight="1">
      <c r="A8807" s="1165" t="str">
        <f t="shared" si="866"/>
        <v>MEXP117FLY</v>
      </c>
      <c r="B8807" s="1165">
        <f>IFERROR(INDEX('GRP Macros'!$B$14:$AF$554,MATCH(C8807,'GRP Macros'!$B$14:$B$552,FALSE),MATCH(D8807,'GRP Macros'!$B$14:$AF$14,FALSE)),0)</f>
        <v>0</v>
      </c>
      <c r="C8807" s="1165" t="str">
        <f t="shared" si="869"/>
        <v>MEXP117</v>
      </c>
      <c r="D8807" s="988" t="str">
        <f>'GRP Macros'!$Z$14</f>
        <v>Fluo Yellow 
RAL 1026</v>
      </c>
      <c r="E8807" s="1165" t="s">
        <v>28041</v>
      </c>
      <c r="F8807" s="1165" t="s">
        <v>28333</v>
      </c>
    </row>
    <row r="8808" spans="1:6" ht="15" customHeight="1">
      <c r="A8808" s="1165" t="str">
        <f t="shared" si="866"/>
        <v>MEXP117FLO</v>
      </c>
      <c r="B8808" s="1165">
        <f>IFERROR(INDEX('GRP Macros'!$B$14:$AF$554,MATCH(C8808,'GRP Macros'!$B$14:$B$552,FALSE),MATCH(D8808,'GRP Macros'!$B$14:$AF$14,FALSE)),0)</f>
        <v>0</v>
      </c>
      <c r="C8808" s="1165" t="str">
        <f t="shared" si="869"/>
        <v>MEXP117</v>
      </c>
      <c r="D8808" s="988" t="str">
        <f>'GRP Macros'!$AA$14</f>
        <v>Fluo Orange 
RAL 2005</v>
      </c>
      <c r="E8808" s="1165" t="s">
        <v>27830</v>
      </c>
      <c r="F8808" s="1165" t="s">
        <v>28333</v>
      </c>
    </row>
    <row r="8809" spans="1:6" ht="15" customHeight="1">
      <c r="A8809" s="1165" t="str">
        <f t="shared" si="866"/>
        <v>MEXP117FLP</v>
      </c>
      <c r="B8809" s="1165">
        <f>IFERROR(INDEX('GRP Macros'!$B$14:$AF$554,MATCH(C8809,'GRP Macros'!$B$14:$B$552,FALSE),MATCH(D8809,'GRP Macros'!$B$14:$AF$14,FALSE)),0)</f>
        <v>0</v>
      </c>
      <c r="C8809" s="1165" t="str">
        <f t="shared" si="869"/>
        <v>MEXP117</v>
      </c>
      <c r="D8809" s="988" t="str">
        <f>'GRP Macros'!$AB$14</f>
        <v>Fluo Pink 
Pantone 806C</v>
      </c>
      <c r="E8809" s="1165" t="s">
        <v>27832</v>
      </c>
      <c r="F8809" s="1165" t="s">
        <v>28333</v>
      </c>
    </row>
    <row r="8810" spans="1:6" ht="15" customHeight="1">
      <c r="A8810" s="1165" t="str">
        <f t="shared" si="866"/>
        <v>MEXP117FLG</v>
      </c>
      <c r="B8810" s="1165">
        <f>IFERROR(INDEX('GRP Macros'!$B$14:$AF$554,MATCH(C8810,'GRP Macros'!$B$14:$B$552,FALSE),MATCH(D8810,'GRP Macros'!$B$14:$AF$14,FALSE)),0)</f>
        <v>0</v>
      </c>
      <c r="C8810" s="1165" t="str">
        <f t="shared" si="869"/>
        <v>MEXP117</v>
      </c>
      <c r="D8810" s="988" t="str">
        <f>'GRP Macros'!$AC$14</f>
        <v>Fluo Green 
RAL 6028</v>
      </c>
      <c r="E8810" s="1165" t="s">
        <v>27831</v>
      </c>
      <c r="F8810" s="1165" t="s">
        <v>28333</v>
      </c>
    </row>
    <row r="8811" spans="1:6" ht="15" customHeight="1">
      <c r="A8811" s="1165" t="str">
        <f t="shared" ref="A8811:A8858" si="870">CONCATENATE(C8811,E8811)</f>
        <v>MEXP118WHI</v>
      </c>
      <c r="B8811" s="1165">
        <f>IFERROR(INDEX('GRP Macros'!$B$14:$AF$554,MATCH(C8811,'GRP Macros'!$B$14:$B$552,FALSE),MATCH(D8811,'GRP Macros'!$B$14:$AF$14,FALSE)),0)</f>
        <v>0</v>
      </c>
      <c r="C8811" s="1165" t="s">
        <v>28450</v>
      </c>
      <c r="D8811" s="1167" t="str">
        <f>'GRP Macros'!$K$14</f>
        <v>White 
RAL 9016</v>
      </c>
      <c r="E8811" s="1165" t="s">
        <v>27838</v>
      </c>
      <c r="F8811" s="1165" t="s">
        <v>28333</v>
      </c>
    </row>
    <row r="8812" spans="1:6" ht="15" customHeight="1">
      <c r="A8812" s="1165" t="str">
        <f t="shared" si="870"/>
        <v>MEXP118BLU</v>
      </c>
      <c r="B8812" s="1165">
        <f>IFERROR(INDEX('GRP Macros'!$B$14:$AF$554,MATCH(C8812,'GRP Macros'!$B$14:$B$552,FALSE),MATCH(D8812,'GRP Macros'!$B$14:$AF$14,FALSE)),0)</f>
        <v>0</v>
      </c>
      <c r="C8812" s="1165" t="str">
        <f>C8811</f>
        <v>MEXP118</v>
      </c>
      <c r="D8812" s="988" t="str">
        <f>'GRP Macros'!$L$14</f>
        <v>Blue US 
RAL 5015</v>
      </c>
      <c r="E8812" s="1165" t="s">
        <v>27827</v>
      </c>
      <c r="F8812" s="1165" t="s">
        <v>28333</v>
      </c>
    </row>
    <row r="8813" spans="1:6" ht="15" customHeight="1">
      <c r="A8813" s="1165" t="str">
        <f t="shared" si="870"/>
        <v>MEXP118MIN</v>
      </c>
      <c r="B8813" s="1165">
        <f>IFERROR(INDEX('GRP Macros'!$B$14:$AF$554,MATCH(C8813,'GRP Macros'!$B$14:$B$552,FALSE),MATCH(D8813,'GRP Macros'!$B$14:$AF$14,FALSE)),0)</f>
        <v>0</v>
      </c>
      <c r="C8813" s="1165" t="str">
        <f t="shared" ref="C8813:C8824" si="871">C8812</f>
        <v>MEXP118</v>
      </c>
      <c r="D8813" s="988" t="str">
        <f>'GRP Macros'!$O$14</f>
        <v>Mint 
RAL 6027</v>
      </c>
      <c r="E8813" s="1165" t="s">
        <v>27834</v>
      </c>
      <c r="F8813" s="1165" t="s">
        <v>28333</v>
      </c>
    </row>
    <row r="8814" spans="1:6" ht="15" customHeight="1">
      <c r="A8814" s="1165" t="str">
        <f t="shared" si="870"/>
        <v>MEXP118GRE</v>
      </c>
      <c r="B8814" s="1165">
        <f>IFERROR(INDEX('GRP Macros'!$B$14:$AF$554,MATCH(C8814,'GRP Macros'!$B$14:$B$552,FALSE),MATCH(D8814,'GRP Macros'!$B$14:$AF$14,FALSE)),0)</f>
        <v>0</v>
      </c>
      <c r="C8814" s="1165" t="str">
        <f t="shared" si="871"/>
        <v>MEXP118</v>
      </c>
      <c r="D8814" s="988" t="str">
        <f>'GRP Macros'!$P$14</f>
        <v>Green 
RAL 6037</v>
      </c>
      <c r="E8814" s="1165" t="s">
        <v>27837</v>
      </c>
      <c r="F8814" s="1165" t="s">
        <v>28333</v>
      </c>
    </row>
    <row r="8815" spans="1:6" ht="15" customHeight="1">
      <c r="A8815" s="1165" t="str">
        <f t="shared" si="870"/>
        <v>MEXP118PUK</v>
      </c>
      <c r="B8815" s="1165">
        <f>IFERROR(INDEX('GRP Macros'!$B$14:$AF$554,MATCH(C8815,'GRP Macros'!$B$14:$B$552,FALSE),MATCH(D8815,'GRP Macros'!$B$14:$AF$14,FALSE)),0)</f>
        <v>0</v>
      </c>
      <c r="C8815" s="1165" t="str">
        <f t="shared" si="871"/>
        <v>MEXP118</v>
      </c>
      <c r="D8815" s="988" t="str">
        <f>'GRP Macros'!$Q$14</f>
        <v>US Green 
Pantone
2301C</v>
      </c>
      <c r="E8815" s="1165" t="s">
        <v>27835</v>
      </c>
      <c r="F8815" s="1165" t="s">
        <v>28333</v>
      </c>
    </row>
    <row r="8816" spans="1:6" ht="15" customHeight="1">
      <c r="A8816" s="1165" t="str">
        <f t="shared" si="870"/>
        <v>MEXP118YEL</v>
      </c>
      <c r="B8816" s="1165">
        <f>IFERROR(INDEX('GRP Macros'!$B$14:$AF$554,MATCH(C8816,'GRP Macros'!$B$14:$B$552,FALSE),MATCH(D8816,'GRP Macros'!$B$14:$AF$14,FALSE)),0)</f>
        <v>0</v>
      </c>
      <c r="C8816" s="1165" t="str">
        <f t="shared" si="871"/>
        <v>MEXP118</v>
      </c>
      <c r="D8816" s="988" t="str">
        <f>'GRP Macros'!$S$14</f>
        <v>Yellow 
RAL 1023</v>
      </c>
      <c r="E8816" s="1165" t="s">
        <v>27823</v>
      </c>
      <c r="F8816" s="1165" t="s">
        <v>28333</v>
      </c>
    </row>
    <row r="8817" spans="1:6" ht="15" customHeight="1">
      <c r="A8817" s="1165" t="str">
        <f t="shared" si="870"/>
        <v>MEXP118RED</v>
      </c>
      <c r="B8817" s="1165">
        <f>IFERROR(INDEX('GRP Macros'!$B$14:$AF$554,MATCH(C8817,'GRP Macros'!$B$14:$B$552,FALSE),MATCH(D8817,'GRP Macros'!$B$14:$AF$14,FALSE)),0)</f>
        <v>0</v>
      </c>
      <c r="C8817" s="1165" t="str">
        <f t="shared" si="871"/>
        <v>MEXP118</v>
      </c>
      <c r="D8817" s="988" t="str">
        <f>'GRP Macros'!$U$14</f>
        <v>Red 
RAL 3020</v>
      </c>
      <c r="E8817" s="1165" t="s">
        <v>27826</v>
      </c>
      <c r="F8817" s="1165" t="s">
        <v>28333</v>
      </c>
    </row>
    <row r="8818" spans="1:6" ht="15" customHeight="1">
      <c r="A8818" s="1165" t="str">
        <f t="shared" si="870"/>
        <v>MEXP118VIO</v>
      </c>
      <c r="B8818" s="1165">
        <f>IFERROR(INDEX('GRP Macros'!$B$14:$AF$554,MATCH(C8818,'GRP Macros'!$B$14:$B$552,FALSE),MATCH(D8818,'GRP Macros'!$B$14:$AF$14,FALSE)),0)</f>
        <v>0</v>
      </c>
      <c r="C8818" s="1165" t="str">
        <f t="shared" si="871"/>
        <v>MEXP118</v>
      </c>
      <c r="D8818" s="988" t="str">
        <f>'GRP Macros'!$V$14</f>
        <v>Violet 
RAL 4008</v>
      </c>
      <c r="E8818" s="1165" t="s">
        <v>27833</v>
      </c>
      <c r="F8818" s="1165" t="s">
        <v>28333</v>
      </c>
    </row>
    <row r="8819" spans="1:6" ht="15" customHeight="1">
      <c r="A8819" s="1165" t="str">
        <f t="shared" si="870"/>
        <v>MEXP118BLK</v>
      </c>
      <c r="B8819" s="1165">
        <f>IFERROR(INDEX('GRP Macros'!$B$14:$AF$554,MATCH(C8819,'GRP Macros'!$B$14:$B$552,FALSE),MATCH(D8819,'GRP Macros'!$B$14:$AF$14,FALSE)),0)</f>
        <v>0</v>
      </c>
      <c r="C8819" s="1165" t="str">
        <f t="shared" si="871"/>
        <v>MEXP118</v>
      </c>
      <c r="D8819" s="988" t="str">
        <f>'GRP Macros'!$X$14</f>
        <v>Black 
RAL 9005</v>
      </c>
      <c r="E8819" s="1165" t="s">
        <v>27829</v>
      </c>
      <c r="F8819" s="1165" t="s">
        <v>28333</v>
      </c>
    </row>
    <row r="8820" spans="1:6" ht="15" customHeight="1">
      <c r="A8820" s="1165" t="str">
        <f t="shared" si="870"/>
        <v>MEXP118GRY</v>
      </c>
      <c r="B8820" s="1165">
        <f>IFERROR(INDEX('GRP Macros'!$B$14:$AF$554,MATCH(C8820,'GRP Macros'!$B$14:$B$552,FALSE),MATCH(D8820,'GRP Macros'!$B$14:$AF$14,FALSE)),0)</f>
        <v>0</v>
      </c>
      <c r="C8820" s="1165" t="str">
        <f t="shared" si="871"/>
        <v>MEXP118</v>
      </c>
      <c r="D8820" s="988" t="str">
        <f>'GRP Macros'!$Y$14</f>
        <v>Grey 
RAL 7001</v>
      </c>
      <c r="E8820" s="1165" t="s">
        <v>27828</v>
      </c>
      <c r="F8820" s="1165" t="s">
        <v>28333</v>
      </c>
    </row>
    <row r="8821" spans="1:6" ht="15" customHeight="1">
      <c r="A8821" s="1165" t="str">
        <f t="shared" si="870"/>
        <v>MEXP118FLY</v>
      </c>
      <c r="B8821" s="1165">
        <f>IFERROR(INDEX('GRP Macros'!$B$14:$AF$554,MATCH(C8821,'GRP Macros'!$B$14:$B$552,FALSE),MATCH(D8821,'GRP Macros'!$B$14:$AF$14,FALSE)),0)</f>
        <v>0</v>
      </c>
      <c r="C8821" s="1165" t="str">
        <f t="shared" si="871"/>
        <v>MEXP118</v>
      </c>
      <c r="D8821" s="988" t="str">
        <f>'GRP Macros'!$Z$14</f>
        <v>Fluo Yellow 
RAL 1026</v>
      </c>
      <c r="E8821" s="1165" t="s">
        <v>28041</v>
      </c>
      <c r="F8821" s="1165" t="s">
        <v>28333</v>
      </c>
    </row>
    <row r="8822" spans="1:6" ht="15" customHeight="1">
      <c r="A8822" s="1165" t="str">
        <f t="shared" si="870"/>
        <v>MEXP118FLO</v>
      </c>
      <c r="B8822" s="1165">
        <f>IFERROR(INDEX('GRP Macros'!$B$14:$AF$554,MATCH(C8822,'GRP Macros'!$B$14:$B$552,FALSE),MATCH(D8822,'GRP Macros'!$B$14:$AF$14,FALSE)),0)</f>
        <v>0</v>
      </c>
      <c r="C8822" s="1165" t="str">
        <f t="shared" si="871"/>
        <v>MEXP118</v>
      </c>
      <c r="D8822" s="988" t="str">
        <f>'GRP Macros'!$AA$14</f>
        <v>Fluo Orange 
RAL 2005</v>
      </c>
      <c r="E8822" s="1165" t="s">
        <v>27830</v>
      </c>
      <c r="F8822" s="1165" t="s">
        <v>28333</v>
      </c>
    </row>
    <row r="8823" spans="1:6" ht="15" customHeight="1">
      <c r="A8823" s="1165" t="str">
        <f t="shared" si="870"/>
        <v>MEXP118FLP</v>
      </c>
      <c r="B8823" s="1165">
        <f>IFERROR(INDEX('GRP Macros'!$B$14:$AF$554,MATCH(C8823,'GRP Macros'!$B$14:$B$552,FALSE),MATCH(D8823,'GRP Macros'!$B$14:$AF$14,FALSE)),0)</f>
        <v>0</v>
      </c>
      <c r="C8823" s="1165" t="str">
        <f t="shared" si="871"/>
        <v>MEXP118</v>
      </c>
      <c r="D8823" s="988" t="str">
        <f>'GRP Macros'!$AB$14</f>
        <v>Fluo Pink 
Pantone 806C</v>
      </c>
      <c r="E8823" s="1165" t="s">
        <v>27832</v>
      </c>
      <c r="F8823" s="1165" t="s">
        <v>28333</v>
      </c>
    </row>
    <row r="8824" spans="1:6" ht="15" customHeight="1">
      <c r="A8824" s="1165" t="str">
        <f t="shared" si="870"/>
        <v>MEXP118FLG</v>
      </c>
      <c r="B8824" s="1165">
        <f>IFERROR(INDEX('GRP Macros'!$B$14:$AF$554,MATCH(C8824,'GRP Macros'!$B$14:$B$552,FALSE),MATCH(D8824,'GRP Macros'!$B$14:$AF$14,FALSE)),0)</f>
        <v>0</v>
      </c>
      <c r="C8824" s="1165" t="str">
        <f t="shared" si="871"/>
        <v>MEXP118</v>
      </c>
      <c r="D8824" s="988" t="str">
        <f>'GRP Macros'!$AC$14</f>
        <v>Fluo Green 
RAL 6028</v>
      </c>
      <c r="E8824" s="1165" t="s">
        <v>27831</v>
      </c>
      <c r="F8824" s="1165" t="s">
        <v>28333</v>
      </c>
    </row>
    <row r="8825" spans="1:6" ht="15" customHeight="1">
      <c r="A8825" s="1165" t="str">
        <f t="shared" si="870"/>
        <v>MEXP119WHI</v>
      </c>
      <c r="B8825" s="1165">
        <f>IFERROR(INDEX('GRP Macros'!$B$14:$AF$554,MATCH(C8825,'GRP Macros'!$B$14:$B$552,FALSE),MATCH(D8825,'GRP Macros'!$B$14:$AF$14,FALSE)),0)</f>
        <v>0</v>
      </c>
      <c r="C8825" s="1165" t="s">
        <v>28451</v>
      </c>
      <c r="D8825" s="1167" t="str">
        <f>'GRP Macros'!$K$14</f>
        <v>White 
RAL 9016</v>
      </c>
      <c r="E8825" s="1165" t="s">
        <v>27838</v>
      </c>
      <c r="F8825" s="1165" t="s">
        <v>28333</v>
      </c>
    </row>
    <row r="8826" spans="1:6" ht="15" customHeight="1">
      <c r="A8826" s="1165" t="str">
        <f t="shared" si="870"/>
        <v>MEXP119BLU</v>
      </c>
      <c r="B8826" s="1165">
        <f>IFERROR(INDEX('GRP Macros'!$B$14:$AF$554,MATCH(C8826,'GRP Macros'!$B$14:$B$552,FALSE),MATCH(D8826,'GRP Macros'!$B$14:$AF$14,FALSE)),0)</f>
        <v>0</v>
      </c>
      <c r="C8826" s="1165" t="str">
        <f>C8825</f>
        <v>MEXP119</v>
      </c>
      <c r="D8826" s="988" t="str">
        <f>'GRP Macros'!$L$14</f>
        <v>Blue US 
RAL 5015</v>
      </c>
      <c r="E8826" s="1165" t="s">
        <v>27827</v>
      </c>
      <c r="F8826" s="1165" t="s">
        <v>28333</v>
      </c>
    </row>
    <row r="8827" spans="1:6" ht="15" customHeight="1">
      <c r="A8827" s="1165" t="str">
        <f t="shared" si="870"/>
        <v>MEXP119MIN</v>
      </c>
      <c r="B8827" s="1165">
        <f>IFERROR(INDEX('GRP Macros'!$B$14:$AF$554,MATCH(C8827,'GRP Macros'!$B$14:$B$552,FALSE),MATCH(D8827,'GRP Macros'!$B$14:$AF$14,FALSE)),0)</f>
        <v>0</v>
      </c>
      <c r="C8827" s="1165" t="str">
        <f t="shared" ref="C8827:C8838" si="872">C8826</f>
        <v>MEXP119</v>
      </c>
      <c r="D8827" s="988" t="str">
        <f>'GRP Macros'!$O$14</f>
        <v>Mint 
RAL 6027</v>
      </c>
      <c r="E8827" s="1165" t="s">
        <v>27834</v>
      </c>
      <c r="F8827" s="1165" t="s">
        <v>28333</v>
      </c>
    </row>
    <row r="8828" spans="1:6" ht="15" customHeight="1">
      <c r="A8828" s="1165" t="str">
        <f t="shared" si="870"/>
        <v>MEXP119GRE</v>
      </c>
      <c r="B8828" s="1165">
        <f>IFERROR(INDEX('GRP Macros'!$B$14:$AF$554,MATCH(C8828,'GRP Macros'!$B$14:$B$552,FALSE),MATCH(D8828,'GRP Macros'!$B$14:$AF$14,FALSE)),0)</f>
        <v>0</v>
      </c>
      <c r="C8828" s="1165" t="str">
        <f t="shared" si="872"/>
        <v>MEXP119</v>
      </c>
      <c r="D8828" s="988" t="str">
        <f>'GRP Macros'!$P$14</f>
        <v>Green 
RAL 6037</v>
      </c>
      <c r="E8828" s="1165" t="s">
        <v>27837</v>
      </c>
      <c r="F8828" s="1165" t="s">
        <v>28333</v>
      </c>
    </row>
    <row r="8829" spans="1:6" ht="15" customHeight="1">
      <c r="A8829" s="1165" t="str">
        <f t="shared" si="870"/>
        <v>MEXP119PUK</v>
      </c>
      <c r="B8829" s="1165">
        <f>IFERROR(INDEX('GRP Macros'!$B$14:$AF$554,MATCH(C8829,'GRP Macros'!$B$14:$B$552,FALSE),MATCH(D8829,'GRP Macros'!$B$14:$AF$14,FALSE)),0)</f>
        <v>0</v>
      </c>
      <c r="C8829" s="1165" t="str">
        <f t="shared" si="872"/>
        <v>MEXP119</v>
      </c>
      <c r="D8829" s="988" t="str">
        <f>'GRP Macros'!$Q$14</f>
        <v>US Green 
Pantone
2301C</v>
      </c>
      <c r="E8829" s="1165" t="s">
        <v>27835</v>
      </c>
      <c r="F8829" s="1165" t="s">
        <v>28333</v>
      </c>
    </row>
    <row r="8830" spans="1:6" ht="15" customHeight="1">
      <c r="A8830" s="1165" t="str">
        <f t="shared" si="870"/>
        <v>MEXP119YEL</v>
      </c>
      <c r="B8830" s="1165">
        <f>IFERROR(INDEX('GRP Macros'!$B$14:$AF$554,MATCH(C8830,'GRP Macros'!$B$14:$B$552,FALSE),MATCH(D8830,'GRP Macros'!$B$14:$AF$14,FALSE)),0)</f>
        <v>0</v>
      </c>
      <c r="C8830" s="1165" t="str">
        <f t="shared" si="872"/>
        <v>MEXP119</v>
      </c>
      <c r="D8830" s="988" t="str">
        <f>'GRP Macros'!$S$14</f>
        <v>Yellow 
RAL 1023</v>
      </c>
      <c r="E8830" s="1165" t="s">
        <v>27823</v>
      </c>
      <c r="F8830" s="1165" t="s">
        <v>28333</v>
      </c>
    </row>
    <row r="8831" spans="1:6" ht="15" customHeight="1">
      <c r="A8831" s="1165" t="str">
        <f t="shared" si="870"/>
        <v>MEXP119RED</v>
      </c>
      <c r="B8831" s="1165">
        <f>IFERROR(INDEX('GRP Macros'!$B$14:$AF$554,MATCH(C8831,'GRP Macros'!$B$14:$B$552,FALSE),MATCH(D8831,'GRP Macros'!$B$14:$AF$14,FALSE)),0)</f>
        <v>0</v>
      </c>
      <c r="C8831" s="1165" t="str">
        <f t="shared" si="872"/>
        <v>MEXP119</v>
      </c>
      <c r="D8831" s="988" t="str">
        <f>'GRP Macros'!$U$14</f>
        <v>Red 
RAL 3020</v>
      </c>
      <c r="E8831" s="1165" t="s">
        <v>27826</v>
      </c>
      <c r="F8831" s="1165" t="s">
        <v>28333</v>
      </c>
    </row>
    <row r="8832" spans="1:6" ht="15" customHeight="1">
      <c r="A8832" s="1165" t="str">
        <f t="shared" si="870"/>
        <v>MEXP119VIO</v>
      </c>
      <c r="B8832" s="1165">
        <f>IFERROR(INDEX('GRP Macros'!$B$14:$AF$554,MATCH(C8832,'GRP Macros'!$B$14:$B$552,FALSE),MATCH(D8832,'GRP Macros'!$B$14:$AF$14,FALSE)),0)</f>
        <v>0</v>
      </c>
      <c r="C8832" s="1165" t="str">
        <f t="shared" si="872"/>
        <v>MEXP119</v>
      </c>
      <c r="D8832" s="988" t="str">
        <f>'GRP Macros'!$V$14</f>
        <v>Violet 
RAL 4008</v>
      </c>
      <c r="E8832" s="1165" t="s">
        <v>27833</v>
      </c>
      <c r="F8832" s="1165" t="s">
        <v>28333</v>
      </c>
    </row>
    <row r="8833" spans="1:6" ht="15" customHeight="1">
      <c r="A8833" s="1165" t="str">
        <f t="shared" si="870"/>
        <v>MEXP119BLK</v>
      </c>
      <c r="B8833" s="1165">
        <f>IFERROR(INDEX('GRP Macros'!$B$14:$AF$554,MATCH(C8833,'GRP Macros'!$B$14:$B$552,FALSE),MATCH(D8833,'GRP Macros'!$B$14:$AF$14,FALSE)),0)</f>
        <v>0</v>
      </c>
      <c r="C8833" s="1165" t="str">
        <f t="shared" si="872"/>
        <v>MEXP119</v>
      </c>
      <c r="D8833" s="988" t="str">
        <f>'GRP Macros'!$X$14</f>
        <v>Black 
RAL 9005</v>
      </c>
      <c r="E8833" s="1165" t="s">
        <v>27829</v>
      </c>
      <c r="F8833" s="1165" t="s">
        <v>28333</v>
      </c>
    </row>
    <row r="8834" spans="1:6" ht="15" customHeight="1">
      <c r="A8834" s="1165" t="str">
        <f t="shared" si="870"/>
        <v>MEXP119GRY</v>
      </c>
      <c r="B8834" s="1165">
        <f>IFERROR(INDEX('GRP Macros'!$B$14:$AF$554,MATCH(C8834,'GRP Macros'!$B$14:$B$552,FALSE),MATCH(D8834,'GRP Macros'!$B$14:$AF$14,FALSE)),0)</f>
        <v>0</v>
      </c>
      <c r="C8834" s="1165" t="str">
        <f t="shared" si="872"/>
        <v>MEXP119</v>
      </c>
      <c r="D8834" s="988" t="str">
        <f>'GRP Macros'!$Y$14</f>
        <v>Grey 
RAL 7001</v>
      </c>
      <c r="E8834" s="1165" t="s">
        <v>27828</v>
      </c>
      <c r="F8834" s="1165" t="s">
        <v>28333</v>
      </c>
    </row>
    <row r="8835" spans="1:6" ht="15" customHeight="1">
      <c r="A8835" s="1165" t="str">
        <f t="shared" si="870"/>
        <v>MEXP119FLY</v>
      </c>
      <c r="B8835" s="1165">
        <f>IFERROR(INDEX('GRP Macros'!$B$14:$AF$554,MATCH(C8835,'GRP Macros'!$B$14:$B$552,FALSE),MATCH(D8835,'GRP Macros'!$B$14:$AF$14,FALSE)),0)</f>
        <v>0</v>
      </c>
      <c r="C8835" s="1165" t="str">
        <f t="shared" si="872"/>
        <v>MEXP119</v>
      </c>
      <c r="D8835" s="988" t="str">
        <f>'GRP Macros'!$Z$14</f>
        <v>Fluo Yellow 
RAL 1026</v>
      </c>
      <c r="E8835" s="1165" t="s">
        <v>28041</v>
      </c>
      <c r="F8835" s="1165" t="s">
        <v>28333</v>
      </c>
    </row>
    <row r="8836" spans="1:6" ht="15" customHeight="1">
      <c r="A8836" s="1165" t="str">
        <f t="shared" si="870"/>
        <v>MEXP119FLO</v>
      </c>
      <c r="B8836" s="1165">
        <f>IFERROR(INDEX('GRP Macros'!$B$14:$AF$554,MATCH(C8836,'GRP Macros'!$B$14:$B$552,FALSE),MATCH(D8836,'GRP Macros'!$B$14:$AF$14,FALSE)),0)</f>
        <v>0</v>
      </c>
      <c r="C8836" s="1165" t="str">
        <f t="shared" si="872"/>
        <v>MEXP119</v>
      </c>
      <c r="D8836" s="988" t="str">
        <f>'GRP Macros'!$AA$14</f>
        <v>Fluo Orange 
RAL 2005</v>
      </c>
      <c r="E8836" s="1165" t="s">
        <v>27830</v>
      </c>
      <c r="F8836" s="1165" t="s">
        <v>28333</v>
      </c>
    </row>
    <row r="8837" spans="1:6" ht="15" customHeight="1">
      <c r="A8837" s="1165" t="str">
        <f t="shared" si="870"/>
        <v>MEXP119FLP</v>
      </c>
      <c r="B8837" s="1165">
        <f>IFERROR(INDEX('GRP Macros'!$B$14:$AF$554,MATCH(C8837,'GRP Macros'!$B$14:$B$552,FALSE),MATCH(D8837,'GRP Macros'!$B$14:$AF$14,FALSE)),0)</f>
        <v>0</v>
      </c>
      <c r="C8837" s="1165" t="str">
        <f t="shared" si="872"/>
        <v>MEXP119</v>
      </c>
      <c r="D8837" s="988" t="str">
        <f>'GRP Macros'!$AB$14</f>
        <v>Fluo Pink 
Pantone 806C</v>
      </c>
      <c r="E8837" s="1165" t="s">
        <v>27832</v>
      </c>
      <c r="F8837" s="1165" t="s">
        <v>28333</v>
      </c>
    </row>
    <row r="8838" spans="1:6" ht="15" customHeight="1">
      <c r="A8838" s="1165" t="str">
        <f t="shared" si="870"/>
        <v>MEXP119FLG</v>
      </c>
      <c r="B8838" s="1165">
        <f>IFERROR(INDEX('GRP Macros'!$B$14:$AF$554,MATCH(C8838,'GRP Macros'!$B$14:$B$552,FALSE),MATCH(D8838,'GRP Macros'!$B$14:$AF$14,FALSE)),0)</f>
        <v>0</v>
      </c>
      <c r="C8838" s="1165" t="str">
        <f t="shared" si="872"/>
        <v>MEXP119</v>
      </c>
      <c r="D8838" s="988" t="str">
        <f>'GRP Macros'!$AC$14</f>
        <v>Fluo Green 
RAL 6028</v>
      </c>
      <c r="E8838" s="1165" t="s">
        <v>27831</v>
      </c>
      <c r="F8838" s="1165" t="s">
        <v>28333</v>
      </c>
    </row>
    <row r="8839" spans="1:6" ht="15" customHeight="1">
      <c r="A8839" s="1165" t="str">
        <f t="shared" si="870"/>
        <v>MEXP120WHI</v>
      </c>
      <c r="B8839" s="1165">
        <f>IFERROR(INDEX('GRP Macros'!$B$14:$AF$554,MATCH(C8839,'GRP Macros'!$B$14:$B$552,FALSE),MATCH(D8839,'GRP Macros'!$B$14:$AF$14,FALSE)),0)</f>
        <v>0</v>
      </c>
      <c r="C8839" s="1165" t="s">
        <v>28452</v>
      </c>
      <c r="D8839" s="1167" t="str">
        <f>'GRP Macros'!$K$14</f>
        <v>White 
RAL 9016</v>
      </c>
      <c r="E8839" s="1165" t="s">
        <v>27838</v>
      </c>
      <c r="F8839" s="1165" t="s">
        <v>28333</v>
      </c>
    </row>
    <row r="8840" spans="1:6" ht="15" customHeight="1">
      <c r="A8840" s="1165" t="str">
        <f t="shared" si="870"/>
        <v>MEXP120BLU</v>
      </c>
      <c r="B8840" s="1165">
        <f>IFERROR(INDEX('GRP Macros'!$B$14:$AF$554,MATCH(C8840,'GRP Macros'!$B$14:$B$552,FALSE),MATCH(D8840,'GRP Macros'!$B$14:$AF$14,FALSE)),0)</f>
        <v>0</v>
      </c>
      <c r="C8840" s="1165" t="str">
        <f>C8839</f>
        <v>MEXP120</v>
      </c>
      <c r="D8840" s="988" t="str">
        <f>'GRP Macros'!$L$14</f>
        <v>Blue US 
RAL 5015</v>
      </c>
      <c r="E8840" s="1165" t="s">
        <v>27827</v>
      </c>
      <c r="F8840" s="1165" t="s">
        <v>28333</v>
      </c>
    </row>
    <row r="8841" spans="1:6" ht="15" customHeight="1">
      <c r="A8841" s="1165" t="str">
        <f t="shared" si="870"/>
        <v>MEXP120MIN</v>
      </c>
      <c r="B8841" s="1165">
        <f>IFERROR(INDEX('GRP Macros'!$B$14:$AF$554,MATCH(C8841,'GRP Macros'!$B$14:$B$552,FALSE),MATCH(D8841,'GRP Macros'!$B$14:$AF$14,FALSE)),0)</f>
        <v>0</v>
      </c>
      <c r="C8841" s="1165" t="str">
        <f t="shared" ref="C8841:C8852" si="873">C8840</f>
        <v>MEXP120</v>
      </c>
      <c r="D8841" s="988" t="str">
        <f>'GRP Macros'!$O$14</f>
        <v>Mint 
RAL 6027</v>
      </c>
      <c r="E8841" s="1165" t="s">
        <v>27834</v>
      </c>
      <c r="F8841" s="1165" t="s">
        <v>28333</v>
      </c>
    </row>
    <row r="8842" spans="1:6" ht="15" customHeight="1">
      <c r="A8842" s="1165" t="str">
        <f t="shared" si="870"/>
        <v>MEXP120GRE</v>
      </c>
      <c r="B8842" s="1165">
        <f>IFERROR(INDEX('GRP Macros'!$B$14:$AF$554,MATCH(C8842,'GRP Macros'!$B$14:$B$552,FALSE),MATCH(D8842,'GRP Macros'!$B$14:$AF$14,FALSE)),0)</f>
        <v>0</v>
      </c>
      <c r="C8842" s="1165" t="str">
        <f t="shared" si="873"/>
        <v>MEXP120</v>
      </c>
      <c r="D8842" s="988" t="str">
        <f>'GRP Macros'!$P$14</f>
        <v>Green 
RAL 6037</v>
      </c>
      <c r="E8842" s="1165" t="s">
        <v>27837</v>
      </c>
      <c r="F8842" s="1165" t="s">
        <v>28333</v>
      </c>
    </row>
    <row r="8843" spans="1:6" ht="15" customHeight="1">
      <c r="A8843" s="1165" t="str">
        <f t="shared" si="870"/>
        <v>MEXP120PUK</v>
      </c>
      <c r="B8843" s="1165">
        <f>IFERROR(INDEX('GRP Macros'!$B$14:$AF$554,MATCH(C8843,'GRP Macros'!$B$14:$B$552,FALSE),MATCH(D8843,'GRP Macros'!$B$14:$AF$14,FALSE)),0)</f>
        <v>0</v>
      </c>
      <c r="C8843" s="1165" t="str">
        <f t="shared" si="873"/>
        <v>MEXP120</v>
      </c>
      <c r="D8843" s="988" t="str">
        <f>'GRP Macros'!$Q$14</f>
        <v>US Green 
Pantone
2301C</v>
      </c>
      <c r="E8843" s="1165" t="s">
        <v>27835</v>
      </c>
      <c r="F8843" s="1165" t="s">
        <v>28333</v>
      </c>
    </row>
    <row r="8844" spans="1:6" ht="15" customHeight="1">
      <c r="A8844" s="1165" t="str">
        <f t="shared" si="870"/>
        <v>MEXP120YEL</v>
      </c>
      <c r="B8844" s="1165">
        <f>IFERROR(INDEX('GRP Macros'!$B$14:$AF$554,MATCH(C8844,'GRP Macros'!$B$14:$B$552,FALSE),MATCH(D8844,'GRP Macros'!$B$14:$AF$14,FALSE)),0)</f>
        <v>0</v>
      </c>
      <c r="C8844" s="1165" t="str">
        <f t="shared" si="873"/>
        <v>MEXP120</v>
      </c>
      <c r="D8844" s="988" t="str">
        <f>'GRP Macros'!$S$14</f>
        <v>Yellow 
RAL 1023</v>
      </c>
      <c r="E8844" s="1165" t="s">
        <v>27823</v>
      </c>
      <c r="F8844" s="1165" t="s">
        <v>28333</v>
      </c>
    </row>
    <row r="8845" spans="1:6" ht="15" customHeight="1">
      <c r="A8845" s="1165" t="str">
        <f t="shared" si="870"/>
        <v>MEXP120RED</v>
      </c>
      <c r="B8845" s="1165">
        <f>IFERROR(INDEX('GRP Macros'!$B$14:$AF$554,MATCH(C8845,'GRP Macros'!$B$14:$B$552,FALSE),MATCH(D8845,'GRP Macros'!$B$14:$AF$14,FALSE)),0)</f>
        <v>0</v>
      </c>
      <c r="C8845" s="1165" t="str">
        <f t="shared" si="873"/>
        <v>MEXP120</v>
      </c>
      <c r="D8845" s="988" t="str">
        <f>'GRP Macros'!$U$14</f>
        <v>Red 
RAL 3020</v>
      </c>
      <c r="E8845" s="1165" t="s">
        <v>27826</v>
      </c>
      <c r="F8845" s="1165" t="s">
        <v>28333</v>
      </c>
    </row>
    <row r="8846" spans="1:6" ht="15" customHeight="1">
      <c r="A8846" s="1165" t="str">
        <f t="shared" si="870"/>
        <v>MEXP120VIO</v>
      </c>
      <c r="B8846" s="1165">
        <f>IFERROR(INDEX('GRP Macros'!$B$14:$AF$554,MATCH(C8846,'GRP Macros'!$B$14:$B$552,FALSE),MATCH(D8846,'GRP Macros'!$B$14:$AF$14,FALSE)),0)</f>
        <v>0</v>
      </c>
      <c r="C8846" s="1165" t="str">
        <f t="shared" si="873"/>
        <v>MEXP120</v>
      </c>
      <c r="D8846" s="988" t="str">
        <f>'GRP Macros'!$V$14</f>
        <v>Violet 
RAL 4008</v>
      </c>
      <c r="E8846" s="1165" t="s">
        <v>27833</v>
      </c>
      <c r="F8846" s="1165" t="s">
        <v>28333</v>
      </c>
    </row>
    <row r="8847" spans="1:6" ht="15" customHeight="1">
      <c r="A8847" s="1165" t="str">
        <f t="shared" si="870"/>
        <v>MEXP120BLK</v>
      </c>
      <c r="B8847" s="1165">
        <f>IFERROR(INDEX('GRP Macros'!$B$14:$AF$554,MATCH(C8847,'GRP Macros'!$B$14:$B$552,FALSE),MATCH(D8847,'GRP Macros'!$B$14:$AF$14,FALSE)),0)</f>
        <v>0</v>
      </c>
      <c r="C8847" s="1165" t="str">
        <f t="shared" si="873"/>
        <v>MEXP120</v>
      </c>
      <c r="D8847" s="988" t="str">
        <f>'GRP Macros'!$X$14</f>
        <v>Black 
RAL 9005</v>
      </c>
      <c r="E8847" s="1165" t="s">
        <v>27829</v>
      </c>
      <c r="F8847" s="1165" t="s">
        <v>28333</v>
      </c>
    </row>
    <row r="8848" spans="1:6" ht="15" customHeight="1">
      <c r="A8848" s="1165" t="str">
        <f t="shared" si="870"/>
        <v>MEXP120GRY</v>
      </c>
      <c r="B8848" s="1165">
        <f>IFERROR(INDEX('GRP Macros'!$B$14:$AF$554,MATCH(C8848,'GRP Macros'!$B$14:$B$552,FALSE),MATCH(D8848,'GRP Macros'!$B$14:$AF$14,FALSE)),0)</f>
        <v>0</v>
      </c>
      <c r="C8848" s="1165" t="str">
        <f t="shared" si="873"/>
        <v>MEXP120</v>
      </c>
      <c r="D8848" s="988" t="str">
        <f>'GRP Macros'!$Y$14</f>
        <v>Grey 
RAL 7001</v>
      </c>
      <c r="E8848" s="1165" t="s">
        <v>27828</v>
      </c>
      <c r="F8848" s="1165" t="s">
        <v>28333</v>
      </c>
    </row>
    <row r="8849" spans="1:6" ht="15" customHeight="1">
      <c r="A8849" s="1165" t="str">
        <f t="shared" si="870"/>
        <v>MEXP120FLY</v>
      </c>
      <c r="B8849" s="1165">
        <f>IFERROR(INDEX('GRP Macros'!$B$14:$AF$554,MATCH(C8849,'GRP Macros'!$B$14:$B$552,FALSE),MATCH(D8849,'GRP Macros'!$B$14:$AF$14,FALSE)),0)</f>
        <v>0</v>
      </c>
      <c r="C8849" s="1165" t="str">
        <f t="shared" si="873"/>
        <v>MEXP120</v>
      </c>
      <c r="D8849" s="988" t="str">
        <f>'GRP Macros'!$Z$14</f>
        <v>Fluo Yellow 
RAL 1026</v>
      </c>
      <c r="E8849" s="1165" t="s">
        <v>28041</v>
      </c>
      <c r="F8849" s="1165" t="s">
        <v>28333</v>
      </c>
    </row>
    <row r="8850" spans="1:6" ht="15" customHeight="1">
      <c r="A8850" s="1165" t="str">
        <f t="shared" si="870"/>
        <v>MEXP120FLO</v>
      </c>
      <c r="B8850" s="1165">
        <f>IFERROR(INDEX('GRP Macros'!$B$14:$AF$554,MATCH(C8850,'GRP Macros'!$B$14:$B$552,FALSE),MATCH(D8850,'GRP Macros'!$B$14:$AF$14,FALSE)),0)</f>
        <v>0</v>
      </c>
      <c r="C8850" s="1165" t="str">
        <f t="shared" si="873"/>
        <v>MEXP120</v>
      </c>
      <c r="D8850" s="988" t="str">
        <f>'GRP Macros'!$AA$14</f>
        <v>Fluo Orange 
RAL 2005</v>
      </c>
      <c r="E8850" s="1165" t="s">
        <v>27830</v>
      </c>
      <c r="F8850" s="1165" t="s">
        <v>28333</v>
      </c>
    </row>
    <row r="8851" spans="1:6" ht="15" customHeight="1">
      <c r="A8851" s="1165" t="str">
        <f t="shared" si="870"/>
        <v>MEXP120FLP</v>
      </c>
      <c r="B8851" s="1165">
        <f>IFERROR(INDEX('GRP Macros'!$B$14:$AF$554,MATCH(C8851,'GRP Macros'!$B$14:$B$552,FALSE),MATCH(D8851,'GRP Macros'!$B$14:$AF$14,FALSE)),0)</f>
        <v>0</v>
      </c>
      <c r="C8851" s="1165" t="str">
        <f t="shared" si="873"/>
        <v>MEXP120</v>
      </c>
      <c r="D8851" s="988" t="str">
        <f>'GRP Macros'!$AB$14</f>
        <v>Fluo Pink 
Pantone 806C</v>
      </c>
      <c r="E8851" s="1165" t="s">
        <v>27832</v>
      </c>
      <c r="F8851" s="1165" t="s">
        <v>28333</v>
      </c>
    </row>
    <row r="8852" spans="1:6" ht="15" customHeight="1">
      <c r="A8852" s="1165" t="str">
        <f t="shared" si="870"/>
        <v>MEXP120FLG</v>
      </c>
      <c r="B8852" s="1165">
        <f>IFERROR(INDEX('GRP Macros'!$B$14:$AF$554,MATCH(C8852,'GRP Macros'!$B$14:$B$552,FALSE),MATCH(D8852,'GRP Macros'!$B$14:$AF$14,FALSE)),0)</f>
        <v>0</v>
      </c>
      <c r="C8852" s="1165" t="str">
        <f t="shared" si="873"/>
        <v>MEXP120</v>
      </c>
      <c r="D8852" s="988" t="str">
        <f>'GRP Macros'!$AC$14</f>
        <v>Fluo Green 
RAL 6028</v>
      </c>
      <c r="E8852" s="1165" t="s">
        <v>27831</v>
      </c>
      <c r="F8852" s="1165" t="s">
        <v>28333</v>
      </c>
    </row>
    <row r="8853" spans="1:6" ht="15" customHeight="1">
      <c r="A8853" s="1165" t="str">
        <f t="shared" si="870"/>
        <v>MEXP121WHI</v>
      </c>
      <c r="B8853" s="1165">
        <f>IFERROR(INDEX('GRP Macros'!$B$14:$AF$554,MATCH(C8853,'GRP Macros'!$B$14:$B$552,FALSE),MATCH(D8853,'GRP Macros'!$B$14:$AF$14,FALSE)),0)</f>
        <v>0</v>
      </c>
      <c r="C8853" s="1165" t="s">
        <v>28453</v>
      </c>
      <c r="D8853" s="1167" t="str">
        <f>'GRP Macros'!$K$14</f>
        <v>White 
RAL 9016</v>
      </c>
      <c r="E8853" s="1165" t="s">
        <v>27838</v>
      </c>
      <c r="F8853" s="1165" t="s">
        <v>28333</v>
      </c>
    </row>
    <row r="8854" spans="1:6" ht="15" customHeight="1">
      <c r="A8854" s="1165" t="str">
        <f t="shared" si="870"/>
        <v>MEXP121BLU</v>
      </c>
      <c r="B8854" s="1165">
        <f>IFERROR(INDEX('GRP Macros'!$B$14:$AF$554,MATCH(C8854,'GRP Macros'!$B$14:$B$552,FALSE),MATCH(D8854,'GRP Macros'!$B$14:$AF$14,FALSE)),0)</f>
        <v>0</v>
      </c>
      <c r="C8854" s="1165" t="str">
        <f>C8853</f>
        <v>MEXP121</v>
      </c>
      <c r="D8854" s="988" t="str">
        <f>'GRP Macros'!$L$14</f>
        <v>Blue US 
RAL 5015</v>
      </c>
      <c r="E8854" s="1165" t="s">
        <v>27827</v>
      </c>
      <c r="F8854" s="1165" t="s">
        <v>28333</v>
      </c>
    </row>
    <row r="8855" spans="1:6" ht="15" customHeight="1">
      <c r="A8855" s="1165" t="str">
        <f t="shared" si="870"/>
        <v>MEXP121MIN</v>
      </c>
      <c r="B8855" s="1165">
        <f>IFERROR(INDEX('GRP Macros'!$B$14:$AF$554,MATCH(C8855,'GRP Macros'!$B$14:$B$552,FALSE),MATCH(D8855,'GRP Macros'!$B$14:$AF$14,FALSE)),0)</f>
        <v>0</v>
      </c>
      <c r="C8855" s="1165" t="str">
        <f t="shared" ref="C8855:C8866" si="874">C8854</f>
        <v>MEXP121</v>
      </c>
      <c r="D8855" s="988" t="str">
        <f>'GRP Macros'!$O$14</f>
        <v>Mint 
RAL 6027</v>
      </c>
      <c r="E8855" s="1165" t="s">
        <v>27834</v>
      </c>
      <c r="F8855" s="1165" t="s">
        <v>28333</v>
      </c>
    </row>
    <row r="8856" spans="1:6" ht="15" customHeight="1">
      <c r="A8856" s="1165" t="str">
        <f t="shared" si="870"/>
        <v>MEXP121GRE</v>
      </c>
      <c r="B8856" s="1165">
        <f>IFERROR(INDEX('GRP Macros'!$B$14:$AF$554,MATCH(C8856,'GRP Macros'!$B$14:$B$552,FALSE),MATCH(D8856,'GRP Macros'!$B$14:$AF$14,FALSE)),0)</f>
        <v>0</v>
      </c>
      <c r="C8856" s="1165" t="str">
        <f t="shared" si="874"/>
        <v>MEXP121</v>
      </c>
      <c r="D8856" s="988" t="str">
        <f>'GRP Macros'!$P$14</f>
        <v>Green 
RAL 6037</v>
      </c>
      <c r="E8856" s="1165" t="s">
        <v>27837</v>
      </c>
      <c r="F8856" s="1165" t="s">
        <v>28333</v>
      </c>
    </row>
    <row r="8857" spans="1:6" ht="15" customHeight="1">
      <c r="A8857" s="1165" t="str">
        <f t="shared" si="870"/>
        <v>MEXP121PUK</v>
      </c>
      <c r="B8857" s="1165">
        <f>IFERROR(INDEX('GRP Macros'!$B$14:$AF$554,MATCH(C8857,'GRP Macros'!$B$14:$B$552,FALSE),MATCH(D8857,'GRP Macros'!$B$14:$AF$14,FALSE)),0)</f>
        <v>0</v>
      </c>
      <c r="C8857" s="1165" t="str">
        <f t="shared" si="874"/>
        <v>MEXP121</v>
      </c>
      <c r="D8857" s="988" t="str">
        <f>'GRP Macros'!$Q$14</f>
        <v>US Green 
Pantone
2301C</v>
      </c>
      <c r="E8857" s="1165" t="s">
        <v>27835</v>
      </c>
      <c r="F8857" s="1165" t="s">
        <v>28333</v>
      </c>
    </row>
    <row r="8858" spans="1:6" ht="15" customHeight="1">
      <c r="A8858" s="1165" t="str">
        <f t="shared" si="870"/>
        <v>MEXP121YEL</v>
      </c>
      <c r="B8858" s="1165">
        <f>IFERROR(INDEX('GRP Macros'!$B$14:$AF$554,MATCH(C8858,'GRP Macros'!$B$14:$B$552,FALSE),MATCH(D8858,'GRP Macros'!$B$14:$AF$14,FALSE)),0)</f>
        <v>0</v>
      </c>
      <c r="C8858" s="1165" t="str">
        <f t="shared" si="874"/>
        <v>MEXP121</v>
      </c>
      <c r="D8858" s="988" t="str">
        <f>'GRP Macros'!$S$14</f>
        <v>Yellow 
RAL 1023</v>
      </c>
      <c r="E8858" s="1165" t="s">
        <v>27823</v>
      </c>
      <c r="F8858" s="1165" t="s">
        <v>28333</v>
      </c>
    </row>
    <row r="8859" spans="1:6" ht="15" customHeight="1">
      <c r="A8859" s="1165" t="str">
        <f t="shared" ref="A8859:A8866" si="875">CONCATENATE(C8859,E8859)</f>
        <v>MEXP121RED</v>
      </c>
      <c r="B8859" s="1165">
        <f>IFERROR(INDEX('GRP Macros'!$B$14:$AF$554,MATCH(C8859,'GRP Macros'!$B$14:$B$552,FALSE),MATCH(D8859,'GRP Macros'!$B$14:$AF$14,FALSE)),0)</f>
        <v>0</v>
      </c>
      <c r="C8859" s="1165" t="str">
        <f t="shared" si="874"/>
        <v>MEXP121</v>
      </c>
      <c r="D8859" s="988" t="str">
        <f>'GRP Macros'!$U$14</f>
        <v>Red 
RAL 3020</v>
      </c>
      <c r="E8859" s="1165" t="s">
        <v>27826</v>
      </c>
      <c r="F8859" s="1165" t="s">
        <v>28333</v>
      </c>
    </row>
    <row r="8860" spans="1:6" ht="15" customHeight="1">
      <c r="A8860" s="1165" t="str">
        <f t="shared" si="875"/>
        <v>MEXP121VIO</v>
      </c>
      <c r="B8860" s="1165">
        <f>IFERROR(INDEX('GRP Macros'!$B$14:$AF$554,MATCH(C8860,'GRP Macros'!$B$14:$B$552,FALSE),MATCH(D8860,'GRP Macros'!$B$14:$AF$14,FALSE)),0)</f>
        <v>0</v>
      </c>
      <c r="C8860" s="1165" t="str">
        <f t="shared" si="874"/>
        <v>MEXP121</v>
      </c>
      <c r="D8860" s="988" t="str">
        <f>'GRP Macros'!$V$14</f>
        <v>Violet 
RAL 4008</v>
      </c>
      <c r="E8860" s="1165" t="s">
        <v>27833</v>
      </c>
      <c r="F8860" s="1165" t="s">
        <v>28333</v>
      </c>
    </row>
    <row r="8861" spans="1:6" ht="15" customHeight="1">
      <c r="A8861" s="1165" t="str">
        <f t="shared" si="875"/>
        <v>MEXP121BLK</v>
      </c>
      <c r="B8861" s="1165">
        <f>IFERROR(INDEX('GRP Macros'!$B$14:$AF$554,MATCH(C8861,'GRP Macros'!$B$14:$B$552,FALSE),MATCH(D8861,'GRP Macros'!$B$14:$AF$14,FALSE)),0)</f>
        <v>0</v>
      </c>
      <c r="C8861" s="1165" t="str">
        <f t="shared" si="874"/>
        <v>MEXP121</v>
      </c>
      <c r="D8861" s="988" t="str">
        <f>'GRP Macros'!$X$14</f>
        <v>Black 
RAL 9005</v>
      </c>
      <c r="E8861" s="1165" t="s">
        <v>27829</v>
      </c>
      <c r="F8861" s="1165" t="s">
        <v>28333</v>
      </c>
    </row>
    <row r="8862" spans="1:6" ht="15" customHeight="1">
      <c r="A8862" s="1165" t="str">
        <f t="shared" si="875"/>
        <v>MEXP121GRY</v>
      </c>
      <c r="B8862" s="1165">
        <f>IFERROR(INDEX('GRP Macros'!$B$14:$AF$554,MATCH(C8862,'GRP Macros'!$B$14:$B$552,FALSE),MATCH(D8862,'GRP Macros'!$B$14:$AF$14,FALSE)),0)</f>
        <v>0</v>
      </c>
      <c r="C8862" s="1165" t="str">
        <f t="shared" si="874"/>
        <v>MEXP121</v>
      </c>
      <c r="D8862" s="988" t="str">
        <f>'GRP Macros'!$Y$14</f>
        <v>Grey 
RAL 7001</v>
      </c>
      <c r="E8862" s="1165" t="s">
        <v>27828</v>
      </c>
      <c r="F8862" s="1165" t="s">
        <v>28333</v>
      </c>
    </row>
    <row r="8863" spans="1:6" ht="15" customHeight="1">
      <c r="A8863" s="1165" t="str">
        <f t="shared" si="875"/>
        <v>MEXP121FLY</v>
      </c>
      <c r="B8863" s="1165">
        <f>IFERROR(INDEX('GRP Macros'!$B$14:$AF$554,MATCH(C8863,'GRP Macros'!$B$14:$B$552,FALSE),MATCH(D8863,'GRP Macros'!$B$14:$AF$14,FALSE)),0)</f>
        <v>0</v>
      </c>
      <c r="C8863" s="1165" t="str">
        <f t="shared" si="874"/>
        <v>MEXP121</v>
      </c>
      <c r="D8863" s="988" t="str">
        <f>'GRP Macros'!$Z$14</f>
        <v>Fluo Yellow 
RAL 1026</v>
      </c>
      <c r="E8863" s="1165" t="s">
        <v>28041</v>
      </c>
      <c r="F8863" s="1165" t="s">
        <v>28333</v>
      </c>
    </row>
    <row r="8864" spans="1:6" ht="15" customHeight="1">
      <c r="A8864" s="1165" t="str">
        <f t="shared" si="875"/>
        <v>MEXP121FLO</v>
      </c>
      <c r="B8864" s="1165">
        <f>IFERROR(INDEX('GRP Macros'!$B$14:$AF$554,MATCH(C8864,'GRP Macros'!$B$14:$B$552,FALSE),MATCH(D8864,'GRP Macros'!$B$14:$AF$14,FALSE)),0)</f>
        <v>0</v>
      </c>
      <c r="C8864" s="1165" t="str">
        <f t="shared" si="874"/>
        <v>MEXP121</v>
      </c>
      <c r="D8864" s="988" t="str">
        <f>'GRP Macros'!$AA$14</f>
        <v>Fluo Orange 
RAL 2005</v>
      </c>
      <c r="E8864" s="1165" t="s">
        <v>27830</v>
      </c>
      <c r="F8864" s="1165" t="s">
        <v>28333</v>
      </c>
    </row>
    <row r="8865" spans="1:6" ht="15" customHeight="1">
      <c r="A8865" s="1165" t="str">
        <f t="shared" si="875"/>
        <v>MEXP121FLP</v>
      </c>
      <c r="B8865" s="1165">
        <f>IFERROR(INDEX('GRP Macros'!$B$14:$AF$554,MATCH(C8865,'GRP Macros'!$B$14:$B$552,FALSE),MATCH(D8865,'GRP Macros'!$B$14:$AF$14,FALSE)),0)</f>
        <v>0</v>
      </c>
      <c r="C8865" s="1165" t="str">
        <f t="shared" si="874"/>
        <v>MEXP121</v>
      </c>
      <c r="D8865" s="988" t="str">
        <f>'GRP Macros'!$AB$14</f>
        <v>Fluo Pink 
Pantone 806C</v>
      </c>
      <c r="E8865" s="1165" t="s">
        <v>27832</v>
      </c>
      <c r="F8865" s="1165" t="s">
        <v>28333</v>
      </c>
    </row>
    <row r="8866" spans="1:6" ht="15" customHeight="1">
      <c r="A8866" s="1165" t="str">
        <f t="shared" si="875"/>
        <v>MEXP121FLG</v>
      </c>
      <c r="B8866" s="1165">
        <f>IFERROR(INDEX('GRP Macros'!$B$14:$AF$554,MATCH(C8866,'GRP Macros'!$B$14:$B$552,FALSE),MATCH(D8866,'GRP Macros'!$B$14:$AF$14,FALSE)),0)</f>
        <v>0</v>
      </c>
      <c r="C8866" s="1165" t="str">
        <f t="shared" si="874"/>
        <v>MEXP121</v>
      </c>
      <c r="D8866" s="988" t="str">
        <f>'GRP Macros'!$AC$14</f>
        <v>Fluo Green 
RAL 6028</v>
      </c>
      <c r="E8866" s="1165" t="s">
        <v>27831</v>
      </c>
      <c r="F8866" s="1165" t="s">
        <v>28333</v>
      </c>
    </row>
    <row r="8867" spans="1:6" ht="15" customHeight="1">
      <c r="A8867" s="1165" t="str">
        <f t="shared" ref="A8867:A8907" si="876">CONCATENATE(C8867,E8867)</f>
        <v>MEXP122WHI</v>
      </c>
      <c r="B8867" s="1165">
        <f>IFERROR(INDEX('GRP Macros'!$B$14:$AF$554,MATCH(C8867,'GRP Macros'!$B$14:$B$552,FALSE),MATCH(D8867,'GRP Macros'!$B$14:$AF$14,FALSE)),0)</f>
        <v>0</v>
      </c>
      <c r="C8867" s="1165" t="s">
        <v>28454</v>
      </c>
      <c r="D8867" s="1167" t="str">
        <f>'GRP Macros'!$K$14</f>
        <v>White 
RAL 9016</v>
      </c>
      <c r="E8867" s="1165" t="s">
        <v>27838</v>
      </c>
      <c r="F8867" s="1165" t="s">
        <v>28333</v>
      </c>
    </row>
    <row r="8868" spans="1:6" ht="15" customHeight="1">
      <c r="A8868" s="1165" t="str">
        <f t="shared" si="876"/>
        <v>MEXP122BLU</v>
      </c>
      <c r="B8868" s="1165">
        <f>IFERROR(INDEX('GRP Macros'!$B$14:$AF$554,MATCH(C8868,'GRP Macros'!$B$14:$B$552,FALSE),MATCH(D8868,'GRP Macros'!$B$14:$AF$14,FALSE)),0)</f>
        <v>0</v>
      </c>
      <c r="C8868" s="1165" t="str">
        <f>C8867</f>
        <v>MEXP122</v>
      </c>
      <c r="D8868" s="988" t="str">
        <f>'GRP Macros'!$L$14</f>
        <v>Blue US 
RAL 5015</v>
      </c>
      <c r="E8868" s="1165" t="s">
        <v>27827</v>
      </c>
      <c r="F8868" s="1165" t="s">
        <v>28333</v>
      </c>
    </row>
    <row r="8869" spans="1:6" ht="15" customHeight="1">
      <c r="A8869" s="1165" t="str">
        <f t="shared" si="876"/>
        <v>MEXP122MIN</v>
      </c>
      <c r="B8869" s="1165">
        <f>IFERROR(INDEX('GRP Macros'!$B$14:$AF$554,MATCH(C8869,'GRP Macros'!$B$14:$B$552,FALSE),MATCH(D8869,'GRP Macros'!$B$14:$AF$14,FALSE)),0)</f>
        <v>0</v>
      </c>
      <c r="C8869" s="1165" t="str">
        <f t="shared" ref="C8869:C8880" si="877">C8868</f>
        <v>MEXP122</v>
      </c>
      <c r="D8869" s="988" t="str">
        <f>'GRP Macros'!$O$14</f>
        <v>Mint 
RAL 6027</v>
      </c>
      <c r="E8869" s="1165" t="s">
        <v>27834</v>
      </c>
      <c r="F8869" s="1165" t="s">
        <v>28333</v>
      </c>
    </row>
    <row r="8870" spans="1:6" ht="15" customHeight="1">
      <c r="A8870" s="1165" t="str">
        <f t="shared" si="876"/>
        <v>MEXP122GRE</v>
      </c>
      <c r="B8870" s="1165">
        <f>IFERROR(INDEX('GRP Macros'!$B$14:$AF$554,MATCH(C8870,'GRP Macros'!$B$14:$B$552,FALSE),MATCH(D8870,'GRP Macros'!$B$14:$AF$14,FALSE)),0)</f>
        <v>0</v>
      </c>
      <c r="C8870" s="1165" t="str">
        <f t="shared" si="877"/>
        <v>MEXP122</v>
      </c>
      <c r="D8870" s="988" t="str">
        <f>'GRP Macros'!$P$14</f>
        <v>Green 
RAL 6037</v>
      </c>
      <c r="E8870" s="1165" t="s">
        <v>27837</v>
      </c>
      <c r="F8870" s="1165" t="s">
        <v>28333</v>
      </c>
    </row>
    <row r="8871" spans="1:6" ht="15" customHeight="1">
      <c r="A8871" s="1165" t="str">
        <f t="shared" si="876"/>
        <v>MEXP122PUK</v>
      </c>
      <c r="B8871" s="1165">
        <f>IFERROR(INDEX('GRP Macros'!$B$14:$AF$554,MATCH(C8871,'GRP Macros'!$B$14:$B$552,FALSE),MATCH(D8871,'GRP Macros'!$B$14:$AF$14,FALSE)),0)</f>
        <v>0</v>
      </c>
      <c r="C8871" s="1165" t="str">
        <f t="shared" si="877"/>
        <v>MEXP122</v>
      </c>
      <c r="D8871" s="988" t="str">
        <f>'GRP Macros'!$Q$14</f>
        <v>US Green 
Pantone
2301C</v>
      </c>
      <c r="E8871" s="1165" t="s">
        <v>27835</v>
      </c>
      <c r="F8871" s="1165" t="s">
        <v>28333</v>
      </c>
    </row>
    <row r="8872" spans="1:6" ht="15" customHeight="1">
      <c r="A8872" s="1165" t="str">
        <f t="shared" si="876"/>
        <v>MEXP122YEL</v>
      </c>
      <c r="B8872" s="1165">
        <f>IFERROR(INDEX('GRP Macros'!$B$14:$AF$554,MATCH(C8872,'GRP Macros'!$B$14:$B$552,FALSE),MATCH(D8872,'GRP Macros'!$B$14:$AF$14,FALSE)),0)</f>
        <v>0</v>
      </c>
      <c r="C8872" s="1165" t="str">
        <f t="shared" si="877"/>
        <v>MEXP122</v>
      </c>
      <c r="D8872" s="988" t="str">
        <f>'GRP Macros'!$S$14</f>
        <v>Yellow 
RAL 1023</v>
      </c>
      <c r="E8872" s="1165" t="s">
        <v>27823</v>
      </c>
      <c r="F8872" s="1165" t="s">
        <v>28333</v>
      </c>
    </row>
    <row r="8873" spans="1:6" ht="15" customHeight="1">
      <c r="A8873" s="1165" t="str">
        <f t="shared" si="876"/>
        <v>MEXP122RED</v>
      </c>
      <c r="B8873" s="1165">
        <f>IFERROR(INDEX('GRP Macros'!$B$14:$AF$554,MATCH(C8873,'GRP Macros'!$B$14:$B$552,FALSE),MATCH(D8873,'GRP Macros'!$B$14:$AF$14,FALSE)),0)</f>
        <v>0</v>
      </c>
      <c r="C8873" s="1165" t="str">
        <f t="shared" si="877"/>
        <v>MEXP122</v>
      </c>
      <c r="D8873" s="988" t="str">
        <f>'GRP Macros'!$U$14</f>
        <v>Red 
RAL 3020</v>
      </c>
      <c r="E8873" s="1165" t="s">
        <v>27826</v>
      </c>
      <c r="F8873" s="1165" t="s">
        <v>28333</v>
      </c>
    </row>
    <row r="8874" spans="1:6" ht="15" customHeight="1">
      <c r="A8874" s="1165" t="str">
        <f t="shared" si="876"/>
        <v>MEXP122VIO</v>
      </c>
      <c r="B8874" s="1165">
        <f>IFERROR(INDEX('GRP Macros'!$B$14:$AF$554,MATCH(C8874,'GRP Macros'!$B$14:$B$552,FALSE),MATCH(D8874,'GRP Macros'!$B$14:$AF$14,FALSE)),0)</f>
        <v>0</v>
      </c>
      <c r="C8874" s="1165" t="str">
        <f t="shared" si="877"/>
        <v>MEXP122</v>
      </c>
      <c r="D8874" s="988" t="str">
        <f>'GRP Macros'!$V$14</f>
        <v>Violet 
RAL 4008</v>
      </c>
      <c r="E8874" s="1165" t="s">
        <v>27833</v>
      </c>
      <c r="F8874" s="1165" t="s">
        <v>28333</v>
      </c>
    </row>
    <row r="8875" spans="1:6" ht="15" customHeight="1">
      <c r="A8875" s="1165" t="str">
        <f t="shared" si="876"/>
        <v>MEXP122BLK</v>
      </c>
      <c r="B8875" s="1165">
        <f>IFERROR(INDEX('GRP Macros'!$B$14:$AF$554,MATCH(C8875,'GRP Macros'!$B$14:$B$552,FALSE),MATCH(D8875,'GRP Macros'!$B$14:$AF$14,FALSE)),0)</f>
        <v>0</v>
      </c>
      <c r="C8875" s="1165" t="str">
        <f t="shared" si="877"/>
        <v>MEXP122</v>
      </c>
      <c r="D8875" s="988" t="str">
        <f>'GRP Macros'!$X$14</f>
        <v>Black 
RAL 9005</v>
      </c>
      <c r="E8875" s="1165" t="s">
        <v>27829</v>
      </c>
      <c r="F8875" s="1165" t="s">
        <v>28333</v>
      </c>
    </row>
    <row r="8876" spans="1:6" ht="15" customHeight="1">
      <c r="A8876" s="1165" t="str">
        <f t="shared" si="876"/>
        <v>MEXP122GRY</v>
      </c>
      <c r="B8876" s="1165">
        <f>IFERROR(INDEX('GRP Macros'!$B$14:$AF$554,MATCH(C8876,'GRP Macros'!$B$14:$B$552,FALSE),MATCH(D8876,'GRP Macros'!$B$14:$AF$14,FALSE)),0)</f>
        <v>0</v>
      </c>
      <c r="C8876" s="1165" t="str">
        <f t="shared" si="877"/>
        <v>MEXP122</v>
      </c>
      <c r="D8876" s="988" t="str">
        <f>'GRP Macros'!$Y$14</f>
        <v>Grey 
RAL 7001</v>
      </c>
      <c r="E8876" s="1165" t="s">
        <v>27828</v>
      </c>
      <c r="F8876" s="1165" t="s">
        <v>28333</v>
      </c>
    </row>
    <row r="8877" spans="1:6" ht="15" customHeight="1">
      <c r="A8877" s="1165" t="str">
        <f t="shared" si="876"/>
        <v>MEXP122FLY</v>
      </c>
      <c r="B8877" s="1165">
        <f>IFERROR(INDEX('GRP Macros'!$B$14:$AF$554,MATCH(C8877,'GRP Macros'!$B$14:$B$552,FALSE),MATCH(D8877,'GRP Macros'!$B$14:$AF$14,FALSE)),0)</f>
        <v>0</v>
      </c>
      <c r="C8877" s="1165" t="str">
        <f t="shared" si="877"/>
        <v>MEXP122</v>
      </c>
      <c r="D8877" s="988" t="str">
        <f>'GRP Macros'!$Z$14</f>
        <v>Fluo Yellow 
RAL 1026</v>
      </c>
      <c r="E8877" s="1165" t="s">
        <v>28041</v>
      </c>
      <c r="F8877" s="1165" t="s">
        <v>28333</v>
      </c>
    </row>
    <row r="8878" spans="1:6" ht="15" customHeight="1">
      <c r="A8878" s="1165" t="str">
        <f t="shared" si="876"/>
        <v>MEXP122FLO</v>
      </c>
      <c r="B8878" s="1165">
        <f>IFERROR(INDEX('GRP Macros'!$B$14:$AF$554,MATCH(C8878,'GRP Macros'!$B$14:$B$552,FALSE),MATCH(D8878,'GRP Macros'!$B$14:$AF$14,FALSE)),0)</f>
        <v>0</v>
      </c>
      <c r="C8878" s="1165" t="str">
        <f t="shared" si="877"/>
        <v>MEXP122</v>
      </c>
      <c r="D8878" s="988" t="str">
        <f>'GRP Macros'!$AA$14</f>
        <v>Fluo Orange 
RAL 2005</v>
      </c>
      <c r="E8878" s="1165" t="s">
        <v>27830</v>
      </c>
      <c r="F8878" s="1165" t="s">
        <v>28333</v>
      </c>
    </row>
    <row r="8879" spans="1:6" ht="15" customHeight="1">
      <c r="A8879" s="1165" t="str">
        <f t="shared" si="876"/>
        <v>MEXP122FLP</v>
      </c>
      <c r="B8879" s="1165">
        <f>IFERROR(INDEX('GRP Macros'!$B$14:$AF$554,MATCH(C8879,'GRP Macros'!$B$14:$B$552,FALSE),MATCH(D8879,'GRP Macros'!$B$14:$AF$14,FALSE)),0)</f>
        <v>0</v>
      </c>
      <c r="C8879" s="1165" t="str">
        <f t="shared" si="877"/>
        <v>MEXP122</v>
      </c>
      <c r="D8879" s="988" t="str">
        <f>'GRP Macros'!$AB$14</f>
        <v>Fluo Pink 
Pantone 806C</v>
      </c>
      <c r="E8879" s="1165" t="s">
        <v>27832</v>
      </c>
      <c r="F8879" s="1165" t="s">
        <v>28333</v>
      </c>
    </row>
    <row r="8880" spans="1:6" ht="15" customHeight="1">
      <c r="A8880" s="1165" t="str">
        <f t="shared" si="876"/>
        <v>MEXP122FLG</v>
      </c>
      <c r="B8880" s="1165">
        <f>IFERROR(INDEX('GRP Macros'!$B$14:$AF$554,MATCH(C8880,'GRP Macros'!$B$14:$B$552,FALSE),MATCH(D8880,'GRP Macros'!$B$14:$AF$14,FALSE)),0)</f>
        <v>0</v>
      </c>
      <c r="C8880" s="1165" t="str">
        <f t="shared" si="877"/>
        <v>MEXP122</v>
      </c>
      <c r="D8880" s="988" t="str">
        <f>'GRP Macros'!$AC$14</f>
        <v>Fluo Green 
RAL 6028</v>
      </c>
      <c r="E8880" s="1165" t="s">
        <v>27831</v>
      </c>
      <c r="F8880" s="1165" t="s">
        <v>28333</v>
      </c>
    </row>
    <row r="8881" spans="1:6" ht="15" customHeight="1">
      <c r="A8881" s="1165" t="str">
        <f t="shared" si="876"/>
        <v>MEXP123WHI</v>
      </c>
      <c r="B8881" s="1165">
        <f>IFERROR(INDEX('GRP Macros'!$B$14:$AF$554,MATCH(C8881,'GRP Macros'!$B$14:$B$552,FALSE),MATCH(D8881,'GRP Macros'!$B$14:$AF$14,FALSE)),0)</f>
        <v>0</v>
      </c>
      <c r="C8881" s="1165" t="s">
        <v>28455</v>
      </c>
      <c r="D8881" s="1167" t="str">
        <f>'GRP Macros'!$K$14</f>
        <v>White 
RAL 9016</v>
      </c>
      <c r="E8881" s="1165" t="s">
        <v>27838</v>
      </c>
      <c r="F8881" s="1165" t="s">
        <v>28333</v>
      </c>
    </row>
    <row r="8882" spans="1:6" ht="15" customHeight="1">
      <c r="A8882" s="1165" t="str">
        <f t="shared" si="876"/>
        <v>MEXP123BLU</v>
      </c>
      <c r="B8882" s="1165">
        <f>IFERROR(INDEX('GRP Macros'!$B$14:$AF$554,MATCH(C8882,'GRP Macros'!$B$14:$B$552,FALSE),MATCH(D8882,'GRP Macros'!$B$14:$AF$14,FALSE)),0)</f>
        <v>0</v>
      </c>
      <c r="C8882" s="1165" t="str">
        <f>C8881</f>
        <v>MEXP123</v>
      </c>
      <c r="D8882" s="988" t="str">
        <f>'GRP Macros'!$L$14</f>
        <v>Blue US 
RAL 5015</v>
      </c>
      <c r="E8882" s="1165" t="s">
        <v>27827</v>
      </c>
      <c r="F8882" s="1165" t="s">
        <v>28333</v>
      </c>
    </row>
    <row r="8883" spans="1:6" ht="15" customHeight="1">
      <c r="A8883" s="1165" t="str">
        <f t="shared" si="876"/>
        <v>MEXP123MIN</v>
      </c>
      <c r="B8883" s="1165">
        <f>IFERROR(INDEX('GRP Macros'!$B$14:$AF$554,MATCH(C8883,'GRP Macros'!$B$14:$B$552,FALSE),MATCH(D8883,'GRP Macros'!$B$14:$AF$14,FALSE)),0)</f>
        <v>0</v>
      </c>
      <c r="C8883" s="1165" t="str">
        <f t="shared" ref="C8883:C8894" si="878">C8882</f>
        <v>MEXP123</v>
      </c>
      <c r="D8883" s="988" t="str">
        <f>'GRP Macros'!$O$14</f>
        <v>Mint 
RAL 6027</v>
      </c>
      <c r="E8883" s="1165" t="s">
        <v>27834</v>
      </c>
      <c r="F8883" s="1165" t="s">
        <v>28333</v>
      </c>
    </row>
    <row r="8884" spans="1:6" ht="15" customHeight="1">
      <c r="A8884" s="1165" t="str">
        <f t="shared" si="876"/>
        <v>MEXP123GRE</v>
      </c>
      <c r="B8884" s="1165">
        <f>IFERROR(INDEX('GRP Macros'!$B$14:$AF$554,MATCH(C8884,'GRP Macros'!$B$14:$B$552,FALSE),MATCH(D8884,'GRP Macros'!$B$14:$AF$14,FALSE)),0)</f>
        <v>0</v>
      </c>
      <c r="C8884" s="1165" t="str">
        <f t="shared" si="878"/>
        <v>MEXP123</v>
      </c>
      <c r="D8884" s="988" t="str">
        <f>'GRP Macros'!$P$14</f>
        <v>Green 
RAL 6037</v>
      </c>
      <c r="E8884" s="1165" t="s">
        <v>27837</v>
      </c>
      <c r="F8884" s="1165" t="s">
        <v>28333</v>
      </c>
    </row>
    <row r="8885" spans="1:6" ht="15" customHeight="1">
      <c r="A8885" s="1165" t="str">
        <f t="shared" si="876"/>
        <v>MEXP123PUK</v>
      </c>
      <c r="B8885" s="1165">
        <f>IFERROR(INDEX('GRP Macros'!$B$14:$AF$554,MATCH(C8885,'GRP Macros'!$B$14:$B$552,FALSE),MATCH(D8885,'GRP Macros'!$B$14:$AF$14,FALSE)),0)</f>
        <v>0</v>
      </c>
      <c r="C8885" s="1165" t="str">
        <f t="shared" si="878"/>
        <v>MEXP123</v>
      </c>
      <c r="D8885" s="988" t="str">
        <f>'GRP Macros'!$Q$14</f>
        <v>US Green 
Pantone
2301C</v>
      </c>
      <c r="E8885" s="1165" t="s">
        <v>27835</v>
      </c>
      <c r="F8885" s="1165" t="s">
        <v>28333</v>
      </c>
    </row>
    <row r="8886" spans="1:6" ht="15" customHeight="1">
      <c r="A8886" s="1165" t="str">
        <f t="shared" si="876"/>
        <v>MEXP123YEL</v>
      </c>
      <c r="B8886" s="1165">
        <f>IFERROR(INDEX('GRP Macros'!$B$14:$AF$554,MATCH(C8886,'GRP Macros'!$B$14:$B$552,FALSE),MATCH(D8886,'GRP Macros'!$B$14:$AF$14,FALSE)),0)</f>
        <v>0</v>
      </c>
      <c r="C8886" s="1165" t="str">
        <f t="shared" si="878"/>
        <v>MEXP123</v>
      </c>
      <c r="D8886" s="988" t="str">
        <f>'GRP Macros'!$S$14</f>
        <v>Yellow 
RAL 1023</v>
      </c>
      <c r="E8886" s="1165" t="s">
        <v>27823</v>
      </c>
      <c r="F8886" s="1165" t="s">
        <v>28333</v>
      </c>
    </row>
    <row r="8887" spans="1:6" ht="15" customHeight="1">
      <c r="A8887" s="1165" t="str">
        <f t="shared" si="876"/>
        <v>MEXP123RED</v>
      </c>
      <c r="B8887" s="1165">
        <f>IFERROR(INDEX('GRP Macros'!$B$14:$AF$554,MATCH(C8887,'GRP Macros'!$B$14:$B$552,FALSE),MATCH(D8887,'GRP Macros'!$B$14:$AF$14,FALSE)),0)</f>
        <v>0</v>
      </c>
      <c r="C8887" s="1165" t="str">
        <f t="shared" si="878"/>
        <v>MEXP123</v>
      </c>
      <c r="D8887" s="988" t="str">
        <f>'GRP Macros'!$U$14</f>
        <v>Red 
RAL 3020</v>
      </c>
      <c r="E8887" s="1165" t="s">
        <v>27826</v>
      </c>
      <c r="F8887" s="1165" t="s">
        <v>28333</v>
      </c>
    </row>
    <row r="8888" spans="1:6" ht="15" customHeight="1">
      <c r="A8888" s="1165" t="str">
        <f t="shared" si="876"/>
        <v>MEXP123VIO</v>
      </c>
      <c r="B8888" s="1165">
        <f>IFERROR(INDEX('GRP Macros'!$B$14:$AF$554,MATCH(C8888,'GRP Macros'!$B$14:$B$552,FALSE),MATCH(D8888,'GRP Macros'!$B$14:$AF$14,FALSE)),0)</f>
        <v>0</v>
      </c>
      <c r="C8888" s="1165" t="str">
        <f t="shared" si="878"/>
        <v>MEXP123</v>
      </c>
      <c r="D8888" s="988" t="str">
        <f>'GRP Macros'!$V$14</f>
        <v>Violet 
RAL 4008</v>
      </c>
      <c r="E8888" s="1165" t="s">
        <v>27833</v>
      </c>
      <c r="F8888" s="1165" t="s">
        <v>28333</v>
      </c>
    </row>
    <row r="8889" spans="1:6" ht="15" customHeight="1">
      <c r="A8889" s="1165" t="str">
        <f t="shared" si="876"/>
        <v>MEXP123BLK</v>
      </c>
      <c r="B8889" s="1165">
        <f>IFERROR(INDEX('GRP Macros'!$B$14:$AF$554,MATCH(C8889,'GRP Macros'!$B$14:$B$552,FALSE),MATCH(D8889,'GRP Macros'!$B$14:$AF$14,FALSE)),0)</f>
        <v>0</v>
      </c>
      <c r="C8889" s="1165" t="str">
        <f t="shared" si="878"/>
        <v>MEXP123</v>
      </c>
      <c r="D8889" s="988" t="str">
        <f>'GRP Macros'!$X$14</f>
        <v>Black 
RAL 9005</v>
      </c>
      <c r="E8889" s="1165" t="s">
        <v>27829</v>
      </c>
      <c r="F8889" s="1165" t="s">
        <v>28333</v>
      </c>
    </row>
    <row r="8890" spans="1:6" ht="15" customHeight="1">
      <c r="A8890" s="1165" t="str">
        <f t="shared" si="876"/>
        <v>MEXP123GRY</v>
      </c>
      <c r="B8890" s="1165">
        <f>IFERROR(INDEX('GRP Macros'!$B$14:$AF$554,MATCH(C8890,'GRP Macros'!$B$14:$B$552,FALSE),MATCH(D8890,'GRP Macros'!$B$14:$AF$14,FALSE)),0)</f>
        <v>0</v>
      </c>
      <c r="C8890" s="1165" t="str">
        <f t="shared" si="878"/>
        <v>MEXP123</v>
      </c>
      <c r="D8890" s="988" t="str">
        <f>'GRP Macros'!$Y$14</f>
        <v>Grey 
RAL 7001</v>
      </c>
      <c r="E8890" s="1165" t="s">
        <v>27828</v>
      </c>
      <c r="F8890" s="1165" t="s">
        <v>28333</v>
      </c>
    </row>
    <row r="8891" spans="1:6" ht="15" customHeight="1">
      <c r="A8891" s="1165" t="str">
        <f t="shared" si="876"/>
        <v>MEXP123FLY</v>
      </c>
      <c r="B8891" s="1165">
        <f>IFERROR(INDEX('GRP Macros'!$B$14:$AF$554,MATCH(C8891,'GRP Macros'!$B$14:$B$552,FALSE),MATCH(D8891,'GRP Macros'!$B$14:$AF$14,FALSE)),0)</f>
        <v>0</v>
      </c>
      <c r="C8891" s="1165" t="str">
        <f t="shared" si="878"/>
        <v>MEXP123</v>
      </c>
      <c r="D8891" s="988" t="str">
        <f>'GRP Macros'!$Z$14</f>
        <v>Fluo Yellow 
RAL 1026</v>
      </c>
      <c r="E8891" s="1165" t="s">
        <v>28041</v>
      </c>
      <c r="F8891" s="1165" t="s">
        <v>28333</v>
      </c>
    </row>
    <row r="8892" spans="1:6" ht="15" customHeight="1">
      <c r="A8892" s="1165" t="str">
        <f t="shared" si="876"/>
        <v>MEXP123FLO</v>
      </c>
      <c r="B8892" s="1165">
        <f>IFERROR(INDEX('GRP Macros'!$B$14:$AF$554,MATCH(C8892,'GRP Macros'!$B$14:$B$552,FALSE),MATCH(D8892,'GRP Macros'!$B$14:$AF$14,FALSE)),0)</f>
        <v>0</v>
      </c>
      <c r="C8892" s="1165" t="str">
        <f t="shared" si="878"/>
        <v>MEXP123</v>
      </c>
      <c r="D8892" s="988" t="str">
        <f>'GRP Macros'!$AA$14</f>
        <v>Fluo Orange 
RAL 2005</v>
      </c>
      <c r="E8892" s="1165" t="s">
        <v>27830</v>
      </c>
      <c r="F8892" s="1165" t="s">
        <v>28333</v>
      </c>
    </row>
    <row r="8893" spans="1:6" ht="15" customHeight="1">
      <c r="A8893" s="1165" t="str">
        <f t="shared" si="876"/>
        <v>MEXP123FLP</v>
      </c>
      <c r="B8893" s="1165">
        <f>IFERROR(INDEX('GRP Macros'!$B$14:$AF$554,MATCH(C8893,'GRP Macros'!$B$14:$B$552,FALSE),MATCH(D8893,'GRP Macros'!$B$14:$AF$14,FALSE)),0)</f>
        <v>0</v>
      </c>
      <c r="C8893" s="1165" t="str">
        <f t="shared" si="878"/>
        <v>MEXP123</v>
      </c>
      <c r="D8893" s="988" t="str">
        <f>'GRP Macros'!$AB$14</f>
        <v>Fluo Pink 
Pantone 806C</v>
      </c>
      <c r="E8893" s="1165" t="s">
        <v>27832</v>
      </c>
      <c r="F8893" s="1165" t="s">
        <v>28333</v>
      </c>
    </row>
    <row r="8894" spans="1:6" ht="15" customHeight="1">
      <c r="A8894" s="1165" t="str">
        <f t="shared" si="876"/>
        <v>MEXP123FLG</v>
      </c>
      <c r="B8894" s="1165">
        <f>IFERROR(INDEX('GRP Macros'!$B$14:$AF$554,MATCH(C8894,'GRP Macros'!$B$14:$B$552,FALSE),MATCH(D8894,'GRP Macros'!$B$14:$AF$14,FALSE)),0)</f>
        <v>0</v>
      </c>
      <c r="C8894" s="1165" t="str">
        <f t="shared" si="878"/>
        <v>MEXP123</v>
      </c>
      <c r="D8894" s="988" t="str">
        <f>'GRP Macros'!$AC$14</f>
        <v>Fluo Green 
RAL 6028</v>
      </c>
      <c r="E8894" s="1165" t="s">
        <v>27831</v>
      </c>
      <c r="F8894" s="1165" t="s">
        <v>28333</v>
      </c>
    </row>
    <row r="8895" spans="1:6" ht="15" customHeight="1">
      <c r="A8895" s="1165" t="str">
        <f t="shared" si="876"/>
        <v>MEXP124WHI</v>
      </c>
      <c r="B8895" s="1165">
        <f>IFERROR(INDEX('GRP Macros'!$B$14:$AF$554,MATCH(C8895,'GRP Macros'!$B$14:$B$552,FALSE),MATCH(D8895,'GRP Macros'!$B$14:$AF$14,FALSE)),0)</f>
        <v>0</v>
      </c>
      <c r="C8895" s="1165" t="s">
        <v>28456</v>
      </c>
      <c r="D8895" s="1167" t="str">
        <f>'GRP Macros'!$K$14</f>
        <v>White 
RAL 9016</v>
      </c>
      <c r="E8895" s="1165" t="s">
        <v>27838</v>
      </c>
      <c r="F8895" s="1165" t="s">
        <v>28333</v>
      </c>
    </row>
    <row r="8896" spans="1:6" ht="15" customHeight="1">
      <c r="A8896" s="1165" t="str">
        <f t="shared" si="876"/>
        <v>MEXP124BLU</v>
      </c>
      <c r="B8896" s="1165">
        <f>IFERROR(INDEX('GRP Macros'!$B$14:$AF$554,MATCH(C8896,'GRP Macros'!$B$14:$B$552,FALSE),MATCH(D8896,'GRP Macros'!$B$14:$AF$14,FALSE)),0)</f>
        <v>0</v>
      </c>
      <c r="C8896" s="1165" t="str">
        <f>C8895</f>
        <v>MEXP124</v>
      </c>
      <c r="D8896" s="988" t="str">
        <f>'GRP Macros'!$L$14</f>
        <v>Blue US 
RAL 5015</v>
      </c>
      <c r="E8896" s="1165" t="s">
        <v>27827</v>
      </c>
      <c r="F8896" s="1165" t="s">
        <v>28333</v>
      </c>
    </row>
    <row r="8897" spans="1:6" ht="15" customHeight="1">
      <c r="A8897" s="1165" t="str">
        <f t="shared" si="876"/>
        <v>MEXP124MIN</v>
      </c>
      <c r="B8897" s="1165">
        <f>IFERROR(INDEX('GRP Macros'!$B$14:$AF$554,MATCH(C8897,'GRP Macros'!$B$14:$B$552,FALSE),MATCH(D8897,'GRP Macros'!$B$14:$AF$14,FALSE)),0)</f>
        <v>0</v>
      </c>
      <c r="C8897" s="1165" t="str">
        <f t="shared" ref="C8897:C8908" si="879">C8896</f>
        <v>MEXP124</v>
      </c>
      <c r="D8897" s="988" t="str">
        <f>'GRP Macros'!$O$14</f>
        <v>Mint 
RAL 6027</v>
      </c>
      <c r="E8897" s="1165" t="s">
        <v>27834</v>
      </c>
      <c r="F8897" s="1165" t="s">
        <v>28333</v>
      </c>
    </row>
    <row r="8898" spans="1:6" ht="15" customHeight="1">
      <c r="A8898" s="1165" t="str">
        <f t="shared" si="876"/>
        <v>MEXP124GRE</v>
      </c>
      <c r="B8898" s="1165">
        <f>IFERROR(INDEX('GRP Macros'!$B$14:$AF$554,MATCH(C8898,'GRP Macros'!$B$14:$B$552,FALSE),MATCH(D8898,'GRP Macros'!$B$14:$AF$14,FALSE)),0)</f>
        <v>0</v>
      </c>
      <c r="C8898" s="1165" t="str">
        <f t="shared" si="879"/>
        <v>MEXP124</v>
      </c>
      <c r="D8898" s="988" t="str">
        <f>'GRP Macros'!$P$14</f>
        <v>Green 
RAL 6037</v>
      </c>
      <c r="E8898" s="1165" t="s">
        <v>27837</v>
      </c>
      <c r="F8898" s="1165" t="s">
        <v>28333</v>
      </c>
    </row>
    <row r="8899" spans="1:6" ht="15" customHeight="1">
      <c r="A8899" s="1165" t="str">
        <f t="shared" si="876"/>
        <v>MEXP124PUK</v>
      </c>
      <c r="B8899" s="1165">
        <f>IFERROR(INDEX('GRP Macros'!$B$14:$AF$554,MATCH(C8899,'GRP Macros'!$B$14:$B$552,FALSE),MATCH(D8899,'GRP Macros'!$B$14:$AF$14,FALSE)),0)</f>
        <v>0</v>
      </c>
      <c r="C8899" s="1165" t="str">
        <f t="shared" si="879"/>
        <v>MEXP124</v>
      </c>
      <c r="D8899" s="988" t="str">
        <f>'GRP Macros'!$Q$14</f>
        <v>US Green 
Pantone
2301C</v>
      </c>
      <c r="E8899" s="1165" t="s">
        <v>27835</v>
      </c>
      <c r="F8899" s="1165" t="s">
        <v>28333</v>
      </c>
    </row>
    <row r="8900" spans="1:6" ht="15" customHeight="1">
      <c r="A8900" s="1165" t="str">
        <f t="shared" si="876"/>
        <v>MEXP124YEL</v>
      </c>
      <c r="B8900" s="1165">
        <f>IFERROR(INDEX('GRP Macros'!$B$14:$AF$554,MATCH(C8900,'GRP Macros'!$B$14:$B$552,FALSE),MATCH(D8900,'GRP Macros'!$B$14:$AF$14,FALSE)),0)</f>
        <v>0</v>
      </c>
      <c r="C8900" s="1165" t="str">
        <f t="shared" si="879"/>
        <v>MEXP124</v>
      </c>
      <c r="D8900" s="988" t="str">
        <f>'GRP Macros'!$S$14</f>
        <v>Yellow 
RAL 1023</v>
      </c>
      <c r="E8900" s="1165" t="s">
        <v>27823</v>
      </c>
      <c r="F8900" s="1165" t="s">
        <v>28333</v>
      </c>
    </row>
    <row r="8901" spans="1:6" ht="15" customHeight="1">
      <c r="A8901" s="1165" t="str">
        <f t="shared" si="876"/>
        <v>MEXP124RED</v>
      </c>
      <c r="B8901" s="1165">
        <f>IFERROR(INDEX('GRP Macros'!$B$14:$AF$554,MATCH(C8901,'GRP Macros'!$B$14:$B$552,FALSE),MATCH(D8901,'GRP Macros'!$B$14:$AF$14,FALSE)),0)</f>
        <v>0</v>
      </c>
      <c r="C8901" s="1165" t="str">
        <f t="shared" si="879"/>
        <v>MEXP124</v>
      </c>
      <c r="D8901" s="988" t="str">
        <f>'GRP Macros'!$U$14</f>
        <v>Red 
RAL 3020</v>
      </c>
      <c r="E8901" s="1165" t="s">
        <v>27826</v>
      </c>
      <c r="F8901" s="1165" t="s">
        <v>28333</v>
      </c>
    </row>
    <row r="8902" spans="1:6" ht="15" customHeight="1">
      <c r="A8902" s="1165" t="str">
        <f t="shared" si="876"/>
        <v>MEXP124VIO</v>
      </c>
      <c r="B8902" s="1165">
        <f>IFERROR(INDEX('GRP Macros'!$B$14:$AF$554,MATCH(C8902,'GRP Macros'!$B$14:$B$552,FALSE),MATCH(D8902,'GRP Macros'!$B$14:$AF$14,FALSE)),0)</f>
        <v>0</v>
      </c>
      <c r="C8902" s="1165" t="str">
        <f t="shared" si="879"/>
        <v>MEXP124</v>
      </c>
      <c r="D8902" s="988" t="str">
        <f>'GRP Macros'!$V$14</f>
        <v>Violet 
RAL 4008</v>
      </c>
      <c r="E8902" s="1165" t="s">
        <v>27833</v>
      </c>
      <c r="F8902" s="1165" t="s">
        <v>28333</v>
      </c>
    </row>
    <row r="8903" spans="1:6" ht="15" customHeight="1">
      <c r="A8903" s="1165" t="str">
        <f t="shared" si="876"/>
        <v>MEXP124BLK</v>
      </c>
      <c r="B8903" s="1165">
        <f>IFERROR(INDEX('GRP Macros'!$B$14:$AF$554,MATCH(C8903,'GRP Macros'!$B$14:$B$552,FALSE),MATCH(D8903,'GRP Macros'!$B$14:$AF$14,FALSE)),0)</f>
        <v>0</v>
      </c>
      <c r="C8903" s="1165" t="str">
        <f t="shared" si="879"/>
        <v>MEXP124</v>
      </c>
      <c r="D8903" s="988" t="str">
        <f>'GRP Macros'!$X$14</f>
        <v>Black 
RAL 9005</v>
      </c>
      <c r="E8903" s="1165" t="s">
        <v>27829</v>
      </c>
      <c r="F8903" s="1165" t="s">
        <v>28333</v>
      </c>
    </row>
    <row r="8904" spans="1:6" ht="15" customHeight="1">
      <c r="A8904" s="1165" t="str">
        <f t="shared" si="876"/>
        <v>MEXP124GRY</v>
      </c>
      <c r="B8904" s="1165">
        <f>IFERROR(INDEX('GRP Macros'!$B$14:$AF$554,MATCH(C8904,'GRP Macros'!$B$14:$B$552,FALSE),MATCH(D8904,'GRP Macros'!$B$14:$AF$14,FALSE)),0)</f>
        <v>0</v>
      </c>
      <c r="C8904" s="1165" t="str">
        <f t="shared" si="879"/>
        <v>MEXP124</v>
      </c>
      <c r="D8904" s="988" t="str">
        <f>'GRP Macros'!$Y$14</f>
        <v>Grey 
RAL 7001</v>
      </c>
      <c r="E8904" s="1165" t="s">
        <v>27828</v>
      </c>
      <c r="F8904" s="1165" t="s">
        <v>28333</v>
      </c>
    </row>
    <row r="8905" spans="1:6" ht="15" customHeight="1">
      <c r="A8905" s="1165" t="str">
        <f t="shared" si="876"/>
        <v>MEXP124FLY</v>
      </c>
      <c r="B8905" s="1165">
        <f>IFERROR(INDEX('GRP Macros'!$B$14:$AF$554,MATCH(C8905,'GRP Macros'!$B$14:$B$552,FALSE),MATCH(D8905,'GRP Macros'!$B$14:$AF$14,FALSE)),0)</f>
        <v>0</v>
      </c>
      <c r="C8905" s="1165" t="str">
        <f t="shared" si="879"/>
        <v>MEXP124</v>
      </c>
      <c r="D8905" s="988" t="str">
        <f>'GRP Macros'!$Z$14</f>
        <v>Fluo Yellow 
RAL 1026</v>
      </c>
      <c r="E8905" s="1165" t="s">
        <v>28041</v>
      </c>
      <c r="F8905" s="1165" t="s">
        <v>28333</v>
      </c>
    </row>
    <row r="8906" spans="1:6" ht="15" customHeight="1">
      <c r="A8906" s="1165" t="str">
        <f t="shared" si="876"/>
        <v>MEXP124FLO</v>
      </c>
      <c r="B8906" s="1165">
        <f>IFERROR(INDEX('GRP Macros'!$B$14:$AF$554,MATCH(C8906,'GRP Macros'!$B$14:$B$552,FALSE),MATCH(D8906,'GRP Macros'!$B$14:$AF$14,FALSE)),0)</f>
        <v>0</v>
      </c>
      <c r="C8906" s="1165" t="str">
        <f t="shared" si="879"/>
        <v>MEXP124</v>
      </c>
      <c r="D8906" s="988" t="str">
        <f>'GRP Macros'!$AA$14</f>
        <v>Fluo Orange 
RAL 2005</v>
      </c>
      <c r="E8906" s="1165" t="s">
        <v>27830</v>
      </c>
      <c r="F8906" s="1165" t="s">
        <v>28333</v>
      </c>
    </row>
    <row r="8907" spans="1:6" ht="15" customHeight="1">
      <c r="A8907" s="1165" t="str">
        <f t="shared" si="876"/>
        <v>MEXP124FLP</v>
      </c>
      <c r="B8907" s="1165">
        <f>IFERROR(INDEX('GRP Macros'!$B$14:$AF$554,MATCH(C8907,'GRP Macros'!$B$14:$B$552,FALSE),MATCH(D8907,'GRP Macros'!$B$14:$AF$14,FALSE)),0)</f>
        <v>0</v>
      </c>
      <c r="C8907" s="1165" t="str">
        <f t="shared" si="879"/>
        <v>MEXP124</v>
      </c>
      <c r="D8907" s="988" t="str">
        <f>'GRP Macros'!$AB$14</f>
        <v>Fluo Pink 
Pantone 806C</v>
      </c>
      <c r="E8907" s="1165" t="s">
        <v>27832</v>
      </c>
      <c r="F8907" s="1165" t="s">
        <v>28333</v>
      </c>
    </row>
    <row r="8908" spans="1:6" ht="15" customHeight="1">
      <c r="A8908" s="1165" t="str">
        <f t="shared" ref="A8908" si="880">CONCATENATE(C8908,E8908)</f>
        <v>MEXP124FLG</v>
      </c>
      <c r="B8908" s="1165">
        <f>IFERROR(INDEX('GRP Macros'!$B$14:$AF$554,MATCH(C8908,'GRP Macros'!$B$14:$B$552,FALSE),MATCH(D8908,'GRP Macros'!$B$14:$AF$14,FALSE)),0)</f>
        <v>0</v>
      </c>
      <c r="C8908" s="1165" t="str">
        <f t="shared" si="879"/>
        <v>MEXP124</v>
      </c>
      <c r="D8908" s="988" t="str">
        <f>'GRP Macros'!$AC$14</f>
        <v>Fluo Green 
RAL 6028</v>
      </c>
      <c r="E8908" s="1165" t="s">
        <v>27831</v>
      </c>
      <c r="F8908" s="1165" t="s">
        <v>28333</v>
      </c>
    </row>
    <row r="8909" spans="1:6" ht="15" customHeight="1">
      <c r="A8909" s="1165" t="str">
        <f t="shared" ref="A8909:A8951" si="881">CONCATENATE(C8909,E8909)</f>
        <v>MEXP125WHI</v>
      </c>
      <c r="B8909" s="1165">
        <f>IFERROR(INDEX('GRP Macros'!$B$14:$AF$554,MATCH(C8909,'GRP Macros'!$B$14:$B$552,FALSE),MATCH(D8909,'GRP Macros'!$B$14:$AF$14,FALSE)),0)</f>
        <v>0</v>
      </c>
      <c r="C8909" s="1165" t="s">
        <v>28457</v>
      </c>
      <c r="D8909" s="1167" t="str">
        <f>'GRP Macros'!$K$14</f>
        <v>White 
RAL 9016</v>
      </c>
      <c r="E8909" s="1165" t="s">
        <v>27838</v>
      </c>
      <c r="F8909" s="1165" t="s">
        <v>28333</v>
      </c>
    </row>
    <row r="8910" spans="1:6" ht="15" customHeight="1">
      <c r="A8910" s="1165" t="str">
        <f t="shared" si="881"/>
        <v>MEXP125BLU</v>
      </c>
      <c r="B8910" s="1165">
        <f>IFERROR(INDEX('GRP Macros'!$B$14:$AF$554,MATCH(C8910,'GRP Macros'!$B$14:$B$552,FALSE),MATCH(D8910,'GRP Macros'!$B$14:$AF$14,FALSE)),0)</f>
        <v>0</v>
      </c>
      <c r="C8910" s="1165" t="str">
        <f>C8909</f>
        <v>MEXP125</v>
      </c>
      <c r="D8910" s="988" t="str">
        <f>'GRP Macros'!$L$14</f>
        <v>Blue US 
RAL 5015</v>
      </c>
      <c r="E8910" s="1165" t="s">
        <v>27827</v>
      </c>
      <c r="F8910" s="1165" t="s">
        <v>28333</v>
      </c>
    </row>
    <row r="8911" spans="1:6" ht="15" customHeight="1">
      <c r="A8911" s="1165" t="str">
        <f t="shared" si="881"/>
        <v>MEXP125MIN</v>
      </c>
      <c r="B8911" s="1165">
        <f>IFERROR(INDEX('GRP Macros'!$B$14:$AF$554,MATCH(C8911,'GRP Macros'!$B$14:$B$552,FALSE),MATCH(D8911,'GRP Macros'!$B$14:$AF$14,FALSE)),0)</f>
        <v>0</v>
      </c>
      <c r="C8911" s="1165" t="str">
        <f t="shared" ref="C8911:C8922" si="882">C8910</f>
        <v>MEXP125</v>
      </c>
      <c r="D8911" s="988" t="str">
        <f>'GRP Macros'!$O$14</f>
        <v>Mint 
RAL 6027</v>
      </c>
      <c r="E8911" s="1165" t="s">
        <v>27834</v>
      </c>
      <c r="F8911" s="1165" t="s">
        <v>28333</v>
      </c>
    </row>
    <row r="8912" spans="1:6" ht="15" customHeight="1">
      <c r="A8912" s="1165" t="str">
        <f t="shared" si="881"/>
        <v>MEXP125GRE</v>
      </c>
      <c r="B8912" s="1165">
        <f>IFERROR(INDEX('GRP Macros'!$B$14:$AF$554,MATCH(C8912,'GRP Macros'!$B$14:$B$552,FALSE),MATCH(D8912,'GRP Macros'!$B$14:$AF$14,FALSE)),0)</f>
        <v>0</v>
      </c>
      <c r="C8912" s="1165" t="str">
        <f t="shared" si="882"/>
        <v>MEXP125</v>
      </c>
      <c r="D8912" s="988" t="str">
        <f>'GRP Macros'!$P$14</f>
        <v>Green 
RAL 6037</v>
      </c>
      <c r="E8912" s="1165" t="s">
        <v>27837</v>
      </c>
      <c r="F8912" s="1165" t="s">
        <v>28333</v>
      </c>
    </row>
    <row r="8913" spans="1:6" ht="15" customHeight="1">
      <c r="A8913" s="1165" t="str">
        <f t="shared" si="881"/>
        <v>MEXP125PUK</v>
      </c>
      <c r="B8913" s="1165">
        <f>IFERROR(INDEX('GRP Macros'!$B$14:$AF$554,MATCH(C8913,'GRP Macros'!$B$14:$B$552,FALSE),MATCH(D8913,'GRP Macros'!$B$14:$AF$14,FALSE)),0)</f>
        <v>0</v>
      </c>
      <c r="C8913" s="1165" t="str">
        <f t="shared" si="882"/>
        <v>MEXP125</v>
      </c>
      <c r="D8913" s="988" t="str">
        <f>'GRP Macros'!$Q$14</f>
        <v>US Green 
Pantone
2301C</v>
      </c>
      <c r="E8913" s="1165" t="s">
        <v>27835</v>
      </c>
      <c r="F8913" s="1165" t="s">
        <v>28333</v>
      </c>
    </row>
    <row r="8914" spans="1:6" ht="15" customHeight="1">
      <c r="A8914" s="1165" t="str">
        <f t="shared" si="881"/>
        <v>MEXP125YEL</v>
      </c>
      <c r="B8914" s="1165">
        <f>IFERROR(INDEX('GRP Macros'!$B$14:$AF$554,MATCH(C8914,'GRP Macros'!$B$14:$B$552,FALSE),MATCH(D8914,'GRP Macros'!$B$14:$AF$14,FALSE)),0)</f>
        <v>0</v>
      </c>
      <c r="C8914" s="1165" t="str">
        <f t="shared" si="882"/>
        <v>MEXP125</v>
      </c>
      <c r="D8914" s="988" t="str">
        <f>'GRP Macros'!$S$14</f>
        <v>Yellow 
RAL 1023</v>
      </c>
      <c r="E8914" s="1165" t="s">
        <v>27823</v>
      </c>
      <c r="F8914" s="1165" t="s">
        <v>28333</v>
      </c>
    </row>
    <row r="8915" spans="1:6" ht="15" customHeight="1">
      <c r="A8915" s="1165" t="str">
        <f t="shared" si="881"/>
        <v>MEXP125RED</v>
      </c>
      <c r="B8915" s="1165">
        <f>IFERROR(INDEX('GRP Macros'!$B$14:$AF$554,MATCH(C8915,'GRP Macros'!$B$14:$B$552,FALSE),MATCH(D8915,'GRP Macros'!$B$14:$AF$14,FALSE)),0)</f>
        <v>0</v>
      </c>
      <c r="C8915" s="1165" t="str">
        <f t="shared" si="882"/>
        <v>MEXP125</v>
      </c>
      <c r="D8915" s="988" t="str">
        <f>'GRP Macros'!$U$14</f>
        <v>Red 
RAL 3020</v>
      </c>
      <c r="E8915" s="1165" t="s">
        <v>27826</v>
      </c>
      <c r="F8915" s="1165" t="s">
        <v>28333</v>
      </c>
    </row>
    <row r="8916" spans="1:6" ht="15" customHeight="1">
      <c r="A8916" s="1165" t="str">
        <f t="shared" si="881"/>
        <v>MEXP125VIO</v>
      </c>
      <c r="B8916" s="1165">
        <f>IFERROR(INDEX('GRP Macros'!$B$14:$AF$554,MATCH(C8916,'GRP Macros'!$B$14:$B$552,FALSE),MATCH(D8916,'GRP Macros'!$B$14:$AF$14,FALSE)),0)</f>
        <v>0</v>
      </c>
      <c r="C8916" s="1165" t="str">
        <f t="shared" si="882"/>
        <v>MEXP125</v>
      </c>
      <c r="D8916" s="988" t="str">
        <f>'GRP Macros'!$V$14</f>
        <v>Violet 
RAL 4008</v>
      </c>
      <c r="E8916" s="1165" t="s">
        <v>27833</v>
      </c>
      <c r="F8916" s="1165" t="s">
        <v>28333</v>
      </c>
    </row>
    <row r="8917" spans="1:6" ht="15" customHeight="1">
      <c r="A8917" s="1165" t="str">
        <f t="shared" si="881"/>
        <v>MEXP125BLK</v>
      </c>
      <c r="B8917" s="1165">
        <f>IFERROR(INDEX('GRP Macros'!$B$14:$AF$554,MATCH(C8917,'GRP Macros'!$B$14:$B$552,FALSE),MATCH(D8917,'GRP Macros'!$B$14:$AF$14,FALSE)),0)</f>
        <v>0</v>
      </c>
      <c r="C8917" s="1165" t="str">
        <f t="shared" si="882"/>
        <v>MEXP125</v>
      </c>
      <c r="D8917" s="988" t="str">
        <f>'GRP Macros'!$X$14</f>
        <v>Black 
RAL 9005</v>
      </c>
      <c r="E8917" s="1165" t="s">
        <v>27829</v>
      </c>
      <c r="F8917" s="1165" t="s">
        <v>28333</v>
      </c>
    </row>
    <row r="8918" spans="1:6" ht="15" customHeight="1">
      <c r="A8918" s="1165" t="str">
        <f t="shared" si="881"/>
        <v>MEXP125GRY</v>
      </c>
      <c r="B8918" s="1165">
        <f>IFERROR(INDEX('GRP Macros'!$B$14:$AF$554,MATCH(C8918,'GRP Macros'!$B$14:$B$552,FALSE),MATCH(D8918,'GRP Macros'!$B$14:$AF$14,FALSE)),0)</f>
        <v>0</v>
      </c>
      <c r="C8918" s="1165" t="str">
        <f t="shared" si="882"/>
        <v>MEXP125</v>
      </c>
      <c r="D8918" s="988" t="str">
        <f>'GRP Macros'!$Y$14</f>
        <v>Grey 
RAL 7001</v>
      </c>
      <c r="E8918" s="1165" t="s">
        <v>27828</v>
      </c>
      <c r="F8918" s="1165" t="s">
        <v>28333</v>
      </c>
    </row>
    <row r="8919" spans="1:6" ht="15" customHeight="1">
      <c r="A8919" s="1165" t="str">
        <f t="shared" si="881"/>
        <v>MEXP125FLY</v>
      </c>
      <c r="B8919" s="1165">
        <f>IFERROR(INDEX('GRP Macros'!$B$14:$AF$554,MATCH(C8919,'GRP Macros'!$B$14:$B$552,FALSE),MATCH(D8919,'GRP Macros'!$B$14:$AF$14,FALSE)),0)</f>
        <v>0</v>
      </c>
      <c r="C8919" s="1165" t="str">
        <f t="shared" si="882"/>
        <v>MEXP125</v>
      </c>
      <c r="D8919" s="988" t="str">
        <f>'GRP Macros'!$Z$14</f>
        <v>Fluo Yellow 
RAL 1026</v>
      </c>
      <c r="E8919" s="1165" t="s">
        <v>28041</v>
      </c>
      <c r="F8919" s="1165" t="s">
        <v>28333</v>
      </c>
    </row>
    <row r="8920" spans="1:6" ht="15" customHeight="1">
      <c r="A8920" s="1165" t="str">
        <f t="shared" si="881"/>
        <v>MEXP125FLO</v>
      </c>
      <c r="B8920" s="1165">
        <f>IFERROR(INDEX('GRP Macros'!$B$14:$AF$554,MATCH(C8920,'GRP Macros'!$B$14:$B$552,FALSE),MATCH(D8920,'GRP Macros'!$B$14:$AF$14,FALSE)),0)</f>
        <v>0</v>
      </c>
      <c r="C8920" s="1165" t="str">
        <f t="shared" si="882"/>
        <v>MEXP125</v>
      </c>
      <c r="D8920" s="988" t="str">
        <f>'GRP Macros'!$AA$14</f>
        <v>Fluo Orange 
RAL 2005</v>
      </c>
      <c r="E8920" s="1165" t="s">
        <v>27830</v>
      </c>
      <c r="F8920" s="1165" t="s">
        <v>28333</v>
      </c>
    </row>
    <row r="8921" spans="1:6" ht="15" customHeight="1">
      <c r="A8921" s="1165" t="str">
        <f t="shared" si="881"/>
        <v>MEXP125FLP</v>
      </c>
      <c r="B8921" s="1165">
        <f>IFERROR(INDEX('GRP Macros'!$B$14:$AF$554,MATCH(C8921,'GRP Macros'!$B$14:$B$552,FALSE),MATCH(D8921,'GRP Macros'!$B$14:$AF$14,FALSE)),0)</f>
        <v>0</v>
      </c>
      <c r="C8921" s="1165" t="str">
        <f t="shared" si="882"/>
        <v>MEXP125</v>
      </c>
      <c r="D8921" s="988" t="str">
        <f>'GRP Macros'!$AB$14</f>
        <v>Fluo Pink 
Pantone 806C</v>
      </c>
      <c r="E8921" s="1165" t="s">
        <v>27832</v>
      </c>
      <c r="F8921" s="1165" t="s">
        <v>28333</v>
      </c>
    </row>
    <row r="8922" spans="1:6" ht="15" customHeight="1">
      <c r="A8922" s="1165" t="str">
        <f t="shared" si="881"/>
        <v>MEXP125FLG</v>
      </c>
      <c r="B8922" s="1165">
        <f>IFERROR(INDEX('GRP Macros'!$B$14:$AF$554,MATCH(C8922,'GRP Macros'!$B$14:$B$552,FALSE),MATCH(D8922,'GRP Macros'!$B$14:$AF$14,FALSE)),0)</f>
        <v>0</v>
      </c>
      <c r="C8922" s="1165" t="str">
        <f t="shared" si="882"/>
        <v>MEXP125</v>
      </c>
      <c r="D8922" s="988" t="str">
        <f>'GRP Macros'!$AC$14</f>
        <v>Fluo Green 
RAL 6028</v>
      </c>
      <c r="E8922" s="1165" t="s">
        <v>27831</v>
      </c>
      <c r="F8922" s="1165" t="s">
        <v>28333</v>
      </c>
    </row>
    <row r="8923" spans="1:6" ht="15" customHeight="1">
      <c r="A8923" s="1165" t="str">
        <f t="shared" si="881"/>
        <v>MEXP126WHI</v>
      </c>
      <c r="B8923" s="1165">
        <f>IFERROR(INDEX('GRP Macros'!$B$14:$AF$554,MATCH(C8923,'GRP Macros'!$B$14:$B$552,FALSE),MATCH(D8923,'GRP Macros'!$B$14:$AF$14,FALSE)),0)</f>
        <v>0</v>
      </c>
      <c r="C8923" s="1165" t="s">
        <v>28458</v>
      </c>
      <c r="D8923" s="1167" t="str">
        <f>'GRP Macros'!$K$14</f>
        <v>White 
RAL 9016</v>
      </c>
      <c r="E8923" s="1165" t="s">
        <v>27838</v>
      </c>
      <c r="F8923" s="1165" t="s">
        <v>28333</v>
      </c>
    </row>
    <row r="8924" spans="1:6" ht="15" customHeight="1">
      <c r="A8924" s="1165" t="str">
        <f t="shared" si="881"/>
        <v>MEXP126BLU</v>
      </c>
      <c r="B8924" s="1165">
        <f>IFERROR(INDEX('GRP Macros'!$B$14:$AF$554,MATCH(C8924,'GRP Macros'!$B$14:$B$552,FALSE),MATCH(D8924,'GRP Macros'!$B$14:$AF$14,FALSE)),0)</f>
        <v>0</v>
      </c>
      <c r="C8924" s="1165" t="str">
        <f>C8923</f>
        <v>MEXP126</v>
      </c>
      <c r="D8924" s="988" t="str">
        <f>'GRP Macros'!$L$14</f>
        <v>Blue US 
RAL 5015</v>
      </c>
      <c r="E8924" s="1165" t="s">
        <v>27827</v>
      </c>
      <c r="F8924" s="1165" t="s">
        <v>28333</v>
      </c>
    </row>
    <row r="8925" spans="1:6" ht="15" customHeight="1">
      <c r="A8925" s="1165" t="str">
        <f t="shared" si="881"/>
        <v>MEXP126MIN</v>
      </c>
      <c r="B8925" s="1165">
        <f>IFERROR(INDEX('GRP Macros'!$B$14:$AF$554,MATCH(C8925,'GRP Macros'!$B$14:$B$552,FALSE),MATCH(D8925,'GRP Macros'!$B$14:$AF$14,FALSE)),0)</f>
        <v>0</v>
      </c>
      <c r="C8925" s="1165" t="str">
        <f t="shared" ref="C8925:C8936" si="883">C8924</f>
        <v>MEXP126</v>
      </c>
      <c r="D8925" s="988" t="str">
        <f>'GRP Macros'!$O$14</f>
        <v>Mint 
RAL 6027</v>
      </c>
      <c r="E8925" s="1165" t="s">
        <v>27834</v>
      </c>
      <c r="F8925" s="1165" t="s">
        <v>28333</v>
      </c>
    </row>
    <row r="8926" spans="1:6" ht="15" customHeight="1">
      <c r="A8926" s="1165" t="str">
        <f t="shared" si="881"/>
        <v>MEXP126GRE</v>
      </c>
      <c r="B8926" s="1165">
        <f>IFERROR(INDEX('GRP Macros'!$B$14:$AF$554,MATCH(C8926,'GRP Macros'!$B$14:$B$552,FALSE),MATCH(D8926,'GRP Macros'!$B$14:$AF$14,FALSE)),0)</f>
        <v>0</v>
      </c>
      <c r="C8926" s="1165" t="str">
        <f t="shared" si="883"/>
        <v>MEXP126</v>
      </c>
      <c r="D8926" s="988" t="str">
        <f>'GRP Macros'!$P$14</f>
        <v>Green 
RAL 6037</v>
      </c>
      <c r="E8926" s="1165" t="s">
        <v>27837</v>
      </c>
      <c r="F8926" s="1165" t="s">
        <v>28333</v>
      </c>
    </row>
    <row r="8927" spans="1:6" ht="15" customHeight="1">
      <c r="A8927" s="1165" t="str">
        <f t="shared" si="881"/>
        <v>MEXP126PUK</v>
      </c>
      <c r="B8927" s="1165">
        <f>IFERROR(INDEX('GRP Macros'!$B$14:$AF$554,MATCH(C8927,'GRP Macros'!$B$14:$B$552,FALSE),MATCH(D8927,'GRP Macros'!$B$14:$AF$14,FALSE)),0)</f>
        <v>0</v>
      </c>
      <c r="C8927" s="1165" t="str">
        <f t="shared" si="883"/>
        <v>MEXP126</v>
      </c>
      <c r="D8927" s="988" t="str">
        <f>'GRP Macros'!$Q$14</f>
        <v>US Green 
Pantone
2301C</v>
      </c>
      <c r="E8927" s="1165" t="s">
        <v>27835</v>
      </c>
      <c r="F8927" s="1165" t="s">
        <v>28333</v>
      </c>
    </row>
    <row r="8928" spans="1:6" ht="15" customHeight="1">
      <c r="A8928" s="1165" t="str">
        <f t="shared" si="881"/>
        <v>MEXP126YEL</v>
      </c>
      <c r="B8928" s="1165">
        <f>IFERROR(INDEX('GRP Macros'!$B$14:$AF$554,MATCH(C8928,'GRP Macros'!$B$14:$B$552,FALSE),MATCH(D8928,'GRP Macros'!$B$14:$AF$14,FALSE)),0)</f>
        <v>0</v>
      </c>
      <c r="C8928" s="1165" t="str">
        <f t="shared" si="883"/>
        <v>MEXP126</v>
      </c>
      <c r="D8928" s="988" t="str">
        <f>'GRP Macros'!$S$14</f>
        <v>Yellow 
RAL 1023</v>
      </c>
      <c r="E8928" s="1165" t="s">
        <v>27823</v>
      </c>
      <c r="F8928" s="1165" t="s">
        <v>28333</v>
      </c>
    </row>
    <row r="8929" spans="1:6" ht="15" customHeight="1">
      <c r="A8929" s="1165" t="str">
        <f t="shared" si="881"/>
        <v>MEXP126RED</v>
      </c>
      <c r="B8929" s="1165">
        <f>IFERROR(INDEX('GRP Macros'!$B$14:$AF$554,MATCH(C8929,'GRP Macros'!$B$14:$B$552,FALSE),MATCH(D8929,'GRP Macros'!$B$14:$AF$14,FALSE)),0)</f>
        <v>0</v>
      </c>
      <c r="C8929" s="1165" t="str">
        <f t="shared" si="883"/>
        <v>MEXP126</v>
      </c>
      <c r="D8929" s="988" t="str">
        <f>'GRP Macros'!$U$14</f>
        <v>Red 
RAL 3020</v>
      </c>
      <c r="E8929" s="1165" t="s">
        <v>27826</v>
      </c>
      <c r="F8929" s="1165" t="s">
        <v>28333</v>
      </c>
    </row>
    <row r="8930" spans="1:6" ht="15" customHeight="1">
      <c r="A8930" s="1165" t="str">
        <f t="shared" si="881"/>
        <v>MEXP126VIO</v>
      </c>
      <c r="B8930" s="1165">
        <f>IFERROR(INDEX('GRP Macros'!$B$14:$AF$554,MATCH(C8930,'GRP Macros'!$B$14:$B$552,FALSE),MATCH(D8930,'GRP Macros'!$B$14:$AF$14,FALSE)),0)</f>
        <v>0</v>
      </c>
      <c r="C8930" s="1165" t="str">
        <f t="shared" si="883"/>
        <v>MEXP126</v>
      </c>
      <c r="D8930" s="988" t="str">
        <f>'GRP Macros'!$V$14</f>
        <v>Violet 
RAL 4008</v>
      </c>
      <c r="E8930" s="1165" t="s">
        <v>27833</v>
      </c>
      <c r="F8930" s="1165" t="s">
        <v>28333</v>
      </c>
    </row>
    <row r="8931" spans="1:6" ht="15" customHeight="1">
      <c r="A8931" s="1165" t="str">
        <f t="shared" si="881"/>
        <v>MEXP126BLK</v>
      </c>
      <c r="B8931" s="1165">
        <f>IFERROR(INDEX('GRP Macros'!$B$14:$AF$554,MATCH(C8931,'GRP Macros'!$B$14:$B$552,FALSE),MATCH(D8931,'GRP Macros'!$B$14:$AF$14,FALSE)),0)</f>
        <v>0</v>
      </c>
      <c r="C8931" s="1165" t="str">
        <f t="shared" si="883"/>
        <v>MEXP126</v>
      </c>
      <c r="D8931" s="988" t="str">
        <f>'GRP Macros'!$X$14</f>
        <v>Black 
RAL 9005</v>
      </c>
      <c r="E8931" s="1165" t="s">
        <v>27829</v>
      </c>
      <c r="F8931" s="1165" t="s">
        <v>28333</v>
      </c>
    </row>
    <row r="8932" spans="1:6" ht="15" customHeight="1">
      <c r="A8932" s="1165" t="str">
        <f t="shared" si="881"/>
        <v>MEXP126GRY</v>
      </c>
      <c r="B8932" s="1165">
        <f>IFERROR(INDEX('GRP Macros'!$B$14:$AF$554,MATCH(C8932,'GRP Macros'!$B$14:$B$552,FALSE),MATCH(D8932,'GRP Macros'!$B$14:$AF$14,FALSE)),0)</f>
        <v>0</v>
      </c>
      <c r="C8932" s="1165" t="str">
        <f t="shared" si="883"/>
        <v>MEXP126</v>
      </c>
      <c r="D8932" s="988" t="str">
        <f>'GRP Macros'!$Y$14</f>
        <v>Grey 
RAL 7001</v>
      </c>
      <c r="E8932" s="1165" t="s">
        <v>27828</v>
      </c>
      <c r="F8932" s="1165" t="s">
        <v>28333</v>
      </c>
    </row>
    <row r="8933" spans="1:6" ht="15" customHeight="1">
      <c r="A8933" s="1165" t="str">
        <f t="shared" si="881"/>
        <v>MEXP126FLY</v>
      </c>
      <c r="B8933" s="1165">
        <f>IFERROR(INDEX('GRP Macros'!$B$14:$AF$554,MATCH(C8933,'GRP Macros'!$B$14:$B$552,FALSE),MATCH(D8933,'GRP Macros'!$B$14:$AF$14,FALSE)),0)</f>
        <v>0</v>
      </c>
      <c r="C8933" s="1165" t="str">
        <f t="shared" si="883"/>
        <v>MEXP126</v>
      </c>
      <c r="D8933" s="988" t="str">
        <f>'GRP Macros'!$Z$14</f>
        <v>Fluo Yellow 
RAL 1026</v>
      </c>
      <c r="E8933" s="1165" t="s">
        <v>28041</v>
      </c>
      <c r="F8933" s="1165" t="s">
        <v>28333</v>
      </c>
    </row>
    <row r="8934" spans="1:6" ht="15" customHeight="1">
      <c r="A8934" s="1165" t="str">
        <f t="shared" si="881"/>
        <v>MEXP126FLO</v>
      </c>
      <c r="B8934" s="1165">
        <f>IFERROR(INDEX('GRP Macros'!$B$14:$AF$554,MATCH(C8934,'GRP Macros'!$B$14:$B$552,FALSE),MATCH(D8934,'GRP Macros'!$B$14:$AF$14,FALSE)),0)</f>
        <v>0</v>
      </c>
      <c r="C8934" s="1165" t="str">
        <f t="shared" si="883"/>
        <v>MEXP126</v>
      </c>
      <c r="D8934" s="988" t="str">
        <f>'GRP Macros'!$AA$14</f>
        <v>Fluo Orange 
RAL 2005</v>
      </c>
      <c r="E8934" s="1165" t="s">
        <v>27830</v>
      </c>
      <c r="F8934" s="1165" t="s">
        <v>28333</v>
      </c>
    </row>
    <row r="8935" spans="1:6" ht="15" customHeight="1">
      <c r="A8935" s="1165" t="str">
        <f t="shared" si="881"/>
        <v>MEXP126FLP</v>
      </c>
      <c r="B8935" s="1165">
        <f>IFERROR(INDEX('GRP Macros'!$B$14:$AF$554,MATCH(C8935,'GRP Macros'!$B$14:$B$552,FALSE),MATCH(D8935,'GRP Macros'!$B$14:$AF$14,FALSE)),0)</f>
        <v>0</v>
      </c>
      <c r="C8935" s="1165" t="str">
        <f t="shared" si="883"/>
        <v>MEXP126</v>
      </c>
      <c r="D8935" s="988" t="str">
        <f>'GRP Macros'!$AB$14</f>
        <v>Fluo Pink 
Pantone 806C</v>
      </c>
      <c r="E8935" s="1165" t="s">
        <v>27832</v>
      </c>
      <c r="F8935" s="1165" t="s">
        <v>28333</v>
      </c>
    </row>
    <row r="8936" spans="1:6" ht="15" customHeight="1">
      <c r="A8936" s="1165" t="str">
        <f t="shared" si="881"/>
        <v>MEXP126FLG</v>
      </c>
      <c r="B8936" s="1165">
        <f>IFERROR(INDEX('GRP Macros'!$B$14:$AF$554,MATCH(C8936,'GRP Macros'!$B$14:$B$552,FALSE),MATCH(D8936,'GRP Macros'!$B$14:$AF$14,FALSE)),0)</f>
        <v>0</v>
      </c>
      <c r="C8936" s="1165" t="str">
        <f t="shared" si="883"/>
        <v>MEXP126</v>
      </c>
      <c r="D8936" s="988" t="str">
        <f>'GRP Macros'!$AC$14</f>
        <v>Fluo Green 
RAL 6028</v>
      </c>
      <c r="E8936" s="1165" t="s">
        <v>27831</v>
      </c>
      <c r="F8936" s="1165" t="s">
        <v>28333</v>
      </c>
    </row>
    <row r="8937" spans="1:6" ht="15" customHeight="1">
      <c r="A8937" s="1165" t="str">
        <f t="shared" si="881"/>
        <v>MEXP127WHI</v>
      </c>
      <c r="B8937" s="1165">
        <f>IFERROR(INDEX('GRP Macros'!$B$14:$AF$554,MATCH(C8937,'GRP Macros'!$B$14:$B$552,FALSE),MATCH(D8937,'GRP Macros'!$B$14:$AF$14,FALSE)),0)</f>
        <v>0</v>
      </c>
      <c r="C8937" s="1165" t="s">
        <v>28459</v>
      </c>
      <c r="D8937" s="1167" t="str">
        <f>'GRP Macros'!$K$14</f>
        <v>White 
RAL 9016</v>
      </c>
      <c r="E8937" s="1165" t="s">
        <v>27838</v>
      </c>
      <c r="F8937" s="1165" t="s">
        <v>28333</v>
      </c>
    </row>
    <row r="8938" spans="1:6" ht="15" customHeight="1">
      <c r="A8938" s="1165" t="str">
        <f t="shared" si="881"/>
        <v>MEXP127BLU</v>
      </c>
      <c r="B8938" s="1165">
        <f>IFERROR(INDEX('GRP Macros'!$B$14:$AF$554,MATCH(C8938,'GRP Macros'!$B$14:$B$552,FALSE),MATCH(D8938,'GRP Macros'!$B$14:$AF$14,FALSE)),0)</f>
        <v>0</v>
      </c>
      <c r="C8938" s="1165" t="str">
        <f>C8937</f>
        <v>MEXP127</v>
      </c>
      <c r="D8938" s="988" t="str">
        <f>'GRP Macros'!$L$14</f>
        <v>Blue US 
RAL 5015</v>
      </c>
      <c r="E8938" s="1165" t="s">
        <v>27827</v>
      </c>
      <c r="F8938" s="1165" t="s">
        <v>28333</v>
      </c>
    </row>
    <row r="8939" spans="1:6" ht="15" customHeight="1">
      <c r="A8939" s="1165" t="str">
        <f t="shared" si="881"/>
        <v>MEXP127MIN</v>
      </c>
      <c r="B8939" s="1165">
        <f>IFERROR(INDEX('GRP Macros'!$B$14:$AF$554,MATCH(C8939,'GRP Macros'!$B$14:$B$552,FALSE),MATCH(D8939,'GRP Macros'!$B$14:$AF$14,FALSE)),0)</f>
        <v>0</v>
      </c>
      <c r="C8939" s="1165" t="str">
        <f t="shared" ref="C8939:C8950" si="884">C8938</f>
        <v>MEXP127</v>
      </c>
      <c r="D8939" s="988" t="str">
        <f>'GRP Macros'!$O$14</f>
        <v>Mint 
RAL 6027</v>
      </c>
      <c r="E8939" s="1165" t="s">
        <v>27834</v>
      </c>
      <c r="F8939" s="1165" t="s">
        <v>28333</v>
      </c>
    </row>
    <row r="8940" spans="1:6" ht="15" customHeight="1">
      <c r="A8940" s="1165" t="str">
        <f t="shared" si="881"/>
        <v>MEXP127GRE</v>
      </c>
      <c r="B8940" s="1165">
        <f>IFERROR(INDEX('GRP Macros'!$B$14:$AF$554,MATCH(C8940,'GRP Macros'!$B$14:$B$552,FALSE),MATCH(D8940,'GRP Macros'!$B$14:$AF$14,FALSE)),0)</f>
        <v>0</v>
      </c>
      <c r="C8940" s="1165" t="str">
        <f t="shared" si="884"/>
        <v>MEXP127</v>
      </c>
      <c r="D8940" s="988" t="str">
        <f>'GRP Macros'!$P$14</f>
        <v>Green 
RAL 6037</v>
      </c>
      <c r="E8940" s="1165" t="s">
        <v>27837</v>
      </c>
      <c r="F8940" s="1165" t="s">
        <v>28333</v>
      </c>
    </row>
    <row r="8941" spans="1:6" ht="15" customHeight="1">
      <c r="A8941" s="1165" t="str">
        <f t="shared" si="881"/>
        <v>MEXP127PUK</v>
      </c>
      <c r="B8941" s="1165">
        <f>IFERROR(INDEX('GRP Macros'!$B$14:$AF$554,MATCH(C8941,'GRP Macros'!$B$14:$B$552,FALSE),MATCH(D8941,'GRP Macros'!$B$14:$AF$14,FALSE)),0)</f>
        <v>0</v>
      </c>
      <c r="C8941" s="1165" t="str">
        <f t="shared" si="884"/>
        <v>MEXP127</v>
      </c>
      <c r="D8941" s="988" t="str">
        <f>'GRP Macros'!$Q$14</f>
        <v>US Green 
Pantone
2301C</v>
      </c>
      <c r="E8941" s="1165" t="s">
        <v>27835</v>
      </c>
      <c r="F8941" s="1165" t="s">
        <v>28333</v>
      </c>
    </row>
    <row r="8942" spans="1:6" ht="15" customHeight="1">
      <c r="A8942" s="1165" t="str">
        <f t="shared" si="881"/>
        <v>MEXP127YEL</v>
      </c>
      <c r="B8942" s="1165">
        <f>IFERROR(INDEX('GRP Macros'!$B$14:$AF$554,MATCH(C8942,'GRP Macros'!$B$14:$B$552,FALSE),MATCH(D8942,'GRP Macros'!$B$14:$AF$14,FALSE)),0)</f>
        <v>0</v>
      </c>
      <c r="C8942" s="1165" t="str">
        <f t="shared" si="884"/>
        <v>MEXP127</v>
      </c>
      <c r="D8942" s="988" t="str">
        <f>'GRP Macros'!$S$14</f>
        <v>Yellow 
RAL 1023</v>
      </c>
      <c r="E8942" s="1165" t="s">
        <v>27823</v>
      </c>
      <c r="F8942" s="1165" t="s">
        <v>28333</v>
      </c>
    </row>
    <row r="8943" spans="1:6" ht="15" customHeight="1">
      <c r="A8943" s="1165" t="str">
        <f t="shared" si="881"/>
        <v>MEXP127RED</v>
      </c>
      <c r="B8943" s="1165">
        <f>IFERROR(INDEX('GRP Macros'!$B$14:$AF$554,MATCH(C8943,'GRP Macros'!$B$14:$B$552,FALSE),MATCH(D8943,'GRP Macros'!$B$14:$AF$14,FALSE)),0)</f>
        <v>0</v>
      </c>
      <c r="C8943" s="1165" t="str">
        <f t="shared" si="884"/>
        <v>MEXP127</v>
      </c>
      <c r="D8943" s="988" t="str">
        <f>'GRP Macros'!$U$14</f>
        <v>Red 
RAL 3020</v>
      </c>
      <c r="E8943" s="1165" t="s">
        <v>27826</v>
      </c>
      <c r="F8943" s="1165" t="s">
        <v>28333</v>
      </c>
    </row>
    <row r="8944" spans="1:6" ht="15" customHeight="1">
      <c r="A8944" s="1165" t="str">
        <f t="shared" si="881"/>
        <v>MEXP127VIO</v>
      </c>
      <c r="B8944" s="1165">
        <f>IFERROR(INDEX('GRP Macros'!$B$14:$AF$554,MATCH(C8944,'GRP Macros'!$B$14:$B$552,FALSE),MATCH(D8944,'GRP Macros'!$B$14:$AF$14,FALSE)),0)</f>
        <v>0</v>
      </c>
      <c r="C8944" s="1165" t="str">
        <f t="shared" si="884"/>
        <v>MEXP127</v>
      </c>
      <c r="D8944" s="988" t="str">
        <f>'GRP Macros'!$V$14</f>
        <v>Violet 
RAL 4008</v>
      </c>
      <c r="E8944" s="1165" t="s">
        <v>27833</v>
      </c>
      <c r="F8944" s="1165" t="s">
        <v>28333</v>
      </c>
    </row>
    <row r="8945" spans="1:6" ht="15" customHeight="1">
      <c r="A8945" s="1165" t="str">
        <f t="shared" si="881"/>
        <v>MEXP127BLK</v>
      </c>
      <c r="B8945" s="1165">
        <f>IFERROR(INDEX('GRP Macros'!$B$14:$AF$554,MATCH(C8945,'GRP Macros'!$B$14:$B$552,FALSE),MATCH(D8945,'GRP Macros'!$B$14:$AF$14,FALSE)),0)</f>
        <v>0</v>
      </c>
      <c r="C8945" s="1165" t="str">
        <f t="shared" si="884"/>
        <v>MEXP127</v>
      </c>
      <c r="D8945" s="988" t="str">
        <f>'GRP Macros'!$X$14</f>
        <v>Black 
RAL 9005</v>
      </c>
      <c r="E8945" s="1165" t="s">
        <v>27829</v>
      </c>
      <c r="F8945" s="1165" t="s">
        <v>28333</v>
      </c>
    </row>
    <row r="8946" spans="1:6" ht="15" customHeight="1">
      <c r="A8946" s="1165" t="str">
        <f t="shared" si="881"/>
        <v>MEXP127GRY</v>
      </c>
      <c r="B8946" s="1165">
        <f>IFERROR(INDEX('GRP Macros'!$B$14:$AF$554,MATCH(C8946,'GRP Macros'!$B$14:$B$552,FALSE),MATCH(D8946,'GRP Macros'!$B$14:$AF$14,FALSE)),0)</f>
        <v>0</v>
      </c>
      <c r="C8946" s="1165" t="str">
        <f t="shared" si="884"/>
        <v>MEXP127</v>
      </c>
      <c r="D8946" s="988" t="str">
        <f>'GRP Macros'!$Y$14</f>
        <v>Grey 
RAL 7001</v>
      </c>
      <c r="E8946" s="1165" t="s">
        <v>27828</v>
      </c>
      <c r="F8946" s="1165" t="s">
        <v>28333</v>
      </c>
    </row>
    <row r="8947" spans="1:6" ht="15" customHeight="1">
      <c r="A8947" s="1165" t="str">
        <f t="shared" si="881"/>
        <v>MEXP127FLY</v>
      </c>
      <c r="B8947" s="1165">
        <f>IFERROR(INDEX('GRP Macros'!$B$14:$AF$554,MATCH(C8947,'GRP Macros'!$B$14:$B$552,FALSE),MATCH(D8947,'GRP Macros'!$B$14:$AF$14,FALSE)),0)</f>
        <v>0</v>
      </c>
      <c r="C8947" s="1165" t="str">
        <f t="shared" si="884"/>
        <v>MEXP127</v>
      </c>
      <c r="D8947" s="988" t="str">
        <f>'GRP Macros'!$Z$14</f>
        <v>Fluo Yellow 
RAL 1026</v>
      </c>
      <c r="E8947" s="1165" t="s">
        <v>28041</v>
      </c>
      <c r="F8947" s="1165" t="s">
        <v>28333</v>
      </c>
    </row>
    <row r="8948" spans="1:6" ht="15" customHeight="1">
      <c r="A8948" s="1165" t="str">
        <f t="shared" si="881"/>
        <v>MEXP127FLO</v>
      </c>
      <c r="B8948" s="1165">
        <f>IFERROR(INDEX('GRP Macros'!$B$14:$AF$554,MATCH(C8948,'GRP Macros'!$B$14:$B$552,FALSE),MATCH(D8948,'GRP Macros'!$B$14:$AF$14,FALSE)),0)</f>
        <v>0</v>
      </c>
      <c r="C8948" s="1165" t="str">
        <f t="shared" si="884"/>
        <v>MEXP127</v>
      </c>
      <c r="D8948" s="988" t="str">
        <f>'GRP Macros'!$AA$14</f>
        <v>Fluo Orange 
RAL 2005</v>
      </c>
      <c r="E8948" s="1165" t="s">
        <v>27830</v>
      </c>
      <c r="F8948" s="1165" t="s">
        <v>28333</v>
      </c>
    </row>
    <row r="8949" spans="1:6" ht="15" customHeight="1">
      <c r="A8949" s="1165" t="str">
        <f t="shared" si="881"/>
        <v>MEXP127FLP</v>
      </c>
      <c r="B8949" s="1165">
        <f>IFERROR(INDEX('GRP Macros'!$B$14:$AF$554,MATCH(C8949,'GRP Macros'!$B$14:$B$552,FALSE),MATCH(D8949,'GRP Macros'!$B$14:$AF$14,FALSE)),0)</f>
        <v>0</v>
      </c>
      <c r="C8949" s="1165" t="str">
        <f t="shared" si="884"/>
        <v>MEXP127</v>
      </c>
      <c r="D8949" s="988" t="str">
        <f>'GRP Macros'!$AB$14</f>
        <v>Fluo Pink 
Pantone 806C</v>
      </c>
      <c r="E8949" s="1165" t="s">
        <v>27832</v>
      </c>
      <c r="F8949" s="1165" t="s">
        <v>28333</v>
      </c>
    </row>
    <row r="8950" spans="1:6" ht="15" customHeight="1">
      <c r="A8950" s="1165" t="str">
        <f t="shared" si="881"/>
        <v>MEXP127FLG</v>
      </c>
      <c r="B8950" s="1165">
        <f>IFERROR(INDEX('GRP Macros'!$B$14:$AF$554,MATCH(C8950,'GRP Macros'!$B$14:$B$552,FALSE),MATCH(D8950,'GRP Macros'!$B$14:$AF$14,FALSE)),0)</f>
        <v>0</v>
      </c>
      <c r="C8950" s="1165" t="str">
        <f t="shared" si="884"/>
        <v>MEXP127</v>
      </c>
      <c r="D8950" s="988" t="str">
        <f>'GRP Macros'!$AC$14</f>
        <v>Fluo Green 
RAL 6028</v>
      </c>
      <c r="E8950" s="1165" t="s">
        <v>27831</v>
      </c>
      <c r="F8950" s="1165" t="s">
        <v>28333</v>
      </c>
    </row>
    <row r="8951" spans="1:6" ht="15" customHeight="1">
      <c r="A8951" s="1165" t="str">
        <f t="shared" si="881"/>
        <v>MEXP128WHI</v>
      </c>
      <c r="B8951" s="1165">
        <f>IFERROR(INDEX('GRP Macros'!$B$14:$AF$554,MATCH(C8951,'GRP Macros'!$B$14:$B$552,FALSE),MATCH(D8951,'GRP Macros'!$B$14:$AF$14,FALSE)),0)</f>
        <v>0</v>
      </c>
      <c r="C8951" s="1165" t="s">
        <v>28460</v>
      </c>
      <c r="D8951" s="1167" t="str">
        <f>'GRP Macros'!$K$14</f>
        <v>White 
RAL 9016</v>
      </c>
      <c r="E8951" s="1165" t="s">
        <v>27838</v>
      </c>
      <c r="F8951" s="1165" t="s">
        <v>28333</v>
      </c>
    </row>
    <row r="8952" spans="1:6" ht="15" customHeight="1">
      <c r="A8952" s="1165" t="str">
        <f t="shared" ref="A8952:A8964" si="885">CONCATENATE(C8952,E8952)</f>
        <v>MEXP128BLU</v>
      </c>
      <c r="B8952" s="1165">
        <f>IFERROR(INDEX('GRP Macros'!$B$14:$AF$554,MATCH(C8952,'GRP Macros'!$B$14:$B$552,FALSE),MATCH(D8952,'GRP Macros'!$B$14:$AF$14,FALSE)),0)</f>
        <v>0</v>
      </c>
      <c r="C8952" s="1165" t="str">
        <f>C8951</f>
        <v>MEXP128</v>
      </c>
      <c r="D8952" s="988" t="str">
        <f>'GRP Macros'!$L$14</f>
        <v>Blue US 
RAL 5015</v>
      </c>
      <c r="E8952" s="1165" t="s">
        <v>27827</v>
      </c>
      <c r="F8952" s="1165" t="s">
        <v>28333</v>
      </c>
    </row>
    <row r="8953" spans="1:6" ht="15" customHeight="1">
      <c r="A8953" s="1165" t="str">
        <f t="shared" si="885"/>
        <v>MEXP128MIN</v>
      </c>
      <c r="B8953" s="1165">
        <f>IFERROR(INDEX('GRP Macros'!$B$14:$AF$554,MATCH(C8953,'GRP Macros'!$B$14:$B$552,FALSE),MATCH(D8953,'GRP Macros'!$B$14:$AF$14,FALSE)),0)</f>
        <v>0</v>
      </c>
      <c r="C8953" s="1165" t="str">
        <f t="shared" ref="C8953:C8964" si="886">C8952</f>
        <v>MEXP128</v>
      </c>
      <c r="D8953" s="988" t="str">
        <f>'GRP Macros'!$O$14</f>
        <v>Mint 
RAL 6027</v>
      </c>
      <c r="E8953" s="1165" t="s">
        <v>27834</v>
      </c>
      <c r="F8953" s="1165" t="s">
        <v>28333</v>
      </c>
    </row>
    <row r="8954" spans="1:6" ht="15" customHeight="1">
      <c r="A8954" s="1165" t="str">
        <f t="shared" si="885"/>
        <v>MEXP128GRE</v>
      </c>
      <c r="B8954" s="1165">
        <f>IFERROR(INDEX('GRP Macros'!$B$14:$AF$554,MATCH(C8954,'GRP Macros'!$B$14:$B$552,FALSE),MATCH(D8954,'GRP Macros'!$B$14:$AF$14,FALSE)),0)</f>
        <v>0</v>
      </c>
      <c r="C8954" s="1165" t="str">
        <f t="shared" si="886"/>
        <v>MEXP128</v>
      </c>
      <c r="D8954" s="988" t="str">
        <f>'GRP Macros'!$P$14</f>
        <v>Green 
RAL 6037</v>
      </c>
      <c r="E8954" s="1165" t="s">
        <v>27837</v>
      </c>
      <c r="F8954" s="1165" t="s">
        <v>28333</v>
      </c>
    </row>
    <row r="8955" spans="1:6" ht="15" customHeight="1">
      <c r="A8955" s="1165" t="str">
        <f t="shared" si="885"/>
        <v>MEXP128PUK</v>
      </c>
      <c r="B8955" s="1165">
        <f>IFERROR(INDEX('GRP Macros'!$B$14:$AF$554,MATCH(C8955,'GRP Macros'!$B$14:$B$552,FALSE),MATCH(D8955,'GRP Macros'!$B$14:$AF$14,FALSE)),0)</f>
        <v>0</v>
      </c>
      <c r="C8955" s="1165" t="str">
        <f t="shared" si="886"/>
        <v>MEXP128</v>
      </c>
      <c r="D8955" s="988" t="str">
        <f>'GRP Macros'!$Q$14</f>
        <v>US Green 
Pantone
2301C</v>
      </c>
      <c r="E8955" s="1165" t="s">
        <v>27835</v>
      </c>
      <c r="F8955" s="1165" t="s">
        <v>28333</v>
      </c>
    </row>
    <row r="8956" spans="1:6" ht="15" customHeight="1">
      <c r="A8956" s="1165" t="str">
        <f t="shared" si="885"/>
        <v>MEXP128YEL</v>
      </c>
      <c r="B8956" s="1165">
        <f>IFERROR(INDEX('GRP Macros'!$B$14:$AF$554,MATCH(C8956,'GRP Macros'!$B$14:$B$552,FALSE),MATCH(D8956,'GRP Macros'!$B$14:$AF$14,FALSE)),0)</f>
        <v>0</v>
      </c>
      <c r="C8956" s="1165" t="str">
        <f t="shared" si="886"/>
        <v>MEXP128</v>
      </c>
      <c r="D8956" s="988" t="str">
        <f>'GRP Macros'!$S$14</f>
        <v>Yellow 
RAL 1023</v>
      </c>
      <c r="E8956" s="1165" t="s">
        <v>27823</v>
      </c>
      <c r="F8956" s="1165" t="s">
        <v>28333</v>
      </c>
    </row>
    <row r="8957" spans="1:6" ht="15" customHeight="1">
      <c r="A8957" s="1165" t="str">
        <f t="shared" si="885"/>
        <v>MEXP128RED</v>
      </c>
      <c r="B8957" s="1165">
        <f>IFERROR(INDEX('GRP Macros'!$B$14:$AF$554,MATCH(C8957,'GRP Macros'!$B$14:$B$552,FALSE),MATCH(D8957,'GRP Macros'!$B$14:$AF$14,FALSE)),0)</f>
        <v>0</v>
      </c>
      <c r="C8957" s="1165" t="str">
        <f t="shared" si="886"/>
        <v>MEXP128</v>
      </c>
      <c r="D8957" s="988" t="str">
        <f>'GRP Macros'!$U$14</f>
        <v>Red 
RAL 3020</v>
      </c>
      <c r="E8957" s="1165" t="s">
        <v>27826</v>
      </c>
      <c r="F8957" s="1165" t="s">
        <v>28333</v>
      </c>
    </row>
    <row r="8958" spans="1:6" ht="15" customHeight="1">
      <c r="A8958" s="1165" t="str">
        <f t="shared" si="885"/>
        <v>MEXP128VIO</v>
      </c>
      <c r="B8958" s="1165">
        <f>IFERROR(INDEX('GRP Macros'!$B$14:$AF$554,MATCH(C8958,'GRP Macros'!$B$14:$B$552,FALSE),MATCH(D8958,'GRP Macros'!$B$14:$AF$14,FALSE)),0)</f>
        <v>0</v>
      </c>
      <c r="C8958" s="1165" t="str">
        <f t="shared" si="886"/>
        <v>MEXP128</v>
      </c>
      <c r="D8958" s="988" t="str">
        <f>'GRP Macros'!$V$14</f>
        <v>Violet 
RAL 4008</v>
      </c>
      <c r="E8958" s="1165" t="s">
        <v>27833</v>
      </c>
      <c r="F8958" s="1165" t="s">
        <v>28333</v>
      </c>
    </row>
    <row r="8959" spans="1:6" ht="15" customHeight="1">
      <c r="A8959" s="1165" t="str">
        <f t="shared" si="885"/>
        <v>MEXP128BLK</v>
      </c>
      <c r="B8959" s="1165">
        <f>IFERROR(INDEX('GRP Macros'!$B$14:$AF$554,MATCH(C8959,'GRP Macros'!$B$14:$B$552,FALSE),MATCH(D8959,'GRP Macros'!$B$14:$AF$14,FALSE)),0)</f>
        <v>0</v>
      </c>
      <c r="C8959" s="1165" t="str">
        <f t="shared" si="886"/>
        <v>MEXP128</v>
      </c>
      <c r="D8959" s="988" t="str">
        <f>'GRP Macros'!$X$14</f>
        <v>Black 
RAL 9005</v>
      </c>
      <c r="E8959" s="1165" t="s">
        <v>27829</v>
      </c>
      <c r="F8959" s="1165" t="s">
        <v>28333</v>
      </c>
    </row>
    <row r="8960" spans="1:6" ht="15" customHeight="1">
      <c r="A8960" s="1165" t="str">
        <f t="shared" si="885"/>
        <v>MEXP128GRY</v>
      </c>
      <c r="B8960" s="1165">
        <f>IFERROR(INDEX('GRP Macros'!$B$14:$AF$554,MATCH(C8960,'GRP Macros'!$B$14:$B$552,FALSE),MATCH(D8960,'GRP Macros'!$B$14:$AF$14,FALSE)),0)</f>
        <v>0</v>
      </c>
      <c r="C8960" s="1165" t="str">
        <f t="shared" si="886"/>
        <v>MEXP128</v>
      </c>
      <c r="D8960" s="988" t="str">
        <f>'GRP Macros'!$Y$14</f>
        <v>Grey 
RAL 7001</v>
      </c>
      <c r="E8960" s="1165" t="s">
        <v>27828</v>
      </c>
      <c r="F8960" s="1165" t="s">
        <v>28333</v>
      </c>
    </row>
    <row r="8961" spans="1:6" ht="15" customHeight="1">
      <c r="A8961" s="1165" t="str">
        <f t="shared" si="885"/>
        <v>MEXP128FLY</v>
      </c>
      <c r="B8961" s="1165">
        <f>IFERROR(INDEX('GRP Macros'!$B$14:$AF$554,MATCH(C8961,'GRP Macros'!$B$14:$B$552,FALSE),MATCH(D8961,'GRP Macros'!$B$14:$AF$14,FALSE)),0)</f>
        <v>0</v>
      </c>
      <c r="C8961" s="1165" t="str">
        <f t="shared" si="886"/>
        <v>MEXP128</v>
      </c>
      <c r="D8961" s="988" t="str">
        <f>'GRP Macros'!$Z$14</f>
        <v>Fluo Yellow 
RAL 1026</v>
      </c>
      <c r="E8961" s="1165" t="s">
        <v>28041</v>
      </c>
      <c r="F8961" s="1165" t="s">
        <v>28333</v>
      </c>
    </row>
    <row r="8962" spans="1:6" ht="15" customHeight="1">
      <c r="A8962" s="1165" t="str">
        <f t="shared" si="885"/>
        <v>MEXP128FLO</v>
      </c>
      <c r="B8962" s="1165">
        <f>IFERROR(INDEX('GRP Macros'!$B$14:$AF$554,MATCH(C8962,'GRP Macros'!$B$14:$B$552,FALSE),MATCH(D8962,'GRP Macros'!$B$14:$AF$14,FALSE)),0)</f>
        <v>0</v>
      </c>
      <c r="C8962" s="1165" t="str">
        <f t="shared" si="886"/>
        <v>MEXP128</v>
      </c>
      <c r="D8962" s="988" t="str">
        <f>'GRP Macros'!$AA$14</f>
        <v>Fluo Orange 
RAL 2005</v>
      </c>
      <c r="E8962" s="1165" t="s">
        <v>27830</v>
      </c>
      <c r="F8962" s="1165" t="s">
        <v>28333</v>
      </c>
    </row>
    <row r="8963" spans="1:6" ht="15" customHeight="1">
      <c r="A8963" s="1165" t="str">
        <f t="shared" si="885"/>
        <v>MEXP128FLP</v>
      </c>
      <c r="B8963" s="1165">
        <f>IFERROR(INDEX('GRP Macros'!$B$14:$AF$554,MATCH(C8963,'GRP Macros'!$B$14:$B$552,FALSE),MATCH(D8963,'GRP Macros'!$B$14:$AF$14,FALSE)),0)</f>
        <v>0</v>
      </c>
      <c r="C8963" s="1165" t="str">
        <f t="shared" si="886"/>
        <v>MEXP128</v>
      </c>
      <c r="D8963" s="988" t="str">
        <f>'GRP Macros'!$AB$14</f>
        <v>Fluo Pink 
Pantone 806C</v>
      </c>
      <c r="E8963" s="1165" t="s">
        <v>27832</v>
      </c>
      <c r="F8963" s="1165" t="s">
        <v>28333</v>
      </c>
    </row>
    <row r="8964" spans="1:6" ht="15" customHeight="1">
      <c r="A8964" s="1165" t="str">
        <f t="shared" si="885"/>
        <v>MEXP128FLG</v>
      </c>
      <c r="B8964" s="1165">
        <f>IFERROR(INDEX('GRP Macros'!$B$14:$AF$554,MATCH(C8964,'GRP Macros'!$B$14:$B$552,FALSE),MATCH(D8964,'GRP Macros'!$B$14:$AF$14,FALSE)),0)</f>
        <v>0</v>
      </c>
      <c r="C8964" s="1165" t="str">
        <f t="shared" si="886"/>
        <v>MEXP128</v>
      </c>
      <c r="D8964" s="988" t="str">
        <f>'GRP Macros'!$AC$14</f>
        <v>Fluo Green 
RAL 6028</v>
      </c>
      <c r="E8964" s="1165" t="s">
        <v>27831</v>
      </c>
      <c r="F8964" s="1165" t="s">
        <v>28333</v>
      </c>
    </row>
    <row r="8965" spans="1:6" ht="15" customHeight="1">
      <c r="A8965" s="1165" t="str">
        <f t="shared" ref="A8965:A9000" si="887">CONCATENATE(C8965,E8965)</f>
        <v>MEXP129WHI</v>
      </c>
      <c r="B8965" s="1165">
        <f>IFERROR(INDEX('GRP Macros'!$B$14:$AF$554,MATCH(C8965,'GRP Macros'!$B$14:$B$552,FALSE),MATCH(D8965,'GRP Macros'!$B$14:$AF$14,FALSE)),0)</f>
        <v>0</v>
      </c>
      <c r="C8965" s="1165" t="s">
        <v>28461</v>
      </c>
      <c r="D8965" s="1167" t="str">
        <f>'GRP Macros'!$K$14</f>
        <v>White 
RAL 9016</v>
      </c>
      <c r="E8965" s="1165" t="s">
        <v>27838</v>
      </c>
      <c r="F8965" s="1165" t="s">
        <v>28333</v>
      </c>
    </row>
    <row r="8966" spans="1:6" ht="15" customHeight="1">
      <c r="A8966" s="1165" t="str">
        <f t="shared" si="887"/>
        <v>MEXP129BLU</v>
      </c>
      <c r="B8966" s="1165">
        <f>IFERROR(INDEX('GRP Macros'!$B$14:$AF$554,MATCH(C8966,'GRP Macros'!$B$14:$B$552,FALSE),MATCH(D8966,'GRP Macros'!$B$14:$AF$14,FALSE)),0)</f>
        <v>0</v>
      </c>
      <c r="C8966" s="1165" t="str">
        <f>C8965</f>
        <v>MEXP129</v>
      </c>
      <c r="D8966" s="988" t="str">
        <f>'GRP Macros'!$L$14</f>
        <v>Blue US 
RAL 5015</v>
      </c>
      <c r="E8966" s="1165" t="s">
        <v>27827</v>
      </c>
      <c r="F8966" s="1165" t="s">
        <v>28333</v>
      </c>
    </row>
    <row r="8967" spans="1:6" ht="15" customHeight="1">
      <c r="A8967" s="1165" t="str">
        <f t="shared" si="887"/>
        <v>MEXP129MIN</v>
      </c>
      <c r="B8967" s="1165">
        <f>IFERROR(INDEX('GRP Macros'!$B$14:$AF$554,MATCH(C8967,'GRP Macros'!$B$14:$B$552,FALSE),MATCH(D8967,'GRP Macros'!$B$14:$AF$14,FALSE)),0)</f>
        <v>0</v>
      </c>
      <c r="C8967" s="1165" t="str">
        <f t="shared" ref="C8967:C8978" si="888">C8966</f>
        <v>MEXP129</v>
      </c>
      <c r="D8967" s="988" t="str">
        <f>'GRP Macros'!$O$14</f>
        <v>Mint 
RAL 6027</v>
      </c>
      <c r="E8967" s="1165" t="s">
        <v>27834</v>
      </c>
      <c r="F8967" s="1165" t="s">
        <v>28333</v>
      </c>
    </row>
    <row r="8968" spans="1:6" ht="15" customHeight="1">
      <c r="A8968" s="1165" t="str">
        <f t="shared" si="887"/>
        <v>MEXP129GRE</v>
      </c>
      <c r="B8968" s="1165">
        <f>IFERROR(INDEX('GRP Macros'!$B$14:$AF$554,MATCH(C8968,'GRP Macros'!$B$14:$B$552,FALSE),MATCH(D8968,'GRP Macros'!$B$14:$AF$14,FALSE)),0)</f>
        <v>0</v>
      </c>
      <c r="C8968" s="1165" t="str">
        <f t="shared" si="888"/>
        <v>MEXP129</v>
      </c>
      <c r="D8968" s="988" t="str">
        <f>'GRP Macros'!$P$14</f>
        <v>Green 
RAL 6037</v>
      </c>
      <c r="E8968" s="1165" t="s">
        <v>27837</v>
      </c>
      <c r="F8968" s="1165" t="s">
        <v>28333</v>
      </c>
    </row>
    <row r="8969" spans="1:6" ht="15" customHeight="1">
      <c r="A8969" s="1165" t="str">
        <f t="shared" si="887"/>
        <v>MEXP129PUK</v>
      </c>
      <c r="B8969" s="1165">
        <f>IFERROR(INDEX('GRP Macros'!$B$14:$AF$554,MATCH(C8969,'GRP Macros'!$B$14:$B$552,FALSE),MATCH(D8969,'GRP Macros'!$B$14:$AF$14,FALSE)),0)</f>
        <v>0</v>
      </c>
      <c r="C8969" s="1165" t="str">
        <f t="shared" si="888"/>
        <v>MEXP129</v>
      </c>
      <c r="D8969" s="988" t="str">
        <f>'GRP Macros'!$Q$14</f>
        <v>US Green 
Pantone
2301C</v>
      </c>
      <c r="E8969" s="1165" t="s">
        <v>27835</v>
      </c>
      <c r="F8969" s="1165" t="s">
        <v>28333</v>
      </c>
    </row>
    <row r="8970" spans="1:6" ht="15" customHeight="1">
      <c r="A8970" s="1165" t="str">
        <f t="shared" si="887"/>
        <v>MEXP129YEL</v>
      </c>
      <c r="B8970" s="1165">
        <f>IFERROR(INDEX('GRP Macros'!$B$14:$AF$554,MATCH(C8970,'GRP Macros'!$B$14:$B$552,FALSE),MATCH(D8970,'GRP Macros'!$B$14:$AF$14,FALSE)),0)</f>
        <v>0</v>
      </c>
      <c r="C8970" s="1165" t="str">
        <f t="shared" si="888"/>
        <v>MEXP129</v>
      </c>
      <c r="D8970" s="988" t="str">
        <f>'GRP Macros'!$S$14</f>
        <v>Yellow 
RAL 1023</v>
      </c>
      <c r="E8970" s="1165" t="s">
        <v>27823</v>
      </c>
      <c r="F8970" s="1165" t="s">
        <v>28333</v>
      </c>
    </row>
    <row r="8971" spans="1:6" ht="15" customHeight="1">
      <c r="A8971" s="1165" t="str">
        <f t="shared" si="887"/>
        <v>MEXP129RED</v>
      </c>
      <c r="B8971" s="1165">
        <f>IFERROR(INDEX('GRP Macros'!$B$14:$AF$554,MATCH(C8971,'GRP Macros'!$B$14:$B$552,FALSE),MATCH(D8971,'GRP Macros'!$B$14:$AF$14,FALSE)),0)</f>
        <v>0</v>
      </c>
      <c r="C8971" s="1165" t="str">
        <f t="shared" si="888"/>
        <v>MEXP129</v>
      </c>
      <c r="D8971" s="988" t="str">
        <f>'GRP Macros'!$U$14</f>
        <v>Red 
RAL 3020</v>
      </c>
      <c r="E8971" s="1165" t="s">
        <v>27826</v>
      </c>
      <c r="F8971" s="1165" t="s">
        <v>28333</v>
      </c>
    </row>
    <row r="8972" spans="1:6" ht="15" customHeight="1">
      <c r="A8972" s="1165" t="str">
        <f t="shared" si="887"/>
        <v>MEXP129VIO</v>
      </c>
      <c r="B8972" s="1165">
        <f>IFERROR(INDEX('GRP Macros'!$B$14:$AF$554,MATCH(C8972,'GRP Macros'!$B$14:$B$552,FALSE),MATCH(D8972,'GRP Macros'!$B$14:$AF$14,FALSE)),0)</f>
        <v>0</v>
      </c>
      <c r="C8972" s="1165" t="str">
        <f t="shared" si="888"/>
        <v>MEXP129</v>
      </c>
      <c r="D8972" s="988" t="str">
        <f>'GRP Macros'!$V$14</f>
        <v>Violet 
RAL 4008</v>
      </c>
      <c r="E8972" s="1165" t="s">
        <v>27833</v>
      </c>
      <c r="F8972" s="1165" t="s">
        <v>28333</v>
      </c>
    </row>
    <row r="8973" spans="1:6" ht="15" customHeight="1">
      <c r="A8973" s="1165" t="str">
        <f t="shared" si="887"/>
        <v>MEXP129BLK</v>
      </c>
      <c r="B8973" s="1165">
        <f>IFERROR(INDEX('GRP Macros'!$B$14:$AF$554,MATCH(C8973,'GRP Macros'!$B$14:$B$552,FALSE),MATCH(D8973,'GRP Macros'!$B$14:$AF$14,FALSE)),0)</f>
        <v>0</v>
      </c>
      <c r="C8973" s="1165" t="str">
        <f t="shared" si="888"/>
        <v>MEXP129</v>
      </c>
      <c r="D8973" s="988" t="str">
        <f>'GRP Macros'!$X$14</f>
        <v>Black 
RAL 9005</v>
      </c>
      <c r="E8973" s="1165" t="s">
        <v>27829</v>
      </c>
      <c r="F8973" s="1165" t="s">
        <v>28333</v>
      </c>
    </row>
    <row r="8974" spans="1:6" ht="15" customHeight="1">
      <c r="A8974" s="1165" t="str">
        <f t="shared" si="887"/>
        <v>MEXP129GRY</v>
      </c>
      <c r="B8974" s="1165">
        <f>IFERROR(INDEX('GRP Macros'!$B$14:$AF$554,MATCH(C8974,'GRP Macros'!$B$14:$B$552,FALSE),MATCH(D8974,'GRP Macros'!$B$14:$AF$14,FALSE)),0)</f>
        <v>0</v>
      </c>
      <c r="C8974" s="1165" t="str">
        <f t="shared" si="888"/>
        <v>MEXP129</v>
      </c>
      <c r="D8974" s="988" t="str">
        <f>'GRP Macros'!$Y$14</f>
        <v>Grey 
RAL 7001</v>
      </c>
      <c r="E8974" s="1165" t="s">
        <v>27828</v>
      </c>
      <c r="F8974" s="1165" t="s">
        <v>28333</v>
      </c>
    </row>
    <row r="8975" spans="1:6" ht="15" customHeight="1">
      <c r="A8975" s="1165" t="str">
        <f t="shared" si="887"/>
        <v>MEXP129FLY</v>
      </c>
      <c r="B8975" s="1165">
        <f>IFERROR(INDEX('GRP Macros'!$B$14:$AF$554,MATCH(C8975,'GRP Macros'!$B$14:$B$552,FALSE),MATCH(D8975,'GRP Macros'!$B$14:$AF$14,FALSE)),0)</f>
        <v>0</v>
      </c>
      <c r="C8975" s="1165" t="str">
        <f t="shared" si="888"/>
        <v>MEXP129</v>
      </c>
      <c r="D8975" s="988" t="str">
        <f>'GRP Macros'!$Z$14</f>
        <v>Fluo Yellow 
RAL 1026</v>
      </c>
      <c r="E8975" s="1165" t="s">
        <v>28041</v>
      </c>
      <c r="F8975" s="1165" t="s">
        <v>28333</v>
      </c>
    </row>
    <row r="8976" spans="1:6" ht="15" customHeight="1">
      <c r="A8976" s="1165" t="str">
        <f t="shared" si="887"/>
        <v>MEXP129FLO</v>
      </c>
      <c r="B8976" s="1165">
        <f>IFERROR(INDEX('GRP Macros'!$B$14:$AF$554,MATCH(C8976,'GRP Macros'!$B$14:$B$552,FALSE),MATCH(D8976,'GRP Macros'!$B$14:$AF$14,FALSE)),0)</f>
        <v>0</v>
      </c>
      <c r="C8976" s="1165" t="str">
        <f t="shared" si="888"/>
        <v>MEXP129</v>
      </c>
      <c r="D8976" s="988" t="str">
        <f>'GRP Macros'!$AA$14</f>
        <v>Fluo Orange 
RAL 2005</v>
      </c>
      <c r="E8976" s="1165" t="s">
        <v>27830</v>
      </c>
      <c r="F8976" s="1165" t="s">
        <v>28333</v>
      </c>
    </row>
    <row r="8977" spans="1:6" ht="15" customHeight="1">
      <c r="A8977" s="1165" t="str">
        <f t="shared" si="887"/>
        <v>MEXP129FLP</v>
      </c>
      <c r="B8977" s="1165">
        <f>IFERROR(INDEX('GRP Macros'!$B$14:$AF$554,MATCH(C8977,'GRP Macros'!$B$14:$B$552,FALSE),MATCH(D8977,'GRP Macros'!$B$14:$AF$14,FALSE)),0)</f>
        <v>0</v>
      </c>
      <c r="C8977" s="1165" t="str">
        <f t="shared" si="888"/>
        <v>MEXP129</v>
      </c>
      <c r="D8977" s="988" t="str">
        <f>'GRP Macros'!$AB$14</f>
        <v>Fluo Pink 
Pantone 806C</v>
      </c>
      <c r="E8977" s="1165" t="s">
        <v>27832</v>
      </c>
      <c r="F8977" s="1165" t="s">
        <v>28333</v>
      </c>
    </row>
    <row r="8978" spans="1:6" ht="15" customHeight="1">
      <c r="A8978" s="1165" t="str">
        <f t="shared" si="887"/>
        <v>MEXP129FLG</v>
      </c>
      <c r="B8978" s="1165">
        <f>IFERROR(INDEX('GRP Macros'!$B$14:$AF$554,MATCH(C8978,'GRP Macros'!$B$14:$B$552,FALSE),MATCH(D8978,'GRP Macros'!$B$14:$AF$14,FALSE)),0)</f>
        <v>0</v>
      </c>
      <c r="C8978" s="1165" t="str">
        <f t="shared" si="888"/>
        <v>MEXP129</v>
      </c>
      <c r="D8978" s="988" t="str">
        <f>'GRP Macros'!$AC$14</f>
        <v>Fluo Green 
RAL 6028</v>
      </c>
      <c r="E8978" s="1165" t="s">
        <v>27831</v>
      </c>
      <c r="F8978" s="1165" t="s">
        <v>28333</v>
      </c>
    </row>
    <row r="8979" spans="1:6" ht="15" customHeight="1">
      <c r="A8979" s="1165" t="str">
        <f t="shared" si="887"/>
        <v>MEXP130WHI</v>
      </c>
      <c r="B8979" s="1165">
        <f>IFERROR(INDEX('GRP Macros'!$B$14:$AF$554,MATCH(C8979,'GRP Macros'!$B$14:$B$552,FALSE),MATCH(D8979,'GRP Macros'!$B$14:$AF$14,FALSE)),0)</f>
        <v>0</v>
      </c>
      <c r="C8979" s="1165" t="s">
        <v>28462</v>
      </c>
      <c r="D8979" s="1167" t="str">
        <f>'GRP Macros'!$K$14</f>
        <v>White 
RAL 9016</v>
      </c>
      <c r="E8979" s="1165" t="s">
        <v>27838</v>
      </c>
      <c r="F8979" s="1165" t="s">
        <v>28333</v>
      </c>
    </row>
    <row r="8980" spans="1:6" ht="15" customHeight="1">
      <c r="A8980" s="1165" t="str">
        <f t="shared" si="887"/>
        <v>MEXP130BLU</v>
      </c>
      <c r="B8980" s="1165">
        <f>IFERROR(INDEX('GRP Macros'!$B$14:$AF$554,MATCH(C8980,'GRP Macros'!$B$14:$B$552,FALSE),MATCH(D8980,'GRP Macros'!$B$14:$AF$14,FALSE)),0)</f>
        <v>0</v>
      </c>
      <c r="C8980" s="1165" t="str">
        <f>C8979</f>
        <v>MEXP130</v>
      </c>
      <c r="D8980" s="988" t="str">
        <f>'GRP Macros'!$L$14</f>
        <v>Blue US 
RAL 5015</v>
      </c>
      <c r="E8980" s="1165" t="s">
        <v>27827</v>
      </c>
      <c r="F8980" s="1165" t="s">
        <v>28333</v>
      </c>
    </row>
    <row r="8981" spans="1:6" ht="15" customHeight="1">
      <c r="A8981" s="1165" t="str">
        <f t="shared" si="887"/>
        <v>MEXP130MIN</v>
      </c>
      <c r="B8981" s="1165">
        <f>IFERROR(INDEX('GRP Macros'!$B$14:$AF$554,MATCH(C8981,'GRP Macros'!$B$14:$B$552,FALSE),MATCH(D8981,'GRP Macros'!$B$14:$AF$14,FALSE)),0)</f>
        <v>0</v>
      </c>
      <c r="C8981" s="1165" t="str">
        <f t="shared" ref="C8981:C8992" si="889">C8980</f>
        <v>MEXP130</v>
      </c>
      <c r="D8981" s="988" t="str">
        <f>'GRP Macros'!$O$14</f>
        <v>Mint 
RAL 6027</v>
      </c>
      <c r="E8981" s="1165" t="s">
        <v>27834</v>
      </c>
      <c r="F8981" s="1165" t="s">
        <v>28333</v>
      </c>
    </row>
    <row r="8982" spans="1:6" ht="15" customHeight="1">
      <c r="A8982" s="1165" t="str">
        <f t="shared" si="887"/>
        <v>MEXP130GRE</v>
      </c>
      <c r="B8982" s="1165">
        <f>IFERROR(INDEX('GRP Macros'!$B$14:$AF$554,MATCH(C8982,'GRP Macros'!$B$14:$B$552,FALSE),MATCH(D8982,'GRP Macros'!$B$14:$AF$14,FALSE)),0)</f>
        <v>0</v>
      </c>
      <c r="C8982" s="1165" t="str">
        <f t="shared" si="889"/>
        <v>MEXP130</v>
      </c>
      <c r="D8982" s="988" t="str">
        <f>'GRP Macros'!$P$14</f>
        <v>Green 
RAL 6037</v>
      </c>
      <c r="E8982" s="1165" t="s">
        <v>27837</v>
      </c>
      <c r="F8982" s="1165" t="s">
        <v>28333</v>
      </c>
    </row>
    <row r="8983" spans="1:6" ht="15" customHeight="1">
      <c r="A8983" s="1165" t="str">
        <f t="shared" si="887"/>
        <v>MEXP130PUK</v>
      </c>
      <c r="B8983" s="1165">
        <f>IFERROR(INDEX('GRP Macros'!$B$14:$AF$554,MATCH(C8983,'GRP Macros'!$B$14:$B$552,FALSE),MATCH(D8983,'GRP Macros'!$B$14:$AF$14,FALSE)),0)</f>
        <v>0</v>
      </c>
      <c r="C8983" s="1165" t="str">
        <f t="shared" si="889"/>
        <v>MEXP130</v>
      </c>
      <c r="D8983" s="988" t="str">
        <f>'GRP Macros'!$Q$14</f>
        <v>US Green 
Pantone
2301C</v>
      </c>
      <c r="E8983" s="1165" t="s">
        <v>27835</v>
      </c>
      <c r="F8983" s="1165" t="s">
        <v>28333</v>
      </c>
    </row>
    <row r="8984" spans="1:6" ht="15" customHeight="1">
      <c r="A8984" s="1165" t="str">
        <f t="shared" si="887"/>
        <v>MEXP130YEL</v>
      </c>
      <c r="B8984" s="1165">
        <f>IFERROR(INDEX('GRP Macros'!$B$14:$AF$554,MATCH(C8984,'GRP Macros'!$B$14:$B$552,FALSE),MATCH(D8984,'GRP Macros'!$B$14:$AF$14,FALSE)),0)</f>
        <v>0</v>
      </c>
      <c r="C8984" s="1165" t="str">
        <f t="shared" si="889"/>
        <v>MEXP130</v>
      </c>
      <c r="D8984" s="988" t="str">
        <f>'GRP Macros'!$S$14</f>
        <v>Yellow 
RAL 1023</v>
      </c>
      <c r="E8984" s="1165" t="s">
        <v>27823</v>
      </c>
      <c r="F8984" s="1165" t="s">
        <v>28333</v>
      </c>
    </row>
    <row r="8985" spans="1:6" ht="15" customHeight="1">
      <c r="A8985" s="1165" t="str">
        <f t="shared" si="887"/>
        <v>MEXP130RED</v>
      </c>
      <c r="B8985" s="1165">
        <f>IFERROR(INDEX('GRP Macros'!$B$14:$AF$554,MATCH(C8985,'GRP Macros'!$B$14:$B$552,FALSE),MATCH(D8985,'GRP Macros'!$B$14:$AF$14,FALSE)),0)</f>
        <v>0</v>
      </c>
      <c r="C8985" s="1165" t="str">
        <f t="shared" si="889"/>
        <v>MEXP130</v>
      </c>
      <c r="D8985" s="988" t="str">
        <f>'GRP Macros'!$U$14</f>
        <v>Red 
RAL 3020</v>
      </c>
      <c r="E8985" s="1165" t="s">
        <v>27826</v>
      </c>
      <c r="F8985" s="1165" t="s">
        <v>28333</v>
      </c>
    </row>
    <row r="8986" spans="1:6" ht="15" customHeight="1">
      <c r="A8986" s="1165" t="str">
        <f t="shared" si="887"/>
        <v>MEXP130VIO</v>
      </c>
      <c r="B8986" s="1165">
        <f>IFERROR(INDEX('GRP Macros'!$B$14:$AF$554,MATCH(C8986,'GRP Macros'!$B$14:$B$552,FALSE),MATCH(D8986,'GRP Macros'!$B$14:$AF$14,FALSE)),0)</f>
        <v>0</v>
      </c>
      <c r="C8986" s="1165" t="str">
        <f t="shared" si="889"/>
        <v>MEXP130</v>
      </c>
      <c r="D8986" s="988" t="str">
        <f>'GRP Macros'!$V$14</f>
        <v>Violet 
RAL 4008</v>
      </c>
      <c r="E8986" s="1165" t="s">
        <v>27833</v>
      </c>
      <c r="F8986" s="1165" t="s">
        <v>28333</v>
      </c>
    </row>
    <row r="8987" spans="1:6" ht="15" customHeight="1">
      <c r="A8987" s="1165" t="str">
        <f t="shared" si="887"/>
        <v>MEXP130BLK</v>
      </c>
      <c r="B8987" s="1165">
        <f>IFERROR(INDEX('GRP Macros'!$B$14:$AF$554,MATCH(C8987,'GRP Macros'!$B$14:$B$552,FALSE),MATCH(D8987,'GRP Macros'!$B$14:$AF$14,FALSE)),0)</f>
        <v>0</v>
      </c>
      <c r="C8987" s="1165" t="str">
        <f t="shared" si="889"/>
        <v>MEXP130</v>
      </c>
      <c r="D8987" s="988" t="str">
        <f>'GRP Macros'!$X$14</f>
        <v>Black 
RAL 9005</v>
      </c>
      <c r="E8987" s="1165" t="s">
        <v>27829</v>
      </c>
      <c r="F8987" s="1165" t="s">
        <v>28333</v>
      </c>
    </row>
    <row r="8988" spans="1:6" ht="15" customHeight="1">
      <c r="A8988" s="1165" t="str">
        <f t="shared" si="887"/>
        <v>MEXP130GRY</v>
      </c>
      <c r="B8988" s="1165">
        <f>IFERROR(INDEX('GRP Macros'!$B$14:$AF$554,MATCH(C8988,'GRP Macros'!$B$14:$B$552,FALSE),MATCH(D8988,'GRP Macros'!$B$14:$AF$14,FALSE)),0)</f>
        <v>0</v>
      </c>
      <c r="C8988" s="1165" t="str">
        <f t="shared" si="889"/>
        <v>MEXP130</v>
      </c>
      <c r="D8988" s="988" t="str">
        <f>'GRP Macros'!$Y$14</f>
        <v>Grey 
RAL 7001</v>
      </c>
      <c r="E8988" s="1165" t="s">
        <v>27828</v>
      </c>
      <c r="F8988" s="1165" t="s">
        <v>28333</v>
      </c>
    </row>
    <row r="8989" spans="1:6" ht="15" customHeight="1">
      <c r="A8989" s="1165" t="str">
        <f t="shared" si="887"/>
        <v>MEXP130FLY</v>
      </c>
      <c r="B8989" s="1165">
        <f>IFERROR(INDEX('GRP Macros'!$B$14:$AF$554,MATCH(C8989,'GRP Macros'!$B$14:$B$552,FALSE),MATCH(D8989,'GRP Macros'!$B$14:$AF$14,FALSE)),0)</f>
        <v>0</v>
      </c>
      <c r="C8989" s="1165" t="str">
        <f t="shared" si="889"/>
        <v>MEXP130</v>
      </c>
      <c r="D8989" s="988" t="str">
        <f>'GRP Macros'!$Z$14</f>
        <v>Fluo Yellow 
RAL 1026</v>
      </c>
      <c r="E8989" s="1165" t="s">
        <v>28041</v>
      </c>
      <c r="F8989" s="1165" t="s">
        <v>28333</v>
      </c>
    </row>
    <row r="8990" spans="1:6" ht="15" customHeight="1">
      <c r="A8990" s="1165" t="str">
        <f t="shared" si="887"/>
        <v>MEXP130FLO</v>
      </c>
      <c r="B8990" s="1165">
        <f>IFERROR(INDEX('GRP Macros'!$B$14:$AF$554,MATCH(C8990,'GRP Macros'!$B$14:$B$552,FALSE),MATCH(D8990,'GRP Macros'!$B$14:$AF$14,FALSE)),0)</f>
        <v>0</v>
      </c>
      <c r="C8990" s="1165" t="str">
        <f t="shared" si="889"/>
        <v>MEXP130</v>
      </c>
      <c r="D8990" s="988" t="str">
        <f>'GRP Macros'!$AA$14</f>
        <v>Fluo Orange 
RAL 2005</v>
      </c>
      <c r="E8990" s="1165" t="s">
        <v>27830</v>
      </c>
      <c r="F8990" s="1165" t="s">
        <v>28333</v>
      </c>
    </row>
    <row r="8991" spans="1:6" ht="15" customHeight="1">
      <c r="A8991" s="1165" t="str">
        <f t="shared" si="887"/>
        <v>MEXP130FLP</v>
      </c>
      <c r="B8991" s="1165">
        <f>IFERROR(INDEX('GRP Macros'!$B$14:$AF$554,MATCH(C8991,'GRP Macros'!$B$14:$B$552,FALSE),MATCH(D8991,'GRP Macros'!$B$14:$AF$14,FALSE)),0)</f>
        <v>0</v>
      </c>
      <c r="C8991" s="1165" t="str">
        <f t="shared" si="889"/>
        <v>MEXP130</v>
      </c>
      <c r="D8991" s="988" t="str">
        <f>'GRP Macros'!$AB$14</f>
        <v>Fluo Pink 
Pantone 806C</v>
      </c>
      <c r="E8991" s="1165" t="s">
        <v>27832</v>
      </c>
      <c r="F8991" s="1165" t="s">
        <v>28333</v>
      </c>
    </row>
    <row r="8992" spans="1:6" ht="15" customHeight="1">
      <c r="A8992" s="1165" t="str">
        <f t="shared" si="887"/>
        <v>MEXP130FLG</v>
      </c>
      <c r="B8992" s="1165">
        <f>IFERROR(INDEX('GRP Macros'!$B$14:$AF$554,MATCH(C8992,'GRP Macros'!$B$14:$B$552,FALSE),MATCH(D8992,'GRP Macros'!$B$14:$AF$14,FALSE)),0)</f>
        <v>0</v>
      </c>
      <c r="C8992" s="1165" t="str">
        <f t="shared" si="889"/>
        <v>MEXP130</v>
      </c>
      <c r="D8992" s="988" t="str">
        <f>'GRP Macros'!$AC$14</f>
        <v>Fluo Green 
RAL 6028</v>
      </c>
      <c r="E8992" s="1165" t="s">
        <v>27831</v>
      </c>
      <c r="F8992" s="1165" t="s">
        <v>28333</v>
      </c>
    </row>
    <row r="8993" spans="1:6" ht="15" customHeight="1">
      <c r="A8993" s="1165" t="str">
        <f t="shared" si="887"/>
        <v>MEXP131WHI</v>
      </c>
      <c r="B8993" s="1165">
        <f>IFERROR(INDEX('GRP Macros'!$B$14:$AF$554,MATCH(C8993,'GRP Macros'!$B$14:$B$552,FALSE),MATCH(D8993,'GRP Macros'!$B$14:$AF$14,FALSE)),0)</f>
        <v>0</v>
      </c>
      <c r="C8993" s="1165" t="s">
        <v>28463</v>
      </c>
      <c r="D8993" s="1167" t="str">
        <f>'GRP Macros'!$K$14</f>
        <v>White 
RAL 9016</v>
      </c>
      <c r="E8993" s="1165" t="s">
        <v>27838</v>
      </c>
      <c r="F8993" s="1165" t="s">
        <v>28333</v>
      </c>
    </row>
    <row r="8994" spans="1:6" ht="15" customHeight="1">
      <c r="A8994" s="1165" t="str">
        <f t="shared" si="887"/>
        <v>MEXP131BLU</v>
      </c>
      <c r="B8994" s="1165">
        <f>IFERROR(INDEX('GRP Macros'!$B$14:$AF$554,MATCH(C8994,'GRP Macros'!$B$14:$B$552,FALSE),MATCH(D8994,'GRP Macros'!$B$14:$AF$14,FALSE)),0)</f>
        <v>0</v>
      </c>
      <c r="C8994" s="1165" t="str">
        <f>C8993</f>
        <v>MEXP131</v>
      </c>
      <c r="D8994" s="988" t="str">
        <f>'GRP Macros'!$L$14</f>
        <v>Blue US 
RAL 5015</v>
      </c>
      <c r="E8994" s="1165" t="s">
        <v>27827</v>
      </c>
      <c r="F8994" s="1165" t="s">
        <v>28333</v>
      </c>
    </row>
    <row r="8995" spans="1:6" ht="15" customHeight="1">
      <c r="A8995" s="1165" t="str">
        <f t="shared" si="887"/>
        <v>MEXP131MIN</v>
      </c>
      <c r="B8995" s="1165">
        <f>IFERROR(INDEX('GRP Macros'!$B$14:$AF$554,MATCH(C8995,'GRP Macros'!$B$14:$B$552,FALSE),MATCH(D8995,'GRP Macros'!$B$14:$AF$14,FALSE)),0)</f>
        <v>0</v>
      </c>
      <c r="C8995" s="1165" t="str">
        <f t="shared" ref="C8995:C9006" si="890">C8994</f>
        <v>MEXP131</v>
      </c>
      <c r="D8995" s="988" t="str">
        <f>'GRP Macros'!$O$14</f>
        <v>Mint 
RAL 6027</v>
      </c>
      <c r="E8995" s="1165" t="s">
        <v>27834</v>
      </c>
      <c r="F8995" s="1165" t="s">
        <v>28333</v>
      </c>
    </row>
    <row r="8996" spans="1:6" ht="15" customHeight="1">
      <c r="A8996" s="1165" t="str">
        <f t="shared" si="887"/>
        <v>MEXP131GRE</v>
      </c>
      <c r="B8996" s="1165">
        <f>IFERROR(INDEX('GRP Macros'!$B$14:$AF$554,MATCH(C8996,'GRP Macros'!$B$14:$B$552,FALSE),MATCH(D8996,'GRP Macros'!$B$14:$AF$14,FALSE)),0)</f>
        <v>0</v>
      </c>
      <c r="C8996" s="1165" t="str">
        <f t="shared" si="890"/>
        <v>MEXP131</v>
      </c>
      <c r="D8996" s="988" t="str">
        <f>'GRP Macros'!$P$14</f>
        <v>Green 
RAL 6037</v>
      </c>
      <c r="E8996" s="1165" t="s">
        <v>27837</v>
      </c>
      <c r="F8996" s="1165" t="s">
        <v>28333</v>
      </c>
    </row>
    <row r="8997" spans="1:6" ht="15" customHeight="1">
      <c r="A8997" s="1165" t="str">
        <f t="shared" si="887"/>
        <v>MEXP131PUK</v>
      </c>
      <c r="B8997" s="1165">
        <f>IFERROR(INDEX('GRP Macros'!$B$14:$AF$554,MATCH(C8997,'GRP Macros'!$B$14:$B$552,FALSE),MATCH(D8997,'GRP Macros'!$B$14:$AF$14,FALSE)),0)</f>
        <v>0</v>
      </c>
      <c r="C8997" s="1165" t="str">
        <f t="shared" si="890"/>
        <v>MEXP131</v>
      </c>
      <c r="D8997" s="988" t="str">
        <f>'GRP Macros'!$Q$14</f>
        <v>US Green 
Pantone
2301C</v>
      </c>
      <c r="E8997" s="1165" t="s">
        <v>27835</v>
      </c>
      <c r="F8997" s="1165" t="s">
        <v>28333</v>
      </c>
    </row>
    <row r="8998" spans="1:6" ht="15" customHeight="1">
      <c r="A8998" s="1165" t="str">
        <f t="shared" si="887"/>
        <v>MEXP131YEL</v>
      </c>
      <c r="B8998" s="1165">
        <f>IFERROR(INDEX('GRP Macros'!$B$14:$AF$554,MATCH(C8998,'GRP Macros'!$B$14:$B$552,FALSE),MATCH(D8998,'GRP Macros'!$B$14:$AF$14,FALSE)),0)</f>
        <v>0</v>
      </c>
      <c r="C8998" s="1165" t="str">
        <f t="shared" si="890"/>
        <v>MEXP131</v>
      </c>
      <c r="D8998" s="988" t="str">
        <f>'GRP Macros'!$S$14</f>
        <v>Yellow 
RAL 1023</v>
      </c>
      <c r="E8998" s="1165" t="s">
        <v>27823</v>
      </c>
      <c r="F8998" s="1165" t="s">
        <v>28333</v>
      </c>
    </row>
    <row r="8999" spans="1:6" ht="15" customHeight="1">
      <c r="A8999" s="1165" t="str">
        <f t="shared" si="887"/>
        <v>MEXP131RED</v>
      </c>
      <c r="B8999" s="1165">
        <f>IFERROR(INDEX('GRP Macros'!$B$14:$AF$554,MATCH(C8999,'GRP Macros'!$B$14:$B$552,FALSE),MATCH(D8999,'GRP Macros'!$B$14:$AF$14,FALSE)),0)</f>
        <v>0</v>
      </c>
      <c r="C8999" s="1165" t="str">
        <f t="shared" si="890"/>
        <v>MEXP131</v>
      </c>
      <c r="D8999" s="988" t="str">
        <f>'GRP Macros'!$U$14</f>
        <v>Red 
RAL 3020</v>
      </c>
      <c r="E8999" s="1165" t="s">
        <v>27826</v>
      </c>
      <c r="F8999" s="1165" t="s">
        <v>28333</v>
      </c>
    </row>
    <row r="9000" spans="1:6" ht="15" customHeight="1">
      <c r="A9000" s="1165" t="str">
        <f t="shared" si="887"/>
        <v>MEXP131VIO</v>
      </c>
      <c r="B9000" s="1165">
        <f>IFERROR(INDEX('GRP Macros'!$B$14:$AF$554,MATCH(C9000,'GRP Macros'!$B$14:$B$552,FALSE),MATCH(D9000,'GRP Macros'!$B$14:$AF$14,FALSE)),0)</f>
        <v>0</v>
      </c>
      <c r="C9000" s="1165" t="str">
        <f t="shared" si="890"/>
        <v>MEXP131</v>
      </c>
      <c r="D9000" s="988" t="str">
        <f>'GRP Macros'!$V$14</f>
        <v>Violet 
RAL 4008</v>
      </c>
      <c r="E9000" s="1165" t="s">
        <v>27833</v>
      </c>
      <c r="F9000" s="1165" t="s">
        <v>28333</v>
      </c>
    </row>
    <row r="9001" spans="1:6" ht="15" customHeight="1">
      <c r="A9001" s="1165" t="str">
        <f t="shared" ref="A9001:A9006" si="891">CONCATENATE(C9001,E9001)</f>
        <v>MEXP131BLK</v>
      </c>
      <c r="B9001" s="1165">
        <f>IFERROR(INDEX('GRP Macros'!$B$14:$AF$554,MATCH(C9001,'GRP Macros'!$B$14:$B$552,FALSE),MATCH(D9001,'GRP Macros'!$B$14:$AF$14,FALSE)),0)</f>
        <v>0</v>
      </c>
      <c r="C9001" s="1165" t="str">
        <f t="shared" si="890"/>
        <v>MEXP131</v>
      </c>
      <c r="D9001" s="988" t="str">
        <f>'GRP Macros'!$X$14</f>
        <v>Black 
RAL 9005</v>
      </c>
      <c r="E9001" s="1165" t="s">
        <v>27829</v>
      </c>
      <c r="F9001" s="1165" t="s">
        <v>28333</v>
      </c>
    </row>
    <row r="9002" spans="1:6" ht="15" customHeight="1">
      <c r="A9002" s="1165" t="str">
        <f t="shared" si="891"/>
        <v>MEXP131GRY</v>
      </c>
      <c r="B9002" s="1165">
        <f>IFERROR(INDEX('GRP Macros'!$B$14:$AF$554,MATCH(C9002,'GRP Macros'!$B$14:$B$552,FALSE),MATCH(D9002,'GRP Macros'!$B$14:$AF$14,FALSE)),0)</f>
        <v>0</v>
      </c>
      <c r="C9002" s="1165" t="str">
        <f t="shared" si="890"/>
        <v>MEXP131</v>
      </c>
      <c r="D9002" s="988" t="str">
        <f>'GRP Macros'!$Y$14</f>
        <v>Grey 
RAL 7001</v>
      </c>
      <c r="E9002" s="1165" t="s">
        <v>27828</v>
      </c>
      <c r="F9002" s="1165" t="s">
        <v>28333</v>
      </c>
    </row>
    <row r="9003" spans="1:6" ht="15" customHeight="1">
      <c r="A9003" s="1165" t="str">
        <f t="shared" si="891"/>
        <v>MEXP131FLY</v>
      </c>
      <c r="B9003" s="1165">
        <f>IFERROR(INDEX('GRP Macros'!$B$14:$AF$554,MATCH(C9003,'GRP Macros'!$B$14:$B$552,FALSE),MATCH(D9003,'GRP Macros'!$B$14:$AF$14,FALSE)),0)</f>
        <v>0</v>
      </c>
      <c r="C9003" s="1165" t="str">
        <f t="shared" si="890"/>
        <v>MEXP131</v>
      </c>
      <c r="D9003" s="988" t="str">
        <f>'GRP Macros'!$Z$14</f>
        <v>Fluo Yellow 
RAL 1026</v>
      </c>
      <c r="E9003" s="1165" t="s">
        <v>28041</v>
      </c>
      <c r="F9003" s="1165" t="s">
        <v>28333</v>
      </c>
    </row>
    <row r="9004" spans="1:6" ht="15" customHeight="1">
      <c r="A9004" s="1165" t="str">
        <f t="shared" si="891"/>
        <v>MEXP131FLO</v>
      </c>
      <c r="B9004" s="1165">
        <f>IFERROR(INDEX('GRP Macros'!$B$14:$AF$554,MATCH(C9004,'GRP Macros'!$B$14:$B$552,FALSE),MATCH(D9004,'GRP Macros'!$B$14:$AF$14,FALSE)),0)</f>
        <v>0</v>
      </c>
      <c r="C9004" s="1165" t="str">
        <f t="shared" si="890"/>
        <v>MEXP131</v>
      </c>
      <c r="D9004" s="988" t="str">
        <f>'GRP Macros'!$AA$14</f>
        <v>Fluo Orange 
RAL 2005</v>
      </c>
      <c r="E9004" s="1165" t="s">
        <v>27830</v>
      </c>
      <c r="F9004" s="1165" t="s">
        <v>28333</v>
      </c>
    </row>
    <row r="9005" spans="1:6" ht="15" customHeight="1">
      <c r="A9005" s="1165" t="str">
        <f t="shared" si="891"/>
        <v>MEXP131FLP</v>
      </c>
      <c r="B9005" s="1165">
        <f>IFERROR(INDEX('GRP Macros'!$B$14:$AF$554,MATCH(C9005,'GRP Macros'!$B$14:$B$552,FALSE),MATCH(D9005,'GRP Macros'!$B$14:$AF$14,FALSE)),0)</f>
        <v>0</v>
      </c>
      <c r="C9005" s="1165" t="str">
        <f t="shared" si="890"/>
        <v>MEXP131</v>
      </c>
      <c r="D9005" s="988" t="str">
        <f>'GRP Macros'!$AB$14</f>
        <v>Fluo Pink 
Pantone 806C</v>
      </c>
      <c r="E9005" s="1165" t="s">
        <v>27832</v>
      </c>
      <c r="F9005" s="1165" t="s">
        <v>28333</v>
      </c>
    </row>
    <row r="9006" spans="1:6" ht="15" customHeight="1">
      <c r="A9006" s="1165" t="str">
        <f t="shared" si="891"/>
        <v>MEXP131FLG</v>
      </c>
      <c r="B9006" s="1165">
        <f>IFERROR(INDEX('GRP Macros'!$B$14:$AF$554,MATCH(C9006,'GRP Macros'!$B$14:$B$552,FALSE),MATCH(D9006,'GRP Macros'!$B$14:$AF$14,FALSE)),0)</f>
        <v>0</v>
      </c>
      <c r="C9006" s="1165" t="str">
        <f t="shared" si="890"/>
        <v>MEXP131</v>
      </c>
      <c r="D9006" s="988" t="str">
        <f>'GRP Macros'!$AC$14</f>
        <v>Fluo Green 
RAL 6028</v>
      </c>
      <c r="E9006" s="1165" t="s">
        <v>27831</v>
      </c>
      <c r="F9006" s="1165" t="s">
        <v>28333</v>
      </c>
    </row>
    <row r="9007" spans="1:6" ht="15" customHeight="1">
      <c r="A9007" s="1165" t="str">
        <f t="shared" ref="A9007:A9048" si="892">CONCATENATE(C9007,E9007)</f>
        <v>MEXP132WHI</v>
      </c>
      <c r="B9007" s="1165">
        <f>IFERROR(INDEX('GRP Macros'!$B$14:$AF$554,MATCH(C9007,'GRP Macros'!$B$14:$B$552,FALSE),MATCH(D9007,'GRP Macros'!$B$14:$AF$14,FALSE)),0)</f>
        <v>0</v>
      </c>
      <c r="C9007" s="1165" t="s">
        <v>28464</v>
      </c>
      <c r="D9007" s="1167" t="str">
        <f>'GRP Macros'!$K$14</f>
        <v>White 
RAL 9016</v>
      </c>
      <c r="E9007" s="1165" t="s">
        <v>27838</v>
      </c>
      <c r="F9007" s="1165" t="s">
        <v>28333</v>
      </c>
    </row>
    <row r="9008" spans="1:6" ht="15" customHeight="1">
      <c r="A9008" s="1165" t="str">
        <f t="shared" si="892"/>
        <v>MEXP132BLU</v>
      </c>
      <c r="B9008" s="1165">
        <f>IFERROR(INDEX('GRP Macros'!$B$14:$AF$554,MATCH(C9008,'GRP Macros'!$B$14:$B$552,FALSE),MATCH(D9008,'GRP Macros'!$B$14:$AF$14,FALSE)),0)</f>
        <v>0</v>
      </c>
      <c r="C9008" s="1165" t="str">
        <f>C9007</f>
        <v>MEXP132</v>
      </c>
      <c r="D9008" s="988" t="str">
        <f>'GRP Macros'!$L$14</f>
        <v>Blue US 
RAL 5015</v>
      </c>
      <c r="E9008" s="1165" t="s">
        <v>27827</v>
      </c>
      <c r="F9008" s="1165" t="s">
        <v>28333</v>
      </c>
    </row>
    <row r="9009" spans="1:6" ht="15" customHeight="1">
      <c r="A9009" s="1165" t="str">
        <f t="shared" si="892"/>
        <v>MEXP132MIN</v>
      </c>
      <c r="B9009" s="1165">
        <f>IFERROR(INDEX('GRP Macros'!$B$14:$AF$554,MATCH(C9009,'GRP Macros'!$B$14:$B$552,FALSE),MATCH(D9009,'GRP Macros'!$B$14:$AF$14,FALSE)),0)</f>
        <v>0</v>
      </c>
      <c r="C9009" s="1165" t="str">
        <f t="shared" ref="C9009:C9020" si="893">C9008</f>
        <v>MEXP132</v>
      </c>
      <c r="D9009" s="988" t="str">
        <f>'GRP Macros'!$O$14</f>
        <v>Mint 
RAL 6027</v>
      </c>
      <c r="E9009" s="1165" t="s">
        <v>27834</v>
      </c>
      <c r="F9009" s="1165" t="s">
        <v>28333</v>
      </c>
    </row>
    <row r="9010" spans="1:6" ht="15" customHeight="1">
      <c r="A9010" s="1165" t="str">
        <f t="shared" si="892"/>
        <v>MEXP132GRE</v>
      </c>
      <c r="B9010" s="1165">
        <f>IFERROR(INDEX('GRP Macros'!$B$14:$AF$554,MATCH(C9010,'GRP Macros'!$B$14:$B$552,FALSE),MATCH(D9010,'GRP Macros'!$B$14:$AF$14,FALSE)),0)</f>
        <v>0</v>
      </c>
      <c r="C9010" s="1165" t="str">
        <f t="shared" si="893"/>
        <v>MEXP132</v>
      </c>
      <c r="D9010" s="988" t="str">
        <f>'GRP Macros'!$P$14</f>
        <v>Green 
RAL 6037</v>
      </c>
      <c r="E9010" s="1165" t="s">
        <v>27837</v>
      </c>
      <c r="F9010" s="1165" t="s">
        <v>28333</v>
      </c>
    </row>
    <row r="9011" spans="1:6" ht="15" customHeight="1">
      <c r="A9011" s="1165" t="str">
        <f t="shared" si="892"/>
        <v>MEXP132PUK</v>
      </c>
      <c r="B9011" s="1165">
        <f>IFERROR(INDEX('GRP Macros'!$B$14:$AF$554,MATCH(C9011,'GRP Macros'!$B$14:$B$552,FALSE),MATCH(D9011,'GRP Macros'!$B$14:$AF$14,FALSE)),0)</f>
        <v>0</v>
      </c>
      <c r="C9011" s="1165" t="str">
        <f t="shared" si="893"/>
        <v>MEXP132</v>
      </c>
      <c r="D9011" s="988" t="str">
        <f>'GRP Macros'!$Q$14</f>
        <v>US Green 
Pantone
2301C</v>
      </c>
      <c r="E9011" s="1165" t="s">
        <v>27835</v>
      </c>
      <c r="F9011" s="1165" t="s">
        <v>28333</v>
      </c>
    </row>
    <row r="9012" spans="1:6" ht="15" customHeight="1">
      <c r="A9012" s="1165" t="str">
        <f t="shared" si="892"/>
        <v>MEXP132YEL</v>
      </c>
      <c r="B9012" s="1165">
        <f>IFERROR(INDEX('GRP Macros'!$B$14:$AF$554,MATCH(C9012,'GRP Macros'!$B$14:$B$552,FALSE),MATCH(D9012,'GRP Macros'!$B$14:$AF$14,FALSE)),0)</f>
        <v>0</v>
      </c>
      <c r="C9012" s="1165" t="str">
        <f t="shared" si="893"/>
        <v>MEXP132</v>
      </c>
      <c r="D9012" s="988" t="str">
        <f>'GRP Macros'!$S$14</f>
        <v>Yellow 
RAL 1023</v>
      </c>
      <c r="E9012" s="1165" t="s">
        <v>27823</v>
      </c>
      <c r="F9012" s="1165" t="s">
        <v>28333</v>
      </c>
    </row>
    <row r="9013" spans="1:6" ht="15" customHeight="1">
      <c r="A9013" s="1165" t="str">
        <f t="shared" si="892"/>
        <v>MEXP132RED</v>
      </c>
      <c r="B9013" s="1165">
        <f>IFERROR(INDEX('GRP Macros'!$B$14:$AF$554,MATCH(C9013,'GRP Macros'!$B$14:$B$552,FALSE),MATCH(D9013,'GRP Macros'!$B$14:$AF$14,FALSE)),0)</f>
        <v>0</v>
      </c>
      <c r="C9013" s="1165" t="str">
        <f t="shared" si="893"/>
        <v>MEXP132</v>
      </c>
      <c r="D9013" s="988" t="str">
        <f>'GRP Macros'!$U$14</f>
        <v>Red 
RAL 3020</v>
      </c>
      <c r="E9013" s="1165" t="s">
        <v>27826</v>
      </c>
      <c r="F9013" s="1165" t="s">
        <v>28333</v>
      </c>
    </row>
    <row r="9014" spans="1:6" ht="15" customHeight="1">
      <c r="A9014" s="1165" t="str">
        <f t="shared" si="892"/>
        <v>MEXP132VIO</v>
      </c>
      <c r="B9014" s="1165">
        <f>IFERROR(INDEX('GRP Macros'!$B$14:$AF$554,MATCH(C9014,'GRP Macros'!$B$14:$B$552,FALSE),MATCH(D9014,'GRP Macros'!$B$14:$AF$14,FALSE)),0)</f>
        <v>0</v>
      </c>
      <c r="C9014" s="1165" t="str">
        <f t="shared" si="893"/>
        <v>MEXP132</v>
      </c>
      <c r="D9014" s="988" t="str">
        <f>'GRP Macros'!$V$14</f>
        <v>Violet 
RAL 4008</v>
      </c>
      <c r="E9014" s="1165" t="s">
        <v>27833</v>
      </c>
      <c r="F9014" s="1165" t="s">
        <v>28333</v>
      </c>
    </row>
    <row r="9015" spans="1:6" ht="15" customHeight="1">
      <c r="A9015" s="1165" t="str">
        <f t="shared" si="892"/>
        <v>MEXP132BLK</v>
      </c>
      <c r="B9015" s="1165">
        <f>IFERROR(INDEX('GRP Macros'!$B$14:$AF$554,MATCH(C9015,'GRP Macros'!$B$14:$B$552,FALSE),MATCH(D9015,'GRP Macros'!$B$14:$AF$14,FALSE)),0)</f>
        <v>0</v>
      </c>
      <c r="C9015" s="1165" t="str">
        <f t="shared" si="893"/>
        <v>MEXP132</v>
      </c>
      <c r="D9015" s="988" t="str">
        <f>'GRP Macros'!$X$14</f>
        <v>Black 
RAL 9005</v>
      </c>
      <c r="E9015" s="1165" t="s">
        <v>27829</v>
      </c>
      <c r="F9015" s="1165" t="s">
        <v>28333</v>
      </c>
    </row>
    <row r="9016" spans="1:6" ht="15" customHeight="1">
      <c r="A9016" s="1165" t="str">
        <f t="shared" si="892"/>
        <v>MEXP132GRY</v>
      </c>
      <c r="B9016" s="1165">
        <f>IFERROR(INDEX('GRP Macros'!$B$14:$AF$554,MATCH(C9016,'GRP Macros'!$B$14:$B$552,FALSE),MATCH(D9016,'GRP Macros'!$B$14:$AF$14,FALSE)),0)</f>
        <v>0</v>
      </c>
      <c r="C9016" s="1165" t="str">
        <f t="shared" si="893"/>
        <v>MEXP132</v>
      </c>
      <c r="D9016" s="988" t="str">
        <f>'GRP Macros'!$Y$14</f>
        <v>Grey 
RAL 7001</v>
      </c>
      <c r="E9016" s="1165" t="s">
        <v>27828</v>
      </c>
      <c r="F9016" s="1165" t="s">
        <v>28333</v>
      </c>
    </row>
    <row r="9017" spans="1:6" ht="15" customHeight="1">
      <c r="A9017" s="1165" t="str">
        <f t="shared" si="892"/>
        <v>MEXP132FLY</v>
      </c>
      <c r="B9017" s="1165">
        <f>IFERROR(INDEX('GRP Macros'!$B$14:$AF$554,MATCH(C9017,'GRP Macros'!$B$14:$B$552,FALSE),MATCH(D9017,'GRP Macros'!$B$14:$AF$14,FALSE)),0)</f>
        <v>0</v>
      </c>
      <c r="C9017" s="1165" t="str">
        <f t="shared" si="893"/>
        <v>MEXP132</v>
      </c>
      <c r="D9017" s="988" t="str">
        <f>'GRP Macros'!$Z$14</f>
        <v>Fluo Yellow 
RAL 1026</v>
      </c>
      <c r="E9017" s="1165" t="s">
        <v>28041</v>
      </c>
      <c r="F9017" s="1165" t="s">
        <v>28333</v>
      </c>
    </row>
    <row r="9018" spans="1:6" ht="15" customHeight="1">
      <c r="A9018" s="1165" t="str">
        <f t="shared" si="892"/>
        <v>MEXP132FLO</v>
      </c>
      <c r="B9018" s="1165">
        <f>IFERROR(INDEX('GRP Macros'!$B$14:$AF$554,MATCH(C9018,'GRP Macros'!$B$14:$B$552,FALSE),MATCH(D9018,'GRP Macros'!$B$14:$AF$14,FALSE)),0)</f>
        <v>0</v>
      </c>
      <c r="C9018" s="1165" t="str">
        <f t="shared" si="893"/>
        <v>MEXP132</v>
      </c>
      <c r="D9018" s="988" t="str">
        <f>'GRP Macros'!$AA$14</f>
        <v>Fluo Orange 
RAL 2005</v>
      </c>
      <c r="E9018" s="1165" t="s">
        <v>27830</v>
      </c>
      <c r="F9018" s="1165" t="s">
        <v>28333</v>
      </c>
    </row>
    <row r="9019" spans="1:6" ht="15" customHeight="1">
      <c r="A9019" s="1165" t="str">
        <f t="shared" si="892"/>
        <v>MEXP132FLP</v>
      </c>
      <c r="B9019" s="1165">
        <f>IFERROR(INDEX('GRP Macros'!$B$14:$AF$554,MATCH(C9019,'GRP Macros'!$B$14:$B$552,FALSE),MATCH(D9019,'GRP Macros'!$B$14:$AF$14,FALSE)),0)</f>
        <v>0</v>
      </c>
      <c r="C9019" s="1165" t="str">
        <f t="shared" si="893"/>
        <v>MEXP132</v>
      </c>
      <c r="D9019" s="988" t="str">
        <f>'GRP Macros'!$AB$14</f>
        <v>Fluo Pink 
Pantone 806C</v>
      </c>
      <c r="E9019" s="1165" t="s">
        <v>27832</v>
      </c>
      <c r="F9019" s="1165" t="s">
        <v>28333</v>
      </c>
    </row>
    <row r="9020" spans="1:6" ht="15" customHeight="1">
      <c r="A9020" s="1165" t="str">
        <f t="shared" si="892"/>
        <v>MEXP132FLG</v>
      </c>
      <c r="B9020" s="1165">
        <f>IFERROR(INDEX('GRP Macros'!$B$14:$AF$554,MATCH(C9020,'GRP Macros'!$B$14:$B$552,FALSE),MATCH(D9020,'GRP Macros'!$B$14:$AF$14,FALSE)),0)</f>
        <v>0</v>
      </c>
      <c r="C9020" s="1165" t="str">
        <f t="shared" si="893"/>
        <v>MEXP132</v>
      </c>
      <c r="D9020" s="988" t="str">
        <f>'GRP Macros'!$AC$14</f>
        <v>Fluo Green 
RAL 6028</v>
      </c>
      <c r="E9020" s="1165" t="s">
        <v>27831</v>
      </c>
      <c r="F9020" s="1165" t="s">
        <v>28333</v>
      </c>
    </row>
    <row r="9021" spans="1:6" ht="15" customHeight="1">
      <c r="A9021" s="1165" t="str">
        <f t="shared" si="892"/>
        <v>MEXP133WHI</v>
      </c>
      <c r="B9021" s="1165">
        <f>IFERROR(INDEX('GRP Macros'!$B$14:$AF$554,MATCH(C9021,'GRP Macros'!$B$14:$B$552,FALSE),MATCH(D9021,'GRP Macros'!$B$14:$AF$14,FALSE)),0)</f>
        <v>0</v>
      </c>
      <c r="C9021" s="1165" t="s">
        <v>28465</v>
      </c>
      <c r="D9021" s="1167" t="str">
        <f>'GRP Macros'!$K$14</f>
        <v>White 
RAL 9016</v>
      </c>
      <c r="E9021" s="1165" t="s">
        <v>27838</v>
      </c>
      <c r="F9021" s="1165" t="s">
        <v>28333</v>
      </c>
    </row>
    <row r="9022" spans="1:6" ht="15" customHeight="1">
      <c r="A9022" s="1165" t="str">
        <f t="shared" si="892"/>
        <v>MEXP133BLU</v>
      </c>
      <c r="B9022" s="1165">
        <f>IFERROR(INDEX('GRP Macros'!$B$14:$AF$554,MATCH(C9022,'GRP Macros'!$B$14:$B$552,FALSE),MATCH(D9022,'GRP Macros'!$B$14:$AF$14,FALSE)),0)</f>
        <v>0</v>
      </c>
      <c r="C9022" s="1165" t="str">
        <f>C9021</f>
        <v>MEXP133</v>
      </c>
      <c r="D9022" s="988" t="str">
        <f>'GRP Macros'!$L$14</f>
        <v>Blue US 
RAL 5015</v>
      </c>
      <c r="E9022" s="1165" t="s">
        <v>27827</v>
      </c>
      <c r="F9022" s="1165" t="s">
        <v>28333</v>
      </c>
    </row>
    <row r="9023" spans="1:6" ht="15" customHeight="1">
      <c r="A9023" s="1165" t="str">
        <f t="shared" si="892"/>
        <v>MEXP133MIN</v>
      </c>
      <c r="B9023" s="1165">
        <f>IFERROR(INDEX('GRP Macros'!$B$14:$AF$554,MATCH(C9023,'GRP Macros'!$B$14:$B$552,FALSE),MATCH(D9023,'GRP Macros'!$B$14:$AF$14,FALSE)),0)</f>
        <v>0</v>
      </c>
      <c r="C9023" s="1165" t="str">
        <f t="shared" ref="C9023:C9034" si="894">C9022</f>
        <v>MEXP133</v>
      </c>
      <c r="D9023" s="988" t="str">
        <f>'GRP Macros'!$O$14</f>
        <v>Mint 
RAL 6027</v>
      </c>
      <c r="E9023" s="1165" t="s">
        <v>27834</v>
      </c>
      <c r="F9023" s="1165" t="s">
        <v>28333</v>
      </c>
    </row>
    <row r="9024" spans="1:6" ht="15" customHeight="1">
      <c r="A9024" s="1165" t="str">
        <f t="shared" si="892"/>
        <v>MEXP133GRE</v>
      </c>
      <c r="B9024" s="1165">
        <f>IFERROR(INDEX('GRP Macros'!$B$14:$AF$554,MATCH(C9024,'GRP Macros'!$B$14:$B$552,FALSE),MATCH(D9024,'GRP Macros'!$B$14:$AF$14,FALSE)),0)</f>
        <v>0</v>
      </c>
      <c r="C9024" s="1165" t="str">
        <f t="shared" si="894"/>
        <v>MEXP133</v>
      </c>
      <c r="D9024" s="988" t="str">
        <f>'GRP Macros'!$P$14</f>
        <v>Green 
RAL 6037</v>
      </c>
      <c r="E9024" s="1165" t="s">
        <v>27837</v>
      </c>
      <c r="F9024" s="1165" t="s">
        <v>28333</v>
      </c>
    </row>
    <row r="9025" spans="1:6" ht="15" customHeight="1">
      <c r="A9025" s="1165" t="str">
        <f t="shared" si="892"/>
        <v>MEXP133PUK</v>
      </c>
      <c r="B9025" s="1165">
        <f>IFERROR(INDEX('GRP Macros'!$B$14:$AF$554,MATCH(C9025,'GRP Macros'!$B$14:$B$552,FALSE),MATCH(D9025,'GRP Macros'!$B$14:$AF$14,FALSE)),0)</f>
        <v>0</v>
      </c>
      <c r="C9025" s="1165" t="str">
        <f t="shared" si="894"/>
        <v>MEXP133</v>
      </c>
      <c r="D9025" s="988" t="str">
        <f>'GRP Macros'!$Q$14</f>
        <v>US Green 
Pantone
2301C</v>
      </c>
      <c r="E9025" s="1165" t="s">
        <v>27835</v>
      </c>
      <c r="F9025" s="1165" t="s">
        <v>28333</v>
      </c>
    </row>
    <row r="9026" spans="1:6" ht="15" customHeight="1">
      <c r="A9026" s="1165" t="str">
        <f t="shared" si="892"/>
        <v>MEXP133YEL</v>
      </c>
      <c r="B9026" s="1165">
        <f>IFERROR(INDEX('GRP Macros'!$B$14:$AF$554,MATCH(C9026,'GRP Macros'!$B$14:$B$552,FALSE),MATCH(D9026,'GRP Macros'!$B$14:$AF$14,FALSE)),0)</f>
        <v>0</v>
      </c>
      <c r="C9026" s="1165" t="str">
        <f t="shared" si="894"/>
        <v>MEXP133</v>
      </c>
      <c r="D9026" s="988" t="str">
        <f>'GRP Macros'!$S$14</f>
        <v>Yellow 
RAL 1023</v>
      </c>
      <c r="E9026" s="1165" t="s">
        <v>27823</v>
      </c>
      <c r="F9026" s="1165" t="s">
        <v>28333</v>
      </c>
    </row>
    <row r="9027" spans="1:6" ht="15" customHeight="1">
      <c r="A9027" s="1165" t="str">
        <f t="shared" si="892"/>
        <v>MEXP133RED</v>
      </c>
      <c r="B9027" s="1165">
        <f>IFERROR(INDEX('GRP Macros'!$B$14:$AF$554,MATCH(C9027,'GRP Macros'!$B$14:$B$552,FALSE),MATCH(D9027,'GRP Macros'!$B$14:$AF$14,FALSE)),0)</f>
        <v>0</v>
      </c>
      <c r="C9027" s="1165" t="str">
        <f t="shared" si="894"/>
        <v>MEXP133</v>
      </c>
      <c r="D9027" s="988" t="str">
        <f>'GRP Macros'!$U$14</f>
        <v>Red 
RAL 3020</v>
      </c>
      <c r="E9027" s="1165" t="s">
        <v>27826</v>
      </c>
      <c r="F9027" s="1165" t="s">
        <v>28333</v>
      </c>
    </row>
    <row r="9028" spans="1:6" ht="15" customHeight="1">
      <c r="A9028" s="1165" t="str">
        <f t="shared" si="892"/>
        <v>MEXP133VIO</v>
      </c>
      <c r="B9028" s="1165">
        <f>IFERROR(INDEX('GRP Macros'!$B$14:$AF$554,MATCH(C9028,'GRP Macros'!$B$14:$B$552,FALSE),MATCH(D9028,'GRP Macros'!$B$14:$AF$14,FALSE)),0)</f>
        <v>0</v>
      </c>
      <c r="C9028" s="1165" t="str">
        <f t="shared" si="894"/>
        <v>MEXP133</v>
      </c>
      <c r="D9028" s="988" t="str">
        <f>'GRP Macros'!$V$14</f>
        <v>Violet 
RAL 4008</v>
      </c>
      <c r="E9028" s="1165" t="s">
        <v>27833</v>
      </c>
      <c r="F9028" s="1165" t="s">
        <v>28333</v>
      </c>
    </row>
    <row r="9029" spans="1:6" ht="15" customHeight="1">
      <c r="A9029" s="1165" t="str">
        <f t="shared" si="892"/>
        <v>MEXP133BLK</v>
      </c>
      <c r="B9029" s="1165">
        <f>IFERROR(INDEX('GRP Macros'!$B$14:$AF$554,MATCH(C9029,'GRP Macros'!$B$14:$B$552,FALSE),MATCH(D9029,'GRP Macros'!$B$14:$AF$14,FALSE)),0)</f>
        <v>0</v>
      </c>
      <c r="C9029" s="1165" t="str">
        <f t="shared" si="894"/>
        <v>MEXP133</v>
      </c>
      <c r="D9029" s="988" t="str">
        <f>'GRP Macros'!$X$14</f>
        <v>Black 
RAL 9005</v>
      </c>
      <c r="E9029" s="1165" t="s">
        <v>27829</v>
      </c>
      <c r="F9029" s="1165" t="s">
        <v>28333</v>
      </c>
    </row>
    <row r="9030" spans="1:6" ht="15" customHeight="1">
      <c r="A9030" s="1165" t="str">
        <f t="shared" si="892"/>
        <v>MEXP133GRY</v>
      </c>
      <c r="B9030" s="1165">
        <f>IFERROR(INDEX('GRP Macros'!$B$14:$AF$554,MATCH(C9030,'GRP Macros'!$B$14:$B$552,FALSE),MATCH(D9030,'GRP Macros'!$B$14:$AF$14,FALSE)),0)</f>
        <v>0</v>
      </c>
      <c r="C9030" s="1165" t="str">
        <f t="shared" si="894"/>
        <v>MEXP133</v>
      </c>
      <c r="D9030" s="988" t="str">
        <f>'GRP Macros'!$Y$14</f>
        <v>Grey 
RAL 7001</v>
      </c>
      <c r="E9030" s="1165" t="s">
        <v>27828</v>
      </c>
      <c r="F9030" s="1165" t="s">
        <v>28333</v>
      </c>
    </row>
    <row r="9031" spans="1:6" ht="15" customHeight="1">
      <c r="A9031" s="1165" t="str">
        <f t="shared" si="892"/>
        <v>MEXP133FLY</v>
      </c>
      <c r="B9031" s="1165">
        <f>IFERROR(INDEX('GRP Macros'!$B$14:$AF$554,MATCH(C9031,'GRP Macros'!$B$14:$B$552,FALSE),MATCH(D9031,'GRP Macros'!$B$14:$AF$14,FALSE)),0)</f>
        <v>0</v>
      </c>
      <c r="C9031" s="1165" t="str">
        <f t="shared" si="894"/>
        <v>MEXP133</v>
      </c>
      <c r="D9031" s="988" t="str">
        <f>'GRP Macros'!$Z$14</f>
        <v>Fluo Yellow 
RAL 1026</v>
      </c>
      <c r="E9031" s="1165" t="s">
        <v>28041</v>
      </c>
      <c r="F9031" s="1165" t="s">
        <v>28333</v>
      </c>
    </row>
    <row r="9032" spans="1:6" ht="15" customHeight="1">
      <c r="A9032" s="1165" t="str">
        <f t="shared" si="892"/>
        <v>MEXP133FLO</v>
      </c>
      <c r="B9032" s="1165">
        <f>IFERROR(INDEX('GRP Macros'!$B$14:$AF$554,MATCH(C9032,'GRP Macros'!$B$14:$B$552,FALSE),MATCH(D9032,'GRP Macros'!$B$14:$AF$14,FALSE)),0)</f>
        <v>0</v>
      </c>
      <c r="C9032" s="1165" t="str">
        <f t="shared" si="894"/>
        <v>MEXP133</v>
      </c>
      <c r="D9032" s="988" t="str">
        <f>'GRP Macros'!$AA$14</f>
        <v>Fluo Orange 
RAL 2005</v>
      </c>
      <c r="E9032" s="1165" t="s">
        <v>27830</v>
      </c>
      <c r="F9032" s="1165" t="s">
        <v>28333</v>
      </c>
    </row>
    <row r="9033" spans="1:6" ht="15" customHeight="1">
      <c r="A9033" s="1165" t="str">
        <f t="shared" si="892"/>
        <v>MEXP133FLP</v>
      </c>
      <c r="B9033" s="1165">
        <f>IFERROR(INDEX('GRP Macros'!$B$14:$AF$554,MATCH(C9033,'GRP Macros'!$B$14:$B$552,FALSE),MATCH(D9033,'GRP Macros'!$B$14:$AF$14,FALSE)),0)</f>
        <v>0</v>
      </c>
      <c r="C9033" s="1165" t="str">
        <f t="shared" si="894"/>
        <v>MEXP133</v>
      </c>
      <c r="D9033" s="988" t="str">
        <f>'GRP Macros'!$AB$14</f>
        <v>Fluo Pink 
Pantone 806C</v>
      </c>
      <c r="E9033" s="1165" t="s">
        <v>27832</v>
      </c>
      <c r="F9033" s="1165" t="s">
        <v>28333</v>
      </c>
    </row>
    <row r="9034" spans="1:6" ht="15" customHeight="1">
      <c r="A9034" s="1165" t="str">
        <f t="shared" si="892"/>
        <v>MEXP133FLG</v>
      </c>
      <c r="B9034" s="1165">
        <f>IFERROR(INDEX('GRP Macros'!$B$14:$AF$554,MATCH(C9034,'GRP Macros'!$B$14:$B$552,FALSE),MATCH(D9034,'GRP Macros'!$B$14:$AF$14,FALSE)),0)</f>
        <v>0</v>
      </c>
      <c r="C9034" s="1165" t="str">
        <f t="shared" si="894"/>
        <v>MEXP133</v>
      </c>
      <c r="D9034" s="988" t="str">
        <f>'GRP Macros'!$AC$14</f>
        <v>Fluo Green 
RAL 6028</v>
      </c>
      <c r="E9034" s="1165" t="s">
        <v>27831</v>
      </c>
      <c r="F9034" s="1165" t="s">
        <v>28333</v>
      </c>
    </row>
    <row r="9035" spans="1:6" ht="15" customHeight="1">
      <c r="A9035" s="1165" t="str">
        <f t="shared" si="892"/>
        <v>MEXP134WHI</v>
      </c>
      <c r="B9035" s="1165">
        <f>IFERROR(INDEX('GRP Macros'!$B$14:$AF$554,MATCH(C9035,'GRP Macros'!$B$14:$B$552,FALSE),MATCH(D9035,'GRP Macros'!$B$14:$AF$14,FALSE)),0)</f>
        <v>0</v>
      </c>
      <c r="C9035" s="1165" t="s">
        <v>28466</v>
      </c>
      <c r="D9035" s="1167" t="str">
        <f>'GRP Macros'!$K$14</f>
        <v>White 
RAL 9016</v>
      </c>
      <c r="E9035" s="1165" t="s">
        <v>27838</v>
      </c>
      <c r="F9035" s="1165" t="s">
        <v>28333</v>
      </c>
    </row>
    <row r="9036" spans="1:6" ht="15" customHeight="1">
      <c r="A9036" s="1165" t="str">
        <f t="shared" si="892"/>
        <v>MEXP134BLU</v>
      </c>
      <c r="B9036" s="1165">
        <f>IFERROR(INDEX('GRP Macros'!$B$14:$AF$554,MATCH(C9036,'GRP Macros'!$B$14:$B$552,FALSE),MATCH(D9036,'GRP Macros'!$B$14:$AF$14,FALSE)),0)</f>
        <v>0</v>
      </c>
      <c r="C9036" s="1165" t="str">
        <f>C9035</f>
        <v>MEXP134</v>
      </c>
      <c r="D9036" s="988" t="str">
        <f>'GRP Macros'!$L$14</f>
        <v>Blue US 
RAL 5015</v>
      </c>
      <c r="E9036" s="1165" t="s">
        <v>27827</v>
      </c>
      <c r="F9036" s="1165" t="s">
        <v>28333</v>
      </c>
    </row>
    <row r="9037" spans="1:6" ht="15" customHeight="1">
      <c r="A9037" s="1165" t="str">
        <f t="shared" si="892"/>
        <v>MEXP134MIN</v>
      </c>
      <c r="B9037" s="1165">
        <f>IFERROR(INDEX('GRP Macros'!$B$14:$AF$554,MATCH(C9037,'GRP Macros'!$B$14:$B$552,FALSE),MATCH(D9037,'GRP Macros'!$B$14:$AF$14,FALSE)),0)</f>
        <v>0</v>
      </c>
      <c r="C9037" s="1165" t="str">
        <f t="shared" ref="C9037:C9048" si="895">C9036</f>
        <v>MEXP134</v>
      </c>
      <c r="D9037" s="988" t="str">
        <f>'GRP Macros'!$O$14</f>
        <v>Mint 
RAL 6027</v>
      </c>
      <c r="E9037" s="1165" t="s">
        <v>27834</v>
      </c>
      <c r="F9037" s="1165" t="s">
        <v>28333</v>
      </c>
    </row>
    <row r="9038" spans="1:6" ht="15" customHeight="1">
      <c r="A9038" s="1165" t="str">
        <f t="shared" si="892"/>
        <v>MEXP134GRE</v>
      </c>
      <c r="B9038" s="1165">
        <f>IFERROR(INDEX('GRP Macros'!$B$14:$AF$554,MATCH(C9038,'GRP Macros'!$B$14:$B$552,FALSE),MATCH(D9038,'GRP Macros'!$B$14:$AF$14,FALSE)),0)</f>
        <v>0</v>
      </c>
      <c r="C9038" s="1165" t="str">
        <f t="shared" si="895"/>
        <v>MEXP134</v>
      </c>
      <c r="D9038" s="988" t="str">
        <f>'GRP Macros'!$P$14</f>
        <v>Green 
RAL 6037</v>
      </c>
      <c r="E9038" s="1165" t="s">
        <v>27837</v>
      </c>
      <c r="F9038" s="1165" t="s">
        <v>28333</v>
      </c>
    </row>
    <row r="9039" spans="1:6" ht="15" customHeight="1">
      <c r="A9039" s="1165" t="str">
        <f t="shared" si="892"/>
        <v>MEXP134PUK</v>
      </c>
      <c r="B9039" s="1165">
        <f>IFERROR(INDEX('GRP Macros'!$B$14:$AF$554,MATCH(C9039,'GRP Macros'!$B$14:$B$552,FALSE),MATCH(D9039,'GRP Macros'!$B$14:$AF$14,FALSE)),0)</f>
        <v>0</v>
      </c>
      <c r="C9039" s="1165" t="str">
        <f t="shared" si="895"/>
        <v>MEXP134</v>
      </c>
      <c r="D9039" s="988" t="str">
        <f>'GRP Macros'!$Q$14</f>
        <v>US Green 
Pantone
2301C</v>
      </c>
      <c r="E9039" s="1165" t="s">
        <v>27835</v>
      </c>
      <c r="F9039" s="1165" t="s">
        <v>28333</v>
      </c>
    </row>
    <row r="9040" spans="1:6" ht="15" customHeight="1">
      <c r="A9040" s="1165" t="str">
        <f t="shared" si="892"/>
        <v>MEXP134YEL</v>
      </c>
      <c r="B9040" s="1165">
        <f>IFERROR(INDEX('GRP Macros'!$B$14:$AF$554,MATCH(C9040,'GRP Macros'!$B$14:$B$552,FALSE),MATCH(D9040,'GRP Macros'!$B$14:$AF$14,FALSE)),0)</f>
        <v>0</v>
      </c>
      <c r="C9040" s="1165" t="str">
        <f t="shared" si="895"/>
        <v>MEXP134</v>
      </c>
      <c r="D9040" s="988" t="str">
        <f>'GRP Macros'!$S$14</f>
        <v>Yellow 
RAL 1023</v>
      </c>
      <c r="E9040" s="1165" t="s">
        <v>27823</v>
      </c>
      <c r="F9040" s="1165" t="s">
        <v>28333</v>
      </c>
    </row>
    <row r="9041" spans="1:6" ht="15" customHeight="1">
      <c r="A9041" s="1165" t="str">
        <f t="shared" si="892"/>
        <v>MEXP134RED</v>
      </c>
      <c r="B9041" s="1165">
        <f>IFERROR(INDEX('GRP Macros'!$B$14:$AF$554,MATCH(C9041,'GRP Macros'!$B$14:$B$552,FALSE),MATCH(D9041,'GRP Macros'!$B$14:$AF$14,FALSE)),0)</f>
        <v>0</v>
      </c>
      <c r="C9041" s="1165" t="str">
        <f t="shared" si="895"/>
        <v>MEXP134</v>
      </c>
      <c r="D9041" s="988" t="str">
        <f>'GRP Macros'!$U$14</f>
        <v>Red 
RAL 3020</v>
      </c>
      <c r="E9041" s="1165" t="s">
        <v>27826</v>
      </c>
      <c r="F9041" s="1165" t="s">
        <v>28333</v>
      </c>
    </row>
    <row r="9042" spans="1:6" ht="15" customHeight="1">
      <c r="A9042" s="1165" t="str">
        <f t="shared" si="892"/>
        <v>MEXP134VIO</v>
      </c>
      <c r="B9042" s="1165">
        <f>IFERROR(INDEX('GRP Macros'!$B$14:$AF$554,MATCH(C9042,'GRP Macros'!$B$14:$B$552,FALSE),MATCH(D9042,'GRP Macros'!$B$14:$AF$14,FALSE)),0)</f>
        <v>0</v>
      </c>
      <c r="C9042" s="1165" t="str">
        <f t="shared" si="895"/>
        <v>MEXP134</v>
      </c>
      <c r="D9042" s="988" t="str">
        <f>'GRP Macros'!$V$14</f>
        <v>Violet 
RAL 4008</v>
      </c>
      <c r="E9042" s="1165" t="s">
        <v>27833</v>
      </c>
      <c r="F9042" s="1165" t="s">
        <v>28333</v>
      </c>
    </row>
    <row r="9043" spans="1:6" ht="15" customHeight="1">
      <c r="A9043" s="1165" t="str">
        <f t="shared" si="892"/>
        <v>MEXP134BLK</v>
      </c>
      <c r="B9043" s="1165">
        <f>IFERROR(INDEX('GRP Macros'!$B$14:$AF$554,MATCH(C9043,'GRP Macros'!$B$14:$B$552,FALSE),MATCH(D9043,'GRP Macros'!$B$14:$AF$14,FALSE)),0)</f>
        <v>0</v>
      </c>
      <c r="C9043" s="1165" t="str">
        <f t="shared" si="895"/>
        <v>MEXP134</v>
      </c>
      <c r="D9043" s="988" t="str">
        <f>'GRP Macros'!$X$14</f>
        <v>Black 
RAL 9005</v>
      </c>
      <c r="E9043" s="1165" t="s">
        <v>27829</v>
      </c>
      <c r="F9043" s="1165" t="s">
        <v>28333</v>
      </c>
    </row>
    <row r="9044" spans="1:6" ht="15" customHeight="1">
      <c r="A9044" s="1165" t="str">
        <f t="shared" si="892"/>
        <v>MEXP134GRY</v>
      </c>
      <c r="B9044" s="1165">
        <f>IFERROR(INDEX('GRP Macros'!$B$14:$AF$554,MATCH(C9044,'GRP Macros'!$B$14:$B$552,FALSE),MATCH(D9044,'GRP Macros'!$B$14:$AF$14,FALSE)),0)</f>
        <v>0</v>
      </c>
      <c r="C9044" s="1165" t="str">
        <f t="shared" si="895"/>
        <v>MEXP134</v>
      </c>
      <c r="D9044" s="988" t="str">
        <f>'GRP Macros'!$Y$14</f>
        <v>Grey 
RAL 7001</v>
      </c>
      <c r="E9044" s="1165" t="s">
        <v>27828</v>
      </c>
      <c r="F9044" s="1165" t="s">
        <v>28333</v>
      </c>
    </row>
    <row r="9045" spans="1:6" ht="15" customHeight="1">
      <c r="A9045" s="1165" t="str">
        <f t="shared" si="892"/>
        <v>MEXP134FLY</v>
      </c>
      <c r="B9045" s="1165">
        <f>IFERROR(INDEX('GRP Macros'!$B$14:$AF$554,MATCH(C9045,'GRP Macros'!$B$14:$B$552,FALSE),MATCH(D9045,'GRP Macros'!$B$14:$AF$14,FALSE)),0)</f>
        <v>0</v>
      </c>
      <c r="C9045" s="1165" t="str">
        <f t="shared" si="895"/>
        <v>MEXP134</v>
      </c>
      <c r="D9045" s="988" t="str">
        <f>'GRP Macros'!$Z$14</f>
        <v>Fluo Yellow 
RAL 1026</v>
      </c>
      <c r="E9045" s="1165" t="s">
        <v>28041</v>
      </c>
      <c r="F9045" s="1165" t="s">
        <v>28333</v>
      </c>
    </row>
    <row r="9046" spans="1:6" ht="15" customHeight="1">
      <c r="A9046" s="1165" t="str">
        <f t="shared" si="892"/>
        <v>MEXP134FLO</v>
      </c>
      <c r="B9046" s="1165">
        <f>IFERROR(INDEX('GRP Macros'!$B$14:$AF$554,MATCH(C9046,'GRP Macros'!$B$14:$B$552,FALSE),MATCH(D9046,'GRP Macros'!$B$14:$AF$14,FALSE)),0)</f>
        <v>0</v>
      </c>
      <c r="C9046" s="1165" t="str">
        <f t="shared" si="895"/>
        <v>MEXP134</v>
      </c>
      <c r="D9046" s="988" t="str">
        <f>'GRP Macros'!$AA$14</f>
        <v>Fluo Orange 
RAL 2005</v>
      </c>
      <c r="E9046" s="1165" t="s">
        <v>27830</v>
      </c>
      <c r="F9046" s="1165" t="s">
        <v>28333</v>
      </c>
    </row>
    <row r="9047" spans="1:6" ht="15" customHeight="1">
      <c r="A9047" s="1165" t="str">
        <f t="shared" si="892"/>
        <v>MEXP134FLP</v>
      </c>
      <c r="B9047" s="1165">
        <f>IFERROR(INDEX('GRP Macros'!$B$14:$AF$554,MATCH(C9047,'GRP Macros'!$B$14:$B$552,FALSE),MATCH(D9047,'GRP Macros'!$B$14:$AF$14,FALSE)),0)</f>
        <v>0</v>
      </c>
      <c r="C9047" s="1165" t="str">
        <f t="shared" si="895"/>
        <v>MEXP134</v>
      </c>
      <c r="D9047" s="988" t="str">
        <f>'GRP Macros'!$AB$14</f>
        <v>Fluo Pink 
Pantone 806C</v>
      </c>
      <c r="E9047" s="1165" t="s">
        <v>27832</v>
      </c>
      <c r="F9047" s="1165" t="s">
        <v>28333</v>
      </c>
    </row>
    <row r="9048" spans="1:6" ht="15" customHeight="1">
      <c r="A9048" s="1165" t="str">
        <f t="shared" si="892"/>
        <v>MEXP134FLG</v>
      </c>
      <c r="B9048" s="1165">
        <f>IFERROR(INDEX('GRP Macros'!$B$14:$AF$554,MATCH(C9048,'GRP Macros'!$B$14:$B$552,FALSE),MATCH(D9048,'GRP Macros'!$B$14:$AF$14,FALSE)),0)</f>
        <v>0</v>
      </c>
      <c r="C9048" s="1165" t="str">
        <f t="shared" si="895"/>
        <v>MEXP134</v>
      </c>
      <c r="D9048" s="988" t="str">
        <f>'GRP Macros'!$AC$14</f>
        <v>Fluo Green 
RAL 6028</v>
      </c>
      <c r="E9048" s="1165" t="s">
        <v>27831</v>
      </c>
      <c r="F9048" s="1165" t="s">
        <v>28333</v>
      </c>
    </row>
    <row r="9049" spans="1:6" ht="15" customHeight="1">
      <c r="A9049" s="1165" t="str">
        <f t="shared" ref="A9049:A9093" si="896">CONCATENATE(C9049,E9049)</f>
        <v>MEXP135WHI</v>
      </c>
      <c r="B9049" s="1165">
        <f>IFERROR(INDEX('GRP Macros'!$B$14:$AF$554,MATCH(C9049,'GRP Macros'!$B$14:$B$552,FALSE),MATCH(D9049,'GRP Macros'!$B$14:$AF$14,FALSE)),0)</f>
        <v>0</v>
      </c>
      <c r="C9049" s="1165" t="s">
        <v>28467</v>
      </c>
      <c r="D9049" s="1167" t="str">
        <f>'GRP Macros'!$K$14</f>
        <v>White 
RAL 9016</v>
      </c>
      <c r="E9049" s="1165" t="s">
        <v>27838</v>
      </c>
      <c r="F9049" s="1165" t="s">
        <v>28333</v>
      </c>
    </row>
    <row r="9050" spans="1:6" ht="15" customHeight="1">
      <c r="A9050" s="1165" t="str">
        <f t="shared" si="896"/>
        <v>MEXP135BLU</v>
      </c>
      <c r="B9050" s="1165">
        <f>IFERROR(INDEX('GRP Macros'!$B$14:$AF$554,MATCH(C9050,'GRP Macros'!$B$14:$B$552,FALSE),MATCH(D9050,'GRP Macros'!$B$14:$AF$14,FALSE)),0)</f>
        <v>0</v>
      </c>
      <c r="C9050" s="1165" t="str">
        <f>C9049</f>
        <v>MEXP135</v>
      </c>
      <c r="D9050" s="988" t="str">
        <f>'GRP Macros'!$L$14</f>
        <v>Blue US 
RAL 5015</v>
      </c>
      <c r="E9050" s="1165" t="s">
        <v>27827</v>
      </c>
      <c r="F9050" s="1165" t="s">
        <v>28333</v>
      </c>
    </row>
    <row r="9051" spans="1:6" ht="15" customHeight="1">
      <c r="A9051" s="1165" t="str">
        <f t="shared" si="896"/>
        <v>MEXP135MIN</v>
      </c>
      <c r="B9051" s="1165">
        <f>IFERROR(INDEX('GRP Macros'!$B$14:$AF$554,MATCH(C9051,'GRP Macros'!$B$14:$B$552,FALSE),MATCH(D9051,'GRP Macros'!$B$14:$AF$14,FALSE)),0)</f>
        <v>0</v>
      </c>
      <c r="C9051" s="1165" t="str">
        <f t="shared" ref="C9051:C9062" si="897">C9050</f>
        <v>MEXP135</v>
      </c>
      <c r="D9051" s="988" t="str">
        <f>'GRP Macros'!$O$14</f>
        <v>Mint 
RAL 6027</v>
      </c>
      <c r="E9051" s="1165" t="s">
        <v>27834</v>
      </c>
      <c r="F9051" s="1165" t="s">
        <v>28333</v>
      </c>
    </row>
    <row r="9052" spans="1:6" ht="15" customHeight="1">
      <c r="A9052" s="1165" t="str">
        <f t="shared" si="896"/>
        <v>MEXP135GRE</v>
      </c>
      <c r="B9052" s="1165">
        <f>IFERROR(INDEX('GRP Macros'!$B$14:$AF$554,MATCH(C9052,'GRP Macros'!$B$14:$B$552,FALSE),MATCH(D9052,'GRP Macros'!$B$14:$AF$14,FALSE)),0)</f>
        <v>0</v>
      </c>
      <c r="C9052" s="1165" t="str">
        <f t="shared" si="897"/>
        <v>MEXP135</v>
      </c>
      <c r="D9052" s="988" t="str">
        <f>'GRP Macros'!$P$14</f>
        <v>Green 
RAL 6037</v>
      </c>
      <c r="E9052" s="1165" t="s">
        <v>27837</v>
      </c>
      <c r="F9052" s="1165" t="s">
        <v>28333</v>
      </c>
    </row>
    <row r="9053" spans="1:6" ht="15" customHeight="1">
      <c r="A9053" s="1165" t="str">
        <f t="shared" si="896"/>
        <v>MEXP135PUK</v>
      </c>
      <c r="B9053" s="1165">
        <f>IFERROR(INDEX('GRP Macros'!$B$14:$AF$554,MATCH(C9053,'GRP Macros'!$B$14:$B$552,FALSE),MATCH(D9053,'GRP Macros'!$B$14:$AF$14,FALSE)),0)</f>
        <v>0</v>
      </c>
      <c r="C9053" s="1165" t="str">
        <f t="shared" si="897"/>
        <v>MEXP135</v>
      </c>
      <c r="D9053" s="988" t="str">
        <f>'GRP Macros'!$Q$14</f>
        <v>US Green 
Pantone
2301C</v>
      </c>
      <c r="E9053" s="1165" t="s">
        <v>27835</v>
      </c>
      <c r="F9053" s="1165" t="s">
        <v>28333</v>
      </c>
    </row>
    <row r="9054" spans="1:6" ht="15" customHeight="1">
      <c r="A9054" s="1165" t="str">
        <f t="shared" si="896"/>
        <v>MEXP135YEL</v>
      </c>
      <c r="B9054" s="1165">
        <f>IFERROR(INDEX('GRP Macros'!$B$14:$AF$554,MATCH(C9054,'GRP Macros'!$B$14:$B$552,FALSE),MATCH(D9054,'GRP Macros'!$B$14:$AF$14,FALSE)),0)</f>
        <v>0</v>
      </c>
      <c r="C9054" s="1165" t="str">
        <f t="shared" si="897"/>
        <v>MEXP135</v>
      </c>
      <c r="D9054" s="988" t="str">
        <f>'GRP Macros'!$S$14</f>
        <v>Yellow 
RAL 1023</v>
      </c>
      <c r="E9054" s="1165" t="s">
        <v>27823</v>
      </c>
      <c r="F9054" s="1165" t="s">
        <v>28333</v>
      </c>
    </row>
    <row r="9055" spans="1:6" ht="15" customHeight="1">
      <c r="A9055" s="1165" t="str">
        <f t="shared" si="896"/>
        <v>MEXP135RED</v>
      </c>
      <c r="B9055" s="1165">
        <f>IFERROR(INDEX('GRP Macros'!$B$14:$AF$554,MATCH(C9055,'GRP Macros'!$B$14:$B$552,FALSE),MATCH(D9055,'GRP Macros'!$B$14:$AF$14,FALSE)),0)</f>
        <v>0</v>
      </c>
      <c r="C9055" s="1165" t="str">
        <f t="shared" si="897"/>
        <v>MEXP135</v>
      </c>
      <c r="D9055" s="988" t="str">
        <f>'GRP Macros'!$U$14</f>
        <v>Red 
RAL 3020</v>
      </c>
      <c r="E9055" s="1165" t="s">
        <v>27826</v>
      </c>
      <c r="F9055" s="1165" t="s">
        <v>28333</v>
      </c>
    </row>
    <row r="9056" spans="1:6" ht="15" customHeight="1">
      <c r="A9056" s="1165" t="str">
        <f t="shared" si="896"/>
        <v>MEXP135VIO</v>
      </c>
      <c r="B9056" s="1165">
        <f>IFERROR(INDEX('GRP Macros'!$B$14:$AF$554,MATCH(C9056,'GRP Macros'!$B$14:$B$552,FALSE),MATCH(D9056,'GRP Macros'!$B$14:$AF$14,FALSE)),0)</f>
        <v>0</v>
      </c>
      <c r="C9056" s="1165" t="str">
        <f t="shared" si="897"/>
        <v>MEXP135</v>
      </c>
      <c r="D9056" s="988" t="str">
        <f>'GRP Macros'!$V$14</f>
        <v>Violet 
RAL 4008</v>
      </c>
      <c r="E9056" s="1165" t="s">
        <v>27833</v>
      </c>
      <c r="F9056" s="1165" t="s">
        <v>28333</v>
      </c>
    </row>
    <row r="9057" spans="1:6" ht="15" customHeight="1">
      <c r="A9057" s="1165" t="str">
        <f t="shared" si="896"/>
        <v>MEXP135BLK</v>
      </c>
      <c r="B9057" s="1165">
        <f>IFERROR(INDEX('GRP Macros'!$B$14:$AF$554,MATCH(C9057,'GRP Macros'!$B$14:$B$552,FALSE),MATCH(D9057,'GRP Macros'!$B$14:$AF$14,FALSE)),0)</f>
        <v>0</v>
      </c>
      <c r="C9057" s="1165" t="str">
        <f t="shared" si="897"/>
        <v>MEXP135</v>
      </c>
      <c r="D9057" s="988" t="str">
        <f>'GRP Macros'!$X$14</f>
        <v>Black 
RAL 9005</v>
      </c>
      <c r="E9057" s="1165" t="s">
        <v>27829</v>
      </c>
      <c r="F9057" s="1165" t="s">
        <v>28333</v>
      </c>
    </row>
    <row r="9058" spans="1:6" ht="15" customHeight="1">
      <c r="A9058" s="1165" t="str">
        <f t="shared" si="896"/>
        <v>MEXP135GRY</v>
      </c>
      <c r="B9058" s="1165">
        <f>IFERROR(INDEX('GRP Macros'!$B$14:$AF$554,MATCH(C9058,'GRP Macros'!$B$14:$B$552,FALSE),MATCH(D9058,'GRP Macros'!$B$14:$AF$14,FALSE)),0)</f>
        <v>0</v>
      </c>
      <c r="C9058" s="1165" t="str">
        <f t="shared" si="897"/>
        <v>MEXP135</v>
      </c>
      <c r="D9058" s="988" t="str">
        <f>'GRP Macros'!$Y$14</f>
        <v>Grey 
RAL 7001</v>
      </c>
      <c r="E9058" s="1165" t="s">
        <v>27828</v>
      </c>
      <c r="F9058" s="1165" t="s">
        <v>28333</v>
      </c>
    </row>
    <row r="9059" spans="1:6" ht="15" customHeight="1">
      <c r="A9059" s="1165" t="str">
        <f t="shared" si="896"/>
        <v>MEXP135FLY</v>
      </c>
      <c r="B9059" s="1165">
        <f>IFERROR(INDEX('GRP Macros'!$B$14:$AF$554,MATCH(C9059,'GRP Macros'!$B$14:$B$552,FALSE),MATCH(D9059,'GRP Macros'!$B$14:$AF$14,FALSE)),0)</f>
        <v>0</v>
      </c>
      <c r="C9059" s="1165" t="str">
        <f t="shared" si="897"/>
        <v>MEXP135</v>
      </c>
      <c r="D9059" s="988" t="str">
        <f>'GRP Macros'!$Z$14</f>
        <v>Fluo Yellow 
RAL 1026</v>
      </c>
      <c r="E9059" s="1165" t="s">
        <v>28041</v>
      </c>
      <c r="F9059" s="1165" t="s">
        <v>28333</v>
      </c>
    </row>
    <row r="9060" spans="1:6" ht="15" customHeight="1">
      <c r="A9060" s="1165" t="str">
        <f t="shared" si="896"/>
        <v>MEXP135FLO</v>
      </c>
      <c r="B9060" s="1165">
        <f>IFERROR(INDEX('GRP Macros'!$B$14:$AF$554,MATCH(C9060,'GRP Macros'!$B$14:$B$552,FALSE),MATCH(D9060,'GRP Macros'!$B$14:$AF$14,FALSE)),0)</f>
        <v>0</v>
      </c>
      <c r="C9060" s="1165" t="str">
        <f t="shared" si="897"/>
        <v>MEXP135</v>
      </c>
      <c r="D9060" s="988" t="str">
        <f>'GRP Macros'!$AA$14</f>
        <v>Fluo Orange 
RAL 2005</v>
      </c>
      <c r="E9060" s="1165" t="s">
        <v>27830</v>
      </c>
      <c r="F9060" s="1165" t="s">
        <v>28333</v>
      </c>
    </row>
    <row r="9061" spans="1:6" ht="15" customHeight="1">
      <c r="A9061" s="1165" t="str">
        <f t="shared" si="896"/>
        <v>MEXP135FLP</v>
      </c>
      <c r="B9061" s="1165">
        <f>IFERROR(INDEX('GRP Macros'!$B$14:$AF$554,MATCH(C9061,'GRP Macros'!$B$14:$B$552,FALSE),MATCH(D9061,'GRP Macros'!$B$14:$AF$14,FALSE)),0)</f>
        <v>0</v>
      </c>
      <c r="C9061" s="1165" t="str">
        <f t="shared" si="897"/>
        <v>MEXP135</v>
      </c>
      <c r="D9061" s="988" t="str">
        <f>'GRP Macros'!$AB$14</f>
        <v>Fluo Pink 
Pantone 806C</v>
      </c>
      <c r="E9061" s="1165" t="s">
        <v>27832</v>
      </c>
      <c r="F9061" s="1165" t="s">
        <v>28333</v>
      </c>
    </row>
    <row r="9062" spans="1:6" ht="15" customHeight="1">
      <c r="A9062" s="1165" t="str">
        <f t="shared" si="896"/>
        <v>MEXP135FLG</v>
      </c>
      <c r="B9062" s="1165">
        <f>IFERROR(INDEX('GRP Macros'!$B$14:$AF$554,MATCH(C9062,'GRP Macros'!$B$14:$B$552,FALSE),MATCH(D9062,'GRP Macros'!$B$14:$AF$14,FALSE)),0)</f>
        <v>0</v>
      </c>
      <c r="C9062" s="1165" t="str">
        <f t="shared" si="897"/>
        <v>MEXP135</v>
      </c>
      <c r="D9062" s="988" t="str">
        <f>'GRP Macros'!$AC$14</f>
        <v>Fluo Green 
RAL 6028</v>
      </c>
      <c r="E9062" s="1165" t="s">
        <v>27831</v>
      </c>
      <c r="F9062" s="1165" t="s">
        <v>28333</v>
      </c>
    </row>
    <row r="9063" spans="1:6" ht="15" customHeight="1">
      <c r="A9063" s="1165" t="str">
        <f t="shared" si="896"/>
        <v>MEXP136WHI</v>
      </c>
      <c r="B9063" s="1165">
        <f>IFERROR(INDEX('GRP Macros'!$B$14:$AF$554,MATCH(C9063,'GRP Macros'!$B$14:$B$552,FALSE),MATCH(D9063,'GRP Macros'!$B$14:$AF$14,FALSE)),0)</f>
        <v>0</v>
      </c>
      <c r="C9063" s="1165" t="s">
        <v>28468</v>
      </c>
      <c r="D9063" s="1167" t="str">
        <f>'GRP Macros'!$K$14</f>
        <v>White 
RAL 9016</v>
      </c>
      <c r="E9063" s="1165" t="s">
        <v>27838</v>
      </c>
      <c r="F9063" s="1165" t="s">
        <v>28333</v>
      </c>
    </row>
    <row r="9064" spans="1:6" ht="15" customHeight="1">
      <c r="A9064" s="1165" t="str">
        <f t="shared" si="896"/>
        <v>MEXP136BLU</v>
      </c>
      <c r="B9064" s="1165">
        <f>IFERROR(INDEX('GRP Macros'!$B$14:$AF$554,MATCH(C9064,'GRP Macros'!$B$14:$B$552,FALSE),MATCH(D9064,'GRP Macros'!$B$14:$AF$14,FALSE)),0)</f>
        <v>0</v>
      </c>
      <c r="C9064" s="1165" t="str">
        <f>C9063</f>
        <v>MEXP136</v>
      </c>
      <c r="D9064" s="988" t="str">
        <f>'GRP Macros'!$L$14</f>
        <v>Blue US 
RAL 5015</v>
      </c>
      <c r="E9064" s="1165" t="s">
        <v>27827</v>
      </c>
      <c r="F9064" s="1165" t="s">
        <v>28333</v>
      </c>
    </row>
    <row r="9065" spans="1:6" ht="15" customHeight="1">
      <c r="A9065" s="1165" t="str">
        <f t="shared" si="896"/>
        <v>MEXP136MIN</v>
      </c>
      <c r="B9065" s="1165">
        <f>IFERROR(INDEX('GRP Macros'!$B$14:$AF$554,MATCH(C9065,'GRP Macros'!$B$14:$B$552,FALSE),MATCH(D9065,'GRP Macros'!$B$14:$AF$14,FALSE)),0)</f>
        <v>0</v>
      </c>
      <c r="C9065" s="1165" t="str">
        <f t="shared" ref="C9065:C9076" si="898">C9064</f>
        <v>MEXP136</v>
      </c>
      <c r="D9065" s="988" t="str">
        <f>'GRP Macros'!$O$14</f>
        <v>Mint 
RAL 6027</v>
      </c>
      <c r="E9065" s="1165" t="s">
        <v>27834</v>
      </c>
      <c r="F9065" s="1165" t="s">
        <v>28333</v>
      </c>
    </row>
    <row r="9066" spans="1:6" ht="15" customHeight="1">
      <c r="A9066" s="1165" t="str">
        <f t="shared" si="896"/>
        <v>MEXP136GRE</v>
      </c>
      <c r="B9066" s="1165">
        <f>IFERROR(INDEX('GRP Macros'!$B$14:$AF$554,MATCH(C9066,'GRP Macros'!$B$14:$B$552,FALSE),MATCH(D9066,'GRP Macros'!$B$14:$AF$14,FALSE)),0)</f>
        <v>0</v>
      </c>
      <c r="C9066" s="1165" t="str">
        <f t="shared" si="898"/>
        <v>MEXP136</v>
      </c>
      <c r="D9066" s="988" t="str">
        <f>'GRP Macros'!$P$14</f>
        <v>Green 
RAL 6037</v>
      </c>
      <c r="E9066" s="1165" t="s">
        <v>27837</v>
      </c>
      <c r="F9066" s="1165" t="s">
        <v>28333</v>
      </c>
    </row>
    <row r="9067" spans="1:6" ht="15" customHeight="1">
      <c r="A9067" s="1165" t="str">
        <f t="shared" si="896"/>
        <v>MEXP136PUK</v>
      </c>
      <c r="B9067" s="1165">
        <f>IFERROR(INDEX('GRP Macros'!$B$14:$AF$554,MATCH(C9067,'GRP Macros'!$B$14:$B$552,FALSE),MATCH(D9067,'GRP Macros'!$B$14:$AF$14,FALSE)),0)</f>
        <v>0</v>
      </c>
      <c r="C9067" s="1165" t="str">
        <f t="shared" si="898"/>
        <v>MEXP136</v>
      </c>
      <c r="D9067" s="988" t="str">
        <f>'GRP Macros'!$Q$14</f>
        <v>US Green 
Pantone
2301C</v>
      </c>
      <c r="E9067" s="1165" t="s">
        <v>27835</v>
      </c>
      <c r="F9067" s="1165" t="s">
        <v>28333</v>
      </c>
    </row>
    <row r="9068" spans="1:6" ht="15" customHeight="1">
      <c r="A9068" s="1165" t="str">
        <f t="shared" si="896"/>
        <v>MEXP136YEL</v>
      </c>
      <c r="B9068" s="1165">
        <f>IFERROR(INDEX('GRP Macros'!$B$14:$AF$554,MATCH(C9068,'GRP Macros'!$B$14:$B$552,FALSE),MATCH(D9068,'GRP Macros'!$B$14:$AF$14,FALSE)),0)</f>
        <v>0</v>
      </c>
      <c r="C9068" s="1165" t="str">
        <f t="shared" si="898"/>
        <v>MEXP136</v>
      </c>
      <c r="D9068" s="988" t="str">
        <f>'GRP Macros'!$S$14</f>
        <v>Yellow 
RAL 1023</v>
      </c>
      <c r="E9068" s="1165" t="s">
        <v>27823</v>
      </c>
      <c r="F9068" s="1165" t="s">
        <v>28333</v>
      </c>
    </row>
    <row r="9069" spans="1:6" ht="15" customHeight="1">
      <c r="A9069" s="1165" t="str">
        <f t="shared" si="896"/>
        <v>MEXP136RED</v>
      </c>
      <c r="B9069" s="1165">
        <f>IFERROR(INDEX('GRP Macros'!$B$14:$AF$554,MATCH(C9069,'GRP Macros'!$B$14:$B$552,FALSE),MATCH(D9069,'GRP Macros'!$B$14:$AF$14,FALSE)),0)</f>
        <v>0</v>
      </c>
      <c r="C9069" s="1165" t="str">
        <f t="shared" si="898"/>
        <v>MEXP136</v>
      </c>
      <c r="D9069" s="988" t="str">
        <f>'GRP Macros'!$U$14</f>
        <v>Red 
RAL 3020</v>
      </c>
      <c r="E9069" s="1165" t="s">
        <v>27826</v>
      </c>
      <c r="F9069" s="1165" t="s">
        <v>28333</v>
      </c>
    </row>
    <row r="9070" spans="1:6" ht="15" customHeight="1">
      <c r="A9070" s="1165" t="str">
        <f t="shared" si="896"/>
        <v>MEXP136VIO</v>
      </c>
      <c r="B9070" s="1165">
        <f>IFERROR(INDEX('GRP Macros'!$B$14:$AF$554,MATCH(C9070,'GRP Macros'!$B$14:$B$552,FALSE),MATCH(D9070,'GRP Macros'!$B$14:$AF$14,FALSE)),0)</f>
        <v>0</v>
      </c>
      <c r="C9070" s="1165" t="str">
        <f t="shared" si="898"/>
        <v>MEXP136</v>
      </c>
      <c r="D9070" s="988" t="str">
        <f>'GRP Macros'!$V$14</f>
        <v>Violet 
RAL 4008</v>
      </c>
      <c r="E9070" s="1165" t="s">
        <v>27833</v>
      </c>
      <c r="F9070" s="1165" t="s">
        <v>28333</v>
      </c>
    </row>
    <row r="9071" spans="1:6" ht="15" customHeight="1">
      <c r="A9071" s="1165" t="str">
        <f t="shared" si="896"/>
        <v>MEXP136BLK</v>
      </c>
      <c r="B9071" s="1165">
        <f>IFERROR(INDEX('GRP Macros'!$B$14:$AF$554,MATCH(C9071,'GRP Macros'!$B$14:$B$552,FALSE),MATCH(D9071,'GRP Macros'!$B$14:$AF$14,FALSE)),0)</f>
        <v>0</v>
      </c>
      <c r="C9071" s="1165" t="str">
        <f t="shared" si="898"/>
        <v>MEXP136</v>
      </c>
      <c r="D9071" s="988" t="str">
        <f>'GRP Macros'!$X$14</f>
        <v>Black 
RAL 9005</v>
      </c>
      <c r="E9071" s="1165" t="s">
        <v>27829</v>
      </c>
      <c r="F9071" s="1165" t="s">
        <v>28333</v>
      </c>
    </row>
    <row r="9072" spans="1:6" ht="15" customHeight="1">
      <c r="A9072" s="1165" t="str">
        <f t="shared" si="896"/>
        <v>MEXP136GRY</v>
      </c>
      <c r="B9072" s="1165">
        <f>IFERROR(INDEX('GRP Macros'!$B$14:$AF$554,MATCH(C9072,'GRP Macros'!$B$14:$B$552,FALSE),MATCH(D9072,'GRP Macros'!$B$14:$AF$14,FALSE)),0)</f>
        <v>0</v>
      </c>
      <c r="C9072" s="1165" t="str">
        <f t="shared" si="898"/>
        <v>MEXP136</v>
      </c>
      <c r="D9072" s="988" t="str">
        <f>'GRP Macros'!$Y$14</f>
        <v>Grey 
RAL 7001</v>
      </c>
      <c r="E9072" s="1165" t="s">
        <v>27828</v>
      </c>
      <c r="F9072" s="1165" t="s">
        <v>28333</v>
      </c>
    </row>
    <row r="9073" spans="1:6" ht="15" customHeight="1">
      <c r="A9073" s="1165" t="str">
        <f t="shared" si="896"/>
        <v>MEXP136FLY</v>
      </c>
      <c r="B9073" s="1165">
        <f>IFERROR(INDEX('GRP Macros'!$B$14:$AF$554,MATCH(C9073,'GRP Macros'!$B$14:$B$552,FALSE),MATCH(D9073,'GRP Macros'!$B$14:$AF$14,FALSE)),0)</f>
        <v>0</v>
      </c>
      <c r="C9073" s="1165" t="str">
        <f t="shared" si="898"/>
        <v>MEXP136</v>
      </c>
      <c r="D9073" s="988" t="str">
        <f>'GRP Macros'!$Z$14</f>
        <v>Fluo Yellow 
RAL 1026</v>
      </c>
      <c r="E9073" s="1165" t="s">
        <v>28041</v>
      </c>
      <c r="F9073" s="1165" t="s">
        <v>28333</v>
      </c>
    </row>
    <row r="9074" spans="1:6" ht="15" customHeight="1">
      <c r="A9074" s="1165" t="str">
        <f t="shared" si="896"/>
        <v>MEXP136FLO</v>
      </c>
      <c r="B9074" s="1165">
        <f>IFERROR(INDEX('GRP Macros'!$B$14:$AF$554,MATCH(C9074,'GRP Macros'!$B$14:$B$552,FALSE),MATCH(D9074,'GRP Macros'!$B$14:$AF$14,FALSE)),0)</f>
        <v>0</v>
      </c>
      <c r="C9074" s="1165" t="str">
        <f t="shared" si="898"/>
        <v>MEXP136</v>
      </c>
      <c r="D9074" s="988" t="str">
        <f>'GRP Macros'!$AA$14</f>
        <v>Fluo Orange 
RAL 2005</v>
      </c>
      <c r="E9074" s="1165" t="s">
        <v>27830</v>
      </c>
      <c r="F9074" s="1165" t="s">
        <v>28333</v>
      </c>
    </row>
    <row r="9075" spans="1:6" ht="15" customHeight="1">
      <c r="A9075" s="1165" t="str">
        <f t="shared" si="896"/>
        <v>MEXP136FLP</v>
      </c>
      <c r="B9075" s="1165">
        <f>IFERROR(INDEX('GRP Macros'!$B$14:$AF$554,MATCH(C9075,'GRP Macros'!$B$14:$B$552,FALSE),MATCH(D9075,'GRP Macros'!$B$14:$AF$14,FALSE)),0)</f>
        <v>0</v>
      </c>
      <c r="C9075" s="1165" t="str">
        <f t="shared" si="898"/>
        <v>MEXP136</v>
      </c>
      <c r="D9075" s="988" t="str">
        <f>'GRP Macros'!$AB$14</f>
        <v>Fluo Pink 
Pantone 806C</v>
      </c>
      <c r="E9075" s="1165" t="s">
        <v>27832</v>
      </c>
      <c r="F9075" s="1165" t="s">
        <v>28333</v>
      </c>
    </row>
    <row r="9076" spans="1:6" ht="15" customHeight="1">
      <c r="A9076" s="1165" t="str">
        <f t="shared" si="896"/>
        <v>MEXP136FLG</v>
      </c>
      <c r="B9076" s="1165">
        <f>IFERROR(INDEX('GRP Macros'!$B$14:$AF$554,MATCH(C9076,'GRP Macros'!$B$14:$B$552,FALSE),MATCH(D9076,'GRP Macros'!$B$14:$AF$14,FALSE)),0)</f>
        <v>0</v>
      </c>
      <c r="C9076" s="1165" t="str">
        <f t="shared" si="898"/>
        <v>MEXP136</v>
      </c>
      <c r="D9076" s="988" t="str">
        <f>'GRP Macros'!$AC$14</f>
        <v>Fluo Green 
RAL 6028</v>
      </c>
      <c r="E9076" s="1165" t="s">
        <v>27831</v>
      </c>
      <c r="F9076" s="1165" t="s">
        <v>28333</v>
      </c>
    </row>
    <row r="9077" spans="1:6" ht="15" customHeight="1">
      <c r="A9077" s="1165" t="str">
        <f t="shared" si="896"/>
        <v>MEXP137WHI</v>
      </c>
      <c r="B9077" s="1165">
        <f>IFERROR(INDEX('GRP Macros'!$B$14:$AF$554,MATCH(C9077,'GRP Macros'!$B$14:$B$552,FALSE),MATCH(D9077,'GRP Macros'!$B$14:$AF$14,FALSE)),0)</f>
        <v>0</v>
      </c>
      <c r="C9077" s="1165" t="s">
        <v>28469</v>
      </c>
      <c r="D9077" s="1167" t="str">
        <f>'GRP Macros'!$K$14</f>
        <v>White 
RAL 9016</v>
      </c>
      <c r="E9077" s="1165" t="s">
        <v>27838</v>
      </c>
      <c r="F9077" s="1165" t="s">
        <v>28333</v>
      </c>
    </row>
    <row r="9078" spans="1:6" ht="15" customHeight="1">
      <c r="A9078" s="1165" t="str">
        <f t="shared" si="896"/>
        <v>MEXP137BLU</v>
      </c>
      <c r="B9078" s="1165">
        <f>IFERROR(INDEX('GRP Macros'!$B$14:$AF$554,MATCH(C9078,'GRP Macros'!$B$14:$B$552,FALSE),MATCH(D9078,'GRP Macros'!$B$14:$AF$14,FALSE)),0)</f>
        <v>0</v>
      </c>
      <c r="C9078" s="1165" t="str">
        <f>C9077</f>
        <v>MEXP137</v>
      </c>
      <c r="D9078" s="988" t="str">
        <f>'GRP Macros'!$L$14</f>
        <v>Blue US 
RAL 5015</v>
      </c>
      <c r="E9078" s="1165" t="s">
        <v>27827</v>
      </c>
      <c r="F9078" s="1165" t="s">
        <v>28333</v>
      </c>
    </row>
    <row r="9079" spans="1:6" ht="15" customHeight="1">
      <c r="A9079" s="1165" t="str">
        <f t="shared" si="896"/>
        <v>MEXP137MIN</v>
      </c>
      <c r="B9079" s="1165">
        <f>IFERROR(INDEX('GRP Macros'!$B$14:$AF$554,MATCH(C9079,'GRP Macros'!$B$14:$B$552,FALSE),MATCH(D9079,'GRP Macros'!$B$14:$AF$14,FALSE)),0)</f>
        <v>0</v>
      </c>
      <c r="C9079" s="1165" t="str">
        <f t="shared" ref="C9079:C9090" si="899">C9078</f>
        <v>MEXP137</v>
      </c>
      <c r="D9079" s="988" t="str">
        <f>'GRP Macros'!$O$14</f>
        <v>Mint 
RAL 6027</v>
      </c>
      <c r="E9079" s="1165" t="s">
        <v>27834</v>
      </c>
      <c r="F9079" s="1165" t="s">
        <v>28333</v>
      </c>
    </row>
    <row r="9080" spans="1:6" ht="15" customHeight="1">
      <c r="A9080" s="1165" t="str">
        <f t="shared" si="896"/>
        <v>MEXP137GRE</v>
      </c>
      <c r="B9080" s="1165">
        <f>IFERROR(INDEX('GRP Macros'!$B$14:$AF$554,MATCH(C9080,'GRP Macros'!$B$14:$B$552,FALSE),MATCH(D9080,'GRP Macros'!$B$14:$AF$14,FALSE)),0)</f>
        <v>0</v>
      </c>
      <c r="C9080" s="1165" t="str">
        <f t="shared" si="899"/>
        <v>MEXP137</v>
      </c>
      <c r="D9080" s="988" t="str">
        <f>'GRP Macros'!$P$14</f>
        <v>Green 
RAL 6037</v>
      </c>
      <c r="E9080" s="1165" t="s">
        <v>27837</v>
      </c>
      <c r="F9080" s="1165" t="s">
        <v>28333</v>
      </c>
    </row>
    <row r="9081" spans="1:6" ht="15" customHeight="1">
      <c r="A9081" s="1165" t="str">
        <f t="shared" si="896"/>
        <v>MEXP137PUK</v>
      </c>
      <c r="B9081" s="1165">
        <f>IFERROR(INDEX('GRP Macros'!$B$14:$AF$554,MATCH(C9081,'GRP Macros'!$B$14:$B$552,FALSE),MATCH(D9081,'GRP Macros'!$B$14:$AF$14,FALSE)),0)</f>
        <v>0</v>
      </c>
      <c r="C9081" s="1165" t="str">
        <f t="shared" si="899"/>
        <v>MEXP137</v>
      </c>
      <c r="D9081" s="988" t="str">
        <f>'GRP Macros'!$Q$14</f>
        <v>US Green 
Pantone
2301C</v>
      </c>
      <c r="E9081" s="1165" t="s">
        <v>27835</v>
      </c>
      <c r="F9081" s="1165" t="s">
        <v>28333</v>
      </c>
    </row>
    <row r="9082" spans="1:6" ht="15" customHeight="1">
      <c r="A9082" s="1165" t="str">
        <f t="shared" si="896"/>
        <v>MEXP137YEL</v>
      </c>
      <c r="B9082" s="1165">
        <f>IFERROR(INDEX('GRP Macros'!$B$14:$AF$554,MATCH(C9082,'GRP Macros'!$B$14:$B$552,FALSE),MATCH(D9082,'GRP Macros'!$B$14:$AF$14,FALSE)),0)</f>
        <v>0</v>
      </c>
      <c r="C9082" s="1165" t="str">
        <f t="shared" si="899"/>
        <v>MEXP137</v>
      </c>
      <c r="D9082" s="988" t="str">
        <f>'GRP Macros'!$S$14</f>
        <v>Yellow 
RAL 1023</v>
      </c>
      <c r="E9082" s="1165" t="s">
        <v>27823</v>
      </c>
      <c r="F9082" s="1165" t="s">
        <v>28333</v>
      </c>
    </row>
    <row r="9083" spans="1:6" ht="15" customHeight="1">
      <c r="A9083" s="1165" t="str">
        <f t="shared" si="896"/>
        <v>MEXP137RED</v>
      </c>
      <c r="B9083" s="1165">
        <f>IFERROR(INDEX('GRP Macros'!$B$14:$AF$554,MATCH(C9083,'GRP Macros'!$B$14:$B$552,FALSE),MATCH(D9083,'GRP Macros'!$B$14:$AF$14,FALSE)),0)</f>
        <v>0</v>
      </c>
      <c r="C9083" s="1165" t="str">
        <f t="shared" si="899"/>
        <v>MEXP137</v>
      </c>
      <c r="D9083" s="988" t="str">
        <f>'GRP Macros'!$U$14</f>
        <v>Red 
RAL 3020</v>
      </c>
      <c r="E9083" s="1165" t="s">
        <v>27826</v>
      </c>
      <c r="F9083" s="1165" t="s">
        <v>28333</v>
      </c>
    </row>
    <row r="9084" spans="1:6" ht="15" customHeight="1">
      <c r="A9084" s="1165" t="str">
        <f t="shared" si="896"/>
        <v>MEXP137VIO</v>
      </c>
      <c r="B9084" s="1165">
        <f>IFERROR(INDEX('GRP Macros'!$B$14:$AF$554,MATCH(C9084,'GRP Macros'!$B$14:$B$552,FALSE),MATCH(D9084,'GRP Macros'!$B$14:$AF$14,FALSE)),0)</f>
        <v>0</v>
      </c>
      <c r="C9084" s="1165" t="str">
        <f t="shared" si="899"/>
        <v>MEXP137</v>
      </c>
      <c r="D9084" s="988" t="str">
        <f>'GRP Macros'!$V$14</f>
        <v>Violet 
RAL 4008</v>
      </c>
      <c r="E9084" s="1165" t="s">
        <v>27833</v>
      </c>
      <c r="F9084" s="1165" t="s">
        <v>28333</v>
      </c>
    </row>
    <row r="9085" spans="1:6" ht="15" customHeight="1">
      <c r="A9085" s="1165" t="str">
        <f t="shared" si="896"/>
        <v>MEXP137BLK</v>
      </c>
      <c r="B9085" s="1165">
        <f>IFERROR(INDEX('GRP Macros'!$B$14:$AF$554,MATCH(C9085,'GRP Macros'!$B$14:$B$552,FALSE),MATCH(D9085,'GRP Macros'!$B$14:$AF$14,FALSE)),0)</f>
        <v>0</v>
      </c>
      <c r="C9085" s="1165" t="str">
        <f t="shared" si="899"/>
        <v>MEXP137</v>
      </c>
      <c r="D9085" s="988" t="str">
        <f>'GRP Macros'!$X$14</f>
        <v>Black 
RAL 9005</v>
      </c>
      <c r="E9085" s="1165" t="s">
        <v>27829</v>
      </c>
      <c r="F9085" s="1165" t="s">
        <v>28333</v>
      </c>
    </row>
    <row r="9086" spans="1:6" ht="15" customHeight="1">
      <c r="A9086" s="1165" t="str">
        <f t="shared" si="896"/>
        <v>MEXP137GRY</v>
      </c>
      <c r="B9086" s="1165">
        <f>IFERROR(INDEX('GRP Macros'!$B$14:$AF$554,MATCH(C9086,'GRP Macros'!$B$14:$B$552,FALSE),MATCH(D9086,'GRP Macros'!$B$14:$AF$14,FALSE)),0)</f>
        <v>0</v>
      </c>
      <c r="C9086" s="1165" t="str">
        <f t="shared" si="899"/>
        <v>MEXP137</v>
      </c>
      <c r="D9086" s="988" t="str">
        <f>'GRP Macros'!$Y$14</f>
        <v>Grey 
RAL 7001</v>
      </c>
      <c r="E9086" s="1165" t="s">
        <v>27828</v>
      </c>
      <c r="F9086" s="1165" t="s">
        <v>28333</v>
      </c>
    </row>
    <row r="9087" spans="1:6" ht="15" customHeight="1">
      <c r="A9087" s="1165" t="str">
        <f t="shared" si="896"/>
        <v>MEXP137FLY</v>
      </c>
      <c r="B9087" s="1165">
        <f>IFERROR(INDEX('GRP Macros'!$B$14:$AF$554,MATCH(C9087,'GRP Macros'!$B$14:$B$552,FALSE),MATCH(D9087,'GRP Macros'!$B$14:$AF$14,FALSE)),0)</f>
        <v>0</v>
      </c>
      <c r="C9087" s="1165" t="str">
        <f t="shared" si="899"/>
        <v>MEXP137</v>
      </c>
      <c r="D9087" s="988" t="str">
        <f>'GRP Macros'!$Z$14</f>
        <v>Fluo Yellow 
RAL 1026</v>
      </c>
      <c r="E9087" s="1165" t="s">
        <v>28041</v>
      </c>
      <c r="F9087" s="1165" t="s">
        <v>28333</v>
      </c>
    </row>
    <row r="9088" spans="1:6" ht="15" customHeight="1">
      <c r="A9088" s="1165" t="str">
        <f t="shared" si="896"/>
        <v>MEXP137FLO</v>
      </c>
      <c r="B9088" s="1165">
        <f>IFERROR(INDEX('GRP Macros'!$B$14:$AF$554,MATCH(C9088,'GRP Macros'!$B$14:$B$552,FALSE),MATCH(D9088,'GRP Macros'!$B$14:$AF$14,FALSE)),0)</f>
        <v>0</v>
      </c>
      <c r="C9088" s="1165" t="str">
        <f t="shared" si="899"/>
        <v>MEXP137</v>
      </c>
      <c r="D9088" s="988" t="str">
        <f>'GRP Macros'!$AA$14</f>
        <v>Fluo Orange 
RAL 2005</v>
      </c>
      <c r="E9088" s="1165" t="s">
        <v>27830</v>
      </c>
      <c r="F9088" s="1165" t="s">
        <v>28333</v>
      </c>
    </row>
    <row r="9089" spans="1:6" ht="15" customHeight="1">
      <c r="A9089" s="1165" t="str">
        <f t="shared" si="896"/>
        <v>MEXP137FLP</v>
      </c>
      <c r="B9089" s="1165">
        <f>IFERROR(INDEX('GRP Macros'!$B$14:$AF$554,MATCH(C9089,'GRP Macros'!$B$14:$B$552,FALSE),MATCH(D9089,'GRP Macros'!$B$14:$AF$14,FALSE)),0)</f>
        <v>0</v>
      </c>
      <c r="C9089" s="1165" t="str">
        <f t="shared" si="899"/>
        <v>MEXP137</v>
      </c>
      <c r="D9089" s="988" t="str">
        <f>'GRP Macros'!$AB$14</f>
        <v>Fluo Pink 
Pantone 806C</v>
      </c>
      <c r="E9089" s="1165" t="s">
        <v>27832</v>
      </c>
      <c r="F9089" s="1165" t="s">
        <v>28333</v>
      </c>
    </row>
    <row r="9090" spans="1:6" ht="15" customHeight="1">
      <c r="A9090" s="1165" t="str">
        <f t="shared" si="896"/>
        <v>MEXP137FLG</v>
      </c>
      <c r="B9090" s="1165">
        <f>IFERROR(INDEX('GRP Macros'!$B$14:$AF$554,MATCH(C9090,'GRP Macros'!$B$14:$B$552,FALSE),MATCH(D9090,'GRP Macros'!$B$14:$AF$14,FALSE)),0)</f>
        <v>0</v>
      </c>
      <c r="C9090" s="1165" t="str">
        <f t="shared" si="899"/>
        <v>MEXP137</v>
      </c>
      <c r="D9090" s="988" t="str">
        <f>'GRP Macros'!$AC$14</f>
        <v>Fluo Green 
RAL 6028</v>
      </c>
      <c r="E9090" s="1165" t="s">
        <v>27831</v>
      </c>
      <c r="F9090" s="1165" t="s">
        <v>28333</v>
      </c>
    </row>
    <row r="9091" spans="1:6" ht="15" customHeight="1">
      <c r="A9091" s="1165" t="str">
        <f t="shared" si="896"/>
        <v>MEXP138WHI</v>
      </c>
      <c r="B9091" s="1165">
        <f>IFERROR(INDEX('GRP Macros'!$B$14:$AF$554,MATCH(C9091,'GRP Macros'!$B$14:$B$552,FALSE),MATCH(D9091,'GRP Macros'!$B$14:$AF$14,FALSE)),0)</f>
        <v>0</v>
      </c>
      <c r="C9091" s="1165" t="s">
        <v>28470</v>
      </c>
      <c r="D9091" s="1167" t="str">
        <f>'GRP Macros'!$K$14</f>
        <v>White 
RAL 9016</v>
      </c>
      <c r="E9091" s="1165" t="s">
        <v>27838</v>
      </c>
      <c r="F9091" s="1165" t="s">
        <v>28333</v>
      </c>
    </row>
    <row r="9092" spans="1:6" ht="15" customHeight="1">
      <c r="A9092" s="1165" t="str">
        <f t="shared" si="896"/>
        <v>MEXP138BLU</v>
      </c>
      <c r="B9092" s="1165">
        <f>IFERROR(INDEX('GRP Macros'!$B$14:$AF$554,MATCH(C9092,'GRP Macros'!$B$14:$B$552,FALSE),MATCH(D9092,'GRP Macros'!$B$14:$AF$14,FALSE)),0)</f>
        <v>0</v>
      </c>
      <c r="C9092" s="1165" t="str">
        <f>C9091</f>
        <v>MEXP138</v>
      </c>
      <c r="D9092" s="988" t="str">
        <f>'GRP Macros'!$L$14</f>
        <v>Blue US 
RAL 5015</v>
      </c>
      <c r="E9092" s="1165" t="s">
        <v>27827</v>
      </c>
      <c r="F9092" s="1165" t="s">
        <v>28333</v>
      </c>
    </row>
    <row r="9093" spans="1:6" ht="15" customHeight="1">
      <c r="A9093" s="1165" t="str">
        <f t="shared" si="896"/>
        <v>MEXP138MIN</v>
      </c>
      <c r="B9093" s="1165">
        <f>IFERROR(INDEX('GRP Macros'!$B$14:$AF$554,MATCH(C9093,'GRP Macros'!$B$14:$B$552,FALSE),MATCH(D9093,'GRP Macros'!$B$14:$AF$14,FALSE)),0)</f>
        <v>0</v>
      </c>
      <c r="C9093" s="1165" t="str">
        <f t="shared" ref="C9093:C9104" si="900">C9092</f>
        <v>MEXP138</v>
      </c>
      <c r="D9093" s="988" t="str">
        <f>'GRP Macros'!$O$14</f>
        <v>Mint 
RAL 6027</v>
      </c>
      <c r="E9093" s="1165" t="s">
        <v>27834</v>
      </c>
      <c r="F9093" s="1165" t="s">
        <v>28333</v>
      </c>
    </row>
    <row r="9094" spans="1:6" ht="15" customHeight="1">
      <c r="A9094" s="1165" t="str">
        <f t="shared" ref="A9094:A9104" si="901">CONCATENATE(C9094,E9094)</f>
        <v>MEXP138GRE</v>
      </c>
      <c r="B9094" s="1165">
        <f>IFERROR(INDEX('GRP Macros'!$B$14:$AF$554,MATCH(C9094,'GRP Macros'!$B$14:$B$552,FALSE),MATCH(D9094,'GRP Macros'!$B$14:$AF$14,FALSE)),0)</f>
        <v>0</v>
      </c>
      <c r="C9094" s="1165" t="str">
        <f t="shared" si="900"/>
        <v>MEXP138</v>
      </c>
      <c r="D9094" s="988" t="str">
        <f>'GRP Macros'!$P$14</f>
        <v>Green 
RAL 6037</v>
      </c>
      <c r="E9094" s="1165" t="s">
        <v>27837</v>
      </c>
      <c r="F9094" s="1165" t="s">
        <v>28333</v>
      </c>
    </row>
    <row r="9095" spans="1:6" ht="15" customHeight="1">
      <c r="A9095" s="1165" t="str">
        <f t="shared" si="901"/>
        <v>MEXP138PUK</v>
      </c>
      <c r="B9095" s="1165">
        <f>IFERROR(INDEX('GRP Macros'!$B$14:$AF$554,MATCH(C9095,'GRP Macros'!$B$14:$B$552,FALSE),MATCH(D9095,'GRP Macros'!$B$14:$AF$14,FALSE)),0)</f>
        <v>0</v>
      </c>
      <c r="C9095" s="1165" t="str">
        <f t="shared" si="900"/>
        <v>MEXP138</v>
      </c>
      <c r="D9095" s="988" t="str">
        <f>'GRP Macros'!$Q$14</f>
        <v>US Green 
Pantone
2301C</v>
      </c>
      <c r="E9095" s="1165" t="s">
        <v>27835</v>
      </c>
      <c r="F9095" s="1165" t="s">
        <v>28333</v>
      </c>
    </row>
    <row r="9096" spans="1:6" ht="15" customHeight="1">
      <c r="A9096" s="1165" t="str">
        <f t="shared" si="901"/>
        <v>MEXP138YEL</v>
      </c>
      <c r="B9096" s="1165">
        <f>IFERROR(INDEX('GRP Macros'!$B$14:$AF$554,MATCH(C9096,'GRP Macros'!$B$14:$B$552,FALSE),MATCH(D9096,'GRP Macros'!$B$14:$AF$14,FALSE)),0)</f>
        <v>0</v>
      </c>
      <c r="C9096" s="1165" t="str">
        <f t="shared" si="900"/>
        <v>MEXP138</v>
      </c>
      <c r="D9096" s="988" t="str">
        <f>'GRP Macros'!$S$14</f>
        <v>Yellow 
RAL 1023</v>
      </c>
      <c r="E9096" s="1165" t="s">
        <v>27823</v>
      </c>
      <c r="F9096" s="1165" t="s">
        <v>28333</v>
      </c>
    </row>
    <row r="9097" spans="1:6" ht="15" customHeight="1">
      <c r="A9097" s="1165" t="str">
        <f t="shared" si="901"/>
        <v>MEXP138RED</v>
      </c>
      <c r="B9097" s="1165">
        <f>IFERROR(INDEX('GRP Macros'!$B$14:$AF$554,MATCH(C9097,'GRP Macros'!$B$14:$B$552,FALSE),MATCH(D9097,'GRP Macros'!$B$14:$AF$14,FALSE)),0)</f>
        <v>0</v>
      </c>
      <c r="C9097" s="1165" t="str">
        <f t="shared" si="900"/>
        <v>MEXP138</v>
      </c>
      <c r="D9097" s="988" t="str">
        <f>'GRP Macros'!$U$14</f>
        <v>Red 
RAL 3020</v>
      </c>
      <c r="E9097" s="1165" t="s">
        <v>27826</v>
      </c>
      <c r="F9097" s="1165" t="s">
        <v>28333</v>
      </c>
    </row>
    <row r="9098" spans="1:6" ht="15" customHeight="1">
      <c r="A9098" s="1165" t="str">
        <f t="shared" si="901"/>
        <v>MEXP138VIO</v>
      </c>
      <c r="B9098" s="1165">
        <f>IFERROR(INDEX('GRP Macros'!$B$14:$AF$554,MATCH(C9098,'GRP Macros'!$B$14:$B$552,FALSE),MATCH(D9098,'GRP Macros'!$B$14:$AF$14,FALSE)),0)</f>
        <v>0</v>
      </c>
      <c r="C9098" s="1165" t="str">
        <f t="shared" si="900"/>
        <v>MEXP138</v>
      </c>
      <c r="D9098" s="988" t="str">
        <f>'GRP Macros'!$V$14</f>
        <v>Violet 
RAL 4008</v>
      </c>
      <c r="E9098" s="1165" t="s">
        <v>27833</v>
      </c>
      <c r="F9098" s="1165" t="s">
        <v>28333</v>
      </c>
    </row>
    <row r="9099" spans="1:6" ht="15" customHeight="1">
      <c r="A9099" s="1165" t="str">
        <f t="shared" si="901"/>
        <v>MEXP138BLK</v>
      </c>
      <c r="B9099" s="1165">
        <f>IFERROR(INDEX('GRP Macros'!$B$14:$AF$554,MATCH(C9099,'GRP Macros'!$B$14:$B$552,FALSE),MATCH(D9099,'GRP Macros'!$B$14:$AF$14,FALSE)),0)</f>
        <v>0</v>
      </c>
      <c r="C9099" s="1165" t="str">
        <f t="shared" si="900"/>
        <v>MEXP138</v>
      </c>
      <c r="D9099" s="988" t="str">
        <f>'GRP Macros'!$X$14</f>
        <v>Black 
RAL 9005</v>
      </c>
      <c r="E9099" s="1165" t="s">
        <v>27829</v>
      </c>
      <c r="F9099" s="1165" t="s">
        <v>28333</v>
      </c>
    </row>
    <row r="9100" spans="1:6" ht="15" customHeight="1">
      <c r="A9100" s="1165" t="str">
        <f t="shared" si="901"/>
        <v>MEXP138GRY</v>
      </c>
      <c r="B9100" s="1165">
        <f>IFERROR(INDEX('GRP Macros'!$B$14:$AF$554,MATCH(C9100,'GRP Macros'!$B$14:$B$552,FALSE),MATCH(D9100,'GRP Macros'!$B$14:$AF$14,FALSE)),0)</f>
        <v>0</v>
      </c>
      <c r="C9100" s="1165" t="str">
        <f t="shared" si="900"/>
        <v>MEXP138</v>
      </c>
      <c r="D9100" s="988" t="str">
        <f>'GRP Macros'!$Y$14</f>
        <v>Grey 
RAL 7001</v>
      </c>
      <c r="E9100" s="1165" t="s">
        <v>27828</v>
      </c>
      <c r="F9100" s="1165" t="s">
        <v>28333</v>
      </c>
    </row>
    <row r="9101" spans="1:6" ht="15" customHeight="1">
      <c r="A9101" s="1165" t="str">
        <f t="shared" si="901"/>
        <v>MEXP138FLY</v>
      </c>
      <c r="B9101" s="1165">
        <f>IFERROR(INDEX('GRP Macros'!$B$14:$AF$554,MATCH(C9101,'GRP Macros'!$B$14:$B$552,FALSE),MATCH(D9101,'GRP Macros'!$B$14:$AF$14,FALSE)),0)</f>
        <v>0</v>
      </c>
      <c r="C9101" s="1165" t="str">
        <f t="shared" si="900"/>
        <v>MEXP138</v>
      </c>
      <c r="D9101" s="988" t="str">
        <f>'GRP Macros'!$Z$14</f>
        <v>Fluo Yellow 
RAL 1026</v>
      </c>
      <c r="E9101" s="1165" t="s">
        <v>28041</v>
      </c>
      <c r="F9101" s="1165" t="s">
        <v>28333</v>
      </c>
    </row>
    <row r="9102" spans="1:6" ht="15" customHeight="1">
      <c r="A9102" s="1165" t="str">
        <f t="shared" si="901"/>
        <v>MEXP138FLO</v>
      </c>
      <c r="B9102" s="1165">
        <f>IFERROR(INDEX('GRP Macros'!$B$14:$AF$554,MATCH(C9102,'GRP Macros'!$B$14:$B$552,FALSE),MATCH(D9102,'GRP Macros'!$B$14:$AF$14,FALSE)),0)</f>
        <v>0</v>
      </c>
      <c r="C9102" s="1165" t="str">
        <f t="shared" si="900"/>
        <v>MEXP138</v>
      </c>
      <c r="D9102" s="988" t="str">
        <f>'GRP Macros'!$AA$14</f>
        <v>Fluo Orange 
RAL 2005</v>
      </c>
      <c r="E9102" s="1165" t="s">
        <v>27830</v>
      </c>
      <c r="F9102" s="1165" t="s">
        <v>28333</v>
      </c>
    </row>
    <row r="9103" spans="1:6" ht="15" customHeight="1">
      <c r="A9103" s="1165" t="str">
        <f t="shared" si="901"/>
        <v>MEXP138FLP</v>
      </c>
      <c r="B9103" s="1165">
        <f>IFERROR(INDEX('GRP Macros'!$B$14:$AF$554,MATCH(C9103,'GRP Macros'!$B$14:$B$552,FALSE),MATCH(D9103,'GRP Macros'!$B$14:$AF$14,FALSE)),0)</f>
        <v>0</v>
      </c>
      <c r="C9103" s="1165" t="str">
        <f t="shared" si="900"/>
        <v>MEXP138</v>
      </c>
      <c r="D9103" s="988" t="str">
        <f>'GRP Macros'!$AB$14</f>
        <v>Fluo Pink 
Pantone 806C</v>
      </c>
      <c r="E9103" s="1165" t="s">
        <v>27832</v>
      </c>
      <c r="F9103" s="1165" t="s">
        <v>28333</v>
      </c>
    </row>
    <row r="9104" spans="1:6" ht="15" customHeight="1">
      <c r="A9104" s="1165" t="str">
        <f t="shared" si="901"/>
        <v>MEXP138FLG</v>
      </c>
      <c r="B9104" s="1165">
        <f>IFERROR(INDEX('GRP Macros'!$B$14:$AF$554,MATCH(C9104,'GRP Macros'!$B$14:$B$552,FALSE),MATCH(D9104,'GRP Macros'!$B$14:$AF$14,FALSE)),0)</f>
        <v>0</v>
      </c>
      <c r="C9104" s="1165" t="str">
        <f t="shared" si="900"/>
        <v>MEXP138</v>
      </c>
      <c r="D9104" s="988" t="str">
        <f>'GRP Macros'!$AC$14</f>
        <v>Fluo Green 
RAL 6028</v>
      </c>
      <c r="E9104" s="1165" t="s">
        <v>27831</v>
      </c>
      <c r="F9104" s="1165" t="s">
        <v>28333</v>
      </c>
    </row>
    <row r="9105" spans="1:6" ht="15" customHeight="1">
      <c r="A9105" s="1165" t="str">
        <f t="shared" ref="A9105:A9142" si="902">CONCATENATE(C9105,E9105)</f>
        <v>MEXP139WHI</v>
      </c>
      <c r="B9105" s="1165">
        <f>IFERROR(INDEX('GRP Macros'!$B$14:$AF$554,MATCH(C9105,'GRP Macros'!$B$14:$B$552,FALSE),MATCH(D9105,'GRP Macros'!$B$14:$AF$14,FALSE)),0)</f>
        <v>0</v>
      </c>
      <c r="C9105" s="1165" t="s">
        <v>28471</v>
      </c>
      <c r="D9105" s="1167" t="str">
        <f>'GRP Macros'!$K$14</f>
        <v>White 
RAL 9016</v>
      </c>
      <c r="E9105" s="1165" t="s">
        <v>27838</v>
      </c>
      <c r="F9105" s="1165" t="s">
        <v>28333</v>
      </c>
    </row>
    <row r="9106" spans="1:6" ht="15" customHeight="1">
      <c r="A9106" s="1165" t="str">
        <f t="shared" si="902"/>
        <v>MEXP139BLU</v>
      </c>
      <c r="B9106" s="1165">
        <f>IFERROR(INDEX('GRP Macros'!$B$14:$AF$554,MATCH(C9106,'GRP Macros'!$B$14:$B$552,FALSE),MATCH(D9106,'GRP Macros'!$B$14:$AF$14,FALSE)),0)</f>
        <v>0</v>
      </c>
      <c r="C9106" s="1165" t="str">
        <f>C9105</f>
        <v>MEXP139</v>
      </c>
      <c r="D9106" s="988" t="str">
        <f>'GRP Macros'!$L$14</f>
        <v>Blue US 
RAL 5015</v>
      </c>
      <c r="E9106" s="1165" t="s">
        <v>27827</v>
      </c>
      <c r="F9106" s="1165" t="s">
        <v>28333</v>
      </c>
    </row>
    <row r="9107" spans="1:6" ht="15" customHeight="1">
      <c r="A9107" s="1165" t="str">
        <f t="shared" si="902"/>
        <v>MEXP139MIN</v>
      </c>
      <c r="B9107" s="1165">
        <f>IFERROR(INDEX('GRP Macros'!$B$14:$AF$554,MATCH(C9107,'GRP Macros'!$B$14:$B$552,FALSE),MATCH(D9107,'GRP Macros'!$B$14:$AF$14,FALSE)),0)</f>
        <v>0</v>
      </c>
      <c r="C9107" s="1165" t="str">
        <f t="shared" ref="C9107:C9118" si="903">C9106</f>
        <v>MEXP139</v>
      </c>
      <c r="D9107" s="988" t="str">
        <f>'GRP Macros'!$O$14</f>
        <v>Mint 
RAL 6027</v>
      </c>
      <c r="E9107" s="1165" t="s">
        <v>27834</v>
      </c>
      <c r="F9107" s="1165" t="s">
        <v>28333</v>
      </c>
    </row>
    <row r="9108" spans="1:6" ht="15" customHeight="1">
      <c r="A9108" s="1165" t="str">
        <f t="shared" si="902"/>
        <v>MEXP139GRE</v>
      </c>
      <c r="B9108" s="1165">
        <f>IFERROR(INDEX('GRP Macros'!$B$14:$AF$554,MATCH(C9108,'GRP Macros'!$B$14:$B$552,FALSE),MATCH(D9108,'GRP Macros'!$B$14:$AF$14,FALSE)),0)</f>
        <v>0</v>
      </c>
      <c r="C9108" s="1165" t="str">
        <f t="shared" si="903"/>
        <v>MEXP139</v>
      </c>
      <c r="D9108" s="988" t="str">
        <f>'GRP Macros'!$P$14</f>
        <v>Green 
RAL 6037</v>
      </c>
      <c r="E9108" s="1165" t="s">
        <v>27837</v>
      </c>
      <c r="F9108" s="1165" t="s">
        <v>28333</v>
      </c>
    </row>
    <row r="9109" spans="1:6" ht="15" customHeight="1">
      <c r="A9109" s="1165" t="str">
        <f t="shared" si="902"/>
        <v>MEXP139PUK</v>
      </c>
      <c r="B9109" s="1165">
        <f>IFERROR(INDEX('GRP Macros'!$B$14:$AF$554,MATCH(C9109,'GRP Macros'!$B$14:$B$552,FALSE),MATCH(D9109,'GRP Macros'!$B$14:$AF$14,FALSE)),0)</f>
        <v>0</v>
      </c>
      <c r="C9109" s="1165" t="str">
        <f t="shared" si="903"/>
        <v>MEXP139</v>
      </c>
      <c r="D9109" s="988" t="str">
        <f>'GRP Macros'!$Q$14</f>
        <v>US Green 
Pantone
2301C</v>
      </c>
      <c r="E9109" s="1165" t="s">
        <v>27835</v>
      </c>
      <c r="F9109" s="1165" t="s">
        <v>28333</v>
      </c>
    </row>
    <row r="9110" spans="1:6" ht="15" customHeight="1">
      <c r="A9110" s="1165" t="str">
        <f t="shared" si="902"/>
        <v>MEXP139YEL</v>
      </c>
      <c r="B9110" s="1165">
        <f>IFERROR(INDEX('GRP Macros'!$B$14:$AF$554,MATCH(C9110,'GRP Macros'!$B$14:$B$552,FALSE),MATCH(D9110,'GRP Macros'!$B$14:$AF$14,FALSE)),0)</f>
        <v>0</v>
      </c>
      <c r="C9110" s="1165" t="str">
        <f t="shared" si="903"/>
        <v>MEXP139</v>
      </c>
      <c r="D9110" s="988" t="str">
        <f>'GRP Macros'!$S$14</f>
        <v>Yellow 
RAL 1023</v>
      </c>
      <c r="E9110" s="1165" t="s">
        <v>27823</v>
      </c>
      <c r="F9110" s="1165" t="s">
        <v>28333</v>
      </c>
    </row>
    <row r="9111" spans="1:6" ht="15" customHeight="1">
      <c r="A9111" s="1165" t="str">
        <f t="shared" si="902"/>
        <v>MEXP139RED</v>
      </c>
      <c r="B9111" s="1165">
        <f>IFERROR(INDEX('GRP Macros'!$B$14:$AF$554,MATCH(C9111,'GRP Macros'!$B$14:$B$552,FALSE),MATCH(D9111,'GRP Macros'!$B$14:$AF$14,FALSE)),0)</f>
        <v>0</v>
      </c>
      <c r="C9111" s="1165" t="str">
        <f t="shared" si="903"/>
        <v>MEXP139</v>
      </c>
      <c r="D9111" s="988" t="str">
        <f>'GRP Macros'!$U$14</f>
        <v>Red 
RAL 3020</v>
      </c>
      <c r="E9111" s="1165" t="s">
        <v>27826</v>
      </c>
      <c r="F9111" s="1165" t="s">
        <v>28333</v>
      </c>
    </row>
    <row r="9112" spans="1:6" ht="15" customHeight="1">
      <c r="A9112" s="1165" t="str">
        <f t="shared" si="902"/>
        <v>MEXP139VIO</v>
      </c>
      <c r="B9112" s="1165">
        <f>IFERROR(INDEX('GRP Macros'!$B$14:$AF$554,MATCH(C9112,'GRP Macros'!$B$14:$B$552,FALSE),MATCH(D9112,'GRP Macros'!$B$14:$AF$14,FALSE)),0)</f>
        <v>0</v>
      </c>
      <c r="C9112" s="1165" t="str">
        <f t="shared" si="903"/>
        <v>MEXP139</v>
      </c>
      <c r="D9112" s="988" t="str">
        <f>'GRP Macros'!$V$14</f>
        <v>Violet 
RAL 4008</v>
      </c>
      <c r="E9112" s="1165" t="s">
        <v>27833</v>
      </c>
      <c r="F9112" s="1165" t="s">
        <v>28333</v>
      </c>
    </row>
    <row r="9113" spans="1:6" ht="15" customHeight="1">
      <c r="A9113" s="1165" t="str">
        <f t="shared" si="902"/>
        <v>MEXP139BLK</v>
      </c>
      <c r="B9113" s="1165">
        <f>IFERROR(INDEX('GRP Macros'!$B$14:$AF$554,MATCH(C9113,'GRP Macros'!$B$14:$B$552,FALSE),MATCH(D9113,'GRP Macros'!$B$14:$AF$14,FALSE)),0)</f>
        <v>0</v>
      </c>
      <c r="C9113" s="1165" t="str">
        <f t="shared" si="903"/>
        <v>MEXP139</v>
      </c>
      <c r="D9113" s="988" t="str">
        <f>'GRP Macros'!$X$14</f>
        <v>Black 
RAL 9005</v>
      </c>
      <c r="E9113" s="1165" t="s">
        <v>27829</v>
      </c>
      <c r="F9113" s="1165" t="s">
        <v>28333</v>
      </c>
    </row>
    <row r="9114" spans="1:6" ht="15" customHeight="1">
      <c r="A9114" s="1165" t="str">
        <f t="shared" si="902"/>
        <v>MEXP139GRY</v>
      </c>
      <c r="B9114" s="1165">
        <f>IFERROR(INDEX('GRP Macros'!$B$14:$AF$554,MATCH(C9114,'GRP Macros'!$B$14:$B$552,FALSE),MATCH(D9114,'GRP Macros'!$B$14:$AF$14,FALSE)),0)</f>
        <v>0</v>
      </c>
      <c r="C9114" s="1165" t="str">
        <f t="shared" si="903"/>
        <v>MEXP139</v>
      </c>
      <c r="D9114" s="988" t="str">
        <f>'GRP Macros'!$Y$14</f>
        <v>Grey 
RAL 7001</v>
      </c>
      <c r="E9114" s="1165" t="s">
        <v>27828</v>
      </c>
      <c r="F9114" s="1165" t="s">
        <v>28333</v>
      </c>
    </row>
    <row r="9115" spans="1:6" ht="15" customHeight="1">
      <c r="A9115" s="1165" t="str">
        <f t="shared" si="902"/>
        <v>MEXP139FLY</v>
      </c>
      <c r="B9115" s="1165">
        <f>IFERROR(INDEX('GRP Macros'!$B$14:$AF$554,MATCH(C9115,'GRP Macros'!$B$14:$B$552,FALSE),MATCH(D9115,'GRP Macros'!$B$14:$AF$14,FALSE)),0)</f>
        <v>0</v>
      </c>
      <c r="C9115" s="1165" t="str">
        <f t="shared" si="903"/>
        <v>MEXP139</v>
      </c>
      <c r="D9115" s="988" t="str">
        <f>'GRP Macros'!$Z$14</f>
        <v>Fluo Yellow 
RAL 1026</v>
      </c>
      <c r="E9115" s="1165" t="s">
        <v>28041</v>
      </c>
      <c r="F9115" s="1165" t="s">
        <v>28333</v>
      </c>
    </row>
    <row r="9116" spans="1:6" ht="15" customHeight="1">
      <c r="A9116" s="1165" t="str">
        <f t="shared" si="902"/>
        <v>MEXP139FLO</v>
      </c>
      <c r="B9116" s="1165">
        <f>IFERROR(INDEX('GRP Macros'!$B$14:$AF$554,MATCH(C9116,'GRP Macros'!$B$14:$B$552,FALSE),MATCH(D9116,'GRP Macros'!$B$14:$AF$14,FALSE)),0)</f>
        <v>0</v>
      </c>
      <c r="C9116" s="1165" t="str">
        <f t="shared" si="903"/>
        <v>MEXP139</v>
      </c>
      <c r="D9116" s="988" t="str">
        <f>'GRP Macros'!$AA$14</f>
        <v>Fluo Orange 
RAL 2005</v>
      </c>
      <c r="E9116" s="1165" t="s">
        <v>27830</v>
      </c>
      <c r="F9116" s="1165" t="s">
        <v>28333</v>
      </c>
    </row>
    <row r="9117" spans="1:6" ht="15" customHeight="1">
      <c r="A9117" s="1165" t="str">
        <f t="shared" si="902"/>
        <v>MEXP139FLP</v>
      </c>
      <c r="B9117" s="1165">
        <f>IFERROR(INDEX('GRP Macros'!$B$14:$AF$554,MATCH(C9117,'GRP Macros'!$B$14:$B$552,FALSE),MATCH(D9117,'GRP Macros'!$B$14:$AF$14,FALSE)),0)</f>
        <v>0</v>
      </c>
      <c r="C9117" s="1165" t="str">
        <f t="shared" si="903"/>
        <v>MEXP139</v>
      </c>
      <c r="D9117" s="988" t="str">
        <f>'GRP Macros'!$AB$14</f>
        <v>Fluo Pink 
Pantone 806C</v>
      </c>
      <c r="E9117" s="1165" t="s">
        <v>27832</v>
      </c>
      <c r="F9117" s="1165" t="s">
        <v>28333</v>
      </c>
    </row>
    <row r="9118" spans="1:6" ht="15" customHeight="1">
      <c r="A9118" s="1165" t="str">
        <f t="shared" si="902"/>
        <v>MEXP139FLG</v>
      </c>
      <c r="B9118" s="1165">
        <f>IFERROR(INDEX('GRP Macros'!$B$14:$AF$554,MATCH(C9118,'GRP Macros'!$B$14:$B$552,FALSE),MATCH(D9118,'GRP Macros'!$B$14:$AF$14,FALSE)),0)</f>
        <v>0</v>
      </c>
      <c r="C9118" s="1165" t="str">
        <f t="shared" si="903"/>
        <v>MEXP139</v>
      </c>
      <c r="D9118" s="988" t="str">
        <f>'GRP Macros'!$AC$14</f>
        <v>Fluo Green 
RAL 6028</v>
      </c>
      <c r="E9118" s="1165" t="s">
        <v>27831</v>
      </c>
      <c r="F9118" s="1165" t="s">
        <v>28333</v>
      </c>
    </row>
    <row r="9119" spans="1:6" ht="15" customHeight="1">
      <c r="A9119" s="1165" t="str">
        <f t="shared" si="902"/>
        <v>MEXP140WHI</v>
      </c>
      <c r="B9119" s="1165">
        <f>IFERROR(INDEX('GRP Macros'!$B$14:$AF$554,MATCH(C9119,'GRP Macros'!$B$14:$B$552,FALSE),MATCH(D9119,'GRP Macros'!$B$14:$AF$14,FALSE)),0)</f>
        <v>0</v>
      </c>
      <c r="C9119" s="1165" t="s">
        <v>28472</v>
      </c>
      <c r="D9119" s="1167" t="str">
        <f>'GRP Macros'!$K$14</f>
        <v>White 
RAL 9016</v>
      </c>
      <c r="E9119" s="1165" t="s">
        <v>27838</v>
      </c>
      <c r="F9119" s="1165" t="s">
        <v>28333</v>
      </c>
    </row>
    <row r="9120" spans="1:6" ht="15" customHeight="1">
      <c r="A9120" s="1165" t="str">
        <f t="shared" si="902"/>
        <v>MEXP140BLU</v>
      </c>
      <c r="B9120" s="1165">
        <f>IFERROR(INDEX('GRP Macros'!$B$14:$AF$554,MATCH(C9120,'GRP Macros'!$B$14:$B$552,FALSE),MATCH(D9120,'GRP Macros'!$B$14:$AF$14,FALSE)),0)</f>
        <v>0</v>
      </c>
      <c r="C9120" s="1165" t="str">
        <f>C9119</f>
        <v>MEXP140</v>
      </c>
      <c r="D9120" s="988" t="str">
        <f>'GRP Macros'!$L$14</f>
        <v>Blue US 
RAL 5015</v>
      </c>
      <c r="E9120" s="1165" t="s">
        <v>27827</v>
      </c>
      <c r="F9120" s="1165" t="s">
        <v>28333</v>
      </c>
    </row>
    <row r="9121" spans="1:6" ht="15" customHeight="1">
      <c r="A9121" s="1165" t="str">
        <f t="shared" si="902"/>
        <v>MEXP140MIN</v>
      </c>
      <c r="B9121" s="1165">
        <f>IFERROR(INDEX('GRP Macros'!$B$14:$AF$554,MATCH(C9121,'GRP Macros'!$B$14:$B$552,FALSE),MATCH(D9121,'GRP Macros'!$B$14:$AF$14,FALSE)),0)</f>
        <v>0</v>
      </c>
      <c r="C9121" s="1165" t="str">
        <f t="shared" ref="C9121:C9132" si="904">C9120</f>
        <v>MEXP140</v>
      </c>
      <c r="D9121" s="988" t="str">
        <f>'GRP Macros'!$O$14</f>
        <v>Mint 
RAL 6027</v>
      </c>
      <c r="E9121" s="1165" t="s">
        <v>27834</v>
      </c>
      <c r="F9121" s="1165" t="s">
        <v>28333</v>
      </c>
    </row>
    <row r="9122" spans="1:6" ht="15" customHeight="1">
      <c r="A9122" s="1165" t="str">
        <f t="shared" si="902"/>
        <v>MEXP140GRE</v>
      </c>
      <c r="B9122" s="1165">
        <f>IFERROR(INDEX('GRP Macros'!$B$14:$AF$554,MATCH(C9122,'GRP Macros'!$B$14:$B$552,FALSE),MATCH(D9122,'GRP Macros'!$B$14:$AF$14,FALSE)),0)</f>
        <v>0</v>
      </c>
      <c r="C9122" s="1165" t="str">
        <f t="shared" si="904"/>
        <v>MEXP140</v>
      </c>
      <c r="D9122" s="988" t="str">
        <f>'GRP Macros'!$P$14</f>
        <v>Green 
RAL 6037</v>
      </c>
      <c r="E9122" s="1165" t="s">
        <v>27837</v>
      </c>
      <c r="F9122" s="1165" t="s">
        <v>28333</v>
      </c>
    </row>
    <row r="9123" spans="1:6" ht="15" customHeight="1">
      <c r="A9123" s="1165" t="str">
        <f t="shared" si="902"/>
        <v>MEXP140PUK</v>
      </c>
      <c r="B9123" s="1165">
        <f>IFERROR(INDEX('GRP Macros'!$B$14:$AF$554,MATCH(C9123,'GRP Macros'!$B$14:$B$552,FALSE),MATCH(D9123,'GRP Macros'!$B$14:$AF$14,FALSE)),0)</f>
        <v>0</v>
      </c>
      <c r="C9123" s="1165" t="str">
        <f t="shared" si="904"/>
        <v>MEXP140</v>
      </c>
      <c r="D9123" s="988" t="str">
        <f>'GRP Macros'!$Q$14</f>
        <v>US Green 
Pantone
2301C</v>
      </c>
      <c r="E9123" s="1165" t="s">
        <v>27835</v>
      </c>
      <c r="F9123" s="1165" t="s">
        <v>28333</v>
      </c>
    </row>
    <row r="9124" spans="1:6" ht="15" customHeight="1">
      <c r="A9124" s="1165" t="str">
        <f t="shared" si="902"/>
        <v>MEXP140YEL</v>
      </c>
      <c r="B9124" s="1165">
        <f>IFERROR(INDEX('GRP Macros'!$B$14:$AF$554,MATCH(C9124,'GRP Macros'!$B$14:$B$552,FALSE),MATCH(D9124,'GRP Macros'!$B$14:$AF$14,FALSE)),0)</f>
        <v>0</v>
      </c>
      <c r="C9124" s="1165" t="str">
        <f t="shared" si="904"/>
        <v>MEXP140</v>
      </c>
      <c r="D9124" s="988" t="str">
        <f>'GRP Macros'!$S$14</f>
        <v>Yellow 
RAL 1023</v>
      </c>
      <c r="E9124" s="1165" t="s">
        <v>27823</v>
      </c>
      <c r="F9124" s="1165" t="s">
        <v>28333</v>
      </c>
    </row>
    <row r="9125" spans="1:6" ht="15" customHeight="1">
      <c r="A9125" s="1165" t="str">
        <f t="shared" si="902"/>
        <v>MEXP140RED</v>
      </c>
      <c r="B9125" s="1165">
        <f>IFERROR(INDEX('GRP Macros'!$B$14:$AF$554,MATCH(C9125,'GRP Macros'!$B$14:$B$552,FALSE),MATCH(D9125,'GRP Macros'!$B$14:$AF$14,FALSE)),0)</f>
        <v>0</v>
      </c>
      <c r="C9125" s="1165" t="str">
        <f t="shared" si="904"/>
        <v>MEXP140</v>
      </c>
      <c r="D9125" s="988" t="str">
        <f>'GRP Macros'!$U$14</f>
        <v>Red 
RAL 3020</v>
      </c>
      <c r="E9125" s="1165" t="s">
        <v>27826</v>
      </c>
      <c r="F9125" s="1165" t="s">
        <v>28333</v>
      </c>
    </row>
    <row r="9126" spans="1:6" ht="15" customHeight="1">
      <c r="A9126" s="1165" t="str">
        <f t="shared" si="902"/>
        <v>MEXP140VIO</v>
      </c>
      <c r="B9126" s="1165">
        <f>IFERROR(INDEX('GRP Macros'!$B$14:$AF$554,MATCH(C9126,'GRP Macros'!$B$14:$B$552,FALSE),MATCH(D9126,'GRP Macros'!$B$14:$AF$14,FALSE)),0)</f>
        <v>0</v>
      </c>
      <c r="C9126" s="1165" t="str">
        <f t="shared" si="904"/>
        <v>MEXP140</v>
      </c>
      <c r="D9126" s="988" t="str">
        <f>'GRP Macros'!$V$14</f>
        <v>Violet 
RAL 4008</v>
      </c>
      <c r="E9126" s="1165" t="s">
        <v>27833</v>
      </c>
      <c r="F9126" s="1165" t="s">
        <v>28333</v>
      </c>
    </row>
    <row r="9127" spans="1:6" ht="15" customHeight="1">
      <c r="A9127" s="1165" t="str">
        <f t="shared" si="902"/>
        <v>MEXP140BLK</v>
      </c>
      <c r="B9127" s="1165">
        <f>IFERROR(INDEX('GRP Macros'!$B$14:$AF$554,MATCH(C9127,'GRP Macros'!$B$14:$B$552,FALSE),MATCH(D9127,'GRP Macros'!$B$14:$AF$14,FALSE)),0)</f>
        <v>0</v>
      </c>
      <c r="C9127" s="1165" t="str">
        <f t="shared" si="904"/>
        <v>MEXP140</v>
      </c>
      <c r="D9127" s="988" t="str">
        <f>'GRP Macros'!$X$14</f>
        <v>Black 
RAL 9005</v>
      </c>
      <c r="E9127" s="1165" t="s">
        <v>27829</v>
      </c>
      <c r="F9127" s="1165" t="s">
        <v>28333</v>
      </c>
    </row>
    <row r="9128" spans="1:6" ht="15" customHeight="1">
      <c r="A9128" s="1165" t="str">
        <f t="shared" si="902"/>
        <v>MEXP140GRY</v>
      </c>
      <c r="B9128" s="1165">
        <f>IFERROR(INDEX('GRP Macros'!$B$14:$AF$554,MATCH(C9128,'GRP Macros'!$B$14:$B$552,FALSE),MATCH(D9128,'GRP Macros'!$B$14:$AF$14,FALSE)),0)</f>
        <v>0</v>
      </c>
      <c r="C9128" s="1165" t="str">
        <f t="shared" si="904"/>
        <v>MEXP140</v>
      </c>
      <c r="D9128" s="988" t="str">
        <f>'GRP Macros'!$Y$14</f>
        <v>Grey 
RAL 7001</v>
      </c>
      <c r="E9128" s="1165" t="s">
        <v>27828</v>
      </c>
      <c r="F9128" s="1165" t="s">
        <v>28333</v>
      </c>
    </row>
    <row r="9129" spans="1:6" ht="15" customHeight="1">
      <c r="A9129" s="1165" t="str">
        <f t="shared" si="902"/>
        <v>MEXP140FLY</v>
      </c>
      <c r="B9129" s="1165">
        <f>IFERROR(INDEX('GRP Macros'!$B$14:$AF$554,MATCH(C9129,'GRP Macros'!$B$14:$B$552,FALSE),MATCH(D9129,'GRP Macros'!$B$14:$AF$14,FALSE)),0)</f>
        <v>0</v>
      </c>
      <c r="C9129" s="1165" t="str">
        <f t="shared" si="904"/>
        <v>MEXP140</v>
      </c>
      <c r="D9129" s="988" t="str">
        <f>'GRP Macros'!$Z$14</f>
        <v>Fluo Yellow 
RAL 1026</v>
      </c>
      <c r="E9129" s="1165" t="s">
        <v>28041</v>
      </c>
      <c r="F9129" s="1165" t="s">
        <v>28333</v>
      </c>
    </row>
    <row r="9130" spans="1:6" ht="15" customHeight="1">
      <c r="A9130" s="1165" t="str">
        <f t="shared" si="902"/>
        <v>MEXP140FLO</v>
      </c>
      <c r="B9130" s="1165">
        <f>IFERROR(INDEX('GRP Macros'!$B$14:$AF$554,MATCH(C9130,'GRP Macros'!$B$14:$B$552,FALSE),MATCH(D9130,'GRP Macros'!$B$14:$AF$14,FALSE)),0)</f>
        <v>0</v>
      </c>
      <c r="C9130" s="1165" t="str">
        <f t="shared" si="904"/>
        <v>MEXP140</v>
      </c>
      <c r="D9130" s="988" t="str">
        <f>'GRP Macros'!$AA$14</f>
        <v>Fluo Orange 
RAL 2005</v>
      </c>
      <c r="E9130" s="1165" t="s">
        <v>27830</v>
      </c>
      <c r="F9130" s="1165" t="s">
        <v>28333</v>
      </c>
    </row>
    <row r="9131" spans="1:6" ht="15" customHeight="1">
      <c r="A9131" s="1165" t="str">
        <f t="shared" si="902"/>
        <v>MEXP140FLP</v>
      </c>
      <c r="B9131" s="1165">
        <f>IFERROR(INDEX('GRP Macros'!$B$14:$AF$554,MATCH(C9131,'GRP Macros'!$B$14:$B$552,FALSE),MATCH(D9131,'GRP Macros'!$B$14:$AF$14,FALSE)),0)</f>
        <v>0</v>
      </c>
      <c r="C9131" s="1165" t="str">
        <f t="shared" si="904"/>
        <v>MEXP140</v>
      </c>
      <c r="D9131" s="988" t="str">
        <f>'GRP Macros'!$AB$14</f>
        <v>Fluo Pink 
Pantone 806C</v>
      </c>
      <c r="E9131" s="1165" t="s">
        <v>27832</v>
      </c>
      <c r="F9131" s="1165" t="s">
        <v>28333</v>
      </c>
    </row>
    <row r="9132" spans="1:6" ht="15" customHeight="1">
      <c r="A9132" s="1165" t="str">
        <f t="shared" si="902"/>
        <v>MEXP140FLG</v>
      </c>
      <c r="B9132" s="1165">
        <f>IFERROR(INDEX('GRP Macros'!$B$14:$AF$554,MATCH(C9132,'GRP Macros'!$B$14:$B$552,FALSE),MATCH(D9132,'GRP Macros'!$B$14:$AF$14,FALSE)),0)</f>
        <v>0</v>
      </c>
      <c r="C9132" s="1165" t="str">
        <f t="shared" si="904"/>
        <v>MEXP140</v>
      </c>
      <c r="D9132" s="988" t="str">
        <f>'GRP Macros'!$AC$14</f>
        <v>Fluo Green 
RAL 6028</v>
      </c>
      <c r="E9132" s="1165" t="s">
        <v>27831</v>
      </c>
      <c r="F9132" s="1165" t="s">
        <v>28333</v>
      </c>
    </row>
    <row r="9133" spans="1:6" ht="15" customHeight="1">
      <c r="A9133" s="1165" t="str">
        <f t="shared" si="902"/>
        <v>MEXP141WHI</v>
      </c>
      <c r="B9133" s="1165">
        <f>IFERROR(INDEX('GRP Macros'!$B$14:$AF$554,MATCH(C9133,'GRP Macros'!$B$14:$B$552,FALSE),MATCH(D9133,'GRP Macros'!$B$14:$AF$14,FALSE)),0)</f>
        <v>0</v>
      </c>
      <c r="C9133" s="1165" t="s">
        <v>28473</v>
      </c>
      <c r="D9133" s="1167" t="str">
        <f>'GRP Macros'!$K$14</f>
        <v>White 
RAL 9016</v>
      </c>
      <c r="E9133" s="1165" t="s">
        <v>27838</v>
      </c>
      <c r="F9133" s="1165" t="s">
        <v>28333</v>
      </c>
    </row>
    <row r="9134" spans="1:6" ht="15" customHeight="1">
      <c r="A9134" s="1165" t="str">
        <f t="shared" si="902"/>
        <v>MEXP141BLU</v>
      </c>
      <c r="B9134" s="1165">
        <f>IFERROR(INDEX('GRP Macros'!$B$14:$AF$554,MATCH(C9134,'GRP Macros'!$B$14:$B$552,FALSE),MATCH(D9134,'GRP Macros'!$B$14:$AF$14,FALSE)),0)</f>
        <v>0</v>
      </c>
      <c r="C9134" s="1165" t="str">
        <f>C9133</f>
        <v>MEXP141</v>
      </c>
      <c r="D9134" s="988" t="str">
        <f>'GRP Macros'!$L$14</f>
        <v>Blue US 
RAL 5015</v>
      </c>
      <c r="E9134" s="1165" t="s">
        <v>27827</v>
      </c>
      <c r="F9134" s="1165" t="s">
        <v>28333</v>
      </c>
    </row>
    <row r="9135" spans="1:6" ht="15" customHeight="1">
      <c r="A9135" s="1165" t="str">
        <f t="shared" si="902"/>
        <v>MEXP141MIN</v>
      </c>
      <c r="B9135" s="1165">
        <f>IFERROR(INDEX('GRP Macros'!$B$14:$AF$554,MATCH(C9135,'GRP Macros'!$B$14:$B$552,FALSE),MATCH(D9135,'GRP Macros'!$B$14:$AF$14,FALSE)),0)</f>
        <v>0</v>
      </c>
      <c r="C9135" s="1165" t="str">
        <f t="shared" ref="C9135:C9146" si="905">C9134</f>
        <v>MEXP141</v>
      </c>
      <c r="D9135" s="988" t="str">
        <f>'GRP Macros'!$O$14</f>
        <v>Mint 
RAL 6027</v>
      </c>
      <c r="E9135" s="1165" t="s">
        <v>27834</v>
      </c>
      <c r="F9135" s="1165" t="s">
        <v>28333</v>
      </c>
    </row>
    <row r="9136" spans="1:6" ht="15" customHeight="1">
      <c r="A9136" s="1165" t="str">
        <f t="shared" si="902"/>
        <v>MEXP141GRE</v>
      </c>
      <c r="B9136" s="1165">
        <f>IFERROR(INDEX('GRP Macros'!$B$14:$AF$554,MATCH(C9136,'GRP Macros'!$B$14:$B$552,FALSE),MATCH(D9136,'GRP Macros'!$B$14:$AF$14,FALSE)),0)</f>
        <v>0</v>
      </c>
      <c r="C9136" s="1165" t="str">
        <f t="shared" si="905"/>
        <v>MEXP141</v>
      </c>
      <c r="D9136" s="988" t="str">
        <f>'GRP Macros'!$P$14</f>
        <v>Green 
RAL 6037</v>
      </c>
      <c r="E9136" s="1165" t="s">
        <v>27837</v>
      </c>
      <c r="F9136" s="1165" t="s">
        <v>28333</v>
      </c>
    </row>
    <row r="9137" spans="1:6" ht="15" customHeight="1">
      <c r="A9137" s="1165" t="str">
        <f t="shared" si="902"/>
        <v>MEXP141PUK</v>
      </c>
      <c r="B9137" s="1165">
        <f>IFERROR(INDEX('GRP Macros'!$B$14:$AF$554,MATCH(C9137,'GRP Macros'!$B$14:$B$552,FALSE),MATCH(D9137,'GRP Macros'!$B$14:$AF$14,FALSE)),0)</f>
        <v>0</v>
      </c>
      <c r="C9137" s="1165" t="str">
        <f t="shared" si="905"/>
        <v>MEXP141</v>
      </c>
      <c r="D9137" s="988" t="str">
        <f>'GRP Macros'!$Q$14</f>
        <v>US Green 
Pantone
2301C</v>
      </c>
      <c r="E9137" s="1165" t="s">
        <v>27835</v>
      </c>
      <c r="F9137" s="1165" t="s">
        <v>28333</v>
      </c>
    </row>
    <row r="9138" spans="1:6" ht="15" customHeight="1">
      <c r="A9138" s="1165" t="str">
        <f t="shared" si="902"/>
        <v>MEXP141YEL</v>
      </c>
      <c r="B9138" s="1165">
        <f>IFERROR(INDEX('GRP Macros'!$B$14:$AF$554,MATCH(C9138,'GRP Macros'!$B$14:$B$552,FALSE),MATCH(D9138,'GRP Macros'!$B$14:$AF$14,FALSE)),0)</f>
        <v>0</v>
      </c>
      <c r="C9138" s="1165" t="str">
        <f t="shared" si="905"/>
        <v>MEXP141</v>
      </c>
      <c r="D9138" s="988" t="str">
        <f>'GRP Macros'!$S$14</f>
        <v>Yellow 
RAL 1023</v>
      </c>
      <c r="E9138" s="1165" t="s">
        <v>27823</v>
      </c>
      <c r="F9138" s="1165" t="s">
        <v>28333</v>
      </c>
    </row>
    <row r="9139" spans="1:6" ht="15" customHeight="1">
      <c r="A9139" s="1165" t="str">
        <f t="shared" si="902"/>
        <v>MEXP141RED</v>
      </c>
      <c r="B9139" s="1165">
        <f>IFERROR(INDEX('GRP Macros'!$B$14:$AF$554,MATCH(C9139,'GRP Macros'!$B$14:$B$552,FALSE),MATCH(D9139,'GRP Macros'!$B$14:$AF$14,FALSE)),0)</f>
        <v>0</v>
      </c>
      <c r="C9139" s="1165" t="str">
        <f t="shared" si="905"/>
        <v>MEXP141</v>
      </c>
      <c r="D9139" s="988" t="str">
        <f>'GRP Macros'!$U$14</f>
        <v>Red 
RAL 3020</v>
      </c>
      <c r="E9139" s="1165" t="s">
        <v>27826</v>
      </c>
      <c r="F9139" s="1165" t="s">
        <v>28333</v>
      </c>
    </row>
    <row r="9140" spans="1:6" ht="15" customHeight="1">
      <c r="A9140" s="1165" t="str">
        <f t="shared" si="902"/>
        <v>MEXP141VIO</v>
      </c>
      <c r="B9140" s="1165">
        <f>IFERROR(INDEX('GRP Macros'!$B$14:$AF$554,MATCH(C9140,'GRP Macros'!$B$14:$B$552,FALSE),MATCH(D9140,'GRP Macros'!$B$14:$AF$14,FALSE)),0)</f>
        <v>0</v>
      </c>
      <c r="C9140" s="1165" t="str">
        <f t="shared" si="905"/>
        <v>MEXP141</v>
      </c>
      <c r="D9140" s="988" t="str">
        <f>'GRP Macros'!$V$14</f>
        <v>Violet 
RAL 4008</v>
      </c>
      <c r="E9140" s="1165" t="s">
        <v>27833</v>
      </c>
      <c r="F9140" s="1165" t="s">
        <v>28333</v>
      </c>
    </row>
    <row r="9141" spans="1:6" ht="15" customHeight="1">
      <c r="A9141" s="1165" t="str">
        <f t="shared" si="902"/>
        <v>MEXP141BLK</v>
      </c>
      <c r="B9141" s="1165">
        <f>IFERROR(INDEX('GRP Macros'!$B$14:$AF$554,MATCH(C9141,'GRP Macros'!$B$14:$B$552,FALSE),MATCH(D9141,'GRP Macros'!$B$14:$AF$14,FALSE)),0)</f>
        <v>0</v>
      </c>
      <c r="C9141" s="1165" t="str">
        <f t="shared" si="905"/>
        <v>MEXP141</v>
      </c>
      <c r="D9141" s="988" t="str">
        <f>'GRP Macros'!$X$14</f>
        <v>Black 
RAL 9005</v>
      </c>
      <c r="E9141" s="1165" t="s">
        <v>27829</v>
      </c>
      <c r="F9141" s="1165" t="s">
        <v>28333</v>
      </c>
    </row>
    <row r="9142" spans="1:6" ht="15" customHeight="1">
      <c r="A9142" s="1165" t="str">
        <f t="shared" si="902"/>
        <v>MEXP141GRY</v>
      </c>
      <c r="B9142" s="1165">
        <f>IFERROR(INDEX('GRP Macros'!$B$14:$AF$554,MATCH(C9142,'GRP Macros'!$B$14:$B$552,FALSE),MATCH(D9142,'GRP Macros'!$B$14:$AF$14,FALSE)),0)</f>
        <v>0</v>
      </c>
      <c r="C9142" s="1165" t="str">
        <f t="shared" si="905"/>
        <v>MEXP141</v>
      </c>
      <c r="D9142" s="988" t="str">
        <f>'GRP Macros'!$Y$14</f>
        <v>Grey 
RAL 7001</v>
      </c>
      <c r="E9142" s="1165" t="s">
        <v>27828</v>
      </c>
      <c r="F9142" s="1165" t="s">
        <v>28333</v>
      </c>
    </row>
    <row r="9143" spans="1:6" ht="15" customHeight="1">
      <c r="A9143" s="1165" t="str">
        <f t="shared" ref="A9143:A9146" si="906">CONCATENATE(C9143,E9143)</f>
        <v>MEXP141FLY</v>
      </c>
      <c r="B9143" s="1165">
        <f>IFERROR(INDEX('GRP Macros'!$B$14:$AF$554,MATCH(C9143,'GRP Macros'!$B$14:$B$552,FALSE),MATCH(D9143,'GRP Macros'!$B$14:$AF$14,FALSE)),0)</f>
        <v>0</v>
      </c>
      <c r="C9143" s="1165" t="str">
        <f t="shared" si="905"/>
        <v>MEXP141</v>
      </c>
      <c r="D9143" s="988" t="str">
        <f>'GRP Macros'!$Z$14</f>
        <v>Fluo Yellow 
RAL 1026</v>
      </c>
      <c r="E9143" s="1165" t="s">
        <v>28041</v>
      </c>
      <c r="F9143" s="1165" t="s">
        <v>28333</v>
      </c>
    </row>
    <row r="9144" spans="1:6" ht="15" customHeight="1">
      <c r="A9144" s="1165" t="str">
        <f t="shared" si="906"/>
        <v>MEXP141FLO</v>
      </c>
      <c r="B9144" s="1165">
        <f>IFERROR(INDEX('GRP Macros'!$B$14:$AF$554,MATCH(C9144,'GRP Macros'!$B$14:$B$552,FALSE),MATCH(D9144,'GRP Macros'!$B$14:$AF$14,FALSE)),0)</f>
        <v>0</v>
      </c>
      <c r="C9144" s="1165" t="str">
        <f t="shared" si="905"/>
        <v>MEXP141</v>
      </c>
      <c r="D9144" s="988" t="str">
        <f>'GRP Macros'!$AA$14</f>
        <v>Fluo Orange 
RAL 2005</v>
      </c>
      <c r="E9144" s="1165" t="s">
        <v>27830</v>
      </c>
      <c r="F9144" s="1165" t="s">
        <v>28333</v>
      </c>
    </row>
    <row r="9145" spans="1:6" ht="15" customHeight="1">
      <c r="A9145" s="1165" t="str">
        <f t="shared" si="906"/>
        <v>MEXP141FLP</v>
      </c>
      <c r="B9145" s="1165">
        <f>IFERROR(INDEX('GRP Macros'!$B$14:$AF$554,MATCH(C9145,'GRP Macros'!$B$14:$B$552,FALSE),MATCH(D9145,'GRP Macros'!$B$14:$AF$14,FALSE)),0)</f>
        <v>0</v>
      </c>
      <c r="C9145" s="1165" t="str">
        <f t="shared" si="905"/>
        <v>MEXP141</v>
      </c>
      <c r="D9145" s="988" t="str">
        <f>'GRP Macros'!$AB$14</f>
        <v>Fluo Pink 
Pantone 806C</v>
      </c>
      <c r="E9145" s="1165" t="s">
        <v>27832</v>
      </c>
      <c r="F9145" s="1165" t="s">
        <v>28333</v>
      </c>
    </row>
    <row r="9146" spans="1:6" ht="15" customHeight="1">
      <c r="A9146" s="1165" t="str">
        <f t="shared" si="906"/>
        <v>MEXP141FLG</v>
      </c>
      <c r="B9146" s="1165">
        <f>IFERROR(INDEX('GRP Macros'!$B$14:$AF$554,MATCH(C9146,'GRP Macros'!$B$14:$B$552,FALSE),MATCH(D9146,'GRP Macros'!$B$14:$AF$14,FALSE)),0)</f>
        <v>0</v>
      </c>
      <c r="C9146" s="1165" t="str">
        <f t="shared" si="905"/>
        <v>MEXP141</v>
      </c>
      <c r="D9146" s="988" t="str">
        <f>'GRP Macros'!$AC$14</f>
        <v>Fluo Green 
RAL 6028</v>
      </c>
      <c r="E9146" s="1165" t="s">
        <v>27831</v>
      </c>
      <c r="F9146" s="1165" t="s">
        <v>28333</v>
      </c>
    </row>
    <row r="9147" spans="1:6" ht="15" customHeight="1">
      <c r="A9147" s="1165" t="str">
        <f t="shared" ref="A9147:A9188" si="907">CONCATENATE(C9147,E9147)</f>
        <v>MEXP142WHI</v>
      </c>
      <c r="B9147" s="1165">
        <f>IFERROR(INDEX('GRP Macros'!$B$14:$AF$554,MATCH(C9147,'GRP Macros'!$B$14:$B$552,FALSE),MATCH(D9147,'GRP Macros'!$B$14:$AF$14,FALSE)),0)</f>
        <v>0</v>
      </c>
      <c r="C9147" s="1165" t="s">
        <v>28474</v>
      </c>
      <c r="D9147" s="1167" t="str">
        <f>'GRP Macros'!$K$14</f>
        <v>White 
RAL 9016</v>
      </c>
      <c r="E9147" s="1165" t="s">
        <v>27838</v>
      </c>
      <c r="F9147" s="1165" t="s">
        <v>28333</v>
      </c>
    </row>
    <row r="9148" spans="1:6" ht="15" customHeight="1">
      <c r="A9148" s="1165" t="str">
        <f t="shared" si="907"/>
        <v>MEXP142BLU</v>
      </c>
      <c r="B9148" s="1165">
        <f>IFERROR(INDEX('GRP Macros'!$B$14:$AF$554,MATCH(C9148,'GRP Macros'!$B$14:$B$552,FALSE),MATCH(D9148,'GRP Macros'!$B$14:$AF$14,FALSE)),0)</f>
        <v>0</v>
      </c>
      <c r="C9148" s="1165" t="str">
        <f>C9147</f>
        <v>MEXP142</v>
      </c>
      <c r="D9148" s="988" t="str">
        <f>'GRP Macros'!$L$14</f>
        <v>Blue US 
RAL 5015</v>
      </c>
      <c r="E9148" s="1165" t="s">
        <v>27827</v>
      </c>
      <c r="F9148" s="1165" t="s">
        <v>28333</v>
      </c>
    </row>
    <row r="9149" spans="1:6" ht="15" customHeight="1">
      <c r="A9149" s="1165" t="str">
        <f t="shared" si="907"/>
        <v>MEXP142MIN</v>
      </c>
      <c r="B9149" s="1165">
        <f>IFERROR(INDEX('GRP Macros'!$B$14:$AF$554,MATCH(C9149,'GRP Macros'!$B$14:$B$552,FALSE),MATCH(D9149,'GRP Macros'!$B$14:$AF$14,FALSE)),0)</f>
        <v>0</v>
      </c>
      <c r="C9149" s="1165" t="str">
        <f t="shared" ref="C9149:C9160" si="908">C9148</f>
        <v>MEXP142</v>
      </c>
      <c r="D9149" s="988" t="str">
        <f>'GRP Macros'!$O$14</f>
        <v>Mint 
RAL 6027</v>
      </c>
      <c r="E9149" s="1165" t="s">
        <v>27834</v>
      </c>
      <c r="F9149" s="1165" t="s">
        <v>28333</v>
      </c>
    </row>
    <row r="9150" spans="1:6" ht="15" customHeight="1">
      <c r="A9150" s="1165" t="str">
        <f t="shared" si="907"/>
        <v>MEXP142GRE</v>
      </c>
      <c r="B9150" s="1165">
        <f>IFERROR(INDEX('GRP Macros'!$B$14:$AF$554,MATCH(C9150,'GRP Macros'!$B$14:$B$552,FALSE),MATCH(D9150,'GRP Macros'!$B$14:$AF$14,FALSE)),0)</f>
        <v>0</v>
      </c>
      <c r="C9150" s="1165" t="str">
        <f t="shared" si="908"/>
        <v>MEXP142</v>
      </c>
      <c r="D9150" s="988" t="str">
        <f>'GRP Macros'!$P$14</f>
        <v>Green 
RAL 6037</v>
      </c>
      <c r="E9150" s="1165" t="s">
        <v>27837</v>
      </c>
      <c r="F9150" s="1165" t="s">
        <v>28333</v>
      </c>
    </row>
    <row r="9151" spans="1:6" ht="15" customHeight="1">
      <c r="A9151" s="1165" t="str">
        <f t="shared" si="907"/>
        <v>MEXP142PUK</v>
      </c>
      <c r="B9151" s="1165">
        <f>IFERROR(INDEX('GRP Macros'!$B$14:$AF$554,MATCH(C9151,'GRP Macros'!$B$14:$B$552,FALSE),MATCH(D9151,'GRP Macros'!$B$14:$AF$14,FALSE)),0)</f>
        <v>0</v>
      </c>
      <c r="C9151" s="1165" t="str">
        <f t="shared" si="908"/>
        <v>MEXP142</v>
      </c>
      <c r="D9151" s="988" t="str">
        <f>'GRP Macros'!$Q$14</f>
        <v>US Green 
Pantone
2301C</v>
      </c>
      <c r="E9151" s="1165" t="s">
        <v>27835</v>
      </c>
      <c r="F9151" s="1165" t="s">
        <v>28333</v>
      </c>
    </row>
    <row r="9152" spans="1:6" ht="15" customHeight="1">
      <c r="A9152" s="1165" t="str">
        <f t="shared" si="907"/>
        <v>MEXP142YEL</v>
      </c>
      <c r="B9152" s="1165">
        <f>IFERROR(INDEX('GRP Macros'!$B$14:$AF$554,MATCH(C9152,'GRP Macros'!$B$14:$B$552,FALSE),MATCH(D9152,'GRP Macros'!$B$14:$AF$14,FALSE)),0)</f>
        <v>0</v>
      </c>
      <c r="C9152" s="1165" t="str">
        <f t="shared" si="908"/>
        <v>MEXP142</v>
      </c>
      <c r="D9152" s="988" t="str">
        <f>'GRP Macros'!$S$14</f>
        <v>Yellow 
RAL 1023</v>
      </c>
      <c r="E9152" s="1165" t="s">
        <v>27823</v>
      </c>
      <c r="F9152" s="1165" t="s">
        <v>28333</v>
      </c>
    </row>
    <row r="9153" spans="1:6" ht="15" customHeight="1">
      <c r="A9153" s="1165" t="str">
        <f t="shared" si="907"/>
        <v>MEXP142RED</v>
      </c>
      <c r="B9153" s="1165">
        <f>IFERROR(INDEX('GRP Macros'!$B$14:$AF$554,MATCH(C9153,'GRP Macros'!$B$14:$B$552,FALSE),MATCH(D9153,'GRP Macros'!$B$14:$AF$14,FALSE)),0)</f>
        <v>0</v>
      </c>
      <c r="C9153" s="1165" t="str">
        <f t="shared" si="908"/>
        <v>MEXP142</v>
      </c>
      <c r="D9153" s="988" t="str">
        <f>'GRP Macros'!$U$14</f>
        <v>Red 
RAL 3020</v>
      </c>
      <c r="E9153" s="1165" t="s">
        <v>27826</v>
      </c>
      <c r="F9153" s="1165" t="s">
        <v>28333</v>
      </c>
    </row>
    <row r="9154" spans="1:6" ht="15" customHeight="1">
      <c r="A9154" s="1165" t="str">
        <f t="shared" si="907"/>
        <v>MEXP142VIO</v>
      </c>
      <c r="B9154" s="1165">
        <f>IFERROR(INDEX('GRP Macros'!$B$14:$AF$554,MATCH(C9154,'GRP Macros'!$B$14:$B$552,FALSE),MATCH(D9154,'GRP Macros'!$B$14:$AF$14,FALSE)),0)</f>
        <v>0</v>
      </c>
      <c r="C9154" s="1165" t="str">
        <f t="shared" si="908"/>
        <v>MEXP142</v>
      </c>
      <c r="D9154" s="988" t="str">
        <f>'GRP Macros'!$V$14</f>
        <v>Violet 
RAL 4008</v>
      </c>
      <c r="E9154" s="1165" t="s">
        <v>27833</v>
      </c>
      <c r="F9154" s="1165" t="s">
        <v>28333</v>
      </c>
    </row>
    <row r="9155" spans="1:6" ht="15" customHeight="1">
      <c r="A9155" s="1165" t="str">
        <f t="shared" si="907"/>
        <v>MEXP142BLK</v>
      </c>
      <c r="B9155" s="1165">
        <f>IFERROR(INDEX('GRP Macros'!$B$14:$AF$554,MATCH(C9155,'GRP Macros'!$B$14:$B$552,FALSE),MATCH(D9155,'GRP Macros'!$B$14:$AF$14,FALSE)),0)</f>
        <v>0</v>
      </c>
      <c r="C9155" s="1165" t="str">
        <f t="shared" si="908"/>
        <v>MEXP142</v>
      </c>
      <c r="D9155" s="988" t="str">
        <f>'GRP Macros'!$X$14</f>
        <v>Black 
RAL 9005</v>
      </c>
      <c r="E9155" s="1165" t="s">
        <v>27829</v>
      </c>
      <c r="F9155" s="1165" t="s">
        <v>28333</v>
      </c>
    </row>
    <row r="9156" spans="1:6" ht="15" customHeight="1">
      <c r="A9156" s="1165" t="str">
        <f t="shared" si="907"/>
        <v>MEXP142GRY</v>
      </c>
      <c r="B9156" s="1165">
        <f>IFERROR(INDEX('GRP Macros'!$B$14:$AF$554,MATCH(C9156,'GRP Macros'!$B$14:$B$552,FALSE),MATCH(D9156,'GRP Macros'!$B$14:$AF$14,FALSE)),0)</f>
        <v>0</v>
      </c>
      <c r="C9156" s="1165" t="str">
        <f t="shared" si="908"/>
        <v>MEXP142</v>
      </c>
      <c r="D9156" s="988" t="str">
        <f>'GRP Macros'!$Y$14</f>
        <v>Grey 
RAL 7001</v>
      </c>
      <c r="E9156" s="1165" t="s">
        <v>27828</v>
      </c>
      <c r="F9156" s="1165" t="s">
        <v>28333</v>
      </c>
    </row>
    <row r="9157" spans="1:6" ht="15" customHeight="1">
      <c r="A9157" s="1165" t="str">
        <f t="shared" si="907"/>
        <v>MEXP142FLY</v>
      </c>
      <c r="B9157" s="1165">
        <f>IFERROR(INDEX('GRP Macros'!$B$14:$AF$554,MATCH(C9157,'GRP Macros'!$B$14:$B$552,FALSE),MATCH(D9157,'GRP Macros'!$B$14:$AF$14,FALSE)),0)</f>
        <v>0</v>
      </c>
      <c r="C9157" s="1165" t="str">
        <f t="shared" si="908"/>
        <v>MEXP142</v>
      </c>
      <c r="D9157" s="988" t="str">
        <f>'GRP Macros'!$Z$14</f>
        <v>Fluo Yellow 
RAL 1026</v>
      </c>
      <c r="E9157" s="1165" t="s">
        <v>28041</v>
      </c>
      <c r="F9157" s="1165" t="s">
        <v>28333</v>
      </c>
    </row>
    <row r="9158" spans="1:6" ht="15" customHeight="1">
      <c r="A9158" s="1165" t="str">
        <f t="shared" si="907"/>
        <v>MEXP142FLO</v>
      </c>
      <c r="B9158" s="1165">
        <f>IFERROR(INDEX('GRP Macros'!$B$14:$AF$554,MATCH(C9158,'GRP Macros'!$B$14:$B$552,FALSE),MATCH(D9158,'GRP Macros'!$B$14:$AF$14,FALSE)),0)</f>
        <v>0</v>
      </c>
      <c r="C9158" s="1165" t="str">
        <f t="shared" si="908"/>
        <v>MEXP142</v>
      </c>
      <c r="D9158" s="988" t="str">
        <f>'GRP Macros'!$AA$14</f>
        <v>Fluo Orange 
RAL 2005</v>
      </c>
      <c r="E9158" s="1165" t="s">
        <v>27830</v>
      </c>
      <c r="F9158" s="1165" t="s">
        <v>28333</v>
      </c>
    </row>
    <row r="9159" spans="1:6" ht="15" customHeight="1">
      <c r="A9159" s="1165" t="str">
        <f t="shared" si="907"/>
        <v>MEXP142FLP</v>
      </c>
      <c r="B9159" s="1165">
        <f>IFERROR(INDEX('GRP Macros'!$B$14:$AF$554,MATCH(C9159,'GRP Macros'!$B$14:$B$552,FALSE),MATCH(D9159,'GRP Macros'!$B$14:$AF$14,FALSE)),0)</f>
        <v>0</v>
      </c>
      <c r="C9159" s="1165" t="str">
        <f t="shared" si="908"/>
        <v>MEXP142</v>
      </c>
      <c r="D9159" s="988" t="str">
        <f>'GRP Macros'!$AB$14</f>
        <v>Fluo Pink 
Pantone 806C</v>
      </c>
      <c r="E9159" s="1165" t="s">
        <v>27832</v>
      </c>
      <c r="F9159" s="1165" t="s">
        <v>28333</v>
      </c>
    </row>
    <row r="9160" spans="1:6" ht="15" customHeight="1">
      <c r="A9160" s="1165" t="str">
        <f t="shared" si="907"/>
        <v>MEXP142FLG</v>
      </c>
      <c r="B9160" s="1165">
        <f>IFERROR(INDEX('GRP Macros'!$B$14:$AF$554,MATCH(C9160,'GRP Macros'!$B$14:$B$552,FALSE),MATCH(D9160,'GRP Macros'!$B$14:$AF$14,FALSE)),0)</f>
        <v>0</v>
      </c>
      <c r="C9160" s="1165" t="str">
        <f t="shared" si="908"/>
        <v>MEXP142</v>
      </c>
      <c r="D9160" s="988" t="str">
        <f>'GRP Macros'!$AC$14</f>
        <v>Fluo Green 
RAL 6028</v>
      </c>
      <c r="E9160" s="1165" t="s">
        <v>27831</v>
      </c>
      <c r="F9160" s="1165" t="s">
        <v>28333</v>
      </c>
    </row>
    <row r="9161" spans="1:6" ht="15" customHeight="1">
      <c r="A9161" s="1165" t="str">
        <f t="shared" si="907"/>
        <v>MEXP143WHI</v>
      </c>
      <c r="B9161" s="1165">
        <f>IFERROR(INDEX('GRP Macros'!$B$14:$AF$554,MATCH(C9161,'GRP Macros'!$B$14:$B$552,FALSE),MATCH(D9161,'GRP Macros'!$B$14:$AF$14,FALSE)),0)</f>
        <v>0</v>
      </c>
      <c r="C9161" s="1165" t="s">
        <v>28475</v>
      </c>
      <c r="D9161" s="1167" t="str">
        <f>'GRP Macros'!$K$14</f>
        <v>White 
RAL 9016</v>
      </c>
      <c r="E9161" s="1165" t="s">
        <v>27838</v>
      </c>
      <c r="F9161" s="1165" t="s">
        <v>28333</v>
      </c>
    </row>
    <row r="9162" spans="1:6" ht="15" customHeight="1">
      <c r="A9162" s="1165" t="str">
        <f t="shared" si="907"/>
        <v>MEXP143BLU</v>
      </c>
      <c r="B9162" s="1165">
        <f>IFERROR(INDEX('GRP Macros'!$B$14:$AF$554,MATCH(C9162,'GRP Macros'!$B$14:$B$552,FALSE),MATCH(D9162,'GRP Macros'!$B$14:$AF$14,FALSE)),0)</f>
        <v>0</v>
      </c>
      <c r="C9162" s="1165" t="str">
        <f>C9161</f>
        <v>MEXP143</v>
      </c>
      <c r="D9162" s="988" t="str">
        <f>'GRP Macros'!$L$14</f>
        <v>Blue US 
RAL 5015</v>
      </c>
      <c r="E9162" s="1165" t="s">
        <v>27827</v>
      </c>
      <c r="F9162" s="1165" t="s">
        <v>28333</v>
      </c>
    </row>
    <row r="9163" spans="1:6" ht="15" customHeight="1">
      <c r="A9163" s="1165" t="str">
        <f t="shared" si="907"/>
        <v>MEXP143MIN</v>
      </c>
      <c r="B9163" s="1165">
        <f>IFERROR(INDEX('GRP Macros'!$B$14:$AF$554,MATCH(C9163,'GRP Macros'!$B$14:$B$552,FALSE),MATCH(D9163,'GRP Macros'!$B$14:$AF$14,FALSE)),0)</f>
        <v>0</v>
      </c>
      <c r="C9163" s="1165" t="str">
        <f t="shared" ref="C9163:C9174" si="909">C9162</f>
        <v>MEXP143</v>
      </c>
      <c r="D9163" s="988" t="str">
        <f>'GRP Macros'!$O$14</f>
        <v>Mint 
RAL 6027</v>
      </c>
      <c r="E9163" s="1165" t="s">
        <v>27834</v>
      </c>
      <c r="F9163" s="1165" t="s">
        <v>28333</v>
      </c>
    </row>
    <row r="9164" spans="1:6" ht="15" customHeight="1">
      <c r="A9164" s="1165" t="str">
        <f t="shared" si="907"/>
        <v>MEXP143GRE</v>
      </c>
      <c r="B9164" s="1165">
        <f>IFERROR(INDEX('GRP Macros'!$B$14:$AF$554,MATCH(C9164,'GRP Macros'!$B$14:$B$552,FALSE),MATCH(D9164,'GRP Macros'!$B$14:$AF$14,FALSE)),0)</f>
        <v>0</v>
      </c>
      <c r="C9164" s="1165" t="str">
        <f t="shared" si="909"/>
        <v>MEXP143</v>
      </c>
      <c r="D9164" s="988" t="str">
        <f>'GRP Macros'!$P$14</f>
        <v>Green 
RAL 6037</v>
      </c>
      <c r="E9164" s="1165" t="s">
        <v>27837</v>
      </c>
      <c r="F9164" s="1165" t="s">
        <v>28333</v>
      </c>
    </row>
    <row r="9165" spans="1:6" ht="15" customHeight="1">
      <c r="A9165" s="1165" t="str">
        <f t="shared" si="907"/>
        <v>MEXP143PUK</v>
      </c>
      <c r="B9165" s="1165">
        <f>IFERROR(INDEX('GRP Macros'!$B$14:$AF$554,MATCH(C9165,'GRP Macros'!$B$14:$B$552,FALSE),MATCH(D9165,'GRP Macros'!$B$14:$AF$14,FALSE)),0)</f>
        <v>0</v>
      </c>
      <c r="C9165" s="1165" t="str">
        <f t="shared" si="909"/>
        <v>MEXP143</v>
      </c>
      <c r="D9165" s="988" t="str">
        <f>'GRP Macros'!$Q$14</f>
        <v>US Green 
Pantone
2301C</v>
      </c>
      <c r="E9165" s="1165" t="s">
        <v>27835</v>
      </c>
      <c r="F9165" s="1165" t="s">
        <v>28333</v>
      </c>
    </row>
    <row r="9166" spans="1:6" ht="15" customHeight="1">
      <c r="A9166" s="1165" t="str">
        <f t="shared" si="907"/>
        <v>MEXP143YEL</v>
      </c>
      <c r="B9166" s="1165">
        <f>IFERROR(INDEX('GRP Macros'!$B$14:$AF$554,MATCH(C9166,'GRP Macros'!$B$14:$B$552,FALSE),MATCH(D9166,'GRP Macros'!$B$14:$AF$14,FALSE)),0)</f>
        <v>0</v>
      </c>
      <c r="C9166" s="1165" t="str">
        <f t="shared" si="909"/>
        <v>MEXP143</v>
      </c>
      <c r="D9166" s="988" t="str">
        <f>'GRP Macros'!$S$14</f>
        <v>Yellow 
RAL 1023</v>
      </c>
      <c r="E9166" s="1165" t="s">
        <v>27823</v>
      </c>
      <c r="F9166" s="1165" t="s">
        <v>28333</v>
      </c>
    </row>
    <row r="9167" spans="1:6" ht="15" customHeight="1">
      <c r="A9167" s="1165" t="str">
        <f t="shared" si="907"/>
        <v>MEXP143RED</v>
      </c>
      <c r="B9167" s="1165">
        <f>IFERROR(INDEX('GRP Macros'!$B$14:$AF$554,MATCH(C9167,'GRP Macros'!$B$14:$B$552,FALSE),MATCH(D9167,'GRP Macros'!$B$14:$AF$14,FALSE)),0)</f>
        <v>0</v>
      </c>
      <c r="C9167" s="1165" t="str">
        <f t="shared" si="909"/>
        <v>MEXP143</v>
      </c>
      <c r="D9167" s="988" t="str">
        <f>'GRP Macros'!$U$14</f>
        <v>Red 
RAL 3020</v>
      </c>
      <c r="E9167" s="1165" t="s">
        <v>27826</v>
      </c>
      <c r="F9167" s="1165" t="s">
        <v>28333</v>
      </c>
    </row>
    <row r="9168" spans="1:6" ht="15" customHeight="1">
      <c r="A9168" s="1165" t="str">
        <f t="shared" si="907"/>
        <v>MEXP143VIO</v>
      </c>
      <c r="B9168" s="1165">
        <f>IFERROR(INDEX('GRP Macros'!$B$14:$AF$554,MATCH(C9168,'GRP Macros'!$B$14:$B$552,FALSE),MATCH(D9168,'GRP Macros'!$B$14:$AF$14,FALSE)),0)</f>
        <v>0</v>
      </c>
      <c r="C9168" s="1165" t="str">
        <f t="shared" si="909"/>
        <v>MEXP143</v>
      </c>
      <c r="D9168" s="988" t="str">
        <f>'GRP Macros'!$V$14</f>
        <v>Violet 
RAL 4008</v>
      </c>
      <c r="E9168" s="1165" t="s">
        <v>27833</v>
      </c>
      <c r="F9168" s="1165" t="s">
        <v>28333</v>
      </c>
    </row>
    <row r="9169" spans="1:6" ht="15" customHeight="1">
      <c r="A9169" s="1165" t="str">
        <f t="shared" si="907"/>
        <v>MEXP143BLK</v>
      </c>
      <c r="B9169" s="1165">
        <f>IFERROR(INDEX('GRP Macros'!$B$14:$AF$554,MATCH(C9169,'GRP Macros'!$B$14:$B$552,FALSE),MATCH(D9169,'GRP Macros'!$B$14:$AF$14,FALSE)),0)</f>
        <v>0</v>
      </c>
      <c r="C9169" s="1165" t="str">
        <f t="shared" si="909"/>
        <v>MEXP143</v>
      </c>
      <c r="D9169" s="988" t="str">
        <f>'GRP Macros'!$X$14</f>
        <v>Black 
RAL 9005</v>
      </c>
      <c r="E9169" s="1165" t="s">
        <v>27829</v>
      </c>
      <c r="F9169" s="1165" t="s">
        <v>28333</v>
      </c>
    </row>
    <row r="9170" spans="1:6" ht="15" customHeight="1">
      <c r="A9170" s="1165" t="str">
        <f t="shared" si="907"/>
        <v>MEXP143GRY</v>
      </c>
      <c r="B9170" s="1165">
        <f>IFERROR(INDEX('GRP Macros'!$B$14:$AF$554,MATCH(C9170,'GRP Macros'!$B$14:$B$552,FALSE),MATCH(D9170,'GRP Macros'!$B$14:$AF$14,FALSE)),0)</f>
        <v>0</v>
      </c>
      <c r="C9170" s="1165" t="str">
        <f t="shared" si="909"/>
        <v>MEXP143</v>
      </c>
      <c r="D9170" s="988" t="str">
        <f>'GRP Macros'!$Y$14</f>
        <v>Grey 
RAL 7001</v>
      </c>
      <c r="E9170" s="1165" t="s">
        <v>27828</v>
      </c>
      <c r="F9170" s="1165" t="s">
        <v>28333</v>
      </c>
    </row>
    <row r="9171" spans="1:6" ht="15" customHeight="1">
      <c r="A9171" s="1165" t="str">
        <f t="shared" si="907"/>
        <v>MEXP143FLY</v>
      </c>
      <c r="B9171" s="1165">
        <f>IFERROR(INDEX('GRP Macros'!$B$14:$AF$554,MATCH(C9171,'GRP Macros'!$B$14:$B$552,FALSE),MATCH(D9171,'GRP Macros'!$B$14:$AF$14,FALSE)),0)</f>
        <v>0</v>
      </c>
      <c r="C9171" s="1165" t="str">
        <f t="shared" si="909"/>
        <v>MEXP143</v>
      </c>
      <c r="D9171" s="988" t="str">
        <f>'GRP Macros'!$Z$14</f>
        <v>Fluo Yellow 
RAL 1026</v>
      </c>
      <c r="E9171" s="1165" t="s">
        <v>28041</v>
      </c>
      <c r="F9171" s="1165" t="s">
        <v>28333</v>
      </c>
    </row>
    <row r="9172" spans="1:6" ht="15" customHeight="1">
      <c r="A9172" s="1165" t="str">
        <f t="shared" si="907"/>
        <v>MEXP143FLO</v>
      </c>
      <c r="B9172" s="1165">
        <f>IFERROR(INDEX('GRP Macros'!$B$14:$AF$554,MATCH(C9172,'GRP Macros'!$B$14:$B$552,FALSE),MATCH(D9172,'GRP Macros'!$B$14:$AF$14,FALSE)),0)</f>
        <v>0</v>
      </c>
      <c r="C9172" s="1165" t="str">
        <f t="shared" si="909"/>
        <v>MEXP143</v>
      </c>
      <c r="D9172" s="988" t="str">
        <f>'GRP Macros'!$AA$14</f>
        <v>Fluo Orange 
RAL 2005</v>
      </c>
      <c r="E9172" s="1165" t="s">
        <v>27830</v>
      </c>
      <c r="F9172" s="1165" t="s">
        <v>28333</v>
      </c>
    </row>
    <row r="9173" spans="1:6" ht="15" customHeight="1">
      <c r="A9173" s="1165" t="str">
        <f t="shared" si="907"/>
        <v>MEXP143FLP</v>
      </c>
      <c r="B9173" s="1165">
        <f>IFERROR(INDEX('GRP Macros'!$B$14:$AF$554,MATCH(C9173,'GRP Macros'!$B$14:$B$552,FALSE),MATCH(D9173,'GRP Macros'!$B$14:$AF$14,FALSE)),0)</f>
        <v>0</v>
      </c>
      <c r="C9173" s="1165" t="str">
        <f t="shared" si="909"/>
        <v>MEXP143</v>
      </c>
      <c r="D9173" s="988" t="str">
        <f>'GRP Macros'!$AB$14</f>
        <v>Fluo Pink 
Pantone 806C</v>
      </c>
      <c r="E9173" s="1165" t="s">
        <v>27832</v>
      </c>
      <c r="F9173" s="1165" t="s">
        <v>28333</v>
      </c>
    </row>
    <row r="9174" spans="1:6" ht="15" customHeight="1">
      <c r="A9174" s="1165" t="str">
        <f t="shared" si="907"/>
        <v>MEXP143FLG</v>
      </c>
      <c r="B9174" s="1165">
        <f>IFERROR(INDEX('GRP Macros'!$B$14:$AF$554,MATCH(C9174,'GRP Macros'!$B$14:$B$552,FALSE),MATCH(D9174,'GRP Macros'!$B$14:$AF$14,FALSE)),0)</f>
        <v>0</v>
      </c>
      <c r="C9174" s="1165" t="str">
        <f t="shared" si="909"/>
        <v>MEXP143</v>
      </c>
      <c r="D9174" s="988" t="str">
        <f>'GRP Macros'!$AC$14</f>
        <v>Fluo Green 
RAL 6028</v>
      </c>
      <c r="E9174" s="1165" t="s">
        <v>27831</v>
      </c>
      <c r="F9174" s="1165" t="s">
        <v>28333</v>
      </c>
    </row>
    <row r="9175" spans="1:6" ht="15" customHeight="1">
      <c r="A9175" s="1165" t="str">
        <f t="shared" si="907"/>
        <v>MEXP144WHI</v>
      </c>
      <c r="B9175" s="1165">
        <f>IFERROR(INDEX('GRP Macros'!$B$14:$AF$554,MATCH(C9175,'GRP Macros'!$B$14:$B$552,FALSE),MATCH(D9175,'GRP Macros'!$B$14:$AF$14,FALSE)),0)</f>
        <v>0</v>
      </c>
      <c r="C9175" s="1165" t="s">
        <v>28476</v>
      </c>
      <c r="D9175" s="1167" t="str">
        <f>'GRP Macros'!$K$14</f>
        <v>White 
RAL 9016</v>
      </c>
      <c r="E9175" s="1165" t="s">
        <v>27838</v>
      </c>
      <c r="F9175" s="1165" t="s">
        <v>28333</v>
      </c>
    </row>
    <row r="9176" spans="1:6" ht="15" customHeight="1">
      <c r="A9176" s="1165" t="str">
        <f t="shared" si="907"/>
        <v>MEXP144BLU</v>
      </c>
      <c r="B9176" s="1165">
        <f>IFERROR(INDEX('GRP Macros'!$B$14:$AF$554,MATCH(C9176,'GRP Macros'!$B$14:$B$552,FALSE),MATCH(D9176,'GRP Macros'!$B$14:$AF$14,FALSE)),0)</f>
        <v>0</v>
      </c>
      <c r="C9176" s="1165" t="str">
        <f>C9175</f>
        <v>MEXP144</v>
      </c>
      <c r="D9176" s="988" t="str">
        <f>'GRP Macros'!$L$14</f>
        <v>Blue US 
RAL 5015</v>
      </c>
      <c r="E9176" s="1165" t="s">
        <v>27827</v>
      </c>
      <c r="F9176" s="1165" t="s">
        <v>28333</v>
      </c>
    </row>
    <row r="9177" spans="1:6" ht="15" customHeight="1">
      <c r="A9177" s="1165" t="str">
        <f t="shared" si="907"/>
        <v>MEXP144MIN</v>
      </c>
      <c r="B9177" s="1165">
        <f>IFERROR(INDEX('GRP Macros'!$B$14:$AF$554,MATCH(C9177,'GRP Macros'!$B$14:$B$552,FALSE),MATCH(D9177,'GRP Macros'!$B$14:$AF$14,FALSE)),0)</f>
        <v>0</v>
      </c>
      <c r="C9177" s="1165" t="str">
        <f t="shared" ref="C9177:C9188" si="910">C9176</f>
        <v>MEXP144</v>
      </c>
      <c r="D9177" s="988" t="str">
        <f>'GRP Macros'!$O$14</f>
        <v>Mint 
RAL 6027</v>
      </c>
      <c r="E9177" s="1165" t="s">
        <v>27834</v>
      </c>
      <c r="F9177" s="1165" t="s">
        <v>28333</v>
      </c>
    </row>
    <row r="9178" spans="1:6" ht="15" customHeight="1">
      <c r="A9178" s="1165" t="str">
        <f t="shared" si="907"/>
        <v>MEXP144GRE</v>
      </c>
      <c r="B9178" s="1165">
        <f>IFERROR(INDEX('GRP Macros'!$B$14:$AF$554,MATCH(C9178,'GRP Macros'!$B$14:$B$552,FALSE),MATCH(D9178,'GRP Macros'!$B$14:$AF$14,FALSE)),0)</f>
        <v>0</v>
      </c>
      <c r="C9178" s="1165" t="str">
        <f t="shared" si="910"/>
        <v>MEXP144</v>
      </c>
      <c r="D9178" s="988" t="str">
        <f>'GRP Macros'!$P$14</f>
        <v>Green 
RAL 6037</v>
      </c>
      <c r="E9178" s="1165" t="s">
        <v>27837</v>
      </c>
      <c r="F9178" s="1165" t="s">
        <v>28333</v>
      </c>
    </row>
    <row r="9179" spans="1:6" ht="15" customHeight="1">
      <c r="A9179" s="1165" t="str">
        <f t="shared" si="907"/>
        <v>MEXP144PUK</v>
      </c>
      <c r="B9179" s="1165">
        <f>IFERROR(INDEX('GRP Macros'!$B$14:$AF$554,MATCH(C9179,'GRP Macros'!$B$14:$B$552,FALSE),MATCH(D9179,'GRP Macros'!$B$14:$AF$14,FALSE)),0)</f>
        <v>0</v>
      </c>
      <c r="C9179" s="1165" t="str">
        <f t="shared" si="910"/>
        <v>MEXP144</v>
      </c>
      <c r="D9179" s="988" t="str">
        <f>'GRP Macros'!$Q$14</f>
        <v>US Green 
Pantone
2301C</v>
      </c>
      <c r="E9179" s="1165" t="s">
        <v>27835</v>
      </c>
      <c r="F9179" s="1165" t="s">
        <v>28333</v>
      </c>
    </row>
    <row r="9180" spans="1:6" ht="15" customHeight="1">
      <c r="A9180" s="1165" t="str">
        <f t="shared" si="907"/>
        <v>MEXP144YEL</v>
      </c>
      <c r="B9180" s="1165">
        <f>IFERROR(INDEX('GRP Macros'!$B$14:$AF$554,MATCH(C9180,'GRP Macros'!$B$14:$B$552,FALSE),MATCH(D9180,'GRP Macros'!$B$14:$AF$14,FALSE)),0)</f>
        <v>0</v>
      </c>
      <c r="C9180" s="1165" t="str">
        <f t="shared" si="910"/>
        <v>MEXP144</v>
      </c>
      <c r="D9180" s="988" t="str">
        <f>'GRP Macros'!$S$14</f>
        <v>Yellow 
RAL 1023</v>
      </c>
      <c r="E9180" s="1165" t="s">
        <v>27823</v>
      </c>
      <c r="F9180" s="1165" t="s">
        <v>28333</v>
      </c>
    </row>
    <row r="9181" spans="1:6" ht="15" customHeight="1">
      <c r="A9181" s="1165" t="str">
        <f t="shared" si="907"/>
        <v>MEXP144RED</v>
      </c>
      <c r="B9181" s="1165">
        <f>IFERROR(INDEX('GRP Macros'!$B$14:$AF$554,MATCH(C9181,'GRP Macros'!$B$14:$B$552,FALSE),MATCH(D9181,'GRP Macros'!$B$14:$AF$14,FALSE)),0)</f>
        <v>0</v>
      </c>
      <c r="C9181" s="1165" t="str">
        <f t="shared" si="910"/>
        <v>MEXP144</v>
      </c>
      <c r="D9181" s="988" t="str">
        <f>'GRP Macros'!$U$14</f>
        <v>Red 
RAL 3020</v>
      </c>
      <c r="E9181" s="1165" t="s">
        <v>27826</v>
      </c>
      <c r="F9181" s="1165" t="s">
        <v>28333</v>
      </c>
    </row>
    <row r="9182" spans="1:6" ht="15" customHeight="1">
      <c r="A9182" s="1165" t="str">
        <f t="shared" si="907"/>
        <v>MEXP144VIO</v>
      </c>
      <c r="B9182" s="1165">
        <f>IFERROR(INDEX('GRP Macros'!$B$14:$AF$554,MATCH(C9182,'GRP Macros'!$B$14:$B$552,FALSE),MATCH(D9182,'GRP Macros'!$B$14:$AF$14,FALSE)),0)</f>
        <v>0</v>
      </c>
      <c r="C9182" s="1165" t="str">
        <f t="shared" si="910"/>
        <v>MEXP144</v>
      </c>
      <c r="D9182" s="988" t="str">
        <f>'GRP Macros'!$V$14</f>
        <v>Violet 
RAL 4008</v>
      </c>
      <c r="E9182" s="1165" t="s">
        <v>27833</v>
      </c>
      <c r="F9182" s="1165" t="s">
        <v>28333</v>
      </c>
    </row>
    <row r="9183" spans="1:6" ht="15" customHeight="1">
      <c r="A9183" s="1165" t="str">
        <f t="shared" si="907"/>
        <v>MEXP144BLK</v>
      </c>
      <c r="B9183" s="1165">
        <f>IFERROR(INDEX('GRP Macros'!$B$14:$AF$554,MATCH(C9183,'GRP Macros'!$B$14:$B$552,FALSE),MATCH(D9183,'GRP Macros'!$B$14:$AF$14,FALSE)),0)</f>
        <v>0</v>
      </c>
      <c r="C9183" s="1165" t="str">
        <f t="shared" si="910"/>
        <v>MEXP144</v>
      </c>
      <c r="D9183" s="988" t="str">
        <f>'GRP Macros'!$X$14</f>
        <v>Black 
RAL 9005</v>
      </c>
      <c r="E9183" s="1165" t="s">
        <v>27829</v>
      </c>
      <c r="F9183" s="1165" t="s">
        <v>28333</v>
      </c>
    </row>
    <row r="9184" spans="1:6" ht="15" customHeight="1">
      <c r="A9184" s="1165" t="str">
        <f t="shared" si="907"/>
        <v>MEXP144GRY</v>
      </c>
      <c r="B9184" s="1165">
        <f>IFERROR(INDEX('GRP Macros'!$B$14:$AF$554,MATCH(C9184,'GRP Macros'!$B$14:$B$552,FALSE),MATCH(D9184,'GRP Macros'!$B$14:$AF$14,FALSE)),0)</f>
        <v>0</v>
      </c>
      <c r="C9184" s="1165" t="str">
        <f t="shared" si="910"/>
        <v>MEXP144</v>
      </c>
      <c r="D9184" s="988" t="str">
        <f>'GRP Macros'!$Y$14</f>
        <v>Grey 
RAL 7001</v>
      </c>
      <c r="E9184" s="1165" t="s">
        <v>27828</v>
      </c>
      <c r="F9184" s="1165" t="s">
        <v>28333</v>
      </c>
    </row>
    <row r="9185" spans="1:6" ht="15" customHeight="1">
      <c r="A9185" s="1165" t="str">
        <f t="shared" si="907"/>
        <v>MEXP144FLY</v>
      </c>
      <c r="B9185" s="1165">
        <f>IFERROR(INDEX('GRP Macros'!$B$14:$AF$554,MATCH(C9185,'GRP Macros'!$B$14:$B$552,FALSE),MATCH(D9185,'GRP Macros'!$B$14:$AF$14,FALSE)),0)</f>
        <v>0</v>
      </c>
      <c r="C9185" s="1165" t="str">
        <f t="shared" si="910"/>
        <v>MEXP144</v>
      </c>
      <c r="D9185" s="988" t="str">
        <f>'GRP Macros'!$Z$14</f>
        <v>Fluo Yellow 
RAL 1026</v>
      </c>
      <c r="E9185" s="1165" t="s">
        <v>28041</v>
      </c>
      <c r="F9185" s="1165" t="s">
        <v>28333</v>
      </c>
    </row>
    <row r="9186" spans="1:6" ht="15" customHeight="1">
      <c r="A9186" s="1165" t="str">
        <f t="shared" si="907"/>
        <v>MEXP144FLO</v>
      </c>
      <c r="B9186" s="1165">
        <f>IFERROR(INDEX('GRP Macros'!$B$14:$AF$554,MATCH(C9186,'GRP Macros'!$B$14:$B$552,FALSE),MATCH(D9186,'GRP Macros'!$B$14:$AF$14,FALSE)),0)</f>
        <v>0</v>
      </c>
      <c r="C9186" s="1165" t="str">
        <f t="shared" si="910"/>
        <v>MEXP144</v>
      </c>
      <c r="D9186" s="988" t="str">
        <f>'GRP Macros'!$AA$14</f>
        <v>Fluo Orange 
RAL 2005</v>
      </c>
      <c r="E9186" s="1165" t="s">
        <v>27830</v>
      </c>
      <c r="F9186" s="1165" t="s">
        <v>28333</v>
      </c>
    </row>
    <row r="9187" spans="1:6" ht="15" customHeight="1">
      <c r="A9187" s="1165" t="str">
        <f t="shared" si="907"/>
        <v>MEXP144FLP</v>
      </c>
      <c r="B9187" s="1165">
        <f>IFERROR(INDEX('GRP Macros'!$B$14:$AF$554,MATCH(C9187,'GRP Macros'!$B$14:$B$552,FALSE),MATCH(D9187,'GRP Macros'!$B$14:$AF$14,FALSE)),0)</f>
        <v>0</v>
      </c>
      <c r="C9187" s="1165" t="str">
        <f t="shared" si="910"/>
        <v>MEXP144</v>
      </c>
      <c r="D9187" s="988" t="str">
        <f>'GRP Macros'!$AB$14</f>
        <v>Fluo Pink 
Pantone 806C</v>
      </c>
      <c r="E9187" s="1165" t="s">
        <v>27832</v>
      </c>
      <c r="F9187" s="1165" t="s">
        <v>28333</v>
      </c>
    </row>
    <row r="9188" spans="1:6" ht="15" customHeight="1">
      <c r="A9188" s="1165" t="str">
        <f t="shared" si="907"/>
        <v>MEXP144FLG</v>
      </c>
      <c r="B9188" s="1165">
        <f>IFERROR(INDEX('GRP Macros'!$B$14:$AF$554,MATCH(C9188,'GRP Macros'!$B$14:$B$552,FALSE),MATCH(D9188,'GRP Macros'!$B$14:$AF$14,FALSE)),0)</f>
        <v>0</v>
      </c>
      <c r="C9188" s="1165" t="str">
        <f t="shared" si="910"/>
        <v>MEXP144</v>
      </c>
      <c r="D9188" s="988" t="str">
        <f>'GRP Macros'!$AC$14</f>
        <v>Fluo Green 
RAL 6028</v>
      </c>
      <c r="E9188" s="1165" t="s">
        <v>27831</v>
      </c>
      <c r="F9188" s="1165" t="s">
        <v>28333</v>
      </c>
    </row>
    <row r="9189" spans="1:6" ht="15" customHeight="1">
      <c r="A9189" s="1165" t="str">
        <f t="shared" ref="A9189:A9235" si="911">CONCATENATE(C9189,E9189)</f>
        <v>MEXP145WHI</v>
      </c>
      <c r="B9189" s="1165">
        <f>IFERROR(INDEX('GRP Macros'!$B$14:$AF$554,MATCH(C9189,'GRP Macros'!$B$14:$B$552,FALSE),MATCH(D9189,'GRP Macros'!$B$14:$AF$14,FALSE)),0)</f>
        <v>0</v>
      </c>
      <c r="C9189" s="1165" t="s">
        <v>28477</v>
      </c>
      <c r="D9189" s="1167" t="str">
        <f>'GRP Macros'!$K$14</f>
        <v>White 
RAL 9016</v>
      </c>
      <c r="E9189" s="1165" t="s">
        <v>27838</v>
      </c>
      <c r="F9189" s="1165" t="s">
        <v>28333</v>
      </c>
    </row>
    <row r="9190" spans="1:6" ht="15" customHeight="1">
      <c r="A9190" s="1165" t="str">
        <f t="shared" si="911"/>
        <v>MEXP145BLU</v>
      </c>
      <c r="B9190" s="1165">
        <f>IFERROR(INDEX('GRP Macros'!$B$14:$AF$554,MATCH(C9190,'GRP Macros'!$B$14:$B$552,FALSE),MATCH(D9190,'GRP Macros'!$B$14:$AF$14,FALSE)),0)</f>
        <v>0</v>
      </c>
      <c r="C9190" s="1165" t="str">
        <f>C9189</f>
        <v>MEXP145</v>
      </c>
      <c r="D9190" s="988" t="str">
        <f>'GRP Macros'!$L$14</f>
        <v>Blue US 
RAL 5015</v>
      </c>
      <c r="E9190" s="1165" t="s">
        <v>27827</v>
      </c>
      <c r="F9190" s="1165" t="s">
        <v>28333</v>
      </c>
    </row>
    <row r="9191" spans="1:6" ht="15" customHeight="1">
      <c r="A9191" s="1165" t="str">
        <f t="shared" si="911"/>
        <v>MEXP145MIN</v>
      </c>
      <c r="B9191" s="1165">
        <f>IFERROR(INDEX('GRP Macros'!$B$14:$AF$554,MATCH(C9191,'GRP Macros'!$B$14:$B$552,FALSE),MATCH(D9191,'GRP Macros'!$B$14:$AF$14,FALSE)),0)</f>
        <v>0</v>
      </c>
      <c r="C9191" s="1165" t="str">
        <f t="shared" ref="C9191:C9202" si="912">C9190</f>
        <v>MEXP145</v>
      </c>
      <c r="D9191" s="988" t="str">
        <f>'GRP Macros'!$O$14</f>
        <v>Mint 
RAL 6027</v>
      </c>
      <c r="E9191" s="1165" t="s">
        <v>27834</v>
      </c>
      <c r="F9191" s="1165" t="s">
        <v>28333</v>
      </c>
    </row>
    <row r="9192" spans="1:6" ht="15" customHeight="1">
      <c r="A9192" s="1165" t="str">
        <f t="shared" si="911"/>
        <v>MEXP145GRE</v>
      </c>
      <c r="B9192" s="1165">
        <f>IFERROR(INDEX('GRP Macros'!$B$14:$AF$554,MATCH(C9192,'GRP Macros'!$B$14:$B$552,FALSE),MATCH(D9192,'GRP Macros'!$B$14:$AF$14,FALSE)),0)</f>
        <v>0</v>
      </c>
      <c r="C9192" s="1165" t="str">
        <f t="shared" si="912"/>
        <v>MEXP145</v>
      </c>
      <c r="D9192" s="988" t="str">
        <f>'GRP Macros'!$P$14</f>
        <v>Green 
RAL 6037</v>
      </c>
      <c r="E9192" s="1165" t="s">
        <v>27837</v>
      </c>
      <c r="F9192" s="1165" t="s">
        <v>28333</v>
      </c>
    </row>
    <row r="9193" spans="1:6" ht="15" customHeight="1">
      <c r="A9193" s="1165" t="str">
        <f t="shared" si="911"/>
        <v>MEXP145PUK</v>
      </c>
      <c r="B9193" s="1165">
        <f>IFERROR(INDEX('GRP Macros'!$B$14:$AF$554,MATCH(C9193,'GRP Macros'!$B$14:$B$552,FALSE),MATCH(D9193,'GRP Macros'!$B$14:$AF$14,FALSE)),0)</f>
        <v>0</v>
      </c>
      <c r="C9193" s="1165" t="str">
        <f t="shared" si="912"/>
        <v>MEXP145</v>
      </c>
      <c r="D9193" s="988" t="str">
        <f>'GRP Macros'!$Q$14</f>
        <v>US Green 
Pantone
2301C</v>
      </c>
      <c r="E9193" s="1165" t="s">
        <v>27835</v>
      </c>
      <c r="F9193" s="1165" t="s">
        <v>28333</v>
      </c>
    </row>
    <row r="9194" spans="1:6" ht="15" customHeight="1">
      <c r="A9194" s="1165" t="str">
        <f t="shared" si="911"/>
        <v>MEXP145YEL</v>
      </c>
      <c r="B9194" s="1165">
        <f>IFERROR(INDEX('GRP Macros'!$B$14:$AF$554,MATCH(C9194,'GRP Macros'!$B$14:$B$552,FALSE),MATCH(D9194,'GRP Macros'!$B$14:$AF$14,FALSE)),0)</f>
        <v>0</v>
      </c>
      <c r="C9194" s="1165" t="str">
        <f t="shared" si="912"/>
        <v>MEXP145</v>
      </c>
      <c r="D9194" s="988" t="str">
        <f>'GRP Macros'!$S$14</f>
        <v>Yellow 
RAL 1023</v>
      </c>
      <c r="E9194" s="1165" t="s">
        <v>27823</v>
      </c>
      <c r="F9194" s="1165" t="s">
        <v>28333</v>
      </c>
    </row>
    <row r="9195" spans="1:6" ht="15" customHeight="1">
      <c r="A9195" s="1165" t="str">
        <f t="shared" si="911"/>
        <v>MEXP145RED</v>
      </c>
      <c r="B9195" s="1165">
        <f>IFERROR(INDEX('GRP Macros'!$B$14:$AF$554,MATCH(C9195,'GRP Macros'!$B$14:$B$552,FALSE),MATCH(D9195,'GRP Macros'!$B$14:$AF$14,FALSE)),0)</f>
        <v>0</v>
      </c>
      <c r="C9195" s="1165" t="str">
        <f t="shared" si="912"/>
        <v>MEXP145</v>
      </c>
      <c r="D9195" s="988" t="str">
        <f>'GRP Macros'!$U$14</f>
        <v>Red 
RAL 3020</v>
      </c>
      <c r="E9195" s="1165" t="s">
        <v>27826</v>
      </c>
      <c r="F9195" s="1165" t="s">
        <v>28333</v>
      </c>
    </row>
    <row r="9196" spans="1:6" ht="15" customHeight="1">
      <c r="A9196" s="1165" t="str">
        <f t="shared" si="911"/>
        <v>MEXP145VIO</v>
      </c>
      <c r="B9196" s="1165">
        <f>IFERROR(INDEX('GRP Macros'!$B$14:$AF$554,MATCH(C9196,'GRP Macros'!$B$14:$B$552,FALSE),MATCH(D9196,'GRP Macros'!$B$14:$AF$14,FALSE)),0)</f>
        <v>0</v>
      </c>
      <c r="C9196" s="1165" t="str">
        <f t="shared" si="912"/>
        <v>MEXP145</v>
      </c>
      <c r="D9196" s="988" t="str">
        <f>'GRP Macros'!$V$14</f>
        <v>Violet 
RAL 4008</v>
      </c>
      <c r="E9196" s="1165" t="s">
        <v>27833</v>
      </c>
      <c r="F9196" s="1165" t="s">
        <v>28333</v>
      </c>
    </row>
    <row r="9197" spans="1:6" ht="15" customHeight="1">
      <c r="A9197" s="1165" t="str">
        <f t="shared" si="911"/>
        <v>MEXP145BLK</v>
      </c>
      <c r="B9197" s="1165">
        <f>IFERROR(INDEX('GRP Macros'!$B$14:$AF$554,MATCH(C9197,'GRP Macros'!$B$14:$B$552,FALSE),MATCH(D9197,'GRP Macros'!$B$14:$AF$14,FALSE)),0)</f>
        <v>0</v>
      </c>
      <c r="C9197" s="1165" t="str">
        <f t="shared" si="912"/>
        <v>MEXP145</v>
      </c>
      <c r="D9197" s="988" t="str">
        <f>'GRP Macros'!$X$14</f>
        <v>Black 
RAL 9005</v>
      </c>
      <c r="E9197" s="1165" t="s">
        <v>27829</v>
      </c>
      <c r="F9197" s="1165" t="s">
        <v>28333</v>
      </c>
    </row>
    <row r="9198" spans="1:6" ht="15" customHeight="1">
      <c r="A9198" s="1165" t="str">
        <f t="shared" si="911"/>
        <v>MEXP145GRY</v>
      </c>
      <c r="B9198" s="1165">
        <f>IFERROR(INDEX('GRP Macros'!$B$14:$AF$554,MATCH(C9198,'GRP Macros'!$B$14:$B$552,FALSE),MATCH(D9198,'GRP Macros'!$B$14:$AF$14,FALSE)),0)</f>
        <v>0</v>
      </c>
      <c r="C9198" s="1165" t="str">
        <f t="shared" si="912"/>
        <v>MEXP145</v>
      </c>
      <c r="D9198" s="988" t="str">
        <f>'GRP Macros'!$Y$14</f>
        <v>Grey 
RAL 7001</v>
      </c>
      <c r="E9198" s="1165" t="s">
        <v>27828</v>
      </c>
      <c r="F9198" s="1165" t="s">
        <v>28333</v>
      </c>
    </row>
    <row r="9199" spans="1:6" ht="15" customHeight="1">
      <c r="A9199" s="1165" t="str">
        <f t="shared" si="911"/>
        <v>MEXP145FLY</v>
      </c>
      <c r="B9199" s="1165">
        <f>IFERROR(INDEX('GRP Macros'!$B$14:$AF$554,MATCH(C9199,'GRP Macros'!$B$14:$B$552,FALSE),MATCH(D9199,'GRP Macros'!$B$14:$AF$14,FALSE)),0)</f>
        <v>0</v>
      </c>
      <c r="C9199" s="1165" t="str">
        <f t="shared" si="912"/>
        <v>MEXP145</v>
      </c>
      <c r="D9199" s="988" t="str">
        <f>'GRP Macros'!$Z$14</f>
        <v>Fluo Yellow 
RAL 1026</v>
      </c>
      <c r="E9199" s="1165" t="s">
        <v>28041</v>
      </c>
      <c r="F9199" s="1165" t="s">
        <v>28333</v>
      </c>
    </row>
    <row r="9200" spans="1:6" ht="15" customHeight="1">
      <c r="A9200" s="1165" t="str">
        <f t="shared" si="911"/>
        <v>MEXP145FLO</v>
      </c>
      <c r="B9200" s="1165">
        <f>IFERROR(INDEX('GRP Macros'!$B$14:$AF$554,MATCH(C9200,'GRP Macros'!$B$14:$B$552,FALSE),MATCH(D9200,'GRP Macros'!$B$14:$AF$14,FALSE)),0)</f>
        <v>0</v>
      </c>
      <c r="C9200" s="1165" t="str">
        <f t="shared" si="912"/>
        <v>MEXP145</v>
      </c>
      <c r="D9200" s="988" t="str">
        <f>'GRP Macros'!$AA$14</f>
        <v>Fluo Orange 
RAL 2005</v>
      </c>
      <c r="E9200" s="1165" t="s">
        <v>27830</v>
      </c>
      <c r="F9200" s="1165" t="s">
        <v>28333</v>
      </c>
    </row>
    <row r="9201" spans="1:6" ht="15" customHeight="1">
      <c r="A9201" s="1165" t="str">
        <f t="shared" si="911"/>
        <v>MEXP145FLP</v>
      </c>
      <c r="B9201" s="1165">
        <f>IFERROR(INDEX('GRP Macros'!$B$14:$AF$554,MATCH(C9201,'GRP Macros'!$B$14:$B$552,FALSE),MATCH(D9201,'GRP Macros'!$B$14:$AF$14,FALSE)),0)</f>
        <v>0</v>
      </c>
      <c r="C9201" s="1165" t="str">
        <f t="shared" si="912"/>
        <v>MEXP145</v>
      </c>
      <c r="D9201" s="988" t="str">
        <f>'GRP Macros'!$AB$14</f>
        <v>Fluo Pink 
Pantone 806C</v>
      </c>
      <c r="E9201" s="1165" t="s">
        <v>27832</v>
      </c>
      <c r="F9201" s="1165" t="s">
        <v>28333</v>
      </c>
    </row>
    <row r="9202" spans="1:6" ht="15" customHeight="1">
      <c r="A9202" s="1165" t="str">
        <f t="shared" si="911"/>
        <v>MEXP145FLG</v>
      </c>
      <c r="B9202" s="1165">
        <f>IFERROR(INDEX('GRP Macros'!$B$14:$AF$554,MATCH(C9202,'GRP Macros'!$B$14:$B$552,FALSE),MATCH(D9202,'GRP Macros'!$B$14:$AF$14,FALSE)),0)</f>
        <v>0</v>
      </c>
      <c r="C9202" s="1165" t="str">
        <f t="shared" si="912"/>
        <v>MEXP145</v>
      </c>
      <c r="D9202" s="988" t="str">
        <f>'GRP Macros'!$AC$14</f>
        <v>Fluo Green 
RAL 6028</v>
      </c>
      <c r="E9202" s="1165" t="s">
        <v>27831</v>
      </c>
      <c r="F9202" s="1165" t="s">
        <v>28333</v>
      </c>
    </row>
    <row r="9203" spans="1:6" ht="15" customHeight="1">
      <c r="A9203" s="1165" t="str">
        <f t="shared" si="911"/>
        <v>MEXP146WHI</v>
      </c>
      <c r="B9203" s="1165">
        <f>IFERROR(INDEX('GRP Macros'!$B$14:$AF$554,MATCH(C9203,'GRP Macros'!$B$14:$B$552,FALSE),MATCH(D9203,'GRP Macros'!$B$14:$AF$14,FALSE)),0)</f>
        <v>0</v>
      </c>
      <c r="C9203" s="1165" t="s">
        <v>28478</v>
      </c>
      <c r="D9203" s="1167" t="str">
        <f>'GRP Macros'!$K$14</f>
        <v>White 
RAL 9016</v>
      </c>
      <c r="E9203" s="1165" t="s">
        <v>27838</v>
      </c>
      <c r="F9203" s="1165" t="s">
        <v>28333</v>
      </c>
    </row>
    <row r="9204" spans="1:6" ht="15" customHeight="1">
      <c r="A9204" s="1165" t="str">
        <f t="shared" si="911"/>
        <v>MEXP146BLU</v>
      </c>
      <c r="B9204" s="1165">
        <f>IFERROR(INDEX('GRP Macros'!$B$14:$AF$554,MATCH(C9204,'GRP Macros'!$B$14:$B$552,FALSE),MATCH(D9204,'GRP Macros'!$B$14:$AF$14,FALSE)),0)</f>
        <v>0</v>
      </c>
      <c r="C9204" s="1165" t="str">
        <f>C9203</f>
        <v>MEXP146</v>
      </c>
      <c r="D9204" s="988" t="str">
        <f>'GRP Macros'!$L$14</f>
        <v>Blue US 
RAL 5015</v>
      </c>
      <c r="E9204" s="1165" t="s">
        <v>27827</v>
      </c>
      <c r="F9204" s="1165" t="s">
        <v>28333</v>
      </c>
    </row>
    <row r="9205" spans="1:6" ht="15" customHeight="1">
      <c r="A9205" s="1165" t="str">
        <f t="shared" si="911"/>
        <v>MEXP146MIN</v>
      </c>
      <c r="B9205" s="1165">
        <f>IFERROR(INDEX('GRP Macros'!$B$14:$AF$554,MATCH(C9205,'GRP Macros'!$B$14:$B$552,FALSE),MATCH(D9205,'GRP Macros'!$B$14:$AF$14,FALSE)),0)</f>
        <v>0</v>
      </c>
      <c r="C9205" s="1165" t="str">
        <f t="shared" ref="C9205:C9216" si="913">C9204</f>
        <v>MEXP146</v>
      </c>
      <c r="D9205" s="988" t="str">
        <f>'GRP Macros'!$O$14</f>
        <v>Mint 
RAL 6027</v>
      </c>
      <c r="E9205" s="1165" t="s">
        <v>27834</v>
      </c>
      <c r="F9205" s="1165" t="s">
        <v>28333</v>
      </c>
    </row>
    <row r="9206" spans="1:6" ht="15" customHeight="1">
      <c r="A9206" s="1165" t="str">
        <f t="shared" si="911"/>
        <v>MEXP146GRE</v>
      </c>
      <c r="B9206" s="1165">
        <f>IFERROR(INDEX('GRP Macros'!$B$14:$AF$554,MATCH(C9206,'GRP Macros'!$B$14:$B$552,FALSE),MATCH(D9206,'GRP Macros'!$B$14:$AF$14,FALSE)),0)</f>
        <v>0</v>
      </c>
      <c r="C9206" s="1165" t="str">
        <f t="shared" si="913"/>
        <v>MEXP146</v>
      </c>
      <c r="D9206" s="988" t="str">
        <f>'GRP Macros'!$P$14</f>
        <v>Green 
RAL 6037</v>
      </c>
      <c r="E9206" s="1165" t="s">
        <v>27837</v>
      </c>
      <c r="F9206" s="1165" t="s">
        <v>28333</v>
      </c>
    </row>
    <row r="9207" spans="1:6" ht="15" customHeight="1">
      <c r="A9207" s="1165" t="str">
        <f t="shared" si="911"/>
        <v>MEXP146PUK</v>
      </c>
      <c r="B9207" s="1165">
        <f>IFERROR(INDEX('GRP Macros'!$B$14:$AF$554,MATCH(C9207,'GRP Macros'!$B$14:$B$552,FALSE),MATCH(D9207,'GRP Macros'!$B$14:$AF$14,FALSE)),0)</f>
        <v>0</v>
      </c>
      <c r="C9207" s="1165" t="str">
        <f t="shared" si="913"/>
        <v>MEXP146</v>
      </c>
      <c r="D9207" s="988" t="str">
        <f>'GRP Macros'!$Q$14</f>
        <v>US Green 
Pantone
2301C</v>
      </c>
      <c r="E9207" s="1165" t="s">
        <v>27835</v>
      </c>
      <c r="F9207" s="1165" t="s">
        <v>28333</v>
      </c>
    </row>
    <row r="9208" spans="1:6" ht="15" customHeight="1">
      <c r="A9208" s="1165" t="str">
        <f t="shared" si="911"/>
        <v>MEXP146YEL</v>
      </c>
      <c r="B9208" s="1165">
        <f>IFERROR(INDEX('GRP Macros'!$B$14:$AF$554,MATCH(C9208,'GRP Macros'!$B$14:$B$552,FALSE),MATCH(D9208,'GRP Macros'!$B$14:$AF$14,FALSE)),0)</f>
        <v>0</v>
      </c>
      <c r="C9208" s="1165" t="str">
        <f t="shared" si="913"/>
        <v>MEXP146</v>
      </c>
      <c r="D9208" s="988" t="str">
        <f>'GRP Macros'!$S$14</f>
        <v>Yellow 
RAL 1023</v>
      </c>
      <c r="E9208" s="1165" t="s">
        <v>27823</v>
      </c>
      <c r="F9208" s="1165" t="s">
        <v>28333</v>
      </c>
    </row>
    <row r="9209" spans="1:6" ht="15" customHeight="1">
      <c r="A9209" s="1165" t="str">
        <f t="shared" si="911"/>
        <v>MEXP146RED</v>
      </c>
      <c r="B9209" s="1165">
        <f>IFERROR(INDEX('GRP Macros'!$B$14:$AF$554,MATCH(C9209,'GRP Macros'!$B$14:$B$552,FALSE),MATCH(D9209,'GRP Macros'!$B$14:$AF$14,FALSE)),0)</f>
        <v>0</v>
      </c>
      <c r="C9209" s="1165" t="str">
        <f t="shared" si="913"/>
        <v>MEXP146</v>
      </c>
      <c r="D9209" s="988" t="str">
        <f>'GRP Macros'!$U$14</f>
        <v>Red 
RAL 3020</v>
      </c>
      <c r="E9209" s="1165" t="s">
        <v>27826</v>
      </c>
      <c r="F9209" s="1165" t="s">
        <v>28333</v>
      </c>
    </row>
    <row r="9210" spans="1:6" ht="15" customHeight="1">
      <c r="A9210" s="1165" t="str">
        <f t="shared" si="911"/>
        <v>MEXP146VIO</v>
      </c>
      <c r="B9210" s="1165">
        <f>IFERROR(INDEX('GRP Macros'!$B$14:$AF$554,MATCH(C9210,'GRP Macros'!$B$14:$B$552,FALSE),MATCH(D9210,'GRP Macros'!$B$14:$AF$14,FALSE)),0)</f>
        <v>0</v>
      </c>
      <c r="C9210" s="1165" t="str">
        <f t="shared" si="913"/>
        <v>MEXP146</v>
      </c>
      <c r="D9210" s="988" t="str">
        <f>'GRP Macros'!$V$14</f>
        <v>Violet 
RAL 4008</v>
      </c>
      <c r="E9210" s="1165" t="s">
        <v>27833</v>
      </c>
      <c r="F9210" s="1165" t="s">
        <v>28333</v>
      </c>
    </row>
    <row r="9211" spans="1:6" ht="15" customHeight="1">
      <c r="A9211" s="1165" t="str">
        <f t="shared" si="911"/>
        <v>MEXP146BLK</v>
      </c>
      <c r="B9211" s="1165">
        <f>IFERROR(INDEX('GRP Macros'!$B$14:$AF$554,MATCH(C9211,'GRP Macros'!$B$14:$B$552,FALSE),MATCH(D9211,'GRP Macros'!$B$14:$AF$14,FALSE)),0)</f>
        <v>0</v>
      </c>
      <c r="C9211" s="1165" t="str">
        <f t="shared" si="913"/>
        <v>MEXP146</v>
      </c>
      <c r="D9211" s="988" t="str">
        <f>'GRP Macros'!$X$14</f>
        <v>Black 
RAL 9005</v>
      </c>
      <c r="E9211" s="1165" t="s">
        <v>27829</v>
      </c>
      <c r="F9211" s="1165" t="s">
        <v>28333</v>
      </c>
    </row>
    <row r="9212" spans="1:6" ht="15" customHeight="1">
      <c r="A9212" s="1165" t="str">
        <f t="shared" si="911"/>
        <v>MEXP146GRY</v>
      </c>
      <c r="B9212" s="1165">
        <f>IFERROR(INDEX('GRP Macros'!$B$14:$AF$554,MATCH(C9212,'GRP Macros'!$B$14:$B$552,FALSE),MATCH(D9212,'GRP Macros'!$B$14:$AF$14,FALSE)),0)</f>
        <v>0</v>
      </c>
      <c r="C9212" s="1165" t="str">
        <f t="shared" si="913"/>
        <v>MEXP146</v>
      </c>
      <c r="D9212" s="988" t="str">
        <f>'GRP Macros'!$Y$14</f>
        <v>Grey 
RAL 7001</v>
      </c>
      <c r="E9212" s="1165" t="s">
        <v>27828</v>
      </c>
      <c r="F9212" s="1165" t="s">
        <v>28333</v>
      </c>
    </row>
    <row r="9213" spans="1:6" ht="15" customHeight="1">
      <c r="A9213" s="1165" t="str">
        <f t="shared" si="911"/>
        <v>MEXP146FLY</v>
      </c>
      <c r="B9213" s="1165">
        <f>IFERROR(INDEX('GRP Macros'!$B$14:$AF$554,MATCH(C9213,'GRP Macros'!$B$14:$B$552,FALSE),MATCH(D9213,'GRP Macros'!$B$14:$AF$14,FALSE)),0)</f>
        <v>0</v>
      </c>
      <c r="C9213" s="1165" t="str">
        <f t="shared" si="913"/>
        <v>MEXP146</v>
      </c>
      <c r="D9213" s="988" t="str">
        <f>'GRP Macros'!$Z$14</f>
        <v>Fluo Yellow 
RAL 1026</v>
      </c>
      <c r="E9213" s="1165" t="s">
        <v>28041</v>
      </c>
      <c r="F9213" s="1165" t="s">
        <v>28333</v>
      </c>
    </row>
    <row r="9214" spans="1:6" ht="15" customHeight="1">
      <c r="A9214" s="1165" t="str">
        <f t="shared" si="911"/>
        <v>MEXP146FLO</v>
      </c>
      <c r="B9214" s="1165">
        <f>IFERROR(INDEX('GRP Macros'!$B$14:$AF$554,MATCH(C9214,'GRP Macros'!$B$14:$B$552,FALSE),MATCH(D9214,'GRP Macros'!$B$14:$AF$14,FALSE)),0)</f>
        <v>0</v>
      </c>
      <c r="C9214" s="1165" t="str">
        <f t="shared" si="913"/>
        <v>MEXP146</v>
      </c>
      <c r="D9214" s="988" t="str">
        <f>'GRP Macros'!$AA$14</f>
        <v>Fluo Orange 
RAL 2005</v>
      </c>
      <c r="E9214" s="1165" t="s">
        <v>27830</v>
      </c>
      <c r="F9214" s="1165" t="s">
        <v>28333</v>
      </c>
    </row>
    <row r="9215" spans="1:6" ht="15" customHeight="1">
      <c r="A9215" s="1165" t="str">
        <f t="shared" si="911"/>
        <v>MEXP146FLP</v>
      </c>
      <c r="B9215" s="1165">
        <f>IFERROR(INDEX('GRP Macros'!$B$14:$AF$554,MATCH(C9215,'GRP Macros'!$B$14:$B$552,FALSE),MATCH(D9215,'GRP Macros'!$B$14:$AF$14,FALSE)),0)</f>
        <v>0</v>
      </c>
      <c r="C9215" s="1165" t="str">
        <f t="shared" si="913"/>
        <v>MEXP146</v>
      </c>
      <c r="D9215" s="988" t="str">
        <f>'GRP Macros'!$AB$14</f>
        <v>Fluo Pink 
Pantone 806C</v>
      </c>
      <c r="E9215" s="1165" t="s">
        <v>27832</v>
      </c>
      <c r="F9215" s="1165" t="s">
        <v>28333</v>
      </c>
    </row>
    <row r="9216" spans="1:6" ht="15" customHeight="1">
      <c r="A9216" s="1165" t="str">
        <f t="shared" si="911"/>
        <v>MEXP146FLG</v>
      </c>
      <c r="B9216" s="1165">
        <f>IFERROR(INDEX('GRP Macros'!$B$14:$AF$554,MATCH(C9216,'GRP Macros'!$B$14:$B$552,FALSE),MATCH(D9216,'GRP Macros'!$B$14:$AF$14,FALSE)),0)</f>
        <v>0</v>
      </c>
      <c r="C9216" s="1165" t="str">
        <f t="shared" si="913"/>
        <v>MEXP146</v>
      </c>
      <c r="D9216" s="988" t="str">
        <f>'GRP Macros'!$AC$14</f>
        <v>Fluo Green 
RAL 6028</v>
      </c>
      <c r="E9216" s="1165" t="s">
        <v>27831</v>
      </c>
      <c r="F9216" s="1165" t="s">
        <v>28333</v>
      </c>
    </row>
    <row r="9217" spans="1:6" ht="15" customHeight="1">
      <c r="A9217" s="1165" t="str">
        <f t="shared" si="911"/>
        <v>MEXP147WHI</v>
      </c>
      <c r="B9217" s="1165">
        <f>IFERROR(INDEX('GRP Macros'!$B$14:$AF$554,MATCH(C9217,'GRP Macros'!$B$14:$B$552,FALSE),MATCH(D9217,'GRP Macros'!$B$14:$AF$14,FALSE)),0)</f>
        <v>0</v>
      </c>
      <c r="C9217" s="1165" t="s">
        <v>28479</v>
      </c>
      <c r="D9217" s="1167" t="str">
        <f>'GRP Macros'!$K$14</f>
        <v>White 
RAL 9016</v>
      </c>
      <c r="E9217" s="1165" t="s">
        <v>27838</v>
      </c>
      <c r="F9217" s="1165" t="s">
        <v>28333</v>
      </c>
    </row>
    <row r="9218" spans="1:6" ht="15" customHeight="1">
      <c r="A9218" s="1165" t="str">
        <f t="shared" si="911"/>
        <v>MEXP147BLU</v>
      </c>
      <c r="B9218" s="1165">
        <f>IFERROR(INDEX('GRP Macros'!$B$14:$AF$554,MATCH(C9218,'GRP Macros'!$B$14:$B$552,FALSE),MATCH(D9218,'GRP Macros'!$B$14:$AF$14,FALSE)),0)</f>
        <v>0</v>
      </c>
      <c r="C9218" s="1165" t="str">
        <f>C9217</f>
        <v>MEXP147</v>
      </c>
      <c r="D9218" s="988" t="str">
        <f>'GRP Macros'!$L$14</f>
        <v>Blue US 
RAL 5015</v>
      </c>
      <c r="E9218" s="1165" t="s">
        <v>27827</v>
      </c>
      <c r="F9218" s="1165" t="s">
        <v>28333</v>
      </c>
    </row>
    <row r="9219" spans="1:6" ht="15" customHeight="1">
      <c r="A9219" s="1165" t="str">
        <f t="shared" si="911"/>
        <v>MEXP147MIN</v>
      </c>
      <c r="B9219" s="1165">
        <f>IFERROR(INDEX('GRP Macros'!$B$14:$AF$554,MATCH(C9219,'GRP Macros'!$B$14:$B$552,FALSE),MATCH(D9219,'GRP Macros'!$B$14:$AF$14,FALSE)),0)</f>
        <v>0</v>
      </c>
      <c r="C9219" s="1165" t="str">
        <f t="shared" ref="C9219:C9230" si="914">C9218</f>
        <v>MEXP147</v>
      </c>
      <c r="D9219" s="988" t="str">
        <f>'GRP Macros'!$O$14</f>
        <v>Mint 
RAL 6027</v>
      </c>
      <c r="E9219" s="1165" t="s">
        <v>27834</v>
      </c>
      <c r="F9219" s="1165" t="s">
        <v>28333</v>
      </c>
    </row>
    <row r="9220" spans="1:6" ht="15" customHeight="1">
      <c r="A9220" s="1165" t="str">
        <f t="shared" si="911"/>
        <v>MEXP147GRE</v>
      </c>
      <c r="B9220" s="1165">
        <f>IFERROR(INDEX('GRP Macros'!$B$14:$AF$554,MATCH(C9220,'GRP Macros'!$B$14:$B$552,FALSE),MATCH(D9220,'GRP Macros'!$B$14:$AF$14,FALSE)),0)</f>
        <v>0</v>
      </c>
      <c r="C9220" s="1165" t="str">
        <f t="shared" si="914"/>
        <v>MEXP147</v>
      </c>
      <c r="D9220" s="988" t="str">
        <f>'GRP Macros'!$P$14</f>
        <v>Green 
RAL 6037</v>
      </c>
      <c r="E9220" s="1165" t="s">
        <v>27837</v>
      </c>
      <c r="F9220" s="1165" t="s">
        <v>28333</v>
      </c>
    </row>
    <row r="9221" spans="1:6" ht="15" customHeight="1">
      <c r="A9221" s="1165" t="str">
        <f t="shared" si="911"/>
        <v>MEXP147PUK</v>
      </c>
      <c r="B9221" s="1165">
        <f>IFERROR(INDEX('GRP Macros'!$B$14:$AF$554,MATCH(C9221,'GRP Macros'!$B$14:$B$552,FALSE),MATCH(D9221,'GRP Macros'!$B$14:$AF$14,FALSE)),0)</f>
        <v>0</v>
      </c>
      <c r="C9221" s="1165" t="str">
        <f t="shared" si="914"/>
        <v>MEXP147</v>
      </c>
      <c r="D9221" s="988" t="str">
        <f>'GRP Macros'!$Q$14</f>
        <v>US Green 
Pantone
2301C</v>
      </c>
      <c r="E9221" s="1165" t="s">
        <v>27835</v>
      </c>
      <c r="F9221" s="1165" t="s">
        <v>28333</v>
      </c>
    </row>
    <row r="9222" spans="1:6" ht="15" customHeight="1">
      <c r="A9222" s="1165" t="str">
        <f t="shared" si="911"/>
        <v>MEXP147YEL</v>
      </c>
      <c r="B9222" s="1165">
        <f>IFERROR(INDEX('GRP Macros'!$B$14:$AF$554,MATCH(C9222,'GRP Macros'!$B$14:$B$552,FALSE),MATCH(D9222,'GRP Macros'!$B$14:$AF$14,FALSE)),0)</f>
        <v>0</v>
      </c>
      <c r="C9222" s="1165" t="str">
        <f t="shared" si="914"/>
        <v>MEXP147</v>
      </c>
      <c r="D9222" s="988" t="str">
        <f>'GRP Macros'!$S$14</f>
        <v>Yellow 
RAL 1023</v>
      </c>
      <c r="E9222" s="1165" t="s">
        <v>27823</v>
      </c>
      <c r="F9222" s="1165" t="s">
        <v>28333</v>
      </c>
    </row>
    <row r="9223" spans="1:6" ht="15" customHeight="1">
      <c r="A9223" s="1165" t="str">
        <f t="shared" si="911"/>
        <v>MEXP147RED</v>
      </c>
      <c r="B9223" s="1165">
        <f>IFERROR(INDEX('GRP Macros'!$B$14:$AF$554,MATCH(C9223,'GRP Macros'!$B$14:$B$552,FALSE),MATCH(D9223,'GRP Macros'!$B$14:$AF$14,FALSE)),0)</f>
        <v>0</v>
      </c>
      <c r="C9223" s="1165" t="str">
        <f t="shared" si="914"/>
        <v>MEXP147</v>
      </c>
      <c r="D9223" s="988" t="str">
        <f>'GRP Macros'!$U$14</f>
        <v>Red 
RAL 3020</v>
      </c>
      <c r="E9223" s="1165" t="s">
        <v>27826</v>
      </c>
      <c r="F9223" s="1165" t="s">
        <v>28333</v>
      </c>
    </row>
    <row r="9224" spans="1:6" ht="15" customHeight="1">
      <c r="A9224" s="1165" t="str">
        <f t="shared" si="911"/>
        <v>MEXP147VIO</v>
      </c>
      <c r="B9224" s="1165">
        <f>IFERROR(INDEX('GRP Macros'!$B$14:$AF$554,MATCH(C9224,'GRP Macros'!$B$14:$B$552,FALSE),MATCH(D9224,'GRP Macros'!$B$14:$AF$14,FALSE)),0)</f>
        <v>0</v>
      </c>
      <c r="C9224" s="1165" t="str">
        <f t="shared" si="914"/>
        <v>MEXP147</v>
      </c>
      <c r="D9224" s="988" t="str">
        <f>'GRP Macros'!$V$14</f>
        <v>Violet 
RAL 4008</v>
      </c>
      <c r="E9224" s="1165" t="s">
        <v>27833</v>
      </c>
      <c r="F9224" s="1165" t="s">
        <v>28333</v>
      </c>
    </row>
    <row r="9225" spans="1:6" ht="15" customHeight="1">
      <c r="A9225" s="1165" t="str">
        <f t="shared" si="911"/>
        <v>MEXP147BLK</v>
      </c>
      <c r="B9225" s="1165">
        <f>IFERROR(INDEX('GRP Macros'!$B$14:$AF$554,MATCH(C9225,'GRP Macros'!$B$14:$B$552,FALSE),MATCH(D9225,'GRP Macros'!$B$14:$AF$14,FALSE)),0)</f>
        <v>0</v>
      </c>
      <c r="C9225" s="1165" t="str">
        <f t="shared" si="914"/>
        <v>MEXP147</v>
      </c>
      <c r="D9225" s="988" t="str">
        <f>'GRP Macros'!$X$14</f>
        <v>Black 
RAL 9005</v>
      </c>
      <c r="E9225" s="1165" t="s">
        <v>27829</v>
      </c>
      <c r="F9225" s="1165" t="s">
        <v>28333</v>
      </c>
    </row>
    <row r="9226" spans="1:6" ht="15" customHeight="1">
      <c r="A9226" s="1165" t="str">
        <f t="shared" si="911"/>
        <v>MEXP147GRY</v>
      </c>
      <c r="B9226" s="1165">
        <f>IFERROR(INDEX('GRP Macros'!$B$14:$AF$554,MATCH(C9226,'GRP Macros'!$B$14:$B$552,FALSE),MATCH(D9226,'GRP Macros'!$B$14:$AF$14,FALSE)),0)</f>
        <v>0</v>
      </c>
      <c r="C9226" s="1165" t="str">
        <f t="shared" si="914"/>
        <v>MEXP147</v>
      </c>
      <c r="D9226" s="988" t="str">
        <f>'GRP Macros'!$Y$14</f>
        <v>Grey 
RAL 7001</v>
      </c>
      <c r="E9226" s="1165" t="s">
        <v>27828</v>
      </c>
      <c r="F9226" s="1165" t="s">
        <v>28333</v>
      </c>
    </row>
    <row r="9227" spans="1:6" ht="15" customHeight="1">
      <c r="A9227" s="1165" t="str">
        <f t="shared" si="911"/>
        <v>MEXP147FLY</v>
      </c>
      <c r="B9227" s="1165">
        <f>IFERROR(INDEX('GRP Macros'!$B$14:$AF$554,MATCH(C9227,'GRP Macros'!$B$14:$B$552,FALSE),MATCH(D9227,'GRP Macros'!$B$14:$AF$14,FALSE)),0)</f>
        <v>0</v>
      </c>
      <c r="C9227" s="1165" t="str">
        <f t="shared" si="914"/>
        <v>MEXP147</v>
      </c>
      <c r="D9227" s="988" t="str">
        <f>'GRP Macros'!$Z$14</f>
        <v>Fluo Yellow 
RAL 1026</v>
      </c>
      <c r="E9227" s="1165" t="s">
        <v>28041</v>
      </c>
      <c r="F9227" s="1165" t="s">
        <v>28333</v>
      </c>
    </row>
    <row r="9228" spans="1:6" ht="15" customHeight="1">
      <c r="A9228" s="1165" t="str">
        <f t="shared" si="911"/>
        <v>MEXP147FLO</v>
      </c>
      <c r="B9228" s="1165">
        <f>IFERROR(INDEX('GRP Macros'!$B$14:$AF$554,MATCH(C9228,'GRP Macros'!$B$14:$B$552,FALSE),MATCH(D9228,'GRP Macros'!$B$14:$AF$14,FALSE)),0)</f>
        <v>0</v>
      </c>
      <c r="C9228" s="1165" t="str">
        <f t="shared" si="914"/>
        <v>MEXP147</v>
      </c>
      <c r="D9228" s="988" t="str">
        <f>'GRP Macros'!$AA$14</f>
        <v>Fluo Orange 
RAL 2005</v>
      </c>
      <c r="E9228" s="1165" t="s">
        <v>27830</v>
      </c>
      <c r="F9228" s="1165" t="s">
        <v>28333</v>
      </c>
    </row>
    <row r="9229" spans="1:6" ht="15" customHeight="1">
      <c r="A9229" s="1165" t="str">
        <f t="shared" si="911"/>
        <v>MEXP147FLP</v>
      </c>
      <c r="B9229" s="1165">
        <f>IFERROR(INDEX('GRP Macros'!$B$14:$AF$554,MATCH(C9229,'GRP Macros'!$B$14:$B$552,FALSE),MATCH(D9229,'GRP Macros'!$B$14:$AF$14,FALSE)),0)</f>
        <v>0</v>
      </c>
      <c r="C9229" s="1165" t="str">
        <f t="shared" si="914"/>
        <v>MEXP147</v>
      </c>
      <c r="D9229" s="988" t="str">
        <f>'GRP Macros'!$AB$14</f>
        <v>Fluo Pink 
Pantone 806C</v>
      </c>
      <c r="E9229" s="1165" t="s">
        <v>27832</v>
      </c>
      <c r="F9229" s="1165" t="s">
        <v>28333</v>
      </c>
    </row>
    <row r="9230" spans="1:6" ht="15" customHeight="1">
      <c r="A9230" s="1165" t="str">
        <f t="shared" si="911"/>
        <v>MEXP147FLG</v>
      </c>
      <c r="B9230" s="1165">
        <f>IFERROR(INDEX('GRP Macros'!$B$14:$AF$554,MATCH(C9230,'GRP Macros'!$B$14:$B$552,FALSE),MATCH(D9230,'GRP Macros'!$B$14:$AF$14,FALSE)),0)</f>
        <v>0</v>
      </c>
      <c r="C9230" s="1165" t="str">
        <f t="shared" si="914"/>
        <v>MEXP147</v>
      </c>
      <c r="D9230" s="988" t="str">
        <f>'GRP Macros'!$AC$14</f>
        <v>Fluo Green 
RAL 6028</v>
      </c>
      <c r="E9230" s="1165" t="s">
        <v>27831</v>
      </c>
      <c r="F9230" s="1165" t="s">
        <v>28333</v>
      </c>
    </row>
    <row r="9231" spans="1:6" ht="15" customHeight="1">
      <c r="A9231" s="1165" t="str">
        <f t="shared" si="911"/>
        <v>MEXP148WHI</v>
      </c>
      <c r="B9231" s="1165">
        <f>IFERROR(INDEX('GRP Macros'!$B$14:$AF$554,MATCH(C9231,'GRP Macros'!$B$14:$B$552,FALSE),MATCH(D9231,'GRP Macros'!$B$14:$AF$14,FALSE)),0)</f>
        <v>0</v>
      </c>
      <c r="C9231" s="1165" t="s">
        <v>28480</v>
      </c>
      <c r="D9231" s="1167" t="str">
        <f>'GRP Macros'!$K$14</f>
        <v>White 
RAL 9016</v>
      </c>
      <c r="E9231" s="1165" t="s">
        <v>27838</v>
      </c>
      <c r="F9231" s="1165" t="s">
        <v>28333</v>
      </c>
    </row>
    <row r="9232" spans="1:6" ht="15" customHeight="1">
      <c r="A9232" s="1165" t="str">
        <f t="shared" si="911"/>
        <v>MEXP148BLU</v>
      </c>
      <c r="B9232" s="1165">
        <f>IFERROR(INDEX('GRP Macros'!$B$14:$AF$554,MATCH(C9232,'GRP Macros'!$B$14:$B$552,FALSE),MATCH(D9232,'GRP Macros'!$B$14:$AF$14,FALSE)),0)</f>
        <v>0</v>
      </c>
      <c r="C9232" s="1165" t="str">
        <f>C9231</f>
        <v>MEXP148</v>
      </c>
      <c r="D9232" s="988" t="str">
        <f>'GRP Macros'!$L$14</f>
        <v>Blue US 
RAL 5015</v>
      </c>
      <c r="E9232" s="1165" t="s">
        <v>27827</v>
      </c>
      <c r="F9232" s="1165" t="s">
        <v>28333</v>
      </c>
    </row>
    <row r="9233" spans="1:6" ht="15" customHeight="1">
      <c r="A9233" s="1165" t="str">
        <f t="shared" si="911"/>
        <v>MEXP148MIN</v>
      </c>
      <c r="B9233" s="1165">
        <f>IFERROR(INDEX('GRP Macros'!$B$14:$AF$554,MATCH(C9233,'GRP Macros'!$B$14:$B$552,FALSE),MATCH(D9233,'GRP Macros'!$B$14:$AF$14,FALSE)),0)</f>
        <v>0</v>
      </c>
      <c r="C9233" s="1165" t="str">
        <f t="shared" ref="C9233:C9244" si="915">C9232</f>
        <v>MEXP148</v>
      </c>
      <c r="D9233" s="988" t="str">
        <f>'GRP Macros'!$O$14</f>
        <v>Mint 
RAL 6027</v>
      </c>
      <c r="E9233" s="1165" t="s">
        <v>27834</v>
      </c>
      <c r="F9233" s="1165" t="s">
        <v>28333</v>
      </c>
    </row>
    <row r="9234" spans="1:6" ht="15" customHeight="1">
      <c r="A9234" s="1165" t="str">
        <f t="shared" si="911"/>
        <v>MEXP148GRE</v>
      </c>
      <c r="B9234" s="1165">
        <f>IFERROR(INDEX('GRP Macros'!$B$14:$AF$554,MATCH(C9234,'GRP Macros'!$B$14:$B$552,FALSE),MATCH(D9234,'GRP Macros'!$B$14:$AF$14,FALSE)),0)</f>
        <v>0</v>
      </c>
      <c r="C9234" s="1165" t="str">
        <f t="shared" si="915"/>
        <v>MEXP148</v>
      </c>
      <c r="D9234" s="988" t="str">
        <f>'GRP Macros'!$P$14</f>
        <v>Green 
RAL 6037</v>
      </c>
      <c r="E9234" s="1165" t="s">
        <v>27837</v>
      </c>
      <c r="F9234" s="1165" t="s">
        <v>28333</v>
      </c>
    </row>
    <row r="9235" spans="1:6" ht="15" customHeight="1">
      <c r="A9235" s="1165" t="str">
        <f t="shared" si="911"/>
        <v>MEXP148PUK</v>
      </c>
      <c r="B9235" s="1165">
        <f>IFERROR(INDEX('GRP Macros'!$B$14:$AF$554,MATCH(C9235,'GRP Macros'!$B$14:$B$552,FALSE),MATCH(D9235,'GRP Macros'!$B$14:$AF$14,FALSE)),0)</f>
        <v>0</v>
      </c>
      <c r="C9235" s="1165" t="str">
        <f t="shared" si="915"/>
        <v>MEXP148</v>
      </c>
      <c r="D9235" s="988" t="str">
        <f>'GRP Macros'!$Q$14</f>
        <v>US Green 
Pantone
2301C</v>
      </c>
      <c r="E9235" s="1165" t="s">
        <v>27835</v>
      </c>
      <c r="F9235" s="1165" t="s">
        <v>28333</v>
      </c>
    </row>
    <row r="9236" spans="1:6" ht="15" customHeight="1">
      <c r="A9236" s="1165" t="str">
        <f t="shared" ref="A9236:A9244" si="916">CONCATENATE(C9236,E9236)</f>
        <v>MEXP148YEL</v>
      </c>
      <c r="B9236" s="1165">
        <f>IFERROR(INDEX('GRP Macros'!$B$14:$AF$554,MATCH(C9236,'GRP Macros'!$B$14:$B$552,FALSE),MATCH(D9236,'GRP Macros'!$B$14:$AF$14,FALSE)),0)</f>
        <v>0</v>
      </c>
      <c r="C9236" s="1165" t="str">
        <f t="shared" si="915"/>
        <v>MEXP148</v>
      </c>
      <c r="D9236" s="988" t="str">
        <f>'GRP Macros'!$S$14</f>
        <v>Yellow 
RAL 1023</v>
      </c>
      <c r="E9236" s="1165" t="s">
        <v>27823</v>
      </c>
      <c r="F9236" s="1165" t="s">
        <v>28333</v>
      </c>
    </row>
    <row r="9237" spans="1:6" ht="15" customHeight="1">
      <c r="A9237" s="1165" t="str">
        <f t="shared" si="916"/>
        <v>MEXP148RED</v>
      </c>
      <c r="B9237" s="1165">
        <f>IFERROR(INDEX('GRP Macros'!$B$14:$AF$554,MATCH(C9237,'GRP Macros'!$B$14:$B$552,FALSE),MATCH(D9237,'GRP Macros'!$B$14:$AF$14,FALSE)),0)</f>
        <v>0</v>
      </c>
      <c r="C9237" s="1165" t="str">
        <f t="shared" si="915"/>
        <v>MEXP148</v>
      </c>
      <c r="D9237" s="988" t="str">
        <f>'GRP Macros'!$U$14</f>
        <v>Red 
RAL 3020</v>
      </c>
      <c r="E9237" s="1165" t="s">
        <v>27826</v>
      </c>
      <c r="F9237" s="1165" t="s">
        <v>28333</v>
      </c>
    </row>
    <row r="9238" spans="1:6" ht="15" customHeight="1">
      <c r="A9238" s="1165" t="str">
        <f t="shared" si="916"/>
        <v>MEXP148VIO</v>
      </c>
      <c r="B9238" s="1165">
        <f>IFERROR(INDEX('GRP Macros'!$B$14:$AF$554,MATCH(C9238,'GRP Macros'!$B$14:$B$552,FALSE),MATCH(D9238,'GRP Macros'!$B$14:$AF$14,FALSE)),0)</f>
        <v>0</v>
      </c>
      <c r="C9238" s="1165" t="str">
        <f t="shared" si="915"/>
        <v>MEXP148</v>
      </c>
      <c r="D9238" s="988" t="str">
        <f>'GRP Macros'!$V$14</f>
        <v>Violet 
RAL 4008</v>
      </c>
      <c r="E9238" s="1165" t="s">
        <v>27833</v>
      </c>
      <c r="F9238" s="1165" t="s">
        <v>28333</v>
      </c>
    </row>
    <row r="9239" spans="1:6" ht="15" customHeight="1">
      <c r="A9239" s="1165" t="str">
        <f t="shared" si="916"/>
        <v>MEXP148BLK</v>
      </c>
      <c r="B9239" s="1165">
        <f>IFERROR(INDEX('GRP Macros'!$B$14:$AF$554,MATCH(C9239,'GRP Macros'!$B$14:$B$552,FALSE),MATCH(D9239,'GRP Macros'!$B$14:$AF$14,FALSE)),0)</f>
        <v>0</v>
      </c>
      <c r="C9239" s="1165" t="str">
        <f t="shared" si="915"/>
        <v>MEXP148</v>
      </c>
      <c r="D9239" s="988" t="str">
        <f>'GRP Macros'!$X$14</f>
        <v>Black 
RAL 9005</v>
      </c>
      <c r="E9239" s="1165" t="s">
        <v>27829</v>
      </c>
      <c r="F9239" s="1165" t="s">
        <v>28333</v>
      </c>
    </row>
    <row r="9240" spans="1:6" ht="15" customHeight="1">
      <c r="A9240" s="1165" t="str">
        <f t="shared" si="916"/>
        <v>MEXP148GRY</v>
      </c>
      <c r="B9240" s="1165">
        <f>IFERROR(INDEX('GRP Macros'!$B$14:$AF$554,MATCH(C9240,'GRP Macros'!$B$14:$B$552,FALSE),MATCH(D9240,'GRP Macros'!$B$14:$AF$14,FALSE)),0)</f>
        <v>0</v>
      </c>
      <c r="C9240" s="1165" t="str">
        <f t="shared" si="915"/>
        <v>MEXP148</v>
      </c>
      <c r="D9240" s="988" t="str">
        <f>'GRP Macros'!$Y$14</f>
        <v>Grey 
RAL 7001</v>
      </c>
      <c r="E9240" s="1165" t="s">
        <v>27828</v>
      </c>
      <c r="F9240" s="1165" t="s">
        <v>28333</v>
      </c>
    </row>
    <row r="9241" spans="1:6" ht="15" customHeight="1">
      <c r="A9241" s="1165" t="str">
        <f t="shared" si="916"/>
        <v>MEXP148FLY</v>
      </c>
      <c r="B9241" s="1165">
        <f>IFERROR(INDEX('GRP Macros'!$B$14:$AF$554,MATCH(C9241,'GRP Macros'!$B$14:$B$552,FALSE),MATCH(D9241,'GRP Macros'!$B$14:$AF$14,FALSE)),0)</f>
        <v>0</v>
      </c>
      <c r="C9241" s="1165" t="str">
        <f t="shared" si="915"/>
        <v>MEXP148</v>
      </c>
      <c r="D9241" s="988" t="str">
        <f>'GRP Macros'!$Z$14</f>
        <v>Fluo Yellow 
RAL 1026</v>
      </c>
      <c r="E9241" s="1165" t="s">
        <v>28041</v>
      </c>
      <c r="F9241" s="1165" t="s">
        <v>28333</v>
      </c>
    </row>
    <row r="9242" spans="1:6" ht="15" customHeight="1">
      <c r="A9242" s="1165" t="str">
        <f t="shared" si="916"/>
        <v>MEXP148FLO</v>
      </c>
      <c r="B9242" s="1165">
        <f>IFERROR(INDEX('GRP Macros'!$B$14:$AF$554,MATCH(C9242,'GRP Macros'!$B$14:$B$552,FALSE),MATCH(D9242,'GRP Macros'!$B$14:$AF$14,FALSE)),0)</f>
        <v>0</v>
      </c>
      <c r="C9242" s="1165" t="str">
        <f t="shared" si="915"/>
        <v>MEXP148</v>
      </c>
      <c r="D9242" s="988" t="str">
        <f>'GRP Macros'!$AA$14</f>
        <v>Fluo Orange 
RAL 2005</v>
      </c>
      <c r="E9242" s="1165" t="s">
        <v>27830</v>
      </c>
      <c r="F9242" s="1165" t="s">
        <v>28333</v>
      </c>
    </row>
    <row r="9243" spans="1:6" ht="15" customHeight="1">
      <c r="A9243" s="1165" t="str">
        <f t="shared" si="916"/>
        <v>MEXP148FLP</v>
      </c>
      <c r="B9243" s="1165">
        <f>IFERROR(INDEX('GRP Macros'!$B$14:$AF$554,MATCH(C9243,'GRP Macros'!$B$14:$B$552,FALSE),MATCH(D9243,'GRP Macros'!$B$14:$AF$14,FALSE)),0)</f>
        <v>0</v>
      </c>
      <c r="C9243" s="1165" t="str">
        <f t="shared" si="915"/>
        <v>MEXP148</v>
      </c>
      <c r="D9243" s="988" t="str">
        <f>'GRP Macros'!$AB$14</f>
        <v>Fluo Pink 
Pantone 806C</v>
      </c>
      <c r="E9243" s="1165" t="s">
        <v>27832</v>
      </c>
      <c r="F9243" s="1165" t="s">
        <v>28333</v>
      </c>
    </row>
    <row r="9244" spans="1:6" ht="15" customHeight="1">
      <c r="A9244" s="1165" t="str">
        <f t="shared" si="916"/>
        <v>MEXP148FLG</v>
      </c>
      <c r="B9244" s="1165">
        <f>IFERROR(INDEX('GRP Macros'!$B$14:$AF$554,MATCH(C9244,'GRP Macros'!$B$14:$B$552,FALSE),MATCH(D9244,'GRP Macros'!$B$14:$AF$14,FALSE)),0)</f>
        <v>0</v>
      </c>
      <c r="C9244" s="1165" t="str">
        <f t="shared" si="915"/>
        <v>MEXP148</v>
      </c>
      <c r="D9244" s="988" t="str">
        <f>'GRP Macros'!$AC$14</f>
        <v>Fluo Green 
RAL 6028</v>
      </c>
      <c r="E9244" s="1165" t="s">
        <v>27831</v>
      </c>
      <c r="F9244" s="1165" t="s">
        <v>28333</v>
      </c>
    </row>
    <row r="9245" spans="1:6" ht="15" customHeight="1">
      <c r="A9245" s="1165" t="str">
        <f t="shared" ref="A9245:A9284" si="917">CONCATENATE(C9245,E9245)</f>
        <v>MEXP149WHI</v>
      </c>
      <c r="B9245" s="1165">
        <f>IFERROR(INDEX('GRP Macros'!$B$14:$AF$554,MATCH(C9245,'GRP Macros'!$B$14:$B$552,FALSE),MATCH(D9245,'GRP Macros'!$B$14:$AF$14,FALSE)),0)</f>
        <v>0</v>
      </c>
      <c r="C9245" s="1165" t="s">
        <v>28481</v>
      </c>
      <c r="D9245" s="1167" t="str">
        <f>'GRP Macros'!$K$14</f>
        <v>White 
RAL 9016</v>
      </c>
      <c r="E9245" s="1165" t="s">
        <v>27838</v>
      </c>
      <c r="F9245" s="1165" t="s">
        <v>28333</v>
      </c>
    </row>
    <row r="9246" spans="1:6" ht="15" customHeight="1">
      <c r="A9246" s="1165" t="str">
        <f t="shared" si="917"/>
        <v>MEXP149BLU</v>
      </c>
      <c r="B9246" s="1165">
        <f>IFERROR(INDEX('GRP Macros'!$B$14:$AF$554,MATCH(C9246,'GRP Macros'!$B$14:$B$552,FALSE),MATCH(D9246,'GRP Macros'!$B$14:$AF$14,FALSE)),0)</f>
        <v>0</v>
      </c>
      <c r="C9246" s="1165" t="str">
        <f>C9245</f>
        <v>MEXP149</v>
      </c>
      <c r="D9246" s="988" t="str">
        <f>'GRP Macros'!$L$14</f>
        <v>Blue US 
RAL 5015</v>
      </c>
      <c r="E9246" s="1165" t="s">
        <v>27827</v>
      </c>
      <c r="F9246" s="1165" t="s">
        <v>28333</v>
      </c>
    </row>
    <row r="9247" spans="1:6" ht="15" customHeight="1">
      <c r="A9247" s="1165" t="str">
        <f t="shared" si="917"/>
        <v>MEXP149MIN</v>
      </c>
      <c r="B9247" s="1165">
        <f>IFERROR(INDEX('GRP Macros'!$B$14:$AF$554,MATCH(C9247,'GRP Macros'!$B$14:$B$552,FALSE),MATCH(D9247,'GRP Macros'!$B$14:$AF$14,FALSE)),0)</f>
        <v>0</v>
      </c>
      <c r="C9247" s="1165" t="str">
        <f t="shared" ref="C9247:C9258" si="918">C9246</f>
        <v>MEXP149</v>
      </c>
      <c r="D9247" s="988" t="str">
        <f>'GRP Macros'!$O$14</f>
        <v>Mint 
RAL 6027</v>
      </c>
      <c r="E9247" s="1165" t="s">
        <v>27834</v>
      </c>
      <c r="F9247" s="1165" t="s">
        <v>28333</v>
      </c>
    </row>
    <row r="9248" spans="1:6" ht="15" customHeight="1">
      <c r="A9248" s="1165" t="str">
        <f t="shared" si="917"/>
        <v>MEXP149GRE</v>
      </c>
      <c r="B9248" s="1165">
        <f>IFERROR(INDEX('GRP Macros'!$B$14:$AF$554,MATCH(C9248,'GRP Macros'!$B$14:$B$552,FALSE),MATCH(D9248,'GRP Macros'!$B$14:$AF$14,FALSE)),0)</f>
        <v>0</v>
      </c>
      <c r="C9248" s="1165" t="str">
        <f t="shared" si="918"/>
        <v>MEXP149</v>
      </c>
      <c r="D9248" s="988" t="str">
        <f>'GRP Macros'!$P$14</f>
        <v>Green 
RAL 6037</v>
      </c>
      <c r="E9248" s="1165" t="s">
        <v>27837</v>
      </c>
      <c r="F9248" s="1165" t="s">
        <v>28333</v>
      </c>
    </row>
    <row r="9249" spans="1:6" ht="15" customHeight="1">
      <c r="A9249" s="1165" t="str">
        <f t="shared" si="917"/>
        <v>MEXP149PUK</v>
      </c>
      <c r="B9249" s="1165">
        <f>IFERROR(INDEX('GRP Macros'!$B$14:$AF$554,MATCH(C9249,'GRP Macros'!$B$14:$B$552,FALSE),MATCH(D9249,'GRP Macros'!$B$14:$AF$14,FALSE)),0)</f>
        <v>0</v>
      </c>
      <c r="C9249" s="1165" t="str">
        <f t="shared" si="918"/>
        <v>MEXP149</v>
      </c>
      <c r="D9249" s="988" t="str">
        <f>'GRP Macros'!$Q$14</f>
        <v>US Green 
Pantone
2301C</v>
      </c>
      <c r="E9249" s="1165" t="s">
        <v>27835</v>
      </c>
      <c r="F9249" s="1165" t="s">
        <v>28333</v>
      </c>
    </row>
    <row r="9250" spans="1:6" ht="15" customHeight="1">
      <c r="A9250" s="1165" t="str">
        <f t="shared" si="917"/>
        <v>MEXP149YEL</v>
      </c>
      <c r="B9250" s="1165">
        <f>IFERROR(INDEX('GRP Macros'!$B$14:$AF$554,MATCH(C9250,'GRP Macros'!$B$14:$B$552,FALSE),MATCH(D9250,'GRP Macros'!$B$14:$AF$14,FALSE)),0)</f>
        <v>0</v>
      </c>
      <c r="C9250" s="1165" t="str">
        <f t="shared" si="918"/>
        <v>MEXP149</v>
      </c>
      <c r="D9250" s="988" t="str">
        <f>'GRP Macros'!$S$14</f>
        <v>Yellow 
RAL 1023</v>
      </c>
      <c r="E9250" s="1165" t="s">
        <v>27823</v>
      </c>
      <c r="F9250" s="1165" t="s">
        <v>28333</v>
      </c>
    </row>
    <row r="9251" spans="1:6" ht="15" customHeight="1">
      <c r="A9251" s="1165" t="str">
        <f t="shared" si="917"/>
        <v>MEXP149RED</v>
      </c>
      <c r="B9251" s="1165">
        <f>IFERROR(INDEX('GRP Macros'!$B$14:$AF$554,MATCH(C9251,'GRP Macros'!$B$14:$B$552,FALSE),MATCH(D9251,'GRP Macros'!$B$14:$AF$14,FALSE)),0)</f>
        <v>0</v>
      </c>
      <c r="C9251" s="1165" t="str">
        <f t="shared" si="918"/>
        <v>MEXP149</v>
      </c>
      <c r="D9251" s="988" t="str">
        <f>'GRP Macros'!$U$14</f>
        <v>Red 
RAL 3020</v>
      </c>
      <c r="E9251" s="1165" t="s">
        <v>27826</v>
      </c>
      <c r="F9251" s="1165" t="s">
        <v>28333</v>
      </c>
    </row>
    <row r="9252" spans="1:6" ht="15" customHeight="1">
      <c r="A9252" s="1165" t="str">
        <f t="shared" si="917"/>
        <v>MEXP149VIO</v>
      </c>
      <c r="B9252" s="1165">
        <f>IFERROR(INDEX('GRP Macros'!$B$14:$AF$554,MATCH(C9252,'GRP Macros'!$B$14:$B$552,FALSE),MATCH(D9252,'GRP Macros'!$B$14:$AF$14,FALSE)),0)</f>
        <v>0</v>
      </c>
      <c r="C9252" s="1165" t="str">
        <f t="shared" si="918"/>
        <v>MEXP149</v>
      </c>
      <c r="D9252" s="988" t="str">
        <f>'GRP Macros'!$V$14</f>
        <v>Violet 
RAL 4008</v>
      </c>
      <c r="E9252" s="1165" t="s">
        <v>27833</v>
      </c>
      <c r="F9252" s="1165" t="s">
        <v>28333</v>
      </c>
    </row>
    <row r="9253" spans="1:6" ht="15" customHeight="1">
      <c r="A9253" s="1165" t="str">
        <f t="shared" si="917"/>
        <v>MEXP149BLK</v>
      </c>
      <c r="B9253" s="1165">
        <f>IFERROR(INDEX('GRP Macros'!$B$14:$AF$554,MATCH(C9253,'GRP Macros'!$B$14:$B$552,FALSE),MATCH(D9253,'GRP Macros'!$B$14:$AF$14,FALSE)),0)</f>
        <v>0</v>
      </c>
      <c r="C9253" s="1165" t="str">
        <f t="shared" si="918"/>
        <v>MEXP149</v>
      </c>
      <c r="D9253" s="988" t="str">
        <f>'GRP Macros'!$X$14</f>
        <v>Black 
RAL 9005</v>
      </c>
      <c r="E9253" s="1165" t="s">
        <v>27829</v>
      </c>
      <c r="F9253" s="1165" t="s">
        <v>28333</v>
      </c>
    </row>
    <row r="9254" spans="1:6" ht="15" customHeight="1">
      <c r="A9254" s="1165" t="str">
        <f t="shared" si="917"/>
        <v>MEXP149GRY</v>
      </c>
      <c r="B9254" s="1165">
        <f>IFERROR(INDEX('GRP Macros'!$B$14:$AF$554,MATCH(C9254,'GRP Macros'!$B$14:$B$552,FALSE),MATCH(D9254,'GRP Macros'!$B$14:$AF$14,FALSE)),0)</f>
        <v>0</v>
      </c>
      <c r="C9254" s="1165" t="str">
        <f t="shared" si="918"/>
        <v>MEXP149</v>
      </c>
      <c r="D9254" s="988" t="str">
        <f>'GRP Macros'!$Y$14</f>
        <v>Grey 
RAL 7001</v>
      </c>
      <c r="E9254" s="1165" t="s">
        <v>27828</v>
      </c>
      <c r="F9254" s="1165" t="s">
        <v>28333</v>
      </c>
    </row>
    <row r="9255" spans="1:6" ht="15" customHeight="1">
      <c r="A9255" s="1165" t="str">
        <f t="shared" si="917"/>
        <v>MEXP149FLY</v>
      </c>
      <c r="B9255" s="1165">
        <f>IFERROR(INDEX('GRP Macros'!$B$14:$AF$554,MATCH(C9255,'GRP Macros'!$B$14:$B$552,FALSE),MATCH(D9255,'GRP Macros'!$B$14:$AF$14,FALSE)),0)</f>
        <v>0</v>
      </c>
      <c r="C9255" s="1165" t="str">
        <f t="shared" si="918"/>
        <v>MEXP149</v>
      </c>
      <c r="D9255" s="988" t="str">
        <f>'GRP Macros'!$Z$14</f>
        <v>Fluo Yellow 
RAL 1026</v>
      </c>
      <c r="E9255" s="1165" t="s">
        <v>28041</v>
      </c>
      <c r="F9255" s="1165" t="s">
        <v>28333</v>
      </c>
    </row>
    <row r="9256" spans="1:6" ht="15" customHeight="1">
      <c r="A9256" s="1165" t="str">
        <f t="shared" si="917"/>
        <v>MEXP149FLO</v>
      </c>
      <c r="B9256" s="1165">
        <f>IFERROR(INDEX('GRP Macros'!$B$14:$AF$554,MATCH(C9256,'GRP Macros'!$B$14:$B$552,FALSE),MATCH(D9256,'GRP Macros'!$B$14:$AF$14,FALSE)),0)</f>
        <v>0</v>
      </c>
      <c r="C9256" s="1165" t="str">
        <f t="shared" si="918"/>
        <v>MEXP149</v>
      </c>
      <c r="D9256" s="988" t="str">
        <f>'GRP Macros'!$AA$14</f>
        <v>Fluo Orange 
RAL 2005</v>
      </c>
      <c r="E9256" s="1165" t="s">
        <v>27830</v>
      </c>
      <c r="F9256" s="1165" t="s">
        <v>28333</v>
      </c>
    </row>
    <row r="9257" spans="1:6" ht="15" customHeight="1">
      <c r="A9257" s="1165" t="str">
        <f t="shared" si="917"/>
        <v>MEXP149FLP</v>
      </c>
      <c r="B9257" s="1165">
        <f>IFERROR(INDEX('GRP Macros'!$B$14:$AF$554,MATCH(C9257,'GRP Macros'!$B$14:$B$552,FALSE),MATCH(D9257,'GRP Macros'!$B$14:$AF$14,FALSE)),0)</f>
        <v>0</v>
      </c>
      <c r="C9257" s="1165" t="str">
        <f t="shared" si="918"/>
        <v>MEXP149</v>
      </c>
      <c r="D9257" s="988" t="str">
        <f>'GRP Macros'!$AB$14</f>
        <v>Fluo Pink 
Pantone 806C</v>
      </c>
      <c r="E9257" s="1165" t="s">
        <v>27832</v>
      </c>
      <c r="F9257" s="1165" t="s">
        <v>28333</v>
      </c>
    </row>
    <row r="9258" spans="1:6" ht="15" customHeight="1">
      <c r="A9258" s="1165" t="str">
        <f t="shared" si="917"/>
        <v>MEXP149FLG</v>
      </c>
      <c r="B9258" s="1165">
        <f>IFERROR(INDEX('GRP Macros'!$B$14:$AF$554,MATCH(C9258,'GRP Macros'!$B$14:$B$552,FALSE),MATCH(D9258,'GRP Macros'!$B$14:$AF$14,FALSE)),0)</f>
        <v>0</v>
      </c>
      <c r="C9258" s="1165" t="str">
        <f t="shared" si="918"/>
        <v>MEXP149</v>
      </c>
      <c r="D9258" s="988" t="str">
        <f>'GRP Macros'!$AC$14</f>
        <v>Fluo Green 
RAL 6028</v>
      </c>
      <c r="E9258" s="1165" t="s">
        <v>27831</v>
      </c>
      <c r="F9258" s="1165" t="s">
        <v>28333</v>
      </c>
    </row>
    <row r="9259" spans="1:6" ht="15" customHeight="1">
      <c r="A9259" s="1165" t="str">
        <f t="shared" si="917"/>
        <v>MEXP150WHI</v>
      </c>
      <c r="B9259" s="1165">
        <f>IFERROR(INDEX('GRP Macros'!$B$14:$AF$554,MATCH(C9259,'GRP Macros'!$B$14:$B$552,FALSE),MATCH(D9259,'GRP Macros'!$B$14:$AF$14,FALSE)),0)</f>
        <v>0</v>
      </c>
      <c r="C9259" s="1165" t="s">
        <v>28482</v>
      </c>
      <c r="D9259" s="1167" t="str">
        <f>'GRP Macros'!$K$14</f>
        <v>White 
RAL 9016</v>
      </c>
      <c r="E9259" s="1165" t="s">
        <v>27838</v>
      </c>
      <c r="F9259" s="1165" t="s">
        <v>28333</v>
      </c>
    </row>
    <row r="9260" spans="1:6" ht="15" customHeight="1">
      <c r="A9260" s="1165" t="str">
        <f t="shared" si="917"/>
        <v>MEXP150BLU</v>
      </c>
      <c r="B9260" s="1165">
        <f>IFERROR(INDEX('GRP Macros'!$B$14:$AF$554,MATCH(C9260,'GRP Macros'!$B$14:$B$552,FALSE),MATCH(D9260,'GRP Macros'!$B$14:$AF$14,FALSE)),0)</f>
        <v>0</v>
      </c>
      <c r="C9260" s="1165" t="str">
        <f>C9259</f>
        <v>MEXP150</v>
      </c>
      <c r="D9260" s="988" t="str">
        <f>'GRP Macros'!$L$14</f>
        <v>Blue US 
RAL 5015</v>
      </c>
      <c r="E9260" s="1165" t="s">
        <v>27827</v>
      </c>
      <c r="F9260" s="1165" t="s">
        <v>28333</v>
      </c>
    </row>
    <row r="9261" spans="1:6" ht="15" customHeight="1">
      <c r="A9261" s="1165" t="str">
        <f t="shared" si="917"/>
        <v>MEXP150MIN</v>
      </c>
      <c r="B9261" s="1165">
        <f>IFERROR(INDEX('GRP Macros'!$B$14:$AF$554,MATCH(C9261,'GRP Macros'!$B$14:$B$552,FALSE),MATCH(D9261,'GRP Macros'!$B$14:$AF$14,FALSE)),0)</f>
        <v>0</v>
      </c>
      <c r="C9261" s="1165" t="str">
        <f t="shared" ref="C9261:C9272" si="919">C9260</f>
        <v>MEXP150</v>
      </c>
      <c r="D9261" s="988" t="str">
        <f>'GRP Macros'!$O$14</f>
        <v>Mint 
RAL 6027</v>
      </c>
      <c r="E9261" s="1165" t="s">
        <v>27834</v>
      </c>
      <c r="F9261" s="1165" t="s">
        <v>28333</v>
      </c>
    </row>
    <row r="9262" spans="1:6" ht="15" customHeight="1">
      <c r="A9262" s="1165" t="str">
        <f t="shared" si="917"/>
        <v>MEXP150GRE</v>
      </c>
      <c r="B9262" s="1165">
        <f>IFERROR(INDEX('GRP Macros'!$B$14:$AF$554,MATCH(C9262,'GRP Macros'!$B$14:$B$552,FALSE),MATCH(D9262,'GRP Macros'!$B$14:$AF$14,FALSE)),0)</f>
        <v>0</v>
      </c>
      <c r="C9262" s="1165" t="str">
        <f t="shared" si="919"/>
        <v>MEXP150</v>
      </c>
      <c r="D9262" s="988" t="str">
        <f>'GRP Macros'!$P$14</f>
        <v>Green 
RAL 6037</v>
      </c>
      <c r="E9262" s="1165" t="s">
        <v>27837</v>
      </c>
      <c r="F9262" s="1165" t="s">
        <v>28333</v>
      </c>
    </row>
    <row r="9263" spans="1:6" ht="15" customHeight="1">
      <c r="A9263" s="1165" t="str">
        <f t="shared" si="917"/>
        <v>MEXP150PUK</v>
      </c>
      <c r="B9263" s="1165">
        <f>IFERROR(INDEX('GRP Macros'!$B$14:$AF$554,MATCH(C9263,'GRP Macros'!$B$14:$B$552,FALSE),MATCH(D9263,'GRP Macros'!$B$14:$AF$14,FALSE)),0)</f>
        <v>0</v>
      </c>
      <c r="C9263" s="1165" t="str">
        <f t="shared" si="919"/>
        <v>MEXP150</v>
      </c>
      <c r="D9263" s="988" t="str">
        <f>'GRP Macros'!$Q$14</f>
        <v>US Green 
Pantone
2301C</v>
      </c>
      <c r="E9263" s="1165" t="s">
        <v>27835</v>
      </c>
      <c r="F9263" s="1165" t="s">
        <v>28333</v>
      </c>
    </row>
    <row r="9264" spans="1:6" ht="15" customHeight="1">
      <c r="A9264" s="1165" t="str">
        <f t="shared" si="917"/>
        <v>MEXP150YEL</v>
      </c>
      <c r="B9264" s="1165">
        <f>IFERROR(INDEX('GRP Macros'!$B$14:$AF$554,MATCH(C9264,'GRP Macros'!$B$14:$B$552,FALSE),MATCH(D9264,'GRP Macros'!$B$14:$AF$14,FALSE)),0)</f>
        <v>0</v>
      </c>
      <c r="C9264" s="1165" t="str">
        <f t="shared" si="919"/>
        <v>MEXP150</v>
      </c>
      <c r="D9264" s="988" t="str">
        <f>'GRP Macros'!$S$14</f>
        <v>Yellow 
RAL 1023</v>
      </c>
      <c r="E9264" s="1165" t="s">
        <v>27823</v>
      </c>
      <c r="F9264" s="1165" t="s">
        <v>28333</v>
      </c>
    </row>
    <row r="9265" spans="1:6" ht="15" customHeight="1">
      <c r="A9265" s="1165" t="str">
        <f t="shared" si="917"/>
        <v>MEXP150RED</v>
      </c>
      <c r="B9265" s="1165">
        <f>IFERROR(INDEX('GRP Macros'!$B$14:$AF$554,MATCH(C9265,'GRP Macros'!$B$14:$B$552,FALSE),MATCH(D9265,'GRP Macros'!$B$14:$AF$14,FALSE)),0)</f>
        <v>0</v>
      </c>
      <c r="C9265" s="1165" t="str">
        <f t="shared" si="919"/>
        <v>MEXP150</v>
      </c>
      <c r="D9265" s="988" t="str">
        <f>'GRP Macros'!$U$14</f>
        <v>Red 
RAL 3020</v>
      </c>
      <c r="E9265" s="1165" t="s">
        <v>27826</v>
      </c>
      <c r="F9265" s="1165" t="s">
        <v>28333</v>
      </c>
    </row>
    <row r="9266" spans="1:6" ht="15" customHeight="1">
      <c r="A9266" s="1165" t="str">
        <f t="shared" si="917"/>
        <v>MEXP150VIO</v>
      </c>
      <c r="B9266" s="1165">
        <f>IFERROR(INDEX('GRP Macros'!$B$14:$AF$554,MATCH(C9266,'GRP Macros'!$B$14:$B$552,FALSE),MATCH(D9266,'GRP Macros'!$B$14:$AF$14,FALSE)),0)</f>
        <v>0</v>
      </c>
      <c r="C9266" s="1165" t="str">
        <f t="shared" si="919"/>
        <v>MEXP150</v>
      </c>
      <c r="D9266" s="988" t="str">
        <f>'GRP Macros'!$V$14</f>
        <v>Violet 
RAL 4008</v>
      </c>
      <c r="E9266" s="1165" t="s">
        <v>27833</v>
      </c>
      <c r="F9266" s="1165" t="s">
        <v>28333</v>
      </c>
    </row>
    <row r="9267" spans="1:6" ht="15" customHeight="1">
      <c r="A9267" s="1165" t="str">
        <f t="shared" si="917"/>
        <v>MEXP150BLK</v>
      </c>
      <c r="B9267" s="1165">
        <f>IFERROR(INDEX('GRP Macros'!$B$14:$AF$554,MATCH(C9267,'GRP Macros'!$B$14:$B$552,FALSE),MATCH(D9267,'GRP Macros'!$B$14:$AF$14,FALSE)),0)</f>
        <v>0</v>
      </c>
      <c r="C9267" s="1165" t="str">
        <f t="shared" si="919"/>
        <v>MEXP150</v>
      </c>
      <c r="D9267" s="988" t="str">
        <f>'GRP Macros'!$X$14</f>
        <v>Black 
RAL 9005</v>
      </c>
      <c r="E9267" s="1165" t="s">
        <v>27829</v>
      </c>
      <c r="F9267" s="1165" t="s">
        <v>28333</v>
      </c>
    </row>
    <row r="9268" spans="1:6" ht="15" customHeight="1">
      <c r="A9268" s="1165" t="str">
        <f t="shared" si="917"/>
        <v>MEXP150GRY</v>
      </c>
      <c r="B9268" s="1165">
        <f>IFERROR(INDEX('GRP Macros'!$B$14:$AF$554,MATCH(C9268,'GRP Macros'!$B$14:$B$552,FALSE),MATCH(D9268,'GRP Macros'!$B$14:$AF$14,FALSE)),0)</f>
        <v>0</v>
      </c>
      <c r="C9268" s="1165" t="str">
        <f t="shared" si="919"/>
        <v>MEXP150</v>
      </c>
      <c r="D9268" s="988" t="str">
        <f>'GRP Macros'!$Y$14</f>
        <v>Grey 
RAL 7001</v>
      </c>
      <c r="E9268" s="1165" t="s">
        <v>27828</v>
      </c>
      <c r="F9268" s="1165" t="s">
        <v>28333</v>
      </c>
    </row>
    <row r="9269" spans="1:6" ht="15" customHeight="1">
      <c r="A9269" s="1165" t="str">
        <f t="shared" si="917"/>
        <v>MEXP150FLY</v>
      </c>
      <c r="B9269" s="1165">
        <f>IFERROR(INDEX('GRP Macros'!$B$14:$AF$554,MATCH(C9269,'GRP Macros'!$B$14:$B$552,FALSE),MATCH(D9269,'GRP Macros'!$B$14:$AF$14,FALSE)),0)</f>
        <v>0</v>
      </c>
      <c r="C9269" s="1165" t="str">
        <f t="shared" si="919"/>
        <v>MEXP150</v>
      </c>
      <c r="D9269" s="988" t="str">
        <f>'GRP Macros'!$Z$14</f>
        <v>Fluo Yellow 
RAL 1026</v>
      </c>
      <c r="E9269" s="1165" t="s">
        <v>28041</v>
      </c>
      <c r="F9269" s="1165" t="s">
        <v>28333</v>
      </c>
    </row>
    <row r="9270" spans="1:6" ht="15" customHeight="1">
      <c r="A9270" s="1165" t="str">
        <f t="shared" si="917"/>
        <v>MEXP150FLO</v>
      </c>
      <c r="B9270" s="1165">
        <f>IFERROR(INDEX('GRP Macros'!$B$14:$AF$554,MATCH(C9270,'GRP Macros'!$B$14:$B$552,FALSE),MATCH(D9270,'GRP Macros'!$B$14:$AF$14,FALSE)),0)</f>
        <v>0</v>
      </c>
      <c r="C9270" s="1165" t="str">
        <f t="shared" si="919"/>
        <v>MEXP150</v>
      </c>
      <c r="D9270" s="988" t="str">
        <f>'GRP Macros'!$AA$14</f>
        <v>Fluo Orange 
RAL 2005</v>
      </c>
      <c r="E9270" s="1165" t="s">
        <v>27830</v>
      </c>
      <c r="F9270" s="1165" t="s">
        <v>28333</v>
      </c>
    </row>
    <row r="9271" spans="1:6" ht="15" customHeight="1">
      <c r="A9271" s="1165" t="str">
        <f t="shared" si="917"/>
        <v>MEXP150FLP</v>
      </c>
      <c r="B9271" s="1165">
        <f>IFERROR(INDEX('GRP Macros'!$B$14:$AF$554,MATCH(C9271,'GRP Macros'!$B$14:$B$552,FALSE),MATCH(D9271,'GRP Macros'!$B$14:$AF$14,FALSE)),0)</f>
        <v>0</v>
      </c>
      <c r="C9271" s="1165" t="str">
        <f t="shared" si="919"/>
        <v>MEXP150</v>
      </c>
      <c r="D9271" s="988" t="str">
        <f>'GRP Macros'!$AB$14</f>
        <v>Fluo Pink 
Pantone 806C</v>
      </c>
      <c r="E9271" s="1165" t="s">
        <v>27832</v>
      </c>
      <c r="F9271" s="1165" t="s">
        <v>28333</v>
      </c>
    </row>
    <row r="9272" spans="1:6" ht="15" customHeight="1">
      <c r="A9272" s="1165" t="str">
        <f t="shared" si="917"/>
        <v>MEXP150FLG</v>
      </c>
      <c r="B9272" s="1165">
        <f>IFERROR(INDEX('GRP Macros'!$B$14:$AF$554,MATCH(C9272,'GRP Macros'!$B$14:$B$552,FALSE),MATCH(D9272,'GRP Macros'!$B$14:$AF$14,FALSE)),0)</f>
        <v>0</v>
      </c>
      <c r="C9272" s="1165" t="str">
        <f t="shared" si="919"/>
        <v>MEXP150</v>
      </c>
      <c r="D9272" s="988" t="str">
        <f>'GRP Macros'!$AC$14</f>
        <v>Fluo Green 
RAL 6028</v>
      </c>
      <c r="E9272" s="1165" t="s">
        <v>27831</v>
      </c>
      <c r="F9272" s="1165" t="s">
        <v>28333</v>
      </c>
    </row>
    <row r="9273" spans="1:6" ht="15" customHeight="1">
      <c r="A9273" s="1165" t="str">
        <f t="shared" si="917"/>
        <v>MEXP151WHI</v>
      </c>
      <c r="B9273" s="1165">
        <f>IFERROR(INDEX('GRP Macros'!$B$14:$AF$554,MATCH(C9273,'GRP Macros'!$B$14:$B$552,FALSE),MATCH(D9273,'GRP Macros'!$B$14:$AF$14,FALSE)),0)</f>
        <v>0</v>
      </c>
      <c r="C9273" s="1165" t="s">
        <v>28483</v>
      </c>
      <c r="D9273" s="1167" t="str">
        <f>'GRP Macros'!$K$14</f>
        <v>White 
RAL 9016</v>
      </c>
      <c r="E9273" s="1165" t="s">
        <v>27838</v>
      </c>
      <c r="F9273" s="1165" t="s">
        <v>28333</v>
      </c>
    </row>
    <row r="9274" spans="1:6" ht="15" customHeight="1">
      <c r="A9274" s="1165" t="str">
        <f t="shared" si="917"/>
        <v>MEXP151BLU</v>
      </c>
      <c r="B9274" s="1165">
        <f>IFERROR(INDEX('GRP Macros'!$B$14:$AF$554,MATCH(C9274,'GRP Macros'!$B$14:$B$552,FALSE),MATCH(D9274,'GRP Macros'!$B$14:$AF$14,FALSE)),0)</f>
        <v>0</v>
      </c>
      <c r="C9274" s="1165" t="str">
        <f>C9273</f>
        <v>MEXP151</v>
      </c>
      <c r="D9274" s="988" t="str">
        <f>'GRP Macros'!$L$14</f>
        <v>Blue US 
RAL 5015</v>
      </c>
      <c r="E9274" s="1165" t="s">
        <v>27827</v>
      </c>
      <c r="F9274" s="1165" t="s">
        <v>28333</v>
      </c>
    </row>
    <row r="9275" spans="1:6" ht="15" customHeight="1">
      <c r="A9275" s="1165" t="str">
        <f t="shared" si="917"/>
        <v>MEXP151MIN</v>
      </c>
      <c r="B9275" s="1165">
        <f>IFERROR(INDEX('GRP Macros'!$B$14:$AF$554,MATCH(C9275,'GRP Macros'!$B$14:$B$552,FALSE),MATCH(D9275,'GRP Macros'!$B$14:$AF$14,FALSE)),0)</f>
        <v>0</v>
      </c>
      <c r="C9275" s="1165" t="str">
        <f t="shared" ref="C9275:C9286" si="920">C9274</f>
        <v>MEXP151</v>
      </c>
      <c r="D9275" s="988" t="str">
        <f>'GRP Macros'!$O$14</f>
        <v>Mint 
RAL 6027</v>
      </c>
      <c r="E9275" s="1165" t="s">
        <v>27834</v>
      </c>
      <c r="F9275" s="1165" t="s">
        <v>28333</v>
      </c>
    </row>
    <row r="9276" spans="1:6" ht="15" customHeight="1">
      <c r="A9276" s="1165" t="str">
        <f t="shared" si="917"/>
        <v>MEXP151GRE</v>
      </c>
      <c r="B9276" s="1165">
        <f>IFERROR(INDEX('GRP Macros'!$B$14:$AF$554,MATCH(C9276,'GRP Macros'!$B$14:$B$552,FALSE),MATCH(D9276,'GRP Macros'!$B$14:$AF$14,FALSE)),0)</f>
        <v>0</v>
      </c>
      <c r="C9276" s="1165" t="str">
        <f t="shared" si="920"/>
        <v>MEXP151</v>
      </c>
      <c r="D9276" s="988" t="str">
        <f>'GRP Macros'!$P$14</f>
        <v>Green 
RAL 6037</v>
      </c>
      <c r="E9276" s="1165" t="s">
        <v>27837</v>
      </c>
      <c r="F9276" s="1165" t="s">
        <v>28333</v>
      </c>
    </row>
    <row r="9277" spans="1:6" ht="15" customHeight="1">
      <c r="A9277" s="1165" t="str">
        <f t="shared" si="917"/>
        <v>MEXP151PUK</v>
      </c>
      <c r="B9277" s="1165">
        <f>IFERROR(INDEX('GRP Macros'!$B$14:$AF$554,MATCH(C9277,'GRP Macros'!$B$14:$B$552,FALSE),MATCH(D9277,'GRP Macros'!$B$14:$AF$14,FALSE)),0)</f>
        <v>0</v>
      </c>
      <c r="C9277" s="1165" t="str">
        <f t="shared" si="920"/>
        <v>MEXP151</v>
      </c>
      <c r="D9277" s="988" t="str">
        <f>'GRP Macros'!$Q$14</f>
        <v>US Green 
Pantone
2301C</v>
      </c>
      <c r="E9277" s="1165" t="s">
        <v>27835</v>
      </c>
      <c r="F9277" s="1165" t="s">
        <v>28333</v>
      </c>
    </row>
    <row r="9278" spans="1:6" ht="15" customHeight="1">
      <c r="A9278" s="1165" t="str">
        <f t="shared" si="917"/>
        <v>MEXP151YEL</v>
      </c>
      <c r="B9278" s="1165">
        <f>IFERROR(INDEX('GRP Macros'!$B$14:$AF$554,MATCH(C9278,'GRP Macros'!$B$14:$B$552,FALSE),MATCH(D9278,'GRP Macros'!$B$14:$AF$14,FALSE)),0)</f>
        <v>0</v>
      </c>
      <c r="C9278" s="1165" t="str">
        <f t="shared" si="920"/>
        <v>MEXP151</v>
      </c>
      <c r="D9278" s="988" t="str">
        <f>'GRP Macros'!$S$14</f>
        <v>Yellow 
RAL 1023</v>
      </c>
      <c r="E9278" s="1165" t="s">
        <v>27823</v>
      </c>
      <c r="F9278" s="1165" t="s">
        <v>28333</v>
      </c>
    </row>
    <row r="9279" spans="1:6" ht="15" customHeight="1">
      <c r="A9279" s="1165" t="str">
        <f t="shared" si="917"/>
        <v>MEXP151RED</v>
      </c>
      <c r="B9279" s="1165">
        <f>IFERROR(INDEX('GRP Macros'!$B$14:$AF$554,MATCH(C9279,'GRP Macros'!$B$14:$B$552,FALSE),MATCH(D9279,'GRP Macros'!$B$14:$AF$14,FALSE)),0)</f>
        <v>0</v>
      </c>
      <c r="C9279" s="1165" t="str">
        <f t="shared" si="920"/>
        <v>MEXP151</v>
      </c>
      <c r="D9279" s="988" t="str">
        <f>'GRP Macros'!$U$14</f>
        <v>Red 
RAL 3020</v>
      </c>
      <c r="E9279" s="1165" t="s">
        <v>27826</v>
      </c>
      <c r="F9279" s="1165" t="s">
        <v>28333</v>
      </c>
    </row>
    <row r="9280" spans="1:6" ht="15" customHeight="1">
      <c r="A9280" s="1165" t="str">
        <f t="shared" si="917"/>
        <v>MEXP151VIO</v>
      </c>
      <c r="B9280" s="1165">
        <f>IFERROR(INDEX('GRP Macros'!$B$14:$AF$554,MATCH(C9280,'GRP Macros'!$B$14:$B$552,FALSE),MATCH(D9280,'GRP Macros'!$B$14:$AF$14,FALSE)),0)</f>
        <v>0</v>
      </c>
      <c r="C9280" s="1165" t="str">
        <f t="shared" si="920"/>
        <v>MEXP151</v>
      </c>
      <c r="D9280" s="988" t="str">
        <f>'GRP Macros'!$V$14</f>
        <v>Violet 
RAL 4008</v>
      </c>
      <c r="E9280" s="1165" t="s">
        <v>27833</v>
      </c>
      <c r="F9280" s="1165" t="s">
        <v>28333</v>
      </c>
    </row>
    <row r="9281" spans="1:6" ht="15" customHeight="1">
      <c r="A9281" s="1165" t="str">
        <f t="shared" si="917"/>
        <v>MEXP151BLK</v>
      </c>
      <c r="B9281" s="1165">
        <f>IFERROR(INDEX('GRP Macros'!$B$14:$AF$554,MATCH(C9281,'GRP Macros'!$B$14:$B$552,FALSE),MATCH(D9281,'GRP Macros'!$B$14:$AF$14,FALSE)),0)</f>
        <v>0</v>
      </c>
      <c r="C9281" s="1165" t="str">
        <f t="shared" si="920"/>
        <v>MEXP151</v>
      </c>
      <c r="D9281" s="988" t="str">
        <f>'GRP Macros'!$X$14</f>
        <v>Black 
RAL 9005</v>
      </c>
      <c r="E9281" s="1165" t="s">
        <v>27829</v>
      </c>
      <c r="F9281" s="1165" t="s">
        <v>28333</v>
      </c>
    </row>
    <row r="9282" spans="1:6" ht="15" customHeight="1">
      <c r="A9282" s="1165" t="str">
        <f t="shared" si="917"/>
        <v>MEXP151GRY</v>
      </c>
      <c r="B9282" s="1165">
        <f>IFERROR(INDEX('GRP Macros'!$B$14:$AF$554,MATCH(C9282,'GRP Macros'!$B$14:$B$552,FALSE),MATCH(D9282,'GRP Macros'!$B$14:$AF$14,FALSE)),0)</f>
        <v>0</v>
      </c>
      <c r="C9282" s="1165" t="str">
        <f t="shared" si="920"/>
        <v>MEXP151</v>
      </c>
      <c r="D9282" s="988" t="str">
        <f>'GRP Macros'!$Y$14</f>
        <v>Grey 
RAL 7001</v>
      </c>
      <c r="E9282" s="1165" t="s">
        <v>27828</v>
      </c>
      <c r="F9282" s="1165" t="s">
        <v>28333</v>
      </c>
    </row>
    <row r="9283" spans="1:6" ht="15" customHeight="1">
      <c r="A9283" s="1165" t="str">
        <f t="shared" si="917"/>
        <v>MEXP151FLY</v>
      </c>
      <c r="B9283" s="1165">
        <f>IFERROR(INDEX('GRP Macros'!$B$14:$AF$554,MATCH(C9283,'GRP Macros'!$B$14:$B$552,FALSE),MATCH(D9283,'GRP Macros'!$B$14:$AF$14,FALSE)),0)</f>
        <v>0</v>
      </c>
      <c r="C9283" s="1165" t="str">
        <f t="shared" si="920"/>
        <v>MEXP151</v>
      </c>
      <c r="D9283" s="988" t="str">
        <f>'GRP Macros'!$Z$14</f>
        <v>Fluo Yellow 
RAL 1026</v>
      </c>
      <c r="E9283" s="1165" t="s">
        <v>28041</v>
      </c>
      <c r="F9283" s="1165" t="s">
        <v>28333</v>
      </c>
    </row>
    <row r="9284" spans="1:6" ht="15" customHeight="1">
      <c r="A9284" s="1165" t="str">
        <f t="shared" si="917"/>
        <v>MEXP151FLO</v>
      </c>
      <c r="B9284" s="1165">
        <f>IFERROR(INDEX('GRP Macros'!$B$14:$AF$554,MATCH(C9284,'GRP Macros'!$B$14:$B$552,FALSE),MATCH(D9284,'GRP Macros'!$B$14:$AF$14,FALSE)),0)</f>
        <v>0</v>
      </c>
      <c r="C9284" s="1165" t="str">
        <f t="shared" si="920"/>
        <v>MEXP151</v>
      </c>
      <c r="D9284" s="988" t="str">
        <f>'GRP Macros'!$AA$14</f>
        <v>Fluo Orange 
RAL 2005</v>
      </c>
      <c r="E9284" s="1165" t="s">
        <v>27830</v>
      </c>
      <c r="F9284" s="1165" t="s">
        <v>28333</v>
      </c>
    </row>
    <row r="9285" spans="1:6" ht="15" customHeight="1">
      <c r="A9285" s="1165" t="str">
        <f t="shared" ref="A9285:A9286" si="921">CONCATENATE(C9285,E9285)</f>
        <v>MEXP151FLP</v>
      </c>
      <c r="B9285" s="1165">
        <f>IFERROR(INDEX('GRP Macros'!$B$14:$AF$554,MATCH(C9285,'GRP Macros'!$B$14:$B$552,FALSE),MATCH(D9285,'GRP Macros'!$B$14:$AF$14,FALSE)),0)</f>
        <v>0</v>
      </c>
      <c r="C9285" s="1165" t="str">
        <f t="shared" si="920"/>
        <v>MEXP151</v>
      </c>
      <c r="D9285" s="988" t="str">
        <f>'GRP Macros'!$AB$14</f>
        <v>Fluo Pink 
Pantone 806C</v>
      </c>
      <c r="E9285" s="1165" t="s">
        <v>27832</v>
      </c>
      <c r="F9285" s="1165" t="s">
        <v>28333</v>
      </c>
    </row>
    <row r="9286" spans="1:6" ht="15" customHeight="1">
      <c r="A9286" s="1165" t="str">
        <f t="shared" si="921"/>
        <v>MEXP151FLG</v>
      </c>
      <c r="B9286" s="1165">
        <f>IFERROR(INDEX('GRP Macros'!$B$14:$AF$554,MATCH(C9286,'GRP Macros'!$B$14:$B$552,FALSE),MATCH(D9286,'GRP Macros'!$B$14:$AF$14,FALSE)),0)</f>
        <v>0</v>
      </c>
      <c r="C9286" s="1165" t="str">
        <f t="shared" si="920"/>
        <v>MEXP151</v>
      </c>
      <c r="D9286" s="988" t="str">
        <f>'GRP Macros'!$AC$14</f>
        <v>Fluo Green 
RAL 6028</v>
      </c>
      <c r="E9286" s="1165" t="s">
        <v>27831</v>
      </c>
      <c r="F9286" s="1165" t="s">
        <v>28333</v>
      </c>
    </row>
    <row r="9287" spans="1:6" ht="15" customHeight="1">
      <c r="A9287" s="1165" t="str">
        <f t="shared" ref="A9287:A9328" si="922">CONCATENATE(C9287,E9287)</f>
        <v>MEXP152WHI</v>
      </c>
      <c r="B9287" s="1165">
        <f>IFERROR(INDEX('GRP Macros'!$B$14:$AF$554,MATCH(C9287,'GRP Macros'!$B$14:$B$552,FALSE),MATCH(D9287,'GRP Macros'!$B$14:$AF$14,FALSE)),0)</f>
        <v>0</v>
      </c>
      <c r="C9287" s="1165" t="s">
        <v>28484</v>
      </c>
      <c r="D9287" s="1167" t="str">
        <f>'GRP Macros'!$K$14</f>
        <v>White 
RAL 9016</v>
      </c>
      <c r="E9287" s="1165" t="s">
        <v>27838</v>
      </c>
      <c r="F9287" s="1165" t="s">
        <v>28333</v>
      </c>
    </row>
    <row r="9288" spans="1:6" ht="15" customHeight="1">
      <c r="A9288" s="1165" t="str">
        <f t="shared" si="922"/>
        <v>MEXP152BLU</v>
      </c>
      <c r="B9288" s="1165">
        <f>IFERROR(INDEX('GRP Macros'!$B$14:$AF$554,MATCH(C9288,'GRP Macros'!$B$14:$B$552,FALSE),MATCH(D9288,'GRP Macros'!$B$14:$AF$14,FALSE)),0)</f>
        <v>0</v>
      </c>
      <c r="C9288" s="1165" t="str">
        <f>C9287</f>
        <v>MEXP152</v>
      </c>
      <c r="D9288" s="988" t="str">
        <f>'GRP Macros'!$L$14</f>
        <v>Blue US 
RAL 5015</v>
      </c>
      <c r="E9288" s="1165" t="s">
        <v>27827</v>
      </c>
      <c r="F9288" s="1165" t="s">
        <v>28333</v>
      </c>
    </row>
    <row r="9289" spans="1:6" ht="15" customHeight="1">
      <c r="A9289" s="1165" t="str">
        <f t="shared" si="922"/>
        <v>MEXP152MIN</v>
      </c>
      <c r="B9289" s="1165">
        <f>IFERROR(INDEX('GRP Macros'!$B$14:$AF$554,MATCH(C9289,'GRP Macros'!$B$14:$B$552,FALSE),MATCH(D9289,'GRP Macros'!$B$14:$AF$14,FALSE)),0)</f>
        <v>0</v>
      </c>
      <c r="C9289" s="1165" t="str">
        <f t="shared" ref="C9289:C9300" si="923">C9288</f>
        <v>MEXP152</v>
      </c>
      <c r="D9289" s="988" t="str">
        <f>'GRP Macros'!$O$14</f>
        <v>Mint 
RAL 6027</v>
      </c>
      <c r="E9289" s="1165" t="s">
        <v>27834</v>
      </c>
      <c r="F9289" s="1165" t="s">
        <v>28333</v>
      </c>
    </row>
    <row r="9290" spans="1:6" ht="15" customHeight="1">
      <c r="A9290" s="1165" t="str">
        <f t="shared" si="922"/>
        <v>MEXP152GRE</v>
      </c>
      <c r="B9290" s="1165">
        <f>IFERROR(INDEX('GRP Macros'!$B$14:$AF$554,MATCH(C9290,'GRP Macros'!$B$14:$B$552,FALSE),MATCH(D9290,'GRP Macros'!$B$14:$AF$14,FALSE)),0)</f>
        <v>0</v>
      </c>
      <c r="C9290" s="1165" t="str">
        <f t="shared" si="923"/>
        <v>MEXP152</v>
      </c>
      <c r="D9290" s="988" t="str">
        <f>'GRP Macros'!$P$14</f>
        <v>Green 
RAL 6037</v>
      </c>
      <c r="E9290" s="1165" t="s">
        <v>27837</v>
      </c>
      <c r="F9290" s="1165" t="s">
        <v>28333</v>
      </c>
    </row>
    <row r="9291" spans="1:6" ht="15" customHeight="1">
      <c r="A9291" s="1165" t="str">
        <f t="shared" si="922"/>
        <v>MEXP152PUK</v>
      </c>
      <c r="B9291" s="1165">
        <f>IFERROR(INDEX('GRP Macros'!$B$14:$AF$554,MATCH(C9291,'GRP Macros'!$B$14:$B$552,FALSE),MATCH(D9291,'GRP Macros'!$B$14:$AF$14,FALSE)),0)</f>
        <v>0</v>
      </c>
      <c r="C9291" s="1165" t="str">
        <f t="shared" si="923"/>
        <v>MEXP152</v>
      </c>
      <c r="D9291" s="988" t="str">
        <f>'GRP Macros'!$Q$14</f>
        <v>US Green 
Pantone
2301C</v>
      </c>
      <c r="E9291" s="1165" t="s">
        <v>27835</v>
      </c>
      <c r="F9291" s="1165" t="s">
        <v>28333</v>
      </c>
    </row>
    <row r="9292" spans="1:6" ht="15" customHeight="1">
      <c r="A9292" s="1165" t="str">
        <f t="shared" si="922"/>
        <v>MEXP152YEL</v>
      </c>
      <c r="B9292" s="1165">
        <f>IFERROR(INDEX('GRP Macros'!$B$14:$AF$554,MATCH(C9292,'GRP Macros'!$B$14:$B$552,FALSE),MATCH(D9292,'GRP Macros'!$B$14:$AF$14,FALSE)),0)</f>
        <v>0</v>
      </c>
      <c r="C9292" s="1165" t="str">
        <f t="shared" si="923"/>
        <v>MEXP152</v>
      </c>
      <c r="D9292" s="988" t="str">
        <f>'GRP Macros'!$S$14</f>
        <v>Yellow 
RAL 1023</v>
      </c>
      <c r="E9292" s="1165" t="s">
        <v>27823</v>
      </c>
      <c r="F9292" s="1165" t="s">
        <v>28333</v>
      </c>
    </row>
    <row r="9293" spans="1:6" ht="15" customHeight="1">
      <c r="A9293" s="1165" t="str">
        <f t="shared" si="922"/>
        <v>MEXP152RED</v>
      </c>
      <c r="B9293" s="1165">
        <f>IFERROR(INDEX('GRP Macros'!$B$14:$AF$554,MATCH(C9293,'GRP Macros'!$B$14:$B$552,FALSE),MATCH(D9293,'GRP Macros'!$B$14:$AF$14,FALSE)),0)</f>
        <v>0</v>
      </c>
      <c r="C9293" s="1165" t="str">
        <f t="shared" si="923"/>
        <v>MEXP152</v>
      </c>
      <c r="D9293" s="988" t="str">
        <f>'GRP Macros'!$U$14</f>
        <v>Red 
RAL 3020</v>
      </c>
      <c r="E9293" s="1165" t="s">
        <v>27826</v>
      </c>
      <c r="F9293" s="1165" t="s">
        <v>28333</v>
      </c>
    </row>
    <row r="9294" spans="1:6" ht="15" customHeight="1">
      <c r="A9294" s="1165" t="str">
        <f t="shared" si="922"/>
        <v>MEXP152VIO</v>
      </c>
      <c r="B9294" s="1165">
        <f>IFERROR(INDEX('GRP Macros'!$B$14:$AF$554,MATCH(C9294,'GRP Macros'!$B$14:$B$552,FALSE),MATCH(D9294,'GRP Macros'!$B$14:$AF$14,FALSE)),0)</f>
        <v>0</v>
      </c>
      <c r="C9294" s="1165" t="str">
        <f t="shared" si="923"/>
        <v>MEXP152</v>
      </c>
      <c r="D9294" s="988" t="str">
        <f>'GRP Macros'!$V$14</f>
        <v>Violet 
RAL 4008</v>
      </c>
      <c r="E9294" s="1165" t="s">
        <v>27833</v>
      </c>
      <c r="F9294" s="1165" t="s">
        <v>28333</v>
      </c>
    </row>
    <row r="9295" spans="1:6" ht="15" customHeight="1">
      <c r="A9295" s="1165" t="str">
        <f t="shared" si="922"/>
        <v>MEXP152BLK</v>
      </c>
      <c r="B9295" s="1165">
        <f>IFERROR(INDEX('GRP Macros'!$B$14:$AF$554,MATCH(C9295,'GRP Macros'!$B$14:$B$552,FALSE),MATCH(D9295,'GRP Macros'!$B$14:$AF$14,FALSE)),0)</f>
        <v>0</v>
      </c>
      <c r="C9295" s="1165" t="str">
        <f t="shared" si="923"/>
        <v>MEXP152</v>
      </c>
      <c r="D9295" s="988" t="str">
        <f>'GRP Macros'!$X$14</f>
        <v>Black 
RAL 9005</v>
      </c>
      <c r="E9295" s="1165" t="s">
        <v>27829</v>
      </c>
      <c r="F9295" s="1165" t="s">
        <v>28333</v>
      </c>
    </row>
    <row r="9296" spans="1:6" ht="15" customHeight="1">
      <c r="A9296" s="1165" t="str">
        <f t="shared" si="922"/>
        <v>MEXP152GRY</v>
      </c>
      <c r="B9296" s="1165">
        <f>IFERROR(INDEX('GRP Macros'!$B$14:$AF$554,MATCH(C9296,'GRP Macros'!$B$14:$B$552,FALSE),MATCH(D9296,'GRP Macros'!$B$14:$AF$14,FALSE)),0)</f>
        <v>0</v>
      </c>
      <c r="C9296" s="1165" t="str">
        <f t="shared" si="923"/>
        <v>MEXP152</v>
      </c>
      <c r="D9296" s="988" t="str">
        <f>'GRP Macros'!$Y$14</f>
        <v>Grey 
RAL 7001</v>
      </c>
      <c r="E9296" s="1165" t="s">
        <v>27828</v>
      </c>
      <c r="F9296" s="1165" t="s">
        <v>28333</v>
      </c>
    </row>
    <row r="9297" spans="1:6" ht="15" customHeight="1">
      <c r="A9297" s="1165" t="str">
        <f t="shared" si="922"/>
        <v>MEXP152FLY</v>
      </c>
      <c r="B9297" s="1165">
        <f>IFERROR(INDEX('GRP Macros'!$B$14:$AF$554,MATCH(C9297,'GRP Macros'!$B$14:$B$552,FALSE),MATCH(D9297,'GRP Macros'!$B$14:$AF$14,FALSE)),0)</f>
        <v>0</v>
      </c>
      <c r="C9297" s="1165" t="str">
        <f t="shared" si="923"/>
        <v>MEXP152</v>
      </c>
      <c r="D9297" s="988" t="str">
        <f>'GRP Macros'!$Z$14</f>
        <v>Fluo Yellow 
RAL 1026</v>
      </c>
      <c r="E9297" s="1165" t="s">
        <v>28041</v>
      </c>
      <c r="F9297" s="1165" t="s">
        <v>28333</v>
      </c>
    </row>
    <row r="9298" spans="1:6" ht="15" customHeight="1">
      <c r="A9298" s="1165" t="str">
        <f t="shared" si="922"/>
        <v>MEXP152FLO</v>
      </c>
      <c r="B9298" s="1165">
        <f>IFERROR(INDEX('GRP Macros'!$B$14:$AF$554,MATCH(C9298,'GRP Macros'!$B$14:$B$552,FALSE),MATCH(D9298,'GRP Macros'!$B$14:$AF$14,FALSE)),0)</f>
        <v>0</v>
      </c>
      <c r="C9298" s="1165" t="str">
        <f t="shared" si="923"/>
        <v>MEXP152</v>
      </c>
      <c r="D9298" s="988" t="str">
        <f>'GRP Macros'!$AA$14</f>
        <v>Fluo Orange 
RAL 2005</v>
      </c>
      <c r="E9298" s="1165" t="s">
        <v>27830</v>
      </c>
      <c r="F9298" s="1165" t="s">
        <v>28333</v>
      </c>
    </row>
    <row r="9299" spans="1:6" ht="15" customHeight="1">
      <c r="A9299" s="1165" t="str">
        <f t="shared" si="922"/>
        <v>MEXP152FLP</v>
      </c>
      <c r="B9299" s="1165">
        <f>IFERROR(INDEX('GRP Macros'!$B$14:$AF$554,MATCH(C9299,'GRP Macros'!$B$14:$B$552,FALSE),MATCH(D9299,'GRP Macros'!$B$14:$AF$14,FALSE)),0)</f>
        <v>0</v>
      </c>
      <c r="C9299" s="1165" t="str">
        <f t="shared" si="923"/>
        <v>MEXP152</v>
      </c>
      <c r="D9299" s="988" t="str">
        <f>'GRP Macros'!$AB$14</f>
        <v>Fluo Pink 
Pantone 806C</v>
      </c>
      <c r="E9299" s="1165" t="s">
        <v>27832</v>
      </c>
      <c r="F9299" s="1165" t="s">
        <v>28333</v>
      </c>
    </row>
    <row r="9300" spans="1:6" ht="15" customHeight="1">
      <c r="A9300" s="1165" t="str">
        <f t="shared" si="922"/>
        <v>MEXP152FLG</v>
      </c>
      <c r="B9300" s="1165">
        <f>IFERROR(INDEX('GRP Macros'!$B$14:$AF$554,MATCH(C9300,'GRP Macros'!$B$14:$B$552,FALSE),MATCH(D9300,'GRP Macros'!$B$14:$AF$14,FALSE)),0)</f>
        <v>0</v>
      </c>
      <c r="C9300" s="1165" t="str">
        <f t="shared" si="923"/>
        <v>MEXP152</v>
      </c>
      <c r="D9300" s="988" t="str">
        <f>'GRP Macros'!$AC$14</f>
        <v>Fluo Green 
RAL 6028</v>
      </c>
      <c r="E9300" s="1165" t="s">
        <v>27831</v>
      </c>
      <c r="F9300" s="1165" t="s">
        <v>28333</v>
      </c>
    </row>
    <row r="9301" spans="1:6" ht="15" customHeight="1">
      <c r="A9301" s="1165" t="str">
        <f t="shared" si="922"/>
        <v>MEXP153WHI</v>
      </c>
      <c r="B9301" s="1165">
        <f>IFERROR(INDEX('GRP Macros'!$B$14:$AF$554,MATCH(C9301,'GRP Macros'!$B$14:$B$552,FALSE),MATCH(D9301,'GRP Macros'!$B$14:$AF$14,FALSE)),0)</f>
        <v>0</v>
      </c>
      <c r="C9301" s="1165" t="s">
        <v>28485</v>
      </c>
      <c r="D9301" s="1167" t="str">
        <f>'GRP Macros'!$K$14</f>
        <v>White 
RAL 9016</v>
      </c>
      <c r="E9301" s="1165" t="s">
        <v>27838</v>
      </c>
      <c r="F9301" s="1165" t="s">
        <v>28333</v>
      </c>
    </row>
    <row r="9302" spans="1:6" ht="15" customHeight="1">
      <c r="A9302" s="1165" t="str">
        <f t="shared" si="922"/>
        <v>MEXP153BLU</v>
      </c>
      <c r="B9302" s="1165">
        <f>IFERROR(INDEX('GRP Macros'!$B$14:$AF$554,MATCH(C9302,'GRP Macros'!$B$14:$B$552,FALSE),MATCH(D9302,'GRP Macros'!$B$14:$AF$14,FALSE)),0)</f>
        <v>0</v>
      </c>
      <c r="C9302" s="1165" t="str">
        <f>C9301</f>
        <v>MEXP153</v>
      </c>
      <c r="D9302" s="988" t="str">
        <f>'GRP Macros'!$L$14</f>
        <v>Blue US 
RAL 5015</v>
      </c>
      <c r="E9302" s="1165" t="s">
        <v>27827</v>
      </c>
      <c r="F9302" s="1165" t="s">
        <v>28333</v>
      </c>
    </row>
    <row r="9303" spans="1:6" ht="15" customHeight="1">
      <c r="A9303" s="1165" t="str">
        <f t="shared" si="922"/>
        <v>MEXP153MIN</v>
      </c>
      <c r="B9303" s="1165">
        <f>IFERROR(INDEX('GRP Macros'!$B$14:$AF$554,MATCH(C9303,'GRP Macros'!$B$14:$B$552,FALSE),MATCH(D9303,'GRP Macros'!$B$14:$AF$14,FALSE)),0)</f>
        <v>0</v>
      </c>
      <c r="C9303" s="1165" t="str">
        <f t="shared" ref="C9303:C9314" si="924">C9302</f>
        <v>MEXP153</v>
      </c>
      <c r="D9303" s="988" t="str">
        <f>'GRP Macros'!$O$14</f>
        <v>Mint 
RAL 6027</v>
      </c>
      <c r="E9303" s="1165" t="s">
        <v>27834</v>
      </c>
      <c r="F9303" s="1165" t="s">
        <v>28333</v>
      </c>
    </row>
    <row r="9304" spans="1:6" ht="15" customHeight="1">
      <c r="A9304" s="1165" t="str">
        <f t="shared" si="922"/>
        <v>MEXP153GRE</v>
      </c>
      <c r="B9304" s="1165">
        <f>IFERROR(INDEX('GRP Macros'!$B$14:$AF$554,MATCH(C9304,'GRP Macros'!$B$14:$B$552,FALSE),MATCH(D9304,'GRP Macros'!$B$14:$AF$14,FALSE)),0)</f>
        <v>0</v>
      </c>
      <c r="C9304" s="1165" t="str">
        <f t="shared" si="924"/>
        <v>MEXP153</v>
      </c>
      <c r="D9304" s="988" t="str">
        <f>'GRP Macros'!$P$14</f>
        <v>Green 
RAL 6037</v>
      </c>
      <c r="E9304" s="1165" t="s">
        <v>27837</v>
      </c>
      <c r="F9304" s="1165" t="s">
        <v>28333</v>
      </c>
    </row>
    <row r="9305" spans="1:6" ht="15" customHeight="1">
      <c r="A9305" s="1165" t="str">
        <f t="shared" si="922"/>
        <v>MEXP153PUK</v>
      </c>
      <c r="B9305" s="1165">
        <f>IFERROR(INDEX('GRP Macros'!$B$14:$AF$554,MATCH(C9305,'GRP Macros'!$B$14:$B$552,FALSE),MATCH(D9305,'GRP Macros'!$B$14:$AF$14,FALSE)),0)</f>
        <v>0</v>
      </c>
      <c r="C9305" s="1165" t="str">
        <f t="shared" si="924"/>
        <v>MEXP153</v>
      </c>
      <c r="D9305" s="988" t="str">
        <f>'GRP Macros'!$Q$14</f>
        <v>US Green 
Pantone
2301C</v>
      </c>
      <c r="E9305" s="1165" t="s">
        <v>27835</v>
      </c>
      <c r="F9305" s="1165" t="s">
        <v>28333</v>
      </c>
    </row>
    <row r="9306" spans="1:6" ht="15" customHeight="1">
      <c r="A9306" s="1165" t="str">
        <f t="shared" si="922"/>
        <v>MEXP153YEL</v>
      </c>
      <c r="B9306" s="1165">
        <f>IFERROR(INDEX('GRP Macros'!$B$14:$AF$554,MATCH(C9306,'GRP Macros'!$B$14:$B$552,FALSE),MATCH(D9306,'GRP Macros'!$B$14:$AF$14,FALSE)),0)</f>
        <v>0</v>
      </c>
      <c r="C9306" s="1165" t="str">
        <f t="shared" si="924"/>
        <v>MEXP153</v>
      </c>
      <c r="D9306" s="988" t="str">
        <f>'GRP Macros'!$S$14</f>
        <v>Yellow 
RAL 1023</v>
      </c>
      <c r="E9306" s="1165" t="s">
        <v>27823</v>
      </c>
      <c r="F9306" s="1165" t="s">
        <v>28333</v>
      </c>
    </row>
    <row r="9307" spans="1:6" ht="15" customHeight="1">
      <c r="A9307" s="1165" t="str">
        <f t="shared" si="922"/>
        <v>MEXP153RED</v>
      </c>
      <c r="B9307" s="1165">
        <f>IFERROR(INDEX('GRP Macros'!$B$14:$AF$554,MATCH(C9307,'GRP Macros'!$B$14:$B$552,FALSE),MATCH(D9307,'GRP Macros'!$B$14:$AF$14,FALSE)),0)</f>
        <v>0</v>
      </c>
      <c r="C9307" s="1165" t="str">
        <f t="shared" si="924"/>
        <v>MEXP153</v>
      </c>
      <c r="D9307" s="988" t="str">
        <f>'GRP Macros'!$U$14</f>
        <v>Red 
RAL 3020</v>
      </c>
      <c r="E9307" s="1165" t="s">
        <v>27826</v>
      </c>
      <c r="F9307" s="1165" t="s">
        <v>28333</v>
      </c>
    </row>
    <row r="9308" spans="1:6" ht="15" customHeight="1">
      <c r="A9308" s="1165" t="str">
        <f t="shared" si="922"/>
        <v>MEXP153VIO</v>
      </c>
      <c r="B9308" s="1165">
        <f>IFERROR(INDEX('GRP Macros'!$B$14:$AF$554,MATCH(C9308,'GRP Macros'!$B$14:$B$552,FALSE),MATCH(D9308,'GRP Macros'!$B$14:$AF$14,FALSE)),0)</f>
        <v>0</v>
      </c>
      <c r="C9308" s="1165" t="str">
        <f t="shared" si="924"/>
        <v>MEXP153</v>
      </c>
      <c r="D9308" s="988" t="str">
        <f>'GRP Macros'!$V$14</f>
        <v>Violet 
RAL 4008</v>
      </c>
      <c r="E9308" s="1165" t="s">
        <v>27833</v>
      </c>
      <c r="F9308" s="1165" t="s">
        <v>28333</v>
      </c>
    </row>
    <row r="9309" spans="1:6" ht="15" customHeight="1">
      <c r="A9309" s="1165" t="str">
        <f t="shared" si="922"/>
        <v>MEXP153BLK</v>
      </c>
      <c r="B9309" s="1165">
        <f>IFERROR(INDEX('GRP Macros'!$B$14:$AF$554,MATCH(C9309,'GRP Macros'!$B$14:$B$552,FALSE),MATCH(D9309,'GRP Macros'!$B$14:$AF$14,FALSE)),0)</f>
        <v>0</v>
      </c>
      <c r="C9309" s="1165" t="str">
        <f t="shared" si="924"/>
        <v>MEXP153</v>
      </c>
      <c r="D9309" s="988" t="str">
        <f>'GRP Macros'!$X$14</f>
        <v>Black 
RAL 9005</v>
      </c>
      <c r="E9309" s="1165" t="s">
        <v>27829</v>
      </c>
      <c r="F9309" s="1165" t="s">
        <v>28333</v>
      </c>
    </row>
    <row r="9310" spans="1:6" ht="15" customHeight="1">
      <c r="A9310" s="1165" t="str">
        <f t="shared" si="922"/>
        <v>MEXP153GRY</v>
      </c>
      <c r="B9310" s="1165">
        <f>IFERROR(INDEX('GRP Macros'!$B$14:$AF$554,MATCH(C9310,'GRP Macros'!$B$14:$B$552,FALSE),MATCH(D9310,'GRP Macros'!$B$14:$AF$14,FALSE)),0)</f>
        <v>0</v>
      </c>
      <c r="C9310" s="1165" t="str">
        <f t="shared" si="924"/>
        <v>MEXP153</v>
      </c>
      <c r="D9310" s="988" t="str">
        <f>'GRP Macros'!$Y$14</f>
        <v>Grey 
RAL 7001</v>
      </c>
      <c r="E9310" s="1165" t="s">
        <v>27828</v>
      </c>
      <c r="F9310" s="1165" t="s">
        <v>28333</v>
      </c>
    </row>
    <row r="9311" spans="1:6" ht="15" customHeight="1">
      <c r="A9311" s="1165" t="str">
        <f t="shared" si="922"/>
        <v>MEXP153FLY</v>
      </c>
      <c r="B9311" s="1165">
        <f>IFERROR(INDEX('GRP Macros'!$B$14:$AF$554,MATCH(C9311,'GRP Macros'!$B$14:$B$552,FALSE),MATCH(D9311,'GRP Macros'!$B$14:$AF$14,FALSE)),0)</f>
        <v>0</v>
      </c>
      <c r="C9311" s="1165" t="str">
        <f t="shared" si="924"/>
        <v>MEXP153</v>
      </c>
      <c r="D9311" s="988" t="str">
        <f>'GRP Macros'!$Z$14</f>
        <v>Fluo Yellow 
RAL 1026</v>
      </c>
      <c r="E9311" s="1165" t="s">
        <v>28041</v>
      </c>
      <c r="F9311" s="1165" t="s">
        <v>28333</v>
      </c>
    </row>
    <row r="9312" spans="1:6" ht="15" customHeight="1">
      <c r="A9312" s="1165" t="str">
        <f t="shared" si="922"/>
        <v>MEXP153FLO</v>
      </c>
      <c r="B9312" s="1165">
        <f>IFERROR(INDEX('GRP Macros'!$B$14:$AF$554,MATCH(C9312,'GRP Macros'!$B$14:$B$552,FALSE),MATCH(D9312,'GRP Macros'!$B$14:$AF$14,FALSE)),0)</f>
        <v>0</v>
      </c>
      <c r="C9312" s="1165" t="str">
        <f t="shared" si="924"/>
        <v>MEXP153</v>
      </c>
      <c r="D9312" s="988" t="str">
        <f>'GRP Macros'!$AA$14</f>
        <v>Fluo Orange 
RAL 2005</v>
      </c>
      <c r="E9312" s="1165" t="s">
        <v>27830</v>
      </c>
      <c r="F9312" s="1165" t="s">
        <v>28333</v>
      </c>
    </row>
    <row r="9313" spans="1:6" ht="15" customHeight="1">
      <c r="A9313" s="1165" t="str">
        <f t="shared" si="922"/>
        <v>MEXP153FLP</v>
      </c>
      <c r="B9313" s="1165">
        <f>IFERROR(INDEX('GRP Macros'!$B$14:$AF$554,MATCH(C9313,'GRP Macros'!$B$14:$B$552,FALSE),MATCH(D9313,'GRP Macros'!$B$14:$AF$14,FALSE)),0)</f>
        <v>0</v>
      </c>
      <c r="C9313" s="1165" t="str">
        <f t="shared" si="924"/>
        <v>MEXP153</v>
      </c>
      <c r="D9313" s="988" t="str">
        <f>'GRP Macros'!$AB$14</f>
        <v>Fluo Pink 
Pantone 806C</v>
      </c>
      <c r="E9313" s="1165" t="s">
        <v>27832</v>
      </c>
      <c r="F9313" s="1165" t="s">
        <v>28333</v>
      </c>
    </row>
    <row r="9314" spans="1:6" ht="15" customHeight="1">
      <c r="A9314" s="1165" t="str">
        <f t="shared" si="922"/>
        <v>MEXP153FLG</v>
      </c>
      <c r="B9314" s="1165">
        <f>IFERROR(INDEX('GRP Macros'!$B$14:$AF$554,MATCH(C9314,'GRP Macros'!$B$14:$B$552,FALSE),MATCH(D9314,'GRP Macros'!$B$14:$AF$14,FALSE)),0)</f>
        <v>0</v>
      </c>
      <c r="C9314" s="1165" t="str">
        <f t="shared" si="924"/>
        <v>MEXP153</v>
      </c>
      <c r="D9314" s="988" t="str">
        <f>'GRP Macros'!$AC$14</f>
        <v>Fluo Green 
RAL 6028</v>
      </c>
      <c r="E9314" s="1165" t="s">
        <v>27831</v>
      </c>
      <c r="F9314" s="1165" t="s">
        <v>28333</v>
      </c>
    </row>
    <row r="9315" spans="1:6" ht="15" customHeight="1">
      <c r="A9315" s="1165" t="str">
        <f t="shared" si="922"/>
        <v>MEXP154WHI</v>
      </c>
      <c r="B9315" s="1165">
        <f>IFERROR(INDEX('GRP Macros'!$B$14:$AF$554,MATCH(C9315,'GRP Macros'!$B$14:$B$552,FALSE),MATCH(D9315,'GRP Macros'!$B$14:$AF$14,FALSE)),0)</f>
        <v>0</v>
      </c>
      <c r="C9315" s="1165" t="s">
        <v>28486</v>
      </c>
      <c r="D9315" s="1167" t="str">
        <f>'GRP Macros'!$K$14</f>
        <v>White 
RAL 9016</v>
      </c>
      <c r="E9315" s="1165" t="s">
        <v>27838</v>
      </c>
      <c r="F9315" s="1165" t="s">
        <v>28333</v>
      </c>
    </row>
    <row r="9316" spans="1:6" ht="15" customHeight="1">
      <c r="A9316" s="1165" t="str">
        <f t="shared" si="922"/>
        <v>MEXP154BLU</v>
      </c>
      <c r="B9316" s="1165">
        <f>IFERROR(INDEX('GRP Macros'!$B$14:$AF$554,MATCH(C9316,'GRP Macros'!$B$14:$B$552,FALSE),MATCH(D9316,'GRP Macros'!$B$14:$AF$14,FALSE)),0)</f>
        <v>0</v>
      </c>
      <c r="C9316" s="1165" t="str">
        <f>C9315</f>
        <v>MEXP154</v>
      </c>
      <c r="D9316" s="988" t="str">
        <f>'GRP Macros'!$L$14</f>
        <v>Blue US 
RAL 5015</v>
      </c>
      <c r="E9316" s="1165" t="s">
        <v>27827</v>
      </c>
      <c r="F9316" s="1165" t="s">
        <v>28333</v>
      </c>
    </row>
    <row r="9317" spans="1:6" ht="15" customHeight="1">
      <c r="A9317" s="1165" t="str">
        <f t="shared" si="922"/>
        <v>MEXP154MIN</v>
      </c>
      <c r="B9317" s="1165">
        <f>IFERROR(INDEX('GRP Macros'!$B$14:$AF$554,MATCH(C9317,'GRP Macros'!$B$14:$B$552,FALSE),MATCH(D9317,'GRP Macros'!$B$14:$AF$14,FALSE)),0)</f>
        <v>0</v>
      </c>
      <c r="C9317" s="1165" t="str">
        <f t="shared" ref="C9317:C9328" si="925">C9316</f>
        <v>MEXP154</v>
      </c>
      <c r="D9317" s="988" t="str">
        <f>'GRP Macros'!$O$14</f>
        <v>Mint 
RAL 6027</v>
      </c>
      <c r="E9317" s="1165" t="s">
        <v>27834</v>
      </c>
      <c r="F9317" s="1165" t="s">
        <v>28333</v>
      </c>
    </row>
    <row r="9318" spans="1:6" ht="15" customHeight="1">
      <c r="A9318" s="1165" t="str">
        <f t="shared" si="922"/>
        <v>MEXP154GRE</v>
      </c>
      <c r="B9318" s="1165">
        <f>IFERROR(INDEX('GRP Macros'!$B$14:$AF$554,MATCH(C9318,'GRP Macros'!$B$14:$B$552,FALSE),MATCH(D9318,'GRP Macros'!$B$14:$AF$14,FALSE)),0)</f>
        <v>0</v>
      </c>
      <c r="C9318" s="1165" t="str">
        <f t="shared" si="925"/>
        <v>MEXP154</v>
      </c>
      <c r="D9318" s="988" t="str">
        <f>'GRP Macros'!$P$14</f>
        <v>Green 
RAL 6037</v>
      </c>
      <c r="E9318" s="1165" t="s">
        <v>27837</v>
      </c>
      <c r="F9318" s="1165" t="s">
        <v>28333</v>
      </c>
    </row>
    <row r="9319" spans="1:6" ht="15" customHeight="1">
      <c r="A9319" s="1165" t="str">
        <f t="shared" si="922"/>
        <v>MEXP154PUK</v>
      </c>
      <c r="B9319" s="1165">
        <f>IFERROR(INDEX('GRP Macros'!$B$14:$AF$554,MATCH(C9319,'GRP Macros'!$B$14:$B$552,FALSE),MATCH(D9319,'GRP Macros'!$B$14:$AF$14,FALSE)),0)</f>
        <v>0</v>
      </c>
      <c r="C9319" s="1165" t="str">
        <f t="shared" si="925"/>
        <v>MEXP154</v>
      </c>
      <c r="D9319" s="988" t="str">
        <f>'GRP Macros'!$Q$14</f>
        <v>US Green 
Pantone
2301C</v>
      </c>
      <c r="E9319" s="1165" t="s">
        <v>27835</v>
      </c>
      <c r="F9319" s="1165" t="s">
        <v>28333</v>
      </c>
    </row>
    <row r="9320" spans="1:6" ht="15" customHeight="1">
      <c r="A9320" s="1165" t="str">
        <f t="shared" si="922"/>
        <v>MEXP154YEL</v>
      </c>
      <c r="B9320" s="1165">
        <f>IFERROR(INDEX('GRP Macros'!$B$14:$AF$554,MATCH(C9320,'GRP Macros'!$B$14:$B$552,FALSE),MATCH(D9320,'GRP Macros'!$B$14:$AF$14,FALSE)),0)</f>
        <v>0</v>
      </c>
      <c r="C9320" s="1165" t="str">
        <f t="shared" si="925"/>
        <v>MEXP154</v>
      </c>
      <c r="D9320" s="988" t="str">
        <f>'GRP Macros'!$S$14</f>
        <v>Yellow 
RAL 1023</v>
      </c>
      <c r="E9320" s="1165" t="s">
        <v>27823</v>
      </c>
      <c r="F9320" s="1165" t="s">
        <v>28333</v>
      </c>
    </row>
    <row r="9321" spans="1:6" ht="15" customHeight="1">
      <c r="A9321" s="1165" t="str">
        <f t="shared" si="922"/>
        <v>MEXP154RED</v>
      </c>
      <c r="B9321" s="1165">
        <f>IFERROR(INDEX('GRP Macros'!$B$14:$AF$554,MATCH(C9321,'GRP Macros'!$B$14:$B$552,FALSE),MATCH(D9321,'GRP Macros'!$B$14:$AF$14,FALSE)),0)</f>
        <v>0</v>
      </c>
      <c r="C9321" s="1165" t="str">
        <f t="shared" si="925"/>
        <v>MEXP154</v>
      </c>
      <c r="D9321" s="988" t="str">
        <f>'GRP Macros'!$U$14</f>
        <v>Red 
RAL 3020</v>
      </c>
      <c r="E9321" s="1165" t="s">
        <v>27826</v>
      </c>
      <c r="F9321" s="1165" t="s">
        <v>28333</v>
      </c>
    </row>
    <row r="9322" spans="1:6" ht="15" customHeight="1">
      <c r="A9322" s="1165" t="str">
        <f t="shared" si="922"/>
        <v>MEXP154VIO</v>
      </c>
      <c r="B9322" s="1165">
        <f>IFERROR(INDEX('GRP Macros'!$B$14:$AF$554,MATCH(C9322,'GRP Macros'!$B$14:$B$552,FALSE),MATCH(D9322,'GRP Macros'!$B$14:$AF$14,FALSE)),0)</f>
        <v>0</v>
      </c>
      <c r="C9322" s="1165" t="str">
        <f t="shared" si="925"/>
        <v>MEXP154</v>
      </c>
      <c r="D9322" s="988" t="str">
        <f>'GRP Macros'!$V$14</f>
        <v>Violet 
RAL 4008</v>
      </c>
      <c r="E9322" s="1165" t="s">
        <v>27833</v>
      </c>
      <c r="F9322" s="1165" t="s">
        <v>28333</v>
      </c>
    </row>
    <row r="9323" spans="1:6" ht="15" customHeight="1">
      <c r="A9323" s="1165" t="str">
        <f t="shared" si="922"/>
        <v>MEXP154BLK</v>
      </c>
      <c r="B9323" s="1165">
        <f>IFERROR(INDEX('GRP Macros'!$B$14:$AF$554,MATCH(C9323,'GRP Macros'!$B$14:$B$552,FALSE),MATCH(D9323,'GRP Macros'!$B$14:$AF$14,FALSE)),0)</f>
        <v>0</v>
      </c>
      <c r="C9323" s="1165" t="str">
        <f t="shared" si="925"/>
        <v>MEXP154</v>
      </c>
      <c r="D9323" s="988" t="str">
        <f>'GRP Macros'!$X$14</f>
        <v>Black 
RAL 9005</v>
      </c>
      <c r="E9323" s="1165" t="s">
        <v>27829</v>
      </c>
      <c r="F9323" s="1165" t="s">
        <v>28333</v>
      </c>
    </row>
    <row r="9324" spans="1:6" ht="15" customHeight="1">
      <c r="A9324" s="1165" t="str">
        <f t="shared" si="922"/>
        <v>MEXP154GRY</v>
      </c>
      <c r="B9324" s="1165">
        <f>IFERROR(INDEX('GRP Macros'!$B$14:$AF$554,MATCH(C9324,'GRP Macros'!$B$14:$B$552,FALSE),MATCH(D9324,'GRP Macros'!$B$14:$AF$14,FALSE)),0)</f>
        <v>0</v>
      </c>
      <c r="C9324" s="1165" t="str">
        <f t="shared" si="925"/>
        <v>MEXP154</v>
      </c>
      <c r="D9324" s="988" t="str">
        <f>'GRP Macros'!$Y$14</f>
        <v>Grey 
RAL 7001</v>
      </c>
      <c r="E9324" s="1165" t="s">
        <v>27828</v>
      </c>
      <c r="F9324" s="1165" t="s">
        <v>28333</v>
      </c>
    </row>
    <row r="9325" spans="1:6" ht="15" customHeight="1">
      <c r="A9325" s="1165" t="str">
        <f t="shared" si="922"/>
        <v>MEXP154FLY</v>
      </c>
      <c r="B9325" s="1165">
        <f>IFERROR(INDEX('GRP Macros'!$B$14:$AF$554,MATCH(C9325,'GRP Macros'!$B$14:$B$552,FALSE),MATCH(D9325,'GRP Macros'!$B$14:$AF$14,FALSE)),0)</f>
        <v>0</v>
      </c>
      <c r="C9325" s="1165" t="str">
        <f t="shared" si="925"/>
        <v>MEXP154</v>
      </c>
      <c r="D9325" s="988" t="str">
        <f>'GRP Macros'!$Z$14</f>
        <v>Fluo Yellow 
RAL 1026</v>
      </c>
      <c r="E9325" s="1165" t="s">
        <v>28041</v>
      </c>
      <c r="F9325" s="1165" t="s">
        <v>28333</v>
      </c>
    </row>
    <row r="9326" spans="1:6" ht="15" customHeight="1">
      <c r="A9326" s="1165" t="str">
        <f t="shared" si="922"/>
        <v>MEXP154FLO</v>
      </c>
      <c r="B9326" s="1165">
        <f>IFERROR(INDEX('GRP Macros'!$B$14:$AF$554,MATCH(C9326,'GRP Macros'!$B$14:$B$552,FALSE),MATCH(D9326,'GRP Macros'!$B$14:$AF$14,FALSE)),0)</f>
        <v>0</v>
      </c>
      <c r="C9326" s="1165" t="str">
        <f t="shared" si="925"/>
        <v>MEXP154</v>
      </c>
      <c r="D9326" s="988" t="str">
        <f>'GRP Macros'!$AA$14</f>
        <v>Fluo Orange 
RAL 2005</v>
      </c>
      <c r="E9326" s="1165" t="s">
        <v>27830</v>
      </c>
      <c r="F9326" s="1165" t="s">
        <v>28333</v>
      </c>
    </row>
    <row r="9327" spans="1:6" ht="15" customHeight="1">
      <c r="A9327" s="1165" t="str">
        <f t="shared" si="922"/>
        <v>MEXP154FLP</v>
      </c>
      <c r="B9327" s="1165">
        <f>IFERROR(INDEX('GRP Macros'!$B$14:$AF$554,MATCH(C9327,'GRP Macros'!$B$14:$B$552,FALSE),MATCH(D9327,'GRP Macros'!$B$14:$AF$14,FALSE)),0)</f>
        <v>0</v>
      </c>
      <c r="C9327" s="1165" t="str">
        <f t="shared" si="925"/>
        <v>MEXP154</v>
      </c>
      <c r="D9327" s="988" t="str">
        <f>'GRP Macros'!$AB$14</f>
        <v>Fluo Pink 
Pantone 806C</v>
      </c>
      <c r="E9327" s="1165" t="s">
        <v>27832</v>
      </c>
      <c r="F9327" s="1165" t="s">
        <v>28333</v>
      </c>
    </row>
    <row r="9328" spans="1:6" ht="15" customHeight="1">
      <c r="A9328" s="1165" t="str">
        <f t="shared" si="922"/>
        <v>MEXP154FLG</v>
      </c>
      <c r="B9328" s="1165">
        <f>IFERROR(INDEX('GRP Macros'!$B$14:$AF$554,MATCH(C9328,'GRP Macros'!$B$14:$B$552,FALSE),MATCH(D9328,'GRP Macros'!$B$14:$AF$14,FALSE)),0)</f>
        <v>0</v>
      </c>
      <c r="C9328" s="1165" t="str">
        <f t="shared" si="925"/>
        <v>MEXP154</v>
      </c>
      <c r="D9328" s="988" t="str">
        <f>'GRP Macros'!$AC$14</f>
        <v>Fluo Green 
RAL 6028</v>
      </c>
      <c r="E9328" s="1165" t="s">
        <v>27831</v>
      </c>
      <c r="F9328" s="1165" t="s">
        <v>28333</v>
      </c>
    </row>
    <row r="9329" spans="1:6" ht="15" customHeight="1">
      <c r="A9329" s="1165" t="str">
        <f t="shared" ref="A9329:A9377" si="926">CONCATENATE(C9329,E9329)</f>
        <v>MEXP155WHI</v>
      </c>
      <c r="B9329" s="1165">
        <f>IFERROR(INDEX('GRP Macros'!$B$14:$AF$554,MATCH(C9329,'GRP Macros'!$B$14:$B$552,FALSE),MATCH(D9329,'GRP Macros'!$B$14:$AF$14,FALSE)),0)</f>
        <v>0</v>
      </c>
      <c r="C9329" s="1165" t="s">
        <v>28487</v>
      </c>
      <c r="D9329" s="1167" t="str">
        <f>'GRP Macros'!$K$14</f>
        <v>White 
RAL 9016</v>
      </c>
      <c r="E9329" s="1165" t="s">
        <v>27838</v>
      </c>
      <c r="F9329" s="1165" t="s">
        <v>28333</v>
      </c>
    </row>
    <row r="9330" spans="1:6" ht="15" customHeight="1">
      <c r="A9330" s="1165" t="str">
        <f t="shared" si="926"/>
        <v>MEXP155BLU</v>
      </c>
      <c r="B9330" s="1165">
        <f>IFERROR(INDEX('GRP Macros'!$B$14:$AF$554,MATCH(C9330,'GRP Macros'!$B$14:$B$552,FALSE),MATCH(D9330,'GRP Macros'!$B$14:$AF$14,FALSE)),0)</f>
        <v>0</v>
      </c>
      <c r="C9330" s="1165" t="str">
        <f>C9329</f>
        <v>MEXP155</v>
      </c>
      <c r="D9330" s="988" t="str">
        <f>'GRP Macros'!$L$14</f>
        <v>Blue US 
RAL 5015</v>
      </c>
      <c r="E9330" s="1165" t="s">
        <v>27827</v>
      </c>
      <c r="F9330" s="1165" t="s">
        <v>28333</v>
      </c>
    </row>
    <row r="9331" spans="1:6" ht="15" customHeight="1">
      <c r="A9331" s="1165" t="str">
        <f t="shared" si="926"/>
        <v>MEXP155MIN</v>
      </c>
      <c r="B9331" s="1165">
        <f>IFERROR(INDEX('GRP Macros'!$B$14:$AF$554,MATCH(C9331,'GRP Macros'!$B$14:$B$552,FALSE),MATCH(D9331,'GRP Macros'!$B$14:$AF$14,FALSE)),0)</f>
        <v>0</v>
      </c>
      <c r="C9331" s="1165" t="str">
        <f t="shared" ref="C9331:C9342" si="927">C9330</f>
        <v>MEXP155</v>
      </c>
      <c r="D9331" s="988" t="str">
        <f>'GRP Macros'!$O$14</f>
        <v>Mint 
RAL 6027</v>
      </c>
      <c r="E9331" s="1165" t="s">
        <v>27834</v>
      </c>
      <c r="F9331" s="1165" t="s">
        <v>28333</v>
      </c>
    </row>
    <row r="9332" spans="1:6" ht="15" customHeight="1">
      <c r="A9332" s="1165" t="str">
        <f t="shared" si="926"/>
        <v>MEXP155GRE</v>
      </c>
      <c r="B9332" s="1165">
        <f>IFERROR(INDEX('GRP Macros'!$B$14:$AF$554,MATCH(C9332,'GRP Macros'!$B$14:$B$552,FALSE),MATCH(D9332,'GRP Macros'!$B$14:$AF$14,FALSE)),0)</f>
        <v>0</v>
      </c>
      <c r="C9332" s="1165" t="str">
        <f t="shared" si="927"/>
        <v>MEXP155</v>
      </c>
      <c r="D9332" s="988" t="str">
        <f>'GRP Macros'!$P$14</f>
        <v>Green 
RAL 6037</v>
      </c>
      <c r="E9332" s="1165" t="s">
        <v>27837</v>
      </c>
      <c r="F9332" s="1165" t="s">
        <v>28333</v>
      </c>
    </row>
    <row r="9333" spans="1:6" ht="15" customHeight="1">
      <c r="A9333" s="1165" t="str">
        <f t="shared" si="926"/>
        <v>MEXP155PUK</v>
      </c>
      <c r="B9333" s="1165">
        <f>IFERROR(INDEX('GRP Macros'!$B$14:$AF$554,MATCH(C9333,'GRP Macros'!$B$14:$B$552,FALSE),MATCH(D9333,'GRP Macros'!$B$14:$AF$14,FALSE)),0)</f>
        <v>0</v>
      </c>
      <c r="C9333" s="1165" t="str">
        <f t="shared" si="927"/>
        <v>MEXP155</v>
      </c>
      <c r="D9333" s="988" t="str">
        <f>'GRP Macros'!$Q$14</f>
        <v>US Green 
Pantone
2301C</v>
      </c>
      <c r="E9333" s="1165" t="s">
        <v>27835</v>
      </c>
      <c r="F9333" s="1165" t="s">
        <v>28333</v>
      </c>
    </row>
    <row r="9334" spans="1:6" ht="15" customHeight="1">
      <c r="A9334" s="1165" t="str">
        <f t="shared" si="926"/>
        <v>MEXP155YEL</v>
      </c>
      <c r="B9334" s="1165">
        <f>IFERROR(INDEX('GRP Macros'!$B$14:$AF$554,MATCH(C9334,'GRP Macros'!$B$14:$B$552,FALSE),MATCH(D9334,'GRP Macros'!$B$14:$AF$14,FALSE)),0)</f>
        <v>0</v>
      </c>
      <c r="C9334" s="1165" t="str">
        <f t="shared" si="927"/>
        <v>MEXP155</v>
      </c>
      <c r="D9334" s="988" t="str">
        <f>'GRP Macros'!$S$14</f>
        <v>Yellow 
RAL 1023</v>
      </c>
      <c r="E9334" s="1165" t="s">
        <v>27823</v>
      </c>
      <c r="F9334" s="1165" t="s">
        <v>28333</v>
      </c>
    </row>
    <row r="9335" spans="1:6" ht="15" customHeight="1">
      <c r="A9335" s="1165" t="str">
        <f t="shared" si="926"/>
        <v>MEXP155RED</v>
      </c>
      <c r="B9335" s="1165">
        <f>IFERROR(INDEX('GRP Macros'!$B$14:$AF$554,MATCH(C9335,'GRP Macros'!$B$14:$B$552,FALSE),MATCH(D9335,'GRP Macros'!$B$14:$AF$14,FALSE)),0)</f>
        <v>0</v>
      </c>
      <c r="C9335" s="1165" t="str">
        <f t="shared" si="927"/>
        <v>MEXP155</v>
      </c>
      <c r="D9335" s="988" t="str">
        <f>'GRP Macros'!$U$14</f>
        <v>Red 
RAL 3020</v>
      </c>
      <c r="E9335" s="1165" t="s">
        <v>27826</v>
      </c>
      <c r="F9335" s="1165" t="s">
        <v>28333</v>
      </c>
    </row>
    <row r="9336" spans="1:6" ht="15" customHeight="1">
      <c r="A9336" s="1165" t="str">
        <f t="shared" si="926"/>
        <v>MEXP155VIO</v>
      </c>
      <c r="B9336" s="1165">
        <f>IFERROR(INDEX('GRP Macros'!$B$14:$AF$554,MATCH(C9336,'GRP Macros'!$B$14:$B$552,FALSE),MATCH(D9336,'GRP Macros'!$B$14:$AF$14,FALSE)),0)</f>
        <v>0</v>
      </c>
      <c r="C9336" s="1165" t="str">
        <f t="shared" si="927"/>
        <v>MEXP155</v>
      </c>
      <c r="D9336" s="988" t="str">
        <f>'GRP Macros'!$V$14</f>
        <v>Violet 
RAL 4008</v>
      </c>
      <c r="E9336" s="1165" t="s">
        <v>27833</v>
      </c>
      <c r="F9336" s="1165" t="s">
        <v>28333</v>
      </c>
    </row>
    <row r="9337" spans="1:6" ht="15" customHeight="1">
      <c r="A9337" s="1165" t="str">
        <f t="shared" si="926"/>
        <v>MEXP155BLK</v>
      </c>
      <c r="B9337" s="1165">
        <f>IFERROR(INDEX('GRP Macros'!$B$14:$AF$554,MATCH(C9337,'GRP Macros'!$B$14:$B$552,FALSE),MATCH(D9337,'GRP Macros'!$B$14:$AF$14,FALSE)),0)</f>
        <v>0</v>
      </c>
      <c r="C9337" s="1165" t="str">
        <f t="shared" si="927"/>
        <v>MEXP155</v>
      </c>
      <c r="D9337" s="988" t="str">
        <f>'GRP Macros'!$X$14</f>
        <v>Black 
RAL 9005</v>
      </c>
      <c r="E9337" s="1165" t="s">
        <v>27829</v>
      </c>
      <c r="F9337" s="1165" t="s">
        <v>28333</v>
      </c>
    </row>
    <row r="9338" spans="1:6" ht="15" customHeight="1">
      <c r="A9338" s="1165" t="str">
        <f t="shared" si="926"/>
        <v>MEXP155GRY</v>
      </c>
      <c r="B9338" s="1165">
        <f>IFERROR(INDEX('GRP Macros'!$B$14:$AF$554,MATCH(C9338,'GRP Macros'!$B$14:$B$552,FALSE),MATCH(D9338,'GRP Macros'!$B$14:$AF$14,FALSE)),0)</f>
        <v>0</v>
      </c>
      <c r="C9338" s="1165" t="str">
        <f t="shared" si="927"/>
        <v>MEXP155</v>
      </c>
      <c r="D9338" s="988" t="str">
        <f>'GRP Macros'!$Y$14</f>
        <v>Grey 
RAL 7001</v>
      </c>
      <c r="E9338" s="1165" t="s">
        <v>27828</v>
      </c>
      <c r="F9338" s="1165" t="s">
        <v>28333</v>
      </c>
    </row>
    <row r="9339" spans="1:6" ht="15" customHeight="1">
      <c r="A9339" s="1165" t="str">
        <f t="shared" si="926"/>
        <v>MEXP155FLY</v>
      </c>
      <c r="B9339" s="1165">
        <f>IFERROR(INDEX('GRP Macros'!$B$14:$AF$554,MATCH(C9339,'GRP Macros'!$B$14:$B$552,FALSE),MATCH(D9339,'GRP Macros'!$B$14:$AF$14,FALSE)),0)</f>
        <v>0</v>
      </c>
      <c r="C9339" s="1165" t="str">
        <f t="shared" si="927"/>
        <v>MEXP155</v>
      </c>
      <c r="D9339" s="988" t="str">
        <f>'GRP Macros'!$Z$14</f>
        <v>Fluo Yellow 
RAL 1026</v>
      </c>
      <c r="E9339" s="1165" t="s">
        <v>28041</v>
      </c>
      <c r="F9339" s="1165" t="s">
        <v>28333</v>
      </c>
    </row>
    <row r="9340" spans="1:6" ht="15" customHeight="1">
      <c r="A9340" s="1165" t="str">
        <f t="shared" si="926"/>
        <v>MEXP155FLO</v>
      </c>
      <c r="B9340" s="1165">
        <f>IFERROR(INDEX('GRP Macros'!$B$14:$AF$554,MATCH(C9340,'GRP Macros'!$B$14:$B$552,FALSE),MATCH(D9340,'GRP Macros'!$B$14:$AF$14,FALSE)),0)</f>
        <v>0</v>
      </c>
      <c r="C9340" s="1165" t="str">
        <f t="shared" si="927"/>
        <v>MEXP155</v>
      </c>
      <c r="D9340" s="988" t="str">
        <f>'GRP Macros'!$AA$14</f>
        <v>Fluo Orange 
RAL 2005</v>
      </c>
      <c r="E9340" s="1165" t="s">
        <v>27830</v>
      </c>
      <c r="F9340" s="1165" t="s">
        <v>28333</v>
      </c>
    </row>
    <row r="9341" spans="1:6" ht="15" customHeight="1">
      <c r="A9341" s="1165" t="str">
        <f t="shared" si="926"/>
        <v>MEXP155FLP</v>
      </c>
      <c r="B9341" s="1165">
        <f>IFERROR(INDEX('GRP Macros'!$B$14:$AF$554,MATCH(C9341,'GRP Macros'!$B$14:$B$552,FALSE),MATCH(D9341,'GRP Macros'!$B$14:$AF$14,FALSE)),0)</f>
        <v>0</v>
      </c>
      <c r="C9341" s="1165" t="str">
        <f t="shared" si="927"/>
        <v>MEXP155</v>
      </c>
      <c r="D9341" s="988" t="str">
        <f>'GRP Macros'!$AB$14</f>
        <v>Fluo Pink 
Pantone 806C</v>
      </c>
      <c r="E9341" s="1165" t="s">
        <v>27832</v>
      </c>
      <c r="F9341" s="1165" t="s">
        <v>28333</v>
      </c>
    </row>
    <row r="9342" spans="1:6" ht="15" customHeight="1">
      <c r="A9342" s="1165" t="str">
        <f t="shared" si="926"/>
        <v>MEXP155FLG</v>
      </c>
      <c r="B9342" s="1165">
        <f>IFERROR(INDEX('GRP Macros'!$B$14:$AF$554,MATCH(C9342,'GRP Macros'!$B$14:$B$552,FALSE),MATCH(D9342,'GRP Macros'!$B$14:$AF$14,FALSE)),0)</f>
        <v>0</v>
      </c>
      <c r="C9342" s="1165" t="str">
        <f t="shared" si="927"/>
        <v>MEXP155</v>
      </c>
      <c r="D9342" s="988" t="str">
        <f>'GRP Macros'!$AC$14</f>
        <v>Fluo Green 
RAL 6028</v>
      </c>
      <c r="E9342" s="1165" t="s">
        <v>27831</v>
      </c>
      <c r="F9342" s="1165" t="s">
        <v>28333</v>
      </c>
    </row>
    <row r="9343" spans="1:6" ht="15" customHeight="1">
      <c r="A9343" s="1165" t="str">
        <f t="shared" si="926"/>
        <v>MEXP156WHI</v>
      </c>
      <c r="B9343" s="1165">
        <f>IFERROR(INDEX('GRP Macros'!$B$14:$AF$554,MATCH(C9343,'GRP Macros'!$B$14:$B$552,FALSE),MATCH(D9343,'GRP Macros'!$B$14:$AF$14,FALSE)),0)</f>
        <v>0</v>
      </c>
      <c r="C9343" s="1165" t="s">
        <v>28488</v>
      </c>
      <c r="D9343" s="1167" t="str">
        <f>'GRP Macros'!$K$14</f>
        <v>White 
RAL 9016</v>
      </c>
      <c r="E9343" s="1165" t="s">
        <v>27838</v>
      </c>
      <c r="F9343" s="1165" t="s">
        <v>28333</v>
      </c>
    </row>
    <row r="9344" spans="1:6" ht="15" customHeight="1">
      <c r="A9344" s="1165" t="str">
        <f t="shared" si="926"/>
        <v>MEXP156BLU</v>
      </c>
      <c r="B9344" s="1165">
        <f>IFERROR(INDEX('GRP Macros'!$B$14:$AF$554,MATCH(C9344,'GRP Macros'!$B$14:$B$552,FALSE),MATCH(D9344,'GRP Macros'!$B$14:$AF$14,FALSE)),0)</f>
        <v>0</v>
      </c>
      <c r="C9344" s="1165" t="str">
        <f>C9343</f>
        <v>MEXP156</v>
      </c>
      <c r="D9344" s="988" t="str">
        <f>'GRP Macros'!$L$14</f>
        <v>Blue US 
RAL 5015</v>
      </c>
      <c r="E9344" s="1165" t="s">
        <v>27827</v>
      </c>
      <c r="F9344" s="1165" t="s">
        <v>28333</v>
      </c>
    </row>
    <row r="9345" spans="1:6" ht="15" customHeight="1">
      <c r="A9345" s="1165" t="str">
        <f t="shared" si="926"/>
        <v>MEXP156MIN</v>
      </c>
      <c r="B9345" s="1165">
        <f>IFERROR(INDEX('GRP Macros'!$B$14:$AF$554,MATCH(C9345,'GRP Macros'!$B$14:$B$552,FALSE),MATCH(D9345,'GRP Macros'!$B$14:$AF$14,FALSE)),0)</f>
        <v>0</v>
      </c>
      <c r="C9345" s="1165" t="str">
        <f t="shared" ref="C9345:C9356" si="928">C9344</f>
        <v>MEXP156</v>
      </c>
      <c r="D9345" s="988" t="str">
        <f>'GRP Macros'!$O$14</f>
        <v>Mint 
RAL 6027</v>
      </c>
      <c r="E9345" s="1165" t="s">
        <v>27834</v>
      </c>
      <c r="F9345" s="1165" t="s">
        <v>28333</v>
      </c>
    </row>
    <row r="9346" spans="1:6" ht="15" customHeight="1">
      <c r="A9346" s="1165" t="str">
        <f t="shared" si="926"/>
        <v>MEXP156GRE</v>
      </c>
      <c r="B9346" s="1165">
        <f>IFERROR(INDEX('GRP Macros'!$B$14:$AF$554,MATCH(C9346,'GRP Macros'!$B$14:$B$552,FALSE),MATCH(D9346,'GRP Macros'!$B$14:$AF$14,FALSE)),0)</f>
        <v>0</v>
      </c>
      <c r="C9346" s="1165" t="str">
        <f t="shared" si="928"/>
        <v>MEXP156</v>
      </c>
      <c r="D9346" s="988" t="str">
        <f>'GRP Macros'!$P$14</f>
        <v>Green 
RAL 6037</v>
      </c>
      <c r="E9346" s="1165" t="s">
        <v>27837</v>
      </c>
      <c r="F9346" s="1165" t="s">
        <v>28333</v>
      </c>
    </row>
    <row r="9347" spans="1:6" ht="15" customHeight="1">
      <c r="A9347" s="1165" t="str">
        <f t="shared" si="926"/>
        <v>MEXP156PUK</v>
      </c>
      <c r="B9347" s="1165">
        <f>IFERROR(INDEX('GRP Macros'!$B$14:$AF$554,MATCH(C9347,'GRP Macros'!$B$14:$B$552,FALSE),MATCH(D9347,'GRP Macros'!$B$14:$AF$14,FALSE)),0)</f>
        <v>0</v>
      </c>
      <c r="C9347" s="1165" t="str">
        <f t="shared" si="928"/>
        <v>MEXP156</v>
      </c>
      <c r="D9347" s="988" t="str">
        <f>'GRP Macros'!$Q$14</f>
        <v>US Green 
Pantone
2301C</v>
      </c>
      <c r="E9347" s="1165" t="s">
        <v>27835</v>
      </c>
      <c r="F9347" s="1165" t="s">
        <v>28333</v>
      </c>
    </row>
    <row r="9348" spans="1:6" ht="15" customHeight="1">
      <c r="A9348" s="1165" t="str">
        <f t="shared" si="926"/>
        <v>MEXP156YEL</v>
      </c>
      <c r="B9348" s="1165">
        <f>IFERROR(INDEX('GRP Macros'!$B$14:$AF$554,MATCH(C9348,'GRP Macros'!$B$14:$B$552,FALSE),MATCH(D9348,'GRP Macros'!$B$14:$AF$14,FALSE)),0)</f>
        <v>0</v>
      </c>
      <c r="C9348" s="1165" t="str">
        <f t="shared" si="928"/>
        <v>MEXP156</v>
      </c>
      <c r="D9348" s="988" t="str">
        <f>'GRP Macros'!$S$14</f>
        <v>Yellow 
RAL 1023</v>
      </c>
      <c r="E9348" s="1165" t="s">
        <v>27823</v>
      </c>
      <c r="F9348" s="1165" t="s">
        <v>28333</v>
      </c>
    </row>
    <row r="9349" spans="1:6" ht="15" customHeight="1">
      <c r="A9349" s="1165" t="str">
        <f t="shared" si="926"/>
        <v>MEXP156RED</v>
      </c>
      <c r="B9349" s="1165">
        <f>IFERROR(INDEX('GRP Macros'!$B$14:$AF$554,MATCH(C9349,'GRP Macros'!$B$14:$B$552,FALSE),MATCH(D9349,'GRP Macros'!$B$14:$AF$14,FALSE)),0)</f>
        <v>0</v>
      </c>
      <c r="C9349" s="1165" t="str">
        <f t="shared" si="928"/>
        <v>MEXP156</v>
      </c>
      <c r="D9349" s="988" t="str">
        <f>'GRP Macros'!$U$14</f>
        <v>Red 
RAL 3020</v>
      </c>
      <c r="E9349" s="1165" t="s">
        <v>27826</v>
      </c>
      <c r="F9349" s="1165" t="s">
        <v>28333</v>
      </c>
    </row>
    <row r="9350" spans="1:6" ht="15" customHeight="1">
      <c r="A9350" s="1165" t="str">
        <f t="shared" si="926"/>
        <v>MEXP156VIO</v>
      </c>
      <c r="B9350" s="1165">
        <f>IFERROR(INDEX('GRP Macros'!$B$14:$AF$554,MATCH(C9350,'GRP Macros'!$B$14:$B$552,FALSE),MATCH(D9350,'GRP Macros'!$B$14:$AF$14,FALSE)),0)</f>
        <v>0</v>
      </c>
      <c r="C9350" s="1165" t="str">
        <f t="shared" si="928"/>
        <v>MEXP156</v>
      </c>
      <c r="D9350" s="988" t="str">
        <f>'GRP Macros'!$V$14</f>
        <v>Violet 
RAL 4008</v>
      </c>
      <c r="E9350" s="1165" t="s">
        <v>27833</v>
      </c>
      <c r="F9350" s="1165" t="s">
        <v>28333</v>
      </c>
    </row>
    <row r="9351" spans="1:6" ht="15" customHeight="1">
      <c r="A9351" s="1165" t="str">
        <f t="shared" si="926"/>
        <v>MEXP156BLK</v>
      </c>
      <c r="B9351" s="1165">
        <f>IFERROR(INDEX('GRP Macros'!$B$14:$AF$554,MATCH(C9351,'GRP Macros'!$B$14:$B$552,FALSE),MATCH(D9351,'GRP Macros'!$B$14:$AF$14,FALSE)),0)</f>
        <v>0</v>
      </c>
      <c r="C9351" s="1165" t="str">
        <f t="shared" si="928"/>
        <v>MEXP156</v>
      </c>
      <c r="D9351" s="988" t="str">
        <f>'GRP Macros'!$X$14</f>
        <v>Black 
RAL 9005</v>
      </c>
      <c r="E9351" s="1165" t="s">
        <v>27829</v>
      </c>
      <c r="F9351" s="1165" t="s">
        <v>28333</v>
      </c>
    </row>
    <row r="9352" spans="1:6" ht="15" customHeight="1">
      <c r="A9352" s="1165" t="str">
        <f t="shared" si="926"/>
        <v>MEXP156GRY</v>
      </c>
      <c r="B9352" s="1165">
        <f>IFERROR(INDEX('GRP Macros'!$B$14:$AF$554,MATCH(C9352,'GRP Macros'!$B$14:$B$552,FALSE),MATCH(D9352,'GRP Macros'!$B$14:$AF$14,FALSE)),0)</f>
        <v>0</v>
      </c>
      <c r="C9352" s="1165" t="str">
        <f t="shared" si="928"/>
        <v>MEXP156</v>
      </c>
      <c r="D9352" s="988" t="str">
        <f>'GRP Macros'!$Y$14</f>
        <v>Grey 
RAL 7001</v>
      </c>
      <c r="E9352" s="1165" t="s">
        <v>27828</v>
      </c>
      <c r="F9352" s="1165" t="s">
        <v>28333</v>
      </c>
    </row>
    <row r="9353" spans="1:6" ht="15" customHeight="1">
      <c r="A9353" s="1165" t="str">
        <f t="shared" si="926"/>
        <v>MEXP156FLY</v>
      </c>
      <c r="B9353" s="1165">
        <f>IFERROR(INDEX('GRP Macros'!$B$14:$AF$554,MATCH(C9353,'GRP Macros'!$B$14:$B$552,FALSE),MATCH(D9353,'GRP Macros'!$B$14:$AF$14,FALSE)),0)</f>
        <v>0</v>
      </c>
      <c r="C9353" s="1165" t="str">
        <f t="shared" si="928"/>
        <v>MEXP156</v>
      </c>
      <c r="D9353" s="988" t="str">
        <f>'GRP Macros'!$Z$14</f>
        <v>Fluo Yellow 
RAL 1026</v>
      </c>
      <c r="E9353" s="1165" t="s">
        <v>28041</v>
      </c>
      <c r="F9353" s="1165" t="s">
        <v>28333</v>
      </c>
    </row>
    <row r="9354" spans="1:6" ht="15" customHeight="1">
      <c r="A9354" s="1165" t="str">
        <f t="shared" si="926"/>
        <v>MEXP156FLO</v>
      </c>
      <c r="B9354" s="1165">
        <f>IFERROR(INDEX('GRP Macros'!$B$14:$AF$554,MATCH(C9354,'GRP Macros'!$B$14:$B$552,FALSE),MATCH(D9354,'GRP Macros'!$B$14:$AF$14,FALSE)),0)</f>
        <v>0</v>
      </c>
      <c r="C9354" s="1165" t="str">
        <f t="shared" si="928"/>
        <v>MEXP156</v>
      </c>
      <c r="D9354" s="988" t="str">
        <f>'GRP Macros'!$AA$14</f>
        <v>Fluo Orange 
RAL 2005</v>
      </c>
      <c r="E9354" s="1165" t="s">
        <v>27830</v>
      </c>
      <c r="F9354" s="1165" t="s">
        <v>28333</v>
      </c>
    </row>
    <row r="9355" spans="1:6" ht="15" customHeight="1">
      <c r="A9355" s="1165" t="str">
        <f t="shared" si="926"/>
        <v>MEXP156FLP</v>
      </c>
      <c r="B9355" s="1165">
        <f>IFERROR(INDEX('GRP Macros'!$B$14:$AF$554,MATCH(C9355,'GRP Macros'!$B$14:$B$552,FALSE),MATCH(D9355,'GRP Macros'!$B$14:$AF$14,FALSE)),0)</f>
        <v>0</v>
      </c>
      <c r="C9355" s="1165" t="str">
        <f t="shared" si="928"/>
        <v>MEXP156</v>
      </c>
      <c r="D9355" s="988" t="str">
        <f>'GRP Macros'!$AB$14</f>
        <v>Fluo Pink 
Pantone 806C</v>
      </c>
      <c r="E9355" s="1165" t="s">
        <v>27832</v>
      </c>
      <c r="F9355" s="1165" t="s">
        <v>28333</v>
      </c>
    </row>
    <row r="9356" spans="1:6" ht="15" customHeight="1">
      <c r="A9356" s="1165" t="str">
        <f t="shared" si="926"/>
        <v>MEXP156FLG</v>
      </c>
      <c r="B9356" s="1165">
        <f>IFERROR(INDEX('GRP Macros'!$B$14:$AF$554,MATCH(C9356,'GRP Macros'!$B$14:$B$552,FALSE),MATCH(D9356,'GRP Macros'!$B$14:$AF$14,FALSE)),0)</f>
        <v>0</v>
      </c>
      <c r="C9356" s="1165" t="str">
        <f t="shared" si="928"/>
        <v>MEXP156</v>
      </c>
      <c r="D9356" s="988" t="str">
        <f>'GRP Macros'!$AC$14</f>
        <v>Fluo Green 
RAL 6028</v>
      </c>
      <c r="E9356" s="1165" t="s">
        <v>27831</v>
      </c>
      <c r="F9356" s="1165" t="s">
        <v>28333</v>
      </c>
    </row>
    <row r="9357" spans="1:6" ht="15" customHeight="1">
      <c r="A9357" s="1165" t="str">
        <f t="shared" si="926"/>
        <v>MEXP157WHI</v>
      </c>
      <c r="B9357" s="1165">
        <f>IFERROR(INDEX('GRP Macros'!$B$14:$AF$554,MATCH(C9357,'GRP Macros'!$B$14:$B$552,FALSE),MATCH(D9357,'GRP Macros'!$B$14:$AF$14,FALSE)),0)</f>
        <v>0</v>
      </c>
      <c r="C9357" s="1165" t="s">
        <v>28489</v>
      </c>
      <c r="D9357" s="1167" t="str">
        <f>'GRP Macros'!$K$14</f>
        <v>White 
RAL 9016</v>
      </c>
      <c r="E9357" s="1165" t="s">
        <v>27838</v>
      </c>
      <c r="F9357" s="1165" t="s">
        <v>28333</v>
      </c>
    </row>
    <row r="9358" spans="1:6" ht="15" customHeight="1">
      <c r="A9358" s="1165" t="str">
        <f t="shared" si="926"/>
        <v>MEXP157BLU</v>
      </c>
      <c r="B9358" s="1165">
        <f>IFERROR(INDEX('GRP Macros'!$B$14:$AF$554,MATCH(C9358,'GRP Macros'!$B$14:$B$552,FALSE),MATCH(D9358,'GRP Macros'!$B$14:$AF$14,FALSE)),0)</f>
        <v>0</v>
      </c>
      <c r="C9358" s="1165" t="str">
        <f>C9357</f>
        <v>MEXP157</v>
      </c>
      <c r="D9358" s="988" t="str">
        <f>'GRP Macros'!$L$14</f>
        <v>Blue US 
RAL 5015</v>
      </c>
      <c r="E9358" s="1165" t="s">
        <v>27827</v>
      </c>
      <c r="F9358" s="1165" t="s">
        <v>28333</v>
      </c>
    </row>
    <row r="9359" spans="1:6" ht="15" customHeight="1">
      <c r="A9359" s="1165" t="str">
        <f t="shared" si="926"/>
        <v>MEXP157MIN</v>
      </c>
      <c r="B9359" s="1165">
        <f>IFERROR(INDEX('GRP Macros'!$B$14:$AF$554,MATCH(C9359,'GRP Macros'!$B$14:$B$552,FALSE),MATCH(D9359,'GRP Macros'!$B$14:$AF$14,FALSE)),0)</f>
        <v>0</v>
      </c>
      <c r="C9359" s="1165" t="str">
        <f t="shared" ref="C9359:C9370" si="929">C9358</f>
        <v>MEXP157</v>
      </c>
      <c r="D9359" s="988" t="str">
        <f>'GRP Macros'!$O$14</f>
        <v>Mint 
RAL 6027</v>
      </c>
      <c r="E9359" s="1165" t="s">
        <v>27834</v>
      </c>
      <c r="F9359" s="1165" t="s">
        <v>28333</v>
      </c>
    </row>
    <row r="9360" spans="1:6" ht="15" customHeight="1">
      <c r="A9360" s="1165" t="str">
        <f t="shared" si="926"/>
        <v>MEXP157GRE</v>
      </c>
      <c r="B9360" s="1165">
        <f>IFERROR(INDEX('GRP Macros'!$B$14:$AF$554,MATCH(C9360,'GRP Macros'!$B$14:$B$552,FALSE),MATCH(D9360,'GRP Macros'!$B$14:$AF$14,FALSE)),0)</f>
        <v>0</v>
      </c>
      <c r="C9360" s="1165" t="str">
        <f t="shared" si="929"/>
        <v>MEXP157</v>
      </c>
      <c r="D9360" s="988" t="str">
        <f>'GRP Macros'!$P$14</f>
        <v>Green 
RAL 6037</v>
      </c>
      <c r="E9360" s="1165" t="s">
        <v>27837</v>
      </c>
      <c r="F9360" s="1165" t="s">
        <v>28333</v>
      </c>
    </row>
    <row r="9361" spans="1:6" ht="15" customHeight="1">
      <c r="A9361" s="1165" t="str">
        <f t="shared" si="926"/>
        <v>MEXP157PUK</v>
      </c>
      <c r="B9361" s="1165">
        <f>IFERROR(INDEX('GRP Macros'!$B$14:$AF$554,MATCH(C9361,'GRP Macros'!$B$14:$B$552,FALSE),MATCH(D9361,'GRP Macros'!$B$14:$AF$14,FALSE)),0)</f>
        <v>0</v>
      </c>
      <c r="C9361" s="1165" t="str">
        <f t="shared" si="929"/>
        <v>MEXP157</v>
      </c>
      <c r="D9361" s="988" t="str">
        <f>'GRP Macros'!$Q$14</f>
        <v>US Green 
Pantone
2301C</v>
      </c>
      <c r="E9361" s="1165" t="s">
        <v>27835</v>
      </c>
      <c r="F9361" s="1165" t="s">
        <v>28333</v>
      </c>
    </row>
    <row r="9362" spans="1:6" ht="15" customHeight="1">
      <c r="A9362" s="1165" t="str">
        <f t="shared" si="926"/>
        <v>MEXP157YEL</v>
      </c>
      <c r="B9362" s="1165">
        <f>IFERROR(INDEX('GRP Macros'!$B$14:$AF$554,MATCH(C9362,'GRP Macros'!$B$14:$B$552,FALSE),MATCH(D9362,'GRP Macros'!$B$14:$AF$14,FALSE)),0)</f>
        <v>0</v>
      </c>
      <c r="C9362" s="1165" t="str">
        <f t="shared" si="929"/>
        <v>MEXP157</v>
      </c>
      <c r="D9362" s="988" t="str">
        <f>'GRP Macros'!$S$14</f>
        <v>Yellow 
RAL 1023</v>
      </c>
      <c r="E9362" s="1165" t="s">
        <v>27823</v>
      </c>
      <c r="F9362" s="1165" t="s">
        <v>28333</v>
      </c>
    </row>
    <row r="9363" spans="1:6" ht="15" customHeight="1">
      <c r="A9363" s="1165" t="str">
        <f t="shared" si="926"/>
        <v>MEXP157RED</v>
      </c>
      <c r="B9363" s="1165">
        <f>IFERROR(INDEX('GRP Macros'!$B$14:$AF$554,MATCH(C9363,'GRP Macros'!$B$14:$B$552,FALSE),MATCH(D9363,'GRP Macros'!$B$14:$AF$14,FALSE)),0)</f>
        <v>0</v>
      </c>
      <c r="C9363" s="1165" t="str">
        <f t="shared" si="929"/>
        <v>MEXP157</v>
      </c>
      <c r="D9363" s="988" t="str">
        <f>'GRP Macros'!$U$14</f>
        <v>Red 
RAL 3020</v>
      </c>
      <c r="E9363" s="1165" t="s">
        <v>27826</v>
      </c>
      <c r="F9363" s="1165" t="s">
        <v>28333</v>
      </c>
    </row>
    <row r="9364" spans="1:6" ht="15" customHeight="1">
      <c r="A9364" s="1165" t="str">
        <f t="shared" si="926"/>
        <v>MEXP157VIO</v>
      </c>
      <c r="B9364" s="1165">
        <f>IFERROR(INDEX('GRP Macros'!$B$14:$AF$554,MATCH(C9364,'GRP Macros'!$B$14:$B$552,FALSE),MATCH(D9364,'GRP Macros'!$B$14:$AF$14,FALSE)),0)</f>
        <v>0</v>
      </c>
      <c r="C9364" s="1165" t="str">
        <f t="shared" si="929"/>
        <v>MEXP157</v>
      </c>
      <c r="D9364" s="988" t="str">
        <f>'GRP Macros'!$V$14</f>
        <v>Violet 
RAL 4008</v>
      </c>
      <c r="E9364" s="1165" t="s">
        <v>27833</v>
      </c>
      <c r="F9364" s="1165" t="s">
        <v>28333</v>
      </c>
    </row>
    <row r="9365" spans="1:6" ht="15" customHeight="1">
      <c r="A9365" s="1165" t="str">
        <f t="shared" si="926"/>
        <v>MEXP157BLK</v>
      </c>
      <c r="B9365" s="1165">
        <f>IFERROR(INDEX('GRP Macros'!$B$14:$AF$554,MATCH(C9365,'GRP Macros'!$B$14:$B$552,FALSE),MATCH(D9365,'GRP Macros'!$B$14:$AF$14,FALSE)),0)</f>
        <v>0</v>
      </c>
      <c r="C9365" s="1165" t="str">
        <f t="shared" si="929"/>
        <v>MEXP157</v>
      </c>
      <c r="D9365" s="988" t="str">
        <f>'GRP Macros'!$X$14</f>
        <v>Black 
RAL 9005</v>
      </c>
      <c r="E9365" s="1165" t="s">
        <v>27829</v>
      </c>
      <c r="F9365" s="1165" t="s">
        <v>28333</v>
      </c>
    </row>
    <row r="9366" spans="1:6" ht="15" customHeight="1">
      <c r="A9366" s="1165" t="str">
        <f t="shared" si="926"/>
        <v>MEXP157GRY</v>
      </c>
      <c r="B9366" s="1165">
        <f>IFERROR(INDEX('GRP Macros'!$B$14:$AF$554,MATCH(C9366,'GRP Macros'!$B$14:$B$552,FALSE),MATCH(D9366,'GRP Macros'!$B$14:$AF$14,FALSE)),0)</f>
        <v>0</v>
      </c>
      <c r="C9366" s="1165" t="str">
        <f t="shared" si="929"/>
        <v>MEXP157</v>
      </c>
      <c r="D9366" s="988" t="str">
        <f>'GRP Macros'!$Y$14</f>
        <v>Grey 
RAL 7001</v>
      </c>
      <c r="E9366" s="1165" t="s">
        <v>27828</v>
      </c>
      <c r="F9366" s="1165" t="s">
        <v>28333</v>
      </c>
    </row>
    <row r="9367" spans="1:6" ht="15" customHeight="1">
      <c r="A9367" s="1165" t="str">
        <f t="shared" si="926"/>
        <v>MEXP157FLY</v>
      </c>
      <c r="B9367" s="1165">
        <f>IFERROR(INDEX('GRP Macros'!$B$14:$AF$554,MATCH(C9367,'GRP Macros'!$B$14:$B$552,FALSE),MATCH(D9367,'GRP Macros'!$B$14:$AF$14,FALSE)),0)</f>
        <v>0</v>
      </c>
      <c r="C9367" s="1165" t="str">
        <f t="shared" si="929"/>
        <v>MEXP157</v>
      </c>
      <c r="D9367" s="988" t="str">
        <f>'GRP Macros'!$Z$14</f>
        <v>Fluo Yellow 
RAL 1026</v>
      </c>
      <c r="E9367" s="1165" t="s">
        <v>28041</v>
      </c>
      <c r="F9367" s="1165" t="s">
        <v>28333</v>
      </c>
    </row>
    <row r="9368" spans="1:6" ht="15" customHeight="1">
      <c r="A9368" s="1165" t="str">
        <f t="shared" si="926"/>
        <v>MEXP157FLO</v>
      </c>
      <c r="B9368" s="1165">
        <f>IFERROR(INDEX('GRP Macros'!$B$14:$AF$554,MATCH(C9368,'GRP Macros'!$B$14:$B$552,FALSE),MATCH(D9368,'GRP Macros'!$B$14:$AF$14,FALSE)),0)</f>
        <v>0</v>
      </c>
      <c r="C9368" s="1165" t="str">
        <f t="shared" si="929"/>
        <v>MEXP157</v>
      </c>
      <c r="D9368" s="988" t="str">
        <f>'GRP Macros'!$AA$14</f>
        <v>Fluo Orange 
RAL 2005</v>
      </c>
      <c r="E9368" s="1165" t="s">
        <v>27830</v>
      </c>
      <c r="F9368" s="1165" t="s">
        <v>28333</v>
      </c>
    </row>
    <row r="9369" spans="1:6" ht="15" customHeight="1">
      <c r="A9369" s="1165" t="str">
        <f t="shared" si="926"/>
        <v>MEXP157FLP</v>
      </c>
      <c r="B9369" s="1165">
        <f>IFERROR(INDEX('GRP Macros'!$B$14:$AF$554,MATCH(C9369,'GRP Macros'!$B$14:$B$552,FALSE),MATCH(D9369,'GRP Macros'!$B$14:$AF$14,FALSE)),0)</f>
        <v>0</v>
      </c>
      <c r="C9369" s="1165" t="str">
        <f t="shared" si="929"/>
        <v>MEXP157</v>
      </c>
      <c r="D9369" s="988" t="str">
        <f>'GRP Macros'!$AB$14</f>
        <v>Fluo Pink 
Pantone 806C</v>
      </c>
      <c r="E9369" s="1165" t="s">
        <v>27832</v>
      </c>
      <c r="F9369" s="1165" t="s">
        <v>28333</v>
      </c>
    </row>
    <row r="9370" spans="1:6" ht="15" customHeight="1">
      <c r="A9370" s="1165" t="str">
        <f t="shared" si="926"/>
        <v>MEXP157FLG</v>
      </c>
      <c r="B9370" s="1165">
        <f>IFERROR(INDEX('GRP Macros'!$B$14:$AF$554,MATCH(C9370,'GRP Macros'!$B$14:$B$552,FALSE),MATCH(D9370,'GRP Macros'!$B$14:$AF$14,FALSE)),0)</f>
        <v>0</v>
      </c>
      <c r="C9370" s="1165" t="str">
        <f t="shared" si="929"/>
        <v>MEXP157</v>
      </c>
      <c r="D9370" s="988" t="str">
        <f>'GRP Macros'!$AC$14</f>
        <v>Fluo Green 
RAL 6028</v>
      </c>
      <c r="E9370" s="1165" t="s">
        <v>27831</v>
      </c>
      <c r="F9370" s="1165" t="s">
        <v>28333</v>
      </c>
    </row>
    <row r="9371" spans="1:6" ht="15" customHeight="1">
      <c r="A9371" s="1165" t="str">
        <f t="shared" si="926"/>
        <v>MEXP158WHI</v>
      </c>
      <c r="B9371" s="1165">
        <f>IFERROR(INDEX('GRP Macros'!$B$14:$AF$554,MATCH(C9371,'GRP Macros'!$B$14:$B$552,FALSE),MATCH(D9371,'GRP Macros'!$B$14:$AF$14,FALSE)),0)</f>
        <v>0</v>
      </c>
      <c r="C9371" s="1165" t="s">
        <v>28490</v>
      </c>
      <c r="D9371" s="1167" t="str">
        <f>'GRP Macros'!$K$14</f>
        <v>White 
RAL 9016</v>
      </c>
      <c r="E9371" s="1165" t="s">
        <v>27838</v>
      </c>
      <c r="F9371" s="1165" t="s">
        <v>28333</v>
      </c>
    </row>
    <row r="9372" spans="1:6" ht="15" customHeight="1">
      <c r="A9372" s="1165" t="str">
        <f t="shared" si="926"/>
        <v>MEXP158BLU</v>
      </c>
      <c r="B9372" s="1165">
        <f>IFERROR(INDEX('GRP Macros'!$B$14:$AF$554,MATCH(C9372,'GRP Macros'!$B$14:$B$552,FALSE),MATCH(D9372,'GRP Macros'!$B$14:$AF$14,FALSE)),0)</f>
        <v>0</v>
      </c>
      <c r="C9372" s="1165" t="str">
        <f>C9371</f>
        <v>MEXP158</v>
      </c>
      <c r="D9372" s="988" t="str">
        <f>'GRP Macros'!$L$14</f>
        <v>Blue US 
RAL 5015</v>
      </c>
      <c r="E9372" s="1165" t="s">
        <v>27827</v>
      </c>
      <c r="F9372" s="1165" t="s">
        <v>28333</v>
      </c>
    </row>
    <row r="9373" spans="1:6" ht="15" customHeight="1">
      <c r="A9373" s="1165" t="str">
        <f t="shared" si="926"/>
        <v>MEXP158MIN</v>
      </c>
      <c r="B9373" s="1165">
        <f>IFERROR(INDEX('GRP Macros'!$B$14:$AF$554,MATCH(C9373,'GRP Macros'!$B$14:$B$552,FALSE),MATCH(D9373,'GRP Macros'!$B$14:$AF$14,FALSE)),0)</f>
        <v>0</v>
      </c>
      <c r="C9373" s="1165" t="str">
        <f t="shared" ref="C9373:C9384" si="930">C9372</f>
        <v>MEXP158</v>
      </c>
      <c r="D9373" s="988" t="str">
        <f>'GRP Macros'!$O$14</f>
        <v>Mint 
RAL 6027</v>
      </c>
      <c r="E9373" s="1165" t="s">
        <v>27834</v>
      </c>
      <c r="F9373" s="1165" t="s">
        <v>28333</v>
      </c>
    </row>
    <row r="9374" spans="1:6" ht="15" customHeight="1">
      <c r="A9374" s="1165" t="str">
        <f t="shared" si="926"/>
        <v>MEXP158GRE</v>
      </c>
      <c r="B9374" s="1165">
        <f>IFERROR(INDEX('GRP Macros'!$B$14:$AF$554,MATCH(C9374,'GRP Macros'!$B$14:$B$552,FALSE),MATCH(D9374,'GRP Macros'!$B$14:$AF$14,FALSE)),0)</f>
        <v>0</v>
      </c>
      <c r="C9374" s="1165" t="str">
        <f t="shared" si="930"/>
        <v>MEXP158</v>
      </c>
      <c r="D9374" s="988" t="str">
        <f>'GRP Macros'!$P$14</f>
        <v>Green 
RAL 6037</v>
      </c>
      <c r="E9374" s="1165" t="s">
        <v>27837</v>
      </c>
      <c r="F9374" s="1165" t="s">
        <v>28333</v>
      </c>
    </row>
    <row r="9375" spans="1:6" ht="15" customHeight="1">
      <c r="A9375" s="1165" t="str">
        <f t="shared" si="926"/>
        <v>MEXP158PUK</v>
      </c>
      <c r="B9375" s="1165">
        <f>IFERROR(INDEX('GRP Macros'!$B$14:$AF$554,MATCH(C9375,'GRP Macros'!$B$14:$B$552,FALSE),MATCH(D9375,'GRP Macros'!$B$14:$AF$14,FALSE)),0)</f>
        <v>0</v>
      </c>
      <c r="C9375" s="1165" t="str">
        <f t="shared" si="930"/>
        <v>MEXP158</v>
      </c>
      <c r="D9375" s="988" t="str">
        <f>'GRP Macros'!$Q$14</f>
        <v>US Green 
Pantone
2301C</v>
      </c>
      <c r="E9375" s="1165" t="s">
        <v>27835</v>
      </c>
      <c r="F9375" s="1165" t="s">
        <v>28333</v>
      </c>
    </row>
    <row r="9376" spans="1:6" ht="15" customHeight="1">
      <c r="A9376" s="1165" t="str">
        <f t="shared" si="926"/>
        <v>MEXP158YEL</v>
      </c>
      <c r="B9376" s="1165">
        <f>IFERROR(INDEX('GRP Macros'!$B$14:$AF$554,MATCH(C9376,'GRP Macros'!$B$14:$B$552,FALSE),MATCH(D9376,'GRP Macros'!$B$14:$AF$14,FALSE)),0)</f>
        <v>0</v>
      </c>
      <c r="C9376" s="1165" t="str">
        <f t="shared" si="930"/>
        <v>MEXP158</v>
      </c>
      <c r="D9376" s="988" t="str">
        <f>'GRP Macros'!$S$14</f>
        <v>Yellow 
RAL 1023</v>
      </c>
      <c r="E9376" s="1165" t="s">
        <v>27823</v>
      </c>
      <c r="F9376" s="1165" t="s">
        <v>28333</v>
      </c>
    </row>
    <row r="9377" spans="1:6" ht="15" customHeight="1">
      <c r="A9377" s="1165" t="str">
        <f t="shared" si="926"/>
        <v>MEXP158RED</v>
      </c>
      <c r="B9377" s="1165">
        <f>IFERROR(INDEX('GRP Macros'!$B$14:$AF$554,MATCH(C9377,'GRP Macros'!$B$14:$B$552,FALSE),MATCH(D9377,'GRP Macros'!$B$14:$AF$14,FALSE)),0)</f>
        <v>0</v>
      </c>
      <c r="C9377" s="1165" t="str">
        <f t="shared" si="930"/>
        <v>MEXP158</v>
      </c>
      <c r="D9377" s="988" t="str">
        <f>'GRP Macros'!$U$14</f>
        <v>Red 
RAL 3020</v>
      </c>
      <c r="E9377" s="1165" t="s">
        <v>27826</v>
      </c>
      <c r="F9377" s="1165" t="s">
        <v>28333</v>
      </c>
    </row>
    <row r="9378" spans="1:6" ht="15" customHeight="1">
      <c r="A9378" s="1165" t="str">
        <f t="shared" ref="A9378:A9384" si="931">CONCATENATE(C9378,E9378)</f>
        <v>MEXP158VIO</v>
      </c>
      <c r="B9378" s="1165">
        <f>IFERROR(INDEX('GRP Macros'!$B$14:$AF$554,MATCH(C9378,'GRP Macros'!$B$14:$B$552,FALSE),MATCH(D9378,'GRP Macros'!$B$14:$AF$14,FALSE)),0)</f>
        <v>0</v>
      </c>
      <c r="C9378" s="1165" t="str">
        <f t="shared" si="930"/>
        <v>MEXP158</v>
      </c>
      <c r="D9378" s="988" t="str">
        <f>'GRP Macros'!$V$14</f>
        <v>Violet 
RAL 4008</v>
      </c>
      <c r="E9378" s="1165" t="s">
        <v>27833</v>
      </c>
      <c r="F9378" s="1165" t="s">
        <v>28333</v>
      </c>
    </row>
    <row r="9379" spans="1:6" ht="15" customHeight="1">
      <c r="A9379" s="1165" t="str">
        <f t="shared" si="931"/>
        <v>MEXP158BLK</v>
      </c>
      <c r="B9379" s="1165">
        <f>IFERROR(INDEX('GRP Macros'!$B$14:$AF$554,MATCH(C9379,'GRP Macros'!$B$14:$B$552,FALSE),MATCH(D9379,'GRP Macros'!$B$14:$AF$14,FALSE)),0)</f>
        <v>0</v>
      </c>
      <c r="C9379" s="1165" t="str">
        <f t="shared" si="930"/>
        <v>MEXP158</v>
      </c>
      <c r="D9379" s="988" t="str">
        <f>'GRP Macros'!$X$14</f>
        <v>Black 
RAL 9005</v>
      </c>
      <c r="E9379" s="1165" t="s">
        <v>27829</v>
      </c>
      <c r="F9379" s="1165" t="s">
        <v>28333</v>
      </c>
    </row>
    <row r="9380" spans="1:6" ht="15" customHeight="1">
      <c r="A9380" s="1165" t="str">
        <f t="shared" si="931"/>
        <v>MEXP158GRY</v>
      </c>
      <c r="B9380" s="1165">
        <f>IFERROR(INDEX('GRP Macros'!$B$14:$AF$554,MATCH(C9380,'GRP Macros'!$B$14:$B$552,FALSE),MATCH(D9380,'GRP Macros'!$B$14:$AF$14,FALSE)),0)</f>
        <v>0</v>
      </c>
      <c r="C9380" s="1165" t="str">
        <f t="shared" si="930"/>
        <v>MEXP158</v>
      </c>
      <c r="D9380" s="988" t="str">
        <f>'GRP Macros'!$Y$14</f>
        <v>Grey 
RAL 7001</v>
      </c>
      <c r="E9380" s="1165" t="s">
        <v>27828</v>
      </c>
      <c r="F9380" s="1165" t="s">
        <v>28333</v>
      </c>
    </row>
    <row r="9381" spans="1:6" ht="15" customHeight="1">
      <c r="A9381" s="1165" t="str">
        <f t="shared" si="931"/>
        <v>MEXP158FLY</v>
      </c>
      <c r="B9381" s="1165">
        <f>IFERROR(INDEX('GRP Macros'!$B$14:$AF$554,MATCH(C9381,'GRP Macros'!$B$14:$B$552,FALSE),MATCH(D9381,'GRP Macros'!$B$14:$AF$14,FALSE)),0)</f>
        <v>0</v>
      </c>
      <c r="C9381" s="1165" t="str">
        <f t="shared" si="930"/>
        <v>MEXP158</v>
      </c>
      <c r="D9381" s="988" t="str">
        <f>'GRP Macros'!$Z$14</f>
        <v>Fluo Yellow 
RAL 1026</v>
      </c>
      <c r="E9381" s="1165" t="s">
        <v>28041</v>
      </c>
      <c r="F9381" s="1165" t="s">
        <v>28333</v>
      </c>
    </row>
    <row r="9382" spans="1:6" ht="15" customHeight="1">
      <c r="A9382" s="1165" t="str">
        <f t="shared" si="931"/>
        <v>MEXP158FLO</v>
      </c>
      <c r="B9382" s="1165">
        <f>IFERROR(INDEX('GRP Macros'!$B$14:$AF$554,MATCH(C9382,'GRP Macros'!$B$14:$B$552,FALSE),MATCH(D9382,'GRP Macros'!$B$14:$AF$14,FALSE)),0)</f>
        <v>0</v>
      </c>
      <c r="C9382" s="1165" t="str">
        <f t="shared" si="930"/>
        <v>MEXP158</v>
      </c>
      <c r="D9382" s="988" t="str">
        <f>'GRP Macros'!$AA$14</f>
        <v>Fluo Orange 
RAL 2005</v>
      </c>
      <c r="E9382" s="1165" t="s">
        <v>27830</v>
      </c>
      <c r="F9382" s="1165" t="s">
        <v>28333</v>
      </c>
    </row>
    <row r="9383" spans="1:6" ht="15" customHeight="1">
      <c r="A9383" s="1165" t="str">
        <f t="shared" si="931"/>
        <v>MEXP158FLP</v>
      </c>
      <c r="B9383" s="1165">
        <f>IFERROR(INDEX('GRP Macros'!$B$14:$AF$554,MATCH(C9383,'GRP Macros'!$B$14:$B$552,FALSE),MATCH(D9383,'GRP Macros'!$B$14:$AF$14,FALSE)),0)</f>
        <v>0</v>
      </c>
      <c r="C9383" s="1165" t="str">
        <f t="shared" si="930"/>
        <v>MEXP158</v>
      </c>
      <c r="D9383" s="988" t="str">
        <f>'GRP Macros'!$AB$14</f>
        <v>Fluo Pink 
Pantone 806C</v>
      </c>
      <c r="E9383" s="1165" t="s">
        <v>27832</v>
      </c>
      <c r="F9383" s="1165" t="s">
        <v>28333</v>
      </c>
    </row>
    <row r="9384" spans="1:6" ht="15" customHeight="1">
      <c r="A9384" s="1165" t="str">
        <f t="shared" si="931"/>
        <v>MEXP158FLG</v>
      </c>
      <c r="B9384" s="1165">
        <f>IFERROR(INDEX('GRP Macros'!$B$14:$AF$554,MATCH(C9384,'GRP Macros'!$B$14:$B$552,FALSE),MATCH(D9384,'GRP Macros'!$B$14:$AF$14,FALSE)),0)</f>
        <v>0</v>
      </c>
      <c r="C9384" s="1165" t="str">
        <f t="shared" si="930"/>
        <v>MEXP158</v>
      </c>
      <c r="D9384" s="988" t="str">
        <f>'GRP Macros'!$AC$14</f>
        <v>Fluo Green 
RAL 6028</v>
      </c>
      <c r="E9384" s="1165" t="s">
        <v>27831</v>
      </c>
      <c r="F9384" s="1165" t="s">
        <v>28333</v>
      </c>
    </row>
    <row r="9385" spans="1:6" ht="15" customHeight="1">
      <c r="A9385" s="1165" t="str">
        <f t="shared" ref="A9385:A9426" si="932">CONCATENATE(C9385,E9385)</f>
        <v>MEXP159WHI</v>
      </c>
      <c r="B9385" s="1165">
        <f>IFERROR(INDEX('GRP Macros'!$B$14:$AF$554,MATCH(C9385,'GRP Macros'!$B$14:$B$552,FALSE),MATCH(D9385,'GRP Macros'!$B$14:$AF$14,FALSE)),0)</f>
        <v>0</v>
      </c>
      <c r="C9385" s="1165" t="s">
        <v>28491</v>
      </c>
      <c r="D9385" s="1167" t="str">
        <f>'GRP Macros'!$K$14</f>
        <v>White 
RAL 9016</v>
      </c>
      <c r="E9385" s="1165" t="s">
        <v>27838</v>
      </c>
      <c r="F9385" s="1165" t="s">
        <v>28333</v>
      </c>
    </row>
    <row r="9386" spans="1:6" ht="15" customHeight="1">
      <c r="A9386" s="1165" t="str">
        <f t="shared" si="932"/>
        <v>MEXP159BLU</v>
      </c>
      <c r="B9386" s="1165">
        <f>IFERROR(INDEX('GRP Macros'!$B$14:$AF$554,MATCH(C9386,'GRP Macros'!$B$14:$B$552,FALSE),MATCH(D9386,'GRP Macros'!$B$14:$AF$14,FALSE)),0)</f>
        <v>0</v>
      </c>
      <c r="C9386" s="1165" t="str">
        <f>C9385</f>
        <v>MEXP159</v>
      </c>
      <c r="D9386" s="988" t="str">
        <f>'GRP Macros'!$L$14</f>
        <v>Blue US 
RAL 5015</v>
      </c>
      <c r="E9386" s="1165" t="s">
        <v>27827</v>
      </c>
      <c r="F9386" s="1165" t="s">
        <v>28333</v>
      </c>
    </row>
    <row r="9387" spans="1:6" ht="15" customHeight="1">
      <c r="A9387" s="1165" t="str">
        <f t="shared" si="932"/>
        <v>MEXP159MIN</v>
      </c>
      <c r="B9387" s="1165">
        <f>IFERROR(INDEX('GRP Macros'!$B$14:$AF$554,MATCH(C9387,'GRP Macros'!$B$14:$B$552,FALSE),MATCH(D9387,'GRP Macros'!$B$14:$AF$14,FALSE)),0)</f>
        <v>0</v>
      </c>
      <c r="C9387" s="1165" t="str">
        <f t="shared" ref="C9387:C9398" si="933">C9386</f>
        <v>MEXP159</v>
      </c>
      <c r="D9387" s="988" t="str">
        <f>'GRP Macros'!$O$14</f>
        <v>Mint 
RAL 6027</v>
      </c>
      <c r="E9387" s="1165" t="s">
        <v>27834</v>
      </c>
      <c r="F9387" s="1165" t="s">
        <v>28333</v>
      </c>
    </row>
    <row r="9388" spans="1:6" ht="15" customHeight="1">
      <c r="A9388" s="1165" t="str">
        <f t="shared" si="932"/>
        <v>MEXP159GRE</v>
      </c>
      <c r="B9388" s="1165">
        <f>IFERROR(INDEX('GRP Macros'!$B$14:$AF$554,MATCH(C9388,'GRP Macros'!$B$14:$B$552,FALSE),MATCH(D9388,'GRP Macros'!$B$14:$AF$14,FALSE)),0)</f>
        <v>0</v>
      </c>
      <c r="C9388" s="1165" t="str">
        <f t="shared" si="933"/>
        <v>MEXP159</v>
      </c>
      <c r="D9388" s="988" t="str">
        <f>'GRP Macros'!$P$14</f>
        <v>Green 
RAL 6037</v>
      </c>
      <c r="E9388" s="1165" t="s">
        <v>27837</v>
      </c>
      <c r="F9388" s="1165" t="s">
        <v>28333</v>
      </c>
    </row>
    <row r="9389" spans="1:6" ht="15" customHeight="1">
      <c r="A9389" s="1165" t="str">
        <f t="shared" si="932"/>
        <v>MEXP159PUK</v>
      </c>
      <c r="B9389" s="1165">
        <f>IFERROR(INDEX('GRP Macros'!$B$14:$AF$554,MATCH(C9389,'GRP Macros'!$B$14:$B$552,FALSE),MATCH(D9389,'GRP Macros'!$B$14:$AF$14,FALSE)),0)</f>
        <v>0</v>
      </c>
      <c r="C9389" s="1165" t="str">
        <f t="shared" si="933"/>
        <v>MEXP159</v>
      </c>
      <c r="D9389" s="988" t="str">
        <f>'GRP Macros'!$Q$14</f>
        <v>US Green 
Pantone
2301C</v>
      </c>
      <c r="E9389" s="1165" t="s">
        <v>27835</v>
      </c>
      <c r="F9389" s="1165" t="s">
        <v>28333</v>
      </c>
    </row>
    <row r="9390" spans="1:6" ht="15" customHeight="1">
      <c r="A9390" s="1165" t="str">
        <f t="shared" si="932"/>
        <v>MEXP159YEL</v>
      </c>
      <c r="B9390" s="1165">
        <f>IFERROR(INDEX('GRP Macros'!$B$14:$AF$554,MATCH(C9390,'GRP Macros'!$B$14:$B$552,FALSE),MATCH(D9390,'GRP Macros'!$B$14:$AF$14,FALSE)),0)</f>
        <v>0</v>
      </c>
      <c r="C9390" s="1165" t="str">
        <f t="shared" si="933"/>
        <v>MEXP159</v>
      </c>
      <c r="D9390" s="988" t="str">
        <f>'GRP Macros'!$S$14</f>
        <v>Yellow 
RAL 1023</v>
      </c>
      <c r="E9390" s="1165" t="s">
        <v>27823</v>
      </c>
      <c r="F9390" s="1165" t="s">
        <v>28333</v>
      </c>
    </row>
    <row r="9391" spans="1:6" ht="15" customHeight="1">
      <c r="A9391" s="1165" t="str">
        <f t="shared" si="932"/>
        <v>MEXP159RED</v>
      </c>
      <c r="B9391" s="1165">
        <f>IFERROR(INDEX('GRP Macros'!$B$14:$AF$554,MATCH(C9391,'GRP Macros'!$B$14:$B$552,FALSE),MATCH(D9391,'GRP Macros'!$B$14:$AF$14,FALSE)),0)</f>
        <v>0</v>
      </c>
      <c r="C9391" s="1165" t="str">
        <f t="shared" si="933"/>
        <v>MEXP159</v>
      </c>
      <c r="D9391" s="988" t="str">
        <f>'GRP Macros'!$U$14</f>
        <v>Red 
RAL 3020</v>
      </c>
      <c r="E9391" s="1165" t="s">
        <v>27826</v>
      </c>
      <c r="F9391" s="1165" t="s">
        <v>28333</v>
      </c>
    </row>
    <row r="9392" spans="1:6" ht="15" customHeight="1">
      <c r="A9392" s="1165" t="str">
        <f t="shared" si="932"/>
        <v>MEXP159VIO</v>
      </c>
      <c r="B9392" s="1165">
        <f>IFERROR(INDEX('GRP Macros'!$B$14:$AF$554,MATCH(C9392,'GRP Macros'!$B$14:$B$552,FALSE),MATCH(D9392,'GRP Macros'!$B$14:$AF$14,FALSE)),0)</f>
        <v>0</v>
      </c>
      <c r="C9392" s="1165" t="str">
        <f t="shared" si="933"/>
        <v>MEXP159</v>
      </c>
      <c r="D9392" s="988" t="str">
        <f>'GRP Macros'!$V$14</f>
        <v>Violet 
RAL 4008</v>
      </c>
      <c r="E9392" s="1165" t="s">
        <v>27833</v>
      </c>
      <c r="F9392" s="1165" t="s">
        <v>28333</v>
      </c>
    </row>
    <row r="9393" spans="1:6" ht="15" customHeight="1">
      <c r="A9393" s="1165" t="str">
        <f t="shared" si="932"/>
        <v>MEXP159BLK</v>
      </c>
      <c r="B9393" s="1165">
        <f>IFERROR(INDEX('GRP Macros'!$B$14:$AF$554,MATCH(C9393,'GRP Macros'!$B$14:$B$552,FALSE),MATCH(D9393,'GRP Macros'!$B$14:$AF$14,FALSE)),0)</f>
        <v>0</v>
      </c>
      <c r="C9393" s="1165" t="str">
        <f t="shared" si="933"/>
        <v>MEXP159</v>
      </c>
      <c r="D9393" s="988" t="str">
        <f>'GRP Macros'!$X$14</f>
        <v>Black 
RAL 9005</v>
      </c>
      <c r="E9393" s="1165" t="s">
        <v>27829</v>
      </c>
      <c r="F9393" s="1165" t="s">
        <v>28333</v>
      </c>
    </row>
    <row r="9394" spans="1:6" ht="15" customHeight="1">
      <c r="A9394" s="1165" t="str">
        <f t="shared" si="932"/>
        <v>MEXP159GRY</v>
      </c>
      <c r="B9394" s="1165">
        <f>IFERROR(INDEX('GRP Macros'!$B$14:$AF$554,MATCH(C9394,'GRP Macros'!$B$14:$B$552,FALSE),MATCH(D9394,'GRP Macros'!$B$14:$AF$14,FALSE)),0)</f>
        <v>0</v>
      </c>
      <c r="C9394" s="1165" t="str">
        <f t="shared" si="933"/>
        <v>MEXP159</v>
      </c>
      <c r="D9394" s="988" t="str">
        <f>'GRP Macros'!$Y$14</f>
        <v>Grey 
RAL 7001</v>
      </c>
      <c r="E9394" s="1165" t="s">
        <v>27828</v>
      </c>
      <c r="F9394" s="1165" t="s">
        <v>28333</v>
      </c>
    </row>
    <row r="9395" spans="1:6" ht="15" customHeight="1">
      <c r="A9395" s="1165" t="str">
        <f t="shared" si="932"/>
        <v>MEXP159FLY</v>
      </c>
      <c r="B9395" s="1165">
        <f>IFERROR(INDEX('GRP Macros'!$B$14:$AF$554,MATCH(C9395,'GRP Macros'!$B$14:$B$552,FALSE),MATCH(D9395,'GRP Macros'!$B$14:$AF$14,FALSE)),0)</f>
        <v>0</v>
      </c>
      <c r="C9395" s="1165" t="str">
        <f t="shared" si="933"/>
        <v>MEXP159</v>
      </c>
      <c r="D9395" s="988" t="str">
        <f>'GRP Macros'!$Z$14</f>
        <v>Fluo Yellow 
RAL 1026</v>
      </c>
      <c r="E9395" s="1165" t="s">
        <v>28041</v>
      </c>
      <c r="F9395" s="1165" t="s">
        <v>28333</v>
      </c>
    </row>
    <row r="9396" spans="1:6" ht="15" customHeight="1">
      <c r="A9396" s="1165" t="str">
        <f t="shared" si="932"/>
        <v>MEXP159FLO</v>
      </c>
      <c r="B9396" s="1165">
        <f>IFERROR(INDEX('GRP Macros'!$B$14:$AF$554,MATCH(C9396,'GRP Macros'!$B$14:$B$552,FALSE),MATCH(D9396,'GRP Macros'!$B$14:$AF$14,FALSE)),0)</f>
        <v>0</v>
      </c>
      <c r="C9396" s="1165" t="str">
        <f t="shared" si="933"/>
        <v>MEXP159</v>
      </c>
      <c r="D9396" s="988" t="str">
        <f>'GRP Macros'!$AA$14</f>
        <v>Fluo Orange 
RAL 2005</v>
      </c>
      <c r="E9396" s="1165" t="s">
        <v>27830</v>
      </c>
      <c r="F9396" s="1165" t="s">
        <v>28333</v>
      </c>
    </row>
    <row r="9397" spans="1:6" ht="15" customHeight="1">
      <c r="A9397" s="1165" t="str">
        <f t="shared" si="932"/>
        <v>MEXP159FLP</v>
      </c>
      <c r="B9397" s="1165">
        <f>IFERROR(INDEX('GRP Macros'!$B$14:$AF$554,MATCH(C9397,'GRP Macros'!$B$14:$B$552,FALSE),MATCH(D9397,'GRP Macros'!$B$14:$AF$14,FALSE)),0)</f>
        <v>0</v>
      </c>
      <c r="C9397" s="1165" t="str">
        <f t="shared" si="933"/>
        <v>MEXP159</v>
      </c>
      <c r="D9397" s="988" t="str">
        <f>'GRP Macros'!$AB$14</f>
        <v>Fluo Pink 
Pantone 806C</v>
      </c>
      <c r="E9397" s="1165" t="s">
        <v>27832</v>
      </c>
      <c r="F9397" s="1165" t="s">
        <v>28333</v>
      </c>
    </row>
    <row r="9398" spans="1:6" ht="15" customHeight="1">
      <c r="A9398" s="1165" t="str">
        <f t="shared" si="932"/>
        <v>MEXP159FLG</v>
      </c>
      <c r="B9398" s="1165">
        <f>IFERROR(INDEX('GRP Macros'!$B$14:$AF$554,MATCH(C9398,'GRP Macros'!$B$14:$B$552,FALSE),MATCH(D9398,'GRP Macros'!$B$14:$AF$14,FALSE)),0)</f>
        <v>0</v>
      </c>
      <c r="C9398" s="1165" t="str">
        <f t="shared" si="933"/>
        <v>MEXP159</v>
      </c>
      <c r="D9398" s="988" t="str">
        <f>'GRP Macros'!$AC$14</f>
        <v>Fluo Green 
RAL 6028</v>
      </c>
      <c r="E9398" s="1165" t="s">
        <v>27831</v>
      </c>
      <c r="F9398" s="1165" t="s">
        <v>28333</v>
      </c>
    </row>
    <row r="9399" spans="1:6" ht="15" customHeight="1">
      <c r="A9399" s="1165" t="str">
        <f t="shared" si="932"/>
        <v>MEXP160WHI</v>
      </c>
      <c r="B9399" s="1165">
        <f>IFERROR(INDEX('GRP Macros'!$B$14:$AF$554,MATCH(C9399,'GRP Macros'!$B$14:$B$552,FALSE),MATCH(D9399,'GRP Macros'!$B$14:$AF$14,FALSE)),0)</f>
        <v>0</v>
      </c>
      <c r="C9399" s="1165" t="s">
        <v>28492</v>
      </c>
      <c r="D9399" s="1167" t="str">
        <f>'GRP Macros'!$K$14</f>
        <v>White 
RAL 9016</v>
      </c>
      <c r="E9399" s="1165" t="s">
        <v>27838</v>
      </c>
      <c r="F9399" s="1165" t="s">
        <v>28333</v>
      </c>
    </row>
    <row r="9400" spans="1:6" ht="15" customHeight="1">
      <c r="A9400" s="1165" t="str">
        <f t="shared" si="932"/>
        <v>MEXP160BLU</v>
      </c>
      <c r="B9400" s="1165">
        <f>IFERROR(INDEX('GRP Macros'!$B$14:$AF$554,MATCH(C9400,'GRP Macros'!$B$14:$B$552,FALSE),MATCH(D9400,'GRP Macros'!$B$14:$AF$14,FALSE)),0)</f>
        <v>0</v>
      </c>
      <c r="C9400" s="1165" t="str">
        <f>C9399</f>
        <v>MEXP160</v>
      </c>
      <c r="D9400" s="988" t="str">
        <f>'GRP Macros'!$L$14</f>
        <v>Blue US 
RAL 5015</v>
      </c>
      <c r="E9400" s="1165" t="s">
        <v>27827</v>
      </c>
      <c r="F9400" s="1165" t="s">
        <v>28333</v>
      </c>
    </row>
    <row r="9401" spans="1:6" ht="15" customHeight="1">
      <c r="A9401" s="1165" t="str">
        <f t="shared" si="932"/>
        <v>MEXP160MIN</v>
      </c>
      <c r="B9401" s="1165">
        <f>IFERROR(INDEX('GRP Macros'!$B$14:$AF$554,MATCH(C9401,'GRP Macros'!$B$14:$B$552,FALSE),MATCH(D9401,'GRP Macros'!$B$14:$AF$14,FALSE)),0)</f>
        <v>0</v>
      </c>
      <c r="C9401" s="1165" t="str">
        <f t="shared" ref="C9401:C9412" si="934">C9400</f>
        <v>MEXP160</v>
      </c>
      <c r="D9401" s="988" t="str">
        <f>'GRP Macros'!$O$14</f>
        <v>Mint 
RAL 6027</v>
      </c>
      <c r="E9401" s="1165" t="s">
        <v>27834</v>
      </c>
      <c r="F9401" s="1165" t="s">
        <v>28333</v>
      </c>
    </row>
    <row r="9402" spans="1:6" ht="15" customHeight="1">
      <c r="A9402" s="1165" t="str">
        <f t="shared" si="932"/>
        <v>MEXP160GRE</v>
      </c>
      <c r="B9402" s="1165">
        <f>IFERROR(INDEX('GRP Macros'!$B$14:$AF$554,MATCH(C9402,'GRP Macros'!$B$14:$B$552,FALSE),MATCH(D9402,'GRP Macros'!$B$14:$AF$14,FALSE)),0)</f>
        <v>0</v>
      </c>
      <c r="C9402" s="1165" t="str">
        <f t="shared" si="934"/>
        <v>MEXP160</v>
      </c>
      <c r="D9402" s="988" t="str">
        <f>'GRP Macros'!$P$14</f>
        <v>Green 
RAL 6037</v>
      </c>
      <c r="E9402" s="1165" t="s">
        <v>27837</v>
      </c>
      <c r="F9402" s="1165" t="s">
        <v>28333</v>
      </c>
    </row>
    <row r="9403" spans="1:6" ht="15" customHeight="1">
      <c r="A9403" s="1165" t="str">
        <f t="shared" si="932"/>
        <v>MEXP160PUK</v>
      </c>
      <c r="B9403" s="1165">
        <f>IFERROR(INDEX('GRP Macros'!$B$14:$AF$554,MATCH(C9403,'GRP Macros'!$B$14:$B$552,FALSE),MATCH(D9403,'GRP Macros'!$B$14:$AF$14,FALSE)),0)</f>
        <v>0</v>
      </c>
      <c r="C9403" s="1165" t="str">
        <f t="shared" si="934"/>
        <v>MEXP160</v>
      </c>
      <c r="D9403" s="988" t="str">
        <f>'GRP Macros'!$Q$14</f>
        <v>US Green 
Pantone
2301C</v>
      </c>
      <c r="E9403" s="1165" t="s">
        <v>27835</v>
      </c>
      <c r="F9403" s="1165" t="s">
        <v>28333</v>
      </c>
    </row>
    <row r="9404" spans="1:6" ht="15" customHeight="1">
      <c r="A9404" s="1165" t="str">
        <f t="shared" si="932"/>
        <v>MEXP160YEL</v>
      </c>
      <c r="B9404" s="1165">
        <f>IFERROR(INDEX('GRP Macros'!$B$14:$AF$554,MATCH(C9404,'GRP Macros'!$B$14:$B$552,FALSE),MATCH(D9404,'GRP Macros'!$B$14:$AF$14,FALSE)),0)</f>
        <v>0</v>
      </c>
      <c r="C9404" s="1165" t="str">
        <f t="shared" si="934"/>
        <v>MEXP160</v>
      </c>
      <c r="D9404" s="988" t="str">
        <f>'GRP Macros'!$S$14</f>
        <v>Yellow 
RAL 1023</v>
      </c>
      <c r="E9404" s="1165" t="s">
        <v>27823</v>
      </c>
      <c r="F9404" s="1165" t="s">
        <v>28333</v>
      </c>
    </row>
    <row r="9405" spans="1:6" ht="15" customHeight="1">
      <c r="A9405" s="1165" t="str">
        <f t="shared" si="932"/>
        <v>MEXP160RED</v>
      </c>
      <c r="B9405" s="1165">
        <f>IFERROR(INDEX('GRP Macros'!$B$14:$AF$554,MATCH(C9405,'GRP Macros'!$B$14:$B$552,FALSE),MATCH(D9405,'GRP Macros'!$B$14:$AF$14,FALSE)),0)</f>
        <v>0</v>
      </c>
      <c r="C9405" s="1165" t="str">
        <f t="shared" si="934"/>
        <v>MEXP160</v>
      </c>
      <c r="D9405" s="988" t="str">
        <f>'GRP Macros'!$U$14</f>
        <v>Red 
RAL 3020</v>
      </c>
      <c r="E9405" s="1165" t="s">
        <v>27826</v>
      </c>
      <c r="F9405" s="1165" t="s">
        <v>28333</v>
      </c>
    </row>
    <row r="9406" spans="1:6" ht="15" customHeight="1">
      <c r="A9406" s="1165" t="str">
        <f t="shared" si="932"/>
        <v>MEXP160VIO</v>
      </c>
      <c r="B9406" s="1165">
        <f>IFERROR(INDEX('GRP Macros'!$B$14:$AF$554,MATCH(C9406,'GRP Macros'!$B$14:$B$552,FALSE),MATCH(D9406,'GRP Macros'!$B$14:$AF$14,FALSE)),0)</f>
        <v>0</v>
      </c>
      <c r="C9406" s="1165" t="str">
        <f t="shared" si="934"/>
        <v>MEXP160</v>
      </c>
      <c r="D9406" s="988" t="str">
        <f>'GRP Macros'!$V$14</f>
        <v>Violet 
RAL 4008</v>
      </c>
      <c r="E9406" s="1165" t="s">
        <v>27833</v>
      </c>
      <c r="F9406" s="1165" t="s">
        <v>28333</v>
      </c>
    </row>
    <row r="9407" spans="1:6" ht="15" customHeight="1">
      <c r="A9407" s="1165" t="str">
        <f t="shared" si="932"/>
        <v>MEXP160BLK</v>
      </c>
      <c r="B9407" s="1165">
        <f>IFERROR(INDEX('GRP Macros'!$B$14:$AF$554,MATCH(C9407,'GRP Macros'!$B$14:$B$552,FALSE),MATCH(D9407,'GRP Macros'!$B$14:$AF$14,FALSE)),0)</f>
        <v>0</v>
      </c>
      <c r="C9407" s="1165" t="str">
        <f t="shared" si="934"/>
        <v>MEXP160</v>
      </c>
      <c r="D9407" s="988" t="str">
        <f>'GRP Macros'!$X$14</f>
        <v>Black 
RAL 9005</v>
      </c>
      <c r="E9407" s="1165" t="s">
        <v>27829</v>
      </c>
      <c r="F9407" s="1165" t="s">
        <v>28333</v>
      </c>
    </row>
    <row r="9408" spans="1:6" ht="15" customHeight="1">
      <c r="A9408" s="1165" t="str">
        <f t="shared" si="932"/>
        <v>MEXP160GRY</v>
      </c>
      <c r="B9408" s="1165">
        <f>IFERROR(INDEX('GRP Macros'!$B$14:$AF$554,MATCH(C9408,'GRP Macros'!$B$14:$B$552,FALSE),MATCH(D9408,'GRP Macros'!$B$14:$AF$14,FALSE)),0)</f>
        <v>0</v>
      </c>
      <c r="C9408" s="1165" t="str">
        <f t="shared" si="934"/>
        <v>MEXP160</v>
      </c>
      <c r="D9408" s="988" t="str">
        <f>'GRP Macros'!$Y$14</f>
        <v>Grey 
RAL 7001</v>
      </c>
      <c r="E9408" s="1165" t="s">
        <v>27828</v>
      </c>
      <c r="F9408" s="1165" t="s">
        <v>28333</v>
      </c>
    </row>
    <row r="9409" spans="1:6" ht="15" customHeight="1">
      <c r="A9409" s="1165" t="str">
        <f t="shared" si="932"/>
        <v>MEXP160FLY</v>
      </c>
      <c r="B9409" s="1165">
        <f>IFERROR(INDEX('GRP Macros'!$B$14:$AF$554,MATCH(C9409,'GRP Macros'!$B$14:$B$552,FALSE),MATCH(D9409,'GRP Macros'!$B$14:$AF$14,FALSE)),0)</f>
        <v>0</v>
      </c>
      <c r="C9409" s="1165" t="str">
        <f t="shared" si="934"/>
        <v>MEXP160</v>
      </c>
      <c r="D9409" s="988" t="str">
        <f>'GRP Macros'!$Z$14</f>
        <v>Fluo Yellow 
RAL 1026</v>
      </c>
      <c r="E9409" s="1165" t="s">
        <v>28041</v>
      </c>
      <c r="F9409" s="1165" t="s">
        <v>28333</v>
      </c>
    </row>
    <row r="9410" spans="1:6" ht="15" customHeight="1">
      <c r="A9410" s="1165" t="str">
        <f t="shared" si="932"/>
        <v>MEXP160FLO</v>
      </c>
      <c r="B9410" s="1165">
        <f>IFERROR(INDEX('GRP Macros'!$B$14:$AF$554,MATCH(C9410,'GRP Macros'!$B$14:$B$552,FALSE),MATCH(D9410,'GRP Macros'!$B$14:$AF$14,FALSE)),0)</f>
        <v>0</v>
      </c>
      <c r="C9410" s="1165" t="str">
        <f t="shared" si="934"/>
        <v>MEXP160</v>
      </c>
      <c r="D9410" s="988" t="str">
        <f>'GRP Macros'!$AA$14</f>
        <v>Fluo Orange 
RAL 2005</v>
      </c>
      <c r="E9410" s="1165" t="s">
        <v>27830</v>
      </c>
      <c r="F9410" s="1165" t="s">
        <v>28333</v>
      </c>
    </row>
    <row r="9411" spans="1:6" ht="15" customHeight="1">
      <c r="A9411" s="1165" t="str">
        <f t="shared" si="932"/>
        <v>MEXP160FLP</v>
      </c>
      <c r="B9411" s="1165">
        <f>IFERROR(INDEX('GRP Macros'!$B$14:$AF$554,MATCH(C9411,'GRP Macros'!$B$14:$B$552,FALSE),MATCH(D9411,'GRP Macros'!$B$14:$AF$14,FALSE)),0)</f>
        <v>0</v>
      </c>
      <c r="C9411" s="1165" t="str">
        <f t="shared" si="934"/>
        <v>MEXP160</v>
      </c>
      <c r="D9411" s="988" t="str">
        <f>'GRP Macros'!$AB$14</f>
        <v>Fluo Pink 
Pantone 806C</v>
      </c>
      <c r="E9411" s="1165" t="s">
        <v>27832</v>
      </c>
      <c r="F9411" s="1165" t="s">
        <v>28333</v>
      </c>
    </row>
    <row r="9412" spans="1:6" ht="15" customHeight="1">
      <c r="A9412" s="1165" t="str">
        <f t="shared" si="932"/>
        <v>MEXP160FLG</v>
      </c>
      <c r="B9412" s="1165">
        <f>IFERROR(INDEX('GRP Macros'!$B$14:$AF$554,MATCH(C9412,'GRP Macros'!$B$14:$B$552,FALSE),MATCH(D9412,'GRP Macros'!$B$14:$AF$14,FALSE)),0)</f>
        <v>0</v>
      </c>
      <c r="C9412" s="1165" t="str">
        <f t="shared" si="934"/>
        <v>MEXP160</v>
      </c>
      <c r="D9412" s="988" t="str">
        <f>'GRP Macros'!$AC$14</f>
        <v>Fluo Green 
RAL 6028</v>
      </c>
      <c r="E9412" s="1165" t="s">
        <v>27831</v>
      </c>
      <c r="F9412" s="1165" t="s">
        <v>28333</v>
      </c>
    </row>
    <row r="9413" spans="1:6" ht="15" customHeight="1">
      <c r="A9413" s="1165" t="str">
        <f t="shared" si="932"/>
        <v>MEXP161WHI</v>
      </c>
      <c r="B9413" s="1165">
        <f>IFERROR(INDEX('GRP Macros'!$B$14:$AF$554,MATCH(C9413,'GRP Macros'!$B$14:$B$552,FALSE),MATCH(D9413,'GRP Macros'!$B$14:$AF$14,FALSE)),0)</f>
        <v>0</v>
      </c>
      <c r="C9413" s="1165" t="s">
        <v>28493</v>
      </c>
      <c r="D9413" s="1167" t="str">
        <f>'GRP Macros'!$K$14</f>
        <v>White 
RAL 9016</v>
      </c>
      <c r="E9413" s="1165" t="s">
        <v>27838</v>
      </c>
      <c r="F9413" s="1165" t="s">
        <v>28333</v>
      </c>
    </row>
    <row r="9414" spans="1:6" ht="15" customHeight="1">
      <c r="A9414" s="1165" t="str">
        <f t="shared" si="932"/>
        <v>MEXP161BLU</v>
      </c>
      <c r="B9414" s="1165">
        <f>IFERROR(INDEX('GRP Macros'!$B$14:$AF$554,MATCH(C9414,'GRP Macros'!$B$14:$B$552,FALSE),MATCH(D9414,'GRP Macros'!$B$14:$AF$14,FALSE)),0)</f>
        <v>0</v>
      </c>
      <c r="C9414" s="1165" t="str">
        <f>C9413</f>
        <v>MEXP161</v>
      </c>
      <c r="D9414" s="988" t="str">
        <f>'GRP Macros'!$L$14</f>
        <v>Blue US 
RAL 5015</v>
      </c>
      <c r="E9414" s="1165" t="s">
        <v>27827</v>
      </c>
      <c r="F9414" s="1165" t="s">
        <v>28333</v>
      </c>
    </row>
    <row r="9415" spans="1:6" ht="15" customHeight="1">
      <c r="A9415" s="1165" t="str">
        <f t="shared" si="932"/>
        <v>MEXP161MIN</v>
      </c>
      <c r="B9415" s="1165">
        <f>IFERROR(INDEX('GRP Macros'!$B$14:$AF$554,MATCH(C9415,'GRP Macros'!$B$14:$B$552,FALSE),MATCH(D9415,'GRP Macros'!$B$14:$AF$14,FALSE)),0)</f>
        <v>0</v>
      </c>
      <c r="C9415" s="1165" t="str">
        <f t="shared" ref="C9415:C9426" si="935">C9414</f>
        <v>MEXP161</v>
      </c>
      <c r="D9415" s="988" t="str">
        <f>'GRP Macros'!$O$14</f>
        <v>Mint 
RAL 6027</v>
      </c>
      <c r="E9415" s="1165" t="s">
        <v>27834</v>
      </c>
      <c r="F9415" s="1165" t="s">
        <v>28333</v>
      </c>
    </row>
    <row r="9416" spans="1:6" ht="15" customHeight="1">
      <c r="A9416" s="1165" t="str">
        <f t="shared" si="932"/>
        <v>MEXP161GRE</v>
      </c>
      <c r="B9416" s="1165">
        <f>IFERROR(INDEX('GRP Macros'!$B$14:$AF$554,MATCH(C9416,'GRP Macros'!$B$14:$B$552,FALSE),MATCH(D9416,'GRP Macros'!$B$14:$AF$14,FALSE)),0)</f>
        <v>0</v>
      </c>
      <c r="C9416" s="1165" t="str">
        <f t="shared" si="935"/>
        <v>MEXP161</v>
      </c>
      <c r="D9416" s="988" t="str">
        <f>'GRP Macros'!$P$14</f>
        <v>Green 
RAL 6037</v>
      </c>
      <c r="E9416" s="1165" t="s">
        <v>27837</v>
      </c>
      <c r="F9416" s="1165" t="s">
        <v>28333</v>
      </c>
    </row>
    <row r="9417" spans="1:6" ht="15" customHeight="1">
      <c r="A9417" s="1165" t="str">
        <f t="shared" si="932"/>
        <v>MEXP161PUK</v>
      </c>
      <c r="B9417" s="1165">
        <f>IFERROR(INDEX('GRP Macros'!$B$14:$AF$554,MATCH(C9417,'GRP Macros'!$B$14:$B$552,FALSE),MATCH(D9417,'GRP Macros'!$B$14:$AF$14,FALSE)),0)</f>
        <v>0</v>
      </c>
      <c r="C9417" s="1165" t="str">
        <f t="shared" si="935"/>
        <v>MEXP161</v>
      </c>
      <c r="D9417" s="988" t="str">
        <f>'GRP Macros'!$Q$14</f>
        <v>US Green 
Pantone
2301C</v>
      </c>
      <c r="E9417" s="1165" t="s">
        <v>27835</v>
      </c>
      <c r="F9417" s="1165" t="s">
        <v>28333</v>
      </c>
    </row>
    <row r="9418" spans="1:6" ht="15" customHeight="1">
      <c r="A9418" s="1165" t="str">
        <f t="shared" si="932"/>
        <v>MEXP161YEL</v>
      </c>
      <c r="B9418" s="1165">
        <f>IFERROR(INDEX('GRP Macros'!$B$14:$AF$554,MATCH(C9418,'GRP Macros'!$B$14:$B$552,FALSE),MATCH(D9418,'GRP Macros'!$B$14:$AF$14,FALSE)),0)</f>
        <v>0</v>
      </c>
      <c r="C9418" s="1165" t="str">
        <f t="shared" si="935"/>
        <v>MEXP161</v>
      </c>
      <c r="D9418" s="988" t="str">
        <f>'GRP Macros'!$S$14</f>
        <v>Yellow 
RAL 1023</v>
      </c>
      <c r="E9418" s="1165" t="s">
        <v>27823</v>
      </c>
      <c r="F9418" s="1165" t="s">
        <v>28333</v>
      </c>
    </row>
    <row r="9419" spans="1:6" ht="15" customHeight="1">
      <c r="A9419" s="1165" t="str">
        <f t="shared" si="932"/>
        <v>MEXP161RED</v>
      </c>
      <c r="B9419" s="1165">
        <f>IFERROR(INDEX('GRP Macros'!$B$14:$AF$554,MATCH(C9419,'GRP Macros'!$B$14:$B$552,FALSE),MATCH(D9419,'GRP Macros'!$B$14:$AF$14,FALSE)),0)</f>
        <v>0</v>
      </c>
      <c r="C9419" s="1165" t="str">
        <f t="shared" si="935"/>
        <v>MEXP161</v>
      </c>
      <c r="D9419" s="988" t="str">
        <f>'GRP Macros'!$U$14</f>
        <v>Red 
RAL 3020</v>
      </c>
      <c r="E9419" s="1165" t="s">
        <v>27826</v>
      </c>
      <c r="F9419" s="1165" t="s">
        <v>28333</v>
      </c>
    </row>
    <row r="9420" spans="1:6" ht="15" customHeight="1">
      <c r="A9420" s="1165" t="str">
        <f t="shared" si="932"/>
        <v>MEXP161VIO</v>
      </c>
      <c r="B9420" s="1165">
        <f>IFERROR(INDEX('GRP Macros'!$B$14:$AF$554,MATCH(C9420,'GRP Macros'!$B$14:$B$552,FALSE),MATCH(D9420,'GRP Macros'!$B$14:$AF$14,FALSE)),0)</f>
        <v>0</v>
      </c>
      <c r="C9420" s="1165" t="str">
        <f t="shared" si="935"/>
        <v>MEXP161</v>
      </c>
      <c r="D9420" s="988" t="str">
        <f>'GRP Macros'!$V$14</f>
        <v>Violet 
RAL 4008</v>
      </c>
      <c r="E9420" s="1165" t="s">
        <v>27833</v>
      </c>
      <c r="F9420" s="1165" t="s">
        <v>28333</v>
      </c>
    </row>
    <row r="9421" spans="1:6" ht="15" customHeight="1">
      <c r="A9421" s="1165" t="str">
        <f t="shared" si="932"/>
        <v>MEXP161BLK</v>
      </c>
      <c r="B9421" s="1165">
        <f>IFERROR(INDEX('GRP Macros'!$B$14:$AF$554,MATCH(C9421,'GRP Macros'!$B$14:$B$552,FALSE),MATCH(D9421,'GRP Macros'!$B$14:$AF$14,FALSE)),0)</f>
        <v>0</v>
      </c>
      <c r="C9421" s="1165" t="str">
        <f t="shared" si="935"/>
        <v>MEXP161</v>
      </c>
      <c r="D9421" s="988" t="str">
        <f>'GRP Macros'!$X$14</f>
        <v>Black 
RAL 9005</v>
      </c>
      <c r="E9421" s="1165" t="s">
        <v>27829</v>
      </c>
      <c r="F9421" s="1165" t="s">
        <v>28333</v>
      </c>
    </row>
    <row r="9422" spans="1:6" ht="15" customHeight="1">
      <c r="A9422" s="1165" t="str">
        <f t="shared" si="932"/>
        <v>MEXP161GRY</v>
      </c>
      <c r="B9422" s="1165">
        <f>IFERROR(INDEX('GRP Macros'!$B$14:$AF$554,MATCH(C9422,'GRP Macros'!$B$14:$B$552,FALSE),MATCH(D9422,'GRP Macros'!$B$14:$AF$14,FALSE)),0)</f>
        <v>0</v>
      </c>
      <c r="C9422" s="1165" t="str">
        <f t="shared" si="935"/>
        <v>MEXP161</v>
      </c>
      <c r="D9422" s="988" t="str">
        <f>'GRP Macros'!$Y$14</f>
        <v>Grey 
RAL 7001</v>
      </c>
      <c r="E9422" s="1165" t="s">
        <v>27828</v>
      </c>
      <c r="F9422" s="1165" t="s">
        <v>28333</v>
      </c>
    </row>
    <row r="9423" spans="1:6" ht="15" customHeight="1">
      <c r="A9423" s="1165" t="str">
        <f t="shared" si="932"/>
        <v>MEXP161FLY</v>
      </c>
      <c r="B9423" s="1165">
        <f>IFERROR(INDEX('GRP Macros'!$B$14:$AF$554,MATCH(C9423,'GRP Macros'!$B$14:$B$552,FALSE),MATCH(D9423,'GRP Macros'!$B$14:$AF$14,FALSE)),0)</f>
        <v>0</v>
      </c>
      <c r="C9423" s="1165" t="str">
        <f t="shared" si="935"/>
        <v>MEXP161</v>
      </c>
      <c r="D9423" s="988" t="str">
        <f>'GRP Macros'!$Z$14</f>
        <v>Fluo Yellow 
RAL 1026</v>
      </c>
      <c r="E9423" s="1165" t="s">
        <v>28041</v>
      </c>
      <c r="F9423" s="1165" t="s">
        <v>28333</v>
      </c>
    </row>
    <row r="9424" spans="1:6" ht="15" customHeight="1">
      <c r="A9424" s="1165" t="str">
        <f t="shared" si="932"/>
        <v>MEXP161FLO</v>
      </c>
      <c r="B9424" s="1165">
        <f>IFERROR(INDEX('GRP Macros'!$B$14:$AF$554,MATCH(C9424,'GRP Macros'!$B$14:$B$552,FALSE),MATCH(D9424,'GRP Macros'!$B$14:$AF$14,FALSE)),0)</f>
        <v>0</v>
      </c>
      <c r="C9424" s="1165" t="str">
        <f t="shared" si="935"/>
        <v>MEXP161</v>
      </c>
      <c r="D9424" s="988" t="str">
        <f>'GRP Macros'!$AA$14</f>
        <v>Fluo Orange 
RAL 2005</v>
      </c>
      <c r="E9424" s="1165" t="s">
        <v>27830</v>
      </c>
      <c r="F9424" s="1165" t="s">
        <v>28333</v>
      </c>
    </row>
    <row r="9425" spans="1:6" ht="15" customHeight="1">
      <c r="A9425" s="1165" t="str">
        <f t="shared" si="932"/>
        <v>MEXP161FLP</v>
      </c>
      <c r="B9425" s="1165">
        <f>IFERROR(INDEX('GRP Macros'!$B$14:$AF$554,MATCH(C9425,'GRP Macros'!$B$14:$B$552,FALSE),MATCH(D9425,'GRP Macros'!$B$14:$AF$14,FALSE)),0)</f>
        <v>0</v>
      </c>
      <c r="C9425" s="1165" t="str">
        <f t="shared" si="935"/>
        <v>MEXP161</v>
      </c>
      <c r="D9425" s="988" t="str">
        <f>'GRP Macros'!$AB$14</f>
        <v>Fluo Pink 
Pantone 806C</v>
      </c>
      <c r="E9425" s="1165" t="s">
        <v>27832</v>
      </c>
      <c r="F9425" s="1165" t="s">
        <v>28333</v>
      </c>
    </row>
    <row r="9426" spans="1:6" ht="15" customHeight="1">
      <c r="A9426" s="1165" t="str">
        <f t="shared" si="932"/>
        <v>MEXP161FLG</v>
      </c>
      <c r="B9426" s="1165">
        <f>IFERROR(INDEX('GRP Macros'!$B$14:$AF$554,MATCH(C9426,'GRP Macros'!$B$14:$B$552,FALSE),MATCH(D9426,'GRP Macros'!$B$14:$AF$14,FALSE)),0)</f>
        <v>0</v>
      </c>
      <c r="C9426" s="1165" t="str">
        <f t="shared" si="935"/>
        <v>MEXP161</v>
      </c>
      <c r="D9426" s="988" t="str">
        <f>'GRP Macros'!$AC$14</f>
        <v>Fluo Green 
RAL 6028</v>
      </c>
      <c r="E9426" s="1165" t="s">
        <v>27831</v>
      </c>
      <c r="F9426" s="1165" t="s">
        <v>28333</v>
      </c>
    </row>
    <row r="9427" spans="1:6" ht="15" customHeight="1">
      <c r="A9427" s="1165" t="str">
        <f t="shared" ref="A9427:A9470" si="936">CONCATENATE(C9427,E9427)</f>
        <v>MEXP162WHI</v>
      </c>
      <c r="B9427" s="1165">
        <f>IFERROR(INDEX('GRP Macros'!$B$14:$AF$554,MATCH(C9427,'GRP Macros'!$B$14:$B$552,FALSE),MATCH(D9427,'GRP Macros'!$B$14:$AF$14,FALSE)),0)</f>
        <v>0</v>
      </c>
      <c r="C9427" s="1165" t="s">
        <v>28494</v>
      </c>
      <c r="D9427" s="1167" t="str">
        <f>'GRP Macros'!$K$14</f>
        <v>White 
RAL 9016</v>
      </c>
      <c r="E9427" s="1165" t="s">
        <v>27838</v>
      </c>
      <c r="F9427" s="1165" t="s">
        <v>28333</v>
      </c>
    </row>
    <row r="9428" spans="1:6" ht="15" customHeight="1">
      <c r="A9428" s="1165" t="str">
        <f t="shared" si="936"/>
        <v>MEXP162BLU</v>
      </c>
      <c r="B9428" s="1165">
        <f>IFERROR(INDEX('GRP Macros'!$B$14:$AF$554,MATCH(C9428,'GRP Macros'!$B$14:$B$552,FALSE),MATCH(D9428,'GRP Macros'!$B$14:$AF$14,FALSE)),0)</f>
        <v>0</v>
      </c>
      <c r="C9428" s="1165" t="str">
        <f>C9427</f>
        <v>MEXP162</v>
      </c>
      <c r="D9428" s="988" t="str">
        <f>'GRP Macros'!$L$14</f>
        <v>Blue US 
RAL 5015</v>
      </c>
      <c r="E9428" s="1165" t="s">
        <v>27827</v>
      </c>
      <c r="F9428" s="1165" t="s">
        <v>28333</v>
      </c>
    </row>
    <row r="9429" spans="1:6" ht="15" customHeight="1">
      <c r="A9429" s="1165" t="str">
        <f t="shared" si="936"/>
        <v>MEXP162MIN</v>
      </c>
      <c r="B9429" s="1165">
        <f>IFERROR(INDEX('GRP Macros'!$B$14:$AF$554,MATCH(C9429,'GRP Macros'!$B$14:$B$552,FALSE),MATCH(D9429,'GRP Macros'!$B$14:$AF$14,FALSE)),0)</f>
        <v>0</v>
      </c>
      <c r="C9429" s="1165" t="str">
        <f t="shared" ref="C9429:C9440" si="937">C9428</f>
        <v>MEXP162</v>
      </c>
      <c r="D9429" s="988" t="str">
        <f>'GRP Macros'!$O$14</f>
        <v>Mint 
RAL 6027</v>
      </c>
      <c r="E9429" s="1165" t="s">
        <v>27834</v>
      </c>
      <c r="F9429" s="1165" t="s">
        <v>28333</v>
      </c>
    </row>
    <row r="9430" spans="1:6" ht="15" customHeight="1">
      <c r="A9430" s="1165" t="str">
        <f t="shared" si="936"/>
        <v>MEXP162GRE</v>
      </c>
      <c r="B9430" s="1165">
        <f>IFERROR(INDEX('GRP Macros'!$B$14:$AF$554,MATCH(C9430,'GRP Macros'!$B$14:$B$552,FALSE),MATCH(D9430,'GRP Macros'!$B$14:$AF$14,FALSE)),0)</f>
        <v>0</v>
      </c>
      <c r="C9430" s="1165" t="str">
        <f t="shared" si="937"/>
        <v>MEXP162</v>
      </c>
      <c r="D9430" s="988" t="str">
        <f>'GRP Macros'!$P$14</f>
        <v>Green 
RAL 6037</v>
      </c>
      <c r="E9430" s="1165" t="s">
        <v>27837</v>
      </c>
      <c r="F9430" s="1165" t="s">
        <v>28333</v>
      </c>
    </row>
    <row r="9431" spans="1:6" ht="15" customHeight="1">
      <c r="A9431" s="1165" t="str">
        <f t="shared" si="936"/>
        <v>MEXP162PUK</v>
      </c>
      <c r="B9431" s="1165">
        <f>IFERROR(INDEX('GRP Macros'!$B$14:$AF$554,MATCH(C9431,'GRP Macros'!$B$14:$B$552,FALSE),MATCH(D9431,'GRP Macros'!$B$14:$AF$14,FALSE)),0)</f>
        <v>0</v>
      </c>
      <c r="C9431" s="1165" t="str">
        <f t="shared" si="937"/>
        <v>MEXP162</v>
      </c>
      <c r="D9431" s="988" t="str">
        <f>'GRP Macros'!$Q$14</f>
        <v>US Green 
Pantone
2301C</v>
      </c>
      <c r="E9431" s="1165" t="s">
        <v>27835</v>
      </c>
      <c r="F9431" s="1165" t="s">
        <v>28333</v>
      </c>
    </row>
    <row r="9432" spans="1:6" ht="15" customHeight="1">
      <c r="A9432" s="1165" t="str">
        <f t="shared" si="936"/>
        <v>MEXP162YEL</v>
      </c>
      <c r="B9432" s="1165">
        <f>IFERROR(INDEX('GRP Macros'!$B$14:$AF$554,MATCH(C9432,'GRP Macros'!$B$14:$B$552,FALSE),MATCH(D9432,'GRP Macros'!$B$14:$AF$14,FALSE)),0)</f>
        <v>0</v>
      </c>
      <c r="C9432" s="1165" t="str">
        <f t="shared" si="937"/>
        <v>MEXP162</v>
      </c>
      <c r="D9432" s="988" t="str">
        <f>'GRP Macros'!$S$14</f>
        <v>Yellow 
RAL 1023</v>
      </c>
      <c r="E9432" s="1165" t="s">
        <v>27823</v>
      </c>
      <c r="F9432" s="1165" t="s">
        <v>28333</v>
      </c>
    </row>
    <row r="9433" spans="1:6" ht="15" customHeight="1">
      <c r="A9433" s="1165" t="str">
        <f t="shared" si="936"/>
        <v>MEXP162RED</v>
      </c>
      <c r="B9433" s="1165">
        <f>IFERROR(INDEX('GRP Macros'!$B$14:$AF$554,MATCH(C9433,'GRP Macros'!$B$14:$B$552,FALSE),MATCH(D9433,'GRP Macros'!$B$14:$AF$14,FALSE)),0)</f>
        <v>0</v>
      </c>
      <c r="C9433" s="1165" t="str">
        <f t="shared" si="937"/>
        <v>MEXP162</v>
      </c>
      <c r="D9433" s="988" t="str">
        <f>'GRP Macros'!$U$14</f>
        <v>Red 
RAL 3020</v>
      </c>
      <c r="E9433" s="1165" t="s">
        <v>27826</v>
      </c>
      <c r="F9433" s="1165" t="s">
        <v>28333</v>
      </c>
    </row>
    <row r="9434" spans="1:6" ht="15" customHeight="1">
      <c r="A9434" s="1165" t="str">
        <f t="shared" si="936"/>
        <v>MEXP162VIO</v>
      </c>
      <c r="B9434" s="1165">
        <f>IFERROR(INDEX('GRP Macros'!$B$14:$AF$554,MATCH(C9434,'GRP Macros'!$B$14:$B$552,FALSE),MATCH(D9434,'GRP Macros'!$B$14:$AF$14,FALSE)),0)</f>
        <v>0</v>
      </c>
      <c r="C9434" s="1165" t="str">
        <f t="shared" si="937"/>
        <v>MEXP162</v>
      </c>
      <c r="D9434" s="988" t="str">
        <f>'GRP Macros'!$V$14</f>
        <v>Violet 
RAL 4008</v>
      </c>
      <c r="E9434" s="1165" t="s">
        <v>27833</v>
      </c>
      <c r="F9434" s="1165" t="s">
        <v>28333</v>
      </c>
    </row>
    <row r="9435" spans="1:6" ht="15" customHeight="1">
      <c r="A9435" s="1165" t="str">
        <f t="shared" si="936"/>
        <v>MEXP162BLK</v>
      </c>
      <c r="B9435" s="1165">
        <f>IFERROR(INDEX('GRP Macros'!$B$14:$AF$554,MATCH(C9435,'GRP Macros'!$B$14:$B$552,FALSE),MATCH(D9435,'GRP Macros'!$B$14:$AF$14,FALSE)),0)</f>
        <v>0</v>
      </c>
      <c r="C9435" s="1165" t="str">
        <f t="shared" si="937"/>
        <v>MEXP162</v>
      </c>
      <c r="D9435" s="988" t="str">
        <f>'GRP Macros'!$X$14</f>
        <v>Black 
RAL 9005</v>
      </c>
      <c r="E9435" s="1165" t="s">
        <v>27829</v>
      </c>
      <c r="F9435" s="1165" t="s">
        <v>28333</v>
      </c>
    </row>
    <row r="9436" spans="1:6" ht="15" customHeight="1">
      <c r="A9436" s="1165" t="str">
        <f t="shared" si="936"/>
        <v>MEXP162GRY</v>
      </c>
      <c r="B9436" s="1165">
        <f>IFERROR(INDEX('GRP Macros'!$B$14:$AF$554,MATCH(C9436,'GRP Macros'!$B$14:$B$552,FALSE),MATCH(D9436,'GRP Macros'!$B$14:$AF$14,FALSE)),0)</f>
        <v>0</v>
      </c>
      <c r="C9436" s="1165" t="str">
        <f t="shared" si="937"/>
        <v>MEXP162</v>
      </c>
      <c r="D9436" s="988" t="str">
        <f>'GRP Macros'!$Y$14</f>
        <v>Grey 
RAL 7001</v>
      </c>
      <c r="E9436" s="1165" t="s">
        <v>27828</v>
      </c>
      <c r="F9436" s="1165" t="s">
        <v>28333</v>
      </c>
    </row>
    <row r="9437" spans="1:6" ht="15" customHeight="1">
      <c r="A9437" s="1165" t="str">
        <f t="shared" si="936"/>
        <v>MEXP162FLY</v>
      </c>
      <c r="B9437" s="1165">
        <f>IFERROR(INDEX('GRP Macros'!$B$14:$AF$554,MATCH(C9437,'GRP Macros'!$B$14:$B$552,FALSE),MATCH(D9437,'GRP Macros'!$B$14:$AF$14,FALSE)),0)</f>
        <v>0</v>
      </c>
      <c r="C9437" s="1165" t="str">
        <f t="shared" si="937"/>
        <v>MEXP162</v>
      </c>
      <c r="D9437" s="988" t="str">
        <f>'GRP Macros'!$Z$14</f>
        <v>Fluo Yellow 
RAL 1026</v>
      </c>
      <c r="E9437" s="1165" t="s">
        <v>28041</v>
      </c>
      <c r="F9437" s="1165" t="s">
        <v>28333</v>
      </c>
    </row>
    <row r="9438" spans="1:6" ht="15" customHeight="1">
      <c r="A9438" s="1165" t="str">
        <f t="shared" si="936"/>
        <v>MEXP162FLO</v>
      </c>
      <c r="B9438" s="1165">
        <f>IFERROR(INDEX('GRP Macros'!$B$14:$AF$554,MATCH(C9438,'GRP Macros'!$B$14:$B$552,FALSE),MATCH(D9438,'GRP Macros'!$B$14:$AF$14,FALSE)),0)</f>
        <v>0</v>
      </c>
      <c r="C9438" s="1165" t="str">
        <f t="shared" si="937"/>
        <v>MEXP162</v>
      </c>
      <c r="D9438" s="988" t="str">
        <f>'GRP Macros'!$AA$14</f>
        <v>Fluo Orange 
RAL 2005</v>
      </c>
      <c r="E9438" s="1165" t="s">
        <v>27830</v>
      </c>
      <c r="F9438" s="1165" t="s">
        <v>28333</v>
      </c>
    </row>
    <row r="9439" spans="1:6" ht="15" customHeight="1">
      <c r="A9439" s="1165" t="str">
        <f t="shared" si="936"/>
        <v>MEXP162FLP</v>
      </c>
      <c r="B9439" s="1165">
        <f>IFERROR(INDEX('GRP Macros'!$B$14:$AF$554,MATCH(C9439,'GRP Macros'!$B$14:$B$552,FALSE),MATCH(D9439,'GRP Macros'!$B$14:$AF$14,FALSE)),0)</f>
        <v>0</v>
      </c>
      <c r="C9439" s="1165" t="str">
        <f t="shared" si="937"/>
        <v>MEXP162</v>
      </c>
      <c r="D9439" s="988" t="str">
        <f>'GRP Macros'!$AB$14</f>
        <v>Fluo Pink 
Pantone 806C</v>
      </c>
      <c r="E9439" s="1165" t="s">
        <v>27832</v>
      </c>
      <c r="F9439" s="1165" t="s">
        <v>28333</v>
      </c>
    </row>
    <row r="9440" spans="1:6" ht="15" customHeight="1">
      <c r="A9440" s="1165" t="str">
        <f t="shared" si="936"/>
        <v>MEXP162FLG</v>
      </c>
      <c r="B9440" s="1165">
        <f>IFERROR(INDEX('GRP Macros'!$B$14:$AF$554,MATCH(C9440,'GRP Macros'!$B$14:$B$552,FALSE),MATCH(D9440,'GRP Macros'!$B$14:$AF$14,FALSE)),0)</f>
        <v>0</v>
      </c>
      <c r="C9440" s="1165" t="str">
        <f t="shared" si="937"/>
        <v>MEXP162</v>
      </c>
      <c r="D9440" s="988" t="str">
        <f>'GRP Macros'!$AC$14</f>
        <v>Fluo Green 
RAL 6028</v>
      </c>
      <c r="E9440" s="1165" t="s">
        <v>27831</v>
      </c>
      <c r="F9440" s="1165" t="s">
        <v>28333</v>
      </c>
    </row>
    <row r="9441" spans="1:6" ht="15" customHeight="1">
      <c r="A9441" s="1165" t="str">
        <f t="shared" si="936"/>
        <v>MEXP163WHI</v>
      </c>
      <c r="B9441" s="1165">
        <f>IFERROR(INDEX('GRP Macros'!$B$14:$AF$554,MATCH(C9441,'GRP Macros'!$B$14:$B$552,FALSE),MATCH(D9441,'GRP Macros'!$B$14:$AF$14,FALSE)),0)</f>
        <v>0</v>
      </c>
      <c r="C9441" s="1165" t="s">
        <v>28495</v>
      </c>
      <c r="D9441" s="1167" t="str">
        <f>'GRP Macros'!$K$14</f>
        <v>White 
RAL 9016</v>
      </c>
      <c r="E9441" s="1165" t="s">
        <v>27838</v>
      </c>
      <c r="F9441" s="1165" t="s">
        <v>28333</v>
      </c>
    </row>
    <row r="9442" spans="1:6" ht="15" customHeight="1">
      <c r="A9442" s="1165" t="str">
        <f t="shared" si="936"/>
        <v>MEXP163BLU</v>
      </c>
      <c r="B9442" s="1165">
        <f>IFERROR(INDEX('GRP Macros'!$B$14:$AF$554,MATCH(C9442,'GRP Macros'!$B$14:$B$552,FALSE),MATCH(D9442,'GRP Macros'!$B$14:$AF$14,FALSE)),0)</f>
        <v>0</v>
      </c>
      <c r="C9442" s="1165" t="str">
        <f>C9441</f>
        <v>MEXP163</v>
      </c>
      <c r="D9442" s="988" t="str">
        <f>'GRP Macros'!$L$14</f>
        <v>Blue US 
RAL 5015</v>
      </c>
      <c r="E9442" s="1165" t="s">
        <v>27827</v>
      </c>
      <c r="F9442" s="1165" t="s">
        <v>28333</v>
      </c>
    </row>
    <row r="9443" spans="1:6" ht="15" customHeight="1">
      <c r="A9443" s="1165" t="str">
        <f t="shared" si="936"/>
        <v>MEXP163MIN</v>
      </c>
      <c r="B9443" s="1165">
        <f>IFERROR(INDEX('GRP Macros'!$B$14:$AF$554,MATCH(C9443,'GRP Macros'!$B$14:$B$552,FALSE),MATCH(D9443,'GRP Macros'!$B$14:$AF$14,FALSE)),0)</f>
        <v>0</v>
      </c>
      <c r="C9443" s="1165" t="str">
        <f t="shared" ref="C9443:C9454" si="938">C9442</f>
        <v>MEXP163</v>
      </c>
      <c r="D9443" s="988" t="str">
        <f>'GRP Macros'!$O$14</f>
        <v>Mint 
RAL 6027</v>
      </c>
      <c r="E9443" s="1165" t="s">
        <v>27834</v>
      </c>
      <c r="F9443" s="1165" t="s">
        <v>28333</v>
      </c>
    </row>
    <row r="9444" spans="1:6" ht="15" customHeight="1">
      <c r="A9444" s="1165" t="str">
        <f t="shared" si="936"/>
        <v>MEXP163GRE</v>
      </c>
      <c r="B9444" s="1165">
        <f>IFERROR(INDEX('GRP Macros'!$B$14:$AF$554,MATCH(C9444,'GRP Macros'!$B$14:$B$552,FALSE),MATCH(D9444,'GRP Macros'!$B$14:$AF$14,FALSE)),0)</f>
        <v>0</v>
      </c>
      <c r="C9444" s="1165" t="str">
        <f t="shared" si="938"/>
        <v>MEXP163</v>
      </c>
      <c r="D9444" s="988" t="str">
        <f>'GRP Macros'!$P$14</f>
        <v>Green 
RAL 6037</v>
      </c>
      <c r="E9444" s="1165" t="s">
        <v>27837</v>
      </c>
      <c r="F9444" s="1165" t="s">
        <v>28333</v>
      </c>
    </row>
    <row r="9445" spans="1:6" ht="15" customHeight="1">
      <c r="A9445" s="1165" t="str">
        <f t="shared" si="936"/>
        <v>MEXP163PUK</v>
      </c>
      <c r="B9445" s="1165">
        <f>IFERROR(INDEX('GRP Macros'!$B$14:$AF$554,MATCH(C9445,'GRP Macros'!$B$14:$B$552,FALSE),MATCH(D9445,'GRP Macros'!$B$14:$AF$14,FALSE)),0)</f>
        <v>0</v>
      </c>
      <c r="C9445" s="1165" t="str">
        <f t="shared" si="938"/>
        <v>MEXP163</v>
      </c>
      <c r="D9445" s="988" t="str">
        <f>'GRP Macros'!$Q$14</f>
        <v>US Green 
Pantone
2301C</v>
      </c>
      <c r="E9445" s="1165" t="s">
        <v>27835</v>
      </c>
      <c r="F9445" s="1165" t="s">
        <v>28333</v>
      </c>
    </row>
    <row r="9446" spans="1:6" ht="15" customHeight="1">
      <c r="A9446" s="1165" t="str">
        <f t="shared" si="936"/>
        <v>MEXP163YEL</v>
      </c>
      <c r="B9446" s="1165">
        <f>IFERROR(INDEX('GRP Macros'!$B$14:$AF$554,MATCH(C9446,'GRP Macros'!$B$14:$B$552,FALSE),MATCH(D9446,'GRP Macros'!$B$14:$AF$14,FALSE)),0)</f>
        <v>0</v>
      </c>
      <c r="C9446" s="1165" t="str">
        <f t="shared" si="938"/>
        <v>MEXP163</v>
      </c>
      <c r="D9446" s="988" t="str">
        <f>'GRP Macros'!$S$14</f>
        <v>Yellow 
RAL 1023</v>
      </c>
      <c r="E9446" s="1165" t="s">
        <v>27823</v>
      </c>
      <c r="F9446" s="1165" t="s">
        <v>28333</v>
      </c>
    </row>
    <row r="9447" spans="1:6" ht="15" customHeight="1">
      <c r="A9447" s="1165" t="str">
        <f t="shared" si="936"/>
        <v>MEXP163RED</v>
      </c>
      <c r="B9447" s="1165">
        <f>IFERROR(INDEX('GRP Macros'!$B$14:$AF$554,MATCH(C9447,'GRP Macros'!$B$14:$B$552,FALSE),MATCH(D9447,'GRP Macros'!$B$14:$AF$14,FALSE)),0)</f>
        <v>0</v>
      </c>
      <c r="C9447" s="1165" t="str">
        <f t="shared" si="938"/>
        <v>MEXP163</v>
      </c>
      <c r="D9447" s="988" t="str">
        <f>'GRP Macros'!$U$14</f>
        <v>Red 
RAL 3020</v>
      </c>
      <c r="E9447" s="1165" t="s">
        <v>27826</v>
      </c>
      <c r="F9447" s="1165" t="s">
        <v>28333</v>
      </c>
    </row>
    <row r="9448" spans="1:6" ht="15" customHeight="1">
      <c r="A9448" s="1165" t="str">
        <f t="shared" si="936"/>
        <v>MEXP163VIO</v>
      </c>
      <c r="B9448" s="1165">
        <f>IFERROR(INDEX('GRP Macros'!$B$14:$AF$554,MATCH(C9448,'GRP Macros'!$B$14:$B$552,FALSE),MATCH(D9448,'GRP Macros'!$B$14:$AF$14,FALSE)),0)</f>
        <v>0</v>
      </c>
      <c r="C9448" s="1165" t="str">
        <f t="shared" si="938"/>
        <v>MEXP163</v>
      </c>
      <c r="D9448" s="988" t="str">
        <f>'GRP Macros'!$V$14</f>
        <v>Violet 
RAL 4008</v>
      </c>
      <c r="E9448" s="1165" t="s">
        <v>27833</v>
      </c>
      <c r="F9448" s="1165" t="s">
        <v>28333</v>
      </c>
    </row>
    <row r="9449" spans="1:6" ht="15" customHeight="1">
      <c r="A9449" s="1165" t="str">
        <f t="shared" si="936"/>
        <v>MEXP163BLK</v>
      </c>
      <c r="B9449" s="1165">
        <f>IFERROR(INDEX('GRP Macros'!$B$14:$AF$554,MATCH(C9449,'GRP Macros'!$B$14:$B$552,FALSE),MATCH(D9449,'GRP Macros'!$B$14:$AF$14,FALSE)),0)</f>
        <v>0</v>
      </c>
      <c r="C9449" s="1165" t="str">
        <f t="shared" si="938"/>
        <v>MEXP163</v>
      </c>
      <c r="D9449" s="988" t="str">
        <f>'GRP Macros'!$X$14</f>
        <v>Black 
RAL 9005</v>
      </c>
      <c r="E9449" s="1165" t="s">
        <v>27829</v>
      </c>
      <c r="F9449" s="1165" t="s">
        <v>28333</v>
      </c>
    </row>
    <row r="9450" spans="1:6" ht="15" customHeight="1">
      <c r="A9450" s="1165" t="str">
        <f t="shared" si="936"/>
        <v>MEXP163GRY</v>
      </c>
      <c r="B9450" s="1165">
        <f>IFERROR(INDEX('GRP Macros'!$B$14:$AF$554,MATCH(C9450,'GRP Macros'!$B$14:$B$552,FALSE),MATCH(D9450,'GRP Macros'!$B$14:$AF$14,FALSE)),0)</f>
        <v>0</v>
      </c>
      <c r="C9450" s="1165" t="str">
        <f t="shared" si="938"/>
        <v>MEXP163</v>
      </c>
      <c r="D9450" s="988" t="str">
        <f>'GRP Macros'!$Y$14</f>
        <v>Grey 
RAL 7001</v>
      </c>
      <c r="E9450" s="1165" t="s">
        <v>27828</v>
      </c>
      <c r="F9450" s="1165" t="s">
        <v>28333</v>
      </c>
    </row>
    <row r="9451" spans="1:6" ht="15" customHeight="1">
      <c r="A9451" s="1165" t="str">
        <f t="shared" si="936"/>
        <v>MEXP163FLY</v>
      </c>
      <c r="B9451" s="1165">
        <f>IFERROR(INDEX('GRP Macros'!$B$14:$AF$554,MATCH(C9451,'GRP Macros'!$B$14:$B$552,FALSE),MATCH(D9451,'GRP Macros'!$B$14:$AF$14,FALSE)),0)</f>
        <v>0</v>
      </c>
      <c r="C9451" s="1165" t="str">
        <f t="shared" si="938"/>
        <v>MEXP163</v>
      </c>
      <c r="D9451" s="988" t="str">
        <f>'GRP Macros'!$Z$14</f>
        <v>Fluo Yellow 
RAL 1026</v>
      </c>
      <c r="E9451" s="1165" t="s">
        <v>28041</v>
      </c>
      <c r="F9451" s="1165" t="s">
        <v>28333</v>
      </c>
    </row>
    <row r="9452" spans="1:6" ht="15" customHeight="1">
      <c r="A9452" s="1165" t="str">
        <f t="shared" si="936"/>
        <v>MEXP163FLO</v>
      </c>
      <c r="B9452" s="1165">
        <f>IFERROR(INDEX('GRP Macros'!$B$14:$AF$554,MATCH(C9452,'GRP Macros'!$B$14:$B$552,FALSE),MATCH(D9452,'GRP Macros'!$B$14:$AF$14,FALSE)),0)</f>
        <v>0</v>
      </c>
      <c r="C9452" s="1165" t="str">
        <f t="shared" si="938"/>
        <v>MEXP163</v>
      </c>
      <c r="D9452" s="988" t="str">
        <f>'GRP Macros'!$AA$14</f>
        <v>Fluo Orange 
RAL 2005</v>
      </c>
      <c r="E9452" s="1165" t="s">
        <v>27830</v>
      </c>
      <c r="F9452" s="1165" t="s">
        <v>28333</v>
      </c>
    </row>
    <row r="9453" spans="1:6" ht="15" customHeight="1">
      <c r="A9453" s="1165" t="str">
        <f t="shared" si="936"/>
        <v>MEXP163FLP</v>
      </c>
      <c r="B9453" s="1165">
        <f>IFERROR(INDEX('GRP Macros'!$B$14:$AF$554,MATCH(C9453,'GRP Macros'!$B$14:$B$552,FALSE),MATCH(D9453,'GRP Macros'!$B$14:$AF$14,FALSE)),0)</f>
        <v>0</v>
      </c>
      <c r="C9453" s="1165" t="str">
        <f t="shared" si="938"/>
        <v>MEXP163</v>
      </c>
      <c r="D9453" s="988" t="str">
        <f>'GRP Macros'!$AB$14</f>
        <v>Fluo Pink 
Pantone 806C</v>
      </c>
      <c r="E9453" s="1165" t="s">
        <v>27832</v>
      </c>
      <c r="F9453" s="1165" t="s">
        <v>28333</v>
      </c>
    </row>
    <row r="9454" spans="1:6" ht="15" customHeight="1">
      <c r="A9454" s="1165" t="str">
        <f t="shared" si="936"/>
        <v>MEXP163FLG</v>
      </c>
      <c r="B9454" s="1165">
        <f>IFERROR(INDEX('GRP Macros'!$B$14:$AF$554,MATCH(C9454,'GRP Macros'!$B$14:$B$552,FALSE),MATCH(D9454,'GRP Macros'!$B$14:$AF$14,FALSE)),0)</f>
        <v>0</v>
      </c>
      <c r="C9454" s="1165" t="str">
        <f t="shared" si="938"/>
        <v>MEXP163</v>
      </c>
      <c r="D9454" s="988" t="str">
        <f>'GRP Macros'!$AC$14</f>
        <v>Fluo Green 
RAL 6028</v>
      </c>
      <c r="E9454" s="1165" t="s">
        <v>27831</v>
      </c>
      <c r="F9454" s="1165" t="s">
        <v>28333</v>
      </c>
    </row>
    <row r="9455" spans="1:6" ht="15" customHeight="1">
      <c r="A9455" s="1165" t="str">
        <f t="shared" si="936"/>
        <v>MEXP164WHI</v>
      </c>
      <c r="B9455" s="1165">
        <f>IFERROR(INDEX('GRP Macros'!$B$14:$AF$554,MATCH(C9455,'GRP Macros'!$B$14:$B$552,FALSE),MATCH(D9455,'GRP Macros'!$B$14:$AF$14,FALSE)),0)</f>
        <v>0</v>
      </c>
      <c r="C9455" s="1165" t="s">
        <v>28496</v>
      </c>
      <c r="D9455" s="1167" t="str">
        <f>'GRP Macros'!$K$14</f>
        <v>White 
RAL 9016</v>
      </c>
      <c r="E9455" s="1165" t="s">
        <v>27838</v>
      </c>
      <c r="F9455" s="1165" t="s">
        <v>28333</v>
      </c>
    </row>
    <row r="9456" spans="1:6" ht="15" customHeight="1">
      <c r="A9456" s="1165" t="str">
        <f t="shared" si="936"/>
        <v>MEXP164BLU</v>
      </c>
      <c r="B9456" s="1165">
        <f>IFERROR(INDEX('GRP Macros'!$B$14:$AF$554,MATCH(C9456,'GRP Macros'!$B$14:$B$552,FALSE),MATCH(D9456,'GRP Macros'!$B$14:$AF$14,FALSE)),0)</f>
        <v>0</v>
      </c>
      <c r="C9456" s="1165" t="str">
        <f>C9455</f>
        <v>MEXP164</v>
      </c>
      <c r="D9456" s="988" t="str">
        <f>'GRP Macros'!$L$14</f>
        <v>Blue US 
RAL 5015</v>
      </c>
      <c r="E9456" s="1165" t="s">
        <v>27827</v>
      </c>
      <c r="F9456" s="1165" t="s">
        <v>28333</v>
      </c>
    </row>
    <row r="9457" spans="1:6" ht="15" customHeight="1">
      <c r="A9457" s="1165" t="str">
        <f t="shared" si="936"/>
        <v>MEXP164MIN</v>
      </c>
      <c r="B9457" s="1165">
        <f>IFERROR(INDEX('GRP Macros'!$B$14:$AF$554,MATCH(C9457,'GRP Macros'!$B$14:$B$552,FALSE),MATCH(D9457,'GRP Macros'!$B$14:$AF$14,FALSE)),0)</f>
        <v>0</v>
      </c>
      <c r="C9457" s="1165" t="str">
        <f t="shared" ref="C9457:C9468" si="939">C9456</f>
        <v>MEXP164</v>
      </c>
      <c r="D9457" s="988" t="str">
        <f>'GRP Macros'!$O$14</f>
        <v>Mint 
RAL 6027</v>
      </c>
      <c r="E9457" s="1165" t="s">
        <v>27834</v>
      </c>
      <c r="F9457" s="1165" t="s">
        <v>28333</v>
      </c>
    </row>
    <row r="9458" spans="1:6" ht="15" customHeight="1">
      <c r="A9458" s="1165" t="str">
        <f t="shared" si="936"/>
        <v>MEXP164GRE</v>
      </c>
      <c r="B9458" s="1165">
        <f>IFERROR(INDEX('GRP Macros'!$B$14:$AF$554,MATCH(C9458,'GRP Macros'!$B$14:$B$552,FALSE),MATCH(D9458,'GRP Macros'!$B$14:$AF$14,FALSE)),0)</f>
        <v>0</v>
      </c>
      <c r="C9458" s="1165" t="str">
        <f t="shared" si="939"/>
        <v>MEXP164</v>
      </c>
      <c r="D9458" s="988" t="str">
        <f>'GRP Macros'!$P$14</f>
        <v>Green 
RAL 6037</v>
      </c>
      <c r="E9458" s="1165" t="s">
        <v>27837</v>
      </c>
      <c r="F9458" s="1165" t="s">
        <v>28333</v>
      </c>
    </row>
    <row r="9459" spans="1:6" ht="15" customHeight="1">
      <c r="A9459" s="1165" t="str">
        <f t="shared" si="936"/>
        <v>MEXP164PUK</v>
      </c>
      <c r="B9459" s="1165">
        <f>IFERROR(INDEX('GRP Macros'!$B$14:$AF$554,MATCH(C9459,'GRP Macros'!$B$14:$B$552,FALSE),MATCH(D9459,'GRP Macros'!$B$14:$AF$14,FALSE)),0)</f>
        <v>0</v>
      </c>
      <c r="C9459" s="1165" t="str">
        <f t="shared" si="939"/>
        <v>MEXP164</v>
      </c>
      <c r="D9459" s="988" t="str">
        <f>'GRP Macros'!$Q$14</f>
        <v>US Green 
Pantone
2301C</v>
      </c>
      <c r="E9459" s="1165" t="s">
        <v>27835</v>
      </c>
      <c r="F9459" s="1165" t="s">
        <v>28333</v>
      </c>
    </row>
    <row r="9460" spans="1:6" ht="15" customHeight="1">
      <c r="A9460" s="1165" t="str">
        <f t="shared" si="936"/>
        <v>MEXP164YEL</v>
      </c>
      <c r="B9460" s="1165">
        <f>IFERROR(INDEX('GRP Macros'!$B$14:$AF$554,MATCH(C9460,'GRP Macros'!$B$14:$B$552,FALSE),MATCH(D9460,'GRP Macros'!$B$14:$AF$14,FALSE)),0)</f>
        <v>0</v>
      </c>
      <c r="C9460" s="1165" t="str">
        <f t="shared" si="939"/>
        <v>MEXP164</v>
      </c>
      <c r="D9460" s="988" t="str">
        <f>'GRP Macros'!$S$14</f>
        <v>Yellow 
RAL 1023</v>
      </c>
      <c r="E9460" s="1165" t="s">
        <v>27823</v>
      </c>
      <c r="F9460" s="1165" t="s">
        <v>28333</v>
      </c>
    </row>
    <row r="9461" spans="1:6" ht="15" customHeight="1">
      <c r="A9461" s="1165" t="str">
        <f t="shared" si="936"/>
        <v>MEXP164RED</v>
      </c>
      <c r="B9461" s="1165">
        <f>IFERROR(INDEX('GRP Macros'!$B$14:$AF$554,MATCH(C9461,'GRP Macros'!$B$14:$B$552,FALSE),MATCH(D9461,'GRP Macros'!$B$14:$AF$14,FALSE)),0)</f>
        <v>0</v>
      </c>
      <c r="C9461" s="1165" t="str">
        <f t="shared" si="939"/>
        <v>MEXP164</v>
      </c>
      <c r="D9461" s="988" t="str">
        <f>'GRP Macros'!$U$14</f>
        <v>Red 
RAL 3020</v>
      </c>
      <c r="E9461" s="1165" t="s">
        <v>27826</v>
      </c>
      <c r="F9461" s="1165" t="s">
        <v>28333</v>
      </c>
    </row>
    <row r="9462" spans="1:6" ht="15" customHeight="1">
      <c r="A9462" s="1165" t="str">
        <f t="shared" si="936"/>
        <v>MEXP164VIO</v>
      </c>
      <c r="B9462" s="1165">
        <f>IFERROR(INDEX('GRP Macros'!$B$14:$AF$554,MATCH(C9462,'GRP Macros'!$B$14:$B$552,FALSE),MATCH(D9462,'GRP Macros'!$B$14:$AF$14,FALSE)),0)</f>
        <v>0</v>
      </c>
      <c r="C9462" s="1165" t="str">
        <f t="shared" si="939"/>
        <v>MEXP164</v>
      </c>
      <c r="D9462" s="988" t="str">
        <f>'GRP Macros'!$V$14</f>
        <v>Violet 
RAL 4008</v>
      </c>
      <c r="E9462" s="1165" t="s">
        <v>27833</v>
      </c>
      <c r="F9462" s="1165" t="s">
        <v>28333</v>
      </c>
    </row>
    <row r="9463" spans="1:6" ht="15" customHeight="1">
      <c r="A9463" s="1165" t="str">
        <f t="shared" si="936"/>
        <v>MEXP164BLK</v>
      </c>
      <c r="B9463" s="1165">
        <f>IFERROR(INDEX('GRP Macros'!$B$14:$AF$554,MATCH(C9463,'GRP Macros'!$B$14:$B$552,FALSE),MATCH(D9463,'GRP Macros'!$B$14:$AF$14,FALSE)),0)</f>
        <v>0</v>
      </c>
      <c r="C9463" s="1165" t="str">
        <f t="shared" si="939"/>
        <v>MEXP164</v>
      </c>
      <c r="D9463" s="988" t="str">
        <f>'GRP Macros'!$X$14</f>
        <v>Black 
RAL 9005</v>
      </c>
      <c r="E9463" s="1165" t="s">
        <v>27829</v>
      </c>
      <c r="F9463" s="1165" t="s">
        <v>28333</v>
      </c>
    </row>
    <row r="9464" spans="1:6" ht="15" customHeight="1">
      <c r="A9464" s="1165" t="str">
        <f t="shared" si="936"/>
        <v>MEXP164GRY</v>
      </c>
      <c r="B9464" s="1165">
        <f>IFERROR(INDEX('GRP Macros'!$B$14:$AF$554,MATCH(C9464,'GRP Macros'!$B$14:$B$552,FALSE),MATCH(D9464,'GRP Macros'!$B$14:$AF$14,FALSE)),0)</f>
        <v>0</v>
      </c>
      <c r="C9464" s="1165" t="str">
        <f t="shared" si="939"/>
        <v>MEXP164</v>
      </c>
      <c r="D9464" s="988" t="str">
        <f>'GRP Macros'!$Y$14</f>
        <v>Grey 
RAL 7001</v>
      </c>
      <c r="E9464" s="1165" t="s">
        <v>27828</v>
      </c>
      <c r="F9464" s="1165" t="s">
        <v>28333</v>
      </c>
    </row>
    <row r="9465" spans="1:6" ht="15" customHeight="1">
      <c r="A9465" s="1165" t="str">
        <f t="shared" si="936"/>
        <v>MEXP164FLY</v>
      </c>
      <c r="B9465" s="1165">
        <f>IFERROR(INDEX('GRP Macros'!$B$14:$AF$554,MATCH(C9465,'GRP Macros'!$B$14:$B$552,FALSE),MATCH(D9465,'GRP Macros'!$B$14:$AF$14,FALSE)),0)</f>
        <v>0</v>
      </c>
      <c r="C9465" s="1165" t="str">
        <f t="shared" si="939"/>
        <v>MEXP164</v>
      </c>
      <c r="D9465" s="988" t="str">
        <f>'GRP Macros'!$Z$14</f>
        <v>Fluo Yellow 
RAL 1026</v>
      </c>
      <c r="E9465" s="1165" t="s">
        <v>28041</v>
      </c>
      <c r="F9465" s="1165" t="s">
        <v>28333</v>
      </c>
    </row>
    <row r="9466" spans="1:6" ht="15" customHeight="1">
      <c r="A9466" s="1165" t="str">
        <f t="shared" si="936"/>
        <v>MEXP164FLO</v>
      </c>
      <c r="B9466" s="1165">
        <f>IFERROR(INDEX('GRP Macros'!$B$14:$AF$554,MATCH(C9466,'GRP Macros'!$B$14:$B$552,FALSE),MATCH(D9466,'GRP Macros'!$B$14:$AF$14,FALSE)),0)</f>
        <v>0</v>
      </c>
      <c r="C9466" s="1165" t="str">
        <f t="shared" si="939"/>
        <v>MEXP164</v>
      </c>
      <c r="D9466" s="988" t="str">
        <f>'GRP Macros'!$AA$14</f>
        <v>Fluo Orange 
RAL 2005</v>
      </c>
      <c r="E9466" s="1165" t="s">
        <v>27830</v>
      </c>
      <c r="F9466" s="1165" t="s">
        <v>28333</v>
      </c>
    </row>
    <row r="9467" spans="1:6" ht="15" customHeight="1">
      <c r="A9467" s="1165" t="str">
        <f t="shared" si="936"/>
        <v>MEXP164FLP</v>
      </c>
      <c r="B9467" s="1165">
        <f>IFERROR(INDEX('GRP Macros'!$B$14:$AF$554,MATCH(C9467,'GRP Macros'!$B$14:$B$552,FALSE),MATCH(D9467,'GRP Macros'!$B$14:$AF$14,FALSE)),0)</f>
        <v>0</v>
      </c>
      <c r="C9467" s="1165" t="str">
        <f t="shared" si="939"/>
        <v>MEXP164</v>
      </c>
      <c r="D9467" s="988" t="str">
        <f>'GRP Macros'!$AB$14</f>
        <v>Fluo Pink 
Pantone 806C</v>
      </c>
      <c r="E9467" s="1165" t="s">
        <v>27832</v>
      </c>
      <c r="F9467" s="1165" t="s">
        <v>28333</v>
      </c>
    </row>
    <row r="9468" spans="1:6" ht="15" customHeight="1">
      <c r="A9468" s="1165" t="str">
        <f t="shared" si="936"/>
        <v>MEXP164FLG</v>
      </c>
      <c r="B9468" s="1165">
        <f>IFERROR(INDEX('GRP Macros'!$B$14:$AF$554,MATCH(C9468,'GRP Macros'!$B$14:$B$552,FALSE),MATCH(D9468,'GRP Macros'!$B$14:$AF$14,FALSE)),0)</f>
        <v>0</v>
      </c>
      <c r="C9468" s="1165" t="str">
        <f t="shared" si="939"/>
        <v>MEXP164</v>
      </c>
      <c r="D9468" s="988" t="str">
        <f>'GRP Macros'!$AC$14</f>
        <v>Fluo Green 
RAL 6028</v>
      </c>
      <c r="E9468" s="1165" t="s">
        <v>27831</v>
      </c>
      <c r="F9468" s="1165" t="s">
        <v>28333</v>
      </c>
    </row>
    <row r="9469" spans="1:6" ht="15" customHeight="1">
      <c r="A9469" s="1165" t="str">
        <f t="shared" si="936"/>
        <v>MEXP165WHI</v>
      </c>
      <c r="B9469" s="1165">
        <f>IFERROR(INDEX('GRP Macros'!$B$14:$AF$554,MATCH(C9469,'GRP Macros'!$B$14:$B$552,FALSE),MATCH(D9469,'GRP Macros'!$B$14:$AF$14,FALSE)),0)</f>
        <v>0</v>
      </c>
      <c r="C9469" s="1165" t="s">
        <v>28497</v>
      </c>
      <c r="D9469" s="1167" t="str">
        <f>'GRP Macros'!$K$14</f>
        <v>White 
RAL 9016</v>
      </c>
      <c r="E9469" s="1165" t="s">
        <v>27838</v>
      </c>
      <c r="F9469" s="1165" t="s">
        <v>28333</v>
      </c>
    </row>
    <row r="9470" spans="1:6" ht="15" customHeight="1">
      <c r="A9470" s="1165" t="str">
        <f t="shared" si="936"/>
        <v>MEXP165BLU</v>
      </c>
      <c r="B9470" s="1165">
        <f>IFERROR(INDEX('GRP Macros'!$B$14:$AF$554,MATCH(C9470,'GRP Macros'!$B$14:$B$552,FALSE),MATCH(D9470,'GRP Macros'!$B$14:$AF$14,FALSE)),0)</f>
        <v>0</v>
      </c>
      <c r="C9470" s="1165" t="str">
        <f>C9469</f>
        <v>MEXP165</v>
      </c>
      <c r="D9470" s="988" t="str">
        <f>'GRP Macros'!$L$14</f>
        <v>Blue US 
RAL 5015</v>
      </c>
      <c r="E9470" s="1165" t="s">
        <v>27827</v>
      </c>
      <c r="F9470" s="1165" t="s">
        <v>28333</v>
      </c>
    </row>
    <row r="9471" spans="1:6" ht="15" customHeight="1">
      <c r="A9471" s="1165" t="str">
        <f t="shared" ref="A9471:A9482" si="940">CONCATENATE(C9471,E9471)</f>
        <v>MEXP165MIN</v>
      </c>
      <c r="B9471" s="1165">
        <f>IFERROR(INDEX('GRP Macros'!$B$14:$AF$554,MATCH(C9471,'GRP Macros'!$B$14:$B$552,FALSE),MATCH(D9471,'GRP Macros'!$B$14:$AF$14,FALSE)),0)</f>
        <v>0</v>
      </c>
      <c r="C9471" s="1165" t="str">
        <f t="shared" ref="C9471:C9482" si="941">C9470</f>
        <v>MEXP165</v>
      </c>
      <c r="D9471" s="988" t="str">
        <f>'GRP Macros'!$O$14</f>
        <v>Mint 
RAL 6027</v>
      </c>
      <c r="E9471" s="1165" t="s">
        <v>27834</v>
      </c>
      <c r="F9471" s="1165" t="s">
        <v>28333</v>
      </c>
    </row>
    <row r="9472" spans="1:6" ht="15" customHeight="1">
      <c r="A9472" s="1165" t="str">
        <f t="shared" si="940"/>
        <v>MEXP165GRE</v>
      </c>
      <c r="B9472" s="1165">
        <f>IFERROR(INDEX('GRP Macros'!$B$14:$AF$554,MATCH(C9472,'GRP Macros'!$B$14:$B$552,FALSE),MATCH(D9472,'GRP Macros'!$B$14:$AF$14,FALSE)),0)</f>
        <v>0</v>
      </c>
      <c r="C9472" s="1165" t="str">
        <f t="shared" si="941"/>
        <v>MEXP165</v>
      </c>
      <c r="D9472" s="988" t="str">
        <f>'GRP Macros'!$P$14</f>
        <v>Green 
RAL 6037</v>
      </c>
      <c r="E9472" s="1165" t="s">
        <v>27837</v>
      </c>
      <c r="F9472" s="1165" t="s">
        <v>28333</v>
      </c>
    </row>
    <row r="9473" spans="1:6" ht="15" customHeight="1">
      <c r="A9473" s="1165" t="str">
        <f t="shared" si="940"/>
        <v>MEXP165PUK</v>
      </c>
      <c r="B9473" s="1165">
        <f>IFERROR(INDEX('GRP Macros'!$B$14:$AF$554,MATCH(C9473,'GRP Macros'!$B$14:$B$552,FALSE),MATCH(D9473,'GRP Macros'!$B$14:$AF$14,FALSE)),0)</f>
        <v>0</v>
      </c>
      <c r="C9473" s="1165" t="str">
        <f t="shared" si="941"/>
        <v>MEXP165</v>
      </c>
      <c r="D9473" s="988" t="str">
        <f>'GRP Macros'!$Q$14</f>
        <v>US Green 
Pantone
2301C</v>
      </c>
      <c r="E9473" s="1165" t="s">
        <v>27835</v>
      </c>
      <c r="F9473" s="1165" t="s">
        <v>28333</v>
      </c>
    </row>
    <row r="9474" spans="1:6" ht="15" customHeight="1">
      <c r="A9474" s="1165" t="str">
        <f t="shared" si="940"/>
        <v>MEXP165YEL</v>
      </c>
      <c r="B9474" s="1165">
        <f>IFERROR(INDEX('GRP Macros'!$B$14:$AF$554,MATCH(C9474,'GRP Macros'!$B$14:$B$552,FALSE),MATCH(D9474,'GRP Macros'!$B$14:$AF$14,FALSE)),0)</f>
        <v>0</v>
      </c>
      <c r="C9474" s="1165" t="str">
        <f t="shared" si="941"/>
        <v>MEXP165</v>
      </c>
      <c r="D9474" s="988" t="str">
        <f>'GRP Macros'!$S$14</f>
        <v>Yellow 
RAL 1023</v>
      </c>
      <c r="E9474" s="1165" t="s">
        <v>27823</v>
      </c>
      <c r="F9474" s="1165" t="s">
        <v>28333</v>
      </c>
    </row>
    <row r="9475" spans="1:6" ht="15" customHeight="1">
      <c r="A9475" s="1165" t="str">
        <f t="shared" si="940"/>
        <v>MEXP165RED</v>
      </c>
      <c r="B9475" s="1165">
        <f>IFERROR(INDEX('GRP Macros'!$B$14:$AF$554,MATCH(C9475,'GRP Macros'!$B$14:$B$552,FALSE),MATCH(D9475,'GRP Macros'!$B$14:$AF$14,FALSE)),0)</f>
        <v>0</v>
      </c>
      <c r="C9475" s="1165" t="str">
        <f t="shared" si="941"/>
        <v>MEXP165</v>
      </c>
      <c r="D9475" s="988" t="str">
        <f>'GRP Macros'!$U$14</f>
        <v>Red 
RAL 3020</v>
      </c>
      <c r="E9475" s="1165" t="s">
        <v>27826</v>
      </c>
      <c r="F9475" s="1165" t="s">
        <v>28333</v>
      </c>
    </row>
    <row r="9476" spans="1:6" ht="15" customHeight="1">
      <c r="A9476" s="1165" t="str">
        <f t="shared" si="940"/>
        <v>MEXP165VIO</v>
      </c>
      <c r="B9476" s="1165">
        <f>IFERROR(INDEX('GRP Macros'!$B$14:$AF$554,MATCH(C9476,'GRP Macros'!$B$14:$B$552,FALSE),MATCH(D9476,'GRP Macros'!$B$14:$AF$14,FALSE)),0)</f>
        <v>0</v>
      </c>
      <c r="C9476" s="1165" t="str">
        <f t="shared" si="941"/>
        <v>MEXP165</v>
      </c>
      <c r="D9476" s="988" t="str">
        <f>'GRP Macros'!$V$14</f>
        <v>Violet 
RAL 4008</v>
      </c>
      <c r="E9476" s="1165" t="s">
        <v>27833</v>
      </c>
      <c r="F9476" s="1165" t="s">
        <v>28333</v>
      </c>
    </row>
    <row r="9477" spans="1:6" ht="15" customHeight="1">
      <c r="A9477" s="1165" t="str">
        <f t="shared" si="940"/>
        <v>MEXP165BLK</v>
      </c>
      <c r="B9477" s="1165">
        <f>IFERROR(INDEX('GRP Macros'!$B$14:$AF$554,MATCH(C9477,'GRP Macros'!$B$14:$B$552,FALSE),MATCH(D9477,'GRP Macros'!$B$14:$AF$14,FALSE)),0)</f>
        <v>0</v>
      </c>
      <c r="C9477" s="1165" t="str">
        <f t="shared" si="941"/>
        <v>MEXP165</v>
      </c>
      <c r="D9477" s="988" t="str">
        <f>'GRP Macros'!$X$14</f>
        <v>Black 
RAL 9005</v>
      </c>
      <c r="E9477" s="1165" t="s">
        <v>27829</v>
      </c>
      <c r="F9477" s="1165" t="s">
        <v>28333</v>
      </c>
    </row>
    <row r="9478" spans="1:6" ht="15" customHeight="1">
      <c r="A9478" s="1165" t="str">
        <f t="shared" si="940"/>
        <v>MEXP165GRY</v>
      </c>
      <c r="B9478" s="1165">
        <f>IFERROR(INDEX('GRP Macros'!$B$14:$AF$554,MATCH(C9478,'GRP Macros'!$B$14:$B$552,FALSE),MATCH(D9478,'GRP Macros'!$B$14:$AF$14,FALSE)),0)</f>
        <v>0</v>
      </c>
      <c r="C9478" s="1165" t="str">
        <f t="shared" si="941"/>
        <v>MEXP165</v>
      </c>
      <c r="D9478" s="988" t="str">
        <f>'GRP Macros'!$Y$14</f>
        <v>Grey 
RAL 7001</v>
      </c>
      <c r="E9478" s="1165" t="s">
        <v>27828</v>
      </c>
      <c r="F9478" s="1165" t="s">
        <v>28333</v>
      </c>
    </row>
    <row r="9479" spans="1:6" ht="15" customHeight="1">
      <c r="A9479" s="1165" t="str">
        <f t="shared" si="940"/>
        <v>MEXP165FLY</v>
      </c>
      <c r="B9479" s="1165">
        <f>IFERROR(INDEX('GRP Macros'!$B$14:$AF$554,MATCH(C9479,'GRP Macros'!$B$14:$B$552,FALSE),MATCH(D9479,'GRP Macros'!$B$14:$AF$14,FALSE)),0)</f>
        <v>0</v>
      </c>
      <c r="C9479" s="1165" t="str">
        <f t="shared" si="941"/>
        <v>MEXP165</v>
      </c>
      <c r="D9479" s="988" t="str">
        <f>'GRP Macros'!$Z$14</f>
        <v>Fluo Yellow 
RAL 1026</v>
      </c>
      <c r="E9479" s="1165" t="s">
        <v>28041</v>
      </c>
      <c r="F9479" s="1165" t="s">
        <v>28333</v>
      </c>
    </row>
    <row r="9480" spans="1:6" ht="15" customHeight="1">
      <c r="A9480" s="1165" t="str">
        <f t="shared" si="940"/>
        <v>MEXP165FLO</v>
      </c>
      <c r="B9480" s="1165">
        <f>IFERROR(INDEX('GRP Macros'!$B$14:$AF$554,MATCH(C9480,'GRP Macros'!$B$14:$B$552,FALSE),MATCH(D9480,'GRP Macros'!$B$14:$AF$14,FALSE)),0)</f>
        <v>0</v>
      </c>
      <c r="C9480" s="1165" t="str">
        <f t="shared" si="941"/>
        <v>MEXP165</v>
      </c>
      <c r="D9480" s="988" t="str">
        <f>'GRP Macros'!$AA$14</f>
        <v>Fluo Orange 
RAL 2005</v>
      </c>
      <c r="E9480" s="1165" t="s">
        <v>27830</v>
      </c>
      <c r="F9480" s="1165" t="s">
        <v>28333</v>
      </c>
    </row>
    <row r="9481" spans="1:6" ht="15" customHeight="1">
      <c r="A9481" s="1165" t="str">
        <f t="shared" si="940"/>
        <v>MEXP165FLP</v>
      </c>
      <c r="B9481" s="1165">
        <f>IFERROR(INDEX('GRP Macros'!$B$14:$AF$554,MATCH(C9481,'GRP Macros'!$B$14:$B$552,FALSE),MATCH(D9481,'GRP Macros'!$B$14:$AF$14,FALSE)),0)</f>
        <v>0</v>
      </c>
      <c r="C9481" s="1165" t="str">
        <f t="shared" si="941"/>
        <v>MEXP165</v>
      </c>
      <c r="D9481" s="988" t="str">
        <f>'GRP Macros'!$AB$14</f>
        <v>Fluo Pink 
Pantone 806C</v>
      </c>
      <c r="E9481" s="1165" t="s">
        <v>27832</v>
      </c>
      <c r="F9481" s="1165" t="s">
        <v>28333</v>
      </c>
    </row>
    <row r="9482" spans="1:6" ht="15" customHeight="1">
      <c r="A9482" s="1165" t="str">
        <f t="shared" si="940"/>
        <v>MEXP165FLG</v>
      </c>
      <c r="B9482" s="1165">
        <f>IFERROR(INDEX('GRP Macros'!$B$14:$AF$554,MATCH(C9482,'GRP Macros'!$B$14:$B$552,FALSE),MATCH(D9482,'GRP Macros'!$B$14:$AF$14,FALSE)),0)</f>
        <v>0</v>
      </c>
      <c r="C9482" s="1165" t="str">
        <f t="shared" si="941"/>
        <v>MEXP165</v>
      </c>
      <c r="D9482" s="988" t="str">
        <f>'GRP Macros'!$AC$14</f>
        <v>Fluo Green 
RAL 6028</v>
      </c>
      <c r="E9482" s="1165" t="s">
        <v>27831</v>
      </c>
      <c r="F9482" s="1165" t="s">
        <v>28333</v>
      </c>
    </row>
    <row r="9483" spans="1:6" ht="15" customHeight="1">
      <c r="A9483" s="1165" t="str">
        <f t="shared" ref="A9483:A9519" si="942">CONCATENATE(C9483,E9483)</f>
        <v>MEXP166WHI</v>
      </c>
      <c r="B9483" s="1165">
        <f>IFERROR(INDEX('GRP Macros'!$B$14:$AF$554,MATCH(C9483,'GRP Macros'!$B$14:$B$552,FALSE),MATCH(D9483,'GRP Macros'!$B$14:$AF$14,FALSE)),0)</f>
        <v>0</v>
      </c>
      <c r="C9483" s="1165" t="s">
        <v>28498</v>
      </c>
      <c r="D9483" s="1167" t="str">
        <f>'GRP Macros'!$K$14</f>
        <v>White 
RAL 9016</v>
      </c>
      <c r="E9483" s="1165" t="s">
        <v>27838</v>
      </c>
      <c r="F9483" s="1165" t="s">
        <v>28333</v>
      </c>
    </row>
    <row r="9484" spans="1:6" ht="15" customHeight="1">
      <c r="A9484" s="1165" t="str">
        <f t="shared" si="942"/>
        <v>MEXP166BLU</v>
      </c>
      <c r="B9484" s="1165">
        <f>IFERROR(INDEX('GRP Macros'!$B$14:$AF$554,MATCH(C9484,'GRP Macros'!$B$14:$B$552,FALSE),MATCH(D9484,'GRP Macros'!$B$14:$AF$14,FALSE)),0)</f>
        <v>0</v>
      </c>
      <c r="C9484" s="1165" t="str">
        <f>C9483</f>
        <v>MEXP166</v>
      </c>
      <c r="D9484" s="988" t="str">
        <f>'GRP Macros'!$L$14</f>
        <v>Blue US 
RAL 5015</v>
      </c>
      <c r="E9484" s="1165" t="s">
        <v>27827</v>
      </c>
      <c r="F9484" s="1165" t="s">
        <v>28333</v>
      </c>
    </row>
    <row r="9485" spans="1:6" ht="15" customHeight="1">
      <c r="A9485" s="1165" t="str">
        <f t="shared" si="942"/>
        <v>MEXP166MIN</v>
      </c>
      <c r="B9485" s="1165">
        <f>IFERROR(INDEX('GRP Macros'!$B$14:$AF$554,MATCH(C9485,'GRP Macros'!$B$14:$B$552,FALSE),MATCH(D9485,'GRP Macros'!$B$14:$AF$14,FALSE)),0)</f>
        <v>0</v>
      </c>
      <c r="C9485" s="1165" t="str">
        <f t="shared" ref="C9485:C9496" si="943">C9484</f>
        <v>MEXP166</v>
      </c>
      <c r="D9485" s="988" t="str">
        <f>'GRP Macros'!$O$14</f>
        <v>Mint 
RAL 6027</v>
      </c>
      <c r="E9485" s="1165" t="s">
        <v>27834</v>
      </c>
      <c r="F9485" s="1165" t="s">
        <v>28333</v>
      </c>
    </row>
    <row r="9486" spans="1:6" ht="15" customHeight="1">
      <c r="A9486" s="1165" t="str">
        <f t="shared" si="942"/>
        <v>MEXP166GRE</v>
      </c>
      <c r="B9486" s="1165">
        <f>IFERROR(INDEX('GRP Macros'!$B$14:$AF$554,MATCH(C9486,'GRP Macros'!$B$14:$B$552,FALSE),MATCH(D9486,'GRP Macros'!$B$14:$AF$14,FALSE)),0)</f>
        <v>0</v>
      </c>
      <c r="C9486" s="1165" t="str">
        <f t="shared" si="943"/>
        <v>MEXP166</v>
      </c>
      <c r="D9486" s="988" t="str">
        <f>'GRP Macros'!$P$14</f>
        <v>Green 
RAL 6037</v>
      </c>
      <c r="E9486" s="1165" t="s">
        <v>27837</v>
      </c>
      <c r="F9486" s="1165" t="s">
        <v>28333</v>
      </c>
    </row>
    <row r="9487" spans="1:6" ht="15" customHeight="1">
      <c r="A9487" s="1165" t="str">
        <f t="shared" si="942"/>
        <v>MEXP166PUK</v>
      </c>
      <c r="B9487" s="1165">
        <f>IFERROR(INDEX('GRP Macros'!$B$14:$AF$554,MATCH(C9487,'GRP Macros'!$B$14:$B$552,FALSE),MATCH(D9487,'GRP Macros'!$B$14:$AF$14,FALSE)),0)</f>
        <v>0</v>
      </c>
      <c r="C9487" s="1165" t="str">
        <f t="shared" si="943"/>
        <v>MEXP166</v>
      </c>
      <c r="D9487" s="988" t="str">
        <f>'GRP Macros'!$Q$14</f>
        <v>US Green 
Pantone
2301C</v>
      </c>
      <c r="E9487" s="1165" t="s">
        <v>27835</v>
      </c>
      <c r="F9487" s="1165" t="s">
        <v>28333</v>
      </c>
    </row>
    <row r="9488" spans="1:6" ht="15" customHeight="1">
      <c r="A9488" s="1165" t="str">
        <f t="shared" si="942"/>
        <v>MEXP166YEL</v>
      </c>
      <c r="B9488" s="1165">
        <f>IFERROR(INDEX('GRP Macros'!$B$14:$AF$554,MATCH(C9488,'GRP Macros'!$B$14:$B$552,FALSE),MATCH(D9488,'GRP Macros'!$B$14:$AF$14,FALSE)),0)</f>
        <v>0</v>
      </c>
      <c r="C9488" s="1165" t="str">
        <f t="shared" si="943"/>
        <v>MEXP166</v>
      </c>
      <c r="D9488" s="988" t="str">
        <f>'GRP Macros'!$S$14</f>
        <v>Yellow 
RAL 1023</v>
      </c>
      <c r="E9488" s="1165" t="s">
        <v>27823</v>
      </c>
      <c r="F9488" s="1165" t="s">
        <v>28333</v>
      </c>
    </row>
    <row r="9489" spans="1:6" ht="15" customHeight="1">
      <c r="A9489" s="1165" t="str">
        <f t="shared" si="942"/>
        <v>MEXP166RED</v>
      </c>
      <c r="B9489" s="1165">
        <f>IFERROR(INDEX('GRP Macros'!$B$14:$AF$554,MATCH(C9489,'GRP Macros'!$B$14:$B$552,FALSE),MATCH(D9489,'GRP Macros'!$B$14:$AF$14,FALSE)),0)</f>
        <v>0</v>
      </c>
      <c r="C9489" s="1165" t="str">
        <f t="shared" si="943"/>
        <v>MEXP166</v>
      </c>
      <c r="D9489" s="988" t="str">
        <f>'GRP Macros'!$U$14</f>
        <v>Red 
RAL 3020</v>
      </c>
      <c r="E9489" s="1165" t="s">
        <v>27826</v>
      </c>
      <c r="F9489" s="1165" t="s">
        <v>28333</v>
      </c>
    </row>
    <row r="9490" spans="1:6" ht="15" customHeight="1">
      <c r="A9490" s="1165" t="str">
        <f t="shared" si="942"/>
        <v>MEXP166VIO</v>
      </c>
      <c r="B9490" s="1165">
        <f>IFERROR(INDEX('GRP Macros'!$B$14:$AF$554,MATCH(C9490,'GRP Macros'!$B$14:$B$552,FALSE),MATCH(D9490,'GRP Macros'!$B$14:$AF$14,FALSE)),0)</f>
        <v>0</v>
      </c>
      <c r="C9490" s="1165" t="str">
        <f t="shared" si="943"/>
        <v>MEXP166</v>
      </c>
      <c r="D9490" s="988" t="str">
        <f>'GRP Macros'!$V$14</f>
        <v>Violet 
RAL 4008</v>
      </c>
      <c r="E9490" s="1165" t="s">
        <v>27833</v>
      </c>
      <c r="F9490" s="1165" t="s">
        <v>28333</v>
      </c>
    </row>
    <row r="9491" spans="1:6" ht="15" customHeight="1">
      <c r="A9491" s="1165" t="str">
        <f t="shared" si="942"/>
        <v>MEXP166BLK</v>
      </c>
      <c r="B9491" s="1165">
        <f>IFERROR(INDEX('GRP Macros'!$B$14:$AF$554,MATCH(C9491,'GRP Macros'!$B$14:$B$552,FALSE),MATCH(D9491,'GRP Macros'!$B$14:$AF$14,FALSE)),0)</f>
        <v>0</v>
      </c>
      <c r="C9491" s="1165" t="str">
        <f t="shared" si="943"/>
        <v>MEXP166</v>
      </c>
      <c r="D9491" s="988" t="str">
        <f>'GRP Macros'!$X$14</f>
        <v>Black 
RAL 9005</v>
      </c>
      <c r="E9491" s="1165" t="s">
        <v>27829</v>
      </c>
      <c r="F9491" s="1165" t="s">
        <v>28333</v>
      </c>
    </row>
    <row r="9492" spans="1:6" ht="15" customHeight="1">
      <c r="A9492" s="1165" t="str">
        <f t="shared" si="942"/>
        <v>MEXP166GRY</v>
      </c>
      <c r="B9492" s="1165">
        <f>IFERROR(INDEX('GRP Macros'!$B$14:$AF$554,MATCH(C9492,'GRP Macros'!$B$14:$B$552,FALSE),MATCH(D9492,'GRP Macros'!$B$14:$AF$14,FALSE)),0)</f>
        <v>0</v>
      </c>
      <c r="C9492" s="1165" t="str">
        <f t="shared" si="943"/>
        <v>MEXP166</v>
      </c>
      <c r="D9492" s="988" t="str">
        <f>'GRP Macros'!$Y$14</f>
        <v>Grey 
RAL 7001</v>
      </c>
      <c r="E9492" s="1165" t="s">
        <v>27828</v>
      </c>
      <c r="F9492" s="1165" t="s">
        <v>28333</v>
      </c>
    </row>
    <row r="9493" spans="1:6" ht="15" customHeight="1">
      <c r="A9493" s="1165" t="str">
        <f t="shared" si="942"/>
        <v>MEXP166FLY</v>
      </c>
      <c r="B9493" s="1165">
        <f>IFERROR(INDEX('GRP Macros'!$B$14:$AF$554,MATCH(C9493,'GRP Macros'!$B$14:$B$552,FALSE),MATCH(D9493,'GRP Macros'!$B$14:$AF$14,FALSE)),0)</f>
        <v>0</v>
      </c>
      <c r="C9493" s="1165" t="str">
        <f t="shared" si="943"/>
        <v>MEXP166</v>
      </c>
      <c r="D9493" s="988" t="str">
        <f>'GRP Macros'!$Z$14</f>
        <v>Fluo Yellow 
RAL 1026</v>
      </c>
      <c r="E9493" s="1165" t="s">
        <v>28041</v>
      </c>
      <c r="F9493" s="1165" t="s">
        <v>28333</v>
      </c>
    </row>
    <row r="9494" spans="1:6" ht="15" customHeight="1">
      <c r="A9494" s="1165" t="str">
        <f t="shared" si="942"/>
        <v>MEXP166FLO</v>
      </c>
      <c r="B9494" s="1165">
        <f>IFERROR(INDEX('GRP Macros'!$B$14:$AF$554,MATCH(C9494,'GRP Macros'!$B$14:$B$552,FALSE),MATCH(D9494,'GRP Macros'!$B$14:$AF$14,FALSE)),0)</f>
        <v>0</v>
      </c>
      <c r="C9494" s="1165" t="str">
        <f t="shared" si="943"/>
        <v>MEXP166</v>
      </c>
      <c r="D9494" s="988" t="str">
        <f>'GRP Macros'!$AA$14</f>
        <v>Fluo Orange 
RAL 2005</v>
      </c>
      <c r="E9494" s="1165" t="s">
        <v>27830</v>
      </c>
      <c r="F9494" s="1165" t="s">
        <v>28333</v>
      </c>
    </row>
    <row r="9495" spans="1:6" ht="15" customHeight="1">
      <c r="A9495" s="1165" t="str">
        <f t="shared" si="942"/>
        <v>MEXP166FLP</v>
      </c>
      <c r="B9495" s="1165">
        <f>IFERROR(INDEX('GRP Macros'!$B$14:$AF$554,MATCH(C9495,'GRP Macros'!$B$14:$B$552,FALSE),MATCH(D9495,'GRP Macros'!$B$14:$AF$14,FALSE)),0)</f>
        <v>0</v>
      </c>
      <c r="C9495" s="1165" t="str">
        <f t="shared" si="943"/>
        <v>MEXP166</v>
      </c>
      <c r="D9495" s="988" t="str">
        <f>'GRP Macros'!$AB$14</f>
        <v>Fluo Pink 
Pantone 806C</v>
      </c>
      <c r="E9495" s="1165" t="s">
        <v>27832</v>
      </c>
      <c r="F9495" s="1165" t="s">
        <v>28333</v>
      </c>
    </row>
    <row r="9496" spans="1:6" ht="15" customHeight="1">
      <c r="A9496" s="1165" t="str">
        <f t="shared" si="942"/>
        <v>MEXP166FLG</v>
      </c>
      <c r="B9496" s="1165">
        <f>IFERROR(INDEX('GRP Macros'!$B$14:$AF$554,MATCH(C9496,'GRP Macros'!$B$14:$B$552,FALSE),MATCH(D9496,'GRP Macros'!$B$14:$AF$14,FALSE)),0)</f>
        <v>0</v>
      </c>
      <c r="C9496" s="1165" t="str">
        <f t="shared" si="943"/>
        <v>MEXP166</v>
      </c>
      <c r="D9496" s="988" t="str">
        <f>'GRP Macros'!$AC$14</f>
        <v>Fluo Green 
RAL 6028</v>
      </c>
      <c r="E9496" s="1165" t="s">
        <v>27831</v>
      </c>
      <c r="F9496" s="1165" t="s">
        <v>28333</v>
      </c>
    </row>
    <row r="9497" spans="1:6" ht="15" customHeight="1">
      <c r="A9497" s="1165" t="str">
        <f t="shared" si="942"/>
        <v>MEXP167WHI</v>
      </c>
      <c r="B9497" s="1165">
        <f>IFERROR(INDEX('GRP Macros'!$B$14:$AF$554,MATCH(C9497,'GRP Macros'!$B$14:$B$552,FALSE),MATCH(D9497,'GRP Macros'!$B$14:$AF$14,FALSE)),0)</f>
        <v>0</v>
      </c>
      <c r="C9497" s="1165" t="s">
        <v>28499</v>
      </c>
      <c r="D9497" s="1167" t="str">
        <f>'GRP Macros'!$K$14</f>
        <v>White 
RAL 9016</v>
      </c>
      <c r="E9497" s="1165" t="s">
        <v>27838</v>
      </c>
      <c r="F9497" s="1165" t="s">
        <v>28333</v>
      </c>
    </row>
    <row r="9498" spans="1:6" ht="15" customHeight="1">
      <c r="A9498" s="1165" t="str">
        <f t="shared" si="942"/>
        <v>MEXP167BLU</v>
      </c>
      <c r="B9498" s="1165">
        <f>IFERROR(INDEX('GRP Macros'!$B$14:$AF$554,MATCH(C9498,'GRP Macros'!$B$14:$B$552,FALSE),MATCH(D9498,'GRP Macros'!$B$14:$AF$14,FALSE)),0)</f>
        <v>0</v>
      </c>
      <c r="C9498" s="1165" t="str">
        <f>C9497</f>
        <v>MEXP167</v>
      </c>
      <c r="D9498" s="988" t="str">
        <f>'GRP Macros'!$L$14</f>
        <v>Blue US 
RAL 5015</v>
      </c>
      <c r="E9498" s="1165" t="s">
        <v>27827</v>
      </c>
      <c r="F9498" s="1165" t="s">
        <v>28333</v>
      </c>
    </row>
    <row r="9499" spans="1:6" ht="15" customHeight="1">
      <c r="A9499" s="1165" t="str">
        <f t="shared" si="942"/>
        <v>MEXP167MIN</v>
      </c>
      <c r="B9499" s="1165">
        <f>IFERROR(INDEX('GRP Macros'!$B$14:$AF$554,MATCH(C9499,'GRP Macros'!$B$14:$B$552,FALSE),MATCH(D9499,'GRP Macros'!$B$14:$AF$14,FALSE)),0)</f>
        <v>0</v>
      </c>
      <c r="C9499" s="1165" t="str">
        <f t="shared" ref="C9499:C9510" si="944">C9498</f>
        <v>MEXP167</v>
      </c>
      <c r="D9499" s="988" t="str">
        <f>'GRP Macros'!$O$14</f>
        <v>Mint 
RAL 6027</v>
      </c>
      <c r="E9499" s="1165" t="s">
        <v>27834</v>
      </c>
      <c r="F9499" s="1165" t="s">
        <v>28333</v>
      </c>
    </row>
    <row r="9500" spans="1:6" ht="15" customHeight="1">
      <c r="A9500" s="1165" t="str">
        <f t="shared" si="942"/>
        <v>MEXP167GRE</v>
      </c>
      <c r="B9500" s="1165">
        <f>IFERROR(INDEX('GRP Macros'!$B$14:$AF$554,MATCH(C9500,'GRP Macros'!$B$14:$B$552,FALSE),MATCH(D9500,'GRP Macros'!$B$14:$AF$14,FALSE)),0)</f>
        <v>0</v>
      </c>
      <c r="C9500" s="1165" t="str">
        <f t="shared" si="944"/>
        <v>MEXP167</v>
      </c>
      <c r="D9500" s="988" t="str">
        <f>'GRP Macros'!$P$14</f>
        <v>Green 
RAL 6037</v>
      </c>
      <c r="E9500" s="1165" t="s">
        <v>27837</v>
      </c>
      <c r="F9500" s="1165" t="s">
        <v>28333</v>
      </c>
    </row>
    <row r="9501" spans="1:6" ht="15" customHeight="1">
      <c r="A9501" s="1165" t="str">
        <f t="shared" si="942"/>
        <v>MEXP167PUK</v>
      </c>
      <c r="B9501" s="1165">
        <f>IFERROR(INDEX('GRP Macros'!$B$14:$AF$554,MATCH(C9501,'GRP Macros'!$B$14:$B$552,FALSE),MATCH(D9501,'GRP Macros'!$B$14:$AF$14,FALSE)),0)</f>
        <v>0</v>
      </c>
      <c r="C9501" s="1165" t="str">
        <f t="shared" si="944"/>
        <v>MEXP167</v>
      </c>
      <c r="D9501" s="988" t="str">
        <f>'GRP Macros'!$Q$14</f>
        <v>US Green 
Pantone
2301C</v>
      </c>
      <c r="E9501" s="1165" t="s">
        <v>27835</v>
      </c>
      <c r="F9501" s="1165" t="s">
        <v>28333</v>
      </c>
    </row>
    <row r="9502" spans="1:6" ht="15" customHeight="1">
      <c r="A9502" s="1165" t="str">
        <f t="shared" si="942"/>
        <v>MEXP167YEL</v>
      </c>
      <c r="B9502" s="1165">
        <f>IFERROR(INDEX('GRP Macros'!$B$14:$AF$554,MATCH(C9502,'GRP Macros'!$B$14:$B$552,FALSE),MATCH(D9502,'GRP Macros'!$B$14:$AF$14,FALSE)),0)</f>
        <v>0</v>
      </c>
      <c r="C9502" s="1165" t="str">
        <f t="shared" si="944"/>
        <v>MEXP167</v>
      </c>
      <c r="D9502" s="988" t="str">
        <f>'GRP Macros'!$S$14</f>
        <v>Yellow 
RAL 1023</v>
      </c>
      <c r="E9502" s="1165" t="s">
        <v>27823</v>
      </c>
      <c r="F9502" s="1165" t="s">
        <v>28333</v>
      </c>
    </row>
    <row r="9503" spans="1:6" ht="15" customHeight="1">
      <c r="A9503" s="1165" t="str">
        <f t="shared" si="942"/>
        <v>MEXP167RED</v>
      </c>
      <c r="B9503" s="1165">
        <f>IFERROR(INDEX('GRP Macros'!$B$14:$AF$554,MATCH(C9503,'GRP Macros'!$B$14:$B$552,FALSE),MATCH(D9503,'GRP Macros'!$B$14:$AF$14,FALSE)),0)</f>
        <v>0</v>
      </c>
      <c r="C9503" s="1165" t="str">
        <f t="shared" si="944"/>
        <v>MEXP167</v>
      </c>
      <c r="D9503" s="988" t="str">
        <f>'GRP Macros'!$U$14</f>
        <v>Red 
RAL 3020</v>
      </c>
      <c r="E9503" s="1165" t="s">
        <v>27826</v>
      </c>
      <c r="F9503" s="1165" t="s">
        <v>28333</v>
      </c>
    </row>
    <row r="9504" spans="1:6" ht="15" customHeight="1">
      <c r="A9504" s="1165" t="str">
        <f t="shared" si="942"/>
        <v>MEXP167VIO</v>
      </c>
      <c r="B9504" s="1165">
        <f>IFERROR(INDEX('GRP Macros'!$B$14:$AF$554,MATCH(C9504,'GRP Macros'!$B$14:$B$552,FALSE),MATCH(D9504,'GRP Macros'!$B$14:$AF$14,FALSE)),0)</f>
        <v>0</v>
      </c>
      <c r="C9504" s="1165" t="str">
        <f t="shared" si="944"/>
        <v>MEXP167</v>
      </c>
      <c r="D9504" s="988" t="str">
        <f>'GRP Macros'!$V$14</f>
        <v>Violet 
RAL 4008</v>
      </c>
      <c r="E9504" s="1165" t="s">
        <v>27833</v>
      </c>
      <c r="F9504" s="1165" t="s">
        <v>28333</v>
      </c>
    </row>
    <row r="9505" spans="1:6" ht="15" customHeight="1">
      <c r="A9505" s="1165" t="str">
        <f t="shared" si="942"/>
        <v>MEXP167BLK</v>
      </c>
      <c r="B9505" s="1165">
        <f>IFERROR(INDEX('GRP Macros'!$B$14:$AF$554,MATCH(C9505,'GRP Macros'!$B$14:$B$552,FALSE),MATCH(D9505,'GRP Macros'!$B$14:$AF$14,FALSE)),0)</f>
        <v>0</v>
      </c>
      <c r="C9505" s="1165" t="str">
        <f t="shared" si="944"/>
        <v>MEXP167</v>
      </c>
      <c r="D9505" s="988" t="str">
        <f>'GRP Macros'!$X$14</f>
        <v>Black 
RAL 9005</v>
      </c>
      <c r="E9505" s="1165" t="s">
        <v>27829</v>
      </c>
      <c r="F9505" s="1165" t="s">
        <v>28333</v>
      </c>
    </row>
    <row r="9506" spans="1:6" ht="15" customHeight="1">
      <c r="A9506" s="1165" t="str">
        <f t="shared" si="942"/>
        <v>MEXP167GRY</v>
      </c>
      <c r="B9506" s="1165">
        <f>IFERROR(INDEX('GRP Macros'!$B$14:$AF$554,MATCH(C9506,'GRP Macros'!$B$14:$B$552,FALSE),MATCH(D9506,'GRP Macros'!$B$14:$AF$14,FALSE)),0)</f>
        <v>0</v>
      </c>
      <c r="C9506" s="1165" t="str">
        <f t="shared" si="944"/>
        <v>MEXP167</v>
      </c>
      <c r="D9506" s="988" t="str">
        <f>'GRP Macros'!$Y$14</f>
        <v>Grey 
RAL 7001</v>
      </c>
      <c r="E9506" s="1165" t="s">
        <v>27828</v>
      </c>
      <c r="F9506" s="1165" t="s">
        <v>28333</v>
      </c>
    </row>
    <row r="9507" spans="1:6" ht="15" customHeight="1">
      <c r="A9507" s="1165" t="str">
        <f t="shared" si="942"/>
        <v>MEXP167FLY</v>
      </c>
      <c r="B9507" s="1165">
        <f>IFERROR(INDEX('GRP Macros'!$B$14:$AF$554,MATCH(C9507,'GRP Macros'!$B$14:$B$552,FALSE),MATCH(D9507,'GRP Macros'!$B$14:$AF$14,FALSE)),0)</f>
        <v>0</v>
      </c>
      <c r="C9507" s="1165" t="str">
        <f t="shared" si="944"/>
        <v>MEXP167</v>
      </c>
      <c r="D9507" s="988" t="str">
        <f>'GRP Macros'!$Z$14</f>
        <v>Fluo Yellow 
RAL 1026</v>
      </c>
      <c r="E9507" s="1165" t="s">
        <v>28041</v>
      </c>
      <c r="F9507" s="1165" t="s">
        <v>28333</v>
      </c>
    </row>
    <row r="9508" spans="1:6" ht="15" customHeight="1">
      <c r="A9508" s="1165" t="str">
        <f t="shared" si="942"/>
        <v>MEXP167FLO</v>
      </c>
      <c r="B9508" s="1165">
        <f>IFERROR(INDEX('GRP Macros'!$B$14:$AF$554,MATCH(C9508,'GRP Macros'!$B$14:$B$552,FALSE),MATCH(D9508,'GRP Macros'!$B$14:$AF$14,FALSE)),0)</f>
        <v>0</v>
      </c>
      <c r="C9508" s="1165" t="str">
        <f t="shared" si="944"/>
        <v>MEXP167</v>
      </c>
      <c r="D9508" s="988" t="str">
        <f>'GRP Macros'!$AA$14</f>
        <v>Fluo Orange 
RAL 2005</v>
      </c>
      <c r="E9508" s="1165" t="s">
        <v>27830</v>
      </c>
      <c r="F9508" s="1165" t="s">
        <v>28333</v>
      </c>
    </row>
    <row r="9509" spans="1:6" ht="15" customHeight="1">
      <c r="A9509" s="1165" t="str">
        <f t="shared" si="942"/>
        <v>MEXP167FLP</v>
      </c>
      <c r="B9509" s="1165">
        <f>IFERROR(INDEX('GRP Macros'!$B$14:$AF$554,MATCH(C9509,'GRP Macros'!$B$14:$B$552,FALSE),MATCH(D9509,'GRP Macros'!$B$14:$AF$14,FALSE)),0)</f>
        <v>0</v>
      </c>
      <c r="C9509" s="1165" t="str">
        <f t="shared" si="944"/>
        <v>MEXP167</v>
      </c>
      <c r="D9509" s="988" t="str">
        <f>'GRP Macros'!$AB$14</f>
        <v>Fluo Pink 
Pantone 806C</v>
      </c>
      <c r="E9509" s="1165" t="s">
        <v>27832</v>
      </c>
      <c r="F9509" s="1165" t="s">
        <v>28333</v>
      </c>
    </row>
    <row r="9510" spans="1:6" ht="15" customHeight="1">
      <c r="A9510" s="1165" t="str">
        <f t="shared" si="942"/>
        <v>MEXP167FLG</v>
      </c>
      <c r="B9510" s="1165">
        <f>IFERROR(INDEX('GRP Macros'!$B$14:$AF$554,MATCH(C9510,'GRP Macros'!$B$14:$B$552,FALSE),MATCH(D9510,'GRP Macros'!$B$14:$AF$14,FALSE)),0)</f>
        <v>0</v>
      </c>
      <c r="C9510" s="1165" t="str">
        <f t="shared" si="944"/>
        <v>MEXP167</v>
      </c>
      <c r="D9510" s="988" t="str">
        <f>'GRP Macros'!$AC$14</f>
        <v>Fluo Green 
RAL 6028</v>
      </c>
      <c r="E9510" s="1165" t="s">
        <v>27831</v>
      </c>
      <c r="F9510" s="1165" t="s">
        <v>28333</v>
      </c>
    </row>
    <row r="9511" spans="1:6" ht="15" customHeight="1">
      <c r="A9511" s="1165" t="str">
        <f t="shared" si="942"/>
        <v>MEXP168WHI</v>
      </c>
      <c r="B9511" s="1165">
        <f>IFERROR(INDEX('GRP Macros'!$B$14:$AF$554,MATCH(C9511,'GRP Macros'!$B$14:$B$552,FALSE),MATCH(D9511,'GRP Macros'!$B$14:$AF$14,FALSE)),0)</f>
        <v>0</v>
      </c>
      <c r="C9511" s="1165" t="s">
        <v>28500</v>
      </c>
      <c r="D9511" s="1167" t="str">
        <f>'GRP Macros'!$K$14</f>
        <v>White 
RAL 9016</v>
      </c>
      <c r="E9511" s="1165" t="s">
        <v>27838</v>
      </c>
      <c r="F9511" s="1165" t="s">
        <v>28333</v>
      </c>
    </row>
    <row r="9512" spans="1:6" ht="15" customHeight="1">
      <c r="A9512" s="1165" t="str">
        <f t="shared" si="942"/>
        <v>MEXP168BLU</v>
      </c>
      <c r="B9512" s="1165">
        <f>IFERROR(INDEX('GRP Macros'!$B$14:$AF$554,MATCH(C9512,'GRP Macros'!$B$14:$B$552,FALSE),MATCH(D9512,'GRP Macros'!$B$14:$AF$14,FALSE)),0)</f>
        <v>0</v>
      </c>
      <c r="C9512" s="1165" t="str">
        <f>C9511</f>
        <v>MEXP168</v>
      </c>
      <c r="D9512" s="988" t="str">
        <f>'GRP Macros'!$L$14</f>
        <v>Blue US 
RAL 5015</v>
      </c>
      <c r="E9512" s="1165" t="s">
        <v>27827</v>
      </c>
      <c r="F9512" s="1165" t="s">
        <v>28333</v>
      </c>
    </row>
    <row r="9513" spans="1:6" ht="15" customHeight="1">
      <c r="A9513" s="1165" t="str">
        <f t="shared" si="942"/>
        <v>MEXP168MIN</v>
      </c>
      <c r="B9513" s="1165">
        <f>IFERROR(INDEX('GRP Macros'!$B$14:$AF$554,MATCH(C9513,'GRP Macros'!$B$14:$B$552,FALSE),MATCH(D9513,'GRP Macros'!$B$14:$AF$14,FALSE)),0)</f>
        <v>0</v>
      </c>
      <c r="C9513" s="1165" t="str">
        <f t="shared" ref="C9513:C9524" si="945">C9512</f>
        <v>MEXP168</v>
      </c>
      <c r="D9513" s="988" t="str">
        <f>'GRP Macros'!$O$14</f>
        <v>Mint 
RAL 6027</v>
      </c>
      <c r="E9513" s="1165" t="s">
        <v>27834</v>
      </c>
      <c r="F9513" s="1165" t="s">
        <v>28333</v>
      </c>
    </row>
    <row r="9514" spans="1:6" ht="15" customHeight="1">
      <c r="A9514" s="1165" t="str">
        <f t="shared" si="942"/>
        <v>MEXP168GRE</v>
      </c>
      <c r="B9514" s="1165">
        <f>IFERROR(INDEX('GRP Macros'!$B$14:$AF$554,MATCH(C9514,'GRP Macros'!$B$14:$B$552,FALSE),MATCH(D9514,'GRP Macros'!$B$14:$AF$14,FALSE)),0)</f>
        <v>0</v>
      </c>
      <c r="C9514" s="1165" t="str">
        <f t="shared" si="945"/>
        <v>MEXP168</v>
      </c>
      <c r="D9514" s="988" t="str">
        <f>'GRP Macros'!$P$14</f>
        <v>Green 
RAL 6037</v>
      </c>
      <c r="E9514" s="1165" t="s">
        <v>27837</v>
      </c>
      <c r="F9514" s="1165" t="s">
        <v>28333</v>
      </c>
    </row>
    <row r="9515" spans="1:6" ht="15" customHeight="1">
      <c r="A9515" s="1165" t="str">
        <f t="shared" si="942"/>
        <v>MEXP168PUK</v>
      </c>
      <c r="B9515" s="1165">
        <f>IFERROR(INDEX('GRP Macros'!$B$14:$AF$554,MATCH(C9515,'GRP Macros'!$B$14:$B$552,FALSE),MATCH(D9515,'GRP Macros'!$B$14:$AF$14,FALSE)),0)</f>
        <v>0</v>
      </c>
      <c r="C9515" s="1165" t="str">
        <f t="shared" si="945"/>
        <v>MEXP168</v>
      </c>
      <c r="D9515" s="988" t="str">
        <f>'GRP Macros'!$Q$14</f>
        <v>US Green 
Pantone
2301C</v>
      </c>
      <c r="E9515" s="1165" t="s">
        <v>27835</v>
      </c>
      <c r="F9515" s="1165" t="s">
        <v>28333</v>
      </c>
    </row>
    <row r="9516" spans="1:6" ht="15" customHeight="1">
      <c r="A9516" s="1165" t="str">
        <f t="shared" si="942"/>
        <v>MEXP168YEL</v>
      </c>
      <c r="B9516" s="1165">
        <f>IFERROR(INDEX('GRP Macros'!$B$14:$AF$554,MATCH(C9516,'GRP Macros'!$B$14:$B$552,FALSE),MATCH(D9516,'GRP Macros'!$B$14:$AF$14,FALSE)),0)</f>
        <v>0</v>
      </c>
      <c r="C9516" s="1165" t="str">
        <f t="shared" si="945"/>
        <v>MEXP168</v>
      </c>
      <c r="D9516" s="988" t="str">
        <f>'GRP Macros'!$S$14</f>
        <v>Yellow 
RAL 1023</v>
      </c>
      <c r="E9516" s="1165" t="s">
        <v>27823</v>
      </c>
      <c r="F9516" s="1165" t="s">
        <v>28333</v>
      </c>
    </row>
    <row r="9517" spans="1:6" ht="15" customHeight="1">
      <c r="A9517" s="1165" t="str">
        <f t="shared" si="942"/>
        <v>MEXP168RED</v>
      </c>
      <c r="B9517" s="1165">
        <f>IFERROR(INDEX('GRP Macros'!$B$14:$AF$554,MATCH(C9517,'GRP Macros'!$B$14:$B$552,FALSE),MATCH(D9517,'GRP Macros'!$B$14:$AF$14,FALSE)),0)</f>
        <v>0</v>
      </c>
      <c r="C9517" s="1165" t="str">
        <f t="shared" si="945"/>
        <v>MEXP168</v>
      </c>
      <c r="D9517" s="988" t="str">
        <f>'GRP Macros'!$U$14</f>
        <v>Red 
RAL 3020</v>
      </c>
      <c r="E9517" s="1165" t="s">
        <v>27826</v>
      </c>
      <c r="F9517" s="1165" t="s">
        <v>28333</v>
      </c>
    </row>
    <row r="9518" spans="1:6" ht="15" customHeight="1">
      <c r="A9518" s="1165" t="str">
        <f t="shared" si="942"/>
        <v>MEXP168VIO</v>
      </c>
      <c r="B9518" s="1165">
        <f>IFERROR(INDEX('GRP Macros'!$B$14:$AF$554,MATCH(C9518,'GRP Macros'!$B$14:$B$552,FALSE),MATCH(D9518,'GRP Macros'!$B$14:$AF$14,FALSE)),0)</f>
        <v>0</v>
      </c>
      <c r="C9518" s="1165" t="str">
        <f t="shared" si="945"/>
        <v>MEXP168</v>
      </c>
      <c r="D9518" s="988" t="str">
        <f>'GRP Macros'!$V$14</f>
        <v>Violet 
RAL 4008</v>
      </c>
      <c r="E9518" s="1165" t="s">
        <v>27833</v>
      </c>
      <c r="F9518" s="1165" t="s">
        <v>28333</v>
      </c>
    </row>
    <row r="9519" spans="1:6" ht="15" customHeight="1">
      <c r="A9519" s="1165" t="str">
        <f t="shared" si="942"/>
        <v>MEXP168BLK</v>
      </c>
      <c r="B9519" s="1165">
        <f>IFERROR(INDEX('GRP Macros'!$B$14:$AF$554,MATCH(C9519,'GRP Macros'!$B$14:$B$552,FALSE),MATCH(D9519,'GRP Macros'!$B$14:$AF$14,FALSE)),0)</f>
        <v>0</v>
      </c>
      <c r="C9519" s="1165" t="str">
        <f t="shared" si="945"/>
        <v>MEXP168</v>
      </c>
      <c r="D9519" s="988" t="str">
        <f>'GRP Macros'!$X$14</f>
        <v>Black 
RAL 9005</v>
      </c>
      <c r="E9519" s="1165" t="s">
        <v>27829</v>
      </c>
      <c r="F9519" s="1165" t="s">
        <v>28333</v>
      </c>
    </row>
    <row r="9520" spans="1:6" ht="15" customHeight="1">
      <c r="A9520" s="1165" t="str">
        <f t="shared" ref="A9520:A9524" si="946">CONCATENATE(C9520,E9520)</f>
        <v>MEXP168GRY</v>
      </c>
      <c r="B9520" s="1165">
        <f>IFERROR(INDEX('GRP Macros'!$B$14:$AF$554,MATCH(C9520,'GRP Macros'!$B$14:$B$552,FALSE),MATCH(D9520,'GRP Macros'!$B$14:$AF$14,FALSE)),0)</f>
        <v>0</v>
      </c>
      <c r="C9520" s="1165" t="str">
        <f t="shared" si="945"/>
        <v>MEXP168</v>
      </c>
      <c r="D9520" s="988" t="str">
        <f>'GRP Macros'!$Y$14</f>
        <v>Grey 
RAL 7001</v>
      </c>
      <c r="E9520" s="1165" t="s">
        <v>27828</v>
      </c>
      <c r="F9520" s="1165" t="s">
        <v>28333</v>
      </c>
    </row>
    <row r="9521" spans="1:6" ht="15" customHeight="1">
      <c r="A9521" s="1165" t="str">
        <f t="shared" si="946"/>
        <v>MEXP168FLY</v>
      </c>
      <c r="B9521" s="1165">
        <f>IFERROR(INDEX('GRP Macros'!$B$14:$AF$554,MATCH(C9521,'GRP Macros'!$B$14:$B$552,FALSE),MATCH(D9521,'GRP Macros'!$B$14:$AF$14,FALSE)),0)</f>
        <v>0</v>
      </c>
      <c r="C9521" s="1165" t="str">
        <f t="shared" si="945"/>
        <v>MEXP168</v>
      </c>
      <c r="D9521" s="988" t="str">
        <f>'GRP Macros'!$Z$14</f>
        <v>Fluo Yellow 
RAL 1026</v>
      </c>
      <c r="E9521" s="1165" t="s">
        <v>28041</v>
      </c>
      <c r="F9521" s="1165" t="s">
        <v>28333</v>
      </c>
    </row>
    <row r="9522" spans="1:6" ht="15" customHeight="1">
      <c r="A9522" s="1165" t="str">
        <f t="shared" si="946"/>
        <v>MEXP168FLO</v>
      </c>
      <c r="B9522" s="1165">
        <f>IFERROR(INDEX('GRP Macros'!$B$14:$AF$554,MATCH(C9522,'GRP Macros'!$B$14:$B$552,FALSE),MATCH(D9522,'GRP Macros'!$B$14:$AF$14,FALSE)),0)</f>
        <v>0</v>
      </c>
      <c r="C9522" s="1165" t="str">
        <f t="shared" si="945"/>
        <v>MEXP168</v>
      </c>
      <c r="D9522" s="988" t="str">
        <f>'GRP Macros'!$AA$14</f>
        <v>Fluo Orange 
RAL 2005</v>
      </c>
      <c r="E9522" s="1165" t="s">
        <v>27830</v>
      </c>
      <c r="F9522" s="1165" t="s">
        <v>28333</v>
      </c>
    </row>
    <row r="9523" spans="1:6" ht="15" customHeight="1">
      <c r="A9523" s="1165" t="str">
        <f t="shared" si="946"/>
        <v>MEXP168FLP</v>
      </c>
      <c r="B9523" s="1165">
        <f>IFERROR(INDEX('GRP Macros'!$B$14:$AF$554,MATCH(C9523,'GRP Macros'!$B$14:$B$552,FALSE),MATCH(D9523,'GRP Macros'!$B$14:$AF$14,FALSE)),0)</f>
        <v>0</v>
      </c>
      <c r="C9523" s="1165" t="str">
        <f t="shared" si="945"/>
        <v>MEXP168</v>
      </c>
      <c r="D9523" s="988" t="str">
        <f>'GRP Macros'!$AB$14</f>
        <v>Fluo Pink 
Pantone 806C</v>
      </c>
      <c r="E9523" s="1165" t="s">
        <v>27832</v>
      </c>
      <c r="F9523" s="1165" t="s">
        <v>28333</v>
      </c>
    </row>
    <row r="9524" spans="1:6" ht="15" customHeight="1">
      <c r="A9524" s="1165" t="str">
        <f t="shared" si="946"/>
        <v>MEXP168FLG</v>
      </c>
      <c r="B9524" s="1165">
        <f>IFERROR(INDEX('GRP Macros'!$B$14:$AF$554,MATCH(C9524,'GRP Macros'!$B$14:$B$552,FALSE),MATCH(D9524,'GRP Macros'!$B$14:$AF$14,FALSE)),0)</f>
        <v>0</v>
      </c>
      <c r="C9524" s="1165" t="str">
        <f t="shared" si="945"/>
        <v>MEXP168</v>
      </c>
      <c r="D9524" s="988" t="str">
        <f>'GRP Macros'!$AC$14</f>
        <v>Fluo Green 
RAL 6028</v>
      </c>
      <c r="E9524" s="1165" t="s">
        <v>27831</v>
      </c>
      <c r="F9524" s="1165" t="s">
        <v>28333</v>
      </c>
    </row>
    <row r="9525" spans="1:6" ht="15" customHeight="1">
      <c r="A9525" s="1165" t="str">
        <f t="shared" ref="A9525:A9566" si="947">CONCATENATE(C9525,E9525)</f>
        <v>MEXP169WHI</v>
      </c>
      <c r="B9525" s="1165">
        <f>IFERROR(INDEX('GRP Macros'!$B$14:$AF$554,MATCH(C9525,'GRP Macros'!$B$14:$B$552,FALSE),MATCH(D9525,'GRP Macros'!$B$14:$AF$14,FALSE)),0)</f>
        <v>0</v>
      </c>
      <c r="C9525" s="1165" t="s">
        <v>28501</v>
      </c>
      <c r="D9525" s="1167" t="str">
        <f>'GRP Macros'!$K$14</f>
        <v>White 
RAL 9016</v>
      </c>
      <c r="E9525" s="1165" t="s">
        <v>27838</v>
      </c>
      <c r="F9525" s="1165" t="s">
        <v>28333</v>
      </c>
    </row>
    <row r="9526" spans="1:6" ht="15" customHeight="1">
      <c r="A9526" s="1165" t="str">
        <f t="shared" si="947"/>
        <v>MEXP169BLU</v>
      </c>
      <c r="B9526" s="1165">
        <f>IFERROR(INDEX('GRP Macros'!$B$14:$AF$554,MATCH(C9526,'GRP Macros'!$B$14:$B$552,FALSE),MATCH(D9526,'GRP Macros'!$B$14:$AF$14,FALSE)),0)</f>
        <v>0</v>
      </c>
      <c r="C9526" s="1165" t="str">
        <f>C9525</f>
        <v>MEXP169</v>
      </c>
      <c r="D9526" s="988" t="str">
        <f>'GRP Macros'!$L$14</f>
        <v>Blue US 
RAL 5015</v>
      </c>
      <c r="E9526" s="1165" t="s">
        <v>27827</v>
      </c>
      <c r="F9526" s="1165" t="s">
        <v>28333</v>
      </c>
    </row>
    <row r="9527" spans="1:6" ht="15" customHeight="1">
      <c r="A9527" s="1165" t="str">
        <f t="shared" si="947"/>
        <v>MEXP169MIN</v>
      </c>
      <c r="B9527" s="1165">
        <f>IFERROR(INDEX('GRP Macros'!$B$14:$AF$554,MATCH(C9527,'GRP Macros'!$B$14:$B$552,FALSE),MATCH(D9527,'GRP Macros'!$B$14:$AF$14,FALSE)),0)</f>
        <v>0</v>
      </c>
      <c r="C9527" s="1165" t="str">
        <f t="shared" ref="C9527:C9538" si="948">C9526</f>
        <v>MEXP169</v>
      </c>
      <c r="D9527" s="988" t="str">
        <f>'GRP Macros'!$O$14</f>
        <v>Mint 
RAL 6027</v>
      </c>
      <c r="E9527" s="1165" t="s">
        <v>27834</v>
      </c>
      <c r="F9527" s="1165" t="s">
        <v>28333</v>
      </c>
    </row>
    <row r="9528" spans="1:6" ht="15" customHeight="1">
      <c r="A9528" s="1165" t="str">
        <f t="shared" si="947"/>
        <v>MEXP169GRE</v>
      </c>
      <c r="B9528" s="1165">
        <f>IFERROR(INDEX('GRP Macros'!$B$14:$AF$554,MATCH(C9528,'GRP Macros'!$B$14:$B$552,FALSE),MATCH(D9528,'GRP Macros'!$B$14:$AF$14,FALSE)),0)</f>
        <v>0</v>
      </c>
      <c r="C9528" s="1165" t="str">
        <f t="shared" si="948"/>
        <v>MEXP169</v>
      </c>
      <c r="D9528" s="988" t="str">
        <f>'GRP Macros'!$P$14</f>
        <v>Green 
RAL 6037</v>
      </c>
      <c r="E9528" s="1165" t="s">
        <v>27837</v>
      </c>
      <c r="F9528" s="1165" t="s">
        <v>28333</v>
      </c>
    </row>
    <row r="9529" spans="1:6" ht="15" customHeight="1">
      <c r="A9529" s="1165" t="str">
        <f t="shared" si="947"/>
        <v>MEXP169PUK</v>
      </c>
      <c r="B9529" s="1165">
        <f>IFERROR(INDEX('GRP Macros'!$B$14:$AF$554,MATCH(C9529,'GRP Macros'!$B$14:$B$552,FALSE),MATCH(D9529,'GRP Macros'!$B$14:$AF$14,FALSE)),0)</f>
        <v>0</v>
      </c>
      <c r="C9529" s="1165" t="str">
        <f t="shared" si="948"/>
        <v>MEXP169</v>
      </c>
      <c r="D9529" s="988" t="str">
        <f>'GRP Macros'!$Q$14</f>
        <v>US Green 
Pantone
2301C</v>
      </c>
      <c r="E9529" s="1165" t="s">
        <v>27835</v>
      </c>
      <c r="F9529" s="1165" t="s">
        <v>28333</v>
      </c>
    </row>
    <row r="9530" spans="1:6" ht="15" customHeight="1">
      <c r="A9530" s="1165" t="str">
        <f t="shared" si="947"/>
        <v>MEXP169YEL</v>
      </c>
      <c r="B9530" s="1165">
        <f>IFERROR(INDEX('GRP Macros'!$B$14:$AF$554,MATCH(C9530,'GRP Macros'!$B$14:$B$552,FALSE),MATCH(D9530,'GRP Macros'!$B$14:$AF$14,FALSE)),0)</f>
        <v>0</v>
      </c>
      <c r="C9530" s="1165" t="str">
        <f t="shared" si="948"/>
        <v>MEXP169</v>
      </c>
      <c r="D9530" s="988" t="str">
        <f>'GRP Macros'!$S$14</f>
        <v>Yellow 
RAL 1023</v>
      </c>
      <c r="E9530" s="1165" t="s">
        <v>27823</v>
      </c>
      <c r="F9530" s="1165" t="s">
        <v>28333</v>
      </c>
    </row>
    <row r="9531" spans="1:6" ht="15" customHeight="1">
      <c r="A9531" s="1165" t="str">
        <f t="shared" si="947"/>
        <v>MEXP169RED</v>
      </c>
      <c r="B9531" s="1165">
        <f>IFERROR(INDEX('GRP Macros'!$B$14:$AF$554,MATCH(C9531,'GRP Macros'!$B$14:$B$552,FALSE),MATCH(D9531,'GRP Macros'!$B$14:$AF$14,FALSE)),0)</f>
        <v>0</v>
      </c>
      <c r="C9531" s="1165" t="str">
        <f t="shared" si="948"/>
        <v>MEXP169</v>
      </c>
      <c r="D9531" s="988" t="str">
        <f>'GRP Macros'!$U$14</f>
        <v>Red 
RAL 3020</v>
      </c>
      <c r="E9531" s="1165" t="s">
        <v>27826</v>
      </c>
      <c r="F9531" s="1165" t="s">
        <v>28333</v>
      </c>
    </row>
    <row r="9532" spans="1:6" ht="15" customHeight="1">
      <c r="A9532" s="1165" t="str">
        <f t="shared" si="947"/>
        <v>MEXP169VIO</v>
      </c>
      <c r="B9532" s="1165">
        <f>IFERROR(INDEX('GRP Macros'!$B$14:$AF$554,MATCH(C9532,'GRP Macros'!$B$14:$B$552,FALSE),MATCH(D9532,'GRP Macros'!$B$14:$AF$14,FALSE)),0)</f>
        <v>0</v>
      </c>
      <c r="C9532" s="1165" t="str">
        <f t="shared" si="948"/>
        <v>MEXP169</v>
      </c>
      <c r="D9532" s="988" t="str">
        <f>'GRP Macros'!$V$14</f>
        <v>Violet 
RAL 4008</v>
      </c>
      <c r="E9532" s="1165" t="s">
        <v>27833</v>
      </c>
      <c r="F9532" s="1165" t="s">
        <v>28333</v>
      </c>
    </row>
    <row r="9533" spans="1:6" ht="15" customHeight="1">
      <c r="A9533" s="1165" t="str">
        <f t="shared" si="947"/>
        <v>MEXP169BLK</v>
      </c>
      <c r="B9533" s="1165">
        <f>IFERROR(INDEX('GRP Macros'!$B$14:$AF$554,MATCH(C9533,'GRP Macros'!$B$14:$B$552,FALSE),MATCH(D9533,'GRP Macros'!$B$14:$AF$14,FALSE)),0)</f>
        <v>0</v>
      </c>
      <c r="C9533" s="1165" t="str">
        <f t="shared" si="948"/>
        <v>MEXP169</v>
      </c>
      <c r="D9533" s="988" t="str">
        <f>'GRP Macros'!$X$14</f>
        <v>Black 
RAL 9005</v>
      </c>
      <c r="E9533" s="1165" t="s">
        <v>27829</v>
      </c>
      <c r="F9533" s="1165" t="s">
        <v>28333</v>
      </c>
    </row>
    <row r="9534" spans="1:6" ht="15" customHeight="1">
      <c r="A9534" s="1165" t="str">
        <f t="shared" si="947"/>
        <v>MEXP169GRY</v>
      </c>
      <c r="B9534" s="1165">
        <f>IFERROR(INDEX('GRP Macros'!$B$14:$AF$554,MATCH(C9534,'GRP Macros'!$B$14:$B$552,FALSE),MATCH(D9534,'GRP Macros'!$B$14:$AF$14,FALSE)),0)</f>
        <v>0</v>
      </c>
      <c r="C9534" s="1165" t="str">
        <f t="shared" si="948"/>
        <v>MEXP169</v>
      </c>
      <c r="D9534" s="988" t="str">
        <f>'GRP Macros'!$Y$14</f>
        <v>Grey 
RAL 7001</v>
      </c>
      <c r="E9534" s="1165" t="s">
        <v>27828</v>
      </c>
      <c r="F9534" s="1165" t="s">
        <v>28333</v>
      </c>
    </row>
    <row r="9535" spans="1:6" ht="15" customHeight="1">
      <c r="A9535" s="1165" t="str">
        <f t="shared" si="947"/>
        <v>MEXP169FLY</v>
      </c>
      <c r="B9535" s="1165">
        <f>IFERROR(INDEX('GRP Macros'!$B$14:$AF$554,MATCH(C9535,'GRP Macros'!$B$14:$B$552,FALSE),MATCH(D9535,'GRP Macros'!$B$14:$AF$14,FALSE)),0)</f>
        <v>0</v>
      </c>
      <c r="C9535" s="1165" t="str">
        <f t="shared" si="948"/>
        <v>MEXP169</v>
      </c>
      <c r="D9535" s="988" t="str">
        <f>'GRP Macros'!$Z$14</f>
        <v>Fluo Yellow 
RAL 1026</v>
      </c>
      <c r="E9535" s="1165" t="s">
        <v>28041</v>
      </c>
      <c r="F9535" s="1165" t="s">
        <v>28333</v>
      </c>
    </row>
    <row r="9536" spans="1:6" ht="15" customHeight="1">
      <c r="A9536" s="1165" t="str">
        <f t="shared" si="947"/>
        <v>MEXP169FLO</v>
      </c>
      <c r="B9536" s="1165">
        <f>IFERROR(INDEX('GRP Macros'!$B$14:$AF$554,MATCH(C9536,'GRP Macros'!$B$14:$B$552,FALSE),MATCH(D9536,'GRP Macros'!$B$14:$AF$14,FALSE)),0)</f>
        <v>0</v>
      </c>
      <c r="C9536" s="1165" t="str">
        <f t="shared" si="948"/>
        <v>MEXP169</v>
      </c>
      <c r="D9536" s="988" t="str">
        <f>'GRP Macros'!$AA$14</f>
        <v>Fluo Orange 
RAL 2005</v>
      </c>
      <c r="E9536" s="1165" t="s">
        <v>27830</v>
      </c>
      <c r="F9536" s="1165" t="s">
        <v>28333</v>
      </c>
    </row>
    <row r="9537" spans="1:6" ht="15" customHeight="1">
      <c r="A9537" s="1165" t="str">
        <f t="shared" si="947"/>
        <v>MEXP169FLP</v>
      </c>
      <c r="B9537" s="1165">
        <f>IFERROR(INDEX('GRP Macros'!$B$14:$AF$554,MATCH(C9537,'GRP Macros'!$B$14:$B$552,FALSE),MATCH(D9537,'GRP Macros'!$B$14:$AF$14,FALSE)),0)</f>
        <v>0</v>
      </c>
      <c r="C9537" s="1165" t="str">
        <f t="shared" si="948"/>
        <v>MEXP169</v>
      </c>
      <c r="D9537" s="988" t="str">
        <f>'GRP Macros'!$AB$14</f>
        <v>Fluo Pink 
Pantone 806C</v>
      </c>
      <c r="E9537" s="1165" t="s">
        <v>27832</v>
      </c>
      <c r="F9537" s="1165" t="s">
        <v>28333</v>
      </c>
    </row>
    <row r="9538" spans="1:6" ht="15" customHeight="1">
      <c r="A9538" s="1165" t="str">
        <f t="shared" si="947"/>
        <v>MEXP169FLG</v>
      </c>
      <c r="B9538" s="1165">
        <f>IFERROR(INDEX('GRP Macros'!$B$14:$AF$554,MATCH(C9538,'GRP Macros'!$B$14:$B$552,FALSE),MATCH(D9538,'GRP Macros'!$B$14:$AF$14,FALSE)),0)</f>
        <v>0</v>
      </c>
      <c r="C9538" s="1165" t="str">
        <f t="shared" si="948"/>
        <v>MEXP169</v>
      </c>
      <c r="D9538" s="988" t="str">
        <f>'GRP Macros'!$AC$14</f>
        <v>Fluo Green 
RAL 6028</v>
      </c>
      <c r="E9538" s="1165" t="s">
        <v>27831</v>
      </c>
      <c r="F9538" s="1165" t="s">
        <v>28333</v>
      </c>
    </row>
    <row r="9539" spans="1:6" ht="15" customHeight="1">
      <c r="A9539" s="1165" t="str">
        <f t="shared" si="947"/>
        <v>MEXP170WHI</v>
      </c>
      <c r="B9539" s="1165">
        <f>IFERROR(INDEX('GRP Macros'!$B$14:$AF$554,MATCH(C9539,'GRP Macros'!$B$14:$B$552,FALSE),MATCH(D9539,'GRP Macros'!$B$14:$AF$14,FALSE)),0)</f>
        <v>0</v>
      </c>
      <c r="C9539" s="1165" t="s">
        <v>28502</v>
      </c>
      <c r="D9539" s="1167" t="str">
        <f>'GRP Macros'!$K$14</f>
        <v>White 
RAL 9016</v>
      </c>
      <c r="E9539" s="1165" t="s">
        <v>27838</v>
      </c>
      <c r="F9539" s="1165" t="s">
        <v>28333</v>
      </c>
    </row>
    <row r="9540" spans="1:6" ht="15" customHeight="1">
      <c r="A9540" s="1165" t="str">
        <f t="shared" si="947"/>
        <v>MEXP170BLU</v>
      </c>
      <c r="B9540" s="1165">
        <f>IFERROR(INDEX('GRP Macros'!$B$14:$AF$554,MATCH(C9540,'GRP Macros'!$B$14:$B$552,FALSE),MATCH(D9540,'GRP Macros'!$B$14:$AF$14,FALSE)),0)</f>
        <v>0</v>
      </c>
      <c r="C9540" s="1165" t="str">
        <f>C9539</f>
        <v>MEXP170</v>
      </c>
      <c r="D9540" s="988" t="str">
        <f>'GRP Macros'!$L$14</f>
        <v>Blue US 
RAL 5015</v>
      </c>
      <c r="E9540" s="1165" t="s">
        <v>27827</v>
      </c>
      <c r="F9540" s="1165" t="s">
        <v>28333</v>
      </c>
    </row>
    <row r="9541" spans="1:6" ht="15" customHeight="1">
      <c r="A9541" s="1165" t="str">
        <f t="shared" si="947"/>
        <v>MEXP170MIN</v>
      </c>
      <c r="B9541" s="1165">
        <f>IFERROR(INDEX('GRP Macros'!$B$14:$AF$554,MATCH(C9541,'GRP Macros'!$B$14:$B$552,FALSE),MATCH(D9541,'GRP Macros'!$B$14:$AF$14,FALSE)),0)</f>
        <v>0</v>
      </c>
      <c r="C9541" s="1165" t="str">
        <f t="shared" ref="C9541:C9552" si="949">C9540</f>
        <v>MEXP170</v>
      </c>
      <c r="D9541" s="988" t="str">
        <f>'GRP Macros'!$O$14</f>
        <v>Mint 
RAL 6027</v>
      </c>
      <c r="E9541" s="1165" t="s">
        <v>27834</v>
      </c>
      <c r="F9541" s="1165" t="s">
        <v>28333</v>
      </c>
    </row>
    <row r="9542" spans="1:6" ht="15" customHeight="1">
      <c r="A9542" s="1165" t="str">
        <f t="shared" si="947"/>
        <v>MEXP170GRE</v>
      </c>
      <c r="B9542" s="1165">
        <f>IFERROR(INDEX('GRP Macros'!$B$14:$AF$554,MATCH(C9542,'GRP Macros'!$B$14:$B$552,FALSE),MATCH(D9542,'GRP Macros'!$B$14:$AF$14,FALSE)),0)</f>
        <v>0</v>
      </c>
      <c r="C9542" s="1165" t="str">
        <f t="shared" si="949"/>
        <v>MEXP170</v>
      </c>
      <c r="D9542" s="988" t="str">
        <f>'GRP Macros'!$P$14</f>
        <v>Green 
RAL 6037</v>
      </c>
      <c r="E9542" s="1165" t="s">
        <v>27837</v>
      </c>
      <c r="F9542" s="1165" t="s">
        <v>28333</v>
      </c>
    </row>
    <row r="9543" spans="1:6" ht="15" customHeight="1">
      <c r="A9543" s="1165" t="str">
        <f t="shared" si="947"/>
        <v>MEXP170PUK</v>
      </c>
      <c r="B9543" s="1165">
        <f>IFERROR(INDEX('GRP Macros'!$B$14:$AF$554,MATCH(C9543,'GRP Macros'!$B$14:$B$552,FALSE),MATCH(D9543,'GRP Macros'!$B$14:$AF$14,FALSE)),0)</f>
        <v>0</v>
      </c>
      <c r="C9543" s="1165" t="str">
        <f t="shared" si="949"/>
        <v>MEXP170</v>
      </c>
      <c r="D9543" s="988" t="str">
        <f>'GRP Macros'!$Q$14</f>
        <v>US Green 
Pantone
2301C</v>
      </c>
      <c r="E9543" s="1165" t="s">
        <v>27835</v>
      </c>
      <c r="F9543" s="1165" t="s">
        <v>28333</v>
      </c>
    </row>
    <row r="9544" spans="1:6" ht="15" customHeight="1">
      <c r="A9544" s="1165" t="str">
        <f t="shared" si="947"/>
        <v>MEXP170YEL</v>
      </c>
      <c r="B9544" s="1165">
        <f>IFERROR(INDEX('GRP Macros'!$B$14:$AF$554,MATCH(C9544,'GRP Macros'!$B$14:$B$552,FALSE),MATCH(D9544,'GRP Macros'!$B$14:$AF$14,FALSE)),0)</f>
        <v>0</v>
      </c>
      <c r="C9544" s="1165" t="str">
        <f t="shared" si="949"/>
        <v>MEXP170</v>
      </c>
      <c r="D9544" s="988" t="str">
        <f>'GRP Macros'!$S$14</f>
        <v>Yellow 
RAL 1023</v>
      </c>
      <c r="E9544" s="1165" t="s">
        <v>27823</v>
      </c>
      <c r="F9544" s="1165" t="s">
        <v>28333</v>
      </c>
    </row>
    <row r="9545" spans="1:6" ht="15" customHeight="1">
      <c r="A9545" s="1165" t="str">
        <f t="shared" si="947"/>
        <v>MEXP170RED</v>
      </c>
      <c r="B9545" s="1165">
        <f>IFERROR(INDEX('GRP Macros'!$B$14:$AF$554,MATCH(C9545,'GRP Macros'!$B$14:$B$552,FALSE),MATCH(D9545,'GRP Macros'!$B$14:$AF$14,FALSE)),0)</f>
        <v>0</v>
      </c>
      <c r="C9545" s="1165" t="str">
        <f t="shared" si="949"/>
        <v>MEXP170</v>
      </c>
      <c r="D9545" s="988" t="str">
        <f>'GRP Macros'!$U$14</f>
        <v>Red 
RAL 3020</v>
      </c>
      <c r="E9545" s="1165" t="s">
        <v>27826</v>
      </c>
      <c r="F9545" s="1165" t="s">
        <v>28333</v>
      </c>
    </row>
    <row r="9546" spans="1:6" ht="15" customHeight="1">
      <c r="A9546" s="1165" t="str">
        <f t="shared" si="947"/>
        <v>MEXP170VIO</v>
      </c>
      <c r="B9546" s="1165">
        <f>IFERROR(INDEX('GRP Macros'!$B$14:$AF$554,MATCH(C9546,'GRP Macros'!$B$14:$B$552,FALSE),MATCH(D9546,'GRP Macros'!$B$14:$AF$14,FALSE)),0)</f>
        <v>0</v>
      </c>
      <c r="C9546" s="1165" t="str">
        <f t="shared" si="949"/>
        <v>MEXP170</v>
      </c>
      <c r="D9546" s="988" t="str">
        <f>'GRP Macros'!$V$14</f>
        <v>Violet 
RAL 4008</v>
      </c>
      <c r="E9546" s="1165" t="s">
        <v>27833</v>
      </c>
      <c r="F9546" s="1165" t="s">
        <v>28333</v>
      </c>
    </row>
    <row r="9547" spans="1:6" ht="15" customHeight="1">
      <c r="A9547" s="1165" t="str">
        <f t="shared" si="947"/>
        <v>MEXP170BLK</v>
      </c>
      <c r="B9547" s="1165">
        <f>IFERROR(INDEX('GRP Macros'!$B$14:$AF$554,MATCH(C9547,'GRP Macros'!$B$14:$B$552,FALSE),MATCH(D9547,'GRP Macros'!$B$14:$AF$14,FALSE)),0)</f>
        <v>0</v>
      </c>
      <c r="C9547" s="1165" t="str">
        <f t="shared" si="949"/>
        <v>MEXP170</v>
      </c>
      <c r="D9547" s="988" t="str">
        <f>'GRP Macros'!$X$14</f>
        <v>Black 
RAL 9005</v>
      </c>
      <c r="E9547" s="1165" t="s">
        <v>27829</v>
      </c>
      <c r="F9547" s="1165" t="s">
        <v>28333</v>
      </c>
    </row>
    <row r="9548" spans="1:6" ht="15" customHeight="1">
      <c r="A9548" s="1165" t="str">
        <f t="shared" si="947"/>
        <v>MEXP170GRY</v>
      </c>
      <c r="B9548" s="1165">
        <f>IFERROR(INDEX('GRP Macros'!$B$14:$AF$554,MATCH(C9548,'GRP Macros'!$B$14:$B$552,FALSE),MATCH(D9548,'GRP Macros'!$B$14:$AF$14,FALSE)),0)</f>
        <v>0</v>
      </c>
      <c r="C9548" s="1165" t="str">
        <f t="shared" si="949"/>
        <v>MEXP170</v>
      </c>
      <c r="D9548" s="988" t="str">
        <f>'GRP Macros'!$Y$14</f>
        <v>Grey 
RAL 7001</v>
      </c>
      <c r="E9548" s="1165" t="s">
        <v>27828</v>
      </c>
      <c r="F9548" s="1165" t="s">
        <v>28333</v>
      </c>
    </row>
    <row r="9549" spans="1:6" ht="15" customHeight="1">
      <c r="A9549" s="1165" t="str">
        <f t="shared" si="947"/>
        <v>MEXP170FLY</v>
      </c>
      <c r="B9549" s="1165">
        <f>IFERROR(INDEX('GRP Macros'!$B$14:$AF$554,MATCH(C9549,'GRP Macros'!$B$14:$B$552,FALSE),MATCH(D9549,'GRP Macros'!$B$14:$AF$14,FALSE)),0)</f>
        <v>0</v>
      </c>
      <c r="C9549" s="1165" t="str">
        <f t="shared" si="949"/>
        <v>MEXP170</v>
      </c>
      <c r="D9549" s="988" t="str">
        <f>'GRP Macros'!$Z$14</f>
        <v>Fluo Yellow 
RAL 1026</v>
      </c>
      <c r="E9549" s="1165" t="s">
        <v>28041</v>
      </c>
      <c r="F9549" s="1165" t="s">
        <v>28333</v>
      </c>
    </row>
    <row r="9550" spans="1:6" ht="15" customHeight="1">
      <c r="A9550" s="1165" t="str">
        <f t="shared" si="947"/>
        <v>MEXP170FLO</v>
      </c>
      <c r="B9550" s="1165">
        <f>IFERROR(INDEX('GRP Macros'!$B$14:$AF$554,MATCH(C9550,'GRP Macros'!$B$14:$B$552,FALSE),MATCH(D9550,'GRP Macros'!$B$14:$AF$14,FALSE)),0)</f>
        <v>0</v>
      </c>
      <c r="C9550" s="1165" t="str">
        <f t="shared" si="949"/>
        <v>MEXP170</v>
      </c>
      <c r="D9550" s="988" t="str">
        <f>'GRP Macros'!$AA$14</f>
        <v>Fluo Orange 
RAL 2005</v>
      </c>
      <c r="E9550" s="1165" t="s">
        <v>27830</v>
      </c>
      <c r="F9550" s="1165" t="s">
        <v>28333</v>
      </c>
    </row>
    <row r="9551" spans="1:6" ht="15" customHeight="1">
      <c r="A9551" s="1165" t="str">
        <f t="shared" si="947"/>
        <v>MEXP170FLP</v>
      </c>
      <c r="B9551" s="1165">
        <f>IFERROR(INDEX('GRP Macros'!$B$14:$AF$554,MATCH(C9551,'GRP Macros'!$B$14:$B$552,FALSE),MATCH(D9551,'GRP Macros'!$B$14:$AF$14,FALSE)),0)</f>
        <v>0</v>
      </c>
      <c r="C9551" s="1165" t="str">
        <f t="shared" si="949"/>
        <v>MEXP170</v>
      </c>
      <c r="D9551" s="988" t="str">
        <f>'GRP Macros'!$AB$14</f>
        <v>Fluo Pink 
Pantone 806C</v>
      </c>
      <c r="E9551" s="1165" t="s">
        <v>27832</v>
      </c>
      <c r="F9551" s="1165" t="s">
        <v>28333</v>
      </c>
    </row>
    <row r="9552" spans="1:6" ht="15" customHeight="1">
      <c r="A9552" s="1165" t="str">
        <f t="shared" si="947"/>
        <v>MEXP170FLG</v>
      </c>
      <c r="B9552" s="1165">
        <f>IFERROR(INDEX('GRP Macros'!$B$14:$AF$554,MATCH(C9552,'GRP Macros'!$B$14:$B$552,FALSE),MATCH(D9552,'GRP Macros'!$B$14:$AF$14,FALSE)),0)</f>
        <v>0</v>
      </c>
      <c r="C9552" s="1165" t="str">
        <f t="shared" si="949"/>
        <v>MEXP170</v>
      </c>
      <c r="D9552" s="988" t="str">
        <f>'GRP Macros'!$AC$14</f>
        <v>Fluo Green 
RAL 6028</v>
      </c>
      <c r="E9552" s="1165" t="s">
        <v>27831</v>
      </c>
      <c r="F9552" s="1165" t="s">
        <v>28333</v>
      </c>
    </row>
    <row r="9553" spans="1:6" ht="15" customHeight="1">
      <c r="A9553" s="1165" t="str">
        <f t="shared" si="947"/>
        <v>MEXP171WHI</v>
      </c>
      <c r="B9553" s="1165">
        <f>IFERROR(INDEX('GRP Macros'!$B$14:$AF$554,MATCH(C9553,'GRP Macros'!$B$14:$B$552,FALSE),MATCH(D9553,'GRP Macros'!$B$14:$AF$14,FALSE)),0)</f>
        <v>0</v>
      </c>
      <c r="C9553" s="1165" t="s">
        <v>28503</v>
      </c>
      <c r="D9553" s="1167" t="str">
        <f>'GRP Macros'!$K$14</f>
        <v>White 
RAL 9016</v>
      </c>
      <c r="E9553" s="1165" t="s">
        <v>27838</v>
      </c>
      <c r="F9553" s="1165" t="s">
        <v>28333</v>
      </c>
    </row>
    <row r="9554" spans="1:6" ht="15" customHeight="1">
      <c r="A9554" s="1165" t="str">
        <f t="shared" si="947"/>
        <v>MEXP171BLU</v>
      </c>
      <c r="B9554" s="1165">
        <f>IFERROR(INDEX('GRP Macros'!$B$14:$AF$554,MATCH(C9554,'GRP Macros'!$B$14:$B$552,FALSE),MATCH(D9554,'GRP Macros'!$B$14:$AF$14,FALSE)),0)</f>
        <v>0</v>
      </c>
      <c r="C9554" s="1165" t="str">
        <f>C9553</f>
        <v>MEXP171</v>
      </c>
      <c r="D9554" s="988" t="str">
        <f>'GRP Macros'!$L$14</f>
        <v>Blue US 
RAL 5015</v>
      </c>
      <c r="E9554" s="1165" t="s">
        <v>27827</v>
      </c>
      <c r="F9554" s="1165" t="s">
        <v>28333</v>
      </c>
    </row>
    <row r="9555" spans="1:6" ht="15" customHeight="1">
      <c r="A9555" s="1165" t="str">
        <f t="shared" si="947"/>
        <v>MEXP171MIN</v>
      </c>
      <c r="B9555" s="1165">
        <f>IFERROR(INDEX('GRP Macros'!$B$14:$AF$554,MATCH(C9555,'GRP Macros'!$B$14:$B$552,FALSE),MATCH(D9555,'GRP Macros'!$B$14:$AF$14,FALSE)),0)</f>
        <v>0</v>
      </c>
      <c r="C9555" s="1165" t="str">
        <f t="shared" ref="C9555:C9566" si="950">C9554</f>
        <v>MEXP171</v>
      </c>
      <c r="D9555" s="988" t="str">
        <f>'GRP Macros'!$O$14</f>
        <v>Mint 
RAL 6027</v>
      </c>
      <c r="E9555" s="1165" t="s">
        <v>27834</v>
      </c>
      <c r="F9555" s="1165" t="s">
        <v>28333</v>
      </c>
    </row>
    <row r="9556" spans="1:6" ht="15" customHeight="1">
      <c r="A9556" s="1165" t="str">
        <f t="shared" si="947"/>
        <v>MEXP171GRE</v>
      </c>
      <c r="B9556" s="1165">
        <f>IFERROR(INDEX('GRP Macros'!$B$14:$AF$554,MATCH(C9556,'GRP Macros'!$B$14:$B$552,FALSE),MATCH(D9556,'GRP Macros'!$B$14:$AF$14,FALSE)),0)</f>
        <v>0</v>
      </c>
      <c r="C9556" s="1165" t="str">
        <f t="shared" si="950"/>
        <v>MEXP171</v>
      </c>
      <c r="D9556" s="988" t="str">
        <f>'GRP Macros'!$P$14</f>
        <v>Green 
RAL 6037</v>
      </c>
      <c r="E9556" s="1165" t="s">
        <v>27837</v>
      </c>
      <c r="F9556" s="1165" t="s">
        <v>28333</v>
      </c>
    </row>
    <row r="9557" spans="1:6" ht="15" customHeight="1">
      <c r="A9557" s="1165" t="str">
        <f t="shared" si="947"/>
        <v>MEXP171PUK</v>
      </c>
      <c r="B9557" s="1165">
        <f>IFERROR(INDEX('GRP Macros'!$B$14:$AF$554,MATCH(C9557,'GRP Macros'!$B$14:$B$552,FALSE),MATCH(D9557,'GRP Macros'!$B$14:$AF$14,FALSE)),0)</f>
        <v>0</v>
      </c>
      <c r="C9557" s="1165" t="str">
        <f t="shared" si="950"/>
        <v>MEXP171</v>
      </c>
      <c r="D9557" s="988" t="str">
        <f>'GRP Macros'!$Q$14</f>
        <v>US Green 
Pantone
2301C</v>
      </c>
      <c r="E9557" s="1165" t="s">
        <v>27835</v>
      </c>
      <c r="F9557" s="1165" t="s">
        <v>28333</v>
      </c>
    </row>
    <row r="9558" spans="1:6" ht="15" customHeight="1">
      <c r="A9558" s="1165" t="str">
        <f t="shared" si="947"/>
        <v>MEXP171YEL</v>
      </c>
      <c r="B9558" s="1165">
        <f>IFERROR(INDEX('GRP Macros'!$B$14:$AF$554,MATCH(C9558,'GRP Macros'!$B$14:$B$552,FALSE),MATCH(D9558,'GRP Macros'!$B$14:$AF$14,FALSE)),0)</f>
        <v>0</v>
      </c>
      <c r="C9558" s="1165" t="str">
        <f t="shared" si="950"/>
        <v>MEXP171</v>
      </c>
      <c r="D9558" s="988" t="str">
        <f>'GRP Macros'!$S$14</f>
        <v>Yellow 
RAL 1023</v>
      </c>
      <c r="E9558" s="1165" t="s">
        <v>27823</v>
      </c>
      <c r="F9558" s="1165" t="s">
        <v>28333</v>
      </c>
    </row>
    <row r="9559" spans="1:6" ht="15" customHeight="1">
      <c r="A9559" s="1165" t="str">
        <f t="shared" si="947"/>
        <v>MEXP171RED</v>
      </c>
      <c r="B9559" s="1165">
        <f>IFERROR(INDEX('GRP Macros'!$B$14:$AF$554,MATCH(C9559,'GRP Macros'!$B$14:$B$552,FALSE),MATCH(D9559,'GRP Macros'!$B$14:$AF$14,FALSE)),0)</f>
        <v>0</v>
      </c>
      <c r="C9559" s="1165" t="str">
        <f t="shared" si="950"/>
        <v>MEXP171</v>
      </c>
      <c r="D9559" s="988" t="str">
        <f>'GRP Macros'!$U$14</f>
        <v>Red 
RAL 3020</v>
      </c>
      <c r="E9559" s="1165" t="s">
        <v>27826</v>
      </c>
      <c r="F9559" s="1165" t="s">
        <v>28333</v>
      </c>
    </row>
    <row r="9560" spans="1:6" ht="15" customHeight="1">
      <c r="A9560" s="1165" t="str">
        <f t="shared" si="947"/>
        <v>MEXP171VIO</v>
      </c>
      <c r="B9560" s="1165">
        <f>IFERROR(INDEX('GRP Macros'!$B$14:$AF$554,MATCH(C9560,'GRP Macros'!$B$14:$B$552,FALSE),MATCH(D9560,'GRP Macros'!$B$14:$AF$14,FALSE)),0)</f>
        <v>0</v>
      </c>
      <c r="C9560" s="1165" t="str">
        <f t="shared" si="950"/>
        <v>MEXP171</v>
      </c>
      <c r="D9560" s="988" t="str">
        <f>'GRP Macros'!$V$14</f>
        <v>Violet 
RAL 4008</v>
      </c>
      <c r="E9560" s="1165" t="s">
        <v>27833</v>
      </c>
      <c r="F9560" s="1165" t="s">
        <v>28333</v>
      </c>
    </row>
    <row r="9561" spans="1:6" ht="15" customHeight="1">
      <c r="A9561" s="1165" t="str">
        <f t="shared" si="947"/>
        <v>MEXP171BLK</v>
      </c>
      <c r="B9561" s="1165">
        <f>IFERROR(INDEX('GRP Macros'!$B$14:$AF$554,MATCH(C9561,'GRP Macros'!$B$14:$B$552,FALSE),MATCH(D9561,'GRP Macros'!$B$14:$AF$14,FALSE)),0)</f>
        <v>0</v>
      </c>
      <c r="C9561" s="1165" t="str">
        <f t="shared" si="950"/>
        <v>MEXP171</v>
      </c>
      <c r="D9561" s="988" t="str">
        <f>'GRP Macros'!$X$14</f>
        <v>Black 
RAL 9005</v>
      </c>
      <c r="E9561" s="1165" t="s">
        <v>27829</v>
      </c>
      <c r="F9561" s="1165" t="s">
        <v>28333</v>
      </c>
    </row>
    <row r="9562" spans="1:6" ht="15" customHeight="1">
      <c r="A9562" s="1165" t="str">
        <f t="shared" si="947"/>
        <v>MEXP171GRY</v>
      </c>
      <c r="B9562" s="1165">
        <f>IFERROR(INDEX('GRP Macros'!$B$14:$AF$554,MATCH(C9562,'GRP Macros'!$B$14:$B$552,FALSE),MATCH(D9562,'GRP Macros'!$B$14:$AF$14,FALSE)),0)</f>
        <v>0</v>
      </c>
      <c r="C9562" s="1165" t="str">
        <f t="shared" si="950"/>
        <v>MEXP171</v>
      </c>
      <c r="D9562" s="988" t="str">
        <f>'GRP Macros'!$Y$14</f>
        <v>Grey 
RAL 7001</v>
      </c>
      <c r="E9562" s="1165" t="s">
        <v>27828</v>
      </c>
      <c r="F9562" s="1165" t="s">
        <v>28333</v>
      </c>
    </row>
    <row r="9563" spans="1:6" ht="15" customHeight="1">
      <c r="A9563" s="1165" t="str">
        <f t="shared" si="947"/>
        <v>MEXP171FLY</v>
      </c>
      <c r="B9563" s="1165">
        <f>IFERROR(INDEX('GRP Macros'!$B$14:$AF$554,MATCH(C9563,'GRP Macros'!$B$14:$B$552,FALSE),MATCH(D9563,'GRP Macros'!$B$14:$AF$14,FALSE)),0)</f>
        <v>0</v>
      </c>
      <c r="C9563" s="1165" t="str">
        <f t="shared" si="950"/>
        <v>MEXP171</v>
      </c>
      <c r="D9563" s="988" t="str">
        <f>'GRP Macros'!$Z$14</f>
        <v>Fluo Yellow 
RAL 1026</v>
      </c>
      <c r="E9563" s="1165" t="s">
        <v>28041</v>
      </c>
      <c r="F9563" s="1165" t="s">
        <v>28333</v>
      </c>
    </row>
    <row r="9564" spans="1:6" ht="15" customHeight="1">
      <c r="A9564" s="1165" t="str">
        <f t="shared" si="947"/>
        <v>MEXP171FLO</v>
      </c>
      <c r="B9564" s="1165">
        <f>IFERROR(INDEX('GRP Macros'!$B$14:$AF$554,MATCH(C9564,'GRP Macros'!$B$14:$B$552,FALSE),MATCH(D9564,'GRP Macros'!$B$14:$AF$14,FALSE)),0)</f>
        <v>0</v>
      </c>
      <c r="C9564" s="1165" t="str">
        <f t="shared" si="950"/>
        <v>MEXP171</v>
      </c>
      <c r="D9564" s="988" t="str">
        <f>'GRP Macros'!$AA$14</f>
        <v>Fluo Orange 
RAL 2005</v>
      </c>
      <c r="E9564" s="1165" t="s">
        <v>27830</v>
      </c>
      <c r="F9564" s="1165" t="s">
        <v>28333</v>
      </c>
    </row>
    <row r="9565" spans="1:6" ht="15" customHeight="1">
      <c r="A9565" s="1165" t="str">
        <f t="shared" si="947"/>
        <v>MEXP171FLP</v>
      </c>
      <c r="B9565" s="1165">
        <f>IFERROR(INDEX('GRP Macros'!$B$14:$AF$554,MATCH(C9565,'GRP Macros'!$B$14:$B$552,FALSE),MATCH(D9565,'GRP Macros'!$B$14:$AF$14,FALSE)),0)</f>
        <v>0</v>
      </c>
      <c r="C9565" s="1165" t="str">
        <f t="shared" si="950"/>
        <v>MEXP171</v>
      </c>
      <c r="D9565" s="988" t="str">
        <f>'GRP Macros'!$AB$14</f>
        <v>Fluo Pink 
Pantone 806C</v>
      </c>
      <c r="E9565" s="1165" t="s">
        <v>27832</v>
      </c>
      <c r="F9565" s="1165" t="s">
        <v>28333</v>
      </c>
    </row>
    <row r="9566" spans="1:6" ht="15" customHeight="1">
      <c r="A9566" s="1165" t="str">
        <f t="shared" si="947"/>
        <v>MEXP171FLG</v>
      </c>
      <c r="B9566" s="1165">
        <f>IFERROR(INDEX('GRP Macros'!$B$14:$AF$554,MATCH(C9566,'GRP Macros'!$B$14:$B$552,FALSE),MATCH(D9566,'GRP Macros'!$B$14:$AF$14,FALSE)),0)</f>
        <v>0</v>
      </c>
      <c r="C9566" s="1165" t="str">
        <f t="shared" si="950"/>
        <v>MEXP171</v>
      </c>
      <c r="D9566" s="988" t="str">
        <f>'GRP Macros'!$AC$14</f>
        <v>Fluo Green 
RAL 6028</v>
      </c>
      <c r="E9566" s="1165" t="s">
        <v>27831</v>
      </c>
      <c r="F9566" s="1165" t="s">
        <v>28333</v>
      </c>
    </row>
    <row r="9567" spans="1:6" ht="15" customHeight="1">
      <c r="A9567" s="1165" t="str">
        <f t="shared" ref="A9567:A9612" si="951">CONCATENATE(C9567,E9567)</f>
        <v>MEXP172WHI</v>
      </c>
      <c r="B9567" s="1165">
        <f>IFERROR(INDEX('GRP Macros'!$B$14:$AF$554,MATCH(C9567,'GRP Macros'!$B$14:$B$552,FALSE),MATCH(D9567,'GRP Macros'!$B$14:$AF$14,FALSE)),0)</f>
        <v>0</v>
      </c>
      <c r="C9567" s="1165" t="s">
        <v>28504</v>
      </c>
      <c r="D9567" s="1167" t="str">
        <f>'GRP Macros'!$K$14</f>
        <v>White 
RAL 9016</v>
      </c>
      <c r="E9567" s="1165" t="s">
        <v>27838</v>
      </c>
      <c r="F9567" s="1165" t="s">
        <v>28333</v>
      </c>
    </row>
    <row r="9568" spans="1:6" ht="15" customHeight="1">
      <c r="A9568" s="1165" t="str">
        <f t="shared" si="951"/>
        <v>MEXP172BLU</v>
      </c>
      <c r="B9568" s="1165">
        <f>IFERROR(INDEX('GRP Macros'!$B$14:$AF$554,MATCH(C9568,'GRP Macros'!$B$14:$B$552,FALSE),MATCH(D9568,'GRP Macros'!$B$14:$AF$14,FALSE)),0)</f>
        <v>0</v>
      </c>
      <c r="C9568" s="1165" t="str">
        <f>C9567</f>
        <v>MEXP172</v>
      </c>
      <c r="D9568" s="988" t="str">
        <f>'GRP Macros'!$L$14</f>
        <v>Blue US 
RAL 5015</v>
      </c>
      <c r="E9568" s="1165" t="s">
        <v>27827</v>
      </c>
      <c r="F9568" s="1165" t="s">
        <v>28333</v>
      </c>
    </row>
    <row r="9569" spans="1:6" ht="15" customHeight="1">
      <c r="A9569" s="1165" t="str">
        <f t="shared" si="951"/>
        <v>MEXP172MIN</v>
      </c>
      <c r="B9569" s="1165">
        <f>IFERROR(INDEX('GRP Macros'!$B$14:$AF$554,MATCH(C9569,'GRP Macros'!$B$14:$B$552,FALSE),MATCH(D9569,'GRP Macros'!$B$14:$AF$14,FALSE)),0)</f>
        <v>0</v>
      </c>
      <c r="C9569" s="1165" t="str">
        <f t="shared" ref="C9569:C9580" si="952">C9568</f>
        <v>MEXP172</v>
      </c>
      <c r="D9569" s="988" t="str">
        <f>'GRP Macros'!$O$14</f>
        <v>Mint 
RAL 6027</v>
      </c>
      <c r="E9569" s="1165" t="s">
        <v>27834</v>
      </c>
      <c r="F9569" s="1165" t="s">
        <v>28333</v>
      </c>
    </row>
    <row r="9570" spans="1:6" ht="15" customHeight="1">
      <c r="A9570" s="1165" t="str">
        <f t="shared" si="951"/>
        <v>MEXP172GRE</v>
      </c>
      <c r="B9570" s="1165">
        <f>IFERROR(INDEX('GRP Macros'!$B$14:$AF$554,MATCH(C9570,'GRP Macros'!$B$14:$B$552,FALSE),MATCH(D9570,'GRP Macros'!$B$14:$AF$14,FALSE)),0)</f>
        <v>0</v>
      </c>
      <c r="C9570" s="1165" t="str">
        <f t="shared" si="952"/>
        <v>MEXP172</v>
      </c>
      <c r="D9570" s="988" t="str">
        <f>'GRP Macros'!$P$14</f>
        <v>Green 
RAL 6037</v>
      </c>
      <c r="E9570" s="1165" t="s">
        <v>27837</v>
      </c>
      <c r="F9570" s="1165" t="s">
        <v>28333</v>
      </c>
    </row>
    <row r="9571" spans="1:6" ht="15" customHeight="1">
      <c r="A9571" s="1165" t="str">
        <f t="shared" si="951"/>
        <v>MEXP172PUK</v>
      </c>
      <c r="B9571" s="1165">
        <f>IFERROR(INDEX('GRP Macros'!$B$14:$AF$554,MATCH(C9571,'GRP Macros'!$B$14:$B$552,FALSE),MATCH(D9571,'GRP Macros'!$B$14:$AF$14,FALSE)),0)</f>
        <v>0</v>
      </c>
      <c r="C9571" s="1165" t="str">
        <f t="shared" si="952"/>
        <v>MEXP172</v>
      </c>
      <c r="D9571" s="988" t="str">
        <f>'GRP Macros'!$Q$14</f>
        <v>US Green 
Pantone
2301C</v>
      </c>
      <c r="E9571" s="1165" t="s">
        <v>27835</v>
      </c>
      <c r="F9571" s="1165" t="s">
        <v>28333</v>
      </c>
    </row>
    <row r="9572" spans="1:6" ht="15" customHeight="1">
      <c r="A9572" s="1165" t="str">
        <f t="shared" si="951"/>
        <v>MEXP172YEL</v>
      </c>
      <c r="B9572" s="1165">
        <f>IFERROR(INDEX('GRP Macros'!$B$14:$AF$554,MATCH(C9572,'GRP Macros'!$B$14:$B$552,FALSE),MATCH(D9572,'GRP Macros'!$B$14:$AF$14,FALSE)),0)</f>
        <v>0</v>
      </c>
      <c r="C9572" s="1165" t="str">
        <f t="shared" si="952"/>
        <v>MEXP172</v>
      </c>
      <c r="D9572" s="988" t="str">
        <f>'GRP Macros'!$S$14</f>
        <v>Yellow 
RAL 1023</v>
      </c>
      <c r="E9572" s="1165" t="s">
        <v>27823</v>
      </c>
      <c r="F9572" s="1165" t="s">
        <v>28333</v>
      </c>
    </row>
    <row r="9573" spans="1:6" ht="15" customHeight="1">
      <c r="A9573" s="1165" t="str">
        <f t="shared" si="951"/>
        <v>MEXP172RED</v>
      </c>
      <c r="B9573" s="1165">
        <f>IFERROR(INDEX('GRP Macros'!$B$14:$AF$554,MATCH(C9573,'GRP Macros'!$B$14:$B$552,FALSE),MATCH(D9573,'GRP Macros'!$B$14:$AF$14,FALSE)),0)</f>
        <v>0</v>
      </c>
      <c r="C9573" s="1165" t="str">
        <f t="shared" si="952"/>
        <v>MEXP172</v>
      </c>
      <c r="D9573" s="988" t="str">
        <f>'GRP Macros'!$U$14</f>
        <v>Red 
RAL 3020</v>
      </c>
      <c r="E9573" s="1165" t="s">
        <v>27826</v>
      </c>
      <c r="F9573" s="1165" t="s">
        <v>28333</v>
      </c>
    </row>
    <row r="9574" spans="1:6" ht="15" customHeight="1">
      <c r="A9574" s="1165" t="str">
        <f t="shared" si="951"/>
        <v>MEXP172VIO</v>
      </c>
      <c r="B9574" s="1165">
        <f>IFERROR(INDEX('GRP Macros'!$B$14:$AF$554,MATCH(C9574,'GRP Macros'!$B$14:$B$552,FALSE),MATCH(D9574,'GRP Macros'!$B$14:$AF$14,FALSE)),0)</f>
        <v>0</v>
      </c>
      <c r="C9574" s="1165" t="str">
        <f t="shared" si="952"/>
        <v>MEXP172</v>
      </c>
      <c r="D9574" s="988" t="str">
        <f>'GRP Macros'!$V$14</f>
        <v>Violet 
RAL 4008</v>
      </c>
      <c r="E9574" s="1165" t="s">
        <v>27833</v>
      </c>
      <c r="F9574" s="1165" t="s">
        <v>28333</v>
      </c>
    </row>
    <row r="9575" spans="1:6" ht="15" customHeight="1">
      <c r="A9575" s="1165" t="str">
        <f t="shared" si="951"/>
        <v>MEXP172BLK</v>
      </c>
      <c r="B9575" s="1165">
        <f>IFERROR(INDEX('GRP Macros'!$B$14:$AF$554,MATCH(C9575,'GRP Macros'!$B$14:$B$552,FALSE),MATCH(D9575,'GRP Macros'!$B$14:$AF$14,FALSE)),0)</f>
        <v>0</v>
      </c>
      <c r="C9575" s="1165" t="str">
        <f t="shared" si="952"/>
        <v>MEXP172</v>
      </c>
      <c r="D9575" s="988" t="str">
        <f>'GRP Macros'!$X$14</f>
        <v>Black 
RAL 9005</v>
      </c>
      <c r="E9575" s="1165" t="s">
        <v>27829</v>
      </c>
      <c r="F9575" s="1165" t="s">
        <v>28333</v>
      </c>
    </row>
    <row r="9576" spans="1:6" ht="15" customHeight="1">
      <c r="A9576" s="1165" t="str">
        <f t="shared" si="951"/>
        <v>MEXP172GRY</v>
      </c>
      <c r="B9576" s="1165">
        <f>IFERROR(INDEX('GRP Macros'!$B$14:$AF$554,MATCH(C9576,'GRP Macros'!$B$14:$B$552,FALSE),MATCH(D9576,'GRP Macros'!$B$14:$AF$14,FALSE)),0)</f>
        <v>0</v>
      </c>
      <c r="C9576" s="1165" t="str">
        <f t="shared" si="952"/>
        <v>MEXP172</v>
      </c>
      <c r="D9576" s="988" t="str">
        <f>'GRP Macros'!$Y$14</f>
        <v>Grey 
RAL 7001</v>
      </c>
      <c r="E9576" s="1165" t="s">
        <v>27828</v>
      </c>
      <c r="F9576" s="1165" t="s">
        <v>28333</v>
      </c>
    </row>
    <row r="9577" spans="1:6" ht="15" customHeight="1">
      <c r="A9577" s="1165" t="str">
        <f t="shared" si="951"/>
        <v>MEXP172FLY</v>
      </c>
      <c r="B9577" s="1165">
        <f>IFERROR(INDEX('GRP Macros'!$B$14:$AF$554,MATCH(C9577,'GRP Macros'!$B$14:$B$552,FALSE),MATCH(D9577,'GRP Macros'!$B$14:$AF$14,FALSE)),0)</f>
        <v>0</v>
      </c>
      <c r="C9577" s="1165" t="str">
        <f t="shared" si="952"/>
        <v>MEXP172</v>
      </c>
      <c r="D9577" s="988" t="str">
        <f>'GRP Macros'!$Z$14</f>
        <v>Fluo Yellow 
RAL 1026</v>
      </c>
      <c r="E9577" s="1165" t="s">
        <v>28041</v>
      </c>
      <c r="F9577" s="1165" t="s">
        <v>28333</v>
      </c>
    </row>
    <row r="9578" spans="1:6" ht="15" customHeight="1">
      <c r="A9578" s="1165" t="str">
        <f t="shared" si="951"/>
        <v>MEXP172FLO</v>
      </c>
      <c r="B9578" s="1165">
        <f>IFERROR(INDEX('GRP Macros'!$B$14:$AF$554,MATCH(C9578,'GRP Macros'!$B$14:$B$552,FALSE),MATCH(D9578,'GRP Macros'!$B$14:$AF$14,FALSE)),0)</f>
        <v>0</v>
      </c>
      <c r="C9578" s="1165" t="str">
        <f t="shared" si="952"/>
        <v>MEXP172</v>
      </c>
      <c r="D9578" s="988" t="str">
        <f>'GRP Macros'!$AA$14</f>
        <v>Fluo Orange 
RAL 2005</v>
      </c>
      <c r="E9578" s="1165" t="s">
        <v>27830</v>
      </c>
      <c r="F9578" s="1165" t="s">
        <v>28333</v>
      </c>
    </row>
    <row r="9579" spans="1:6" ht="15" customHeight="1">
      <c r="A9579" s="1165" t="str">
        <f t="shared" si="951"/>
        <v>MEXP172FLP</v>
      </c>
      <c r="B9579" s="1165">
        <f>IFERROR(INDEX('GRP Macros'!$B$14:$AF$554,MATCH(C9579,'GRP Macros'!$B$14:$B$552,FALSE),MATCH(D9579,'GRP Macros'!$B$14:$AF$14,FALSE)),0)</f>
        <v>0</v>
      </c>
      <c r="C9579" s="1165" t="str">
        <f t="shared" si="952"/>
        <v>MEXP172</v>
      </c>
      <c r="D9579" s="988" t="str">
        <f>'GRP Macros'!$AB$14</f>
        <v>Fluo Pink 
Pantone 806C</v>
      </c>
      <c r="E9579" s="1165" t="s">
        <v>27832</v>
      </c>
      <c r="F9579" s="1165" t="s">
        <v>28333</v>
      </c>
    </row>
    <row r="9580" spans="1:6" ht="15" customHeight="1">
      <c r="A9580" s="1165" t="str">
        <f t="shared" si="951"/>
        <v>MEXP172FLG</v>
      </c>
      <c r="B9580" s="1165">
        <f>IFERROR(INDEX('GRP Macros'!$B$14:$AF$554,MATCH(C9580,'GRP Macros'!$B$14:$B$552,FALSE),MATCH(D9580,'GRP Macros'!$B$14:$AF$14,FALSE)),0)</f>
        <v>0</v>
      </c>
      <c r="C9580" s="1165" t="str">
        <f t="shared" si="952"/>
        <v>MEXP172</v>
      </c>
      <c r="D9580" s="988" t="str">
        <f>'GRP Macros'!$AC$14</f>
        <v>Fluo Green 
RAL 6028</v>
      </c>
      <c r="E9580" s="1165" t="s">
        <v>27831</v>
      </c>
      <c r="F9580" s="1165" t="s">
        <v>28333</v>
      </c>
    </row>
    <row r="9581" spans="1:6" ht="15" customHeight="1">
      <c r="A9581" s="1165" t="str">
        <f t="shared" si="951"/>
        <v>MEXP173WHI</v>
      </c>
      <c r="B9581" s="1165">
        <f>IFERROR(INDEX('GRP Macros'!$B$14:$AF$554,MATCH(C9581,'GRP Macros'!$B$14:$B$552,FALSE),MATCH(D9581,'GRP Macros'!$B$14:$AF$14,FALSE)),0)</f>
        <v>0</v>
      </c>
      <c r="C9581" s="1165" t="s">
        <v>28505</v>
      </c>
      <c r="D9581" s="1167" t="str">
        <f>'GRP Macros'!$K$14</f>
        <v>White 
RAL 9016</v>
      </c>
      <c r="E9581" s="1165" t="s">
        <v>27838</v>
      </c>
      <c r="F9581" s="1165" t="s">
        <v>28333</v>
      </c>
    </row>
    <row r="9582" spans="1:6" ht="15" customHeight="1">
      <c r="A9582" s="1165" t="str">
        <f t="shared" si="951"/>
        <v>MEXP173BLU</v>
      </c>
      <c r="B9582" s="1165">
        <f>IFERROR(INDEX('GRP Macros'!$B$14:$AF$554,MATCH(C9582,'GRP Macros'!$B$14:$B$552,FALSE),MATCH(D9582,'GRP Macros'!$B$14:$AF$14,FALSE)),0)</f>
        <v>0</v>
      </c>
      <c r="C9582" s="1165" t="str">
        <f>C9581</f>
        <v>MEXP173</v>
      </c>
      <c r="D9582" s="988" t="str">
        <f>'GRP Macros'!$L$14</f>
        <v>Blue US 
RAL 5015</v>
      </c>
      <c r="E9582" s="1165" t="s">
        <v>27827</v>
      </c>
      <c r="F9582" s="1165" t="s">
        <v>28333</v>
      </c>
    </row>
    <row r="9583" spans="1:6" ht="15" customHeight="1">
      <c r="A9583" s="1165" t="str">
        <f t="shared" si="951"/>
        <v>MEXP173MIN</v>
      </c>
      <c r="B9583" s="1165">
        <f>IFERROR(INDEX('GRP Macros'!$B$14:$AF$554,MATCH(C9583,'GRP Macros'!$B$14:$B$552,FALSE),MATCH(D9583,'GRP Macros'!$B$14:$AF$14,FALSE)),0)</f>
        <v>0</v>
      </c>
      <c r="C9583" s="1165" t="str">
        <f t="shared" ref="C9583:C9594" si="953">C9582</f>
        <v>MEXP173</v>
      </c>
      <c r="D9583" s="988" t="str">
        <f>'GRP Macros'!$O$14</f>
        <v>Mint 
RAL 6027</v>
      </c>
      <c r="E9583" s="1165" t="s">
        <v>27834</v>
      </c>
      <c r="F9583" s="1165" t="s">
        <v>28333</v>
      </c>
    </row>
    <row r="9584" spans="1:6" ht="15" customHeight="1">
      <c r="A9584" s="1165" t="str">
        <f t="shared" si="951"/>
        <v>MEXP173GRE</v>
      </c>
      <c r="B9584" s="1165">
        <f>IFERROR(INDEX('GRP Macros'!$B$14:$AF$554,MATCH(C9584,'GRP Macros'!$B$14:$B$552,FALSE),MATCH(D9584,'GRP Macros'!$B$14:$AF$14,FALSE)),0)</f>
        <v>0</v>
      </c>
      <c r="C9584" s="1165" t="str">
        <f t="shared" si="953"/>
        <v>MEXP173</v>
      </c>
      <c r="D9584" s="988" t="str">
        <f>'GRP Macros'!$P$14</f>
        <v>Green 
RAL 6037</v>
      </c>
      <c r="E9584" s="1165" t="s">
        <v>27837</v>
      </c>
      <c r="F9584" s="1165" t="s">
        <v>28333</v>
      </c>
    </row>
    <row r="9585" spans="1:6" ht="15" customHeight="1">
      <c r="A9585" s="1165" t="str">
        <f t="shared" si="951"/>
        <v>MEXP173PUK</v>
      </c>
      <c r="B9585" s="1165">
        <f>IFERROR(INDEX('GRP Macros'!$B$14:$AF$554,MATCH(C9585,'GRP Macros'!$B$14:$B$552,FALSE),MATCH(D9585,'GRP Macros'!$B$14:$AF$14,FALSE)),0)</f>
        <v>0</v>
      </c>
      <c r="C9585" s="1165" t="str">
        <f t="shared" si="953"/>
        <v>MEXP173</v>
      </c>
      <c r="D9585" s="988" t="str">
        <f>'GRP Macros'!$Q$14</f>
        <v>US Green 
Pantone
2301C</v>
      </c>
      <c r="E9585" s="1165" t="s">
        <v>27835</v>
      </c>
      <c r="F9585" s="1165" t="s">
        <v>28333</v>
      </c>
    </row>
    <row r="9586" spans="1:6" ht="15" customHeight="1">
      <c r="A9586" s="1165" t="str">
        <f t="shared" si="951"/>
        <v>MEXP173YEL</v>
      </c>
      <c r="B9586" s="1165">
        <f>IFERROR(INDEX('GRP Macros'!$B$14:$AF$554,MATCH(C9586,'GRP Macros'!$B$14:$B$552,FALSE),MATCH(D9586,'GRP Macros'!$B$14:$AF$14,FALSE)),0)</f>
        <v>0</v>
      </c>
      <c r="C9586" s="1165" t="str">
        <f t="shared" si="953"/>
        <v>MEXP173</v>
      </c>
      <c r="D9586" s="988" t="str">
        <f>'GRP Macros'!$S$14</f>
        <v>Yellow 
RAL 1023</v>
      </c>
      <c r="E9586" s="1165" t="s">
        <v>27823</v>
      </c>
      <c r="F9586" s="1165" t="s">
        <v>28333</v>
      </c>
    </row>
    <row r="9587" spans="1:6" ht="15" customHeight="1">
      <c r="A9587" s="1165" t="str">
        <f t="shared" si="951"/>
        <v>MEXP173RED</v>
      </c>
      <c r="B9587" s="1165">
        <f>IFERROR(INDEX('GRP Macros'!$B$14:$AF$554,MATCH(C9587,'GRP Macros'!$B$14:$B$552,FALSE),MATCH(D9587,'GRP Macros'!$B$14:$AF$14,FALSE)),0)</f>
        <v>0</v>
      </c>
      <c r="C9587" s="1165" t="str">
        <f t="shared" si="953"/>
        <v>MEXP173</v>
      </c>
      <c r="D9587" s="988" t="str">
        <f>'GRP Macros'!$U$14</f>
        <v>Red 
RAL 3020</v>
      </c>
      <c r="E9587" s="1165" t="s">
        <v>27826</v>
      </c>
      <c r="F9587" s="1165" t="s">
        <v>28333</v>
      </c>
    </row>
    <row r="9588" spans="1:6" ht="15" customHeight="1">
      <c r="A9588" s="1165" t="str">
        <f t="shared" si="951"/>
        <v>MEXP173VIO</v>
      </c>
      <c r="B9588" s="1165">
        <f>IFERROR(INDEX('GRP Macros'!$B$14:$AF$554,MATCH(C9588,'GRP Macros'!$B$14:$B$552,FALSE),MATCH(D9588,'GRP Macros'!$B$14:$AF$14,FALSE)),0)</f>
        <v>0</v>
      </c>
      <c r="C9588" s="1165" t="str">
        <f t="shared" si="953"/>
        <v>MEXP173</v>
      </c>
      <c r="D9588" s="988" t="str">
        <f>'GRP Macros'!$V$14</f>
        <v>Violet 
RAL 4008</v>
      </c>
      <c r="E9588" s="1165" t="s">
        <v>27833</v>
      </c>
      <c r="F9588" s="1165" t="s">
        <v>28333</v>
      </c>
    </row>
    <row r="9589" spans="1:6" ht="15" customHeight="1">
      <c r="A9589" s="1165" t="str">
        <f t="shared" si="951"/>
        <v>MEXP173BLK</v>
      </c>
      <c r="B9589" s="1165">
        <f>IFERROR(INDEX('GRP Macros'!$B$14:$AF$554,MATCH(C9589,'GRP Macros'!$B$14:$B$552,FALSE),MATCH(D9589,'GRP Macros'!$B$14:$AF$14,FALSE)),0)</f>
        <v>0</v>
      </c>
      <c r="C9589" s="1165" t="str">
        <f t="shared" si="953"/>
        <v>MEXP173</v>
      </c>
      <c r="D9589" s="988" t="str">
        <f>'GRP Macros'!$X$14</f>
        <v>Black 
RAL 9005</v>
      </c>
      <c r="E9589" s="1165" t="s">
        <v>27829</v>
      </c>
      <c r="F9589" s="1165" t="s">
        <v>28333</v>
      </c>
    </row>
    <row r="9590" spans="1:6" ht="15" customHeight="1">
      <c r="A9590" s="1165" t="str">
        <f t="shared" si="951"/>
        <v>MEXP173GRY</v>
      </c>
      <c r="B9590" s="1165">
        <f>IFERROR(INDEX('GRP Macros'!$B$14:$AF$554,MATCH(C9590,'GRP Macros'!$B$14:$B$552,FALSE),MATCH(D9590,'GRP Macros'!$B$14:$AF$14,FALSE)),0)</f>
        <v>0</v>
      </c>
      <c r="C9590" s="1165" t="str">
        <f t="shared" si="953"/>
        <v>MEXP173</v>
      </c>
      <c r="D9590" s="988" t="str">
        <f>'GRP Macros'!$Y$14</f>
        <v>Grey 
RAL 7001</v>
      </c>
      <c r="E9590" s="1165" t="s">
        <v>27828</v>
      </c>
      <c r="F9590" s="1165" t="s">
        <v>28333</v>
      </c>
    </row>
    <row r="9591" spans="1:6" ht="15" customHeight="1">
      <c r="A9591" s="1165" t="str">
        <f t="shared" si="951"/>
        <v>MEXP173FLY</v>
      </c>
      <c r="B9591" s="1165">
        <f>IFERROR(INDEX('GRP Macros'!$B$14:$AF$554,MATCH(C9591,'GRP Macros'!$B$14:$B$552,FALSE),MATCH(D9591,'GRP Macros'!$B$14:$AF$14,FALSE)),0)</f>
        <v>0</v>
      </c>
      <c r="C9591" s="1165" t="str">
        <f t="shared" si="953"/>
        <v>MEXP173</v>
      </c>
      <c r="D9591" s="988" t="str">
        <f>'GRP Macros'!$Z$14</f>
        <v>Fluo Yellow 
RAL 1026</v>
      </c>
      <c r="E9591" s="1165" t="s">
        <v>28041</v>
      </c>
      <c r="F9591" s="1165" t="s">
        <v>28333</v>
      </c>
    </row>
    <row r="9592" spans="1:6" ht="15" customHeight="1">
      <c r="A9592" s="1165" t="str">
        <f t="shared" si="951"/>
        <v>MEXP173FLO</v>
      </c>
      <c r="B9592" s="1165">
        <f>IFERROR(INDEX('GRP Macros'!$B$14:$AF$554,MATCH(C9592,'GRP Macros'!$B$14:$B$552,FALSE),MATCH(D9592,'GRP Macros'!$B$14:$AF$14,FALSE)),0)</f>
        <v>0</v>
      </c>
      <c r="C9592" s="1165" t="str">
        <f t="shared" si="953"/>
        <v>MEXP173</v>
      </c>
      <c r="D9592" s="988" t="str">
        <f>'GRP Macros'!$AA$14</f>
        <v>Fluo Orange 
RAL 2005</v>
      </c>
      <c r="E9592" s="1165" t="s">
        <v>27830</v>
      </c>
      <c r="F9592" s="1165" t="s">
        <v>28333</v>
      </c>
    </row>
    <row r="9593" spans="1:6" ht="15" customHeight="1">
      <c r="A9593" s="1165" t="str">
        <f t="shared" si="951"/>
        <v>MEXP173FLP</v>
      </c>
      <c r="B9593" s="1165">
        <f>IFERROR(INDEX('GRP Macros'!$B$14:$AF$554,MATCH(C9593,'GRP Macros'!$B$14:$B$552,FALSE),MATCH(D9593,'GRP Macros'!$B$14:$AF$14,FALSE)),0)</f>
        <v>0</v>
      </c>
      <c r="C9593" s="1165" t="str">
        <f t="shared" si="953"/>
        <v>MEXP173</v>
      </c>
      <c r="D9593" s="988" t="str">
        <f>'GRP Macros'!$AB$14</f>
        <v>Fluo Pink 
Pantone 806C</v>
      </c>
      <c r="E9593" s="1165" t="s">
        <v>27832</v>
      </c>
      <c r="F9593" s="1165" t="s">
        <v>28333</v>
      </c>
    </row>
    <row r="9594" spans="1:6" ht="15" customHeight="1">
      <c r="A9594" s="1165" t="str">
        <f t="shared" si="951"/>
        <v>MEXP173FLG</v>
      </c>
      <c r="B9594" s="1165">
        <f>IFERROR(INDEX('GRP Macros'!$B$14:$AF$554,MATCH(C9594,'GRP Macros'!$B$14:$B$552,FALSE),MATCH(D9594,'GRP Macros'!$B$14:$AF$14,FALSE)),0)</f>
        <v>0</v>
      </c>
      <c r="C9594" s="1165" t="str">
        <f t="shared" si="953"/>
        <v>MEXP173</v>
      </c>
      <c r="D9594" s="988" t="str">
        <f>'GRP Macros'!$AC$14</f>
        <v>Fluo Green 
RAL 6028</v>
      </c>
      <c r="E9594" s="1165" t="s">
        <v>27831</v>
      </c>
      <c r="F9594" s="1165" t="s">
        <v>28333</v>
      </c>
    </row>
    <row r="9595" spans="1:6" ht="15" customHeight="1">
      <c r="A9595" s="1165" t="str">
        <f t="shared" si="951"/>
        <v>MEXP174WHI</v>
      </c>
      <c r="B9595" s="1165">
        <f>IFERROR(INDEX('GRP Macros'!$B$14:$AF$554,MATCH(C9595,'GRP Macros'!$B$14:$B$552,FALSE),MATCH(D9595,'GRP Macros'!$B$14:$AF$14,FALSE)),0)</f>
        <v>0</v>
      </c>
      <c r="C9595" s="1165" t="s">
        <v>28506</v>
      </c>
      <c r="D9595" s="1167" t="str">
        <f>'GRP Macros'!$K$14</f>
        <v>White 
RAL 9016</v>
      </c>
      <c r="E9595" s="1165" t="s">
        <v>27838</v>
      </c>
      <c r="F9595" s="1165" t="s">
        <v>28333</v>
      </c>
    </row>
    <row r="9596" spans="1:6" ht="15" customHeight="1">
      <c r="A9596" s="1165" t="str">
        <f t="shared" si="951"/>
        <v>MEXP174BLU</v>
      </c>
      <c r="B9596" s="1165">
        <f>IFERROR(INDEX('GRP Macros'!$B$14:$AF$554,MATCH(C9596,'GRP Macros'!$B$14:$B$552,FALSE),MATCH(D9596,'GRP Macros'!$B$14:$AF$14,FALSE)),0)</f>
        <v>0</v>
      </c>
      <c r="C9596" s="1165" t="str">
        <f>C9595</f>
        <v>MEXP174</v>
      </c>
      <c r="D9596" s="988" t="str">
        <f>'GRP Macros'!$L$14</f>
        <v>Blue US 
RAL 5015</v>
      </c>
      <c r="E9596" s="1165" t="s">
        <v>27827</v>
      </c>
      <c r="F9596" s="1165" t="s">
        <v>28333</v>
      </c>
    </row>
    <row r="9597" spans="1:6" ht="15" customHeight="1">
      <c r="A9597" s="1165" t="str">
        <f t="shared" si="951"/>
        <v>MEXP174MIN</v>
      </c>
      <c r="B9597" s="1165">
        <f>IFERROR(INDEX('GRP Macros'!$B$14:$AF$554,MATCH(C9597,'GRP Macros'!$B$14:$B$552,FALSE),MATCH(D9597,'GRP Macros'!$B$14:$AF$14,FALSE)),0)</f>
        <v>0</v>
      </c>
      <c r="C9597" s="1165" t="str">
        <f t="shared" ref="C9597:C9608" si="954">C9596</f>
        <v>MEXP174</v>
      </c>
      <c r="D9597" s="988" t="str">
        <f>'GRP Macros'!$O$14</f>
        <v>Mint 
RAL 6027</v>
      </c>
      <c r="E9597" s="1165" t="s">
        <v>27834</v>
      </c>
      <c r="F9597" s="1165" t="s">
        <v>28333</v>
      </c>
    </row>
    <row r="9598" spans="1:6" ht="15" customHeight="1">
      <c r="A9598" s="1165" t="str">
        <f t="shared" si="951"/>
        <v>MEXP174GRE</v>
      </c>
      <c r="B9598" s="1165">
        <f>IFERROR(INDEX('GRP Macros'!$B$14:$AF$554,MATCH(C9598,'GRP Macros'!$B$14:$B$552,FALSE),MATCH(D9598,'GRP Macros'!$B$14:$AF$14,FALSE)),0)</f>
        <v>0</v>
      </c>
      <c r="C9598" s="1165" t="str">
        <f t="shared" si="954"/>
        <v>MEXP174</v>
      </c>
      <c r="D9598" s="988" t="str">
        <f>'GRP Macros'!$P$14</f>
        <v>Green 
RAL 6037</v>
      </c>
      <c r="E9598" s="1165" t="s">
        <v>27837</v>
      </c>
      <c r="F9598" s="1165" t="s">
        <v>28333</v>
      </c>
    </row>
    <row r="9599" spans="1:6" ht="15" customHeight="1">
      <c r="A9599" s="1165" t="str">
        <f t="shared" si="951"/>
        <v>MEXP174PUK</v>
      </c>
      <c r="B9599" s="1165">
        <f>IFERROR(INDEX('GRP Macros'!$B$14:$AF$554,MATCH(C9599,'GRP Macros'!$B$14:$B$552,FALSE),MATCH(D9599,'GRP Macros'!$B$14:$AF$14,FALSE)),0)</f>
        <v>0</v>
      </c>
      <c r="C9599" s="1165" t="str">
        <f t="shared" si="954"/>
        <v>MEXP174</v>
      </c>
      <c r="D9599" s="988" t="str">
        <f>'GRP Macros'!$Q$14</f>
        <v>US Green 
Pantone
2301C</v>
      </c>
      <c r="E9599" s="1165" t="s">
        <v>27835</v>
      </c>
      <c r="F9599" s="1165" t="s">
        <v>28333</v>
      </c>
    </row>
    <row r="9600" spans="1:6" ht="15" customHeight="1">
      <c r="A9600" s="1165" t="str">
        <f t="shared" si="951"/>
        <v>MEXP174YEL</v>
      </c>
      <c r="B9600" s="1165">
        <f>IFERROR(INDEX('GRP Macros'!$B$14:$AF$554,MATCH(C9600,'GRP Macros'!$B$14:$B$552,FALSE),MATCH(D9600,'GRP Macros'!$B$14:$AF$14,FALSE)),0)</f>
        <v>0</v>
      </c>
      <c r="C9600" s="1165" t="str">
        <f t="shared" si="954"/>
        <v>MEXP174</v>
      </c>
      <c r="D9600" s="988" t="str">
        <f>'GRP Macros'!$S$14</f>
        <v>Yellow 
RAL 1023</v>
      </c>
      <c r="E9600" s="1165" t="s">
        <v>27823</v>
      </c>
      <c r="F9600" s="1165" t="s">
        <v>28333</v>
      </c>
    </row>
    <row r="9601" spans="1:6" ht="15" customHeight="1">
      <c r="A9601" s="1165" t="str">
        <f t="shared" si="951"/>
        <v>MEXP174RED</v>
      </c>
      <c r="B9601" s="1165">
        <f>IFERROR(INDEX('GRP Macros'!$B$14:$AF$554,MATCH(C9601,'GRP Macros'!$B$14:$B$552,FALSE),MATCH(D9601,'GRP Macros'!$B$14:$AF$14,FALSE)),0)</f>
        <v>0</v>
      </c>
      <c r="C9601" s="1165" t="str">
        <f t="shared" si="954"/>
        <v>MEXP174</v>
      </c>
      <c r="D9601" s="988" t="str">
        <f>'GRP Macros'!$U$14</f>
        <v>Red 
RAL 3020</v>
      </c>
      <c r="E9601" s="1165" t="s">
        <v>27826</v>
      </c>
      <c r="F9601" s="1165" t="s">
        <v>28333</v>
      </c>
    </row>
    <row r="9602" spans="1:6" ht="15" customHeight="1">
      <c r="A9602" s="1165" t="str">
        <f t="shared" si="951"/>
        <v>MEXP174VIO</v>
      </c>
      <c r="B9602" s="1165">
        <f>IFERROR(INDEX('GRP Macros'!$B$14:$AF$554,MATCH(C9602,'GRP Macros'!$B$14:$B$552,FALSE),MATCH(D9602,'GRP Macros'!$B$14:$AF$14,FALSE)),0)</f>
        <v>0</v>
      </c>
      <c r="C9602" s="1165" t="str">
        <f t="shared" si="954"/>
        <v>MEXP174</v>
      </c>
      <c r="D9602" s="988" t="str">
        <f>'GRP Macros'!$V$14</f>
        <v>Violet 
RAL 4008</v>
      </c>
      <c r="E9602" s="1165" t="s">
        <v>27833</v>
      </c>
      <c r="F9602" s="1165" t="s">
        <v>28333</v>
      </c>
    </row>
    <row r="9603" spans="1:6" ht="15" customHeight="1">
      <c r="A9603" s="1165" t="str">
        <f t="shared" si="951"/>
        <v>MEXP174BLK</v>
      </c>
      <c r="B9603" s="1165">
        <f>IFERROR(INDEX('GRP Macros'!$B$14:$AF$554,MATCH(C9603,'GRP Macros'!$B$14:$B$552,FALSE),MATCH(D9603,'GRP Macros'!$B$14:$AF$14,FALSE)),0)</f>
        <v>0</v>
      </c>
      <c r="C9603" s="1165" t="str">
        <f t="shared" si="954"/>
        <v>MEXP174</v>
      </c>
      <c r="D9603" s="988" t="str">
        <f>'GRP Macros'!$X$14</f>
        <v>Black 
RAL 9005</v>
      </c>
      <c r="E9603" s="1165" t="s">
        <v>27829</v>
      </c>
      <c r="F9603" s="1165" t="s">
        <v>28333</v>
      </c>
    </row>
    <row r="9604" spans="1:6" ht="15" customHeight="1">
      <c r="A9604" s="1165" t="str">
        <f t="shared" si="951"/>
        <v>MEXP174GRY</v>
      </c>
      <c r="B9604" s="1165">
        <f>IFERROR(INDEX('GRP Macros'!$B$14:$AF$554,MATCH(C9604,'GRP Macros'!$B$14:$B$552,FALSE),MATCH(D9604,'GRP Macros'!$B$14:$AF$14,FALSE)),0)</f>
        <v>0</v>
      </c>
      <c r="C9604" s="1165" t="str">
        <f t="shared" si="954"/>
        <v>MEXP174</v>
      </c>
      <c r="D9604" s="988" t="str">
        <f>'GRP Macros'!$Y$14</f>
        <v>Grey 
RAL 7001</v>
      </c>
      <c r="E9604" s="1165" t="s">
        <v>27828</v>
      </c>
      <c r="F9604" s="1165" t="s">
        <v>28333</v>
      </c>
    </row>
    <row r="9605" spans="1:6" ht="15" customHeight="1">
      <c r="A9605" s="1165" t="str">
        <f t="shared" si="951"/>
        <v>MEXP174FLY</v>
      </c>
      <c r="B9605" s="1165">
        <f>IFERROR(INDEX('GRP Macros'!$B$14:$AF$554,MATCH(C9605,'GRP Macros'!$B$14:$B$552,FALSE),MATCH(D9605,'GRP Macros'!$B$14:$AF$14,FALSE)),0)</f>
        <v>0</v>
      </c>
      <c r="C9605" s="1165" t="str">
        <f t="shared" si="954"/>
        <v>MEXP174</v>
      </c>
      <c r="D9605" s="988" t="str">
        <f>'GRP Macros'!$Z$14</f>
        <v>Fluo Yellow 
RAL 1026</v>
      </c>
      <c r="E9605" s="1165" t="s">
        <v>28041</v>
      </c>
      <c r="F9605" s="1165" t="s">
        <v>28333</v>
      </c>
    </row>
    <row r="9606" spans="1:6" ht="15" customHeight="1">
      <c r="A9606" s="1165" t="str">
        <f t="shared" si="951"/>
        <v>MEXP174FLO</v>
      </c>
      <c r="B9606" s="1165">
        <f>IFERROR(INDEX('GRP Macros'!$B$14:$AF$554,MATCH(C9606,'GRP Macros'!$B$14:$B$552,FALSE),MATCH(D9606,'GRP Macros'!$B$14:$AF$14,FALSE)),0)</f>
        <v>0</v>
      </c>
      <c r="C9606" s="1165" t="str">
        <f t="shared" si="954"/>
        <v>MEXP174</v>
      </c>
      <c r="D9606" s="988" t="str">
        <f>'GRP Macros'!$AA$14</f>
        <v>Fluo Orange 
RAL 2005</v>
      </c>
      <c r="E9606" s="1165" t="s">
        <v>27830</v>
      </c>
      <c r="F9606" s="1165" t="s">
        <v>28333</v>
      </c>
    </row>
    <row r="9607" spans="1:6" ht="15" customHeight="1">
      <c r="A9607" s="1165" t="str">
        <f t="shared" si="951"/>
        <v>MEXP174FLP</v>
      </c>
      <c r="B9607" s="1165">
        <f>IFERROR(INDEX('GRP Macros'!$B$14:$AF$554,MATCH(C9607,'GRP Macros'!$B$14:$B$552,FALSE),MATCH(D9607,'GRP Macros'!$B$14:$AF$14,FALSE)),0)</f>
        <v>0</v>
      </c>
      <c r="C9607" s="1165" t="str">
        <f t="shared" si="954"/>
        <v>MEXP174</v>
      </c>
      <c r="D9607" s="988" t="str">
        <f>'GRP Macros'!$AB$14</f>
        <v>Fluo Pink 
Pantone 806C</v>
      </c>
      <c r="E9607" s="1165" t="s">
        <v>27832</v>
      </c>
      <c r="F9607" s="1165" t="s">
        <v>28333</v>
      </c>
    </row>
    <row r="9608" spans="1:6" ht="15" customHeight="1">
      <c r="A9608" s="1165" t="str">
        <f t="shared" si="951"/>
        <v>MEXP174FLG</v>
      </c>
      <c r="B9608" s="1165">
        <f>IFERROR(INDEX('GRP Macros'!$B$14:$AF$554,MATCH(C9608,'GRP Macros'!$B$14:$B$552,FALSE),MATCH(D9608,'GRP Macros'!$B$14:$AF$14,FALSE)),0)</f>
        <v>0</v>
      </c>
      <c r="C9608" s="1165" t="str">
        <f t="shared" si="954"/>
        <v>MEXP174</v>
      </c>
      <c r="D9608" s="988" t="str">
        <f>'GRP Macros'!$AC$14</f>
        <v>Fluo Green 
RAL 6028</v>
      </c>
      <c r="E9608" s="1165" t="s">
        <v>27831</v>
      </c>
      <c r="F9608" s="1165" t="s">
        <v>28333</v>
      </c>
    </row>
    <row r="9609" spans="1:6" ht="15" customHeight="1">
      <c r="A9609" s="1165" t="str">
        <f t="shared" si="951"/>
        <v>MEXP175WHI</v>
      </c>
      <c r="B9609" s="1165">
        <f>IFERROR(INDEX('GRP Macros'!$B$14:$AF$554,MATCH(C9609,'GRP Macros'!$B$14:$B$552,FALSE),MATCH(D9609,'GRP Macros'!$B$14:$AF$14,FALSE)),0)</f>
        <v>0</v>
      </c>
      <c r="C9609" s="1165" t="s">
        <v>28507</v>
      </c>
      <c r="D9609" s="1167" t="str">
        <f>'GRP Macros'!$K$14</f>
        <v>White 
RAL 9016</v>
      </c>
      <c r="E9609" s="1165" t="s">
        <v>27838</v>
      </c>
      <c r="F9609" s="1165" t="s">
        <v>28333</v>
      </c>
    </row>
    <row r="9610" spans="1:6" ht="15" customHeight="1">
      <c r="A9610" s="1165" t="str">
        <f t="shared" si="951"/>
        <v>MEXP175BLU</v>
      </c>
      <c r="B9610" s="1165">
        <f>IFERROR(INDEX('GRP Macros'!$B$14:$AF$554,MATCH(C9610,'GRP Macros'!$B$14:$B$552,FALSE),MATCH(D9610,'GRP Macros'!$B$14:$AF$14,FALSE)),0)</f>
        <v>0</v>
      </c>
      <c r="C9610" s="1165" t="str">
        <f>C9609</f>
        <v>MEXP175</v>
      </c>
      <c r="D9610" s="988" t="str">
        <f>'GRP Macros'!$L$14</f>
        <v>Blue US 
RAL 5015</v>
      </c>
      <c r="E9610" s="1165" t="s">
        <v>27827</v>
      </c>
      <c r="F9610" s="1165" t="s">
        <v>28333</v>
      </c>
    </row>
    <row r="9611" spans="1:6" ht="15" customHeight="1">
      <c r="A9611" s="1165" t="str">
        <f t="shared" si="951"/>
        <v>MEXP175MIN</v>
      </c>
      <c r="B9611" s="1165">
        <f>IFERROR(INDEX('GRP Macros'!$B$14:$AF$554,MATCH(C9611,'GRP Macros'!$B$14:$B$552,FALSE),MATCH(D9611,'GRP Macros'!$B$14:$AF$14,FALSE)),0)</f>
        <v>0</v>
      </c>
      <c r="C9611" s="1165" t="str">
        <f t="shared" ref="C9611:C9622" si="955">C9610</f>
        <v>MEXP175</v>
      </c>
      <c r="D9611" s="988" t="str">
        <f>'GRP Macros'!$O$14</f>
        <v>Mint 
RAL 6027</v>
      </c>
      <c r="E9611" s="1165" t="s">
        <v>27834</v>
      </c>
      <c r="F9611" s="1165" t="s">
        <v>28333</v>
      </c>
    </row>
    <row r="9612" spans="1:6" ht="15" customHeight="1">
      <c r="A9612" s="1165" t="str">
        <f t="shared" si="951"/>
        <v>MEXP175GRE</v>
      </c>
      <c r="B9612" s="1165">
        <f>IFERROR(INDEX('GRP Macros'!$B$14:$AF$554,MATCH(C9612,'GRP Macros'!$B$14:$B$552,FALSE),MATCH(D9612,'GRP Macros'!$B$14:$AF$14,FALSE)),0)</f>
        <v>0</v>
      </c>
      <c r="C9612" s="1165" t="str">
        <f t="shared" si="955"/>
        <v>MEXP175</v>
      </c>
      <c r="D9612" s="988" t="str">
        <f>'GRP Macros'!$P$14</f>
        <v>Green 
RAL 6037</v>
      </c>
      <c r="E9612" s="1165" t="s">
        <v>27837</v>
      </c>
      <c r="F9612" s="1165" t="s">
        <v>28333</v>
      </c>
    </row>
    <row r="9613" spans="1:6" ht="15" customHeight="1">
      <c r="A9613" s="1165" t="str">
        <f t="shared" ref="A9613:A9622" si="956">CONCATENATE(C9613,E9613)</f>
        <v>MEXP175PUK</v>
      </c>
      <c r="B9613" s="1165">
        <f>IFERROR(INDEX('GRP Macros'!$B$14:$AF$554,MATCH(C9613,'GRP Macros'!$B$14:$B$552,FALSE),MATCH(D9613,'GRP Macros'!$B$14:$AF$14,FALSE)),0)</f>
        <v>0</v>
      </c>
      <c r="C9613" s="1165" t="str">
        <f t="shared" si="955"/>
        <v>MEXP175</v>
      </c>
      <c r="D9613" s="988" t="str">
        <f>'GRP Macros'!$Q$14</f>
        <v>US Green 
Pantone
2301C</v>
      </c>
      <c r="E9613" s="1165" t="s">
        <v>27835</v>
      </c>
      <c r="F9613" s="1165" t="s">
        <v>28333</v>
      </c>
    </row>
    <row r="9614" spans="1:6" ht="15" customHeight="1">
      <c r="A9614" s="1165" t="str">
        <f t="shared" si="956"/>
        <v>MEXP175YEL</v>
      </c>
      <c r="B9614" s="1165">
        <f>IFERROR(INDEX('GRP Macros'!$B$14:$AF$554,MATCH(C9614,'GRP Macros'!$B$14:$B$552,FALSE),MATCH(D9614,'GRP Macros'!$B$14:$AF$14,FALSE)),0)</f>
        <v>0</v>
      </c>
      <c r="C9614" s="1165" t="str">
        <f t="shared" si="955"/>
        <v>MEXP175</v>
      </c>
      <c r="D9614" s="988" t="str">
        <f>'GRP Macros'!$S$14</f>
        <v>Yellow 
RAL 1023</v>
      </c>
      <c r="E9614" s="1165" t="s">
        <v>27823</v>
      </c>
      <c r="F9614" s="1165" t="s">
        <v>28333</v>
      </c>
    </row>
    <row r="9615" spans="1:6" ht="15" customHeight="1">
      <c r="A9615" s="1165" t="str">
        <f t="shared" si="956"/>
        <v>MEXP175RED</v>
      </c>
      <c r="B9615" s="1165">
        <f>IFERROR(INDEX('GRP Macros'!$B$14:$AF$554,MATCH(C9615,'GRP Macros'!$B$14:$B$552,FALSE),MATCH(D9615,'GRP Macros'!$B$14:$AF$14,FALSE)),0)</f>
        <v>0</v>
      </c>
      <c r="C9615" s="1165" t="str">
        <f t="shared" si="955"/>
        <v>MEXP175</v>
      </c>
      <c r="D9615" s="988" t="str">
        <f>'GRP Macros'!$U$14</f>
        <v>Red 
RAL 3020</v>
      </c>
      <c r="E9615" s="1165" t="s">
        <v>27826</v>
      </c>
      <c r="F9615" s="1165" t="s">
        <v>28333</v>
      </c>
    </row>
    <row r="9616" spans="1:6" ht="15" customHeight="1">
      <c r="A9616" s="1165" t="str">
        <f t="shared" si="956"/>
        <v>MEXP175VIO</v>
      </c>
      <c r="B9616" s="1165">
        <f>IFERROR(INDEX('GRP Macros'!$B$14:$AF$554,MATCH(C9616,'GRP Macros'!$B$14:$B$552,FALSE),MATCH(D9616,'GRP Macros'!$B$14:$AF$14,FALSE)),0)</f>
        <v>0</v>
      </c>
      <c r="C9616" s="1165" t="str">
        <f t="shared" si="955"/>
        <v>MEXP175</v>
      </c>
      <c r="D9616" s="988" t="str">
        <f>'GRP Macros'!$V$14</f>
        <v>Violet 
RAL 4008</v>
      </c>
      <c r="E9616" s="1165" t="s">
        <v>27833</v>
      </c>
      <c r="F9616" s="1165" t="s">
        <v>28333</v>
      </c>
    </row>
    <row r="9617" spans="1:6" ht="15" customHeight="1">
      <c r="A9617" s="1165" t="str">
        <f t="shared" si="956"/>
        <v>MEXP175BLK</v>
      </c>
      <c r="B9617" s="1165">
        <f>IFERROR(INDEX('GRP Macros'!$B$14:$AF$554,MATCH(C9617,'GRP Macros'!$B$14:$B$552,FALSE),MATCH(D9617,'GRP Macros'!$B$14:$AF$14,FALSE)),0)</f>
        <v>0</v>
      </c>
      <c r="C9617" s="1165" t="str">
        <f t="shared" si="955"/>
        <v>MEXP175</v>
      </c>
      <c r="D9617" s="988" t="str">
        <f>'GRP Macros'!$X$14</f>
        <v>Black 
RAL 9005</v>
      </c>
      <c r="E9617" s="1165" t="s">
        <v>27829</v>
      </c>
      <c r="F9617" s="1165" t="s">
        <v>28333</v>
      </c>
    </row>
    <row r="9618" spans="1:6" ht="15" customHeight="1">
      <c r="A9618" s="1165" t="str">
        <f t="shared" si="956"/>
        <v>MEXP175GRY</v>
      </c>
      <c r="B9618" s="1165">
        <f>IFERROR(INDEX('GRP Macros'!$B$14:$AF$554,MATCH(C9618,'GRP Macros'!$B$14:$B$552,FALSE),MATCH(D9618,'GRP Macros'!$B$14:$AF$14,FALSE)),0)</f>
        <v>0</v>
      </c>
      <c r="C9618" s="1165" t="str">
        <f t="shared" si="955"/>
        <v>MEXP175</v>
      </c>
      <c r="D9618" s="988" t="str">
        <f>'GRP Macros'!$Y$14</f>
        <v>Grey 
RAL 7001</v>
      </c>
      <c r="E9618" s="1165" t="s">
        <v>27828</v>
      </c>
      <c r="F9618" s="1165" t="s">
        <v>28333</v>
      </c>
    </row>
    <row r="9619" spans="1:6" ht="15" customHeight="1">
      <c r="A9619" s="1165" t="str">
        <f t="shared" si="956"/>
        <v>MEXP175FLY</v>
      </c>
      <c r="B9619" s="1165">
        <f>IFERROR(INDEX('GRP Macros'!$B$14:$AF$554,MATCH(C9619,'GRP Macros'!$B$14:$B$552,FALSE),MATCH(D9619,'GRP Macros'!$B$14:$AF$14,FALSE)),0)</f>
        <v>0</v>
      </c>
      <c r="C9619" s="1165" t="str">
        <f t="shared" si="955"/>
        <v>MEXP175</v>
      </c>
      <c r="D9619" s="988" t="str">
        <f>'GRP Macros'!$Z$14</f>
        <v>Fluo Yellow 
RAL 1026</v>
      </c>
      <c r="E9619" s="1165" t="s">
        <v>28041</v>
      </c>
      <c r="F9619" s="1165" t="s">
        <v>28333</v>
      </c>
    </row>
    <row r="9620" spans="1:6" ht="15" customHeight="1">
      <c r="A9620" s="1165" t="str">
        <f t="shared" si="956"/>
        <v>MEXP175FLO</v>
      </c>
      <c r="B9620" s="1165">
        <f>IFERROR(INDEX('GRP Macros'!$B$14:$AF$554,MATCH(C9620,'GRP Macros'!$B$14:$B$552,FALSE),MATCH(D9620,'GRP Macros'!$B$14:$AF$14,FALSE)),0)</f>
        <v>0</v>
      </c>
      <c r="C9620" s="1165" t="str">
        <f t="shared" si="955"/>
        <v>MEXP175</v>
      </c>
      <c r="D9620" s="988" t="str">
        <f>'GRP Macros'!$AA$14</f>
        <v>Fluo Orange 
RAL 2005</v>
      </c>
      <c r="E9620" s="1165" t="s">
        <v>27830</v>
      </c>
      <c r="F9620" s="1165" t="s">
        <v>28333</v>
      </c>
    </row>
    <row r="9621" spans="1:6" ht="15" customHeight="1">
      <c r="A9621" s="1165" t="str">
        <f t="shared" si="956"/>
        <v>MEXP175FLP</v>
      </c>
      <c r="B9621" s="1165">
        <f>IFERROR(INDEX('GRP Macros'!$B$14:$AF$554,MATCH(C9621,'GRP Macros'!$B$14:$B$552,FALSE),MATCH(D9621,'GRP Macros'!$B$14:$AF$14,FALSE)),0)</f>
        <v>0</v>
      </c>
      <c r="C9621" s="1165" t="str">
        <f t="shared" si="955"/>
        <v>MEXP175</v>
      </c>
      <c r="D9621" s="988" t="str">
        <f>'GRP Macros'!$AB$14</f>
        <v>Fluo Pink 
Pantone 806C</v>
      </c>
      <c r="E9621" s="1165" t="s">
        <v>27832</v>
      </c>
      <c r="F9621" s="1165" t="s">
        <v>28333</v>
      </c>
    </row>
    <row r="9622" spans="1:6" ht="15" customHeight="1">
      <c r="A9622" s="1165" t="str">
        <f t="shared" si="956"/>
        <v>MEXP175FLG</v>
      </c>
      <c r="B9622" s="1165">
        <f>IFERROR(INDEX('GRP Macros'!$B$14:$AF$554,MATCH(C9622,'GRP Macros'!$B$14:$B$552,FALSE),MATCH(D9622,'GRP Macros'!$B$14:$AF$14,FALSE)),0)</f>
        <v>0</v>
      </c>
      <c r="C9622" s="1165" t="str">
        <f t="shared" si="955"/>
        <v>MEXP175</v>
      </c>
      <c r="D9622" s="988" t="str">
        <f>'GRP Macros'!$AC$14</f>
        <v>Fluo Green 
RAL 6028</v>
      </c>
      <c r="E9622" s="1165" t="s">
        <v>27831</v>
      </c>
      <c r="F9622" s="1165" t="s">
        <v>28333</v>
      </c>
    </row>
    <row r="9623" spans="1:6" ht="15" customHeight="1">
      <c r="A9623" s="1165" t="str">
        <f t="shared" ref="A9623:A9661" si="957">CONCATENATE(C9623,E9623)</f>
        <v>MEXP176WHI</v>
      </c>
      <c r="B9623" s="1165">
        <f>IFERROR(INDEX('GRP Macros'!$B$14:$AF$554,MATCH(C9623,'GRP Macros'!$B$14:$B$552,FALSE),MATCH(D9623,'GRP Macros'!$B$14:$AF$14,FALSE)),0)</f>
        <v>0</v>
      </c>
      <c r="C9623" s="1165" t="s">
        <v>28508</v>
      </c>
      <c r="D9623" s="1167" t="str">
        <f>'GRP Macros'!$K$14</f>
        <v>White 
RAL 9016</v>
      </c>
      <c r="E9623" s="1165" t="s">
        <v>27838</v>
      </c>
      <c r="F9623" s="1165" t="s">
        <v>28333</v>
      </c>
    </row>
    <row r="9624" spans="1:6" ht="15" customHeight="1">
      <c r="A9624" s="1165" t="str">
        <f t="shared" si="957"/>
        <v>MEXP176BLU</v>
      </c>
      <c r="B9624" s="1165">
        <f>IFERROR(INDEX('GRP Macros'!$B$14:$AF$554,MATCH(C9624,'GRP Macros'!$B$14:$B$552,FALSE),MATCH(D9624,'GRP Macros'!$B$14:$AF$14,FALSE)),0)</f>
        <v>0</v>
      </c>
      <c r="C9624" s="1165" t="str">
        <f>C9623</f>
        <v>MEXP176</v>
      </c>
      <c r="D9624" s="988" t="str">
        <f>'GRP Macros'!$L$14</f>
        <v>Blue US 
RAL 5015</v>
      </c>
      <c r="E9624" s="1165" t="s">
        <v>27827</v>
      </c>
      <c r="F9624" s="1165" t="s">
        <v>28333</v>
      </c>
    </row>
    <row r="9625" spans="1:6" ht="15" customHeight="1">
      <c r="A9625" s="1165" t="str">
        <f t="shared" si="957"/>
        <v>MEXP176MIN</v>
      </c>
      <c r="B9625" s="1165">
        <f>IFERROR(INDEX('GRP Macros'!$B$14:$AF$554,MATCH(C9625,'GRP Macros'!$B$14:$B$552,FALSE),MATCH(D9625,'GRP Macros'!$B$14:$AF$14,FALSE)),0)</f>
        <v>0</v>
      </c>
      <c r="C9625" s="1165" t="str">
        <f t="shared" ref="C9625:C9636" si="958">C9624</f>
        <v>MEXP176</v>
      </c>
      <c r="D9625" s="988" t="str">
        <f>'GRP Macros'!$O$14</f>
        <v>Mint 
RAL 6027</v>
      </c>
      <c r="E9625" s="1165" t="s">
        <v>27834</v>
      </c>
      <c r="F9625" s="1165" t="s">
        <v>28333</v>
      </c>
    </row>
    <row r="9626" spans="1:6" ht="15" customHeight="1">
      <c r="A9626" s="1165" t="str">
        <f t="shared" si="957"/>
        <v>MEXP176GRE</v>
      </c>
      <c r="B9626" s="1165">
        <f>IFERROR(INDEX('GRP Macros'!$B$14:$AF$554,MATCH(C9626,'GRP Macros'!$B$14:$B$552,FALSE),MATCH(D9626,'GRP Macros'!$B$14:$AF$14,FALSE)),0)</f>
        <v>0</v>
      </c>
      <c r="C9626" s="1165" t="str">
        <f t="shared" si="958"/>
        <v>MEXP176</v>
      </c>
      <c r="D9626" s="988" t="str">
        <f>'GRP Macros'!$P$14</f>
        <v>Green 
RAL 6037</v>
      </c>
      <c r="E9626" s="1165" t="s">
        <v>27837</v>
      </c>
      <c r="F9626" s="1165" t="s">
        <v>28333</v>
      </c>
    </row>
    <row r="9627" spans="1:6" ht="15" customHeight="1">
      <c r="A9627" s="1165" t="str">
        <f t="shared" si="957"/>
        <v>MEXP176PUK</v>
      </c>
      <c r="B9627" s="1165">
        <f>IFERROR(INDEX('GRP Macros'!$B$14:$AF$554,MATCH(C9627,'GRP Macros'!$B$14:$B$552,FALSE),MATCH(D9627,'GRP Macros'!$B$14:$AF$14,FALSE)),0)</f>
        <v>0</v>
      </c>
      <c r="C9627" s="1165" t="str">
        <f t="shared" si="958"/>
        <v>MEXP176</v>
      </c>
      <c r="D9627" s="988" t="str">
        <f>'GRP Macros'!$Q$14</f>
        <v>US Green 
Pantone
2301C</v>
      </c>
      <c r="E9627" s="1165" t="s">
        <v>27835</v>
      </c>
      <c r="F9627" s="1165" t="s">
        <v>28333</v>
      </c>
    </row>
    <row r="9628" spans="1:6" ht="15" customHeight="1">
      <c r="A9628" s="1165" t="str">
        <f t="shared" si="957"/>
        <v>MEXP176YEL</v>
      </c>
      <c r="B9628" s="1165">
        <f>IFERROR(INDEX('GRP Macros'!$B$14:$AF$554,MATCH(C9628,'GRP Macros'!$B$14:$B$552,FALSE),MATCH(D9628,'GRP Macros'!$B$14:$AF$14,FALSE)),0)</f>
        <v>0</v>
      </c>
      <c r="C9628" s="1165" t="str">
        <f t="shared" si="958"/>
        <v>MEXP176</v>
      </c>
      <c r="D9628" s="988" t="str">
        <f>'GRP Macros'!$S$14</f>
        <v>Yellow 
RAL 1023</v>
      </c>
      <c r="E9628" s="1165" t="s">
        <v>27823</v>
      </c>
      <c r="F9628" s="1165" t="s">
        <v>28333</v>
      </c>
    </row>
    <row r="9629" spans="1:6" ht="15" customHeight="1">
      <c r="A9629" s="1165" t="str">
        <f t="shared" si="957"/>
        <v>MEXP176RED</v>
      </c>
      <c r="B9629" s="1165">
        <f>IFERROR(INDEX('GRP Macros'!$B$14:$AF$554,MATCH(C9629,'GRP Macros'!$B$14:$B$552,FALSE),MATCH(D9629,'GRP Macros'!$B$14:$AF$14,FALSE)),0)</f>
        <v>0</v>
      </c>
      <c r="C9629" s="1165" t="str">
        <f t="shared" si="958"/>
        <v>MEXP176</v>
      </c>
      <c r="D9629" s="988" t="str">
        <f>'GRP Macros'!$U$14</f>
        <v>Red 
RAL 3020</v>
      </c>
      <c r="E9629" s="1165" t="s">
        <v>27826</v>
      </c>
      <c r="F9629" s="1165" t="s">
        <v>28333</v>
      </c>
    </row>
    <row r="9630" spans="1:6" ht="15" customHeight="1">
      <c r="A9630" s="1165" t="str">
        <f t="shared" si="957"/>
        <v>MEXP176VIO</v>
      </c>
      <c r="B9630" s="1165">
        <f>IFERROR(INDEX('GRP Macros'!$B$14:$AF$554,MATCH(C9630,'GRP Macros'!$B$14:$B$552,FALSE),MATCH(D9630,'GRP Macros'!$B$14:$AF$14,FALSE)),0)</f>
        <v>0</v>
      </c>
      <c r="C9630" s="1165" t="str">
        <f t="shared" si="958"/>
        <v>MEXP176</v>
      </c>
      <c r="D9630" s="988" t="str">
        <f>'GRP Macros'!$V$14</f>
        <v>Violet 
RAL 4008</v>
      </c>
      <c r="E9630" s="1165" t="s">
        <v>27833</v>
      </c>
      <c r="F9630" s="1165" t="s">
        <v>28333</v>
      </c>
    </row>
    <row r="9631" spans="1:6" ht="15" customHeight="1">
      <c r="A9631" s="1165" t="str">
        <f t="shared" si="957"/>
        <v>MEXP176BLK</v>
      </c>
      <c r="B9631" s="1165">
        <f>IFERROR(INDEX('GRP Macros'!$B$14:$AF$554,MATCH(C9631,'GRP Macros'!$B$14:$B$552,FALSE),MATCH(D9631,'GRP Macros'!$B$14:$AF$14,FALSE)),0)</f>
        <v>0</v>
      </c>
      <c r="C9631" s="1165" t="str">
        <f t="shared" si="958"/>
        <v>MEXP176</v>
      </c>
      <c r="D9631" s="988" t="str">
        <f>'GRP Macros'!$X$14</f>
        <v>Black 
RAL 9005</v>
      </c>
      <c r="E9631" s="1165" t="s">
        <v>27829</v>
      </c>
      <c r="F9631" s="1165" t="s">
        <v>28333</v>
      </c>
    </row>
    <row r="9632" spans="1:6" ht="15" customHeight="1">
      <c r="A9632" s="1165" t="str">
        <f t="shared" si="957"/>
        <v>MEXP176GRY</v>
      </c>
      <c r="B9632" s="1165">
        <f>IFERROR(INDEX('GRP Macros'!$B$14:$AF$554,MATCH(C9632,'GRP Macros'!$B$14:$B$552,FALSE),MATCH(D9632,'GRP Macros'!$B$14:$AF$14,FALSE)),0)</f>
        <v>0</v>
      </c>
      <c r="C9632" s="1165" t="str">
        <f t="shared" si="958"/>
        <v>MEXP176</v>
      </c>
      <c r="D9632" s="988" t="str">
        <f>'GRP Macros'!$Y$14</f>
        <v>Grey 
RAL 7001</v>
      </c>
      <c r="E9632" s="1165" t="s">
        <v>27828</v>
      </c>
      <c r="F9632" s="1165" t="s">
        <v>28333</v>
      </c>
    </row>
    <row r="9633" spans="1:6" ht="15" customHeight="1">
      <c r="A9633" s="1165" t="str">
        <f t="shared" si="957"/>
        <v>MEXP176FLY</v>
      </c>
      <c r="B9633" s="1165">
        <f>IFERROR(INDEX('GRP Macros'!$B$14:$AF$554,MATCH(C9633,'GRP Macros'!$B$14:$B$552,FALSE),MATCH(D9633,'GRP Macros'!$B$14:$AF$14,FALSE)),0)</f>
        <v>0</v>
      </c>
      <c r="C9633" s="1165" t="str">
        <f t="shared" si="958"/>
        <v>MEXP176</v>
      </c>
      <c r="D9633" s="988" t="str">
        <f>'GRP Macros'!$Z$14</f>
        <v>Fluo Yellow 
RAL 1026</v>
      </c>
      <c r="E9633" s="1165" t="s">
        <v>28041</v>
      </c>
      <c r="F9633" s="1165" t="s">
        <v>28333</v>
      </c>
    </row>
    <row r="9634" spans="1:6" ht="15" customHeight="1">
      <c r="A9634" s="1165" t="str">
        <f t="shared" si="957"/>
        <v>MEXP176FLO</v>
      </c>
      <c r="B9634" s="1165">
        <f>IFERROR(INDEX('GRP Macros'!$B$14:$AF$554,MATCH(C9634,'GRP Macros'!$B$14:$B$552,FALSE),MATCH(D9634,'GRP Macros'!$B$14:$AF$14,FALSE)),0)</f>
        <v>0</v>
      </c>
      <c r="C9634" s="1165" t="str">
        <f t="shared" si="958"/>
        <v>MEXP176</v>
      </c>
      <c r="D9634" s="988" t="str">
        <f>'GRP Macros'!$AA$14</f>
        <v>Fluo Orange 
RAL 2005</v>
      </c>
      <c r="E9634" s="1165" t="s">
        <v>27830</v>
      </c>
      <c r="F9634" s="1165" t="s">
        <v>28333</v>
      </c>
    </row>
    <row r="9635" spans="1:6" ht="15" customHeight="1">
      <c r="A9635" s="1165" t="str">
        <f t="shared" si="957"/>
        <v>MEXP176FLP</v>
      </c>
      <c r="B9635" s="1165">
        <f>IFERROR(INDEX('GRP Macros'!$B$14:$AF$554,MATCH(C9635,'GRP Macros'!$B$14:$B$552,FALSE),MATCH(D9635,'GRP Macros'!$B$14:$AF$14,FALSE)),0)</f>
        <v>0</v>
      </c>
      <c r="C9635" s="1165" t="str">
        <f t="shared" si="958"/>
        <v>MEXP176</v>
      </c>
      <c r="D9635" s="988" t="str">
        <f>'GRP Macros'!$AB$14</f>
        <v>Fluo Pink 
Pantone 806C</v>
      </c>
      <c r="E9635" s="1165" t="s">
        <v>27832</v>
      </c>
      <c r="F9635" s="1165" t="s">
        <v>28333</v>
      </c>
    </row>
    <row r="9636" spans="1:6" ht="15" customHeight="1">
      <c r="A9636" s="1165" t="str">
        <f t="shared" si="957"/>
        <v>MEXP176FLG</v>
      </c>
      <c r="B9636" s="1165">
        <f>IFERROR(INDEX('GRP Macros'!$B$14:$AF$554,MATCH(C9636,'GRP Macros'!$B$14:$B$552,FALSE),MATCH(D9636,'GRP Macros'!$B$14:$AF$14,FALSE)),0)</f>
        <v>0</v>
      </c>
      <c r="C9636" s="1165" t="str">
        <f t="shared" si="958"/>
        <v>MEXP176</v>
      </c>
      <c r="D9636" s="988" t="str">
        <f>'GRP Macros'!$AC$14</f>
        <v>Fluo Green 
RAL 6028</v>
      </c>
      <c r="E9636" s="1165" t="s">
        <v>27831</v>
      </c>
      <c r="F9636" s="1165" t="s">
        <v>28333</v>
      </c>
    </row>
    <row r="9637" spans="1:6" ht="15" customHeight="1">
      <c r="A9637" s="1165" t="str">
        <f t="shared" si="957"/>
        <v>MEXP177WHI</v>
      </c>
      <c r="B9637" s="1165">
        <f>IFERROR(INDEX('GRP Macros'!$B$14:$AF$554,MATCH(C9637,'GRP Macros'!$B$14:$B$552,FALSE),MATCH(D9637,'GRP Macros'!$B$14:$AF$14,FALSE)),0)</f>
        <v>0</v>
      </c>
      <c r="C9637" s="1165" t="s">
        <v>28509</v>
      </c>
      <c r="D9637" s="1167" t="str">
        <f>'GRP Macros'!$K$14</f>
        <v>White 
RAL 9016</v>
      </c>
      <c r="E9637" s="1165" t="s">
        <v>27838</v>
      </c>
      <c r="F9637" s="1165" t="s">
        <v>28333</v>
      </c>
    </row>
    <row r="9638" spans="1:6" ht="15" customHeight="1">
      <c r="A9638" s="1165" t="str">
        <f t="shared" si="957"/>
        <v>MEXP177BLU</v>
      </c>
      <c r="B9638" s="1165">
        <f>IFERROR(INDEX('GRP Macros'!$B$14:$AF$554,MATCH(C9638,'GRP Macros'!$B$14:$B$552,FALSE),MATCH(D9638,'GRP Macros'!$B$14:$AF$14,FALSE)),0)</f>
        <v>0</v>
      </c>
      <c r="C9638" s="1165" t="str">
        <f>C9637</f>
        <v>MEXP177</v>
      </c>
      <c r="D9638" s="988" t="str">
        <f>'GRP Macros'!$L$14</f>
        <v>Blue US 
RAL 5015</v>
      </c>
      <c r="E9638" s="1165" t="s">
        <v>27827</v>
      </c>
      <c r="F9638" s="1165" t="s">
        <v>28333</v>
      </c>
    </row>
    <row r="9639" spans="1:6" ht="15" customHeight="1">
      <c r="A9639" s="1165" t="str">
        <f t="shared" si="957"/>
        <v>MEXP177MIN</v>
      </c>
      <c r="B9639" s="1165">
        <f>IFERROR(INDEX('GRP Macros'!$B$14:$AF$554,MATCH(C9639,'GRP Macros'!$B$14:$B$552,FALSE),MATCH(D9639,'GRP Macros'!$B$14:$AF$14,FALSE)),0)</f>
        <v>0</v>
      </c>
      <c r="C9639" s="1165" t="str">
        <f t="shared" ref="C9639:C9650" si="959">C9638</f>
        <v>MEXP177</v>
      </c>
      <c r="D9639" s="988" t="str">
        <f>'GRP Macros'!$O$14</f>
        <v>Mint 
RAL 6027</v>
      </c>
      <c r="E9639" s="1165" t="s">
        <v>27834</v>
      </c>
      <c r="F9639" s="1165" t="s">
        <v>28333</v>
      </c>
    </row>
    <row r="9640" spans="1:6" ht="15" customHeight="1">
      <c r="A9640" s="1165" t="str">
        <f t="shared" si="957"/>
        <v>MEXP177GRE</v>
      </c>
      <c r="B9640" s="1165">
        <f>IFERROR(INDEX('GRP Macros'!$B$14:$AF$554,MATCH(C9640,'GRP Macros'!$B$14:$B$552,FALSE),MATCH(D9640,'GRP Macros'!$B$14:$AF$14,FALSE)),0)</f>
        <v>0</v>
      </c>
      <c r="C9640" s="1165" t="str">
        <f t="shared" si="959"/>
        <v>MEXP177</v>
      </c>
      <c r="D9640" s="988" t="str">
        <f>'GRP Macros'!$P$14</f>
        <v>Green 
RAL 6037</v>
      </c>
      <c r="E9640" s="1165" t="s">
        <v>27837</v>
      </c>
      <c r="F9640" s="1165" t="s">
        <v>28333</v>
      </c>
    </row>
    <row r="9641" spans="1:6" ht="15" customHeight="1">
      <c r="A9641" s="1165" t="str">
        <f t="shared" si="957"/>
        <v>MEXP177PUK</v>
      </c>
      <c r="B9641" s="1165">
        <f>IFERROR(INDEX('GRP Macros'!$B$14:$AF$554,MATCH(C9641,'GRP Macros'!$B$14:$B$552,FALSE),MATCH(D9641,'GRP Macros'!$B$14:$AF$14,FALSE)),0)</f>
        <v>0</v>
      </c>
      <c r="C9641" s="1165" t="str">
        <f t="shared" si="959"/>
        <v>MEXP177</v>
      </c>
      <c r="D9641" s="988" t="str">
        <f>'GRP Macros'!$Q$14</f>
        <v>US Green 
Pantone
2301C</v>
      </c>
      <c r="E9641" s="1165" t="s">
        <v>27835</v>
      </c>
      <c r="F9641" s="1165" t="s">
        <v>28333</v>
      </c>
    </row>
    <row r="9642" spans="1:6" ht="15" customHeight="1">
      <c r="A9642" s="1165" t="str">
        <f t="shared" si="957"/>
        <v>MEXP177YEL</v>
      </c>
      <c r="B9642" s="1165">
        <f>IFERROR(INDEX('GRP Macros'!$B$14:$AF$554,MATCH(C9642,'GRP Macros'!$B$14:$B$552,FALSE),MATCH(D9642,'GRP Macros'!$B$14:$AF$14,FALSE)),0)</f>
        <v>0</v>
      </c>
      <c r="C9642" s="1165" t="str">
        <f t="shared" si="959"/>
        <v>MEXP177</v>
      </c>
      <c r="D9642" s="988" t="str">
        <f>'GRP Macros'!$S$14</f>
        <v>Yellow 
RAL 1023</v>
      </c>
      <c r="E9642" s="1165" t="s">
        <v>27823</v>
      </c>
      <c r="F9642" s="1165" t="s">
        <v>28333</v>
      </c>
    </row>
    <row r="9643" spans="1:6" ht="15" customHeight="1">
      <c r="A9643" s="1165" t="str">
        <f t="shared" si="957"/>
        <v>MEXP177RED</v>
      </c>
      <c r="B9643" s="1165">
        <f>IFERROR(INDEX('GRP Macros'!$B$14:$AF$554,MATCH(C9643,'GRP Macros'!$B$14:$B$552,FALSE),MATCH(D9643,'GRP Macros'!$B$14:$AF$14,FALSE)),0)</f>
        <v>0</v>
      </c>
      <c r="C9643" s="1165" t="str">
        <f t="shared" si="959"/>
        <v>MEXP177</v>
      </c>
      <c r="D9643" s="988" t="str">
        <f>'GRP Macros'!$U$14</f>
        <v>Red 
RAL 3020</v>
      </c>
      <c r="E9643" s="1165" t="s">
        <v>27826</v>
      </c>
      <c r="F9643" s="1165" t="s">
        <v>28333</v>
      </c>
    </row>
    <row r="9644" spans="1:6" ht="15" customHeight="1">
      <c r="A9644" s="1165" t="str">
        <f t="shared" si="957"/>
        <v>MEXP177VIO</v>
      </c>
      <c r="B9644" s="1165">
        <f>IFERROR(INDEX('GRP Macros'!$B$14:$AF$554,MATCH(C9644,'GRP Macros'!$B$14:$B$552,FALSE),MATCH(D9644,'GRP Macros'!$B$14:$AF$14,FALSE)),0)</f>
        <v>0</v>
      </c>
      <c r="C9644" s="1165" t="str">
        <f t="shared" si="959"/>
        <v>MEXP177</v>
      </c>
      <c r="D9644" s="988" t="str">
        <f>'GRP Macros'!$V$14</f>
        <v>Violet 
RAL 4008</v>
      </c>
      <c r="E9644" s="1165" t="s">
        <v>27833</v>
      </c>
      <c r="F9644" s="1165" t="s">
        <v>28333</v>
      </c>
    </row>
    <row r="9645" spans="1:6" ht="15" customHeight="1">
      <c r="A9645" s="1165" t="str">
        <f t="shared" si="957"/>
        <v>MEXP177BLK</v>
      </c>
      <c r="B9645" s="1165">
        <f>IFERROR(INDEX('GRP Macros'!$B$14:$AF$554,MATCH(C9645,'GRP Macros'!$B$14:$B$552,FALSE),MATCH(D9645,'GRP Macros'!$B$14:$AF$14,FALSE)),0)</f>
        <v>0</v>
      </c>
      <c r="C9645" s="1165" t="str">
        <f t="shared" si="959"/>
        <v>MEXP177</v>
      </c>
      <c r="D9645" s="988" t="str">
        <f>'GRP Macros'!$X$14</f>
        <v>Black 
RAL 9005</v>
      </c>
      <c r="E9645" s="1165" t="s">
        <v>27829</v>
      </c>
      <c r="F9645" s="1165" t="s">
        <v>28333</v>
      </c>
    </row>
    <row r="9646" spans="1:6" ht="15" customHeight="1">
      <c r="A9646" s="1165" t="str">
        <f t="shared" si="957"/>
        <v>MEXP177GRY</v>
      </c>
      <c r="B9646" s="1165">
        <f>IFERROR(INDEX('GRP Macros'!$B$14:$AF$554,MATCH(C9646,'GRP Macros'!$B$14:$B$552,FALSE),MATCH(D9646,'GRP Macros'!$B$14:$AF$14,FALSE)),0)</f>
        <v>0</v>
      </c>
      <c r="C9646" s="1165" t="str">
        <f t="shared" si="959"/>
        <v>MEXP177</v>
      </c>
      <c r="D9646" s="988" t="str">
        <f>'GRP Macros'!$Y$14</f>
        <v>Grey 
RAL 7001</v>
      </c>
      <c r="E9646" s="1165" t="s">
        <v>27828</v>
      </c>
      <c r="F9646" s="1165" t="s">
        <v>28333</v>
      </c>
    </row>
    <row r="9647" spans="1:6" ht="15" customHeight="1">
      <c r="A9647" s="1165" t="str">
        <f t="shared" si="957"/>
        <v>MEXP177FLY</v>
      </c>
      <c r="B9647" s="1165">
        <f>IFERROR(INDEX('GRP Macros'!$B$14:$AF$554,MATCH(C9647,'GRP Macros'!$B$14:$B$552,FALSE),MATCH(D9647,'GRP Macros'!$B$14:$AF$14,FALSE)),0)</f>
        <v>0</v>
      </c>
      <c r="C9647" s="1165" t="str">
        <f t="shared" si="959"/>
        <v>MEXP177</v>
      </c>
      <c r="D9647" s="988" t="str">
        <f>'GRP Macros'!$Z$14</f>
        <v>Fluo Yellow 
RAL 1026</v>
      </c>
      <c r="E9647" s="1165" t="s">
        <v>28041</v>
      </c>
      <c r="F9647" s="1165" t="s">
        <v>28333</v>
      </c>
    </row>
    <row r="9648" spans="1:6" ht="15" customHeight="1">
      <c r="A9648" s="1165" t="str">
        <f t="shared" si="957"/>
        <v>MEXP177FLO</v>
      </c>
      <c r="B9648" s="1165">
        <f>IFERROR(INDEX('GRP Macros'!$B$14:$AF$554,MATCH(C9648,'GRP Macros'!$B$14:$B$552,FALSE),MATCH(D9648,'GRP Macros'!$B$14:$AF$14,FALSE)),0)</f>
        <v>0</v>
      </c>
      <c r="C9648" s="1165" t="str">
        <f t="shared" si="959"/>
        <v>MEXP177</v>
      </c>
      <c r="D9648" s="988" t="str">
        <f>'GRP Macros'!$AA$14</f>
        <v>Fluo Orange 
RAL 2005</v>
      </c>
      <c r="E9648" s="1165" t="s">
        <v>27830</v>
      </c>
      <c r="F9648" s="1165" t="s">
        <v>28333</v>
      </c>
    </row>
    <row r="9649" spans="1:6" ht="15" customHeight="1">
      <c r="A9649" s="1165" t="str">
        <f t="shared" si="957"/>
        <v>MEXP177FLP</v>
      </c>
      <c r="B9649" s="1165">
        <f>IFERROR(INDEX('GRP Macros'!$B$14:$AF$554,MATCH(C9649,'GRP Macros'!$B$14:$B$552,FALSE),MATCH(D9649,'GRP Macros'!$B$14:$AF$14,FALSE)),0)</f>
        <v>0</v>
      </c>
      <c r="C9649" s="1165" t="str">
        <f t="shared" si="959"/>
        <v>MEXP177</v>
      </c>
      <c r="D9649" s="988" t="str">
        <f>'GRP Macros'!$AB$14</f>
        <v>Fluo Pink 
Pantone 806C</v>
      </c>
      <c r="E9649" s="1165" t="s">
        <v>27832</v>
      </c>
      <c r="F9649" s="1165" t="s">
        <v>28333</v>
      </c>
    </row>
    <row r="9650" spans="1:6" ht="15" customHeight="1">
      <c r="A9650" s="1165" t="str">
        <f t="shared" si="957"/>
        <v>MEXP177FLG</v>
      </c>
      <c r="B9650" s="1165">
        <f>IFERROR(INDEX('GRP Macros'!$B$14:$AF$554,MATCH(C9650,'GRP Macros'!$B$14:$B$552,FALSE),MATCH(D9650,'GRP Macros'!$B$14:$AF$14,FALSE)),0)</f>
        <v>0</v>
      </c>
      <c r="C9650" s="1165" t="str">
        <f t="shared" si="959"/>
        <v>MEXP177</v>
      </c>
      <c r="D9650" s="988" t="str">
        <f>'GRP Macros'!$AC$14</f>
        <v>Fluo Green 
RAL 6028</v>
      </c>
      <c r="E9650" s="1165" t="s">
        <v>27831</v>
      </c>
      <c r="F9650" s="1165" t="s">
        <v>28333</v>
      </c>
    </row>
    <row r="9651" spans="1:6" ht="15" customHeight="1">
      <c r="A9651" s="1165" t="str">
        <f t="shared" si="957"/>
        <v>MEXP178WHI</v>
      </c>
      <c r="B9651" s="1165">
        <f>IFERROR(INDEX('GRP Macros'!$B$14:$AF$554,MATCH(C9651,'GRP Macros'!$B$14:$B$552,FALSE),MATCH(D9651,'GRP Macros'!$B$14:$AF$14,FALSE)),0)</f>
        <v>0</v>
      </c>
      <c r="C9651" s="1165" t="s">
        <v>28510</v>
      </c>
      <c r="D9651" s="1167" t="str">
        <f>'GRP Macros'!$K$14</f>
        <v>White 
RAL 9016</v>
      </c>
      <c r="E9651" s="1165" t="s">
        <v>27838</v>
      </c>
      <c r="F9651" s="1165" t="s">
        <v>28333</v>
      </c>
    </row>
    <row r="9652" spans="1:6" ht="15" customHeight="1">
      <c r="A9652" s="1165" t="str">
        <f t="shared" si="957"/>
        <v>MEXP178BLU</v>
      </c>
      <c r="B9652" s="1165">
        <f>IFERROR(INDEX('GRP Macros'!$B$14:$AF$554,MATCH(C9652,'GRP Macros'!$B$14:$B$552,FALSE),MATCH(D9652,'GRP Macros'!$B$14:$AF$14,FALSE)),0)</f>
        <v>0</v>
      </c>
      <c r="C9652" s="1165" t="str">
        <f>C9651</f>
        <v>MEXP178</v>
      </c>
      <c r="D9652" s="988" t="str">
        <f>'GRP Macros'!$L$14</f>
        <v>Blue US 
RAL 5015</v>
      </c>
      <c r="E9652" s="1165" t="s">
        <v>27827</v>
      </c>
      <c r="F9652" s="1165" t="s">
        <v>28333</v>
      </c>
    </row>
    <row r="9653" spans="1:6" ht="15" customHeight="1">
      <c r="A9653" s="1165" t="str">
        <f t="shared" si="957"/>
        <v>MEXP178MIN</v>
      </c>
      <c r="B9653" s="1165">
        <f>IFERROR(INDEX('GRP Macros'!$B$14:$AF$554,MATCH(C9653,'GRP Macros'!$B$14:$B$552,FALSE),MATCH(D9653,'GRP Macros'!$B$14:$AF$14,FALSE)),0)</f>
        <v>0</v>
      </c>
      <c r="C9653" s="1165" t="str">
        <f t="shared" ref="C9653:C9664" si="960">C9652</f>
        <v>MEXP178</v>
      </c>
      <c r="D9653" s="988" t="str">
        <f>'GRP Macros'!$O$14</f>
        <v>Mint 
RAL 6027</v>
      </c>
      <c r="E9653" s="1165" t="s">
        <v>27834</v>
      </c>
      <c r="F9653" s="1165" t="s">
        <v>28333</v>
      </c>
    </row>
    <row r="9654" spans="1:6" ht="15" customHeight="1">
      <c r="A9654" s="1165" t="str">
        <f t="shared" si="957"/>
        <v>MEXP178GRE</v>
      </c>
      <c r="B9654" s="1165">
        <f>IFERROR(INDEX('GRP Macros'!$B$14:$AF$554,MATCH(C9654,'GRP Macros'!$B$14:$B$552,FALSE),MATCH(D9654,'GRP Macros'!$B$14:$AF$14,FALSE)),0)</f>
        <v>0</v>
      </c>
      <c r="C9654" s="1165" t="str">
        <f t="shared" si="960"/>
        <v>MEXP178</v>
      </c>
      <c r="D9654" s="988" t="str">
        <f>'GRP Macros'!$P$14</f>
        <v>Green 
RAL 6037</v>
      </c>
      <c r="E9654" s="1165" t="s">
        <v>27837</v>
      </c>
      <c r="F9654" s="1165" t="s">
        <v>28333</v>
      </c>
    </row>
    <row r="9655" spans="1:6" ht="15" customHeight="1">
      <c r="A9655" s="1165" t="str">
        <f t="shared" si="957"/>
        <v>MEXP178PUK</v>
      </c>
      <c r="B9655" s="1165">
        <f>IFERROR(INDEX('GRP Macros'!$B$14:$AF$554,MATCH(C9655,'GRP Macros'!$B$14:$B$552,FALSE),MATCH(D9655,'GRP Macros'!$B$14:$AF$14,FALSE)),0)</f>
        <v>0</v>
      </c>
      <c r="C9655" s="1165" t="str">
        <f t="shared" si="960"/>
        <v>MEXP178</v>
      </c>
      <c r="D9655" s="988" t="str">
        <f>'GRP Macros'!$Q$14</f>
        <v>US Green 
Pantone
2301C</v>
      </c>
      <c r="E9655" s="1165" t="s">
        <v>27835</v>
      </c>
      <c r="F9655" s="1165" t="s">
        <v>28333</v>
      </c>
    </row>
    <row r="9656" spans="1:6" ht="15" customHeight="1">
      <c r="A9656" s="1165" t="str">
        <f t="shared" si="957"/>
        <v>MEXP178YEL</v>
      </c>
      <c r="B9656" s="1165">
        <f>IFERROR(INDEX('GRP Macros'!$B$14:$AF$554,MATCH(C9656,'GRP Macros'!$B$14:$B$552,FALSE),MATCH(D9656,'GRP Macros'!$B$14:$AF$14,FALSE)),0)</f>
        <v>0</v>
      </c>
      <c r="C9656" s="1165" t="str">
        <f t="shared" si="960"/>
        <v>MEXP178</v>
      </c>
      <c r="D9656" s="988" t="str">
        <f>'GRP Macros'!$S$14</f>
        <v>Yellow 
RAL 1023</v>
      </c>
      <c r="E9656" s="1165" t="s">
        <v>27823</v>
      </c>
      <c r="F9656" s="1165" t="s">
        <v>28333</v>
      </c>
    </row>
    <row r="9657" spans="1:6" ht="15" customHeight="1">
      <c r="A9657" s="1165" t="str">
        <f t="shared" si="957"/>
        <v>MEXP178RED</v>
      </c>
      <c r="B9657" s="1165">
        <f>IFERROR(INDEX('GRP Macros'!$B$14:$AF$554,MATCH(C9657,'GRP Macros'!$B$14:$B$552,FALSE),MATCH(D9657,'GRP Macros'!$B$14:$AF$14,FALSE)),0)</f>
        <v>0</v>
      </c>
      <c r="C9657" s="1165" t="str">
        <f t="shared" si="960"/>
        <v>MEXP178</v>
      </c>
      <c r="D9657" s="988" t="str">
        <f>'GRP Macros'!$U$14</f>
        <v>Red 
RAL 3020</v>
      </c>
      <c r="E9657" s="1165" t="s">
        <v>27826</v>
      </c>
      <c r="F9657" s="1165" t="s">
        <v>28333</v>
      </c>
    </row>
    <row r="9658" spans="1:6" ht="15" customHeight="1">
      <c r="A9658" s="1165" t="str">
        <f t="shared" si="957"/>
        <v>MEXP178VIO</v>
      </c>
      <c r="B9658" s="1165">
        <f>IFERROR(INDEX('GRP Macros'!$B$14:$AF$554,MATCH(C9658,'GRP Macros'!$B$14:$B$552,FALSE),MATCH(D9658,'GRP Macros'!$B$14:$AF$14,FALSE)),0)</f>
        <v>0</v>
      </c>
      <c r="C9658" s="1165" t="str">
        <f t="shared" si="960"/>
        <v>MEXP178</v>
      </c>
      <c r="D9658" s="988" t="str">
        <f>'GRP Macros'!$V$14</f>
        <v>Violet 
RAL 4008</v>
      </c>
      <c r="E9658" s="1165" t="s">
        <v>27833</v>
      </c>
      <c r="F9658" s="1165" t="s">
        <v>28333</v>
      </c>
    </row>
    <row r="9659" spans="1:6" ht="15" customHeight="1">
      <c r="A9659" s="1165" t="str">
        <f t="shared" si="957"/>
        <v>MEXP178BLK</v>
      </c>
      <c r="B9659" s="1165">
        <f>IFERROR(INDEX('GRP Macros'!$B$14:$AF$554,MATCH(C9659,'GRP Macros'!$B$14:$B$552,FALSE),MATCH(D9659,'GRP Macros'!$B$14:$AF$14,FALSE)),0)</f>
        <v>0</v>
      </c>
      <c r="C9659" s="1165" t="str">
        <f t="shared" si="960"/>
        <v>MEXP178</v>
      </c>
      <c r="D9659" s="988" t="str">
        <f>'GRP Macros'!$X$14</f>
        <v>Black 
RAL 9005</v>
      </c>
      <c r="E9659" s="1165" t="s">
        <v>27829</v>
      </c>
      <c r="F9659" s="1165" t="s">
        <v>28333</v>
      </c>
    </row>
    <row r="9660" spans="1:6" ht="15" customHeight="1">
      <c r="A9660" s="1165" t="str">
        <f t="shared" si="957"/>
        <v>MEXP178GRY</v>
      </c>
      <c r="B9660" s="1165">
        <f>IFERROR(INDEX('GRP Macros'!$B$14:$AF$554,MATCH(C9660,'GRP Macros'!$B$14:$B$552,FALSE),MATCH(D9660,'GRP Macros'!$B$14:$AF$14,FALSE)),0)</f>
        <v>0</v>
      </c>
      <c r="C9660" s="1165" t="str">
        <f t="shared" si="960"/>
        <v>MEXP178</v>
      </c>
      <c r="D9660" s="988" t="str">
        <f>'GRP Macros'!$Y$14</f>
        <v>Grey 
RAL 7001</v>
      </c>
      <c r="E9660" s="1165" t="s">
        <v>27828</v>
      </c>
      <c r="F9660" s="1165" t="s">
        <v>28333</v>
      </c>
    </row>
    <row r="9661" spans="1:6" ht="15" customHeight="1">
      <c r="A9661" s="1165" t="str">
        <f t="shared" si="957"/>
        <v>MEXP178FLY</v>
      </c>
      <c r="B9661" s="1165">
        <f>IFERROR(INDEX('GRP Macros'!$B$14:$AF$554,MATCH(C9661,'GRP Macros'!$B$14:$B$552,FALSE),MATCH(D9661,'GRP Macros'!$B$14:$AF$14,FALSE)),0)</f>
        <v>0</v>
      </c>
      <c r="C9661" s="1165" t="str">
        <f t="shared" si="960"/>
        <v>MEXP178</v>
      </c>
      <c r="D9661" s="988" t="str">
        <f>'GRP Macros'!$Z$14</f>
        <v>Fluo Yellow 
RAL 1026</v>
      </c>
      <c r="E9661" s="1165" t="s">
        <v>28041</v>
      </c>
      <c r="F9661" s="1165" t="s">
        <v>28333</v>
      </c>
    </row>
    <row r="9662" spans="1:6" ht="15" customHeight="1">
      <c r="A9662" s="1165" t="str">
        <f t="shared" ref="A9662:A9664" si="961">CONCATENATE(C9662,E9662)</f>
        <v>MEXP178FLO</v>
      </c>
      <c r="B9662" s="1165">
        <f>IFERROR(INDEX('GRP Macros'!$B$14:$AF$554,MATCH(C9662,'GRP Macros'!$B$14:$B$552,FALSE),MATCH(D9662,'GRP Macros'!$B$14:$AF$14,FALSE)),0)</f>
        <v>0</v>
      </c>
      <c r="C9662" s="1165" t="str">
        <f t="shared" si="960"/>
        <v>MEXP178</v>
      </c>
      <c r="D9662" s="988" t="str">
        <f>'GRP Macros'!$AA$14</f>
        <v>Fluo Orange 
RAL 2005</v>
      </c>
      <c r="E9662" s="1165" t="s">
        <v>27830</v>
      </c>
      <c r="F9662" s="1165" t="s">
        <v>28333</v>
      </c>
    </row>
    <row r="9663" spans="1:6" ht="15" customHeight="1">
      <c r="A9663" s="1165" t="str">
        <f t="shared" si="961"/>
        <v>MEXP178FLP</v>
      </c>
      <c r="B9663" s="1165">
        <f>IFERROR(INDEX('GRP Macros'!$B$14:$AF$554,MATCH(C9663,'GRP Macros'!$B$14:$B$552,FALSE),MATCH(D9663,'GRP Macros'!$B$14:$AF$14,FALSE)),0)</f>
        <v>0</v>
      </c>
      <c r="C9663" s="1165" t="str">
        <f t="shared" si="960"/>
        <v>MEXP178</v>
      </c>
      <c r="D9663" s="988" t="str">
        <f>'GRP Macros'!$AB$14</f>
        <v>Fluo Pink 
Pantone 806C</v>
      </c>
      <c r="E9663" s="1165" t="s">
        <v>27832</v>
      </c>
      <c r="F9663" s="1165" t="s">
        <v>28333</v>
      </c>
    </row>
    <row r="9664" spans="1:6" ht="15" customHeight="1">
      <c r="A9664" s="1165" t="str">
        <f t="shared" si="961"/>
        <v>MEXP178FLG</v>
      </c>
      <c r="B9664" s="1165">
        <f>IFERROR(INDEX('GRP Macros'!$B$14:$AF$554,MATCH(C9664,'GRP Macros'!$B$14:$B$552,FALSE),MATCH(D9664,'GRP Macros'!$B$14:$AF$14,FALSE)),0)</f>
        <v>0</v>
      </c>
      <c r="C9664" s="1165" t="str">
        <f t="shared" si="960"/>
        <v>MEXP178</v>
      </c>
      <c r="D9664" s="988" t="str">
        <f>'GRP Macros'!$AC$14</f>
        <v>Fluo Green 
RAL 6028</v>
      </c>
      <c r="E9664" s="1165" t="s">
        <v>27831</v>
      </c>
      <c r="F9664" s="1165" t="s">
        <v>28333</v>
      </c>
    </row>
    <row r="9665" spans="1:6" ht="15" customHeight="1">
      <c r="A9665" s="1165" t="str">
        <f t="shared" ref="A9665:A9706" si="962">CONCATENATE(C9665,E9665)</f>
        <v>MEXP179WHI</v>
      </c>
      <c r="B9665" s="1165">
        <f>IFERROR(INDEX('GRP Macros'!$B$14:$AF$554,MATCH(C9665,'GRP Macros'!$B$14:$B$552,FALSE),MATCH(D9665,'GRP Macros'!$B$14:$AF$14,FALSE)),0)</f>
        <v>0</v>
      </c>
      <c r="C9665" s="1165" t="s">
        <v>28511</v>
      </c>
      <c r="D9665" s="1167" t="str">
        <f>'GRP Macros'!$K$14</f>
        <v>White 
RAL 9016</v>
      </c>
      <c r="E9665" s="1165" t="s">
        <v>27838</v>
      </c>
      <c r="F9665" s="1165" t="s">
        <v>28333</v>
      </c>
    </row>
    <row r="9666" spans="1:6" ht="15" customHeight="1">
      <c r="A9666" s="1165" t="str">
        <f t="shared" si="962"/>
        <v>MEXP179BLU</v>
      </c>
      <c r="B9666" s="1165">
        <f>IFERROR(INDEX('GRP Macros'!$B$14:$AF$554,MATCH(C9666,'GRP Macros'!$B$14:$B$552,FALSE),MATCH(D9666,'GRP Macros'!$B$14:$AF$14,FALSE)),0)</f>
        <v>0</v>
      </c>
      <c r="C9666" s="1165" t="str">
        <f>C9665</f>
        <v>MEXP179</v>
      </c>
      <c r="D9666" s="988" t="str">
        <f>'GRP Macros'!$L$14</f>
        <v>Blue US 
RAL 5015</v>
      </c>
      <c r="E9666" s="1165" t="s">
        <v>27827</v>
      </c>
      <c r="F9666" s="1165" t="s">
        <v>28333</v>
      </c>
    </row>
    <row r="9667" spans="1:6" ht="15" customHeight="1">
      <c r="A9667" s="1165" t="str">
        <f t="shared" si="962"/>
        <v>MEXP179MIN</v>
      </c>
      <c r="B9667" s="1165">
        <f>IFERROR(INDEX('GRP Macros'!$B$14:$AF$554,MATCH(C9667,'GRP Macros'!$B$14:$B$552,FALSE),MATCH(D9667,'GRP Macros'!$B$14:$AF$14,FALSE)),0)</f>
        <v>0</v>
      </c>
      <c r="C9667" s="1165" t="str">
        <f t="shared" ref="C9667:C9678" si="963">C9666</f>
        <v>MEXP179</v>
      </c>
      <c r="D9667" s="988" t="str">
        <f>'GRP Macros'!$O$14</f>
        <v>Mint 
RAL 6027</v>
      </c>
      <c r="E9667" s="1165" t="s">
        <v>27834</v>
      </c>
      <c r="F9667" s="1165" t="s">
        <v>28333</v>
      </c>
    </row>
    <row r="9668" spans="1:6" ht="15" customHeight="1">
      <c r="A9668" s="1165" t="str">
        <f t="shared" si="962"/>
        <v>MEXP179GRE</v>
      </c>
      <c r="B9668" s="1165">
        <f>IFERROR(INDEX('GRP Macros'!$B$14:$AF$554,MATCH(C9668,'GRP Macros'!$B$14:$B$552,FALSE),MATCH(D9668,'GRP Macros'!$B$14:$AF$14,FALSE)),0)</f>
        <v>0</v>
      </c>
      <c r="C9668" s="1165" t="str">
        <f t="shared" si="963"/>
        <v>MEXP179</v>
      </c>
      <c r="D9668" s="988" t="str">
        <f>'GRP Macros'!$P$14</f>
        <v>Green 
RAL 6037</v>
      </c>
      <c r="E9668" s="1165" t="s">
        <v>27837</v>
      </c>
      <c r="F9668" s="1165" t="s">
        <v>28333</v>
      </c>
    </row>
    <row r="9669" spans="1:6" ht="15" customHeight="1">
      <c r="A9669" s="1165" t="str">
        <f t="shared" si="962"/>
        <v>MEXP179PUK</v>
      </c>
      <c r="B9669" s="1165">
        <f>IFERROR(INDEX('GRP Macros'!$B$14:$AF$554,MATCH(C9669,'GRP Macros'!$B$14:$B$552,FALSE),MATCH(D9669,'GRP Macros'!$B$14:$AF$14,FALSE)),0)</f>
        <v>0</v>
      </c>
      <c r="C9669" s="1165" t="str">
        <f t="shared" si="963"/>
        <v>MEXP179</v>
      </c>
      <c r="D9669" s="988" t="str">
        <f>'GRP Macros'!$Q$14</f>
        <v>US Green 
Pantone
2301C</v>
      </c>
      <c r="E9669" s="1165" t="s">
        <v>27835</v>
      </c>
      <c r="F9669" s="1165" t="s">
        <v>28333</v>
      </c>
    </row>
    <row r="9670" spans="1:6" ht="15" customHeight="1">
      <c r="A9670" s="1165" t="str">
        <f t="shared" si="962"/>
        <v>MEXP179YEL</v>
      </c>
      <c r="B9670" s="1165">
        <f>IFERROR(INDEX('GRP Macros'!$B$14:$AF$554,MATCH(C9670,'GRP Macros'!$B$14:$B$552,FALSE),MATCH(D9670,'GRP Macros'!$B$14:$AF$14,FALSE)),0)</f>
        <v>0</v>
      </c>
      <c r="C9670" s="1165" t="str">
        <f t="shared" si="963"/>
        <v>MEXP179</v>
      </c>
      <c r="D9670" s="988" t="str">
        <f>'GRP Macros'!$S$14</f>
        <v>Yellow 
RAL 1023</v>
      </c>
      <c r="E9670" s="1165" t="s">
        <v>27823</v>
      </c>
      <c r="F9670" s="1165" t="s">
        <v>28333</v>
      </c>
    </row>
    <row r="9671" spans="1:6" ht="15" customHeight="1">
      <c r="A9671" s="1165" t="str">
        <f t="shared" si="962"/>
        <v>MEXP179RED</v>
      </c>
      <c r="B9671" s="1165">
        <f>IFERROR(INDEX('GRP Macros'!$B$14:$AF$554,MATCH(C9671,'GRP Macros'!$B$14:$B$552,FALSE),MATCH(D9671,'GRP Macros'!$B$14:$AF$14,FALSE)),0)</f>
        <v>0</v>
      </c>
      <c r="C9671" s="1165" t="str">
        <f t="shared" si="963"/>
        <v>MEXP179</v>
      </c>
      <c r="D9671" s="988" t="str">
        <f>'GRP Macros'!$U$14</f>
        <v>Red 
RAL 3020</v>
      </c>
      <c r="E9671" s="1165" t="s">
        <v>27826</v>
      </c>
      <c r="F9671" s="1165" t="s">
        <v>28333</v>
      </c>
    </row>
    <row r="9672" spans="1:6" ht="15" customHeight="1">
      <c r="A9672" s="1165" t="str">
        <f t="shared" si="962"/>
        <v>MEXP179VIO</v>
      </c>
      <c r="B9672" s="1165">
        <f>IFERROR(INDEX('GRP Macros'!$B$14:$AF$554,MATCH(C9672,'GRP Macros'!$B$14:$B$552,FALSE),MATCH(D9672,'GRP Macros'!$B$14:$AF$14,FALSE)),0)</f>
        <v>0</v>
      </c>
      <c r="C9672" s="1165" t="str">
        <f t="shared" si="963"/>
        <v>MEXP179</v>
      </c>
      <c r="D9672" s="988" t="str">
        <f>'GRP Macros'!$V$14</f>
        <v>Violet 
RAL 4008</v>
      </c>
      <c r="E9672" s="1165" t="s">
        <v>27833</v>
      </c>
      <c r="F9672" s="1165" t="s">
        <v>28333</v>
      </c>
    </row>
    <row r="9673" spans="1:6" ht="15" customHeight="1">
      <c r="A9673" s="1165" t="str">
        <f t="shared" si="962"/>
        <v>MEXP179BLK</v>
      </c>
      <c r="B9673" s="1165">
        <f>IFERROR(INDEX('GRP Macros'!$B$14:$AF$554,MATCH(C9673,'GRP Macros'!$B$14:$B$552,FALSE),MATCH(D9673,'GRP Macros'!$B$14:$AF$14,FALSE)),0)</f>
        <v>0</v>
      </c>
      <c r="C9673" s="1165" t="str">
        <f t="shared" si="963"/>
        <v>MEXP179</v>
      </c>
      <c r="D9673" s="988" t="str">
        <f>'GRP Macros'!$X$14</f>
        <v>Black 
RAL 9005</v>
      </c>
      <c r="E9673" s="1165" t="s">
        <v>27829</v>
      </c>
      <c r="F9673" s="1165" t="s">
        <v>28333</v>
      </c>
    </row>
    <row r="9674" spans="1:6" ht="15" customHeight="1">
      <c r="A9674" s="1165" t="str">
        <f t="shared" si="962"/>
        <v>MEXP179GRY</v>
      </c>
      <c r="B9674" s="1165">
        <f>IFERROR(INDEX('GRP Macros'!$B$14:$AF$554,MATCH(C9674,'GRP Macros'!$B$14:$B$552,FALSE),MATCH(D9674,'GRP Macros'!$B$14:$AF$14,FALSE)),0)</f>
        <v>0</v>
      </c>
      <c r="C9674" s="1165" t="str">
        <f t="shared" si="963"/>
        <v>MEXP179</v>
      </c>
      <c r="D9674" s="988" t="str">
        <f>'GRP Macros'!$Y$14</f>
        <v>Grey 
RAL 7001</v>
      </c>
      <c r="E9674" s="1165" t="s">
        <v>27828</v>
      </c>
      <c r="F9674" s="1165" t="s">
        <v>28333</v>
      </c>
    </row>
    <row r="9675" spans="1:6" ht="15" customHeight="1">
      <c r="A9675" s="1165" t="str">
        <f t="shared" si="962"/>
        <v>MEXP179FLY</v>
      </c>
      <c r="B9675" s="1165">
        <f>IFERROR(INDEX('GRP Macros'!$B$14:$AF$554,MATCH(C9675,'GRP Macros'!$B$14:$B$552,FALSE),MATCH(D9675,'GRP Macros'!$B$14:$AF$14,FALSE)),0)</f>
        <v>0</v>
      </c>
      <c r="C9675" s="1165" t="str">
        <f t="shared" si="963"/>
        <v>MEXP179</v>
      </c>
      <c r="D9675" s="988" t="str">
        <f>'GRP Macros'!$Z$14</f>
        <v>Fluo Yellow 
RAL 1026</v>
      </c>
      <c r="E9675" s="1165" t="s">
        <v>28041</v>
      </c>
      <c r="F9675" s="1165" t="s">
        <v>28333</v>
      </c>
    </row>
    <row r="9676" spans="1:6" ht="15" customHeight="1">
      <c r="A9676" s="1165" t="str">
        <f t="shared" si="962"/>
        <v>MEXP179FLO</v>
      </c>
      <c r="B9676" s="1165">
        <f>IFERROR(INDEX('GRP Macros'!$B$14:$AF$554,MATCH(C9676,'GRP Macros'!$B$14:$B$552,FALSE),MATCH(D9676,'GRP Macros'!$B$14:$AF$14,FALSE)),0)</f>
        <v>0</v>
      </c>
      <c r="C9676" s="1165" t="str">
        <f t="shared" si="963"/>
        <v>MEXP179</v>
      </c>
      <c r="D9676" s="988" t="str">
        <f>'GRP Macros'!$AA$14</f>
        <v>Fluo Orange 
RAL 2005</v>
      </c>
      <c r="E9676" s="1165" t="s">
        <v>27830</v>
      </c>
      <c r="F9676" s="1165" t="s">
        <v>28333</v>
      </c>
    </row>
    <row r="9677" spans="1:6" ht="15" customHeight="1">
      <c r="A9677" s="1165" t="str">
        <f t="shared" si="962"/>
        <v>MEXP179FLP</v>
      </c>
      <c r="B9677" s="1165">
        <f>IFERROR(INDEX('GRP Macros'!$B$14:$AF$554,MATCH(C9677,'GRP Macros'!$B$14:$B$552,FALSE),MATCH(D9677,'GRP Macros'!$B$14:$AF$14,FALSE)),0)</f>
        <v>0</v>
      </c>
      <c r="C9677" s="1165" t="str">
        <f t="shared" si="963"/>
        <v>MEXP179</v>
      </c>
      <c r="D9677" s="988" t="str">
        <f>'GRP Macros'!$AB$14</f>
        <v>Fluo Pink 
Pantone 806C</v>
      </c>
      <c r="E9677" s="1165" t="s">
        <v>27832</v>
      </c>
      <c r="F9677" s="1165" t="s">
        <v>28333</v>
      </c>
    </row>
    <row r="9678" spans="1:6" ht="15" customHeight="1">
      <c r="A9678" s="1165" t="str">
        <f t="shared" si="962"/>
        <v>MEXP179FLG</v>
      </c>
      <c r="B9678" s="1165">
        <f>IFERROR(INDEX('GRP Macros'!$B$14:$AF$554,MATCH(C9678,'GRP Macros'!$B$14:$B$552,FALSE),MATCH(D9678,'GRP Macros'!$B$14:$AF$14,FALSE)),0)</f>
        <v>0</v>
      </c>
      <c r="C9678" s="1165" t="str">
        <f t="shared" si="963"/>
        <v>MEXP179</v>
      </c>
      <c r="D9678" s="988" t="str">
        <f>'GRP Macros'!$AC$14</f>
        <v>Fluo Green 
RAL 6028</v>
      </c>
      <c r="E9678" s="1165" t="s">
        <v>27831</v>
      </c>
      <c r="F9678" s="1165" t="s">
        <v>28333</v>
      </c>
    </row>
    <row r="9679" spans="1:6" ht="15" customHeight="1">
      <c r="A9679" s="1165" t="str">
        <f t="shared" si="962"/>
        <v>MEXP180WHI</v>
      </c>
      <c r="B9679" s="1165">
        <f>IFERROR(INDEX('GRP Macros'!$B$14:$AF$554,MATCH(C9679,'GRP Macros'!$B$14:$B$552,FALSE),MATCH(D9679,'GRP Macros'!$B$14:$AF$14,FALSE)),0)</f>
        <v>0</v>
      </c>
      <c r="C9679" s="1165" t="s">
        <v>28512</v>
      </c>
      <c r="D9679" s="1167" t="str">
        <f>'GRP Macros'!$K$14</f>
        <v>White 
RAL 9016</v>
      </c>
      <c r="E9679" s="1165" t="s">
        <v>27838</v>
      </c>
      <c r="F9679" s="1165" t="s">
        <v>28333</v>
      </c>
    </row>
    <row r="9680" spans="1:6" ht="15" customHeight="1">
      <c r="A9680" s="1165" t="str">
        <f t="shared" si="962"/>
        <v>MEXP180BLU</v>
      </c>
      <c r="B9680" s="1165">
        <f>IFERROR(INDEX('GRP Macros'!$B$14:$AF$554,MATCH(C9680,'GRP Macros'!$B$14:$B$552,FALSE),MATCH(D9680,'GRP Macros'!$B$14:$AF$14,FALSE)),0)</f>
        <v>0</v>
      </c>
      <c r="C9680" s="1165" t="str">
        <f>C9679</f>
        <v>MEXP180</v>
      </c>
      <c r="D9680" s="988" t="str">
        <f>'GRP Macros'!$L$14</f>
        <v>Blue US 
RAL 5015</v>
      </c>
      <c r="E9680" s="1165" t="s">
        <v>27827</v>
      </c>
      <c r="F9680" s="1165" t="s">
        <v>28333</v>
      </c>
    </row>
    <row r="9681" spans="1:6" ht="15" customHeight="1">
      <c r="A9681" s="1165" t="str">
        <f t="shared" si="962"/>
        <v>MEXP180MIN</v>
      </c>
      <c r="B9681" s="1165">
        <f>IFERROR(INDEX('GRP Macros'!$B$14:$AF$554,MATCH(C9681,'GRP Macros'!$B$14:$B$552,FALSE),MATCH(D9681,'GRP Macros'!$B$14:$AF$14,FALSE)),0)</f>
        <v>0</v>
      </c>
      <c r="C9681" s="1165" t="str">
        <f t="shared" ref="C9681:C9692" si="964">C9680</f>
        <v>MEXP180</v>
      </c>
      <c r="D9681" s="988" t="str">
        <f>'GRP Macros'!$O$14</f>
        <v>Mint 
RAL 6027</v>
      </c>
      <c r="E9681" s="1165" t="s">
        <v>27834</v>
      </c>
      <c r="F9681" s="1165" t="s">
        <v>28333</v>
      </c>
    </row>
    <row r="9682" spans="1:6" ht="15" customHeight="1">
      <c r="A9682" s="1165" t="str">
        <f t="shared" si="962"/>
        <v>MEXP180GRE</v>
      </c>
      <c r="B9682" s="1165">
        <f>IFERROR(INDEX('GRP Macros'!$B$14:$AF$554,MATCH(C9682,'GRP Macros'!$B$14:$B$552,FALSE),MATCH(D9682,'GRP Macros'!$B$14:$AF$14,FALSE)),0)</f>
        <v>0</v>
      </c>
      <c r="C9682" s="1165" t="str">
        <f t="shared" si="964"/>
        <v>MEXP180</v>
      </c>
      <c r="D9682" s="988" t="str">
        <f>'GRP Macros'!$P$14</f>
        <v>Green 
RAL 6037</v>
      </c>
      <c r="E9682" s="1165" t="s">
        <v>27837</v>
      </c>
      <c r="F9682" s="1165" t="s">
        <v>28333</v>
      </c>
    </row>
    <row r="9683" spans="1:6" ht="15" customHeight="1">
      <c r="A9683" s="1165" t="str">
        <f t="shared" si="962"/>
        <v>MEXP180PUK</v>
      </c>
      <c r="B9683" s="1165">
        <f>IFERROR(INDEX('GRP Macros'!$B$14:$AF$554,MATCH(C9683,'GRP Macros'!$B$14:$B$552,FALSE),MATCH(D9683,'GRP Macros'!$B$14:$AF$14,FALSE)),0)</f>
        <v>0</v>
      </c>
      <c r="C9683" s="1165" t="str">
        <f t="shared" si="964"/>
        <v>MEXP180</v>
      </c>
      <c r="D9683" s="988" t="str">
        <f>'GRP Macros'!$Q$14</f>
        <v>US Green 
Pantone
2301C</v>
      </c>
      <c r="E9683" s="1165" t="s">
        <v>27835</v>
      </c>
      <c r="F9683" s="1165" t="s">
        <v>28333</v>
      </c>
    </row>
    <row r="9684" spans="1:6" ht="15" customHeight="1">
      <c r="A9684" s="1165" t="str">
        <f t="shared" si="962"/>
        <v>MEXP180YEL</v>
      </c>
      <c r="B9684" s="1165">
        <f>IFERROR(INDEX('GRP Macros'!$B$14:$AF$554,MATCH(C9684,'GRP Macros'!$B$14:$B$552,FALSE),MATCH(D9684,'GRP Macros'!$B$14:$AF$14,FALSE)),0)</f>
        <v>0</v>
      </c>
      <c r="C9684" s="1165" t="str">
        <f t="shared" si="964"/>
        <v>MEXP180</v>
      </c>
      <c r="D9684" s="988" t="str">
        <f>'GRP Macros'!$S$14</f>
        <v>Yellow 
RAL 1023</v>
      </c>
      <c r="E9684" s="1165" t="s">
        <v>27823</v>
      </c>
      <c r="F9684" s="1165" t="s">
        <v>28333</v>
      </c>
    </row>
    <row r="9685" spans="1:6" ht="15" customHeight="1">
      <c r="A9685" s="1165" t="str">
        <f t="shared" si="962"/>
        <v>MEXP180RED</v>
      </c>
      <c r="B9685" s="1165">
        <f>IFERROR(INDEX('GRP Macros'!$B$14:$AF$554,MATCH(C9685,'GRP Macros'!$B$14:$B$552,FALSE),MATCH(D9685,'GRP Macros'!$B$14:$AF$14,FALSE)),0)</f>
        <v>0</v>
      </c>
      <c r="C9685" s="1165" t="str">
        <f t="shared" si="964"/>
        <v>MEXP180</v>
      </c>
      <c r="D9685" s="988" t="str">
        <f>'GRP Macros'!$U$14</f>
        <v>Red 
RAL 3020</v>
      </c>
      <c r="E9685" s="1165" t="s">
        <v>27826</v>
      </c>
      <c r="F9685" s="1165" t="s">
        <v>28333</v>
      </c>
    </row>
    <row r="9686" spans="1:6" ht="15" customHeight="1">
      <c r="A9686" s="1165" t="str">
        <f t="shared" si="962"/>
        <v>MEXP180VIO</v>
      </c>
      <c r="B9686" s="1165">
        <f>IFERROR(INDEX('GRP Macros'!$B$14:$AF$554,MATCH(C9686,'GRP Macros'!$B$14:$B$552,FALSE),MATCH(D9686,'GRP Macros'!$B$14:$AF$14,FALSE)),0)</f>
        <v>0</v>
      </c>
      <c r="C9686" s="1165" t="str">
        <f t="shared" si="964"/>
        <v>MEXP180</v>
      </c>
      <c r="D9686" s="988" t="str">
        <f>'GRP Macros'!$V$14</f>
        <v>Violet 
RAL 4008</v>
      </c>
      <c r="E9686" s="1165" t="s">
        <v>27833</v>
      </c>
      <c r="F9686" s="1165" t="s">
        <v>28333</v>
      </c>
    </row>
    <row r="9687" spans="1:6" ht="15" customHeight="1">
      <c r="A9687" s="1165" t="str">
        <f t="shared" si="962"/>
        <v>MEXP180BLK</v>
      </c>
      <c r="B9687" s="1165">
        <f>IFERROR(INDEX('GRP Macros'!$B$14:$AF$554,MATCH(C9687,'GRP Macros'!$B$14:$B$552,FALSE),MATCH(D9687,'GRP Macros'!$B$14:$AF$14,FALSE)),0)</f>
        <v>0</v>
      </c>
      <c r="C9687" s="1165" t="str">
        <f t="shared" si="964"/>
        <v>MEXP180</v>
      </c>
      <c r="D9687" s="988" t="str">
        <f>'GRP Macros'!$X$14</f>
        <v>Black 
RAL 9005</v>
      </c>
      <c r="E9687" s="1165" t="s">
        <v>27829</v>
      </c>
      <c r="F9687" s="1165" t="s">
        <v>28333</v>
      </c>
    </row>
    <row r="9688" spans="1:6" ht="15" customHeight="1">
      <c r="A9688" s="1165" t="str">
        <f t="shared" si="962"/>
        <v>MEXP180GRY</v>
      </c>
      <c r="B9688" s="1165">
        <f>IFERROR(INDEX('GRP Macros'!$B$14:$AF$554,MATCH(C9688,'GRP Macros'!$B$14:$B$552,FALSE),MATCH(D9688,'GRP Macros'!$B$14:$AF$14,FALSE)),0)</f>
        <v>0</v>
      </c>
      <c r="C9688" s="1165" t="str">
        <f t="shared" si="964"/>
        <v>MEXP180</v>
      </c>
      <c r="D9688" s="988" t="str">
        <f>'GRP Macros'!$Y$14</f>
        <v>Grey 
RAL 7001</v>
      </c>
      <c r="E9688" s="1165" t="s">
        <v>27828</v>
      </c>
      <c r="F9688" s="1165" t="s">
        <v>28333</v>
      </c>
    </row>
    <row r="9689" spans="1:6" ht="15" customHeight="1">
      <c r="A9689" s="1165" t="str">
        <f t="shared" si="962"/>
        <v>MEXP180FLY</v>
      </c>
      <c r="B9689" s="1165">
        <f>IFERROR(INDEX('GRP Macros'!$B$14:$AF$554,MATCH(C9689,'GRP Macros'!$B$14:$B$552,FALSE),MATCH(D9689,'GRP Macros'!$B$14:$AF$14,FALSE)),0)</f>
        <v>0</v>
      </c>
      <c r="C9689" s="1165" t="str">
        <f t="shared" si="964"/>
        <v>MEXP180</v>
      </c>
      <c r="D9689" s="988" t="str">
        <f>'GRP Macros'!$Z$14</f>
        <v>Fluo Yellow 
RAL 1026</v>
      </c>
      <c r="E9689" s="1165" t="s">
        <v>28041</v>
      </c>
      <c r="F9689" s="1165" t="s">
        <v>28333</v>
      </c>
    </row>
    <row r="9690" spans="1:6" ht="15" customHeight="1">
      <c r="A9690" s="1165" t="str">
        <f t="shared" si="962"/>
        <v>MEXP180FLO</v>
      </c>
      <c r="B9690" s="1165">
        <f>IFERROR(INDEX('GRP Macros'!$B$14:$AF$554,MATCH(C9690,'GRP Macros'!$B$14:$B$552,FALSE),MATCH(D9690,'GRP Macros'!$B$14:$AF$14,FALSE)),0)</f>
        <v>0</v>
      </c>
      <c r="C9690" s="1165" t="str">
        <f t="shared" si="964"/>
        <v>MEXP180</v>
      </c>
      <c r="D9690" s="988" t="str">
        <f>'GRP Macros'!$AA$14</f>
        <v>Fluo Orange 
RAL 2005</v>
      </c>
      <c r="E9690" s="1165" t="s">
        <v>27830</v>
      </c>
      <c r="F9690" s="1165" t="s">
        <v>28333</v>
      </c>
    </row>
    <row r="9691" spans="1:6" ht="15" customHeight="1">
      <c r="A9691" s="1165" t="str">
        <f t="shared" si="962"/>
        <v>MEXP180FLP</v>
      </c>
      <c r="B9691" s="1165">
        <f>IFERROR(INDEX('GRP Macros'!$B$14:$AF$554,MATCH(C9691,'GRP Macros'!$B$14:$B$552,FALSE),MATCH(D9691,'GRP Macros'!$B$14:$AF$14,FALSE)),0)</f>
        <v>0</v>
      </c>
      <c r="C9691" s="1165" t="str">
        <f t="shared" si="964"/>
        <v>MEXP180</v>
      </c>
      <c r="D9691" s="988" t="str">
        <f>'GRP Macros'!$AB$14</f>
        <v>Fluo Pink 
Pantone 806C</v>
      </c>
      <c r="E9691" s="1165" t="s">
        <v>27832</v>
      </c>
      <c r="F9691" s="1165" t="s">
        <v>28333</v>
      </c>
    </row>
    <row r="9692" spans="1:6" ht="15" customHeight="1">
      <c r="A9692" s="1165" t="str">
        <f t="shared" si="962"/>
        <v>MEXP180FLG</v>
      </c>
      <c r="B9692" s="1165">
        <f>IFERROR(INDEX('GRP Macros'!$B$14:$AF$554,MATCH(C9692,'GRP Macros'!$B$14:$B$552,FALSE),MATCH(D9692,'GRP Macros'!$B$14:$AF$14,FALSE)),0)</f>
        <v>0</v>
      </c>
      <c r="C9692" s="1165" t="str">
        <f t="shared" si="964"/>
        <v>MEXP180</v>
      </c>
      <c r="D9692" s="988" t="str">
        <f>'GRP Macros'!$AC$14</f>
        <v>Fluo Green 
RAL 6028</v>
      </c>
      <c r="E9692" s="1165" t="s">
        <v>27831</v>
      </c>
      <c r="F9692" s="1165" t="s">
        <v>28333</v>
      </c>
    </row>
    <row r="9693" spans="1:6" ht="15" customHeight="1">
      <c r="A9693" s="1165" t="str">
        <f t="shared" si="962"/>
        <v>MEXP181WHI</v>
      </c>
      <c r="B9693" s="1165">
        <f>IFERROR(INDEX('GRP Macros'!$B$14:$AF$554,MATCH(C9693,'GRP Macros'!$B$14:$B$552,FALSE),MATCH(D9693,'GRP Macros'!$B$14:$AF$14,FALSE)),0)</f>
        <v>0</v>
      </c>
      <c r="C9693" s="1165" t="s">
        <v>28513</v>
      </c>
      <c r="D9693" s="1167" t="str">
        <f>'GRP Macros'!$K$14</f>
        <v>White 
RAL 9016</v>
      </c>
      <c r="E9693" s="1165" t="s">
        <v>27838</v>
      </c>
      <c r="F9693" s="1165" t="s">
        <v>28333</v>
      </c>
    </row>
    <row r="9694" spans="1:6" ht="15" customHeight="1">
      <c r="A9694" s="1165" t="str">
        <f t="shared" si="962"/>
        <v>MEXP181BLU</v>
      </c>
      <c r="B9694" s="1165">
        <f>IFERROR(INDEX('GRP Macros'!$B$14:$AF$554,MATCH(C9694,'GRP Macros'!$B$14:$B$552,FALSE),MATCH(D9694,'GRP Macros'!$B$14:$AF$14,FALSE)),0)</f>
        <v>0</v>
      </c>
      <c r="C9694" s="1165" t="str">
        <f>C9693</f>
        <v>MEXP181</v>
      </c>
      <c r="D9694" s="988" t="str">
        <f>'GRP Macros'!$L$14</f>
        <v>Blue US 
RAL 5015</v>
      </c>
      <c r="E9694" s="1165" t="s">
        <v>27827</v>
      </c>
      <c r="F9694" s="1165" t="s">
        <v>28333</v>
      </c>
    </row>
    <row r="9695" spans="1:6" ht="15" customHeight="1">
      <c r="A9695" s="1165" t="str">
        <f t="shared" si="962"/>
        <v>MEXP181MIN</v>
      </c>
      <c r="B9695" s="1165">
        <f>IFERROR(INDEX('GRP Macros'!$B$14:$AF$554,MATCH(C9695,'GRP Macros'!$B$14:$B$552,FALSE),MATCH(D9695,'GRP Macros'!$B$14:$AF$14,FALSE)),0)</f>
        <v>0</v>
      </c>
      <c r="C9695" s="1165" t="str">
        <f t="shared" ref="C9695:C9706" si="965">C9694</f>
        <v>MEXP181</v>
      </c>
      <c r="D9695" s="988" t="str">
        <f>'GRP Macros'!$O$14</f>
        <v>Mint 
RAL 6027</v>
      </c>
      <c r="E9695" s="1165" t="s">
        <v>27834</v>
      </c>
      <c r="F9695" s="1165" t="s">
        <v>28333</v>
      </c>
    </row>
    <row r="9696" spans="1:6" ht="15" customHeight="1">
      <c r="A9696" s="1165" t="str">
        <f t="shared" si="962"/>
        <v>MEXP181GRE</v>
      </c>
      <c r="B9696" s="1165">
        <f>IFERROR(INDEX('GRP Macros'!$B$14:$AF$554,MATCH(C9696,'GRP Macros'!$B$14:$B$552,FALSE),MATCH(D9696,'GRP Macros'!$B$14:$AF$14,FALSE)),0)</f>
        <v>0</v>
      </c>
      <c r="C9696" s="1165" t="str">
        <f t="shared" si="965"/>
        <v>MEXP181</v>
      </c>
      <c r="D9696" s="988" t="str">
        <f>'GRP Macros'!$P$14</f>
        <v>Green 
RAL 6037</v>
      </c>
      <c r="E9696" s="1165" t="s">
        <v>27837</v>
      </c>
      <c r="F9696" s="1165" t="s">
        <v>28333</v>
      </c>
    </row>
    <row r="9697" spans="1:6" ht="15" customHeight="1">
      <c r="A9697" s="1165" t="str">
        <f t="shared" si="962"/>
        <v>MEXP181PUK</v>
      </c>
      <c r="B9697" s="1165">
        <f>IFERROR(INDEX('GRP Macros'!$B$14:$AF$554,MATCH(C9697,'GRP Macros'!$B$14:$B$552,FALSE),MATCH(D9697,'GRP Macros'!$B$14:$AF$14,FALSE)),0)</f>
        <v>0</v>
      </c>
      <c r="C9697" s="1165" t="str">
        <f t="shared" si="965"/>
        <v>MEXP181</v>
      </c>
      <c r="D9697" s="988" t="str">
        <f>'GRP Macros'!$Q$14</f>
        <v>US Green 
Pantone
2301C</v>
      </c>
      <c r="E9697" s="1165" t="s">
        <v>27835</v>
      </c>
      <c r="F9697" s="1165" t="s">
        <v>28333</v>
      </c>
    </row>
    <row r="9698" spans="1:6" ht="15" customHeight="1">
      <c r="A9698" s="1165" t="str">
        <f t="shared" si="962"/>
        <v>MEXP181YEL</v>
      </c>
      <c r="B9698" s="1165">
        <f>IFERROR(INDEX('GRP Macros'!$B$14:$AF$554,MATCH(C9698,'GRP Macros'!$B$14:$B$552,FALSE),MATCH(D9698,'GRP Macros'!$B$14:$AF$14,FALSE)),0)</f>
        <v>0</v>
      </c>
      <c r="C9698" s="1165" t="str">
        <f t="shared" si="965"/>
        <v>MEXP181</v>
      </c>
      <c r="D9698" s="988" t="str">
        <f>'GRP Macros'!$S$14</f>
        <v>Yellow 
RAL 1023</v>
      </c>
      <c r="E9698" s="1165" t="s">
        <v>27823</v>
      </c>
      <c r="F9698" s="1165" t="s">
        <v>28333</v>
      </c>
    </row>
    <row r="9699" spans="1:6" ht="15" customHeight="1">
      <c r="A9699" s="1165" t="str">
        <f t="shared" si="962"/>
        <v>MEXP181RED</v>
      </c>
      <c r="B9699" s="1165">
        <f>IFERROR(INDEX('GRP Macros'!$B$14:$AF$554,MATCH(C9699,'GRP Macros'!$B$14:$B$552,FALSE),MATCH(D9699,'GRP Macros'!$B$14:$AF$14,FALSE)),0)</f>
        <v>0</v>
      </c>
      <c r="C9699" s="1165" t="str">
        <f t="shared" si="965"/>
        <v>MEXP181</v>
      </c>
      <c r="D9699" s="988" t="str">
        <f>'GRP Macros'!$U$14</f>
        <v>Red 
RAL 3020</v>
      </c>
      <c r="E9699" s="1165" t="s">
        <v>27826</v>
      </c>
      <c r="F9699" s="1165" t="s">
        <v>28333</v>
      </c>
    </row>
    <row r="9700" spans="1:6" ht="15" customHeight="1">
      <c r="A9700" s="1165" t="str">
        <f t="shared" si="962"/>
        <v>MEXP181VIO</v>
      </c>
      <c r="B9700" s="1165">
        <f>IFERROR(INDEX('GRP Macros'!$B$14:$AF$554,MATCH(C9700,'GRP Macros'!$B$14:$B$552,FALSE),MATCH(D9700,'GRP Macros'!$B$14:$AF$14,FALSE)),0)</f>
        <v>0</v>
      </c>
      <c r="C9700" s="1165" t="str">
        <f t="shared" si="965"/>
        <v>MEXP181</v>
      </c>
      <c r="D9700" s="988" t="str">
        <f>'GRP Macros'!$V$14</f>
        <v>Violet 
RAL 4008</v>
      </c>
      <c r="E9700" s="1165" t="s">
        <v>27833</v>
      </c>
      <c r="F9700" s="1165" t="s">
        <v>28333</v>
      </c>
    </row>
    <row r="9701" spans="1:6" ht="15" customHeight="1">
      <c r="A9701" s="1165" t="str">
        <f t="shared" si="962"/>
        <v>MEXP181BLK</v>
      </c>
      <c r="B9701" s="1165">
        <f>IFERROR(INDEX('GRP Macros'!$B$14:$AF$554,MATCH(C9701,'GRP Macros'!$B$14:$B$552,FALSE),MATCH(D9701,'GRP Macros'!$B$14:$AF$14,FALSE)),0)</f>
        <v>0</v>
      </c>
      <c r="C9701" s="1165" t="str">
        <f t="shared" si="965"/>
        <v>MEXP181</v>
      </c>
      <c r="D9701" s="988" t="str">
        <f>'GRP Macros'!$X$14</f>
        <v>Black 
RAL 9005</v>
      </c>
      <c r="E9701" s="1165" t="s">
        <v>27829</v>
      </c>
      <c r="F9701" s="1165" t="s">
        <v>28333</v>
      </c>
    </row>
    <row r="9702" spans="1:6" ht="15" customHeight="1">
      <c r="A9702" s="1165" t="str">
        <f t="shared" si="962"/>
        <v>MEXP181GRY</v>
      </c>
      <c r="B9702" s="1165">
        <f>IFERROR(INDEX('GRP Macros'!$B$14:$AF$554,MATCH(C9702,'GRP Macros'!$B$14:$B$552,FALSE),MATCH(D9702,'GRP Macros'!$B$14:$AF$14,FALSE)),0)</f>
        <v>0</v>
      </c>
      <c r="C9702" s="1165" t="str">
        <f t="shared" si="965"/>
        <v>MEXP181</v>
      </c>
      <c r="D9702" s="988" t="str">
        <f>'GRP Macros'!$Y$14</f>
        <v>Grey 
RAL 7001</v>
      </c>
      <c r="E9702" s="1165" t="s">
        <v>27828</v>
      </c>
      <c r="F9702" s="1165" t="s">
        <v>28333</v>
      </c>
    </row>
    <row r="9703" spans="1:6" ht="15" customHeight="1">
      <c r="A9703" s="1165" t="str">
        <f t="shared" si="962"/>
        <v>MEXP181FLY</v>
      </c>
      <c r="B9703" s="1165">
        <f>IFERROR(INDEX('GRP Macros'!$B$14:$AF$554,MATCH(C9703,'GRP Macros'!$B$14:$B$552,FALSE),MATCH(D9703,'GRP Macros'!$B$14:$AF$14,FALSE)),0)</f>
        <v>0</v>
      </c>
      <c r="C9703" s="1165" t="str">
        <f t="shared" si="965"/>
        <v>MEXP181</v>
      </c>
      <c r="D9703" s="988" t="str">
        <f>'GRP Macros'!$Z$14</f>
        <v>Fluo Yellow 
RAL 1026</v>
      </c>
      <c r="E9703" s="1165" t="s">
        <v>28041</v>
      </c>
      <c r="F9703" s="1165" t="s">
        <v>28333</v>
      </c>
    </row>
    <row r="9704" spans="1:6" ht="15" customHeight="1">
      <c r="A9704" s="1165" t="str">
        <f t="shared" si="962"/>
        <v>MEXP181FLO</v>
      </c>
      <c r="B9704" s="1165">
        <f>IFERROR(INDEX('GRP Macros'!$B$14:$AF$554,MATCH(C9704,'GRP Macros'!$B$14:$B$552,FALSE),MATCH(D9704,'GRP Macros'!$B$14:$AF$14,FALSE)),0)</f>
        <v>0</v>
      </c>
      <c r="C9704" s="1165" t="str">
        <f t="shared" si="965"/>
        <v>MEXP181</v>
      </c>
      <c r="D9704" s="988" t="str">
        <f>'GRP Macros'!$AA$14</f>
        <v>Fluo Orange 
RAL 2005</v>
      </c>
      <c r="E9704" s="1165" t="s">
        <v>27830</v>
      </c>
      <c r="F9704" s="1165" t="s">
        <v>28333</v>
      </c>
    </row>
    <row r="9705" spans="1:6" ht="15" customHeight="1">
      <c r="A9705" s="1165" t="str">
        <f t="shared" si="962"/>
        <v>MEXP181FLP</v>
      </c>
      <c r="B9705" s="1165">
        <f>IFERROR(INDEX('GRP Macros'!$B$14:$AF$554,MATCH(C9705,'GRP Macros'!$B$14:$B$552,FALSE),MATCH(D9705,'GRP Macros'!$B$14:$AF$14,FALSE)),0)</f>
        <v>0</v>
      </c>
      <c r="C9705" s="1165" t="str">
        <f t="shared" si="965"/>
        <v>MEXP181</v>
      </c>
      <c r="D9705" s="988" t="str">
        <f>'GRP Macros'!$AB$14</f>
        <v>Fluo Pink 
Pantone 806C</v>
      </c>
      <c r="E9705" s="1165" t="s">
        <v>27832</v>
      </c>
      <c r="F9705" s="1165" t="s">
        <v>28333</v>
      </c>
    </row>
    <row r="9706" spans="1:6" ht="15" customHeight="1">
      <c r="A9706" s="1165" t="str">
        <f t="shared" si="962"/>
        <v>MEXP181FLG</v>
      </c>
      <c r="B9706" s="1165">
        <f>IFERROR(INDEX('GRP Macros'!$B$14:$AF$554,MATCH(C9706,'GRP Macros'!$B$14:$B$552,FALSE),MATCH(D9706,'GRP Macros'!$B$14:$AF$14,FALSE)),0)</f>
        <v>0</v>
      </c>
      <c r="C9706" s="1165" t="str">
        <f t="shared" si="965"/>
        <v>MEXP181</v>
      </c>
      <c r="D9706" s="988" t="str">
        <f>'GRP Macros'!$AC$14</f>
        <v>Fluo Green 
RAL 6028</v>
      </c>
      <c r="E9706" s="1165" t="s">
        <v>27831</v>
      </c>
      <c r="F9706" s="1165" t="s">
        <v>28333</v>
      </c>
    </row>
    <row r="9707" spans="1:6" ht="15" customHeight="1">
      <c r="A9707" s="1165" t="str">
        <f t="shared" ref="A9707:A9754" si="966">CONCATENATE(C9707,E9707)</f>
        <v>MEXP182WHI</v>
      </c>
      <c r="B9707" s="1165">
        <f>IFERROR(INDEX('GRP Macros'!$B$14:$AF$554,MATCH(C9707,'GRP Macros'!$B$14:$B$552,FALSE),MATCH(D9707,'GRP Macros'!$B$14:$AF$14,FALSE)),0)</f>
        <v>0</v>
      </c>
      <c r="C9707" s="1165" t="s">
        <v>28514</v>
      </c>
      <c r="D9707" s="1167" t="str">
        <f>'GRP Macros'!$K$14</f>
        <v>White 
RAL 9016</v>
      </c>
      <c r="E9707" s="1165" t="s">
        <v>27838</v>
      </c>
      <c r="F9707" s="1165" t="s">
        <v>28333</v>
      </c>
    </row>
    <row r="9708" spans="1:6" ht="15" customHeight="1">
      <c r="A9708" s="1165" t="str">
        <f t="shared" si="966"/>
        <v>MEXP182BLU</v>
      </c>
      <c r="B9708" s="1165">
        <f>IFERROR(INDEX('GRP Macros'!$B$14:$AF$554,MATCH(C9708,'GRP Macros'!$B$14:$B$552,FALSE),MATCH(D9708,'GRP Macros'!$B$14:$AF$14,FALSE)),0)</f>
        <v>0</v>
      </c>
      <c r="C9708" s="1165" t="str">
        <f>C9707</f>
        <v>MEXP182</v>
      </c>
      <c r="D9708" s="988" t="str">
        <f>'GRP Macros'!$L$14</f>
        <v>Blue US 
RAL 5015</v>
      </c>
      <c r="E9708" s="1165" t="s">
        <v>27827</v>
      </c>
      <c r="F9708" s="1165" t="s">
        <v>28333</v>
      </c>
    </row>
    <row r="9709" spans="1:6" ht="15" customHeight="1">
      <c r="A9709" s="1165" t="str">
        <f t="shared" si="966"/>
        <v>MEXP182MIN</v>
      </c>
      <c r="B9709" s="1165">
        <f>IFERROR(INDEX('GRP Macros'!$B$14:$AF$554,MATCH(C9709,'GRP Macros'!$B$14:$B$552,FALSE),MATCH(D9709,'GRP Macros'!$B$14:$AF$14,FALSE)),0)</f>
        <v>0</v>
      </c>
      <c r="C9709" s="1165" t="str">
        <f t="shared" ref="C9709:C9720" si="967">C9708</f>
        <v>MEXP182</v>
      </c>
      <c r="D9709" s="988" t="str">
        <f>'GRP Macros'!$O$14</f>
        <v>Mint 
RAL 6027</v>
      </c>
      <c r="E9709" s="1165" t="s">
        <v>27834</v>
      </c>
      <c r="F9709" s="1165" t="s">
        <v>28333</v>
      </c>
    </row>
    <row r="9710" spans="1:6" ht="15" customHeight="1">
      <c r="A9710" s="1165" t="str">
        <f t="shared" si="966"/>
        <v>MEXP182GRE</v>
      </c>
      <c r="B9710" s="1165">
        <f>IFERROR(INDEX('GRP Macros'!$B$14:$AF$554,MATCH(C9710,'GRP Macros'!$B$14:$B$552,FALSE),MATCH(D9710,'GRP Macros'!$B$14:$AF$14,FALSE)),0)</f>
        <v>0</v>
      </c>
      <c r="C9710" s="1165" t="str">
        <f t="shared" si="967"/>
        <v>MEXP182</v>
      </c>
      <c r="D9710" s="988" t="str">
        <f>'GRP Macros'!$P$14</f>
        <v>Green 
RAL 6037</v>
      </c>
      <c r="E9710" s="1165" t="s">
        <v>27837</v>
      </c>
      <c r="F9710" s="1165" t="s">
        <v>28333</v>
      </c>
    </row>
    <row r="9711" spans="1:6" ht="15" customHeight="1">
      <c r="A9711" s="1165" t="str">
        <f t="shared" si="966"/>
        <v>MEXP182PUK</v>
      </c>
      <c r="B9711" s="1165">
        <f>IFERROR(INDEX('GRP Macros'!$B$14:$AF$554,MATCH(C9711,'GRP Macros'!$B$14:$B$552,FALSE),MATCH(D9711,'GRP Macros'!$B$14:$AF$14,FALSE)),0)</f>
        <v>0</v>
      </c>
      <c r="C9711" s="1165" t="str">
        <f t="shared" si="967"/>
        <v>MEXP182</v>
      </c>
      <c r="D9711" s="988" t="str">
        <f>'GRP Macros'!$Q$14</f>
        <v>US Green 
Pantone
2301C</v>
      </c>
      <c r="E9711" s="1165" t="s">
        <v>27835</v>
      </c>
      <c r="F9711" s="1165" t="s">
        <v>28333</v>
      </c>
    </row>
    <row r="9712" spans="1:6" ht="15" customHeight="1">
      <c r="A9712" s="1165" t="str">
        <f t="shared" si="966"/>
        <v>MEXP182YEL</v>
      </c>
      <c r="B9712" s="1165">
        <f>IFERROR(INDEX('GRP Macros'!$B$14:$AF$554,MATCH(C9712,'GRP Macros'!$B$14:$B$552,FALSE),MATCH(D9712,'GRP Macros'!$B$14:$AF$14,FALSE)),0)</f>
        <v>0</v>
      </c>
      <c r="C9712" s="1165" t="str">
        <f t="shared" si="967"/>
        <v>MEXP182</v>
      </c>
      <c r="D9712" s="988" t="str">
        <f>'GRP Macros'!$S$14</f>
        <v>Yellow 
RAL 1023</v>
      </c>
      <c r="E9712" s="1165" t="s">
        <v>27823</v>
      </c>
      <c r="F9712" s="1165" t="s">
        <v>28333</v>
      </c>
    </row>
    <row r="9713" spans="1:6" ht="15" customHeight="1">
      <c r="A9713" s="1165" t="str">
        <f t="shared" si="966"/>
        <v>MEXP182RED</v>
      </c>
      <c r="B9713" s="1165">
        <f>IFERROR(INDEX('GRP Macros'!$B$14:$AF$554,MATCH(C9713,'GRP Macros'!$B$14:$B$552,FALSE),MATCH(D9713,'GRP Macros'!$B$14:$AF$14,FALSE)),0)</f>
        <v>0</v>
      </c>
      <c r="C9713" s="1165" t="str">
        <f t="shared" si="967"/>
        <v>MEXP182</v>
      </c>
      <c r="D9713" s="988" t="str">
        <f>'GRP Macros'!$U$14</f>
        <v>Red 
RAL 3020</v>
      </c>
      <c r="E9713" s="1165" t="s">
        <v>27826</v>
      </c>
      <c r="F9713" s="1165" t="s">
        <v>28333</v>
      </c>
    </row>
    <row r="9714" spans="1:6" ht="15" customHeight="1">
      <c r="A9714" s="1165" t="str">
        <f t="shared" si="966"/>
        <v>MEXP182VIO</v>
      </c>
      <c r="B9714" s="1165">
        <f>IFERROR(INDEX('GRP Macros'!$B$14:$AF$554,MATCH(C9714,'GRP Macros'!$B$14:$B$552,FALSE),MATCH(D9714,'GRP Macros'!$B$14:$AF$14,FALSE)),0)</f>
        <v>0</v>
      </c>
      <c r="C9714" s="1165" t="str">
        <f t="shared" si="967"/>
        <v>MEXP182</v>
      </c>
      <c r="D9714" s="988" t="str">
        <f>'GRP Macros'!$V$14</f>
        <v>Violet 
RAL 4008</v>
      </c>
      <c r="E9714" s="1165" t="s">
        <v>27833</v>
      </c>
      <c r="F9714" s="1165" t="s">
        <v>28333</v>
      </c>
    </row>
    <row r="9715" spans="1:6" ht="15" customHeight="1">
      <c r="A9715" s="1165" t="str">
        <f t="shared" si="966"/>
        <v>MEXP182BLK</v>
      </c>
      <c r="B9715" s="1165">
        <f>IFERROR(INDEX('GRP Macros'!$B$14:$AF$554,MATCH(C9715,'GRP Macros'!$B$14:$B$552,FALSE),MATCH(D9715,'GRP Macros'!$B$14:$AF$14,FALSE)),0)</f>
        <v>0</v>
      </c>
      <c r="C9715" s="1165" t="str">
        <f t="shared" si="967"/>
        <v>MEXP182</v>
      </c>
      <c r="D9715" s="988" t="str">
        <f>'GRP Macros'!$X$14</f>
        <v>Black 
RAL 9005</v>
      </c>
      <c r="E9715" s="1165" t="s">
        <v>27829</v>
      </c>
      <c r="F9715" s="1165" t="s">
        <v>28333</v>
      </c>
    </row>
    <row r="9716" spans="1:6" ht="15" customHeight="1">
      <c r="A9716" s="1165" t="str">
        <f t="shared" si="966"/>
        <v>MEXP182GRY</v>
      </c>
      <c r="B9716" s="1165">
        <f>IFERROR(INDEX('GRP Macros'!$B$14:$AF$554,MATCH(C9716,'GRP Macros'!$B$14:$B$552,FALSE),MATCH(D9716,'GRP Macros'!$B$14:$AF$14,FALSE)),0)</f>
        <v>0</v>
      </c>
      <c r="C9716" s="1165" t="str">
        <f t="shared" si="967"/>
        <v>MEXP182</v>
      </c>
      <c r="D9716" s="988" t="str">
        <f>'GRP Macros'!$Y$14</f>
        <v>Grey 
RAL 7001</v>
      </c>
      <c r="E9716" s="1165" t="s">
        <v>27828</v>
      </c>
      <c r="F9716" s="1165" t="s">
        <v>28333</v>
      </c>
    </row>
    <row r="9717" spans="1:6" ht="15" customHeight="1">
      <c r="A9717" s="1165" t="str">
        <f t="shared" si="966"/>
        <v>MEXP182FLY</v>
      </c>
      <c r="B9717" s="1165">
        <f>IFERROR(INDEX('GRP Macros'!$B$14:$AF$554,MATCH(C9717,'GRP Macros'!$B$14:$B$552,FALSE),MATCH(D9717,'GRP Macros'!$B$14:$AF$14,FALSE)),0)</f>
        <v>0</v>
      </c>
      <c r="C9717" s="1165" t="str">
        <f t="shared" si="967"/>
        <v>MEXP182</v>
      </c>
      <c r="D9717" s="988" t="str">
        <f>'GRP Macros'!$Z$14</f>
        <v>Fluo Yellow 
RAL 1026</v>
      </c>
      <c r="E9717" s="1165" t="s">
        <v>28041</v>
      </c>
      <c r="F9717" s="1165" t="s">
        <v>28333</v>
      </c>
    </row>
    <row r="9718" spans="1:6" ht="15" customHeight="1">
      <c r="A9718" s="1165" t="str">
        <f t="shared" si="966"/>
        <v>MEXP182FLO</v>
      </c>
      <c r="B9718" s="1165">
        <f>IFERROR(INDEX('GRP Macros'!$B$14:$AF$554,MATCH(C9718,'GRP Macros'!$B$14:$B$552,FALSE),MATCH(D9718,'GRP Macros'!$B$14:$AF$14,FALSE)),0)</f>
        <v>0</v>
      </c>
      <c r="C9718" s="1165" t="str">
        <f t="shared" si="967"/>
        <v>MEXP182</v>
      </c>
      <c r="D9718" s="988" t="str">
        <f>'GRP Macros'!$AA$14</f>
        <v>Fluo Orange 
RAL 2005</v>
      </c>
      <c r="E9718" s="1165" t="s">
        <v>27830</v>
      </c>
      <c r="F9718" s="1165" t="s">
        <v>28333</v>
      </c>
    </row>
    <row r="9719" spans="1:6" ht="15" customHeight="1">
      <c r="A9719" s="1165" t="str">
        <f t="shared" si="966"/>
        <v>MEXP182FLP</v>
      </c>
      <c r="B9719" s="1165">
        <f>IFERROR(INDEX('GRP Macros'!$B$14:$AF$554,MATCH(C9719,'GRP Macros'!$B$14:$B$552,FALSE),MATCH(D9719,'GRP Macros'!$B$14:$AF$14,FALSE)),0)</f>
        <v>0</v>
      </c>
      <c r="C9719" s="1165" t="str">
        <f t="shared" si="967"/>
        <v>MEXP182</v>
      </c>
      <c r="D9719" s="988" t="str">
        <f>'GRP Macros'!$AB$14</f>
        <v>Fluo Pink 
Pantone 806C</v>
      </c>
      <c r="E9719" s="1165" t="s">
        <v>27832</v>
      </c>
      <c r="F9719" s="1165" t="s">
        <v>28333</v>
      </c>
    </row>
    <row r="9720" spans="1:6" ht="15" customHeight="1">
      <c r="A9720" s="1165" t="str">
        <f t="shared" si="966"/>
        <v>MEXP182FLG</v>
      </c>
      <c r="B9720" s="1165">
        <f>IFERROR(INDEX('GRP Macros'!$B$14:$AF$554,MATCH(C9720,'GRP Macros'!$B$14:$B$552,FALSE),MATCH(D9720,'GRP Macros'!$B$14:$AF$14,FALSE)),0)</f>
        <v>0</v>
      </c>
      <c r="C9720" s="1165" t="str">
        <f t="shared" si="967"/>
        <v>MEXP182</v>
      </c>
      <c r="D9720" s="988" t="str">
        <f>'GRP Macros'!$AC$14</f>
        <v>Fluo Green 
RAL 6028</v>
      </c>
      <c r="E9720" s="1165" t="s">
        <v>27831</v>
      </c>
      <c r="F9720" s="1165" t="s">
        <v>28333</v>
      </c>
    </row>
    <row r="9721" spans="1:6" ht="15" customHeight="1">
      <c r="A9721" s="1165" t="str">
        <f t="shared" si="966"/>
        <v>MEXP183WHI</v>
      </c>
      <c r="B9721" s="1165">
        <f>IFERROR(INDEX('GRP Macros'!$B$14:$AF$554,MATCH(C9721,'GRP Macros'!$B$14:$B$552,FALSE),MATCH(D9721,'GRP Macros'!$B$14:$AF$14,FALSE)),0)</f>
        <v>0</v>
      </c>
      <c r="C9721" s="1165" t="s">
        <v>28515</v>
      </c>
      <c r="D9721" s="1167" t="str">
        <f>'GRP Macros'!$K$14</f>
        <v>White 
RAL 9016</v>
      </c>
      <c r="E9721" s="1165" t="s">
        <v>27838</v>
      </c>
      <c r="F9721" s="1165" t="s">
        <v>28333</v>
      </c>
    </row>
    <row r="9722" spans="1:6" ht="15" customHeight="1">
      <c r="A9722" s="1165" t="str">
        <f t="shared" si="966"/>
        <v>MEXP183BLU</v>
      </c>
      <c r="B9722" s="1165">
        <f>IFERROR(INDEX('GRP Macros'!$B$14:$AF$554,MATCH(C9722,'GRP Macros'!$B$14:$B$552,FALSE),MATCH(D9722,'GRP Macros'!$B$14:$AF$14,FALSE)),0)</f>
        <v>0</v>
      </c>
      <c r="C9722" s="1165" t="str">
        <f>C9721</f>
        <v>MEXP183</v>
      </c>
      <c r="D9722" s="988" t="str">
        <f>'GRP Macros'!$L$14</f>
        <v>Blue US 
RAL 5015</v>
      </c>
      <c r="E9722" s="1165" t="s">
        <v>27827</v>
      </c>
      <c r="F9722" s="1165" t="s">
        <v>28333</v>
      </c>
    </row>
    <row r="9723" spans="1:6" ht="15" customHeight="1">
      <c r="A9723" s="1165" t="str">
        <f t="shared" si="966"/>
        <v>MEXP183MIN</v>
      </c>
      <c r="B9723" s="1165">
        <f>IFERROR(INDEX('GRP Macros'!$B$14:$AF$554,MATCH(C9723,'GRP Macros'!$B$14:$B$552,FALSE),MATCH(D9723,'GRP Macros'!$B$14:$AF$14,FALSE)),0)</f>
        <v>0</v>
      </c>
      <c r="C9723" s="1165" t="str">
        <f t="shared" ref="C9723:C9734" si="968">C9722</f>
        <v>MEXP183</v>
      </c>
      <c r="D9723" s="988" t="str">
        <f>'GRP Macros'!$O$14</f>
        <v>Mint 
RAL 6027</v>
      </c>
      <c r="E9723" s="1165" t="s">
        <v>27834</v>
      </c>
      <c r="F9723" s="1165" t="s">
        <v>28333</v>
      </c>
    </row>
    <row r="9724" spans="1:6" ht="15" customHeight="1">
      <c r="A9724" s="1165" t="str">
        <f t="shared" si="966"/>
        <v>MEXP183GRE</v>
      </c>
      <c r="B9724" s="1165">
        <f>IFERROR(INDEX('GRP Macros'!$B$14:$AF$554,MATCH(C9724,'GRP Macros'!$B$14:$B$552,FALSE),MATCH(D9724,'GRP Macros'!$B$14:$AF$14,FALSE)),0)</f>
        <v>0</v>
      </c>
      <c r="C9724" s="1165" t="str">
        <f t="shared" si="968"/>
        <v>MEXP183</v>
      </c>
      <c r="D9724" s="988" t="str">
        <f>'GRP Macros'!$P$14</f>
        <v>Green 
RAL 6037</v>
      </c>
      <c r="E9724" s="1165" t="s">
        <v>27837</v>
      </c>
      <c r="F9724" s="1165" t="s">
        <v>28333</v>
      </c>
    </row>
    <row r="9725" spans="1:6" ht="15" customHeight="1">
      <c r="A9725" s="1165" t="str">
        <f t="shared" si="966"/>
        <v>MEXP183PUK</v>
      </c>
      <c r="B9725" s="1165">
        <f>IFERROR(INDEX('GRP Macros'!$B$14:$AF$554,MATCH(C9725,'GRP Macros'!$B$14:$B$552,FALSE),MATCH(D9725,'GRP Macros'!$B$14:$AF$14,FALSE)),0)</f>
        <v>0</v>
      </c>
      <c r="C9725" s="1165" t="str">
        <f t="shared" si="968"/>
        <v>MEXP183</v>
      </c>
      <c r="D9725" s="988" t="str">
        <f>'GRP Macros'!$Q$14</f>
        <v>US Green 
Pantone
2301C</v>
      </c>
      <c r="E9725" s="1165" t="s">
        <v>27835</v>
      </c>
      <c r="F9725" s="1165" t="s">
        <v>28333</v>
      </c>
    </row>
    <row r="9726" spans="1:6" ht="15" customHeight="1">
      <c r="A9726" s="1165" t="str">
        <f t="shared" si="966"/>
        <v>MEXP183YEL</v>
      </c>
      <c r="B9726" s="1165">
        <f>IFERROR(INDEX('GRP Macros'!$B$14:$AF$554,MATCH(C9726,'GRP Macros'!$B$14:$B$552,FALSE),MATCH(D9726,'GRP Macros'!$B$14:$AF$14,FALSE)),0)</f>
        <v>0</v>
      </c>
      <c r="C9726" s="1165" t="str">
        <f t="shared" si="968"/>
        <v>MEXP183</v>
      </c>
      <c r="D9726" s="988" t="str">
        <f>'GRP Macros'!$S$14</f>
        <v>Yellow 
RAL 1023</v>
      </c>
      <c r="E9726" s="1165" t="s">
        <v>27823</v>
      </c>
      <c r="F9726" s="1165" t="s">
        <v>28333</v>
      </c>
    </row>
    <row r="9727" spans="1:6" ht="15" customHeight="1">
      <c r="A9727" s="1165" t="str">
        <f t="shared" si="966"/>
        <v>MEXP183RED</v>
      </c>
      <c r="B9727" s="1165">
        <f>IFERROR(INDEX('GRP Macros'!$B$14:$AF$554,MATCH(C9727,'GRP Macros'!$B$14:$B$552,FALSE),MATCH(D9727,'GRP Macros'!$B$14:$AF$14,FALSE)),0)</f>
        <v>0</v>
      </c>
      <c r="C9727" s="1165" t="str">
        <f t="shared" si="968"/>
        <v>MEXP183</v>
      </c>
      <c r="D9727" s="988" t="str">
        <f>'GRP Macros'!$U$14</f>
        <v>Red 
RAL 3020</v>
      </c>
      <c r="E9727" s="1165" t="s">
        <v>27826</v>
      </c>
      <c r="F9727" s="1165" t="s">
        <v>28333</v>
      </c>
    </row>
    <row r="9728" spans="1:6" ht="15" customHeight="1">
      <c r="A9728" s="1165" t="str">
        <f t="shared" si="966"/>
        <v>MEXP183VIO</v>
      </c>
      <c r="B9728" s="1165">
        <f>IFERROR(INDEX('GRP Macros'!$B$14:$AF$554,MATCH(C9728,'GRP Macros'!$B$14:$B$552,FALSE),MATCH(D9728,'GRP Macros'!$B$14:$AF$14,FALSE)),0)</f>
        <v>0</v>
      </c>
      <c r="C9728" s="1165" t="str">
        <f t="shared" si="968"/>
        <v>MEXP183</v>
      </c>
      <c r="D9728" s="988" t="str">
        <f>'GRP Macros'!$V$14</f>
        <v>Violet 
RAL 4008</v>
      </c>
      <c r="E9728" s="1165" t="s">
        <v>27833</v>
      </c>
      <c r="F9728" s="1165" t="s">
        <v>28333</v>
      </c>
    </row>
    <row r="9729" spans="1:6" ht="15" customHeight="1">
      <c r="A9729" s="1165" t="str">
        <f t="shared" si="966"/>
        <v>MEXP183BLK</v>
      </c>
      <c r="B9729" s="1165">
        <f>IFERROR(INDEX('GRP Macros'!$B$14:$AF$554,MATCH(C9729,'GRP Macros'!$B$14:$B$552,FALSE),MATCH(D9729,'GRP Macros'!$B$14:$AF$14,FALSE)),0)</f>
        <v>0</v>
      </c>
      <c r="C9729" s="1165" t="str">
        <f t="shared" si="968"/>
        <v>MEXP183</v>
      </c>
      <c r="D9729" s="988" t="str">
        <f>'GRP Macros'!$X$14</f>
        <v>Black 
RAL 9005</v>
      </c>
      <c r="E9729" s="1165" t="s">
        <v>27829</v>
      </c>
      <c r="F9729" s="1165" t="s">
        <v>28333</v>
      </c>
    </row>
    <row r="9730" spans="1:6" ht="15" customHeight="1">
      <c r="A9730" s="1165" t="str">
        <f t="shared" si="966"/>
        <v>MEXP183GRY</v>
      </c>
      <c r="B9730" s="1165">
        <f>IFERROR(INDEX('GRP Macros'!$B$14:$AF$554,MATCH(C9730,'GRP Macros'!$B$14:$B$552,FALSE),MATCH(D9730,'GRP Macros'!$B$14:$AF$14,FALSE)),0)</f>
        <v>0</v>
      </c>
      <c r="C9730" s="1165" t="str">
        <f t="shared" si="968"/>
        <v>MEXP183</v>
      </c>
      <c r="D9730" s="988" t="str">
        <f>'GRP Macros'!$Y$14</f>
        <v>Grey 
RAL 7001</v>
      </c>
      <c r="E9730" s="1165" t="s">
        <v>27828</v>
      </c>
      <c r="F9730" s="1165" t="s">
        <v>28333</v>
      </c>
    </row>
    <row r="9731" spans="1:6" ht="15" customHeight="1">
      <c r="A9731" s="1165" t="str">
        <f t="shared" si="966"/>
        <v>MEXP183FLY</v>
      </c>
      <c r="B9731" s="1165">
        <f>IFERROR(INDEX('GRP Macros'!$B$14:$AF$554,MATCH(C9731,'GRP Macros'!$B$14:$B$552,FALSE),MATCH(D9731,'GRP Macros'!$B$14:$AF$14,FALSE)),0)</f>
        <v>0</v>
      </c>
      <c r="C9731" s="1165" t="str">
        <f t="shared" si="968"/>
        <v>MEXP183</v>
      </c>
      <c r="D9731" s="988" t="str">
        <f>'GRP Macros'!$Z$14</f>
        <v>Fluo Yellow 
RAL 1026</v>
      </c>
      <c r="E9731" s="1165" t="s">
        <v>28041</v>
      </c>
      <c r="F9731" s="1165" t="s">
        <v>28333</v>
      </c>
    </row>
    <row r="9732" spans="1:6" ht="15" customHeight="1">
      <c r="A9732" s="1165" t="str">
        <f t="shared" si="966"/>
        <v>MEXP183FLO</v>
      </c>
      <c r="B9732" s="1165">
        <f>IFERROR(INDEX('GRP Macros'!$B$14:$AF$554,MATCH(C9732,'GRP Macros'!$B$14:$B$552,FALSE),MATCH(D9732,'GRP Macros'!$B$14:$AF$14,FALSE)),0)</f>
        <v>0</v>
      </c>
      <c r="C9732" s="1165" t="str">
        <f t="shared" si="968"/>
        <v>MEXP183</v>
      </c>
      <c r="D9732" s="988" t="str">
        <f>'GRP Macros'!$AA$14</f>
        <v>Fluo Orange 
RAL 2005</v>
      </c>
      <c r="E9732" s="1165" t="s">
        <v>27830</v>
      </c>
      <c r="F9732" s="1165" t="s">
        <v>28333</v>
      </c>
    </row>
    <row r="9733" spans="1:6" ht="15" customHeight="1">
      <c r="A9733" s="1165" t="str">
        <f t="shared" si="966"/>
        <v>MEXP183FLP</v>
      </c>
      <c r="B9733" s="1165">
        <f>IFERROR(INDEX('GRP Macros'!$B$14:$AF$554,MATCH(C9733,'GRP Macros'!$B$14:$B$552,FALSE),MATCH(D9733,'GRP Macros'!$B$14:$AF$14,FALSE)),0)</f>
        <v>0</v>
      </c>
      <c r="C9733" s="1165" t="str">
        <f t="shared" si="968"/>
        <v>MEXP183</v>
      </c>
      <c r="D9733" s="988" t="str">
        <f>'GRP Macros'!$AB$14</f>
        <v>Fluo Pink 
Pantone 806C</v>
      </c>
      <c r="E9733" s="1165" t="s">
        <v>27832</v>
      </c>
      <c r="F9733" s="1165" t="s">
        <v>28333</v>
      </c>
    </row>
    <row r="9734" spans="1:6" ht="15" customHeight="1">
      <c r="A9734" s="1165" t="str">
        <f t="shared" si="966"/>
        <v>MEXP183FLG</v>
      </c>
      <c r="B9734" s="1165">
        <f>IFERROR(INDEX('GRP Macros'!$B$14:$AF$554,MATCH(C9734,'GRP Macros'!$B$14:$B$552,FALSE),MATCH(D9734,'GRP Macros'!$B$14:$AF$14,FALSE)),0)</f>
        <v>0</v>
      </c>
      <c r="C9734" s="1165" t="str">
        <f t="shared" si="968"/>
        <v>MEXP183</v>
      </c>
      <c r="D9734" s="988" t="str">
        <f>'GRP Macros'!$AC$14</f>
        <v>Fluo Green 
RAL 6028</v>
      </c>
      <c r="E9734" s="1165" t="s">
        <v>27831</v>
      </c>
      <c r="F9734" s="1165" t="s">
        <v>28333</v>
      </c>
    </row>
    <row r="9735" spans="1:6" ht="15" customHeight="1">
      <c r="A9735" s="1165" t="str">
        <f t="shared" si="966"/>
        <v>MEXP184WHI</v>
      </c>
      <c r="B9735" s="1165">
        <f>IFERROR(INDEX('GRP Macros'!$B$14:$AF$554,MATCH(C9735,'GRP Macros'!$B$14:$B$552,FALSE),MATCH(D9735,'GRP Macros'!$B$14:$AF$14,FALSE)),0)</f>
        <v>0</v>
      </c>
      <c r="C9735" s="1165" t="s">
        <v>28516</v>
      </c>
      <c r="D9735" s="1167" t="str">
        <f>'GRP Macros'!$K$14</f>
        <v>White 
RAL 9016</v>
      </c>
      <c r="E9735" s="1165" t="s">
        <v>27838</v>
      </c>
      <c r="F9735" s="1165" t="s">
        <v>28333</v>
      </c>
    </row>
    <row r="9736" spans="1:6" ht="15" customHeight="1">
      <c r="A9736" s="1165" t="str">
        <f t="shared" si="966"/>
        <v>MEXP184BLU</v>
      </c>
      <c r="B9736" s="1165">
        <f>IFERROR(INDEX('GRP Macros'!$B$14:$AF$554,MATCH(C9736,'GRP Macros'!$B$14:$B$552,FALSE),MATCH(D9736,'GRP Macros'!$B$14:$AF$14,FALSE)),0)</f>
        <v>0</v>
      </c>
      <c r="C9736" s="1165" t="str">
        <f>C9735</f>
        <v>MEXP184</v>
      </c>
      <c r="D9736" s="988" t="str">
        <f>'GRP Macros'!$L$14</f>
        <v>Blue US 
RAL 5015</v>
      </c>
      <c r="E9736" s="1165" t="s">
        <v>27827</v>
      </c>
      <c r="F9736" s="1165" t="s">
        <v>28333</v>
      </c>
    </row>
    <row r="9737" spans="1:6" ht="15" customHeight="1">
      <c r="A9737" s="1165" t="str">
        <f t="shared" si="966"/>
        <v>MEXP184MIN</v>
      </c>
      <c r="B9737" s="1165">
        <f>IFERROR(INDEX('GRP Macros'!$B$14:$AF$554,MATCH(C9737,'GRP Macros'!$B$14:$B$552,FALSE),MATCH(D9737,'GRP Macros'!$B$14:$AF$14,FALSE)),0)</f>
        <v>0</v>
      </c>
      <c r="C9737" s="1165" t="str">
        <f t="shared" ref="C9737:C9748" si="969">C9736</f>
        <v>MEXP184</v>
      </c>
      <c r="D9737" s="988" t="str">
        <f>'GRP Macros'!$O$14</f>
        <v>Mint 
RAL 6027</v>
      </c>
      <c r="E9737" s="1165" t="s">
        <v>27834</v>
      </c>
      <c r="F9737" s="1165" t="s">
        <v>28333</v>
      </c>
    </row>
    <row r="9738" spans="1:6" ht="15" customHeight="1">
      <c r="A9738" s="1165" t="str">
        <f t="shared" si="966"/>
        <v>MEXP184GRE</v>
      </c>
      <c r="B9738" s="1165">
        <f>IFERROR(INDEX('GRP Macros'!$B$14:$AF$554,MATCH(C9738,'GRP Macros'!$B$14:$B$552,FALSE),MATCH(D9738,'GRP Macros'!$B$14:$AF$14,FALSE)),0)</f>
        <v>0</v>
      </c>
      <c r="C9738" s="1165" t="str">
        <f t="shared" si="969"/>
        <v>MEXP184</v>
      </c>
      <c r="D9738" s="988" t="str">
        <f>'GRP Macros'!$P$14</f>
        <v>Green 
RAL 6037</v>
      </c>
      <c r="E9738" s="1165" t="s">
        <v>27837</v>
      </c>
      <c r="F9738" s="1165" t="s">
        <v>28333</v>
      </c>
    </row>
    <row r="9739" spans="1:6" ht="15" customHeight="1">
      <c r="A9739" s="1165" t="str">
        <f t="shared" si="966"/>
        <v>MEXP184PUK</v>
      </c>
      <c r="B9739" s="1165">
        <f>IFERROR(INDEX('GRP Macros'!$B$14:$AF$554,MATCH(C9739,'GRP Macros'!$B$14:$B$552,FALSE),MATCH(D9739,'GRP Macros'!$B$14:$AF$14,FALSE)),0)</f>
        <v>0</v>
      </c>
      <c r="C9739" s="1165" t="str">
        <f t="shared" si="969"/>
        <v>MEXP184</v>
      </c>
      <c r="D9739" s="988" t="str">
        <f>'GRP Macros'!$Q$14</f>
        <v>US Green 
Pantone
2301C</v>
      </c>
      <c r="E9739" s="1165" t="s">
        <v>27835</v>
      </c>
      <c r="F9739" s="1165" t="s">
        <v>28333</v>
      </c>
    </row>
    <row r="9740" spans="1:6" ht="15" customHeight="1">
      <c r="A9740" s="1165" t="str">
        <f t="shared" si="966"/>
        <v>MEXP184YEL</v>
      </c>
      <c r="B9740" s="1165">
        <f>IFERROR(INDEX('GRP Macros'!$B$14:$AF$554,MATCH(C9740,'GRP Macros'!$B$14:$B$552,FALSE),MATCH(D9740,'GRP Macros'!$B$14:$AF$14,FALSE)),0)</f>
        <v>0</v>
      </c>
      <c r="C9740" s="1165" t="str">
        <f t="shared" si="969"/>
        <v>MEXP184</v>
      </c>
      <c r="D9740" s="988" t="str">
        <f>'GRP Macros'!$S$14</f>
        <v>Yellow 
RAL 1023</v>
      </c>
      <c r="E9740" s="1165" t="s">
        <v>27823</v>
      </c>
      <c r="F9740" s="1165" t="s">
        <v>28333</v>
      </c>
    </row>
    <row r="9741" spans="1:6" ht="15" customHeight="1">
      <c r="A9741" s="1165" t="str">
        <f t="shared" si="966"/>
        <v>MEXP184RED</v>
      </c>
      <c r="B9741" s="1165">
        <f>IFERROR(INDEX('GRP Macros'!$B$14:$AF$554,MATCH(C9741,'GRP Macros'!$B$14:$B$552,FALSE),MATCH(D9741,'GRP Macros'!$B$14:$AF$14,FALSE)),0)</f>
        <v>0</v>
      </c>
      <c r="C9741" s="1165" t="str">
        <f t="shared" si="969"/>
        <v>MEXP184</v>
      </c>
      <c r="D9741" s="988" t="str">
        <f>'GRP Macros'!$U$14</f>
        <v>Red 
RAL 3020</v>
      </c>
      <c r="E9741" s="1165" t="s">
        <v>27826</v>
      </c>
      <c r="F9741" s="1165" t="s">
        <v>28333</v>
      </c>
    </row>
    <row r="9742" spans="1:6" ht="15" customHeight="1">
      <c r="A9742" s="1165" t="str">
        <f t="shared" si="966"/>
        <v>MEXP184VIO</v>
      </c>
      <c r="B9742" s="1165">
        <f>IFERROR(INDEX('GRP Macros'!$B$14:$AF$554,MATCH(C9742,'GRP Macros'!$B$14:$B$552,FALSE),MATCH(D9742,'GRP Macros'!$B$14:$AF$14,FALSE)),0)</f>
        <v>0</v>
      </c>
      <c r="C9742" s="1165" t="str">
        <f t="shared" si="969"/>
        <v>MEXP184</v>
      </c>
      <c r="D9742" s="988" t="str">
        <f>'GRP Macros'!$V$14</f>
        <v>Violet 
RAL 4008</v>
      </c>
      <c r="E9742" s="1165" t="s">
        <v>27833</v>
      </c>
      <c r="F9742" s="1165" t="s">
        <v>28333</v>
      </c>
    </row>
    <row r="9743" spans="1:6" ht="15" customHeight="1">
      <c r="A9743" s="1165" t="str">
        <f t="shared" si="966"/>
        <v>MEXP184BLK</v>
      </c>
      <c r="B9743" s="1165">
        <f>IFERROR(INDEX('GRP Macros'!$B$14:$AF$554,MATCH(C9743,'GRP Macros'!$B$14:$B$552,FALSE),MATCH(D9743,'GRP Macros'!$B$14:$AF$14,FALSE)),0)</f>
        <v>0</v>
      </c>
      <c r="C9743" s="1165" t="str">
        <f t="shared" si="969"/>
        <v>MEXP184</v>
      </c>
      <c r="D9743" s="988" t="str">
        <f>'GRP Macros'!$X$14</f>
        <v>Black 
RAL 9005</v>
      </c>
      <c r="E9743" s="1165" t="s">
        <v>27829</v>
      </c>
      <c r="F9743" s="1165" t="s">
        <v>28333</v>
      </c>
    </row>
    <row r="9744" spans="1:6" ht="15" customHeight="1">
      <c r="A9744" s="1165" t="str">
        <f t="shared" si="966"/>
        <v>MEXP184GRY</v>
      </c>
      <c r="B9744" s="1165">
        <f>IFERROR(INDEX('GRP Macros'!$B$14:$AF$554,MATCH(C9744,'GRP Macros'!$B$14:$B$552,FALSE),MATCH(D9744,'GRP Macros'!$B$14:$AF$14,FALSE)),0)</f>
        <v>0</v>
      </c>
      <c r="C9744" s="1165" t="str">
        <f t="shared" si="969"/>
        <v>MEXP184</v>
      </c>
      <c r="D9744" s="988" t="str">
        <f>'GRP Macros'!$Y$14</f>
        <v>Grey 
RAL 7001</v>
      </c>
      <c r="E9744" s="1165" t="s">
        <v>27828</v>
      </c>
      <c r="F9744" s="1165" t="s">
        <v>28333</v>
      </c>
    </row>
    <row r="9745" spans="1:6" ht="15" customHeight="1">
      <c r="A9745" s="1165" t="str">
        <f t="shared" si="966"/>
        <v>MEXP184FLY</v>
      </c>
      <c r="B9745" s="1165">
        <f>IFERROR(INDEX('GRP Macros'!$B$14:$AF$554,MATCH(C9745,'GRP Macros'!$B$14:$B$552,FALSE),MATCH(D9745,'GRP Macros'!$B$14:$AF$14,FALSE)),0)</f>
        <v>0</v>
      </c>
      <c r="C9745" s="1165" t="str">
        <f t="shared" si="969"/>
        <v>MEXP184</v>
      </c>
      <c r="D9745" s="988" t="str">
        <f>'GRP Macros'!$Z$14</f>
        <v>Fluo Yellow 
RAL 1026</v>
      </c>
      <c r="E9745" s="1165" t="s">
        <v>28041</v>
      </c>
      <c r="F9745" s="1165" t="s">
        <v>28333</v>
      </c>
    </row>
    <row r="9746" spans="1:6" ht="15" customHeight="1">
      <c r="A9746" s="1165" t="str">
        <f t="shared" si="966"/>
        <v>MEXP184FLO</v>
      </c>
      <c r="B9746" s="1165">
        <f>IFERROR(INDEX('GRP Macros'!$B$14:$AF$554,MATCH(C9746,'GRP Macros'!$B$14:$B$552,FALSE),MATCH(D9746,'GRP Macros'!$B$14:$AF$14,FALSE)),0)</f>
        <v>0</v>
      </c>
      <c r="C9746" s="1165" t="str">
        <f t="shared" si="969"/>
        <v>MEXP184</v>
      </c>
      <c r="D9746" s="988" t="str">
        <f>'GRP Macros'!$AA$14</f>
        <v>Fluo Orange 
RAL 2005</v>
      </c>
      <c r="E9746" s="1165" t="s">
        <v>27830</v>
      </c>
      <c r="F9746" s="1165" t="s">
        <v>28333</v>
      </c>
    </row>
    <row r="9747" spans="1:6" ht="15" customHeight="1">
      <c r="A9747" s="1165" t="str">
        <f t="shared" si="966"/>
        <v>MEXP184FLP</v>
      </c>
      <c r="B9747" s="1165">
        <f>IFERROR(INDEX('GRP Macros'!$B$14:$AF$554,MATCH(C9747,'GRP Macros'!$B$14:$B$552,FALSE),MATCH(D9747,'GRP Macros'!$B$14:$AF$14,FALSE)),0)</f>
        <v>0</v>
      </c>
      <c r="C9747" s="1165" t="str">
        <f t="shared" si="969"/>
        <v>MEXP184</v>
      </c>
      <c r="D9747" s="988" t="str">
        <f>'GRP Macros'!$AB$14</f>
        <v>Fluo Pink 
Pantone 806C</v>
      </c>
      <c r="E9747" s="1165" t="s">
        <v>27832</v>
      </c>
      <c r="F9747" s="1165" t="s">
        <v>28333</v>
      </c>
    </row>
    <row r="9748" spans="1:6" ht="15" customHeight="1">
      <c r="A9748" s="1165" t="str">
        <f t="shared" si="966"/>
        <v>MEXP184FLG</v>
      </c>
      <c r="B9748" s="1165">
        <f>IFERROR(INDEX('GRP Macros'!$B$14:$AF$554,MATCH(C9748,'GRP Macros'!$B$14:$B$552,FALSE),MATCH(D9748,'GRP Macros'!$B$14:$AF$14,FALSE)),0)</f>
        <v>0</v>
      </c>
      <c r="C9748" s="1165" t="str">
        <f t="shared" si="969"/>
        <v>MEXP184</v>
      </c>
      <c r="D9748" s="988" t="str">
        <f>'GRP Macros'!$AC$14</f>
        <v>Fluo Green 
RAL 6028</v>
      </c>
      <c r="E9748" s="1165" t="s">
        <v>27831</v>
      </c>
      <c r="F9748" s="1165" t="s">
        <v>28333</v>
      </c>
    </row>
    <row r="9749" spans="1:6" ht="15" customHeight="1">
      <c r="A9749" s="1165" t="str">
        <f t="shared" si="966"/>
        <v>MEXP185WHI</v>
      </c>
      <c r="B9749" s="1165">
        <f>IFERROR(INDEX('GRP Macros'!$B$14:$AF$554,MATCH(C9749,'GRP Macros'!$B$14:$B$552,FALSE),MATCH(D9749,'GRP Macros'!$B$14:$AF$14,FALSE)),0)</f>
        <v>0</v>
      </c>
      <c r="C9749" s="1165" t="s">
        <v>28517</v>
      </c>
      <c r="D9749" s="1167" t="str">
        <f>'GRP Macros'!$K$14</f>
        <v>White 
RAL 9016</v>
      </c>
      <c r="E9749" s="1165" t="s">
        <v>27838</v>
      </c>
      <c r="F9749" s="1165" t="s">
        <v>28333</v>
      </c>
    </row>
    <row r="9750" spans="1:6" ht="15" customHeight="1">
      <c r="A9750" s="1165" t="str">
        <f t="shared" si="966"/>
        <v>MEXP185BLU</v>
      </c>
      <c r="B9750" s="1165">
        <f>IFERROR(INDEX('GRP Macros'!$B$14:$AF$554,MATCH(C9750,'GRP Macros'!$B$14:$B$552,FALSE),MATCH(D9750,'GRP Macros'!$B$14:$AF$14,FALSE)),0)</f>
        <v>0</v>
      </c>
      <c r="C9750" s="1165" t="str">
        <f>C9749</f>
        <v>MEXP185</v>
      </c>
      <c r="D9750" s="988" t="str">
        <f>'GRP Macros'!$L$14</f>
        <v>Blue US 
RAL 5015</v>
      </c>
      <c r="E9750" s="1165" t="s">
        <v>27827</v>
      </c>
      <c r="F9750" s="1165" t="s">
        <v>28333</v>
      </c>
    </row>
    <row r="9751" spans="1:6" ht="15" customHeight="1">
      <c r="A9751" s="1165" t="str">
        <f t="shared" si="966"/>
        <v>MEXP185MIN</v>
      </c>
      <c r="B9751" s="1165">
        <f>IFERROR(INDEX('GRP Macros'!$B$14:$AF$554,MATCH(C9751,'GRP Macros'!$B$14:$B$552,FALSE),MATCH(D9751,'GRP Macros'!$B$14:$AF$14,FALSE)),0)</f>
        <v>0</v>
      </c>
      <c r="C9751" s="1165" t="str">
        <f t="shared" ref="C9751:C9762" si="970">C9750</f>
        <v>MEXP185</v>
      </c>
      <c r="D9751" s="988" t="str">
        <f>'GRP Macros'!$O$14</f>
        <v>Mint 
RAL 6027</v>
      </c>
      <c r="E9751" s="1165" t="s">
        <v>27834</v>
      </c>
      <c r="F9751" s="1165" t="s">
        <v>28333</v>
      </c>
    </row>
    <row r="9752" spans="1:6" ht="15" customHeight="1">
      <c r="A9752" s="1165" t="str">
        <f t="shared" si="966"/>
        <v>MEXP185GRE</v>
      </c>
      <c r="B9752" s="1165">
        <f>IFERROR(INDEX('GRP Macros'!$B$14:$AF$554,MATCH(C9752,'GRP Macros'!$B$14:$B$552,FALSE),MATCH(D9752,'GRP Macros'!$B$14:$AF$14,FALSE)),0)</f>
        <v>0</v>
      </c>
      <c r="C9752" s="1165" t="str">
        <f t="shared" si="970"/>
        <v>MEXP185</v>
      </c>
      <c r="D9752" s="988" t="str">
        <f>'GRP Macros'!$P$14</f>
        <v>Green 
RAL 6037</v>
      </c>
      <c r="E9752" s="1165" t="s">
        <v>27837</v>
      </c>
      <c r="F9752" s="1165" t="s">
        <v>28333</v>
      </c>
    </row>
    <row r="9753" spans="1:6" ht="15" customHeight="1">
      <c r="A9753" s="1165" t="str">
        <f t="shared" si="966"/>
        <v>MEXP185PUK</v>
      </c>
      <c r="B9753" s="1165">
        <f>IFERROR(INDEX('GRP Macros'!$B$14:$AF$554,MATCH(C9753,'GRP Macros'!$B$14:$B$552,FALSE),MATCH(D9753,'GRP Macros'!$B$14:$AF$14,FALSE)),0)</f>
        <v>0</v>
      </c>
      <c r="C9753" s="1165" t="str">
        <f t="shared" si="970"/>
        <v>MEXP185</v>
      </c>
      <c r="D9753" s="988" t="str">
        <f>'GRP Macros'!$Q$14</f>
        <v>US Green 
Pantone
2301C</v>
      </c>
      <c r="E9753" s="1165" t="s">
        <v>27835</v>
      </c>
      <c r="F9753" s="1165" t="s">
        <v>28333</v>
      </c>
    </row>
    <row r="9754" spans="1:6" ht="15" customHeight="1">
      <c r="A9754" s="1165" t="str">
        <f t="shared" si="966"/>
        <v>MEXP185YEL</v>
      </c>
      <c r="B9754" s="1165">
        <f>IFERROR(INDEX('GRP Macros'!$B$14:$AF$554,MATCH(C9754,'GRP Macros'!$B$14:$B$552,FALSE),MATCH(D9754,'GRP Macros'!$B$14:$AF$14,FALSE)),0)</f>
        <v>0</v>
      </c>
      <c r="C9754" s="1165" t="str">
        <f t="shared" si="970"/>
        <v>MEXP185</v>
      </c>
      <c r="D9754" s="988" t="str">
        <f>'GRP Macros'!$S$14</f>
        <v>Yellow 
RAL 1023</v>
      </c>
      <c r="E9754" s="1165" t="s">
        <v>27823</v>
      </c>
      <c r="F9754" s="1165" t="s">
        <v>28333</v>
      </c>
    </row>
    <row r="9755" spans="1:6" ht="15" customHeight="1">
      <c r="A9755" s="1165" t="str">
        <f t="shared" ref="A9755:A9762" si="971">CONCATENATE(C9755,E9755)</f>
        <v>MEXP185RED</v>
      </c>
      <c r="B9755" s="1165">
        <f>IFERROR(INDEX('GRP Macros'!$B$14:$AF$554,MATCH(C9755,'GRP Macros'!$B$14:$B$552,FALSE),MATCH(D9755,'GRP Macros'!$B$14:$AF$14,FALSE)),0)</f>
        <v>0</v>
      </c>
      <c r="C9755" s="1165" t="str">
        <f t="shared" si="970"/>
        <v>MEXP185</v>
      </c>
      <c r="D9755" s="988" t="str">
        <f>'GRP Macros'!$U$14</f>
        <v>Red 
RAL 3020</v>
      </c>
      <c r="E9755" s="1165" t="s">
        <v>27826</v>
      </c>
      <c r="F9755" s="1165" t="s">
        <v>28333</v>
      </c>
    </row>
    <row r="9756" spans="1:6" ht="15" customHeight="1">
      <c r="A9756" s="1165" t="str">
        <f t="shared" si="971"/>
        <v>MEXP185VIO</v>
      </c>
      <c r="B9756" s="1165">
        <f>IFERROR(INDEX('GRP Macros'!$B$14:$AF$554,MATCH(C9756,'GRP Macros'!$B$14:$B$552,FALSE),MATCH(D9756,'GRP Macros'!$B$14:$AF$14,FALSE)),0)</f>
        <v>0</v>
      </c>
      <c r="C9756" s="1165" t="str">
        <f t="shared" si="970"/>
        <v>MEXP185</v>
      </c>
      <c r="D9756" s="988" t="str">
        <f>'GRP Macros'!$V$14</f>
        <v>Violet 
RAL 4008</v>
      </c>
      <c r="E9756" s="1165" t="s">
        <v>27833</v>
      </c>
      <c r="F9756" s="1165" t="s">
        <v>28333</v>
      </c>
    </row>
    <row r="9757" spans="1:6" ht="15" customHeight="1">
      <c r="A9757" s="1165" t="str">
        <f t="shared" si="971"/>
        <v>MEXP185BLK</v>
      </c>
      <c r="B9757" s="1165">
        <f>IFERROR(INDEX('GRP Macros'!$B$14:$AF$554,MATCH(C9757,'GRP Macros'!$B$14:$B$552,FALSE),MATCH(D9757,'GRP Macros'!$B$14:$AF$14,FALSE)),0)</f>
        <v>0</v>
      </c>
      <c r="C9757" s="1165" t="str">
        <f t="shared" si="970"/>
        <v>MEXP185</v>
      </c>
      <c r="D9757" s="988" t="str">
        <f>'GRP Macros'!$X$14</f>
        <v>Black 
RAL 9005</v>
      </c>
      <c r="E9757" s="1165" t="s">
        <v>27829</v>
      </c>
      <c r="F9757" s="1165" t="s">
        <v>28333</v>
      </c>
    </row>
    <row r="9758" spans="1:6" ht="15" customHeight="1">
      <c r="A9758" s="1165" t="str">
        <f t="shared" si="971"/>
        <v>MEXP185GRY</v>
      </c>
      <c r="B9758" s="1165">
        <f>IFERROR(INDEX('GRP Macros'!$B$14:$AF$554,MATCH(C9758,'GRP Macros'!$B$14:$B$552,FALSE),MATCH(D9758,'GRP Macros'!$B$14:$AF$14,FALSE)),0)</f>
        <v>0</v>
      </c>
      <c r="C9758" s="1165" t="str">
        <f t="shared" si="970"/>
        <v>MEXP185</v>
      </c>
      <c r="D9758" s="988" t="str">
        <f>'GRP Macros'!$Y$14</f>
        <v>Grey 
RAL 7001</v>
      </c>
      <c r="E9758" s="1165" t="s">
        <v>27828</v>
      </c>
      <c r="F9758" s="1165" t="s">
        <v>28333</v>
      </c>
    </row>
    <row r="9759" spans="1:6" ht="15" customHeight="1">
      <c r="A9759" s="1165" t="str">
        <f t="shared" si="971"/>
        <v>MEXP185FLY</v>
      </c>
      <c r="B9759" s="1165">
        <f>IFERROR(INDEX('GRP Macros'!$B$14:$AF$554,MATCH(C9759,'GRP Macros'!$B$14:$B$552,FALSE),MATCH(D9759,'GRP Macros'!$B$14:$AF$14,FALSE)),0)</f>
        <v>0</v>
      </c>
      <c r="C9759" s="1165" t="str">
        <f t="shared" si="970"/>
        <v>MEXP185</v>
      </c>
      <c r="D9759" s="988" t="str">
        <f>'GRP Macros'!$Z$14</f>
        <v>Fluo Yellow 
RAL 1026</v>
      </c>
      <c r="E9759" s="1165" t="s">
        <v>28041</v>
      </c>
      <c r="F9759" s="1165" t="s">
        <v>28333</v>
      </c>
    </row>
    <row r="9760" spans="1:6" ht="15" customHeight="1">
      <c r="A9760" s="1165" t="str">
        <f t="shared" si="971"/>
        <v>MEXP185FLO</v>
      </c>
      <c r="B9760" s="1165">
        <f>IFERROR(INDEX('GRP Macros'!$B$14:$AF$554,MATCH(C9760,'GRP Macros'!$B$14:$B$552,FALSE),MATCH(D9760,'GRP Macros'!$B$14:$AF$14,FALSE)),0)</f>
        <v>0</v>
      </c>
      <c r="C9760" s="1165" t="str">
        <f t="shared" si="970"/>
        <v>MEXP185</v>
      </c>
      <c r="D9760" s="988" t="str">
        <f>'GRP Macros'!$AA$14</f>
        <v>Fluo Orange 
RAL 2005</v>
      </c>
      <c r="E9760" s="1165" t="s">
        <v>27830</v>
      </c>
      <c r="F9760" s="1165" t="s">
        <v>28333</v>
      </c>
    </row>
    <row r="9761" spans="1:6" ht="15" customHeight="1">
      <c r="A9761" s="1165" t="str">
        <f t="shared" si="971"/>
        <v>MEXP185FLP</v>
      </c>
      <c r="B9761" s="1165">
        <f>IFERROR(INDEX('GRP Macros'!$B$14:$AF$554,MATCH(C9761,'GRP Macros'!$B$14:$B$552,FALSE),MATCH(D9761,'GRP Macros'!$B$14:$AF$14,FALSE)),0)</f>
        <v>0</v>
      </c>
      <c r="C9761" s="1165" t="str">
        <f t="shared" si="970"/>
        <v>MEXP185</v>
      </c>
      <c r="D9761" s="988" t="str">
        <f>'GRP Macros'!$AB$14</f>
        <v>Fluo Pink 
Pantone 806C</v>
      </c>
      <c r="E9761" s="1165" t="s">
        <v>27832</v>
      </c>
      <c r="F9761" s="1165" t="s">
        <v>28333</v>
      </c>
    </row>
    <row r="9762" spans="1:6" ht="15" customHeight="1">
      <c r="A9762" s="1165" t="str">
        <f t="shared" si="971"/>
        <v>MEXP185FLG</v>
      </c>
      <c r="B9762" s="1165">
        <f>IFERROR(INDEX('GRP Macros'!$B$14:$AF$554,MATCH(C9762,'GRP Macros'!$B$14:$B$552,FALSE),MATCH(D9762,'GRP Macros'!$B$14:$AF$14,FALSE)),0)</f>
        <v>0</v>
      </c>
      <c r="C9762" s="1165" t="str">
        <f t="shared" si="970"/>
        <v>MEXP185</v>
      </c>
      <c r="D9762" s="988" t="str">
        <f>'GRP Macros'!$AC$14</f>
        <v>Fluo Green 
RAL 6028</v>
      </c>
      <c r="E9762" s="1165" t="s">
        <v>27831</v>
      </c>
      <c r="F9762" s="1165" t="s">
        <v>28333</v>
      </c>
    </row>
    <row r="9763" spans="1:6" ht="15" customHeight="1">
      <c r="A9763" s="1165" t="str">
        <f t="shared" ref="A9763:A9803" si="972">CONCATENATE(C9763,E9763)</f>
        <v>MEXP186WHI</v>
      </c>
      <c r="B9763" s="1165">
        <f>IFERROR(INDEX('GRP Macros'!$B$14:$AF$554,MATCH(C9763,'GRP Macros'!$B$14:$B$552,FALSE),MATCH(D9763,'GRP Macros'!$B$14:$AF$14,FALSE)),0)</f>
        <v>0</v>
      </c>
      <c r="C9763" s="1165" t="s">
        <v>28518</v>
      </c>
      <c r="D9763" s="1167" t="str">
        <f>'GRP Macros'!$K$14</f>
        <v>White 
RAL 9016</v>
      </c>
      <c r="E9763" s="1165" t="s">
        <v>27838</v>
      </c>
      <c r="F9763" s="1165" t="s">
        <v>28333</v>
      </c>
    </row>
    <row r="9764" spans="1:6" ht="15" customHeight="1">
      <c r="A9764" s="1165" t="str">
        <f t="shared" si="972"/>
        <v>MEXP186BLU</v>
      </c>
      <c r="B9764" s="1165">
        <f>IFERROR(INDEX('GRP Macros'!$B$14:$AF$554,MATCH(C9764,'GRP Macros'!$B$14:$B$552,FALSE),MATCH(D9764,'GRP Macros'!$B$14:$AF$14,FALSE)),0)</f>
        <v>0</v>
      </c>
      <c r="C9764" s="1165" t="str">
        <f>C9763</f>
        <v>MEXP186</v>
      </c>
      <c r="D9764" s="988" t="str">
        <f>'GRP Macros'!$L$14</f>
        <v>Blue US 
RAL 5015</v>
      </c>
      <c r="E9764" s="1165" t="s">
        <v>27827</v>
      </c>
      <c r="F9764" s="1165" t="s">
        <v>28333</v>
      </c>
    </row>
    <row r="9765" spans="1:6" ht="15" customHeight="1">
      <c r="A9765" s="1165" t="str">
        <f t="shared" si="972"/>
        <v>MEXP186MIN</v>
      </c>
      <c r="B9765" s="1165">
        <f>IFERROR(INDEX('GRP Macros'!$B$14:$AF$554,MATCH(C9765,'GRP Macros'!$B$14:$B$552,FALSE),MATCH(D9765,'GRP Macros'!$B$14:$AF$14,FALSE)),0)</f>
        <v>0</v>
      </c>
      <c r="C9765" s="1165" t="str">
        <f t="shared" ref="C9765:C9776" si="973">C9764</f>
        <v>MEXP186</v>
      </c>
      <c r="D9765" s="988" t="str">
        <f>'GRP Macros'!$O$14</f>
        <v>Mint 
RAL 6027</v>
      </c>
      <c r="E9765" s="1165" t="s">
        <v>27834</v>
      </c>
      <c r="F9765" s="1165" t="s">
        <v>28333</v>
      </c>
    </row>
    <row r="9766" spans="1:6" ht="15" customHeight="1">
      <c r="A9766" s="1165" t="str">
        <f t="shared" si="972"/>
        <v>MEXP186GRE</v>
      </c>
      <c r="B9766" s="1165">
        <f>IFERROR(INDEX('GRP Macros'!$B$14:$AF$554,MATCH(C9766,'GRP Macros'!$B$14:$B$552,FALSE),MATCH(D9766,'GRP Macros'!$B$14:$AF$14,FALSE)),0)</f>
        <v>0</v>
      </c>
      <c r="C9766" s="1165" t="str">
        <f t="shared" si="973"/>
        <v>MEXP186</v>
      </c>
      <c r="D9766" s="988" t="str">
        <f>'GRP Macros'!$P$14</f>
        <v>Green 
RAL 6037</v>
      </c>
      <c r="E9766" s="1165" t="s">
        <v>27837</v>
      </c>
      <c r="F9766" s="1165" t="s">
        <v>28333</v>
      </c>
    </row>
    <row r="9767" spans="1:6" ht="15" customHeight="1">
      <c r="A9767" s="1165" t="str">
        <f t="shared" si="972"/>
        <v>MEXP186PUK</v>
      </c>
      <c r="B9767" s="1165">
        <f>IFERROR(INDEX('GRP Macros'!$B$14:$AF$554,MATCH(C9767,'GRP Macros'!$B$14:$B$552,FALSE),MATCH(D9767,'GRP Macros'!$B$14:$AF$14,FALSE)),0)</f>
        <v>0</v>
      </c>
      <c r="C9767" s="1165" t="str">
        <f t="shared" si="973"/>
        <v>MEXP186</v>
      </c>
      <c r="D9767" s="988" t="str">
        <f>'GRP Macros'!$Q$14</f>
        <v>US Green 
Pantone
2301C</v>
      </c>
      <c r="E9767" s="1165" t="s">
        <v>27835</v>
      </c>
      <c r="F9767" s="1165" t="s">
        <v>28333</v>
      </c>
    </row>
    <row r="9768" spans="1:6" ht="15" customHeight="1">
      <c r="A9768" s="1165" t="str">
        <f t="shared" si="972"/>
        <v>MEXP186YEL</v>
      </c>
      <c r="B9768" s="1165">
        <f>IFERROR(INDEX('GRP Macros'!$B$14:$AF$554,MATCH(C9768,'GRP Macros'!$B$14:$B$552,FALSE),MATCH(D9768,'GRP Macros'!$B$14:$AF$14,FALSE)),0)</f>
        <v>0</v>
      </c>
      <c r="C9768" s="1165" t="str">
        <f t="shared" si="973"/>
        <v>MEXP186</v>
      </c>
      <c r="D9768" s="988" t="str">
        <f>'GRP Macros'!$S$14</f>
        <v>Yellow 
RAL 1023</v>
      </c>
      <c r="E9768" s="1165" t="s">
        <v>27823</v>
      </c>
      <c r="F9768" s="1165" t="s">
        <v>28333</v>
      </c>
    </row>
    <row r="9769" spans="1:6" ht="15" customHeight="1">
      <c r="A9769" s="1165" t="str">
        <f t="shared" si="972"/>
        <v>MEXP186RED</v>
      </c>
      <c r="B9769" s="1165">
        <f>IFERROR(INDEX('GRP Macros'!$B$14:$AF$554,MATCH(C9769,'GRP Macros'!$B$14:$B$552,FALSE),MATCH(D9769,'GRP Macros'!$B$14:$AF$14,FALSE)),0)</f>
        <v>0</v>
      </c>
      <c r="C9769" s="1165" t="str">
        <f t="shared" si="973"/>
        <v>MEXP186</v>
      </c>
      <c r="D9769" s="988" t="str">
        <f>'GRP Macros'!$U$14</f>
        <v>Red 
RAL 3020</v>
      </c>
      <c r="E9769" s="1165" t="s">
        <v>27826</v>
      </c>
      <c r="F9769" s="1165" t="s">
        <v>28333</v>
      </c>
    </row>
    <row r="9770" spans="1:6" ht="15" customHeight="1">
      <c r="A9770" s="1165" t="str">
        <f t="shared" si="972"/>
        <v>MEXP186VIO</v>
      </c>
      <c r="B9770" s="1165">
        <f>IFERROR(INDEX('GRP Macros'!$B$14:$AF$554,MATCH(C9770,'GRP Macros'!$B$14:$B$552,FALSE),MATCH(D9770,'GRP Macros'!$B$14:$AF$14,FALSE)),0)</f>
        <v>0</v>
      </c>
      <c r="C9770" s="1165" t="str">
        <f t="shared" si="973"/>
        <v>MEXP186</v>
      </c>
      <c r="D9770" s="988" t="str">
        <f>'GRP Macros'!$V$14</f>
        <v>Violet 
RAL 4008</v>
      </c>
      <c r="E9770" s="1165" t="s">
        <v>27833</v>
      </c>
      <c r="F9770" s="1165" t="s">
        <v>28333</v>
      </c>
    </row>
    <row r="9771" spans="1:6" ht="15" customHeight="1">
      <c r="A9771" s="1165" t="str">
        <f t="shared" si="972"/>
        <v>MEXP186BLK</v>
      </c>
      <c r="B9771" s="1165">
        <f>IFERROR(INDEX('GRP Macros'!$B$14:$AF$554,MATCH(C9771,'GRP Macros'!$B$14:$B$552,FALSE),MATCH(D9771,'GRP Macros'!$B$14:$AF$14,FALSE)),0)</f>
        <v>0</v>
      </c>
      <c r="C9771" s="1165" t="str">
        <f t="shared" si="973"/>
        <v>MEXP186</v>
      </c>
      <c r="D9771" s="988" t="str">
        <f>'GRP Macros'!$X$14</f>
        <v>Black 
RAL 9005</v>
      </c>
      <c r="E9771" s="1165" t="s">
        <v>27829</v>
      </c>
      <c r="F9771" s="1165" t="s">
        <v>28333</v>
      </c>
    </row>
    <row r="9772" spans="1:6" ht="15" customHeight="1">
      <c r="A9772" s="1165" t="str">
        <f t="shared" si="972"/>
        <v>MEXP186GRY</v>
      </c>
      <c r="B9772" s="1165">
        <f>IFERROR(INDEX('GRP Macros'!$B$14:$AF$554,MATCH(C9772,'GRP Macros'!$B$14:$B$552,FALSE),MATCH(D9772,'GRP Macros'!$B$14:$AF$14,FALSE)),0)</f>
        <v>0</v>
      </c>
      <c r="C9772" s="1165" t="str">
        <f t="shared" si="973"/>
        <v>MEXP186</v>
      </c>
      <c r="D9772" s="988" t="str">
        <f>'GRP Macros'!$Y$14</f>
        <v>Grey 
RAL 7001</v>
      </c>
      <c r="E9772" s="1165" t="s">
        <v>27828</v>
      </c>
      <c r="F9772" s="1165" t="s">
        <v>28333</v>
      </c>
    </row>
    <row r="9773" spans="1:6" ht="15" customHeight="1">
      <c r="A9773" s="1165" t="str">
        <f t="shared" si="972"/>
        <v>MEXP186FLY</v>
      </c>
      <c r="B9773" s="1165">
        <f>IFERROR(INDEX('GRP Macros'!$B$14:$AF$554,MATCH(C9773,'GRP Macros'!$B$14:$B$552,FALSE),MATCH(D9773,'GRP Macros'!$B$14:$AF$14,FALSE)),0)</f>
        <v>0</v>
      </c>
      <c r="C9773" s="1165" t="str">
        <f t="shared" si="973"/>
        <v>MEXP186</v>
      </c>
      <c r="D9773" s="988" t="str">
        <f>'GRP Macros'!$Z$14</f>
        <v>Fluo Yellow 
RAL 1026</v>
      </c>
      <c r="E9773" s="1165" t="s">
        <v>28041</v>
      </c>
      <c r="F9773" s="1165" t="s">
        <v>28333</v>
      </c>
    </row>
    <row r="9774" spans="1:6" ht="15" customHeight="1">
      <c r="A9774" s="1165" t="str">
        <f t="shared" si="972"/>
        <v>MEXP186FLO</v>
      </c>
      <c r="B9774" s="1165">
        <f>IFERROR(INDEX('GRP Macros'!$B$14:$AF$554,MATCH(C9774,'GRP Macros'!$B$14:$B$552,FALSE),MATCH(D9774,'GRP Macros'!$B$14:$AF$14,FALSE)),0)</f>
        <v>0</v>
      </c>
      <c r="C9774" s="1165" t="str">
        <f t="shared" si="973"/>
        <v>MEXP186</v>
      </c>
      <c r="D9774" s="988" t="str">
        <f>'GRP Macros'!$AA$14</f>
        <v>Fluo Orange 
RAL 2005</v>
      </c>
      <c r="E9774" s="1165" t="s">
        <v>27830</v>
      </c>
      <c r="F9774" s="1165" t="s">
        <v>28333</v>
      </c>
    </row>
    <row r="9775" spans="1:6" ht="15" customHeight="1">
      <c r="A9775" s="1165" t="str">
        <f t="shared" si="972"/>
        <v>MEXP186FLP</v>
      </c>
      <c r="B9775" s="1165">
        <f>IFERROR(INDEX('GRP Macros'!$B$14:$AF$554,MATCH(C9775,'GRP Macros'!$B$14:$B$552,FALSE),MATCH(D9775,'GRP Macros'!$B$14:$AF$14,FALSE)),0)</f>
        <v>0</v>
      </c>
      <c r="C9775" s="1165" t="str">
        <f t="shared" si="973"/>
        <v>MEXP186</v>
      </c>
      <c r="D9775" s="988" t="str">
        <f>'GRP Macros'!$AB$14</f>
        <v>Fluo Pink 
Pantone 806C</v>
      </c>
      <c r="E9775" s="1165" t="s">
        <v>27832</v>
      </c>
      <c r="F9775" s="1165" t="s">
        <v>28333</v>
      </c>
    </row>
    <row r="9776" spans="1:6" ht="15" customHeight="1">
      <c r="A9776" s="1165" t="str">
        <f t="shared" si="972"/>
        <v>MEXP186FLG</v>
      </c>
      <c r="B9776" s="1165">
        <f>IFERROR(INDEX('GRP Macros'!$B$14:$AF$554,MATCH(C9776,'GRP Macros'!$B$14:$B$552,FALSE),MATCH(D9776,'GRP Macros'!$B$14:$AF$14,FALSE)),0)</f>
        <v>0</v>
      </c>
      <c r="C9776" s="1165" t="str">
        <f t="shared" si="973"/>
        <v>MEXP186</v>
      </c>
      <c r="D9776" s="988" t="str">
        <f>'GRP Macros'!$AC$14</f>
        <v>Fluo Green 
RAL 6028</v>
      </c>
      <c r="E9776" s="1165" t="s">
        <v>27831</v>
      </c>
      <c r="F9776" s="1165" t="s">
        <v>28333</v>
      </c>
    </row>
    <row r="9777" spans="1:6" ht="15" customHeight="1">
      <c r="A9777" s="1165" t="str">
        <f t="shared" si="972"/>
        <v>MEXP187WHI</v>
      </c>
      <c r="B9777" s="1165">
        <f>IFERROR(INDEX('GRP Macros'!$B$14:$AF$554,MATCH(C9777,'GRP Macros'!$B$14:$B$552,FALSE),MATCH(D9777,'GRP Macros'!$B$14:$AF$14,FALSE)),0)</f>
        <v>0</v>
      </c>
      <c r="C9777" s="1165" t="s">
        <v>28519</v>
      </c>
      <c r="D9777" s="1167" t="str">
        <f>'GRP Macros'!$K$14</f>
        <v>White 
RAL 9016</v>
      </c>
      <c r="E9777" s="1165" t="s">
        <v>27838</v>
      </c>
      <c r="F9777" s="1165" t="s">
        <v>28333</v>
      </c>
    </row>
    <row r="9778" spans="1:6" ht="15" customHeight="1">
      <c r="A9778" s="1165" t="str">
        <f t="shared" si="972"/>
        <v>MEXP187BLU</v>
      </c>
      <c r="B9778" s="1165">
        <f>IFERROR(INDEX('GRP Macros'!$B$14:$AF$554,MATCH(C9778,'GRP Macros'!$B$14:$B$552,FALSE),MATCH(D9778,'GRP Macros'!$B$14:$AF$14,FALSE)),0)</f>
        <v>0</v>
      </c>
      <c r="C9778" s="1165" t="str">
        <f>C9777</f>
        <v>MEXP187</v>
      </c>
      <c r="D9778" s="988" t="str">
        <f>'GRP Macros'!$L$14</f>
        <v>Blue US 
RAL 5015</v>
      </c>
      <c r="E9778" s="1165" t="s">
        <v>27827</v>
      </c>
      <c r="F9778" s="1165" t="s">
        <v>28333</v>
      </c>
    </row>
    <row r="9779" spans="1:6" ht="15" customHeight="1">
      <c r="A9779" s="1165" t="str">
        <f t="shared" si="972"/>
        <v>MEXP187MIN</v>
      </c>
      <c r="B9779" s="1165">
        <f>IFERROR(INDEX('GRP Macros'!$B$14:$AF$554,MATCH(C9779,'GRP Macros'!$B$14:$B$552,FALSE),MATCH(D9779,'GRP Macros'!$B$14:$AF$14,FALSE)),0)</f>
        <v>0</v>
      </c>
      <c r="C9779" s="1165" t="str">
        <f t="shared" ref="C9779:C9790" si="974">C9778</f>
        <v>MEXP187</v>
      </c>
      <c r="D9779" s="988" t="str">
        <f>'GRP Macros'!$O$14</f>
        <v>Mint 
RAL 6027</v>
      </c>
      <c r="E9779" s="1165" t="s">
        <v>27834</v>
      </c>
      <c r="F9779" s="1165" t="s">
        <v>28333</v>
      </c>
    </row>
    <row r="9780" spans="1:6" ht="15" customHeight="1">
      <c r="A9780" s="1165" t="str">
        <f t="shared" si="972"/>
        <v>MEXP187GRE</v>
      </c>
      <c r="B9780" s="1165">
        <f>IFERROR(INDEX('GRP Macros'!$B$14:$AF$554,MATCH(C9780,'GRP Macros'!$B$14:$B$552,FALSE),MATCH(D9780,'GRP Macros'!$B$14:$AF$14,FALSE)),0)</f>
        <v>0</v>
      </c>
      <c r="C9780" s="1165" t="str">
        <f t="shared" si="974"/>
        <v>MEXP187</v>
      </c>
      <c r="D9780" s="988" t="str">
        <f>'GRP Macros'!$P$14</f>
        <v>Green 
RAL 6037</v>
      </c>
      <c r="E9780" s="1165" t="s">
        <v>27837</v>
      </c>
      <c r="F9780" s="1165" t="s">
        <v>28333</v>
      </c>
    </row>
    <row r="9781" spans="1:6" ht="15" customHeight="1">
      <c r="A9781" s="1165" t="str">
        <f t="shared" si="972"/>
        <v>MEXP187PUK</v>
      </c>
      <c r="B9781" s="1165">
        <f>IFERROR(INDEX('GRP Macros'!$B$14:$AF$554,MATCH(C9781,'GRP Macros'!$B$14:$B$552,FALSE),MATCH(D9781,'GRP Macros'!$B$14:$AF$14,FALSE)),0)</f>
        <v>0</v>
      </c>
      <c r="C9781" s="1165" t="str">
        <f t="shared" si="974"/>
        <v>MEXP187</v>
      </c>
      <c r="D9781" s="988" t="str">
        <f>'GRP Macros'!$Q$14</f>
        <v>US Green 
Pantone
2301C</v>
      </c>
      <c r="E9781" s="1165" t="s">
        <v>27835</v>
      </c>
      <c r="F9781" s="1165" t="s">
        <v>28333</v>
      </c>
    </row>
    <row r="9782" spans="1:6" ht="15" customHeight="1">
      <c r="A9782" s="1165" t="str">
        <f t="shared" si="972"/>
        <v>MEXP187YEL</v>
      </c>
      <c r="B9782" s="1165">
        <f>IFERROR(INDEX('GRP Macros'!$B$14:$AF$554,MATCH(C9782,'GRP Macros'!$B$14:$B$552,FALSE),MATCH(D9782,'GRP Macros'!$B$14:$AF$14,FALSE)),0)</f>
        <v>0</v>
      </c>
      <c r="C9782" s="1165" t="str">
        <f t="shared" si="974"/>
        <v>MEXP187</v>
      </c>
      <c r="D9782" s="988" t="str">
        <f>'GRP Macros'!$S$14</f>
        <v>Yellow 
RAL 1023</v>
      </c>
      <c r="E9782" s="1165" t="s">
        <v>27823</v>
      </c>
      <c r="F9782" s="1165" t="s">
        <v>28333</v>
      </c>
    </row>
    <row r="9783" spans="1:6" ht="15" customHeight="1">
      <c r="A9783" s="1165" t="str">
        <f t="shared" si="972"/>
        <v>MEXP187RED</v>
      </c>
      <c r="B9783" s="1165">
        <f>IFERROR(INDEX('GRP Macros'!$B$14:$AF$554,MATCH(C9783,'GRP Macros'!$B$14:$B$552,FALSE),MATCH(D9783,'GRP Macros'!$B$14:$AF$14,FALSE)),0)</f>
        <v>0</v>
      </c>
      <c r="C9783" s="1165" t="str">
        <f t="shared" si="974"/>
        <v>MEXP187</v>
      </c>
      <c r="D9783" s="988" t="str">
        <f>'GRP Macros'!$U$14</f>
        <v>Red 
RAL 3020</v>
      </c>
      <c r="E9783" s="1165" t="s">
        <v>27826</v>
      </c>
      <c r="F9783" s="1165" t="s">
        <v>28333</v>
      </c>
    </row>
    <row r="9784" spans="1:6" ht="15" customHeight="1">
      <c r="A9784" s="1165" t="str">
        <f t="shared" si="972"/>
        <v>MEXP187VIO</v>
      </c>
      <c r="B9784" s="1165">
        <f>IFERROR(INDEX('GRP Macros'!$B$14:$AF$554,MATCH(C9784,'GRP Macros'!$B$14:$B$552,FALSE),MATCH(D9784,'GRP Macros'!$B$14:$AF$14,FALSE)),0)</f>
        <v>0</v>
      </c>
      <c r="C9784" s="1165" t="str">
        <f t="shared" si="974"/>
        <v>MEXP187</v>
      </c>
      <c r="D9784" s="988" t="str">
        <f>'GRP Macros'!$V$14</f>
        <v>Violet 
RAL 4008</v>
      </c>
      <c r="E9784" s="1165" t="s">
        <v>27833</v>
      </c>
      <c r="F9784" s="1165" t="s">
        <v>28333</v>
      </c>
    </row>
    <row r="9785" spans="1:6" ht="15" customHeight="1">
      <c r="A9785" s="1165" t="str">
        <f t="shared" si="972"/>
        <v>MEXP187BLK</v>
      </c>
      <c r="B9785" s="1165">
        <f>IFERROR(INDEX('GRP Macros'!$B$14:$AF$554,MATCH(C9785,'GRP Macros'!$B$14:$B$552,FALSE),MATCH(D9785,'GRP Macros'!$B$14:$AF$14,FALSE)),0)</f>
        <v>0</v>
      </c>
      <c r="C9785" s="1165" t="str">
        <f t="shared" si="974"/>
        <v>MEXP187</v>
      </c>
      <c r="D9785" s="988" t="str">
        <f>'GRP Macros'!$X$14</f>
        <v>Black 
RAL 9005</v>
      </c>
      <c r="E9785" s="1165" t="s">
        <v>27829</v>
      </c>
      <c r="F9785" s="1165" t="s">
        <v>28333</v>
      </c>
    </row>
    <row r="9786" spans="1:6" ht="15" customHeight="1">
      <c r="A9786" s="1165" t="str">
        <f t="shared" si="972"/>
        <v>MEXP187GRY</v>
      </c>
      <c r="B9786" s="1165">
        <f>IFERROR(INDEX('GRP Macros'!$B$14:$AF$554,MATCH(C9786,'GRP Macros'!$B$14:$B$552,FALSE),MATCH(D9786,'GRP Macros'!$B$14:$AF$14,FALSE)),0)</f>
        <v>0</v>
      </c>
      <c r="C9786" s="1165" t="str">
        <f t="shared" si="974"/>
        <v>MEXP187</v>
      </c>
      <c r="D9786" s="988" t="str">
        <f>'GRP Macros'!$Y$14</f>
        <v>Grey 
RAL 7001</v>
      </c>
      <c r="E9786" s="1165" t="s">
        <v>27828</v>
      </c>
      <c r="F9786" s="1165" t="s">
        <v>28333</v>
      </c>
    </row>
    <row r="9787" spans="1:6" ht="15" customHeight="1">
      <c r="A9787" s="1165" t="str">
        <f t="shared" si="972"/>
        <v>MEXP187FLY</v>
      </c>
      <c r="B9787" s="1165">
        <f>IFERROR(INDEX('GRP Macros'!$B$14:$AF$554,MATCH(C9787,'GRP Macros'!$B$14:$B$552,FALSE),MATCH(D9787,'GRP Macros'!$B$14:$AF$14,FALSE)),0)</f>
        <v>0</v>
      </c>
      <c r="C9787" s="1165" t="str">
        <f t="shared" si="974"/>
        <v>MEXP187</v>
      </c>
      <c r="D9787" s="988" t="str">
        <f>'GRP Macros'!$Z$14</f>
        <v>Fluo Yellow 
RAL 1026</v>
      </c>
      <c r="E9787" s="1165" t="s">
        <v>28041</v>
      </c>
      <c r="F9787" s="1165" t="s">
        <v>28333</v>
      </c>
    </row>
    <row r="9788" spans="1:6" ht="15" customHeight="1">
      <c r="A9788" s="1165" t="str">
        <f t="shared" si="972"/>
        <v>MEXP187FLO</v>
      </c>
      <c r="B9788" s="1165">
        <f>IFERROR(INDEX('GRP Macros'!$B$14:$AF$554,MATCH(C9788,'GRP Macros'!$B$14:$B$552,FALSE),MATCH(D9788,'GRP Macros'!$B$14:$AF$14,FALSE)),0)</f>
        <v>0</v>
      </c>
      <c r="C9788" s="1165" t="str">
        <f t="shared" si="974"/>
        <v>MEXP187</v>
      </c>
      <c r="D9788" s="988" t="str">
        <f>'GRP Macros'!$AA$14</f>
        <v>Fluo Orange 
RAL 2005</v>
      </c>
      <c r="E9788" s="1165" t="s">
        <v>27830</v>
      </c>
      <c r="F9788" s="1165" t="s">
        <v>28333</v>
      </c>
    </row>
    <row r="9789" spans="1:6" ht="15" customHeight="1">
      <c r="A9789" s="1165" t="str">
        <f t="shared" si="972"/>
        <v>MEXP187FLP</v>
      </c>
      <c r="B9789" s="1165">
        <f>IFERROR(INDEX('GRP Macros'!$B$14:$AF$554,MATCH(C9789,'GRP Macros'!$B$14:$B$552,FALSE),MATCH(D9789,'GRP Macros'!$B$14:$AF$14,FALSE)),0)</f>
        <v>0</v>
      </c>
      <c r="C9789" s="1165" t="str">
        <f t="shared" si="974"/>
        <v>MEXP187</v>
      </c>
      <c r="D9789" s="988" t="str">
        <f>'GRP Macros'!$AB$14</f>
        <v>Fluo Pink 
Pantone 806C</v>
      </c>
      <c r="E9789" s="1165" t="s">
        <v>27832</v>
      </c>
      <c r="F9789" s="1165" t="s">
        <v>28333</v>
      </c>
    </row>
    <row r="9790" spans="1:6" ht="15" customHeight="1">
      <c r="A9790" s="1165" t="str">
        <f t="shared" si="972"/>
        <v>MEXP187FLG</v>
      </c>
      <c r="B9790" s="1165">
        <f>IFERROR(INDEX('GRP Macros'!$B$14:$AF$554,MATCH(C9790,'GRP Macros'!$B$14:$B$552,FALSE),MATCH(D9790,'GRP Macros'!$B$14:$AF$14,FALSE)),0)</f>
        <v>0</v>
      </c>
      <c r="C9790" s="1165" t="str">
        <f t="shared" si="974"/>
        <v>MEXP187</v>
      </c>
      <c r="D9790" s="988" t="str">
        <f>'GRP Macros'!$AC$14</f>
        <v>Fluo Green 
RAL 6028</v>
      </c>
      <c r="E9790" s="1165" t="s">
        <v>27831</v>
      </c>
      <c r="F9790" s="1165" t="s">
        <v>28333</v>
      </c>
    </row>
    <row r="9791" spans="1:6" ht="15" customHeight="1">
      <c r="A9791" s="1165" t="str">
        <f t="shared" si="972"/>
        <v>MEXP188WHI</v>
      </c>
      <c r="B9791" s="1165">
        <f>IFERROR(INDEX('GRP Macros'!$B$14:$AF$554,MATCH(C9791,'GRP Macros'!$B$14:$B$552,FALSE),MATCH(D9791,'GRP Macros'!$B$14:$AF$14,FALSE)),0)</f>
        <v>0</v>
      </c>
      <c r="C9791" s="1165" t="s">
        <v>28520</v>
      </c>
      <c r="D9791" s="1167" t="str">
        <f>'GRP Macros'!$K$14</f>
        <v>White 
RAL 9016</v>
      </c>
      <c r="E9791" s="1165" t="s">
        <v>27838</v>
      </c>
      <c r="F9791" s="1165" t="s">
        <v>28333</v>
      </c>
    </row>
    <row r="9792" spans="1:6" ht="15" customHeight="1">
      <c r="A9792" s="1165" t="str">
        <f t="shared" si="972"/>
        <v>MEXP188BLU</v>
      </c>
      <c r="B9792" s="1165">
        <f>IFERROR(INDEX('GRP Macros'!$B$14:$AF$554,MATCH(C9792,'GRP Macros'!$B$14:$B$552,FALSE),MATCH(D9792,'GRP Macros'!$B$14:$AF$14,FALSE)),0)</f>
        <v>0</v>
      </c>
      <c r="C9792" s="1165" t="str">
        <f>C9791</f>
        <v>MEXP188</v>
      </c>
      <c r="D9792" s="988" t="str">
        <f>'GRP Macros'!$L$14</f>
        <v>Blue US 
RAL 5015</v>
      </c>
      <c r="E9792" s="1165" t="s">
        <v>27827</v>
      </c>
      <c r="F9792" s="1165" t="s">
        <v>28333</v>
      </c>
    </row>
    <row r="9793" spans="1:6" ht="15" customHeight="1">
      <c r="A9793" s="1165" t="str">
        <f t="shared" si="972"/>
        <v>MEXP188MIN</v>
      </c>
      <c r="B9793" s="1165">
        <f>IFERROR(INDEX('GRP Macros'!$B$14:$AF$554,MATCH(C9793,'GRP Macros'!$B$14:$B$552,FALSE),MATCH(D9793,'GRP Macros'!$B$14:$AF$14,FALSE)),0)</f>
        <v>0</v>
      </c>
      <c r="C9793" s="1165" t="str">
        <f t="shared" ref="C9793:C9804" si="975">C9792</f>
        <v>MEXP188</v>
      </c>
      <c r="D9793" s="988" t="str">
        <f>'GRP Macros'!$O$14</f>
        <v>Mint 
RAL 6027</v>
      </c>
      <c r="E9793" s="1165" t="s">
        <v>27834</v>
      </c>
      <c r="F9793" s="1165" t="s">
        <v>28333</v>
      </c>
    </row>
    <row r="9794" spans="1:6" ht="15" customHeight="1">
      <c r="A9794" s="1165" t="str">
        <f t="shared" si="972"/>
        <v>MEXP188GRE</v>
      </c>
      <c r="B9794" s="1165">
        <f>IFERROR(INDEX('GRP Macros'!$B$14:$AF$554,MATCH(C9794,'GRP Macros'!$B$14:$B$552,FALSE),MATCH(D9794,'GRP Macros'!$B$14:$AF$14,FALSE)),0)</f>
        <v>0</v>
      </c>
      <c r="C9794" s="1165" t="str">
        <f t="shared" si="975"/>
        <v>MEXP188</v>
      </c>
      <c r="D9794" s="988" t="str">
        <f>'GRP Macros'!$P$14</f>
        <v>Green 
RAL 6037</v>
      </c>
      <c r="E9794" s="1165" t="s">
        <v>27837</v>
      </c>
      <c r="F9794" s="1165" t="s">
        <v>28333</v>
      </c>
    </row>
    <row r="9795" spans="1:6" ht="15" customHeight="1">
      <c r="A9795" s="1165" t="str">
        <f t="shared" si="972"/>
        <v>MEXP188PUK</v>
      </c>
      <c r="B9795" s="1165">
        <f>IFERROR(INDEX('GRP Macros'!$B$14:$AF$554,MATCH(C9795,'GRP Macros'!$B$14:$B$552,FALSE),MATCH(D9795,'GRP Macros'!$B$14:$AF$14,FALSE)),0)</f>
        <v>0</v>
      </c>
      <c r="C9795" s="1165" t="str">
        <f t="shared" si="975"/>
        <v>MEXP188</v>
      </c>
      <c r="D9795" s="988" t="str">
        <f>'GRP Macros'!$Q$14</f>
        <v>US Green 
Pantone
2301C</v>
      </c>
      <c r="E9795" s="1165" t="s">
        <v>27835</v>
      </c>
      <c r="F9795" s="1165" t="s">
        <v>28333</v>
      </c>
    </row>
    <row r="9796" spans="1:6" ht="15" customHeight="1">
      <c r="A9796" s="1165" t="str">
        <f t="shared" si="972"/>
        <v>MEXP188YEL</v>
      </c>
      <c r="B9796" s="1165">
        <f>IFERROR(INDEX('GRP Macros'!$B$14:$AF$554,MATCH(C9796,'GRP Macros'!$B$14:$B$552,FALSE),MATCH(D9796,'GRP Macros'!$B$14:$AF$14,FALSE)),0)</f>
        <v>0</v>
      </c>
      <c r="C9796" s="1165" t="str">
        <f t="shared" si="975"/>
        <v>MEXP188</v>
      </c>
      <c r="D9796" s="988" t="str">
        <f>'GRP Macros'!$S$14</f>
        <v>Yellow 
RAL 1023</v>
      </c>
      <c r="E9796" s="1165" t="s">
        <v>27823</v>
      </c>
      <c r="F9796" s="1165" t="s">
        <v>28333</v>
      </c>
    </row>
    <row r="9797" spans="1:6" ht="15" customHeight="1">
      <c r="A9797" s="1165" t="str">
        <f t="shared" si="972"/>
        <v>MEXP188RED</v>
      </c>
      <c r="B9797" s="1165">
        <f>IFERROR(INDEX('GRP Macros'!$B$14:$AF$554,MATCH(C9797,'GRP Macros'!$B$14:$B$552,FALSE),MATCH(D9797,'GRP Macros'!$B$14:$AF$14,FALSE)),0)</f>
        <v>0</v>
      </c>
      <c r="C9797" s="1165" t="str">
        <f t="shared" si="975"/>
        <v>MEXP188</v>
      </c>
      <c r="D9797" s="988" t="str">
        <f>'GRP Macros'!$U$14</f>
        <v>Red 
RAL 3020</v>
      </c>
      <c r="E9797" s="1165" t="s">
        <v>27826</v>
      </c>
      <c r="F9797" s="1165" t="s">
        <v>28333</v>
      </c>
    </row>
    <row r="9798" spans="1:6" ht="15" customHeight="1">
      <c r="A9798" s="1165" t="str">
        <f t="shared" si="972"/>
        <v>MEXP188VIO</v>
      </c>
      <c r="B9798" s="1165">
        <f>IFERROR(INDEX('GRP Macros'!$B$14:$AF$554,MATCH(C9798,'GRP Macros'!$B$14:$B$552,FALSE),MATCH(D9798,'GRP Macros'!$B$14:$AF$14,FALSE)),0)</f>
        <v>0</v>
      </c>
      <c r="C9798" s="1165" t="str">
        <f t="shared" si="975"/>
        <v>MEXP188</v>
      </c>
      <c r="D9798" s="988" t="str">
        <f>'GRP Macros'!$V$14</f>
        <v>Violet 
RAL 4008</v>
      </c>
      <c r="E9798" s="1165" t="s">
        <v>27833</v>
      </c>
      <c r="F9798" s="1165" t="s">
        <v>28333</v>
      </c>
    </row>
    <row r="9799" spans="1:6" ht="15" customHeight="1">
      <c r="A9799" s="1165" t="str">
        <f t="shared" si="972"/>
        <v>MEXP188BLK</v>
      </c>
      <c r="B9799" s="1165">
        <f>IFERROR(INDEX('GRP Macros'!$B$14:$AF$554,MATCH(C9799,'GRP Macros'!$B$14:$B$552,FALSE),MATCH(D9799,'GRP Macros'!$B$14:$AF$14,FALSE)),0)</f>
        <v>0</v>
      </c>
      <c r="C9799" s="1165" t="str">
        <f t="shared" si="975"/>
        <v>MEXP188</v>
      </c>
      <c r="D9799" s="988" t="str">
        <f>'GRP Macros'!$X$14</f>
        <v>Black 
RAL 9005</v>
      </c>
      <c r="E9799" s="1165" t="s">
        <v>27829</v>
      </c>
      <c r="F9799" s="1165" t="s">
        <v>28333</v>
      </c>
    </row>
    <row r="9800" spans="1:6" ht="15" customHeight="1">
      <c r="A9800" s="1165" t="str">
        <f t="shared" si="972"/>
        <v>MEXP188GRY</v>
      </c>
      <c r="B9800" s="1165">
        <f>IFERROR(INDEX('GRP Macros'!$B$14:$AF$554,MATCH(C9800,'GRP Macros'!$B$14:$B$552,FALSE),MATCH(D9800,'GRP Macros'!$B$14:$AF$14,FALSE)),0)</f>
        <v>0</v>
      </c>
      <c r="C9800" s="1165" t="str">
        <f t="shared" si="975"/>
        <v>MEXP188</v>
      </c>
      <c r="D9800" s="988" t="str">
        <f>'GRP Macros'!$Y$14</f>
        <v>Grey 
RAL 7001</v>
      </c>
      <c r="E9800" s="1165" t="s">
        <v>27828</v>
      </c>
      <c r="F9800" s="1165" t="s">
        <v>28333</v>
      </c>
    </row>
    <row r="9801" spans="1:6" ht="15" customHeight="1">
      <c r="A9801" s="1165" t="str">
        <f t="shared" si="972"/>
        <v>MEXP188FLY</v>
      </c>
      <c r="B9801" s="1165">
        <f>IFERROR(INDEX('GRP Macros'!$B$14:$AF$554,MATCH(C9801,'GRP Macros'!$B$14:$B$552,FALSE),MATCH(D9801,'GRP Macros'!$B$14:$AF$14,FALSE)),0)</f>
        <v>0</v>
      </c>
      <c r="C9801" s="1165" t="str">
        <f t="shared" si="975"/>
        <v>MEXP188</v>
      </c>
      <c r="D9801" s="988" t="str">
        <f>'GRP Macros'!$Z$14</f>
        <v>Fluo Yellow 
RAL 1026</v>
      </c>
      <c r="E9801" s="1165" t="s">
        <v>28041</v>
      </c>
      <c r="F9801" s="1165" t="s">
        <v>28333</v>
      </c>
    </row>
    <row r="9802" spans="1:6" ht="15" customHeight="1">
      <c r="A9802" s="1165" t="str">
        <f t="shared" si="972"/>
        <v>MEXP188FLO</v>
      </c>
      <c r="B9802" s="1165">
        <f>IFERROR(INDEX('GRP Macros'!$B$14:$AF$554,MATCH(C9802,'GRP Macros'!$B$14:$B$552,FALSE),MATCH(D9802,'GRP Macros'!$B$14:$AF$14,FALSE)),0)</f>
        <v>0</v>
      </c>
      <c r="C9802" s="1165" t="str">
        <f t="shared" si="975"/>
        <v>MEXP188</v>
      </c>
      <c r="D9802" s="988" t="str">
        <f>'GRP Macros'!$AA$14</f>
        <v>Fluo Orange 
RAL 2005</v>
      </c>
      <c r="E9802" s="1165" t="s">
        <v>27830</v>
      </c>
      <c r="F9802" s="1165" t="s">
        <v>28333</v>
      </c>
    </row>
    <row r="9803" spans="1:6" ht="15" customHeight="1">
      <c r="A9803" s="1165" t="str">
        <f t="shared" si="972"/>
        <v>MEXP188FLP</v>
      </c>
      <c r="B9803" s="1165">
        <f>IFERROR(INDEX('GRP Macros'!$B$14:$AF$554,MATCH(C9803,'GRP Macros'!$B$14:$B$552,FALSE),MATCH(D9803,'GRP Macros'!$B$14:$AF$14,FALSE)),0)</f>
        <v>0</v>
      </c>
      <c r="C9803" s="1165" t="str">
        <f t="shared" si="975"/>
        <v>MEXP188</v>
      </c>
      <c r="D9803" s="988" t="str">
        <f>'GRP Macros'!$AB$14</f>
        <v>Fluo Pink 
Pantone 806C</v>
      </c>
      <c r="E9803" s="1165" t="s">
        <v>27832</v>
      </c>
      <c r="F9803" s="1165" t="s">
        <v>28333</v>
      </c>
    </row>
    <row r="9804" spans="1:6" ht="15" customHeight="1">
      <c r="A9804" s="1165" t="str">
        <f t="shared" ref="A9804" si="976">CONCATENATE(C9804,E9804)</f>
        <v>MEXP188FLG</v>
      </c>
      <c r="B9804" s="1165">
        <f>IFERROR(INDEX('GRP Macros'!$B$14:$AF$554,MATCH(C9804,'GRP Macros'!$B$14:$B$552,FALSE),MATCH(D9804,'GRP Macros'!$B$14:$AF$14,FALSE)),0)</f>
        <v>0</v>
      </c>
      <c r="C9804" s="1165" t="str">
        <f t="shared" si="975"/>
        <v>MEXP188</v>
      </c>
      <c r="D9804" s="988" t="str">
        <f>'GRP Macros'!$AC$14</f>
        <v>Fluo Green 
RAL 6028</v>
      </c>
      <c r="E9804" s="1165" t="s">
        <v>27831</v>
      </c>
      <c r="F9804" s="1165" t="s">
        <v>28333</v>
      </c>
    </row>
    <row r="9805" spans="1:6" ht="15" customHeight="1">
      <c r="A9805" s="1165" t="str">
        <f t="shared" ref="A9805:A9847" si="977">CONCATENATE(C9805,E9805)</f>
        <v>MEXP189WHI</v>
      </c>
      <c r="B9805" s="1165">
        <f>IFERROR(INDEX('GRP Macros'!$B$14:$AF$554,MATCH(C9805,'GRP Macros'!$B$14:$B$552,FALSE),MATCH(D9805,'GRP Macros'!$B$14:$AF$14,FALSE)),0)</f>
        <v>0</v>
      </c>
      <c r="C9805" s="1165" t="s">
        <v>28521</v>
      </c>
      <c r="D9805" s="1167" t="str">
        <f>'GRP Macros'!$K$14</f>
        <v>White 
RAL 9016</v>
      </c>
      <c r="E9805" s="1165" t="s">
        <v>27838</v>
      </c>
      <c r="F9805" s="1165" t="s">
        <v>28333</v>
      </c>
    </row>
    <row r="9806" spans="1:6" ht="15" customHeight="1">
      <c r="A9806" s="1165" t="str">
        <f t="shared" si="977"/>
        <v>MEXP189BLU</v>
      </c>
      <c r="B9806" s="1165">
        <f>IFERROR(INDEX('GRP Macros'!$B$14:$AF$554,MATCH(C9806,'GRP Macros'!$B$14:$B$552,FALSE),MATCH(D9806,'GRP Macros'!$B$14:$AF$14,FALSE)),0)</f>
        <v>0</v>
      </c>
      <c r="C9806" s="1165" t="str">
        <f>C9805</f>
        <v>MEXP189</v>
      </c>
      <c r="D9806" s="988" t="str">
        <f>'GRP Macros'!$L$14</f>
        <v>Blue US 
RAL 5015</v>
      </c>
      <c r="E9806" s="1165" t="s">
        <v>27827</v>
      </c>
      <c r="F9806" s="1165" t="s">
        <v>28333</v>
      </c>
    </row>
    <row r="9807" spans="1:6" ht="15" customHeight="1">
      <c r="A9807" s="1165" t="str">
        <f t="shared" si="977"/>
        <v>MEXP189MIN</v>
      </c>
      <c r="B9807" s="1165">
        <f>IFERROR(INDEX('GRP Macros'!$B$14:$AF$554,MATCH(C9807,'GRP Macros'!$B$14:$B$552,FALSE),MATCH(D9807,'GRP Macros'!$B$14:$AF$14,FALSE)),0)</f>
        <v>0</v>
      </c>
      <c r="C9807" s="1165" t="str">
        <f t="shared" ref="C9807:C9818" si="978">C9806</f>
        <v>MEXP189</v>
      </c>
      <c r="D9807" s="988" t="str">
        <f>'GRP Macros'!$O$14</f>
        <v>Mint 
RAL 6027</v>
      </c>
      <c r="E9807" s="1165" t="s">
        <v>27834</v>
      </c>
      <c r="F9807" s="1165" t="s">
        <v>28333</v>
      </c>
    </row>
    <row r="9808" spans="1:6" ht="15" customHeight="1">
      <c r="A9808" s="1165" t="str">
        <f t="shared" si="977"/>
        <v>MEXP189GRE</v>
      </c>
      <c r="B9808" s="1165">
        <f>IFERROR(INDEX('GRP Macros'!$B$14:$AF$554,MATCH(C9808,'GRP Macros'!$B$14:$B$552,FALSE),MATCH(D9808,'GRP Macros'!$B$14:$AF$14,FALSE)),0)</f>
        <v>0</v>
      </c>
      <c r="C9808" s="1165" t="str">
        <f t="shared" si="978"/>
        <v>MEXP189</v>
      </c>
      <c r="D9808" s="988" t="str">
        <f>'GRP Macros'!$P$14</f>
        <v>Green 
RAL 6037</v>
      </c>
      <c r="E9808" s="1165" t="s">
        <v>27837</v>
      </c>
      <c r="F9808" s="1165" t="s">
        <v>28333</v>
      </c>
    </row>
    <row r="9809" spans="1:6" ht="15" customHeight="1">
      <c r="A9809" s="1165" t="str">
        <f t="shared" si="977"/>
        <v>MEXP189PUK</v>
      </c>
      <c r="B9809" s="1165">
        <f>IFERROR(INDEX('GRP Macros'!$B$14:$AF$554,MATCH(C9809,'GRP Macros'!$B$14:$B$552,FALSE),MATCH(D9809,'GRP Macros'!$B$14:$AF$14,FALSE)),0)</f>
        <v>0</v>
      </c>
      <c r="C9809" s="1165" t="str">
        <f t="shared" si="978"/>
        <v>MEXP189</v>
      </c>
      <c r="D9809" s="988" t="str">
        <f>'GRP Macros'!$Q$14</f>
        <v>US Green 
Pantone
2301C</v>
      </c>
      <c r="E9809" s="1165" t="s">
        <v>27835</v>
      </c>
      <c r="F9809" s="1165" t="s">
        <v>28333</v>
      </c>
    </row>
    <row r="9810" spans="1:6" ht="15" customHeight="1">
      <c r="A9810" s="1165" t="str">
        <f t="shared" si="977"/>
        <v>MEXP189YEL</v>
      </c>
      <c r="B9810" s="1165">
        <f>IFERROR(INDEX('GRP Macros'!$B$14:$AF$554,MATCH(C9810,'GRP Macros'!$B$14:$B$552,FALSE),MATCH(D9810,'GRP Macros'!$B$14:$AF$14,FALSE)),0)</f>
        <v>0</v>
      </c>
      <c r="C9810" s="1165" t="str">
        <f t="shared" si="978"/>
        <v>MEXP189</v>
      </c>
      <c r="D9810" s="988" t="str">
        <f>'GRP Macros'!$S$14</f>
        <v>Yellow 
RAL 1023</v>
      </c>
      <c r="E9810" s="1165" t="s">
        <v>27823</v>
      </c>
      <c r="F9810" s="1165" t="s">
        <v>28333</v>
      </c>
    </row>
    <row r="9811" spans="1:6" ht="15" customHeight="1">
      <c r="A9811" s="1165" t="str">
        <f t="shared" si="977"/>
        <v>MEXP189RED</v>
      </c>
      <c r="B9811" s="1165">
        <f>IFERROR(INDEX('GRP Macros'!$B$14:$AF$554,MATCH(C9811,'GRP Macros'!$B$14:$B$552,FALSE),MATCH(D9811,'GRP Macros'!$B$14:$AF$14,FALSE)),0)</f>
        <v>0</v>
      </c>
      <c r="C9811" s="1165" t="str">
        <f t="shared" si="978"/>
        <v>MEXP189</v>
      </c>
      <c r="D9811" s="988" t="str">
        <f>'GRP Macros'!$U$14</f>
        <v>Red 
RAL 3020</v>
      </c>
      <c r="E9811" s="1165" t="s">
        <v>27826</v>
      </c>
      <c r="F9811" s="1165" t="s">
        <v>28333</v>
      </c>
    </row>
    <row r="9812" spans="1:6" ht="15" customHeight="1">
      <c r="A9812" s="1165" t="str">
        <f t="shared" si="977"/>
        <v>MEXP189VIO</v>
      </c>
      <c r="B9812" s="1165">
        <f>IFERROR(INDEX('GRP Macros'!$B$14:$AF$554,MATCH(C9812,'GRP Macros'!$B$14:$B$552,FALSE),MATCH(D9812,'GRP Macros'!$B$14:$AF$14,FALSE)),0)</f>
        <v>0</v>
      </c>
      <c r="C9812" s="1165" t="str">
        <f t="shared" si="978"/>
        <v>MEXP189</v>
      </c>
      <c r="D9812" s="988" t="str">
        <f>'GRP Macros'!$V$14</f>
        <v>Violet 
RAL 4008</v>
      </c>
      <c r="E9812" s="1165" t="s">
        <v>27833</v>
      </c>
      <c r="F9812" s="1165" t="s">
        <v>28333</v>
      </c>
    </row>
    <row r="9813" spans="1:6" ht="15" customHeight="1">
      <c r="A9813" s="1165" t="str">
        <f t="shared" si="977"/>
        <v>MEXP189BLK</v>
      </c>
      <c r="B9813" s="1165">
        <f>IFERROR(INDEX('GRP Macros'!$B$14:$AF$554,MATCH(C9813,'GRP Macros'!$B$14:$B$552,FALSE),MATCH(D9813,'GRP Macros'!$B$14:$AF$14,FALSE)),0)</f>
        <v>0</v>
      </c>
      <c r="C9813" s="1165" t="str">
        <f t="shared" si="978"/>
        <v>MEXP189</v>
      </c>
      <c r="D9813" s="988" t="str">
        <f>'GRP Macros'!$X$14</f>
        <v>Black 
RAL 9005</v>
      </c>
      <c r="E9813" s="1165" t="s">
        <v>27829</v>
      </c>
      <c r="F9813" s="1165" t="s">
        <v>28333</v>
      </c>
    </row>
    <row r="9814" spans="1:6" ht="15" customHeight="1">
      <c r="A9814" s="1165" t="str">
        <f t="shared" si="977"/>
        <v>MEXP189GRY</v>
      </c>
      <c r="B9814" s="1165">
        <f>IFERROR(INDEX('GRP Macros'!$B$14:$AF$554,MATCH(C9814,'GRP Macros'!$B$14:$B$552,FALSE),MATCH(D9814,'GRP Macros'!$B$14:$AF$14,FALSE)),0)</f>
        <v>0</v>
      </c>
      <c r="C9814" s="1165" t="str">
        <f t="shared" si="978"/>
        <v>MEXP189</v>
      </c>
      <c r="D9814" s="988" t="str">
        <f>'GRP Macros'!$Y$14</f>
        <v>Grey 
RAL 7001</v>
      </c>
      <c r="E9814" s="1165" t="s">
        <v>27828</v>
      </c>
      <c r="F9814" s="1165" t="s">
        <v>28333</v>
      </c>
    </row>
    <row r="9815" spans="1:6" ht="15" customHeight="1">
      <c r="A9815" s="1165" t="str">
        <f t="shared" si="977"/>
        <v>MEXP189FLY</v>
      </c>
      <c r="B9815" s="1165">
        <f>IFERROR(INDEX('GRP Macros'!$B$14:$AF$554,MATCH(C9815,'GRP Macros'!$B$14:$B$552,FALSE),MATCH(D9815,'GRP Macros'!$B$14:$AF$14,FALSE)),0)</f>
        <v>0</v>
      </c>
      <c r="C9815" s="1165" t="str">
        <f t="shared" si="978"/>
        <v>MEXP189</v>
      </c>
      <c r="D9815" s="988" t="str">
        <f>'GRP Macros'!$Z$14</f>
        <v>Fluo Yellow 
RAL 1026</v>
      </c>
      <c r="E9815" s="1165" t="s">
        <v>28041</v>
      </c>
      <c r="F9815" s="1165" t="s">
        <v>28333</v>
      </c>
    </row>
    <row r="9816" spans="1:6" ht="15" customHeight="1">
      <c r="A9816" s="1165" t="str">
        <f t="shared" si="977"/>
        <v>MEXP189FLO</v>
      </c>
      <c r="B9816" s="1165">
        <f>IFERROR(INDEX('GRP Macros'!$B$14:$AF$554,MATCH(C9816,'GRP Macros'!$B$14:$B$552,FALSE),MATCH(D9816,'GRP Macros'!$B$14:$AF$14,FALSE)),0)</f>
        <v>0</v>
      </c>
      <c r="C9816" s="1165" t="str">
        <f t="shared" si="978"/>
        <v>MEXP189</v>
      </c>
      <c r="D9816" s="988" t="str">
        <f>'GRP Macros'!$AA$14</f>
        <v>Fluo Orange 
RAL 2005</v>
      </c>
      <c r="E9816" s="1165" t="s">
        <v>27830</v>
      </c>
      <c r="F9816" s="1165" t="s">
        <v>28333</v>
      </c>
    </row>
    <row r="9817" spans="1:6" ht="15" customHeight="1">
      <c r="A9817" s="1165" t="str">
        <f t="shared" si="977"/>
        <v>MEXP189FLP</v>
      </c>
      <c r="B9817" s="1165">
        <f>IFERROR(INDEX('GRP Macros'!$B$14:$AF$554,MATCH(C9817,'GRP Macros'!$B$14:$B$552,FALSE),MATCH(D9817,'GRP Macros'!$B$14:$AF$14,FALSE)),0)</f>
        <v>0</v>
      </c>
      <c r="C9817" s="1165" t="str">
        <f t="shared" si="978"/>
        <v>MEXP189</v>
      </c>
      <c r="D9817" s="988" t="str">
        <f>'GRP Macros'!$AB$14</f>
        <v>Fluo Pink 
Pantone 806C</v>
      </c>
      <c r="E9817" s="1165" t="s">
        <v>27832</v>
      </c>
      <c r="F9817" s="1165" t="s">
        <v>28333</v>
      </c>
    </row>
    <row r="9818" spans="1:6" ht="15" customHeight="1">
      <c r="A9818" s="1165" t="str">
        <f t="shared" si="977"/>
        <v>MEXP189FLG</v>
      </c>
      <c r="B9818" s="1165">
        <f>IFERROR(INDEX('GRP Macros'!$B$14:$AF$554,MATCH(C9818,'GRP Macros'!$B$14:$B$552,FALSE),MATCH(D9818,'GRP Macros'!$B$14:$AF$14,FALSE)),0)</f>
        <v>0</v>
      </c>
      <c r="C9818" s="1165" t="str">
        <f t="shared" si="978"/>
        <v>MEXP189</v>
      </c>
      <c r="D9818" s="988" t="str">
        <f>'GRP Macros'!$AC$14</f>
        <v>Fluo Green 
RAL 6028</v>
      </c>
      <c r="E9818" s="1165" t="s">
        <v>27831</v>
      </c>
      <c r="F9818" s="1165" t="s">
        <v>28333</v>
      </c>
    </row>
    <row r="9819" spans="1:6" ht="15" customHeight="1">
      <c r="A9819" s="1165" t="str">
        <f t="shared" si="977"/>
        <v>MEXP190WHI</v>
      </c>
      <c r="B9819" s="1165">
        <f>IFERROR(INDEX('GRP Macros'!$B$14:$AF$554,MATCH(C9819,'GRP Macros'!$B$14:$B$552,FALSE),MATCH(D9819,'GRP Macros'!$B$14:$AF$14,FALSE)),0)</f>
        <v>0</v>
      </c>
      <c r="C9819" s="1165" t="s">
        <v>28522</v>
      </c>
      <c r="D9819" s="1167" t="str">
        <f>'GRP Macros'!$K$14</f>
        <v>White 
RAL 9016</v>
      </c>
      <c r="E9819" s="1165" t="s">
        <v>27838</v>
      </c>
      <c r="F9819" s="1165" t="s">
        <v>28333</v>
      </c>
    </row>
    <row r="9820" spans="1:6" ht="15" customHeight="1">
      <c r="A9820" s="1165" t="str">
        <f t="shared" si="977"/>
        <v>MEXP190BLU</v>
      </c>
      <c r="B9820" s="1165">
        <f>IFERROR(INDEX('GRP Macros'!$B$14:$AF$554,MATCH(C9820,'GRP Macros'!$B$14:$B$552,FALSE),MATCH(D9820,'GRP Macros'!$B$14:$AF$14,FALSE)),0)</f>
        <v>0</v>
      </c>
      <c r="C9820" s="1165" t="str">
        <f>C9819</f>
        <v>MEXP190</v>
      </c>
      <c r="D9820" s="988" t="str">
        <f>'GRP Macros'!$L$14</f>
        <v>Blue US 
RAL 5015</v>
      </c>
      <c r="E9820" s="1165" t="s">
        <v>27827</v>
      </c>
      <c r="F9820" s="1165" t="s">
        <v>28333</v>
      </c>
    </row>
    <row r="9821" spans="1:6" ht="15" customHeight="1">
      <c r="A9821" s="1165" t="str">
        <f t="shared" si="977"/>
        <v>MEXP190MIN</v>
      </c>
      <c r="B9821" s="1165">
        <f>IFERROR(INDEX('GRP Macros'!$B$14:$AF$554,MATCH(C9821,'GRP Macros'!$B$14:$B$552,FALSE),MATCH(D9821,'GRP Macros'!$B$14:$AF$14,FALSE)),0)</f>
        <v>0</v>
      </c>
      <c r="C9821" s="1165" t="str">
        <f t="shared" ref="C9821:C9832" si="979">C9820</f>
        <v>MEXP190</v>
      </c>
      <c r="D9821" s="988" t="str">
        <f>'GRP Macros'!$O$14</f>
        <v>Mint 
RAL 6027</v>
      </c>
      <c r="E9821" s="1165" t="s">
        <v>27834</v>
      </c>
      <c r="F9821" s="1165" t="s">
        <v>28333</v>
      </c>
    </row>
    <row r="9822" spans="1:6" ht="15" customHeight="1">
      <c r="A9822" s="1165" t="str">
        <f t="shared" si="977"/>
        <v>MEXP190GRE</v>
      </c>
      <c r="B9822" s="1165">
        <f>IFERROR(INDEX('GRP Macros'!$B$14:$AF$554,MATCH(C9822,'GRP Macros'!$B$14:$B$552,FALSE),MATCH(D9822,'GRP Macros'!$B$14:$AF$14,FALSE)),0)</f>
        <v>0</v>
      </c>
      <c r="C9822" s="1165" t="str">
        <f t="shared" si="979"/>
        <v>MEXP190</v>
      </c>
      <c r="D9822" s="988" t="str">
        <f>'GRP Macros'!$P$14</f>
        <v>Green 
RAL 6037</v>
      </c>
      <c r="E9822" s="1165" t="s">
        <v>27837</v>
      </c>
      <c r="F9822" s="1165" t="s">
        <v>28333</v>
      </c>
    </row>
    <row r="9823" spans="1:6" ht="15" customHeight="1">
      <c r="A9823" s="1165" t="str">
        <f t="shared" si="977"/>
        <v>MEXP190PUK</v>
      </c>
      <c r="B9823" s="1165">
        <f>IFERROR(INDEX('GRP Macros'!$B$14:$AF$554,MATCH(C9823,'GRP Macros'!$B$14:$B$552,FALSE),MATCH(D9823,'GRP Macros'!$B$14:$AF$14,FALSE)),0)</f>
        <v>0</v>
      </c>
      <c r="C9823" s="1165" t="str">
        <f t="shared" si="979"/>
        <v>MEXP190</v>
      </c>
      <c r="D9823" s="988" t="str">
        <f>'GRP Macros'!$Q$14</f>
        <v>US Green 
Pantone
2301C</v>
      </c>
      <c r="E9823" s="1165" t="s">
        <v>27835</v>
      </c>
      <c r="F9823" s="1165" t="s">
        <v>28333</v>
      </c>
    </row>
    <row r="9824" spans="1:6" ht="15" customHeight="1">
      <c r="A9824" s="1165" t="str">
        <f t="shared" si="977"/>
        <v>MEXP190YEL</v>
      </c>
      <c r="B9824" s="1165">
        <f>IFERROR(INDEX('GRP Macros'!$B$14:$AF$554,MATCH(C9824,'GRP Macros'!$B$14:$B$552,FALSE),MATCH(D9824,'GRP Macros'!$B$14:$AF$14,FALSE)),0)</f>
        <v>0</v>
      </c>
      <c r="C9824" s="1165" t="str">
        <f t="shared" si="979"/>
        <v>MEXP190</v>
      </c>
      <c r="D9824" s="988" t="str">
        <f>'GRP Macros'!$S$14</f>
        <v>Yellow 
RAL 1023</v>
      </c>
      <c r="E9824" s="1165" t="s">
        <v>27823</v>
      </c>
      <c r="F9824" s="1165" t="s">
        <v>28333</v>
      </c>
    </row>
    <row r="9825" spans="1:6" ht="15" customHeight="1">
      <c r="A9825" s="1165" t="str">
        <f t="shared" si="977"/>
        <v>MEXP190RED</v>
      </c>
      <c r="B9825" s="1165">
        <f>IFERROR(INDEX('GRP Macros'!$B$14:$AF$554,MATCH(C9825,'GRP Macros'!$B$14:$B$552,FALSE),MATCH(D9825,'GRP Macros'!$B$14:$AF$14,FALSE)),0)</f>
        <v>0</v>
      </c>
      <c r="C9825" s="1165" t="str">
        <f t="shared" si="979"/>
        <v>MEXP190</v>
      </c>
      <c r="D9825" s="988" t="str">
        <f>'GRP Macros'!$U$14</f>
        <v>Red 
RAL 3020</v>
      </c>
      <c r="E9825" s="1165" t="s">
        <v>27826</v>
      </c>
      <c r="F9825" s="1165" t="s">
        <v>28333</v>
      </c>
    </row>
    <row r="9826" spans="1:6" ht="15" customHeight="1">
      <c r="A9826" s="1165" t="str">
        <f t="shared" si="977"/>
        <v>MEXP190VIO</v>
      </c>
      <c r="B9826" s="1165">
        <f>IFERROR(INDEX('GRP Macros'!$B$14:$AF$554,MATCH(C9826,'GRP Macros'!$B$14:$B$552,FALSE),MATCH(D9826,'GRP Macros'!$B$14:$AF$14,FALSE)),0)</f>
        <v>0</v>
      </c>
      <c r="C9826" s="1165" t="str">
        <f t="shared" si="979"/>
        <v>MEXP190</v>
      </c>
      <c r="D9826" s="988" t="str">
        <f>'GRP Macros'!$V$14</f>
        <v>Violet 
RAL 4008</v>
      </c>
      <c r="E9826" s="1165" t="s">
        <v>27833</v>
      </c>
      <c r="F9826" s="1165" t="s">
        <v>28333</v>
      </c>
    </row>
    <row r="9827" spans="1:6" ht="15" customHeight="1">
      <c r="A9827" s="1165" t="str">
        <f t="shared" si="977"/>
        <v>MEXP190BLK</v>
      </c>
      <c r="B9827" s="1165">
        <f>IFERROR(INDEX('GRP Macros'!$B$14:$AF$554,MATCH(C9827,'GRP Macros'!$B$14:$B$552,FALSE),MATCH(D9827,'GRP Macros'!$B$14:$AF$14,FALSE)),0)</f>
        <v>0</v>
      </c>
      <c r="C9827" s="1165" t="str">
        <f t="shared" si="979"/>
        <v>MEXP190</v>
      </c>
      <c r="D9827" s="988" t="str">
        <f>'GRP Macros'!$X$14</f>
        <v>Black 
RAL 9005</v>
      </c>
      <c r="E9827" s="1165" t="s">
        <v>27829</v>
      </c>
      <c r="F9827" s="1165" t="s">
        <v>28333</v>
      </c>
    </row>
    <row r="9828" spans="1:6" ht="15" customHeight="1">
      <c r="A9828" s="1165" t="str">
        <f t="shared" si="977"/>
        <v>MEXP190GRY</v>
      </c>
      <c r="B9828" s="1165">
        <f>IFERROR(INDEX('GRP Macros'!$B$14:$AF$554,MATCH(C9828,'GRP Macros'!$B$14:$B$552,FALSE),MATCH(D9828,'GRP Macros'!$B$14:$AF$14,FALSE)),0)</f>
        <v>0</v>
      </c>
      <c r="C9828" s="1165" t="str">
        <f t="shared" si="979"/>
        <v>MEXP190</v>
      </c>
      <c r="D9828" s="988" t="str">
        <f>'GRP Macros'!$Y$14</f>
        <v>Grey 
RAL 7001</v>
      </c>
      <c r="E9828" s="1165" t="s">
        <v>27828</v>
      </c>
      <c r="F9828" s="1165" t="s">
        <v>28333</v>
      </c>
    </row>
    <row r="9829" spans="1:6" ht="15" customHeight="1">
      <c r="A9829" s="1165" t="str">
        <f t="shared" si="977"/>
        <v>MEXP190FLY</v>
      </c>
      <c r="B9829" s="1165">
        <f>IFERROR(INDEX('GRP Macros'!$B$14:$AF$554,MATCH(C9829,'GRP Macros'!$B$14:$B$552,FALSE),MATCH(D9829,'GRP Macros'!$B$14:$AF$14,FALSE)),0)</f>
        <v>0</v>
      </c>
      <c r="C9829" s="1165" t="str">
        <f t="shared" si="979"/>
        <v>MEXP190</v>
      </c>
      <c r="D9829" s="988" t="str">
        <f>'GRP Macros'!$Z$14</f>
        <v>Fluo Yellow 
RAL 1026</v>
      </c>
      <c r="E9829" s="1165" t="s">
        <v>28041</v>
      </c>
      <c r="F9829" s="1165" t="s">
        <v>28333</v>
      </c>
    </row>
    <row r="9830" spans="1:6" ht="15" customHeight="1">
      <c r="A9830" s="1165" t="str">
        <f t="shared" si="977"/>
        <v>MEXP190FLO</v>
      </c>
      <c r="B9830" s="1165">
        <f>IFERROR(INDEX('GRP Macros'!$B$14:$AF$554,MATCH(C9830,'GRP Macros'!$B$14:$B$552,FALSE),MATCH(D9830,'GRP Macros'!$B$14:$AF$14,FALSE)),0)</f>
        <v>0</v>
      </c>
      <c r="C9830" s="1165" t="str">
        <f t="shared" si="979"/>
        <v>MEXP190</v>
      </c>
      <c r="D9830" s="988" t="str">
        <f>'GRP Macros'!$AA$14</f>
        <v>Fluo Orange 
RAL 2005</v>
      </c>
      <c r="E9830" s="1165" t="s">
        <v>27830</v>
      </c>
      <c r="F9830" s="1165" t="s">
        <v>28333</v>
      </c>
    </row>
    <row r="9831" spans="1:6" ht="15" customHeight="1">
      <c r="A9831" s="1165" t="str">
        <f t="shared" si="977"/>
        <v>MEXP190FLP</v>
      </c>
      <c r="B9831" s="1165">
        <f>IFERROR(INDEX('GRP Macros'!$B$14:$AF$554,MATCH(C9831,'GRP Macros'!$B$14:$B$552,FALSE),MATCH(D9831,'GRP Macros'!$B$14:$AF$14,FALSE)),0)</f>
        <v>0</v>
      </c>
      <c r="C9831" s="1165" t="str">
        <f t="shared" si="979"/>
        <v>MEXP190</v>
      </c>
      <c r="D9831" s="988" t="str">
        <f>'GRP Macros'!$AB$14</f>
        <v>Fluo Pink 
Pantone 806C</v>
      </c>
      <c r="E9831" s="1165" t="s">
        <v>27832</v>
      </c>
      <c r="F9831" s="1165" t="s">
        <v>28333</v>
      </c>
    </row>
    <row r="9832" spans="1:6" ht="15" customHeight="1">
      <c r="A9832" s="1165" t="str">
        <f t="shared" si="977"/>
        <v>MEXP190FLG</v>
      </c>
      <c r="B9832" s="1165">
        <f>IFERROR(INDEX('GRP Macros'!$B$14:$AF$554,MATCH(C9832,'GRP Macros'!$B$14:$B$552,FALSE),MATCH(D9832,'GRP Macros'!$B$14:$AF$14,FALSE)),0)</f>
        <v>0</v>
      </c>
      <c r="C9832" s="1165" t="str">
        <f t="shared" si="979"/>
        <v>MEXP190</v>
      </c>
      <c r="D9832" s="988" t="str">
        <f>'GRP Macros'!$AC$14</f>
        <v>Fluo Green 
RAL 6028</v>
      </c>
      <c r="E9832" s="1165" t="s">
        <v>27831</v>
      </c>
      <c r="F9832" s="1165" t="s">
        <v>28333</v>
      </c>
    </row>
    <row r="9833" spans="1:6" ht="15" customHeight="1">
      <c r="A9833" s="1165" t="str">
        <f t="shared" si="977"/>
        <v>MEXP191WHI</v>
      </c>
      <c r="B9833" s="1165">
        <f>IFERROR(INDEX('GRP Macros'!$B$14:$AF$554,MATCH(C9833,'GRP Macros'!$B$14:$B$552,FALSE),MATCH(D9833,'GRP Macros'!$B$14:$AF$14,FALSE)),0)</f>
        <v>0</v>
      </c>
      <c r="C9833" s="1165" t="s">
        <v>28523</v>
      </c>
      <c r="D9833" s="1167" t="str">
        <f>'GRP Macros'!$K$14</f>
        <v>White 
RAL 9016</v>
      </c>
      <c r="E9833" s="1165" t="s">
        <v>27838</v>
      </c>
      <c r="F9833" s="1165" t="s">
        <v>28333</v>
      </c>
    </row>
    <row r="9834" spans="1:6" ht="15" customHeight="1">
      <c r="A9834" s="1165" t="str">
        <f t="shared" si="977"/>
        <v>MEXP191BLU</v>
      </c>
      <c r="B9834" s="1165">
        <f>IFERROR(INDEX('GRP Macros'!$B$14:$AF$554,MATCH(C9834,'GRP Macros'!$B$14:$B$552,FALSE),MATCH(D9834,'GRP Macros'!$B$14:$AF$14,FALSE)),0)</f>
        <v>0</v>
      </c>
      <c r="C9834" s="1165" t="str">
        <f>C9833</f>
        <v>MEXP191</v>
      </c>
      <c r="D9834" s="988" t="str">
        <f>'GRP Macros'!$L$14</f>
        <v>Blue US 
RAL 5015</v>
      </c>
      <c r="E9834" s="1165" t="s">
        <v>27827</v>
      </c>
      <c r="F9834" s="1165" t="s">
        <v>28333</v>
      </c>
    </row>
    <row r="9835" spans="1:6" ht="15" customHeight="1">
      <c r="A9835" s="1165" t="str">
        <f t="shared" si="977"/>
        <v>MEXP191MIN</v>
      </c>
      <c r="B9835" s="1165">
        <f>IFERROR(INDEX('GRP Macros'!$B$14:$AF$554,MATCH(C9835,'GRP Macros'!$B$14:$B$552,FALSE),MATCH(D9835,'GRP Macros'!$B$14:$AF$14,FALSE)),0)</f>
        <v>0</v>
      </c>
      <c r="C9835" s="1165" t="str">
        <f t="shared" ref="C9835:C9846" si="980">C9834</f>
        <v>MEXP191</v>
      </c>
      <c r="D9835" s="988" t="str">
        <f>'GRP Macros'!$O$14</f>
        <v>Mint 
RAL 6027</v>
      </c>
      <c r="E9835" s="1165" t="s">
        <v>27834</v>
      </c>
      <c r="F9835" s="1165" t="s">
        <v>28333</v>
      </c>
    </row>
    <row r="9836" spans="1:6" ht="15" customHeight="1">
      <c r="A9836" s="1165" t="str">
        <f t="shared" si="977"/>
        <v>MEXP191GRE</v>
      </c>
      <c r="B9836" s="1165">
        <f>IFERROR(INDEX('GRP Macros'!$B$14:$AF$554,MATCH(C9836,'GRP Macros'!$B$14:$B$552,FALSE),MATCH(D9836,'GRP Macros'!$B$14:$AF$14,FALSE)),0)</f>
        <v>0</v>
      </c>
      <c r="C9836" s="1165" t="str">
        <f t="shared" si="980"/>
        <v>MEXP191</v>
      </c>
      <c r="D9836" s="988" t="str">
        <f>'GRP Macros'!$P$14</f>
        <v>Green 
RAL 6037</v>
      </c>
      <c r="E9836" s="1165" t="s">
        <v>27837</v>
      </c>
      <c r="F9836" s="1165" t="s">
        <v>28333</v>
      </c>
    </row>
    <row r="9837" spans="1:6" ht="15" customHeight="1">
      <c r="A9837" s="1165" t="str">
        <f t="shared" si="977"/>
        <v>MEXP191PUK</v>
      </c>
      <c r="B9837" s="1165">
        <f>IFERROR(INDEX('GRP Macros'!$B$14:$AF$554,MATCH(C9837,'GRP Macros'!$B$14:$B$552,FALSE),MATCH(D9837,'GRP Macros'!$B$14:$AF$14,FALSE)),0)</f>
        <v>0</v>
      </c>
      <c r="C9837" s="1165" t="str">
        <f t="shared" si="980"/>
        <v>MEXP191</v>
      </c>
      <c r="D9837" s="988" t="str">
        <f>'GRP Macros'!$Q$14</f>
        <v>US Green 
Pantone
2301C</v>
      </c>
      <c r="E9837" s="1165" t="s">
        <v>27835</v>
      </c>
      <c r="F9837" s="1165" t="s">
        <v>28333</v>
      </c>
    </row>
    <row r="9838" spans="1:6" ht="15" customHeight="1">
      <c r="A9838" s="1165" t="str">
        <f t="shared" si="977"/>
        <v>MEXP191YEL</v>
      </c>
      <c r="B9838" s="1165">
        <f>IFERROR(INDEX('GRP Macros'!$B$14:$AF$554,MATCH(C9838,'GRP Macros'!$B$14:$B$552,FALSE),MATCH(D9838,'GRP Macros'!$B$14:$AF$14,FALSE)),0)</f>
        <v>0</v>
      </c>
      <c r="C9838" s="1165" t="str">
        <f t="shared" si="980"/>
        <v>MEXP191</v>
      </c>
      <c r="D9838" s="988" t="str">
        <f>'GRP Macros'!$S$14</f>
        <v>Yellow 
RAL 1023</v>
      </c>
      <c r="E9838" s="1165" t="s">
        <v>27823</v>
      </c>
      <c r="F9838" s="1165" t="s">
        <v>28333</v>
      </c>
    </row>
    <row r="9839" spans="1:6" ht="15" customHeight="1">
      <c r="A9839" s="1165" t="str">
        <f t="shared" si="977"/>
        <v>MEXP191RED</v>
      </c>
      <c r="B9839" s="1165">
        <f>IFERROR(INDEX('GRP Macros'!$B$14:$AF$554,MATCH(C9839,'GRP Macros'!$B$14:$B$552,FALSE),MATCH(D9839,'GRP Macros'!$B$14:$AF$14,FALSE)),0)</f>
        <v>0</v>
      </c>
      <c r="C9839" s="1165" t="str">
        <f t="shared" si="980"/>
        <v>MEXP191</v>
      </c>
      <c r="D9839" s="988" t="str">
        <f>'GRP Macros'!$U$14</f>
        <v>Red 
RAL 3020</v>
      </c>
      <c r="E9839" s="1165" t="s">
        <v>27826</v>
      </c>
      <c r="F9839" s="1165" t="s">
        <v>28333</v>
      </c>
    </row>
    <row r="9840" spans="1:6" ht="15" customHeight="1">
      <c r="A9840" s="1165" t="str">
        <f t="shared" si="977"/>
        <v>MEXP191VIO</v>
      </c>
      <c r="B9840" s="1165">
        <f>IFERROR(INDEX('GRP Macros'!$B$14:$AF$554,MATCH(C9840,'GRP Macros'!$B$14:$B$552,FALSE),MATCH(D9840,'GRP Macros'!$B$14:$AF$14,FALSE)),0)</f>
        <v>0</v>
      </c>
      <c r="C9840" s="1165" t="str">
        <f t="shared" si="980"/>
        <v>MEXP191</v>
      </c>
      <c r="D9840" s="988" t="str">
        <f>'GRP Macros'!$V$14</f>
        <v>Violet 
RAL 4008</v>
      </c>
      <c r="E9840" s="1165" t="s">
        <v>27833</v>
      </c>
      <c r="F9840" s="1165" t="s">
        <v>28333</v>
      </c>
    </row>
    <row r="9841" spans="1:6" ht="15" customHeight="1">
      <c r="A9841" s="1165" t="str">
        <f t="shared" si="977"/>
        <v>MEXP191BLK</v>
      </c>
      <c r="B9841" s="1165">
        <f>IFERROR(INDEX('GRP Macros'!$B$14:$AF$554,MATCH(C9841,'GRP Macros'!$B$14:$B$552,FALSE),MATCH(D9841,'GRP Macros'!$B$14:$AF$14,FALSE)),0)</f>
        <v>0</v>
      </c>
      <c r="C9841" s="1165" t="str">
        <f t="shared" si="980"/>
        <v>MEXP191</v>
      </c>
      <c r="D9841" s="988" t="str">
        <f>'GRP Macros'!$X$14</f>
        <v>Black 
RAL 9005</v>
      </c>
      <c r="E9841" s="1165" t="s">
        <v>27829</v>
      </c>
      <c r="F9841" s="1165" t="s">
        <v>28333</v>
      </c>
    </row>
    <row r="9842" spans="1:6" ht="15" customHeight="1">
      <c r="A9842" s="1165" t="str">
        <f t="shared" si="977"/>
        <v>MEXP191GRY</v>
      </c>
      <c r="B9842" s="1165">
        <f>IFERROR(INDEX('GRP Macros'!$B$14:$AF$554,MATCH(C9842,'GRP Macros'!$B$14:$B$552,FALSE),MATCH(D9842,'GRP Macros'!$B$14:$AF$14,FALSE)),0)</f>
        <v>0</v>
      </c>
      <c r="C9842" s="1165" t="str">
        <f t="shared" si="980"/>
        <v>MEXP191</v>
      </c>
      <c r="D9842" s="988" t="str">
        <f>'GRP Macros'!$Y$14</f>
        <v>Grey 
RAL 7001</v>
      </c>
      <c r="E9842" s="1165" t="s">
        <v>27828</v>
      </c>
      <c r="F9842" s="1165" t="s">
        <v>28333</v>
      </c>
    </row>
    <row r="9843" spans="1:6" ht="15" customHeight="1">
      <c r="A9843" s="1165" t="str">
        <f t="shared" si="977"/>
        <v>MEXP191FLY</v>
      </c>
      <c r="B9843" s="1165">
        <f>IFERROR(INDEX('GRP Macros'!$B$14:$AF$554,MATCH(C9843,'GRP Macros'!$B$14:$B$552,FALSE),MATCH(D9843,'GRP Macros'!$B$14:$AF$14,FALSE)),0)</f>
        <v>0</v>
      </c>
      <c r="C9843" s="1165" t="str">
        <f t="shared" si="980"/>
        <v>MEXP191</v>
      </c>
      <c r="D9843" s="988" t="str">
        <f>'GRP Macros'!$Z$14</f>
        <v>Fluo Yellow 
RAL 1026</v>
      </c>
      <c r="E9843" s="1165" t="s">
        <v>28041</v>
      </c>
      <c r="F9843" s="1165" t="s">
        <v>28333</v>
      </c>
    </row>
    <row r="9844" spans="1:6" ht="15" customHeight="1">
      <c r="A9844" s="1165" t="str">
        <f t="shared" si="977"/>
        <v>MEXP191FLO</v>
      </c>
      <c r="B9844" s="1165">
        <f>IFERROR(INDEX('GRP Macros'!$B$14:$AF$554,MATCH(C9844,'GRP Macros'!$B$14:$B$552,FALSE),MATCH(D9844,'GRP Macros'!$B$14:$AF$14,FALSE)),0)</f>
        <v>0</v>
      </c>
      <c r="C9844" s="1165" t="str">
        <f t="shared" si="980"/>
        <v>MEXP191</v>
      </c>
      <c r="D9844" s="988" t="str">
        <f>'GRP Macros'!$AA$14</f>
        <v>Fluo Orange 
RAL 2005</v>
      </c>
      <c r="E9844" s="1165" t="s">
        <v>27830</v>
      </c>
      <c r="F9844" s="1165" t="s">
        <v>28333</v>
      </c>
    </row>
    <row r="9845" spans="1:6" ht="15" customHeight="1">
      <c r="A9845" s="1165" t="str">
        <f t="shared" si="977"/>
        <v>MEXP191FLP</v>
      </c>
      <c r="B9845" s="1165">
        <f>IFERROR(INDEX('GRP Macros'!$B$14:$AF$554,MATCH(C9845,'GRP Macros'!$B$14:$B$552,FALSE),MATCH(D9845,'GRP Macros'!$B$14:$AF$14,FALSE)),0)</f>
        <v>0</v>
      </c>
      <c r="C9845" s="1165" t="str">
        <f t="shared" si="980"/>
        <v>MEXP191</v>
      </c>
      <c r="D9845" s="988" t="str">
        <f>'GRP Macros'!$AB$14</f>
        <v>Fluo Pink 
Pantone 806C</v>
      </c>
      <c r="E9845" s="1165" t="s">
        <v>27832</v>
      </c>
      <c r="F9845" s="1165" t="s">
        <v>28333</v>
      </c>
    </row>
    <row r="9846" spans="1:6" ht="15" customHeight="1">
      <c r="A9846" s="1165" t="str">
        <f t="shared" si="977"/>
        <v>MEXP191FLG</v>
      </c>
      <c r="B9846" s="1165">
        <f>IFERROR(INDEX('GRP Macros'!$B$14:$AF$554,MATCH(C9846,'GRP Macros'!$B$14:$B$552,FALSE),MATCH(D9846,'GRP Macros'!$B$14:$AF$14,FALSE)),0)</f>
        <v>0</v>
      </c>
      <c r="C9846" s="1165" t="str">
        <f t="shared" si="980"/>
        <v>MEXP191</v>
      </c>
      <c r="D9846" s="988" t="str">
        <f>'GRP Macros'!$AC$14</f>
        <v>Fluo Green 
RAL 6028</v>
      </c>
      <c r="E9846" s="1165" t="s">
        <v>27831</v>
      </c>
      <c r="F9846" s="1165" t="s">
        <v>28333</v>
      </c>
    </row>
    <row r="9847" spans="1:6" ht="15" customHeight="1">
      <c r="A9847" s="1165" t="str">
        <f t="shared" si="977"/>
        <v>MEXP192WHI</v>
      </c>
      <c r="B9847" s="1165">
        <f>IFERROR(INDEX('GRP Macros'!$B$14:$AF$554,MATCH(C9847,'GRP Macros'!$B$14:$B$552,FALSE),MATCH(D9847,'GRP Macros'!$B$14:$AF$14,FALSE)),0)</f>
        <v>0</v>
      </c>
      <c r="C9847" s="1165" t="s">
        <v>28524</v>
      </c>
      <c r="D9847" s="1167" t="str">
        <f>'GRP Macros'!$K$14</f>
        <v>White 
RAL 9016</v>
      </c>
      <c r="E9847" s="1165" t="s">
        <v>27838</v>
      </c>
      <c r="F9847" s="1165" t="s">
        <v>28333</v>
      </c>
    </row>
    <row r="9848" spans="1:6" ht="15" customHeight="1">
      <c r="A9848" s="1165" t="str">
        <f t="shared" ref="A9848:A9860" si="981">CONCATENATE(C9848,E9848)</f>
        <v>MEXP192BLU</v>
      </c>
      <c r="B9848" s="1165">
        <f>IFERROR(INDEX('GRP Macros'!$B$14:$AF$554,MATCH(C9848,'GRP Macros'!$B$14:$B$552,FALSE),MATCH(D9848,'GRP Macros'!$B$14:$AF$14,FALSE)),0)</f>
        <v>0</v>
      </c>
      <c r="C9848" s="1165" t="str">
        <f>C9847</f>
        <v>MEXP192</v>
      </c>
      <c r="D9848" s="988" t="str">
        <f>'GRP Macros'!$L$14</f>
        <v>Blue US 
RAL 5015</v>
      </c>
      <c r="E9848" s="1165" t="s">
        <v>27827</v>
      </c>
      <c r="F9848" s="1165" t="s">
        <v>28333</v>
      </c>
    </row>
    <row r="9849" spans="1:6" ht="15" customHeight="1">
      <c r="A9849" s="1165" t="str">
        <f t="shared" si="981"/>
        <v>MEXP192MIN</v>
      </c>
      <c r="B9849" s="1165">
        <f>IFERROR(INDEX('GRP Macros'!$B$14:$AF$554,MATCH(C9849,'GRP Macros'!$B$14:$B$552,FALSE),MATCH(D9849,'GRP Macros'!$B$14:$AF$14,FALSE)),0)</f>
        <v>0</v>
      </c>
      <c r="C9849" s="1165" t="str">
        <f t="shared" ref="C9849:C9860" si="982">C9848</f>
        <v>MEXP192</v>
      </c>
      <c r="D9849" s="988" t="str">
        <f>'GRP Macros'!$O$14</f>
        <v>Mint 
RAL 6027</v>
      </c>
      <c r="E9849" s="1165" t="s">
        <v>27834</v>
      </c>
      <c r="F9849" s="1165" t="s">
        <v>28333</v>
      </c>
    </row>
    <row r="9850" spans="1:6" ht="15" customHeight="1">
      <c r="A9850" s="1165" t="str">
        <f t="shared" si="981"/>
        <v>MEXP192GRE</v>
      </c>
      <c r="B9850" s="1165">
        <f>IFERROR(INDEX('GRP Macros'!$B$14:$AF$554,MATCH(C9850,'GRP Macros'!$B$14:$B$552,FALSE),MATCH(D9850,'GRP Macros'!$B$14:$AF$14,FALSE)),0)</f>
        <v>0</v>
      </c>
      <c r="C9850" s="1165" t="str">
        <f t="shared" si="982"/>
        <v>MEXP192</v>
      </c>
      <c r="D9850" s="988" t="str">
        <f>'GRP Macros'!$P$14</f>
        <v>Green 
RAL 6037</v>
      </c>
      <c r="E9850" s="1165" t="s">
        <v>27837</v>
      </c>
      <c r="F9850" s="1165" t="s">
        <v>28333</v>
      </c>
    </row>
    <row r="9851" spans="1:6" ht="15" customHeight="1">
      <c r="A9851" s="1165" t="str">
        <f t="shared" si="981"/>
        <v>MEXP192PUK</v>
      </c>
      <c r="B9851" s="1165">
        <f>IFERROR(INDEX('GRP Macros'!$B$14:$AF$554,MATCH(C9851,'GRP Macros'!$B$14:$B$552,FALSE),MATCH(D9851,'GRP Macros'!$B$14:$AF$14,FALSE)),0)</f>
        <v>0</v>
      </c>
      <c r="C9851" s="1165" t="str">
        <f t="shared" si="982"/>
        <v>MEXP192</v>
      </c>
      <c r="D9851" s="988" t="str">
        <f>'GRP Macros'!$Q$14</f>
        <v>US Green 
Pantone
2301C</v>
      </c>
      <c r="E9851" s="1165" t="s">
        <v>27835</v>
      </c>
      <c r="F9851" s="1165" t="s">
        <v>28333</v>
      </c>
    </row>
    <row r="9852" spans="1:6" ht="15" customHeight="1">
      <c r="A9852" s="1165" t="str">
        <f t="shared" si="981"/>
        <v>MEXP192YEL</v>
      </c>
      <c r="B9852" s="1165">
        <f>IFERROR(INDEX('GRP Macros'!$B$14:$AF$554,MATCH(C9852,'GRP Macros'!$B$14:$B$552,FALSE),MATCH(D9852,'GRP Macros'!$B$14:$AF$14,FALSE)),0)</f>
        <v>0</v>
      </c>
      <c r="C9852" s="1165" t="str">
        <f t="shared" si="982"/>
        <v>MEXP192</v>
      </c>
      <c r="D9852" s="988" t="str">
        <f>'GRP Macros'!$S$14</f>
        <v>Yellow 
RAL 1023</v>
      </c>
      <c r="E9852" s="1165" t="s">
        <v>27823</v>
      </c>
      <c r="F9852" s="1165" t="s">
        <v>28333</v>
      </c>
    </row>
    <row r="9853" spans="1:6" ht="15" customHeight="1">
      <c r="A9853" s="1165" t="str">
        <f t="shared" si="981"/>
        <v>MEXP192RED</v>
      </c>
      <c r="B9853" s="1165">
        <f>IFERROR(INDEX('GRP Macros'!$B$14:$AF$554,MATCH(C9853,'GRP Macros'!$B$14:$B$552,FALSE),MATCH(D9853,'GRP Macros'!$B$14:$AF$14,FALSE)),0)</f>
        <v>0</v>
      </c>
      <c r="C9853" s="1165" t="str">
        <f t="shared" si="982"/>
        <v>MEXP192</v>
      </c>
      <c r="D9853" s="988" t="str">
        <f>'GRP Macros'!$U$14</f>
        <v>Red 
RAL 3020</v>
      </c>
      <c r="E9853" s="1165" t="s">
        <v>27826</v>
      </c>
      <c r="F9853" s="1165" t="s">
        <v>28333</v>
      </c>
    </row>
    <row r="9854" spans="1:6" ht="15" customHeight="1">
      <c r="A9854" s="1165" t="str">
        <f t="shared" si="981"/>
        <v>MEXP192VIO</v>
      </c>
      <c r="B9854" s="1165">
        <f>IFERROR(INDEX('GRP Macros'!$B$14:$AF$554,MATCH(C9854,'GRP Macros'!$B$14:$B$552,FALSE),MATCH(D9854,'GRP Macros'!$B$14:$AF$14,FALSE)),0)</f>
        <v>0</v>
      </c>
      <c r="C9854" s="1165" t="str">
        <f t="shared" si="982"/>
        <v>MEXP192</v>
      </c>
      <c r="D9854" s="988" t="str">
        <f>'GRP Macros'!$V$14</f>
        <v>Violet 
RAL 4008</v>
      </c>
      <c r="E9854" s="1165" t="s">
        <v>27833</v>
      </c>
      <c r="F9854" s="1165" t="s">
        <v>28333</v>
      </c>
    </row>
    <row r="9855" spans="1:6" ht="15" customHeight="1">
      <c r="A9855" s="1165" t="str">
        <f t="shared" si="981"/>
        <v>MEXP192BLK</v>
      </c>
      <c r="B9855" s="1165">
        <f>IFERROR(INDEX('GRP Macros'!$B$14:$AF$554,MATCH(C9855,'GRP Macros'!$B$14:$B$552,FALSE),MATCH(D9855,'GRP Macros'!$B$14:$AF$14,FALSE)),0)</f>
        <v>0</v>
      </c>
      <c r="C9855" s="1165" t="str">
        <f t="shared" si="982"/>
        <v>MEXP192</v>
      </c>
      <c r="D9855" s="988" t="str">
        <f>'GRP Macros'!$X$14</f>
        <v>Black 
RAL 9005</v>
      </c>
      <c r="E9855" s="1165" t="s">
        <v>27829</v>
      </c>
      <c r="F9855" s="1165" t="s">
        <v>28333</v>
      </c>
    </row>
    <row r="9856" spans="1:6" ht="15" customHeight="1">
      <c r="A9856" s="1165" t="str">
        <f t="shared" si="981"/>
        <v>MEXP192GRY</v>
      </c>
      <c r="B9856" s="1165">
        <f>IFERROR(INDEX('GRP Macros'!$B$14:$AF$554,MATCH(C9856,'GRP Macros'!$B$14:$B$552,FALSE),MATCH(D9856,'GRP Macros'!$B$14:$AF$14,FALSE)),0)</f>
        <v>0</v>
      </c>
      <c r="C9856" s="1165" t="str">
        <f t="shared" si="982"/>
        <v>MEXP192</v>
      </c>
      <c r="D9856" s="988" t="str">
        <f>'GRP Macros'!$Y$14</f>
        <v>Grey 
RAL 7001</v>
      </c>
      <c r="E9856" s="1165" t="s">
        <v>27828</v>
      </c>
      <c r="F9856" s="1165" t="s">
        <v>28333</v>
      </c>
    </row>
    <row r="9857" spans="1:6" ht="15" customHeight="1">
      <c r="A9857" s="1165" t="str">
        <f t="shared" si="981"/>
        <v>MEXP192FLY</v>
      </c>
      <c r="B9857" s="1165">
        <f>IFERROR(INDEX('GRP Macros'!$B$14:$AF$554,MATCH(C9857,'GRP Macros'!$B$14:$B$552,FALSE),MATCH(D9857,'GRP Macros'!$B$14:$AF$14,FALSE)),0)</f>
        <v>0</v>
      </c>
      <c r="C9857" s="1165" t="str">
        <f t="shared" si="982"/>
        <v>MEXP192</v>
      </c>
      <c r="D9857" s="988" t="str">
        <f>'GRP Macros'!$Z$14</f>
        <v>Fluo Yellow 
RAL 1026</v>
      </c>
      <c r="E9857" s="1165" t="s">
        <v>28041</v>
      </c>
      <c r="F9857" s="1165" t="s">
        <v>28333</v>
      </c>
    </row>
    <row r="9858" spans="1:6" ht="15" customHeight="1">
      <c r="A9858" s="1165" t="str">
        <f t="shared" si="981"/>
        <v>MEXP192FLO</v>
      </c>
      <c r="B9858" s="1165">
        <f>IFERROR(INDEX('GRP Macros'!$B$14:$AF$554,MATCH(C9858,'GRP Macros'!$B$14:$B$552,FALSE),MATCH(D9858,'GRP Macros'!$B$14:$AF$14,FALSE)),0)</f>
        <v>0</v>
      </c>
      <c r="C9858" s="1165" t="str">
        <f t="shared" si="982"/>
        <v>MEXP192</v>
      </c>
      <c r="D9858" s="988" t="str">
        <f>'GRP Macros'!$AA$14</f>
        <v>Fluo Orange 
RAL 2005</v>
      </c>
      <c r="E9858" s="1165" t="s">
        <v>27830</v>
      </c>
      <c r="F9858" s="1165" t="s">
        <v>28333</v>
      </c>
    </row>
    <row r="9859" spans="1:6" ht="15" customHeight="1">
      <c r="A9859" s="1165" t="str">
        <f t="shared" si="981"/>
        <v>MEXP192FLP</v>
      </c>
      <c r="B9859" s="1165">
        <f>IFERROR(INDEX('GRP Macros'!$B$14:$AF$554,MATCH(C9859,'GRP Macros'!$B$14:$B$552,FALSE),MATCH(D9859,'GRP Macros'!$B$14:$AF$14,FALSE)),0)</f>
        <v>0</v>
      </c>
      <c r="C9859" s="1165" t="str">
        <f t="shared" si="982"/>
        <v>MEXP192</v>
      </c>
      <c r="D9859" s="988" t="str">
        <f>'GRP Macros'!$AB$14</f>
        <v>Fluo Pink 
Pantone 806C</v>
      </c>
      <c r="E9859" s="1165" t="s">
        <v>27832</v>
      </c>
      <c r="F9859" s="1165" t="s">
        <v>28333</v>
      </c>
    </row>
    <row r="9860" spans="1:6" ht="15" customHeight="1">
      <c r="A9860" s="1165" t="str">
        <f t="shared" si="981"/>
        <v>MEXP192FLG</v>
      </c>
      <c r="B9860" s="1165">
        <f>IFERROR(INDEX('GRP Macros'!$B$14:$AF$554,MATCH(C9860,'GRP Macros'!$B$14:$B$552,FALSE),MATCH(D9860,'GRP Macros'!$B$14:$AF$14,FALSE)),0)</f>
        <v>0</v>
      </c>
      <c r="C9860" s="1165" t="str">
        <f t="shared" si="982"/>
        <v>MEXP192</v>
      </c>
      <c r="D9860" s="988" t="str">
        <f>'GRP Macros'!$AC$14</f>
        <v>Fluo Green 
RAL 6028</v>
      </c>
      <c r="E9860" s="1165" t="s">
        <v>27831</v>
      </c>
      <c r="F9860" s="1165" t="s">
        <v>28333</v>
      </c>
    </row>
    <row r="9861" spans="1:6" ht="15" customHeight="1">
      <c r="A9861" s="1165" t="str">
        <f t="shared" ref="A9861:A9896" si="983">CONCATENATE(C9861,E9861)</f>
        <v>MEXP193WHI</v>
      </c>
      <c r="B9861" s="1165">
        <f>IFERROR(INDEX('GRP Macros'!$B$14:$AF$554,MATCH(C9861,'GRP Macros'!$B$14:$B$552,FALSE),MATCH(D9861,'GRP Macros'!$B$14:$AF$14,FALSE)),0)</f>
        <v>0</v>
      </c>
      <c r="C9861" s="1165" t="s">
        <v>28525</v>
      </c>
      <c r="D9861" s="1167" t="str">
        <f>'GRP Macros'!$K$14</f>
        <v>White 
RAL 9016</v>
      </c>
      <c r="E9861" s="1165" t="s">
        <v>27838</v>
      </c>
      <c r="F9861" s="1165" t="s">
        <v>28333</v>
      </c>
    </row>
    <row r="9862" spans="1:6" ht="15" customHeight="1">
      <c r="A9862" s="1165" t="str">
        <f t="shared" si="983"/>
        <v>MEXP193BLU</v>
      </c>
      <c r="B9862" s="1165">
        <f>IFERROR(INDEX('GRP Macros'!$B$14:$AF$554,MATCH(C9862,'GRP Macros'!$B$14:$B$552,FALSE),MATCH(D9862,'GRP Macros'!$B$14:$AF$14,FALSE)),0)</f>
        <v>0</v>
      </c>
      <c r="C9862" s="1165" t="str">
        <f>C9861</f>
        <v>MEXP193</v>
      </c>
      <c r="D9862" s="988" t="str">
        <f>'GRP Macros'!$L$14</f>
        <v>Blue US 
RAL 5015</v>
      </c>
      <c r="E9862" s="1165" t="s">
        <v>27827</v>
      </c>
      <c r="F9862" s="1165" t="s">
        <v>28333</v>
      </c>
    </row>
    <row r="9863" spans="1:6" ht="15" customHeight="1">
      <c r="A9863" s="1165" t="str">
        <f t="shared" si="983"/>
        <v>MEXP193MIN</v>
      </c>
      <c r="B9863" s="1165">
        <f>IFERROR(INDEX('GRP Macros'!$B$14:$AF$554,MATCH(C9863,'GRP Macros'!$B$14:$B$552,FALSE),MATCH(D9863,'GRP Macros'!$B$14:$AF$14,FALSE)),0)</f>
        <v>0</v>
      </c>
      <c r="C9863" s="1165" t="str">
        <f t="shared" ref="C9863:C9874" si="984">C9862</f>
        <v>MEXP193</v>
      </c>
      <c r="D9863" s="988" t="str">
        <f>'GRP Macros'!$O$14</f>
        <v>Mint 
RAL 6027</v>
      </c>
      <c r="E9863" s="1165" t="s">
        <v>27834</v>
      </c>
      <c r="F9863" s="1165" t="s">
        <v>28333</v>
      </c>
    </row>
    <row r="9864" spans="1:6" ht="15" customHeight="1">
      <c r="A9864" s="1165" t="str">
        <f t="shared" si="983"/>
        <v>MEXP193GRE</v>
      </c>
      <c r="B9864" s="1165">
        <f>IFERROR(INDEX('GRP Macros'!$B$14:$AF$554,MATCH(C9864,'GRP Macros'!$B$14:$B$552,FALSE),MATCH(D9864,'GRP Macros'!$B$14:$AF$14,FALSE)),0)</f>
        <v>0</v>
      </c>
      <c r="C9864" s="1165" t="str">
        <f t="shared" si="984"/>
        <v>MEXP193</v>
      </c>
      <c r="D9864" s="988" t="str">
        <f>'GRP Macros'!$P$14</f>
        <v>Green 
RAL 6037</v>
      </c>
      <c r="E9864" s="1165" t="s">
        <v>27837</v>
      </c>
      <c r="F9864" s="1165" t="s">
        <v>28333</v>
      </c>
    </row>
    <row r="9865" spans="1:6" ht="15" customHeight="1">
      <c r="A9865" s="1165" t="str">
        <f t="shared" si="983"/>
        <v>MEXP193PUK</v>
      </c>
      <c r="B9865" s="1165">
        <f>IFERROR(INDEX('GRP Macros'!$B$14:$AF$554,MATCH(C9865,'GRP Macros'!$B$14:$B$552,FALSE),MATCH(D9865,'GRP Macros'!$B$14:$AF$14,FALSE)),0)</f>
        <v>0</v>
      </c>
      <c r="C9865" s="1165" t="str">
        <f t="shared" si="984"/>
        <v>MEXP193</v>
      </c>
      <c r="D9865" s="988" t="str">
        <f>'GRP Macros'!$Q$14</f>
        <v>US Green 
Pantone
2301C</v>
      </c>
      <c r="E9865" s="1165" t="s">
        <v>27835</v>
      </c>
      <c r="F9865" s="1165" t="s">
        <v>28333</v>
      </c>
    </row>
    <row r="9866" spans="1:6" ht="15" customHeight="1">
      <c r="A9866" s="1165" t="str">
        <f t="shared" si="983"/>
        <v>MEXP193YEL</v>
      </c>
      <c r="B9866" s="1165">
        <f>IFERROR(INDEX('GRP Macros'!$B$14:$AF$554,MATCH(C9866,'GRP Macros'!$B$14:$B$552,FALSE),MATCH(D9866,'GRP Macros'!$B$14:$AF$14,FALSE)),0)</f>
        <v>0</v>
      </c>
      <c r="C9866" s="1165" t="str">
        <f t="shared" si="984"/>
        <v>MEXP193</v>
      </c>
      <c r="D9866" s="988" t="str">
        <f>'GRP Macros'!$S$14</f>
        <v>Yellow 
RAL 1023</v>
      </c>
      <c r="E9866" s="1165" t="s">
        <v>27823</v>
      </c>
      <c r="F9866" s="1165" t="s">
        <v>28333</v>
      </c>
    </row>
    <row r="9867" spans="1:6" ht="15" customHeight="1">
      <c r="A9867" s="1165" t="str">
        <f t="shared" si="983"/>
        <v>MEXP193RED</v>
      </c>
      <c r="B9867" s="1165">
        <f>IFERROR(INDEX('GRP Macros'!$B$14:$AF$554,MATCH(C9867,'GRP Macros'!$B$14:$B$552,FALSE),MATCH(D9867,'GRP Macros'!$B$14:$AF$14,FALSE)),0)</f>
        <v>0</v>
      </c>
      <c r="C9867" s="1165" t="str">
        <f t="shared" si="984"/>
        <v>MEXP193</v>
      </c>
      <c r="D9867" s="988" t="str">
        <f>'GRP Macros'!$U$14</f>
        <v>Red 
RAL 3020</v>
      </c>
      <c r="E9867" s="1165" t="s">
        <v>27826</v>
      </c>
      <c r="F9867" s="1165" t="s">
        <v>28333</v>
      </c>
    </row>
    <row r="9868" spans="1:6" ht="15" customHeight="1">
      <c r="A9868" s="1165" t="str">
        <f t="shared" si="983"/>
        <v>MEXP193VIO</v>
      </c>
      <c r="B9868" s="1165">
        <f>IFERROR(INDEX('GRP Macros'!$B$14:$AF$554,MATCH(C9868,'GRP Macros'!$B$14:$B$552,FALSE),MATCH(D9868,'GRP Macros'!$B$14:$AF$14,FALSE)),0)</f>
        <v>0</v>
      </c>
      <c r="C9868" s="1165" t="str">
        <f t="shared" si="984"/>
        <v>MEXP193</v>
      </c>
      <c r="D9868" s="988" t="str">
        <f>'GRP Macros'!$V$14</f>
        <v>Violet 
RAL 4008</v>
      </c>
      <c r="E9868" s="1165" t="s">
        <v>27833</v>
      </c>
      <c r="F9868" s="1165" t="s">
        <v>28333</v>
      </c>
    </row>
    <row r="9869" spans="1:6" ht="15" customHeight="1">
      <c r="A9869" s="1165" t="str">
        <f t="shared" si="983"/>
        <v>MEXP193BLK</v>
      </c>
      <c r="B9869" s="1165">
        <f>IFERROR(INDEX('GRP Macros'!$B$14:$AF$554,MATCH(C9869,'GRP Macros'!$B$14:$B$552,FALSE),MATCH(D9869,'GRP Macros'!$B$14:$AF$14,FALSE)),0)</f>
        <v>0</v>
      </c>
      <c r="C9869" s="1165" t="str">
        <f t="shared" si="984"/>
        <v>MEXP193</v>
      </c>
      <c r="D9869" s="988" t="str">
        <f>'GRP Macros'!$X$14</f>
        <v>Black 
RAL 9005</v>
      </c>
      <c r="E9869" s="1165" t="s">
        <v>27829</v>
      </c>
      <c r="F9869" s="1165" t="s">
        <v>28333</v>
      </c>
    </row>
    <row r="9870" spans="1:6" ht="15" customHeight="1">
      <c r="A9870" s="1165" t="str">
        <f t="shared" si="983"/>
        <v>MEXP193GRY</v>
      </c>
      <c r="B9870" s="1165">
        <f>IFERROR(INDEX('GRP Macros'!$B$14:$AF$554,MATCH(C9870,'GRP Macros'!$B$14:$B$552,FALSE),MATCH(D9870,'GRP Macros'!$B$14:$AF$14,FALSE)),0)</f>
        <v>0</v>
      </c>
      <c r="C9870" s="1165" t="str">
        <f t="shared" si="984"/>
        <v>MEXP193</v>
      </c>
      <c r="D9870" s="988" t="str">
        <f>'GRP Macros'!$Y$14</f>
        <v>Grey 
RAL 7001</v>
      </c>
      <c r="E9870" s="1165" t="s">
        <v>27828</v>
      </c>
      <c r="F9870" s="1165" t="s">
        <v>28333</v>
      </c>
    </row>
    <row r="9871" spans="1:6" ht="15" customHeight="1">
      <c r="A9871" s="1165" t="str">
        <f t="shared" si="983"/>
        <v>MEXP193FLY</v>
      </c>
      <c r="B9871" s="1165">
        <f>IFERROR(INDEX('GRP Macros'!$B$14:$AF$554,MATCH(C9871,'GRP Macros'!$B$14:$B$552,FALSE),MATCH(D9871,'GRP Macros'!$B$14:$AF$14,FALSE)),0)</f>
        <v>0</v>
      </c>
      <c r="C9871" s="1165" t="str">
        <f t="shared" si="984"/>
        <v>MEXP193</v>
      </c>
      <c r="D9871" s="988" t="str">
        <f>'GRP Macros'!$Z$14</f>
        <v>Fluo Yellow 
RAL 1026</v>
      </c>
      <c r="E9871" s="1165" t="s">
        <v>28041</v>
      </c>
      <c r="F9871" s="1165" t="s">
        <v>28333</v>
      </c>
    </row>
    <row r="9872" spans="1:6" ht="15" customHeight="1">
      <c r="A9872" s="1165" t="str">
        <f t="shared" si="983"/>
        <v>MEXP193FLO</v>
      </c>
      <c r="B9872" s="1165">
        <f>IFERROR(INDEX('GRP Macros'!$B$14:$AF$554,MATCH(C9872,'GRP Macros'!$B$14:$B$552,FALSE),MATCH(D9872,'GRP Macros'!$B$14:$AF$14,FALSE)),0)</f>
        <v>0</v>
      </c>
      <c r="C9872" s="1165" t="str">
        <f t="shared" si="984"/>
        <v>MEXP193</v>
      </c>
      <c r="D9872" s="988" t="str">
        <f>'GRP Macros'!$AA$14</f>
        <v>Fluo Orange 
RAL 2005</v>
      </c>
      <c r="E9872" s="1165" t="s">
        <v>27830</v>
      </c>
      <c r="F9872" s="1165" t="s">
        <v>28333</v>
      </c>
    </row>
    <row r="9873" spans="1:6" ht="15" customHeight="1">
      <c r="A9873" s="1165" t="str">
        <f t="shared" si="983"/>
        <v>MEXP193FLP</v>
      </c>
      <c r="B9873" s="1165">
        <f>IFERROR(INDEX('GRP Macros'!$B$14:$AF$554,MATCH(C9873,'GRP Macros'!$B$14:$B$552,FALSE),MATCH(D9873,'GRP Macros'!$B$14:$AF$14,FALSE)),0)</f>
        <v>0</v>
      </c>
      <c r="C9873" s="1165" t="str">
        <f t="shared" si="984"/>
        <v>MEXP193</v>
      </c>
      <c r="D9873" s="988" t="str">
        <f>'GRP Macros'!$AB$14</f>
        <v>Fluo Pink 
Pantone 806C</v>
      </c>
      <c r="E9873" s="1165" t="s">
        <v>27832</v>
      </c>
      <c r="F9873" s="1165" t="s">
        <v>28333</v>
      </c>
    </row>
    <row r="9874" spans="1:6" ht="15" customHeight="1">
      <c r="A9874" s="1165" t="str">
        <f t="shared" si="983"/>
        <v>MEXP193FLG</v>
      </c>
      <c r="B9874" s="1165">
        <f>IFERROR(INDEX('GRP Macros'!$B$14:$AF$554,MATCH(C9874,'GRP Macros'!$B$14:$B$552,FALSE),MATCH(D9874,'GRP Macros'!$B$14:$AF$14,FALSE)),0)</f>
        <v>0</v>
      </c>
      <c r="C9874" s="1165" t="str">
        <f t="shared" si="984"/>
        <v>MEXP193</v>
      </c>
      <c r="D9874" s="988" t="str">
        <f>'GRP Macros'!$AC$14</f>
        <v>Fluo Green 
RAL 6028</v>
      </c>
      <c r="E9874" s="1165" t="s">
        <v>27831</v>
      </c>
      <c r="F9874" s="1165" t="s">
        <v>28333</v>
      </c>
    </row>
    <row r="9875" spans="1:6" ht="15" customHeight="1">
      <c r="A9875" s="1165" t="str">
        <f t="shared" si="983"/>
        <v>MEXP194WHI</v>
      </c>
      <c r="B9875" s="1165">
        <f>IFERROR(INDEX('GRP Macros'!$B$14:$AF$554,MATCH(C9875,'GRP Macros'!$B$14:$B$552,FALSE),MATCH(D9875,'GRP Macros'!$B$14:$AF$14,FALSE)),0)</f>
        <v>0</v>
      </c>
      <c r="C9875" s="1165" t="s">
        <v>28526</v>
      </c>
      <c r="D9875" s="1167" t="str">
        <f>'GRP Macros'!$K$14</f>
        <v>White 
RAL 9016</v>
      </c>
      <c r="E9875" s="1165" t="s">
        <v>27838</v>
      </c>
      <c r="F9875" s="1165" t="s">
        <v>28333</v>
      </c>
    </row>
    <row r="9876" spans="1:6" ht="15" customHeight="1">
      <c r="A9876" s="1165" t="str">
        <f t="shared" si="983"/>
        <v>MEXP194BLU</v>
      </c>
      <c r="B9876" s="1165">
        <f>IFERROR(INDEX('GRP Macros'!$B$14:$AF$554,MATCH(C9876,'GRP Macros'!$B$14:$B$552,FALSE),MATCH(D9876,'GRP Macros'!$B$14:$AF$14,FALSE)),0)</f>
        <v>0</v>
      </c>
      <c r="C9876" s="1165" t="str">
        <f>C9875</f>
        <v>MEXP194</v>
      </c>
      <c r="D9876" s="988" t="str">
        <f>'GRP Macros'!$L$14</f>
        <v>Blue US 
RAL 5015</v>
      </c>
      <c r="E9876" s="1165" t="s">
        <v>27827</v>
      </c>
      <c r="F9876" s="1165" t="s">
        <v>28333</v>
      </c>
    </row>
    <row r="9877" spans="1:6" ht="15" customHeight="1">
      <c r="A9877" s="1165" t="str">
        <f t="shared" si="983"/>
        <v>MEXP194MIN</v>
      </c>
      <c r="B9877" s="1165">
        <f>IFERROR(INDEX('GRP Macros'!$B$14:$AF$554,MATCH(C9877,'GRP Macros'!$B$14:$B$552,FALSE),MATCH(D9877,'GRP Macros'!$B$14:$AF$14,FALSE)),0)</f>
        <v>0</v>
      </c>
      <c r="C9877" s="1165" t="str">
        <f t="shared" ref="C9877:C9888" si="985">C9876</f>
        <v>MEXP194</v>
      </c>
      <c r="D9877" s="988" t="str">
        <f>'GRP Macros'!$O$14</f>
        <v>Mint 
RAL 6027</v>
      </c>
      <c r="E9877" s="1165" t="s">
        <v>27834</v>
      </c>
      <c r="F9877" s="1165" t="s">
        <v>28333</v>
      </c>
    </row>
    <row r="9878" spans="1:6" ht="15" customHeight="1">
      <c r="A9878" s="1165" t="str">
        <f t="shared" si="983"/>
        <v>MEXP194GRE</v>
      </c>
      <c r="B9878" s="1165">
        <f>IFERROR(INDEX('GRP Macros'!$B$14:$AF$554,MATCH(C9878,'GRP Macros'!$B$14:$B$552,FALSE),MATCH(D9878,'GRP Macros'!$B$14:$AF$14,FALSE)),0)</f>
        <v>0</v>
      </c>
      <c r="C9878" s="1165" t="str">
        <f t="shared" si="985"/>
        <v>MEXP194</v>
      </c>
      <c r="D9878" s="988" t="str">
        <f>'GRP Macros'!$P$14</f>
        <v>Green 
RAL 6037</v>
      </c>
      <c r="E9878" s="1165" t="s">
        <v>27837</v>
      </c>
      <c r="F9878" s="1165" t="s">
        <v>28333</v>
      </c>
    </row>
    <row r="9879" spans="1:6" ht="15" customHeight="1">
      <c r="A9879" s="1165" t="str">
        <f t="shared" si="983"/>
        <v>MEXP194PUK</v>
      </c>
      <c r="B9879" s="1165">
        <f>IFERROR(INDEX('GRP Macros'!$B$14:$AF$554,MATCH(C9879,'GRP Macros'!$B$14:$B$552,FALSE),MATCH(D9879,'GRP Macros'!$B$14:$AF$14,FALSE)),0)</f>
        <v>0</v>
      </c>
      <c r="C9879" s="1165" t="str">
        <f t="shared" si="985"/>
        <v>MEXP194</v>
      </c>
      <c r="D9879" s="988" t="str">
        <f>'GRP Macros'!$Q$14</f>
        <v>US Green 
Pantone
2301C</v>
      </c>
      <c r="E9879" s="1165" t="s">
        <v>27835</v>
      </c>
      <c r="F9879" s="1165" t="s">
        <v>28333</v>
      </c>
    </row>
    <row r="9880" spans="1:6" ht="15" customHeight="1">
      <c r="A9880" s="1165" t="str">
        <f t="shared" si="983"/>
        <v>MEXP194YEL</v>
      </c>
      <c r="B9880" s="1165">
        <f>IFERROR(INDEX('GRP Macros'!$B$14:$AF$554,MATCH(C9880,'GRP Macros'!$B$14:$B$552,FALSE),MATCH(D9880,'GRP Macros'!$B$14:$AF$14,FALSE)),0)</f>
        <v>0</v>
      </c>
      <c r="C9880" s="1165" t="str">
        <f t="shared" si="985"/>
        <v>MEXP194</v>
      </c>
      <c r="D9880" s="988" t="str">
        <f>'GRP Macros'!$S$14</f>
        <v>Yellow 
RAL 1023</v>
      </c>
      <c r="E9880" s="1165" t="s">
        <v>27823</v>
      </c>
      <c r="F9880" s="1165" t="s">
        <v>28333</v>
      </c>
    </row>
    <row r="9881" spans="1:6" ht="15" customHeight="1">
      <c r="A9881" s="1165" t="str">
        <f t="shared" si="983"/>
        <v>MEXP194RED</v>
      </c>
      <c r="B9881" s="1165">
        <f>IFERROR(INDEX('GRP Macros'!$B$14:$AF$554,MATCH(C9881,'GRP Macros'!$B$14:$B$552,FALSE),MATCH(D9881,'GRP Macros'!$B$14:$AF$14,FALSE)),0)</f>
        <v>0</v>
      </c>
      <c r="C9881" s="1165" t="str">
        <f t="shared" si="985"/>
        <v>MEXP194</v>
      </c>
      <c r="D9881" s="988" t="str">
        <f>'GRP Macros'!$U$14</f>
        <v>Red 
RAL 3020</v>
      </c>
      <c r="E9881" s="1165" t="s">
        <v>27826</v>
      </c>
      <c r="F9881" s="1165" t="s">
        <v>28333</v>
      </c>
    </row>
    <row r="9882" spans="1:6" ht="15" customHeight="1">
      <c r="A9882" s="1165" t="str">
        <f t="shared" si="983"/>
        <v>MEXP194VIO</v>
      </c>
      <c r="B9882" s="1165">
        <f>IFERROR(INDEX('GRP Macros'!$B$14:$AF$554,MATCH(C9882,'GRP Macros'!$B$14:$B$552,FALSE),MATCH(D9882,'GRP Macros'!$B$14:$AF$14,FALSE)),0)</f>
        <v>0</v>
      </c>
      <c r="C9882" s="1165" t="str">
        <f t="shared" si="985"/>
        <v>MEXP194</v>
      </c>
      <c r="D9882" s="988" t="str">
        <f>'GRP Macros'!$V$14</f>
        <v>Violet 
RAL 4008</v>
      </c>
      <c r="E9882" s="1165" t="s">
        <v>27833</v>
      </c>
      <c r="F9882" s="1165" t="s">
        <v>28333</v>
      </c>
    </row>
    <row r="9883" spans="1:6" ht="15" customHeight="1">
      <c r="A9883" s="1165" t="str">
        <f t="shared" si="983"/>
        <v>MEXP194BLK</v>
      </c>
      <c r="B9883" s="1165">
        <f>IFERROR(INDEX('GRP Macros'!$B$14:$AF$554,MATCH(C9883,'GRP Macros'!$B$14:$B$552,FALSE),MATCH(D9883,'GRP Macros'!$B$14:$AF$14,FALSE)),0)</f>
        <v>0</v>
      </c>
      <c r="C9883" s="1165" t="str">
        <f t="shared" si="985"/>
        <v>MEXP194</v>
      </c>
      <c r="D9883" s="988" t="str">
        <f>'GRP Macros'!$X$14</f>
        <v>Black 
RAL 9005</v>
      </c>
      <c r="E9883" s="1165" t="s">
        <v>27829</v>
      </c>
      <c r="F9883" s="1165" t="s">
        <v>28333</v>
      </c>
    </row>
    <row r="9884" spans="1:6" ht="15" customHeight="1">
      <c r="A9884" s="1165" t="str">
        <f t="shared" si="983"/>
        <v>MEXP194GRY</v>
      </c>
      <c r="B9884" s="1165">
        <f>IFERROR(INDEX('GRP Macros'!$B$14:$AF$554,MATCH(C9884,'GRP Macros'!$B$14:$B$552,FALSE),MATCH(D9884,'GRP Macros'!$B$14:$AF$14,FALSE)),0)</f>
        <v>0</v>
      </c>
      <c r="C9884" s="1165" t="str">
        <f t="shared" si="985"/>
        <v>MEXP194</v>
      </c>
      <c r="D9884" s="988" t="str">
        <f>'GRP Macros'!$Y$14</f>
        <v>Grey 
RAL 7001</v>
      </c>
      <c r="E9884" s="1165" t="s">
        <v>27828</v>
      </c>
      <c r="F9884" s="1165" t="s">
        <v>28333</v>
      </c>
    </row>
    <row r="9885" spans="1:6" ht="15" customHeight="1">
      <c r="A9885" s="1165" t="str">
        <f t="shared" si="983"/>
        <v>MEXP194FLY</v>
      </c>
      <c r="B9885" s="1165">
        <f>IFERROR(INDEX('GRP Macros'!$B$14:$AF$554,MATCH(C9885,'GRP Macros'!$B$14:$B$552,FALSE),MATCH(D9885,'GRP Macros'!$B$14:$AF$14,FALSE)),0)</f>
        <v>0</v>
      </c>
      <c r="C9885" s="1165" t="str">
        <f t="shared" si="985"/>
        <v>MEXP194</v>
      </c>
      <c r="D9885" s="988" t="str">
        <f>'GRP Macros'!$Z$14</f>
        <v>Fluo Yellow 
RAL 1026</v>
      </c>
      <c r="E9885" s="1165" t="s">
        <v>28041</v>
      </c>
      <c r="F9885" s="1165" t="s">
        <v>28333</v>
      </c>
    </row>
    <row r="9886" spans="1:6" ht="15" customHeight="1">
      <c r="A9886" s="1165" t="str">
        <f t="shared" si="983"/>
        <v>MEXP194FLO</v>
      </c>
      <c r="B9886" s="1165">
        <f>IFERROR(INDEX('GRP Macros'!$B$14:$AF$554,MATCH(C9886,'GRP Macros'!$B$14:$B$552,FALSE),MATCH(D9886,'GRP Macros'!$B$14:$AF$14,FALSE)),0)</f>
        <v>0</v>
      </c>
      <c r="C9886" s="1165" t="str">
        <f t="shared" si="985"/>
        <v>MEXP194</v>
      </c>
      <c r="D9886" s="988" t="str">
        <f>'GRP Macros'!$AA$14</f>
        <v>Fluo Orange 
RAL 2005</v>
      </c>
      <c r="E9886" s="1165" t="s">
        <v>27830</v>
      </c>
      <c r="F9886" s="1165" t="s">
        <v>28333</v>
      </c>
    </row>
    <row r="9887" spans="1:6" ht="15" customHeight="1">
      <c r="A9887" s="1165" t="str">
        <f t="shared" si="983"/>
        <v>MEXP194FLP</v>
      </c>
      <c r="B9887" s="1165">
        <f>IFERROR(INDEX('GRP Macros'!$B$14:$AF$554,MATCH(C9887,'GRP Macros'!$B$14:$B$552,FALSE),MATCH(D9887,'GRP Macros'!$B$14:$AF$14,FALSE)),0)</f>
        <v>0</v>
      </c>
      <c r="C9887" s="1165" t="str">
        <f t="shared" si="985"/>
        <v>MEXP194</v>
      </c>
      <c r="D9887" s="988" t="str">
        <f>'GRP Macros'!$AB$14</f>
        <v>Fluo Pink 
Pantone 806C</v>
      </c>
      <c r="E9887" s="1165" t="s">
        <v>27832</v>
      </c>
      <c r="F9887" s="1165" t="s">
        <v>28333</v>
      </c>
    </row>
    <row r="9888" spans="1:6" ht="15" customHeight="1">
      <c r="A9888" s="1165" t="str">
        <f t="shared" si="983"/>
        <v>MEXP194FLG</v>
      </c>
      <c r="B9888" s="1165">
        <f>IFERROR(INDEX('GRP Macros'!$B$14:$AF$554,MATCH(C9888,'GRP Macros'!$B$14:$B$552,FALSE),MATCH(D9888,'GRP Macros'!$B$14:$AF$14,FALSE)),0)</f>
        <v>0</v>
      </c>
      <c r="C9888" s="1165" t="str">
        <f t="shared" si="985"/>
        <v>MEXP194</v>
      </c>
      <c r="D9888" s="988" t="str">
        <f>'GRP Macros'!$AC$14</f>
        <v>Fluo Green 
RAL 6028</v>
      </c>
      <c r="E9888" s="1165" t="s">
        <v>27831</v>
      </c>
      <c r="F9888" s="1165" t="s">
        <v>28333</v>
      </c>
    </row>
    <row r="9889" spans="1:6" ht="15" customHeight="1">
      <c r="A9889" s="1165" t="str">
        <f t="shared" si="983"/>
        <v>MEXP195WHI</v>
      </c>
      <c r="B9889" s="1165">
        <f>IFERROR(INDEX('GRP Macros'!$B$14:$AF$554,MATCH(C9889,'GRP Macros'!$B$14:$B$552,FALSE),MATCH(D9889,'GRP Macros'!$B$14:$AF$14,FALSE)),0)</f>
        <v>0</v>
      </c>
      <c r="C9889" s="1165" t="s">
        <v>28527</v>
      </c>
      <c r="D9889" s="1167" t="str">
        <f>'GRP Macros'!$K$14</f>
        <v>White 
RAL 9016</v>
      </c>
      <c r="E9889" s="1165" t="s">
        <v>27838</v>
      </c>
      <c r="F9889" s="1165" t="s">
        <v>28333</v>
      </c>
    </row>
    <row r="9890" spans="1:6" ht="15" customHeight="1">
      <c r="A9890" s="1165" t="str">
        <f t="shared" si="983"/>
        <v>MEXP195BLU</v>
      </c>
      <c r="B9890" s="1165">
        <f>IFERROR(INDEX('GRP Macros'!$B$14:$AF$554,MATCH(C9890,'GRP Macros'!$B$14:$B$552,FALSE),MATCH(D9890,'GRP Macros'!$B$14:$AF$14,FALSE)),0)</f>
        <v>0</v>
      </c>
      <c r="C9890" s="1165" t="str">
        <f>C9889</f>
        <v>MEXP195</v>
      </c>
      <c r="D9890" s="988" t="str">
        <f>'GRP Macros'!$L$14</f>
        <v>Blue US 
RAL 5015</v>
      </c>
      <c r="E9890" s="1165" t="s">
        <v>27827</v>
      </c>
      <c r="F9890" s="1165" t="s">
        <v>28333</v>
      </c>
    </row>
    <row r="9891" spans="1:6" ht="15" customHeight="1">
      <c r="A9891" s="1165" t="str">
        <f t="shared" si="983"/>
        <v>MEXP195MIN</v>
      </c>
      <c r="B9891" s="1165">
        <f>IFERROR(INDEX('GRP Macros'!$B$14:$AF$554,MATCH(C9891,'GRP Macros'!$B$14:$B$552,FALSE),MATCH(D9891,'GRP Macros'!$B$14:$AF$14,FALSE)),0)</f>
        <v>0</v>
      </c>
      <c r="C9891" s="1165" t="str">
        <f t="shared" ref="C9891:C9902" si="986">C9890</f>
        <v>MEXP195</v>
      </c>
      <c r="D9891" s="988" t="str">
        <f>'GRP Macros'!$O$14</f>
        <v>Mint 
RAL 6027</v>
      </c>
      <c r="E9891" s="1165" t="s">
        <v>27834</v>
      </c>
      <c r="F9891" s="1165" t="s">
        <v>28333</v>
      </c>
    </row>
    <row r="9892" spans="1:6" ht="15" customHeight="1">
      <c r="A9892" s="1165" t="str">
        <f t="shared" si="983"/>
        <v>MEXP195GRE</v>
      </c>
      <c r="B9892" s="1165">
        <f>IFERROR(INDEX('GRP Macros'!$B$14:$AF$554,MATCH(C9892,'GRP Macros'!$B$14:$B$552,FALSE),MATCH(D9892,'GRP Macros'!$B$14:$AF$14,FALSE)),0)</f>
        <v>0</v>
      </c>
      <c r="C9892" s="1165" t="str">
        <f t="shared" si="986"/>
        <v>MEXP195</v>
      </c>
      <c r="D9892" s="988" t="str">
        <f>'GRP Macros'!$P$14</f>
        <v>Green 
RAL 6037</v>
      </c>
      <c r="E9892" s="1165" t="s">
        <v>27837</v>
      </c>
      <c r="F9892" s="1165" t="s">
        <v>28333</v>
      </c>
    </row>
    <row r="9893" spans="1:6" ht="15" customHeight="1">
      <c r="A9893" s="1165" t="str">
        <f t="shared" si="983"/>
        <v>MEXP195PUK</v>
      </c>
      <c r="B9893" s="1165">
        <f>IFERROR(INDEX('GRP Macros'!$B$14:$AF$554,MATCH(C9893,'GRP Macros'!$B$14:$B$552,FALSE),MATCH(D9893,'GRP Macros'!$B$14:$AF$14,FALSE)),0)</f>
        <v>0</v>
      </c>
      <c r="C9893" s="1165" t="str">
        <f t="shared" si="986"/>
        <v>MEXP195</v>
      </c>
      <c r="D9893" s="988" t="str">
        <f>'GRP Macros'!$Q$14</f>
        <v>US Green 
Pantone
2301C</v>
      </c>
      <c r="E9893" s="1165" t="s">
        <v>27835</v>
      </c>
      <c r="F9893" s="1165" t="s">
        <v>28333</v>
      </c>
    </row>
    <row r="9894" spans="1:6" ht="15" customHeight="1">
      <c r="A9894" s="1165" t="str">
        <f t="shared" si="983"/>
        <v>MEXP195YEL</v>
      </c>
      <c r="B9894" s="1165">
        <f>IFERROR(INDEX('GRP Macros'!$B$14:$AF$554,MATCH(C9894,'GRP Macros'!$B$14:$B$552,FALSE),MATCH(D9894,'GRP Macros'!$B$14:$AF$14,FALSE)),0)</f>
        <v>0</v>
      </c>
      <c r="C9894" s="1165" t="str">
        <f t="shared" si="986"/>
        <v>MEXP195</v>
      </c>
      <c r="D9894" s="988" t="str">
        <f>'GRP Macros'!$S$14</f>
        <v>Yellow 
RAL 1023</v>
      </c>
      <c r="E9894" s="1165" t="s">
        <v>27823</v>
      </c>
      <c r="F9894" s="1165" t="s">
        <v>28333</v>
      </c>
    </row>
    <row r="9895" spans="1:6" ht="15" customHeight="1">
      <c r="A9895" s="1165" t="str">
        <f t="shared" si="983"/>
        <v>MEXP195RED</v>
      </c>
      <c r="B9895" s="1165">
        <f>IFERROR(INDEX('GRP Macros'!$B$14:$AF$554,MATCH(C9895,'GRP Macros'!$B$14:$B$552,FALSE),MATCH(D9895,'GRP Macros'!$B$14:$AF$14,FALSE)),0)</f>
        <v>0</v>
      </c>
      <c r="C9895" s="1165" t="str">
        <f t="shared" si="986"/>
        <v>MEXP195</v>
      </c>
      <c r="D9895" s="988" t="str">
        <f>'GRP Macros'!$U$14</f>
        <v>Red 
RAL 3020</v>
      </c>
      <c r="E9895" s="1165" t="s">
        <v>27826</v>
      </c>
      <c r="F9895" s="1165" t="s">
        <v>28333</v>
      </c>
    </row>
    <row r="9896" spans="1:6" ht="15" customHeight="1">
      <c r="A9896" s="1165" t="str">
        <f t="shared" si="983"/>
        <v>MEXP195VIO</v>
      </c>
      <c r="B9896" s="1165">
        <f>IFERROR(INDEX('GRP Macros'!$B$14:$AF$554,MATCH(C9896,'GRP Macros'!$B$14:$B$552,FALSE),MATCH(D9896,'GRP Macros'!$B$14:$AF$14,FALSE)),0)</f>
        <v>0</v>
      </c>
      <c r="C9896" s="1165" t="str">
        <f t="shared" si="986"/>
        <v>MEXP195</v>
      </c>
      <c r="D9896" s="988" t="str">
        <f>'GRP Macros'!$V$14</f>
        <v>Violet 
RAL 4008</v>
      </c>
      <c r="E9896" s="1165" t="s">
        <v>27833</v>
      </c>
      <c r="F9896" s="1165" t="s">
        <v>28333</v>
      </c>
    </row>
    <row r="9897" spans="1:6" ht="15" customHeight="1">
      <c r="A9897" s="1165" t="str">
        <f t="shared" ref="A9897:A9902" si="987">CONCATENATE(C9897,E9897)</f>
        <v>MEXP195BLK</v>
      </c>
      <c r="B9897" s="1165">
        <f>IFERROR(INDEX('GRP Macros'!$B$14:$AF$554,MATCH(C9897,'GRP Macros'!$B$14:$B$552,FALSE),MATCH(D9897,'GRP Macros'!$B$14:$AF$14,FALSE)),0)</f>
        <v>0</v>
      </c>
      <c r="C9897" s="1165" t="str">
        <f t="shared" si="986"/>
        <v>MEXP195</v>
      </c>
      <c r="D9897" s="988" t="str">
        <f>'GRP Macros'!$X$14</f>
        <v>Black 
RAL 9005</v>
      </c>
      <c r="E9897" s="1165" t="s">
        <v>27829</v>
      </c>
      <c r="F9897" s="1165" t="s">
        <v>28333</v>
      </c>
    </row>
    <row r="9898" spans="1:6" ht="15" customHeight="1">
      <c r="A9898" s="1165" t="str">
        <f t="shared" si="987"/>
        <v>MEXP195GRY</v>
      </c>
      <c r="B9898" s="1165">
        <f>IFERROR(INDEX('GRP Macros'!$B$14:$AF$554,MATCH(C9898,'GRP Macros'!$B$14:$B$552,FALSE),MATCH(D9898,'GRP Macros'!$B$14:$AF$14,FALSE)),0)</f>
        <v>0</v>
      </c>
      <c r="C9898" s="1165" t="str">
        <f t="shared" si="986"/>
        <v>MEXP195</v>
      </c>
      <c r="D9898" s="988" t="str">
        <f>'GRP Macros'!$Y$14</f>
        <v>Grey 
RAL 7001</v>
      </c>
      <c r="E9898" s="1165" t="s">
        <v>27828</v>
      </c>
      <c r="F9898" s="1165" t="s">
        <v>28333</v>
      </c>
    </row>
    <row r="9899" spans="1:6" ht="15" customHeight="1">
      <c r="A9899" s="1165" t="str">
        <f t="shared" si="987"/>
        <v>MEXP195FLY</v>
      </c>
      <c r="B9899" s="1165">
        <f>IFERROR(INDEX('GRP Macros'!$B$14:$AF$554,MATCH(C9899,'GRP Macros'!$B$14:$B$552,FALSE),MATCH(D9899,'GRP Macros'!$B$14:$AF$14,FALSE)),0)</f>
        <v>0</v>
      </c>
      <c r="C9899" s="1165" t="str">
        <f t="shared" si="986"/>
        <v>MEXP195</v>
      </c>
      <c r="D9899" s="988" t="str">
        <f>'GRP Macros'!$Z$14</f>
        <v>Fluo Yellow 
RAL 1026</v>
      </c>
      <c r="E9899" s="1165" t="s">
        <v>28041</v>
      </c>
      <c r="F9899" s="1165" t="s">
        <v>28333</v>
      </c>
    </row>
    <row r="9900" spans="1:6" ht="15" customHeight="1">
      <c r="A9900" s="1165" t="str">
        <f t="shared" si="987"/>
        <v>MEXP195FLO</v>
      </c>
      <c r="B9900" s="1165">
        <f>IFERROR(INDEX('GRP Macros'!$B$14:$AF$554,MATCH(C9900,'GRP Macros'!$B$14:$B$552,FALSE),MATCH(D9900,'GRP Macros'!$B$14:$AF$14,FALSE)),0)</f>
        <v>0</v>
      </c>
      <c r="C9900" s="1165" t="str">
        <f t="shared" si="986"/>
        <v>MEXP195</v>
      </c>
      <c r="D9900" s="988" t="str">
        <f>'GRP Macros'!$AA$14</f>
        <v>Fluo Orange 
RAL 2005</v>
      </c>
      <c r="E9900" s="1165" t="s">
        <v>27830</v>
      </c>
      <c r="F9900" s="1165" t="s">
        <v>28333</v>
      </c>
    </row>
    <row r="9901" spans="1:6" ht="15" customHeight="1">
      <c r="A9901" s="1165" t="str">
        <f t="shared" si="987"/>
        <v>MEXP195FLP</v>
      </c>
      <c r="B9901" s="1165">
        <f>IFERROR(INDEX('GRP Macros'!$B$14:$AF$554,MATCH(C9901,'GRP Macros'!$B$14:$B$552,FALSE),MATCH(D9901,'GRP Macros'!$B$14:$AF$14,FALSE)),0)</f>
        <v>0</v>
      </c>
      <c r="C9901" s="1165" t="str">
        <f t="shared" si="986"/>
        <v>MEXP195</v>
      </c>
      <c r="D9901" s="988" t="str">
        <f>'GRP Macros'!$AB$14</f>
        <v>Fluo Pink 
Pantone 806C</v>
      </c>
      <c r="E9901" s="1165" t="s">
        <v>27832</v>
      </c>
      <c r="F9901" s="1165" t="s">
        <v>28333</v>
      </c>
    </row>
    <row r="9902" spans="1:6" ht="15" customHeight="1">
      <c r="A9902" s="1165" t="str">
        <f t="shared" si="987"/>
        <v>MEXP195FLG</v>
      </c>
      <c r="B9902" s="1165">
        <f>IFERROR(INDEX('GRP Macros'!$B$14:$AF$554,MATCH(C9902,'GRP Macros'!$B$14:$B$552,FALSE),MATCH(D9902,'GRP Macros'!$B$14:$AF$14,FALSE)),0)</f>
        <v>0</v>
      </c>
      <c r="C9902" s="1165" t="str">
        <f t="shared" si="986"/>
        <v>MEXP195</v>
      </c>
      <c r="D9902" s="988" t="str">
        <f>'GRP Macros'!$AC$14</f>
        <v>Fluo Green 
RAL 6028</v>
      </c>
      <c r="E9902" s="1165" t="s">
        <v>27831</v>
      </c>
      <c r="F9902" s="1165" t="s">
        <v>28333</v>
      </c>
    </row>
    <row r="9903" spans="1:6" ht="15" customHeight="1">
      <c r="A9903" s="1165" t="str">
        <f t="shared" ref="A9903:A10071" si="988">CONCATENATE(C9903,E9903)</f>
        <v>MEXP196WHI</v>
      </c>
      <c r="B9903" s="1165">
        <f>IFERROR(INDEX('GRP Macros'!$B$14:$AF$554,MATCH(C9903,'GRP Macros'!$B$14:$B$552,FALSE),MATCH(D9903,'GRP Macros'!$B$14:$AF$14,FALSE)),0)</f>
        <v>0</v>
      </c>
      <c r="C9903" s="1165" t="s">
        <v>28528</v>
      </c>
      <c r="D9903" s="1167" t="str">
        <f>'GRP Macros'!$K$14</f>
        <v>White 
RAL 9016</v>
      </c>
      <c r="E9903" s="1165" t="s">
        <v>27838</v>
      </c>
      <c r="F9903" s="1165" t="s">
        <v>28333</v>
      </c>
    </row>
    <row r="9904" spans="1:6" ht="15" customHeight="1">
      <c r="A9904" s="1165" t="str">
        <f t="shared" ref="A9904:A9916" si="989">CONCATENATE(C9904,E9904)</f>
        <v>MEXP196BLU</v>
      </c>
      <c r="B9904" s="1165">
        <f>IFERROR(INDEX('GRP Macros'!$B$14:$AF$554,MATCH(C9904,'GRP Macros'!$B$14:$B$552,FALSE),MATCH(D9904,'GRP Macros'!$B$14:$AF$14,FALSE)),0)</f>
        <v>0</v>
      </c>
      <c r="C9904" s="1165" t="str">
        <f>C9903</f>
        <v>MEXP196</v>
      </c>
      <c r="D9904" s="988" t="str">
        <f>'GRP Macros'!$L$14</f>
        <v>Blue US 
RAL 5015</v>
      </c>
      <c r="E9904" s="1165" t="s">
        <v>27827</v>
      </c>
      <c r="F9904" s="1165" t="s">
        <v>28333</v>
      </c>
    </row>
    <row r="9905" spans="1:6" ht="15" customHeight="1">
      <c r="A9905" s="1165" t="str">
        <f t="shared" si="989"/>
        <v>MEXP196MIN</v>
      </c>
      <c r="B9905" s="1165">
        <f>IFERROR(INDEX('GRP Macros'!$B$14:$AF$554,MATCH(C9905,'GRP Macros'!$B$14:$B$552,FALSE),MATCH(D9905,'GRP Macros'!$B$14:$AF$14,FALSE)),0)</f>
        <v>0</v>
      </c>
      <c r="C9905" s="1165" t="str">
        <f t="shared" ref="C9905:C9916" si="990">C9904</f>
        <v>MEXP196</v>
      </c>
      <c r="D9905" s="988" t="str">
        <f>'GRP Macros'!$O$14</f>
        <v>Mint 
RAL 6027</v>
      </c>
      <c r="E9905" s="1165" t="s">
        <v>27834</v>
      </c>
      <c r="F9905" s="1165" t="s">
        <v>28333</v>
      </c>
    </row>
    <row r="9906" spans="1:6" ht="15" customHeight="1">
      <c r="A9906" s="1165" t="str">
        <f t="shared" si="989"/>
        <v>MEXP196GRE</v>
      </c>
      <c r="B9906" s="1165">
        <f>IFERROR(INDEX('GRP Macros'!$B$14:$AF$554,MATCH(C9906,'GRP Macros'!$B$14:$B$552,FALSE),MATCH(D9906,'GRP Macros'!$B$14:$AF$14,FALSE)),0)</f>
        <v>0</v>
      </c>
      <c r="C9906" s="1165" t="str">
        <f t="shared" si="990"/>
        <v>MEXP196</v>
      </c>
      <c r="D9906" s="988" t="str">
        <f>'GRP Macros'!$P$14</f>
        <v>Green 
RAL 6037</v>
      </c>
      <c r="E9906" s="1165" t="s">
        <v>27837</v>
      </c>
      <c r="F9906" s="1165" t="s">
        <v>28333</v>
      </c>
    </row>
    <row r="9907" spans="1:6" ht="15" customHeight="1">
      <c r="A9907" s="1165" t="str">
        <f t="shared" si="989"/>
        <v>MEXP196PUK</v>
      </c>
      <c r="B9907" s="1165">
        <f>IFERROR(INDEX('GRP Macros'!$B$14:$AF$554,MATCH(C9907,'GRP Macros'!$B$14:$B$552,FALSE),MATCH(D9907,'GRP Macros'!$B$14:$AF$14,FALSE)),0)</f>
        <v>0</v>
      </c>
      <c r="C9907" s="1165" t="str">
        <f t="shared" si="990"/>
        <v>MEXP196</v>
      </c>
      <c r="D9907" s="988" t="str">
        <f>'GRP Macros'!$Q$14</f>
        <v>US Green 
Pantone
2301C</v>
      </c>
      <c r="E9907" s="1165" t="s">
        <v>27835</v>
      </c>
      <c r="F9907" s="1165" t="s">
        <v>28333</v>
      </c>
    </row>
    <row r="9908" spans="1:6" ht="15" customHeight="1">
      <c r="A9908" s="1165" t="str">
        <f t="shared" si="989"/>
        <v>MEXP196YEL</v>
      </c>
      <c r="B9908" s="1165">
        <f>IFERROR(INDEX('GRP Macros'!$B$14:$AF$554,MATCH(C9908,'GRP Macros'!$B$14:$B$552,FALSE),MATCH(D9908,'GRP Macros'!$B$14:$AF$14,FALSE)),0)</f>
        <v>0</v>
      </c>
      <c r="C9908" s="1165" t="str">
        <f t="shared" si="990"/>
        <v>MEXP196</v>
      </c>
      <c r="D9908" s="988" t="str">
        <f>'GRP Macros'!$S$14</f>
        <v>Yellow 
RAL 1023</v>
      </c>
      <c r="E9908" s="1165" t="s">
        <v>27823</v>
      </c>
      <c r="F9908" s="1165" t="s">
        <v>28333</v>
      </c>
    </row>
    <row r="9909" spans="1:6" ht="15" customHeight="1">
      <c r="A9909" s="1165" t="str">
        <f t="shared" si="989"/>
        <v>MEXP196RED</v>
      </c>
      <c r="B9909" s="1165">
        <f>IFERROR(INDEX('GRP Macros'!$B$14:$AF$554,MATCH(C9909,'GRP Macros'!$B$14:$B$552,FALSE),MATCH(D9909,'GRP Macros'!$B$14:$AF$14,FALSE)),0)</f>
        <v>0</v>
      </c>
      <c r="C9909" s="1165" t="str">
        <f t="shared" si="990"/>
        <v>MEXP196</v>
      </c>
      <c r="D9909" s="988" t="str">
        <f>'GRP Macros'!$U$14</f>
        <v>Red 
RAL 3020</v>
      </c>
      <c r="E9909" s="1165" t="s">
        <v>27826</v>
      </c>
      <c r="F9909" s="1165" t="s">
        <v>28333</v>
      </c>
    </row>
    <row r="9910" spans="1:6" ht="15" customHeight="1">
      <c r="A9910" s="1165" t="str">
        <f t="shared" si="989"/>
        <v>MEXP196VIO</v>
      </c>
      <c r="B9910" s="1165">
        <f>IFERROR(INDEX('GRP Macros'!$B$14:$AF$554,MATCH(C9910,'GRP Macros'!$B$14:$B$552,FALSE),MATCH(D9910,'GRP Macros'!$B$14:$AF$14,FALSE)),0)</f>
        <v>0</v>
      </c>
      <c r="C9910" s="1165" t="str">
        <f t="shared" si="990"/>
        <v>MEXP196</v>
      </c>
      <c r="D9910" s="988" t="str">
        <f>'GRP Macros'!$V$14</f>
        <v>Violet 
RAL 4008</v>
      </c>
      <c r="E9910" s="1165" t="s">
        <v>27833</v>
      </c>
      <c r="F9910" s="1165" t="s">
        <v>28333</v>
      </c>
    </row>
    <row r="9911" spans="1:6" ht="15" customHeight="1">
      <c r="A9911" s="1165" t="str">
        <f t="shared" si="989"/>
        <v>MEXP196BLK</v>
      </c>
      <c r="B9911" s="1165">
        <f>IFERROR(INDEX('GRP Macros'!$B$14:$AF$554,MATCH(C9911,'GRP Macros'!$B$14:$B$552,FALSE),MATCH(D9911,'GRP Macros'!$B$14:$AF$14,FALSE)),0)</f>
        <v>0</v>
      </c>
      <c r="C9911" s="1165" t="str">
        <f t="shared" si="990"/>
        <v>MEXP196</v>
      </c>
      <c r="D9911" s="988" t="str">
        <f>'GRP Macros'!$X$14</f>
        <v>Black 
RAL 9005</v>
      </c>
      <c r="E9911" s="1165" t="s">
        <v>27829</v>
      </c>
      <c r="F9911" s="1165" t="s">
        <v>28333</v>
      </c>
    </row>
    <row r="9912" spans="1:6" ht="15" customHeight="1">
      <c r="A9912" s="1165" t="str">
        <f t="shared" si="989"/>
        <v>MEXP196GRY</v>
      </c>
      <c r="B9912" s="1165">
        <f>IFERROR(INDEX('GRP Macros'!$B$14:$AF$554,MATCH(C9912,'GRP Macros'!$B$14:$B$552,FALSE),MATCH(D9912,'GRP Macros'!$B$14:$AF$14,FALSE)),0)</f>
        <v>0</v>
      </c>
      <c r="C9912" s="1165" t="str">
        <f t="shared" si="990"/>
        <v>MEXP196</v>
      </c>
      <c r="D9912" s="988" t="str">
        <f>'GRP Macros'!$Y$14</f>
        <v>Grey 
RAL 7001</v>
      </c>
      <c r="E9912" s="1165" t="s">
        <v>27828</v>
      </c>
      <c r="F9912" s="1165" t="s">
        <v>28333</v>
      </c>
    </row>
    <row r="9913" spans="1:6" ht="15" customHeight="1">
      <c r="A9913" s="1165" t="str">
        <f t="shared" si="989"/>
        <v>MEXP196FLY</v>
      </c>
      <c r="B9913" s="1165">
        <f>IFERROR(INDEX('GRP Macros'!$B$14:$AF$554,MATCH(C9913,'GRP Macros'!$B$14:$B$552,FALSE),MATCH(D9913,'GRP Macros'!$B$14:$AF$14,FALSE)),0)</f>
        <v>0</v>
      </c>
      <c r="C9913" s="1165" t="str">
        <f t="shared" si="990"/>
        <v>MEXP196</v>
      </c>
      <c r="D9913" s="988" t="str">
        <f>'GRP Macros'!$Z$14</f>
        <v>Fluo Yellow 
RAL 1026</v>
      </c>
      <c r="E9913" s="1165" t="s">
        <v>28041</v>
      </c>
      <c r="F9913" s="1165" t="s">
        <v>28333</v>
      </c>
    </row>
    <row r="9914" spans="1:6" ht="15" customHeight="1">
      <c r="A9914" s="1165" t="str">
        <f t="shared" si="989"/>
        <v>MEXP196FLO</v>
      </c>
      <c r="B9914" s="1165">
        <f>IFERROR(INDEX('GRP Macros'!$B$14:$AF$554,MATCH(C9914,'GRP Macros'!$B$14:$B$552,FALSE),MATCH(D9914,'GRP Macros'!$B$14:$AF$14,FALSE)),0)</f>
        <v>0</v>
      </c>
      <c r="C9914" s="1165" t="str">
        <f t="shared" si="990"/>
        <v>MEXP196</v>
      </c>
      <c r="D9914" s="988" t="str">
        <f>'GRP Macros'!$AA$14</f>
        <v>Fluo Orange 
RAL 2005</v>
      </c>
      <c r="E9914" s="1165" t="s">
        <v>27830</v>
      </c>
      <c r="F9914" s="1165" t="s">
        <v>28333</v>
      </c>
    </row>
    <row r="9915" spans="1:6" ht="15" customHeight="1">
      <c r="A9915" s="1165" t="str">
        <f t="shared" si="989"/>
        <v>MEXP196FLP</v>
      </c>
      <c r="B9915" s="1165">
        <f>IFERROR(INDEX('GRP Macros'!$B$14:$AF$554,MATCH(C9915,'GRP Macros'!$B$14:$B$552,FALSE),MATCH(D9915,'GRP Macros'!$B$14:$AF$14,FALSE)),0)</f>
        <v>0</v>
      </c>
      <c r="C9915" s="1165" t="str">
        <f t="shared" si="990"/>
        <v>MEXP196</v>
      </c>
      <c r="D9915" s="988" t="str">
        <f>'GRP Macros'!$AB$14</f>
        <v>Fluo Pink 
Pantone 806C</v>
      </c>
      <c r="E9915" s="1165" t="s">
        <v>27832</v>
      </c>
      <c r="F9915" s="1165" t="s">
        <v>28333</v>
      </c>
    </row>
    <row r="9916" spans="1:6" ht="15" customHeight="1">
      <c r="A9916" s="1165" t="str">
        <f t="shared" si="989"/>
        <v>MEXP196FLG</v>
      </c>
      <c r="B9916" s="1165">
        <f>IFERROR(INDEX('GRP Macros'!$B$14:$AF$554,MATCH(C9916,'GRP Macros'!$B$14:$B$552,FALSE),MATCH(D9916,'GRP Macros'!$B$14:$AF$14,FALSE)),0)</f>
        <v>0</v>
      </c>
      <c r="C9916" s="1165" t="str">
        <f t="shared" si="990"/>
        <v>MEXP196</v>
      </c>
      <c r="D9916" s="988" t="str">
        <f>'GRP Macros'!$AC$14</f>
        <v>Fluo Green 
RAL 6028</v>
      </c>
      <c r="E9916" s="1165" t="s">
        <v>27831</v>
      </c>
      <c r="F9916" s="1165" t="s">
        <v>28333</v>
      </c>
    </row>
    <row r="9917" spans="1:6" ht="15" customHeight="1">
      <c r="A9917" s="1165" t="str">
        <f t="shared" si="988"/>
        <v>MEXP66DTWHI</v>
      </c>
      <c r="B9917" s="1165">
        <f>IFERROR(INDEX('GRP Macros'!$B$14:$AF$554,MATCH(C9917,'GRP Macros'!$B$14:$B$552,FALSE),MATCH(D9917,'GRP Macros'!$B$14:$AF$14,FALSE)),0)</f>
        <v>0</v>
      </c>
      <c r="C9917" s="1165" t="s">
        <v>28529</v>
      </c>
      <c r="D9917" s="1167" t="str">
        <f>'GRP Macros'!$K$14</f>
        <v>White 
RAL 9016</v>
      </c>
      <c r="E9917" s="1165" t="s">
        <v>27838</v>
      </c>
      <c r="F9917" s="1165" t="s">
        <v>28333</v>
      </c>
    </row>
    <row r="9918" spans="1:6" ht="15" customHeight="1">
      <c r="A9918" s="1165" t="str">
        <f t="shared" ref="A9918:A9930" si="991">CONCATENATE(C9918,E9918)</f>
        <v>MEXP66DTBLU</v>
      </c>
      <c r="B9918" s="1165">
        <f>IFERROR(INDEX('GRP Macros'!$B$14:$AF$554,MATCH(C9918,'GRP Macros'!$B$14:$B$552,FALSE),MATCH(D9918,'GRP Macros'!$B$14:$AF$14,FALSE)),0)</f>
        <v>0</v>
      </c>
      <c r="C9918" s="1165" t="str">
        <f>C9917</f>
        <v>MEXP66DT</v>
      </c>
      <c r="D9918" s="988" t="str">
        <f>'GRP Macros'!$L$14</f>
        <v>Blue US 
RAL 5015</v>
      </c>
      <c r="E9918" s="1165" t="s">
        <v>27827</v>
      </c>
      <c r="F9918" s="1165" t="s">
        <v>28333</v>
      </c>
    </row>
    <row r="9919" spans="1:6" ht="15" customHeight="1">
      <c r="A9919" s="1165" t="str">
        <f t="shared" si="991"/>
        <v>MEXP66DTMIN</v>
      </c>
      <c r="B9919" s="1165">
        <f>IFERROR(INDEX('GRP Macros'!$B$14:$AF$554,MATCH(C9919,'GRP Macros'!$B$14:$B$552,FALSE),MATCH(D9919,'GRP Macros'!$B$14:$AF$14,FALSE)),0)</f>
        <v>0</v>
      </c>
      <c r="C9919" s="1165" t="str">
        <f t="shared" ref="C9919:C9930" si="992">C9918</f>
        <v>MEXP66DT</v>
      </c>
      <c r="D9919" s="988" t="str">
        <f>'GRP Macros'!$O$14</f>
        <v>Mint 
RAL 6027</v>
      </c>
      <c r="E9919" s="1165" t="s">
        <v>27834</v>
      </c>
      <c r="F9919" s="1165" t="s">
        <v>28333</v>
      </c>
    </row>
    <row r="9920" spans="1:6" ht="15" customHeight="1">
      <c r="A9920" s="1165" t="str">
        <f t="shared" si="991"/>
        <v>MEXP66DTGRE</v>
      </c>
      <c r="B9920" s="1165">
        <f>IFERROR(INDEX('GRP Macros'!$B$14:$AF$554,MATCH(C9920,'GRP Macros'!$B$14:$B$552,FALSE),MATCH(D9920,'GRP Macros'!$B$14:$AF$14,FALSE)),0)</f>
        <v>0</v>
      </c>
      <c r="C9920" s="1165" t="str">
        <f t="shared" si="992"/>
        <v>MEXP66DT</v>
      </c>
      <c r="D9920" s="988" t="str">
        <f>'GRP Macros'!$P$14</f>
        <v>Green 
RAL 6037</v>
      </c>
      <c r="E9920" s="1165" t="s">
        <v>27837</v>
      </c>
      <c r="F9920" s="1165" t="s">
        <v>28333</v>
      </c>
    </row>
    <row r="9921" spans="1:6" ht="15" customHeight="1">
      <c r="A9921" s="1165" t="str">
        <f t="shared" si="991"/>
        <v>MEXP66DTPUK</v>
      </c>
      <c r="B9921" s="1165">
        <f>IFERROR(INDEX('GRP Macros'!$B$14:$AF$554,MATCH(C9921,'GRP Macros'!$B$14:$B$552,FALSE),MATCH(D9921,'GRP Macros'!$B$14:$AF$14,FALSE)),0)</f>
        <v>0</v>
      </c>
      <c r="C9921" s="1165" t="str">
        <f t="shared" si="992"/>
        <v>MEXP66DT</v>
      </c>
      <c r="D9921" s="988" t="str">
        <f>'GRP Macros'!$Q$14</f>
        <v>US Green 
Pantone
2301C</v>
      </c>
      <c r="E9921" s="1165" t="s">
        <v>27835</v>
      </c>
      <c r="F9921" s="1165" t="s">
        <v>28333</v>
      </c>
    </row>
    <row r="9922" spans="1:6" ht="15" customHeight="1">
      <c r="A9922" s="1165" t="str">
        <f t="shared" si="991"/>
        <v>MEXP66DTYEL</v>
      </c>
      <c r="B9922" s="1165">
        <f>IFERROR(INDEX('GRP Macros'!$B$14:$AF$554,MATCH(C9922,'GRP Macros'!$B$14:$B$552,FALSE),MATCH(D9922,'GRP Macros'!$B$14:$AF$14,FALSE)),0)</f>
        <v>0</v>
      </c>
      <c r="C9922" s="1165" t="str">
        <f t="shared" si="992"/>
        <v>MEXP66DT</v>
      </c>
      <c r="D9922" s="988" t="str">
        <f>'GRP Macros'!$S$14</f>
        <v>Yellow 
RAL 1023</v>
      </c>
      <c r="E9922" s="1165" t="s">
        <v>27823</v>
      </c>
      <c r="F9922" s="1165" t="s">
        <v>28333</v>
      </c>
    </row>
    <row r="9923" spans="1:6" ht="15" customHeight="1">
      <c r="A9923" s="1165" t="str">
        <f t="shared" si="991"/>
        <v>MEXP66DTRED</v>
      </c>
      <c r="B9923" s="1165">
        <f>IFERROR(INDEX('GRP Macros'!$B$14:$AF$554,MATCH(C9923,'GRP Macros'!$B$14:$B$552,FALSE),MATCH(D9923,'GRP Macros'!$B$14:$AF$14,FALSE)),0)</f>
        <v>0</v>
      </c>
      <c r="C9923" s="1165" t="str">
        <f t="shared" si="992"/>
        <v>MEXP66DT</v>
      </c>
      <c r="D9923" s="988" t="str">
        <f>'GRP Macros'!$U$14</f>
        <v>Red 
RAL 3020</v>
      </c>
      <c r="E9923" s="1165" t="s">
        <v>27826</v>
      </c>
      <c r="F9923" s="1165" t="s">
        <v>28333</v>
      </c>
    </row>
    <row r="9924" spans="1:6" ht="15" customHeight="1">
      <c r="A9924" s="1165" t="str">
        <f t="shared" si="991"/>
        <v>MEXP66DTVIO</v>
      </c>
      <c r="B9924" s="1165">
        <f>IFERROR(INDEX('GRP Macros'!$B$14:$AF$554,MATCH(C9924,'GRP Macros'!$B$14:$B$552,FALSE),MATCH(D9924,'GRP Macros'!$B$14:$AF$14,FALSE)),0)</f>
        <v>0</v>
      </c>
      <c r="C9924" s="1165" t="str">
        <f t="shared" si="992"/>
        <v>MEXP66DT</v>
      </c>
      <c r="D9924" s="988" t="str">
        <f>'GRP Macros'!$V$14</f>
        <v>Violet 
RAL 4008</v>
      </c>
      <c r="E9924" s="1165" t="s">
        <v>27833</v>
      </c>
      <c r="F9924" s="1165" t="s">
        <v>28333</v>
      </c>
    </row>
    <row r="9925" spans="1:6" ht="15" customHeight="1">
      <c r="A9925" s="1165" t="str">
        <f t="shared" si="991"/>
        <v>MEXP66DTBLK</v>
      </c>
      <c r="B9925" s="1165">
        <f>IFERROR(INDEX('GRP Macros'!$B$14:$AF$554,MATCH(C9925,'GRP Macros'!$B$14:$B$552,FALSE),MATCH(D9925,'GRP Macros'!$B$14:$AF$14,FALSE)),0)</f>
        <v>0</v>
      </c>
      <c r="C9925" s="1165" t="str">
        <f t="shared" si="992"/>
        <v>MEXP66DT</v>
      </c>
      <c r="D9925" s="988" t="str">
        <f>'GRP Macros'!$X$14</f>
        <v>Black 
RAL 9005</v>
      </c>
      <c r="E9925" s="1165" t="s">
        <v>27829</v>
      </c>
      <c r="F9925" s="1165" t="s">
        <v>28333</v>
      </c>
    </row>
    <row r="9926" spans="1:6" ht="15" customHeight="1">
      <c r="A9926" s="1165" t="str">
        <f t="shared" si="991"/>
        <v>MEXP66DTGRY</v>
      </c>
      <c r="B9926" s="1165">
        <f>IFERROR(INDEX('GRP Macros'!$B$14:$AF$554,MATCH(C9926,'GRP Macros'!$B$14:$B$552,FALSE),MATCH(D9926,'GRP Macros'!$B$14:$AF$14,FALSE)),0)</f>
        <v>0</v>
      </c>
      <c r="C9926" s="1165" t="str">
        <f t="shared" si="992"/>
        <v>MEXP66DT</v>
      </c>
      <c r="D9926" s="988" t="str">
        <f>'GRP Macros'!$Y$14</f>
        <v>Grey 
RAL 7001</v>
      </c>
      <c r="E9926" s="1165" t="s">
        <v>27828</v>
      </c>
      <c r="F9926" s="1165" t="s">
        <v>28333</v>
      </c>
    </row>
    <row r="9927" spans="1:6" ht="15" customHeight="1">
      <c r="A9927" s="1165" t="str">
        <f t="shared" si="991"/>
        <v>MEXP66DTFLY</v>
      </c>
      <c r="B9927" s="1165">
        <f>IFERROR(INDEX('GRP Macros'!$B$14:$AF$554,MATCH(C9927,'GRP Macros'!$B$14:$B$552,FALSE),MATCH(D9927,'GRP Macros'!$B$14:$AF$14,FALSE)),0)</f>
        <v>0</v>
      </c>
      <c r="C9927" s="1165" t="str">
        <f t="shared" si="992"/>
        <v>MEXP66DT</v>
      </c>
      <c r="D9927" s="988" t="str">
        <f>'GRP Macros'!$Z$14</f>
        <v>Fluo Yellow 
RAL 1026</v>
      </c>
      <c r="E9927" s="1165" t="s">
        <v>28041</v>
      </c>
      <c r="F9927" s="1165" t="s">
        <v>28333</v>
      </c>
    </row>
    <row r="9928" spans="1:6" ht="15" customHeight="1">
      <c r="A9928" s="1165" t="str">
        <f t="shared" si="991"/>
        <v>MEXP66DTFLO</v>
      </c>
      <c r="B9928" s="1165">
        <f>IFERROR(INDEX('GRP Macros'!$B$14:$AF$554,MATCH(C9928,'GRP Macros'!$B$14:$B$552,FALSE),MATCH(D9928,'GRP Macros'!$B$14:$AF$14,FALSE)),0)</f>
        <v>0</v>
      </c>
      <c r="C9928" s="1165" t="str">
        <f t="shared" si="992"/>
        <v>MEXP66DT</v>
      </c>
      <c r="D9928" s="988" t="str">
        <f>'GRP Macros'!$AA$14</f>
        <v>Fluo Orange 
RAL 2005</v>
      </c>
      <c r="E9928" s="1165" t="s">
        <v>27830</v>
      </c>
      <c r="F9928" s="1165" t="s">
        <v>28333</v>
      </c>
    </row>
    <row r="9929" spans="1:6" ht="15" customHeight="1">
      <c r="A9929" s="1165" t="str">
        <f t="shared" si="991"/>
        <v>MEXP66DTFLP</v>
      </c>
      <c r="B9929" s="1165">
        <f>IFERROR(INDEX('GRP Macros'!$B$14:$AF$554,MATCH(C9929,'GRP Macros'!$B$14:$B$552,FALSE),MATCH(D9929,'GRP Macros'!$B$14:$AF$14,FALSE)),0)</f>
        <v>0</v>
      </c>
      <c r="C9929" s="1165" t="str">
        <f t="shared" si="992"/>
        <v>MEXP66DT</v>
      </c>
      <c r="D9929" s="988" t="str">
        <f>'GRP Macros'!$AB$14</f>
        <v>Fluo Pink 
Pantone 806C</v>
      </c>
      <c r="E9929" s="1165" t="s">
        <v>27832</v>
      </c>
      <c r="F9929" s="1165" t="s">
        <v>28333</v>
      </c>
    </row>
    <row r="9930" spans="1:6" ht="15" customHeight="1">
      <c r="A9930" s="1165" t="str">
        <f t="shared" si="991"/>
        <v>MEXP66DTFLG</v>
      </c>
      <c r="B9930" s="1165">
        <f>IFERROR(INDEX('GRP Macros'!$B$14:$AF$554,MATCH(C9930,'GRP Macros'!$B$14:$B$552,FALSE),MATCH(D9930,'GRP Macros'!$B$14:$AF$14,FALSE)),0)</f>
        <v>0</v>
      </c>
      <c r="C9930" s="1165" t="str">
        <f t="shared" si="992"/>
        <v>MEXP66DT</v>
      </c>
      <c r="D9930" s="988" t="str">
        <f>'GRP Macros'!$AC$14</f>
        <v>Fluo Green 
RAL 6028</v>
      </c>
      <c r="E9930" s="1165" t="s">
        <v>27831</v>
      </c>
      <c r="F9930" s="1165" t="s">
        <v>28333</v>
      </c>
    </row>
    <row r="9931" spans="1:6" ht="15" customHeight="1">
      <c r="A9931" s="1165" t="str">
        <f t="shared" si="988"/>
        <v>MEXP67DTWHI</v>
      </c>
      <c r="B9931" s="1165">
        <f>IFERROR(INDEX('GRP Macros'!$B$14:$AF$554,MATCH(C9931,'GRP Macros'!$B$14:$B$552,FALSE),MATCH(D9931,'GRP Macros'!$B$14:$AF$14,FALSE)),0)</f>
        <v>0</v>
      </c>
      <c r="C9931" s="1165" t="s">
        <v>28530</v>
      </c>
      <c r="D9931" s="1167" t="str">
        <f>'GRP Macros'!$K$14</f>
        <v>White 
RAL 9016</v>
      </c>
      <c r="E9931" s="1165" t="s">
        <v>27838</v>
      </c>
      <c r="F9931" s="1165" t="s">
        <v>28333</v>
      </c>
    </row>
    <row r="9932" spans="1:6" ht="15" customHeight="1">
      <c r="A9932" s="1165" t="str">
        <f t="shared" ref="A9932:A9944" si="993">CONCATENATE(C9932,E9932)</f>
        <v>MEXP67DTBLU</v>
      </c>
      <c r="B9932" s="1165">
        <f>IFERROR(INDEX('GRP Macros'!$B$14:$AF$554,MATCH(C9932,'GRP Macros'!$B$14:$B$552,FALSE),MATCH(D9932,'GRP Macros'!$B$14:$AF$14,FALSE)),0)</f>
        <v>0</v>
      </c>
      <c r="C9932" s="1165" t="str">
        <f>C9931</f>
        <v>MEXP67DT</v>
      </c>
      <c r="D9932" s="988" t="str">
        <f>'GRP Macros'!$L$14</f>
        <v>Blue US 
RAL 5015</v>
      </c>
      <c r="E9932" s="1165" t="s">
        <v>27827</v>
      </c>
      <c r="F9932" s="1165" t="s">
        <v>28333</v>
      </c>
    </row>
    <row r="9933" spans="1:6" ht="15" customHeight="1">
      <c r="A9933" s="1165" t="str">
        <f t="shared" si="993"/>
        <v>MEXP67DTMIN</v>
      </c>
      <c r="B9933" s="1165">
        <f>IFERROR(INDEX('GRP Macros'!$B$14:$AF$554,MATCH(C9933,'GRP Macros'!$B$14:$B$552,FALSE),MATCH(D9933,'GRP Macros'!$B$14:$AF$14,FALSE)),0)</f>
        <v>0</v>
      </c>
      <c r="C9933" s="1165" t="str">
        <f t="shared" ref="C9933:C9944" si="994">C9932</f>
        <v>MEXP67DT</v>
      </c>
      <c r="D9933" s="988" t="str">
        <f>'GRP Macros'!$O$14</f>
        <v>Mint 
RAL 6027</v>
      </c>
      <c r="E9933" s="1165" t="s">
        <v>27834</v>
      </c>
      <c r="F9933" s="1165" t="s">
        <v>28333</v>
      </c>
    </row>
    <row r="9934" spans="1:6" ht="15" customHeight="1">
      <c r="A9934" s="1165" t="str">
        <f t="shared" si="993"/>
        <v>MEXP67DTGRE</v>
      </c>
      <c r="B9934" s="1165">
        <f>IFERROR(INDEX('GRP Macros'!$B$14:$AF$554,MATCH(C9934,'GRP Macros'!$B$14:$B$552,FALSE),MATCH(D9934,'GRP Macros'!$B$14:$AF$14,FALSE)),0)</f>
        <v>0</v>
      </c>
      <c r="C9934" s="1165" t="str">
        <f t="shared" si="994"/>
        <v>MEXP67DT</v>
      </c>
      <c r="D9934" s="988" t="str">
        <f>'GRP Macros'!$P$14</f>
        <v>Green 
RAL 6037</v>
      </c>
      <c r="E9934" s="1165" t="s">
        <v>27837</v>
      </c>
      <c r="F9934" s="1165" t="s">
        <v>28333</v>
      </c>
    </row>
    <row r="9935" spans="1:6" ht="15" customHeight="1">
      <c r="A9935" s="1165" t="str">
        <f t="shared" si="993"/>
        <v>MEXP67DTPUK</v>
      </c>
      <c r="B9935" s="1165">
        <f>IFERROR(INDEX('GRP Macros'!$B$14:$AF$554,MATCH(C9935,'GRP Macros'!$B$14:$B$552,FALSE),MATCH(D9935,'GRP Macros'!$B$14:$AF$14,FALSE)),0)</f>
        <v>0</v>
      </c>
      <c r="C9935" s="1165" t="str">
        <f t="shared" si="994"/>
        <v>MEXP67DT</v>
      </c>
      <c r="D9935" s="988" t="str">
        <f>'GRP Macros'!$Q$14</f>
        <v>US Green 
Pantone
2301C</v>
      </c>
      <c r="E9935" s="1165" t="s">
        <v>27835</v>
      </c>
      <c r="F9935" s="1165" t="s">
        <v>28333</v>
      </c>
    </row>
    <row r="9936" spans="1:6" ht="15" customHeight="1">
      <c r="A9936" s="1165" t="str">
        <f t="shared" si="993"/>
        <v>MEXP67DTYEL</v>
      </c>
      <c r="B9936" s="1165">
        <f>IFERROR(INDEX('GRP Macros'!$B$14:$AF$554,MATCH(C9936,'GRP Macros'!$B$14:$B$552,FALSE),MATCH(D9936,'GRP Macros'!$B$14:$AF$14,FALSE)),0)</f>
        <v>0</v>
      </c>
      <c r="C9936" s="1165" t="str">
        <f t="shared" si="994"/>
        <v>MEXP67DT</v>
      </c>
      <c r="D9936" s="988" t="str">
        <f>'GRP Macros'!$S$14</f>
        <v>Yellow 
RAL 1023</v>
      </c>
      <c r="E9936" s="1165" t="s">
        <v>27823</v>
      </c>
      <c r="F9936" s="1165" t="s">
        <v>28333</v>
      </c>
    </row>
    <row r="9937" spans="1:6" ht="15" customHeight="1">
      <c r="A9937" s="1165" t="str">
        <f t="shared" si="993"/>
        <v>MEXP67DTRED</v>
      </c>
      <c r="B9937" s="1165">
        <f>IFERROR(INDEX('GRP Macros'!$B$14:$AF$554,MATCH(C9937,'GRP Macros'!$B$14:$B$552,FALSE),MATCH(D9937,'GRP Macros'!$B$14:$AF$14,FALSE)),0)</f>
        <v>0</v>
      </c>
      <c r="C9937" s="1165" t="str">
        <f t="shared" si="994"/>
        <v>MEXP67DT</v>
      </c>
      <c r="D9937" s="988" t="str">
        <f>'GRP Macros'!$U$14</f>
        <v>Red 
RAL 3020</v>
      </c>
      <c r="E9937" s="1165" t="s">
        <v>27826</v>
      </c>
      <c r="F9937" s="1165" t="s">
        <v>28333</v>
      </c>
    </row>
    <row r="9938" spans="1:6" ht="15" customHeight="1">
      <c r="A9938" s="1165" t="str">
        <f t="shared" si="993"/>
        <v>MEXP67DTVIO</v>
      </c>
      <c r="B9938" s="1165">
        <f>IFERROR(INDEX('GRP Macros'!$B$14:$AF$554,MATCH(C9938,'GRP Macros'!$B$14:$B$552,FALSE),MATCH(D9938,'GRP Macros'!$B$14:$AF$14,FALSE)),0)</f>
        <v>0</v>
      </c>
      <c r="C9938" s="1165" t="str">
        <f t="shared" si="994"/>
        <v>MEXP67DT</v>
      </c>
      <c r="D9938" s="988" t="str">
        <f>'GRP Macros'!$V$14</f>
        <v>Violet 
RAL 4008</v>
      </c>
      <c r="E9938" s="1165" t="s">
        <v>27833</v>
      </c>
      <c r="F9938" s="1165" t="s">
        <v>28333</v>
      </c>
    </row>
    <row r="9939" spans="1:6" ht="15" customHeight="1">
      <c r="A9939" s="1165" t="str">
        <f t="shared" si="993"/>
        <v>MEXP67DTBLK</v>
      </c>
      <c r="B9939" s="1165">
        <f>IFERROR(INDEX('GRP Macros'!$B$14:$AF$554,MATCH(C9939,'GRP Macros'!$B$14:$B$552,FALSE),MATCH(D9939,'GRP Macros'!$B$14:$AF$14,FALSE)),0)</f>
        <v>0</v>
      </c>
      <c r="C9939" s="1165" t="str">
        <f t="shared" si="994"/>
        <v>MEXP67DT</v>
      </c>
      <c r="D9939" s="988" t="str">
        <f>'GRP Macros'!$X$14</f>
        <v>Black 
RAL 9005</v>
      </c>
      <c r="E9939" s="1165" t="s">
        <v>27829</v>
      </c>
      <c r="F9939" s="1165" t="s">
        <v>28333</v>
      </c>
    </row>
    <row r="9940" spans="1:6" ht="15" customHeight="1">
      <c r="A9940" s="1165" t="str">
        <f t="shared" si="993"/>
        <v>MEXP67DTGRY</v>
      </c>
      <c r="B9940" s="1165">
        <f>IFERROR(INDEX('GRP Macros'!$B$14:$AF$554,MATCH(C9940,'GRP Macros'!$B$14:$B$552,FALSE),MATCH(D9940,'GRP Macros'!$B$14:$AF$14,FALSE)),0)</f>
        <v>0</v>
      </c>
      <c r="C9940" s="1165" t="str">
        <f t="shared" si="994"/>
        <v>MEXP67DT</v>
      </c>
      <c r="D9940" s="988" t="str">
        <f>'GRP Macros'!$Y$14</f>
        <v>Grey 
RAL 7001</v>
      </c>
      <c r="E9940" s="1165" t="s">
        <v>27828</v>
      </c>
      <c r="F9940" s="1165" t="s">
        <v>28333</v>
      </c>
    </row>
    <row r="9941" spans="1:6" ht="15" customHeight="1">
      <c r="A9941" s="1165" t="str">
        <f t="shared" si="993"/>
        <v>MEXP67DTFLY</v>
      </c>
      <c r="B9941" s="1165">
        <f>IFERROR(INDEX('GRP Macros'!$B$14:$AF$554,MATCH(C9941,'GRP Macros'!$B$14:$B$552,FALSE),MATCH(D9941,'GRP Macros'!$B$14:$AF$14,FALSE)),0)</f>
        <v>0</v>
      </c>
      <c r="C9941" s="1165" t="str">
        <f t="shared" si="994"/>
        <v>MEXP67DT</v>
      </c>
      <c r="D9941" s="988" t="str">
        <f>'GRP Macros'!$Z$14</f>
        <v>Fluo Yellow 
RAL 1026</v>
      </c>
      <c r="E9941" s="1165" t="s">
        <v>28041</v>
      </c>
      <c r="F9941" s="1165" t="s">
        <v>28333</v>
      </c>
    </row>
    <row r="9942" spans="1:6" ht="15" customHeight="1">
      <c r="A9942" s="1165" t="str">
        <f t="shared" si="993"/>
        <v>MEXP67DTFLO</v>
      </c>
      <c r="B9942" s="1165">
        <f>IFERROR(INDEX('GRP Macros'!$B$14:$AF$554,MATCH(C9942,'GRP Macros'!$B$14:$B$552,FALSE),MATCH(D9942,'GRP Macros'!$B$14:$AF$14,FALSE)),0)</f>
        <v>0</v>
      </c>
      <c r="C9942" s="1165" t="str">
        <f t="shared" si="994"/>
        <v>MEXP67DT</v>
      </c>
      <c r="D9942" s="988" t="str">
        <f>'GRP Macros'!$AA$14</f>
        <v>Fluo Orange 
RAL 2005</v>
      </c>
      <c r="E9942" s="1165" t="s">
        <v>27830</v>
      </c>
      <c r="F9942" s="1165" t="s">
        <v>28333</v>
      </c>
    </row>
    <row r="9943" spans="1:6" ht="15" customHeight="1">
      <c r="A9943" s="1165" t="str">
        <f t="shared" si="993"/>
        <v>MEXP67DTFLP</v>
      </c>
      <c r="B9943" s="1165">
        <f>IFERROR(INDEX('GRP Macros'!$B$14:$AF$554,MATCH(C9943,'GRP Macros'!$B$14:$B$552,FALSE),MATCH(D9943,'GRP Macros'!$B$14:$AF$14,FALSE)),0)</f>
        <v>0</v>
      </c>
      <c r="C9943" s="1165" t="str">
        <f t="shared" si="994"/>
        <v>MEXP67DT</v>
      </c>
      <c r="D9943" s="988" t="str">
        <f>'GRP Macros'!$AB$14</f>
        <v>Fluo Pink 
Pantone 806C</v>
      </c>
      <c r="E9943" s="1165" t="s">
        <v>27832</v>
      </c>
      <c r="F9943" s="1165" t="s">
        <v>28333</v>
      </c>
    </row>
    <row r="9944" spans="1:6" ht="15" customHeight="1">
      <c r="A9944" s="1165" t="str">
        <f t="shared" si="993"/>
        <v>MEXP67DTFLG</v>
      </c>
      <c r="B9944" s="1165">
        <f>IFERROR(INDEX('GRP Macros'!$B$14:$AF$554,MATCH(C9944,'GRP Macros'!$B$14:$B$552,FALSE),MATCH(D9944,'GRP Macros'!$B$14:$AF$14,FALSE)),0)</f>
        <v>0</v>
      </c>
      <c r="C9944" s="1165" t="str">
        <f t="shared" si="994"/>
        <v>MEXP67DT</v>
      </c>
      <c r="D9944" s="988" t="str">
        <f>'GRP Macros'!$AC$14</f>
        <v>Fluo Green 
RAL 6028</v>
      </c>
      <c r="E9944" s="1165" t="s">
        <v>27831</v>
      </c>
      <c r="F9944" s="1165" t="s">
        <v>28333</v>
      </c>
    </row>
    <row r="9945" spans="1:6" ht="15" customHeight="1">
      <c r="A9945" s="1165" t="str">
        <f t="shared" si="988"/>
        <v>MEXP68DTWHI</v>
      </c>
      <c r="B9945" s="1165">
        <f>IFERROR(INDEX('GRP Macros'!$B$14:$AF$554,MATCH(C9945,'GRP Macros'!$B$14:$B$552,FALSE),MATCH(D9945,'GRP Macros'!$B$14:$AF$14,FALSE)),0)</f>
        <v>0</v>
      </c>
      <c r="C9945" s="1165" t="s">
        <v>28531</v>
      </c>
      <c r="D9945" s="1167" t="str">
        <f>'GRP Macros'!$K$14</f>
        <v>White 
RAL 9016</v>
      </c>
      <c r="E9945" s="1165" t="s">
        <v>27838</v>
      </c>
      <c r="F9945" s="1165" t="s">
        <v>28333</v>
      </c>
    </row>
    <row r="9946" spans="1:6" ht="15" customHeight="1">
      <c r="A9946" s="1165" t="str">
        <f t="shared" ref="A9946:A9958" si="995">CONCATENATE(C9946,E9946)</f>
        <v>MEXP68DTBLU</v>
      </c>
      <c r="B9946" s="1165">
        <f>IFERROR(INDEX('GRP Macros'!$B$14:$AF$554,MATCH(C9946,'GRP Macros'!$B$14:$B$552,FALSE),MATCH(D9946,'GRP Macros'!$B$14:$AF$14,FALSE)),0)</f>
        <v>0</v>
      </c>
      <c r="C9946" s="1165" t="str">
        <f>C9945</f>
        <v>MEXP68DT</v>
      </c>
      <c r="D9946" s="988" t="str">
        <f>'GRP Macros'!$L$14</f>
        <v>Blue US 
RAL 5015</v>
      </c>
      <c r="E9946" s="1165" t="s">
        <v>27827</v>
      </c>
      <c r="F9946" s="1165" t="s">
        <v>28333</v>
      </c>
    </row>
    <row r="9947" spans="1:6" ht="15" customHeight="1">
      <c r="A9947" s="1165" t="str">
        <f t="shared" si="995"/>
        <v>MEXP68DTMIN</v>
      </c>
      <c r="B9947" s="1165">
        <f>IFERROR(INDEX('GRP Macros'!$B$14:$AF$554,MATCH(C9947,'GRP Macros'!$B$14:$B$552,FALSE),MATCH(D9947,'GRP Macros'!$B$14:$AF$14,FALSE)),0)</f>
        <v>0</v>
      </c>
      <c r="C9947" s="1165" t="str">
        <f t="shared" ref="C9947:C9958" si="996">C9946</f>
        <v>MEXP68DT</v>
      </c>
      <c r="D9947" s="988" t="str">
        <f>'GRP Macros'!$O$14</f>
        <v>Mint 
RAL 6027</v>
      </c>
      <c r="E9947" s="1165" t="s">
        <v>27834</v>
      </c>
      <c r="F9947" s="1165" t="s">
        <v>28333</v>
      </c>
    </row>
    <row r="9948" spans="1:6" ht="15" customHeight="1">
      <c r="A9948" s="1165" t="str">
        <f t="shared" si="995"/>
        <v>MEXP68DTGRE</v>
      </c>
      <c r="B9948" s="1165">
        <f>IFERROR(INDEX('GRP Macros'!$B$14:$AF$554,MATCH(C9948,'GRP Macros'!$B$14:$B$552,FALSE),MATCH(D9948,'GRP Macros'!$B$14:$AF$14,FALSE)),0)</f>
        <v>0</v>
      </c>
      <c r="C9948" s="1165" t="str">
        <f t="shared" si="996"/>
        <v>MEXP68DT</v>
      </c>
      <c r="D9948" s="988" t="str">
        <f>'GRP Macros'!$P$14</f>
        <v>Green 
RAL 6037</v>
      </c>
      <c r="E9948" s="1165" t="s">
        <v>27837</v>
      </c>
      <c r="F9948" s="1165" t="s">
        <v>28333</v>
      </c>
    </row>
    <row r="9949" spans="1:6" ht="15" customHeight="1">
      <c r="A9949" s="1165" t="str">
        <f t="shared" si="995"/>
        <v>MEXP68DTPUK</v>
      </c>
      <c r="B9949" s="1165">
        <f>IFERROR(INDEX('GRP Macros'!$B$14:$AF$554,MATCH(C9949,'GRP Macros'!$B$14:$B$552,FALSE),MATCH(D9949,'GRP Macros'!$B$14:$AF$14,FALSE)),0)</f>
        <v>0</v>
      </c>
      <c r="C9949" s="1165" t="str">
        <f t="shared" si="996"/>
        <v>MEXP68DT</v>
      </c>
      <c r="D9949" s="988" t="str">
        <f>'GRP Macros'!$Q$14</f>
        <v>US Green 
Pantone
2301C</v>
      </c>
      <c r="E9949" s="1165" t="s">
        <v>27835</v>
      </c>
      <c r="F9949" s="1165" t="s">
        <v>28333</v>
      </c>
    </row>
    <row r="9950" spans="1:6" ht="15" customHeight="1">
      <c r="A9950" s="1165" t="str">
        <f t="shared" si="995"/>
        <v>MEXP68DTYEL</v>
      </c>
      <c r="B9950" s="1165">
        <f>IFERROR(INDEX('GRP Macros'!$B$14:$AF$554,MATCH(C9950,'GRP Macros'!$B$14:$B$552,FALSE),MATCH(D9950,'GRP Macros'!$B$14:$AF$14,FALSE)),0)</f>
        <v>0</v>
      </c>
      <c r="C9950" s="1165" t="str">
        <f t="shared" si="996"/>
        <v>MEXP68DT</v>
      </c>
      <c r="D9950" s="988" t="str">
        <f>'GRP Macros'!$S$14</f>
        <v>Yellow 
RAL 1023</v>
      </c>
      <c r="E9950" s="1165" t="s">
        <v>27823</v>
      </c>
      <c r="F9950" s="1165" t="s">
        <v>28333</v>
      </c>
    </row>
    <row r="9951" spans="1:6" ht="15" customHeight="1">
      <c r="A9951" s="1165" t="str">
        <f t="shared" si="995"/>
        <v>MEXP68DTRED</v>
      </c>
      <c r="B9951" s="1165">
        <f>IFERROR(INDEX('GRP Macros'!$B$14:$AF$554,MATCH(C9951,'GRP Macros'!$B$14:$B$552,FALSE),MATCH(D9951,'GRP Macros'!$B$14:$AF$14,FALSE)),0)</f>
        <v>0</v>
      </c>
      <c r="C9951" s="1165" t="str">
        <f t="shared" si="996"/>
        <v>MEXP68DT</v>
      </c>
      <c r="D9951" s="988" t="str">
        <f>'GRP Macros'!$U$14</f>
        <v>Red 
RAL 3020</v>
      </c>
      <c r="E9951" s="1165" t="s">
        <v>27826</v>
      </c>
      <c r="F9951" s="1165" t="s">
        <v>28333</v>
      </c>
    </row>
    <row r="9952" spans="1:6" ht="15" customHeight="1">
      <c r="A9952" s="1165" t="str">
        <f t="shared" si="995"/>
        <v>MEXP68DTVIO</v>
      </c>
      <c r="B9952" s="1165">
        <f>IFERROR(INDEX('GRP Macros'!$B$14:$AF$554,MATCH(C9952,'GRP Macros'!$B$14:$B$552,FALSE),MATCH(D9952,'GRP Macros'!$B$14:$AF$14,FALSE)),0)</f>
        <v>0</v>
      </c>
      <c r="C9952" s="1165" t="str">
        <f t="shared" si="996"/>
        <v>MEXP68DT</v>
      </c>
      <c r="D9952" s="988" t="str">
        <f>'GRP Macros'!$V$14</f>
        <v>Violet 
RAL 4008</v>
      </c>
      <c r="E9952" s="1165" t="s">
        <v>27833</v>
      </c>
      <c r="F9952" s="1165" t="s">
        <v>28333</v>
      </c>
    </row>
    <row r="9953" spans="1:6" ht="15" customHeight="1">
      <c r="A9953" s="1165" t="str">
        <f t="shared" si="995"/>
        <v>MEXP68DTBLK</v>
      </c>
      <c r="B9953" s="1165">
        <f>IFERROR(INDEX('GRP Macros'!$B$14:$AF$554,MATCH(C9953,'GRP Macros'!$B$14:$B$552,FALSE),MATCH(D9953,'GRP Macros'!$B$14:$AF$14,FALSE)),0)</f>
        <v>0</v>
      </c>
      <c r="C9953" s="1165" t="str">
        <f t="shared" si="996"/>
        <v>MEXP68DT</v>
      </c>
      <c r="D9953" s="988" t="str">
        <f>'GRP Macros'!$X$14</f>
        <v>Black 
RAL 9005</v>
      </c>
      <c r="E9953" s="1165" t="s">
        <v>27829</v>
      </c>
      <c r="F9953" s="1165" t="s">
        <v>28333</v>
      </c>
    </row>
    <row r="9954" spans="1:6" ht="15" customHeight="1">
      <c r="A9954" s="1165" t="str">
        <f t="shared" si="995"/>
        <v>MEXP68DTGRY</v>
      </c>
      <c r="B9954" s="1165">
        <f>IFERROR(INDEX('GRP Macros'!$B$14:$AF$554,MATCH(C9954,'GRP Macros'!$B$14:$B$552,FALSE),MATCH(D9954,'GRP Macros'!$B$14:$AF$14,FALSE)),0)</f>
        <v>0</v>
      </c>
      <c r="C9954" s="1165" t="str">
        <f t="shared" si="996"/>
        <v>MEXP68DT</v>
      </c>
      <c r="D9954" s="988" t="str">
        <f>'GRP Macros'!$Y$14</f>
        <v>Grey 
RAL 7001</v>
      </c>
      <c r="E9954" s="1165" t="s">
        <v>27828</v>
      </c>
      <c r="F9954" s="1165" t="s">
        <v>28333</v>
      </c>
    </row>
    <row r="9955" spans="1:6" ht="15" customHeight="1">
      <c r="A9955" s="1165" t="str">
        <f t="shared" si="995"/>
        <v>MEXP68DTFLY</v>
      </c>
      <c r="B9955" s="1165">
        <f>IFERROR(INDEX('GRP Macros'!$B$14:$AF$554,MATCH(C9955,'GRP Macros'!$B$14:$B$552,FALSE),MATCH(D9955,'GRP Macros'!$B$14:$AF$14,FALSE)),0)</f>
        <v>0</v>
      </c>
      <c r="C9955" s="1165" t="str">
        <f t="shared" si="996"/>
        <v>MEXP68DT</v>
      </c>
      <c r="D9955" s="988" t="str">
        <f>'GRP Macros'!$Z$14</f>
        <v>Fluo Yellow 
RAL 1026</v>
      </c>
      <c r="E9955" s="1165" t="s">
        <v>28041</v>
      </c>
      <c r="F9955" s="1165" t="s">
        <v>28333</v>
      </c>
    </row>
    <row r="9956" spans="1:6" ht="15" customHeight="1">
      <c r="A9956" s="1165" t="str">
        <f t="shared" si="995"/>
        <v>MEXP68DTFLO</v>
      </c>
      <c r="B9956" s="1165">
        <f>IFERROR(INDEX('GRP Macros'!$B$14:$AF$554,MATCH(C9956,'GRP Macros'!$B$14:$B$552,FALSE),MATCH(D9956,'GRP Macros'!$B$14:$AF$14,FALSE)),0)</f>
        <v>0</v>
      </c>
      <c r="C9956" s="1165" t="str">
        <f t="shared" si="996"/>
        <v>MEXP68DT</v>
      </c>
      <c r="D9956" s="988" t="str">
        <f>'GRP Macros'!$AA$14</f>
        <v>Fluo Orange 
RAL 2005</v>
      </c>
      <c r="E9956" s="1165" t="s">
        <v>27830</v>
      </c>
      <c r="F9956" s="1165" t="s">
        <v>28333</v>
      </c>
    </row>
    <row r="9957" spans="1:6" ht="15" customHeight="1">
      <c r="A9957" s="1165" t="str">
        <f t="shared" si="995"/>
        <v>MEXP68DTFLP</v>
      </c>
      <c r="B9957" s="1165">
        <f>IFERROR(INDEX('GRP Macros'!$B$14:$AF$554,MATCH(C9957,'GRP Macros'!$B$14:$B$552,FALSE),MATCH(D9957,'GRP Macros'!$B$14:$AF$14,FALSE)),0)</f>
        <v>0</v>
      </c>
      <c r="C9957" s="1165" t="str">
        <f t="shared" si="996"/>
        <v>MEXP68DT</v>
      </c>
      <c r="D9957" s="988" t="str">
        <f>'GRP Macros'!$AB$14</f>
        <v>Fluo Pink 
Pantone 806C</v>
      </c>
      <c r="E9957" s="1165" t="s">
        <v>27832</v>
      </c>
      <c r="F9957" s="1165" t="s">
        <v>28333</v>
      </c>
    </row>
    <row r="9958" spans="1:6" ht="15" customHeight="1">
      <c r="A9958" s="1165" t="str">
        <f t="shared" si="995"/>
        <v>MEXP68DTFLG</v>
      </c>
      <c r="B9958" s="1165">
        <f>IFERROR(INDEX('GRP Macros'!$B$14:$AF$554,MATCH(C9958,'GRP Macros'!$B$14:$B$552,FALSE),MATCH(D9958,'GRP Macros'!$B$14:$AF$14,FALSE)),0)</f>
        <v>0</v>
      </c>
      <c r="C9958" s="1165" t="str">
        <f t="shared" si="996"/>
        <v>MEXP68DT</v>
      </c>
      <c r="D9958" s="988" t="str">
        <f>'GRP Macros'!$AC$14</f>
        <v>Fluo Green 
RAL 6028</v>
      </c>
      <c r="E9958" s="1165" t="s">
        <v>27831</v>
      </c>
      <c r="F9958" s="1165" t="s">
        <v>28333</v>
      </c>
    </row>
    <row r="9959" spans="1:6" ht="15" customHeight="1">
      <c r="A9959" s="1165" t="str">
        <f t="shared" si="988"/>
        <v>MEXP69DTWHI</v>
      </c>
      <c r="B9959" s="1165">
        <f>IFERROR(INDEX('GRP Macros'!$B$14:$AF$554,MATCH(C9959,'GRP Macros'!$B$14:$B$552,FALSE),MATCH(D9959,'GRP Macros'!$B$14:$AF$14,FALSE)),0)</f>
        <v>0</v>
      </c>
      <c r="C9959" s="1165" t="s">
        <v>28532</v>
      </c>
      <c r="D9959" s="1167" t="str">
        <f>'GRP Macros'!$K$14</f>
        <v>White 
RAL 9016</v>
      </c>
      <c r="E9959" s="1165" t="s">
        <v>27838</v>
      </c>
      <c r="F9959" s="1165" t="s">
        <v>28333</v>
      </c>
    </row>
    <row r="9960" spans="1:6" ht="15" customHeight="1">
      <c r="A9960" s="1165" t="str">
        <f t="shared" ref="A9960:A9972" si="997">CONCATENATE(C9960,E9960)</f>
        <v>MEXP69DTBLU</v>
      </c>
      <c r="B9960" s="1165">
        <f>IFERROR(INDEX('GRP Macros'!$B$14:$AF$554,MATCH(C9960,'GRP Macros'!$B$14:$B$552,FALSE),MATCH(D9960,'GRP Macros'!$B$14:$AF$14,FALSE)),0)</f>
        <v>0</v>
      </c>
      <c r="C9960" s="1165" t="str">
        <f>C9959</f>
        <v>MEXP69DT</v>
      </c>
      <c r="D9960" s="988" t="str">
        <f>'GRP Macros'!$L$14</f>
        <v>Blue US 
RAL 5015</v>
      </c>
      <c r="E9960" s="1165" t="s">
        <v>27827</v>
      </c>
      <c r="F9960" s="1165" t="s">
        <v>28333</v>
      </c>
    </row>
    <row r="9961" spans="1:6" ht="15" customHeight="1">
      <c r="A9961" s="1165" t="str">
        <f t="shared" si="997"/>
        <v>MEXP69DTMIN</v>
      </c>
      <c r="B9961" s="1165">
        <f>IFERROR(INDEX('GRP Macros'!$B$14:$AF$554,MATCH(C9961,'GRP Macros'!$B$14:$B$552,FALSE),MATCH(D9961,'GRP Macros'!$B$14:$AF$14,FALSE)),0)</f>
        <v>0</v>
      </c>
      <c r="C9961" s="1165" t="str">
        <f t="shared" ref="C9961:C9972" si="998">C9960</f>
        <v>MEXP69DT</v>
      </c>
      <c r="D9961" s="988" t="str">
        <f>'GRP Macros'!$O$14</f>
        <v>Mint 
RAL 6027</v>
      </c>
      <c r="E9961" s="1165" t="s">
        <v>27834</v>
      </c>
      <c r="F9961" s="1165" t="s">
        <v>28333</v>
      </c>
    </row>
    <row r="9962" spans="1:6" ht="15" customHeight="1">
      <c r="A9962" s="1165" t="str">
        <f t="shared" si="997"/>
        <v>MEXP69DTGRE</v>
      </c>
      <c r="B9962" s="1165">
        <f>IFERROR(INDEX('GRP Macros'!$B$14:$AF$554,MATCH(C9962,'GRP Macros'!$B$14:$B$552,FALSE),MATCH(D9962,'GRP Macros'!$B$14:$AF$14,FALSE)),0)</f>
        <v>0</v>
      </c>
      <c r="C9962" s="1165" t="str">
        <f t="shared" si="998"/>
        <v>MEXP69DT</v>
      </c>
      <c r="D9962" s="988" t="str">
        <f>'GRP Macros'!$P$14</f>
        <v>Green 
RAL 6037</v>
      </c>
      <c r="E9962" s="1165" t="s">
        <v>27837</v>
      </c>
      <c r="F9962" s="1165" t="s">
        <v>28333</v>
      </c>
    </row>
    <row r="9963" spans="1:6" ht="15" customHeight="1">
      <c r="A9963" s="1165" t="str">
        <f t="shared" si="997"/>
        <v>MEXP69DTPUK</v>
      </c>
      <c r="B9963" s="1165">
        <f>IFERROR(INDEX('GRP Macros'!$B$14:$AF$554,MATCH(C9963,'GRP Macros'!$B$14:$B$552,FALSE),MATCH(D9963,'GRP Macros'!$B$14:$AF$14,FALSE)),0)</f>
        <v>0</v>
      </c>
      <c r="C9963" s="1165" t="str">
        <f t="shared" si="998"/>
        <v>MEXP69DT</v>
      </c>
      <c r="D9963" s="988" t="str">
        <f>'GRP Macros'!$Q$14</f>
        <v>US Green 
Pantone
2301C</v>
      </c>
      <c r="E9963" s="1165" t="s">
        <v>27835</v>
      </c>
      <c r="F9963" s="1165" t="s">
        <v>28333</v>
      </c>
    </row>
    <row r="9964" spans="1:6" ht="15" customHeight="1">
      <c r="A9964" s="1165" t="str">
        <f t="shared" si="997"/>
        <v>MEXP69DTYEL</v>
      </c>
      <c r="B9964" s="1165">
        <f>IFERROR(INDEX('GRP Macros'!$B$14:$AF$554,MATCH(C9964,'GRP Macros'!$B$14:$B$552,FALSE),MATCH(D9964,'GRP Macros'!$B$14:$AF$14,FALSE)),0)</f>
        <v>0</v>
      </c>
      <c r="C9964" s="1165" t="str">
        <f t="shared" si="998"/>
        <v>MEXP69DT</v>
      </c>
      <c r="D9964" s="988" t="str">
        <f>'GRP Macros'!$S$14</f>
        <v>Yellow 
RAL 1023</v>
      </c>
      <c r="E9964" s="1165" t="s">
        <v>27823</v>
      </c>
      <c r="F9964" s="1165" t="s">
        <v>28333</v>
      </c>
    </row>
    <row r="9965" spans="1:6" ht="15" customHeight="1">
      <c r="A9965" s="1165" t="str">
        <f t="shared" si="997"/>
        <v>MEXP69DTRED</v>
      </c>
      <c r="B9965" s="1165">
        <f>IFERROR(INDEX('GRP Macros'!$B$14:$AF$554,MATCH(C9965,'GRP Macros'!$B$14:$B$552,FALSE),MATCH(D9965,'GRP Macros'!$B$14:$AF$14,FALSE)),0)</f>
        <v>0</v>
      </c>
      <c r="C9965" s="1165" t="str">
        <f t="shared" si="998"/>
        <v>MEXP69DT</v>
      </c>
      <c r="D9965" s="988" t="str">
        <f>'GRP Macros'!$U$14</f>
        <v>Red 
RAL 3020</v>
      </c>
      <c r="E9965" s="1165" t="s">
        <v>27826</v>
      </c>
      <c r="F9965" s="1165" t="s">
        <v>28333</v>
      </c>
    </row>
    <row r="9966" spans="1:6" ht="15" customHeight="1">
      <c r="A9966" s="1165" t="str">
        <f t="shared" si="997"/>
        <v>MEXP69DTVIO</v>
      </c>
      <c r="B9966" s="1165">
        <f>IFERROR(INDEX('GRP Macros'!$B$14:$AF$554,MATCH(C9966,'GRP Macros'!$B$14:$B$552,FALSE),MATCH(D9966,'GRP Macros'!$B$14:$AF$14,FALSE)),0)</f>
        <v>0</v>
      </c>
      <c r="C9966" s="1165" t="str">
        <f t="shared" si="998"/>
        <v>MEXP69DT</v>
      </c>
      <c r="D9966" s="988" t="str">
        <f>'GRP Macros'!$V$14</f>
        <v>Violet 
RAL 4008</v>
      </c>
      <c r="E9966" s="1165" t="s">
        <v>27833</v>
      </c>
      <c r="F9966" s="1165" t="s">
        <v>28333</v>
      </c>
    </row>
    <row r="9967" spans="1:6" ht="15" customHeight="1">
      <c r="A9967" s="1165" t="str">
        <f t="shared" si="997"/>
        <v>MEXP69DTBLK</v>
      </c>
      <c r="B9967" s="1165">
        <f>IFERROR(INDEX('GRP Macros'!$B$14:$AF$554,MATCH(C9967,'GRP Macros'!$B$14:$B$552,FALSE),MATCH(D9967,'GRP Macros'!$B$14:$AF$14,FALSE)),0)</f>
        <v>0</v>
      </c>
      <c r="C9967" s="1165" t="str">
        <f t="shared" si="998"/>
        <v>MEXP69DT</v>
      </c>
      <c r="D9967" s="988" t="str">
        <f>'GRP Macros'!$X$14</f>
        <v>Black 
RAL 9005</v>
      </c>
      <c r="E9967" s="1165" t="s">
        <v>27829</v>
      </c>
      <c r="F9967" s="1165" t="s">
        <v>28333</v>
      </c>
    </row>
    <row r="9968" spans="1:6" ht="15" customHeight="1">
      <c r="A9968" s="1165" t="str">
        <f t="shared" si="997"/>
        <v>MEXP69DTGRY</v>
      </c>
      <c r="B9968" s="1165">
        <f>IFERROR(INDEX('GRP Macros'!$B$14:$AF$554,MATCH(C9968,'GRP Macros'!$B$14:$B$552,FALSE),MATCH(D9968,'GRP Macros'!$B$14:$AF$14,FALSE)),0)</f>
        <v>0</v>
      </c>
      <c r="C9968" s="1165" t="str">
        <f t="shared" si="998"/>
        <v>MEXP69DT</v>
      </c>
      <c r="D9968" s="988" t="str">
        <f>'GRP Macros'!$Y$14</f>
        <v>Grey 
RAL 7001</v>
      </c>
      <c r="E9968" s="1165" t="s">
        <v>27828</v>
      </c>
      <c r="F9968" s="1165" t="s">
        <v>28333</v>
      </c>
    </row>
    <row r="9969" spans="1:6" ht="15" customHeight="1">
      <c r="A9969" s="1165" t="str">
        <f t="shared" si="997"/>
        <v>MEXP69DTFLY</v>
      </c>
      <c r="B9969" s="1165">
        <f>IFERROR(INDEX('GRP Macros'!$B$14:$AF$554,MATCH(C9969,'GRP Macros'!$B$14:$B$552,FALSE),MATCH(D9969,'GRP Macros'!$B$14:$AF$14,FALSE)),0)</f>
        <v>0</v>
      </c>
      <c r="C9969" s="1165" t="str">
        <f t="shared" si="998"/>
        <v>MEXP69DT</v>
      </c>
      <c r="D9969" s="988" t="str">
        <f>'GRP Macros'!$Z$14</f>
        <v>Fluo Yellow 
RAL 1026</v>
      </c>
      <c r="E9969" s="1165" t="s">
        <v>28041</v>
      </c>
      <c r="F9969" s="1165" t="s">
        <v>28333</v>
      </c>
    </row>
    <row r="9970" spans="1:6" ht="15" customHeight="1">
      <c r="A9970" s="1165" t="str">
        <f t="shared" si="997"/>
        <v>MEXP69DTFLO</v>
      </c>
      <c r="B9970" s="1165">
        <f>IFERROR(INDEX('GRP Macros'!$B$14:$AF$554,MATCH(C9970,'GRP Macros'!$B$14:$B$552,FALSE),MATCH(D9970,'GRP Macros'!$B$14:$AF$14,FALSE)),0)</f>
        <v>0</v>
      </c>
      <c r="C9970" s="1165" t="str">
        <f t="shared" si="998"/>
        <v>MEXP69DT</v>
      </c>
      <c r="D9970" s="988" t="str">
        <f>'GRP Macros'!$AA$14</f>
        <v>Fluo Orange 
RAL 2005</v>
      </c>
      <c r="E9970" s="1165" t="s">
        <v>27830</v>
      </c>
      <c r="F9970" s="1165" t="s">
        <v>28333</v>
      </c>
    </row>
    <row r="9971" spans="1:6" ht="15" customHeight="1">
      <c r="A9971" s="1165" t="str">
        <f t="shared" si="997"/>
        <v>MEXP69DTFLP</v>
      </c>
      <c r="B9971" s="1165">
        <f>IFERROR(INDEX('GRP Macros'!$B$14:$AF$554,MATCH(C9971,'GRP Macros'!$B$14:$B$552,FALSE),MATCH(D9971,'GRP Macros'!$B$14:$AF$14,FALSE)),0)</f>
        <v>0</v>
      </c>
      <c r="C9971" s="1165" t="str">
        <f t="shared" si="998"/>
        <v>MEXP69DT</v>
      </c>
      <c r="D9971" s="988" t="str">
        <f>'GRP Macros'!$AB$14</f>
        <v>Fluo Pink 
Pantone 806C</v>
      </c>
      <c r="E9971" s="1165" t="s">
        <v>27832</v>
      </c>
      <c r="F9971" s="1165" t="s">
        <v>28333</v>
      </c>
    </row>
    <row r="9972" spans="1:6" ht="15" customHeight="1">
      <c r="A9972" s="1165" t="str">
        <f t="shared" si="997"/>
        <v>MEXP69DTFLG</v>
      </c>
      <c r="B9972" s="1165">
        <f>IFERROR(INDEX('GRP Macros'!$B$14:$AF$554,MATCH(C9972,'GRP Macros'!$B$14:$B$552,FALSE),MATCH(D9972,'GRP Macros'!$B$14:$AF$14,FALSE)),0)</f>
        <v>0</v>
      </c>
      <c r="C9972" s="1165" t="str">
        <f t="shared" si="998"/>
        <v>MEXP69DT</v>
      </c>
      <c r="D9972" s="988" t="str">
        <f>'GRP Macros'!$AC$14</f>
        <v>Fluo Green 
RAL 6028</v>
      </c>
      <c r="E9972" s="1165" t="s">
        <v>27831</v>
      </c>
      <c r="F9972" s="1165" t="s">
        <v>28333</v>
      </c>
    </row>
    <row r="9973" spans="1:6" ht="15" customHeight="1">
      <c r="A9973" s="1165" t="str">
        <f t="shared" si="988"/>
        <v>MEXP70DTWHI</v>
      </c>
      <c r="B9973" s="1165">
        <f>IFERROR(INDEX('GRP Macros'!$B$14:$AF$554,MATCH(C9973,'GRP Macros'!$B$14:$B$552,FALSE),MATCH(D9973,'GRP Macros'!$B$14:$AF$14,FALSE)),0)</f>
        <v>0</v>
      </c>
      <c r="C9973" s="1165" t="s">
        <v>28533</v>
      </c>
      <c r="D9973" s="1167" t="str">
        <f>'GRP Macros'!$K$14</f>
        <v>White 
RAL 9016</v>
      </c>
      <c r="E9973" s="1165" t="s">
        <v>27838</v>
      </c>
      <c r="F9973" s="1165" t="s">
        <v>28333</v>
      </c>
    </row>
    <row r="9974" spans="1:6" ht="15" customHeight="1">
      <c r="A9974" s="1165" t="str">
        <f t="shared" ref="A9974:A9986" si="999">CONCATENATE(C9974,E9974)</f>
        <v>MEXP70DTBLU</v>
      </c>
      <c r="B9974" s="1165">
        <f>IFERROR(INDEX('GRP Macros'!$B$14:$AF$554,MATCH(C9974,'GRP Macros'!$B$14:$B$552,FALSE),MATCH(D9974,'GRP Macros'!$B$14:$AF$14,FALSE)),0)</f>
        <v>0</v>
      </c>
      <c r="C9974" s="1165" t="str">
        <f>C9973</f>
        <v>MEXP70DT</v>
      </c>
      <c r="D9974" s="988" t="str">
        <f>'GRP Macros'!$L$14</f>
        <v>Blue US 
RAL 5015</v>
      </c>
      <c r="E9974" s="1165" t="s">
        <v>27827</v>
      </c>
      <c r="F9974" s="1165" t="s">
        <v>28333</v>
      </c>
    </row>
    <row r="9975" spans="1:6" ht="15" customHeight="1">
      <c r="A9975" s="1165" t="str">
        <f t="shared" si="999"/>
        <v>MEXP70DTMIN</v>
      </c>
      <c r="B9975" s="1165">
        <f>IFERROR(INDEX('GRP Macros'!$B$14:$AF$554,MATCH(C9975,'GRP Macros'!$B$14:$B$552,FALSE),MATCH(D9975,'GRP Macros'!$B$14:$AF$14,FALSE)),0)</f>
        <v>0</v>
      </c>
      <c r="C9975" s="1165" t="str">
        <f t="shared" ref="C9975:C9986" si="1000">C9974</f>
        <v>MEXP70DT</v>
      </c>
      <c r="D9975" s="988" t="str">
        <f>'GRP Macros'!$O$14</f>
        <v>Mint 
RAL 6027</v>
      </c>
      <c r="E9975" s="1165" t="s">
        <v>27834</v>
      </c>
      <c r="F9975" s="1165" t="s">
        <v>28333</v>
      </c>
    </row>
    <row r="9976" spans="1:6" ht="15" customHeight="1">
      <c r="A9976" s="1165" t="str">
        <f t="shared" si="999"/>
        <v>MEXP70DTGRE</v>
      </c>
      <c r="B9976" s="1165">
        <f>IFERROR(INDEX('GRP Macros'!$B$14:$AF$554,MATCH(C9976,'GRP Macros'!$B$14:$B$552,FALSE),MATCH(D9976,'GRP Macros'!$B$14:$AF$14,FALSE)),0)</f>
        <v>0</v>
      </c>
      <c r="C9976" s="1165" t="str">
        <f t="shared" si="1000"/>
        <v>MEXP70DT</v>
      </c>
      <c r="D9976" s="988" t="str">
        <f>'GRP Macros'!$P$14</f>
        <v>Green 
RAL 6037</v>
      </c>
      <c r="E9976" s="1165" t="s">
        <v>27837</v>
      </c>
      <c r="F9976" s="1165" t="s">
        <v>28333</v>
      </c>
    </row>
    <row r="9977" spans="1:6" ht="15" customHeight="1">
      <c r="A9977" s="1165" t="str">
        <f t="shared" si="999"/>
        <v>MEXP70DTPUK</v>
      </c>
      <c r="B9977" s="1165">
        <f>IFERROR(INDEX('GRP Macros'!$B$14:$AF$554,MATCH(C9977,'GRP Macros'!$B$14:$B$552,FALSE),MATCH(D9977,'GRP Macros'!$B$14:$AF$14,FALSE)),0)</f>
        <v>0</v>
      </c>
      <c r="C9977" s="1165" t="str">
        <f t="shared" si="1000"/>
        <v>MEXP70DT</v>
      </c>
      <c r="D9977" s="988" t="str">
        <f>'GRP Macros'!$Q$14</f>
        <v>US Green 
Pantone
2301C</v>
      </c>
      <c r="E9977" s="1165" t="s">
        <v>27835</v>
      </c>
      <c r="F9977" s="1165" t="s">
        <v>28333</v>
      </c>
    </row>
    <row r="9978" spans="1:6" ht="15" customHeight="1">
      <c r="A9978" s="1165" t="str">
        <f t="shared" si="999"/>
        <v>MEXP70DTYEL</v>
      </c>
      <c r="B9978" s="1165">
        <f>IFERROR(INDEX('GRP Macros'!$B$14:$AF$554,MATCH(C9978,'GRP Macros'!$B$14:$B$552,FALSE),MATCH(D9978,'GRP Macros'!$B$14:$AF$14,FALSE)),0)</f>
        <v>0</v>
      </c>
      <c r="C9978" s="1165" t="str">
        <f t="shared" si="1000"/>
        <v>MEXP70DT</v>
      </c>
      <c r="D9978" s="988" t="str">
        <f>'GRP Macros'!$S$14</f>
        <v>Yellow 
RAL 1023</v>
      </c>
      <c r="E9978" s="1165" t="s">
        <v>27823</v>
      </c>
      <c r="F9978" s="1165" t="s">
        <v>28333</v>
      </c>
    </row>
    <row r="9979" spans="1:6" ht="15" customHeight="1">
      <c r="A9979" s="1165" t="str">
        <f t="shared" si="999"/>
        <v>MEXP70DTRED</v>
      </c>
      <c r="B9979" s="1165">
        <f>IFERROR(INDEX('GRP Macros'!$B$14:$AF$554,MATCH(C9979,'GRP Macros'!$B$14:$B$552,FALSE),MATCH(D9979,'GRP Macros'!$B$14:$AF$14,FALSE)),0)</f>
        <v>0</v>
      </c>
      <c r="C9979" s="1165" t="str">
        <f t="shared" si="1000"/>
        <v>MEXP70DT</v>
      </c>
      <c r="D9979" s="988" t="str">
        <f>'GRP Macros'!$U$14</f>
        <v>Red 
RAL 3020</v>
      </c>
      <c r="E9979" s="1165" t="s">
        <v>27826</v>
      </c>
      <c r="F9979" s="1165" t="s">
        <v>28333</v>
      </c>
    </row>
    <row r="9980" spans="1:6" ht="15" customHeight="1">
      <c r="A9980" s="1165" t="str">
        <f t="shared" si="999"/>
        <v>MEXP70DTVIO</v>
      </c>
      <c r="B9980" s="1165">
        <f>IFERROR(INDEX('GRP Macros'!$B$14:$AF$554,MATCH(C9980,'GRP Macros'!$B$14:$B$552,FALSE),MATCH(D9980,'GRP Macros'!$B$14:$AF$14,FALSE)),0)</f>
        <v>0</v>
      </c>
      <c r="C9980" s="1165" t="str">
        <f t="shared" si="1000"/>
        <v>MEXP70DT</v>
      </c>
      <c r="D9980" s="988" t="str">
        <f>'GRP Macros'!$V$14</f>
        <v>Violet 
RAL 4008</v>
      </c>
      <c r="E9980" s="1165" t="s">
        <v>27833</v>
      </c>
      <c r="F9980" s="1165" t="s">
        <v>28333</v>
      </c>
    </row>
    <row r="9981" spans="1:6" ht="15" customHeight="1">
      <c r="A9981" s="1165" t="str">
        <f t="shared" si="999"/>
        <v>MEXP70DTBLK</v>
      </c>
      <c r="B9981" s="1165">
        <f>IFERROR(INDEX('GRP Macros'!$B$14:$AF$554,MATCH(C9981,'GRP Macros'!$B$14:$B$552,FALSE),MATCH(D9981,'GRP Macros'!$B$14:$AF$14,FALSE)),0)</f>
        <v>0</v>
      </c>
      <c r="C9981" s="1165" t="str">
        <f t="shared" si="1000"/>
        <v>MEXP70DT</v>
      </c>
      <c r="D9981" s="988" t="str">
        <f>'GRP Macros'!$X$14</f>
        <v>Black 
RAL 9005</v>
      </c>
      <c r="E9981" s="1165" t="s">
        <v>27829</v>
      </c>
      <c r="F9981" s="1165" t="s">
        <v>28333</v>
      </c>
    </row>
    <row r="9982" spans="1:6" ht="15" customHeight="1">
      <c r="A9982" s="1165" t="str">
        <f t="shared" si="999"/>
        <v>MEXP70DTGRY</v>
      </c>
      <c r="B9982" s="1165">
        <f>IFERROR(INDEX('GRP Macros'!$B$14:$AF$554,MATCH(C9982,'GRP Macros'!$B$14:$B$552,FALSE),MATCH(D9982,'GRP Macros'!$B$14:$AF$14,FALSE)),0)</f>
        <v>0</v>
      </c>
      <c r="C9982" s="1165" t="str">
        <f t="shared" si="1000"/>
        <v>MEXP70DT</v>
      </c>
      <c r="D9982" s="988" t="str">
        <f>'GRP Macros'!$Y$14</f>
        <v>Grey 
RAL 7001</v>
      </c>
      <c r="E9982" s="1165" t="s">
        <v>27828</v>
      </c>
      <c r="F9982" s="1165" t="s">
        <v>28333</v>
      </c>
    </row>
    <row r="9983" spans="1:6" ht="15" customHeight="1">
      <c r="A9983" s="1165" t="str">
        <f t="shared" si="999"/>
        <v>MEXP70DTFLY</v>
      </c>
      <c r="B9983" s="1165">
        <f>IFERROR(INDEX('GRP Macros'!$B$14:$AF$554,MATCH(C9983,'GRP Macros'!$B$14:$B$552,FALSE),MATCH(D9983,'GRP Macros'!$B$14:$AF$14,FALSE)),0)</f>
        <v>0</v>
      </c>
      <c r="C9983" s="1165" t="str">
        <f t="shared" si="1000"/>
        <v>MEXP70DT</v>
      </c>
      <c r="D9983" s="988" t="str">
        <f>'GRP Macros'!$Z$14</f>
        <v>Fluo Yellow 
RAL 1026</v>
      </c>
      <c r="E9983" s="1165" t="s">
        <v>28041</v>
      </c>
      <c r="F9983" s="1165" t="s">
        <v>28333</v>
      </c>
    </row>
    <row r="9984" spans="1:6" ht="15" customHeight="1">
      <c r="A9984" s="1165" t="str">
        <f t="shared" si="999"/>
        <v>MEXP70DTFLO</v>
      </c>
      <c r="B9984" s="1165">
        <f>IFERROR(INDEX('GRP Macros'!$B$14:$AF$554,MATCH(C9984,'GRP Macros'!$B$14:$B$552,FALSE),MATCH(D9984,'GRP Macros'!$B$14:$AF$14,FALSE)),0)</f>
        <v>0</v>
      </c>
      <c r="C9984" s="1165" t="str">
        <f t="shared" si="1000"/>
        <v>MEXP70DT</v>
      </c>
      <c r="D9984" s="988" t="str">
        <f>'GRP Macros'!$AA$14</f>
        <v>Fluo Orange 
RAL 2005</v>
      </c>
      <c r="E9984" s="1165" t="s">
        <v>27830</v>
      </c>
      <c r="F9984" s="1165" t="s">
        <v>28333</v>
      </c>
    </row>
    <row r="9985" spans="1:6" ht="15" customHeight="1">
      <c r="A9985" s="1165" t="str">
        <f t="shared" si="999"/>
        <v>MEXP70DTFLP</v>
      </c>
      <c r="B9985" s="1165">
        <f>IFERROR(INDEX('GRP Macros'!$B$14:$AF$554,MATCH(C9985,'GRP Macros'!$B$14:$B$552,FALSE),MATCH(D9985,'GRP Macros'!$B$14:$AF$14,FALSE)),0)</f>
        <v>0</v>
      </c>
      <c r="C9985" s="1165" t="str">
        <f t="shared" si="1000"/>
        <v>MEXP70DT</v>
      </c>
      <c r="D9985" s="988" t="str">
        <f>'GRP Macros'!$AB$14</f>
        <v>Fluo Pink 
Pantone 806C</v>
      </c>
      <c r="E9985" s="1165" t="s">
        <v>27832</v>
      </c>
      <c r="F9985" s="1165" t="s">
        <v>28333</v>
      </c>
    </row>
    <row r="9986" spans="1:6" ht="15" customHeight="1">
      <c r="A9986" s="1165" t="str">
        <f t="shared" si="999"/>
        <v>MEXP70DTFLG</v>
      </c>
      <c r="B9986" s="1165">
        <f>IFERROR(INDEX('GRP Macros'!$B$14:$AF$554,MATCH(C9986,'GRP Macros'!$B$14:$B$552,FALSE),MATCH(D9986,'GRP Macros'!$B$14:$AF$14,FALSE)),0)</f>
        <v>0</v>
      </c>
      <c r="C9986" s="1165" t="str">
        <f t="shared" si="1000"/>
        <v>MEXP70DT</v>
      </c>
      <c r="D9986" s="988" t="str">
        <f>'GRP Macros'!$AC$14</f>
        <v>Fluo Green 
RAL 6028</v>
      </c>
      <c r="E9986" s="1165" t="s">
        <v>27831</v>
      </c>
      <c r="F9986" s="1165" t="s">
        <v>28333</v>
      </c>
    </row>
    <row r="9987" spans="1:6" ht="15" customHeight="1">
      <c r="A9987" s="1165" t="str">
        <f t="shared" si="988"/>
        <v>MEXP71DTWHI</v>
      </c>
      <c r="B9987" s="1165">
        <f>IFERROR(INDEX('GRP Macros'!$B$14:$AF$554,MATCH(C9987,'GRP Macros'!$B$14:$B$552,FALSE),MATCH(D9987,'GRP Macros'!$B$14:$AF$14,FALSE)),0)</f>
        <v>0</v>
      </c>
      <c r="C9987" s="1165" t="s">
        <v>28534</v>
      </c>
      <c r="D9987" s="1167" t="str">
        <f>'GRP Macros'!$K$14</f>
        <v>White 
RAL 9016</v>
      </c>
      <c r="E9987" s="1165" t="s">
        <v>27838</v>
      </c>
      <c r="F9987" s="1165" t="s">
        <v>28333</v>
      </c>
    </row>
    <row r="9988" spans="1:6" ht="15" customHeight="1">
      <c r="A9988" s="1165" t="str">
        <f t="shared" ref="A9988:A10000" si="1001">CONCATENATE(C9988,E9988)</f>
        <v>MEXP71DTBLU</v>
      </c>
      <c r="B9988" s="1165">
        <f>IFERROR(INDEX('GRP Macros'!$B$14:$AF$554,MATCH(C9988,'GRP Macros'!$B$14:$B$552,FALSE),MATCH(D9988,'GRP Macros'!$B$14:$AF$14,FALSE)),0)</f>
        <v>0</v>
      </c>
      <c r="C9988" s="1165" t="str">
        <f>C9987</f>
        <v>MEXP71DT</v>
      </c>
      <c r="D9988" s="988" t="str">
        <f>'GRP Macros'!$L$14</f>
        <v>Blue US 
RAL 5015</v>
      </c>
      <c r="E9988" s="1165" t="s">
        <v>27827</v>
      </c>
      <c r="F9988" s="1165" t="s">
        <v>28333</v>
      </c>
    </row>
    <row r="9989" spans="1:6" ht="15" customHeight="1">
      <c r="A9989" s="1165" t="str">
        <f t="shared" si="1001"/>
        <v>MEXP71DTMIN</v>
      </c>
      <c r="B9989" s="1165">
        <f>IFERROR(INDEX('GRP Macros'!$B$14:$AF$554,MATCH(C9989,'GRP Macros'!$B$14:$B$552,FALSE),MATCH(D9989,'GRP Macros'!$B$14:$AF$14,FALSE)),0)</f>
        <v>0</v>
      </c>
      <c r="C9989" s="1165" t="str">
        <f t="shared" ref="C9989:C10000" si="1002">C9988</f>
        <v>MEXP71DT</v>
      </c>
      <c r="D9989" s="988" t="str">
        <f>'GRP Macros'!$O$14</f>
        <v>Mint 
RAL 6027</v>
      </c>
      <c r="E9989" s="1165" t="s">
        <v>27834</v>
      </c>
      <c r="F9989" s="1165" t="s">
        <v>28333</v>
      </c>
    </row>
    <row r="9990" spans="1:6" ht="15" customHeight="1">
      <c r="A9990" s="1165" t="str">
        <f t="shared" si="1001"/>
        <v>MEXP71DTGRE</v>
      </c>
      <c r="B9990" s="1165">
        <f>IFERROR(INDEX('GRP Macros'!$B$14:$AF$554,MATCH(C9990,'GRP Macros'!$B$14:$B$552,FALSE),MATCH(D9990,'GRP Macros'!$B$14:$AF$14,FALSE)),0)</f>
        <v>0</v>
      </c>
      <c r="C9990" s="1165" t="str">
        <f t="shared" si="1002"/>
        <v>MEXP71DT</v>
      </c>
      <c r="D9990" s="988" t="str">
        <f>'GRP Macros'!$P$14</f>
        <v>Green 
RAL 6037</v>
      </c>
      <c r="E9990" s="1165" t="s">
        <v>27837</v>
      </c>
      <c r="F9990" s="1165" t="s">
        <v>28333</v>
      </c>
    </row>
    <row r="9991" spans="1:6" ht="15" customHeight="1">
      <c r="A9991" s="1165" t="str">
        <f t="shared" si="1001"/>
        <v>MEXP71DTPUK</v>
      </c>
      <c r="B9991" s="1165">
        <f>IFERROR(INDEX('GRP Macros'!$B$14:$AF$554,MATCH(C9991,'GRP Macros'!$B$14:$B$552,FALSE),MATCH(D9991,'GRP Macros'!$B$14:$AF$14,FALSE)),0)</f>
        <v>0</v>
      </c>
      <c r="C9991" s="1165" t="str">
        <f t="shared" si="1002"/>
        <v>MEXP71DT</v>
      </c>
      <c r="D9991" s="988" t="str">
        <f>'GRP Macros'!$Q$14</f>
        <v>US Green 
Pantone
2301C</v>
      </c>
      <c r="E9991" s="1165" t="s">
        <v>27835</v>
      </c>
      <c r="F9991" s="1165" t="s">
        <v>28333</v>
      </c>
    </row>
    <row r="9992" spans="1:6" ht="15" customHeight="1">
      <c r="A9992" s="1165" t="str">
        <f t="shared" si="1001"/>
        <v>MEXP71DTYEL</v>
      </c>
      <c r="B9992" s="1165">
        <f>IFERROR(INDEX('GRP Macros'!$B$14:$AF$554,MATCH(C9992,'GRP Macros'!$B$14:$B$552,FALSE),MATCH(D9992,'GRP Macros'!$B$14:$AF$14,FALSE)),0)</f>
        <v>0</v>
      </c>
      <c r="C9992" s="1165" t="str">
        <f t="shared" si="1002"/>
        <v>MEXP71DT</v>
      </c>
      <c r="D9992" s="988" t="str">
        <f>'GRP Macros'!$S$14</f>
        <v>Yellow 
RAL 1023</v>
      </c>
      <c r="E9992" s="1165" t="s">
        <v>27823</v>
      </c>
      <c r="F9992" s="1165" t="s">
        <v>28333</v>
      </c>
    </row>
    <row r="9993" spans="1:6" ht="15" customHeight="1">
      <c r="A9993" s="1165" t="str">
        <f t="shared" si="1001"/>
        <v>MEXP71DTRED</v>
      </c>
      <c r="B9993" s="1165">
        <f>IFERROR(INDEX('GRP Macros'!$B$14:$AF$554,MATCH(C9993,'GRP Macros'!$B$14:$B$552,FALSE),MATCH(D9993,'GRP Macros'!$B$14:$AF$14,FALSE)),0)</f>
        <v>0</v>
      </c>
      <c r="C9993" s="1165" t="str">
        <f t="shared" si="1002"/>
        <v>MEXP71DT</v>
      </c>
      <c r="D9993" s="988" t="str">
        <f>'GRP Macros'!$U$14</f>
        <v>Red 
RAL 3020</v>
      </c>
      <c r="E9993" s="1165" t="s">
        <v>27826</v>
      </c>
      <c r="F9993" s="1165" t="s">
        <v>28333</v>
      </c>
    </row>
    <row r="9994" spans="1:6" ht="15" customHeight="1">
      <c r="A9994" s="1165" t="str">
        <f t="shared" si="1001"/>
        <v>MEXP71DTVIO</v>
      </c>
      <c r="B9994" s="1165">
        <f>IFERROR(INDEX('GRP Macros'!$B$14:$AF$554,MATCH(C9994,'GRP Macros'!$B$14:$B$552,FALSE),MATCH(D9994,'GRP Macros'!$B$14:$AF$14,FALSE)),0)</f>
        <v>0</v>
      </c>
      <c r="C9994" s="1165" t="str">
        <f t="shared" si="1002"/>
        <v>MEXP71DT</v>
      </c>
      <c r="D9994" s="988" t="str">
        <f>'GRP Macros'!$V$14</f>
        <v>Violet 
RAL 4008</v>
      </c>
      <c r="E9994" s="1165" t="s">
        <v>27833</v>
      </c>
      <c r="F9994" s="1165" t="s">
        <v>28333</v>
      </c>
    </row>
    <row r="9995" spans="1:6" ht="15" customHeight="1">
      <c r="A9995" s="1165" t="str">
        <f t="shared" si="1001"/>
        <v>MEXP71DTBLK</v>
      </c>
      <c r="B9995" s="1165">
        <f>IFERROR(INDEX('GRP Macros'!$B$14:$AF$554,MATCH(C9995,'GRP Macros'!$B$14:$B$552,FALSE),MATCH(D9995,'GRP Macros'!$B$14:$AF$14,FALSE)),0)</f>
        <v>0</v>
      </c>
      <c r="C9995" s="1165" t="str">
        <f t="shared" si="1002"/>
        <v>MEXP71DT</v>
      </c>
      <c r="D9995" s="988" t="str">
        <f>'GRP Macros'!$X$14</f>
        <v>Black 
RAL 9005</v>
      </c>
      <c r="E9995" s="1165" t="s">
        <v>27829</v>
      </c>
      <c r="F9995" s="1165" t="s">
        <v>28333</v>
      </c>
    </row>
    <row r="9996" spans="1:6" ht="15" customHeight="1">
      <c r="A9996" s="1165" t="str">
        <f t="shared" si="1001"/>
        <v>MEXP71DTGRY</v>
      </c>
      <c r="B9996" s="1165">
        <f>IFERROR(INDEX('GRP Macros'!$B$14:$AF$554,MATCH(C9996,'GRP Macros'!$B$14:$B$552,FALSE),MATCH(D9996,'GRP Macros'!$B$14:$AF$14,FALSE)),0)</f>
        <v>0</v>
      </c>
      <c r="C9996" s="1165" t="str">
        <f t="shared" si="1002"/>
        <v>MEXP71DT</v>
      </c>
      <c r="D9996" s="988" t="str">
        <f>'GRP Macros'!$Y$14</f>
        <v>Grey 
RAL 7001</v>
      </c>
      <c r="E9996" s="1165" t="s">
        <v>27828</v>
      </c>
      <c r="F9996" s="1165" t="s">
        <v>28333</v>
      </c>
    </row>
    <row r="9997" spans="1:6" ht="15" customHeight="1">
      <c r="A9997" s="1165" t="str">
        <f t="shared" si="1001"/>
        <v>MEXP71DTFLY</v>
      </c>
      <c r="B9997" s="1165">
        <f>IFERROR(INDEX('GRP Macros'!$B$14:$AF$554,MATCH(C9997,'GRP Macros'!$B$14:$B$552,FALSE),MATCH(D9997,'GRP Macros'!$B$14:$AF$14,FALSE)),0)</f>
        <v>0</v>
      </c>
      <c r="C9997" s="1165" t="str">
        <f t="shared" si="1002"/>
        <v>MEXP71DT</v>
      </c>
      <c r="D9997" s="988" t="str">
        <f>'GRP Macros'!$Z$14</f>
        <v>Fluo Yellow 
RAL 1026</v>
      </c>
      <c r="E9997" s="1165" t="s">
        <v>28041</v>
      </c>
      <c r="F9997" s="1165" t="s">
        <v>28333</v>
      </c>
    </row>
    <row r="9998" spans="1:6" ht="15" customHeight="1">
      <c r="A9998" s="1165" t="str">
        <f t="shared" si="1001"/>
        <v>MEXP71DTFLO</v>
      </c>
      <c r="B9998" s="1165">
        <f>IFERROR(INDEX('GRP Macros'!$B$14:$AF$554,MATCH(C9998,'GRP Macros'!$B$14:$B$552,FALSE),MATCH(D9998,'GRP Macros'!$B$14:$AF$14,FALSE)),0)</f>
        <v>0</v>
      </c>
      <c r="C9998" s="1165" t="str">
        <f t="shared" si="1002"/>
        <v>MEXP71DT</v>
      </c>
      <c r="D9998" s="988" t="str">
        <f>'GRP Macros'!$AA$14</f>
        <v>Fluo Orange 
RAL 2005</v>
      </c>
      <c r="E9998" s="1165" t="s">
        <v>27830</v>
      </c>
      <c r="F9998" s="1165" t="s">
        <v>28333</v>
      </c>
    </row>
    <row r="9999" spans="1:6" ht="15" customHeight="1">
      <c r="A9999" s="1165" t="str">
        <f t="shared" si="1001"/>
        <v>MEXP71DTFLP</v>
      </c>
      <c r="B9999" s="1165">
        <f>IFERROR(INDEX('GRP Macros'!$B$14:$AF$554,MATCH(C9999,'GRP Macros'!$B$14:$B$552,FALSE),MATCH(D9999,'GRP Macros'!$B$14:$AF$14,FALSE)),0)</f>
        <v>0</v>
      </c>
      <c r="C9999" s="1165" t="str">
        <f t="shared" si="1002"/>
        <v>MEXP71DT</v>
      </c>
      <c r="D9999" s="988" t="str">
        <f>'GRP Macros'!$AB$14</f>
        <v>Fluo Pink 
Pantone 806C</v>
      </c>
      <c r="E9999" s="1165" t="s">
        <v>27832</v>
      </c>
      <c r="F9999" s="1165" t="s">
        <v>28333</v>
      </c>
    </row>
    <row r="10000" spans="1:6" ht="15" customHeight="1">
      <c r="A10000" s="1165" t="str">
        <f t="shared" si="1001"/>
        <v>MEXP71DTFLG</v>
      </c>
      <c r="B10000" s="1165">
        <f>IFERROR(INDEX('GRP Macros'!$B$14:$AF$554,MATCH(C10000,'GRP Macros'!$B$14:$B$552,FALSE),MATCH(D10000,'GRP Macros'!$B$14:$AF$14,FALSE)),0)</f>
        <v>0</v>
      </c>
      <c r="C10000" s="1165" t="str">
        <f t="shared" si="1002"/>
        <v>MEXP71DT</v>
      </c>
      <c r="D10000" s="988" t="str">
        <f>'GRP Macros'!$AC$14</f>
        <v>Fluo Green 
RAL 6028</v>
      </c>
      <c r="E10000" s="1165" t="s">
        <v>27831</v>
      </c>
      <c r="F10000" s="1165" t="s">
        <v>28333</v>
      </c>
    </row>
    <row r="10001" spans="1:6" ht="15" customHeight="1">
      <c r="A10001" s="1165" t="str">
        <f t="shared" si="988"/>
        <v>MEXP72DTWHI</v>
      </c>
      <c r="B10001" s="1165">
        <f>IFERROR(INDEX('GRP Macros'!$B$14:$AF$554,MATCH(C10001,'GRP Macros'!$B$14:$B$552,FALSE),MATCH(D10001,'GRP Macros'!$B$14:$AF$14,FALSE)),0)</f>
        <v>0</v>
      </c>
      <c r="C10001" s="1165" t="s">
        <v>28535</v>
      </c>
      <c r="D10001" s="1167" t="str">
        <f>'GRP Macros'!$K$14</f>
        <v>White 
RAL 9016</v>
      </c>
      <c r="E10001" s="1165" t="s">
        <v>27838</v>
      </c>
      <c r="F10001" s="1165" t="s">
        <v>28333</v>
      </c>
    </row>
    <row r="10002" spans="1:6" ht="15" customHeight="1">
      <c r="A10002" s="1165" t="str">
        <f t="shared" ref="A10002:A10014" si="1003">CONCATENATE(C10002,E10002)</f>
        <v>MEXP72DTBLU</v>
      </c>
      <c r="B10002" s="1165">
        <f>IFERROR(INDEX('GRP Macros'!$B$14:$AF$554,MATCH(C10002,'GRP Macros'!$B$14:$B$552,FALSE),MATCH(D10002,'GRP Macros'!$B$14:$AF$14,FALSE)),0)</f>
        <v>0</v>
      </c>
      <c r="C10002" s="1165" t="str">
        <f>C10001</f>
        <v>MEXP72DT</v>
      </c>
      <c r="D10002" s="988" t="str">
        <f>'GRP Macros'!$L$14</f>
        <v>Blue US 
RAL 5015</v>
      </c>
      <c r="E10002" s="1165" t="s">
        <v>27827</v>
      </c>
      <c r="F10002" s="1165" t="s">
        <v>28333</v>
      </c>
    </row>
    <row r="10003" spans="1:6" ht="15" customHeight="1">
      <c r="A10003" s="1165" t="str">
        <f t="shared" si="1003"/>
        <v>MEXP72DTMIN</v>
      </c>
      <c r="B10003" s="1165">
        <f>IFERROR(INDEX('GRP Macros'!$B$14:$AF$554,MATCH(C10003,'GRP Macros'!$B$14:$B$552,FALSE),MATCH(D10003,'GRP Macros'!$B$14:$AF$14,FALSE)),0)</f>
        <v>0</v>
      </c>
      <c r="C10003" s="1165" t="str">
        <f t="shared" ref="C10003:C10014" si="1004">C10002</f>
        <v>MEXP72DT</v>
      </c>
      <c r="D10003" s="988" t="str">
        <f>'GRP Macros'!$O$14</f>
        <v>Mint 
RAL 6027</v>
      </c>
      <c r="E10003" s="1165" t="s">
        <v>27834</v>
      </c>
      <c r="F10003" s="1165" t="s">
        <v>28333</v>
      </c>
    </row>
    <row r="10004" spans="1:6" ht="15" customHeight="1">
      <c r="A10004" s="1165" t="str">
        <f t="shared" si="1003"/>
        <v>MEXP72DTGRE</v>
      </c>
      <c r="B10004" s="1165">
        <f>IFERROR(INDEX('GRP Macros'!$B$14:$AF$554,MATCH(C10004,'GRP Macros'!$B$14:$B$552,FALSE),MATCH(D10004,'GRP Macros'!$B$14:$AF$14,FALSE)),0)</f>
        <v>0</v>
      </c>
      <c r="C10004" s="1165" t="str">
        <f t="shared" si="1004"/>
        <v>MEXP72DT</v>
      </c>
      <c r="D10004" s="988" t="str">
        <f>'GRP Macros'!$P$14</f>
        <v>Green 
RAL 6037</v>
      </c>
      <c r="E10004" s="1165" t="s">
        <v>27837</v>
      </c>
      <c r="F10004" s="1165" t="s">
        <v>28333</v>
      </c>
    </row>
    <row r="10005" spans="1:6" ht="15" customHeight="1">
      <c r="A10005" s="1165" t="str">
        <f t="shared" si="1003"/>
        <v>MEXP72DTPUK</v>
      </c>
      <c r="B10005" s="1165">
        <f>IFERROR(INDEX('GRP Macros'!$B$14:$AF$554,MATCH(C10005,'GRP Macros'!$B$14:$B$552,FALSE),MATCH(D10005,'GRP Macros'!$B$14:$AF$14,FALSE)),0)</f>
        <v>0</v>
      </c>
      <c r="C10005" s="1165" t="str">
        <f t="shared" si="1004"/>
        <v>MEXP72DT</v>
      </c>
      <c r="D10005" s="988" t="str">
        <f>'GRP Macros'!$Q$14</f>
        <v>US Green 
Pantone
2301C</v>
      </c>
      <c r="E10005" s="1165" t="s">
        <v>27835</v>
      </c>
      <c r="F10005" s="1165" t="s">
        <v>28333</v>
      </c>
    </row>
    <row r="10006" spans="1:6" ht="15" customHeight="1">
      <c r="A10006" s="1165" t="str">
        <f t="shared" si="1003"/>
        <v>MEXP72DTYEL</v>
      </c>
      <c r="B10006" s="1165">
        <f>IFERROR(INDEX('GRP Macros'!$B$14:$AF$554,MATCH(C10006,'GRP Macros'!$B$14:$B$552,FALSE),MATCH(D10006,'GRP Macros'!$B$14:$AF$14,FALSE)),0)</f>
        <v>0</v>
      </c>
      <c r="C10006" s="1165" t="str">
        <f t="shared" si="1004"/>
        <v>MEXP72DT</v>
      </c>
      <c r="D10006" s="988" t="str">
        <f>'GRP Macros'!$S$14</f>
        <v>Yellow 
RAL 1023</v>
      </c>
      <c r="E10006" s="1165" t="s">
        <v>27823</v>
      </c>
      <c r="F10006" s="1165" t="s">
        <v>28333</v>
      </c>
    </row>
    <row r="10007" spans="1:6" ht="15" customHeight="1">
      <c r="A10007" s="1165" t="str">
        <f t="shared" si="1003"/>
        <v>MEXP72DTRED</v>
      </c>
      <c r="B10007" s="1165">
        <f>IFERROR(INDEX('GRP Macros'!$B$14:$AF$554,MATCH(C10007,'GRP Macros'!$B$14:$B$552,FALSE),MATCH(D10007,'GRP Macros'!$B$14:$AF$14,FALSE)),0)</f>
        <v>0</v>
      </c>
      <c r="C10007" s="1165" t="str">
        <f t="shared" si="1004"/>
        <v>MEXP72DT</v>
      </c>
      <c r="D10007" s="988" t="str">
        <f>'GRP Macros'!$U$14</f>
        <v>Red 
RAL 3020</v>
      </c>
      <c r="E10007" s="1165" t="s">
        <v>27826</v>
      </c>
      <c r="F10007" s="1165" t="s">
        <v>28333</v>
      </c>
    </row>
    <row r="10008" spans="1:6" ht="15" customHeight="1">
      <c r="A10008" s="1165" t="str">
        <f t="shared" si="1003"/>
        <v>MEXP72DTVIO</v>
      </c>
      <c r="B10008" s="1165">
        <f>IFERROR(INDEX('GRP Macros'!$B$14:$AF$554,MATCH(C10008,'GRP Macros'!$B$14:$B$552,FALSE),MATCH(D10008,'GRP Macros'!$B$14:$AF$14,FALSE)),0)</f>
        <v>0</v>
      </c>
      <c r="C10008" s="1165" t="str">
        <f t="shared" si="1004"/>
        <v>MEXP72DT</v>
      </c>
      <c r="D10008" s="988" t="str">
        <f>'GRP Macros'!$V$14</f>
        <v>Violet 
RAL 4008</v>
      </c>
      <c r="E10008" s="1165" t="s">
        <v>27833</v>
      </c>
      <c r="F10008" s="1165" t="s">
        <v>28333</v>
      </c>
    </row>
    <row r="10009" spans="1:6" ht="15" customHeight="1">
      <c r="A10009" s="1165" t="str">
        <f t="shared" si="1003"/>
        <v>MEXP72DTBLK</v>
      </c>
      <c r="B10009" s="1165">
        <f>IFERROR(INDEX('GRP Macros'!$B$14:$AF$554,MATCH(C10009,'GRP Macros'!$B$14:$B$552,FALSE),MATCH(D10009,'GRP Macros'!$B$14:$AF$14,FALSE)),0)</f>
        <v>0</v>
      </c>
      <c r="C10009" s="1165" t="str">
        <f t="shared" si="1004"/>
        <v>MEXP72DT</v>
      </c>
      <c r="D10009" s="988" t="str">
        <f>'GRP Macros'!$X$14</f>
        <v>Black 
RAL 9005</v>
      </c>
      <c r="E10009" s="1165" t="s">
        <v>27829</v>
      </c>
      <c r="F10009" s="1165" t="s">
        <v>28333</v>
      </c>
    </row>
    <row r="10010" spans="1:6" ht="15" customHeight="1">
      <c r="A10010" s="1165" t="str">
        <f t="shared" si="1003"/>
        <v>MEXP72DTGRY</v>
      </c>
      <c r="B10010" s="1165">
        <f>IFERROR(INDEX('GRP Macros'!$B$14:$AF$554,MATCH(C10010,'GRP Macros'!$B$14:$B$552,FALSE),MATCH(D10010,'GRP Macros'!$B$14:$AF$14,FALSE)),0)</f>
        <v>0</v>
      </c>
      <c r="C10010" s="1165" t="str">
        <f t="shared" si="1004"/>
        <v>MEXP72DT</v>
      </c>
      <c r="D10010" s="988" t="str">
        <f>'GRP Macros'!$Y$14</f>
        <v>Grey 
RAL 7001</v>
      </c>
      <c r="E10010" s="1165" t="s">
        <v>27828</v>
      </c>
      <c r="F10010" s="1165" t="s">
        <v>28333</v>
      </c>
    </row>
    <row r="10011" spans="1:6" ht="15" customHeight="1">
      <c r="A10011" s="1165" t="str">
        <f t="shared" si="1003"/>
        <v>MEXP72DTFLY</v>
      </c>
      <c r="B10011" s="1165">
        <f>IFERROR(INDEX('GRP Macros'!$B$14:$AF$554,MATCH(C10011,'GRP Macros'!$B$14:$B$552,FALSE),MATCH(D10011,'GRP Macros'!$B$14:$AF$14,FALSE)),0)</f>
        <v>0</v>
      </c>
      <c r="C10011" s="1165" t="str">
        <f t="shared" si="1004"/>
        <v>MEXP72DT</v>
      </c>
      <c r="D10011" s="988" t="str">
        <f>'GRP Macros'!$Z$14</f>
        <v>Fluo Yellow 
RAL 1026</v>
      </c>
      <c r="E10011" s="1165" t="s">
        <v>28041</v>
      </c>
      <c r="F10011" s="1165" t="s">
        <v>28333</v>
      </c>
    </row>
    <row r="10012" spans="1:6" ht="15" customHeight="1">
      <c r="A10012" s="1165" t="str">
        <f t="shared" si="1003"/>
        <v>MEXP72DTFLO</v>
      </c>
      <c r="B10012" s="1165">
        <f>IFERROR(INDEX('GRP Macros'!$B$14:$AF$554,MATCH(C10012,'GRP Macros'!$B$14:$B$552,FALSE),MATCH(D10012,'GRP Macros'!$B$14:$AF$14,FALSE)),0)</f>
        <v>0</v>
      </c>
      <c r="C10012" s="1165" t="str">
        <f t="shared" si="1004"/>
        <v>MEXP72DT</v>
      </c>
      <c r="D10012" s="988" t="str">
        <f>'GRP Macros'!$AA$14</f>
        <v>Fluo Orange 
RAL 2005</v>
      </c>
      <c r="E10012" s="1165" t="s">
        <v>27830</v>
      </c>
      <c r="F10012" s="1165" t="s">
        <v>28333</v>
      </c>
    </row>
    <row r="10013" spans="1:6" ht="15" customHeight="1">
      <c r="A10013" s="1165" t="str">
        <f t="shared" si="1003"/>
        <v>MEXP72DTFLP</v>
      </c>
      <c r="B10013" s="1165">
        <f>IFERROR(INDEX('GRP Macros'!$B$14:$AF$554,MATCH(C10013,'GRP Macros'!$B$14:$B$552,FALSE),MATCH(D10013,'GRP Macros'!$B$14:$AF$14,FALSE)),0)</f>
        <v>0</v>
      </c>
      <c r="C10013" s="1165" t="str">
        <f t="shared" si="1004"/>
        <v>MEXP72DT</v>
      </c>
      <c r="D10013" s="988" t="str">
        <f>'GRP Macros'!$AB$14</f>
        <v>Fluo Pink 
Pantone 806C</v>
      </c>
      <c r="E10013" s="1165" t="s">
        <v>27832</v>
      </c>
      <c r="F10013" s="1165" t="s">
        <v>28333</v>
      </c>
    </row>
    <row r="10014" spans="1:6" ht="15" customHeight="1">
      <c r="A10014" s="1165" t="str">
        <f t="shared" si="1003"/>
        <v>MEXP72DTFLG</v>
      </c>
      <c r="B10014" s="1165">
        <f>IFERROR(INDEX('GRP Macros'!$B$14:$AF$554,MATCH(C10014,'GRP Macros'!$B$14:$B$552,FALSE),MATCH(D10014,'GRP Macros'!$B$14:$AF$14,FALSE)),0)</f>
        <v>0</v>
      </c>
      <c r="C10014" s="1165" t="str">
        <f t="shared" si="1004"/>
        <v>MEXP72DT</v>
      </c>
      <c r="D10014" s="988" t="str">
        <f>'GRP Macros'!$AC$14</f>
        <v>Fluo Green 
RAL 6028</v>
      </c>
      <c r="E10014" s="1165" t="s">
        <v>27831</v>
      </c>
      <c r="F10014" s="1165" t="s">
        <v>28333</v>
      </c>
    </row>
    <row r="10015" spans="1:6" ht="15" customHeight="1">
      <c r="A10015" s="1165" t="str">
        <f t="shared" si="988"/>
        <v>MEXP73DTWHI</v>
      </c>
      <c r="B10015" s="1165">
        <f>IFERROR(INDEX('GRP Macros'!$B$14:$AF$554,MATCH(C10015,'GRP Macros'!$B$14:$B$552,FALSE),MATCH(D10015,'GRP Macros'!$B$14:$AF$14,FALSE)),0)</f>
        <v>0</v>
      </c>
      <c r="C10015" s="1165" t="s">
        <v>28536</v>
      </c>
      <c r="D10015" s="1167" t="str">
        <f>'GRP Macros'!$K$14</f>
        <v>White 
RAL 9016</v>
      </c>
      <c r="E10015" s="1165" t="s">
        <v>27838</v>
      </c>
      <c r="F10015" s="1165" t="s">
        <v>28333</v>
      </c>
    </row>
    <row r="10016" spans="1:6" ht="15" customHeight="1">
      <c r="A10016" s="1165" t="str">
        <f t="shared" ref="A10016:A10028" si="1005">CONCATENATE(C10016,E10016)</f>
        <v>MEXP73DTBLU</v>
      </c>
      <c r="B10016" s="1165">
        <f>IFERROR(INDEX('GRP Macros'!$B$14:$AF$554,MATCH(C10016,'GRP Macros'!$B$14:$B$552,FALSE),MATCH(D10016,'GRP Macros'!$B$14:$AF$14,FALSE)),0)</f>
        <v>0</v>
      </c>
      <c r="C10016" s="1165" t="str">
        <f>C10015</f>
        <v>MEXP73DT</v>
      </c>
      <c r="D10016" s="988" t="str">
        <f>'GRP Macros'!$L$14</f>
        <v>Blue US 
RAL 5015</v>
      </c>
      <c r="E10016" s="1165" t="s">
        <v>27827</v>
      </c>
      <c r="F10016" s="1165" t="s">
        <v>28333</v>
      </c>
    </row>
    <row r="10017" spans="1:6" ht="15" customHeight="1">
      <c r="A10017" s="1165" t="str">
        <f t="shared" si="1005"/>
        <v>MEXP73DTMIN</v>
      </c>
      <c r="B10017" s="1165">
        <f>IFERROR(INDEX('GRP Macros'!$B$14:$AF$554,MATCH(C10017,'GRP Macros'!$B$14:$B$552,FALSE),MATCH(D10017,'GRP Macros'!$B$14:$AF$14,FALSE)),0)</f>
        <v>0</v>
      </c>
      <c r="C10017" s="1165" t="str">
        <f t="shared" ref="C10017:C10028" si="1006">C10016</f>
        <v>MEXP73DT</v>
      </c>
      <c r="D10017" s="988" t="str">
        <f>'GRP Macros'!$O$14</f>
        <v>Mint 
RAL 6027</v>
      </c>
      <c r="E10017" s="1165" t="s">
        <v>27834</v>
      </c>
      <c r="F10017" s="1165" t="s">
        <v>28333</v>
      </c>
    </row>
    <row r="10018" spans="1:6" ht="15" customHeight="1">
      <c r="A10018" s="1165" t="str">
        <f t="shared" si="1005"/>
        <v>MEXP73DTGRE</v>
      </c>
      <c r="B10018" s="1165">
        <f>IFERROR(INDEX('GRP Macros'!$B$14:$AF$554,MATCH(C10018,'GRP Macros'!$B$14:$B$552,FALSE),MATCH(D10018,'GRP Macros'!$B$14:$AF$14,FALSE)),0)</f>
        <v>0</v>
      </c>
      <c r="C10018" s="1165" t="str">
        <f t="shared" si="1006"/>
        <v>MEXP73DT</v>
      </c>
      <c r="D10018" s="988" t="str">
        <f>'GRP Macros'!$P$14</f>
        <v>Green 
RAL 6037</v>
      </c>
      <c r="E10018" s="1165" t="s">
        <v>27837</v>
      </c>
      <c r="F10018" s="1165" t="s">
        <v>28333</v>
      </c>
    </row>
    <row r="10019" spans="1:6" ht="15" customHeight="1">
      <c r="A10019" s="1165" t="str">
        <f t="shared" si="1005"/>
        <v>MEXP73DTPUK</v>
      </c>
      <c r="B10019" s="1165">
        <f>IFERROR(INDEX('GRP Macros'!$B$14:$AF$554,MATCH(C10019,'GRP Macros'!$B$14:$B$552,FALSE),MATCH(D10019,'GRP Macros'!$B$14:$AF$14,FALSE)),0)</f>
        <v>0</v>
      </c>
      <c r="C10019" s="1165" t="str">
        <f t="shared" si="1006"/>
        <v>MEXP73DT</v>
      </c>
      <c r="D10019" s="988" t="str">
        <f>'GRP Macros'!$Q$14</f>
        <v>US Green 
Pantone
2301C</v>
      </c>
      <c r="E10019" s="1165" t="s">
        <v>27835</v>
      </c>
      <c r="F10019" s="1165" t="s">
        <v>28333</v>
      </c>
    </row>
    <row r="10020" spans="1:6" ht="15" customHeight="1">
      <c r="A10020" s="1165" t="str">
        <f t="shared" si="1005"/>
        <v>MEXP73DTYEL</v>
      </c>
      <c r="B10020" s="1165">
        <f>IFERROR(INDEX('GRP Macros'!$B$14:$AF$554,MATCH(C10020,'GRP Macros'!$B$14:$B$552,FALSE),MATCH(D10020,'GRP Macros'!$B$14:$AF$14,FALSE)),0)</f>
        <v>0</v>
      </c>
      <c r="C10020" s="1165" t="str">
        <f t="shared" si="1006"/>
        <v>MEXP73DT</v>
      </c>
      <c r="D10020" s="988" t="str">
        <f>'GRP Macros'!$S$14</f>
        <v>Yellow 
RAL 1023</v>
      </c>
      <c r="E10020" s="1165" t="s">
        <v>27823</v>
      </c>
      <c r="F10020" s="1165" t="s">
        <v>28333</v>
      </c>
    </row>
    <row r="10021" spans="1:6" ht="15" customHeight="1">
      <c r="A10021" s="1165" t="str">
        <f t="shared" si="1005"/>
        <v>MEXP73DTRED</v>
      </c>
      <c r="B10021" s="1165">
        <f>IFERROR(INDEX('GRP Macros'!$B$14:$AF$554,MATCH(C10021,'GRP Macros'!$B$14:$B$552,FALSE),MATCH(D10021,'GRP Macros'!$B$14:$AF$14,FALSE)),0)</f>
        <v>0</v>
      </c>
      <c r="C10021" s="1165" t="str">
        <f t="shared" si="1006"/>
        <v>MEXP73DT</v>
      </c>
      <c r="D10021" s="988" t="str">
        <f>'GRP Macros'!$U$14</f>
        <v>Red 
RAL 3020</v>
      </c>
      <c r="E10021" s="1165" t="s">
        <v>27826</v>
      </c>
      <c r="F10021" s="1165" t="s">
        <v>28333</v>
      </c>
    </row>
    <row r="10022" spans="1:6" ht="15" customHeight="1">
      <c r="A10022" s="1165" t="str">
        <f t="shared" si="1005"/>
        <v>MEXP73DTVIO</v>
      </c>
      <c r="B10022" s="1165">
        <f>IFERROR(INDEX('GRP Macros'!$B$14:$AF$554,MATCH(C10022,'GRP Macros'!$B$14:$B$552,FALSE),MATCH(D10022,'GRP Macros'!$B$14:$AF$14,FALSE)),0)</f>
        <v>0</v>
      </c>
      <c r="C10022" s="1165" t="str">
        <f t="shared" si="1006"/>
        <v>MEXP73DT</v>
      </c>
      <c r="D10022" s="988" t="str">
        <f>'GRP Macros'!$V$14</f>
        <v>Violet 
RAL 4008</v>
      </c>
      <c r="E10022" s="1165" t="s">
        <v>27833</v>
      </c>
      <c r="F10022" s="1165" t="s">
        <v>28333</v>
      </c>
    </row>
    <row r="10023" spans="1:6" ht="15" customHeight="1">
      <c r="A10023" s="1165" t="str">
        <f t="shared" si="1005"/>
        <v>MEXP73DTBLK</v>
      </c>
      <c r="B10023" s="1165">
        <f>IFERROR(INDEX('GRP Macros'!$B$14:$AF$554,MATCH(C10023,'GRP Macros'!$B$14:$B$552,FALSE),MATCH(D10023,'GRP Macros'!$B$14:$AF$14,FALSE)),0)</f>
        <v>0</v>
      </c>
      <c r="C10023" s="1165" t="str">
        <f t="shared" si="1006"/>
        <v>MEXP73DT</v>
      </c>
      <c r="D10023" s="988" t="str">
        <f>'GRP Macros'!$X$14</f>
        <v>Black 
RAL 9005</v>
      </c>
      <c r="E10023" s="1165" t="s">
        <v>27829</v>
      </c>
      <c r="F10023" s="1165" t="s">
        <v>28333</v>
      </c>
    </row>
    <row r="10024" spans="1:6" ht="15" customHeight="1">
      <c r="A10024" s="1165" t="str">
        <f t="shared" si="1005"/>
        <v>MEXP73DTGRY</v>
      </c>
      <c r="B10024" s="1165">
        <f>IFERROR(INDEX('GRP Macros'!$B$14:$AF$554,MATCH(C10024,'GRP Macros'!$B$14:$B$552,FALSE),MATCH(D10024,'GRP Macros'!$B$14:$AF$14,FALSE)),0)</f>
        <v>0</v>
      </c>
      <c r="C10024" s="1165" t="str">
        <f t="shared" si="1006"/>
        <v>MEXP73DT</v>
      </c>
      <c r="D10024" s="988" t="str">
        <f>'GRP Macros'!$Y$14</f>
        <v>Grey 
RAL 7001</v>
      </c>
      <c r="E10024" s="1165" t="s">
        <v>27828</v>
      </c>
      <c r="F10024" s="1165" t="s">
        <v>28333</v>
      </c>
    </row>
    <row r="10025" spans="1:6" ht="15" customHeight="1">
      <c r="A10025" s="1165" t="str">
        <f t="shared" si="1005"/>
        <v>MEXP73DTFLY</v>
      </c>
      <c r="B10025" s="1165">
        <f>IFERROR(INDEX('GRP Macros'!$B$14:$AF$554,MATCH(C10025,'GRP Macros'!$B$14:$B$552,FALSE),MATCH(D10025,'GRP Macros'!$B$14:$AF$14,FALSE)),0)</f>
        <v>0</v>
      </c>
      <c r="C10025" s="1165" t="str">
        <f t="shared" si="1006"/>
        <v>MEXP73DT</v>
      </c>
      <c r="D10025" s="988" t="str">
        <f>'GRP Macros'!$Z$14</f>
        <v>Fluo Yellow 
RAL 1026</v>
      </c>
      <c r="E10025" s="1165" t="s">
        <v>28041</v>
      </c>
      <c r="F10025" s="1165" t="s">
        <v>28333</v>
      </c>
    </row>
    <row r="10026" spans="1:6" ht="15" customHeight="1">
      <c r="A10026" s="1165" t="str">
        <f t="shared" si="1005"/>
        <v>MEXP73DTFLO</v>
      </c>
      <c r="B10026" s="1165">
        <f>IFERROR(INDEX('GRP Macros'!$B$14:$AF$554,MATCH(C10026,'GRP Macros'!$B$14:$B$552,FALSE),MATCH(D10026,'GRP Macros'!$B$14:$AF$14,FALSE)),0)</f>
        <v>0</v>
      </c>
      <c r="C10026" s="1165" t="str">
        <f t="shared" si="1006"/>
        <v>MEXP73DT</v>
      </c>
      <c r="D10026" s="988" t="str">
        <f>'GRP Macros'!$AA$14</f>
        <v>Fluo Orange 
RAL 2005</v>
      </c>
      <c r="E10026" s="1165" t="s">
        <v>27830</v>
      </c>
      <c r="F10026" s="1165" t="s">
        <v>28333</v>
      </c>
    </row>
    <row r="10027" spans="1:6" ht="15" customHeight="1">
      <c r="A10027" s="1165" t="str">
        <f t="shared" si="1005"/>
        <v>MEXP73DTFLP</v>
      </c>
      <c r="B10027" s="1165">
        <f>IFERROR(INDEX('GRP Macros'!$B$14:$AF$554,MATCH(C10027,'GRP Macros'!$B$14:$B$552,FALSE),MATCH(D10027,'GRP Macros'!$B$14:$AF$14,FALSE)),0)</f>
        <v>0</v>
      </c>
      <c r="C10027" s="1165" t="str">
        <f t="shared" si="1006"/>
        <v>MEXP73DT</v>
      </c>
      <c r="D10027" s="988" t="str">
        <f>'GRP Macros'!$AB$14</f>
        <v>Fluo Pink 
Pantone 806C</v>
      </c>
      <c r="E10027" s="1165" t="s">
        <v>27832</v>
      </c>
      <c r="F10027" s="1165" t="s">
        <v>28333</v>
      </c>
    </row>
    <row r="10028" spans="1:6" ht="15" customHeight="1">
      <c r="A10028" s="1165" t="str">
        <f t="shared" si="1005"/>
        <v>MEXP73DTFLG</v>
      </c>
      <c r="B10028" s="1165">
        <f>IFERROR(INDEX('GRP Macros'!$B$14:$AF$554,MATCH(C10028,'GRP Macros'!$B$14:$B$552,FALSE),MATCH(D10028,'GRP Macros'!$B$14:$AF$14,FALSE)),0)</f>
        <v>0</v>
      </c>
      <c r="C10028" s="1165" t="str">
        <f t="shared" si="1006"/>
        <v>MEXP73DT</v>
      </c>
      <c r="D10028" s="988" t="str">
        <f>'GRP Macros'!$AC$14</f>
        <v>Fluo Green 
RAL 6028</v>
      </c>
      <c r="E10028" s="1165" t="s">
        <v>27831</v>
      </c>
      <c r="F10028" s="1165" t="s">
        <v>28333</v>
      </c>
    </row>
    <row r="10029" spans="1:6" ht="15" customHeight="1">
      <c r="A10029" s="1165" t="str">
        <f t="shared" si="988"/>
        <v>MEXP74DTWHI</v>
      </c>
      <c r="B10029" s="1165">
        <f>IFERROR(INDEX('GRP Macros'!$B$14:$AF$554,MATCH(C10029,'GRP Macros'!$B$14:$B$552,FALSE),MATCH(D10029,'GRP Macros'!$B$14:$AF$14,FALSE)),0)</f>
        <v>0</v>
      </c>
      <c r="C10029" s="1165" t="s">
        <v>28537</v>
      </c>
      <c r="D10029" s="1167" t="str">
        <f>'GRP Macros'!$K$14</f>
        <v>White 
RAL 9016</v>
      </c>
      <c r="E10029" s="1165" t="s">
        <v>27838</v>
      </c>
      <c r="F10029" s="1165" t="s">
        <v>28333</v>
      </c>
    </row>
    <row r="10030" spans="1:6" ht="15" customHeight="1">
      <c r="A10030" s="1165" t="str">
        <f t="shared" ref="A10030:A10042" si="1007">CONCATENATE(C10030,E10030)</f>
        <v>MEXP74DTBLU</v>
      </c>
      <c r="B10030" s="1165">
        <f>IFERROR(INDEX('GRP Macros'!$B$14:$AF$554,MATCH(C10030,'GRP Macros'!$B$14:$B$552,FALSE),MATCH(D10030,'GRP Macros'!$B$14:$AF$14,FALSE)),0)</f>
        <v>0</v>
      </c>
      <c r="C10030" s="1165" t="str">
        <f>C10029</f>
        <v>MEXP74DT</v>
      </c>
      <c r="D10030" s="988" t="str">
        <f>'GRP Macros'!$L$14</f>
        <v>Blue US 
RAL 5015</v>
      </c>
      <c r="E10030" s="1165" t="s">
        <v>27827</v>
      </c>
      <c r="F10030" s="1165" t="s">
        <v>28333</v>
      </c>
    </row>
    <row r="10031" spans="1:6" ht="15" customHeight="1">
      <c r="A10031" s="1165" t="str">
        <f t="shared" si="1007"/>
        <v>MEXP74DTMIN</v>
      </c>
      <c r="B10031" s="1165">
        <f>IFERROR(INDEX('GRP Macros'!$B$14:$AF$554,MATCH(C10031,'GRP Macros'!$B$14:$B$552,FALSE),MATCH(D10031,'GRP Macros'!$B$14:$AF$14,FALSE)),0)</f>
        <v>0</v>
      </c>
      <c r="C10031" s="1165" t="str">
        <f t="shared" ref="C10031:C10042" si="1008">C10030</f>
        <v>MEXP74DT</v>
      </c>
      <c r="D10031" s="988" t="str">
        <f>'GRP Macros'!$O$14</f>
        <v>Mint 
RAL 6027</v>
      </c>
      <c r="E10031" s="1165" t="s">
        <v>27834</v>
      </c>
      <c r="F10031" s="1165" t="s">
        <v>28333</v>
      </c>
    </row>
    <row r="10032" spans="1:6" ht="15" customHeight="1">
      <c r="A10032" s="1165" t="str">
        <f t="shared" si="1007"/>
        <v>MEXP74DTGRE</v>
      </c>
      <c r="B10032" s="1165">
        <f>IFERROR(INDEX('GRP Macros'!$B$14:$AF$554,MATCH(C10032,'GRP Macros'!$B$14:$B$552,FALSE),MATCH(D10032,'GRP Macros'!$B$14:$AF$14,FALSE)),0)</f>
        <v>0</v>
      </c>
      <c r="C10032" s="1165" t="str">
        <f t="shared" si="1008"/>
        <v>MEXP74DT</v>
      </c>
      <c r="D10032" s="988" t="str">
        <f>'GRP Macros'!$P$14</f>
        <v>Green 
RAL 6037</v>
      </c>
      <c r="E10032" s="1165" t="s">
        <v>27837</v>
      </c>
      <c r="F10032" s="1165" t="s">
        <v>28333</v>
      </c>
    </row>
    <row r="10033" spans="1:6" ht="15" customHeight="1">
      <c r="A10033" s="1165" t="str">
        <f t="shared" si="1007"/>
        <v>MEXP74DTPUK</v>
      </c>
      <c r="B10033" s="1165">
        <f>IFERROR(INDEX('GRP Macros'!$B$14:$AF$554,MATCH(C10033,'GRP Macros'!$B$14:$B$552,FALSE),MATCH(D10033,'GRP Macros'!$B$14:$AF$14,FALSE)),0)</f>
        <v>0</v>
      </c>
      <c r="C10033" s="1165" t="str">
        <f t="shared" si="1008"/>
        <v>MEXP74DT</v>
      </c>
      <c r="D10033" s="988" t="str">
        <f>'GRP Macros'!$Q$14</f>
        <v>US Green 
Pantone
2301C</v>
      </c>
      <c r="E10033" s="1165" t="s">
        <v>27835</v>
      </c>
      <c r="F10033" s="1165" t="s">
        <v>28333</v>
      </c>
    </row>
    <row r="10034" spans="1:6" ht="15" customHeight="1">
      <c r="A10034" s="1165" t="str">
        <f t="shared" si="1007"/>
        <v>MEXP74DTYEL</v>
      </c>
      <c r="B10034" s="1165">
        <f>IFERROR(INDEX('GRP Macros'!$B$14:$AF$554,MATCH(C10034,'GRP Macros'!$B$14:$B$552,FALSE),MATCH(D10034,'GRP Macros'!$B$14:$AF$14,FALSE)),0)</f>
        <v>0</v>
      </c>
      <c r="C10034" s="1165" t="str">
        <f t="shared" si="1008"/>
        <v>MEXP74DT</v>
      </c>
      <c r="D10034" s="988" t="str">
        <f>'GRP Macros'!$S$14</f>
        <v>Yellow 
RAL 1023</v>
      </c>
      <c r="E10034" s="1165" t="s">
        <v>27823</v>
      </c>
      <c r="F10034" s="1165" t="s">
        <v>28333</v>
      </c>
    </row>
    <row r="10035" spans="1:6" ht="15" customHeight="1">
      <c r="A10035" s="1165" t="str">
        <f t="shared" si="1007"/>
        <v>MEXP74DTRED</v>
      </c>
      <c r="B10035" s="1165">
        <f>IFERROR(INDEX('GRP Macros'!$B$14:$AF$554,MATCH(C10035,'GRP Macros'!$B$14:$B$552,FALSE),MATCH(D10035,'GRP Macros'!$B$14:$AF$14,FALSE)),0)</f>
        <v>0</v>
      </c>
      <c r="C10035" s="1165" t="str">
        <f t="shared" si="1008"/>
        <v>MEXP74DT</v>
      </c>
      <c r="D10035" s="988" t="str">
        <f>'GRP Macros'!$U$14</f>
        <v>Red 
RAL 3020</v>
      </c>
      <c r="E10035" s="1165" t="s">
        <v>27826</v>
      </c>
      <c r="F10035" s="1165" t="s">
        <v>28333</v>
      </c>
    </row>
    <row r="10036" spans="1:6" ht="15" customHeight="1">
      <c r="A10036" s="1165" t="str">
        <f t="shared" si="1007"/>
        <v>MEXP74DTVIO</v>
      </c>
      <c r="B10036" s="1165">
        <f>IFERROR(INDEX('GRP Macros'!$B$14:$AF$554,MATCH(C10036,'GRP Macros'!$B$14:$B$552,FALSE),MATCH(D10036,'GRP Macros'!$B$14:$AF$14,FALSE)),0)</f>
        <v>0</v>
      </c>
      <c r="C10036" s="1165" t="str">
        <f t="shared" si="1008"/>
        <v>MEXP74DT</v>
      </c>
      <c r="D10036" s="988" t="str">
        <f>'GRP Macros'!$V$14</f>
        <v>Violet 
RAL 4008</v>
      </c>
      <c r="E10036" s="1165" t="s">
        <v>27833</v>
      </c>
      <c r="F10036" s="1165" t="s">
        <v>28333</v>
      </c>
    </row>
    <row r="10037" spans="1:6" ht="15" customHeight="1">
      <c r="A10037" s="1165" t="str">
        <f t="shared" si="1007"/>
        <v>MEXP74DTBLK</v>
      </c>
      <c r="B10037" s="1165">
        <f>IFERROR(INDEX('GRP Macros'!$B$14:$AF$554,MATCH(C10037,'GRP Macros'!$B$14:$B$552,FALSE),MATCH(D10037,'GRP Macros'!$B$14:$AF$14,FALSE)),0)</f>
        <v>0</v>
      </c>
      <c r="C10037" s="1165" t="str">
        <f t="shared" si="1008"/>
        <v>MEXP74DT</v>
      </c>
      <c r="D10037" s="988" t="str">
        <f>'GRP Macros'!$X$14</f>
        <v>Black 
RAL 9005</v>
      </c>
      <c r="E10037" s="1165" t="s">
        <v>27829</v>
      </c>
      <c r="F10037" s="1165" t="s">
        <v>28333</v>
      </c>
    </row>
    <row r="10038" spans="1:6" ht="15" customHeight="1">
      <c r="A10038" s="1165" t="str">
        <f t="shared" si="1007"/>
        <v>MEXP74DTGRY</v>
      </c>
      <c r="B10038" s="1165">
        <f>IFERROR(INDEX('GRP Macros'!$B$14:$AF$554,MATCH(C10038,'GRP Macros'!$B$14:$B$552,FALSE),MATCH(D10038,'GRP Macros'!$B$14:$AF$14,FALSE)),0)</f>
        <v>0</v>
      </c>
      <c r="C10038" s="1165" t="str">
        <f t="shared" si="1008"/>
        <v>MEXP74DT</v>
      </c>
      <c r="D10038" s="988" t="str">
        <f>'GRP Macros'!$Y$14</f>
        <v>Grey 
RAL 7001</v>
      </c>
      <c r="E10038" s="1165" t="s">
        <v>27828</v>
      </c>
      <c r="F10038" s="1165" t="s">
        <v>28333</v>
      </c>
    </row>
    <row r="10039" spans="1:6" ht="15" customHeight="1">
      <c r="A10039" s="1165" t="str">
        <f t="shared" si="1007"/>
        <v>MEXP74DTFLY</v>
      </c>
      <c r="B10039" s="1165">
        <f>IFERROR(INDEX('GRP Macros'!$B$14:$AF$554,MATCH(C10039,'GRP Macros'!$B$14:$B$552,FALSE),MATCH(D10039,'GRP Macros'!$B$14:$AF$14,FALSE)),0)</f>
        <v>0</v>
      </c>
      <c r="C10039" s="1165" t="str">
        <f t="shared" si="1008"/>
        <v>MEXP74DT</v>
      </c>
      <c r="D10039" s="988" t="str">
        <f>'GRP Macros'!$Z$14</f>
        <v>Fluo Yellow 
RAL 1026</v>
      </c>
      <c r="E10039" s="1165" t="s">
        <v>28041</v>
      </c>
      <c r="F10039" s="1165" t="s">
        <v>28333</v>
      </c>
    </row>
    <row r="10040" spans="1:6" ht="15" customHeight="1">
      <c r="A10040" s="1165" t="str">
        <f t="shared" si="1007"/>
        <v>MEXP74DTFLO</v>
      </c>
      <c r="B10040" s="1165">
        <f>IFERROR(INDEX('GRP Macros'!$B$14:$AF$554,MATCH(C10040,'GRP Macros'!$B$14:$B$552,FALSE),MATCH(D10040,'GRP Macros'!$B$14:$AF$14,FALSE)),0)</f>
        <v>0</v>
      </c>
      <c r="C10040" s="1165" t="str">
        <f t="shared" si="1008"/>
        <v>MEXP74DT</v>
      </c>
      <c r="D10040" s="988" t="str">
        <f>'GRP Macros'!$AA$14</f>
        <v>Fluo Orange 
RAL 2005</v>
      </c>
      <c r="E10040" s="1165" t="s">
        <v>27830</v>
      </c>
      <c r="F10040" s="1165" t="s">
        <v>28333</v>
      </c>
    </row>
    <row r="10041" spans="1:6" ht="15" customHeight="1">
      <c r="A10041" s="1165" t="str">
        <f t="shared" si="1007"/>
        <v>MEXP74DTFLP</v>
      </c>
      <c r="B10041" s="1165">
        <f>IFERROR(INDEX('GRP Macros'!$B$14:$AF$554,MATCH(C10041,'GRP Macros'!$B$14:$B$552,FALSE),MATCH(D10041,'GRP Macros'!$B$14:$AF$14,FALSE)),0)</f>
        <v>0</v>
      </c>
      <c r="C10041" s="1165" t="str">
        <f t="shared" si="1008"/>
        <v>MEXP74DT</v>
      </c>
      <c r="D10041" s="988" t="str">
        <f>'GRP Macros'!$AB$14</f>
        <v>Fluo Pink 
Pantone 806C</v>
      </c>
      <c r="E10041" s="1165" t="s">
        <v>27832</v>
      </c>
      <c r="F10041" s="1165" t="s">
        <v>28333</v>
      </c>
    </row>
    <row r="10042" spans="1:6" ht="15" customHeight="1">
      <c r="A10042" s="1165" t="str">
        <f t="shared" si="1007"/>
        <v>MEXP74DTFLG</v>
      </c>
      <c r="B10042" s="1165">
        <f>IFERROR(INDEX('GRP Macros'!$B$14:$AF$554,MATCH(C10042,'GRP Macros'!$B$14:$B$552,FALSE),MATCH(D10042,'GRP Macros'!$B$14:$AF$14,FALSE)),0)</f>
        <v>0</v>
      </c>
      <c r="C10042" s="1165" t="str">
        <f t="shared" si="1008"/>
        <v>MEXP74DT</v>
      </c>
      <c r="D10042" s="988" t="str">
        <f>'GRP Macros'!$AC$14</f>
        <v>Fluo Green 
RAL 6028</v>
      </c>
      <c r="E10042" s="1165" t="s">
        <v>27831</v>
      </c>
      <c r="F10042" s="1165" t="s">
        <v>28333</v>
      </c>
    </row>
    <row r="10043" spans="1:6" ht="15" customHeight="1">
      <c r="A10043" s="1165" t="str">
        <f t="shared" si="988"/>
        <v>MEXP75DTWHI</v>
      </c>
      <c r="B10043" s="1165">
        <f>IFERROR(INDEX('GRP Macros'!$B$14:$AF$554,MATCH(C10043,'GRP Macros'!$B$14:$B$552,FALSE),MATCH(D10043,'GRP Macros'!$B$14:$AF$14,FALSE)),0)</f>
        <v>0</v>
      </c>
      <c r="C10043" s="1165" t="s">
        <v>28538</v>
      </c>
      <c r="D10043" s="1167" t="str">
        <f>'GRP Macros'!$K$14</f>
        <v>White 
RAL 9016</v>
      </c>
      <c r="E10043" s="1165" t="s">
        <v>27838</v>
      </c>
      <c r="F10043" s="1165" t="s">
        <v>28333</v>
      </c>
    </row>
    <row r="10044" spans="1:6" ht="15" customHeight="1">
      <c r="A10044" s="1165" t="str">
        <f t="shared" ref="A10044:A10056" si="1009">CONCATENATE(C10044,E10044)</f>
        <v>MEXP75DTBLU</v>
      </c>
      <c r="B10044" s="1165">
        <f>IFERROR(INDEX('GRP Macros'!$B$14:$AF$554,MATCH(C10044,'GRP Macros'!$B$14:$B$552,FALSE),MATCH(D10044,'GRP Macros'!$B$14:$AF$14,FALSE)),0)</f>
        <v>0</v>
      </c>
      <c r="C10044" s="1165" t="str">
        <f>C10043</f>
        <v>MEXP75DT</v>
      </c>
      <c r="D10044" s="988" t="str">
        <f>'GRP Macros'!$L$14</f>
        <v>Blue US 
RAL 5015</v>
      </c>
      <c r="E10044" s="1165" t="s">
        <v>27827</v>
      </c>
      <c r="F10044" s="1165" t="s">
        <v>28333</v>
      </c>
    </row>
    <row r="10045" spans="1:6" ht="15" customHeight="1">
      <c r="A10045" s="1165" t="str">
        <f t="shared" si="1009"/>
        <v>MEXP75DTMIN</v>
      </c>
      <c r="B10045" s="1165">
        <f>IFERROR(INDEX('GRP Macros'!$B$14:$AF$554,MATCH(C10045,'GRP Macros'!$B$14:$B$552,FALSE),MATCH(D10045,'GRP Macros'!$B$14:$AF$14,FALSE)),0)</f>
        <v>0</v>
      </c>
      <c r="C10045" s="1165" t="str">
        <f t="shared" ref="C10045:C10056" si="1010">C10044</f>
        <v>MEXP75DT</v>
      </c>
      <c r="D10045" s="988" t="str">
        <f>'GRP Macros'!$O$14</f>
        <v>Mint 
RAL 6027</v>
      </c>
      <c r="E10045" s="1165" t="s">
        <v>27834</v>
      </c>
      <c r="F10045" s="1165" t="s">
        <v>28333</v>
      </c>
    </row>
    <row r="10046" spans="1:6" ht="15" customHeight="1">
      <c r="A10046" s="1165" t="str">
        <f t="shared" si="1009"/>
        <v>MEXP75DTGRE</v>
      </c>
      <c r="B10046" s="1165">
        <f>IFERROR(INDEX('GRP Macros'!$B$14:$AF$554,MATCH(C10046,'GRP Macros'!$B$14:$B$552,FALSE),MATCH(D10046,'GRP Macros'!$B$14:$AF$14,FALSE)),0)</f>
        <v>0</v>
      </c>
      <c r="C10046" s="1165" t="str">
        <f t="shared" si="1010"/>
        <v>MEXP75DT</v>
      </c>
      <c r="D10046" s="988" t="str">
        <f>'GRP Macros'!$P$14</f>
        <v>Green 
RAL 6037</v>
      </c>
      <c r="E10046" s="1165" t="s">
        <v>27837</v>
      </c>
      <c r="F10046" s="1165" t="s">
        <v>28333</v>
      </c>
    </row>
    <row r="10047" spans="1:6" ht="15" customHeight="1">
      <c r="A10047" s="1165" t="str">
        <f t="shared" si="1009"/>
        <v>MEXP75DTPUK</v>
      </c>
      <c r="B10047" s="1165">
        <f>IFERROR(INDEX('GRP Macros'!$B$14:$AF$554,MATCH(C10047,'GRP Macros'!$B$14:$B$552,FALSE),MATCH(D10047,'GRP Macros'!$B$14:$AF$14,FALSE)),0)</f>
        <v>0</v>
      </c>
      <c r="C10047" s="1165" t="str">
        <f t="shared" si="1010"/>
        <v>MEXP75DT</v>
      </c>
      <c r="D10047" s="988" t="str">
        <f>'GRP Macros'!$Q$14</f>
        <v>US Green 
Pantone
2301C</v>
      </c>
      <c r="E10047" s="1165" t="s">
        <v>27835</v>
      </c>
      <c r="F10047" s="1165" t="s">
        <v>28333</v>
      </c>
    </row>
    <row r="10048" spans="1:6" ht="15" customHeight="1">
      <c r="A10048" s="1165" t="str">
        <f t="shared" si="1009"/>
        <v>MEXP75DTYEL</v>
      </c>
      <c r="B10048" s="1165">
        <f>IFERROR(INDEX('GRP Macros'!$B$14:$AF$554,MATCH(C10048,'GRP Macros'!$B$14:$B$552,FALSE),MATCH(D10048,'GRP Macros'!$B$14:$AF$14,FALSE)),0)</f>
        <v>0</v>
      </c>
      <c r="C10048" s="1165" t="str">
        <f t="shared" si="1010"/>
        <v>MEXP75DT</v>
      </c>
      <c r="D10048" s="988" t="str">
        <f>'GRP Macros'!$S$14</f>
        <v>Yellow 
RAL 1023</v>
      </c>
      <c r="E10048" s="1165" t="s">
        <v>27823</v>
      </c>
      <c r="F10048" s="1165" t="s">
        <v>28333</v>
      </c>
    </row>
    <row r="10049" spans="1:6" ht="15" customHeight="1">
      <c r="A10049" s="1165" t="str">
        <f t="shared" si="1009"/>
        <v>MEXP75DTRED</v>
      </c>
      <c r="B10049" s="1165">
        <f>IFERROR(INDEX('GRP Macros'!$B$14:$AF$554,MATCH(C10049,'GRP Macros'!$B$14:$B$552,FALSE),MATCH(D10049,'GRP Macros'!$B$14:$AF$14,FALSE)),0)</f>
        <v>0</v>
      </c>
      <c r="C10049" s="1165" t="str">
        <f t="shared" si="1010"/>
        <v>MEXP75DT</v>
      </c>
      <c r="D10049" s="988" t="str">
        <f>'GRP Macros'!$U$14</f>
        <v>Red 
RAL 3020</v>
      </c>
      <c r="E10049" s="1165" t="s">
        <v>27826</v>
      </c>
      <c r="F10049" s="1165" t="s">
        <v>28333</v>
      </c>
    </row>
    <row r="10050" spans="1:6" ht="15" customHeight="1">
      <c r="A10050" s="1165" t="str">
        <f t="shared" si="1009"/>
        <v>MEXP75DTVIO</v>
      </c>
      <c r="B10050" s="1165">
        <f>IFERROR(INDEX('GRP Macros'!$B$14:$AF$554,MATCH(C10050,'GRP Macros'!$B$14:$B$552,FALSE),MATCH(D10050,'GRP Macros'!$B$14:$AF$14,FALSE)),0)</f>
        <v>0</v>
      </c>
      <c r="C10050" s="1165" t="str">
        <f t="shared" si="1010"/>
        <v>MEXP75DT</v>
      </c>
      <c r="D10050" s="988" t="str">
        <f>'GRP Macros'!$V$14</f>
        <v>Violet 
RAL 4008</v>
      </c>
      <c r="E10050" s="1165" t="s">
        <v>27833</v>
      </c>
      <c r="F10050" s="1165" t="s">
        <v>28333</v>
      </c>
    </row>
    <row r="10051" spans="1:6" ht="15" customHeight="1">
      <c r="A10051" s="1165" t="str">
        <f t="shared" si="1009"/>
        <v>MEXP75DTBLK</v>
      </c>
      <c r="B10051" s="1165">
        <f>IFERROR(INDEX('GRP Macros'!$B$14:$AF$554,MATCH(C10051,'GRP Macros'!$B$14:$B$552,FALSE),MATCH(D10051,'GRP Macros'!$B$14:$AF$14,FALSE)),0)</f>
        <v>0</v>
      </c>
      <c r="C10051" s="1165" t="str">
        <f t="shared" si="1010"/>
        <v>MEXP75DT</v>
      </c>
      <c r="D10051" s="988" t="str">
        <f>'GRP Macros'!$X$14</f>
        <v>Black 
RAL 9005</v>
      </c>
      <c r="E10051" s="1165" t="s">
        <v>27829</v>
      </c>
      <c r="F10051" s="1165" t="s">
        <v>28333</v>
      </c>
    </row>
    <row r="10052" spans="1:6" ht="15" customHeight="1">
      <c r="A10052" s="1165" t="str">
        <f t="shared" si="1009"/>
        <v>MEXP75DTGRY</v>
      </c>
      <c r="B10052" s="1165">
        <f>IFERROR(INDEX('GRP Macros'!$B$14:$AF$554,MATCH(C10052,'GRP Macros'!$B$14:$B$552,FALSE),MATCH(D10052,'GRP Macros'!$B$14:$AF$14,FALSE)),0)</f>
        <v>0</v>
      </c>
      <c r="C10052" s="1165" t="str">
        <f t="shared" si="1010"/>
        <v>MEXP75DT</v>
      </c>
      <c r="D10052" s="988" t="str">
        <f>'GRP Macros'!$Y$14</f>
        <v>Grey 
RAL 7001</v>
      </c>
      <c r="E10052" s="1165" t="s">
        <v>27828</v>
      </c>
      <c r="F10052" s="1165" t="s">
        <v>28333</v>
      </c>
    </row>
    <row r="10053" spans="1:6" ht="15" customHeight="1">
      <c r="A10053" s="1165" t="str">
        <f t="shared" si="1009"/>
        <v>MEXP75DTFLY</v>
      </c>
      <c r="B10053" s="1165">
        <f>IFERROR(INDEX('GRP Macros'!$B$14:$AF$554,MATCH(C10053,'GRP Macros'!$B$14:$B$552,FALSE),MATCH(D10053,'GRP Macros'!$B$14:$AF$14,FALSE)),0)</f>
        <v>0</v>
      </c>
      <c r="C10053" s="1165" t="str">
        <f t="shared" si="1010"/>
        <v>MEXP75DT</v>
      </c>
      <c r="D10053" s="988" t="str">
        <f>'GRP Macros'!$Z$14</f>
        <v>Fluo Yellow 
RAL 1026</v>
      </c>
      <c r="E10053" s="1165" t="s">
        <v>28041</v>
      </c>
      <c r="F10053" s="1165" t="s">
        <v>28333</v>
      </c>
    </row>
    <row r="10054" spans="1:6" ht="15" customHeight="1">
      <c r="A10054" s="1165" t="str">
        <f t="shared" si="1009"/>
        <v>MEXP75DTFLO</v>
      </c>
      <c r="B10054" s="1165">
        <f>IFERROR(INDEX('GRP Macros'!$B$14:$AF$554,MATCH(C10054,'GRP Macros'!$B$14:$B$552,FALSE),MATCH(D10054,'GRP Macros'!$B$14:$AF$14,FALSE)),0)</f>
        <v>0</v>
      </c>
      <c r="C10054" s="1165" t="str">
        <f t="shared" si="1010"/>
        <v>MEXP75DT</v>
      </c>
      <c r="D10054" s="988" t="str">
        <f>'GRP Macros'!$AA$14</f>
        <v>Fluo Orange 
RAL 2005</v>
      </c>
      <c r="E10054" s="1165" t="s">
        <v>27830</v>
      </c>
      <c r="F10054" s="1165" t="s">
        <v>28333</v>
      </c>
    </row>
    <row r="10055" spans="1:6" ht="15" customHeight="1">
      <c r="A10055" s="1165" t="str">
        <f t="shared" si="1009"/>
        <v>MEXP75DTFLP</v>
      </c>
      <c r="B10055" s="1165">
        <f>IFERROR(INDEX('GRP Macros'!$B$14:$AF$554,MATCH(C10055,'GRP Macros'!$B$14:$B$552,FALSE),MATCH(D10055,'GRP Macros'!$B$14:$AF$14,FALSE)),0)</f>
        <v>0</v>
      </c>
      <c r="C10055" s="1165" t="str">
        <f t="shared" si="1010"/>
        <v>MEXP75DT</v>
      </c>
      <c r="D10055" s="988" t="str">
        <f>'GRP Macros'!$AB$14</f>
        <v>Fluo Pink 
Pantone 806C</v>
      </c>
      <c r="E10055" s="1165" t="s">
        <v>27832</v>
      </c>
      <c r="F10055" s="1165" t="s">
        <v>28333</v>
      </c>
    </row>
    <row r="10056" spans="1:6" ht="15" customHeight="1">
      <c r="A10056" s="1165" t="str">
        <f t="shared" si="1009"/>
        <v>MEXP75DTFLG</v>
      </c>
      <c r="B10056" s="1165">
        <f>IFERROR(INDEX('GRP Macros'!$B$14:$AF$554,MATCH(C10056,'GRP Macros'!$B$14:$B$552,FALSE),MATCH(D10056,'GRP Macros'!$B$14:$AF$14,FALSE)),0)</f>
        <v>0</v>
      </c>
      <c r="C10056" s="1165" t="str">
        <f t="shared" si="1010"/>
        <v>MEXP75DT</v>
      </c>
      <c r="D10056" s="988" t="str">
        <f>'GRP Macros'!$AC$14</f>
        <v>Fluo Green 
RAL 6028</v>
      </c>
      <c r="E10056" s="1165" t="s">
        <v>27831</v>
      </c>
      <c r="F10056" s="1165" t="s">
        <v>28333</v>
      </c>
    </row>
    <row r="10057" spans="1:6" ht="15" customHeight="1">
      <c r="A10057" s="1165" t="str">
        <f t="shared" si="988"/>
        <v>MEXP76DTWHI</v>
      </c>
      <c r="B10057" s="1165">
        <f>IFERROR(INDEX('GRP Macros'!$B$14:$AF$554,MATCH(C10057,'GRP Macros'!$B$14:$B$552,FALSE),MATCH(D10057,'GRP Macros'!$B$14:$AF$14,FALSE)),0)</f>
        <v>0</v>
      </c>
      <c r="C10057" s="1165" t="s">
        <v>28539</v>
      </c>
      <c r="D10057" s="1167" t="str">
        <f>'GRP Macros'!$K$14</f>
        <v>White 
RAL 9016</v>
      </c>
      <c r="E10057" s="1165" t="s">
        <v>27838</v>
      </c>
      <c r="F10057" s="1165" t="s">
        <v>28333</v>
      </c>
    </row>
    <row r="10058" spans="1:6" ht="15" customHeight="1">
      <c r="A10058" s="1165" t="str">
        <f t="shared" ref="A10058:A10070" si="1011">CONCATENATE(C10058,E10058)</f>
        <v>MEXP76DTBLU</v>
      </c>
      <c r="B10058" s="1165">
        <f>IFERROR(INDEX('GRP Macros'!$B$14:$AF$554,MATCH(C10058,'GRP Macros'!$B$14:$B$552,FALSE),MATCH(D10058,'GRP Macros'!$B$14:$AF$14,FALSE)),0)</f>
        <v>0</v>
      </c>
      <c r="C10058" s="1165" t="str">
        <f>C10057</f>
        <v>MEXP76DT</v>
      </c>
      <c r="D10058" s="988" t="str">
        <f>'GRP Macros'!$L$14</f>
        <v>Blue US 
RAL 5015</v>
      </c>
      <c r="E10058" s="1165" t="s">
        <v>27827</v>
      </c>
      <c r="F10058" s="1165" t="s">
        <v>28333</v>
      </c>
    </row>
    <row r="10059" spans="1:6" ht="15" customHeight="1">
      <c r="A10059" s="1165" t="str">
        <f t="shared" si="1011"/>
        <v>MEXP76DTMIN</v>
      </c>
      <c r="B10059" s="1165">
        <f>IFERROR(INDEX('GRP Macros'!$B$14:$AF$554,MATCH(C10059,'GRP Macros'!$B$14:$B$552,FALSE),MATCH(D10059,'GRP Macros'!$B$14:$AF$14,FALSE)),0)</f>
        <v>0</v>
      </c>
      <c r="C10059" s="1165" t="str">
        <f t="shared" ref="C10059:C10070" si="1012">C10058</f>
        <v>MEXP76DT</v>
      </c>
      <c r="D10059" s="988" t="str">
        <f>'GRP Macros'!$O$14</f>
        <v>Mint 
RAL 6027</v>
      </c>
      <c r="E10059" s="1165" t="s">
        <v>27834</v>
      </c>
      <c r="F10059" s="1165" t="s">
        <v>28333</v>
      </c>
    </row>
    <row r="10060" spans="1:6" ht="15" customHeight="1">
      <c r="A10060" s="1165" t="str">
        <f t="shared" si="1011"/>
        <v>MEXP76DTGRE</v>
      </c>
      <c r="B10060" s="1165">
        <f>IFERROR(INDEX('GRP Macros'!$B$14:$AF$554,MATCH(C10060,'GRP Macros'!$B$14:$B$552,FALSE),MATCH(D10060,'GRP Macros'!$B$14:$AF$14,FALSE)),0)</f>
        <v>0</v>
      </c>
      <c r="C10060" s="1165" t="str">
        <f t="shared" si="1012"/>
        <v>MEXP76DT</v>
      </c>
      <c r="D10060" s="988" t="str">
        <f>'GRP Macros'!$P$14</f>
        <v>Green 
RAL 6037</v>
      </c>
      <c r="E10060" s="1165" t="s">
        <v>27837</v>
      </c>
      <c r="F10060" s="1165" t="s">
        <v>28333</v>
      </c>
    </row>
    <row r="10061" spans="1:6" ht="15" customHeight="1">
      <c r="A10061" s="1165" t="str">
        <f t="shared" si="1011"/>
        <v>MEXP76DTPUK</v>
      </c>
      <c r="B10061" s="1165">
        <f>IFERROR(INDEX('GRP Macros'!$B$14:$AF$554,MATCH(C10061,'GRP Macros'!$B$14:$B$552,FALSE),MATCH(D10061,'GRP Macros'!$B$14:$AF$14,FALSE)),0)</f>
        <v>0</v>
      </c>
      <c r="C10061" s="1165" t="str">
        <f t="shared" si="1012"/>
        <v>MEXP76DT</v>
      </c>
      <c r="D10061" s="988" t="str">
        <f>'GRP Macros'!$Q$14</f>
        <v>US Green 
Pantone
2301C</v>
      </c>
      <c r="E10061" s="1165" t="s">
        <v>27835</v>
      </c>
      <c r="F10061" s="1165" t="s">
        <v>28333</v>
      </c>
    </row>
    <row r="10062" spans="1:6" ht="15" customHeight="1">
      <c r="A10062" s="1165" t="str">
        <f t="shared" si="1011"/>
        <v>MEXP76DTYEL</v>
      </c>
      <c r="B10062" s="1165">
        <f>IFERROR(INDEX('GRP Macros'!$B$14:$AF$554,MATCH(C10062,'GRP Macros'!$B$14:$B$552,FALSE),MATCH(D10062,'GRP Macros'!$B$14:$AF$14,FALSE)),0)</f>
        <v>0</v>
      </c>
      <c r="C10062" s="1165" t="str">
        <f t="shared" si="1012"/>
        <v>MEXP76DT</v>
      </c>
      <c r="D10062" s="988" t="str">
        <f>'GRP Macros'!$S$14</f>
        <v>Yellow 
RAL 1023</v>
      </c>
      <c r="E10062" s="1165" t="s">
        <v>27823</v>
      </c>
      <c r="F10062" s="1165" t="s">
        <v>28333</v>
      </c>
    </row>
    <row r="10063" spans="1:6" ht="15" customHeight="1">
      <c r="A10063" s="1165" t="str">
        <f t="shared" si="1011"/>
        <v>MEXP76DTRED</v>
      </c>
      <c r="B10063" s="1165">
        <f>IFERROR(INDEX('GRP Macros'!$B$14:$AF$554,MATCH(C10063,'GRP Macros'!$B$14:$B$552,FALSE),MATCH(D10063,'GRP Macros'!$B$14:$AF$14,FALSE)),0)</f>
        <v>0</v>
      </c>
      <c r="C10063" s="1165" t="str">
        <f t="shared" si="1012"/>
        <v>MEXP76DT</v>
      </c>
      <c r="D10063" s="988" t="str">
        <f>'GRP Macros'!$U$14</f>
        <v>Red 
RAL 3020</v>
      </c>
      <c r="E10063" s="1165" t="s">
        <v>27826</v>
      </c>
      <c r="F10063" s="1165" t="s">
        <v>28333</v>
      </c>
    </row>
    <row r="10064" spans="1:6" ht="15" customHeight="1">
      <c r="A10064" s="1165" t="str">
        <f t="shared" si="1011"/>
        <v>MEXP76DTVIO</v>
      </c>
      <c r="B10064" s="1165">
        <f>IFERROR(INDEX('GRP Macros'!$B$14:$AF$554,MATCH(C10064,'GRP Macros'!$B$14:$B$552,FALSE),MATCH(D10064,'GRP Macros'!$B$14:$AF$14,FALSE)),0)</f>
        <v>0</v>
      </c>
      <c r="C10064" s="1165" t="str">
        <f t="shared" si="1012"/>
        <v>MEXP76DT</v>
      </c>
      <c r="D10064" s="988" t="str">
        <f>'GRP Macros'!$V$14</f>
        <v>Violet 
RAL 4008</v>
      </c>
      <c r="E10064" s="1165" t="s">
        <v>27833</v>
      </c>
      <c r="F10064" s="1165" t="s">
        <v>28333</v>
      </c>
    </row>
    <row r="10065" spans="1:6" ht="15" customHeight="1">
      <c r="A10065" s="1165" t="str">
        <f t="shared" si="1011"/>
        <v>MEXP76DTBLK</v>
      </c>
      <c r="B10065" s="1165">
        <f>IFERROR(INDEX('GRP Macros'!$B$14:$AF$554,MATCH(C10065,'GRP Macros'!$B$14:$B$552,FALSE),MATCH(D10065,'GRP Macros'!$B$14:$AF$14,FALSE)),0)</f>
        <v>0</v>
      </c>
      <c r="C10065" s="1165" t="str">
        <f t="shared" si="1012"/>
        <v>MEXP76DT</v>
      </c>
      <c r="D10065" s="988" t="str">
        <f>'GRP Macros'!$X$14</f>
        <v>Black 
RAL 9005</v>
      </c>
      <c r="E10065" s="1165" t="s">
        <v>27829</v>
      </c>
      <c r="F10065" s="1165" t="s">
        <v>28333</v>
      </c>
    </row>
    <row r="10066" spans="1:6" ht="15" customHeight="1">
      <c r="A10066" s="1165" t="str">
        <f t="shared" si="1011"/>
        <v>MEXP76DTGRY</v>
      </c>
      <c r="B10066" s="1165">
        <f>IFERROR(INDEX('GRP Macros'!$B$14:$AF$554,MATCH(C10066,'GRP Macros'!$B$14:$B$552,FALSE),MATCH(D10066,'GRP Macros'!$B$14:$AF$14,FALSE)),0)</f>
        <v>0</v>
      </c>
      <c r="C10066" s="1165" t="str">
        <f t="shared" si="1012"/>
        <v>MEXP76DT</v>
      </c>
      <c r="D10066" s="988" t="str">
        <f>'GRP Macros'!$Y$14</f>
        <v>Grey 
RAL 7001</v>
      </c>
      <c r="E10066" s="1165" t="s">
        <v>27828</v>
      </c>
      <c r="F10066" s="1165" t="s">
        <v>28333</v>
      </c>
    </row>
    <row r="10067" spans="1:6" ht="15" customHeight="1">
      <c r="A10067" s="1165" t="str">
        <f t="shared" si="1011"/>
        <v>MEXP76DTFLY</v>
      </c>
      <c r="B10067" s="1165">
        <f>IFERROR(INDEX('GRP Macros'!$B$14:$AF$554,MATCH(C10067,'GRP Macros'!$B$14:$B$552,FALSE),MATCH(D10067,'GRP Macros'!$B$14:$AF$14,FALSE)),0)</f>
        <v>0</v>
      </c>
      <c r="C10067" s="1165" t="str">
        <f t="shared" si="1012"/>
        <v>MEXP76DT</v>
      </c>
      <c r="D10067" s="988" t="str">
        <f>'GRP Macros'!$Z$14</f>
        <v>Fluo Yellow 
RAL 1026</v>
      </c>
      <c r="E10067" s="1165" t="s">
        <v>28041</v>
      </c>
      <c r="F10067" s="1165" t="s">
        <v>28333</v>
      </c>
    </row>
    <row r="10068" spans="1:6" ht="15" customHeight="1">
      <c r="A10068" s="1165" t="str">
        <f t="shared" si="1011"/>
        <v>MEXP76DTFLO</v>
      </c>
      <c r="B10068" s="1165">
        <f>IFERROR(INDEX('GRP Macros'!$B$14:$AF$554,MATCH(C10068,'GRP Macros'!$B$14:$B$552,FALSE),MATCH(D10068,'GRP Macros'!$B$14:$AF$14,FALSE)),0)</f>
        <v>0</v>
      </c>
      <c r="C10068" s="1165" t="str">
        <f t="shared" si="1012"/>
        <v>MEXP76DT</v>
      </c>
      <c r="D10068" s="988" t="str">
        <f>'GRP Macros'!$AA$14</f>
        <v>Fluo Orange 
RAL 2005</v>
      </c>
      <c r="E10068" s="1165" t="s">
        <v>27830</v>
      </c>
      <c r="F10068" s="1165" t="s">
        <v>28333</v>
      </c>
    </row>
    <row r="10069" spans="1:6" ht="15" customHeight="1">
      <c r="A10069" s="1165" t="str">
        <f t="shared" si="1011"/>
        <v>MEXP76DTFLP</v>
      </c>
      <c r="B10069" s="1165">
        <f>IFERROR(INDEX('GRP Macros'!$B$14:$AF$554,MATCH(C10069,'GRP Macros'!$B$14:$B$552,FALSE),MATCH(D10069,'GRP Macros'!$B$14:$AF$14,FALSE)),0)</f>
        <v>0</v>
      </c>
      <c r="C10069" s="1165" t="str">
        <f t="shared" si="1012"/>
        <v>MEXP76DT</v>
      </c>
      <c r="D10069" s="988" t="str">
        <f>'GRP Macros'!$AB$14</f>
        <v>Fluo Pink 
Pantone 806C</v>
      </c>
      <c r="E10069" s="1165" t="s">
        <v>27832</v>
      </c>
      <c r="F10069" s="1165" t="s">
        <v>28333</v>
      </c>
    </row>
    <row r="10070" spans="1:6" ht="15" customHeight="1">
      <c r="A10070" s="1165" t="str">
        <f t="shared" si="1011"/>
        <v>MEXP76DTFLG</v>
      </c>
      <c r="B10070" s="1165">
        <f>IFERROR(INDEX('GRP Macros'!$B$14:$AF$554,MATCH(C10070,'GRP Macros'!$B$14:$B$552,FALSE),MATCH(D10070,'GRP Macros'!$B$14:$AF$14,FALSE)),0)</f>
        <v>0</v>
      </c>
      <c r="C10070" s="1165" t="str">
        <f t="shared" si="1012"/>
        <v>MEXP76DT</v>
      </c>
      <c r="D10070" s="988" t="str">
        <f>'GRP Macros'!$AC$14</f>
        <v>Fluo Green 
RAL 6028</v>
      </c>
      <c r="E10070" s="1165" t="s">
        <v>27831</v>
      </c>
      <c r="F10070" s="1165" t="s">
        <v>28333</v>
      </c>
    </row>
    <row r="10071" spans="1:6" ht="15" customHeight="1">
      <c r="A10071" s="1165" t="str">
        <f t="shared" si="988"/>
        <v>MEXP77DTWHI</v>
      </c>
      <c r="B10071" s="1165">
        <f>IFERROR(INDEX('GRP Macros'!$B$14:$AF$554,MATCH(C10071,'GRP Macros'!$B$14:$B$552,FALSE),MATCH(D10071,'GRP Macros'!$B$14:$AF$14,FALSE)),0)</f>
        <v>0</v>
      </c>
      <c r="C10071" s="1165" t="s">
        <v>28540</v>
      </c>
      <c r="D10071" s="1167" t="str">
        <f>'GRP Macros'!$K$14</f>
        <v>White 
RAL 9016</v>
      </c>
      <c r="E10071" s="1165" t="s">
        <v>27838</v>
      </c>
      <c r="F10071" s="1165" t="s">
        <v>28333</v>
      </c>
    </row>
    <row r="10072" spans="1:6" ht="15" customHeight="1">
      <c r="A10072" s="1165" t="str">
        <f t="shared" ref="A10072:A10084" si="1013">CONCATENATE(C10072,E10072)</f>
        <v>MEXP77DTBLU</v>
      </c>
      <c r="B10072" s="1165">
        <f>IFERROR(INDEX('GRP Macros'!$B$14:$AF$554,MATCH(C10072,'GRP Macros'!$B$14:$B$552,FALSE),MATCH(D10072,'GRP Macros'!$B$14:$AF$14,FALSE)),0)</f>
        <v>0</v>
      </c>
      <c r="C10072" s="1165" t="str">
        <f>C10071</f>
        <v>MEXP77DT</v>
      </c>
      <c r="D10072" s="988" t="str">
        <f>'GRP Macros'!$L$14</f>
        <v>Blue US 
RAL 5015</v>
      </c>
      <c r="E10072" s="1165" t="s">
        <v>27827</v>
      </c>
      <c r="F10072" s="1165" t="s">
        <v>28333</v>
      </c>
    </row>
    <row r="10073" spans="1:6" ht="15" customHeight="1">
      <c r="A10073" s="1165" t="str">
        <f t="shared" si="1013"/>
        <v>MEXP77DTMIN</v>
      </c>
      <c r="B10073" s="1165">
        <f>IFERROR(INDEX('GRP Macros'!$B$14:$AF$554,MATCH(C10073,'GRP Macros'!$B$14:$B$552,FALSE),MATCH(D10073,'GRP Macros'!$B$14:$AF$14,FALSE)),0)</f>
        <v>0</v>
      </c>
      <c r="C10073" s="1165" t="str">
        <f t="shared" ref="C10073:C10084" si="1014">C10072</f>
        <v>MEXP77DT</v>
      </c>
      <c r="D10073" s="988" t="str">
        <f>'GRP Macros'!$O$14</f>
        <v>Mint 
RAL 6027</v>
      </c>
      <c r="E10073" s="1165" t="s">
        <v>27834</v>
      </c>
      <c r="F10073" s="1165" t="s">
        <v>28333</v>
      </c>
    </row>
    <row r="10074" spans="1:6" ht="15" customHeight="1">
      <c r="A10074" s="1165" t="str">
        <f t="shared" si="1013"/>
        <v>MEXP77DTGRE</v>
      </c>
      <c r="B10074" s="1165">
        <f>IFERROR(INDEX('GRP Macros'!$B$14:$AF$554,MATCH(C10074,'GRP Macros'!$B$14:$B$552,FALSE),MATCH(D10074,'GRP Macros'!$B$14:$AF$14,FALSE)),0)</f>
        <v>0</v>
      </c>
      <c r="C10074" s="1165" t="str">
        <f t="shared" si="1014"/>
        <v>MEXP77DT</v>
      </c>
      <c r="D10074" s="988" t="str">
        <f>'GRP Macros'!$P$14</f>
        <v>Green 
RAL 6037</v>
      </c>
      <c r="E10074" s="1165" t="s">
        <v>27837</v>
      </c>
      <c r="F10074" s="1165" t="s">
        <v>28333</v>
      </c>
    </row>
    <row r="10075" spans="1:6" ht="15" customHeight="1">
      <c r="A10075" s="1165" t="str">
        <f t="shared" si="1013"/>
        <v>MEXP77DTPUK</v>
      </c>
      <c r="B10075" s="1165">
        <f>IFERROR(INDEX('GRP Macros'!$B$14:$AF$554,MATCH(C10075,'GRP Macros'!$B$14:$B$552,FALSE),MATCH(D10075,'GRP Macros'!$B$14:$AF$14,FALSE)),0)</f>
        <v>0</v>
      </c>
      <c r="C10075" s="1165" t="str">
        <f t="shared" si="1014"/>
        <v>MEXP77DT</v>
      </c>
      <c r="D10075" s="988" t="str">
        <f>'GRP Macros'!$Q$14</f>
        <v>US Green 
Pantone
2301C</v>
      </c>
      <c r="E10075" s="1165" t="s">
        <v>27835</v>
      </c>
      <c r="F10075" s="1165" t="s">
        <v>28333</v>
      </c>
    </row>
    <row r="10076" spans="1:6" ht="15" customHeight="1">
      <c r="A10076" s="1165" t="str">
        <f t="shared" si="1013"/>
        <v>MEXP77DTYEL</v>
      </c>
      <c r="B10076" s="1165">
        <f>IFERROR(INDEX('GRP Macros'!$B$14:$AF$554,MATCH(C10076,'GRP Macros'!$B$14:$B$552,FALSE),MATCH(D10076,'GRP Macros'!$B$14:$AF$14,FALSE)),0)</f>
        <v>0</v>
      </c>
      <c r="C10076" s="1165" t="str">
        <f t="shared" si="1014"/>
        <v>MEXP77DT</v>
      </c>
      <c r="D10076" s="988" t="str">
        <f>'GRP Macros'!$S$14</f>
        <v>Yellow 
RAL 1023</v>
      </c>
      <c r="E10076" s="1165" t="s">
        <v>27823</v>
      </c>
      <c r="F10076" s="1165" t="s">
        <v>28333</v>
      </c>
    </row>
    <row r="10077" spans="1:6" ht="15" customHeight="1">
      <c r="A10077" s="1165" t="str">
        <f t="shared" si="1013"/>
        <v>MEXP77DTRED</v>
      </c>
      <c r="B10077" s="1165">
        <f>IFERROR(INDEX('GRP Macros'!$B$14:$AF$554,MATCH(C10077,'GRP Macros'!$B$14:$B$552,FALSE),MATCH(D10077,'GRP Macros'!$B$14:$AF$14,FALSE)),0)</f>
        <v>0</v>
      </c>
      <c r="C10077" s="1165" t="str">
        <f t="shared" si="1014"/>
        <v>MEXP77DT</v>
      </c>
      <c r="D10077" s="988" t="str">
        <f>'GRP Macros'!$U$14</f>
        <v>Red 
RAL 3020</v>
      </c>
      <c r="E10077" s="1165" t="s">
        <v>27826</v>
      </c>
      <c r="F10077" s="1165" t="s">
        <v>28333</v>
      </c>
    </row>
    <row r="10078" spans="1:6" ht="15" customHeight="1">
      <c r="A10078" s="1165" t="str">
        <f t="shared" si="1013"/>
        <v>MEXP77DTVIO</v>
      </c>
      <c r="B10078" s="1165">
        <f>IFERROR(INDEX('GRP Macros'!$B$14:$AF$554,MATCH(C10078,'GRP Macros'!$B$14:$B$552,FALSE),MATCH(D10078,'GRP Macros'!$B$14:$AF$14,FALSE)),0)</f>
        <v>0</v>
      </c>
      <c r="C10078" s="1165" t="str">
        <f t="shared" si="1014"/>
        <v>MEXP77DT</v>
      </c>
      <c r="D10078" s="988" t="str">
        <f>'GRP Macros'!$V$14</f>
        <v>Violet 
RAL 4008</v>
      </c>
      <c r="E10078" s="1165" t="s">
        <v>27833</v>
      </c>
      <c r="F10078" s="1165" t="s">
        <v>28333</v>
      </c>
    </row>
    <row r="10079" spans="1:6" ht="15" customHeight="1">
      <c r="A10079" s="1165" t="str">
        <f t="shared" si="1013"/>
        <v>MEXP77DTBLK</v>
      </c>
      <c r="B10079" s="1165">
        <f>IFERROR(INDEX('GRP Macros'!$B$14:$AF$554,MATCH(C10079,'GRP Macros'!$B$14:$B$552,FALSE),MATCH(D10079,'GRP Macros'!$B$14:$AF$14,FALSE)),0)</f>
        <v>0</v>
      </c>
      <c r="C10079" s="1165" t="str">
        <f t="shared" si="1014"/>
        <v>MEXP77DT</v>
      </c>
      <c r="D10079" s="988" t="str">
        <f>'GRP Macros'!$X$14</f>
        <v>Black 
RAL 9005</v>
      </c>
      <c r="E10079" s="1165" t="s">
        <v>27829</v>
      </c>
      <c r="F10079" s="1165" t="s">
        <v>28333</v>
      </c>
    </row>
    <row r="10080" spans="1:6" ht="15" customHeight="1">
      <c r="A10080" s="1165" t="str">
        <f t="shared" si="1013"/>
        <v>MEXP77DTGRY</v>
      </c>
      <c r="B10080" s="1165">
        <f>IFERROR(INDEX('GRP Macros'!$B$14:$AF$554,MATCH(C10080,'GRP Macros'!$B$14:$B$552,FALSE),MATCH(D10080,'GRP Macros'!$B$14:$AF$14,FALSE)),0)</f>
        <v>0</v>
      </c>
      <c r="C10080" s="1165" t="str">
        <f t="shared" si="1014"/>
        <v>MEXP77DT</v>
      </c>
      <c r="D10080" s="988" t="str">
        <f>'GRP Macros'!$Y$14</f>
        <v>Grey 
RAL 7001</v>
      </c>
      <c r="E10080" s="1165" t="s">
        <v>27828</v>
      </c>
      <c r="F10080" s="1165" t="s">
        <v>28333</v>
      </c>
    </row>
    <row r="10081" spans="1:6" ht="15" customHeight="1">
      <c r="A10081" s="1165" t="str">
        <f t="shared" si="1013"/>
        <v>MEXP77DTFLY</v>
      </c>
      <c r="B10081" s="1165">
        <f>IFERROR(INDEX('GRP Macros'!$B$14:$AF$554,MATCH(C10081,'GRP Macros'!$B$14:$B$552,FALSE),MATCH(D10081,'GRP Macros'!$B$14:$AF$14,FALSE)),0)</f>
        <v>0</v>
      </c>
      <c r="C10081" s="1165" t="str">
        <f t="shared" si="1014"/>
        <v>MEXP77DT</v>
      </c>
      <c r="D10081" s="988" t="str">
        <f>'GRP Macros'!$Z$14</f>
        <v>Fluo Yellow 
RAL 1026</v>
      </c>
      <c r="E10081" s="1165" t="s">
        <v>28041</v>
      </c>
      <c r="F10081" s="1165" t="s">
        <v>28333</v>
      </c>
    </row>
    <row r="10082" spans="1:6" ht="15" customHeight="1">
      <c r="A10082" s="1165" t="str">
        <f t="shared" si="1013"/>
        <v>MEXP77DTFLO</v>
      </c>
      <c r="B10082" s="1165">
        <f>IFERROR(INDEX('GRP Macros'!$B$14:$AF$554,MATCH(C10082,'GRP Macros'!$B$14:$B$552,FALSE),MATCH(D10082,'GRP Macros'!$B$14:$AF$14,FALSE)),0)</f>
        <v>0</v>
      </c>
      <c r="C10082" s="1165" t="str">
        <f t="shared" si="1014"/>
        <v>MEXP77DT</v>
      </c>
      <c r="D10082" s="988" t="str">
        <f>'GRP Macros'!$AA$14</f>
        <v>Fluo Orange 
RAL 2005</v>
      </c>
      <c r="E10082" s="1165" t="s">
        <v>27830</v>
      </c>
      <c r="F10082" s="1165" t="s">
        <v>28333</v>
      </c>
    </row>
    <row r="10083" spans="1:6" ht="15" customHeight="1">
      <c r="A10083" s="1165" t="str">
        <f t="shared" si="1013"/>
        <v>MEXP77DTFLP</v>
      </c>
      <c r="B10083" s="1165">
        <f>IFERROR(INDEX('GRP Macros'!$B$14:$AF$554,MATCH(C10083,'GRP Macros'!$B$14:$B$552,FALSE),MATCH(D10083,'GRP Macros'!$B$14:$AF$14,FALSE)),0)</f>
        <v>0</v>
      </c>
      <c r="C10083" s="1165" t="str">
        <f t="shared" si="1014"/>
        <v>MEXP77DT</v>
      </c>
      <c r="D10083" s="988" t="str">
        <f>'GRP Macros'!$AB$14</f>
        <v>Fluo Pink 
Pantone 806C</v>
      </c>
      <c r="E10083" s="1165" t="s">
        <v>27832</v>
      </c>
      <c r="F10083" s="1165" t="s">
        <v>28333</v>
      </c>
    </row>
    <row r="10084" spans="1:6" ht="15" customHeight="1">
      <c r="A10084" s="1165" t="str">
        <f t="shared" si="1013"/>
        <v>MEXP77DTFLG</v>
      </c>
      <c r="B10084" s="1165">
        <f>IFERROR(INDEX('GRP Macros'!$B$14:$AF$554,MATCH(C10084,'GRP Macros'!$B$14:$B$552,FALSE),MATCH(D10084,'GRP Macros'!$B$14:$AF$14,FALSE)),0)</f>
        <v>0</v>
      </c>
      <c r="C10084" s="1165" t="str">
        <f t="shared" si="1014"/>
        <v>MEXP77DT</v>
      </c>
      <c r="D10084" s="988" t="str">
        <f>'GRP Macros'!$AC$14</f>
        <v>Fluo Green 
RAL 6028</v>
      </c>
      <c r="E10084" s="1165" t="s">
        <v>27831</v>
      </c>
      <c r="F10084" s="1165" t="s">
        <v>28333</v>
      </c>
    </row>
    <row r="10085" spans="1:6" ht="15" customHeight="1">
      <c r="A10085" s="1165" t="str">
        <f t="shared" ref="A10085:A10130" si="1015">CONCATENATE(C10085,E10085)</f>
        <v>MEXP78DTWHI</v>
      </c>
      <c r="B10085" s="1165">
        <f>IFERROR(INDEX('GRP Macros'!$B$14:$AF$554,MATCH(C10085,'GRP Macros'!$B$14:$B$552,FALSE),MATCH(D10085,'GRP Macros'!$B$14:$AF$14,FALSE)),0)</f>
        <v>0</v>
      </c>
      <c r="C10085" s="1165" t="s">
        <v>28541</v>
      </c>
      <c r="D10085" s="1167" t="str">
        <f>'GRP Macros'!$K$14</f>
        <v>White 
RAL 9016</v>
      </c>
      <c r="E10085" s="1165" t="s">
        <v>27838</v>
      </c>
      <c r="F10085" s="1165" t="s">
        <v>28333</v>
      </c>
    </row>
    <row r="10086" spans="1:6" ht="15" customHeight="1">
      <c r="A10086" s="1165" t="str">
        <f t="shared" si="1015"/>
        <v>MEXP78DTBLU</v>
      </c>
      <c r="B10086" s="1165">
        <f>IFERROR(INDEX('GRP Macros'!$B$14:$AF$554,MATCH(C10086,'GRP Macros'!$B$14:$B$552,FALSE),MATCH(D10086,'GRP Macros'!$B$14:$AF$14,FALSE)),0)</f>
        <v>0</v>
      </c>
      <c r="C10086" s="1165" t="str">
        <f>C10085</f>
        <v>MEXP78DT</v>
      </c>
      <c r="D10086" s="988" t="str">
        <f>'GRP Macros'!$L$14</f>
        <v>Blue US 
RAL 5015</v>
      </c>
      <c r="E10086" s="1165" t="s">
        <v>27827</v>
      </c>
      <c r="F10086" s="1165" t="s">
        <v>28333</v>
      </c>
    </row>
    <row r="10087" spans="1:6" ht="15" customHeight="1">
      <c r="A10087" s="1165" t="str">
        <f t="shared" si="1015"/>
        <v>MEXP78DTMIN</v>
      </c>
      <c r="B10087" s="1165">
        <f>IFERROR(INDEX('GRP Macros'!$B$14:$AF$554,MATCH(C10087,'GRP Macros'!$B$14:$B$552,FALSE),MATCH(D10087,'GRP Macros'!$B$14:$AF$14,FALSE)),0)</f>
        <v>0</v>
      </c>
      <c r="C10087" s="1165" t="str">
        <f t="shared" ref="C10087:C10098" si="1016">C10086</f>
        <v>MEXP78DT</v>
      </c>
      <c r="D10087" s="988" t="str">
        <f>'GRP Macros'!$O$14</f>
        <v>Mint 
RAL 6027</v>
      </c>
      <c r="E10087" s="1165" t="s">
        <v>27834</v>
      </c>
      <c r="F10087" s="1165" t="s">
        <v>28333</v>
      </c>
    </row>
    <row r="10088" spans="1:6" ht="15" customHeight="1">
      <c r="A10088" s="1165" t="str">
        <f t="shared" si="1015"/>
        <v>MEXP78DTGRE</v>
      </c>
      <c r="B10088" s="1165">
        <f>IFERROR(INDEX('GRP Macros'!$B$14:$AF$554,MATCH(C10088,'GRP Macros'!$B$14:$B$552,FALSE),MATCH(D10088,'GRP Macros'!$B$14:$AF$14,FALSE)),0)</f>
        <v>0</v>
      </c>
      <c r="C10088" s="1165" t="str">
        <f t="shared" si="1016"/>
        <v>MEXP78DT</v>
      </c>
      <c r="D10088" s="988" t="str">
        <f>'GRP Macros'!$P$14</f>
        <v>Green 
RAL 6037</v>
      </c>
      <c r="E10088" s="1165" t="s">
        <v>27837</v>
      </c>
      <c r="F10088" s="1165" t="s">
        <v>28333</v>
      </c>
    </row>
    <row r="10089" spans="1:6" ht="15" customHeight="1">
      <c r="A10089" s="1165" t="str">
        <f t="shared" si="1015"/>
        <v>MEXP78DTPUK</v>
      </c>
      <c r="B10089" s="1165">
        <f>IFERROR(INDEX('GRP Macros'!$B$14:$AF$554,MATCH(C10089,'GRP Macros'!$B$14:$B$552,FALSE),MATCH(D10089,'GRP Macros'!$B$14:$AF$14,FALSE)),0)</f>
        <v>0</v>
      </c>
      <c r="C10089" s="1165" t="str">
        <f t="shared" si="1016"/>
        <v>MEXP78DT</v>
      </c>
      <c r="D10089" s="988" t="str">
        <f>'GRP Macros'!$Q$14</f>
        <v>US Green 
Pantone
2301C</v>
      </c>
      <c r="E10089" s="1165" t="s">
        <v>27835</v>
      </c>
      <c r="F10089" s="1165" t="s">
        <v>28333</v>
      </c>
    </row>
    <row r="10090" spans="1:6" ht="15" customHeight="1">
      <c r="A10090" s="1165" t="str">
        <f t="shared" si="1015"/>
        <v>MEXP78DTYEL</v>
      </c>
      <c r="B10090" s="1165">
        <f>IFERROR(INDEX('GRP Macros'!$B$14:$AF$554,MATCH(C10090,'GRP Macros'!$B$14:$B$552,FALSE),MATCH(D10090,'GRP Macros'!$B$14:$AF$14,FALSE)),0)</f>
        <v>0</v>
      </c>
      <c r="C10090" s="1165" t="str">
        <f t="shared" si="1016"/>
        <v>MEXP78DT</v>
      </c>
      <c r="D10090" s="988" t="str">
        <f>'GRP Macros'!$S$14</f>
        <v>Yellow 
RAL 1023</v>
      </c>
      <c r="E10090" s="1165" t="s">
        <v>27823</v>
      </c>
      <c r="F10090" s="1165" t="s">
        <v>28333</v>
      </c>
    </row>
    <row r="10091" spans="1:6" ht="15" customHeight="1">
      <c r="A10091" s="1165" t="str">
        <f t="shared" si="1015"/>
        <v>MEXP78DTRED</v>
      </c>
      <c r="B10091" s="1165">
        <f>IFERROR(INDEX('GRP Macros'!$B$14:$AF$554,MATCH(C10091,'GRP Macros'!$B$14:$B$552,FALSE),MATCH(D10091,'GRP Macros'!$B$14:$AF$14,FALSE)),0)</f>
        <v>0</v>
      </c>
      <c r="C10091" s="1165" t="str">
        <f t="shared" si="1016"/>
        <v>MEXP78DT</v>
      </c>
      <c r="D10091" s="988" t="str">
        <f>'GRP Macros'!$U$14</f>
        <v>Red 
RAL 3020</v>
      </c>
      <c r="E10091" s="1165" t="s">
        <v>27826</v>
      </c>
      <c r="F10091" s="1165" t="s">
        <v>28333</v>
      </c>
    </row>
    <row r="10092" spans="1:6" ht="15" customHeight="1">
      <c r="A10092" s="1165" t="str">
        <f t="shared" si="1015"/>
        <v>MEXP78DTVIO</v>
      </c>
      <c r="B10092" s="1165">
        <f>IFERROR(INDEX('GRP Macros'!$B$14:$AF$554,MATCH(C10092,'GRP Macros'!$B$14:$B$552,FALSE),MATCH(D10092,'GRP Macros'!$B$14:$AF$14,FALSE)),0)</f>
        <v>0</v>
      </c>
      <c r="C10092" s="1165" t="str">
        <f t="shared" si="1016"/>
        <v>MEXP78DT</v>
      </c>
      <c r="D10092" s="988" t="str">
        <f>'GRP Macros'!$V$14</f>
        <v>Violet 
RAL 4008</v>
      </c>
      <c r="E10092" s="1165" t="s">
        <v>27833</v>
      </c>
      <c r="F10092" s="1165" t="s">
        <v>28333</v>
      </c>
    </row>
    <row r="10093" spans="1:6" ht="15" customHeight="1">
      <c r="A10093" s="1165" t="str">
        <f t="shared" si="1015"/>
        <v>MEXP78DTBLK</v>
      </c>
      <c r="B10093" s="1165">
        <f>IFERROR(INDEX('GRP Macros'!$B$14:$AF$554,MATCH(C10093,'GRP Macros'!$B$14:$B$552,FALSE),MATCH(D10093,'GRP Macros'!$B$14:$AF$14,FALSE)),0)</f>
        <v>0</v>
      </c>
      <c r="C10093" s="1165" t="str">
        <f t="shared" si="1016"/>
        <v>MEXP78DT</v>
      </c>
      <c r="D10093" s="988" t="str">
        <f>'GRP Macros'!$X$14</f>
        <v>Black 
RAL 9005</v>
      </c>
      <c r="E10093" s="1165" t="s">
        <v>27829</v>
      </c>
      <c r="F10093" s="1165" t="s">
        <v>28333</v>
      </c>
    </row>
    <row r="10094" spans="1:6" ht="15" customHeight="1">
      <c r="A10094" s="1165" t="str">
        <f t="shared" si="1015"/>
        <v>MEXP78DTGRY</v>
      </c>
      <c r="B10094" s="1165">
        <f>IFERROR(INDEX('GRP Macros'!$B$14:$AF$554,MATCH(C10094,'GRP Macros'!$B$14:$B$552,FALSE),MATCH(D10094,'GRP Macros'!$B$14:$AF$14,FALSE)),0)</f>
        <v>0</v>
      </c>
      <c r="C10094" s="1165" t="str">
        <f t="shared" si="1016"/>
        <v>MEXP78DT</v>
      </c>
      <c r="D10094" s="988" t="str">
        <f>'GRP Macros'!$Y$14</f>
        <v>Grey 
RAL 7001</v>
      </c>
      <c r="E10094" s="1165" t="s">
        <v>27828</v>
      </c>
      <c r="F10094" s="1165" t="s">
        <v>28333</v>
      </c>
    </row>
    <row r="10095" spans="1:6" ht="15" customHeight="1">
      <c r="A10095" s="1165" t="str">
        <f t="shared" si="1015"/>
        <v>MEXP78DTFLY</v>
      </c>
      <c r="B10095" s="1165">
        <f>IFERROR(INDEX('GRP Macros'!$B$14:$AF$554,MATCH(C10095,'GRP Macros'!$B$14:$B$552,FALSE),MATCH(D10095,'GRP Macros'!$B$14:$AF$14,FALSE)),0)</f>
        <v>0</v>
      </c>
      <c r="C10095" s="1165" t="str">
        <f t="shared" si="1016"/>
        <v>MEXP78DT</v>
      </c>
      <c r="D10095" s="988" t="str">
        <f>'GRP Macros'!$Z$14</f>
        <v>Fluo Yellow 
RAL 1026</v>
      </c>
      <c r="E10095" s="1165" t="s">
        <v>28041</v>
      </c>
      <c r="F10095" s="1165" t="s">
        <v>28333</v>
      </c>
    </row>
    <row r="10096" spans="1:6" ht="15" customHeight="1">
      <c r="A10096" s="1165" t="str">
        <f t="shared" si="1015"/>
        <v>MEXP78DTFLO</v>
      </c>
      <c r="B10096" s="1165">
        <f>IFERROR(INDEX('GRP Macros'!$B$14:$AF$554,MATCH(C10096,'GRP Macros'!$B$14:$B$552,FALSE),MATCH(D10096,'GRP Macros'!$B$14:$AF$14,FALSE)),0)</f>
        <v>0</v>
      </c>
      <c r="C10096" s="1165" t="str">
        <f t="shared" si="1016"/>
        <v>MEXP78DT</v>
      </c>
      <c r="D10096" s="988" t="str">
        <f>'GRP Macros'!$AA$14</f>
        <v>Fluo Orange 
RAL 2005</v>
      </c>
      <c r="E10096" s="1165" t="s">
        <v>27830</v>
      </c>
      <c r="F10096" s="1165" t="s">
        <v>28333</v>
      </c>
    </row>
    <row r="10097" spans="1:6" ht="15" customHeight="1">
      <c r="A10097" s="1165" t="str">
        <f t="shared" si="1015"/>
        <v>MEXP78DTFLP</v>
      </c>
      <c r="B10097" s="1165">
        <f>IFERROR(INDEX('GRP Macros'!$B$14:$AF$554,MATCH(C10097,'GRP Macros'!$B$14:$B$552,FALSE),MATCH(D10097,'GRP Macros'!$B$14:$AF$14,FALSE)),0)</f>
        <v>0</v>
      </c>
      <c r="C10097" s="1165" t="str">
        <f t="shared" si="1016"/>
        <v>MEXP78DT</v>
      </c>
      <c r="D10097" s="988" t="str">
        <f>'GRP Macros'!$AB$14</f>
        <v>Fluo Pink 
Pantone 806C</v>
      </c>
      <c r="E10097" s="1165" t="s">
        <v>27832</v>
      </c>
      <c r="F10097" s="1165" t="s">
        <v>28333</v>
      </c>
    </row>
    <row r="10098" spans="1:6" ht="15" customHeight="1">
      <c r="A10098" s="1165" t="str">
        <f t="shared" si="1015"/>
        <v>MEXP78DTFLG</v>
      </c>
      <c r="B10098" s="1165">
        <f>IFERROR(INDEX('GRP Macros'!$B$14:$AF$554,MATCH(C10098,'GRP Macros'!$B$14:$B$552,FALSE),MATCH(D10098,'GRP Macros'!$B$14:$AF$14,FALSE)),0)</f>
        <v>0</v>
      </c>
      <c r="C10098" s="1165" t="str">
        <f t="shared" si="1016"/>
        <v>MEXP78DT</v>
      </c>
      <c r="D10098" s="988" t="str">
        <f>'GRP Macros'!$AC$14</f>
        <v>Fluo Green 
RAL 6028</v>
      </c>
      <c r="E10098" s="1165" t="s">
        <v>27831</v>
      </c>
      <c r="F10098" s="1165" t="s">
        <v>28333</v>
      </c>
    </row>
    <row r="10099" spans="1:6" ht="15" customHeight="1">
      <c r="A10099" s="1165" t="str">
        <f t="shared" si="1015"/>
        <v>MEXP79DTWHI</v>
      </c>
      <c r="B10099" s="1165">
        <f>IFERROR(INDEX('GRP Macros'!$B$14:$AF$554,MATCH(C10099,'GRP Macros'!$B$14:$B$552,FALSE),MATCH(D10099,'GRP Macros'!$B$14:$AF$14,FALSE)),0)</f>
        <v>0</v>
      </c>
      <c r="C10099" s="1165" t="s">
        <v>28542</v>
      </c>
      <c r="D10099" s="1167" t="str">
        <f>'GRP Macros'!$K$14</f>
        <v>White 
RAL 9016</v>
      </c>
      <c r="E10099" s="1165" t="s">
        <v>27838</v>
      </c>
      <c r="F10099" s="1165" t="s">
        <v>28333</v>
      </c>
    </row>
    <row r="10100" spans="1:6" ht="15" customHeight="1">
      <c r="A10100" s="1165" t="str">
        <f t="shared" si="1015"/>
        <v>MEXP79DTBLU</v>
      </c>
      <c r="B10100" s="1165">
        <f>IFERROR(INDEX('GRP Macros'!$B$14:$AF$554,MATCH(C10100,'GRP Macros'!$B$14:$B$552,FALSE),MATCH(D10100,'GRP Macros'!$B$14:$AF$14,FALSE)),0)</f>
        <v>0</v>
      </c>
      <c r="C10100" s="1165" t="str">
        <f>C10099</f>
        <v>MEXP79DT</v>
      </c>
      <c r="D10100" s="988" t="str">
        <f>'GRP Macros'!$L$14</f>
        <v>Blue US 
RAL 5015</v>
      </c>
      <c r="E10100" s="1165" t="s">
        <v>27827</v>
      </c>
      <c r="F10100" s="1165" t="s">
        <v>28333</v>
      </c>
    </row>
    <row r="10101" spans="1:6" ht="15" customHeight="1">
      <c r="A10101" s="1165" t="str">
        <f t="shared" si="1015"/>
        <v>MEXP79DTMIN</v>
      </c>
      <c r="B10101" s="1165">
        <f>IFERROR(INDEX('GRP Macros'!$B$14:$AF$554,MATCH(C10101,'GRP Macros'!$B$14:$B$552,FALSE),MATCH(D10101,'GRP Macros'!$B$14:$AF$14,FALSE)),0)</f>
        <v>0</v>
      </c>
      <c r="C10101" s="1165" t="str">
        <f t="shared" ref="C10101:C10112" si="1017">C10100</f>
        <v>MEXP79DT</v>
      </c>
      <c r="D10101" s="988" t="str">
        <f>'GRP Macros'!$O$14</f>
        <v>Mint 
RAL 6027</v>
      </c>
      <c r="E10101" s="1165" t="s">
        <v>27834</v>
      </c>
      <c r="F10101" s="1165" t="s">
        <v>28333</v>
      </c>
    </row>
    <row r="10102" spans="1:6" ht="15" customHeight="1">
      <c r="A10102" s="1165" t="str">
        <f t="shared" si="1015"/>
        <v>MEXP79DTGRE</v>
      </c>
      <c r="B10102" s="1165">
        <f>IFERROR(INDEX('GRP Macros'!$B$14:$AF$554,MATCH(C10102,'GRP Macros'!$B$14:$B$552,FALSE),MATCH(D10102,'GRP Macros'!$B$14:$AF$14,FALSE)),0)</f>
        <v>0</v>
      </c>
      <c r="C10102" s="1165" t="str">
        <f t="shared" si="1017"/>
        <v>MEXP79DT</v>
      </c>
      <c r="D10102" s="988" t="str">
        <f>'GRP Macros'!$P$14</f>
        <v>Green 
RAL 6037</v>
      </c>
      <c r="E10102" s="1165" t="s">
        <v>27837</v>
      </c>
      <c r="F10102" s="1165" t="s">
        <v>28333</v>
      </c>
    </row>
    <row r="10103" spans="1:6" ht="15" customHeight="1">
      <c r="A10103" s="1165" t="str">
        <f t="shared" si="1015"/>
        <v>MEXP79DTPUK</v>
      </c>
      <c r="B10103" s="1165">
        <f>IFERROR(INDEX('GRP Macros'!$B$14:$AF$554,MATCH(C10103,'GRP Macros'!$B$14:$B$552,FALSE),MATCH(D10103,'GRP Macros'!$B$14:$AF$14,FALSE)),0)</f>
        <v>0</v>
      </c>
      <c r="C10103" s="1165" t="str">
        <f t="shared" si="1017"/>
        <v>MEXP79DT</v>
      </c>
      <c r="D10103" s="988" t="str">
        <f>'GRP Macros'!$Q$14</f>
        <v>US Green 
Pantone
2301C</v>
      </c>
      <c r="E10103" s="1165" t="s">
        <v>27835</v>
      </c>
      <c r="F10103" s="1165" t="s">
        <v>28333</v>
      </c>
    </row>
    <row r="10104" spans="1:6" ht="15" customHeight="1">
      <c r="A10104" s="1165" t="str">
        <f t="shared" si="1015"/>
        <v>MEXP79DTYEL</v>
      </c>
      <c r="B10104" s="1165">
        <f>IFERROR(INDEX('GRP Macros'!$B$14:$AF$554,MATCH(C10104,'GRP Macros'!$B$14:$B$552,FALSE),MATCH(D10104,'GRP Macros'!$B$14:$AF$14,FALSE)),0)</f>
        <v>0</v>
      </c>
      <c r="C10104" s="1165" t="str">
        <f t="shared" si="1017"/>
        <v>MEXP79DT</v>
      </c>
      <c r="D10104" s="988" t="str">
        <f>'GRP Macros'!$S$14</f>
        <v>Yellow 
RAL 1023</v>
      </c>
      <c r="E10104" s="1165" t="s">
        <v>27823</v>
      </c>
      <c r="F10104" s="1165" t="s">
        <v>28333</v>
      </c>
    </row>
    <row r="10105" spans="1:6" ht="15" customHeight="1">
      <c r="A10105" s="1165" t="str">
        <f t="shared" si="1015"/>
        <v>MEXP79DTRED</v>
      </c>
      <c r="B10105" s="1165">
        <f>IFERROR(INDEX('GRP Macros'!$B$14:$AF$554,MATCH(C10105,'GRP Macros'!$B$14:$B$552,FALSE),MATCH(D10105,'GRP Macros'!$B$14:$AF$14,FALSE)),0)</f>
        <v>0</v>
      </c>
      <c r="C10105" s="1165" t="str">
        <f t="shared" si="1017"/>
        <v>MEXP79DT</v>
      </c>
      <c r="D10105" s="988" t="str">
        <f>'GRP Macros'!$U$14</f>
        <v>Red 
RAL 3020</v>
      </c>
      <c r="E10105" s="1165" t="s">
        <v>27826</v>
      </c>
      <c r="F10105" s="1165" t="s">
        <v>28333</v>
      </c>
    </row>
    <row r="10106" spans="1:6" ht="15" customHeight="1">
      <c r="A10106" s="1165" t="str">
        <f t="shared" si="1015"/>
        <v>MEXP79DTVIO</v>
      </c>
      <c r="B10106" s="1165">
        <f>IFERROR(INDEX('GRP Macros'!$B$14:$AF$554,MATCH(C10106,'GRP Macros'!$B$14:$B$552,FALSE),MATCH(D10106,'GRP Macros'!$B$14:$AF$14,FALSE)),0)</f>
        <v>0</v>
      </c>
      <c r="C10106" s="1165" t="str">
        <f t="shared" si="1017"/>
        <v>MEXP79DT</v>
      </c>
      <c r="D10106" s="988" t="str">
        <f>'GRP Macros'!$V$14</f>
        <v>Violet 
RAL 4008</v>
      </c>
      <c r="E10106" s="1165" t="s">
        <v>27833</v>
      </c>
      <c r="F10106" s="1165" t="s">
        <v>28333</v>
      </c>
    </row>
    <row r="10107" spans="1:6" ht="15" customHeight="1">
      <c r="A10107" s="1165" t="str">
        <f t="shared" si="1015"/>
        <v>MEXP79DTBLK</v>
      </c>
      <c r="B10107" s="1165">
        <f>IFERROR(INDEX('GRP Macros'!$B$14:$AF$554,MATCH(C10107,'GRP Macros'!$B$14:$B$552,FALSE),MATCH(D10107,'GRP Macros'!$B$14:$AF$14,FALSE)),0)</f>
        <v>0</v>
      </c>
      <c r="C10107" s="1165" t="str">
        <f t="shared" si="1017"/>
        <v>MEXP79DT</v>
      </c>
      <c r="D10107" s="988" t="str">
        <f>'GRP Macros'!$X$14</f>
        <v>Black 
RAL 9005</v>
      </c>
      <c r="E10107" s="1165" t="s">
        <v>27829</v>
      </c>
      <c r="F10107" s="1165" t="s">
        <v>28333</v>
      </c>
    </row>
    <row r="10108" spans="1:6" ht="15" customHeight="1">
      <c r="A10108" s="1165" t="str">
        <f t="shared" si="1015"/>
        <v>MEXP79DTGRY</v>
      </c>
      <c r="B10108" s="1165">
        <f>IFERROR(INDEX('GRP Macros'!$B$14:$AF$554,MATCH(C10108,'GRP Macros'!$B$14:$B$552,FALSE),MATCH(D10108,'GRP Macros'!$B$14:$AF$14,FALSE)),0)</f>
        <v>0</v>
      </c>
      <c r="C10108" s="1165" t="str">
        <f t="shared" si="1017"/>
        <v>MEXP79DT</v>
      </c>
      <c r="D10108" s="988" t="str">
        <f>'GRP Macros'!$Y$14</f>
        <v>Grey 
RAL 7001</v>
      </c>
      <c r="E10108" s="1165" t="s">
        <v>27828</v>
      </c>
      <c r="F10108" s="1165" t="s">
        <v>28333</v>
      </c>
    </row>
    <row r="10109" spans="1:6" ht="15" customHeight="1">
      <c r="A10109" s="1165" t="str">
        <f t="shared" si="1015"/>
        <v>MEXP79DTFLY</v>
      </c>
      <c r="B10109" s="1165">
        <f>IFERROR(INDEX('GRP Macros'!$B$14:$AF$554,MATCH(C10109,'GRP Macros'!$B$14:$B$552,FALSE),MATCH(D10109,'GRP Macros'!$B$14:$AF$14,FALSE)),0)</f>
        <v>0</v>
      </c>
      <c r="C10109" s="1165" t="str">
        <f t="shared" si="1017"/>
        <v>MEXP79DT</v>
      </c>
      <c r="D10109" s="988" t="str">
        <f>'GRP Macros'!$Z$14</f>
        <v>Fluo Yellow 
RAL 1026</v>
      </c>
      <c r="E10109" s="1165" t="s">
        <v>28041</v>
      </c>
      <c r="F10109" s="1165" t="s">
        <v>28333</v>
      </c>
    </row>
    <row r="10110" spans="1:6" ht="15" customHeight="1">
      <c r="A10110" s="1165" t="str">
        <f t="shared" si="1015"/>
        <v>MEXP79DTFLO</v>
      </c>
      <c r="B10110" s="1165">
        <f>IFERROR(INDEX('GRP Macros'!$B$14:$AF$554,MATCH(C10110,'GRP Macros'!$B$14:$B$552,FALSE),MATCH(D10110,'GRP Macros'!$B$14:$AF$14,FALSE)),0)</f>
        <v>0</v>
      </c>
      <c r="C10110" s="1165" t="str">
        <f t="shared" si="1017"/>
        <v>MEXP79DT</v>
      </c>
      <c r="D10110" s="988" t="str">
        <f>'GRP Macros'!$AA$14</f>
        <v>Fluo Orange 
RAL 2005</v>
      </c>
      <c r="E10110" s="1165" t="s">
        <v>27830</v>
      </c>
      <c r="F10110" s="1165" t="s">
        <v>28333</v>
      </c>
    </row>
    <row r="10111" spans="1:6" ht="15" customHeight="1">
      <c r="A10111" s="1165" t="str">
        <f t="shared" si="1015"/>
        <v>MEXP79DTFLP</v>
      </c>
      <c r="B10111" s="1165">
        <f>IFERROR(INDEX('GRP Macros'!$B$14:$AF$554,MATCH(C10111,'GRP Macros'!$B$14:$B$552,FALSE),MATCH(D10111,'GRP Macros'!$B$14:$AF$14,FALSE)),0)</f>
        <v>0</v>
      </c>
      <c r="C10111" s="1165" t="str">
        <f t="shared" si="1017"/>
        <v>MEXP79DT</v>
      </c>
      <c r="D10111" s="988" t="str">
        <f>'GRP Macros'!$AB$14</f>
        <v>Fluo Pink 
Pantone 806C</v>
      </c>
      <c r="E10111" s="1165" t="s">
        <v>27832</v>
      </c>
      <c r="F10111" s="1165" t="s">
        <v>28333</v>
      </c>
    </row>
    <row r="10112" spans="1:6" ht="15" customHeight="1">
      <c r="A10112" s="1165" t="str">
        <f t="shared" si="1015"/>
        <v>MEXP79DTFLG</v>
      </c>
      <c r="B10112" s="1165">
        <f>IFERROR(INDEX('GRP Macros'!$B$14:$AF$554,MATCH(C10112,'GRP Macros'!$B$14:$B$552,FALSE),MATCH(D10112,'GRP Macros'!$B$14:$AF$14,FALSE)),0)</f>
        <v>0</v>
      </c>
      <c r="C10112" s="1165" t="str">
        <f t="shared" si="1017"/>
        <v>MEXP79DT</v>
      </c>
      <c r="D10112" s="988" t="str">
        <f>'GRP Macros'!$AC$14</f>
        <v>Fluo Green 
RAL 6028</v>
      </c>
      <c r="E10112" s="1165" t="s">
        <v>27831</v>
      </c>
      <c r="F10112" s="1165" t="s">
        <v>28333</v>
      </c>
    </row>
    <row r="10113" spans="1:6" ht="15" customHeight="1">
      <c r="A10113" s="1165" t="str">
        <f t="shared" si="1015"/>
        <v>MEXP80DTWHI</v>
      </c>
      <c r="B10113" s="1165">
        <f>IFERROR(INDEX('GRP Macros'!$B$14:$AF$554,MATCH(C10113,'GRP Macros'!$B$14:$B$552,FALSE),MATCH(D10113,'GRP Macros'!$B$14:$AF$14,FALSE)),0)</f>
        <v>0</v>
      </c>
      <c r="C10113" s="1165" t="s">
        <v>28543</v>
      </c>
      <c r="D10113" s="1167" t="str">
        <f>'GRP Macros'!$K$14</f>
        <v>White 
RAL 9016</v>
      </c>
      <c r="E10113" s="1165" t="s">
        <v>27838</v>
      </c>
      <c r="F10113" s="1165" t="s">
        <v>28333</v>
      </c>
    </row>
    <row r="10114" spans="1:6" ht="15" customHeight="1">
      <c r="A10114" s="1165" t="str">
        <f t="shared" si="1015"/>
        <v>MEXP80DTBLU</v>
      </c>
      <c r="B10114" s="1165">
        <f>IFERROR(INDEX('GRP Macros'!$B$14:$AF$554,MATCH(C10114,'GRP Macros'!$B$14:$B$552,FALSE),MATCH(D10114,'GRP Macros'!$B$14:$AF$14,FALSE)),0)</f>
        <v>0</v>
      </c>
      <c r="C10114" s="1165" t="str">
        <f>C10113</f>
        <v>MEXP80DT</v>
      </c>
      <c r="D10114" s="988" t="str">
        <f>'GRP Macros'!$L$14</f>
        <v>Blue US 
RAL 5015</v>
      </c>
      <c r="E10114" s="1165" t="s">
        <v>27827</v>
      </c>
      <c r="F10114" s="1165" t="s">
        <v>28333</v>
      </c>
    </row>
    <row r="10115" spans="1:6" ht="15" customHeight="1">
      <c r="A10115" s="1165" t="str">
        <f t="shared" si="1015"/>
        <v>MEXP80DTMIN</v>
      </c>
      <c r="B10115" s="1165">
        <f>IFERROR(INDEX('GRP Macros'!$B$14:$AF$554,MATCH(C10115,'GRP Macros'!$B$14:$B$552,FALSE),MATCH(D10115,'GRP Macros'!$B$14:$AF$14,FALSE)),0)</f>
        <v>0</v>
      </c>
      <c r="C10115" s="1165" t="str">
        <f t="shared" ref="C10115:C10126" si="1018">C10114</f>
        <v>MEXP80DT</v>
      </c>
      <c r="D10115" s="988" t="str">
        <f>'GRP Macros'!$O$14</f>
        <v>Mint 
RAL 6027</v>
      </c>
      <c r="E10115" s="1165" t="s">
        <v>27834</v>
      </c>
      <c r="F10115" s="1165" t="s">
        <v>28333</v>
      </c>
    </row>
    <row r="10116" spans="1:6" ht="15" customHeight="1">
      <c r="A10116" s="1165" t="str">
        <f t="shared" si="1015"/>
        <v>MEXP80DTGRE</v>
      </c>
      <c r="B10116" s="1165">
        <f>IFERROR(INDEX('GRP Macros'!$B$14:$AF$554,MATCH(C10116,'GRP Macros'!$B$14:$B$552,FALSE),MATCH(D10116,'GRP Macros'!$B$14:$AF$14,FALSE)),0)</f>
        <v>0</v>
      </c>
      <c r="C10116" s="1165" t="str">
        <f t="shared" si="1018"/>
        <v>MEXP80DT</v>
      </c>
      <c r="D10116" s="988" t="str">
        <f>'GRP Macros'!$P$14</f>
        <v>Green 
RAL 6037</v>
      </c>
      <c r="E10116" s="1165" t="s">
        <v>27837</v>
      </c>
      <c r="F10116" s="1165" t="s">
        <v>28333</v>
      </c>
    </row>
    <row r="10117" spans="1:6" ht="15" customHeight="1">
      <c r="A10117" s="1165" t="str">
        <f t="shared" si="1015"/>
        <v>MEXP80DTPUK</v>
      </c>
      <c r="B10117" s="1165">
        <f>IFERROR(INDEX('GRP Macros'!$B$14:$AF$554,MATCH(C10117,'GRP Macros'!$B$14:$B$552,FALSE),MATCH(D10117,'GRP Macros'!$B$14:$AF$14,FALSE)),0)</f>
        <v>0</v>
      </c>
      <c r="C10117" s="1165" t="str">
        <f t="shared" si="1018"/>
        <v>MEXP80DT</v>
      </c>
      <c r="D10117" s="988" t="str">
        <f>'GRP Macros'!$Q$14</f>
        <v>US Green 
Pantone
2301C</v>
      </c>
      <c r="E10117" s="1165" t="s">
        <v>27835</v>
      </c>
      <c r="F10117" s="1165" t="s">
        <v>28333</v>
      </c>
    </row>
    <row r="10118" spans="1:6" ht="15" customHeight="1">
      <c r="A10118" s="1165" t="str">
        <f t="shared" si="1015"/>
        <v>MEXP80DTYEL</v>
      </c>
      <c r="B10118" s="1165">
        <f>IFERROR(INDEX('GRP Macros'!$B$14:$AF$554,MATCH(C10118,'GRP Macros'!$B$14:$B$552,FALSE),MATCH(D10118,'GRP Macros'!$B$14:$AF$14,FALSE)),0)</f>
        <v>0</v>
      </c>
      <c r="C10118" s="1165" t="str">
        <f t="shared" si="1018"/>
        <v>MEXP80DT</v>
      </c>
      <c r="D10118" s="988" t="str">
        <f>'GRP Macros'!$S$14</f>
        <v>Yellow 
RAL 1023</v>
      </c>
      <c r="E10118" s="1165" t="s">
        <v>27823</v>
      </c>
      <c r="F10118" s="1165" t="s">
        <v>28333</v>
      </c>
    </row>
    <row r="10119" spans="1:6" ht="15" customHeight="1">
      <c r="A10119" s="1165" t="str">
        <f t="shared" si="1015"/>
        <v>MEXP80DTRED</v>
      </c>
      <c r="B10119" s="1165">
        <f>IFERROR(INDEX('GRP Macros'!$B$14:$AF$554,MATCH(C10119,'GRP Macros'!$B$14:$B$552,FALSE),MATCH(D10119,'GRP Macros'!$B$14:$AF$14,FALSE)),0)</f>
        <v>0</v>
      </c>
      <c r="C10119" s="1165" t="str">
        <f t="shared" si="1018"/>
        <v>MEXP80DT</v>
      </c>
      <c r="D10119" s="988" t="str">
        <f>'GRP Macros'!$U$14</f>
        <v>Red 
RAL 3020</v>
      </c>
      <c r="E10119" s="1165" t="s">
        <v>27826</v>
      </c>
      <c r="F10119" s="1165" t="s">
        <v>28333</v>
      </c>
    </row>
    <row r="10120" spans="1:6" ht="15" customHeight="1">
      <c r="A10120" s="1165" t="str">
        <f t="shared" si="1015"/>
        <v>MEXP80DTVIO</v>
      </c>
      <c r="B10120" s="1165">
        <f>IFERROR(INDEX('GRP Macros'!$B$14:$AF$554,MATCH(C10120,'GRP Macros'!$B$14:$B$552,FALSE),MATCH(D10120,'GRP Macros'!$B$14:$AF$14,FALSE)),0)</f>
        <v>0</v>
      </c>
      <c r="C10120" s="1165" t="str">
        <f t="shared" si="1018"/>
        <v>MEXP80DT</v>
      </c>
      <c r="D10120" s="988" t="str">
        <f>'GRP Macros'!$V$14</f>
        <v>Violet 
RAL 4008</v>
      </c>
      <c r="E10120" s="1165" t="s">
        <v>27833</v>
      </c>
      <c r="F10120" s="1165" t="s">
        <v>28333</v>
      </c>
    </row>
    <row r="10121" spans="1:6" ht="15" customHeight="1">
      <c r="A10121" s="1165" t="str">
        <f t="shared" si="1015"/>
        <v>MEXP80DTBLK</v>
      </c>
      <c r="B10121" s="1165">
        <f>IFERROR(INDEX('GRP Macros'!$B$14:$AF$554,MATCH(C10121,'GRP Macros'!$B$14:$B$552,FALSE),MATCH(D10121,'GRP Macros'!$B$14:$AF$14,FALSE)),0)</f>
        <v>0</v>
      </c>
      <c r="C10121" s="1165" t="str">
        <f t="shared" si="1018"/>
        <v>MEXP80DT</v>
      </c>
      <c r="D10121" s="988" t="str">
        <f>'GRP Macros'!$X$14</f>
        <v>Black 
RAL 9005</v>
      </c>
      <c r="E10121" s="1165" t="s">
        <v>27829</v>
      </c>
      <c r="F10121" s="1165" t="s">
        <v>28333</v>
      </c>
    </row>
    <row r="10122" spans="1:6" ht="15" customHeight="1">
      <c r="A10122" s="1165" t="str">
        <f t="shared" si="1015"/>
        <v>MEXP80DTGRY</v>
      </c>
      <c r="B10122" s="1165">
        <f>IFERROR(INDEX('GRP Macros'!$B$14:$AF$554,MATCH(C10122,'GRP Macros'!$B$14:$B$552,FALSE),MATCH(D10122,'GRP Macros'!$B$14:$AF$14,FALSE)),0)</f>
        <v>0</v>
      </c>
      <c r="C10122" s="1165" t="str">
        <f t="shared" si="1018"/>
        <v>MEXP80DT</v>
      </c>
      <c r="D10122" s="988" t="str">
        <f>'GRP Macros'!$Y$14</f>
        <v>Grey 
RAL 7001</v>
      </c>
      <c r="E10122" s="1165" t="s">
        <v>27828</v>
      </c>
      <c r="F10122" s="1165" t="s">
        <v>28333</v>
      </c>
    </row>
    <row r="10123" spans="1:6" ht="15" customHeight="1">
      <c r="A10123" s="1165" t="str">
        <f t="shared" si="1015"/>
        <v>MEXP80DTFLY</v>
      </c>
      <c r="B10123" s="1165">
        <f>IFERROR(INDEX('GRP Macros'!$B$14:$AF$554,MATCH(C10123,'GRP Macros'!$B$14:$B$552,FALSE),MATCH(D10123,'GRP Macros'!$B$14:$AF$14,FALSE)),0)</f>
        <v>0</v>
      </c>
      <c r="C10123" s="1165" t="str">
        <f t="shared" si="1018"/>
        <v>MEXP80DT</v>
      </c>
      <c r="D10123" s="988" t="str">
        <f>'GRP Macros'!$Z$14</f>
        <v>Fluo Yellow 
RAL 1026</v>
      </c>
      <c r="E10123" s="1165" t="s">
        <v>28041</v>
      </c>
      <c r="F10123" s="1165" t="s">
        <v>28333</v>
      </c>
    </row>
    <row r="10124" spans="1:6" ht="15" customHeight="1">
      <c r="A10124" s="1165" t="str">
        <f t="shared" si="1015"/>
        <v>MEXP80DTFLO</v>
      </c>
      <c r="B10124" s="1165">
        <f>IFERROR(INDEX('GRP Macros'!$B$14:$AF$554,MATCH(C10124,'GRP Macros'!$B$14:$B$552,FALSE),MATCH(D10124,'GRP Macros'!$B$14:$AF$14,FALSE)),0)</f>
        <v>0</v>
      </c>
      <c r="C10124" s="1165" t="str">
        <f t="shared" si="1018"/>
        <v>MEXP80DT</v>
      </c>
      <c r="D10124" s="988" t="str">
        <f>'GRP Macros'!$AA$14</f>
        <v>Fluo Orange 
RAL 2005</v>
      </c>
      <c r="E10124" s="1165" t="s">
        <v>27830</v>
      </c>
      <c r="F10124" s="1165" t="s">
        <v>28333</v>
      </c>
    </row>
    <row r="10125" spans="1:6" ht="15" customHeight="1">
      <c r="A10125" s="1165" t="str">
        <f t="shared" si="1015"/>
        <v>MEXP80DTFLP</v>
      </c>
      <c r="B10125" s="1165">
        <f>IFERROR(INDEX('GRP Macros'!$B$14:$AF$554,MATCH(C10125,'GRP Macros'!$B$14:$B$552,FALSE),MATCH(D10125,'GRP Macros'!$B$14:$AF$14,FALSE)),0)</f>
        <v>0</v>
      </c>
      <c r="C10125" s="1165" t="str">
        <f t="shared" si="1018"/>
        <v>MEXP80DT</v>
      </c>
      <c r="D10125" s="988" t="str">
        <f>'GRP Macros'!$AB$14</f>
        <v>Fluo Pink 
Pantone 806C</v>
      </c>
      <c r="E10125" s="1165" t="s">
        <v>27832</v>
      </c>
      <c r="F10125" s="1165" t="s">
        <v>28333</v>
      </c>
    </row>
    <row r="10126" spans="1:6" ht="15" customHeight="1">
      <c r="A10126" s="1165" t="str">
        <f t="shared" si="1015"/>
        <v>MEXP80DTFLG</v>
      </c>
      <c r="B10126" s="1165">
        <f>IFERROR(INDEX('GRP Macros'!$B$14:$AF$554,MATCH(C10126,'GRP Macros'!$B$14:$B$552,FALSE),MATCH(D10126,'GRP Macros'!$B$14:$AF$14,FALSE)),0)</f>
        <v>0</v>
      </c>
      <c r="C10126" s="1165" t="str">
        <f t="shared" si="1018"/>
        <v>MEXP80DT</v>
      </c>
      <c r="D10126" s="988" t="str">
        <f>'GRP Macros'!$AC$14</f>
        <v>Fluo Green 
RAL 6028</v>
      </c>
      <c r="E10126" s="1165" t="s">
        <v>27831</v>
      </c>
      <c r="F10126" s="1165" t="s">
        <v>28333</v>
      </c>
    </row>
    <row r="10127" spans="1:6" ht="15" customHeight="1">
      <c r="A10127" s="1165" t="str">
        <f t="shared" si="1015"/>
        <v>MEXP81DTWHI</v>
      </c>
      <c r="B10127" s="1165">
        <f>IFERROR(INDEX('GRP Macros'!$B$14:$AF$554,MATCH(C10127,'GRP Macros'!$B$14:$B$552,FALSE),MATCH(D10127,'GRP Macros'!$B$14:$AF$14,FALSE)),0)</f>
        <v>0</v>
      </c>
      <c r="C10127" s="1165" t="s">
        <v>28544</v>
      </c>
      <c r="D10127" s="1167" t="str">
        <f>'GRP Macros'!$K$14</f>
        <v>White 
RAL 9016</v>
      </c>
      <c r="E10127" s="1165" t="s">
        <v>27838</v>
      </c>
      <c r="F10127" s="1165" t="s">
        <v>28333</v>
      </c>
    </row>
    <row r="10128" spans="1:6" ht="15" customHeight="1">
      <c r="A10128" s="1165" t="str">
        <f t="shared" si="1015"/>
        <v>MEXP81DTBLU</v>
      </c>
      <c r="B10128" s="1165">
        <f>IFERROR(INDEX('GRP Macros'!$B$14:$AF$554,MATCH(C10128,'GRP Macros'!$B$14:$B$552,FALSE),MATCH(D10128,'GRP Macros'!$B$14:$AF$14,FALSE)),0)</f>
        <v>0</v>
      </c>
      <c r="C10128" s="1165" t="str">
        <f>C10127</f>
        <v>MEXP81DT</v>
      </c>
      <c r="D10128" s="988" t="str">
        <f>'GRP Macros'!$L$14</f>
        <v>Blue US 
RAL 5015</v>
      </c>
      <c r="E10128" s="1165" t="s">
        <v>27827</v>
      </c>
      <c r="F10128" s="1165" t="s">
        <v>28333</v>
      </c>
    </row>
    <row r="10129" spans="1:6" ht="15" customHeight="1">
      <c r="A10129" s="1165" t="str">
        <f t="shared" si="1015"/>
        <v>MEXP81DTMIN</v>
      </c>
      <c r="B10129" s="1165">
        <f>IFERROR(INDEX('GRP Macros'!$B$14:$AF$554,MATCH(C10129,'GRP Macros'!$B$14:$B$552,FALSE),MATCH(D10129,'GRP Macros'!$B$14:$AF$14,FALSE)),0)</f>
        <v>0</v>
      </c>
      <c r="C10129" s="1165" t="str">
        <f t="shared" ref="C10129:C10140" si="1019">C10128</f>
        <v>MEXP81DT</v>
      </c>
      <c r="D10129" s="988" t="str">
        <f>'GRP Macros'!$O$14</f>
        <v>Mint 
RAL 6027</v>
      </c>
      <c r="E10129" s="1165" t="s">
        <v>27834</v>
      </c>
      <c r="F10129" s="1165" t="s">
        <v>28333</v>
      </c>
    </row>
    <row r="10130" spans="1:6" ht="15" customHeight="1">
      <c r="A10130" s="1165" t="str">
        <f t="shared" si="1015"/>
        <v>MEXP81DTGRE</v>
      </c>
      <c r="B10130" s="1165">
        <f>IFERROR(INDEX('GRP Macros'!$B$14:$AF$554,MATCH(C10130,'GRP Macros'!$B$14:$B$552,FALSE),MATCH(D10130,'GRP Macros'!$B$14:$AF$14,FALSE)),0)</f>
        <v>0</v>
      </c>
      <c r="C10130" s="1165" t="str">
        <f t="shared" si="1019"/>
        <v>MEXP81DT</v>
      </c>
      <c r="D10130" s="988" t="str">
        <f>'GRP Macros'!$P$14</f>
        <v>Green 
RAL 6037</v>
      </c>
      <c r="E10130" s="1165" t="s">
        <v>27837</v>
      </c>
      <c r="F10130" s="1165" t="s">
        <v>28333</v>
      </c>
    </row>
    <row r="10131" spans="1:6" ht="15" customHeight="1">
      <c r="A10131" s="1165" t="str">
        <f t="shared" ref="A10131:A10140" si="1020">CONCATENATE(C10131,E10131)</f>
        <v>MEXP81DTPUK</v>
      </c>
      <c r="B10131" s="1165">
        <f>IFERROR(INDEX('GRP Macros'!$B$14:$AF$554,MATCH(C10131,'GRP Macros'!$B$14:$B$552,FALSE),MATCH(D10131,'GRP Macros'!$B$14:$AF$14,FALSE)),0)</f>
        <v>0</v>
      </c>
      <c r="C10131" s="1165" t="str">
        <f t="shared" si="1019"/>
        <v>MEXP81DT</v>
      </c>
      <c r="D10131" s="988" t="str">
        <f>'GRP Macros'!$Q$14</f>
        <v>US Green 
Pantone
2301C</v>
      </c>
      <c r="E10131" s="1165" t="s">
        <v>27835</v>
      </c>
      <c r="F10131" s="1165" t="s">
        <v>28333</v>
      </c>
    </row>
    <row r="10132" spans="1:6" ht="15" customHeight="1">
      <c r="A10132" s="1165" t="str">
        <f t="shared" si="1020"/>
        <v>MEXP81DTYEL</v>
      </c>
      <c r="B10132" s="1165">
        <f>IFERROR(INDEX('GRP Macros'!$B$14:$AF$554,MATCH(C10132,'GRP Macros'!$B$14:$B$552,FALSE),MATCH(D10132,'GRP Macros'!$B$14:$AF$14,FALSE)),0)</f>
        <v>0</v>
      </c>
      <c r="C10132" s="1165" t="str">
        <f t="shared" si="1019"/>
        <v>MEXP81DT</v>
      </c>
      <c r="D10132" s="988" t="str">
        <f>'GRP Macros'!$S$14</f>
        <v>Yellow 
RAL 1023</v>
      </c>
      <c r="E10132" s="1165" t="s">
        <v>27823</v>
      </c>
      <c r="F10132" s="1165" t="s">
        <v>28333</v>
      </c>
    </row>
    <row r="10133" spans="1:6" ht="15" customHeight="1">
      <c r="A10133" s="1165" t="str">
        <f t="shared" si="1020"/>
        <v>MEXP81DTRED</v>
      </c>
      <c r="B10133" s="1165">
        <f>IFERROR(INDEX('GRP Macros'!$B$14:$AF$554,MATCH(C10133,'GRP Macros'!$B$14:$B$552,FALSE),MATCH(D10133,'GRP Macros'!$B$14:$AF$14,FALSE)),0)</f>
        <v>0</v>
      </c>
      <c r="C10133" s="1165" t="str">
        <f t="shared" si="1019"/>
        <v>MEXP81DT</v>
      </c>
      <c r="D10133" s="988" t="str">
        <f>'GRP Macros'!$U$14</f>
        <v>Red 
RAL 3020</v>
      </c>
      <c r="E10133" s="1165" t="s">
        <v>27826</v>
      </c>
      <c r="F10133" s="1165" t="s">
        <v>28333</v>
      </c>
    </row>
    <row r="10134" spans="1:6" ht="15" customHeight="1">
      <c r="A10134" s="1165" t="str">
        <f t="shared" si="1020"/>
        <v>MEXP81DTVIO</v>
      </c>
      <c r="B10134" s="1165">
        <f>IFERROR(INDEX('GRP Macros'!$B$14:$AF$554,MATCH(C10134,'GRP Macros'!$B$14:$B$552,FALSE),MATCH(D10134,'GRP Macros'!$B$14:$AF$14,FALSE)),0)</f>
        <v>0</v>
      </c>
      <c r="C10134" s="1165" t="str">
        <f t="shared" si="1019"/>
        <v>MEXP81DT</v>
      </c>
      <c r="D10134" s="988" t="str">
        <f>'GRP Macros'!$V$14</f>
        <v>Violet 
RAL 4008</v>
      </c>
      <c r="E10134" s="1165" t="s">
        <v>27833</v>
      </c>
      <c r="F10134" s="1165" t="s">
        <v>28333</v>
      </c>
    </row>
    <row r="10135" spans="1:6" ht="15" customHeight="1">
      <c r="A10135" s="1165" t="str">
        <f t="shared" si="1020"/>
        <v>MEXP81DTBLK</v>
      </c>
      <c r="B10135" s="1165">
        <f>IFERROR(INDEX('GRP Macros'!$B$14:$AF$554,MATCH(C10135,'GRP Macros'!$B$14:$B$552,FALSE),MATCH(D10135,'GRP Macros'!$B$14:$AF$14,FALSE)),0)</f>
        <v>0</v>
      </c>
      <c r="C10135" s="1165" t="str">
        <f t="shared" si="1019"/>
        <v>MEXP81DT</v>
      </c>
      <c r="D10135" s="988" t="str">
        <f>'GRP Macros'!$X$14</f>
        <v>Black 
RAL 9005</v>
      </c>
      <c r="E10135" s="1165" t="s">
        <v>27829</v>
      </c>
      <c r="F10135" s="1165" t="s">
        <v>28333</v>
      </c>
    </row>
    <row r="10136" spans="1:6" ht="15" customHeight="1">
      <c r="A10136" s="1165" t="str">
        <f t="shared" si="1020"/>
        <v>MEXP81DTGRY</v>
      </c>
      <c r="B10136" s="1165">
        <f>IFERROR(INDEX('GRP Macros'!$B$14:$AF$554,MATCH(C10136,'GRP Macros'!$B$14:$B$552,FALSE),MATCH(D10136,'GRP Macros'!$B$14:$AF$14,FALSE)),0)</f>
        <v>0</v>
      </c>
      <c r="C10136" s="1165" t="str">
        <f t="shared" si="1019"/>
        <v>MEXP81DT</v>
      </c>
      <c r="D10136" s="988" t="str">
        <f>'GRP Macros'!$Y$14</f>
        <v>Grey 
RAL 7001</v>
      </c>
      <c r="E10136" s="1165" t="s">
        <v>27828</v>
      </c>
      <c r="F10136" s="1165" t="s">
        <v>28333</v>
      </c>
    </row>
    <row r="10137" spans="1:6" ht="15" customHeight="1">
      <c r="A10137" s="1165" t="str">
        <f t="shared" si="1020"/>
        <v>MEXP81DTFLY</v>
      </c>
      <c r="B10137" s="1165">
        <f>IFERROR(INDEX('GRP Macros'!$B$14:$AF$554,MATCH(C10137,'GRP Macros'!$B$14:$B$552,FALSE),MATCH(D10137,'GRP Macros'!$B$14:$AF$14,FALSE)),0)</f>
        <v>0</v>
      </c>
      <c r="C10137" s="1165" t="str">
        <f t="shared" si="1019"/>
        <v>MEXP81DT</v>
      </c>
      <c r="D10137" s="988" t="str">
        <f>'GRP Macros'!$Z$14</f>
        <v>Fluo Yellow 
RAL 1026</v>
      </c>
      <c r="E10137" s="1165" t="s">
        <v>28041</v>
      </c>
      <c r="F10137" s="1165" t="s">
        <v>28333</v>
      </c>
    </row>
    <row r="10138" spans="1:6" ht="15" customHeight="1">
      <c r="A10138" s="1165" t="str">
        <f t="shared" si="1020"/>
        <v>MEXP81DTFLO</v>
      </c>
      <c r="B10138" s="1165">
        <f>IFERROR(INDEX('GRP Macros'!$B$14:$AF$554,MATCH(C10138,'GRP Macros'!$B$14:$B$552,FALSE),MATCH(D10138,'GRP Macros'!$B$14:$AF$14,FALSE)),0)</f>
        <v>0</v>
      </c>
      <c r="C10138" s="1165" t="str">
        <f t="shared" si="1019"/>
        <v>MEXP81DT</v>
      </c>
      <c r="D10138" s="988" t="str">
        <f>'GRP Macros'!$AA$14</f>
        <v>Fluo Orange 
RAL 2005</v>
      </c>
      <c r="E10138" s="1165" t="s">
        <v>27830</v>
      </c>
      <c r="F10138" s="1165" t="s">
        <v>28333</v>
      </c>
    </row>
    <row r="10139" spans="1:6" ht="15" customHeight="1">
      <c r="A10139" s="1165" t="str">
        <f t="shared" si="1020"/>
        <v>MEXP81DTFLP</v>
      </c>
      <c r="B10139" s="1165">
        <f>IFERROR(INDEX('GRP Macros'!$B$14:$AF$554,MATCH(C10139,'GRP Macros'!$B$14:$B$552,FALSE),MATCH(D10139,'GRP Macros'!$B$14:$AF$14,FALSE)),0)</f>
        <v>0</v>
      </c>
      <c r="C10139" s="1165" t="str">
        <f t="shared" si="1019"/>
        <v>MEXP81DT</v>
      </c>
      <c r="D10139" s="988" t="str">
        <f>'GRP Macros'!$AB$14</f>
        <v>Fluo Pink 
Pantone 806C</v>
      </c>
      <c r="E10139" s="1165" t="s">
        <v>27832</v>
      </c>
      <c r="F10139" s="1165" t="s">
        <v>28333</v>
      </c>
    </row>
    <row r="10140" spans="1:6" ht="15" customHeight="1">
      <c r="A10140" s="1165" t="str">
        <f t="shared" si="1020"/>
        <v>MEXP81DTFLG</v>
      </c>
      <c r="B10140" s="1165">
        <f>IFERROR(INDEX('GRP Macros'!$B$14:$AF$554,MATCH(C10140,'GRP Macros'!$B$14:$B$552,FALSE),MATCH(D10140,'GRP Macros'!$B$14:$AF$14,FALSE)),0)</f>
        <v>0</v>
      </c>
      <c r="C10140" s="1165" t="str">
        <f t="shared" si="1019"/>
        <v>MEXP81DT</v>
      </c>
      <c r="D10140" s="988" t="str">
        <f>'GRP Macros'!$AC$14</f>
        <v>Fluo Green 
RAL 6028</v>
      </c>
      <c r="E10140" s="1165" t="s">
        <v>27831</v>
      </c>
      <c r="F10140" s="1165" t="s">
        <v>28333</v>
      </c>
    </row>
    <row r="10141" spans="1:6" ht="15" customHeight="1">
      <c r="A10141" s="1165" t="str">
        <f t="shared" ref="A10141:A10179" si="1021">CONCATENATE(C10141,E10141)</f>
        <v>MEXP82DTWHI</v>
      </c>
      <c r="B10141" s="1165">
        <f>IFERROR(INDEX('GRP Macros'!$B$14:$AF$554,MATCH(C10141,'GRP Macros'!$B$14:$B$552,FALSE),MATCH(D10141,'GRP Macros'!$B$14:$AF$14,FALSE)),0)</f>
        <v>0</v>
      </c>
      <c r="C10141" s="1165" t="s">
        <v>28545</v>
      </c>
      <c r="D10141" s="1167" t="str">
        <f>'GRP Macros'!$K$14</f>
        <v>White 
RAL 9016</v>
      </c>
      <c r="E10141" s="1165" t="s">
        <v>27838</v>
      </c>
      <c r="F10141" s="1165" t="s">
        <v>28333</v>
      </c>
    </row>
    <row r="10142" spans="1:6" ht="15" customHeight="1">
      <c r="A10142" s="1165" t="str">
        <f t="shared" si="1021"/>
        <v>MEXP82DTBLU</v>
      </c>
      <c r="B10142" s="1165">
        <f>IFERROR(INDEX('GRP Macros'!$B$14:$AF$554,MATCH(C10142,'GRP Macros'!$B$14:$B$552,FALSE),MATCH(D10142,'GRP Macros'!$B$14:$AF$14,FALSE)),0)</f>
        <v>0</v>
      </c>
      <c r="C10142" s="1165" t="str">
        <f>C10141</f>
        <v>MEXP82DT</v>
      </c>
      <c r="D10142" s="988" t="str">
        <f>'GRP Macros'!$L$14</f>
        <v>Blue US 
RAL 5015</v>
      </c>
      <c r="E10142" s="1165" t="s">
        <v>27827</v>
      </c>
      <c r="F10142" s="1165" t="s">
        <v>28333</v>
      </c>
    </row>
    <row r="10143" spans="1:6" ht="15" customHeight="1">
      <c r="A10143" s="1165" t="str">
        <f t="shared" si="1021"/>
        <v>MEXP82DTMIN</v>
      </c>
      <c r="B10143" s="1165">
        <f>IFERROR(INDEX('GRP Macros'!$B$14:$AF$554,MATCH(C10143,'GRP Macros'!$B$14:$B$552,FALSE),MATCH(D10143,'GRP Macros'!$B$14:$AF$14,FALSE)),0)</f>
        <v>0</v>
      </c>
      <c r="C10143" s="1165" t="str">
        <f t="shared" ref="C10143:C10154" si="1022">C10142</f>
        <v>MEXP82DT</v>
      </c>
      <c r="D10143" s="988" t="str">
        <f>'GRP Macros'!$O$14</f>
        <v>Mint 
RAL 6027</v>
      </c>
      <c r="E10143" s="1165" t="s">
        <v>27834</v>
      </c>
      <c r="F10143" s="1165" t="s">
        <v>28333</v>
      </c>
    </row>
    <row r="10144" spans="1:6" ht="15" customHeight="1">
      <c r="A10144" s="1165" t="str">
        <f t="shared" si="1021"/>
        <v>MEXP82DTGRE</v>
      </c>
      <c r="B10144" s="1165">
        <f>IFERROR(INDEX('GRP Macros'!$B$14:$AF$554,MATCH(C10144,'GRP Macros'!$B$14:$B$552,FALSE),MATCH(D10144,'GRP Macros'!$B$14:$AF$14,FALSE)),0)</f>
        <v>0</v>
      </c>
      <c r="C10144" s="1165" t="str">
        <f t="shared" si="1022"/>
        <v>MEXP82DT</v>
      </c>
      <c r="D10144" s="988" t="str">
        <f>'GRP Macros'!$P$14</f>
        <v>Green 
RAL 6037</v>
      </c>
      <c r="E10144" s="1165" t="s">
        <v>27837</v>
      </c>
      <c r="F10144" s="1165" t="s">
        <v>28333</v>
      </c>
    </row>
    <row r="10145" spans="1:6" ht="15" customHeight="1">
      <c r="A10145" s="1165" t="str">
        <f t="shared" si="1021"/>
        <v>MEXP82DTPUK</v>
      </c>
      <c r="B10145" s="1165">
        <f>IFERROR(INDEX('GRP Macros'!$B$14:$AF$554,MATCH(C10145,'GRP Macros'!$B$14:$B$552,FALSE),MATCH(D10145,'GRP Macros'!$B$14:$AF$14,FALSE)),0)</f>
        <v>0</v>
      </c>
      <c r="C10145" s="1165" t="str">
        <f t="shared" si="1022"/>
        <v>MEXP82DT</v>
      </c>
      <c r="D10145" s="988" t="str">
        <f>'GRP Macros'!$Q$14</f>
        <v>US Green 
Pantone
2301C</v>
      </c>
      <c r="E10145" s="1165" t="s">
        <v>27835</v>
      </c>
      <c r="F10145" s="1165" t="s">
        <v>28333</v>
      </c>
    </row>
    <row r="10146" spans="1:6" ht="15" customHeight="1">
      <c r="A10146" s="1165" t="str">
        <f t="shared" si="1021"/>
        <v>MEXP82DTYEL</v>
      </c>
      <c r="B10146" s="1165">
        <f>IFERROR(INDEX('GRP Macros'!$B$14:$AF$554,MATCH(C10146,'GRP Macros'!$B$14:$B$552,FALSE),MATCH(D10146,'GRP Macros'!$B$14:$AF$14,FALSE)),0)</f>
        <v>0</v>
      </c>
      <c r="C10146" s="1165" t="str">
        <f t="shared" si="1022"/>
        <v>MEXP82DT</v>
      </c>
      <c r="D10146" s="988" t="str">
        <f>'GRP Macros'!$S$14</f>
        <v>Yellow 
RAL 1023</v>
      </c>
      <c r="E10146" s="1165" t="s">
        <v>27823</v>
      </c>
      <c r="F10146" s="1165" t="s">
        <v>28333</v>
      </c>
    </row>
    <row r="10147" spans="1:6" ht="15" customHeight="1">
      <c r="A10147" s="1165" t="str">
        <f t="shared" si="1021"/>
        <v>MEXP82DTRED</v>
      </c>
      <c r="B10147" s="1165">
        <f>IFERROR(INDEX('GRP Macros'!$B$14:$AF$554,MATCH(C10147,'GRP Macros'!$B$14:$B$552,FALSE),MATCH(D10147,'GRP Macros'!$B$14:$AF$14,FALSE)),0)</f>
        <v>0</v>
      </c>
      <c r="C10147" s="1165" t="str">
        <f t="shared" si="1022"/>
        <v>MEXP82DT</v>
      </c>
      <c r="D10147" s="988" t="str">
        <f>'GRP Macros'!$U$14</f>
        <v>Red 
RAL 3020</v>
      </c>
      <c r="E10147" s="1165" t="s">
        <v>27826</v>
      </c>
      <c r="F10147" s="1165" t="s">
        <v>28333</v>
      </c>
    </row>
    <row r="10148" spans="1:6" ht="15" customHeight="1">
      <c r="A10148" s="1165" t="str">
        <f t="shared" si="1021"/>
        <v>MEXP82DTVIO</v>
      </c>
      <c r="B10148" s="1165">
        <f>IFERROR(INDEX('GRP Macros'!$B$14:$AF$554,MATCH(C10148,'GRP Macros'!$B$14:$B$552,FALSE),MATCH(D10148,'GRP Macros'!$B$14:$AF$14,FALSE)),0)</f>
        <v>0</v>
      </c>
      <c r="C10148" s="1165" t="str">
        <f t="shared" si="1022"/>
        <v>MEXP82DT</v>
      </c>
      <c r="D10148" s="988" t="str">
        <f>'GRP Macros'!$V$14</f>
        <v>Violet 
RAL 4008</v>
      </c>
      <c r="E10148" s="1165" t="s">
        <v>27833</v>
      </c>
      <c r="F10148" s="1165" t="s">
        <v>28333</v>
      </c>
    </row>
    <row r="10149" spans="1:6" ht="15" customHeight="1">
      <c r="A10149" s="1165" t="str">
        <f t="shared" si="1021"/>
        <v>MEXP82DTBLK</v>
      </c>
      <c r="B10149" s="1165">
        <f>IFERROR(INDEX('GRP Macros'!$B$14:$AF$554,MATCH(C10149,'GRP Macros'!$B$14:$B$552,FALSE),MATCH(D10149,'GRP Macros'!$B$14:$AF$14,FALSE)),0)</f>
        <v>0</v>
      </c>
      <c r="C10149" s="1165" t="str">
        <f t="shared" si="1022"/>
        <v>MEXP82DT</v>
      </c>
      <c r="D10149" s="988" t="str">
        <f>'GRP Macros'!$X$14</f>
        <v>Black 
RAL 9005</v>
      </c>
      <c r="E10149" s="1165" t="s">
        <v>27829</v>
      </c>
      <c r="F10149" s="1165" t="s">
        <v>28333</v>
      </c>
    </row>
    <row r="10150" spans="1:6" ht="15" customHeight="1">
      <c r="A10150" s="1165" t="str">
        <f t="shared" si="1021"/>
        <v>MEXP82DTGRY</v>
      </c>
      <c r="B10150" s="1165">
        <f>IFERROR(INDEX('GRP Macros'!$B$14:$AF$554,MATCH(C10150,'GRP Macros'!$B$14:$B$552,FALSE),MATCH(D10150,'GRP Macros'!$B$14:$AF$14,FALSE)),0)</f>
        <v>0</v>
      </c>
      <c r="C10150" s="1165" t="str">
        <f t="shared" si="1022"/>
        <v>MEXP82DT</v>
      </c>
      <c r="D10150" s="988" t="str">
        <f>'GRP Macros'!$Y$14</f>
        <v>Grey 
RAL 7001</v>
      </c>
      <c r="E10150" s="1165" t="s">
        <v>27828</v>
      </c>
      <c r="F10150" s="1165" t="s">
        <v>28333</v>
      </c>
    </row>
    <row r="10151" spans="1:6" ht="15" customHeight="1">
      <c r="A10151" s="1165" t="str">
        <f t="shared" si="1021"/>
        <v>MEXP82DTFLY</v>
      </c>
      <c r="B10151" s="1165">
        <f>IFERROR(INDEX('GRP Macros'!$B$14:$AF$554,MATCH(C10151,'GRP Macros'!$B$14:$B$552,FALSE),MATCH(D10151,'GRP Macros'!$B$14:$AF$14,FALSE)),0)</f>
        <v>0</v>
      </c>
      <c r="C10151" s="1165" t="str">
        <f t="shared" si="1022"/>
        <v>MEXP82DT</v>
      </c>
      <c r="D10151" s="988" t="str">
        <f>'GRP Macros'!$Z$14</f>
        <v>Fluo Yellow 
RAL 1026</v>
      </c>
      <c r="E10151" s="1165" t="s">
        <v>28041</v>
      </c>
      <c r="F10151" s="1165" t="s">
        <v>28333</v>
      </c>
    </row>
    <row r="10152" spans="1:6" ht="15" customHeight="1">
      <c r="A10152" s="1165" t="str">
        <f t="shared" si="1021"/>
        <v>MEXP82DTFLO</v>
      </c>
      <c r="B10152" s="1165">
        <f>IFERROR(INDEX('GRP Macros'!$B$14:$AF$554,MATCH(C10152,'GRP Macros'!$B$14:$B$552,FALSE),MATCH(D10152,'GRP Macros'!$B$14:$AF$14,FALSE)),0)</f>
        <v>0</v>
      </c>
      <c r="C10152" s="1165" t="str">
        <f t="shared" si="1022"/>
        <v>MEXP82DT</v>
      </c>
      <c r="D10152" s="988" t="str">
        <f>'GRP Macros'!$AA$14</f>
        <v>Fluo Orange 
RAL 2005</v>
      </c>
      <c r="E10152" s="1165" t="s">
        <v>27830</v>
      </c>
      <c r="F10152" s="1165" t="s">
        <v>28333</v>
      </c>
    </row>
    <row r="10153" spans="1:6" ht="15" customHeight="1">
      <c r="A10153" s="1165" t="str">
        <f t="shared" si="1021"/>
        <v>MEXP82DTFLP</v>
      </c>
      <c r="B10153" s="1165">
        <f>IFERROR(INDEX('GRP Macros'!$B$14:$AF$554,MATCH(C10153,'GRP Macros'!$B$14:$B$552,FALSE),MATCH(D10153,'GRP Macros'!$B$14:$AF$14,FALSE)),0)</f>
        <v>0</v>
      </c>
      <c r="C10153" s="1165" t="str">
        <f t="shared" si="1022"/>
        <v>MEXP82DT</v>
      </c>
      <c r="D10153" s="988" t="str">
        <f>'GRP Macros'!$AB$14</f>
        <v>Fluo Pink 
Pantone 806C</v>
      </c>
      <c r="E10153" s="1165" t="s">
        <v>27832</v>
      </c>
      <c r="F10153" s="1165" t="s">
        <v>28333</v>
      </c>
    </row>
    <row r="10154" spans="1:6" ht="15" customHeight="1">
      <c r="A10154" s="1165" t="str">
        <f t="shared" si="1021"/>
        <v>MEXP82DTFLG</v>
      </c>
      <c r="B10154" s="1165">
        <f>IFERROR(INDEX('GRP Macros'!$B$14:$AF$554,MATCH(C10154,'GRP Macros'!$B$14:$B$552,FALSE),MATCH(D10154,'GRP Macros'!$B$14:$AF$14,FALSE)),0)</f>
        <v>0</v>
      </c>
      <c r="C10154" s="1165" t="str">
        <f t="shared" si="1022"/>
        <v>MEXP82DT</v>
      </c>
      <c r="D10154" s="988" t="str">
        <f>'GRP Macros'!$AC$14</f>
        <v>Fluo Green 
RAL 6028</v>
      </c>
      <c r="E10154" s="1165" t="s">
        <v>27831</v>
      </c>
      <c r="F10154" s="1165" t="s">
        <v>28333</v>
      </c>
    </row>
    <row r="10155" spans="1:6" ht="15" customHeight="1">
      <c r="A10155" s="1165" t="str">
        <f t="shared" si="1021"/>
        <v>MEXP83DTWHI</v>
      </c>
      <c r="B10155" s="1165">
        <f>IFERROR(INDEX('GRP Macros'!$B$14:$AF$554,MATCH(C10155,'GRP Macros'!$B$14:$B$552,FALSE),MATCH(D10155,'GRP Macros'!$B$14:$AF$14,FALSE)),0)</f>
        <v>0</v>
      </c>
      <c r="C10155" s="1165" t="s">
        <v>28546</v>
      </c>
      <c r="D10155" s="1167" t="str">
        <f>'GRP Macros'!$K$14</f>
        <v>White 
RAL 9016</v>
      </c>
      <c r="E10155" s="1165" t="s">
        <v>27838</v>
      </c>
      <c r="F10155" s="1165" t="s">
        <v>28333</v>
      </c>
    </row>
    <row r="10156" spans="1:6" ht="15" customHeight="1">
      <c r="A10156" s="1165" t="str">
        <f t="shared" si="1021"/>
        <v>MEXP83DTBLU</v>
      </c>
      <c r="B10156" s="1165">
        <f>IFERROR(INDEX('GRP Macros'!$B$14:$AF$554,MATCH(C10156,'GRP Macros'!$B$14:$B$552,FALSE),MATCH(D10156,'GRP Macros'!$B$14:$AF$14,FALSE)),0)</f>
        <v>0</v>
      </c>
      <c r="C10156" s="1165" t="str">
        <f>C10155</f>
        <v>MEXP83DT</v>
      </c>
      <c r="D10156" s="988" t="str">
        <f>'GRP Macros'!$L$14</f>
        <v>Blue US 
RAL 5015</v>
      </c>
      <c r="E10156" s="1165" t="s">
        <v>27827</v>
      </c>
      <c r="F10156" s="1165" t="s">
        <v>28333</v>
      </c>
    </row>
    <row r="10157" spans="1:6" ht="15" customHeight="1">
      <c r="A10157" s="1165" t="str">
        <f t="shared" si="1021"/>
        <v>MEXP83DTMIN</v>
      </c>
      <c r="B10157" s="1165">
        <f>IFERROR(INDEX('GRP Macros'!$B$14:$AF$554,MATCH(C10157,'GRP Macros'!$B$14:$B$552,FALSE),MATCH(D10157,'GRP Macros'!$B$14:$AF$14,FALSE)),0)</f>
        <v>0</v>
      </c>
      <c r="C10157" s="1165" t="str">
        <f t="shared" ref="C10157:C10168" si="1023">C10156</f>
        <v>MEXP83DT</v>
      </c>
      <c r="D10157" s="988" t="str">
        <f>'GRP Macros'!$O$14</f>
        <v>Mint 
RAL 6027</v>
      </c>
      <c r="E10157" s="1165" t="s">
        <v>27834</v>
      </c>
      <c r="F10157" s="1165" t="s">
        <v>28333</v>
      </c>
    </row>
    <row r="10158" spans="1:6" ht="15" customHeight="1">
      <c r="A10158" s="1165" t="str">
        <f t="shared" si="1021"/>
        <v>MEXP83DTGRE</v>
      </c>
      <c r="B10158" s="1165">
        <f>IFERROR(INDEX('GRP Macros'!$B$14:$AF$554,MATCH(C10158,'GRP Macros'!$B$14:$B$552,FALSE),MATCH(D10158,'GRP Macros'!$B$14:$AF$14,FALSE)),0)</f>
        <v>0</v>
      </c>
      <c r="C10158" s="1165" t="str">
        <f t="shared" si="1023"/>
        <v>MEXP83DT</v>
      </c>
      <c r="D10158" s="988" t="str">
        <f>'GRP Macros'!$P$14</f>
        <v>Green 
RAL 6037</v>
      </c>
      <c r="E10158" s="1165" t="s">
        <v>27837</v>
      </c>
      <c r="F10158" s="1165" t="s">
        <v>28333</v>
      </c>
    </row>
    <row r="10159" spans="1:6" ht="15" customHeight="1">
      <c r="A10159" s="1165" t="str">
        <f t="shared" si="1021"/>
        <v>MEXP83DTPUK</v>
      </c>
      <c r="B10159" s="1165">
        <f>IFERROR(INDEX('GRP Macros'!$B$14:$AF$554,MATCH(C10159,'GRP Macros'!$B$14:$B$552,FALSE),MATCH(D10159,'GRP Macros'!$B$14:$AF$14,FALSE)),0)</f>
        <v>0</v>
      </c>
      <c r="C10159" s="1165" t="str">
        <f t="shared" si="1023"/>
        <v>MEXP83DT</v>
      </c>
      <c r="D10159" s="988" t="str">
        <f>'GRP Macros'!$Q$14</f>
        <v>US Green 
Pantone
2301C</v>
      </c>
      <c r="E10159" s="1165" t="s">
        <v>27835</v>
      </c>
      <c r="F10159" s="1165" t="s">
        <v>28333</v>
      </c>
    </row>
    <row r="10160" spans="1:6" ht="15" customHeight="1">
      <c r="A10160" s="1165" t="str">
        <f t="shared" si="1021"/>
        <v>MEXP83DTYEL</v>
      </c>
      <c r="B10160" s="1165">
        <f>IFERROR(INDEX('GRP Macros'!$B$14:$AF$554,MATCH(C10160,'GRP Macros'!$B$14:$B$552,FALSE),MATCH(D10160,'GRP Macros'!$B$14:$AF$14,FALSE)),0)</f>
        <v>0</v>
      </c>
      <c r="C10160" s="1165" t="str">
        <f t="shared" si="1023"/>
        <v>MEXP83DT</v>
      </c>
      <c r="D10160" s="988" t="str">
        <f>'GRP Macros'!$S$14</f>
        <v>Yellow 
RAL 1023</v>
      </c>
      <c r="E10160" s="1165" t="s">
        <v>27823</v>
      </c>
      <c r="F10160" s="1165" t="s">
        <v>28333</v>
      </c>
    </row>
    <row r="10161" spans="1:6" ht="15" customHeight="1">
      <c r="A10161" s="1165" t="str">
        <f t="shared" si="1021"/>
        <v>MEXP83DTRED</v>
      </c>
      <c r="B10161" s="1165">
        <f>IFERROR(INDEX('GRP Macros'!$B$14:$AF$554,MATCH(C10161,'GRP Macros'!$B$14:$B$552,FALSE),MATCH(D10161,'GRP Macros'!$B$14:$AF$14,FALSE)),0)</f>
        <v>0</v>
      </c>
      <c r="C10161" s="1165" t="str">
        <f t="shared" si="1023"/>
        <v>MEXP83DT</v>
      </c>
      <c r="D10161" s="988" t="str">
        <f>'GRP Macros'!$U$14</f>
        <v>Red 
RAL 3020</v>
      </c>
      <c r="E10161" s="1165" t="s">
        <v>27826</v>
      </c>
      <c r="F10161" s="1165" t="s">
        <v>28333</v>
      </c>
    </row>
    <row r="10162" spans="1:6" ht="15" customHeight="1">
      <c r="A10162" s="1165" t="str">
        <f t="shared" si="1021"/>
        <v>MEXP83DTVIO</v>
      </c>
      <c r="B10162" s="1165">
        <f>IFERROR(INDEX('GRP Macros'!$B$14:$AF$554,MATCH(C10162,'GRP Macros'!$B$14:$B$552,FALSE),MATCH(D10162,'GRP Macros'!$B$14:$AF$14,FALSE)),0)</f>
        <v>0</v>
      </c>
      <c r="C10162" s="1165" t="str">
        <f t="shared" si="1023"/>
        <v>MEXP83DT</v>
      </c>
      <c r="D10162" s="988" t="str">
        <f>'GRP Macros'!$V$14</f>
        <v>Violet 
RAL 4008</v>
      </c>
      <c r="E10162" s="1165" t="s">
        <v>27833</v>
      </c>
      <c r="F10162" s="1165" t="s">
        <v>28333</v>
      </c>
    </row>
    <row r="10163" spans="1:6" ht="15" customHeight="1">
      <c r="A10163" s="1165" t="str">
        <f t="shared" si="1021"/>
        <v>MEXP83DTBLK</v>
      </c>
      <c r="B10163" s="1165">
        <f>IFERROR(INDEX('GRP Macros'!$B$14:$AF$554,MATCH(C10163,'GRP Macros'!$B$14:$B$552,FALSE),MATCH(D10163,'GRP Macros'!$B$14:$AF$14,FALSE)),0)</f>
        <v>0</v>
      </c>
      <c r="C10163" s="1165" t="str">
        <f t="shared" si="1023"/>
        <v>MEXP83DT</v>
      </c>
      <c r="D10163" s="988" t="str">
        <f>'GRP Macros'!$X$14</f>
        <v>Black 
RAL 9005</v>
      </c>
      <c r="E10163" s="1165" t="s">
        <v>27829</v>
      </c>
      <c r="F10163" s="1165" t="s">
        <v>28333</v>
      </c>
    </row>
    <row r="10164" spans="1:6" ht="15" customHeight="1">
      <c r="A10164" s="1165" t="str">
        <f t="shared" si="1021"/>
        <v>MEXP83DTGRY</v>
      </c>
      <c r="B10164" s="1165">
        <f>IFERROR(INDEX('GRP Macros'!$B$14:$AF$554,MATCH(C10164,'GRP Macros'!$B$14:$B$552,FALSE),MATCH(D10164,'GRP Macros'!$B$14:$AF$14,FALSE)),0)</f>
        <v>0</v>
      </c>
      <c r="C10164" s="1165" t="str">
        <f t="shared" si="1023"/>
        <v>MEXP83DT</v>
      </c>
      <c r="D10164" s="988" t="str">
        <f>'GRP Macros'!$Y$14</f>
        <v>Grey 
RAL 7001</v>
      </c>
      <c r="E10164" s="1165" t="s">
        <v>27828</v>
      </c>
      <c r="F10164" s="1165" t="s">
        <v>28333</v>
      </c>
    </row>
    <row r="10165" spans="1:6" ht="15" customHeight="1">
      <c r="A10165" s="1165" t="str">
        <f t="shared" si="1021"/>
        <v>MEXP83DTFLY</v>
      </c>
      <c r="B10165" s="1165">
        <f>IFERROR(INDEX('GRP Macros'!$B$14:$AF$554,MATCH(C10165,'GRP Macros'!$B$14:$B$552,FALSE),MATCH(D10165,'GRP Macros'!$B$14:$AF$14,FALSE)),0)</f>
        <v>0</v>
      </c>
      <c r="C10165" s="1165" t="str">
        <f t="shared" si="1023"/>
        <v>MEXP83DT</v>
      </c>
      <c r="D10165" s="988" t="str">
        <f>'GRP Macros'!$Z$14</f>
        <v>Fluo Yellow 
RAL 1026</v>
      </c>
      <c r="E10165" s="1165" t="s">
        <v>28041</v>
      </c>
      <c r="F10165" s="1165" t="s">
        <v>28333</v>
      </c>
    </row>
    <row r="10166" spans="1:6" ht="15" customHeight="1">
      <c r="A10166" s="1165" t="str">
        <f t="shared" si="1021"/>
        <v>MEXP83DTFLO</v>
      </c>
      <c r="B10166" s="1165">
        <f>IFERROR(INDEX('GRP Macros'!$B$14:$AF$554,MATCH(C10166,'GRP Macros'!$B$14:$B$552,FALSE),MATCH(D10166,'GRP Macros'!$B$14:$AF$14,FALSE)),0)</f>
        <v>0</v>
      </c>
      <c r="C10166" s="1165" t="str">
        <f t="shared" si="1023"/>
        <v>MEXP83DT</v>
      </c>
      <c r="D10166" s="988" t="str">
        <f>'GRP Macros'!$AA$14</f>
        <v>Fluo Orange 
RAL 2005</v>
      </c>
      <c r="E10166" s="1165" t="s">
        <v>27830</v>
      </c>
      <c r="F10166" s="1165" t="s">
        <v>28333</v>
      </c>
    </row>
    <row r="10167" spans="1:6" ht="15" customHeight="1">
      <c r="A10167" s="1165" t="str">
        <f t="shared" si="1021"/>
        <v>MEXP83DTFLP</v>
      </c>
      <c r="B10167" s="1165">
        <f>IFERROR(INDEX('GRP Macros'!$B$14:$AF$554,MATCH(C10167,'GRP Macros'!$B$14:$B$552,FALSE),MATCH(D10167,'GRP Macros'!$B$14:$AF$14,FALSE)),0)</f>
        <v>0</v>
      </c>
      <c r="C10167" s="1165" t="str">
        <f t="shared" si="1023"/>
        <v>MEXP83DT</v>
      </c>
      <c r="D10167" s="988" t="str">
        <f>'GRP Macros'!$AB$14</f>
        <v>Fluo Pink 
Pantone 806C</v>
      </c>
      <c r="E10167" s="1165" t="s">
        <v>27832</v>
      </c>
      <c r="F10167" s="1165" t="s">
        <v>28333</v>
      </c>
    </row>
    <row r="10168" spans="1:6" ht="15" customHeight="1">
      <c r="A10168" s="1165" t="str">
        <f t="shared" si="1021"/>
        <v>MEXP83DTFLG</v>
      </c>
      <c r="B10168" s="1165">
        <f>IFERROR(INDEX('GRP Macros'!$B$14:$AF$554,MATCH(C10168,'GRP Macros'!$B$14:$B$552,FALSE),MATCH(D10168,'GRP Macros'!$B$14:$AF$14,FALSE)),0)</f>
        <v>0</v>
      </c>
      <c r="C10168" s="1165" t="str">
        <f t="shared" si="1023"/>
        <v>MEXP83DT</v>
      </c>
      <c r="D10168" s="988" t="str">
        <f>'GRP Macros'!$AC$14</f>
        <v>Fluo Green 
RAL 6028</v>
      </c>
      <c r="E10168" s="1165" t="s">
        <v>27831</v>
      </c>
      <c r="F10168" s="1165" t="s">
        <v>28333</v>
      </c>
    </row>
    <row r="10169" spans="1:6" ht="15" customHeight="1">
      <c r="A10169" s="1165" t="str">
        <f t="shared" si="1021"/>
        <v>MEXP84DTWHI</v>
      </c>
      <c r="B10169" s="1165">
        <f>IFERROR(INDEX('GRP Macros'!$B$14:$AF$554,MATCH(C10169,'GRP Macros'!$B$14:$B$552,FALSE),MATCH(D10169,'GRP Macros'!$B$14:$AF$14,FALSE)),0)</f>
        <v>0</v>
      </c>
      <c r="C10169" s="1165" t="s">
        <v>28547</v>
      </c>
      <c r="D10169" s="1167" t="str">
        <f>'GRP Macros'!$K$14</f>
        <v>White 
RAL 9016</v>
      </c>
      <c r="E10169" s="1165" t="s">
        <v>27838</v>
      </c>
      <c r="F10169" s="1165" t="s">
        <v>28333</v>
      </c>
    </row>
    <row r="10170" spans="1:6" ht="15" customHeight="1">
      <c r="A10170" s="1165" t="str">
        <f t="shared" si="1021"/>
        <v>MEXP84DTBLU</v>
      </c>
      <c r="B10170" s="1165">
        <f>IFERROR(INDEX('GRP Macros'!$B$14:$AF$554,MATCH(C10170,'GRP Macros'!$B$14:$B$552,FALSE),MATCH(D10170,'GRP Macros'!$B$14:$AF$14,FALSE)),0)</f>
        <v>0</v>
      </c>
      <c r="C10170" s="1165" t="str">
        <f>C10169</f>
        <v>MEXP84DT</v>
      </c>
      <c r="D10170" s="988" t="str">
        <f>'GRP Macros'!$L$14</f>
        <v>Blue US 
RAL 5015</v>
      </c>
      <c r="E10170" s="1165" t="s">
        <v>27827</v>
      </c>
      <c r="F10170" s="1165" t="s">
        <v>28333</v>
      </c>
    </row>
    <row r="10171" spans="1:6" ht="15" customHeight="1">
      <c r="A10171" s="1165" t="str">
        <f t="shared" si="1021"/>
        <v>MEXP84DTMIN</v>
      </c>
      <c r="B10171" s="1165">
        <f>IFERROR(INDEX('GRP Macros'!$B$14:$AF$554,MATCH(C10171,'GRP Macros'!$B$14:$B$552,FALSE),MATCH(D10171,'GRP Macros'!$B$14:$AF$14,FALSE)),0)</f>
        <v>0</v>
      </c>
      <c r="C10171" s="1165" t="str">
        <f t="shared" ref="C10171:C10182" si="1024">C10170</f>
        <v>MEXP84DT</v>
      </c>
      <c r="D10171" s="988" t="str">
        <f>'GRP Macros'!$O$14</f>
        <v>Mint 
RAL 6027</v>
      </c>
      <c r="E10171" s="1165" t="s">
        <v>27834</v>
      </c>
      <c r="F10171" s="1165" t="s">
        <v>28333</v>
      </c>
    </row>
    <row r="10172" spans="1:6" ht="15" customHeight="1">
      <c r="A10172" s="1165" t="str">
        <f t="shared" si="1021"/>
        <v>MEXP84DTGRE</v>
      </c>
      <c r="B10172" s="1165">
        <f>IFERROR(INDEX('GRP Macros'!$B$14:$AF$554,MATCH(C10172,'GRP Macros'!$B$14:$B$552,FALSE),MATCH(D10172,'GRP Macros'!$B$14:$AF$14,FALSE)),0)</f>
        <v>0</v>
      </c>
      <c r="C10172" s="1165" t="str">
        <f t="shared" si="1024"/>
        <v>MEXP84DT</v>
      </c>
      <c r="D10172" s="988" t="str">
        <f>'GRP Macros'!$P$14</f>
        <v>Green 
RAL 6037</v>
      </c>
      <c r="E10172" s="1165" t="s">
        <v>27837</v>
      </c>
      <c r="F10172" s="1165" t="s">
        <v>28333</v>
      </c>
    </row>
    <row r="10173" spans="1:6" ht="15" customHeight="1">
      <c r="A10173" s="1165" t="str">
        <f t="shared" si="1021"/>
        <v>MEXP84DTPUK</v>
      </c>
      <c r="B10173" s="1165">
        <f>IFERROR(INDEX('GRP Macros'!$B$14:$AF$554,MATCH(C10173,'GRP Macros'!$B$14:$B$552,FALSE),MATCH(D10173,'GRP Macros'!$B$14:$AF$14,FALSE)),0)</f>
        <v>0</v>
      </c>
      <c r="C10173" s="1165" t="str">
        <f t="shared" si="1024"/>
        <v>MEXP84DT</v>
      </c>
      <c r="D10173" s="988" t="str">
        <f>'GRP Macros'!$Q$14</f>
        <v>US Green 
Pantone
2301C</v>
      </c>
      <c r="E10173" s="1165" t="s">
        <v>27835</v>
      </c>
      <c r="F10173" s="1165" t="s">
        <v>28333</v>
      </c>
    </row>
    <row r="10174" spans="1:6" ht="15" customHeight="1">
      <c r="A10174" s="1165" t="str">
        <f t="shared" si="1021"/>
        <v>MEXP84DTYEL</v>
      </c>
      <c r="B10174" s="1165">
        <f>IFERROR(INDEX('GRP Macros'!$B$14:$AF$554,MATCH(C10174,'GRP Macros'!$B$14:$B$552,FALSE),MATCH(D10174,'GRP Macros'!$B$14:$AF$14,FALSE)),0)</f>
        <v>0</v>
      </c>
      <c r="C10174" s="1165" t="str">
        <f t="shared" si="1024"/>
        <v>MEXP84DT</v>
      </c>
      <c r="D10174" s="988" t="str">
        <f>'GRP Macros'!$S$14</f>
        <v>Yellow 
RAL 1023</v>
      </c>
      <c r="E10174" s="1165" t="s">
        <v>27823</v>
      </c>
      <c r="F10174" s="1165" t="s">
        <v>28333</v>
      </c>
    </row>
    <row r="10175" spans="1:6" ht="15" customHeight="1">
      <c r="A10175" s="1165" t="str">
        <f t="shared" si="1021"/>
        <v>MEXP84DTRED</v>
      </c>
      <c r="B10175" s="1165">
        <f>IFERROR(INDEX('GRP Macros'!$B$14:$AF$554,MATCH(C10175,'GRP Macros'!$B$14:$B$552,FALSE),MATCH(D10175,'GRP Macros'!$B$14:$AF$14,FALSE)),0)</f>
        <v>0</v>
      </c>
      <c r="C10175" s="1165" t="str">
        <f t="shared" si="1024"/>
        <v>MEXP84DT</v>
      </c>
      <c r="D10175" s="988" t="str">
        <f>'GRP Macros'!$U$14</f>
        <v>Red 
RAL 3020</v>
      </c>
      <c r="E10175" s="1165" t="s">
        <v>27826</v>
      </c>
      <c r="F10175" s="1165" t="s">
        <v>28333</v>
      </c>
    </row>
    <row r="10176" spans="1:6" ht="15" customHeight="1">
      <c r="A10176" s="1165" t="str">
        <f t="shared" si="1021"/>
        <v>MEXP84DTVIO</v>
      </c>
      <c r="B10176" s="1165">
        <f>IFERROR(INDEX('GRP Macros'!$B$14:$AF$554,MATCH(C10176,'GRP Macros'!$B$14:$B$552,FALSE),MATCH(D10176,'GRP Macros'!$B$14:$AF$14,FALSE)),0)</f>
        <v>0</v>
      </c>
      <c r="C10176" s="1165" t="str">
        <f t="shared" si="1024"/>
        <v>MEXP84DT</v>
      </c>
      <c r="D10176" s="988" t="str">
        <f>'GRP Macros'!$V$14</f>
        <v>Violet 
RAL 4008</v>
      </c>
      <c r="E10176" s="1165" t="s">
        <v>27833</v>
      </c>
      <c r="F10176" s="1165" t="s">
        <v>28333</v>
      </c>
    </row>
    <row r="10177" spans="1:6" ht="15" customHeight="1">
      <c r="A10177" s="1165" t="str">
        <f t="shared" si="1021"/>
        <v>MEXP84DTBLK</v>
      </c>
      <c r="B10177" s="1165">
        <f>IFERROR(INDEX('GRP Macros'!$B$14:$AF$554,MATCH(C10177,'GRP Macros'!$B$14:$B$552,FALSE),MATCH(D10177,'GRP Macros'!$B$14:$AF$14,FALSE)),0)</f>
        <v>0</v>
      </c>
      <c r="C10177" s="1165" t="str">
        <f t="shared" si="1024"/>
        <v>MEXP84DT</v>
      </c>
      <c r="D10177" s="988" t="str">
        <f>'GRP Macros'!$X$14</f>
        <v>Black 
RAL 9005</v>
      </c>
      <c r="E10177" s="1165" t="s">
        <v>27829</v>
      </c>
      <c r="F10177" s="1165" t="s">
        <v>28333</v>
      </c>
    </row>
    <row r="10178" spans="1:6" ht="15" customHeight="1">
      <c r="A10178" s="1165" t="str">
        <f t="shared" si="1021"/>
        <v>MEXP84DTGRY</v>
      </c>
      <c r="B10178" s="1165">
        <f>IFERROR(INDEX('GRP Macros'!$B$14:$AF$554,MATCH(C10178,'GRP Macros'!$B$14:$B$552,FALSE),MATCH(D10178,'GRP Macros'!$B$14:$AF$14,FALSE)),0)</f>
        <v>0</v>
      </c>
      <c r="C10178" s="1165" t="str">
        <f t="shared" si="1024"/>
        <v>MEXP84DT</v>
      </c>
      <c r="D10178" s="988" t="str">
        <f>'GRP Macros'!$Y$14</f>
        <v>Grey 
RAL 7001</v>
      </c>
      <c r="E10178" s="1165" t="s">
        <v>27828</v>
      </c>
      <c r="F10178" s="1165" t="s">
        <v>28333</v>
      </c>
    </row>
    <row r="10179" spans="1:6" ht="15" customHeight="1">
      <c r="A10179" s="1165" t="str">
        <f t="shared" si="1021"/>
        <v>MEXP84DTFLY</v>
      </c>
      <c r="B10179" s="1165">
        <f>IFERROR(INDEX('GRP Macros'!$B$14:$AF$554,MATCH(C10179,'GRP Macros'!$B$14:$B$552,FALSE),MATCH(D10179,'GRP Macros'!$B$14:$AF$14,FALSE)),0)</f>
        <v>0</v>
      </c>
      <c r="C10179" s="1165" t="str">
        <f t="shared" si="1024"/>
        <v>MEXP84DT</v>
      </c>
      <c r="D10179" s="988" t="str">
        <f>'GRP Macros'!$Z$14</f>
        <v>Fluo Yellow 
RAL 1026</v>
      </c>
      <c r="E10179" s="1165" t="s">
        <v>28041</v>
      </c>
      <c r="F10179" s="1165" t="s">
        <v>28333</v>
      </c>
    </row>
    <row r="10180" spans="1:6" ht="15" customHeight="1">
      <c r="A10180" s="1165" t="str">
        <f t="shared" ref="A10180:A10182" si="1025">CONCATENATE(C10180,E10180)</f>
        <v>MEXP84DTFLO</v>
      </c>
      <c r="B10180" s="1165">
        <f>IFERROR(INDEX('GRP Macros'!$B$14:$AF$554,MATCH(C10180,'GRP Macros'!$B$14:$B$552,FALSE),MATCH(D10180,'GRP Macros'!$B$14:$AF$14,FALSE)),0)</f>
        <v>0</v>
      </c>
      <c r="C10180" s="1165" t="str">
        <f t="shared" si="1024"/>
        <v>MEXP84DT</v>
      </c>
      <c r="D10180" s="988" t="str">
        <f>'GRP Macros'!$AA$14</f>
        <v>Fluo Orange 
RAL 2005</v>
      </c>
      <c r="E10180" s="1165" t="s">
        <v>27830</v>
      </c>
      <c r="F10180" s="1165" t="s">
        <v>28333</v>
      </c>
    </row>
    <row r="10181" spans="1:6" ht="15" customHeight="1">
      <c r="A10181" s="1165" t="str">
        <f t="shared" si="1025"/>
        <v>MEXP84DTFLP</v>
      </c>
      <c r="B10181" s="1165">
        <f>IFERROR(INDEX('GRP Macros'!$B$14:$AF$554,MATCH(C10181,'GRP Macros'!$B$14:$B$552,FALSE),MATCH(D10181,'GRP Macros'!$B$14:$AF$14,FALSE)),0)</f>
        <v>0</v>
      </c>
      <c r="C10181" s="1165" t="str">
        <f t="shared" si="1024"/>
        <v>MEXP84DT</v>
      </c>
      <c r="D10181" s="988" t="str">
        <f>'GRP Macros'!$AB$14</f>
        <v>Fluo Pink 
Pantone 806C</v>
      </c>
      <c r="E10181" s="1165" t="s">
        <v>27832</v>
      </c>
      <c r="F10181" s="1165" t="s">
        <v>28333</v>
      </c>
    </row>
    <row r="10182" spans="1:6" ht="15" customHeight="1">
      <c r="A10182" s="1165" t="str">
        <f t="shared" si="1025"/>
        <v>MEXP84DTFLG</v>
      </c>
      <c r="B10182" s="1165">
        <f>IFERROR(INDEX('GRP Macros'!$B$14:$AF$554,MATCH(C10182,'GRP Macros'!$B$14:$B$552,FALSE),MATCH(D10182,'GRP Macros'!$B$14:$AF$14,FALSE)),0)</f>
        <v>0</v>
      </c>
      <c r="C10182" s="1165" t="str">
        <f t="shared" si="1024"/>
        <v>MEXP84DT</v>
      </c>
      <c r="D10182" s="988" t="str">
        <f>'GRP Macros'!$AC$14</f>
        <v>Fluo Green 
RAL 6028</v>
      </c>
      <c r="E10182" s="1165" t="s">
        <v>27831</v>
      </c>
      <c r="F10182" s="1165" t="s">
        <v>28333</v>
      </c>
    </row>
    <row r="10183" spans="1:6" ht="15" customHeight="1">
      <c r="A10183" s="1165" t="str">
        <f t="shared" ref="A10183:A10224" si="1026">CONCATENATE(C10183,E10183)</f>
        <v>MEXP85DTWHI</v>
      </c>
      <c r="B10183" s="1165">
        <f>IFERROR(INDEX('GRP Macros'!$B$14:$AF$554,MATCH(C10183,'GRP Macros'!$B$14:$B$552,FALSE),MATCH(D10183,'GRP Macros'!$B$14:$AF$14,FALSE)),0)</f>
        <v>0</v>
      </c>
      <c r="C10183" s="1165" t="s">
        <v>28548</v>
      </c>
      <c r="D10183" s="1167" t="str">
        <f>'GRP Macros'!$K$14</f>
        <v>White 
RAL 9016</v>
      </c>
      <c r="E10183" s="1165" t="s">
        <v>27838</v>
      </c>
      <c r="F10183" s="1165" t="s">
        <v>28333</v>
      </c>
    </row>
    <row r="10184" spans="1:6" ht="15" customHeight="1">
      <c r="A10184" s="1165" t="str">
        <f t="shared" si="1026"/>
        <v>MEXP85DTBLU</v>
      </c>
      <c r="B10184" s="1165">
        <f>IFERROR(INDEX('GRP Macros'!$B$14:$AF$554,MATCH(C10184,'GRP Macros'!$B$14:$B$552,FALSE),MATCH(D10184,'GRP Macros'!$B$14:$AF$14,FALSE)),0)</f>
        <v>0</v>
      </c>
      <c r="C10184" s="1165" t="str">
        <f>C10183</f>
        <v>MEXP85DT</v>
      </c>
      <c r="D10184" s="988" t="str">
        <f>'GRP Macros'!$L$14</f>
        <v>Blue US 
RAL 5015</v>
      </c>
      <c r="E10184" s="1165" t="s">
        <v>27827</v>
      </c>
      <c r="F10184" s="1165" t="s">
        <v>28333</v>
      </c>
    </row>
    <row r="10185" spans="1:6" ht="15" customHeight="1">
      <c r="A10185" s="1165" t="str">
        <f t="shared" si="1026"/>
        <v>MEXP85DTMIN</v>
      </c>
      <c r="B10185" s="1165">
        <f>IFERROR(INDEX('GRP Macros'!$B$14:$AF$554,MATCH(C10185,'GRP Macros'!$B$14:$B$552,FALSE),MATCH(D10185,'GRP Macros'!$B$14:$AF$14,FALSE)),0)</f>
        <v>0</v>
      </c>
      <c r="C10185" s="1165" t="str">
        <f t="shared" ref="C10185:C10196" si="1027">C10184</f>
        <v>MEXP85DT</v>
      </c>
      <c r="D10185" s="988" t="str">
        <f>'GRP Macros'!$O$14</f>
        <v>Mint 
RAL 6027</v>
      </c>
      <c r="E10185" s="1165" t="s">
        <v>27834</v>
      </c>
      <c r="F10185" s="1165" t="s">
        <v>28333</v>
      </c>
    </row>
    <row r="10186" spans="1:6" ht="15" customHeight="1">
      <c r="A10186" s="1165" t="str">
        <f t="shared" si="1026"/>
        <v>MEXP85DTGRE</v>
      </c>
      <c r="B10186" s="1165">
        <f>IFERROR(INDEX('GRP Macros'!$B$14:$AF$554,MATCH(C10186,'GRP Macros'!$B$14:$B$552,FALSE),MATCH(D10186,'GRP Macros'!$B$14:$AF$14,FALSE)),0)</f>
        <v>0</v>
      </c>
      <c r="C10186" s="1165" t="str">
        <f t="shared" si="1027"/>
        <v>MEXP85DT</v>
      </c>
      <c r="D10186" s="988" t="str">
        <f>'GRP Macros'!$P$14</f>
        <v>Green 
RAL 6037</v>
      </c>
      <c r="E10186" s="1165" t="s">
        <v>27837</v>
      </c>
      <c r="F10186" s="1165" t="s">
        <v>28333</v>
      </c>
    </row>
    <row r="10187" spans="1:6" ht="15" customHeight="1">
      <c r="A10187" s="1165" t="str">
        <f t="shared" si="1026"/>
        <v>MEXP85DTPUK</v>
      </c>
      <c r="B10187" s="1165">
        <f>IFERROR(INDEX('GRP Macros'!$B$14:$AF$554,MATCH(C10187,'GRP Macros'!$B$14:$B$552,FALSE),MATCH(D10187,'GRP Macros'!$B$14:$AF$14,FALSE)),0)</f>
        <v>0</v>
      </c>
      <c r="C10187" s="1165" t="str">
        <f t="shared" si="1027"/>
        <v>MEXP85DT</v>
      </c>
      <c r="D10187" s="988" t="str">
        <f>'GRP Macros'!$Q$14</f>
        <v>US Green 
Pantone
2301C</v>
      </c>
      <c r="E10187" s="1165" t="s">
        <v>27835</v>
      </c>
      <c r="F10187" s="1165" t="s">
        <v>28333</v>
      </c>
    </row>
    <row r="10188" spans="1:6" ht="15" customHeight="1">
      <c r="A10188" s="1165" t="str">
        <f t="shared" si="1026"/>
        <v>MEXP85DTYEL</v>
      </c>
      <c r="B10188" s="1165">
        <f>IFERROR(INDEX('GRP Macros'!$B$14:$AF$554,MATCH(C10188,'GRP Macros'!$B$14:$B$552,FALSE),MATCH(D10188,'GRP Macros'!$B$14:$AF$14,FALSE)),0)</f>
        <v>0</v>
      </c>
      <c r="C10188" s="1165" t="str">
        <f t="shared" si="1027"/>
        <v>MEXP85DT</v>
      </c>
      <c r="D10188" s="988" t="str">
        <f>'GRP Macros'!$S$14</f>
        <v>Yellow 
RAL 1023</v>
      </c>
      <c r="E10188" s="1165" t="s">
        <v>27823</v>
      </c>
      <c r="F10188" s="1165" t="s">
        <v>28333</v>
      </c>
    </row>
    <row r="10189" spans="1:6" ht="15" customHeight="1">
      <c r="A10189" s="1165" t="str">
        <f t="shared" si="1026"/>
        <v>MEXP85DTRED</v>
      </c>
      <c r="B10189" s="1165">
        <f>IFERROR(INDEX('GRP Macros'!$B$14:$AF$554,MATCH(C10189,'GRP Macros'!$B$14:$B$552,FALSE),MATCH(D10189,'GRP Macros'!$B$14:$AF$14,FALSE)),0)</f>
        <v>0</v>
      </c>
      <c r="C10189" s="1165" t="str">
        <f t="shared" si="1027"/>
        <v>MEXP85DT</v>
      </c>
      <c r="D10189" s="988" t="str">
        <f>'GRP Macros'!$U$14</f>
        <v>Red 
RAL 3020</v>
      </c>
      <c r="E10189" s="1165" t="s">
        <v>27826</v>
      </c>
      <c r="F10189" s="1165" t="s">
        <v>28333</v>
      </c>
    </row>
    <row r="10190" spans="1:6" ht="15" customHeight="1">
      <c r="A10190" s="1165" t="str">
        <f t="shared" si="1026"/>
        <v>MEXP85DTVIO</v>
      </c>
      <c r="B10190" s="1165">
        <f>IFERROR(INDEX('GRP Macros'!$B$14:$AF$554,MATCH(C10190,'GRP Macros'!$B$14:$B$552,FALSE),MATCH(D10190,'GRP Macros'!$B$14:$AF$14,FALSE)),0)</f>
        <v>0</v>
      </c>
      <c r="C10190" s="1165" t="str">
        <f t="shared" si="1027"/>
        <v>MEXP85DT</v>
      </c>
      <c r="D10190" s="988" t="str">
        <f>'GRP Macros'!$V$14</f>
        <v>Violet 
RAL 4008</v>
      </c>
      <c r="E10190" s="1165" t="s">
        <v>27833</v>
      </c>
      <c r="F10190" s="1165" t="s">
        <v>28333</v>
      </c>
    </row>
    <row r="10191" spans="1:6" ht="15" customHeight="1">
      <c r="A10191" s="1165" t="str">
        <f t="shared" si="1026"/>
        <v>MEXP85DTBLK</v>
      </c>
      <c r="B10191" s="1165">
        <f>IFERROR(INDEX('GRP Macros'!$B$14:$AF$554,MATCH(C10191,'GRP Macros'!$B$14:$B$552,FALSE),MATCH(D10191,'GRP Macros'!$B$14:$AF$14,FALSE)),0)</f>
        <v>0</v>
      </c>
      <c r="C10191" s="1165" t="str">
        <f t="shared" si="1027"/>
        <v>MEXP85DT</v>
      </c>
      <c r="D10191" s="988" t="str">
        <f>'GRP Macros'!$X$14</f>
        <v>Black 
RAL 9005</v>
      </c>
      <c r="E10191" s="1165" t="s">
        <v>27829</v>
      </c>
      <c r="F10191" s="1165" t="s">
        <v>28333</v>
      </c>
    </row>
    <row r="10192" spans="1:6" ht="15" customHeight="1">
      <c r="A10192" s="1165" t="str">
        <f t="shared" si="1026"/>
        <v>MEXP85DTGRY</v>
      </c>
      <c r="B10192" s="1165">
        <f>IFERROR(INDEX('GRP Macros'!$B$14:$AF$554,MATCH(C10192,'GRP Macros'!$B$14:$B$552,FALSE),MATCH(D10192,'GRP Macros'!$B$14:$AF$14,FALSE)),0)</f>
        <v>0</v>
      </c>
      <c r="C10192" s="1165" t="str">
        <f t="shared" si="1027"/>
        <v>MEXP85DT</v>
      </c>
      <c r="D10192" s="988" t="str">
        <f>'GRP Macros'!$Y$14</f>
        <v>Grey 
RAL 7001</v>
      </c>
      <c r="E10192" s="1165" t="s">
        <v>27828</v>
      </c>
      <c r="F10192" s="1165" t="s">
        <v>28333</v>
      </c>
    </row>
    <row r="10193" spans="1:6" ht="15" customHeight="1">
      <c r="A10193" s="1165" t="str">
        <f t="shared" si="1026"/>
        <v>MEXP85DTFLY</v>
      </c>
      <c r="B10193" s="1165">
        <f>IFERROR(INDEX('GRP Macros'!$B$14:$AF$554,MATCH(C10193,'GRP Macros'!$B$14:$B$552,FALSE),MATCH(D10193,'GRP Macros'!$B$14:$AF$14,FALSE)),0)</f>
        <v>0</v>
      </c>
      <c r="C10193" s="1165" t="str">
        <f t="shared" si="1027"/>
        <v>MEXP85DT</v>
      </c>
      <c r="D10193" s="988" t="str">
        <f>'GRP Macros'!$Z$14</f>
        <v>Fluo Yellow 
RAL 1026</v>
      </c>
      <c r="E10193" s="1165" t="s">
        <v>28041</v>
      </c>
      <c r="F10193" s="1165" t="s">
        <v>28333</v>
      </c>
    </row>
    <row r="10194" spans="1:6" ht="15" customHeight="1">
      <c r="A10194" s="1165" t="str">
        <f t="shared" si="1026"/>
        <v>MEXP85DTFLO</v>
      </c>
      <c r="B10194" s="1165">
        <f>IFERROR(INDEX('GRP Macros'!$B$14:$AF$554,MATCH(C10194,'GRP Macros'!$B$14:$B$552,FALSE),MATCH(D10194,'GRP Macros'!$B$14:$AF$14,FALSE)),0)</f>
        <v>0</v>
      </c>
      <c r="C10194" s="1165" t="str">
        <f t="shared" si="1027"/>
        <v>MEXP85DT</v>
      </c>
      <c r="D10194" s="988" t="str">
        <f>'GRP Macros'!$AA$14</f>
        <v>Fluo Orange 
RAL 2005</v>
      </c>
      <c r="E10194" s="1165" t="s">
        <v>27830</v>
      </c>
      <c r="F10194" s="1165" t="s">
        <v>28333</v>
      </c>
    </row>
    <row r="10195" spans="1:6" ht="15" customHeight="1">
      <c r="A10195" s="1165" t="str">
        <f t="shared" si="1026"/>
        <v>MEXP85DTFLP</v>
      </c>
      <c r="B10195" s="1165">
        <f>IFERROR(INDEX('GRP Macros'!$B$14:$AF$554,MATCH(C10195,'GRP Macros'!$B$14:$B$552,FALSE),MATCH(D10195,'GRP Macros'!$B$14:$AF$14,FALSE)),0)</f>
        <v>0</v>
      </c>
      <c r="C10195" s="1165" t="str">
        <f t="shared" si="1027"/>
        <v>MEXP85DT</v>
      </c>
      <c r="D10195" s="988" t="str">
        <f>'GRP Macros'!$AB$14</f>
        <v>Fluo Pink 
Pantone 806C</v>
      </c>
      <c r="E10195" s="1165" t="s">
        <v>27832</v>
      </c>
      <c r="F10195" s="1165" t="s">
        <v>28333</v>
      </c>
    </row>
    <row r="10196" spans="1:6" ht="15" customHeight="1">
      <c r="A10196" s="1165" t="str">
        <f t="shared" si="1026"/>
        <v>MEXP85DTFLG</v>
      </c>
      <c r="B10196" s="1165">
        <f>IFERROR(INDEX('GRP Macros'!$B$14:$AF$554,MATCH(C10196,'GRP Macros'!$B$14:$B$552,FALSE),MATCH(D10196,'GRP Macros'!$B$14:$AF$14,FALSE)),0)</f>
        <v>0</v>
      </c>
      <c r="C10196" s="1165" t="str">
        <f t="shared" si="1027"/>
        <v>MEXP85DT</v>
      </c>
      <c r="D10196" s="988" t="str">
        <f>'GRP Macros'!$AC$14</f>
        <v>Fluo Green 
RAL 6028</v>
      </c>
      <c r="E10196" s="1165" t="s">
        <v>27831</v>
      </c>
      <c r="F10196" s="1165" t="s">
        <v>28333</v>
      </c>
    </row>
    <row r="10197" spans="1:6" ht="15" customHeight="1">
      <c r="A10197" s="1165" t="str">
        <f t="shared" si="1026"/>
        <v>MEXP86DTWHI</v>
      </c>
      <c r="B10197" s="1165">
        <f>IFERROR(INDEX('GRP Macros'!$B$14:$AF$554,MATCH(C10197,'GRP Macros'!$B$14:$B$552,FALSE),MATCH(D10197,'GRP Macros'!$B$14:$AF$14,FALSE)),0)</f>
        <v>0</v>
      </c>
      <c r="C10197" s="1165" t="s">
        <v>28549</v>
      </c>
      <c r="D10197" s="1167" t="str">
        <f>'GRP Macros'!$K$14</f>
        <v>White 
RAL 9016</v>
      </c>
      <c r="E10197" s="1165" t="s">
        <v>27838</v>
      </c>
      <c r="F10197" s="1165" t="s">
        <v>28333</v>
      </c>
    </row>
    <row r="10198" spans="1:6" ht="15" customHeight="1">
      <c r="A10198" s="1165" t="str">
        <f t="shared" si="1026"/>
        <v>MEXP86DTBLU</v>
      </c>
      <c r="B10198" s="1165">
        <f>IFERROR(INDEX('GRP Macros'!$B$14:$AF$554,MATCH(C10198,'GRP Macros'!$B$14:$B$552,FALSE),MATCH(D10198,'GRP Macros'!$B$14:$AF$14,FALSE)),0)</f>
        <v>0</v>
      </c>
      <c r="C10198" s="1165" t="str">
        <f>C10197</f>
        <v>MEXP86DT</v>
      </c>
      <c r="D10198" s="988" t="str">
        <f>'GRP Macros'!$L$14</f>
        <v>Blue US 
RAL 5015</v>
      </c>
      <c r="E10198" s="1165" t="s">
        <v>27827</v>
      </c>
      <c r="F10198" s="1165" t="s">
        <v>28333</v>
      </c>
    </row>
    <row r="10199" spans="1:6" ht="15" customHeight="1">
      <c r="A10199" s="1165" t="str">
        <f t="shared" si="1026"/>
        <v>MEXP86DTMIN</v>
      </c>
      <c r="B10199" s="1165">
        <f>IFERROR(INDEX('GRP Macros'!$B$14:$AF$554,MATCH(C10199,'GRP Macros'!$B$14:$B$552,FALSE),MATCH(D10199,'GRP Macros'!$B$14:$AF$14,FALSE)),0)</f>
        <v>0</v>
      </c>
      <c r="C10199" s="1165" t="str">
        <f t="shared" ref="C10199:C10210" si="1028">C10198</f>
        <v>MEXP86DT</v>
      </c>
      <c r="D10199" s="988" t="str">
        <f>'GRP Macros'!$O$14</f>
        <v>Mint 
RAL 6027</v>
      </c>
      <c r="E10199" s="1165" t="s">
        <v>27834</v>
      </c>
      <c r="F10199" s="1165" t="s">
        <v>28333</v>
      </c>
    </row>
    <row r="10200" spans="1:6" ht="15" customHeight="1">
      <c r="A10200" s="1165" t="str">
        <f t="shared" si="1026"/>
        <v>MEXP86DTGRE</v>
      </c>
      <c r="B10200" s="1165">
        <f>IFERROR(INDEX('GRP Macros'!$B$14:$AF$554,MATCH(C10200,'GRP Macros'!$B$14:$B$552,FALSE),MATCH(D10200,'GRP Macros'!$B$14:$AF$14,FALSE)),0)</f>
        <v>0</v>
      </c>
      <c r="C10200" s="1165" t="str">
        <f t="shared" si="1028"/>
        <v>MEXP86DT</v>
      </c>
      <c r="D10200" s="988" t="str">
        <f>'GRP Macros'!$P$14</f>
        <v>Green 
RAL 6037</v>
      </c>
      <c r="E10200" s="1165" t="s">
        <v>27837</v>
      </c>
      <c r="F10200" s="1165" t="s">
        <v>28333</v>
      </c>
    </row>
    <row r="10201" spans="1:6" ht="15" customHeight="1">
      <c r="A10201" s="1165" t="str">
        <f t="shared" si="1026"/>
        <v>MEXP86DTPUK</v>
      </c>
      <c r="B10201" s="1165">
        <f>IFERROR(INDEX('GRP Macros'!$B$14:$AF$554,MATCH(C10201,'GRP Macros'!$B$14:$B$552,FALSE),MATCH(D10201,'GRP Macros'!$B$14:$AF$14,FALSE)),0)</f>
        <v>0</v>
      </c>
      <c r="C10201" s="1165" t="str">
        <f t="shared" si="1028"/>
        <v>MEXP86DT</v>
      </c>
      <c r="D10201" s="988" t="str">
        <f>'GRP Macros'!$Q$14</f>
        <v>US Green 
Pantone
2301C</v>
      </c>
      <c r="E10201" s="1165" t="s">
        <v>27835</v>
      </c>
      <c r="F10201" s="1165" t="s">
        <v>28333</v>
      </c>
    </row>
    <row r="10202" spans="1:6" ht="15" customHeight="1">
      <c r="A10202" s="1165" t="str">
        <f t="shared" si="1026"/>
        <v>MEXP86DTYEL</v>
      </c>
      <c r="B10202" s="1165">
        <f>IFERROR(INDEX('GRP Macros'!$B$14:$AF$554,MATCH(C10202,'GRP Macros'!$B$14:$B$552,FALSE),MATCH(D10202,'GRP Macros'!$B$14:$AF$14,FALSE)),0)</f>
        <v>0</v>
      </c>
      <c r="C10202" s="1165" t="str">
        <f t="shared" si="1028"/>
        <v>MEXP86DT</v>
      </c>
      <c r="D10202" s="988" t="str">
        <f>'GRP Macros'!$S$14</f>
        <v>Yellow 
RAL 1023</v>
      </c>
      <c r="E10202" s="1165" t="s">
        <v>27823</v>
      </c>
      <c r="F10202" s="1165" t="s">
        <v>28333</v>
      </c>
    </row>
    <row r="10203" spans="1:6" ht="15" customHeight="1">
      <c r="A10203" s="1165" t="str">
        <f t="shared" si="1026"/>
        <v>MEXP86DTRED</v>
      </c>
      <c r="B10203" s="1165">
        <f>IFERROR(INDEX('GRP Macros'!$B$14:$AF$554,MATCH(C10203,'GRP Macros'!$B$14:$B$552,FALSE),MATCH(D10203,'GRP Macros'!$B$14:$AF$14,FALSE)),0)</f>
        <v>0</v>
      </c>
      <c r="C10203" s="1165" t="str">
        <f t="shared" si="1028"/>
        <v>MEXP86DT</v>
      </c>
      <c r="D10203" s="988" t="str">
        <f>'GRP Macros'!$U$14</f>
        <v>Red 
RAL 3020</v>
      </c>
      <c r="E10203" s="1165" t="s">
        <v>27826</v>
      </c>
      <c r="F10203" s="1165" t="s">
        <v>28333</v>
      </c>
    </row>
    <row r="10204" spans="1:6" ht="15" customHeight="1">
      <c r="A10204" s="1165" t="str">
        <f t="shared" si="1026"/>
        <v>MEXP86DTVIO</v>
      </c>
      <c r="B10204" s="1165">
        <f>IFERROR(INDEX('GRP Macros'!$B$14:$AF$554,MATCH(C10204,'GRP Macros'!$B$14:$B$552,FALSE),MATCH(D10204,'GRP Macros'!$B$14:$AF$14,FALSE)),0)</f>
        <v>0</v>
      </c>
      <c r="C10204" s="1165" t="str">
        <f t="shared" si="1028"/>
        <v>MEXP86DT</v>
      </c>
      <c r="D10204" s="988" t="str">
        <f>'GRP Macros'!$V$14</f>
        <v>Violet 
RAL 4008</v>
      </c>
      <c r="E10204" s="1165" t="s">
        <v>27833</v>
      </c>
      <c r="F10204" s="1165" t="s">
        <v>28333</v>
      </c>
    </row>
    <row r="10205" spans="1:6" ht="15" customHeight="1">
      <c r="A10205" s="1165" t="str">
        <f t="shared" si="1026"/>
        <v>MEXP86DTBLK</v>
      </c>
      <c r="B10205" s="1165">
        <f>IFERROR(INDEX('GRP Macros'!$B$14:$AF$554,MATCH(C10205,'GRP Macros'!$B$14:$B$552,FALSE),MATCH(D10205,'GRP Macros'!$B$14:$AF$14,FALSE)),0)</f>
        <v>0</v>
      </c>
      <c r="C10205" s="1165" t="str">
        <f t="shared" si="1028"/>
        <v>MEXP86DT</v>
      </c>
      <c r="D10205" s="988" t="str">
        <f>'GRP Macros'!$X$14</f>
        <v>Black 
RAL 9005</v>
      </c>
      <c r="E10205" s="1165" t="s">
        <v>27829</v>
      </c>
      <c r="F10205" s="1165" t="s">
        <v>28333</v>
      </c>
    </row>
    <row r="10206" spans="1:6" ht="15" customHeight="1">
      <c r="A10206" s="1165" t="str">
        <f t="shared" si="1026"/>
        <v>MEXP86DTGRY</v>
      </c>
      <c r="B10206" s="1165">
        <f>IFERROR(INDEX('GRP Macros'!$B$14:$AF$554,MATCH(C10206,'GRP Macros'!$B$14:$B$552,FALSE),MATCH(D10206,'GRP Macros'!$B$14:$AF$14,FALSE)),0)</f>
        <v>0</v>
      </c>
      <c r="C10206" s="1165" t="str">
        <f t="shared" si="1028"/>
        <v>MEXP86DT</v>
      </c>
      <c r="D10206" s="988" t="str">
        <f>'GRP Macros'!$Y$14</f>
        <v>Grey 
RAL 7001</v>
      </c>
      <c r="E10206" s="1165" t="s">
        <v>27828</v>
      </c>
      <c r="F10206" s="1165" t="s">
        <v>28333</v>
      </c>
    </row>
    <row r="10207" spans="1:6" ht="15" customHeight="1">
      <c r="A10207" s="1165" t="str">
        <f t="shared" si="1026"/>
        <v>MEXP86DTFLY</v>
      </c>
      <c r="B10207" s="1165">
        <f>IFERROR(INDEX('GRP Macros'!$B$14:$AF$554,MATCH(C10207,'GRP Macros'!$B$14:$B$552,FALSE),MATCH(D10207,'GRP Macros'!$B$14:$AF$14,FALSE)),0)</f>
        <v>0</v>
      </c>
      <c r="C10207" s="1165" t="str">
        <f t="shared" si="1028"/>
        <v>MEXP86DT</v>
      </c>
      <c r="D10207" s="988" t="str">
        <f>'GRP Macros'!$Z$14</f>
        <v>Fluo Yellow 
RAL 1026</v>
      </c>
      <c r="E10207" s="1165" t="s">
        <v>28041</v>
      </c>
      <c r="F10207" s="1165" t="s">
        <v>28333</v>
      </c>
    </row>
    <row r="10208" spans="1:6" ht="15" customHeight="1">
      <c r="A10208" s="1165" t="str">
        <f t="shared" si="1026"/>
        <v>MEXP86DTFLO</v>
      </c>
      <c r="B10208" s="1165">
        <f>IFERROR(INDEX('GRP Macros'!$B$14:$AF$554,MATCH(C10208,'GRP Macros'!$B$14:$B$552,FALSE),MATCH(D10208,'GRP Macros'!$B$14:$AF$14,FALSE)),0)</f>
        <v>0</v>
      </c>
      <c r="C10208" s="1165" t="str">
        <f t="shared" si="1028"/>
        <v>MEXP86DT</v>
      </c>
      <c r="D10208" s="988" t="str">
        <f>'GRP Macros'!$AA$14</f>
        <v>Fluo Orange 
RAL 2005</v>
      </c>
      <c r="E10208" s="1165" t="s">
        <v>27830</v>
      </c>
      <c r="F10208" s="1165" t="s">
        <v>28333</v>
      </c>
    </row>
    <row r="10209" spans="1:6" ht="15" customHeight="1">
      <c r="A10209" s="1165" t="str">
        <f t="shared" si="1026"/>
        <v>MEXP86DTFLP</v>
      </c>
      <c r="B10209" s="1165">
        <f>IFERROR(INDEX('GRP Macros'!$B$14:$AF$554,MATCH(C10209,'GRP Macros'!$B$14:$B$552,FALSE),MATCH(D10209,'GRP Macros'!$B$14:$AF$14,FALSE)),0)</f>
        <v>0</v>
      </c>
      <c r="C10209" s="1165" t="str">
        <f t="shared" si="1028"/>
        <v>MEXP86DT</v>
      </c>
      <c r="D10209" s="988" t="str">
        <f>'GRP Macros'!$AB$14</f>
        <v>Fluo Pink 
Pantone 806C</v>
      </c>
      <c r="E10209" s="1165" t="s">
        <v>27832</v>
      </c>
      <c r="F10209" s="1165" t="s">
        <v>28333</v>
      </c>
    </row>
    <row r="10210" spans="1:6" ht="15" customHeight="1">
      <c r="A10210" s="1165" t="str">
        <f t="shared" si="1026"/>
        <v>MEXP86DTFLG</v>
      </c>
      <c r="B10210" s="1165">
        <f>IFERROR(INDEX('GRP Macros'!$B$14:$AF$554,MATCH(C10210,'GRP Macros'!$B$14:$B$552,FALSE),MATCH(D10210,'GRP Macros'!$B$14:$AF$14,FALSE)),0)</f>
        <v>0</v>
      </c>
      <c r="C10210" s="1165" t="str">
        <f t="shared" si="1028"/>
        <v>MEXP86DT</v>
      </c>
      <c r="D10210" s="988" t="str">
        <f>'GRP Macros'!$AC$14</f>
        <v>Fluo Green 
RAL 6028</v>
      </c>
      <c r="E10210" s="1165" t="s">
        <v>27831</v>
      </c>
      <c r="F10210" s="1165" t="s">
        <v>28333</v>
      </c>
    </row>
    <row r="10211" spans="1:6" ht="15" customHeight="1">
      <c r="A10211" s="1165" t="str">
        <f t="shared" si="1026"/>
        <v>MEXP87DTWHI</v>
      </c>
      <c r="B10211" s="1165">
        <f>IFERROR(INDEX('GRP Macros'!$B$14:$AF$554,MATCH(C10211,'GRP Macros'!$B$14:$B$552,FALSE),MATCH(D10211,'GRP Macros'!$B$14:$AF$14,FALSE)),0)</f>
        <v>0</v>
      </c>
      <c r="C10211" s="1165" t="s">
        <v>28550</v>
      </c>
      <c r="D10211" s="1167" t="str">
        <f>'GRP Macros'!$K$14</f>
        <v>White 
RAL 9016</v>
      </c>
      <c r="E10211" s="1165" t="s">
        <v>27838</v>
      </c>
      <c r="F10211" s="1165" t="s">
        <v>28333</v>
      </c>
    </row>
    <row r="10212" spans="1:6" ht="15" customHeight="1">
      <c r="A10212" s="1165" t="str">
        <f t="shared" si="1026"/>
        <v>MEXP87DTBLU</v>
      </c>
      <c r="B10212" s="1165">
        <f>IFERROR(INDEX('GRP Macros'!$B$14:$AF$554,MATCH(C10212,'GRP Macros'!$B$14:$B$552,FALSE),MATCH(D10212,'GRP Macros'!$B$14:$AF$14,FALSE)),0)</f>
        <v>0</v>
      </c>
      <c r="C10212" s="1165" t="str">
        <f>C10211</f>
        <v>MEXP87DT</v>
      </c>
      <c r="D10212" s="988" t="str">
        <f>'GRP Macros'!$L$14</f>
        <v>Blue US 
RAL 5015</v>
      </c>
      <c r="E10212" s="1165" t="s">
        <v>27827</v>
      </c>
      <c r="F10212" s="1165" t="s">
        <v>28333</v>
      </c>
    </row>
    <row r="10213" spans="1:6" ht="15" customHeight="1">
      <c r="A10213" s="1165" t="str">
        <f t="shared" si="1026"/>
        <v>MEXP87DTMIN</v>
      </c>
      <c r="B10213" s="1165">
        <f>IFERROR(INDEX('GRP Macros'!$B$14:$AF$554,MATCH(C10213,'GRP Macros'!$B$14:$B$552,FALSE),MATCH(D10213,'GRP Macros'!$B$14:$AF$14,FALSE)),0)</f>
        <v>0</v>
      </c>
      <c r="C10213" s="1165" t="str">
        <f t="shared" ref="C10213:C10224" si="1029">C10212</f>
        <v>MEXP87DT</v>
      </c>
      <c r="D10213" s="988" t="str">
        <f>'GRP Macros'!$O$14</f>
        <v>Mint 
RAL 6027</v>
      </c>
      <c r="E10213" s="1165" t="s">
        <v>27834</v>
      </c>
      <c r="F10213" s="1165" t="s">
        <v>28333</v>
      </c>
    </row>
    <row r="10214" spans="1:6" ht="15" customHeight="1">
      <c r="A10214" s="1165" t="str">
        <f t="shared" si="1026"/>
        <v>MEXP87DTGRE</v>
      </c>
      <c r="B10214" s="1165">
        <f>IFERROR(INDEX('GRP Macros'!$B$14:$AF$554,MATCH(C10214,'GRP Macros'!$B$14:$B$552,FALSE),MATCH(D10214,'GRP Macros'!$B$14:$AF$14,FALSE)),0)</f>
        <v>0</v>
      </c>
      <c r="C10214" s="1165" t="str">
        <f t="shared" si="1029"/>
        <v>MEXP87DT</v>
      </c>
      <c r="D10214" s="988" t="str">
        <f>'GRP Macros'!$P$14</f>
        <v>Green 
RAL 6037</v>
      </c>
      <c r="E10214" s="1165" t="s">
        <v>27837</v>
      </c>
      <c r="F10214" s="1165" t="s">
        <v>28333</v>
      </c>
    </row>
    <row r="10215" spans="1:6" ht="15" customHeight="1">
      <c r="A10215" s="1165" t="str">
        <f t="shared" si="1026"/>
        <v>MEXP87DTPUK</v>
      </c>
      <c r="B10215" s="1165">
        <f>IFERROR(INDEX('GRP Macros'!$B$14:$AF$554,MATCH(C10215,'GRP Macros'!$B$14:$B$552,FALSE),MATCH(D10215,'GRP Macros'!$B$14:$AF$14,FALSE)),0)</f>
        <v>0</v>
      </c>
      <c r="C10215" s="1165" t="str">
        <f t="shared" si="1029"/>
        <v>MEXP87DT</v>
      </c>
      <c r="D10215" s="988" t="str">
        <f>'GRP Macros'!$Q$14</f>
        <v>US Green 
Pantone
2301C</v>
      </c>
      <c r="E10215" s="1165" t="s">
        <v>27835</v>
      </c>
      <c r="F10215" s="1165" t="s">
        <v>28333</v>
      </c>
    </row>
    <row r="10216" spans="1:6" ht="15" customHeight="1">
      <c r="A10216" s="1165" t="str">
        <f t="shared" si="1026"/>
        <v>MEXP87DTYEL</v>
      </c>
      <c r="B10216" s="1165">
        <f>IFERROR(INDEX('GRP Macros'!$B$14:$AF$554,MATCH(C10216,'GRP Macros'!$B$14:$B$552,FALSE),MATCH(D10216,'GRP Macros'!$B$14:$AF$14,FALSE)),0)</f>
        <v>0</v>
      </c>
      <c r="C10216" s="1165" t="str">
        <f t="shared" si="1029"/>
        <v>MEXP87DT</v>
      </c>
      <c r="D10216" s="988" t="str">
        <f>'GRP Macros'!$S$14</f>
        <v>Yellow 
RAL 1023</v>
      </c>
      <c r="E10216" s="1165" t="s">
        <v>27823</v>
      </c>
      <c r="F10216" s="1165" t="s">
        <v>28333</v>
      </c>
    </row>
    <row r="10217" spans="1:6" ht="15" customHeight="1">
      <c r="A10217" s="1165" t="str">
        <f t="shared" si="1026"/>
        <v>MEXP87DTRED</v>
      </c>
      <c r="B10217" s="1165">
        <f>IFERROR(INDEX('GRP Macros'!$B$14:$AF$554,MATCH(C10217,'GRP Macros'!$B$14:$B$552,FALSE),MATCH(D10217,'GRP Macros'!$B$14:$AF$14,FALSE)),0)</f>
        <v>0</v>
      </c>
      <c r="C10217" s="1165" t="str">
        <f t="shared" si="1029"/>
        <v>MEXP87DT</v>
      </c>
      <c r="D10217" s="988" t="str">
        <f>'GRP Macros'!$U$14</f>
        <v>Red 
RAL 3020</v>
      </c>
      <c r="E10217" s="1165" t="s">
        <v>27826</v>
      </c>
      <c r="F10217" s="1165" t="s">
        <v>28333</v>
      </c>
    </row>
    <row r="10218" spans="1:6" ht="15" customHeight="1">
      <c r="A10218" s="1165" t="str">
        <f t="shared" si="1026"/>
        <v>MEXP87DTVIO</v>
      </c>
      <c r="B10218" s="1165">
        <f>IFERROR(INDEX('GRP Macros'!$B$14:$AF$554,MATCH(C10218,'GRP Macros'!$B$14:$B$552,FALSE),MATCH(D10218,'GRP Macros'!$B$14:$AF$14,FALSE)),0)</f>
        <v>0</v>
      </c>
      <c r="C10218" s="1165" t="str">
        <f t="shared" si="1029"/>
        <v>MEXP87DT</v>
      </c>
      <c r="D10218" s="988" t="str">
        <f>'GRP Macros'!$V$14</f>
        <v>Violet 
RAL 4008</v>
      </c>
      <c r="E10218" s="1165" t="s">
        <v>27833</v>
      </c>
      <c r="F10218" s="1165" t="s">
        <v>28333</v>
      </c>
    </row>
    <row r="10219" spans="1:6" ht="15" customHeight="1">
      <c r="A10219" s="1165" t="str">
        <f t="shared" si="1026"/>
        <v>MEXP87DTBLK</v>
      </c>
      <c r="B10219" s="1165">
        <f>IFERROR(INDEX('GRP Macros'!$B$14:$AF$554,MATCH(C10219,'GRP Macros'!$B$14:$B$552,FALSE),MATCH(D10219,'GRP Macros'!$B$14:$AF$14,FALSE)),0)</f>
        <v>0</v>
      </c>
      <c r="C10219" s="1165" t="str">
        <f t="shared" si="1029"/>
        <v>MEXP87DT</v>
      </c>
      <c r="D10219" s="988" t="str">
        <f>'GRP Macros'!$X$14</f>
        <v>Black 
RAL 9005</v>
      </c>
      <c r="E10219" s="1165" t="s">
        <v>27829</v>
      </c>
      <c r="F10219" s="1165" t="s">
        <v>28333</v>
      </c>
    </row>
    <row r="10220" spans="1:6" ht="15" customHeight="1">
      <c r="A10220" s="1165" t="str">
        <f t="shared" si="1026"/>
        <v>MEXP87DTGRY</v>
      </c>
      <c r="B10220" s="1165">
        <f>IFERROR(INDEX('GRP Macros'!$B$14:$AF$554,MATCH(C10220,'GRP Macros'!$B$14:$B$552,FALSE),MATCH(D10220,'GRP Macros'!$B$14:$AF$14,FALSE)),0)</f>
        <v>0</v>
      </c>
      <c r="C10220" s="1165" t="str">
        <f t="shared" si="1029"/>
        <v>MEXP87DT</v>
      </c>
      <c r="D10220" s="988" t="str">
        <f>'GRP Macros'!$Y$14</f>
        <v>Grey 
RAL 7001</v>
      </c>
      <c r="E10220" s="1165" t="s">
        <v>27828</v>
      </c>
      <c r="F10220" s="1165" t="s">
        <v>28333</v>
      </c>
    </row>
    <row r="10221" spans="1:6" ht="15" customHeight="1">
      <c r="A10221" s="1165" t="str">
        <f t="shared" si="1026"/>
        <v>MEXP87DTFLY</v>
      </c>
      <c r="B10221" s="1165">
        <f>IFERROR(INDEX('GRP Macros'!$B$14:$AF$554,MATCH(C10221,'GRP Macros'!$B$14:$B$552,FALSE),MATCH(D10221,'GRP Macros'!$B$14:$AF$14,FALSE)),0)</f>
        <v>0</v>
      </c>
      <c r="C10221" s="1165" t="str">
        <f t="shared" si="1029"/>
        <v>MEXP87DT</v>
      </c>
      <c r="D10221" s="988" t="str">
        <f>'GRP Macros'!$Z$14</f>
        <v>Fluo Yellow 
RAL 1026</v>
      </c>
      <c r="E10221" s="1165" t="s">
        <v>28041</v>
      </c>
      <c r="F10221" s="1165" t="s">
        <v>28333</v>
      </c>
    </row>
    <row r="10222" spans="1:6" ht="15" customHeight="1">
      <c r="A10222" s="1165" t="str">
        <f t="shared" si="1026"/>
        <v>MEXP87DTFLO</v>
      </c>
      <c r="B10222" s="1165">
        <f>IFERROR(INDEX('GRP Macros'!$B$14:$AF$554,MATCH(C10222,'GRP Macros'!$B$14:$B$552,FALSE),MATCH(D10222,'GRP Macros'!$B$14:$AF$14,FALSE)),0)</f>
        <v>0</v>
      </c>
      <c r="C10222" s="1165" t="str">
        <f t="shared" si="1029"/>
        <v>MEXP87DT</v>
      </c>
      <c r="D10222" s="988" t="str">
        <f>'GRP Macros'!$AA$14</f>
        <v>Fluo Orange 
RAL 2005</v>
      </c>
      <c r="E10222" s="1165" t="s">
        <v>27830</v>
      </c>
      <c r="F10222" s="1165" t="s">
        <v>28333</v>
      </c>
    </row>
    <row r="10223" spans="1:6" ht="15" customHeight="1">
      <c r="A10223" s="1165" t="str">
        <f t="shared" si="1026"/>
        <v>MEXP87DTFLP</v>
      </c>
      <c r="B10223" s="1165">
        <f>IFERROR(INDEX('GRP Macros'!$B$14:$AF$554,MATCH(C10223,'GRP Macros'!$B$14:$B$552,FALSE),MATCH(D10223,'GRP Macros'!$B$14:$AF$14,FALSE)),0)</f>
        <v>0</v>
      </c>
      <c r="C10223" s="1165" t="str">
        <f t="shared" si="1029"/>
        <v>MEXP87DT</v>
      </c>
      <c r="D10223" s="988" t="str">
        <f>'GRP Macros'!$AB$14</f>
        <v>Fluo Pink 
Pantone 806C</v>
      </c>
      <c r="E10223" s="1165" t="s">
        <v>27832</v>
      </c>
      <c r="F10223" s="1165" t="s">
        <v>28333</v>
      </c>
    </row>
    <row r="10224" spans="1:6" ht="15" customHeight="1">
      <c r="A10224" s="1165" t="str">
        <f t="shared" si="1026"/>
        <v>MEXP87DTFLG</v>
      </c>
      <c r="B10224" s="1165">
        <f>IFERROR(INDEX('GRP Macros'!$B$14:$AF$554,MATCH(C10224,'GRP Macros'!$B$14:$B$552,FALSE),MATCH(D10224,'GRP Macros'!$B$14:$AF$14,FALSE)),0)</f>
        <v>0</v>
      </c>
      <c r="C10224" s="1165" t="str">
        <f t="shared" si="1029"/>
        <v>MEXP87DT</v>
      </c>
      <c r="D10224" s="988" t="str">
        <f>'GRP Macros'!$AC$14</f>
        <v>Fluo Green 
RAL 6028</v>
      </c>
      <c r="E10224" s="1165" t="s">
        <v>27831</v>
      </c>
      <c r="F10224" s="1165" t="s">
        <v>28333</v>
      </c>
    </row>
    <row r="10225" spans="1:6" ht="15" customHeight="1">
      <c r="A10225" s="1165" t="str">
        <f t="shared" ref="A10225:A10272" si="1030">CONCATENATE(C10225,E10225)</f>
        <v>MEXP88DTWHI</v>
      </c>
      <c r="B10225" s="1165">
        <f>IFERROR(INDEX('GRP Macros'!$B$14:$AF$554,MATCH(C10225,'GRP Macros'!$B$14:$B$552,FALSE),MATCH(D10225,'GRP Macros'!$B$14:$AF$14,FALSE)),0)</f>
        <v>0</v>
      </c>
      <c r="C10225" s="1165" t="s">
        <v>28551</v>
      </c>
      <c r="D10225" s="1167" t="str">
        <f>'GRP Macros'!$K$14</f>
        <v>White 
RAL 9016</v>
      </c>
      <c r="E10225" s="1165" t="s">
        <v>27838</v>
      </c>
      <c r="F10225" s="1165" t="s">
        <v>28333</v>
      </c>
    </row>
    <row r="10226" spans="1:6" ht="15" customHeight="1">
      <c r="A10226" s="1165" t="str">
        <f t="shared" si="1030"/>
        <v>MEXP88DTBLU</v>
      </c>
      <c r="B10226" s="1165">
        <f>IFERROR(INDEX('GRP Macros'!$B$14:$AF$554,MATCH(C10226,'GRP Macros'!$B$14:$B$552,FALSE),MATCH(D10226,'GRP Macros'!$B$14:$AF$14,FALSE)),0)</f>
        <v>0</v>
      </c>
      <c r="C10226" s="1165" t="str">
        <f>C10225</f>
        <v>MEXP88DT</v>
      </c>
      <c r="D10226" s="988" t="str">
        <f>'GRP Macros'!$L$14</f>
        <v>Blue US 
RAL 5015</v>
      </c>
      <c r="E10226" s="1165" t="s">
        <v>27827</v>
      </c>
      <c r="F10226" s="1165" t="s">
        <v>28333</v>
      </c>
    </row>
    <row r="10227" spans="1:6" ht="15" customHeight="1">
      <c r="A10227" s="1165" t="str">
        <f t="shared" si="1030"/>
        <v>MEXP88DTMIN</v>
      </c>
      <c r="B10227" s="1165">
        <f>IFERROR(INDEX('GRP Macros'!$B$14:$AF$554,MATCH(C10227,'GRP Macros'!$B$14:$B$552,FALSE),MATCH(D10227,'GRP Macros'!$B$14:$AF$14,FALSE)),0)</f>
        <v>0</v>
      </c>
      <c r="C10227" s="1165" t="str">
        <f t="shared" ref="C10227:C10238" si="1031">C10226</f>
        <v>MEXP88DT</v>
      </c>
      <c r="D10227" s="988" t="str">
        <f>'GRP Macros'!$O$14</f>
        <v>Mint 
RAL 6027</v>
      </c>
      <c r="E10227" s="1165" t="s">
        <v>27834</v>
      </c>
      <c r="F10227" s="1165" t="s">
        <v>28333</v>
      </c>
    </row>
    <row r="10228" spans="1:6" ht="15" customHeight="1">
      <c r="A10228" s="1165" t="str">
        <f t="shared" si="1030"/>
        <v>MEXP88DTGRE</v>
      </c>
      <c r="B10228" s="1165">
        <f>IFERROR(INDEX('GRP Macros'!$B$14:$AF$554,MATCH(C10228,'GRP Macros'!$B$14:$B$552,FALSE),MATCH(D10228,'GRP Macros'!$B$14:$AF$14,FALSE)),0)</f>
        <v>0</v>
      </c>
      <c r="C10228" s="1165" t="str">
        <f t="shared" si="1031"/>
        <v>MEXP88DT</v>
      </c>
      <c r="D10228" s="988" t="str">
        <f>'GRP Macros'!$P$14</f>
        <v>Green 
RAL 6037</v>
      </c>
      <c r="E10228" s="1165" t="s">
        <v>27837</v>
      </c>
      <c r="F10228" s="1165" t="s">
        <v>28333</v>
      </c>
    </row>
    <row r="10229" spans="1:6" ht="15" customHeight="1">
      <c r="A10229" s="1165" t="str">
        <f t="shared" si="1030"/>
        <v>MEXP88DTPUK</v>
      </c>
      <c r="B10229" s="1165">
        <f>IFERROR(INDEX('GRP Macros'!$B$14:$AF$554,MATCH(C10229,'GRP Macros'!$B$14:$B$552,FALSE),MATCH(D10229,'GRP Macros'!$B$14:$AF$14,FALSE)),0)</f>
        <v>0</v>
      </c>
      <c r="C10229" s="1165" t="str">
        <f t="shared" si="1031"/>
        <v>MEXP88DT</v>
      </c>
      <c r="D10229" s="988" t="str">
        <f>'GRP Macros'!$Q$14</f>
        <v>US Green 
Pantone
2301C</v>
      </c>
      <c r="E10229" s="1165" t="s">
        <v>27835</v>
      </c>
      <c r="F10229" s="1165" t="s">
        <v>28333</v>
      </c>
    </row>
    <row r="10230" spans="1:6" ht="15" customHeight="1">
      <c r="A10230" s="1165" t="str">
        <f t="shared" si="1030"/>
        <v>MEXP88DTYEL</v>
      </c>
      <c r="B10230" s="1165">
        <f>IFERROR(INDEX('GRP Macros'!$B$14:$AF$554,MATCH(C10230,'GRP Macros'!$B$14:$B$552,FALSE),MATCH(D10230,'GRP Macros'!$B$14:$AF$14,FALSE)),0)</f>
        <v>0</v>
      </c>
      <c r="C10230" s="1165" t="str">
        <f t="shared" si="1031"/>
        <v>MEXP88DT</v>
      </c>
      <c r="D10230" s="988" t="str">
        <f>'GRP Macros'!$S$14</f>
        <v>Yellow 
RAL 1023</v>
      </c>
      <c r="E10230" s="1165" t="s">
        <v>27823</v>
      </c>
      <c r="F10230" s="1165" t="s">
        <v>28333</v>
      </c>
    </row>
    <row r="10231" spans="1:6" ht="15" customHeight="1">
      <c r="A10231" s="1165" t="str">
        <f t="shared" si="1030"/>
        <v>MEXP88DTRED</v>
      </c>
      <c r="B10231" s="1165">
        <f>IFERROR(INDEX('GRP Macros'!$B$14:$AF$554,MATCH(C10231,'GRP Macros'!$B$14:$B$552,FALSE),MATCH(D10231,'GRP Macros'!$B$14:$AF$14,FALSE)),0)</f>
        <v>0</v>
      </c>
      <c r="C10231" s="1165" t="str">
        <f t="shared" si="1031"/>
        <v>MEXP88DT</v>
      </c>
      <c r="D10231" s="988" t="str">
        <f>'GRP Macros'!$U$14</f>
        <v>Red 
RAL 3020</v>
      </c>
      <c r="E10231" s="1165" t="s">
        <v>27826</v>
      </c>
      <c r="F10231" s="1165" t="s">
        <v>28333</v>
      </c>
    </row>
    <row r="10232" spans="1:6" ht="15" customHeight="1">
      <c r="A10232" s="1165" t="str">
        <f t="shared" si="1030"/>
        <v>MEXP88DTVIO</v>
      </c>
      <c r="B10232" s="1165">
        <f>IFERROR(INDEX('GRP Macros'!$B$14:$AF$554,MATCH(C10232,'GRP Macros'!$B$14:$B$552,FALSE),MATCH(D10232,'GRP Macros'!$B$14:$AF$14,FALSE)),0)</f>
        <v>0</v>
      </c>
      <c r="C10232" s="1165" t="str">
        <f t="shared" si="1031"/>
        <v>MEXP88DT</v>
      </c>
      <c r="D10232" s="988" t="str">
        <f>'GRP Macros'!$V$14</f>
        <v>Violet 
RAL 4008</v>
      </c>
      <c r="E10232" s="1165" t="s">
        <v>27833</v>
      </c>
      <c r="F10232" s="1165" t="s">
        <v>28333</v>
      </c>
    </row>
    <row r="10233" spans="1:6" ht="15" customHeight="1">
      <c r="A10233" s="1165" t="str">
        <f t="shared" si="1030"/>
        <v>MEXP88DTBLK</v>
      </c>
      <c r="B10233" s="1165">
        <f>IFERROR(INDEX('GRP Macros'!$B$14:$AF$554,MATCH(C10233,'GRP Macros'!$B$14:$B$552,FALSE),MATCH(D10233,'GRP Macros'!$B$14:$AF$14,FALSE)),0)</f>
        <v>0</v>
      </c>
      <c r="C10233" s="1165" t="str">
        <f t="shared" si="1031"/>
        <v>MEXP88DT</v>
      </c>
      <c r="D10233" s="988" t="str">
        <f>'GRP Macros'!$X$14</f>
        <v>Black 
RAL 9005</v>
      </c>
      <c r="E10233" s="1165" t="s">
        <v>27829</v>
      </c>
      <c r="F10233" s="1165" t="s">
        <v>28333</v>
      </c>
    </row>
    <row r="10234" spans="1:6" ht="15" customHeight="1">
      <c r="A10234" s="1165" t="str">
        <f t="shared" si="1030"/>
        <v>MEXP88DTGRY</v>
      </c>
      <c r="B10234" s="1165">
        <f>IFERROR(INDEX('GRP Macros'!$B$14:$AF$554,MATCH(C10234,'GRP Macros'!$B$14:$B$552,FALSE),MATCH(D10234,'GRP Macros'!$B$14:$AF$14,FALSE)),0)</f>
        <v>0</v>
      </c>
      <c r="C10234" s="1165" t="str">
        <f t="shared" si="1031"/>
        <v>MEXP88DT</v>
      </c>
      <c r="D10234" s="988" t="str">
        <f>'GRP Macros'!$Y$14</f>
        <v>Grey 
RAL 7001</v>
      </c>
      <c r="E10234" s="1165" t="s">
        <v>27828</v>
      </c>
      <c r="F10234" s="1165" t="s">
        <v>28333</v>
      </c>
    </row>
    <row r="10235" spans="1:6" ht="15" customHeight="1">
      <c r="A10235" s="1165" t="str">
        <f t="shared" si="1030"/>
        <v>MEXP88DTFLY</v>
      </c>
      <c r="B10235" s="1165">
        <f>IFERROR(INDEX('GRP Macros'!$B$14:$AF$554,MATCH(C10235,'GRP Macros'!$B$14:$B$552,FALSE),MATCH(D10235,'GRP Macros'!$B$14:$AF$14,FALSE)),0)</f>
        <v>0</v>
      </c>
      <c r="C10235" s="1165" t="str">
        <f t="shared" si="1031"/>
        <v>MEXP88DT</v>
      </c>
      <c r="D10235" s="988" t="str">
        <f>'GRP Macros'!$Z$14</f>
        <v>Fluo Yellow 
RAL 1026</v>
      </c>
      <c r="E10235" s="1165" t="s">
        <v>28041</v>
      </c>
      <c r="F10235" s="1165" t="s">
        <v>28333</v>
      </c>
    </row>
    <row r="10236" spans="1:6" ht="15" customHeight="1">
      <c r="A10236" s="1165" t="str">
        <f t="shared" si="1030"/>
        <v>MEXP88DTFLO</v>
      </c>
      <c r="B10236" s="1165">
        <f>IFERROR(INDEX('GRP Macros'!$B$14:$AF$554,MATCH(C10236,'GRP Macros'!$B$14:$B$552,FALSE),MATCH(D10236,'GRP Macros'!$B$14:$AF$14,FALSE)),0)</f>
        <v>0</v>
      </c>
      <c r="C10236" s="1165" t="str">
        <f t="shared" si="1031"/>
        <v>MEXP88DT</v>
      </c>
      <c r="D10236" s="988" t="str">
        <f>'GRP Macros'!$AA$14</f>
        <v>Fluo Orange 
RAL 2005</v>
      </c>
      <c r="E10236" s="1165" t="s">
        <v>27830</v>
      </c>
      <c r="F10236" s="1165" t="s">
        <v>28333</v>
      </c>
    </row>
    <row r="10237" spans="1:6" ht="15" customHeight="1">
      <c r="A10237" s="1165" t="str">
        <f t="shared" si="1030"/>
        <v>MEXP88DTFLP</v>
      </c>
      <c r="B10237" s="1165">
        <f>IFERROR(INDEX('GRP Macros'!$B$14:$AF$554,MATCH(C10237,'GRP Macros'!$B$14:$B$552,FALSE),MATCH(D10237,'GRP Macros'!$B$14:$AF$14,FALSE)),0)</f>
        <v>0</v>
      </c>
      <c r="C10237" s="1165" t="str">
        <f t="shared" si="1031"/>
        <v>MEXP88DT</v>
      </c>
      <c r="D10237" s="988" t="str">
        <f>'GRP Macros'!$AB$14</f>
        <v>Fluo Pink 
Pantone 806C</v>
      </c>
      <c r="E10237" s="1165" t="s">
        <v>27832</v>
      </c>
      <c r="F10237" s="1165" t="s">
        <v>28333</v>
      </c>
    </row>
    <row r="10238" spans="1:6" ht="15" customHeight="1">
      <c r="A10238" s="1165" t="str">
        <f t="shared" si="1030"/>
        <v>MEXP88DTFLG</v>
      </c>
      <c r="B10238" s="1165">
        <f>IFERROR(INDEX('GRP Macros'!$B$14:$AF$554,MATCH(C10238,'GRP Macros'!$B$14:$B$552,FALSE),MATCH(D10238,'GRP Macros'!$B$14:$AF$14,FALSE)),0)</f>
        <v>0</v>
      </c>
      <c r="C10238" s="1165" t="str">
        <f t="shared" si="1031"/>
        <v>MEXP88DT</v>
      </c>
      <c r="D10238" s="988" t="str">
        <f>'GRP Macros'!$AC$14</f>
        <v>Fluo Green 
RAL 6028</v>
      </c>
      <c r="E10238" s="1165" t="s">
        <v>27831</v>
      </c>
      <c r="F10238" s="1165" t="s">
        <v>28333</v>
      </c>
    </row>
    <row r="10239" spans="1:6" ht="15" customHeight="1">
      <c r="A10239" s="1165" t="str">
        <f t="shared" si="1030"/>
        <v>MEXP89DTWHI</v>
      </c>
      <c r="B10239" s="1165">
        <f>IFERROR(INDEX('GRP Macros'!$B$14:$AF$554,MATCH(C10239,'GRP Macros'!$B$14:$B$552,FALSE),MATCH(D10239,'GRP Macros'!$B$14:$AF$14,FALSE)),0)</f>
        <v>0</v>
      </c>
      <c r="C10239" s="1165" t="s">
        <v>28552</v>
      </c>
      <c r="D10239" s="1167" t="str">
        <f>'GRP Macros'!$K$14</f>
        <v>White 
RAL 9016</v>
      </c>
      <c r="E10239" s="1165" t="s">
        <v>27838</v>
      </c>
      <c r="F10239" s="1165" t="s">
        <v>28333</v>
      </c>
    </row>
    <row r="10240" spans="1:6" ht="15" customHeight="1">
      <c r="A10240" s="1165" t="str">
        <f t="shared" si="1030"/>
        <v>MEXP89DTBLU</v>
      </c>
      <c r="B10240" s="1165">
        <f>IFERROR(INDEX('GRP Macros'!$B$14:$AF$554,MATCH(C10240,'GRP Macros'!$B$14:$B$552,FALSE),MATCH(D10240,'GRP Macros'!$B$14:$AF$14,FALSE)),0)</f>
        <v>0</v>
      </c>
      <c r="C10240" s="1165" t="str">
        <f>C10239</f>
        <v>MEXP89DT</v>
      </c>
      <c r="D10240" s="988" t="str">
        <f>'GRP Macros'!$L$14</f>
        <v>Blue US 
RAL 5015</v>
      </c>
      <c r="E10240" s="1165" t="s">
        <v>27827</v>
      </c>
      <c r="F10240" s="1165" t="s">
        <v>28333</v>
      </c>
    </row>
    <row r="10241" spans="1:6" ht="15" customHeight="1">
      <c r="A10241" s="1165" t="str">
        <f t="shared" si="1030"/>
        <v>MEXP89DTMIN</v>
      </c>
      <c r="B10241" s="1165">
        <f>IFERROR(INDEX('GRP Macros'!$B$14:$AF$554,MATCH(C10241,'GRP Macros'!$B$14:$B$552,FALSE),MATCH(D10241,'GRP Macros'!$B$14:$AF$14,FALSE)),0)</f>
        <v>0</v>
      </c>
      <c r="C10241" s="1165" t="str">
        <f t="shared" ref="C10241:C10252" si="1032">C10240</f>
        <v>MEXP89DT</v>
      </c>
      <c r="D10241" s="988" t="str">
        <f>'GRP Macros'!$O$14</f>
        <v>Mint 
RAL 6027</v>
      </c>
      <c r="E10241" s="1165" t="s">
        <v>27834</v>
      </c>
      <c r="F10241" s="1165" t="s">
        <v>28333</v>
      </c>
    </row>
    <row r="10242" spans="1:6" ht="15" customHeight="1">
      <c r="A10242" s="1165" t="str">
        <f t="shared" si="1030"/>
        <v>MEXP89DTGRE</v>
      </c>
      <c r="B10242" s="1165">
        <f>IFERROR(INDEX('GRP Macros'!$B$14:$AF$554,MATCH(C10242,'GRP Macros'!$B$14:$B$552,FALSE),MATCH(D10242,'GRP Macros'!$B$14:$AF$14,FALSE)),0)</f>
        <v>0</v>
      </c>
      <c r="C10242" s="1165" t="str">
        <f t="shared" si="1032"/>
        <v>MEXP89DT</v>
      </c>
      <c r="D10242" s="988" t="str">
        <f>'GRP Macros'!$P$14</f>
        <v>Green 
RAL 6037</v>
      </c>
      <c r="E10242" s="1165" t="s">
        <v>27837</v>
      </c>
      <c r="F10242" s="1165" t="s">
        <v>28333</v>
      </c>
    </row>
    <row r="10243" spans="1:6" ht="15" customHeight="1">
      <c r="A10243" s="1165" t="str">
        <f t="shared" si="1030"/>
        <v>MEXP89DTPUK</v>
      </c>
      <c r="B10243" s="1165">
        <f>IFERROR(INDEX('GRP Macros'!$B$14:$AF$554,MATCH(C10243,'GRP Macros'!$B$14:$B$552,FALSE),MATCH(D10243,'GRP Macros'!$B$14:$AF$14,FALSE)),0)</f>
        <v>0</v>
      </c>
      <c r="C10243" s="1165" t="str">
        <f t="shared" si="1032"/>
        <v>MEXP89DT</v>
      </c>
      <c r="D10243" s="988" t="str">
        <f>'GRP Macros'!$Q$14</f>
        <v>US Green 
Pantone
2301C</v>
      </c>
      <c r="E10243" s="1165" t="s">
        <v>27835</v>
      </c>
      <c r="F10243" s="1165" t="s">
        <v>28333</v>
      </c>
    </row>
    <row r="10244" spans="1:6" ht="15" customHeight="1">
      <c r="A10244" s="1165" t="str">
        <f t="shared" si="1030"/>
        <v>MEXP89DTYEL</v>
      </c>
      <c r="B10244" s="1165">
        <f>IFERROR(INDEX('GRP Macros'!$B$14:$AF$554,MATCH(C10244,'GRP Macros'!$B$14:$B$552,FALSE),MATCH(D10244,'GRP Macros'!$B$14:$AF$14,FALSE)),0)</f>
        <v>0</v>
      </c>
      <c r="C10244" s="1165" t="str">
        <f t="shared" si="1032"/>
        <v>MEXP89DT</v>
      </c>
      <c r="D10244" s="988" t="str">
        <f>'GRP Macros'!$S$14</f>
        <v>Yellow 
RAL 1023</v>
      </c>
      <c r="E10244" s="1165" t="s">
        <v>27823</v>
      </c>
      <c r="F10244" s="1165" t="s">
        <v>28333</v>
      </c>
    </row>
    <row r="10245" spans="1:6" ht="15" customHeight="1">
      <c r="A10245" s="1165" t="str">
        <f t="shared" si="1030"/>
        <v>MEXP89DTRED</v>
      </c>
      <c r="B10245" s="1165">
        <f>IFERROR(INDEX('GRP Macros'!$B$14:$AF$554,MATCH(C10245,'GRP Macros'!$B$14:$B$552,FALSE),MATCH(D10245,'GRP Macros'!$B$14:$AF$14,FALSE)),0)</f>
        <v>0</v>
      </c>
      <c r="C10245" s="1165" t="str">
        <f t="shared" si="1032"/>
        <v>MEXP89DT</v>
      </c>
      <c r="D10245" s="988" t="str">
        <f>'GRP Macros'!$U$14</f>
        <v>Red 
RAL 3020</v>
      </c>
      <c r="E10245" s="1165" t="s">
        <v>27826</v>
      </c>
      <c r="F10245" s="1165" t="s">
        <v>28333</v>
      </c>
    </row>
    <row r="10246" spans="1:6" ht="15" customHeight="1">
      <c r="A10246" s="1165" t="str">
        <f t="shared" si="1030"/>
        <v>MEXP89DTVIO</v>
      </c>
      <c r="B10246" s="1165">
        <f>IFERROR(INDEX('GRP Macros'!$B$14:$AF$554,MATCH(C10246,'GRP Macros'!$B$14:$B$552,FALSE),MATCH(D10246,'GRP Macros'!$B$14:$AF$14,FALSE)),0)</f>
        <v>0</v>
      </c>
      <c r="C10246" s="1165" t="str">
        <f t="shared" si="1032"/>
        <v>MEXP89DT</v>
      </c>
      <c r="D10246" s="988" t="str">
        <f>'GRP Macros'!$V$14</f>
        <v>Violet 
RAL 4008</v>
      </c>
      <c r="E10246" s="1165" t="s">
        <v>27833</v>
      </c>
      <c r="F10246" s="1165" t="s">
        <v>28333</v>
      </c>
    </row>
    <row r="10247" spans="1:6" ht="15" customHeight="1">
      <c r="A10247" s="1165" t="str">
        <f t="shared" si="1030"/>
        <v>MEXP89DTBLK</v>
      </c>
      <c r="B10247" s="1165">
        <f>IFERROR(INDEX('GRP Macros'!$B$14:$AF$554,MATCH(C10247,'GRP Macros'!$B$14:$B$552,FALSE),MATCH(D10247,'GRP Macros'!$B$14:$AF$14,FALSE)),0)</f>
        <v>0</v>
      </c>
      <c r="C10247" s="1165" t="str">
        <f t="shared" si="1032"/>
        <v>MEXP89DT</v>
      </c>
      <c r="D10247" s="988" t="str">
        <f>'GRP Macros'!$X$14</f>
        <v>Black 
RAL 9005</v>
      </c>
      <c r="E10247" s="1165" t="s">
        <v>27829</v>
      </c>
      <c r="F10247" s="1165" t="s">
        <v>28333</v>
      </c>
    </row>
    <row r="10248" spans="1:6" ht="15" customHeight="1">
      <c r="A10248" s="1165" t="str">
        <f t="shared" si="1030"/>
        <v>MEXP89DTGRY</v>
      </c>
      <c r="B10248" s="1165">
        <f>IFERROR(INDEX('GRP Macros'!$B$14:$AF$554,MATCH(C10248,'GRP Macros'!$B$14:$B$552,FALSE),MATCH(D10248,'GRP Macros'!$B$14:$AF$14,FALSE)),0)</f>
        <v>0</v>
      </c>
      <c r="C10248" s="1165" t="str">
        <f t="shared" si="1032"/>
        <v>MEXP89DT</v>
      </c>
      <c r="D10248" s="988" t="str">
        <f>'GRP Macros'!$Y$14</f>
        <v>Grey 
RAL 7001</v>
      </c>
      <c r="E10248" s="1165" t="s">
        <v>27828</v>
      </c>
      <c r="F10248" s="1165" t="s">
        <v>28333</v>
      </c>
    </row>
    <row r="10249" spans="1:6" ht="15" customHeight="1">
      <c r="A10249" s="1165" t="str">
        <f t="shared" si="1030"/>
        <v>MEXP89DTFLY</v>
      </c>
      <c r="B10249" s="1165">
        <f>IFERROR(INDEX('GRP Macros'!$B$14:$AF$554,MATCH(C10249,'GRP Macros'!$B$14:$B$552,FALSE),MATCH(D10249,'GRP Macros'!$B$14:$AF$14,FALSE)),0)</f>
        <v>0</v>
      </c>
      <c r="C10249" s="1165" t="str">
        <f t="shared" si="1032"/>
        <v>MEXP89DT</v>
      </c>
      <c r="D10249" s="988" t="str">
        <f>'GRP Macros'!$Z$14</f>
        <v>Fluo Yellow 
RAL 1026</v>
      </c>
      <c r="E10249" s="1165" t="s">
        <v>28041</v>
      </c>
      <c r="F10249" s="1165" t="s">
        <v>28333</v>
      </c>
    </row>
    <row r="10250" spans="1:6" ht="15" customHeight="1">
      <c r="A10250" s="1165" t="str">
        <f t="shared" si="1030"/>
        <v>MEXP89DTFLO</v>
      </c>
      <c r="B10250" s="1165">
        <f>IFERROR(INDEX('GRP Macros'!$B$14:$AF$554,MATCH(C10250,'GRP Macros'!$B$14:$B$552,FALSE),MATCH(D10250,'GRP Macros'!$B$14:$AF$14,FALSE)),0)</f>
        <v>0</v>
      </c>
      <c r="C10250" s="1165" t="str">
        <f t="shared" si="1032"/>
        <v>MEXP89DT</v>
      </c>
      <c r="D10250" s="988" t="str">
        <f>'GRP Macros'!$AA$14</f>
        <v>Fluo Orange 
RAL 2005</v>
      </c>
      <c r="E10250" s="1165" t="s">
        <v>27830</v>
      </c>
      <c r="F10250" s="1165" t="s">
        <v>28333</v>
      </c>
    </row>
    <row r="10251" spans="1:6" ht="15" customHeight="1">
      <c r="A10251" s="1165" t="str">
        <f t="shared" si="1030"/>
        <v>MEXP89DTFLP</v>
      </c>
      <c r="B10251" s="1165">
        <f>IFERROR(INDEX('GRP Macros'!$B$14:$AF$554,MATCH(C10251,'GRP Macros'!$B$14:$B$552,FALSE),MATCH(D10251,'GRP Macros'!$B$14:$AF$14,FALSE)),0)</f>
        <v>0</v>
      </c>
      <c r="C10251" s="1165" t="str">
        <f t="shared" si="1032"/>
        <v>MEXP89DT</v>
      </c>
      <c r="D10251" s="988" t="str">
        <f>'GRP Macros'!$AB$14</f>
        <v>Fluo Pink 
Pantone 806C</v>
      </c>
      <c r="E10251" s="1165" t="s">
        <v>27832</v>
      </c>
      <c r="F10251" s="1165" t="s">
        <v>28333</v>
      </c>
    </row>
    <row r="10252" spans="1:6" ht="15" customHeight="1">
      <c r="A10252" s="1165" t="str">
        <f t="shared" si="1030"/>
        <v>MEXP89DTFLG</v>
      </c>
      <c r="B10252" s="1165">
        <f>IFERROR(INDEX('GRP Macros'!$B$14:$AF$554,MATCH(C10252,'GRP Macros'!$B$14:$B$552,FALSE),MATCH(D10252,'GRP Macros'!$B$14:$AF$14,FALSE)),0)</f>
        <v>0</v>
      </c>
      <c r="C10252" s="1165" t="str">
        <f t="shared" si="1032"/>
        <v>MEXP89DT</v>
      </c>
      <c r="D10252" s="988" t="str">
        <f>'GRP Macros'!$AC$14</f>
        <v>Fluo Green 
RAL 6028</v>
      </c>
      <c r="E10252" s="1165" t="s">
        <v>27831</v>
      </c>
      <c r="F10252" s="1165" t="s">
        <v>28333</v>
      </c>
    </row>
    <row r="10253" spans="1:6" ht="15" customHeight="1">
      <c r="A10253" s="1165" t="str">
        <f t="shared" si="1030"/>
        <v>MEXP90DTWHI</v>
      </c>
      <c r="B10253" s="1165">
        <f>IFERROR(INDEX('GRP Macros'!$B$14:$AF$554,MATCH(C10253,'GRP Macros'!$B$14:$B$552,FALSE),MATCH(D10253,'GRP Macros'!$B$14:$AF$14,FALSE)),0)</f>
        <v>0</v>
      </c>
      <c r="C10253" s="1165" t="s">
        <v>28553</v>
      </c>
      <c r="D10253" s="1167" t="str">
        <f>'GRP Macros'!$K$14</f>
        <v>White 
RAL 9016</v>
      </c>
      <c r="E10253" s="1165" t="s">
        <v>27838</v>
      </c>
      <c r="F10253" s="1165" t="s">
        <v>28333</v>
      </c>
    </row>
    <row r="10254" spans="1:6" ht="15" customHeight="1">
      <c r="A10254" s="1165" t="str">
        <f t="shared" si="1030"/>
        <v>MEXP90DTBLU</v>
      </c>
      <c r="B10254" s="1165">
        <f>IFERROR(INDEX('GRP Macros'!$B$14:$AF$554,MATCH(C10254,'GRP Macros'!$B$14:$B$552,FALSE),MATCH(D10254,'GRP Macros'!$B$14:$AF$14,FALSE)),0)</f>
        <v>0</v>
      </c>
      <c r="C10254" s="1165" t="str">
        <f>C10253</f>
        <v>MEXP90DT</v>
      </c>
      <c r="D10254" s="988" t="str">
        <f>'GRP Macros'!$L$14</f>
        <v>Blue US 
RAL 5015</v>
      </c>
      <c r="E10254" s="1165" t="s">
        <v>27827</v>
      </c>
      <c r="F10254" s="1165" t="s">
        <v>28333</v>
      </c>
    </row>
    <row r="10255" spans="1:6" ht="15" customHeight="1">
      <c r="A10255" s="1165" t="str">
        <f t="shared" si="1030"/>
        <v>MEXP90DTMIN</v>
      </c>
      <c r="B10255" s="1165">
        <f>IFERROR(INDEX('GRP Macros'!$B$14:$AF$554,MATCH(C10255,'GRP Macros'!$B$14:$B$552,FALSE),MATCH(D10255,'GRP Macros'!$B$14:$AF$14,FALSE)),0)</f>
        <v>0</v>
      </c>
      <c r="C10255" s="1165" t="str">
        <f t="shared" ref="C10255:C10266" si="1033">C10254</f>
        <v>MEXP90DT</v>
      </c>
      <c r="D10255" s="988" t="str">
        <f>'GRP Macros'!$O$14</f>
        <v>Mint 
RAL 6027</v>
      </c>
      <c r="E10255" s="1165" t="s">
        <v>27834</v>
      </c>
      <c r="F10255" s="1165" t="s">
        <v>28333</v>
      </c>
    </row>
    <row r="10256" spans="1:6" ht="15" customHeight="1">
      <c r="A10256" s="1165" t="str">
        <f t="shared" si="1030"/>
        <v>MEXP90DTGRE</v>
      </c>
      <c r="B10256" s="1165">
        <f>IFERROR(INDEX('GRP Macros'!$B$14:$AF$554,MATCH(C10256,'GRP Macros'!$B$14:$B$552,FALSE),MATCH(D10256,'GRP Macros'!$B$14:$AF$14,FALSE)),0)</f>
        <v>0</v>
      </c>
      <c r="C10256" s="1165" t="str">
        <f t="shared" si="1033"/>
        <v>MEXP90DT</v>
      </c>
      <c r="D10256" s="988" t="str">
        <f>'GRP Macros'!$P$14</f>
        <v>Green 
RAL 6037</v>
      </c>
      <c r="E10256" s="1165" t="s">
        <v>27837</v>
      </c>
      <c r="F10256" s="1165" t="s">
        <v>28333</v>
      </c>
    </row>
    <row r="10257" spans="1:6" ht="15" customHeight="1">
      <c r="A10257" s="1165" t="str">
        <f t="shared" si="1030"/>
        <v>MEXP90DTPUK</v>
      </c>
      <c r="B10257" s="1165">
        <f>IFERROR(INDEX('GRP Macros'!$B$14:$AF$554,MATCH(C10257,'GRP Macros'!$B$14:$B$552,FALSE),MATCH(D10257,'GRP Macros'!$B$14:$AF$14,FALSE)),0)</f>
        <v>0</v>
      </c>
      <c r="C10257" s="1165" t="str">
        <f t="shared" si="1033"/>
        <v>MEXP90DT</v>
      </c>
      <c r="D10257" s="988" t="str">
        <f>'GRP Macros'!$Q$14</f>
        <v>US Green 
Pantone
2301C</v>
      </c>
      <c r="E10257" s="1165" t="s">
        <v>27835</v>
      </c>
      <c r="F10257" s="1165" t="s">
        <v>28333</v>
      </c>
    </row>
    <row r="10258" spans="1:6" ht="15" customHeight="1">
      <c r="A10258" s="1165" t="str">
        <f t="shared" si="1030"/>
        <v>MEXP90DTYEL</v>
      </c>
      <c r="B10258" s="1165">
        <f>IFERROR(INDEX('GRP Macros'!$B$14:$AF$554,MATCH(C10258,'GRP Macros'!$B$14:$B$552,FALSE),MATCH(D10258,'GRP Macros'!$B$14:$AF$14,FALSE)),0)</f>
        <v>0</v>
      </c>
      <c r="C10258" s="1165" t="str">
        <f t="shared" si="1033"/>
        <v>MEXP90DT</v>
      </c>
      <c r="D10258" s="988" t="str">
        <f>'GRP Macros'!$S$14</f>
        <v>Yellow 
RAL 1023</v>
      </c>
      <c r="E10258" s="1165" t="s">
        <v>27823</v>
      </c>
      <c r="F10258" s="1165" t="s">
        <v>28333</v>
      </c>
    </row>
    <row r="10259" spans="1:6" ht="15" customHeight="1">
      <c r="A10259" s="1165" t="str">
        <f t="shared" si="1030"/>
        <v>MEXP90DTRED</v>
      </c>
      <c r="B10259" s="1165">
        <f>IFERROR(INDEX('GRP Macros'!$B$14:$AF$554,MATCH(C10259,'GRP Macros'!$B$14:$B$552,FALSE),MATCH(D10259,'GRP Macros'!$B$14:$AF$14,FALSE)),0)</f>
        <v>0</v>
      </c>
      <c r="C10259" s="1165" t="str">
        <f t="shared" si="1033"/>
        <v>MEXP90DT</v>
      </c>
      <c r="D10259" s="988" t="str">
        <f>'GRP Macros'!$U$14</f>
        <v>Red 
RAL 3020</v>
      </c>
      <c r="E10259" s="1165" t="s">
        <v>27826</v>
      </c>
      <c r="F10259" s="1165" t="s">
        <v>28333</v>
      </c>
    </row>
    <row r="10260" spans="1:6" ht="15" customHeight="1">
      <c r="A10260" s="1165" t="str">
        <f t="shared" si="1030"/>
        <v>MEXP90DTVIO</v>
      </c>
      <c r="B10260" s="1165">
        <f>IFERROR(INDEX('GRP Macros'!$B$14:$AF$554,MATCH(C10260,'GRP Macros'!$B$14:$B$552,FALSE),MATCH(D10260,'GRP Macros'!$B$14:$AF$14,FALSE)),0)</f>
        <v>0</v>
      </c>
      <c r="C10260" s="1165" t="str">
        <f t="shared" si="1033"/>
        <v>MEXP90DT</v>
      </c>
      <c r="D10260" s="988" t="str">
        <f>'GRP Macros'!$V$14</f>
        <v>Violet 
RAL 4008</v>
      </c>
      <c r="E10260" s="1165" t="s">
        <v>27833</v>
      </c>
      <c r="F10260" s="1165" t="s">
        <v>28333</v>
      </c>
    </row>
    <row r="10261" spans="1:6" ht="15" customHeight="1">
      <c r="A10261" s="1165" t="str">
        <f t="shared" si="1030"/>
        <v>MEXP90DTBLK</v>
      </c>
      <c r="B10261" s="1165">
        <f>IFERROR(INDEX('GRP Macros'!$B$14:$AF$554,MATCH(C10261,'GRP Macros'!$B$14:$B$552,FALSE),MATCH(D10261,'GRP Macros'!$B$14:$AF$14,FALSE)),0)</f>
        <v>0</v>
      </c>
      <c r="C10261" s="1165" t="str">
        <f t="shared" si="1033"/>
        <v>MEXP90DT</v>
      </c>
      <c r="D10261" s="988" t="str">
        <f>'GRP Macros'!$X$14</f>
        <v>Black 
RAL 9005</v>
      </c>
      <c r="E10261" s="1165" t="s">
        <v>27829</v>
      </c>
      <c r="F10261" s="1165" t="s">
        <v>28333</v>
      </c>
    </row>
    <row r="10262" spans="1:6" ht="15" customHeight="1">
      <c r="A10262" s="1165" t="str">
        <f t="shared" si="1030"/>
        <v>MEXP90DTGRY</v>
      </c>
      <c r="B10262" s="1165">
        <f>IFERROR(INDEX('GRP Macros'!$B$14:$AF$554,MATCH(C10262,'GRP Macros'!$B$14:$B$552,FALSE),MATCH(D10262,'GRP Macros'!$B$14:$AF$14,FALSE)),0)</f>
        <v>0</v>
      </c>
      <c r="C10262" s="1165" t="str">
        <f t="shared" si="1033"/>
        <v>MEXP90DT</v>
      </c>
      <c r="D10262" s="988" t="str">
        <f>'GRP Macros'!$Y$14</f>
        <v>Grey 
RAL 7001</v>
      </c>
      <c r="E10262" s="1165" t="s">
        <v>27828</v>
      </c>
      <c r="F10262" s="1165" t="s">
        <v>28333</v>
      </c>
    </row>
    <row r="10263" spans="1:6" ht="15" customHeight="1">
      <c r="A10263" s="1165" t="str">
        <f t="shared" si="1030"/>
        <v>MEXP90DTFLY</v>
      </c>
      <c r="B10263" s="1165">
        <f>IFERROR(INDEX('GRP Macros'!$B$14:$AF$554,MATCH(C10263,'GRP Macros'!$B$14:$B$552,FALSE),MATCH(D10263,'GRP Macros'!$B$14:$AF$14,FALSE)),0)</f>
        <v>0</v>
      </c>
      <c r="C10263" s="1165" t="str">
        <f t="shared" si="1033"/>
        <v>MEXP90DT</v>
      </c>
      <c r="D10263" s="988" t="str">
        <f>'GRP Macros'!$Z$14</f>
        <v>Fluo Yellow 
RAL 1026</v>
      </c>
      <c r="E10263" s="1165" t="s">
        <v>28041</v>
      </c>
      <c r="F10263" s="1165" t="s">
        <v>28333</v>
      </c>
    </row>
    <row r="10264" spans="1:6" ht="15" customHeight="1">
      <c r="A10264" s="1165" t="str">
        <f t="shared" si="1030"/>
        <v>MEXP90DTFLO</v>
      </c>
      <c r="B10264" s="1165">
        <f>IFERROR(INDEX('GRP Macros'!$B$14:$AF$554,MATCH(C10264,'GRP Macros'!$B$14:$B$552,FALSE),MATCH(D10264,'GRP Macros'!$B$14:$AF$14,FALSE)),0)</f>
        <v>0</v>
      </c>
      <c r="C10264" s="1165" t="str">
        <f t="shared" si="1033"/>
        <v>MEXP90DT</v>
      </c>
      <c r="D10264" s="988" t="str">
        <f>'GRP Macros'!$AA$14</f>
        <v>Fluo Orange 
RAL 2005</v>
      </c>
      <c r="E10264" s="1165" t="s">
        <v>27830</v>
      </c>
      <c r="F10264" s="1165" t="s">
        <v>28333</v>
      </c>
    </row>
    <row r="10265" spans="1:6" ht="15" customHeight="1">
      <c r="A10265" s="1165" t="str">
        <f t="shared" si="1030"/>
        <v>MEXP90DTFLP</v>
      </c>
      <c r="B10265" s="1165">
        <f>IFERROR(INDEX('GRP Macros'!$B$14:$AF$554,MATCH(C10265,'GRP Macros'!$B$14:$B$552,FALSE),MATCH(D10265,'GRP Macros'!$B$14:$AF$14,FALSE)),0)</f>
        <v>0</v>
      </c>
      <c r="C10265" s="1165" t="str">
        <f t="shared" si="1033"/>
        <v>MEXP90DT</v>
      </c>
      <c r="D10265" s="988" t="str">
        <f>'GRP Macros'!$AB$14</f>
        <v>Fluo Pink 
Pantone 806C</v>
      </c>
      <c r="E10265" s="1165" t="s">
        <v>27832</v>
      </c>
      <c r="F10265" s="1165" t="s">
        <v>28333</v>
      </c>
    </row>
    <row r="10266" spans="1:6" ht="15" customHeight="1">
      <c r="A10266" s="1165" t="str">
        <f t="shared" si="1030"/>
        <v>MEXP90DTFLG</v>
      </c>
      <c r="B10266" s="1165">
        <f>IFERROR(INDEX('GRP Macros'!$B$14:$AF$554,MATCH(C10266,'GRP Macros'!$B$14:$B$552,FALSE),MATCH(D10266,'GRP Macros'!$B$14:$AF$14,FALSE)),0)</f>
        <v>0</v>
      </c>
      <c r="C10266" s="1165" t="str">
        <f t="shared" si="1033"/>
        <v>MEXP90DT</v>
      </c>
      <c r="D10266" s="988" t="str">
        <f>'GRP Macros'!$AC$14</f>
        <v>Fluo Green 
RAL 6028</v>
      </c>
      <c r="E10266" s="1165" t="s">
        <v>27831</v>
      </c>
      <c r="F10266" s="1165" t="s">
        <v>28333</v>
      </c>
    </row>
    <row r="10267" spans="1:6" ht="15" customHeight="1">
      <c r="A10267" s="1165" t="str">
        <f t="shared" si="1030"/>
        <v>MEXP91DTWHI</v>
      </c>
      <c r="B10267" s="1165">
        <f>IFERROR(INDEX('GRP Macros'!$B$14:$AF$554,MATCH(C10267,'GRP Macros'!$B$14:$B$552,FALSE),MATCH(D10267,'GRP Macros'!$B$14:$AF$14,FALSE)),0)</f>
        <v>0</v>
      </c>
      <c r="C10267" s="1165" t="s">
        <v>28554</v>
      </c>
      <c r="D10267" s="1167" t="str">
        <f>'GRP Macros'!$K$14</f>
        <v>White 
RAL 9016</v>
      </c>
      <c r="E10267" s="1165" t="s">
        <v>27838</v>
      </c>
      <c r="F10267" s="1165" t="s">
        <v>28333</v>
      </c>
    </row>
    <row r="10268" spans="1:6" ht="15" customHeight="1">
      <c r="A10268" s="1165" t="str">
        <f t="shared" si="1030"/>
        <v>MEXP91DTBLU</v>
      </c>
      <c r="B10268" s="1165">
        <f>IFERROR(INDEX('GRP Macros'!$B$14:$AF$554,MATCH(C10268,'GRP Macros'!$B$14:$B$552,FALSE),MATCH(D10268,'GRP Macros'!$B$14:$AF$14,FALSE)),0)</f>
        <v>0</v>
      </c>
      <c r="C10268" s="1165" t="str">
        <f>C10267</f>
        <v>MEXP91DT</v>
      </c>
      <c r="D10268" s="988" t="str">
        <f>'GRP Macros'!$L$14</f>
        <v>Blue US 
RAL 5015</v>
      </c>
      <c r="E10268" s="1165" t="s">
        <v>27827</v>
      </c>
      <c r="F10268" s="1165" t="s">
        <v>28333</v>
      </c>
    </row>
    <row r="10269" spans="1:6" ht="15" customHeight="1">
      <c r="A10269" s="1165" t="str">
        <f t="shared" si="1030"/>
        <v>MEXP91DTMIN</v>
      </c>
      <c r="B10269" s="1165">
        <f>IFERROR(INDEX('GRP Macros'!$B$14:$AF$554,MATCH(C10269,'GRP Macros'!$B$14:$B$552,FALSE),MATCH(D10269,'GRP Macros'!$B$14:$AF$14,FALSE)),0)</f>
        <v>0</v>
      </c>
      <c r="C10269" s="1165" t="str">
        <f t="shared" ref="C10269:C10280" si="1034">C10268</f>
        <v>MEXP91DT</v>
      </c>
      <c r="D10269" s="988" t="str">
        <f>'GRP Macros'!$O$14</f>
        <v>Mint 
RAL 6027</v>
      </c>
      <c r="E10269" s="1165" t="s">
        <v>27834</v>
      </c>
      <c r="F10269" s="1165" t="s">
        <v>28333</v>
      </c>
    </row>
    <row r="10270" spans="1:6" ht="15" customHeight="1">
      <c r="A10270" s="1165" t="str">
        <f t="shared" si="1030"/>
        <v>MEXP91DTGRE</v>
      </c>
      <c r="B10270" s="1165">
        <f>IFERROR(INDEX('GRP Macros'!$B$14:$AF$554,MATCH(C10270,'GRP Macros'!$B$14:$B$552,FALSE),MATCH(D10270,'GRP Macros'!$B$14:$AF$14,FALSE)),0)</f>
        <v>0</v>
      </c>
      <c r="C10270" s="1165" t="str">
        <f t="shared" si="1034"/>
        <v>MEXP91DT</v>
      </c>
      <c r="D10270" s="988" t="str">
        <f>'GRP Macros'!$P$14</f>
        <v>Green 
RAL 6037</v>
      </c>
      <c r="E10270" s="1165" t="s">
        <v>27837</v>
      </c>
      <c r="F10270" s="1165" t="s">
        <v>28333</v>
      </c>
    </row>
    <row r="10271" spans="1:6" ht="15" customHeight="1">
      <c r="A10271" s="1165" t="str">
        <f t="shared" si="1030"/>
        <v>MEXP91DTPUK</v>
      </c>
      <c r="B10271" s="1165">
        <f>IFERROR(INDEX('GRP Macros'!$B$14:$AF$554,MATCH(C10271,'GRP Macros'!$B$14:$B$552,FALSE),MATCH(D10271,'GRP Macros'!$B$14:$AF$14,FALSE)),0)</f>
        <v>0</v>
      </c>
      <c r="C10271" s="1165" t="str">
        <f t="shared" si="1034"/>
        <v>MEXP91DT</v>
      </c>
      <c r="D10271" s="988" t="str">
        <f>'GRP Macros'!$Q$14</f>
        <v>US Green 
Pantone
2301C</v>
      </c>
      <c r="E10271" s="1165" t="s">
        <v>27835</v>
      </c>
      <c r="F10271" s="1165" t="s">
        <v>28333</v>
      </c>
    </row>
    <row r="10272" spans="1:6" ht="15" customHeight="1">
      <c r="A10272" s="1165" t="str">
        <f t="shared" si="1030"/>
        <v>MEXP91DTYEL</v>
      </c>
      <c r="B10272" s="1165">
        <f>IFERROR(INDEX('GRP Macros'!$B$14:$AF$554,MATCH(C10272,'GRP Macros'!$B$14:$B$552,FALSE),MATCH(D10272,'GRP Macros'!$B$14:$AF$14,FALSE)),0)</f>
        <v>0</v>
      </c>
      <c r="C10272" s="1165" t="str">
        <f t="shared" si="1034"/>
        <v>MEXP91DT</v>
      </c>
      <c r="D10272" s="988" t="str">
        <f>'GRP Macros'!$S$14</f>
        <v>Yellow 
RAL 1023</v>
      </c>
      <c r="E10272" s="1165" t="s">
        <v>27823</v>
      </c>
      <c r="F10272" s="1165" t="s">
        <v>28333</v>
      </c>
    </row>
    <row r="10273" spans="1:6" ht="15" customHeight="1">
      <c r="A10273" s="1165" t="str">
        <f t="shared" ref="A10273:A10280" si="1035">CONCATENATE(C10273,E10273)</f>
        <v>MEXP91DTRED</v>
      </c>
      <c r="B10273" s="1165">
        <f>IFERROR(INDEX('GRP Macros'!$B$14:$AF$554,MATCH(C10273,'GRP Macros'!$B$14:$B$552,FALSE),MATCH(D10273,'GRP Macros'!$B$14:$AF$14,FALSE)),0)</f>
        <v>0</v>
      </c>
      <c r="C10273" s="1165" t="str">
        <f t="shared" si="1034"/>
        <v>MEXP91DT</v>
      </c>
      <c r="D10273" s="988" t="str">
        <f>'GRP Macros'!$U$14</f>
        <v>Red 
RAL 3020</v>
      </c>
      <c r="E10273" s="1165" t="s">
        <v>27826</v>
      </c>
      <c r="F10273" s="1165" t="s">
        <v>28333</v>
      </c>
    </row>
    <row r="10274" spans="1:6" ht="15" customHeight="1">
      <c r="A10274" s="1165" t="str">
        <f t="shared" si="1035"/>
        <v>MEXP91DTVIO</v>
      </c>
      <c r="B10274" s="1165">
        <f>IFERROR(INDEX('GRP Macros'!$B$14:$AF$554,MATCH(C10274,'GRP Macros'!$B$14:$B$552,FALSE),MATCH(D10274,'GRP Macros'!$B$14:$AF$14,FALSE)),0)</f>
        <v>0</v>
      </c>
      <c r="C10274" s="1165" t="str">
        <f t="shared" si="1034"/>
        <v>MEXP91DT</v>
      </c>
      <c r="D10274" s="988" t="str">
        <f>'GRP Macros'!$V$14</f>
        <v>Violet 
RAL 4008</v>
      </c>
      <c r="E10274" s="1165" t="s">
        <v>27833</v>
      </c>
      <c r="F10274" s="1165" t="s">
        <v>28333</v>
      </c>
    </row>
    <row r="10275" spans="1:6" ht="15" customHeight="1">
      <c r="A10275" s="1165" t="str">
        <f t="shared" si="1035"/>
        <v>MEXP91DTBLK</v>
      </c>
      <c r="B10275" s="1165">
        <f>IFERROR(INDEX('GRP Macros'!$B$14:$AF$554,MATCH(C10275,'GRP Macros'!$B$14:$B$552,FALSE),MATCH(D10275,'GRP Macros'!$B$14:$AF$14,FALSE)),0)</f>
        <v>0</v>
      </c>
      <c r="C10275" s="1165" t="str">
        <f t="shared" si="1034"/>
        <v>MEXP91DT</v>
      </c>
      <c r="D10275" s="988" t="str">
        <f>'GRP Macros'!$X$14</f>
        <v>Black 
RAL 9005</v>
      </c>
      <c r="E10275" s="1165" t="s">
        <v>27829</v>
      </c>
      <c r="F10275" s="1165" t="s">
        <v>28333</v>
      </c>
    </row>
    <row r="10276" spans="1:6" ht="15" customHeight="1">
      <c r="A10276" s="1165" t="str">
        <f t="shared" si="1035"/>
        <v>MEXP91DTGRY</v>
      </c>
      <c r="B10276" s="1165">
        <f>IFERROR(INDEX('GRP Macros'!$B$14:$AF$554,MATCH(C10276,'GRP Macros'!$B$14:$B$552,FALSE),MATCH(D10276,'GRP Macros'!$B$14:$AF$14,FALSE)),0)</f>
        <v>0</v>
      </c>
      <c r="C10276" s="1165" t="str">
        <f t="shared" si="1034"/>
        <v>MEXP91DT</v>
      </c>
      <c r="D10276" s="988" t="str">
        <f>'GRP Macros'!$Y$14</f>
        <v>Grey 
RAL 7001</v>
      </c>
      <c r="E10276" s="1165" t="s">
        <v>27828</v>
      </c>
      <c r="F10276" s="1165" t="s">
        <v>28333</v>
      </c>
    </row>
    <row r="10277" spans="1:6" ht="15" customHeight="1">
      <c r="A10277" s="1165" t="str">
        <f t="shared" si="1035"/>
        <v>MEXP91DTFLY</v>
      </c>
      <c r="B10277" s="1165">
        <f>IFERROR(INDEX('GRP Macros'!$B$14:$AF$554,MATCH(C10277,'GRP Macros'!$B$14:$B$552,FALSE),MATCH(D10277,'GRP Macros'!$B$14:$AF$14,FALSE)),0)</f>
        <v>0</v>
      </c>
      <c r="C10277" s="1165" t="str">
        <f t="shared" si="1034"/>
        <v>MEXP91DT</v>
      </c>
      <c r="D10277" s="988" t="str">
        <f>'GRP Macros'!$Z$14</f>
        <v>Fluo Yellow 
RAL 1026</v>
      </c>
      <c r="E10277" s="1165" t="s">
        <v>28041</v>
      </c>
      <c r="F10277" s="1165" t="s">
        <v>28333</v>
      </c>
    </row>
    <row r="10278" spans="1:6" ht="15" customHeight="1">
      <c r="A10278" s="1165" t="str">
        <f t="shared" si="1035"/>
        <v>MEXP91DTFLO</v>
      </c>
      <c r="B10278" s="1165">
        <f>IFERROR(INDEX('GRP Macros'!$B$14:$AF$554,MATCH(C10278,'GRP Macros'!$B$14:$B$552,FALSE),MATCH(D10278,'GRP Macros'!$B$14:$AF$14,FALSE)),0)</f>
        <v>0</v>
      </c>
      <c r="C10278" s="1165" t="str">
        <f t="shared" si="1034"/>
        <v>MEXP91DT</v>
      </c>
      <c r="D10278" s="988" t="str">
        <f>'GRP Macros'!$AA$14</f>
        <v>Fluo Orange 
RAL 2005</v>
      </c>
      <c r="E10278" s="1165" t="s">
        <v>27830</v>
      </c>
      <c r="F10278" s="1165" t="s">
        <v>28333</v>
      </c>
    </row>
    <row r="10279" spans="1:6" ht="15" customHeight="1">
      <c r="A10279" s="1165" t="str">
        <f t="shared" si="1035"/>
        <v>MEXP91DTFLP</v>
      </c>
      <c r="B10279" s="1165">
        <f>IFERROR(INDEX('GRP Macros'!$B$14:$AF$554,MATCH(C10279,'GRP Macros'!$B$14:$B$552,FALSE),MATCH(D10279,'GRP Macros'!$B$14:$AF$14,FALSE)),0)</f>
        <v>0</v>
      </c>
      <c r="C10279" s="1165" t="str">
        <f t="shared" si="1034"/>
        <v>MEXP91DT</v>
      </c>
      <c r="D10279" s="988" t="str">
        <f>'GRP Macros'!$AB$14</f>
        <v>Fluo Pink 
Pantone 806C</v>
      </c>
      <c r="E10279" s="1165" t="s">
        <v>27832</v>
      </c>
      <c r="F10279" s="1165" t="s">
        <v>28333</v>
      </c>
    </row>
    <row r="10280" spans="1:6" ht="15" customHeight="1">
      <c r="A10280" s="1165" t="str">
        <f t="shared" si="1035"/>
        <v>MEXP91DTFLG</v>
      </c>
      <c r="B10280" s="1165">
        <f>IFERROR(INDEX('GRP Macros'!$B$14:$AF$554,MATCH(C10280,'GRP Macros'!$B$14:$B$552,FALSE),MATCH(D10280,'GRP Macros'!$B$14:$AF$14,FALSE)),0)</f>
        <v>0</v>
      </c>
      <c r="C10280" s="1165" t="str">
        <f t="shared" si="1034"/>
        <v>MEXP91DT</v>
      </c>
      <c r="D10280" s="988" t="str">
        <f>'GRP Macros'!$AC$14</f>
        <v>Fluo Green 
RAL 6028</v>
      </c>
      <c r="E10280" s="1165" t="s">
        <v>27831</v>
      </c>
      <c r="F10280" s="1165" t="s">
        <v>28333</v>
      </c>
    </row>
    <row r="10281" spans="1:6" ht="15" customHeight="1">
      <c r="A10281" s="1165" t="str">
        <f t="shared" ref="A10281:A10321" si="1036">CONCATENATE(C10281,E10281)</f>
        <v>MEXP92DTWHI</v>
      </c>
      <c r="B10281" s="1165">
        <f>IFERROR(INDEX('GRP Macros'!$B$14:$AF$554,MATCH(C10281,'GRP Macros'!$B$14:$B$552,FALSE),MATCH(D10281,'GRP Macros'!$B$14:$AF$14,FALSE)),0)</f>
        <v>0</v>
      </c>
      <c r="C10281" s="1165" t="s">
        <v>28555</v>
      </c>
      <c r="D10281" s="1167" t="str">
        <f>'GRP Macros'!$K$14</f>
        <v>White 
RAL 9016</v>
      </c>
      <c r="E10281" s="1165" t="s">
        <v>27838</v>
      </c>
      <c r="F10281" s="1165" t="s">
        <v>28333</v>
      </c>
    </row>
    <row r="10282" spans="1:6" ht="15" customHeight="1">
      <c r="A10282" s="1165" t="str">
        <f t="shared" si="1036"/>
        <v>MEXP92DTBLU</v>
      </c>
      <c r="B10282" s="1165">
        <f>IFERROR(INDEX('GRP Macros'!$B$14:$AF$554,MATCH(C10282,'GRP Macros'!$B$14:$B$552,FALSE),MATCH(D10282,'GRP Macros'!$B$14:$AF$14,FALSE)),0)</f>
        <v>0</v>
      </c>
      <c r="C10282" s="1165" t="str">
        <f>C10281</f>
        <v>MEXP92DT</v>
      </c>
      <c r="D10282" s="988" t="str">
        <f>'GRP Macros'!$L$14</f>
        <v>Blue US 
RAL 5015</v>
      </c>
      <c r="E10282" s="1165" t="s">
        <v>27827</v>
      </c>
      <c r="F10282" s="1165" t="s">
        <v>28333</v>
      </c>
    </row>
    <row r="10283" spans="1:6" ht="15" customHeight="1">
      <c r="A10283" s="1165" t="str">
        <f t="shared" si="1036"/>
        <v>MEXP92DTMIN</v>
      </c>
      <c r="B10283" s="1165">
        <f>IFERROR(INDEX('GRP Macros'!$B$14:$AF$554,MATCH(C10283,'GRP Macros'!$B$14:$B$552,FALSE),MATCH(D10283,'GRP Macros'!$B$14:$AF$14,FALSE)),0)</f>
        <v>0</v>
      </c>
      <c r="C10283" s="1165" t="str">
        <f t="shared" ref="C10283:C10294" si="1037">C10282</f>
        <v>MEXP92DT</v>
      </c>
      <c r="D10283" s="988" t="str">
        <f>'GRP Macros'!$O$14</f>
        <v>Mint 
RAL 6027</v>
      </c>
      <c r="E10283" s="1165" t="s">
        <v>27834</v>
      </c>
      <c r="F10283" s="1165" t="s">
        <v>28333</v>
      </c>
    </row>
    <row r="10284" spans="1:6" ht="15" customHeight="1">
      <c r="A10284" s="1165" t="str">
        <f t="shared" si="1036"/>
        <v>MEXP92DTGRE</v>
      </c>
      <c r="B10284" s="1165">
        <f>IFERROR(INDEX('GRP Macros'!$B$14:$AF$554,MATCH(C10284,'GRP Macros'!$B$14:$B$552,FALSE),MATCH(D10284,'GRP Macros'!$B$14:$AF$14,FALSE)),0)</f>
        <v>0</v>
      </c>
      <c r="C10284" s="1165" t="str">
        <f t="shared" si="1037"/>
        <v>MEXP92DT</v>
      </c>
      <c r="D10284" s="988" t="str">
        <f>'GRP Macros'!$P$14</f>
        <v>Green 
RAL 6037</v>
      </c>
      <c r="E10284" s="1165" t="s">
        <v>27837</v>
      </c>
      <c r="F10284" s="1165" t="s">
        <v>28333</v>
      </c>
    </row>
    <row r="10285" spans="1:6" ht="15" customHeight="1">
      <c r="A10285" s="1165" t="str">
        <f t="shared" si="1036"/>
        <v>MEXP92DTPUK</v>
      </c>
      <c r="B10285" s="1165">
        <f>IFERROR(INDEX('GRP Macros'!$B$14:$AF$554,MATCH(C10285,'GRP Macros'!$B$14:$B$552,FALSE),MATCH(D10285,'GRP Macros'!$B$14:$AF$14,FALSE)),0)</f>
        <v>0</v>
      </c>
      <c r="C10285" s="1165" t="str">
        <f t="shared" si="1037"/>
        <v>MEXP92DT</v>
      </c>
      <c r="D10285" s="988" t="str">
        <f>'GRP Macros'!$Q$14</f>
        <v>US Green 
Pantone
2301C</v>
      </c>
      <c r="E10285" s="1165" t="s">
        <v>27835</v>
      </c>
      <c r="F10285" s="1165" t="s">
        <v>28333</v>
      </c>
    </row>
    <row r="10286" spans="1:6" ht="15" customHeight="1">
      <c r="A10286" s="1165" t="str">
        <f t="shared" si="1036"/>
        <v>MEXP92DTYEL</v>
      </c>
      <c r="B10286" s="1165">
        <f>IFERROR(INDEX('GRP Macros'!$B$14:$AF$554,MATCH(C10286,'GRP Macros'!$B$14:$B$552,FALSE),MATCH(D10286,'GRP Macros'!$B$14:$AF$14,FALSE)),0)</f>
        <v>0</v>
      </c>
      <c r="C10286" s="1165" t="str">
        <f t="shared" si="1037"/>
        <v>MEXP92DT</v>
      </c>
      <c r="D10286" s="988" t="str">
        <f>'GRP Macros'!$S$14</f>
        <v>Yellow 
RAL 1023</v>
      </c>
      <c r="E10286" s="1165" t="s">
        <v>27823</v>
      </c>
      <c r="F10286" s="1165" t="s">
        <v>28333</v>
      </c>
    </row>
    <row r="10287" spans="1:6" ht="15" customHeight="1">
      <c r="A10287" s="1165" t="str">
        <f t="shared" si="1036"/>
        <v>MEXP92DTRED</v>
      </c>
      <c r="B10287" s="1165">
        <f>IFERROR(INDEX('GRP Macros'!$B$14:$AF$554,MATCH(C10287,'GRP Macros'!$B$14:$B$552,FALSE),MATCH(D10287,'GRP Macros'!$B$14:$AF$14,FALSE)),0)</f>
        <v>0</v>
      </c>
      <c r="C10287" s="1165" t="str">
        <f t="shared" si="1037"/>
        <v>MEXP92DT</v>
      </c>
      <c r="D10287" s="988" t="str">
        <f>'GRP Macros'!$U$14</f>
        <v>Red 
RAL 3020</v>
      </c>
      <c r="E10287" s="1165" t="s">
        <v>27826</v>
      </c>
      <c r="F10287" s="1165" t="s">
        <v>28333</v>
      </c>
    </row>
    <row r="10288" spans="1:6" ht="15" customHeight="1">
      <c r="A10288" s="1165" t="str">
        <f t="shared" si="1036"/>
        <v>MEXP92DTVIO</v>
      </c>
      <c r="B10288" s="1165">
        <f>IFERROR(INDEX('GRP Macros'!$B$14:$AF$554,MATCH(C10288,'GRP Macros'!$B$14:$B$552,FALSE),MATCH(D10288,'GRP Macros'!$B$14:$AF$14,FALSE)),0)</f>
        <v>0</v>
      </c>
      <c r="C10288" s="1165" t="str">
        <f t="shared" si="1037"/>
        <v>MEXP92DT</v>
      </c>
      <c r="D10288" s="988" t="str">
        <f>'GRP Macros'!$V$14</f>
        <v>Violet 
RAL 4008</v>
      </c>
      <c r="E10288" s="1165" t="s">
        <v>27833</v>
      </c>
      <c r="F10288" s="1165" t="s">
        <v>28333</v>
      </c>
    </row>
    <row r="10289" spans="1:6" ht="15" customHeight="1">
      <c r="A10289" s="1165" t="str">
        <f t="shared" si="1036"/>
        <v>MEXP92DTBLK</v>
      </c>
      <c r="B10289" s="1165">
        <f>IFERROR(INDEX('GRP Macros'!$B$14:$AF$554,MATCH(C10289,'GRP Macros'!$B$14:$B$552,FALSE),MATCH(D10289,'GRP Macros'!$B$14:$AF$14,FALSE)),0)</f>
        <v>0</v>
      </c>
      <c r="C10289" s="1165" t="str">
        <f t="shared" si="1037"/>
        <v>MEXP92DT</v>
      </c>
      <c r="D10289" s="988" t="str">
        <f>'GRP Macros'!$X$14</f>
        <v>Black 
RAL 9005</v>
      </c>
      <c r="E10289" s="1165" t="s">
        <v>27829</v>
      </c>
      <c r="F10289" s="1165" t="s">
        <v>28333</v>
      </c>
    </row>
    <row r="10290" spans="1:6" ht="15" customHeight="1">
      <c r="A10290" s="1165" t="str">
        <f t="shared" si="1036"/>
        <v>MEXP92DTGRY</v>
      </c>
      <c r="B10290" s="1165">
        <f>IFERROR(INDEX('GRP Macros'!$B$14:$AF$554,MATCH(C10290,'GRP Macros'!$B$14:$B$552,FALSE),MATCH(D10290,'GRP Macros'!$B$14:$AF$14,FALSE)),0)</f>
        <v>0</v>
      </c>
      <c r="C10290" s="1165" t="str">
        <f t="shared" si="1037"/>
        <v>MEXP92DT</v>
      </c>
      <c r="D10290" s="988" t="str">
        <f>'GRP Macros'!$Y$14</f>
        <v>Grey 
RAL 7001</v>
      </c>
      <c r="E10290" s="1165" t="s">
        <v>27828</v>
      </c>
      <c r="F10290" s="1165" t="s">
        <v>28333</v>
      </c>
    </row>
    <row r="10291" spans="1:6" ht="15" customHeight="1">
      <c r="A10291" s="1165" t="str">
        <f t="shared" si="1036"/>
        <v>MEXP92DTFLY</v>
      </c>
      <c r="B10291" s="1165">
        <f>IFERROR(INDEX('GRP Macros'!$B$14:$AF$554,MATCH(C10291,'GRP Macros'!$B$14:$B$552,FALSE),MATCH(D10291,'GRP Macros'!$B$14:$AF$14,FALSE)),0)</f>
        <v>0</v>
      </c>
      <c r="C10291" s="1165" t="str">
        <f t="shared" si="1037"/>
        <v>MEXP92DT</v>
      </c>
      <c r="D10291" s="988" t="str">
        <f>'GRP Macros'!$Z$14</f>
        <v>Fluo Yellow 
RAL 1026</v>
      </c>
      <c r="E10291" s="1165" t="s">
        <v>28041</v>
      </c>
      <c r="F10291" s="1165" t="s">
        <v>28333</v>
      </c>
    </row>
    <row r="10292" spans="1:6" ht="15" customHeight="1">
      <c r="A10292" s="1165" t="str">
        <f t="shared" si="1036"/>
        <v>MEXP92DTFLO</v>
      </c>
      <c r="B10292" s="1165">
        <f>IFERROR(INDEX('GRP Macros'!$B$14:$AF$554,MATCH(C10292,'GRP Macros'!$B$14:$B$552,FALSE),MATCH(D10292,'GRP Macros'!$B$14:$AF$14,FALSE)),0)</f>
        <v>0</v>
      </c>
      <c r="C10292" s="1165" t="str">
        <f t="shared" si="1037"/>
        <v>MEXP92DT</v>
      </c>
      <c r="D10292" s="988" t="str">
        <f>'GRP Macros'!$AA$14</f>
        <v>Fluo Orange 
RAL 2005</v>
      </c>
      <c r="E10292" s="1165" t="s">
        <v>27830</v>
      </c>
      <c r="F10292" s="1165" t="s">
        <v>28333</v>
      </c>
    </row>
    <row r="10293" spans="1:6" ht="15" customHeight="1">
      <c r="A10293" s="1165" t="str">
        <f t="shared" si="1036"/>
        <v>MEXP92DTFLP</v>
      </c>
      <c r="B10293" s="1165">
        <f>IFERROR(INDEX('GRP Macros'!$B$14:$AF$554,MATCH(C10293,'GRP Macros'!$B$14:$B$552,FALSE),MATCH(D10293,'GRP Macros'!$B$14:$AF$14,FALSE)),0)</f>
        <v>0</v>
      </c>
      <c r="C10293" s="1165" t="str">
        <f t="shared" si="1037"/>
        <v>MEXP92DT</v>
      </c>
      <c r="D10293" s="988" t="str">
        <f>'GRP Macros'!$AB$14</f>
        <v>Fluo Pink 
Pantone 806C</v>
      </c>
      <c r="E10293" s="1165" t="s">
        <v>27832</v>
      </c>
      <c r="F10293" s="1165" t="s">
        <v>28333</v>
      </c>
    </row>
    <row r="10294" spans="1:6" ht="15" customHeight="1">
      <c r="A10294" s="1165" t="str">
        <f t="shared" si="1036"/>
        <v>MEXP92DTFLG</v>
      </c>
      <c r="B10294" s="1165">
        <f>IFERROR(INDEX('GRP Macros'!$B$14:$AF$554,MATCH(C10294,'GRP Macros'!$B$14:$B$552,FALSE),MATCH(D10294,'GRP Macros'!$B$14:$AF$14,FALSE)),0)</f>
        <v>0</v>
      </c>
      <c r="C10294" s="1165" t="str">
        <f t="shared" si="1037"/>
        <v>MEXP92DT</v>
      </c>
      <c r="D10294" s="988" t="str">
        <f>'GRP Macros'!$AC$14</f>
        <v>Fluo Green 
RAL 6028</v>
      </c>
      <c r="E10294" s="1165" t="s">
        <v>27831</v>
      </c>
      <c r="F10294" s="1165" t="s">
        <v>28333</v>
      </c>
    </row>
    <row r="10295" spans="1:6" ht="15" customHeight="1">
      <c r="A10295" s="1165" t="str">
        <f t="shared" si="1036"/>
        <v>MEXP93DTWHI</v>
      </c>
      <c r="B10295" s="1165">
        <f>IFERROR(INDEX('GRP Macros'!$B$14:$AF$554,MATCH(C10295,'GRP Macros'!$B$14:$B$552,FALSE),MATCH(D10295,'GRP Macros'!$B$14:$AF$14,FALSE)),0)</f>
        <v>0</v>
      </c>
      <c r="C10295" s="1165" t="s">
        <v>28556</v>
      </c>
      <c r="D10295" s="1167" t="str">
        <f>'GRP Macros'!$K$14</f>
        <v>White 
RAL 9016</v>
      </c>
      <c r="E10295" s="1165" t="s">
        <v>27838</v>
      </c>
      <c r="F10295" s="1165" t="s">
        <v>28333</v>
      </c>
    </row>
    <row r="10296" spans="1:6" ht="15" customHeight="1">
      <c r="A10296" s="1165" t="str">
        <f t="shared" si="1036"/>
        <v>MEXP93DTBLU</v>
      </c>
      <c r="B10296" s="1165">
        <f>IFERROR(INDEX('GRP Macros'!$B$14:$AF$554,MATCH(C10296,'GRP Macros'!$B$14:$B$552,FALSE),MATCH(D10296,'GRP Macros'!$B$14:$AF$14,FALSE)),0)</f>
        <v>0</v>
      </c>
      <c r="C10296" s="1165" t="str">
        <f>C10295</f>
        <v>MEXP93DT</v>
      </c>
      <c r="D10296" s="988" t="str">
        <f>'GRP Macros'!$L$14</f>
        <v>Blue US 
RAL 5015</v>
      </c>
      <c r="E10296" s="1165" t="s">
        <v>27827</v>
      </c>
      <c r="F10296" s="1165" t="s">
        <v>28333</v>
      </c>
    </row>
    <row r="10297" spans="1:6" ht="15" customHeight="1">
      <c r="A10297" s="1165" t="str">
        <f t="shared" si="1036"/>
        <v>MEXP93DTMIN</v>
      </c>
      <c r="B10297" s="1165">
        <f>IFERROR(INDEX('GRP Macros'!$B$14:$AF$554,MATCH(C10297,'GRP Macros'!$B$14:$B$552,FALSE),MATCH(D10297,'GRP Macros'!$B$14:$AF$14,FALSE)),0)</f>
        <v>0</v>
      </c>
      <c r="C10297" s="1165" t="str">
        <f t="shared" ref="C10297:C10308" si="1038">C10296</f>
        <v>MEXP93DT</v>
      </c>
      <c r="D10297" s="988" t="str">
        <f>'GRP Macros'!$O$14</f>
        <v>Mint 
RAL 6027</v>
      </c>
      <c r="E10297" s="1165" t="s">
        <v>27834</v>
      </c>
      <c r="F10297" s="1165" t="s">
        <v>28333</v>
      </c>
    </row>
    <row r="10298" spans="1:6" ht="15" customHeight="1">
      <c r="A10298" s="1165" t="str">
        <f t="shared" si="1036"/>
        <v>MEXP93DTGRE</v>
      </c>
      <c r="B10298" s="1165">
        <f>IFERROR(INDEX('GRP Macros'!$B$14:$AF$554,MATCH(C10298,'GRP Macros'!$B$14:$B$552,FALSE),MATCH(D10298,'GRP Macros'!$B$14:$AF$14,FALSE)),0)</f>
        <v>0</v>
      </c>
      <c r="C10298" s="1165" t="str">
        <f t="shared" si="1038"/>
        <v>MEXP93DT</v>
      </c>
      <c r="D10298" s="988" t="str">
        <f>'GRP Macros'!$P$14</f>
        <v>Green 
RAL 6037</v>
      </c>
      <c r="E10298" s="1165" t="s">
        <v>27837</v>
      </c>
      <c r="F10298" s="1165" t="s">
        <v>28333</v>
      </c>
    </row>
    <row r="10299" spans="1:6" ht="15" customHeight="1">
      <c r="A10299" s="1165" t="str">
        <f t="shared" si="1036"/>
        <v>MEXP93DTPUK</v>
      </c>
      <c r="B10299" s="1165">
        <f>IFERROR(INDEX('GRP Macros'!$B$14:$AF$554,MATCH(C10299,'GRP Macros'!$B$14:$B$552,FALSE),MATCH(D10299,'GRP Macros'!$B$14:$AF$14,FALSE)),0)</f>
        <v>0</v>
      </c>
      <c r="C10299" s="1165" t="str">
        <f t="shared" si="1038"/>
        <v>MEXP93DT</v>
      </c>
      <c r="D10299" s="988" t="str">
        <f>'GRP Macros'!$Q$14</f>
        <v>US Green 
Pantone
2301C</v>
      </c>
      <c r="E10299" s="1165" t="s">
        <v>27835</v>
      </c>
      <c r="F10299" s="1165" t="s">
        <v>28333</v>
      </c>
    </row>
    <row r="10300" spans="1:6" ht="15" customHeight="1">
      <c r="A10300" s="1165" t="str">
        <f t="shared" si="1036"/>
        <v>MEXP93DTYEL</v>
      </c>
      <c r="B10300" s="1165">
        <f>IFERROR(INDEX('GRP Macros'!$B$14:$AF$554,MATCH(C10300,'GRP Macros'!$B$14:$B$552,FALSE),MATCH(D10300,'GRP Macros'!$B$14:$AF$14,FALSE)),0)</f>
        <v>0</v>
      </c>
      <c r="C10300" s="1165" t="str">
        <f t="shared" si="1038"/>
        <v>MEXP93DT</v>
      </c>
      <c r="D10300" s="988" t="str">
        <f>'GRP Macros'!$S$14</f>
        <v>Yellow 
RAL 1023</v>
      </c>
      <c r="E10300" s="1165" t="s">
        <v>27823</v>
      </c>
      <c r="F10300" s="1165" t="s">
        <v>28333</v>
      </c>
    </row>
    <row r="10301" spans="1:6" ht="15" customHeight="1">
      <c r="A10301" s="1165" t="str">
        <f t="shared" si="1036"/>
        <v>MEXP93DTRED</v>
      </c>
      <c r="B10301" s="1165">
        <f>IFERROR(INDEX('GRP Macros'!$B$14:$AF$554,MATCH(C10301,'GRP Macros'!$B$14:$B$552,FALSE),MATCH(D10301,'GRP Macros'!$B$14:$AF$14,FALSE)),0)</f>
        <v>0</v>
      </c>
      <c r="C10301" s="1165" t="str">
        <f t="shared" si="1038"/>
        <v>MEXP93DT</v>
      </c>
      <c r="D10301" s="988" t="str">
        <f>'GRP Macros'!$U$14</f>
        <v>Red 
RAL 3020</v>
      </c>
      <c r="E10301" s="1165" t="s">
        <v>27826</v>
      </c>
      <c r="F10301" s="1165" t="s">
        <v>28333</v>
      </c>
    </row>
    <row r="10302" spans="1:6" ht="15" customHeight="1">
      <c r="A10302" s="1165" t="str">
        <f t="shared" si="1036"/>
        <v>MEXP93DTVIO</v>
      </c>
      <c r="B10302" s="1165">
        <f>IFERROR(INDEX('GRP Macros'!$B$14:$AF$554,MATCH(C10302,'GRP Macros'!$B$14:$B$552,FALSE),MATCH(D10302,'GRP Macros'!$B$14:$AF$14,FALSE)),0)</f>
        <v>0</v>
      </c>
      <c r="C10302" s="1165" t="str">
        <f t="shared" si="1038"/>
        <v>MEXP93DT</v>
      </c>
      <c r="D10302" s="988" t="str">
        <f>'GRP Macros'!$V$14</f>
        <v>Violet 
RAL 4008</v>
      </c>
      <c r="E10302" s="1165" t="s">
        <v>27833</v>
      </c>
      <c r="F10302" s="1165" t="s">
        <v>28333</v>
      </c>
    </row>
    <row r="10303" spans="1:6" ht="15" customHeight="1">
      <c r="A10303" s="1165" t="str">
        <f t="shared" si="1036"/>
        <v>MEXP93DTBLK</v>
      </c>
      <c r="B10303" s="1165">
        <f>IFERROR(INDEX('GRP Macros'!$B$14:$AF$554,MATCH(C10303,'GRP Macros'!$B$14:$B$552,FALSE),MATCH(D10303,'GRP Macros'!$B$14:$AF$14,FALSE)),0)</f>
        <v>0</v>
      </c>
      <c r="C10303" s="1165" t="str">
        <f t="shared" si="1038"/>
        <v>MEXP93DT</v>
      </c>
      <c r="D10303" s="988" t="str">
        <f>'GRP Macros'!$X$14</f>
        <v>Black 
RAL 9005</v>
      </c>
      <c r="E10303" s="1165" t="s">
        <v>27829</v>
      </c>
      <c r="F10303" s="1165" t="s">
        <v>28333</v>
      </c>
    </row>
    <row r="10304" spans="1:6" ht="15" customHeight="1">
      <c r="A10304" s="1165" t="str">
        <f t="shared" si="1036"/>
        <v>MEXP93DTGRY</v>
      </c>
      <c r="B10304" s="1165">
        <f>IFERROR(INDEX('GRP Macros'!$B$14:$AF$554,MATCH(C10304,'GRP Macros'!$B$14:$B$552,FALSE),MATCH(D10304,'GRP Macros'!$B$14:$AF$14,FALSE)),0)</f>
        <v>0</v>
      </c>
      <c r="C10304" s="1165" t="str">
        <f t="shared" si="1038"/>
        <v>MEXP93DT</v>
      </c>
      <c r="D10304" s="988" t="str">
        <f>'GRP Macros'!$Y$14</f>
        <v>Grey 
RAL 7001</v>
      </c>
      <c r="E10304" s="1165" t="s">
        <v>27828</v>
      </c>
      <c r="F10304" s="1165" t="s">
        <v>28333</v>
      </c>
    </row>
    <row r="10305" spans="1:6" ht="15" customHeight="1">
      <c r="A10305" s="1165" t="str">
        <f t="shared" si="1036"/>
        <v>MEXP93DTFLY</v>
      </c>
      <c r="B10305" s="1165">
        <f>IFERROR(INDEX('GRP Macros'!$B$14:$AF$554,MATCH(C10305,'GRP Macros'!$B$14:$B$552,FALSE),MATCH(D10305,'GRP Macros'!$B$14:$AF$14,FALSE)),0)</f>
        <v>0</v>
      </c>
      <c r="C10305" s="1165" t="str">
        <f t="shared" si="1038"/>
        <v>MEXP93DT</v>
      </c>
      <c r="D10305" s="988" t="str">
        <f>'GRP Macros'!$Z$14</f>
        <v>Fluo Yellow 
RAL 1026</v>
      </c>
      <c r="E10305" s="1165" t="s">
        <v>28041</v>
      </c>
      <c r="F10305" s="1165" t="s">
        <v>28333</v>
      </c>
    </row>
    <row r="10306" spans="1:6" ht="15" customHeight="1">
      <c r="A10306" s="1165" t="str">
        <f t="shared" si="1036"/>
        <v>MEXP93DTFLO</v>
      </c>
      <c r="B10306" s="1165">
        <f>IFERROR(INDEX('GRP Macros'!$B$14:$AF$554,MATCH(C10306,'GRP Macros'!$B$14:$B$552,FALSE),MATCH(D10306,'GRP Macros'!$B$14:$AF$14,FALSE)),0)</f>
        <v>0</v>
      </c>
      <c r="C10306" s="1165" t="str">
        <f t="shared" si="1038"/>
        <v>MEXP93DT</v>
      </c>
      <c r="D10306" s="988" t="str">
        <f>'GRP Macros'!$AA$14</f>
        <v>Fluo Orange 
RAL 2005</v>
      </c>
      <c r="E10306" s="1165" t="s">
        <v>27830</v>
      </c>
      <c r="F10306" s="1165" t="s">
        <v>28333</v>
      </c>
    </row>
    <row r="10307" spans="1:6" ht="15" customHeight="1">
      <c r="A10307" s="1165" t="str">
        <f t="shared" si="1036"/>
        <v>MEXP93DTFLP</v>
      </c>
      <c r="B10307" s="1165">
        <f>IFERROR(INDEX('GRP Macros'!$B$14:$AF$554,MATCH(C10307,'GRP Macros'!$B$14:$B$552,FALSE),MATCH(D10307,'GRP Macros'!$B$14:$AF$14,FALSE)),0)</f>
        <v>0</v>
      </c>
      <c r="C10307" s="1165" t="str">
        <f t="shared" si="1038"/>
        <v>MEXP93DT</v>
      </c>
      <c r="D10307" s="988" t="str">
        <f>'GRP Macros'!$AB$14</f>
        <v>Fluo Pink 
Pantone 806C</v>
      </c>
      <c r="E10307" s="1165" t="s">
        <v>27832</v>
      </c>
      <c r="F10307" s="1165" t="s">
        <v>28333</v>
      </c>
    </row>
    <row r="10308" spans="1:6" ht="15" customHeight="1">
      <c r="A10308" s="1165" t="str">
        <f t="shared" si="1036"/>
        <v>MEXP93DTFLG</v>
      </c>
      <c r="B10308" s="1165">
        <f>IFERROR(INDEX('GRP Macros'!$B$14:$AF$554,MATCH(C10308,'GRP Macros'!$B$14:$B$552,FALSE),MATCH(D10308,'GRP Macros'!$B$14:$AF$14,FALSE)),0)</f>
        <v>0</v>
      </c>
      <c r="C10308" s="1165" t="str">
        <f t="shared" si="1038"/>
        <v>MEXP93DT</v>
      </c>
      <c r="D10308" s="988" t="str">
        <f>'GRP Macros'!$AC$14</f>
        <v>Fluo Green 
RAL 6028</v>
      </c>
      <c r="E10308" s="1165" t="s">
        <v>27831</v>
      </c>
      <c r="F10308" s="1165" t="s">
        <v>28333</v>
      </c>
    </row>
    <row r="10309" spans="1:6" ht="15" customHeight="1">
      <c r="A10309" s="1165" t="str">
        <f t="shared" si="1036"/>
        <v>MEXP94DTWHI</v>
      </c>
      <c r="B10309" s="1165">
        <f>IFERROR(INDEX('GRP Macros'!$B$14:$AF$554,MATCH(C10309,'GRP Macros'!$B$14:$B$552,FALSE),MATCH(D10309,'GRP Macros'!$B$14:$AF$14,FALSE)),0)</f>
        <v>0</v>
      </c>
      <c r="C10309" s="1165" t="s">
        <v>28557</v>
      </c>
      <c r="D10309" s="1167" t="str">
        <f>'GRP Macros'!$K$14</f>
        <v>White 
RAL 9016</v>
      </c>
      <c r="E10309" s="1165" t="s">
        <v>27838</v>
      </c>
      <c r="F10309" s="1165" t="s">
        <v>28333</v>
      </c>
    </row>
    <row r="10310" spans="1:6" ht="15" customHeight="1">
      <c r="A10310" s="1165" t="str">
        <f t="shared" si="1036"/>
        <v>MEXP94DTBLU</v>
      </c>
      <c r="B10310" s="1165">
        <f>IFERROR(INDEX('GRP Macros'!$B$14:$AF$554,MATCH(C10310,'GRP Macros'!$B$14:$B$552,FALSE),MATCH(D10310,'GRP Macros'!$B$14:$AF$14,FALSE)),0)</f>
        <v>0</v>
      </c>
      <c r="C10310" s="1165" t="str">
        <f>C10309</f>
        <v>MEXP94DT</v>
      </c>
      <c r="D10310" s="988" t="str">
        <f>'GRP Macros'!$L$14</f>
        <v>Blue US 
RAL 5015</v>
      </c>
      <c r="E10310" s="1165" t="s">
        <v>27827</v>
      </c>
      <c r="F10310" s="1165" t="s">
        <v>28333</v>
      </c>
    </row>
    <row r="10311" spans="1:6" ht="15" customHeight="1">
      <c r="A10311" s="1165" t="str">
        <f t="shared" si="1036"/>
        <v>MEXP94DTMIN</v>
      </c>
      <c r="B10311" s="1165">
        <f>IFERROR(INDEX('GRP Macros'!$B$14:$AF$554,MATCH(C10311,'GRP Macros'!$B$14:$B$552,FALSE),MATCH(D10311,'GRP Macros'!$B$14:$AF$14,FALSE)),0)</f>
        <v>0</v>
      </c>
      <c r="C10311" s="1165" t="str">
        <f t="shared" ref="C10311:C10322" si="1039">C10310</f>
        <v>MEXP94DT</v>
      </c>
      <c r="D10311" s="988" t="str">
        <f>'GRP Macros'!$O$14</f>
        <v>Mint 
RAL 6027</v>
      </c>
      <c r="E10311" s="1165" t="s">
        <v>27834</v>
      </c>
      <c r="F10311" s="1165" t="s">
        <v>28333</v>
      </c>
    </row>
    <row r="10312" spans="1:6" ht="15" customHeight="1">
      <c r="A10312" s="1165" t="str">
        <f t="shared" si="1036"/>
        <v>MEXP94DTGRE</v>
      </c>
      <c r="B10312" s="1165">
        <f>IFERROR(INDEX('GRP Macros'!$B$14:$AF$554,MATCH(C10312,'GRP Macros'!$B$14:$B$552,FALSE),MATCH(D10312,'GRP Macros'!$B$14:$AF$14,FALSE)),0)</f>
        <v>0</v>
      </c>
      <c r="C10312" s="1165" t="str">
        <f t="shared" si="1039"/>
        <v>MEXP94DT</v>
      </c>
      <c r="D10312" s="988" t="str">
        <f>'GRP Macros'!$P$14</f>
        <v>Green 
RAL 6037</v>
      </c>
      <c r="E10312" s="1165" t="s">
        <v>27837</v>
      </c>
      <c r="F10312" s="1165" t="s">
        <v>28333</v>
      </c>
    </row>
    <row r="10313" spans="1:6" ht="15" customHeight="1">
      <c r="A10313" s="1165" t="str">
        <f t="shared" si="1036"/>
        <v>MEXP94DTPUK</v>
      </c>
      <c r="B10313" s="1165">
        <f>IFERROR(INDEX('GRP Macros'!$B$14:$AF$554,MATCH(C10313,'GRP Macros'!$B$14:$B$552,FALSE),MATCH(D10313,'GRP Macros'!$B$14:$AF$14,FALSE)),0)</f>
        <v>0</v>
      </c>
      <c r="C10313" s="1165" t="str">
        <f t="shared" si="1039"/>
        <v>MEXP94DT</v>
      </c>
      <c r="D10313" s="988" t="str">
        <f>'GRP Macros'!$Q$14</f>
        <v>US Green 
Pantone
2301C</v>
      </c>
      <c r="E10313" s="1165" t="s">
        <v>27835</v>
      </c>
      <c r="F10313" s="1165" t="s">
        <v>28333</v>
      </c>
    </row>
    <row r="10314" spans="1:6" ht="15" customHeight="1">
      <c r="A10314" s="1165" t="str">
        <f t="shared" si="1036"/>
        <v>MEXP94DTYEL</v>
      </c>
      <c r="B10314" s="1165">
        <f>IFERROR(INDEX('GRP Macros'!$B$14:$AF$554,MATCH(C10314,'GRP Macros'!$B$14:$B$552,FALSE),MATCH(D10314,'GRP Macros'!$B$14:$AF$14,FALSE)),0)</f>
        <v>0</v>
      </c>
      <c r="C10314" s="1165" t="str">
        <f t="shared" si="1039"/>
        <v>MEXP94DT</v>
      </c>
      <c r="D10314" s="988" t="str">
        <f>'GRP Macros'!$S$14</f>
        <v>Yellow 
RAL 1023</v>
      </c>
      <c r="E10314" s="1165" t="s">
        <v>27823</v>
      </c>
      <c r="F10314" s="1165" t="s">
        <v>28333</v>
      </c>
    </row>
    <row r="10315" spans="1:6" ht="15" customHeight="1">
      <c r="A10315" s="1165" t="str">
        <f t="shared" si="1036"/>
        <v>MEXP94DTRED</v>
      </c>
      <c r="B10315" s="1165">
        <f>IFERROR(INDEX('GRP Macros'!$B$14:$AF$554,MATCH(C10315,'GRP Macros'!$B$14:$B$552,FALSE),MATCH(D10315,'GRP Macros'!$B$14:$AF$14,FALSE)),0)</f>
        <v>0</v>
      </c>
      <c r="C10315" s="1165" t="str">
        <f t="shared" si="1039"/>
        <v>MEXP94DT</v>
      </c>
      <c r="D10315" s="988" t="str">
        <f>'GRP Macros'!$U$14</f>
        <v>Red 
RAL 3020</v>
      </c>
      <c r="E10315" s="1165" t="s">
        <v>27826</v>
      </c>
      <c r="F10315" s="1165" t="s">
        <v>28333</v>
      </c>
    </row>
    <row r="10316" spans="1:6" ht="15" customHeight="1">
      <c r="A10316" s="1165" t="str">
        <f t="shared" si="1036"/>
        <v>MEXP94DTVIO</v>
      </c>
      <c r="B10316" s="1165">
        <f>IFERROR(INDEX('GRP Macros'!$B$14:$AF$554,MATCH(C10316,'GRP Macros'!$B$14:$B$552,FALSE),MATCH(D10316,'GRP Macros'!$B$14:$AF$14,FALSE)),0)</f>
        <v>0</v>
      </c>
      <c r="C10316" s="1165" t="str">
        <f t="shared" si="1039"/>
        <v>MEXP94DT</v>
      </c>
      <c r="D10316" s="988" t="str">
        <f>'GRP Macros'!$V$14</f>
        <v>Violet 
RAL 4008</v>
      </c>
      <c r="E10316" s="1165" t="s">
        <v>27833</v>
      </c>
      <c r="F10316" s="1165" t="s">
        <v>28333</v>
      </c>
    </row>
    <row r="10317" spans="1:6" ht="15" customHeight="1">
      <c r="A10317" s="1165" t="str">
        <f t="shared" si="1036"/>
        <v>MEXP94DTBLK</v>
      </c>
      <c r="B10317" s="1165">
        <f>IFERROR(INDEX('GRP Macros'!$B$14:$AF$554,MATCH(C10317,'GRP Macros'!$B$14:$B$552,FALSE),MATCH(D10317,'GRP Macros'!$B$14:$AF$14,FALSE)),0)</f>
        <v>0</v>
      </c>
      <c r="C10317" s="1165" t="str">
        <f t="shared" si="1039"/>
        <v>MEXP94DT</v>
      </c>
      <c r="D10317" s="988" t="str">
        <f>'GRP Macros'!$X$14</f>
        <v>Black 
RAL 9005</v>
      </c>
      <c r="E10317" s="1165" t="s">
        <v>27829</v>
      </c>
      <c r="F10317" s="1165" t="s">
        <v>28333</v>
      </c>
    </row>
    <row r="10318" spans="1:6" ht="15" customHeight="1">
      <c r="A10318" s="1165" t="str">
        <f t="shared" si="1036"/>
        <v>MEXP94DTGRY</v>
      </c>
      <c r="B10318" s="1165">
        <f>IFERROR(INDEX('GRP Macros'!$B$14:$AF$554,MATCH(C10318,'GRP Macros'!$B$14:$B$552,FALSE),MATCH(D10318,'GRP Macros'!$B$14:$AF$14,FALSE)),0)</f>
        <v>0</v>
      </c>
      <c r="C10318" s="1165" t="str">
        <f t="shared" si="1039"/>
        <v>MEXP94DT</v>
      </c>
      <c r="D10318" s="988" t="str">
        <f>'GRP Macros'!$Y$14</f>
        <v>Grey 
RAL 7001</v>
      </c>
      <c r="E10318" s="1165" t="s">
        <v>27828</v>
      </c>
      <c r="F10318" s="1165" t="s">
        <v>28333</v>
      </c>
    </row>
    <row r="10319" spans="1:6" ht="15" customHeight="1">
      <c r="A10319" s="1165" t="str">
        <f t="shared" si="1036"/>
        <v>MEXP94DTFLY</v>
      </c>
      <c r="B10319" s="1165">
        <f>IFERROR(INDEX('GRP Macros'!$B$14:$AF$554,MATCH(C10319,'GRP Macros'!$B$14:$B$552,FALSE),MATCH(D10319,'GRP Macros'!$B$14:$AF$14,FALSE)),0)</f>
        <v>0</v>
      </c>
      <c r="C10319" s="1165" t="str">
        <f t="shared" si="1039"/>
        <v>MEXP94DT</v>
      </c>
      <c r="D10319" s="988" t="str">
        <f>'GRP Macros'!$Z$14</f>
        <v>Fluo Yellow 
RAL 1026</v>
      </c>
      <c r="E10319" s="1165" t="s">
        <v>28041</v>
      </c>
      <c r="F10319" s="1165" t="s">
        <v>28333</v>
      </c>
    </row>
    <row r="10320" spans="1:6" ht="15" customHeight="1">
      <c r="A10320" s="1165" t="str">
        <f t="shared" si="1036"/>
        <v>MEXP94DTFLO</v>
      </c>
      <c r="B10320" s="1165">
        <f>IFERROR(INDEX('GRP Macros'!$B$14:$AF$554,MATCH(C10320,'GRP Macros'!$B$14:$B$552,FALSE),MATCH(D10320,'GRP Macros'!$B$14:$AF$14,FALSE)),0)</f>
        <v>0</v>
      </c>
      <c r="C10320" s="1165" t="str">
        <f t="shared" si="1039"/>
        <v>MEXP94DT</v>
      </c>
      <c r="D10320" s="988" t="str">
        <f>'GRP Macros'!$AA$14</f>
        <v>Fluo Orange 
RAL 2005</v>
      </c>
      <c r="E10320" s="1165" t="s">
        <v>27830</v>
      </c>
      <c r="F10320" s="1165" t="s">
        <v>28333</v>
      </c>
    </row>
    <row r="10321" spans="1:6" ht="15" customHeight="1">
      <c r="A10321" s="1165" t="str">
        <f t="shared" si="1036"/>
        <v>MEXP94DTFLP</v>
      </c>
      <c r="B10321" s="1165">
        <f>IFERROR(INDEX('GRP Macros'!$B$14:$AF$554,MATCH(C10321,'GRP Macros'!$B$14:$B$552,FALSE),MATCH(D10321,'GRP Macros'!$B$14:$AF$14,FALSE)),0)</f>
        <v>0</v>
      </c>
      <c r="C10321" s="1165" t="str">
        <f t="shared" si="1039"/>
        <v>MEXP94DT</v>
      </c>
      <c r="D10321" s="988" t="str">
        <f>'GRP Macros'!$AB$14</f>
        <v>Fluo Pink 
Pantone 806C</v>
      </c>
      <c r="E10321" s="1165" t="s">
        <v>27832</v>
      </c>
      <c r="F10321" s="1165" t="s">
        <v>28333</v>
      </c>
    </row>
    <row r="10322" spans="1:6" ht="15" customHeight="1">
      <c r="A10322" s="1165" t="str">
        <f t="shared" ref="A10322" si="1040">CONCATENATE(C10322,E10322)</f>
        <v>MEXP94DTFLG</v>
      </c>
      <c r="B10322" s="1165">
        <f>IFERROR(INDEX('GRP Macros'!$B$14:$AF$554,MATCH(C10322,'GRP Macros'!$B$14:$B$552,FALSE),MATCH(D10322,'GRP Macros'!$B$14:$AF$14,FALSE)),0)</f>
        <v>0</v>
      </c>
      <c r="C10322" s="1165" t="str">
        <f t="shared" si="1039"/>
        <v>MEXP94DT</v>
      </c>
      <c r="D10322" s="988" t="str">
        <f>'GRP Macros'!$AC$14</f>
        <v>Fluo Green 
RAL 6028</v>
      </c>
      <c r="E10322" s="1165" t="s">
        <v>27831</v>
      </c>
      <c r="F10322" s="1165" t="s">
        <v>28333</v>
      </c>
    </row>
    <row r="10323" spans="1:6" ht="15" customHeight="1">
      <c r="A10323" s="1165" t="str">
        <f t="shared" ref="A10323:A10365" si="1041">CONCATENATE(C10323,E10323)</f>
        <v>MEXP95DTWHI</v>
      </c>
      <c r="B10323" s="1165">
        <f>IFERROR(INDEX('GRP Macros'!$B$14:$AF$554,MATCH(C10323,'GRP Macros'!$B$14:$B$552,FALSE),MATCH(D10323,'GRP Macros'!$B$14:$AF$14,FALSE)),0)</f>
        <v>0</v>
      </c>
      <c r="C10323" s="1165" t="s">
        <v>28558</v>
      </c>
      <c r="D10323" s="1167" t="str">
        <f>'GRP Macros'!$K$14</f>
        <v>White 
RAL 9016</v>
      </c>
      <c r="E10323" s="1165" t="s">
        <v>27838</v>
      </c>
      <c r="F10323" s="1165" t="s">
        <v>28333</v>
      </c>
    </row>
    <row r="10324" spans="1:6" ht="15" customHeight="1">
      <c r="A10324" s="1165" t="str">
        <f t="shared" si="1041"/>
        <v>MEXP95DTBLU</v>
      </c>
      <c r="B10324" s="1165">
        <f>IFERROR(INDEX('GRP Macros'!$B$14:$AF$554,MATCH(C10324,'GRP Macros'!$B$14:$B$552,FALSE),MATCH(D10324,'GRP Macros'!$B$14:$AF$14,FALSE)),0)</f>
        <v>0</v>
      </c>
      <c r="C10324" s="1165" t="str">
        <f>C10323</f>
        <v>MEXP95DT</v>
      </c>
      <c r="D10324" s="988" t="str">
        <f>'GRP Macros'!$L$14</f>
        <v>Blue US 
RAL 5015</v>
      </c>
      <c r="E10324" s="1165" t="s">
        <v>27827</v>
      </c>
      <c r="F10324" s="1165" t="s">
        <v>28333</v>
      </c>
    </row>
    <row r="10325" spans="1:6" ht="15" customHeight="1">
      <c r="A10325" s="1165" t="str">
        <f t="shared" si="1041"/>
        <v>MEXP95DTMIN</v>
      </c>
      <c r="B10325" s="1165">
        <f>IFERROR(INDEX('GRP Macros'!$B$14:$AF$554,MATCH(C10325,'GRP Macros'!$B$14:$B$552,FALSE),MATCH(D10325,'GRP Macros'!$B$14:$AF$14,FALSE)),0)</f>
        <v>0</v>
      </c>
      <c r="C10325" s="1165" t="str">
        <f t="shared" ref="C10325:C10336" si="1042">C10324</f>
        <v>MEXP95DT</v>
      </c>
      <c r="D10325" s="988" t="str">
        <f>'GRP Macros'!$O$14</f>
        <v>Mint 
RAL 6027</v>
      </c>
      <c r="E10325" s="1165" t="s">
        <v>27834</v>
      </c>
      <c r="F10325" s="1165" t="s">
        <v>28333</v>
      </c>
    </row>
    <row r="10326" spans="1:6" ht="15" customHeight="1">
      <c r="A10326" s="1165" t="str">
        <f t="shared" si="1041"/>
        <v>MEXP95DTGRE</v>
      </c>
      <c r="B10326" s="1165">
        <f>IFERROR(INDEX('GRP Macros'!$B$14:$AF$554,MATCH(C10326,'GRP Macros'!$B$14:$B$552,FALSE),MATCH(D10326,'GRP Macros'!$B$14:$AF$14,FALSE)),0)</f>
        <v>0</v>
      </c>
      <c r="C10326" s="1165" t="str">
        <f t="shared" si="1042"/>
        <v>MEXP95DT</v>
      </c>
      <c r="D10326" s="988" t="str">
        <f>'GRP Macros'!$P$14</f>
        <v>Green 
RAL 6037</v>
      </c>
      <c r="E10326" s="1165" t="s">
        <v>27837</v>
      </c>
      <c r="F10326" s="1165" t="s">
        <v>28333</v>
      </c>
    </row>
    <row r="10327" spans="1:6" ht="15" customHeight="1">
      <c r="A10327" s="1165" t="str">
        <f t="shared" si="1041"/>
        <v>MEXP95DTPUK</v>
      </c>
      <c r="B10327" s="1165">
        <f>IFERROR(INDEX('GRP Macros'!$B$14:$AF$554,MATCH(C10327,'GRP Macros'!$B$14:$B$552,FALSE),MATCH(D10327,'GRP Macros'!$B$14:$AF$14,FALSE)),0)</f>
        <v>0</v>
      </c>
      <c r="C10327" s="1165" t="str">
        <f t="shared" si="1042"/>
        <v>MEXP95DT</v>
      </c>
      <c r="D10327" s="988" t="str">
        <f>'GRP Macros'!$Q$14</f>
        <v>US Green 
Pantone
2301C</v>
      </c>
      <c r="E10327" s="1165" t="s">
        <v>27835</v>
      </c>
      <c r="F10327" s="1165" t="s">
        <v>28333</v>
      </c>
    </row>
    <row r="10328" spans="1:6" ht="15" customHeight="1">
      <c r="A10328" s="1165" t="str">
        <f t="shared" si="1041"/>
        <v>MEXP95DTYEL</v>
      </c>
      <c r="B10328" s="1165">
        <f>IFERROR(INDEX('GRP Macros'!$B$14:$AF$554,MATCH(C10328,'GRP Macros'!$B$14:$B$552,FALSE),MATCH(D10328,'GRP Macros'!$B$14:$AF$14,FALSE)),0)</f>
        <v>0</v>
      </c>
      <c r="C10328" s="1165" t="str">
        <f t="shared" si="1042"/>
        <v>MEXP95DT</v>
      </c>
      <c r="D10328" s="988" t="str">
        <f>'GRP Macros'!$S$14</f>
        <v>Yellow 
RAL 1023</v>
      </c>
      <c r="E10328" s="1165" t="s">
        <v>27823</v>
      </c>
      <c r="F10328" s="1165" t="s">
        <v>28333</v>
      </c>
    </row>
    <row r="10329" spans="1:6" ht="15" customHeight="1">
      <c r="A10329" s="1165" t="str">
        <f t="shared" si="1041"/>
        <v>MEXP95DTRED</v>
      </c>
      <c r="B10329" s="1165">
        <f>IFERROR(INDEX('GRP Macros'!$B$14:$AF$554,MATCH(C10329,'GRP Macros'!$B$14:$B$552,FALSE),MATCH(D10329,'GRP Macros'!$B$14:$AF$14,FALSE)),0)</f>
        <v>0</v>
      </c>
      <c r="C10329" s="1165" t="str">
        <f t="shared" si="1042"/>
        <v>MEXP95DT</v>
      </c>
      <c r="D10329" s="988" t="str">
        <f>'GRP Macros'!$U$14</f>
        <v>Red 
RAL 3020</v>
      </c>
      <c r="E10329" s="1165" t="s">
        <v>27826</v>
      </c>
      <c r="F10329" s="1165" t="s">
        <v>28333</v>
      </c>
    </row>
    <row r="10330" spans="1:6" ht="15" customHeight="1">
      <c r="A10330" s="1165" t="str">
        <f t="shared" si="1041"/>
        <v>MEXP95DTVIO</v>
      </c>
      <c r="B10330" s="1165">
        <f>IFERROR(INDEX('GRP Macros'!$B$14:$AF$554,MATCH(C10330,'GRP Macros'!$B$14:$B$552,FALSE),MATCH(D10330,'GRP Macros'!$B$14:$AF$14,FALSE)),0)</f>
        <v>0</v>
      </c>
      <c r="C10330" s="1165" t="str">
        <f t="shared" si="1042"/>
        <v>MEXP95DT</v>
      </c>
      <c r="D10330" s="988" t="str">
        <f>'GRP Macros'!$V$14</f>
        <v>Violet 
RAL 4008</v>
      </c>
      <c r="E10330" s="1165" t="s">
        <v>27833</v>
      </c>
      <c r="F10330" s="1165" t="s">
        <v>28333</v>
      </c>
    </row>
    <row r="10331" spans="1:6" ht="15" customHeight="1">
      <c r="A10331" s="1165" t="str">
        <f t="shared" si="1041"/>
        <v>MEXP95DTBLK</v>
      </c>
      <c r="B10331" s="1165">
        <f>IFERROR(INDEX('GRP Macros'!$B$14:$AF$554,MATCH(C10331,'GRP Macros'!$B$14:$B$552,FALSE),MATCH(D10331,'GRP Macros'!$B$14:$AF$14,FALSE)),0)</f>
        <v>0</v>
      </c>
      <c r="C10331" s="1165" t="str">
        <f t="shared" si="1042"/>
        <v>MEXP95DT</v>
      </c>
      <c r="D10331" s="988" t="str">
        <f>'GRP Macros'!$X$14</f>
        <v>Black 
RAL 9005</v>
      </c>
      <c r="E10331" s="1165" t="s">
        <v>27829</v>
      </c>
      <c r="F10331" s="1165" t="s">
        <v>28333</v>
      </c>
    </row>
    <row r="10332" spans="1:6" ht="15" customHeight="1">
      <c r="A10332" s="1165" t="str">
        <f t="shared" si="1041"/>
        <v>MEXP95DTGRY</v>
      </c>
      <c r="B10332" s="1165">
        <f>IFERROR(INDEX('GRP Macros'!$B$14:$AF$554,MATCH(C10332,'GRP Macros'!$B$14:$B$552,FALSE),MATCH(D10332,'GRP Macros'!$B$14:$AF$14,FALSE)),0)</f>
        <v>0</v>
      </c>
      <c r="C10332" s="1165" t="str">
        <f t="shared" si="1042"/>
        <v>MEXP95DT</v>
      </c>
      <c r="D10332" s="988" t="str">
        <f>'GRP Macros'!$Y$14</f>
        <v>Grey 
RAL 7001</v>
      </c>
      <c r="E10332" s="1165" t="s">
        <v>27828</v>
      </c>
      <c r="F10332" s="1165" t="s">
        <v>28333</v>
      </c>
    </row>
    <row r="10333" spans="1:6" ht="15" customHeight="1">
      <c r="A10333" s="1165" t="str">
        <f t="shared" si="1041"/>
        <v>MEXP95DTFLY</v>
      </c>
      <c r="B10333" s="1165">
        <f>IFERROR(INDEX('GRP Macros'!$B$14:$AF$554,MATCH(C10333,'GRP Macros'!$B$14:$B$552,FALSE),MATCH(D10333,'GRP Macros'!$B$14:$AF$14,FALSE)),0)</f>
        <v>0</v>
      </c>
      <c r="C10333" s="1165" t="str">
        <f t="shared" si="1042"/>
        <v>MEXP95DT</v>
      </c>
      <c r="D10333" s="988" t="str">
        <f>'GRP Macros'!$Z$14</f>
        <v>Fluo Yellow 
RAL 1026</v>
      </c>
      <c r="E10333" s="1165" t="s">
        <v>28041</v>
      </c>
      <c r="F10333" s="1165" t="s">
        <v>28333</v>
      </c>
    </row>
    <row r="10334" spans="1:6" ht="15" customHeight="1">
      <c r="A10334" s="1165" t="str">
        <f t="shared" si="1041"/>
        <v>MEXP95DTFLO</v>
      </c>
      <c r="B10334" s="1165">
        <f>IFERROR(INDEX('GRP Macros'!$B$14:$AF$554,MATCH(C10334,'GRP Macros'!$B$14:$B$552,FALSE),MATCH(D10334,'GRP Macros'!$B$14:$AF$14,FALSE)),0)</f>
        <v>0</v>
      </c>
      <c r="C10334" s="1165" t="str">
        <f t="shared" si="1042"/>
        <v>MEXP95DT</v>
      </c>
      <c r="D10334" s="988" t="str">
        <f>'GRP Macros'!$AA$14</f>
        <v>Fluo Orange 
RAL 2005</v>
      </c>
      <c r="E10334" s="1165" t="s">
        <v>27830</v>
      </c>
      <c r="F10334" s="1165" t="s">
        <v>28333</v>
      </c>
    </row>
    <row r="10335" spans="1:6" ht="15" customHeight="1">
      <c r="A10335" s="1165" t="str">
        <f t="shared" si="1041"/>
        <v>MEXP95DTFLP</v>
      </c>
      <c r="B10335" s="1165">
        <f>IFERROR(INDEX('GRP Macros'!$B$14:$AF$554,MATCH(C10335,'GRP Macros'!$B$14:$B$552,FALSE),MATCH(D10335,'GRP Macros'!$B$14:$AF$14,FALSE)),0)</f>
        <v>0</v>
      </c>
      <c r="C10335" s="1165" t="str">
        <f t="shared" si="1042"/>
        <v>MEXP95DT</v>
      </c>
      <c r="D10335" s="988" t="str">
        <f>'GRP Macros'!$AB$14</f>
        <v>Fluo Pink 
Pantone 806C</v>
      </c>
      <c r="E10335" s="1165" t="s">
        <v>27832</v>
      </c>
      <c r="F10335" s="1165" t="s">
        <v>28333</v>
      </c>
    </row>
    <row r="10336" spans="1:6" ht="15" customHeight="1">
      <c r="A10336" s="1165" t="str">
        <f t="shared" si="1041"/>
        <v>MEXP95DTFLG</v>
      </c>
      <c r="B10336" s="1165">
        <f>IFERROR(INDEX('GRP Macros'!$B$14:$AF$554,MATCH(C10336,'GRP Macros'!$B$14:$B$552,FALSE),MATCH(D10336,'GRP Macros'!$B$14:$AF$14,FALSE)),0)</f>
        <v>0</v>
      </c>
      <c r="C10336" s="1165" t="str">
        <f t="shared" si="1042"/>
        <v>MEXP95DT</v>
      </c>
      <c r="D10336" s="988" t="str">
        <f>'GRP Macros'!$AC$14</f>
        <v>Fluo Green 
RAL 6028</v>
      </c>
      <c r="E10336" s="1165" t="s">
        <v>27831</v>
      </c>
      <c r="F10336" s="1165" t="s">
        <v>28333</v>
      </c>
    </row>
    <row r="10337" spans="1:6" ht="15" customHeight="1">
      <c r="A10337" s="1165" t="str">
        <f t="shared" si="1041"/>
        <v>MEXP96DTWHI</v>
      </c>
      <c r="B10337" s="1165">
        <f>IFERROR(INDEX('GRP Macros'!$B$14:$AF$554,MATCH(C10337,'GRP Macros'!$B$14:$B$552,FALSE),MATCH(D10337,'GRP Macros'!$B$14:$AF$14,FALSE)),0)</f>
        <v>0</v>
      </c>
      <c r="C10337" s="1165" t="s">
        <v>28559</v>
      </c>
      <c r="D10337" s="1167" t="str">
        <f>'GRP Macros'!$K$14</f>
        <v>White 
RAL 9016</v>
      </c>
      <c r="E10337" s="1165" t="s">
        <v>27838</v>
      </c>
      <c r="F10337" s="1165" t="s">
        <v>28333</v>
      </c>
    </row>
    <row r="10338" spans="1:6" ht="15" customHeight="1">
      <c r="A10338" s="1165" t="str">
        <f t="shared" si="1041"/>
        <v>MEXP96DTBLU</v>
      </c>
      <c r="B10338" s="1165">
        <f>IFERROR(INDEX('GRP Macros'!$B$14:$AF$554,MATCH(C10338,'GRP Macros'!$B$14:$B$552,FALSE),MATCH(D10338,'GRP Macros'!$B$14:$AF$14,FALSE)),0)</f>
        <v>0</v>
      </c>
      <c r="C10338" s="1165" t="str">
        <f>C10337</f>
        <v>MEXP96DT</v>
      </c>
      <c r="D10338" s="988" t="str">
        <f>'GRP Macros'!$L$14</f>
        <v>Blue US 
RAL 5015</v>
      </c>
      <c r="E10338" s="1165" t="s">
        <v>27827</v>
      </c>
      <c r="F10338" s="1165" t="s">
        <v>28333</v>
      </c>
    </row>
    <row r="10339" spans="1:6" ht="15" customHeight="1">
      <c r="A10339" s="1165" t="str">
        <f t="shared" si="1041"/>
        <v>MEXP96DTMIN</v>
      </c>
      <c r="B10339" s="1165">
        <f>IFERROR(INDEX('GRP Macros'!$B$14:$AF$554,MATCH(C10339,'GRP Macros'!$B$14:$B$552,FALSE),MATCH(D10339,'GRP Macros'!$B$14:$AF$14,FALSE)),0)</f>
        <v>0</v>
      </c>
      <c r="C10339" s="1165" t="str">
        <f t="shared" ref="C10339:C10350" si="1043">C10338</f>
        <v>MEXP96DT</v>
      </c>
      <c r="D10339" s="988" t="str">
        <f>'GRP Macros'!$O$14</f>
        <v>Mint 
RAL 6027</v>
      </c>
      <c r="E10339" s="1165" t="s">
        <v>27834</v>
      </c>
      <c r="F10339" s="1165" t="s">
        <v>28333</v>
      </c>
    </row>
    <row r="10340" spans="1:6" ht="15" customHeight="1">
      <c r="A10340" s="1165" t="str">
        <f t="shared" si="1041"/>
        <v>MEXP96DTGRE</v>
      </c>
      <c r="B10340" s="1165">
        <f>IFERROR(INDEX('GRP Macros'!$B$14:$AF$554,MATCH(C10340,'GRP Macros'!$B$14:$B$552,FALSE),MATCH(D10340,'GRP Macros'!$B$14:$AF$14,FALSE)),0)</f>
        <v>0</v>
      </c>
      <c r="C10340" s="1165" t="str">
        <f t="shared" si="1043"/>
        <v>MEXP96DT</v>
      </c>
      <c r="D10340" s="988" t="str">
        <f>'GRP Macros'!$P$14</f>
        <v>Green 
RAL 6037</v>
      </c>
      <c r="E10340" s="1165" t="s">
        <v>27837</v>
      </c>
      <c r="F10340" s="1165" t="s">
        <v>28333</v>
      </c>
    </row>
    <row r="10341" spans="1:6" ht="15" customHeight="1">
      <c r="A10341" s="1165" t="str">
        <f t="shared" si="1041"/>
        <v>MEXP96DTPUK</v>
      </c>
      <c r="B10341" s="1165">
        <f>IFERROR(INDEX('GRP Macros'!$B$14:$AF$554,MATCH(C10341,'GRP Macros'!$B$14:$B$552,FALSE),MATCH(D10341,'GRP Macros'!$B$14:$AF$14,FALSE)),0)</f>
        <v>0</v>
      </c>
      <c r="C10341" s="1165" t="str">
        <f t="shared" si="1043"/>
        <v>MEXP96DT</v>
      </c>
      <c r="D10341" s="988" t="str">
        <f>'GRP Macros'!$Q$14</f>
        <v>US Green 
Pantone
2301C</v>
      </c>
      <c r="E10341" s="1165" t="s">
        <v>27835</v>
      </c>
      <c r="F10341" s="1165" t="s">
        <v>28333</v>
      </c>
    </row>
    <row r="10342" spans="1:6" ht="15" customHeight="1">
      <c r="A10342" s="1165" t="str">
        <f t="shared" si="1041"/>
        <v>MEXP96DTYEL</v>
      </c>
      <c r="B10342" s="1165">
        <f>IFERROR(INDEX('GRP Macros'!$B$14:$AF$554,MATCH(C10342,'GRP Macros'!$B$14:$B$552,FALSE),MATCH(D10342,'GRP Macros'!$B$14:$AF$14,FALSE)),0)</f>
        <v>0</v>
      </c>
      <c r="C10342" s="1165" t="str">
        <f t="shared" si="1043"/>
        <v>MEXP96DT</v>
      </c>
      <c r="D10342" s="988" t="str">
        <f>'GRP Macros'!$S$14</f>
        <v>Yellow 
RAL 1023</v>
      </c>
      <c r="E10342" s="1165" t="s">
        <v>27823</v>
      </c>
      <c r="F10342" s="1165" t="s">
        <v>28333</v>
      </c>
    </row>
    <row r="10343" spans="1:6" ht="15" customHeight="1">
      <c r="A10343" s="1165" t="str">
        <f t="shared" si="1041"/>
        <v>MEXP96DTRED</v>
      </c>
      <c r="B10343" s="1165">
        <f>IFERROR(INDEX('GRP Macros'!$B$14:$AF$554,MATCH(C10343,'GRP Macros'!$B$14:$B$552,FALSE),MATCH(D10343,'GRP Macros'!$B$14:$AF$14,FALSE)),0)</f>
        <v>0</v>
      </c>
      <c r="C10343" s="1165" t="str">
        <f t="shared" si="1043"/>
        <v>MEXP96DT</v>
      </c>
      <c r="D10343" s="988" t="str">
        <f>'GRP Macros'!$U$14</f>
        <v>Red 
RAL 3020</v>
      </c>
      <c r="E10343" s="1165" t="s">
        <v>27826</v>
      </c>
      <c r="F10343" s="1165" t="s">
        <v>28333</v>
      </c>
    </row>
    <row r="10344" spans="1:6" ht="15" customHeight="1">
      <c r="A10344" s="1165" t="str">
        <f t="shared" si="1041"/>
        <v>MEXP96DTVIO</v>
      </c>
      <c r="B10344" s="1165">
        <f>IFERROR(INDEX('GRP Macros'!$B$14:$AF$554,MATCH(C10344,'GRP Macros'!$B$14:$B$552,FALSE),MATCH(D10344,'GRP Macros'!$B$14:$AF$14,FALSE)),0)</f>
        <v>0</v>
      </c>
      <c r="C10344" s="1165" t="str">
        <f t="shared" si="1043"/>
        <v>MEXP96DT</v>
      </c>
      <c r="D10344" s="988" t="str">
        <f>'GRP Macros'!$V$14</f>
        <v>Violet 
RAL 4008</v>
      </c>
      <c r="E10344" s="1165" t="s">
        <v>27833</v>
      </c>
      <c r="F10344" s="1165" t="s">
        <v>28333</v>
      </c>
    </row>
    <row r="10345" spans="1:6" ht="15" customHeight="1">
      <c r="A10345" s="1165" t="str">
        <f t="shared" si="1041"/>
        <v>MEXP96DTBLK</v>
      </c>
      <c r="B10345" s="1165">
        <f>IFERROR(INDEX('GRP Macros'!$B$14:$AF$554,MATCH(C10345,'GRP Macros'!$B$14:$B$552,FALSE),MATCH(D10345,'GRP Macros'!$B$14:$AF$14,FALSE)),0)</f>
        <v>0</v>
      </c>
      <c r="C10345" s="1165" t="str">
        <f t="shared" si="1043"/>
        <v>MEXP96DT</v>
      </c>
      <c r="D10345" s="988" t="str">
        <f>'GRP Macros'!$X$14</f>
        <v>Black 
RAL 9005</v>
      </c>
      <c r="E10345" s="1165" t="s">
        <v>27829</v>
      </c>
      <c r="F10345" s="1165" t="s">
        <v>28333</v>
      </c>
    </row>
    <row r="10346" spans="1:6" ht="15" customHeight="1">
      <c r="A10346" s="1165" t="str">
        <f t="shared" si="1041"/>
        <v>MEXP96DTGRY</v>
      </c>
      <c r="B10346" s="1165">
        <f>IFERROR(INDEX('GRP Macros'!$B$14:$AF$554,MATCH(C10346,'GRP Macros'!$B$14:$B$552,FALSE),MATCH(D10346,'GRP Macros'!$B$14:$AF$14,FALSE)),0)</f>
        <v>0</v>
      </c>
      <c r="C10346" s="1165" t="str">
        <f t="shared" si="1043"/>
        <v>MEXP96DT</v>
      </c>
      <c r="D10346" s="988" t="str">
        <f>'GRP Macros'!$Y$14</f>
        <v>Grey 
RAL 7001</v>
      </c>
      <c r="E10346" s="1165" t="s">
        <v>27828</v>
      </c>
      <c r="F10346" s="1165" t="s">
        <v>28333</v>
      </c>
    </row>
    <row r="10347" spans="1:6" ht="15" customHeight="1">
      <c r="A10347" s="1165" t="str">
        <f t="shared" si="1041"/>
        <v>MEXP96DTFLY</v>
      </c>
      <c r="B10347" s="1165">
        <f>IFERROR(INDEX('GRP Macros'!$B$14:$AF$554,MATCH(C10347,'GRP Macros'!$B$14:$B$552,FALSE),MATCH(D10347,'GRP Macros'!$B$14:$AF$14,FALSE)),0)</f>
        <v>0</v>
      </c>
      <c r="C10347" s="1165" t="str">
        <f t="shared" si="1043"/>
        <v>MEXP96DT</v>
      </c>
      <c r="D10347" s="988" t="str">
        <f>'GRP Macros'!$Z$14</f>
        <v>Fluo Yellow 
RAL 1026</v>
      </c>
      <c r="E10347" s="1165" t="s">
        <v>28041</v>
      </c>
      <c r="F10347" s="1165" t="s">
        <v>28333</v>
      </c>
    </row>
    <row r="10348" spans="1:6" ht="15" customHeight="1">
      <c r="A10348" s="1165" t="str">
        <f t="shared" si="1041"/>
        <v>MEXP96DTFLO</v>
      </c>
      <c r="B10348" s="1165">
        <f>IFERROR(INDEX('GRP Macros'!$B$14:$AF$554,MATCH(C10348,'GRP Macros'!$B$14:$B$552,FALSE),MATCH(D10348,'GRP Macros'!$B$14:$AF$14,FALSE)),0)</f>
        <v>0</v>
      </c>
      <c r="C10348" s="1165" t="str">
        <f t="shared" si="1043"/>
        <v>MEXP96DT</v>
      </c>
      <c r="D10348" s="988" t="str">
        <f>'GRP Macros'!$AA$14</f>
        <v>Fluo Orange 
RAL 2005</v>
      </c>
      <c r="E10348" s="1165" t="s">
        <v>27830</v>
      </c>
      <c r="F10348" s="1165" t="s">
        <v>28333</v>
      </c>
    </row>
    <row r="10349" spans="1:6" ht="15" customHeight="1">
      <c r="A10349" s="1165" t="str">
        <f t="shared" si="1041"/>
        <v>MEXP96DTFLP</v>
      </c>
      <c r="B10349" s="1165">
        <f>IFERROR(INDEX('GRP Macros'!$B$14:$AF$554,MATCH(C10349,'GRP Macros'!$B$14:$B$552,FALSE),MATCH(D10349,'GRP Macros'!$B$14:$AF$14,FALSE)),0)</f>
        <v>0</v>
      </c>
      <c r="C10349" s="1165" t="str">
        <f t="shared" si="1043"/>
        <v>MEXP96DT</v>
      </c>
      <c r="D10349" s="988" t="str">
        <f>'GRP Macros'!$AB$14</f>
        <v>Fluo Pink 
Pantone 806C</v>
      </c>
      <c r="E10349" s="1165" t="s">
        <v>27832</v>
      </c>
      <c r="F10349" s="1165" t="s">
        <v>28333</v>
      </c>
    </row>
    <row r="10350" spans="1:6" ht="15" customHeight="1">
      <c r="A10350" s="1165" t="str">
        <f t="shared" si="1041"/>
        <v>MEXP96DTFLG</v>
      </c>
      <c r="B10350" s="1165">
        <f>IFERROR(INDEX('GRP Macros'!$B$14:$AF$554,MATCH(C10350,'GRP Macros'!$B$14:$B$552,FALSE),MATCH(D10350,'GRP Macros'!$B$14:$AF$14,FALSE)),0)</f>
        <v>0</v>
      </c>
      <c r="C10350" s="1165" t="str">
        <f t="shared" si="1043"/>
        <v>MEXP96DT</v>
      </c>
      <c r="D10350" s="988" t="str">
        <f>'GRP Macros'!$AC$14</f>
        <v>Fluo Green 
RAL 6028</v>
      </c>
      <c r="E10350" s="1165" t="s">
        <v>27831</v>
      </c>
      <c r="F10350" s="1165" t="s">
        <v>28333</v>
      </c>
    </row>
    <row r="10351" spans="1:6" ht="15" customHeight="1">
      <c r="A10351" s="1165" t="str">
        <f t="shared" si="1041"/>
        <v>MEXP97DTWHI</v>
      </c>
      <c r="B10351" s="1165">
        <f>IFERROR(INDEX('GRP Macros'!$B$14:$AF$554,MATCH(C10351,'GRP Macros'!$B$14:$B$552,FALSE),MATCH(D10351,'GRP Macros'!$B$14:$AF$14,FALSE)),0)</f>
        <v>0</v>
      </c>
      <c r="C10351" s="1165" t="s">
        <v>28560</v>
      </c>
      <c r="D10351" s="1167" t="str">
        <f>'GRP Macros'!$K$14</f>
        <v>White 
RAL 9016</v>
      </c>
      <c r="E10351" s="1165" t="s">
        <v>27838</v>
      </c>
      <c r="F10351" s="1165" t="s">
        <v>28333</v>
      </c>
    </row>
    <row r="10352" spans="1:6" ht="15" customHeight="1">
      <c r="A10352" s="1165" t="str">
        <f t="shared" si="1041"/>
        <v>MEXP97DTBLU</v>
      </c>
      <c r="B10352" s="1165">
        <f>IFERROR(INDEX('GRP Macros'!$B$14:$AF$554,MATCH(C10352,'GRP Macros'!$B$14:$B$552,FALSE),MATCH(D10352,'GRP Macros'!$B$14:$AF$14,FALSE)),0)</f>
        <v>0</v>
      </c>
      <c r="C10352" s="1165" t="str">
        <f>C10351</f>
        <v>MEXP97DT</v>
      </c>
      <c r="D10352" s="988" t="str">
        <f>'GRP Macros'!$L$14</f>
        <v>Blue US 
RAL 5015</v>
      </c>
      <c r="E10352" s="1165" t="s">
        <v>27827</v>
      </c>
      <c r="F10352" s="1165" t="s">
        <v>28333</v>
      </c>
    </row>
    <row r="10353" spans="1:6" ht="15" customHeight="1">
      <c r="A10353" s="1165" t="str">
        <f t="shared" si="1041"/>
        <v>MEXP97DTMIN</v>
      </c>
      <c r="B10353" s="1165">
        <f>IFERROR(INDEX('GRP Macros'!$B$14:$AF$554,MATCH(C10353,'GRP Macros'!$B$14:$B$552,FALSE),MATCH(D10353,'GRP Macros'!$B$14:$AF$14,FALSE)),0)</f>
        <v>0</v>
      </c>
      <c r="C10353" s="1165" t="str">
        <f t="shared" ref="C10353:C10364" si="1044">C10352</f>
        <v>MEXP97DT</v>
      </c>
      <c r="D10353" s="988" t="str">
        <f>'GRP Macros'!$O$14</f>
        <v>Mint 
RAL 6027</v>
      </c>
      <c r="E10353" s="1165" t="s">
        <v>27834</v>
      </c>
      <c r="F10353" s="1165" t="s">
        <v>28333</v>
      </c>
    </row>
    <row r="10354" spans="1:6" ht="15" customHeight="1">
      <c r="A10354" s="1165" t="str">
        <f t="shared" si="1041"/>
        <v>MEXP97DTGRE</v>
      </c>
      <c r="B10354" s="1165">
        <f>IFERROR(INDEX('GRP Macros'!$B$14:$AF$554,MATCH(C10354,'GRP Macros'!$B$14:$B$552,FALSE),MATCH(D10354,'GRP Macros'!$B$14:$AF$14,FALSE)),0)</f>
        <v>0</v>
      </c>
      <c r="C10354" s="1165" t="str">
        <f t="shared" si="1044"/>
        <v>MEXP97DT</v>
      </c>
      <c r="D10354" s="988" t="str">
        <f>'GRP Macros'!$P$14</f>
        <v>Green 
RAL 6037</v>
      </c>
      <c r="E10354" s="1165" t="s">
        <v>27837</v>
      </c>
      <c r="F10354" s="1165" t="s">
        <v>28333</v>
      </c>
    </row>
    <row r="10355" spans="1:6" ht="15" customHeight="1">
      <c r="A10355" s="1165" t="str">
        <f t="shared" si="1041"/>
        <v>MEXP97DTPUK</v>
      </c>
      <c r="B10355" s="1165">
        <f>IFERROR(INDEX('GRP Macros'!$B$14:$AF$554,MATCH(C10355,'GRP Macros'!$B$14:$B$552,FALSE),MATCH(D10355,'GRP Macros'!$B$14:$AF$14,FALSE)),0)</f>
        <v>0</v>
      </c>
      <c r="C10355" s="1165" t="str">
        <f t="shared" si="1044"/>
        <v>MEXP97DT</v>
      </c>
      <c r="D10355" s="988" t="str">
        <f>'GRP Macros'!$Q$14</f>
        <v>US Green 
Pantone
2301C</v>
      </c>
      <c r="E10355" s="1165" t="s">
        <v>27835</v>
      </c>
      <c r="F10355" s="1165" t="s">
        <v>28333</v>
      </c>
    </row>
    <row r="10356" spans="1:6" ht="15" customHeight="1">
      <c r="A10356" s="1165" t="str">
        <f t="shared" si="1041"/>
        <v>MEXP97DTYEL</v>
      </c>
      <c r="B10356" s="1165">
        <f>IFERROR(INDEX('GRP Macros'!$B$14:$AF$554,MATCH(C10356,'GRP Macros'!$B$14:$B$552,FALSE),MATCH(D10356,'GRP Macros'!$B$14:$AF$14,FALSE)),0)</f>
        <v>0</v>
      </c>
      <c r="C10356" s="1165" t="str">
        <f t="shared" si="1044"/>
        <v>MEXP97DT</v>
      </c>
      <c r="D10356" s="988" t="str">
        <f>'GRP Macros'!$S$14</f>
        <v>Yellow 
RAL 1023</v>
      </c>
      <c r="E10356" s="1165" t="s">
        <v>27823</v>
      </c>
      <c r="F10356" s="1165" t="s">
        <v>28333</v>
      </c>
    </row>
    <row r="10357" spans="1:6" ht="15" customHeight="1">
      <c r="A10357" s="1165" t="str">
        <f t="shared" si="1041"/>
        <v>MEXP97DTRED</v>
      </c>
      <c r="B10357" s="1165">
        <f>IFERROR(INDEX('GRP Macros'!$B$14:$AF$554,MATCH(C10357,'GRP Macros'!$B$14:$B$552,FALSE),MATCH(D10357,'GRP Macros'!$B$14:$AF$14,FALSE)),0)</f>
        <v>0</v>
      </c>
      <c r="C10357" s="1165" t="str">
        <f t="shared" si="1044"/>
        <v>MEXP97DT</v>
      </c>
      <c r="D10357" s="988" t="str">
        <f>'GRP Macros'!$U$14</f>
        <v>Red 
RAL 3020</v>
      </c>
      <c r="E10357" s="1165" t="s">
        <v>27826</v>
      </c>
      <c r="F10357" s="1165" t="s">
        <v>28333</v>
      </c>
    </row>
    <row r="10358" spans="1:6" ht="15" customHeight="1">
      <c r="A10358" s="1165" t="str">
        <f t="shared" si="1041"/>
        <v>MEXP97DTVIO</v>
      </c>
      <c r="B10358" s="1165">
        <f>IFERROR(INDEX('GRP Macros'!$B$14:$AF$554,MATCH(C10358,'GRP Macros'!$B$14:$B$552,FALSE),MATCH(D10358,'GRP Macros'!$B$14:$AF$14,FALSE)),0)</f>
        <v>0</v>
      </c>
      <c r="C10358" s="1165" t="str">
        <f t="shared" si="1044"/>
        <v>MEXP97DT</v>
      </c>
      <c r="D10358" s="988" t="str">
        <f>'GRP Macros'!$V$14</f>
        <v>Violet 
RAL 4008</v>
      </c>
      <c r="E10358" s="1165" t="s">
        <v>27833</v>
      </c>
      <c r="F10358" s="1165" t="s">
        <v>28333</v>
      </c>
    </row>
    <row r="10359" spans="1:6" ht="15" customHeight="1">
      <c r="A10359" s="1165" t="str">
        <f t="shared" si="1041"/>
        <v>MEXP97DTBLK</v>
      </c>
      <c r="B10359" s="1165">
        <f>IFERROR(INDEX('GRP Macros'!$B$14:$AF$554,MATCH(C10359,'GRP Macros'!$B$14:$B$552,FALSE),MATCH(D10359,'GRP Macros'!$B$14:$AF$14,FALSE)),0)</f>
        <v>0</v>
      </c>
      <c r="C10359" s="1165" t="str">
        <f t="shared" si="1044"/>
        <v>MEXP97DT</v>
      </c>
      <c r="D10359" s="988" t="str">
        <f>'GRP Macros'!$X$14</f>
        <v>Black 
RAL 9005</v>
      </c>
      <c r="E10359" s="1165" t="s">
        <v>27829</v>
      </c>
      <c r="F10359" s="1165" t="s">
        <v>28333</v>
      </c>
    </row>
    <row r="10360" spans="1:6" ht="15" customHeight="1">
      <c r="A10360" s="1165" t="str">
        <f t="shared" si="1041"/>
        <v>MEXP97DTGRY</v>
      </c>
      <c r="B10360" s="1165">
        <f>IFERROR(INDEX('GRP Macros'!$B$14:$AF$554,MATCH(C10360,'GRP Macros'!$B$14:$B$552,FALSE),MATCH(D10360,'GRP Macros'!$B$14:$AF$14,FALSE)),0)</f>
        <v>0</v>
      </c>
      <c r="C10360" s="1165" t="str">
        <f t="shared" si="1044"/>
        <v>MEXP97DT</v>
      </c>
      <c r="D10360" s="988" t="str">
        <f>'GRP Macros'!$Y$14</f>
        <v>Grey 
RAL 7001</v>
      </c>
      <c r="E10360" s="1165" t="s">
        <v>27828</v>
      </c>
      <c r="F10360" s="1165" t="s">
        <v>28333</v>
      </c>
    </row>
    <row r="10361" spans="1:6" ht="15" customHeight="1">
      <c r="A10361" s="1165" t="str">
        <f t="shared" si="1041"/>
        <v>MEXP97DTFLY</v>
      </c>
      <c r="B10361" s="1165">
        <f>IFERROR(INDEX('GRP Macros'!$B$14:$AF$554,MATCH(C10361,'GRP Macros'!$B$14:$B$552,FALSE),MATCH(D10361,'GRP Macros'!$B$14:$AF$14,FALSE)),0)</f>
        <v>0</v>
      </c>
      <c r="C10361" s="1165" t="str">
        <f t="shared" si="1044"/>
        <v>MEXP97DT</v>
      </c>
      <c r="D10361" s="988" t="str">
        <f>'GRP Macros'!$Z$14</f>
        <v>Fluo Yellow 
RAL 1026</v>
      </c>
      <c r="E10361" s="1165" t="s">
        <v>28041</v>
      </c>
      <c r="F10361" s="1165" t="s">
        <v>28333</v>
      </c>
    </row>
    <row r="10362" spans="1:6" ht="15" customHeight="1">
      <c r="A10362" s="1165" t="str">
        <f t="shared" si="1041"/>
        <v>MEXP97DTFLO</v>
      </c>
      <c r="B10362" s="1165">
        <f>IFERROR(INDEX('GRP Macros'!$B$14:$AF$554,MATCH(C10362,'GRP Macros'!$B$14:$B$552,FALSE),MATCH(D10362,'GRP Macros'!$B$14:$AF$14,FALSE)),0)</f>
        <v>0</v>
      </c>
      <c r="C10362" s="1165" t="str">
        <f t="shared" si="1044"/>
        <v>MEXP97DT</v>
      </c>
      <c r="D10362" s="988" t="str">
        <f>'GRP Macros'!$AA$14</f>
        <v>Fluo Orange 
RAL 2005</v>
      </c>
      <c r="E10362" s="1165" t="s">
        <v>27830</v>
      </c>
      <c r="F10362" s="1165" t="s">
        <v>28333</v>
      </c>
    </row>
    <row r="10363" spans="1:6" ht="15" customHeight="1">
      <c r="A10363" s="1165" t="str">
        <f t="shared" si="1041"/>
        <v>MEXP97DTFLP</v>
      </c>
      <c r="B10363" s="1165">
        <f>IFERROR(INDEX('GRP Macros'!$B$14:$AF$554,MATCH(C10363,'GRP Macros'!$B$14:$B$552,FALSE),MATCH(D10363,'GRP Macros'!$B$14:$AF$14,FALSE)),0)</f>
        <v>0</v>
      </c>
      <c r="C10363" s="1165" t="str">
        <f t="shared" si="1044"/>
        <v>MEXP97DT</v>
      </c>
      <c r="D10363" s="988" t="str">
        <f>'GRP Macros'!$AB$14</f>
        <v>Fluo Pink 
Pantone 806C</v>
      </c>
      <c r="E10363" s="1165" t="s">
        <v>27832</v>
      </c>
      <c r="F10363" s="1165" t="s">
        <v>28333</v>
      </c>
    </row>
    <row r="10364" spans="1:6" ht="15" customHeight="1">
      <c r="A10364" s="1165" t="str">
        <f t="shared" si="1041"/>
        <v>MEXP97DTFLG</v>
      </c>
      <c r="B10364" s="1165">
        <f>IFERROR(INDEX('GRP Macros'!$B$14:$AF$554,MATCH(C10364,'GRP Macros'!$B$14:$B$552,FALSE),MATCH(D10364,'GRP Macros'!$B$14:$AF$14,FALSE)),0)</f>
        <v>0</v>
      </c>
      <c r="C10364" s="1165" t="str">
        <f t="shared" si="1044"/>
        <v>MEXP97DT</v>
      </c>
      <c r="D10364" s="988" t="str">
        <f>'GRP Macros'!$AC$14</f>
        <v>Fluo Green 
RAL 6028</v>
      </c>
      <c r="E10364" s="1165" t="s">
        <v>27831</v>
      </c>
      <c r="F10364" s="1165" t="s">
        <v>28333</v>
      </c>
    </row>
    <row r="10365" spans="1:6" ht="15" customHeight="1">
      <c r="A10365" s="1165" t="str">
        <f t="shared" si="1041"/>
        <v>MEXP98DTWHI</v>
      </c>
      <c r="B10365" s="1165">
        <f>IFERROR(INDEX('GRP Macros'!$B$14:$AF$554,MATCH(C10365,'GRP Macros'!$B$14:$B$552,FALSE),MATCH(D10365,'GRP Macros'!$B$14:$AF$14,FALSE)),0)</f>
        <v>0</v>
      </c>
      <c r="C10365" s="1165" t="s">
        <v>28561</v>
      </c>
      <c r="D10365" s="1167" t="str">
        <f>'GRP Macros'!$K$14</f>
        <v>White 
RAL 9016</v>
      </c>
      <c r="E10365" s="1165" t="s">
        <v>27838</v>
      </c>
      <c r="F10365" s="1165" t="s">
        <v>28333</v>
      </c>
    </row>
    <row r="10366" spans="1:6" ht="15" customHeight="1">
      <c r="A10366" s="1165" t="str">
        <f t="shared" ref="A10366:A10378" si="1045">CONCATENATE(C10366,E10366)</f>
        <v>MEXP98DTBLU</v>
      </c>
      <c r="B10366" s="1165">
        <f>IFERROR(INDEX('GRP Macros'!$B$14:$AF$554,MATCH(C10366,'GRP Macros'!$B$14:$B$552,FALSE),MATCH(D10366,'GRP Macros'!$B$14:$AF$14,FALSE)),0)</f>
        <v>0</v>
      </c>
      <c r="C10366" s="1165" t="str">
        <f>C10365</f>
        <v>MEXP98DT</v>
      </c>
      <c r="D10366" s="988" t="str">
        <f>'GRP Macros'!$L$14</f>
        <v>Blue US 
RAL 5015</v>
      </c>
      <c r="E10366" s="1165" t="s">
        <v>27827</v>
      </c>
      <c r="F10366" s="1165" t="s">
        <v>28333</v>
      </c>
    </row>
    <row r="10367" spans="1:6" ht="15" customHeight="1">
      <c r="A10367" s="1165" t="str">
        <f t="shared" si="1045"/>
        <v>MEXP98DTMIN</v>
      </c>
      <c r="B10367" s="1165">
        <f>IFERROR(INDEX('GRP Macros'!$B$14:$AF$554,MATCH(C10367,'GRP Macros'!$B$14:$B$552,FALSE),MATCH(D10367,'GRP Macros'!$B$14:$AF$14,FALSE)),0)</f>
        <v>0</v>
      </c>
      <c r="C10367" s="1165" t="str">
        <f t="shared" ref="C10367:C10378" si="1046">C10366</f>
        <v>MEXP98DT</v>
      </c>
      <c r="D10367" s="988" t="str">
        <f>'GRP Macros'!$O$14</f>
        <v>Mint 
RAL 6027</v>
      </c>
      <c r="E10367" s="1165" t="s">
        <v>27834</v>
      </c>
      <c r="F10367" s="1165" t="s">
        <v>28333</v>
      </c>
    </row>
    <row r="10368" spans="1:6" ht="15" customHeight="1">
      <c r="A10368" s="1165" t="str">
        <f t="shared" si="1045"/>
        <v>MEXP98DTGRE</v>
      </c>
      <c r="B10368" s="1165">
        <f>IFERROR(INDEX('GRP Macros'!$B$14:$AF$554,MATCH(C10368,'GRP Macros'!$B$14:$B$552,FALSE),MATCH(D10368,'GRP Macros'!$B$14:$AF$14,FALSE)),0)</f>
        <v>0</v>
      </c>
      <c r="C10368" s="1165" t="str">
        <f t="shared" si="1046"/>
        <v>MEXP98DT</v>
      </c>
      <c r="D10368" s="988" t="str">
        <f>'GRP Macros'!$P$14</f>
        <v>Green 
RAL 6037</v>
      </c>
      <c r="E10368" s="1165" t="s">
        <v>27837</v>
      </c>
      <c r="F10368" s="1165" t="s">
        <v>28333</v>
      </c>
    </row>
    <row r="10369" spans="1:6" ht="15" customHeight="1">
      <c r="A10369" s="1165" t="str">
        <f t="shared" si="1045"/>
        <v>MEXP98DTPUK</v>
      </c>
      <c r="B10369" s="1165">
        <f>IFERROR(INDEX('GRP Macros'!$B$14:$AF$554,MATCH(C10369,'GRP Macros'!$B$14:$B$552,FALSE),MATCH(D10369,'GRP Macros'!$B$14:$AF$14,FALSE)),0)</f>
        <v>0</v>
      </c>
      <c r="C10369" s="1165" t="str">
        <f t="shared" si="1046"/>
        <v>MEXP98DT</v>
      </c>
      <c r="D10369" s="988" t="str">
        <f>'GRP Macros'!$Q$14</f>
        <v>US Green 
Pantone
2301C</v>
      </c>
      <c r="E10369" s="1165" t="s">
        <v>27835</v>
      </c>
      <c r="F10369" s="1165" t="s">
        <v>28333</v>
      </c>
    </row>
    <row r="10370" spans="1:6" ht="15" customHeight="1">
      <c r="A10370" s="1165" t="str">
        <f t="shared" si="1045"/>
        <v>MEXP98DTYEL</v>
      </c>
      <c r="B10370" s="1165">
        <f>IFERROR(INDEX('GRP Macros'!$B$14:$AF$554,MATCH(C10370,'GRP Macros'!$B$14:$B$552,FALSE),MATCH(D10370,'GRP Macros'!$B$14:$AF$14,FALSE)),0)</f>
        <v>0</v>
      </c>
      <c r="C10370" s="1165" t="str">
        <f t="shared" si="1046"/>
        <v>MEXP98DT</v>
      </c>
      <c r="D10370" s="988" t="str">
        <f>'GRP Macros'!$S$14</f>
        <v>Yellow 
RAL 1023</v>
      </c>
      <c r="E10370" s="1165" t="s">
        <v>27823</v>
      </c>
      <c r="F10370" s="1165" t="s">
        <v>28333</v>
      </c>
    </row>
    <row r="10371" spans="1:6" ht="15" customHeight="1">
      <c r="A10371" s="1165" t="str">
        <f t="shared" si="1045"/>
        <v>MEXP98DTRED</v>
      </c>
      <c r="B10371" s="1165">
        <f>IFERROR(INDEX('GRP Macros'!$B$14:$AF$554,MATCH(C10371,'GRP Macros'!$B$14:$B$552,FALSE),MATCH(D10371,'GRP Macros'!$B$14:$AF$14,FALSE)),0)</f>
        <v>0</v>
      </c>
      <c r="C10371" s="1165" t="str">
        <f t="shared" si="1046"/>
        <v>MEXP98DT</v>
      </c>
      <c r="D10371" s="988" t="str">
        <f>'GRP Macros'!$U$14</f>
        <v>Red 
RAL 3020</v>
      </c>
      <c r="E10371" s="1165" t="s">
        <v>27826</v>
      </c>
      <c r="F10371" s="1165" t="s">
        <v>28333</v>
      </c>
    </row>
    <row r="10372" spans="1:6" ht="15" customHeight="1">
      <c r="A10372" s="1165" t="str">
        <f t="shared" si="1045"/>
        <v>MEXP98DTVIO</v>
      </c>
      <c r="B10372" s="1165">
        <f>IFERROR(INDEX('GRP Macros'!$B$14:$AF$554,MATCH(C10372,'GRP Macros'!$B$14:$B$552,FALSE),MATCH(D10372,'GRP Macros'!$B$14:$AF$14,FALSE)),0)</f>
        <v>0</v>
      </c>
      <c r="C10372" s="1165" t="str">
        <f t="shared" si="1046"/>
        <v>MEXP98DT</v>
      </c>
      <c r="D10372" s="988" t="str">
        <f>'GRP Macros'!$V$14</f>
        <v>Violet 
RAL 4008</v>
      </c>
      <c r="E10372" s="1165" t="s">
        <v>27833</v>
      </c>
      <c r="F10372" s="1165" t="s">
        <v>28333</v>
      </c>
    </row>
    <row r="10373" spans="1:6" ht="15" customHeight="1">
      <c r="A10373" s="1165" t="str">
        <f t="shared" si="1045"/>
        <v>MEXP98DTBLK</v>
      </c>
      <c r="B10373" s="1165">
        <f>IFERROR(INDEX('GRP Macros'!$B$14:$AF$554,MATCH(C10373,'GRP Macros'!$B$14:$B$552,FALSE),MATCH(D10373,'GRP Macros'!$B$14:$AF$14,FALSE)),0)</f>
        <v>0</v>
      </c>
      <c r="C10373" s="1165" t="str">
        <f t="shared" si="1046"/>
        <v>MEXP98DT</v>
      </c>
      <c r="D10373" s="988" t="str">
        <f>'GRP Macros'!$X$14</f>
        <v>Black 
RAL 9005</v>
      </c>
      <c r="E10373" s="1165" t="s">
        <v>27829</v>
      </c>
      <c r="F10373" s="1165" t="s">
        <v>28333</v>
      </c>
    </row>
    <row r="10374" spans="1:6" ht="15" customHeight="1">
      <c r="A10374" s="1165" t="str">
        <f t="shared" si="1045"/>
        <v>MEXP98DTGRY</v>
      </c>
      <c r="B10374" s="1165">
        <f>IFERROR(INDEX('GRP Macros'!$B$14:$AF$554,MATCH(C10374,'GRP Macros'!$B$14:$B$552,FALSE),MATCH(D10374,'GRP Macros'!$B$14:$AF$14,FALSE)),0)</f>
        <v>0</v>
      </c>
      <c r="C10374" s="1165" t="str">
        <f t="shared" si="1046"/>
        <v>MEXP98DT</v>
      </c>
      <c r="D10374" s="988" t="str">
        <f>'GRP Macros'!$Y$14</f>
        <v>Grey 
RAL 7001</v>
      </c>
      <c r="E10374" s="1165" t="s">
        <v>27828</v>
      </c>
      <c r="F10374" s="1165" t="s">
        <v>28333</v>
      </c>
    </row>
    <row r="10375" spans="1:6" ht="15" customHeight="1">
      <c r="A10375" s="1165" t="str">
        <f t="shared" si="1045"/>
        <v>MEXP98DTFLY</v>
      </c>
      <c r="B10375" s="1165">
        <f>IFERROR(INDEX('GRP Macros'!$B$14:$AF$554,MATCH(C10375,'GRP Macros'!$B$14:$B$552,FALSE),MATCH(D10375,'GRP Macros'!$B$14:$AF$14,FALSE)),0)</f>
        <v>0</v>
      </c>
      <c r="C10375" s="1165" t="str">
        <f t="shared" si="1046"/>
        <v>MEXP98DT</v>
      </c>
      <c r="D10375" s="988" t="str">
        <f>'GRP Macros'!$Z$14</f>
        <v>Fluo Yellow 
RAL 1026</v>
      </c>
      <c r="E10375" s="1165" t="s">
        <v>28041</v>
      </c>
      <c r="F10375" s="1165" t="s">
        <v>28333</v>
      </c>
    </row>
    <row r="10376" spans="1:6" ht="15" customHeight="1">
      <c r="A10376" s="1165" t="str">
        <f t="shared" si="1045"/>
        <v>MEXP98DTFLO</v>
      </c>
      <c r="B10376" s="1165">
        <f>IFERROR(INDEX('GRP Macros'!$B$14:$AF$554,MATCH(C10376,'GRP Macros'!$B$14:$B$552,FALSE),MATCH(D10376,'GRP Macros'!$B$14:$AF$14,FALSE)),0)</f>
        <v>0</v>
      </c>
      <c r="C10376" s="1165" t="str">
        <f t="shared" si="1046"/>
        <v>MEXP98DT</v>
      </c>
      <c r="D10376" s="988" t="str">
        <f>'GRP Macros'!$AA$14</f>
        <v>Fluo Orange 
RAL 2005</v>
      </c>
      <c r="E10376" s="1165" t="s">
        <v>27830</v>
      </c>
      <c r="F10376" s="1165" t="s">
        <v>28333</v>
      </c>
    </row>
    <row r="10377" spans="1:6" ht="15" customHeight="1">
      <c r="A10377" s="1165" t="str">
        <f t="shared" si="1045"/>
        <v>MEXP98DTFLP</v>
      </c>
      <c r="B10377" s="1165">
        <f>IFERROR(INDEX('GRP Macros'!$B$14:$AF$554,MATCH(C10377,'GRP Macros'!$B$14:$B$552,FALSE),MATCH(D10377,'GRP Macros'!$B$14:$AF$14,FALSE)),0)</f>
        <v>0</v>
      </c>
      <c r="C10377" s="1165" t="str">
        <f t="shared" si="1046"/>
        <v>MEXP98DT</v>
      </c>
      <c r="D10377" s="988" t="str">
        <f>'GRP Macros'!$AB$14</f>
        <v>Fluo Pink 
Pantone 806C</v>
      </c>
      <c r="E10377" s="1165" t="s">
        <v>27832</v>
      </c>
      <c r="F10377" s="1165" t="s">
        <v>28333</v>
      </c>
    </row>
    <row r="10378" spans="1:6" ht="15" customHeight="1">
      <c r="A10378" s="1165" t="str">
        <f t="shared" si="1045"/>
        <v>MEXP98DTFLG</v>
      </c>
      <c r="B10378" s="1165">
        <f>IFERROR(INDEX('GRP Macros'!$B$14:$AF$554,MATCH(C10378,'GRP Macros'!$B$14:$B$552,FALSE),MATCH(D10378,'GRP Macros'!$B$14:$AF$14,FALSE)),0)</f>
        <v>0</v>
      </c>
      <c r="C10378" s="1165" t="str">
        <f t="shared" si="1046"/>
        <v>MEXP98DT</v>
      </c>
      <c r="D10378" s="988" t="str">
        <f>'GRP Macros'!$AC$14</f>
        <v>Fluo Green 
RAL 6028</v>
      </c>
      <c r="E10378" s="1165" t="s">
        <v>27831</v>
      </c>
      <c r="F10378" s="1165" t="s">
        <v>28333</v>
      </c>
    </row>
    <row r="10379" spans="1:6" ht="15" customHeight="1">
      <c r="A10379" s="1165" t="str">
        <f t="shared" ref="A10379:A10414" si="1047">CONCATENATE(C10379,E10379)</f>
        <v>MEXP99DTWHI</v>
      </c>
      <c r="B10379" s="1165">
        <f>IFERROR(INDEX('GRP Macros'!$B$14:$AF$554,MATCH(C10379,'GRP Macros'!$B$14:$B$552,FALSE),MATCH(D10379,'GRP Macros'!$B$14:$AF$14,FALSE)),0)</f>
        <v>0</v>
      </c>
      <c r="C10379" s="1165" t="s">
        <v>28562</v>
      </c>
      <c r="D10379" s="1167" t="str">
        <f>'GRP Macros'!$K$14</f>
        <v>White 
RAL 9016</v>
      </c>
      <c r="E10379" s="1165" t="s">
        <v>27838</v>
      </c>
      <c r="F10379" s="1165" t="s">
        <v>28333</v>
      </c>
    </row>
    <row r="10380" spans="1:6" ht="15" customHeight="1">
      <c r="A10380" s="1165" t="str">
        <f t="shared" si="1047"/>
        <v>MEXP99DTBLU</v>
      </c>
      <c r="B10380" s="1165">
        <f>IFERROR(INDEX('GRP Macros'!$B$14:$AF$554,MATCH(C10380,'GRP Macros'!$B$14:$B$552,FALSE),MATCH(D10380,'GRP Macros'!$B$14:$AF$14,FALSE)),0)</f>
        <v>0</v>
      </c>
      <c r="C10380" s="1165" t="str">
        <f>C10379</f>
        <v>MEXP99DT</v>
      </c>
      <c r="D10380" s="988" t="str">
        <f>'GRP Macros'!$L$14</f>
        <v>Blue US 
RAL 5015</v>
      </c>
      <c r="E10380" s="1165" t="s">
        <v>27827</v>
      </c>
      <c r="F10380" s="1165" t="s">
        <v>28333</v>
      </c>
    </row>
    <row r="10381" spans="1:6" ht="15" customHeight="1">
      <c r="A10381" s="1165" t="str">
        <f t="shared" si="1047"/>
        <v>MEXP99DTMIN</v>
      </c>
      <c r="B10381" s="1165">
        <f>IFERROR(INDEX('GRP Macros'!$B$14:$AF$554,MATCH(C10381,'GRP Macros'!$B$14:$B$552,FALSE),MATCH(D10381,'GRP Macros'!$B$14:$AF$14,FALSE)),0)</f>
        <v>0</v>
      </c>
      <c r="C10381" s="1165" t="str">
        <f t="shared" ref="C10381:C10392" si="1048">C10380</f>
        <v>MEXP99DT</v>
      </c>
      <c r="D10381" s="988" t="str">
        <f>'GRP Macros'!$O$14</f>
        <v>Mint 
RAL 6027</v>
      </c>
      <c r="E10381" s="1165" t="s">
        <v>27834</v>
      </c>
      <c r="F10381" s="1165" t="s">
        <v>28333</v>
      </c>
    </row>
    <row r="10382" spans="1:6" ht="15" customHeight="1">
      <c r="A10382" s="1165" t="str">
        <f t="shared" si="1047"/>
        <v>MEXP99DTGRE</v>
      </c>
      <c r="B10382" s="1165">
        <f>IFERROR(INDEX('GRP Macros'!$B$14:$AF$554,MATCH(C10382,'GRP Macros'!$B$14:$B$552,FALSE),MATCH(D10382,'GRP Macros'!$B$14:$AF$14,FALSE)),0)</f>
        <v>0</v>
      </c>
      <c r="C10382" s="1165" t="str">
        <f t="shared" si="1048"/>
        <v>MEXP99DT</v>
      </c>
      <c r="D10382" s="988" t="str">
        <f>'GRP Macros'!$P$14</f>
        <v>Green 
RAL 6037</v>
      </c>
      <c r="E10382" s="1165" t="s">
        <v>27837</v>
      </c>
      <c r="F10382" s="1165" t="s">
        <v>28333</v>
      </c>
    </row>
    <row r="10383" spans="1:6" ht="15" customHeight="1">
      <c r="A10383" s="1165" t="str">
        <f t="shared" si="1047"/>
        <v>MEXP99DTPUK</v>
      </c>
      <c r="B10383" s="1165">
        <f>IFERROR(INDEX('GRP Macros'!$B$14:$AF$554,MATCH(C10383,'GRP Macros'!$B$14:$B$552,FALSE),MATCH(D10383,'GRP Macros'!$B$14:$AF$14,FALSE)),0)</f>
        <v>0</v>
      </c>
      <c r="C10383" s="1165" t="str">
        <f t="shared" si="1048"/>
        <v>MEXP99DT</v>
      </c>
      <c r="D10383" s="988" t="str">
        <f>'GRP Macros'!$Q$14</f>
        <v>US Green 
Pantone
2301C</v>
      </c>
      <c r="E10383" s="1165" t="s">
        <v>27835</v>
      </c>
      <c r="F10383" s="1165" t="s">
        <v>28333</v>
      </c>
    </row>
    <row r="10384" spans="1:6" ht="15" customHeight="1">
      <c r="A10384" s="1165" t="str">
        <f t="shared" si="1047"/>
        <v>MEXP99DTYEL</v>
      </c>
      <c r="B10384" s="1165">
        <f>IFERROR(INDEX('GRP Macros'!$B$14:$AF$554,MATCH(C10384,'GRP Macros'!$B$14:$B$552,FALSE),MATCH(D10384,'GRP Macros'!$B$14:$AF$14,FALSE)),0)</f>
        <v>0</v>
      </c>
      <c r="C10384" s="1165" t="str">
        <f t="shared" si="1048"/>
        <v>MEXP99DT</v>
      </c>
      <c r="D10384" s="988" t="str">
        <f>'GRP Macros'!$S$14</f>
        <v>Yellow 
RAL 1023</v>
      </c>
      <c r="E10384" s="1165" t="s">
        <v>27823</v>
      </c>
      <c r="F10384" s="1165" t="s">
        <v>28333</v>
      </c>
    </row>
    <row r="10385" spans="1:6" ht="15" customHeight="1">
      <c r="A10385" s="1165" t="str">
        <f t="shared" si="1047"/>
        <v>MEXP99DTRED</v>
      </c>
      <c r="B10385" s="1165">
        <f>IFERROR(INDEX('GRP Macros'!$B$14:$AF$554,MATCH(C10385,'GRP Macros'!$B$14:$B$552,FALSE),MATCH(D10385,'GRP Macros'!$B$14:$AF$14,FALSE)),0)</f>
        <v>0</v>
      </c>
      <c r="C10385" s="1165" t="str">
        <f t="shared" si="1048"/>
        <v>MEXP99DT</v>
      </c>
      <c r="D10385" s="988" t="str">
        <f>'GRP Macros'!$U$14</f>
        <v>Red 
RAL 3020</v>
      </c>
      <c r="E10385" s="1165" t="s">
        <v>27826</v>
      </c>
      <c r="F10385" s="1165" t="s">
        <v>28333</v>
      </c>
    </row>
    <row r="10386" spans="1:6" ht="15" customHeight="1">
      <c r="A10386" s="1165" t="str">
        <f t="shared" si="1047"/>
        <v>MEXP99DTVIO</v>
      </c>
      <c r="B10386" s="1165">
        <f>IFERROR(INDEX('GRP Macros'!$B$14:$AF$554,MATCH(C10386,'GRP Macros'!$B$14:$B$552,FALSE),MATCH(D10386,'GRP Macros'!$B$14:$AF$14,FALSE)),0)</f>
        <v>0</v>
      </c>
      <c r="C10386" s="1165" t="str">
        <f t="shared" si="1048"/>
        <v>MEXP99DT</v>
      </c>
      <c r="D10386" s="988" t="str">
        <f>'GRP Macros'!$V$14</f>
        <v>Violet 
RAL 4008</v>
      </c>
      <c r="E10386" s="1165" t="s">
        <v>27833</v>
      </c>
      <c r="F10386" s="1165" t="s">
        <v>28333</v>
      </c>
    </row>
    <row r="10387" spans="1:6" ht="15" customHeight="1">
      <c r="A10387" s="1165" t="str">
        <f t="shared" si="1047"/>
        <v>MEXP99DTBLK</v>
      </c>
      <c r="B10387" s="1165">
        <f>IFERROR(INDEX('GRP Macros'!$B$14:$AF$554,MATCH(C10387,'GRP Macros'!$B$14:$B$552,FALSE),MATCH(D10387,'GRP Macros'!$B$14:$AF$14,FALSE)),0)</f>
        <v>0</v>
      </c>
      <c r="C10387" s="1165" t="str">
        <f t="shared" si="1048"/>
        <v>MEXP99DT</v>
      </c>
      <c r="D10387" s="988" t="str">
        <f>'GRP Macros'!$X$14</f>
        <v>Black 
RAL 9005</v>
      </c>
      <c r="E10387" s="1165" t="s">
        <v>27829</v>
      </c>
      <c r="F10387" s="1165" t="s">
        <v>28333</v>
      </c>
    </row>
    <row r="10388" spans="1:6" ht="15" customHeight="1">
      <c r="A10388" s="1165" t="str">
        <f t="shared" si="1047"/>
        <v>MEXP99DTGRY</v>
      </c>
      <c r="B10388" s="1165">
        <f>IFERROR(INDEX('GRP Macros'!$B$14:$AF$554,MATCH(C10388,'GRP Macros'!$B$14:$B$552,FALSE),MATCH(D10388,'GRP Macros'!$B$14:$AF$14,FALSE)),0)</f>
        <v>0</v>
      </c>
      <c r="C10388" s="1165" t="str">
        <f t="shared" si="1048"/>
        <v>MEXP99DT</v>
      </c>
      <c r="D10388" s="988" t="str">
        <f>'GRP Macros'!$Y$14</f>
        <v>Grey 
RAL 7001</v>
      </c>
      <c r="E10388" s="1165" t="s">
        <v>27828</v>
      </c>
      <c r="F10388" s="1165" t="s">
        <v>28333</v>
      </c>
    </row>
    <row r="10389" spans="1:6" ht="15" customHeight="1">
      <c r="A10389" s="1165" t="str">
        <f t="shared" si="1047"/>
        <v>MEXP99DTFLY</v>
      </c>
      <c r="B10389" s="1165">
        <f>IFERROR(INDEX('GRP Macros'!$B$14:$AF$554,MATCH(C10389,'GRP Macros'!$B$14:$B$552,FALSE),MATCH(D10389,'GRP Macros'!$B$14:$AF$14,FALSE)),0)</f>
        <v>0</v>
      </c>
      <c r="C10389" s="1165" t="str">
        <f t="shared" si="1048"/>
        <v>MEXP99DT</v>
      </c>
      <c r="D10389" s="988" t="str">
        <f>'GRP Macros'!$Z$14</f>
        <v>Fluo Yellow 
RAL 1026</v>
      </c>
      <c r="E10389" s="1165" t="s">
        <v>28041</v>
      </c>
      <c r="F10389" s="1165" t="s">
        <v>28333</v>
      </c>
    </row>
    <row r="10390" spans="1:6" ht="15" customHeight="1">
      <c r="A10390" s="1165" t="str">
        <f t="shared" si="1047"/>
        <v>MEXP99DTFLO</v>
      </c>
      <c r="B10390" s="1165">
        <f>IFERROR(INDEX('GRP Macros'!$B$14:$AF$554,MATCH(C10390,'GRP Macros'!$B$14:$B$552,FALSE),MATCH(D10390,'GRP Macros'!$B$14:$AF$14,FALSE)),0)</f>
        <v>0</v>
      </c>
      <c r="C10390" s="1165" t="str">
        <f t="shared" si="1048"/>
        <v>MEXP99DT</v>
      </c>
      <c r="D10390" s="988" t="str">
        <f>'GRP Macros'!$AA$14</f>
        <v>Fluo Orange 
RAL 2005</v>
      </c>
      <c r="E10390" s="1165" t="s">
        <v>27830</v>
      </c>
      <c r="F10390" s="1165" t="s">
        <v>28333</v>
      </c>
    </row>
    <row r="10391" spans="1:6" ht="15" customHeight="1">
      <c r="A10391" s="1165" t="str">
        <f t="shared" si="1047"/>
        <v>MEXP99DTFLP</v>
      </c>
      <c r="B10391" s="1165">
        <f>IFERROR(INDEX('GRP Macros'!$B$14:$AF$554,MATCH(C10391,'GRP Macros'!$B$14:$B$552,FALSE),MATCH(D10391,'GRP Macros'!$B$14:$AF$14,FALSE)),0)</f>
        <v>0</v>
      </c>
      <c r="C10391" s="1165" t="str">
        <f t="shared" si="1048"/>
        <v>MEXP99DT</v>
      </c>
      <c r="D10391" s="988" t="str">
        <f>'GRP Macros'!$AB$14</f>
        <v>Fluo Pink 
Pantone 806C</v>
      </c>
      <c r="E10391" s="1165" t="s">
        <v>27832</v>
      </c>
      <c r="F10391" s="1165" t="s">
        <v>28333</v>
      </c>
    </row>
    <row r="10392" spans="1:6" ht="15" customHeight="1">
      <c r="A10392" s="1165" t="str">
        <f t="shared" si="1047"/>
        <v>MEXP99DTFLG</v>
      </c>
      <c r="B10392" s="1165">
        <f>IFERROR(INDEX('GRP Macros'!$B$14:$AF$554,MATCH(C10392,'GRP Macros'!$B$14:$B$552,FALSE),MATCH(D10392,'GRP Macros'!$B$14:$AF$14,FALSE)),0)</f>
        <v>0</v>
      </c>
      <c r="C10392" s="1165" t="str">
        <f t="shared" si="1048"/>
        <v>MEXP99DT</v>
      </c>
      <c r="D10392" s="988" t="str">
        <f>'GRP Macros'!$AC$14</f>
        <v>Fluo Green 
RAL 6028</v>
      </c>
      <c r="E10392" s="1165" t="s">
        <v>27831</v>
      </c>
      <c r="F10392" s="1165" t="s">
        <v>28333</v>
      </c>
    </row>
    <row r="10393" spans="1:6" ht="15" customHeight="1">
      <c r="A10393" s="1165" t="str">
        <f t="shared" si="1047"/>
        <v>MEXP100DTWHI</v>
      </c>
      <c r="B10393" s="1165">
        <f>IFERROR(INDEX('GRP Macros'!$B$14:$AF$554,MATCH(C10393,'GRP Macros'!$B$14:$B$552,FALSE),MATCH(D10393,'GRP Macros'!$B$14:$AF$14,FALSE)),0)</f>
        <v>0</v>
      </c>
      <c r="C10393" s="1165" t="s">
        <v>28563</v>
      </c>
      <c r="D10393" s="1167" t="str">
        <f>'GRP Macros'!$K$14</f>
        <v>White 
RAL 9016</v>
      </c>
      <c r="E10393" s="1165" t="s">
        <v>27838</v>
      </c>
      <c r="F10393" s="1165" t="s">
        <v>28333</v>
      </c>
    </row>
    <row r="10394" spans="1:6" ht="15" customHeight="1">
      <c r="A10394" s="1165" t="str">
        <f t="shared" si="1047"/>
        <v>MEXP100DTBLU</v>
      </c>
      <c r="B10394" s="1165">
        <f>IFERROR(INDEX('GRP Macros'!$B$14:$AF$554,MATCH(C10394,'GRP Macros'!$B$14:$B$552,FALSE),MATCH(D10394,'GRP Macros'!$B$14:$AF$14,FALSE)),0)</f>
        <v>0</v>
      </c>
      <c r="C10394" s="1165" t="str">
        <f>C10393</f>
        <v>MEXP100DT</v>
      </c>
      <c r="D10394" s="988" t="str">
        <f>'GRP Macros'!$L$14</f>
        <v>Blue US 
RAL 5015</v>
      </c>
      <c r="E10394" s="1165" t="s">
        <v>27827</v>
      </c>
      <c r="F10394" s="1165" t="s">
        <v>28333</v>
      </c>
    </row>
    <row r="10395" spans="1:6" ht="15" customHeight="1">
      <c r="A10395" s="1165" t="str">
        <f t="shared" si="1047"/>
        <v>MEXP100DTMIN</v>
      </c>
      <c r="B10395" s="1165">
        <f>IFERROR(INDEX('GRP Macros'!$B$14:$AF$554,MATCH(C10395,'GRP Macros'!$B$14:$B$552,FALSE),MATCH(D10395,'GRP Macros'!$B$14:$AF$14,FALSE)),0)</f>
        <v>0</v>
      </c>
      <c r="C10395" s="1165" t="str">
        <f t="shared" ref="C10395:C10406" si="1049">C10394</f>
        <v>MEXP100DT</v>
      </c>
      <c r="D10395" s="988" t="str">
        <f>'GRP Macros'!$O$14</f>
        <v>Mint 
RAL 6027</v>
      </c>
      <c r="E10395" s="1165" t="s">
        <v>27834</v>
      </c>
      <c r="F10395" s="1165" t="s">
        <v>28333</v>
      </c>
    </row>
    <row r="10396" spans="1:6" ht="15" customHeight="1">
      <c r="A10396" s="1165" t="str">
        <f t="shared" si="1047"/>
        <v>MEXP100DTGRE</v>
      </c>
      <c r="B10396" s="1165">
        <f>IFERROR(INDEX('GRP Macros'!$B$14:$AF$554,MATCH(C10396,'GRP Macros'!$B$14:$B$552,FALSE),MATCH(D10396,'GRP Macros'!$B$14:$AF$14,FALSE)),0)</f>
        <v>0</v>
      </c>
      <c r="C10396" s="1165" t="str">
        <f t="shared" si="1049"/>
        <v>MEXP100DT</v>
      </c>
      <c r="D10396" s="988" t="str">
        <f>'GRP Macros'!$P$14</f>
        <v>Green 
RAL 6037</v>
      </c>
      <c r="E10396" s="1165" t="s">
        <v>27837</v>
      </c>
      <c r="F10396" s="1165" t="s">
        <v>28333</v>
      </c>
    </row>
    <row r="10397" spans="1:6" ht="15" customHeight="1">
      <c r="A10397" s="1165" t="str">
        <f t="shared" si="1047"/>
        <v>MEXP100DTPUK</v>
      </c>
      <c r="B10397" s="1165">
        <f>IFERROR(INDEX('GRP Macros'!$B$14:$AF$554,MATCH(C10397,'GRP Macros'!$B$14:$B$552,FALSE),MATCH(D10397,'GRP Macros'!$B$14:$AF$14,FALSE)),0)</f>
        <v>0</v>
      </c>
      <c r="C10397" s="1165" t="str">
        <f t="shared" si="1049"/>
        <v>MEXP100DT</v>
      </c>
      <c r="D10397" s="988" t="str">
        <f>'GRP Macros'!$Q$14</f>
        <v>US Green 
Pantone
2301C</v>
      </c>
      <c r="E10397" s="1165" t="s">
        <v>27835</v>
      </c>
      <c r="F10397" s="1165" t="s">
        <v>28333</v>
      </c>
    </row>
    <row r="10398" spans="1:6" ht="15" customHeight="1">
      <c r="A10398" s="1165" t="str">
        <f t="shared" si="1047"/>
        <v>MEXP100DTYEL</v>
      </c>
      <c r="B10398" s="1165">
        <f>IFERROR(INDEX('GRP Macros'!$B$14:$AF$554,MATCH(C10398,'GRP Macros'!$B$14:$B$552,FALSE),MATCH(D10398,'GRP Macros'!$B$14:$AF$14,FALSE)),0)</f>
        <v>0</v>
      </c>
      <c r="C10398" s="1165" t="str">
        <f t="shared" si="1049"/>
        <v>MEXP100DT</v>
      </c>
      <c r="D10398" s="988" t="str">
        <f>'GRP Macros'!$S$14</f>
        <v>Yellow 
RAL 1023</v>
      </c>
      <c r="E10398" s="1165" t="s">
        <v>27823</v>
      </c>
      <c r="F10398" s="1165" t="s">
        <v>28333</v>
      </c>
    </row>
    <row r="10399" spans="1:6" ht="15" customHeight="1">
      <c r="A10399" s="1165" t="str">
        <f t="shared" si="1047"/>
        <v>MEXP100DTRED</v>
      </c>
      <c r="B10399" s="1165">
        <f>IFERROR(INDEX('GRP Macros'!$B$14:$AF$554,MATCH(C10399,'GRP Macros'!$B$14:$B$552,FALSE),MATCH(D10399,'GRP Macros'!$B$14:$AF$14,FALSE)),0)</f>
        <v>0</v>
      </c>
      <c r="C10399" s="1165" t="str">
        <f t="shared" si="1049"/>
        <v>MEXP100DT</v>
      </c>
      <c r="D10399" s="988" t="str">
        <f>'GRP Macros'!$U$14</f>
        <v>Red 
RAL 3020</v>
      </c>
      <c r="E10399" s="1165" t="s">
        <v>27826</v>
      </c>
      <c r="F10399" s="1165" t="s">
        <v>28333</v>
      </c>
    </row>
    <row r="10400" spans="1:6" ht="15" customHeight="1">
      <c r="A10400" s="1165" t="str">
        <f t="shared" si="1047"/>
        <v>MEXP100DTVIO</v>
      </c>
      <c r="B10400" s="1165">
        <f>IFERROR(INDEX('GRP Macros'!$B$14:$AF$554,MATCH(C10400,'GRP Macros'!$B$14:$B$552,FALSE),MATCH(D10400,'GRP Macros'!$B$14:$AF$14,FALSE)),0)</f>
        <v>0</v>
      </c>
      <c r="C10400" s="1165" t="str">
        <f t="shared" si="1049"/>
        <v>MEXP100DT</v>
      </c>
      <c r="D10400" s="988" t="str">
        <f>'GRP Macros'!$V$14</f>
        <v>Violet 
RAL 4008</v>
      </c>
      <c r="E10400" s="1165" t="s">
        <v>27833</v>
      </c>
      <c r="F10400" s="1165" t="s">
        <v>28333</v>
      </c>
    </row>
    <row r="10401" spans="1:6" ht="15" customHeight="1">
      <c r="A10401" s="1165" t="str">
        <f t="shared" si="1047"/>
        <v>MEXP100DTBLK</v>
      </c>
      <c r="B10401" s="1165">
        <f>IFERROR(INDEX('GRP Macros'!$B$14:$AF$554,MATCH(C10401,'GRP Macros'!$B$14:$B$552,FALSE),MATCH(D10401,'GRP Macros'!$B$14:$AF$14,FALSE)),0)</f>
        <v>0</v>
      </c>
      <c r="C10401" s="1165" t="str">
        <f t="shared" si="1049"/>
        <v>MEXP100DT</v>
      </c>
      <c r="D10401" s="988" t="str">
        <f>'GRP Macros'!$X$14</f>
        <v>Black 
RAL 9005</v>
      </c>
      <c r="E10401" s="1165" t="s">
        <v>27829</v>
      </c>
      <c r="F10401" s="1165" t="s">
        <v>28333</v>
      </c>
    </row>
    <row r="10402" spans="1:6" ht="15" customHeight="1">
      <c r="A10402" s="1165" t="str">
        <f t="shared" si="1047"/>
        <v>MEXP100DTGRY</v>
      </c>
      <c r="B10402" s="1165">
        <f>IFERROR(INDEX('GRP Macros'!$B$14:$AF$554,MATCH(C10402,'GRP Macros'!$B$14:$B$552,FALSE),MATCH(D10402,'GRP Macros'!$B$14:$AF$14,FALSE)),0)</f>
        <v>0</v>
      </c>
      <c r="C10402" s="1165" t="str">
        <f t="shared" si="1049"/>
        <v>MEXP100DT</v>
      </c>
      <c r="D10402" s="988" t="str">
        <f>'GRP Macros'!$Y$14</f>
        <v>Grey 
RAL 7001</v>
      </c>
      <c r="E10402" s="1165" t="s">
        <v>27828</v>
      </c>
      <c r="F10402" s="1165" t="s">
        <v>28333</v>
      </c>
    </row>
    <row r="10403" spans="1:6" ht="15" customHeight="1">
      <c r="A10403" s="1165" t="str">
        <f t="shared" si="1047"/>
        <v>MEXP100DTFLY</v>
      </c>
      <c r="B10403" s="1165">
        <f>IFERROR(INDEX('GRP Macros'!$B$14:$AF$554,MATCH(C10403,'GRP Macros'!$B$14:$B$552,FALSE),MATCH(D10403,'GRP Macros'!$B$14:$AF$14,FALSE)),0)</f>
        <v>0</v>
      </c>
      <c r="C10403" s="1165" t="str">
        <f t="shared" si="1049"/>
        <v>MEXP100DT</v>
      </c>
      <c r="D10403" s="988" t="str">
        <f>'GRP Macros'!$Z$14</f>
        <v>Fluo Yellow 
RAL 1026</v>
      </c>
      <c r="E10403" s="1165" t="s">
        <v>28041</v>
      </c>
      <c r="F10403" s="1165" t="s">
        <v>28333</v>
      </c>
    </row>
    <row r="10404" spans="1:6" ht="15" customHeight="1">
      <c r="A10404" s="1165" t="str">
        <f t="shared" si="1047"/>
        <v>MEXP100DTFLO</v>
      </c>
      <c r="B10404" s="1165">
        <f>IFERROR(INDEX('GRP Macros'!$B$14:$AF$554,MATCH(C10404,'GRP Macros'!$B$14:$B$552,FALSE),MATCH(D10404,'GRP Macros'!$B$14:$AF$14,FALSE)),0)</f>
        <v>0</v>
      </c>
      <c r="C10404" s="1165" t="str">
        <f t="shared" si="1049"/>
        <v>MEXP100DT</v>
      </c>
      <c r="D10404" s="988" t="str">
        <f>'GRP Macros'!$AA$14</f>
        <v>Fluo Orange 
RAL 2005</v>
      </c>
      <c r="E10404" s="1165" t="s">
        <v>27830</v>
      </c>
      <c r="F10404" s="1165" t="s">
        <v>28333</v>
      </c>
    </row>
    <row r="10405" spans="1:6" ht="15" customHeight="1">
      <c r="A10405" s="1165" t="str">
        <f t="shared" si="1047"/>
        <v>MEXP100DTFLP</v>
      </c>
      <c r="B10405" s="1165">
        <f>IFERROR(INDEX('GRP Macros'!$B$14:$AF$554,MATCH(C10405,'GRP Macros'!$B$14:$B$552,FALSE),MATCH(D10405,'GRP Macros'!$B$14:$AF$14,FALSE)),0)</f>
        <v>0</v>
      </c>
      <c r="C10405" s="1165" t="str">
        <f t="shared" si="1049"/>
        <v>MEXP100DT</v>
      </c>
      <c r="D10405" s="988" t="str">
        <f>'GRP Macros'!$AB$14</f>
        <v>Fluo Pink 
Pantone 806C</v>
      </c>
      <c r="E10405" s="1165" t="s">
        <v>27832</v>
      </c>
      <c r="F10405" s="1165" t="s">
        <v>28333</v>
      </c>
    </row>
    <row r="10406" spans="1:6" ht="15" customHeight="1">
      <c r="A10406" s="1165" t="str">
        <f t="shared" si="1047"/>
        <v>MEXP100DTFLG</v>
      </c>
      <c r="B10406" s="1165">
        <f>IFERROR(INDEX('GRP Macros'!$B$14:$AF$554,MATCH(C10406,'GRP Macros'!$B$14:$B$552,FALSE),MATCH(D10406,'GRP Macros'!$B$14:$AF$14,FALSE)),0)</f>
        <v>0</v>
      </c>
      <c r="C10406" s="1165" t="str">
        <f t="shared" si="1049"/>
        <v>MEXP100DT</v>
      </c>
      <c r="D10406" s="988" t="str">
        <f>'GRP Macros'!$AC$14</f>
        <v>Fluo Green 
RAL 6028</v>
      </c>
      <c r="E10406" s="1165" t="s">
        <v>27831</v>
      </c>
      <c r="F10406" s="1165" t="s">
        <v>28333</v>
      </c>
    </row>
    <row r="10407" spans="1:6" ht="15" customHeight="1">
      <c r="A10407" s="1165" t="str">
        <f t="shared" si="1047"/>
        <v>MEXP101DTWHI</v>
      </c>
      <c r="B10407" s="1165">
        <f>IFERROR(INDEX('GRP Macros'!$B$14:$AF$554,MATCH(C10407,'GRP Macros'!$B$14:$B$552,FALSE),MATCH(D10407,'GRP Macros'!$B$14:$AF$14,FALSE)),0)</f>
        <v>0</v>
      </c>
      <c r="C10407" s="1165" t="s">
        <v>28564</v>
      </c>
      <c r="D10407" s="1167" t="str">
        <f>'GRP Macros'!$K$14</f>
        <v>White 
RAL 9016</v>
      </c>
      <c r="E10407" s="1165" t="s">
        <v>27838</v>
      </c>
      <c r="F10407" s="1165" t="s">
        <v>28333</v>
      </c>
    </row>
    <row r="10408" spans="1:6" ht="15" customHeight="1">
      <c r="A10408" s="1165" t="str">
        <f t="shared" si="1047"/>
        <v>MEXP101DTBLU</v>
      </c>
      <c r="B10408" s="1165">
        <f>IFERROR(INDEX('GRP Macros'!$B$14:$AF$554,MATCH(C10408,'GRP Macros'!$B$14:$B$552,FALSE),MATCH(D10408,'GRP Macros'!$B$14:$AF$14,FALSE)),0)</f>
        <v>0</v>
      </c>
      <c r="C10408" s="1165" t="str">
        <f>C10407</f>
        <v>MEXP101DT</v>
      </c>
      <c r="D10408" s="988" t="str">
        <f>'GRP Macros'!$L$14</f>
        <v>Blue US 
RAL 5015</v>
      </c>
      <c r="E10408" s="1165" t="s">
        <v>27827</v>
      </c>
      <c r="F10408" s="1165" t="s">
        <v>28333</v>
      </c>
    </row>
    <row r="10409" spans="1:6" ht="15" customHeight="1">
      <c r="A10409" s="1165" t="str">
        <f t="shared" si="1047"/>
        <v>MEXP101DTMIN</v>
      </c>
      <c r="B10409" s="1165">
        <f>IFERROR(INDEX('GRP Macros'!$B$14:$AF$554,MATCH(C10409,'GRP Macros'!$B$14:$B$552,FALSE),MATCH(D10409,'GRP Macros'!$B$14:$AF$14,FALSE)),0)</f>
        <v>0</v>
      </c>
      <c r="C10409" s="1165" t="str">
        <f t="shared" ref="C10409:C10420" si="1050">C10408</f>
        <v>MEXP101DT</v>
      </c>
      <c r="D10409" s="988" t="str">
        <f>'GRP Macros'!$O$14</f>
        <v>Mint 
RAL 6027</v>
      </c>
      <c r="E10409" s="1165" t="s">
        <v>27834</v>
      </c>
      <c r="F10409" s="1165" t="s">
        <v>28333</v>
      </c>
    </row>
    <row r="10410" spans="1:6" ht="15" customHeight="1">
      <c r="A10410" s="1165" t="str">
        <f t="shared" si="1047"/>
        <v>MEXP101DTGRE</v>
      </c>
      <c r="B10410" s="1165">
        <f>IFERROR(INDEX('GRP Macros'!$B$14:$AF$554,MATCH(C10410,'GRP Macros'!$B$14:$B$552,FALSE),MATCH(D10410,'GRP Macros'!$B$14:$AF$14,FALSE)),0)</f>
        <v>0</v>
      </c>
      <c r="C10410" s="1165" t="str">
        <f t="shared" si="1050"/>
        <v>MEXP101DT</v>
      </c>
      <c r="D10410" s="988" t="str">
        <f>'GRP Macros'!$P$14</f>
        <v>Green 
RAL 6037</v>
      </c>
      <c r="E10410" s="1165" t="s">
        <v>27837</v>
      </c>
      <c r="F10410" s="1165" t="s">
        <v>28333</v>
      </c>
    </row>
    <row r="10411" spans="1:6" ht="15" customHeight="1">
      <c r="A10411" s="1165" t="str">
        <f t="shared" si="1047"/>
        <v>MEXP101DTPUK</v>
      </c>
      <c r="B10411" s="1165">
        <f>IFERROR(INDEX('GRP Macros'!$B$14:$AF$554,MATCH(C10411,'GRP Macros'!$B$14:$B$552,FALSE),MATCH(D10411,'GRP Macros'!$B$14:$AF$14,FALSE)),0)</f>
        <v>0</v>
      </c>
      <c r="C10411" s="1165" t="str">
        <f t="shared" si="1050"/>
        <v>MEXP101DT</v>
      </c>
      <c r="D10411" s="988" t="str">
        <f>'GRP Macros'!$Q$14</f>
        <v>US Green 
Pantone
2301C</v>
      </c>
      <c r="E10411" s="1165" t="s">
        <v>27835</v>
      </c>
      <c r="F10411" s="1165" t="s">
        <v>28333</v>
      </c>
    </row>
    <row r="10412" spans="1:6" ht="15" customHeight="1">
      <c r="A10412" s="1165" t="str">
        <f t="shared" si="1047"/>
        <v>MEXP101DTYEL</v>
      </c>
      <c r="B10412" s="1165">
        <f>IFERROR(INDEX('GRP Macros'!$B$14:$AF$554,MATCH(C10412,'GRP Macros'!$B$14:$B$552,FALSE),MATCH(D10412,'GRP Macros'!$B$14:$AF$14,FALSE)),0)</f>
        <v>0</v>
      </c>
      <c r="C10412" s="1165" t="str">
        <f t="shared" si="1050"/>
        <v>MEXP101DT</v>
      </c>
      <c r="D10412" s="988" t="str">
        <f>'GRP Macros'!$S$14</f>
        <v>Yellow 
RAL 1023</v>
      </c>
      <c r="E10412" s="1165" t="s">
        <v>27823</v>
      </c>
      <c r="F10412" s="1165" t="s">
        <v>28333</v>
      </c>
    </row>
    <row r="10413" spans="1:6" ht="15" customHeight="1">
      <c r="A10413" s="1165" t="str">
        <f t="shared" si="1047"/>
        <v>MEXP101DTRED</v>
      </c>
      <c r="B10413" s="1165">
        <f>IFERROR(INDEX('GRP Macros'!$B$14:$AF$554,MATCH(C10413,'GRP Macros'!$B$14:$B$552,FALSE),MATCH(D10413,'GRP Macros'!$B$14:$AF$14,FALSE)),0)</f>
        <v>0</v>
      </c>
      <c r="C10413" s="1165" t="str">
        <f t="shared" si="1050"/>
        <v>MEXP101DT</v>
      </c>
      <c r="D10413" s="988" t="str">
        <f>'GRP Macros'!$U$14</f>
        <v>Red 
RAL 3020</v>
      </c>
      <c r="E10413" s="1165" t="s">
        <v>27826</v>
      </c>
      <c r="F10413" s="1165" t="s">
        <v>28333</v>
      </c>
    </row>
    <row r="10414" spans="1:6" ht="15" customHeight="1">
      <c r="A10414" s="1165" t="str">
        <f t="shared" si="1047"/>
        <v>MEXP101DTVIO</v>
      </c>
      <c r="B10414" s="1165">
        <f>IFERROR(INDEX('GRP Macros'!$B$14:$AF$554,MATCH(C10414,'GRP Macros'!$B$14:$B$552,FALSE),MATCH(D10414,'GRP Macros'!$B$14:$AF$14,FALSE)),0)</f>
        <v>0</v>
      </c>
      <c r="C10414" s="1165" t="str">
        <f t="shared" si="1050"/>
        <v>MEXP101DT</v>
      </c>
      <c r="D10414" s="988" t="str">
        <f>'GRP Macros'!$V$14</f>
        <v>Violet 
RAL 4008</v>
      </c>
      <c r="E10414" s="1165" t="s">
        <v>27833</v>
      </c>
      <c r="F10414" s="1165" t="s">
        <v>28333</v>
      </c>
    </row>
    <row r="10415" spans="1:6" ht="15" customHeight="1">
      <c r="A10415" s="1165" t="str">
        <f t="shared" ref="A10415:A10420" si="1051">CONCATENATE(C10415,E10415)</f>
        <v>MEXP101DTBLK</v>
      </c>
      <c r="B10415" s="1165">
        <f>IFERROR(INDEX('GRP Macros'!$B$14:$AF$554,MATCH(C10415,'GRP Macros'!$B$14:$B$552,FALSE),MATCH(D10415,'GRP Macros'!$B$14:$AF$14,FALSE)),0)</f>
        <v>0</v>
      </c>
      <c r="C10415" s="1165" t="str">
        <f t="shared" si="1050"/>
        <v>MEXP101DT</v>
      </c>
      <c r="D10415" s="988" t="str">
        <f>'GRP Macros'!$X$14</f>
        <v>Black 
RAL 9005</v>
      </c>
      <c r="E10415" s="1165" t="s">
        <v>27829</v>
      </c>
      <c r="F10415" s="1165" t="s">
        <v>28333</v>
      </c>
    </row>
    <row r="10416" spans="1:6" ht="15" customHeight="1">
      <c r="A10416" s="1165" t="str">
        <f t="shared" si="1051"/>
        <v>MEXP101DTGRY</v>
      </c>
      <c r="B10416" s="1165">
        <f>IFERROR(INDEX('GRP Macros'!$B$14:$AF$554,MATCH(C10416,'GRP Macros'!$B$14:$B$552,FALSE),MATCH(D10416,'GRP Macros'!$B$14:$AF$14,FALSE)),0)</f>
        <v>0</v>
      </c>
      <c r="C10416" s="1165" t="str">
        <f t="shared" si="1050"/>
        <v>MEXP101DT</v>
      </c>
      <c r="D10416" s="988" t="str">
        <f>'GRP Macros'!$Y$14</f>
        <v>Grey 
RAL 7001</v>
      </c>
      <c r="E10416" s="1165" t="s">
        <v>27828</v>
      </c>
      <c r="F10416" s="1165" t="s">
        <v>28333</v>
      </c>
    </row>
    <row r="10417" spans="1:6" ht="15" customHeight="1">
      <c r="A10417" s="1165" t="str">
        <f t="shared" si="1051"/>
        <v>MEXP101DTFLY</v>
      </c>
      <c r="B10417" s="1165">
        <f>IFERROR(INDEX('GRP Macros'!$B$14:$AF$554,MATCH(C10417,'GRP Macros'!$B$14:$B$552,FALSE),MATCH(D10417,'GRP Macros'!$B$14:$AF$14,FALSE)),0)</f>
        <v>0</v>
      </c>
      <c r="C10417" s="1165" t="str">
        <f t="shared" si="1050"/>
        <v>MEXP101DT</v>
      </c>
      <c r="D10417" s="988" t="str">
        <f>'GRP Macros'!$Z$14</f>
        <v>Fluo Yellow 
RAL 1026</v>
      </c>
      <c r="E10417" s="1165" t="s">
        <v>28041</v>
      </c>
      <c r="F10417" s="1165" t="s">
        <v>28333</v>
      </c>
    </row>
    <row r="10418" spans="1:6" ht="15" customHeight="1">
      <c r="A10418" s="1165" t="str">
        <f t="shared" si="1051"/>
        <v>MEXP101DTFLO</v>
      </c>
      <c r="B10418" s="1165">
        <f>IFERROR(INDEX('GRP Macros'!$B$14:$AF$554,MATCH(C10418,'GRP Macros'!$B$14:$B$552,FALSE),MATCH(D10418,'GRP Macros'!$B$14:$AF$14,FALSE)),0)</f>
        <v>0</v>
      </c>
      <c r="C10418" s="1165" t="str">
        <f t="shared" si="1050"/>
        <v>MEXP101DT</v>
      </c>
      <c r="D10418" s="988" t="str">
        <f>'GRP Macros'!$AA$14</f>
        <v>Fluo Orange 
RAL 2005</v>
      </c>
      <c r="E10418" s="1165" t="s">
        <v>27830</v>
      </c>
      <c r="F10418" s="1165" t="s">
        <v>28333</v>
      </c>
    </row>
    <row r="10419" spans="1:6" ht="15" customHeight="1">
      <c r="A10419" s="1165" t="str">
        <f t="shared" si="1051"/>
        <v>MEXP101DTFLP</v>
      </c>
      <c r="B10419" s="1165">
        <f>IFERROR(INDEX('GRP Macros'!$B$14:$AF$554,MATCH(C10419,'GRP Macros'!$B$14:$B$552,FALSE),MATCH(D10419,'GRP Macros'!$B$14:$AF$14,FALSE)),0)</f>
        <v>0</v>
      </c>
      <c r="C10419" s="1165" t="str">
        <f t="shared" si="1050"/>
        <v>MEXP101DT</v>
      </c>
      <c r="D10419" s="988" t="str">
        <f>'GRP Macros'!$AB$14</f>
        <v>Fluo Pink 
Pantone 806C</v>
      </c>
      <c r="E10419" s="1165" t="s">
        <v>27832</v>
      </c>
      <c r="F10419" s="1165" t="s">
        <v>28333</v>
      </c>
    </row>
    <row r="10420" spans="1:6" ht="15" customHeight="1">
      <c r="A10420" s="1165" t="str">
        <f t="shared" si="1051"/>
        <v>MEXP101DTFLG</v>
      </c>
      <c r="B10420" s="1165">
        <f>IFERROR(INDEX('GRP Macros'!$B$14:$AF$554,MATCH(C10420,'GRP Macros'!$B$14:$B$552,FALSE),MATCH(D10420,'GRP Macros'!$B$14:$AF$14,FALSE)),0)</f>
        <v>0</v>
      </c>
      <c r="C10420" s="1165" t="str">
        <f t="shared" si="1050"/>
        <v>MEXP101DT</v>
      </c>
      <c r="D10420" s="988" t="str">
        <f>'GRP Macros'!$AC$14</f>
        <v>Fluo Green 
RAL 6028</v>
      </c>
      <c r="E10420" s="1165" t="s">
        <v>27831</v>
      </c>
      <c r="F10420" s="1165" t="s">
        <v>28333</v>
      </c>
    </row>
    <row r="10421" spans="1:6" ht="15" customHeight="1">
      <c r="A10421" s="1165" t="str">
        <f t="shared" ref="A10421:A10462" si="1052">CONCATENATE(C10421,E10421)</f>
        <v>MEXP102DTWHI</v>
      </c>
      <c r="B10421" s="1165">
        <f>IFERROR(INDEX('GRP Macros'!$B$14:$AF$554,MATCH(C10421,'GRP Macros'!$B$14:$B$552,FALSE),MATCH(D10421,'GRP Macros'!$B$14:$AF$14,FALSE)),0)</f>
        <v>0</v>
      </c>
      <c r="C10421" s="1165" t="s">
        <v>28565</v>
      </c>
      <c r="D10421" s="1167" t="str">
        <f>'GRP Macros'!$K$14</f>
        <v>White 
RAL 9016</v>
      </c>
      <c r="E10421" s="1165" t="s">
        <v>27838</v>
      </c>
      <c r="F10421" s="1165" t="s">
        <v>28333</v>
      </c>
    </row>
    <row r="10422" spans="1:6" ht="15" customHeight="1">
      <c r="A10422" s="1165" t="str">
        <f t="shared" si="1052"/>
        <v>MEXP102DTBLU</v>
      </c>
      <c r="B10422" s="1165">
        <f>IFERROR(INDEX('GRP Macros'!$B$14:$AF$554,MATCH(C10422,'GRP Macros'!$B$14:$B$552,FALSE),MATCH(D10422,'GRP Macros'!$B$14:$AF$14,FALSE)),0)</f>
        <v>0</v>
      </c>
      <c r="C10422" s="1165" t="str">
        <f>C10421</f>
        <v>MEXP102DT</v>
      </c>
      <c r="D10422" s="988" t="str">
        <f>'GRP Macros'!$L$14</f>
        <v>Blue US 
RAL 5015</v>
      </c>
      <c r="E10422" s="1165" t="s">
        <v>27827</v>
      </c>
      <c r="F10422" s="1165" t="s">
        <v>28333</v>
      </c>
    </row>
    <row r="10423" spans="1:6" ht="15" customHeight="1">
      <c r="A10423" s="1165" t="str">
        <f t="shared" si="1052"/>
        <v>MEXP102DTMIN</v>
      </c>
      <c r="B10423" s="1165">
        <f>IFERROR(INDEX('GRP Macros'!$B$14:$AF$554,MATCH(C10423,'GRP Macros'!$B$14:$B$552,FALSE),MATCH(D10423,'GRP Macros'!$B$14:$AF$14,FALSE)),0)</f>
        <v>0</v>
      </c>
      <c r="C10423" s="1165" t="str">
        <f t="shared" ref="C10423:C10434" si="1053">C10422</f>
        <v>MEXP102DT</v>
      </c>
      <c r="D10423" s="988" t="str">
        <f>'GRP Macros'!$O$14</f>
        <v>Mint 
RAL 6027</v>
      </c>
      <c r="E10423" s="1165" t="s">
        <v>27834</v>
      </c>
      <c r="F10423" s="1165" t="s">
        <v>28333</v>
      </c>
    </row>
    <row r="10424" spans="1:6" ht="15" customHeight="1">
      <c r="A10424" s="1165" t="str">
        <f t="shared" si="1052"/>
        <v>MEXP102DTGRE</v>
      </c>
      <c r="B10424" s="1165">
        <f>IFERROR(INDEX('GRP Macros'!$B$14:$AF$554,MATCH(C10424,'GRP Macros'!$B$14:$B$552,FALSE),MATCH(D10424,'GRP Macros'!$B$14:$AF$14,FALSE)),0)</f>
        <v>0</v>
      </c>
      <c r="C10424" s="1165" t="str">
        <f t="shared" si="1053"/>
        <v>MEXP102DT</v>
      </c>
      <c r="D10424" s="988" t="str">
        <f>'GRP Macros'!$P$14</f>
        <v>Green 
RAL 6037</v>
      </c>
      <c r="E10424" s="1165" t="s">
        <v>27837</v>
      </c>
      <c r="F10424" s="1165" t="s">
        <v>28333</v>
      </c>
    </row>
    <row r="10425" spans="1:6" ht="15" customHeight="1">
      <c r="A10425" s="1165" t="str">
        <f t="shared" si="1052"/>
        <v>MEXP102DTPUK</v>
      </c>
      <c r="B10425" s="1165">
        <f>IFERROR(INDEX('GRP Macros'!$B$14:$AF$554,MATCH(C10425,'GRP Macros'!$B$14:$B$552,FALSE),MATCH(D10425,'GRP Macros'!$B$14:$AF$14,FALSE)),0)</f>
        <v>0</v>
      </c>
      <c r="C10425" s="1165" t="str">
        <f t="shared" si="1053"/>
        <v>MEXP102DT</v>
      </c>
      <c r="D10425" s="988" t="str">
        <f>'GRP Macros'!$Q$14</f>
        <v>US Green 
Pantone
2301C</v>
      </c>
      <c r="E10425" s="1165" t="s">
        <v>27835</v>
      </c>
      <c r="F10425" s="1165" t="s">
        <v>28333</v>
      </c>
    </row>
    <row r="10426" spans="1:6" ht="15" customHeight="1">
      <c r="A10426" s="1165" t="str">
        <f t="shared" si="1052"/>
        <v>MEXP102DTYEL</v>
      </c>
      <c r="B10426" s="1165">
        <f>IFERROR(INDEX('GRP Macros'!$B$14:$AF$554,MATCH(C10426,'GRP Macros'!$B$14:$B$552,FALSE),MATCH(D10426,'GRP Macros'!$B$14:$AF$14,FALSE)),0)</f>
        <v>0</v>
      </c>
      <c r="C10426" s="1165" t="str">
        <f t="shared" si="1053"/>
        <v>MEXP102DT</v>
      </c>
      <c r="D10426" s="988" t="str">
        <f>'GRP Macros'!$S$14</f>
        <v>Yellow 
RAL 1023</v>
      </c>
      <c r="E10426" s="1165" t="s">
        <v>27823</v>
      </c>
      <c r="F10426" s="1165" t="s">
        <v>28333</v>
      </c>
    </row>
    <row r="10427" spans="1:6" ht="15" customHeight="1">
      <c r="A10427" s="1165" t="str">
        <f t="shared" si="1052"/>
        <v>MEXP102DTRED</v>
      </c>
      <c r="B10427" s="1165">
        <f>IFERROR(INDEX('GRP Macros'!$B$14:$AF$554,MATCH(C10427,'GRP Macros'!$B$14:$B$552,FALSE),MATCH(D10427,'GRP Macros'!$B$14:$AF$14,FALSE)),0)</f>
        <v>0</v>
      </c>
      <c r="C10427" s="1165" t="str">
        <f t="shared" si="1053"/>
        <v>MEXP102DT</v>
      </c>
      <c r="D10427" s="988" t="str">
        <f>'GRP Macros'!$U$14</f>
        <v>Red 
RAL 3020</v>
      </c>
      <c r="E10427" s="1165" t="s">
        <v>27826</v>
      </c>
      <c r="F10427" s="1165" t="s">
        <v>28333</v>
      </c>
    </row>
    <row r="10428" spans="1:6" ht="15" customHeight="1">
      <c r="A10428" s="1165" t="str">
        <f t="shared" si="1052"/>
        <v>MEXP102DTVIO</v>
      </c>
      <c r="B10428" s="1165">
        <f>IFERROR(INDEX('GRP Macros'!$B$14:$AF$554,MATCH(C10428,'GRP Macros'!$B$14:$B$552,FALSE),MATCH(D10428,'GRP Macros'!$B$14:$AF$14,FALSE)),0)</f>
        <v>0</v>
      </c>
      <c r="C10428" s="1165" t="str">
        <f t="shared" si="1053"/>
        <v>MEXP102DT</v>
      </c>
      <c r="D10428" s="988" t="str">
        <f>'GRP Macros'!$V$14</f>
        <v>Violet 
RAL 4008</v>
      </c>
      <c r="E10428" s="1165" t="s">
        <v>27833</v>
      </c>
      <c r="F10428" s="1165" t="s">
        <v>28333</v>
      </c>
    </row>
    <row r="10429" spans="1:6" ht="15" customHeight="1">
      <c r="A10429" s="1165" t="str">
        <f t="shared" si="1052"/>
        <v>MEXP102DTBLK</v>
      </c>
      <c r="B10429" s="1165">
        <f>IFERROR(INDEX('GRP Macros'!$B$14:$AF$554,MATCH(C10429,'GRP Macros'!$B$14:$B$552,FALSE),MATCH(D10429,'GRP Macros'!$B$14:$AF$14,FALSE)),0)</f>
        <v>0</v>
      </c>
      <c r="C10429" s="1165" t="str">
        <f t="shared" si="1053"/>
        <v>MEXP102DT</v>
      </c>
      <c r="D10429" s="988" t="str">
        <f>'GRP Macros'!$X$14</f>
        <v>Black 
RAL 9005</v>
      </c>
      <c r="E10429" s="1165" t="s">
        <v>27829</v>
      </c>
      <c r="F10429" s="1165" t="s">
        <v>28333</v>
      </c>
    </row>
    <row r="10430" spans="1:6" ht="15" customHeight="1">
      <c r="A10430" s="1165" t="str">
        <f t="shared" si="1052"/>
        <v>MEXP102DTGRY</v>
      </c>
      <c r="B10430" s="1165">
        <f>IFERROR(INDEX('GRP Macros'!$B$14:$AF$554,MATCH(C10430,'GRP Macros'!$B$14:$B$552,FALSE),MATCH(D10430,'GRP Macros'!$B$14:$AF$14,FALSE)),0)</f>
        <v>0</v>
      </c>
      <c r="C10430" s="1165" t="str">
        <f t="shared" si="1053"/>
        <v>MEXP102DT</v>
      </c>
      <c r="D10430" s="988" t="str">
        <f>'GRP Macros'!$Y$14</f>
        <v>Grey 
RAL 7001</v>
      </c>
      <c r="E10430" s="1165" t="s">
        <v>27828</v>
      </c>
      <c r="F10430" s="1165" t="s">
        <v>28333</v>
      </c>
    </row>
    <row r="10431" spans="1:6" ht="15" customHeight="1">
      <c r="A10431" s="1165" t="str">
        <f t="shared" si="1052"/>
        <v>MEXP102DTFLY</v>
      </c>
      <c r="B10431" s="1165">
        <f>IFERROR(INDEX('GRP Macros'!$B$14:$AF$554,MATCH(C10431,'GRP Macros'!$B$14:$B$552,FALSE),MATCH(D10431,'GRP Macros'!$B$14:$AF$14,FALSE)),0)</f>
        <v>0</v>
      </c>
      <c r="C10431" s="1165" t="str">
        <f t="shared" si="1053"/>
        <v>MEXP102DT</v>
      </c>
      <c r="D10431" s="988" t="str">
        <f>'GRP Macros'!$Z$14</f>
        <v>Fluo Yellow 
RAL 1026</v>
      </c>
      <c r="E10431" s="1165" t="s">
        <v>28041</v>
      </c>
      <c r="F10431" s="1165" t="s">
        <v>28333</v>
      </c>
    </row>
    <row r="10432" spans="1:6" ht="15" customHeight="1">
      <c r="A10432" s="1165" t="str">
        <f t="shared" si="1052"/>
        <v>MEXP102DTFLO</v>
      </c>
      <c r="B10432" s="1165">
        <f>IFERROR(INDEX('GRP Macros'!$B$14:$AF$554,MATCH(C10432,'GRP Macros'!$B$14:$B$552,FALSE),MATCH(D10432,'GRP Macros'!$B$14:$AF$14,FALSE)),0)</f>
        <v>0</v>
      </c>
      <c r="C10432" s="1165" t="str">
        <f t="shared" si="1053"/>
        <v>MEXP102DT</v>
      </c>
      <c r="D10432" s="988" t="str">
        <f>'GRP Macros'!$AA$14</f>
        <v>Fluo Orange 
RAL 2005</v>
      </c>
      <c r="E10432" s="1165" t="s">
        <v>27830</v>
      </c>
      <c r="F10432" s="1165" t="s">
        <v>28333</v>
      </c>
    </row>
    <row r="10433" spans="1:6" ht="15" customHeight="1">
      <c r="A10433" s="1165" t="str">
        <f t="shared" si="1052"/>
        <v>MEXP102DTFLP</v>
      </c>
      <c r="B10433" s="1165">
        <f>IFERROR(INDEX('GRP Macros'!$B$14:$AF$554,MATCH(C10433,'GRP Macros'!$B$14:$B$552,FALSE),MATCH(D10433,'GRP Macros'!$B$14:$AF$14,FALSE)),0)</f>
        <v>0</v>
      </c>
      <c r="C10433" s="1165" t="str">
        <f t="shared" si="1053"/>
        <v>MEXP102DT</v>
      </c>
      <c r="D10433" s="988" t="str">
        <f>'GRP Macros'!$AB$14</f>
        <v>Fluo Pink 
Pantone 806C</v>
      </c>
      <c r="E10433" s="1165" t="s">
        <v>27832</v>
      </c>
      <c r="F10433" s="1165" t="s">
        <v>28333</v>
      </c>
    </row>
    <row r="10434" spans="1:6" ht="15" customHeight="1">
      <c r="A10434" s="1165" t="str">
        <f t="shared" si="1052"/>
        <v>MEXP102DTFLG</v>
      </c>
      <c r="B10434" s="1165">
        <f>IFERROR(INDEX('GRP Macros'!$B$14:$AF$554,MATCH(C10434,'GRP Macros'!$B$14:$B$552,FALSE),MATCH(D10434,'GRP Macros'!$B$14:$AF$14,FALSE)),0)</f>
        <v>0</v>
      </c>
      <c r="C10434" s="1165" t="str">
        <f t="shared" si="1053"/>
        <v>MEXP102DT</v>
      </c>
      <c r="D10434" s="988" t="str">
        <f>'GRP Macros'!$AC$14</f>
        <v>Fluo Green 
RAL 6028</v>
      </c>
      <c r="E10434" s="1165" t="s">
        <v>27831</v>
      </c>
      <c r="F10434" s="1165" t="s">
        <v>28333</v>
      </c>
    </row>
    <row r="10435" spans="1:6" ht="15" customHeight="1">
      <c r="A10435" s="1165" t="str">
        <f t="shared" si="1052"/>
        <v>MEXP103DTWHI</v>
      </c>
      <c r="B10435" s="1165">
        <f>IFERROR(INDEX('GRP Macros'!$B$14:$AF$554,MATCH(C10435,'GRP Macros'!$B$14:$B$552,FALSE),MATCH(D10435,'GRP Macros'!$B$14:$AF$14,FALSE)),0)</f>
        <v>0</v>
      </c>
      <c r="C10435" s="1165" t="s">
        <v>28566</v>
      </c>
      <c r="D10435" s="1167" t="str">
        <f>'GRP Macros'!$K$14</f>
        <v>White 
RAL 9016</v>
      </c>
      <c r="E10435" s="1165" t="s">
        <v>27838</v>
      </c>
      <c r="F10435" s="1165" t="s">
        <v>28333</v>
      </c>
    </row>
    <row r="10436" spans="1:6" ht="15" customHeight="1">
      <c r="A10436" s="1165" t="str">
        <f t="shared" si="1052"/>
        <v>MEXP103DTBLU</v>
      </c>
      <c r="B10436" s="1165">
        <f>IFERROR(INDEX('GRP Macros'!$B$14:$AF$554,MATCH(C10436,'GRP Macros'!$B$14:$B$552,FALSE),MATCH(D10436,'GRP Macros'!$B$14:$AF$14,FALSE)),0)</f>
        <v>0</v>
      </c>
      <c r="C10436" s="1165" t="str">
        <f>C10435</f>
        <v>MEXP103DT</v>
      </c>
      <c r="D10436" s="988" t="str">
        <f>'GRP Macros'!$L$14</f>
        <v>Blue US 
RAL 5015</v>
      </c>
      <c r="E10436" s="1165" t="s">
        <v>27827</v>
      </c>
      <c r="F10436" s="1165" t="s">
        <v>28333</v>
      </c>
    </row>
    <row r="10437" spans="1:6" ht="15" customHeight="1">
      <c r="A10437" s="1165" t="str">
        <f t="shared" si="1052"/>
        <v>MEXP103DTMIN</v>
      </c>
      <c r="B10437" s="1165">
        <f>IFERROR(INDEX('GRP Macros'!$B$14:$AF$554,MATCH(C10437,'GRP Macros'!$B$14:$B$552,FALSE),MATCH(D10437,'GRP Macros'!$B$14:$AF$14,FALSE)),0)</f>
        <v>0</v>
      </c>
      <c r="C10437" s="1165" t="str">
        <f t="shared" ref="C10437:C10448" si="1054">C10436</f>
        <v>MEXP103DT</v>
      </c>
      <c r="D10437" s="988" t="str">
        <f>'GRP Macros'!$O$14</f>
        <v>Mint 
RAL 6027</v>
      </c>
      <c r="E10437" s="1165" t="s">
        <v>27834</v>
      </c>
      <c r="F10437" s="1165" t="s">
        <v>28333</v>
      </c>
    </row>
    <row r="10438" spans="1:6" ht="15" customHeight="1">
      <c r="A10438" s="1165" t="str">
        <f t="shared" si="1052"/>
        <v>MEXP103DTGRE</v>
      </c>
      <c r="B10438" s="1165">
        <f>IFERROR(INDEX('GRP Macros'!$B$14:$AF$554,MATCH(C10438,'GRP Macros'!$B$14:$B$552,FALSE),MATCH(D10438,'GRP Macros'!$B$14:$AF$14,FALSE)),0)</f>
        <v>0</v>
      </c>
      <c r="C10438" s="1165" t="str">
        <f t="shared" si="1054"/>
        <v>MEXP103DT</v>
      </c>
      <c r="D10438" s="988" t="str">
        <f>'GRP Macros'!$P$14</f>
        <v>Green 
RAL 6037</v>
      </c>
      <c r="E10438" s="1165" t="s">
        <v>27837</v>
      </c>
      <c r="F10438" s="1165" t="s">
        <v>28333</v>
      </c>
    </row>
    <row r="10439" spans="1:6" ht="15" customHeight="1">
      <c r="A10439" s="1165" t="str">
        <f t="shared" si="1052"/>
        <v>MEXP103DTPUK</v>
      </c>
      <c r="B10439" s="1165">
        <f>IFERROR(INDEX('GRP Macros'!$B$14:$AF$554,MATCH(C10439,'GRP Macros'!$B$14:$B$552,FALSE),MATCH(D10439,'GRP Macros'!$B$14:$AF$14,FALSE)),0)</f>
        <v>0</v>
      </c>
      <c r="C10439" s="1165" t="str">
        <f t="shared" si="1054"/>
        <v>MEXP103DT</v>
      </c>
      <c r="D10439" s="988" t="str">
        <f>'GRP Macros'!$Q$14</f>
        <v>US Green 
Pantone
2301C</v>
      </c>
      <c r="E10439" s="1165" t="s">
        <v>27835</v>
      </c>
      <c r="F10439" s="1165" t="s">
        <v>28333</v>
      </c>
    </row>
    <row r="10440" spans="1:6" ht="15" customHeight="1">
      <c r="A10440" s="1165" t="str">
        <f t="shared" si="1052"/>
        <v>MEXP103DTYEL</v>
      </c>
      <c r="B10440" s="1165">
        <f>IFERROR(INDEX('GRP Macros'!$B$14:$AF$554,MATCH(C10440,'GRP Macros'!$B$14:$B$552,FALSE),MATCH(D10440,'GRP Macros'!$B$14:$AF$14,FALSE)),0)</f>
        <v>0</v>
      </c>
      <c r="C10440" s="1165" t="str">
        <f t="shared" si="1054"/>
        <v>MEXP103DT</v>
      </c>
      <c r="D10440" s="988" t="str">
        <f>'GRP Macros'!$S$14</f>
        <v>Yellow 
RAL 1023</v>
      </c>
      <c r="E10440" s="1165" t="s">
        <v>27823</v>
      </c>
      <c r="F10440" s="1165" t="s">
        <v>28333</v>
      </c>
    </row>
    <row r="10441" spans="1:6" ht="15" customHeight="1">
      <c r="A10441" s="1165" t="str">
        <f t="shared" si="1052"/>
        <v>MEXP103DTRED</v>
      </c>
      <c r="B10441" s="1165">
        <f>IFERROR(INDEX('GRP Macros'!$B$14:$AF$554,MATCH(C10441,'GRP Macros'!$B$14:$B$552,FALSE),MATCH(D10441,'GRP Macros'!$B$14:$AF$14,FALSE)),0)</f>
        <v>0</v>
      </c>
      <c r="C10441" s="1165" t="str">
        <f t="shared" si="1054"/>
        <v>MEXP103DT</v>
      </c>
      <c r="D10441" s="988" t="str">
        <f>'GRP Macros'!$U$14</f>
        <v>Red 
RAL 3020</v>
      </c>
      <c r="E10441" s="1165" t="s">
        <v>27826</v>
      </c>
      <c r="F10441" s="1165" t="s">
        <v>28333</v>
      </c>
    </row>
    <row r="10442" spans="1:6" ht="15" customHeight="1">
      <c r="A10442" s="1165" t="str">
        <f t="shared" si="1052"/>
        <v>MEXP103DTVIO</v>
      </c>
      <c r="B10442" s="1165">
        <f>IFERROR(INDEX('GRP Macros'!$B$14:$AF$554,MATCH(C10442,'GRP Macros'!$B$14:$B$552,FALSE),MATCH(D10442,'GRP Macros'!$B$14:$AF$14,FALSE)),0)</f>
        <v>0</v>
      </c>
      <c r="C10442" s="1165" t="str">
        <f t="shared" si="1054"/>
        <v>MEXP103DT</v>
      </c>
      <c r="D10442" s="988" t="str">
        <f>'GRP Macros'!$V$14</f>
        <v>Violet 
RAL 4008</v>
      </c>
      <c r="E10442" s="1165" t="s">
        <v>27833</v>
      </c>
      <c r="F10442" s="1165" t="s">
        <v>28333</v>
      </c>
    </row>
    <row r="10443" spans="1:6" ht="15" customHeight="1">
      <c r="A10443" s="1165" t="str">
        <f t="shared" si="1052"/>
        <v>MEXP103DTBLK</v>
      </c>
      <c r="B10443" s="1165">
        <f>IFERROR(INDEX('GRP Macros'!$B$14:$AF$554,MATCH(C10443,'GRP Macros'!$B$14:$B$552,FALSE),MATCH(D10443,'GRP Macros'!$B$14:$AF$14,FALSE)),0)</f>
        <v>0</v>
      </c>
      <c r="C10443" s="1165" t="str">
        <f t="shared" si="1054"/>
        <v>MEXP103DT</v>
      </c>
      <c r="D10443" s="988" t="str">
        <f>'GRP Macros'!$X$14</f>
        <v>Black 
RAL 9005</v>
      </c>
      <c r="E10443" s="1165" t="s">
        <v>27829</v>
      </c>
      <c r="F10443" s="1165" t="s">
        <v>28333</v>
      </c>
    </row>
    <row r="10444" spans="1:6" ht="15" customHeight="1">
      <c r="A10444" s="1165" t="str">
        <f t="shared" si="1052"/>
        <v>MEXP103DTGRY</v>
      </c>
      <c r="B10444" s="1165">
        <f>IFERROR(INDEX('GRP Macros'!$B$14:$AF$554,MATCH(C10444,'GRP Macros'!$B$14:$B$552,FALSE),MATCH(D10444,'GRP Macros'!$B$14:$AF$14,FALSE)),0)</f>
        <v>0</v>
      </c>
      <c r="C10444" s="1165" t="str">
        <f t="shared" si="1054"/>
        <v>MEXP103DT</v>
      </c>
      <c r="D10444" s="988" t="str">
        <f>'GRP Macros'!$Y$14</f>
        <v>Grey 
RAL 7001</v>
      </c>
      <c r="E10444" s="1165" t="s">
        <v>27828</v>
      </c>
      <c r="F10444" s="1165" t="s">
        <v>28333</v>
      </c>
    </row>
    <row r="10445" spans="1:6" ht="15" customHeight="1">
      <c r="A10445" s="1165" t="str">
        <f t="shared" si="1052"/>
        <v>MEXP103DTFLY</v>
      </c>
      <c r="B10445" s="1165">
        <f>IFERROR(INDEX('GRP Macros'!$B$14:$AF$554,MATCH(C10445,'GRP Macros'!$B$14:$B$552,FALSE),MATCH(D10445,'GRP Macros'!$B$14:$AF$14,FALSE)),0)</f>
        <v>0</v>
      </c>
      <c r="C10445" s="1165" t="str">
        <f t="shared" si="1054"/>
        <v>MEXP103DT</v>
      </c>
      <c r="D10445" s="988" t="str">
        <f>'GRP Macros'!$Z$14</f>
        <v>Fluo Yellow 
RAL 1026</v>
      </c>
      <c r="E10445" s="1165" t="s">
        <v>28041</v>
      </c>
      <c r="F10445" s="1165" t="s">
        <v>28333</v>
      </c>
    </row>
    <row r="10446" spans="1:6" ht="15" customHeight="1">
      <c r="A10446" s="1165" t="str">
        <f t="shared" si="1052"/>
        <v>MEXP103DTFLO</v>
      </c>
      <c r="B10446" s="1165">
        <f>IFERROR(INDEX('GRP Macros'!$B$14:$AF$554,MATCH(C10446,'GRP Macros'!$B$14:$B$552,FALSE),MATCH(D10446,'GRP Macros'!$B$14:$AF$14,FALSE)),0)</f>
        <v>0</v>
      </c>
      <c r="C10446" s="1165" t="str">
        <f t="shared" si="1054"/>
        <v>MEXP103DT</v>
      </c>
      <c r="D10446" s="988" t="str">
        <f>'GRP Macros'!$AA$14</f>
        <v>Fluo Orange 
RAL 2005</v>
      </c>
      <c r="E10446" s="1165" t="s">
        <v>27830</v>
      </c>
      <c r="F10446" s="1165" t="s">
        <v>28333</v>
      </c>
    </row>
    <row r="10447" spans="1:6" ht="15" customHeight="1">
      <c r="A10447" s="1165" t="str">
        <f t="shared" si="1052"/>
        <v>MEXP103DTFLP</v>
      </c>
      <c r="B10447" s="1165">
        <f>IFERROR(INDEX('GRP Macros'!$B$14:$AF$554,MATCH(C10447,'GRP Macros'!$B$14:$B$552,FALSE),MATCH(D10447,'GRP Macros'!$B$14:$AF$14,FALSE)),0)</f>
        <v>0</v>
      </c>
      <c r="C10447" s="1165" t="str">
        <f t="shared" si="1054"/>
        <v>MEXP103DT</v>
      </c>
      <c r="D10447" s="988" t="str">
        <f>'GRP Macros'!$AB$14</f>
        <v>Fluo Pink 
Pantone 806C</v>
      </c>
      <c r="E10447" s="1165" t="s">
        <v>27832</v>
      </c>
      <c r="F10447" s="1165" t="s">
        <v>28333</v>
      </c>
    </row>
    <row r="10448" spans="1:6" ht="15" customHeight="1">
      <c r="A10448" s="1165" t="str">
        <f t="shared" si="1052"/>
        <v>MEXP103DTFLG</v>
      </c>
      <c r="B10448" s="1165">
        <f>IFERROR(INDEX('GRP Macros'!$B$14:$AF$554,MATCH(C10448,'GRP Macros'!$B$14:$B$552,FALSE),MATCH(D10448,'GRP Macros'!$B$14:$AF$14,FALSE)),0)</f>
        <v>0</v>
      </c>
      <c r="C10448" s="1165" t="str">
        <f t="shared" si="1054"/>
        <v>MEXP103DT</v>
      </c>
      <c r="D10448" s="988" t="str">
        <f>'GRP Macros'!$AC$14</f>
        <v>Fluo Green 
RAL 6028</v>
      </c>
      <c r="E10448" s="1165" t="s">
        <v>27831</v>
      </c>
      <c r="F10448" s="1165" t="s">
        <v>28333</v>
      </c>
    </row>
    <row r="10449" spans="1:6" ht="15" customHeight="1">
      <c r="A10449" s="1165" t="str">
        <f t="shared" si="1052"/>
        <v>MEXP104DTWHI</v>
      </c>
      <c r="B10449" s="1165">
        <f>IFERROR(INDEX('GRP Macros'!$B$14:$AF$554,MATCH(C10449,'GRP Macros'!$B$14:$B$552,FALSE),MATCH(D10449,'GRP Macros'!$B$14:$AF$14,FALSE)),0)</f>
        <v>0</v>
      </c>
      <c r="C10449" s="1165" t="s">
        <v>28567</v>
      </c>
      <c r="D10449" s="1167" t="str">
        <f>'GRP Macros'!$K$14</f>
        <v>White 
RAL 9016</v>
      </c>
      <c r="E10449" s="1165" t="s">
        <v>27838</v>
      </c>
      <c r="F10449" s="1165" t="s">
        <v>28333</v>
      </c>
    </row>
    <row r="10450" spans="1:6" ht="15" customHeight="1">
      <c r="A10450" s="1165" t="str">
        <f t="shared" si="1052"/>
        <v>MEXP104DTBLU</v>
      </c>
      <c r="B10450" s="1165">
        <f>IFERROR(INDEX('GRP Macros'!$B$14:$AF$554,MATCH(C10450,'GRP Macros'!$B$14:$B$552,FALSE),MATCH(D10450,'GRP Macros'!$B$14:$AF$14,FALSE)),0)</f>
        <v>0</v>
      </c>
      <c r="C10450" s="1165" t="str">
        <f>C10449</f>
        <v>MEXP104DT</v>
      </c>
      <c r="D10450" s="988" t="str">
        <f>'GRP Macros'!$L$14</f>
        <v>Blue US 
RAL 5015</v>
      </c>
      <c r="E10450" s="1165" t="s">
        <v>27827</v>
      </c>
      <c r="F10450" s="1165" t="s">
        <v>28333</v>
      </c>
    </row>
    <row r="10451" spans="1:6" ht="15" customHeight="1">
      <c r="A10451" s="1165" t="str">
        <f t="shared" si="1052"/>
        <v>MEXP104DTMIN</v>
      </c>
      <c r="B10451" s="1165">
        <f>IFERROR(INDEX('GRP Macros'!$B$14:$AF$554,MATCH(C10451,'GRP Macros'!$B$14:$B$552,FALSE),MATCH(D10451,'GRP Macros'!$B$14:$AF$14,FALSE)),0)</f>
        <v>0</v>
      </c>
      <c r="C10451" s="1165" t="str">
        <f t="shared" ref="C10451:C10462" si="1055">C10450</f>
        <v>MEXP104DT</v>
      </c>
      <c r="D10451" s="988" t="str">
        <f>'GRP Macros'!$O$14</f>
        <v>Mint 
RAL 6027</v>
      </c>
      <c r="E10451" s="1165" t="s">
        <v>27834</v>
      </c>
      <c r="F10451" s="1165" t="s">
        <v>28333</v>
      </c>
    </row>
    <row r="10452" spans="1:6" ht="15" customHeight="1">
      <c r="A10452" s="1165" t="str">
        <f t="shared" si="1052"/>
        <v>MEXP104DTGRE</v>
      </c>
      <c r="B10452" s="1165">
        <f>IFERROR(INDEX('GRP Macros'!$B$14:$AF$554,MATCH(C10452,'GRP Macros'!$B$14:$B$552,FALSE),MATCH(D10452,'GRP Macros'!$B$14:$AF$14,FALSE)),0)</f>
        <v>0</v>
      </c>
      <c r="C10452" s="1165" t="str">
        <f t="shared" si="1055"/>
        <v>MEXP104DT</v>
      </c>
      <c r="D10452" s="988" t="str">
        <f>'GRP Macros'!$P$14</f>
        <v>Green 
RAL 6037</v>
      </c>
      <c r="E10452" s="1165" t="s">
        <v>27837</v>
      </c>
      <c r="F10452" s="1165" t="s">
        <v>28333</v>
      </c>
    </row>
    <row r="10453" spans="1:6" ht="15" customHeight="1">
      <c r="A10453" s="1165" t="str">
        <f t="shared" si="1052"/>
        <v>MEXP104DTPUK</v>
      </c>
      <c r="B10453" s="1165">
        <f>IFERROR(INDEX('GRP Macros'!$B$14:$AF$554,MATCH(C10453,'GRP Macros'!$B$14:$B$552,FALSE),MATCH(D10453,'GRP Macros'!$B$14:$AF$14,FALSE)),0)</f>
        <v>0</v>
      </c>
      <c r="C10453" s="1165" t="str">
        <f t="shared" si="1055"/>
        <v>MEXP104DT</v>
      </c>
      <c r="D10453" s="988" t="str">
        <f>'GRP Macros'!$Q$14</f>
        <v>US Green 
Pantone
2301C</v>
      </c>
      <c r="E10453" s="1165" t="s">
        <v>27835</v>
      </c>
      <c r="F10453" s="1165" t="s">
        <v>28333</v>
      </c>
    </row>
    <row r="10454" spans="1:6" ht="15" customHeight="1">
      <c r="A10454" s="1165" t="str">
        <f t="shared" si="1052"/>
        <v>MEXP104DTYEL</v>
      </c>
      <c r="B10454" s="1165">
        <f>IFERROR(INDEX('GRP Macros'!$B$14:$AF$554,MATCH(C10454,'GRP Macros'!$B$14:$B$552,FALSE),MATCH(D10454,'GRP Macros'!$B$14:$AF$14,FALSE)),0)</f>
        <v>0</v>
      </c>
      <c r="C10454" s="1165" t="str">
        <f t="shared" si="1055"/>
        <v>MEXP104DT</v>
      </c>
      <c r="D10454" s="988" t="str">
        <f>'GRP Macros'!$S$14</f>
        <v>Yellow 
RAL 1023</v>
      </c>
      <c r="E10454" s="1165" t="s">
        <v>27823</v>
      </c>
      <c r="F10454" s="1165" t="s">
        <v>28333</v>
      </c>
    </row>
    <row r="10455" spans="1:6" ht="15" customHeight="1">
      <c r="A10455" s="1165" t="str">
        <f t="shared" si="1052"/>
        <v>MEXP104DTRED</v>
      </c>
      <c r="B10455" s="1165">
        <f>IFERROR(INDEX('GRP Macros'!$B$14:$AF$554,MATCH(C10455,'GRP Macros'!$B$14:$B$552,FALSE),MATCH(D10455,'GRP Macros'!$B$14:$AF$14,FALSE)),0)</f>
        <v>0</v>
      </c>
      <c r="C10455" s="1165" t="str">
        <f t="shared" si="1055"/>
        <v>MEXP104DT</v>
      </c>
      <c r="D10455" s="988" t="str">
        <f>'GRP Macros'!$U$14</f>
        <v>Red 
RAL 3020</v>
      </c>
      <c r="E10455" s="1165" t="s">
        <v>27826</v>
      </c>
      <c r="F10455" s="1165" t="s">
        <v>28333</v>
      </c>
    </row>
    <row r="10456" spans="1:6" ht="15" customHeight="1">
      <c r="A10456" s="1165" t="str">
        <f t="shared" si="1052"/>
        <v>MEXP104DTVIO</v>
      </c>
      <c r="B10456" s="1165">
        <f>IFERROR(INDEX('GRP Macros'!$B$14:$AF$554,MATCH(C10456,'GRP Macros'!$B$14:$B$552,FALSE),MATCH(D10456,'GRP Macros'!$B$14:$AF$14,FALSE)),0)</f>
        <v>0</v>
      </c>
      <c r="C10456" s="1165" t="str">
        <f t="shared" si="1055"/>
        <v>MEXP104DT</v>
      </c>
      <c r="D10456" s="988" t="str">
        <f>'GRP Macros'!$V$14</f>
        <v>Violet 
RAL 4008</v>
      </c>
      <c r="E10456" s="1165" t="s">
        <v>27833</v>
      </c>
      <c r="F10456" s="1165" t="s">
        <v>28333</v>
      </c>
    </row>
    <row r="10457" spans="1:6" ht="15" customHeight="1">
      <c r="A10457" s="1165" t="str">
        <f t="shared" si="1052"/>
        <v>MEXP104DTBLK</v>
      </c>
      <c r="B10457" s="1165">
        <f>IFERROR(INDEX('GRP Macros'!$B$14:$AF$554,MATCH(C10457,'GRP Macros'!$B$14:$B$552,FALSE),MATCH(D10457,'GRP Macros'!$B$14:$AF$14,FALSE)),0)</f>
        <v>0</v>
      </c>
      <c r="C10457" s="1165" t="str">
        <f t="shared" si="1055"/>
        <v>MEXP104DT</v>
      </c>
      <c r="D10457" s="988" t="str">
        <f>'GRP Macros'!$X$14</f>
        <v>Black 
RAL 9005</v>
      </c>
      <c r="E10457" s="1165" t="s">
        <v>27829</v>
      </c>
      <c r="F10457" s="1165" t="s">
        <v>28333</v>
      </c>
    </row>
    <row r="10458" spans="1:6" ht="15" customHeight="1">
      <c r="A10458" s="1165" t="str">
        <f t="shared" si="1052"/>
        <v>MEXP104DTGRY</v>
      </c>
      <c r="B10458" s="1165">
        <f>IFERROR(INDEX('GRP Macros'!$B$14:$AF$554,MATCH(C10458,'GRP Macros'!$B$14:$B$552,FALSE),MATCH(D10458,'GRP Macros'!$B$14:$AF$14,FALSE)),0)</f>
        <v>0</v>
      </c>
      <c r="C10458" s="1165" t="str">
        <f t="shared" si="1055"/>
        <v>MEXP104DT</v>
      </c>
      <c r="D10458" s="988" t="str">
        <f>'GRP Macros'!$Y$14</f>
        <v>Grey 
RAL 7001</v>
      </c>
      <c r="E10458" s="1165" t="s">
        <v>27828</v>
      </c>
      <c r="F10458" s="1165" t="s">
        <v>28333</v>
      </c>
    </row>
    <row r="10459" spans="1:6" ht="15" customHeight="1">
      <c r="A10459" s="1165" t="str">
        <f t="shared" si="1052"/>
        <v>MEXP104DTFLY</v>
      </c>
      <c r="B10459" s="1165">
        <f>IFERROR(INDEX('GRP Macros'!$B$14:$AF$554,MATCH(C10459,'GRP Macros'!$B$14:$B$552,FALSE),MATCH(D10459,'GRP Macros'!$B$14:$AF$14,FALSE)),0)</f>
        <v>0</v>
      </c>
      <c r="C10459" s="1165" t="str">
        <f t="shared" si="1055"/>
        <v>MEXP104DT</v>
      </c>
      <c r="D10459" s="988" t="str">
        <f>'GRP Macros'!$Z$14</f>
        <v>Fluo Yellow 
RAL 1026</v>
      </c>
      <c r="E10459" s="1165" t="s">
        <v>28041</v>
      </c>
      <c r="F10459" s="1165" t="s">
        <v>28333</v>
      </c>
    </row>
    <row r="10460" spans="1:6" ht="15" customHeight="1">
      <c r="A10460" s="1165" t="str">
        <f t="shared" si="1052"/>
        <v>MEXP104DTFLO</v>
      </c>
      <c r="B10460" s="1165">
        <f>IFERROR(INDEX('GRP Macros'!$B$14:$AF$554,MATCH(C10460,'GRP Macros'!$B$14:$B$552,FALSE),MATCH(D10460,'GRP Macros'!$B$14:$AF$14,FALSE)),0)</f>
        <v>0</v>
      </c>
      <c r="C10460" s="1165" t="str">
        <f t="shared" si="1055"/>
        <v>MEXP104DT</v>
      </c>
      <c r="D10460" s="988" t="str">
        <f>'GRP Macros'!$AA$14</f>
        <v>Fluo Orange 
RAL 2005</v>
      </c>
      <c r="E10460" s="1165" t="s">
        <v>27830</v>
      </c>
      <c r="F10460" s="1165" t="s">
        <v>28333</v>
      </c>
    </row>
    <row r="10461" spans="1:6" ht="15" customHeight="1">
      <c r="A10461" s="1165" t="str">
        <f t="shared" si="1052"/>
        <v>MEXP104DTFLP</v>
      </c>
      <c r="B10461" s="1165">
        <f>IFERROR(INDEX('GRP Macros'!$B$14:$AF$554,MATCH(C10461,'GRP Macros'!$B$14:$B$552,FALSE),MATCH(D10461,'GRP Macros'!$B$14:$AF$14,FALSE)),0)</f>
        <v>0</v>
      </c>
      <c r="C10461" s="1165" t="str">
        <f t="shared" si="1055"/>
        <v>MEXP104DT</v>
      </c>
      <c r="D10461" s="988" t="str">
        <f>'GRP Macros'!$AB$14</f>
        <v>Fluo Pink 
Pantone 806C</v>
      </c>
      <c r="E10461" s="1165" t="s">
        <v>27832</v>
      </c>
      <c r="F10461" s="1165" t="s">
        <v>28333</v>
      </c>
    </row>
    <row r="10462" spans="1:6" ht="15" customHeight="1">
      <c r="A10462" s="1165" t="str">
        <f t="shared" si="1052"/>
        <v>MEXP104DTFLG</v>
      </c>
      <c r="B10462" s="1165">
        <f>IFERROR(INDEX('GRP Macros'!$B$14:$AF$554,MATCH(C10462,'GRP Macros'!$B$14:$B$552,FALSE),MATCH(D10462,'GRP Macros'!$B$14:$AF$14,FALSE)),0)</f>
        <v>0</v>
      </c>
      <c r="C10462" s="1165" t="str">
        <f t="shared" si="1055"/>
        <v>MEXP104DT</v>
      </c>
      <c r="D10462" s="988" t="str">
        <f>'GRP Macros'!$AC$14</f>
        <v>Fluo Green 
RAL 6028</v>
      </c>
      <c r="E10462" s="1165" t="s">
        <v>27831</v>
      </c>
      <c r="F10462" s="1165" t="s">
        <v>28333</v>
      </c>
    </row>
    <row r="10463" spans="1:6" ht="15" customHeight="1">
      <c r="A10463" s="1165" t="str">
        <f t="shared" ref="A10463:A10507" si="1056">CONCATENATE(C10463,E10463)</f>
        <v>MEXP105DTWHI</v>
      </c>
      <c r="B10463" s="1165">
        <f>IFERROR(INDEX('GRP Macros'!$B$14:$AF$554,MATCH(C10463,'GRP Macros'!$B$14:$B$552,FALSE),MATCH(D10463,'GRP Macros'!$B$14:$AF$14,FALSE)),0)</f>
        <v>0</v>
      </c>
      <c r="C10463" s="1165" t="s">
        <v>28568</v>
      </c>
      <c r="D10463" s="1167" t="str">
        <f>'GRP Macros'!$K$14</f>
        <v>White 
RAL 9016</v>
      </c>
      <c r="E10463" s="1165" t="s">
        <v>27838</v>
      </c>
      <c r="F10463" s="1165" t="s">
        <v>28333</v>
      </c>
    </row>
    <row r="10464" spans="1:6" ht="15" customHeight="1">
      <c r="A10464" s="1165" t="str">
        <f t="shared" si="1056"/>
        <v>MEXP105DTBLU</v>
      </c>
      <c r="B10464" s="1165">
        <f>IFERROR(INDEX('GRP Macros'!$B$14:$AF$554,MATCH(C10464,'GRP Macros'!$B$14:$B$552,FALSE),MATCH(D10464,'GRP Macros'!$B$14:$AF$14,FALSE)),0)</f>
        <v>0</v>
      </c>
      <c r="C10464" s="1165" t="str">
        <f>C10463</f>
        <v>MEXP105DT</v>
      </c>
      <c r="D10464" s="988" t="str">
        <f>'GRP Macros'!$L$14</f>
        <v>Blue US 
RAL 5015</v>
      </c>
      <c r="E10464" s="1165" t="s">
        <v>27827</v>
      </c>
      <c r="F10464" s="1165" t="s">
        <v>28333</v>
      </c>
    </row>
    <row r="10465" spans="1:6" ht="15" customHeight="1">
      <c r="A10465" s="1165" t="str">
        <f t="shared" si="1056"/>
        <v>MEXP105DTMIN</v>
      </c>
      <c r="B10465" s="1165">
        <f>IFERROR(INDEX('GRP Macros'!$B$14:$AF$554,MATCH(C10465,'GRP Macros'!$B$14:$B$552,FALSE),MATCH(D10465,'GRP Macros'!$B$14:$AF$14,FALSE)),0)</f>
        <v>0</v>
      </c>
      <c r="C10465" s="1165" t="str">
        <f t="shared" ref="C10465:C10476" si="1057">C10464</f>
        <v>MEXP105DT</v>
      </c>
      <c r="D10465" s="988" t="str">
        <f>'GRP Macros'!$O$14</f>
        <v>Mint 
RAL 6027</v>
      </c>
      <c r="E10465" s="1165" t="s">
        <v>27834</v>
      </c>
      <c r="F10465" s="1165" t="s">
        <v>28333</v>
      </c>
    </row>
    <row r="10466" spans="1:6" ht="15" customHeight="1">
      <c r="A10466" s="1165" t="str">
        <f t="shared" si="1056"/>
        <v>MEXP105DTGRE</v>
      </c>
      <c r="B10466" s="1165">
        <f>IFERROR(INDEX('GRP Macros'!$B$14:$AF$554,MATCH(C10466,'GRP Macros'!$B$14:$B$552,FALSE),MATCH(D10466,'GRP Macros'!$B$14:$AF$14,FALSE)),0)</f>
        <v>0</v>
      </c>
      <c r="C10466" s="1165" t="str">
        <f t="shared" si="1057"/>
        <v>MEXP105DT</v>
      </c>
      <c r="D10466" s="988" t="str">
        <f>'GRP Macros'!$P$14</f>
        <v>Green 
RAL 6037</v>
      </c>
      <c r="E10466" s="1165" t="s">
        <v>27837</v>
      </c>
      <c r="F10466" s="1165" t="s">
        <v>28333</v>
      </c>
    </row>
    <row r="10467" spans="1:6" ht="15" customHeight="1">
      <c r="A10467" s="1165" t="str">
        <f t="shared" si="1056"/>
        <v>MEXP105DTPUK</v>
      </c>
      <c r="B10467" s="1165">
        <f>IFERROR(INDEX('GRP Macros'!$B$14:$AF$554,MATCH(C10467,'GRP Macros'!$B$14:$B$552,FALSE),MATCH(D10467,'GRP Macros'!$B$14:$AF$14,FALSE)),0)</f>
        <v>0</v>
      </c>
      <c r="C10467" s="1165" t="str">
        <f t="shared" si="1057"/>
        <v>MEXP105DT</v>
      </c>
      <c r="D10467" s="988" t="str">
        <f>'GRP Macros'!$Q$14</f>
        <v>US Green 
Pantone
2301C</v>
      </c>
      <c r="E10467" s="1165" t="s">
        <v>27835</v>
      </c>
      <c r="F10467" s="1165" t="s">
        <v>28333</v>
      </c>
    </row>
    <row r="10468" spans="1:6" ht="15" customHeight="1">
      <c r="A10468" s="1165" t="str">
        <f t="shared" si="1056"/>
        <v>MEXP105DTYEL</v>
      </c>
      <c r="B10468" s="1165">
        <f>IFERROR(INDEX('GRP Macros'!$B$14:$AF$554,MATCH(C10468,'GRP Macros'!$B$14:$B$552,FALSE),MATCH(D10468,'GRP Macros'!$B$14:$AF$14,FALSE)),0)</f>
        <v>0</v>
      </c>
      <c r="C10468" s="1165" t="str">
        <f t="shared" si="1057"/>
        <v>MEXP105DT</v>
      </c>
      <c r="D10468" s="988" t="str">
        <f>'GRP Macros'!$S$14</f>
        <v>Yellow 
RAL 1023</v>
      </c>
      <c r="E10468" s="1165" t="s">
        <v>27823</v>
      </c>
      <c r="F10468" s="1165" t="s">
        <v>28333</v>
      </c>
    </row>
    <row r="10469" spans="1:6" ht="15" customHeight="1">
      <c r="A10469" s="1165" t="str">
        <f t="shared" si="1056"/>
        <v>MEXP105DTRED</v>
      </c>
      <c r="B10469" s="1165">
        <f>IFERROR(INDEX('GRP Macros'!$B$14:$AF$554,MATCH(C10469,'GRP Macros'!$B$14:$B$552,FALSE),MATCH(D10469,'GRP Macros'!$B$14:$AF$14,FALSE)),0)</f>
        <v>0</v>
      </c>
      <c r="C10469" s="1165" t="str">
        <f t="shared" si="1057"/>
        <v>MEXP105DT</v>
      </c>
      <c r="D10469" s="988" t="str">
        <f>'GRP Macros'!$U$14</f>
        <v>Red 
RAL 3020</v>
      </c>
      <c r="E10469" s="1165" t="s">
        <v>27826</v>
      </c>
      <c r="F10469" s="1165" t="s">
        <v>28333</v>
      </c>
    </row>
    <row r="10470" spans="1:6" ht="15" customHeight="1">
      <c r="A10470" s="1165" t="str">
        <f t="shared" si="1056"/>
        <v>MEXP105DTVIO</v>
      </c>
      <c r="B10470" s="1165">
        <f>IFERROR(INDEX('GRP Macros'!$B$14:$AF$554,MATCH(C10470,'GRP Macros'!$B$14:$B$552,FALSE),MATCH(D10470,'GRP Macros'!$B$14:$AF$14,FALSE)),0)</f>
        <v>0</v>
      </c>
      <c r="C10470" s="1165" t="str">
        <f t="shared" si="1057"/>
        <v>MEXP105DT</v>
      </c>
      <c r="D10470" s="988" t="str">
        <f>'GRP Macros'!$V$14</f>
        <v>Violet 
RAL 4008</v>
      </c>
      <c r="E10470" s="1165" t="s">
        <v>27833</v>
      </c>
      <c r="F10470" s="1165" t="s">
        <v>28333</v>
      </c>
    </row>
    <row r="10471" spans="1:6" ht="15" customHeight="1">
      <c r="A10471" s="1165" t="str">
        <f t="shared" si="1056"/>
        <v>MEXP105DTBLK</v>
      </c>
      <c r="B10471" s="1165">
        <f>IFERROR(INDEX('GRP Macros'!$B$14:$AF$554,MATCH(C10471,'GRP Macros'!$B$14:$B$552,FALSE),MATCH(D10471,'GRP Macros'!$B$14:$AF$14,FALSE)),0)</f>
        <v>0</v>
      </c>
      <c r="C10471" s="1165" t="str">
        <f t="shared" si="1057"/>
        <v>MEXP105DT</v>
      </c>
      <c r="D10471" s="988" t="str">
        <f>'GRP Macros'!$X$14</f>
        <v>Black 
RAL 9005</v>
      </c>
      <c r="E10471" s="1165" t="s">
        <v>27829</v>
      </c>
      <c r="F10471" s="1165" t="s">
        <v>28333</v>
      </c>
    </row>
    <row r="10472" spans="1:6" ht="15" customHeight="1">
      <c r="A10472" s="1165" t="str">
        <f t="shared" si="1056"/>
        <v>MEXP105DTGRY</v>
      </c>
      <c r="B10472" s="1165">
        <f>IFERROR(INDEX('GRP Macros'!$B$14:$AF$554,MATCH(C10472,'GRP Macros'!$B$14:$B$552,FALSE),MATCH(D10472,'GRP Macros'!$B$14:$AF$14,FALSE)),0)</f>
        <v>0</v>
      </c>
      <c r="C10472" s="1165" t="str">
        <f t="shared" si="1057"/>
        <v>MEXP105DT</v>
      </c>
      <c r="D10472" s="988" t="str">
        <f>'GRP Macros'!$Y$14</f>
        <v>Grey 
RAL 7001</v>
      </c>
      <c r="E10472" s="1165" t="s">
        <v>27828</v>
      </c>
      <c r="F10472" s="1165" t="s">
        <v>28333</v>
      </c>
    </row>
    <row r="10473" spans="1:6" ht="15" customHeight="1">
      <c r="A10473" s="1165" t="str">
        <f t="shared" si="1056"/>
        <v>MEXP105DTFLY</v>
      </c>
      <c r="B10473" s="1165">
        <f>IFERROR(INDEX('GRP Macros'!$B$14:$AF$554,MATCH(C10473,'GRP Macros'!$B$14:$B$552,FALSE),MATCH(D10473,'GRP Macros'!$B$14:$AF$14,FALSE)),0)</f>
        <v>0</v>
      </c>
      <c r="C10473" s="1165" t="str">
        <f t="shared" si="1057"/>
        <v>MEXP105DT</v>
      </c>
      <c r="D10473" s="988" t="str">
        <f>'GRP Macros'!$Z$14</f>
        <v>Fluo Yellow 
RAL 1026</v>
      </c>
      <c r="E10473" s="1165" t="s">
        <v>28041</v>
      </c>
      <c r="F10473" s="1165" t="s">
        <v>28333</v>
      </c>
    </row>
    <row r="10474" spans="1:6" ht="15" customHeight="1">
      <c r="A10474" s="1165" t="str">
        <f t="shared" si="1056"/>
        <v>MEXP105DTFLO</v>
      </c>
      <c r="B10474" s="1165">
        <f>IFERROR(INDEX('GRP Macros'!$B$14:$AF$554,MATCH(C10474,'GRP Macros'!$B$14:$B$552,FALSE),MATCH(D10474,'GRP Macros'!$B$14:$AF$14,FALSE)),0)</f>
        <v>0</v>
      </c>
      <c r="C10474" s="1165" t="str">
        <f t="shared" si="1057"/>
        <v>MEXP105DT</v>
      </c>
      <c r="D10474" s="988" t="str">
        <f>'GRP Macros'!$AA$14</f>
        <v>Fluo Orange 
RAL 2005</v>
      </c>
      <c r="E10474" s="1165" t="s">
        <v>27830</v>
      </c>
      <c r="F10474" s="1165" t="s">
        <v>28333</v>
      </c>
    </row>
    <row r="10475" spans="1:6" ht="15" customHeight="1">
      <c r="A10475" s="1165" t="str">
        <f t="shared" si="1056"/>
        <v>MEXP105DTFLP</v>
      </c>
      <c r="B10475" s="1165">
        <f>IFERROR(INDEX('GRP Macros'!$B$14:$AF$554,MATCH(C10475,'GRP Macros'!$B$14:$B$552,FALSE),MATCH(D10475,'GRP Macros'!$B$14:$AF$14,FALSE)),0)</f>
        <v>0</v>
      </c>
      <c r="C10475" s="1165" t="str">
        <f t="shared" si="1057"/>
        <v>MEXP105DT</v>
      </c>
      <c r="D10475" s="988" t="str">
        <f>'GRP Macros'!$AB$14</f>
        <v>Fluo Pink 
Pantone 806C</v>
      </c>
      <c r="E10475" s="1165" t="s">
        <v>27832</v>
      </c>
      <c r="F10475" s="1165" t="s">
        <v>28333</v>
      </c>
    </row>
    <row r="10476" spans="1:6" ht="15" customHeight="1">
      <c r="A10476" s="1165" t="str">
        <f t="shared" si="1056"/>
        <v>MEXP105DTFLG</v>
      </c>
      <c r="B10476" s="1165">
        <f>IFERROR(INDEX('GRP Macros'!$B$14:$AF$554,MATCH(C10476,'GRP Macros'!$B$14:$B$552,FALSE),MATCH(D10476,'GRP Macros'!$B$14:$AF$14,FALSE)),0)</f>
        <v>0</v>
      </c>
      <c r="C10476" s="1165" t="str">
        <f t="shared" si="1057"/>
        <v>MEXP105DT</v>
      </c>
      <c r="D10476" s="988" t="str">
        <f>'GRP Macros'!$AC$14</f>
        <v>Fluo Green 
RAL 6028</v>
      </c>
      <c r="E10476" s="1165" t="s">
        <v>27831</v>
      </c>
      <c r="F10476" s="1165" t="s">
        <v>28333</v>
      </c>
    </row>
    <row r="10477" spans="1:6" ht="15" customHeight="1">
      <c r="A10477" s="1165" t="str">
        <f t="shared" si="1056"/>
        <v>MEXP106DTWHI</v>
      </c>
      <c r="B10477" s="1165">
        <f>IFERROR(INDEX('GRP Macros'!$B$14:$AF$554,MATCH(C10477,'GRP Macros'!$B$14:$B$552,FALSE),MATCH(D10477,'GRP Macros'!$B$14:$AF$14,FALSE)),0)</f>
        <v>0</v>
      </c>
      <c r="C10477" s="1165" t="s">
        <v>28569</v>
      </c>
      <c r="D10477" s="1167" t="str">
        <f>'GRP Macros'!$K$14</f>
        <v>White 
RAL 9016</v>
      </c>
      <c r="E10477" s="1165" t="s">
        <v>27838</v>
      </c>
      <c r="F10477" s="1165" t="s">
        <v>28333</v>
      </c>
    </row>
    <row r="10478" spans="1:6" ht="15" customHeight="1">
      <c r="A10478" s="1165" t="str">
        <f t="shared" si="1056"/>
        <v>MEXP106DTBLU</v>
      </c>
      <c r="B10478" s="1165">
        <f>IFERROR(INDEX('GRP Macros'!$B$14:$AF$554,MATCH(C10478,'GRP Macros'!$B$14:$B$552,FALSE),MATCH(D10478,'GRP Macros'!$B$14:$AF$14,FALSE)),0)</f>
        <v>0</v>
      </c>
      <c r="C10478" s="1165" t="str">
        <f>C10477</f>
        <v>MEXP106DT</v>
      </c>
      <c r="D10478" s="988" t="str">
        <f>'GRP Macros'!$L$14</f>
        <v>Blue US 
RAL 5015</v>
      </c>
      <c r="E10478" s="1165" t="s">
        <v>27827</v>
      </c>
      <c r="F10478" s="1165" t="s">
        <v>28333</v>
      </c>
    </row>
    <row r="10479" spans="1:6" ht="15" customHeight="1">
      <c r="A10479" s="1165" t="str">
        <f t="shared" si="1056"/>
        <v>MEXP106DTMIN</v>
      </c>
      <c r="B10479" s="1165">
        <f>IFERROR(INDEX('GRP Macros'!$B$14:$AF$554,MATCH(C10479,'GRP Macros'!$B$14:$B$552,FALSE),MATCH(D10479,'GRP Macros'!$B$14:$AF$14,FALSE)),0)</f>
        <v>0</v>
      </c>
      <c r="C10479" s="1165" t="str">
        <f t="shared" ref="C10479:C10490" si="1058">C10478</f>
        <v>MEXP106DT</v>
      </c>
      <c r="D10479" s="988" t="str">
        <f>'GRP Macros'!$O$14</f>
        <v>Mint 
RAL 6027</v>
      </c>
      <c r="E10479" s="1165" t="s">
        <v>27834</v>
      </c>
      <c r="F10479" s="1165" t="s">
        <v>28333</v>
      </c>
    </row>
    <row r="10480" spans="1:6" ht="15" customHeight="1">
      <c r="A10480" s="1165" t="str">
        <f t="shared" si="1056"/>
        <v>MEXP106DTGRE</v>
      </c>
      <c r="B10480" s="1165">
        <f>IFERROR(INDEX('GRP Macros'!$B$14:$AF$554,MATCH(C10480,'GRP Macros'!$B$14:$B$552,FALSE),MATCH(D10480,'GRP Macros'!$B$14:$AF$14,FALSE)),0)</f>
        <v>0</v>
      </c>
      <c r="C10480" s="1165" t="str">
        <f t="shared" si="1058"/>
        <v>MEXP106DT</v>
      </c>
      <c r="D10480" s="988" t="str">
        <f>'GRP Macros'!$P$14</f>
        <v>Green 
RAL 6037</v>
      </c>
      <c r="E10480" s="1165" t="s">
        <v>27837</v>
      </c>
      <c r="F10480" s="1165" t="s">
        <v>28333</v>
      </c>
    </row>
    <row r="10481" spans="1:6" ht="15" customHeight="1">
      <c r="A10481" s="1165" t="str">
        <f t="shared" si="1056"/>
        <v>MEXP106DTPUK</v>
      </c>
      <c r="B10481" s="1165">
        <f>IFERROR(INDEX('GRP Macros'!$B$14:$AF$554,MATCH(C10481,'GRP Macros'!$B$14:$B$552,FALSE),MATCH(D10481,'GRP Macros'!$B$14:$AF$14,FALSE)),0)</f>
        <v>0</v>
      </c>
      <c r="C10481" s="1165" t="str">
        <f t="shared" si="1058"/>
        <v>MEXP106DT</v>
      </c>
      <c r="D10481" s="988" t="str">
        <f>'GRP Macros'!$Q$14</f>
        <v>US Green 
Pantone
2301C</v>
      </c>
      <c r="E10481" s="1165" t="s">
        <v>27835</v>
      </c>
      <c r="F10481" s="1165" t="s">
        <v>28333</v>
      </c>
    </row>
    <row r="10482" spans="1:6" ht="15" customHeight="1">
      <c r="A10482" s="1165" t="str">
        <f t="shared" si="1056"/>
        <v>MEXP106DTYEL</v>
      </c>
      <c r="B10482" s="1165">
        <f>IFERROR(INDEX('GRP Macros'!$B$14:$AF$554,MATCH(C10482,'GRP Macros'!$B$14:$B$552,FALSE),MATCH(D10482,'GRP Macros'!$B$14:$AF$14,FALSE)),0)</f>
        <v>0</v>
      </c>
      <c r="C10482" s="1165" t="str">
        <f t="shared" si="1058"/>
        <v>MEXP106DT</v>
      </c>
      <c r="D10482" s="988" t="str">
        <f>'GRP Macros'!$S$14</f>
        <v>Yellow 
RAL 1023</v>
      </c>
      <c r="E10482" s="1165" t="s">
        <v>27823</v>
      </c>
      <c r="F10482" s="1165" t="s">
        <v>28333</v>
      </c>
    </row>
    <row r="10483" spans="1:6" ht="15" customHeight="1">
      <c r="A10483" s="1165" t="str">
        <f t="shared" si="1056"/>
        <v>MEXP106DTRED</v>
      </c>
      <c r="B10483" s="1165">
        <f>IFERROR(INDEX('GRP Macros'!$B$14:$AF$554,MATCH(C10483,'GRP Macros'!$B$14:$B$552,FALSE),MATCH(D10483,'GRP Macros'!$B$14:$AF$14,FALSE)),0)</f>
        <v>0</v>
      </c>
      <c r="C10483" s="1165" t="str">
        <f t="shared" si="1058"/>
        <v>MEXP106DT</v>
      </c>
      <c r="D10483" s="988" t="str">
        <f>'GRP Macros'!$U$14</f>
        <v>Red 
RAL 3020</v>
      </c>
      <c r="E10483" s="1165" t="s">
        <v>27826</v>
      </c>
      <c r="F10483" s="1165" t="s">
        <v>28333</v>
      </c>
    </row>
    <row r="10484" spans="1:6" ht="15" customHeight="1">
      <c r="A10484" s="1165" t="str">
        <f t="shared" si="1056"/>
        <v>MEXP106DTVIO</v>
      </c>
      <c r="B10484" s="1165">
        <f>IFERROR(INDEX('GRP Macros'!$B$14:$AF$554,MATCH(C10484,'GRP Macros'!$B$14:$B$552,FALSE),MATCH(D10484,'GRP Macros'!$B$14:$AF$14,FALSE)),0)</f>
        <v>0</v>
      </c>
      <c r="C10484" s="1165" t="str">
        <f t="shared" si="1058"/>
        <v>MEXP106DT</v>
      </c>
      <c r="D10484" s="988" t="str">
        <f>'GRP Macros'!$V$14</f>
        <v>Violet 
RAL 4008</v>
      </c>
      <c r="E10484" s="1165" t="s">
        <v>27833</v>
      </c>
      <c r="F10484" s="1165" t="s">
        <v>28333</v>
      </c>
    </row>
    <row r="10485" spans="1:6" ht="15" customHeight="1">
      <c r="A10485" s="1165" t="str">
        <f t="shared" si="1056"/>
        <v>MEXP106DTBLK</v>
      </c>
      <c r="B10485" s="1165">
        <f>IFERROR(INDEX('GRP Macros'!$B$14:$AF$554,MATCH(C10485,'GRP Macros'!$B$14:$B$552,FALSE),MATCH(D10485,'GRP Macros'!$B$14:$AF$14,FALSE)),0)</f>
        <v>0</v>
      </c>
      <c r="C10485" s="1165" t="str">
        <f t="shared" si="1058"/>
        <v>MEXP106DT</v>
      </c>
      <c r="D10485" s="988" t="str">
        <f>'GRP Macros'!$X$14</f>
        <v>Black 
RAL 9005</v>
      </c>
      <c r="E10485" s="1165" t="s">
        <v>27829</v>
      </c>
      <c r="F10485" s="1165" t="s">
        <v>28333</v>
      </c>
    </row>
    <row r="10486" spans="1:6" ht="15" customHeight="1">
      <c r="A10486" s="1165" t="str">
        <f t="shared" si="1056"/>
        <v>MEXP106DTGRY</v>
      </c>
      <c r="B10486" s="1165">
        <f>IFERROR(INDEX('GRP Macros'!$B$14:$AF$554,MATCH(C10486,'GRP Macros'!$B$14:$B$552,FALSE),MATCH(D10486,'GRP Macros'!$B$14:$AF$14,FALSE)),0)</f>
        <v>0</v>
      </c>
      <c r="C10486" s="1165" t="str">
        <f t="shared" si="1058"/>
        <v>MEXP106DT</v>
      </c>
      <c r="D10486" s="988" t="str">
        <f>'GRP Macros'!$Y$14</f>
        <v>Grey 
RAL 7001</v>
      </c>
      <c r="E10486" s="1165" t="s">
        <v>27828</v>
      </c>
      <c r="F10486" s="1165" t="s">
        <v>28333</v>
      </c>
    </row>
    <row r="10487" spans="1:6" ht="15" customHeight="1">
      <c r="A10487" s="1165" t="str">
        <f t="shared" si="1056"/>
        <v>MEXP106DTFLY</v>
      </c>
      <c r="B10487" s="1165">
        <f>IFERROR(INDEX('GRP Macros'!$B$14:$AF$554,MATCH(C10487,'GRP Macros'!$B$14:$B$552,FALSE),MATCH(D10487,'GRP Macros'!$B$14:$AF$14,FALSE)),0)</f>
        <v>0</v>
      </c>
      <c r="C10487" s="1165" t="str">
        <f t="shared" si="1058"/>
        <v>MEXP106DT</v>
      </c>
      <c r="D10487" s="988" t="str">
        <f>'GRP Macros'!$Z$14</f>
        <v>Fluo Yellow 
RAL 1026</v>
      </c>
      <c r="E10487" s="1165" t="s">
        <v>28041</v>
      </c>
      <c r="F10487" s="1165" t="s">
        <v>28333</v>
      </c>
    </row>
    <row r="10488" spans="1:6" ht="15" customHeight="1">
      <c r="A10488" s="1165" t="str">
        <f t="shared" si="1056"/>
        <v>MEXP106DTFLO</v>
      </c>
      <c r="B10488" s="1165">
        <f>IFERROR(INDEX('GRP Macros'!$B$14:$AF$554,MATCH(C10488,'GRP Macros'!$B$14:$B$552,FALSE),MATCH(D10488,'GRP Macros'!$B$14:$AF$14,FALSE)),0)</f>
        <v>0</v>
      </c>
      <c r="C10488" s="1165" t="str">
        <f t="shared" si="1058"/>
        <v>MEXP106DT</v>
      </c>
      <c r="D10488" s="988" t="str">
        <f>'GRP Macros'!$AA$14</f>
        <v>Fluo Orange 
RAL 2005</v>
      </c>
      <c r="E10488" s="1165" t="s">
        <v>27830</v>
      </c>
      <c r="F10488" s="1165" t="s">
        <v>28333</v>
      </c>
    </row>
    <row r="10489" spans="1:6" ht="15" customHeight="1">
      <c r="A10489" s="1165" t="str">
        <f t="shared" si="1056"/>
        <v>MEXP106DTFLP</v>
      </c>
      <c r="B10489" s="1165">
        <f>IFERROR(INDEX('GRP Macros'!$B$14:$AF$554,MATCH(C10489,'GRP Macros'!$B$14:$B$552,FALSE),MATCH(D10489,'GRP Macros'!$B$14:$AF$14,FALSE)),0)</f>
        <v>0</v>
      </c>
      <c r="C10489" s="1165" t="str">
        <f t="shared" si="1058"/>
        <v>MEXP106DT</v>
      </c>
      <c r="D10489" s="988" t="str">
        <f>'GRP Macros'!$AB$14</f>
        <v>Fluo Pink 
Pantone 806C</v>
      </c>
      <c r="E10489" s="1165" t="s">
        <v>27832</v>
      </c>
      <c r="F10489" s="1165" t="s">
        <v>28333</v>
      </c>
    </row>
    <row r="10490" spans="1:6" ht="15" customHeight="1">
      <c r="A10490" s="1165" t="str">
        <f t="shared" si="1056"/>
        <v>MEXP106DTFLG</v>
      </c>
      <c r="B10490" s="1165">
        <f>IFERROR(INDEX('GRP Macros'!$B$14:$AF$554,MATCH(C10490,'GRP Macros'!$B$14:$B$552,FALSE),MATCH(D10490,'GRP Macros'!$B$14:$AF$14,FALSE)),0)</f>
        <v>0</v>
      </c>
      <c r="C10490" s="1165" t="str">
        <f t="shared" si="1058"/>
        <v>MEXP106DT</v>
      </c>
      <c r="D10490" s="988" t="str">
        <f>'GRP Macros'!$AC$14</f>
        <v>Fluo Green 
RAL 6028</v>
      </c>
      <c r="E10490" s="1165" t="s">
        <v>27831</v>
      </c>
      <c r="F10490" s="1165" t="s">
        <v>28333</v>
      </c>
    </row>
    <row r="10491" spans="1:6" ht="15" customHeight="1">
      <c r="A10491" s="1165" t="str">
        <f t="shared" si="1056"/>
        <v>MEXP107DTWHI</v>
      </c>
      <c r="B10491" s="1165">
        <f>IFERROR(INDEX('GRP Macros'!$B$14:$AF$554,MATCH(C10491,'GRP Macros'!$B$14:$B$552,FALSE),MATCH(D10491,'GRP Macros'!$B$14:$AF$14,FALSE)),0)</f>
        <v>0</v>
      </c>
      <c r="C10491" s="1165" t="s">
        <v>28570</v>
      </c>
      <c r="D10491" s="1167" t="str">
        <f>'GRP Macros'!$K$14</f>
        <v>White 
RAL 9016</v>
      </c>
      <c r="E10491" s="1165" t="s">
        <v>27838</v>
      </c>
      <c r="F10491" s="1165" t="s">
        <v>28333</v>
      </c>
    </row>
    <row r="10492" spans="1:6" ht="15" customHeight="1">
      <c r="A10492" s="1165" t="str">
        <f t="shared" si="1056"/>
        <v>MEXP107DTBLU</v>
      </c>
      <c r="B10492" s="1165">
        <f>IFERROR(INDEX('GRP Macros'!$B$14:$AF$554,MATCH(C10492,'GRP Macros'!$B$14:$B$552,FALSE),MATCH(D10492,'GRP Macros'!$B$14:$AF$14,FALSE)),0)</f>
        <v>0</v>
      </c>
      <c r="C10492" s="1165" t="str">
        <f>C10491</f>
        <v>MEXP107DT</v>
      </c>
      <c r="D10492" s="988" t="str">
        <f>'GRP Macros'!$L$14</f>
        <v>Blue US 
RAL 5015</v>
      </c>
      <c r="E10492" s="1165" t="s">
        <v>27827</v>
      </c>
      <c r="F10492" s="1165" t="s">
        <v>28333</v>
      </c>
    </row>
    <row r="10493" spans="1:6" ht="15" customHeight="1">
      <c r="A10493" s="1165" t="str">
        <f t="shared" si="1056"/>
        <v>MEXP107DTMIN</v>
      </c>
      <c r="B10493" s="1165">
        <f>IFERROR(INDEX('GRP Macros'!$B$14:$AF$554,MATCH(C10493,'GRP Macros'!$B$14:$B$552,FALSE),MATCH(D10493,'GRP Macros'!$B$14:$AF$14,FALSE)),0)</f>
        <v>0</v>
      </c>
      <c r="C10493" s="1165" t="str">
        <f t="shared" ref="C10493:C10504" si="1059">C10492</f>
        <v>MEXP107DT</v>
      </c>
      <c r="D10493" s="988" t="str">
        <f>'GRP Macros'!$O$14</f>
        <v>Mint 
RAL 6027</v>
      </c>
      <c r="E10493" s="1165" t="s">
        <v>27834</v>
      </c>
      <c r="F10493" s="1165" t="s">
        <v>28333</v>
      </c>
    </row>
    <row r="10494" spans="1:6" ht="15" customHeight="1">
      <c r="A10494" s="1165" t="str">
        <f t="shared" si="1056"/>
        <v>MEXP107DTGRE</v>
      </c>
      <c r="B10494" s="1165">
        <f>IFERROR(INDEX('GRP Macros'!$B$14:$AF$554,MATCH(C10494,'GRP Macros'!$B$14:$B$552,FALSE),MATCH(D10494,'GRP Macros'!$B$14:$AF$14,FALSE)),0)</f>
        <v>0</v>
      </c>
      <c r="C10494" s="1165" t="str">
        <f t="shared" si="1059"/>
        <v>MEXP107DT</v>
      </c>
      <c r="D10494" s="988" t="str">
        <f>'GRP Macros'!$P$14</f>
        <v>Green 
RAL 6037</v>
      </c>
      <c r="E10494" s="1165" t="s">
        <v>27837</v>
      </c>
      <c r="F10494" s="1165" t="s">
        <v>28333</v>
      </c>
    </row>
    <row r="10495" spans="1:6" ht="15" customHeight="1">
      <c r="A10495" s="1165" t="str">
        <f t="shared" si="1056"/>
        <v>MEXP107DTPUK</v>
      </c>
      <c r="B10495" s="1165">
        <f>IFERROR(INDEX('GRP Macros'!$B$14:$AF$554,MATCH(C10495,'GRP Macros'!$B$14:$B$552,FALSE),MATCH(D10495,'GRP Macros'!$B$14:$AF$14,FALSE)),0)</f>
        <v>0</v>
      </c>
      <c r="C10495" s="1165" t="str">
        <f t="shared" si="1059"/>
        <v>MEXP107DT</v>
      </c>
      <c r="D10495" s="988" t="str">
        <f>'GRP Macros'!$Q$14</f>
        <v>US Green 
Pantone
2301C</v>
      </c>
      <c r="E10495" s="1165" t="s">
        <v>27835</v>
      </c>
      <c r="F10495" s="1165" t="s">
        <v>28333</v>
      </c>
    </row>
    <row r="10496" spans="1:6" ht="15" customHeight="1">
      <c r="A10496" s="1165" t="str">
        <f t="shared" si="1056"/>
        <v>MEXP107DTYEL</v>
      </c>
      <c r="B10496" s="1165">
        <f>IFERROR(INDEX('GRP Macros'!$B$14:$AF$554,MATCH(C10496,'GRP Macros'!$B$14:$B$552,FALSE),MATCH(D10496,'GRP Macros'!$B$14:$AF$14,FALSE)),0)</f>
        <v>0</v>
      </c>
      <c r="C10496" s="1165" t="str">
        <f t="shared" si="1059"/>
        <v>MEXP107DT</v>
      </c>
      <c r="D10496" s="988" t="str">
        <f>'GRP Macros'!$S$14</f>
        <v>Yellow 
RAL 1023</v>
      </c>
      <c r="E10496" s="1165" t="s">
        <v>27823</v>
      </c>
      <c r="F10496" s="1165" t="s">
        <v>28333</v>
      </c>
    </row>
    <row r="10497" spans="1:6" ht="15" customHeight="1">
      <c r="A10497" s="1165" t="str">
        <f t="shared" si="1056"/>
        <v>MEXP107DTRED</v>
      </c>
      <c r="B10497" s="1165">
        <f>IFERROR(INDEX('GRP Macros'!$B$14:$AF$554,MATCH(C10497,'GRP Macros'!$B$14:$B$552,FALSE),MATCH(D10497,'GRP Macros'!$B$14:$AF$14,FALSE)),0)</f>
        <v>0</v>
      </c>
      <c r="C10497" s="1165" t="str">
        <f t="shared" si="1059"/>
        <v>MEXP107DT</v>
      </c>
      <c r="D10497" s="988" t="str">
        <f>'GRP Macros'!$U$14</f>
        <v>Red 
RAL 3020</v>
      </c>
      <c r="E10497" s="1165" t="s">
        <v>27826</v>
      </c>
      <c r="F10497" s="1165" t="s">
        <v>28333</v>
      </c>
    </row>
    <row r="10498" spans="1:6" ht="15" customHeight="1">
      <c r="A10498" s="1165" t="str">
        <f t="shared" si="1056"/>
        <v>MEXP107DTVIO</v>
      </c>
      <c r="B10498" s="1165">
        <f>IFERROR(INDEX('GRP Macros'!$B$14:$AF$554,MATCH(C10498,'GRP Macros'!$B$14:$B$552,FALSE),MATCH(D10498,'GRP Macros'!$B$14:$AF$14,FALSE)),0)</f>
        <v>0</v>
      </c>
      <c r="C10498" s="1165" t="str">
        <f t="shared" si="1059"/>
        <v>MEXP107DT</v>
      </c>
      <c r="D10498" s="988" t="str">
        <f>'GRP Macros'!$V$14</f>
        <v>Violet 
RAL 4008</v>
      </c>
      <c r="E10498" s="1165" t="s">
        <v>27833</v>
      </c>
      <c r="F10498" s="1165" t="s">
        <v>28333</v>
      </c>
    </row>
    <row r="10499" spans="1:6" ht="15" customHeight="1">
      <c r="A10499" s="1165" t="str">
        <f t="shared" si="1056"/>
        <v>MEXP107DTBLK</v>
      </c>
      <c r="B10499" s="1165">
        <f>IFERROR(INDEX('GRP Macros'!$B$14:$AF$554,MATCH(C10499,'GRP Macros'!$B$14:$B$552,FALSE),MATCH(D10499,'GRP Macros'!$B$14:$AF$14,FALSE)),0)</f>
        <v>0</v>
      </c>
      <c r="C10499" s="1165" t="str">
        <f t="shared" si="1059"/>
        <v>MEXP107DT</v>
      </c>
      <c r="D10499" s="988" t="str">
        <f>'GRP Macros'!$X$14</f>
        <v>Black 
RAL 9005</v>
      </c>
      <c r="E10499" s="1165" t="s">
        <v>27829</v>
      </c>
      <c r="F10499" s="1165" t="s">
        <v>28333</v>
      </c>
    </row>
    <row r="10500" spans="1:6" ht="15" customHeight="1">
      <c r="A10500" s="1165" t="str">
        <f t="shared" si="1056"/>
        <v>MEXP107DTGRY</v>
      </c>
      <c r="B10500" s="1165">
        <f>IFERROR(INDEX('GRP Macros'!$B$14:$AF$554,MATCH(C10500,'GRP Macros'!$B$14:$B$552,FALSE),MATCH(D10500,'GRP Macros'!$B$14:$AF$14,FALSE)),0)</f>
        <v>0</v>
      </c>
      <c r="C10500" s="1165" t="str">
        <f t="shared" si="1059"/>
        <v>MEXP107DT</v>
      </c>
      <c r="D10500" s="988" t="str">
        <f>'GRP Macros'!$Y$14</f>
        <v>Grey 
RAL 7001</v>
      </c>
      <c r="E10500" s="1165" t="s">
        <v>27828</v>
      </c>
      <c r="F10500" s="1165" t="s">
        <v>28333</v>
      </c>
    </row>
    <row r="10501" spans="1:6" ht="15" customHeight="1">
      <c r="A10501" s="1165" t="str">
        <f t="shared" si="1056"/>
        <v>MEXP107DTFLY</v>
      </c>
      <c r="B10501" s="1165">
        <f>IFERROR(INDEX('GRP Macros'!$B$14:$AF$554,MATCH(C10501,'GRP Macros'!$B$14:$B$552,FALSE),MATCH(D10501,'GRP Macros'!$B$14:$AF$14,FALSE)),0)</f>
        <v>0</v>
      </c>
      <c r="C10501" s="1165" t="str">
        <f t="shared" si="1059"/>
        <v>MEXP107DT</v>
      </c>
      <c r="D10501" s="988" t="str">
        <f>'GRP Macros'!$Z$14</f>
        <v>Fluo Yellow 
RAL 1026</v>
      </c>
      <c r="E10501" s="1165" t="s">
        <v>28041</v>
      </c>
      <c r="F10501" s="1165" t="s">
        <v>28333</v>
      </c>
    </row>
    <row r="10502" spans="1:6" ht="15" customHeight="1">
      <c r="A10502" s="1165" t="str">
        <f t="shared" si="1056"/>
        <v>MEXP107DTFLO</v>
      </c>
      <c r="B10502" s="1165">
        <f>IFERROR(INDEX('GRP Macros'!$B$14:$AF$554,MATCH(C10502,'GRP Macros'!$B$14:$B$552,FALSE),MATCH(D10502,'GRP Macros'!$B$14:$AF$14,FALSE)),0)</f>
        <v>0</v>
      </c>
      <c r="C10502" s="1165" t="str">
        <f t="shared" si="1059"/>
        <v>MEXP107DT</v>
      </c>
      <c r="D10502" s="988" t="str">
        <f>'GRP Macros'!$AA$14</f>
        <v>Fluo Orange 
RAL 2005</v>
      </c>
      <c r="E10502" s="1165" t="s">
        <v>27830</v>
      </c>
      <c r="F10502" s="1165" t="s">
        <v>28333</v>
      </c>
    </row>
    <row r="10503" spans="1:6" ht="15" customHeight="1">
      <c r="A10503" s="1165" t="str">
        <f t="shared" si="1056"/>
        <v>MEXP107DTFLP</v>
      </c>
      <c r="B10503" s="1165">
        <f>IFERROR(INDEX('GRP Macros'!$B$14:$AF$554,MATCH(C10503,'GRP Macros'!$B$14:$B$552,FALSE),MATCH(D10503,'GRP Macros'!$B$14:$AF$14,FALSE)),0)</f>
        <v>0</v>
      </c>
      <c r="C10503" s="1165" t="str">
        <f t="shared" si="1059"/>
        <v>MEXP107DT</v>
      </c>
      <c r="D10503" s="988" t="str">
        <f>'GRP Macros'!$AB$14</f>
        <v>Fluo Pink 
Pantone 806C</v>
      </c>
      <c r="E10503" s="1165" t="s">
        <v>27832</v>
      </c>
      <c r="F10503" s="1165" t="s">
        <v>28333</v>
      </c>
    </row>
    <row r="10504" spans="1:6" ht="15" customHeight="1">
      <c r="A10504" s="1165" t="str">
        <f t="shared" si="1056"/>
        <v>MEXP107DTFLG</v>
      </c>
      <c r="B10504" s="1165">
        <f>IFERROR(INDEX('GRP Macros'!$B$14:$AF$554,MATCH(C10504,'GRP Macros'!$B$14:$B$552,FALSE),MATCH(D10504,'GRP Macros'!$B$14:$AF$14,FALSE)),0)</f>
        <v>0</v>
      </c>
      <c r="C10504" s="1165" t="str">
        <f t="shared" si="1059"/>
        <v>MEXP107DT</v>
      </c>
      <c r="D10504" s="988" t="str">
        <f>'GRP Macros'!$AC$14</f>
        <v>Fluo Green 
RAL 6028</v>
      </c>
      <c r="E10504" s="1165" t="s">
        <v>27831</v>
      </c>
      <c r="F10504" s="1165" t="s">
        <v>28333</v>
      </c>
    </row>
    <row r="10505" spans="1:6" ht="15" customHeight="1">
      <c r="A10505" s="1165" t="str">
        <f t="shared" si="1056"/>
        <v>MEXP108DTWHI</v>
      </c>
      <c r="B10505" s="1165">
        <f>IFERROR(INDEX('GRP Macros'!$B$14:$AF$554,MATCH(C10505,'GRP Macros'!$B$14:$B$552,FALSE),MATCH(D10505,'GRP Macros'!$B$14:$AF$14,FALSE)),0)</f>
        <v>0</v>
      </c>
      <c r="C10505" s="1165" t="s">
        <v>28571</v>
      </c>
      <c r="D10505" s="1167" t="str">
        <f>'GRP Macros'!$K$14</f>
        <v>White 
RAL 9016</v>
      </c>
      <c r="E10505" s="1165" t="s">
        <v>27838</v>
      </c>
      <c r="F10505" s="1165" t="s">
        <v>28333</v>
      </c>
    </row>
    <row r="10506" spans="1:6" ht="15" customHeight="1">
      <c r="A10506" s="1165" t="str">
        <f t="shared" si="1056"/>
        <v>MEXP108DTBLU</v>
      </c>
      <c r="B10506" s="1165">
        <f>IFERROR(INDEX('GRP Macros'!$B$14:$AF$554,MATCH(C10506,'GRP Macros'!$B$14:$B$552,FALSE),MATCH(D10506,'GRP Macros'!$B$14:$AF$14,FALSE)),0)</f>
        <v>0</v>
      </c>
      <c r="C10506" s="1165" t="str">
        <f>C10505</f>
        <v>MEXP108DT</v>
      </c>
      <c r="D10506" s="988" t="str">
        <f>'GRP Macros'!$L$14</f>
        <v>Blue US 
RAL 5015</v>
      </c>
      <c r="E10506" s="1165" t="s">
        <v>27827</v>
      </c>
      <c r="F10506" s="1165" t="s">
        <v>28333</v>
      </c>
    </row>
    <row r="10507" spans="1:6" ht="15" customHeight="1">
      <c r="A10507" s="1165" t="str">
        <f t="shared" si="1056"/>
        <v>MEXP108DTMIN</v>
      </c>
      <c r="B10507" s="1165">
        <f>IFERROR(INDEX('GRP Macros'!$B$14:$AF$554,MATCH(C10507,'GRP Macros'!$B$14:$B$552,FALSE),MATCH(D10507,'GRP Macros'!$B$14:$AF$14,FALSE)),0)</f>
        <v>0</v>
      </c>
      <c r="C10507" s="1165" t="str">
        <f t="shared" ref="C10507:C10518" si="1060">C10506</f>
        <v>MEXP108DT</v>
      </c>
      <c r="D10507" s="988" t="str">
        <f>'GRP Macros'!$O$14</f>
        <v>Mint 
RAL 6027</v>
      </c>
      <c r="E10507" s="1165" t="s">
        <v>27834</v>
      </c>
      <c r="F10507" s="1165" t="s">
        <v>28333</v>
      </c>
    </row>
    <row r="10508" spans="1:6" ht="15" customHeight="1">
      <c r="A10508" s="1165" t="str">
        <f t="shared" ref="A10508:A10518" si="1061">CONCATENATE(C10508,E10508)</f>
        <v>MEXP108DTGRE</v>
      </c>
      <c r="B10508" s="1165">
        <f>IFERROR(INDEX('GRP Macros'!$B$14:$AF$554,MATCH(C10508,'GRP Macros'!$B$14:$B$552,FALSE),MATCH(D10508,'GRP Macros'!$B$14:$AF$14,FALSE)),0)</f>
        <v>0</v>
      </c>
      <c r="C10508" s="1165" t="str">
        <f t="shared" si="1060"/>
        <v>MEXP108DT</v>
      </c>
      <c r="D10508" s="988" t="str">
        <f>'GRP Macros'!$P$14</f>
        <v>Green 
RAL 6037</v>
      </c>
      <c r="E10508" s="1165" t="s">
        <v>27837</v>
      </c>
      <c r="F10508" s="1165" t="s">
        <v>28333</v>
      </c>
    </row>
    <row r="10509" spans="1:6" ht="15" customHeight="1">
      <c r="A10509" s="1165" t="str">
        <f t="shared" si="1061"/>
        <v>MEXP108DTPUK</v>
      </c>
      <c r="B10509" s="1165">
        <f>IFERROR(INDEX('GRP Macros'!$B$14:$AF$554,MATCH(C10509,'GRP Macros'!$B$14:$B$552,FALSE),MATCH(D10509,'GRP Macros'!$B$14:$AF$14,FALSE)),0)</f>
        <v>0</v>
      </c>
      <c r="C10509" s="1165" t="str">
        <f t="shared" si="1060"/>
        <v>MEXP108DT</v>
      </c>
      <c r="D10509" s="988" t="str">
        <f>'GRP Macros'!$Q$14</f>
        <v>US Green 
Pantone
2301C</v>
      </c>
      <c r="E10509" s="1165" t="s">
        <v>27835</v>
      </c>
      <c r="F10509" s="1165" t="s">
        <v>28333</v>
      </c>
    </row>
    <row r="10510" spans="1:6" ht="15" customHeight="1">
      <c r="A10510" s="1165" t="str">
        <f t="shared" si="1061"/>
        <v>MEXP108DTYEL</v>
      </c>
      <c r="B10510" s="1165">
        <f>IFERROR(INDEX('GRP Macros'!$B$14:$AF$554,MATCH(C10510,'GRP Macros'!$B$14:$B$552,FALSE),MATCH(D10510,'GRP Macros'!$B$14:$AF$14,FALSE)),0)</f>
        <v>0</v>
      </c>
      <c r="C10510" s="1165" t="str">
        <f t="shared" si="1060"/>
        <v>MEXP108DT</v>
      </c>
      <c r="D10510" s="988" t="str">
        <f>'GRP Macros'!$S$14</f>
        <v>Yellow 
RAL 1023</v>
      </c>
      <c r="E10510" s="1165" t="s">
        <v>27823</v>
      </c>
      <c r="F10510" s="1165" t="s">
        <v>28333</v>
      </c>
    </row>
    <row r="10511" spans="1:6" ht="15" customHeight="1">
      <c r="A10511" s="1165" t="str">
        <f t="shared" si="1061"/>
        <v>MEXP108DTRED</v>
      </c>
      <c r="B10511" s="1165">
        <f>IFERROR(INDEX('GRP Macros'!$B$14:$AF$554,MATCH(C10511,'GRP Macros'!$B$14:$B$552,FALSE),MATCH(D10511,'GRP Macros'!$B$14:$AF$14,FALSE)),0)</f>
        <v>0</v>
      </c>
      <c r="C10511" s="1165" t="str">
        <f t="shared" si="1060"/>
        <v>MEXP108DT</v>
      </c>
      <c r="D10511" s="988" t="str">
        <f>'GRP Macros'!$U$14</f>
        <v>Red 
RAL 3020</v>
      </c>
      <c r="E10511" s="1165" t="s">
        <v>27826</v>
      </c>
      <c r="F10511" s="1165" t="s">
        <v>28333</v>
      </c>
    </row>
    <row r="10512" spans="1:6" ht="15" customHeight="1">
      <c r="A10512" s="1165" t="str">
        <f t="shared" si="1061"/>
        <v>MEXP108DTVIO</v>
      </c>
      <c r="B10512" s="1165">
        <f>IFERROR(INDEX('GRP Macros'!$B$14:$AF$554,MATCH(C10512,'GRP Macros'!$B$14:$B$552,FALSE),MATCH(D10512,'GRP Macros'!$B$14:$AF$14,FALSE)),0)</f>
        <v>0</v>
      </c>
      <c r="C10512" s="1165" t="str">
        <f t="shared" si="1060"/>
        <v>MEXP108DT</v>
      </c>
      <c r="D10512" s="988" t="str">
        <f>'GRP Macros'!$V$14</f>
        <v>Violet 
RAL 4008</v>
      </c>
      <c r="E10512" s="1165" t="s">
        <v>27833</v>
      </c>
      <c r="F10512" s="1165" t="s">
        <v>28333</v>
      </c>
    </row>
    <row r="10513" spans="1:6" ht="15" customHeight="1">
      <c r="A10513" s="1165" t="str">
        <f t="shared" si="1061"/>
        <v>MEXP108DTBLK</v>
      </c>
      <c r="B10513" s="1165">
        <f>IFERROR(INDEX('GRP Macros'!$B$14:$AF$554,MATCH(C10513,'GRP Macros'!$B$14:$B$552,FALSE),MATCH(D10513,'GRP Macros'!$B$14:$AF$14,FALSE)),0)</f>
        <v>0</v>
      </c>
      <c r="C10513" s="1165" t="str">
        <f t="shared" si="1060"/>
        <v>MEXP108DT</v>
      </c>
      <c r="D10513" s="988" t="str">
        <f>'GRP Macros'!$X$14</f>
        <v>Black 
RAL 9005</v>
      </c>
      <c r="E10513" s="1165" t="s">
        <v>27829</v>
      </c>
      <c r="F10513" s="1165" t="s">
        <v>28333</v>
      </c>
    </row>
    <row r="10514" spans="1:6" ht="15" customHeight="1">
      <c r="A10514" s="1165" t="str">
        <f t="shared" si="1061"/>
        <v>MEXP108DTGRY</v>
      </c>
      <c r="B10514" s="1165">
        <f>IFERROR(INDEX('GRP Macros'!$B$14:$AF$554,MATCH(C10514,'GRP Macros'!$B$14:$B$552,FALSE),MATCH(D10514,'GRP Macros'!$B$14:$AF$14,FALSE)),0)</f>
        <v>0</v>
      </c>
      <c r="C10514" s="1165" t="str">
        <f t="shared" si="1060"/>
        <v>MEXP108DT</v>
      </c>
      <c r="D10514" s="988" t="str">
        <f>'GRP Macros'!$Y$14</f>
        <v>Grey 
RAL 7001</v>
      </c>
      <c r="E10514" s="1165" t="s">
        <v>27828</v>
      </c>
      <c r="F10514" s="1165" t="s">
        <v>28333</v>
      </c>
    </row>
    <row r="10515" spans="1:6" ht="15" customHeight="1">
      <c r="A10515" s="1165" t="str">
        <f t="shared" si="1061"/>
        <v>MEXP108DTFLY</v>
      </c>
      <c r="B10515" s="1165">
        <f>IFERROR(INDEX('GRP Macros'!$B$14:$AF$554,MATCH(C10515,'GRP Macros'!$B$14:$B$552,FALSE),MATCH(D10515,'GRP Macros'!$B$14:$AF$14,FALSE)),0)</f>
        <v>0</v>
      </c>
      <c r="C10515" s="1165" t="str">
        <f t="shared" si="1060"/>
        <v>MEXP108DT</v>
      </c>
      <c r="D10515" s="988" t="str">
        <f>'GRP Macros'!$Z$14</f>
        <v>Fluo Yellow 
RAL 1026</v>
      </c>
      <c r="E10515" s="1165" t="s">
        <v>28041</v>
      </c>
      <c r="F10515" s="1165" t="s">
        <v>28333</v>
      </c>
    </row>
    <row r="10516" spans="1:6" ht="15" customHeight="1">
      <c r="A10516" s="1165" t="str">
        <f t="shared" si="1061"/>
        <v>MEXP108DTFLO</v>
      </c>
      <c r="B10516" s="1165">
        <f>IFERROR(INDEX('GRP Macros'!$B$14:$AF$554,MATCH(C10516,'GRP Macros'!$B$14:$B$552,FALSE),MATCH(D10516,'GRP Macros'!$B$14:$AF$14,FALSE)),0)</f>
        <v>0</v>
      </c>
      <c r="C10516" s="1165" t="str">
        <f t="shared" si="1060"/>
        <v>MEXP108DT</v>
      </c>
      <c r="D10516" s="988" t="str">
        <f>'GRP Macros'!$AA$14</f>
        <v>Fluo Orange 
RAL 2005</v>
      </c>
      <c r="E10516" s="1165" t="s">
        <v>27830</v>
      </c>
      <c r="F10516" s="1165" t="s">
        <v>28333</v>
      </c>
    </row>
    <row r="10517" spans="1:6" ht="15" customHeight="1">
      <c r="A10517" s="1165" t="str">
        <f t="shared" si="1061"/>
        <v>MEXP108DTFLP</v>
      </c>
      <c r="B10517" s="1165">
        <f>IFERROR(INDEX('GRP Macros'!$B$14:$AF$554,MATCH(C10517,'GRP Macros'!$B$14:$B$552,FALSE),MATCH(D10517,'GRP Macros'!$B$14:$AF$14,FALSE)),0)</f>
        <v>0</v>
      </c>
      <c r="C10517" s="1165" t="str">
        <f t="shared" si="1060"/>
        <v>MEXP108DT</v>
      </c>
      <c r="D10517" s="988" t="str">
        <f>'GRP Macros'!$AB$14</f>
        <v>Fluo Pink 
Pantone 806C</v>
      </c>
      <c r="E10517" s="1165" t="s">
        <v>27832</v>
      </c>
      <c r="F10517" s="1165" t="s">
        <v>28333</v>
      </c>
    </row>
    <row r="10518" spans="1:6" ht="15" customHeight="1">
      <c r="A10518" s="1165" t="str">
        <f t="shared" si="1061"/>
        <v>MEXP108DTFLG</v>
      </c>
      <c r="B10518" s="1165">
        <f>IFERROR(INDEX('GRP Macros'!$B$14:$AF$554,MATCH(C10518,'GRP Macros'!$B$14:$B$552,FALSE),MATCH(D10518,'GRP Macros'!$B$14:$AF$14,FALSE)),0)</f>
        <v>0</v>
      </c>
      <c r="C10518" s="1165" t="str">
        <f t="shared" si="1060"/>
        <v>MEXP108DT</v>
      </c>
      <c r="D10518" s="988" t="str">
        <f>'GRP Macros'!$AC$14</f>
        <v>Fluo Green 
RAL 6028</v>
      </c>
      <c r="E10518" s="1165" t="s">
        <v>27831</v>
      </c>
      <c r="F10518" s="1165" t="s">
        <v>28333</v>
      </c>
    </row>
    <row r="10519" spans="1:6" ht="15" customHeight="1">
      <c r="A10519" s="1165" t="str">
        <f t="shared" ref="A10519:A10556" si="1062">CONCATENATE(C10519,E10519)</f>
        <v>MEXP109DTWHI</v>
      </c>
      <c r="B10519" s="1165">
        <f>IFERROR(INDEX('GRP Macros'!$B$14:$AF$554,MATCH(C10519,'GRP Macros'!$B$14:$B$552,FALSE),MATCH(D10519,'GRP Macros'!$B$14:$AF$14,FALSE)),0)</f>
        <v>0</v>
      </c>
      <c r="C10519" s="1165" t="s">
        <v>28572</v>
      </c>
      <c r="D10519" s="1167" t="str">
        <f>'GRP Macros'!$K$14</f>
        <v>White 
RAL 9016</v>
      </c>
      <c r="E10519" s="1165" t="s">
        <v>27838</v>
      </c>
      <c r="F10519" s="1165" t="s">
        <v>28333</v>
      </c>
    </row>
    <row r="10520" spans="1:6" ht="15" customHeight="1">
      <c r="A10520" s="1165" t="str">
        <f t="shared" si="1062"/>
        <v>MEXP109DTBLU</v>
      </c>
      <c r="B10520" s="1165">
        <f>IFERROR(INDEX('GRP Macros'!$B$14:$AF$554,MATCH(C10520,'GRP Macros'!$B$14:$B$552,FALSE),MATCH(D10520,'GRP Macros'!$B$14:$AF$14,FALSE)),0)</f>
        <v>0</v>
      </c>
      <c r="C10520" s="1165" t="str">
        <f>C10519</f>
        <v>MEXP109DT</v>
      </c>
      <c r="D10520" s="988" t="str">
        <f>'GRP Macros'!$L$14</f>
        <v>Blue US 
RAL 5015</v>
      </c>
      <c r="E10520" s="1165" t="s">
        <v>27827</v>
      </c>
      <c r="F10520" s="1165" t="s">
        <v>28333</v>
      </c>
    </row>
    <row r="10521" spans="1:6" ht="15" customHeight="1">
      <c r="A10521" s="1165" t="str">
        <f t="shared" si="1062"/>
        <v>MEXP109DTMIN</v>
      </c>
      <c r="B10521" s="1165">
        <f>IFERROR(INDEX('GRP Macros'!$B$14:$AF$554,MATCH(C10521,'GRP Macros'!$B$14:$B$552,FALSE),MATCH(D10521,'GRP Macros'!$B$14:$AF$14,FALSE)),0)</f>
        <v>0</v>
      </c>
      <c r="C10521" s="1165" t="str">
        <f t="shared" ref="C10521:C10532" si="1063">C10520</f>
        <v>MEXP109DT</v>
      </c>
      <c r="D10521" s="988" t="str">
        <f>'GRP Macros'!$O$14</f>
        <v>Mint 
RAL 6027</v>
      </c>
      <c r="E10521" s="1165" t="s">
        <v>27834</v>
      </c>
      <c r="F10521" s="1165" t="s">
        <v>28333</v>
      </c>
    </row>
    <row r="10522" spans="1:6" ht="15" customHeight="1">
      <c r="A10522" s="1165" t="str">
        <f t="shared" si="1062"/>
        <v>MEXP109DTGRE</v>
      </c>
      <c r="B10522" s="1165">
        <f>IFERROR(INDEX('GRP Macros'!$B$14:$AF$554,MATCH(C10522,'GRP Macros'!$B$14:$B$552,FALSE),MATCH(D10522,'GRP Macros'!$B$14:$AF$14,FALSE)),0)</f>
        <v>0</v>
      </c>
      <c r="C10522" s="1165" t="str">
        <f t="shared" si="1063"/>
        <v>MEXP109DT</v>
      </c>
      <c r="D10522" s="988" t="str">
        <f>'GRP Macros'!$P$14</f>
        <v>Green 
RAL 6037</v>
      </c>
      <c r="E10522" s="1165" t="s">
        <v>27837</v>
      </c>
      <c r="F10522" s="1165" t="s">
        <v>28333</v>
      </c>
    </row>
    <row r="10523" spans="1:6" ht="15" customHeight="1">
      <c r="A10523" s="1165" t="str">
        <f t="shared" si="1062"/>
        <v>MEXP109DTPUK</v>
      </c>
      <c r="B10523" s="1165">
        <f>IFERROR(INDEX('GRP Macros'!$B$14:$AF$554,MATCH(C10523,'GRP Macros'!$B$14:$B$552,FALSE),MATCH(D10523,'GRP Macros'!$B$14:$AF$14,FALSE)),0)</f>
        <v>0</v>
      </c>
      <c r="C10523" s="1165" t="str">
        <f t="shared" si="1063"/>
        <v>MEXP109DT</v>
      </c>
      <c r="D10523" s="988" t="str">
        <f>'GRP Macros'!$Q$14</f>
        <v>US Green 
Pantone
2301C</v>
      </c>
      <c r="E10523" s="1165" t="s">
        <v>27835</v>
      </c>
      <c r="F10523" s="1165" t="s">
        <v>28333</v>
      </c>
    </row>
    <row r="10524" spans="1:6" ht="15" customHeight="1">
      <c r="A10524" s="1165" t="str">
        <f t="shared" si="1062"/>
        <v>MEXP109DTYEL</v>
      </c>
      <c r="B10524" s="1165">
        <f>IFERROR(INDEX('GRP Macros'!$B$14:$AF$554,MATCH(C10524,'GRP Macros'!$B$14:$B$552,FALSE),MATCH(D10524,'GRP Macros'!$B$14:$AF$14,FALSE)),0)</f>
        <v>0</v>
      </c>
      <c r="C10524" s="1165" t="str">
        <f t="shared" si="1063"/>
        <v>MEXP109DT</v>
      </c>
      <c r="D10524" s="988" t="str">
        <f>'GRP Macros'!$S$14</f>
        <v>Yellow 
RAL 1023</v>
      </c>
      <c r="E10524" s="1165" t="s">
        <v>27823</v>
      </c>
      <c r="F10524" s="1165" t="s">
        <v>28333</v>
      </c>
    </row>
    <row r="10525" spans="1:6" ht="15" customHeight="1">
      <c r="A10525" s="1165" t="str">
        <f t="shared" si="1062"/>
        <v>MEXP109DTRED</v>
      </c>
      <c r="B10525" s="1165">
        <f>IFERROR(INDEX('GRP Macros'!$B$14:$AF$554,MATCH(C10525,'GRP Macros'!$B$14:$B$552,FALSE),MATCH(D10525,'GRP Macros'!$B$14:$AF$14,FALSE)),0)</f>
        <v>0</v>
      </c>
      <c r="C10525" s="1165" t="str">
        <f t="shared" si="1063"/>
        <v>MEXP109DT</v>
      </c>
      <c r="D10525" s="988" t="str">
        <f>'GRP Macros'!$U$14</f>
        <v>Red 
RAL 3020</v>
      </c>
      <c r="E10525" s="1165" t="s">
        <v>27826</v>
      </c>
      <c r="F10525" s="1165" t="s">
        <v>28333</v>
      </c>
    </row>
    <row r="10526" spans="1:6" ht="15" customHeight="1">
      <c r="A10526" s="1165" t="str">
        <f t="shared" si="1062"/>
        <v>MEXP109DTVIO</v>
      </c>
      <c r="B10526" s="1165">
        <f>IFERROR(INDEX('GRP Macros'!$B$14:$AF$554,MATCH(C10526,'GRP Macros'!$B$14:$B$552,FALSE),MATCH(D10526,'GRP Macros'!$B$14:$AF$14,FALSE)),0)</f>
        <v>0</v>
      </c>
      <c r="C10526" s="1165" t="str">
        <f t="shared" si="1063"/>
        <v>MEXP109DT</v>
      </c>
      <c r="D10526" s="988" t="str">
        <f>'GRP Macros'!$V$14</f>
        <v>Violet 
RAL 4008</v>
      </c>
      <c r="E10526" s="1165" t="s">
        <v>27833</v>
      </c>
      <c r="F10526" s="1165" t="s">
        <v>28333</v>
      </c>
    </row>
    <row r="10527" spans="1:6" ht="15" customHeight="1">
      <c r="A10527" s="1165" t="str">
        <f t="shared" si="1062"/>
        <v>MEXP109DTBLK</v>
      </c>
      <c r="B10527" s="1165">
        <f>IFERROR(INDEX('GRP Macros'!$B$14:$AF$554,MATCH(C10527,'GRP Macros'!$B$14:$B$552,FALSE),MATCH(D10527,'GRP Macros'!$B$14:$AF$14,FALSE)),0)</f>
        <v>0</v>
      </c>
      <c r="C10527" s="1165" t="str">
        <f t="shared" si="1063"/>
        <v>MEXP109DT</v>
      </c>
      <c r="D10527" s="988" t="str">
        <f>'GRP Macros'!$X$14</f>
        <v>Black 
RAL 9005</v>
      </c>
      <c r="E10527" s="1165" t="s">
        <v>27829</v>
      </c>
      <c r="F10527" s="1165" t="s">
        <v>28333</v>
      </c>
    </row>
    <row r="10528" spans="1:6" ht="15" customHeight="1">
      <c r="A10528" s="1165" t="str">
        <f t="shared" si="1062"/>
        <v>MEXP109DTGRY</v>
      </c>
      <c r="B10528" s="1165">
        <f>IFERROR(INDEX('GRP Macros'!$B$14:$AF$554,MATCH(C10528,'GRP Macros'!$B$14:$B$552,FALSE),MATCH(D10528,'GRP Macros'!$B$14:$AF$14,FALSE)),0)</f>
        <v>0</v>
      </c>
      <c r="C10528" s="1165" t="str">
        <f t="shared" si="1063"/>
        <v>MEXP109DT</v>
      </c>
      <c r="D10528" s="988" t="str">
        <f>'GRP Macros'!$Y$14</f>
        <v>Grey 
RAL 7001</v>
      </c>
      <c r="E10528" s="1165" t="s">
        <v>27828</v>
      </c>
      <c r="F10528" s="1165" t="s">
        <v>28333</v>
      </c>
    </row>
    <row r="10529" spans="1:6" ht="15" customHeight="1">
      <c r="A10529" s="1165" t="str">
        <f t="shared" si="1062"/>
        <v>MEXP109DTFLY</v>
      </c>
      <c r="B10529" s="1165">
        <f>IFERROR(INDEX('GRP Macros'!$B$14:$AF$554,MATCH(C10529,'GRP Macros'!$B$14:$B$552,FALSE),MATCH(D10529,'GRP Macros'!$B$14:$AF$14,FALSE)),0)</f>
        <v>0</v>
      </c>
      <c r="C10529" s="1165" t="str">
        <f t="shared" si="1063"/>
        <v>MEXP109DT</v>
      </c>
      <c r="D10529" s="988" t="str">
        <f>'GRP Macros'!$Z$14</f>
        <v>Fluo Yellow 
RAL 1026</v>
      </c>
      <c r="E10529" s="1165" t="s">
        <v>28041</v>
      </c>
      <c r="F10529" s="1165" t="s">
        <v>28333</v>
      </c>
    </row>
    <row r="10530" spans="1:6" ht="15" customHeight="1">
      <c r="A10530" s="1165" t="str">
        <f t="shared" si="1062"/>
        <v>MEXP109DTFLO</v>
      </c>
      <c r="B10530" s="1165">
        <f>IFERROR(INDEX('GRP Macros'!$B$14:$AF$554,MATCH(C10530,'GRP Macros'!$B$14:$B$552,FALSE),MATCH(D10530,'GRP Macros'!$B$14:$AF$14,FALSE)),0)</f>
        <v>0</v>
      </c>
      <c r="C10530" s="1165" t="str">
        <f t="shared" si="1063"/>
        <v>MEXP109DT</v>
      </c>
      <c r="D10530" s="988" t="str">
        <f>'GRP Macros'!$AA$14</f>
        <v>Fluo Orange 
RAL 2005</v>
      </c>
      <c r="E10530" s="1165" t="s">
        <v>27830</v>
      </c>
      <c r="F10530" s="1165" t="s">
        <v>28333</v>
      </c>
    </row>
    <row r="10531" spans="1:6" ht="15" customHeight="1">
      <c r="A10531" s="1165" t="str">
        <f t="shared" si="1062"/>
        <v>MEXP109DTFLP</v>
      </c>
      <c r="B10531" s="1165">
        <f>IFERROR(INDEX('GRP Macros'!$B$14:$AF$554,MATCH(C10531,'GRP Macros'!$B$14:$B$552,FALSE),MATCH(D10531,'GRP Macros'!$B$14:$AF$14,FALSE)),0)</f>
        <v>0</v>
      </c>
      <c r="C10531" s="1165" t="str">
        <f t="shared" si="1063"/>
        <v>MEXP109DT</v>
      </c>
      <c r="D10531" s="988" t="str">
        <f>'GRP Macros'!$AB$14</f>
        <v>Fluo Pink 
Pantone 806C</v>
      </c>
      <c r="E10531" s="1165" t="s">
        <v>27832</v>
      </c>
      <c r="F10531" s="1165" t="s">
        <v>28333</v>
      </c>
    </row>
    <row r="10532" spans="1:6" ht="15" customHeight="1">
      <c r="A10532" s="1165" t="str">
        <f t="shared" si="1062"/>
        <v>MEXP109DTFLG</v>
      </c>
      <c r="B10532" s="1165">
        <f>IFERROR(INDEX('GRP Macros'!$B$14:$AF$554,MATCH(C10532,'GRP Macros'!$B$14:$B$552,FALSE),MATCH(D10532,'GRP Macros'!$B$14:$AF$14,FALSE)),0)</f>
        <v>0</v>
      </c>
      <c r="C10532" s="1165" t="str">
        <f t="shared" si="1063"/>
        <v>MEXP109DT</v>
      </c>
      <c r="D10532" s="988" t="str">
        <f>'GRP Macros'!$AC$14</f>
        <v>Fluo Green 
RAL 6028</v>
      </c>
      <c r="E10532" s="1165" t="s">
        <v>27831</v>
      </c>
      <c r="F10532" s="1165" t="s">
        <v>28333</v>
      </c>
    </row>
    <row r="10533" spans="1:6" ht="15" customHeight="1">
      <c r="A10533" s="1165" t="str">
        <f t="shared" si="1062"/>
        <v>MEXP110DTWHI</v>
      </c>
      <c r="B10533" s="1165">
        <f>IFERROR(INDEX('GRP Macros'!$B$14:$AF$554,MATCH(C10533,'GRP Macros'!$B$14:$B$552,FALSE),MATCH(D10533,'GRP Macros'!$B$14:$AF$14,FALSE)),0)</f>
        <v>0</v>
      </c>
      <c r="C10533" s="1165" t="s">
        <v>28573</v>
      </c>
      <c r="D10533" s="1167" t="str">
        <f>'GRP Macros'!$K$14</f>
        <v>White 
RAL 9016</v>
      </c>
      <c r="E10533" s="1165" t="s">
        <v>27838</v>
      </c>
      <c r="F10533" s="1165" t="s">
        <v>28333</v>
      </c>
    </row>
    <row r="10534" spans="1:6" ht="15" customHeight="1">
      <c r="A10534" s="1165" t="str">
        <f t="shared" si="1062"/>
        <v>MEXP110DTBLU</v>
      </c>
      <c r="B10534" s="1165">
        <f>IFERROR(INDEX('GRP Macros'!$B$14:$AF$554,MATCH(C10534,'GRP Macros'!$B$14:$B$552,FALSE),MATCH(D10534,'GRP Macros'!$B$14:$AF$14,FALSE)),0)</f>
        <v>0</v>
      </c>
      <c r="C10534" s="1165" t="str">
        <f>C10533</f>
        <v>MEXP110DT</v>
      </c>
      <c r="D10534" s="988" t="str">
        <f>'GRP Macros'!$L$14</f>
        <v>Blue US 
RAL 5015</v>
      </c>
      <c r="E10534" s="1165" t="s">
        <v>27827</v>
      </c>
      <c r="F10534" s="1165" t="s">
        <v>28333</v>
      </c>
    </row>
    <row r="10535" spans="1:6" ht="15" customHeight="1">
      <c r="A10535" s="1165" t="str">
        <f t="shared" si="1062"/>
        <v>MEXP110DTMIN</v>
      </c>
      <c r="B10535" s="1165">
        <f>IFERROR(INDEX('GRP Macros'!$B$14:$AF$554,MATCH(C10535,'GRP Macros'!$B$14:$B$552,FALSE),MATCH(D10535,'GRP Macros'!$B$14:$AF$14,FALSE)),0)</f>
        <v>0</v>
      </c>
      <c r="C10535" s="1165" t="str">
        <f t="shared" ref="C10535:C10546" si="1064">C10534</f>
        <v>MEXP110DT</v>
      </c>
      <c r="D10535" s="988" t="str">
        <f>'GRP Macros'!$O$14</f>
        <v>Mint 
RAL 6027</v>
      </c>
      <c r="E10535" s="1165" t="s">
        <v>27834</v>
      </c>
      <c r="F10535" s="1165" t="s">
        <v>28333</v>
      </c>
    </row>
    <row r="10536" spans="1:6" ht="15" customHeight="1">
      <c r="A10536" s="1165" t="str">
        <f t="shared" si="1062"/>
        <v>MEXP110DTGRE</v>
      </c>
      <c r="B10536" s="1165">
        <f>IFERROR(INDEX('GRP Macros'!$B$14:$AF$554,MATCH(C10536,'GRP Macros'!$B$14:$B$552,FALSE),MATCH(D10536,'GRP Macros'!$B$14:$AF$14,FALSE)),0)</f>
        <v>0</v>
      </c>
      <c r="C10536" s="1165" t="str">
        <f t="shared" si="1064"/>
        <v>MEXP110DT</v>
      </c>
      <c r="D10536" s="988" t="str">
        <f>'GRP Macros'!$P$14</f>
        <v>Green 
RAL 6037</v>
      </c>
      <c r="E10536" s="1165" t="s">
        <v>27837</v>
      </c>
      <c r="F10536" s="1165" t="s">
        <v>28333</v>
      </c>
    </row>
    <row r="10537" spans="1:6" ht="15" customHeight="1">
      <c r="A10537" s="1165" t="str">
        <f t="shared" si="1062"/>
        <v>MEXP110DTPUK</v>
      </c>
      <c r="B10537" s="1165">
        <f>IFERROR(INDEX('GRP Macros'!$B$14:$AF$554,MATCH(C10537,'GRP Macros'!$B$14:$B$552,FALSE),MATCH(D10537,'GRP Macros'!$B$14:$AF$14,FALSE)),0)</f>
        <v>0</v>
      </c>
      <c r="C10537" s="1165" t="str">
        <f t="shared" si="1064"/>
        <v>MEXP110DT</v>
      </c>
      <c r="D10537" s="988" t="str">
        <f>'GRP Macros'!$Q$14</f>
        <v>US Green 
Pantone
2301C</v>
      </c>
      <c r="E10537" s="1165" t="s">
        <v>27835</v>
      </c>
      <c r="F10537" s="1165" t="s">
        <v>28333</v>
      </c>
    </row>
    <row r="10538" spans="1:6" ht="15" customHeight="1">
      <c r="A10538" s="1165" t="str">
        <f t="shared" si="1062"/>
        <v>MEXP110DTYEL</v>
      </c>
      <c r="B10538" s="1165">
        <f>IFERROR(INDEX('GRP Macros'!$B$14:$AF$554,MATCH(C10538,'GRP Macros'!$B$14:$B$552,FALSE),MATCH(D10538,'GRP Macros'!$B$14:$AF$14,FALSE)),0)</f>
        <v>0</v>
      </c>
      <c r="C10538" s="1165" t="str">
        <f t="shared" si="1064"/>
        <v>MEXP110DT</v>
      </c>
      <c r="D10538" s="988" t="str">
        <f>'GRP Macros'!$S$14</f>
        <v>Yellow 
RAL 1023</v>
      </c>
      <c r="E10538" s="1165" t="s">
        <v>27823</v>
      </c>
      <c r="F10538" s="1165" t="s">
        <v>28333</v>
      </c>
    </row>
    <row r="10539" spans="1:6" ht="15" customHeight="1">
      <c r="A10539" s="1165" t="str">
        <f t="shared" si="1062"/>
        <v>MEXP110DTRED</v>
      </c>
      <c r="B10539" s="1165">
        <f>IFERROR(INDEX('GRP Macros'!$B$14:$AF$554,MATCH(C10539,'GRP Macros'!$B$14:$B$552,FALSE),MATCH(D10539,'GRP Macros'!$B$14:$AF$14,FALSE)),0)</f>
        <v>0</v>
      </c>
      <c r="C10539" s="1165" t="str">
        <f t="shared" si="1064"/>
        <v>MEXP110DT</v>
      </c>
      <c r="D10539" s="988" t="str">
        <f>'GRP Macros'!$U$14</f>
        <v>Red 
RAL 3020</v>
      </c>
      <c r="E10539" s="1165" t="s">
        <v>27826</v>
      </c>
      <c r="F10539" s="1165" t="s">
        <v>28333</v>
      </c>
    </row>
    <row r="10540" spans="1:6" ht="15" customHeight="1">
      <c r="A10540" s="1165" t="str">
        <f t="shared" si="1062"/>
        <v>MEXP110DTVIO</v>
      </c>
      <c r="B10540" s="1165">
        <f>IFERROR(INDEX('GRP Macros'!$B$14:$AF$554,MATCH(C10540,'GRP Macros'!$B$14:$B$552,FALSE),MATCH(D10540,'GRP Macros'!$B$14:$AF$14,FALSE)),0)</f>
        <v>0</v>
      </c>
      <c r="C10540" s="1165" t="str">
        <f t="shared" si="1064"/>
        <v>MEXP110DT</v>
      </c>
      <c r="D10540" s="988" t="str">
        <f>'GRP Macros'!$V$14</f>
        <v>Violet 
RAL 4008</v>
      </c>
      <c r="E10540" s="1165" t="s">
        <v>27833</v>
      </c>
      <c r="F10540" s="1165" t="s">
        <v>28333</v>
      </c>
    </row>
    <row r="10541" spans="1:6" ht="15" customHeight="1">
      <c r="A10541" s="1165" t="str">
        <f t="shared" si="1062"/>
        <v>MEXP110DTBLK</v>
      </c>
      <c r="B10541" s="1165">
        <f>IFERROR(INDEX('GRP Macros'!$B$14:$AF$554,MATCH(C10541,'GRP Macros'!$B$14:$B$552,FALSE),MATCH(D10541,'GRP Macros'!$B$14:$AF$14,FALSE)),0)</f>
        <v>0</v>
      </c>
      <c r="C10541" s="1165" t="str">
        <f t="shared" si="1064"/>
        <v>MEXP110DT</v>
      </c>
      <c r="D10541" s="988" t="str">
        <f>'GRP Macros'!$X$14</f>
        <v>Black 
RAL 9005</v>
      </c>
      <c r="E10541" s="1165" t="s">
        <v>27829</v>
      </c>
      <c r="F10541" s="1165" t="s">
        <v>28333</v>
      </c>
    </row>
    <row r="10542" spans="1:6" ht="15" customHeight="1">
      <c r="A10542" s="1165" t="str">
        <f t="shared" si="1062"/>
        <v>MEXP110DTGRY</v>
      </c>
      <c r="B10542" s="1165">
        <f>IFERROR(INDEX('GRP Macros'!$B$14:$AF$554,MATCH(C10542,'GRP Macros'!$B$14:$B$552,FALSE),MATCH(D10542,'GRP Macros'!$B$14:$AF$14,FALSE)),0)</f>
        <v>0</v>
      </c>
      <c r="C10542" s="1165" t="str">
        <f t="shared" si="1064"/>
        <v>MEXP110DT</v>
      </c>
      <c r="D10542" s="988" t="str">
        <f>'GRP Macros'!$Y$14</f>
        <v>Grey 
RAL 7001</v>
      </c>
      <c r="E10542" s="1165" t="s">
        <v>27828</v>
      </c>
      <c r="F10542" s="1165" t="s">
        <v>28333</v>
      </c>
    </row>
    <row r="10543" spans="1:6" ht="15" customHeight="1">
      <c r="A10543" s="1165" t="str">
        <f t="shared" si="1062"/>
        <v>MEXP110DTFLY</v>
      </c>
      <c r="B10543" s="1165">
        <f>IFERROR(INDEX('GRP Macros'!$B$14:$AF$554,MATCH(C10543,'GRP Macros'!$B$14:$B$552,FALSE),MATCH(D10543,'GRP Macros'!$B$14:$AF$14,FALSE)),0)</f>
        <v>0</v>
      </c>
      <c r="C10543" s="1165" t="str">
        <f t="shared" si="1064"/>
        <v>MEXP110DT</v>
      </c>
      <c r="D10543" s="988" t="str">
        <f>'GRP Macros'!$Z$14</f>
        <v>Fluo Yellow 
RAL 1026</v>
      </c>
      <c r="E10543" s="1165" t="s">
        <v>28041</v>
      </c>
      <c r="F10543" s="1165" t="s">
        <v>28333</v>
      </c>
    </row>
    <row r="10544" spans="1:6" ht="15" customHeight="1">
      <c r="A10544" s="1165" t="str">
        <f t="shared" si="1062"/>
        <v>MEXP110DTFLO</v>
      </c>
      <c r="B10544" s="1165">
        <f>IFERROR(INDEX('GRP Macros'!$B$14:$AF$554,MATCH(C10544,'GRP Macros'!$B$14:$B$552,FALSE),MATCH(D10544,'GRP Macros'!$B$14:$AF$14,FALSE)),0)</f>
        <v>0</v>
      </c>
      <c r="C10544" s="1165" t="str">
        <f t="shared" si="1064"/>
        <v>MEXP110DT</v>
      </c>
      <c r="D10544" s="988" t="str">
        <f>'GRP Macros'!$AA$14</f>
        <v>Fluo Orange 
RAL 2005</v>
      </c>
      <c r="E10544" s="1165" t="s">
        <v>27830</v>
      </c>
      <c r="F10544" s="1165" t="s">
        <v>28333</v>
      </c>
    </row>
    <row r="10545" spans="1:6" ht="15" customHeight="1">
      <c r="A10545" s="1165" t="str">
        <f t="shared" si="1062"/>
        <v>MEXP110DTFLP</v>
      </c>
      <c r="B10545" s="1165">
        <f>IFERROR(INDEX('GRP Macros'!$B$14:$AF$554,MATCH(C10545,'GRP Macros'!$B$14:$B$552,FALSE),MATCH(D10545,'GRP Macros'!$B$14:$AF$14,FALSE)),0)</f>
        <v>0</v>
      </c>
      <c r="C10545" s="1165" t="str">
        <f t="shared" si="1064"/>
        <v>MEXP110DT</v>
      </c>
      <c r="D10545" s="988" t="str">
        <f>'GRP Macros'!$AB$14</f>
        <v>Fluo Pink 
Pantone 806C</v>
      </c>
      <c r="E10545" s="1165" t="s">
        <v>27832</v>
      </c>
      <c r="F10545" s="1165" t="s">
        <v>28333</v>
      </c>
    </row>
    <row r="10546" spans="1:6" ht="15" customHeight="1">
      <c r="A10546" s="1165" t="str">
        <f t="shared" si="1062"/>
        <v>MEXP110DTFLG</v>
      </c>
      <c r="B10546" s="1165">
        <f>IFERROR(INDEX('GRP Macros'!$B$14:$AF$554,MATCH(C10546,'GRP Macros'!$B$14:$B$552,FALSE),MATCH(D10546,'GRP Macros'!$B$14:$AF$14,FALSE)),0)</f>
        <v>0</v>
      </c>
      <c r="C10546" s="1165" t="str">
        <f t="shared" si="1064"/>
        <v>MEXP110DT</v>
      </c>
      <c r="D10546" s="988" t="str">
        <f>'GRP Macros'!$AC$14</f>
        <v>Fluo Green 
RAL 6028</v>
      </c>
      <c r="E10546" s="1165" t="s">
        <v>27831</v>
      </c>
      <c r="F10546" s="1165" t="s">
        <v>28333</v>
      </c>
    </row>
    <row r="10547" spans="1:6" ht="15" customHeight="1">
      <c r="A10547" s="1165" t="str">
        <f t="shared" si="1062"/>
        <v>MEXP111DTWHI</v>
      </c>
      <c r="B10547" s="1165">
        <f>IFERROR(INDEX('GRP Macros'!$B$14:$AF$554,MATCH(C10547,'GRP Macros'!$B$14:$B$552,FALSE),MATCH(D10547,'GRP Macros'!$B$14:$AF$14,FALSE)),0)</f>
        <v>0</v>
      </c>
      <c r="C10547" s="1165" t="s">
        <v>28574</v>
      </c>
      <c r="D10547" s="1167" t="str">
        <f>'GRP Macros'!$K$14</f>
        <v>White 
RAL 9016</v>
      </c>
      <c r="E10547" s="1165" t="s">
        <v>27838</v>
      </c>
      <c r="F10547" s="1165" t="s">
        <v>28333</v>
      </c>
    </row>
    <row r="10548" spans="1:6" ht="15" customHeight="1">
      <c r="A10548" s="1165" t="str">
        <f t="shared" si="1062"/>
        <v>MEXP111DTBLU</v>
      </c>
      <c r="B10548" s="1165">
        <f>IFERROR(INDEX('GRP Macros'!$B$14:$AF$554,MATCH(C10548,'GRP Macros'!$B$14:$B$552,FALSE),MATCH(D10548,'GRP Macros'!$B$14:$AF$14,FALSE)),0)</f>
        <v>0</v>
      </c>
      <c r="C10548" s="1165" t="str">
        <f>C10547</f>
        <v>MEXP111DT</v>
      </c>
      <c r="D10548" s="988" t="str">
        <f>'GRP Macros'!$L$14</f>
        <v>Blue US 
RAL 5015</v>
      </c>
      <c r="E10548" s="1165" t="s">
        <v>27827</v>
      </c>
      <c r="F10548" s="1165" t="s">
        <v>28333</v>
      </c>
    </row>
    <row r="10549" spans="1:6" ht="15" customHeight="1">
      <c r="A10549" s="1165" t="str">
        <f t="shared" si="1062"/>
        <v>MEXP111DTMIN</v>
      </c>
      <c r="B10549" s="1165">
        <f>IFERROR(INDEX('GRP Macros'!$B$14:$AF$554,MATCH(C10549,'GRP Macros'!$B$14:$B$552,FALSE),MATCH(D10549,'GRP Macros'!$B$14:$AF$14,FALSE)),0)</f>
        <v>0</v>
      </c>
      <c r="C10549" s="1165" t="str">
        <f t="shared" ref="C10549:C10560" si="1065">C10548</f>
        <v>MEXP111DT</v>
      </c>
      <c r="D10549" s="988" t="str">
        <f>'GRP Macros'!$O$14</f>
        <v>Mint 
RAL 6027</v>
      </c>
      <c r="E10549" s="1165" t="s">
        <v>27834</v>
      </c>
      <c r="F10549" s="1165" t="s">
        <v>28333</v>
      </c>
    </row>
    <row r="10550" spans="1:6" ht="15" customHeight="1">
      <c r="A10550" s="1165" t="str">
        <f t="shared" si="1062"/>
        <v>MEXP111DTGRE</v>
      </c>
      <c r="B10550" s="1165">
        <f>IFERROR(INDEX('GRP Macros'!$B$14:$AF$554,MATCH(C10550,'GRP Macros'!$B$14:$B$552,FALSE),MATCH(D10550,'GRP Macros'!$B$14:$AF$14,FALSE)),0)</f>
        <v>0</v>
      </c>
      <c r="C10550" s="1165" t="str">
        <f t="shared" si="1065"/>
        <v>MEXP111DT</v>
      </c>
      <c r="D10550" s="988" t="str">
        <f>'GRP Macros'!$P$14</f>
        <v>Green 
RAL 6037</v>
      </c>
      <c r="E10550" s="1165" t="s">
        <v>27837</v>
      </c>
      <c r="F10550" s="1165" t="s">
        <v>28333</v>
      </c>
    </row>
    <row r="10551" spans="1:6" ht="15" customHeight="1">
      <c r="A10551" s="1165" t="str">
        <f t="shared" si="1062"/>
        <v>MEXP111DTPUK</v>
      </c>
      <c r="B10551" s="1165">
        <f>IFERROR(INDEX('GRP Macros'!$B$14:$AF$554,MATCH(C10551,'GRP Macros'!$B$14:$B$552,FALSE),MATCH(D10551,'GRP Macros'!$B$14:$AF$14,FALSE)),0)</f>
        <v>0</v>
      </c>
      <c r="C10551" s="1165" t="str">
        <f t="shared" si="1065"/>
        <v>MEXP111DT</v>
      </c>
      <c r="D10551" s="988" t="str">
        <f>'GRP Macros'!$Q$14</f>
        <v>US Green 
Pantone
2301C</v>
      </c>
      <c r="E10551" s="1165" t="s">
        <v>27835</v>
      </c>
      <c r="F10551" s="1165" t="s">
        <v>28333</v>
      </c>
    </row>
    <row r="10552" spans="1:6" ht="15" customHeight="1">
      <c r="A10552" s="1165" t="str">
        <f t="shared" si="1062"/>
        <v>MEXP111DTYEL</v>
      </c>
      <c r="B10552" s="1165">
        <f>IFERROR(INDEX('GRP Macros'!$B$14:$AF$554,MATCH(C10552,'GRP Macros'!$B$14:$B$552,FALSE),MATCH(D10552,'GRP Macros'!$B$14:$AF$14,FALSE)),0)</f>
        <v>0</v>
      </c>
      <c r="C10552" s="1165" t="str">
        <f t="shared" si="1065"/>
        <v>MEXP111DT</v>
      </c>
      <c r="D10552" s="988" t="str">
        <f>'GRP Macros'!$S$14</f>
        <v>Yellow 
RAL 1023</v>
      </c>
      <c r="E10552" s="1165" t="s">
        <v>27823</v>
      </c>
      <c r="F10552" s="1165" t="s">
        <v>28333</v>
      </c>
    </row>
    <row r="10553" spans="1:6" ht="15" customHeight="1">
      <c r="A10553" s="1165" t="str">
        <f t="shared" si="1062"/>
        <v>MEXP111DTRED</v>
      </c>
      <c r="B10553" s="1165">
        <f>IFERROR(INDEX('GRP Macros'!$B$14:$AF$554,MATCH(C10553,'GRP Macros'!$B$14:$B$552,FALSE),MATCH(D10553,'GRP Macros'!$B$14:$AF$14,FALSE)),0)</f>
        <v>0</v>
      </c>
      <c r="C10553" s="1165" t="str">
        <f t="shared" si="1065"/>
        <v>MEXP111DT</v>
      </c>
      <c r="D10553" s="988" t="str">
        <f>'GRP Macros'!$U$14</f>
        <v>Red 
RAL 3020</v>
      </c>
      <c r="E10553" s="1165" t="s">
        <v>27826</v>
      </c>
      <c r="F10553" s="1165" t="s">
        <v>28333</v>
      </c>
    </row>
    <row r="10554" spans="1:6" ht="15" customHeight="1">
      <c r="A10554" s="1165" t="str">
        <f t="shared" si="1062"/>
        <v>MEXP111DTVIO</v>
      </c>
      <c r="B10554" s="1165">
        <f>IFERROR(INDEX('GRP Macros'!$B$14:$AF$554,MATCH(C10554,'GRP Macros'!$B$14:$B$552,FALSE),MATCH(D10554,'GRP Macros'!$B$14:$AF$14,FALSE)),0)</f>
        <v>0</v>
      </c>
      <c r="C10554" s="1165" t="str">
        <f t="shared" si="1065"/>
        <v>MEXP111DT</v>
      </c>
      <c r="D10554" s="988" t="str">
        <f>'GRP Macros'!$V$14</f>
        <v>Violet 
RAL 4008</v>
      </c>
      <c r="E10554" s="1165" t="s">
        <v>27833</v>
      </c>
      <c r="F10554" s="1165" t="s">
        <v>28333</v>
      </c>
    </row>
    <row r="10555" spans="1:6" ht="15" customHeight="1">
      <c r="A10555" s="1165" t="str">
        <f t="shared" si="1062"/>
        <v>MEXP111DTBLK</v>
      </c>
      <c r="B10555" s="1165">
        <f>IFERROR(INDEX('GRP Macros'!$B$14:$AF$554,MATCH(C10555,'GRP Macros'!$B$14:$B$552,FALSE),MATCH(D10555,'GRP Macros'!$B$14:$AF$14,FALSE)),0)</f>
        <v>0</v>
      </c>
      <c r="C10555" s="1165" t="str">
        <f t="shared" si="1065"/>
        <v>MEXP111DT</v>
      </c>
      <c r="D10555" s="988" t="str">
        <f>'GRP Macros'!$X$14</f>
        <v>Black 
RAL 9005</v>
      </c>
      <c r="E10555" s="1165" t="s">
        <v>27829</v>
      </c>
      <c r="F10555" s="1165" t="s">
        <v>28333</v>
      </c>
    </row>
    <row r="10556" spans="1:6" ht="15" customHeight="1">
      <c r="A10556" s="1165" t="str">
        <f t="shared" si="1062"/>
        <v>MEXP111DTGRY</v>
      </c>
      <c r="B10556" s="1165">
        <f>IFERROR(INDEX('GRP Macros'!$B$14:$AF$554,MATCH(C10556,'GRP Macros'!$B$14:$B$552,FALSE),MATCH(D10556,'GRP Macros'!$B$14:$AF$14,FALSE)),0)</f>
        <v>0</v>
      </c>
      <c r="C10556" s="1165" t="str">
        <f t="shared" si="1065"/>
        <v>MEXP111DT</v>
      </c>
      <c r="D10556" s="988" t="str">
        <f>'GRP Macros'!$Y$14</f>
        <v>Grey 
RAL 7001</v>
      </c>
      <c r="E10556" s="1165" t="s">
        <v>27828</v>
      </c>
      <c r="F10556" s="1165" t="s">
        <v>28333</v>
      </c>
    </row>
    <row r="10557" spans="1:6" ht="15" customHeight="1">
      <c r="A10557" s="1165" t="str">
        <f t="shared" ref="A10557:A10560" si="1066">CONCATENATE(C10557,E10557)</f>
        <v>MEXP111DTFLY</v>
      </c>
      <c r="B10557" s="1165">
        <f>IFERROR(INDEX('GRP Macros'!$B$14:$AF$554,MATCH(C10557,'GRP Macros'!$B$14:$B$552,FALSE),MATCH(D10557,'GRP Macros'!$B$14:$AF$14,FALSE)),0)</f>
        <v>0</v>
      </c>
      <c r="C10557" s="1165" t="str">
        <f t="shared" si="1065"/>
        <v>MEXP111DT</v>
      </c>
      <c r="D10557" s="988" t="str">
        <f>'GRP Macros'!$Z$14</f>
        <v>Fluo Yellow 
RAL 1026</v>
      </c>
      <c r="E10557" s="1165" t="s">
        <v>28041</v>
      </c>
      <c r="F10557" s="1165" t="s">
        <v>28333</v>
      </c>
    </row>
    <row r="10558" spans="1:6" ht="15" customHeight="1">
      <c r="A10558" s="1165" t="str">
        <f t="shared" si="1066"/>
        <v>MEXP111DTFLO</v>
      </c>
      <c r="B10558" s="1165">
        <f>IFERROR(INDEX('GRP Macros'!$B$14:$AF$554,MATCH(C10558,'GRP Macros'!$B$14:$B$552,FALSE),MATCH(D10558,'GRP Macros'!$B$14:$AF$14,FALSE)),0)</f>
        <v>0</v>
      </c>
      <c r="C10558" s="1165" t="str">
        <f t="shared" si="1065"/>
        <v>MEXP111DT</v>
      </c>
      <c r="D10558" s="988" t="str">
        <f>'GRP Macros'!$AA$14</f>
        <v>Fluo Orange 
RAL 2005</v>
      </c>
      <c r="E10558" s="1165" t="s">
        <v>27830</v>
      </c>
      <c r="F10558" s="1165" t="s">
        <v>28333</v>
      </c>
    </row>
    <row r="10559" spans="1:6" ht="15" customHeight="1">
      <c r="A10559" s="1165" t="str">
        <f t="shared" si="1066"/>
        <v>MEXP111DTFLP</v>
      </c>
      <c r="B10559" s="1165">
        <f>IFERROR(INDEX('GRP Macros'!$B$14:$AF$554,MATCH(C10559,'GRP Macros'!$B$14:$B$552,FALSE),MATCH(D10559,'GRP Macros'!$B$14:$AF$14,FALSE)),0)</f>
        <v>0</v>
      </c>
      <c r="C10559" s="1165" t="str">
        <f t="shared" si="1065"/>
        <v>MEXP111DT</v>
      </c>
      <c r="D10559" s="988" t="str">
        <f>'GRP Macros'!$AB$14</f>
        <v>Fluo Pink 
Pantone 806C</v>
      </c>
      <c r="E10559" s="1165" t="s">
        <v>27832</v>
      </c>
      <c r="F10559" s="1165" t="s">
        <v>28333</v>
      </c>
    </row>
    <row r="10560" spans="1:6" ht="15" customHeight="1">
      <c r="A10560" s="1165" t="str">
        <f t="shared" si="1066"/>
        <v>MEXP111DTFLG</v>
      </c>
      <c r="B10560" s="1165">
        <f>IFERROR(INDEX('GRP Macros'!$B$14:$AF$554,MATCH(C10560,'GRP Macros'!$B$14:$B$552,FALSE),MATCH(D10560,'GRP Macros'!$B$14:$AF$14,FALSE)),0)</f>
        <v>0</v>
      </c>
      <c r="C10560" s="1165" t="str">
        <f t="shared" si="1065"/>
        <v>MEXP111DT</v>
      </c>
      <c r="D10560" s="988" t="str">
        <f>'GRP Macros'!$AC$14</f>
        <v>Fluo Green 
RAL 6028</v>
      </c>
      <c r="E10560" s="1165" t="s">
        <v>27831</v>
      </c>
      <c r="F10560" s="1165" t="s">
        <v>28333</v>
      </c>
    </row>
    <row r="10561" spans="1:6" ht="15" customHeight="1">
      <c r="A10561" s="1165" t="str">
        <f t="shared" ref="A10561:A10602" si="1067">CONCATENATE(C10561,E10561)</f>
        <v>MEXP112DTWHI</v>
      </c>
      <c r="B10561" s="1165">
        <f>IFERROR(INDEX('GRP Macros'!$B$14:$AF$554,MATCH(C10561,'GRP Macros'!$B$14:$B$552,FALSE),MATCH(D10561,'GRP Macros'!$B$14:$AF$14,FALSE)),0)</f>
        <v>0</v>
      </c>
      <c r="C10561" s="1165" t="s">
        <v>28575</v>
      </c>
      <c r="D10561" s="1167" t="str">
        <f>'GRP Macros'!$K$14</f>
        <v>White 
RAL 9016</v>
      </c>
      <c r="E10561" s="1165" t="s">
        <v>27838</v>
      </c>
      <c r="F10561" s="1165" t="s">
        <v>28333</v>
      </c>
    </row>
    <row r="10562" spans="1:6" ht="15" customHeight="1">
      <c r="A10562" s="1165" t="str">
        <f t="shared" si="1067"/>
        <v>MEXP112DTBLU</v>
      </c>
      <c r="B10562" s="1165">
        <f>IFERROR(INDEX('GRP Macros'!$B$14:$AF$554,MATCH(C10562,'GRP Macros'!$B$14:$B$552,FALSE),MATCH(D10562,'GRP Macros'!$B$14:$AF$14,FALSE)),0)</f>
        <v>0</v>
      </c>
      <c r="C10562" s="1165" t="str">
        <f>C10561</f>
        <v>MEXP112DT</v>
      </c>
      <c r="D10562" s="988" t="str">
        <f>'GRP Macros'!$L$14</f>
        <v>Blue US 
RAL 5015</v>
      </c>
      <c r="E10562" s="1165" t="s">
        <v>27827</v>
      </c>
      <c r="F10562" s="1165" t="s">
        <v>28333</v>
      </c>
    </row>
    <row r="10563" spans="1:6" ht="15" customHeight="1">
      <c r="A10563" s="1165" t="str">
        <f t="shared" si="1067"/>
        <v>MEXP112DTMIN</v>
      </c>
      <c r="B10563" s="1165">
        <f>IFERROR(INDEX('GRP Macros'!$B$14:$AF$554,MATCH(C10563,'GRP Macros'!$B$14:$B$552,FALSE),MATCH(D10563,'GRP Macros'!$B$14:$AF$14,FALSE)),0)</f>
        <v>0</v>
      </c>
      <c r="C10563" s="1165" t="str">
        <f t="shared" ref="C10563:C10574" si="1068">C10562</f>
        <v>MEXP112DT</v>
      </c>
      <c r="D10563" s="988" t="str">
        <f>'GRP Macros'!$O$14</f>
        <v>Mint 
RAL 6027</v>
      </c>
      <c r="E10563" s="1165" t="s">
        <v>27834</v>
      </c>
      <c r="F10563" s="1165" t="s">
        <v>28333</v>
      </c>
    </row>
    <row r="10564" spans="1:6" ht="15" customHeight="1">
      <c r="A10564" s="1165" t="str">
        <f t="shared" si="1067"/>
        <v>MEXP112DTGRE</v>
      </c>
      <c r="B10564" s="1165">
        <f>IFERROR(INDEX('GRP Macros'!$B$14:$AF$554,MATCH(C10564,'GRP Macros'!$B$14:$B$552,FALSE),MATCH(D10564,'GRP Macros'!$B$14:$AF$14,FALSE)),0)</f>
        <v>0</v>
      </c>
      <c r="C10564" s="1165" t="str">
        <f t="shared" si="1068"/>
        <v>MEXP112DT</v>
      </c>
      <c r="D10564" s="988" t="str">
        <f>'GRP Macros'!$P$14</f>
        <v>Green 
RAL 6037</v>
      </c>
      <c r="E10564" s="1165" t="s">
        <v>27837</v>
      </c>
      <c r="F10564" s="1165" t="s">
        <v>28333</v>
      </c>
    </row>
    <row r="10565" spans="1:6" ht="15" customHeight="1">
      <c r="A10565" s="1165" t="str">
        <f t="shared" si="1067"/>
        <v>MEXP112DTPUK</v>
      </c>
      <c r="B10565" s="1165">
        <f>IFERROR(INDEX('GRP Macros'!$B$14:$AF$554,MATCH(C10565,'GRP Macros'!$B$14:$B$552,FALSE),MATCH(D10565,'GRP Macros'!$B$14:$AF$14,FALSE)),0)</f>
        <v>0</v>
      </c>
      <c r="C10565" s="1165" t="str">
        <f t="shared" si="1068"/>
        <v>MEXP112DT</v>
      </c>
      <c r="D10565" s="988" t="str">
        <f>'GRP Macros'!$Q$14</f>
        <v>US Green 
Pantone
2301C</v>
      </c>
      <c r="E10565" s="1165" t="s">
        <v>27835</v>
      </c>
      <c r="F10565" s="1165" t="s">
        <v>28333</v>
      </c>
    </row>
    <row r="10566" spans="1:6" ht="15" customHeight="1">
      <c r="A10566" s="1165" t="str">
        <f t="shared" si="1067"/>
        <v>MEXP112DTYEL</v>
      </c>
      <c r="B10566" s="1165">
        <f>IFERROR(INDEX('GRP Macros'!$B$14:$AF$554,MATCH(C10566,'GRP Macros'!$B$14:$B$552,FALSE),MATCH(D10566,'GRP Macros'!$B$14:$AF$14,FALSE)),0)</f>
        <v>0</v>
      </c>
      <c r="C10566" s="1165" t="str">
        <f t="shared" si="1068"/>
        <v>MEXP112DT</v>
      </c>
      <c r="D10566" s="988" t="str">
        <f>'GRP Macros'!$S$14</f>
        <v>Yellow 
RAL 1023</v>
      </c>
      <c r="E10566" s="1165" t="s">
        <v>27823</v>
      </c>
      <c r="F10566" s="1165" t="s">
        <v>28333</v>
      </c>
    </row>
    <row r="10567" spans="1:6" ht="15" customHeight="1">
      <c r="A10567" s="1165" t="str">
        <f t="shared" si="1067"/>
        <v>MEXP112DTRED</v>
      </c>
      <c r="B10567" s="1165">
        <f>IFERROR(INDEX('GRP Macros'!$B$14:$AF$554,MATCH(C10567,'GRP Macros'!$B$14:$B$552,FALSE),MATCH(D10567,'GRP Macros'!$B$14:$AF$14,FALSE)),0)</f>
        <v>0</v>
      </c>
      <c r="C10567" s="1165" t="str">
        <f t="shared" si="1068"/>
        <v>MEXP112DT</v>
      </c>
      <c r="D10567" s="988" t="str">
        <f>'GRP Macros'!$U$14</f>
        <v>Red 
RAL 3020</v>
      </c>
      <c r="E10567" s="1165" t="s">
        <v>27826</v>
      </c>
      <c r="F10567" s="1165" t="s">
        <v>28333</v>
      </c>
    </row>
    <row r="10568" spans="1:6" ht="15" customHeight="1">
      <c r="A10568" s="1165" t="str">
        <f t="shared" si="1067"/>
        <v>MEXP112DTVIO</v>
      </c>
      <c r="B10568" s="1165">
        <f>IFERROR(INDEX('GRP Macros'!$B$14:$AF$554,MATCH(C10568,'GRP Macros'!$B$14:$B$552,FALSE),MATCH(D10568,'GRP Macros'!$B$14:$AF$14,FALSE)),0)</f>
        <v>0</v>
      </c>
      <c r="C10568" s="1165" t="str">
        <f t="shared" si="1068"/>
        <v>MEXP112DT</v>
      </c>
      <c r="D10568" s="988" t="str">
        <f>'GRP Macros'!$V$14</f>
        <v>Violet 
RAL 4008</v>
      </c>
      <c r="E10568" s="1165" t="s">
        <v>27833</v>
      </c>
      <c r="F10568" s="1165" t="s">
        <v>28333</v>
      </c>
    </row>
    <row r="10569" spans="1:6" ht="15" customHeight="1">
      <c r="A10569" s="1165" t="str">
        <f t="shared" si="1067"/>
        <v>MEXP112DTBLK</v>
      </c>
      <c r="B10569" s="1165">
        <f>IFERROR(INDEX('GRP Macros'!$B$14:$AF$554,MATCH(C10569,'GRP Macros'!$B$14:$B$552,FALSE),MATCH(D10569,'GRP Macros'!$B$14:$AF$14,FALSE)),0)</f>
        <v>0</v>
      </c>
      <c r="C10569" s="1165" t="str">
        <f t="shared" si="1068"/>
        <v>MEXP112DT</v>
      </c>
      <c r="D10569" s="988" t="str">
        <f>'GRP Macros'!$X$14</f>
        <v>Black 
RAL 9005</v>
      </c>
      <c r="E10569" s="1165" t="s">
        <v>27829</v>
      </c>
      <c r="F10569" s="1165" t="s">
        <v>28333</v>
      </c>
    </row>
    <row r="10570" spans="1:6" ht="15" customHeight="1">
      <c r="A10570" s="1165" t="str">
        <f t="shared" si="1067"/>
        <v>MEXP112DTGRY</v>
      </c>
      <c r="B10570" s="1165">
        <f>IFERROR(INDEX('GRP Macros'!$B$14:$AF$554,MATCH(C10570,'GRP Macros'!$B$14:$B$552,FALSE),MATCH(D10570,'GRP Macros'!$B$14:$AF$14,FALSE)),0)</f>
        <v>0</v>
      </c>
      <c r="C10570" s="1165" t="str">
        <f t="shared" si="1068"/>
        <v>MEXP112DT</v>
      </c>
      <c r="D10570" s="988" t="str">
        <f>'GRP Macros'!$Y$14</f>
        <v>Grey 
RAL 7001</v>
      </c>
      <c r="E10570" s="1165" t="s">
        <v>27828</v>
      </c>
      <c r="F10570" s="1165" t="s">
        <v>28333</v>
      </c>
    </row>
    <row r="10571" spans="1:6" ht="15" customHeight="1">
      <c r="A10571" s="1165" t="str">
        <f t="shared" si="1067"/>
        <v>MEXP112DTFLY</v>
      </c>
      <c r="B10571" s="1165">
        <f>IFERROR(INDEX('GRP Macros'!$B$14:$AF$554,MATCH(C10571,'GRP Macros'!$B$14:$B$552,FALSE),MATCH(D10571,'GRP Macros'!$B$14:$AF$14,FALSE)),0)</f>
        <v>0</v>
      </c>
      <c r="C10571" s="1165" t="str">
        <f t="shared" si="1068"/>
        <v>MEXP112DT</v>
      </c>
      <c r="D10571" s="988" t="str">
        <f>'GRP Macros'!$Z$14</f>
        <v>Fluo Yellow 
RAL 1026</v>
      </c>
      <c r="E10571" s="1165" t="s">
        <v>28041</v>
      </c>
      <c r="F10571" s="1165" t="s">
        <v>28333</v>
      </c>
    </row>
    <row r="10572" spans="1:6" ht="15" customHeight="1">
      <c r="A10572" s="1165" t="str">
        <f t="shared" si="1067"/>
        <v>MEXP112DTFLO</v>
      </c>
      <c r="B10572" s="1165">
        <f>IFERROR(INDEX('GRP Macros'!$B$14:$AF$554,MATCH(C10572,'GRP Macros'!$B$14:$B$552,FALSE),MATCH(D10572,'GRP Macros'!$B$14:$AF$14,FALSE)),0)</f>
        <v>0</v>
      </c>
      <c r="C10572" s="1165" t="str">
        <f t="shared" si="1068"/>
        <v>MEXP112DT</v>
      </c>
      <c r="D10572" s="988" t="str">
        <f>'GRP Macros'!$AA$14</f>
        <v>Fluo Orange 
RAL 2005</v>
      </c>
      <c r="E10572" s="1165" t="s">
        <v>27830</v>
      </c>
      <c r="F10572" s="1165" t="s">
        <v>28333</v>
      </c>
    </row>
    <row r="10573" spans="1:6" ht="15" customHeight="1">
      <c r="A10573" s="1165" t="str">
        <f t="shared" si="1067"/>
        <v>MEXP112DTFLP</v>
      </c>
      <c r="B10573" s="1165">
        <f>IFERROR(INDEX('GRP Macros'!$B$14:$AF$554,MATCH(C10573,'GRP Macros'!$B$14:$B$552,FALSE),MATCH(D10573,'GRP Macros'!$B$14:$AF$14,FALSE)),0)</f>
        <v>0</v>
      </c>
      <c r="C10573" s="1165" t="str">
        <f t="shared" si="1068"/>
        <v>MEXP112DT</v>
      </c>
      <c r="D10573" s="988" t="str">
        <f>'GRP Macros'!$AB$14</f>
        <v>Fluo Pink 
Pantone 806C</v>
      </c>
      <c r="E10573" s="1165" t="s">
        <v>27832</v>
      </c>
      <c r="F10573" s="1165" t="s">
        <v>28333</v>
      </c>
    </row>
    <row r="10574" spans="1:6" ht="15" customHeight="1">
      <c r="A10574" s="1165" t="str">
        <f t="shared" si="1067"/>
        <v>MEXP112DTFLG</v>
      </c>
      <c r="B10574" s="1165">
        <f>IFERROR(INDEX('GRP Macros'!$B$14:$AF$554,MATCH(C10574,'GRP Macros'!$B$14:$B$552,FALSE),MATCH(D10574,'GRP Macros'!$B$14:$AF$14,FALSE)),0)</f>
        <v>0</v>
      </c>
      <c r="C10574" s="1165" t="str">
        <f t="shared" si="1068"/>
        <v>MEXP112DT</v>
      </c>
      <c r="D10574" s="988" t="str">
        <f>'GRP Macros'!$AC$14</f>
        <v>Fluo Green 
RAL 6028</v>
      </c>
      <c r="E10574" s="1165" t="s">
        <v>27831</v>
      </c>
      <c r="F10574" s="1165" t="s">
        <v>28333</v>
      </c>
    </row>
    <row r="10575" spans="1:6" ht="15" customHeight="1">
      <c r="A10575" s="1165" t="str">
        <f t="shared" si="1067"/>
        <v>MEXP113DTWHI</v>
      </c>
      <c r="B10575" s="1165">
        <f>IFERROR(INDEX('GRP Macros'!$B$14:$AF$554,MATCH(C10575,'GRP Macros'!$B$14:$B$552,FALSE),MATCH(D10575,'GRP Macros'!$B$14:$AF$14,FALSE)),0)</f>
        <v>0</v>
      </c>
      <c r="C10575" s="1165" t="s">
        <v>28576</v>
      </c>
      <c r="D10575" s="1167" t="str">
        <f>'GRP Macros'!$K$14</f>
        <v>White 
RAL 9016</v>
      </c>
      <c r="E10575" s="1165" t="s">
        <v>27838</v>
      </c>
      <c r="F10575" s="1165" t="s">
        <v>28333</v>
      </c>
    </row>
    <row r="10576" spans="1:6" ht="15" customHeight="1">
      <c r="A10576" s="1165" t="str">
        <f t="shared" si="1067"/>
        <v>MEXP113DTBLU</v>
      </c>
      <c r="B10576" s="1165">
        <f>IFERROR(INDEX('GRP Macros'!$B$14:$AF$554,MATCH(C10576,'GRP Macros'!$B$14:$B$552,FALSE),MATCH(D10576,'GRP Macros'!$B$14:$AF$14,FALSE)),0)</f>
        <v>0</v>
      </c>
      <c r="C10576" s="1165" t="str">
        <f>C10575</f>
        <v>MEXP113DT</v>
      </c>
      <c r="D10576" s="988" t="str">
        <f>'GRP Macros'!$L$14</f>
        <v>Blue US 
RAL 5015</v>
      </c>
      <c r="E10576" s="1165" t="s">
        <v>27827</v>
      </c>
      <c r="F10576" s="1165" t="s">
        <v>28333</v>
      </c>
    </row>
    <row r="10577" spans="1:6" ht="15" customHeight="1">
      <c r="A10577" s="1165" t="str">
        <f t="shared" si="1067"/>
        <v>MEXP113DTMIN</v>
      </c>
      <c r="B10577" s="1165">
        <f>IFERROR(INDEX('GRP Macros'!$B$14:$AF$554,MATCH(C10577,'GRP Macros'!$B$14:$B$552,FALSE),MATCH(D10577,'GRP Macros'!$B$14:$AF$14,FALSE)),0)</f>
        <v>0</v>
      </c>
      <c r="C10577" s="1165" t="str">
        <f t="shared" ref="C10577:C10588" si="1069">C10576</f>
        <v>MEXP113DT</v>
      </c>
      <c r="D10577" s="988" t="str">
        <f>'GRP Macros'!$O$14</f>
        <v>Mint 
RAL 6027</v>
      </c>
      <c r="E10577" s="1165" t="s">
        <v>27834</v>
      </c>
      <c r="F10577" s="1165" t="s">
        <v>28333</v>
      </c>
    </row>
    <row r="10578" spans="1:6" ht="15" customHeight="1">
      <c r="A10578" s="1165" t="str">
        <f t="shared" si="1067"/>
        <v>MEXP113DTGRE</v>
      </c>
      <c r="B10578" s="1165">
        <f>IFERROR(INDEX('GRP Macros'!$B$14:$AF$554,MATCH(C10578,'GRP Macros'!$B$14:$B$552,FALSE),MATCH(D10578,'GRP Macros'!$B$14:$AF$14,FALSE)),0)</f>
        <v>0</v>
      </c>
      <c r="C10578" s="1165" t="str">
        <f t="shared" si="1069"/>
        <v>MEXP113DT</v>
      </c>
      <c r="D10578" s="988" t="str">
        <f>'GRP Macros'!$P$14</f>
        <v>Green 
RAL 6037</v>
      </c>
      <c r="E10578" s="1165" t="s">
        <v>27837</v>
      </c>
      <c r="F10578" s="1165" t="s">
        <v>28333</v>
      </c>
    </row>
    <row r="10579" spans="1:6" ht="15" customHeight="1">
      <c r="A10579" s="1165" t="str">
        <f t="shared" si="1067"/>
        <v>MEXP113DTPUK</v>
      </c>
      <c r="B10579" s="1165">
        <f>IFERROR(INDEX('GRP Macros'!$B$14:$AF$554,MATCH(C10579,'GRP Macros'!$B$14:$B$552,FALSE),MATCH(D10579,'GRP Macros'!$B$14:$AF$14,FALSE)),0)</f>
        <v>0</v>
      </c>
      <c r="C10579" s="1165" t="str">
        <f t="shared" si="1069"/>
        <v>MEXP113DT</v>
      </c>
      <c r="D10579" s="988" t="str">
        <f>'GRP Macros'!$Q$14</f>
        <v>US Green 
Pantone
2301C</v>
      </c>
      <c r="E10579" s="1165" t="s">
        <v>27835</v>
      </c>
      <c r="F10579" s="1165" t="s">
        <v>28333</v>
      </c>
    </row>
    <row r="10580" spans="1:6" ht="15" customHeight="1">
      <c r="A10580" s="1165" t="str">
        <f t="shared" si="1067"/>
        <v>MEXP113DTYEL</v>
      </c>
      <c r="B10580" s="1165">
        <f>IFERROR(INDEX('GRP Macros'!$B$14:$AF$554,MATCH(C10580,'GRP Macros'!$B$14:$B$552,FALSE),MATCH(D10580,'GRP Macros'!$B$14:$AF$14,FALSE)),0)</f>
        <v>0</v>
      </c>
      <c r="C10580" s="1165" t="str">
        <f t="shared" si="1069"/>
        <v>MEXP113DT</v>
      </c>
      <c r="D10580" s="988" t="str">
        <f>'GRP Macros'!$S$14</f>
        <v>Yellow 
RAL 1023</v>
      </c>
      <c r="E10580" s="1165" t="s">
        <v>27823</v>
      </c>
      <c r="F10580" s="1165" t="s">
        <v>28333</v>
      </c>
    </row>
    <row r="10581" spans="1:6" ht="15" customHeight="1">
      <c r="A10581" s="1165" t="str">
        <f t="shared" si="1067"/>
        <v>MEXP113DTRED</v>
      </c>
      <c r="B10581" s="1165">
        <f>IFERROR(INDEX('GRP Macros'!$B$14:$AF$554,MATCH(C10581,'GRP Macros'!$B$14:$B$552,FALSE),MATCH(D10581,'GRP Macros'!$B$14:$AF$14,FALSE)),0)</f>
        <v>0</v>
      </c>
      <c r="C10581" s="1165" t="str">
        <f t="shared" si="1069"/>
        <v>MEXP113DT</v>
      </c>
      <c r="D10581" s="988" t="str">
        <f>'GRP Macros'!$U$14</f>
        <v>Red 
RAL 3020</v>
      </c>
      <c r="E10581" s="1165" t="s">
        <v>27826</v>
      </c>
      <c r="F10581" s="1165" t="s">
        <v>28333</v>
      </c>
    </row>
    <row r="10582" spans="1:6" ht="15" customHeight="1">
      <c r="A10582" s="1165" t="str">
        <f t="shared" si="1067"/>
        <v>MEXP113DTVIO</v>
      </c>
      <c r="B10582" s="1165">
        <f>IFERROR(INDEX('GRP Macros'!$B$14:$AF$554,MATCH(C10582,'GRP Macros'!$B$14:$B$552,FALSE),MATCH(D10582,'GRP Macros'!$B$14:$AF$14,FALSE)),0)</f>
        <v>0</v>
      </c>
      <c r="C10582" s="1165" t="str">
        <f t="shared" si="1069"/>
        <v>MEXP113DT</v>
      </c>
      <c r="D10582" s="988" t="str">
        <f>'GRP Macros'!$V$14</f>
        <v>Violet 
RAL 4008</v>
      </c>
      <c r="E10582" s="1165" t="s">
        <v>27833</v>
      </c>
      <c r="F10582" s="1165" t="s">
        <v>28333</v>
      </c>
    </row>
    <row r="10583" spans="1:6" ht="15" customHeight="1">
      <c r="A10583" s="1165" t="str">
        <f t="shared" si="1067"/>
        <v>MEXP113DTBLK</v>
      </c>
      <c r="B10583" s="1165">
        <f>IFERROR(INDEX('GRP Macros'!$B$14:$AF$554,MATCH(C10583,'GRP Macros'!$B$14:$B$552,FALSE),MATCH(D10583,'GRP Macros'!$B$14:$AF$14,FALSE)),0)</f>
        <v>0</v>
      </c>
      <c r="C10583" s="1165" t="str">
        <f t="shared" si="1069"/>
        <v>MEXP113DT</v>
      </c>
      <c r="D10583" s="988" t="str">
        <f>'GRP Macros'!$X$14</f>
        <v>Black 
RAL 9005</v>
      </c>
      <c r="E10583" s="1165" t="s">
        <v>27829</v>
      </c>
      <c r="F10583" s="1165" t="s">
        <v>28333</v>
      </c>
    </row>
    <row r="10584" spans="1:6" ht="15" customHeight="1">
      <c r="A10584" s="1165" t="str">
        <f t="shared" si="1067"/>
        <v>MEXP113DTGRY</v>
      </c>
      <c r="B10584" s="1165">
        <f>IFERROR(INDEX('GRP Macros'!$B$14:$AF$554,MATCH(C10584,'GRP Macros'!$B$14:$B$552,FALSE),MATCH(D10584,'GRP Macros'!$B$14:$AF$14,FALSE)),0)</f>
        <v>0</v>
      </c>
      <c r="C10584" s="1165" t="str">
        <f t="shared" si="1069"/>
        <v>MEXP113DT</v>
      </c>
      <c r="D10584" s="988" t="str">
        <f>'GRP Macros'!$Y$14</f>
        <v>Grey 
RAL 7001</v>
      </c>
      <c r="E10584" s="1165" t="s">
        <v>27828</v>
      </c>
      <c r="F10584" s="1165" t="s">
        <v>28333</v>
      </c>
    </row>
    <row r="10585" spans="1:6" ht="15" customHeight="1">
      <c r="A10585" s="1165" t="str">
        <f t="shared" si="1067"/>
        <v>MEXP113DTFLY</v>
      </c>
      <c r="B10585" s="1165">
        <f>IFERROR(INDEX('GRP Macros'!$B$14:$AF$554,MATCH(C10585,'GRP Macros'!$B$14:$B$552,FALSE),MATCH(D10585,'GRP Macros'!$B$14:$AF$14,FALSE)),0)</f>
        <v>0</v>
      </c>
      <c r="C10585" s="1165" t="str">
        <f t="shared" si="1069"/>
        <v>MEXP113DT</v>
      </c>
      <c r="D10585" s="988" t="str">
        <f>'GRP Macros'!$Z$14</f>
        <v>Fluo Yellow 
RAL 1026</v>
      </c>
      <c r="E10585" s="1165" t="s">
        <v>28041</v>
      </c>
      <c r="F10585" s="1165" t="s">
        <v>28333</v>
      </c>
    </row>
    <row r="10586" spans="1:6" ht="15" customHeight="1">
      <c r="A10586" s="1165" t="str">
        <f t="shared" si="1067"/>
        <v>MEXP113DTFLO</v>
      </c>
      <c r="B10586" s="1165">
        <f>IFERROR(INDEX('GRP Macros'!$B$14:$AF$554,MATCH(C10586,'GRP Macros'!$B$14:$B$552,FALSE),MATCH(D10586,'GRP Macros'!$B$14:$AF$14,FALSE)),0)</f>
        <v>0</v>
      </c>
      <c r="C10586" s="1165" t="str">
        <f t="shared" si="1069"/>
        <v>MEXP113DT</v>
      </c>
      <c r="D10586" s="988" t="str">
        <f>'GRP Macros'!$AA$14</f>
        <v>Fluo Orange 
RAL 2005</v>
      </c>
      <c r="E10586" s="1165" t="s">
        <v>27830</v>
      </c>
      <c r="F10586" s="1165" t="s">
        <v>28333</v>
      </c>
    </row>
    <row r="10587" spans="1:6" ht="15" customHeight="1">
      <c r="A10587" s="1165" t="str">
        <f t="shared" si="1067"/>
        <v>MEXP113DTFLP</v>
      </c>
      <c r="B10587" s="1165">
        <f>IFERROR(INDEX('GRP Macros'!$B$14:$AF$554,MATCH(C10587,'GRP Macros'!$B$14:$B$552,FALSE),MATCH(D10587,'GRP Macros'!$B$14:$AF$14,FALSE)),0)</f>
        <v>0</v>
      </c>
      <c r="C10587" s="1165" t="str">
        <f t="shared" si="1069"/>
        <v>MEXP113DT</v>
      </c>
      <c r="D10587" s="988" t="str">
        <f>'GRP Macros'!$AB$14</f>
        <v>Fluo Pink 
Pantone 806C</v>
      </c>
      <c r="E10587" s="1165" t="s">
        <v>27832</v>
      </c>
      <c r="F10587" s="1165" t="s">
        <v>28333</v>
      </c>
    </row>
    <row r="10588" spans="1:6" ht="15" customHeight="1">
      <c r="A10588" s="1165" t="str">
        <f t="shared" si="1067"/>
        <v>MEXP113DTFLG</v>
      </c>
      <c r="B10588" s="1165">
        <f>IFERROR(INDEX('GRP Macros'!$B$14:$AF$554,MATCH(C10588,'GRP Macros'!$B$14:$B$552,FALSE),MATCH(D10588,'GRP Macros'!$B$14:$AF$14,FALSE)),0)</f>
        <v>0</v>
      </c>
      <c r="C10588" s="1165" t="str">
        <f t="shared" si="1069"/>
        <v>MEXP113DT</v>
      </c>
      <c r="D10588" s="988" t="str">
        <f>'GRP Macros'!$AC$14</f>
        <v>Fluo Green 
RAL 6028</v>
      </c>
      <c r="E10588" s="1165" t="s">
        <v>27831</v>
      </c>
      <c r="F10588" s="1165" t="s">
        <v>28333</v>
      </c>
    </row>
    <row r="10589" spans="1:6" ht="15" customHeight="1">
      <c r="A10589" s="1165" t="str">
        <f t="shared" si="1067"/>
        <v>MEXP114DTWHI</v>
      </c>
      <c r="B10589" s="1165">
        <f>IFERROR(INDEX('GRP Macros'!$B$14:$AF$554,MATCH(C10589,'GRP Macros'!$B$14:$B$552,FALSE),MATCH(D10589,'GRP Macros'!$B$14:$AF$14,FALSE)),0)</f>
        <v>0</v>
      </c>
      <c r="C10589" s="1165" t="s">
        <v>28577</v>
      </c>
      <c r="D10589" s="1167" t="str">
        <f>'GRP Macros'!$K$14</f>
        <v>White 
RAL 9016</v>
      </c>
      <c r="E10589" s="1165" t="s">
        <v>27838</v>
      </c>
      <c r="F10589" s="1165" t="s">
        <v>28333</v>
      </c>
    </row>
    <row r="10590" spans="1:6" ht="15" customHeight="1">
      <c r="A10590" s="1165" t="str">
        <f t="shared" si="1067"/>
        <v>MEXP114DTBLU</v>
      </c>
      <c r="B10590" s="1165">
        <f>IFERROR(INDEX('GRP Macros'!$B$14:$AF$554,MATCH(C10590,'GRP Macros'!$B$14:$B$552,FALSE),MATCH(D10590,'GRP Macros'!$B$14:$AF$14,FALSE)),0)</f>
        <v>0</v>
      </c>
      <c r="C10590" s="1165" t="str">
        <f>C10589</f>
        <v>MEXP114DT</v>
      </c>
      <c r="D10590" s="988" t="str">
        <f>'GRP Macros'!$L$14</f>
        <v>Blue US 
RAL 5015</v>
      </c>
      <c r="E10590" s="1165" t="s">
        <v>27827</v>
      </c>
      <c r="F10590" s="1165" t="s">
        <v>28333</v>
      </c>
    </row>
    <row r="10591" spans="1:6" ht="15" customHeight="1">
      <c r="A10591" s="1165" t="str">
        <f t="shared" si="1067"/>
        <v>MEXP114DTMIN</v>
      </c>
      <c r="B10591" s="1165">
        <f>IFERROR(INDEX('GRP Macros'!$B$14:$AF$554,MATCH(C10591,'GRP Macros'!$B$14:$B$552,FALSE),MATCH(D10591,'GRP Macros'!$B$14:$AF$14,FALSE)),0)</f>
        <v>0</v>
      </c>
      <c r="C10591" s="1165" t="str">
        <f t="shared" ref="C10591:C10602" si="1070">C10590</f>
        <v>MEXP114DT</v>
      </c>
      <c r="D10591" s="988" t="str">
        <f>'GRP Macros'!$O$14</f>
        <v>Mint 
RAL 6027</v>
      </c>
      <c r="E10591" s="1165" t="s">
        <v>27834</v>
      </c>
      <c r="F10591" s="1165" t="s">
        <v>28333</v>
      </c>
    </row>
    <row r="10592" spans="1:6" ht="15" customHeight="1">
      <c r="A10592" s="1165" t="str">
        <f t="shared" si="1067"/>
        <v>MEXP114DTGRE</v>
      </c>
      <c r="B10592" s="1165">
        <f>IFERROR(INDEX('GRP Macros'!$B$14:$AF$554,MATCH(C10592,'GRP Macros'!$B$14:$B$552,FALSE),MATCH(D10592,'GRP Macros'!$B$14:$AF$14,FALSE)),0)</f>
        <v>0</v>
      </c>
      <c r="C10592" s="1165" t="str">
        <f t="shared" si="1070"/>
        <v>MEXP114DT</v>
      </c>
      <c r="D10592" s="988" t="str">
        <f>'GRP Macros'!$P$14</f>
        <v>Green 
RAL 6037</v>
      </c>
      <c r="E10592" s="1165" t="s">
        <v>27837</v>
      </c>
      <c r="F10592" s="1165" t="s">
        <v>28333</v>
      </c>
    </row>
    <row r="10593" spans="1:6" ht="15" customHeight="1">
      <c r="A10593" s="1165" t="str">
        <f t="shared" si="1067"/>
        <v>MEXP114DTPUK</v>
      </c>
      <c r="B10593" s="1165">
        <f>IFERROR(INDEX('GRP Macros'!$B$14:$AF$554,MATCH(C10593,'GRP Macros'!$B$14:$B$552,FALSE),MATCH(D10593,'GRP Macros'!$B$14:$AF$14,FALSE)),0)</f>
        <v>0</v>
      </c>
      <c r="C10593" s="1165" t="str">
        <f t="shared" si="1070"/>
        <v>MEXP114DT</v>
      </c>
      <c r="D10593" s="988" t="str">
        <f>'GRP Macros'!$Q$14</f>
        <v>US Green 
Pantone
2301C</v>
      </c>
      <c r="E10593" s="1165" t="s">
        <v>27835</v>
      </c>
      <c r="F10593" s="1165" t="s">
        <v>28333</v>
      </c>
    </row>
    <row r="10594" spans="1:6" ht="15" customHeight="1">
      <c r="A10594" s="1165" t="str">
        <f t="shared" si="1067"/>
        <v>MEXP114DTYEL</v>
      </c>
      <c r="B10594" s="1165">
        <f>IFERROR(INDEX('GRP Macros'!$B$14:$AF$554,MATCH(C10594,'GRP Macros'!$B$14:$B$552,FALSE),MATCH(D10594,'GRP Macros'!$B$14:$AF$14,FALSE)),0)</f>
        <v>0</v>
      </c>
      <c r="C10594" s="1165" t="str">
        <f t="shared" si="1070"/>
        <v>MEXP114DT</v>
      </c>
      <c r="D10594" s="988" t="str">
        <f>'GRP Macros'!$S$14</f>
        <v>Yellow 
RAL 1023</v>
      </c>
      <c r="E10594" s="1165" t="s">
        <v>27823</v>
      </c>
      <c r="F10594" s="1165" t="s">
        <v>28333</v>
      </c>
    </row>
    <row r="10595" spans="1:6" ht="15" customHeight="1">
      <c r="A10595" s="1165" t="str">
        <f t="shared" si="1067"/>
        <v>MEXP114DTRED</v>
      </c>
      <c r="B10595" s="1165">
        <f>IFERROR(INDEX('GRP Macros'!$B$14:$AF$554,MATCH(C10595,'GRP Macros'!$B$14:$B$552,FALSE),MATCH(D10595,'GRP Macros'!$B$14:$AF$14,FALSE)),0)</f>
        <v>0</v>
      </c>
      <c r="C10595" s="1165" t="str">
        <f t="shared" si="1070"/>
        <v>MEXP114DT</v>
      </c>
      <c r="D10595" s="988" t="str">
        <f>'GRP Macros'!$U$14</f>
        <v>Red 
RAL 3020</v>
      </c>
      <c r="E10595" s="1165" t="s">
        <v>27826</v>
      </c>
      <c r="F10595" s="1165" t="s">
        <v>28333</v>
      </c>
    </row>
    <row r="10596" spans="1:6" ht="15" customHeight="1">
      <c r="A10596" s="1165" t="str">
        <f t="shared" si="1067"/>
        <v>MEXP114DTVIO</v>
      </c>
      <c r="B10596" s="1165">
        <f>IFERROR(INDEX('GRP Macros'!$B$14:$AF$554,MATCH(C10596,'GRP Macros'!$B$14:$B$552,FALSE),MATCH(D10596,'GRP Macros'!$B$14:$AF$14,FALSE)),0)</f>
        <v>0</v>
      </c>
      <c r="C10596" s="1165" t="str">
        <f t="shared" si="1070"/>
        <v>MEXP114DT</v>
      </c>
      <c r="D10596" s="988" t="str">
        <f>'GRP Macros'!$V$14</f>
        <v>Violet 
RAL 4008</v>
      </c>
      <c r="E10596" s="1165" t="s">
        <v>27833</v>
      </c>
      <c r="F10596" s="1165" t="s">
        <v>28333</v>
      </c>
    </row>
    <row r="10597" spans="1:6" ht="15" customHeight="1">
      <c r="A10597" s="1165" t="str">
        <f t="shared" si="1067"/>
        <v>MEXP114DTBLK</v>
      </c>
      <c r="B10597" s="1165">
        <f>IFERROR(INDEX('GRP Macros'!$B$14:$AF$554,MATCH(C10597,'GRP Macros'!$B$14:$B$552,FALSE),MATCH(D10597,'GRP Macros'!$B$14:$AF$14,FALSE)),0)</f>
        <v>0</v>
      </c>
      <c r="C10597" s="1165" t="str">
        <f t="shared" si="1070"/>
        <v>MEXP114DT</v>
      </c>
      <c r="D10597" s="988" t="str">
        <f>'GRP Macros'!$X$14</f>
        <v>Black 
RAL 9005</v>
      </c>
      <c r="E10597" s="1165" t="s">
        <v>27829</v>
      </c>
      <c r="F10597" s="1165" t="s">
        <v>28333</v>
      </c>
    </row>
    <row r="10598" spans="1:6" ht="15" customHeight="1">
      <c r="A10598" s="1165" t="str">
        <f t="shared" si="1067"/>
        <v>MEXP114DTGRY</v>
      </c>
      <c r="B10598" s="1165">
        <f>IFERROR(INDEX('GRP Macros'!$B$14:$AF$554,MATCH(C10598,'GRP Macros'!$B$14:$B$552,FALSE),MATCH(D10598,'GRP Macros'!$B$14:$AF$14,FALSE)),0)</f>
        <v>0</v>
      </c>
      <c r="C10598" s="1165" t="str">
        <f t="shared" si="1070"/>
        <v>MEXP114DT</v>
      </c>
      <c r="D10598" s="988" t="str">
        <f>'GRP Macros'!$Y$14</f>
        <v>Grey 
RAL 7001</v>
      </c>
      <c r="E10598" s="1165" t="s">
        <v>27828</v>
      </c>
      <c r="F10598" s="1165" t="s">
        <v>28333</v>
      </c>
    </row>
    <row r="10599" spans="1:6" ht="15" customHeight="1">
      <c r="A10599" s="1165" t="str">
        <f t="shared" si="1067"/>
        <v>MEXP114DTFLY</v>
      </c>
      <c r="B10599" s="1165">
        <f>IFERROR(INDEX('GRP Macros'!$B$14:$AF$554,MATCH(C10599,'GRP Macros'!$B$14:$B$552,FALSE),MATCH(D10599,'GRP Macros'!$B$14:$AF$14,FALSE)),0)</f>
        <v>0</v>
      </c>
      <c r="C10599" s="1165" t="str">
        <f t="shared" si="1070"/>
        <v>MEXP114DT</v>
      </c>
      <c r="D10599" s="988" t="str">
        <f>'GRP Macros'!$Z$14</f>
        <v>Fluo Yellow 
RAL 1026</v>
      </c>
      <c r="E10599" s="1165" t="s">
        <v>28041</v>
      </c>
      <c r="F10599" s="1165" t="s">
        <v>28333</v>
      </c>
    </row>
    <row r="10600" spans="1:6" ht="15" customHeight="1">
      <c r="A10600" s="1165" t="str">
        <f t="shared" si="1067"/>
        <v>MEXP114DTFLO</v>
      </c>
      <c r="B10600" s="1165">
        <f>IFERROR(INDEX('GRP Macros'!$B$14:$AF$554,MATCH(C10600,'GRP Macros'!$B$14:$B$552,FALSE),MATCH(D10600,'GRP Macros'!$B$14:$AF$14,FALSE)),0)</f>
        <v>0</v>
      </c>
      <c r="C10600" s="1165" t="str">
        <f t="shared" si="1070"/>
        <v>MEXP114DT</v>
      </c>
      <c r="D10600" s="988" t="str">
        <f>'GRP Macros'!$AA$14</f>
        <v>Fluo Orange 
RAL 2005</v>
      </c>
      <c r="E10600" s="1165" t="s">
        <v>27830</v>
      </c>
      <c r="F10600" s="1165" t="s">
        <v>28333</v>
      </c>
    </row>
    <row r="10601" spans="1:6" ht="15" customHeight="1">
      <c r="A10601" s="1165" t="str">
        <f t="shared" si="1067"/>
        <v>MEXP114DTFLP</v>
      </c>
      <c r="B10601" s="1165">
        <f>IFERROR(INDEX('GRP Macros'!$B$14:$AF$554,MATCH(C10601,'GRP Macros'!$B$14:$B$552,FALSE),MATCH(D10601,'GRP Macros'!$B$14:$AF$14,FALSE)),0)</f>
        <v>0</v>
      </c>
      <c r="C10601" s="1165" t="str">
        <f t="shared" si="1070"/>
        <v>MEXP114DT</v>
      </c>
      <c r="D10601" s="988" t="str">
        <f>'GRP Macros'!$AB$14</f>
        <v>Fluo Pink 
Pantone 806C</v>
      </c>
      <c r="E10601" s="1165" t="s">
        <v>27832</v>
      </c>
      <c r="F10601" s="1165" t="s">
        <v>28333</v>
      </c>
    </row>
    <row r="10602" spans="1:6" ht="15" customHeight="1">
      <c r="A10602" s="1165" t="str">
        <f t="shared" si="1067"/>
        <v>MEXP114DTFLG</v>
      </c>
      <c r="B10602" s="1165">
        <f>IFERROR(INDEX('GRP Macros'!$B$14:$AF$554,MATCH(C10602,'GRP Macros'!$B$14:$B$552,FALSE),MATCH(D10602,'GRP Macros'!$B$14:$AF$14,FALSE)),0)</f>
        <v>0</v>
      </c>
      <c r="C10602" s="1165" t="str">
        <f t="shared" si="1070"/>
        <v>MEXP114DT</v>
      </c>
      <c r="D10602" s="988" t="str">
        <f>'GRP Macros'!$AC$14</f>
        <v>Fluo Green 
RAL 6028</v>
      </c>
      <c r="E10602" s="1165" t="s">
        <v>27831</v>
      </c>
      <c r="F10602" s="1165" t="s">
        <v>28333</v>
      </c>
    </row>
    <row r="10603" spans="1:6" ht="15" customHeight="1">
      <c r="A10603" s="1165" t="str">
        <f t="shared" ref="A10603:A10649" si="1071">CONCATENATE(C10603,E10603)</f>
        <v>MEXP115DTWHI</v>
      </c>
      <c r="B10603" s="1165">
        <f>IFERROR(INDEX('GRP Macros'!$B$14:$AF$554,MATCH(C10603,'GRP Macros'!$B$14:$B$552,FALSE),MATCH(D10603,'GRP Macros'!$B$14:$AF$14,FALSE)),0)</f>
        <v>0</v>
      </c>
      <c r="C10603" s="1165" t="s">
        <v>28578</v>
      </c>
      <c r="D10603" s="1167" t="str">
        <f>'GRP Macros'!$K$14</f>
        <v>White 
RAL 9016</v>
      </c>
      <c r="E10603" s="1165" t="s">
        <v>27838</v>
      </c>
      <c r="F10603" s="1165" t="s">
        <v>28333</v>
      </c>
    </row>
    <row r="10604" spans="1:6" ht="15" customHeight="1">
      <c r="A10604" s="1165" t="str">
        <f t="shared" si="1071"/>
        <v>MEXP115DTBLU</v>
      </c>
      <c r="B10604" s="1165">
        <f>IFERROR(INDEX('GRP Macros'!$B$14:$AF$554,MATCH(C10604,'GRP Macros'!$B$14:$B$552,FALSE),MATCH(D10604,'GRP Macros'!$B$14:$AF$14,FALSE)),0)</f>
        <v>0</v>
      </c>
      <c r="C10604" s="1165" t="str">
        <f>C10603</f>
        <v>MEXP115DT</v>
      </c>
      <c r="D10604" s="988" t="str">
        <f>'GRP Macros'!$L$14</f>
        <v>Blue US 
RAL 5015</v>
      </c>
      <c r="E10604" s="1165" t="s">
        <v>27827</v>
      </c>
      <c r="F10604" s="1165" t="s">
        <v>28333</v>
      </c>
    </row>
    <row r="10605" spans="1:6" ht="15" customHeight="1">
      <c r="A10605" s="1165" t="str">
        <f t="shared" si="1071"/>
        <v>MEXP115DTMIN</v>
      </c>
      <c r="B10605" s="1165">
        <f>IFERROR(INDEX('GRP Macros'!$B$14:$AF$554,MATCH(C10605,'GRP Macros'!$B$14:$B$552,FALSE),MATCH(D10605,'GRP Macros'!$B$14:$AF$14,FALSE)),0)</f>
        <v>0</v>
      </c>
      <c r="C10605" s="1165" t="str">
        <f t="shared" ref="C10605:C10616" si="1072">C10604</f>
        <v>MEXP115DT</v>
      </c>
      <c r="D10605" s="988" t="str">
        <f>'GRP Macros'!$O$14</f>
        <v>Mint 
RAL 6027</v>
      </c>
      <c r="E10605" s="1165" t="s">
        <v>27834</v>
      </c>
      <c r="F10605" s="1165" t="s">
        <v>28333</v>
      </c>
    </row>
    <row r="10606" spans="1:6" ht="15" customHeight="1">
      <c r="A10606" s="1165" t="str">
        <f t="shared" si="1071"/>
        <v>MEXP115DTGRE</v>
      </c>
      <c r="B10606" s="1165">
        <f>IFERROR(INDEX('GRP Macros'!$B$14:$AF$554,MATCH(C10606,'GRP Macros'!$B$14:$B$552,FALSE),MATCH(D10606,'GRP Macros'!$B$14:$AF$14,FALSE)),0)</f>
        <v>0</v>
      </c>
      <c r="C10606" s="1165" t="str">
        <f t="shared" si="1072"/>
        <v>MEXP115DT</v>
      </c>
      <c r="D10606" s="988" t="str">
        <f>'GRP Macros'!$P$14</f>
        <v>Green 
RAL 6037</v>
      </c>
      <c r="E10606" s="1165" t="s">
        <v>27837</v>
      </c>
      <c r="F10606" s="1165" t="s">
        <v>28333</v>
      </c>
    </row>
    <row r="10607" spans="1:6" ht="15" customHeight="1">
      <c r="A10607" s="1165" t="str">
        <f t="shared" si="1071"/>
        <v>MEXP115DTPUK</v>
      </c>
      <c r="B10607" s="1165">
        <f>IFERROR(INDEX('GRP Macros'!$B$14:$AF$554,MATCH(C10607,'GRP Macros'!$B$14:$B$552,FALSE),MATCH(D10607,'GRP Macros'!$B$14:$AF$14,FALSE)),0)</f>
        <v>0</v>
      </c>
      <c r="C10607" s="1165" t="str">
        <f t="shared" si="1072"/>
        <v>MEXP115DT</v>
      </c>
      <c r="D10607" s="988" t="str">
        <f>'GRP Macros'!$Q$14</f>
        <v>US Green 
Pantone
2301C</v>
      </c>
      <c r="E10607" s="1165" t="s">
        <v>27835</v>
      </c>
      <c r="F10607" s="1165" t="s">
        <v>28333</v>
      </c>
    </row>
    <row r="10608" spans="1:6" ht="15" customHeight="1">
      <c r="A10608" s="1165" t="str">
        <f t="shared" si="1071"/>
        <v>MEXP115DTYEL</v>
      </c>
      <c r="B10608" s="1165">
        <f>IFERROR(INDEX('GRP Macros'!$B$14:$AF$554,MATCH(C10608,'GRP Macros'!$B$14:$B$552,FALSE),MATCH(D10608,'GRP Macros'!$B$14:$AF$14,FALSE)),0)</f>
        <v>0</v>
      </c>
      <c r="C10608" s="1165" t="str">
        <f t="shared" si="1072"/>
        <v>MEXP115DT</v>
      </c>
      <c r="D10608" s="988" t="str">
        <f>'GRP Macros'!$S$14</f>
        <v>Yellow 
RAL 1023</v>
      </c>
      <c r="E10608" s="1165" t="s">
        <v>27823</v>
      </c>
      <c r="F10608" s="1165" t="s">
        <v>28333</v>
      </c>
    </row>
    <row r="10609" spans="1:6" ht="15" customHeight="1">
      <c r="A10609" s="1165" t="str">
        <f t="shared" si="1071"/>
        <v>MEXP115DTRED</v>
      </c>
      <c r="B10609" s="1165">
        <f>IFERROR(INDEX('GRP Macros'!$B$14:$AF$554,MATCH(C10609,'GRP Macros'!$B$14:$B$552,FALSE),MATCH(D10609,'GRP Macros'!$B$14:$AF$14,FALSE)),0)</f>
        <v>0</v>
      </c>
      <c r="C10609" s="1165" t="str">
        <f t="shared" si="1072"/>
        <v>MEXP115DT</v>
      </c>
      <c r="D10609" s="988" t="str">
        <f>'GRP Macros'!$U$14</f>
        <v>Red 
RAL 3020</v>
      </c>
      <c r="E10609" s="1165" t="s">
        <v>27826</v>
      </c>
      <c r="F10609" s="1165" t="s">
        <v>28333</v>
      </c>
    </row>
    <row r="10610" spans="1:6" ht="15" customHeight="1">
      <c r="A10610" s="1165" t="str">
        <f t="shared" si="1071"/>
        <v>MEXP115DTVIO</v>
      </c>
      <c r="B10610" s="1165">
        <f>IFERROR(INDEX('GRP Macros'!$B$14:$AF$554,MATCH(C10610,'GRP Macros'!$B$14:$B$552,FALSE),MATCH(D10610,'GRP Macros'!$B$14:$AF$14,FALSE)),0)</f>
        <v>0</v>
      </c>
      <c r="C10610" s="1165" t="str">
        <f t="shared" si="1072"/>
        <v>MEXP115DT</v>
      </c>
      <c r="D10610" s="988" t="str">
        <f>'GRP Macros'!$V$14</f>
        <v>Violet 
RAL 4008</v>
      </c>
      <c r="E10610" s="1165" t="s">
        <v>27833</v>
      </c>
      <c r="F10610" s="1165" t="s">
        <v>28333</v>
      </c>
    </row>
    <row r="10611" spans="1:6" ht="15" customHeight="1">
      <c r="A10611" s="1165" t="str">
        <f t="shared" si="1071"/>
        <v>MEXP115DTBLK</v>
      </c>
      <c r="B10611" s="1165">
        <f>IFERROR(INDEX('GRP Macros'!$B$14:$AF$554,MATCH(C10611,'GRP Macros'!$B$14:$B$552,FALSE),MATCH(D10611,'GRP Macros'!$B$14:$AF$14,FALSE)),0)</f>
        <v>0</v>
      </c>
      <c r="C10611" s="1165" t="str">
        <f t="shared" si="1072"/>
        <v>MEXP115DT</v>
      </c>
      <c r="D10611" s="988" t="str">
        <f>'GRP Macros'!$X$14</f>
        <v>Black 
RAL 9005</v>
      </c>
      <c r="E10611" s="1165" t="s">
        <v>27829</v>
      </c>
      <c r="F10611" s="1165" t="s">
        <v>28333</v>
      </c>
    </row>
    <row r="10612" spans="1:6" ht="15" customHeight="1">
      <c r="A10612" s="1165" t="str">
        <f t="shared" si="1071"/>
        <v>MEXP115DTGRY</v>
      </c>
      <c r="B10612" s="1165">
        <f>IFERROR(INDEX('GRP Macros'!$B$14:$AF$554,MATCH(C10612,'GRP Macros'!$B$14:$B$552,FALSE),MATCH(D10612,'GRP Macros'!$B$14:$AF$14,FALSE)),0)</f>
        <v>0</v>
      </c>
      <c r="C10612" s="1165" t="str">
        <f t="shared" si="1072"/>
        <v>MEXP115DT</v>
      </c>
      <c r="D10612" s="988" t="str">
        <f>'GRP Macros'!$Y$14</f>
        <v>Grey 
RAL 7001</v>
      </c>
      <c r="E10612" s="1165" t="s">
        <v>27828</v>
      </c>
      <c r="F10612" s="1165" t="s">
        <v>28333</v>
      </c>
    </row>
    <row r="10613" spans="1:6" ht="15" customHeight="1">
      <c r="A10613" s="1165" t="str">
        <f t="shared" si="1071"/>
        <v>MEXP115DTFLY</v>
      </c>
      <c r="B10613" s="1165">
        <f>IFERROR(INDEX('GRP Macros'!$B$14:$AF$554,MATCH(C10613,'GRP Macros'!$B$14:$B$552,FALSE),MATCH(D10613,'GRP Macros'!$B$14:$AF$14,FALSE)),0)</f>
        <v>0</v>
      </c>
      <c r="C10613" s="1165" t="str">
        <f t="shared" si="1072"/>
        <v>MEXP115DT</v>
      </c>
      <c r="D10613" s="988" t="str">
        <f>'GRP Macros'!$Z$14</f>
        <v>Fluo Yellow 
RAL 1026</v>
      </c>
      <c r="E10613" s="1165" t="s">
        <v>28041</v>
      </c>
      <c r="F10613" s="1165" t="s">
        <v>28333</v>
      </c>
    </row>
    <row r="10614" spans="1:6" ht="15" customHeight="1">
      <c r="A10614" s="1165" t="str">
        <f t="shared" si="1071"/>
        <v>MEXP115DTFLO</v>
      </c>
      <c r="B10614" s="1165">
        <f>IFERROR(INDEX('GRP Macros'!$B$14:$AF$554,MATCH(C10614,'GRP Macros'!$B$14:$B$552,FALSE),MATCH(D10614,'GRP Macros'!$B$14:$AF$14,FALSE)),0)</f>
        <v>0</v>
      </c>
      <c r="C10614" s="1165" t="str">
        <f t="shared" si="1072"/>
        <v>MEXP115DT</v>
      </c>
      <c r="D10614" s="988" t="str">
        <f>'GRP Macros'!$AA$14</f>
        <v>Fluo Orange 
RAL 2005</v>
      </c>
      <c r="E10614" s="1165" t="s">
        <v>27830</v>
      </c>
      <c r="F10614" s="1165" t="s">
        <v>28333</v>
      </c>
    </row>
    <row r="10615" spans="1:6" ht="15" customHeight="1">
      <c r="A10615" s="1165" t="str">
        <f t="shared" si="1071"/>
        <v>MEXP115DTFLP</v>
      </c>
      <c r="B10615" s="1165">
        <f>IFERROR(INDEX('GRP Macros'!$B$14:$AF$554,MATCH(C10615,'GRP Macros'!$B$14:$B$552,FALSE),MATCH(D10615,'GRP Macros'!$B$14:$AF$14,FALSE)),0)</f>
        <v>0</v>
      </c>
      <c r="C10615" s="1165" t="str">
        <f t="shared" si="1072"/>
        <v>MEXP115DT</v>
      </c>
      <c r="D10615" s="988" t="str">
        <f>'GRP Macros'!$AB$14</f>
        <v>Fluo Pink 
Pantone 806C</v>
      </c>
      <c r="E10615" s="1165" t="s">
        <v>27832</v>
      </c>
      <c r="F10615" s="1165" t="s">
        <v>28333</v>
      </c>
    </row>
    <row r="10616" spans="1:6" ht="15" customHeight="1">
      <c r="A10616" s="1165" t="str">
        <f t="shared" si="1071"/>
        <v>MEXP115DTFLG</v>
      </c>
      <c r="B10616" s="1165">
        <f>IFERROR(INDEX('GRP Macros'!$B$14:$AF$554,MATCH(C10616,'GRP Macros'!$B$14:$B$552,FALSE),MATCH(D10616,'GRP Macros'!$B$14:$AF$14,FALSE)),0)</f>
        <v>0</v>
      </c>
      <c r="C10616" s="1165" t="str">
        <f t="shared" si="1072"/>
        <v>MEXP115DT</v>
      </c>
      <c r="D10616" s="988" t="str">
        <f>'GRP Macros'!$AC$14</f>
        <v>Fluo Green 
RAL 6028</v>
      </c>
      <c r="E10616" s="1165" t="s">
        <v>27831</v>
      </c>
      <c r="F10616" s="1165" t="s">
        <v>28333</v>
      </c>
    </row>
    <row r="10617" spans="1:6" ht="15" customHeight="1">
      <c r="A10617" s="1165" t="str">
        <f t="shared" si="1071"/>
        <v>MEXP116DTWHI</v>
      </c>
      <c r="B10617" s="1165">
        <f>IFERROR(INDEX('GRP Macros'!$B$14:$AF$554,MATCH(C10617,'GRP Macros'!$B$14:$B$552,FALSE),MATCH(D10617,'GRP Macros'!$B$14:$AF$14,FALSE)),0)</f>
        <v>0</v>
      </c>
      <c r="C10617" s="1165" t="s">
        <v>28579</v>
      </c>
      <c r="D10617" s="1167" t="str">
        <f>'GRP Macros'!$K$14</f>
        <v>White 
RAL 9016</v>
      </c>
      <c r="E10617" s="1165" t="s">
        <v>27838</v>
      </c>
      <c r="F10617" s="1165" t="s">
        <v>28333</v>
      </c>
    </row>
    <row r="10618" spans="1:6" ht="15" customHeight="1">
      <c r="A10618" s="1165" t="str">
        <f t="shared" si="1071"/>
        <v>MEXP116DTBLU</v>
      </c>
      <c r="B10618" s="1165">
        <f>IFERROR(INDEX('GRP Macros'!$B$14:$AF$554,MATCH(C10618,'GRP Macros'!$B$14:$B$552,FALSE),MATCH(D10618,'GRP Macros'!$B$14:$AF$14,FALSE)),0)</f>
        <v>0</v>
      </c>
      <c r="C10618" s="1165" t="str">
        <f>C10617</f>
        <v>MEXP116DT</v>
      </c>
      <c r="D10618" s="988" t="str">
        <f>'GRP Macros'!$L$14</f>
        <v>Blue US 
RAL 5015</v>
      </c>
      <c r="E10618" s="1165" t="s">
        <v>27827</v>
      </c>
      <c r="F10618" s="1165" t="s">
        <v>28333</v>
      </c>
    </row>
    <row r="10619" spans="1:6" ht="15" customHeight="1">
      <c r="A10619" s="1165" t="str">
        <f t="shared" si="1071"/>
        <v>MEXP116DTMIN</v>
      </c>
      <c r="B10619" s="1165">
        <f>IFERROR(INDEX('GRP Macros'!$B$14:$AF$554,MATCH(C10619,'GRP Macros'!$B$14:$B$552,FALSE),MATCH(D10619,'GRP Macros'!$B$14:$AF$14,FALSE)),0)</f>
        <v>0</v>
      </c>
      <c r="C10619" s="1165" t="str">
        <f t="shared" ref="C10619:C10630" si="1073">C10618</f>
        <v>MEXP116DT</v>
      </c>
      <c r="D10619" s="988" t="str">
        <f>'GRP Macros'!$O$14</f>
        <v>Mint 
RAL 6027</v>
      </c>
      <c r="E10619" s="1165" t="s">
        <v>27834</v>
      </c>
      <c r="F10619" s="1165" t="s">
        <v>28333</v>
      </c>
    </row>
    <row r="10620" spans="1:6" ht="15" customHeight="1">
      <c r="A10620" s="1165" t="str">
        <f t="shared" si="1071"/>
        <v>MEXP116DTGRE</v>
      </c>
      <c r="B10620" s="1165">
        <f>IFERROR(INDEX('GRP Macros'!$B$14:$AF$554,MATCH(C10620,'GRP Macros'!$B$14:$B$552,FALSE),MATCH(D10620,'GRP Macros'!$B$14:$AF$14,FALSE)),0)</f>
        <v>0</v>
      </c>
      <c r="C10620" s="1165" t="str">
        <f t="shared" si="1073"/>
        <v>MEXP116DT</v>
      </c>
      <c r="D10620" s="988" t="str">
        <f>'GRP Macros'!$P$14</f>
        <v>Green 
RAL 6037</v>
      </c>
      <c r="E10620" s="1165" t="s">
        <v>27837</v>
      </c>
      <c r="F10620" s="1165" t="s">
        <v>28333</v>
      </c>
    </row>
    <row r="10621" spans="1:6" ht="15" customHeight="1">
      <c r="A10621" s="1165" t="str">
        <f t="shared" si="1071"/>
        <v>MEXP116DTPUK</v>
      </c>
      <c r="B10621" s="1165">
        <f>IFERROR(INDEX('GRP Macros'!$B$14:$AF$554,MATCH(C10621,'GRP Macros'!$B$14:$B$552,FALSE),MATCH(D10621,'GRP Macros'!$B$14:$AF$14,FALSE)),0)</f>
        <v>0</v>
      </c>
      <c r="C10621" s="1165" t="str">
        <f t="shared" si="1073"/>
        <v>MEXP116DT</v>
      </c>
      <c r="D10621" s="988" t="str">
        <f>'GRP Macros'!$Q$14</f>
        <v>US Green 
Pantone
2301C</v>
      </c>
      <c r="E10621" s="1165" t="s">
        <v>27835</v>
      </c>
      <c r="F10621" s="1165" t="s">
        <v>28333</v>
      </c>
    </row>
    <row r="10622" spans="1:6" ht="15" customHeight="1">
      <c r="A10622" s="1165" t="str">
        <f t="shared" si="1071"/>
        <v>MEXP116DTYEL</v>
      </c>
      <c r="B10622" s="1165">
        <f>IFERROR(INDEX('GRP Macros'!$B$14:$AF$554,MATCH(C10622,'GRP Macros'!$B$14:$B$552,FALSE),MATCH(D10622,'GRP Macros'!$B$14:$AF$14,FALSE)),0)</f>
        <v>0</v>
      </c>
      <c r="C10622" s="1165" t="str">
        <f t="shared" si="1073"/>
        <v>MEXP116DT</v>
      </c>
      <c r="D10622" s="988" t="str">
        <f>'GRP Macros'!$S$14</f>
        <v>Yellow 
RAL 1023</v>
      </c>
      <c r="E10622" s="1165" t="s">
        <v>27823</v>
      </c>
      <c r="F10622" s="1165" t="s">
        <v>28333</v>
      </c>
    </row>
    <row r="10623" spans="1:6" ht="15" customHeight="1">
      <c r="A10623" s="1165" t="str">
        <f t="shared" si="1071"/>
        <v>MEXP116DTRED</v>
      </c>
      <c r="B10623" s="1165">
        <f>IFERROR(INDEX('GRP Macros'!$B$14:$AF$554,MATCH(C10623,'GRP Macros'!$B$14:$B$552,FALSE),MATCH(D10623,'GRP Macros'!$B$14:$AF$14,FALSE)),0)</f>
        <v>0</v>
      </c>
      <c r="C10623" s="1165" t="str">
        <f t="shared" si="1073"/>
        <v>MEXP116DT</v>
      </c>
      <c r="D10623" s="988" t="str">
        <f>'GRP Macros'!$U$14</f>
        <v>Red 
RAL 3020</v>
      </c>
      <c r="E10623" s="1165" t="s">
        <v>27826</v>
      </c>
      <c r="F10623" s="1165" t="s">
        <v>28333</v>
      </c>
    </row>
    <row r="10624" spans="1:6" ht="15" customHeight="1">
      <c r="A10624" s="1165" t="str">
        <f t="shared" si="1071"/>
        <v>MEXP116DTVIO</v>
      </c>
      <c r="B10624" s="1165">
        <f>IFERROR(INDEX('GRP Macros'!$B$14:$AF$554,MATCH(C10624,'GRP Macros'!$B$14:$B$552,FALSE),MATCH(D10624,'GRP Macros'!$B$14:$AF$14,FALSE)),0)</f>
        <v>0</v>
      </c>
      <c r="C10624" s="1165" t="str">
        <f t="shared" si="1073"/>
        <v>MEXP116DT</v>
      </c>
      <c r="D10624" s="988" t="str">
        <f>'GRP Macros'!$V$14</f>
        <v>Violet 
RAL 4008</v>
      </c>
      <c r="E10624" s="1165" t="s">
        <v>27833</v>
      </c>
      <c r="F10624" s="1165" t="s">
        <v>28333</v>
      </c>
    </row>
    <row r="10625" spans="1:6" ht="15" customHeight="1">
      <c r="A10625" s="1165" t="str">
        <f t="shared" si="1071"/>
        <v>MEXP116DTBLK</v>
      </c>
      <c r="B10625" s="1165">
        <f>IFERROR(INDEX('GRP Macros'!$B$14:$AF$554,MATCH(C10625,'GRP Macros'!$B$14:$B$552,FALSE),MATCH(D10625,'GRP Macros'!$B$14:$AF$14,FALSE)),0)</f>
        <v>0</v>
      </c>
      <c r="C10625" s="1165" t="str">
        <f t="shared" si="1073"/>
        <v>MEXP116DT</v>
      </c>
      <c r="D10625" s="988" t="str">
        <f>'GRP Macros'!$X$14</f>
        <v>Black 
RAL 9005</v>
      </c>
      <c r="E10625" s="1165" t="s">
        <v>27829</v>
      </c>
      <c r="F10625" s="1165" t="s">
        <v>28333</v>
      </c>
    </row>
    <row r="10626" spans="1:6" ht="15" customHeight="1">
      <c r="A10626" s="1165" t="str">
        <f t="shared" si="1071"/>
        <v>MEXP116DTGRY</v>
      </c>
      <c r="B10626" s="1165">
        <f>IFERROR(INDEX('GRP Macros'!$B$14:$AF$554,MATCH(C10626,'GRP Macros'!$B$14:$B$552,FALSE),MATCH(D10626,'GRP Macros'!$B$14:$AF$14,FALSE)),0)</f>
        <v>0</v>
      </c>
      <c r="C10626" s="1165" t="str">
        <f t="shared" si="1073"/>
        <v>MEXP116DT</v>
      </c>
      <c r="D10626" s="988" t="str">
        <f>'GRP Macros'!$Y$14</f>
        <v>Grey 
RAL 7001</v>
      </c>
      <c r="E10626" s="1165" t="s">
        <v>27828</v>
      </c>
      <c r="F10626" s="1165" t="s">
        <v>28333</v>
      </c>
    </row>
    <row r="10627" spans="1:6" ht="15" customHeight="1">
      <c r="A10627" s="1165" t="str">
        <f t="shared" si="1071"/>
        <v>MEXP116DTFLY</v>
      </c>
      <c r="B10627" s="1165">
        <f>IFERROR(INDEX('GRP Macros'!$B$14:$AF$554,MATCH(C10627,'GRP Macros'!$B$14:$B$552,FALSE),MATCH(D10627,'GRP Macros'!$B$14:$AF$14,FALSE)),0)</f>
        <v>0</v>
      </c>
      <c r="C10627" s="1165" t="str">
        <f t="shared" si="1073"/>
        <v>MEXP116DT</v>
      </c>
      <c r="D10627" s="988" t="str">
        <f>'GRP Macros'!$Z$14</f>
        <v>Fluo Yellow 
RAL 1026</v>
      </c>
      <c r="E10627" s="1165" t="s">
        <v>28041</v>
      </c>
      <c r="F10627" s="1165" t="s">
        <v>28333</v>
      </c>
    </row>
    <row r="10628" spans="1:6" ht="15" customHeight="1">
      <c r="A10628" s="1165" t="str">
        <f t="shared" si="1071"/>
        <v>MEXP116DTFLO</v>
      </c>
      <c r="B10628" s="1165">
        <f>IFERROR(INDEX('GRP Macros'!$B$14:$AF$554,MATCH(C10628,'GRP Macros'!$B$14:$B$552,FALSE),MATCH(D10628,'GRP Macros'!$B$14:$AF$14,FALSE)),0)</f>
        <v>0</v>
      </c>
      <c r="C10628" s="1165" t="str">
        <f t="shared" si="1073"/>
        <v>MEXP116DT</v>
      </c>
      <c r="D10628" s="988" t="str">
        <f>'GRP Macros'!$AA$14</f>
        <v>Fluo Orange 
RAL 2005</v>
      </c>
      <c r="E10628" s="1165" t="s">
        <v>27830</v>
      </c>
      <c r="F10628" s="1165" t="s">
        <v>28333</v>
      </c>
    </row>
    <row r="10629" spans="1:6" ht="15" customHeight="1">
      <c r="A10629" s="1165" t="str">
        <f t="shared" si="1071"/>
        <v>MEXP116DTFLP</v>
      </c>
      <c r="B10629" s="1165">
        <f>IFERROR(INDEX('GRP Macros'!$B$14:$AF$554,MATCH(C10629,'GRP Macros'!$B$14:$B$552,FALSE),MATCH(D10629,'GRP Macros'!$B$14:$AF$14,FALSE)),0)</f>
        <v>0</v>
      </c>
      <c r="C10629" s="1165" t="str">
        <f t="shared" si="1073"/>
        <v>MEXP116DT</v>
      </c>
      <c r="D10629" s="988" t="str">
        <f>'GRP Macros'!$AB$14</f>
        <v>Fluo Pink 
Pantone 806C</v>
      </c>
      <c r="E10629" s="1165" t="s">
        <v>27832</v>
      </c>
      <c r="F10629" s="1165" t="s">
        <v>28333</v>
      </c>
    </row>
    <row r="10630" spans="1:6" ht="15" customHeight="1">
      <c r="A10630" s="1165" t="str">
        <f t="shared" si="1071"/>
        <v>MEXP116DTFLG</v>
      </c>
      <c r="B10630" s="1165">
        <f>IFERROR(INDEX('GRP Macros'!$B$14:$AF$554,MATCH(C10630,'GRP Macros'!$B$14:$B$552,FALSE),MATCH(D10630,'GRP Macros'!$B$14:$AF$14,FALSE)),0)</f>
        <v>0</v>
      </c>
      <c r="C10630" s="1165" t="str">
        <f t="shared" si="1073"/>
        <v>MEXP116DT</v>
      </c>
      <c r="D10630" s="988" t="str">
        <f>'GRP Macros'!$AC$14</f>
        <v>Fluo Green 
RAL 6028</v>
      </c>
      <c r="E10630" s="1165" t="s">
        <v>27831</v>
      </c>
      <c r="F10630" s="1165" t="s">
        <v>28333</v>
      </c>
    </row>
    <row r="10631" spans="1:6" ht="15" customHeight="1">
      <c r="A10631" s="1165" t="str">
        <f t="shared" si="1071"/>
        <v>MEXP117DTWHI</v>
      </c>
      <c r="B10631" s="1165">
        <f>IFERROR(INDEX('GRP Macros'!$B$14:$AF$554,MATCH(C10631,'GRP Macros'!$B$14:$B$552,FALSE),MATCH(D10631,'GRP Macros'!$B$14:$AF$14,FALSE)),0)</f>
        <v>0</v>
      </c>
      <c r="C10631" s="1165" t="s">
        <v>28580</v>
      </c>
      <c r="D10631" s="1167" t="str">
        <f>'GRP Macros'!$K$14</f>
        <v>White 
RAL 9016</v>
      </c>
      <c r="E10631" s="1165" t="s">
        <v>27838</v>
      </c>
      <c r="F10631" s="1165" t="s">
        <v>28333</v>
      </c>
    </row>
    <row r="10632" spans="1:6" ht="15" customHeight="1">
      <c r="A10632" s="1165" t="str">
        <f t="shared" si="1071"/>
        <v>MEXP117DTBLU</v>
      </c>
      <c r="B10632" s="1165">
        <f>IFERROR(INDEX('GRP Macros'!$B$14:$AF$554,MATCH(C10632,'GRP Macros'!$B$14:$B$552,FALSE),MATCH(D10632,'GRP Macros'!$B$14:$AF$14,FALSE)),0)</f>
        <v>0</v>
      </c>
      <c r="C10632" s="1165" t="str">
        <f>C10631</f>
        <v>MEXP117DT</v>
      </c>
      <c r="D10632" s="988" t="str">
        <f>'GRP Macros'!$L$14</f>
        <v>Blue US 
RAL 5015</v>
      </c>
      <c r="E10632" s="1165" t="s">
        <v>27827</v>
      </c>
      <c r="F10632" s="1165" t="s">
        <v>28333</v>
      </c>
    </row>
    <row r="10633" spans="1:6" ht="15" customHeight="1">
      <c r="A10633" s="1165" t="str">
        <f t="shared" si="1071"/>
        <v>MEXP117DTMIN</v>
      </c>
      <c r="B10633" s="1165">
        <f>IFERROR(INDEX('GRP Macros'!$B$14:$AF$554,MATCH(C10633,'GRP Macros'!$B$14:$B$552,FALSE),MATCH(D10633,'GRP Macros'!$B$14:$AF$14,FALSE)),0)</f>
        <v>0</v>
      </c>
      <c r="C10633" s="1165" t="str">
        <f t="shared" ref="C10633:C10644" si="1074">C10632</f>
        <v>MEXP117DT</v>
      </c>
      <c r="D10633" s="988" t="str">
        <f>'GRP Macros'!$O$14</f>
        <v>Mint 
RAL 6027</v>
      </c>
      <c r="E10633" s="1165" t="s">
        <v>27834</v>
      </c>
      <c r="F10633" s="1165" t="s">
        <v>28333</v>
      </c>
    </row>
    <row r="10634" spans="1:6" ht="15" customHeight="1">
      <c r="A10634" s="1165" t="str">
        <f t="shared" si="1071"/>
        <v>MEXP117DTGRE</v>
      </c>
      <c r="B10634" s="1165">
        <f>IFERROR(INDEX('GRP Macros'!$B$14:$AF$554,MATCH(C10634,'GRP Macros'!$B$14:$B$552,FALSE),MATCH(D10634,'GRP Macros'!$B$14:$AF$14,FALSE)),0)</f>
        <v>0</v>
      </c>
      <c r="C10634" s="1165" t="str">
        <f t="shared" si="1074"/>
        <v>MEXP117DT</v>
      </c>
      <c r="D10634" s="988" t="str">
        <f>'GRP Macros'!$P$14</f>
        <v>Green 
RAL 6037</v>
      </c>
      <c r="E10634" s="1165" t="s">
        <v>27837</v>
      </c>
      <c r="F10634" s="1165" t="s">
        <v>28333</v>
      </c>
    </row>
    <row r="10635" spans="1:6" ht="15" customHeight="1">
      <c r="A10635" s="1165" t="str">
        <f t="shared" si="1071"/>
        <v>MEXP117DTPUK</v>
      </c>
      <c r="B10635" s="1165">
        <f>IFERROR(INDEX('GRP Macros'!$B$14:$AF$554,MATCH(C10635,'GRP Macros'!$B$14:$B$552,FALSE),MATCH(D10635,'GRP Macros'!$B$14:$AF$14,FALSE)),0)</f>
        <v>0</v>
      </c>
      <c r="C10635" s="1165" t="str">
        <f t="shared" si="1074"/>
        <v>MEXP117DT</v>
      </c>
      <c r="D10635" s="988" t="str">
        <f>'GRP Macros'!$Q$14</f>
        <v>US Green 
Pantone
2301C</v>
      </c>
      <c r="E10635" s="1165" t="s">
        <v>27835</v>
      </c>
      <c r="F10635" s="1165" t="s">
        <v>28333</v>
      </c>
    </row>
    <row r="10636" spans="1:6" ht="15" customHeight="1">
      <c r="A10636" s="1165" t="str">
        <f t="shared" si="1071"/>
        <v>MEXP117DTYEL</v>
      </c>
      <c r="B10636" s="1165">
        <f>IFERROR(INDEX('GRP Macros'!$B$14:$AF$554,MATCH(C10636,'GRP Macros'!$B$14:$B$552,FALSE),MATCH(D10636,'GRP Macros'!$B$14:$AF$14,FALSE)),0)</f>
        <v>0</v>
      </c>
      <c r="C10636" s="1165" t="str">
        <f t="shared" si="1074"/>
        <v>MEXP117DT</v>
      </c>
      <c r="D10636" s="988" t="str">
        <f>'GRP Macros'!$S$14</f>
        <v>Yellow 
RAL 1023</v>
      </c>
      <c r="E10636" s="1165" t="s">
        <v>27823</v>
      </c>
      <c r="F10636" s="1165" t="s">
        <v>28333</v>
      </c>
    </row>
    <row r="10637" spans="1:6" ht="15" customHeight="1">
      <c r="A10637" s="1165" t="str">
        <f t="shared" si="1071"/>
        <v>MEXP117DTRED</v>
      </c>
      <c r="B10637" s="1165">
        <f>IFERROR(INDEX('GRP Macros'!$B$14:$AF$554,MATCH(C10637,'GRP Macros'!$B$14:$B$552,FALSE),MATCH(D10637,'GRP Macros'!$B$14:$AF$14,FALSE)),0)</f>
        <v>0</v>
      </c>
      <c r="C10637" s="1165" t="str">
        <f t="shared" si="1074"/>
        <v>MEXP117DT</v>
      </c>
      <c r="D10637" s="988" t="str">
        <f>'GRP Macros'!$U$14</f>
        <v>Red 
RAL 3020</v>
      </c>
      <c r="E10637" s="1165" t="s">
        <v>27826</v>
      </c>
      <c r="F10637" s="1165" t="s">
        <v>28333</v>
      </c>
    </row>
    <row r="10638" spans="1:6" ht="15" customHeight="1">
      <c r="A10638" s="1165" t="str">
        <f t="shared" si="1071"/>
        <v>MEXP117DTVIO</v>
      </c>
      <c r="B10638" s="1165">
        <f>IFERROR(INDEX('GRP Macros'!$B$14:$AF$554,MATCH(C10638,'GRP Macros'!$B$14:$B$552,FALSE),MATCH(D10638,'GRP Macros'!$B$14:$AF$14,FALSE)),0)</f>
        <v>0</v>
      </c>
      <c r="C10638" s="1165" t="str">
        <f t="shared" si="1074"/>
        <v>MEXP117DT</v>
      </c>
      <c r="D10638" s="988" t="str">
        <f>'GRP Macros'!$V$14</f>
        <v>Violet 
RAL 4008</v>
      </c>
      <c r="E10638" s="1165" t="s">
        <v>27833</v>
      </c>
      <c r="F10638" s="1165" t="s">
        <v>28333</v>
      </c>
    </row>
    <row r="10639" spans="1:6" ht="15" customHeight="1">
      <c r="A10639" s="1165" t="str">
        <f t="shared" si="1071"/>
        <v>MEXP117DTBLK</v>
      </c>
      <c r="B10639" s="1165">
        <f>IFERROR(INDEX('GRP Macros'!$B$14:$AF$554,MATCH(C10639,'GRP Macros'!$B$14:$B$552,FALSE),MATCH(D10639,'GRP Macros'!$B$14:$AF$14,FALSE)),0)</f>
        <v>0</v>
      </c>
      <c r="C10639" s="1165" t="str">
        <f t="shared" si="1074"/>
        <v>MEXP117DT</v>
      </c>
      <c r="D10639" s="988" t="str">
        <f>'GRP Macros'!$X$14</f>
        <v>Black 
RAL 9005</v>
      </c>
      <c r="E10639" s="1165" t="s">
        <v>27829</v>
      </c>
      <c r="F10639" s="1165" t="s">
        <v>28333</v>
      </c>
    </row>
    <row r="10640" spans="1:6" ht="15" customHeight="1">
      <c r="A10640" s="1165" t="str">
        <f t="shared" si="1071"/>
        <v>MEXP117DTGRY</v>
      </c>
      <c r="B10640" s="1165">
        <f>IFERROR(INDEX('GRP Macros'!$B$14:$AF$554,MATCH(C10640,'GRP Macros'!$B$14:$B$552,FALSE),MATCH(D10640,'GRP Macros'!$B$14:$AF$14,FALSE)),0)</f>
        <v>0</v>
      </c>
      <c r="C10640" s="1165" t="str">
        <f t="shared" si="1074"/>
        <v>MEXP117DT</v>
      </c>
      <c r="D10640" s="988" t="str">
        <f>'GRP Macros'!$Y$14</f>
        <v>Grey 
RAL 7001</v>
      </c>
      <c r="E10640" s="1165" t="s">
        <v>27828</v>
      </c>
      <c r="F10640" s="1165" t="s">
        <v>28333</v>
      </c>
    </row>
    <row r="10641" spans="1:6" ht="15" customHeight="1">
      <c r="A10641" s="1165" t="str">
        <f t="shared" si="1071"/>
        <v>MEXP117DTFLY</v>
      </c>
      <c r="B10641" s="1165">
        <f>IFERROR(INDEX('GRP Macros'!$B$14:$AF$554,MATCH(C10641,'GRP Macros'!$B$14:$B$552,FALSE),MATCH(D10641,'GRP Macros'!$B$14:$AF$14,FALSE)),0)</f>
        <v>0</v>
      </c>
      <c r="C10641" s="1165" t="str">
        <f t="shared" si="1074"/>
        <v>MEXP117DT</v>
      </c>
      <c r="D10641" s="988" t="str">
        <f>'GRP Macros'!$Z$14</f>
        <v>Fluo Yellow 
RAL 1026</v>
      </c>
      <c r="E10641" s="1165" t="s">
        <v>28041</v>
      </c>
      <c r="F10641" s="1165" t="s">
        <v>28333</v>
      </c>
    </row>
    <row r="10642" spans="1:6" ht="15" customHeight="1">
      <c r="A10642" s="1165" t="str">
        <f t="shared" si="1071"/>
        <v>MEXP117DTFLO</v>
      </c>
      <c r="B10642" s="1165">
        <f>IFERROR(INDEX('GRP Macros'!$B$14:$AF$554,MATCH(C10642,'GRP Macros'!$B$14:$B$552,FALSE),MATCH(D10642,'GRP Macros'!$B$14:$AF$14,FALSE)),0)</f>
        <v>0</v>
      </c>
      <c r="C10642" s="1165" t="str">
        <f t="shared" si="1074"/>
        <v>MEXP117DT</v>
      </c>
      <c r="D10642" s="988" t="str">
        <f>'GRP Macros'!$AA$14</f>
        <v>Fluo Orange 
RAL 2005</v>
      </c>
      <c r="E10642" s="1165" t="s">
        <v>27830</v>
      </c>
      <c r="F10642" s="1165" t="s">
        <v>28333</v>
      </c>
    </row>
    <row r="10643" spans="1:6" ht="15" customHeight="1">
      <c r="A10643" s="1165" t="str">
        <f t="shared" si="1071"/>
        <v>MEXP117DTFLP</v>
      </c>
      <c r="B10643" s="1165">
        <f>IFERROR(INDEX('GRP Macros'!$B$14:$AF$554,MATCH(C10643,'GRP Macros'!$B$14:$B$552,FALSE),MATCH(D10643,'GRP Macros'!$B$14:$AF$14,FALSE)),0)</f>
        <v>0</v>
      </c>
      <c r="C10643" s="1165" t="str">
        <f t="shared" si="1074"/>
        <v>MEXP117DT</v>
      </c>
      <c r="D10643" s="988" t="str">
        <f>'GRP Macros'!$AB$14</f>
        <v>Fluo Pink 
Pantone 806C</v>
      </c>
      <c r="E10643" s="1165" t="s">
        <v>27832</v>
      </c>
      <c r="F10643" s="1165" t="s">
        <v>28333</v>
      </c>
    </row>
    <row r="10644" spans="1:6" ht="15" customHeight="1">
      <c r="A10644" s="1165" t="str">
        <f t="shared" si="1071"/>
        <v>MEXP117DTFLG</v>
      </c>
      <c r="B10644" s="1165">
        <f>IFERROR(INDEX('GRP Macros'!$B$14:$AF$554,MATCH(C10644,'GRP Macros'!$B$14:$B$552,FALSE),MATCH(D10644,'GRP Macros'!$B$14:$AF$14,FALSE)),0)</f>
        <v>0</v>
      </c>
      <c r="C10644" s="1165" t="str">
        <f t="shared" si="1074"/>
        <v>MEXP117DT</v>
      </c>
      <c r="D10644" s="988" t="str">
        <f>'GRP Macros'!$AC$14</f>
        <v>Fluo Green 
RAL 6028</v>
      </c>
      <c r="E10644" s="1165" t="s">
        <v>27831</v>
      </c>
      <c r="F10644" s="1165" t="s">
        <v>28333</v>
      </c>
    </row>
    <row r="10645" spans="1:6" ht="15" customHeight="1">
      <c r="A10645" s="1165" t="str">
        <f t="shared" si="1071"/>
        <v>MEXP118DTWHI</v>
      </c>
      <c r="B10645" s="1165">
        <f>IFERROR(INDEX('GRP Macros'!$B$14:$AF$554,MATCH(C10645,'GRP Macros'!$B$14:$B$552,FALSE),MATCH(D10645,'GRP Macros'!$B$14:$AF$14,FALSE)),0)</f>
        <v>0</v>
      </c>
      <c r="C10645" s="1165" t="s">
        <v>28581</v>
      </c>
      <c r="D10645" s="1167" t="str">
        <f>'GRP Macros'!$K$14</f>
        <v>White 
RAL 9016</v>
      </c>
      <c r="E10645" s="1165" t="s">
        <v>27838</v>
      </c>
      <c r="F10645" s="1165" t="s">
        <v>28333</v>
      </c>
    </row>
    <row r="10646" spans="1:6" ht="15" customHeight="1">
      <c r="A10646" s="1165" t="str">
        <f t="shared" si="1071"/>
        <v>MEXP118DTBLU</v>
      </c>
      <c r="B10646" s="1165">
        <f>IFERROR(INDEX('GRP Macros'!$B$14:$AF$554,MATCH(C10646,'GRP Macros'!$B$14:$B$552,FALSE),MATCH(D10646,'GRP Macros'!$B$14:$AF$14,FALSE)),0)</f>
        <v>0</v>
      </c>
      <c r="C10646" s="1165" t="str">
        <f>C10645</f>
        <v>MEXP118DT</v>
      </c>
      <c r="D10646" s="988" t="str">
        <f>'GRP Macros'!$L$14</f>
        <v>Blue US 
RAL 5015</v>
      </c>
      <c r="E10646" s="1165" t="s">
        <v>27827</v>
      </c>
      <c r="F10646" s="1165" t="s">
        <v>28333</v>
      </c>
    </row>
    <row r="10647" spans="1:6" ht="15" customHeight="1">
      <c r="A10647" s="1165" t="str">
        <f t="shared" si="1071"/>
        <v>MEXP118DTMIN</v>
      </c>
      <c r="B10647" s="1165">
        <f>IFERROR(INDEX('GRP Macros'!$B$14:$AF$554,MATCH(C10647,'GRP Macros'!$B$14:$B$552,FALSE),MATCH(D10647,'GRP Macros'!$B$14:$AF$14,FALSE)),0)</f>
        <v>0</v>
      </c>
      <c r="C10647" s="1165" t="str">
        <f t="shared" ref="C10647:C10658" si="1075">C10646</f>
        <v>MEXP118DT</v>
      </c>
      <c r="D10647" s="988" t="str">
        <f>'GRP Macros'!$O$14</f>
        <v>Mint 
RAL 6027</v>
      </c>
      <c r="E10647" s="1165" t="s">
        <v>27834</v>
      </c>
      <c r="F10647" s="1165" t="s">
        <v>28333</v>
      </c>
    </row>
    <row r="10648" spans="1:6" ht="15" customHeight="1">
      <c r="A10648" s="1165" t="str">
        <f t="shared" si="1071"/>
        <v>MEXP118DTGRE</v>
      </c>
      <c r="B10648" s="1165">
        <f>IFERROR(INDEX('GRP Macros'!$B$14:$AF$554,MATCH(C10648,'GRP Macros'!$B$14:$B$552,FALSE),MATCH(D10648,'GRP Macros'!$B$14:$AF$14,FALSE)),0)</f>
        <v>0</v>
      </c>
      <c r="C10648" s="1165" t="str">
        <f t="shared" si="1075"/>
        <v>MEXP118DT</v>
      </c>
      <c r="D10648" s="988" t="str">
        <f>'GRP Macros'!$P$14</f>
        <v>Green 
RAL 6037</v>
      </c>
      <c r="E10648" s="1165" t="s">
        <v>27837</v>
      </c>
      <c r="F10648" s="1165" t="s">
        <v>28333</v>
      </c>
    </row>
    <row r="10649" spans="1:6" ht="15" customHeight="1">
      <c r="A10649" s="1165" t="str">
        <f t="shared" si="1071"/>
        <v>MEXP118DTPUK</v>
      </c>
      <c r="B10649" s="1165">
        <f>IFERROR(INDEX('GRP Macros'!$B$14:$AF$554,MATCH(C10649,'GRP Macros'!$B$14:$B$552,FALSE),MATCH(D10649,'GRP Macros'!$B$14:$AF$14,FALSE)),0)</f>
        <v>0</v>
      </c>
      <c r="C10649" s="1165" t="str">
        <f t="shared" si="1075"/>
        <v>MEXP118DT</v>
      </c>
      <c r="D10649" s="988" t="str">
        <f>'GRP Macros'!$Q$14</f>
        <v>US Green 
Pantone
2301C</v>
      </c>
      <c r="E10649" s="1165" t="s">
        <v>27835</v>
      </c>
      <c r="F10649" s="1165" t="s">
        <v>28333</v>
      </c>
    </row>
    <row r="10650" spans="1:6" ht="15" customHeight="1">
      <c r="A10650" s="1165" t="str">
        <f t="shared" ref="A10650:A10658" si="1076">CONCATENATE(C10650,E10650)</f>
        <v>MEXP118DTYEL</v>
      </c>
      <c r="B10650" s="1165">
        <f>IFERROR(INDEX('GRP Macros'!$B$14:$AF$554,MATCH(C10650,'GRP Macros'!$B$14:$B$552,FALSE),MATCH(D10650,'GRP Macros'!$B$14:$AF$14,FALSE)),0)</f>
        <v>0</v>
      </c>
      <c r="C10650" s="1165" t="str">
        <f t="shared" si="1075"/>
        <v>MEXP118DT</v>
      </c>
      <c r="D10650" s="988" t="str">
        <f>'GRP Macros'!$S$14</f>
        <v>Yellow 
RAL 1023</v>
      </c>
      <c r="E10650" s="1165" t="s">
        <v>27823</v>
      </c>
      <c r="F10650" s="1165" t="s">
        <v>28333</v>
      </c>
    </row>
    <row r="10651" spans="1:6" ht="15" customHeight="1">
      <c r="A10651" s="1165" t="str">
        <f t="shared" si="1076"/>
        <v>MEXP118DTRED</v>
      </c>
      <c r="B10651" s="1165">
        <f>IFERROR(INDEX('GRP Macros'!$B$14:$AF$554,MATCH(C10651,'GRP Macros'!$B$14:$B$552,FALSE),MATCH(D10651,'GRP Macros'!$B$14:$AF$14,FALSE)),0)</f>
        <v>0</v>
      </c>
      <c r="C10651" s="1165" t="str">
        <f t="shared" si="1075"/>
        <v>MEXP118DT</v>
      </c>
      <c r="D10651" s="988" t="str">
        <f>'GRP Macros'!$U$14</f>
        <v>Red 
RAL 3020</v>
      </c>
      <c r="E10651" s="1165" t="s">
        <v>27826</v>
      </c>
      <c r="F10651" s="1165" t="s">
        <v>28333</v>
      </c>
    </row>
    <row r="10652" spans="1:6" ht="15" customHeight="1">
      <c r="A10652" s="1165" t="str">
        <f t="shared" si="1076"/>
        <v>MEXP118DTVIO</v>
      </c>
      <c r="B10652" s="1165">
        <f>IFERROR(INDEX('GRP Macros'!$B$14:$AF$554,MATCH(C10652,'GRP Macros'!$B$14:$B$552,FALSE),MATCH(D10652,'GRP Macros'!$B$14:$AF$14,FALSE)),0)</f>
        <v>0</v>
      </c>
      <c r="C10652" s="1165" t="str">
        <f t="shared" si="1075"/>
        <v>MEXP118DT</v>
      </c>
      <c r="D10652" s="988" t="str">
        <f>'GRP Macros'!$V$14</f>
        <v>Violet 
RAL 4008</v>
      </c>
      <c r="E10652" s="1165" t="s">
        <v>27833</v>
      </c>
      <c r="F10652" s="1165" t="s">
        <v>28333</v>
      </c>
    </row>
    <row r="10653" spans="1:6" ht="15" customHeight="1">
      <c r="A10653" s="1165" t="str">
        <f t="shared" si="1076"/>
        <v>MEXP118DTBLK</v>
      </c>
      <c r="B10653" s="1165">
        <f>IFERROR(INDEX('GRP Macros'!$B$14:$AF$554,MATCH(C10653,'GRP Macros'!$B$14:$B$552,FALSE),MATCH(D10653,'GRP Macros'!$B$14:$AF$14,FALSE)),0)</f>
        <v>0</v>
      </c>
      <c r="C10653" s="1165" t="str">
        <f t="shared" si="1075"/>
        <v>MEXP118DT</v>
      </c>
      <c r="D10653" s="988" t="str">
        <f>'GRP Macros'!$X$14</f>
        <v>Black 
RAL 9005</v>
      </c>
      <c r="E10653" s="1165" t="s">
        <v>27829</v>
      </c>
      <c r="F10653" s="1165" t="s">
        <v>28333</v>
      </c>
    </row>
    <row r="10654" spans="1:6" ht="15" customHeight="1">
      <c r="A10654" s="1165" t="str">
        <f t="shared" si="1076"/>
        <v>MEXP118DTGRY</v>
      </c>
      <c r="B10654" s="1165">
        <f>IFERROR(INDEX('GRP Macros'!$B$14:$AF$554,MATCH(C10654,'GRP Macros'!$B$14:$B$552,FALSE),MATCH(D10654,'GRP Macros'!$B$14:$AF$14,FALSE)),0)</f>
        <v>0</v>
      </c>
      <c r="C10654" s="1165" t="str">
        <f t="shared" si="1075"/>
        <v>MEXP118DT</v>
      </c>
      <c r="D10654" s="988" t="str">
        <f>'GRP Macros'!$Y$14</f>
        <v>Grey 
RAL 7001</v>
      </c>
      <c r="E10654" s="1165" t="s">
        <v>27828</v>
      </c>
      <c r="F10654" s="1165" t="s">
        <v>28333</v>
      </c>
    </row>
    <row r="10655" spans="1:6" ht="15" customHeight="1">
      <c r="A10655" s="1165" t="str">
        <f t="shared" si="1076"/>
        <v>MEXP118DTFLY</v>
      </c>
      <c r="B10655" s="1165">
        <f>IFERROR(INDEX('GRP Macros'!$B$14:$AF$554,MATCH(C10655,'GRP Macros'!$B$14:$B$552,FALSE),MATCH(D10655,'GRP Macros'!$B$14:$AF$14,FALSE)),0)</f>
        <v>0</v>
      </c>
      <c r="C10655" s="1165" t="str">
        <f t="shared" si="1075"/>
        <v>MEXP118DT</v>
      </c>
      <c r="D10655" s="988" t="str">
        <f>'GRP Macros'!$Z$14</f>
        <v>Fluo Yellow 
RAL 1026</v>
      </c>
      <c r="E10655" s="1165" t="s">
        <v>28041</v>
      </c>
      <c r="F10655" s="1165" t="s">
        <v>28333</v>
      </c>
    </row>
    <row r="10656" spans="1:6" ht="15" customHeight="1">
      <c r="A10656" s="1165" t="str">
        <f t="shared" si="1076"/>
        <v>MEXP118DTFLO</v>
      </c>
      <c r="B10656" s="1165">
        <f>IFERROR(INDEX('GRP Macros'!$B$14:$AF$554,MATCH(C10656,'GRP Macros'!$B$14:$B$552,FALSE),MATCH(D10656,'GRP Macros'!$B$14:$AF$14,FALSE)),0)</f>
        <v>0</v>
      </c>
      <c r="C10656" s="1165" t="str">
        <f t="shared" si="1075"/>
        <v>MEXP118DT</v>
      </c>
      <c r="D10656" s="988" t="str">
        <f>'GRP Macros'!$AA$14</f>
        <v>Fluo Orange 
RAL 2005</v>
      </c>
      <c r="E10656" s="1165" t="s">
        <v>27830</v>
      </c>
      <c r="F10656" s="1165" t="s">
        <v>28333</v>
      </c>
    </row>
    <row r="10657" spans="1:6" ht="15" customHeight="1">
      <c r="A10657" s="1165" t="str">
        <f t="shared" si="1076"/>
        <v>MEXP118DTFLP</v>
      </c>
      <c r="B10657" s="1165">
        <f>IFERROR(INDEX('GRP Macros'!$B$14:$AF$554,MATCH(C10657,'GRP Macros'!$B$14:$B$552,FALSE),MATCH(D10657,'GRP Macros'!$B$14:$AF$14,FALSE)),0)</f>
        <v>0</v>
      </c>
      <c r="C10657" s="1165" t="str">
        <f t="shared" si="1075"/>
        <v>MEXP118DT</v>
      </c>
      <c r="D10657" s="988" t="str">
        <f>'GRP Macros'!$AB$14</f>
        <v>Fluo Pink 
Pantone 806C</v>
      </c>
      <c r="E10657" s="1165" t="s">
        <v>27832</v>
      </c>
      <c r="F10657" s="1165" t="s">
        <v>28333</v>
      </c>
    </row>
    <row r="10658" spans="1:6" ht="15" customHeight="1">
      <c r="A10658" s="1165" t="str">
        <f t="shared" si="1076"/>
        <v>MEXP118DTFLG</v>
      </c>
      <c r="B10658" s="1165">
        <f>IFERROR(INDEX('GRP Macros'!$B$14:$AF$554,MATCH(C10658,'GRP Macros'!$B$14:$B$552,FALSE),MATCH(D10658,'GRP Macros'!$B$14:$AF$14,FALSE)),0)</f>
        <v>0</v>
      </c>
      <c r="C10658" s="1165" t="str">
        <f t="shared" si="1075"/>
        <v>MEXP118DT</v>
      </c>
      <c r="D10658" s="988" t="str">
        <f>'GRP Macros'!$AC$14</f>
        <v>Fluo Green 
RAL 6028</v>
      </c>
      <c r="E10658" s="1165" t="s">
        <v>27831</v>
      </c>
      <c r="F10658" s="1165" t="s">
        <v>28333</v>
      </c>
    </row>
    <row r="10659" spans="1:6" ht="15" customHeight="1">
      <c r="A10659" s="1165" t="str">
        <f t="shared" ref="A10659:A10698" si="1077">CONCATENATE(C10659,E10659)</f>
        <v>MEXP119DTWHI</v>
      </c>
      <c r="B10659" s="1165">
        <f>IFERROR(INDEX('GRP Macros'!$B$14:$AF$554,MATCH(C10659,'GRP Macros'!$B$14:$B$552,FALSE),MATCH(D10659,'GRP Macros'!$B$14:$AF$14,FALSE)),0)</f>
        <v>0</v>
      </c>
      <c r="C10659" s="1165" t="s">
        <v>28582</v>
      </c>
      <c r="D10659" s="1167" t="str">
        <f>'GRP Macros'!$K$14</f>
        <v>White 
RAL 9016</v>
      </c>
      <c r="E10659" s="1165" t="s">
        <v>27838</v>
      </c>
      <c r="F10659" s="1165" t="s">
        <v>28333</v>
      </c>
    </row>
    <row r="10660" spans="1:6" ht="15" customHeight="1">
      <c r="A10660" s="1165" t="str">
        <f t="shared" si="1077"/>
        <v>MEXP119DTBLU</v>
      </c>
      <c r="B10660" s="1165">
        <f>IFERROR(INDEX('GRP Macros'!$B$14:$AF$554,MATCH(C10660,'GRP Macros'!$B$14:$B$552,FALSE),MATCH(D10660,'GRP Macros'!$B$14:$AF$14,FALSE)),0)</f>
        <v>0</v>
      </c>
      <c r="C10660" s="1165" t="str">
        <f>C10659</f>
        <v>MEXP119DT</v>
      </c>
      <c r="D10660" s="988" t="str">
        <f>'GRP Macros'!$L$14</f>
        <v>Blue US 
RAL 5015</v>
      </c>
      <c r="E10660" s="1165" t="s">
        <v>27827</v>
      </c>
      <c r="F10660" s="1165" t="s">
        <v>28333</v>
      </c>
    </row>
    <row r="10661" spans="1:6" ht="15" customHeight="1">
      <c r="A10661" s="1165" t="str">
        <f t="shared" si="1077"/>
        <v>MEXP119DTMIN</v>
      </c>
      <c r="B10661" s="1165">
        <f>IFERROR(INDEX('GRP Macros'!$B$14:$AF$554,MATCH(C10661,'GRP Macros'!$B$14:$B$552,FALSE),MATCH(D10661,'GRP Macros'!$B$14:$AF$14,FALSE)),0)</f>
        <v>0</v>
      </c>
      <c r="C10661" s="1165" t="str">
        <f t="shared" ref="C10661:C10672" si="1078">C10660</f>
        <v>MEXP119DT</v>
      </c>
      <c r="D10661" s="988" t="str">
        <f>'GRP Macros'!$O$14</f>
        <v>Mint 
RAL 6027</v>
      </c>
      <c r="E10661" s="1165" t="s">
        <v>27834</v>
      </c>
      <c r="F10661" s="1165" t="s">
        <v>28333</v>
      </c>
    </row>
    <row r="10662" spans="1:6" ht="15" customHeight="1">
      <c r="A10662" s="1165" t="str">
        <f t="shared" si="1077"/>
        <v>MEXP119DTGRE</v>
      </c>
      <c r="B10662" s="1165">
        <f>IFERROR(INDEX('GRP Macros'!$B$14:$AF$554,MATCH(C10662,'GRP Macros'!$B$14:$B$552,FALSE),MATCH(D10662,'GRP Macros'!$B$14:$AF$14,FALSE)),0)</f>
        <v>0</v>
      </c>
      <c r="C10662" s="1165" t="str">
        <f t="shared" si="1078"/>
        <v>MEXP119DT</v>
      </c>
      <c r="D10662" s="988" t="str">
        <f>'GRP Macros'!$P$14</f>
        <v>Green 
RAL 6037</v>
      </c>
      <c r="E10662" s="1165" t="s">
        <v>27837</v>
      </c>
      <c r="F10662" s="1165" t="s">
        <v>28333</v>
      </c>
    </row>
    <row r="10663" spans="1:6" ht="15" customHeight="1">
      <c r="A10663" s="1165" t="str">
        <f t="shared" si="1077"/>
        <v>MEXP119DTPUK</v>
      </c>
      <c r="B10663" s="1165">
        <f>IFERROR(INDEX('GRP Macros'!$B$14:$AF$554,MATCH(C10663,'GRP Macros'!$B$14:$B$552,FALSE),MATCH(D10663,'GRP Macros'!$B$14:$AF$14,FALSE)),0)</f>
        <v>0</v>
      </c>
      <c r="C10663" s="1165" t="str">
        <f t="shared" si="1078"/>
        <v>MEXP119DT</v>
      </c>
      <c r="D10663" s="988" t="str">
        <f>'GRP Macros'!$Q$14</f>
        <v>US Green 
Pantone
2301C</v>
      </c>
      <c r="E10663" s="1165" t="s">
        <v>27835</v>
      </c>
      <c r="F10663" s="1165" t="s">
        <v>28333</v>
      </c>
    </row>
    <row r="10664" spans="1:6" ht="15" customHeight="1">
      <c r="A10664" s="1165" t="str">
        <f t="shared" si="1077"/>
        <v>MEXP119DTYEL</v>
      </c>
      <c r="B10664" s="1165">
        <f>IFERROR(INDEX('GRP Macros'!$B$14:$AF$554,MATCH(C10664,'GRP Macros'!$B$14:$B$552,FALSE),MATCH(D10664,'GRP Macros'!$B$14:$AF$14,FALSE)),0)</f>
        <v>0</v>
      </c>
      <c r="C10664" s="1165" t="str">
        <f t="shared" si="1078"/>
        <v>MEXP119DT</v>
      </c>
      <c r="D10664" s="988" t="str">
        <f>'GRP Macros'!$S$14</f>
        <v>Yellow 
RAL 1023</v>
      </c>
      <c r="E10664" s="1165" t="s">
        <v>27823</v>
      </c>
      <c r="F10664" s="1165" t="s">
        <v>28333</v>
      </c>
    </row>
    <row r="10665" spans="1:6" ht="15" customHeight="1">
      <c r="A10665" s="1165" t="str">
        <f t="shared" si="1077"/>
        <v>MEXP119DTRED</v>
      </c>
      <c r="B10665" s="1165">
        <f>IFERROR(INDEX('GRP Macros'!$B$14:$AF$554,MATCH(C10665,'GRP Macros'!$B$14:$B$552,FALSE),MATCH(D10665,'GRP Macros'!$B$14:$AF$14,FALSE)),0)</f>
        <v>0</v>
      </c>
      <c r="C10665" s="1165" t="str">
        <f t="shared" si="1078"/>
        <v>MEXP119DT</v>
      </c>
      <c r="D10665" s="988" t="str">
        <f>'GRP Macros'!$U$14</f>
        <v>Red 
RAL 3020</v>
      </c>
      <c r="E10665" s="1165" t="s">
        <v>27826</v>
      </c>
      <c r="F10665" s="1165" t="s">
        <v>28333</v>
      </c>
    </row>
    <row r="10666" spans="1:6" ht="15" customHeight="1">
      <c r="A10666" s="1165" t="str">
        <f t="shared" si="1077"/>
        <v>MEXP119DTVIO</v>
      </c>
      <c r="B10666" s="1165">
        <f>IFERROR(INDEX('GRP Macros'!$B$14:$AF$554,MATCH(C10666,'GRP Macros'!$B$14:$B$552,FALSE),MATCH(D10666,'GRP Macros'!$B$14:$AF$14,FALSE)),0)</f>
        <v>0</v>
      </c>
      <c r="C10666" s="1165" t="str">
        <f t="shared" si="1078"/>
        <v>MEXP119DT</v>
      </c>
      <c r="D10666" s="988" t="str">
        <f>'GRP Macros'!$V$14</f>
        <v>Violet 
RAL 4008</v>
      </c>
      <c r="E10666" s="1165" t="s">
        <v>27833</v>
      </c>
      <c r="F10666" s="1165" t="s">
        <v>28333</v>
      </c>
    </row>
    <row r="10667" spans="1:6" ht="15" customHeight="1">
      <c r="A10667" s="1165" t="str">
        <f t="shared" si="1077"/>
        <v>MEXP119DTBLK</v>
      </c>
      <c r="B10667" s="1165">
        <f>IFERROR(INDEX('GRP Macros'!$B$14:$AF$554,MATCH(C10667,'GRP Macros'!$B$14:$B$552,FALSE),MATCH(D10667,'GRP Macros'!$B$14:$AF$14,FALSE)),0)</f>
        <v>0</v>
      </c>
      <c r="C10667" s="1165" t="str">
        <f t="shared" si="1078"/>
        <v>MEXP119DT</v>
      </c>
      <c r="D10667" s="988" t="str">
        <f>'GRP Macros'!$X$14</f>
        <v>Black 
RAL 9005</v>
      </c>
      <c r="E10667" s="1165" t="s">
        <v>27829</v>
      </c>
      <c r="F10667" s="1165" t="s">
        <v>28333</v>
      </c>
    </row>
    <row r="10668" spans="1:6" ht="15" customHeight="1">
      <c r="A10668" s="1165" t="str">
        <f t="shared" si="1077"/>
        <v>MEXP119DTGRY</v>
      </c>
      <c r="B10668" s="1165">
        <f>IFERROR(INDEX('GRP Macros'!$B$14:$AF$554,MATCH(C10668,'GRP Macros'!$B$14:$B$552,FALSE),MATCH(D10668,'GRP Macros'!$B$14:$AF$14,FALSE)),0)</f>
        <v>0</v>
      </c>
      <c r="C10668" s="1165" t="str">
        <f t="shared" si="1078"/>
        <v>MEXP119DT</v>
      </c>
      <c r="D10668" s="988" t="str">
        <f>'GRP Macros'!$Y$14</f>
        <v>Grey 
RAL 7001</v>
      </c>
      <c r="E10668" s="1165" t="s">
        <v>27828</v>
      </c>
      <c r="F10668" s="1165" t="s">
        <v>28333</v>
      </c>
    </row>
    <row r="10669" spans="1:6" ht="15" customHeight="1">
      <c r="A10669" s="1165" t="str">
        <f t="shared" si="1077"/>
        <v>MEXP119DTFLY</v>
      </c>
      <c r="B10669" s="1165">
        <f>IFERROR(INDEX('GRP Macros'!$B$14:$AF$554,MATCH(C10669,'GRP Macros'!$B$14:$B$552,FALSE),MATCH(D10669,'GRP Macros'!$B$14:$AF$14,FALSE)),0)</f>
        <v>0</v>
      </c>
      <c r="C10669" s="1165" t="str">
        <f t="shared" si="1078"/>
        <v>MEXP119DT</v>
      </c>
      <c r="D10669" s="988" t="str">
        <f>'GRP Macros'!$Z$14</f>
        <v>Fluo Yellow 
RAL 1026</v>
      </c>
      <c r="E10669" s="1165" t="s">
        <v>28041</v>
      </c>
      <c r="F10669" s="1165" t="s">
        <v>28333</v>
      </c>
    </row>
    <row r="10670" spans="1:6" ht="15" customHeight="1">
      <c r="A10670" s="1165" t="str">
        <f t="shared" si="1077"/>
        <v>MEXP119DTFLO</v>
      </c>
      <c r="B10670" s="1165">
        <f>IFERROR(INDEX('GRP Macros'!$B$14:$AF$554,MATCH(C10670,'GRP Macros'!$B$14:$B$552,FALSE),MATCH(D10670,'GRP Macros'!$B$14:$AF$14,FALSE)),0)</f>
        <v>0</v>
      </c>
      <c r="C10670" s="1165" t="str">
        <f t="shared" si="1078"/>
        <v>MEXP119DT</v>
      </c>
      <c r="D10670" s="988" t="str">
        <f>'GRP Macros'!$AA$14</f>
        <v>Fluo Orange 
RAL 2005</v>
      </c>
      <c r="E10670" s="1165" t="s">
        <v>27830</v>
      </c>
      <c r="F10670" s="1165" t="s">
        <v>28333</v>
      </c>
    </row>
    <row r="10671" spans="1:6" ht="15" customHeight="1">
      <c r="A10671" s="1165" t="str">
        <f t="shared" si="1077"/>
        <v>MEXP119DTFLP</v>
      </c>
      <c r="B10671" s="1165">
        <f>IFERROR(INDEX('GRP Macros'!$B$14:$AF$554,MATCH(C10671,'GRP Macros'!$B$14:$B$552,FALSE),MATCH(D10671,'GRP Macros'!$B$14:$AF$14,FALSE)),0)</f>
        <v>0</v>
      </c>
      <c r="C10671" s="1165" t="str">
        <f t="shared" si="1078"/>
        <v>MEXP119DT</v>
      </c>
      <c r="D10671" s="988" t="str">
        <f>'GRP Macros'!$AB$14</f>
        <v>Fluo Pink 
Pantone 806C</v>
      </c>
      <c r="E10671" s="1165" t="s">
        <v>27832</v>
      </c>
      <c r="F10671" s="1165" t="s">
        <v>28333</v>
      </c>
    </row>
    <row r="10672" spans="1:6" ht="15" customHeight="1">
      <c r="A10672" s="1165" t="str">
        <f t="shared" si="1077"/>
        <v>MEXP119DTFLG</v>
      </c>
      <c r="B10672" s="1165">
        <f>IFERROR(INDEX('GRP Macros'!$B$14:$AF$554,MATCH(C10672,'GRP Macros'!$B$14:$B$552,FALSE),MATCH(D10672,'GRP Macros'!$B$14:$AF$14,FALSE)),0)</f>
        <v>0</v>
      </c>
      <c r="C10672" s="1165" t="str">
        <f t="shared" si="1078"/>
        <v>MEXP119DT</v>
      </c>
      <c r="D10672" s="988" t="str">
        <f>'GRP Macros'!$AC$14</f>
        <v>Fluo Green 
RAL 6028</v>
      </c>
      <c r="E10672" s="1165" t="s">
        <v>27831</v>
      </c>
      <c r="F10672" s="1165" t="s">
        <v>28333</v>
      </c>
    </row>
    <row r="10673" spans="1:6" ht="15" customHeight="1">
      <c r="A10673" s="1165" t="str">
        <f t="shared" si="1077"/>
        <v>MEXP120DTWHI</v>
      </c>
      <c r="B10673" s="1165">
        <f>IFERROR(INDEX('GRP Macros'!$B$14:$AF$554,MATCH(C10673,'GRP Macros'!$B$14:$B$552,FALSE),MATCH(D10673,'GRP Macros'!$B$14:$AF$14,FALSE)),0)</f>
        <v>0</v>
      </c>
      <c r="C10673" s="1165" t="s">
        <v>28583</v>
      </c>
      <c r="D10673" s="1167" t="str">
        <f>'GRP Macros'!$K$14</f>
        <v>White 
RAL 9016</v>
      </c>
      <c r="E10673" s="1165" t="s">
        <v>27838</v>
      </c>
      <c r="F10673" s="1165" t="s">
        <v>28333</v>
      </c>
    </row>
    <row r="10674" spans="1:6" ht="15" customHeight="1">
      <c r="A10674" s="1165" t="str">
        <f t="shared" si="1077"/>
        <v>MEXP120DTBLU</v>
      </c>
      <c r="B10674" s="1165">
        <f>IFERROR(INDEX('GRP Macros'!$B$14:$AF$554,MATCH(C10674,'GRP Macros'!$B$14:$B$552,FALSE),MATCH(D10674,'GRP Macros'!$B$14:$AF$14,FALSE)),0)</f>
        <v>0</v>
      </c>
      <c r="C10674" s="1165" t="str">
        <f>C10673</f>
        <v>MEXP120DT</v>
      </c>
      <c r="D10674" s="988" t="str">
        <f>'GRP Macros'!$L$14</f>
        <v>Blue US 
RAL 5015</v>
      </c>
      <c r="E10674" s="1165" t="s">
        <v>27827</v>
      </c>
      <c r="F10674" s="1165" t="s">
        <v>28333</v>
      </c>
    </row>
    <row r="10675" spans="1:6" ht="15" customHeight="1">
      <c r="A10675" s="1165" t="str">
        <f t="shared" si="1077"/>
        <v>MEXP120DTMIN</v>
      </c>
      <c r="B10675" s="1165">
        <f>IFERROR(INDEX('GRP Macros'!$B$14:$AF$554,MATCH(C10675,'GRP Macros'!$B$14:$B$552,FALSE),MATCH(D10675,'GRP Macros'!$B$14:$AF$14,FALSE)),0)</f>
        <v>0</v>
      </c>
      <c r="C10675" s="1165" t="str">
        <f t="shared" ref="C10675:C10686" si="1079">C10674</f>
        <v>MEXP120DT</v>
      </c>
      <c r="D10675" s="988" t="str">
        <f>'GRP Macros'!$O$14</f>
        <v>Mint 
RAL 6027</v>
      </c>
      <c r="E10675" s="1165" t="s">
        <v>27834</v>
      </c>
      <c r="F10675" s="1165" t="s">
        <v>28333</v>
      </c>
    </row>
    <row r="10676" spans="1:6" ht="15" customHeight="1">
      <c r="A10676" s="1165" t="str">
        <f t="shared" si="1077"/>
        <v>MEXP120DTGRE</v>
      </c>
      <c r="B10676" s="1165">
        <f>IFERROR(INDEX('GRP Macros'!$B$14:$AF$554,MATCH(C10676,'GRP Macros'!$B$14:$B$552,FALSE),MATCH(D10676,'GRP Macros'!$B$14:$AF$14,FALSE)),0)</f>
        <v>0</v>
      </c>
      <c r="C10676" s="1165" t="str">
        <f t="shared" si="1079"/>
        <v>MEXP120DT</v>
      </c>
      <c r="D10676" s="988" t="str">
        <f>'GRP Macros'!$P$14</f>
        <v>Green 
RAL 6037</v>
      </c>
      <c r="E10676" s="1165" t="s">
        <v>27837</v>
      </c>
      <c r="F10676" s="1165" t="s">
        <v>28333</v>
      </c>
    </row>
    <row r="10677" spans="1:6" ht="15" customHeight="1">
      <c r="A10677" s="1165" t="str">
        <f t="shared" si="1077"/>
        <v>MEXP120DTPUK</v>
      </c>
      <c r="B10677" s="1165">
        <f>IFERROR(INDEX('GRP Macros'!$B$14:$AF$554,MATCH(C10677,'GRP Macros'!$B$14:$B$552,FALSE),MATCH(D10677,'GRP Macros'!$B$14:$AF$14,FALSE)),0)</f>
        <v>0</v>
      </c>
      <c r="C10677" s="1165" t="str">
        <f t="shared" si="1079"/>
        <v>MEXP120DT</v>
      </c>
      <c r="D10677" s="988" t="str">
        <f>'GRP Macros'!$Q$14</f>
        <v>US Green 
Pantone
2301C</v>
      </c>
      <c r="E10677" s="1165" t="s">
        <v>27835</v>
      </c>
      <c r="F10677" s="1165" t="s">
        <v>28333</v>
      </c>
    </row>
    <row r="10678" spans="1:6" ht="15" customHeight="1">
      <c r="A10678" s="1165" t="str">
        <f t="shared" si="1077"/>
        <v>MEXP120DTYEL</v>
      </c>
      <c r="B10678" s="1165">
        <f>IFERROR(INDEX('GRP Macros'!$B$14:$AF$554,MATCH(C10678,'GRP Macros'!$B$14:$B$552,FALSE),MATCH(D10678,'GRP Macros'!$B$14:$AF$14,FALSE)),0)</f>
        <v>0</v>
      </c>
      <c r="C10678" s="1165" t="str">
        <f t="shared" si="1079"/>
        <v>MEXP120DT</v>
      </c>
      <c r="D10678" s="988" t="str">
        <f>'GRP Macros'!$S$14</f>
        <v>Yellow 
RAL 1023</v>
      </c>
      <c r="E10678" s="1165" t="s">
        <v>27823</v>
      </c>
      <c r="F10678" s="1165" t="s">
        <v>28333</v>
      </c>
    </row>
    <row r="10679" spans="1:6" ht="15" customHeight="1">
      <c r="A10679" s="1165" t="str">
        <f t="shared" si="1077"/>
        <v>MEXP120DTRED</v>
      </c>
      <c r="B10679" s="1165">
        <f>IFERROR(INDEX('GRP Macros'!$B$14:$AF$554,MATCH(C10679,'GRP Macros'!$B$14:$B$552,FALSE),MATCH(D10679,'GRP Macros'!$B$14:$AF$14,FALSE)),0)</f>
        <v>0</v>
      </c>
      <c r="C10679" s="1165" t="str">
        <f t="shared" si="1079"/>
        <v>MEXP120DT</v>
      </c>
      <c r="D10679" s="988" t="str">
        <f>'GRP Macros'!$U$14</f>
        <v>Red 
RAL 3020</v>
      </c>
      <c r="E10679" s="1165" t="s">
        <v>27826</v>
      </c>
      <c r="F10679" s="1165" t="s">
        <v>28333</v>
      </c>
    </row>
    <row r="10680" spans="1:6" ht="15" customHeight="1">
      <c r="A10680" s="1165" t="str">
        <f t="shared" si="1077"/>
        <v>MEXP120DTVIO</v>
      </c>
      <c r="B10680" s="1165">
        <f>IFERROR(INDEX('GRP Macros'!$B$14:$AF$554,MATCH(C10680,'GRP Macros'!$B$14:$B$552,FALSE),MATCH(D10680,'GRP Macros'!$B$14:$AF$14,FALSE)),0)</f>
        <v>0</v>
      </c>
      <c r="C10680" s="1165" t="str">
        <f t="shared" si="1079"/>
        <v>MEXP120DT</v>
      </c>
      <c r="D10680" s="988" t="str">
        <f>'GRP Macros'!$V$14</f>
        <v>Violet 
RAL 4008</v>
      </c>
      <c r="E10680" s="1165" t="s">
        <v>27833</v>
      </c>
      <c r="F10680" s="1165" t="s">
        <v>28333</v>
      </c>
    </row>
    <row r="10681" spans="1:6" ht="15" customHeight="1">
      <c r="A10681" s="1165" t="str">
        <f t="shared" si="1077"/>
        <v>MEXP120DTBLK</v>
      </c>
      <c r="B10681" s="1165">
        <f>IFERROR(INDEX('GRP Macros'!$B$14:$AF$554,MATCH(C10681,'GRP Macros'!$B$14:$B$552,FALSE),MATCH(D10681,'GRP Macros'!$B$14:$AF$14,FALSE)),0)</f>
        <v>0</v>
      </c>
      <c r="C10681" s="1165" t="str">
        <f t="shared" si="1079"/>
        <v>MEXP120DT</v>
      </c>
      <c r="D10681" s="988" t="str">
        <f>'GRP Macros'!$X$14</f>
        <v>Black 
RAL 9005</v>
      </c>
      <c r="E10681" s="1165" t="s">
        <v>27829</v>
      </c>
      <c r="F10681" s="1165" t="s">
        <v>28333</v>
      </c>
    </row>
    <row r="10682" spans="1:6" ht="15" customHeight="1">
      <c r="A10682" s="1165" t="str">
        <f t="shared" si="1077"/>
        <v>MEXP120DTGRY</v>
      </c>
      <c r="B10682" s="1165">
        <f>IFERROR(INDEX('GRP Macros'!$B$14:$AF$554,MATCH(C10682,'GRP Macros'!$B$14:$B$552,FALSE),MATCH(D10682,'GRP Macros'!$B$14:$AF$14,FALSE)),0)</f>
        <v>0</v>
      </c>
      <c r="C10682" s="1165" t="str">
        <f t="shared" si="1079"/>
        <v>MEXP120DT</v>
      </c>
      <c r="D10682" s="988" t="str">
        <f>'GRP Macros'!$Y$14</f>
        <v>Grey 
RAL 7001</v>
      </c>
      <c r="E10682" s="1165" t="s">
        <v>27828</v>
      </c>
      <c r="F10682" s="1165" t="s">
        <v>28333</v>
      </c>
    </row>
    <row r="10683" spans="1:6" ht="15" customHeight="1">
      <c r="A10683" s="1165" t="str">
        <f t="shared" si="1077"/>
        <v>MEXP120DTFLY</v>
      </c>
      <c r="B10683" s="1165">
        <f>IFERROR(INDEX('GRP Macros'!$B$14:$AF$554,MATCH(C10683,'GRP Macros'!$B$14:$B$552,FALSE),MATCH(D10683,'GRP Macros'!$B$14:$AF$14,FALSE)),0)</f>
        <v>0</v>
      </c>
      <c r="C10683" s="1165" t="str">
        <f t="shared" si="1079"/>
        <v>MEXP120DT</v>
      </c>
      <c r="D10683" s="988" t="str">
        <f>'GRP Macros'!$Z$14</f>
        <v>Fluo Yellow 
RAL 1026</v>
      </c>
      <c r="E10683" s="1165" t="s">
        <v>28041</v>
      </c>
      <c r="F10683" s="1165" t="s">
        <v>28333</v>
      </c>
    </row>
    <row r="10684" spans="1:6" ht="15" customHeight="1">
      <c r="A10684" s="1165" t="str">
        <f t="shared" si="1077"/>
        <v>MEXP120DTFLO</v>
      </c>
      <c r="B10684" s="1165">
        <f>IFERROR(INDEX('GRP Macros'!$B$14:$AF$554,MATCH(C10684,'GRP Macros'!$B$14:$B$552,FALSE),MATCH(D10684,'GRP Macros'!$B$14:$AF$14,FALSE)),0)</f>
        <v>0</v>
      </c>
      <c r="C10684" s="1165" t="str">
        <f t="shared" si="1079"/>
        <v>MEXP120DT</v>
      </c>
      <c r="D10684" s="988" t="str">
        <f>'GRP Macros'!$AA$14</f>
        <v>Fluo Orange 
RAL 2005</v>
      </c>
      <c r="E10684" s="1165" t="s">
        <v>27830</v>
      </c>
      <c r="F10684" s="1165" t="s">
        <v>28333</v>
      </c>
    </row>
    <row r="10685" spans="1:6" ht="15" customHeight="1">
      <c r="A10685" s="1165" t="str">
        <f t="shared" si="1077"/>
        <v>MEXP120DTFLP</v>
      </c>
      <c r="B10685" s="1165">
        <f>IFERROR(INDEX('GRP Macros'!$B$14:$AF$554,MATCH(C10685,'GRP Macros'!$B$14:$B$552,FALSE),MATCH(D10685,'GRP Macros'!$B$14:$AF$14,FALSE)),0)</f>
        <v>0</v>
      </c>
      <c r="C10685" s="1165" t="str">
        <f t="shared" si="1079"/>
        <v>MEXP120DT</v>
      </c>
      <c r="D10685" s="988" t="str">
        <f>'GRP Macros'!$AB$14</f>
        <v>Fluo Pink 
Pantone 806C</v>
      </c>
      <c r="E10685" s="1165" t="s">
        <v>27832</v>
      </c>
      <c r="F10685" s="1165" t="s">
        <v>28333</v>
      </c>
    </row>
    <row r="10686" spans="1:6" ht="15" customHeight="1">
      <c r="A10686" s="1165" t="str">
        <f t="shared" si="1077"/>
        <v>MEXP120DTFLG</v>
      </c>
      <c r="B10686" s="1165">
        <f>IFERROR(INDEX('GRP Macros'!$B$14:$AF$554,MATCH(C10686,'GRP Macros'!$B$14:$B$552,FALSE),MATCH(D10686,'GRP Macros'!$B$14:$AF$14,FALSE)),0)</f>
        <v>0</v>
      </c>
      <c r="C10686" s="1165" t="str">
        <f t="shared" si="1079"/>
        <v>MEXP120DT</v>
      </c>
      <c r="D10686" s="988" t="str">
        <f>'GRP Macros'!$AC$14</f>
        <v>Fluo Green 
RAL 6028</v>
      </c>
      <c r="E10686" s="1165" t="s">
        <v>27831</v>
      </c>
      <c r="F10686" s="1165" t="s">
        <v>28333</v>
      </c>
    </row>
    <row r="10687" spans="1:6" ht="15" customHeight="1">
      <c r="A10687" s="1165" t="str">
        <f t="shared" si="1077"/>
        <v>MEXP121DTWHI</v>
      </c>
      <c r="B10687" s="1165">
        <f>IFERROR(INDEX('GRP Macros'!$B$14:$AF$554,MATCH(C10687,'GRP Macros'!$B$14:$B$552,FALSE),MATCH(D10687,'GRP Macros'!$B$14:$AF$14,FALSE)),0)</f>
        <v>0</v>
      </c>
      <c r="C10687" s="1165" t="s">
        <v>28584</v>
      </c>
      <c r="D10687" s="1167" t="str">
        <f>'GRP Macros'!$K$14</f>
        <v>White 
RAL 9016</v>
      </c>
      <c r="E10687" s="1165" t="s">
        <v>27838</v>
      </c>
      <c r="F10687" s="1165" t="s">
        <v>28333</v>
      </c>
    </row>
    <row r="10688" spans="1:6" ht="15" customHeight="1">
      <c r="A10688" s="1165" t="str">
        <f t="shared" si="1077"/>
        <v>MEXP121DTBLU</v>
      </c>
      <c r="B10688" s="1165">
        <f>IFERROR(INDEX('GRP Macros'!$B$14:$AF$554,MATCH(C10688,'GRP Macros'!$B$14:$B$552,FALSE),MATCH(D10688,'GRP Macros'!$B$14:$AF$14,FALSE)),0)</f>
        <v>0</v>
      </c>
      <c r="C10688" s="1165" t="str">
        <f>C10687</f>
        <v>MEXP121DT</v>
      </c>
      <c r="D10688" s="988" t="str">
        <f>'GRP Macros'!$L$14</f>
        <v>Blue US 
RAL 5015</v>
      </c>
      <c r="E10688" s="1165" t="s">
        <v>27827</v>
      </c>
      <c r="F10688" s="1165" t="s">
        <v>28333</v>
      </c>
    </row>
    <row r="10689" spans="1:6" ht="15" customHeight="1">
      <c r="A10689" s="1165" t="str">
        <f t="shared" si="1077"/>
        <v>MEXP121DTMIN</v>
      </c>
      <c r="B10689" s="1165">
        <f>IFERROR(INDEX('GRP Macros'!$B$14:$AF$554,MATCH(C10689,'GRP Macros'!$B$14:$B$552,FALSE),MATCH(D10689,'GRP Macros'!$B$14:$AF$14,FALSE)),0)</f>
        <v>0</v>
      </c>
      <c r="C10689" s="1165" t="str">
        <f t="shared" ref="C10689:C10700" si="1080">C10688</f>
        <v>MEXP121DT</v>
      </c>
      <c r="D10689" s="988" t="str">
        <f>'GRP Macros'!$O$14</f>
        <v>Mint 
RAL 6027</v>
      </c>
      <c r="E10689" s="1165" t="s">
        <v>27834</v>
      </c>
      <c r="F10689" s="1165" t="s">
        <v>28333</v>
      </c>
    </row>
    <row r="10690" spans="1:6" ht="15" customHeight="1">
      <c r="A10690" s="1165" t="str">
        <f t="shared" si="1077"/>
        <v>MEXP121DTGRE</v>
      </c>
      <c r="B10690" s="1165">
        <f>IFERROR(INDEX('GRP Macros'!$B$14:$AF$554,MATCH(C10690,'GRP Macros'!$B$14:$B$552,FALSE),MATCH(D10690,'GRP Macros'!$B$14:$AF$14,FALSE)),0)</f>
        <v>0</v>
      </c>
      <c r="C10690" s="1165" t="str">
        <f t="shared" si="1080"/>
        <v>MEXP121DT</v>
      </c>
      <c r="D10690" s="988" t="str">
        <f>'GRP Macros'!$P$14</f>
        <v>Green 
RAL 6037</v>
      </c>
      <c r="E10690" s="1165" t="s">
        <v>27837</v>
      </c>
      <c r="F10690" s="1165" t="s">
        <v>28333</v>
      </c>
    </row>
    <row r="10691" spans="1:6" ht="15" customHeight="1">
      <c r="A10691" s="1165" t="str">
        <f t="shared" si="1077"/>
        <v>MEXP121DTPUK</v>
      </c>
      <c r="B10691" s="1165">
        <f>IFERROR(INDEX('GRP Macros'!$B$14:$AF$554,MATCH(C10691,'GRP Macros'!$B$14:$B$552,FALSE),MATCH(D10691,'GRP Macros'!$B$14:$AF$14,FALSE)),0)</f>
        <v>0</v>
      </c>
      <c r="C10691" s="1165" t="str">
        <f t="shared" si="1080"/>
        <v>MEXP121DT</v>
      </c>
      <c r="D10691" s="988" t="str">
        <f>'GRP Macros'!$Q$14</f>
        <v>US Green 
Pantone
2301C</v>
      </c>
      <c r="E10691" s="1165" t="s">
        <v>27835</v>
      </c>
      <c r="F10691" s="1165" t="s">
        <v>28333</v>
      </c>
    </row>
    <row r="10692" spans="1:6" ht="15" customHeight="1">
      <c r="A10692" s="1165" t="str">
        <f t="shared" si="1077"/>
        <v>MEXP121DTYEL</v>
      </c>
      <c r="B10692" s="1165">
        <f>IFERROR(INDEX('GRP Macros'!$B$14:$AF$554,MATCH(C10692,'GRP Macros'!$B$14:$B$552,FALSE),MATCH(D10692,'GRP Macros'!$B$14:$AF$14,FALSE)),0)</f>
        <v>0</v>
      </c>
      <c r="C10692" s="1165" t="str">
        <f t="shared" si="1080"/>
        <v>MEXP121DT</v>
      </c>
      <c r="D10692" s="988" t="str">
        <f>'GRP Macros'!$S$14</f>
        <v>Yellow 
RAL 1023</v>
      </c>
      <c r="E10692" s="1165" t="s">
        <v>27823</v>
      </c>
      <c r="F10692" s="1165" t="s">
        <v>28333</v>
      </c>
    </row>
    <row r="10693" spans="1:6" ht="15" customHeight="1">
      <c r="A10693" s="1165" t="str">
        <f t="shared" si="1077"/>
        <v>MEXP121DTRED</v>
      </c>
      <c r="B10693" s="1165">
        <f>IFERROR(INDEX('GRP Macros'!$B$14:$AF$554,MATCH(C10693,'GRP Macros'!$B$14:$B$552,FALSE),MATCH(D10693,'GRP Macros'!$B$14:$AF$14,FALSE)),0)</f>
        <v>0</v>
      </c>
      <c r="C10693" s="1165" t="str">
        <f t="shared" si="1080"/>
        <v>MEXP121DT</v>
      </c>
      <c r="D10693" s="988" t="str">
        <f>'GRP Macros'!$U$14</f>
        <v>Red 
RAL 3020</v>
      </c>
      <c r="E10693" s="1165" t="s">
        <v>27826</v>
      </c>
      <c r="F10693" s="1165" t="s">
        <v>28333</v>
      </c>
    </row>
    <row r="10694" spans="1:6" ht="15" customHeight="1">
      <c r="A10694" s="1165" t="str">
        <f t="shared" si="1077"/>
        <v>MEXP121DTVIO</v>
      </c>
      <c r="B10694" s="1165">
        <f>IFERROR(INDEX('GRP Macros'!$B$14:$AF$554,MATCH(C10694,'GRP Macros'!$B$14:$B$552,FALSE),MATCH(D10694,'GRP Macros'!$B$14:$AF$14,FALSE)),0)</f>
        <v>0</v>
      </c>
      <c r="C10694" s="1165" t="str">
        <f t="shared" si="1080"/>
        <v>MEXP121DT</v>
      </c>
      <c r="D10694" s="988" t="str">
        <f>'GRP Macros'!$V$14</f>
        <v>Violet 
RAL 4008</v>
      </c>
      <c r="E10694" s="1165" t="s">
        <v>27833</v>
      </c>
      <c r="F10694" s="1165" t="s">
        <v>28333</v>
      </c>
    </row>
    <row r="10695" spans="1:6" ht="15" customHeight="1">
      <c r="A10695" s="1165" t="str">
        <f t="shared" si="1077"/>
        <v>MEXP121DTBLK</v>
      </c>
      <c r="B10695" s="1165">
        <f>IFERROR(INDEX('GRP Macros'!$B$14:$AF$554,MATCH(C10695,'GRP Macros'!$B$14:$B$552,FALSE),MATCH(D10695,'GRP Macros'!$B$14:$AF$14,FALSE)),0)</f>
        <v>0</v>
      </c>
      <c r="C10695" s="1165" t="str">
        <f t="shared" si="1080"/>
        <v>MEXP121DT</v>
      </c>
      <c r="D10695" s="988" t="str">
        <f>'GRP Macros'!$X$14</f>
        <v>Black 
RAL 9005</v>
      </c>
      <c r="E10695" s="1165" t="s">
        <v>27829</v>
      </c>
      <c r="F10695" s="1165" t="s">
        <v>28333</v>
      </c>
    </row>
    <row r="10696" spans="1:6" ht="15" customHeight="1">
      <c r="A10696" s="1165" t="str">
        <f t="shared" si="1077"/>
        <v>MEXP121DTGRY</v>
      </c>
      <c r="B10696" s="1165">
        <f>IFERROR(INDEX('GRP Macros'!$B$14:$AF$554,MATCH(C10696,'GRP Macros'!$B$14:$B$552,FALSE),MATCH(D10696,'GRP Macros'!$B$14:$AF$14,FALSE)),0)</f>
        <v>0</v>
      </c>
      <c r="C10696" s="1165" t="str">
        <f t="shared" si="1080"/>
        <v>MEXP121DT</v>
      </c>
      <c r="D10696" s="988" t="str">
        <f>'GRP Macros'!$Y$14</f>
        <v>Grey 
RAL 7001</v>
      </c>
      <c r="E10696" s="1165" t="s">
        <v>27828</v>
      </c>
      <c r="F10696" s="1165" t="s">
        <v>28333</v>
      </c>
    </row>
    <row r="10697" spans="1:6" ht="15" customHeight="1">
      <c r="A10697" s="1165" t="str">
        <f t="shared" si="1077"/>
        <v>MEXP121DTFLY</v>
      </c>
      <c r="B10697" s="1165">
        <f>IFERROR(INDEX('GRP Macros'!$B$14:$AF$554,MATCH(C10697,'GRP Macros'!$B$14:$B$552,FALSE),MATCH(D10697,'GRP Macros'!$B$14:$AF$14,FALSE)),0)</f>
        <v>0</v>
      </c>
      <c r="C10697" s="1165" t="str">
        <f t="shared" si="1080"/>
        <v>MEXP121DT</v>
      </c>
      <c r="D10697" s="988" t="str">
        <f>'GRP Macros'!$Z$14</f>
        <v>Fluo Yellow 
RAL 1026</v>
      </c>
      <c r="E10697" s="1165" t="s">
        <v>28041</v>
      </c>
      <c r="F10697" s="1165" t="s">
        <v>28333</v>
      </c>
    </row>
    <row r="10698" spans="1:6" ht="15" customHeight="1">
      <c r="A10698" s="1165" t="str">
        <f t="shared" si="1077"/>
        <v>MEXP121DTFLO</v>
      </c>
      <c r="B10698" s="1165">
        <f>IFERROR(INDEX('GRP Macros'!$B$14:$AF$554,MATCH(C10698,'GRP Macros'!$B$14:$B$552,FALSE),MATCH(D10698,'GRP Macros'!$B$14:$AF$14,FALSE)),0)</f>
        <v>0</v>
      </c>
      <c r="C10698" s="1165" t="str">
        <f t="shared" si="1080"/>
        <v>MEXP121DT</v>
      </c>
      <c r="D10698" s="988" t="str">
        <f>'GRP Macros'!$AA$14</f>
        <v>Fluo Orange 
RAL 2005</v>
      </c>
      <c r="E10698" s="1165" t="s">
        <v>27830</v>
      </c>
      <c r="F10698" s="1165" t="s">
        <v>28333</v>
      </c>
    </row>
    <row r="10699" spans="1:6" ht="15" customHeight="1">
      <c r="A10699" s="1165" t="str">
        <f t="shared" ref="A10699:A10700" si="1081">CONCATENATE(C10699,E10699)</f>
        <v>MEXP121DTFLP</v>
      </c>
      <c r="B10699" s="1165">
        <f>IFERROR(INDEX('GRP Macros'!$B$14:$AF$554,MATCH(C10699,'GRP Macros'!$B$14:$B$552,FALSE),MATCH(D10699,'GRP Macros'!$B$14:$AF$14,FALSE)),0)</f>
        <v>0</v>
      </c>
      <c r="C10699" s="1165" t="str">
        <f t="shared" si="1080"/>
        <v>MEXP121DT</v>
      </c>
      <c r="D10699" s="988" t="str">
        <f>'GRP Macros'!$AB$14</f>
        <v>Fluo Pink 
Pantone 806C</v>
      </c>
      <c r="E10699" s="1165" t="s">
        <v>27832</v>
      </c>
      <c r="F10699" s="1165" t="s">
        <v>28333</v>
      </c>
    </row>
    <row r="10700" spans="1:6" ht="15" customHeight="1">
      <c r="A10700" s="1165" t="str">
        <f t="shared" si="1081"/>
        <v>MEXP121DTFLG</v>
      </c>
      <c r="B10700" s="1165">
        <f>IFERROR(INDEX('GRP Macros'!$B$14:$AF$554,MATCH(C10700,'GRP Macros'!$B$14:$B$552,FALSE),MATCH(D10700,'GRP Macros'!$B$14:$AF$14,FALSE)),0)</f>
        <v>0</v>
      </c>
      <c r="C10700" s="1165" t="str">
        <f t="shared" si="1080"/>
        <v>MEXP121DT</v>
      </c>
      <c r="D10700" s="988" t="str">
        <f>'GRP Macros'!$AC$14</f>
        <v>Fluo Green 
RAL 6028</v>
      </c>
      <c r="E10700" s="1165" t="s">
        <v>27831</v>
      </c>
      <c r="F10700" s="1165" t="s">
        <v>28333</v>
      </c>
    </row>
    <row r="10701" spans="1:6" ht="15" customHeight="1">
      <c r="A10701" s="1165" t="str">
        <f t="shared" ref="A10701:A10742" si="1082">CONCATENATE(C10701,E10701)</f>
        <v>MEXP122DTWHI</v>
      </c>
      <c r="B10701" s="1165">
        <f>IFERROR(INDEX('GRP Macros'!$B$14:$AF$554,MATCH(C10701,'GRP Macros'!$B$14:$B$552,FALSE),MATCH(D10701,'GRP Macros'!$B$14:$AF$14,FALSE)),0)</f>
        <v>0</v>
      </c>
      <c r="C10701" s="1165" t="s">
        <v>28585</v>
      </c>
      <c r="D10701" s="1167" t="str">
        <f>'GRP Macros'!$K$14</f>
        <v>White 
RAL 9016</v>
      </c>
      <c r="E10701" s="1165" t="s">
        <v>27838</v>
      </c>
      <c r="F10701" s="1165" t="s">
        <v>28333</v>
      </c>
    </row>
    <row r="10702" spans="1:6" ht="15" customHeight="1">
      <c r="A10702" s="1165" t="str">
        <f t="shared" si="1082"/>
        <v>MEXP122DTBLU</v>
      </c>
      <c r="B10702" s="1165">
        <f>IFERROR(INDEX('GRP Macros'!$B$14:$AF$554,MATCH(C10702,'GRP Macros'!$B$14:$B$552,FALSE),MATCH(D10702,'GRP Macros'!$B$14:$AF$14,FALSE)),0)</f>
        <v>0</v>
      </c>
      <c r="C10702" s="1165" t="str">
        <f>C10701</f>
        <v>MEXP122DT</v>
      </c>
      <c r="D10702" s="988" t="str">
        <f>'GRP Macros'!$L$14</f>
        <v>Blue US 
RAL 5015</v>
      </c>
      <c r="E10702" s="1165" t="s">
        <v>27827</v>
      </c>
      <c r="F10702" s="1165" t="s">
        <v>28333</v>
      </c>
    </row>
    <row r="10703" spans="1:6" ht="15" customHeight="1">
      <c r="A10703" s="1165" t="str">
        <f t="shared" si="1082"/>
        <v>MEXP122DTMIN</v>
      </c>
      <c r="B10703" s="1165">
        <f>IFERROR(INDEX('GRP Macros'!$B$14:$AF$554,MATCH(C10703,'GRP Macros'!$B$14:$B$552,FALSE),MATCH(D10703,'GRP Macros'!$B$14:$AF$14,FALSE)),0)</f>
        <v>0</v>
      </c>
      <c r="C10703" s="1165" t="str">
        <f t="shared" ref="C10703:C10714" si="1083">C10702</f>
        <v>MEXP122DT</v>
      </c>
      <c r="D10703" s="988" t="str">
        <f>'GRP Macros'!$O$14</f>
        <v>Mint 
RAL 6027</v>
      </c>
      <c r="E10703" s="1165" t="s">
        <v>27834</v>
      </c>
      <c r="F10703" s="1165" t="s">
        <v>28333</v>
      </c>
    </row>
    <row r="10704" spans="1:6" ht="15" customHeight="1">
      <c r="A10704" s="1165" t="str">
        <f t="shared" si="1082"/>
        <v>MEXP122DTGRE</v>
      </c>
      <c r="B10704" s="1165">
        <f>IFERROR(INDEX('GRP Macros'!$B$14:$AF$554,MATCH(C10704,'GRP Macros'!$B$14:$B$552,FALSE),MATCH(D10704,'GRP Macros'!$B$14:$AF$14,FALSE)),0)</f>
        <v>0</v>
      </c>
      <c r="C10704" s="1165" t="str">
        <f t="shared" si="1083"/>
        <v>MEXP122DT</v>
      </c>
      <c r="D10704" s="988" t="str">
        <f>'GRP Macros'!$P$14</f>
        <v>Green 
RAL 6037</v>
      </c>
      <c r="E10704" s="1165" t="s">
        <v>27837</v>
      </c>
      <c r="F10704" s="1165" t="s">
        <v>28333</v>
      </c>
    </row>
    <row r="10705" spans="1:6" ht="15" customHeight="1">
      <c r="A10705" s="1165" t="str">
        <f t="shared" si="1082"/>
        <v>MEXP122DTPUK</v>
      </c>
      <c r="B10705" s="1165">
        <f>IFERROR(INDEX('GRP Macros'!$B$14:$AF$554,MATCH(C10705,'GRP Macros'!$B$14:$B$552,FALSE),MATCH(D10705,'GRP Macros'!$B$14:$AF$14,FALSE)),0)</f>
        <v>0</v>
      </c>
      <c r="C10705" s="1165" t="str">
        <f t="shared" si="1083"/>
        <v>MEXP122DT</v>
      </c>
      <c r="D10705" s="988" t="str">
        <f>'GRP Macros'!$Q$14</f>
        <v>US Green 
Pantone
2301C</v>
      </c>
      <c r="E10705" s="1165" t="s">
        <v>27835</v>
      </c>
      <c r="F10705" s="1165" t="s">
        <v>28333</v>
      </c>
    </row>
    <row r="10706" spans="1:6" ht="15" customHeight="1">
      <c r="A10706" s="1165" t="str">
        <f t="shared" si="1082"/>
        <v>MEXP122DTYEL</v>
      </c>
      <c r="B10706" s="1165">
        <f>IFERROR(INDEX('GRP Macros'!$B$14:$AF$554,MATCH(C10706,'GRP Macros'!$B$14:$B$552,FALSE),MATCH(D10706,'GRP Macros'!$B$14:$AF$14,FALSE)),0)</f>
        <v>0</v>
      </c>
      <c r="C10706" s="1165" t="str">
        <f t="shared" si="1083"/>
        <v>MEXP122DT</v>
      </c>
      <c r="D10706" s="988" t="str">
        <f>'GRP Macros'!$S$14</f>
        <v>Yellow 
RAL 1023</v>
      </c>
      <c r="E10706" s="1165" t="s">
        <v>27823</v>
      </c>
      <c r="F10706" s="1165" t="s">
        <v>28333</v>
      </c>
    </row>
    <row r="10707" spans="1:6" ht="15" customHeight="1">
      <c r="A10707" s="1165" t="str">
        <f t="shared" si="1082"/>
        <v>MEXP122DTRED</v>
      </c>
      <c r="B10707" s="1165">
        <f>IFERROR(INDEX('GRP Macros'!$B$14:$AF$554,MATCH(C10707,'GRP Macros'!$B$14:$B$552,FALSE),MATCH(D10707,'GRP Macros'!$B$14:$AF$14,FALSE)),0)</f>
        <v>0</v>
      </c>
      <c r="C10707" s="1165" t="str">
        <f t="shared" si="1083"/>
        <v>MEXP122DT</v>
      </c>
      <c r="D10707" s="988" t="str">
        <f>'GRP Macros'!$U$14</f>
        <v>Red 
RAL 3020</v>
      </c>
      <c r="E10707" s="1165" t="s">
        <v>27826</v>
      </c>
      <c r="F10707" s="1165" t="s">
        <v>28333</v>
      </c>
    </row>
    <row r="10708" spans="1:6" ht="15" customHeight="1">
      <c r="A10708" s="1165" t="str">
        <f t="shared" si="1082"/>
        <v>MEXP122DTVIO</v>
      </c>
      <c r="B10708" s="1165">
        <f>IFERROR(INDEX('GRP Macros'!$B$14:$AF$554,MATCH(C10708,'GRP Macros'!$B$14:$B$552,FALSE),MATCH(D10708,'GRP Macros'!$B$14:$AF$14,FALSE)),0)</f>
        <v>0</v>
      </c>
      <c r="C10708" s="1165" t="str">
        <f t="shared" si="1083"/>
        <v>MEXP122DT</v>
      </c>
      <c r="D10708" s="988" t="str">
        <f>'GRP Macros'!$V$14</f>
        <v>Violet 
RAL 4008</v>
      </c>
      <c r="E10708" s="1165" t="s">
        <v>27833</v>
      </c>
      <c r="F10708" s="1165" t="s">
        <v>28333</v>
      </c>
    </row>
    <row r="10709" spans="1:6" ht="15" customHeight="1">
      <c r="A10709" s="1165" t="str">
        <f t="shared" si="1082"/>
        <v>MEXP122DTBLK</v>
      </c>
      <c r="B10709" s="1165">
        <f>IFERROR(INDEX('GRP Macros'!$B$14:$AF$554,MATCH(C10709,'GRP Macros'!$B$14:$B$552,FALSE),MATCH(D10709,'GRP Macros'!$B$14:$AF$14,FALSE)),0)</f>
        <v>0</v>
      </c>
      <c r="C10709" s="1165" t="str">
        <f t="shared" si="1083"/>
        <v>MEXP122DT</v>
      </c>
      <c r="D10709" s="988" t="str">
        <f>'GRP Macros'!$X$14</f>
        <v>Black 
RAL 9005</v>
      </c>
      <c r="E10709" s="1165" t="s">
        <v>27829</v>
      </c>
      <c r="F10709" s="1165" t="s">
        <v>28333</v>
      </c>
    </row>
    <row r="10710" spans="1:6" ht="15" customHeight="1">
      <c r="A10710" s="1165" t="str">
        <f t="shared" si="1082"/>
        <v>MEXP122DTGRY</v>
      </c>
      <c r="B10710" s="1165">
        <f>IFERROR(INDEX('GRP Macros'!$B$14:$AF$554,MATCH(C10710,'GRP Macros'!$B$14:$B$552,FALSE),MATCH(D10710,'GRP Macros'!$B$14:$AF$14,FALSE)),0)</f>
        <v>0</v>
      </c>
      <c r="C10710" s="1165" t="str">
        <f t="shared" si="1083"/>
        <v>MEXP122DT</v>
      </c>
      <c r="D10710" s="988" t="str">
        <f>'GRP Macros'!$Y$14</f>
        <v>Grey 
RAL 7001</v>
      </c>
      <c r="E10710" s="1165" t="s">
        <v>27828</v>
      </c>
      <c r="F10710" s="1165" t="s">
        <v>28333</v>
      </c>
    </row>
    <row r="10711" spans="1:6" ht="15" customHeight="1">
      <c r="A10711" s="1165" t="str">
        <f t="shared" si="1082"/>
        <v>MEXP122DTFLY</v>
      </c>
      <c r="B10711" s="1165">
        <f>IFERROR(INDEX('GRP Macros'!$B$14:$AF$554,MATCH(C10711,'GRP Macros'!$B$14:$B$552,FALSE),MATCH(D10711,'GRP Macros'!$B$14:$AF$14,FALSE)),0)</f>
        <v>0</v>
      </c>
      <c r="C10711" s="1165" t="str">
        <f t="shared" si="1083"/>
        <v>MEXP122DT</v>
      </c>
      <c r="D10711" s="988" t="str">
        <f>'GRP Macros'!$Z$14</f>
        <v>Fluo Yellow 
RAL 1026</v>
      </c>
      <c r="E10711" s="1165" t="s">
        <v>28041</v>
      </c>
      <c r="F10711" s="1165" t="s">
        <v>28333</v>
      </c>
    </row>
    <row r="10712" spans="1:6" ht="15" customHeight="1">
      <c r="A10712" s="1165" t="str">
        <f t="shared" si="1082"/>
        <v>MEXP122DTFLO</v>
      </c>
      <c r="B10712" s="1165">
        <f>IFERROR(INDEX('GRP Macros'!$B$14:$AF$554,MATCH(C10712,'GRP Macros'!$B$14:$B$552,FALSE),MATCH(D10712,'GRP Macros'!$B$14:$AF$14,FALSE)),0)</f>
        <v>0</v>
      </c>
      <c r="C10712" s="1165" t="str">
        <f t="shared" si="1083"/>
        <v>MEXP122DT</v>
      </c>
      <c r="D10712" s="988" t="str">
        <f>'GRP Macros'!$AA$14</f>
        <v>Fluo Orange 
RAL 2005</v>
      </c>
      <c r="E10712" s="1165" t="s">
        <v>27830</v>
      </c>
      <c r="F10712" s="1165" t="s">
        <v>28333</v>
      </c>
    </row>
    <row r="10713" spans="1:6" ht="15" customHeight="1">
      <c r="A10713" s="1165" t="str">
        <f t="shared" si="1082"/>
        <v>MEXP122DTFLP</v>
      </c>
      <c r="B10713" s="1165">
        <f>IFERROR(INDEX('GRP Macros'!$B$14:$AF$554,MATCH(C10713,'GRP Macros'!$B$14:$B$552,FALSE),MATCH(D10713,'GRP Macros'!$B$14:$AF$14,FALSE)),0)</f>
        <v>0</v>
      </c>
      <c r="C10713" s="1165" t="str">
        <f t="shared" si="1083"/>
        <v>MEXP122DT</v>
      </c>
      <c r="D10713" s="988" t="str">
        <f>'GRP Macros'!$AB$14</f>
        <v>Fluo Pink 
Pantone 806C</v>
      </c>
      <c r="E10713" s="1165" t="s">
        <v>27832</v>
      </c>
      <c r="F10713" s="1165" t="s">
        <v>28333</v>
      </c>
    </row>
    <row r="10714" spans="1:6" ht="15" customHeight="1">
      <c r="A10714" s="1165" t="str">
        <f t="shared" si="1082"/>
        <v>MEXP122DTFLG</v>
      </c>
      <c r="B10714" s="1165">
        <f>IFERROR(INDEX('GRP Macros'!$B$14:$AF$554,MATCH(C10714,'GRP Macros'!$B$14:$B$552,FALSE),MATCH(D10714,'GRP Macros'!$B$14:$AF$14,FALSE)),0)</f>
        <v>0</v>
      </c>
      <c r="C10714" s="1165" t="str">
        <f t="shared" si="1083"/>
        <v>MEXP122DT</v>
      </c>
      <c r="D10714" s="988" t="str">
        <f>'GRP Macros'!$AC$14</f>
        <v>Fluo Green 
RAL 6028</v>
      </c>
      <c r="E10714" s="1165" t="s">
        <v>27831</v>
      </c>
      <c r="F10714" s="1165" t="s">
        <v>28333</v>
      </c>
    </row>
    <row r="10715" spans="1:6" ht="15" customHeight="1">
      <c r="A10715" s="1165" t="str">
        <f t="shared" si="1082"/>
        <v>MEXP123DTWHI</v>
      </c>
      <c r="B10715" s="1165">
        <f>IFERROR(INDEX('GRP Macros'!$B$14:$AF$554,MATCH(C10715,'GRP Macros'!$B$14:$B$552,FALSE),MATCH(D10715,'GRP Macros'!$B$14:$AF$14,FALSE)),0)</f>
        <v>0</v>
      </c>
      <c r="C10715" s="1165" t="s">
        <v>28586</v>
      </c>
      <c r="D10715" s="1167" t="str">
        <f>'GRP Macros'!$K$14</f>
        <v>White 
RAL 9016</v>
      </c>
      <c r="E10715" s="1165" t="s">
        <v>27838</v>
      </c>
      <c r="F10715" s="1165" t="s">
        <v>28333</v>
      </c>
    </row>
    <row r="10716" spans="1:6" ht="15" customHeight="1">
      <c r="A10716" s="1165" t="str">
        <f t="shared" si="1082"/>
        <v>MEXP123DTBLU</v>
      </c>
      <c r="B10716" s="1165">
        <f>IFERROR(INDEX('GRP Macros'!$B$14:$AF$554,MATCH(C10716,'GRP Macros'!$B$14:$B$552,FALSE),MATCH(D10716,'GRP Macros'!$B$14:$AF$14,FALSE)),0)</f>
        <v>0</v>
      </c>
      <c r="C10716" s="1165" t="str">
        <f>C10715</f>
        <v>MEXP123DT</v>
      </c>
      <c r="D10716" s="988" t="str">
        <f>'GRP Macros'!$L$14</f>
        <v>Blue US 
RAL 5015</v>
      </c>
      <c r="E10716" s="1165" t="s">
        <v>27827</v>
      </c>
      <c r="F10716" s="1165" t="s">
        <v>28333</v>
      </c>
    </row>
    <row r="10717" spans="1:6" ht="15" customHeight="1">
      <c r="A10717" s="1165" t="str">
        <f t="shared" si="1082"/>
        <v>MEXP123DTMIN</v>
      </c>
      <c r="B10717" s="1165">
        <f>IFERROR(INDEX('GRP Macros'!$B$14:$AF$554,MATCH(C10717,'GRP Macros'!$B$14:$B$552,FALSE),MATCH(D10717,'GRP Macros'!$B$14:$AF$14,FALSE)),0)</f>
        <v>0</v>
      </c>
      <c r="C10717" s="1165" t="str">
        <f t="shared" ref="C10717:C10728" si="1084">C10716</f>
        <v>MEXP123DT</v>
      </c>
      <c r="D10717" s="988" t="str">
        <f>'GRP Macros'!$O$14</f>
        <v>Mint 
RAL 6027</v>
      </c>
      <c r="E10717" s="1165" t="s">
        <v>27834</v>
      </c>
      <c r="F10717" s="1165" t="s">
        <v>28333</v>
      </c>
    </row>
    <row r="10718" spans="1:6" ht="15" customHeight="1">
      <c r="A10718" s="1165" t="str">
        <f t="shared" si="1082"/>
        <v>MEXP123DTGRE</v>
      </c>
      <c r="B10718" s="1165">
        <f>IFERROR(INDEX('GRP Macros'!$B$14:$AF$554,MATCH(C10718,'GRP Macros'!$B$14:$B$552,FALSE),MATCH(D10718,'GRP Macros'!$B$14:$AF$14,FALSE)),0)</f>
        <v>0</v>
      </c>
      <c r="C10718" s="1165" t="str">
        <f t="shared" si="1084"/>
        <v>MEXP123DT</v>
      </c>
      <c r="D10718" s="988" t="str">
        <f>'GRP Macros'!$P$14</f>
        <v>Green 
RAL 6037</v>
      </c>
      <c r="E10718" s="1165" t="s">
        <v>27837</v>
      </c>
      <c r="F10718" s="1165" t="s">
        <v>28333</v>
      </c>
    </row>
    <row r="10719" spans="1:6" ht="15" customHeight="1">
      <c r="A10719" s="1165" t="str">
        <f t="shared" si="1082"/>
        <v>MEXP123DTPUK</v>
      </c>
      <c r="B10719" s="1165">
        <f>IFERROR(INDEX('GRP Macros'!$B$14:$AF$554,MATCH(C10719,'GRP Macros'!$B$14:$B$552,FALSE),MATCH(D10719,'GRP Macros'!$B$14:$AF$14,FALSE)),0)</f>
        <v>0</v>
      </c>
      <c r="C10719" s="1165" t="str">
        <f t="shared" si="1084"/>
        <v>MEXP123DT</v>
      </c>
      <c r="D10719" s="988" t="str">
        <f>'GRP Macros'!$Q$14</f>
        <v>US Green 
Pantone
2301C</v>
      </c>
      <c r="E10719" s="1165" t="s">
        <v>27835</v>
      </c>
      <c r="F10719" s="1165" t="s">
        <v>28333</v>
      </c>
    </row>
    <row r="10720" spans="1:6" ht="15" customHeight="1">
      <c r="A10720" s="1165" t="str">
        <f t="shared" si="1082"/>
        <v>MEXP123DTYEL</v>
      </c>
      <c r="B10720" s="1165">
        <f>IFERROR(INDEX('GRP Macros'!$B$14:$AF$554,MATCH(C10720,'GRP Macros'!$B$14:$B$552,FALSE),MATCH(D10720,'GRP Macros'!$B$14:$AF$14,FALSE)),0)</f>
        <v>0</v>
      </c>
      <c r="C10720" s="1165" t="str">
        <f t="shared" si="1084"/>
        <v>MEXP123DT</v>
      </c>
      <c r="D10720" s="988" t="str">
        <f>'GRP Macros'!$S$14</f>
        <v>Yellow 
RAL 1023</v>
      </c>
      <c r="E10720" s="1165" t="s">
        <v>27823</v>
      </c>
      <c r="F10720" s="1165" t="s">
        <v>28333</v>
      </c>
    </row>
    <row r="10721" spans="1:6" ht="15" customHeight="1">
      <c r="A10721" s="1165" t="str">
        <f t="shared" si="1082"/>
        <v>MEXP123DTRED</v>
      </c>
      <c r="B10721" s="1165">
        <f>IFERROR(INDEX('GRP Macros'!$B$14:$AF$554,MATCH(C10721,'GRP Macros'!$B$14:$B$552,FALSE),MATCH(D10721,'GRP Macros'!$B$14:$AF$14,FALSE)),0)</f>
        <v>0</v>
      </c>
      <c r="C10721" s="1165" t="str">
        <f t="shared" si="1084"/>
        <v>MEXP123DT</v>
      </c>
      <c r="D10721" s="988" t="str">
        <f>'GRP Macros'!$U$14</f>
        <v>Red 
RAL 3020</v>
      </c>
      <c r="E10721" s="1165" t="s">
        <v>27826</v>
      </c>
      <c r="F10721" s="1165" t="s">
        <v>28333</v>
      </c>
    </row>
    <row r="10722" spans="1:6" ht="15" customHeight="1">
      <c r="A10722" s="1165" t="str">
        <f t="shared" si="1082"/>
        <v>MEXP123DTVIO</v>
      </c>
      <c r="B10722" s="1165">
        <f>IFERROR(INDEX('GRP Macros'!$B$14:$AF$554,MATCH(C10722,'GRP Macros'!$B$14:$B$552,FALSE),MATCH(D10722,'GRP Macros'!$B$14:$AF$14,FALSE)),0)</f>
        <v>0</v>
      </c>
      <c r="C10722" s="1165" t="str">
        <f t="shared" si="1084"/>
        <v>MEXP123DT</v>
      </c>
      <c r="D10722" s="988" t="str">
        <f>'GRP Macros'!$V$14</f>
        <v>Violet 
RAL 4008</v>
      </c>
      <c r="E10722" s="1165" t="s">
        <v>27833</v>
      </c>
      <c r="F10722" s="1165" t="s">
        <v>28333</v>
      </c>
    </row>
    <row r="10723" spans="1:6" ht="15" customHeight="1">
      <c r="A10723" s="1165" t="str">
        <f t="shared" si="1082"/>
        <v>MEXP123DTBLK</v>
      </c>
      <c r="B10723" s="1165">
        <f>IFERROR(INDEX('GRP Macros'!$B$14:$AF$554,MATCH(C10723,'GRP Macros'!$B$14:$B$552,FALSE),MATCH(D10723,'GRP Macros'!$B$14:$AF$14,FALSE)),0)</f>
        <v>0</v>
      </c>
      <c r="C10723" s="1165" t="str">
        <f t="shared" si="1084"/>
        <v>MEXP123DT</v>
      </c>
      <c r="D10723" s="988" t="str">
        <f>'GRP Macros'!$X$14</f>
        <v>Black 
RAL 9005</v>
      </c>
      <c r="E10723" s="1165" t="s">
        <v>27829</v>
      </c>
      <c r="F10723" s="1165" t="s">
        <v>28333</v>
      </c>
    </row>
    <row r="10724" spans="1:6" ht="15" customHeight="1">
      <c r="A10724" s="1165" t="str">
        <f t="shared" si="1082"/>
        <v>MEXP123DTGRY</v>
      </c>
      <c r="B10724" s="1165">
        <f>IFERROR(INDEX('GRP Macros'!$B$14:$AF$554,MATCH(C10724,'GRP Macros'!$B$14:$B$552,FALSE),MATCH(D10724,'GRP Macros'!$B$14:$AF$14,FALSE)),0)</f>
        <v>0</v>
      </c>
      <c r="C10724" s="1165" t="str">
        <f t="shared" si="1084"/>
        <v>MEXP123DT</v>
      </c>
      <c r="D10724" s="988" t="str">
        <f>'GRP Macros'!$Y$14</f>
        <v>Grey 
RAL 7001</v>
      </c>
      <c r="E10724" s="1165" t="s">
        <v>27828</v>
      </c>
      <c r="F10724" s="1165" t="s">
        <v>28333</v>
      </c>
    </row>
    <row r="10725" spans="1:6" ht="15" customHeight="1">
      <c r="A10725" s="1165" t="str">
        <f t="shared" si="1082"/>
        <v>MEXP123DTFLY</v>
      </c>
      <c r="B10725" s="1165">
        <f>IFERROR(INDEX('GRP Macros'!$B$14:$AF$554,MATCH(C10725,'GRP Macros'!$B$14:$B$552,FALSE),MATCH(D10725,'GRP Macros'!$B$14:$AF$14,FALSE)),0)</f>
        <v>0</v>
      </c>
      <c r="C10725" s="1165" t="str">
        <f t="shared" si="1084"/>
        <v>MEXP123DT</v>
      </c>
      <c r="D10725" s="988" t="str">
        <f>'GRP Macros'!$Z$14</f>
        <v>Fluo Yellow 
RAL 1026</v>
      </c>
      <c r="E10725" s="1165" t="s">
        <v>28041</v>
      </c>
      <c r="F10725" s="1165" t="s">
        <v>28333</v>
      </c>
    </row>
    <row r="10726" spans="1:6" ht="15" customHeight="1">
      <c r="A10726" s="1165" t="str">
        <f t="shared" si="1082"/>
        <v>MEXP123DTFLO</v>
      </c>
      <c r="B10726" s="1165">
        <f>IFERROR(INDEX('GRP Macros'!$B$14:$AF$554,MATCH(C10726,'GRP Macros'!$B$14:$B$552,FALSE),MATCH(D10726,'GRP Macros'!$B$14:$AF$14,FALSE)),0)</f>
        <v>0</v>
      </c>
      <c r="C10726" s="1165" t="str">
        <f t="shared" si="1084"/>
        <v>MEXP123DT</v>
      </c>
      <c r="D10726" s="988" t="str">
        <f>'GRP Macros'!$AA$14</f>
        <v>Fluo Orange 
RAL 2005</v>
      </c>
      <c r="E10726" s="1165" t="s">
        <v>27830</v>
      </c>
      <c r="F10726" s="1165" t="s">
        <v>28333</v>
      </c>
    </row>
    <row r="10727" spans="1:6" ht="15" customHeight="1">
      <c r="A10727" s="1165" t="str">
        <f t="shared" si="1082"/>
        <v>MEXP123DTFLP</v>
      </c>
      <c r="B10727" s="1165">
        <f>IFERROR(INDEX('GRP Macros'!$B$14:$AF$554,MATCH(C10727,'GRP Macros'!$B$14:$B$552,FALSE),MATCH(D10727,'GRP Macros'!$B$14:$AF$14,FALSE)),0)</f>
        <v>0</v>
      </c>
      <c r="C10727" s="1165" t="str">
        <f t="shared" si="1084"/>
        <v>MEXP123DT</v>
      </c>
      <c r="D10727" s="988" t="str">
        <f>'GRP Macros'!$AB$14</f>
        <v>Fluo Pink 
Pantone 806C</v>
      </c>
      <c r="E10727" s="1165" t="s">
        <v>27832</v>
      </c>
      <c r="F10727" s="1165" t="s">
        <v>28333</v>
      </c>
    </row>
    <row r="10728" spans="1:6" ht="15" customHeight="1">
      <c r="A10728" s="1165" t="str">
        <f t="shared" si="1082"/>
        <v>MEXP123DTFLG</v>
      </c>
      <c r="B10728" s="1165">
        <f>IFERROR(INDEX('GRP Macros'!$B$14:$AF$554,MATCH(C10728,'GRP Macros'!$B$14:$B$552,FALSE),MATCH(D10728,'GRP Macros'!$B$14:$AF$14,FALSE)),0)</f>
        <v>0</v>
      </c>
      <c r="C10728" s="1165" t="str">
        <f t="shared" si="1084"/>
        <v>MEXP123DT</v>
      </c>
      <c r="D10728" s="988" t="str">
        <f>'GRP Macros'!$AC$14</f>
        <v>Fluo Green 
RAL 6028</v>
      </c>
      <c r="E10728" s="1165" t="s">
        <v>27831</v>
      </c>
      <c r="F10728" s="1165" t="s">
        <v>28333</v>
      </c>
    </row>
    <row r="10729" spans="1:6" ht="15" customHeight="1">
      <c r="A10729" s="1165" t="str">
        <f t="shared" si="1082"/>
        <v>MEXP124DTWHI</v>
      </c>
      <c r="B10729" s="1165">
        <f>IFERROR(INDEX('GRP Macros'!$B$14:$AF$554,MATCH(C10729,'GRP Macros'!$B$14:$B$552,FALSE),MATCH(D10729,'GRP Macros'!$B$14:$AF$14,FALSE)),0)</f>
        <v>0</v>
      </c>
      <c r="C10729" s="1165" t="s">
        <v>28587</v>
      </c>
      <c r="D10729" s="1167" t="str">
        <f>'GRP Macros'!$K$14</f>
        <v>White 
RAL 9016</v>
      </c>
      <c r="E10729" s="1165" t="s">
        <v>27838</v>
      </c>
      <c r="F10729" s="1165" t="s">
        <v>28333</v>
      </c>
    </row>
    <row r="10730" spans="1:6" ht="15" customHeight="1">
      <c r="A10730" s="1165" t="str">
        <f t="shared" si="1082"/>
        <v>MEXP124DTBLU</v>
      </c>
      <c r="B10730" s="1165">
        <f>IFERROR(INDEX('GRP Macros'!$B$14:$AF$554,MATCH(C10730,'GRP Macros'!$B$14:$B$552,FALSE),MATCH(D10730,'GRP Macros'!$B$14:$AF$14,FALSE)),0)</f>
        <v>0</v>
      </c>
      <c r="C10730" s="1165" t="str">
        <f>C10729</f>
        <v>MEXP124DT</v>
      </c>
      <c r="D10730" s="988" t="str">
        <f>'GRP Macros'!$L$14</f>
        <v>Blue US 
RAL 5015</v>
      </c>
      <c r="E10730" s="1165" t="s">
        <v>27827</v>
      </c>
      <c r="F10730" s="1165" t="s">
        <v>28333</v>
      </c>
    </row>
    <row r="10731" spans="1:6" ht="15" customHeight="1">
      <c r="A10731" s="1165" t="str">
        <f t="shared" si="1082"/>
        <v>MEXP124DTMIN</v>
      </c>
      <c r="B10731" s="1165">
        <f>IFERROR(INDEX('GRP Macros'!$B$14:$AF$554,MATCH(C10731,'GRP Macros'!$B$14:$B$552,FALSE),MATCH(D10731,'GRP Macros'!$B$14:$AF$14,FALSE)),0)</f>
        <v>0</v>
      </c>
      <c r="C10731" s="1165" t="str">
        <f t="shared" ref="C10731:C10742" si="1085">C10730</f>
        <v>MEXP124DT</v>
      </c>
      <c r="D10731" s="988" t="str">
        <f>'GRP Macros'!$O$14</f>
        <v>Mint 
RAL 6027</v>
      </c>
      <c r="E10731" s="1165" t="s">
        <v>27834</v>
      </c>
      <c r="F10731" s="1165" t="s">
        <v>28333</v>
      </c>
    </row>
    <row r="10732" spans="1:6" ht="15" customHeight="1">
      <c r="A10732" s="1165" t="str">
        <f t="shared" si="1082"/>
        <v>MEXP124DTGRE</v>
      </c>
      <c r="B10732" s="1165">
        <f>IFERROR(INDEX('GRP Macros'!$B$14:$AF$554,MATCH(C10732,'GRP Macros'!$B$14:$B$552,FALSE),MATCH(D10732,'GRP Macros'!$B$14:$AF$14,FALSE)),0)</f>
        <v>0</v>
      </c>
      <c r="C10732" s="1165" t="str">
        <f t="shared" si="1085"/>
        <v>MEXP124DT</v>
      </c>
      <c r="D10732" s="988" t="str">
        <f>'GRP Macros'!$P$14</f>
        <v>Green 
RAL 6037</v>
      </c>
      <c r="E10732" s="1165" t="s">
        <v>27837</v>
      </c>
      <c r="F10732" s="1165" t="s">
        <v>28333</v>
      </c>
    </row>
    <row r="10733" spans="1:6" ht="15" customHeight="1">
      <c r="A10733" s="1165" t="str">
        <f t="shared" si="1082"/>
        <v>MEXP124DTPUK</v>
      </c>
      <c r="B10733" s="1165">
        <f>IFERROR(INDEX('GRP Macros'!$B$14:$AF$554,MATCH(C10733,'GRP Macros'!$B$14:$B$552,FALSE),MATCH(D10733,'GRP Macros'!$B$14:$AF$14,FALSE)),0)</f>
        <v>0</v>
      </c>
      <c r="C10733" s="1165" t="str">
        <f t="shared" si="1085"/>
        <v>MEXP124DT</v>
      </c>
      <c r="D10733" s="988" t="str">
        <f>'GRP Macros'!$Q$14</f>
        <v>US Green 
Pantone
2301C</v>
      </c>
      <c r="E10733" s="1165" t="s">
        <v>27835</v>
      </c>
      <c r="F10733" s="1165" t="s">
        <v>28333</v>
      </c>
    </row>
    <row r="10734" spans="1:6" ht="15" customHeight="1">
      <c r="A10734" s="1165" t="str">
        <f t="shared" si="1082"/>
        <v>MEXP124DTYEL</v>
      </c>
      <c r="B10734" s="1165">
        <f>IFERROR(INDEX('GRP Macros'!$B$14:$AF$554,MATCH(C10734,'GRP Macros'!$B$14:$B$552,FALSE),MATCH(D10734,'GRP Macros'!$B$14:$AF$14,FALSE)),0)</f>
        <v>0</v>
      </c>
      <c r="C10734" s="1165" t="str">
        <f t="shared" si="1085"/>
        <v>MEXP124DT</v>
      </c>
      <c r="D10734" s="988" t="str">
        <f>'GRP Macros'!$S$14</f>
        <v>Yellow 
RAL 1023</v>
      </c>
      <c r="E10734" s="1165" t="s">
        <v>27823</v>
      </c>
      <c r="F10734" s="1165" t="s">
        <v>28333</v>
      </c>
    </row>
    <row r="10735" spans="1:6" ht="15" customHeight="1">
      <c r="A10735" s="1165" t="str">
        <f t="shared" si="1082"/>
        <v>MEXP124DTRED</v>
      </c>
      <c r="B10735" s="1165">
        <f>IFERROR(INDEX('GRP Macros'!$B$14:$AF$554,MATCH(C10735,'GRP Macros'!$B$14:$B$552,FALSE),MATCH(D10735,'GRP Macros'!$B$14:$AF$14,FALSE)),0)</f>
        <v>0</v>
      </c>
      <c r="C10735" s="1165" t="str">
        <f t="shared" si="1085"/>
        <v>MEXP124DT</v>
      </c>
      <c r="D10735" s="988" t="str">
        <f>'GRP Macros'!$U$14</f>
        <v>Red 
RAL 3020</v>
      </c>
      <c r="E10735" s="1165" t="s">
        <v>27826</v>
      </c>
      <c r="F10735" s="1165" t="s">
        <v>28333</v>
      </c>
    </row>
    <row r="10736" spans="1:6" ht="15" customHeight="1">
      <c r="A10736" s="1165" t="str">
        <f t="shared" si="1082"/>
        <v>MEXP124DTVIO</v>
      </c>
      <c r="B10736" s="1165">
        <f>IFERROR(INDEX('GRP Macros'!$B$14:$AF$554,MATCH(C10736,'GRP Macros'!$B$14:$B$552,FALSE),MATCH(D10736,'GRP Macros'!$B$14:$AF$14,FALSE)),0)</f>
        <v>0</v>
      </c>
      <c r="C10736" s="1165" t="str">
        <f t="shared" si="1085"/>
        <v>MEXP124DT</v>
      </c>
      <c r="D10736" s="988" t="str">
        <f>'GRP Macros'!$V$14</f>
        <v>Violet 
RAL 4008</v>
      </c>
      <c r="E10736" s="1165" t="s">
        <v>27833</v>
      </c>
      <c r="F10736" s="1165" t="s">
        <v>28333</v>
      </c>
    </row>
    <row r="10737" spans="1:6" ht="15" customHeight="1">
      <c r="A10737" s="1165" t="str">
        <f t="shared" si="1082"/>
        <v>MEXP124DTBLK</v>
      </c>
      <c r="B10737" s="1165">
        <f>IFERROR(INDEX('GRP Macros'!$B$14:$AF$554,MATCH(C10737,'GRP Macros'!$B$14:$B$552,FALSE),MATCH(D10737,'GRP Macros'!$B$14:$AF$14,FALSE)),0)</f>
        <v>0</v>
      </c>
      <c r="C10737" s="1165" t="str">
        <f t="shared" si="1085"/>
        <v>MEXP124DT</v>
      </c>
      <c r="D10737" s="988" t="str">
        <f>'GRP Macros'!$X$14</f>
        <v>Black 
RAL 9005</v>
      </c>
      <c r="E10737" s="1165" t="s">
        <v>27829</v>
      </c>
      <c r="F10737" s="1165" t="s">
        <v>28333</v>
      </c>
    </row>
    <row r="10738" spans="1:6" ht="15" customHeight="1">
      <c r="A10738" s="1165" t="str">
        <f t="shared" si="1082"/>
        <v>MEXP124DTGRY</v>
      </c>
      <c r="B10738" s="1165">
        <f>IFERROR(INDEX('GRP Macros'!$B$14:$AF$554,MATCH(C10738,'GRP Macros'!$B$14:$B$552,FALSE),MATCH(D10738,'GRP Macros'!$B$14:$AF$14,FALSE)),0)</f>
        <v>0</v>
      </c>
      <c r="C10738" s="1165" t="str">
        <f t="shared" si="1085"/>
        <v>MEXP124DT</v>
      </c>
      <c r="D10738" s="988" t="str">
        <f>'GRP Macros'!$Y$14</f>
        <v>Grey 
RAL 7001</v>
      </c>
      <c r="E10738" s="1165" t="s">
        <v>27828</v>
      </c>
      <c r="F10738" s="1165" t="s">
        <v>28333</v>
      </c>
    </row>
    <row r="10739" spans="1:6" ht="15" customHeight="1">
      <c r="A10739" s="1165" t="str">
        <f t="shared" si="1082"/>
        <v>MEXP124DTFLY</v>
      </c>
      <c r="B10739" s="1165">
        <f>IFERROR(INDEX('GRP Macros'!$B$14:$AF$554,MATCH(C10739,'GRP Macros'!$B$14:$B$552,FALSE),MATCH(D10739,'GRP Macros'!$B$14:$AF$14,FALSE)),0)</f>
        <v>0</v>
      </c>
      <c r="C10739" s="1165" t="str">
        <f t="shared" si="1085"/>
        <v>MEXP124DT</v>
      </c>
      <c r="D10739" s="988" t="str">
        <f>'GRP Macros'!$Z$14</f>
        <v>Fluo Yellow 
RAL 1026</v>
      </c>
      <c r="E10739" s="1165" t="s">
        <v>28041</v>
      </c>
      <c r="F10739" s="1165" t="s">
        <v>28333</v>
      </c>
    </row>
    <row r="10740" spans="1:6" ht="15" customHeight="1">
      <c r="A10740" s="1165" t="str">
        <f t="shared" si="1082"/>
        <v>MEXP124DTFLO</v>
      </c>
      <c r="B10740" s="1165">
        <f>IFERROR(INDEX('GRP Macros'!$B$14:$AF$554,MATCH(C10740,'GRP Macros'!$B$14:$B$552,FALSE),MATCH(D10740,'GRP Macros'!$B$14:$AF$14,FALSE)),0)</f>
        <v>0</v>
      </c>
      <c r="C10740" s="1165" t="str">
        <f t="shared" si="1085"/>
        <v>MEXP124DT</v>
      </c>
      <c r="D10740" s="988" t="str">
        <f>'GRP Macros'!$AA$14</f>
        <v>Fluo Orange 
RAL 2005</v>
      </c>
      <c r="E10740" s="1165" t="s">
        <v>27830</v>
      </c>
      <c r="F10740" s="1165" t="s">
        <v>28333</v>
      </c>
    </row>
    <row r="10741" spans="1:6" ht="15" customHeight="1">
      <c r="A10741" s="1165" t="str">
        <f t="shared" si="1082"/>
        <v>MEXP124DTFLP</v>
      </c>
      <c r="B10741" s="1165">
        <f>IFERROR(INDEX('GRP Macros'!$B$14:$AF$554,MATCH(C10741,'GRP Macros'!$B$14:$B$552,FALSE),MATCH(D10741,'GRP Macros'!$B$14:$AF$14,FALSE)),0)</f>
        <v>0</v>
      </c>
      <c r="C10741" s="1165" t="str">
        <f t="shared" si="1085"/>
        <v>MEXP124DT</v>
      </c>
      <c r="D10741" s="988" t="str">
        <f>'GRP Macros'!$AB$14</f>
        <v>Fluo Pink 
Pantone 806C</v>
      </c>
      <c r="E10741" s="1165" t="s">
        <v>27832</v>
      </c>
      <c r="F10741" s="1165" t="s">
        <v>28333</v>
      </c>
    </row>
    <row r="10742" spans="1:6" ht="15" customHeight="1">
      <c r="A10742" s="1165" t="str">
        <f t="shared" si="1082"/>
        <v>MEXP124DTFLG</v>
      </c>
      <c r="B10742" s="1165">
        <f>IFERROR(INDEX('GRP Macros'!$B$14:$AF$554,MATCH(C10742,'GRP Macros'!$B$14:$B$552,FALSE),MATCH(D10742,'GRP Macros'!$B$14:$AF$14,FALSE)),0)</f>
        <v>0</v>
      </c>
      <c r="C10742" s="1165" t="str">
        <f t="shared" si="1085"/>
        <v>MEXP124DT</v>
      </c>
      <c r="D10742" s="988" t="str">
        <f>'GRP Macros'!$AC$14</f>
        <v>Fluo Green 
RAL 6028</v>
      </c>
      <c r="E10742" s="1165" t="s">
        <v>27831</v>
      </c>
      <c r="F10742" s="1165" t="s">
        <v>28333</v>
      </c>
    </row>
    <row r="10743" spans="1:6" ht="15" customHeight="1">
      <c r="A10743" s="1165" t="str">
        <f t="shared" ref="A10743:A10791" si="1086">CONCATENATE(C10743,E10743)</f>
        <v>MEXP125DTWHI</v>
      </c>
      <c r="B10743" s="1165">
        <f>IFERROR(INDEX('GRP Macros'!$B$14:$AF$554,MATCH(C10743,'GRP Macros'!$B$14:$B$552,FALSE),MATCH(D10743,'GRP Macros'!$B$14:$AF$14,FALSE)),0)</f>
        <v>0</v>
      </c>
      <c r="C10743" s="1165" t="s">
        <v>28588</v>
      </c>
      <c r="D10743" s="1167" t="str">
        <f>'GRP Macros'!$K$14</f>
        <v>White 
RAL 9016</v>
      </c>
      <c r="E10743" s="1165" t="s">
        <v>27838</v>
      </c>
      <c r="F10743" s="1165" t="s">
        <v>28333</v>
      </c>
    </row>
    <row r="10744" spans="1:6" ht="15" customHeight="1">
      <c r="A10744" s="1165" t="str">
        <f t="shared" si="1086"/>
        <v>MEXP125DTBLU</v>
      </c>
      <c r="B10744" s="1165">
        <f>IFERROR(INDEX('GRP Macros'!$B$14:$AF$554,MATCH(C10744,'GRP Macros'!$B$14:$B$552,FALSE),MATCH(D10744,'GRP Macros'!$B$14:$AF$14,FALSE)),0)</f>
        <v>0</v>
      </c>
      <c r="C10744" s="1165" t="str">
        <f>C10743</f>
        <v>MEXP125DT</v>
      </c>
      <c r="D10744" s="988" t="str">
        <f>'GRP Macros'!$L$14</f>
        <v>Blue US 
RAL 5015</v>
      </c>
      <c r="E10744" s="1165" t="s">
        <v>27827</v>
      </c>
      <c r="F10744" s="1165" t="s">
        <v>28333</v>
      </c>
    </row>
    <row r="10745" spans="1:6" ht="15" customHeight="1">
      <c r="A10745" s="1165" t="str">
        <f t="shared" si="1086"/>
        <v>MEXP125DTMIN</v>
      </c>
      <c r="B10745" s="1165">
        <f>IFERROR(INDEX('GRP Macros'!$B$14:$AF$554,MATCH(C10745,'GRP Macros'!$B$14:$B$552,FALSE),MATCH(D10745,'GRP Macros'!$B$14:$AF$14,FALSE)),0)</f>
        <v>0</v>
      </c>
      <c r="C10745" s="1165" t="str">
        <f t="shared" ref="C10745:C10756" si="1087">C10744</f>
        <v>MEXP125DT</v>
      </c>
      <c r="D10745" s="988" t="str">
        <f>'GRP Macros'!$O$14</f>
        <v>Mint 
RAL 6027</v>
      </c>
      <c r="E10745" s="1165" t="s">
        <v>27834</v>
      </c>
      <c r="F10745" s="1165" t="s">
        <v>28333</v>
      </c>
    </row>
    <row r="10746" spans="1:6" ht="15" customHeight="1">
      <c r="A10746" s="1165" t="str">
        <f t="shared" si="1086"/>
        <v>MEXP125DTGRE</v>
      </c>
      <c r="B10746" s="1165">
        <f>IFERROR(INDEX('GRP Macros'!$B$14:$AF$554,MATCH(C10746,'GRP Macros'!$B$14:$B$552,FALSE),MATCH(D10746,'GRP Macros'!$B$14:$AF$14,FALSE)),0)</f>
        <v>0</v>
      </c>
      <c r="C10746" s="1165" t="str">
        <f t="shared" si="1087"/>
        <v>MEXP125DT</v>
      </c>
      <c r="D10746" s="988" t="str">
        <f>'GRP Macros'!$P$14</f>
        <v>Green 
RAL 6037</v>
      </c>
      <c r="E10746" s="1165" t="s">
        <v>27837</v>
      </c>
      <c r="F10746" s="1165" t="s">
        <v>28333</v>
      </c>
    </row>
    <row r="10747" spans="1:6" ht="15" customHeight="1">
      <c r="A10747" s="1165" t="str">
        <f t="shared" si="1086"/>
        <v>MEXP125DTPUK</v>
      </c>
      <c r="B10747" s="1165">
        <f>IFERROR(INDEX('GRP Macros'!$B$14:$AF$554,MATCH(C10747,'GRP Macros'!$B$14:$B$552,FALSE),MATCH(D10747,'GRP Macros'!$B$14:$AF$14,FALSE)),0)</f>
        <v>0</v>
      </c>
      <c r="C10747" s="1165" t="str">
        <f t="shared" si="1087"/>
        <v>MEXP125DT</v>
      </c>
      <c r="D10747" s="988" t="str">
        <f>'GRP Macros'!$Q$14</f>
        <v>US Green 
Pantone
2301C</v>
      </c>
      <c r="E10747" s="1165" t="s">
        <v>27835</v>
      </c>
      <c r="F10747" s="1165" t="s">
        <v>28333</v>
      </c>
    </row>
    <row r="10748" spans="1:6" ht="15" customHeight="1">
      <c r="A10748" s="1165" t="str">
        <f t="shared" si="1086"/>
        <v>MEXP125DTYEL</v>
      </c>
      <c r="B10748" s="1165">
        <f>IFERROR(INDEX('GRP Macros'!$B$14:$AF$554,MATCH(C10748,'GRP Macros'!$B$14:$B$552,FALSE),MATCH(D10748,'GRP Macros'!$B$14:$AF$14,FALSE)),0)</f>
        <v>0</v>
      </c>
      <c r="C10748" s="1165" t="str">
        <f t="shared" si="1087"/>
        <v>MEXP125DT</v>
      </c>
      <c r="D10748" s="988" t="str">
        <f>'GRP Macros'!$S$14</f>
        <v>Yellow 
RAL 1023</v>
      </c>
      <c r="E10748" s="1165" t="s">
        <v>27823</v>
      </c>
      <c r="F10748" s="1165" t="s">
        <v>28333</v>
      </c>
    </row>
    <row r="10749" spans="1:6" ht="15" customHeight="1">
      <c r="A10749" s="1165" t="str">
        <f t="shared" si="1086"/>
        <v>MEXP125DTRED</v>
      </c>
      <c r="B10749" s="1165">
        <f>IFERROR(INDEX('GRP Macros'!$B$14:$AF$554,MATCH(C10749,'GRP Macros'!$B$14:$B$552,FALSE),MATCH(D10749,'GRP Macros'!$B$14:$AF$14,FALSE)),0)</f>
        <v>0</v>
      </c>
      <c r="C10749" s="1165" t="str">
        <f t="shared" si="1087"/>
        <v>MEXP125DT</v>
      </c>
      <c r="D10749" s="988" t="str">
        <f>'GRP Macros'!$U$14</f>
        <v>Red 
RAL 3020</v>
      </c>
      <c r="E10749" s="1165" t="s">
        <v>27826</v>
      </c>
      <c r="F10749" s="1165" t="s">
        <v>28333</v>
      </c>
    </row>
    <row r="10750" spans="1:6" ht="15" customHeight="1">
      <c r="A10750" s="1165" t="str">
        <f t="shared" si="1086"/>
        <v>MEXP125DTVIO</v>
      </c>
      <c r="B10750" s="1165">
        <f>IFERROR(INDEX('GRP Macros'!$B$14:$AF$554,MATCH(C10750,'GRP Macros'!$B$14:$B$552,FALSE),MATCH(D10750,'GRP Macros'!$B$14:$AF$14,FALSE)),0)</f>
        <v>0</v>
      </c>
      <c r="C10750" s="1165" t="str">
        <f t="shared" si="1087"/>
        <v>MEXP125DT</v>
      </c>
      <c r="D10750" s="988" t="str">
        <f>'GRP Macros'!$V$14</f>
        <v>Violet 
RAL 4008</v>
      </c>
      <c r="E10750" s="1165" t="s">
        <v>27833</v>
      </c>
      <c r="F10750" s="1165" t="s">
        <v>28333</v>
      </c>
    </row>
    <row r="10751" spans="1:6" ht="15" customHeight="1">
      <c r="A10751" s="1165" t="str">
        <f t="shared" si="1086"/>
        <v>MEXP125DTBLK</v>
      </c>
      <c r="B10751" s="1165">
        <f>IFERROR(INDEX('GRP Macros'!$B$14:$AF$554,MATCH(C10751,'GRP Macros'!$B$14:$B$552,FALSE),MATCH(D10751,'GRP Macros'!$B$14:$AF$14,FALSE)),0)</f>
        <v>0</v>
      </c>
      <c r="C10751" s="1165" t="str">
        <f t="shared" si="1087"/>
        <v>MEXP125DT</v>
      </c>
      <c r="D10751" s="988" t="str">
        <f>'GRP Macros'!$X$14</f>
        <v>Black 
RAL 9005</v>
      </c>
      <c r="E10751" s="1165" t="s">
        <v>27829</v>
      </c>
      <c r="F10751" s="1165" t="s">
        <v>28333</v>
      </c>
    </row>
    <row r="10752" spans="1:6" ht="15" customHeight="1">
      <c r="A10752" s="1165" t="str">
        <f t="shared" si="1086"/>
        <v>MEXP125DTGRY</v>
      </c>
      <c r="B10752" s="1165">
        <f>IFERROR(INDEX('GRP Macros'!$B$14:$AF$554,MATCH(C10752,'GRP Macros'!$B$14:$B$552,FALSE),MATCH(D10752,'GRP Macros'!$B$14:$AF$14,FALSE)),0)</f>
        <v>0</v>
      </c>
      <c r="C10752" s="1165" t="str">
        <f t="shared" si="1087"/>
        <v>MEXP125DT</v>
      </c>
      <c r="D10752" s="988" t="str">
        <f>'GRP Macros'!$Y$14</f>
        <v>Grey 
RAL 7001</v>
      </c>
      <c r="E10752" s="1165" t="s">
        <v>27828</v>
      </c>
      <c r="F10752" s="1165" t="s">
        <v>28333</v>
      </c>
    </row>
    <row r="10753" spans="1:6" ht="15" customHeight="1">
      <c r="A10753" s="1165" t="str">
        <f t="shared" si="1086"/>
        <v>MEXP125DTFLY</v>
      </c>
      <c r="B10753" s="1165">
        <f>IFERROR(INDEX('GRP Macros'!$B$14:$AF$554,MATCH(C10753,'GRP Macros'!$B$14:$B$552,FALSE),MATCH(D10753,'GRP Macros'!$B$14:$AF$14,FALSE)),0)</f>
        <v>0</v>
      </c>
      <c r="C10753" s="1165" t="str">
        <f t="shared" si="1087"/>
        <v>MEXP125DT</v>
      </c>
      <c r="D10753" s="988" t="str">
        <f>'GRP Macros'!$Z$14</f>
        <v>Fluo Yellow 
RAL 1026</v>
      </c>
      <c r="E10753" s="1165" t="s">
        <v>28041</v>
      </c>
      <c r="F10753" s="1165" t="s">
        <v>28333</v>
      </c>
    </row>
    <row r="10754" spans="1:6" ht="15" customHeight="1">
      <c r="A10754" s="1165" t="str">
        <f t="shared" si="1086"/>
        <v>MEXP125DTFLO</v>
      </c>
      <c r="B10754" s="1165">
        <f>IFERROR(INDEX('GRP Macros'!$B$14:$AF$554,MATCH(C10754,'GRP Macros'!$B$14:$B$552,FALSE),MATCH(D10754,'GRP Macros'!$B$14:$AF$14,FALSE)),0)</f>
        <v>0</v>
      </c>
      <c r="C10754" s="1165" t="str">
        <f t="shared" si="1087"/>
        <v>MEXP125DT</v>
      </c>
      <c r="D10754" s="988" t="str">
        <f>'GRP Macros'!$AA$14</f>
        <v>Fluo Orange 
RAL 2005</v>
      </c>
      <c r="E10754" s="1165" t="s">
        <v>27830</v>
      </c>
      <c r="F10754" s="1165" t="s">
        <v>28333</v>
      </c>
    </row>
    <row r="10755" spans="1:6" ht="15" customHeight="1">
      <c r="A10755" s="1165" t="str">
        <f t="shared" si="1086"/>
        <v>MEXP125DTFLP</v>
      </c>
      <c r="B10755" s="1165">
        <f>IFERROR(INDEX('GRP Macros'!$B$14:$AF$554,MATCH(C10755,'GRP Macros'!$B$14:$B$552,FALSE),MATCH(D10755,'GRP Macros'!$B$14:$AF$14,FALSE)),0)</f>
        <v>0</v>
      </c>
      <c r="C10755" s="1165" t="str">
        <f t="shared" si="1087"/>
        <v>MEXP125DT</v>
      </c>
      <c r="D10755" s="988" t="str">
        <f>'GRP Macros'!$AB$14</f>
        <v>Fluo Pink 
Pantone 806C</v>
      </c>
      <c r="E10755" s="1165" t="s">
        <v>27832</v>
      </c>
      <c r="F10755" s="1165" t="s">
        <v>28333</v>
      </c>
    </row>
    <row r="10756" spans="1:6" ht="15" customHeight="1">
      <c r="A10756" s="1165" t="str">
        <f t="shared" si="1086"/>
        <v>MEXP125DTFLG</v>
      </c>
      <c r="B10756" s="1165">
        <f>IFERROR(INDEX('GRP Macros'!$B$14:$AF$554,MATCH(C10756,'GRP Macros'!$B$14:$B$552,FALSE),MATCH(D10756,'GRP Macros'!$B$14:$AF$14,FALSE)),0)</f>
        <v>0</v>
      </c>
      <c r="C10756" s="1165" t="str">
        <f t="shared" si="1087"/>
        <v>MEXP125DT</v>
      </c>
      <c r="D10756" s="988" t="str">
        <f>'GRP Macros'!$AC$14</f>
        <v>Fluo Green 
RAL 6028</v>
      </c>
      <c r="E10756" s="1165" t="s">
        <v>27831</v>
      </c>
      <c r="F10756" s="1165" t="s">
        <v>28333</v>
      </c>
    </row>
    <row r="10757" spans="1:6" ht="15" customHeight="1">
      <c r="A10757" s="1165" t="str">
        <f t="shared" si="1086"/>
        <v>MEXP126DTWHI</v>
      </c>
      <c r="B10757" s="1165">
        <f>IFERROR(INDEX('GRP Macros'!$B$14:$AF$554,MATCH(C10757,'GRP Macros'!$B$14:$B$552,FALSE),MATCH(D10757,'GRP Macros'!$B$14:$AF$14,FALSE)),0)</f>
        <v>0</v>
      </c>
      <c r="C10757" s="1165" t="s">
        <v>28589</v>
      </c>
      <c r="D10757" s="1167" t="str">
        <f>'GRP Macros'!$K$14</f>
        <v>White 
RAL 9016</v>
      </c>
      <c r="E10757" s="1165" t="s">
        <v>27838</v>
      </c>
      <c r="F10757" s="1165" t="s">
        <v>28333</v>
      </c>
    </row>
    <row r="10758" spans="1:6" ht="15" customHeight="1">
      <c r="A10758" s="1165" t="str">
        <f t="shared" si="1086"/>
        <v>MEXP126DTBLU</v>
      </c>
      <c r="B10758" s="1165">
        <f>IFERROR(INDEX('GRP Macros'!$B$14:$AF$554,MATCH(C10758,'GRP Macros'!$B$14:$B$552,FALSE),MATCH(D10758,'GRP Macros'!$B$14:$AF$14,FALSE)),0)</f>
        <v>0</v>
      </c>
      <c r="C10758" s="1165" t="str">
        <f>C10757</f>
        <v>MEXP126DT</v>
      </c>
      <c r="D10758" s="988" t="str">
        <f>'GRP Macros'!$L$14</f>
        <v>Blue US 
RAL 5015</v>
      </c>
      <c r="E10758" s="1165" t="s">
        <v>27827</v>
      </c>
      <c r="F10758" s="1165" t="s">
        <v>28333</v>
      </c>
    </row>
    <row r="10759" spans="1:6" ht="15" customHeight="1">
      <c r="A10759" s="1165" t="str">
        <f t="shared" si="1086"/>
        <v>MEXP126DTMIN</v>
      </c>
      <c r="B10759" s="1165">
        <f>IFERROR(INDEX('GRP Macros'!$B$14:$AF$554,MATCH(C10759,'GRP Macros'!$B$14:$B$552,FALSE),MATCH(D10759,'GRP Macros'!$B$14:$AF$14,FALSE)),0)</f>
        <v>0</v>
      </c>
      <c r="C10759" s="1165" t="str">
        <f t="shared" ref="C10759:C10770" si="1088">C10758</f>
        <v>MEXP126DT</v>
      </c>
      <c r="D10759" s="988" t="str">
        <f>'GRP Macros'!$O$14</f>
        <v>Mint 
RAL 6027</v>
      </c>
      <c r="E10759" s="1165" t="s">
        <v>27834</v>
      </c>
      <c r="F10759" s="1165" t="s">
        <v>28333</v>
      </c>
    </row>
    <row r="10760" spans="1:6" ht="15" customHeight="1">
      <c r="A10760" s="1165" t="str">
        <f t="shared" si="1086"/>
        <v>MEXP126DTGRE</v>
      </c>
      <c r="B10760" s="1165">
        <f>IFERROR(INDEX('GRP Macros'!$B$14:$AF$554,MATCH(C10760,'GRP Macros'!$B$14:$B$552,FALSE),MATCH(D10760,'GRP Macros'!$B$14:$AF$14,FALSE)),0)</f>
        <v>0</v>
      </c>
      <c r="C10760" s="1165" t="str">
        <f t="shared" si="1088"/>
        <v>MEXP126DT</v>
      </c>
      <c r="D10760" s="988" t="str">
        <f>'GRP Macros'!$P$14</f>
        <v>Green 
RAL 6037</v>
      </c>
      <c r="E10760" s="1165" t="s">
        <v>27837</v>
      </c>
      <c r="F10760" s="1165" t="s">
        <v>28333</v>
      </c>
    </row>
    <row r="10761" spans="1:6" ht="15" customHeight="1">
      <c r="A10761" s="1165" t="str">
        <f t="shared" si="1086"/>
        <v>MEXP126DTPUK</v>
      </c>
      <c r="B10761" s="1165">
        <f>IFERROR(INDEX('GRP Macros'!$B$14:$AF$554,MATCH(C10761,'GRP Macros'!$B$14:$B$552,FALSE),MATCH(D10761,'GRP Macros'!$B$14:$AF$14,FALSE)),0)</f>
        <v>0</v>
      </c>
      <c r="C10761" s="1165" t="str">
        <f t="shared" si="1088"/>
        <v>MEXP126DT</v>
      </c>
      <c r="D10761" s="988" t="str">
        <f>'GRP Macros'!$Q$14</f>
        <v>US Green 
Pantone
2301C</v>
      </c>
      <c r="E10761" s="1165" t="s">
        <v>27835</v>
      </c>
      <c r="F10761" s="1165" t="s">
        <v>28333</v>
      </c>
    </row>
    <row r="10762" spans="1:6" ht="15" customHeight="1">
      <c r="A10762" s="1165" t="str">
        <f t="shared" si="1086"/>
        <v>MEXP126DTYEL</v>
      </c>
      <c r="B10762" s="1165">
        <f>IFERROR(INDEX('GRP Macros'!$B$14:$AF$554,MATCH(C10762,'GRP Macros'!$B$14:$B$552,FALSE),MATCH(D10762,'GRP Macros'!$B$14:$AF$14,FALSE)),0)</f>
        <v>0</v>
      </c>
      <c r="C10762" s="1165" t="str">
        <f t="shared" si="1088"/>
        <v>MEXP126DT</v>
      </c>
      <c r="D10762" s="988" t="str">
        <f>'GRP Macros'!$S$14</f>
        <v>Yellow 
RAL 1023</v>
      </c>
      <c r="E10762" s="1165" t="s">
        <v>27823</v>
      </c>
      <c r="F10762" s="1165" t="s">
        <v>28333</v>
      </c>
    </row>
    <row r="10763" spans="1:6" ht="15" customHeight="1">
      <c r="A10763" s="1165" t="str">
        <f t="shared" si="1086"/>
        <v>MEXP126DTRED</v>
      </c>
      <c r="B10763" s="1165">
        <f>IFERROR(INDEX('GRP Macros'!$B$14:$AF$554,MATCH(C10763,'GRP Macros'!$B$14:$B$552,FALSE),MATCH(D10763,'GRP Macros'!$B$14:$AF$14,FALSE)),0)</f>
        <v>0</v>
      </c>
      <c r="C10763" s="1165" t="str">
        <f t="shared" si="1088"/>
        <v>MEXP126DT</v>
      </c>
      <c r="D10763" s="988" t="str">
        <f>'GRP Macros'!$U$14</f>
        <v>Red 
RAL 3020</v>
      </c>
      <c r="E10763" s="1165" t="s">
        <v>27826</v>
      </c>
      <c r="F10763" s="1165" t="s">
        <v>28333</v>
      </c>
    </row>
    <row r="10764" spans="1:6" ht="15" customHeight="1">
      <c r="A10764" s="1165" t="str">
        <f t="shared" si="1086"/>
        <v>MEXP126DTVIO</v>
      </c>
      <c r="B10764" s="1165">
        <f>IFERROR(INDEX('GRP Macros'!$B$14:$AF$554,MATCH(C10764,'GRP Macros'!$B$14:$B$552,FALSE),MATCH(D10764,'GRP Macros'!$B$14:$AF$14,FALSE)),0)</f>
        <v>0</v>
      </c>
      <c r="C10764" s="1165" t="str">
        <f t="shared" si="1088"/>
        <v>MEXP126DT</v>
      </c>
      <c r="D10764" s="988" t="str">
        <f>'GRP Macros'!$V$14</f>
        <v>Violet 
RAL 4008</v>
      </c>
      <c r="E10764" s="1165" t="s">
        <v>27833</v>
      </c>
      <c r="F10764" s="1165" t="s">
        <v>28333</v>
      </c>
    </row>
    <row r="10765" spans="1:6" ht="15" customHeight="1">
      <c r="A10765" s="1165" t="str">
        <f t="shared" si="1086"/>
        <v>MEXP126DTBLK</v>
      </c>
      <c r="B10765" s="1165">
        <f>IFERROR(INDEX('GRP Macros'!$B$14:$AF$554,MATCH(C10765,'GRP Macros'!$B$14:$B$552,FALSE),MATCH(D10765,'GRP Macros'!$B$14:$AF$14,FALSE)),0)</f>
        <v>0</v>
      </c>
      <c r="C10765" s="1165" t="str">
        <f t="shared" si="1088"/>
        <v>MEXP126DT</v>
      </c>
      <c r="D10765" s="988" t="str">
        <f>'GRP Macros'!$X$14</f>
        <v>Black 
RAL 9005</v>
      </c>
      <c r="E10765" s="1165" t="s">
        <v>27829</v>
      </c>
      <c r="F10765" s="1165" t="s">
        <v>28333</v>
      </c>
    </row>
    <row r="10766" spans="1:6" ht="15" customHeight="1">
      <c r="A10766" s="1165" t="str">
        <f t="shared" si="1086"/>
        <v>MEXP126DTGRY</v>
      </c>
      <c r="B10766" s="1165">
        <f>IFERROR(INDEX('GRP Macros'!$B$14:$AF$554,MATCH(C10766,'GRP Macros'!$B$14:$B$552,FALSE),MATCH(D10766,'GRP Macros'!$B$14:$AF$14,FALSE)),0)</f>
        <v>0</v>
      </c>
      <c r="C10766" s="1165" t="str">
        <f t="shared" si="1088"/>
        <v>MEXP126DT</v>
      </c>
      <c r="D10766" s="988" t="str">
        <f>'GRP Macros'!$Y$14</f>
        <v>Grey 
RAL 7001</v>
      </c>
      <c r="E10766" s="1165" t="s">
        <v>27828</v>
      </c>
      <c r="F10766" s="1165" t="s">
        <v>28333</v>
      </c>
    </row>
    <row r="10767" spans="1:6" ht="15" customHeight="1">
      <c r="A10767" s="1165" t="str">
        <f t="shared" si="1086"/>
        <v>MEXP126DTFLY</v>
      </c>
      <c r="B10767" s="1165">
        <f>IFERROR(INDEX('GRP Macros'!$B$14:$AF$554,MATCH(C10767,'GRP Macros'!$B$14:$B$552,FALSE),MATCH(D10767,'GRP Macros'!$B$14:$AF$14,FALSE)),0)</f>
        <v>0</v>
      </c>
      <c r="C10767" s="1165" t="str">
        <f t="shared" si="1088"/>
        <v>MEXP126DT</v>
      </c>
      <c r="D10767" s="988" t="str">
        <f>'GRP Macros'!$Z$14</f>
        <v>Fluo Yellow 
RAL 1026</v>
      </c>
      <c r="E10767" s="1165" t="s">
        <v>28041</v>
      </c>
      <c r="F10767" s="1165" t="s">
        <v>28333</v>
      </c>
    </row>
    <row r="10768" spans="1:6" ht="15" customHeight="1">
      <c r="A10768" s="1165" t="str">
        <f t="shared" si="1086"/>
        <v>MEXP126DTFLO</v>
      </c>
      <c r="B10768" s="1165">
        <f>IFERROR(INDEX('GRP Macros'!$B$14:$AF$554,MATCH(C10768,'GRP Macros'!$B$14:$B$552,FALSE),MATCH(D10768,'GRP Macros'!$B$14:$AF$14,FALSE)),0)</f>
        <v>0</v>
      </c>
      <c r="C10768" s="1165" t="str">
        <f t="shared" si="1088"/>
        <v>MEXP126DT</v>
      </c>
      <c r="D10768" s="988" t="str">
        <f>'GRP Macros'!$AA$14</f>
        <v>Fluo Orange 
RAL 2005</v>
      </c>
      <c r="E10768" s="1165" t="s">
        <v>27830</v>
      </c>
      <c r="F10768" s="1165" t="s">
        <v>28333</v>
      </c>
    </row>
    <row r="10769" spans="1:6" ht="15" customHeight="1">
      <c r="A10769" s="1165" t="str">
        <f t="shared" si="1086"/>
        <v>MEXP126DTFLP</v>
      </c>
      <c r="B10769" s="1165">
        <f>IFERROR(INDEX('GRP Macros'!$B$14:$AF$554,MATCH(C10769,'GRP Macros'!$B$14:$B$552,FALSE),MATCH(D10769,'GRP Macros'!$B$14:$AF$14,FALSE)),0)</f>
        <v>0</v>
      </c>
      <c r="C10769" s="1165" t="str">
        <f t="shared" si="1088"/>
        <v>MEXP126DT</v>
      </c>
      <c r="D10769" s="988" t="str">
        <f>'GRP Macros'!$AB$14</f>
        <v>Fluo Pink 
Pantone 806C</v>
      </c>
      <c r="E10769" s="1165" t="s">
        <v>27832</v>
      </c>
      <c r="F10769" s="1165" t="s">
        <v>28333</v>
      </c>
    </row>
    <row r="10770" spans="1:6" ht="15" customHeight="1">
      <c r="A10770" s="1165" t="str">
        <f t="shared" si="1086"/>
        <v>MEXP126DTFLG</v>
      </c>
      <c r="B10770" s="1165">
        <f>IFERROR(INDEX('GRP Macros'!$B$14:$AF$554,MATCH(C10770,'GRP Macros'!$B$14:$B$552,FALSE),MATCH(D10770,'GRP Macros'!$B$14:$AF$14,FALSE)),0)</f>
        <v>0</v>
      </c>
      <c r="C10770" s="1165" t="str">
        <f t="shared" si="1088"/>
        <v>MEXP126DT</v>
      </c>
      <c r="D10770" s="988" t="str">
        <f>'GRP Macros'!$AC$14</f>
        <v>Fluo Green 
RAL 6028</v>
      </c>
      <c r="E10770" s="1165" t="s">
        <v>27831</v>
      </c>
      <c r="F10770" s="1165" t="s">
        <v>28333</v>
      </c>
    </row>
    <row r="10771" spans="1:6" ht="15" customHeight="1">
      <c r="A10771" s="1165" t="str">
        <f t="shared" si="1086"/>
        <v>MEXP127DTWHI</v>
      </c>
      <c r="B10771" s="1165">
        <f>IFERROR(INDEX('GRP Macros'!$B$14:$AF$554,MATCH(C10771,'GRP Macros'!$B$14:$B$552,FALSE),MATCH(D10771,'GRP Macros'!$B$14:$AF$14,FALSE)),0)</f>
        <v>0</v>
      </c>
      <c r="C10771" s="1165" t="s">
        <v>28590</v>
      </c>
      <c r="D10771" s="1167" t="str">
        <f>'GRP Macros'!$K$14</f>
        <v>White 
RAL 9016</v>
      </c>
      <c r="E10771" s="1165" t="s">
        <v>27838</v>
      </c>
      <c r="F10771" s="1165" t="s">
        <v>28333</v>
      </c>
    </row>
    <row r="10772" spans="1:6" ht="15" customHeight="1">
      <c r="A10772" s="1165" t="str">
        <f t="shared" si="1086"/>
        <v>MEXP127DTBLU</v>
      </c>
      <c r="B10772" s="1165">
        <f>IFERROR(INDEX('GRP Macros'!$B$14:$AF$554,MATCH(C10772,'GRP Macros'!$B$14:$B$552,FALSE),MATCH(D10772,'GRP Macros'!$B$14:$AF$14,FALSE)),0)</f>
        <v>0</v>
      </c>
      <c r="C10772" s="1165" t="str">
        <f>C10771</f>
        <v>MEXP127DT</v>
      </c>
      <c r="D10772" s="988" t="str">
        <f>'GRP Macros'!$L$14</f>
        <v>Blue US 
RAL 5015</v>
      </c>
      <c r="E10772" s="1165" t="s">
        <v>27827</v>
      </c>
      <c r="F10772" s="1165" t="s">
        <v>28333</v>
      </c>
    </row>
    <row r="10773" spans="1:6" ht="15" customHeight="1">
      <c r="A10773" s="1165" t="str">
        <f t="shared" si="1086"/>
        <v>MEXP127DTMIN</v>
      </c>
      <c r="B10773" s="1165">
        <f>IFERROR(INDEX('GRP Macros'!$B$14:$AF$554,MATCH(C10773,'GRP Macros'!$B$14:$B$552,FALSE),MATCH(D10773,'GRP Macros'!$B$14:$AF$14,FALSE)),0)</f>
        <v>0</v>
      </c>
      <c r="C10773" s="1165" t="str">
        <f t="shared" ref="C10773:C10784" si="1089">C10772</f>
        <v>MEXP127DT</v>
      </c>
      <c r="D10773" s="988" t="str">
        <f>'GRP Macros'!$O$14</f>
        <v>Mint 
RAL 6027</v>
      </c>
      <c r="E10773" s="1165" t="s">
        <v>27834</v>
      </c>
      <c r="F10773" s="1165" t="s">
        <v>28333</v>
      </c>
    </row>
    <row r="10774" spans="1:6" ht="15" customHeight="1">
      <c r="A10774" s="1165" t="str">
        <f t="shared" si="1086"/>
        <v>MEXP127DTGRE</v>
      </c>
      <c r="B10774" s="1165">
        <f>IFERROR(INDEX('GRP Macros'!$B$14:$AF$554,MATCH(C10774,'GRP Macros'!$B$14:$B$552,FALSE),MATCH(D10774,'GRP Macros'!$B$14:$AF$14,FALSE)),0)</f>
        <v>0</v>
      </c>
      <c r="C10774" s="1165" t="str">
        <f t="shared" si="1089"/>
        <v>MEXP127DT</v>
      </c>
      <c r="D10774" s="988" t="str">
        <f>'GRP Macros'!$P$14</f>
        <v>Green 
RAL 6037</v>
      </c>
      <c r="E10774" s="1165" t="s">
        <v>27837</v>
      </c>
      <c r="F10774" s="1165" t="s">
        <v>28333</v>
      </c>
    </row>
    <row r="10775" spans="1:6" ht="15" customHeight="1">
      <c r="A10775" s="1165" t="str">
        <f t="shared" si="1086"/>
        <v>MEXP127DTPUK</v>
      </c>
      <c r="B10775" s="1165">
        <f>IFERROR(INDEX('GRP Macros'!$B$14:$AF$554,MATCH(C10775,'GRP Macros'!$B$14:$B$552,FALSE),MATCH(D10775,'GRP Macros'!$B$14:$AF$14,FALSE)),0)</f>
        <v>0</v>
      </c>
      <c r="C10775" s="1165" t="str">
        <f t="shared" si="1089"/>
        <v>MEXP127DT</v>
      </c>
      <c r="D10775" s="988" t="str">
        <f>'GRP Macros'!$Q$14</f>
        <v>US Green 
Pantone
2301C</v>
      </c>
      <c r="E10775" s="1165" t="s">
        <v>27835</v>
      </c>
      <c r="F10775" s="1165" t="s">
        <v>28333</v>
      </c>
    </row>
    <row r="10776" spans="1:6" ht="15" customHeight="1">
      <c r="A10776" s="1165" t="str">
        <f t="shared" si="1086"/>
        <v>MEXP127DTYEL</v>
      </c>
      <c r="B10776" s="1165">
        <f>IFERROR(INDEX('GRP Macros'!$B$14:$AF$554,MATCH(C10776,'GRP Macros'!$B$14:$B$552,FALSE),MATCH(D10776,'GRP Macros'!$B$14:$AF$14,FALSE)),0)</f>
        <v>0</v>
      </c>
      <c r="C10776" s="1165" t="str">
        <f t="shared" si="1089"/>
        <v>MEXP127DT</v>
      </c>
      <c r="D10776" s="988" t="str">
        <f>'GRP Macros'!$S$14</f>
        <v>Yellow 
RAL 1023</v>
      </c>
      <c r="E10776" s="1165" t="s">
        <v>27823</v>
      </c>
      <c r="F10776" s="1165" t="s">
        <v>28333</v>
      </c>
    </row>
    <row r="10777" spans="1:6" ht="15" customHeight="1">
      <c r="A10777" s="1165" t="str">
        <f t="shared" si="1086"/>
        <v>MEXP127DTRED</v>
      </c>
      <c r="B10777" s="1165">
        <f>IFERROR(INDEX('GRP Macros'!$B$14:$AF$554,MATCH(C10777,'GRP Macros'!$B$14:$B$552,FALSE),MATCH(D10777,'GRP Macros'!$B$14:$AF$14,FALSE)),0)</f>
        <v>0</v>
      </c>
      <c r="C10777" s="1165" t="str">
        <f t="shared" si="1089"/>
        <v>MEXP127DT</v>
      </c>
      <c r="D10777" s="988" t="str">
        <f>'GRP Macros'!$U$14</f>
        <v>Red 
RAL 3020</v>
      </c>
      <c r="E10777" s="1165" t="s">
        <v>27826</v>
      </c>
      <c r="F10777" s="1165" t="s">
        <v>28333</v>
      </c>
    </row>
    <row r="10778" spans="1:6" ht="15" customHeight="1">
      <c r="A10778" s="1165" t="str">
        <f t="shared" si="1086"/>
        <v>MEXP127DTVIO</v>
      </c>
      <c r="B10778" s="1165">
        <f>IFERROR(INDEX('GRP Macros'!$B$14:$AF$554,MATCH(C10778,'GRP Macros'!$B$14:$B$552,FALSE),MATCH(D10778,'GRP Macros'!$B$14:$AF$14,FALSE)),0)</f>
        <v>0</v>
      </c>
      <c r="C10778" s="1165" t="str">
        <f t="shared" si="1089"/>
        <v>MEXP127DT</v>
      </c>
      <c r="D10778" s="988" t="str">
        <f>'GRP Macros'!$V$14</f>
        <v>Violet 
RAL 4008</v>
      </c>
      <c r="E10778" s="1165" t="s">
        <v>27833</v>
      </c>
      <c r="F10778" s="1165" t="s">
        <v>28333</v>
      </c>
    </row>
    <row r="10779" spans="1:6" ht="15" customHeight="1">
      <c r="A10779" s="1165" t="str">
        <f t="shared" si="1086"/>
        <v>MEXP127DTBLK</v>
      </c>
      <c r="B10779" s="1165">
        <f>IFERROR(INDEX('GRP Macros'!$B$14:$AF$554,MATCH(C10779,'GRP Macros'!$B$14:$B$552,FALSE),MATCH(D10779,'GRP Macros'!$B$14:$AF$14,FALSE)),0)</f>
        <v>0</v>
      </c>
      <c r="C10779" s="1165" t="str">
        <f t="shared" si="1089"/>
        <v>MEXP127DT</v>
      </c>
      <c r="D10779" s="988" t="str">
        <f>'GRP Macros'!$X$14</f>
        <v>Black 
RAL 9005</v>
      </c>
      <c r="E10779" s="1165" t="s">
        <v>27829</v>
      </c>
      <c r="F10779" s="1165" t="s">
        <v>28333</v>
      </c>
    </row>
    <row r="10780" spans="1:6" ht="15" customHeight="1">
      <c r="A10780" s="1165" t="str">
        <f t="shared" si="1086"/>
        <v>MEXP127DTGRY</v>
      </c>
      <c r="B10780" s="1165">
        <f>IFERROR(INDEX('GRP Macros'!$B$14:$AF$554,MATCH(C10780,'GRP Macros'!$B$14:$B$552,FALSE),MATCH(D10780,'GRP Macros'!$B$14:$AF$14,FALSE)),0)</f>
        <v>0</v>
      </c>
      <c r="C10780" s="1165" t="str">
        <f t="shared" si="1089"/>
        <v>MEXP127DT</v>
      </c>
      <c r="D10780" s="988" t="str">
        <f>'GRP Macros'!$Y$14</f>
        <v>Grey 
RAL 7001</v>
      </c>
      <c r="E10780" s="1165" t="s">
        <v>27828</v>
      </c>
      <c r="F10780" s="1165" t="s">
        <v>28333</v>
      </c>
    </row>
    <row r="10781" spans="1:6" ht="15" customHeight="1">
      <c r="A10781" s="1165" t="str">
        <f t="shared" si="1086"/>
        <v>MEXP127DTFLY</v>
      </c>
      <c r="B10781" s="1165">
        <f>IFERROR(INDEX('GRP Macros'!$B$14:$AF$554,MATCH(C10781,'GRP Macros'!$B$14:$B$552,FALSE),MATCH(D10781,'GRP Macros'!$B$14:$AF$14,FALSE)),0)</f>
        <v>0</v>
      </c>
      <c r="C10781" s="1165" t="str">
        <f t="shared" si="1089"/>
        <v>MEXP127DT</v>
      </c>
      <c r="D10781" s="988" t="str">
        <f>'GRP Macros'!$Z$14</f>
        <v>Fluo Yellow 
RAL 1026</v>
      </c>
      <c r="E10781" s="1165" t="s">
        <v>28041</v>
      </c>
      <c r="F10781" s="1165" t="s">
        <v>28333</v>
      </c>
    </row>
    <row r="10782" spans="1:6" ht="15" customHeight="1">
      <c r="A10782" s="1165" t="str">
        <f t="shared" si="1086"/>
        <v>MEXP127DTFLO</v>
      </c>
      <c r="B10782" s="1165">
        <f>IFERROR(INDEX('GRP Macros'!$B$14:$AF$554,MATCH(C10782,'GRP Macros'!$B$14:$B$552,FALSE),MATCH(D10782,'GRP Macros'!$B$14:$AF$14,FALSE)),0)</f>
        <v>0</v>
      </c>
      <c r="C10782" s="1165" t="str">
        <f t="shared" si="1089"/>
        <v>MEXP127DT</v>
      </c>
      <c r="D10782" s="988" t="str">
        <f>'GRP Macros'!$AA$14</f>
        <v>Fluo Orange 
RAL 2005</v>
      </c>
      <c r="E10782" s="1165" t="s">
        <v>27830</v>
      </c>
      <c r="F10782" s="1165" t="s">
        <v>28333</v>
      </c>
    </row>
    <row r="10783" spans="1:6" ht="15" customHeight="1">
      <c r="A10783" s="1165" t="str">
        <f t="shared" si="1086"/>
        <v>MEXP127DTFLP</v>
      </c>
      <c r="B10783" s="1165">
        <f>IFERROR(INDEX('GRP Macros'!$B$14:$AF$554,MATCH(C10783,'GRP Macros'!$B$14:$B$552,FALSE),MATCH(D10783,'GRP Macros'!$B$14:$AF$14,FALSE)),0)</f>
        <v>0</v>
      </c>
      <c r="C10783" s="1165" t="str">
        <f t="shared" si="1089"/>
        <v>MEXP127DT</v>
      </c>
      <c r="D10783" s="988" t="str">
        <f>'GRP Macros'!$AB$14</f>
        <v>Fluo Pink 
Pantone 806C</v>
      </c>
      <c r="E10783" s="1165" t="s">
        <v>27832</v>
      </c>
      <c r="F10783" s="1165" t="s">
        <v>28333</v>
      </c>
    </row>
    <row r="10784" spans="1:6" ht="15" customHeight="1">
      <c r="A10784" s="1165" t="str">
        <f t="shared" si="1086"/>
        <v>MEXP127DTFLG</v>
      </c>
      <c r="B10784" s="1165">
        <f>IFERROR(INDEX('GRP Macros'!$B$14:$AF$554,MATCH(C10784,'GRP Macros'!$B$14:$B$552,FALSE),MATCH(D10784,'GRP Macros'!$B$14:$AF$14,FALSE)),0)</f>
        <v>0</v>
      </c>
      <c r="C10784" s="1165" t="str">
        <f t="shared" si="1089"/>
        <v>MEXP127DT</v>
      </c>
      <c r="D10784" s="988" t="str">
        <f>'GRP Macros'!$AC$14</f>
        <v>Fluo Green 
RAL 6028</v>
      </c>
      <c r="E10784" s="1165" t="s">
        <v>27831</v>
      </c>
      <c r="F10784" s="1165" t="s">
        <v>28333</v>
      </c>
    </row>
    <row r="10785" spans="1:6" ht="15" customHeight="1">
      <c r="A10785" s="1165" t="str">
        <f t="shared" si="1086"/>
        <v>MEXP128DTWHI</v>
      </c>
      <c r="B10785" s="1165">
        <f>IFERROR(INDEX('GRP Macros'!$B$14:$AF$554,MATCH(C10785,'GRP Macros'!$B$14:$B$552,FALSE),MATCH(D10785,'GRP Macros'!$B$14:$AF$14,FALSE)),0)</f>
        <v>0</v>
      </c>
      <c r="C10785" s="1165" t="s">
        <v>28591</v>
      </c>
      <c r="D10785" s="1167" t="str">
        <f>'GRP Macros'!$K$14</f>
        <v>White 
RAL 9016</v>
      </c>
      <c r="E10785" s="1165" t="s">
        <v>27838</v>
      </c>
      <c r="F10785" s="1165" t="s">
        <v>28333</v>
      </c>
    </row>
    <row r="10786" spans="1:6" ht="15" customHeight="1">
      <c r="A10786" s="1165" t="str">
        <f t="shared" si="1086"/>
        <v>MEXP128DTBLU</v>
      </c>
      <c r="B10786" s="1165">
        <f>IFERROR(INDEX('GRP Macros'!$B$14:$AF$554,MATCH(C10786,'GRP Macros'!$B$14:$B$552,FALSE),MATCH(D10786,'GRP Macros'!$B$14:$AF$14,FALSE)),0)</f>
        <v>0</v>
      </c>
      <c r="C10786" s="1165" t="str">
        <f>C10785</f>
        <v>MEXP128DT</v>
      </c>
      <c r="D10786" s="988" t="str">
        <f>'GRP Macros'!$L$14</f>
        <v>Blue US 
RAL 5015</v>
      </c>
      <c r="E10786" s="1165" t="s">
        <v>27827</v>
      </c>
      <c r="F10786" s="1165" t="s">
        <v>28333</v>
      </c>
    </row>
    <row r="10787" spans="1:6" ht="15" customHeight="1">
      <c r="A10787" s="1165" t="str">
        <f t="shared" si="1086"/>
        <v>MEXP128DTMIN</v>
      </c>
      <c r="B10787" s="1165">
        <f>IFERROR(INDEX('GRP Macros'!$B$14:$AF$554,MATCH(C10787,'GRP Macros'!$B$14:$B$552,FALSE),MATCH(D10787,'GRP Macros'!$B$14:$AF$14,FALSE)),0)</f>
        <v>0</v>
      </c>
      <c r="C10787" s="1165" t="str">
        <f t="shared" ref="C10787:C10798" si="1090">C10786</f>
        <v>MEXP128DT</v>
      </c>
      <c r="D10787" s="988" t="str">
        <f>'GRP Macros'!$O$14</f>
        <v>Mint 
RAL 6027</v>
      </c>
      <c r="E10787" s="1165" t="s">
        <v>27834</v>
      </c>
      <c r="F10787" s="1165" t="s">
        <v>28333</v>
      </c>
    </row>
    <row r="10788" spans="1:6" ht="15" customHeight="1">
      <c r="A10788" s="1165" t="str">
        <f t="shared" si="1086"/>
        <v>MEXP128DTGRE</v>
      </c>
      <c r="B10788" s="1165">
        <f>IFERROR(INDEX('GRP Macros'!$B$14:$AF$554,MATCH(C10788,'GRP Macros'!$B$14:$B$552,FALSE),MATCH(D10788,'GRP Macros'!$B$14:$AF$14,FALSE)),0)</f>
        <v>0</v>
      </c>
      <c r="C10788" s="1165" t="str">
        <f t="shared" si="1090"/>
        <v>MEXP128DT</v>
      </c>
      <c r="D10788" s="988" t="str">
        <f>'GRP Macros'!$P$14</f>
        <v>Green 
RAL 6037</v>
      </c>
      <c r="E10788" s="1165" t="s">
        <v>27837</v>
      </c>
      <c r="F10788" s="1165" t="s">
        <v>28333</v>
      </c>
    </row>
    <row r="10789" spans="1:6" ht="15" customHeight="1">
      <c r="A10789" s="1165" t="str">
        <f t="shared" si="1086"/>
        <v>MEXP128DTPUK</v>
      </c>
      <c r="B10789" s="1165">
        <f>IFERROR(INDEX('GRP Macros'!$B$14:$AF$554,MATCH(C10789,'GRP Macros'!$B$14:$B$552,FALSE),MATCH(D10789,'GRP Macros'!$B$14:$AF$14,FALSE)),0)</f>
        <v>0</v>
      </c>
      <c r="C10789" s="1165" t="str">
        <f t="shared" si="1090"/>
        <v>MEXP128DT</v>
      </c>
      <c r="D10789" s="988" t="str">
        <f>'GRP Macros'!$Q$14</f>
        <v>US Green 
Pantone
2301C</v>
      </c>
      <c r="E10789" s="1165" t="s">
        <v>27835</v>
      </c>
      <c r="F10789" s="1165" t="s">
        <v>28333</v>
      </c>
    </row>
    <row r="10790" spans="1:6" ht="15" customHeight="1">
      <c r="A10790" s="1165" t="str">
        <f t="shared" si="1086"/>
        <v>MEXP128DTYEL</v>
      </c>
      <c r="B10790" s="1165">
        <f>IFERROR(INDEX('GRP Macros'!$B$14:$AF$554,MATCH(C10790,'GRP Macros'!$B$14:$B$552,FALSE),MATCH(D10790,'GRP Macros'!$B$14:$AF$14,FALSE)),0)</f>
        <v>0</v>
      </c>
      <c r="C10790" s="1165" t="str">
        <f t="shared" si="1090"/>
        <v>MEXP128DT</v>
      </c>
      <c r="D10790" s="988" t="str">
        <f>'GRP Macros'!$S$14</f>
        <v>Yellow 
RAL 1023</v>
      </c>
      <c r="E10790" s="1165" t="s">
        <v>27823</v>
      </c>
      <c r="F10790" s="1165" t="s">
        <v>28333</v>
      </c>
    </row>
    <row r="10791" spans="1:6" ht="15" customHeight="1">
      <c r="A10791" s="1165" t="str">
        <f t="shared" si="1086"/>
        <v>MEXP128DTRED</v>
      </c>
      <c r="B10791" s="1165">
        <f>IFERROR(INDEX('GRP Macros'!$B$14:$AF$554,MATCH(C10791,'GRP Macros'!$B$14:$B$552,FALSE),MATCH(D10791,'GRP Macros'!$B$14:$AF$14,FALSE)),0)</f>
        <v>0</v>
      </c>
      <c r="C10791" s="1165" t="str">
        <f t="shared" si="1090"/>
        <v>MEXP128DT</v>
      </c>
      <c r="D10791" s="988" t="str">
        <f>'GRP Macros'!$U$14</f>
        <v>Red 
RAL 3020</v>
      </c>
      <c r="E10791" s="1165" t="s">
        <v>27826</v>
      </c>
      <c r="F10791" s="1165" t="s">
        <v>28333</v>
      </c>
    </row>
    <row r="10792" spans="1:6" ht="15" customHeight="1">
      <c r="A10792" s="1165" t="str">
        <f t="shared" ref="A10792:A10798" si="1091">CONCATENATE(C10792,E10792)</f>
        <v>MEXP128DTVIO</v>
      </c>
      <c r="B10792" s="1165">
        <f>IFERROR(INDEX('GRP Macros'!$B$14:$AF$554,MATCH(C10792,'GRP Macros'!$B$14:$B$552,FALSE),MATCH(D10792,'GRP Macros'!$B$14:$AF$14,FALSE)),0)</f>
        <v>0</v>
      </c>
      <c r="C10792" s="1165" t="str">
        <f t="shared" si="1090"/>
        <v>MEXP128DT</v>
      </c>
      <c r="D10792" s="988" t="str">
        <f>'GRP Macros'!$V$14</f>
        <v>Violet 
RAL 4008</v>
      </c>
      <c r="E10792" s="1165" t="s">
        <v>27833</v>
      </c>
      <c r="F10792" s="1165" t="s">
        <v>28333</v>
      </c>
    </row>
    <row r="10793" spans="1:6" ht="15" customHeight="1">
      <c r="A10793" s="1165" t="str">
        <f t="shared" si="1091"/>
        <v>MEXP128DTBLK</v>
      </c>
      <c r="B10793" s="1165">
        <f>IFERROR(INDEX('GRP Macros'!$B$14:$AF$554,MATCH(C10793,'GRP Macros'!$B$14:$B$552,FALSE),MATCH(D10793,'GRP Macros'!$B$14:$AF$14,FALSE)),0)</f>
        <v>0</v>
      </c>
      <c r="C10793" s="1165" t="str">
        <f t="shared" si="1090"/>
        <v>MEXP128DT</v>
      </c>
      <c r="D10793" s="988" t="str">
        <f>'GRP Macros'!$X$14</f>
        <v>Black 
RAL 9005</v>
      </c>
      <c r="E10793" s="1165" t="s">
        <v>27829</v>
      </c>
      <c r="F10793" s="1165" t="s">
        <v>28333</v>
      </c>
    </row>
    <row r="10794" spans="1:6" ht="15" customHeight="1">
      <c r="A10794" s="1165" t="str">
        <f t="shared" si="1091"/>
        <v>MEXP128DTGRY</v>
      </c>
      <c r="B10794" s="1165">
        <f>IFERROR(INDEX('GRP Macros'!$B$14:$AF$554,MATCH(C10794,'GRP Macros'!$B$14:$B$552,FALSE),MATCH(D10794,'GRP Macros'!$B$14:$AF$14,FALSE)),0)</f>
        <v>0</v>
      </c>
      <c r="C10794" s="1165" t="str">
        <f t="shared" si="1090"/>
        <v>MEXP128DT</v>
      </c>
      <c r="D10794" s="988" t="str">
        <f>'GRP Macros'!$Y$14</f>
        <v>Grey 
RAL 7001</v>
      </c>
      <c r="E10794" s="1165" t="s">
        <v>27828</v>
      </c>
      <c r="F10794" s="1165" t="s">
        <v>28333</v>
      </c>
    </row>
    <row r="10795" spans="1:6" ht="15" customHeight="1">
      <c r="A10795" s="1165" t="str">
        <f t="shared" si="1091"/>
        <v>MEXP128DTFLY</v>
      </c>
      <c r="B10795" s="1165">
        <f>IFERROR(INDEX('GRP Macros'!$B$14:$AF$554,MATCH(C10795,'GRP Macros'!$B$14:$B$552,FALSE),MATCH(D10795,'GRP Macros'!$B$14:$AF$14,FALSE)),0)</f>
        <v>0</v>
      </c>
      <c r="C10795" s="1165" t="str">
        <f t="shared" si="1090"/>
        <v>MEXP128DT</v>
      </c>
      <c r="D10795" s="988" t="str">
        <f>'GRP Macros'!$Z$14</f>
        <v>Fluo Yellow 
RAL 1026</v>
      </c>
      <c r="E10795" s="1165" t="s">
        <v>28041</v>
      </c>
      <c r="F10795" s="1165" t="s">
        <v>28333</v>
      </c>
    </row>
    <row r="10796" spans="1:6" ht="15" customHeight="1">
      <c r="A10796" s="1165" t="str">
        <f t="shared" si="1091"/>
        <v>MEXP128DTFLO</v>
      </c>
      <c r="B10796" s="1165">
        <f>IFERROR(INDEX('GRP Macros'!$B$14:$AF$554,MATCH(C10796,'GRP Macros'!$B$14:$B$552,FALSE),MATCH(D10796,'GRP Macros'!$B$14:$AF$14,FALSE)),0)</f>
        <v>0</v>
      </c>
      <c r="C10796" s="1165" t="str">
        <f t="shared" si="1090"/>
        <v>MEXP128DT</v>
      </c>
      <c r="D10796" s="988" t="str">
        <f>'GRP Macros'!$AA$14</f>
        <v>Fluo Orange 
RAL 2005</v>
      </c>
      <c r="E10796" s="1165" t="s">
        <v>27830</v>
      </c>
      <c r="F10796" s="1165" t="s">
        <v>28333</v>
      </c>
    </row>
    <row r="10797" spans="1:6" ht="15" customHeight="1">
      <c r="A10797" s="1165" t="str">
        <f t="shared" si="1091"/>
        <v>MEXP128DTFLP</v>
      </c>
      <c r="B10797" s="1165">
        <f>IFERROR(INDEX('GRP Macros'!$B$14:$AF$554,MATCH(C10797,'GRP Macros'!$B$14:$B$552,FALSE),MATCH(D10797,'GRP Macros'!$B$14:$AF$14,FALSE)),0)</f>
        <v>0</v>
      </c>
      <c r="C10797" s="1165" t="str">
        <f t="shared" si="1090"/>
        <v>MEXP128DT</v>
      </c>
      <c r="D10797" s="988" t="str">
        <f>'GRP Macros'!$AB$14</f>
        <v>Fluo Pink 
Pantone 806C</v>
      </c>
      <c r="E10797" s="1165" t="s">
        <v>27832</v>
      </c>
      <c r="F10797" s="1165" t="s">
        <v>28333</v>
      </c>
    </row>
    <row r="10798" spans="1:6" ht="15" customHeight="1">
      <c r="A10798" s="1165" t="str">
        <f t="shared" si="1091"/>
        <v>MEXP128DTFLG</v>
      </c>
      <c r="B10798" s="1165">
        <f>IFERROR(INDEX('GRP Macros'!$B$14:$AF$554,MATCH(C10798,'GRP Macros'!$B$14:$B$552,FALSE),MATCH(D10798,'GRP Macros'!$B$14:$AF$14,FALSE)),0)</f>
        <v>0</v>
      </c>
      <c r="C10798" s="1165" t="str">
        <f t="shared" si="1090"/>
        <v>MEXP128DT</v>
      </c>
      <c r="D10798" s="988" t="str">
        <f>'GRP Macros'!$AC$14</f>
        <v>Fluo Green 
RAL 6028</v>
      </c>
      <c r="E10798" s="1165" t="s">
        <v>27831</v>
      </c>
      <c r="F10798" s="1165" t="s">
        <v>28333</v>
      </c>
    </row>
    <row r="10799" spans="1:6" ht="15" customHeight="1">
      <c r="A10799" s="1165" t="str">
        <f t="shared" ref="A10799:A10834" si="1092">CONCATENATE(C10799,E10799)</f>
        <v>MEXP129DTWHI</v>
      </c>
      <c r="B10799" s="1165">
        <f>IFERROR(INDEX('GRP Macros'!$B$14:$AF$554,MATCH(C10799,'GRP Macros'!$B$14:$B$552,FALSE),MATCH(D10799,'GRP Macros'!$B$14:$AF$14,FALSE)),0)</f>
        <v>0</v>
      </c>
      <c r="C10799" s="1165" t="s">
        <v>28592</v>
      </c>
      <c r="D10799" s="1167" t="str">
        <f>'GRP Macros'!$K$14</f>
        <v>White 
RAL 9016</v>
      </c>
      <c r="E10799" s="1165" t="s">
        <v>27838</v>
      </c>
      <c r="F10799" s="1165" t="s">
        <v>28333</v>
      </c>
    </row>
    <row r="10800" spans="1:6" ht="15" customHeight="1">
      <c r="A10800" s="1165" t="str">
        <f t="shared" si="1092"/>
        <v>MEXP129DTBLU</v>
      </c>
      <c r="B10800" s="1165">
        <f>IFERROR(INDEX('GRP Macros'!$B$14:$AF$554,MATCH(C10800,'GRP Macros'!$B$14:$B$552,FALSE),MATCH(D10800,'GRP Macros'!$B$14:$AF$14,FALSE)),0)</f>
        <v>0</v>
      </c>
      <c r="C10800" s="1165" t="str">
        <f>C10799</f>
        <v>MEXP129DT</v>
      </c>
      <c r="D10800" s="988" t="str">
        <f>'GRP Macros'!$L$14</f>
        <v>Blue US 
RAL 5015</v>
      </c>
      <c r="E10800" s="1165" t="s">
        <v>27827</v>
      </c>
      <c r="F10800" s="1165" t="s">
        <v>28333</v>
      </c>
    </row>
    <row r="10801" spans="1:6" ht="15" customHeight="1">
      <c r="A10801" s="1165" t="str">
        <f t="shared" si="1092"/>
        <v>MEXP129DTMIN</v>
      </c>
      <c r="B10801" s="1165">
        <f>IFERROR(INDEX('GRP Macros'!$B$14:$AF$554,MATCH(C10801,'GRP Macros'!$B$14:$B$552,FALSE),MATCH(D10801,'GRP Macros'!$B$14:$AF$14,FALSE)),0)</f>
        <v>0</v>
      </c>
      <c r="C10801" s="1165" t="str">
        <f t="shared" ref="C10801:C10812" si="1093">C10800</f>
        <v>MEXP129DT</v>
      </c>
      <c r="D10801" s="988" t="str">
        <f>'GRP Macros'!$O$14</f>
        <v>Mint 
RAL 6027</v>
      </c>
      <c r="E10801" s="1165" t="s">
        <v>27834</v>
      </c>
      <c r="F10801" s="1165" t="s">
        <v>28333</v>
      </c>
    </row>
    <row r="10802" spans="1:6" ht="15" customHeight="1">
      <c r="A10802" s="1165" t="str">
        <f t="shared" si="1092"/>
        <v>MEXP129DTGRE</v>
      </c>
      <c r="B10802" s="1165">
        <f>IFERROR(INDEX('GRP Macros'!$B$14:$AF$554,MATCH(C10802,'GRP Macros'!$B$14:$B$552,FALSE),MATCH(D10802,'GRP Macros'!$B$14:$AF$14,FALSE)),0)</f>
        <v>0</v>
      </c>
      <c r="C10802" s="1165" t="str">
        <f t="shared" si="1093"/>
        <v>MEXP129DT</v>
      </c>
      <c r="D10802" s="988" t="str">
        <f>'GRP Macros'!$P$14</f>
        <v>Green 
RAL 6037</v>
      </c>
      <c r="E10802" s="1165" t="s">
        <v>27837</v>
      </c>
      <c r="F10802" s="1165" t="s">
        <v>28333</v>
      </c>
    </row>
    <row r="10803" spans="1:6" ht="15" customHeight="1">
      <c r="A10803" s="1165" t="str">
        <f t="shared" si="1092"/>
        <v>MEXP129DTPUK</v>
      </c>
      <c r="B10803" s="1165">
        <f>IFERROR(INDEX('GRP Macros'!$B$14:$AF$554,MATCH(C10803,'GRP Macros'!$B$14:$B$552,FALSE),MATCH(D10803,'GRP Macros'!$B$14:$AF$14,FALSE)),0)</f>
        <v>0</v>
      </c>
      <c r="C10803" s="1165" t="str">
        <f t="shared" si="1093"/>
        <v>MEXP129DT</v>
      </c>
      <c r="D10803" s="988" t="str">
        <f>'GRP Macros'!$Q$14</f>
        <v>US Green 
Pantone
2301C</v>
      </c>
      <c r="E10803" s="1165" t="s">
        <v>27835</v>
      </c>
      <c r="F10803" s="1165" t="s">
        <v>28333</v>
      </c>
    </row>
    <row r="10804" spans="1:6" ht="15" customHeight="1">
      <c r="A10804" s="1165" t="str">
        <f t="shared" si="1092"/>
        <v>MEXP129DTYEL</v>
      </c>
      <c r="B10804" s="1165">
        <f>IFERROR(INDEX('GRP Macros'!$B$14:$AF$554,MATCH(C10804,'GRP Macros'!$B$14:$B$552,FALSE),MATCH(D10804,'GRP Macros'!$B$14:$AF$14,FALSE)),0)</f>
        <v>0</v>
      </c>
      <c r="C10804" s="1165" t="str">
        <f t="shared" si="1093"/>
        <v>MEXP129DT</v>
      </c>
      <c r="D10804" s="988" t="str">
        <f>'GRP Macros'!$S$14</f>
        <v>Yellow 
RAL 1023</v>
      </c>
      <c r="E10804" s="1165" t="s">
        <v>27823</v>
      </c>
      <c r="F10804" s="1165" t="s">
        <v>28333</v>
      </c>
    </row>
    <row r="10805" spans="1:6" ht="15" customHeight="1">
      <c r="A10805" s="1165" t="str">
        <f t="shared" si="1092"/>
        <v>MEXP129DTRED</v>
      </c>
      <c r="B10805" s="1165">
        <f>IFERROR(INDEX('GRP Macros'!$B$14:$AF$554,MATCH(C10805,'GRP Macros'!$B$14:$B$552,FALSE),MATCH(D10805,'GRP Macros'!$B$14:$AF$14,FALSE)),0)</f>
        <v>0</v>
      </c>
      <c r="C10805" s="1165" t="str">
        <f t="shared" si="1093"/>
        <v>MEXP129DT</v>
      </c>
      <c r="D10805" s="988" t="str">
        <f>'GRP Macros'!$U$14</f>
        <v>Red 
RAL 3020</v>
      </c>
      <c r="E10805" s="1165" t="s">
        <v>27826</v>
      </c>
      <c r="F10805" s="1165" t="s">
        <v>28333</v>
      </c>
    </row>
    <row r="10806" spans="1:6" ht="15" customHeight="1">
      <c r="A10806" s="1165" t="str">
        <f t="shared" si="1092"/>
        <v>MEXP129DTVIO</v>
      </c>
      <c r="B10806" s="1165">
        <f>IFERROR(INDEX('GRP Macros'!$B$14:$AF$554,MATCH(C10806,'GRP Macros'!$B$14:$B$552,FALSE),MATCH(D10806,'GRP Macros'!$B$14:$AF$14,FALSE)),0)</f>
        <v>0</v>
      </c>
      <c r="C10806" s="1165" t="str">
        <f t="shared" si="1093"/>
        <v>MEXP129DT</v>
      </c>
      <c r="D10806" s="988" t="str">
        <f>'GRP Macros'!$V$14</f>
        <v>Violet 
RAL 4008</v>
      </c>
      <c r="E10806" s="1165" t="s">
        <v>27833</v>
      </c>
      <c r="F10806" s="1165" t="s">
        <v>28333</v>
      </c>
    </row>
    <row r="10807" spans="1:6" ht="15" customHeight="1">
      <c r="A10807" s="1165" t="str">
        <f t="shared" si="1092"/>
        <v>MEXP129DTBLK</v>
      </c>
      <c r="B10807" s="1165">
        <f>IFERROR(INDEX('GRP Macros'!$B$14:$AF$554,MATCH(C10807,'GRP Macros'!$B$14:$B$552,FALSE),MATCH(D10807,'GRP Macros'!$B$14:$AF$14,FALSE)),0)</f>
        <v>0</v>
      </c>
      <c r="C10807" s="1165" t="str">
        <f t="shared" si="1093"/>
        <v>MEXP129DT</v>
      </c>
      <c r="D10807" s="988" t="str">
        <f>'GRP Macros'!$X$14</f>
        <v>Black 
RAL 9005</v>
      </c>
      <c r="E10807" s="1165" t="s">
        <v>27829</v>
      </c>
      <c r="F10807" s="1165" t="s">
        <v>28333</v>
      </c>
    </row>
    <row r="10808" spans="1:6" ht="15" customHeight="1">
      <c r="A10808" s="1165" t="str">
        <f t="shared" si="1092"/>
        <v>MEXP129DTGRY</v>
      </c>
      <c r="B10808" s="1165">
        <f>IFERROR(INDEX('GRP Macros'!$B$14:$AF$554,MATCH(C10808,'GRP Macros'!$B$14:$B$552,FALSE),MATCH(D10808,'GRP Macros'!$B$14:$AF$14,FALSE)),0)</f>
        <v>0</v>
      </c>
      <c r="C10808" s="1165" t="str">
        <f t="shared" si="1093"/>
        <v>MEXP129DT</v>
      </c>
      <c r="D10808" s="988" t="str">
        <f>'GRP Macros'!$Y$14</f>
        <v>Grey 
RAL 7001</v>
      </c>
      <c r="E10808" s="1165" t="s">
        <v>27828</v>
      </c>
      <c r="F10808" s="1165" t="s">
        <v>28333</v>
      </c>
    </row>
    <row r="10809" spans="1:6" ht="15" customHeight="1">
      <c r="A10809" s="1165" t="str">
        <f t="shared" si="1092"/>
        <v>MEXP129DTFLY</v>
      </c>
      <c r="B10809" s="1165">
        <f>IFERROR(INDEX('GRP Macros'!$B$14:$AF$554,MATCH(C10809,'GRP Macros'!$B$14:$B$552,FALSE),MATCH(D10809,'GRP Macros'!$B$14:$AF$14,FALSE)),0)</f>
        <v>0</v>
      </c>
      <c r="C10809" s="1165" t="str">
        <f t="shared" si="1093"/>
        <v>MEXP129DT</v>
      </c>
      <c r="D10809" s="988" t="str">
        <f>'GRP Macros'!$Z$14</f>
        <v>Fluo Yellow 
RAL 1026</v>
      </c>
      <c r="E10809" s="1165" t="s">
        <v>28041</v>
      </c>
      <c r="F10809" s="1165" t="s">
        <v>28333</v>
      </c>
    </row>
    <row r="10810" spans="1:6" ht="15" customHeight="1">
      <c r="A10810" s="1165" t="str">
        <f t="shared" si="1092"/>
        <v>MEXP129DTFLO</v>
      </c>
      <c r="B10810" s="1165">
        <f>IFERROR(INDEX('GRP Macros'!$B$14:$AF$554,MATCH(C10810,'GRP Macros'!$B$14:$B$552,FALSE),MATCH(D10810,'GRP Macros'!$B$14:$AF$14,FALSE)),0)</f>
        <v>0</v>
      </c>
      <c r="C10810" s="1165" t="str">
        <f t="shared" si="1093"/>
        <v>MEXP129DT</v>
      </c>
      <c r="D10810" s="988" t="str">
        <f>'GRP Macros'!$AA$14</f>
        <v>Fluo Orange 
RAL 2005</v>
      </c>
      <c r="E10810" s="1165" t="s">
        <v>27830</v>
      </c>
      <c r="F10810" s="1165" t="s">
        <v>28333</v>
      </c>
    </row>
    <row r="10811" spans="1:6" ht="15" customHeight="1">
      <c r="A10811" s="1165" t="str">
        <f t="shared" si="1092"/>
        <v>MEXP129DTFLP</v>
      </c>
      <c r="B10811" s="1165">
        <f>IFERROR(INDEX('GRP Macros'!$B$14:$AF$554,MATCH(C10811,'GRP Macros'!$B$14:$B$552,FALSE),MATCH(D10811,'GRP Macros'!$B$14:$AF$14,FALSE)),0)</f>
        <v>0</v>
      </c>
      <c r="C10811" s="1165" t="str">
        <f t="shared" si="1093"/>
        <v>MEXP129DT</v>
      </c>
      <c r="D10811" s="988" t="str">
        <f>'GRP Macros'!$AB$14</f>
        <v>Fluo Pink 
Pantone 806C</v>
      </c>
      <c r="E10811" s="1165" t="s">
        <v>27832</v>
      </c>
      <c r="F10811" s="1165" t="s">
        <v>28333</v>
      </c>
    </row>
    <row r="10812" spans="1:6" ht="15" customHeight="1">
      <c r="A10812" s="1165" t="str">
        <f t="shared" si="1092"/>
        <v>MEXP129DTFLG</v>
      </c>
      <c r="B10812" s="1165">
        <f>IFERROR(INDEX('GRP Macros'!$B$14:$AF$554,MATCH(C10812,'GRP Macros'!$B$14:$B$552,FALSE),MATCH(D10812,'GRP Macros'!$B$14:$AF$14,FALSE)),0)</f>
        <v>0</v>
      </c>
      <c r="C10812" s="1165" t="str">
        <f t="shared" si="1093"/>
        <v>MEXP129DT</v>
      </c>
      <c r="D10812" s="988" t="str">
        <f>'GRP Macros'!$AC$14</f>
        <v>Fluo Green 
RAL 6028</v>
      </c>
      <c r="E10812" s="1165" t="s">
        <v>27831</v>
      </c>
      <c r="F10812" s="1165" t="s">
        <v>28333</v>
      </c>
    </row>
    <row r="10813" spans="1:6" ht="15" customHeight="1">
      <c r="A10813" s="1165" t="str">
        <f t="shared" si="1092"/>
        <v>MEXP130DTWHI</v>
      </c>
      <c r="B10813" s="1165">
        <f>IFERROR(INDEX('GRP Macros'!$B$14:$AF$554,MATCH(C10813,'GRP Macros'!$B$14:$B$552,FALSE),MATCH(D10813,'GRP Macros'!$B$14:$AF$14,FALSE)),0)</f>
        <v>0</v>
      </c>
      <c r="C10813" s="1165" t="s">
        <v>28593</v>
      </c>
      <c r="D10813" s="1167" t="str">
        <f>'GRP Macros'!$K$14</f>
        <v>White 
RAL 9016</v>
      </c>
      <c r="E10813" s="1165" t="s">
        <v>27838</v>
      </c>
      <c r="F10813" s="1165" t="s">
        <v>28333</v>
      </c>
    </row>
    <row r="10814" spans="1:6" ht="15" customHeight="1">
      <c r="A10814" s="1165" t="str">
        <f t="shared" si="1092"/>
        <v>MEXP130DTBLU</v>
      </c>
      <c r="B10814" s="1165">
        <f>IFERROR(INDEX('GRP Macros'!$B$14:$AF$554,MATCH(C10814,'GRP Macros'!$B$14:$B$552,FALSE),MATCH(D10814,'GRP Macros'!$B$14:$AF$14,FALSE)),0)</f>
        <v>0</v>
      </c>
      <c r="C10814" s="1165" t="str">
        <f>C10813</f>
        <v>MEXP130DT</v>
      </c>
      <c r="D10814" s="988" t="str">
        <f>'GRP Macros'!$L$14</f>
        <v>Blue US 
RAL 5015</v>
      </c>
      <c r="E10814" s="1165" t="s">
        <v>27827</v>
      </c>
      <c r="F10814" s="1165" t="s">
        <v>28333</v>
      </c>
    </row>
    <row r="10815" spans="1:6" ht="15" customHeight="1">
      <c r="A10815" s="1165" t="str">
        <f t="shared" si="1092"/>
        <v>MEXP130DTMIN</v>
      </c>
      <c r="B10815" s="1165">
        <f>IFERROR(INDEX('GRP Macros'!$B$14:$AF$554,MATCH(C10815,'GRP Macros'!$B$14:$B$552,FALSE),MATCH(D10815,'GRP Macros'!$B$14:$AF$14,FALSE)),0)</f>
        <v>0</v>
      </c>
      <c r="C10815" s="1165" t="str">
        <f t="shared" ref="C10815:C10826" si="1094">C10814</f>
        <v>MEXP130DT</v>
      </c>
      <c r="D10815" s="988" t="str">
        <f>'GRP Macros'!$O$14</f>
        <v>Mint 
RAL 6027</v>
      </c>
      <c r="E10815" s="1165" t="s">
        <v>27834</v>
      </c>
      <c r="F10815" s="1165" t="s">
        <v>28333</v>
      </c>
    </row>
    <row r="10816" spans="1:6" ht="15" customHeight="1">
      <c r="A10816" s="1165" t="str">
        <f t="shared" si="1092"/>
        <v>MEXP130DTGRE</v>
      </c>
      <c r="B10816" s="1165">
        <f>IFERROR(INDEX('GRP Macros'!$B$14:$AF$554,MATCH(C10816,'GRP Macros'!$B$14:$B$552,FALSE),MATCH(D10816,'GRP Macros'!$B$14:$AF$14,FALSE)),0)</f>
        <v>0</v>
      </c>
      <c r="C10816" s="1165" t="str">
        <f t="shared" si="1094"/>
        <v>MEXP130DT</v>
      </c>
      <c r="D10816" s="988" t="str">
        <f>'GRP Macros'!$P$14</f>
        <v>Green 
RAL 6037</v>
      </c>
      <c r="E10816" s="1165" t="s">
        <v>27837</v>
      </c>
      <c r="F10816" s="1165" t="s">
        <v>28333</v>
      </c>
    </row>
    <row r="10817" spans="1:6" ht="15" customHeight="1">
      <c r="A10817" s="1165" t="str">
        <f t="shared" si="1092"/>
        <v>MEXP130DTPUK</v>
      </c>
      <c r="B10817" s="1165">
        <f>IFERROR(INDEX('GRP Macros'!$B$14:$AF$554,MATCH(C10817,'GRP Macros'!$B$14:$B$552,FALSE),MATCH(D10817,'GRP Macros'!$B$14:$AF$14,FALSE)),0)</f>
        <v>0</v>
      </c>
      <c r="C10817" s="1165" t="str">
        <f t="shared" si="1094"/>
        <v>MEXP130DT</v>
      </c>
      <c r="D10817" s="988" t="str">
        <f>'GRP Macros'!$Q$14</f>
        <v>US Green 
Pantone
2301C</v>
      </c>
      <c r="E10817" s="1165" t="s">
        <v>27835</v>
      </c>
      <c r="F10817" s="1165" t="s">
        <v>28333</v>
      </c>
    </row>
    <row r="10818" spans="1:6" ht="15" customHeight="1">
      <c r="A10818" s="1165" t="str">
        <f t="shared" si="1092"/>
        <v>MEXP130DTYEL</v>
      </c>
      <c r="B10818" s="1165">
        <f>IFERROR(INDEX('GRP Macros'!$B$14:$AF$554,MATCH(C10818,'GRP Macros'!$B$14:$B$552,FALSE),MATCH(D10818,'GRP Macros'!$B$14:$AF$14,FALSE)),0)</f>
        <v>0</v>
      </c>
      <c r="C10818" s="1165" t="str">
        <f t="shared" si="1094"/>
        <v>MEXP130DT</v>
      </c>
      <c r="D10818" s="988" t="str">
        <f>'GRP Macros'!$S$14</f>
        <v>Yellow 
RAL 1023</v>
      </c>
      <c r="E10818" s="1165" t="s">
        <v>27823</v>
      </c>
      <c r="F10818" s="1165" t="s">
        <v>28333</v>
      </c>
    </row>
    <row r="10819" spans="1:6" ht="15" customHeight="1">
      <c r="A10819" s="1165" t="str">
        <f t="shared" si="1092"/>
        <v>MEXP130DTRED</v>
      </c>
      <c r="B10819" s="1165">
        <f>IFERROR(INDEX('GRP Macros'!$B$14:$AF$554,MATCH(C10819,'GRP Macros'!$B$14:$B$552,FALSE),MATCH(D10819,'GRP Macros'!$B$14:$AF$14,FALSE)),0)</f>
        <v>0</v>
      </c>
      <c r="C10819" s="1165" t="str">
        <f t="shared" si="1094"/>
        <v>MEXP130DT</v>
      </c>
      <c r="D10819" s="988" t="str">
        <f>'GRP Macros'!$U$14</f>
        <v>Red 
RAL 3020</v>
      </c>
      <c r="E10819" s="1165" t="s">
        <v>27826</v>
      </c>
      <c r="F10819" s="1165" t="s">
        <v>28333</v>
      </c>
    </row>
    <row r="10820" spans="1:6" ht="15" customHeight="1">
      <c r="A10820" s="1165" t="str">
        <f t="shared" si="1092"/>
        <v>MEXP130DTVIO</v>
      </c>
      <c r="B10820" s="1165">
        <f>IFERROR(INDEX('GRP Macros'!$B$14:$AF$554,MATCH(C10820,'GRP Macros'!$B$14:$B$552,FALSE),MATCH(D10820,'GRP Macros'!$B$14:$AF$14,FALSE)),0)</f>
        <v>0</v>
      </c>
      <c r="C10820" s="1165" t="str">
        <f t="shared" si="1094"/>
        <v>MEXP130DT</v>
      </c>
      <c r="D10820" s="988" t="str">
        <f>'GRP Macros'!$V$14</f>
        <v>Violet 
RAL 4008</v>
      </c>
      <c r="E10820" s="1165" t="s">
        <v>27833</v>
      </c>
      <c r="F10820" s="1165" t="s">
        <v>28333</v>
      </c>
    </row>
    <row r="10821" spans="1:6" ht="15" customHeight="1">
      <c r="A10821" s="1165" t="str">
        <f t="shared" si="1092"/>
        <v>MEXP130DTBLK</v>
      </c>
      <c r="B10821" s="1165">
        <f>IFERROR(INDEX('GRP Macros'!$B$14:$AF$554,MATCH(C10821,'GRP Macros'!$B$14:$B$552,FALSE),MATCH(D10821,'GRP Macros'!$B$14:$AF$14,FALSE)),0)</f>
        <v>0</v>
      </c>
      <c r="C10821" s="1165" t="str">
        <f t="shared" si="1094"/>
        <v>MEXP130DT</v>
      </c>
      <c r="D10821" s="988" t="str">
        <f>'GRP Macros'!$X$14</f>
        <v>Black 
RAL 9005</v>
      </c>
      <c r="E10821" s="1165" t="s">
        <v>27829</v>
      </c>
      <c r="F10821" s="1165" t="s">
        <v>28333</v>
      </c>
    </row>
    <row r="10822" spans="1:6" ht="15" customHeight="1">
      <c r="A10822" s="1165" t="str">
        <f t="shared" si="1092"/>
        <v>MEXP130DTGRY</v>
      </c>
      <c r="B10822" s="1165">
        <f>IFERROR(INDEX('GRP Macros'!$B$14:$AF$554,MATCH(C10822,'GRP Macros'!$B$14:$B$552,FALSE),MATCH(D10822,'GRP Macros'!$B$14:$AF$14,FALSE)),0)</f>
        <v>0</v>
      </c>
      <c r="C10822" s="1165" t="str">
        <f t="shared" si="1094"/>
        <v>MEXP130DT</v>
      </c>
      <c r="D10822" s="988" t="str">
        <f>'GRP Macros'!$Y$14</f>
        <v>Grey 
RAL 7001</v>
      </c>
      <c r="E10822" s="1165" t="s">
        <v>27828</v>
      </c>
      <c r="F10822" s="1165" t="s">
        <v>28333</v>
      </c>
    </row>
    <row r="10823" spans="1:6" ht="15" customHeight="1">
      <c r="A10823" s="1165" t="str">
        <f t="shared" si="1092"/>
        <v>MEXP130DTFLY</v>
      </c>
      <c r="B10823" s="1165">
        <f>IFERROR(INDEX('GRP Macros'!$B$14:$AF$554,MATCH(C10823,'GRP Macros'!$B$14:$B$552,FALSE),MATCH(D10823,'GRP Macros'!$B$14:$AF$14,FALSE)),0)</f>
        <v>0</v>
      </c>
      <c r="C10823" s="1165" t="str">
        <f t="shared" si="1094"/>
        <v>MEXP130DT</v>
      </c>
      <c r="D10823" s="988" t="str">
        <f>'GRP Macros'!$Z$14</f>
        <v>Fluo Yellow 
RAL 1026</v>
      </c>
      <c r="E10823" s="1165" t="s">
        <v>28041</v>
      </c>
      <c r="F10823" s="1165" t="s">
        <v>28333</v>
      </c>
    </row>
    <row r="10824" spans="1:6" ht="15" customHeight="1">
      <c r="A10824" s="1165" t="str">
        <f t="shared" si="1092"/>
        <v>MEXP130DTFLO</v>
      </c>
      <c r="B10824" s="1165">
        <f>IFERROR(INDEX('GRP Macros'!$B$14:$AF$554,MATCH(C10824,'GRP Macros'!$B$14:$B$552,FALSE),MATCH(D10824,'GRP Macros'!$B$14:$AF$14,FALSE)),0)</f>
        <v>0</v>
      </c>
      <c r="C10824" s="1165" t="str">
        <f t="shared" si="1094"/>
        <v>MEXP130DT</v>
      </c>
      <c r="D10824" s="988" t="str">
        <f>'GRP Macros'!$AA$14</f>
        <v>Fluo Orange 
RAL 2005</v>
      </c>
      <c r="E10824" s="1165" t="s">
        <v>27830</v>
      </c>
      <c r="F10824" s="1165" t="s">
        <v>28333</v>
      </c>
    </row>
    <row r="10825" spans="1:6" ht="15" customHeight="1">
      <c r="A10825" s="1165" t="str">
        <f t="shared" si="1092"/>
        <v>MEXP130DTFLP</v>
      </c>
      <c r="B10825" s="1165">
        <f>IFERROR(INDEX('GRP Macros'!$B$14:$AF$554,MATCH(C10825,'GRP Macros'!$B$14:$B$552,FALSE),MATCH(D10825,'GRP Macros'!$B$14:$AF$14,FALSE)),0)</f>
        <v>0</v>
      </c>
      <c r="C10825" s="1165" t="str">
        <f t="shared" si="1094"/>
        <v>MEXP130DT</v>
      </c>
      <c r="D10825" s="988" t="str">
        <f>'GRP Macros'!$AB$14</f>
        <v>Fluo Pink 
Pantone 806C</v>
      </c>
      <c r="E10825" s="1165" t="s">
        <v>27832</v>
      </c>
      <c r="F10825" s="1165" t="s">
        <v>28333</v>
      </c>
    </row>
    <row r="10826" spans="1:6" ht="15" customHeight="1">
      <c r="A10826" s="1165" t="str">
        <f t="shared" si="1092"/>
        <v>MEXP130DTFLG</v>
      </c>
      <c r="B10826" s="1165">
        <f>IFERROR(INDEX('GRP Macros'!$B$14:$AF$554,MATCH(C10826,'GRP Macros'!$B$14:$B$552,FALSE),MATCH(D10826,'GRP Macros'!$B$14:$AF$14,FALSE)),0)</f>
        <v>0</v>
      </c>
      <c r="C10826" s="1165" t="str">
        <f t="shared" si="1094"/>
        <v>MEXP130DT</v>
      </c>
      <c r="D10826" s="988" t="str">
        <f>'GRP Macros'!$AC$14</f>
        <v>Fluo Green 
RAL 6028</v>
      </c>
      <c r="E10826" s="1165" t="s">
        <v>27831</v>
      </c>
      <c r="F10826" s="1165" t="s">
        <v>28333</v>
      </c>
    </row>
    <row r="10827" spans="1:6">
      <c r="A10827" s="1165" t="str">
        <f t="shared" si="1092"/>
        <v>VEXP1YEL</v>
      </c>
      <c r="B10827" s="1165">
        <f>IFERROR(INDEX('Wooden Volumes'!$B$14:$S$554,MATCH(C10827,'Wooden Volumes'!$B$14:$B$552,FALSE),MATCH(D10827,'Wooden Volumes'!$B$14:$S$14,FALSE)),0)</f>
        <v>0</v>
      </c>
      <c r="C10827" s="1165" t="s">
        <v>28594</v>
      </c>
      <c r="D10827" s="1168" t="str">
        <f>'Wooden Volumes'!$K$14</f>
        <v>Yellow RAL 1018</v>
      </c>
      <c r="E10827" s="1165" t="s">
        <v>27823</v>
      </c>
      <c r="F10827" s="1165" t="s">
        <v>28595</v>
      </c>
    </row>
    <row r="10828" spans="1:6">
      <c r="A10828" s="1165" t="str">
        <f t="shared" si="1092"/>
        <v>VEXP1ORA</v>
      </c>
      <c r="B10828" s="1165">
        <f>IFERROR(INDEX('Wooden Volumes'!$B$14:$S$554,MATCH(C10828,'Wooden Volumes'!$B$14:$B$552,FALSE),MATCH(D10828,'Wooden Volumes'!$B$14:$S$14,FALSE)),0)</f>
        <v>0</v>
      </c>
      <c r="C10828" s="1165" t="str">
        <f>C10827</f>
        <v>VEXP1</v>
      </c>
      <c r="D10828" s="988" t="str">
        <f>'Wooden Volumes'!$L$14</f>
        <v>Orange RAL 2003</v>
      </c>
      <c r="E10828" s="1165" t="s">
        <v>27836</v>
      </c>
      <c r="F10828" s="1165" t="s">
        <v>28595</v>
      </c>
    </row>
    <row r="10829" spans="1:6">
      <c r="A10829" s="1165" t="str">
        <f t="shared" si="1092"/>
        <v>VEXP1RED</v>
      </c>
      <c r="B10829" s="1165">
        <f>IFERROR(INDEX('Wooden Volumes'!$B$14:$S$554,MATCH(C10829,'Wooden Volumes'!$B$14:$B$552,FALSE),MATCH(D10829,'Wooden Volumes'!$B$14:$S$14,FALSE)),0)</f>
        <v>0</v>
      </c>
      <c r="C10829" s="1165" t="str">
        <f t="shared" ref="C10829:C10834" si="1095">C10828</f>
        <v>VEXP1</v>
      </c>
      <c r="D10829" s="988" t="str">
        <f>'Wooden Volumes'!$M$14</f>
        <v>Red RAL 3020</v>
      </c>
      <c r="E10829" s="1165" t="s">
        <v>27826</v>
      </c>
      <c r="F10829" s="1165" t="s">
        <v>28595</v>
      </c>
    </row>
    <row r="10830" spans="1:6">
      <c r="A10830" s="1165" t="str">
        <f t="shared" si="1092"/>
        <v>VEXP1BLU</v>
      </c>
      <c r="B10830" s="1165">
        <f>IFERROR(INDEX('Wooden Volumes'!$B$14:$S$554,MATCH(C10830,'Wooden Volumes'!$B$14:$B$552,FALSE),MATCH(D10830,'Wooden Volumes'!$B$14:$S$14,FALSE)),0)</f>
        <v>0</v>
      </c>
      <c r="C10830" s="1165" t="str">
        <f t="shared" si="1095"/>
        <v>VEXP1</v>
      </c>
      <c r="D10830" s="988" t="str">
        <f>'Wooden Volumes'!$O$14</f>
        <v>Blue 
RAL 5015</v>
      </c>
      <c r="E10830" s="1165" t="s">
        <v>27827</v>
      </c>
      <c r="F10830" s="1165" t="s">
        <v>28595</v>
      </c>
    </row>
    <row r="10831" spans="1:6">
      <c r="A10831" s="1165" t="str">
        <f t="shared" si="1092"/>
        <v>VEXP1GRE</v>
      </c>
      <c r="B10831" s="1165">
        <f>IFERROR(INDEX('Wooden Volumes'!$B$14:$S$554,MATCH(C10831,'Wooden Volumes'!$B$14:$B$552,FALSE),MATCH(D10831,'Wooden Volumes'!$B$14:$S$14,FALSE)),0)</f>
        <v>0</v>
      </c>
      <c r="C10831" s="1165" t="str">
        <f t="shared" si="1095"/>
        <v>VEXP1</v>
      </c>
      <c r="D10831" s="988" t="str">
        <f>'Wooden Volumes'!$P$14</f>
        <v>Green 
RAL 6018</v>
      </c>
      <c r="E10831" s="1165" t="s">
        <v>27837</v>
      </c>
      <c r="F10831" s="1165" t="s">
        <v>28595</v>
      </c>
    </row>
    <row r="10832" spans="1:6">
      <c r="A10832" s="1165" t="str">
        <f t="shared" si="1092"/>
        <v>VEXP1WHI</v>
      </c>
      <c r="B10832" s="1165">
        <f>IFERROR(INDEX('Wooden Volumes'!$B$14:$S$554,MATCH(C10832,'Wooden Volumes'!$B$14:$B$552,FALSE),MATCH(D10832,'Wooden Volumes'!$B$14:$S$14,FALSE)),0)</f>
        <v>0</v>
      </c>
      <c r="C10832" s="1165" t="str">
        <f t="shared" si="1095"/>
        <v>VEXP1</v>
      </c>
      <c r="D10832" s="988" t="str">
        <f>'Wooden Volumes'!$Q$14</f>
        <v>White 
RAL 9003</v>
      </c>
      <c r="E10832" s="1165" t="s">
        <v>27838</v>
      </c>
      <c r="F10832" s="1165" t="s">
        <v>28595</v>
      </c>
    </row>
    <row r="10833" spans="1:6">
      <c r="A10833" s="1165" t="str">
        <f t="shared" si="1092"/>
        <v>VEXP1GRY</v>
      </c>
      <c r="B10833" s="1165">
        <f>IFERROR(INDEX('Wooden Volumes'!$B$14:$S$554,MATCH(C10833,'Wooden Volumes'!$B$14:$B$552,FALSE),MATCH(D10833,'Wooden Volumes'!$B$14:$S$14,FALSE)),0)</f>
        <v>0</v>
      </c>
      <c r="C10833" s="1165" t="str">
        <f t="shared" si="1095"/>
        <v>VEXP1</v>
      </c>
      <c r="D10833" s="988" t="str">
        <f>'Wooden Volumes'!$R$14</f>
        <v>Grey 
RAL 7038</v>
      </c>
      <c r="E10833" s="1165" t="s">
        <v>27828</v>
      </c>
      <c r="F10833" s="1165" t="s">
        <v>28595</v>
      </c>
    </row>
    <row r="10834" spans="1:6">
      <c r="A10834" s="1165" t="str">
        <f t="shared" si="1092"/>
        <v>VEXP1BLK</v>
      </c>
      <c r="B10834" s="1165">
        <f>IFERROR(INDEX('Wooden Volumes'!$B$14:$S$554,MATCH(C10834,'Wooden Volumes'!$B$14:$B$552,FALSE),MATCH(D10834,'Wooden Volumes'!$B$14:$S$14,FALSE)),0)</f>
        <v>0</v>
      </c>
      <c r="C10834" s="1165" t="str">
        <f t="shared" si="1095"/>
        <v>VEXP1</v>
      </c>
      <c r="D10834" s="988" t="str">
        <f>'Wooden Volumes'!$S$14</f>
        <v>Black 
RAL 7043</v>
      </c>
      <c r="E10834" s="1165" t="s">
        <v>27829</v>
      </c>
      <c r="F10834" s="1165" t="s">
        <v>28595</v>
      </c>
    </row>
    <row r="10835" spans="1:6">
      <c r="A10835" s="1165" t="str">
        <f t="shared" ref="A10835:A11051" si="1096">CONCATENATE(C10835,E10835)</f>
        <v>VEXP2YEL</v>
      </c>
      <c r="B10835" s="1165">
        <f>IFERROR(INDEX('Wooden Volumes'!$B$14:$S$554,MATCH(C10835,'Wooden Volumes'!$B$14:$B$552,FALSE),MATCH(D10835,'Wooden Volumes'!$B$14:$S$14,FALSE)),0)</f>
        <v>0</v>
      </c>
      <c r="C10835" s="1165" t="s">
        <v>28596</v>
      </c>
      <c r="D10835" s="1168" t="str">
        <f>'Wooden Volumes'!$K$14</f>
        <v>Yellow RAL 1018</v>
      </c>
      <c r="E10835" s="1165" t="s">
        <v>27823</v>
      </c>
      <c r="F10835" s="1165" t="s">
        <v>28595</v>
      </c>
    </row>
    <row r="10836" spans="1:6">
      <c r="A10836" s="1165" t="str">
        <f t="shared" ref="A10836:A10842" si="1097">CONCATENATE(C10836,E10836)</f>
        <v>VEXP2ORA</v>
      </c>
      <c r="B10836" s="1165">
        <f>IFERROR(INDEX('Wooden Volumes'!$B$14:$S$554,MATCH(C10836,'Wooden Volumes'!$B$14:$B$552,FALSE),MATCH(D10836,'Wooden Volumes'!$B$14:$S$14,FALSE)),0)</f>
        <v>0</v>
      </c>
      <c r="C10836" s="1165" t="str">
        <f>C10835</f>
        <v>VEXP2</v>
      </c>
      <c r="D10836" s="988" t="str">
        <f>'Wooden Volumes'!$L$14</f>
        <v>Orange RAL 2003</v>
      </c>
      <c r="E10836" s="1165" t="s">
        <v>27836</v>
      </c>
      <c r="F10836" s="1165" t="s">
        <v>28595</v>
      </c>
    </row>
    <row r="10837" spans="1:6">
      <c r="A10837" s="1165" t="str">
        <f t="shared" si="1097"/>
        <v>VEXP2RED</v>
      </c>
      <c r="B10837" s="1165">
        <f>IFERROR(INDEX('Wooden Volumes'!$B$14:$S$554,MATCH(C10837,'Wooden Volumes'!$B$14:$B$552,FALSE),MATCH(D10837,'Wooden Volumes'!$B$14:$S$14,FALSE)),0)</f>
        <v>0</v>
      </c>
      <c r="C10837" s="1165" t="str">
        <f t="shared" ref="C10837:C10842" si="1098">C10836</f>
        <v>VEXP2</v>
      </c>
      <c r="D10837" s="988" t="str">
        <f>'Wooden Volumes'!$M$14</f>
        <v>Red RAL 3020</v>
      </c>
      <c r="E10837" s="1165" t="s">
        <v>27826</v>
      </c>
      <c r="F10837" s="1165" t="s">
        <v>28595</v>
      </c>
    </row>
    <row r="10838" spans="1:6">
      <c r="A10838" s="1165" t="str">
        <f t="shared" si="1097"/>
        <v>VEXP2BLU</v>
      </c>
      <c r="B10838" s="1165">
        <f>IFERROR(INDEX('Wooden Volumes'!$B$14:$S$554,MATCH(C10838,'Wooden Volumes'!$B$14:$B$552,FALSE),MATCH(D10838,'Wooden Volumes'!$B$14:$S$14,FALSE)),0)</f>
        <v>0</v>
      </c>
      <c r="C10838" s="1165" t="str">
        <f t="shared" si="1098"/>
        <v>VEXP2</v>
      </c>
      <c r="D10838" s="988" t="str">
        <f>'Wooden Volumes'!$O$14</f>
        <v>Blue 
RAL 5015</v>
      </c>
      <c r="E10838" s="1165" t="s">
        <v>27827</v>
      </c>
      <c r="F10838" s="1165" t="s">
        <v>28595</v>
      </c>
    </row>
    <row r="10839" spans="1:6">
      <c r="A10839" s="1165" t="str">
        <f t="shared" si="1097"/>
        <v>VEXP2GRE</v>
      </c>
      <c r="B10839" s="1165">
        <f>IFERROR(INDEX('Wooden Volumes'!$B$14:$S$554,MATCH(C10839,'Wooden Volumes'!$B$14:$B$552,FALSE),MATCH(D10839,'Wooden Volumes'!$B$14:$S$14,FALSE)),0)</f>
        <v>0</v>
      </c>
      <c r="C10839" s="1165" t="str">
        <f t="shared" si="1098"/>
        <v>VEXP2</v>
      </c>
      <c r="D10839" s="988" t="str">
        <f>'Wooden Volumes'!$P$14</f>
        <v>Green 
RAL 6018</v>
      </c>
      <c r="E10839" s="1165" t="s">
        <v>27837</v>
      </c>
      <c r="F10839" s="1165" t="s">
        <v>28595</v>
      </c>
    </row>
    <row r="10840" spans="1:6">
      <c r="A10840" s="1165" t="str">
        <f t="shared" si="1097"/>
        <v>VEXP2WHI</v>
      </c>
      <c r="B10840" s="1165">
        <f>IFERROR(INDEX('Wooden Volumes'!$B$14:$S$554,MATCH(C10840,'Wooden Volumes'!$B$14:$B$552,FALSE),MATCH(D10840,'Wooden Volumes'!$B$14:$S$14,FALSE)),0)</f>
        <v>0</v>
      </c>
      <c r="C10840" s="1165" t="str">
        <f t="shared" si="1098"/>
        <v>VEXP2</v>
      </c>
      <c r="D10840" s="988" t="str">
        <f>'Wooden Volumes'!$Q$14</f>
        <v>White 
RAL 9003</v>
      </c>
      <c r="E10840" s="1165" t="s">
        <v>27838</v>
      </c>
      <c r="F10840" s="1165" t="s">
        <v>28595</v>
      </c>
    </row>
    <row r="10841" spans="1:6">
      <c r="A10841" s="1165" t="str">
        <f t="shared" si="1097"/>
        <v>VEXP2GRY</v>
      </c>
      <c r="B10841" s="1165">
        <f>IFERROR(INDEX('Wooden Volumes'!$B$14:$S$554,MATCH(C10841,'Wooden Volumes'!$B$14:$B$552,FALSE),MATCH(D10841,'Wooden Volumes'!$B$14:$S$14,FALSE)),0)</f>
        <v>0</v>
      </c>
      <c r="C10841" s="1165" t="str">
        <f t="shared" si="1098"/>
        <v>VEXP2</v>
      </c>
      <c r="D10841" s="988" t="str">
        <f>'Wooden Volumes'!$R$14</f>
        <v>Grey 
RAL 7038</v>
      </c>
      <c r="E10841" s="1165" t="s">
        <v>27828</v>
      </c>
      <c r="F10841" s="1165" t="s">
        <v>28595</v>
      </c>
    </row>
    <row r="10842" spans="1:6">
      <c r="A10842" s="1165" t="str">
        <f t="shared" si="1097"/>
        <v>VEXP2BLK</v>
      </c>
      <c r="B10842" s="1165">
        <f>IFERROR(INDEX('Wooden Volumes'!$B$14:$S$554,MATCH(C10842,'Wooden Volumes'!$B$14:$B$552,FALSE),MATCH(D10842,'Wooden Volumes'!$B$14:$S$14,FALSE)),0)</f>
        <v>0</v>
      </c>
      <c r="C10842" s="1165" t="str">
        <f t="shared" si="1098"/>
        <v>VEXP2</v>
      </c>
      <c r="D10842" s="988" t="str">
        <f>'Wooden Volumes'!$S$14</f>
        <v>Black 
RAL 7043</v>
      </c>
      <c r="E10842" s="1165" t="s">
        <v>27829</v>
      </c>
      <c r="F10842" s="1165" t="s">
        <v>28595</v>
      </c>
    </row>
    <row r="10843" spans="1:6">
      <c r="A10843" s="1165" t="str">
        <f t="shared" si="1096"/>
        <v>VEXP3YEL</v>
      </c>
      <c r="B10843" s="1165">
        <f>IFERROR(INDEX('Wooden Volumes'!$B$14:$S$554,MATCH(C10843,'Wooden Volumes'!$B$14:$B$552,FALSE),MATCH(D10843,'Wooden Volumes'!$B$14:$S$14,FALSE)),0)</f>
        <v>0</v>
      </c>
      <c r="C10843" s="1165" t="s">
        <v>28597</v>
      </c>
      <c r="D10843" s="1168" t="str">
        <f>'Wooden Volumes'!$K$14</f>
        <v>Yellow RAL 1018</v>
      </c>
      <c r="E10843" s="1165" t="s">
        <v>27823</v>
      </c>
      <c r="F10843" s="1165" t="s">
        <v>28595</v>
      </c>
    </row>
    <row r="10844" spans="1:6">
      <c r="A10844" s="1165" t="str">
        <f t="shared" ref="A10844:A10850" si="1099">CONCATENATE(C10844,E10844)</f>
        <v>VEXP3ORA</v>
      </c>
      <c r="B10844" s="1165">
        <f>IFERROR(INDEX('Wooden Volumes'!$B$14:$S$554,MATCH(C10844,'Wooden Volumes'!$B$14:$B$552,FALSE),MATCH(D10844,'Wooden Volumes'!$B$14:$S$14,FALSE)),0)</f>
        <v>0</v>
      </c>
      <c r="C10844" s="1165" t="str">
        <f>C10843</f>
        <v>VEXP3</v>
      </c>
      <c r="D10844" s="988" t="str">
        <f>'Wooden Volumes'!$L$14</f>
        <v>Orange RAL 2003</v>
      </c>
      <c r="E10844" s="1165" t="s">
        <v>27836</v>
      </c>
      <c r="F10844" s="1165" t="s">
        <v>28595</v>
      </c>
    </row>
    <row r="10845" spans="1:6">
      <c r="A10845" s="1165" t="str">
        <f t="shared" si="1099"/>
        <v>VEXP3RED</v>
      </c>
      <c r="B10845" s="1165">
        <f>IFERROR(INDEX('Wooden Volumes'!$B$14:$S$554,MATCH(C10845,'Wooden Volumes'!$B$14:$B$552,FALSE),MATCH(D10845,'Wooden Volumes'!$B$14:$S$14,FALSE)),0)</f>
        <v>0</v>
      </c>
      <c r="C10845" s="1165" t="str">
        <f t="shared" ref="C10845:C10850" si="1100">C10844</f>
        <v>VEXP3</v>
      </c>
      <c r="D10845" s="988" t="str">
        <f>'Wooden Volumes'!$M$14</f>
        <v>Red RAL 3020</v>
      </c>
      <c r="E10845" s="1165" t="s">
        <v>27826</v>
      </c>
      <c r="F10845" s="1165" t="s">
        <v>28595</v>
      </c>
    </row>
    <row r="10846" spans="1:6">
      <c r="A10846" s="1165" t="str">
        <f t="shared" si="1099"/>
        <v>VEXP3BLU</v>
      </c>
      <c r="B10846" s="1165">
        <f>IFERROR(INDEX('Wooden Volumes'!$B$14:$S$554,MATCH(C10846,'Wooden Volumes'!$B$14:$B$552,FALSE),MATCH(D10846,'Wooden Volumes'!$B$14:$S$14,FALSE)),0)</f>
        <v>0</v>
      </c>
      <c r="C10846" s="1165" t="str">
        <f t="shared" si="1100"/>
        <v>VEXP3</v>
      </c>
      <c r="D10846" s="988" t="str">
        <f>'Wooden Volumes'!$O$14</f>
        <v>Blue 
RAL 5015</v>
      </c>
      <c r="E10846" s="1165" t="s">
        <v>27827</v>
      </c>
      <c r="F10846" s="1165" t="s">
        <v>28595</v>
      </c>
    </row>
    <row r="10847" spans="1:6">
      <c r="A10847" s="1165" t="str">
        <f t="shared" si="1099"/>
        <v>VEXP3GRE</v>
      </c>
      <c r="B10847" s="1165">
        <f>IFERROR(INDEX('Wooden Volumes'!$B$14:$S$554,MATCH(C10847,'Wooden Volumes'!$B$14:$B$552,FALSE),MATCH(D10847,'Wooden Volumes'!$B$14:$S$14,FALSE)),0)</f>
        <v>0</v>
      </c>
      <c r="C10847" s="1165" t="str">
        <f t="shared" si="1100"/>
        <v>VEXP3</v>
      </c>
      <c r="D10847" s="988" t="str">
        <f>'Wooden Volumes'!$P$14</f>
        <v>Green 
RAL 6018</v>
      </c>
      <c r="E10847" s="1165" t="s">
        <v>27837</v>
      </c>
      <c r="F10847" s="1165" t="s">
        <v>28595</v>
      </c>
    </row>
    <row r="10848" spans="1:6">
      <c r="A10848" s="1165" t="str">
        <f t="shared" si="1099"/>
        <v>VEXP3WHI</v>
      </c>
      <c r="B10848" s="1165">
        <f>IFERROR(INDEX('Wooden Volumes'!$B$14:$S$554,MATCH(C10848,'Wooden Volumes'!$B$14:$B$552,FALSE),MATCH(D10848,'Wooden Volumes'!$B$14:$S$14,FALSE)),0)</f>
        <v>0</v>
      </c>
      <c r="C10848" s="1165" t="str">
        <f t="shared" si="1100"/>
        <v>VEXP3</v>
      </c>
      <c r="D10848" s="988" t="str">
        <f>'Wooden Volumes'!$Q$14</f>
        <v>White 
RAL 9003</v>
      </c>
      <c r="E10848" s="1165" t="s">
        <v>27838</v>
      </c>
      <c r="F10848" s="1165" t="s">
        <v>28595</v>
      </c>
    </row>
    <row r="10849" spans="1:6">
      <c r="A10849" s="1165" t="str">
        <f t="shared" si="1099"/>
        <v>VEXP3GRY</v>
      </c>
      <c r="B10849" s="1165">
        <f>IFERROR(INDEX('Wooden Volumes'!$B$14:$S$554,MATCH(C10849,'Wooden Volumes'!$B$14:$B$552,FALSE),MATCH(D10849,'Wooden Volumes'!$B$14:$S$14,FALSE)),0)</f>
        <v>0</v>
      </c>
      <c r="C10849" s="1165" t="str">
        <f t="shared" si="1100"/>
        <v>VEXP3</v>
      </c>
      <c r="D10849" s="988" t="str">
        <f>'Wooden Volumes'!$R$14</f>
        <v>Grey 
RAL 7038</v>
      </c>
      <c r="E10849" s="1165" t="s">
        <v>27828</v>
      </c>
      <c r="F10849" s="1165" t="s">
        <v>28595</v>
      </c>
    </row>
    <row r="10850" spans="1:6">
      <c r="A10850" s="1165" t="str">
        <f t="shared" si="1099"/>
        <v>VEXP3BLK</v>
      </c>
      <c r="B10850" s="1165">
        <f>IFERROR(INDEX('Wooden Volumes'!$B$14:$S$554,MATCH(C10850,'Wooden Volumes'!$B$14:$B$552,FALSE),MATCH(D10850,'Wooden Volumes'!$B$14:$S$14,FALSE)),0)</f>
        <v>0</v>
      </c>
      <c r="C10850" s="1165" t="str">
        <f t="shared" si="1100"/>
        <v>VEXP3</v>
      </c>
      <c r="D10850" s="988" t="str">
        <f>'Wooden Volumes'!$S$14</f>
        <v>Black 
RAL 7043</v>
      </c>
      <c r="E10850" s="1165" t="s">
        <v>27829</v>
      </c>
      <c r="F10850" s="1165" t="s">
        <v>28595</v>
      </c>
    </row>
    <row r="10851" spans="1:6">
      <c r="A10851" s="1165" t="str">
        <f t="shared" si="1096"/>
        <v>VEXP4YEL</v>
      </c>
      <c r="B10851" s="1165">
        <f>IFERROR(INDEX('Wooden Volumes'!$B$14:$S$554,MATCH(C10851,'Wooden Volumes'!$B$14:$B$552,FALSE),MATCH(D10851,'Wooden Volumes'!$B$14:$S$14,FALSE)),0)</f>
        <v>0</v>
      </c>
      <c r="C10851" s="1165" t="s">
        <v>28598</v>
      </c>
      <c r="D10851" s="1168" t="str">
        <f>'Wooden Volumes'!$K$14</f>
        <v>Yellow RAL 1018</v>
      </c>
      <c r="E10851" s="1165" t="s">
        <v>27823</v>
      </c>
      <c r="F10851" s="1165" t="s">
        <v>28595</v>
      </c>
    </row>
    <row r="10852" spans="1:6">
      <c r="A10852" s="1165" t="str">
        <f t="shared" ref="A10852:A10858" si="1101">CONCATENATE(C10852,E10852)</f>
        <v>VEXP4ORA</v>
      </c>
      <c r="B10852" s="1165">
        <f>IFERROR(INDEX('Wooden Volumes'!$B$14:$S$554,MATCH(C10852,'Wooden Volumes'!$B$14:$B$552,FALSE),MATCH(D10852,'Wooden Volumes'!$B$14:$S$14,FALSE)),0)</f>
        <v>0</v>
      </c>
      <c r="C10852" s="1165" t="str">
        <f>C10851</f>
        <v>VEXP4</v>
      </c>
      <c r="D10852" s="988" t="str">
        <f>'Wooden Volumes'!$L$14</f>
        <v>Orange RAL 2003</v>
      </c>
      <c r="E10852" s="1165" t="s">
        <v>27836</v>
      </c>
      <c r="F10852" s="1165" t="s">
        <v>28595</v>
      </c>
    </row>
    <row r="10853" spans="1:6">
      <c r="A10853" s="1165" t="str">
        <f t="shared" si="1101"/>
        <v>VEXP4RED</v>
      </c>
      <c r="B10853" s="1165">
        <f>IFERROR(INDEX('Wooden Volumes'!$B$14:$S$554,MATCH(C10853,'Wooden Volumes'!$B$14:$B$552,FALSE),MATCH(D10853,'Wooden Volumes'!$B$14:$S$14,FALSE)),0)</f>
        <v>0</v>
      </c>
      <c r="C10853" s="1165" t="str">
        <f t="shared" ref="C10853:C10858" si="1102">C10852</f>
        <v>VEXP4</v>
      </c>
      <c r="D10853" s="988" t="str">
        <f>'Wooden Volumes'!$M$14</f>
        <v>Red RAL 3020</v>
      </c>
      <c r="E10853" s="1165" t="s">
        <v>27826</v>
      </c>
      <c r="F10853" s="1165" t="s">
        <v>28595</v>
      </c>
    </row>
    <row r="10854" spans="1:6">
      <c r="A10854" s="1165" t="str">
        <f t="shared" si="1101"/>
        <v>VEXP4BLU</v>
      </c>
      <c r="B10854" s="1165">
        <f>IFERROR(INDEX('Wooden Volumes'!$B$14:$S$554,MATCH(C10854,'Wooden Volumes'!$B$14:$B$552,FALSE),MATCH(D10854,'Wooden Volumes'!$B$14:$S$14,FALSE)),0)</f>
        <v>0</v>
      </c>
      <c r="C10854" s="1165" t="str">
        <f t="shared" si="1102"/>
        <v>VEXP4</v>
      </c>
      <c r="D10854" s="988" t="str">
        <f>'Wooden Volumes'!$O$14</f>
        <v>Blue 
RAL 5015</v>
      </c>
      <c r="E10854" s="1165" t="s">
        <v>27827</v>
      </c>
      <c r="F10854" s="1165" t="s">
        <v>28595</v>
      </c>
    </row>
    <row r="10855" spans="1:6">
      <c r="A10855" s="1165" t="str">
        <f t="shared" si="1101"/>
        <v>VEXP4GRE</v>
      </c>
      <c r="B10855" s="1165">
        <f>IFERROR(INDEX('Wooden Volumes'!$B$14:$S$554,MATCH(C10855,'Wooden Volumes'!$B$14:$B$552,FALSE),MATCH(D10855,'Wooden Volumes'!$B$14:$S$14,FALSE)),0)</f>
        <v>0</v>
      </c>
      <c r="C10855" s="1165" t="str">
        <f t="shared" si="1102"/>
        <v>VEXP4</v>
      </c>
      <c r="D10855" s="988" t="str">
        <f>'Wooden Volumes'!$P$14</f>
        <v>Green 
RAL 6018</v>
      </c>
      <c r="E10855" s="1165" t="s">
        <v>27837</v>
      </c>
      <c r="F10855" s="1165" t="s">
        <v>28595</v>
      </c>
    </row>
    <row r="10856" spans="1:6">
      <c r="A10856" s="1165" t="str">
        <f t="shared" si="1101"/>
        <v>VEXP4WHI</v>
      </c>
      <c r="B10856" s="1165">
        <f>IFERROR(INDEX('Wooden Volumes'!$B$14:$S$554,MATCH(C10856,'Wooden Volumes'!$B$14:$B$552,FALSE),MATCH(D10856,'Wooden Volumes'!$B$14:$S$14,FALSE)),0)</f>
        <v>0</v>
      </c>
      <c r="C10856" s="1165" t="str">
        <f t="shared" si="1102"/>
        <v>VEXP4</v>
      </c>
      <c r="D10856" s="988" t="str">
        <f>'Wooden Volumes'!$Q$14</f>
        <v>White 
RAL 9003</v>
      </c>
      <c r="E10856" s="1165" t="s">
        <v>27838</v>
      </c>
      <c r="F10856" s="1165" t="s">
        <v>28595</v>
      </c>
    </row>
    <row r="10857" spans="1:6">
      <c r="A10857" s="1165" t="str">
        <f t="shared" si="1101"/>
        <v>VEXP4GRY</v>
      </c>
      <c r="B10857" s="1165">
        <f>IFERROR(INDEX('Wooden Volumes'!$B$14:$S$554,MATCH(C10857,'Wooden Volumes'!$B$14:$B$552,FALSE),MATCH(D10857,'Wooden Volumes'!$B$14:$S$14,FALSE)),0)</f>
        <v>0</v>
      </c>
      <c r="C10857" s="1165" t="str">
        <f t="shared" si="1102"/>
        <v>VEXP4</v>
      </c>
      <c r="D10857" s="988" t="str">
        <f>'Wooden Volumes'!$R$14</f>
        <v>Grey 
RAL 7038</v>
      </c>
      <c r="E10857" s="1165" t="s">
        <v>27828</v>
      </c>
      <c r="F10857" s="1165" t="s">
        <v>28595</v>
      </c>
    </row>
    <row r="10858" spans="1:6">
      <c r="A10858" s="1165" t="str">
        <f t="shared" si="1101"/>
        <v>VEXP4BLK</v>
      </c>
      <c r="B10858" s="1165">
        <f>IFERROR(INDEX('Wooden Volumes'!$B$14:$S$554,MATCH(C10858,'Wooden Volumes'!$B$14:$B$552,FALSE),MATCH(D10858,'Wooden Volumes'!$B$14:$S$14,FALSE)),0)</f>
        <v>0</v>
      </c>
      <c r="C10858" s="1165" t="str">
        <f t="shared" si="1102"/>
        <v>VEXP4</v>
      </c>
      <c r="D10858" s="988" t="str">
        <f>'Wooden Volumes'!$S$14</f>
        <v>Black 
RAL 7043</v>
      </c>
      <c r="E10858" s="1165" t="s">
        <v>27829</v>
      </c>
      <c r="F10858" s="1165" t="s">
        <v>28595</v>
      </c>
    </row>
    <row r="10859" spans="1:6">
      <c r="A10859" s="1165" t="str">
        <f t="shared" si="1096"/>
        <v>VEXP5YEL</v>
      </c>
      <c r="B10859" s="1165">
        <f>IFERROR(INDEX('Wooden Volumes'!$B$14:$S$554,MATCH(C10859,'Wooden Volumes'!$B$14:$B$552,FALSE),MATCH(D10859,'Wooden Volumes'!$B$14:$S$14,FALSE)),0)</f>
        <v>0</v>
      </c>
      <c r="C10859" s="1165" t="s">
        <v>28599</v>
      </c>
      <c r="D10859" s="1168" t="str">
        <f>'Wooden Volumes'!$K$14</f>
        <v>Yellow RAL 1018</v>
      </c>
      <c r="E10859" s="1165" t="s">
        <v>27823</v>
      </c>
      <c r="F10859" s="1165" t="s">
        <v>28595</v>
      </c>
    </row>
    <row r="10860" spans="1:6">
      <c r="A10860" s="1165" t="str">
        <f t="shared" ref="A10860:A10866" si="1103">CONCATENATE(C10860,E10860)</f>
        <v>VEXP5ORA</v>
      </c>
      <c r="B10860" s="1165">
        <f>IFERROR(INDEX('Wooden Volumes'!$B$14:$S$554,MATCH(C10860,'Wooden Volumes'!$B$14:$B$552,FALSE),MATCH(D10860,'Wooden Volumes'!$B$14:$S$14,FALSE)),0)</f>
        <v>0</v>
      </c>
      <c r="C10860" s="1165" t="str">
        <f>C10859</f>
        <v>VEXP5</v>
      </c>
      <c r="D10860" s="988" t="str">
        <f>'Wooden Volumes'!$L$14</f>
        <v>Orange RAL 2003</v>
      </c>
      <c r="E10860" s="1165" t="s">
        <v>27836</v>
      </c>
      <c r="F10860" s="1165" t="s">
        <v>28595</v>
      </c>
    </row>
    <row r="10861" spans="1:6">
      <c r="A10861" s="1165" t="str">
        <f t="shared" si="1103"/>
        <v>VEXP5RED</v>
      </c>
      <c r="B10861" s="1165">
        <f>IFERROR(INDEX('Wooden Volumes'!$B$14:$S$554,MATCH(C10861,'Wooden Volumes'!$B$14:$B$552,FALSE),MATCH(D10861,'Wooden Volumes'!$B$14:$S$14,FALSE)),0)</f>
        <v>0</v>
      </c>
      <c r="C10861" s="1165" t="str">
        <f t="shared" ref="C10861:C10866" si="1104">C10860</f>
        <v>VEXP5</v>
      </c>
      <c r="D10861" s="988" t="str">
        <f>'Wooden Volumes'!$M$14</f>
        <v>Red RAL 3020</v>
      </c>
      <c r="E10861" s="1165" t="s">
        <v>27826</v>
      </c>
      <c r="F10861" s="1165" t="s">
        <v>28595</v>
      </c>
    </row>
    <row r="10862" spans="1:6">
      <c r="A10862" s="1165" t="str">
        <f t="shared" si="1103"/>
        <v>VEXP5BLU</v>
      </c>
      <c r="B10862" s="1165">
        <f>IFERROR(INDEX('Wooden Volumes'!$B$14:$S$554,MATCH(C10862,'Wooden Volumes'!$B$14:$B$552,FALSE),MATCH(D10862,'Wooden Volumes'!$B$14:$S$14,FALSE)),0)</f>
        <v>0</v>
      </c>
      <c r="C10862" s="1165" t="str">
        <f t="shared" si="1104"/>
        <v>VEXP5</v>
      </c>
      <c r="D10862" s="988" t="str">
        <f>'Wooden Volumes'!$O$14</f>
        <v>Blue 
RAL 5015</v>
      </c>
      <c r="E10862" s="1165" t="s">
        <v>27827</v>
      </c>
      <c r="F10862" s="1165" t="s">
        <v>28595</v>
      </c>
    </row>
    <row r="10863" spans="1:6">
      <c r="A10863" s="1165" t="str">
        <f t="shared" si="1103"/>
        <v>VEXP5GRE</v>
      </c>
      <c r="B10863" s="1165">
        <f>IFERROR(INDEX('Wooden Volumes'!$B$14:$S$554,MATCH(C10863,'Wooden Volumes'!$B$14:$B$552,FALSE),MATCH(D10863,'Wooden Volumes'!$B$14:$S$14,FALSE)),0)</f>
        <v>0</v>
      </c>
      <c r="C10863" s="1165" t="str">
        <f t="shared" si="1104"/>
        <v>VEXP5</v>
      </c>
      <c r="D10863" s="988" t="str">
        <f>'Wooden Volumes'!$P$14</f>
        <v>Green 
RAL 6018</v>
      </c>
      <c r="E10863" s="1165" t="s">
        <v>27837</v>
      </c>
      <c r="F10863" s="1165" t="s">
        <v>28595</v>
      </c>
    </row>
    <row r="10864" spans="1:6">
      <c r="A10864" s="1165" t="str">
        <f t="shared" si="1103"/>
        <v>VEXP5WHI</v>
      </c>
      <c r="B10864" s="1165">
        <f>IFERROR(INDEX('Wooden Volumes'!$B$14:$S$554,MATCH(C10864,'Wooden Volumes'!$B$14:$B$552,FALSE),MATCH(D10864,'Wooden Volumes'!$B$14:$S$14,FALSE)),0)</f>
        <v>0</v>
      </c>
      <c r="C10864" s="1165" t="str">
        <f t="shared" si="1104"/>
        <v>VEXP5</v>
      </c>
      <c r="D10864" s="988" t="str">
        <f>'Wooden Volumes'!$Q$14</f>
        <v>White 
RAL 9003</v>
      </c>
      <c r="E10864" s="1165" t="s">
        <v>27838</v>
      </c>
      <c r="F10864" s="1165" t="s">
        <v>28595</v>
      </c>
    </row>
    <row r="10865" spans="1:6">
      <c r="A10865" s="1165" t="str">
        <f t="shared" si="1103"/>
        <v>VEXP5GRY</v>
      </c>
      <c r="B10865" s="1165">
        <f>IFERROR(INDEX('Wooden Volumes'!$B$14:$S$554,MATCH(C10865,'Wooden Volumes'!$B$14:$B$552,FALSE),MATCH(D10865,'Wooden Volumes'!$B$14:$S$14,FALSE)),0)</f>
        <v>0</v>
      </c>
      <c r="C10865" s="1165" t="str">
        <f t="shared" si="1104"/>
        <v>VEXP5</v>
      </c>
      <c r="D10865" s="988" t="str">
        <f>'Wooden Volumes'!$R$14</f>
        <v>Grey 
RAL 7038</v>
      </c>
      <c r="E10865" s="1165" t="s">
        <v>27828</v>
      </c>
      <c r="F10865" s="1165" t="s">
        <v>28595</v>
      </c>
    </row>
    <row r="10866" spans="1:6">
      <c r="A10866" s="1165" t="str">
        <f t="shared" si="1103"/>
        <v>VEXP5BLK</v>
      </c>
      <c r="B10866" s="1165">
        <f>IFERROR(INDEX('Wooden Volumes'!$B$14:$S$554,MATCH(C10866,'Wooden Volumes'!$B$14:$B$552,FALSE),MATCH(D10866,'Wooden Volumes'!$B$14:$S$14,FALSE)),0)</f>
        <v>0</v>
      </c>
      <c r="C10866" s="1165" t="str">
        <f t="shared" si="1104"/>
        <v>VEXP5</v>
      </c>
      <c r="D10866" s="988" t="str">
        <f>'Wooden Volumes'!$S$14</f>
        <v>Black 
RAL 7043</v>
      </c>
      <c r="E10866" s="1165" t="s">
        <v>27829</v>
      </c>
      <c r="F10866" s="1165" t="s">
        <v>28595</v>
      </c>
    </row>
    <row r="10867" spans="1:6">
      <c r="A10867" s="1165" t="str">
        <f t="shared" si="1096"/>
        <v>VEXP6YEL</v>
      </c>
      <c r="B10867" s="1165">
        <f>IFERROR(INDEX('Wooden Volumes'!$B$14:$S$554,MATCH(C10867,'Wooden Volumes'!$B$14:$B$552,FALSE),MATCH(D10867,'Wooden Volumes'!$B$14:$S$14,FALSE)),0)</f>
        <v>0</v>
      </c>
      <c r="C10867" s="1165" t="s">
        <v>28600</v>
      </c>
      <c r="D10867" s="1168" t="str">
        <f>'Wooden Volumes'!$K$14</f>
        <v>Yellow RAL 1018</v>
      </c>
      <c r="E10867" s="1165" t="s">
        <v>27823</v>
      </c>
      <c r="F10867" s="1165" t="s">
        <v>28595</v>
      </c>
    </row>
    <row r="10868" spans="1:6">
      <c r="A10868" s="1165" t="str">
        <f t="shared" ref="A10868:A10874" si="1105">CONCATENATE(C10868,E10868)</f>
        <v>VEXP6ORA</v>
      </c>
      <c r="B10868" s="1165">
        <f>IFERROR(INDEX('Wooden Volumes'!$B$14:$S$554,MATCH(C10868,'Wooden Volumes'!$B$14:$B$552,FALSE),MATCH(D10868,'Wooden Volumes'!$B$14:$S$14,FALSE)),0)</f>
        <v>0</v>
      </c>
      <c r="C10868" s="1165" t="str">
        <f>C10867</f>
        <v>VEXP6</v>
      </c>
      <c r="D10868" s="988" t="str">
        <f>'Wooden Volumes'!$L$14</f>
        <v>Orange RAL 2003</v>
      </c>
      <c r="E10868" s="1165" t="s">
        <v>27836</v>
      </c>
      <c r="F10868" s="1165" t="s">
        <v>28595</v>
      </c>
    </row>
    <row r="10869" spans="1:6">
      <c r="A10869" s="1165" t="str">
        <f t="shared" si="1105"/>
        <v>VEXP6RED</v>
      </c>
      <c r="B10869" s="1165">
        <f>IFERROR(INDEX('Wooden Volumes'!$B$14:$S$554,MATCH(C10869,'Wooden Volumes'!$B$14:$B$552,FALSE),MATCH(D10869,'Wooden Volumes'!$B$14:$S$14,FALSE)),0)</f>
        <v>0</v>
      </c>
      <c r="C10869" s="1165" t="str">
        <f t="shared" ref="C10869:C10874" si="1106">C10868</f>
        <v>VEXP6</v>
      </c>
      <c r="D10869" s="988" t="str">
        <f>'Wooden Volumes'!$M$14</f>
        <v>Red RAL 3020</v>
      </c>
      <c r="E10869" s="1165" t="s">
        <v>27826</v>
      </c>
      <c r="F10869" s="1165" t="s">
        <v>28595</v>
      </c>
    </row>
    <row r="10870" spans="1:6">
      <c r="A10870" s="1165" t="str">
        <f t="shared" si="1105"/>
        <v>VEXP6BLU</v>
      </c>
      <c r="B10870" s="1165">
        <f>IFERROR(INDEX('Wooden Volumes'!$B$14:$S$554,MATCH(C10870,'Wooden Volumes'!$B$14:$B$552,FALSE),MATCH(D10870,'Wooden Volumes'!$B$14:$S$14,FALSE)),0)</f>
        <v>0</v>
      </c>
      <c r="C10870" s="1165" t="str">
        <f t="shared" si="1106"/>
        <v>VEXP6</v>
      </c>
      <c r="D10870" s="988" t="str">
        <f>'Wooden Volumes'!$O$14</f>
        <v>Blue 
RAL 5015</v>
      </c>
      <c r="E10870" s="1165" t="s">
        <v>27827</v>
      </c>
      <c r="F10870" s="1165" t="s">
        <v>28595</v>
      </c>
    </row>
    <row r="10871" spans="1:6">
      <c r="A10871" s="1165" t="str">
        <f t="shared" si="1105"/>
        <v>VEXP6GRE</v>
      </c>
      <c r="B10871" s="1165">
        <f>IFERROR(INDEX('Wooden Volumes'!$B$14:$S$554,MATCH(C10871,'Wooden Volumes'!$B$14:$B$552,FALSE),MATCH(D10871,'Wooden Volumes'!$B$14:$S$14,FALSE)),0)</f>
        <v>0</v>
      </c>
      <c r="C10871" s="1165" t="str">
        <f t="shared" si="1106"/>
        <v>VEXP6</v>
      </c>
      <c r="D10871" s="988" t="str">
        <f>'Wooden Volumes'!$P$14</f>
        <v>Green 
RAL 6018</v>
      </c>
      <c r="E10871" s="1165" t="s">
        <v>27837</v>
      </c>
      <c r="F10871" s="1165" t="s">
        <v>28595</v>
      </c>
    </row>
    <row r="10872" spans="1:6">
      <c r="A10872" s="1165" t="str">
        <f t="shared" si="1105"/>
        <v>VEXP6WHI</v>
      </c>
      <c r="B10872" s="1165">
        <f>IFERROR(INDEX('Wooden Volumes'!$B$14:$S$554,MATCH(C10872,'Wooden Volumes'!$B$14:$B$552,FALSE),MATCH(D10872,'Wooden Volumes'!$B$14:$S$14,FALSE)),0)</f>
        <v>0</v>
      </c>
      <c r="C10872" s="1165" t="str">
        <f t="shared" si="1106"/>
        <v>VEXP6</v>
      </c>
      <c r="D10872" s="988" t="str">
        <f>'Wooden Volumes'!$Q$14</f>
        <v>White 
RAL 9003</v>
      </c>
      <c r="E10872" s="1165" t="s">
        <v>27838</v>
      </c>
      <c r="F10872" s="1165" t="s">
        <v>28595</v>
      </c>
    </row>
    <row r="10873" spans="1:6">
      <c r="A10873" s="1165" t="str">
        <f t="shared" si="1105"/>
        <v>VEXP6GRY</v>
      </c>
      <c r="B10873" s="1165">
        <f>IFERROR(INDEX('Wooden Volumes'!$B$14:$S$554,MATCH(C10873,'Wooden Volumes'!$B$14:$B$552,FALSE),MATCH(D10873,'Wooden Volumes'!$B$14:$S$14,FALSE)),0)</f>
        <v>0</v>
      </c>
      <c r="C10873" s="1165" t="str">
        <f t="shared" si="1106"/>
        <v>VEXP6</v>
      </c>
      <c r="D10873" s="988" t="str">
        <f>'Wooden Volumes'!$R$14</f>
        <v>Grey 
RAL 7038</v>
      </c>
      <c r="E10873" s="1165" t="s">
        <v>27828</v>
      </c>
      <c r="F10873" s="1165" t="s">
        <v>28595</v>
      </c>
    </row>
    <row r="10874" spans="1:6">
      <c r="A10874" s="1165" t="str">
        <f t="shared" si="1105"/>
        <v>VEXP6BLK</v>
      </c>
      <c r="B10874" s="1165">
        <f>IFERROR(INDEX('Wooden Volumes'!$B$14:$S$554,MATCH(C10874,'Wooden Volumes'!$B$14:$B$552,FALSE),MATCH(D10874,'Wooden Volumes'!$B$14:$S$14,FALSE)),0)</f>
        <v>0</v>
      </c>
      <c r="C10874" s="1165" t="str">
        <f t="shared" si="1106"/>
        <v>VEXP6</v>
      </c>
      <c r="D10874" s="988" t="str">
        <f>'Wooden Volumes'!$S$14</f>
        <v>Black 
RAL 7043</v>
      </c>
      <c r="E10874" s="1165" t="s">
        <v>27829</v>
      </c>
      <c r="F10874" s="1165" t="s">
        <v>28595</v>
      </c>
    </row>
    <row r="10875" spans="1:6">
      <c r="A10875" s="1165" t="str">
        <f t="shared" si="1096"/>
        <v>VEXP7YEL</v>
      </c>
      <c r="B10875" s="1165">
        <f>IFERROR(INDEX('Wooden Volumes'!$B$14:$S$554,MATCH(C10875,'Wooden Volumes'!$B$14:$B$552,FALSE),MATCH(D10875,'Wooden Volumes'!$B$14:$S$14,FALSE)),0)</f>
        <v>0</v>
      </c>
      <c r="C10875" s="1165" t="s">
        <v>28601</v>
      </c>
      <c r="D10875" s="1168" t="str">
        <f>'Wooden Volumes'!$K$14</f>
        <v>Yellow RAL 1018</v>
      </c>
      <c r="E10875" s="1165" t="s">
        <v>27823</v>
      </c>
      <c r="F10875" s="1165" t="s">
        <v>28595</v>
      </c>
    </row>
    <row r="10876" spans="1:6">
      <c r="A10876" s="1165" t="str">
        <f t="shared" ref="A10876:A10882" si="1107">CONCATENATE(C10876,E10876)</f>
        <v>VEXP7ORA</v>
      </c>
      <c r="B10876" s="1165">
        <f>IFERROR(INDEX('Wooden Volumes'!$B$14:$S$554,MATCH(C10876,'Wooden Volumes'!$B$14:$B$552,FALSE),MATCH(D10876,'Wooden Volumes'!$B$14:$S$14,FALSE)),0)</f>
        <v>0</v>
      </c>
      <c r="C10876" s="1165" t="str">
        <f>C10875</f>
        <v>VEXP7</v>
      </c>
      <c r="D10876" s="988" t="str">
        <f>'Wooden Volumes'!$L$14</f>
        <v>Orange RAL 2003</v>
      </c>
      <c r="E10876" s="1165" t="s">
        <v>27836</v>
      </c>
      <c r="F10876" s="1165" t="s">
        <v>28595</v>
      </c>
    </row>
    <row r="10877" spans="1:6">
      <c r="A10877" s="1165" t="str">
        <f t="shared" si="1107"/>
        <v>VEXP7RED</v>
      </c>
      <c r="B10877" s="1165">
        <f>IFERROR(INDEX('Wooden Volumes'!$B$14:$S$554,MATCH(C10877,'Wooden Volumes'!$B$14:$B$552,FALSE),MATCH(D10877,'Wooden Volumes'!$B$14:$S$14,FALSE)),0)</f>
        <v>0</v>
      </c>
      <c r="C10877" s="1165" t="str">
        <f t="shared" ref="C10877:C10882" si="1108">C10876</f>
        <v>VEXP7</v>
      </c>
      <c r="D10877" s="988" t="str">
        <f>'Wooden Volumes'!$M$14</f>
        <v>Red RAL 3020</v>
      </c>
      <c r="E10877" s="1165" t="s">
        <v>27826</v>
      </c>
      <c r="F10877" s="1165" t="s">
        <v>28595</v>
      </c>
    </row>
    <row r="10878" spans="1:6">
      <c r="A10878" s="1165" t="str">
        <f t="shared" si="1107"/>
        <v>VEXP7BLU</v>
      </c>
      <c r="B10878" s="1165">
        <f>IFERROR(INDEX('Wooden Volumes'!$B$14:$S$554,MATCH(C10878,'Wooden Volumes'!$B$14:$B$552,FALSE),MATCH(D10878,'Wooden Volumes'!$B$14:$S$14,FALSE)),0)</f>
        <v>0</v>
      </c>
      <c r="C10878" s="1165" t="str">
        <f t="shared" si="1108"/>
        <v>VEXP7</v>
      </c>
      <c r="D10878" s="988" t="str">
        <f>'Wooden Volumes'!$O$14</f>
        <v>Blue 
RAL 5015</v>
      </c>
      <c r="E10878" s="1165" t="s">
        <v>27827</v>
      </c>
      <c r="F10878" s="1165" t="s">
        <v>28595</v>
      </c>
    </row>
    <row r="10879" spans="1:6">
      <c r="A10879" s="1165" t="str">
        <f t="shared" si="1107"/>
        <v>VEXP7GRE</v>
      </c>
      <c r="B10879" s="1165">
        <f>IFERROR(INDEX('Wooden Volumes'!$B$14:$S$554,MATCH(C10879,'Wooden Volumes'!$B$14:$B$552,FALSE),MATCH(D10879,'Wooden Volumes'!$B$14:$S$14,FALSE)),0)</f>
        <v>0</v>
      </c>
      <c r="C10879" s="1165" t="str">
        <f t="shared" si="1108"/>
        <v>VEXP7</v>
      </c>
      <c r="D10879" s="988" t="str">
        <f>'Wooden Volumes'!$P$14</f>
        <v>Green 
RAL 6018</v>
      </c>
      <c r="E10879" s="1165" t="s">
        <v>27837</v>
      </c>
      <c r="F10879" s="1165" t="s">
        <v>28595</v>
      </c>
    </row>
    <row r="10880" spans="1:6">
      <c r="A10880" s="1165" t="str">
        <f t="shared" si="1107"/>
        <v>VEXP7WHI</v>
      </c>
      <c r="B10880" s="1165">
        <f>IFERROR(INDEX('Wooden Volumes'!$B$14:$S$554,MATCH(C10880,'Wooden Volumes'!$B$14:$B$552,FALSE),MATCH(D10880,'Wooden Volumes'!$B$14:$S$14,FALSE)),0)</f>
        <v>0</v>
      </c>
      <c r="C10880" s="1165" t="str">
        <f t="shared" si="1108"/>
        <v>VEXP7</v>
      </c>
      <c r="D10880" s="988" t="str">
        <f>'Wooden Volumes'!$Q$14</f>
        <v>White 
RAL 9003</v>
      </c>
      <c r="E10880" s="1165" t="s">
        <v>27838</v>
      </c>
      <c r="F10880" s="1165" t="s">
        <v>28595</v>
      </c>
    </row>
    <row r="10881" spans="1:6">
      <c r="A10881" s="1165" t="str">
        <f t="shared" si="1107"/>
        <v>VEXP7GRY</v>
      </c>
      <c r="B10881" s="1165">
        <f>IFERROR(INDEX('Wooden Volumes'!$B$14:$S$554,MATCH(C10881,'Wooden Volumes'!$B$14:$B$552,FALSE),MATCH(D10881,'Wooden Volumes'!$B$14:$S$14,FALSE)),0)</f>
        <v>0</v>
      </c>
      <c r="C10881" s="1165" t="str">
        <f t="shared" si="1108"/>
        <v>VEXP7</v>
      </c>
      <c r="D10881" s="988" t="str">
        <f>'Wooden Volumes'!$R$14</f>
        <v>Grey 
RAL 7038</v>
      </c>
      <c r="E10881" s="1165" t="s">
        <v>27828</v>
      </c>
      <c r="F10881" s="1165" t="s">
        <v>28595</v>
      </c>
    </row>
    <row r="10882" spans="1:6">
      <c r="A10882" s="1165" t="str">
        <f t="shared" si="1107"/>
        <v>VEXP7BLK</v>
      </c>
      <c r="B10882" s="1165">
        <f>IFERROR(INDEX('Wooden Volumes'!$B$14:$S$554,MATCH(C10882,'Wooden Volumes'!$B$14:$B$552,FALSE),MATCH(D10882,'Wooden Volumes'!$B$14:$S$14,FALSE)),0)</f>
        <v>0</v>
      </c>
      <c r="C10882" s="1165" t="str">
        <f t="shared" si="1108"/>
        <v>VEXP7</v>
      </c>
      <c r="D10882" s="988" t="str">
        <f>'Wooden Volumes'!$S$14</f>
        <v>Black 
RAL 7043</v>
      </c>
      <c r="E10882" s="1165" t="s">
        <v>27829</v>
      </c>
      <c r="F10882" s="1165" t="s">
        <v>28595</v>
      </c>
    </row>
    <row r="10883" spans="1:6">
      <c r="A10883" s="1165" t="str">
        <f t="shared" si="1096"/>
        <v>VEXP8YEL</v>
      </c>
      <c r="B10883" s="1165">
        <f>IFERROR(INDEX('Wooden Volumes'!$B$14:$S$554,MATCH(C10883,'Wooden Volumes'!$B$14:$B$552,FALSE),MATCH(D10883,'Wooden Volumes'!$B$14:$S$14,FALSE)),0)</f>
        <v>0</v>
      </c>
      <c r="C10883" s="1165" t="s">
        <v>28602</v>
      </c>
      <c r="D10883" s="1168" t="str">
        <f>'Wooden Volumes'!$K$14</f>
        <v>Yellow RAL 1018</v>
      </c>
      <c r="E10883" s="1165" t="s">
        <v>27823</v>
      </c>
      <c r="F10883" s="1165" t="s">
        <v>28595</v>
      </c>
    </row>
    <row r="10884" spans="1:6">
      <c r="A10884" s="1165" t="str">
        <f t="shared" ref="A10884:A10890" si="1109">CONCATENATE(C10884,E10884)</f>
        <v>VEXP8ORA</v>
      </c>
      <c r="B10884" s="1165">
        <f>IFERROR(INDEX('Wooden Volumes'!$B$14:$S$554,MATCH(C10884,'Wooden Volumes'!$B$14:$B$552,FALSE),MATCH(D10884,'Wooden Volumes'!$B$14:$S$14,FALSE)),0)</f>
        <v>0</v>
      </c>
      <c r="C10884" s="1165" t="str">
        <f>C10883</f>
        <v>VEXP8</v>
      </c>
      <c r="D10884" s="988" t="str">
        <f>'Wooden Volumes'!$L$14</f>
        <v>Orange RAL 2003</v>
      </c>
      <c r="E10884" s="1165" t="s">
        <v>27836</v>
      </c>
      <c r="F10884" s="1165" t="s">
        <v>28595</v>
      </c>
    </row>
    <row r="10885" spans="1:6">
      <c r="A10885" s="1165" t="str">
        <f t="shared" si="1109"/>
        <v>VEXP8RED</v>
      </c>
      <c r="B10885" s="1165">
        <f>IFERROR(INDEX('Wooden Volumes'!$B$14:$S$554,MATCH(C10885,'Wooden Volumes'!$B$14:$B$552,FALSE),MATCH(D10885,'Wooden Volumes'!$B$14:$S$14,FALSE)),0)</f>
        <v>0</v>
      </c>
      <c r="C10885" s="1165" t="str">
        <f t="shared" ref="C10885:C10890" si="1110">C10884</f>
        <v>VEXP8</v>
      </c>
      <c r="D10885" s="988" t="str">
        <f>'Wooden Volumes'!$M$14</f>
        <v>Red RAL 3020</v>
      </c>
      <c r="E10885" s="1165" t="s">
        <v>27826</v>
      </c>
      <c r="F10885" s="1165" t="s">
        <v>28595</v>
      </c>
    </row>
    <row r="10886" spans="1:6">
      <c r="A10886" s="1165" t="str">
        <f t="shared" si="1109"/>
        <v>VEXP8BLU</v>
      </c>
      <c r="B10886" s="1165">
        <f>IFERROR(INDEX('Wooden Volumes'!$B$14:$S$554,MATCH(C10886,'Wooden Volumes'!$B$14:$B$552,FALSE),MATCH(D10886,'Wooden Volumes'!$B$14:$S$14,FALSE)),0)</f>
        <v>0</v>
      </c>
      <c r="C10886" s="1165" t="str">
        <f t="shared" si="1110"/>
        <v>VEXP8</v>
      </c>
      <c r="D10886" s="988" t="str">
        <f>'Wooden Volumes'!$O$14</f>
        <v>Blue 
RAL 5015</v>
      </c>
      <c r="E10886" s="1165" t="s">
        <v>27827</v>
      </c>
      <c r="F10886" s="1165" t="s">
        <v>28595</v>
      </c>
    </row>
    <row r="10887" spans="1:6">
      <c r="A10887" s="1165" t="str">
        <f t="shared" si="1109"/>
        <v>VEXP8GRE</v>
      </c>
      <c r="B10887" s="1165">
        <f>IFERROR(INDEX('Wooden Volumes'!$B$14:$S$554,MATCH(C10887,'Wooden Volumes'!$B$14:$B$552,FALSE),MATCH(D10887,'Wooden Volumes'!$B$14:$S$14,FALSE)),0)</f>
        <v>0</v>
      </c>
      <c r="C10887" s="1165" t="str">
        <f t="shared" si="1110"/>
        <v>VEXP8</v>
      </c>
      <c r="D10887" s="988" t="str">
        <f>'Wooden Volumes'!$P$14</f>
        <v>Green 
RAL 6018</v>
      </c>
      <c r="E10887" s="1165" t="s">
        <v>27837</v>
      </c>
      <c r="F10887" s="1165" t="s">
        <v>28595</v>
      </c>
    </row>
    <row r="10888" spans="1:6">
      <c r="A10888" s="1165" t="str">
        <f t="shared" si="1109"/>
        <v>VEXP8WHI</v>
      </c>
      <c r="B10888" s="1165">
        <f>IFERROR(INDEX('Wooden Volumes'!$B$14:$S$554,MATCH(C10888,'Wooden Volumes'!$B$14:$B$552,FALSE),MATCH(D10888,'Wooden Volumes'!$B$14:$S$14,FALSE)),0)</f>
        <v>0</v>
      </c>
      <c r="C10888" s="1165" t="str">
        <f t="shared" si="1110"/>
        <v>VEXP8</v>
      </c>
      <c r="D10888" s="988" t="str">
        <f>'Wooden Volumes'!$Q$14</f>
        <v>White 
RAL 9003</v>
      </c>
      <c r="E10888" s="1165" t="s">
        <v>27838</v>
      </c>
      <c r="F10888" s="1165" t="s">
        <v>28595</v>
      </c>
    </row>
    <row r="10889" spans="1:6">
      <c r="A10889" s="1165" t="str">
        <f t="shared" si="1109"/>
        <v>VEXP8GRY</v>
      </c>
      <c r="B10889" s="1165">
        <f>IFERROR(INDEX('Wooden Volumes'!$B$14:$S$554,MATCH(C10889,'Wooden Volumes'!$B$14:$B$552,FALSE),MATCH(D10889,'Wooden Volumes'!$B$14:$S$14,FALSE)),0)</f>
        <v>0</v>
      </c>
      <c r="C10889" s="1165" t="str">
        <f t="shared" si="1110"/>
        <v>VEXP8</v>
      </c>
      <c r="D10889" s="988" t="str">
        <f>'Wooden Volumes'!$R$14</f>
        <v>Grey 
RAL 7038</v>
      </c>
      <c r="E10889" s="1165" t="s">
        <v>27828</v>
      </c>
      <c r="F10889" s="1165" t="s">
        <v>28595</v>
      </c>
    </row>
    <row r="10890" spans="1:6">
      <c r="A10890" s="1165" t="str">
        <f t="shared" si="1109"/>
        <v>VEXP8BLK</v>
      </c>
      <c r="B10890" s="1165">
        <f>IFERROR(INDEX('Wooden Volumes'!$B$14:$S$554,MATCH(C10890,'Wooden Volumes'!$B$14:$B$552,FALSE),MATCH(D10890,'Wooden Volumes'!$B$14:$S$14,FALSE)),0)</f>
        <v>0</v>
      </c>
      <c r="C10890" s="1165" t="str">
        <f t="shared" si="1110"/>
        <v>VEXP8</v>
      </c>
      <c r="D10890" s="988" t="str">
        <f>'Wooden Volumes'!$S$14</f>
        <v>Black 
RAL 7043</v>
      </c>
      <c r="E10890" s="1165" t="s">
        <v>27829</v>
      </c>
      <c r="F10890" s="1165" t="s">
        <v>28595</v>
      </c>
    </row>
    <row r="10891" spans="1:6">
      <c r="A10891" s="1165" t="str">
        <f t="shared" si="1096"/>
        <v>VEXP9YEL</v>
      </c>
      <c r="B10891" s="1165">
        <f>IFERROR(INDEX('Wooden Volumes'!$B$14:$S$554,MATCH(C10891,'Wooden Volumes'!$B$14:$B$552,FALSE),MATCH(D10891,'Wooden Volumes'!$B$14:$S$14,FALSE)),0)</f>
        <v>0</v>
      </c>
      <c r="C10891" s="1165" t="s">
        <v>28603</v>
      </c>
      <c r="D10891" s="1168" t="str">
        <f>'Wooden Volumes'!$K$14</f>
        <v>Yellow RAL 1018</v>
      </c>
      <c r="E10891" s="1165" t="s">
        <v>27823</v>
      </c>
      <c r="F10891" s="1165" t="s">
        <v>28595</v>
      </c>
    </row>
    <row r="10892" spans="1:6">
      <c r="A10892" s="1165" t="str">
        <f t="shared" ref="A10892:A10898" si="1111">CONCATENATE(C10892,E10892)</f>
        <v>VEXP9ORA</v>
      </c>
      <c r="B10892" s="1165">
        <f>IFERROR(INDEX('Wooden Volumes'!$B$14:$S$554,MATCH(C10892,'Wooden Volumes'!$B$14:$B$552,FALSE),MATCH(D10892,'Wooden Volumes'!$B$14:$S$14,FALSE)),0)</f>
        <v>0</v>
      </c>
      <c r="C10892" s="1165" t="str">
        <f>C10891</f>
        <v>VEXP9</v>
      </c>
      <c r="D10892" s="988" t="str">
        <f>'Wooden Volumes'!$L$14</f>
        <v>Orange RAL 2003</v>
      </c>
      <c r="E10892" s="1165" t="s">
        <v>27836</v>
      </c>
      <c r="F10892" s="1165" t="s">
        <v>28595</v>
      </c>
    </row>
    <row r="10893" spans="1:6">
      <c r="A10893" s="1165" t="str">
        <f t="shared" si="1111"/>
        <v>VEXP9RED</v>
      </c>
      <c r="B10893" s="1165">
        <f>IFERROR(INDEX('Wooden Volumes'!$B$14:$S$554,MATCH(C10893,'Wooden Volumes'!$B$14:$B$552,FALSE),MATCH(D10893,'Wooden Volumes'!$B$14:$S$14,FALSE)),0)</f>
        <v>0</v>
      </c>
      <c r="C10893" s="1165" t="str">
        <f t="shared" ref="C10893:C10898" si="1112">C10892</f>
        <v>VEXP9</v>
      </c>
      <c r="D10893" s="988" t="str">
        <f>'Wooden Volumes'!$M$14</f>
        <v>Red RAL 3020</v>
      </c>
      <c r="E10893" s="1165" t="s">
        <v>27826</v>
      </c>
      <c r="F10893" s="1165" t="s">
        <v>28595</v>
      </c>
    </row>
    <row r="10894" spans="1:6">
      <c r="A10894" s="1165" t="str">
        <f t="shared" si="1111"/>
        <v>VEXP9BLU</v>
      </c>
      <c r="B10894" s="1165">
        <f>IFERROR(INDEX('Wooden Volumes'!$B$14:$S$554,MATCH(C10894,'Wooden Volumes'!$B$14:$B$552,FALSE),MATCH(D10894,'Wooden Volumes'!$B$14:$S$14,FALSE)),0)</f>
        <v>0</v>
      </c>
      <c r="C10894" s="1165" t="str">
        <f t="shared" si="1112"/>
        <v>VEXP9</v>
      </c>
      <c r="D10894" s="988" t="str">
        <f>'Wooden Volumes'!$O$14</f>
        <v>Blue 
RAL 5015</v>
      </c>
      <c r="E10894" s="1165" t="s">
        <v>27827</v>
      </c>
      <c r="F10894" s="1165" t="s">
        <v>28595</v>
      </c>
    </row>
    <row r="10895" spans="1:6">
      <c r="A10895" s="1165" t="str">
        <f t="shared" si="1111"/>
        <v>VEXP9GRE</v>
      </c>
      <c r="B10895" s="1165">
        <f>IFERROR(INDEX('Wooden Volumes'!$B$14:$S$554,MATCH(C10895,'Wooden Volumes'!$B$14:$B$552,FALSE),MATCH(D10895,'Wooden Volumes'!$B$14:$S$14,FALSE)),0)</f>
        <v>0</v>
      </c>
      <c r="C10895" s="1165" t="str">
        <f t="shared" si="1112"/>
        <v>VEXP9</v>
      </c>
      <c r="D10895" s="988" t="str">
        <f>'Wooden Volumes'!$P$14</f>
        <v>Green 
RAL 6018</v>
      </c>
      <c r="E10895" s="1165" t="s">
        <v>27837</v>
      </c>
      <c r="F10895" s="1165" t="s">
        <v>28595</v>
      </c>
    </row>
    <row r="10896" spans="1:6">
      <c r="A10896" s="1165" t="str">
        <f t="shared" si="1111"/>
        <v>VEXP9WHI</v>
      </c>
      <c r="B10896" s="1165">
        <f>IFERROR(INDEX('Wooden Volumes'!$B$14:$S$554,MATCH(C10896,'Wooden Volumes'!$B$14:$B$552,FALSE),MATCH(D10896,'Wooden Volumes'!$B$14:$S$14,FALSE)),0)</f>
        <v>0</v>
      </c>
      <c r="C10896" s="1165" t="str">
        <f t="shared" si="1112"/>
        <v>VEXP9</v>
      </c>
      <c r="D10896" s="988" t="str">
        <f>'Wooden Volumes'!$Q$14</f>
        <v>White 
RAL 9003</v>
      </c>
      <c r="E10896" s="1165" t="s">
        <v>27838</v>
      </c>
      <c r="F10896" s="1165" t="s">
        <v>28595</v>
      </c>
    </row>
    <row r="10897" spans="1:6">
      <c r="A10897" s="1165" t="str">
        <f t="shared" si="1111"/>
        <v>VEXP9GRY</v>
      </c>
      <c r="B10897" s="1165">
        <f>IFERROR(INDEX('Wooden Volumes'!$B$14:$S$554,MATCH(C10897,'Wooden Volumes'!$B$14:$B$552,FALSE),MATCH(D10897,'Wooden Volumes'!$B$14:$S$14,FALSE)),0)</f>
        <v>0</v>
      </c>
      <c r="C10897" s="1165" t="str">
        <f t="shared" si="1112"/>
        <v>VEXP9</v>
      </c>
      <c r="D10897" s="988" t="str">
        <f>'Wooden Volumes'!$R$14</f>
        <v>Grey 
RAL 7038</v>
      </c>
      <c r="E10897" s="1165" t="s">
        <v>27828</v>
      </c>
      <c r="F10897" s="1165" t="s">
        <v>28595</v>
      </c>
    </row>
    <row r="10898" spans="1:6">
      <c r="A10898" s="1165" t="str">
        <f t="shared" si="1111"/>
        <v>VEXP9BLK</v>
      </c>
      <c r="B10898" s="1165">
        <f>IFERROR(INDEX('Wooden Volumes'!$B$14:$S$554,MATCH(C10898,'Wooden Volumes'!$B$14:$B$552,FALSE),MATCH(D10898,'Wooden Volumes'!$B$14:$S$14,FALSE)),0)</f>
        <v>0</v>
      </c>
      <c r="C10898" s="1165" t="str">
        <f t="shared" si="1112"/>
        <v>VEXP9</v>
      </c>
      <c r="D10898" s="988" t="str">
        <f>'Wooden Volumes'!$S$14</f>
        <v>Black 
RAL 7043</v>
      </c>
      <c r="E10898" s="1165" t="s">
        <v>27829</v>
      </c>
      <c r="F10898" s="1165" t="s">
        <v>28595</v>
      </c>
    </row>
    <row r="10899" spans="1:6">
      <c r="A10899" s="1165" t="str">
        <f t="shared" si="1096"/>
        <v>VEXP10YEL</v>
      </c>
      <c r="B10899" s="1165">
        <f>IFERROR(INDEX('Wooden Volumes'!$B$14:$S$554,MATCH(C10899,'Wooden Volumes'!$B$14:$B$552,FALSE),MATCH(D10899,'Wooden Volumes'!$B$14:$S$14,FALSE)),0)</f>
        <v>0</v>
      </c>
      <c r="C10899" s="1165" t="s">
        <v>28604</v>
      </c>
      <c r="D10899" s="1168" t="str">
        <f>'Wooden Volumes'!$K$14</f>
        <v>Yellow RAL 1018</v>
      </c>
      <c r="E10899" s="1165" t="s">
        <v>27823</v>
      </c>
      <c r="F10899" s="1165" t="s">
        <v>28595</v>
      </c>
    </row>
    <row r="10900" spans="1:6">
      <c r="A10900" s="1165" t="str">
        <f t="shared" ref="A10900:A10906" si="1113">CONCATENATE(C10900,E10900)</f>
        <v>VEXP10ORA</v>
      </c>
      <c r="B10900" s="1165">
        <f>IFERROR(INDEX('Wooden Volumes'!$B$14:$S$554,MATCH(C10900,'Wooden Volumes'!$B$14:$B$552,FALSE),MATCH(D10900,'Wooden Volumes'!$B$14:$S$14,FALSE)),0)</f>
        <v>0</v>
      </c>
      <c r="C10900" s="1165" t="str">
        <f>C10899</f>
        <v>VEXP10</v>
      </c>
      <c r="D10900" s="988" t="str">
        <f>'Wooden Volumes'!$L$14</f>
        <v>Orange RAL 2003</v>
      </c>
      <c r="E10900" s="1165" t="s">
        <v>27836</v>
      </c>
      <c r="F10900" s="1165" t="s">
        <v>28595</v>
      </c>
    </row>
    <row r="10901" spans="1:6">
      <c r="A10901" s="1165" t="str">
        <f t="shared" si="1113"/>
        <v>VEXP10RED</v>
      </c>
      <c r="B10901" s="1165">
        <f>IFERROR(INDEX('Wooden Volumes'!$B$14:$S$554,MATCH(C10901,'Wooden Volumes'!$B$14:$B$552,FALSE),MATCH(D10901,'Wooden Volumes'!$B$14:$S$14,FALSE)),0)</f>
        <v>0</v>
      </c>
      <c r="C10901" s="1165" t="str">
        <f t="shared" ref="C10901:C10906" si="1114">C10900</f>
        <v>VEXP10</v>
      </c>
      <c r="D10901" s="988" t="str">
        <f>'Wooden Volumes'!$M$14</f>
        <v>Red RAL 3020</v>
      </c>
      <c r="E10901" s="1165" t="s">
        <v>27826</v>
      </c>
      <c r="F10901" s="1165" t="s">
        <v>28595</v>
      </c>
    </row>
    <row r="10902" spans="1:6">
      <c r="A10902" s="1165" t="str">
        <f t="shared" si="1113"/>
        <v>VEXP10BLU</v>
      </c>
      <c r="B10902" s="1165">
        <f>IFERROR(INDEX('Wooden Volumes'!$B$14:$S$554,MATCH(C10902,'Wooden Volumes'!$B$14:$B$552,FALSE),MATCH(D10902,'Wooden Volumes'!$B$14:$S$14,FALSE)),0)</f>
        <v>0</v>
      </c>
      <c r="C10902" s="1165" t="str">
        <f t="shared" si="1114"/>
        <v>VEXP10</v>
      </c>
      <c r="D10902" s="988" t="str">
        <f>'Wooden Volumes'!$O$14</f>
        <v>Blue 
RAL 5015</v>
      </c>
      <c r="E10902" s="1165" t="s">
        <v>27827</v>
      </c>
      <c r="F10902" s="1165" t="s">
        <v>28595</v>
      </c>
    </row>
    <row r="10903" spans="1:6">
      <c r="A10903" s="1165" t="str">
        <f t="shared" si="1113"/>
        <v>VEXP10GRE</v>
      </c>
      <c r="B10903" s="1165">
        <f>IFERROR(INDEX('Wooden Volumes'!$B$14:$S$554,MATCH(C10903,'Wooden Volumes'!$B$14:$B$552,FALSE),MATCH(D10903,'Wooden Volumes'!$B$14:$S$14,FALSE)),0)</f>
        <v>0</v>
      </c>
      <c r="C10903" s="1165" t="str">
        <f t="shared" si="1114"/>
        <v>VEXP10</v>
      </c>
      <c r="D10903" s="988" t="str">
        <f>'Wooden Volumes'!$P$14</f>
        <v>Green 
RAL 6018</v>
      </c>
      <c r="E10903" s="1165" t="s">
        <v>27837</v>
      </c>
      <c r="F10903" s="1165" t="s">
        <v>28595</v>
      </c>
    </row>
    <row r="10904" spans="1:6">
      <c r="A10904" s="1165" t="str">
        <f t="shared" si="1113"/>
        <v>VEXP10WHI</v>
      </c>
      <c r="B10904" s="1165">
        <f>IFERROR(INDEX('Wooden Volumes'!$B$14:$S$554,MATCH(C10904,'Wooden Volumes'!$B$14:$B$552,FALSE),MATCH(D10904,'Wooden Volumes'!$B$14:$S$14,FALSE)),0)</f>
        <v>0</v>
      </c>
      <c r="C10904" s="1165" t="str">
        <f t="shared" si="1114"/>
        <v>VEXP10</v>
      </c>
      <c r="D10904" s="988" t="str">
        <f>'Wooden Volumes'!$Q$14</f>
        <v>White 
RAL 9003</v>
      </c>
      <c r="E10904" s="1165" t="s">
        <v>27838</v>
      </c>
      <c r="F10904" s="1165" t="s">
        <v>28595</v>
      </c>
    </row>
    <row r="10905" spans="1:6">
      <c r="A10905" s="1165" t="str">
        <f t="shared" si="1113"/>
        <v>VEXP10GRY</v>
      </c>
      <c r="B10905" s="1165">
        <f>IFERROR(INDEX('Wooden Volumes'!$B$14:$S$554,MATCH(C10905,'Wooden Volumes'!$B$14:$B$552,FALSE),MATCH(D10905,'Wooden Volumes'!$B$14:$S$14,FALSE)),0)</f>
        <v>0</v>
      </c>
      <c r="C10905" s="1165" t="str">
        <f t="shared" si="1114"/>
        <v>VEXP10</v>
      </c>
      <c r="D10905" s="988" t="str">
        <f>'Wooden Volumes'!$R$14</f>
        <v>Grey 
RAL 7038</v>
      </c>
      <c r="E10905" s="1165" t="s">
        <v>27828</v>
      </c>
      <c r="F10905" s="1165" t="s">
        <v>28595</v>
      </c>
    </row>
    <row r="10906" spans="1:6">
      <c r="A10906" s="1165" t="str">
        <f t="shared" si="1113"/>
        <v>VEXP10BLK</v>
      </c>
      <c r="B10906" s="1165">
        <f>IFERROR(INDEX('Wooden Volumes'!$B$14:$S$554,MATCH(C10906,'Wooden Volumes'!$B$14:$B$552,FALSE),MATCH(D10906,'Wooden Volumes'!$B$14:$S$14,FALSE)),0)</f>
        <v>0</v>
      </c>
      <c r="C10906" s="1165" t="str">
        <f t="shared" si="1114"/>
        <v>VEXP10</v>
      </c>
      <c r="D10906" s="988" t="str">
        <f>'Wooden Volumes'!$S$14</f>
        <v>Black 
RAL 7043</v>
      </c>
      <c r="E10906" s="1165" t="s">
        <v>27829</v>
      </c>
      <c r="F10906" s="1165" t="s">
        <v>28595</v>
      </c>
    </row>
    <row r="10907" spans="1:6">
      <c r="A10907" s="1165" t="str">
        <f t="shared" si="1096"/>
        <v>VEXP11YEL</v>
      </c>
      <c r="B10907" s="1165">
        <f>IFERROR(INDEX('Wooden Volumes'!$B$14:$S$554,MATCH(C10907,'Wooden Volumes'!$B$14:$B$552,FALSE),MATCH(D10907,'Wooden Volumes'!$B$14:$S$14,FALSE)),0)</f>
        <v>0</v>
      </c>
      <c r="C10907" s="1165" t="s">
        <v>28605</v>
      </c>
      <c r="D10907" s="1168" t="str">
        <f>'Wooden Volumes'!$K$14</f>
        <v>Yellow RAL 1018</v>
      </c>
      <c r="E10907" s="1165" t="s">
        <v>27823</v>
      </c>
      <c r="F10907" s="1165" t="s">
        <v>28595</v>
      </c>
    </row>
    <row r="10908" spans="1:6">
      <c r="A10908" s="1165" t="str">
        <f t="shared" ref="A10908:A10914" si="1115">CONCATENATE(C10908,E10908)</f>
        <v>VEXP11ORA</v>
      </c>
      <c r="B10908" s="1165">
        <f>IFERROR(INDEX('Wooden Volumes'!$B$14:$S$554,MATCH(C10908,'Wooden Volumes'!$B$14:$B$552,FALSE),MATCH(D10908,'Wooden Volumes'!$B$14:$S$14,FALSE)),0)</f>
        <v>0</v>
      </c>
      <c r="C10908" s="1165" t="str">
        <f>C10907</f>
        <v>VEXP11</v>
      </c>
      <c r="D10908" s="988" t="str">
        <f>'Wooden Volumes'!$L$14</f>
        <v>Orange RAL 2003</v>
      </c>
      <c r="E10908" s="1165" t="s">
        <v>27836</v>
      </c>
      <c r="F10908" s="1165" t="s">
        <v>28595</v>
      </c>
    </row>
    <row r="10909" spans="1:6">
      <c r="A10909" s="1165" t="str">
        <f t="shared" si="1115"/>
        <v>VEXP11RED</v>
      </c>
      <c r="B10909" s="1165">
        <f>IFERROR(INDEX('Wooden Volumes'!$B$14:$S$554,MATCH(C10909,'Wooden Volumes'!$B$14:$B$552,FALSE),MATCH(D10909,'Wooden Volumes'!$B$14:$S$14,FALSE)),0)</f>
        <v>0</v>
      </c>
      <c r="C10909" s="1165" t="str">
        <f t="shared" ref="C10909:C10914" si="1116">C10908</f>
        <v>VEXP11</v>
      </c>
      <c r="D10909" s="988" t="str">
        <f>'Wooden Volumes'!$M$14</f>
        <v>Red RAL 3020</v>
      </c>
      <c r="E10909" s="1165" t="s">
        <v>27826</v>
      </c>
      <c r="F10909" s="1165" t="s">
        <v>28595</v>
      </c>
    </row>
    <row r="10910" spans="1:6">
      <c r="A10910" s="1165" t="str">
        <f t="shared" si="1115"/>
        <v>VEXP11BLU</v>
      </c>
      <c r="B10910" s="1165">
        <f>IFERROR(INDEX('Wooden Volumes'!$B$14:$S$554,MATCH(C10910,'Wooden Volumes'!$B$14:$B$552,FALSE),MATCH(D10910,'Wooden Volumes'!$B$14:$S$14,FALSE)),0)</f>
        <v>0</v>
      </c>
      <c r="C10910" s="1165" t="str">
        <f t="shared" si="1116"/>
        <v>VEXP11</v>
      </c>
      <c r="D10910" s="988" t="str">
        <f>'Wooden Volumes'!$O$14</f>
        <v>Blue 
RAL 5015</v>
      </c>
      <c r="E10910" s="1165" t="s">
        <v>27827</v>
      </c>
      <c r="F10910" s="1165" t="s">
        <v>28595</v>
      </c>
    </row>
    <row r="10911" spans="1:6">
      <c r="A10911" s="1165" t="str">
        <f t="shared" si="1115"/>
        <v>VEXP11GRE</v>
      </c>
      <c r="B10911" s="1165">
        <f>IFERROR(INDEX('Wooden Volumes'!$B$14:$S$554,MATCH(C10911,'Wooden Volumes'!$B$14:$B$552,FALSE),MATCH(D10911,'Wooden Volumes'!$B$14:$S$14,FALSE)),0)</f>
        <v>0</v>
      </c>
      <c r="C10911" s="1165" t="str">
        <f t="shared" si="1116"/>
        <v>VEXP11</v>
      </c>
      <c r="D10911" s="988" t="str">
        <f>'Wooden Volumes'!$P$14</f>
        <v>Green 
RAL 6018</v>
      </c>
      <c r="E10911" s="1165" t="s">
        <v>27837</v>
      </c>
      <c r="F10911" s="1165" t="s">
        <v>28595</v>
      </c>
    </row>
    <row r="10912" spans="1:6">
      <c r="A10912" s="1165" t="str">
        <f t="shared" si="1115"/>
        <v>VEXP11WHI</v>
      </c>
      <c r="B10912" s="1165">
        <f>IFERROR(INDEX('Wooden Volumes'!$B$14:$S$554,MATCH(C10912,'Wooden Volumes'!$B$14:$B$552,FALSE),MATCH(D10912,'Wooden Volumes'!$B$14:$S$14,FALSE)),0)</f>
        <v>0</v>
      </c>
      <c r="C10912" s="1165" t="str">
        <f t="shared" si="1116"/>
        <v>VEXP11</v>
      </c>
      <c r="D10912" s="988" t="str">
        <f>'Wooden Volumes'!$Q$14</f>
        <v>White 
RAL 9003</v>
      </c>
      <c r="E10912" s="1165" t="s">
        <v>27838</v>
      </c>
      <c r="F10912" s="1165" t="s">
        <v>28595</v>
      </c>
    </row>
    <row r="10913" spans="1:6">
      <c r="A10913" s="1165" t="str">
        <f t="shared" si="1115"/>
        <v>VEXP11GRY</v>
      </c>
      <c r="B10913" s="1165">
        <f>IFERROR(INDEX('Wooden Volumes'!$B$14:$S$554,MATCH(C10913,'Wooden Volumes'!$B$14:$B$552,FALSE),MATCH(D10913,'Wooden Volumes'!$B$14:$S$14,FALSE)),0)</f>
        <v>0</v>
      </c>
      <c r="C10913" s="1165" t="str">
        <f t="shared" si="1116"/>
        <v>VEXP11</v>
      </c>
      <c r="D10913" s="988" t="str">
        <f>'Wooden Volumes'!$R$14</f>
        <v>Grey 
RAL 7038</v>
      </c>
      <c r="E10913" s="1165" t="s">
        <v>27828</v>
      </c>
      <c r="F10913" s="1165" t="s">
        <v>28595</v>
      </c>
    </row>
    <row r="10914" spans="1:6">
      <c r="A10914" s="1165" t="str">
        <f t="shared" si="1115"/>
        <v>VEXP11BLK</v>
      </c>
      <c r="B10914" s="1165">
        <f>IFERROR(INDEX('Wooden Volumes'!$B$14:$S$554,MATCH(C10914,'Wooden Volumes'!$B$14:$B$552,FALSE),MATCH(D10914,'Wooden Volumes'!$B$14:$S$14,FALSE)),0)</f>
        <v>0</v>
      </c>
      <c r="C10914" s="1165" t="str">
        <f t="shared" si="1116"/>
        <v>VEXP11</v>
      </c>
      <c r="D10914" s="988" t="str">
        <f>'Wooden Volumes'!$S$14</f>
        <v>Black 
RAL 7043</v>
      </c>
      <c r="E10914" s="1165" t="s">
        <v>27829</v>
      </c>
      <c r="F10914" s="1165" t="s">
        <v>28595</v>
      </c>
    </row>
    <row r="10915" spans="1:6">
      <c r="A10915" s="1165" t="str">
        <f t="shared" si="1096"/>
        <v>VEXP12YEL</v>
      </c>
      <c r="B10915" s="1165">
        <f>IFERROR(INDEX('Wooden Volumes'!$B$14:$S$554,MATCH(C10915,'Wooden Volumes'!$B$14:$B$552,FALSE),MATCH(D10915,'Wooden Volumes'!$B$14:$S$14,FALSE)),0)</f>
        <v>0</v>
      </c>
      <c r="C10915" s="1165" t="s">
        <v>28606</v>
      </c>
      <c r="D10915" s="1168" t="str">
        <f>'Wooden Volumes'!$K$14</f>
        <v>Yellow RAL 1018</v>
      </c>
      <c r="E10915" s="1165" t="s">
        <v>27823</v>
      </c>
      <c r="F10915" s="1165" t="s">
        <v>28595</v>
      </c>
    </row>
    <row r="10916" spans="1:6">
      <c r="A10916" s="1165" t="str">
        <f t="shared" ref="A10916:A10922" si="1117">CONCATENATE(C10916,E10916)</f>
        <v>VEXP12ORA</v>
      </c>
      <c r="B10916" s="1165">
        <f>IFERROR(INDEX('Wooden Volumes'!$B$14:$S$554,MATCH(C10916,'Wooden Volumes'!$B$14:$B$552,FALSE),MATCH(D10916,'Wooden Volumes'!$B$14:$S$14,FALSE)),0)</f>
        <v>0</v>
      </c>
      <c r="C10916" s="1165" t="str">
        <f>C10915</f>
        <v>VEXP12</v>
      </c>
      <c r="D10916" s="988" t="str">
        <f>'Wooden Volumes'!$L$14</f>
        <v>Orange RAL 2003</v>
      </c>
      <c r="E10916" s="1165" t="s">
        <v>27836</v>
      </c>
      <c r="F10916" s="1165" t="s">
        <v>28595</v>
      </c>
    </row>
    <row r="10917" spans="1:6">
      <c r="A10917" s="1165" t="str">
        <f t="shared" si="1117"/>
        <v>VEXP12RED</v>
      </c>
      <c r="B10917" s="1165">
        <f>IFERROR(INDEX('Wooden Volumes'!$B$14:$S$554,MATCH(C10917,'Wooden Volumes'!$B$14:$B$552,FALSE),MATCH(D10917,'Wooden Volumes'!$B$14:$S$14,FALSE)),0)</f>
        <v>0</v>
      </c>
      <c r="C10917" s="1165" t="str">
        <f t="shared" ref="C10917:C10922" si="1118">C10916</f>
        <v>VEXP12</v>
      </c>
      <c r="D10917" s="988" t="str">
        <f>'Wooden Volumes'!$M$14</f>
        <v>Red RAL 3020</v>
      </c>
      <c r="E10917" s="1165" t="s">
        <v>27826</v>
      </c>
      <c r="F10917" s="1165" t="s">
        <v>28595</v>
      </c>
    </row>
    <row r="10918" spans="1:6">
      <c r="A10918" s="1165" t="str">
        <f t="shared" si="1117"/>
        <v>VEXP12BLU</v>
      </c>
      <c r="B10918" s="1165">
        <f>IFERROR(INDEX('Wooden Volumes'!$B$14:$S$554,MATCH(C10918,'Wooden Volumes'!$B$14:$B$552,FALSE),MATCH(D10918,'Wooden Volumes'!$B$14:$S$14,FALSE)),0)</f>
        <v>0</v>
      </c>
      <c r="C10918" s="1165" t="str">
        <f t="shared" si="1118"/>
        <v>VEXP12</v>
      </c>
      <c r="D10918" s="988" t="str">
        <f>'Wooden Volumes'!$O$14</f>
        <v>Blue 
RAL 5015</v>
      </c>
      <c r="E10918" s="1165" t="s">
        <v>27827</v>
      </c>
      <c r="F10918" s="1165" t="s">
        <v>28595</v>
      </c>
    </row>
    <row r="10919" spans="1:6">
      <c r="A10919" s="1165" t="str">
        <f t="shared" si="1117"/>
        <v>VEXP12GRE</v>
      </c>
      <c r="B10919" s="1165">
        <f>IFERROR(INDEX('Wooden Volumes'!$B$14:$S$554,MATCH(C10919,'Wooden Volumes'!$B$14:$B$552,FALSE),MATCH(D10919,'Wooden Volumes'!$B$14:$S$14,FALSE)),0)</f>
        <v>0</v>
      </c>
      <c r="C10919" s="1165" t="str">
        <f t="shared" si="1118"/>
        <v>VEXP12</v>
      </c>
      <c r="D10919" s="988" t="str">
        <f>'Wooden Volumes'!$P$14</f>
        <v>Green 
RAL 6018</v>
      </c>
      <c r="E10919" s="1165" t="s">
        <v>27837</v>
      </c>
      <c r="F10919" s="1165" t="s">
        <v>28595</v>
      </c>
    </row>
    <row r="10920" spans="1:6">
      <c r="A10920" s="1165" t="str">
        <f t="shared" si="1117"/>
        <v>VEXP12WHI</v>
      </c>
      <c r="B10920" s="1165">
        <f>IFERROR(INDEX('Wooden Volumes'!$B$14:$S$554,MATCH(C10920,'Wooden Volumes'!$B$14:$B$552,FALSE),MATCH(D10920,'Wooden Volumes'!$B$14:$S$14,FALSE)),0)</f>
        <v>0</v>
      </c>
      <c r="C10920" s="1165" t="str">
        <f t="shared" si="1118"/>
        <v>VEXP12</v>
      </c>
      <c r="D10920" s="988" t="str">
        <f>'Wooden Volumes'!$Q$14</f>
        <v>White 
RAL 9003</v>
      </c>
      <c r="E10920" s="1165" t="s">
        <v>27838</v>
      </c>
      <c r="F10920" s="1165" t="s">
        <v>28595</v>
      </c>
    </row>
    <row r="10921" spans="1:6">
      <c r="A10921" s="1165" t="str">
        <f t="shared" si="1117"/>
        <v>VEXP12GRY</v>
      </c>
      <c r="B10921" s="1165">
        <f>IFERROR(INDEX('Wooden Volumes'!$B$14:$S$554,MATCH(C10921,'Wooden Volumes'!$B$14:$B$552,FALSE),MATCH(D10921,'Wooden Volumes'!$B$14:$S$14,FALSE)),0)</f>
        <v>0</v>
      </c>
      <c r="C10921" s="1165" t="str">
        <f t="shared" si="1118"/>
        <v>VEXP12</v>
      </c>
      <c r="D10921" s="988" t="str">
        <f>'Wooden Volumes'!$R$14</f>
        <v>Grey 
RAL 7038</v>
      </c>
      <c r="E10921" s="1165" t="s">
        <v>27828</v>
      </c>
      <c r="F10921" s="1165" t="s">
        <v>28595</v>
      </c>
    </row>
    <row r="10922" spans="1:6">
      <c r="A10922" s="1165" t="str">
        <f t="shared" si="1117"/>
        <v>VEXP12BLK</v>
      </c>
      <c r="B10922" s="1165">
        <f>IFERROR(INDEX('Wooden Volumes'!$B$14:$S$554,MATCH(C10922,'Wooden Volumes'!$B$14:$B$552,FALSE),MATCH(D10922,'Wooden Volumes'!$B$14:$S$14,FALSE)),0)</f>
        <v>0</v>
      </c>
      <c r="C10922" s="1165" t="str">
        <f t="shared" si="1118"/>
        <v>VEXP12</v>
      </c>
      <c r="D10922" s="988" t="str">
        <f>'Wooden Volumes'!$S$14</f>
        <v>Black 
RAL 7043</v>
      </c>
      <c r="E10922" s="1165" t="s">
        <v>27829</v>
      </c>
      <c r="F10922" s="1165" t="s">
        <v>28595</v>
      </c>
    </row>
    <row r="10923" spans="1:6">
      <c r="A10923" s="1165" t="str">
        <f t="shared" si="1096"/>
        <v>VEXP13YEL</v>
      </c>
      <c r="B10923" s="1165">
        <f>IFERROR(INDEX('Wooden Volumes'!$B$14:$S$554,MATCH(C10923,'Wooden Volumes'!$B$14:$B$552,FALSE),MATCH(D10923,'Wooden Volumes'!$B$14:$S$14,FALSE)),0)</f>
        <v>0</v>
      </c>
      <c r="C10923" s="1165" t="s">
        <v>28607</v>
      </c>
      <c r="D10923" s="1168" t="str">
        <f>'Wooden Volumes'!$K$14</f>
        <v>Yellow RAL 1018</v>
      </c>
      <c r="E10923" s="1165" t="s">
        <v>27823</v>
      </c>
      <c r="F10923" s="1165" t="s">
        <v>28595</v>
      </c>
    </row>
    <row r="10924" spans="1:6">
      <c r="A10924" s="1165" t="str">
        <f t="shared" ref="A10924:A10930" si="1119">CONCATENATE(C10924,E10924)</f>
        <v>VEXP13ORA</v>
      </c>
      <c r="B10924" s="1165">
        <f>IFERROR(INDEX('Wooden Volumes'!$B$14:$S$554,MATCH(C10924,'Wooden Volumes'!$B$14:$B$552,FALSE),MATCH(D10924,'Wooden Volumes'!$B$14:$S$14,FALSE)),0)</f>
        <v>0</v>
      </c>
      <c r="C10924" s="1165" t="str">
        <f>C10923</f>
        <v>VEXP13</v>
      </c>
      <c r="D10924" s="988" t="str">
        <f>'Wooden Volumes'!$L$14</f>
        <v>Orange RAL 2003</v>
      </c>
      <c r="E10924" s="1165" t="s">
        <v>27836</v>
      </c>
      <c r="F10924" s="1165" t="s">
        <v>28595</v>
      </c>
    </row>
    <row r="10925" spans="1:6">
      <c r="A10925" s="1165" t="str">
        <f t="shared" si="1119"/>
        <v>VEXP13RED</v>
      </c>
      <c r="B10925" s="1165">
        <f>IFERROR(INDEX('Wooden Volumes'!$B$14:$S$554,MATCH(C10925,'Wooden Volumes'!$B$14:$B$552,FALSE),MATCH(D10925,'Wooden Volumes'!$B$14:$S$14,FALSE)),0)</f>
        <v>0</v>
      </c>
      <c r="C10925" s="1165" t="str">
        <f t="shared" ref="C10925:C10930" si="1120">C10924</f>
        <v>VEXP13</v>
      </c>
      <c r="D10925" s="988" t="str">
        <f>'Wooden Volumes'!$M$14</f>
        <v>Red RAL 3020</v>
      </c>
      <c r="E10925" s="1165" t="s">
        <v>27826</v>
      </c>
      <c r="F10925" s="1165" t="s">
        <v>28595</v>
      </c>
    </row>
    <row r="10926" spans="1:6">
      <c r="A10926" s="1165" t="str">
        <f t="shared" si="1119"/>
        <v>VEXP13BLU</v>
      </c>
      <c r="B10926" s="1165">
        <f>IFERROR(INDEX('Wooden Volumes'!$B$14:$S$554,MATCH(C10926,'Wooden Volumes'!$B$14:$B$552,FALSE),MATCH(D10926,'Wooden Volumes'!$B$14:$S$14,FALSE)),0)</f>
        <v>0</v>
      </c>
      <c r="C10926" s="1165" t="str">
        <f t="shared" si="1120"/>
        <v>VEXP13</v>
      </c>
      <c r="D10926" s="988" t="str">
        <f>'Wooden Volumes'!$O$14</f>
        <v>Blue 
RAL 5015</v>
      </c>
      <c r="E10926" s="1165" t="s">
        <v>27827</v>
      </c>
      <c r="F10926" s="1165" t="s">
        <v>28595</v>
      </c>
    </row>
    <row r="10927" spans="1:6">
      <c r="A10927" s="1165" t="str">
        <f t="shared" si="1119"/>
        <v>VEXP13GRE</v>
      </c>
      <c r="B10927" s="1165">
        <f>IFERROR(INDEX('Wooden Volumes'!$B$14:$S$554,MATCH(C10927,'Wooden Volumes'!$B$14:$B$552,FALSE),MATCH(D10927,'Wooden Volumes'!$B$14:$S$14,FALSE)),0)</f>
        <v>0</v>
      </c>
      <c r="C10927" s="1165" t="str">
        <f t="shared" si="1120"/>
        <v>VEXP13</v>
      </c>
      <c r="D10927" s="988" t="str">
        <f>'Wooden Volumes'!$P$14</f>
        <v>Green 
RAL 6018</v>
      </c>
      <c r="E10927" s="1165" t="s">
        <v>27837</v>
      </c>
      <c r="F10927" s="1165" t="s">
        <v>28595</v>
      </c>
    </row>
    <row r="10928" spans="1:6">
      <c r="A10928" s="1165" t="str">
        <f t="shared" si="1119"/>
        <v>VEXP13WHI</v>
      </c>
      <c r="B10928" s="1165">
        <f>IFERROR(INDEX('Wooden Volumes'!$B$14:$S$554,MATCH(C10928,'Wooden Volumes'!$B$14:$B$552,FALSE),MATCH(D10928,'Wooden Volumes'!$B$14:$S$14,FALSE)),0)</f>
        <v>0</v>
      </c>
      <c r="C10928" s="1165" t="str">
        <f t="shared" si="1120"/>
        <v>VEXP13</v>
      </c>
      <c r="D10928" s="988" t="str">
        <f>'Wooden Volumes'!$Q$14</f>
        <v>White 
RAL 9003</v>
      </c>
      <c r="E10928" s="1165" t="s">
        <v>27838</v>
      </c>
      <c r="F10928" s="1165" t="s">
        <v>28595</v>
      </c>
    </row>
    <row r="10929" spans="1:6">
      <c r="A10929" s="1165" t="str">
        <f t="shared" si="1119"/>
        <v>VEXP13GRY</v>
      </c>
      <c r="B10929" s="1165">
        <f>IFERROR(INDEX('Wooden Volumes'!$B$14:$S$554,MATCH(C10929,'Wooden Volumes'!$B$14:$B$552,FALSE),MATCH(D10929,'Wooden Volumes'!$B$14:$S$14,FALSE)),0)</f>
        <v>0</v>
      </c>
      <c r="C10929" s="1165" t="str">
        <f t="shared" si="1120"/>
        <v>VEXP13</v>
      </c>
      <c r="D10929" s="988" t="str">
        <f>'Wooden Volumes'!$R$14</f>
        <v>Grey 
RAL 7038</v>
      </c>
      <c r="E10929" s="1165" t="s">
        <v>27828</v>
      </c>
      <c r="F10929" s="1165" t="s">
        <v>28595</v>
      </c>
    </row>
    <row r="10930" spans="1:6">
      <c r="A10930" s="1165" t="str">
        <f t="shared" si="1119"/>
        <v>VEXP13BLK</v>
      </c>
      <c r="B10930" s="1165">
        <f>IFERROR(INDEX('Wooden Volumes'!$B$14:$S$554,MATCH(C10930,'Wooden Volumes'!$B$14:$B$552,FALSE),MATCH(D10930,'Wooden Volumes'!$B$14:$S$14,FALSE)),0)</f>
        <v>0</v>
      </c>
      <c r="C10930" s="1165" t="str">
        <f t="shared" si="1120"/>
        <v>VEXP13</v>
      </c>
      <c r="D10930" s="988" t="str">
        <f>'Wooden Volumes'!$S$14</f>
        <v>Black 
RAL 7043</v>
      </c>
      <c r="E10930" s="1165" t="s">
        <v>27829</v>
      </c>
      <c r="F10930" s="1165" t="s">
        <v>28595</v>
      </c>
    </row>
    <row r="10931" spans="1:6">
      <c r="A10931" s="1165" t="str">
        <f t="shared" si="1096"/>
        <v>VEXP14YEL</v>
      </c>
      <c r="B10931" s="1165">
        <f>IFERROR(INDEX('Wooden Volumes'!$B$14:$S$554,MATCH(C10931,'Wooden Volumes'!$B$14:$B$552,FALSE),MATCH(D10931,'Wooden Volumes'!$B$14:$S$14,FALSE)),0)</f>
        <v>0</v>
      </c>
      <c r="C10931" s="1165" t="s">
        <v>28608</v>
      </c>
      <c r="D10931" s="1168" t="str">
        <f>'Wooden Volumes'!$K$14</f>
        <v>Yellow RAL 1018</v>
      </c>
      <c r="E10931" s="1165" t="s">
        <v>27823</v>
      </c>
      <c r="F10931" s="1165" t="s">
        <v>28595</v>
      </c>
    </row>
    <row r="10932" spans="1:6">
      <c r="A10932" s="1165" t="str">
        <f t="shared" ref="A10932:A10938" si="1121">CONCATENATE(C10932,E10932)</f>
        <v>VEXP14ORA</v>
      </c>
      <c r="B10932" s="1165">
        <f>IFERROR(INDEX('Wooden Volumes'!$B$14:$S$554,MATCH(C10932,'Wooden Volumes'!$B$14:$B$552,FALSE),MATCH(D10932,'Wooden Volumes'!$B$14:$S$14,FALSE)),0)</f>
        <v>0</v>
      </c>
      <c r="C10932" s="1165" t="str">
        <f>C10931</f>
        <v>VEXP14</v>
      </c>
      <c r="D10932" s="988" t="str">
        <f>'Wooden Volumes'!$L$14</f>
        <v>Orange RAL 2003</v>
      </c>
      <c r="E10932" s="1165" t="s">
        <v>27836</v>
      </c>
      <c r="F10932" s="1165" t="s">
        <v>28595</v>
      </c>
    </row>
    <row r="10933" spans="1:6">
      <c r="A10933" s="1165" t="str">
        <f t="shared" si="1121"/>
        <v>VEXP14RED</v>
      </c>
      <c r="B10933" s="1165">
        <f>IFERROR(INDEX('Wooden Volumes'!$B$14:$S$554,MATCH(C10933,'Wooden Volumes'!$B$14:$B$552,FALSE),MATCH(D10933,'Wooden Volumes'!$B$14:$S$14,FALSE)),0)</f>
        <v>0</v>
      </c>
      <c r="C10933" s="1165" t="str">
        <f t="shared" ref="C10933:C10938" si="1122">C10932</f>
        <v>VEXP14</v>
      </c>
      <c r="D10933" s="988" t="str">
        <f>'Wooden Volumes'!$M$14</f>
        <v>Red RAL 3020</v>
      </c>
      <c r="E10933" s="1165" t="s">
        <v>27826</v>
      </c>
      <c r="F10933" s="1165" t="s">
        <v>28595</v>
      </c>
    </row>
    <row r="10934" spans="1:6">
      <c r="A10934" s="1165" t="str">
        <f t="shared" si="1121"/>
        <v>VEXP14BLU</v>
      </c>
      <c r="B10934" s="1165">
        <f>IFERROR(INDEX('Wooden Volumes'!$B$14:$S$554,MATCH(C10934,'Wooden Volumes'!$B$14:$B$552,FALSE),MATCH(D10934,'Wooden Volumes'!$B$14:$S$14,FALSE)),0)</f>
        <v>0</v>
      </c>
      <c r="C10934" s="1165" t="str">
        <f t="shared" si="1122"/>
        <v>VEXP14</v>
      </c>
      <c r="D10934" s="988" t="str">
        <f>'Wooden Volumes'!$O$14</f>
        <v>Blue 
RAL 5015</v>
      </c>
      <c r="E10934" s="1165" t="s">
        <v>27827</v>
      </c>
      <c r="F10934" s="1165" t="s">
        <v>28595</v>
      </c>
    </row>
    <row r="10935" spans="1:6">
      <c r="A10935" s="1165" t="str">
        <f t="shared" si="1121"/>
        <v>VEXP14GRE</v>
      </c>
      <c r="B10935" s="1165">
        <f>IFERROR(INDEX('Wooden Volumes'!$B$14:$S$554,MATCH(C10935,'Wooden Volumes'!$B$14:$B$552,FALSE),MATCH(D10935,'Wooden Volumes'!$B$14:$S$14,FALSE)),0)</f>
        <v>0</v>
      </c>
      <c r="C10935" s="1165" t="str">
        <f t="shared" si="1122"/>
        <v>VEXP14</v>
      </c>
      <c r="D10935" s="988" t="str">
        <f>'Wooden Volumes'!$P$14</f>
        <v>Green 
RAL 6018</v>
      </c>
      <c r="E10935" s="1165" t="s">
        <v>27837</v>
      </c>
      <c r="F10935" s="1165" t="s">
        <v>28595</v>
      </c>
    </row>
    <row r="10936" spans="1:6">
      <c r="A10936" s="1165" t="str">
        <f t="shared" si="1121"/>
        <v>VEXP14WHI</v>
      </c>
      <c r="B10936" s="1165">
        <f>IFERROR(INDEX('Wooden Volumes'!$B$14:$S$554,MATCH(C10936,'Wooden Volumes'!$B$14:$B$552,FALSE),MATCH(D10936,'Wooden Volumes'!$B$14:$S$14,FALSE)),0)</f>
        <v>0</v>
      </c>
      <c r="C10936" s="1165" t="str">
        <f t="shared" si="1122"/>
        <v>VEXP14</v>
      </c>
      <c r="D10936" s="988" t="str">
        <f>'Wooden Volumes'!$Q$14</f>
        <v>White 
RAL 9003</v>
      </c>
      <c r="E10936" s="1165" t="s">
        <v>27838</v>
      </c>
      <c r="F10936" s="1165" t="s">
        <v>28595</v>
      </c>
    </row>
    <row r="10937" spans="1:6">
      <c r="A10937" s="1165" t="str">
        <f t="shared" si="1121"/>
        <v>VEXP14GRY</v>
      </c>
      <c r="B10937" s="1165">
        <f>IFERROR(INDEX('Wooden Volumes'!$B$14:$S$554,MATCH(C10937,'Wooden Volumes'!$B$14:$B$552,FALSE),MATCH(D10937,'Wooden Volumes'!$B$14:$S$14,FALSE)),0)</f>
        <v>0</v>
      </c>
      <c r="C10937" s="1165" t="str">
        <f t="shared" si="1122"/>
        <v>VEXP14</v>
      </c>
      <c r="D10937" s="988" t="str">
        <f>'Wooden Volumes'!$R$14</f>
        <v>Grey 
RAL 7038</v>
      </c>
      <c r="E10937" s="1165" t="s">
        <v>27828</v>
      </c>
      <c r="F10937" s="1165" t="s">
        <v>28595</v>
      </c>
    </row>
    <row r="10938" spans="1:6">
      <c r="A10938" s="1165" t="str">
        <f t="shared" si="1121"/>
        <v>VEXP14BLK</v>
      </c>
      <c r="B10938" s="1165">
        <f>IFERROR(INDEX('Wooden Volumes'!$B$14:$S$554,MATCH(C10938,'Wooden Volumes'!$B$14:$B$552,FALSE),MATCH(D10938,'Wooden Volumes'!$B$14:$S$14,FALSE)),0)</f>
        <v>0</v>
      </c>
      <c r="C10938" s="1165" t="str">
        <f t="shared" si="1122"/>
        <v>VEXP14</v>
      </c>
      <c r="D10938" s="988" t="str">
        <f>'Wooden Volumes'!$S$14</f>
        <v>Black 
RAL 7043</v>
      </c>
      <c r="E10938" s="1165" t="s">
        <v>27829</v>
      </c>
      <c r="F10938" s="1165" t="s">
        <v>28595</v>
      </c>
    </row>
    <row r="10939" spans="1:6">
      <c r="A10939" s="1165" t="str">
        <f t="shared" si="1096"/>
        <v>VEXP15YEL</v>
      </c>
      <c r="B10939" s="1165">
        <f>IFERROR(INDEX('Wooden Volumes'!$B$14:$S$554,MATCH(C10939,'Wooden Volumes'!$B$14:$B$552,FALSE),MATCH(D10939,'Wooden Volumes'!$B$14:$S$14,FALSE)),0)</f>
        <v>0</v>
      </c>
      <c r="C10939" s="1165" t="s">
        <v>28609</v>
      </c>
      <c r="D10939" s="1168" t="str">
        <f>'Wooden Volumes'!$K$14</f>
        <v>Yellow RAL 1018</v>
      </c>
      <c r="E10939" s="1165" t="s">
        <v>27823</v>
      </c>
      <c r="F10939" s="1165" t="s">
        <v>28595</v>
      </c>
    </row>
    <row r="10940" spans="1:6">
      <c r="A10940" s="1165" t="str">
        <f t="shared" ref="A10940:A10946" si="1123">CONCATENATE(C10940,E10940)</f>
        <v>VEXP15ORA</v>
      </c>
      <c r="B10940" s="1165">
        <f>IFERROR(INDEX('Wooden Volumes'!$B$14:$S$554,MATCH(C10940,'Wooden Volumes'!$B$14:$B$552,FALSE),MATCH(D10940,'Wooden Volumes'!$B$14:$S$14,FALSE)),0)</f>
        <v>0</v>
      </c>
      <c r="C10940" s="1165" t="str">
        <f>C10939</f>
        <v>VEXP15</v>
      </c>
      <c r="D10940" s="988" t="str">
        <f>'Wooden Volumes'!$L$14</f>
        <v>Orange RAL 2003</v>
      </c>
      <c r="E10940" s="1165" t="s">
        <v>27836</v>
      </c>
      <c r="F10940" s="1165" t="s">
        <v>28595</v>
      </c>
    </row>
    <row r="10941" spans="1:6">
      <c r="A10941" s="1165" t="str">
        <f t="shared" si="1123"/>
        <v>VEXP15RED</v>
      </c>
      <c r="B10941" s="1165">
        <f>IFERROR(INDEX('Wooden Volumes'!$B$14:$S$554,MATCH(C10941,'Wooden Volumes'!$B$14:$B$552,FALSE),MATCH(D10941,'Wooden Volumes'!$B$14:$S$14,FALSE)),0)</f>
        <v>0</v>
      </c>
      <c r="C10941" s="1165" t="str">
        <f t="shared" ref="C10941:C10946" si="1124">C10940</f>
        <v>VEXP15</v>
      </c>
      <c r="D10941" s="988" t="str">
        <f>'Wooden Volumes'!$M$14</f>
        <v>Red RAL 3020</v>
      </c>
      <c r="E10941" s="1165" t="s">
        <v>27826</v>
      </c>
      <c r="F10941" s="1165" t="s">
        <v>28595</v>
      </c>
    </row>
    <row r="10942" spans="1:6">
      <c r="A10942" s="1165" t="str">
        <f t="shared" si="1123"/>
        <v>VEXP15BLU</v>
      </c>
      <c r="B10942" s="1165">
        <f>IFERROR(INDEX('Wooden Volumes'!$B$14:$S$554,MATCH(C10942,'Wooden Volumes'!$B$14:$B$552,FALSE),MATCH(D10942,'Wooden Volumes'!$B$14:$S$14,FALSE)),0)</f>
        <v>0</v>
      </c>
      <c r="C10942" s="1165" t="str">
        <f t="shared" si="1124"/>
        <v>VEXP15</v>
      </c>
      <c r="D10942" s="988" t="str">
        <f>'Wooden Volumes'!$O$14</f>
        <v>Blue 
RAL 5015</v>
      </c>
      <c r="E10942" s="1165" t="s">
        <v>27827</v>
      </c>
      <c r="F10942" s="1165" t="s">
        <v>28595</v>
      </c>
    </row>
    <row r="10943" spans="1:6">
      <c r="A10943" s="1165" t="str">
        <f t="shared" si="1123"/>
        <v>VEXP15GRE</v>
      </c>
      <c r="B10943" s="1165">
        <f>IFERROR(INDEX('Wooden Volumes'!$B$14:$S$554,MATCH(C10943,'Wooden Volumes'!$B$14:$B$552,FALSE),MATCH(D10943,'Wooden Volumes'!$B$14:$S$14,FALSE)),0)</f>
        <v>0</v>
      </c>
      <c r="C10943" s="1165" t="str">
        <f t="shared" si="1124"/>
        <v>VEXP15</v>
      </c>
      <c r="D10943" s="988" t="str">
        <f>'Wooden Volumes'!$P$14</f>
        <v>Green 
RAL 6018</v>
      </c>
      <c r="E10943" s="1165" t="s">
        <v>27837</v>
      </c>
      <c r="F10943" s="1165" t="s">
        <v>28595</v>
      </c>
    </row>
    <row r="10944" spans="1:6">
      <c r="A10944" s="1165" t="str">
        <f t="shared" si="1123"/>
        <v>VEXP15WHI</v>
      </c>
      <c r="B10944" s="1165">
        <f>IFERROR(INDEX('Wooden Volumes'!$B$14:$S$554,MATCH(C10944,'Wooden Volumes'!$B$14:$B$552,FALSE),MATCH(D10944,'Wooden Volumes'!$B$14:$S$14,FALSE)),0)</f>
        <v>0</v>
      </c>
      <c r="C10944" s="1165" t="str">
        <f t="shared" si="1124"/>
        <v>VEXP15</v>
      </c>
      <c r="D10944" s="988" t="str">
        <f>'Wooden Volumes'!$Q$14</f>
        <v>White 
RAL 9003</v>
      </c>
      <c r="E10944" s="1165" t="s">
        <v>27838</v>
      </c>
      <c r="F10944" s="1165" t="s">
        <v>28595</v>
      </c>
    </row>
    <row r="10945" spans="1:6">
      <c r="A10945" s="1165" t="str">
        <f t="shared" si="1123"/>
        <v>VEXP15GRY</v>
      </c>
      <c r="B10945" s="1165">
        <f>IFERROR(INDEX('Wooden Volumes'!$B$14:$S$554,MATCH(C10945,'Wooden Volumes'!$B$14:$B$552,FALSE),MATCH(D10945,'Wooden Volumes'!$B$14:$S$14,FALSE)),0)</f>
        <v>0</v>
      </c>
      <c r="C10945" s="1165" t="str">
        <f t="shared" si="1124"/>
        <v>VEXP15</v>
      </c>
      <c r="D10945" s="988" t="str">
        <f>'Wooden Volumes'!$R$14</f>
        <v>Grey 
RAL 7038</v>
      </c>
      <c r="E10945" s="1165" t="s">
        <v>27828</v>
      </c>
      <c r="F10945" s="1165" t="s">
        <v>28595</v>
      </c>
    </row>
    <row r="10946" spans="1:6">
      <c r="A10946" s="1165" t="str">
        <f t="shared" si="1123"/>
        <v>VEXP15BLK</v>
      </c>
      <c r="B10946" s="1165">
        <f>IFERROR(INDEX('Wooden Volumes'!$B$14:$S$554,MATCH(C10946,'Wooden Volumes'!$B$14:$B$552,FALSE),MATCH(D10946,'Wooden Volumes'!$B$14:$S$14,FALSE)),0)</f>
        <v>0</v>
      </c>
      <c r="C10946" s="1165" t="str">
        <f t="shared" si="1124"/>
        <v>VEXP15</v>
      </c>
      <c r="D10946" s="988" t="str">
        <f>'Wooden Volumes'!$S$14</f>
        <v>Black 
RAL 7043</v>
      </c>
      <c r="E10946" s="1165" t="s">
        <v>27829</v>
      </c>
      <c r="F10946" s="1165" t="s">
        <v>28595</v>
      </c>
    </row>
    <row r="10947" spans="1:6">
      <c r="A10947" s="1165" t="str">
        <f t="shared" si="1096"/>
        <v>VEXP16YEL</v>
      </c>
      <c r="B10947" s="1165">
        <f>IFERROR(INDEX('Wooden Volumes'!$B$14:$S$554,MATCH(C10947,'Wooden Volumes'!$B$14:$B$552,FALSE),MATCH(D10947,'Wooden Volumes'!$B$14:$S$14,FALSE)),0)</f>
        <v>0</v>
      </c>
      <c r="C10947" s="1165" t="s">
        <v>28610</v>
      </c>
      <c r="D10947" s="1168" t="str">
        <f>'Wooden Volumes'!$K$14</f>
        <v>Yellow RAL 1018</v>
      </c>
      <c r="E10947" s="1165" t="s">
        <v>27823</v>
      </c>
      <c r="F10947" s="1165" t="s">
        <v>28595</v>
      </c>
    </row>
    <row r="10948" spans="1:6">
      <c r="A10948" s="1165" t="str">
        <f t="shared" ref="A10948:A10954" si="1125">CONCATENATE(C10948,E10948)</f>
        <v>VEXP16ORA</v>
      </c>
      <c r="B10948" s="1165">
        <f>IFERROR(INDEX('Wooden Volumes'!$B$14:$S$554,MATCH(C10948,'Wooden Volumes'!$B$14:$B$552,FALSE),MATCH(D10948,'Wooden Volumes'!$B$14:$S$14,FALSE)),0)</f>
        <v>0</v>
      </c>
      <c r="C10948" s="1165" t="str">
        <f>C10947</f>
        <v>VEXP16</v>
      </c>
      <c r="D10948" s="988" t="str">
        <f>'Wooden Volumes'!$L$14</f>
        <v>Orange RAL 2003</v>
      </c>
      <c r="E10948" s="1165" t="s">
        <v>27836</v>
      </c>
      <c r="F10948" s="1165" t="s">
        <v>28595</v>
      </c>
    </row>
    <row r="10949" spans="1:6">
      <c r="A10949" s="1165" t="str">
        <f t="shared" si="1125"/>
        <v>VEXP16RED</v>
      </c>
      <c r="B10949" s="1165">
        <f>IFERROR(INDEX('Wooden Volumes'!$B$14:$S$554,MATCH(C10949,'Wooden Volumes'!$B$14:$B$552,FALSE),MATCH(D10949,'Wooden Volumes'!$B$14:$S$14,FALSE)),0)</f>
        <v>0</v>
      </c>
      <c r="C10949" s="1165" t="str">
        <f t="shared" ref="C10949:C10954" si="1126">C10948</f>
        <v>VEXP16</v>
      </c>
      <c r="D10949" s="988" t="str">
        <f>'Wooden Volumes'!$M$14</f>
        <v>Red RAL 3020</v>
      </c>
      <c r="E10949" s="1165" t="s">
        <v>27826</v>
      </c>
      <c r="F10949" s="1165" t="s">
        <v>28595</v>
      </c>
    </row>
    <row r="10950" spans="1:6">
      <c r="A10950" s="1165" t="str">
        <f t="shared" si="1125"/>
        <v>VEXP16BLU</v>
      </c>
      <c r="B10950" s="1165">
        <f>IFERROR(INDEX('Wooden Volumes'!$B$14:$S$554,MATCH(C10950,'Wooden Volumes'!$B$14:$B$552,FALSE),MATCH(D10950,'Wooden Volumes'!$B$14:$S$14,FALSE)),0)</f>
        <v>0</v>
      </c>
      <c r="C10950" s="1165" t="str">
        <f t="shared" si="1126"/>
        <v>VEXP16</v>
      </c>
      <c r="D10950" s="988" t="str">
        <f>'Wooden Volumes'!$O$14</f>
        <v>Blue 
RAL 5015</v>
      </c>
      <c r="E10950" s="1165" t="s">
        <v>27827</v>
      </c>
      <c r="F10950" s="1165" t="s">
        <v>28595</v>
      </c>
    </row>
    <row r="10951" spans="1:6">
      <c r="A10951" s="1165" t="str">
        <f t="shared" si="1125"/>
        <v>VEXP16GRE</v>
      </c>
      <c r="B10951" s="1165">
        <f>IFERROR(INDEX('Wooden Volumes'!$B$14:$S$554,MATCH(C10951,'Wooden Volumes'!$B$14:$B$552,FALSE),MATCH(D10951,'Wooden Volumes'!$B$14:$S$14,FALSE)),0)</f>
        <v>0</v>
      </c>
      <c r="C10951" s="1165" t="str">
        <f t="shared" si="1126"/>
        <v>VEXP16</v>
      </c>
      <c r="D10951" s="988" t="str">
        <f>'Wooden Volumes'!$P$14</f>
        <v>Green 
RAL 6018</v>
      </c>
      <c r="E10951" s="1165" t="s">
        <v>27837</v>
      </c>
      <c r="F10951" s="1165" t="s">
        <v>28595</v>
      </c>
    </row>
    <row r="10952" spans="1:6">
      <c r="A10952" s="1165" t="str">
        <f t="shared" si="1125"/>
        <v>VEXP16WHI</v>
      </c>
      <c r="B10952" s="1165">
        <f>IFERROR(INDEX('Wooden Volumes'!$B$14:$S$554,MATCH(C10952,'Wooden Volumes'!$B$14:$B$552,FALSE),MATCH(D10952,'Wooden Volumes'!$B$14:$S$14,FALSE)),0)</f>
        <v>0</v>
      </c>
      <c r="C10952" s="1165" t="str">
        <f t="shared" si="1126"/>
        <v>VEXP16</v>
      </c>
      <c r="D10952" s="988" t="str">
        <f>'Wooden Volumes'!$Q$14</f>
        <v>White 
RAL 9003</v>
      </c>
      <c r="E10952" s="1165" t="s">
        <v>27838</v>
      </c>
      <c r="F10952" s="1165" t="s">
        <v>28595</v>
      </c>
    </row>
    <row r="10953" spans="1:6">
      <c r="A10953" s="1165" t="str">
        <f t="shared" si="1125"/>
        <v>VEXP16GRY</v>
      </c>
      <c r="B10953" s="1165">
        <f>IFERROR(INDEX('Wooden Volumes'!$B$14:$S$554,MATCH(C10953,'Wooden Volumes'!$B$14:$B$552,FALSE),MATCH(D10953,'Wooden Volumes'!$B$14:$S$14,FALSE)),0)</f>
        <v>0</v>
      </c>
      <c r="C10953" s="1165" t="str">
        <f t="shared" si="1126"/>
        <v>VEXP16</v>
      </c>
      <c r="D10953" s="988" t="str">
        <f>'Wooden Volumes'!$R$14</f>
        <v>Grey 
RAL 7038</v>
      </c>
      <c r="E10953" s="1165" t="s">
        <v>27828</v>
      </c>
      <c r="F10953" s="1165" t="s">
        <v>28595</v>
      </c>
    </row>
    <row r="10954" spans="1:6">
      <c r="A10954" s="1165" t="str">
        <f t="shared" si="1125"/>
        <v>VEXP16BLK</v>
      </c>
      <c r="B10954" s="1165">
        <f>IFERROR(INDEX('Wooden Volumes'!$B$14:$S$554,MATCH(C10954,'Wooden Volumes'!$B$14:$B$552,FALSE),MATCH(D10954,'Wooden Volumes'!$B$14:$S$14,FALSE)),0)</f>
        <v>0</v>
      </c>
      <c r="C10954" s="1165" t="str">
        <f t="shared" si="1126"/>
        <v>VEXP16</v>
      </c>
      <c r="D10954" s="988" t="str">
        <f>'Wooden Volumes'!$S$14</f>
        <v>Black 
RAL 7043</v>
      </c>
      <c r="E10954" s="1165" t="s">
        <v>27829</v>
      </c>
      <c r="F10954" s="1165" t="s">
        <v>28595</v>
      </c>
    </row>
    <row r="10955" spans="1:6">
      <c r="A10955" s="1165" t="str">
        <f t="shared" si="1096"/>
        <v>VEXP17YEL</v>
      </c>
      <c r="B10955" s="1165">
        <f>IFERROR(INDEX('Wooden Volumes'!$B$14:$S$554,MATCH(C10955,'Wooden Volumes'!$B$14:$B$552,FALSE),MATCH(D10955,'Wooden Volumes'!$B$14:$S$14,FALSE)),0)</f>
        <v>0</v>
      </c>
      <c r="C10955" s="1165" t="s">
        <v>28611</v>
      </c>
      <c r="D10955" s="1168" t="str">
        <f>'Wooden Volumes'!$K$14</f>
        <v>Yellow RAL 1018</v>
      </c>
      <c r="E10955" s="1165" t="s">
        <v>27823</v>
      </c>
      <c r="F10955" s="1165" t="s">
        <v>28595</v>
      </c>
    </row>
    <row r="10956" spans="1:6">
      <c r="A10956" s="1165" t="str">
        <f t="shared" ref="A10956:A10962" si="1127">CONCATENATE(C10956,E10956)</f>
        <v>VEXP17ORA</v>
      </c>
      <c r="B10956" s="1165">
        <f>IFERROR(INDEX('Wooden Volumes'!$B$14:$S$554,MATCH(C10956,'Wooden Volumes'!$B$14:$B$552,FALSE),MATCH(D10956,'Wooden Volumes'!$B$14:$S$14,FALSE)),0)</f>
        <v>0</v>
      </c>
      <c r="C10956" s="1165" t="str">
        <f>C10955</f>
        <v>VEXP17</v>
      </c>
      <c r="D10956" s="988" t="str">
        <f>'Wooden Volumes'!$L$14</f>
        <v>Orange RAL 2003</v>
      </c>
      <c r="E10956" s="1165" t="s">
        <v>27836</v>
      </c>
      <c r="F10956" s="1165" t="s">
        <v>28595</v>
      </c>
    </row>
    <row r="10957" spans="1:6">
      <c r="A10957" s="1165" t="str">
        <f t="shared" si="1127"/>
        <v>VEXP17RED</v>
      </c>
      <c r="B10957" s="1165">
        <f>IFERROR(INDEX('Wooden Volumes'!$B$14:$S$554,MATCH(C10957,'Wooden Volumes'!$B$14:$B$552,FALSE),MATCH(D10957,'Wooden Volumes'!$B$14:$S$14,FALSE)),0)</f>
        <v>0</v>
      </c>
      <c r="C10957" s="1165" t="str">
        <f t="shared" ref="C10957:C10962" si="1128">C10956</f>
        <v>VEXP17</v>
      </c>
      <c r="D10957" s="988" t="str">
        <f>'Wooden Volumes'!$M$14</f>
        <v>Red RAL 3020</v>
      </c>
      <c r="E10957" s="1165" t="s">
        <v>27826</v>
      </c>
      <c r="F10957" s="1165" t="s">
        <v>28595</v>
      </c>
    </row>
    <row r="10958" spans="1:6">
      <c r="A10958" s="1165" t="str">
        <f t="shared" si="1127"/>
        <v>VEXP17BLU</v>
      </c>
      <c r="B10958" s="1165">
        <f>IFERROR(INDEX('Wooden Volumes'!$B$14:$S$554,MATCH(C10958,'Wooden Volumes'!$B$14:$B$552,FALSE),MATCH(D10958,'Wooden Volumes'!$B$14:$S$14,FALSE)),0)</f>
        <v>0</v>
      </c>
      <c r="C10958" s="1165" t="str">
        <f t="shared" si="1128"/>
        <v>VEXP17</v>
      </c>
      <c r="D10958" s="988" t="str">
        <f>'Wooden Volumes'!$O$14</f>
        <v>Blue 
RAL 5015</v>
      </c>
      <c r="E10958" s="1165" t="s">
        <v>27827</v>
      </c>
      <c r="F10958" s="1165" t="s">
        <v>28595</v>
      </c>
    </row>
    <row r="10959" spans="1:6">
      <c r="A10959" s="1165" t="str">
        <f t="shared" si="1127"/>
        <v>VEXP17GRE</v>
      </c>
      <c r="B10959" s="1165">
        <f>IFERROR(INDEX('Wooden Volumes'!$B$14:$S$554,MATCH(C10959,'Wooden Volumes'!$B$14:$B$552,FALSE),MATCH(D10959,'Wooden Volumes'!$B$14:$S$14,FALSE)),0)</f>
        <v>0</v>
      </c>
      <c r="C10959" s="1165" t="str">
        <f t="shared" si="1128"/>
        <v>VEXP17</v>
      </c>
      <c r="D10959" s="988" t="str">
        <f>'Wooden Volumes'!$P$14</f>
        <v>Green 
RAL 6018</v>
      </c>
      <c r="E10959" s="1165" t="s">
        <v>27837</v>
      </c>
      <c r="F10959" s="1165" t="s">
        <v>28595</v>
      </c>
    </row>
    <row r="10960" spans="1:6">
      <c r="A10960" s="1165" t="str">
        <f t="shared" si="1127"/>
        <v>VEXP17WHI</v>
      </c>
      <c r="B10960" s="1165">
        <f>IFERROR(INDEX('Wooden Volumes'!$B$14:$S$554,MATCH(C10960,'Wooden Volumes'!$B$14:$B$552,FALSE),MATCH(D10960,'Wooden Volumes'!$B$14:$S$14,FALSE)),0)</f>
        <v>0</v>
      </c>
      <c r="C10960" s="1165" t="str">
        <f t="shared" si="1128"/>
        <v>VEXP17</v>
      </c>
      <c r="D10960" s="988" t="str">
        <f>'Wooden Volumes'!$Q$14</f>
        <v>White 
RAL 9003</v>
      </c>
      <c r="E10960" s="1165" t="s">
        <v>27838</v>
      </c>
      <c r="F10960" s="1165" t="s">
        <v>28595</v>
      </c>
    </row>
    <row r="10961" spans="1:6">
      <c r="A10961" s="1165" t="str">
        <f t="shared" si="1127"/>
        <v>VEXP17GRY</v>
      </c>
      <c r="B10961" s="1165">
        <f>IFERROR(INDEX('Wooden Volumes'!$B$14:$S$554,MATCH(C10961,'Wooden Volumes'!$B$14:$B$552,FALSE),MATCH(D10961,'Wooden Volumes'!$B$14:$S$14,FALSE)),0)</f>
        <v>0</v>
      </c>
      <c r="C10961" s="1165" t="str">
        <f t="shared" si="1128"/>
        <v>VEXP17</v>
      </c>
      <c r="D10961" s="988" t="str">
        <f>'Wooden Volumes'!$R$14</f>
        <v>Grey 
RAL 7038</v>
      </c>
      <c r="E10961" s="1165" t="s">
        <v>27828</v>
      </c>
      <c r="F10961" s="1165" t="s">
        <v>28595</v>
      </c>
    </row>
    <row r="10962" spans="1:6">
      <c r="A10962" s="1165" t="str">
        <f t="shared" si="1127"/>
        <v>VEXP17BLK</v>
      </c>
      <c r="B10962" s="1165">
        <f>IFERROR(INDEX('Wooden Volumes'!$B$14:$S$554,MATCH(C10962,'Wooden Volumes'!$B$14:$B$552,FALSE),MATCH(D10962,'Wooden Volumes'!$B$14:$S$14,FALSE)),0)</f>
        <v>0</v>
      </c>
      <c r="C10962" s="1165" t="str">
        <f t="shared" si="1128"/>
        <v>VEXP17</v>
      </c>
      <c r="D10962" s="988" t="str">
        <f>'Wooden Volumes'!$S$14</f>
        <v>Black 
RAL 7043</v>
      </c>
      <c r="E10962" s="1165" t="s">
        <v>27829</v>
      </c>
      <c r="F10962" s="1165" t="s">
        <v>28595</v>
      </c>
    </row>
    <row r="10963" spans="1:6">
      <c r="A10963" s="1165" t="str">
        <f t="shared" si="1096"/>
        <v>VEXP18YEL</v>
      </c>
      <c r="B10963" s="1165">
        <f>IFERROR(INDEX('Wooden Volumes'!$B$14:$S$554,MATCH(C10963,'Wooden Volumes'!$B$14:$B$552,FALSE),MATCH(D10963,'Wooden Volumes'!$B$14:$S$14,FALSE)),0)</f>
        <v>0</v>
      </c>
      <c r="C10963" s="1165" t="s">
        <v>28612</v>
      </c>
      <c r="D10963" s="1168" t="str">
        <f>'Wooden Volumes'!$K$14</f>
        <v>Yellow RAL 1018</v>
      </c>
      <c r="E10963" s="1165" t="s">
        <v>27823</v>
      </c>
      <c r="F10963" s="1165" t="s">
        <v>28595</v>
      </c>
    </row>
    <row r="10964" spans="1:6">
      <c r="A10964" s="1165" t="str">
        <f t="shared" ref="A10964:A10970" si="1129">CONCATENATE(C10964,E10964)</f>
        <v>VEXP18ORA</v>
      </c>
      <c r="B10964" s="1165">
        <f>IFERROR(INDEX('Wooden Volumes'!$B$14:$S$554,MATCH(C10964,'Wooden Volumes'!$B$14:$B$552,FALSE),MATCH(D10964,'Wooden Volumes'!$B$14:$S$14,FALSE)),0)</f>
        <v>0</v>
      </c>
      <c r="C10964" s="1165" t="str">
        <f>C10963</f>
        <v>VEXP18</v>
      </c>
      <c r="D10964" s="988" t="str">
        <f>'Wooden Volumes'!$L$14</f>
        <v>Orange RAL 2003</v>
      </c>
      <c r="E10964" s="1165" t="s">
        <v>27836</v>
      </c>
      <c r="F10964" s="1165" t="s">
        <v>28595</v>
      </c>
    </row>
    <row r="10965" spans="1:6">
      <c r="A10965" s="1165" t="str">
        <f t="shared" si="1129"/>
        <v>VEXP18RED</v>
      </c>
      <c r="B10965" s="1165">
        <f>IFERROR(INDEX('Wooden Volumes'!$B$14:$S$554,MATCH(C10965,'Wooden Volumes'!$B$14:$B$552,FALSE),MATCH(D10965,'Wooden Volumes'!$B$14:$S$14,FALSE)),0)</f>
        <v>0</v>
      </c>
      <c r="C10965" s="1165" t="str">
        <f t="shared" ref="C10965:C10970" si="1130">C10964</f>
        <v>VEXP18</v>
      </c>
      <c r="D10965" s="988" t="str">
        <f>'Wooden Volumes'!$M$14</f>
        <v>Red RAL 3020</v>
      </c>
      <c r="E10965" s="1165" t="s">
        <v>27826</v>
      </c>
      <c r="F10965" s="1165" t="s">
        <v>28595</v>
      </c>
    </row>
    <row r="10966" spans="1:6">
      <c r="A10966" s="1165" t="str">
        <f t="shared" si="1129"/>
        <v>VEXP18BLU</v>
      </c>
      <c r="B10966" s="1165">
        <f>IFERROR(INDEX('Wooden Volumes'!$B$14:$S$554,MATCH(C10966,'Wooden Volumes'!$B$14:$B$552,FALSE),MATCH(D10966,'Wooden Volumes'!$B$14:$S$14,FALSE)),0)</f>
        <v>0</v>
      </c>
      <c r="C10966" s="1165" t="str">
        <f t="shared" si="1130"/>
        <v>VEXP18</v>
      </c>
      <c r="D10966" s="988" t="str">
        <f>'Wooden Volumes'!$O$14</f>
        <v>Blue 
RAL 5015</v>
      </c>
      <c r="E10966" s="1165" t="s">
        <v>27827</v>
      </c>
      <c r="F10966" s="1165" t="s">
        <v>28595</v>
      </c>
    </row>
    <row r="10967" spans="1:6">
      <c r="A10967" s="1165" t="str">
        <f t="shared" si="1129"/>
        <v>VEXP18GRE</v>
      </c>
      <c r="B10967" s="1165">
        <f>IFERROR(INDEX('Wooden Volumes'!$B$14:$S$554,MATCH(C10967,'Wooden Volumes'!$B$14:$B$552,FALSE),MATCH(D10967,'Wooden Volumes'!$B$14:$S$14,FALSE)),0)</f>
        <v>0</v>
      </c>
      <c r="C10967" s="1165" t="str">
        <f t="shared" si="1130"/>
        <v>VEXP18</v>
      </c>
      <c r="D10967" s="988" t="str">
        <f>'Wooden Volumes'!$P$14</f>
        <v>Green 
RAL 6018</v>
      </c>
      <c r="E10967" s="1165" t="s">
        <v>27837</v>
      </c>
      <c r="F10967" s="1165" t="s">
        <v>28595</v>
      </c>
    </row>
    <row r="10968" spans="1:6">
      <c r="A10968" s="1165" t="str">
        <f t="shared" si="1129"/>
        <v>VEXP18WHI</v>
      </c>
      <c r="B10968" s="1165">
        <f>IFERROR(INDEX('Wooden Volumes'!$B$14:$S$554,MATCH(C10968,'Wooden Volumes'!$B$14:$B$552,FALSE),MATCH(D10968,'Wooden Volumes'!$B$14:$S$14,FALSE)),0)</f>
        <v>0</v>
      </c>
      <c r="C10968" s="1165" t="str">
        <f t="shared" si="1130"/>
        <v>VEXP18</v>
      </c>
      <c r="D10968" s="988" t="str">
        <f>'Wooden Volumes'!$Q$14</f>
        <v>White 
RAL 9003</v>
      </c>
      <c r="E10968" s="1165" t="s">
        <v>27838</v>
      </c>
      <c r="F10968" s="1165" t="s">
        <v>28595</v>
      </c>
    </row>
    <row r="10969" spans="1:6">
      <c r="A10969" s="1165" t="str">
        <f t="shared" si="1129"/>
        <v>VEXP18GRY</v>
      </c>
      <c r="B10969" s="1165">
        <f>IFERROR(INDEX('Wooden Volumes'!$B$14:$S$554,MATCH(C10969,'Wooden Volumes'!$B$14:$B$552,FALSE),MATCH(D10969,'Wooden Volumes'!$B$14:$S$14,FALSE)),0)</f>
        <v>0</v>
      </c>
      <c r="C10969" s="1165" t="str">
        <f t="shared" si="1130"/>
        <v>VEXP18</v>
      </c>
      <c r="D10969" s="988" t="str">
        <f>'Wooden Volumes'!$R$14</f>
        <v>Grey 
RAL 7038</v>
      </c>
      <c r="E10969" s="1165" t="s">
        <v>27828</v>
      </c>
      <c r="F10969" s="1165" t="s">
        <v>28595</v>
      </c>
    </row>
    <row r="10970" spans="1:6">
      <c r="A10970" s="1165" t="str">
        <f t="shared" si="1129"/>
        <v>VEXP18BLK</v>
      </c>
      <c r="B10970" s="1165">
        <f>IFERROR(INDEX('Wooden Volumes'!$B$14:$S$554,MATCH(C10970,'Wooden Volumes'!$B$14:$B$552,FALSE),MATCH(D10970,'Wooden Volumes'!$B$14:$S$14,FALSE)),0)</f>
        <v>0</v>
      </c>
      <c r="C10970" s="1165" t="str">
        <f t="shared" si="1130"/>
        <v>VEXP18</v>
      </c>
      <c r="D10970" s="988" t="str">
        <f>'Wooden Volumes'!$S$14</f>
        <v>Black 
RAL 7043</v>
      </c>
      <c r="E10970" s="1165" t="s">
        <v>27829</v>
      </c>
      <c r="F10970" s="1165" t="s">
        <v>28595</v>
      </c>
    </row>
    <row r="10971" spans="1:6">
      <c r="A10971" s="1165" t="str">
        <f t="shared" si="1096"/>
        <v>VEXP19YEL</v>
      </c>
      <c r="B10971" s="1165">
        <f>IFERROR(INDEX('Wooden Volumes'!$B$14:$S$554,MATCH(C10971,'Wooden Volumes'!$B$14:$B$552,FALSE),MATCH(D10971,'Wooden Volumes'!$B$14:$S$14,FALSE)),0)</f>
        <v>0</v>
      </c>
      <c r="C10971" s="1165" t="s">
        <v>28613</v>
      </c>
      <c r="D10971" s="1168" t="str">
        <f>'Wooden Volumes'!$K$14</f>
        <v>Yellow RAL 1018</v>
      </c>
      <c r="E10971" s="1165" t="s">
        <v>27823</v>
      </c>
      <c r="F10971" s="1165" t="s">
        <v>28595</v>
      </c>
    </row>
    <row r="10972" spans="1:6">
      <c r="A10972" s="1165" t="str">
        <f t="shared" ref="A10972:A10978" si="1131">CONCATENATE(C10972,E10972)</f>
        <v>VEXP19ORA</v>
      </c>
      <c r="B10972" s="1165">
        <f>IFERROR(INDEX('Wooden Volumes'!$B$14:$S$554,MATCH(C10972,'Wooden Volumes'!$B$14:$B$552,FALSE),MATCH(D10972,'Wooden Volumes'!$B$14:$S$14,FALSE)),0)</f>
        <v>0</v>
      </c>
      <c r="C10972" s="1165" t="str">
        <f>C10971</f>
        <v>VEXP19</v>
      </c>
      <c r="D10972" s="988" t="str">
        <f>'Wooden Volumes'!$L$14</f>
        <v>Orange RAL 2003</v>
      </c>
      <c r="E10972" s="1165" t="s">
        <v>27836</v>
      </c>
      <c r="F10972" s="1165" t="s">
        <v>28595</v>
      </c>
    </row>
    <row r="10973" spans="1:6">
      <c r="A10973" s="1165" t="str">
        <f t="shared" si="1131"/>
        <v>VEXP19RED</v>
      </c>
      <c r="B10973" s="1165">
        <f>IFERROR(INDEX('Wooden Volumes'!$B$14:$S$554,MATCH(C10973,'Wooden Volumes'!$B$14:$B$552,FALSE),MATCH(D10973,'Wooden Volumes'!$B$14:$S$14,FALSE)),0)</f>
        <v>0</v>
      </c>
      <c r="C10973" s="1165" t="str">
        <f t="shared" ref="C10973:C10978" si="1132">C10972</f>
        <v>VEXP19</v>
      </c>
      <c r="D10973" s="988" t="str">
        <f>'Wooden Volumes'!$M$14</f>
        <v>Red RAL 3020</v>
      </c>
      <c r="E10973" s="1165" t="s">
        <v>27826</v>
      </c>
      <c r="F10973" s="1165" t="s">
        <v>28595</v>
      </c>
    </row>
    <row r="10974" spans="1:6">
      <c r="A10974" s="1165" t="str">
        <f t="shared" si="1131"/>
        <v>VEXP19BLU</v>
      </c>
      <c r="B10974" s="1165">
        <f>IFERROR(INDEX('Wooden Volumes'!$B$14:$S$554,MATCH(C10974,'Wooden Volumes'!$B$14:$B$552,FALSE),MATCH(D10974,'Wooden Volumes'!$B$14:$S$14,FALSE)),0)</f>
        <v>0</v>
      </c>
      <c r="C10974" s="1165" t="str">
        <f t="shared" si="1132"/>
        <v>VEXP19</v>
      </c>
      <c r="D10974" s="988" t="str">
        <f>'Wooden Volumes'!$O$14</f>
        <v>Blue 
RAL 5015</v>
      </c>
      <c r="E10974" s="1165" t="s">
        <v>27827</v>
      </c>
      <c r="F10974" s="1165" t="s">
        <v>28595</v>
      </c>
    </row>
    <row r="10975" spans="1:6">
      <c r="A10975" s="1165" t="str">
        <f t="shared" si="1131"/>
        <v>VEXP19GRE</v>
      </c>
      <c r="B10975" s="1165">
        <f>IFERROR(INDEX('Wooden Volumes'!$B$14:$S$554,MATCH(C10975,'Wooden Volumes'!$B$14:$B$552,FALSE),MATCH(D10975,'Wooden Volumes'!$B$14:$S$14,FALSE)),0)</f>
        <v>0</v>
      </c>
      <c r="C10975" s="1165" t="str">
        <f t="shared" si="1132"/>
        <v>VEXP19</v>
      </c>
      <c r="D10975" s="988" t="str">
        <f>'Wooden Volumes'!$P$14</f>
        <v>Green 
RAL 6018</v>
      </c>
      <c r="E10975" s="1165" t="s">
        <v>27837</v>
      </c>
      <c r="F10975" s="1165" t="s">
        <v>28595</v>
      </c>
    </row>
    <row r="10976" spans="1:6">
      <c r="A10976" s="1165" t="str">
        <f t="shared" si="1131"/>
        <v>VEXP19WHI</v>
      </c>
      <c r="B10976" s="1165">
        <f>IFERROR(INDEX('Wooden Volumes'!$B$14:$S$554,MATCH(C10976,'Wooden Volumes'!$B$14:$B$552,FALSE),MATCH(D10976,'Wooden Volumes'!$B$14:$S$14,FALSE)),0)</f>
        <v>0</v>
      </c>
      <c r="C10976" s="1165" t="str">
        <f t="shared" si="1132"/>
        <v>VEXP19</v>
      </c>
      <c r="D10976" s="988" t="str">
        <f>'Wooden Volumes'!$Q$14</f>
        <v>White 
RAL 9003</v>
      </c>
      <c r="E10976" s="1165" t="s">
        <v>27838</v>
      </c>
      <c r="F10976" s="1165" t="s">
        <v>28595</v>
      </c>
    </row>
    <row r="10977" spans="1:6">
      <c r="A10977" s="1165" t="str">
        <f t="shared" si="1131"/>
        <v>VEXP19GRY</v>
      </c>
      <c r="B10977" s="1165">
        <f>IFERROR(INDEX('Wooden Volumes'!$B$14:$S$554,MATCH(C10977,'Wooden Volumes'!$B$14:$B$552,FALSE),MATCH(D10977,'Wooden Volumes'!$B$14:$S$14,FALSE)),0)</f>
        <v>0</v>
      </c>
      <c r="C10977" s="1165" t="str">
        <f t="shared" si="1132"/>
        <v>VEXP19</v>
      </c>
      <c r="D10977" s="988" t="str">
        <f>'Wooden Volumes'!$R$14</f>
        <v>Grey 
RAL 7038</v>
      </c>
      <c r="E10977" s="1165" t="s">
        <v>27828</v>
      </c>
      <c r="F10977" s="1165" t="s">
        <v>28595</v>
      </c>
    </row>
    <row r="10978" spans="1:6">
      <c r="A10978" s="1165" t="str">
        <f t="shared" si="1131"/>
        <v>VEXP19BLK</v>
      </c>
      <c r="B10978" s="1165">
        <f>IFERROR(INDEX('Wooden Volumes'!$B$14:$S$554,MATCH(C10978,'Wooden Volumes'!$B$14:$B$552,FALSE),MATCH(D10978,'Wooden Volumes'!$B$14:$S$14,FALSE)),0)</f>
        <v>0</v>
      </c>
      <c r="C10978" s="1165" t="str">
        <f t="shared" si="1132"/>
        <v>VEXP19</v>
      </c>
      <c r="D10978" s="988" t="str">
        <f>'Wooden Volumes'!$S$14</f>
        <v>Black 
RAL 7043</v>
      </c>
      <c r="E10978" s="1165" t="s">
        <v>27829</v>
      </c>
      <c r="F10978" s="1165" t="s">
        <v>28595</v>
      </c>
    </row>
    <row r="10979" spans="1:6">
      <c r="A10979" s="1165" t="str">
        <f t="shared" si="1096"/>
        <v>VEXP20YEL</v>
      </c>
      <c r="B10979" s="1165">
        <f>IFERROR(INDEX('Wooden Volumes'!$B$14:$S$554,MATCH(C10979,'Wooden Volumes'!$B$14:$B$552,FALSE),MATCH(D10979,'Wooden Volumes'!$B$14:$S$14,FALSE)),0)</f>
        <v>0</v>
      </c>
      <c r="C10979" s="1165" t="s">
        <v>28614</v>
      </c>
      <c r="D10979" s="1168" t="str">
        <f>'Wooden Volumes'!$K$14</f>
        <v>Yellow RAL 1018</v>
      </c>
      <c r="E10979" s="1165" t="s">
        <v>27823</v>
      </c>
      <c r="F10979" s="1165" t="s">
        <v>28595</v>
      </c>
    </row>
    <row r="10980" spans="1:6">
      <c r="A10980" s="1165" t="str">
        <f t="shared" ref="A10980:A10986" si="1133">CONCATENATE(C10980,E10980)</f>
        <v>VEXP20ORA</v>
      </c>
      <c r="B10980" s="1165">
        <f>IFERROR(INDEX('Wooden Volumes'!$B$14:$S$554,MATCH(C10980,'Wooden Volumes'!$B$14:$B$552,FALSE),MATCH(D10980,'Wooden Volumes'!$B$14:$S$14,FALSE)),0)</f>
        <v>0</v>
      </c>
      <c r="C10980" s="1165" t="str">
        <f>C10979</f>
        <v>VEXP20</v>
      </c>
      <c r="D10980" s="988" t="str">
        <f>'Wooden Volumes'!$L$14</f>
        <v>Orange RAL 2003</v>
      </c>
      <c r="E10980" s="1165" t="s">
        <v>27836</v>
      </c>
      <c r="F10980" s="1165" t="s">
        <v>28595</v>
      </c>
    </row>
    <row r="10981" spans="1:6">
      <c r="A10981" s="1165" t="str">
        <f t="shared" si="1133"/>
        <v>VEXP20RED</v>
      </c>
      <c r="B10981" s="1165">
        <f>IFERROR(INDEX('Wooden Volumes'!$B$14:$S$554,MATCH(C10981,'Wooden Volumes'!$B$14:$B$552,FALSE),MATCH(D10981,'Wooden Volumes'!$B$14:$S$14,FALSE)),0)</f>
        <v>0</v>
      </c>
      <c r="C10981" s="1165" t="str">
        <f t="shared" ref="C10981:C10986" si="1134">C10980</f>
        <v>VEXP20</v>
      </c>
      <c r="D10981" s="988" t="str">
        <f>'Wooden Volumes'!$M$14</f>
        <v>Red RAL 3020</v>
      </c>
      <c r="E10981" s="1165" t="s">
        <v>27826</v>
      </c>
      <c r="F10981" s="1165" t="s">
        <v>28595</v>
      </c>
    </row>
    <row r="10982" spans="1:6">
      <c r="A10982" s="1165" t="str">
        <f t="shared" si="1133"/>
        <v>VEXP20BLU</v>
      </c>
      <c r="B10982" s="1165">
        <f>IFERROR(INDEX('Wooden Volumes'!$B$14:$S$554,MATCH(C10982,'Wooden Volumes'!$B$14:$B$552,FALSE),MATCH(D10982,'Wooden Volumes'!$B$14:$S$14,FALSE)),0)</f>
        <v>0</v>
      </c>
      <c r="C10982" s="1165" t="str">
        <f t="shared" si="1134"/>
        <v>VEXP20</v>
      </c>
      <c r="D10982" s="988" t="str">
        <f>'Wooden Volumes'!$O$14</f>
        <v>Blue 
RAL 5015</v>
      </c>
      <c r="E10982" s="1165" t="s">
        <v>27827</v>
      </c>
      <c r="F10982" s="1165" t="s">
        <v>28595</v>
      </c>
    </row>
    <row r="10983" spans="1:6">
      <c r="A10983" s="1165" t="str">
        <f t="shared" si="1133"/>
        <v>VEXP20GRE</v>
      </c>
      <c r="B10983" s="1165">
        <f>IFERROR(INDEX('Wooden Volumes'!$B$14:$S$554,MATCH(C10983,'Wooden Volumes'!$B$14:$B$552,FALSE),MATCH(D10983,'Wooden Volumes'!$B$14:$S$14,FALSE)),0)</f>
        <v>0</v>
      </c>
      <c r="C10983" s="1165" t="str">
        <f t="shared" si="1134"/>
        <v>VEXP20</v>
      </c>
      <c r="D10983" s="988" t="str">
        <f>'Wooden Volumes'!$P$14</f>
        <v>Green 
RAL 6018</v>
      </c>
      <c r="E10983" s="1165" t="s">
        <v>27837</v>
      </c>
      <c r="F10983" s="1165" t="s">
        <v>28595</v>
      </c>
    </row>
    <row r="10984" spans="1:6">
      <c r="A10984" s="1165" t="str">
        <f t="shared" si="1133"/>
        <v>VEXP20WHI</v>
      </c>
      <c r="B10984" s="1165">
        <f>IFERROR(INDEX('Wooden Volumes'!$B$14:$S$554,MATCH(C10984,'Wooden Volumes'!$B$14:$B$552,FALSE),MATCH(D10984,'Wooden Volumes'!$B$14:$S$14,FALSE)),0)</f>
        <v>0</v>
      </c>
      <c r="C10984" s="1165" t="str">
        <f t="shared" si="1134"/>
        <v>VEXP20</v>
      </c>
      <c r="D10984" s="988" t="str">
        <f>'Wooden Volumes'!$Q$14</f>
        <v>White 
RAL 9003</v>
      </c>
      <c r="E10984" s="1165" t="s">
        <v>27838</v>
      </c>
      <c r="F10984" s="1165" t="s">
        <v>28595</v>
      </c>
    </row>
    <row r="10985" spans="1:6">
      <c r="A10985" s="1165" t="str">
        <f t="shared" si="1133"/>
        <v>VEXP20GRY</v>
      </c>
      <c r="B10985" s="1165">
        <f>IFERROR(INDEX('Wooden Volumes'!$B$14:$S$554,MATCH(C10985,'Wooden Volumes'!$B$14:$B$552,FALSE),MATCH(D10985,'Wooden Volumes'!$B$14:$S$14,FALSE)),0)</f>
        <v>0</v>
      </c>
      <c r="C10985" s="1165" t="str">
        <f t="shared" si="1134"/>
        <v>VEXP20</v>
      </c>
      <c r="D10985" s="988" t="str">
        <f>'Wooden Volumes'!$R$14</f>
        <v>Grey 
RAL 7038</v>
      </c>
      <c r="E10985" s="1165" t="s">
        <v>27828</v>
      </c>
      <c r="F10985" s="1165" t="s">
        <v>28595</v>
      </c>
    </row>
    <row r="10986" spans="1:6">
      <c r="A10986" s="1165" t="str">
        <f t="shared" si="1133"/>
        <v>VEXP20BLK</v>
      </c>
      <c r="B10986" s="1165">
        <f>IFERROR(INDEX('Wooden Volumes'!$B$14:$S$554,MATCH(C10986,'Wooden Volumes'!$B$14:$B$552,FALSE),MATCH(D10986,'Wooden Volumes'!$B$14:$S$14,FALSE)),0)</f>
        <v>0</v>
      </c>
      <c r="C10986" s="1165" t="str">
        <f t="shared" si="1134"/>
        <v>VEXP20</v>
      </c>
      <c r="D10986" s="988" t="str">
        <f>'Wooden Volumes'!$S$14</f>
        <v>Black 
RAL 7043</v>
      </c>
      <c r="E10986" s="1165" t="s">
        <v>27829</v>
      </c>
      <c r="F10986" s="1165" t="s">
        <v>28595</v>
      </c>
    </row>
    <row r="10987" spans="1:6">
      <c r="A10987" s="1165" t="str">
        <f t="shared" si="1096"/>
        <v>VEXP21YEL</v>
      </c>
      <c r="B10987" s="1165">
        <f>IFERROR(INDEX('Wooden Volumes'!$B$14:$S$554,MATCH(C10987,'Wooden Volumes'!$B$14:$B$552,FALSE),MATCH(D10987,'Wooden Volumes'!$B$14:$S$14,FALSE)),0)</f>
        <v>0</v>
      </c>
      <c r="C10987" s="1165" t="s">
        <v>28615</v>
      </c>
      <c r="D10987" s="1168" t="str">
        <f>'Wooden Volumes'!$K$14</f>
        <v>Yellow RAL 1018</v>
      </c>
      <c r="E10987" s="1165" t="s">
        <v>27823</v>
      </c>
      <c r="F10987" s="1165" t="s">
        <v>28595</v>
      </c>
    </row>
    <row r="10988" spans="1:6">
      <c r="A10988" s="1165" t="str">
        <f t="shared" ref="A10988:A10994" si="1135">CONCATENATE(C10988,E10988)</f>
        <v>VEXP21ORA</v>
      </c>
      <c r="B10988" s="1165">
        <f>IFERROR(INDEX('Wooden Volumes'!$B$14:$S$554,MATCH(C10988,'Wooden Volumes'!$B$14:$B$552,FALSE),MATCH(D10988,'Wooden Volumes'!$B$14:$S$14,FALSE)),0)</f>
        <v>0</v>
      </c>
      <c r="C10988" s="1165" t="str">
        <f>C10987</f>
        <v>VEXP21</v>
      </c>
      <c r="D10988" s="988" t="str">
        <f>'Wooden Volumes'!$L$14</f>
        <v>Orange RAL 2003</v>
      </c>
      <c r="E10988" s="1165" t="s">
        <v>27836</v>
      </c>
      <c r="F10988" s="1165" t="s">
        <v>28595</v>
      </c>
    </row>
    <row r="10989" spans="1:6">
      <c r="A10989" s="1165" t="str">
        <f t="shared" si="1135"/>
        <v>VEXP21RED</v>
      </c>
      <c r="B10989" s="1165">
        <f>IFERROR(INDEX('Wooden Volumes'!$B$14:$S$554,MATCH(C10989,'Wooden Volumes'!$B$14:$B$552,FALSE),MATCH(D10989,'Wooden Volumes'!$B$14:$S$14,FALSE)),0)</f>
        <v>0</v>
      </c>
      <c r="C10989" s="1165" t="str">
        <f t="shared" ref="C10989:C10994" si="1136">C10988</f>
        <v>VEXP21</v>
      </c>
      <c r="D10989" s="988" t="str">
        <f>'Wooden Volumes'!$M$14</f>
        <v>Red RAL 3020</v>
      </c>
      <c r="E10989" s="1165" t="s">
        <v>27826</v>
      </c>
      <c r="F10989" s="1165" t="s">
        <v>28595</v>
      </c>
    </row>
    <row r="10990" spans="1:6">
      <c r="A10990" s="1165" t="str">
        <f t="shared" si="1135"/>
        <v>VEXP21BLU</v>
      </c>
      <c r="B10990" s="1165">
        <f>IFERROR(INDEX('Wooden Volumes'!$B$14:$S$554,MATCH(C10990,'Wooden Volumes'!$B$14:$B$552,FALSE),MATCH(D10990,'Wooden Volumes'!$B$14:$S$14,FALSE)),0)</f>
        <v>0</v>
      </c>
      <c r="C10990" s="1165" t="str">
        <f t="shared" si="1136"/>
        <v>VEXP21</v>
      </c>
      <c r="D10990" s="988" t="str">
        <f>'Wooden Volumes'!$O$14</f>
        <v>Blue 
RAL 5015</v>
      </c>
      <c r="E10990" s="1165" t="s">
        <v>27827</v>
      </c>
      <c r="F10990" s="1165" t="s">
        <v>28595</v>
      </c>
    </row>
    <row r="10991" spans="1:6">
      <c r="A10991" s="1165" t="str">
        <f t="shared" si="1135"/>
        <v>VEXP21GRE</v>
      </c>
      <c r="B10991" s="1165">
        <f>IFERROR(INDEX('Wooden Volumes'!$B$14:$S$554,MATCH(C10991,'Wooden Volumes'!$B$14:$B$552,FALSE),MATCH(D10991,'Wooden Volumes'!$B$14:$S$14,FALSE)),0)</f>
        <v>0</v>
      </c>
      <c r="C10991" s="1165" t="str">
        <f t="shared" si="1136"/>
        <v>VEXP21</v>
      </c>
      <c r="D10991" s="988" t="str">
        <f>'Wooden Volumes'!$P$14</f>
        <v>Green 
RAL 6018</v>
      </c>
      <c r="E10991" s="1165" t="s">
        <v>27837</v>
      </c>
      <c r="F10991" s="1165" t="s">
        <v>28595</v>
      </c>
    </row>
    <row r="10992" spans="1:6">
      <c r="A10992" s="1165" t="str">
        <f t="shared" si="1135"/>
        <v>VEXP21WHI</v>
      </c>
      <c r="B10992" s="1165">
        <f>IFERROR(INDEX('Wooden Volumes'!$B$14:$S$554,MATCH(C10992,'Wooden Volumes'!$B$14:$B$552,FALSE),MATCH(D10992,'Wooden Volumes'!$B$14:$S$14,FALSE)),0)</f>
        <v>0</v>
      </c>
      <c r="C10992" s="1165" t="str">
        <f t="shared" si="1136"/>
        <v>VEXP21</v>
      </c>
      <c r="D10992" s="988" t="str">
        <f>'Wooden Volumes'!$Q$14</f>
        <v>White 
RAL 9003</v>
      </c>
      <c r="E10992" s="1165" t="s">
        <v>27838</v>
      </c>
      <c r="F10992" s="1165" t="s">
        <v>28595</v>
      </c>
    </row>
    <row r="10993" spans="1:6">
      <c r="A10993" s="1165" t="str">
        <f t="shared" si="1135"/>
        <v>VEXP21GRY</v>
      </c>
      <c r="B10993" s="1165">
        <f>IFERROR(INDEX('Wooden Volumes'!$B$14:$S$554,MATCH(C10993,'Wooden Volumes'!$B$14:$B$552,FALSE),MATCH(D10993,'Wooden Volumes'!$B$14:$S$14,FALSE)),0)</f>
        <v>0</v>
      </c>
      <c r="C10993" s="1165" t="str">
        <f t="shared" si="1136"/>
        <v>VEXP21</v>
      </c>
      <c r="D10993" s="988" t="str">
        <f>'Wooden Volumes'!$R$14</f>
        <v>Grey 
RAL 7038</v>
      </c>
      <c r="E10993" s="1165" t="s">
        <v>27828</v>
      </c>
      <c r="F10993" s="1165" t="s">
        <v>28595</v>
      </c>
    </row>
    <row r="10994" spans="1:6">
      <c r="A10994" s="1165" t="str">
        <f t="shared" si="1135"/>
        <v>VEXP21BLK</v>
      </c>
      <c r="B10994" s="1165">
        <f>IFERROR(INDEX('Wooden Volumes'!$B$14:$S$554,MATCH(C10994,'Wooden Volumes'!$B$14:$B$552,FALSE),MATCH(D10994,'Wooden Volumes'!$B$14:$S$14,FALSE)),0)</f>
        <v>0</v>
      </c>
      <c r="C10994" s="1165" t="str">
        <f t="shared" si="1136"/>
        <v>VEXP21</v>
      </c>
      <c r="D10994" s="988" t="str">
        <f>'Wooden Volumes'!$S$14</f>
        <v>Black 
RAL 7043</v>
      </c>
      <c r="E10994" s="1165" t="s">
        <v>27829</v>
      </c>
      <c r="F10994" s="1165" t="s">
        <v>28595</v>
      </c>
    </row>
    <row r="10995" spans="1:6">
      <c r="A10995" s="1165" t="str">
        <f t="shared" si="1096"/>
        <v>VEXP22YEL</v>
      </c>
      <c r="B10995" s="1165">
        <f>IFERROR(INDEX('Wooden Volumes'!$B$14:$S$554,MATCH(C10995,'Wooden Volumes'!$B$14:$B$552,FALSE),MATCH(D10995,'Wooden Volumes'!$B$14:$S$14,FALSE)),0)</f>
        <v>0</v>
      </c>
      <c r="C10995" s="1165" t="s">
        <v>28616</v>
      </c>
      <c r="D10995" s="1168" t="str">
        <f>'Wooden Volumes'!$K$14</f>
        <v>Yellow RAL 1018</v>
      </c>
      <c r="E10995" s="1165" t="s">
        <v>27823</v>
      </c>
      <c r="F10995" s="1165" t="s">
        <v>28595</v>
      </c>
    </row>
    <row r="10996" spans="1:6">
      <c r="A10996" s="1165" t="str">
        <f t="shared" ref="A10996:A11002" si="1137">CONCATENATE(C10996,E10996)</f>
        <v>VEXP22ORA</v>
      </c>
      <c r="B10996" s="1165">
        <f>IFERROR(INDEX('Wooden Volumes'!$B$14:$S$554,MATCH(C10996,'Wooden Volumes'!$B$14:$B$552,FALSE),MATCH(D10996,'Wooden Volumes'!$B$14:$S$14,FALSE)),0)</f>
        <v>0</v>
      </c>
      <c r="C10996" s="1165" t="str">
        <f>C10995</f>
        <v>VEXP22</v>
      </c>
      <c r="D10996" s="988" t="str">
        <f>'Wooden Volumes'!$L$14</f>
        <v>Orange RAL 2003</v>
      </c>
      <c r="E10996" s="1165" t="s">
        <v>27836</v>
      </c>
      <c r="F10996" s="1165" t="s">
        <v>28595</v>
      </c>
    </row>
    <row r="10997" spans="1:6">
      <c r="A10997" s="1165" t="str">
        <f t="shared" si="1137"/>
        <v>VEXP22RED</v>
      </c>
      <c r="B10997" s="1165">
        <f>IFERROR(INDEX('Wooden Volumes'!$B$14:$S$554,MATCH(C10997,'Wooden Volumes'!$B$14:$B$552,FALSE),MATCH(D10997,'Wooden Volumes'!$B$14:$S$14,FALSE)),0)</f>
        <v>0</v>
      </c>
      <c r="C10997" s="1165" t="str">
        <f t="shared" ref="C10997:C11002" si="1138">C10996</f>
        <v>VEXP22</v>
      </c>
      <c r="D10997" s="988" t="str">
        <f>'Wooden Volumes'!$M$14</f>
        <v>Red RAL 3020</v>
      </c>
      <c r="E10997" s="1165" t="s">
        <v>27826</v>
      </c>
      <c r="F10997" s="1165" t="s">
        <v>28595</v>
      </c>
    </row>
    <row r="10998" spans="1:6">
      <c r="A10998" s="1165" t="str">
        <f t="shared" si="1137"/>
        <v>VEXP22BLU</v>
      </c>
      <c r="B10998" s="1165">
        <f>IFERROR(INDEX('Wooden Volumes'!$B$14:$S$554,MATCH(C10998,'Wooden Volumes'!$B$14:$B$552,FALSE),MATCH(D10998,'Wooden Volumes'!$B$14:$S$14,FALSE)),0)</f>
        <v>0</v>
      </c>
      <c r="C10998" s="1165" t="str">
        <f t="shared" si="1138"/>
        <v>VEXP22</v>
      </c>
      <c r="D10998" s="988" t="str">
        <f>'Wooden Volumes'!$O$14</f>
        <v>Blue 
RAL 5015</v>
      </c>
      <c r="E10998" s="1165" t="s">
        <v>27827</v>
      </c>
      <c r="F10998" s="1165" t="s">
        <v>28595</v>
      </c>
    </row>
    <row r="10999" spans="1:6">
      <c r="A10999" s="1165" t="str">
        <f t="shared" si="1137"/>
        <v>VEXP22GRE</v>
      </c>
      <c r="B10999" s="1165">
        <f>IFERROR(INDEX('Wooden Volumes'!$B$14:$S$554,MATCH(C10999,'Wooden Volumes'!$B$14:$B$552,FALSE),MATCH(D10999,'Wooden Volumes'!$B$14:$S$14,FALSE)),0)</f>
        <v>0</v>
      </c>
      <c r="C10999" s="1165" t="str">
        <f t="shared" si="1138"/>
        <v>VEXP22</v>
      </c>
      <c r="D10999" s="988" t="str">
        <f>'Wooden Volumes'!$P$14</f>
        <v>Green 
RAL 6018</v>
      </c>
      <c r="E10999" s="1165" t="s">
        <v>27837</v>
      </c>
      <c r="F10999" s="1165" t="s">
        <v>28595</v>
      </c>
    </row>
    <row r="11000" spans="1:6">
      <c r="A11000" s="1165" t="str">
        <f t="shared" si="1137"/>
        <v>VEXP22WHI</v>
      </c>
      <c r="B11000" s="1165">
        <f>IFERROR(INDEX('Wooden Volumes'!$B$14:$S$554,MATCH(C11000,'Wooden Volumes'!$B$14:$B$552,FALSE),MATCH(D11000,'Wooden Volumes'!$B$14:$S$14,FALSE)),0)</f>
        <v>0</v>
      </c>
      <c r="C11000" s="1165" t="str">
        <f t="shared" si="1138"/>
        <v>VEXP22</v>
      </c>
      <c r="D11000" s="988" t="str">
        <f>'Wooden Volumes'!$Q$14</f>
        <v>White 
RAL 9003</v>
      </c>
      <c r="E11000" s="1165" t="s">
        <v>27838</v>
      </c>
      <c r="F11000" s="1165" t="s">
        <v>28595</v>
      </c>
    </row>
    <row r="11001" spans="1:6">
      <c r="A11001" s="1165" t="str">
        <f t="shared" si="1137"/>
        <v>VEXP22GRY</v>
      </c>
      <c r="B11001" s="1165">
        <f>IFERROR(INDEX('Wooden Volumes'!$B$14:$S$554,MATCH(C11001,'Wooden Volumes'!$B$14:$B$552,FALSE),MATCH(D11001,'Wooden Volumes'!$B$14:$S$14,FALSE)),0)</f>
        <v>0</v>
      </c>
      <c r="C11001" s="1165" t="str">
        <f t="shared" si="1138"/>
        <v>VEXP22</v>
      </c>
      <c r="D11001" s="988" t="str">
        <f>'Wooden Volumes'!$R$14</f>
        <v>Grey 
RAL 7038</v>
      </c>
      <c r="E11001" s="1165" t="s">
        <v>27828</v>
      </c>
      <c r="F11001" s="1165" t="s">
        <v>28595</v>
      </c>
    </row>
    <row r="11002" spans="1:6">
      <c r="A11002" s="1165" t="str">
        <f t="shared" si="1137"/>
        <v>VEXP22BLK</v>
      </c>
      <c r="B11002" s="1165">
        <f>IFERROR(INDEX('Wooden Volumes'!$B$14:$S$554,MATCH(C11002,'Wooden Volumes'!$B$14:$B$552,FALSE),MATCH(D11002,'Wooden Volumes'!$B$14:$S$14,FALSE)),0)</f>
        <v>0</v>
      </c>
      <c r="C11002" s="1165" t="str">
        <f t="shared" si="1138"/>
        <v>VEXP22</v>
      </c>
      <c r="D11002" s="988" t="str">
        <f>'Wooden Volumes'!$S$14</f>
        <v>Black 
RAL 7043</v>
      </c>
      <c r="E11002" s="1165" t="s">
        <v>27829</v>
      </c>
      <c r="F11002" s="1165" t="s">
        <v>28595</v>
      </c>
    </row>
    <row r="11003" spans="1:6">
      <c r="A11003" s="1165" t="str">
        <f t="shared" si="1096"/>
        <v>VEXP23YEL</v>
      </c>
      <c r="B11003" s="1165">
        <f>IFERROR(INDEX('Wooden Volumes'!$B$14:$S$554,MATCH(C11003,'Wooden Volumes'!$B$14:$B$552,FALSE),MATCH(D11003,'Wooden Volumes'!$B$14:$S$14,FALSE)),0)</f>
        <v>0</v>
      </c>
      <c r="C11003" s="1165" t="s">
        <v>28617</v>
      </c>
      <c r="D11003" s="1168" t="str">
        <f>'Wooden Volumes'!$K$14</f>
        <v>Yellow RAL 1018</v>
      </c>
      <c r="E11003" s="1165" t="s">
        <v>27823</v>
      </c>
      <c r="F11003" s="1165" t="s">
        <v>28595</v>
      </c>
    </row>
    <row r="11004" spans="1:6">
      <c r="A11004" s="1165" t="str">
        <f t="shared" ref="A11004:A11010" si="1139">CONCATENATE(C11004,E11004)</f>
        <v>VEXP23ORA</v>
      </c>
      <c r="B11004" s="1165">
        <f>IFERROR(INDEX('Wooden Volumes'!$B$14:$S$554,MATCH(C11004,'Wooden Volumes'!$B$14:$B$552,FALSE),MATCH(D11004,'Wooden Volumes'!$B$14:$S$14,FALSE)),0)</f>
        <v>0</v>
      </c>
      <c r="C11004" s="1165" t="str">
        <f>C11003</f>
        <v>VEXP23</v>
      </c>
      <c r="D11004" s="988" t="str">
        <f>'Wooden Volumes'!$L$14</f>
        <v>Orange RAL 2003</v>
      </c>
      <c r="E11004" s="1165" t="s">
        <v>27836</v>
      </c>
      <c r="F11004" s="1165" t="s">
        <v>28595</v>
      </c>
    </row>
    <row r="11005" spans="1:6">
      <c r="A11005" s="1165" t="str">
        <f t="shared" si="1139"/>
        <v>VEXP23RED</v>
      </c>
      <c r="B11005" s="1165">
        <f>IFERROR(INDEX('Wooden Volumes'!$B$14:$S$554,MATCH(C11005,'Wooden Volumes'!$B$14:$B$552,FALSE),MATCH(D11005,'Wooden Volumes'!$B$14:$S$14,FALSE)),0)</f>
        <v>0</v>
      </c>
      <c r="C11005" s="1165" t="str">
        <f t="shared" ref="C11005:C11010" si="1140">C11004</f>
        <v>VEXP23</v>
      </c>
      <c r="D11005" s="988" t="str">
        <f>'Wooden Volumes'!$M$14</f>
        <v>Red RAL 3020</v>
      </c>
      <c r="E11005" s="1165" t="s">
        <v>27826</v>
      </c>
      <c r="F11005" s="1165" t="s">
        <v>28595</v>
      </c>
    </row>
    <row r="11006" spans="1:6">
      <c r="A11006" s="1165" t="str">
        <f t="shared" si="1139"/>
        <v>VEXP23BLU</v>
      </c>
      <c r="B11006" s="1165">
        <f>IFERROR(INDEX('Wooden Volumes'!$B$14:$S$554,MATCH(C11006,'Wooden Volumes'!$B$14:$B$552,FALSE),MATCH(D11006,'Wooden Volumes'!$B$14:$S$14,FALSE)),0)</f>
        <v>0</v>
      </c>
      <c r="C11006" s="1165" t="str">
        <f t="shared" si="1140"/>
        <v>VEXP23</v>
      </c>
      <c r="D11006" s="988" t="str">
        <f>'Wooden Volumes'!$O$14</f>
        <v>Blue 
RAL 5015</v>
      </c>
      <c r="E11006" s="1165" t="s">
        <v>27827</v>
      </c>
      <c r="F11006" s="1165" t="s">
        <v>28595</v>
      </c>
    </row>
    <row r="11007" spans="1:6">
      <c r="A11007" s="1165" t="str">
        <f t="shared" si="1139"/>
        <v>VEXP23GRE</v>
      </c>
      <c r="B11007" s="1165">
        <f>IFERROR(INDEX('Wooden Volumes'!$B$14:$S$554,MATCH(C11007,'Wooden Volumes'!$B$14:$B$552,FALSE),MATCH(D11007,'Wooden Volumes'!$B$14:$S$14,FALSE)),0)</f>
        <v>0</v>
      </c>
      <c r="C11007" s="1165" t="str">
        <f t="shared" si="1140"/>
        <v>VEXP23</v>
      </c>
      <c r="D11007" s="988" t="str">
        <f>'Wooden Volumes'!$P$14</f>
        <v>Green 
RAL 6018</v>
      </c>
      <c r="E11007" s="1165" t="s">
        <v>27837</v>
      </c>
      <c r="F11007" s="1165" t="s">
        <v>28595</v>
      </c>
    </row>
    <row r="11008" spans="1:6">
      <c r="A11008" s="1165" t="str">
        <f t="shared" si="1139"/>
        <v>VEXP23WHI</v>
      </c>
      <c r="B11008" s="1165">
        <f>IFERROR(INDEX('Wooden Volumes'!$B$14:$S$554,MATCH(C11008,'Wooden Volumes'!$B$14:$B$552,FALSE),MATCH(D11008,'Wooden Volumes'!$B$14:$S$14,FALSE)),0)</f>
        <v>0</v>
      </c>
      <c r="C11008" s="1165" t="str">
        <f t="shared" si="1140"/>
        <v>VEXP23</v>
      </c>
      <c r="D11008" s="988" t="str">
        <f>'Wooden Volumes'!$Q$14</f>
        <v>White 
RAL 9003</v>
      </c>
      <c r="E11008" s="1165" t="s">
        <v>27838</v>
      </c>
      <c r="F11008" s="1165" t="s">
        <v>28595</v>
      </c>
    </row>
    <row r="11009" spans="1:6">
      <c r="A11009" s="1165" t="str">
        <f t="shared" si="1139"/>
        <v>VEXP23GRY</v>
      </c>
      <c r="B11009" s="1165">
        <f>IFERROR(INDEX('Wooden Volumes'!$B$14:$S$554,MATCH(C11009,'Wooden Volumes'!$B$14:$B$552,FALSE),MATCH(D11009,'Wooden Volumes'!$B$14:$S$14,FALSE)),0)</f>
        <v>0</v>
      </c>
      <c r="C11009" s="1165" t="str">
        <f t="shared" si="1140"/>
        <v>VEXP23</v>
      </c>
      <c r="D11009" s="988" t="str">
        <f>'Wooden Volumes'!$R$14</f>
        <v>Grey 
RAL 7038</v>
      </c>
      <c r="E11009" s="1165" t="s">
        <v>27828</v>
      </c>
      <c r="F11009" s="1165" t="s">
        <v>28595</v>
      </c>
    </row>
    <row r="11010" spans="1:6">
      <c r="A11010" s="1165" t="str">
        <f t="shared" si="1139"/>
        <v>VEXP23BLK</v>
      </c>
      <c r="B11010" s="1165">
        <f>IFERROR(INDEX('Wooden Volumes'!$B$14:$S$554,MATCH(C11010,'Wooden Volumes'!$B$14:$B$552,FALSE),MATCH(D11010,'Wooden Volumes'!$B$14:$S$14,FALSE)),0)</f>
        <v>0</v>
      </c>
      <c r="C11010" s="1165" t="str">
        <f t="shared" si="1140"/>
        <v>VEXP23</v>
      </c>
      <c r="D11010" s="988" t="str">
        <f>'Wooden Volumes'!$S$14</f>
        <v>Black 
RAL 7043</v>
      </c>
      <c r="E11010" s="1165" t="s">
        <v>27829</v>
      </c>
      <c r="F11010" s="1165" t="s">
        <v>28595</v>
      </c>
    </row>
    <row r="11011" spans="1:6">
      <c r="A11011" s="1165" t="str">
        <f t="shared" si="1096"/>
        <v>VEXP24YEL</v>
      </c>
      <c r="B11011" s="1165">
        <f>IFERROR(INDEX('Wooden Volumes'!$B$14:$S$554,MATCH(C11011,'Wooden Volumes'!$B$14:$B$552,FALSE),MATCH(D11011,'Wooden Volumes'!$B$14:$S$14,FALSE)),0)</f>
        <v>0</v>
      </c>
      <c r="C11011" s="1165" t="s">
        <v>28618</v>
      </c>
      <c r="D11011" s="1168" t="str">
        <f>'Wooden Volumes'!$K$14</f>
        <v>Yellow RAL 1018</v>
      </c>
      <c r="E11011" s="1165" t="s">
        <v>27823</v>
      </c>
      <c r="F11011" s="1165" t="s">
        <v>28595</v>
      </c>
    </row>
    <row r="11012" spans="1:6">
      <c r="A11012" s="1165" t="str">
        <f t="shared" ref="A11012:A11018" si="1141">CONCATENATE(C11012,E11012)</f>
        <v>VEXP24ORA</v>
      </c>
      <c r="B11012" s="1165">
        <f>IFERROR(INDEX('Wooden Volumes'!$B$14:$S$554,MATCH(C11012,'Wooden Volumes'!$B$14:$B$552,FALSE),MATCH(D11012,'Wooden Volumes'!$B$14:$S$14,FALSE)),0)</f>
        <v>0</v>
      </c>
      <c r="C11012" s="1165" t="str">
        <f>C11011</f>
        <v>VEXP24</v>
      </c>
      <c r="D11012" s="988" t="str">
        <f>'Wooden Volumes'!$L$14</f>
        <v>Orange RAL 2003</v>
      </c>
      <c r="E11012" s="1165" t="s">
        <v>27836</v>
      </c>
      <c r="F11012" s="1165" t="s">
        <v>28595</v>
      </c>
    </row>
    <row r="11013" spans="1:6">
      <c r="A11013" s="1165" t="str">
        <f t="shared" si="1141"/>
        <v>VEXP24RED</v>
      </c>
      <c r="B11013" s="1165">
        <f>IFERROR(INDEX('Wooden Volumes'!$B$14:$S$554,MATCH(C11013,'Wooden Volumes'!$B$14:$B$552,FALSE),MATCH(D11013,'Wooden Volumes'!$B$14:$S$14,FALSE)),0)</f>
        <v>0</v>
      </c>
      <c r="C11013" s="1165" t="str">
        <f t="shared" ref="C11013:C11018" si="1142">C11012</f>
        <v>VEXP24</v>
      </c>
      <c r="D11013" s="988" t="str">
        <f>'Wooden Volumes'!$M$14</f>
        <v>Red RAL 3020</v>
      </c>
      <c r="E11013" s="1165" t="s">
        <v>27826</v>
      </c>
      <c r="F11013" s="1165" t="s">
        <v>28595</v>
      </c>
    </row>
    <row r="11014" spans="1:6">
      <c r="A11014" s="1165" t="str">
        <f t="shared" si="1141"/>
        <v>VEXP24BLU</v>
      </c>
      <c r="B11014" s="1165">
        <f>IFERROR(INDEX('Wooden Volumes'!$B$14:$S$554,MATCH(C11014,'Wooden Volumes'!$B$14:$B$552,FALSE),MATCH(D11014,'Wooden Volumes'!$B$14:$S$14,FALSE)),0)</f>
        <v>0</v>
      </c>
      <c r="C11014" s="1165" t="str">
        <f t="shared" si="1142"/>
        <v>VEXP24</v>
      </c>
      <c r="D11014" s="988" t="str">
        <f>'Wooden Volumes'!$O$14</f>
        <v>Blue 
RAL 5015</v>
      </c>
      <c r="E11014" s="1165" t="s">
        <v>27827</v>
      </c>
      <c r="F11014" s="1165" t="s">
        <v>28595</v>
      </c>
    </row>
    <row r="11015" spans="1:6">
      <c r="A11015" s="1165" t="str">
        <f t="shared" si="1141"/>
        <v>VEXP24GRE</v>
      </c>
      <c r="B11015" s="1165">
        <f>IFERROR(INDEX('Wooden Volumes'!$B$14:$S$554,MATCH(C11015,'Wooden Volumes'!$B$14:$B$552,FALSE),MATCH(D11015,'Wooden Volumes'!$B$14:$S$14,FALSE)),0)</f>
        <v>0</v>
      </c>
      <c r="C11015" s="1165" t="str">
        <f t="shared" si="1142"/>
        <v>VEXP24</v>
      </c>
      <c r="D11015" s="988" t="str">
        <f>'Wooden Volumes'!$P$14</f>
        <v>Green 
RAL 6018</v>
      </c>
      <c r="E11015" s="1165" t="s">
        <v>27837</v>
      </c>
      <c r="F11015" s="1165" t="s">
        <v>28595</v>
      </c>
    </row>
    <row r="11016" spans="1:6">
      <c r="A11016" s="1165" t="str">
        <f t="shared" si="1141"/>
        <v>VEXP24WHI</v>
      </c>
      <c r="B11016" s="1165">
        <f>IFERROR(INDEX('Wooden Volumes'!$B$14:$S$554,MATCH(C11016,'Wooden Volumes'!$B$14:$B$552,FALSE),MATCH(D11016,'Wooden Volumes'!$B$14:$S$14,FALSE)),0)</f>
        <v>0</v>
      </c>
      <c r="C11016" s="1165" t="str">
        <f t="shared" si="1142"/>
        <v>VEXP24</v>
      </c>
      <c r="D11016" s="988" t="str">
        <f>'Wooden Volumes'!$Q$14</f>
        <v>White 
RAL 9003</v>
      </c>
      <c r="E11016" s="1165" t="s">
        <v>27838</v>
      </c>
      <c r="F11016" s="1165" t="s">
        <v>28595</v>
      </c>
    </row>
    <row r="11017" spans="1:6">
      <c r="A11017" s="1165" t="str">
        <f t="shared" si="1141"/>
        <v>VEXP24GRY</v>
      </c>
      <c r="B11017" s="1165">
        <f>IFERROR(INDEX('Wooden Volumes'!$B$14:$S$554,MATCH(C11017,'Wooden Volumes'!$B$14:$B$552,FALSE),MATCH(D11017,'Wooden Volumes'!$B$14:$S$14,FALSE)),0)</f>
        <v>0</v>
      </c>
      <c r="C11017" s="1165" t="str">
        <f t="shared" si="1142"/>
        <v>VEXP24</v>
      </c>
      <c r="D11017" s="988" t="str">
        <f>'Wooden Volumes'!$R$14</f>
        <v>Grey 
RAL 7038</v>
      </c>
      <c r="E11017" s="1165" t="s">
        <v>27828</v>
      </c>
      <c r="F11017" s="1165" t="s">
        <v>28595</v>
      </c>
    </row>
    <row r="11018" spans="1:6">
      <c r="A11018" s="1165" t="str">
        <f t="shared" si="1141"/>
        <v>VEXP24BLK</v>
      </c>
      <c r="B11018" s="1165">
        <f>IFERROR(INDEX('Wooden Volumes'!$B$14:$S$554,MATCH(C11018,'Wooden Volumes'!$B$14:$B$552,FALSE),MATCH(D11018,'Wooden Volumes'!$B$14:$S$14,FALSE)),0)</f>
        <v>0</v>
      </c>
      <c r="C11018" s="1165" t="str">
        <f t="shared" si="1142"/>
        <v>VEXP24</v>
      </c>
      <c r="D11018" s="988" t="str">
        <f>'Wooden Volumes'!$S$14</f>
        <v>Black 
RAL 7043</v>
      </c>
      <c r="E11018" s="1165" t="s">
        <v>27829</v>
      </c>
      <c r="F11018" s="1165" t="s">
        <v>28595</v>
      </c>
    </row>
    <row r="11019" spans="1:6">
      <c r="A11019" s="1165" t="str">
        <f t="shared" si="1096"/>
        <v>VEXP25YEL</v>
      </c>
      <c r="B11019" s="1165">
        <f>IFERROR(INDEX('Wooden Volumes'!$B$14:$S$554,MATCH(C11019,'Wooden Volumes'!$B$14:$B$552,FALSE),MATCH(D11019,'Wooden Volumes'!$B$14:$S$14,FALSE)),0)</f>
        <v>0</v>
      </c>
      <c r="C11019" s="1165" t="s">
        <v>28619</v>
      </c>
      <c r="D11019" s="1168" t="str">
        <f>'Wooden Volumes'!$K$14</f>
        <v>Yellow RAL 1018</v>
      </c>
      <c r="E11019" s="1165" t="s">
        <v>27823</v>
      </c>
      <c r="F11019" s="1165" t="s">
        <v>28595</v>
      </c>
    </row>
    <row r="11020" spans="1:6">
      <c r="A11020" s="1165" t="str">
        <f t="shared" ref="A11020:A11026" si="1143">CONCATENATE(C11020,E11020)</f>
        <v>VEXP25ORA</v>
      </c>
      <c r="B11020" s="1165">
        <f>IFERROR(INDEX('Wooden Volumes'!$B$14:$S$554,MATCH(C11020,'Wooden Volumes'!$B$14:$B$552,FALSE),MATCH(D11020,'Wooden Volumes'!$B$14:$S$14,FALSE)),0)</f>
        <v>0</v>
      </c>
      <c r="C11020" s="1165" t="str">
        <f>C11019</f>
        <v>VEXP25</v>
      </c>
      <c r="D11020" s="988" t="str">
        <f>'Wooden Volumes'!$L$14</f>
        <v>Orange RAL 2003</v>
      </c>
      <c r="E11020" s="1165" t="s">
        <v>27836</v>
      </c>
      <c r="F11020" s="1165" t="s">
        <v>28595</v>
      </c>
    </row>
    <row r="11021" spans="1:6">
      <c r="A11021" s="1165" t="str">
        <f t="shared" si="1143"/>
        <v>VEXP25RED</v>
      </c>
      <c r="B11021" s="1165">
        <f>IFERROR(INDEX('Wooden Volumes'!$B$14:$S$554,MATCH(C11021,'Wooden Volumes'!$B$14:$B$552,FALSE),MATCH(D11021,'Wooden Volumes'!$B$14:$S$14,FALSE)),0)</f>
        <v>0</v>
      </c>
      <c r="C11021" s="1165" t="str">
        <f t="shared" ref="C11021:C11026" si="1144">C11020</f>
        <v>VEXP25</v>
      </c>
      <c r="D11021" s="988" t="str">
        <f>'Wooden Volumes'!$M$14</f>
        <v>Red RAL 3020</v>
      </c>
      <c r="E11021" s="1165" t="s">
        <v>27826</v>
      </c>
      <c r="F11021" s="1165" t="s">
        <v>28595</v>
      </c>
    </row>
    <row r="11022" spans="1:6">
      <c r="A11022" s="1165" t="str">
        <f t="shared" si="1143"/>
        <v>VEXP25BLU</v>
      </c>
      <c r="B11022" s="1165">
        <f>IFERROR(INDEX('Wooden Volumes'!$B$14:$S$554,MATCH(C11022,'Wooden Volumes'!$B$14:$B$552,FALSE),MATCH(D11022,'Wooden Volumes'!$B$14:$S$14,FALSE)),0)</f>
        <v>0</v>
      </c>
      <c r="C11022" s="1165" t="str">
        <f t="shared" si="1144"/>
        <v>VEXP25</v>
      </c>
      <c r="D11022" s="988" t="str">
        <f>'Wooden Volumes'!$O$14</f>
        <v>Blue 
RAL 5015</v>
      </c>
      <c r="E11022" s="1165" t="s">
        <v>27827</v>
      </c>
      <c r="F11022" s="1165" t="s">
        <v>28595</v>
      </c>
    </row>
    <row r="11023" spans="1:6">
      <c r="A11023" s="1165" t="str">
        <f t="shared" si="1143"/>
        <v>VEXP25GRE</v>
      </c>
      <c r="B11023" s="1165">
        <f>IFERROR(INDEX('Wooden Volumes'!$B$14:$S$554,MATCH(C11023,'Wooden Volumes'!$B$14:$B$552,FALSE),MATCH(D11023,'Wooden Volumes'!$B$14:$S$14,FALSE)),0)</f>
        <v>0</v>
      </c>
      <c r="C11023" s="1165" t="str">
        <f t="shared" si="1144"/>
        <v>VEXP25</v>
      </c>
      <c r="D11023" s="988" t="str">
        <f>'Wooden Volumes'!$P$14</f>
        <v>Green 
RAL 6018</v>
      </c>
      <c r="E11023" s="1165" t="s">
        <v>27837</v>
      </c>
      <c r="F11023" s="1165" t="s">
        <v>28595</v>
      </c>
    </row>
    <row r="11024" spans="1:6">
      <c r="A11024" s="1165" t="str">
        <f t="shared" si="1143"/>
        <v>VEXP25WHI</v>
      </c>
      <c r="B11024" s="1165">
        <f>IFERROR(INDEX('Wooden Volumes'!$B$14:$S$554,MATCH(C11024,'Wooden Volumes'!$B$14:$B$552,FALSE),MATCH(D11024,'Wooden Volumes'!$B$14:$S$14,FALSE)),0)</f>
        <v>0</v>
      </c>
      <c r="C11024" s="1165" t="str">
        <f t="shared" si="1144"/>
        <v>VEXP25</v>
      </c>
      <c r="D11024" s="988" t="str">
        <f>'Wooden Volumes'!$Q$14</f>
        <v>White 
RAL 9003</v>
      </c>
      <c r="E11024" s="1165" t="s">
        <v>27838</v>
      </c>
      <c r="F11024" s="1165" t="s">
        <v>28595</v>
      </c>
    </row>
    <row r="11025" spans="1:6">
      <c r="A11025" s="1165" t="str">
        <f t="shared" si="1143"/>
        <v>VEXP25GRY</v>
      </c>
      <c r="B11025" s="1165">
        <f>IFERROR(INDEX('Wooden Volumes'!$B$14:$S$554,MATCH(C11025,'Wooden Volumes'!$B$14:$B$552,FALSE),MATCH(D11025,'Wooden Volumes'!$B$14:$S$14,FALSE)),0)</f>
        <v>0</v>
      </c>
      <c r="C11025" s="1165" t="str">
        <f t="shared" si="1144"/>
        <v>VEXP25</v>
      </c>
      <c r="D11025" s="988" t="str">
        <f>'Wooden Volumes'!$R$14</f>
        <v>Grey 
RAL 7038</v>
      </c>
      <c r="E11025" s="1165" t="s">
        <v>27828</v>
      </c>
      <c r="F11025" s="1165" t="s">
        <v>28595</v>
      </c>
    </row>
    <row r="11026" spans="1:6">
      <c r="A11026" s="1165" t="str">
        <f t="shared" si="1143"/>
        <v>VEXP25BLK</v>
      </c>
      <c r="B11026" s="1165">
        <f>IFERROR(INDEX('Wooden Volumes'!$B$14:$S$554,MATCH(C11026,'Wooden Volumes'!$B$14:$B$552,FALSE),MATCH(D11026,'Wooden Volumes'!$B$14:$S$14,FALSE)),0)</f>
        <v>0</v>
      </c>
      <c r="C11026" s="1165" t="str">
        <f t="shared" si="1144"/>
        <v>VEXP25</v>
      </c>
      <c r="D11026" s="988" t="str">
        <f>'Wooden Volumes'!$S$14</f>
        <v>Black 
RAL 7043</v>
      </c>
      <c r="E11026" s="1165" t="s">
        <v>27829</v>
      </c>
      <c r="F11026" s="1165" t="s">
        <v>28595</v>
      </c>
    </row>
    <row r="11027" spans="1:6">
      <c r="A11027" s="1165" t="str">
        <f t="shared" si="1096"/>
        <v>VEXP26YEL</v>
      </c>
      <c r="B11027" s="1165">
        <f>IFERROR(INDEX('Wooden Volumes'!$B$14:$S$554,MATCH(C11027,'Wooden Volumes'!$B$14:$B$552,FALSE),MATCH(D11027,'Wooden Volumes'!$B$14:$S$14,FALSE)),0)</f>
        <v>0</v>
      </c>
      <c r="C11027" s="1165" t="s">
        <v>28620</v>
      </c>
      <c r="D11027" s="1168" t="str">
        <f>'Wooden Volumes'!$K$14</f>
        <v>Yellow RAL 1018</v>
      </c>
      <c r="E11027" s="1165" t="s">
        <v>27823</v>
      </c>
      <c r="F11027" s="1165" t="s">
        <v>28595</v>
      </c>
    </row>
    <row r="11028" spans="1:6">
      <c r="A11028" s="1165" t="str">
        <f t="shared" ref="A11028:A11034" si="1145">CONCATENATE(C11028,E11028)</f>
        <v>VEXP26ORA</v>
      </c>
      <c r="B11028" s="1165">
        <f>IFERROR(INDEX('Wooden Volumes'!$B$14:$S$554,MATCH(C11028,'Wooden Volumes'!$B$14:$B$552,FALSE),MATCH(D11028,'Wooden Volumes'!$B$14:$S$14,FALSE)),0)</f>
        <v>0</v>
      </c>
      <c r="C11028" s="1165" t="str">
        <f>C11027</f>
        <v>VEXP26</v>
      </c>
      <c r="D11028" s="988" t="str">
        <f>'Wooden Volumes'!$L$14</f>
        <v>Orange RAL 2003</v>
      </c>
      <c r="E11028" s="1165" t="s">
        <v>27836</v>
      </c>
      <c r="F11028" s="1165" t="s">
        <v>28595</v>
      </c>
    </row>
    <row r="11029" spans="1:6">
      <c r="A11029" s="1165" t="str">
        <f t="shared" si="1145"/>
        <v>VEXP26RED</v>
      </c>
      <c r="B11029" s="1165">
        <f>IFERROR(INDEX('Wooden Volumes'!$B$14:$S$554,MATCH(C11029,'Wooden Volumes'!$B$14:$B$552,FALSE),MATCH(D11029,'Wooden Volumes'!$B$14:$S$14,FALSE)),0)</f>
        <v>0</v>
      </c>
      <c r="C11029" s="1165" t="str">
        <f t="shared" ref="C11029:C11034" si="1146">C11028</f>
        <v>VEXP26</v>
      </c>
      <c r="D11029" s="988" t="str">
        <f>'Wooden Volumes'!$M$14</f>
        <v>Red RAL 3020</v>
      </c>
      <c r="E11029" s="1165" t="s">
        <v>27826</v>
      </c>
      <c r="F11029" s="1165" t="s">
        <v>28595</v>
      </c>
    </row>
    <row r="11030" spans="1:6">
      <c r="A11030" s="1165" t="str">
        <f t="shared" si="1145"/>
        <v>VEXP26BLU</v>
      </c>
      <c r="B11030" s="1165">
        <f>IFERROR(INDEX('Wooden Volumes'!$B$14:$S$554,MATCH(C11030,'Wooden Volumes'!$B$14:$B$552,FALSE),MATCH(D11030,'Wooden Volumes'!$B$14:$S$14,FALSE)),0)</f>
        <v>0</v>
      </c>
      <c r="C11030" s="1165" t="str">
        <f t="shared" si="1146"/>
        <v>VEXP26</v>
      </c>
      <c r="D11030" s="988" t="str">
        <f>'Wooden Volumes'!$O$14</f>
        <v>Blue 
RAL 5015</v>
      </c>
      <c r="E11030" s="1165" t="s">
        <v>27827</v>
      </c>
      <c r="F11030" s="1165" t="s">
        <v>28595</v>
      </c>
    </row>
    <row r="11031" spans="1:6">
      <c r="A11031" s="1165" t="str">
        <f t="shared" si="1145"/>
        <v>VEXP26GRE</v>
      </c>
      <c r="B11031" s="1165">
        <f>IFERROR(INDEX('Wooden Volumes'!$B$14:$S$554,MATCH(C11031,'Wooden Volumes'!$B$14:$B$552,FALSE),MATCH(D11031,'Wooden Volumes'!$B$14:$S$14,FALSE)),0)</f>
        <v>0</v>
      </c>
      <c r="C11031" s="1165" t="str">
        <f t="shared" si="1146"/>
        <v>VEXP26</v>
      </c>
      <c r="D11031" s="988" t="str">
        <f>'Wooden Volumes'!$P$14</f>
        <v>Green 
RAL 6018</v>
      </c>
      <c r="E11031" s="1165" t="s">
        <v>27837</v>
      </c>
      <c r="F11031" s="1165" t="s">
        <v>28595</v>
      </c>
    </row>
    <row r="11032" spans="1:6">
      <c r="A11032" s="1165" t="str">
        <f t="shared" si="1145"/>
        <v>VEXP26WHI</v>
      </c>
      <c r="B11032" s="1165">
        <f>IFERROR(INDEX('Wooden Volumes'!$B$14:$S$554,MATCH(C11032,'Wooden Volumes'!$B$14:$B$552,FALSE),MATCH(D11032,'Wooden Volumes'!$B$14:$S$14,FALSE)),0)</f>
        <v>0</v>
      </c>
      <c r="C11032" s="1165" t="str">
        <f t="shared" si="1146"/>
        <v>VEXP26</v>
      </c>
      <c r="D11032" s="988" t="str">
        <f>'Wooden Volumes'!$Q$14</f>
        <v>White 
RAL 9003</v>
      </c>
      <c r="E11032" s="1165" t="s">
        <v>27838</v>
      </c>
      <c r="F11032" s="1165" t="s">
        <v>28595</v>
      </c>
    </row>
    <row r="11033" spans="1:6">
      <c r="A11033" s="1165" t="str">
        <f t="shared" si="1145"/>
        <v>VEXP26GRY</v>
      </c>
      <c r="B11033" s="1165">
        <f>IFERROR(INDEX('Wooden Volumes'!$B$14:$S$554,MATCH(C11033,'Wooden Volumes'!$B$14:$B$552,FALSE),MATCH(D11033,'Wooden Volumes'!$B$14:$S$14,FALSE)),0)</f>
        <v>0</v>
      </c>
      <c r="C11033" s="1165" t="str">
        <f t="shared" si="1146"/>
        <v>VEXP26</v>
      </c>
      <c r="D11033" s="988" t="str">
        <f>'Wooden Volumes'!$R$14</f>
        <v>Grey 
RAL 7038</v>
      </c>
      <c r="E11033" s="1165" t="s">
        <v>27828</v>
      </c>
      <c r="F11033" s="1165" t="s">
        <v>28595</v>
      </c>
    </row>
    <row r="11034" spans="1:6">
      <c r="A11034" s="1165" t="str">
        <f t="shared" si="1145"/>
        <v>VEXP26BLK</v>
      </c>
      <c r="B11034" s="1165">
        <f>IFERROR(INDEX('Wooden Volumes'!$B$14:$S$554,MATCH(C11034,'Wooden Volumes'!$B$14:$B$552,FALSE),MATCH(D11034,'Wooden Volumes'!$B$14:$S$14,FALSE)),0)</f>
        <v>0</v>
      </c>
      <c r="C11034" s="1165" t="str">
        <f t="shared" si="1146"/>
        <v>VEXP26</v>
      </c>
      <c r="D11034" s="988" t="str">
        <f>'Wooden Volumes'!$S$14</f>
        <v>Black 
RAL 7043</v>
      </c>
      <c r="E11034" s="1165" t="s">
        <v>27829</v>
      </c>
      <c r="F11034" s="1165" t="s">
        <v>28595</v>
      </c>
    </row>
    <row r="11035" spans="1:6">
      <c r="A11035" s="1165" t="str">
        <f t="shared" si="1096"/>
        <v>VEXP27YEL</v>
      </c>
      <c r="B11035" s="1165">
        <f>IFERROR(INDEX('Wooden Volumes'!$B$14:$S$554,MATCH(C11035,'Wooden Volumes'!$B$14:$B$552,FALSE),MATCH(D11035,'Wooden Volumes'!$B$14:$S$14,FALSE)),0)</f>
        <v>0</v>
      </c>
      <c r="C11035" s="1165" t="s">
        <v>28621</v>
      </c>
      <c r="D11035" s="1168" t="str">
        <f>'Wooden Volumes'!$K$14</f>
        <v>Yellow RAL 1018</v>
      </c>
      <c r="E11035" s="1165" t="s">
        <v>27823</v>
      </c>
      <c r="F11035" s="1165" t="s">
        <v>28595</v>
      </c>
    </row>
    <row r="11036" spans="1:6">
      <c r="A11036" s="1165" t="str">
        <f t="shared" ref="A11036:A11042" si="1147">CONCATENATE(C11036,E11036)</f>
        <v>VEXP27ORA</v>
      </c>
      <c r="B11036" s="1165">
        <f>IFERROR(INDEX('Wooden Volumes'!$B$14:$S$554,MATCH(C11036,'Wooden Volumes'!$B$14:$B$552,FALSE),MATCH(D11036,'Wooden Volumes'!$B$14:$S$14,FALSE)),0)</f>
        <v>0</v>
      </c>
      <c r="C11036" s="1165" t="str">
        <f>C11035</f>
        <v>VEXP27</v>
      </c>
      <c r="D11036" s="988" t="str">
        <f>'Wooden Volumes'!$L$14</f>
        <v>Orange RAL 2003</v>
      </c>
      <c r="E11036" s="1165" t="s">
        <v>27836</v>
      </c>
      <c r="F11036" s="1165" t="s">
        <v>28595</v>
      </c>
    </row>
    <row r="11037" spans="1:6">
      <c r="A11037" s="1165" t="str">
        <f t="shared" si="1147"/>
        <v>VEXP27RED</v>
      </c>
      <c r="B11037" s="1165">
        <f>IFERROR(INDEX('Wooden Volumes'!$B$14:$S$554,MATCH(C11037,'Wooden Volumes'!$B$14:$B$552,FALSE),MATCH(D11037,'Wooden Volumes'!$B$14:$S$14,FALSE)),0)</f>
        <v>0</v>
      </c>
      <c r="C11037" s="1165" t="str">
        <f t="shared" ref="C11037:C11042" si="1148">C11036</f>
        <v>VEXP27</v>
      </c>
      <c r="D11037" s="988" t="str">
        <f>'Wooden Volumes'!$M$14</f>
        <v>Red RAL 3020</v>
      </c>
      <c r="E11037" s="1165" t="s">
        <v>27826</v>
      </c>
      <c r="F11037" s="1165" t="s">
        <v>28595</v>
      </c>
    </row>
    <row r="11038" spans="1:6">
      <c r="A11038" s="1165" t="str">
        <f t="shared" si="1147"/>
        <v>VEXP27BLU</v>
      </c>
      <c r="B11038" s="1165">
        <f>IFERROR(INDEX('Wooden Volumes'!$B$14:$S$554,MATCH(C11038,'Wooden Volumes'!$B$14:$B$552,FALSE),MATCH(D11038,'Wooden Volumes'!$B$14:$S$14,FALSE)),0)</f>
        <v>0</v>
      </c>
      <c r="C11038" s="1165" t="str">
        <f t="shared" si="1148"/>
        <v>VEXP27</v>
      </c>
      <c r="D11038" s="988" t="str">
        <f>'Wooden Volumes'!$O$14</f>
        <v>Blue 
RAL 5015</v>
      </c>
      <c r="E11038" s="1165" t="s">
        <v>27827</v>
      </c>
      <c r="F11038" s="1165" t="s">
        <v>28595</v>
      </c>
    </row>
    <row r="11039" spans="1:6">
      <c r="A11039" s="1165" t="str">
        <f t="shared" si="1147"/>
        <v>VEXP27GRE</v>
      </c>
      <c r="B11039" s="1165">
        <f>IFERROR(INDEX('Wooden Volumes'!$B$14:$S$554,MATCH(C11039,'Wooden Volumes'!$B$14:$B$552,FALSE),MATCH(D11039,'Wooden Volumes'!$B$14:$S$14,FALSE)),0)</f>
        <v>0</v>
      </c>
      <c r="C11039" s="1165" t="str">
        <f t="shared" si="1148"/>
        <v>VEXP27</v>
      </c>
      <c r="D11039" s="988" t="str">
        <f>'Wooden Volumes'!$P$14</f>
        <v>Green 
RAL 6018</v>
      </c>
      <c r="E11039" s="1165" t="s">
        <v>27837</v>
      </c>
      <c r="F11039" s="1165" t="s">
        <v>28595</v>
      </c>
    </row>
    <row r="11040" spans="1:6">
      <c r="A11040" s="1165" t="str">
        <f t="shared" si="1147"/>
        <v>VEXP27WHI</v>
      </c>
      <c r="B11040" s="1165">
        <f>IFERROR(INDEX('Wooden Volumes'!$B$14:$S$554,MATCH(C11040,'Wooden Volumes'!$B$14:$B$552,FALSE),MATCH(D11040,'Wooden Volumes'!$B$14:$S$14,FALSE)),0)</f>
        <v>0</v>
      </c>
      <c r="C11040" s="1165" t="str">
        <f t="shared" si="1148"/>
        <v>VEXP27</v>
      </c>
      <c r="D11040" s="988" t="str">
        <f>'Wooden Volumes'!$Q$14</f>
        <v>White 
RAL 9003</v>
      </c>
      <c r="E11040" s="1165" t="s">
        <v>27838</v>
      </c>
      <c r="F11040" s="1165" t="s">
        <v>28595</v>
      </c>
    </row>
    <row r="11041" spans="1:6">
      <c r="A11041" s="1165" t="str">
        <f t="shared" si="1147"/>
        <v>VEXP27GRY</v>
      </c>
      <c r="B11041" s="1165">
        <f>IFERROR(INDEX('Wooden Volumes'!$B$14:$S$554,MATCH(C11041,'Wooden Volumes'!$B$14:$B$552,FALSE),MATCH(D11041,'Wooden Volumes'!$B$14:$S$14,FALSE)),0)</f>
        <v>0</v>
      </c>
      <c r="C11041" s="1165" t="str">
        <f t="shared" si="1148"/>
        <v>VEXP27</v>
      </c>
      <c r="D11041" s="988" t="str">
        <f>'Wooden Volumes'!$R$14</f>
        <v>Grey 
RAL 7038</v>
      </c>
      <c r="E11041" s="1165" t="s">
        <v>27828</v>
      </c>
      <c r="F11041" s="1165" t="s">
        <v>28595</v>
      </c>
    </row>
    <row r="11042" spans="1:6">
      <c r="A11042" s="1165" t="str">
        <f t="shared" si="1147"/>
        <v>VEXP27BLK</v>
      </c>
      <c r="B11042" s="1165">
        <f>IFERROR(INDEX('Wooden Volumes'!$B$14:$S$554,MATCH(C11042,'Wooden Volumes'!$B$14:$B$552,FALSE),MATCH(D11042,'Wooden Volumes'!$B$14:$S$14,FALSE)),0)</f>
        <v>0</v>
      </c>
      <c r="C11042" s="1165" t="str">
        <f t="shared" si="1148"/>
        <v>VEXP27</v>
      </c>
      <c r="D11042" s="988" t="str">
        <f>'Wooden Volumes'!$S$14</f>
        <v>Black 
RAL 7043</v>
      </c>
      <c r="E11042" s="1165" t="s">
        <v>27829</v>
      </c>
      <c r="F11042" s="1165" t="s">
        <v>28595</v>
      </c>
    </row>
    <row r="11043" spans="1:6">
      <c r="A11043" s="1165" t="str">
        <f t="shared" si="1096"/>
        <v>VEXP28YEL</v>
      </c>
      <c r="B11043" s="1165">
        <f>IFERROR(INDEX('Wooden Volumes'!$B$14:$S$554,MATCH(C11043,'Wooden Volumes'!$B$14:$B$552,FALSE),MATCH(D11043,'Wooden Volumes'!$B$14:$S$14,FALSE)),0)</f>
        <v>0</v>
      </c>
      <c r="C11043" s="1165" t="s">
        <v>28622</v>
      </c>
      <c r="D11043" s="1168" t="str">
        <f>'Wooden Volumes'!$K$14</f>
        <v>Yellow RAL 1018</v>
      </c>
      <c r="E11043" s="1165" t="s">
        <v>27823</v>
      </c>
      <c r="F11043" s="1165" t="s">
        <v>28595</v>
      </c>
    </row>
    <row r="11044" spans="1:6">
      <c r="A11044" s="1165" t="str">
        <f t="shared" ref="A11044:A11050" si="1149">CONCATENATE(C11044,E11044)</f>
        <v>VEXP28ORA</v>
      </c>
      <c r="B11044" s="1165">
        <f>IFERROR(INDEX('Wooden Volumes'!$B$14:$S$554,MATCH(C11044,'Wooden Volumes'!$B$14:$B$552,FALSE),MATCH(D11044,'Wooden Volumes'!$B$14:$S$14,FALSE)),0)</f>
        <v>0</v>
      </c>
      <c r="C11044" s="1165" t="str">
        <f>C11043</f>
        <v>VEXP28</v>
      </c>
      <c r="D11044" s="988" t="str">
        <f>'Wooden Volumes'!$L$14</f>
        <v>Orange RAL 2003</v>
      </c>
      <c r="E11044" s="1165" t="s">
        <v>27836</v>
      </c>
      <c r="F11044" s="1165" t="s">
        <v>28595</v>
      </c>
    </row>
    <row r="11045" spans="1:6">
      <c r="A11045" s="1165" t="str">
        <f t="shared" si="1149"/>
        <v>VEXP28RED</v>
      </c>
      <c r="B11045" s="1165">
        <f>IFERROR(INDEX('Wooden Volumes'!$B$14:$S$554,MATCH(C11045,'Wooden Volumes'!$B$14:$B$552,FALSE),MATCH(D11045,'Wooden Volumes'!$B$14:$S$14,FALSE)),0)</f>
        <v>0</v>
      </c>
      <c r="C11045" s="1165" t="str">
        <f t="shared" ref="C11045:C11050" si="1150">C11044</f>
        <v>VEXP28</v>
      </c>
      <c r="D11045" s="988" t="str">
        <f>'Wooden Volumes'!$M$14</f>
        <v>Red RAL 3020</v>
      </c>
      <c r="E11045" s="1165" t="s">
        <v>27826</v>
      </c>
      <c r="F11045" s="1165" t="s">
        <v>28595</v>
      </c>
    </row>
    <row r="11046" spans="1:6">
      <c r="A11046" s="1165" t="str">
        <f t="shared" si="1149"/>
        <v>VEXP28BLU</v>
      </c>
      <c r="B11046" s="1165">
        <f>IFERROR(INDEX('Wooden Volumes'!$B$14:$S$554,MATCH(C11046,'Wooden Volumes'!$B$14:$B$552,FALSE),MATCH(D11046,'Wooden Volumes'!$B$14:$S$14,FALSE)),0)</f>
        <v>0</v>
      </c>
      <c r="C11046" s="1165" t="str">
        <f t="shared" si="1150"/>
        <v>VEXP28</v>
      </c>
      <c r="D11046" s="988" t="str">
        <f>'Wooden Volumes'!$O$14</f>
        <v>Blue 
RAL 5015</v>
      </c>
      <c r="E11046" s="1165" t="s">
        <v>27827</v>
      </c>
      <c r="F11046" s="1165" t="s">
        <v>28595</v>
      </c>
    </row>
    <row r="11047" spans="1:6">
      <c r="A11047" s="1165" t="str">
        <f t="shared" si="1149"/>
        <v>VEXP28GRE</v>
      </c>
      <c r="B11047" s="1165">
        <f>IFERROR(INDEX('Wooden Volumes'!$B$14:$S$554,MATCH(C11047,'Wooden Volumes'!$B$14:$B$552,FALSE),MATCH(D11047,'Wooden Volumes'!$B$14:$S$14,FALSE)),0)</f>
        <v>0</v>
      </c>
      <c r="C11047" s="1165" t="str">
        <f t="shared" si="1150"/>
        <v>VEXP28</v>
      </c>
      <c r="D11047" s="988" t="str">
        <f>'Wooden Volumes'!$P$14</f>
        <v>Green 
RAL 6018</v>
      </c>
      <c r="E11047" s="1165" t="s">
        <v>27837</v>
      </c>
      <c r="F11047" s="1165" t="s">
        <v>28595</v>
      </c>
    </row>
    <row r="11048" spans="1:6">
      <c r="A11048" s="1165" t="str">
        <f t="shared" si="1149"/>
        <v>VEXP28WHI</v>
      </c>
      <c r="B11048" s="1165">
        <f>IFERROR(INDEX('Wooden Volumes'!$B$14:$S$554,MATCH(C11048,'Wooden Volumes'!$B$14:$B$552,FALSE),MATCH(D11048,'Wooden Volumes'!$B$14:$S$14,FALSE)),0)</f>
        <v>0</v>
      </c>
      <c r="C11048" s="1165" t="str">
        <f t="shared" si="1150"/>
        <v>VEXP28</v>
      </c>
      <c r="D11048" s="988" t="str">
        <f>'Wooden Volumes'!$Q$14</f>
        <v>White 
RAL 9003</v>
      </c>
      <c r="E11048" s="1165" t="s">
        <v>27838</v>
      </c>
      <c r="F11048" s="1165" t="s">
        <v>28595</v>
      </c>
    </row>
    <row r="11049" spans="1:6">
      <c r="A11049" s="1165" t="str">
        <f t="shared" si="1149"/>
        <v>VEXP28GRY</v>
      </c>
      <c r="B11049" s="1165">
        <f>IFERROR(INDEX('Wooden Volumes'!$B$14:$S$554,MATCH(C11049,'Wooden Volumes'!$B$14:$B$552,FALSE),MATCH(D11049,'Wooden Volumes'!$B$14:$S$14,FALSE)),0)</f>
        <v>0</v>
      </c>
      <c r="C11049" s="1165" t="str">
        <f t="shared" si="1150"/>
        <v>VEXP28</v>
      </c>
      <c r="D11049" s="988" t="str">
        <f>'Wooden Volumes'!$R$14</f>
        <v>Grey 
RAL 7038</v>
      </c>
      <c r="E11049" s="1165" t="s">
        <v>27828</v>
      </c>
      <c r="F11049" s="1165" t="s">
        <v>28595</v>
      </c>
    </row>
    <row r="11050" spans="1:6">
      <c r="A11050" s="1165" t="str">
        <f t="shared" si="1149"/>
        <v>VEXP28BLK</v>
      </c>
      <c r="B11050" s="1165">
        <f>IFERROR(INDEX('Wooden Volumes'!$B$14:$S$554,MATCH(C11050,'Wooden Volumes'!$B$14:$B$552,FALSE),MATCH(D11050,'Wooden Volumes'!$B$14:$S$14,FALSE)),0)</f>
        <v>0</v>
      </c>
      <c r="C11050" s="1165" t="str">
        <f t="shared" si="1150"/>
        <v>VEXP28</v>
      </c>
      <c r="D11050" s="988" t="str">
        <f>'Wooden Volumes'!$S$14</f>
        <v>Black 
RAL 7043</v>
      </c>
      <c r="E11050" s="1165" t="s">
        <v>27829</v>
      </c>
      <c r="F11050" s="1165" t="s">
        <v>28595</v>
      </c>
    </row>
    <row r="11051" spans="1:6">
      <c r="A11051" s="1165" t="str">
        <f t="shared" si="1096"/>
        <v>VEXP29YEL</v>
      </c>
      <c r="B11051" s="1165">
        <f>IFERROR(INDEX('Wooden Volumes'!$B$14:$S$554,MATCH(C11051,'Wooden Volumes'!$B$14:$B$552,FALSE),MATCH(D11051,'Wooden Volumes'!$B$14:$S$14,FALSE)),0)</f>
        <v>0</v>
      </c>
      <c r="C11051" s="1165" t="s">
        <v>28623</v>
      </c>
      <c r="D11051" s="1168" t="str">
        <f>'Wooden Volumes'!$K$14</f>
        <v>Yellow RAL 1018</v>
      </c>
      <c r="E11051" s="1165" t="s">
        <v>27823</v>
      </c>
      <c r="F11051" s="1165" t="s">
        <v>28595</v>
      </c>
    </row>
    <row r="11052" spans="1:6">
      <c r="A11052" s="1165" t="str">
        <f t="shared" ref="A11052:A11058" si="1151">CONCATENATE(C11052,E11052)</f>
        <v>VEXP29ORA</v>
      </c>
      <c r="B11052" s="1165">
        <f>IFERROR(INDEX('Wooden Volumes'!$B$14:$S$554,MATCH(C11052,'Wooden Volumes'!$B$14:$B$552,FALSE),MATCH(D11052,'Wooden Volumes'!$B$14:$S$14,FALSE)),0)</f>
        <v>0</v>
      </c>
      <c r="C11052" s="1165" t="str">
        <f>C11051</f>
        <v>VEXP29</v>
      </c>
      <c r="D11052" s="988" t="str">
        <f>'Wooden Volumes'!$L$14</f>
        <v>Orange RAL 2003</v>
      </c>
      <c r="E11052" s="1165" t="s">
        <v>27836</v>
      </c>
      <c r="F11052" s="1165" t="s">
        <v>28595</v>
      </c>
    </row>
    <row r="11053" spans="1:6">
      <c r="A11053" s="1165" t="str">
        <f t="shared" si="1151"/>
        <v>VEXP29RED</v>
      </c>
      <c r="B11053" s="1165">
        <f>IFERROR(INDEX('Wooden Volumes'!$B$14:$S$554,MATCH(C11053,'Wooden Volumes'!$B$14:$B$552,FALSE),MATCH(D11053,'Wooden Volumes'!$B$14:$S$14,FALSE)),0)</f>
        <v>0</v>
      </c>
      <c r="C11053" s="1165" t="str">
        <f t="shared" ref="C11053:C11058" si="1152">C11052</f>
        <v>VEXP29</v>
      </c>
      <c r="D11053" s="988" t="str">
        <f>'Wooden Volumes'!$M$14</f>
        <v>Red RAL 3020</v>
      </c>
      <c r="E11053" s="1165" t="s">
        <v>27826</v>
      </c>
      <c r="F11053" s="1165" t="s">
        <v>28595</v>
      </c>
    </row>
    <row r="11054" spans="1:6">
      <c r="A11054" s="1165" t="str">
        <f t="shared" si="1151"/>
        <v>VEXP29BLU</v>
      </c>
      <c r="B11054" s="1165">
        <f>IFERROR(INDEX('Wooden Volumes'!$B$14:$S$554,MATCH(C11054,'Wooden Volumes'!$B$14:$B$552,FALSE),MATCH(D11054,'Wooden Volumes'!$B$14:$S$14,FALSE)),0)</f>
        <v>0</v>
      </c>
      <c r="C11054" s="1165" t="str">
        <f t="shared" si="1152"/>
        <v>VEXP29</v>
      </c>
      <c r="D11054" s="988" t="str">
        <f>'Wooden Volumes'!$O$14</f>
        <v>Blue 
RAL 5015</v>
      </c>
      <c r="E11054" s="1165" t="s">
        <v>27827</v>
      </c>
      <c r="F11054" s="1165" t="s">
        <v>28595</v>
      </c>
    </row>
    <row r="11055" spans="1:6">
      <c r="A11055" s="1165" t="str">
        <f t="shared" si="1151"/>
        <v>VEXP29GRE</v>
      </c>
      <c r="B11055" s="1165">
        <f>IFERROR(INDEX('Wooden Volumes'!$B$14:$S$554,MATCH(C11055,'Wooden Volumes'!$B$14:$B$552,FALSE),MATCH(D11055,'Wooden Volumes'!$B$14:$S$14,FALSE)),0)</f>
        <v>0</v>
      </c>
      <c r="C11055" s="1165" t="str">
        <f t="shared" si="1152"/>
        <v>VEXP29</v>
      </c>
      <c r="D11055" s="988" t="str">
        <f>'Wooden Volumes'!$P$14</f>
        <v>Green 
RAL 6018</v>
      </c>
      <c r="E11055" s="1165" t="s">
        <v>27837</v>
      </c>
      <c r="F11055" s="1165" t="s">
        <v>28595</v>
      </c>
    </row>
    <row r="11056" spans="1:6">
      <c r="A11056" s="1165" t="str">
        <f t="shared" si="1151"/>
        <v>VEXP29WHI</v>
      </c>
      <c r="B11056" s="1165">
        <f>IFERROR(INDEX('Wooden Volumes'!$B$14:$S$554,MATCH(C11056,'Wooden Volumes'!$B$14:$B$552,FALSE),MATCH(D11056,'Wooden Volumes'!$B$14:$S$14,FALSE)),0)</f>
        <v>0</v>
      </c>
      <c r="C11056" s="1165" t="str">
        <f t="shared" si="1152"/>
        <v>VEXP29</v>
      </c>
      <c r="D11056" s="988" t="str">
        <f>'Wooden Volumes'!$Q$14</f>
        <v>White 
RAL 9003</v>
      </c>
      <c r="E11056" s="1165" t="s">
        <v>27838</v>
      </c>
      <c r="F11056" s="1165" t="s">
        <v>28595</v>
      </c>
    </row>
    <row r="11057" spans="1:6">
      <c r="A11057" s="1165" t="str">
        <f t="shared" si="1151"/>
        <v>VEXP29GRY</v>
      </c>
      <c r="B11057" s="1165">
        <f>IFERROR(INDEX('Wooden Volumes'!$B$14:$S$554,MATCH(C11057,'Wooden Volumes'!$B$14:$B$552,FALSE),MATCH(D11057,'Wooden Volumes'!$B$14:$S$14,FALSE)),0)</f>
        <v>0</v>
      </c>
      <c r="C11057" s="1165" t="str">
        <f t="shared" si="1152"/>
        <v>VEXP29</v>
      </c>
      <c r="D11057" s="988" t="str">
        <f>'Wooden Volumes'!$R$14</f>
        <v>Grey 
RAL 7038</v>
      </c>
      <c r="E11057" s="1165" t="s">
        <v>27828</v>
      </c>
      <c r="F11057" s="1165" t="s">
        <v>28595</v>
      </c>
    </row>
    <row r="11058" spans="1:6">
      <c r="A11058" s="1165" t="str">
        <f t="shared" si="1151"/>
        <v>VEXP29BLK</v>
      </c>
      <c r="B11058" s="1165">
        <f>IFERROR(INDEX('Wooden Volumes'!$B$14:$S$554,MATCH(C11058,'Wooden Volumes'!$B$14:$B$552,FALSE),MATCH(D11058,'Wooden Volumes'!$B$14:$S$14,FALSE)),0)</f>
        <v>0</v>
      </c>
      <c r="C11058" s="1165" t="str">
        <f t="shared" si="1152"/>
        <v>VEXP29</v>
      </c>
      <c r="D11058" s="988" t="str">
        <f>'Wooden Volumes'!$S$14</f>
        <v>Black 
RAL 7043</v>
      </c>
      <c r="E11058" s="1165" t="s">
        <v>27829</v>
      </c>
      <c r="F11058" s="1165" t="s">
        <v>28595</v>
      </c>
    </row>
    <row r="11059" spans="1:6">
      <c r="A11059" s="1165" t="str">
        <f t="shared" ref="A11059:A11114" si="1153">CONCATENATE(C11059,E11059)</f>
        <v>VEXP30YEL</v>
      </c>
      <c r="B11059" s="1165">
        <f>IFERROR(INDEX('Wooden Volumes'!$B$14:$S$554,MATCH(C11059,'Wooden Volumes'!$B$14:$B$552,FALSE),MATCH(D11059,'Wooden Volumes'!$B$14:$S$14,FALSE)),0)</f>
        <v>0</v>
      </c>
      <c r="C11059" s="1165" t="s">
        <v>28624</v>
      </c>
      <c r="D11059" s="1168" t="str">
        <f>'Wooden Volumes'!$K$14</f>
        <v>Yellow RAL 1018</v>
      </c>
      <c r="E11059" s="1165" t="s">
        <v>27823</v>
      </c>
      <c r="F11059" s="1165" t="s">
        <v>28595</v>
      </c>
    </row>
    <row r="11060" spans="1:6">
      <c r="A11060" s="1165" t="str">
        <f t="shared" si="1153"/>
        <v>VEXP30ORA</v>
      </c>
      <c r="B11060" s="1165">
        <f>IFERROR(INDEX('Wooden Volumes'!$B$14:$S$554,MATCH(C11060,'Wooden Volumes'!$B$14:$B$552,FALSE),MATCH(D11060,'Wooden Volumes'!$B$14:$S$14,FALSE)),0)</f>
        <v>0</v>
      </c>
      <c r="C11060" s="1165" t="str">
        <f>C11059</f>
        <v>VEXP30</v>
      </c>
      <c r="D11060" s="988" t="str">
        <f>'Wooden Volumes'!$L$14</f>
        <v>Orange RAL 2003</v>
      </c>
      <c r="E11060" s="1165" t="s">
        <v>27836</v>
      </c>
      <c r="F11060" s="1165" t="s">
        <v>28595</v>
      </c>
    </row>
    <row r="11061" spans="1:6">
      <c r="A11061" s="1165" t="str">
        <f t="shared" si="1153"/>
        <v>VEXP30RED</v>
      </c>
      <c r="B11061" s="1165">
        <f>IFERROR(INDEX('Wooden Volumes'!$B$14:$S$554,MATCH(C11061,'Wooden Volumes'!$B$14:$B$552,FALSE),MATCH(D11061,'Wooden Volumes'!$B$14:$S$14,FALSE)),0)</f>
        <v>0</v>
      </c>
      <c r="C11061" s="1165" t="str">
        <f t="shared" ref="C11061:C11066" si="1154">C11060</f>
        <v>VEXP30</v>
      </c>
      <c r="D11061" s="988" t="str">
        <f>'Wooden Volumes'!$M$14</f>
        <v>Red RAL 3020</v>
      </c>
      <c r="E11061" s="1165" t="s">
        <v>27826</v>
      </c>
      <c r="F11061" s="1165" t="s">
        <v>28595</v>
      </c>
    </row>
    <row r="11062" spans="1:6">
      <c r="A11062" s="1165" t="str">
        <f t="shared" si="1153"/>
        <v>VEXP30BLU</v>
      </c>
      <c r="B11062" s="1165">
        <f>IFERROR(INDEX('Wooden Volumes'!$B$14:$S$554,MATCH(C11062,'Wooden Volumes'!$B$14:$B$552,FALSE),MATCH(D11062,'Wooden Volumes'!$B$14:$S$14,FALSE)),0)</f>
        <v>0</v>
      </c>
      <c r="C11062" s="1165" t="str">
        <f t="shared" si="1154"/>
        <v>VEXP30</v>
      </c>
      <c r="D11062" s="988" t="str">
        <f>'Wooden Volumes'!$O$14</f>
        <v>Blue 
RAL 5015</v>
      </c>
      <c r="E11062" s="1165" t="s">
        <v>27827</v>
      </c>
      <c r="F11062" s="1165" t="s">
        <v>28595</v>
      </c>
    </row>
    <row r="11063" spans="1:6">
      <c r="A11063" s="1165" t="str">
        <f t="shared" si="1153"/>
        <v>VEXP30GRE</v>
      </c>
      <c r="B11063" s="1165">
        <f>IFERROR(INDEX('Wooden Volumes'!$B$14:$S$554,MATCH(C11063,'Wooden Volumes'!$B$14:$B$552,FALSE),MATCH(D11063,'Wooden Volumes'!$B$14:$S$14,FALSE)),0)</f>
        <v>0</v>
      </c>
      <c r="C11063" s="1165" t="str">
        <f t="shared" si="1154"/>
        <v>VEXP30</v>
      </c>
      <c r="D11063" s="988" t="str">
        <f>'Wooden Volumes'!$P$14</f>
        <v>Green 
RAL 6018</v>
      </c>
      <c r="E11063" s="1165" t="s">
        <v>27837</v>
      </c>
      <c r="F11063" s="1165" t="s">
        <v>28595</v>
      </c>
    </row>
    <row r="11064" spans="1:6">
      <c r="A11064" s="1165" t="str">
        <f t="shared" si="1153"/>
        <v>VEXP30WHI</v>
      </c>
      <c r="B11064" s="1165">
        <f>IFERROR(INDEX('Wooden Volumes'!$B$14:$S$554,MATCH(C11064,'Wooden Volumes'!$B$14:$B$552,FALSE),MATCH(D11064,'Wooden Volumes'!$B$14:$S$14,FALSE)),0)</f>
        <v>0</v>
      </c>
      <c r="C11064" s="1165" t="str">
        <f t="shared" si="1154"/>
        <v>VEXP30</v>
      </c>
      <c r="D11064" s="988" t="str">
        <f>'Wooden Volumes'!$Q$14</f>
        <v>White 
RAL 9003</v>
      </c>
      <c r="E11064" s="1165" t="s">
        <v>27838</v>
      </c>
      <c r="F11064" s="1165" t="s">
        <v>28595</v>
      </c>
    </row>
    <row r="11065" spans="1:6">
      <c r="A11065" s="1165" t="str">
        <f t="shared" si="1153"/>
        <v>VEXP30GRY</v>
      </c>
      <c r="B11065" s="1165">
        <f>IFERROR(INDEX('Wooden Volumes'!$B$14:$S$554,MATCH(C11065,'Wooden Volumes'!$B$14:$B$552,FALSE),MATCH(D11065,'Wooden Volumes'!$B$14:$S$14,FALSE)),0)</f>
        <v>0</v>
      </c>
      <c r="C11065" s="1165" t="str">
        <f t="shared" si="1154"/>
        <v>VEXP30</v>
      </c>
      <c r="D11065" s="988" t="str">
        <f>'Wooden Volumes'!$R$14</f>
        <v>Grey 
RAL 7038</v>
      </c>
      <c r="E11065" s="1165" t="s">
        <v>27828</v>
      </c>
      <c r="F11065" s="1165" t="s">
        <v>28595</v>
      </c>
    </row>
    <row r="11066" spans="1:6">
      <c r="A11066" s="1165" t="str">
        <f t="shared" si="1153"/>
        <v>VEXP30BLK</v>
      </c>
      <c r="B11066" s="1165">
        <f>IFERROR(INDEX('Wooden Volumes'!$B$14:$S$554,MATCH(C11066,'Wooden Volumes'!$B$14:$B$552,FALSE),MATCH(D11066,'Wooden Volumes'!$B$14:$S$14,FALSE)),0)</f>
        <v>0</v>
      </c>
      <c r="C11066" s="1165" t="str">
        <f t="shared" si="1154"/>
        <v>VEXP30</v>
      </c>
      <c r="D11066" s="988" t="str">
        <f>'Wooden Volumes'!$S$14</f>
        <v>Black 
RAL 7043</v>
      </c>
      <c r="E11066" s="1165" t="s">
        <v>27829</v>
      </c>
      <c r="F11066" s="1165" t="s">
        <v>28595</v>
      </c>
    </row>
    <row r="11067" spans="1:6">
      <c r="A11067" s="1165" t="str">
        <f t="shared" si="1153"/>
        <v>VEXP31YEL</v>
      </c>
      <c r="B11067" s="1165">
        <f>IFERROR(INDEX('Wooden Volumes'!$B$14:$S$554,MATCH(C11067,'Wooden Volumes'!$B$14:$B$552,FALSE),MATCH(D11067,'Wooden Volumes'!$B$14:$S$14,FALSE)),0)</f>
        <v>0</v>
      </c>
      <c r="C11067" s="1165" t="s">
        <v>28625</v>
      </c>
      <c r="D11067" s="1168" t="str">
        <f>'Wooden Volumes'!$K$14</f>
        <v>Yellow RAL 1018</v>
      </c>
      <c r="E11067" s="1165" t="s">
        <v>27823</v>
      </c>
      <c r="F11067" s="1165" t="s">
        <v>28595</v>
      </c>
    </row>
    <row r="11068" spans="1:6">
      <c r="A11068" s="1165" t="str">
        <f t="shared" si="1153"/>
        <v>VEXP31ORA</v>
      </c>
      <c r="B11068" s="1165">
        <f>IFERROR(INDEX('Wooden Volumes'!$B$14:$S$554,MATCH(C11068,'Wooden Volumes'!$B$14:$B$552,FALSE),MATCH(D11068,'Wooden Volumes'!$B$14:$S$14,FALSE)),0)</f>
        <v>0</v>
      </c>
      <c r="C11068" s="1165" t="str">
        <f>C11067</f>
        <v>VEXP31</v>
      </c>
      <c r="D11068" s="988" t="str">
        <f>'Wooden Volumes'!$L$14</f>
        <v>Orange RAL 2003</v>
      </c>
      <c r="E11068" s="1165" t="s">
        <v>27836</v>
      </c>
      <c r="F11068" s="1165" t="s">
        <v>28595</v>
      </c>
    </row>
    <row r="11069" spans="1:6">
      <c r="A11069" s="1165" t="str">
        <f t="shared" si="1153"/>
        <v>VEXP31RED</v>
      </c>
      <c r="B11069" s="1165">
        <f>IFERROR(INDEX('Wooden Volumes'!$B$14:$S$554,MATCH(C11069,'Wooden Volumes'!$B$14:$B$552,FALSE),MATCH(D11069,'Wooden Volumes'!$B$14:$S$14,FALSE)),0)</f>
        <v>0</v>
      </c>
      <c r="C11069" s="1165" t="str">
        <f t="shared" ref="C11069:C11074" si="1155">C11068</f>
        <v>VEXP31</v>
      </c>
      <c r="D11069" s="988" t="str">
        <f>'Wooden Volumes'!$M$14</f>
        <v>Red RAL 3020</v>
      </c>
      <c r="E11069" s="1165" t="s">
        <v>27826</v>
      </c>
      <c r="F11069" s="1165" t="s">
        <v>28595</v>
      </c>
    </row>
    <row r="11070" spans="1:6">
      <c r="A11070" s="1165" t="str">
        <f t="shared" si="1153"/>
        <v>VEXP31BLU</v>
      </c>
      <c r="B11070" s="1165">
        <f>IFERROR(INDEX('Wooden Volumes'!$B$14:$S$554,MATCH(C11070,'Wooden Volumes'!$B$14:$B$552,FALSE),MATCH(D11070,'Wooden Volumes'!$B$14:$S$14,FALSE)),0)</f>
        <v>0</v>
      </c>
      <c r="C11070" s="1165" t="str">
        <f t="shared" si="1155"/>
        <v>VEXP31</v>
      </c>
      <c r="D11070" s="988" t="str">
        <f>'Wooden Volumes'!$O$14</f>
        <v>Blue 
RAL 5015</v>
      </c>
      <c r="E11070" s="1165" t="s">
        <v>27827</v>
      </c>
      <c r="F11070" s="1165" t="s">
        <v>28595</v>
      </c>
    </row>
    <row r="11071" spans="1:6">
      <c r="A11071" s="1165" t="str">
        <f t="shared" si="1153"/>
        <v>VEXP31GRE</v>
      </c>
      <c r="B11071" s="1165">
        <f>IFERROR(INDEX('Wooden Volumes'!$B$14:$S$554,MATCH(C11071,'Wooden Volumes'!$B$14:$B$552,FALSE),MATCH(D11071,'Wooden Volumes'!$B$14:$S$14,FALSE)),0)</f>
        <v>0</v>
      </c>
      <c r="C11071" s="1165" t="str">
        <f t="shared" si="1155"/>
        <v>VEXP31</v>
      </c>
      <c r="D11071" s="988" t="str">
        <f>'Wooden Volumes'!$P$14</f>
        <v>Green 
RAL 6018</v>
      </c>
      <c r="E11071" s="1165" t="s">
        <v>27837</v>
      </c>
      <c r="F11071" s="1165" t="s">
        <v>28595</v>
      </c>
    </row>
    <row r="11072" spans="1:6">
      <c r="A11072" s="1165" t="str">
        <f t="shared" si="1153"/>
        <v>VEXP31WHI</v>
      </c>
      <c r="B11072" s="1165">
        <f>IFERROR(INDEX('Wooden Volumes'!$B$14:$S$554,MATCH(C11072,'Wooden Volumes'!$B$14:$B$552,FALSE),MATCH(D11072,'Wooden Volumes'!$B$14:$S$14,FALSE)),0)</f>
        <v>0</v>
      </c>
      <c r="C11072" s="1165" t="str">
        <f t="shared" si="1155"/>
        <v>VEXP31</v>
      </c>
      <c r="D11072" s="988" t="str">
        <f>'Wooden Volumes'!$Q$14</f>
        <v>White 
RAL 9003</v>
      </c>
      <c r="E11072" s="1165" t="s">
        <v>27838</v>
      </c>
      <c r="F11072" s="1165" t="s">
        <v>28595</v>
      </c>
    </row>
    <row r="11073" spans="1:6">
      <c r="A11073" s="1165" t="str">
        <f t="shared" si="1153"/>
        <v>VEXP31GRY</v>
      </c>
      <c r="B11073" s="1165">
        <f>IFERROR(INDEX('Wooden Volumes'!$B$14:$S$554,MATCH(C11073,'Wooden Volumes'!$B$14:$B$552,FALSE),MATCH(D11073,'Wooden Volumes'!$B$14:$S$14,FALSE)),0)</f>
        <v>0</v>
      </c>
      <c r="C11073" s="1165" t="str">
        <f t="shared" si="1155"/>
        <v>VEXP31</v>
      </c>
      <c r="D11073" s="988" t="str">
        <f>'Wooden Volumes'!$R$14</f>
        <v>Grey 
RAL 7038</v>
      </c>
      <c r="E11073" s="1165" t="s">
        <v>27828</v>
      </c>
      <c r="F11073" s="1165" t="s">
        <v>28595</v>
      </c>
    </row>
    <row r="11074" spans="1:6">
      <c r="A11074" s="1165" t="str">
        <f t="shared" si="1153"/>
        <v>VEXP31BLK</v>
      </c>
      <c r="B11074" s="1165">
        <f>IFERROR(INDEX('Wooden Volumes'!$B$14:$S$554,MATCH(C11074,'Wooden Volumes'!$B$14:$B$552,FALSE),MATCH(D11074,'Wooden Volumes'!$B$14:$S$14,FALSE)),0)</f>
        <v>0</v>
      </c>
      <c r="C11074" s="1165" t="str">
        <f t="shared" si="1155"/>
        <v>VEXP31</v>
      </c>
      <c r="D11074" s="988" t="str">
        <f>'Wooden Volumes'!$S$14</f>
        <v>Black 
RAL 7043</v>
      </c>
      <c r="E11074" s="1165" t="s">
        <v>27829</v>
      </c>
      <c r="F11074" s="1165" t="s">
        <v>28595</v>
      </c>
    </row>
    <row r="11075" spans="1:6">
      <c r="A11075" s="1165" t="str">
        <f t="shared" si="1153"/>
        <v>VEXP32YEL</v>
      </c>
      <c r="B11075" s="1165">
        <f>IFERROR(INDEX('Wooden Volumes'!$B$14:$S$554,MATCH(C11075,'Wooden Volumes'!$B$14:$B$552,FALSE),MATCH(D11075,'Wooden Volumes'!$B$14:$S$14,FALSE)),0)</f>
        <v>0</v>
      </c>
      <c r="C11075" s="1165" t="s">
        <v>28626</v>
      </c>
      <c r="D11075" s="1168" t="str">
        <f>'Wooden Volumes'!$K$14</f>
        <v>Yellow RAL 1018</v>
      </c>
      <c r="E11075" s="1165" t="s">
        <v>27823</v>
      </c>
      <c r="F11075" s="1165" t="s">
        <v>28595</v>
      </c>
    </row>
    <row r="11076" spans="1:6">
      <c r="A11076" s="1165" t="str">
        <f t="shared" si="1153"/>
        <v>VEXP32ORA</v>
      </c>
      <c r="B11076" s="1165">
        <f>IFERROR(INDEX('Wooden Volumes'!$B$14:$S$554,MATCH(C11076,'Wooden Volumes'!$B$14:$B$552,FALSE),MATCH(D11076,'Wooden Volumes'!$B$14:$S$14,FALSE)),0)</f>
        <v>0</v>
      </c>
      <c r="C11076" s="1165" t="str">
        <f>C11075</f>
        <v>VEXP32</v>
      </c>
      <c r="D11076" s="988" t="str">
        <f>'Wooden Volumes'!$L$14</f>
        <v>Orange RAL 2003</v>
      </c>
      <c r="E11076" s="1165" t="s">
        <v>27836</v>
      </c>
      <c r="F11076" s="1165" t="s">
        <v>28595</v>
      </c>
    </row>
    <row r="11077" spans="1:6">
      <c r="A11077" s="1165" t="str">
        <f t="shared" si="1153"/>
        <v>VEXP32RED</v>
      </c>
      <c r="B11077" s="1165">
        <f>IFERROR(INDEX('Wooden Volumes'!$B$14:$S$554,MATCH(C11077,'Wooden Volumes'!$B$14:$B$552,FALSE),MATCH(D11077,'Wooden Volumes'!$B$14:$S$14,FALSE)),0)</f>
        <v>0</v>
      </c>
      <c r="C11077" s="1165" t="str">
        <f t="shared" ref="C11077:C11082" si="1156">C11076</f>
        <v>VEXP32</v>
      </c>
      <c r="D11077" s="988" t="str">
        <f>'Wooden Volumes'!$M$14</f>
        <v>Red RAL 3020</v>
      </c>
      <c r="E11077" s="1165" t="s">
        <v>27826</v>
      </c>
      <c r="F11077" s="1165" t="s">
        <v>28595</v>
      </c>
    </row>
    <row r="11078" spans="1:6">
      <c r="A11078" s="1165" t="str">
        <f t="shared" si="1153"/>
        <v>VEXP32BLU</v>
      </c>
      <c r="B11078" s="1165">
        <f>IFERROR(INDEX('Wooden Volumes'!$B$14:$S$554,MATCH(C11078,'Wooden Volumes'!$B$14:$B$552,FALSE),MATCH(D11078,'Wooden Volumes'!$B$14:$S$14,FALSE)),0)</f>
        <v>0</v>
      </c>
      <c r="C11078" s="1165" t="str">
        <f t="shared" si="1156"/>
        <v>VEXP32</v>
      </c>
      <c r="D11078" s="988" t="str">
        <f>'Wooden Volumes'!$O$14</f>
        <v>Blue 
RAL 5015</v>
      </c>
      <c r="E11078" s="1165" t="s">
        <v>27827</v>
      </c>
      <c r="F11078" s="1165" t="s">
        <v>28595</v>
      </c>
    </row>
    <row r="11079" spans="1:6">
      <c r="A11079" s="1165" t="str">
        <f t="shared" si="1153"/>
        <v>VEXP32GRE</v>
      </c>
      <c r="B11079" s="1165">
        <f>IFERROR(INDEX('Wooden Volumes'!$B$14:$S$554,MATCH(C11079,'Wooden Volumes'!$B$14:$B$552,FALSE),MATCH(D11079,'Wooden Volumes'!$B$14:$S$14,FALSE)),0)</f>
        <v>0</v>
      </c>
      <c r="C11079" s="1165" t="str">
        <f t="shared" si="1156"/>
        <v>VEXP32</v>
      </c>
      <c r="D11079" s="988" t="str">
        <f>'Wooden Volumes'!$P$14</f>
        <v>Green 
RAL 6018</v>
      </c>
      <c r="E11079" s="1165" t="s">
        <v>27837</v>
      </c>
      <c r="F11079" s="1165" t="s">
        <v>28595</v>
      </c>
    </row>
    <row r="11080" spans="1:6">
      <c r="A11080" s="1165" t="str">
        <f t="shared" si="1153"/>
        <v>VEXP32WHI</v>
      </c>
      <c r="B11080" s="1165">
        <f>IFERROR(INDEX('Wooden Volumes'!$B$14:$S$554,MATCH(C11080,'Wooden Volumes'!$B$14:$B$552,FALSE),MATCH(D11080,'Wooden Volumes'!$B$14:$S$14,FALSE)),0)</f>
        <v>0</v>
      </c>
      <c r="C11080" s="1165" t="str">
        <f t="shared" si="1156"/>
        <v>VEXP32</v>
      </c>
      <c r="D11080" s="988" t="str">
        <f>'Wooden Volumes'!$Q$14</f>
        <v>White 
RAL 9003</v>
      </c>
      <c r="E11080" s="1165" t="s">
        <v>27838</v>
      </c>
      <c r="F11080" s="1165" t="s">
        <v>28595</v>
      </c>
    </row>
    <row r="11081" spans="1:6">
      <c r="A11081" s="1165" t="str">
        <f t="shared" si="1153"/>
        <v>VEXP32GRY</v>
      </c>
      <c r="B11081" s="1165">
        <f>IFERROR(INDEX('Wooden Volumes'!$B$14:$S$554,MATCH(C11081,'Wooden Volumes'!$B$14:$B$552,FALSE),MATCH(D11081,'Wooden Volumes'!$B$14:$S$14,FALSE)),0)</f>
        <v>0</v>
      </c>
      <c r="C11081" s="1165" t="str">
        <f t="shared" si="1156"/>
        <v>VEXP32</v>
      </c>
      <c r="D11081" s="988" t="str">
        <f>'Wooden Volumes'!$R$14</f>
        <v>Grey 
RAL 7038</v>
      </c>
      <c r="E11081" s="1165" t="s">
        <v>27828</v>
      </c>
      <c r="F11081" s="1165" t="s">
        <v>28595</v>
      </c>
    </row>
    <row r="11082" spans="1:6">
      <c r="A11082" s="1165" t="str">
        <f t="shared" si="1153"/>
        <v>VEXP32BLK</v>
      </c>
      <c r="B11082" s="1165">
        <f>IFERROR(INDEX('Wooden Volumes'!$B$14:$S$554,MATCH(C11082,'Wooden Volumes'!$B$14:$B$552,FALSE),MATCH(D11082,'Wooden Volumes'!$B$14:$S$14,FALSE)),0)</f>
        <v>0</v>
      </c>
      <c r="C11082" s="1165" t="str">
        <f t="shared" si="1156"/>
        <v>VEXP32</v>
      </c>
      <c r="D11082" s="988" t="str">
        <f>'Wooden Volumes'!$S$14</f>
        <v>Black 
RAL 7043</v>
      </c>
      <c r="E11082" s="1165" t="s">
        <v>27829</v>
      </c>
      <c r="F11082" s="1165" t="s">
        <v>28595</v>
      </c>
    </row>
    <row r="11083" spans="1:6">
      <c r="A11083" s="1165" t="str">
        <f t="shared" si="1153"/>
        <v>VEXP33YEL</v>
      </c>
      <c r="B11083" s="1165">
        <f>IFERROR(INDEX('Wooden Volumes'!$B$14:$S$554,MATCH(C11083,'Wooden Volumes'!$B$14:$B$552,FALSE),MATCH(D11083,'Wooden Volumes'!$B$14:$S$14,FALSE)),0)</f>
        <v>0</v>
      </c>
      <c r="C11083" s="1165" t="s">
        <v>28627</v>
      </c>
      <c r="D11083" s="1168" t="str">
        <f>'Wooden Volumes'!$K$14</f>
        <v>Yellow RAL 1018</v>
      </c>
      <c r="E11083" s="1165" t="s">
        <v>27823</v>
      </c>
      <c r="F11083" s="1165" t="s">
        <v>28595</v>
      </c>
    </row>
    <row r="11084" spans="1:6">
      <c r="A11084" s="1165" t="str">
        <f t="shared" si="1153"/>
        <v>VEXP33ORA</v>
      </c>
      <c r="B11084" s="1165">
        <f>IFERROR(INDEX('Wooden Volumes'!$B$14:$S$554,MATCH(C11084,'Wooden Volumes'!$B$14:$B$552,FALSE),MATCH(D11084,'Wooden Volumes'!$B$14:$S$14,FALSE)),0)</f>
        <v>0</v>
      </c>
      <c r="C11084" s="1165" t="str">
        <f>C11083</f>
        <v>VEXP33</v>
      </c>
      <c r="D11084" s="988" t="str">
        <f>'Wooden Volumes'!$L$14</f>
        <v>Orange RAL 2003</v>
      </c>
      <c r="E11084" s="1165" t="s">
        <v>27836</v>
      </c>
      <c r="F11084" s="1165" t="s">
        <v>28595</v>
      </c>
    </row>
    <row r="11085" spans="1:6">
      <c r="A11085" s="1165" t="str">
        <f t="shared" si="1153"/>
        <v>VEXP33RED</v>
      </c>
      <c r="B11085" s="1165">
        <f>IFERROR(INDEX('Wooden Volumes'!$B$14:$S$554,MATCH(C11085,'Wooden Volumes'!$B$14:$B$552,FALSE),MATCH(D11085,'Wooden Volumes'!$B$14:$S$14,FALSE)),0)</f>
        <v>0</v>
      </c>
      <c r="C11085" s="1165" t="str">
        <f t="shared" ref="C11085:C11090" si="1157">C11084</f>
        <v>VEXP33</v>
      </c>
      <c r="D11085" s="988" t="str">
        <f>'Wooden Volumes'!$M$14</f>
        <v>Red RAL 3020</v>
      </c>
      <c r="E11085" s="1165" t="s">
        <v>27826</v>
      </c>
      <c r="F11085" s="1165" t="s">
        <v>28595</v>
      </c>
    </row>
    <row r="11086" spans="1:6">
      <c r="A11086" s="1165" t="str">
        <f t="shared" si="1153"/>
        <v>VEXP33BLU</v>
      </c>
      <c r="B11086" s="1165">
        <f>IFERROR(INDEX('Wooden Volumes'!$B$14:$S$554,MATCH(C11086,'Wooden Volumes'!$B$14:$B$552,FALSE),MATCH(D11086,'Wooden Volumes'!$B$14:$S$14,FALSE)),0)</f>
        <v>0</v>
      </c>
      <c r="C11086" s="1165" t="str">
        <f t="shared" si="1157"/>
        <v>VEXP33</v>
      </c>
      <c r="D11086" s="988" t="str">
        <f>'Wooden Volumes'!$O$14</f>
        <v>Blue 
RAL 5015</v>
      </c>
      <c r="E11086" s="1165" t="s">
        <v>27827</v>
      </c>
      <c r="F11086" s="1165" t="s">
        <v>28595</v>
      </c>
    </row>
    <row r="11087" spans="1:6">
      <c r="A11087" s="1165" t="str">
        <f t="shared" si="1153"/>
        <v>VEXP33GRE</v>
      </c>
      <c r="B11087" s="1165">
        <f>IFERROR(INDEX('Wooden Volumes'!$B$14:$S$554,MATCH(C11087,'Wooden Volumes'!$B$14:$B$552,FALSE),MATCH(D11087,'Wooden Volumes'!$B$14:$S$14,FALSE)),0)</f>
        <v>0</v>
      </c>
      <c r="C11087" s="1165" t="str">
        <f t="shared" si="1157"/>
        <v>VEXP33</v>
      </c>
      <c r="D11087" s="988" t="str">
        <f>'Wooden Volumes'!$P$14</f>
        <v>Green 
RAL 6018</v>
      </c>
      <c r="E11087" s="1165" t="s">
        <v>27837</v>
      </c>
      <c r="F11087" s="1165" t="s">
        <v>28595</v>
      </c>
    </row>
    <row r="11088" spans="1:6">
      <c r="A11088" s="1165" t="str">
        <f t="shared" si="1153"/>
        <v>VEXP33WHI</v>
      </c>
      <c r="B11088" s="1165">
        <f>IFERROR(INDEX('Wooden Volumes'!$B$14:$S$554,MATCH(C11088,'Wooden Volumes'!$B$14:$B$552,FALSE),MATCH(D11088,'Wooden Volumes'!$B$14:$S$14,FALSE)),0)</f>
        <v>0</v>
      </c>
      <c r="C11088" s="1165" t="str">
        <f t="shared" si="1157"/>
        <v>VEXP33</v>
      </c>
      <c r="D11088" s="988" t="str">
        <f>'Wooden Volumes'!$Q$14</f>
        <v>White 
RAL 9003</v>
      </c>
      <c r="E11088" s="1165" t="s">
        <v>27838</v>
      </c>
      <c r="F11088" s="1165" t="s">
        <v>28595</v>
      </c>
    </row>
    <row r="11089" spans="1:6">
      <c r="A11089" s="1165" t="str">
        <f t="shared" si="1153"/>
        <v>VEXP33GRY</v>
      </c>
      <c r="B11089" s="1165">
        <f>IFERROR(INDEX('Wooden Volumes'!$B$14:$S$554,MATCH(C11089,'Wooden Volumes'!$B$14:$B$552,FALSE),MATCH(D11089,'Wooden Volumes'!$B$14:$S$14,FALSE)),0)</f>
        <v>0</v>
      </c>
      <c r="C11089" s="1165" t="str">
        <f t="shared" si="1157"/>
        <v>VEXP33</v>
      </c>
      <c r="D11089" s="988" t="str">
        <f>'Wooden Volumes'!$R$14</f>
        <v>Grey 
RAL 7038</v>
      </c>
      <c r="E11089" s="1165" t="s">
        <v>27828</v>
      </c>
      <c r="F11089" s="1165" t="s">
        <v>28595</v>
      </c>
    </row>
    <row r="11090" spans="1:6">
      <c r="A11090" s="1165" t="str">
        <f t="shared" si="1153"/>
        <v>VEXP33BLK</v>
      </c>
      <c r="B11090" s="1165">
        <f>IFERROR(INDEX('Wooden Volumes'!$B$14:$S$554,MATCH(C11090,'Wooden Volumes'!$B$14:$B$552,FALSE),MATCH(D11090,'Wooden Volumes'!$B$14:$S$14,FALSE)),0)</f>
        <v>0</v>
      </c>
      <c r="C11090" s="1165" t="str">
        <f t="shared" si="1157"/>
        <v>VEXP33</v>
      </c>
      <c r="D11090" s="988" t="str">
        <f>'Wooden Volumes'!$S$14</f>
        <v>Black 
RAL 7043</v>
      </c>
      <c r="E11090" s="1165" t="s">
        <v>27829</v>
      </c>
      <c r="F11090" s="1165" t="s">
        <v>28595</v>
      </c>
    </row>
    <row r="11091" spans="1:6">
      <c r="A11091" s="1165" t="str">
        <f t="shared" si="1153"/>
        <v>VEXP34YEL</v>
      </c>
      <c r="B11091" s="1165">
        <f>IFERROR(INDEX('Wooden Volumes'!$B$14:$S$554,MATCH(C11091,'Wooden Volumes'!$B$14:$B$552,FALSE),MATCH(D11091,'Wooden Volumes'!$B$14:$S$14,FALSE)),0)</f>
        <v>0</v>
      </c>
      <c r="C11091" s="1165" t="s">
        <v>28628</v>
      </c>
      <c r="D11091" s="1168" t="str">
        <f>'Wooden Volumes'!$K$14</f>
        <v>Yellow RAL 1018</v>
      </c>
      <c r="E11091" s="1165" t="s">
        <v>27823</v>
      </c>
      <c r="F11091" s="1165" t="s">
        <v>28595</v>
      </c>
    </row>
    <row r="11092" spans="1:6">
      <c r="A11092" s="1165" t="str">
        <f t="shared" si="1153"/>
        <v>VEXP34ORA</v>
      </c>
      <c r="B11092" s="1165">
        <f>IFERROR(INDEX('Wooden Volumes'!$B$14:$S$554,MATCH(C11092,'Wooden Volumes'!$B$14:$B$552,FALSE),MATCH(D11092,'Wooden Volumes'!$B$14:$S$14,FALSE)),0)</f>
        <v>0</v>
      </c>
      <c r="C11092" s="1165" t="str">
        <f>C11091</f>
        <v>VEXP34</v>
      </c>
      <c r="D11092" s="988" t="str">
        <f>'Wooden Volumes'!$L$14</f>
        <v>Orange RAL 2003</v>
      </c>
      <c r="E11092" s="1165" t="s">
        <v>27836</v>
      </c>
      <c r="F11092" s="1165" t="s">
        <v>28595</v>
      </c>
    </row>
    <row r="11093" spans="1:6">
      <c r="A11093" s="1165" t="str">
        <f t="shared" si="1153"/>
        <v>VEXP34RED</v>
      </c>
      <c r="B11093" s="1165">
        <f>IFERROR(INDEX('Wooden Volumes'!$B$14:$S$554,MATCH(C11093,'Wooden Volumes'!$B$14:$B$552,FALSE),MATCH(D11093,'Wooden Volumes'!$B$14:$S$14,FALSE)),0)</f>
        <v>0</v>
      </c>
      <c r="C11093" s="1165" t="str">
        <f t="shared" ref="C11093:C11098" si="1158">C11092</f>
        <v>VEXP34</v>
      </c>
      <c r="D11093" s="988" t="str">
        <f>'Wooden Volumes'!$M$14</f>
        <v>Red RAL 3020</v>
      </c>
      <c r="E11093" s="1165" t="s">
        <v>27826</v>
      </c>
      <c r="F11093" s="1165" t="s">
        <v>28595</v>
      </c>
    </row>
    <row r="11094" spans="1:6">
      <c r="A11094" s="1165" t="str">
        <f t="shared" si="1153"/>
        <v>VEXP34BLU</v>
      </c>
      <c r="B11094" s="1165">
        <f>IFERROR(INDEX('Wooden Volumes'!$B$14:$S$554,MATCH(C11094,'Wooden Volumes'!$B$14:$B$552,FALSE),MATCH(D11094,'Wooden Volumes'!$B$14:$S$14,FALSE)),0)</f>
        <v>0</v>
      </c>
      <c r="C11094" s="1165" t="str">
        <f t="shared" si="1158"/>
        <v>VEXP34</v>
      </c>
      <c r="D11094" s="988" t="str">
        <f>'Wooden Volumes'!$O$14</f>
        <v>Blue 
RAL 5015</v>
      </c>
      <c r="E11094" s="1165" t="s">
        <v>27827</v>
      </c>
      <c r="F11094" s="1165" t="s">
        <v>28595</v>
      </c>
    </row>
    <row r="11095" spans="1:6">
      <c r="A11095" s="1165" t="str">
        <f t="shared" si="1153"/>
        <v>VEXP34GRE</v>
      </c>
      <c r="B11095" s="1165">
        <f>IFERROR(INDEX('Wooden Volumes'!$B$14:$S$554,MATCH(C11095,'Wooden Volumes'!$B$14:$B$552,FALSE),MATCH(D11095,'Wooden Volumes'!$B$14:$S$14,FALSE)),0)</f>
        <v>0</v>
      </c>
      <c r="C11095" s="1165" t="str">
        <f t="shared" si="1158"/>
        <v>VEXP34</v>
      </c>
      <c r="D11095" s="988" t="str">
        <f>'Wooden Volumes'!$P$14</f>
        <v>Green 
RAL 6018</v>
      </c>
      <c r="E11095" s="1165" t="s">
        <v>27837</v>
      </c>
      <c r="F11095" s="1165" t="s">
        <v>28595</v>
      </c>
    </row>
    <row r="11096" spans="1:6">
      <c r="A11096" s="1165" t="str">
        <f t="shared" si="1153"/>
        <v>VEXP34WHI</v>
      </c>
      <c r="B11096" s="1165">
        <f>IFERROR(INDEX('Wooden Volumes'!$B$14:$S$554,MATCH(C11096,'Wooden Volumes'!$B$14:$B$552,FALSE),MATCH(D11096,'Wooden Volumes'!$B$14:$S$14,FALSE)),0)</f>
        <v>0</v>
      </c>
      <c r="C11096" s="1165" t="str">
        <f t="shared" si="1158"/>
        <v>VEXP34</v>
      </c>
      <c r="D11096" s="988" t="str">
        <f>'Wooden Volumes'!$Q$14</f>
        <v>White 
RAL 9003</v>
      </c>
      <c r="E11096" s="1165" t="s">
        <v>27838</v>
      </c>
      <c r="F11096" s="1165" t="s">
        <v>28595</v>
      </c>
    </row>
    <row r="11097" spans="1:6">
      <c r="A11097" s="1165" t="str">
        <f t="shared" si="1153"/>
        <v>VEXP34GRY</v>
      </c>
      <c r="B11097" s="1165">
        <f>IFERROR(INDEX('Wooden Volumes'!$B$14:$S$554,MATCH(C11097,'Wooden Volumes'!$B$14:$B$552,FALSE),MATCH(D11097,'Wooden Volumes'!$B$14:$S$14,FALSE)),0)</f>
        <v>0</v>
      </c>
      <c r="C11097" s="1165" t="str">
        <f t="shared" si="1158"/>
        <v>VEXP34</v>
      </c>
      <c r="D11097" s="988" t="str">
        <f>'Wooden Volumes'!$R$14</f>
        <v>Grey 
RAL 7038</v>
      </c>
      <c r="E11097" s="1165" t="s">
        <v>27828</v>
      </c>
      <c r="F11097" s="1165" t="s">
        <v>28595</v>
      </c>
    </row>
    <row r="11098" spans="1:6">
      <c r="A11098" s="1165" t="str">
        <f t="shared" si="1153"/>
        <v>VEXP34BLK</v>
      </c>
      <c r="B11098" s="1165">
        <f>IFERROR(INDEX('Wooden Volumes'!$B$14:$S$554,MATCH(C11098,'Wooden Volumes'!$B$14:$B$552,FALSE),MATCH(D11098,'Wooden Volumes'!$B$14:$S$14,FALSE)),0)</f>
        <v>0</v>
      </c>
      <c r="C11098" s="1165" t="str">
        <f t="shared" si="1158"/>
        <v>VEXP34</v>
      </c>
      <c r="D11098" s="988" t="str">
        <f>'Wooden Volumes'!$S$14</f>
        <v>Black 
RAL 7043</v>
      </c>
      <c r="E11098" s="1165" t="s">
        <v>27829</v>
      </c>
      <c r="F11098" s="1165" t="s">
        <v>28595</v>
      </c>
    </row>
    <row r="11099" spans="1:6">
      <c r="A11099" s="1165" t="str">
        <f t="shared" si="1153"/>
        <v>VEXP35YEL</v>
      </c>
      <c r="B11099" s="1165">
        <f>IFERROR(INDEX('Wooden Volumes'!$B$14:$S$554,MATCH(C11099,'Wooden Volumes'!$B$14:$B$552,FALSE),MATCH(D11099,'Wooden Volumes'!$B$14:$S$14,FALSE)),0)</f>
        <v>0</v>
      </c>
      <c r="C11099" s="1165" t="s">
        <v>28629</v>
      </c>
      <c r="D11099" s="1168" t="str">
        <f>'Wooden Volumes'!$K$14</f>
        <v>Yellow RAL 1018</v>
      </c>
      <c r="E11099" s="1165" t="s">
        <v>27823</v>
      </c>
      <c r="F11099" s="1165" t="s">
        <v>28595</v>
      </c>
    </row>
    <row r="11100" spans="1:6">
      <c r="A11100" s="1165" t="str">
        <f t="shared" si="1153"/>
        <v>VEXP35ORA</v>
      </c>
      <c r="B11100" s="1165">
        <f>IFERROR(INDEX('Wooden Volumes'!$B$14:$S$554,MATCH(C11100,'Wooden Volumes'!$B$14:$B$552,FALSE),MATCH(D11100,'Wooden Volumes'!$B$14:$S$14,FALSE)),0)</f>
        <v>0</v>
      </c>
      <c r="C11100" s="1165" t="str">
        <f>C11099</f>
        <v>VEXP35</v>
      </c>
      <c r="D11100" s="988" t="str">
        <f>'Wooden Volumes'!$L$14</f>
        <v>Orange RAL 2003</v>
      </c>
      <c r="E11100" s="1165" t="s">
        <v>27836</v>
      </c>
      <c r="F11100" s="1165" t="s">
        <v>28595</v>
      </c>
    </row>
    <row r="11101" spans="1:6">
      <c r="A11101" s="1165" t="str">
        <f t="shared" si="1153"/>
        <v>VEXP35RED</v>
      </c>
      <c r="B11101" s="1165">
        <f>IFERROR(INDEX('Wooden Volumes'!$B$14:$S$554,MATCH(C11101,'Wooden Volumes'!$B$14:$B$552,FALSE),MATCH(D11101,'Wooden Volumes'!$B$14:$S$14,FALSE)),0)</f>
        <v>0</v>
      </c>
      <c r="C11101" s="1165" t="str">
        <f t="shared" ref="C11101:C11106" si="1159">C11100</f>
        <v>VEXP35</v>
      </c>
      <c r="D11101" s="988" t="str">
        <f>'Wooden Volumes'!$M$14</f>
        <v>Red RAL 3020</v>
      </c>
      <c r="E11101" s="1165" t="s">
        <v>27826</v>
      </c>
      <c r="F11101" s="1165" t="s">
        <v>28595</v>
      </c>
    </row>
    <row r="11102" spans="1:6">
      <c r="A11102" s="1165" t="str">
        <f t="shared" si="1153"/>
        <v>VEXP35BLU</v>
      </c>
      <c r="B11102" s="1165">
        <f>IFERROR(INDEX('Wooden Volumes'!$B$14:$S$554,MATCH(C11102,'Wooden Volumes'!$B$14:$B$552,FALSE),MATCH(D11102,'Wooden Volumes'!$B$14:$S$14,FALSE)),0)</f>
        <v>0</v>
      </c>
      <c r="C11102" s="1165" t="str">
        <f t="shared" si="1159"/>
        <v>VEXP35</v>
      </c>
      <c r="D11102" s="988" t="str">
        <f>'Wooden Volumes'!$O$14</f>
        <v>Blue 
RAL 5015</v>
      </c>
      <c r="E11102" s="1165" t="s">
        <v>27827</v>
      </c>
      <c r="F11102" s="1165" t="s">
        <v>28595</v>
      </c>
    </row>
    <row r="11103" spans="1:6">
      <c r="A11103" s="1165" t="str">
        <f t="shared" si="1153"/>
        <v>VEXP35GRE</v>
      </c>
      <c r="B11103" s="1165">
        <f>IFERROR(INDEX('Wooden Volumes'!$B$14:$S$554,MATCH(C11103,'Wooden Volumes'!$B$14:$B$552,FALSE),MATCH(D11103,'Wooden Volumes'!$B$14:$S$14,FALSE)),0)</f>
        <v>0</v>
      </c>
      <c r="C11103" s="1165" t="str">
        <f t="shared" si="1159"/>
        <v>VEXP35</v>
      </c>
      <c r="D11103" s="988" t="str">
        <f>'Wooden Volumes'!$P$14</f>
        <v>Green 
RAL 6018</v>
      </c>
      <c r="E11103" s="1165" t="s">
        <v>27837</v>
      </c>
      <c r="F11103" s="1165" t="s">
        <v>28595</v>
      </c>
    </row>
    <row r="11104" spans="1:6">
      <c r="A11104" s="1165" t="str">
        <f t="shared" si="1153"/>
        <v>VEXP35WHI</v>
      </c>
      <c r="B11104" s="1165">
        <f>IFERROR(INDEX('Wooden Volumes'!$B$14:$S$554,MATCH(C11104,'Wooden Volumes'!$B$14:$B$552,FALSE),MATCH(D11104,'Wooden Volumes'!$B$14:$S$14,FALSE)),0)</f>
        <v>0</v>
      </c>
      <c r="C11104" s="1165" t="str">
        <f t="shared" si="1159"/>
        <v>VEXP35</v>
      </c>
      <c r="D11104" s="988" t="str">
        <f>'Wooden Volumes'!$Q$14</f>
        <v>White 
RAL 9003</v>
      </c>
      <c r="E11104" s="1165" t="s">
        <v>27838</v>
      </c>
      <c r="F11104" s="1165" t="s">
        <v>28595</v>
      </c>
    </row>
    <row r="11105" spans="1:6">
      <c r="A11105" s="1165" t="str">
        <f t="shared" si="1153"/>
        <v>VEXP35GRY</v>
      </c>
      <c r="B11105" s="1165">
        <f>IFERROR(INDEX('Wooden Volumes'!$B$14:$S$554,MATCH(C11105,'Wooden Volumes'!$B$14:$B$552,FALSE),MATCH(D11105,'Wooden Volumes'!$B$14:$S$14,FALSE)),0)</f>
        <v>0</v>
      </c>
      <c r="C11105" s="1165" t="str">
        <f t="shared" si="1159"/>
        <v>VEXP35</v>
      </c>
      <c r="D11105" s="988" t="str">
        <f>'Wooden Volumes'!$R$14</f>
        <v>Grey 
RAL 7038</v>
      </c>
      <c r="E11105" s="1165" t="s">
        <v>27828</v>
      </c>
      <c r="F11105" s="1165" t="s">
        <v>28595</v>
      </c>
    </row>
    <row r="11106" spans="1:6">
      <c r="A11106" s="1165" t="str">
        <f t="shared" si="1153"/>
        <v>VEXP35BLK</v>
      </c>
      <c r="B11106" s="1165">
        <f>IFERROR(INDEX('Wooden Volumes'!$B$14:$S$554,MATCH(C11106,'Wooden Volumes'!$B$14:$B$552,FALSE),MATCH(D11106,'Wooden Volumes'!$B$14:$S$14,FALSE)),0)</f>
        <v>0</v>
      </c>
      <c r="C11106" s="1165" t="str">
        <f t="shared" si="1159"/>
        <v>VEXP35</v>
      </c>
      <c r="D11106" s="988" t="str">
        <f>'Wooden Volumes'!$S$14</f>
        <v>Black 
RAL 7043</v>
      </c>
      <c r="E11106" s="1165" t="s">
        <v>27829</v>
      </c>
      <c r="F11106" s="1165" t="s">
        <v>28595</v>
      </c>
    </row>
    <row r="11107" spans="1:6">
      <c r="A11107" s="1165" t="str">
        <f t="shared" si="1153"/>
        <v>VEXP36YEL</v>
      </c>
      <c r="B11107" s="1165">
        <f>IFERROR(INDEX('Wooden Volumes'!$B$14:$S$554,MATCH(C11107,'Wooden Volumes'!$B$14:$B$552,FALSE),MATCH(D11107,'Wooden Volumes'!$B$14:$S$14,FALSE)),0)</f>
        <v>0</v>
      </c>
      <c r="C11107" s="1165" t="s">
        <v>28630</v>
      </c>
      <c r="D11107" s="1168" t="str">
        <f>'Wooden Volumes'!$K$14</f>
        <v>Yellow RAL 1018</v>
      </c>
      <c r="E11107" s="1165" t="s">
        <v>27823</v>
      </c>
      <c r="F11107" s="1165" t="s">
        <v>28595</v>
      </c>
    </row>
    <row r="11108" spans="1:6">
      <c r="A11108" s="1165" t="str">
        <f t="shared" si="1153"/>
        <v>VEXP36ORA</v>
      </c>
      <c r="B11108" s="1165">
        <f>IFERROR(INDEX('Wooden Volumes'!$B$14:$S$554,MATCH(C11108,'Wooden Volumes'!$B$14:$B$552,FALSE),MATCH(D11108,'Wooden Volumes'!$B$14:$S$14,FALSE)),0)</f>
        <v>0</v>
      </c>
      <c r="C11108" s="1165" t="str">
        <f>C11107</f>
        <v>VEXP36</v>
      </c>
      <c r="D11108" s="988" t="str">
        <f>'Wooden Volumes'!$L$14</f>
        <v>Orange RAL 2003</v>
      </c>
      <c r="E11108" s="1165" t="s">
        <v>27836</v>
      </c>
      <c r="F11108" s="1165" t="s">
        <v>28595</v>
      </c>
    </row>
    <row r="11109" spans="1:6">
      <c r="A11109" s="1165" t="str">
        <f t="shared" si="1153"/>
        <v>VEXP36RED</v>
      </c>
      <c r="B11109" s="1165">
        <f>IFERROR(INDEX('Wooden Volumes'!$B$14:$S$554,MATCH(C11109,'Wooden Volumes'!$B$14:$B$552,FALSE),MATCH(D11109,'Wooden Volumes'!$B$14:$S$14,FALSE)),0)</f>
        <v>0</v>
      </c>
      <c r="C11109" s="1165" t="str">
        <f t="shared" ref="C11109:C11114" si="1160">C11108</f>
        <v>VEXP36</v>
      </c>
      <c r="D11109" s="988" t="str">
        <f>'Wooden Volumes'!$M$14</f>
        <v>Red RAL 3020</v>
      </c>
      <c r="E11109" s="1165" t="s">
        <v>27826</v>
      </c>
      <c r="F11109" s="1165" t="s">
        <v>28595</v>
      </c>
    </row>
    <row r="11110" spans="1:6">
      <c r="A11110" s="1165" t="str">
        <f t="shared" si="1153"/>
        <v>VEXP36BLU</v>
      </c>
      <c r="B11110" s="1165">
        <f>IFERROR(INDEX('Wooden Volumes'!$B$14:$S$554,MATCH(C11110,'Wooden Volumes'!$B$14:$B$552,FALSE),MATCH(D11110,'Wooden Volumes'!$B$14:$S$14,FALSE)),0)</f>
        <v>0</v>
      </c>
      <c r="C11110" s="1165" t="str">
        <f t="shared" si="1160"/>
        <v>VEXP36</v>
      </c>
      <c r="D11110" s="988" t="str">
        <f>'Wooden Volumes'!$O$14</f>
        <v>Blue 
RAL 5015</v>
      </c>
      <c r="E11110" s="1165" t="s">
        <v>27827</v>
      </c>
      <c r="F11110" s="1165" t="s">
        <v>28595</v>
      </c>
    </row>
    <row r="11111" spans="1:6">
      <c r="A11111" s="1165" t="str">
        <f t="shared" si="1153"/>
        <v>VEXP36GRE</v>
      </c>
      <c r="B11111" s="1165">
        <f>IFERROR(INDEX('Wooden Volumes'!$B$14:$S$554,MATCH(C11111,'Wooden Volumes'!$B$14:$B$552,FALSE),MATCH(D11111,'Wooden Volumes'!$B$14:$S$14,FALSE)),0)</f>
        <v>0</v>
      </c>
      <c r="C11111" s="1165" t="str">
        <f t="shared" si="1160"/>
        <v>VEXP36</v>
      </c>
      <c r="D11111" s="988" t="str">
        <f>'Wooden Volumes'!$P$14</f>
        <v>Green 
RAL 6018</v>
      </c>
      <c r="E11111" s="1165" t="s">
        <v>27837</v>
      </c>
      <c r="F11111" s="1165" t="s">
        <v>28595</v>
      </c>
    </row>
    <row r="11112" spans="1:6">
      <c r="A11112" s="1165" t="str">
        <f t="shared" si="1153"/>
        <v>VEXP36WHI</v>
      </c>
      <c r="B11112" s="1165">
        <f>IFERROR(INDEX('Wooden Volumes'!$B$14:$S$554,MATCH(C11112,'Wooden Volumes'!$B$14:$B$552,FALSE),MATCH(D11112,'Wooden Volumes'!$B$14:$S$14,FALSE)),0)</f>
        <v>0</v>
      </c>
      <c r="C11112" s="1165" t="str">
        <f t="shared" si="1160"/>
        <v>VEXP36</v>
      </c>
      <c r="D11112" s="988" t="str">
        <f>'Wooden Volumes'!$Q$14</f>
        <v>White 
RAL 9003</v>
      </c>
      <c r="E11112" s="1165" t="s">
        <v>27838</v>
      </c>
      <c r="F11112" s="1165" t="s">
        <v>28595</v>
      </c>
    </row>
    <row r="11113" spans="1:6">
      <c r="A11113" s="1165" t="str">
        <f t="shared" si="1153"/>
        <v>VEXP36GRY</v>
      </c>
      <c r="B11113" s="1165">
        <f>IFERROR(INDEX('Wooden Volumes'!$B$14:$S$554,MATCH(C11113,'Wooden Volumes'!$B$14:$B$552,FALSE),MATCH(D11113,'Wooden Volumes'!$B$14:$S$14,FALSE)),0)</f>
        <v>0</v>
      </c>
      <c r="C11113" s="1165" t="str">
        <f t="shared" si="1160"/>
        <v>VEXP36</v>
      </c>
      <c r="D11113" s="988" t="str">
        <f>'Wooden Volumes'!$R$14</f>
        <v>Grey 
RAL 7038</v>
      </c>
      <c r="E11113" s="1165" t="s">
        <v>27828</v>
      </c>
      <c r="F11113" s="1165" t="s">
        <v>28595</v>
      </c>
    </row>
    <row r="11114" spans="1:6">
      <c r="A11114" s="1165" t="str">
        <f t="shared" si="1153"/>
        <v>VEXP36BLK</v>
      </c>
      <c r="B11114" s="1165">
        <f>IFERROR(INDEX('Wooden Volumes'!$B$14:$S$554,MATCH(C11114,'Wooden Volumes'!$B$14:$B$552,FALSE),MATCH(D11114,'Wooden Volumes'!$B$14:$S$14,FALSE)),0)</f>
        <v>0</v>
      </c>
      <c r="C11114" s="1165" t="str">
        <f t="shared" si="1160"/>
        <v>VEXP36</v>
      </c>
      <c r="D11114" s="988" t="str">
        <f>'Wooden Volumes'!$S$14</f>
        <v>Black 
RAL 7043</v>
      </c>
      <c r="E11114" s="1165" t="s">
        <v>27829</v>
      </c>
      <c r="F11114" s="1165" t="s">
        <v>28595</v>
      </c>
    </row>
    <row r="11115" spans="1:6">
      <c r="A11115" s="1165" t="str">
        <f t="shared" ref="A11115:A11171" si="1161">CONCATENATE(C11115,E11115)</f>
        <v>VEXP37YEL</v>
      </c>
      <c r="B11115" s="1165">
        <f>IFERROR(INDEX('Wooden Volumes'!$B$14:$S$554,MATCH(C11115,'Wooden Volumes'!$B$14:$B$552,FALSE),MATCH(D11115,'Wooden Volumes'!$B$14:$S$14,FALSE)),0)</f>
        <v>0</v>
      </c>
      <c r="C11115" s="1165" t="s">
        <v>28631</v>
      </c>
      <c r="D11115" s="1168" t="str">
        <f>'Wooden Volumes'!$K$14</f>
        <v>Yellow RAL 1018</v>
      </c>
      <c r="E11115" s="1165" t="s">
        <v>27823</v>
      </c>
      <c r="F11115" s="1165" t="s">
        <v>28595</v>
      </c>
    </row>
    <row r="11116" spans="1:6">
      <c r="A11116" s="1165" t="str">
        <f t="shared" si="1161"/>
        <v>VEXP37ORA</v>
      </c>
      <c r="B11116" s="1165">
        <f>IFERROR(INDEX('Wooden Volumes'!$B$14:$S$554,MATCH(C11116,'Wooden Volumes'!$B$14:$B$552,FALSE),MATCH(D11116,'Wooden Volumes'!$B$14:$S$14,FALSE)),0)</f>
        <v>0</v>
      </c>
      <c r="C11116" s="1165" t="str">
        <f>C11115</f>
        <v>VEXP37</v>
      </c>
      <c r="D11116" s="988" t="str">
        <f>'Wooden Volumes'!$L$14</f>
        <v>Orange RAL 2003</v>
      </c>
      <c r="E11116" s="1165" t="s">
        <v>27836</v>
      </c>
      <c r="F11116" s="1165" t="s">
        <v>28595</v>
      </c>
    </row>
    <row r="11117" spans="1:6">
      <c r="A11117" s="1165" t="str">
        <f t="shared" si="1161"/>
        <v>VEXP37RED</v>
      </c>
      <c r="B11117" s="1165">
        <f>IFERROR(INDEX('Wooden Volumes'!$B$14:$S$554,MATCH(C11117,'Wooden Volumes'!$B$14:$B$552,FALSE),MATCH(D11117,'Wooden Volumes'!$B$14:$S$14,FALSE)),0)</f>
        <v>0</v>
      </c>
      <c r="C11117" s="1165" t="str">
        <f t="shared" ref="C11117:C11122" si="1162">C11116</f>
        <v>VEXP37</v>
      </c>
      <c r="D11117" s="988" t="str">
        <f>'Wooden Volumes'!$M$14</f>
        <v>Red RAL 3020</v>
      </c>
      <c r="E11117" s="1165" t="s">
        <v>27826</v>
      </c>
      <c r="F11117" s="1165" t="s">
        <v>28595</v>
      </c>
    </row>
    <row r="11118" spans="1:6">
      <c r="A11118" s="1165" t="str">
        <f t="shared" si="1161"/>
        <v>VEXP37BLU</v>
      </c>
      <c r="B11118" s="1165">
        <f>IFERROR(INDEX('Wooden Volumes'!$B$14:$S$554,MATCH(C11118,'Wooden Volumes'!$B$14:$B$552,FALSE),MATCH(D11118,'Wooden Volumes'!$B$14:$S$14,FALSE)),0)</f>
        <v>0</v>
      </c>
      <c r="C11118" s="1165" t="str">
        <f t="shared" si="1162"/>
        <v>VEXP37</v>
      </c>
      <c r="D11118" s="988" t="str">
        <f>'Wooden Volumes'!$O$14</f>
        <v>Blue 
RAL 5015</v>
      </c>
      <c r="E11118" s="1165" t="s">
        <v>27827</v>
      </c>
      <c r="F11118" s="1165" t="s">
        <v>28595</v>
      </c>
    </row>
    <row r="11119" spans="1:6">
      <c r="A11119" s="1165" t="str">
        <f t="shared" si="1161"/>
        <v>VEXP37GRE</v>
      </c>
      <c r="B11119" s="1165">
        <f>IFERROR(INDEX('Wooden Volumes'!$B$14:$S$554,MATCH(C11119,'Wooden Volumes'!$B$14:$B$552,FALSE),MATCH(D11119,'Wooden Volumes'!$B$14:$S$14,FALSE)),0)</f>
        <v>0</v>
      </c>
      <c r="C11119" s="1165" t="str">
        <f t="shared" si="1162"/>
        <v>VEXP37</v>
      </c>
      <c r="D11119" s="988" t="str">
        <f>'Wooden Volumes'!$P$14</f>
        <v>Green 
RAL 6018</v>
      </c>
      <c r="E11119" s="1165" t="s">
        <v>27837</v>
      </c>
      <c r="F11119" s="1165" t="s">
        <v>28595</v>
      </c>
    </row>
    <row r="11120" spans="1:6">
      <c r="A11120" s="1165" t="str">
        <f t="shared" si="1161"/>
        <v>VEXP37WHI</v>
      </c>
      <c r="B11120" s="1165">
        <f>IFERROR(INDEX('Wooden Volumes'!$B$14:$S$554,MATCH(C11120,'Wooden Volumes'!$B$14:$B$552,FALSE),MATCH(D11120,'Wooden Volumes'!$B$14:$S$14,FALSE)),0)</f>
        <v>0</v>
      </c>
      <c r="C11120" s="1165" t="str">
        <f t="shared" si="1162"/>
        <v>VEXP37</v>
      </c>
      <c r="D11120" s="988" t="str">
        <f>'Wooden Volumes'!$Q$14</f>
        <v>White 
RAL 9003</v>
      </c>
      <c r="E11120" s="1165" t="s">
        <v>27838</v>
      </c>
      <c r="F11120" s="1165" t="s">
        <v>28595</v>
      </c>
    </row>
    <row r="11121" spans="1:6">
      <c r="A11121" s="1165" t="str">
        <f t="shared" si="1161"/>
        <v>VEXP37GRY</v>
      </c>
      <c r="B11121" s="1165">
        <f>IFERROR(INDEX('Wooden Volumes'!$B$14:$S$554,MATCH(C11121,'Wooden Volumes'!$B$14:$B$552,FALSE),MATCH(D11121,'Wooden Volumes'!$B$14:$S$14,FALSE)),0)</f>
        <v>0</v>
      </c>
      <c r="C11121" s="1165" t="str">
        <f t="shared" si="1162"/>
        <v>VEXP37</v>
      </c>
      <c r="D11121" s="988" t="str">
        <f>'Wooden Volumes'!$R$14</f>
        <v>Grey 
RAL 7038</v>
      </c>
      <c r="E11121" s="1165" t="s">
        <v>27828</v>
      </c>
      <c r="F11121" s="1165" t="s">
        <v>28595</v>
      </c>
    </row>
    <row r="11122" spans="1:6">
      <c r="A11122" s="1165" t="str">
        <f t="shared" si="1161"/>
        <v>VEXP37BLK</v>
      </c>
      <c r="B11122" s="1165">
        <f>IFERROR(INDEX('Wooden Volumes'!$B$14:$S$554,MATCH(C11122,'Wooden Volumes'!$B$14:$B$552,FALSE),MATCH(D11122,'Wooden Volumes'!$B$14:$S$14,FALSE)),0)</f>
        <v>0</v>
      </c>
      <c r="C11122" s="1165" t="str">
        <f t="shared" si="1162"/>
        <v>VEXP37</v>
      </c>
      <c r="D11122" s="988" t="str">
        <f>'Wooden Volumes'!$S$14</f>
        <v>Black 
RAL 7043</v>
      </c>
      <c r="E11122" s="1165" t="s">
        <v>27829</v>
      </c>
      <c r="F11122" s="1165" t="s">
        <v>28595</v>
      </c>
    </row>
    <row r="11123" spans="1:6">
      <c r="A11123" s="1165" t="str">
        <f t="shared" si="1161"/>
        <v>VEXP38YEL</v>
      </c>
      <c r="B11123" s="1165">
        <f>IFERROR(INDEX('Wooden Volumes'!$B$14:$S$554,MATCH(C11123,'Wooden Volumes'!$B$14:$B$552,FALSE),MATCH(D11123,'Wooden Volumes'!$B$14:$S$14,FALSE)),0)</f>
        <v>0</v>
      </c>
      <c r="C11123" s="1165" t="s">
        <v>28632</v>
      </c>
      <c r="D11123" s="1168" t="str">
        <f>'Wooden Volumes'!$K$14</f>
        <v>Yellow RAL 1018</v>
      </c>
      <c r="E11123" s="1165" t="s">
        <v>27823</v>
      </c>
      <c r="F11123" s="1165" t="s">
        <v>28595</v>
      </c>
    </row>
    <row r="11124" spans="1:6">
      <c r="A11124" s="1165" t="str">
        <f t="shared" si="1161"/>
        <v>VEXP38ORA</v>
      </c>
      <c r="B11124" s="1165">
        <f>IFERROR(INDEX('Wooden Volumes'!$B$14:$S$554,MATCH(C11124,'Wooden Volumes'!$B$14:$B$552,FALSE),MATCH(D11124,'Wooden Volumes'!$B$14:$S$14,FALSE)),0)</f>
        <v>0</v>
      </c>
      <c r="C11124" s="1165" t="str">
        <f>C11123</f>
        <v>VEXP38</v>
      </c>
      <c r="D11124" s="988" t="str">
        <f>'Wooden Volumes'!$L$14</f>
        <v>Orange RAL 2003</v>
      </c>
      <c r="E11124" s="1165" t="s">
        <v>27836</v>
      </c>
      <c r="F11124" s="1165" t="s">
        <v>28595</v>
      </c>
    </row>
    <row r="11125" spans="1:6">
      <c r="A11125" s="1165" t="str">
        <f t="shared" si="1161"/>
        <v>VEXP38RED</v>
      </c>
      <c r="B11125" s="1165">
        <f>IFERROR(INDEX('Wooden Volumes'!$B$14:$S$554,MATCH(C11125,'Wooden Volumes'!$B$14:$B$552,FALSE),MATCH(D11125,'Wooden Volumes'!$B$14:$S$14,FALSE)),0)</f>
        <v>0</v>
      </c>
      <c r="C11125" s="1165" t="str">
        <f t="shared" ref="C11125:C11130" si="1163">C11124</f>
        <v>VEXP38</v>
      </c>
      <c r="D11125" s="988" t="str">
        <f>'Wooden Volumes'!$M$14</f>
        <v>Red RAL 3020</v>
      </c>
      <c r="E11125" s="1165" t="s">
        <v>27826</v>
      </c>
      <c r="F11125" s="1165" t="s">
        <v>28595</v>
      </c>
    </row>
    <row r="11126" spans="1:6">
      <c r="A11126" s="1165" t="str">
        <f t="shared" si="1161"/>
        <v>VEXP38BLU</v>
      </c>
      <c r="B11126" s="1165">
        <f>IFERROR(INDEX('Wooden Volumes'!$B$14:$S$554,MATCH(C11126,'Wooden Volumes'!$B$14:$B$552,FALSE),MATCH(D11126,'Wooden Volumes'!$B$14:$S$14,FALSE)),0)</f>
        <v>0</v>
      </c>
      <c r="C11126" s="1165" t="str">
        <f t="shared" si="1163"/>
        <v>VEXP38</v>
      </c>
      <c r="D11126" s="988" t="str">
        <f>'Wooden Volumes'!$O$14</f>
        <v>Blue 
RAL 5015</v>
      </c>
      <c r="E11126" s="1165" t="s">
        <v>27827</v>
      </c>
      <c r="F11126" s="1165" t="s">
        <v>28595</v>
      </c>
    </row>
    <row r="11127" spans="1:6">
      <c r="A11127" s="1165" t="str">
        <f t="shared" si="1161"/>
        <v>VEXP38GRE</v>
      </c>
      <c r="B11127" s="1165">
        <f>IFERROR(INDEX('Wooden Volumes'!$B$14:$S$554,MATCH(C11127,'Wooden Volumes'!$B$14:$B$552,FALSE),MATCH(D11127,'Wooden Volumes'!$B$14:$S$14,FALSE)),0)</f>
        <v>0</v>
      </c>
      <c r="C11127" s="1165" t="str">
        <f t="shared" si="1163"/>
        <v>VEXP38</v>
      </c>
      <c r="D11127" s="988" t="str">
        <f>'Wooden Volumes'!$P$14</f>
        <v>Green 
RAL 6018</v>
      </c>
      <c r="E11127" s="1165" t="s">
        <v>27837</v>
      </c>
      <c r="F11127" s="1165" t="s">
        <v>28595</v>
      </c>
    </row>
    <row r="11128" spans="1:6">
      <c r="A11128" s="1165" t="str">
        <f t="shared" si="1161"/>
        <v>VEXP38WHI</v>
      </c>
      <c r="B11128" s="1165">
        <f>IFERROR(INDEX('Wooden Volumes'!$B$14:$S$554,MATCH(C11128,'Wooden Volumes'!$B$14:$B$552,FALSE),MATCH(D11128,'Wooden Volumes'!$B$14:$S$14,FALSE)),0)</f>
        <v>0</v>
      </c>
      <c r="C11128" s="1165" t="str">
        <f t="shared" si="1163"/>
        <v>VEXP38</v>
      </c>
      <c r="D11128" s="988" t="str">
        <f>'Wooden Volumes'!$Q$14</f>
        <v>White 
RAL 9003</v>
      </c>
      <c r="E11128" s="1165" t="s">
        <v>27838</v>
      </c>
      <c r="F11128" s="1165" t="s">
        <v>28595</v>
      </c>
    </row>
    <row r="11129" spans="1:6">
      <c r="A11129" s="1165" t="str">
        <f t="shared" si="1161"/>
        <v>VEXP38GRY</v>
      </c>
      <c r="B11129" s="1165">
        <f>IFERROR(INDEX('Wooden Volumes'!$B$14:$S$554,MATCH(C11129,'Wooden Volumes'!$B$14:$B$552,FALSE),MATCH(D11129,'Wooden Volumes'!$B$14:$S$14,FALSE)),0)</f>
        <v>0</v>
      </c>
      <c r="C11129" s="1165" t="str">
        <f t="shared" si="1163"/>
        <v>VEXP38</v>
      </c>
      <c r="D11129" s="988" t="str">
        <f>'Wooden Volumes'!$R$14</f>
        <v>Grey 
RAL 7038</v>
      </c>
      <c r="E11129" s="1165" t="s">
        <v>27828</v>
      </c>
      <c r="F11129" s="1165" t="s">
        <v>28595</v>
      </c>
    </row>
    <row r="11130" spans="1:6">
      <c r="A11130" s="1165" t="str">
        <f t="shared" si="1161"/>
        <v>VEXP38BLK</v>
      </c>
      <c r="B11130" s="1165">
        <f>IFERROR(INDEX('Wooden Volumes'!$B$14:$S$554,MATCH(C11130,'Wooden Volumes'!$B$14:$B$552,FALSE),MATCH(D11130,'Wooden Volumes'!$B$14:$S$14,FALSE)),0)</f>
        <v>0</v>
      </c>
      <c r="C11130" s="1165" t="str">
        <f t="shared" si="1163"/>
        <v>VEXP38</v>
      </c>
      <c r="D11130" s="988" t="str">
        <f>'Wooden Volumes'!$S$14</f>
        <v>Black 
RAL 7043</v>
      </c>
      <c r="E11130" s="1165" t="s">
        <v>27829</v>
      </c>
      <c r="F11130" s="1165" t="s">
        <v>28595</v>
      </c>
    </row>
    <row r="11131" spans="1:6">
      <c r="A11131" s="1165" t="str">
        <f t="shared" si="1161"/>
        <v>VEXP39YEL</v>
      </c>
      <c r="B11131" s="1165">
        <f>IFERROR(INDEX('Wooden Volumes'!$B$14:$S$554,MATCH(C11131,'Wooden Volumes'!$B$14:$B$552,FALSE),MATCH(D11131,'Wooden Volumes'!$B$14:$S$14,FALSE)),0)</f>
        <v>0</v>
      </c>
      <c r="C11131" s="1165" t="s">
        <v>28633</v>
      </c>
      <c r="D11131" s="1168" t="str">
        <f>'Wooden Volumes'!$K$14</f>
        <v>Yellow RAL 1018</v>
      </c>
      <c r="E11131" s="1165" t="s">
        <v>27823</v>
      </c>
      <c r="F11131" s="1165" t="s">
        <v>28595</v>
      </c>
    </row>
    <row r="11132" spans="1:6">
      <c r="A11132" s="1165" t="str">
        <f t="shared" si="1161"/>
        <v>VEXP39ORA</v>
      </c>
      <c r="B11132" s="1165">
        <f>IFERROR(INDEX('Wooden Volumes'!$B$14:$S$554,MATCH(C11132,'Wooden Volumes'!$B$14:$B$552,FALSE),MATCH(D11132,'Wooden Volumes'!$B$14:$S$14,FALSE)),0)</f>
        <v>0</v>
      </c>
      <c r="C11132" s="1165" t="str">
        <f>C11131</f>
        <v>VEXP39</v>
      </c>
      <c r="D11132" s="988" t="str">
        <f>'Wooden Volumes'!$L$14</f>
        <v>Orange RAL 2003</v>
      </c>
      <c r="E11132" s="1165" t="s">
        <v>27836</v>
      </c>
      <c r="F11132" s="1165" t="s">
        <v>28595</v>
      </c>
    </row>
    <row r="11133" spans="1:6">
      <c r="A11133" s="1165" t="str">
        <f t="shared" si="1161"/>
        <v>VEXP39RED</v>
      </c>
      <c r="B11133" s="1165">
        <f>IFERROR(INDEX('Wooden Volumes'!$B$14:$S$554,MATCH(C11133,'Wooden Volumes'!$B$14:$B$552,FALSE),MATCH(D11133,'Wooden Volumes'!$B$14:$S$14,FALSE)),0)</f>
        <v>0</v>
      </c>
      <c r="C11133" s="1165" t="str">
        <f t="shared" ref="C11133:C11138" si="1164">C11132</f>
        <v>VEXP39</v>
      </c>
      <c r="D11133" s="988" t="str">
        <f>'Wooden Volumes'!$M$14</f>
        <v>Red RAL 3020</v>
      </c>
      <c r="E11133" s="1165" t="s">
        <v>27826</v>
      </c>
      <c r="F11133" s="1165" t="s">
        <v>28595</v>
      </c>
    </row>
    <row r="11134" spans="1:6">
      <c r="A11134" s="1165" t="str">
        <f t="shared" si="1161"/>
        <v>VEXP39BLU</v>
      </c>
      <c r="B11134" s="1165">
        <f>IFERROR(INDEX('Wooden Volumes'!$B$14:$S$554,MATCH(C11134,'Wooden Volumes'!$B$14:$B$552,FALSE),MATCH(D11134,'Wooden Volumes'!$B$14:$S$14,FALSE)),0)</f>
        <v>0</v>
      </c>
      <c r="C11134" s="1165" t="str">
        <f t="shared" si="1164"/>
        <v>VEXP39</v>
      </c>
      <c r="D11134" s="988" t="str">
        <f>'Wooden Volumes'!$O$14</f>
        <v>Blue 
RAL 5015</v>
      </c>
      <c r="E11134" s="1165" t="s">
        <v>27827</v>
      </c>
      <c r="F11134" s="1165" t="s">
        <v>28595</v>
      </c>
    </row>
    <row r="11135" spans="1:6">
      <c r="A11135" s="1165" t="str">
        <f t="shared" si="1161"/>
        <v>VEXP39GRE</v>
      </c>
      <c r="B11135" s="1165">
        <f>IFERROR(INDEX('Wooden Volumes'!$B$14:$S$554,MATCH(C11135,'Wooden Volumes'!$B$14:$B$552,FALSE),MATCH(D11135,'Wooden Volumes'!$B$14:$S$14,FALSE)),0)</f>
        <v>0</v>
      </c>
      <c r="C11135" s="1165" t="str">
        <f t="shared" si="1164"/>
        <v>VEXP39</v>
      </c>
      <c r="D11135" s="988" t="str">
        <f>'Wooden Volumes'!$P$14</f>
        <v>Green 
RAL 6018</v>
      </c>
      <c r="E11135" s="1165" t="s">
        <v>27837</v>
      </c>
      <c r="F11135" s="1165" t="s">
        <v>28595</v>
      </c>
    </row>
    <row r="11136" spans="1:6">
      <c r="A11136" s="1165" t="str">
        <f t="shared" si="1161"/>
        <v>VEXP39WHI</v>
      </c>
      <c r="B11136" s="1165">
        <f>IFERROR(INDEX('Wooden Volumes'!$B$14:$S$554,MATCH(C11136,'Wooden Volumes'!$B$14:$B$552,FALSE),MATCH(D11136,'Wooden Volumes'!$B$14:$S$14,FALSE)),0)</f>
        <v>0</v>
      </c>
      <c r="C11136" s="1165" t="str">
        <f t="shared" si="1164"/>
        <v>VEXP39</v>
      </c>
      <c r="D11136" s="988" t="str">
        <f>'Wooden Volumes'!$Q$14</f>
        <v>White 
RAL 9003</v>
      </c>
      <c r="E11136" s="1165" t="s">
        <v>27838</v>
      </c>
      <c r="F11136" s="1165" t="s">
        <v>28595</v>
      </c>
    </row>
    <row r="11137" spans="1:6">
      <c r="A11137" s="1165" t="str">
        <f t="shared" si="1161"/>
        <v>VEXP39GRY</v>
      </c>
      <c r="B11137" s="1165">
        <f>IFERROR(INDEX('Wooden Volumes'!$B$14:$S$554,MATCH(C11137,'Wooden Volumes'!$B$14:$B$552,FALSE),MATCH(D11137,'Wooden Volumes'!$B$14:$S$14,FALSE)),0)</f>
        <v>0</v>
      </c>
      <c r="C11137" s="1165" t="str">
        <f t="shared" si="1164"/>
        <v>VEXP39</v>
      </c>
      <c r="D11137" s="988" t="str">
        <f>'Wooden Volumes'!$R$14</f>
        <v>Grey 
RAL 7038</v>
      </c>
      <c r="E11137" s="1165" t="s">
        <v>27828</v>
      </c>
      <c r="F11137" s="1165" t="s">
        <v>28595</v>
      </c>
    </row>
    <row r="11138" spans="1:6">
      <c r="A11138" s="1165" t="str">
        <f t="shared" si="1161"/>
        <v>VEXP39BLK</v>
      </c>
      <c r="B11138" s="1165">
        <f>IFERROR(INDEX('Wooden Volumes'!$B$14:$S$554,MATCH(C11138,'Wooden Volumes'!$B$14:$B$552,FALSE),MATCH(D11138,'Wooden Volumes'!$B$14:$S$14,FALSE)),0)</f>
        <v>0</v>
      </c>
      <c r="C11138" s="1165" t="str">
        <f t="shared" si="1164"/>
        <v>VEXP39</v>
      </c>
      <c r="D11138" s="988" t="str">
        <f>'Wooden Volumes'!$S$14</f>
        <v>Black 
RAL 7043</v>
      </c>
      <c r="E11138" s="1165" t="s">
        <v>27829</v>
      </c>
      <c r="F11138" s="1165" t="s">
        <v>28595</v>
      </c>
    </row>
    <row r="11139" spans="1:6">
      <c r="A11139" s="1165" t="str">
        <f t="shared" si="1161"/>
        <v>VEXP40YEL</v>
      </c>
      <c r="B11139" s="1165">
        <f>IFERROR(INDEX('Wooden Volumes'!$B$14:$S$554,MATCH(C11139,'Wooden Volumes'!$B$14:$B$552,FALSE),MATCH(D11139,'Wooden Volumes'!$B$14:$S$14,FALSE)),0)</f>
        <v>0</v>
      </c>
      <c r="C11139" s="1165" t="s">
        <v>28634</v>
      </c>
      <c r="D11139" s="1168" t="str">
        <f>'Wooden Volumes'!$K$14</f>
        <v>Yellow RAL 1018</v>
      </c>
      <c r="E11139" s="1165" t="s">
        <v>27823</v>
      </c>
      <c r="F11139" s="1165" t="s">
        <v>28595</v>
      </c>
    </row>
    <row r="11140" spans="1:6">
      <c r="A11140" s="1165" t="str">
        <f t="shared" si="1161"/>
        <v>VEXP40ORA</v>
      </c>
      <c r="B11140" s="1165">
        <f>IFERROR(INDEX('Wooden Volumes'!$B$14:$S$554,MATCH(C11140,'Wooden Volumes'!$B$14:$B$552,FALSE),MATCH(D11140,'Wooden Volumes'!$B$14:$S$14,FALSE)),0)</f>
        <v>0</v>
      </c>
      <c r="C11140" s="1165" t="str">
        <f>C11139</f>
        <v>VEXP40</v>
      </c>
      <c r="D11140" s="988" t="str">
        <f>'Wooden Volumes'!$L$14</f>
        <v>Orange RAL 2003</v>
      </c>
      <c r="E11140" s="1165" t="s">
        <v>27836</v>
      </c>
      <c r="F11140" s="1165" t="s">
        <v>28595</v>
      </c>
    </row>
    <row r="11141" spans="1:6">
      <c r="A11141" s="1165" t="str">
        <f t="shared" si="1161"/>
        <v>VEXP40RED</v>
      </c>
      <c r="B11141" s="1165">
        <f>IFERROR(INDEX('Wooden Volumes'!$B$14:$S$554,MATCH(C11141,'Wooden Volumes'!$B$14:$B$552,FALSE),MATCH(D11141,'Wooden Volumes'!$B$14:$S$14,FALSE)),0)</f>
        <v>0</v>
      </c>
      <c r="C11141" s="1165" t="str">
        <f t="shared" ref="C11141:C11146" si="1165">C11140</f>
        <v>VEXP40</v>
      </c>
      <c r="D11141" s="988" t="str">
        <f>'Wooden Volumes'!$M$14</f>
        <v>Red RAL 3020</v>
      </c>
      <c r="E11141" s="1165" t="s">
        <v>27826</v>
      </c>
      <c r="F11141" s="1165" t="s">
        <v>28595</v>
      </c>
    </row>
    <row r="11142" spans="1:6">
      <c r="A11142" s="1165" t="str">
        <f t="shared" si="1161"/>
        <v>VEXP40BLU</v>
      </c>
      <c r="B11142" s="1165">
        <f>IFERROR(INDEX('Wooden Volumes'!$B$14:$S$554,MATCH(C11142,'Wooden Volumes'!$B$14:$B$552,FALSE),MATCH(D11142,'Wooden Volumes'!$B$14:$S$14,FALSE)),0)</f>
        <v>0</v>
      </c>
      <c r="C11142" s="1165" t="str">
        <f t="shared" si="1165"/>
        <v>VEXP40</v>
      </c>
      <c r="D11142" s="988" t="str">
        <f>'Wooden Volumes'!$O$14</f>
        <v>Blue 
RAL 5015</v>
      </c>
      <c r="E11142" s="1165" t="s">
        <v>27827</v>
      </c>
      <c r="F11142" s="1165" t="s">
        <v>28595</v>
      </c>
    </row>
    <row r="11143" spans="1:6">
      <c r="A11143" s="1165" t="str">
        <f t="shared" si="1161"/>
        <v>VEXP40GRE</v>
      </c>
      <c r="B11143" s="1165">
        <f>IFERROR(INDEX('Wooden Volumes'!$B$14:$S$554,MATCH(C11143,'Wooden Volumes'!$B$14:$B$552,FALSE),MATCH(D11143,'Wooden Volumes'!$B$14:$S$14,FALSE)),0)</f>
        <v>0</v>
      </c>
      <c r="C11143" s="1165" t="str">
        <f t="shared" si="1165"/>
        <v>VEXP40</v>
      </c>
      <c r="D11143" s="988" t="str">
        <f>'Wooden Volumes'!$P$14</f>
        <v>Green 
RAL 6018</v>
      </c>
      <c r="E11143" s="1165" t="s">
        <v>27837</v>
      </c>
      <c r="F11143" s="1165" t="s">
        <v>28595</v>
      </c>
    </row>
    <row r="11144" spans="1:6">
      <c r="A11144" s="1165" t="str">
        <f t="shared" si="1161"/>
        <v>VEXP40WHI</v>
      </c>
      <c r="B11144" s="1165">
        <f>IFERROR(INDEX('Wooden Volumes'!$B$14:$S$554,MATCH(C11144,'Wooden Volumes'!$B$14:$B$552,FALSE),MATCH(D11144,'Wooden Volumes'!$B$14:$S$14,FALSE)),0)</f>
        <v>0</v>
      </c>
      <c r="C11144" s="1165" t="str">
        <f t="shared" si="1165"/>
        <v>VEXP40</v>
      </c>
      <c r="D11144" s="988" t="str">
        <f>'Wooden Volumes'!$Q$14</f>
        <v>White 
RAL 9003</v>
      </c>
      <c r="E11144" s="1165" t="s">
        <v>27838</v>
      </c>
      <c r="F11144" s="1165" t="s">
        <v>28595</v>
      </c>
    </row>
    <row r="11145" spans="1:6">
      <c r="A11145" s="1165" t="str">
        <f t="shared" si="1161"/>
        <v>VEXP40GRY</v>
      </c>
      <c r="B11145" s="1165">
        <f>IFERROR(INDEX('Wooden Volumes'!$B$14:$S$554,MATCH(C11145,'Wooden Volumes'!$B$14:$B$552,FALSE),MATCH(D11145,'Wooden Volumes'!$B$14:$S$14,FALSE)),0)</f>
        <v>0</v>
      </c>
      <c r="C11145" s="1165" t="str">
        <f t="shared" si="1165"/>
        <v>VEXP40</v>
      </c>
      <c r="D11145" s="988" t="str">
        <f>'Wooden Volumes'!$R$14</f>
        <v>Grey 
RAL 7038</v>
      </c>
      <c r="E11145" s="1165" t="s">
        <v>27828</v>
      </c>
      <c r="F11145" s="1165" t="s">
        <v>28595</v>
      </c>
    </row>
    <row r="11146" spans="1:6">
      <c r="A11146" s="1165" t="str">
        <f t="shared" si="1161"/>
        <v>VEXP40BLK</v>
      </c>
      <c r="B11146" s="1165">
        <f>IFERROR(INDEX('Wooden Volumes'!$B$14:$S$554,MATCH(C11146,'Wooden Volumes'!$B$14:$B$552,FALSE),MATCH(D11146,'Wooden Volumes'!$B$14:$S$14,FALSE)),0)</f>
        <v>0</v>
      </c>
      <c r="C11146" s="1165" t="str">
        <f t="shared" si="1165"/>
        <v>VEXP40</v>
      </c>
      <c r="D11146" s="988" t="str">
        <f>'Wooden Volumes'!$S$14</f>
        <v>Black 
RAL 7043</v>
      </c>
      <c r="E11146" s="1165" t="s">
        <v>27829</v>
      </c>
      <c r="F11146" s="1165" t="s">
        <v>28595</v>
      </c>
    </row>
    <row r="11147" spans="1:6">
      <c r="A11147" s="1165" t="str">
        <f t="shared" si="1161"/>
        <v>VEXP41YEL</v>
      </c>
      <c r="B11147" s="1165">
        <f>IFERROR(INDEX('Wooden Volumes'!$B$14:$S$554,MATCH(C11147,'Wooden Volumes'!$B$14:$B$552,FALSE),MATCH(D11147,'Wooden Volumes'!$B$14:$S$14,FALSE)),0)</f>
        <v>0</v>
      </c>
      <c r="C11147" s="1165" t="s">
        <v>28635</v>
      </c>
      <c r="D11147" s="1168" t="str">
        <f>'Wooden Volumes'!$K$14</f>
        <v>Yellow RAL 1018</v>
      </c>
      <c r="E11147" s="1165" t="s">
        <v>27823</v>
      </c>
      <c r="F11147" s="1165" t="s">
        <v>28595</v>
      </c>
    </row>
    <row r="11148" spans="1:6">
      <c r="A11148" s="1165" t="str">
        <f t="shared" si="1161"/>
        <v>VEXP41ORA</v>
      </c>
      <c r="B11148" s="1165">
        <f>IFERROR(INDEX('Wooden Volumes'!$B$14:$S$554,MATCH(C11148,'Wooden Volumes'!$B$14:$B$552,FALSE),MATCH(D11148,'Wooden Volumes'!$B$14:$S$14,FALSE)),0)</f>
        <v>0</v>
      </c>
      <c r="C11148" s="1165" t="str">
        <f>C11147</f>
        <v>VEXP41</v>
      </c>
      <c r="D11148" s="988" t="str">
        <f>'Wooden Volumes'!$L$14</f>
        <v>Orange RAL 2003</v>
      </c>
      <c r="E11148" s="1165" t="s">
        <v>27836</v>
      </c>
      <c r="F11148" s="1165" t="s">
        <v>28595</v>
      </c>
    </row>
    <row r="11149" spans="1:6">
      <c r="A11149" s="1165" t="str">
        <f t="shared" si="1161"/>
        <v>VEXP41RED</v>
      </c>
      <c r="B11149" s="1165">
        <f>IFERROR(INDEX('Wooden Volumes'!$B$14:$S$554,MATCH(C11149,'Wooden Volumes'!$B$14:$B$552,FALSE),MATCH(D11149,'Wooden Volumes'!$B$14:$S$14,FALSE)),0)</f>
        <v>0</v>
      </c>
      <c r="C11149" s="1165" t="str">
        <f t="shared" ref="C11149:C11154" si="1166">C11148</f>
        <v>VEXP41</v>
      </c>
      <c r="D11149" s="988" t="str">
        <f>'Wooden Volumes'!$M$14</f>
        <v>Red RAL 3020</v>
      </c>
      <c r="E11149" s="1165" t="s">
        <v>27826</v>
      </c>
      <c r="F11149" s="1165" t="s">
        <v>28595</v>
      </c>
    </row>
    <row r="11150" spans="1:6">
      <c r="A11150" s="1165" t="str">
        <f t="shared" si="1161"/>
        <v>VEXP41BLU</v>
      </c>
      <c r="B11150" s="1165">
        <f>IFERROR(INDEX('Wooden Volumes'!$B$14:$S$554,MATCH(C11150,'Wooden Volumes'!$B$14:$B$552,FALSE),MATCH(D11150,'Wooden Volumes'!$B$14:$S$14,FALSE)),0)</f>
        <v>0</v>
      </c>
      <c r="C11150" s="1165" t="str">
        <f t="shared" si="1166"/>
        <v>VEXP41</v>
      </c>
      <c r="D11150" s="988" t="str">
        <f>'Wooden Volumes'!$O$14</f>
        <v>Blue 
RAL 5015</v>
      </c>
      <c r="E11150" s="1165" t="s">
        <v>27827</v>
      </c>
      <c r="F11150" s="1165" t="s">
        <v>28595</v>
      </c>
    </row>
    <row r="11151" spans="1:6">
      <c r="A11151" s="1165" t="str">
        <f t="shared" si="1161"/>
        <v>VEXP41GRE</v>
      </c>
      <c r="B11151" s="1165">
        <f>IFERROR(INDEX('Wooden Volumes'!$B$14:$S$554,MATCH(C11151,'Wooden Volumes'!$B$14:$B$552,FALSE),MATCH(D11151,'Wooden Volumes'!$B$14:$S$14,FALSE)),0)</f>
        <v>0</v>
      </c>
      <c r="C11151" s="1165" t="str">
        <f t="shared" si="1166"/>
        <v>VEXP41</v>
      </c>
      <c r="D11151" s="988" t="str">
        <f>'Wooden Volumes'!$P$14</f>
        <v>Green 
RAL 6018</v>
      </c>
      <c r="E11151" s="1165" t="s">
        <v>27837</v>
      </c>
      <c r="F11151" s="1165" t="s">
        <v>28595</v>
      </c>
    </row>
    <row r="11152" spans="1:6">
      <c r="A11152" s="1165" t="str">
        <f t="shared" si="1161"/>
        <v>VEXP41WHI</v>
      </c>
      <c r="B11152" s="1165">
        <f>IFERROR(INDEX('Wooden Volumes'!$B$14:$S$554,MATCH(C11152,'Wooden Volumes'!$B$14:$B$552,FALSE),MATCH(D11152,'Wooden Volumes'!$B$14:$S$14,FALSE)),0)</f>
        <v>0</v>
      </c>
      <c r="C11152" s="1165" t="str">
        <f t="shared" si="1166"/>
        <v>VEXP41</v>
      </c>
      <c r="D11152" s="988" t="str">
        <f>'Wooden Volumes'!$Q$14</f>
        <v>White 
RAL 9003</v>
      </c>
      <c r="E11152" s="1165" t="s">
        <v>27838</v>
      </c>
      <c r="F11152" s="1165" t="s">
        <v>28595</v>
      </c>
    </row>
    <row r="11153" spans="1:6">
      <c r="A11153" s="1165" t="str">
        <f t="shared" si="1161"/>
        <v>VEXP41GRY</v>
      </c>
      <c r="B11153" s="1165">
        <f>IFERROR(INDEX('Wooden Volumes'!$B$14:$S$554,MATCH(C11153,'Wooden Volumes'!$B$14:$B$552,FALSE),MATCH(D11153,'Wooden Volumes'!$B$14:$S$14,FALSE)),0)</f>
        <v>0</v>
      </c>
      <c r="C11153" s="1165" t="str">
        <f t="shared" si="1166"/>
        <v>VEXP41</v>
      </c>
      <c r="D11153" s="988" t="str">
        <f>'Wooden Volumes'!$R$14</f>
        <v>Grey 
RAL 7038</v>
      </c>
      <c r="E11153" s="1165" t="s">
        <v>27828</v>
      </c>
      <c r="F11153" s="1165" t="s">
        <v>28595</v>
      </c>
    </row>
    <row r="11154" spans="1:6">
      <c r="A11154" s="1165" t="str">
        <f t="shared" si="1161"/>
        <v>VEXP41BLK</v>
      </c>
      <c r="B11154" s="1165">
        <f>IFERROR(INDEX('Wooden Volumes'!$B$14:$S$554,MATCH(C11154,'Wooden Volumes'!$B$14:$B$552,FALSE),MATCH(D11154,'Wooden Volumes'!$B$14:$S$14,FALSE)),0)</f>
        <v>0</v>
      </c>
      <c r="C11154" s="1165" t="str">
        <f t="shared" si="1166"/>
        <v>VEXP41</v>
      </c>
      <c r="D11154" s="988" t="str">
        <f>'Wooden Volumes'!$S$14</f>
        <v>Black 
RAL 7043</v>
      </c>
      <c r="E11154" s="1165" t="s">
        <v>27829</v>
      </c>
      <c r="F11154" s="1165" t="s">
        <v>28595</v>
      </c>
    </row>
    <row r="11155" spans="1:6">
      <c r="A11155" s="1165" t="str">
        <f t="shared" si="1161"/>
        <v>VEXP42YEL</v>
      </c>
      <c r="B11155" s="1165">
        <f>IFERROR(INDEX('Wooden Volumes'!$B$14:$S$554,MATCH(C11155,'Wooden Volumes'!$B$14:$B$552,FALSE),MATCH(D11155,'Wooden Volumes'!$B$14:$S$14,FALSE)),0)</f>
        <v>0</v>
      </c>
      <c r="C11155" s="1165" t="s">
        <v>28636</v>
      </c>
      <c r="D11155" s="1168" t="str">
        <f>'Wooden Volumes'!$K$14</f>
        <v>Yellow RAL 1018</v>
      </c>
      <c r="E11155" s="1165" t="s">
        <v>27823</v>
      </c>
      <c r="F11155" s="1165" t="s">
        <v>28595</v>
      </c>
    </row>
    <row r="11156" spans="1:6">
      <c r="A11156" s="1165" t="str">
        <f t="shared" si="1161"/>
        <v>VEXP42ORA</v>
      </c>
      <c r="B11156" s="1165">
        <f>IFERROR(INDEX('Wooden Volumes'!$B$14:$S$554,MATCH(C11156,'Wooden Volumes'!$B$14:$B$552,FALSE),MATCH(D11156,'Wooden Volumes'!$B$14:$S$14,FALSE)),0)</f>
        <v>0</v>
      </c>
      <c r="C11156" s="1165" t="str">
        <f>C11155</f>
        <v>VEXP42</v>
      </c>
      <c r="D11156" s="988" t="str">
        <f>'Wooden Volumes'!$L$14</f>
        <v>Orange RAL 2003</v>
      </c>
      <c r="E11156" s="1165" t="s">
        <v>27836</v>
      </c>
      <c r="F11156" s="1165" t="s">
        <v>28595</v>
      </c>
    </row>
    <row r="11157" spans="1:6">
      <c r="A11157" s="1165" t="str">
        <f t="shared" si="1161"/>
        <v>VEXP42RED</v>
      </c>
      <c r="B11157" s="1165">
        <f>IFERROR(INDEX('Wooden Volumes'!$B$14:$S$554,MATCH(C11157,'Wooden Volumes'!$B$14:$B$552,FALSE),MATCH(D11157,'Wooden Volumes'!$B$14:$S$14,FALSE)),0)</f>
        <v>0</v>
      </c>
      <c r="C11157" s="1165" t="str">
        <f t="shared" ref="C11157:C11162" si="1167">C11156</f>
        <v>VEXP42</v>
      </c>
      <c r="D11157" s="988" t="str">
        <f>'Wooden Volumes'!$M$14</f>
        <v>Red RAL 3020</v>
      </c>
      <c r="E11157" s="1165" t="s">
        <v>27826</v>
      </c>
      <c r="F11157" s="1165" t="s">
        <v>28595</v>
      </c>
    </row>
    <row r="11158" spans="1:6">
      <c r="A11158" s="1165" t="str">
        <f t="shared" si="1161"/>
        <v>VEXP42BLU</v>
      </c>
      <c r="B11158" s="1165">
        <f>IFERROR(INDEX('Wooden Volumes'!$B$14:$S$554,MATCH(C11158,'Wooden Volumes'!$B$14:$B$552,FALSE),MATCH(D11158,'Wooden Volumes'!$B$14:$S$14,FALSE)),0)</f>
        <v>0</v>
      </c>
      <c r="C11158" s="1165" t="str">
        <f t="shared" si="1167"/>
        <v>VEXP42</v>
      </c>
      <c r="D11158" s="988" t="str">
        <f>'Wooden Volumes'!$O$14</f>
        <v>Blue 
RAL 5015</v>
      </c>
      <c r="E11158" s="1165" t="s">
        <v>27827</v>
      </c>
      <c r="F11158" s="1165" t="s">
        <v>28595</v>
      </c>
    </row>
    <row r="11159" spans="1:6">
      <c r="A11159" s="1165" t="str">
        <f t="shared" si="1161"/>
        <v>VEXP42GRE</v>
      </c>
      <c r="B11159" s="1165">
        <f>IFERROR(INDEX('Wooden Volumes'!$B$14:$S$554,MATCH(C11159,'Wooden Volumes'!$B$14:$B$552,FALSE),MATCH(D11159,'Wooden Volumes'!$B$14:$S$14,FALSE)),0)</f>
        <v>0</v>
      </c>
      <c r="C11159" s="1165" t="str">
        <f t="shared" si="1167"/>
        <v>VEXP42</v>
      </c>
      <c r="D11159" s="988" t="str">
        <f>'Wooden Volumes'!$P$14</f>
        <v>Green 
RAL 6018</v>
      </c>
      <c r="E11159" s="1165" t="s">
        <v>27837</v>
      </c>
      <c r="F11159" s="1165" t="s">
        <v>28595</v>
      </c>
    </row>
    <row r="11160" spans="1:6">
      <c r="A11160" s="1165" t="str">
        <f t="shared" si="1161"/>
        <v>VEXP42WHI</v>
      </c>
      <c r="B11160" s="1165">
        <f>IFERROR(INDEX('Wooden Volumes'!$B$14:$S$554,MATCH(C11160,'Wooden Volumes'!$B$14:$B$552,FALSE),MATCH(D11160,'Wooden Volumes'!$B$14:$S$14,FALSE)),0)</f>
        <v>0</v>
      </c>
      <c r="C11160" s="1165" t="str">
        <f t="shared" si="1167"/>
        <v>VEXP42</v>
      </c>
      <c r="D11160" s="988" t="str">
        <f>'Wooden Volumes'!$Q$14</f>
        <v>White 
RAL 9003</v>
      </c>
      <c r="E11160" s="1165" t="s">
        <v>27838</v>
      </c>
      <c r="F11160" s="1165" t="s">
        <v>28595</v>
      </c>
    </row>
    <row r="11161" spans="1:6">
      <c r="A11161" s="1165" t="str">
        <f t="shared" si="1161"/>
        <v>VEXP42GRY</v>
      </c>
      <c r="B11161" s="1165">
        <f>IFERROR(INDEX('Wooden Volumes'!$B$14:$S$554,MATCH(C11161,'Wooden Volumes'!$B$14:$B$552,FALSE),MATCH(D11161,'Wooden Volumes'!$B$14:$S$14,FALSE)),0)</f>
        <v>0</v>
      </c>
      <c r="C11161" s="1165" t="str">
        <f t="shared" si="1167"/>
        <v>VEXP42</v>
      </c>
      <c r="D11161" s="988" t="str">
        <f>'Wooden Volumes'!$R$14</f>
        <v>Grey 
RAL 7038</v>
      </c>
      <c r="E11161" s="1165" t="s">
        <v>27828</v>
      </c>
      <c r="F11161" s="1165" t="s">
        <v>28595</v>
      </c>
    </row>
    <row r="11162" spans="1:6">
      <c r="A11162" s="1165" t="str">
        <f t="shared" si="1161"/>
        <v>VEXP42BLK</v>
      </c>
      <c r="B11162" s="1165">
        <f>IFERROR(INDEX('Wooden Volumes'!$B$14:$S$554,MATCH(C11162,'Wooden Volumes'!$B$14:$B$552,FALSE),MATCH(D11162,'Wooden Volumes'!$B$14:$S$14,FALSE)),0)</f>
        <v>0</v>
      </c>
      <c r="C11162" s="1165" t="str">
        <f t="shared" si="1167"/>
        <v>VEXP42</v>
      </c>
      <c r="D11162" s="988" t="str">
        <f>'Wooden Volumes'!$S$14</f>
        <v>Black 
RAL 7043</v>
      </c>
      <c r="E11162" s="1165" t="s">
        <v>27829</v>
      </c>
      <c r="F11162" s="1165" t="s">
        <v>28595</v>
      </c>
    </row>
    <row r="11163" spans="1:6">
      <c r="A11163" s="1165" t="str">
        <f t="shared" si="1161"/>
        <v>VEXP43YEL</v>
      </c>
      <c r="B11163" s="1165">
        <f>IFERROR(INDEX('Wooden Volumes'!$B$14:$S$554,MATCH(C11163,'Wooden Volumes'!$B$14:$B$552,FALSE),MATCH(D11163,'Wooden Volumes'!$B$14:$S$14,FALSE)),0)</f>
        <v>0</v>
      </c>
      <c r="C11163" s="1165" t="s">
        <v>28637</v>
      </c>
      <c r="D11163" s="1168" t="str">
        <f>'Wooden Volumes'!$K$14</f>
        <v>Yellow RAL 1018</v>
      </c>
      <c r="E11163" s="1165" t="s">
        <v>27823</v>
      </c>
      <c r="F11163" s="1165" t="s">
        <v>28595</v>
      </c>
    </row>
    <row r="11164" spans="1:6">
      <c r="A11164" s="1165" t="str">
        <f t="shared" si="1161"/>
        <v>VEXP43ORA</v>
      </c>
      <c r="B11164" s="1165">
        <f>IFERROR(INDEX('Wooden Volumes'!$B$14:$S$554,MATCH(C11164,'Wooden Volumes'!$B$14:$B$552,FALSE),MATCH(D11164,'Wooden Volumes'!$B$14:$S$14,FALSE)),0)</f>
        <v>0</v>
      </c>
      <c r="C11164" s="1165" t="str">
        <f>C11163</f>
        <v>VEXP43</v>
      </c>
      <c r="D11164" s="988" t="str">
        <f>'Wooden Volumes'!$L$14</f>
        <v>Orange RAL 2003</v>
      </c>
      <c r="E11164" s="1165" t="s">
        <v>27836</v>
      </c>
      <c r="F11164" s="1165" t="s">
        <v>28595</v>
      </c>
    </row>
    <row r="11165" spans="1:6">
      <c r="A11165" s="1165" t="str">
        <f t="shared" si="1161"/>
        <v>VEXP43RED</v>
      </c>
      <c r="B11165" s="1165">
        <f>IFERROR(INDEX('Wooden Volumes'!$B$14:$S$554,MATCH(C11165,'Wooden Volumes'!$B$14:$B$552,FALSE),MATCH(D11165,'Wooden Volumes'!$B$14:$S$14,FALSE)),0)</f>
        <v>0</v>
      </c>
      <c r="C11165" s="1165" t="str">
        <f t="shared" ref="C11165:C11170" si="1168">C11164</f>
        <v>VEXP43</v>
      </c>
      <c r="D11165" s="988" t="str">
        <f>'Wooden Volumes'!$M$14</f>
        <v>Red RAL 3020</v>
      </c>
      <c r="E11165" s="1165" t="s">
        <v>27826</v>
      </c>
      <c r="F11165" s="1165" t="s">
        <v>28595</v>
      </c>
    </row>
    <row r="11166" spans="1:6">
      <c r="A11166" s="1165" t="str">
        <f t="shared" si="1161"/>
        <v>VEXP43BLU</v>
      </c>
      <c r="B11166" s="1165">
        <f>IFERROR(INDEX('Wooden Volumes'!$B$14:$S$554,MATCH(C11166,'Wooden Volumes'!$B$14:$B$552,FALSE),MATCH(D11166,'Wooden Volumes'!$B$14:$S$14,FALSE)),0)</f>
        <v>0</v>
      </c>
      <c r="C11166" s="1165" t="str">
        <f t="shared" si="1168"/>
        <v>VEXP43</v>
      </c>
      <c r="D11166" s="988" t="str">
        <f>'Wooden Volumes'!$O$14</f>
        <v>Blue 
RAL 5015</v>
      </c>
      <c r="E11166" s="1165" t="s">
        <v>27827</v>
      </c>
      <c r="F11166" s="1165" t="s">
        <v>28595</v>
      </c>
    </row>
    <row r="11167" spans="1:6">
      <c r="A11167" s="1165" t="str">
        <f t="shared" si="1161"/>
        <v>VEXP43GRE</v>
      </c>
      <c r="B11167" s="1165">
        <f>IFERROR(INDEX('Wooden Volumes'!$B$14:$S$554,MATCH(C11167,'Wooden Volumes'!$B$14:$B$552,FALSE),MATCH(D11167,'Wooden Volumes'!$B$14:$S$14,FALSE)),0)</f>
        <v>0</v>
      </c>
      <c r="C11167" s="1165" t="str">
        <f t="shared" si="1168"/>
        <v>VEXP43</v>
      </c>
      <c r="D11167" s="988" t="str">
        <f>'Wooden Volumes'!$P$14</f>
        <v>Green 
RAL 6018</v>
      </c>
      <c r="E11167" s="1165" t="s">
        <v>27837</v>
      </c>
      <c r="F11167" s="1165" t="s">
        <v>28595</v>
      </c>
    </row>
    <row r="11168" spans="1:6">
      <c r="A11168" s="1165" t="str">
        <f t="shared" si="1161"/>
        <v>VEXP43WHI</v>
      </c>
      <c r="B11168" s="1165">
        <f>IFERROR(INDEX('Wooden Volumes'!$B$14:$S$554,MATCH(C11168,'Wooden Volumes'!$B$14:$B$552,FALSE),MATCH(D11168,'Wooden Volumes'!$B$14:$S$14,FALSE)),0)</f>
        <v>0</v>
      </c>
      <c r="C11168" s="1165" t="str">
        <f t="shared" si="1168"/>
        <v>VEXP43</v>
      </c>
      <c r="D11168" s="988" t="str">
        <f>'Wooden Volumes'!$Q$14</f>
        <v>White 
RAL 9003</v>
      </c>
      <c r="E11168" s="1165" t="s">
        <v>27838</v>
      </c>
      <c r="F11168" s="1165" t="s">
        <v>28595</v>
      </c>
    </row>
    <row r="11169" spans="1:6">
      <c r="A11169" s="1165" t="str">
        <f t="shared" si="1161"/>
        <v>VEXP43GRY</v>
      </c>
      <c r="B11169" s="1165">
        <f>IFERROR(INDEX('Wooden Volumes'!$B$14:$S$554,MATCH(C11169,'Wooden Volumes'!$B$14:$B$552,FALSE),MATCH(D11169,'Wooden Volumes'!$B$14:$S$14,FALSE)),0)</f>
        <v>0</v>
      </c>
      <c r="C11169" s="1165" t="str">
        <f t="shared" si="1168"/>
        <v>VEXP43</v>
      </c>
      <c r="D11169" s="988" t="str">
        <f>'Wooden Volumes'!$R$14</f>
        <v>Grey 
RAL 7038</v>
      </c>
      <c r="E11169" s="1165" t="s">
        <v>27828</v>
      </c>
      <c r="F11169" s="1165" t="s">
        <v>28595</v>
      </c>
    </row>
    <row r="11170" spans="1:6">
      <c r="A11170" s="1165" t="str">
        <f t="shared" si="1161"/>
        <v>VEXP43BLK</v>
      </c>
      <c r="B11170" s="1165">
        <f>IFERROR(INDEX('Wooden Volumes'!$B$14:$S$554,MATCH(C11170,'Wooden Volumes'!$B$14:$B$552,FALSE),MATCH(D11170,'Wooden Volumes'!$B$14:$S$14,FALSE)),0)</f>
        <v>0</v>
      </c>
      <c r="C11170" s="1165" t="str">
        <f t="shared" si="1168"/>
        <v>VEXP43</v>
      </c>
      <c r="D11170" s="988" t="str">
        <f>'Wooden Volumes'!$S$14</f>
        <v>Black 
RAL 7043</v>
      </c>
      <c r="E11170" s="1165" t="s">
        <v>27829</v>
      </c>
      <c r="F11170" s="1165" t="s">
        <v>28595</v>
      </c>
    </row>
    <row r="11171" spans="1:6">
      <c r="A11171" s="1165" t="str">
        <f t="shared" si="1161"/>
        <v>VEXP44YEL</v>
      </c>
      <c r="B11171" s="1165">
        <f>IFERROR(INDEX('Wooden Volumes'!$B$14:$S$554,MATCH(C11171,'Wooden Volumes'!$B$14:$B$552,FALSE),MATCH(D11171,'Wooden Volumes'!$B$14:$S$14,FALSE)),0)</f>
        <v>0</v>
      </c>
      <c r="C11171" s="1165" t="s">
        <v>28638</v>
      </c>
      <c r="D11171" s="1168" t="str">
        <f>'Wooden Volumes'!$K$14</f>
        <v>Yellow RAL 1018</v>
      </c>
      <c r="E11171" s="1165" t="s">
        <v>27823</v>
      </c>
      <c r="F11171" s="1165" t="s">
        <v>28595</v>
      </c>
    </row>
    <row r="11172" spans="1:6">
      <c r="A11172" s="1165" t="str">
        <f t="shared" ref="A11172:A11178" si="1169">CONCATENATE(C11172,E11172)</f>
        <v>VEXP44ORA</v>
      </c>
      <c r="B11172" s="1165">
        <f>IFERROR(INDEX('Wooden Volumes'!$B$14:$S$554,MATCH(C11172,'Wooden Volumes'!$B$14:$B$552,FALSE),MATCH(D11172,'Wooden Volumes'!$B$14:$S$14,FALSE)),0)</f>
        <v>0</v>
      </c>
      <c r="C11172" s="1165" t="str">
        <f>C11171</f>
        <v>VEXP44</v>
      </c>
      <c r="D11172" s="988" t="str">
        <f>'Wooden Volumes'!$L$14</f>
        <v>Orange RAL 2003</v>
      </c>
      <c r="E11172" s="1165" t="s">
        <v>27836</v>
      </c>
      <c r="F11172" s="1165" t="s">
        <v>28595</v>
      </c>
    </row>
    <row r="11173" spans="1:6">
      <c r="A11173" s="1165" t="str">
        <f t="shared" si="1169"/>
        <v>VEXP44RED</v>
      </c>
      <c r="B11173" s="1165">
        <f>IFERROR(INDEX('Wooden Volumes'!$B$14:$S$554,MATCH(C11173,'Wooden Volumes'!$B$14:$B$552,FALSE),MATCH(D11173,'Wooden Volumes'!$B$14:$S$14,FALSE)),0)</f>
        <v>0</v>
      </c>
      <c r="C11173" s="1165" t="str">
        <f t="shared" ref="C11173:C11178" si="1170">C11172</f>
        <v>VEXP44</v>
      </c>
      <c r="D11173" s="988" t="str">
        <f>'Wooden Volumes'!$M$14</f>
        <v>Red RAL 3020</v>
      </c>
      <c r="E11173" s="1165" t="s">
        <v>27826</v>
      </c>
      <c r="F11173" s="1165" t="s">
        <v>28595</v>
      </c>
    </row>
    <row r="11174" spans="1:6">
      <c r="A11174" s="1165" t="str">
        <f t="shared" si="1169"/>
        <v>VEXP44BLU</v>
      </c>
      <c r="B11174" s="1165">
        <f>IFERROR(INDEX('Wooden Volumes'!$B$14:$S$554,MATCH(C11174,'Wooden Volumes'!$B$14:$B$552,FALSE),MATCH(D11174,'Wooden Volumes'!$B$14:$S$14,FALSE)),0)</f>
        <v>0</v>
      </c>
      <c r="C11174" s="1165" t="str">
        <f t="shared" si="1170"/>
        <v>VEXP44</v>
      </c>
      <c r="D11174" s="988" t="str">
        <f>'Wooden Volumes'!$O$14</f>
        <v>Blue 
RAL 5015</v>
      </c>
      <c r="E11174" s="1165" t="s">
        <v>27827</v>
      </c>
      <c r="F11174" s="1165" t="s">
        <v>28595</v>
      </c>
    </row>
    <row r="11175" spans="1:6">
      <c r="A11175" s="1165" t="str">
        <f t="shared" si="1169"/>
        <v>VEXP44GRE</v>
      </c>
      <c r="B11175" s="1165">
        <f>IFERROR(INDEX('Wooden Volumes'!$B$14:$S$554,MATCH(C11175,'Wooden Volumes'!$B$14:$B$552,FALSE),MATCH(D11175,'Wooden Volumes'!$B$14:$S$14,FALSE)),0)</f>
        <v>0</v>
      </c>
      <c r="C11175" s="1165" t="str">
        <f t="shared" si="1170"/>
        <v>VEXP44</v>
      </c>
      <c r="D11175" s="988" t="str">
        <f>'Wooden Volumes'!$P$14</f>
        <v>Green 
RAL 6018</v>
      </c>
      <c r="E11175" s="1165" t="s">
        <v>27837</v>
      </c>
      <c r="F11175" s="1165" t="s">
        <v>28595</v>
      </c>
    </row>
    <row r="11176" spans="1:6">
      <c r="A11176" s="1165" t="str">
        <f t="shared" si="1169"/>
        <v>VEXP44WHI</v>
      </c>
      <c r="B11176" s="1165">
        <f>IFERROR(INDEX('Wooden Volumes'!$B$14:$S$554,MATCH(C11176,'Wooden Volumes'!$B$14:$B$552,FALSE),MATCH(D11176,'Wooden Volumes'!$B$14:$S$14,FALSE)),0)</f>
        <v>0</v>
      </c>
      <c r="C11176" s="1165" t="str">
        <f t="shared" si="1170"/>
        <v>VEXP44</v>
      </c>
      <c r="D11176" s="988" t="str">
        <f>'Wooden Volumes'!$Q$14</f>
        <v>White 
RAL 9003</v>
      </c>
      <c r="E11176" s="1165" t="s">
        <v>27838</v>
      </c>
      <c r="F11176" s="1165" t="s">
        <v>28595</v>
      </c>
    </row>
    <row r="11177" spans="1:6">
      <c r="A11177" s="1165" t="str">
        <f t="shared" si="1169"/>
        <v>VEXP44GRY</v>
      </c>
      <c r="B11177" s="1165">
        <f>IFERROR(INDEX('Wooden Volumes'!$B$14:$S$554,MATCH(C11177,'Wooden Volumes'!$B$14:$B$552,FALSE),MATCH(D11177,'Wooden Volumes'!$B$14:$S$14,FALSE)),0)</f>
        <v>0</v>
      </c>
      <c r="C11177" s="1165" t="str">
        <f t="shared" si="1170"/>
        <v>VEXP44</v>
      </c>
      <c r="D11177" s="988" t="str">
        <f>'Wooden Volumes'!$R$14</f>
        <v>Grey 
RAL 7038</v>
      </c>
      <c r="E11177" s="1165" t="s">
        <v>27828</v>
      </c>
      <c r="F11177" s="1165" t="s">
        <v>28595</v>
      </c>
    </row>
    <row r="11178" spans="1:6">
      <c r="A11178" s="1165" t="str">
        <f t="shared" si="1169"/>
        <v>VEXP44BLK</v>
      </c>
      <c r="B11178" s="1165">
        <f>IFERROR(INDEX('Wooden Volumes'!$B$14:$S$554,MATCH(C11178,'Wooden Volumes'!$B$14:$B$552,FALSE),MATCH(D11178,'Wooden Volumes'!$B$14:$S$14,FALSE)),0)</f>
        <v>0</v>
      </c>
      <c r="C11178" s="1165" t="str">
        <f t="shared" si="1170"/>
        <v>VEXP44</v>
      </c>
      <c r="D11178" s="988" t="str">
        <f>'Wooden Volumes'!$S$14</f>
        <v>Black 
RAL 7043</v>
      </c>
      <c r="E11178" s="1165" t="s">
        <v>27829</v>
      </c>
      <c r="F11178" s="1165" t="s">
        <v>28595</v>
      </c>
    </row>
    <row r="11179" spans="1:6">
      <c r="A11179" s="1165" t="str">
        <f t="shared" ref="A11179:A11228" si="1171">CONCATENATE(C11179,E11179)</f>
        <v>VEXP45YEL</v>
      </c>
      <c r="B11179" s="1165">
        <f>IFERROR(INDEX('Wooden Volumes'!$B$14:$S$554,MATCH(C11179,'Wooden Volumes'!$B$14:$B$552,FALSE),MATCH(D11179,'Wooden Volumes'!$B$14:$S$14,FALSE)),0)</f>
        <v>0</v>
      </c>
      <c r="C11179" s="1165" t="s">
        <v>28639</v>
      </c>
      <c r="D11179" s="1168" t="str">
        <f>'Wooden Volumes'!$K$14</f>
        <v>Yellow RAL 1018</v>
      </c>
      <c r="E11179" s="1165" t="s">
        <v>27823</v>
      </c>
      <c r="F11179" s="1165" t="s">
        <v>28595</v>
      </c>
    </row>
    <row r="11180" spans="1:6">
      <c r="A11180" s="1165" t="str">
        <f t="shared" si="1171"/>
        <v>VEXP45ORA</v>
      </c>
      <c r="B11180" s="1165">
        <f>IFERROR(INDEX('Wooden Volumes'!$B$14:$S$554,MATCH(C11180,'Wooden Volumes'!$B$14:$B$552,FALSE),MATCH(D11180,'Wooden Volumes'!$B$14:$S$14,FALSE)),0)</f>
        <v>0</v>
      </c>
      <c r="C11180" s="1165" t="str">
        <f>C11179</f>
        <v>VEXP45</v>
      </c>
      <c r="D11180" s="988" t="str">
        <f>'Wooden Volumes'!$L$14</f>
        <v>Orange RAL 2003</v>
      </c>
      <c r="E11180" s="1165" t="s">
        <v>27836</v>
      </c>
      <c r="F11180" s="1165" t="s">
        <v>28595</v>
      </c>
    </row>
    <row r="11181" spans="1:6">
      <c r="A11181" s="1165" t="str">
        <f t="shared" si="1171"/>
        <v>VEXP45RED</v>
      </c>
      <c r="B11181" s="1165">
        <f>IFERROR(INDEX('Wooden Volumes'!$B$14:$S$554,MATCH(C11181,'Wooden Volumes'!$B$14:$B$552,FALSE),MATCH(D11181,'Wooden Volumes'!$B$14:$S$14,FALSE)),0)</f>
        <v>0</v>
      </c>
      <c r="C11181" s="1165" t="str">
        <f t="shared" ref="C11181:C11186" si="1172">C11180</f>
        <v>VEXP45</v>
      </c>
      <c r="D11181" s="988" t="str">
        <f>'Wooden Volumes'!$M$14</f>
        <v>Red RAL 3020</v>
      </c>
      <c r="E11181" s="1165" t="s">
        <v>27826</v>
      </c>
      <c r="F11181" s="1165" t="s">
        <v>28595</v>
      </c>
    </row>
    <row r="11182" spans="1:6">
      <c r="A11182" s="1165" t="str">
        <f t="shared" si="1171"/>
        <v>VEXP45BLU</v>
      </c>
      <c r="B11182" s="1165">
        <f>IFERROR(INDEX('Wooden Volumes'!$B$14:$S$554,MATCH(C11182,'Wooden Volumes'!$B$14:$B$552,FALSE),MATCH(D11182,'Wooden Volumes'!$B$14:$S$14,FALSE)),0)</f>
        <v>0</v>
      </c>
      <c r="C11182" s="1165" t="str">
        <f t="shared" si="1172"/>
        <v>VEXP45</v>
      </c>
      <c r="D11182" s="988" t="str">
        <f>'Wooden Volumes'!$O$14</f>
        <v>Blue 
RAL 5015</v>
      </c>
      <c r="E11182" s="1165" t="s">
        <v>27827</v>
      </c>
      <c r="F11182" s="1165" t="s">
        <v>28595</v>
      </c>
    </row>
    <row r="11183" spans="1:6">
      <c r="A11183" s="1165" t="str">
        <f t="shared" si="1171"/>
        <v>VEXP45GRE</v>
      </c>
      <c r="B11183" s="1165">
        <f>IFERROR(INDEX('Wooden Volumes'!$B$14:$S$554,MATCH(C11183,'Wooden Volumes'!$B$14:$B$552,FALSE),MATCH(D11183,'Wooden Volumes'!$B$14:$S$14,FALSE)),0)</f>
        <v>0</v>
      </c>
      <c r="C11183" s="1165" t="str">
        <f t="shared" si="1172"/>
        <v>VEXP45</v>
      </c>
      <c r="D11183" s="988" t="str">
        <f>'Wooden Volumes'!$P$14</f>
        <v>Green 
RAL 6018</v>
      </c>
      <c r="E11183" s="1165" t="s">
        <v>27837</v>
      </c>
      <c r="F11183" s="1165" t="s">
        <v>28595</v>
      </c>
    </row>
    <row r="11184" spans="1:6">
      <c r="A11184" s="1165" t="str">
        <f t="shared" si="1171"/>
        <v>VEXP45WHI</v>
      </c>
      <c r="B11184" s="1165">
        <f>IFERROR(INDEX('Wooden Volumes'!$B$14:$S$554,MATCH(C11184,'Wooden Volumes'!$B$14:$B$552,FALSE),MATCH(D11184,'Wooden Volumes'!$B$14:$S$14,FALSE)),0)</f>
        <v>0</v>
      </c>
      <c r="C11184" s="1165" t="str">
        <f t="shared" si="1172"/>
        <v>VEXP45</v>
      </c>
      <c r="D11184" s="988" t="str">
        <f>'Wooden Volumes'!$Q$14</f>
        <v>White 
RAL 9003</v>
      </c>
      <c r="E11184" s="1165" t="s">
        <v>27838</v>
      </c>
      <c r="F11184" s="1165" t="s">
        <v>28595</v>
      </c>
    </row>
    <row r="11185" spans="1:6">
      <c r="A11185" s="1165" t="str">
        <f t="shared" si="1171"/>
        <v>VEXP45GRY</v>
      </c>
      <c r="B11185" s="1165">
        <f>IFERROR(INDEX('Wooden Volumes'!$B$14:$S$554,MATCH(C11185,'Wooden Volumes'!$B$14:$B$552,FALSE),MATCH(D11185,'Wooden Volumes'!$B$14:$S$14,FALSE)),0)</f>
        <v>0</v>
      </c>
      <c r="C11185" s="1165" t="str">
        <f t="shared" si="1172"/>
        <v>VEXP45</v>
      </c>
      <c r="D11185" s="988" t="str">
        <f>'Wooden Volumes'!$R$14</f>
        <v>Grey 
RAL 7038</v>
      </c>
      <c r="E11185" s="1165" t="s">
        <v>27828</v>
      </c>
      <c r="F11185" s="1165" t="s">
        <v>28595</v>
      </c>
    </row>
    <row r="11186" spans="1:6">
      <c r="A11186" s="1165" t="str">
        <f t="shared" si="1171"/>
        <v>VEXP45BLK</v>
      </c>
      <c r="B11186" s="1165">
        <f>IFERROR(INDEX('Wooden Volumes'!$B$14:$S$554,MATCH(C11186,'Wooden Volumes'!$B$14:$B$552,FALSE),MATCH(D11186,'Wooden Volumes'!$B$14:$S$14,FALSE)),0)</f>
        <v>0</v>
      </c>
      <c r="C11186" s="1165" t="str">
        <f t="shared" si="1172"/>
        <v>VEXP45</v>
      </c>
      <c r="D11186" s="988" t="str">
        <f>'Wooden Volumes'!$S$14</f>
        <v>Black 
RAL 7043</v>
      </c>
      <c r="E11186" s="1165" t="s">
        <v>27829</v>
      </c>
      <c r="F11186" s="1165" t="s">
        <v>28595</v>
      </c>
    </row>
    <row r="11187" spans="1:6">
      <c r="A11187" s="1165" t="str">
        <f t="shared" si="1171"/>
        <v>VEXP46YEL</v>
      </c>
      <c r="B11187" s="1165">
        <f>IFERROR(INDEX('Wooden Volumes'!$B$14:$S$554,MATCH(C11187,'Wooden Volumes'!$B$14:$B$552,FALSE),MATCH(D11187,'Wooden Volumes'!$B$14:$S$14,FALSE)),0)</f>
        <v>0</v>
      </c>
      <c r="C11187" s="1165" t="s">
        <v>28640</v>
      </c>
      <c r="D11187" s="1168" t="str">
        <f>'Wooden Volumes'!$K$14</f>
        <v>Yellow RAL 1018</v>
      </c>
      <c r="E11187" s="1165" t="s">
        <v>27823</v>
      </c>
      <c r="F11187" s="1165" t="s">
        <v>28595</v>
      </c>
    </row>
    <row r="11188" spans="1:6">
      <c r="A11188" s="1165" t="str">
        <f t="shared" si="1171"/>
        <v>VEXP46ORA</v>
      </c>
      <c r="B11188" s="1165">
        <f>IFERROR(INDEX('Wooden Volumes'!$B$14:$S$554,MATCH(C11188,'Wooden Volumes'!$B$14:$B$552,FALSE),MATCH(D11188,'Wooden Volumes'!$B$14:$S$14,FALSE)),0)</f>
        <v>0</v>
      </c>
      <c r="C11188" s="1165" t="str">
        <f>C11187</f>
        <v>VEXP46</v>
      </c>
      <c r="D11188" s="988" t="str">
        <f>'Wooden Volumes'!$L$14</f>
        <v>Orange RAL 2003</v>
      </c>
      <c r="E11188" s="1165" t="s">
        <v>27836</v>
      </c>
      <c r="F11188" s="1165" t="s">
        <v>28595</v>
      </c>
    </row>
    <row r="11189" spans="1:6">
      <c r="A11189" s="1165" t="str">
        <f t="shared" si="1171"/>
        <v>VEXP46RED</v>
      </c>
      <c r="B11189" s="1165">
        <f>IFERROR(INDEX('Wooden Volumes'!$B$14:$S$554,MATCH(C11189,'Wooden Volumes'!$B$14:$B$552,FALSE),MATCH(D11189,'Wooden Volumes'!$B$14:$S$14,FALSE)),0)</f>
        <v>0</v>
      </c>
      <c r="C11189" s="1165" t="str">
        <f t="shared" ref="C11189:C11194" si="1173">C11188</f>
        <v>VEXP46</v>
      </c>
      <c r="D11189" s="988" t="str">
        <f>'Wooden Volumes'!$M$14</f>
        <v>Red RAL 3020</v>
      </c>
      <c r="E11189" s="1165" t="s">
        <v>27826</v>
      </c>
      <c r="F11189" s="1165" t="s">
        <v>28595</v>
      </c>
    </row>
    <row r="11190" spans="1:6">
      <c r="A11190" s="1165" t="str">
        <f t="shared" si="1171"/>
        <v>VEXP46BLU</v>
      </c>
      <c r="B11190" s="1165">
        <f>IFERROR(INDEX('Wooden Volumes'!$B$14:$S$554,MATCH(C11190,'Wooden Volumes'!$B$14:$B$552,FALSE),MATCH(D11190,'Wooden Volumes'!$B$14:$S$14,FALSE)),0)</f>
        <v>0</v>
      </c>
      <c r="C11190" s="1165" t="str">
        <f t="shared" si="1173"/>
        <v>VEXP46</v>
      </c>
      <c r="D11190" s="988" t="str">
        <f>'Wooden Volumes'!$O$14</f>
        <v>Blue 
RAL 5015</v>
      </c>
      <c r="E11190" s="1165" t="s">
        <v>27827</v>
      </c>
      <c r="F11190" s="1165" t="s">
        <v>28595</v>
      </c>
    </row>
    <row r="11191" spans="1:6">
      <c r="A11191" s="1165" t="str">
        <f t="shared" si="1171"/>
        <v>VEXP46GRE</v>
      </c>
      <c r="B11191" s="1165">
        <f>IFERROR(INDEX('Wooden Volumes'!$B$14:$S$554,MATCH(C11191,'Wooden Volumes'!$B$14:$B$552,FALSE),MATCH(D11191,'Wooden Volumes'!$B$14:$S$14,FALSE)),0)</f>
        <v>0</v>
      </c>
      <c r="C11191" s="1165" t="str">
        <f t="shared" si="1173"/>
        <v>VEXP46</v>
      </c>
      <c r="D11191" s="988" t="str">
        <f>'Wooden Volumes'!$P$14</f>
        <v>Green 
RAL 6018</v>
      </c>
      <c r="E11191" s="1165" t="s">
        <v>27837</v>
      </c>
      <c r="F11191" s="1165" t="s">
        <v>28595</v>
      </c>
    </row>
    <row r="11192" spans="1:6">
      <c r="A11192" s="1165" t="str">
        <f t="shared" si="1171"/>
        <v>VEXP46WHI</v>
      </c>
      <c r="B11192" s="1165">
        <f>IFERROR(INDEX('Wooden Volumes'!$B$14:$S$554,MATCH(C11192,'Wooden Volumes'!$B$14:$B$552,FALSE),MATCH(D11192,'Wooden Volumes'!$B$14:$S$14,FALSE)),0)</f>
        <v>0</v>
      </c>
      <c r="C11192" s="1165" t="str">
        <f t="shared" si="1173"/>
        <v>VEXP46</v>
      </c>
      <c r="D11192" s="988" t="str">
        <f>'Wooden Volumes'!$Q$14</f>
        <v>White 
RAL 9003</v>
      </c>
      <c r="E11192" s="1165" t="s">
        <v>27838</v>
      </c>
      <c r="F11192" s="1165" t="s">
        <v>28595</v>
      </c>
    </row>
    <row r="11193" spans="1:6">
      <c r="A11193" s="1165" t="str">
        <f t="shared" si="1171"/>
        <v>VEXP46GRY</v>
      </c>
      <c r="B11193" s="1165">
        <f>IFERROR(INDEX('Wooden Volumes'!$B$14:$S$554,MATCH(C11193,'Wooden Volumes'!$B$14:$B$552,FALSE),MATCH(D11193,'Wooden Volumes'!$B$14:$S$14,FALSE)),0)</f>
        <v>0</v>
      </c>
      <c r="C11193" s="1165" t="str">
        <f t="shared" si="1173"/>
        <v>VEXP46</v>
      </c>
      <c r="D11193" s="988" t="str">
        <f>'Wooden Volumes'!$R$14</f>
        <v>Grey 
RAL 7038</v>
      </c>
      <c r="E11193" s="1165" t="s">
        <v>27828</v>
      </c>
      <c r="F11193" s="1165" t="s">
        <v>28595</v>
      </c>
    </row>
    <row r="11194" spans="1:6">
      <c r="A11194" s="1165" t="str">
        <f t="shared" si="1171"/>
        <v>VEXP46BLK</v>
      </c>
      <c r="B11194" s="1165">
        <f>IFERROR(INDEX('Wooden Volumes'!$B$14:$S$554,MATCH(C11194,'Wooden Volumes'!$B$14:$B$552,FALSE),MATCH(D11194,'Wooden Volumes'!$B$14:$S$14,FALSE)),0)</f>
        <v>0</v>
      </c>
      <c r="C11194" s="1165" t="str">
        <f t="shared" si="1173"/>
        <v>VEXP46</v>
      </c>
      <c r="D11194" s="988" t="str">
        <f>'Wooden Volumes'!$S$14</f>
        <v>Black 
RAL 7043</v>
      </c>
      <c r="E11194" s="1165" t="s">
        <v>27829</v>
      </c>
      <c r="F11194" s="1165" t="s">
        <v>28595</v>
      </c>
    </row>
    <row r="11195" spans="1:6">
      <c r="A11195" s="1165" t="str">
        <f t="shared" si="1171"/>
        <v>VEXP47YEL</v>
      </c>
      <c r="B11195" s="1165">
        <f>IFERROR(INDEX('Wooden Volumes'!$B$14:$S$554,MATCH(C11195,'Wooden Volumes'!$B$14:$B$552,FALSE),MATCH(D11195,'Wooden Volumes'!$B$14:$S$14,FALSE)),0)</f>
        <v>0</v>
      </c>
      <c r="C11195" s="1165" t="s">
        <v>28641</v>
      </c>
      <c r="D11195" s="1168" t="str">
        <f>'Wooden Volumes'!$K$14</f>
        <v>Yellow RAL 1018</v>
      </c>
      <c r="E11195" s="1165" t="s">
        <v>27823</v>
      </c>
      <c r="F11195" s="1165" t="s">
        <v>28595</v>
      </c>
    </row>
    <row r="11196" spans="1:6">
      <c r="A11196" s="1165" t="str">
        <f t="shared" si="1171"/>
        <v>VEXP47ORA</v>
      </c>
      <c r="B11196" s="1165">
        <f>IFERROR(INDEX('Wooden Volumes'!$B$14:$S$554,MATCH(C11196,'Wooden Volumes'!$B$14:$B$552,FALSE),MATCH(D11196,'Wooden Volumes'!$B$14:$S$14,FALSE)),0)</f>
        <v>0</v>
      </c>
      <c r="C11196" s="1165" t="str">
        <f>C11195</f>
        <v>VEXP47</v>
      </c>
      <c r="D11196" s="988" t="str">
        <f>'Wooden Volumes'!$L$14</f>
        <v>Orange RAL 2003</v>
      </c>
      <c r="E11196" s="1165" t="s">
        <v>27836</v>
      </c>
      <c r="F11196" s="1165" t="s">
        <v>28595</v>
      </c>
    </row>
    <row r="11197" spans="1:6">
      <c r="A11197" s="1165" t="str">
        <f t="shared" si="1171"/>
        <v>VEXP47RED</v>
      </c>
      <c r="B11197" s="1165">
        <f>IFERROR(INDEX('Wooden Volumes'!$B$14:$S$554,MATCH(C11197,'Wooden Volumes'!$B$14:$B$552,FALSE),MATCH(D11197,'Wooden Volumes'!$B$14:$S$14,FALSE)),0)</f>
        <v>0</v>
      </c>
      <c r="C11197" s="1165" t="str">
        <f t="shared" ref="C11197:C11202" si="1174">C11196</f>
        <v>VEXP47</v>
      </c>
      <c r="D11197" s="988" t="str">
        <f>'Wooden Volumes'!$M$14</f>
        <v>Red RAL 3020</v>
      </c>
      <c r="E11197" s="1165" t="s">
        <v>27826</v>
      </c>
      <c r="F11197" s="1165" t="s">
        <v>28595</v>
      </c>
    </row>
    <row r="11198" spans="1:6">
      <c r="A11198" s="1165" t="str">
        <f t="shared" si="1171"/>
        <v>VEXP47BLU</v>
      </c>
      <c r="B11198" s="1165">
        <f>IFERROR(INDEX('Wooden Volumes'!$B$14:$S$554,MATCH(C11198,'Wooden Volumes'!$B$14:$B$552,FALSE),MATCH(D11198,'Wooden Volumes'!$B$14:$S$14,FALSE)),0)</f>
        <v>0</v>
      </c>
      <c r="C11198" s="1165" t="str">
        <f t="shared" si="1174"/>
        <v>VEXP47</v>
      </c>
      <c r="D11198" s="988" t="str">
        <f>'Wooden Volumes'!$O$14</f>
        <v>Blue 
RAL 5015</v>
      </c>
      <c r="E11198" s="1165" t="s">
        <v>27827</v>
      </c>
      <c r="F11198" s="1165" t="s">
        <v>28595</v>
      </c>
    </row>
    <row r="11199" spans="1:6">
      <c r="A11199" s="1165" t="str">
        <f t="shared" si="1171"/>
        <v>VEXP47GRE</v>
      </c>
      <c r="B11199" s="1165">
        <f>IFERROR(INDEX('Wooden Volumes'!$B$14:$S$554,MATCH(C11199,'Wooden Volumes'!$B$14:$B$552,FALSE),MATCH(D11199,'Wooden Volumes'!$B$14:$S$14,FALSE)),0)</f>
        <v>0</v>
      </c>
      <c r="C11199" s="1165" t="str">
        <f t="shared" si="1174"/>
        <v>VEXP47</v>
      </c>
      <c r="D11199" s="988" t="str">
        <f>'Wooden Volumes'!$P$14</f>
        <v>Green 
RAL 6018</v>
      </c>
      <c r="E11199" s="1165" t="s">
        <v>27837</v>
      </c>
      <c r="F11199" s="1165" t="s">
        <v>28595</v>
      </c>
    </row>
    <row r="11200" spans="1:6">
      <c r="A11200" s="1165" t="str">
        <f t="shared" si="1171"/>
        <v>VEXP47WHI</v>
      </c>
      <c r="B11200" s="1165">
        <f>IFERROR(INDEX('Wooden Volumes'!$B$14:$S$554,MATCH(C11200,'Wooden Volumes'!$B$14:$B$552,FALSE),MATCH(D11200,'Wooden Volumes'!$B$14:$S$14,FALSE)),0)</f>
        <v>0</v>
      </c>
      <c r="C11200" s="1165" t="str">
        <f t="shared" si="1174"/>
        <v>VEXP47</v>
      </c>
      <c r="D11200" s="988" t="str">
        <f>'Wooden Volumes'!$Q$14</f>
        <v>White 
RAL 9003</v>
      </c>
      <c r="E11200" s="1165" t="s">
        <v>27838</v>
      </c>
      <c r="F11200" s="1165" t="s">
        <v>28595</v>
      </c>
    </row>
    <row r="11201" spans="1:6">
      <c r="A11201" s="1165" t="str">
        <f t="shared" si="1171"/>
        <v>VEXP47GRY</v>
      </c>
      <c r="B11201" s="1165">
        <f>IFERROR(INDEX('Wooden Volumes'!$B$14:$S$554,MATCH(C11201,'Wooden Volumes'!$B$14:$B$552,FALSE),MATCH(D11201,'Wooden Volumes'!$B$14:$S$14,FALSE)),0)</f>
        <v>0</v>
      </c>
      <c r="C11201" s="1165" t="str">
        <f t="shared" si="1174"/>
        <v>VEXP47</v>
      </c>
      <c r="D11201" s="988" t="str">
        <f>'Wooden Volumes'!$R$14</f>
        <v>Grey 
RAL 7038</v>
      </c>
      <c r="E11201" s="1165" t="s">
        <v>27828</v>
      </c>
      <c r="F11201" s="1165" t="s">
        <v>28595</v>
      </c>
    </row>
    <row r="11202" spans="1:6">
      <c r="A11202" s="1165" t="str">
        <f t="shared" si="1171"/>
        <v>VEXP47BLK</v>
      </c>
      <c r="B11202" s="1165">
        <f>IFERROR(INDEX('Wooden Volumes'!$B$14:$S$554,MATCH(C11202,'Wooden Volumes'!$B$14:$B$552,FALSE),MATCH(D11202,'Wooden Volumes'!$B$14:$S$14,FALSE)),0)</f>
        <v>0</v>
      </c>
      <c r="C11202" s="1165" t="str">
        <f t="shared" si="1174"/>
        <v>VEXP47</v>
      </c>
      <c r="D11202" s="988" t="str">
        <f>'Wooden Volumes'!$S$14</f>
        <v>Black 
RAL 7043</v>
      </c>
      <c r="E11202" s="1165" t="s">
        <v>27829</v>
      </c>
      <c r="F11202" s="1165" t="s">
        <v>28595</v>
      </c>
    </row>
    <row r="11203" spans="1:6">
      <c r="A11203" s="1165" t="str">
        <f t="shared" si="1171"/>
        <v>VEXP48YEL</v>
      </c>
      <c r="B11203" s="1165">
        <f>IFERROR(INDEX('Wooden Volumes'!$B$14:$S$554,MATCH(C11203,'Wooden Volumes'!$B$14:$B$552,FALSE),MATCH(D11203,'Wooden Volumes'!$B$14:$S$14,FALSE)),0)</f>
        <v>0</v>
      </c>
      <c r="C11203" s="1165" t="s">
        <v>28642</v>
      </c>
      <c r="D11203" s="1168" t="str">
        <f>'Wooden Volumes'!$K$14</f>
        <v>Yellow RAL 1018</v>
      </c>
      <c r="E11203" s="1165" t="s">
        <v>27823</v>
      </c>
      <c r="F11203" s="1165" t="s">
        <v>28595</v>
      </c>
    </row>
    <row r="11204" spans="1:6">
      <c r="A11204" s="1165" t="str">
        <f t="shared" si="1171"/>
        <v>VEXP48ORA</v>
      </c>
      <c r="B11204" s="1165">
        <f>IFERROR(INDEX('Wooden Volumes'!$B$14:$S$554,MATCH(C11204,'Wooden Volumes'!$B$14:$B$552,FALSE),MATCH(D11204,'Wooden Volumes'!$B$14:$S$14,FALSE)),0)</f>
        <v>0</v>
      </c>
      <c r="C11204" s="1165" t="str">
        <f>C11203</f>
        <v>VEXP48</v>
      </c>
      <c r="D11204" s="988" t="str">
        <f>'Wooden Volumes'!$L$14</f>
        <v>Orange RAL 2003</v>
      </c>
      <c r="E11204" s="1165" t="s">
        <v>27836</v>
      </c>
      <c r="F11204" s="1165" t="s">
        <v>28595</v>
      </c>
    </row>
    <row r="11205" spans="1:6">
      <c r="A11205" s="1165" t="str">
        <f t="shared" si="1171"/>
        <v>VEXP48RED</v>
      </c>
      <c r="B11205" s="1165">
        <f>IFERROR(INDEX('Wooden Volumes'!$B$14:$S$554,MATCH(C11205,'Wooden Volumes'!$B$14:$B$552,FALSE),MATCH(D11205,'Wooden Volumes'!$B$14:$S$14,FALSE)),0)</f>
        <v>0</v>
      </c>
      <c r="C11205" s="1165" t="str">
        <f t="shared" ref="C11205:C11210" si="1175">C11204</f>
        <v>VEXP48</v>
      </c>
      <c r="D11205" s="988" t="str">
        <f>'Wooden Volumes'!$M$14</f>
        <v>Red RAL 3020</v>
      </c>
      <c r="E11205" s="1165" t="s">
        <v>27826</v>
      </c>
      <c r="F11205" s="1165" t="s">
        <v>28595</v>
      </c>
    </row>
    <row r="11206" spans="1:6">
      <c r="A11206" s="1165" t="str">
        <f t="shared" si="1171"/>
        <v>VEXP48BLU</v>
      </c>
      <c r="B11206" s="1165">
        <f>IFERROR(INDEX('Wooden Volumes'!$B$14:$S$554,MATCH(C11206,'Wooden Volumes'!$B$14:$B$552,FALSE),MATCH(D11206,'Wooden Volumes'!$B$14:$S$14,FALSE)),0)</f>
        <v>0</v>
      </c>
      <c r="C11206" s="1165" t="str">
        <f t="shared" si="1175"/>
        <v>VEXP48</v>
      </c>
      <c r="D11206" s="988" t="str">
        <f>'Wooden Volumes'!$O$14</f>
        <v>Blue 
RAL 5015</v>
      </c>
      <c r="E11206" s="1165" t="s">
        <v>27827</v>
      </c>
      <c r="F11206" s="1165" t="s">
        <v>28595</v>
      </c>
    </row>
    <row r="11207" spans="1:6">
      <c r="A11207" s="1165" t="str">
        <f t="shared" si="1171"/>
        <v>VEXP48GRE</v>
      </c>
      <c r="B11207" s="1165">
        <f>IFERROR(INDEX('Wooden Volumes'!$B$14:$S$554,MATCH(C11207,'Wooden Volumes'!$B$14:$B$552,FALSE),MATCH(D11207,'Wooden Volumes'!$B$14:$S$14,FALSE)),0)</f>
        <v>0</v>
      </c>
      <c r="C11207" s="1165" t="str">
        <f t="shared" si="1175"/>
        <v>VEXP48</v>
      </c>
      <c r="D11207" s="988" t="str">
        <f>'Wooden Volumes'!$P$14</f>
        <v>Green 
RAL 6018</v>
      </c>
      <c r="E11207" s="1165" t="s">
        <v>27837</v>
      </c>
      <c r="F11207" s="1165" t="s">
        <v>28595</v>
      </c>
    </row>
    <row r="11208" spans="1:6">
      <c r="A11208" s="1165" t="str">
        <f t="shared" si="1171"/>
        <v>VEXP48WHI</v>
      </c>
      <c r="B11208" s="1165">
        <f>IFERROR(INDEX('Wooden Volumes'!$B$14:$S$554,MATCH(C11208,'Wooden Volumes'!$B$14:$B$552,FALSE),MATCH(D11208,'Wooden Volumes'!$B$14:$S$14,FALSE)),0)</f>
        <v>0</v>
      </c>
      <c r="C11208" s="1165" t="str">
        <f t="shared" si="1175"/>
        <v>VEXP48</v>
      </c>
      <c r="D11208" s="988" t="str">
        <f>'Wooden Volumes'!$Q$14</f>
        <v>White 
RAL 9003</v>
      </c>
      <c r="E11208" s="1165" t="s">
        <v>27838</v>
      </c>
      <c r="F11208" s="1165" t="s">
        <v>28595</v>
      </c>
    </row>
    <row r="11209" spans="1:6">
      <c r="A11209" s="1165" t="str">
        <f t="shared" si="1171"/>
        <v>VEXP48GRY</v>
      </c>
      <c r="B11209" s="1165">
        <f>IFERROR(INDEX('Wooden Volumes'!$B$14:$S$554,MATCH(C11209,'Wooden Volumes'!$B$14:$B$552,FALSE),MATCH(D11209,'Wooden Volumes'!$B$14:$S$14,FALSE)),0)</f>
        <v>0</v>
      </c>
      <c r="C11209" s="1165" t="str">
        <f t="shared" si="1175"/>
        <v>VEXP48</v>
      </c>
      <c r="D11209" s="988" t="str">
        <f>'Wooden Volumes'!$R$14</f>
        <v>Grey 
RAL 7038</v>
      </c>
      <c r="E11209" s="1165" t="s">
        <v>27828</v>
      </c>
      <c r="F11209" s="1165" t="s">
        <v>28595</v>
      </c>
    </row>
    <row r="11210" spans="1:6">
      <c r="A11210" s="1165" t="str">
        <f t="shared" si="1171"/>
        <v>VEXP48BLK</v>
      </c>
      <c r="B11210" s="1165">
        <f>IFERROR(INDEX('Wooden Volumes'!$B$14:$S$554,MATCH(C11210,'Wooden Volumes'!$B$14:$B$552,FALSE),MATCH(D11210,'Wooden Volumes'!$B$14:$S$14,FALSE)),0)</f>
        <v>0</v>
      </c>
      <c r="C11210" s="1165" t="str">
        <f t="shared" si="1175"/>
        <v>VEXP48</v>
      </c>
      <c r="D11210" s="988" t="str">
        <f>'Wooden Volumes'!$S$14</f>
        <v>Black 
RAL 7043</v>
      </c>
      <c r="E11210" s="1165" t="s">
        <v>27829</v>
      </c>
      <c r="F11210" s="1165" t="s">
        <v>28595</v>
      </c>
    </row>
    <row r="11211" spans="1:6">
      <c r="A11211" s="1165" t="str">
        <f t="shared" si="1171"/>
        <v>VEXP49YEL</v>
      </c>
      <c r="B11211" s="1165">
        <f>IFERROR(INDEX('Wooden Volumes'!$B$14:$S$554,MATCH(C11211,'Wooden Volumes'!$B$14:$B$552,FALSE),MATCH(D11211,'Wooden Volumes'!$B$14:$S$14,FALSE)),0)</f>
        <v>0</v>
      </c>
      <c r="C11211" s="1165" t="s">
        <v>28643</v>
      </c>
      <c r="D11211" s="1168" t="str">
        <f>'Wooden Volumes'!$K$14</f>
        <v>Yellow RAL 1018</v>
      </c>
      <c r="E11211" s="1165" t="s">
        <v>27823</v>
      </c>
      <c r="F11211" s="1165" t="s">
        <v>28595</v>
      </c>
    </row>
    <row r="11212" spans="1:6">
      <c r="A11212" s="1165" t="str">
        <f t="shared" si="1171"/>
        <v>VEXP49ORA</v>
      </c>
      <c r="B11212" s="1165">
        <f>IFERROR(INDEX('Wooden Volumes'!$B$14:$S$554,MATCH(C11212,'Wooden Volumes'!$B$14:$B$552,FALSE),MATCH(D11212,'Wooden Volumes'!$B$14:$S$14,FALSE)),0)</f>
        <v>0</v>
      </c>
      <c r="C11212" s="1165" t="str">
        <f>C11211</f>
        <v>VEXP49</v>
      </c>
      <c r="D11212" s="988" t="str">
        <f>'Wooden Volumes'!$L$14</f>
        <v>Orange RAL 2003</v>
      </c>
      <c r="E11212" s="1165" t="s">
        <v>27836</v>
      </c>
      <c r="F11212" s="1165" t="s">
        <v>28595</v>
      </c>
    </row>
    <row r="11213" spans="1:6">
      <c r="A11213" s="1165" t="str">
        <f t="shared" si="1171"/>
        <v>VEXP49RED</v>
      </c>
      <c r="B11213" s="1165">
        <f>IFERROR(INDEX('Wooden Volumes'!$B$14:$S$554,MATCH(C11213,'Wooden Volumes'!$B$14:$B$552,FALSE),MATCH(D11213,'Wooden Volumes'!$B$14:$S$14,FALSE)),0)</f>
        <v>0</v>
      </c>
      <c r="C11213" s="1165" t="str">
        <f t="shared" ref="C11213:C11218" si="1176">C11212</f>
        <v>VEXP49</v>
      </c>
      <c r="D11213" s="988" t="str">
        <f>'Wooden Volumes'!$M$14</f>
        <v>Red RAL 3020</v>
      </c>
      <c r="E11213" s="1165" t="s">
        <v>27826</v>
      </c>
      <c r="F11213" s="1165" t="s">
        <v>28595</v>
      </c>
    </row>
    <row r="11214" spans="1:6">
      <c r="A11214" s="1165" t="str">
        <f t="shared" si="1171"/>
        <v>VEXP49BLU</v>
      </c>
      <c r="B11214" s="1165">
        <f>IFERROR(INDEX('Wooden Volumes'!$B$14:$S$554,MATCH(C11214,'Wooden Volumes'!$B$14:$B$552,FALSE),MATCH(D11214,'Wooden Volumes'!$B$14:$S$14,FALSE)),0)</f>
        <v>0</v>
      </c>
      <c r="C11214" s="1165" t="str">
        <f t="shared" si="1176"/>
        <v>VEXP49</v>
      </c>
      <c r="D11214" s="988" t="str">
        <f>'Wooden Volumes'!$O$14</f>
        <v>Blue 
RAL 5015</v>
      </c>
      <c r="E11214" s="1165" t="s">
        <v>27827</v>
      </c>
      <c r="F11214" s="1165" t="s">
        <v>28595</v>
      </c>
    </row>
    <row r="11215" spans="1:6">
      <c r="A11215" s="1165" t="str">
        <f t="shared" si="1171"/>
        <v>VEXP49GRE</v>
      </c>
      <c r="B11215" s="1165">
        <f>IFERROR(INDEX('Wooden Volumes'!$B$14:$S$554,MATCH(C11215,'Wooden Volumes'!$B$14:$B$552,FALSE),MATCH(D11215,'Wooden Volumes'!$B$14:$S$14,FALSE)),0)</f>
        <v>0</v>
      </c>
      <c r="C11215" s="1165" t="str">
        <f t="shared" si="1176"/>
        <v>VEXP49</v>
      </c>
      <c r="D11215" s="988" t="str">
        <f>'Wooden Volumes'!$P$14</f>
        <v>Green 
RAL 6018</v>
      </c>
      <c r="E11215" s="1165" t="s">
        <v>27837</v>
      </c>
      <c r="F11215" s="1165" t="s">
        <v>28595</v>
      </c>
    </row>
    <row r="11216" spans="1:6">
      <c r="A11216" s="1165" t="str">
        <f t="shared" si="1171"/>
        <v>VEXP49WHI</v>
      </c>
      <c r="B11216" s="1165">
        <f>IFERROR(INDEX('Wooden Volumes'!$B$14:$S$554,MATCH(C11216,'Wooden Volumes'!$B$14:$B$552,FALSE),MATCH(D11216,'Wooden Volumes'!$B$14:$S$14,FALSE)),0)</f>
        <v>0</v>
      </c>
      <c r="C11216" s="1165" t="str">
        <f t="shared" si="1176"/>
        <v>VEXP49</v>
      </c>
      <c r="D11216" s="988" t="str">
        <f>'Wooden Volumes'!$Q$14</f>
        <v>White 
RAL 9003</v>
      </c>
      <c r="E11216" s="1165" t="s">
        <v>27838</v>
      </c>
      <c r="F11216" s="1165" t="s">
        <v>28595</v>
      </c>
    </row>
    <row r="11217" spans="1:6">
      <c r="A11217" s="1165" t="str">
        <f t="shared" si="1171"/>
        <v>VEXP49GRY</v>
      </c>
      <c r="B11217" s="1165">
        <f>IFERROR(INDEX('Wooden Volumes'!$B$14:$S$554,MATCH(C11217,'Wooden Volumes'!$B$14:$B$552,FALSE),MATCH(D11217,'Wooden Volumes'!$B$14:$S$14,FALSE)),0)</f>
        <v>0</v>
      </c>
      <c r="C11217" s="1165" t="str">
        <f t="shared" si="1176"/>
        <v>VEXP49</v>
      </c>
      <c r="D11217" s="988" t="str">
        <f>'Wooden Volumes'!$R$14</f>
        <v>Grey 
RAL 7038</v>
      </c>
      <c r="E11217" s="1165" t="s">
        <v>27828</v>
      </c>
      <c r="F11217" s="1165" t="s">
        <v>28595</v>
      </c>
    </row>
    <row r="11218" spans="1:6">
      <c r="A11218" s="1165" t="str">
        <f t="shared" si="1171"/>
        <v>VEXP49BLK</v>
      </c>
      <c r="B11218" s="1165">
        <f>IFERROR(INDEX('Wooden Volumes'!$B$14:$S$554,MATCH(C11218,'Wooden Volumes'!$B$14:$B$552,FALSE),MATCH(D11218,'Wooden Volumes'!$B$14:$S$14,FALSE)),0)</f>
        <v>0</v>
      </c>
      <c r="C11218" s="1165" t="str">
        <f t="shared" si="1176"/>
        <v>VEXP49</v>
      </c>
      <c r="D11218" s="988" t="str">
        <f>'Wooden Volumes'!$S$14</f>
        <v>Black 
RAL 7043</v>
      </c>
      <c r="E11218" s="1165" t="s">
        <v>27829</v>
      </c>
      <c r="F11218" s="1165" t="s">
        <v>28595</v>
      </c>
    </row>
    <row r="11219" spans="1:6">
      <c r="A11219" s="1165" t="str">
        <f t="shared" si="1171"/>
        <v>VEXP50YEL</v>
      </c>
      <c r="B11219" s="1165">
        <f>IFERROR(INDEX('Wooden Volumes'!$B$14:$S$554,MATCH(C11219,'Wooden Volumes'!$B$14:$B$552,FALSE),MATCH(D11219,'Wooden Volumes'!$B$14:$S$14,FALSE)),0)</f>
        <v>0</v>
      </c>
      <c r="C11219" s="1165" t="s">
        <v>28644</v>
      </c>
      <c r="D11219" s="1168" t="str">
        <f>'Wooden Volumes'!$K$14</f>
        <v>Yellow RAL 1018</v>
      </c>
      <c r="E11219" s="1165" t="s">
        <v>27823</v>
      </c>
      <c r="F11219" s="1165" t="s">
        <v>28595</v>
      </c>
    </row>
    <row r="11220" spans="1:6">
      <c r="A11220" s="1165" t="str">
        <f t="shared" si="1171"/>
        <v>VEXP50ORA</v>
      </c>
      <c r="B11220" s="1165">
        <f>IFERROR(INDEX('Wooden Volumes'!$B$14:$S$554,MATCH(C11220,'Wooden Volumes'!$B$14:$B$552,FALSE),MATCH(D11220,'Wooden Volumes'!$B$14:$S$14,FALSE)),0)</f>
        <v>0</v>
      </c>
      <c r="C11220" s="1165" t="str">
        <f>C11219</f>
        <v>VEXP50</v>
      </c>
      <c r="D11220" s="988" t="str">
        <f>'Wooden Volumes'!$L$14</f>
        <v>Orange RAL 2003</v>
      </c>
      <c r="E11220" s="1165" t="s">
        <v>27836</v>
      </c>
      <c r="F11220" s="1165" t="s">
        <v>28595</v>
      </c>
    </row>
    <row r="11221" spans="1:6">
      <c r="A11221" s="1165" t="str">
        <f t="shared" si="1171"/>
        <v>VEXP50RED</v>
      </c>
      <c r="B11221" s="1165">
        <f>IFERROR(INDEX('Wooden Volumes'!$B$14:$S$554,MATCH(C11221,'Wooden Volumes'!$B$14:$B$552,FALSE),MATCH(D11221,'Wooden Volumes'!$B$14:$S$14,FALSE)),0)</f>
        <v>0</v>
      </c>
      <c r="C11221" s="1165" t="str">
        <f t="shared" ref="C11221:C11226" si="1177">C11220</f>
        <v>VEXP50</v>
      </c>
      <c r="D11221" s="988" t="str">
        <f>'Wooden Volumes'!$M$14</f>
        <v>Red RAL 3020</v>
      </c>
      <c r="E11221" s="1165" t="s">
        <v>27826</v>
      </c>
      <c r="F11221" s="1165" t="s">
        <v>28595</v>
      </c>
    </row>
    <row r="11222" spans="1:6">
      <c r="A11222" s="1165" t="str">
        <f t="shared" si="1171"/>
        <v>VEXP50BLU</v>
      </c>
      <c r="B11222" s="1165">
        <f>IFERROR(INDEX('Wooden Volumes'!$B$14:$S$554,MATCH(C11222,'Wooden Volumes'!$B$14:$B$552,FALSE),MATCH(D11222,'Wooden Volumes'!$B$14:$S$14,FALSE)),0)</f>
        <v>0</v>
      </c>
      <c r="C11222" s="1165" t="str">
        <f t="shared" si="1177"/>
        <v>VEXP50</v>
      </c>
      <c r="D11222" s="988" t="str">
        <f>'Wooden Volumes'!$O$14</f>
        <v>Blue 
RAL 5015</v>
      </c>
      <c r="E11222" s="1165" t="s">
        <v>27827</v>
      </c>
      <c r="F11222" s="1165" t="s">
        <v>28595</v>
      </c>
    </row>
    <row r="11223" spans="1:6">
      <c r="A11223" s="1165" t="str">
        <f t="shared" si="1171"/>
        <v>VEXP50GRE</v>
      </c>
      <c r="B11223" s="1165">
        <f>IFERROR(INDEX('Wooden Volumes'!$B$14:$S$554,MATCH(C11223,'Wooden Volumes'!$B$14:$B$552,FALSE),MATCH(D11223,'Wooden Volumes'!$B$14:$S$14,FALSE)),0)</f>
        <v>0</v>
      </c>
      <c r="C11223" s="1165" t="str">
        <f t="shared" si="1177"/>
        <v>VEXP50</v>
      </c>
      <c r="D11223" s="988" t="str">
        <f>'Wooden Volumes'!$P$14</f>
        <v>Green 
RAL 6018</v>
      </c>
      <c r="E11223" s="1165" t="s">
        <v>27837</v>
      </c>
      <c r="F11223" s="1165" t="s">
        <v>28595</v>
      </c>
    </row>
    <row r="11224" spans="1:6">
      <c r="A11224" s="1165" t="str">
        <f t="shared" si="1171"/>
        <v>VEXP50WHI</v>
      </c>
      <c r="B11224" s="1165">
        <f>IFERROR(INDEX('Wooden Volumes'!$B$14:$S$554,MATCH(C11224,'Wooden Volumes'!$B$14:$B$552,FALSE),MATCH(D11224,'Wooden Volumes'!$B$14:$S$14,FALSE)),0)</f>
        <v>0</v>
      </c>
      <c r="C11224" s="1165" t="str">
        <f t="shared" si="1177"/>
        <v>VEXP50</v>
      </c>
      <c r="D11224" s="988" t="str">
        <f>'Wooden Volumes'!$Q$14</f>
        <v>White 
RAL 9003</v>
      </c>
      <c r="E11224" s="1165" t="s">
        <v>27838</v>
      </c>
      <c r="F11224" s="1165" t="s">
        <v>28595</v>
      </c>
    </row>
    <row r="11225" spans="1:6">
      <c r="A11225" s="1165" t="str">
        <f t="shared" si="1171"/>
        <v>VEXP50GRY</v>
      </c>
      <c r="B11225" s="1165">
        <f>IFERROR(INDEX('Wooden Volumes'!$B$14:$S$554,MATCH(C11225,'Wooden Volumes'!$B$14:$B$552,FALSE),MATCH(D11225,'Wooden Volumes'!$B$14:$S$14,FALSE)),0)</f>
        <v>0</v>
      </c>
      <c r="C11225" s="1165" t="str">
        <f t="shared" si="1177"/>
        <v>VEXP50</v>
      </c>
      <c r="D11225" s="988" t="str">
        <f>'Wooden Volumes'!$R$14</f>
        <v>Grey 
RAL 7038</v>
      </c>
      <c r="E11225" s="1165" t="s">
        <v>27828</v>
      </c>
      <c r="F11225" s="1165" t="s">
        <v>28595</v>
      </c>
    </row>
    <row r="11226" spans="1:6">
      <c r="A11226" s="1165" t="str">
        <f t="shared" si="1171"/>
        <v>VEXP50BLK</v>
      </c>
      <c r="B11226" s="1165">
        <f>IFERROR(INDEX('Wooden Volumes'!$B$14:$S$554,MATCH(C11226,'Wooden Volumes'!$B$14:$B$552,FALSE),MATCH(D11226,'Wooden Volumes'!$B$14:$S$14,FALSE)),0)</f>
        <v>0</v>
      </c>
      <c r="C11226" s="1165" t="str">
        <f t="shared" si="1177"/>
        <v>VEXP50</v>
      </c>
      <c r="D11226" s="988" t="str">
        <f>'Wooden Volumes'!$S$14</f>
        <v>Black 
RAL 7043</v>
      </c>
      <c r="E11226" s="1165" t="s">
        <v>27829</v>
      </c>
      <c r="F11226" s="1165" t="s">
        <v>28595</v>
      </c>
    </row>
    <row r="11227" spans="1:6">
      <c r="A11227" s="1165" t="str">
        <f t="shared" si="1171"/>
        <v>VEXP51YEL</v>
      </c>
      <c r="B11227" s="1165">
        <f>IFERROR(INDEX('Wooden Volumes'!$B$14:$S$554,MATCH(C11227,'Wooden Volumes'!$B$14:$B$552,FALSE),MATCH(D11227,'Wooden Volumes'!$B$14:$S$14,FALSE)),0)</f>
        <v>0</v>
      </c>
      <c r="C11227" s="1165" t="s">
        <v>28645</v>
      </c>
      <c r="D11227" s="1168" t="str">
        <f>'Wooden Volumes'!$K$14</f>
        <v>Yellow RAL 1018</v>
      </c>
      <c r="E11227" s="1165" t="s">
        <v>27823</v>
      </c>
      <c r="F11227" s="1165" t="s">
        <v>28595</v>
      </c>
    </row>
    <row r="11228" spans="1:6">
      <c r="A11228" s="1165" t="str">
        <f t="shared" si="1171"/>
        <v>VEXP51ORA</v>
      </c>
      <c r="B11228" s="1165">
        <f>IFERROR(INDEX('Wooden Volumes'!$B$14:$S$554,MATCH(C11228,'Wooden Volumes'!$B$14:$B$552,FALSE),MATCH(D11228,'Wooden Volumes'!$B$14:$S$14,FALSE)),0)</f>
        <v>0</v>
      </c>
      <c r="C11228" s="1165" t="str">
        <f>C11227</f>
        <v>VEXP51</v>
      </c>
      <c r="D11228" s="988" t="str">
        <f>'Wooden Volumes'!$L$14</f>
        <v>Orange RAL 2003</v>
      </c>
      <c r="E11228" s="1165" t="s">
        <v>27836</v>
      </c>
      <c r="F11228" s="1165" t="s">
        <v>28595</v>
      </c>
    </row>
    <row r="11229" spans="1:6">
      <c r="A11229" s="1165" t="str">
        <f t="shared" ref="A11229:A11234" si="1178">CONCATENATE(C11229,E11229)</f>
        <v>VEXP51RED</v>
      </c>
      <c r="B11229" s="1165">
        <f>IFERROR(INDEX('Wooden Volumes'!$B$14:$S$554,MATCH(C11229,'Wooden Volumes'!$B$14:$B$552,FALSE),MATCH(D11229,'Wooden Volumes'!$B$14:$S$14,FALSE)),0)</f>
        <v>0</v>
      </c>
      <c r="C11229" s="1165" t="str">
        <f t="shared" ref="C11229:C11234" si="1179">C11228</f>
        <v>VEXP51</v>
      </c>
      <c r="D11229" s="988" t="str">
        <f>'Wooden Volumes'!$M$14</f>
        <v>Red RAL 3020</v>
      </c>
      <c r="E11229" s="1165" t="s">
        <v>27826</v>
      </c>
      <c r="F11229" s="1165" t="s">
        <v>28595</v>
      </c>
    </row>
    <row r="11230" spans="1:6">
      <c r="A11230" s="1165" t="str">
        <f t="shared" si="1178"/>
        <v>VEXP51BLU</v>
      </c>
      <c r="B11230" s="1165">
        <f>IFERROR(INDEX('Wooden Volumes'!$B$14:$S$554,MATCH(C11230,'Wooden Volumes'!$B$14:$B$552,FALSE),MATCH(D11230,'Wooden Volumes'!$B$14:$S$14,FALSE)),0)</f>
        <v>0</v>
      </c>
      <c r="C11230" s="1165" t="str">
        <f t="shared" si="1179"/>
        <v>VEXP51</v>
      </c>
      <c r="D11230" s="988" t="str">
        <f>'Wooden Volumes'!$O$14</f>
        <v>Blue 
RAL 5015</v>
      </c>
      <c r="E11230" s="1165" t="s">
        <v>27827</v>
      </c>
      <c r="F11230" s="1165" t="s">
        <v>28595</v>
      </c>
    </row>
    <row r="11231" spans="1:6">
      <c r="A11231" s="1165" t="str">
        <f t="shared" si="1178"/>
        <v>VEXP51GRE</v>
      </c>
      <c r="B11231" s="1165">
        <f>IFERROR(INDEX('Wooden Volumes'!$B$14:$S$554,MATCH(C11231,'Wooden Volumes'!$B$14:$B$552,FALSE),MATCH(D11231,'Wooden Volumes'!$B$14:$S$14,FALSE)),0)</f>
        <v>0</v>
      </c>
      <c r="C11231" s="1165" t="str">
        <f t="shared" si="1179"/>
        <v>VEXP51</v>
      </c>
      <c r="D11231" s="988" t="str">
        <f>'Wooden Volumes'!$P$14</f>
        <v>Green 
RAL 6018</v>
      </c>
      <c r="E11231" s="1165" t="s">
        <v>27837</v>
      </c>
      <c r="F11231" s="1165" t="s">
        <v>28595</v>
      </c>
    </row>
    <row r="11232" spans="1:6">
      <c r="A11232" s="1165" t="str">
        <f t="shared" si="1178"/>
        <v>VEXP51WHI</v>
      </c>
      <c r="B11232" s="1165">
        <f>IFERROR(INDEX('Wooden Volumes'!$B$14:$S$554,MATCH(C11232,'Wooden Volumes'!$B$14:$B$552,FALSE),MATCH(D11232,'Wooden Volumes'!$B$14:$S$14,FALSE)),0)</f>
        <v>0</v>
      </c>
      <c r="C11232" s="1165" t="str">
        <f t="shared" si="1179"/>
        <v>VEXP51</v>
      </c>
      <c r="D11232" s="988" t="str">
        <f>'Wooden Volumes'!$Q$14</f>
        <v>White 
RAL 9003</v>
      </c>
      <c r="E11232" s="1165" t="s">
        <v>27838</v>
      </c>
      <c r="F11232" s="1165" t="s">
        <v>28595</v>
      </c>
    </row>
    <row r="11233" spans="1:6">
      <c r="A11233" s="1165" t="str">
        <f t="shared" si="1178"/>
        <v>VEXP51GRY</v>
      </c>
      <c r="B11233" s="1165">
        <f>IFERROR(INDEX('Wooden Volumes'!$B$14:$S$554,MATCH(C11233,'Wooden Volumes'!$B$14:$B$552,FALSE),MATCH(D11233,'Wooden Volumes'!$B$14:$S$14,FALSE)),0)</f>
        <v>0</v>
      </c>
      <c r="C11233" s="1165" t="str">
        <f t="shared" si="1179"/>
        <v>VEXP51</v>
      </c>
      <c r="D11233" s="988" t="str">
        <f>'Wooden Volumes'!$R$14</f>
        <v>Grey 
RAL 7038</v>
      </c>
      <c r="E11233" s="1165" t="s">
        <v>27828</v>
      </c>
      <c r="F11233" s="1165" t="s">
        <v>28595</v>
      </c>
    </row>
    <row r="11234" spans="1:6">
      <c r="A11234" s="1165" t="str">
        <f t="shared" si="1178"/>
        <v>VEXP51BLK</v>
      </c>
      <c r="B11234" s="1165">
        <f>IFERROR(INDEX('Wooden Volumes'!$B$14:$S$554,MATCH(C11234,'Wooden Volumes'!$B$14:$B$552,FALSE),MATCH(D11234,'Wooden Volumes'!$B$14:$S$14,FALSE)),0)</f>
        <v>0</v>
      </c>
      <c r="C11234" s="1165" t="str">
        <f t="shared" si="1179"/>
        <v>VEXP51</v>
      </c>
      <c r="D11234" s="988" t="str">
        <f>'Wooden Volumes'!$S$14</f>
        <v>Black 
RAL 7043</v>
      </c>
      <c r="E11234" s="1165" t="s">
        <v>27829</v>
      </c>
      <c r="F11234" s="1165" t="s">
        <v>28595</v>
      </c>
    </row>
    <row r="11235" spans="1:6">
      <c r="A11235" s="1165" t="str">
        <f t="shared" ref="A11235:A11285" si="1180">CONCATENATE(C11235,E11235)</f>
        <v>VEXP52YEL</v>
      </c>
      <c r="B11235" s="1165">
        <f>IFERROR(INDEX('Wooden Volumes'!$B$14:$S$554,MATCH(C11235,'Wooden Volumes'!$B$14:$B$552,FALSE),MATCH(D11235,'Wooden Volumes'!$B$14:$S$14,FALSE)),0)</f>
        <v>0</v>
      </c>
      <c r="C11235" s="1165" t="s">
        <v>28646</v>
      </c>
      <c r="D11235" s="1168" t="str">
        <f>'Wooden Volumes'!$K$14</f>
        <v>Yellow RAL 1018</v>
      </c>
      <c r="E11235" s="1165" t="s">
        <v>27823</v>
      </c>
      <c r="F11235" s="1165" t="s">
        <v>28595</v>
      </c>
    </row>
    <row r="11236" spans="1:6">
      <c r="A11236" s="1165" t="str">
        <f t="shared" si="1180"/>
        <v>VEXP52ORA</v>
      </c>
      <c r="B11236" s="1165">
        <f>IFERROR(INDEX('Wooden Volumes'!$B$14:$S$554,MATCH(C11236,'Wooden Volumes'!$B$14:$B$552,FALSE),MATCH(D11236,'Wooden Volumes'!$B$14:$S$14,FALSE)),0)</f>
        <v>0</v>
      </c>
      <c r="C11236" s="1165" t="str">
        <f>C11235</f>
        <v>VEXP52</v>
      </c>
      <c r="D11236" s="988" t="str">
        <f>'Wooden Volumes'!$L$14</f>
        <v>Orange RAL 2003</v>
      </c>
      <c r="E11236" s="1165" t="s">
        <v>27836</v>
      </c>
      <c r="F11236" s="1165" t="s">
        <v>28595</v>
      </c>
    </row>
    <row r="11237" spans="1:6">
      <c r="A11237" s="1165" t="str">
        <f t="shared" si="1180"/>
        <v>VEXP52RED</v>
      </c>
      <c r="B11237" s="1165">
        <f>IFERROR(INDEX('Wooden Volumes'!$B$14:$S$554,MATCH(C11237,'Wooden Volumes'!$B$14:$B$552,FALSE),MATCH(D11237,'Wooden Volumes'!$B$14:$S$14,FALSE)),0)</f>
        <v>0</v>
      </c>
      <c r="C11237" s="1165" t="str">
        <f t="shared" ref="C11237:C11242" si="1181">C11236</f>
        <v>VEXP52</v>
      </c>
      <c r="D11237" s="988" t="str">
        <f>'Wooden Volumes'!$M$14</f>
        <v>Red RAL 3020</v>
      </c>
      <c r="E11237" s="1165" t="s">
        <v>27826</v>
      </c>
      <c r="F11237" s="1165" t="s">
        <v>28595</v>
      </c>
    </row>
    <row r="11238" spans="1:6">
      <c r="A11238" s="1165" t="str">
        <f t="shared" si="1180"/>
        <v>VEXP52BLU</v>
      </c>
      <c r="B11238" s="1165">
        <f>IFERROR(INDEX('Wooden Volumes'!$B$14:$S$554,MATCH(C11238,'Wooden Volumes'!$B$14:$B$552,FALSE),MATCH(D11238,'Wooden Volumes'!$B$14:$S$14,FALSE)),0)</f>
        <v>0</v>
      </c>
      <c r="C11238" s="1165" t="str">
        <f t="shared" si="1181"/>
        <v>VEXP52</v>
      </c>
      <c r="D11238" s="988" t="str">
        <f>'Wooden Volumes'!$O$14</f>
        <v>Blue 
RAL 5015</v>
      </c>
      <c r="E11238" s="1165" t="s">
        <v>27827</v>
      </c>
      <c r="F11238" s="1165" t="s">
        <v>28595</v>
      </c>
    </row>
    <row r="11239" spans="1:6">
      <c r="A11239" s="1165" t="str">
        <f t="shared" si="1180"/>
        <v>VEXP52GRE</v>
      </c>
      <c r="B11239" s="1165">
        <f>IFERROR(INDEX('Wooden Volumes'!$B$14:$S$554,MATCH(C11239,'Wooden Volumes'!$B$14:$B$552,FALSE),MATCH(D11239,'Wooden Volumes'!$B$14:$S$14,FALSE)),0)</f>
        <v>0</v>
      </c>
      <c r="C11239" s="1165" t="str">
        <f t="shared" si="1181"/>
        <v>VEXP52</v>
      </c>
      <c r="D11239" s="988" t="str">
        <f>'Wooden Volumes'!$P$14</f>
        <v>Green 
RAL 6018</v>
      </c>
      <c r="E11239" s="1165" t="s">
        <v>27837</v>
      </c>
      <c r="F11239" s="1165" t="s">
        <v>28595</v>
      </c>
    </row>
    <row r="11240" spans="1:6">
      <c r="A11240" s="1165" t="str">
        <f t="shared" si="1180"/>
        <v>VEXP52WHI</v>
      </c>
      <c r="B11240" s="1165">
        <f>IFERROR(INDEX('Wooden Volumes'!$B$14:$S$554,MATCH(C11240,'Wooden Volumes'!$B$14:$B$552,FALSE),MATCH(D11240,'Wooden Volumes'!$B$14:$S$14,FALSE)),0)</f>
        <v>0</v>
      </c>
      <c r="C11240" s="1165" t="str">
        <f t="shared" si="1181"/>
        <v>VEXP52</v>
      </c>
      <c r="D11240" s="988" t="str">
        <f>'Wooden Volumes'!$Q$14</f>
        <v>White 
RAL 9003</v>
      </c>
      <c r="E11240" s="1165" t="s">
        <v>27838</v>
      </c>
      <c r="F11240" s="1165" t="s">
        <v>28595</v>
      </c>
    </row>
    <row r="11241" spans="1:6">
      <c r="A11241" s="1165" t="str">
        <f t="shared" si="1180"/>
        <v>VEXP52GRY</v>
      </c>
      <c r="B11241" s="1165">
        <f>IFERROR(INDEX('Wooden Volumes'!$B$14:$S$554,MATCH(C11241,'Wooden Volumes'!$B$14:$B$552,FALSE),MATCH(D11241,'Wooden Volumes'!$B$14:$S$14,FALSE)),0)</f>
        <v>0</v>
      </c>
      <c r="C11241" s="1165" t="str">
        <f t="shared" si="1181"/>
        <v>VEXP52</v>
      </c>
      <c r="D11241" s="988" t="str">
        <f>'Wooden Volumes'!$R$14</f>
        <v>Grey 
RAL 7038</v>
      </c>
      <c r="E11241" s="1165" t="s">
        <v>27828</v>
      </c>
      <c r="F11241" s="1165" t="s">
        <v>28595</v>
      </c>
    </row>
    <row r="11242" spans="1:6">
      <c r="A11242" s="1165" t="str">
        <f t="shared" si="1180"/>
        <v>VEXP52BLK</v>
      </c>
      <c r="B11242" s="1165">
        <f>IFERROR(INDEX('Wooden Volumes'!$B$14:$S$554,MATCH(C11242,'Wooden Volumes'!$B$14:$B$552,FALSE),MATCH(D11242,'Wooden Volumes'!$B$14:$S$14,FALSE)),0)</f>
        <v>0</v>
      </c>
      <c r="C11242" s="1165" t="str">
        <f t="shared" si="1181"/>
        <v>VEXP52</v>
      </c>
      <c r="D11242" s="988" t="str">
        <f>'Wooden Volumes'!$S$14</f>
        <v>Black 
RAL 7043</v>
      </c>
      <c r="E11242" s="1165" t="s">
        <v>27829</v>
      </c>
      <c r="F11242" s="1165" t="s">
        <v>28595</v>
      </c>
    </row>
    <row r="11243" spans="1:6">
      <c r="A11243" s="1165" t="str">
        <f t="shared" si="1180"/>
        <v>VEXP53YEL</v>
      </c>
      <c r="B11243" s="1165">
        <f>IFERROR(INDEX('Wooden Volumes'!$B$14:$S$554,MATCH(C11243,'Wooden Volumes'!$B$14:$B$552,FALSE),MATCH(D11243,'Wooden Volumes'!$B$14:$S$14,FALSE)),0)</f>
        <v>0</v>
      </c>
      <c r="C11243" s="1165" t="s">
        <v>28647</v>
      </c>
      <c r="D11243" s="1168" t="str">
        <f>'Wooden Volumes'!$K$14</f>
        <v>Yellow RAL 1018</v>
      </c>
      <c r="E11243" s="1165" t="s">
        <v>27823</v>
      </c>
      <c r="F11243" s="1165" t="s">
        <v>28595</v>
      </c>
    </row>
    <row r="11244" spans="1:6">
      <c r="A11244" s="1165" t="str">
        <f t="shared" si="1180"/>
        <v>VEXP53ORA</v>
      </c>
      <c r="B11244" s="1165">
        <f>IFERROR(INDEX('Wooden Volumes'!$B$14:$S$554,MATCH(C11244,'Wooden Volumes'!$B$14:$B$552,FALSE),MATCH(D11244,'Wooden Volumes'!$B$14:$S$14,FALSE)),0)</f>
        <v>0</v>
      </c>
      <c r="C11244" s="1165" t="str">
        <f>C11243</f>
        <v>VEXP53</v>
      </c>
      <c r="D11244" s="988" t="str">
        <f>'Wooden Volumes'!$L$14</f>
        <v>Orange RAL 2003</v>
      </c>
      <c r="E11244" s="1165" t="s">
        <v>27836</v>
      </c>
      <c r="F11244" s="1165" t="s">
        <v>28595</v>
      </c>
    </row>
    <row r="11245" spans="1:6">
      <c r="A11245" s="1165" t="str">
        <f t="shared" si="1180"/>
        <v>VEXP53RED</v>
      </c>
      <c r="B11245" s="1165">
        <f>IFERROR(INDEX('Wooden Volumes'!$B$14:$S$554,MATCH(C11245,'Wooden Volumes'!$B$14:$B$552,FALSE),MATCH(D11245,'Wooden Volumes'!$B$14:$S$14,FALSE)),0)</f>
        <v>0</v>
      </c>
      <c r="C11245" s="1165" t="str">
        <f t="shared" ref="C11245:C11250" si="1182">C11244</f>
        <v>VEXP53</v>
      </c>
      <c r="D11245" s="988" t="str">
        <f>'Wooden Volumes'!$M$14</f>
        <v>Red RAL 3020</v>
      </c>
      <c r="E11245" s="1165" t="s">
        <v>27826</v>
      </c>
      <c r="F11245" s="1165" t="s">
        <v>28595</v>
      </c>
    </row>
    <row r="11246" spans="1:6">
      <c r="A11246" s="1165" t="str">
        <f t="shared" si="1180"/>
        <v>VEXP53BLU</v>
      </c>
      <c r="B11246" s="1165">
        <f>IFERROR(INDEX('Wooden Volumes'!$B$14:$S$554,MATCH(C11246,'Wooden Volumes'!$B$14:$B$552,FALSE),MATCH(D11246,'Wooden Volumes'!$B$14:$S$14,FALSE)),0)</f>
        <v>0</v>
      </c>
      <c r="C11246" s="1165" t="str">
        <f t="shared" si="1182"/>
        <v>VEXP53</v>
      </c>
      <c r="D11246" s="988" t="str">
        <f>'Wooden Volumes'!$O$14</f>
        <v>Blue 
RAL 5015</v>
      </c>
      <c r="E11246" s="1165" t="s">
        <v>27827</v>
      </c>
      <c r="F11246" s="1165" t="s">
        <v>28595</v>
      </c>
    </row>
    <row r="11247" spans="1:6">
      <c r="A11247" s="1165" t="str">
        <f t="shared" si="1180"/>
        <v>VEXP53GRE</v>
      </c>
      <c r="B11247" s="1165">
        <f>IFERROR(INDEX('Wooden Volumes'!$B$14:$S$554,MATCH(C11247,'Wooden Volumes'!$B$14:$B$552,FALSE),MATCH(D11247,'Wooden Volumes'!$B$14:$S$14,FALSE)),0)</f>
        <v>0</v>
      </c>
      <c r="C11247" s="1165" t="str">
        <f t="shared" si="1182"/>
        <v>VEXP53</v>
      </c>
      <c r="D11247" s="988" t="str">
        <f>'Wooden Volumes'!$P$14</f>
        <v>Green 
RAL 6018</v>
      </c>
      <c r="E11247" s="1165" t="s">
        <v>27837</v>
      </c>
      <c r="F11247" s="1165" t="s">
        <v>28595</v>
      </c>
    </row>
    <row r="11248" spans="1:6">
      <c r="A11248" s="1165" t="str">
        <f t="shared" si="1180"/>
        <v>VEXP53WHI</v>
      </c>
      <c r="B11248" s="1165">
        <f>IFERROR(INDEX('Wooden Volumes'!$B$14:$S$554,MATCH(C11248,'Wooden Volumes'!$B$14:$B$552,FALSE),MATCH(D11248,'Wooden Volumes'!$B$14:$S$14,FALSE)),0)</f>
        <v>0</v>
      </c>
      <c r="C11248" s="1165" t="str">
        <f t="shared" si="1182"/>
        <v>VEXP53</v>
      </c>
      <c r="D11248" s="988" t="str">
        <f>'Wooden Volumes'!$Q$14</f>
        <v>White 
RAL 9003</v>
      </c>
      <c r="E11248" s="1165" t="s">
        <v>27838</v>
      </c>
      <c r="F11248" s="1165" t="s">
        <v>28595</v>
      </c>
    </row>
    <row r="11249" spans="1:6">
      <c r="A11249" s="1165" t="str">
        <f t="shared" si="1180"/>
        <v>VEXP53GRY</v>
      </c>
      <c r="B11249" s="1165">
        <f>IFERROR(INDEX('Wooden Volumes'!$B$14:$S$554,MATCH(C11249,'Wooden Volumes'!$B$14:$B$552,FALSE),MATCH(D11249,'Wooden Volumes'!$B$14:$S$14,FALSE)),0)</f>
        <v>0</v>
      </c>
      <c r="C11249" s="1165" t="str">
        <f t="shared" si="1182"/>
        <v>VEXP53</v>
      </c>
      <c r="D11249" s="988" t="str">
        <f>'Wooden Volumes'!$R$14</f>
        <v>Grey 
RAL 7038</v>
      </c>
      <c r="E11249" s="1165" t="s">
        <v>27828</v>
      </c>
      <c r="F11249" s="1165" t="s">
        <v>28595</v>
      </c>
    </row>
    <row r="11250" spans="1:6">
      <c r="A11250" s="1165" t="str">
        <f t="shared" si="1180"/>
        <v>VEXP53BLK</v>
      </c>
      <c r="B11250" s="1165">
        <f>IFERROR(INDEX('Wooden Volumes'!$B$14:$S$554,MATCH(C11250,'Wooden Volumes'!$B$14:$B$552,FALSE),MATCH(D11250,'Wooden Volumes'!$B$14:$S$14,FALSE)),0)</f>
        <v>0</v>
      </c>
      <c r="C11250" s="1165" t="str">
        <f t="shared" si="1182"/>
        <v>VEXP53</v>
      </c>
      <c r="D11250" s="988" t="str">
        <f>'Wooden Volumes'!$S$14</f>
        <v>Black 
RAL 7043</v>
      </c>
      <c r="E11250" s="1165" t="s">
        <v>27829</v>
      </c>
      <c r="F11250" s="1165" t="s">
        <v>28595</v>
      </c>
    </row>
    <row r="11251" spans="1:6">
      <c r="A11251" s="1165" t="str">
        <f t="shared" si="1180"/>
        <v>VEXP54YEL</v>
      </c>
      <c r="B11251" s="1165">
        <f>IFERROR(INDEX('Wooden Volumes'!$B$14:$S$554,MATCH(C11251,'Wooden Volumes'!$B$14:$B$552,FALSE),MATCH(D11251,'Wooden Volumes'!$B$14:$S$14,FALSE)),0)</f>
        <v>0</v>
      </c>
      <c r="C11251" s="1165" t="s">
        <v>28648</v>
      </c>
      <c r="D11251" s="1168" t="str">
        <f>'Wooden Volumes'!$K$14</f>
        <v>Yellow RAL 1018</v>
      </c>
      <c r="E11251" s="1165" t="s">
        <v>27823</v>
      </c>
      <c r="F11251" s="1165" t="s">
        <v>28595</v>
      </c>
    </row>
    <row r="11252" spans="1:6">
      <c r="A11252" s="1165" t="str">
        <f t="shared" si="1180"/>
        <v>VEXP54ORA</v>
      </c>
      <c r="B11252" s="1165">
        <f>IFERROR(INDEX('Wooden Volumes'!$B$14:$S$554,MATCH(C11252,'Wooden Volumes'!$B$14:$B$552,FALSE),MATCH(D11252,'Wooden Volumes'!$B$14:$S$14,FALSE)),0)</f>
        <v>0</v>
      </c>
      <c r="C11252" s="1165" t="str">
        <f>C11251</f>
        <v>VEXP54</v>
      </c>
      <c r="D11252" s="988" t="str">
        <f>'Wooden Volumes'!$L$14</f>
        <v>Orange RAL 2003</v>
      </c>
      <c r="E11252" s="1165" t="s">
        <v>27836</v>
      </c>
      <c r="F11252" s="1165" t="s">
        <v>28595</v>
      </c>
    </row>
    <row r="11253" spans="1:6">
      <c r="A11253" s="1165" t="str">
        <f t="shared" si="1180"/>
        <v>VEXP54RED</v>
      </c>
      <c r="B11253" s="1165">
        <f>IFERROR(INDEX('Wooden Volumes'!$B$14:$S$554,MATCH(C11253,'Wooden Volumes'!$B$14:$B$552,FALSE),MATCH(D11253,'Wooden Volumes'!$B$14:$S$14,FALSE)),0)</f>
        <v>0</v>
      </c>
      <c r="C11253" s="1165" t="str">
        <f t="shared" ref="C11253:C11258" si="1183">C11252</f>
        <v>VEXP54</v>
      </c>
      <c r="D11253" s="988" t="str">
        <f>'Wooden Volumes'!$M$14</f>
        <v>Red RAL 3020</v>
      </c>
      <c r="E11253" s="1165" t="s">
        <v>27826</v>
      </c>
      <c r="F11253" s="1165" t="s">
        <v>28595</v>
      </c>
    </row>
    <row r="11254" spans="1:6">
      <c r="A11254" s="1165" t="str">
        <f t="shared" si="1180"/>
        <v>VEXP54BLU</v>
      </c>
      <c r="B11254" s="1165">
        <f>IFERROR(INDEX('Wooden Volumes'!$B$14:$S$554,MATCH(C11254,'Wooden Volumes'!$B$14:$B$552,FALSE),MATCH(D11254,'Wooden Volumes'!$B$14:$S$14,FALSE)),0)</f>
        <v>0</v>
      </c>
      <c r="C11254" s="1165" t="str">
        <f t="shared" si="1183"/>
        <v>VEXP54</v>
      </c>
      <c r="D11254" s="988" t="str">
        <f>'Wooden Volumes'!$O$14</f>
        <v>Blue 
RAL 5015</v>
      </c>
      <c r="E11254" s="1165" t="s">
        <v>27827</v>
      </c>
      <c r="F11254" s="1165" t="s">
        <v>28595</v>
      </c>
    </row>
    <row r="11255" spans="1:6">
      <c r="A11255" s="1165" t="str">
        <f t="shared" si="1180"/>
        <v>VEXP54GRE</v>
      </c>
      <c r="B11255" s="1165">
        <f>IFERROR(INDEX('Wooden Volumes'!$B$14:$S$554,MATCH(C11255,'Wooden Volumes'!$B$14:$B$552,FALSE),MATCH(D11255,'Wooden Volumes'!$B$14:$S$14,FALSE)),0)</f>
        <v>0</v>
      </c>
      <c r="C11255" s="1165" t="str">
        <f t="shared" si="1183"/>
        <v>VEXP54</v>
      </c>
      <c r="D11255" s="988" t="str">
        <f>'Wooden Volumes'!$P$14</f>
        <v>Green 
RAL 6018</v>
      </c>
      <c r="E11255" s="1165" t="s">
        <v>27837</v>
      </c>
      <c r="F11255" s="1165" t="s">
        <v>28595</v>
      </c>
    </row>
    <row r="11256" spans="1:6">
      <c r="A11256" s="1165" t="str">
        <f t="shared" si="1180"/>
        <v>VEXP54WHI</v>
      </c>
      <c r="B11256" s="1165">
        <f>IFERROR(INDEX('Wooden Volumes'!$B$14:$S$554,MATCH(C11256,'Wooden Volumes'!$B$14:$B$552,FALSE),MATCH(D11256,'Wooden Volumes'!$B$14:$S$14,FALSE)),0)</f>
        <v>0</v>
      </c>
      <c r="C11256" s="1165" t="str">
        <f t="shared" si="1183"/>
        <v>VEXP54</v>
      </c>
      <c r="D11256" s="988" t="str">
        <f>'Wooden Volumes'!$Q$14</f>
        <v>White 
RAL 9003</v>
      </c>
      <c r="E11256" s="1165" t="s">
        <v>27838</v>
      </c>
      <c r="F11256" s="1165" t="s">
        <v>28595</v>
      </c>
    </row>
    <row r="11257" spans="1:6">
      <c r="A11257" s="1165" t="str">
        <f t="shared" si="1180"/>
        <v>VEXP54GRY</v>
      </c>
      <c r="B11257" s="1165">
        <f>IFERROR(INDEX('Wooden Volumes'!$B$14:$S$554,MATCH(C11257,'Wooden Volumes'!$B$14:$B$552,FALSE),MATCH(D11257,'Wooden Volumes'!$B$14:$S$14,FALSE)),0)</f>
        <v>0</v>
      </c>
      <c r="C11257" s="1165" t="str">
        <f t="shared" si="1183"/>
        <v>VEXP54</v>
      </c>
      <c r="D11257" s="988" t="str">
        <f>'Wooden Volumes'!$R$14</f>
        <v>Grey 
RAL 7038</v>
      </c>
      <c r="E11257" s="1165" t="s">
        <v>27828</v>
      </c>
      <c r="F11257" s="1165" t="s">
        <v>28595</v>
      </c>
    </row>
    <row r="11258" spans="1:6">
      <c r="A11258" s="1165" t="str">
        <f t="shared" si="1180"/>
        <v>VEXP54BLK</v>
      </c>
      <c r="B11258" s="1165">
        <f>IFERROR(INDEX('Wooden Volumes'!$B$14:$S$554,MATCH(C11258,'Wooden Volumes'!$B$14:$B$552,FALSE),MATCH(D11258,'Wooden Volumes'!$B$14:$S$14,FALSE)),0)</f>
        <v>0</v>
      </c>
      <c r="C11258" s="1165" t="str">
        <f t="shared" si="1183"/>
        <v>VEXP54</v>
      </c>
      <c r="D11258" s="988" t="str">
        <f>'Wooden Volumes'!$S$14</f>
        <v>Black 
RAL 7043</v>
      </c>
      <c r="E11258" s="1165" t="s">
        <v>27829</v>
      </c>
      <c r="F11258" s="1165" t="s">
        <v>28595</v>
      </c>
    </row>
    <row r="11259" spans="1:6">
      <c r="A11259" s="1165" t="str">
        <f t="shared" si="1180"/>
        <v>VEXP55YEL</v>
      </c>
      <c r="B11259" s="1165">
        <f>IFERROR(INDEX('Wooden Volumes'!$B$14:$S$554,MATCH(C11259,'Wooden Volumes'!$B$14:$B$552,FALSE),MATCH(D11259,'Wooden Volumes'!$B$14:$S$14,FALSE)),0)</f>
        <v>0</v>
      </c>
      <c r="C11259" s="1165" t="s">
        <v>28649</v>
      </c>
      <c r="D11259" s="1168" t="str">
        <f>'Wooden Volumes'!$K$14</f>
        <v>Yellow RAL 1018</v>
      </c>
      <c r="E11259" s="1165" t="s">
        <v>27823</v>
      </c>
      <c r="F11259" s="1165" t="s">
        <v>28595</v>
      </c>
    </row>
    <row r="11260" spans="1:6">
      <c r="A11260" s="1165" t="str">
        <f t="shared" si="1180"/>
        <v>VEXP55ORA</v>
      </c>
      <c r="B11260" s="1165">
        <f>IFERROR(INDEX('Wooden Volumes'!$B$14:$S$554,MATCH(C11260,'Wooden Volumes'!$B$14:$B$552,FALSE),MATCH(D11260,'Wooden Volumes'!$B$14:$S$14,FALSE)),0)</f>
        <v>0</v>
      </c>
      <c r="C11260" s="1165" t="str">
        <f>C11259</f>
        <v>VEXP55</v>
      </c>
      <c r="D11260" s="988" t="str">
        <f>'Wooden Volumes'!$L$14</f>
        <v>Orange RAL 2003</v>
      </c>
      <c r="E11260" s="1165" t="s">
        <v>27836</v>
      </c>
      <c r="F11260" s="1165" t="s">
        <v>28595</v>
      </c>
    </row>
    <row r="11261" spans="1:6">
      <c r="A11261" s="1165" t="str">
        <f t="shared" si="1180"/>
        <v>VEXP55RED</v>
      </c>
      <c r="B11261" s="1165">
        <f>IFERROR(INDEX('Wooden Volumes'!$B$14:$S$554,MATCH(C11261,'Wooden Volumes'!$B$14:$B$552,FALSE),MATCH(D11261,'Wooden Volumes'!$B$14:$S$14,FALSE)),0)</f>
        <v>0</v>
      </c>
      <c r="C11261" s="1165" t="str">
        <f t="shared" ref="C11261:C11266" si="1184">C11260</f>
        <v>VEXP55</v>
      </c>
      <c r="D11261" s="988" t="str">
        <f>'Wooden Volumes'!$M$14</f>
        <v>Red RAL 3020</v>
      </c>
      <c r="E11261" s="1165" t="s">
        <v>27826</v>
      </c>
      <c r="F11261" s="1165" t="s">
        <v>28595</v>
      </c>
    </row>
    <row r="11262" spans="1:6">
      <c r="A11262" s="1165" t="str">
        <f t="shared" si="1180"/>
        <v>VEXP55BLU</v>
      </c>
      <c r="B11262" s="1165">
        <f>IFERROR(INDEX('Wooden Volumes'!$B$14:$S$554,MATCH(C11262,'Wooden Volumes'!$B$14:$B$552,FALSE),MATCH(D11262,'Wooden Volumes'!$B$14:$S$14,FALSE)),0)</f>
        <v>0</v>
      </c>
      <c r="C11262" s="1165" t="str">
        <f t="shared" si="1184"/>
        <v>VEXP55</v>
      </c>
      <c r="D11262" s="988" t="str">
        <f>'Wooden Volumes'!$O$14</f>
        <v>Blue 
RAL 5015</v>
      </c>
      <c r="E11262" s="1165" t="s">
        <v>27827</v>
      </c>
      <c r="F11262" s="1165" t="s">
        <v>28595</v>
      </c>
    </row>
    <row r="11263" spans="1:6">
      <c r="A11263" s="1165" t="str">
        <f t="shared" si="1180"/>
        <v>VEXP55GRE</v>
      </c>
      <c r="B11263" s="1165">
        <f>IFERROR(INDEX('Wooden Volumes'!$B$14:$S$554,MATCH(C11263,'Wooden Volumes'!$B$14:$B$552,FALSE),MATCH(D11263,'Wooden Volumes'!$B$14:$S$14,FALSE)),0)</f>
        <v>0</v>
      </c>
      <c r="C11263" s="1165" t="str">
        <f t="shared" si="1184"/>
        <v>VEXP55</v>
      </c>
      <c r="D11263" s="988" t="str">
        <f>'Wooden Volumes'!$P$14</f>
        <v>Green 
RAL 6018</v>
      </c>
      <c r="E11263" s="1165" t="s">
        <v>27837</v>
      </c>
      <c r="F11263" s="1165" t="s">
        <v>28595</v>
      </c>
    </row>
    <row r="11264" spans="1:6">
      <c r="A11264" s="1165" t="str">
        <f t="shared" si="1180"/>
        <v>VEXP55WHI</v>
      </c>
      <c r="B11264" s="1165">
        <f>IFERROR(INDEX('Wooden Volumes'!$B$14:$S$554,MATCH(C11264,'Wooden Volumes'!$B$14:$B$552,FALSE),MATCH(D11264,'Wooden Volumes'!$B$14:$S$14,FALSE)),0)</f>
        <v>0</v>
      </c>
      <c r="C11264" s="1165" t="str">
        <f t="shared" si="1184"/>
        <v>VEXP55</v>
      </c>
      <c r="D11264" s="988" t="str">
        <f>'Wooden Volumes'!$Q$14</f>
        <v>White 
RAL 9003</v>
      </c>
      <c r="E11264" s="1165" t="s">
        <v>27838</v>
      </c>
      <c r="F11264" s="1165" t="s">
        <v>28595</v>
      </c>
    </row>
    <row r="11265" spans="1:6">
      <c r="A11265" s="1165" t="str">
        <f t="shared" si="1180"/>
        <v>VEXP55GRY</v>
      </c>
      <c r="B11265" s="1165">
        <f>IFERROR(INDEX('Wooden Volumes'!$B$14:$S$554,MATCH(C11265,'Wooden Volumes'!$B$14:$B$552,FALSE),MATCH(D11265,'Wooden Volumes'!$B$14:$S$14,FALSE)),0)</f>
        <v>0</v>
      </c>
      <c r="C11265" s="1165" t="str">
        <f t="shared" si="1184"/>
        <v>VEXP55</v>
      </c>
      <c r="D11265" s="988" t="str">
        <f>'Wooden Volumes'!$R$14</f>
        <v>Grey 
RAL 7038</v>
      </c>
      <c r="E11265" s="1165" t="s">
        <v>27828</v>
      </c>
      <c r="F11265" s="1165" t="s">
        <v>28595</v>
      </c>
    </row>
    <row r="11266" spans="1:6">
      <c r="A11266" s="1165" t="str">
        <f t="shared" si="1180"/>
        <v>VEXP55BLK</v>
      </c>
      <c r="B11266" s="1165">
        <f>IFERROR(INDEX('Wooden Volumes'!$B$14:$S$554,MATCH(C11266,'Wooden Volumes'!$B$14:$B$552,FALSE),MATCH(D11266,'Wooden Volumes'!$B$14:$S$14,FALSE)),0)</f>
        <v>0</v>
      </c>
      <c r="C11266" s="1165" t="str">
        <f t="shared" si="1184"/>
        <v>VEXP55</v>
      </c>
      <c r="D11266" s="988" t="str">
        <f>'Wooden Volumes'!$S$14</f>
        <v>Black 
RAL 7043</v>
      </c>
      <c r="E11266" s="1165" t="s">
        <v>27829</v>
      </c>
      <c r="F11266" s="1165" t="s">
        <v>28595</v>
      </c>
    </row>
    <row r="11267" spans="1:6">
      <c r="A11267" s="1165" t="str">
        <f t="shared" si="1180"/>
        <v>VEXP56YEL</v>
      </c>
      <c r="B11267" s="1165">
        <f>IFERROR(INDEX('Wooden Volumes'!$B$14:$S$554,MATCH(C11267,'Wooden Volumes'!$B$14:$B$552,FALSE),MATCH(D11267,'Wooden Volumes'!$B$14:$S$14,FALSE)),0)</f>
        <v>0</v>
      </c>
      <c r="C11267" s="1165" t="s">
        <v>28650</v>
      </c>
      <c r="D11267" s="1168" t="str">
        <f>'Wooden Volumes'!$K$14</f>
        <v>Yellow RAL 1018</v>
      </c>
      <c r="E11267" s="1165" t="s">
        <v>27823</v>
      </c>
      <c r="F11267" s="1165" t="s">
        <v>28595</v>
      </c>
    </row>
    <row r="11268" spans="1:6">
      <c r="A11268" s="1165" t="str">
        <f t="shared" si="1180"/>
        <v>VEXP56ORA</v>
      </c>
      <c r="B11268" s="1165">
        <f>IFERROR(INDEX('Wooden Volumes'!$B$14:$S$554,MATCH(C11268,'Wooden Volumes'!$B$14:$B$552,FALSE),MATCH(D11268,'Wooden Volumes'!$B$14:$S$14,FALSE)),0)</f>
        <v>0</v>
      </c>
      <c r="C11268" s="1165" t="str">
        <f>C11267</f>
        <v>VEXP56</v>
      </c>
      <c r="D11268" s="988" t="str">
        <f>'Wooden Volumes'!$L$14</f>
        <v>Orange RAL 2003</v>
      </c>
      <c r="E11268" s="1165" t="s">
        <v>27836</v>
      </c>
      <c r="F11268" s="1165" t="s">
        <v>28595</v>
      </c>
    </row>
    <row r="11269" spans="1:6">
      <c r="A11269" s="1165" t="str">
        <f t="shared" si="1180"/>
        <v>VEXP56RED</v>
      </c>
      <c r="B11269" s="1165">
        <f>IFERROR(INDEX('Wooden Volumes'!$B$14:$S$554,MATCH(C11269,'Wooden Volumes'!$B$14:$B$552,FALSE),MATCH(D11269,'Wooden Volumes'!$B$14:$S$14,FALSE)),0)</f>
        <v>0</v>
      </c>
      <c r="C11269" s="1165" t="str">
        <f t="shared" ref="C11269:C11274" si="1185">C11268</f>
        <v>VEXP56</v>
      </c>
      <c r="D11269" s="988" t="str">
        <f>'Wooden Volumes'!$M$14</f>
        <v>Red RAL 3020</v>
      </c>
      <c r="E11269" s="1165" t="s">
        <v>27826</v>
      </c>
      <c r="F11269" s="1165" t="s">
        <v>28595</v>
      </c>
    </row>
    <row r="11270" spans="1:6">
      <c r="A11270" s="1165" t="str">
        <f t="shared" si="1180"/>
        <v>VEXP56BLU</v>
      </c>
      <c r="B11270" s="1165">
        <f>IFERROR(INDEX('Wooden Volumes'!$B$14:$S$554,MATCH(C11270,'Wooden Volumes'!$B$14:$B$552,FALSE),MATCH(D11270,'Wooden Volumes'!$B$14:$S$14,FALSE)),0)</f>
        <v>0</v>
      </c>
      <c r="C11270" s="1165" t="str">
        <f t="shared" si="1185"/>
        <v>VEXP56</v>
      </c>
      <c r="D11270" s="988" t="str">
        <f>'Wooden Volumes'!$O$14</f>
        <v>Blue 
RAL 5015</v>
      </c>
      <c r="E11270" s="1165" t="s">
        <v>27827</v>
      </c>
      <c r="F11270" s="1165" t="s">
        <v>28595</v>
      </c>
    </row>
    <row r="11271" spans="1:6">
      <c r="A11271" s="1165" t="str">
        <f t="shared" si="1180"/>
        <v>VEXP56GRE</v>
      </c>
      <c r="B11271" s="1165">
        <f>IFERROR(INDEX('Wooden Volumes'!$B$14:$S$554,MATCH(C11271,'Wooden Volumes'!$B$14:$B$552,FALSE),MATCH(D11271,'Wooden Volumes'!$B$14:$S$14,FALSE)),0)</f>
        <v>0</v>
      </c>
      <c r="C11271" s="1165" t="str">
        <f t="shared" si="1185"/>
        <v>VEXP56</v>
      </c>
      <c r="D11271" s="988" t="str">
        <f>'Wooden Volumes'!$P$14</f>
        <v>Green 
RAL 6018</v>
      </c>
      <c r="E11271" s="1165" t="s">
        <v>27837</v>
      </c>
      <c r="F11271" s="1165" t="s">
        <v>28595</v>
      </c>
    </row>
    <row r="11272" spans="1:6">
      <c r="A11272" s="1165" t="str">
        <f t="shared" si="1180"/>
        <v>VEXP56WHI</v>
      </c>
      <c r="B11272" s="1165">
        <f>IFERROR(INDEX('Wooden Volumes'!$B$14:$S$554,MATCH(C11272,'Wooden Volumes'!$B$14:$B$552,FALSE),MATCH(D11272,'Wooden Volumes'!$B$14:$S$14,FALSE)),0)</f>
        <v>0</v>
      </c>
      <c r="C11272" s="1165" t="str">
        <f t="shared" si="1185"/>
        <v>VEXP56</v>
      </c>
      <c r="D11272" s="988" t="str">
        <f>'Wooden Volumes'!$Q$14</f>
        <v>White 
RAL 9003</v>
      </c>
      <c r="E11272" s="1165" t="s">
        <v>27838</v>
      </c>
      <c r="F11272" s="1165" t="s">
        <v>28595</v>
      </c>
    </row>
    <row r="11273" spans="1:6">
      <c r="A11273" s="1165" t="str">
        <f t="shared" si="1180"/>
        <v>VEXP56GRY</v>
      </c>
      <c r="B11273" s="1165">
        <f>IFERROR(INDEX('Wooden Volumes'!$B$14:$S$554,MATCH(C11273,'Wooden Volumes'!$B$14:$B$552,FALSE),MATCH(D11273,'Wooden Volumes'!$B$14:$S$14,FALSE)),0)</f>
        <v>0</v>
      </c>
      <c r="C11273" s="1165" t="str">
        <f t="shared" si="1185"/>
        <v>VEXP56</v>
      </c>
      <c r="D11273" s="988" t="str">
        <f>'Wooden Volumes'!$R$14</f>
        <v>Grey 
RAL 7038</v>
      </c>
      <c r="E11273" s="1165" t="s">
        <v>27828</v>
      </c>
      <c r="F11273" s="1165" t="s">
        <v>28595</v>
      </c>
    </row>
    <row r="11274" spans="1:6">
      <c r="A11274" s="1165" t="str">
        <f t="shared" si="1180"/>
        <v>VEXP56BLK</v>
      </c>
      <c r="B11274" s="1165">
        <f>IFERROR(INDEX('Wooden Volumes'!$B$14:$S$554,MATCH(C11274,'Wooden Volumes'!$B$14:$B$552,FALSE),MATCH(D11274,'Wooden Volumes'!$B$14:$S$14,FALSE)),0)</f>
        <v>0</v>
      </c>
      <c r="C11274" s="1165" t="str">
        <f t="shared" si="1185"/>
        <v>VEXP56</v>
      </c>
      <c r="D11274" s="988" t="str">
        <f>'Wooden Volumes'!$S$14</f>
        <v>Black 
RAL 7043</v>
      </c>
      <c r="E11274" s="1165" t="s">
        <v>27829</v>
      </c>
      <c r="F11274" s="1165" t="s">
        <v>28595</v>
      </c>
    </row>
    <row r="11275" spans="1:6">
      <c r="A11275" s="1165" t="str">
        <f t="shared" si="1180"/>
        <v>VEXP57YEL</v>
      </c>
      <c r="B11275" s="1165">
        <f>IFERROR(INDEX('Wooden Volumes'!$B$14:$S$554,MATCH(C11275,'Wooden Volumes'!$B$14:$B$552,FALSE),MATCH(D11275,'Wooden Volumes'!$B$14:$S$14,FALSE)),0)</f>
        <v>0</v>
      </c>
      <c r="C11275" s="1165" t="s">
        <v>28651</v>
      </c>
      <c r="D11275" s="1168" t="str">
        <f>'Wooden Volumes'!$K$14</f>
        <v>Yellow RAL 1018</v>
      </c>
      <c r="E11275" s="1165" t="s">
        <v>27823</v>
      </c>
      <c r="F11275" s="1165" t="s">
        <v>28595</v>
      </c>
    </row>
    <row r="11276" spans="1:6">
      <c r="A11276" s="1165" t="str">
        <f t="shared" si="1180"/>
        <v>VEXP57ORA</v>
      </c>
      <c r="B11276" s="1165">
        <f>IFERROR(INDEX('Wooden Volumes'!$B$14:$S$554,MATCH(C11276,'Wooden Volumes'!$B$14:$B$552,FALSE),MATCH(D11276,'Wooden Volumes'!$B$14:$S$14,FALSE)),0)</f>
        <v>0</v>
      </c>
      <c r="C11276" s="1165" t="str">
        <f>C11275</f>
        <v>VEXP57</v>
      </c>
      <c r="D11276" s="988" t="str">
        <f>'Wooden Volumes'!$L$14</f>
        <v>Orange RAL 2003</v>
      </c>
      <c r="E11276" s="1165" t="s">
        <v>27836</v>
      </c>
      <c r="F11276" s="1165" t="s">
        <v>28595</v>
      </c>
    </row>
    <row r="11277" spans="1:6">
      <c r="A11277" s="1165" t="str">
        <f t="shared" si="1180"/>
        <v>VEXP57RED</v>
      </c>
      <c r="B11277" s="1165">
        <f>IFERROR(INDEX('Wooden Volumes'!$B$14:$S$554,MATCH(C11277,'Wooden Volumes'!$B$14:$B$552,FALSE),MATCH(D11277,'Wooden Volumes'!$B$14:$S$14,FALSE)),0)</f>
        <v>0</v>
      </c>
      <c r="C11277" s="1165" t="str">
        <f t="shared" ref="C11277:C11282" si="1186">C11276</f>
        <v>VEXP57</v>
      </c>
      <c r="D11277" s="988" t="str">
        <f>'Wooden Volumes'!$M$14</f>
        <v>Red RAL 3020</v>
      </c>
      <c r="E11277" s="1165" t="s">
        <v>27826</v>
      </c>
      <c r="F11277" s="1165" t="s">
        <v>28595</v>
      </c>
    </row>
    <row r="11278" spans="1:6">
      <c r="A11278" s="1165" t="str">
        <f t="shared" si="1180"/>
        <v>VEXP57BLU</v>
      </c>
      <c r="B11278" s="1165">
        <f>IFERROR(INDEX('Wooden Volumes'!$B$14:$S$554,MATCH(C11278,'Wooden Volumes'!$B$14:$B$552,FALSE),MATCH(D11278,'Wooden Volumes'!$B$14:$S$14,FALSE)),0)</f>
        <v>0</v>
      </c>
      <c r="C11278" s="1165" t="str">
        <f t="shared" si="1186"/>
        <v>VEXP57</v>
      </c>
      <c r="D11278" s="988" t="str">
        <f>'Wooden Volumes'!$O$14</f>
        <v>Blue 
RAL 5015</v>
      </c>
      <c r="E11278" s="1165" t="s">
        <v>27827</v>
      </c>
      <c r="F11278" s="1165" t="s">
        <v>28595</v>
      </c>
    </row>
    <row r="11279" spans="1:6">
      <c r="A11279" s="1165" t="str">
        <f t="shared" si="1180"/>
        <v>VEXP57GRE</v>
      </c>
      <c r="B11279" s="1165">
        <f>IFERROR(INDEX('Wooden Volumes'!$B$14:$S$554,MATCH(C11279,'Wooden Volumes'!$B$14:$B$552,FALSE),MATCH(D11279,'Wooden Volumes'!$B$14:$S$14,FALSE)),0)</f>
        <v>0</v>
      </c>
      <c r="C11279" s="1165" t="str">
        <f t="shared" si="1186"/>
        <v>VEXP57</v>
      </c>
      <c r="D11279" s="988" t="str">
        <f>'Wooden Volumes'!$P$14</f>
        <v>Green 
RAL 6018</v>
      </c>
      <c r="E11279" s="1165" t="s">
        <v>27837</v>
      </c>
      <c r="F11279" s="1165" t="s">
        <v>28595</v>
      </c>
    </row>
    <row r="11280" spans="1:6">
      <c r="A11280" s="1165" t="str">
        <f t="shared" si="1180"/>
        <v>VEXP57WHI</v>
      </c>
      <c r="B11280" s="1165">
        <f>IFERROR(INDEX('Wooden Volumes'!$B$14:$S$554,MATCH(C11280,'Wooden Volumes'!$B$14:$B$552,FALSE),MATCH(D11280,'Wooden Volumes'!$B$14:$S$14,FALSE)),0)</f>
        <v>0</v>
      </c>
      <c r="C11280" s="1165" t="str">
        <f t="shared" si="1186"/>
        <v>VEXP57</v>
      </c>
      <c r="D11280" s="988" t="str">
        <f>'Wooden Volumes'!$Q$14</f>
        <v>White 
RAL 9003</v>
      </c>
      <c r="E11280" s="1165" t="s">
        <v>27838</v>
      </c>
      <c r="F11280" s="1165" t="s">
        <v>28595</v>
      </c>
    </row>
    <row r="11281" spans="1:6">
      <c r="A11281" s="1165" t="str">
        <f t="shared" si="1180"/>
        <v>VEXP57GRY</v>
      </c>
      <c r="B11281" s="1165">
        <f>IFERROR(INDEX('Wooden Volumes'!$B$14:$S$554,MATCH(C11281,'Wooden Volumes'!$B$14:$B$552,FALSE),MATCH(D11281,'Wooden Volumes'!$B$14:$S$14,FALSE)),0)</f>
        <v>0</v>
      </c>
      <c r="C11281" s="1165" t="str">
        <f t="shared" si="1186"/>
        <v>VEXP57</v>
      </c>
      <c r="D11281" s="988" t="str">
        <f>'Wooden Volumes'!$R$14</f>
        <v>Grey 
RAL 7038</v>
      </c>
      <c r="E11281" s="1165" t="s">
        <v>27828</v>
      </c>
      <c r="F11281" s="1165" t="s">
        <v>28595</v>
      </c>
    </row>
    <row r="11282" spans="1:6">
      <c r="A11282" s="1165" t="str">
        <f t="shared" si="1180"/>
        <v>VEXP57BLK</v>
      </c>
      <c r="B11282" s="1165">
        <f>IFERROR(INDEX('Wooden Volumes'!$B$14:$S$554,MATCH(C11282,'Wooden Volumes'!$B$14:$B$552,FALSE),MATCH(D11282,'Wooden Volumes'!$B$14:$S$14,FALSE)),0)</f>
        <v>0</v>
      </c>
      <c r="C11282" s="1165" t="str">
        <f t="shared" si="1186"/>
        <v>VEXP57</v>
      </c>
      <c r="D11282" s="988" t="str">
        <f>'Wooden Volumes'!$S$14</f>
        <v>Black 
RAL 7043</v>
      </c>
      <c r="E11282" s="1165" t="s">
        <v>27829</v>
      </c>
      <c r="F11282" s="1165" t="s">
        <v>28595</v>
      </c>
    </row>
    <row r="11283" spans="1:6">
      <c r="A11283" s="1165" t="str">
        <f t="shared" si="1180"/>
        <v>VEXP58YEL</v>
      </c>
      <c r="B11283" s="1165">
        <f>IFERROR(INDEX('Wooden Volumes'!$B$14:$S$554,MATCH(C11283,'Wooden Volumes'!$B$14:$B$552,FALSE),MATCH(D11283,'Wooden Volumes'!$B$14:$S$14,FALSE)),0)</f>
        <v>0</v>
      </c>
      <c r="C11283" s="1165" t="s">
        <v>28652</v>
      </c>
      <c r="D11283" s="1168" t="str">
        <f>'Wooden Volumes'!$K$14</f>
        <v>Yellow RAL 1018</v>
      </c>
      <c r="E11283" s="1165" t="s">
        <v>27823</v>
      </c>
      <c r="F11283" s="1165" t="s">
        <v>28595</v>
      </c>
    </row>
    <row r="11284" spans="1:6">
      <c r="A11284" s="1165" t="str">
        <f t="shared" si="1180"/>
        <v>VEXP58ORA</v>
      </c>
      <c r="B11284" s="1165">
        <f>IFERROR(INDEX('Wooden Volumes'!$B$14:$S$554,MATCH(C11284,'Wooden Volumes'!$B$14:$B$552,FALSE),MATCH(D11284,'Wooden Volumes'!$B$14:$S$14,FALSE)),0)</f>
        <v>0</v>
      </c>
      <c r="C11284" s="1165" t="str">
        <f>C11283</f>
        <v>VEXP58</v>
      </c>
      <c r="D11284" s="988" t="str">
        <f>'Wooden Volumes'!$L$14</f>
        <v>Orange RAL 2003</v>
      </c>
      <c r="E11284" s="1165" t="s">
        <v>27836</v>
      </c>
      <c r="F11284" s="1165" t="s">
        <v>28595</v>
      </c>
    </row>
    <row r="11285" spans="1:6">
      <c r="A11285" s="1165" t="str">
        <f t="shared" si="1180"/>
        <v>VEXP58RED</v>
      </c>
      <c r="B11285" s="1165">
        <f>IFERROR(INDEX('Wooden Volumes'!$B$14:$S$554,MATCH(C11285,'Wooden Volumes'!$B$14:$B$552,FALSE),MATCH(D11285,'Wooden Volumes'!$B$14:$S$14,FALSE)),0)</f>
        <v>0</v>
      </c>
      <c r="C11285" s="1165" t="str">
        <f t="shared" ref="C11285:C11290" si="1187">C11284</f>
        <v>VEXP58</v>
      </c>
      <c r="D11285" s="988" t="str">
        <f>'Wooden Volumes'!$M$14</f>
        <v>Red RAL 3020</v>
      </c>
      <c r="E11285" s="1165" t="s">
        <v>27826</v>
      </c>
      <c r="F11285" s="1165" t="s">
        <v>28595</v>
      </c>
    </row>
    <row r="11286" spans="1:6">
      <c r="A11286" s="1165" t="str">
        <f t="shared" ref="A11286:A11290" si="1188">CONCATENATE(C11286,E11286)</f>
        <v>VEXP58BLU</v>
      </c>
      <c r="B11286" s="1165">
        <f>IFERROR(INDEX('Wooden Volumes'!$B$14:$S$554,MATCH(C11286,'Wooden Volumes'!$B$14:$B$552,FALSE),MATCH(D11286,'Wooden Volumes'!$B$14:$S$14,FALSE)),0)</f>
        <v>0</v>
      </c>
      <c r="C11286" s="1165" t="str">
        <f t="shared" si="1187"/>
        <v>VEXP58</v>
      </c>
      <c r="D11286" s="988" t="str">
        <f>'Wooden Volumes'!$O$14</f>
        <v>Blue 
RAL 5015</v>
      </c>
      <c r="E11286" s="1165" t="s">
        <v>27827</v>
      </c>
      <c r="F11286" s="1165" t="s">
        <v>28595</v>
      </c>
    </row>
    <row r="11287" spans="1:6">
      <c r="A11287" s="1165" t="str">
        <f t="shared" si="1188"/>
        <v>VEXP58GRE</v>
      </c>
      <c r="B11287" s="1165">
        <f>IFERROR(INDEX('Wooden Volumes'!$B$14:$S$554,MATCH(C11287,'Wooden Volumes'!$B$14:$B$552,FALSE),MATCH(D11287,'Wooden Volumes'!$B$14:$S$14,FALSE)),0)</f>
        <v>0</v>
      </c>
      <c r="C11287" s="1165" t="str">
        <f t="shared" si="1187"/>
        <v>VEXP58</v>
      </c>
      <c r="D11287" s="988" t="str">
        <f>'Wooden Volumes'!$P$14</f>
        <v>Green 
RAL 6018</v>
      </c>
      <c r="E11287" s="1165" t="s">
        <v>27837</v>
      </c>
      <c r="F11287" s="1165" t="s">
        <v>28595</v>
      </c>
    </row>
    <row r="11288" spans="1:6">
      <c r="A11288" s="1165" t="str">
        <f t="shared" si="1188"/>
        <v>VEXP58WHI</v>
      </c>
      <c r="B11288" s="1165">
        <f>IFERROR(INDEX('Wooden Volumes'!$B$14:$S$554,MATCH(C11288,'Wooden Volumes'!$B$14:$B$552,FALSE),MATCH(D11288,'Wooden Volumes'!$B$14:$S$14,FALSE)),0)</f>
        <v>0</v>
      </c>
      <c r="C11288" s="1165" t="str">
        <f t="shared" si="1187"/>
        <v>VEXP58</v>
      </c>
      <c r="D11288" s="988" t="str">
        <f>'Wooden Volumes'!$Q$14</f>
        <v>White 
RAL 9003</v>
      </c>
      <c r="E11288" s="1165" t="s">
        <v>27838</v>
      </c>
      <c r="F11288" s="1165" t="s">
        <v>28595</v>
      </c>
    </row>
    <row r="11289" spans="1:6">
      <c r="A11289" s="1165" t="str">
        <f t="shared" si="1188"/>
        <v>VEXP58GRY</v>
      </c>
      <c r="B11289" s="1165">
        <f>IFERROR(INDEX('Wooden Volumes'!$B$14:$S$554,MATCH(C11289,'Wooden Volumes'!$B$14:$B$552,FALSE),MATCH(D11289,'Wooden Volumes'!$B$14:$S$14,FALSE)),0)</f>
        <v>0</v>
      </c>
      <c r="C11289" s="1165" t="str">
        <f t="shared" si="1187"/>
        <v>VEXP58</v>
      </c>
      <c r="D11289" s="988" t="str">
        <f>'Wooden Volumes'!$R$14</f>
        <v>Grey 
RAL 7038</v>
      </c>
      <c r="E11289" s="1165" t="s">
        <v>27828</v>
      </c>
      <c r="F11289" s="1165" t="s">
        <v>28595</v>
      </c>
    </row>
    <row r="11290" spans="1:6">
      <c r="A11290" s="1165" t="str">
        <f t="shared" si="1188"/>
        <v>VEXP58BLK</v>
      </c>
      <c r="B11290" s="1165">
        <f>IFERROR(INDEX('Wooden Volumes'!$B$14:$S$554,MATCH(C11290,'Wooden Volumes'!$B$14:$B$552,FALSE),MATCH(D11290,'Wooden Volumes'!$B$14:$S$14,FALSE)),0)</f>
        <v>0</v>
      </c>
      <c r="C11290" s="1165" t="str">
        <f t="shared" si="1187"/>
        <v>VEXP58</v>
      </c>
      <c r="D11290" s="988" t="str">
        <f>'Wooden Volumes'!$S$14</f>
        <v>Black 
RAL 7043</v>
      </c>
      <c r="E11290" s="1165" t="s">
        <v>27829</v>
      </c>
      <c r="F11290" s="1165" t="s">
        <v>28595</v>
      </c>
    </row>
    <row r="11291" spans="1:6">
      <c r="A11291" s="1165" t="str">
        <f t="shared" ref="A11291:A11342" si="1189">CONCATENATE(C11291,E11291)</f>
        <v>VEXP59YEL</v>
      </c>
      <c r="B11291" s="1165">
        <f>IFERROR(INDEX('Wooden Volumes'!$B$14:$S$554,MATCH(C11291,'Wooden Volumes'!$B$14:$B$552,FALSE),MATCH(D11291,'Wooden Volumes'!$B$14:$S$14,FALSE)),0)</f>
        <v>0</v>
      </c>
      <c r="C11291" s="1165" t="s">
        <v>28653</v>
      </c>
      <c r="D11291" s="1168" t="str">
        <f>'Wooden Volumes'!$K$14</f>
        <v>Yellow RAL 1018</v>
      </c>
      <c r="E11291" s="1165" t="s">
        <v>27823</v>
      </c>
      <c r="F11291" s="1165" t="s">
        <v>28595</v>
      </c>
    </row>
    <row r="11292" spans="1:6">
      <c r="A11292" s="1165" t="str">
        <f t="shared" si="1189"/>
        <v>VEXP59ORA</v>
      </c>
      <c r="B11292" s="1165">
        <f>IFERROR(INDEX('Wooden Volumes'!$B$14:$S$554,MATCH(C11292,'Wooden Volumes'!$B$14:$B$552,FALSE),MATCH(D11292,'Wooden Volumes'!$B$14:$S$14,FALSE)),0)</f>
        <v>0</v>
      </c>
      <c r="C11292" s="1165" t="str">
        <f>C11291</f>
        <v>VEXP59</v>
      </c>
      <c r="D11292" s="988" t="str">
        <f>'Wooden Volumes'!$L$14</f>
        <v>Orange RAL 2003</v>
      </c>
      <c r="E11292" s="1165" t="s">
        <v>27836</v>
      </c>
      <c r="F11292" s="1165" t="s">
        <v>28595</v>
      </c>
    </row>
    <row r="11293" spans="1:6">
      <c r="A11293" s="1165" t="str">
        <f t="shared" si="1189"/>
        <v>VEXP59RED</v>
      </c>
      <c r="B11293" s="1165">
        <f>IFERROR(INDEX('Wooden Volumes'!$B$14:$S$554,MATCH(C11293,'Wooden Volumes'!$B$14:$B$552,FALSE),MATCH(D11293,'Wooden Volumes'!$B$14:$S$14,FALSE)),0)</f>
        <v>0</v>
      </c>
      <c r="C11293" s="1165" t="str">
        <f t="shared" ref="C11293:C11298" si="1190">C11292</f>
        <v>VEXP59</v>
      </c>
      <c r="D11293" s="988" t="str">
        <f>'Wooden Volumes'!$M$14</f>
        <v>Red RAL 3020</v>
      </c>
      <c r="E11293" s="1165" t="s">
        <v>27826</v>
      </c>
      <c r="F11293" s="1165" t="s">
        <v>28595</v>
      </c>
    </row>
    <row r="11294" spans="1:6">
      <c r="A11294" s="1165" t="str">
        <f t="shared" si="1189"/>
        <v>VEXP59BLU</v>
      </c>
      <c r="B11294" s="1165">
        <f>IFERROR(INDEX('Wooden Volumes'!$B$14:$S$554,MATCH(C11294,'Wooden Volumes'!$B$14:$B$552,FALSE),MATCH(D11294,'Wooden Volumes'!$B$14:$S$14,FALSE)),0)</f>
        <v>0</v>
      </c>
      <c r="C11294" s="1165" t="str">
        <f t="shared" si="1190"/>
        <v>VEXP59</v>
      </c>
      <c r="D11294" s="988" t="str">
        <f>'Wooden Volumes'!$O$14</f>
        <v>Blue 
RAL 5015</v>
      </c>
      <c r="E11294" s="1165" t="s">
        <v>27827</v>
      </c>
      <c r="F11294" s="1165" t="s">
        <v>28595</v>
      </c>
    </row>
    <row r="11295" spans="1:6">
      <c r="A11295" s="1165" t="str">
        <f t="shared" si="1189"/>
        <v>VEXP59GRE</v>
      </c>
      <c r="B11295" s="1165">
        <f>IFERROR(INDEX('Wooden Volumes'!$B$14:$S$554,MATCH(C11295,'Wooden Volumes'!$B$14:$B$552,FALSE),MATCH(D11295,'Wooden Volumes'!$B$14:$S$14,FALSE)),0)</f>
        <v>0</v>
      </c>
      <c r="C11295" s="1165" t="str">
        <f t="shared" si="1190"/>
        <v>VEXP59</v>
      </c>
      <c r="D11295" s="988" t="str">
        <f>'Wooden Volumes'!$P$14</f>
        <v>Green 
RAL 6018</v>
      </c>
      <c r="E11295" s="1165" t="s">
        <v>27837</v>
      </c>
      <c r="F11295" s="1165" t="s">
        <v>28595</v>
      </c>
    </row>
    <row r="11296" spans="1:6">
      <c r="A11296" s="1165" t="str">
        <f t="shared" si="1189"/>
        <v>VEXP59WHI</v>
      </c>
      <c r="B11296" s="1165">
        <f>IFERROR(INDEX('Wooden Volumes'!$B$14:$S$554,MATCH(C11296,'Wooden Volumes'!$B$14:$B$552,FALSE),MATCH(D11296,'Wooden Volumes'!$B$14:$S$14,FALSE)),0)</f>
        <v>0</v>
      </c>
      <c r="C11296" s="1165" t="str">
        <f t="shared" si="1190"/>
        <v>VEXP59</v>
      </c>
      <c r="D11296" s="988" t="str">
        <f>'Wooden Volumes'!$Q$14</f>
        <v>White 
RAL 9003</v>
      </c>
      <c r="E11296" s="1165" t="s">
        <v>27838</v>
      </c>
      <c r="F11296" s="1165" t="s">
        <v>28595</v>
      </c>
    </row>
    <row r="11297" spans="1:6">
      <c r="A11297" s="1165" t="str">
        <f t="shared" si="1189"/>
        <v>VEXP59GRY</v>
      </c>
      <c r="B11297" s="1165">
        <f>IFERROR(INDEX('Wooden Volumes'!$B$14:$S$554,MATCH(C11297,'Wooden Volumes'!$B$14:$B$552,FALSE),MATCH(D11297,'Wooden Volumes'!$B$14:$S$14,FALSE)),0)</f>
        <v>0</v>
      </c>
      <c r="C11297" s="1165" t="str">
        <f t="shared" si="1190"/>
        <v>VEXP59</v>
      </c>
      <c r="D11297" s="988" t="str">
        <f>'Wooden Volumes'!$R$14</f>
        <v>Grey 
RAL 7038</v>
      </c>
      <c r="E11297" s="1165" t="s">
        <v>27828</v>
      </c>
      <c r="F11297" s="1165" t="s">
        <v>28595</v>
      </c>
    </row>
    <row r="11298" spans="1:6">
      <c r="A11298" s="1165" t="str">
        <f t="shared" si="1189"/>
        <v>VEXP59BLK</v>
      </c>
      <c r="B11298" s="1165">
        <f>IFERROR(INDEX('Wooden Volumes'!$B$14:$S$554,MATCH(C11298,'Wooden Volumes'!$B$14:$B$552,FALSE),MATCH(D11298,'Wooden Volumes'!$B$14:$S$14,FALSE)),0)</f>
        <v>0</v>
      </c>
      <c r="C11298" s="1165" t="str">
        <f t="shared" si="1190"/>
        <v>VEXP59</v>
      </c>
      <c r="D11298" s="988" t="str">
        <f>'Wooden Volumes'!$S$14</f>
        <v>Black 
RAL 7043</v>
      </c>
      <c r="E11298" s="1165" t="s">
        <v>27829</v>
      </c>
      <c r="F11298" s="1165" t="s">
        <v>28595</v>
      </c>
    </row>
    <row r="11299" spans="1:6">
      <c r="A11299" s="1165" t="str">
        <f t="shared" si="1189"/>
        <v>VEXP60YEL</v>
      </c>
      <c r="B11299" s="1165">
        <f>IFERROR(INDEX('Wooden Volumes'!$B$14:$S$554,MATCH(C11299,'Wooden Volumes'!$B$14:$B$552,FALSE),MATCH(D11299,'Wooden Volumes'!$B$14:$S$14,FALSE)),0)</f>
        <v>0</v>
      </c>
      <c r="C11299" s="1165" t="s">
        <v>28654</v>
      </c>
      <c r="D11299" s="1168" t="str">
        <f>'Wooden Volumes'!$K$14</f>
        <v>Yellow RAL 1018</v>
      </c>
      <c r="E11299" s="1165" t="s">
        <v>27823</v>
      </c>
      <c r="F11299" s="1165" t="s">
        <v>28595</v>
      </c>
    </row>
    <row r="11300" spans="1:6">
      <c r="A11300" s="1165" t="str">
        <f t="shared" si="1189"/>
        <v>VEXP60ORA</v>
      </c>
      <c r="B11300" s="1165">
        <f>IFERROR(INDEX('Wooden Volumes'!$B$14:$S$554,MATCH(C11300,'Wooden Volumes'!$B$14:$B$552,FALSE),MATCH(D11300,'Wooden Volumes'!$B$14:$S$14,FALSE)),0)</f>
        <v>0</v>
      </c>
      <c r="C11300" s="1165" t="str">
        <f>C11299</f>
        <v>VEXP60</v>
      </c>
      <c r="D11300" s="988" t="str">
        <f>'Wooden Volumes'!$L$14</f>
        <v>Orange RAL 2003</v>
      </c>
      <c r="E11300" s="1165" t="s">
        <v>27836</v>
      </c>
      <c r="F11300" s="1165" t="s">
        <v>28595</v>
      </c>
    </row>
    <row r="11301" spans="1:6">
      <c r="A11301" s="1165" t="str">
        <f t="shared" si="1189"/>
        <v>VEXP60RED</v>
      </c>
      <c r="B11301" s="1165">
        <f>IFERROR(INDEX('Wooden Volumes'!$B$14:$S$554,MATCH(C11301,'Wooden Volumes'!$B$14:$B$552,FALSE),MATCH(D11301,'Wooden Volumes'!$B$14:$S$14,FALSE)),0)</f>
        <v>0</v>
      </c>
      <c r="C11301" s="1165" t="str">
        <f t="shared" ref="C11301:C11306" si="1191">C11300</f>
        <v>VEXP60</v>
      </c>
      <c r="D11301" s="988" t="str">
        <f>'Wooden Volumes'!$M$14</f>
        <v>Red RAL 3020</v>
      </c>
      <c r="E11301" s="1165" t="s">
        <v>27826</v>
      </c>
      <c r="F11301" s="1165" t="s">
        <v>28595</v>
      </c>
    </row>
    <row r="11302" spans="1:6">
      <c r="A11302" s="1165" t="str">
        <f t="shared" si="1189"/>
        <v>VEXP60BLU</v>
      </c>
      <c r="B11302" s="1165">
        <f>IFERROR(INDEX('Wooden Volumes'!$B$14:$S$554,MATCH(C11302,'Wooden Volumes'!$B$14:$B$552,FALSE),MATCH(D11302,'Wooden Volumes'!$B$14:$S$14,FALSE)),0)</f>
        <v>0</v>
      </c>
      <c r="C11302" s="1165" t="str">
        <f t="shared" si="1191"/>
        <v>VEXP60</v>
      </c>
      <c r="D11302" s="988" t="str">
        <f>'Wooden Volumes'!$O$14</f>
        <v>Blue 
RAL 5015</v>
      </c>
      <c r="E11302" s="1165" t="s">
        <v>27827</v>
      </c>
      <c r="F11302" s="1165" t="s">
        <v>28595</v>
      </c>
    </row>
    <row r="11303" spans="1:6">
      <c r="A11303" s="1165" t="str">
        <f t="shared" si="1189"/>
        <v>VEXP60GRE</v>
      </c>
      <c r="B11303" s="1165">
        <f>IFERROR(INDEX('Wooden Volumes'!$B$14:$S$554,MATCH(C11303,'Wooden Volumes'!$B$14:$B$552,FALSE),MATCH(D11303,'Wooden Volumes'!$B$14:$S$14,FALSE)),0)</f>
        <v>0</v>
      </c>
      <c r="C11303" s="1165" t="str">
        <f t="shared" si="1191"/>
        <v>VEXP60</v>
      </c>
      <c r="D11303" s="988" t="str">
        <f>'Wooden Volumes'!$P$14</f>
        <v>Green 
RAL 6018</v>
      </c>
      <c r="E11303" s="1165" t="s">
        <v>27837</v>
      </c>
      <c r="F11303" s="1165" t="s">
        <v>28595</v>
      </c>
    </row>
    <row r="11304" spans="1:6">
      <c r="A11304" s="1165" t="str">
        <f t="shared" si="1189"/>
        <v>VEXP60WHI</v>
      </c>
      <c r="B11304" s="1165">
        <f>IFERROR(INDEX('Wooden Volumes'!$B$14:$S$554,MATCH(C11304,'Wooden Volumes'!$B$14:$B$552,FALSE),MATCH(D11304,'Wooden Volumes'!$B$14:$S$14,FALSE)),0)</f>
        <v>0</v>
      </c>
      <c r="C11304" s="1165" t="str">
        <f t="shared" si="1191"/>
        <v>VEXP60</v>
      </c>
      <c r="D11304" s="988" t="str">
        <f>'Wooden Volumes'!$Q$14</f>
        <v>White 
RAL 9003</v>
      </c>
      <c r="E11304" s="1165" t="s">
        <v>27838</v>
      </c>
      <c r="F11304" s="1165" t="s">
        <v>28595</v>
      </c>
    </row>
    <row r="11305" spans="1:6">
      <c r="A11305" s="1165" t="str">
        <f t="shared" si="1189"/>
        <v>VEXP60GRY</v>
      </c>
      <c r="B11305" s="1165">
        <f>IFERROR(INDEX('Wooden Volumes'!$B$14:$S$554,MATCH(C11305,'Wooden Volumes'!$B$14:$B$552,FALSE),MATCH(D11305,'Wooden Volumes'!$B$14:$S$14,FALSE)),0)</f>
        <v>0</v>
      </c>
      <c r="C11305" s="1165" t="str">
        <f t="shared" si="1191"/>
        <v>VEXP60</v>
      </c>
      <c r="D11305" s="988" t="str">
        <f>'Wooden Volumes'!$R$14</f>
        <v>Grey 
RAL 7038</v>
      </c>
      <c r="E11305" s="1165" t="s">
        <v>27828</v>
      </c>
      <c r="F11305" s="1165" t="s">
        <v>28595</v>
      </c>
    </row>
    <row r="11306" spans="1:6">
      <c r="A11306" s="1165" t="str">
        <f t="shared" si="1189"/>
        <v>VEXP60BLK</v>
      </c>
      <c r="B11306" s="1165">
        <f>IFERROR(INDEX('Wooden Volumes'!$B$14:$S$554,MATCH(C11306,'Wooden Volumes'!$B$14:$B$552,FALSE),MATCH(D11306,'Wooden Volumes'!$B$14:$S$14,FALSE)),0)</f>
        <v>0</v>
      </c>
      <c r="C11306" s="1165" t="str">
        <f t="shared" si="1191"/>
        <v>VEXP60</v>
      </c>
      <c r="D11306" s="988" t="str">
        <f>'Wooden Volumes'!$S$14</f>
        <v>Black 
RAL 7043</v>
      </c>
      <c r="E11306" s="1165" t="s">
        <v>27829</v>
      </c>
      <c r="F11306" s="1165" t="s">
        <v>28595</v>
      </c>
    </row>
    <row r="11307" spans="1:6">
      <c r="A11307" s="1165" t="str">
        <f t="shared" si="1189"/>
        <v>VEXP61YEL</v>
      </c>
      <c r="B11307" s="1165">
        <f>IFERROR(INDEX('Wooden Volumes'!$B$14:$S$554,MATCH(C11307,'Wooden Volumes'!$B$14:$B$552,FALSE),MATCH(D11307,'Wooden Volumes'!$B$14:$S$14,FALSE)),0)</f>
        <v>0</v>
      </c>
      <c r="C11307" s="1165" t="s">
        <v>28655</v>
      </c>
      <c r="D11307" s="1168" t="str">
        <f>'Wooden Volumes'!$K$14</f>
        <v>Yellow RAL 1018</v>
      </c>
      <c r="E11307" s="1165" t="s">
        <v>27823</v>
      </c>
      <c r="F11307" s="1165" t="s">
        <v>28595</v>
      </c>
    </row>
    <row r="11308" spans="1:6">
      <c r="A11308" s="1165" t="str">
        <f t="shared" si="1189"/>
        <v>VEXP61ORA</v>
      </c>
      <c r="B11308" s="1165">
        <f>IFERROR(INDEX('Wooden Volumes'!$B$14:$S$554,MATCH(C11308,'Wooden Volumes'!$B$14:$B$552,FALSE),MATCH(D11308,'Wooden Volumes'!$B$14:$S$14,FALSE)),0)</f>
        <v>0</v>
      </c>
      <c r="C11308" s="1165" t="str">
        <f>C11307</f>
        <v>VEXP61</v>
      </c>
      <c r="D11308" s="988" t="str">
        <f>'Wooden Volumes'!$L$14</f>
        <v>Orange RAL 2003</v>
      </c>
      <c r="E11308" s="1165" t="s">
        <v>27836</v>
      </c>
      <c r="F11308" s="1165" t="s">
        <v>28595</v>
      </c>
    </row>
    <row r="11309" spans="1:6">
      <c r="A11309" s="1165" t="str">
        <f t="shared" si="1189"/>
        <v>VEXP61RED</v>
      </c>
      <c r="B11309" s="1165">
        <f>IFERROR(INDEX('Wooden Volumes'!$B$14:$S$554,MATCH(C11309,'Wooden Volumes'!$B$14:$B$552,FALSE),MATCH(D11309,'Wooden Volumes'!$B$14:$S$14,FALSE)),0)</f>
        <v>0</v>
      </c>
      <c r="C11309" s="1165" t="str">
        <f t="shared" ref="C11309:C11314" si="1192">C11308</f>
        <v>VEXP61</v>
      </c>
      <c r="D11309" s="988" t="str">
        <f>'Wooden Volumes'!$M$14</f>
        <v>Red RAL 3020</v>
      </c>
      <c r="E11309" s="1165" t="s">
        <v>27826</v>
      </c>
      <c r="F11309" s="1165" t="s">
        <v>28595</v>
      </c>
    </row>
    <row r="11310" spans="1:6">
      <c r="A11310" s="1165" t="str">
        <f t="shared" si="1189"/>
        <v>VEXP61BLU</v>
      </c>
      <c r="B11310" s="1165">
        <f>IFERROR(INDEX('Wooden Volumes'!$B$14:$S$554,MATCH(C11310,'Wooden Volumes'!$B$14:$B$552,FALSE),MATCH(D11310,'Wooden Volumes'!$B$14:$S$14,FALSE)),0)</f>
        <v>0</v>
      </c>
      <c r="C11310" s="1165" t="str">
        <f t="shared" si="1192"/>
        <v>VEXP61</v>
      </c>
      <c r="D11310" s="988" t="str">
        <f>'Wooden Volumes'!$O$14</f>
        <v>Blue 
RAL 5015</v>
      </c>
      <c r="E11310" s="1165" t="s">
        <v>27827</v>
      </c>
      <c r="F11310" s="1165" t="s">
        <v>28595</v>
      </c>
    </row>
    <row r="11311" spans="1:6">
      <c r="A11311" s="1165" t="str">
        <f t="shared" si="1189"/>
        <v>VEXP61GRE</v>
      </c>
      <c r="B11311" s="1165">
        <f>IFERROR(INDEX('Wooden Volumes'!$B$14:$S$554,MATCH(C11311,'Wooden Volumes'!$B$14:$B$552,FALSE),MATCH(D11311,'Wooden Volumes'!$B$14:$S$14,FALSE)),0)</f>
        <v>0</v>
      </c>
      <c r="C11311" s="1165" t="str">
        <f t="shared" si="1192"/>
        <v>VEXP61</v>
      </c>
      <c r="D11311" s="988" t="str">
        <f>'Wooden Volumes'!$P$14</f>
        <v>Green 
RAL 6018</v>
      </c>
      <c r="E11311" s="1165" t="s">
        <v>27837</v>
      </c>
      <c r="F11311" s="1165" t="s">
        <v>28595</v>
      </c>
    </row>
    <row r="11312" spans="1:6">
      <c r="A11312" s="1165" t="str">
        <f t="shared" si="1189"/>
        <v>VEXP61WHI</v>
      </c>
      <c r="B11312" s="1165">
        <f>IFERROR(INDEX('Wooden Volumes'!$B$14:$S$554,MATCH(C11312,'Wooden Volumes'!$B$14:$B$552,FALSE),MATCH(D11312,'Wooden Volumes'!$B$14:$S$14,FALSE)),0)</f>
        <v>0</v>
      </c>
      <c r="C11312" s="1165" t="str">
        <f t="shared" si="1192"/>
        <v>VEXP61</v>
      </c>
      <c r="D11312" s="988" t="str">
        <f>'Wooden Volumes'!$Q$14</f>
        <v>White 
RAL 9003</v>
      </c>
      <c r="E11312" s="1165" t="s">
        <v>27838</v>
      </c>
      <c r="F11312" s="1165" t="s">
        <v>28595</v>
      </c>
    </row>
    <row r="11313" spans="1:6">
      <c r="A11313" s="1165" t="str">
        <f t="shared" si="1189"/>
        <v>VEXP61GRY</v>
      </c>
      <c r="B11313" s="1165">
        <f>IFERROR(INDEX('Wooden Volumes'!$B$14:$S$554,MATCH(C11313,'Wooden Volumes'!$B$14:$B$552,FALSE),MATCH(D11313,'Wooden Volumes'!$B$14:$S$14,FALSE)),0)</f>
        <v>0</v>
      </c>
      <c r="C11313" s="1165" t="str">
        <f t="shared" si="1192"/>
        <v>VEXP61</v>
      </c>
      <c r="D11313" s="988" t="str">
        <f>'Wooden Volumes'!$R$14</f>
        <v>Grey 
RAL 7038</v>
      </c>
      <c r="E11313" s="1165" t="s">
        <v>27828</v>
      </c>
      <c r="F11313" s="1165" t="s">
        <v>28595</v>
      </c>
    </row>
    <row r="11314" spans="1:6">
      <c r="A11314" s="1165" t="str">
        <f t="shared" si="1189"/>
        <v>VEXP61BLK</v>
      </c>
      <c r="B11314" s="1165">
        <f>IFERROR(INDEX('Wooden Volumes'!$B$14:$S$554,MATCH(C11314,'Wooden Volumes'!$B$14:$B$552,FALSE),MATCH(D11314,'Wooden Volumes'!$B$14:$S$14,FALSE)),0)</f>
        <v>0</v>
      </c>
      <c r="C11314" s="1165" t="str">
        <f t="shared" si="1192"/>
        <v>VEXP61</v>
      </c>
      <c r="D11314" s="988" t="str">
        <f>'Wooden Volumes'!$S$14</f>
        <v>Black 
RAL 7043</v>
      </c>
      <c r="E11314" s="1165" t="s">
        <v>27829</v>
      </c>
      <c r="F11314" s="1165" t="s">
        <v>28595</v>
      </c>
    </row>
    <row r="11315" spans="1:6">
      <c r="A11315" s="1165" t="str">
        <f t="shared" si="1189"/>
        <v>VEXP62YEL</v>
      </c>
      <c r="B11315" s="1165">
        <f>IFERROR(INDEX('Wooden Volumes'!$B$14:$S$554,MATCH(C11315,'Wooden Volumes'!$B$14:$B$552,FALSE),MATCH(D11315,'Wooden Volumes'!$B$14:$S$14,FALSE)),0)</f>
        <v>0</v>
      </c>
      <c r="C11315" s="1165" t="s">
        <v>28656</v>
      </c>
      <c r="D11315" s="1168" t="str">
        <f>'Wooden Volumes'!$K$14</f>
        <v>Yellow RAL 1018</v>
      </c>
      <c r="E11315" s="1165" t="s">
        <v>27823</v>
      </c>
      <c r="F11315" s="1165" t="s">
        <v>28595</v>
      </c>
    </row>
    <row r="11316" spans="1:6">
      <c r="A11316" s="1165" t="str">
        <f t="shared" si="1189"/>
        <v>VEXP62ORA</v>
      </c>
      <c r="B11316" s="1165">
        <f>IFERROR(INDEX('Wooden Volumes'!$B$14:$S$554,MATCH(C11316,'Wooden Volumes'!$B$14:$B$552,FALSE),MATCH(D11316,'Wooden Volumes'!$B$14:$S$14,FALSE)),0)</f>
        <v>0</v>
      </c>
      <c r="C11316" s="1165" t="str">
        <f>C11315</f>
        <v>VEXP62</v>
      </c>
      <c r="D11316" s="988" t="str">
        <f>'Wooden Volumes'!$L$14</f>
        <v>Orange RAL 2003</v>
      </c>
      <c r="E11316" s="1165" t="s">
        <v>27836</v>
      </c>
      <c r="F11316" s="1165" t="s">
        <v>28595</v>
      </c>
    </row>
    <row r="11317" spans="1:6">
      <c r="A11317" s="1165" t="str">
        <f t="shared" si="1189"/>
        <v>VEXP62RED</v>
      </c>
      <c r="B11317" s="1165">
        <f>IFERROR(INDEX('Wooden Volumes'!$B$14:$S$554,MATCH(C11317,'Wooden Volumes'!$B$14:$B$552,FALSE),MATCH(D11317,'Wooden Volumes'!$B$14:$S$14,FALSE)),0)</f>
        <v>0</v>
      </c>
      <c r="C11317" s="1165" t="str">
        <f t="shared" ref="C11317:C11322" si="1193">C11316</f>
        <v>VEXP62</v>
      </c>
      <c r="D11317" s="988" t="str">
        <f>'Wooden Volumes'!$M$14</f>
        <v>Red RAL 3020</v>
      </c>
      <c r="E11317" s="1165" t="s">
        <v>27826</v>
      </c>
      <c r="F11317" s="1165" t="s">
        <v>28595</v>
      </c>
    </row>
    <row r="11318" spans="1:6">
      <c r="A11318" s="1165" t="str">
        <f t="shared" si="1189"/>
        <v>VEXP62BLU</v>
      </c>
      <c r="B11318" s="1165">
        <f>IFERROR(INDEX('Wooden Volumes'!$B$14:$S$554,MATCH(C11318,'Wooden Volumes'!$B$14:$B$552,FALSE),MATCH(D11318,'Wooden Volumes'!$B$14:$S$14,FALSE)),0)</f>
        <v>0</v>
      </c>
      <c r="C11318" s="1165" t="str">
        <f t="shared" si="1193"/>
        <v>VEXP62</v>
      </c>
      <c r="D11318" s="988" t="str">
        <f>'Wooden Volumes'!$O$14</f>
        <v>Blue 
RAL 5015</v>
      </c>
      <c r="E11318" s="1165" t="s">
        <v>27827</v>
      </c>
      <c r="F11318" s="1165" t="s">
        <v>28595</v>
      </c>
    </row>
    <row r="11319" spans="1:6">
      <c r="A11319" s="1165" t="str">
        <f t="shared" si="1189"/>
        <v>VEXP62GRE</v>
      </c>
      <c r="B11319" s="1165">
        <f>IFERROR(INDEX('Wooden Volumes'!$B$14:$S$554,MATCH(C11319,'Wooden Volumes'!$B$14:$B$552,FALSE),MATCH(D11319,'Wooden Volumes'!$B$14:$S$14,FALSE)),0)</f>
        <v>0</v>
      </c>
      <c r="C11319" s="1165" t="str">
        <f t="shared" si="1193"/>
        <v>VEXP62</v>
      </c>
      <c r="D11319" s="988" t="str">
        <f>'Wooden Volumes'!$P$14</f>
        <v>Green 
RAL 6018</v>
      </c>
      <c r="E11319" s="1165" t="s">
        <v>27837</v>
      </c>
      <c r="F11319" s="1165" t="s">
        <v>28595</v>
      </c>
    </row>
    <row r="11320" spans="1:6">
      <c r="A11320" s="1165" t="str">
        <f t="shared" si="1189"/>
        <v>VEXP62WHI</v>
      </c>
      <c r="B11320" s="1165">
        <f>IFERROR(INDEX('Wooden Volumes'!$B$14:$S$554,MATCH(C11320,'Wooden Volumes'!$B$14:$B$552,FALSE),MATCH(D11320,'Wooden Volumes'!$B$14:$S$14,FALSE)),0)</f>
        <v>0</v>
      </c>
      <c r="C11320" s="1165" t="str">
        <f t="shared" si="1193"/>
        <v>VEXP62</v>
      </c>
      <c r="D11320" s="988" t="str">
        <f>'Wooden Volumes'!$Q$14</f>
        <v>White 
RAL 9003</v>
      </c>
      <c r="E11320" s="1165" t="s">
        <v>27838</v>
      </c>
      <c r="F11320" s="1165" t="s">
        <v>28595</v>
      </c>
    </row>
    <row r="11321" spans="1:6">
      <c r="A11321" s="1165" t="str">
        <f t="shared" si="1189"/>
        <v>VEXP62GRY</v>
      </c>
      <c r="B11321" s="1165">
        <f>IFERROR(INDEX('Wooden Volumes'!$B$14:$S$554,MATCH(C11321,'Wooden Volumes'!$B$14:$B$552,FALSE),MATCH(D11321,'Wooden Volumes'!$B$14:$S$14,FALSE)),0)</f>
        <v>0</v>
      </c>
      <c r="C11321" s="1165" t="str">
        <f t="shared" si="1193"/>
        <v>VEXP62</v>
      </c>
      <c r="D11321" s="988" t="str">
        <f>'Wooden Volumes'!$R$14</f>
        <v>Grey 
RAL 7038</v>
      </c>
      <c r="E11321" s="1165" t="s">
        <v>27828</v>
      </c>
      <c r="F11321" s="1165" t="s">
        <v>28595</v>
      </c>
    </row>
    <row r="11322" spans="1:6">
      <c r="A11322" s="1165" t="str">
        <f t="shared" si="1189"/>
        <v>VEXP62BLK</v>
      </c>
      <c r="B11322" s="1165">
        <f>IFERROR(INDEX('Wooden Volumes'!$B$14:$S$554,MATCH(C11322,'Wooden Volumes'!$B$14:$B$552,FALSE),MATCH(D11322,'Wooden Volumes'!$B$14:$S$14,FALSE)),0)</f>
        <v>0</v>
      </c>
      <c r="C11322" s="1165" t="str">
        <f t="shared" si="1193"/>
        <v>VEXP62</v>
      </c>
      <c r="D11322" s="988" t="str">
        <f>'Wooden Volumes'!$S$14</f>
        <v>Black 
RAL 7043</v>
      </c>
      <c r="E11322" s="1165" t="s">
        <v>27829</v>
      </c>
      <c r="F11322" s="1165" t="s">
        <v>28595</v>
      </c>
    </row>
    <row r="11323" spans="1:6">
      <c r="A11323" s="1165" t="str">
        <f t="shared" si="1189"/>
        <v>VEXP63YEL</v>
      </c>
      <c r="B11323" s="1165">
        <f>IFERROR(INDEX('Wooden Volumes'!$B$14:$S$554,MATCH(C11323,'Wooden Volumes'!$B$14:$B$552,FALSE),MATCH(D11323,'Wooden Volumes'!$B$14:$S$14,FALSE)),0)</f>
        <v>0</v>
      </c>
      <c r="C11323" s="1165" t="s">
        <v>28657</v>
      </c>
      <c r="D11323" s="1168" t="str">
        <f>'Wooden Volumes'!$K$14</f>
        <v>Yellow RAL 1018</v>
      </c>
      <c r="E11323" s="1165" t="s">
        <v>27823</v>
      </c>
      <c r="F11323" s="1165" t="s">
        <v>28595</v>
      </c>
    </row>
    <row r="11324" spans="1:6">
      <c r="A11324" s="1165" t="str">
        <f t="shared" si="1189"/>
        <v>VEXP63ORA</v>
      </c>
      <c r="B11324" s="1165">
        <f>IFERROR(INDEX('Wooden Volumes'!$B$14:$S$554,MATCH(C11324,'Wooden Volumes'!$B$14:$B$552,FALSE),MATCH(D11324,'Wooden Volumes'!$B$14:$S$14,FALSE)),0)</f>
        <v>0</v>
      </c>
      <c r="C11324" s="1165" t="str">
        <f>C11323</f>
        <v>VEXP63</v>
      </c>
      <c r="D11324" s="988" t="str">
        <f>'Wooden Volumes'!$L$14</f>
        <v>Orange RAL 2003</v>
      </c>
      <c r="E11324" s="1165" t="s">
        <v>27836</v>
      </c>
      <c r="F11324" s="1165" t="s">
        <v>28595</v>
      </c>
    </row>
    <row r="11325" spans="1:6">
      <c r="A11325" s="1165" t="str">
        <f t="shared" si="1189"/>
        <v>VEXP63RED</v>
      </c>
      <c r="B11325" s="1165">
        <f>IFERROR(INDEX('Wooden Volumes'!$B$14:$S$554,MATCH(C11325,'Wooden Volumes'!$B$14:$B$552,FALSE),MATCH(D11325,'Wooden Volumes'!$B$14:$S$14,FALSE)),0)</f>
        <v>0</v>
      </c>
      <c r="C11325" s="1165" t="str">
        <f t="shared" ref="C11325:C11330" si="1194">C11324</f>
        <v>VEXP63</v>
      </c>
      <c r="D11325" s="988" t="str">
        <f>'Wooden Volumes'!$M$14</f>
        <v>Red RAL 3020</v>
      </c>
      <c r="E11325" s="1165" t="s">
        <v>27826</v>
      </c>
      <c r="F11325" s="1165" t="s">
        <v>28595</v>
      </c>
    </row>
    <row r="11326" spans="1:6">
      <c r="A11326" s="1165" t="str">
        <f t="shared" si="1189"/>
        <v>VEXP63BLU</v>
      </c>
      <c r="B11326" s="1165">
        <f>IFERROR(INDEX('Wooden Volumes'!$B$14:$S$554,MATCH(C11326,'Wooden Volumes'!$B$14:$B$552,FALSE),MATCH(D11326,'Wooden Volumes'!$B$14:$S$14,FALSE)),0)</f>
        <v>0</v>
      </c>
      <c r="C11326" s="1165" t="str">
        <f t="shared" si="1194"/>
        <v>VEXP63</v>
      </c>
      <c r="D11326" s="988" t="str">
        <f>'Wooden Volumes'!$O$14</f>
        <v>Blue 
RAL 5015</v>
      </c>
      <c r="E11326" s="1165" t="s">
        <v>27827</v>
      </c>
      <c r="F11326" s="1165" t="s">
        <v>28595</v>
      </c>
    </row>
    <row r="11327" spans="1:6">
      <c r="A11327" s="1165" t="str">
        <f t="shared" si="1189"/>
        <v>VEXP63GRE</v>
      </c>
      <c r="B11327" s="1165">
        <f>IFERROR(INDEX('Wooden Volumes'!$B$14:$S$554,MATCH(C11327,'Wooden Volumes'!$B$14:$B$552,FALSE),MATCH(D11327,'Wooden Volumes'!$B$14:$S$14,FALSE)),0)</f>
        <v>0</v>
      </c>
      <c r="C11327" s="1165" t="str">
        <f t="shared" si="1194"/>
        <v>VEXP63</v>
      </c>
      <c r="D11327" s="988" t="str">
        <f>'Wooden Volumes'!$P$14</f>
        <v>Green 
RAL 6018</v>
      </c>
      <c r="E11327" s="1165" t="s">
        <v>27837</v>
      </c>
      <c r="F11327" s="1165" t="s">
        <v>28595</v>
      </c>
    </row>
    <row r="11328" spans="1:6">
      <c r="A11328" s="1165" t="str">
        <f t="shared" si="1189"/>
        <v>VEXP63WHI</v>
      </c>
      <c r="B11328" s="1165">
        <f>IFERROR(INDEX('Wooden Volumes'!$B$14:$S$554,MATCH(C11328,'Wooden Volumes'!$B$14:$B$552,FALSE),MATCH(D11328,'Wooden Volumes'!$B$14:$S$14,FALSE)),0)</f>
        <v>0</v>
      </c>
      <c r="C11328" s="1165" t="str">
        <f t="shared" si="1194"/>
        <v>VEXP63</v>
      </c>
      <c r="D11328" s="988" t="str">
        <f>'Wooden Volumes'!$Q$14</f>
        <v>White 
RAL 9003</v>
      </c>
      <c r="E11328" s="1165" t="s">
        <v>27838</v>
      </c>
      <c r="F11328" s="1165" t="s">
        <v>28595</v>
      </c>
    </row>
    <row r="11329" spans="1:6">
      <c r="A11329" s="1165" t="str">
        <f t="shared" si="1189"/>
        <v>VEXP63GRY</v>
      </c>
      <c r="B11329" s="1165">
        <f>IFERROR(INDEX('Wooden Volumes'!$B$14:$S$554,MATCH(C11329,'Wooden Volumes'!$B$14:$B$552,FALSE),MATCH(D11329,'Wooden Volumes'!$B$14:$S$14,FALSE)),0)</f>
        <v>0</v>
      </c>
      <c r="C11329" s="1165" t="str">
        <f t="shared" si="1194"/>
        <v>VEXP63</v>
      </c>
      <c r="D11329" s="988" t="str">
        <f>'Wooden Volumes'!$R$14</f>
        <v>Grey 
RAL 7038</v>
      </c>
      <c r="E11329" s="1165" t="s">
        <v>27828</v>
      </c>
      <c r="F11329" s="1165" t="s">
        <v>28595</v>
      </c>
    </row>
    <row r="11330" spans="1:6">
      <c r="A11330" s="1165" t="str">
        <f t="shared" si="1189"/>
        <v>VEXP63BLK</v>
      </c>
      <c r="B11330" s="1165">
        <f>IFERROR(INDEX('Wooden Volumes'!$B$14:$S$554,MATCH(C11330,'Wooden Volumes'!$B$14:$B$552,FALSE),MATCH(D11330,'Wooden Volumes'!$B$14:$S$14,FALSE)),0)</f>
        <v>0</v>
      </c>
      <c r="C11330" s="1165" t="str">
        <f t="shared" si="1194"/>
        <v>VEXP63</v>
      </c>
      <c r="D11330" s="988" t="str">
        <f>'Wooden Volumes'!$S$14</f>
        <v>Black 
RAL 7043</v>
      </c>
      <c r="E11330" s="1165" t="s">
        <v>27829</v>
      </c>
      <c r="F11330" s="1165" t="s">
        <v>28595</v>
      </c>
    </row>
    <row r="11331" spans="1:6">
      <c r="A11331" s="1165" t="str">
        <f t="shared" si="1189"/>
        <v>VEXP64YEL</v>
      </c>
      <c r="B11331" s="1165">
        <f>IFERROR(INDEX('Wooden Volumes'!$B$14:$S$554,MATCH(C11331,'Wooden Volumes'!$B$14:$B$552,FALSE),MATCH(D11331,'Wooden Volumes'!$B$14:$S$14,FALSE)),0)</f>
        <v>0</v>
      </c>
      <c r="C11331" s="1165" t="s">
        <v>28658</v>
      </c>
      <c r="D11331" s="1168" t="str">
        <f>'Wooden Volumes'!$K$14</f>
        <v>Yellow RAL 1018</v>
      </c>
      <c r="E11331" s="1165" t="s">
        <v>27823</v>
      </c>
      <c r="F11331" s="1165" t="s">
        <v>28595</v>
      </c>
    </row>
    <row r="11332" spans="1:6">
      <c r="A11332" s="1165" t="str">
        <f t="shared" si="1189"/>
        <v>VEXP64ORA</v>
      </c>
      <c r="B11332" s="1165">
        <f>IFERROR(INDEX('Wooden Volumes'!$B$14:$S$554,MATCH(C11332,'Wooden Volumes'!$B$14:$B$552,FALSE),MATCH(D11332,'Wooden Volumes'!$B$14:$S$14,FALSE)),0)</f>
        <v>0</v>
      </c>
      <c r="C11332" s="1165" t="str">
        <f>C11331</f>
        <v>VEXP64</v>
      </c>
      <c r="D11332" s="988" t="str">
        <f>'Wooden Volumes'!$L$14</f>
        <v>Orange RAL 2003</v>
      </c>
      <c r="E11332" s="1165" t="s">
        <v>27836</v>
      </c>
      <c r="F11332" s="1165" t="s">
        <v>28595</v>
      </c>
    </row>
    <row r="11333" spans="1:6">
      <c r="A11333" s="1165" t="str">
        <f t="shared" si="1189"/>
        <v>VEXP64RED</v>
      </c>
      <c r="B11333" s="1165">
        <f>IFERROR(INDEX('Wooden Volumes'!$B$14:$S$554,MATCH(C11333,'Wooden Volumes'!$B$14:$B$552,FALSE),MATCH(D11333,'Wooden Volumes'!$B$14:$S$14,FALSE)),0)</f>
        <v>0</v>
      </c>
      <c r="C11333" s="1165" t="str">
        <f t="shared" ref="C11333:C11338" si="1195">C11332</f>
        <v>VEXP64</v>
      </c>
      <c r="D11333" s="988" t="str">
        <f>'Wooden Volumes'!$M$14</f>
        <v>Red RAL 3020</v>
      </c>
      <c r="E11333" s="1165" t="s">
        <v>27826</v>
      </c>
      <c r="F11333" s="1165" t="s">
        <v>28595</v>
      </c>
    </row>
    <row r="11334" spans="1:6">
      <c r="A11334" s="1165" t="str">
        <f t="shared" si="1189"/>
        <v>VEXP64BLU</v>
      </c>
      <c r="B11334" s="1165">
        <f>IFERROR(INDEX('Wooden Volumes'!$B$14:$S$554,MATCH(C11334,'Wooden Volumes'!$B$14:$B$552,FALSE),MATCH(D11334,'Wooden Volumes'!$B$14:$S$14,FALSE)),0)</f>
        <v>0</v>
      </c>
      <c r="C11334" s="1165" t="str">
        <f t="shared" si="1195"/>
        <v>VEXP64</v>
      </c>
      <c r="D11334" s="988" t="str">
        <f>'Wooden Volumes'!$O$14</f>
        <v>Blue 
RAL 5015</v>
      </c>
      <c r="E11334" s="1165" t="s">
        <v>27827</v>
      </c>
      <c r="F11334" s="1165" t="s">
        <v>28595</v>
      </c>
    </row>
    <row r="11335" spans="1:6">
      <c r="A11335" s="1165" t="str">
        <f t="shared" si="1189"/>
        <v>VEXP64GRE</v>
      </c>
      <c r="B11335" s="1165">
        <f>IFERROR(INDEX('Wooden Volumes'!$B$14:$S$554,MATCH(C11335,'Wooden Volumes'!$B$14:$B$552,FALSE),MATCH(D11335,'Wooden Volumes'!$B$14:$S$14,FALSE)),0)</f>
        <v>0</v>
      </c>
      <c r="C11335" s="1165" t="str">
        <f t="shared" si="1195"/>
        <v>VEXP64</v>
      </c>
      <c r="D11335" s="988" t="str">
        <f>'Wooden Volumes'!$P$14</f>
        <v>Green 
RAL 6018</v>
      </c>
      <c r="E11335" s="1165" t="s">
        <v>27837</v>
      </c>
      <c r="F11335" s="1165" t="s">
        <v>28595</v>
      </c>
    </row>
    <row r="11336" spans="1:6">
      <c r="A11336" s="1165" t="str">
        <f t="shared" si="1189"/>
        <v>VEXP64WHI</v>
      </c>
      <c r="B11336" s="1165">
        <f>IFERROR(INDEX('Wooden Volumes'!$B$14:$S$554,MATCH(C11336,'Wooden Volumes'!$B$14:$B$552,FALSE),MATCH(D11336,'Wooden Volumes'!$B$14:$S$14,FALSE)),0)</f>
        <v>0</v>
      </c>
      <c r="C11336" s="1165" t="str">
        <f t="shared" si="1195"/>
        <v>VEXP64</v>
      </c>
      <c r="D11336" s="988" t="str">
        <f>'Wooden Volumes'!$Q$14</f>
        <v>White 
RAL 9003</v>
      </c>
      <c r="E11336" s="1165" t="s">
        <v>27838</v>
      </c>
      <c r="F11336" s="1165" t="s">
        <v>28595</v>
      </c>
    </row>
    <row r="11337" spans="1:6">
      <c r="A11337" s="1165" t="str">
        <f t="shared" si="1189"/>
        <v>VEXP64GRY</v>
      </c>
      <c r="B11337" s="1165">
        <f>IFERROR(INDEX('Wooden Volumes'!$B$14:$S$554,MATCH(C11337,'Wooden Volumes'!$B$14:$B$552,FALSE),MATCH(D11337,'Wooden Volumes'!$B$14:$S$14,FALSE)),0)</f>
        <v>0</v>
      </c>
      <c r="C11337" s="1165" t="str">
        <f t="shared" si="1195"/>
        <v>VEXP64</v>
      </c>
      <c r="D11337" s="988" t="str">
        <f>'Wooden Volumes'!$R$14</f>
        <v>Grey 
RAL 7038</v>
      </c>
      <c r="E11337" s="1165" t="s">
        <v>27828</v>
      </c>
      <c r="F11337" s="1165" t="s">
        <v>28595</v>
      </c>
    </row>
    <row r="11338" spans="1:6">
      <c r="A11338" s="1165" t="str">
        <f t="shared" si="1189"/>
        <v>VEXP64BLK</v>
      </c>
      <c r="B11338" s="1165">
        <f>IFERROR(INDEX('Wooden Volumes'!$B$14:$S$554,MATCH(C11338,'Wooden Volumes'!$B$14:$B$552,FALSE),MATCH(D11338,'Wooden Volumes'!$B$14:$S$14,FALSE)),0)</f>
        <v>0</v>
      </c>
      <c r="C11338" s="1165" t="str">
        <f t="shared" si="1195"/>
        <v>VEXP64</v>
      </c>
      <c r="D11338" s="988" t="str">
        <f>'Wooden Volumes'!$S$14</f>
        <v>Black 
RAL 7043</v>
      </c>
      <c r="E11338" s="1165" t="s">
        <v>27829</v>
      </c>
      <c r="F11338" s="1165" t="s">
        <v>28595</v>
      </c>
    </row>
    <row r="11339" spans="1:6">
      <c r="A11339" s="1165" t="str">
        <f t="shared" si="1189"/>
        <v>VEXP65YEL</v>
      </c>
      <c r="B11339" s="1165">
        <f>IFERROR(INDEX('Wooden Volumes'!$B$14:$S$554,MATCH(C11339,'Wooden Volumes'!$B$14:$B$552,FALSE),MATCH(D11339,'Wooden Volumes'!$B$14:$S$14,FALSE)),0)</f>
        <v>0</v>
      </c>
      <c r="C11339" s="1165" t="s">
        <v>28659</v>
      </c>
      <c r="D11339" s="1168" t="str">
        <f>'Wooden Volumes'!$K$14</f>
        <v>Yellow RAL 1018</v>
      </c>
      <c r="E11339" s="1165" t="s">
        <v>27823</v>
      </c>
      <c r="F11339" s="1165" t="s">
        <v>28595</v>
      </c>
    </row>
    <row r="11340" spans="1:6">
      <c r="A11340" s="1165" t="str">
        <f t="shared" si="1189"/>
        <v>VEXP65ORA</v>
      </c>
      <c r="B11340" s="1165">
        <f>IFERROR(INDEX('Wooden Volumes'!$B$14:$S$554,MATCH(C11340,'Wooden Volumes'!$B$14:$B$552,FALSE),MATCH(D11340,'Wooden Volumes'!$B$14:$S$14,FALSE)),0)</f>
        <v>0</v>
      </c>
      <c r="C11340" s="1165" t="str">
        <f>C11339</f>
        <v>VEXP65</v>
      </c>
      <c r="D11340" s="988" t="str">
        <f>'Wooden Volumes'!$L$14</f>
        <v>Orange RAL 2003</v>
      </c>
      <c r="E11340" s="1165" t="s">
        <v>27836</v>
      </c>
      <c r="F11340" s="1165" t="s">
        <v>28595</v>
      </c>
    </row>
    <row r="11341" spans="1:6">
      <c r="A11341" s="1165" t="str">
        <f t="shared" si="1189"/>
        <v>VEXP65RED</v>
      </c>
      <c r="B11341" s="1165">
        <f>IFERROR(INDEX('Wooden Volumes'!$B$14:$S$554,MATCH(C11341,'Wooden Volumes'!$B$14:$B$552,FALSE),MATCH(D11341,'Wooden Volumes'!$B$14:$S$14,FALSE)),0)</f>
        <v>0</v>
      </c>
      <c r="C11341" s="1165" t="str">
        <f t="shared" ref="C11341:C11346" si="1196">C11340</f>
        <v>VEXP65</v>
      </c>
      <c r="D11341" s="988" t="str">
        <f>'Wooden Volumes'!$M$14</f>
        <v>Red RAL 3020</v>
      </c>
      <c r="E11341" s="1165" t="s">
        <v>27826</v>
      </c>
      <c r="F11341" s="1165" t="s">
        <v>28595</v>
      </c>
    </row>
    <row r="11342" spans="1:6">
      <c r="A11342" s="1165" t="str">
        <f t="shared" si="1189"/>
        <v>VEXP65BLU</v>
      </c>
      <c r="B11342" s="1165">
        <f>IFERROR(INDEX('Wooden Volumes'!$B$14:$S$554,MATCH(C11342,'Wooden Volumes'!$B$14:$B$552,FALSE),MATCH(D11342,'Wooden Volumes'!$B$14:$S$14,FALSE)),0)</f>
        <v>0</v>
      </c>
      <c r="C11342" s="1165" t="str">
        <f t="shared" si="1196"/>
        <v>VEXP65</v>
      </c>
      <c r="D11342" s="988" t="str">
        <f>'Wooden Volumes'!$O$14</f>
        <v>Blue 
RAL 5015</v>
      </c>
      <c r="E11342" s="1165" t="s">
        <v>27827</v>
      </c>
      <c r="F11342" s="1165" t="s">
        <v>28595</v>
      </c>
    </row>
    <row r="11343" spans="1:6">
      <c r="A11343" s="1165" t="str">
        <f t="shared" ref="A11343:A11346" si="1197">CONCATENATE(C11343,E11343)</f>
        <v>VEXP65GRE</v>
      </c>
      <c r="B11343" s="1165">
        <f>IFERROR(INDEX('Wooden Volumes'!$B$14:$S$554,MATCH(C11343,'Wooden Volumes'!$B$14:$B$552,FALSE),MATCH(D11343,'Wooden Volumes'!$B$14:$S$14,FALSE)),0)</f>
        <v>0</v>
      </c>
      <c r="C11343" s="1165" t="str">
        <f t="shared" si="1196"/>
        <v>VEXP65</v>
      </c>
      <c r="D11343" s="988" t="str">
        <f>'Wooden Volumes'!$P$14</f>
        <v>Green 
RAL 6018</v>
      </c>
      <c r="E11343" s="1165" t="s">
        <v>27837</v>
      </c>
      <c r="F11343" s="1165" t="s">
        <v>28595</v>
      </c>
    </row>
    <row r="11344" spans="1:6">
      <c r="A11344" s="1165" t="str">
        <f t="shared" si="1197"/>
        <v>VEXP65WHI</v>
      </c>
      <c r="B11344" s="1165">
        <f>IFERROR(INDEX('Wooden Volumes'!$B$14:$S$554,MATCH(C11344,'Wooden Volumes'!$B$14:$B$552,FALSE),MATCH(D11344,'Wooden Volumes'!$B$14:$S$14,FALSE)),0)</f>
        <v>0</v>
      </c>
      <c r="C11344" s="1165" t="str">
        <f t="shared" si="1196"/>
        <v>VEXP65</v>
      </c>
      <c r="D11344" s="988" t="str">
        <f>'Wooden Volumes'!$Q$14</f>
        <v>White 
RAL 9003</v>
      </c>
      <c r="E11344" s="1165" t="s">
        <v>27838</v>
      </c>
      <c r="F11344" s="1165" t="s">
        <v>28595</v>
      </c>
    </row>
    <row r="11345" spans="1:6">
      <c r="A11345" s="1165" t="str">
        <f t="shared" si="1197"/>
        <v>VEXP65GRY</v>
      </c>
      <c r="B11345" s="1165">
        <f>IFERROR(INDEX('Wooden Volumes'!$B$14:$S$554,MATCH(C11345,'Wooden Volumes'!$B$14:$B$552,FALSE),MATCH(D11345,'Wooden Volumes'!$B$14:$S$14,FALSE)),0)</f>
        <v>0</v>
      </c>
      <c r="C11345" s="1165" t="str">
        <f t="shared" si="1196"/>
        <v>VEXP65</v>
      </c>
      <c r="D11345" s="988" t="str">
        <f>'Wooden Volumes'!$R$14</f>
        <v>Grey 
RAL 7038</v>
      </c>
      <c r="E11345" s="1165" t="s">
        <v>27828</v>
      </c>
      <c r="F11345" s="1165" t="s">
        <v>28595</v>
      </c>
    </row>
    <row r="11346" spans="1:6">
      <c r="A11346" s="1165" t="str">
        <f t="shared" si="1197"/>
        <v>VEXP65BLK</v>
      </c>
      <c r="B11346" s="1165">
        <f>IFERROR(INDEX('Wooden Volumes'!$B$14:$S$554,MATCH(C11346,'Wooden Volumes'!$B$14:$B$552,FALSE),MATCH(D11346,'Wooden Volumes'!$B$14:$S$14,FALSE)),0)</f>
        <v>0</v>
      </c>
      <c r="C11346" s="1165" t="str">
        <f t="shared" si="1196"/>
        <v>VEXP65</v>
      </c>
      <c r="D11346" s="988" t="str">
        <f>'Wooden Volumes'!$S$14</f>
        <v>Black 
RAL 7043</v>
      </c>
      <c r="E11346" s="1165" t="s">
        <v>27829</v>
      </c>
      <c r="F11346" s="1165" t="s">
        <v>28595</v>
      </c>
    </row>
    <row r="11347" spans="1:6">
      <c r="A11347" s="1165" t="str">
        <f t="shared" ref="A11347:A11399" si="1198">CONCATENATE(C11347,E11347)</f>
        <v>VEXP66YEL</v>
      </c>
      <c r="B11347" s="1165">
        <f>IFERROR(INDEX('Wooden Volumes'!$B$14:$S$554,MATCH(C11347,'Wooden Volumes'!$B$14:$B$552,FALSE),MATCH(D11347,'Wooden Volumes'!$B$14:$S$14,FALSE)),0)</f>
        <v>0</v>
      </c>
      <c r="C11347" s="1165" t="s">
        <v>28660</v>
      </c>
      <c r="D11347" s="1168" t="str">
        <f>'Wooden Volumes'!$K$14</f>
        <v>Yellow RAL 1018</v>
      </c>
      <c r="E11347" s="1165" t="s">
        <v>27823</v>
      </c>
      <c r="F11347" s="1165" t="s">
        <v>28595</v>
      </c>
    </row>
    <row r="11348" spans="1:6">
      <c r="A11348" s="1165" t="str">
        <f t="shared" si="1198"/>
        <v>VEXP66ORA</v>
      </c>
      <c r="B11348" s="1165">
        <f>IFERROR(INDEX('Wooden Volumes'!$B$14:$S$554,MATCH(C11348,'Wooden Volumes'!$B$14:$B$552,FALSE),MATCH(D11348,'Wooden Volumes'!$B$14:$S$14,FALSE)),0)</f>
        <v>0</v>
      </c>
      <c r="C11348" s="1165" t="str">
        <f>C11347</f>
        <v>VEXP66</v>
      </c>
      <c r="D11348" s="988" t="str">
        <f>'Wooden Volumes'!$L$14</f>
        <v>Orange RAL 2003</v>
      </c>
      <c r="E11348" s="1165" t="s">
        <v>27836</v>
      </c>
      <c r="F11348" s="1165" t="s">
        <v>28595</v>
      </c>
    </row>
    <row r="11349" spans="1:6">
      <c r="A11349" s="1165" t="str">
        <f t="shared" si="1198"/>
        <v>VEXP66RED</v>
      </c>
      <c r="B11349" s="1165">
        <f>IFERROR(INDEX('Wooden Volumes'!$B$14:$S$554,MATCH(C11349,'Wooden Volumes'!$B$14:$B$552,FALSE),MATCH(D11349,'Wooden Volumes'!$B$14:$S$14,FALSE)),0)</f>
        <v>0</v>
      </c>
      <c r="C11349" s="1165" t="str">
        <f t="shared" ref="C11349:C11354" si="1199">C11348</f>
        <v>VEXP66</v>
      </c>
      <c r="D11349" s="988" t="str">
        <f>'Wooden Volumes'!$M$14</f>
        <v>Red RAL 3020</v>
      </c>
      <c r="E11349" s="1165" t="s">
        <v>27826</v>
      </c>
      <c r="F11349" s="1165" t="s">
        <v>28595</v>
      </c>
    </row>
    <row r="11350" spans="1:6">
      <c r="A11350" s="1165" t="str">
        <f t="shared" si="1198"/>
        <v>VEXP66BLU</v>
      </c>
      <c r="B11350" s="1165">
        <f>IFERROR(INDEX('Wooden Volumes'!$B$14:$S$554,MATCH(C11350,'Wooden Volumes'!$B$14:$B$552,FALSE),MATCH(D11350,'Wooden Volumes'!$B$14:$S$14,FALSE)),0)</f>
        <v>0</v>
      </c>
      <c r="C11350" s="1165" t="str">
        <f t="shared" si="1199"/>
        <v>VEXP66</v>
      </c>
      <c r="D11350" s="988" t="str">
        <f>'Wooden Volumes'!$O$14</f>
        <v>Blue 
RAL 5015</v>
      </c>
      <c r="E11350" s="1165" t="s">
        <v>27827</v>
      </c>
      <c r="F11350" s="1165" t="s">
        <v>28595</v>
      </c>
    </row>
    <row r="11351" spans="1:6">
      <c r="A11351" s="1165" t="str">
        <f t="shared" si="1198"/>
        <v>VEXP66GRE</v>
      </c>
      <c r="B11351" s="1165">
        <f>IFERROR(INDEX('Wooden Volumes'!$B$14:$S$554,MATCH(C11351,'Wooden Volumes'!$B$14:$B$552,FALSE),MATCH(D11351,'Wooden Volumes'!$B$14:$S$14,FALSE)),0)</f>
        <v>0</v>
      </c>
      <c r="C11351" s="1165" t="str">
        <f t="shared" si="1199"/>
        <v>VEXP66</v>
      </c>
      <c r="D11351" s="988" t="str">
        <f>'Wooden Volumes'!$P$14</f>
        <v>Green 
RAL 6018</v>
      </c>
      <c r="E11351" s="1165" t="s">
        <v>27837</v>
      </c>
      <c r="F11351" s="1165" t="s">
        <v>28595</v>
      </c>
    </row>
    <row r="11352" spans="1:6">
      <c r="A11352" s="1165" t="str">
        <f t="shared" si="1198"/>
        <v>VEXP66WHI</v>
      </c>
      <c r="B11352" s="1165">
        <f>IFERROR(INDEX('Wooden Volumes'!$B$14:$S$554,MATCH(C11352,'Wooden Volumes'!$B$14:$B$552,FALSE),MATCH(D11352,'Wooden Volumes'!$B$14:$S$14,FALSE)),0)</f>
        <v>0</v>
      </c>
      <c r="C11352" s="1165" t="str">
        <f t="shared" si="1199"/>
        <v>VEXP66</v>
      </c>
      <c r="D11352" s="988" t="str">
        <f>'Wooden Volumes'!$Q$14</f>
        <v>White 
RAL 9003</v>
      </c>
      <c r="E11352" s="1165" t="s">
        <v>27838</v>
      </c>
      <c r="F11352" s="1165" t="s">
        <v>28595</v>
      </c>
    </row>
    <row r="11353" spans="1:6">
      <c r="A11353" s="1165" t="str">
        <f t="shared" si="1198"/>
        <v>VEXP66GRY</v>
      </c>
      <c r="B11353" s="1165">
        <f>IFERROR(INDEX('Wooden Volumes'!$B$14:$S$554,MATCH(C11353,'Wooden Volumes'!$B$14:$B$552,FALSE),MATCH(D11353,'Wooden Volumes'!$B$14:$S$14,FALSE)),0)</f>
        <v>0</v>
      </c>
      <c r="C11353" s="1165" t="str">
        <f t="shared" si="1199"/>
        <v>VEXP66</v>
      </c>
      <c r="D11353" s="988" t="str">
        <f>'Wooden Volumes'!$R$14</f>
        <v>Grey 
RAL 7038</v>
      </c>
      <c r="E11353" s="1165" t="s">
        <v>27828</v>
      </c>
      <c r="F11353" s="1165" t="s">
        <v>28595</v>
      </c>
    </row>
    <row r="11354" spans="1:6">
      <c r="A11354" s="1165" t="str">
        <f t="shared" si="1198"/>
        <v>VEXP66BLK</v>
      </c>
      <c r="B11354" s="1165">
        <f>IFERROR(INDEX('Wooden Volumes'!$B$14:$S$554,MATCH(C11354,'Wooden Volumes'!$B$14:$B$552,FALSE),MATCH(D11354,'Wooden Volumes'!$B$14:$S$14,FALSE)),0)</f>
        <v>0</v>
      </c>
      <c r="C11354" s="1165" t="str">
        <f t="shared" si="1199"/>
        <v>VEXP66</v>
      </c>
      <c r="D11354" s="988" t="str">
        <f>'Wooden Volumes'!$S$14</f>
        <v>Black 
RAL 7043</v>
      </c>
      <c r="E11354" s="1165" t="s">
        <v>27829</v>
      </c>
      <c r="F11354" s="1165" t="s">
        <v>28595</v>
      </c>
    </row>
    <row r="11355" spans="1:6">
      <c r="A11355" s="1165" t="str">
        <f t="shared" si="1198"/>
        <v>VEXP67YEL</v>
      </c>
      <c r="B11355" s="1165">
        <f>IFERROR(INDEX('Wooden Volumes'!$B$14:$S$554,MATCH(C11355,'Wooden Volumes'!$B$14:$B$552,FALSE),MATCH(D11355,'Wooden Volumes'!$B$14:$S$14,FALSE)),0)</f>
        <v>0</v>
      </c>
      <c r="C11355" s="1165" t="s">
        <v>28661</v>
      </c>
      <c r="D11355" s="1168" t="str">
        <f>'Wooden Volumes'!$K$14</f>
        <v>Yellow RAL 1018</v>
      </c>
      <c r="E11355" s="1165" t="s">
        <v>27823</v>
      </c>
      <c r="F11355" s="1165" t="s">
        <v>28595</v>
      </c>
    </row>
    <row r="11356" spans="1:6">
      <c r="A11356" s="1165" t="str">
        <f t="shared" si="1198"/>
        <v>VEXP67ORA</v>
      </c>
      <c r="B11356" s="1165">
        <f>IFERROR(INDEX('Wooden Volumes'!$B$14:$S$554,MATCH(C11356,'Wooden Volumes'!$B$14:$B$552,FALSE),MATCH(D11356,'Wooden Volumes'!$B$14:$S$14,FALSE)),0)</f>
        <v>0</v>
      </c>
      <c r="C11356" s="1165" t="str">
        <f>C11355</f>
        <v>VEXP67</v>
      </c>
      <c r="D11356" s="988" t="str">
        <f>'Wooden Volumes'!$L$14</f>
        <v>Orange RAL 2003</v>
      </c>
      <c r="E11356" s="1165" t="s">
        <v>27836</v>
      </c>
      <c r="F11356" s="1165" t="s">
        <v>28595</v>
      </c>
    </row>
    <row r="11357" spans="1:6">
      <c r="A11357" s="1165" t="str">
        <f t="shared" si="1198"/>
        <v>VEXP67RED</v>
      </c>
      <c r="B11357" s="1165">
        <f>IFERROR(INDEX('Wooden Volumes'!$B$14:$S$554,MATCH(C11357,'Wooden Volumes'!$B$14:$B$552,FALSE),MATCH(D11357,'Wooden Volumes'!$B$14:$S$14,FALSE)),0)</f>
        <v>0</v>
      </c>
      <c r="C11357" s="1165" t="str">
        <f t="shared" ref="C11357:C11362" si="1200">C11356</f>
        <v>VEXP67</v>
      </c>
      <c r="D11357" s="988" t="str">
        <f>'Wooden Volumes'!$M$14</f>
        <v>Red RAL 3020</v>
      </c>
      <c r="E11357" s="1165" t="s">
        <v>27826</v>
      </c>
      <c r="F11357" s="1165" t="s">
        <v>28595</v>
      </c>
    </row>
    <row r="11358" spans="1:6">
      <c r="A11358" s="1165" t="str">
        <f t="shared" si="1198"/>
        <v>VEXP67BLU</v>
      </c>
      <c r="B11358" s="1165">
        <f>IFERROR(INDEX('Wooden Volumes'!$B$14:$S$554,MATCH(C11358,'Wooden Volumes'!$B$14:$B$552,FALSE),MATCH(D11358,'Wooden Volumes'!$B$14:$S$14,FALSE)),0)</f>
        <v>0</v>
      </c>
      <c r="C11358" s="1165" t="str">
        <f t="shared" si="1200"/>
        <v>VEXP67</v>
      </c>
      <c r="D11358" s="988" t="str">
        <f>'Wooden Volumes'!$O$14</f>
        <v>Blue 
RAL 5015</v>
      </c>
      <c r="E11358" s="1165" t="s">
        <v>27827</v>
      </c>
      <c r="F11358" s="1165" t="s">
        <v>28595</v>
      </c>
    </row>
    <row r="11359" spans="1:6">
      <c r="A11359" s="1165" t="str">
        <f t="shared" si="1198"/>
        <v>VEXP67GRE</v>
      </c>
      <c r="B11359" s="1165">
        <f>IFERROR(INDEX('Wooden Volumes'!$B$14:$S$554,MATCH(C11359,'Wooden Volumes'!$B$14:$B$552,FALSE),MATCH(D11359,'Wooden Volumes'!$B$14:$S$14,FALSE)),0)</f>
        <v>0</v>
      </c>
      <c r="C11359" s="1165" t="str">
        <f t="shared" si="1200"/>
        <v>VEXP67</v>
      </c>
      <c r="D11359" s="988" t="str">
        <f>'Wooden Volumes'!$P$14</f>
        <v>Green 
RAL 6018</v>
      </c>
      <c r="E11359" s="1165" t="s">
        <v>27837</v>
      </c>
      <c r="F11359" s="1165" t="s">
        <v>28595</v>
      </c>
    </row>
    <row r="11360" spans="1:6">
      <c r="A11360" s="1165" t="str">
        <f t="shared" si="1198"/>
        <v>VEXP67WHI</v>
      </c>
      <c r="B11360" s="1165">
        <f>IFERROR(INDEX('Wooden Volumes'!$B$14:$S$554,MATCH(C11360,'Wooden Volumes'!$B$14:$B$552,FALSE),MATCH(D11360,'Wooden Volumes'!$B$14:$S$14,FALSE)),0)</f>
        <v>0</v>
      </c>
      <c r="C11360" s="1165" t="str">
        <f t="shared" si="1200"/>
        <v>VEXP67</v>
      </c>
      <c r="D11360" s="988" t="str">
        <f>'Wooden Volumes'!$Q$14</f>
        <v>White 
RAL 9003</v>
      </c>
      <c r="E11360" s="1165" t="s">
        <v>27838</v>
      </c>
      <c r="F11360" s="1165" t="s">
        <v>28595</v>
      </c>
    </row>
    <row r="11361" spans="1:6">
      <c r="A11361" s="1165" t="str">
        <f t="shared" si="1198"/>
        <v>VEXP67GRY</v>
      </c>
      <c r="B11361" s="1165">
        <f>IFERROR(INDEX('Wooden Volumes'!$B$14:$S$554,MATCH(C11361,'Wooden Volumes'!$B$14:$B$552,FALSE),MATCH(D11361,'Wooden Volumes'!$B$14:$S$14,FALSE)),0)</f>
        <v>0</v>
      </c>
      <c r="C11361" s="1165" t="str">
        <f t="shared" si="1200"/>
        <v>VEXP67</v>
      </c>
      <c r="D11361" s="988" t="str">
        <f>'Wooden Volumes'!$R$14</f>
        <v>Grey 
RAL 7038</v>
      </c>
      <c r="E11361" s="1165" t="s">
        <v>27828</v>
      </c>
      <c r="F11361" s="1165" t="s">
        <v>28595</v>
      </c>
    </row>
    <row r="11362" spans="1:6">
      <c r="A11362" s="1165" t="str">
        <f t="shared" si="1198"/>
        <v>VEXP67BLK</v>
      </c>
      <c r="B11362" s="1165">
        <f>IFERROR(INDEX('Wooden Volumes'!$B$14:$S$554,MATCH(C11362,'Wooden Volumes'!$B$14:$B$552,FALSE),MATCH(D11362,'Wooden Volumes'!$B$14:$S$14,FALSE)),0)</f>
        <v>0</v>
      </c>
      <c r="C11362" s="1165" t="str">
        <f t="shared" si="1200"/>
        <v>VEXP67</v>
      </c>
      <c r="D11362" s="988" t="str">
        <f>'Wooden Volumes'!$S$14</f>
        <v>Black 
RAL 7043</v>
      </c>
      <c r="E11362" s="1165" t="s">
        <v>27829</v>
      </c>
      <c r="F11362" s="1165" t="s">
        <v>28595</v>
      </c>
    </row>
    <row r="11363" spans="1:6">
      <c r="A11363" s="1165" t="str">
        <f t="shared" si="1198"/>
        <v>VEXP68YEL</v>
      </c>
      <c r="B11363" s="1165">
        <f>IFERROR(INDEX('Wooden Volumes'!$B$14:$S$554,MATCH(C11363,'Wooden Volumes'!$B$14:$B$552,FALSE),MATCH(D11363,'Wooden Volumes'!$B$14:$S$14,FALSE)),0)</f>
        <v>0</v>
      </c>
      <c r="C11363" s="1165" t="s">
        <v>28662</v>
      </c>
      <c r="D11363" s="1168" t="str">
        <f>'Wooden Volumes'!$K$14</f>
        <v>Yellow RAL 1018</v>
      </c>
      <c r="E11363" s="1165" t="s">
        <v>27823</v>
      </c>
      <c r="F11363" s="1165" t="s">
        <v>28595</v>
      </c>
    </row>
    <row r="11364" spans="1:6">
      <c r="A11364" s="1165" t="str">
        <f t="shared" si="1198"/>
        <v>VEXP68ORA</v>
      </c>
      <c r="B11364" s="1165">
        <f>IFERROR(INDEX('Wooden Volumes'!$B$14:$S$554,MATCH(C11364,'Wooden Volumes'!$B$14:$B$552,FALSE),MATCH(D11364,'Wooden Volumes'!$B$14:$S$14,FALSE)),0)</f>
        <v>0</v>
      </c>
      <c r="C11364" s="1165" t="str">
        <f>C11363</f>
        <v>VEXP68</v>
      </c>
      <c r="D11364" s="988" t="str">
        <f>'Wooden Volumes'!$L$14</f>
        <v>Orange RAL 2003</v>
      </c>
      <c r="E11364" s="1165" t="s">
        <v>27836</v>
      </c>
      <c r="F11364" s="1165" t="s">
        <v>28595</v>
      </c>
    </row>
    <row r="11365" spans="1:6">
      <c r="A11365" s="1165" t="str">
        <f t="shared" si="1198"/>
        <v>VEXP68RED</v>
      </c>
      <c r="B11365" s="1165">
        <f>IFERROR(INDEX('Wooden Volumes'!$B$14:$S$554,MATCH(C11365,'Wooden Volumes'!$B$14:$B$552,FALSE),MATCH(D11365,'Wooden Volumes'!$B$14:$S$14,FALSE)),0)</f>
        <v>0</v>
      </c>
      <c r="C11365" s="1165" t="str">
        <f t="shared" ref="C11365:C11370" si="1201">C11364</f>
        <v>VEXP68</v>
      </c>
      <c r="D11365" s="988" t="str">
        <f>'Wooden Volumes'!$M$14</f>
        <v>Red RAL 3020</v>
      </c>
      <c r="E11365" s="1165" t="s">
        <v>27826</v>
      </c>
      <c r="F11365" s="1165" t="s">
        <v>28595</v>
      </c>
    </row>
    <row r="11366" spans="1:6">
      <c r="A11366" s="1165" t="str">
        <f t="shared" si="1198"/>
        <v>VEXP68BLU</v>
      </c>
      <c r="B11366" s="1165">
        <f>IFERROR(INDEX('Wooden Volumes'!$B$14:$S$554,MATCH(C11366,'Wooden Volumes'!$B$14:$B$552,FALSE),MATCH(D11366,'Wooden Volumes'!$B$14:$S$14,FALSE)),0)</f>
        <v>0</v>
      </c>
      <c r="C11366" s="1165" t="str">
        <f t="shared" si="1201"/>
        <v>VEXP68</v>
      </c>
      <c r="D11366" s="988" t="str">
        <f>'Wooden Volumes'!$O$14</f>
        <v>Blue 
RAL 5015</v>
      </c>
      <c r="E11366" s="1165" t="s">
        <v>27827</v>
      </c>
      <c r="F11366" s="1165" t="s">
        <v>28595</v>
      </c>
    </row>
    <row r="11367" spans="1:6">
      <c r="A11367" s="1165" t="str">
        <f t="shared" si="1198"/>
        <v>VEXP68GRE</v>
      </c>
      <c r="B11367" s="1165">
        <f>IFERROR(INDEX('Wooden Volumes'!$B$14:$S$554,MATCH(C11367,'Wooden Volumes'!$B$14:$B$552,FALSE),MATCH(D11367,'Wooden Volumes'!$B$14:$S$14,FALSE)),0)</f>
        <v>0</v>
      </c>
      <c r="C11367" s="1165" t="str">
        <f t="shared" si="1201"/>
        <v>VEXP68</v>
      </c>
      <c r="D11367" s="988" t="str">
        <f>'Wooden Volumes'!$P$14</f>
        <v>Green 
RAL 6018</v>
      </c>
      <c r="E11367" s="1165" t="s">
        <v>27837</v>
      </c>
      <c r="F11367" s="1165" t="s">
        <v>28595</v>
      </c>
    </row>
    <row r="11368" spans="1:6">
      <c r="A11368" s="1165" t="str">
        <f t="shared" si="1198"/>
        <v>VEXP68WHI</v>
      </c>
      <c r="B11368" s="1165">
        <f>IFERROR(INDEX('Wooden Volumes'!$B$14:$S$554,MATCH(C11368,'Wooden Volumes'!$B$14:$B$552,FALSE),MATCH(D11368,'Wooden Volumes'!$B$14:$S$14,FALSE)),0)</f>
        <v>0</v>
      </c>
      <c r="C11368" s="1165" t="str">
        <f t="shared" si="1201"/>
        <v>VEXP68</v>
      </c>
      <c r="D11368" s="988" t="str">
        <f>'Wooden Volumes'!$Q$14</f>
        <v>White 
RAL 9003</v>
      </c>
      <c r="E11368" s="1165" t="s">
        <v>27838</v>
      </c>
      <c r="F11368" s="1165" t="s">
        <v>28595</v>
      </c>
    </row>
    <row r="11369" spans="1:6">
      <c r="A11369" s="1165" t="str">
        <f t="shared" si="1198"/>
        <v>VEXP68GRY</v>
      </c>
      <c r="B11369" s="1165">
        <f>IFERROR(INDEX('Wooden Volumes'!$B$14:$S$554,MATCH(C11369,'Wooden Volumes'!$B$14:$B$552,FALSE),MATCH(D11369,'Wooden Volumes'!$B$14:$S$14,FALSE)),0)</f>
        <v>0</v>
      </c>
      <c r="C11369" s="1165" t="str">
        <f t="shared" si="1201"/>
        <v>VEXP68</v>
      </c>
      <c r="D11369" s="988" t="str">
        <f>'Wooden Volumes'!$R$14</f>
        <v>Grey 
RAL 7038</v>
      </c>
      <c r="E11369" s="1165" t="s">
        <v>27828</v>
      </c>
      <c r="F11369" s="1165" t="s">
        <v>28595</v>
      </c>
    </row>
    <row r="11370" spans="1:6">
      <c r="A11370" s="1165" t="str">
        <f t="shared" si="1198"/>
        <v>VEXP68BLK</v>
      </c>
      <c r="B11370" s="1165">
        <f>IFERROR(INDEX('Wooden Volumes'!$B$14:$S$554,MATCH(C11370,'Wooden Volumes'!$B$14:$B$552,FALSE),MATCH(D11370,'Wooden Volumes'!$B$14:$S$14,FALSE)),0)</f>
        <v>0</v>
      </c>
      <c r="C11370" s="1165" t="str">
        <f t="shared" si="1201"/>
        <v>VEXP68</v>
      </c>
      <c r="D11370" s="988" t="str">
        <f>'Wooden Volumes'!$S$14</f>
        <v>Black 
RAL 7043</v>
      </c>
      <c r="E11370" s="1165" t="s">
        <v>27829</v>
      </c>
      <c r="F11370" s="1165" t="s">
        <v>28595</v>
      </c>
    </row>
    <row r="11371" spans="1:6">
      <c r="A11371" s="1165" t="str">
        <f t="shared" si="1198"/>
        <v>VEXP69YEL</v>
      </c>
      <c r="B11371" s="1165">
        <f>IFERROR(INDEX('Wooden Volumes'!$B$14:$S$554,MATCH(C11371,'Wooden Volumes'!$B$14:$B$552,FALSE),MATCH(D11371,'Wooden Volumes'!$B$14:$S$14,FALSE)),0)</f>
        <v>0</v>
      </c>
      <c r="C11371" s="1165" t="s">
        <v>28663</v>
      </c>
      <c r="D11371" s="1168" t="str">
        <f>'Wooden Volumes'!$K$14</f>
        <v>Yellow RAL 1018</v>
      </c>
      <c r="E11371" s="1165" t="s">
        <v>27823</v>
      </c>
      <c r="F11371" s="1165" t="s">
        <v>28595</v>
      </c>
    </row>
    <row r="11372" spans="1:6">
      <c r="A11372" s="1165" t="str">
        <f t="shared" si="1198"/>
        <v>VEXP69ORA</v>
      </c>
      <c r="B11372" s="1165">
        <f>IFERROR(INDEX('Wooden Volumes'!$B$14:$S$554,MATCH(C11372,'Wooden Volumes'!$B$14:$B$552,FALSE),MATCH(D11372,'Wooden Volumes'!$B$14:$S$14,FALSE)),0)</f>
        <v>0</v>
      </c>
      <c r="C11372" s="1165" t="str">
        <f>C11371</f>
        <v>VEXP69</v>
      </c>
      <c r="D11372" s="988" t="str">
        <f>'Wooden Volumes'!$L$14</f>
        <v>Orange RAL 2003</v>
      </c>
      <c r="E11372" s="1165" t="s">
        <v>27836</v>
      </c>
      <c r="F11372" s="1165" t="s">
        <v>28595</v>
      </c>
    </row>
    <row r="11373" spans="1:6">
      <c r="A11373" s="1165" t="str">
        <f t="shared" si="1198"/>
        <v>VEXP69RED</v>
      </c>
      <c r="B11373" s="1165">
        <f>IFERROR(INDEX('Wooden Volumes'!$B$14:$S$554,MATCH(C11373,'Wooden Volumes'!$B$14:$B$552,FALSE),MATCH(D11373,'Wooden Volumes'!$B$14:$S$14,FALSE)),0)</f>
        <v>0</v>
      </c>
      <c r="C11373" s="1165" t="str">
        <f t="shared" ref="C11373:C11378" si="1202">C11372</f>
        <v>VEXP69</v>
      </c>
      <c r="D11373" s="988" t="str">
        <f>'Wooden Volumes'!$M$14</f>
        <v>Red RAL 3020</v>
      </c>
      <c r="E11373" s="1165" t="s">
        <v>27826</v>
      </c>
      <c r="F11373" s="1165" t="s">
        <v>28595</v>
      </c>
    </row>
    <row r="11374" spans="1:6">
      <c r="A11374" s="1165" t="str">
        <f t="shared" si="1198"/>
        <v>VEXP69BLU</v>
      </c>
      <c r="B11374" s="1165">
        <f>IFERROR(INDEX('Wooden Volumes'!$B$14:$S$554,MATCH(C11374,'Wooden Volumes'!$B$14:$B$552,FALSE),MATCH(D11374,'Wooden Volumes'!$B$14:$S$14,FALSE)),0)</f>
        <v>0</v>
      </c>
      <c r="C11374" s="1165" t="str">
        <f t="shared" si="1202"/>
        <v>VEXP69</v>
      </c>
      <c r="D11374" s="988" t="str">
        <f>'Wooden Volumes'!$O$14</f>
        <v>Blue 
RAL 5015</v>
      </c>
      <c r="E11374" s="1165" t="s">
        <v>27827</v>
      </c>
      <c r="F11374" s="1165" t="s">
        <v>28595</v>
      </c>
    </row>
    <row r="11375" spans="1:6">
      <c r="A11375" s="1165" t="str">
        <f t="shared" si="1198"/>
        <v>VEXP69GRE</v>
      </c>
      <c r="B11375" s="1165">
        <f>IFERROR(INDEX('Wooden Volumes'!$B$14:$S$554,MATCH(C11375,'Wooden Volumes'!$B$14:$B$552,FALSE),MATCH(D11375,'Wooden Volumes'!$B$14:$S$14,FALSE)),0)</f>
        <v>0</v>
      </c>
      <c r="C11375" s="1165" t="str">
        <f t="shared" si="1202"/>
        <v>VEXP69</v>
      </c>
      <c r="D11375" s="988" t="str">
        <f>'Wooden Volumes'!$P$14</f>
        <v>Green 
RAL 6018</v>
      </c>
      <c r="E11375" s="1165" t="s">
        <v>27837</v>
      </c>
      <c r="F11375" s="1165" t="s">
        <v>28595</v>
      </c>
    </row>
    <row r="11376" spans="1:6">
      <c r="A11376" s="1165" t="str">
        <f t="shared" si="1198"/>
        <v>VEXP69WHI</v>
      </c>
      <c r="B11376" s="1165">
        <f>IFERROR(INDEX('Wooden Volumes'!$B$14:$S$554,MATCH(C11376,'Wooden Volumes'!$B$14:$B$552,FALSE),MATCH(D11376,'Wooden Volumes'!$B$14:$S$14,FALSE)),0)</f>
        <v>0</v>
      </c>
      <c r="C11376" s="1165" t="str">
        <f t="shared" si="1202"/>
        <v>VEXP69</v>
      </c>
      <c r="D11376" s="988" t="str">
        <f>'Wooden Volumes'!$Q$14</f>
        <v>White 
RAL 9003</v>
      </c>
      <c r="E11376" s="1165" t="s">
        <v>27838</v>
      </c>
      <c r="F11376" s="1165" t="s">
        <v>28595</v>
      </c>
    </row>
    <row r="11377" spans="1:6">
      <c r="A11377" s="1165" t="str">
        <f t="shared" si="1198"/>
        <v>VEXP69GRY</v>
      </c>
      <c r="B11377" s="1165">
        <f>IFERROR(INDEX('Wooden Volumes'!$B$14:$S$554,MATCH(C11377,'Wooden Volumes'!$B$14:$B$552,FALSE),MATCH(D11377,'Wooden Volumes'!$B$14:$S$14,FALSE)),0)</f>
        <v>0</v>
      </c>
      <c r="C11377" s="1165" t="str">
        <f t="shared" si="1202"/>
        <v>VEXP69</v>
      </c>
      <c r="D11377" s="988" t="str">
        <f>'Wooden Volumes'!$R$14</f>
        <v>Grey 
RAL 7038</v>
      </c>
      <c r="E11377" s="1165" t="s">
        <v>27828</v>
      </c>
      <c r="F11377" s="1165" t="s">
        <v>28595</v>
      </c>
    </row>
    <row r="11378" spans="1:6">
      <c r="A11378" s="1165" t="str">
        <f t="shared" si="1198"/>
        <v>VEXP69BLK</v>
      </c>
      <c r="B11378" s="1165">
        <f>IFERROR(INDEX('Wooden Volumes'!$B$14:$S$554,MATCH(C11378,'Wooden Volumes'!$B$14:$B$552,FALSE),MATCH(D11378,'Wooden Volumes'!$B$14:$S$14,FALSE)),0)</f>
        <v>0</v>
      </c>
      <c r="C11378" s="1165" t="str">
        <f t="shared" si="1202"/>
        <v>VEXP69</v>
      </c>
      <c r="D11378" s="988" t="str">
        <f>'Wooden Volumes'!$S$14</f>
        <v>Black 
RAL 7043</v>
      </c>
      <c r="E11378" s="1165" t="s">
        <v>27829</v>
      </c>
      <c r="F11378" s="1165" t="s">
        <v>28595</v>
      </c>
    </row>
    <row r="11379" spans="1:6">
      <c r="A11379" s="1165" t="str">
        <f t="shared" si="1198"/>
        <v>VEXP70YEL</v>
      </c>
      <c r="B11379" s="1165">
        <f>IFERROR(INDEX('Wooden Volumes'!$B$14:$S$554,MATCH(C11379,'Wooden Volumes'!$B$14:$B$552,FALSE),MATCH(D11379,'Wooden Volumes'!$B$14:$S$14,FALSE)),0)</f>
        <v>0</v>
      </c>
      <c r="C11379" s="1165" t="s">
        <v>28664</v>
      </c>
      <c r="D11379" s="1168" t="str">
        <f>'Wooden Volumes'!$K$14</f>
        <v>Yellow RAL 1018</v>
      </c>
      <c r="E11379" s="1165" t="s">
        <v>27823</v>
      </c>
      <c r="F11379" s="1165" t="s">
        <v>28595</v>
      </c>
    </row>
    <row r="11380" spans="1:6">
      <c r="A11380" s="1165" t="str">
        <f t="shared" si="1198"/>
        <v>VEXP70ORA</v>
      </c>
      <c r="B11380" s="1165">
        <f>IFERROR(INDEX('Wooden Volumes'!$B$14:$S$554,MATCH(C11380,'Wooden Volumes'!$B$14:$B$552,FALSE),MATCH(D11380,'Wooden Volumes'!$B$14:$S$14,FALSE)),0)</f>
        <v>0</v>
      </c>
      <c r="C11380" s="1165" t="str">
        <f>C11379</f>
        <v>VEXP70</v>
      </c>
      <c r="D11380" s="988" t="str">
        <f>'Wooden Volumes'!$L$14</f>
        <v>Orange RAL 2003</v>
      </c>
      <c r="E11380" s="1165" t="s">
        <v>27836</v>
      </c>
      <c r="F11380" s="1165" t="s">
        <v>28595</v>
      </c>
    </row>
    <row r="11381" spans="1:6">
      <c r="A11381" s="1165" t="str">
        <f t="shared" si="1198"/>
        <v>VEXP70RED</v>
      </c>
      <c r="B11381" s="1165">
        <f>IFERROR(INDEX('Wooden Volumes'!$B$14:$S$554,MATCH(C11381,'Wooden Volumes'!$B$14:$B$552,FALSE),MATCH(D11381,'Wooden Volumes'!$B$14:$S$14,FALSE)),0)</f>
        <v>0</v>
      </c>
      <c r="C11381" s="1165" t="str">
        <f t="shared" ref="C11381:C11386" si="1203">C11380</f>
        <v>VEXP70</v>
      </c>
      <c r="D11381" s="988" t="str">
        <f>'Wooden Volumes'!$M$14</f>
        <v>Red RAL 3020</v>
      </c>
      <c r="E11381" s="1165" t="s">
        <v>27826</v>
      </c>
      <c r="F11381" s="1165" t="s">
        <v>28595</v>
      </c>
    </row>
    <row r="11382" spans="1:6">
      <c r="A11382" s="1165" t="str">
        <f t="shared" si="1198"/>
        <v>VEXP70BLU</v>
      </c>
      <c r="B11382" s="1165">
        <f>IFERROR(INDEX('Wooden Volumes'!$B$14:$S$554,MATCH(C11382,'Wooden Volumes'!$B$14:$B$552,FALSE),MATCH(D11382,'Wooden Volumes'!$B$14:$S$14,FALSE)),0)</f>
        <v>0</v>
      </c>
      <c r="C11382" s="1165" t="str">
        <f t="shared" si="1203"/>
        <v>VEXP70</v>
      </c>
      <c r="D11382" s="988" t="str">
        <f>'Wooden Volumes'!$O$14</f>
        <v>Blue 
RAL 5015</v>
      </c>
      <c r="E11382" s="1165" t="s">
        <v>27827</v>
      </c>
      <c r="F11382" s="1165" t="s">
        <v>28595</v>
      </c>
    </row>
    <row r="11383" spans="1:6">
      <c r="A11383" s="1165" t="str">
        <f t="shared" si="1198"/>
        <v>VEXP70GRE</v>
      </c>
      <c r="B11383" s="1165">
        <f>IFERROR(INDEX('Wooden Volumes'!$B$14:$S$554,MATCH(C11383,'Wooden Volumes'!$B$14:$B$552,FALSE),MATCH(D11383,'Wooden Volumes'!$B$14:$S$14,FALSE)),0)</f>
        <v>0</v>
      </c>
      <c r="C11383" s="1165" t="str">
        <f t="shared" si="1203"/>
        <v>VEXP70</v>
      </c>
      <c r="D11383" s="988" t="str">
        <f>'Wooden Volumes'!$P$14</f>
        <v>Green 
RAL 6018</v>
      </c>
      <c r="E11383" s="1165" t="s">
        <v>27837</v>
      </c>
      <c r="F11383" s="1165" t="s">
        <v>28595</v>
      </c>
    </row>
    <row r="11384" spans="1:6">
      <c r="A11384" s="1165" t="str">
        <f t="shared" si="1198"/>
        <v>VEXP70WHI</v>
      </c>
      <c r="B11384" s="1165">
        <f>IFERROR(INDEX('Wooden Volumes'!$B$14:$S$554,MATCH(C11384,'Wooden Volumes'!$B$14:$B$552,FALSE),MATCH(D11384,'Wooden Volumes'!$B$14:$S$14,FALSE)),0)</f>
        <v>0</v>
      </c>
      <c r="C11384" s="1165" t="str">
        <f t="shared" si="1203"/>
        <v>VEXP70</v>
      </c>
      <c r="D11384" s="988" t="str">
        <f>'Wooden Volumes'!$Q$14</f>
        <v>White 
RAL 9003</v>
      </c>
      <c r="E11384" s="1165" t="s">
        <v>27838</v>
      </c>
      <c r="F11384" s="1165" t="s">
        <v>28595</v>
      </c>
    </row>
    <row r="11385" spans="1:6">
      <c r="A11385" s="1165" t="str">
        <f t="shared" si="1198"/>
        <v>VEXP70GRY</v>
      </c>
      <c r="B11385" s="1165">
        <f>IFERROR(INDEX('Wooden Volumes'!$B$14:$S$554,MATCH(C11385,'Wooden Volumes'!$B$14:$B$552,FALSE),MATCH(D11385,'Wooden Volumes'!$B$14:$S$14,FALSE)),0)</f>
        <v>0</v>
      </c>
      <c r="C11385" s="1165" t="str">
        <f t="shared" si="1203"/>
        <v>VEXP70</v>
      </c>
      <c r="D11385" s="988" t="str">
        <f>'Wooden Volumes'!$R$14</f>
        <v>Grey 
RAL 7038</v>
      </c>
      <c r="E11385" s="1165" t="s">
        <v>27828</v>
      </c>
      <c r="F11385" s="1165" t="s">
        <v>28595</v>
      </c>
    </row>
    <row r="11386" spans="1:6">
      <c r="A11386" s="1165" t="str">
        <f t="shared" si="1198"/>
        <v>VEXP70BLK</v>
      </c>
      <c r="B11386" s="1165">
        <f>IFERROR(INDEX('Wooden Volumes'!$B$14:$S$554,MATCH(C11386,'Wooden Volumes'!$B$14:$B$552,FALSE),MATCH(D11386,'Wooden Volumes'!$B$14:$S$14,FALSE)),0)</f>
        <v>0</v>
      </c>
      <c r="C11386" s="1165" t="str">
        <f t="shared" si="1203"/>
        <v>VEXP70</v>
      </c>
      <c r="D11386" s="988" t="str">
        <f>'Wooden Volumes'!$S$14</f>
        <v>Black 
RAL 7043</v>
      </c>
      <c r="E11386" s="1165" t="s">
        <v>27829</v>
      </c>
      <c r="F11386" s="1165" t="s">
        <v>28595</v>
      </c>
    </row>
    <row r="11387" spans="1:6">
      <c r="A11387" s="1165" t="str">
        <f t="shared" si="1198"/>
        <v>VEXP71YEL</v>
      </c>
      <c r="B11387" s="1165">
        <f>IFERROR(INDEX('Wooden Volumes'!$B$14:$S$554,MATCH(C11387,'Wooden Volumes'!$B$14:$B$552,FALSE),MATCH(D11387,'Wooden Volumes'!$B$14:$S$14,FALSE)),0)</f>
        <v>0</v>
      </c>
      <c r="C11387" s="1165" t="s">
        <v>28665</v>
      </c>
      <c r="D11387" s="1168" t="str">
        <f>'Wooden Volumes'!$K$14</f>
        <v>Yellow RAL 1018</v>
      </c>
      <c r="E11387" s="1165" t="s">
        <v>27823</v>
      </c>
      <c r="F11387" s="1165" t="s">
        <v>28595</v>
      </c>
    </row>
    <row r="11388" spans="1:6">
      <c r="A11388" s="1165" t="str">
        <f t="shared" si="1198"/>
        <v>VEXP71ORA</v>
      </c>
      <c r="B11388" s="1165">
        <f>IFERROR(INDEX('Wooden Volumes'!$B$14:$S$554,MATCH(C11388,'Wooden Volumes'!$B$14:$B$552,FALSE),MATCH(D11388,'Wooden Volumes'!$B$14:$S$14,FALSE)),0)</f>
        <v>0</v>
      </c>
      <c r="C11388" s="1165" t="str">
        <f>C11387</f>
        <v>VEXP71</v>
      </c>
      <c r="D11388" s="988" t="str">
        <f>'Wooden Volumes'!$L$14</f>
        <v>Orange RAL 2003</v>
      </c>
      <c r="E11388" s="1165" t="s">
        <v>27836</v>
      </c>
      <c r="F11388" s="1165" t="s">
        <v>28595</v>
      </c>
    </row>
    <row r="11389" spans="1:6">
      <c r="A11389" s="1165" t="str">
        <f t="shared" si="1198"/>
        <v>VEXP71RED</v>
      </c>
      <c r="B11389" s="1165">
        <f>IFERROR(INDEX('Wooden Volumes'!$B$14:$S$554,MATCH(C11389,'Wooden Volumes'!$B$14:$B$552,FALSE),MATCH(D11389,'Wooden Volumes'!$B$14:$S$14,FALSE)),0)</f>
        <v>0</v>
      </c>
      <c r="C11389" s="1165" t="str">
        <f t="shared" ref="C11389:C11394" si="1204">C11388</f>
        <v>VEXP71</v>
      </c>
      <c r="D11389" s="988" t="str">
        <f>'Wooden Volumes'!$M$14</f>
        <v>Red RAL 3020</v>
      </c>
      <c r="E11389" s="1165" t="s">
        <v>27826</v>
      </c>
      <c r="F11389" s="1165" t="s">
        <v>28595</v>
      </c>
    </row>
    <row r="11390" spans="1:6">
      <c r="A11390" s="1165" t="str">
        <f t="shared" si="1198"/>
        <v>VEXP71BLU</v>
      </c>
      <c r="B11390" s="1165">
        <f>IFERROR(INDEX('Wooden Volumes'!$B$14:$S$554,MATCH(C11390,'Wooden Volumes'!$B$14:$B$552,FALSE),MATCH(D11390,'Wooden Volumes'!$B$14:$S$14,FALSE)),0)</f>
        <v>0</v>
      </c>
      <c r="C11390" s="1165" t="str">
        <f t="shared" si="1204"/>
        <v>VEXP71</v>
      </c>
      <c r="D11390" s="988" t="str">
        <f>'Wooden Volumes'!$O$14</f>
        <v>Blue 
RAL 5015</v>
      </c>
      <c r="E11390" s="1165" t="s">
        <v>27827</v>
      </c>
      <c r="F11390" s="1165" t="s">
        <v>28595</v>
      </c>
    </row>
    <row r="11391" spans="1:6">
      <c r="A11391" s="1165" t="str">
        <f t="shared" si="1198"/>
        <v>VEXP71GRE</v>
      </c>
      <c r="B11391" s="1165">
        <f>IFERROR(INDEX('Wooden Volumes'!$B$14:$S$554,MATCH(C11391,'Wooden Volumes'!$B$14:$B$552,FALSE),MATCH(D11391,'Wooden Volumes'!$B$14:$S$14,FALSE)),0)</f>
        <v>0</v>
      </c>
      <c r="C11391" s="1165" t="str">
        <f t="shared" si="1204"/>
        <v>VEXP71</v>
      </c>
      <c r="D11391" s="988" t="str">
        <f>'Wooden Volumes'!$P$14</f>
        <v>Green 
RAL 6018</v>
      </c>
      <c r="E11391" s="1165" t="s">
        <v>27837</v>
      </c>
      <c r="F11391" s="1165" t="s">
        <v>28595</v>
      </c>
    </row>
    <row r="11392" spans="1:6">
      <c r="A11392" s="1165" t="str">
        <f t="shared" si="1198"/>
        <v>VEXP71WHI</v>
      </c>
      <c r="B11392" s="1165">
        <f>IFERROR(INDEX('Wooden Volumes'!$B$14:$S$554,MATCH(C11392,'Wooden Volumes'!$B$14:$B$552,FALSE),MATCH(D11392,'Wooden Volumes'!$B$14:$S$14,FALSE)),0)</f>
        <v>0</v>
      </c>
      <c r="C11392" s="1165" t="str">
        <f t="shared" si="1204"/>
        <v>VEXP71</v>
      </c>
      <c r="D11392" s="988" t="str">
        <f>'Wooden Volumes'!$Q$14</f>
        <v>White 
RAL 9003</v>
      </c>
      <c r="E11392" s="1165" t="s">
        <v>27838</v>
      </c>
      <c r="F11392" s="1165" t="s">
        <v>28595</v>
      </c>
    </row>
    <row r="11393" spans="1:6">
      <c r="A11393" s="1165" t="str">
        <f t="shared" si="1198"/>
        <v>VEXP71GRY</v>
      </c>
      <c r="B11393" s="1165">
        <f>IFERROR(INDEX('Wooden Volumes'!$B$14:$S$554,MATCH(C11393,'Wooden Volumes'!$B$14:$B$552,FALSE),MATCH(D11393,'Wooden Volumes'!$B$14:$S$14,FALSE)),0)</f>
        <v>0</v>
      </c>
      <c r="C11393" s="1165" t="str">
        <f t="shared" si="1204"/>
        <v>VEXP71</v>
      </c>
      <c r="D11393" s="988" t="str">
        <f>'Wooden Volumes'!$R$14</f>
        <v>Grey 
RAL 7038</v>
      </c>
      <c r="E11393" s="1165" t="s">
        <v>27828</v>
      </c>
      <c r="F11393" s="1165" t="s">
        <v>28595</v>
      </c>
    </row>
    <row r="11394" spans="1:6">
      <c r="A11394" s="1165" t="str">
        <f t="shared" si="1198"/>
        <v>VEXP71BLK</v>
      </c>
      <c r="B11394" s="1165">
        <f>IFERROR(INDEX('Wooden Volumes'!$B$14:$S$554,MATCH(C11394,'Wooden Volumes'!$B$14:$B$552,FALSE),MATCH(D11394,'Wooden Volumes'!$B$14:$S$14,FALSE)),0)</f>
        <v>0</v>
      </c>
      <c r="C11394" s="1165" t="str">
        <f t="shared" si="1204"/>
        <v>VEXP71</v>
      </c>
      <c r="D11394" s="988" t="str">
        <f>'Wooden Volumes'!$S$14</f>
        <v>Black 
RAL 7043</v>
      </c>
      <c r="E11394" s="1165" t="s">
        <v>27829</v>
      </c>
      <c r="F11394" s="1165" t="s">
        <v>28595</v>
      </c>
    </row>
    <row r="11395" spans="1:6">
      <c r="A11395" s="1165" t="str">
        <f t="shared" si="1198"/>
        <v>VEXP72YEL</v>
      </c>
      <c r="B11395" s="1165">
        <f>IFERROR(INDEX('Wooden Volumes'!$B$14:$S$554,MATCH(C11395,'Wooden Volumes'!$B$14:$B$552,FALSE),MATCH(D11395,'Wooden Volumes'!$B$14:$S$14,FALSE)),0)</f>
        <v>0</v>
      </c>
      <c r="C11395" s="1165" t="s">
        <v>28666</v>
      </c>
      <c r="D11395" s="1168" t="str">
        <f>'Wooden Volumes'!$K$14</f>
        <v>Yellow RAL 1018</v>
      </c>
      <c r="E11395" s="1165" t="s">
        <v>27823</v>
      </c>
      <c r="F11395" s="1165" t="s">
        <v>28595</v>
      </c>
    </row>
    <row r="11396" spans="1:6">
      <c r="A11396" s="1165" t="str">
        <f t="shared" si="1198"/>
        <v>VEXP72ORA</v>
      </c>
      <c r="B11396" s="1165">
        <f>IFERROR(INDEX('Wooden Volumes'!$B$14:$S$554,MATCH(C11396,'Wooden Volumes'!$B$14:$B$552,FALSE),MATCH(D11396,'Wooden Volumes'!$B$14:$S$14,FALSE)),0)</f>
        <v>0</v>
      </c>
      <c r="C11396" s="1165" t="str">
        <f>C11395</f>
        <v>VEXP72</v>
      </c>
      <c r="D11396" s="988" t="str">
        <f>'Wooden Volumes'!$L$14</f>
        <v>Orange RAL 2003</v>
      </c>
      <c r="E11396" s="1165" t="s">
        <v>27836</v>
      </c>
      <c r="F11396" s="1165" t="s">
        <v>28595</v>
      </c>
    </row>
    <row r="11397" spans="1:6">
      <c r="A11397" s="1165" t="str">
        <f t="shared" si="1198"/>
        <v>VEXP72RED</v>
      </c>
      <c r="B11397" s="1165">
        <f>IFERROR(INDEX('Wooden Volumes'!$B$14:$S$554,MATCH(C11397,'Wooden Volumes'!$B$14:$B$552,FALSE),MATCH(D11397,'Wooden Volumes'!$B$14:$S$14,FALSE)),0)</f>
        <v>0</v>
      </c>
      <c r="C11397" s="1165" t="str">
        <f t="shared" ref="C11397:C11402" si="1205">C11396</f>
        <v>VEXP72</v>
      </c>
      <c r="D11397" s="988" t="str">
        <f>'Wooden Volumes'!$M$14</f>
        <v>Red RAL 3020</v>
      </c>
      <c r="E11397" s="1165" t="s">
        <v>27826</v>
      </c>
      <c r="F11397" s="1165" t="s">
        <v>28595</v>
      </c>
    </row>
    <row r="11398" spans="1:6">
      <c r="A11398" s="1165" t="str">
        <f t="shared" si="1198"/>
        <v>VEXP72BLU</v>
      </c>
      <c r="B11398" s="1165">
        <f>IFERROR(INDEX('Wooden Volumes'!$B$14:$S$554,MATCH(C11398,'Wooden Volumes'!$B$14:$B$552,FALSE),MATCH(D11398,'Wooden Volumes'!$B$14:$S$14,FALSE)),0)</f>
        <v>0</v>
      </c>
      <c r="C11398" s="1165" t="str">
        <f t="shared" si="1205"/>
        <v>VEXP72</v>
      </c>
      <c r="D11398" s="988" t="str">
        <f>'Wooden Volumes'!$O$14</f>
        <v>Blue 
RAL 5015</v>
      </c>
      <c r="E11398" s="1165" t="s">
        <v>27827</v>
      </c>
      <c r="F11398" s="1165" t="s">
        <v>28595</v>
      </c>
    </row>
    <row r="11399" spans="1:6">
      <c r="A11399" s="1165" t="str">
        <f t="shared" si="1198"/>
        <v>VEXP72GRE</v>
      </c>
      <c r="B11399" s="1165">
        <f>IFERROR(INDEX('Wooden Volumes'!$B$14:$S$554,MATCH(C11399,'Wooden Volumes'!$B$14:$B$552,FALSE),MATCH(D11399,'Wooden Volumes'!$B$14:$S$14,FALSE)),0)</f>
        <v>0</v>
      </c>
      <c r="C11399" s="1165" t="str">
        <f t="shared" si="1205"/>
        <v>VEXP72</v>
      </c>
      <c r="D11399" s="988" t="str">
        <f>'Wooden Volumes'!$P$14</f>
        <v>Green 
RAL 6018</v>
      </c>
      <c r="E11399" s="1165" t="s">
        <v>27837</v>
      </c>
      <c r="F11399" s="1165" t="s">
        <v>28595</v>
      </c>
    </row>
    <row r="11400" spans="1:6">
      <c r="A11400" s="1165" t="str">
        <f t="shared" ref="A11400:A11402" si="1206">CONCATENATE(C11400,E11400)</f>
        <v>VEXP72WHI</v>
      </c>
      <c r="B11400" s="1165">
        <f>IFERROR(INDEX('Wooden Volumes'!$B$14:$S$554,MATCH(C11400,'Wooden Volumes'!$B$14:$B$552,FALSE),MATCH(D11400,'Wooden Volumes'!$B$14:$S$14,FALSE)),0)</f>
        <v>0</v>
      </c>
      <c r="C11400" s="1165" t="str">
        <f t="shared" si="1205"/>
        <v>VEXP72</v>
      </c>
      <c r="D11400" s="988" t="str">
        <f>'Wooden Volumes'!$Q$14</f>
        <v>White 
RAL 9003</v>
      </c>
      <c r="E11400" s="1165" t="s">
        <v>27838</v>
      </c>
      <c r="F11400" s="1165" t="s">
        <v>28595</v>
      </c>
    </row>
    <row r="11401" spans="1:6">
      <c r="A11401" s="1165" t="str">
        <f t="shared" si="1206"/>
        <v>VEXP72GRY</v>
      </c>
      <c r="B11401" s="1165">
        <f>IFERROR(INDEX('Wooden Volumes'!$B$14:$S$554,MATCH(C11401,'Wooden Volumes'!$B$14:$B$552,FALSE),MATCH(D11401,'Wooden Volumes'!$B$14:$S$14,FALSE)),0)</f>
        <v>0</v>
      </c>
      <c r="C11401" s="1165" t="str">
        <f t="shared" si="1205"/>
        <v>VEXP72</v>
      </c>
      <c r="D11401" s="988" t="str">
        <f>'Wooden Volumes'!$R$14</f>
        <v>Grey 
RAL 7038</v>
      </c>
      <c r="E11401" s="1165" t="s">
        <v>27828</v>
      </c>
      <c r="F11401" s="1165" t="s">
        <v>28595</v>
      </c>
    </row>
    <row r="11402" spans="1:6">
      <c r="A11402" s="1165" t="str">
        <f t="shared" si="1206"/>
        <v>VEXP72BLK</v>
      </c>
      <c r="B11402" s="1165">
        <f>IFERROR(INDEX('Wooden Volumes'!$B$14:$S$554,MATCH(C11402,'Wooden Volumes'!$B$14:$B$552,FALSE),MATCH(D11402,'Wooden Volumes'!$B$14:$S$14,FALSE)),0)</f>
        <v>0</v>
      </c>
      <c r="C11402" s="1165" t="str">
        <f t="shared" si="1205"/>
        <v>VEXP72</v>
      </c>
      <c r="D11402" s="988" t="str">
        <f>'Wooden Volumes'!$S$14</f>
        <v>Black 
RAL 7043</v>
      </c>
      <c r="E11402" s="1165" t="s">
        <v>27829</v>
      </c>
      <c r="F11402" s="1165" t="s">
        <v>28595</v>
      </c>
    </row>
    <row r="11403" spans="1:6">
      <c r="A11403" s="1165" t="str">
        <f t="shared" ref="A11403:A11456" si="1207">CONCATENATE(C11403,E11403)</f>
        <v>VEXP73YEL</v>
      </c>
      <c r="B11403" s="1165">
        <f>IFERROR(INDEX('Wooden Volumes'!$B$14:$S$554,MATCH(C11403,'Wooden Volumes'!$B$14:$B$552,FALSE),MATCH(D11403,'Wooden Volumes'!$B$14:$S$14,FALSE)),0)</f>
        <v>0</v>
      </c>
      <c r="C11403" s="1165" t="s">
        <v>28667</v>
      </c>
      <c r="D11403" s="1168" t="str">
        <f>'Wooden Volumes'!$K$14</f>
        <v>Yellow RAL 1018</v>
      </c>
      <c r="E11403" s="1165" t="s">
        <v>27823</v>
      </c>
      <c r="F11403" s="1165" t="s">
        <v>28595</v>
      </c>
    </row>
    <row r="11404" spans="1:6">
      <c r="A11404" s="1165" t="str">
        <f t="shared" si="1207"/>
        <v>VEXP73ORA</v>
      </c>
      <c r="B11404" s="1165">
        <f>IFERROR(INDEX('Wooden Volumes'!$B$14:$S$554,MATCH(C11404,'Wooden Volumes'!$B$14:$B$552,FALSE),MATCH(D11404,'Wooden Volumes'!$B$14:$S$14,FALSE)),0)</f>
        <v>0</v>
      </c>
      <c r="C11404" s="1165" t="str">
        <f>C11403</f>
        <v>VEXP73</v>
      </c>
      <c r="D11404" s="988" t="str">
        <f>'Wooden Volumes'!$L$14</f>
        <v>Orange RAL 2003</v>
      </c>
      <c r="E11404" s="1165" t="s">
        <v>27836</v>
      </c>
      <c r="F11404" s="1165" t="s">
        <v>28595</v>
      </c>
    </row>
    <row r="11405" spans="1:6">
      <c r="A11405" s="1165" t="str">
        <f t="shared" si="1207"/>
        <v>VEXP73RED</v>
      </c>
      <c r="B11405" s="1165">
        <f>IFERROR(INDEX('Wooden Volumes'!$B$14:$S$554,MATCH(C11405,'Wooden Volumes'!$B$14:$B$552,FALSE),MATCH(D11405,'Wooden Volumes'!$B$14:$S$14,FALSE)),0)</f>
        <v>0</v>
      </c>
      <c r="C11405" s="1165" t="str">
        <f t="shared" ref="C11405:C11410" si="1208">C11404</f>
        <v>VEXP73</v>
      </c>
      <c r="D11405" s="988" t="str">
        <f>'Wooden Volumes'!$M$14</f>
        <v>Red RAL 3020</v>
      </c>
      <c r="E11405" s="1165" t="s">
        <v>27826</v>
      </c>
      <c r="F11405" s="1165" t="s">
        <v>28595</v>
      </c>
    </row>
    <row r="11406" spans="1:6">
      <c r="A11406" s="1165" t="str">
        <f t="shared" si="1207"/>
        <v>VEXP73BLU</v>
      </c>
      <c r="B11406" s="1165">
        <f>IFERROR(INDEX('Wooden Volumes'!$B$14:$S$554,MATCH(C11406,'Wooden Volumes'!$B$14:$B$552,FALSE),MATCH(D11406,'Wooden Volumes'!$B$14:$S$14,FALSE)),0)</f>
        <v>0</v>
      </c>
      <c r="C11406" s="1165" t="str">
        <f t="shared" si="1208"/>
        <v>VEXP73</v>
      </c>
      <c r="D11406" s="988" t="str">
        <f>'Wooden Volumes'!$O$14</f>
        <v>Blue 
RAL 5015</v>
      </c>
      <c r="E11406" s="1165" t="s">
        <v>27827</v>
      </c>
      <c r="F11406" s="1165" t="s">
        <v>28595</v>
      </c>
    </row>
    <row r="11407" spans="1:6">
      <c r="A11407" s="1165" t="str">
        <f t="shared" si="1207"/>
        <v>VEXP73GRE</v>
      </c>
      <c r="B11407" s="1165">
        <f>IFERROR(INDEX('Wooden Volumes'!$B$14:$S$554,MATCH(C11407,'Wooden Volumes'!$B$14:$B$552,FALSE),MATCH(D11407,'Wooden Volumes'!$B$14:$S$14,FALSE)),0)</f>
        <v>0</v>
      </c>
      <c r="C11407" s="1165" t="str">
        <f t="shared" si="1208"/>
        <v>VEXP73</v>
      </c>
      <c r="D11407" s="988" t="str">
        <f>'Wooden Volumes'!$P$14</f>
        <v>Green 
RAL 6018</v>
      </c>
      <c r="E11407" s="1165" t="s">
        <v>27837</v>
      </c>
      <c r="F11407" s="1165" t="s">
        <v>28595</v>
      </c>
    </row>
    <row r="11408" spans="1:6">
      <c r="A11408" s="1165" t="str">
        <f t="shared" si="1207"/>
        <v>VEXP73WHI</v>
      </c>
      <c r="B11408" s="1165">
        <f>IFERROR(INDEX('Wooden Volumes'!$B$14:$S$554,MATCH(C11408,'Wooden Volumes'!$B$14:$B$552,FALSE),MATCH(D11408,'Wooden Volumes'!$B$14:$S$14,FALSE)),0)</f>
        <v>0</v>
      </c>
      <c r="C11408" s="1165" t="str">
        <f t="shared" si="1208"/>
        <v>VEXP73</v>
      </c>
      <c r="D11408" s="988" t="str">
        <f>'Wooden Volumes'!$Q$14</f>
        <v>White 
RAL 9003</v>
      </c>
      <c r="E11408" s="1165" t="s">
        <v>27838</v>
      </c>
      <c r="F11408" s="1165" t="s">
        <v>28595</v>
      </c>
    </row>
    <row r="11409" spans="1:6">
      <c r="A11409" s="1165" t="str">
        <f t="shared" si="1207"/>
        <v>VEXP73GRY</v>
      </c>
      <c r="B11409" s="1165">
        <f>IFERROR(INDEX('Wooden Volumes'!$B$14:$S$554,MATCH(C11409,'Wooden Volumes'!$B$14:$B$552,FALSE),MATCH(D11409,'Wooden Volumes'!$B$14:$S$14,FALSE)),0)</f>
        <v>0</v>
      </c>
      <c r="C11409" s="1165" t="str">
        <f t="shared" si="1208"/>
        <v>VEXP73</v>
      </c>
      <c r="D11409" s="988" t="str">
        <f>'Wooden Volumes'!$R$14</f>
        <v>Grey 
RAL 7038</v>
      </c>
      <c r="E11409" s="1165" t="s">
        <v>27828</v>
      </c>
      <c r="F11409" s="1165" t="s">
        <v>28595</v>
      </c>
    </row>
    <row r="11410" spans="1:6">
      <c r="A11410" s="1165" t="str">
        <f t="shared" si="1207"/>
        <v>VEXP73BLK</v>
      </c>
      <c r="B11410" s="1165">
        <f>IFERROR(INDEX('Wooden Volumes'!$B$14:$S$554,MATCH(C11410,'Wooden Volumes'!$B$14:$B$552,FALSE),MATCH(D11410,'Wooden Volumes'!$B$14:$S$14,FALSE)),0)</f>
        <v>0</v>
      </c>
      <c r="C11410" s="1165" t="str">
        <f t="shared" si="1208"/>
        <v>VEXP73</v>
      </c>
      <c r="D11410" s="988" t="str">
        <f>'Wooden Volumes'!$S$14</f>
        <v>Black 
RAL 7043</v>
      </c>
      <c r="E11410" s="1165" t="s">
        <v>27829</v>
      </c>
      <c r="F11410" s="1165" t="s">
        <v>28595</v>
      </c>
    </row>
    <row r="11411" spans="1:6">
      <c r="A11411" s="1165" t="str">
        <f t="shared" si="1207"/>
        <v>VEXP74YEL</v>
      </c>
      <c r="B11411" s="1165">
        <f>IFERROR(INDEX('Wooden Volumes'!$B$14:$S$554,MATCH(C11411,'Wooden Volumes'!$B$14:$B$552,FALSE),MATCH(D11411,'Wooden Volumes'!$B$14:$S$14,FALSE)),0)</f>
        <v>0</v>
      </c>
      <c r="C11411" s="1165" t="s">
        <v>28668</v>
      </c>
      <c r="D11411" s="1168" t="str">
        <f>'Wooden Volumes'!$K$14</f>
        <v>Yellow RAL 1018</v>
      </c>
      <c r="E11411" s="1165" t="s">
        <v>27823</v>
      </c>
      <c r="F11411" s="1165" t="s">
        <v>28595</v>
      </c>
    </row>
    <row r="11412" spans="1:6">
      <c r="A11412" s="1165" t="str">
        <f t="shared" si="1207"/>
        <v>VEXP74ORA</v>
      </c>
      <c r="B11412" s="1165">
        <f>IFERROR(INDEX('Wooden Volumes'!$B$14:$S$554,MATCH(C11412,'Wooden Volumes'!$B$14:$B$552,FALSE),MATCH(D11412,'Wooden Volumes'!$B$14:$S$14,FALSE)),0)</f>
        <v>0</v>
      </c>
      <c r="C11412" s="1165" t="str">
        <f>C11411</f>
        <v>VEXP74</v>
      </c>
      <c r="D11412" s="988" t="str">
        <f>'Wooden Volumes'!$L$14</f>
        <v>Orange RAL 2003</v>
      </c>
      <c r="E11412" s="1165" t="s">
        <v>27836</v>
      </c>
      <c r="F11412" s="1165" t="s">
        <v>28595</v>
      </c>
    </row>
    <row r="11413" spans="1:6">
      <c r="A11413" s="1165" t="str">
        <f t="shared" si="1207"/>
        <v>VEXP74RED</v>
      </c>
      <c r="B11413" s="1165">
        <f>IFERROR(INDEX('Wooden Volumes'!$B$14:$S$554,MATCH(C11413,'Wooden Volumes'!$B$14:$B$552,FALSE),MATCH(D11413,'Wooden Volumes'!$B$14:$S$14,FALSE)),0)</f>
        <v>0</v>
      </c>
      <c r="C11413" s="1165" t="str">
        <f t="shared" ref="C11413:C11418" si="1209">C11412</f>
        <v>VEXP74</v>
      </c>
      <c r="D11413" s="988" t="str">
        <f>'Wooden Volumes'!$M$14</f>
        <v>Red RAL 3020</v>
      </c>
      <c r="E11413" s="1165" t="s">
        <v>27826</v>
      </c>
      <c r="F11413" s="1165" t="s">
        <v>28595</v>
      </c>
    </row>
    <row r="11414" spans="1:6">
      <c r="A11414" s="1165" t="str">
        <f t="shared" si="1207"/>
        <v>VEXP74BLU</v>
      </c>
      <c r="B11414" s="1165">
        <f>IFERROR(INDEX('Wooden Volumes'!$B$14:$S$554,MATCH(C11414,'Wooden Volumes'!$B$14:$B$552,FALSE),MATCH(D11414,'Wooden Volumes'!$B$14:$S$14,FALSE)),0)</f>
        <v>0</v>
      </c>
      <c r="C11414" s="1165" t="str">
        <f t="shared" si="1209"/>
        <v>VEXP74</v>
      </c>
      <c r="D11414" s="988" t="str">
        <f>'Wooden Volumes'!$O$14</f>
        <v>Blue 
RAL 5015</v>
      </c>
      <c r="E11414" s="1165" t="s">
        <v>27827</v>
      </c>
      <c r="F11414" s="1165" t="s">
        <v>28595</v>
      </c>
    </row>
    <row r="11415" spans="1:6">
      <c r="A11415" s="1165" t="str">
        <f t="shared" si="1207"/>
        <v>VEXP74GRE</v>
      </c>
      <c r="B11415" s="1165">
        <f>IFERROR(INDEX('Wooden Volumes'!$B$14:$S$554,MATCH(C11415,'Wooden Volumes'!$B$14:$B$552,FALSE),MATCH(D11415,'Wooden Volumes'!$B$14:$S$14,FALSE)),0)</f>
        <v>0</v>
      </c>
      <c r="C11415" s="1165" t="str">
        <f t="shared" si="1209"/>
        <v>VEXP74</v>
      </c>
      <c r="D11415" s="988" t="str">
        <f>'Wooden Volumes'!$P$14</f>
        <v>Green 
RAL 6018</v>
      </c>
      <c r="E11415" s="1165" t="s">
        <v>27837</v>
      </c>
      <c r="F11415" s="1165" t="s">
        <v>28595</v>
      </c>
    </row>
    <row r="11416" spans="1:6">
      <c r="A11416" s="1165" t="str">
        <f t="shared" si="1207"/>
        <v>VEXP74WHI</v>
      </c>
      <c r="B11416" s="1165">
        <f>IFERROR(INDEX('Wooden Volumes'!$B$14:$S$554,MATCH(C11416,'Wooden Volumes'!$B$14:$B$552,FALSE),MATCH(D11416,'Wooden Volumes'!$B$14:$S$14,FALSE)),0)</f>
        <v>0</v>
      </c>
      <c r="C11416" s="1165" t="str">
        <f t="shared" si="1209"/>
        <v>VEXP74</v>
      </c>
      <c r="D11416" s="988" t="str">
        <f>'Wooden Volumes'!$Q$14</f>
        <v>White 
RAL 9003</v>
      </c>
      <c r="E11416" s="1165" t="s">
        <v>27838</v>
      </c>
      <c r="F11416" s="1165" t="s">
        <v>28595</v>
      </c>
    </row>
    <row r="11417" spans="1:6">
      <c r="A11417" s="1165" t="str">
        <f t="shared" si="1207"/>
        <v>VEXP74GRY</v>
      </c>
      <c r="B11417" s="1165">
        <f>IFERROR(INDEX('Wooden Volumes'!$B$14:$S$554,MATCH(C11417,'Wooden Volumes'!$B$14:$B$552,FALSE),MATCH(D11417,'Wooden Volumes'!$B$14:$S$14,FALSE)),0)</f>
        <v>0</v>
      </c>
      <c r="C11417" s="1165" t="str">
        <f t="shared" si="1209"/>
        <v>VEXP74</v>
      </c>
      <c r="D11417" s="988" t="str">
        <f>'Wooden Volumes'!$R$14</f>
        <v>Grey 
RAL 7038</v>
      </c>
      <c r="E11417" s="1165" t="s">
        <v>27828</v>
      </c>
      <c r="F11417" s="1165" t="s">
        <v>28595</v>
      </c>
    </row>
    <row r="11418" spans="1:6">
      <c r="A11418" s="1165" t="str">
        <f t="shared" si="1207"/>
        <v>VEXP74BLK</v>
      </c>
      <c r="B11418" s="1165">
        <f>IFERROR(INDEX('Wooden Volumes'!$B$14:$S$554,MATCH(C11418,'Wooden Volumes'!$B$14:$B$552,FALSE),MATCH(D11418,'Wooden Volumes'!$B$14:$S$14,FALSE)),0)</f>
        <v>0</v>
      </c>
      <c r="C11418" s="1165" t="str">
        <f t="shared" si="1209"/>
        <v>VEXP74</v>
      </c>
      <c r="D11418" s="988" t="str">
        <f>'Wooden Volumes'!$S$14</f>
        <v>Black 
RAL 7043</v>
      </c>
      <c r="E11418" s="1165" t="s">
        <v>27829</v>
      </c>
      <c r="F11418" s="1165" t="s">
        <v>28595</v>
      </c>
    </row>
    <row r="11419" spans="1:6">
      <c r="A11419" s="1165" t="str">
        <f t="shared" si="1207"/>
        <v>VEXP75YEL</v>
      </c>
      <c r="B11419" s="1165">
        <f>IFERROR(INDEX('Wooden Volumes'!$B$14:$S$554,MATCH(C11419,'Wooden Volumes'!$B$14:$B$552,FALSE),MATCH(D11419,'Wooden Volumes'!$B$14:$S$14,FALSE)),0)</f>
        <v>0</v>
      </c>
      <c r="C11419" s="1165" t="s">
        <v>28669</v>
      </c>
      <c r="D11419" s="1168" t="str">
        <f>'Wooden Volumes'!$K$14</f>
        <v>Yellow RAL 1018</v>
      </c>
      <c r="E11419" s="1165" t="s">
        <v>27823</v>
      </c>
      <c r="F11419" s="1165" t="s">
        <v>28595</v>
      </c>
    </row>
    <row r="11420" spans="1:6">
      <c r="A11420" s="1165" t="str">
        <f t="shared" si="1207"/>
        <v>VEXP75ORA</v>
      </c>
      <c r="B11420" s="1165">
        <f>IFERROR(INDEX('Wooden Volumes'!$B$14:$S$554,MATCH(C11420,'Wooden Volumes'!$B$14:$B$552,FALSE),MATCH(D11420,'Wooden Volumes'!$B$14:$S$14,FALSE)),0)</f>
        <v>0</v>
      </c>
      <c r="C11420" s="1165" t="str">
        <f>C11419</f>
        <v>VEXP75</v>
      </c>
      <c r="D11420" s="988" t="str">
        <f>'Wooden Volumes'!$L$14</f>
        <v>Orange RAL 2003</v>
      </c>
      <c r="E11420" s="1165" t="s">
        <v>27836</v>
      </c>
      <c r="F11420" s="1165" t="s">
        <v>28595</v>
      </c>
    </row>
    <row r="11421" spans="1:6">
      <c r="A11421" s="1165" t="str">
        <f t="shared" si="1207"/>
        <v>VEXP75RED</v>
      </c>
      <c r="B11421" s="1165">
        <f>IFERROR(INDEX('Wooden Volumes'!$B$14:$S$554,MATCH(C11421,'Wooden Volumes'!$B$14:$B$552,FALSE),MATCH(D11421,'Wooden Volumes'!$B$14:$S$14,FALSE)),0)</f>
        <v>0</v>
      </c>
      <c r="C11421" s="1165" t="str">
        <f t="shared" ref="C11421:C11426" si="1210">C11420</f>
        <v>VEXP75</v>
      </c>
      <c r="D11421" s="988" t="str">
        <f>'Wooden Volumes'!$M$14</f>
        <v>Red RAL 3020</v>
      </c>
      <c r="E11421" s="1165" t="s">
        <v>27826</v>
      </c>
      <c r="F11421" s="1165" t="s">
        <v>28595</v>
      </c>
    </row>
    <row r="11422" spans="1:6">
      <c r="A11422" s="1165" t="str">
        <f t="shared" si="1207"/>
        <v>VEXP75BLU</v>
      </c>
      <c r="B11422" s="1165">
        <f>IFERROR(INDEX('Wooden Volumes'!$B$14:$S$554,MATCH(C11422,'Wooden Volumes'!$B$14:$B$552,FALSE),MATCH(D11422,'Wooden Volumes'!$B$14:$S$14,FALSE)),0)</f>
        <v>0</v>
      </c>
      <c r="C11422" s="1165" t="str">
        <f t="shared" si="1210"/>
        <v>VEXP75</v>
      </c>
      <c r="D11422" s="988" t="str">
        <f>'Wooden Volumes'!$O$14</f>
        <v>Blue 
RAL 5015</v>
      </c>
      <c r="E11422" s="1165" t="s">
        <v>27827</v>
      </c>
      <c r="F11422" s="1165" t="s">
        <v>28595</v>
      </c>
    </row>
    <row r="11423" spans="1:6">
      <c r="A11423" s="1165" t="str">
        <f t="shared" si="1207"/>
        <v>VEXP75GRE</v>
      </c>
      <c r="B11423" s="1165">
        <f>IFERROR(INDEX('Wooden Volumes'!$B$14:$S$554,MATCH(C11423,'Wooden Volumes'!$B$14:$B$552,FALSE),MATCH(D11423,'Wooden Volumes'!$B$14:$S$14,FALSE)),0)</f>
        <v>0</v>
      </c>
      <c r="C11423" s="1165" t="str">
        <f t="shared" si="1210"/>
        <v>VEXP75</v>
      </c>
      <c r="D11423" s="988" t="str">
        <f>'Wooden Volumes'!$P$14</f>
        <v>Green 
RAL 6018</v>
      </c>
      <c r="E11423" s="1165" t="s">
        <v>27837</v>
      </c>
      <c r="F11423" s="1165" t="s">
        <v>28595</v>
      </c>
    </row>
    <row r="11424" spans="1:6">
      <c r="A11424" s="1165" t="str">
        <f t="shared" si="1207"/>
        <v>VEXP75WHI</v>
      </c>
      <c r="B11424" s="1165">
        <f>IFERROR(INDEX('Wooden Volumes'!$B$14:$S$554,MATCH(C11424,'Wooden Volumes'!$B$14:$B$552,FALSE),MATCH(D11424,'Wooden Volumes'!$B$14:$S$14,FALSE)),0)</f>
        <v>0</v>
      </c>
      <c r="C11424" s="1165" t="str">
        <f t="shared" si="1210"/>
        <v>VEXP75</v>
      </c>
      <c r="D11424" s="988" t="str">
        <f>'Wooden Volumes'!$Q$14</f>
        <v>White 
RAL 9003</v>
      </c>
      <c r="E11424" s="1165" t="s">
        <v>27838</v>
      </c>
      <c r="F11424" s="1165" t="s">
        <v>28595</v>
      </c>
    </row>
    <row r="11425" spans="1:6">
      <c r="A11425" s="1165" t="str">
        <f t="shared" si="1207"/>
        <v>VEXP75GRY</v>
      </c>
      <c r="B11425" s="1165">
        <f>IFERROR(INDEX('Wooden Volumes'!$B$14:$S$554,MATCH(C11425,'Wooden Volumes'!$B$14:$B$552,FALSE),MATCH(D11425,'Wooden Volumes'!$B$14:$S$14,FALSE)),0)</f>
        <v>0</v>
      </c>
      <c r="C11425" s="1165" t="str">
        <f t="shared" si="1210"/>
        <v>VEXP75</v>
      </c>
      <c r="D11425" s="988" t="str">
        <f>'Wooden Volumes'!$R$14</f>
        <v>Grey 
RAL 7038</v>
      </c>
      <c r="E11425" s="1165" t="s">
        <v>27828</v>
      </c>
      <c r="F11425" s="1165" t="s">
        <v>28595</v>
      </c>
    </row>
    <row r="11426" spans="1:6">
      <c r="A11426" s="1165" t="str">
        <f t="shared" si="1207"/>
        <v>VEXP75BLK</v>
      </c>
      <c r="B11426" s="1165">
        <f>IFERROR(INDEX('Wooden Volumes'!$B$14:$S$554,MATCH(C11426,'Wooden Volumes'!$B$14:$B$552,FALSE),MATCH(D11426,'Wooden Volumes'!$B$14:$S$14,FALSE)),0)</f>
        <v>0</v>
      </c>
      <c r="C11426" s="1165" t="str">
        <f t="shared" si="1210"/>
        <v>VEXP75</v>
      </c>
      <c r="D11426" s="988" t="str">
        <f>'Wooden Volumes'!$S$14</f>
        <v>Black 
RAL 7043</v>
      </c>
      <c r="E11426" s="1165" t="s">
        <v>27829</v>
      </c>
      <c r="F11426" s="1165" t="s">
        <v>28595</v>
      </c>
    </row>
    <row r="11427" spans="1:6">
      <c r="A11427" s="1165" t="str">
        <f t="shared" si="1207"/>
        <v>VEXP76YEL</v>
      </c>
      <c r="B11427" s="1165">
        <f>IFERROR(INDEX('Wooden Volumes'!$B$14:$S$554,MATCH(C11427,'Wooden Volumes'!$B$14:$B$552,FALSE),MATCH(D11427,'Wooden Volumes'!$B$14:$S$14,FALSE)),0)</f>
        <v>0</v>
      </c>
      <c r="C11427" s="1165" t="s">
        <v>28670</v>
      </c>
      <c r="D11427" s="1168" t="str">
        <f>'Wooden Volumes'!$K$14</f>
        <v>Yellow RAL 1018</v>
      </c>
      <c r="E11427" s="1165" t="s">
        <v>27823</v>
      </c>
      <c r="F11427" s="1165" t="s">
        <v>28595</v>
      </c>
    </row>
    <row r="11428" spans="1:6">
      <c r="A11428" s="1165" t="str">
        <f t="shared" si="1207"/>
        <v>VEXP76ORA</v>
      </c>
      <c r="B11428" s="1165">
        <f>IFERROR(INDEX('Wooden Volumes'!$B$14:$S$554,MATCH(C11428,'Wooden Volumes'!$B$14:$B$552,FALSE),MATCH(D11428,'Wooden Volumes'!$B$14:$S$14,FALSE)),0)</f>
        <v>0</v>
      </c>
      <c r="C11428" s="1165" t="str">
        <f>C11427</f>
        <v>VEXP76</v>
      </c>
      <c r="D11428" s="988" t="str">
        <f>'Wooden Volumes'!$L$14</f>
        <v>Orange RAL 2003</v>
      </c>
      <c r="E11428" s="1165" t="s">
        <v>27836</v>
      </c>
      <c r="F11428" s="1165" t="s">
        <v>28595</v>
      </c>
    </row>
    <row r="11429" spans="1:6">
      <c r="A11429" s="1165" t="str">
        <f t="shared" si="1207"/>
        <v>VEXP76RED</v>
      </c>
      <c r="B11429" s="1165">
        <f>IFERROR(INDEX('Wooden Volumes'!$B$14:$S$554,MATCH(C11429,'Wooden Volumes'!$B$14:$B$552,FALSE),MATCH(D11429,'Wooden Volumes'!$B$14:$S$14,FALSE)),0)</f>
        <v>0</v>
      </c>
      <c r="C11429" s="1165" t="str">
        <f t="shared" ref="C11429:C11434" si="1211">C11428</f>
        <v>VEXP76</v>
      </c>
      <c r="D11429" s="988" t="str">
        <f>'Wooden Volumes'!$M$14</f>
        <v>Red RAL 3020</v>
      </c>
      <c r="E11429" s="1165" t="s">
        <v>27826</v>
      </c>
      <c r="F11429" s="1165" t="s">
        <v>28595</v>
      </c>
    </row>
    <row r="11430" spans="1:6">
      <c r="A11430" s="1165" t="str">
        <f t="shared" si="1207"/>
        <v>VEXP76BLU</v>
      </c>
      <c r="B11430" s="1165">
        <f>IFERROR(INDEX('Wooden Volumes'!$B$14:$S$554,MATCH(C11430,'Wooden Volumes'!$B$14:$B$552,FALSE),MATCH(D11430,'Wooden Volumes'!$B$14:$S$14,FALSE)),0)</f>
        <v>0</v>
      </c>
      <c r="C11430" s="1165" t="str">
        <f t="shared" si="1211"/>
        <v>VEXP76</v>
      </c>
      <c r="D11430" s="988" t="str">
        <f>'Wooden Volumes'!$O$14</f>
        <v>Blue 
RAL 5015</v>
      </c>
      <c r="E11430" s="1165" t="s">
        <v>27827</v>
      </c>
      <c r="F11430" s="1165" t="s">
        <v>28595</v>
      </c>
    </row>
    <row r="11431" spans="1:6">
      <c r="A11431" s="1165" t="str">
        <f t="shared" si="1207"/>
        <v>VEXP76GRE</v>
      </c>
      <c r="B11431" s="1165">
        <f>IFERROR(INDEX('Wooden Volumes'!$B$14:$S$554,MATCH(C11431,'Wooden Volumes'!$B$14:$B$552,FALSE),MATCH(D11431,'Wooden Volumes'!$B$14:$S$14,FALSE)),0)</f>
        <v>0</v>
      </c>
      <c r="C11431" s="1165" t="str">
        <f t="shared" si="1211"/>
        <v>VEXP76</v>
      </c>
      <c r="D11431" s="988" t="str">
        <f>'Wooden Volumes'!$P$14</f>
        <v>Green 
RAL 6018</v>
      </c>
      <c r="E11431" s="1165" t="s">
        <v>27837</v>
      </c>
      <c r="F11431" s="1165" t="s">
        <v>28595</v>
      </c>
    </row>
    <row r="11432" spans="1:6">
      <c r="A11432" s="1165" t="str">
        <f t="shared" si="1207"/>
        <v>VEXP76WHI</v>
      </c>
      <c r="B11432" s="1165">
        <f>IFERROR(INDEX('Wooden Volumes'!$B$14:$S$554,MATCH(C11432,'Wooden Volumes'!$B$14:$B$552,FALSE),MATCH(D11432,'Wooden Volumes'!$B$14:$S$14,FALSE)),0)</f>
        <v>0</v>
      </c>
      <c r="C11432" s="1165" t="str">
        <f t="shared" si="1211"/>
        <v>VEXP76</v>
      </c>
      <c r="D11432" s="988" t="str">
        <f>'Wooden Volumes'!$Q$14</f>
        <v>White 
RAL 9003</v>
      </c>
      <c r="E11432" s="1165" t="s">
        <v>27838</v>
      </c>
      <c r="F11432" s="1165" t="s">
        <v>28595</v>
      </c>
    </row>
    <row r="11433" spans="1:6">
      <c r="A11433" s="1165" t="str">
        <f t="shared" si="1207"/>
        <v>VEXP76GRY</v>
      </c>
      <c r="B11433" s="1165">
        <f>IFERROR(INDEX('Wooden Volumes'!$B$14:$S$554,MATCH(C11433,'Wooden Volumes'!$B$14:$B$552,FALSE),MATCH(D11433,'Wooden Volumes'!$B$14:$S$14,FALSE)),0)</f>
        <v>0</v>
      </c>
      <c r="C11433" s="1165" t="str">
        <f t="shared" si="1211"/>
        <v>VEXP76</v>
      </c>
      <c r="D11433" s="988" t="str">
        <f>'Wooden Volumes'!$R$14</f>
        <v>Grey 
RAL 7038</v>
      </c>
      <c r="E11433" s="1165" t="s">
        <v>27828</v>
      </c>
      <c r="F11433" s="1165" t="s">
        <v>28595</v>
      </c>
    </row>
    <row r="11434" spans="1:6">
      <c r="A11434" s="1165" t="str">
        <f t="shared" si="1207"/>
        <v>VEXP76BLK</v>
      </c>
      <c r="B11434" s="1165">
        <f>IFERROR(INDEX('Wooden Volumes'!$B$14:$S$554,MATCH(C11434,'Wooden Volumes'!$B$14:$B$552,FALSE),MATCH(D11434,'Wooden Volumes'!$B$14:$S$14,FALSE)),0)</f>
        <v>0</v>
      </c>
      <c r="C11434" s="1165" t="str">
        <f t="shared" si="1211"/>
        <v>VEXP76</v>
      </c>
      <c r="D11434" s="988" t="str">
        <f>'Wooden Volumes'!$S$14</f>
        <v>Black 
RAL 7043</v>
      </c>
      <c r="E11434" s="1165" t="s">
        <v>27829</v>
      </c>
      <c r="F11434" s="1165" t="s">
        <v>28595</v>
      </c>
    </row>
    <row r="11435" spans="1:6">
      <c r="A11435" s="1165" t="str">
        <f t="shared" si="1207"/>
        <v>VEXP77YEL</v>
      </c>
      <c r="B11435" s="1165">
        <f>IFERROR(INDEX('Wooden Volumes'!$B$14:$S$554,MATCH(C11435,'Wooden Volumes'!$B$14:$B$552,FALSE),MATCH(D11435,'Wooden Volumes'!$B$14:$S$14,FALSE)),0)</f>
        <v>0</v>
      </c>
      <c r="C11435" s="1165" t="s">
        <v>28671</v>
      </c>
      <c r="D11435" s="1168" t="str">
        <f>'Wooden Volumes'!$K$14</f>
        <v>Yellow RAL 1018</v>
      </c>
      <c r="E11435" s="1165" t="s">
        <v>27823</v>
      </c>
      <c r="F11435" s="1165" t="s">
        <v>28595</v>
      </c>
    </row>
    <row r="11436" spans="1:6">
      <c r="A11436" s="1165" t="str">
        <f t="shared" si="1207"/>
        <v>VEXP77ORA</v>
      </c>
      <c r="B11436" s="1165">
        <f>IFERROR(INDEX('Wooden Volumes'!$B$14:$S$554,MATCH(C11436,'Wooden Volumes'!$B$14:$B$552,FALSE),MATCH(D11436,'Wooden Volumes'!$B$14:$S$14,FALSE)),0)</f>
        <v>0</v>
      </c>
      <c r="C11436" s="1165" t="str">
        <f>C11435</f>
        <v>VEXP77</v>
      </c>
      <c r="D11436" s="988" t="str">
        <f>'Wooden Volumes'!$L$14</f>
        <v>Orange RAL 2003</v>
      </c>
      <c r="E11436" s="1165" t="s">
        <v>27836</v>
      </c>
      <c r="F11436" s="1165" t="s">
        <v>28595</v>
      </c>
    </row>
    <row r="11437" spans="1:6">
      <c r="A11437" s="1165" t="str">
        <f t="shared" si="1207"/>
        <v>VEXP77RED</v>
      </c>
      <c r="B11437" s="1165">
        <f>IFERROR(INDEX('Wooden Volumes'!$B$14:$S$554,MATCH(C11437,'Wooden Volumes'!$B$14:$B$552,FALSE),MATCH(D11437,'Wooden Volumes'!$B$14:$S$14,FALSE)),0)</f>
        <v>0</v>
      </c>
      <c r="C11437" s="1165" t="str">
        <f t="shared" ref="C11437:C11442" si="1212">C11436</f>
        <v>VEXP77</v>
      </c>
      <c r="D11437" s="988" t="str">
        <f>'Wooden Volumes'!$M$14</f>
        <v>Red RAL 3020</v>
      </c>
      <c r="E11437" s="1165" t="s">
        <v>27826</v>
      </c>
      <c r="F11437" s="1165" t="s">
        <v>28595</v>
      </c>
    </row>
    <row r="11438" spans="1:6">
      <c r="A11438" s="1165" t="str">
        <f t="shared" si="1207"/>
        <v>VEXP77BLU</v>
      </c>
      <c r="B11438" s="1165">
        <f>IFERROR(INDEX('Wooden Volumes'!$B$14:$S$554,MATCH(C11438,'Wooden Volumes'!$B$14:$B$552,FALSE),MATCH(D11438,'Wooden Volumes'!$B$14:$S$14,FALSE)),0)</f>
        <v>0</v>
      </c>
      <c r="C11438" s="1165" t="str">
        <f t="shared" si="1212"/>
        <v>VEXP77</v>
      </c>
      <c r="D11438" s="988" t="str">
        <f>'Wooden Volumes'!$O$14</f>
        <v>Blue 
RAL 5015</v>
      </c>
      <c r="E11438" s="1165" t="s">
        <v>27827</v>
      </c>
      <c r="F11438" s="1165" t="s">
        <v>28595</v>
      </c>
    </row>
    <row r="11439" spans="1:6">
      <c r="A11439" s="1165" t="str">
        <f t="shared" si="1207"/>
        <v>VEXP77GRE</v>
      </c>
      <c r="B11439" s="1165">
        <f>IFERROR(INDEX('Wooden Volumes'!$B$14:$S$554,MATCH(C11439,'Wooden Volumes'!$B$14:$B$552,FALSE),MATCH(D11439,'Wooden Volumes'!$B$14:$S$14,FALSE)),0)</f>
        <v>0</v>
      </c>
      <c r="C11439" s="1165" t="str">
        <f t="shared" si="1212"/>
        <v>VEXP77</v>
      </c>
      <c r="D11439" s="988" t="str">
        <f>'Wooden Volumes'!$P$14</f>
        <v>Green 
RAL 6018</v>
      </c>
      <c r="E11439" s="1165" t="s">
        <v>27837</v>
      </c>
      <c r="F11439" s="1165" t="s">
        <v>28595</v>
      </c>
    </row>
    <row r="11440" spans="1:6">
      <c r="A11440" s="1165" t="str">
        <f t="shared" si="1207"/>
        <v>VEXP77WHI</v>
      </c>
      <c r="B11440" s="1165">
        <f>IFERROR(INDEX('Wooden Volumes'!$B$14:$S$554,MATCH(C11440,'Wooden Volumes'!$B$14:$B$552,FALSE),MATCH(D11440,'Wooden Volumes'!$B$14:$S$14,FALSE)),0)</f>
        <v>0</v>
      </c>
      <c r="C11440" s="1165" t="str">
        <f t="shared" si="1212"/>
        <v>VEXP77</v>
      </c>
      <c r="D11440" s="988" t="str">
        <f>'Wooden Volumes'!$Q$14</f>
        <v>White 
RAL 9003</v>
      </c>
      <c r="E11440" s="1165" t="s">
        <v>27838</v>
      </c>
      <c r="F11440" s="1165" t="s">
        <v>28595</v>
      </c>
    </row>
    <row r="11441" spans="1:6">
      <c r="A11441" s="1165" t="str">
        <f t="shared" si="1207"/>
        <v>VEXP77GRY</v>
      </c>
      <c r="B11441" s="1165">
        <f>IFERROR(INDEX('Wooden Volumes'!$B$14:$S$554,MATCH(C11441,'Wooden Volumes'!$B$14:$B$552,FALSE),MATCH(D11441,'Wooden Volumes'!$B$14:$S$14,FALSE)),0)</f>
        <v>0</v>
      </c>
      <c r="C11441" s="1165" t="str">
        <f t="shared" si="1212"/>
        <v>VEXP77</v>
      </c>
      <c r="D11441" s="988" t="str">
        <f>'Wooden Volumes'!$R$14</f>
        <v>Grey 
RAL 7038</v>
      </c>
      <c r="E11441" s="1165" t="s">
        <v>27828</v>
      </c>
      <c r="F11441" s="1165" t="s">
        <v>28595</v>
      </c>
    </row>
    <row r="11442" spans="1:6">
      <c r="A11442" s="1165" t="str">
        <f t="shared" si="1207"/>
        <v>VEXP77BLK</v>
      </c>
      <c r="B11442" s="1165">
        <f>IFERROR(INDEX('Wooden Volumes'!$B$14:$S$554,MATCH(C11442,'Wooden Volumes'!$B$14:$B$552,FALSE),MATCH(D11442,'Wooden Volumes'!$B$14:$S$14,FALSE)),0)</f>
        <v>0</v>
      </c>
      <c r="C11442" s="1165" t="str">
        <f t="shared" si="1212"/>
        <v>VEXP77</v>
      </c>
      <c r="D11442" s="988" t="str">
        <f>'Wooden Volumes'!$S$14</f>
        <v>Black 
RAL 7043</v>
      </c>
      <c r="E11442" s="1165" t="s">
        <v>27829</v>
      </c>
      <c r="F11442" s="1165" t="s">
        <v>28595</v>
      </c>
    </row>
    <row r="11443" spans="1:6">
      <c r="A11443" s="1165" t="str">
        <f t="shared" si="1207"/>
        <v>VEXP78YEL</v>
      </c>
      <c r="B11443" s="1165">
        <f>IFERROR(INDEX('Wooden Volumes'!$B$14:$S$554,MATCH(C11443,'Wooden Volumes'!$B$14:$B$552,FALSE),MATCH(D11443,'Wooden Volumes'!$B$14:$S$14,FALSE)),0)</f>
        <v>0</v>
      </c>
      <c r="C11443" s="1165" t="s">
        <v>28672</v>
      </c>
      <c r="D11443" s="1168" t="str">
        <f>'Wooden Volumes'!$K$14</f>
        <v>Yellow RAL 1018</v>
      </c>
      <c r="E11443" s="1165" t="s">
        <v>27823</v>
      </c>
      <c r="F11443" s="1165" t="s">
        <v>28595</v>
      </c>
    </row>
    <row r="11444" spans="1:6">
      <c r="A11444" s="1165" t="str">
        <f t="shared" si="1207"/>
        <v>VEXP78ORA</v>
      </c>
      <c r="B11444" s="1165">
        <f>IFERROR(INDEX('Wooden Volumes'!$B$14:$S$554,MATCH(C11444,'Wooden Volumes'!$B$14:$B$552,FALSE),MATCH(D11444,'Wooden Volumes'!$B$14:$S$14,FALSE)),0)</f>
        <v>0</v>
      </c>
      <c r="C11444" s="1165" t="str">
        <f>C11443</f>
        <v>VEXP78</v>
      </c>
      <c r="D11444" s="988" t="str">
        <f>'Wooden Volumes'!$L$14</f>
        <v>Orange RAL 2003</v>
      </c>
      <c r="E11444" s="1165" t="s">
        <v>27836</v>
      </c>
      <c r="F11444" s="1165" t="s">
        <v>28595</v>
      </c>
    </row>
    <row r="11445" spans="1:6">
      <c r="A11445" s="1165" t="str">
        <f t="shared" si="1207"/>
        <v>VEXP78RED</v>
      </c>
      <c r="B11445" s="1165">
        <f>IFERROR(INDEX('Wooden Volumes'!$B$14:$S$554,MATCH(C11445,'Wooden Volumes'!$B$14:$B$552,FALSE),MATCH(D11445,'Wooden Volumes'!$B$14:$S$14,FALSE)),0)</f>
        <v>0</v>
      </c>
      <c r="C11445" s="1165" t="str">
        <f t="shared" ref="C11445:C11450" si="1213">C11444</f>
        <v>VEXP78</v>
      </c>
      <c r="D11445" s="988" t="str">
        <f>'Wooden Volumes'!$M$14</f>
        <v>Red RAL 3020</v>
      </c>
      <c r="E11445" s="1165" t="s">
        <v>27826</v>
      </c>
      <c r="F11445" s="1165" t="s">
        <v>28595</v>
      </c>
    </row>
    <row r="11446" spans="1:6">
      <c r="A11446" s="1165" t="str">
        <f t="shared" si="1207"/>
        <v>VEXP78BLU</v>
      </c>
      <c r="B11446" s="1165">
        <f>IFERROR(INDEX('Wooden Volumes'!$B$14:$S$554,MATCH(C11446,'Wooden Volumes'!$B$14:$B$552,FALSE),MATCH(D11446,'Wooden Volumes'!$B$14:$S$14,FALSE)),0)</f>
        <v>0</v>
      </c>
      <c r="C11446" s="1165" t="str">
        <f t="shared" si="1213"/>
        <v>VEXP78</v>
      </c>
      <c r="D11446" s="988" t="str">
        <f>'Wooden Volumes'!$O$14</f>
        <v>Blue 
RAL 5015</v>
      </c>
      <c r="E11446" s="1165" t="s">
        <v>27827</v>
      </c>
      <c r="F11446" s="1165" t="s">
        <v>28595</v>
      </c>
    </row>
    <row r="11447" spans="1:6">
      <c r="A11447" s="1165" t="str">
        <f t="shared" si="1207"/>
        <v>VEXP78GRE</v>
      </c>
      <c r="B11447" s="1165">
        <f>IFERROR(INDEX('Wooden Volumes'!$B$14:$S$554,MATCH(C11447,'Wooden Volumes'!$B$14:$B$552,FALSE),MATCH(D11447,'Wooden Volumes'!$B$14:$S$14,FALSE)),0)</f>
        <v>0</v>
      </c>
      <c r="C11447" s="1165" t="str">
        <f t="shared" si="1213"/>
        <v>VEXP78</v>
      </c>
      <c r="D11447" s="988" t="str">
        <f>'Wooden Volumes'!$P$14</f>
        <v>Green 
RAL 6018</v>
      </c>
      <c r="E11447" s="1165" t="s">
        <v>27837</v>
      </c>
      <c r="F11447" s="1165" t="s">
        <v>28595</v>
      </c>
    </row>
    <row r="11448" spans="1:6">
      <c r="A11448" s="1165" t="str">
        <f t="shared" si="1207"/>
        <v>VEXP78WHI</v>
      </c>
      <c r="B11448" s="1165">
        <f>IFERROR(INDEX('Wooden Volumes'!$B$14:$S$554,MATCH(C11448,'Wooden Volumes'!$B$14:$B$552,FALSE),MATCH(D11448,'Wooden Volumes'!$B$14:$S$14,FALSE)),0)</f>
        <v>0</v>
      </c>
      <c r="C11448" s="1165" t="str">
        <f t="shared" si="1213"/>
        <v>VEXP78</v>
      </c>
      <c r="D11448" s="988" t="str">
        <f>'Wooden Volumes'!$Q$14</f>
        <v>White 
RAL 9003</v>
      </c>
      <c r="E11448" s="1165" t="s">
        <v>27838</v>
      </c>
      <c r="F11448" s="1165" t="s">
        <v>28595</v>
      </c>
    </row>
    <row r="11449" spans="1:6">
      <c r="A11449" s="1165" t="str">
        <f t="shared" si="1207"/>
        <v>VEXP78GRY</v>
      </c>
      <c r="B11449" s="1165">
        <f>IFERROR(INDEX('Wooden Volumes'!$B$14:$S$554,MATCH(C11449,'Wooden Volumes'!$B$14:$B$552,FALSE),MATCH(D11449,'Wooden Volumes'!$B$14:$S$14,FALSE)),0)</f>
        <v>0</v>
      </c>
      <c r="C11449" s="1165" t="str">
        <f t="shared" si="1213"/>
        <v>VEXP78</v>
      </c>
      <c r="D11449" s="988" t="str">
        <f>'Wooden Volumes'!$R$14</f>
        <v>Grey 
RAL 7038</v>
      </c>
      <c r="E11449" s="1165" t="s">
        <v>27828</v>
      </c>
      <c r="F11449" s="1165" t="s">
        <v>28595</v>
      </c>
    </row>
    <row r="11450" spans="1:6">
      <c r="A11450" s="1165" t="str">
        <f t="shared" si="1207"/>
        <v>VEXP78BLK</v>
      </c>
      <c r="B11450" s="1165">
        <f>IFERROR(INDEX('Wooden Volumes'!$B$14:$S$554,MATCH(C11450,'Wooden Volumes'!$B$14:$B$552,FALSE),MATCH(D11450,'Wooden Volumes'!$B$14:$S$14,FALSE)),0)</f>
        <v>0</v>
      </c>
      <c r="C11450" s="1165" t="str">
        <f t="shared" si="1213"/>
        <v>VEXP78</v>
      </c>
      <c r="D11450" s="988" t="str">
        <f>'Wooden Volumes'!$S$14</f>
        <v>Black 
RAL 7043</v>
      </c>
      <c r="E11450" s="1165" t="s">
        <v>27829</v>
      </c>
      <c r="F11450" s="1165" t="s">
        <v>28595</v>
      </c>
    </row>
    <row r="11451" spans="1:6">
      <c r="A11451" s="1165" t="str">
        <f t="shared" si="1207"/>
        <v>VEXP79YEL</v>
      </c>
      <c r="B11451" s="1165">
        <f>IFERROR(INDEX('Wooden Volumes'!$B$14:$S$554,MATCH(C11451,'Wooden Volumes'!$B$14:$B$552,FALSE),MATCH(D11451,'Wooden Volumes'!$B$14:$S$14,FALSE)),0)</f>
        <v>0</v>
      </c>
      <c r="C11451" s="1165" t="s">
        <v>28673</v>
      </c>
      <c r="D11451" s="1168" t="str">
        <f>'Wooden Volumes'!$K$14</f>
        <v>Yellow RAL 1018</v>
      </c>
      <c r="E11451" s="1165" t="s">
        <v>27823</v>
      </c>
      <c r="F11451" s="1165" t="s">
        <v>28595</v>
      </c>
    </row>
    <row r="11452" spans="1:6">
      <c r="A11452" s="1165" t="str">
        <f t="shared" si="1207"/>
        <v>VEXP79ORA</v>
      </c>
      <c r="B11452" s="1165">
        <f>IFERROR(INDEX('Wooden Volumes'!$B$14:$S$554,MATCH(C11452,'Wooden Volumes'!$B$14:$B$552,FALSE),MATCH(D11452,'Wooden Volumes'!$B$14:$S$14,FALSE)),0)</f>
        <v>0</v>
      </c>
      <c r="C11452" s="1165" t="str">
        <f>C11451</f>
        <v>VEXP79</v>
      </c>
      <c r="D11452" s="988" t="str">
        <f>'Wooden Volumes'!$L$14</f>
        <v>Orange RAL 2003</v>
      </c>
      <c r="E11452" s="1165" t="s">
        <v>27836</v>
      </c>
      <c r="F11452" s="1165" t="s">
        <v>28595</v>
      </c>
    </row>
    <row r="11453" spans="1:6">
      <c r="A11453" s="1165" t="str">
        <f t="shared" si="1207"/>
        <v>VEXP79RED</v>
      </c>
      <c r="B11453" s="1165">
        <f>IFERROR(INDEX('Wooden Volumes'!$B$14:$S$554,MATCH(C11453,'Wooden Volumes'!$B$14:$B$552,FALSE),MATCH(D11453,'Wooden Volumes'!$B$14:$S$14,FALSE)),0)</f>
        <v>0</v>
      </c>
      <c r="C11453" s="1165" t="str">
        <f t="shared" ref="C11453:C11458" si="1214">C11452</f>
        <v>VEXP79</v>
      </c>
      <c r="D11453" s="988" t="str">
        <f>'Wooden Volumes'!$M$14</f>
        <v>Red RAL 3020</v>
      </c>
      <c r="E11453" s="1165" t="s">
        <v>27826</v>
      </c>
      <c r="F11453" s="1165" t="s">
        <v>28595</v>
      </c>
    </row>
    <row r="11454" spans="1:6">
      <c r="A11454" s="1165" t="str">
        <f t="shared" si="1207"/>
        <v>VEXP79BLU</v>
      </c>
      <c r="B11454" s="1165">
        <f>IFERROR(INDEX('Wooden Volumes'!$B$14:$S$554,MATCH(C11454,'Wooden Volumes'!$B$14:$B$552,FALSE),MATCH(D11454,'Wooden Volumes'!$B$14:$S$14,FALSE)),0)</f>
        <v>0</v>
      </c>
      <c r="C11454" s="1165" t="str">
        <f t="shared" si="1214"/>
        <v>VEXP79</v>
      </c>
      <c r="D11454" s="988" t="str">
        <f>'Wooden Volumes'!$O$14</f>
        <v>Blue 
RAL 5015</v>
      </c>
      <c r="E11454" s="1165" t="s">
        <v>27827</v>
      </c>
      <c r="F11454" s="1165" t="s">
        <v>28595</v>
      </c>
    </row>
    <row r="11455" spans="1:6">
      <c r="A11455" s="1165" t="str">
        <f t="shared" si="1207"/>
        <v>VEXP79GRE</v>
      </c>
      <c r="B11455" s="1165">
        <f>IFERROR(INDEX('Wooden Volumes'!$B$14:$S$554,MATCH(C11455,'Wooden Volumes'!$B$14:$B$552,FALSE),MATCH(D11455,'Wooden Volumes'!$B$14:$S$14,FALSE)),0)</f>
        <v>0</v>
      </c>
      <c r="C11455" s="1165" t="str">
        <f t="shared" si="1214"/>
        <v>VEXP79</v>
      </c>
      <c r="D11455" s="988" t="str">
        <f>'Wooden Volumes'!$P$14</f>
        <v>Green 
RAL 6018</v>
      </c>
      <c r="E11455" s="1165" t="s">
        <v>27837</v>
      </c>
      <c r="F11455" s="1165" t="s">
        <v>28595</v>
      </c>
    </row>
    <row r="11456" spans="1:6">
      <c r="A11456" s="1165" t="str">
        <f t="shared" si="1207"/>
        <v>VEXP79WHI</v>
      </c>
      <c r="B11456" s="1165">
        <f>IFERROR(INDEX('Wooden Volumes'!$B$14:$S$554,MATCH(C11456,'Wooden Volumes'!$B$14:$B$552,FALSE),MATCH(D11456,'Wooden Volumes'!$B$14:$S$14,FALSE)),0)</f>
        <v>0</v>
      </c>
      <c r="C11456" s="1165" t="str">
        <f t="shared" si="1214"/>
        <v>VEXP79</v>
      </c>
      <c r="D11456" s="988" t="str">
        <f>'Wooden Volumes'!$Q$14</f>
        <v>White 
RAL 9003</v>
      </c>
      <c r="E11456" s="1165" t="s">
        <v>27838</v>
      </c>
      <c r="F11456" s="1165" t="s">
        <v>28595</v>
      </c>
    </row>
    <row r="11457" spans="1:6">
      <c r="A11457" s="1165" t="str">
        <f t="shared" ref="A11457:A11458" si="1215">CONCATENATE(C11457,E11457)</f>
        <v>VEXP79GRY</v>
      </c>
      <c r="B11457" s="1165">
        <f>IFERROR(INDEX('Wooden Volumes'!$B$14:$S$554,MATCH(C11457,'Wooden Volumes'!$B$14:$B$552,FALSE),MATCH(D11457,'Wooden Volumes'!$B$14:$S$14,FALSE)),0)</f>
        <v>0</v>
      </c>
      <c r="C11457" s="1165" t="str">
        <f t="shared" si="1214"/>
        <v>VEXP79</v>
      </c>
      <c r="D11457" s="988" t="str">
        <f>'Wooden Volumes'!$R$14</f>
        <v>Grey 
RAL 7038</v>
      </c>
      <c r="E11457" s="1165" t="s">
        <v>27828</v>
      </c>
      <c r="F11457" s="1165" t="s">
        <v>28595</v>
      </c>
    </row>
    <row r="11458" spans="1:6">
      <c r="A11458" s="1165" t="str">
        <f t="shared" si="1215"/>
        <v>VEXP79BLK</v>
      </c>
      <c r="B11458" s="1165">
        <f>IFERROR(INDEX('Wooden Volumes'!$B$14:$S$554,MATCH(C11458,'Wooden Volumes'!$B$14:$B$552,FALSE),MATCH(D11458,'Wooden Volumes'!$B$14:$S$14,FALSE)),0)</f>
        <v>0</v>
      </c>
      <c r="C11458" s="1165" t="str">
        <f t="shared" si="1214"/>
        <v>VEXP79</v>
      </c>
      <c r="D11458" s="988" t="str">
        <f>'Wooden Volumes'!$S$14</f>
        <v>Black 
RAL 7043</v>
      </c>
      <c r="E11458" s="1165" t="s">
        <v>27829</v>
      </c>
      <c r="F11458" s="1165" t="s">
        <v>28595</v>
      </c>
    </row>
    <row r="11459" spans="1:6">
      <c r="A11459" s="1165" t="str">
        <f t="shared" ref="A11459:A11513" si="1216">CONCATENATE(C11459,E11459)</f>
        <v>VEXP80YEL</v>
      </c>
      <c r="B11459" s="1165">
        <f>IFERROR(INDEX('Wooden Volumes'!$B$14:$S$554,MATCH(C11459,'Wooden Volumes'!$B$14:$B$552,FALSE),MATCH(D11459,'Wooden Volumes'!$B$14:$S$14,FALSE)),0)</f>
        <v>0</v>
      </c>
      <c r="C11459" s="1165" t="s">
        <v>28674</v>
      </c>
      <c r="D11459" s="1168" t="str">
        <f>'Wooden Volumes'!$K$14</f>
        <v>Yellow RAL 1018</v>
      </c>
      <c r="E11459" s="1165" t="s">
        <v>27823</v>
      </c>
      <c r="F11459" s="1165" t="s">
        <v>28595</v>
      </c>
    </row>
    <row r="11460" spans="1:6">
      <c r="A11460" s="1165" t="str">
        <f t="shared" si="1216"/>
        <v>VEXP80ORA</v>
      </c>
      <c r="B11460" s="1165">
        <f>IFERROR(INDEX('Wooden Volumes'!$B$14:$S$554,MATCH(C11460,'Wooden Volumes'!$B$14:$B$552,FALSE),MATCH(D11460,'Wooden Volumes'!$B$14:$S$14,FALSE)),0)</f>
        <v>0</v>
      </c>
      <c r="C11460" s="1165" t="str">
        <f>C11459</f>
        <v>VEXP80</v>
      </c>
      <c r="D11460" s="988" t="str">
        <f>'Wooden Volumes'!$L$14</f>
        <v>Orange RAL 2003</v>
      </c>
      <c r="E11460" s="1165" t="s">
        <v>27836</v>
      </c>
      <c r="F11460" s="1165" t="s">
        <v>28595</v>
      </c>
    </row>
    <row r="11461" spans="1:6">
      <c r="A11461" s="1165" t="str">
        <f t="shared" si="1216"/>
        <v>VEXP80RED</v>
      </c>
      <c r="B11461" s="1165">
        <f>IFERROR(INDEX('Wooden Volumes'!$B$14:$S$554,MATCH(C11461,'Wooden Volumes'!$B$14:$B$552,FALSE),MATCH(D11461,'Wooden Volumes'!$B$14:$S$14,FALSE)),0)</f>
        <v>0</v>
      </c>
      <c r="C11461" s="1165" t="str">
        <f t="shared" ref="C11461:C11466" si="1217">C11460</f>
        <v>VEXP80</v>
      </c>
      <c r="D11461" s="988" t="str">
        <f>'Wooden Volumes'!$M$14</f>
        <v>Red RAL 3020</v>
      </c>
      <c r="E11461" s="1165" t="s">
        <v>27826</v>
      </c>
      <c r="F11461" s="1165" t="s">
        <v>28595</v>
      </c>
    </row>
    <row r="11462" spans="1:6">
      <c r="A11462" s="1165" t="str">
        <f t="shared" si="1216"/>
        <v>VEXP80BLU</v>
      </c>
      <c r="B11462" s="1165">
        <f>IFERROR(INDEX('Wooden Volumes'!$B$14:$S$554,MATCH(C11462,'Wooden Volumes'!$B$14:$B$552,FALSE),MATCH(D11462,'Wooden Volumes'!$B$14:$S$14,FALSE)),0)</f>
        <v>0</v>
      </c>
      <c r="C11462" s="1165" t="str">
        <f t="shared" si="1217"/>
        <v>VEXP80</v>
      </c>
      <c r="D11462" s="988" t="str">
        <f>'Wooden Volumes'!$O$14</f>
        <v>Blue 
RAL 5015</v>
      </c>
      <c r="E11462" s="1165" t="s">
        <v>27827</v>
      </c>
      <c r="F11462" s="1165" t="s">
        <v>28595</v>
      </c>
    </row>
    <row r="11463" spans="1:6">
      <c r="A11463" s="1165" t="str">
        <f t="shared" si="1216"/>
        <v>VEXP80GRE</v>
      </c>
      <c r="B11463" s="1165">
        <f>IFERROR(INDEX('Wooden Volumes'!$B$14:$S$554,MATCH(C11463,'Wooden Volumes'!$B$14:$B$552,FALSE),MATCH(D11463,'Wooden Volumes'!$B$14:$S$14,FALSE)),0)</f>
        <v>0</v>
      </c>
      <c r="C11463" s="1165" t="str">
        <f t="shared" si="1217"/>
        <v>VEXP80</v>
      </c>
      <c r="D11463" s="988" t="str">
        <f>'Wooden Volumes'!$P$14</f>
        <v>Green 
RAL 6018</v>
      </c>
      <c r="E11463" s="1165" t="s">
        <v>27837</v>
      </c>
      <c r="F11463" s="1165" t="s">
        <v>28595</v>
      </c>
    </row>
    <row r="11464" spans="1:6">
      <c r="A11464" s="1165" t="str">
        <f t="shared" si="1216"/>
        <v>VEXP80WHI</v>
      </c>
      <c r="B11464" s="1165">
        <f>IFERROR(INDEX('Wooden Volumes'!$B$14:$S$554,MATCH(C11464,'Wooden Volumes'!$B$14:$B$552,FALSE),MATCH(D11464,'Wooden Volumes'!$B$14:$S$14,FALSE)),0)</f>
        <v>0</v>
      </c>
      <c r="C11464" s="1165" t="str">
        <f t="shared" si="1217"/>
        <v>VEXP80</v>
      </c>
      <c r="D11464" s="988" t="str">
        <f>'Wooden Volumes'!$Q$14</f>
        <v>White 
RAL 9003</v>
      </c>
      <c r="E11464" s="1165" t="s">
        <v>27838</v>
      </c>
      <c r="F11464" s="1165" t="s">
        <v>28595</v>
      </c>
    </row>
    <row r="11465" spans="1:6">
      <c r="A11465" s="1165" t="str">
        <f t="shared" si="1216"/>
        <v>VEXP80GRY</v>
      </c>
      <c r="B11465" s="1165">
        <f>IFERROR(INDEX('Wooden Volumes'!$B$14:$S$554,MATCH(C11465,'Wooden Volumes'!$B$14:$B$552,FALSE),MATCH(D11465,'Wooden Volumes'!$B$14:$S$14,FALSE)),0)</f>
        <v>0</v>
      </c>
      <c r="C11465" s="1165" t="str">
        <f t="shared" si="1217"/>
        <v>VEXP80</v>
      </c>
      <c r="D11465" s="988" t="str">
        <f>'Wooden Volumes'!$R$14</f>
        <v>Grey 
RAL 7038</v>
      </c>
      <c r="E11465" s="1165" t="s">
        <v>27828</v>
      </c>
      <c r="F11465" s="1165" t="s">
        <v>28595</v>
      </c>
    </row>
    <row r="11466" spans="1:6">
      <c r="A11466" s="1165" t="str">
        <f t="shared" si="1216"/>
        <v>VEXP80BLK</v>
      </c>
      <c r="B11466" s="1165">
        <f>IFERROR(INDEX('Wooden Volumes'!$B$14:$S$554,MATCH(C11466,'Wooden Volumes'!$B$14:$B$552,FALSE),MATCH(D11466,'Wooden Volumes'!$B$14:$S$14,FALSE)),0)</f>
        <v>0</v>
      </c>
      <c r="C11466" s="1165" t="str">
        <f t="shared" si="1217"/>
        <v>VEXP80</v>
      </c>
      <c r="D11466" s="988" t="str">
        <f>'Wooden Volumes'!$S$14</f>
        <v>Black 
RAL 7043</v>
      </c>
      <c r="E11466" s="1165" t="s">
        <v>27829</v>
      </c>
      <c r="F11466" s="1165" t="s">
        <v>28595</v>
      </c>
    </row>
    <row r="11467" spans="1:6">
      <c r="A11467" s="1165" t="str">
        <f t="shared" si="1216"/>
        <v>VEXP81YEL</v>
      </c>
      <c r="B11467" s="1165">
        <f>IFERROR(INDEX('Wooden Volumes'!$B$14:$S$554,MATCH(C11467,'Wooden Volumes'!$B$14:$B$552,FALSE),MATCH(D11467,'Wooden Volumes'!$B$14:$S$14,FALSE)),0)</f>
        <v>0</v>
      </c>
      <c r="C11467" s="1165" t="s">
        <v>28675</v>
      </c>
      <c r="D11467" s="1168" t="str">
        <f>'Wooden Volumes'!$K$14</f>
        <v>Yellow RAL 1018</v>
      </c>
      <c r="E11467" s="1165" t="s">
        <v>27823</v>
      </c>
      <c r="F11467" s="1165" t="s">
        <v>28595</v>
      </c>
    </row>
    <row r="11468" spans="1:6">
      <c r="A11468" s="1165" t="str">
        <f t="shared" si="1216"/>
        <v>VEXP81ORA</v>
      </c>
      <c r="B11468" s="1165">
        <f>IFERROR(INDEX('Wooden Volumes'!$B$14:$S$554,MATCH(C11468,'Wooden Volumes'!$B$14:$B$552,FALSE),MATCH(D11468,'Wooden Volumes'!$B$14:$S$14,FALSE)),0)</f>
        <v>0</v>
      </c>
      <c r="C11468" s="1165" t="str">
        <f>C11467</f>
        <v>VEXP81</v>
      </c>
      <c r="D11468" s="988" t="str">
        <f>'Wooden Volumes'!$L$14</f>
        <v>Orange RAL 2003</v>
      </c>
      <c r="E11468" s="1165" t="s">
        <v>27836</v>
      </c>
      <c r="F11468" s="1165" t="s">
        <v>28595</v>
      </c>
    </row>
    <row r="11469" spans="1:6">
      <c r="A11469" s="1165" t="str">
        <f t="shared" si="1216"/>
        <v>VEXP81RED</v>
      </c>
      <c r="B11469" s="1165">
        <f>IFERROR(INDEX('Wooden Volumes'!$B$14:$S$554,MATCH(C11469,'Wooden Volumes'!$B$14:$B$552,FALSE),MATCH(D11469,'Wooden Volumes'!$B$14:$S$14,FALSE)),0)</f>
        <v>0</v>
      </c>
      <c r="C11469" s="1165" t="str">
        <f t="shared" ref="C11469:C11474" si="1218">C11468</f>
        <v>VEXP81</v>
      </c>
      <c r="D11469" s="988" t="str">
        <f>'Wooden Volumes'!$M$14</f>
        <v>Red RAL 3020</v>
      </c>
      <c r="E11469" s="1165" t="s">
        <v>27826</v>
      </c>
      <c r="F11469" s="1165" t="s">
        <v>28595</v>
      </c>
    </row>
    <row r="11470" spans="1:6">
      <c r="A11470" s="1165" t="str">
        <f t="shared" si="1216"/>
        <v>VEXP81BLU</v>
      </c>
      <c r="B11470" s="1165">
        <f>IFERROR(INDEX('Wooden Volumes'!$B$14:$S$554,MATCH(C11470,'Wooden Volumes'!$B$14:$B$552,FALSE),MATCH(D11470,'Wooden Volumes'!$B$14:$S$14,FALSE)),0)</f>
        <v>0</v>
      </c>
      <c r="C11470" s="1165" t="str">
        <f t="shared" si="1218"/>
        <v>VEXP81</v>
      </c>
      <c r="D11470" s="988" t="str">
        <f>'Wooden Volumes'!$O$14</f>
        <v>Blue 
RAL 5015</v>
      </c>
      <c r="E11470" s="1165" t="s">
        <v>27827</v>
      </c>
      <c r="F11470" s="1165" t="s">
        <v>28595</v>
      </c>
    </row>
    <row r="11471" spans="1:6">
      <c r="A11471" s="1165" t="str">
        <f t="shared" si="1216"/>
        <v>VEXP81GRE</v>
      </c>
      <c r="B11471" s="1165">
        <f>IFERROR(INDEX('Wooden Volumes'!$B$14:$S$554,MATCH(C11471,'Wooden Volumes'!$B$14:$B$552,FALSE),MATCH(D11471,'Wooden Volumes'!$B$14:$S$14,FALSE)),0)</f>
        <v>0</v>
      </c>
      <c r="C11471" s="1165" t="str">
        <f t="shared" si="1218"/>
        <v>VEXP81</v>
      </c>
      <c r="D11471" s="988" t="str">
        <f>'Wooden Volumes'!$P$14</f>
        <v>Green 
RAL 6018</v>
      </c>
      <c r="E11471" s="1165" t="s">
        <v>27837</v>
      </c>
      <c r="F11471" s="1165" t="s">
        <v>28595</v>
      </c>
    </row>
    <row r="11472" spans="1:6">
      <c r="A11472" s="1165" t="str">
        <f t="shared" si="1216"/>
        <v>VEXP81WHI</v>
      </c>
      <c r="B11472" s="1165">
        <f>IFERROR(INDEX('Wooden Volumes'!$B$14:$S$554,MATCH(C11472,'Wooden Volumes'!$B$14:$B$552,FALSE),MATCH(D11472,'Wooden Volumes'!$B$14:$S$14,FALSE)),0)</f>
        <v>0</v>
      </c>
      <c r="C11472" s="1165" t="str">
        <f t="shared" si="1218"/>
        <v>VEXP81</v>
      </c>
      <c r="D11472" s="988" t="str">
        <f>'Wooden Volumes'!$Q$14</f>
        <v>White 
RAL 9003</v>
      </c>
      <c r="E11472" s="1165" t="s">
        <v>27838</v>
      </c>
      <c r="F11472" s="1165" t="s">
        <v>28595</v>
      </c>
    </row>
    <row r="11473" spans="1:6">
      <c r="A11473" s="1165" t="str">
        <f t="shared" si="1216"/>
        <v>VEXP81GRY</v>
      </c>
      <c r="B11473" s="1165">
        <f>IFERROR(INDEX('Wooden Volumes'!$B$14:$S$554,MATCH(C11473,'Wooden Volumes'!$B$14:$B$552,FALSE),MATCH(D11473,'Wooden Volumes'!$B$14:$S$14,FALSE)),0)</f>
        <v>0</v>
      </c>
      <c r="C11473" s="1165" t="str">
        <f t="shared" si="1218"/>
        <v>VEXP81</v>
      </c>
      <c r="D11473" s="988" t="str">
        <f>'Wooden Volumes'!$R$14</f>
        <v>Grey 
RAL 7038</v>
      </c>
      <c r="E11473" s="1165" t="s">
        <v>27828</v>
      </c>
      <c r="F11473" s="1165" t="s">
        <v>28595</v>
      </c>
    </row>
    <row r="11474" spans="1:6">
      <c r="A11474" s="1165" t="str">
        <f t="shared" si="1216"/>
        <v>VEXP81BLK</v>
      </c>
      <c r="B11474" s="1165">
        <f>IFERROR(INDEX('Wooden Volumes'!$B$14:$S$554,MATCH(C11474,'Wooden Volumes'!$B$14:$B$552,FALSE),MATCH(D11474,'Wooden Volumes'!$B$14:$S$14,FALSE)),0)</f>
        <v>0</v>
      </c>
      <c r="C11474" s="1165" t="str">
        <f t="shared" si="1218"/>
        <v>VEXP81</v>
      </c>
      <c r="D11474" s="988" t="str">
        <f>'Wooden Volumes'!$S$14</f>
        <v>Black 
RAL 7043</v>
      </c>
      <c r="E11474" s="1165" t="s">
        <v>27829</v>
      </c>
      <c r="F11474" s="1165" t="s">
        <v>28595</v>
      </c>
    </row>
    <row r="11475" spans="1:6">
      <c r="A11475" s="1165" t="str">
        <f t="shared" si="1216"/>
        <v>VEXP82YEL</v>
      </c>
      <c r="B11475" s="1165">
        <f>IFERROR(INDEX('Wooden Volumes'!$B$14:$S$554,MATCH(C11475,'Wooden Volumes'!$B$14:$B$552,FALSE),MATCH(D11475,'Wooden Volumes'!$B$14:$S$14,FALSE)),0)</f>
        <v>0</v>
      </c>
      <c r="C11475" s="1165" t="s">
        <v>28676</v>
      </c>
      <c r="D11475" s="1168" t="str">
        <f>'Wooden Volumes'!$K$14</f>
        <v>Yellow RAL 1018</v>
      </c>
      <c r="E11475" s="1165" t="s">
        <v>27823</v>
      </c>
      <c r="F11475" s="1165" t="s">
        <v>28595</v>
      </c>
    </row>
    <row r="11476" spans="1:6">
      <c r="A11476" s="1165" t="str">
        <f t="shared" si="1216"/>
        <v>VEXP82ORA</v>
      </c>
      <c r="B11476" s="1165">
        <f>IFERROR(INDEX('Wooden Volumes'!$B$14:$S$554,MATCH(C11476,'Wooden Volumes'!$B$14:$B$552,FALSE),MATCH(D11476,'Wooden Volumes'!$B$14:$S$14,FALSE)),0)</f>
        <v>0</v>
      </c>
      <c r="C11476" s="1165" t="str">
        <f>C11475</f>
        <v>VEXP82</v>
      </c>
      <c r="D11476" s="988" t="str">
        <f>'Wooden Volumes'!$L$14</f>
        <v>Orange RAL 2003</v>
      </c>
      <c r="E11476" s="1165" t="s">
        <v>27836</v>
      </c>
      <c r="F11476" s="1165" t="s">
        <v>28595</v>
      </c>
    </row>
    <row r="11477" spans="1:6">
      <c r="A11477" s="1165" t="str">
        <f t="shared" si="1216"/>
        <v>VEXP82RED</v>
      </c>
      <c r="B11477" s="1165">
        <f>IFERROR(INDEX('Wooden Volumes'!$B$14:$S$554,MATCH(C11477,'Wooden Volumes'!$B$14:$B$552,FALSE),MATCH(D11477,'Wooden Volumes'!$B$14:$S$14,FALSE)),0)</f>
        <v>0</v>
      </c>
      <c r="C11477" s="1165" t="str">
        <f t="shared" ref="C11477:C11482" si="1219">C11476</f>
        <v>VEXP82</v>
      </c>
      <c r="D11477" s="988" t="str">
        <f>'Wooden Volumes'!$M$14</f>
        <v>Red RAL 3020</v>
      </c>
      <c r="E11477" s="1165" t="s">
        <v>27826</v>
      </c>
      <c r="F11477" s="1165" t="s">
        <v>28595</v>
      </c>
    </row>
    <row r="11478" spans="1:6">
      <c r="A11478" s="1165" t="str">
        <f t="shared" si="1216"/>
        <v>VEXP82BLU</v>
      </c>
      <c r="B11478" s="1165">
        <f>IFERROR(INDEX('Wooden Volumes'!$B$14:$S$554,MATCH(C11478,'Wooden Volumes'!$B$14:$B$552,FALSE),MATCH(D11478,'Wooden Volumes'!$B$14:$S$14,FALSE)),0)</f>
        <v>0</v>
      </c>
      <c r="C11478" s="1165" t="str">
        <f t="shared" si="1219"/>
        <v>VEXP82</v>
      </c>
      <c r="D11478" s="988" t="str">
        <f>'Wooden Volumes'!$O$14</f>
        <v>Blue 
RAL 5015</v>
      </c>
      <c r="E11478" s="1165" t="s">
        <v>27827</v>
      </c>
      <c r="F11478" s="1165" t="s">
        <v>28595</v>
      </c>
    </row>
    <row r="11479" spans="1:6">
      <c r="A11479" s="1165" t="str">
        <f t="shared" si="1216"/>
        <v>VEXP82GRE</v>
      </c>
      <c r="B11479" s="1165">
        <f>IFERROR(INDEX('Wooden Volumes'!$B$14:$S$554,MATCH(C11479,'Wooden Volumes'!$B$14:$B$552,FALSE),MATCH(D11479,'Wooden Volumes'!$B$14:$S$14,FALSE)),0)</f>
        <v>0</v>
      </c>
      <c r="C11479" s="1165" t="str">
        <f t="shared" si="1219"/>
        <v>VEXP82</v>
      </c>
      <c r="D11479" s="988" t="str">
        <f>'Wooden Volumes'!$P$14</f>
        <v>Green 
RAL 6018</v>
      </c>
      <c r="E11479" s="1165" t="s">
        <v>27837</v>
      </c>
      <c r="F11479" s="1165" t="s">
        <v>28595</v>
      </c>
    </row>
    <row r="11480" spans="1:6">
      <c r="A11480" s="1165" t="str">
        <f t="shared" si="1216"/>
        <v>VEXP82WHI</v>
      </c>
      <c r="B11480" s="1165">
        <f>IFERROR(INDEX('Wooden Volumes'!$B$14:$S$554,MATCH(C11480,'Wooden Volumes'!$B$14:$B$552,FALSE),MATCH(D11480,'Wooden Volumes'!$B$14:$S$14,FALSE)),0)</f>
        <v>0</v>
      </c>
      <c r="C11480" s="1165" t="str">
        <f t="shared" si="1219"/>
        <v>VEXP82</v>
      </c>
      <c r="D11480" s="988" t="str">
        <f>'Wooden Volumes'!$Q$14</f>
        <v>White 
RAL 9003</v>
      </c>
      <c r="E11480" s="1165" t="s">
        <v>27838</v>
      </c>
      <c r="F11480" s="1165" t="s">
        <v>28595</v>
      </c>
    </row>
    <row r="11481" spans="1:6">
      <c r="A11481" s="1165" t="str">
        <f t="shared" si="1216"/>
        <v>VEXP82GRY</v>
      </c>
      <c r="B11481" s="1165">
        <f>IFERROR(INDEX('Wooden Volumes'!$B$14:$S$554,MATCH(C11481,'Wooden Volumes'!$B$14:$B$552,FALSE),MATCH(D11481,'Wooden Volumes'!$B$14:$S$14,FALSE)),0)</f>
        <v>0</v>
      </c>
      <c r="C11481" s="1165" t="str">
        <f t="shared" si="1219"/>
        <v>VEXP82</v>
      </c>
      <c r="D11481" s="988" t="str">
        <f>'Wooden Volumes'!$R$14</f>
        <v>Grey 
RAL 7038</v>
      </c>
      <c r="E11481" s="1165" t="s">
        <v>27828</v>
      </c>
      <c r="F11481" s="1165" t="s">
        <v>28595</v>
      </c>
    </row>
    <row r="11482" spans="1:6">
      <c r="A11482" s="1165" t="str">
        <f t="shared" si="1216"/>
        <v>VEXP82BLK</v>
      </c>
      <c r="B11482" s="1165">
        <f>IFERROR(INDEX('Wooden Volumes'!$B$14:$S$554,MATCH(C11482,'Wooden Volumes'!$B$14:$B$552,FALSE),MATCH(D11482,'Wooden Volumes'!$B$14:$S$14,FALSE)),0)</f>
        <v>0</v>
      </c>
      <c r="C11482" s="1165" t="str">
        <f t="shared" si="1219"/>
        <v>VEXP82</v>
      </c>
      <c r="D11482" s="988" t="str">
        <f>'Wooden Volumes'!$S$14</f>
        <v>Black 
RAL 7043</v>
      </c>
      <c r="E11482" s="1165" t="s">
        <v>27829</v>
      </c>
      <c r="F11482" s="1165" t="s">
        <v>28595</v>
      </c>
    </row>
    <row r="11483" spans="1:6">
      <c r="A11483" s="1165" t="str">
        <f t="shared" si="1216"/>
        <v>VEXP83YEL</v>
      </c>
      <c r="B11483" s="1165">
        <f>IFERROR(INDEX('Wooden Volumes'!$B$14:$S$554,MATCH(C11483,'Wooden Volumes'!$B$14:$B$552,FALSE),MATCH(D11483,'Wooden Volumes'!$B$14:$S$14,FALSE)),0)</f>
        <v>0</v>
      </c>
      <c r="C11483" s="1165" t="s">
        <v>28677</v>
      </c>
      <c r="D11483" s="1168" t="str">
        <f>'Wooden Volumes'!$K$14</f>
        <v>Yellow RAL 1018</v>
      </c>
      <c r="E11483" s="1165" t="s">
        <v>27823</v>
      </c>
      <c r="F11483" s="1165" t="s">
        <v>28595</v>
      </c>
    </row>
    <row r="11484" spans="1:6">
      <c r="A11484" s="1165" t="str">
        <f t="shared" si="1216"/>
        <v>VEXP83ORA</v>
      </c>
      <c r="B11484" s="1165">
        <f>IFERROR(INDEX('Wooden Volumes'!$B$14:$S$554,MATCH(C11484,'Wooden Volumes'!$B$14:$B$552,FALSE),MATCH(D11484,'Wooden Volumes'!$B$14:$S$14,FALSE)),0)</f>
        <v>0</v>
      </c>
      <c r="C11484" s="1165" t="str">
        <f>C11483</f>
        <v>VEXP83</v>
      </c>
      <c r="D11484" s="988" t="str">
        <f>'Wooden Volumes'!$L$14</f>
        <v>Orange RAL 2003</v>
      </c>
      <c r="E11484" s="1165" t="s">
        <v>27836</v>
      </c>
      <c r="F11484" s="1165" t="s">
        <v>28595</v>
      </c>
    </row>
    <row r="11485" spans="1:6">
      <c r="A11485" s="1165" t="str">
        <f t="shared" si="1216"/>
        <v>VEXP83RED</v>
      </c>
      <c r="B11485" s="1165">
        <f>IFERROR(INDEX('Wooden Volumes'!$B$14:$S$554,MATCH(C11485,'Wooden Volumes'!$B$14:$B$552,FALSE),MATCH(D11485,'Wooden Volumes'!$B$14:$S$14,FALSE)),0)</f>
        <v>0</v>
      </c>
      <c r="C11485" s="1165" t="str">
        <f t="shared" ref="C11485:C11490" si="1220">C11484</f>
        <v>VEXP83</v>
      </c>
      <c r="D11485" s="988" t="str">
        <f>'Wooden Volumes'!$M$14</f>
        <v>Red RAL 3020</v>
      </c>
      <c r="E11485" s="1165" t="s">
        <v>27826</v>
      </c>
      <c r="F11485" s="1165" t="s">
        <v>28595</v>
      </c>
    </row>
    <row r="11486" spans="1:6">
      <c r="A11486" s="1165" t="str">
        <f t="shared" si="1216"/>
        <v>VEXP83BLU</v>
      </c>
      <c r="B11486" s="1165">
        <f>IFERROR(INDEX('Wooden Volumes'!$B$14:$S$554,MATCH(C11486,'Wooden Volumes'!$B$14:$B$552,FALSE),MATCH(D11486,'Wooden Volumes'!$B$14:$S$14,FALSE)),0)</f>
        <v>0</v>
      </c>
      <c r="C11486" s="1165" t="str">
        <f t="shared" si="1220"/>
        <v>VEXP83</v>
      </c>
      <c r="D11486" s="988" t="str">
        <f>'Wooden Volumes'!$O$14</f>
        <v>Blue 
RAL 5015</v>
      </c>
      <c r="E11486" s="1165" t="s">
        <v>27827</v>
      </c>
      <c r="F11486" s="1165" t="s">
        <v>28595</v>
      </c>
    </row>
    <row r="11487" spans="1:6">
      <c r="A11487" s="1165" t="str">
        <f t="shared" si="1216"/>
        <v>VEXP83GRE</v>
      </c>
      <c r="B11487" s="1165">
        <f>IFERROR(INDEX('Wooden Volumes'!$B$14:$S$554,MATCH(C11487,'Wooden Volumes'!$B$14:$B$552,FALSE),MATCH(D11487,'Wooden Volumes'!$B$14:$S$14,FALSE)),0)</f>
        <v>0</v>
      </c>
      <c r="C11487" s="1165" t="str">
        <f t="shared" si="1220"/>
        <v>VEXP83</v>
      </c>
      <c r="D11487" s="988" t="str">
        <f>'Wooden Volumes'!$P$14</f>
        <v>Green 
RAL 6018</v>
      </c>
      <c r="E11487" s="1165" t="s">
        <v>27837</v>
      </c>
      <c r="F11487" s="1165" t="s">
        <v>28595</v>
      </c>
    </row>
    <row r="11488" spans="1:6">
      <c r="A11488" s="1165" t="str">
        <f t="shared" si="1216"/>
        <v>VEXP83WHI</v>
      </c>
      <c r="B11488" s="1165">
        <f>IFERROR(INDEX('Wooden Volumes'!$B$14:$S$554,MATCH(C11488,'Wooden Volumes'!$B$14:$B$552,FALSE),MATCH(D11488,'Wooden Volumes'!$B$14:$S$14,FALSE)),0)</f>
        <v>0</v>
      </c>
      <c r="C11488" s="1165" t="str">
        <f t="shared" si="1220"/>
        <v>VEXP83</v>
      </c>
      <c r="D11488" s="988" t="str">
        <f>'Wooden Volumes'!$Q$14</f>
        <v>White 
RAL 9003</v>
      </c>
      <c r="E11488" s="1165" t="s">
        <v>27838</v>
      </c>
      <c r="F11488" s="1165" t="s">
        <v>28595</v>
      </c>
    </row>
    <row r="11489" spans="1:6">
      <c r="A11489" s="1165" t="str">
        <f t="shared" si="1216"/>
        <v>VEXP83GRY</v>
      </c>
      <c r="B11489" s="1165">
        <f>IFERROR(INDEX('Wooden Volumes'!$B$14:$S$554,MATCH(C11489,'Wooden Volumes'!$B$14:$B$552,FALSE),MATCH(D11489,'Wooden Volumes'!$B$14:$S$14,FALSE)),0)</f>
        <v>0</v>
      </c>
      <c r="C11489" s="1165" t="str">
        <f t="shared" si="1220"/>
        <v>VEXP83</v>
      </c>
      <c r="D11489" s="988" t="str">
        <f>'Wooden Volumes'!$R$14</f>
        <v>Grey 
RAL 7038</v>
      </c>
      <c r="E11489" s="1165" t="s">
        <v>27828</v>
      </c>
      <c r="F11489" s="1165" t="s">
        <v>28595</v>
      </c>
    </row>
    <row r="11490" spans="1:6">
      <c r="A11490" s="1165" t="str">
        <f t="shared" si="1216"/>
        <v>VEXP83BLK</v>
      </c>
      <c r="B11490" s="1165">
        <f>IFERROR(INDEX('Wooden Volumes'!$B$14:$S$554,MATCH(C11490,'Wooden Volumes'!$B$14:$B$552,FALSE),MATCH(D11490,'Wooden Volumes'!$B$14:$S$14,FALSE)),0)</f>
        <v>0</v>
      </c>
      <c r="C11490" s="1165" t="str">
        <f t="shared" si="1220"/>
        <v>VEXP83</v>
      </c>
      <c r="D11490" s="988" t="str">
        <f>'Wooden Volumes'!$S$14</f>
        <v>Black 
RAL 7043</v>
      </c>
      <c r="E11490" s="1165" t="s">
        <v>27829</v>
      </c>
      <c r="F11490" s="1165" t="s">
        <v>28595</v>
      </c>
    </row>
    <row r="11491" spans="1:6">
      <c r="A11491" s="1165" t="str">
        <f t="shared" si="1216"/>
        <v>VEXP84YEL</v>
      </c>
      <c r="B11491" s="1165">
        <f>IFERROR(INDEX('Wooden Volumes'!$B$14:$S$554,MATCH(C11491,'Wooden Volumes'!$B$14:$B$552,FALSE),MATCH(D11491,'Wooden Volumes'!$B$14:$S$14,FALSE)),0)</f>
        <v>0</v>
      </c>
      <c r="C11491" s="1165" t="s">
        <v>28678</v>
      </c>
      <c r="D11491" s="1168" t="str">
        <f>'Wooden Volumes'!$K$14</f>
        <v>Yellow RAL 1018</v>
      </c>
      <c r="E11491" s="1165" t="s">
        <v>27823</v>
      </c>
      <c r="F11491" s="1165" t="s">
        <v>28595</v>
      </c>
    </row>
    <row r="11492" spans="1:6">
      <c r="A11492" s="1165" t="str">
        <f t="shared" si="1216"/>
        <v>VEXP84ORA</v>
      </c>
      <c r="B11492" s="1165">
        <f>IFERROR(INDEX('Wooden Volumes'!$B$14:$S$554,MATCH(C11492,'Wooden Volumes'!$B$14:$B$552,FALSE),MATCH(D11492,'Wooden Volumes'!$B$14:$S$14,FALSE)),0)</f>
        <v>0</v>
      </c>
      <c r="C11492" s="1165" t="str">
        <f>C11491</f>
        <v>VEXP84</v>
      </c>
      <c r="D11492" s="988" t="str">
        <f>'Wooden Volumes'!$L$14</f>
        <v>Orange RAL 2003</v>
      </c>
      <c r="E11492" s="1165" t="s">
        <v>27836</v>
      </c>
      <c r="F11492" s="1165" t="s">
        <v>28595</v>
      </c>
    </row>
    <row r="11493" spans="1:6">
      <c r="A11493" s="1165" t="str">
        <f t="shared" si="1216"/>
        <v>VEXP84RED</v>
      </c>
      <c r="B11493" s="1165">
        <f>IFERROR(INDEX('Wooden Volumes'!$B$14:$S$554,MATCH(C11493,'Wooden Volumes'!$B$14:$B$552,FALSE),MATCH(D11493,'Wooden Volumes'!$B$14:$S$14,FALSE)),0)</f>
        <v>0</v>
      </c>
      <c r="C11493" s="1165" t="str">
        <f t="shared" ref="C11493:C11498" si="1221">C11492</f>
        <v>VEXP84</v>
      </c>
      <c r="D11493" s="988" t="str">
        <f>'Wooden Volumes'!$M$14</f>
        <v>Red RAL 3020</v>
      </c>
      <c r="E11493" s="1165" t="s">
        <v>27826</v>
      </c>
      <c r="F11493" s="1165" t="s">
        <v>28595</v>
      </c>
    </row>
    <row r="11494" spans="1:6">
      <c r="A11494" s="1165" t="str">
        <f t="shared" si="1216"/>
        <v>VEXP84BLU</v>
      </c>
      <c r="B11494" s="1165">
        <f>IFERROR(INDEX('Wooden Volumes'!$B$14:$S$554,MATCH(C11494,'Wooden Volumes'!$B$14:$B$552,FALSE),MATCH(D11494,'Wooden Volumes'!$B$14:$S$14,FALSE)),0)</f>
        <v>0</v>
      </c>
      <c r="C11494" s="1165" t="str">
        <f t="shared" si="1221"/>
        <v>VEXP84</v>
      </c>
      <c r="D11494" s="988" t="str">
        <f>'Wooden Volumes'!$O$14</f>
        <v>Blue 
RAL 5015</v>
      </c>
      <c r="E11494" s="1165" t="s">
        <v>27827</v>
      </c>
      <c r="F11494" s="1165" t="s">
        <v>28595</v>
      </c>
    </row>
    <row r="11495" spans="1:6">
      <c r="A11495" s="1165" t="str">
        <f t="shared" si="1216"/>
        <v>VEXP84GRE</v>
      </c>
      <c r="B11495" s="1165">
        <f>IFERROR(INDEX('Wooden Volumes'!$B$14:$S$554,MATCH(C11495,'Wooden Volumes'!$B$14:$B$552,FALSE),MATCH(D11495,'Wooden Volumes'!$B$14:$S$14,FALSE)),0)</f>
        <v>0</v>
      </c>
      <c r="C11495" s="1165" t="str">
        <f t="shared" si="1221"/>
        <v>VEXP84</v>
      </c>
      <c r="D11495" s="988" t="str">
        <f>'Wooden Volumes'!$P$14</f>
        <v>Green 
RAL 6018</v>
      </c>
      <c r="E11495" s="1165" t="s">
        <v>27837</v>
      </c>
      <c r="F11495" s="1165" t="s">
        <v>28595</v>
      </c>
    </row>
    <row r="11496" spans="1:6">
      <c r="A11496" s="1165" t="str">
        <f t="shared" si="1216"/>
        <v>VEXP84WHI</v>
      </c>
      <c r="B11496" s="1165">
        <f>IFERROR(INDEX('Wooden Volumes'!$B$14:$S$554,MATCH(C11496,'Wooden Volumes'!$B$14:$B$552,FALSE),MATCH(D11496,'Wooden Volumes'!$B$14:$S$14,FALSE)),0)</f>
        <v>0</v>
      </c>
      <c r="C11496" s="1165" t="str">
        <f t="shared" si="1221"/>
        <v>VEXP84</v>
      </c>
      <c r="D11496" s="988" t="str">
        <f>'Wooden Volumes'!$Q$14</f>
        <v>White 
RAL 9003</v>
      </c>
      <c r="E11496" s="1165" t="s">
        <v>27838</v>
      </c>
      <c r="F11496" s="1165" t="s">
        <v>28595</v>
      </c>
    </row>
    <row r="11497" spans="1:6">
      <c r="A11497" s="1165" t="str">
        <f t="shared" si="1216"/>
        <v>VEXP84GRY</v>
      </c>
      <c r="B11497" s="1165">
        <f>IFERROR(INDEX('Wooden Volumes'!$B$14:$S$554,MATCH(C11497,'Wooden Volumes'!$B$14:$B$552,FALSE),MATCH(D11497,'Wooden Volumes'!$B$14:$S$14,FALSE)),0)</f>
        <v>0</v>
      </c>
      <c r="C11497" s="1165" t="str">
        <f t="shared" si="1221"/>
        <v>VEXP84</v>
      </c>
      <c r="D11497" s="988" t="str">
        <f>'Wooden Volumes'!$R$14</f>
        <v>Grey 
RAL 7038</v>
      </c>
      <c r="E11497" s="1165" t="s">
        <v>27828</v>
      </c>
      <c r="F11497" s="1165" t="s">
        <v>28595</v>
      </c>
    </row>
    <row r="11498" spans="1:6">
      <c r="A11498" s="1165" t="str">
        <f t="shared" si="1216"/>
        <v>VEXP84BLK</v>
      </c>
      <c r="B11498" s="1165">
        <f>IFERROR(INDEX('Wooden Volumes'!$B$14:$S$554,MATCH(C11498,'Wooden Volumes'!$B$14:$B$552,FALSE),MATCH(D11498,'Wooden Volumes'!$B$14:$S$14,FALSE)),0)</f>
        <v>0</v>
      </c>
      <c r="C11498" s="1165" t="str">
        <f t="shared" si="1221"/>
        <v>VEXP84</v>
      </c>
      <c r="D11498" s="988" t="str">
        <f>'Wooden Volumes'!$S$14</f>
        <v>Black 
RAL 7043</v>
      </c>
      <c r="E11498" s="1165" t="s">
        <v>27829</v>
      </c>
      <c r="F11498" s="1165" t="s">
        <v>28595</v>
      </c>
    </row>
    <row r="11499" spans="1:6">
      <c r="A11499" s="1165" t="str">
        <f t="shared" si="1216"/>
        <v>VEXP85YEL</v>
      </c>
      <c r="B11499" s="1165">
        <f>IFERROR(INDEX('Wooden Volumes'!$B$14:$S$554,MATCH(C11499,'Wooden Volumes'!$B$14:$B$552,FALSE),MATCH(D11499,'Wooden Volumes'!$B$14:$S$14,FALSE)),0)</f>
        <v>0</v>
      </c>
      <c r="C11499" s="1165" t="s">
        <v>28679</v>
      </c>
      <c r="D11499" s="1168" t="str">
        <f>'Wooden Volumes'!$K$14</f>
        <v>Yellow RAL 1018</v>
      </c>
      <c r="E11499" s="1165" t="s">
        <v>27823</v>
      </c>
      <c r="F11499" s="1165" t="s">
        <v>28595</v>
      </c>
    </row>
    <row r="11500" spans="1:6">
      <c r="A11500" s="1165" t="str">
        <f t="shared" si="1216"/>
        <v>VEXP85ORA</v>
      </c>
      <c r="B11500" s="1165">
        <f>IFERROR(INDEX('Wooden Volumes'!$B$14:$S$554,MATCH(C11500,'Wooden Volumes'!$B$14:$B$552,FALSE),MATCH(D11500,'Wooden Volumes'!$B$14:$S$14,FALSE)),0)</f>
        <v>0</v>
      </c>
      <c r="C11500" s="1165" t="str">
        <f>C11499</f>
        <v>VEXP85</v>
      </c>
      <c r="D11500" s="988" t="str">
        <f>'Wooden Volumes'!$L$14</f>
        <v>Orange RAL 2003</v>
      </c>
      <c r="E11500" s="1165" t="s">
        <v>27836</v>
      </c>
      <c r="F11500" s="1165" t="s">
        <v>28595</v>
      </c>
    </row>
    <row r="11501" spans="1:6">
      <c r="A11501" s="1165" t="str">
        <f t="shared" si="1216"/>
        <v>VEXP85RED</v>
      </c>
      <c r="B11501" s="1165">
        <f>IFERROR(INDEX('Wooden Volumes'!$B$14:$S$554,MATCH(C11501,'Wooden Volumes'!$B$14:$B$552,FALSE),MATCH(D11501,'Wooden Volumes'!$B$14:$S$14,FALSE)),0)</f>
        <v>0</v>
      </c>
      <c r="C11501" s="1165" t="str">
        <f t="shared" ref="C11501:C11506" si="1222">C11500</f>
        <v>VEXP85</v>
      </c>
      <c r="D11501" s="988" t="str">
        <f>'Wooden Volumes'!$M$14</f>
        <v>Red RAL 3020</v>
      </c>
      <c r="E11501" s="1165" t="s">
        <v>27826</v>
      </c>
      <c r="F11501" s="1165" t="s">
        <v>28595</v>
      </c>
    </row>
    <row r="11502" spans="1:6">
      <c r="A11502" s="1165" t="str">
        <f t="shared" si="1216"/>
        <v>VEXP85BLU</v>
      </c>
      <c r="B11502" s="1165">
        <f>IFERROR(INDEX('Wooden Volumes'!$B$14:$S$554,MATCH(C11502,'Wooden Volumes'!$B$14:$B$552,FALSE),MATCH(D11502,'Wooden Volumes'!$B$14:$S$14,FALSE)),0)</f>
        <v>0</v>
      </c>
      <c r="C11502" s="1165" t="str">
        <f t="shared" si="1222"/>
        <v>VEXP85</v>
      </c>
      <c r="D11502" s="988" t="str">
        <f>'Wooden Volumes'!$O$14</f>
        <v>Blue 
RAL 5015</v>
      </c>
      <c r="E11502" s="1165" t="s">
        <v>27827</v>
      </c>
      <c r="F11502" s="1165" t="s">
        <v>28595</v>
      </c>
    </row>
    <row r="11503" spans="1:6">
      <c r="A11503" s="1165" t="str">
        <f t="shared" si="1216"/>
        <v>VEXP85GRE</v>
      </c>
      <c r="B11503" s="1165">
        <f>IFERROR(INDEX('Wooden Volumes'!$B$14:$S$554,MATCH(C11503,'Wooden Volumes'!$B$14:$B$552,FALSE),MATCH(D11503,'Wooden Volumes'!$B$14:$S$14,FALSE)),0)</f>
        <v>0</v>
      </c>
      <c r="C11503" s="1165" t="str">
        <f t="shared" si="1222"/>
        <v>VEXP85</v>
      </c>
      <c r="D11503" s="988" t="str">
        <f>'Wooden Volumes'!$P$14</f>
        <v>Green 
RAL 6018</v>
      </c>
      <c r="E11503" s="1165" t="s">
        <v>27837</v>
      </c>
      <c r="F11503" s="1165" t="s">
        <v>28595</v>
      </c>
    </row>
    <row r="11504" spans="1:6">
      <c r="A11504" s="1165" t="str">
        <f t="shared" si="1216"/>
        <v>VEXP85WHI</v>
      </c>
      <c r="B11504" s="1165">
        <f>IFERROR(INDEX('Wooden Volumes'!$B$14:$S$554,MATCH(C11504,'Wooden Volumes'!$B$14:$B$552,FALSE),MATCH(D11504,'Wooden Volumes'!$B$14:$S$14,FALSE)),0)</f>
        <v>0</v>
      </c>
      <c r="C11504" s="1165" t="str">
        <f t="shared" si="1222"/>
        <v>VEXP85</v>
      </c>
      <c r="D11504" s="988" t="str">
        <f>'Wooden Volumes'!$Q$14</f>
        <v>White 
RAL 9003</v>
      </c>
      <c r="E11504" s="1165" t="s">
        <v>27838</v>
      </c>
      <c r="F11504" s="1165" t="s">
        <v>28595</v>
      </c>
    </row>
    <row r="11505" spans="1:6">
      <c r="A11505" s="1165" t="str">
        <f t="shared" si="1216"/>
        <v>VEXP85GRY</v>
      </c>
      <c r="B11505" s="1165">
        <f>IFERROR(INDEX('Wooden Volumes'!$B$14:$S$554,MATCH(C11505,'Wooden Volumes'!$B$14:$B$552,FALSE),MATCH(D11505,'Wooden Volumes'!$B$14:$S$14,FALSE)),0)</f>
        <v>0</v>
      </c>
      <c r="C11505" s="1165" t="str">
        <f t="shared" si="1222"/>
        <v>VEXP85</v>
      </c>
      <c r="D11505" s="988" t="str">
        <f>'Wooden Volumes'!$R$14</f>
        <v>Grey 
RAL 7038</v>
      </c>
      <c r="E11505" s="1165" t="s">
        <v>27828</v>
      </c>
      <c r="F11505" s="1165" t="s">
        <v>28595</v>
      </c>
    </row>
    <row r="11506" spans="1:6">
      <c r="A11506" s="1165" t="str">
        <f t="shared" si="1216"/>
        <v>VEXP85BLK</v>
      </c>
      <c r="B11506" s="1165">
        <f>IFERROR(INDEX('Wooden Volumes'!$B$14:$S$554,MATCH(C11506,'Wooden Volumes'!$B$14:$B$552,FALSE),MATCH(D11506,'Wooden Volumes'!$B$14:$S$14,FALSE)),0)</f>
        <v>0</v>
      </c>
      <c r="C11506" s="1165" t="str">
        <f t="shared" si="1222"/>
        <v>VEXP85</v>
      </c>
      <c r="D11506" s="988" t="str">
        <f>'Wooden Volumes'!$S$14</f>
        <v>Black 
RAL 7043</v>
      </c>
      <c r="E11506" s="1165" t="s">
        <v>27829</v>
      </c>
      <c r="F11506" s="1165" t="s">
        <v>28595</v>
      </c>
    </row>
    <row r="11507" spans="1:6">
      <c r="A11507" s="1165" t="str">
        <f t="shared" si="1216"/>
        <v>VEXP86YEL</v>
      </c>
      <c r="B11507" s="1165">
        <f>IFERROR(INDEX('Wooden Volumes'!$B$14:$S$554,MATCH(C11507,'Wooden Volumes'!$B$14:$B$552,FALSE),MATCH(D11507,'Wooden Volumes'!$B$14:$S$14,FALSE)),0)</f>
        <v>0</v>
      </c>
      <c r="C11507" s="1165" t="s">
        <v>28680</v>
      </c>
      <c r="D11507" s="1168" t="str">
        <f>'Wooden Volumes'!$K$14</f>
        <v>Yellow RAL 1018</v>
      </c>
      <c r="E11507" s="1165" t="s">
        <v>27823</v>
      </c>
      <c r="F11507" s="1165" t="s">
        <v>28595</v>
      </c>
    </row>
    <row r="11508" spans="1:6">
      <c r="A11508" s="1165" t="str">
        <f t="shared" si="1216"/>
        <v>VEXP86ORA</v>
      </c>
      <c r="B11508" s="1165">
        <f>IFERROR(INDEX('Wooden Volumes'!$B$14:$S$554,MATCH(C11508,'Wooden Volumes'!$B$14:$B$552,FALSE),MATCH(D11508,'Wooden Volumes'!$B$14:$S$14,FALSE)),0)</f>
        <v>0</v>
      </c>
      <c r="C11508" s="1165" t="str">
        <f>C11507</f>
        <v>VEXP86</v>
      </c>
      <c r="D11508" s="988" t="str">
        <f>'Wooden Volumes'!$L$14</f>
        <v>Orange RAL 2003</v>
      </c>
      <c r="E11508" s="1165" t="s">
        <v>27836</v>
      </c>
      <c r="F11508" s="1165" t="s">
        <v>28595</v>
      </c>
    </row>
    <row r="11509" spans="1:6">
      <c r="A11509" s="1165" t="str">
        <f t="shared" si="1216"/>
        <v>VEXP86RED</v>
      </c>
      <c r="B11509" s="1165">
        <f>IFERROR(INDEX('Wooden Volumes'!$B$14:$S$554,MATCH(C11509,'Wooden Volumes'!$B$14:$B$552,FALSE),MATCH(D11509,'Wooden Volumes'!$B$14:$S$14,FALSE)),0)</f>
        <v>0</v>
      </c>
      <c r="C11509" s="1165" t="str">
        <f t="shared" ref="C11509:C11514" si="1223">C11508</f>
        <v>VEXP86</v>
      </c>
      <c r="D11509" s="988" t="str">
        <f>'Wooden Volumes'!$M$14</f>
        <v>Red RAL 3020</v>
      </c>
      <c r="E11509" s="1165" t="s">
        <v>27826</v>
      </c>
      <c r="F11509" s="1165" t="s">
        <v>28595</v>
      </c>
    </row>
    <row r="11510" spans="1:6">
      <c r="A11510" s="1165" t="str">
        <f t="shared" si="1216"/>
        <v>VEXP86BLU</v>
      </c>
      <c r="B11510" s="1165">
        <f>IFERROR(INDEX('Wooden Volumes'!$B$14:$S$554,MATCH(C11510,'Wooden Volumes'!$B$14:$B$552,FALSE),MATCH(D11510,'Wooden Volumes'!$B$14:$S$14,FALSE)),0)</f>
        <v>0</v>
      </c>
      <c r="C11510" s="1165" t="str">
        <f t="shared" si="1223"/>
        <v>VEXP86</v>
      </c>
      <c r="D11510" s="988" t="str">
        <f>'Wooden Volumes'!$O$14</f>
        <v>Blue 
RAL 5015</v>
      </c>
      <c r="E11510" s="1165" t="s">
        <v>27827</v>
      </c>
      <c r="F11510" s="1165" t="s">
        <v>28595</v>
      </c>
    </row>
    <row r="11511" spans="1:6">
      <c r="A11511" s="1165" t="str">
        <f t="shared" si="1216"/>
        <v>VEXP86GRE</v>
      </c>
      <c r="B11511" s="1165">
        <f>IFERROR(INDEX('Wooden Volumes'!$B$14:$S$554,MATCH(C11511,'Wooden Volumes'!$B$14:$B$552,FALSE),MATCH(D11511,'Wooden Volumes'!$B$14:$S$14,FALSE)),0)</f>
        <v>0</v>
      </c>
      <c r="C11511" s="1165" t="str">
        <f t="shared" si="1223"/>
        <v>VEXP86</v>
      </c>
      <c r="D11511" s="988" t="str">
        <f>'Wooden Volumes'!$P$14</f>
        <v>Green 
RAL 6018</v>
      </c>
      <c r="E11511" s="1165" t="s">
        <v>27837</v>
      </c>
      <c r="F11511" s="1165" t="s">
        <v>28595</v>
      </c>
    </row>
    <row r="11512" spans="1:6">
      <c r="A11512" s="1165" t="str">
        <f t="shared" si="1216"/>
        <v>VEXP86WHI</v>
      </c>
      <c r="B11512" s="1165">
        <f>IFERROR(INDEX('Wooden Volumes'!$B$14:$S$554,MATCH(C11512,'Wooden Volumes'!$B$14:$B$552,FALSE),MATCH(D11512,'Wooden Volumes'!$B$14:$S$14,FALSE)),0)</f>
        <v>0</v>
      </c>
      <c r="C11512" s="1165" t="str">
        <f t="shared" si="1223"/>
        <v>VEXP86</v>
      </c>
      <c r="D11512" s="988" t="str">
        <f>'Wooden Volumes'!$Q$14</f>
        <v>White 
RAL 9003</v>
      </c>
      <c r="E11512" s="1165" t="s">
        <v>27838</v>
      </c>
      <c r="F11512" s="1165" t="s">
        <v>28595</v>
      </c>
    </row>
    <row r="11513" spans="1:6">
      <c r="A11513" s="1165" t="str">
        <f t="shared" si="1216"/>
        <v>VEXP86GRY</v>
      </c>
      <c r="B11513" s="1165">
        <f>IFERROR(INDEX('Wooden Volumes'!$B$14:$S$554,MATCH(C11513,'Wooden Volumes'!$B$14:$B$552,FALSE),MATCH(D11513,'Wooden Volumes'!$B$14:$S$14,FALSE)),0)</f>
        <v>0</v>
      </c>
      <c r="C11513" s="1165" t="str">
        <f t="shared" si="1223"/>
        <v>VEXP86</v>
      </c>
      <c r="D11513" s="988" t="str">
        <f>'Wooden Volumes'!$R$14</f>
        <v>Grey 
RAL 7038</v>
      </c>
      <c r="E11513" s="1165" t="s">
        <v>27828</v>
      </c>
      <c r="F11513" s="1165" t="s">
        <v>28595</v>
      </c>
    </row>
    <row r="11514" spans="1:6">
      <c r="A11514" s="1165" t="str">
        <f t="shared" ref="A11514" si="1224">CONCATENATE(C11514,E11514)</f>
        <v>VEXP86BLK</v>
      </c>
      <c r="B11514" s="1165">
        <f>IFERROR(INDEX('Wooden Volumes'!$B$14:$S$554,MATCH(C11514,'Wooden Volumes'!$B$14:$B$552,FALSE),MATCH(D11514,'Wooden Volumes'!$B$14:$S$14,FALSE)),0)</f>
        <v>0</v>
      </c>
      <c r="C11514" s="1165" t="str">
        <f t="shared" si="1223"/>
        <v>VEXP86</v>
      </c>
      <c r="D11514" s="988" t="str">
        <f>'Wooden Volumes'!$S$14</f>
        <v>Black 
RAL 7043</v>
      </c>
      <c r="E11514" s="1165" t="s">
        <v>27829</v>
      </c>
      <c r="F11514" s="1165" t="s">
        <v>28595</v>
      </c>
    </row>
    <row r="11515" spans="1:6">
      <c r="A11515" s="1165" t="str">
        <f t="shared" ref="A11515:A11570" si="1225">CONCATENATE(C11515,E11515)</f>
        <v>VEXP87YEL</v>
      </c>
      <c r="B11515" s="1165">
        <f>IFERROR(INDEX('Wooden Volumes'!$B$14:$S$554,MATCH(C11515,'Wooden Volumes'!$B$14:$B$552,FALSE),MATCH(D11515,'Wooden Volumes'!$B$14:$S$14,FALSE)),0)</f>
        <v>0</v>
      </c>
      <c r="C11515" s="1165" t="s">
        <v>28681</v>
      </c>
      <c r="D11515" s="1168" t="str">
        <f>'Wooden Volumes'!$K$14</f>
        <v>Yellow RAL 1018</v>
      </c>
      <c r="E11515" s="1165" t="s">
        <v>27823</v>
      </c>
      <c r="F11515" s="1165" t="s">
        <v>28595</v>
      </c>
    </row>
    <row r="11516" spans="1:6">
      <c r="A11516" s="1165" t="str">
        <f t="shared" si="1225"/>
        <v>VEXP87ORA</v>
      </c>
      <c r="B11516" s="1165">
        <f>IFERROR(INDEX('Wooden Volumes'!$B$14:$S$554,MATCH(C11516,'Wooden Volumes'!$B$14:$B$552,FALSE),MATCH(D11516,'Wooden Volumes'!$B$14:$S$14,FALSE)),0)</f>
        <v>0</v>
      </c>
      <c r="C11516" s="1165" t="str">
        <f>C11515</f>
        <v>VEXP87</v>
      </c>
      <c r="D11516" s="988" t="str">
        <f>'Wooden Volumes'!$L$14</f>
        <v>Orange RAL 2003</v>
      </c>
      <c r="E11516" s="1165" t="s">
        <v>27836</v>
      </c>
      <c r="F11516" s="1165" t="s">
        <v>28595</v>
      </c>
    </row>
    <row r="11517" spans="1:6">
      <c r="A11517" s="1165" t="str">
        <f t="shared" si="1225"/>
        <v>VEXP87RED</v>
      </c>
      <c r="B11517" s="1165">
        <f>IFERROR(INDEX('Wooden Volumes'!$B$14:$S$554,MATCH(C11517,'Wooden Volumes'!$B$14:$B$552,FALSE),MATCH(D11517,'Wooden Volumes'!$B$14:$S$14,FALSE)),0)</f>
        <v>0</v>
      </c>
      <c r="C11517" s="1165" t="str">
        <f t="shared" ref="C11517:C11522" si="1226">C11516</f>
        <v>VEXP87</v>
      </c>
      <c r="D11517" s="988" t="str">
        <f>'Wooden Volumes'!$M$14</f>
        <v>Red RAL 3020</v>
      </c>
      <c r="E11517" s="1165" t="s">
        <v>27826</v>
      </c>
      <c r="F11517" s="1165" t="s">
        <v>28595</v>
      </c>
    </row>
    <row r="11518" spans="1:6">
      <c r="A11518" s="1165" t="str">
        <f t="shared" si="1225"/>
        <v>VEXP87BLU</v>
      </c>
      <c r="B11518" s="1165">
        <f>IFERROR(INDEX('Wooden Volumes'!$B$14:$S$554,MATCH(C11518,'Wooden Volumes'!$B$14:$B$552,FALSE),MATCH(D11518,'Wooden Volumes'!$B$14:$S$14,FALSE)),0)</f>
        <v>0</v>
      </c>
      <c r="C11518" s="1165" t="str">
        <f t="shared" si="1226"/>
        <v>VEXP87</v>
      </c>
      <c r="D11518" s="988" t="str">
        <f>'Wooden Volumes'!$O$14</f>
        <v>Blue 
RAL 5015</v>
      </c>
      <c r="E11518" s="1165" t="s">
        <v>27827</v>
      </c>
      <c r="F11518" s="1165" t="s">
        <v>28595</v>
      </c>
    </row>
    <row r="11519" spans="1:6">
      <c r="A11519" s="1165" t="str">
        <f t="shared" si="1225"/>
        <v>VEXP87GRE</v>
      </c>
      <c r="B11519" s="1165">
        <f>IFERROR(INDEX('Wooden Volumes'!$B$14:$S$554,MATCH(C11519,'Wooden Volumes'!$B$14:$B$552,FALSE),MATCH(D11519,'Wooden Volumes'!$B$14:$S$14,FALSE)),0)</f>
        <v>0</v>
      </c>
      <c r="C11519" s="1165" t="str">
        <f t="shared" si="1226"/>
        <v>VEXP87</v>
      </c>
      <c r="D11519" s="988" t="str">
        <f>'Wooden Volumes'!$P$14</f>
        <v>Green 
RAL 6018</v>
      </c>
      <c r="E11519" s="1165" t="s">
        <v>27837</v>
      </c>
      <c r="F11519" s="1165" t="s">
        <v>28595</v>
      </c>
    </row>
    <row r="11520" spans="1:6">
      <c r="A11520" s="1165" t="str">
        <f t="shared" si="1225"/>
        <v>VEXP87WHI</v>
      </c>
      <c r="B11520" s="1165">
        <f>IFERROR(INDEX('Wooden Volumes'!$B$14:$S$554,MATCH(C11520,'Wooden Volumes'!$B$14:$B$552,FALSE),MATCH(D11520,'Wooden Volumes'!$B$14:$S$14,FALSE)),0)</f>
        <v>0</v>
      </c>
      <c r="C11520" s="1165" t="str">
        <f t="shared" si="1226"/>
        <v>VEXP87</v>
      </c>
      <c r="D11520" s="988" t="str">
        <f>'Wooden Volumes'!$Q$14</f>
        <v>White 
RAL 9003</v>
      </c>
      <c r="E11520" s="1165" t="s">
        <v>27838</v>
      </c>
      <c r="F11520" s="1165" t="s">
        <v>28595</v>
      </c>
    </row>
    <row r="11521" spans="1:6">
      <c r="A11521" s="1165" t="str">
        <f t="shared" si="1225"/>
        <v>VEXP87GRY</v>
      </c>
      <c r="B11521" s="1165">
        <f>IFERROR(INDEX('Wooden Volumes'!$B$14:$S$554,MATCH(C11521,'Wooden Volumes'!$B$14:$B$552,FALSE),MATCH(D11521,'Wooden Volumes'!$B$14:$S$14,FALSE)),0)</f>
        <v>0</v>
      </c>
      <c r="C11521" s="1165" t="str">
        <f t="shared" si="1226"/>
        <v>VEXP87</v>
      </c>
      <c r="D11521" s="988" t="str">
        <f>'Wooden Volumes'!$R$14</f>
        <v>Grey 
RAL 7038</v>
      </c>
      <c r="E11521" s="1165" t="s">
        <v>27828</v>
      </c>
      <c r="F11521" s="1165" t="s">
        <v>28595</v>
      </c>
    </row>
    <row r="11522" spans="1:6">
      <c r="A11522" s="1165" t="str">
        <f t="shared" si="1225"/>
        <v>VEXP87BLK</v>
      </c>
      <c r="B11522" s="1165">
        <f>IFERROR(INDEX('Wooden Volumes'!$B$14:$S$554,MATCH(C11522,'Wooden Volumes'!$B$14:$B$552,FALSE),MATCH(D11522,'Wooden Volumes'!$B$14:$S$14,FALSE)),0)</f>
        <v>0</v>
      </c>
      <c r="C11522" s="1165" t="str">
        <f t="shared" si="1226"/>
        <v>VEXP87</v>
      </c>
      <c r="D11522" s="988" t="str">
        <f>'Wooden Volumes'!$S$14</f>
        <v>Black 
RAL 7043</v>
      </c>
      <c r="E11522" s="1165" t="s">
        <v>27829</v>
      </c>
      <c r="F11522" s="1165" t="s">
        <v>28595</v>
      </c>
    </row>
    <row r="11523" spans="1:6">
      <c r="A11523" s="1165" t="str">
        <f t="shared" si="1225"/>
        <v>VEXP88YEL</v>
      </c>
      <c r="B11523" s="1165">
        <f>IFERROR(INDEX('Wooden Volumes'!$B$14:$S$554,MATCH(C11523,'Wooden Volumes'!$B$14:$B$552,FALSE),MATCH(D11523,'Wooden Volumes'!$B$14:$S$14,FALSE)),0)</f>
        <v>0</v>
      </c>
      <c r="C11523" s="1165" t="s">
        <v>28682</v>
      </c>
      <c r="D11523" s="1168" t="str">
        <f>'Wooden Volumes'!$K$14</f>
        <v>Yellow RAL 1018</v>
      </c>
      <c r="E11523" s="1165" t="s">
        <v>27823</v>
      </c>
      <c r="F11523" s="1165" t="s">
        <v>28595</v>
      </c>
    </row>
    <row r="11524" spans="1:6">
      <c r="A11524" s="1165" t="str">
        <f t="shared" si="1225"/>
        <v>VEXP88ORA</v>
      </c>
      <c r="B11524" s="1165">
        <f>IFERROR(INDEX('Wooden Volumes'!$B$14:$S$554,MATCH(C11524,'Wooden Volumes'!$B$14:$B$552,FALSE),MATCH(D11524,'Wooden Volumes'!$B$14:$S$14,FALSE)),0)</f>
        <v>0</v>
      </c>
      <c r="C11524" s="1165" t="str">
        <f>C11523</f>
        <v>VEXP88</v>
      </c>
      <c r="D11524" s="988" t="str">
        <f>'Wooden Volumes'!$L$14</f>
        <v>Orange RAL 2003</v>
      </c>
      <c r="E11524" s="1165" t="s">
        <v>27836</v>
      </c>
      <c r="F11524" s="1165" t="s">
        <v>28595</v>
      </c>
    </row>
    <row r="11525" spans="1:6">
      <c r="A11525" s="1165" t="str">
        <f t="shared" si="1225"/>
        <v>VEXP88RED</v>
      </c>
      <c r="B11525" s="1165">
        <f>IFERROR(INDEX('Wooden Volumes'!$B$14:$S$554,MATCH(C11525,'Wooden Volumes'!$B$14:$B$552,FALSE),MATCH(D11525,'Wooden Volumes'!$B$14:$S$14,FALSE)),0)</f>
        <v>0</v>
      </c>
      <c r="C11525" s="1165" t="str">
        <f t="shared" ref="C11525:C11530" si="1227">C11524</f>
        <v>VEXP88</v>
      </c>
      <c r="D11525" s="988" t="str">
        <f>'Wooden Volumes'!$M$14</f>
        <v>Red RAL 3020</v>
      </c>
      <c r="E11525" s="1165" t="s">
        <v>27826</v>
      </c>
      <c r="F11525" s="1165" t="s">
        <v>28595</v>
      </c>
    </row>
    <row r="11526" spans="1:6">
      <c r="A11526" s="1165" t="str">
        <f t="shared" si="1225"/>
        <v>VEXP88BLU</v>
      </c>
      <c r="B11526" s="1165">
        <f>IFERROR(INDEX('Wooden Volumes'!$B$14:$S$554,MATCH(C11526,'Wooden Volumes'!$B$14:$B$552,FALSE),MATCH(D11526,'Wooden Volumes'!$B$14:$S$14,FALSE)),0)</f>
        <v>0</v>
      </c>
      <c r="C11526" s="1165" t="str">
        <f t="shared" si="1227"/>
        <v>VEXP88</v>
      </c>
      <c r="D11526" s="988" t="str">
        <f>'Wooden Volumes'!$O$14</f>
        <v>Blue 
RAL 5015</v>
      </c>
      <c r="E11526" s="1165" t="s">
        <v>27827</v>
      </c>
      <c r="F11526" s="1165" t="s">
        <v>28595</v>
      </c>
    </row>
    <row r="11527" spans="1:6">
      <c r="A11527" s="1165" t="str">
        <f t="shared" si="1225"/>
        <v>VEXP88GRE</v>
      </c>
      <c r="B11527" s="1165">
        <f>IFERROR(INDEX('Wooden Volumes'!$B$14:$S$554,MATCH(C11527,'Wooden Volumes'!$B$14:$B$552,FALSE),MATCH(D11527,'Wooden Volumes'!$B$14:$S$14,FALSE)),0)</f>
        <v>0</v>
      </c>
      <c r="C11527" s="1165" t="str">
        <f t="shared" si="1227"/>
        <v>VEXP88</v>
      </c>
      <c r="D11527" s="988" t="str">
        <f>'Wooden Volumes'!$P$14</f>
        <v>Green 
RAL 6018</v>
      </c>
      <c r="E11527" s="1165" t="s">
        <v>27837</v>
      </c>
      <c r="F11527" s="1165" t="s">
        <v>28595</v>
      </c>
    </row>
    <row r="11528" spans="1:6">
      <c r="A11528" s="1165" t="str">
        <f t="shared" si="1225"/>
        <v>VEXP88WHI</v>
      </c>
      <c r="B11528" s="1165">
        <f>IFERROR(INDEX('Wooden Volumes'!$B$14:$S$554,MATCH(C11528,'Wooden Volumes'!$B$14:$B$552,FALSE),MATCH(D11528,'Wooden Volumes'!$B$14:$S$14,FALSE)),0)</f>
        <v>0</v>
      </c>
      <c r="C11528" s="1165" t="str">
        <f t="shared" si="1227"/>
        <v>VEXP88</v>
      </c>
      <c r="D11528" s="988" t="str">
        <f>'Wooden Volumes'!$Q$14</f>
        <v>White 
RAL 9003</v>
      </c>
      <c r="E11528" s="1165" t="s">
        <v>27838</v>
      </c>
      <c r="F11528" s="1165" t="s">
        <v>28595</v>
      </c>
    </row>
    <row r="11529" spans="1:6">
      <c r="A11529" s="1165" t="str">
        <f t="shared" si="1225"/>
        <v>VEXP88GRY</v>
      </c>
      <c r="B11529" s="1165">
        <f>IFERROR(INDEX('Wooden Volumes'!$B$14:$S$554,MATCH(C11529,'Wooden Volumes'!$B$14:$B$552,FALSE),MATCH(D11529,'Wooden Volumes'!$B$14:$S$14,FALSE)),0)</f>
        <v>0</v>
      </c>
      <c r="C11529" s="1165" t="str">
        <f t="shared" si="1227"/>
        <v>VEXP88</v>
      </c>
      <c r="D11529" s="988" t="str">
        <f>'Wooden Volumes'!$R$14</f>
        <v>Grey 
RAL 7038</v>
      </c>
      <c r="E11529" s="1165" t="s">
        <v>27828</v>
      </c>
      <c r="F11529" s="1165" t="s">
        <v>28595</v>
      </c>
    </row>
    <row r="11530" spans="1:6">
      <c r="A11530" s="1165" t="str">
        <f t="shared" si="1225"/>
        <v>VEXP88BLK</v>
      </c>
      <c r="B11530" s="1165">
        <f>IFERROR(INDEX('Wooden Volumes'!$B$14:$S$554,MATCH(C11530,'Wooden Volumes'!$B$14:$B$552,FALSE),MATCH(D11530,'Wooden Volumes'!$B$14:$S$14,FALSE)),0)</f>
        <v>0</v>
      </c>
      <c r="C11530" s="1165" t="str">
        <f t="shared" si="1227"/>
        <v>VEXP88</v>
      </c>
      <c r="D11530" s="988" t="str">
        <f>'Wooden Volumes'!$S$14</f>
        <v>Black 
RAL 7043</v>
      </c>
      <c r="E11530" s="1165" t="s">
        <v>27829</v>
      </c>
      <c r="F11530" s="1165" t="s">
        <v>28595</v>
      </c>
    </row>
    <row r="11531" spans="1:6">
      <c r="A11531" s="1165" t="str">
        <f t="shared" si="1225"/>
        <v>VEXP89YEL</v>
      </c>
      <c r="B11531" s="1165">
        <f>IFERROR(INDEX('Wooden Volumes'!$B$14:$S$554,MATCH(C11531,'Wooden Volumes'!$B$14:$B$552,FALSE),MATCH(D11531,'Wooden Volumes'!$B$14:$S$14,FALSE)),0)</f>
        <v>0</v>
      </c>
      <c r="C11531" s="1165" t="s">
        <v>28683</v>
      </c>
      <c r="D11531" s="1168" t="str">
        <f>'Wooden Volumes'!$K$14</f>
        <v>Yellow RAL 1018</v>
      </c>
      <c r="E11531" s="1165" t="s">
        <v>27823</v>
      </c>
      <c r="F11531" s="1165" t="s">
        <v>28595</v>
      </c>
    </row>
    <row r="11532" spans="1:6">
      <c r="A11532" s="1165" t="str">
        <f t="shared" si="1225"/>
        <v>VEXP89ORA</v>
      </c>
      <c r="B11532" s="1165">
        <f>IFERROR(INDEX('Wooden Volumes'!$B$14:$S$554,MATCH(C11532,'Wooden Volumes'!$B$14:$B$552,FALSE),MATCH(D11532,'Wooden Volumes'!$B$14:$S$14,FALSE)),0)</f>
        <v>0</v>
      </c>
      <c r="C11532" s="1165" t="str">
        <f>C11531</f>
        <v>VEXP89</v>
      </c>
      <c r="D11532" s="988" t="str">
        <f>'Wooden Volumes'!$L$14</f>
        <v>Orange RAL 2003</v>
      </c>
      <c r="E11532" s="1165" t="s">
        <v>27836</v>
      </c>
      <c r="F11532" s="1165" t="s">
        <v>28595</v>
      </c>
    </row>
    <row r="11533" spans="1:6">
      <c r="A11533" s="1165" t="str">
        <f t="shared" si="1225"/>
        <v>VEXP89RED</v>
      </c>
      <c r="B11533" s="1165">
        <f>IFERROR(INDEX('Wooden Volumes'!$B$14:$S$554,MATCH(C11533,'Wooden Volumes'!$B$14:$B$552,FALSE),MATCH(D11533,'Wooden Volumes'!$B$14:$S$14,FALSE)),0)</f>
        <v>0</v>
      </c>
      <c r="C11533" s="1165" t="str">
        <f t="shared" ref="C11533:C11538" si="1228">C11532</f>
        <v>VEXP89</v>
      </c>
      <c r="D11533" s="988" t="str">
        <f>'Wooden Volumes'!$M$14</f>
        <v>Red RAL 3020</v>
      </c>
      <c r="E11533" s="1165" t="s">
        <v>27826</v>
      </c>
      <c r="F11533" s="1165" t="s">
        <v>28595</v>
      </c>
    </row>
    <row r="11534" spans="1:6">
      <c r="A11534" s="1165" t="str">
        <f t="shared" si="1225"/>
        <v>VEXP89BLU</v>
      </c>
      <c r="B11534" s="1165">
        <f>IFERROR(INDEX('Wooden Volumes'!$B$14:$S$554,MATCH(C11534,'Wooden Volumes'!$B$14:$B$552,FALSE),MATCH(D11534,'Wooden Volumes'!$B$14:$S$14,FALSE)),0)</f>
        <v>0</v>
      </c>
      <c r="C11534" s="1165" t="str">
        <f t="shared" si="1228"/>
        <v>VEXP89</v>
      </c>
      <c r="D11534" s="988" t="str">
        <f>'Wooden Volumes'!$O$14</f>
        <v>Blue 
RAL 5015</v>
      </c>
      <c r="E11534" s="1165" t="s">
        <v>27827</v>
      </c>
      <c r="F11534" s="1165" t="s">
        <v>28595</v>
      </c>
    </row>
    <row r="11535" spans="1:6">
      <c r="A11535" s="1165" t="str">
        <f t="shared" si="1225"/>
        <v>VEXP89GRE</v>
      </c>
      <c r="B11535" s="1165">
        <f>IFERROR(INDEX('Wooden Volumes'!$B$14:$S$554,MATCH(C11535,'Wooden Volumes'!$B$14:$B$552,FALSE),MATCH(D11535,'Wooden Volumes'!$B$14:$S$14,FALSE)),0)</f>
        <v>0</v>
      </c>
      <c r="C11535" s="1165" t="str">
        <f t="shared" si="1228"/>
        <v>VEXP89</v>
      </c>
      <c r="D11535" s="988" t="str">
        <f>'Wooden Volumes'!$P$14</f>
        <v>Green 
RAL 6018</v>
      </c>
      <c r="E11535" s="1165" t="s">
        <v>27837</v>
      </c>
      <c r="F11535" s="1165" t="s">
        <v>28595</v>
      </c>
    </row>
    <row r="11536" spans="1:6">
      <c r="A11536" s="1165" t="str">
        <f t="shared" si="1225"/>
        <v>VEXP89WHI</v>
      </c>
      <c r="B11536" s="1165">
        <f>IFERROR(INDEX('Wooden Volumes'!$B$14:$S$554,MATCH(C11536,'Wooden Volumes'!$B$14:$B$552,FALSE),MATCH(D11536,'Wooden Volumes'!$B$14:$S$14,FALSE)),0)</f>
        <v>0</v>
      </c>
      <c r="C11536" s="1165" t="str">
        <f t="shared" si="1228"/>
        <v>VEXP89</v>
      </c>
      <c r="D11536" s="988" t="str">
        <f>'Wooden Volumes'!$Q$14</f>
        <v>White 
RAL 9003</v>
      </c>
      <c r="E11536" s="1165" t="s">
        <v>27838</v>
      </c>
      <c r="F11536" s="1165" t="s">
        <v>28595</v>
      </c>
    </row>
    <row r="11537" spans="1:6">
      <c r="A11537" s="1165" t="str">
        <f t="shared" si="1225"/>
        <v>VEXP89GRY</v>
      </c>
      <c r="B11537" s="1165">
        <f>IFERROR(INDEX('Wooden Volumes'!$B$14:$S$554,MATCH(C11537,'Wooden Volumes'!$B$14:$B$552,FALSE),MATCH(D11537,'Wooden Volumes'!$B$14:$S$14,FALSE)),0)</f>
        <v>0</v>
      </c>
      <c r="C11537" s="1165" t="str">
        <f t="shared" si="1228"/>
        <v>VEXP89</v>
      </c>
      <c r="D11537" s="988" t="str">
        <f>'Wooden Volumes'!$R$14</f>
        <v>Grey 
RAL 7038</v>
      </c>
      <c r="E11537" s="1165" t="s">
        <v>27828</v>
      </c>
      <c r="F11537" s="1165" t="s">
        <v>28595</v>
      </c>
    </row>
    <row r="11538" spans="1:6">
      <c r="A11538" s="1165" t="str">
        <f t="shared" si="1225"/>
        <v>VEXP89BLK</v>
      </c>
      <c r="B11538" s="1165">
        <f>IFERROR(INDEX('Wooden Volumes'!$B$14:$S$554,MATCH(C11538,'Wooden Volumes'!$B$14:$B$552,FALSE),MATCH(D11538,'Wooden Volumes'!$B$14:$S$14,FALSE)),0)</f>
        <v>0</v>
      </c>
      <c r="C11538" s="1165" t="str">
        <f t="shared" si="1228"/>
        <v>VEXP89</v>
      </c>
      <c r="D11538" s="988" t="str">
        <f>'Wooden Volumes'!$S$14</f>
        <v>Black 
RAL 7043</v>
      </c>
      <c r="E11538" s="1165" t="s">
        <v>27829</v>
      </c>
      <c r="F11538" s="1165" t="s">
        <v>28595</v>
      </c>
    </row>
    <row r="11539" spans="1:6">
      <c r="A11539" s="1165" t="str">
        <f t="shared" si="1225"/>
        <v>VEXP90YEL</v>
      </c>
      <c r="B11539" s="1165">
        <f>IFERROR(INDEX('Wooden Volumes'!$B$14:$S$554,MATCH(C11539,'Wooden Volumes'!$B$14:$B$552,FALSE),MATCH(D11539,'Wooden Volumes'!$B$14:$S$14,FALSE)),0)</f>
        <v>0</v>
      </c>
      <c r="C11539" s="1165" t="s">
        <v>28684</v>
      </c>
      <c r="D11539" s="1168" t="str">
        <f>'Wooden Volumes'!$K$14</f>
        <v>Yellow RAL 1018</v>
      </c>
      <c r="E11539" s="1165" t="s">
        <v>27823</v>
      </c>
      <c r="F11539" s="1165" t="s">
        <v>28595</v>
      </c>
    </row>
    <row r="11540" spans="1:6">
      <c r="A11540" s="1165" t="str">
        <f t="shared" si="1225"/>
        <v>VEXP90ORA</v>
      </c>
      <c r="B11540" s="1165">
        <f>IFERROR(INDEX('Wooden Volumes'!$B$14:$S$554,MATCH(C11540,'Wooden Volumes'!$B$14:$B$552,FALSE),MATCH(D11540,'Wooden Volumes'!$B$14:$S$14,FALSE)),0)</f>
        <v>0</v>
      </c>
      <c r="C11540" s="1165" t="str">
        <f>C11539</f>
        <v>VEXP90</v>
      </c>
      <c r="D11540" s="988" t="str">
        <f>'Wooden Volumes'!$L$14</f>
        <v>Orange RAL 2003</v>
      </c>
      <c r="E11540" s="1165" t="s">
        <v>27836</v>
      </c>
      <c r="F11540" s="1165" t="s">
        <v>28595</v>
      </c>
    </row>
    <row r="11541" spans="1:6">
      <c r="A11541" s="1165" t="str">
        <f t="shared" si="1225"/>
        <v>VEXP90RED</v>
      </c>
      <c r="B11541" s="1165">
        <f>IFERROR(INDEX('Wooden Volumes'!$B$14:$S$554,MATCH(C11541,'Wooden Volumes'!$B$14:$B$552,FALSE),MATCH(D11541,'Wooden Volumes'!$B$14:$S$14,FALSE)),0)</f>
        <v>0</v>
      </c>
      <c r="C11541" s="1165" t="str">
        <f t="shared" ref="C11541:C11546" si="1229">C11540</f>
        <v>VEXP90</v>
      </c>
      <c r="D11541" s="988" t="str">
        <f>'Wooden Volumes'!$M$14</f>
        <v>Red RAL 3020</v>
      </c>
      <c r="E11541" s="1165" t="s">
        <v>27826</v>
      </c>
      <c r="F11541" s="1165" t="s">
        <v>28595</v>
      </c>
    </row>
    <row r="11542" spans="1:6">
      <c r="A11542" s="1165" t="str">
        <f t="shared" si="1225"/>
        <v>VEXP90BLU</v>
      </c>
      <c r="B11542" s="1165">
        <f>IFERROR(INDEX('Wooden Volumes'!$B$14:$S$554,MATCH(C11542,'Wooden Volumes'!$B$14:$B$552,FALSE),MATCH(D11542,'Wooden Volumes'!$B$14:$S$14,FALSE)),0)</f>
        <v>0</v>
      </c>
      <c r="C11542" s="1165" t="str">
        <f t="shared" si="1229"/>
        <v>VEXP90</v>
      </c>
      <c r="D11542" s="988" t="str">
        <f>'Wooden Volumes'!$O$14</f>
        <v>Blue 
RAL 5015</v>
      </c>
      <c r="E11542" s="1165" t="s">
        <v>27827</v>
      </c>
      <c r="F11542" s="1165" t="s">
        <v>28595</v>
      </c>
    </row>
    <row r="11543" spans="1:6">
      <c r="A11543" s="1165" t="str">
        <f t="shared" si="1225"/>
        <v>VEXP90GRE</v>
      </c>
      <c r="B11543" s="1165">
        <f>IFERROR(INDEX('Wooden Volumes'!$B$14:$S$554,MATCH(C11543,'Wooden Volumes'!$B$14:$B$552,FALSE),MATCH(D11543,'Wooden Volumes'!$B$14:$S$14,FALSE)),0)</f>
        <v>0</v>
      </c>
      <c r="C11543" s="1165" t="str">
        <f t="shared" si="1229"/>
        <v>VEXP90</v>
      </c>
      <c r="D11543" s="988" t="str">
        <f>'Wooden Volumes'!$P$14</f>
        <v>Green 
RAL 6018</v>
      </c>
      <c r="E11543" s="1165" t="s">
        <v>27837</v>
      </c>
      <c r="F11543" s="1165" t="s">
        <v>28595</v>
      </c>
    </row>
    <row r="11544" spans="1:6">
      <c r="A11544" s="1165" t="str">
        <f t="shared" si="1225"/>
        <v>VEXP90WHI</v>
      </c>
      <c r="B11544" s="1165">
        <f>IFERROR(INDEX('Wooden Volumes'!$B$14:$S$554,MATCH(C11544,'Wooden Volumes'!$B$14:$B$552,FALSE),MATCH(D11544,'Wooden Volumes'!$B$14:$S$14,FALSE)),0)</f>
        <v>0</v>
      </c>
      <c r="C11544" s="1165" t="str">
        <f t="shared" si="1229"/>
        <v>VEXP90</v>
      </c>
      <c r="D11544" s="988" t="str">
        <f>'Wooden Volumes'!$Q$14</f>
        <v>White 
RAL 9003</v>
      </c>
      <c r="E11544" s="1165" t="s">
        <v>27838</v>
      </c>
      <c r="F11544" s="1165" t="s">
        <v>28595</v>
      </c>
    </row>
    <row r="11545" spans="1:6">
      <c r="A11545" s="1165" t="str">
        <f t="shared" si="1225"/>
        <v>VEXP90GRY</v>
      </c>
      <c r="B11545" s="1165">
        <f>IFERROR(INDEX('Wooden Volumes'!$B$14:$S$554,MATCH(C11545,'Wooden Volumes'!$B$14:$B$552,FALSE),MATCH(D11545,'Wooden Volumes'!$B$14:$S$14,FALSE)),0)</f>
        <v>0</v>
      </c>
      <c r="C11545" s="1165" t="str">
        <f t="shared" si="1229"/>
        <v>VEXP90</v>
      </c>
      <c r="D11545" s="988" t="str">
        <f>'Wooden Volumes'!$R$14</f>
        <v>Grey 
RAL 7038</v>
      </c>
      <c r="E11545" s="1165" t="s">
        <v>27828</v>
      </c>
      <c r="F11545" s="1165" t="s">
        <v>28595</v>
      </c>
    </row>
    <row r="11546" spans="1:6">
      <c r="A11546" s="1165" t="str">
        <f t="shared" si="1225"/>
        <v>VEXP90BLK</v>
      </c>
      <c r="B11546" s="1165">
        <f>IFERROR(INDEX('Wooden Volumes'!$B$14:$S$554,MATCH(C11546,'Wooden Volumes'!$B$14:$B$552,FALSE),MATCH(D11546,'Wooden Volumes'!$B$14:$S$14,FALSE)),0)</f>
        <v>0</v>
      </c>
      <c r="C11546" s="1165" t="str">
        <f t="shared" si="1229"/>
        <v>VEXP90</v>
      </c>
      <c r="D11546" s="988" t="str">
        <f>'Wooden Volumes'!$S$14</f>
        <v>Black 
RAL 7043</v>
      </c>
      <c r="E11546" s="1165" t="s">
        <v>27829</v>
      </c>
      <c r="F11546" s="1165" t="s">
        <v>28595</v>
      </c>
    </row>
    <row r="11547" spans="1:6">
      <c r="A11547" s="1165" t="str">
        <f t="shared" si="1225"/>
        <v>VEXP91YEL</v>
      </c>
      <c r="B11547" s="1165">
        <f>IFERROR(INDEX('Wooden Volumes'!$B$14:$S$554,MATCH(C11547,'Wooden Volumes'!$B$14:$B$552,FALSE),MATCH(D11547,'Wooden Volumes'!$B$14:$S$14,FALSE)),0)</f>
        <v>0</v>
      </c>
      <c r="C11547" s="1165" t="s">
        <v>28685</v>
      </c>
      <c r="D11547" s="1168" t="str">
        <f>'Wooden Volumes'!$K$14</f>
        <v>Yellow RAL 1018</v>
      </c>
      <c r="E11547" s="1165" t="s">
        <v>27823</v>
      </c>
      <c r="F11547" s="1165" t="s">
        <v>28595</v>
      </c>
    </row>
    <row r="11548" spans="1:6">
      <c r="A11548" s="1165" t="str">
        <f t="shared" si="1225"/>
        <v>VEXP91ORA</v>
      </c>
      <c r="B11548" s="1165">
        <f>IFERROR(INDEX('Wooden Volumes'!$B$14:$S$554,MATCH(C11548,'Wooden Volumes'!$B$14:$B$552,FALSE),MATCH(D11548,'Wooden Volumes'!$B$14:$S$14,FALSE)),0)</f>
        <v>0</v>
      </c>
      <c r="C11548" s="1165" t="str">
        <f>C11547</f>
        <v>VEXP91</v>
      </c>
      <c r="D11548" s="988" t="str">
        <f>'Wooden Volumes'!$L$14</f>
        <v>Orange RAL 2003</v>
      </c>
      <c r="E11548" s="1165" t="s">
        <v>27836</v>
      </c>
      <c r="F11548" s="1165" t="s">
        <v>28595</v>
      </c>
    </row>
    <row r="11549" spans="1:6">
      <c r="A11549" s="1165" t="str">
        <f t="shared" si="1225"/>
        <v>VEXP91RED</v>
      </c>
      <c r="B11549" s="1165">
        <f>IFERROR(INDEX('Wooden Volumes'!$B$14:$S$554,MATCH(C11549,'Wooden Volumes'!$B$14:$B$552,FALSE),MATCH(D11549,'Wooden Volumes'!$B$14:$S$14,FALSE)),0)</f>
        <v>0</v>
      </c>
      <c r="C11549" s="1165" t="str">
        <f t="shared" ref="C11549:C11554" si="1230">C11548</f>
        <v>VEXP91</v>
      </c>
      <c r="D11549" s="988" t="str">
        <f>'Wooden Volumes'!$M$14</f>
        <v>Red RAL 3020</v>
      </c>
      <c r="E11549" s="1165" t="s">
        <v>27826</v>
      </c>
      <c r="F11549" s="1165" t="s">
        <v>28595</v>
      </c>
    </row>
    <row r="11550" spans="1:6">
      <c r="A11550" s="1165" t="str">
        <f t="shared" si="1225"/>
        <v>VEXP91BLU</v>
      </c>
      <c r="B11550" s="1165">
        <f>IFERROR(INDEX('Wooden Volumes'!$B$14:$S$554,MATCH(C11550,'Wooden Volumes'!$B$14:$B$552,FALSE),MATCH(D11550,'Wooden Volumes'!$B$14:$S$14,FALSE)),0)</f>
        <v>0</v>
      </c>
      <c r="C11550" s="1165" t="str">
        <f t="shared" si="1230"/>
        <v>VEXP91</v>
      </c>
      <c r="D11550" s="988" t="str">
        <f>'Wooden Volumes'!$O$14</f>
        <v>Blue 
RAL 5015</v>
      </c>
      <c r="E11550" s="1165" t="s">
        <v>27827</v>
      </c>
      <c r="F11550" s="1165" t="s">
        <v>28595</v>
      </c>
    </row>
    <row r="11551" spans="1:6">
      <c r="A11551" s="1165" t="str">
        <f t="shared" si="1225"/>
        <v>VEXP91GRE</v>
      </c>
      <c r="B11551" s="1165">
        <f>IFERROR(INDEX('Wooden Volumes'!$B$14:$S$554,MATCH(C11551,'Wooden Volumes'!$B$14:$B$552,FALSE),MATCH(D11551,'Wooden Volumes'!$B$14:$S$14,FALSE)),0)</f>
        <v>0</v>
      </c>
      <c r="C11551" s="1165" t="str">
        <f t="shared" si="1230"/>
        <v>VEXP91</v>
      </c>
      <c r="D11551" s="988" t="str">
        <f>'Wooden Volumes'!$P$14</f>
        <v>Green 
RAL 6018</v>
      </c>
      <c r="E11551" s="1165" t="s">
        <v>27837</v>
      </c>
      <c r="F11551" s="1165" t="s">
        <v>28595</v>
      </c>
    </row>
    <row r="11552" spans="1:6">
      <c r="A11552" s="1165" t="str">
        <f t="shared" si="1225"/>
        <v>VEXP91WHI</v>
      </c>
      <c r="B11552" s="1165">
        <f>IFERROR(INDEX('Wooden Volumes'!$B$14:$S$554,MATCH(C11552,'Wooden Volumes'!$B$14:$B$552,FALSE),MATCH(D11552,'Wooden Volumes'!$B$14:$S$14,FALSE)),0)</f>
        <v>0</v>
      </c>
      <c r="C11552" s="1165" t="str">
        <f t="shared" si="1230"/>
        <v>VEXP91</v>
      </c>
      <c r="D11552" s="988" t="str">
        <f>'Wooden Volumes'!$Q$14</f>
        <v>White 
RAL 9003</v>
      </c>
      <c r="E11552" s="1165" t="s">
        <v>27838</v>
      </c>
      <c r="F11552" s="1165" t="s">
        <v>28595</v>
      </c>
    </row>
    <row r="11553" spans="1:6">
      <c r="A11553" s="1165" t="str">
        <f t="shared" si="1225"/>
        <v>VEXP91GRY</v>
      </c>
      <c r="B11553" s="1165">
        <f>IFERROR(INDEX('Wooden Volumes'!$B$14:$S$554,MATCH(C11553,'Wooden Volumes'!$B$14:$B$552,FALSE),MATCH(D11553,'Wooden Volumes'!$B$14:$S$14,FALSE)),0)</f>
        <v>0</v>
      </c>
      <c r="C11553" s="1165" t="str">
        <f t="shared" si="1230"/>
        <v>VEXP91</v>
      </c>
      <c r="D11553" s="988" t="str">
        <f>'Wooden Volumes'!$R$14</f>
        <v>Grey 
RAL 7038</v>
      </c>
      <c r="E11553" s="1165" t="s">
        <v>27828</v>
      </c>
      <c r="F11553" s="1165" t="s">
        <v>28595</v>
      </c>
    </row>
    <row r="11554" spans="1:6">
      <c r="A11554" s="1165" t="str">
        <f t="shared" si="1225"/>
        <v>VEXP91BLK</v>
      </c>
      <c r="B11554" s="1165">
        <f>IFERROR(INDEX('Wooden Volumes'!$B$14:$S$554,MATCH(C11554,'Wooden Volumes'!$B$14:$B$552,FALSE),MATCH(D11554,'Wooden Volumes'!$B$14:$S$14,FALSE)),0)</f>
        <v>0</v>
      </c>
      <c r="C11554" s="1165" t="str">
        <f t="shared" si="1230"/>
        <v>VEXP91</v>
      </c>
      <c r="D11554" s="988" t="str">
        <f>'Wooden Volumes'!$S$14</f>
        <v>Black 
RAL 7043</v>
      </c>
      <c r="E11554" s="1165" t="s">
        <v>27829</v>
      </c>
      <c r="F11554" s="1165" t="s">
        <v>28595</v>
      </c>
    </row>
    <row r="11555" spans="1:6">
      <c r="A11555" s="1165" t="str">
        <f t="shared" si="1225"/>
        <v>VEXP92YEL</v>
      </c>
      <c r="B11555" s="1165">
        <f>IFERROR(INDEX('Wooden Volumes'!$B$14:$S$554,MATCH(C11555,'Wooden Volumes'!$B$14:$B$552,FALSE),MATCH(D11555,'Wooden Volumes'!$B$14:$S$14,FALSE)),0)</f>
        <v>0</v>
      </c>
      <c r="C11555" s="1165" t="s">
        <v>28686</v>
      </c>
      <c r="D11555" s="1168" t="str">
        <f>'Wooden Volumes'!$K$14</f>
        <v>Yellow RAL 1018</v>
      </c>
      <c r="E11555" s="1165" t="s">
        <v>27823</v>
      </c>
      <c r="F11555" s="1165" t="s">
        <v>28595</v>
      </c>
    </row>
    <row r="11556" spans="1:6">
      <c r="A11556" s="1165" t="str">
        <f t="shared" si="1225"/>
        <v>VEXP92ORA</v>
      </c>
      <c r="B11556" s="1165">
        <f>IFERROR(INDEX('Wooden Volumes'!$B$14:$S$554,MATCH(C11556,'Wooden Volumes'!$B$14:$B$552,FALSE),MATCH(D11556,'Wooden Volumes'!$B$14:$S$14,FALSE)),0)</f>
        <v>0</v>
      </c>
      <c r="C11556" s="1165" t="str">
        <f>C11555</f>
        <v>VEXP92</v>
      </c>
      <c r="D11556" s="988" t="str">
        <f>'Wooden Volumes'!$L$14</f>
        <v>Orange RAL 2003</v>
      </c>
      <c r="E11556" s="1165" t="s">
        <v>27836</v>
      </c>
      <c r="F11556" s="1165" t="s">
        <v>28595</v>
      </c>
    </row>
    <row r="11557" spans="1:6">
      <c r="A11557" s="1165" t="str">
        <f t="shared" si="1225"/>
        <v>VEXP92RED</v>
      </c>
      <c r="B11557" s="1165">
        <f>IFERROR(INDEX('Wooden Volumes'!$B$14:$S$554,MATCH(C11557,'Wooden Volumes'!$B$14:$B$552,FALSE),MATCH(D11557,'Wooden Volumes'!$B$14:$S$14,FALSE)),0)</f>
        <v>0</v>
      </c>
      <c r="C11557" s="1165" t="str">
        <f t="shared" ref="C11557:C11562" si="1231">C11556</f>
        <v>VEXP92</v>
      </c>
      <c r="D11557" s="988" t="str">
        <f>'Wooden Volumes'!$M$14</f>
        <v>Red RAL 3020</v>
      </c>
      <c r="E11557" s="1165" t="s">
        <v>27826</v>
      </c>
      <c r="F11557" s="1165" t="s">
        <v>28595</v>
      </c>
    </row>
    <row r="11558" spans="1:6">
      <c r="A11558" s="1165" t="str">
        <f t="shared" si="1225"/>
        <v>VEXP92BLU</v>
      </c>
      <c r="B11558" s="1165">
        <f>IFERROR(INDEX('Wooden Volumes'!$B$14:$S$554,MATCH(C11558,'Wooden Volumes'!$B$14:$B$552,FALSE),MATCH(D11558,'Wooden Volumes'!$B$14:$S$14,FALSE)),0)</f>
        <v>0</v>
      </c>
      <c r="C11558" s="1165" t="str">
        <f t="shared" si="1231"/>
        <v>VEXP92</v>
      </c>
      <c r="D11558" s="988" t="str">
        <f>'Wooden Volumes'!$O$14</f>
        <v>Blue 
RAL 5015</v>
      </c>
      <c r="E11558" s="1165" t="s">
        <v>27827</v>
      </c>
      <c r="F11558" s="1165" t="s">
        <v>28595</v>
      </c>
    </row>
    <row r="11559" spans="1:6">
      <c r="A11559" s="1165" t="str">
        <f t="shared" si="1225"/>
        <v>VEXP92GRE</v>
      </c>
      <c r="B11559" s="1165">
        <f>IFERROR(INDEX('Wooden Volumes'!$B$14:$S$554,MATCH(C11559,'Wooden Volumes'!$B$14:$B$552,FALSE),MATCH(D11559,'Wooden Volumes'!$B$14:$S$14,FALSE)),0)</f>
        <v>0</v>
      </c>
      <c r="C11559" s="1165" t="str">
        <f t="shared" si="1231"/>
        <v>VEXP92</v>
      </c>
      <c r="D11559" s="988" t="str">
        <f>'Wooden Volumes'!$P$14</f>
        <v>Green 
RAL 6018</v>
      </c>
      <c r="E11559" s="1165" t="s">
        <v>27837</v>
      </c>
      <c r="F11559" s="1165" t="s">
        <v>28595</v>
      </c>
    </row>
    <row r="11560" spans="1:6">
      <c r="A11560" s="1165" t="str">
        <f t="shared" si="1225"/>
        <v>VEXP92WHI</v>
      </c>
      <c r="B11560" s="1165">
        <f>IFERROR(INDEX('Wooden Volumes'!$B$14:$S$554,MATCH(C11560,'Wooden Volumes'!$B$14:$B$552,FALSE),MATCH(D11560,'Wooden Volumes'!$B$14:$S$14,FALSE)),0)</f>
        <v>0</v>
      </c>
      <c r="C11560" s="1165" t="str">
        <f t="shared" si="1231"/>
        <v>VEXP92</v>
      </c>
      <c r="D11560" s="988" t="str">
        <f>'Wooden Volumes'!$Q$14</f>
        <v>White 
RAL 9003</v>
      </c>
      <c r="E11560" s="1165" t="s">
        <v>27838</v>
      </c>
      <c r="F11560" s="1165" t="s">
        <v>28595</v>
      </c>
    </row>
    <row r="11561" spans="1:6">
      <c r="A11561" s="1165" t="str">
        <f t="shared" si="1225"/>
        <v>VEXP92GRY</v>
      </c>
      <c r="B11561" s="1165">
        <f>IFERROR(INDEX('Wooden Volumes'!$B$14:$S$554,MATCH(C11561,'Wooden Volumes'!$B$14:$B$552,FALSE),MATCH(D11561,'Wooden Volumes'!$B$14:$S$14,FALSE)),0)</f>
        <v>0</v>
      </c>
      <c r="C11561" s="1165" t="str">
        <f t="shared" si="1231"/>
        <v>VEXP92</v>
      </c>
      <c r="D11561" s="988" t="str">
        <f>'Wooden Volumes'!$R$14</f>
        <v>Grey 
RAL 7038</v>
      </c>
      <c r="E11561" s="1165" t="s">
        <v>27828</v>
      </c>
      <c r="F11561" s="1165" t="s">
        <v>28595</v>
      </c>
    </row>
    <row r="11562" spans="1:6">
      <c r="A11562" s="1165" t="str">
        <f t="shared" si="1225"/>
        <v>VEXP92BLK</v>
      </c>
      <c r="B11562" s="1165">
        <f>IFERROR(INDEX('Wooden Volumes'!$B$14:$S$554,MATCH(C11562,'Wooden Volumes'!$B$14:$B$552,FALSE),MATCH(D11562,'Wooden Volumes'!$B$14:$S$14,FALSE)),0)</f>
        <v>0</v>
      </c>
      <c r="C11562" s="1165" t="str">
        <f t="shared" si="1231"/>
        <v>VEXP92</v>
      </c>
      <c r="D11562" s="988" t="str">
        <f>'Wooden Volumes'!$S$14</f>
        <v>Black 
RAL 7043</v>
      </c>
      <c r="E11562" s="1165" t="s">
        <v>27829</v>
      </c>
      <c r="F11562" s="1165" t="s">
        <v>28595</v>
      </c>
    </row>
    <row r="11563" spans="1:6">
      <c r="A11563" s="1165" t="str">
        <f t="shared" si="1225"/>
        <v>VEXP93YEL</v>
      </c>
      <c r="B11563" s="1165">
        <f>IFERROR(INDEX('Wooden Volumes'!$B$14:$S$554,MATCH(C11563,'Wooden Volumes'!$B$14:$B$552,FALSE),MATCH(D11563,'Wooden Volumes'!$B$14:$S$14,FALSE)),0)</f>
        <v>0</v>
      </c>
      <c r="C11563" s="1165" t="s">
        <v>28687</v>
      </c>
      <c r="D11563" s="1168" t="str">
        <f>'Wooden Volumes'!$K$14</f>
        <v>Yellow RAL 1018</v>
      </c>
      <c r="E11563" s="1165" t="s">
        <v>27823</v>
      </c>
      <c r="F11563" s="1165" t="s">
        <v>28595</v>
      </c>
    </row>
    <row r="11564" spans="1:6">
      <c r="A11564" s="1165" t="str">
        <f t="shared" si="1225"/>
        <v>VEXP93ORA</v>
      </c>
      <c r="B11564" s="1165">
        <f>IFERROR(INDEX('Wooden Volumes'!$B$14:$S$554,MATCH(C11564,'Wooden Volumes'!$B$14:$B$552,FALSE),MATCH(D11564,'Wooden Volumes'!$B$14:$S$14,FALSE)),0)</f>
        <v>0</v>
      </c>
      <c r="C11564" s="1165" t="str">
        <f>C11563</f>
        <v>VEXP93</v>
      </c>
      <c r="D11564" s="988" t="str">
        <f>'Wooden Volumes'!$L$14</f>
        <v>Orange RAL 2003</v>
      </c>
      <c r="E11564" s="1165" t="s">
        <v>27836</v>
      </c>
      <c r="F11564" s="1165" t="s">
        <v>28595</v>
      </c>
    </row>
    <row r="11565" spans="1:6">
      <c r="A11565" s="1165" t="str">
        <f t="shared" si="1225"/>
        <v>VEXP93RED</v>
      </c>
      <c r="B11565" s="1165">
        <f>IFERROR(INDEX('Wooden Volumes'!$B$14:$S$554,MATCH(C11565,'Wooden Volumes'!$B$14:$B$552,FALSE),MATCH(D11565,'Wooden Volumes'!$B$14:$S$14,FALSE)),0)</f>
        <v>0</v>
      </c>
      <c r="C11565" s="1165" t="str">
        <f t="shared" ref="C11565:C11570" si="1232">C11564</f>
        <v>VEXP93</v>
      </c>
      <c r="D11565" s="988" t="str">
        <f>'Wooden Volumes'!$M$14</f>
        <v>Red RAL 3020</v>
      </c>
      <c r="E11565" s="1165" t="s">
        <v>27826</v>
      </c>
      <c r="F11565" s="1165" t="s">
        <v>28595</v>
      </c>
    </row>
    <row r="11566" spans="1:6">
      <c r="A11566" s="1165" t="str">
        <f t="shared" si="1225"/>
        <v>VEXP93BLU</v>
      </c>
      <c r="B11566" s="1165">
        <f>IFERROR(INDEX('Wooden Volumes'!$B$14:$S$554,MATCH(C11566,'Wooden Volumes'!$B$14:$B$552,FALSE),MATCH(D11566,'Wooden Volumes'!$B$14:$S$14,FALSE)),0)</f>
        <v>0</v>
      </c>
      <c r="C11566" s="1165" t="str">
        <f t="shared" si="1232"/>
        <v>VEXP93</v>
      </c>
      <c r="D11566" s="988" t="str">
        <f>'Wooden Volumes'!$O$14</f>
        <v>Blue 
RAL 5015</v>
      </c>
      <c r="E11566" s="1165" t="s">
        <v>27827</v>
      </c>
      <c r="F11566" s="1165" t="s">
        <v>28595</v>
      </c>
    </row>
    <row r="11567" spans="1:6">
      <c r="A11567" s="1165" t="str">
        <f t="shared" si="1225"/>
        <v>VEXP93GRE</v>
      </c>
      <c r="B11567" s="1165">
        <f>IFERROR(INDEX('Wooden Volumes'!$B$14:$S$554,MATCH(C11567,'Wooden Volumes'!$B$14:$B$552,FALSE),MATCH(D11567,'Wooden Volumes'!$B$14:$S$14,FALSE)),0)</f>
        <v>0</v>
      </c>
      <c r="C11567" s="1165" t="str">
        <f t="shared" si="1232"/>
        <v>VEXP93</v>
      </c>
      <c r="D11567" s="988" t="str">
        <f>'Wooden Volumes'!$P$14</f>
        <v>Green 
RAL 6018</v>
      </c>
      <c r="E11567" s="1165" t="s">
        <v>27837</v>
      </c>
      <c r="F11567" s="1165" t="s">
        <v>28595</v>
      </c>
    </row>
    <row r="11568" spans="1:6">
      <c r="A11568" s="1165" t="str">
        <f t="shared" si="1225"/>
        <v>VEXP93WHI</v>
      </c>
      <c r="B11568" s="1165">
        <f>IFERROR(INDEX('Wooden Volumes'!$B$14:$S$554,MATCH(C11568,'Wooden Volumes'!$B$14:$B$552,FALSE),MATCH(D11568,'Wooden Volumes'!$B$14:$S$14,FALSE)),0)</f>
        <v>0</v>
      </c>
      <c r="C11568" s="1165" t="str">
        <f t="shared" si="1232"/>
        <v>VEXP93</v>
      </c>
      <c r="D11568" s="988" t="str">
        <f>'Wooden Volumes'!$Q$14</f>
        <v>White 
RAL 9003</v>
      </c>
      <c r="E11568" s="1165" t="s">
        <v>27838</v>
      </c>
      <c r="F11568" s="1165" t="s">
        <v>28595</v>
      </c>
    </row>
    <row r="11569" spans="1:6">
      <c r="A11569" s="1165" t="str">
        <f t="shared" si="1225"/>
        <v>VEXP93GRY</v>
      </c>
      <c r="B11569" s="1165">
        <f>IFERROR(INDEX('Wooden Volumes'!$B$14:$S$554,MATCH(C11569,'Wooden Volumes'!$B$14:$B$552,FALSE),MATCH(D11569,'Wooden Volumes'!$B$14:$S$14,FALSE)),0)</f>
        <v>0</v>
      </c>
      <c r="C11569" s="1165" t="str">
        <f t="shared" si="1232"/>
        <v>VEXP93</v>
      </c>
      <c r="D11569" s="988" t="str">
        <f>'Wooden Volumes'!$R$14</f>
        <v>Grey 
RAL 7038</v>
      </c>
      <c r="E11569" s="1165" t="s">
        <v>27828</v>
      </c>
      <c r="F11569" s="1165" t="s">
        <v>28595</v>
      </c>
    </row>
    <row r="11570" spans="1:6">
      <c r="A11570" s="1165" t="str">
        <f t="shared" si="1225"/>
        <v>VEXP93BLK</v>
      </c>
      <c r="B11570" s="1165">
        <f>IFERROR(INDEX('Wooden Volumes'!$B$14:$S$554,MATCH(C11570,'Wooden Volumes'!$B$14:$B$552,FALSE),MATCH(D11570,'Wooden Volumes'!$B$14:$S$14,FALSE)),0)</f>
        <v>0</v>
      </c>
      <c r="C11570" s="1165" t="str">
        <f t="shared" si="1232"/>
        <v>VEXP93</v>
      </c>
      <c r="D11570" s="988" t="str">
        <f>'Wooden Volumes'!$S$14</f>
        <v>Black 
RAL 7043</v>
      </c>
      <c r="E11570" s="1165" t="s">
        <v>27829</v>
      </c>
      <c r="F11570" s="1165" t="s">
        <v>28595</v>
      </c>
    </row>
    <row r="11571" spans="1:6">
      <c r="A11571" s="1165" t="str">
        <f t="shared" ref="A11571:A11626" si="1233">CONCATENATE(C11571,E11571)</f>
        <v>VEXP94YEL</v>
      </c>
      <c r="B11571" s="1165">
        <f>IFERROR(INDEX('Wooden Volumes'!$B$14:$S$554,MATCH(C11571,'Wooden Volumes'!$B$14:$B$552,FALSE),MATCH(D11571,'Wooden Volumes'!$B$14:$S$14,FALSE)),0)</f>
        <v>0</v>
      </c>
      <c r="C11571" s="1165" t="s">
        <v>28688</v>
      </c>
      <c r="D11571" s="1168" t="str">
        <f>'Wooden Volumes'!$K$14</f>
        <v>Yellow RAL 1018</v>
      </c>
      <c r="E11571" s="1165" t="s">
        <v>27823</v>
      </c>
      <c r="F11571" s="1165" t="s">
        <v>28595</v>
      </c>
    </row>
    <row r="11572" spans="1:6">
      <c r="A11572" s="1165" t="str">
        <f t="shared" si="1233"/>
        <v>VEXP94ORA</v>
      </c>
      <c r="B11572" s="1165">
        <f>IFERROR(INDEX('Wooden Volumes'!$B$14:$S$554,MATCH(C11572,'Wooden Volumes'!$B$14:$B$552,FALSE),MATCH(D11572,'Wooden Volumes'!$B$14:$S$14,FALSE)),0)</f>
        <v>0</v>
      </c>
      <c r="C11572" s="1165" t="str">
        <f>C11571</f>
        <v>VEXP94</v>
      </c>
      <c r="D11572" s="988" t="str">
        <f>'Wooden Volumes'!$L$14</f>
        <v>Orange RAL 2003</v>
      </c>
      <c r="E11572" s="1165" t="s">
        <v>27836</v>
      </c>
      <c r="F11572" s="1165" t="s">
        <v>28595</v>
      </c>
    </row>
    <row r="11573" spans="1:6">
      <c r="A11573" s="1165" t="str">
        <f t="shared" si="1233"/>
        <v>VEXP94RED</v>
      </c>
      <c r="B11573" s="1165">
        <f>IFERROR(INDEX('Wooden Volumes'!$B$14:$S$554,MATCH(C11573,'Wooden Volumes'!$B$14:$B$552,FALSE),MATCH(D11573,'Wooden Volumes'!$B$14:$S$14,FALSE)),0)</f>
        <v>0</v>
      </c>
      <c r="C11573" s="1165" t="str">
        <f t="shared" ref="C11573:C11578" si="1234">C11572</f>
        <v>VEXP94</v>
      </c>
      <c r="D11573" s="988" t="str">
        <f>'Wooden Volumes'!$M$14</f>
        <v>Red RAL 3020</v>
      </c>
      <c r="E11573" s="1165" t="s">
        <v>27826</v>
      </c>
      <c r="F11573" s="1165" t="s">
        <v>28595</v>
      </c>
    </row>
    <row r="11574" spans="1:6">
      <c r="A11574" s="1165" t="str">
        <f t="shared" si="1233"/>
        <v>VEXP94BLU</v>
      </c>
      <c r="B11574" s="1165">
        <f>IFERROR(INDEX('Wooden Volumes'!$B$14:$S$554,MATCH(C11574,'Wooden Volumes'!$B$14:$B$552,FALSE),MATCH(D11574,'Wooden Volumes'!$B$14:$S$14,FALSE)),0)</f>
        <v>0</v>
      </c>
      <c r="C11574" s="1165" t="str">
        <f t="shared" si="1234"/>
        <v>VEXP94</v>
      </c>
      <c r="D11574" s="988" t="str">
        <f>'Wooden Volumes'!$O$14</f>
        <v>Blue 
RAL 5015</v>
      </c>
      <c r="E11574" s="1165" t="s">
        <v>27827</v>
      </c>
      <c r="F11574" s="1165" t="s">
        <v>28595</v>
      </c>
    </row>
    <row r="11575" spans="1:6">
      <c r="A11575" s="1165" t="str">
        <f t="shared" si="1233"/>
        <v>VEXP94GRE</v>
      </c>
      <c r="B11575" s="1165">
        <f>IFERROR(INDEX('Wooden Volumes'!$B$14:$S$554,MATCH(C11575,'Wooden Volumes'!$B$14:$B$552,FALSE),MATCH(D11575,'Wooden Volumes'!$B$14:$S$14,FALSE)),0)</f>
        <v>0</v>
      </c>
      <c r="C11575" s="1165" t="str">
        <f t="shared" si="1234"/>
        <v>VEXP94</v>
      </c>
      <c r="D11575" s="988" t="str">
        <f>'Wooden Volumes'!$P$14</f>
        <v>Green 
RAL 6018</v>
      </c>
      <c r="E11575" s="1165" t="s">
        <v>27837</v>
      </c>
      <c r="F11575" s="1165" t="s">
        <v>28595</v>
      </c>
    </row>
    <row r="11576" spans="1:6">
      <c r="A11576" s="1165" t="str">
        <f t="shared" si="1233"/>
        <v>VEXP94WHI</v>
      </c>
      <c r="B11576" s="1165">
        <f>IFERROR(INDEX('Wooden Volumes'!$B$14:$S$554,MATCH(C11576,'Wooden Volumes'!$B$14:$B$552,FALSE),MATCH(D11576,'Wooden Volumes'!$B$14:$S$14,FALSE)),0)</f>
        <v>0</v>
      </c>
      <c r="C11576" s="1165" t="str">
        <f t="shared" si="1234"/>
        <v>VEXP94</v>
      </c>
      <c r="D11576" s="988" t="str">
        <f>'Wooden Volumes'!$Q$14</f>
        <v>White 
RAL 9003</v>
      </c>
      <c r="E11576" s="1165" t="s">
        <v>27838</v>
      </c>
      <c r="F11576" s="1165" t="s">
        <v>28595</v>
      </c>
    </row>
    <row r="11577" spans="1:6">
      <c r="A11577" s="1165" t="str">
        <f t="shared" si="1233"/>
        <v>VEXP94GRY</v>
      </c>
      <c r="B11577" s="1165">
        <f>IFERROR(INDEX('Wooden Volumes'!$B$14:$S$554,MATCH(C11577,'Wooden Volumes'!$B$14:$B$552,FALSE),MATCH(D11577,'Wooden Volumes'!$B$14:$S$14,FALSE)),0)</f>
        <v>0</v>
      </c>
      <c r="C11577" s="1165" t="str">
        <f t="shared" si="1234"/>
        <v>VEXP94</v>
      </c>
      <c r="D11577" s="988" t="str">
        <f>'Wooden Volumes'!$R$14</f>
        <v>Grey 
RAL 7038</v>
      </c>
      <c r="E11577" s="1165" t="s">
        <v>27828</v>
      </c>
      <c r="F11577" s="1165" t="s">
        <v>28595</v>
      </c>
    </row>
    <row r="11578" spans="1:6">
      <c r="A11578" s="1165" t="str">
        <f t="shared" si="1233"/>
        <v>VEXP94BLK</v>
      </c>
      <c r="B11578" s="1165">
        <f>IFERROR(INDEX('Wooden Volumes'!$B$14:$S$554,MATCH(C11578,'Wooden Volumes'!$B$14:$B$552,FALSE),MATCH(D11578,'Wooden Volumes'!$B$14:$S$14,FALSE)),0)</f>
        <v>0</v>
      </c>
      <c r="C11578" s="1165" t="str">
        <f t="shared" si="1234"/>
        <v>VEXP94</v>
      </c>
      <c r="D11578" s="988" t="str">
        <f>'Wooden Volumes'!$S$14</f>
        <v>Black 
RAL 7043</v>
      </c>
      <c r="E11578" s="1165" t="s">
        <v>27829</v>
      </c>
      <c r="F11578" s="1165" t="s">
        <v>28595</v>
      </c>
    </row>
    <row r="11579" spans="1:6">
      <c r="A11579" s="1165" t="str">
        <f t="shared" si="1233"/>
        <v>VEXP95YEL</v>
      </c>
      <c r="B11579" s="1165">
        <f>IFERROR(INDEX('Wooden Volumes'!$B$14:$S$554,MATCH(C11579,'Wooden Volumes'!$B$14:$B$552,FALSE),MATCH(D11579,'Wooden Volumes'!$B$14:$S$14,FALSE)),0)</f>
        <v>0</v>
      </c>
      <c r="C11579" s="1165" t="s">
        <v>28689</v>
      </c>
      <c r="D11579" s="1168" t="str">
        <f>'Wooden Volumes'!$K$14</f>
        <v>Yellow RAL 1018</v>
      </c>
      <c r="E11579" s="1165" t="s">
        <v>27823</v>
      </c>
      <c r="F11579" s="1165" t="s">
        <v>28595</v>
      </c>
    </row>
    <row r="11580" spans="1:6">
      <c r="A11580" s="1165" t="str">
        <f t="shared" si="1233"/>
        <v>VEXP95ORA</v>
      </c>
      <c r="B11580" s="1165">
        <f>IFERROR(INDEX('Wooden Volumes'!$B$14:$S$554,MATCH(C11580,'Wooden Volumes'!$B$14:$B$552,FALSE),MATCH(D11580,'Wooden Volumes'!$B$14:$S$14,FALSE)),0)</f>
        <v>0</v>
      </c>
      <c r="C11580" s="1165" t="str">
        <f>C11579</f>
        <v>VEXP95</v>
      </c>
      <c r="D11580" s="988" t="str">
        <f>'Wooden Volumes'!$L$14</f>
        <v>Orange RAL 2003</v>
      </c>
      <c r="E11580" s="1165" t="s">
        <v>27836</v>
      </c>
      <c r="F11580" s="1165" t="s">
        <v>28595</v>
      </c>
    </row>
    <row r="11581" spans="1:6">
      <c r="A11581" s="1165" t="str">
        <f t="shared" si="1233"/>
        <v>VEXP95RED</v>
      </c>
      <c r="B11581" s="1165">
        <f>IFERROR(INDEX('Wooden Volumes'!$B$14:$S$554,MATCH(C11581,'Wooden Volumes'!$B$14:$B$552,FALSE),MATCH(D11581,'Wooden Volumes'!$B$14:$S$14,FALSE)),0)</f>
        <v>0</v>
      </c>
      <c r="C11581" s="1165" t="str">
        <f t="shared" ref="C11581:C11586" si="1235">C11580</f>
        <v>VEXP95</v>
      </c>
      <c r="D11581" s="988" t="str">
        <f>'Wooden Volumes'!$M$14</f>
        <v>Red RAL 3020</v>
      </c>
      <c r="E11581" s="1165" t="s">
        <v>27826</v>
      </c>
      <c r="F11581" s="1165" t="s">
        <v>28595</v>
      </c>
    </row>
    <row r="11582" spans="1:6">
      <c r="A11582" s="1165" t="str">
        <f t="shared" si="1233"/>
        <v>VEXP95BLU</v>
      </c>
      <c r="B11582" s="1165">
        <f>IFERROR(INDEX('Wooden Volumes'!$B$14:$S$554,MATCH(C11582,'Wooden Volumes'!$B$14:$B$552,FALSE),MATCH(D11582,'Wooden Volumes'!$B$14:$S$14,FALSE)),0)</f>
        <v>0</v>
      </c>
      <c r="C11582" s="1165" t="str">
        <f t="shared" si="1235"/>
        <v>VEXP95</v>
      </c>
      <c r="D11582" s="988" t="str">
        <f>'Wooden Volumes'!$O$14</f>
        <v>Blue 
RAL 5015</v>
      </c>
      <c r="E11582" s="1165" t="s">
        <v>27827</v>
      </c>
      <c r="F11582" s="1165" t="s">
        <v>28595</v>
      </c>
    </row>
    <row r="11583" spans="1:6">
      <c r="A11583" s="1165" t="str">
        <f t="shared" si="1233"/>
        <v>VEXP95GRE</v>
      </c>
      <c r="B11583" s="1165">
        <f>IFERROR(INDEX('Wooden Volumes'!$B$14:$S$554,MATCH(C11583,'Wooden Volumes'!$B$14:$B$552,FALSE),MATCH(D11583,'Wooden Volumes'!$B$14:$S$14,FALSE)),0)</f>
        <v>0</v>
      </c>
      <c r="C11583" s="1165" t="str">
        <f t="shared" si="1235"/>
        <v>VEXP95</v>
      </c>
      <c r="D11583" s="988" t="str">
        <f>'Wooden Volumes'!$P$14</f>
        <v>Green 
RAL 6018</v>
      </c>
      <c r="E11583" s="1165" t="s">
        <v>27837</v>
      </c>
      <c r="F11583" s="1165" t="s">
        <v>28595</v>
      </c>
    </row>
    <row r="11584" spans="1:6">
      <c r="A11584" s="1165" t="str">
        <f t="shared" si="1233"/>
        <v>VEXP95WHI</v>
      </c>
      <c r="B11584" s="1165">
        <f>IFERROR(INDEX('Wooden Volumes'!$B$14:$S$554,MATCH(C11584,'Wooden Volumes'!$B$14:$B$552,FALSE),MATCH(D11584,'Wooden Volumes'!$B$14:$S$14,FALSE)),0)</f>
        <v>0</v>
      </c>
      <c r="C11584" s="1165" t="str">
        <f t="shared" si="1235"/>
        <v>VEXP95</v>
      </c>
      <c r="D11584" s="988" t="str">
        <f>'Wooden Volumes'!$Q$14</f>
        <v>White 
RAL 9003</v>
      </c>
      <c r="E11584" s="1165" t="s">
        <v>27838</v>
      </c>
      <c r="F11584" s="1165" t="s">
        <v>28595</v>
      </c>
    </row>
    <row r="11585" spans="1:6">
      <c r="A11585" s="1165" t="str">
        <f t="shared" si="1233"/>
        <v>VEXP95GRY</v>
      </c>
      <c r="B11585" s="1165">
        <f>IFERROR(INDEX('Wooden Volumes'!$B$14:$S$554,MATCH(C11585,'Wooden Volumes'!$B$14:$B$552,FALSE),MATCH(D11585,'Wooden Volumes'!$B$14:$S$14,FALSE)),0)</f>
        <v>0</v>
      </c>
      <c r="C11585" s="1165" t="str">
        <f t="shared" si="1235"/>
        <v>VEXP95</v>
      </c>
      <c r="D11585" s="988" t="str">
        <f>'Wooden Volumes'!$R$14</f>
        <v>Grey 
RAL 7038</v>
      </c>
      <c r="E11585" s="1165" t="s">
        <v>27828</v>
      </c>
      <c r="F11585" s="1165" t="s">
        <v>28595</v>
      </c>
    </row>
    <row r="11586" spans="1:6">
      <c r="A11586" s="1165" t="str">
        <f t="shared" si="1233"/>
        <v>VEXP95BLK</v>
      </c>
      <c r="B11586" s="1165">
        <f>IFERROR(INDEX('Wooden Volumes'!$B$14:$S$554,MATCH(C11586,'Wooden Volumes'!$B$14:$B$552,FALSE),MATCH(D11586,'Wooden Volumes'!$B$14:$S$14,FALSE)),0)</f>
        <v>0</v>
      </c>
      <c r="C11586" s="1165" t="str">
        <f t="shared" si="1235"/>
        <v>VEXP95</v>
      </c>
      <c r="D11586" s="988" t="str">
        <f>'Wooden Volumes'!$S$14</f>
        <v>Black 
RAL 7043</v>
      </c>
      <c r="E11586" s="1165" t="s">
        <v>27829</v>
      </c>
      <c r="F11586" s="1165" t="s">
        <v>28595</v>
      </c>
    </row>
    <row r="11587" spans="1:6">
      <c r="A11587" s="1165" t="str">
        <f t="shared" si="1233"/>
        <v>VEXP96YEL</v>
      </c>
      <c r="B11587" s="1165">
        <f>IFERROR(INDEX('Wooden Volumes'!$B$14:$S$554,MATCH(C11587,'Wooden Volumes'!$B$14:$B$552,FALSE),MATCH(D11587,'Wooden Volumes'!$B$14:$S$14,FALSE)),0)</f>
        <v>0</v>
      </c>
      <c r="C11587" s="1165" t="s">
        <v>28690</v>
      </c>
      <c r="D11587" s="1168" t="str">
        <f>'Wooden Volumes'!$K$14</f>
        <v>Yellow RAL 1018</v>
      </c>
      <c r="E11587" s="1165" t="s">
        <v>27823</v>
      </c>
      <c r="F11587" s="1165" t="s">
        <v>28595</v>
      </c>
    </row>
    <row r="11588" spans="1:6">
      <c r="A11588" s="1165" t="str">
        <f t="shared" si="1233"/>
        <v>VEXP96ORA</v>
      </c>
      <c r="B11588" s="1165">
        <f>IFERROR(INDEX('Wooden Volumes'!$B$14:$S$554,MATCH(C11588,'Wooden Volumes'!$B$14:$B$552,FALSE),MATCH(D11588,'Wooden Volumes'!$B$14:$S$14,FALSE)),0)</f>
        <v>0</v>
      </c>
      <c r="C11588" s="1165" t="str">
        <f>C11587</f>
        <v>VEXP96</v>
      </c>
      <c r="D11588" s="988" t="str">
        <f>'Wooden Volumes'!$L$14</f>
        <v>Orange RAL 2003</v>
      </c>
      <c r="E11588" s="1165" t="s">
        <v>27836</v>
      </c>
      <c r="F11588" s="1165" t="s">
        <v>28595</v>
      </c>
    </row>
    <row r="11589" spans="1:6">
      <c r="A11589" s="1165" t="str">
        <f t="shared" si="1233"/>
        <v>VEXP96RED</v>
      </c>
      <c r="B11589" s="1165">
        <f>IFERROR(INDEX('Wooden Volumes'!$B$14:$S$554,MATCH(C11589,'Wooden Volumes'!$B$14:$B$552,FALSE),MATCH(D11589,'Wooden Volumes'!$B$14:$S$14,FALSE)),0)</f>
        <v>0</v>
      </c>
      <c r="C11589" s="1165" t="str">
        <f t="shared" ref="C11589:C11594" si="1236">C11588</f>
        <v>VEXP96</v>
      </c>
      <c r="D11589" s="988" t="str">
        <f>'Wooden Volumes'!$M$14</f>
        <v>Red RAL 3020</v>
      </c>
      <c r="E11589" s="1165" t="s">
        <v>27826</v>
      </c>
      <c r="F11589" s="1165" t="s">
        <v>28595</v>
      </c>
    </row>
    <row r="11590" spans="1:6">
      <c r="A11590" s="1165" t="str">
        <f t="shared" si="1233"/>
        <v>VEXP96BLU</v>
      </c>
      <c r="B11590" s="1165">
        <f>IFERROR(INDEX('Wooden Volumes'!$B$14:$S$554,MATCH(C11590,'Wooden Volumes'!$B$14:$B$552,FALSE),MATCH(D11590,'Wooden Volumes'!$B$14:$S$14,FALSE)),0)</f>
        <v>0</v>
      </c>
      <c r="C11590" s="1165" t="str">
        <f t="shared" si="1236"/>
        <v>VEXP96</v>
      </c>
      <c r="D11590" s="988" t="str">
        <f>'Wooden Volumes'!$O$14</f>
        <v>Blue 
RAL 5015</v>
      </c>
      <c r="E11590" s="1165" t="s">
        <v>27827</v>
      </c>
      <c r="F11590" s="1165" t="s">
        <v>28595</v>
      </c>
    </row>
    <row r="11591" spans="1:6">
      <c r="A11591" s="1165" t="str">
        <f t="shared" si="1233"/>
        <v>VEXP96GRE</v>
      </c>
      <c r="B11591" s="1165">
        <f>IFERROR(INDEX('Wooden Volumes'!$B$14:$S$554,MATCH(C11591,'Wooden Volumes'!$B$14:$B$552,FALSE),MATCH(D11591,'Wooden Volumes'!$B$14:$S$14,FALSE)),0)</f>
        <v>0</v>
      </c>
      <c r="C11591" s="1165" t="str">
        <f t="shared" si="1236"/>
        <v>VEXP96</v>
      </c>
      <c r="D11591" s="988" t="str">
        <f>'Wooden Volumes'!$P$14</f>
        <v>Green 
RAL 6018</v>
      </c>
      <c r="E11591" s="1165" t="s">
        <v>27837</v>
      </c>
      <c r="F11591" s="1165" t="s">
        <v>28595</v>
      </c>
    </row>
    <row r="11592" spans="1:6">
      <c r="A11592" s="1165" t="str">
        <f t="shared" si="1233"/>
        <v>VEXP96WHI</v>
      </c>
      <c r="B11592" s="1165">
        <f>IFERROR(INDEX('Wooden Volumes'!$B$14:$S$554,MATCH(C11592,'Wooden Volumes'!$B$14:$B$552,FALSE),MATCH(D11592,'Wooden Volumes'!$B$14:$S$14,FALSE)),0)</f>
        <v>0</v>
      </c>
      <c r="C11592" s="1165" t="str">
        <f t="shared" si="1236"/>
        <v>VEXP96</v>
      </c>
      <c r="D11592" s="988" t="str">
        <f>'Wooden Volumes'!$Q$14</f>
        <v>White 
RAL 9003</v>
      </c>
      <c r="E11592" s="1165" t="s">
        <v>27838</v>
      </c>
      <c r="F11592" s="1165" t="s">
        <v>28595</v>
      </c>
    </row>
    <row r="11593" spans="1:6">
      <c r="A11593" s="1165" t="str">
        <f t="shared" si="1233"/>
        <v>VEXP96GRY</v>
      </c>
      <c r="B11593" s="1165">
        <f>IFERROR(INDEX('Wooden Volumes'!$B$14:$S$554,MATCH(C11593,'Wooden Volumes'!$B$14:$B$552,FALSE),MATCH(D11593,'Wooden Volumes'!$B$14:$S$14,FALSE)),0)</f>
        <v>0</v>
      </c>
      <c r="C11593" s="1165" t="str">
        <f t="shared" si="1236"/>
        <v>VEXP96</v>
      </c>
      <c r="D11593" s="988" t="str">
        <f>'Wooden Volumes'!$R$14</f>
        <v>Grey 
RAL 7038</v>
      </c>
      <c r="E11593" s="1165" t="s">
        <v>27828</v>
      </c>
      <c r="F11593" s="1165" t="s">
        <v>28595</v>
      </c>
    </row>
    <row r="11594" spans="1:6">
      <c r="A11594" s="1165" t="str">
        <f t="shared" si="1233"/>
        <v>VEXP96BLK</v>
      </c>
      <c r="B11594" s="1165">
        <f>IFERROR(INDEX('Wooden Volumes'!$B$14:$S$554,MATCH(C11594,'Wooden Volumes'!$B$14:$B$552,FALSE),MATCH(D11594,'Wooden Volumes'!$B$14:$S$14,FALSE)),0)</f>
        <v>0</v>
      </c>
      <c r="C11594" s="1165" t="str">
        <f t="shared" si="1236"/>
        <v>VEXP96</v>
      </c>
      <c r="D11594" s="988" t="str">
        <f>'Wooden Volumes'!$S$14</f>
        <v>Black 
RAL 7043</v>
      </c>
      <c r="E11594" s="1165" t="s">
        <v>27829</v>
      </c>
      <c r="F11594" s="1165" t="s">
        <v>28595</v>
      </c>
    </row>
    <row r="11595" spans="1:6">
      <c r="A11595" s="1165" t="str">
        <f t="shared" si="1233"/>
        <v>VEXP97YEL</v>
      </c>
      <c r="B11595" s="1165">
        <f>IFERROR(INDEX('Wooden Volumes'!$B$14:$S$554,MATCH(C11595,'Wooden Volumes'!$B$14:$B$552,FALSE),MATCH(D11595,'Wooden Volumes'!$B$14:$S$14,FALSE)),0)</f>
        <v>0</v>
      </c>
      <c r="C11595" s="1165" t="s">
        <v>28691</v>
      </c>
      <c r="D11595" s="1168" t="str">
        <f>'Wooden Volumes'!$K$14</f>
        <v>Yellow RAL 1018</v>
      </c>
      <c r="E11595" s="1165" t="s">
        <v>27823</v>
      </c>
      <c r="F11595" s="1165" t="s">
        <v>28595</v>
      </c>
    </row>
    <row r="11596" spans="1:6">
      <c r="A11596" s="1165" t="str">
        <f t="shared" si="1233"/>
        <v>VEXP97ORA</v>
      </c>
      <c r="B11596" s="1165">
        <f>IFERROR(INDEX('Wooden Volumes'!$B$14:$S$554,MATCH(C11596,'Wooden Volumes'!$B$14:$B$552,FALSE),MATCH(D11596,'Wooden Volumes'!$B$14:$S$14,FALSE)),0)</f>
        <v>0</v>
      </c>
      <c r="C11596" s="1165" t="str">
        <f>C11595</f>
        <v>VEXP97</v>
      </c>
      <c r="D11596" s="988" t="str">
        <f>'Wooden Volumes'!$L$14</f>
        <v>Orange RAL 2003</v>
      </c>
      <c r="E11596" s="1165" t="s">
        <v>27836</v>
      </c>
      <c r="F11596" s="1165" t="s">
        <v>28595</v>
      </c>
    </row>
    <row r="11597" spans="1:6">
      <c r="A11597" s="1165" t="str">
        <f t="shared" si="1233"/>
        <v>VEXP97RED</v>
      </c>
      <c r="B11597" s="1165">
        <f>IFERROR(INDEX('Wooden Volumes'!$B$14:$S$554,MATCH(C11597,'Wooden Volumes'!$B$14:$B$552,FALSE),MATCH(D11597,'Wooden Volumes'!$B$14:$S$14,FALSE)),0)</f>
        <v>0</v>
      </c>
      <c r="C11597" s="1165" t="str">
        <f t="shared" ref="C11597:C11602" si="1237">C11596</f>
        <v>VEXP97</v>
      </c>
      <c r="D11597" s="988" t="str">
        <f>'Wooden Volumes'!$M$14</f>
        <v>Red RAL 3020</v>
      </c>
      <c r="E11597" s="1165" t="s">
        <v>27826</v>
      </c>
      <c r="F11597" s="1165" t="s">
        <v>28595</v>
      </c>
    </row>
    <row r="11598" spans="1:6">
      <c r="A11598" s="1165" t="str">
        <f t="shared" si="1233"/>
        <v>VEXP97BLU</v>
      </c>
      <c r="B11598" s="1165">
        <f>IFERROR(INDEX('Wooden Volumes'!$B$14:$S$554,MATCH(C11598,'Wooden Volumes'!$B$14:$B$552,FALSE),MATCH(D11598,'Wooden Volumes'!$B$14:$S$14,FALSE)),0)</f>
        <v>0</v>
      </c>
      <c r="C11598" s="1165" t="str">
        <f t="shared" si="1237"/>
        <v>VEXP97</v>
      </c>
      <c r="D11598" s="988" t="str">
        <f>'Wooden Volumes'!$O$14</f>
        <v>Blue 
RAL 5015</v>
      </c>
      <c r="E11598" s="1165" t="s">
        <v>27827</v>
      </c>
      <c r="F11598" s="1165" t="s">
        <v>28595</v>
      </c>
    </row>
    <row r="11599" spans="1:6">
      <c r="A11599" s="1165" t="str">
        <f t="shared" si="1233"/>
        <v>VEXP97GRE</v>
      </c>
      <c r="B11599" s="1165">
        <f>IFERROR(INDEX('Wooden Volumes'!$B$14:$S$554,MATCH(C11599,'Wooden Volumes'!$B$14:$B$552,FALSE),MATCH(D11599,'Wooden Volumes'!$B$14:$S$14,FALSE)),0)</f>
        <v>0</v>
      </c>
      <c r="C11599" s="1165" t="str">
        <f t="shared" si="1237"/>
        <v>VEXP97</v>
      </c>
      <c r="D11599" s="988" t="str">
        <f>'Wooden Volumes'!$P$14</f>
        <v>Green 
RAL 6018</v>
      </c>
      <c r="E11599" s="1165" t="s">
        <v>27837</v>
      </c>
      <c r="F11599" s="1165" t="s">
        <v>28595</v>
      </c>
    </row>
    <row r="11600" spans="1:6">
      <c r="A11600" s="1165" t="str">
        <f t="shared" si="1233"/>
        <v>VEXP97WHI</v>
      </c>
      <c r="B11600" s="1165">
        <f>IFERROR(INDEX('Wooden Volumes'!$B$14:$S$554,MATCH(C11600,'Wooden Volumes'!$B$14:$B$552,FALSE),MATCH(D11600,'Wooden Volumes'!$B$14:$S$14,FALSE)),0)</f>
        <v>0</v>
      </c>
      <c r="C11600" s="1165" t="str">
        <f t="shared" si="1237"/>
        <v>VEXP97</v>
      </c>
      <c r="D11600" s="988" t="str">
        <f>'Wooden Volumes'!$Q$14</f>
        <v>White 
RAL 9003</v>
      </c>
      <c r="E11600" s="1165" t="s">
        <v>27838</v>
      </c>
      <c r="F11600" s="1165" t="s">
        <v>28595</v>
      </c>
    </row>
    <row r="11601" spans="1:6">
      <c r="A11601" s="1165" t="str">
        <f t="shared" si="1233"/>
        <v>VEXP97GRY</v>
      </c>
      <c r="B11601" s="1165">
        <f>IFERROR(INDEX('Wooden Volumes'!$B$14:$S$554,MATCH(C11601,'Wooden Volumes'!$B$14:$B$552,FALSE),MATCH(D11601,'Wooden Volumes'!$B$14:$S$14,FALSE)),0)</f>
        <v>0</v>
      </c>
      <c r="C11601" s="1165" t="str">
        <f t="shared" si="1237"/>
        <v>VEXP97</v>
      </c>
      <c r="D11601" s="988" t="str">
        <f>'Wooden Volumes'!$R$14</f>
        <v>Grey 
RAL 7038</v>
      </c>
      <c r="E11601" s="1165" t="s">
        <v>27828</v>
      </c>
      <c r="F11601" s="1165" t="s">
        <v>28595</v>
      </c>
    </row>
    <row r="11602" spans="1:6">
      <c r="A11602" s="1165" t="str">
        <f t="shared" si="1233"/>
        <v>VEXP97BLK</v>
      </c>
      <c r="B11602" s="1165">
        <f>IFERROR(INDEX('Wooden Volumes'!$B$14:$S$554,MATCH(C11602,'Wooden Volumes'!$B$14:$B$552,FALSE),MATCH(D11602,'Wooden Volumes'!$B$14:$S$14,FALSE)),0)</f>
        <v>0</v>
      </c>
      <c r="C11602" s="1165" t="str">
        <f t="shared" si="1237"/>
        <v>VEXP97</v>
      </c>
      <c r="D11602" s="988" t="str">
        <f>'Wooden Volumes'!$S$14</f>
        <v>Black 
RAL 7043</v>
      </c>
      <c r="E11602" s="1165" t="s">
        <v>27829</v>
      </c>
      <c r="F11602" s="1165" t="s">
        <v>28595</v>
      </c>
    </row>
    <row r="11603" spans="1:6">
      <c r="A11603" s="1165" t="str">
        <f t="shared" si="1233"/>
        <v>VEXP98YEL</v>
      </c>
      <c r="B11603" s="1165">
        <f>IFERROR(INDEX('Wooden Volumes'!$B$14:$S$554,MATCH(C11603,'Wooden Volumes'!$B$14:$B$552,FALSE),MATCH(D11603,'Wooden Volumes'!$B$14:$S$14,FALSE)),0)</f>
        <v>0</v>
      </c>
      <c r="C11603" s="1165" t="s">
        <v>28692</v>
      </c>
      <c r="D11603" s="1168" t="str">
        <f>'Wooden Volumes'!$K$14</f>
        <v>Yellow RAL 1018</v>
      </c>
      <c r="E11603" s="1165" t="s">
        <v>27823</v>
      </c>
      <c r="F11603" s="1165" t="s">
        <v>28595</v>
      </c>
    </row>
    <row r="11604" spans="1:6">
      <c r="A11604" s="1165" t="str">
        <f t="shared" si="1233"/>
        <v>VEXP98ORA</v>
      </c>
      <c r="B11604" s="1165">
        <f>IFERROR(INDEX('Wooden Volumes'!$B$14:$S$554,MATCH(C11604,'Wooden Volumes'!$B$14:$B$552,FALSE),MATCH(D11604,'Wooden Volumes'!$B$14:$S$14,FALSE)),0)</f>
        <v>0</v>
      </c>
      <c r="C11604" s="1165" t="str">
        <f>C11603</f>
        <v>VEXP98</v>
      </c>
      <c r="D11604" s="988" t="str">
        <f>'Wooden Volumes'!$L$14</f>
        <v>Orange RAL 2003</v>
      </c>
      <c r="E11604" s="1165" t="s">
        <v>27836</v>
      </c>
      <c r="F11604" s="1165" t="s">
        <v>28595</v>
      </c>
    </row>
    <row r="11605" spans="1:6">
      <c r="A11605" s="1165" t="str">
        <f t="shared" si="1233"/>
        <v>VEXP98RED</v>
      </c>
      <c r="B11605" s="1165">
        <f>IFERROR(INDEX('Wooden Volumes'!$B$14:$S$554,MATCH(C11605,'Wooden Volumes'!$B$14:$B$552,FALSE),MATCH(D11605,'Wooden Volumes'!$B$14:$S$14,FALSE)),0)</f>
        <v>0</v>
      </c>
      <c r="C11605" s="1165" t="str">
        <f t="shared" ref="C11605:C11610" si="1238">C11604</f>
        <v>VEXP98</v>
      </c>
      <c r="D11605" s="988" t="str">
        <f>'Wooden Volumes'!$M$14</f>
        <v>Red RAL 3020</v>
      </c>
      <c r="E11605" s="1165" t="s">
        <v>27826</v>
      </c>
      <c r="F11605" s="1165" t="s">
        <v>28595</v>
      </c>
    </row>
    <row r="11606" spans="1:6">
      <c r="A11606" s="1165" t="str">
        <f t="shared" si="1233"/>
        <v>VEXP98BLU</v>
      </c>
      <c r="B11606" s="1165">
        <f>IFERROR(INDEX('Wooden Volumes'!$B$14:$S$554,MATCH(C11606,'Wooden Volumes'!$B$14:$B$552,FALSE),MATCH(D11606,'Wooden Volumes'!$B$14:$S$14,FALSE)),0)</f>
        <v>0</v>
      </c>
      <c r="C11606" s="1165" t="str">
        <f t="shared" si="1238"/>
        <v>VEXP98</v>
      </c>
      <c r="D11606" s="988" t="str">
        <f>'Wooden Volumes'!$O$14</f>
        <v>Blue 
RAL 5015</v>
      </c>
      <c r="E11606" s="1165" t="s">
        <v>27827</v>
      </c>
      <c r="F11606" s="1165" t="s">
        <v>28595</v>
      </c>
    </row>
    <row r="11607" spans="1:6">
      <c r="A11607" s="1165" t="str">
        <f t="shared" si="1233"/>
        <v>VEXP98GRE</v>
      </c>
      <c r="B11607" s="1165">
        <f>IFERROR(INDEX('Wooden Volumes'!$B$14:$S$554,MATCH(C11607,'Wooden Volumes'!$B$14:$B$552,FALSE),MATCH(D11607,'Wooden Volumes'!$B$14:$S$14,FALSE)),0)</f>
        <v>0</v>
      </c>
      <c r="C11607" s="1165" t="str">
        <f t="shared" si="1238"/>
        <v>VEXP98</v>
      </c>
      <c r="D11607" s="988" t="str">
        <f>'Wooden Volumes'!$P$14</f>
        <v>Green 
RAL 6018</v>
      </c>
      <c r="E11607" s="1165" t="s">
        <v>27837</v>
      </c>
      <c r="F11607" s="1165" t="s">
        <v>28595</v>
      </c>
    </row>
    <row r="11608" spans="1:6">
      <c r="A11608" s="1165" t="str">
        <f t="shared" si="1233"/>
        <v>VEXP98WHI</v>
      </c>
      <c r="B11608" s="1165">
        <f>IFERROR(INDEX('Wooden Volumes'!$B$14:$S$554,MATCH(C11608,'Wooden Volumes'!$B$14:$B$552,FALSE),MATCH(D11608,'Wooden Volumes'!$B$14:$S$14,FALSE)),0)</f>
        <v>0</v>
      </c>
      <c r="C11608" s="1165" t="str">
        <f t="shared" si="1238"/>
        <v>VEXP98</v>
      </c>
      <c r="D11608" s="988" t="str">
        <f>'Wooden Volumes'!$Q$14</f>
        <v>White 
RAL 9003</v>
      </c>
      <c r="E11608" s="1165" t="s">
        <v>27838</v>
      </c>
      <c r="F11608" s="1165" t="s">
        <v>28595</v>
      </c>
    </row>
    <row r="11609" spans="1:6">
      <c r="A11609" s="1165" t="str">
        <f t="shared" si="1233"/>
        <v>VEXP98GRY</v>
      </c>
      <c r="B11609" s="1165">
        <f>IFERROR(INDEX('Wooden Volumes'!$B$14:$S$554,MATCH(C11609,'Wooden Volumes'!$B$14:$B$552,FALSE),MATCH(D11609,'Wooden Volumes'!$B$14:$S$14,FALSE)),0)</f>
        <v>0</v>
      </c>
      <c r="C11609" s="1165" t="str">
        <f t="shared" si="1238"/>
        <v>VEXP98</v>
      </c>
      <c r="D11609" s="988" t="str">
        <f>'Wooden Volumes'!$R$14</f>
        <v>Grey 
RAL 7038</v>
      </c>
      <c r="E11609" s="1165" t="s">
        <v>27828</v>
      </c>
      <c r="F11609" s="1165" t="s">
        <v>28595</v>
      </c>
    </row>
    <row r="11610" spans="1:6">
      <c r="A11610" s="1165" t="str">
        <f t="shared" si="1233"/>
        <v>VEXP98BLK</v>
      </c>
      <c r="B11610" s="1165">
        <f>IFERROR(INDEX('Wooden Volumes'!$B$14:$S$554,MATCH(C11610,'Wooden Volumes'!$B$14:$B$552,FALSE),MATCH(D11610,'Wooden Volumes'!$B$14:$S$14,FALSE)),0)</f>
        <v>0</v>
      </c>
      <c r="C11610" s="1165" t="str">
        <f t="shared" si="1238"/>
        <v>VEXP98</v>
      </c>
      <c r="D11610" s="988" t="str">
        <f>'Wooden Volumes'!$S$14</f>
        <v>Black 
RAL 7043</v>
      </c>
      <c r="E11610" s="1165" t="s">
        <v>27829</v>
      </c>
      <c r="F11610" s="1165" t="s">
        <v>28595</v>
      </c>
    </row>
    <row r="11611" spans="1:6">
      <c r="A11611" s="1165" t="str">
        <f t="shared" si="1233"/>
        <v>VEXP99YEL</v>
      </c>
      <c r="B11611" s="1165">
        <f>IFERROR(INDEX('Wooden Volumes'!$B$14:$S$554,MATCH(C11611,'Wooden Volumes'!$B$14:$B$552,FALSE),MATCH(D11611,'Wooden Volumes'!$B$14:$S$14,FALSE)),0)</f>
        <v>0</v>
      </c>
      <c r="C11611" s="1165" t="s">
        <v>28693</v>
      </c>
      <c r="D11611" s="1168" t="str">
        <f>'Wooden Volumes'!$K$14</f>
        <v>Yellow RAL 1018</v>
      </c>
      <c r="E11611" s="1165" t="s">
        <v>27823</v>
      </c>
      <c r="F11611" s="1165" t="s">
        <v>28595</v>
      </c>
    </row>
    <row r="11612" spans="1:6">
      <c r="A11612" s="1165" t="str">
        <f t="shared" si="1233"/>
        <v>VEXP99ORA</v>
      </c>
      <c r="B11612" s="1165">
        <f>IFERROR(INDEX('Wooden Volumes'!$B$14:$S$554,MATCH(C11612,'Wooden Volumes'!$B$14:$B$552,FALSE),MATCH(D11612,'Wooden Volumes'!$B$14:$S$14,FALSE)),0)</f>
        <v>0</v>
      </c>
      <c r="C11612" s="1165" t="str">
        <f>C11611</f>
        <v>VEXP99</v>
      </c>
      <c r="D11612" s="988" t="str">
        <f>'Wooden Volumes'!$L$14</f>
        <v>Orange RAL 2003</v>
      </c>
      <c r="E11612" s="1165" t="s">
        <v>27836</v>
      </c>
      <c r="F11612" s="1165" t="s">
        <v>28595</v>
      </c>
    </row>
    <row r="11613" spans="1:6">
      <c r="A11613" s="1165" t="str">
        <f t="shared" si="1233"/>
        <v>VEXP99RED</v>
      </c>
      <c r="B11613" s="1165">
        <f>IFERROR(INDEX('Wooden Volumes'!$B$14:$S$554,MATCH(C11613,'Wooden Volumes'!$B$14:$B$552,FALSE),MATCH(D11613,'Wooden Volumes'!$B$14:$S$14,FALSE)),0)</f>
        <v>0</v>
      </c>
      <c r="C11613" s="1165" t="str">
        <f t="shared" ref="C11613:C11618" si="1239">C11612</f>
        <v>VEXP99</v>
      </c>
      <c r="D11613" s="988" t="str">
        <f>'Wooden Volumes'!$M$14</f>
        <v>Red RAL 3020</v>
      </c>
      <c r="E11613" s="1165" t="s">
        <v>27826</v>
      </c>
      <c r="F11613" s="1165" t="s">
        <v>28595</v>
      </c>
    </row>
    <row r="11614" spans="1:6">
      <c r="A11614" s="1165" t="str">
        <f t="shared" si="1233"/>
        <v>VEXP99BLU</v>
      </c>
      <c r="B11614" s="1165">
        <f>IFERROR(INDEX('Wooden Volumes'!$B$14:$S$554,MATCH(C11614,'Wooden Volumes'!$B$14:$B$552,FALSE),MATCH(D11614,'Wooden Volumes'!$B$14:$S$14,FALSE)),0)</f>
        <v>0</v>
      </c>
      <c r="C11614" s="1165" t="str">
        <f t="shared" si="1239"/>
        <v>VEXP99</v>
      </c>
      <c r="D11614" s="988" t="str">
        <f>'Wooden Volumes'!$O$14</f>
        <v>Blue 
RAL 5015</v>
      </c>
      <c r="E11614" s="1165" t="s">
        <v>27827</v>
      </c>
      <c r="F11614" s="1165" t="s">
        <v>28595</v>
      </c>
    </row>
    <row r="11615" spans="1:6">
      <c r="A11615" s="1165" t="str">
        <f t="shared" si="1233"/>
        <v>VEXP99GRE</v>
      </c>
      <c r="B11615" s="1165">
        <f>IFERROR(INDEX('Wooden Volumes'!$B$14:$S$554,MATCH(C11615,'Wooden Volumes'!$B$14:$B$552,FALSE),MATCH(D11615,'Wooden Volumes'!$B$14:$S$14,FALSE)),0)</f>
        <v>0</v>
      </c>
      <c r="C11615" s="1165" t="str">
        <f t="shared" si="1239"/>
        <v>VEXP99</v>
      </c>
      <c r="D11615" s="988" t="str">
        <f>'Wooden Volumes'!$P$14</f>
        <v>Green 
RAL 6018</v>
      </c>
      <c r="E11615" s="1165" t="s">
        <v>27837</v>
      </c>
      <c r="F11615" s="1165" t="s">
        <v>28595</v>
      </c>
    </row>
    <row r="11616" spans="1:6">
      <c r="A11616" s="1165" t="str">
        <f t="shared" si="1233"/>
        <v>VEXP99WHI</v>
      </c>
      <c r="B11616" s="1165">
        <f>IFERROR(INDEX('Wooden Volumes'!$B$14:$S$554,MATCH(C11616,'Wooden Volumes'!$B$14:$B$552,FALSE),MATCH(D11616,'Wooden Volumes'!$B$14:$S$14,FALSE)),0)</f>
        <v>0</v>
      </c>
      <c r="C11616" s="1165" t="str">
        <f t="shared" si="1239"/>
        <v>VEXP99</v>
      </c>
      <c r="D11616" s="988" t="str">
        <f>'Wooden Volumes'!$Q$14</f>
        <v>White 
RAL 9003</v>
      </c>
      <c r="E11616" s="1165" t="s">
        <v>27838</v>
      </c>
      <c r="F11616" s="1165" t="s">
        <v>28595</v>
      </c>
    </row>
    <row r="11617" spans="1:6">
      <c r="A11617" s="1165" t="str">
        <f t="shared" si="1233"/>
        <v>VEXP99GRY</v>
      </c>
      <c r="B11617" s="1165">
        <f>IFERROR(INDEX('Wooden Volumes'!$B$14:$S$554,MATCH(C11617,'Wooden Volumes'!$B$14:$B$552,FALSE),MATCH(D11617,'Wooden Volumes'!$B$14:$S$14,FALSE)),0)</f>
        <v>0</v>
      </c>
      <c r="C11617" s="1165" t="str">
        <f t="shared" si="1239"/>
        <v>VEXP99</v>
      </c>
      <c r="D11617" s="988" t="str">
        <f>'Wooden Volumes'!$R$14</f>
        <v>Grey 
RAL 7038</v>
      </c>
      <c r="E11617" s="1165" t="s">
        <v>27828</v>
      </c>
      <c r="F11617" s="1165" t="s">
        <v>28595</v>
      </c>
    </row>
    <row r="11618" spans="1:6">
      <c r="A11618" s="1165" t="str">
        <f t="shared" si="1233"/>
        <v>VEXP99BLK</v>
      </c>
      <c r="B11618" s="1165">
        <f>IFERROR(INDEX('Wooden Volumes'!$B$14:$S$554,MATCH(C11618,'Wooden Volumes'!$B$14:$B$552,FALSE),MATCH(D11618,'Wooden Volumes'!$B$14:$S$14,FALSE)),0)</f>
        <v>0</v>
      </c>
      <c r="C11618" s="1165" t="str">
        <f t="shared" si="1239"/>
        <v>VEXP99</v>
      </c>
      <c r="D11618" s="988" t="str">
        <f>'Wooden Volumes'!$S$14</f>
        <v>Black 
RAL 7043</v>
      </c>
      <c r="E11618" s="1165" t="s">
        <v>27829</v>
      </c>
      <c r="F11618" s="1165" t="s">
        <v>28595</v>
      </c>
    </row>
    <row r="11619" spans="1:6">
      <c r="A11619" s="1165" t="str">
        <f t="shared" si="1233"/>
        <v>VEXP100YEL</v>
      </c>
      <c r="B11619" s="1165">
        <f>IFERROR(INDEX('Wooden Volumes'!$B$14:$S$554,MATCH(C11619,'Wooden Volumes'!$B$14:$B$552,FALSE),MATCH(D11619,'Wooden Volumes'!$B$14:$S$14,FALSE)),0)</f>
        <v>0</v>
      </c>
      <c r="C11619" s="1165" t="s">
        <v>28694</v>
      </c>
      <c r="D11619" s="1168" t="str">
        <f>'Wooden Volumes'!$K$14</f>
        <v>Yellow RAL 1018</v>
      </c>
      <c r="E11619" s="1165" t="s">
        <v>27823</v>
      </c>
      <c r="F11619" s="1165" t="s">
        <v>28595</v>
      </c>
    </row>
    <row r="11620" spans="1:6">
      <c r="A11620" s="1165" t="str">
        <f t="shared" si="1233"/>
        <v>VEXP100ORA</v>
      </c>
      <c r="B11620" s="1165">
        <f>IFERROR(INDEX('Wooden Volumes'!$B$14:$S$554,MATCH(C11620,'Wooden Volumes'!$B$14:$B$552,FALSE),MATCH(D11620,'Wooden Volumes'!$B$14:$S$14,FALSE)),0)</f>
        <v>0</v>
      </c>
      <c r="C11620" s="1165" t="str">
        <f>C11619</f>
        <v>VEXP100</v>
      </c>
      <c r="D11620" s="988" t="str">
        <f>'Wooden Volumes'!$L$14</f>
        <v>Orange RAL 2003</v>
      </c>
      <c r="E11620" s="1165" t="s">
        <v>27836</v>
      </c>
      <c r="F11620" s="1165" t="s">
        <v>28595</v>
      </c>
    </row>
    <row r="11621" spans="1:6">
      <c r="A11621" s="1165" t="str">
        <f t="shared" si="1233"/>
        <v>VEXP100RED</v>
      </c>
      <c r="B11621" s="1165">
        <f>IFERROR(INDEX('Wooden Volumes'!$B$14:$S$554,MATCH(C11621,'Wooden Volumes'!$B$14:$B$552,FALSE),MATCH(D11621,'Wooden Volumes'!$B$14:$S$14,FALSE)),0)</f>
        <v>0</v>
      </c>
      <c r="C11621" s="1165" t="str">
        <f t="shared" ref="C11621:C11626" si="1240">C11620</f>
        <v>VEXP100</v>
      </c>
      <c r="D11621" s="988" t="str">
        <f>'Wooden Volumes'!$M$14</f>
        <v>Red RAL 3020</v>
      </c>
      <c r="E11621" s="1165" t="s">
        <v>27826</v>
      </c>
      <c r="F11621" s="1165" t="s">
        <v>28595</v>
      </c>
    </row>
    <row r="11622" spans="1:6">
      <c r="A11622" s="1165" t="str">
        <f t="shared" si="1233"/>
        <v>VEXP100BLU</v>
      </c>
      <c r="B11622" s="1165">
        <f>IFERROR(INDEX('Wooden Volumes'!$B$14:$S$554,MATCH(C11622,'Wooden Volumes'!$B$14:$B$552,FALSE),MATCH(D11622,'Wooden Volumes'!$B$14:$S$14,FALSE)),0)</f>
        <v>0</v>
      </c>
      <c r="C11622" s="1165" t="str">
        <f t="shared" si="1240"/>
        <v>VEXP100</v>
      </c>
      <c r="D11622" s="988" t="str">
        <f>'Wooden Volumes'!$O$14</f>
        <v>Blue 
RAL 5015</v>
      </c>
      <c r="E11622" s="1165" t="s">
        <v>27827</v>
      </c>
      <c r="F11622" s="1165" t="s">
        <v>28595</v>
      </c>
    </row>
    <row r="11623" spans="1:6">
      <c r="A11623" s="1165" t="str">
        <f t="shared" si="1233"/>
        <v>VEXP100GRE</v>
      </c>
      <c r="B11623" s="1165">
        <f>IFERROR(INDEX('Wooden Volumes'!$B$14:$S$554,MATCH(C11623,'Wooden Volumes'!$B$14:$B$552,FALSE),MATCH(D11623,'Wooden Volumes'!$B$14:$S$14,FALSE)),0)</f>
        <v>0</v>
      </c>
      <c r="C11623" s="1165" t="str">
        <f t="shared" si="1240"/>
        <v>VEXP100</v>
      </c>
      <c r="D11623" s="988" t="str">
        <f>'Wooden Volumes'!$P$14</f>
        <v>Green 
RAL 6018</v>
      </c>
      <c r="E11623" s="1165" t="s">
        <v>27837</v>
      </c>
      <c r="F11623" s="1165" t="s">
        <v>28595</v>
      </c>
    </row>
    <row r="11624" spans="1:6">
      <c r="A11624" s="1165" t="str">
        <f t="shared" si="1233"/>
        <v>VEXP100WHI</v>
      </c>
      <c r="B11624" s="1165">
        <f>IFERROR(INDEX('Wooden Volumes'!$B$14:$S$554,MATCH(C11624,'Wooden Volumes'!$B$14:$B$552,FALSE),MATCH(D11624,'Wooden Volumes'!$B$14:$S$14,FALSE)),0)</f>
        <v>0</v>
      </c>
      <c r="C11624" s="1165" t="str">
        <f t="shared" si="1240"/>
        <v>VEXP100</v>
      </c>
      <c r="D11624" s="988" t="str">
        <f>'Wooden Volumes'!$Q$14</f>
        <v>White 
RAL 9003</v>
      </c>
      <c r="E11624" s="1165" t="s">
        <v>27838</v>
      </c>
      <c r="F11624" s="1165" t="s">
        <v>28595</v>
      </c>
    </row>
    <row r="11625" spans="1:6">
      <c r="A11625" s="1165" t="str">
        <f t="shared" si="1233"/>
        <v>VEXP100GRY</v>
      </c>
      <c r="B11625" s="1165">
        <f>IFERROR(INDEX('Wooden Volumes'!$B$14:$S$554,MATCH(C11625,'Wooden Volumes'!$B$14:$B$552,FALSE),MATCH(D11625,'Wooden Volumes'!$B$14:$S$14,FALSE)),0)</f>
        <v>0</v>
      </c>
      <c r="C11625" s="1165" t="str">
        <f t="shared" si="1240"/>
        <v>VEXP100</v>
      </c>
      <c r="D11625" s="988" t="str">
        <f>'Wooden Volumes'!$R$14</f>
        <v>Grey 
RAL 7038</v>
      </c>
      <c r="E11625" s="1165" t="s">
        <v>27828</v>
      </c>
      <c r="F11625" s="1165" t="s">
        <v>28595</v>
      </c>
    </row>
    <row r="11626" spans="1:6">
      <c r="A11626" s="1165" t="str">
        <f t="shared" si="1233"/>
        <v>VEXP100BLK</v>
      </c>
      <c r="B11626" s="1165">
        <f>IFERROR(INDEX('Wooden Volumes'!$B$14:$S$554,MATCH(C11626,'Wooden Volumes'!$B$14:$B$552,FALSE),MATCH(D11626,'Wooden Volumes'!$B$14:$S$14,FALSE)),0)</f>
        <v>0</v>
      </c>
      <c r="C11626" s="1165" t="str">
        <f t="shared" si="1240"/>
        <v>VEXP100</v>
      </c>
      <c r="D11626" s="988" t="str">
        <f>'Wooden Volumes'!$S$14</f>
        <v>Black 
RAL 7043</v>
      </c>
      <c r="E11626" s="1165" t="s">
        <v>27829</v>
      </c>
      <c r="F11626" s="1165" t="s">
        <v>28595</v>
      </c>
    </row>
    <row r="11627" spans="1:6">
      <c r="A11627" s="1165" t="str">
        <f t="shared" ref="A11627:A11683" si="1241">CONCATENATE(C11627,E11627)</f>
        <v>VEXP101YEL</v>
      </c>
      <c r="B11627" s="1165">
        <f>IFERROR(INDEX('Wooden Volumes'!$B$14:$S$554,MATCH(C11627,'Wooden Volumes'!$B$14:$B$552,FALSE),MATCH(D11627,'Wooden Volumes'!$B$14:$S$14,FALSE)),0)</f>
        <v>0</v>
      </c>
      <c r="C11627" s="1165" t="s">
        <v>28695</v>
      </c>
      <c r="D11627" s="1168" t="str">
        <f>'Wooden Volumes'!$K$14</f>
        <v>Yellow RAL 1018</v>
      </c>
      <c r="E11627" s="1165" t="s">
        <v>27823</v>
      </c>
      <c r="F11627" s="1165" t="s">
        <v>28595</v>
      </c>
    </row>
    <row r="11628" spans="1:6">
      <c r="A11628" s="1165" t="str">
        <f t="shared" si="1241"/>
        <v>VEXP101ORA</v>
      </c>
      <c r="B11628" s="1165">
        <f>IFERROR(INDEX('Wooden Volumes'!$B$14:$S$554,MATCH(C11628,'Wooden Volumes'!$B$14:$B$552,FALSE),MATCH(D11628,'Wooden Volumes'!$B$14:$S$14,FALSE)),0)</f>
        <v>0</v>
      </c>
      <c r="C11628" s="1165" t="str">
        <f>C11627</f>
        <v>VEXP101</v>
      </c>
      <c r="D11628" s="988" t="str">
        <f>'Wooden Volumes'!$L$14</f>
        <v>Orange RAL 2003</v>
      </c>
      <c r="E11628" s="1165" t="s">
        <v>27836</v>
      </c>
      <c r="F11628" s="1165" t="s">
        <v>28595</v>
      </c>
    </row>
    <row r="11629" spans="1:6">
      <c r="A11629" s="1165" t="str">
        <f t="shared" si="1241"/>
        <v>VEXP101RED</v>
      </c>
      <c r="B11629" s="1165">
        <f>IFERROR(INDEX('Wooden Volumes'!$B$14:$S$554,MATCH(C11629,'Wooden Volumes'!$B$14:$B$552,FALSE),MATCH(D11629,'Wooden Volumes'!$B$14:$S$14,FALSE)),0)</f>
        <v>0</v>
      </c>
      <c r="C11629" s="1165" t="str">
        <f t="shared" ref="C11629:C11634" si="1242">C11628</f>
        <v>VEXP101</v>
      </c>
      <c r="D11629" s="988" t="str">
        <f>'Wooden Volumes'!$M$14</f>
        <v>Red RAL 3020</v>
      </c>
      <c r="E11629" s="1165" t="s">
        <v>27826</v>
      </c>
      <c r="F11629" s="1165" t="s">
        <v>28595</v>
      </c>
    </row>
    <row r="11630" spans="1:6">
      <c r="A11630" s="1165" t="str">
        <f t="shared" si="1241"/>
        <v>VEXP101BLU</v>
      </c>
      <c r="B11630" s="1165">
        <f>IFERROR(INDEX('Wooden Volumes'!$B$14:$S$554,MATCH(C11630,'Wooden Volumes'!$B$14:$B$552,FALSE),MATCH(D11630,'Wooden Volumes'!$B$14:$S$14,FALSE)),0)</f>
        <v>0</v>
      </c>
      <c r="C11630" s="1165" t="str">
        <f t="shared" si="1242"/>
        <v>VEXP101</v>
      </c>
      <c r="D11630" s="988" t="str">
        <f>'Wooden Volumes'!$O$14</f>
        <v>Blue 
RAL 5015</v>
      </c>
      <c r="E11630" s="1165" t="s">
        <v>27827</v>
      </c>
      <c r="F11630" s="1165" t="s">
        <v>28595</v>
      </c>
    </row>
    <row r="11631" spans="1:6">
      <c r="A11631" s="1165" t="str">
        <f t="shared" si="1241"/>
        <v>VEXP101GRE</v>
      </c>
      <c r="B11631" s="1165">
        <f>IFERROR(INDEX('Wooden Volumes'!$B$14:$S$554,MATCH(C11631,'Wooden Volumes'!$B$14:$B$552,FALSE),MATCH(D11631,'Wooden Volumes'!$B$14:$S$14,FALSE)),0)</f>
        <v>0</v>
      </c>
      <c r="C11631" s="1165" t="str">
        <f t="shared" si="1242"/>
        <v>VEXP101</v>
      </c>
      <c r="D11631" s="988" t="str">
        <f>'Wooden Volumes'!$P$14</f>
        <v>Green 
RAL 6018</v>
      </c>
      <c r="E11631" s="1165" t="s">
        <v>27837</v>
      </c>
      <c r="F11631" s="1165" t="s">
        <v>28595</v>
      </c>
    </row>
    <row r="11632" spans="1:6">
      <c r="A11632" s="1165" t="str">
        <f t="shared" si="1241"/>
        <v>VEXP101WHI</v>
      </c>
      <c r="B11632" s="1165">
        <f>IFERROR(INDEX('Wooden Volumes'!$B$14:$S$554,MATCH(C11632,'Wooden Volumes'!$B$14:$B$552,FALSE),MATCH(D11632,'Wooden Volumes'!$B$14:$S$14,FALSE)),0)</f>
        <v>0</v>
      </c>
      <c r="C11632" s="1165" t="str">
        <f t="shared" si="1242"/>
        <v>VEXP101</v>
      </c>
      <c r="D11632" s="988" t="str">
        <f>'Wooden Volumes'!$Q$14</f>
        <v>White 
RAL 9003</v>
      </c>
      <c r="E11632" s="1165" t="s">
        <v>27838</v>
      </c>
      <c r="F11632" s="1165" t="s">
        <v>28595</v>
      </c>
    </row>
    <row r="11633" spans="1:6">
      <c r="A11633" s="1165" t="str">
        <f t="shared" si="1241"/>
        <v>VEXP101GRY</v>
      </c>
      <c r="B11633" s="1165">
        <f>IFERROR(INDEX('Wooden Volumes'!$B$14:$S$554,MATCH(C11633,'Wooden Volumes'!$B$14:$B$552,FALSE),MATCH(D11633,'Wooden Volumes'!$B$14:$S$14,FALSE)),0)</f>
        <v>0</v>
      </c>
      <c r="C11633" s="1165" t="str">
        <f t="shared" si="1242"/>
        <v>VEXP101</v>
      </c>
      <c r="D11633" s="988" t="str">
        <f>'Wooden Volumes'!$R$14</f>
        <v>Grey 
RAL 7038</v>
      </c>
      <c r="E11633" s="1165" t="s">
        <v>27828</v>
      </c>
      <c r="F11633" s="1165" t="s">
        <v>28595</v>
      </c>
    </row>
    <row r="11634" spans="1:6">
      <c r="A11634" s="1165" t="str">
        <f t="shared" si="1241"/>
        <v>VEXP101BLK</v>
      </c>
      <c r="B11634" s="1165">
        <f>IFERROR(INDEX('Wooden Volumes'!$B$14:$S$554,MATCH(C11634,'Wooden Volumes'!$B$14:$B$552,FALSE),MATCH(D11634,'Wooden Volumes'!$B$14:$S$14,FALSE)),0)</f>
        <v>0</v>
      </c>
      <c r="C11634" s="1165" t="str">
        <f t="shared" si="1242"/>
        <v>VEXP101</v>
      </c>
      <c r="D11634" s="988" t="str">
        <f>'Wooden Volumes'!$S$14</f>
        <v>Black 
RAL 7043</v>
      </c>
      <c r="E11634" s="1165" t="s">
        <v>27829</v>
      </c>
      <c r="F11634" s="1165" t="s">
        <v>28595</v>
      </c>
    </row>
    <row r="11635" spans="1:6">
      <c r="A11635" s="1165" t="str">
        <f t="shared" si="1241"/>
        <v>VEXP102YEL</v>
      </c>
      <c r="B11635" s="1165">
        <f>IFERROR(INDEX('Wooden Volumes'!$B$14:$S$554,MATCH(C11635,'Wooden Volumes'!$B$14:$B$552,FALSE),MATCH(D11635,'Wooden Volumes'!$B$14:$S$14,FALSE)),0)</f>
        <v>0</v>
      </c>
      <c r="C11635" s="1165" t="s">
        <v>28696</v>
      </c>
      <c r="D11635" s="1168" t="str">
        <f>'Wooden Volumes'!$K$14</f>
        <v>Yellow RAL 1018</v>
      </c>
      <c r="E11635" s="1165" t="s">
        <v>27823</v>
      </c>
      <c r="F11635" s="1165" t="s">
        <v>28595</v>
      </c>
    </row>
    <row r="11636" spans="1:6">
      <c r="A11636" s="1165" t="str">
        <f t="shared" si="1241"/>
        <v>VEXP102ORA</v>
      </c>
      <c r="B11636" s="1165">
        <f>IFERROR(INDEX('Wooden Volumes'!$B$14:$S$554,MATCH(C11636,'Wooden Volumes'!$B$14:$B$552,FALSE),MATCH(D11636,'Wooden Volumes'!$B$14:$S$14,FALSE)),0)</f>
        <v>0</v>
      </c>
      <c r="C11636" s="1165" t="str">
        <f>C11635</f>
        <v>VEXP102</v>
      </c>
      <c r="D11636" s="988" t="str">
        <f>'Wooden Volumes'!$L$14</f>
        <v>Orange RAL 2003</v>
      </c>
      <c r="E11636" s="1165" t="s">
        <v>27836</v>
      </c>
      <c r="F11636" s="1165" t="s">
        <v>28595</v>
      </c>
    </row>
    <row r="11637" spans="1:6">
      <c r="A11637" s="1165" t="str">
        <f t="shared" si="1241"/>
        <v>VEXP102RED</v>
      </c>
      <c r="B11637" s="1165">
        <f>IFERROR(INDEX('Wooden Volumes'!$B$14:$S$554,MATCH(C11637,'Wooden Volumes'!$B$14:$B$552,FALSE),MATCH(D11637,'Wooden Volumes'!$B$14:$S$14,FALSE)),0)</f>
        <v>0</v>
      </c>
      <c r="C11637" s="1165" t="str">
        <f t="shared" ref="C11637:C11642" si="1243">C11636</f>
        <v>VEXP102</v>
      </c>
      <c r="D11637" s="988" t="str">
        <f>'Wooden Volumes'!$M$14</f>
        <v>Red RAL 3020</v>
      </c>
      <c r="E11637" s="1165" t="s">
        <v>27826</v>
      </c>
      <c r="F11637" s="1165" t="s">
        <v>28595</v>
      </c>
    </row>
    <row r="11638" spans="1:6">
      <c r="A11638" s="1165" t="str">
        <f t="shared" si="1241"/>
        <v>VEXP102BLU</v>
      </c>
      <c r="B11638" s="1165">
        <f>IFERROR(INDEX('Wooden Volumes'!$B$14:$S$554,MATCH(C11638,'Wooden Volumes'!$B$14:$B$552,FALSE),MATCH(D11638,'Wooden Volumes'!$B$14:$S$14,FALSE)),0)</f>
        <v>0</v>
      </c>
      <c r="C11638" s="1165" t="str">
        <f t="shared" si="1243"/>
        <v>VEXP102</v>
      </c>
      <c r="D11638" s="988" t="str">
        <f>'Wooden Volumes'!$O$14</f>
        <v>Blue 
RAL 5015</v>
      </c>
      <c r="E11638" s="1165" t="s">
        <v>27827</v>
      </c>
      <c r="F11638" s="1165" t="s">
        <v>28595</v>
      </c>
    </row>
    <row r="11639" spans="1:6">
      <c r="A11639" s="1165" t="str">
        <f t="shared" si="1241"/>
        <v>VEXP102GRE</v>
      </c>
      <c r="B11639" s="1165">
        <f>IFERROR(INDEX('Wooden Volumes'!$B$14:$S$554,MATCH(C11639,'Wooden Volumes'!$B$14:$B$552,FALSE),MATCH(D11639,'Wooden Volumes'!$B$14:$S$14,FALSE)),0)</f>
        <v>0</v>
      </c>
      <c r="C11639" s="1165" t="str">
        <f t="shared" si="1243"/>
        <v>VEXP102</v>
      </c>
      <c r="D11639" s="988" t="str">
        <f>'Wooden Volumes'!$P$14</f>
        <v>Green 
RAL 6018</v>
      </c>
      <c r="E11639" s="1165" t="s">
        <v>27837</v>
      </c>
      <c r="F11639" s="1165" t="s">
        <v>28595</v>
      </c>
    </row>
    <row r="11640" spans="1:6">
      <c r="A11640" s="1165" t="str">
        <f t="shared" si="1241"/>
        <v>VEXP102WHI</v>
      </c>
      <c r="B11640" s="1165">
        <f>IFERROR(INDEX('Wooden Volumes'!$B$14:$S$554,MATCH(C11640,'Wooden Volumes'!$B$14:$B$552,FALSE),MATCH(D11640,'Wooden Volumes'!$B$14:$S$14,FALSE)),0)</f>
        <v>0</v>
      </c>
      <c r="C11640" s="1165" t="str">
        <f t="shared" si="1243"/>
        <v>VEXP102</v>
      </c>
      <c r="D11640" s="988" t="str">
        <f>'Wooden Volumes'!$Q$14</f>
        <v>White 
RAL 9003</v>
      </c>
      <c r="E11640" s="1165" t="s">
        <v>27838</v>
      </c>
      <c r="F11640" s="1165" t="s">
        <v>28595</v>
      </c>
    </row>
    <row r="11641" spans="1:6">
      <c r="A11641" s="1165" t="str">
        <f t="shared" si="1241"/>
        <v>VEXP102GRY</v>
      </c>
      <c r="B11641" s="1165">
        <f>IFERROR(INDEX('Wooden Volumes'!$B$14:$S$554,MATCH(C11641,'Wooden Volumes'!$B$14:$B$552,FALSE),MATCH(D11641,'Wooden Volumes'!$B$14:$S$14,FALSE)),0)</f>
        <v>0</v>
      </c>
      <c r="C11641" s="1165" t="str">
        <f t="shared" si="1243"/>
        <v>VEXP102</v>
      </c>
      <c r="D11641" s="988" t="str">
        <f>'Wooden Volumes'!$R$14</f>
        <v>Grey 
RAL 7038</v>
      </c>
      <c r="E11641" s="1165" t="s">
        <v>27828</v>
      </c>
      <c r="F11641" s="1165" t="s">
        <v>28595</v>
      </c>
    </row>
    <row r="11642" spans="1:6">
      <c r="A11642" s="1165" t="str">
        <f t="shared" si="1241"/>
        <v>VEXP102BLK</v>
      </c>
      <c r="B11642" s="1165">
        <f>IFERROR(INDEX('Wooden Volumes'!$B$14:$S$554,MATCH(C11642,'Wooden Volumes'!$B$14:$B$552,FALSE),MATCH(D11642,'Wooden Volumes'!$B$14:$S$14,FALSE)),0)</f>
        <v>0</v>
      </c>
      <c r="C11642" s="1165" t="str">
        <f t="shared" si="1243"/>
        <v>VEXP102</v>
      </c>
      <c r="D11642" s="988" t="str">
        <f>'Wooden Volumes'!$S$14</f>
        <v>Black 
RAL 7043</v>
      </c>
      <c r="E11642" s="1165" t="s">
        <v>27829</v>
      </c>
      <c r="F11642" s="1165" t="s">
        <v>28595</v>
      </c>
    </row>
    <row r="11643" spans="1:6">
      <c r="A11643" s="1165" t="str">
        <f t="shared" si="1241"/>
        <v>VEXP103YEL</v>
      </c>
      <c r="B11643" s="1165">
        <f>IFERROR(INDEX('Wooden Volumes'!$B$14:$S$554,MATCH(C11643,'Wooden Volumes'!$B$14:$B$552,FALSE),MATCH(D11643,'Wooden Volumes'!$B$14:$S$14,FALSE)),0)</f>
        <v>0</v>
      </c>
      <c r="C11643" s="1165" t="s">
        <v>28697</v>
      </c>
      <c r="D11643" s="1168" t="str">
        <f>'Wooden Volumes'!$K$14</f>
        <v>Yellow RAL 1018</v>
      </c>
      <c r="E11643" s="1165" t="s">
        <v>27823</v>
      </c>
      <c r="F11643" s="1165" t="s">
        <v>28595</v>
      </c>
    </row>
    <row r="11644" spans="1:6">
      <c r="A11644" s="1165" t="str">
        <f t="shared" si="1241"/>
        <v>VEXP103ORA</v>
      </c>
      <c r="B11644" s="1165">
        <f>IFERROR(INDEX('Wooden Volumes'!$B$14:$S$554,MATCH(C11644,'Wooden Volumes'!$B$14:$B$552,FALSE),MATCH(D11644,'Wooden Volumes'!$B$14:$S$14,FALSE)),0)</f>
        <v>0</v>
      </c>
      <c r="C11644" s="1165" t="str">
        <f>C11643</f>
        <v>VEXP103</v>
      </c>
      <c r="D11644" s="988" t="str">
        <f>'Wooden Volumes'!$L$14</f>
        <v>Orange RAL 2003</v>
      </c>
      <c r="E11644" s="1165" t="s">
        <v>27836</v>
      </c>
      <c r="F11644" s="1165" t="s">
        <v>28595</v>
      </c>
    </row>
    <row r="11645" spans="1:6">
      <c r="A11645" s="1165" t="str">
        <f t="shared" si="1241"/>
        <v>VEXP103RED</v>
      </c>
      <c r="B11645" s="1165">
        <f>IFERROR(INDEX('Wooden Volumes'!$B$14:$S$554,MATCH(C11645,'Wooden Volumes'!$B$14:$B$552,FALSE),MATCH(D11645,'Wooden Volumes'!$B$14:$S$14,FALSE)),0)</f>
        <v>0</v>
      </c>
      <c r="C11645" s="1165" t="str">
        <f t="shared" ref="C11645:C11650" si="1244">C11644</f>
        <v>VEXP103</v>
      </c>
      <c r="D11645" s="988" t="str">
        <f>'Wooden Volumes'!$M$14</f>
        <v>Red RAL 3020</v>
      </c>
      <c r="E11645" s="1165" t="s">
        <v>27826</v>
      </c>
      <c r="F11645" s="1165" t="s">
        <v>28595</v>
      </c>
    </row>
    <row r="11646" spans="1:6">
      <c r="A11646" s="1165" t="str">
        <f t="shared" si="1241"/>
        <v>VEXP103BLU</v>
      </c>
      <c r="B11646" s="1165">
        <f>IFERROR(INDEX('Wooden Volumes'!$B$14:$S$554,MATCH(C11646,'Wooden Volumes'!$B$14:$B$552,FALSE),MATCH(D11646,'Wooden Volumes'!$B$14:$S$14,FALSE)),0)</f>
        <v>0</v>
      </c>
      <c r="C11646" s="1165" t="str">
        <f t="shared" si="1244"/>
        <v>VEXP103</v>
      </c>
      <c r="D11646" s="988" t="str">
        <f>'Wooden Volumes'!$O$14</f>
        <v>Blue 
RAL 5015</v>
      </c>
      <c r="E11646" s="1165" t="s">
        <v>27827</v>
      </c>
      <c r="F11646" s="1165" t="s">
        <v>28595</v>
      </c>
    </row>
    <row r="11647" spans="1:6">
      <c r="A11647" s="1165" t="str">
        <f t="shared" si="1241"/>
        <v>VEXP103GRE</v>
      </c>
      <c r="B11647" s="1165">
        <f>IFERROR(INDEX('Wooden Volumes'!$B$14:$S$554,MATCH(C11647,'Wooden Volumes'!$B$14:$B$552,FALSE),MATCH(D11647,'Wooden Volumes'!$B$14:$S$14,FALSE)),0)</f>
        <v>0</v>
      </c>
      <c r="C11647" s="1165" t="str">
        <f t="shared" si="1244"/>
        <v>VEXP103</v>
      </c>
      <c r="D11647" s="988" t="str">
        <f>'Wooden Volumes'!$P$14</f>
        <v>Green 
RAL 6018</v>
      </c>
      <c r="E11647" s="1165" t="s">
        <v>27837</v>
      </c>
      <c r="F11647" s="1165" t="s">
        <v>28595</v>
      </c>
    </row>
    <row r="11648" spans="1:6">
      <c r="A11648" s="1165" t="str">
        <f t="shared" si="1241"/>
        <v>VEXP103WHI</v>
      </c>
      <c r="B11648" s="1165">
        <f>IFERROR(INDEX('Wooden Volumes'!$B$14:$S$554,MATCH(C11648,'Wooden Volumes'!$B$14:$B$552,FALSE),MATCH(D11648,'Wooden Volumes'!$B$14:$S$14,FALSE)),0)</f>
        <v>0</v>
      </c>
      <c r="C11648" s="1165" t="str">
        <f t="shared" si="1244"/>
        <v>VEXP103</v>
      </c>
      <c r="D11648" s="988" t="str">
        <f>'Wooden Volumes'!$Q$14</f>
        <v>White 
RAL 9003</v>
      </c>
      <c r="E11648" s="1165" t="s">
        <v>27838</v>
      </c>
      <c r="F11648" s="1165" t="s">
        <v>28595</v>
      </c>
    </row>
    <row r="11649" spans="1:6">
      <c r="A11649" s="1165" t="str">
        <f t="shared" si="1241"/>
        <v>VEXP103GRY</v>
      </c>
      <c r="B11649" s="1165">
        <f>IFERROR(INDEX('Wooden Volumes'!$B$14:$S$554,MATCH(C11649,'Wooden Volumes'!$B$14:$B$552,FALSE),MATCH(D11649,'Wooden Volumes'!$B$14:$S$14,FALSE)),0)</f>
        <v>0</v>
      </c>
      <c r="C11649" s="1165" t="str">
        <f t="shared" si="1244"/>
        <v>VEXP103</v>
      </c>
      <c r="D11649" s="988" t="str">
        <f>'Wooden Volumes'!$R$14</f>
        <v>Grey 
RAL 7038</v>
      </c>
      <c r="E11649" s="1165" t="s">
        <v>27828</v>
      </c>
      <c r="F11649" s="1165" t="s">
        <v>28595</v>
      </c>
    </row>
    <row r="11650" spans="1:6">
      <c r="A11650" s="1165" t="str">
        <f t="shared" si="1241"/>
        <v>VEXP103BLK</v>
      </c>
      <c r="B11650" s="1165">
        <f>IFERROR(INDEX('Wooden Volumes'!$B$14:$S$554,MATCH(C11650,'Wooden Volumes'!$B$14:$B$552,FALSE),MATCH(D11650,'Wooden Volumes'!$B$14:$S$14,FALSE)),0)</f>
        <v>0</v>
      </c>
      <c r="C11650" s="1165" t="str">
        <f t="shared" si="1244"/>
        <v>VEXP103</v>
      </c>
      <c r="D11650" s="988" t="str">
        <f>'Wooden Volumes'!$S$14</f>
        <v>Black 
RAL 7043</v>
      </c>
      <c r="E11650" s="1165" t="s">
        <v>27829</v>
      </c>
      <c r="F11650" s="1165" t="s">
        <v>28595</v>
      </c>
    </row>
    <row r="11651" spans="1:6">
      <c r="A11651" s="1165" t="str">
        <f t="shared" si="1241"/>
        <v>VEXP104YEL</v>
      </c>
      <c r="B11651" s="1165">
        <f>IFERROR(INDEX('Wooden Volumes'!$B$14:$S$554,MATCH(C11651,'Wooden Volumes'!$B$14:$B$552,FALSE),MATCH(D11651,'Wooden Volumes'!$B$14:$S$14,FALSE)),0)</f>
        <v>0</v>
      </c>
      <c r="C11651" s="1165" t="s">
        <v>28698</v>
      </c>
      <c r="D11651" s="1168" t="str">
        <f>'Wooden Volumes'!$K$14</f>
        <v>Yellow RAL 1018</v>
      </c>
      <c r="E11651" s="1165" t="s">
        <v>27823</v>
      </c>
      <c r="F11651" s="1165" t="s">
        <v>28595</v>
      </c>
    </row>
    <row r="11652" spans="1:6">
      <c r="A11652" s="1165" t="str">
        <f t="shared" si="1241"/>
        <v>VEXP104ORA</v>
      </c>
      <c r="B11652" s="1165">
        <f>IFERROR(INDEX('Wooden Volumes'!$B$14:$S$554,MATCH(C11652,'Wooden Volumes'!$B$14:$B$552,FALSE),MATCH(D11652,'Wooden Volumes'!$B$14:$S$14,FALSE)),0)</f>
        <v>0</v>
      </c>
      <c r="C11652" s="1165" t="str">
        <f>C11651</f>
        <v>VEXP104</v>
      </c>
      <c r="D11652" s="988" t="str">
        <f>'Wooden Volumes'!$L$14</f>
        <v>Orange RAL 2003</v>
      </c>
      <c r="E11652" s="1165" t="s">
        <v>27836</v>
      </c>
      <c r="F11652" s="1165" t="s">
        <v>28595</v>
      </c>
    </row>
    <row r="11653" spans="1:6">
      <c r="A11653" s="1165" t="str">
        <f t="shared" si="1241"/>
        <v>VEXP104RED</v>
      </c>
      <c r="B11653" s="1165">
        <f>IFERROR(INDEX('Wooden Volumes'!$B$14:$S$554,MATCH(C11653,'Wooden Volumes'!$B$14:$B$552,FALSE),MATCH(D11653,'Wooden Volumes'!$B$14:$S$14,FALSE)),0)</f>
        <v>0</v>
      </c>
      <c r="C11653" s="1165" t="str">
        <f t="shared" ref="C11653:C11658" si="1245">C11652</f>
        <v>VEXP104</v>
      </c>
      <c r="D11653" s="988" t="str">
        <f>'Wooden Volumes'!$M$14</f>
        <v>Red RAL 3020</v>
      </c>
      <c r="E11653" s="1165" t="s">
        <v>27826</v>
      </c>
      <c r="F11653" s="1165" t="s">
        <v>28595</v>
      </c>
    </row>
    <row r="11654" spans="1:6">
      <c r="A11654" s="1165" t="str">
        <f t="shared" si="1241"/>
        <v>VEXP104BLU</v>
      </c>
      <c r="B11654" s="1165">
        <f>IFERROR(INDEX('Wooden Volumes'!$B$14:$S$554,MATCH(C11654,'Wooden Volumes'!$B$14:$B$552,FALSE),MATCH(D11654,'Wooden Volumes'!$B$14:$S$14,FALSE)),0)</f>
        <v>0</v>
      </c>
      <c r="C11654" s="1165" t="str">
        <f t="shared" si="1245"/>
        <v>VEXP104</v>
      </c>
      <c r="D11654" s="988" t="str">
        <f>'Wooden Volumes'!$O$14</f>
        <v>Blue 
RAL 5015</v>
      </c>
      <c r="E11654" s="1165" t="s">
        <v>27827</v>
      </c>
      <c r="F11654" s="1165" t="s">
        <v>28595</v>
      </c>
    </row>
    <row r="11655" spans="1:6">
      <c r="A11655" s="1165" t="str">
        <f t="shared" si="1241"/>
        <v>VEXP104GRE</v>
      </c>
      <c r="B11655" s="1165">
        <f>IFERROR(INDEX('Wooden Volumes'!$B$14:$S$554,MATCH(C11655,'Wooden Volumes'!$B$14:$B$552,FALSE),MATCH(D11655,'Wooden Volumes'!$B$14:$S$14,FALSE)),0)</f>
        <v>0</v>
      </c>
      <c r="C11655" s="1165" t="str">
        <f t="shared" si="1245"/>
        <v>VEXP104</v>
      </c>
      <c r="D11655" s="988" t="str">
        <f>'Wooden Volumes'!$P$14</f>
        <v>Green 
RAL 6018</v>
      </c>
      <c r="E11655" s="1165" t="s">
        <v>27837</v>
      </c>
      <c r="F11655" s="1165" t="s">
        <v>28595</v>
      </c>
    </row>
    <row r="11656" spans="1:6">
      <c r="A11656" s="1165" t="str">
        <f t="shared" si="1241"/>
        <v>VEXP104WHI</v>
      </c>
      <c r="B11656" s="1165">
        <f>IFERROR(INDEX('Wooden Volumes'!$B$14:$S$554,MATCH(C11656,'Wooden Volumes'!$B$14:$B$552,FALSE),MATCH(D11656,'Wooden Volumes'!$B$14:$S$14,FALSE)),0)</f>
        <v>0</v>
      </c>
      <c r="C11656" s="1165" t="str">
        <f t="shared" si="1245"/>
        <v>VEXP104</v>
      </c>
      <c r="D11656" s="988" t="str">
        <f>'Wooden Volumes'!$Q$14</f>
        <v>White 
RAL 9003</v>
      </c>
      <c r="E11656" s="1165" t="s">
        <v>27838</v>
      </c>
      <c r="F11656" s="1165" t="s">
        <v>28595</v>
      </c>
    </row>
    <row r="11657" spans="1:6">
      <c r="A11657" s="1165" t="str">
        <f t="shared" si="1241"/>
        <v>VEXP104GRY</v>
      </c>
      <c r="B11657" s="1165">
        <f>IFERROR(INDEX('Wooden Volumes'!$B$14:$S$554,MATCH(C11657,'Wooden Volumes'!$B$14:$B$552,FALSE),MATCH(D11657,'Wooden Volumes'!$B$14:$S$14,FALSE)),0)</f>
        <v>0</v>
      </c>
      <c r="C11657" s="1165" t="str">
        <f t="shared" si="1245"/>
        <v>VEXP104</v>
      </c>
      <c r="D11657" s="988" t="str">
        <f>'Wooden Volumes'!$R$14</f>
        <v>Grey 
RAL 7038</v>
      </c>
      <c r="E11657" s="1165" t="s">
        <v>27828</v>
      </c>
      <c r="F11657" s="1165" t="s">
        <v>28595</v>
      </c>
    </row>
    <row r="11658" spans="1:6">
      <c r="A11658" s="1165" t="str">
        <f t="shared" si="1241"/>
        <v>VEXP104BLK</v>
      </c>
      <c r="B11658" s="1165">
        <f>IFERROR(INDEX('Wooden Volumes'!$B$14:$S$554,MATCH(C11658,'Wooden Volumes'!$B$14:$B$552,FALSE),MATCH(D11658,'Wooden Volumes'!$B$14:$S$14,FALSE)),0)</f>
        <v>0</v>
      </c>
      <c r="C11658" s="1165" t="str">
        <f t="shared" si="1245"/>
        <v>VEXP104</v>
      </c>
      <c r="D11658" s="988" t="str">
        <f>'Wooden Volumes'!$S$14</f>
        <v>Black 
RAL 7043</v>
      </c>
      <c r="E11658" s="1165" t="s">
        <v>27829</v>
      </c>
      <c r="F11658" s="1165" t="s">
        <v>28595</v>
      </c>
    </row>
    <row r="11659" spans="1:6">
      <c r="A11659" s="1165" t="str">
        <f t="shared" si="1241"/>
        <v>VEXP105YEL</v>
      </c>
      <c r="B11659" s="1165">
        <f>IFERROR(INDEX('Wooden Volumes'!$B$14:$S$554,MATCH(C11659,'Wooden Volumes'!$B$14:$B$552,FALSE),MATCH(D11659,'Wooden Volumes'!$B$14:$S$14,FALSE)),0)</f>
        <v>0</v>
      </c>
      <c r="C11659" s="1165" t="s">
        <v>28699</v>
      </c>
      <c r="D11659" s="1168" t="str">
        <f>'Wooden Volumes'!$K$14</f>
        <v>Yellow RAL 1018</v>
      </c>
      <c r="E11659" s="1165" t="s">
        <v>27823</v>
      </c>
      <c r="F11659" s="1165" t="s">
        <v>28595</v>
      </c>
    </row>
    <row r="11660" spans="1:6">
      <c r="A11660" s="1165" t="str">
        <f t="shared" si="1241"/>
        <v>VEXP105ORA</v>
      </c>
      <c r="B11660" s="1165">
        <f>IFERROR(INDEX('Wooden Volumes'!$B$14:$S$554,MATCH(C11660,'Wooden Volumes'!$B$14:$B$552,FALSE),MATCH(D11660,'Wooden Volumes'!$B$14:$S$14,FALSE)),0)</f>
        <v>0</v>
      </c>
      <c r="C11660" s="1165" t="str">
        <f>C11659</f>
        <v>VEXP105</v>
      </c>
      <c r="D11660" s="988" t="str">
        <f>'Wooden Volumes'!$L$14</f>
        <v>Orange RAL 2003</v>
      </c>
      <c r="E11660" s="1165" t="s">
        <v>27836</v>
      </c>
      <c r="F11660" s="1165" t="s">
        <v>28595</v>
      </c>
    </row>
    <row r="11661" spans="1:6">
      <c r="A11661" s="1165" t="str">
        <f t="shared" si="1241"/>
        <v>VEXP105RED</v>
      </c>
      <c r="B11661" s="1165">
        <f>IFERROR(INDEX('Wooden Volumes'!$B$14:$S$554,MATCH(C11661,'Wooden Volumes'!$B$14:$B$552,FALSE),MATCH(D11661,'Wooden Volumes'!$B$14:$S$14,FALSE)),0)</f>
        <v>0</v>
      </c>
      <c r="C11661" s="1165" t="str">
        <f t="shared" ref="C11661:C11666" si="1246">C11660</f>
        <v>VEXP105</v>
      </c>
      <c r="D11661" s="988" t="str">
        <f>'Wooden Volumes'!$M$14</f>
        <v>Red RAL 3020</v>
      </c>
      <c r="E11661" s="1165" t="s">
        <v>27826</v>
      </c>
      <c r="F11661" s="1165" t="s">
        <v>28595</v>
      </c>
    </row>
    <row r="11662" spans="1:6">
      <c r="A11662" s="1165" t="str">
        <f t="shared" si="1241"/>
        <v>VEXP105BLU</v>
      </c>
      <c r="B11662" s="1165">
        <f>IFERROR(INDEX('Wooden Volumes'!$B$14:$S$554,MATCH(C11662,'Wooden Volumes'!$B$14:$B$552,FALSE),MATCH(D11662,'Wooden Volumes'!$B$14:$S$14,FALSE)),0)</f>
        <v>0</v>
      </c>
      <c r="C11662" s="1165" t="str">
        <f t="shared" si="1246"/>
        <v>VEXP105</v>
      </c>
      <c r="D11662" s="988" t="str">
        <f>'Wooden Volumes'!$O$14</f>
        <v>Blue 
RAL 5015</v>
      </c>
      <c r="E11662" s="1165" t="s">
        <v>27827</v>
      </c>
      <c r="F11662" s="1165" t="s">
        <v>28595</v>
      </c>
    </row>
    <row r="11663" spans="1:6">
      <c r="A11663" s="1165" t="str">
        <f t="shared" si="1241"/>
        <v>VEXP105GRE</v>
      </c>
      <c r="B11663" s="1165">
        <f>IFERROR(INDEX('Wooden Volumes'!$B$14:$S$554,MATCH(C11663,'Wooden Volumes'!$B$14:$B$552,FALSE),MATCH(D11663,'Wooden Volumes'!$B$14:$S$14,FALSE)),0)</f>
        <v>0</v>
      </c>
      <c r="C11663" s="1165" t="str">
        <f t="shared" si="1246"/>
        <v>VEXP105</v>
      </c>
      <c r="D11663" s="988" t="str">
        <f>'Wooden Volumes'!$P$14</f>
        <v>Green 
RAL 6018</v>
      </c>
      <c r="E11663" s="1165" t="s">
        <v>27837</v>
      </c>
      <c r="F11663" s="1165" t="s">
        <v>28595</v>
      </c>
    </row>
    <row r="11664" spans="1:6">
      <c r="A11664" s="1165" t="str">
        <f t="shared" si="1241"/>
        <v>VEXP105WHI</v>
      </c>
      <c r="B11664" s="1165">
        <f>IFERROR(INDEX('Wooden Volumes'!$B$14:$S$554,MATCH(C11664,'Wooden Volumes'!$B$14:$B$552,FALSE),MATCH(D11664,'Wooden Volumes'!$B$14:$S$14,FALSE)),0)</f>
        <v>0</v>
      </c>
      <c r="C11664" s="1165" t="str">
        <f t="shared" si="1246"/>
        <v>VEXP105</v>
      </c>
      <c r="D11664" s="988" t="str">
        <f>'Wooden Volumes'!$Q$14</f>
        <v>White 
RAL 9003</v>
      </c>
      <c r="E11664" s="1165" t="s">
        <v>27838</v>
      </c>
      <c r="F11664" s="1165" t="s">
        <v>28595</v>
      </c>
    </row>
    <row r="11665" spans="1:6">
      <c r="A11665" s="1165" t="str">
        <f t="shared" si="1241"/>
        <v>VEXP105GRY</v>
      </c>
      <c r="B11665" s="1165">
        <f>IFERROR(INDEX('Wooden Volumes'!$B$14:$S$554,MATCH(C11665,'Wooden Volumes'!$B$14:$B$552,FALSE),MATCH(D11665,'Wooden Volumes'!$B$14:$S$14,FALSE)),0)</f>
        <v>0</v>
      </c>
      <c r="C11665" s="1165" t="str">
        <f t="shared" si="1246"/>
        <v>VEXP105</v>
      </c>
      <c r="D11665" s="988" t="str">
        <f>'Wooden Volumes'!$R$14</f>
        <v>Grey 
RAL 7038</v>
      </c>
      <c r="E11665" s="1165" t="s">
        <v>27828</v>
      </c>
      <c r="F11665" s="1165" t="s">
        <v>28595</v>
      </c>
    </row>
    <row r="11666" spans="1:6">
      <c r="A11666" s="1165" t="str">
        <f t="shared" si="1241"/>
        <v>VEXP105BLK</v>
      </c>
      <c r="B11666" s="1165">
        <f>IFERROR(INDEX('Wooden Volumes'!$B$14:$S$554,MATCH(C11666,'Wooden Volumes'!$B$14:$B$552,FALSE),MATCH(D11666,'Wooden Volumes'!$B$14:$S$14,FALSE)),0)</f>
        <v>0</v>
      </c>
      <c r="C11666" s="1165" t="str">
        <f t="shared" si="1246"/>
        <v>VEXP105</v>
      </c>
      <c r="D11666" s="988" t="str">
        <f>'Wooden Volumes'!$S$14</f>
        <v>Black 
RAL 7043</v>
      </c>
      <c r="E11666" s="1165" t="s">
        <v>27829</v>
      </c>
      <c r="F11666" s="1165" t="s">
        <v>28595</v>
      </c>
    </row>
    <row r="11667" spans="1:6">
      <c r="A11667" s="1165" t="str">
        <f t="shared" si="1241"/>
        <v>VEXP106YEL</v>
      </c>
      <c r="B11667" s="1165">
        <f>IFERROR(INDEX('Wooden Volumes'!$B$14:$S$554,MATCH(C11667,'Wooden Volumes'!$B$14:$B$552,FALSE),MATCH(D11667,'Wooden Volumes'!$B$14:$S$14,FALSE)),0)</f>
        <v>0</v>
      </c>
      <c r="C11667" s="1165" t="s">
        <v>28700</v>
      </c>
      <c r="D11667" s="1168" t="str">
        <f>'Wooden Volumes'!$K$14</f>
        <v>Yellow RAL 1018</v>
      </c>
      <c r="E11667" s="1165" t="s">
        <v>27823</v>
      </c>
      <c r="F11667" s="1165" t="s">
        <v>28595</v>
      </c>
    </row>
    <row r="11668" spans="1:6">
      <c r="A11668" s="1165" t="str">
        <f t="shared" si="1241"/>
        <v>VEXP106ORA</v>
      </c>
      <c r="B11668" s="1165">
        <f>IFERROR(INDEX('Wooden Volumes'!$B$14:$S$554,MATCH(C11668,'Wooden Volumes'!$B$14:$B$552,FALSE),MATCH(D11668,'Wooden Volumes'!$B$14:$S$14,FALSE)),0)</f>
        <v>0</v>
      </c>
      <c r="C11668" s="1165" t="str">
        <f>C11667</f>
        <v>VEXP106</v>
      </c>
      <c r="D11668" s="988" t="str">
        <f>'Wooden Volumes'!$L$14</f>
        <v>Orange RAL 2003</v>
      </c>
      <c r="E11668" s="1165" t="s">
        <v>27836</v>
      </c>
      <c r="F11668" s="1165" t="s">
        <v>28595</v>
      </c>
    </row>
    <row r="11669" spans="1:6">
      <c r="A11669" s="1165" t="str">
        <f t="shared" si="1241"/>
        <v>VEXP106RED</v>
      </c>
      <c r="B11669" s="1165">
        <f>IFERROR(INDEX('Wooden Volumes'!$B$14:$S$554,MATCH(C11669,'Wooden Volumes'!$B$14:$B$552,FALSE),MATCH(D11669,'Wooden Volumes'!$B$14:$S$14,FALSE)),0)</f>
        <v>0</v>
      </c>
      <c r="C11669" s="1165" t="str">
        <f t="shared" ref="C11669:C11674" si="1247">C11668</f>
        <v>VEXP106</v>
      </c>
      <c r="D11669" s="988" t="str">
        <f>'Wooden Volumes'!$M$14</f>
        <v>Red RAL 3020</v>
      </c>
      <c r="E11669" s="1165" t="s">
        <v>27826</v>
      </c>
      <c r="F11669" s="1165" t="s">
        <v>28595</v>
      </c>
    </row>
    <row r="11670" spans="1:6">
      <c r="A11670" s="1165" t="str">
        <f t="shared" si="1241"/>
        <v>VEXP106BLU</v>
      </c>
      <c r="B11670" s="1165">
        <f>IFERROR(INDEX('Wooden Volumes'!$B$14:$S$554,MATCH(C11670,'Wooden Volumes'!$B$14:$B$552,FALSE),MATCH(D11670,'Wooden Volumes'!$B$14:$S$14,FALSE)),0)</f>
        <v>0</v>
      </c>
      <c r="C11670" s="1165" t="str">
        <f t="shared" si="1247"/>
        <v>VEXP106</v>
      </c>
      <c r="D11670" s="988" t="str">
        <f>'Wooden Volumes'!$O$14</f>
        <v>Blue 
RAL 5015</v>
      </c>
      <c r="E11670" s="1165" t="s">
        <v>27827</v>
      </c>
      <c r="F11670" s="1165" t="s">
        <v>28595</v>
      </c>
    </row>
    <row r="11671" spans="1:6">
      <c r="A11671" s="1165" t="str">
        <f t="shared" si="1241"/>
        <v>VEXP106GRE</v>
      </c>
      <c r="B11671" s="1165">
        <f>IFERROR(INDEX('Wooden Volumes'!$B$14:$S$554,MATCH(C11671,'Wooden Volumes'!$B$14:$B$552,FALSE),MATCH(D11671,'Wooden Volumes'!$B$14:$S$14,FALSE)),0)</f>
        <v>0</v>
      </c>
      <c r="C11671" s="1165" t="str">
        <f t="shared" si="1247"/>
        <v>VEXP106</v>
      </c>
      <c r="D11671" s="988" t="str">
        <f>'Wooden Volumes'!$P$14</f>
        <v>Green 
RAL 6018</v>
      </c>
      <c r="E11671" s="1165" t="s">
        <v>27837</v>
      </c>
      <c r="F11671" s="1165" t="s">
        <v>28595</v>
      </c>
    </row>
    <row r="11672" spans="1:6">
      <c r="A11672" s="1165" t="str">
        <f t="shared" si="1241"/>
        <v>VEXP106WHI</v>
      </c>
      <c r="B11672" s="1165">
        <f>IFERROR(INDEX('Wooden Volumes'!$B$14:$S$554,MATCH(C11672,'Wooden Volumes'!$B$14:$B$552,FALSE),MATCH(D11672,'Wooden Volumes'!$B$14:$S$14,FALSE)),0)</f>
        <v>0</v>
      </c>
      <c r="C11672" s="1165" t="str">
        <f t="shared" si="1247"/>
        <v>VEXP106</v>
      </c>
      <c r="D11672" s="988" t="str">
        <f>'Wooden Volumes'!$Q$14</f>
        <v>White 
RAL 9003</v>
      </c>
      <c r="E11672" s="1165" t="s">
        <v>27838</v>
      </c>
      <c r="F11672" s="1165" t="s">
        <v>28595</v>
      </c>
    </row>
    <row r="11673" spans="1:6">
      <c r="A11673" s="1165" t="str">
        <f t="shared" si="1241"/>
        <v>VEXP106GRY</v>
      </c>
      <c r="B11673" s="1165">
        <f>IFERROR(INDEX('Wooden Volumes'!$B$14:$S$554,MATCH(C11673,'Wooden Volumes'!$B$14:$B$552,FALSE),MATCH(D11673,'Wooden Volumes'!$B$14:$S$14,FALSE)),0)</f>
        <v>0</v>
      </c>
      <c r="C11673" s="1165" t="str">
        <f t="shared" si="1247"/>
        <v>VEXP106</v>
      </c>
      <c r="D11673" s="988" t="str">
        <f>'Wooden Volumes'!$R$14</f>
        <v>Grey 
RAL 7038</v>
      </c>
      <c r="E11673" s="1165" t="s">
        <v>27828</v>
      </c>
      <c r="F11673" s="1165" t="s">
        <v>28595</v>
      </c>
    </row>
    <row r="11674" spans="1:6">
      <c r="A11674" s="1165" t="str">
        <f t="shared" si="1241"/>
        <v>VEXP106BLK</v>
      </c>
      <c r="B11674" s="1165">
        <f>IFERROR(INDEX('Wooden Volumes'!$B$14:$S$554,MATCH(C11674,'Wooden Volumes'!$B$14:$B$552,FALSE),MATCH(D11674,'Wooden Volumes'!$B$14:$S$14,FALSE)),0)</f>
        <v>0</v>
      </c>
      <c r="C11674" s="1165" t="str">
        <f t="shared" si="1247"/>
        <v>VEXP106</v>
      </c>
      <c r="D11674" s="988" t="str">
        <f>'Wooden Volumes'!$S$14</f>
        <v>Black 
RAL 7043</v>
      </c>
      <c r="E11674" s="1165" t="s">
        <v>27829</v>
      </c>
      <c r="F11674" s="1165" t="s">
        <v>28595</v>
      </c>
    </row>
    <row r="11675" spans="1:6">
      <c r="A11675" s="1165" t="str">
        <f t="shared" si="1241"/>
        <v>VEXP107YEL</v>
      </c>
      <c r="B11675" s="1165">
        <f>IFERROR(INDEX('Wooden Volumes'!$B$14:$S$554,MATCH(C11675,'Wooden Volumes'!$B$14:$B$552,FALSE),MATCH(D11675,'Wooden Volumes'!$B$14:$S$14,FALSE)),0)</f>
        <v>0</v>
      </c>
      <c r="C11675" s="1165" t="s">
        <v>28701</v>
      </c>
      <c r="D11675" s="1168" t="str">
        <f>'Wooden Volumes'!$K$14</f>
        <v>Yellow RAL 1018</v>
      </c>
      <c r="E11675" s="1165" t="s">
        <v>27823</v>
      </c>
      <c r="F11675" s="1165" t="s">
        <v>28595</v>
      </c>
    </row>
    <row r="11676" spans="1:6">
      <c r="A11676" s="1165" t="str">
        <f t="shared" si="1241"/>
        <v>VEXP107ORA</v>
      </c>
      <c r="B11676" s="1165">
        <f>IFERROR(INDEX('Wooden Volumes'!$B$14:$S$554,MATCH(C11676,'Wooden Volumes'!$B$14:$B$552,FALSE),MATCH(D11676,'Wooden Volumes'!$B$14:$S$14,FALSE)),0)</f>
        <v>0</v>
      </c>
      <c r="C11676" s="1165" t="str">
        <f>C11675</f>
        <v>VEXP107</v>
      </c>
      <c r="D11676" s="988" t="str">
        <f>'Wooden Volumes'!$L$14</f>
        <v>Orange RAL 2003</v>
      </c>
      <c r="E11676" s="1165" t="s">
        <v>27836</v>
      </c>
      <c r="F11676" s="1165" t="s">
        <v>28595</v>
      </c>
    </row>
    <row r="11677" spans="1:6">
      <c r="A11677" s="1165" t="str">
        <f t="shared" si="1241"/>
        <v>VEXP107RED</v>
      </c>
      <c r="B11677" s="1165">
        <f>IFERROR(INDEX('Wooden Volumes'!$B$14:$S$554,MATCH(C11677,'Wooden Volumes'!$B$14:$B$552,FALSE),MATCH(D11677,'Wooden Volumes'!$B$14:$S$14,FALSE)),0)</f>
        <v>0</v>
      </c>
      <c r="C11677" s="1165" t="str">
        <f t="shared" ref="C11677:C11682" si="1248">C11676</f>
        <v>VEXP107</v>
      </c>
      <c r="D11677" s="988" t="str">
        <f>'Wooden Volumes'!$M$14</f>
        <v>Red RAL 3020</v>
      </c>
      <c r="E11677" s="1165" t="s">
        <v>27826</v>
      </c>
      <c r="F11677" s="1165" t="s">
        <v>28595</v>
      </c>
    </row>
    <row r="11678" spans="1:6">
      <c r="A11678" s="1165" t="str">
        <f t="shared" si="1241"/>
        <v>VEXP107BLU</v>
      </c>
      <c r="B11678" s="1165">
        <f>IFERROR(INDEX('Wooden Volumes'!$B$14:$S$554,MATCH(C11678,'Wooden Volumes'!$B$14:$B$552,FALSE),MATCH(D11678,'Wooden Volumes'!$B$14:$S$14,FALSE)),0)</f>
        <v>0</v>
      </c>
      <c r="C11678" s="1165" t="str">
        <f t="shared" si="1248"/>
        <v>VEXP107</v>
      </c>
      <c r="D11678" s="988" t="str">
        <f>'Wooden Volumes'!$O$14</f>
        <v>Blue 
RAL 5015</v>
      </c>
      <c r="E11678" s="1165" t="s">
        <v>27827</v>
      </c>
      <c r="F11678" s="1165" t="s">
        <v>28595</v>
      </c>
    </row>
    <row r="11679" spans="1:6">
      <c r="A11679" s="1165" t="str">
        <f t="shared" si="1241"/>
        <v>VEXP107GRE</v>
      </c>
      <c r="B11679" s="1165">
        <f>IFERROR(INDEX('Wooden Volumes'!$B$14:$S$554,MATCH(C11679,'Wooden Volumes'!$B$14:$B$552,FALSE),MATCH(D11679,'Wooden Volumes'!$B$14:$S$14,FALSE)),0)</f>
        <v>0</v>
      </c>
      <c r="C11679" s="1165" t="str">
        <f t="shared" si="1248"/>
        <v>VEXP107</v>
      </c>
      <c r="D11679" s="988" t="str">
        <f>'Wooden Volumes'!$P$14</f>
        <v>Green 
RAL 6018</v>
      </c>
      <c r="E11679" s="1165" t="s">
        <v>27837</v>
      </c>
      <c r="F11679" s="1165" t="s">
        <v>28595</v>
      </c>
    </row>
    <row r="11680" spans="1:6">
      <c r="A11680" s="1165" t="str">
        <f t="shared" si="1241"/>
        <v>VEXP107WHI</v>
      </c>
      <c r="B11680" s="1165">
        <f>IFERROR(INDEX('Wooden Volumes'!$B$14:$S$554,MATCH(C11680,'Wooden Volumes'!$B$14:$B$552,FALSE),MATCH(D11680,'Wooden Volumes'!$B$14:$S$14,FALSE)),0)</f>
        <v>0</v>
      </c>
      <c r="C11680" s="1165" t="str">
        <f t="shared" si="1248"/>
        <v>VEXP107</v>
      </c>
      <c r="D11680" s="988" t="str">
        <f>'Wooden Volumes'!$Q$14</f>
        <v>White 
RAL 9003</v>
      </c>
      <c r="E11680" s="1165" t="s">
        <v>27838</v>
      </c>
      <c r="F11680" s="1165" t="s">
        <v>28595</v>
      </c>
    </row>
    <row r="11681" spans="1:6">
      <c r="A11681" s="1165" t="str">
        <f t="shared" si="1241"/>
        <v>VEXP107GRY</v>
      </c>
      <c r="B11681" s="1165">
        <f>IFERROR(INDEX('Wooden Volumes'!$B$14:$S$554,MATCH(C11681,'Wooden Volumes'!$B$14:$B$552,FALSE),MATCH(D11681,'Wooden Volumes'!$B$14:$S$14,FALSE)),0)</f>
        <v>0</v>
      </c>
      <c r="C11681" s="1165" t="str">
        <f t="shared" si="1248"/>
        <v>VEXP107</v>
      </c>
      <c r="D11681" s="988" t="str">
        <f>'Wooden Volumes'!$R$14</f>
        <v>Grey 
RAL 7038</v>
      </c>
      <c r="E11681" s="1165" t="s">
        <v>27828</v>
      </c>
      <c r="F11681" s="1165" t="s">
        <v>28595</v>
      </c>
    </row>
    <row r="11682" spans="1:6">
      <c r="A11682" s="1165" t="str">
        <f t="shared" si="1241"/>
        <v>VEXP107BLK</v>
      </c>
      <c r="B11682" s="1165">
        <f>IFERROR(INDEX('Wooden Volumes'!$B$14:$S$554,MATCH(C11682,'Wooden Volumes'!$B$14:$B$552,FALSE),MATCH(D11682,'Wooden Volumes'!$B$14:$S$14,FALSE)),0)</f>
        <v>0</v>
      </c>
      <c r="C11682" s="1165" t="str">
        <f t="shared" si="1248"/>
        <v>VEXP107</v>
      </c>
      <c r="D11682" s="988" t="str">
        <f>'Wooden Volumes'!$S$14</f>
        <v>Black 
RAL 7043</v>
      </c>
      <c r="E11682" s="1165" t="s">
        <v>27829</v>
      </c>
      <c r="F11682" s="1165" t="s">
        <v>28595</v>
      </c>
    </row>
    <row r="11683" spans="1:6">
      <c r="A11683" s="1165" t="str">
        <f t="shared" si="1241"/>
        <v>VEXP108YEL</v>
      </c>
      <c r="B11683" s="1165">
        <f>IFERROR(INDEX('Wooden Volumes'!$B$14:$S$554,MATCH(C11683,'Wooden Volumes'!$B$14:$B$552,FALSE),MATCH(D11683,'Wooden Volumes'!$B$14:$S$14,FALSE)),0)</f>
        <v>0</v>
      </c>
      <c r="C11683" s="1165" t="s">
        <v>28702</v>
      </c>
      <c r="D11683" s="1168" t="str">
        <f>'Wooden Volumes'!$K$14</f>
        <v>Yellow RAL 1018</v>
      </c>
      <c r="E11683" s="1165" t="s">
        <v>27823</v>
      </c>
      <c r="F11683" s="1165" t="s">
        <v>28595</v>
      </c>
    </row>
    <row r="11684" spans="1:6">
      <c r="A11684" s="1165" t="str">
        <f t="shared" ref="A11684:A11690" si="1249">CONCATENATE(C11684,E11684)</f>
        <v>VEXP108ORA</v>
      </c>
      <c r="B11684" s="1165">
        <f>IFERROR(INDEX('Wooden Volumes'!$B$14:$S$554,MATCH(C11684,'Wooden Volumes'!$B$14:$B$552,FALSE),MATCH(D11684,'Wooden Volumes'!$B$14:$S$14,FALSE)),0)</f>
        <v>0</v>
      </c>
      <c r="C11684" s="1165" t="str">
        <f>C11683</f>
        <v>VEXP108</v>
      </c>
      <c r="D11684" s="988" t="str">
        <f>'Wooden Volumes'!$L$14</f>
        <v>Orange RAL 2003</v>
      </c>
      <c r="E11684" s="1165" t="s">
        <v>27836</v>
      </c>
      <c r="F11684" s="1165" t="s">
        <v>28595</v>
      </c>
    </row>
    <row r="11685" spans="1:6">
      <c r="A11685" s="1165" t="str">
        <f t="shared" si="1249"/>
        <v>VEXP108RED</v>
      </c>
      <c r="B11685" s="1165">
        <f>IFERROR(INDEX('Wooden Volumes'!$B$14:$S$554,MATCH(C11685,'Wooden Volumes'!$B$14:$B$552,FALSE),MATCH(D11685,'Wooden Volumes'!$B$14:$S$14,FALSE)),0)</f>
        <v>0</v>
      </c>
      <c r="C11685" s="1165" t="str">
        <f t="shared" ref="C11685:C11690" si="1250">C11684</f>
        <v>VEXP108</v>
      </c>
      <c r="D11685" s="988" t="str">
        <f>'Wooden Volumes'!$M$14</f>
        <v>Red RAL 3020</v>
      </c>
      <c r="E11685" s="1165" t="s">
        <v>27826</v>
      </c>
      <c r="F11685" s="1165" t="s">
        <v>28595</v>
      </c>
    </row>
    <row r="11686" spans="1:6">
      <c r="A11686" s="1165" t="str">
        <f t="shared" si="1249"/>
        <v>VEXP108BLU</v>
      </c>
      <c r="B11686" s="1165">
        <f>IFERROR(INDEX('Wooden Volumes'!$B$14:$S$554,MATCH(C11686,'Wooden Volumes'!$B$14:$B$552,FALSE),MATCH(D11686,'Wooden Volumes'!$B$14:$S$14,FALSE)),0)</f>
        <v>0</v>
      </c>
      <c r="C11686" s="1165" t="str">
        <f t="shared" si="1250"/>
        <v>VEXP108</v>
      </c>
      <c r="D11686" s="988" t="str">
        <f>'Wooden Volumes'!$O$14</f>
        <v>Blue 
RAL 5015</v>
      </c>
      <c r="E11686" s="1165" t="s">
        <v>27827</v>
      </c>
      <c r="F11686" s="1165" t="s">
        <v>28595</v>
      </c>
    </row>
    <row r="11687" spans="1:6">
      <c r="A11687" s="1165" t="str">
        <f t="shared" si="1249"/>
        <v>VEXP108GRE</v>
      </c>
      <c r="B11687" s="1165">
        <f>IFERROR(INDEX('Wooden Volumes'!$B$14:$S$554,MATCH(C11687,'Wooden Volumes'!$B$14:$B$552,FALSE),MATCH(D11687,'Wooden Volumes'!$B$14:$S$14,FALSE)),0)</f>
        <v>0</v>
      </c>
      <c r="C11687" s="1165" t="str">
        <f t="shared" si="1250"/>
        <v>VEXP108</v>
      </c>
      <c r="D11687" s="988" t="str">
        <f>'Wooden Volumes'!$P$14</f>
        <v>Green 
RAL 6018</v>
      </c>
      <c r="E11687" s="1165" t="s">
        <v>27837</v>
      </c>
      <c r="F11687" s="1165" t="s">
        <v>28595</v>
      </c>
    </row>
    <row r="11688" spans="1:6">
      <c r="A11688" s="1165" t="str">
        <f t="shared" si="1249"/>
        <v>VEXP108WHI</v>
      </c>
      <c r="B11688" s="1165">
        <f>IFERROR(INDEX('Wooden Volumes'!$B$14:$S$554,MATCH(C11688,'Wooden Volumes'!$B$14:$B$552,FALSE),MATCH(D11688,'Wooden Volumes'!$B$14:$S$14,FALSE)),0)</f>
        <v>0</v>
      </c>
      <c r="C11688" s="1165" t="str">
        <f t="shared" si="1250"/>
        <v>VEXP108</v>
      </c>
      <c r="D11688" s="988" t="str">
        <f>'Wooden Volumes'!$Q$14</f>
        <v>White 
RAL 9003</v>
      </c>
      <c r="E11688" s="1165" t="s">
        <v>27838</v>
      </c>
      <c r="F11688" s="1165" t="s">
        <v>28595</v>
      </c>
    </row>
    <row r="11689" spans="1:6">
      <c r="A11689" s="1165" t="str">
        <f t="shared" si="1249"/>
        <v>VEXP108GRY</v>
      </c>
      <c r="B11689" s="1165">
        <f>IFERROR(INDEX('Wooden Volumes'!$B$14:$S$554,MATCH(C11689,'Wooden Volumes'!$B$14:$B$552,FALSE),MATCH(D11689,'Wooden Volumes'!$B$14:$S$14,FALSE)),0)</f>
        <v>0</v>
      </c>
      <c r="C11689" s="1165" t="str">
        <f t="shared" si="1250"/>
        <v>VEXP108</v>
      </c>
      <c r="D11689" s="988" t="str">
        <f>'Wooden Volumes'!$R$14</f>
        <v>Grey 
RAL 7038</v>
      </c>
      <c r="E11689" s="1165" t="s">
        <v>27828</v>
      </c>
      <c r="F11689" s="1165" t="s">
        <v>28595</v>
      </c>
    </row>
    <row r="11690" spans="1:6">
      <c r="A11690" s="1165" t="str">
        <f t="shared" si="1249"/>
        <v>VEXP108BLK</v>
      </c>
      <c r="B11690" s="1165">
        <f>IFERROR(INDEX('Wooden Volumes'!$B$14:$S$554,MATCH(C11690,'Wooden Volumes'!$B$14:$B$552,FALSE),MATCH(D11690,'Wooden Volumes'!$B$14:$S$14,FALSE)),0)</f>
        <v>0</v>
      </c>
      <c r="C11690" s="1165" t="str">
        <f t="shared" si="1250"/>
        <v>VEXP108</v>
      </c>
      <c r="D11690" s="988" t="str">
        <f>'Wooden Volumes'!$S$14</f>
        <v>Black 
RAL 7043</v>
      </c>
      <c r="E11690" s="1165" t="s">
        <v>27829</v>
      </c>
      <c r="F11690" s="1165" t="s">
        <v>28595</v>
      </c>
    </row>
    <row r="11691" spans="1:6">
      <c r="A11691" s="1165" t="str">
        <f t="shared" ref="A11691:A11745" si="1251">CONCATENATE(C11691,E11691)</f>
        <v>VEXP109YEL</v>
      </c>
      <c r="B11691" s="1165">
        <f>IFERROR(INDEX('Wooden Volumes'!$B$14:$S$554,MATCH(C11691,'Wooden Volumes'!$B$14:$B$552,FALSE),MATCH(D11691,'Wooden Volumes'!$B$14:$S$14,FALSE)),0)</f>
        <v>0</v>
      </c>
      <c r="C11691" s="1165" t="s">
        <v>28703</v>
      </c>
      <c r="D11691" s="1168" t="str">
        <f>'Wooden Volumes'!$K$14</f>
        <v>Yellow RAL 1018</v>
      </c>
      <c r="E11691" s="1165" t="s">
        <v>27823</v>
      </c>
      <c r="F11691" s="1165" t="s">
        <v>28595</v>
      </c>
    </row>
    <row r="11692" spans="1:6">
      <c r="A11692" s="1165" t="str">
        <f t="shared" si="1251"/>
        <v>VEXP109ORA</v>
      </c>
      <c r="B11692" s="1165">
        <f>IFERROR(INDEX('Wooden Volumes'!$B$14:$S$554,MATCH(C11692,'Wooden Volumes'!$B$14:$B$552,FALSE),MATCH(D11692,'Wooden Volumes'!$B$14:$S$14,FALSE)),0)</f>
        <v>0</v>
      </c>
      <c r="C11692" s="1165" t="str">
        <f>C11691</f>
        <v>VEXP109</v>
      </c>
      <c r="D11692" s="988" t="str">
        <f>'Wooden Volumes'!$L$14</f>
        <v>Orange RAL 2003</v>
      </c>
      <c r="E11692" s="1165" t="s">
        <v>27836</v>
      </c>
      <c r="F11692" s="1165" t="s">
        <v>28595</v>
      </c>
    </row>
    <row r="11693" spans="1:6">
      <c r="A11693" s="1165" t="str">
        <f t="shared" si="1251"/>
        <v>VEXP109RED</v>
      </c>
      <c r="B11693" s="1165">
        <f>IFERROR(INDEX('Wooden Volumes'!$B$14:$S$554,MATCH(C11693,'Wooden Volumes'!$B$14:$B$552,FALSE),MATCH(D11693,'Wooden Volumes'!$B$14:$S$14,FALSE)),0)</f>
        <v>0</v>
      </c>
      <c r="C11693" s="1165" t="str">
        <f t="shared" ref="C11693:C11698" si="1252">C11692</f>
        <v>VEXP109</v>
      </c>
      <c r="D11693" s="988" t="str">
        <f>'Wooden Volumes'!$M$14</f>
        <v>Red RAL 3020</v>
      </c>
      <c r="E11693" s="1165" t="s">
        <v>27826</v>
      </c>
      <c r="F11693" s="1165" t="s">
        <v>28595</v>
      </c>
    </row>
    <row r="11694" spans="1:6">
      <c r="A11694" s="1165" t="str">
        <f t="shared" si="1251"/>
        <v>VEXP109BLU</v>
      </c>
      <c r="B11694" s="1165">
        <f>IFERROR(INDEX('Wooden Volumes'!$B$14:$S$554,MATCH(C11694,'Wooden Volumes'!$B$14:$B$552,FALSE),MATCH(D11694,'Wooden Volumes'!$B$14:$S$14,FALSE)),0)</f>
        <v>0</v>
      </c>
      <c r="C11694" s="1165" t="str">
        <f t="shared" si="1252"/>
        <v>VEXP109</v>
      </c>
      <c r="D11694" s="988" t="str">
        <f>'Wooden Volumes'!$O$14</f>
        <v>Blue 
RAL 5015</v>
      </c>
      <c r="E11694" s="1165" t="s">
        <v>27827</v>
      </c>
      <c r="F11694" s="1165" t="s">
        <v>28595</v>
      </c>
    </row>
    <row r="11695" spans="1:6">
      <c r="A11695" s="1165" t="str">
        <f t="shared" si="1251"/>
        <v>VEXP109GRE</v>
      </c>
      <c r="B11695" s="1165">
        <f>IFERROR(INDEX('Wooden Volumes'!$B$14:$S$554,MATCH(C11695,'Wooden Volumes'!$B$14:$B$552,FALSE),MATCH(D11695,'Wooden Volumes'!$B$14:$S$14,FALSE)),0)</f>
        <v>0</v>
      </c>
      <c r="C11695" s="1165" t="str">
        <f t="shared" si="1252"/>
        <v>VEXP109</v>
      </c>
      <c r="D11695" s="988" t="str">
        <f>'Wooden Volumes'!$P$14</f>
        <v>Green 
RAL 6018</v>
      </c>
      <c r="E11695" s="1165" t="s">
        <v>27837</v>
      </c>
      <c r="F11695" s="1165" t="s">
        <v>28595</v>
      </c>
    </row>
    <row r="11696" spans="1:6">
      <c r="A11696" s="1165" t="str">
        <f t="shared" si="1251"/>
        <v>VEXP109WHI</v>
      </c>
      <c r="B11696" s="1165">
        <f>IFERROR(INDEX('Wooden Volumes'!$B$14:$S$554,MATCH(C11696,'Wooden Volumes'!$B$14:$B$552,FALSE),MATCH(D11696,'Wooden Volumes'!$B$14:$S$14,FALSE)),0)</f>
        <v>0</v>
      </c>
      <c r="C11696" s="1165" t="str">
        <f t="shared" si="1252"/>
        <v>VEXP109</v>
      </c>
      <c r="D11696" s="988" t="str">
        <f>'Wooden Volumes'!$Q$14</f>
        <v>White 
RAL 9003</v>
      </c>
      <c r="E11696" s="1165" t="s">
        <v>27838</v>
      </c>
      <c r="F11696" s="1165" t="s">
        <v>28595</v>
      </c>
    </row>
    <row r="11697" spans="1:8">
      <c r="A11697" s="1165" t="str">
        <f t="shared" si="1251"/>
        <v>VEXP109GRY</v>
      </c>
      <c r="B11697" s="1165">
        <f>IFERROR(INDEX('Wooden Volumes'!$B$14:$S$554,MATCH(C11697,'Wooden Volumes'!$B$14:$B$552,FALSE),MATCH(D11697,'Wooden Volumes'!$B$14:$S$14,FALSE)),0)</f>
        <v>0</v>
      </c>
      <c r="C11697" s="1165" t="str">
        <f t="shared" si="1252"/>
        <v>VEXP109</v>
      </c>
      <c r="D11697" s="988" t="str">
        <f>'Wooden Volumes'!$R$14</f>
        <v>Grey 
RAL 7038</v>
      </c>
      <c r="E11697" s="1165" t="s">
        <v>27828</v>
      </c>
      <c r="F11697" s="1165" t="s">
        <v>28595</v>
      </c>
    </row>
    <row r="11698" spans="1:8">
      <c r="A11698" s="1165" t="str">
        <f t="shared" si="1251"/>
        <v>VEXP109BLK</v>
      </c>
      <c r="B11698" s="1165">
        <f>IFERROR(INDEX('Wooden Volumes'!$B$14:$S$554,MATCH(C11698,'Wooden Volumes'!$B$14:$B$552,FALSE),MATCH(D11698,'Wooden Volumes'!$B$14:$S$14,FALSE)),0)</f>
        <v>0</v>
      </c>
      <c r="C11698" s="1165" t="str">
        <f t="shared" si="1252"/>
        <v>VEXP109</v>
      </c>
      <c r="D11698" s="988" t="str">
        <f>'Wooden Volumes'!$S$14</f>
        <v>Black 
RAL 7043</v>
      </c>
      <c r="E11698" s="1165" t="s">
        <v>27829</v>
      </c>
      <c r="F11698" s="1165" t="s">
        <v>28595</v>
      </c>
    </row>
    <row r="11699" spans="1:8">
      <c r="A11699" s="1165" t="str">
        <f t="shared" si="1251"/>
        <v>VEXP110YEL</v>
      </c>
      <c r="B11699" s="1165">
        <f>IFERROR(INDEX('Wooden Volumes'!$B$14:$S$554,MATCH(C11699,'Wooden Volumes'!$B$14:$B$552,FALSE),MATCH(D11699,'Wooden Volumes'!$B$14:$S$14,FALSE)),0)</f>
        <v>0</v>
      </c>
      <c r="C11699" s="1165" t="s">
        <v>28704</v>
      </c>
      <c r="D11699" s="1168" t="str">
        <f>'Wooden Volumes'!$K$14</f>
        <v>Yellow RAL 1018</v>
      </c>
      <c r="E11699" s="1165" t="s">
        <v>27823</v>
      </c>
      <c r="F11699" s="1165" t="s">
        <v>28595</v>
      </c>
    </row>
    <row r="11700" spans="1:8">
      <c r="A11700" s="1165" t="str">
        <f t="shared" si="1251"/>
        <v>VEXP110ORA</v>
      </c>
      <c r="B11700" s="1165">
        <f>IFERROR(INDEX('Wooden Volumes'!$B$14:$S$554,MATCH(C11700,'Wooden Volumes'!$B$14:$B$552,FALSE),MATCH(D11700,'Wooden Volumes'!$B$14:$S$14,FALSE)),0)</f>
        <v>0</v>
      </c>
      <c r="C11700" s="1165" t="str">
        <f>C11699</f>
        <v>VEXP110</v>
      </c>
      <c r="D11700" s="988" t="str">
        <f>'Wooden Volumes'!$L$14</f>
        <v>Orange RAL 2003</v>
      </c>
      <c r="E11700" s="1165" t="s">
        <v>27836</v>
      </c>
      <c r="F11700" s="1165" t="s">
        <v>28595</v>
      </c>
    </row>
    <row r="11701" spans="1:8">
      <c r="A11701" s="1165" t="str">
        <f t="shared" si="1251"/>
        <v>VEXP110RED</v>
      </c>
      <c r="B11701" s="1165">
        <f>IFERROR(INDEX('Wooden Volumes'!$B$14:$S$554,MATCH(C11701,'Wooden Volumes'!$B$14:$B$552,FALSE),MATCH(D11701,'Wooden Volumes'!$B$14:$S$14,FALSE)),0)</f>
        <v>0</v>
      </c>
      <c r="C11701" s="1165" t="str">
        <f t="shared" ref="C11701:C11706" si="1253">C11700</f>
        <v>VEXP110</v>
      </c>
      <c r="D11701" s="988" t="str">
        <f>'Wooden Volumes'!$M$14</f>
        <v>Red RAL 3020</v>
      </c>
      <c r="E11701" s="1165" t="s">
        <v>27826</v>
      </c>
      <c r="F11701" s="1165" t="s">
        <v>28595</v>
      </c>
    </row>
    <row r="11702" spans="1:8">
      <c r="A11702" s="1165" t="str">
        <f t="shared" si="1251"/>
        <v>VEXP110BLU</v>
      </c>
      <c r="B11702" s="1165">
        <f>IFERROR(INDEX('Wooden Volumes'!$B$14:$S$554,MATCH(C11702,'Wooden Volumes'!$B$14:$B$552,FALSE),MATCH(D11702,'Wooden Volumes'!$B$14:$S$14,FALSE)),0)</f>
        <v>0</v>
      </c>
      <c r="C11702" s="1165" t="str">
        <f t="shared" si="1253"/>
        <v>VEXP110</v>
      </c>
      <c r="D11702" s="988" t="str">
        <f>'Wooden Volumes'!$O$14</f>
        <v>Blue 
RAL 5015</v>
      </c>
      <c r="E11702" s="1165" t="s">
        <v>27827</v>
      </c>
      <c r="F11702" s="1165" t="s">
        <v>28595</v>
      </c>
    </row>
    <row r="11703" spans="1:8">
      <c r="A11703" s="1165" t="str">
        <f t="shared" si="1251"/>
        <v>VEXP110GRE</v>
      </c>
      <c r="B11703" s="1165">
        <f>IFERROR(INDEX('Wooden Volumes'!$B$14:$S$554,MATCH(C11703,'Wooden Volumes'!$B$14:$B$552,FALSE),MATCH(D11703,'Wooden Volumes'!$B$14:$S$14,FALSE)),0)</f>
        <v>0</v>
      </c>
      <c r="C11703" s="1165" t="str">
        <f t="shared" si="1253"/>
        <v>VEXP110</v>
      </c>
      <c r="D11703" s="988" t="str">
        <f>'Wooden Volumes'!$P$14</f>
        <v>Green 
RAL 6018</v>
      </c>
      <c r="E11703" s="1165" t="s">
        <v>27837</v>
      </c>
      <c r="F11703" s="1165" t="s">
        <v>28595</v>
      </c>
    </row>
    <row r="11704" spans="1:8">
      <c r="A11704" s="1165" t="str">
        <f t="shared" si="1251"/>
        <v>VEXP110WHI</v>
      </c>
      <c r="B11704" s="1165">
        <f>IFERROR(INDEX('Wooden Volumes'!$B$14:$S$554,MATCH(C11704,'Wooden Volumes'!$B$14:$B$552,FALSE),MATCH(D11704,'Wooden Volumes'!$B$14:$S$14,FALSE)),0)</f>
        <v>0</v>
      </c>
      <c r="C11704" s="1165" t="str">
        <f t="shared" si="1253"/>
        <v>VEXP110</v>
      </c>
      <c r="D11704" s="988" t="str">
        <f>'Wooden Volumes'!$Q$14</f>
        <v>White 
RAL 9003</v>
      </c>
      <c r="E11704" s="1165" t="s">
        <v>27838</v>
      </c>
      <c r="F11704" s="1165" t="s">
        <v>28595</v>
      </c>
    </row>
    <row r="11705" spans="1:8">
      <c r="A11705" s="1165" t="str">
        <f t="shared" si="1251"/>
        <v>VEXP110GRY</v>
      </c>
      <c r="B11705" s="1165">
        <f>IFERROR(INDEX('Wooden Volumes'!$B$14:$S$554,MATCH(C11705,'Wooden Volumes'!$B$14:$B$552,FALSE),MATCH(D11705,'Wooden Volumes'!$B$14:$S$14,FALSE)),0)</f>
        <v>0</v>
      </c>
      <c r="C11705" s="1165" t="str">
        <f t="shared" si="1253"/>
        <v>VEXP110</v>
      </c>
      <c r="D11705" s="988" t="str">
        <f>'Wooden Volumes'!$R$14</f>
        <v>Grey 
RAL 7038</v>
      </c>
      <c r="E11705" s="1165" t="s">
        <v>27828</v>
      </c>
      <c r="F11705" s="1165" t="s">
        <v>28595</v>
      </c>
    </row>
    <row r="11706" spans="1:8">
      <c r="A11706" s="1165" t="str">
        <f t="shared" si="1251"/>
        <v>VEXP110BLK</v>
      </c>
      <c r="B11706" s="1165">
        <f>IFERROR(INDEX('Wooden Volumes'!$B$14:$S$554,MATCH(C11706,'Wooden Volumes'!$B$14:$B$552,FALSE),MATCH(D11706,'Wooden Volumes'!$B$14:$S$14,FALSE)),0)</f>
        <v>0</v>
      </c>
      <c r="C11706" s="1165" t="str">
        <f t="shared" si="1253"/>
        <v>VEXP110</v>
      </c>
      <c r="D11706" s="988" t="str">
        <f>'Wooden Volumes'!$S$14</f>
        <v>Black 
RAL 7043</v>
      </c>
      <c r="E11706" s="1165" t="s">
        <v>27829</v>
      </c>
      <c r="F11706" s="1165" t="s">
        <v>28595</v>
      </c>
      <c r="H11706" s="1165" t="s">
        <v>28705</v>
      </c>
    </row>
    <row r="11707" spans="1:8">
      <c r="A11707" s="1165" t="str">
        <f t="shared" si="1251"/>
        <v>VEXP111YEL</v>
      </c>
      <c r="B11707" s="1165">
        <f>IFERROR(INDEX('Wooden Volumes'!$B$14:$S$554,MATCH(C11707,'Wooden Volumes'!$B$14:$B$552,FALSE),MATCH(D11707,'Wooden Volumes'!$B$14:$S$14,FALSE)),0)</f>
        <v>0</v>
      </c>
      <c r="C11707" s="1165" t="s">
        <v>28705</v>
      </c>
      <c r="D11707" s="1168" t="str">
        <f>'Wooden Volumes'!$K$14</f>
        <v>Yellow RAL 1018</v>
      </c>
      <c r="E11707" s="1165" t="s">
        <v>27823</v>
      </c>
      <c r="F11707" s="1165" t="s">
        <v>28595</v>
      </c>
    </row>
    <row r="11708" spans="1:8">
      <c r="A11708" s="1165" t="str">
        <f t="shared" si="1251"/>
        <v>VEXP111ORA</v>
      </c>
      <c r="B11708" s="1165">
        <f>IFERROR(INDEX('Wooden Volumes'!$B$14:$S$554,MATCH(C11708,'Wooden Volumes'!$B$14:$B$552,FALSE),MATCH(D11708,'Wooden Volumes'!$B$14:$S$14,FALSE)),0)</f>
        <v>0</v>
      </c>
      <c r="C11708" s="1165" t="str">
        <f>C11707</f>
        <v>VEXP111</v>
      </c>
      <c r="D11708" s="988" t="str">
        <f>'Wooden Volumes'!$L$14</f>
        <v>Orange RAL 2003</v>
      </c>
      <c r="E11708" s="1165" t="s">
        <v>27836</v>
      </c>
      <c r="F11708" s="1165" t="s">
        <v>28595</v>
      </c>
    </row>
    <row r="11709" spans="1:8">
      <c r="A11709" s="1165" t="str">
        <f t="shared" si="1251"/>
        <v>VEXP111RED</v>
      </c>
      <c r="B11709" s="1165">
        <f>IFERROR(INDEX('Wooden Volumes'!$B$14:$S$554,MATCH(C11709,'Wooden Volumes'!$B$14:$B$552,FALSE),MATCH(D11709,'Wooden Volumes'!$B$14:$S$14,FALSE)),0)</f>
        <v>0</v>
      </c>
      <c r="C11709" s="1165" t="str">
        <f t="shared" ref="C11709:C11714" si="1254">C11708</f>
        <v>VEXP111</v>
      </c>
      <c r="D11709" s="988" t="str">
        <f>'Wooden Volumes'!$M$14</f>
        <v>Red RAL 3020</v>
      </c>
      <c r="E11709" s="1165" t="s">
        <v>27826</v>
      </c>
      <c r="F11709" s="1165" t="s">
        <v>28595</v>
      </c>
    </row>
    <row r="11710" spans="1:8">
      <c r="A11710" s="1165" t="str">
        <f t="shared" si="1251"/>
        <v>VEXP111BLU</v>
      </c>
      <c r="B11710" s="1165">
        <f>IFERROR(INDEX('Wooden Volumes'!$B$14:$S$554,MATCH(C11710,'Wooden Volumes'!$B$14:$B$552,FALSE),MATCH(D11710,'Wooden Volumes'!$B$14:$S$14,FALSE)),0)</f>
        <v>0</v>
      </c>
      <c r="C11710" s="1165" t="str">
        <f t="shared" si="1254"/>
        <v>VEXP111</v>
      </c>
      <c r="D11710" s="988" t="str">
        <f>'Wooden Volumes'!$O$14</f>
        <v>Blue 
RAL 5015</v>
      </c>
      <c r="E11710" s="1165" t="s">
        <v>27827</v>
      </c>
      <c r="F11710" s="1165" t="s">
        <v>28595</v>
      </c>
    </row>
    <row r="11711" spans="1:8">
      <c r="A11711" s="1165" t="str">
        <f t="shared" si="1251"/>
        <v>VEXP111GRE</v>
      </c>
      <c r="B11711" s="1165">
        <f>IFERROR(INDEX('Wooden Volumes'!$B$14:$S$554,MATCH(C11711,'Wooden Volumes'!$B$14:$B$552,FALSE),MATCH(D11711,'Wooden Volumes'!$B$14:$S$14,FALSE)),0)</f>
        <v>0</v>
      </c>
      <c r="C11711" s="1165" t="str">
        <f t="shared" si="1254"/>
        <v>VEXP111</v>
      </c>
      <c r="D11711" s="988" t="str">
        <f>'Wooden Volumes'!$P$14</f>
        <v>Green 
RAL 6018</v>
      </c>
      <c r="E11711" s="1165" t="s">
        <v>27837</v>
      </c>
      <c r="F11711" s="1165" t="s">
        <v>28595</v>
      </c>
    </row>
    <row r="11712" spans="1:8">
      <c r="A11712" s="1165" t="str">
        <f t="shared" si="1251"/>
        <v>VEXP111WHI</v>
      </c>
      <c r="B11712" s="1165">
        <f>IFERROR(INDEX('Wooden Volumes'!$B$14:$S$554,MATCH(C11712,'Wooden Volumes'!$B$14:$B$552,FALSE),MATCH(D11712,'Wooden Volumes'!$B$14:$S$14,FALSE)),0)</f>
        <v>0</v>
      </c>
      <c r="C11712" s="1165" t="str">
        <f t="shared" si="1254"/>
        <v>VEXP111</v>
      </c>
      <c r="D11712" s="988" t="str">
        <f>'Wooden Volumes'!$Q$14</f>
        <v>White 
RAL 9003</v>
      </c>
      <c r="E11712" s="1165" t="s">
        <v>27838</v>
      </c>
      <c r="F11712" s="1165" t="s">
        <v>28595</v>
      </c>
    </row>
    <row r="11713" spans="1:6">
      <c r="A11713" s="1165" t="str">
        <f t="shared" si="1251"/>
        <v>VEXP111GRY</v>
      </c>
      <c r="B11713" s="1165">
        <f>IFERROR(INDEX('Wooden Volumes'!$B$14:$S$554,MATCH(C11713,'Wooden Volumes'!$B$14:$B$552,FALSE),MATCH(D11713,'Wooden Volumes'!$B$14:$S$14,FALSE)),0)</f>
        <v>0</v>
      </c>
      <c r="C11713" s="1165" t="str">
        <f t="shared" si="1254"/>
        <v>VEXP111</v>
      </c>
      <c r="D11713" s="988" t="str">
        <f>'Wooden Volumes'!$R$14</f>
        <v>Grey 
RAL 7038</v>
      </c>
      <c r="E11713" s="1165" t="s">
        <v>27828</v>
      </c>
      <c r="F11713" s="1165" t="s">
        <v>28595</v>
      </c>
    </row>
    <row r="11714" spans="1:6">
      <c r="A11714" s="1165" t="str">
        <f t="shared" si="1251"/>
        <v>VEXP111BLK</v>
      </c>
      <c r="B11714" s="1165">
        <f>IFERROR(INDEX('Wooden Volumes'!$B$14:$S$554,MATCH(C11714,'Wooden Volumes'!$B$14:$B$552,FALSE),MATCH(D11714,'Wooden Volumes'!$B$14:$S$14,FALSE)),0)</f>
        <v>0</v>
      </c>
      <c r="C11714" s="1165" t="str">
        <f t="shared" si="1254"/>
        <v>VEXP111</v>
      </c>
      <c r="D11714" s="988" t="str">
        <f>'Wooden Volumes'!$S$14</f>
        <v>Black 
RAL 7043</v>
      </c>
      <c r="E11714" s="1165" t="s">
        <v>27829</v>
      </c>
      <c r="F11714" s="1165" t="s">
        <v>28595</v>
      </c>
    </row>
    <row r="11715" spans="1:6">
      <c r="A11715" s="1165" t="str">
        <f t="shared" si="1251"/>
        <v>VEXP112YEL</v>
      </c>
      <c r="B11715" s="1165">
        <f>IFERROR(INDEX('Wooden Volumes'!$B$14:$S$554,MATCH(C11715,'Wooden Volumes'!$B$14:$B$552,FALSE),MATCH(D11715,'Wooden Volumes'!$B$14:$S$14,FALSE)),0)</f>
        <v>0</v>
      </c>
      <c r="C11715" s="1165" t="s">
        <v>28706</v>
      </c>
      <c r="D11715" s="1168" t="str">
        <f>'Wooden Volumes'!$K$14</f>
        <v>Yellow RAL 1018</v>
      </c>
      <c r="E11715" s="1165" t="s">
        <v>27823</v>
      </c>
      <c r="F11715" s="1165" t="s">
        <v>28595</v>
      </c>
    </row>
    <row r="11716" spans="1:6">
      <c r="A11716" s="1165" t="str">
        <f t="shared" si="1251"/>
        <v>VEXP112ORA</v>
      </c>
      <c r="B11716" s="1165">
        <f>IFERROR(INDEX('Wooden Volumes'!$B$14:$S$554,MATCH(C11716,'Wooden Volumes'!$B$14:$B$552,FALSE),MATCH(D11716,'Wooden Volumes'!$B$14:$S$14,FALSE)),0)</f>
        <v>0</v>
      </c>
      <c r="C11716" s="1165" t="str">
        <f>C11715</f>
        <v>VEXP112</v>
      </c>
      <c r="D11716" s="988" t="str">
        <f>'Wooden Volumes'!$L$14</f>
        <v>Orange RAL 2003</v>
      </c>
      <c r="E11716" s="1165" t="s">
        <v>27836</v>
      </c>
      <c r="F11716" s="1165" t="s">
        <v>28595</v>
      </c>
    </row>
    <row r="11717" spans="1:6">
      <c r="A11717" s="1165" t="str">
        <f t="shared" si="1251"/>
        <v>VEXP112RED</v>
      </c>
      <c r="B11717" s="1165">
        <f>IFERROR(INDEX('Wooden Volumes'!$B$14:$S$554,MATCH(C11717,'Wooden Volumes'!$B$14:$B$552,FALSE),MATCH(D11717,'Wooden Volumes'!$B$14:$S$14,FALSE)),0)</f>
        <v>0</v>
      </c>
      <c r="C11717" s="1165" t="str">
        <f t="shared" ref="C11717:C11722" si="1255">C11716</f>
        <v>VEXP112</v>
      </c>
      <c r="D11717" s="988" t="str">
        <f>'Wooden Volumes'!$M$14</f>
        <v>Red RAL 3020</v>
      </c>
      <c r="E11717" s="1165" t="s">
        <v>27826</v>
      </c>
      <c r="F11717" s="1165" t="s">
        <v>28595</v>
      </c>
    </row>
    <row r="11718" spans="1:6">
      <c r="A11718" s="1165" t="str">
        <f t="shared" si="1251"/>
        <v>VEXP112BLU</v>
      </c>
      <c r="B11718" s="1165">
        <f>IFERROR(INDEX('Wooden Volumes'!$B$14:$S$554,MATCH(C11718,'Wooden Volumes'!$B$14:$B$552,FALSE),MATCH(D11718,'Wooden Volumes'!$B$14:$S$14,FALSE)),0)</f>
        <v>0</v>
      </c>
      <c r="C11718" s="1165" t="str">
        <f t="shared" si="1255"/>
        <v>VEXP112</v>
      </c>
      <c r="D11718" s="988" t="str">
        <f>'Wooden Volumes'!$O$14</f>
        <v>Blue 
RAL 5015</v>
      </c>
      <c r="E11718" s="1165" t="s">
        <v>27827</v>
      </c>
      <c r="F11718" s="1165" t="s">
        <v>28595</v>
      </c>
    </row>
    <row r="11719" spans="1:6">
      <c r="A11719" s="1165" t="str">
        <f t="shared" si="1251"/>
        <v>VEXP112GRE</v>
      </c>
      <c r="B11719" s="1165">
        <f>IFERROR(INDEX('Wooden Volumes'!$B$14:$S$554,MATCH(C11719,'Wooden Volumes'!$B$14:$B$552,FALSE),MATCH(D11719,'Wooden Volumes'!$B$14:$S$14,FALSE)),0)</f>
        <v>0</v>
      </c>
      <c r="C11719" s="1165" t="str">
        <f t="shared" si="1255"/>
        <v>VEXP112</v>
      </c>
      <c r="D11719" s="988" t="str">
        <f>'Wooden Volumes'!$P$14</f>
        <v>Green 
RAL 6018</v>
      </c>
      <c r="E11719" s="1165" t="s">
        <v>27837</v>
      </c>
      <c r="F11719" s="1165" t="s">
        <v>28595</v>
      </c>
    </row>
    <row r="11720" spans="1:6">
      <c r="A11720" s="1165" t="str">
        <f t="shared" si="1251"/>
        <v>VEXP112WHI</v>
      </c>
      <c r="B11720" s="1165">
        <f>IFERROR(INDEX('Wooden Volumes'!$B$14:$S$554,MATCH(C11720,'Wooden Volumes'!$B$14:$B$552,FALSE),MATCH(D11720,'Wooden Volumes'!$B$14:$S$14,FALSE)),0)</f>
        <v>0</v>
      </c>
      <c r="C11720" s="1165" t="str">
        <f t="shared" si="1255"/>
        <v>VEXP112</v>
      </c>
      <c r="D11720" s="988" t="str">
        <f>'Wooden Volumes'!$Q$14</f>
        <v>White 
RAL 9003</v>
      </c>
      <c r="E11720" s="1165" t="s">
        <v>27838</v>
      </c>
      <c r="F11720" s="1165" t="s">
        <v>28595</v>
      </c>
    </row>
    <row r="11721" spans="1:6">
      <c r="A11721" s="1165" t="str">
        <f t="shared" si="1251"/>
        <v>VEXP112GRY</v>
      </c>
      <c r="B11721" s="1165">
        <f>IFERROR(INDEX('Wooden Volumes'!$B$14:$S$554,MATCH(C11721,'Wooden Volumes'!$B$14:$B$552,FALSE),MATCH(D11721,'Wooden Volumes'!$B$14:$S$14,FALSE)),0)</f>
        <v>0</v>
      </c>
      <c r="C11721" s="1165" t="str">
        <f t="shared" si="1255"/>
        <v>VEXP112</v>
      </c>
      <c r="D11721" s="988" t="str">
        <f>'Wooden Volumes'!$R$14</f>
        <v>Grey 
RAL 7038</v>
      </c>
      <c r="E11721" s="1165" t="s">
        <v>27828</v>
      </c>
      <c r="F11721" s="1165" t="s">
        <v>28595</v>
      </c>
    </row>
    <row r="11722" spans="1:6">
      <c r="A11722" s="1165" t="str">
        <f t="shared" si="1251"/>
        <v>VEXP112BLK</v>
      </c>
      <c r="B11722" s="1165">
        <f>IFERROR(INDEX('Wooden Volumes'!$B$14:$S$554,MATCH(C11722,'Wooden Volumes'!$B$14:$B$552,FALSE),MATCH(D11722,'Wooden Volumes'!$B$14:$S$14,FALSE)),0)</f>
        <v>0</v>
      </c>
      <c r="C11722" s="1165" t="str">
        <f t="shared" si="1255"/>
        <v>VEXP112</v>
      </c>
      <c r="D11722" s="988" t="str">
        <f>'Wooden Volumes'!$S$14</f>
        <v>Black 
RAL 7043</v>
      </c>
      <c r="E11722" s="1165" t="s">
        <v>27829</v>
      </c>
      <c r="F11722" s="1165" t="s">
        <v>28595</v>
      </c>
    </row>
    <row r="11723" spans="1:6">
      <c r="A11723" s="1165" t="str">
        <f t="shared" si="1251"/>
        <v>VEXP113YEL</v>
      </c>
      <c r="B11723" s="1165">
        <f>IFERROR(INDEX('Wooden Volumes'!$B$14:$S$554,MATCH(C11723,'Wooden Volumes'!$B$14:$B$552,FALSE),MATCH(D11723,'Wooden Volumes'!$B$14:$S$14,FALSE)),0)</f>
        <v>0</v>
      </c>
      <c r="C11723" s="1165" t="s">
        <v>28707</v>
      </c>
      <c r="D11723" s="1168" t="str">
        <f>'Wooden Volumes'!$K$14</f>
        <v>Yellow RAL 1018</v>
      </c>
      <c r="E11723" s="1165" t="s">
        <v>27823</v>
      </c>
      <c r="F11723" s="1165" t="s">
        <v>28595</v>
      </c>
    </row>
    <row r="11724" spans="1:6">
      <c r="A11724" s="1165" t="str">
        <f t="shared" si="1251"/>
        <v>VEXP113ORA</v>
      </c>
      <c r="B11724" s="1165">
        <f>IFERROR(INDEX('Wooden Volumes'!$B$14:$S$554,MATCH(C11724,'Wooden Volumes'!$B$14:$B$552,FALSE),MATCH(D11724,'Wooden Volumes'!$B$14:$S$14,FALSE)),0)</f>
        <v>0</v>
      </c>
      <c r="C11724" s="1165" t="str">
        <f>C11723</f>
        <v>VEXP113</v>
      </c>
      <c r="D11724" s="988" t="str">
        <f>'Wooden Volumes'!$L$14</f>
        <v>Orange RAL 2003</v>
      </c>
      <c r="E11724" s="1165" t="s">
        <v>27836</v>
      </c>
      <c r="F11724" s="1165" t="s">
        <v>28595</v>
      </c>
    </row>
    <row r="11725" spans="1:6">
      <c r="A11725" s="1165" t="str">
        <f t="shared" si="1251"/>
        <v>VEXP113RED</v>
      </c>
      <c r="B11725" s="1165">
        <f>IFERROR(INDEX('Wooden Volumes'!$B$14:$S$554,MATCH(C11725,'Wooden Volumes'!$B$14:$B$552,FALSE),MATCH(D11725,'Wooden Volumes'!$B$14:$S$14,FALSE)),0)</f>
        <v>0</v>
      </c>
      <c r="C11725" s="1165" t="str">
        <f t="shared" ref="C11725:C11730" si="1256">C11724</f>
        <v>VEXP113</v>
      </c>
      <c r="D11725" s="988" t="str">
        <f>'Wooden Volumes'!$M$14</f>
        <v>Red RAL 3020</v>
      </c>
      <c r="E11725" s="1165" t="s">
        <v>27826</v>
      </c>
      <c r="F11725" s="1165" t="s">
        <v>28595</v>
      </c>
    </row>
    <row r="11726" spans="1:6">
      <c r="A11726" s="1165" t="str">
        <f t="shared" si="1251"/>
        <v>VEXP113BLU</v>
      </c>
      <c r="B11726" s="1165">
        <f>IFERROR(INDEX('Wooden Volumes'!$B$14:$S$554,MATCH(C11726,'Wooden Volumes'!$B$14:$B$552,FALSE),MATCH(D11726,'Wooden Volumes'!$B$14:$S$14,FALSE)),0)</f>
        <v>0</v>
      </c>
      <c r="C11726" s="1165" t="str">
        <f t="shared" si="1256"/>
        <v>VEXP113</v>
      </c>
      <c r="D11726" s="988" t="str">
        <f>'Wooden Volumes'!$O$14</f>
        <v>Blue 
RAL 5015</v>
      </c>
      <c r="E11726" s="1165" t="s">
        <v>27827</v>
      </c>
      <c r="F11726" s="1165" t="s">
        <v>28595</v>
      </c>
    </row>
    <row r="11727" spans="1:6">
      <c r="A11727" s="1165" t="str">
        <f t="shared" si="1251"/>
        <v>VEXP113GRE</v>
      </c>
      <c r="B11727" s="1165">
        <f>IFERROR(INDEX('Wooden Volumes'!$B$14:$S$554,MATCH(C11727,'Wooden Volumes'!$B$14:$B$552,FALSE),MATCH(D11727,'Wooden Volumes'!$B$14:$S$14,FALSE)),0)</f>
        <v>0</v>
      </c>
      <c r="C11727" s="1165" t="str">
        <f t="shared" si="1256"/>
        <v>VEXP113</v>
      </c>
      <c r="D11727" s="988" t="str">
        <f>'Wooden Volumes'!$P$14</f>
        <v>Green 
RAL 6018</v>
      </c>
      <c r="E11727" s="1165" t="s">
        <v>27837</v>
      </c>
      <c r="F11727" s="1165" t="s">
        <v>28595</v>
      </c>
    </row>
    <row r="11728" spans="1:6">
      <c r="A11728" s="1165" t="str">
        <f t="shared" si="1251"/>
        <v>VEXP113WHI</v>
      </c>
      <c r="B11728" s="1165">
        <f>IFERROR(INDEX('Wooden Volumes'!$B$14:$S$554,MATCH(C11728,'Wooden Volumes'!$B$14:$B$552,FALSE),MATCH(D11728,'Wooden Volumes'!$B$14:$S$14,FALSE)),0)</f>
        <v>0</v>
      </c>
      <c r="C11728" s="1165" t="str">
        <f t="shared" si="1256"/>
        <v>VEXP113</v>
      </c>
      <c r="D11728" s="988" t="str">
        <f>'Wooden Volumes'!$Q$14</f>
        <v>White 
RAL 9003</v>
      </c>
      <c r="E11728" s="1165" t="s">
        <v>27838</v>
      </c>
      <c r="F11728" s="1165" t="s">
        <v>28595</v>
      </c>
    </row>
    <row r="11729" spans="1:6">
      <c r="A11729" s="1165" t="str">
        <f t="shared" si="1251"/>
        <v>VEXP113GRY</v>
      </c>
      <c r="B11729" s="1165">
        <f>IFERROR(INDEX('Wooden Volumes'!$B$14:$S$554,MATCH(C11729,'Wooden Volumes'!$B$14:$B$552,FALSE),MATCH(D11729,'Wooden Volumes'!$B$14:$S$14,FALSE)),0)</f>
        <v>0</v>
      </c>
      <c r="C11729" s="1165" t="str">
        <f t="shared" si="1256"/>
        <v>VEXP113</v>
      </c>
      <c r="D11729" s="988" t="str">
        <f>'Wooden Volumes'!$R$14</f>
        <v>Grey 
RAL 7038</v>
      </c>
      <c r="E11729" s="1165" t="s">
        <v>27828</v>
      </c>
      <c r="F11729" s="1165" t="s">
        <v>28595</v>
      </c>
    </row>
    <row r="11730" spans="1:6">
      <c r="A11730" s="1165" t="str">
        <f t="shared" si="1251"/>
        <v>VEXP113BLK</v>
      </c>
      <c r="B11730" s="1165">
        <f>IFERROR(INDEX('Wooden Volumes'!$B$14:$S$554,MATCH(C11730,'Wooden Volumes'!$B$14:$B$552,FALSE),MATCH(D11730,'Wooden Volumes'!$B$14:$S$14,FALSE)),0)</f>
        <v>0</v>
      </c>
      <c r="C11730" s="1165" t="str">
        <f t="shared" si="1256"/>
        <v>VEXP113</v>
      </c>
      <c r="D11730" s="988" t="str">
        <f>'Wooden Volumes'!$S$14</f>
        <v>Black 
RAL 7043</v>
      </c>
      <c r="E11730" s="1165" t="s">
        <v>27829</v>
      </c>
      <c r="F11730" s="1165" t="s">
        <v>28595</v>
      </c>
    </row>
    <row r="11731" spans="1:6">
      <c r="A11731" s="1165" t="str">
        <f t="shared" si="1251"/>
        <v>VEXP114YEL</v>
      </c>
      <c r="B11731" s="1165">
        <f>IFERROR(INDEX('Wooden Volumes'!$B$14:$S$554,MATCH(C11731,'Wooden Volumes'!$B$14:$B$552,FALSE),MATCH(D11731,'Wooden Volumes'!$B$14:$S$14,FALSE)),0)</f>
        <v>0</v>
      </c>
      <c r="C11731" s="1165" t="s">
        <v>28708</v>
      </c>
      <c r="D11731" s="1168" t="str">
        <f>'Wooden Volumes'!$K$14</f>
        <v>Yellow RAL 1018</v>
      </c>
      <c r="E11731" s="1165" t="s">
        <v>27823</v>
      </c>
      <c r="F11731" s="1165" t="s">
        <v>28595</v>
      </c>
    </row>
    <row r="11732" spans="1:6">
      <c r="A11732" s="1165" t="str">
        <f t="shared" si="1251"/>
        <v>VEXP114ORA</v>
      </c>
      <c r="B11732" s="1165">
        <f>IFERROR(INDEX('Wooden Volumes'!$B$14:$S$554,MATCH(C11732,'Wooden Volumes'!$B$14:$B$552,FALSE),MATCH(D11732,'Wooden Volumes'!$B$14:$S$14,FALSE)),0)</f>
        <v>0</v>
      </c>
      <c r="C11732" s="1165" t="str">
        <f>C11731</f>
        <v>VEXP114</v>
      </c>
      <c r="D11732" s="988" t="str">
        <f>'Wooden Volumes'!$L$14</f>
        <v>Orange RAL 2003</v>
      </c>
      <c r="E11732" s="1165" t="s">
        <v>27836</v>
      </c>
      <c r="F11732" s="1165" t="s">
        <v>28595</v>
      </c>
    </row>
    <row r="11733" spans="1:6">
      <c r="A11733" s="1165" t="str">
        <f t="shared" si="1251"/>
        <v>VEXP114RED</v>
      </c>
      <c r="B11733" s="1165">
        <f>IFERROR(INDEX('Wooden Volumes'!$B$14:$S$554,MATCH(C11733,'Wooden Volumes'!$B$14:$B$552,FALSE),MATCH(D11733,'Wooden Volumes'!$B$14:$S$14,FALSE)),0)</f>
        <v>0</v>
      </c>
      <c r="C11733" s="1165" t="str">
        <f t="shared" ref="C11733:C11738" si="1257">C11732</f>
        <v>VEXP114</v>
      </c>
      <c r="D11733" s="988" t="str">
        <f>'Wooden Volumes'!$M$14</f>
        <v>Red RAL 3020</v>
      </c>
      <c r="E11733" s="1165" t="s">
        <v>27826</v>
      </c>
      <c r="F11733" s="1165" t="s">
        <v>28595</v>
      </c>
    </row>
    <row r="11734" spans="1:6">
      <c r="A11734" s="1165" t="str">
        <f t="shared" si="1251"/>
        <v>VEXP114BLU</v>
      </c>
      <c r="B11734" s="1165">
        <f>IFERROR(INDEX('Wooden Volumes'!$B$14:$S$554,MATCH(C11734,'Wooden Volumes'!$B$14:$B$552,FALSE),MATCH(D11734,'Wooden Volumes'!$B$14:$S$14,FALSE)),0)</f>
        <v>0</v>
      </c>
      <c r="C11734" s="1165" t="str">
        <f t="shared" si="1257"/>
        <v>VEXP114</v>
      </c>
      <c r="D11734" s="988" t="str">
        <f>'Wooden Volumes'!$O$14</f>
        <v>Blue 
RAL 5015</v>
      </c>
      <c r="E11734" s="1165" t="s">
        <v>27827</v>
      </c>
      <c r="F11734" s="1165" t="s">
        <v>28595</v>
      </c>
    </row>
    <row r="11735" spans="1:6">
      <c r="A11735" s="1165" t="str">
        <f t="shared" si="1251"/>
        <v>VEXP114GRE</v>
      </c>
      <c r="B11735" s="1165">
        <f>IFERROR(INDEX('Wooden Volumes'!$B$14:$S$554,MATCH(C11735,'Wooden Volumes'!$B$14:$B$552,FALSE),MATCH(D11735,'Wooden Volumes'!$B$14:$S$14,FALSE)),0)</f>
        <v>0</v>
      </c>
      <c r="C11735" s="1165" t="str">
        <f t="shared" si="1257"/>
        <v>VEXP114</v>
      </c>
      <c r="D11735" s="988" t="str">
        <f>'Wooden Volumes'!$P$14</f>
        <v>Green 
RAL 6018</v>
      </c>
      <c r="E11735" s="1165" t="s">
        <v>27837</v>
      </c>
      <c r="F11735" s="1165" t="s">
        <v>28595</v>
      </c>
    </row>
    <row r="11736" spans="1:6">
      <c r="A11736" s="1165" t="str">
        <f t="shared" si="1251"/>
        <v>VEXP114WHI</v>
      </c>
      <c r="B11736" s="1165">
        <f>IFERROR(INDEX('Wooden Volumes'!$B$14:$S$554,MATCH(C11736,'Wooden Volumes'!$B$14:$B$552,FALSE),MATCH(D11736,'Wooden Volumes'!$B$14:$S$14,FALSE)),0)</f>
        <v>0</v>
      </c>
      <c r="C11736" s="1165" t="str">
        <f t="shared" si="1257"/>
        <v>VEXP114</v>
      </c>
      <c r="D11736" s="988" t="str">
        <f>'Wooden Volumes'!$Q$14</f>
        <v>White 
RAL 9003</v>
      </c>
      <c r="E11736" s="1165" t="s">
        <v>27838</v>
      </c>
      <c r="F11736" s="1165" t="s">
        <v>28595</v>
      </c>
    </row>
    <row r="11737" spans="1:6">
      <c r="A11737" s="1165" t="str">
        <f t="shared" si="1251"/>
        <v>VEXP114GRY</v>
      </c>
      <c r="B11737" s="1165">
        <f>IFERROR(INDEX('Wooden Volumes'!$B$14:$S$554,MATCH(C11737,'Wooden Volumes'!$B$14:$B$552,FALSE),MATCH(D11737,'Wooden Volumes'!$B$14:$S$14,FALSE)),0)</f>
        <v>0</v>
      </c>
      <c r="C11737" s="1165" t="str">
        <f t="shared" si="1257"/>
        <v>VEXP114</v>
      </c>
      <c r="D11737" s="988" t="str">
        <f>'Wooden Volumes'!$R$14</f>
        <v>Grey 
RAL 7038</v>
      </c>
      <c r="E11737" s="1165" t="s">
        <v>27828</v>
      </c>
      <c r="F11737" s="1165" t="s">
        <v>28595</v>
      </c>
    </row>
    <row r="11738" spans="1:6">
      <c r="A11738" s="1165" t="str">
        <f t="shared" si="1251"/>
        <v>VEXP114BLK</v>
      </c>
      <c r="B11738" s="1165">
        <f>IFERROR(INDEX('Wooden Volumes'!$B$14:$S$554,MATCH(C11738,'Wooden Volumes'!$B$14:$B$552,FALSE),MATCH(D11738,'Wooden Volumes'!$B$14:$S$14,FALSE)),0)</f>
        <v>0</v>
      </c>
      <c r="C11738" s="1165" t="str">
        <f t="shared" si="1257"/>
        <v>VEXP114</v>
      </c>
      <c r="D11738" s="988" t="str">
        <f>'Wooden Volumes'!$S$14</f>
        <v>Black 
RAL 7043</v>
      </c>
      <c r="E11738" s="1165" t="s">
        <v>27829</v>
      </c>
      <c r="F11738" s="1165" t="s">
        <v>28595</v>
      </c>
    </row>
    <row r="11739" spans="1:6">
      <c r="A11739" s="1165" t="str">
        <f t="shared" si="1251"/>
        <v>VEXP115YEL</v>
      </c>
      <c r="B11739" s="1165">
        <f>IFERROR(INDEX('Wooden Volumes'!$B$14:$S$554,MATCH(C11739,'Wooden Volumes'!$B$14:$B$552,FALSE),MATCH(D11739,'Wooden Volumes'!$B$14:$S$14,FALSE)),0)</f>
        <v>0</v>
      </c>
      <c r="C11739" s="1165" t="s">
        <v>28709</v>
      </c>
      <c r="D11739" s="1168" t="str">
        <f>'Wooden Volumes'!$K$14</f>
        <v>Yellow RAL 1018</v>
      </c>
      <c r="E11739" s="1165" t="s">
        <v>27823</v>
      </c>
      <c r="F11739" s="1165" t="s">
        <v>28595</v>
      </c>
    </row>
    <row r="11740" spans="1:6">
      <c r="A11740" s="1165" t="str">
        <f t="shared" si="1251"/>
        <v>VEXP115ORA</v>
      </c>
      <c r="B11740" s="1165">
        <f>IFERROR(INDEX('Wooden Volumes'!$B$14:$S$554,MATCH(C11740,'Wooden Volumes'!$B$14:$B$552,FALSE),MATCH(D11740,'Wooden Volumes'!$B$14:$S$14,FALSE)),0)</f>
        <v>0</v>
      </c>
      <c r="C11740" s="1165" t="str">
        <f>C11739</f>
        <v>VEXP115</v>
      </c>
      <c r="D11740" s="988" t="str">
        <f>'Wooden Volumes'!$L$14</f>
        <v>Orange RAL 2003</v>
      </c>
      <c r="E11740" s="1165" t="s">
        <v>27836</v>
      </c>
      <c r="F11740" s="1165" t="s">
        <v>28595</v>
      </c>
    </row>
    <row r="11741" spans="1:6">
      <c r="A11741" s="1165" t="str">
        <f t="shared" si="1251"/>
        <v>VEXP115RED</v>
      </c>
      <c r="B11741" s="1165">
        <f>IFERROR(INDEX('Wooden Volumes'!$B$14:$S$554,MATCH(C11741,'Wooden Volumes'!$B$14:$B$552,FALSE),MATCH(D11741,'Wooden Volumes'!$B$14:$S$14,FALSE)),0)</f>
        <v>0</v>
      </c>
      <c r="C11741" s="1165" t="str">
        <f t="shared" ref="C11741:C11746" si="1258">C11740</f>
        <v>VEXP115</v>
      </c>
      <c r="D11741" s="988" t="str">
        <f>'Wooden Volumes'!$M$14</f>
        <v>Red RAL 3020</v>
      </c>
      <c r="E11741" s="1165" t="s">
        <v>27826</v>
      </c>
      <c r="F11741" s="1165" t="s">
        <v>28595</v>
      </c>
    </row>
    <row r="11742" spans="1:6">
      <c r="A11742" s="1165" t="str">
        <f t="shared" si="1251"/>
        <v>VEXP115BLU</v>
      </c>
      <c r="B11742" s="1165">
        <f>IFERROR(INDEX('Wooden Volumes'!$B$14:$S$554,MATCH(C11742,'Wooden Volumes'!$B$14:$B$552,FALSE),MATCH(D11742,'Wooden Volumes'!$B$14:$S$14,FALSE)),0)</f>
        <v>0</v>
      </c>
      <c r="C11742" s="1165" t="str">
        <f t="shared" si="1258"/>
        <v>VEXP115</v>
      </c>
      <c r="D11742" s="988" t="str">
        <f>'Wooden Volumes'!$O$14</f>
        <v>Blue 
RAL 5015</v>
      </c>
      <c r="E11742" s="1165" t="s">
        <v>27827</v>
      </c>
      <c r="F11742" s="1165" t="s">
        <v>28595</v>
      </c>
    </row>
    <row r="11743" spans="1:6">
      <c r="A11743" s="1165" t="str">
        <f t="shared" si="1251"/>
        <v>VEXP115GRE</v>
      </c>
      <c r="B11743" s="1165">
        <f>IFERROR(INDEX('Wooden Volumes'!$B$14:$S$554,MATCH(C11743,'Wooden Volumes'!$B$14:$B$552,FALSE),MATCH(D11743,'Wooden Volumes'!$B$14:$S$14,FALSE)),0)</f>
        <v>0</v>
      </c>
      <c r="C11743" s="1165" t="str">
        <f t="shared" si="1258"/>
        <v>VEXP115</v>
      </c>
      <c r="D11743" s="988" t="str">
        <f>'Wooden Volumes'!$P$14</f>
        <v>Green 
RAL 6018</v>
      </c>
      <c r="E11743" s="1165" t="s">
        <v>27837</v>
      </c>
      <c r="F11743" s="1165" t="s">
        <v>28595</v>
      </c>
    </row>
    <row r="11744" spans="1:6">
      <c r="A11744" s="1165" t="str">
        <f t="shared" si="1251"/>
        <v>VEXP115WHI</v>
      </c>
      <c r="B11744" s="1165">
        <f>IFERROR(INDEX('Wooden Volumes'!$B$14:$S$554,MATCH(C11744,'Wooden Volumes'!$B$14:$B$552,FALSE),MATCH(D11744,'Wooden Volumes'!$B$14:$S$14,FALSE)),0)</f>
        <v>0</v>
      </c>
      <c r="C11744" s="1165" t="str">
        <f t="shared" si="1258"/>
        <v>VEXP115</v>
      </c>
      <c r="D11744" s="988" t="str">
        <f>'Wooden Volumes'!$Q$14</f>
        <v>White 
RAL 9003</v>
      </c>
      <c r="E11744" s="1165" t="s">
        <v>27838</v>
      </c>
      <c r="F11744" s="1165" t="s">
        <v>28595</v>
      </c>
    </row>
    <row r="11745" spans="1:6">
      <c r="A11745" s="1165" t="str">
        <f t="shared" si="1251"/>
        <v>VEXP115GRY</v>
      </c>
      <c r="B11745" s="1165">
        <f>IFERROR(INDEX('Wooden Volumes'!$B$14:$S$554,MATCH(C11745,'Wooden Volumes'!$B$14:$B$552,FALSE),MATCH(D11745,'Wooden Volumes'!$B$14:$S$14,FALSE)),0)</f>
        <v>0</v>
      </c>
      <c r="C11745" s="1165" t="str">
        <f t="shared" si="1258"/>
        <v>VEXP115</v>
      </c>
      <c r="D11745" s="988" t="str">
        <f>'Wooden Volumes'!$R$14</f>
        <v>Grey 
RAL 7038</v>
      </c>
      <c r="E11745" s="1165" t="s">
        <v>27828</v>
      </c>
      <c r="F11745" s="1165" t="s">
        <v>28595</v>
      </c>
    </row>
    <row r="11746" spans="1:6">
      <c r="A11746" s="1165" t="str">
        <f t="shared" ref="A11746" si="1259">CONCATENATE(C11746,E11746)</f>
        <v>VEXP115BLK</v>
      </c>
      <c r="B11746" s="1165">
        <f>IFERROR(INDEX('Wooden Volumes'!$B$14:$S$554,MATCH(C11746,'Wooden Volumes'!$B$14:$B$552,FALSE),MATCH(D11746,'Wooden Volumes'!$B$14:$S$14,FALSE)),0)</f>
        <v>0</v>
      </c>
      <c r="C11746" s="1165" t="str">
        <f t="shared" si="1258"/>
        <v>VEXP115</v>
      </c>
      <c r="D11746" s="988" t="str">
        <f>'Wooden Volumes'!$S$14</f>
        <v>Black 
RAL 7043</v>
      </c>
      <c r="E11746" s="1165" t="s">
        <v>27829</v>
      </c>
      <c r="F11746" s="1165" t="s">
        <v>28595</v>
      </c>
    </row>
    <row r="11747" spans="1:6">
      <c r="A11747" s="1165" t="str">
        <f t="shared" ref="A11747:A11794" si="1260">CONCATENATE(C11747,E11747)</f>
        <v>VEXP116YEL</v>
      </c>
      <c r="B11747" s="1165">
        <f>IFERROR(INDEX('Wooden Volumes'!$B$14:$S$554,MATCH(C11747,'Wooden Volumes'!$B$14:$B$552,FALSE),MATCH(D11747,'Wooden Volumes'!$B$14:$S$14,FALSE)),0)</f>
        <v>0</v>
      </c>
      <c r="C11747" s="1165" t="s">
        <v>28710</v>
      </c>
      <c r="D11747" s="1168" t="str">
        <f>'Wooden Volumes'!$K$14</f>
        <v>Yellow RAL 1018</v>
      </c>
      <c r="E11747" s="1165" t="s">
        <v>27823</v>
      </c>
      <c r="F11747" s="1165" t="s">
        <v>28595</v>
      </c>
    </row>
    <row r="11748" spans="1:6">
      <c r="A11748" s="1165" t="str">
        <f t="shared" si="1260"/>
        <v>VEXP116ORA</v>
      </c>
      <c r="B11748" s="1165">
        <f>IFERROR(INDEX('Wooden Volumes'!$B$14:$S$554,MATCH(C11748,'Wooden Volumes'!$B$14:$B$552,FALSE),MATCH(D11748,'Wooden Volumes'!$B$14:$S$14,FALSE)),0)</f>
        <v>0</v>
      </c>
      <c r="C11748" s="1165" t="str">
        <f>C11747</f>
        <v>VEXP116</v>
      </c>
      <c r="D11748" s="988" t="str">
        <f>'Wooden Volumes'!$L$14</f>
        <v>Orange RAL 2003</v>
      </c>
      <c r="E11748" s="1165" t="s">
        <v>27836</v>
      </c>
      <c r="F11748" s="1165" t="s">
        <v>28595</v>
      </c>
    </row>
    <row r="11749" spans="1:6">
      <c r="A11749" s="1165" t="str">
        <f t="shared" si="1260"/>
        <v>VEXP116RED</v>
      </c>
      <c r="B11749" s="1165">
        <f>IFERROR(INDEX('Wooden Volumes'!$B$14:$S$554,MATCH(C11749,'Wooden Volumes'!$B$14:$B$552,FALSE),MATCH(D11749,'Wooden Volumes'!$B$14:$S$14,FALSE)),0)</f>
        <v>0</v>
      </c>
      <c r="C11749" s="1165" t="str">
        <f t="shared" ref="C11749:C11754" si="1261">C11748</f>
        <v>VEXP116</v>
      </c>
      <c r="D11749" s="988" t="str">
        <f>'Wooden Volumes'!$M$14</f>
        <v>Red RAL 3020</v>
      </c>
      <c r="E11749" s="1165" t="s">
        <v>27826</v>
      </c>
      <c r="F11749" s="1165" t="s">
        <v>28595</v>
      </c>
    </row>
    <row r="11750" spans="1:6">
      <c r="A11750" s="1165" t="str">
        <f t="shared" si="1260"/>
        <v>VEXP116BLU</v>
      </c>
      <c r="B11750" s="1165">
        <f>IFERROR(INDEX('Wooden Volumes'!$B$14:$S$554,MATCH(C11750,'Wooden Volumes'!$B$14:$B$552,FALSE),MATCH(D11750,'Wooden Volumes'!$B$14:$S$14,FALSE)),0)</f>
        <v>0</v>
      </c>
      <c r="C11750" s="1165" t="str">
        <f t="shared" si="1261"/>
        <v>VEXP116</v>
      </c>
      <c r="D11750" s="988" t="str">
        <f>'Wooden Volumes'!$O$14</f>
        <v>Blue 
RAL 5015</v>
      </c>
      <c r="E11750" s="1165" t="s">
        <v>27827</v>
      </c>
      <c r="F11750" s="1165" t="s">
        <v>28595</v>
      </c>
    </row>
    <row r="11751" spans="1:6">
      <c r="A11751" s="1165" t="str">
        <f t="shared" si="1260"/>
        <v>VEXP116GRE</v>
      </c>
      <c r="B11751" s="1165">
        <f>IFERROR(INDEX('Wooden Volumes'!$B$14:$S$554,MATCH(C11751,'Wooden Volumes'!$B$14:$B$552,FALSE),MATCH(D11751,'Wooden Volumes'!$B$14:$S$14,FALSE)),0)</f>
        <v>0</v>
      </c>
      <c r="C11751" s="1165" t="str">
        <f t="shared" si="1261"/>
        <v>VEXP116</v>
      </c>
      <c r="D11751" s="988" t="str">
        <f>'Wooden Volumes'!$P$14</f>
        <v>Green 
RAL 6018</v>
      </c>
      <c r="E11751" s="1165" t="s">
        <v>27837</v>
      </c>
      <c r="F11751" s="1165" t="s">
        <v>28595</v>
      </c>
    </row>
    <row r="11752" spans="1:6">
      <c r="A11752" s="1165" t="str">
        <f t="shared" si="1260"/>
        <v>VEXP116WHI</v>
      </c>
      <c r="B11752" s="1165">
        <f>IFERROR(INDEX('Wooden Volumes'!$B$14:$S$554,MATCH(C11752,'Wooden Volumes'!$B$14:$B$552,FALSE),MATCH(D11752,'Wooden Volumes'!$B$14:$S$14,FALSE)),0)</f>
        <v>0</v>
      </c>
      <c r="C11752" s="1165" t="str">
        <f t="shared" si="1261"/>
        <v>VEXP116</v>
      </c>
      <c r="D11752" s="988" t="str">
        <f>'Wooden Volumes'!$Q$14</f>
        <v>White 
RAL 9003</v>
      </c>
      <c r="E11752" s="1165" t="s">
        <v>27838</v>
      </c>
      <c r="F11752" s="1165" t="s">
        <v>28595</v>
      </c>
    </row>
    <row r="11753" spans="1:6">
      <c r="A11753" s="1165" t="str">
        <f t="shared" si="1260"/>
        <v>VEXP116GRY</v>
      </c>
      <c r="B11753" s="1165">
        <f>IFERROR(INDEX('Wooden Volumes'!$B$14:$S$554,MATCH(C11753,'Wooden Volumes'!$B$14:$B$552,FALSE),MATCH(D11753,'Wooden Volumes'!$B$14:$S$14,FALSE)),0)</f>
        <v>0</v>
      </c>
      <c r="C11753" s="1165" t="str">
        <f t="shared" si="1261"/>
        <v>VEXP116</v>
      </c>
      <c r="D11753" s="988" t="str">
        <f>'Wooden Volumes'!$R$14</f>
        <v>Grey 
RAL 7038</v>
      </c>
      <c r="E11753" s="1165" t="s">
        <v>27828</v>
      </c>
      <c r="F11753" s="1165" t="s">
        <v>28595</v>
      </c>
    </row>
    <row r="11754" spans="1:6">
      <c r="A11754" s="1165" t="str">
        <f t="shared" si="1260"/>
        <v>VEXP116BLK</v>
      </c>
      <c r="B11754" s="1165">
        <f>IFERROR(INDEX('Wooden Volumes'!$B$14:$S$554,MATCH(C11754,'Wooden Volumes'!$B$14:$B$552,FALSE),MATCH(D11754,'Wooden Volumes'!$B$14:$S$14,FALSE)),0)</f>
        <v>0</v>
      </c>
      <c r="C11754" s="1165" t="str">
        <f t="shared" si="1261"/>
        <v>VEXP116</v>
      </c>
      <c r="D11754" s="988" t="str">
        <f>'Wooden Volumes'!$S$14</f>
        <v>Black 
RAL 7043</v>
      </c>
      <c r="E11754" s="1165" t="s">
        <v>27829</v>
      </c>
      <c r="F11754" s="1165" t="s">
        <v>28595</v>
      </c>
    </row>
    <row r="11755" spans="1:6">
      <c r="A11755" s="1165" t="str">
        <f t="shared" si="1260"/>
        <v>VEXP117YEL</v>
      </c>
      <c r="B11755" s="1165">
        <f>IFERROR(INDEX('Wooden Volumes'!$B$14:$S$554,MATCH(C11755,'Wooden Volumes'!$B$14:$B$552,FALSE),MATCH(D11755,'Wooden Volumes'!$B$14:$S$14,FALSE)),0)</f>
        <v>0</v>
      </c>
      <c r="C11755" s="1165" t="s">
        <v>28711</v>
      </c>
      <c r="D11755" s="1168" t="str">
        <f>'Wooden Volumes'!$K$14</f>
        <v>Yellow RAL 1018</v>
      </c>
      <c r="E11755" s="1165" t="s">
        <v>27823</v>
      </c>
      <c r="F11755" s="1165" t="s">
        <v>28595</v>
      </c>
    </row>
    <row r="11756" spans="1:6">
      <c r="A11756" s="1165" t="str">
        <f t="shared" si="1260"/>
        <v>VEXP117ORA</v>
      </c>
      <c r="B11756" s="1165">
        <f>IFERROR(INDEX('Wooden Volumes'!$B$14:$S$554,MATCH(C11756,'Wooden Volumes'!$B$14:$B$552,FALSE),MATCH(D11756,'Wooden Volumes'!$B$14:$S$14,FALSE)),0)</f>
        <v>0</v>
      </c>
      <c r="C11756" s="1165" t="str">
        <f>C11755</f>
        <v>VEXP117</v>
      </c>
      <c r="D11756" s="988" t="str">
        <f>'Wooden Volumes'!$L$14</f>
        <v>Orange RAL 2003</v>
      </c>
      <c r="E11756" s="1165" t="s">
        <v>27836</v>
      </c>
      <c r="F11756" s="1165" t="s">
        <v>28595</v>
      </c>
    </row>
    <row r="11757" spans="1:6">
      <c r="A11757" s="1165" t="str">
        <f t="shared" si="1260"/>
        <v>VEXP117RED</v>
      </c>
      <c r="B11757" s="1165">
        <f>IFERROR(INDEX('Wooden Volumes'!$B$14:$S$554,MATCH(C11757,'Wooden Volumes'!$B$14:$B$552,FALSE),MATCH(D11757,'Wooden Volumes'!$B$14:$S$14,FALSE)),0)</f>
        <v>0</v>
      </c>
      <c r="C11757" s="1165" t="str">
        <f t="shared" ref="C11757:C11762" si="1262">C11756</f>
        <v>VEXP117</v>
      </c>
      <c r="D11757" s="988" t="str">
        <f>'Wooden Volumes'!$M$14</f>
        <v>Red RAL 3020</v>
      </c>
      <c r="E11757" s="1165" t="s">
        <v>27826</v>
      </c>
      <c r="F11757" s="1165" t="s">
        <v>28595</v>
      </c>
    </row>
    <row r="11758" spans="1:6">
      <c r="A11758" s="1165" t="str">
        <f t="shared" si="1260"/>
        <v>VEXP117BLU</v>
      </c>
      <c r="B11758" s="1165">
        <f>IFERROR(INDEX('Wooden Volumes'!$B$14:$S$554,MATCH(C11758,'Wooden Volumes'!$B$14:$B$552,FALSE),MATCH(D11758,'Wooden Volumes'!$B$14:$S$14,FALSE)),0)</f>
        <v>0</v>
      </c>
      <c r="C11758" s="1165" t="str">
        <f t="shared" si="1262"/>
        <v>VEXP117</v>
      </c>
      <c r="D11758" s="988" t="str">
        <f>'Wooden Volumes'!$O$14</f>
        <v>Blue 
RAL 5015</v>
      </c>
      <c r="E11758" s="1165" t="s">
        <v>27827</v>
      </c>
      <c r="F11758" s="1165" t="s">
        <v>28595</v>
      </c>
    </row>
    <row r="11759" spans="1:6">
      <c r="A11759" s="1165" t="str">
        <f t="shared" si="1260"/>
        <v>VEXP117GRE</v>
      </c>
      <c r="B11759" s="1165">
        <f>IFERROR(INDEX('Wooden Volumes'!$B$14:$S$554,MATCH(C11759,'Wooden Volumes'!$B$14:$B$552,FALSE),MATCH(D11759,'Wooden Volumes'!$B$14:$S$14,FALSE)),0)</f>
        <v>0</v>
      </c>
      <c r="C11759" s="1165" t="str">
        <f t="shared" si="1262"/>
        <v>VEXP117</v>
      </c>
      <c r="D11759" s="988" t="str">
        <f>'Wooden Volumes'!$P$14</f>
        <v>Green 
RAL 6018</v>
      </c>
      <c r="E11759" s="1165" t="s">
        <v>27837</v>
      </c>
      <c r="F11759" s="1165" t="s">
        <v>28595</v>
      </c>
    </row>
    <row r="11760" spans="1:6">
      <c r="A11760" s="1165" t="str">
        <f t="shared" si="1260"/>
        <v>VEXP117WHI</v>
      </c>
      <c r="B11760" s="1165">
        <f>IFERROR(INDEX('Wooden Volumes'!$B$14:$S$554,MATCH(C11760,'Wooden Volumes'!$B$14:$B$552,FALSE),MATCH(D11760,'Wooden Volumes'!$B$14:$S$14,FALSE)),0)</f>
        <v>0</v>
      </c>
      <c r="C11760" s="1165" t="str">
        <f t="shared" si="1262"/>
        <v>VEXP117</v>
      </c>
      <c r="D11760" s="988" t="str">
        <f>'Wooden Volumes'!$Q$14</f>
        <v>White 
RAL 9003</v>
      </c>
      <c r="E11760" s="1165" t="s">
        <v>27838</v>
      </c>
      <c r="F11760" s="1165" t="s">
        <v>28595</v>
      </c>
    </row>
    <row r="11761" spans="1:6">
      <c r="A11761" s="1165" t="str">
        <f t="shared" si="1260"/>
        <v>VEXP117GRY</v>
      </c>
      <c r="B11761" s="1165">
        <f>IFERROR(INDEX('Wooden Volumes'!$B$14:$S$554,MATCH(C11761,'Wooden Volumes'!$B$14:$B$552,FALSE),MATCH(D11761,'Wooden Volumes'!$B$14:$S$14,FALSE)),0)</f>
        <v>0</v>
      </c>
      <c r="C11761" s="1165" t="str">
        <f t="shared" si="1262"/>
        <v>VEXP117</v>
      </c>
      <c r="D11761" s="988" t="str">
        <f>'Wooden Volumes'!$R$14</f>
        <v>Grey 
RAL 7038</v>
      </c>
      <c r="E11761" s="1165" t="s">
        <v>27828</v>
      </c>
      <c r="F11761" s="1165" t="s">
        <v>28595</v>
      </c>
    </row>
    <row r="11762" spans="1:6">
      <c r="A11762" s="1165" t="str">
        <f t="shared" si="1260"/>
        <v>VEXP117BLK</v>
      </c>
      <c r="B11762" s="1165">
        <f>IFERROR(INDEX('Wooden Volumes'!$B$14:$S$554,MATCH(C11762,'Wooden Volumes'!$B$14:$B$552,FALSE),MATCH(D11762,'Wooden Volumes'!$B$14:$S$14,FALSE)),0)</f>
        <v>0</v>
      </c>
      <c r="C11762" s="1165" t="str">
        <f t="shared" si="1262"/>
        <v>VEXP117</v>
      </c>
      <c r="D11762" s="988" t="str">
        <f>'Wooden Volumes'!$S$14</f>
        <v>Black 
RAL 7043</v>
      </c>
      <c r="E11762" s="1165" t="s">
        <v>27829</v>
      </c>
      <c r="F11762" s="1165" t="s">
        <v>28595</v>
      </c>
    </row>
    <row r="11763" spans="1:6">
      <c r="A11763" s="1165" t="str">
        <f t="shared" si="1260"/>
        <v>VEXP118YEL</v>
      </c>
      <c r="B11763" s="1165">
        <f>IFERROR(INDEX('Wooden Volumes'!$B$14:$S$554,MATCH(C11763,'Wooden Volumes'!$B$14:$B$552,FALSE),MATCH(D11763,'Wooden Volumes'!$B$14:$S$14,FALSE)),0)</f>
        <v>0</v>
      </c>
      <c r="C11763" s="1165" t="s">
        <v>28712</v>
      </c>
      <c r="D11763" s="1168" t="str">
        <f>'Wooden Volumes'!$K$14</f>
        <v>Yellow RAL 1018</v>
      </c>
      <c r="E11763" s="1165" t="s">
        <v>27823</v>
      </c>
      <c r="F11763" s="1165" t="s">
        <v>28595</v>
      </c>
    </row>
    <row r="11764" spans="1:6">
      <c r="A11764" s="1165" t="str">
        <f t="shared" si="1260"/>
        <v>VEXP118ORA</v>
      </c>
      <c r="B11764" s="1165">
        <f>IFERROR(INDEX('Wooden Volumes'!$B$14:$S$554,MATCH(C11764,'Wooden Volumes'!$B$14:$B$552,FALSE),MATCH(D11764,'Wooden Volumes'!$B$14:$S$14,FALSE)),0)</f>
        <v>0</v>
      </c>
      <c r="C11764" s="1165" t="str">
        <f>C11763</f>
        <v>VEXP118</v>
      </c>
      <c r="D11764" s="988" t="str">
        <f>'Wooden Volumes'!$L$14</f>
        <v>Orange RAL 2003</v>
      </c>
      <c r="E11764" s="1165" t="s">
        <v>27836</v>
      </c>
      <c r="F11764" s="1165" t="s">
        <v>28595</v>
      </c>
    </row>
    <row r="11765" spans="1:6">
      <c r="A11765" s="1165" t="str">
        <f t="shared" si="1260"/>
        <v>VEXP118RED</v>
      </c>
      <c r="B11765" s="1165">
        <f>IFERROR(INDEX('Wooden Volumes'!$B$14:$S$554,MATCH(C11765,'Wooden Volumes'!$B$14:$B$552,FALSE),MATCH(D11765,'Wooden Volumes'!$B$14:$S$14,FALSE)),0)</f>
        <v>0</v>
      </c>
      <c r="C11765" s="1165" t="str">
        <f t="shared" ref="C11765:C11770" si="1263">C11764</f>
        <v>VEXP118</v>
      </c>
      <c r="D11765" s="988" t="str">
        <f>'Wooden Volumes'!$M$14</f>
        <v>Red RAL 3020</v>
      </c>
      <c r="E11765" s="1165" t="s">
        <v>27826</v>
      </c>
      <c r="F11765" s="1165" t="s">
        <v>28595</v>
      </c>
    </row>
    <row r="11766" spans="1:6">
      <c r="A11766" s="1165" t="str">
        <f t="shared" si="1260"/>
        <v>VEXP118BLU</v>
      </c>
      <c r="B11766" s="1165">
        <f>IFERROR(INDEX('Wooden Volumes'!$B$14:$S$554,MATCH(C11766,'Wooden Volumes'!$B$14:$B$552,FALSE),MATCH(D11766,'Wooden Volumes'!$B$14:$S$14,FALSE)),0)</f>
        <v>0</v>
      </c>
      <c r="C11766" s="1165" t="str">
        <f t="shared" si="1263"/>
        <v>VEXP118</v>
      </c>
      <c r="D11766" s="988" t="str">
        <f>'Wooden Volumes'!$O$14</f>
        <v>Blue 
RAL 5015</v>
      </c>
      <c r="E11766" s="1165" t="s">
        <v>27827</v>
      </c>
      <c r="F11766" s="1165" t="s">
        <v>28595</v>
      </c>
    </row>
    <row r="11767" spans="1:6">
      <c r="A11767" s="1165" t="str">
        <f t="shared" si="1260"/>
        <v>VEXP118GRE</v>
      </c>
      <c r="B11767" s="1165">
        <f>IFERROR(INDEX('Wooden Volumes'!$B$14:$S$554,MATCH(C11767,'Wooden Volumes'!$B$14:$B$552,FALSE),MATCH(D11767,'Wooden Volumes'!$B$14:$S$14,FALSE)),0)</f>
        <v>0</v>
      </c>
      <c r="C11767" s="1165" t="str">
        <f t="shared" si="1263"/>
        <v>VEXP118</v>
      </c>
      <c r="D11767" s="988" t="str">
        <f>'Wooden Volumes'!$P$14</f>
        <v>Green 
RAL 6018</v>
      </c>
      <c r="E11767" s="1165" t="s">
        <v>27837</v>
      </c>
      <c r="F11767" s="1165" t="s">
        <v>28595</v>
      </c>
    </row>
    <row r="11768" spans="1:6">
      <c r="A11768" s="1165" t="str">
        <f t="shared" si="1260"/>
        <v>VEXP118WHI</v>
      </c>
      <c r="B11768" s="1165">
        <f>IFERROR(INDEX('Wooden Volumes'!$B$14:$S$554,MATCH(C11768,'Wooden Volumes'!$B$14:$B$552,FALSE),MATCH(D11768,'Wooden Volumes'!$B$14:$S$14,FALSE)),0)</f>
        <v>0</v>
      </c>
      <c r="C11768" s="1165" t="str">
        <f t="shared" si="1263"/>
        <v>VEXP118</v>
      </c>
      <c r="D11768" s="988" t="str">
        <f>'Wooden Volumes'!$Q$14</f>
        <v>White 
RAL 9003</v>
      </c>
      <c r="E11768" s="1165" t="s">
        <v>27838</v>
      </c>
      <c r="F11768" s="1165" t="s">
        <v>28595</v>
      </c>
    </row>
    <row r="11769" spans="1:6">
      <c r="A11769" s="1165" t="str">
        <f t="shared" si="1260"/>
        <v>VEXP118GRY</v>
      </c>
      <c r="B11769" s="1165">
        <f>IFERROR(INDEX('Wooden Volumes'!$B$14:$S$554,MATCH(C11769,'Wooden Volumes'!$B$14:$B$552,FALSE),MATCH(D11769,'Wooden Volumes'!$B$14:$S$14,FALSE)),0)</f>
        <v>0</v>
      </c>
      <c r="C11769" s="1165" t="str">
        <f t="shared" si="1263"/>
        <v>VEXP118</v>
      </c>
      <c r="D11769" s="988" t="str">
        <f>'Wooden Volumes'!$R$14</f>
        <v>Grey 
RAL 7038</v>
      </c>
      <c r="E11769" s="1165" t="s">
        <v>27828</v>
      </c>
      <c r="F11769" s="1165" t="s">
        <v>28595</v>
      </c>
    </row>
    <row r="11770" spans="1:6">
      <c r="A11770" s="1165" t="str">
        <f t="shared" si="1260"/>
        <v>VEXP118BLK</v>
      </c>
      <c r="B11770" s="1165">
        <f>IFERROR(INDEX('Wooden Volumes'!$B$14:$S$554,MATCH(C11770,'Wooden Volumes'!$B$14:$B$552,FALSE),MATCH(D11770,'Wooden Volumes'!$B$14:$S$14,FALSE)),0)</f>
        <v>0</v>
      </c>
      <c r="C11770" s="1165" t="str">
        <f t="shared" si="1263"/>
        <v>VEXP118</v>
      </c>
      <c r="D11770" s="988" t="str">
        <f>'Wooden Volumes'!$S$14</f>
        <v>Black 
RAL 7043</v>
      </c>
      <c r="E11770" s="1165" t="s">
        <v>27829</v>
      </c>
      <c r="F11770" s="1165" t="s">
        <v>28595</v>
      </c>
    </row>
    <row r="11771" spans="1:6">
      <c r="A11771" s="1165" t="str">
        <f t="shared" si="1260"/>
        <v>VEXP119YEL</v>
      </c>
      <c r="B11771" s="1165">
        <f>IFERROR(INDEX('Wooden Volumes'!$B$14:$S$554,MATCH(C11771,'Wooden Volumes'!$B$14:$B$552,FALSE),MATCH(D11771,'Wooden Volumes'!$B$14:$S$14,FALSE)),0)</f>
        <v>0</v>
      </c>
      <c r="C11771" s="1165" t="s">
        <v>28713</v>
      </c>
      <c r="D11771" s="1168" t="str">
        <f>'Wooden Volumes'!$K$14</f>
        <v>Yellow RAL 1018</v>
      </c>
      <c r="E11771" s="1165" t="s">
        <v>27823</v>
      </c>
      <c r="F11771" s="1165" t="s">
        <v>28595</v>
      </c>
    </row>
    <row r="11772" spans="1:6">
      <c r="A11772" s="1165" t="str">
        <f t="shared" si="1260"/>
        <v>VEXP119ORA</v>
      </c>
      <c r="B11772" s="1165">
        <f>IFERROR(INDEX('Wooden Volumes'!$B$14:$S$554,MATCH(C11772,'Wooden Volumes'!$B$14:$B$552,FALSE),MATCH(D11772,'Wooden Volumes'!$B$14:$S$14,FALSE)),0)</f>
        <v>0</v>
      </c>
      <c r="C11772" s="1165" t="str">
        <f>C11771</f>
        <v>VEXP119</v>
      </c>
      <c r="D11772" s="988" t="str">
        <f>'Wooden Volumes'!$L$14</f>
        <v>Orange RAL 2003</v>
      </c>
      <c r="E11772" s="1165" t="s">
        <v>27836</v>
      </c>
      <c r="F11772" s="1165" t="s">
        <v>28595</v>
      </c>
    </row>
    <row r="11773" spans="1:6">
      <c r="A11773" s="1165" t="str">
        <f t="shared" si="1260"/>
        <v>VEXP119RED</v>
      </c>
      <c r="B11773" s="1165">
        <f>IFERROR(INDEX('Wooden Volumes'!$B$14:$S$554,MATCH(C11773,'Wooden Volumes'!$B$14:$B$552,FALSE),MATCH(D11773,'Wooden Volumes'!$B$14:$S$14,FALSE)),0)</f>
        <v>0</v>
      </c>
      <c r="C11773" s="1165" t="str">
        <f t="shared" ref="C11773:C11778" si="1264">C11772</f>
        <v>VEXP119</v>
      </c>
      <c r="D11773" s="988" t="str">
        <f>'Wooden Volumes'!$M$14</f>
        <v>Red RAL 3020</v>
      </c>
      <c r="E11773" s="1165" t="s">
        <v>27826</v>
      </c>
      <c r="F11773" s="1165" t="s">
        <v>28595</v>
      </c>
    </row>
    <row r="11774" spans="1:6">
      <c r="A11774" s="1165" t="str">
        <f t="shared" si="1260"/>
        <v>VEXP119BLU</v>
      </c>
      <c r="B11774" s="1165">
        <f>IFERROR(INDEX('Wooden Volumes'!$B$14:$S$554,MATCH(C11774,'Wooden Volumes'!$B$14:$B$552,FALSE),MATCH(D11774,'Wooden Volumes'!$B$14:$S$14,FALSE)),0)</f>
        <v>0</v>
      </c>
      <c r="C11774" s="1165" t="str">
        <f t="shared" si="1264"/>
        <v>VEXP119</v>
      </c>
      <c r="D11774" s="988" t="str">
        <f>'Wooden Volumes'!$O$14</f>
        <v>Blue 
RAL 5015</v>
      </c>
      <c r="E11774" s="1165" t="s">
        <v>27827</v>
      </c>
      <c r="F11774" s="1165" t="s">
        <v>28595</v>
      </c>
    </row>
    <row r="11775" spans="1:6">
      <c r="A11775" s="1165" t="str">
        <f t="shared" si="1260"/>
        <v>VEXP119GRE</v>
      </c>
      <c r="B11775" s="1165">
        <f>IFERROR(INDEX('Wooden Volumes'!$B$14:$S$554,MATCH(C11775,'Wooden Volumes'!$B$14:$B$552,FALSE),MATCH(D11775,'Wooden Volumes'!$B$14:$S$14,FALSE)),0)</f>
        <v>0</v>
      </c>
      <c r="C11775" s="1165" t="str">
        <f t="shared" si="1264"/>
        <v>VEXP119</v>
      </c>
      <c r="D11775" s="988" t="str">
        <f>'Wooden Volumes'!$P$14</f>
        <v>Green 
RAL 6018</v>
      </c>
      <c r="E11775" s="1165" t="s">
        <v>27837</v>
      </c>
      <c r="F11775" s="1165" t="s">
        <v>28595</v>
      </c>
    </row>
    <row r="11776" spans="1:6">
      <c r="A11776" s="1165" t="str">
        <f t="shared" si="1260"/>
        <v>VEXP119WHI</v>
      </c>
      <c r="B11776" s="1165">
        <f>IFERROR(INDEX('Wooden Volumes'!$B$14:$S$554,MATCH(C11776,'Wooden Volumes'!$B$14:$B$552,FALSE),MATCH(D11776,'Wooden Volumes'!$B$14:$S$14,FALSE)),0)</f>
        <v>0</v>
      </c>
      <c r="C11776" s="1165" t="str">
        <f t="shared" si="1264"/>
        <v>VEXP119</v>
      </c>
      <c r="D11776" s="988" t="str">
        <f>'Wooden Volumes'!$Q$14</f>
        <v>White 
RAL 9003</v>
      </c>
      <c r="E11776" s="1165" t="s">
        <v>27838</v>
      </c>
      <c r="F11776" s="1165" t="s">
        <v>28595</v>
      </c>
    </row>
    <row r="11777" spans="1:6">
      <c r="A11777" s="1165" t="str">
        <f t="shared" si="1260"/>
        <v>VEXP119GRY</v>
      </c>
      <c r="B11777" s="1165">
        <f>IFERROR(INDEX('Wooden Volumes'!$B$14:$S$554,MATCH(C11777,'Wooden Volumes'!$B$14:$B$552,FALSE),MATCH(D11777,'Wooden Volumes'!$B$14:$S$14,FALSE)),0)</f>
        <v>0</v>
      </c>
      <c r="C11777" s="1165" t="str">
        <f t="shared" si="1264"/>
        <v>VEXP119</v>
      </c>
      <c r="D11777" s="988" t="str">
        <f>'Wooden Volumes'!$R$14</f>
        <v>Grey 
RAL 7038</v>
      </c>
      <c r="E11777" s="1165" t="s">
        <v>27828</v>
      </c>
      <c r="F11777" s="1165" t="s">
        <v>28595</v>
      </c>
    </row>
    <row r="11778" spans="1:6">
      <c r="A11778" s="1165" t="str">
        <f t="shared" si="1260"/>
        <v>VEXP119BLK</v>
      </c>
      <c r="B11778" s="1165">
        <f>IFERROR(INDEX('Wooden Volumes'!$B$14:$S$554,MATCH(C11778,'Wooden Volumes'!$B$14:$B$552,FALSE),MATCH(D11778,'Wooden Volumes'!$B$14:$S$14,FALSE)),0)</f>
        <v>0</v>
      </c>
      <c r="C11778" s="1165" t="str">
        <f t="shared" si="1264"/>
        <v>VEXP119</v>
      </c>
      <c r="D11778" s="988" t="str">
        <f>'Wooden Volumes'!$S$14</f>
        <v>Black 
RAL 7043</v>
      </c>
      <c r="E11778" s="1165" t="s">
        <v>27829</v>
      </c>
      <c r="F11778" s="1165" t="s">
        <v>28595</v>
      </c>
    </row>
    <row r="11779" spans="1:6">
      <c r="A11779" s="1165" t="str">
        <f t="shared" si="1260"/>
        <v>VEXP120YEL</v>
      </c>
      <c r="B11779" s="1165">
        <f>IFERROR(INDEX('Wooden Volumes'!$B$14:$S$554,MATCH(C11779,'Wooden Volumes'!$B$14:$B$552,FALSE),MATCH(D11779,'Wooden Volumes'!$B$14:$S$14,FALSE)),0)</f>
        <v>0</v>
      </c>
      <c r="C11779" s="1165" t="s">
        <v>28714</v>
      </c>
      <c r="D11779" s="1168" t="str">
        <f>'Wooden Volumes'!$K$14</f>
        <v>Yellow RAL 1018</v>
      </c>
      <c r="E11779" s="1165" t="s">
        <v>27823</v>
      </c>
      <c r="F11779" s="1165" t="s">
        <v>28595</v>
      </c>
    </row>
    <row r="11780" spans="1:6">
      <c r="A11780" s="1165" t="str">
        <f t="shared" si="1260"/>
        <v>VEXP120ORA</v>
      </c>
      <c r="B11780" s="1165">
        <f>IFERROR(INDEX('Wooden Volumes'!$B$14:$S$554,MATCH(C11780,'Wooden Volumes'!$B$14:$B$552,FALSE),MATCH(D11780,'Wooden Volumes'!$B$14:$S$14,FALSE)),0)</f>
        <v>0</v>
      </c>
      <c r="C11780" s="1165" t="str">
        <f>C11779</f>
        <v>VEXP120</v>
      </c>
      <c r="D11780" s="988" t="str">
        <f>'Wooden Volumes'!$L$14</f>
        <v>Orange RAL 2003</v>
      </c>
      <c r="E11780" s="1165" t="s">
        <v>27836</v>
      </c>
      <c r="F11780" s="1165" t="s">
        <v>28595</v>
      </c>
    </row>
    <row r="11781" spans="1:6">
      <c r="A11781" s="1165" t="str">
        <f t="shared" si="1260"/>
        <v>VEXP120RED</v>
      </c>
      <c r="B11781" s="1165">
        <f>IFERROR(INDEX('Wooden Volumes'!$B$14:$S$554,MATCH(C11781,'Wooden Volumes'!$B$14:$B$552,FALSE),MATCH(D11781,'Wooden Volumes'!$B$14:$S$14,FALSE)),0)</f>
        <v>0</v>
      </c>
      <c r="C11781" s="1165" t="str">
        <f t="shared" ref="C11781:C11786" si="1265">C11780</f>
        <v>VEXP120</v>
      </c>
      <c r="D11781" s="988" t="str">
        <f>'Wooden Volumes'!$M$14</f>
        <v>Red RAL 3020</v>
      </c>
      <c r="E11781" s="1165" t="s">
        <v>27826</v>
      </c>
      <c r="F11781" s="1165" t="s">
        <v>28595</v>
      </c>
    </row>
    <row r="11782" spans="1:6">
      <c r="A11782" s="1165" t="str">
        <f t="shared" si="1260"/>
        <v>VEXP120BLU</v>
      </c>
      <c r="B11782" s="1165">
        <f>IFERROR(INDEX('Wooden Volumes'!$B$14:$S$554,MATCH(C11782,'Wooden Volumes'!$B$14:$B$552,FALSE),MATCH(D11782,'Wooden Volumes'!$B$14:$S$14,FALSE)),0)</f>
        <v>0</v>
      </c>
      <c r="C11782" s="1165" t="str">
        <f t="shared" si="1265"/>
        <v>VEXP120</v>
      </c>
      <c r="D11782" s="988" t="str">
        <f>'Wooden Volumes'!$O$14</f>
        <v>Blue 
RAL 5015</v>
      </c>
      <c r="E11782" s="1165" t="s">
        <v>27827</v>
      </c>
      <c r="F11782" s="1165" t="s">
        <v>28595</v>
      </c>
    </row>
    <row r="11783" spans="1:6">
      <c r="A11783" s="1165" t="str">
        <f t="shared" si="1260"/>
        <v>VEXP120GRE</v>
      </c>
      <c r="B11783" s="1165">
        <f>IFERROR(INDEX('Wooden Volumes'!$B$14:$S$554,MATCH(C11783,'Wooden Volumes'!$B$14:$B$552,FALSE),MATCH(D11783,'Wooden Volumes'!$B$14:$S$14,FALSE)),0)</f>
        <v>0</v>
      </c>
      <c r="C11783" s="1165" t="str">
        <f t="shared" si="1265"/>
        <v>VEXP120</v>
      </c>
      <c r="D11783" s="988" t="str">
        <f>'Wooden Volumes'!$P$14</f>
        <v>Green 
RAL 6018</v>
      </c>
      <c r="E11783" s="1165" t="s">
        <v>27837</v>
      </c>
      <c r="F11783" s="1165" t="s">
        <v>28595</v>
      </c>
    </row>
    <row r="11784" spans="1:6">
      <c r="A11784" s="1165" t="str">
        <f t="shared" si="1260"/>
        <v>VEXP120WHI</v>
      </c>
      <c r="B11784" s="1165">
        <f>IFERROR(INDEX('Wooden Volumes'!$B$14:$S$554,MATCH(C11784,'Wooden Volumes'!$B$14:$B$552,FALSE),MATCH(D11784,'Wooden Volumes'!$B$14:$S$14,FALSE)),0)</f>
        <v>0</v>
      </c>
      <c r="C11784" s="1165" t="str">
        <f t="shared" si="1265"/>
        <v>VEXP120</v>
      </c>
      <c r="D11784" s="988" t="str">
        <f>'Wooden Volumes'!$Q$14</f>
        <v>White 
RAL 9003</v>
      </c>
      <c r="E11784" s="1165" t="s">
        <v>27838</v>
      </c>
      <c r="F11784" s="1165" t="s">
        <v>28595</v>
      </c>
    </row>
    <row r="11785" spans="1:6">
      <c r="A11785" s="1165" t="str">
        <f t="shared" si="1260"/>
        <v>VEXP120GRY</v>
      </c>
      <c r="B11785" s="1165">
        <f>IFERROR(INDEX('Wooden Volumes'!$B$14:$S$554,MATCH(C11785,'Wooden Volumes'!$B$14:$B$552,FALSE),MATCH(D11785,'Wooden Volumes'!$B$14:$S$14,FALSE)),0)</f>
        <v>0</v>
      </c>
      <c r="C11785" s="1165" t="str">
        <f t="shared" si="1265"/>
        <v>VEXP120</v>
      </c>
      <c r="D11785" s="988" t="str">
        <f>'Wooden Volumes'!$R$14</f>
        <v>Grey 
RAL 7038</v>
      </c>
      <c r="E11785" s="1165" t="s">
        <v>27828</v>
      </c>
      <c r="F11785" s="1165" t="s">
        <v>28595</v>
      </c>
    </row>
    <row r="11786" spans="1:6">
      <c r="A11786" s="1165" t="str">
        <f t="shared" si="1260"/>
        <v>VEXP120BLK</v>
      </c>
      <c r="B11786" s="1165">
        <f>IFERROR(INDEX('Wooden Volumes'!$B$14:$S$554,MATCH(C11786,'Wooden Volumes'!$B$14:$B$552,FALSE),MATCH(D11786,'Wooden Volumes'!$B$14:$S$14,FALSE)),0)</f>
        <v>0</v>
      </c>
      <c r="C11786" s="1165" t="str">
        <f t="shared" si="1265"/>
        <v>VEXP120</v>
      </c>
      <c r="D11786" s="988" t="str">
        <f>'Wooden Volumes'!$S$14</f>
        <v>Black 
RAL 7043</v>
      </c>
      <c r="E11786" s="1165" t="s">
        <v>27829</v>
      </c>
      <c r="F11786" s="1165" t="s">
        <v>28595</v>
      </c>
    </row>
    <row r="11787" spans="1:6">
      <c r="A11787" s="1165" t="str">
        <f t="shared" si="1260"/>
        <v>VEXP121YEL</v>
      </c>
      <c r="B11787" s="1165">
        <f>IFERROR(INDEX('Wooden Volumes'!$B$14:$S$554,MATCH(C11787,'Wooden Volumes'!$B$14:$B$552,FALSE),MATCH(D11787,'Wooden Volumes'!$B$14:$S$14,FALSE)),0)</f>
        <v>0</v>
      </c>
      <c r="C11787" s="1165" t="s">
        <v>28715</v>
      </c>
      <c r="D11787" s="1168" t="str">
        <f>'Wooden Volumes'!$K$14</f>
        <v>Yellow RAL 1018</v>
      </c>
      <c r="E11787" s="1165" t="s">
        <v>27823</v>
      </c>
      <c r="F11787" s="1165" t="s">
        <v>28595</v>
      </c>
    </row>
    <row r="11788" spans="1:6">
      <c r="A11788" s="1165" t="str">
        <f t="shared" si="1260"/>
        <v>VEXP121ORA</v>
      </c>
      <c r="B11788" s="1165">
        <f>IFERROR(INDEX('Wooden Volumes'!$B$14:$S$554,MATCH(C11788,'Wooden Volumes'!$B$14:$B$552,FALSE),MATCH(D11788,'Wooden Volumes'!$B$14:$S$14,FALSE)),0)</f>
        <v>0</v>
      </c>
      <c r="C11788" s="1165" t="str">
        <f>C11787</f>
        <v>VEXP121</v>
      </c>
      <c r="D11788" s="988" t="str">
        <f>'Wooden Volumes'!$L$14</f>
        <v>Orange RAL 2003</v>
      </c>
      <c r="E11788" s="1165" t="s">
        <v>27836</v>
      </c>
      <c r="F11788" s="1165" t="s">
        <v>28595</v>
      </c>
    </row>
    <row r="11789" spans="1:6">
      <c r="A11789" s="1165" t="str">
        <f t="shared" si="1260"/>
        <v>VEXP121RED</v>
      </c>
      <c r="B11789" s="1165">
        <f>IFERROR(INDEX('Wooden Volumes'!$B$14:$S$554,MATCH(C11789,'Wooden Volumes'!$B$14:$B$552,FALSE),MATCH(D11789,'Wooden Volumes'!$B$14:$S$14,FALSE)),0)</f>
        <v>0</v>
      </c>
      <c r="C11789" s="1165" t="str">
        <f t="shared" ref="C11789:C11794" si="1266">C11788</f>
        <v>VEXP121</v>
      </c>
      <c r="D11789" s="988" t="str">
        <f>'Wooden Volumes'!$M$14</f>
        <v>Red RAL 3020</v>
      </c>
      <c r="E11789" s="1165" t="s">
        <v>27826</v>
      </c>
      <c r="F11789" s="1165" t="s">
        <v>28595</v>
      </c>
    </row>
    <row r="11790" spans="1:6">
      <c r="A11790" s="1165" t="str">
        <f t="shared" si="1260"/>
        <v>VEXP121BLU</v>
      </c>
      <c r="B11790" s="1165">
        <f>IFERROR(INDEX('Wooden Volumes'!$B$14:$S$554,MATCH(C11790,'Wooden Volumes'!$B$14:$B$552,FALSE),MATCH(D11790,'Wooden Volumes'!$B$14:$S$14,FALSE)),0)</f>
        <v>0</v>
      </c>
      <c r="C11790" s="1165" t="str">
        <f t="shared" si="1266"/>
        <v>VEXP121</v>
      </c>
      <c r="D11790" s="988" t="str">
        <f>'Wooden Volumes'!$O$14</f>
        <v>Blue 
RAL 5015</v>
      </c>
      <c r="E11790" s="1165" t="s">
        <v>27827</v>
      </c>
      <c r="F11790" s="1165" t="s">
        <v>28595</v>
      </c>
    </row>
    <row r="11791" spans="1:6">
      <c r="A11791" s="1165" t="str">
        <f t="shared" si="1260"/>
        <v>VEXP121GRE</v>
      </c>
      <c r="B11791" s="1165">
        <f>IFERROR(INDEX('Wooden Volumes'!$B$14:$S$554,MATCH(C11791,'Wooden Volumes'!$B$14:$B$552,FALSE),MATCH(D11791,'Wooden Volumes'!$B$14:$S$14,FALSE)),0)</f>
        <v>0</v>
      </c>
      <c r="C11791" s="1165" t="str">
        <f t="shared" si="1266"/>
        <v>VEXP121</v>
      </c>
      <c r="D11791" s="988" t="str">
        <f>'Wooden Volumes'!$P$14</f>
        <v>Green 
RAL 6018</v>
      </c>
      <c r="E11791" s="1165" t="s">
        <v>27837</v>
      </c>
      <c r="F11791" s="1165" t="s">
        <v>28595</v>
      </c>
    </row>
    <row r="11792" spans="1:6">
      <c r="A11792" s="1165" t="str">
        <f t="shared" si="1260"/>
        <v>VEXP121WHI</v>
      </c>
      <c r="B11792" s="1165">
        <f>IFERROR(INDEX('Wooden Volumes'!$B$14:$S$554,MATCH(C11792,'Wooden Volumes'!$B$14:$B$552,FALSE),MATCH(D11792,'Wooden Volumes'!$B$14:$S$14,FALSE)),0)</f>
        <v>0</v>
      </c>
      <c r="C11792" s="1165" t="str">
        <f t="shared" si="1266"/>
        <v>VEXP121</v>
      </c>
      <c r="D11792" s="988" t="str">
        <f>'Wooden Volumes'!$Q$14</f>
        <v>White 
RAL 9003</v>
      </c>
      <c r="E11792" s="1165" t="s">
        <v>27838</v>
      </c>
      <c r="F11792" s="1165" t="s">
        <v>28595</v>
      </c>
    </row>
    <row r="11793" spans="1:6">
      <c r="A11793" s="1165" t="str">
        <f t="shared" si="1260"/>
        <v>VEXP121GRY</v>
      </c>
      <c r="B11793" s="1165">
        <f>IFERROR(INDEX('Wooden Volumes'!$B$14:$S$554,MATCH(C11793,'Wooden Volumes'!$B$14:$B$552,FALSE),MATCH(D11793,'Wooden Volumes'!$B$14:$S$14,FALSE)),0)</f>
        <v>0</v>
      </c>
      <c r="C11793" s="1165" t="str">
        <f t="shared" si="1266"/>
        <v>VEXP121</v>
      </c>
      <c r="D11793" s="988" t="str">
        <f>'Wooden Volumes'!$R$14</f>
        <v>Grey 
RAL 7038</v>
      </c>
      <c r="E11793" s="1165" t="s">
        <v>27828</v>
      </c>
      <c r="F11793" s="1165" t="s">
        <v>28595</v>
      </c>
    </row>
    <row r="11794" spans="1:6">
      <c r="A11794" s="1165" t="str">
        <f t="shared" si="1260"/>
        <v>VEXP121BLK</v>
      </c>
      <c r="B11794" s="1165">
        <f>IFERROR(INDEX('Wooden Volumes'!$B$14:$S$554,MATCH(C11794,'Wooden Volumes'!$B$14:$B$552,FALSE),MATCH(D11794,'Wooden Volumes'!$B$14:$S$14,FALSE)),0)</f>
        <v>0</v>
      </c>
      <c r="C11794" s="1165" t="str">
        <f t="shared" si="1266"/>
        <v>VEXP121</v>
      </c>
      <c r="D11794" s="988" t="str">
        <f>'Wooden Volumes'!$S$14</f>
        <v>Black 
RAL 7043</v>
      </c>
      <c r="E11794" s="1165" t="s">
        <v>27829</v>
      </c>
      <c r="F11794" s="1165" t="s">
        <v>28595</v>
      </c>
    </row>
  </sheetData>
  <sheetProtection algorithmName="SHA-512" hashValue="06G5RESaKKQaC6KpMPzD1HEuzSX9WfHNspAyyZQy2j7u+VfZ1I1TDYL35XbFTfkkVi2kWLUae9PdM4JPvZqggQ==" saltValue="wmrZd7saJ6CoWH0pe3ct6A==" spinCount="100000" sheet="1" objects="1" scenarios="1" autoFilter="0"/>
  <autoFilter ref="A1:G11794" xr:uid="{00000000-0009-0000-0000-000004000000}"/>
  <pageMargins left="0.7" right="0.7" top="0.75" bottom="0.75" header="0.3" footer="0.3"/>
  <pageSetup paperSize="9" orientation="portrait" horizontalDpi="360" verticalDpi="36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1"/>
  <dimension ref="B1:AH1011"/>
  <sheetViews>
    <sheetView showGridLines="0" topLeftCell="A7" zoomScale="85" zoomScaleNormal="85" workbookViewId="0">
      <selection activeCell="I16" sqref="I16"/>
    </sheetView>
  </sheetViews>
  <sheetFormatPr defaultColWidth="14.44140625" defaultRowHeight="14.4"/>
  <cols>
    <col min="1" max="1" width="1.88671875" customWidth="1"/>
    <col min="2" max="2" width="11.6640625" customWidth="1"/>
    <col min="3" max="3" width="11.6640625" hidden="1" customWidth="1"/>
    <col min="4" max="17" width="11.6640625" customWidth="1"/>
    <col min="18" max="18" width="12.44140625" customWidth="1"/>
    <col min="19" max="19" width="11" style="466" customWidth="1"/>
    <col min="20" max="20" width="13.33203125" style="466" customWidth="1"/>
    <col min="21" max="22" width="10.6640625" style="466" customWidth="1"/>
    <col min="23" max="23" width="12" style="466" customWidth="1"/>
    <col min="24" max="28" width="10.6640625" style="466" customWidth="1"/>
    <col min="29" max="31" width="10.6640625" customWidth="1"/>
    <col min="32" max="32" width="10.6640625" hidden="1" customWidth="1"/>
  </cols>
  <sheetData>
    <row r="1" spans="2:33">
      <c r="E1" s="457"/>
      <c r="F1" s="457"/>
      <c r="G1" s="1"/>
      <c r="H1" s="1"/>
      <c r="I1" s="1"/>
      <c r="J1" s="1"/>
    </row>
    <row r="2" spans="2:33">
      <c r="E2" s="457"/>
      <c r="F2" s="457"/>
      <c r="G2" s="1"/>
      <c r="H2" s="1"/>
      <c r="I2" s="1"/>
      <c r="J2" s="1"/>
    </row>
    <row r="3" spans="2:33">
      <c r="B3" s="458"/>
      <c r="C3" s="458"/>
      <c r="D3" s="457"/>
      <c r="E3" s="457"/>
      <c r="F3" s="1"/>
      <c r="G3" s="1"/>
      <c r="H3" s="1"/>
      <c r="J3" s="1"/>
    </row>
    <row r="4" spans="2:33">
      <c r="B4" s="458"/>
      <c r="C4" s="458"/>
      <c r="D4" s="457"/>
      <c r="E4" s="457"/>
      <c r="F4" s="1"/>
      <c r="G4" s="1"/>
      <c r="H4" s="1"/>
      <c r="J4" s="1"/>
    </row>
    <row r="5" spans="2:33">
      <c r="B5" s="458"/>
      <c r="C5" s="458"/>
      <c r="D5" s="457"/>
      <c r="E5" s="1"/>
      <c r="F5" s="1"/>
      <c r="G5" s="1"/>
      <c r="H5" s="1"/>
      <c r="J5" s="1"/>
      <c r="X5" s="494"/>
      <c r="Y5" s="494"/>
      <c r="Z5" s="494"/>
      <c r="AA5" s="494"/>
      <c r="AB5" s="494"/>
      <c r="AC5" s="1"/>
      <c r="AD5" s="1"/>
      <c r="AE5" s="1"/>
    </row>
    <row r="6" spans="2:33">
      <c r="B6" s="458"/>
      <c r="C6" s="458"/>
      <c r="D6" s="457"/>
      <c r="E6" s="1"/>
      <c r="F6" s="1"/>
      <c r="G6" s="1"/>
      <c r="H6" s="1"/>
      <c r="J6" s="1"/>
      <c r="X6" s="494"/>
      <c r="Y6" s="494"/>
      <c r="Z6" s="494"/>
      <c r="AA6" s="494"/>
      <c r="AB6" s="494"/>
      <c r="AC6" s="1"/>
      <c r="AD6" s="1"/>
      <c r="AE6" s="1"/>
    </row>
    <row r="7" spans="2:33">
      <c r="B7" s="459" t="s">
        <v>28716</v>
      </c>
      <c r="C7" s="459"/>
      <c r="D7" s="457"/>
      <c r="E7" s="1"/>
      <c r="F7" s="1"/>
      <c r="G7" s="1"/>
      <c r="H7" s="1"/>
      <c r="J7" s="1"/>
      <c r="X7" s="494"/>
      <c r="Y7" s="494"/>
      <c r="Z7" s="494"/>
      <c r="AA7" s="494"/>
      <c r="AB7" s="494"/>
      <c r="AC7" s="1"/>
      <c r="AD7" s="1"/>
      <c r="AE7" s="1"/>
    </row>
    <row r="8" spans="2:33" ht="35.25" customHeight="1">
      <c r="B8" s="493" t="s">
        <v>28717</v>
      </c>
      <c r="C8" s="493"/>
      <c r="D8" s="493"/>
      <c r="E8" s="493"/>
      <c r="F8" s="493"/>
      <c r="G8" s="1"/>
      <c r="H8" s="1"/>
      <c r="J8" s="1"/>
      <c r="AF8" s="440" t="b">
        <v>0</v>
      </c>
    </row>
    <row r="9" spans="2:33">
      <c r="B9" s="460" t="s">
        <v>28718</v>
      </c>
      <c r="C9" s="460"/>
      <c r="E9" s="461"/>
      <c r="F9" s="462"/>
      <c r="G9" s="1"/>
      <c r="H9" s="462"/>
      <c r="J9" s="1"/>
      <c r="P9" s="440"/>
      <c r="Q9" s="440"/>
      <c r="R9" s="440"/>
      <c r="X9" s="494"/>
      <c r="Y9" s="494"/>
      <c r="Z9" s="494"/>
      <c r="AA9" s="494"/>
      <c r="AB9" s="494"/>
      <c r="AC9" s="1"/>
      <c r="AF9" s="440"/>
    </row>
    <row r="10" spans="2:33">
      <c r="H10" s="1"/>
      <c r="J10" s="1"/>
      <c r="P10" s="440"/>
      <c r="Q10" s="440"/>
      <c r="X10" s="494"/>
      <c r="Y10" s="494"/>
      <c r="Z10" s="494"/>
      <c r="AA10" s="494"/>
      <c r="AB10" s="494"/>
      <c r="AC10" s="1"/>
      <c r="AF10" s="440">
        <f>COUNTIF(AF8,TRUE)</f>
        <v>0</v>
      </c>
    </row>
    <row r="11" spans="2:33" ht="15" thickBot="1">
      <c r="P11" s="440"/>
      <c r="Q11" s="440"/>
      <c r="X11" s="494"/>
      <c r="Y11" s="494"/>
      <c r="Z11" s="494"/>
      <c r="AA11" s="494"/>
      <c r="AB11" s="494"/>
      <c r="AC11" s="1"/>
      <c r="AD11" s="1"/>
      <c r="AE11" s="1"/>
      <c r="AF11" s="440"/>
    </row>
    <row r="12" spans="2:33" ht="21.6" thickBot="1">
      <c r="B12" s="1207" t="s">
        <v>28719</v>
      </c>
      <c r="C12" s="1208"/>
      <c r="D12" s="1208"/>
      <c r="E12" s="1208"/>
      <c r="F12" s="1208"/>
      <c r="G12" s="1209"/>
      <c r="H12" s="440"/>
      <c r="I12" s="440"/>
      <c r="K12" s="1204" t="s">
        <v>28720</v>
      </c>
      <c r="L12" s="1205"/>
      <c r="M12" s="1205"/>
      <c r="N12" s="1205"/>
      <c r="O12" s="1205"/>
      <c r="P12" s="1205"/>
      <c r="Q12" s="1206"/>
      <c r="T12"/>
      <c r="U12"/>
      <c r="V12"/>
      <c r="W12"/>
      <c r="X12"/>
      <c r="Y12" s="1"/>
      <c r="Z12" s="1"/>
      <c r="AA12"/>
      <c r="AB12"/>
      <c r="AF12" s="440"/>
      <c r="AG12" s="440"/>
    </row>
    <row r="13" spans="2:33" ht="20.25" customHeight="1" thickBot="1">
      <c r="B13" s="1196" t="s">
        <v>28721</v>
      </c>
      <c r="C13" s="1197"/>
      <c r="D13" s="1197"/>
      <c r="E13" s="1197"/>
      <c r="F13" s="479" t="s">
        <v>28722</v>
      </c>
      <c r="G13" s="463" t="s">
        <v>28723</v>
      </c>
      <c r="H13" s="440"/>
      <c r="I13" s="440"/>
      <c r="K13" s="1201" t="s">
        <v>28724</v>
      </c>
      <c r="L13" s="1202"/>
      <c r="M13" s="1202"/>
      <c r="N13" s="1202"/>
      <c r="O13" s="1202"/>
      <c r="P13" s="1202"/>
      <c r="Q13" s="1203"/>
      <c r="S13" s="443"/>
      <c r="AF13" s="440"/>
    </row>
    <row r="14" spans="2:33" ht="18">
      <c r="B14" s="1212" t="s">
        <v>28725</v>
      </c>
      <c r="C14" s="1212"/>
      <c r="D14" s="1212"/>
      <c r="E14" s="1212"/>
      <c r="F14" s="453"/>
      <c r="G14" s="464">
        <f>'PU Holds'!E4</f>
        <v>0</v>
      </c>
      <c r="H14" s="440"/>
      <c r="I14" s="440"/>
      <c r="K14" s="1198" t="s">
        <v>28726</v>
      </c>
      <c r="L14" s="1199"/>
      <c r="M14" s="1199"/>
      <c r="N14" s="1199"/>
      <c r="O14" s="1199"/>
      <c r="P14" s="1199"/>
      <c r="Q14" s="1200"/>
      <c r="AF14" s="440" t="b">
        <v>0</v>
      </c>
    </row>
    <row r="15" spans="2:33" ht="18">
      <c r="B15" s="1191" t="s">
        <v>28727</v>
      </c>
      <c r="C15" s="1191"/>
      <c r="D15" s="1191"/>
      <c r="E15" s="1191"/>
      <c r="F15" s="454"/>
      <c r="G15" s="465">
        <f>'PE Holds'!E5</f>
        <v>0</v>
      </c>
      <c r="H15" s="440"/>
      <c r="I15" s="443"/>
      <c r="K15" s="1214" t="s">
        <v>28728</v>
      </c>
      <c r="L15" s="1199"/>
      <c r="M15" s="1199"/>
      <c r="N15" s="1199"/>
      <c r="O15" s="1199"/>
      <c r="P15" s="1199"/>
      <c r="Q15" s="1200"/>
      <c r="AF15" s="440"/>
    </row>
    <row r="16" spans="2:33" ht="18">
      <c r="B16" s="1191" t="s">
        <v>28729</v>
      </c>
      <c r="C16" s="1191"/>
      <c r="D16" s="1191"/>
      <c r="E16" s="1191"/>
      <c r="F16" s="454"/>
      <c r="G16" s="467">
        <f>'GRP Macros'!E5</f>
        <v>0</v>
      </c>
      <c r="H16" s="440"/>
      <c r="I16" s="440"/>
      <c r="K16" s="1213" t="s">
        <v>28730</v>
      </c>
      <c r="L16" s="1199"/>
      <c r="M16" s="1199"/>
      <c r="N16" s="1199"/>
      <c r="O16" s="1199"/>
      <c r="P16" s="1199"/>
      <c r="Q16" s="1200"/>
      <c r="AF16" s="440">
        <f>COUNTIF(AF14,TRUE)</f>
        <v>0</v>
      </c>
    </row>
    <row r="17" spans="2:34" ht="18.600000000000001" thickBot="1">
      <c r="B17" s="1191" t="s">
        <v>28731</v>
      </c>
      <c r="C17" s="1191"/>
      <c r="D17" s="1191"/>
      <c r="E17" s="1191"/>
      <c r="F17" s="454"/>
      <c r="G17" s="465">
        <f>'Wooden Volumes'!E5</f>
        <v>0</v>
      </c>
      <c r="H17" s="440"/>
      <c r="I17" s="440"/>
      <c r="K17" s="1215" t="s">
        <v>28732</v>
      </c>
      <c r="L17" s="1216"/>
      <c r="M17" s="1216"/>
      <c r="N17" s="1216"/>
      <c r="O17" s="1216"/>
      <c r="P17" s="1216"/>
      <c r="Q17" s="1217"/>
      <c r="AF17" s="440"/>
    </row>
    <row r="18" spans="2:34" ht="18.600000000000001" thickBot="1">
      <c r="B18" s="1191" t="s">
        <v>28733</v>
      </c>
      <c r="C18" s="1191"/>
      <c r="D18" s="1191"/>
      <c r="E18" s="1191"/>
      <c r="F18" s="454"/>
      <c r="G18" s="465">
        <f>'EP - Titan World League'!H26</f>
        <v>0</v>
      </c>
      <c r="H18" s="440"/>
      <c r="I18" s="440"/>
      <c r="AF18" s="440"/>
    </row>
    <row r="19" spans="2:34" ht="18">
      <c r="B19" s="1191" t="s">
        <v>28734</v>
      </c>
      <c r="C19" s="1191"/>
      <c r="D19" s="1191"/>
      <c r="E19" s="1191"/>
      <c r="F19" s="454"/>
      <c r="G19" s="465">
        <f>Accessories!C5</f>
        <v>0</v>
      </c>
      <c r="H19" s="440"/>
      <c r="I19" s="440"/>
      <c r="K19" s="1210" t="s">
        <v>28735</v>
      </c>
      <c r="L19" s="1210"/>
      <c r="M19" s="1210"/>
      <c r="N19" s="1211">
        <f>SUM(G14:G22)</f>
        <v>0</v>
      </c>
      <c r="O19" s="1211"/>
      <c r="P19" s="440"/>
      <c r="Q19" s="440"/>
      <c r="AF19" s="440" t="b">
        <v>0</v>
      </c>
    </row>
    <row r="20" spans="2:34" ht="18">
      <c r="B20" s="1191"/>
      <c r="C20" s="1191"/>
      <c r="D20" s="1191"/>
      <c r="E20" s="1191"/>
      <c r="F20" s="454"/>
      <c r="G20" s="465"/>
      <c r="H20" s="440"/>
      <c r="I20" s="440"/>
      <c r="K20" s="1218" t="s">
        <v>28736</v>
      </c>
      <c r="L20" s="1219"/>
      <c r="M20" s="1219"/>
      <c r="N20" s="1220">
        <f>IF(AF10=1,(N19*0.7)/100,0)</f>
        <v>0</v>
      </c>
      <c r="O20" s="1220"/>
      <c r="P20" s="443" t="s">
        <v>28737</v>
      </c>
      <c r="Q20" s="440"/>
      <c r="AF20" s="440">
        <f>COUNTIF(AF19,TRUE)</f>
        <v>0</v>
      </c>
    </row>
    <row r="21" spans="2:34" ht="17.399999999999999">
      <c r="B21" s="1191" t="s">
        <v>28738</v>
      </c>
      <c r="C21" s="1191"/>
      <c r="D21" s="1191"/>
      <c r="E21" s="1191"/>
      <c r="F21" s="455"/>
      <c r="G21" s="465">
        <f>IF(AF20=1,'BOLT PRICES'!O7,0)</f>
        <v>0</v>
      </c>
      <c r="H21" s="441" t="s">
        <v>28739</v>
      </c>
      <c r="I21" s="441"/>
      <c r="K21" s="1219" t="s">
        <v>28740</v>
      </c>
      <c r="L21" s="1219"/>
      <c r="M21" s="1219"/>
      <c r="N21" s="1220">
        <f>N22-N19</f>
        <v>0</v>
      </c>
      <c r="O21" s="1220"/>
      <c r="P21" s="440"/>
      <c r="Q21" s="440"/>
    </row>
    <row r="22" spans="2:34" ht="18" thickBot="1">
      <c r="B22" s="468"/>
      <c r="C22" s="469"/>
      <c r="D22" s="469"/>
      <c r="E22" s="469" t="s">
        <v>28741</v>
      </c>
      <c r="F22" s="456"/>
      <c r="G22" s="470">
        <f>IF(AF16=1,'BOLT PRICES'!C13,0)</f>
        <v>0</v>
      </c>
      <c r="H22" s="441" t="s">
        <v>28742</v>
      </c>
      <c r="I22" s="441"/>
      <c r="K22" s="1225" t="s">
        <v>28743</v>
      </c>
      <c r="L22" s="1225"/>
      <c r="M22" s="1225"/>
      <c r="N22" s="1226">
        <f>(N19+N20)*1.2</f>
        <v>0</v>
      </c>
      <c r="O22" s="1226"/>
      <c r="P22" s="440"/>
      <c r="Q22" s="440"/>
    </row>
    <row r="23" spans="2:34" s="2" customFormat="1" ht="22.5" customHeight="1">
      <c r="H23" s="471"/>
      <c r="K23"/>
      <c r="L23"/>
      <c r="M23"/>
      <c r="N23"/>
      <c r="O23"/>
      <c r="P23" s="440"/>
      <c r="Q23" s="440"/>
      <c r="R23" s="442"/>
    </row>
    <row r="24" spans="2:34" ht="15.75" customHeight="1">
      <c r="I24" s="1"/>
      <c r="J24" s="1"/>
      <c r="P24" s="440"/>
      <c r="Q24" s="440"/>
      <c r="R24" s="440"/>
      <c r="S24" s="443"/>
      <c r="T24" s="495"/>
      <c r="U24" s="495"/>
      <c r="V24" s="495"/>
      <c r="W24" s="495"/>
      <c r="X24" s="495"/>
      <c r="Y24" s="495"/>
      <c r="Z24" s="495"/>
      <c r="AA24" s="495"/>
      <c r="AB24" s="495"/>
      <c r="AC24" s="495"/>
      <c r="AE24" s="495"/>
      <c r="AF24" s="495"/>
      <c r="AG24" s="495"/>
      <c r="AH24" s="495"/>
    </row>
    <row r="25" spans="2:34">
      <c r="B25" s="443"/>
      <c r="C25" s="443"/>
      <c r="D25" s="1227" t="s">
        <v>28744</v>
      </c>
      <c r="E25" s="1227"/>
      <c r="F25" s="1227"/>
      <c r="G25" s="1227"/>
      <c r="H25" s="1227"/>
      <c r="I25" s="1227"/>
      <c r="J25" s="1227"/>
      <c r="K25" s="1227"/>
      <c r="L25" s="1227"/>
      <c r="M25" s="1227"/>
      <c r="N25" s="1227"/>
      <c r="O25" s="1227"/>
      <c r="P25" s="1227"/>
      <c r="Q25" s="1227"/>
      <c r="R25" s="1227"/>
      <c r="S25" s="1227"/>
      <c r="T25" s="699"/>
      <c r="U25" s="495"/>
      <c r="V25" s="495"/>
      <c r="W25" s="495"/>
      <c r="X25" s="496"/>
      <c r="Y25" s="496"/>
      <c r="Z25" s="496"/>
      <c r="AA25" s="496"/>
      <c r="AB25" s="496"/>
      <c r="AC25" s="497"/>
      <c r="AE25" s="497"/>
      <c r="AF25" s="497"/>
      <c r="AG25" s="498"/>
    </row>
    <row r="26" spans="2:34" ht="33.75" customHeight="1">
      <c r="B26" s="443"/>
      <c r="C26" s="443"/>
      <c r="D26" s="628" t="s">
        <v>28745</v>
      </c>
      <c r="E26" s="629" t="s">
        <v>28746</v>
      </c>
      <c r="F26" s="630" t="s">
        <v>28747</v>
      </c>
      <c r="G26" s="631" t="s">
        <v>28748</v>
      </c>
      <c r="H26" s="632" t="s">
        <v>28749</v>
      </c>
      <c r="I26" s="633" t="s">
        <v>28750</v>
      </c>
      <c r="J26" s="634" t="s">
        <v>28751</v>
      </c>
      <c r="K26" s="635" t="s">
        <v>28752</v>
      </c>
      <c r="L26" s="636" t="s">
        <v>28753</v>
      </c>
      <c r="M26" s="637" t="s">
        <v>28754</v>
      </c>
      <c r="N26" s="1089" t="s">
        <v>28755</v>
      </c>
      <c r="O26" s="1092" t="s">
        <v>28756</v>
      </c>
      <c r="P26" s="1090" t="s">
        <v>28757</v>
      </c>
      <c r="Q26" s="639" t="s">
        <v>28758</v>
      </c>
      <c r="R26" s="635" t="s">
        <v>28759</v>
      </c>
      <c r="S26" s="638" t="s">
        <v>28760</v>
      </c>
      <c r="T26" s="495"/>
      <c r="U26" s="495"/>
      <c r="V26" s="495"/>
      <c r="W26" s="495"/>
      <c r="X26" s="496"/>
      <c r="Y26" s="496"/>
      <c r="AB26" s="496"/>
      <c r="AC26" s="497"/>
      <c r="AE26" s="497"/>
      <c r="AF26" s="497"/>
      <c r="AG26" s="498"/>
    </row>
    <row r="27" spans="2:34" ht="15.75" customHeight="1">
      <c r="B27" s="666" t="s">
        <v>28761</v>
      </c>
      <c r="C27" s="999">
        <f>SUM(D27:S27)</f>
        <v>0</v>
      </c>
      <c r="D27" s="640" cm="1">
        <f t="array" ref="D27">IFERROR(SUMPRODUCT(('PU Holds'!$F$16:$F$994)*('PU Holds'!$E$16:$E$994=$B27),'PU Holds'!AC$16:AC$994),0)+IFERROR(SUMPRODUCT(('PE Holds'!$F$18:$F$993)*('PE Holds'!$E$18:$E$993=$B27),'PE Holds'!L$18:L$993),0)+IFERROR(SUMPRODUCT(('PE Holds'!$F$18:$F$993)*('PE Holds'!$E$18:$E$993=$B27),'PE Holds'!AI$18:AI$993),0)+IFERROR(SUMPRODUCT(('PU Holds'!$F$16:$F$994)*('PU Holds'!$E$16:$E$994=$B27),'PU Holds'!AZ$16:AZ$994),0)</f>
        <v>0</v>
      </c>
      <c r="E27" s="640" cm="1">
        <f t="array" ref="E27">IFERROR(SUMPRODUCT(('PU Holds'!$F$16:$F$994)*('PU Holds'!$E$16:$E$994=$B27),'PU Holds'!M$16:M$994),0)+IFERROR(SUMPRODUCT(('PE Holds'!$F$18:$F$993)*('PE Holds'!$E$18:$E$993=$B27),'PE Holds'!M$18:M$993),0)+IFERROR(SUMPRODUCT(('PE Holds'!$F$18:$F$993)*('PE Holds'!$E$18:$E$993=$B27),'PE Holds'!AJ$18:AJ$993),0)+IFERROR(SUMPRODUCT(('PU Holds'!$F$16:$F$994)*('PU Holds'!$E$16:$E$994=$B27),'PU Holds'!AJ$16:AJ$994),0)</f>
        <v>0</v>
      </c>
      <c r="F27" s="640" cm="1">
        <f t="array" ref="F27">IFERROR(SUMPRODUCT(('PU Holds'!$F$16:$F$994)*('PU Holds'!$E$16:$E$994=$B27),'PU Holds'!AB$16:AB$994),0)+IFERROR(SUMPRODUCT(('PE Holds'!$F$18:$F$993)*('PE Holds'!$E$18:$E$993=$B27),'PE Holds'!N$18:N$993),0)+IFERROR(SUMPRODUCT(('PE Holds'!$F$18:$F$993)*('PE Holds'!$E$18:$E$993=$B27),'PE Holds'!AK$18:AK$993),0)+IFERROR(SUMPRODUCT(('PU Holds'!$F$16:$F$994)*('PU Holds'!$E$16:$E$994=$B27),'PU Holds'!AY$16:AY$994),0)</f>
        <v>0</v>
      </c>
      <c r="G27" s="640" cm="1">
        <f t="array" ref="G27">IFERROR(SUMPRODUCT(('PU Holds'!$F$16:$F$994)*('PU Holds'!$E$16:$E$994=$B27),'PU Holds'!O$16:O$994),0)+IFERROR(SUMPRODUCT(('PE Holds'!$F$18:$F$993)*('PE Holds'!$E$18:$E$993=$B27),'PE Holds'!O$18:O$993),0)+IFERROR(SUMPRODUCT(('PE Holds'!$F$18:$F$993)*('PE Holds'!$E$18:$E$993=$B27),'PE Holds'!AL$18:AL$993),0)+IFERROR(SUMPRODUCT(('PU Holds'!$F$16:$F$994)*('PU Holds'!$E$16:$E$994=$B27),'PU Holds'!AL$16:AL$994),0)</f>
        <v>0</v>
      </c>
      <c r="H27" s="640" cm="1">
        <f t="array" ref="H27">IFERROR(SUMPRODUCT(('PU Holds'!$F$16:$F$994)*('PU Holds'!$E$16:$E$994=$B27),'PU Holds'!P$16:P$994),0)+IFERROR(SUMPRODUCT(('PE Holds'!$F$18:$F$993)*('PE Holds'!$E$18:$E$993=$B27),'PE Holds'!P$18:P$993),0)+IFERROR(SUMPRODUCT(('PE Holds'!$F$18:$F$993)*('PE Holds'!$E$18:$E$993=$B27),'PE Holds'!AM$18:AM$993),0)+IFERROR(SUMPRODUCT(('PU Holds'!$F$16:$F$994)*('PU Holds'!$E$16:$E$994=$B27),'PU Holds'!AM$16:AM$994),0)</f>
        <v>0</v>
      </c>
      <c r="I27" s="640" cm="1">
        <f t="array" ref="I27">IFERROR(SUMPRODUCT(('PU Holds'!$F$16:$F$994)*('PU Holds'!$E$16:$E$994=$B27),'PU Holds'!Q$16:Q$994),0)+IFERROR(SUMPRODUCT(('PE Holds'!$F$18:$F$993)*('PE Holds'!$E$18:$E$993=$B27),'PE Holds'!Q$18:Q$993),0)+IFERROR(SUMPRODUCT(('PE Holds'!$F$18:$F$993)*('PE Holds'!$E$18:$E$993=$B27),'PE Holds'!AN$18:AN$993),0)+IFERROR(SUMPRODUCT(('PU Holds'!$F$16:$F$994)*('PU Holds'!$E$16:$E$994=$B27),'PU Holds'!AN$16:AN$994),0)</f>
        <v>0</v>
      </c>
      <c r="J27" s="640" cm="1">
        <f t="array" ref="J27">IFERROR(SUMPRODUCT(('PU Holds'!$F$16:$F$994)*('PU Holds'!$E$16:$E$994=$B27),'PU Holds'!R$16:R$994),0)+IFERROR(SUMPRODUCT(('PE Holds'!$F$18:$F$993)*('PE Holds'!$E$18:$E$993=$B27),'PE Holds'!R$18:R$993),0)+IFERROR(SUMPRODUCT(('PE Holds'!$F$18:$F$993)*('PE Holds'!$E$18:$E$993=$B27),'PE Holds'!AO$18:AO$993),0)+IFERROR(SUMPRODUCT(('PU Holds'!$F$16:$F$994)*('PU Holds'!$E$16:$E$994=$B27),'PU Holds'!AO$16:AO$994),0)</f>
        <v>0</v>
      </c>
      <c r="K27" s="640" cm="1">
        <f t="array" ref="K27">IFERROR(SUMPRODUCT(('PU Holds'!$F$16:$F$994)*('PU Holds'!$E$16:$E$994=$B27),'PU Holds'!S$16:S$994),0)+IFERROR(SUMPRODUCT(('PE Holds'!$F$18:$F$993)*('PE Holds'!$E$18:$E$993=$B27),'PE Holds'!S$18:S$993),0)+IFERROR(SUMPRODUCT(('PE Holds'!$F$18:$F$993)*('PE Holds'!$E$18:$E$993=$B27),'PE Holds'!AP$18:AP$993),0)+IFERROR(SUMPRODUCT(('PU Holds'!$F$16:$F$994)*('PU Holds'!$E$16:$E$994=$B27),'PU Holds'!AP$16:AP$994),0)</f>
        <v>0</v>
      </c>
      <c r="L27" s="640" cm="1">
        <f t="array" ref="L27">IFERROR(SUMPRODUCT(('PU Holds'!$F$16:$F$994)*('PU Holds'!$E$16:$E$994=$B27),'PU Holds'!T$16:T$994),0)+IFERROR(SUMPRODUCT(('PE Holds'!$F$18:$F$993)*('PE Holds'!$E$18:$E$993=$B27),'PE Holds'!T$18:T$993),0)+IFERROR(SUMPRODUCT(('PE Holds'!$F$18:$F$993)*('PE Holds'!$E$18:$E$993=$B27),'PE Holds'!AQ$18:AQ$993),0)+IFERROR(SUMPRODUCT(('PU Holds'!$F$16:$F$994)*('PU Holds'!$E$16:$E$994=$B27),'PU Holds'!AQ$16:AQ$994),0)</f>
        <v>0</v>
      </c>
      <c r="M27" s="640" cm="1">
        <f t="array" ref="M27">IFERROR(SUMPRODUCT(('PU Holds'!$F$16:$F$994)*('PU Holds'!$E$16:$E$994=$B27),'PU Holds'!U$16:U$994),0)+IFERROR(SUMPRODUCT(('PE Holds'!$F$18:$F$993)*('PE Holds'!$E$18:$E$993=$B27),'PE Holds'!U$18:U$993),0)+IFERROR(SUMPRODUCT(('PE Holds'!$F$18:$F$993)*('PE Holds'!$E$18:$E$993=$B27),'PE Holds'!AR$18:AR$993),0)+IFERROR(SUMPRODUCT(('PU Holds'!$F$16:$F$994)*('PU Holds'!$E$16:$E$994=$B27),'PU Holds'!AR$16:AR$994),0)</f>
        <v>0</v>
      </c>
      <c r="N27" s="640" cm="1">
        <f t="array" ref="N27">IFERROR(SUMPRODUCT(('PU Holds'!$F$16:$F$994)*('PU Holds'!$E$16:$E$994=$B27),'PU Holds'!#REF!),0)+IFERROR(SUMPRODUCT(('PE Holds'!$F$18:$F$993)*('PE Holds'!$E$18:$E$993=$B27),'PE Holds'!V$18:V$993),0)+IFERROR(SUMPRODUCT(('PE Holds'!$F$18:$F$993)*('PE Holds'!$E$18:$E$993=$B27),'PE Holds'!AS$18:AS$993),0)+IFERROR(SUMPRODUCT(('PU Holds'!$F$16:$F$994)*('PU Holds'!$E$16:$E$994=$B27),'PU Holds'!AS$16:AS$994),0)</f>
        <v>0</v>
      </c>
      <c r="O27" s="1091" cm="1">
        <f t="array" ref="O27">IFERROR(SUMPRODUCT(('PU Holds'!$F$16:$F$994)*('PU Holds'!$E$16:$E$994=$B27),'PU Holds'!W$16:W$994),0)+IFERROR(SUMPRODUCT(('PE Holds'!$F$18:$F$993)*('PE Holds'!$E$18:$E$993=$B27),'PE Holds'!W$18:W$993),0)+IFERROR(SUMPRODUCT(('PE Holds'!$F$18:$F$993)*('PE Holds'!$E$18:$E$993=$B27),'PE Holds'!AT$18:AT$993),0)+IFERROR(SUMPRODUCT(('PU Holds'!$F$16:$F$994)*('PU Holds'!$E$16:$E$994=$B27),'PU Holds'!AT$16:AT$994),0)</f>
        <v>0</v>
      </c>
      <c r="P27" s="640" cm="1">
        <f t="array" ref="P27">IFERROR(SUMPRODUCT(('PU Holds'!$F$16:$F$994)*('PU Holds'!$E$16:$E$994=$B27),'PU Holds'!X$16:X$994),0)+IFERROR(SUMPRODUCT(('PE Holds'!$F$18:$F$993)*('PE Holds'!$E$18:$E$993=$B27),'PE Holds'!X$18:X$993),0)+IFERROR(SUMPRODUCT(('PE Holds'!$F$18:$F$993)*('PE Holds'!$E$18:$E$993=$B27),'PE Holds'!AU$18:AU$993),0)+IFERROR(SUMPRODUCT(('PU Holds'!$F$16:$F$994)*('PU Holds'!$E$16:$E$994=$B27),'PU Holds'!AU$16:AU$994),0)</f>
        <v>0</v>
      </c>
      <c r="Q27" s="640" cm="1">
        <f t="array" ref="Q27">IFERROR(SUMPRODUCT(('PU Holds'!$F$16:$F$994)*('PU Holds'!$E$16:$E$994=$B27),'PU Holds'!Z$16:Z$994),0)+IFERROR(SUMPRODUCT(('PE Holds'!$F$18:$F$993)*('PE Holds'!$E$18:$E$993=$B27),'PE Holds'!Z$18:Z$993),0)+IFERROR(SUMPRODUCT(('PE Holds'!$F$18:$F$993)*('PE Holds'!$E$18:$E$993=$B27),'PE Holds'!AG$18:AG$993),0)+IFERROR(SUMPRODUCT(('PU Holds'!$F$16:$F$994)*('PU Holds'!$E$16:$E$994=$B27),'PU Holds'!AW$16:AW$994),0)</f>
        <v>0</v>
      </c>
      <c r="R27" s="640" cm="1">
        <f t="array" ref="R27">IFERROR(SUMPRODUCT(('PU Holds'!$F$16:$F$994)*('PU Holds'!$E$16:$E$994=$B27),'PU Holds'!AG$16:AG$994),0)+IFERROR(SUMPRODUCT(('PE Holds'!$F$18:$F$993)*('PE Holds'!$E$18:$E$993=$B27),'PE Holds'!AF$18:AF$993),0)+IFERROR(SUMPRODUCT(('PE Holds'!$F$18:$F$993)*('PE Holds'!$E$18:$E$993=$B27),'PE Holds'!AV$18:AV$993),0)+IFERROR(SUMPRODUCT(('PU Holds'!$F$16:$F$994)*('PU Holds'!$E$16:$E$994=$B27),'PU Holds'!AX$16:AX$994),0)</f>
        <v>0</v>
      </c>
      <c r="S27" s="640" cm="1">
        <f t="array" ref="S27">IFERROR(SUMPRODUCT(('PU Holds'!$F$16:$F$994)*('PU Holds'!$E$16:$E$994=$B27),'PU Holds'!AF$16:AF$994),0)+IFERROR(SUMPRODUCT(('PU Holds'!$F$16:$F$994)*('PU Holds'!$E$16:$E$994=$B27),'PU Holds'!BA$16:BA$994),0)</f>
        <v>0</v>
      </c>
      <c r="T27" s="995" t="str">
        <f>IFERROR(C27/J$46,"")</f>
        <v/>
      </c>
      <c r="U27" s="495"/>
      <c r="V27" s="495"/>
      <c r="W27" s="495"/>
      <c r="X27" s="496"/>
      <c r="Y27" s="496"/>
      <c r="AB27" s="496"/>
      <c r="AC27" s="497"/>
      <c r="AE27" s="497"/>
      <c r="AF27" s="497"/>
      <c r="AG27" s="498"/>
    </row>
    <row r="28" spans="2:34" ht="15.75" customHeight="1">
      <c r="B28" s="666" t="s">
        <v>28762</v>
      </c>
      <c r="C28" s="999">
        <f t="shared" ref="C28:C38" si="0">SUM(D28:S28)</f>
        <v>0</v>
      </c>
      <c r="D28" s="640" cm="1">
        <f t="array" ref="D28">IFERROR(SUMPRODUCT(('PU Holds'!$F$16:$F$994)*('PU Holds'!$E$16:$E$994=$B28),'PU Holds'!AC$16:AC$994),0)+IFERROR(SUMPRODUCT(('PE Holds'!$F$18:$F$993)*('PE Holds'!$E$18:$E$993=$B28),'PE Holds'!L$18:L$993),0)+IFERROR(SUMPRODUCT(('PE Holds'!$F$18:$F$993)*('PE Holds'!$E$18:$E$993=$B28),'PE Holds'!AI$18:AI$993),0)+IFERROR(SUMPRODUCT(('PU Holds'!$F$16:$F$994)*('PU Holds'!$E$16:$E$994=$B28),'PU Holds'!AZ$16:AZ$994),0)</f>
        <v>0</v>
      </c>
      <c r="E28" s="640" cm="1">
        <f t="array" ref="E28">IFERROR(SUMPRODUCT(('PU Holds'!$F$16:$F$994)*('PU Holds'!$E$16:$E$994=$B28),'PU Holds'!M$16:M$994),0)+IFERROR(SUMPRODUCT(('PE Holds'!$F$18:$F$993)*('PE Holds'!$E$18:$E$993=$B28),'PE Holds'!M$18:M$993),0)+IFERROR(SUMPRODUCT(('PE Holds'!$F$18:$F$993)*('PE Holds'!$E$18:$E$993=$B28),'PE Holds'!AJ$18:AJ$993),0)+IFERROR(SUMPRODUCT(('PU Holds'!$F$16:$F$994)*('PU Holds'!$E$16:$E$994=$B28),'PU Holds'!AJ$16:AJ$994),0)</f>
        <v>0</v>
      </c>
      <c r="F28" s="640" cm="1">
        <f t="array" ref="F28">IFERROR(SUMPRODUCT(('PU Holds'!$F$16:$F$994)*('PU Holds'!$E$16:$E$994=$B28),'PU Holds'!AB$16:AB$994),0)+IFERROR(SUMPRODUCT(('PE Holds'!$F$18:$F$993)*('PE Holds'!$E$18:$E$993=$B28),'PE Holds'!N$18:N$993),0)+IFERROR(SUMPRODUCT(('PE Holds'!$F$18:$F$993)*('PE Holds'!$E$18:$E$993=$B28),'PE Holds'!AK$18:AK$993),0)+IFERROR(SUMPRODUCT(('PU Holds'!$F$16:$F$994)*('PU Holds'!$E$16:$E$994=$B28),'PU Holds'!AY$16:AY$994),0)</f>
        <v>0</v>
      </c>
      <c r="G28" s="640" cm="1">
        <f t="array" ref="G28">IFERROR(SUMPRODUCT(('PU Holds'!$F$16:$F$994)*('PU Holds'!$E$16:$E$994=$B28),'PU Holds'!O$16:O$994),0)+IFERROR(SUMPRODUCT(('PE Holds'!$F$18:$F$993)*('PE Holds'!$E$18:$E$993=$B28),'PE Holds'!O$18:O$993),0)+IFERROR(SUMPRODUCT(('PE Holds'!$F$18:$F$993)*('PE Holds'!$E$18:$E$993=$B28),'PE Holds'!AL$18:AL$993),0)+IFERROR(SUMPRODUCT(('PU Holds'!$F$16:$F$994)*('PU Holds'!$E$16:$E$994=$B28),'PU Holds'!AL$16:AL$994),0)</f>
        <v>0</v>
      </c>
      <c r="H28" s="640" cm="1">
        <f t="array" ref="H28">IFERROR(SUMPRODUCT(('PU Holds'!$F$16:$F$994)*('PU Holds'!$E$16:$E$994=$B28),'PU Holds'!P$16:P$994),0)+IFERROR(SUMPRODUCT(('PE Holds'!$F$18:$F$993)*('PE Holds'!$E$18:$E$993=$B28),'PE Holds'!P$18:P$993),0)+IFERROR(SUMPRODUCT(('PE Holds'!$F$18:$F$993)*('PE Holds'!$E$18:$E$993=$B28),'PE Holds'!AM$18:AM$993),0)+IFERROR(SUMPRODUCT(('PU Holds'!$F$16:$F$994)*('PU Holds'!$E$16:$E$994=$B28),'PU Holds'!AM$16:AM$994),0)</f>
        <v>0</v>
      </c>
      <c r="I28" s="640" cm="1">
        <f t="array" ref="I28">IFERROR(SUMPRODUCT(('PU Holds'!$F$16:$F$994)*('PU Holds'!$E$16:$E$994=$B28),'PU Holds'!Q$16:Q$994),0)+IFERROR(SUMPRODUCT(('PE Holds'!$F$18:$F$993)*('PE Holds'!$E$18:$E$993=$B28),'PE Holds'!Q$18:Q$993),0)+IFERROR(SUMPRODUCT(('PE Holds'!$F$18:$F$993)*('PE Holds'!$E$18:$E$993=$B28),'PE Holds'!AN$18:AN$993),0)+IFERROR(SUMPRODUCT(('PU Holds'!$F$16:$F$994)*('PU Holds'!$E$16:$E$994=$B28),'PU Holds'!AN$16:AN$994),0)</f>
        <v>0</v>
      </c>
      <c r="J28" s="640" cm="1">
        <f t="array" ref="J28">IFERROR(SUMPRODUCT(('PU Holds'!$F$16:$F$994)*('PU Holds'!$E$16:$E$994=$B28),'PU Holds'!R$16:R$994),0)+IFERROR(SUMPRODUCT(('PE Holds'!$F$18:$F$993)*('PE Holds'!$E$18:$E$993=$B28),'PE Holds'!R$18:R$993),0)+IFERROR(SUMPRODUCT(('PE Holds'!$F$18:$F$993)*('PE Holds'!$E$18:$E$993=$B28),'PE Holds'!AO$18:AO$993),0)+IFERROR(SUMPRODUCT(('PU Holds'!$F$16:$F$994)*('PU Holds'!$E$16:$E$994=$B28),'PU Holds'!AO$16:AO$994),0)</f>
        <v>0</v>
      </c>
      <c r="K28" s="640" cm="1">
        <f t="array" ref="K28">IFERROR(SUMPRODUCT(('PU Holds'!$F$16:$F$994)*('PU Holds'!$E$16:$E$994=$B28),'PU Holds'!S$16:S$994),0)+IFERROR(SUMPRODUCT(('PE Holds'!$F$18:$F$993)*('PE Holds'!$E$18:$E$993=$B28),'PE Holds'!S$18:S$993),0)+IFERROR(SUMPRODUCT(('PE Holds'!$F$18:$F$993)*('PE Holds'!$E$18:$E$993=$B28),'PE Holds'!AP$18:AP$993),0)+IFERROR(SUMPRODUCT(('PU Holds'!$F$16:$F$994)*('PU Holds'!$E$16:$E$994=$B28),'PU Holds'!AP$16:AP$994),0)</f>
        <v>0</v>
      </c>
      <c r="L28" s="640" cm="1">
        <f t="array" ref="L28">IFERROR(SUMPRODUCT(('PU Holds'!$F$16:$F$994)*('PU Holds'!$E$16:$E$994=$B28),'PU Holds'!T$16:T$994),0)+IFERROR(SUMPRODUCT(('PE Holds'!$F$18:$F$993)*('PE Holds'!$E$18:$E$993=$B28),'PE Holds'!T$18:T$993),0)+IFERROR(SUMPRODUCT(('PE Holds'!$F$18:$F$993)*('PE Holds'!$E$18:$E$993=$B28),'PE Holds'!AQ$18:AQ$993),0)+IFERROR(SUMPRODUCT(('PU Holds'!$F$16:$F$994)*('PU Holds'!$E$16:$E$994=$B28),'PU Holds'!AQ$16:AQ$994),0)</f>
        <v>0</v>
      </c>
      <c r="M28" s="640" cm="1">
        <f t="array" ref="M28">IFERROR(SUMPRODUCT(('PU Holds'!$F$16:$F$994)*('PU Holds'!$E$16:$E$994=$B28),'PU Holds'!U$16:U$994),0)+IFERROR(SUMPRODUCT(('PE Holds'!$F$18:$F$993)*('PE Holds'!$E$18:$E$993=$B28),'PE Holds'!U$18:U$993),0)+IFERROR(SUMPRODUCT(('PE Holds'!$F$18:$F$993)*('PE Holds'!$E$18:$E$993=$B28),'PE Holds'!AR$18:AR$993),0)+IFERROR(SUMPRODUCT(('PU Holds'!$F$16:$F$994)*('PU Holds'!$E$16:$E$994=$B28),'PU Holds'!AR$16:AR$994),0)</f>
        <v>0</v>
      </c>
      <c r="N28" s="640" cm="1">
        <f t="array" ref="N28">IFERROR(SUMPRODUCT(('PU Holds'!$F$16:$F$994)*('PU Holds'!$E$16:$E$994=$B28),'PU Holds'!#REF!),0)+IFERROR(SUMPRODUCT(('PE Holds'!$F$18:$F$993)*('PE Holds'!$E$18:$E$993=$B28),'PE Holds'!V$18:V$993),0)+IFERROR(SUMPRODUCT(('PE Holds'!$F$18:$F$993)*('PE Holds'!$E$18:$E$993=$B28),'PE Holds'!AS$18:AS$993),0)+IFERROR(SUMPRODUCT(('PU Holds'!$F$16:$F$994)*('PU Holds'!$E$16:$E$994=$B28),'PU Holds'!AS$16:AS$994),0)</f>
        <v>0</v>
      </c>
      <c r="O28" s="640" cm="1">
        <f t="array" ref="O28">IFERROR(SUMPRODUCT(('PU Holds'!$F$16:$F$994)*('PU Holds'!$E$16:$E$994=$B28),'PU Holds'!W$16:W$994),0)+IFERROR(SUMPRODUCT(('PE Holds'!$F$18:$F$993)*('PE Holds'!$E$18:$E$993=$B28),'PE Holds'!W$18:W$993),0)+IFERROR(SUMPRODUCT(('PE Holds'!$F$18:$F$993)*('PE Holds'!$E$18:$E$993=$B28),'PE Holds'!AT$18:AT$993),0)+IFERROR(SUMPRODUCT(('PU Holds'!$F$16:$F$994)*('PU Holds'!$E$16:$E$994=$B28),'PU Holds'!AT$16:AT$994),0)</f>
        <v>0</v>
      </c>
      <c r="P28" s="640" cm="1">
        <f t="array" ref="P28">IFERROR(SUMPRODUCT(('PU Holds'!$F$16:$F$994)*('PU Holds'!$E$16:$E$994=$B28),'PU Holds'!X$16:X$994),0)+IFERROR(SUMPRODUCT(('PE Holds'!$F$18:$F$993)*('PE Holds'!$E$18:$E$993=$B28),'PE Holds'!X$18:X$993),0)+IFERROR(SUMPRODUCT(('PE Holds'!$F$18:$F$993)*('PE Holds'!$E$18:$E$993=$B28),'PE Holds'!AU$18:AU$993),0)+IFERROR(SUMPRODUCT(('PU Holds'!$F$16:$F$994)*('PU Holds'!$E$16:$E$994=$B28),'PU Holds'!AU$16:AU$994),0)</f>
        <v>0</v>
      </c>
      <c r="Q28" s="640" cm="1">
        <f t="array" ref="Q28">IFERROR(SUMPRODUCT(('PU Holds'!$F$16:$F$994)*('PU Holds'!$E$16:$E$994=$B28),'PU Holds'!Z$16:Z$994),0)+IFERROR(SUMPRODUCT(('PE Holds'!$F$18:$F$993)*('PE Holds'!$E$18:$E$993=$B28),'PE Holds'!Z$18:Z$993),0)+IFERROR(SUMPRODUCT(('PE Holds'!$F$18:$F$993)*('PE Holds'!$E$18:$E$993=$B28),'PE Holds'!AG$18:AG$993),0)+IFERROR(SUMPRODUCT(('PU Holds'!$F$16:$F$994)*('PU Holds'!$E$16:$E$994=$B28),'PU Holds'!AW$16:AW$994),0)</f>
        <v>0</v>
      </c>
      <c r="R28" s="640" cm="1">
        <f t="array" ref="R28">IFERROR(SUMPRODUCT(('PU Holds'!$F$16:$F$994)*('PU Holds'!$E$16:$E$994=$B28),'PU Holds'!AG$16:AG$994),0)+IFERROR(SUMPRODUCT(('PE Holds'!$F$18:$F$993)*('PE Holds'!$E$18:$E$993=$B28),'PE Holds'!AF$18:AF$993),0)+IFERROR(SUMPRODUCT(('PE Holds'!$F$18:$F$993)*('PE Holds'!$E$18:$E$993=$B28),'PE Holds'!AV$18:AV$993),0)+IFERROR(SUMPRODUCT(('PU Holds'!$F$16:$F$994)*('PU Holds'!$E$16:$E$994=$B28),'PU Holds'!AX$16:AX$994),0)</f>
        <v>0</v>
      </c>
      <c r="S28" s="640" cm="1">
        <f t="array" ref="S28">IFERROR(SUMPRODUCT(('PU Holds'!$F$16:$F$994)*('PU Holds'!$E$16:$E$994=$B28),'PU Holds'!AF$16:AF$994),0)+IFERROR(SUMPRODUCT(('PU Holds'!$F$16:$F$994)*('PU Holds'!$E$16:$E$994=$B28),'PU Holds'!BA$16:BA$994),0)</f>
        <v>0</v>
      </c>
      <c r="T28" s="995" t="str">
        <f t="shared" ref="T28:T38" si="1">IFERROR(C28/J$46,"")</f>
        <v/>
      </c>
      <c r="U28" s="495"/>
      <c r="V28" s="495"/>
      <c r="W28" s="495"/>
      <c r="X28" s="496"/>
      <c r="Y28" s="496"/>
      <c r="AB28" s="496"/>
      <c r="AC28" s="497"/>
      <c r="AE28" s="497"/>
      <c r="AF28" s="497"/>
      <c r="AG28" s="498"/>
    </row>
    <row r="29" spans="2:34" ht="15.75" customHeight="1">
      <c r="B29" s="666" t="s">
        <v>28763</v>
      </c>
      <c r="C29" s="999">
        <f t="shared" si="0"/>
        <v>0</v>
      </c>
      <c r="D29" s="640" cm="1">
        <f t="array" ref="D29">IFERROR(SUMPRODUCT(('PU Holds'!$F$16:$F$994)*('PU Holds'!$E$16:$E$994=$B29),'PU Holds'!AC$16:AC$994),0)+IFERROR(SUMPRODUCT(('PE Holds'!$F$18:$F$993)*('PE Holds'!$E$18:$E$993=$B29),'PE Holds'!L$18:L$993),0)+IFERROR(SUMPRODUCT(('PE Holds'!$F$18:$F$993)*('PE Holds'!$E$18:$E$993=$B29),'PE Holds'!AI$18:AI$993),0)+IFERROR(SUMPRODUCT(('PU Holds'!$F$16:$F$994)*('PU Holds'!$E$16:$E$994=$B29),'PU Holds'!AZ$16:AZ$994),0)</f>
        <v>0</v>
      </c>
      <c r="E29" s="640" cm="1">
        <f t="array" ref="E29">IFERROR(SUMPRODUCT(('PU Holds'!$F$16:$F$994)*('PU Holds'!$E$16:$E$994=$B29),'PU Holds'!M$16:M$994),0)+IFERROR(SUMPRODUCT(('PE Holds'!$F$18:$F$993)*('PE Holds'!$E$18:$E$993=$B29),'PE Holds'!M$18:M$993),0)+IFERROR(SUMPRODUCT(('PE Holds'!$F$18:$F$993)*('PE Holds'!$E$18:$E$993=$B29),'PE Holds'!AJ$18:AJ$993),0)+IFERROR(SUMPRODUCT(('PU Holds'!$F$16:$F$994)*('PU Holds'!$E$16:$E$994=$B29),'PU Holds'!AJ$16:AJ$994),0)</f>
        <v>0</v>
      </c>
      <c r="F29" s="640" cm="1">
        <f t="array" ref="F29">IFERROR(SUMPRODUCT(('PU Holds'!$F$16:$F$994)*('PU Holds'!$E$16:$E$994=$B29),'PU Holds'!AB$16:AB$994),0)+IFERROR(SUMPRODUCT(('PE Holds'!$F$18:$F$993)*('PE Holds'!$E$18:$E$993=$B29),'PE Holds'!N$18:N$993),0)+IFERROR(SUMPRODUCT(('PE Holds'!$F$18:$F$993)*('PE Holds'!$E$18:$E$993=$B29),'PE Holds'!AK$18:AK$993),0)+IFERROR(SUMPRODUCT(('PU Holds'!$F$16:$F$994)*('PU Holds'!$E$16:$E$994=$B29),'PU Holds'!AY$16:AY$994),0)</f>
        <v>0</v>
      </c>
      <c r="G29" s="640" cm="1">
        <f t="array" ref="G29">IFERROR(SUMPRODUCT(('PU Holds'!$F$16:$F$994)*('PU Holds'!$E$16:$E$994=$B29),'PU Holds'!O$16:O$994),0)+IFERROR(SUMPRODUCT(('PE Holds'!$F$18:$F$993)*('PE Holds'!$E$18:$E$993=$B29),'PE Holds'!O$18:O$993),0)+IFERROR(SUMPRODUCT(('PE Holds'!$F$18:$F$993)*('PE Holds'!$E$18:$E$993=$B29),'PE Holds'!AL$18:AL$993),0)+IFERROR(SUMPRODUCT(('PU Holds'!$F$16:$F$994)*('PU Holds'!$E$16:$E$994=$B29),'PU Holds'!AL$16:AL$994),0)</f>
        <v>0</v>
      </c>
      <c r="H29" s="640" cm="1">
        <f t="array" ref="H29">IFERROR(SUMPRODUCT(('PU Holds'!$F$16:$F$994)*('PU Holds'!$E$16:$E$994=$B29),'PU Holds'!P$16:P$994),0)+IFERROR(SUMPRODUCT(('PE Holds'!$F$18:$F$993)*('PE Holds'!$E$18:$E$993=$B29),'PE Holds'!P$18:P$993),0)+IFERROR(SUMPRODUCT(('PE Holds'!$F$18:$F$993)*('PE Holds'!$E$18:$E$993=$B29),'PE Holds'!AM$18:AM$993),0)+IFERROR(SUMPRODUCT(('PU Holds'!$F$16:$F$994)*('PU Holds'!$E$16:$E$994=$B29),'PU Holds'!AM$16:AM$994),0)</f>
        <v>0</v>
      </c>
      <c r="I29" s="640" cm="1">
        <f t="array" ref="I29">IFERROR(SUMPRODUCT(('PU Holds'!$F$16:$F$994)*('PU Holds'!$E$16:$E$994=$B29),'PU Holds'!Q$16:Q$994),0)+IFERROR(SUMPRODUCT(('PE Holds'!$F$18:$F$993)*('PE Holds'!$E$18:$E$993=$B29),'PE Holds'!Q$18:Q$993),0)+IFERROR(SUMPRODUCT(('PE Holds'!$F$18:$F$993)*('PE Holds'!$E$18:$E$993=$B29),'PE Holds'!AN$18:AN$993),0)+IFERROR(SUMPRODUCT(('PU Holds'!$F$16:$F$994)*('PU Holds'!$E$16:$E$994=$B29),'PU Holds'!AN$16:AN$994),0)</f>
        <v>0</v>
      </c>
      <c r="J29" s="640" cm="1">
        <f t="array" ref="J29">IFERROR(SUMPRODUCT(('PU Holds'!$F$16:$F$994)*('PU Holds'!$E$16:$E$994=$B29),'PU Holds'!R$16:R$994),0)+IFERROR(SUMPRODUCT(('PE Holds'!$F$18:$F$993)*('PE Holds'!$E$18:$E$993=$B29),'PE Holds'!R$18:R$993),0)+IFERROR(SUMPRODUCT(('PE Holds'!$F$18:$F$993)*('PE Holds'!$E$18:$E$993=$B29),'PE Holds'!AO$18:AO$993),0)+IFERROR(SUMPRODUCT(('PU Holds'!$F$16:$F$994)*('PU Holds'!$E$16:$E$994=$B29),'PU Holds'!AO$16:AO$994),0)</f>
        <v>0</v>
      </c>
      <c r="K29" s="640" cm="1">
        <f t="array" ref="K29">IFERROR(SUMPRODUCT(('PU Holds'!$F$16:$F$994)*('PU Holds'!$E$16:$E$994=$B29),'PU Holds'!S$16:S$994),0)+IFERROR(SUMPRODUCT(('PE Holds'!$F$18:$F$993)*('PE Holds'!$E$18:$E$993=$B29),'PE Holds'!S$18:S$993),0)+IFERROR(SUMPRODUCT(('PE Holds'!$F$18:$F$993)*('PE Holds'!$E$18:$E$993=$B29),'PE Holds'!AP$18:AP$993),0)+IFERROR(SUMPRODUCT(('PU Holds'!$F$16:$F$994)*('PU Holds'!$E$16:$E$994=$B29),'PU Holds'!AP$16:AP$994),0)</f>
        <v>0</v>
      </c>
      <c r="L29" s="640" cm="1">
        <f t="array" ref="L29">IFERROR(SUMPRODUCT(('PU Holds'!$F$16:$F$994)*('PU Holds'!$E$16:$E$994=$B29),'PU Holds'!T$16:T$994),0)+IFERROR(SUMPRODUCT(('PE Holds'!$F$18:$F$993)*('PE Holds'!$E$18:$E$993=$B29),'PE Holds'!T$18:T$993),0)+IFERROR(SUMPRODUCT(('PE Holds'!$F$18:$F$993)*('PE Holds'!$E$18:$E$993=$B29),'PE Holds'!AQ$18:AQ$993),0)+IFERROR(SUMPRODUCT(('PU Holds'!$F$16:$F$994)*('PU Holds'!$E$16:$E$994=$B29),'PU Holds'!AQ$16:AQ$994),0)</f>
        <v>0</v>
      </c>
      <c r="M29" s="640" cm="1">
        <f t="array" ref="M29">IFERROR(SUMPRODUCT(('PU Holds'!$F$16:$F$994)*('PU Holds'!$E$16:$E$994=$B29),'PU Holds'!U$16:U$994),0)+IFERROR(SUMPRODUCT(('PE Holds'!$F$18:$F$993)*('PE Holds'!$E$18:$E$993=$B29),'PE Holds'!U$18:U$993),0)+IFERROR(SUMPRODUCT(('PE Holds'!$F$18:$F$993)*('PE Holds'!$E$18:$E$993=$B29),'PE Holds'!AR$18:AR$993),0)+IFERROR(SUMPRODUCT(('PU Holds'!$F$16:$F$994)*('PU Holds'!$E$16:$E$994=$B29),'PU Holds'!AR$16:AR$994),0)</f>
        <v>0</v>
      </c>
      <c r="N29" s="640" cm="1">
        <f t="array" ref="N29">IFERROR(SUMPRODUCT(('PU Holds'!$F$16:$F$994)*('PU Holds'!$E$16:$E$994=$B29),'PU Holds'!#REF!),0)+IFERROR(SUMPRODUCT(('PE Holds'!$F$18:$F$993)*('PE Holds'!$E$18:$E$993=$B29),'PE Holds'!V$18:V$993),0)+IFERROR(SUMPRODUCT(('PE Holds'!$F$18:$F$993)*('PE Holds'!$E$18:$E$993=$B29),'PE Holds'!AS$18:AS$993),0)+IFERROR(SUMPRODUCT(('PU Holds'!$F$16:$F$994)*('PU Holds'!$E$16:$E$994=$B29),'PU Holds'!AS$16:AS$994),0)</f>
        <v>0</v>
      </c>
      <c r="O29" s="640" cm="1">
        <f t="array" ref="O29">IFERROR(SUMPRODUCT(('PU Holds'!$F$16:$F$994)*('PU Holds'!$E$16:$E$994=$B29),'PU Holds'!W$16:W$994),0)+IFERROR(SUMPRODUCT(('PE Holds'!$F$18:$F$993)*('PE Holds'!$E$18:$E$993=$B29),'PE Holds'!W$18:W$993),0)+IFERROR(SUMPRODUCT(('PE Holds'!$F$18:$F$993)*('PE Holds'!$E$18:$E$993=$B29),'PE Holds'!AT$18:AT$993),0)+IFERROR(SUMPRODUCT(('PU Holds'!$F$16:$F$994)*('PU Holds'!$E$16:$E$994=$B29),'PU Holds'!AT$16:AT$994),0)</f>
        <v>0</v>
      </c>
      <c r="P29" s="640" cm="1">
        <f t="array" ref="P29">IFERROR(SUMPRODUCT(('PU Holds'!$F$16:$F$994)*('PU Holds'!$E$16:$E$994=$B29),'PU Holds'!X$16:X$994),0)+IFERROR(SUMPRODUCT(('PE Holds'!$F$18:$F$993)*('PE Holds'!$E$18:$E$993=$B29),'PE Holds'!X$18:X$993),0)+IFERROR(SUMPRODUCT(('PE Holds'!$F$18:$F$993)*('PE Holds'!$E$18:$E$993=$B29),'PE Holds'!AU$18:AU$993),0)+IFERROR(SUMPRODUCT(('PU Holds'!$F$16:$F$994)*('PU Holds'!$E$16:$E$994=$B29),'PU Holds'!AU$16:AU$994),0)</f>
        <v>0</v>
      </c>
      <c r="Q29" s="640" cm="1">
        <f t="array" ref="Q29">IFERROR(SUMPRODUCT(('PU Holds'!$F$16:$F$994)*('PU Holds'!$E$16:$E$994=$B29),'PU Holds'!Z$16:Z$994),0)+IFERROR(SUMPRODUCT(('PE Holds'!$F$18:$F$993)*('PE Holds'!$E$18:$E$993=$B29),'PE Holds'!Z$18:Z$993),0)+IFERROR(SUMPRODUCT(('PE Holds'!$F$18:$F$993)*('PE Holds'!$E$18:$E$993=$B29),'PE Holds'!AG$18:AG$993),0)+IFERROR(SUMPRODUCT(('PU Holds'!$F$16:$F$994)*('PU Holds'!$E$16:$E$994=$B29),'PU Holds'!AW$16:AW$994),0)</f>
        <v>0</v>
      </c>
      <c r="R29" s="640" cm="1">
        <f t="array" ref="R29">IFERROR(SUMPRODUCT(('PU Holds'!$F$16:$F$994)*('PU Holds'!$E$16:$E$994=$B29),'PU Holds'!AG$16:AG$994),0)+IFERROR(SUMPRODUCT(('PE Holds'!$F$18:$F$993)*('PE Holds'!$E$18:$E$993=$B29),'PE Holds'!AF$18:AF$993),0)+IFERROR(SUMPRODUCT(('PE Holds'!$F$18:$F$993)*('PE Holds'!$E$18:$E$993=$B29),'PE Holds'!AV$18:AV$993),0)+IFERROR(SUMPRODUCT(('PU Holds'!$F$16:$F$994)*('PU Holds'!$E$16:$E$994=$B29),'PU Holds'!AX$16:AX$994),0)</f>
        <v>0</v>
      </c>
      <c r="S29" s="640" cm="1">
        <f t="array" ref="S29">IFERROR(SUMPRODUCT(('PU Holds'!$F$16:$F$994)*('PU Holds'!$E$16:$E$994=$B29),'PU Holds'!AF$16:AF$994),0)+IFERROR(SUMPRODUCT(('PU Holds'!$F$16:$F$994)*('PU Holds'!$E$16:$E$994=$B29),'PU Holds'!BA$16:BA$994),0)</f>
        <v>0</v>
      </c>
      <c r="T29" s="995" t="str">
        <f t="shared" si="1"/>
        <v/>
      </c>
      <c r="U29" s="495"/>
      <c r="V29" s="495"/>
      <c r="W29" s="495"/>
      <c r="X29" s="496"/>
      <c r="Y29" s="496"/>
      <c r="AB29" s="496"/>
      <c r="AC29" s="497"/>
      <c r="AE29" s="497"/>
      <c r="AF29" s="497"/>
      <c r="AG29" s="498"/>
    </row>
    <row r="30" spans="2:34" ht="15.75" customHeight="1">
      <c r="B30" s="666" t="s">
        <v>28764</v>
      </c>
      <c r="C30" s="999">
        <f t="shared" si="0"/>
        <v>0</v>
      </c>
      <c r="D30" s="640" cm="1">
        <f t="array" ref="D30">IFERROR(SUMPRODUCT(('PU Holds'!$F$16:$F$994)*('PU Holds'!$E$16:$E$994=$B30),'PU Holds'!AC$16:AC$994),0)+IFERROR(SUMPRODUCT(('PE Holds'!$F$18:$F$993)*('PE Holds'!$E$18:$E$993=$B30),'PE Holds'!L$18:L$993),0)+IFERROR(SUMPRODUCT(('PE Holds'!$F$18:$F$993)*('PE Holds'!$E$18:$E$993=$B30),'PE Holds'!AI$18:AI$993),0)+IFERROR(SUMPRODUCT(('PU Holds'!$F$16:$F$994)*('PU Holds'!$E$16:$E$994=$B30),'PU Holds'!AZ$16:AZ$994),0)</f>
        <v>0</v>
      </c>
      <c r="E30" s="640" cm="1">
        <f t="array" ref="E30">IFERROR(SUMPRODUCT(('PU Holds'!$F$16:$F$994)*('PU Holds'!$E$16:$E$994=$B30),'PU Holds'!M$16:M$994),0)+IFERROR(SUMPRODUCT(('PE Holds'!$F$18:$F$993)*('PE Holds'!$E$18:$E$993=$B30),'PE Holds'!M$18:M$993),0)+IFERROR(SUMPRODUCT(('PE Holds'!$F$18:$F$993)*('PE Holds'!$E$18:$E$993=$B30),'PE Holds'!AJ$18:AJ$993),0)+IFERROR(SUMPRODUCT(('PU Holds'!$F$16:$F$994)*('PU Holds'!$E$16:$E$994=$B30),'PU Holds'!AJ$16:AJ$994),0)</f>
        <v>0</v>
      </c>
      <c r="F30" s="640" cm="1">
        <f t="array" ref="F30">IFERROR(SUMPRODUCT(('PU Holds'!$F$16:$F$994)*('PU Holds'!$E$16:$E$994=$B30),'PU Holds'!AB$16:AB$994),0)+IFERROR(SUMPRODUCT(('PE Holds'!$F$18:$F$993)*('PE Holds'!$E$18:$E$993=$B30),'PE Holds'!N$18:N$993),0)+IFERROR(SUMPRODUCT(('PE Holds'!$F$18:$F$993)*('PE Holds'!$E$18:$E$993=$B30),'PE Holds'!AK$18:AK$993),0)+IFERROR(SUMPRODUCT(('PU Holds'!$F$16:$F$994)*('PU Holds'!$E$16:$E$994=$B30),'PU Holds'!AY$16:AY$994),0)</f>
        <v>0</v>
      </c>
      <c r="G30" s="640" cm="1">
        <f t="array" ref="G30">IFERROR(SUMPRODUCT(('PU Holds'!$F$16:$F$994)*('PU Holds'!$E$16:$E$994=$B30),'PU Holds'!O$16:O$994),0)+IFERROR(SUMPRODUCT(('PE Holds'!$F$18:$F$993)*('PE Holds'!$E$18:$E$993=$B30),'PE Holds'!O$18:O$993),0)+IFERROR(SUMPRODUCT(('PE Holds'!$F$18:$F$993)*('PE Holds'!$E$18:$E$993=$B30),'PE Holds'!AL$18:AL$993),0)+IFERROR(SUMPRODUCT(('PU Holds'!$F$16:$F$994)*('PU Holds'!$E$16:$E$994=$B30),'PU Holds'!AL$16:AL$994),0)</f>
        <v>0</v>
      </c>
      <c r="H30" s="640" cm="1">
        <f t="array" ref="H30">IFERROR(SUMPRODUCT(('PU Holds'!$F$16:$F$994)*('PU Holds'!$E$16:$E$994=$B30),'PU Holds'!P$16:P$994),0)+IFERROR(SUMPRODUCT(('PE Holds'!$F$18:$F$993)*('PE Holds'!$E$18:$E$993=$B30),'PE Holds'!P$18:P$993),0)+IFERROR(SUMPRODUCT(('PE Holds'!$F$18:$F$993)*('PE Holds'!$E$18:$E$993=$B30),'PE Holds'!AM$18:AM$993),0)+IFERROR(SUMPRODUCT(('PU Holds'!$F$16:$F$994)*('PU Holds'!$E$16:$E$994=$B30),'PU Holds'!AM$16:AM$994),0)</f>
        <v>0</v>
      </c>
      <c r="I30" s="640" cm="1">
        <f t="array" ref="I30">IFERROR(SUMPRODUCT(('PU Holds'!$F$16:$F$994)*('PU Holds'!$E$16:$E$994=$B30),'PU Holds'!Q$16:Q$994),0)+IFERROR(SUMPRODUCT(('PE Holds'!$F$18:$F$993)*('PE Holds'!$E$18:$E$993=$B30),'PE Holds'!Q$18:Q$993),0)+IFERROR(SUMPRODUCT(('PE Holds'!$F$18:$F$993)*('PE Holds'!$E$18:$E$993=$B30),'PE Holds'!AN$18:AN$993),0)+IFERROR(SUMPRODUCT(('PU Holds'!$F$16:$F$994)*('PU Holds'!$E$16:$E$994=$B30),'PU Holds'!AN$16:AN$994),0)</f>
        <v>0</v>
      </c>
      <c r="J30" s="640" cm="1">
        <f t="array" ref="J30">IFERROR(SUMPRODUCT(('PU Holds'!$F$16:$F$994)*('PU Holds'!$E$16:$E$994=$B30),'PU Holds'!R$16:R$994),0)+IFERROR(SUMPRODUCT(('PE Holds'!$F$18:$F$993)*('PE Holds'!$E$18:$E$993=$B30),'PE Holds'!R$18:R$993),0)+IFERROR(SUMPRODUCT(('PE Holds'!$F$18:$F$993)*('PE Holds'!$E$18:$E$993=$B30),'PE Holds'!AO$18:AO$993),0)+IFERROR(SUMPRODUCT(('PU Holds'!$F$16:$F$994)*('PU Holds'!$E$16:$E$994=$B30),'PU Holds'!AO$16:AO$994),0)</f>
        <v>0</v>
      </c>
      <c r="K30" s="640" cm="1">
        <f t="array" ref="K30">IFERROR(SUMPRODUCT(('PU Holds'!$F$16:$F$994)*('PU Holds'!$E$16:$E$994=$B30),'PU Holds'!S$16:S$994),0)+IFERROR(SUMPRODUCT(('PE Holds'!$F$18:$F$993)*('PE Holds'!$E$18:$E$993=$B30),'PE Holds'!S$18:S$993),0)+IFERROR(SUMPRODUCT(('PE Holds'!$F$18:$F$993)*('PE Holds'!$E$18:$E$993=$B30),'PE Holds'!AP$18:AP$993),0)+IFERROR(SUMPRODUCT(('PU Holds'!$F$16:$F$994)*('PU Holds'!$E$16:$E$994=$B30),'PU Holds'!AP$16:AP$994),0)</f>
        <v>0</v>
      </c>
      <c r="L30" s="640" cm="1">
        <f t="array" ref="L30">IFERROR(SUMPRODUCT(('PU Holds'!$F$16:$F$994)*('PU Holds'!$E$16:$E$994=$B30),'PU Holds'!T$16:T$994),0)+IFERROR(SUMPRODUCT(('PE Holds'!$F$18:$F$993)*('PE Holds'!$E$18:$E$993=$B30),'PE Holds'!T$18:T$993),0)+IFERROR(SUMPRODUCT(('PE Holds'!$F$18:$F$993)*('PE Holds'!$E$18:$E$993=$B30),'PE Holds'!AQ$18:AQ$993),0)+IFERROR(SUMPRODUCT(('PU Holds'!$F$16:$F$994)*('PU Holds'!$E$16:$E$994=$B30),'PU Holds'!AQ$16:AQ$994),0)</f>
        <v>0</v>
      </c>
      <c r="M30" s="640" cm="1">
        <f t="array" ref="M30">IFERROR(SUMPRODUCT(('PU Holds'!$F$16:$F$994)*('PU Holds'!$E$16:$E$994=$B30),'PU Holds'!U$16:U$994),0)+IFERROR(SUMPRODUCT(('PE Holds'!$F$18:$F$993)*('PE Holds'!$E$18:$E$993=$B30),'PE Holds'!U$18:U$993),0)+IFERROR(SUMPRODUCT(('PE Holds'!$F$18:$F$993)*('PE Holds'!$E$18:$E$993=$B30),'PE Holds'!AR$18:AR$993),0)+IFERROR(SUMPRODUCT(('PU Holds'!$F$16:$F$994)*('PU Holds'!$E$16:$E$994=$B30),'PU Holds'!AR$16:AR$994),0)</f>
        <v>0</v>
      </c>
      <c r="N30" s="640" cm="1">
        <f t="array" ref="N30">IFERROR(SUMPRODUCT(('PU Holds'!$F$16:$F$994)*('PU Holds'!$E$16:$E$994=$B30),'PU Holds'!#REF!),0)+IFERROR(SUMPRODUCT(('PE Holds'!$F$18:$F$993)*('PE Holds'!$E$18:$E$993=$B30),'PE Holds'!V$18:V$993),0)+IFERROR(SUMPRODUCT(('PE Holds'!$F$18:$F$993)*('PE Holds'!$E$18:$E$993=$B30),'PE Holds'!AS$18:AS$993),0)+IFERROR(SUMPRODUCT(('PU Holds'!$F$16:$F$994)*('PU Holds'!$E$16:$E$994=$B30),'PU Holds'!AS$16:AS$994),0)</f>
        <v>0</v>
      </c>
      <c r="O30" s="640" cm="1">
        <f t="array" ref="O30">IFERROR(SUMPRODUCT(('PU Holds'!$F$16:$F$994)*('PU Holds'!$E$16:$E$994=$B30),'PU Holds'!W$16:W$994),0)+IFERROR(SUMPRODUCT(('PE Holds'!$F$18:$F$993)*('PE Holds'!$E$18:$E$993=$B30),'PE Holds'!W$18:W$993),0)+IFERROR(SUMPRODUCT(('PE Holds'!$F$18:$F$993)*('PE Holds'!$E$18:$E$993=$B30),'PE Holds'!AT$18:AT$993),0)+IFERROR(SUMPRODUCT(('PU Holds'!$F$16:$F$994)*('PU Holds'!$E$16:$E$994=$B30),'PU Holds'!AT$16:AT$994),0)</f>
        <v>0</v>
      </c>
      <c r="P30" s="640" cm="1">
        <f t="array" ref="P30">IFERROR(SUMPRODUCT(('PU Holds'!$F$16:$F$994)*('PU Holds'!$E$16:$E$994=$B30),'PU Holds'!X$16:X$994),0)+IFERROR(SUMPRODUCT(('PE Holds'!$F$18:$F$993)*('PE Holds'!$E$18:$E$993=$B30),'PE Holds'!X$18:X$993),0)+IFERROR(SUMPRODUCT(('PE Holds'!$F$18:$F$993)*('PE Holds'!$E$18:$E$993=$B30),'PE Holds'!AU$18:AU$993),0)+IFERROR(SUMPRODUCT(('PU Holds'!$F$16:$F$994)*('PU Holds'!$E$16:$E$994=$B30),'PU Holds'!AU$16:AU$994),0)</f>
        <v>0</v>
      </c>
      <c r="Q30" s="640" cm="1">
        <f t="array" ref="Q30">IFERROR(SUMPRODUCT(('PU Holds'!$F$16:$F$994)*('PU Holds'!$E$16:$E$994=$B30),'PU Holds'!Z$16:Z$994),0)+IFERROR(SUMPRODUCT(('PE Holds'!$F$18:$F$993)*('PE Holds'!$E$18:$E$993=$B30),'PE Holds'!Z$18:Z$993),0)+IFERROR(SUMPRODUCT(('PE Holds'!$F$18:$F$993)*('PE Holds'!$E$18:$E$993=$B30),'PE Holds'!AG$18:AG$993),0)+IFERROR(SUMPRODUCT(('PU Holds'!$F$16:$F$994)*('PU Holds'!$E$16:$E$994=$B30),'PU Holds'!AW$16:AW$994),0)</f>
        <v>0</v>
      </c>
      <c r="R30" s="640" cm="1">
        <f t="array" ref="R30">IFERROR(SUMPRODUCT(('PU Holds'!$F$16:$F$994)*('PU Holds'!$E$16:$E$994=$B30),'PU Holds'!AG$16:AG$994),0)+IFERROR(SUMPRODUCT(('PE Holds'!$F$18:$F$993)*('PE Holds'!$E$18:$E$993=$B30),'PE Holds'!AF$18:AF$993),0)+IFERROR(SUMPRODUCT(('PE Holds'!$F$18:$F$993)*('PE Holds'!$E$18:$E$993=$B30),'PE Holds'!AV$18:AV$993),0)+IFERROR(SUMPRODUCT(('PU Holds'!$F$16:$F$994)*('PU Holds'!$E$16:$E$994=$B30),'PU Holds'!AX$16:AX$994),0)</f>
        <v>0</v>
      </c>
      <c r="S30" s="640" cm="1">
        <f t="array" ref="S30">IFERROR(SUMPRODUCT(('PU Holds'!$F$16:$F$994)*('PU Holds'!$E$16:$E$994=$B30),'PU Holds'!AF$16:AF$994),0)+IFERROR(SUMPRODUCT(('PU Holds'!$F$16:$F$994)*('PU Holds'!$E$16:$E$994=$B30),'PU Holds'!BA$16:BA$994),0)</f>
        <v>0</v>
      </c>
      <c r="T30" s="995" t="str">
        <f t="shared" si="1"/>
        <v/>
      </c>
      <c r="U30" s="495"/>
      <c r="V30" s="495"/>
      <c r="W30" s="495"/>
      <c r="X30" s="496"/>
      <c r="Y30" s="496"/>
      <c r="AB30" s="496"/>
      <c r="AC30" s="497"/>
      <c r="AE30" s="497"/>
      <c r="AF30" s="497"/>
      <c r="AG30" s="498"/>
    </row>
    <row r="31" spans="2:34" ht="15.75" customHeight="1">
      <c r="B31" s="666" t="s">
        <v>28765</v>
      </c>
      <c r="C31" s="999">
        <f t="shared" si="0"/>
        <v>0</v>
      </c>
      <c r="D31" s="640" cm="1">
        <f t="array" ref="D31">IFERROR(SUMPRODUCT(('PU Holds'!$F$16:$F$994)*('PU Holds'!$E$16:$E$994=$B31),'PU Holds'!AC$16:AC$994),0)+IFERROR(SUMPRODUCT(('PE Holds'!$F$18:$F$993)*('PE Holds'!$E$18:$E$993=$B31),'PE Holds'!L$18:L$993),0)+IFERROR(SUMPRODUCT(('PE Holds'!$F$18:$F$993)*('PE Holds'!$E$18:$E$993=$B31),'PE Holds'!AI$18:AI$993),0)+IFERROR(SUMPRODUCT(('PU Holds'!$F$16:$F$994)*('PU Holds'!$E$16:$E$994=$B31),'PU Holds'!AZ$16:AZ$994),0)</f>
        <v>0</v>
      </c>
      <c r="E31" s="640" cm="1">
        <f t="array" ref="E31">IFERROR(SUMPRODUCT(('PU Holds'!$F$16:$F$994)*('PU Holds'!$E$16:$E$994=$B31),'PU Holds'!M$16:M$994),0)+IFERROR(SUMPRODUCT(('PE Holds'!$F$18:$F$993)*('PE Holds'!$E$18:$E$993=$B31),'PE Holds'!M$18:M$993),0)+IFERROR(SUMPRODUCT(('PE Holds'!$F$18:$F$993)*('PE Holds'!$E$18:$E$993=$B31),'PE Holds'!AJ$18:AJ$993),0)+IFERROR(SUMPRODUCT(('PU Holds'!$F$16:$F$994)*('PU Holds'!$E$16:$E$994=$B31),'PU Holds'!AJ$16:AJ$994),0)</f>
        <v>0</v>
      </c>
      <c r="F31" s="640" cm="1">
        <f t="array" ref="F31">IFERROR(SUMPRODUCT(('PU Holds'!$F$16:$F$994)*('PU Holds'!$E$16:$E$994=$B31),'PU Holds'!AB$16:AB$994),0)+IFERROR(SUMPRODUCT(('PE Holds'!$F$18:$F$993)*('PE Holds'!$E$18:$E$993=$B31),'PE Holds'!N$18:N$993),0)+IFERROR(SUMPRODUCT(('PE Holds'!$F$18:$F$993)*('PE Holds'!$E$18:$E$993=$B31),'PE Holds'!AK$18:AK$993),0)+IFERROR(SUMPRODUCT(('PU Holds'!$F$16:$F$994)*('PU Holds'!$E$16:$E$994=$B31),'PU Holds'!AY$16:AY$994),0)</f>
        <v>0</v>
      </c>
      <c r="G31" s="640" cm="1">
        <f t="array" ref="G31">IFERROR(SUMPRODUCT(('PU Holds'!$F$16:$F$994)*('PU Holds'!$E$16:$E$994=$B31),'PU Holds'!O$16:O$994),0)+IFERROR(SUMPRODUCT(('PE Holds'!$F$18:$F$993)*('PE Holds'!$E$18:$E$993=$B31),'PE Holds'!O$18:O$993),0)+IFERROR(SUMPRODUCT(('PE Holds'!$F$18:$F$993)*('PE Holds'!$E$18:$E$993=$B31),'PE Holds'!AL$18:AL$993),0)+IFERROR(SUMPRODUCT(('PU Holds'!$F$16:$F$994)*('PU Holds'!$E$16:$E$994=$B31),'PU Holds'!AL$16:AL$994),0)</f>
        <v>0</v>
      </c>
      <c r="H31" s="640" cm="1">
        <f t="array" ref="H31">IFERROR(SUMPRODUCT(('PU Holds'!$F$16:$F$994)*('PU Holds'!$E$16:$E$994=$B31),'PU Holds'!P$16:P$994),0)+IFERROR(SUMPRODUCT(('PE Holds'!$F$18:$F$993)*('PE Holds'!$E$18:$E$993=$B31),'PE Holds'!P$18:P$993),0)+IFERROR(SUMPRODUCT(('PE Holds'!$F$18:$F$993)*('PE Holds'!$E$18:$E$993=$B31),'PE Holds'!AM$18:AM$993),0)+IFERROR(SUMPRODUCT(('PU Holds'!$F$16:$F$994)*('PU Holds'!$E$16:$E$994=$B31),'PU Holds'!AM$16:AM$994),0)</f>
        <v>0</v>
      </c>
      <c r="I31" s="640" cm="1">
        <f t="array" ref="I31">IFERROR(SUMPRODUCT(('PU Holds'!$F$16:$F$994)*('PU Holds'!$E$16:$E$994=$B31),'PU Holds'!Q$16:Q$994),0)+IFERROR(SUMPRODUCT(('PE Holds'!$F$18:$F$993)*('PE Holds'!$E$18:$E$993=$B31),'PE Holds'!Q$18:Q$993),0)+IFERROR(SUMPRODUCT(('PE Holds'!$F$18:$F$993)*('PE Holds'!$E$18:$E$993=$B31),'PE Holds'!AN$18:AN$993),0)+IFERROR(SUMPRODUCT(('PU Holds'!$F$16:$F$994)*('PU Holds'!$E$16:$E$994=$B31),'PU Holds'!AN$16:AN$994),0)</f>
        <v>0</v>
      </c>
      <c r="J31" s="640" cm="1">
        <f t="array" ref="J31">IFERROR(SUMPRODUCT(('PU Holds'!$F$16:$F$994)*('PU Holds'!$E$16:$E$994=$B31),'PU Holds'!R$16:R$994),0)+IFERROR(SUMPRODUCT(('PE Holds'!$F$18:$F$993)*('PE Holds'!$E$18:$E$993=$B31),'PE Holds'!R$18:R$993),0)+IFERROR(SUMPRODUCT(('PE Holds'!$F$18:$F$993)*('PE Holds'!$E$18:$E$993=$B31),'PE Holds'!AO$18:AO$993),0)+IFERROR(SUMPRODUCT(('PU Holds'!$F$16:$F$994)*('PU Holds'!$E$16:$E$994=$B31),'PU Holds'!AO$16:AO$994),0)</f>
        <v>0</v>
      </c>
      <c r="K31" s="640" cm="1">
        <f t="array" ref="K31">IFERROR(SUMPRODUCT(('PU Holds'!$F$16:$F$994)*('PU Holds'!$E$16:$E$994=$B31),'PU Holds'!S$16:S$994),0)+IFERROR(SUMPRODUCT(('PE Holds'!$F$18:$F$993)*('PE Holds'!$E$18:$E$993=$B31),'PE Holds'!S$18:S$993),0)+IFERROR(SUMPRODUCT(('PE Holds'!$F$18:$F$993)*('PE Holds'!$E$18:$E$993=$B31),'PE Holds'!AP$18:AP$993),0)+IFERROR(SUMPRODUCT(('PU Holds'!$F$16:$F$994)*('PU Holds'!$E$16:$E$994=$B31),'PU Holds'!AP$16:AP$994),0)</f>
        <v>0</v>
      </c>
      <c r="L31" s="640" cm="1">
        <f t="array" ref="L31">IFERROR(SUMPRODUCT(('PU Holds'!$F$16:$F$994)*('PU Holds'!$E$16:$E$994=$B31),'PU Holds'!T$16:T$994),0)+IFERROR(SUMPRODUCT(('PE Holds'!$F$18:$F$993)*('PE Holds'!$E$18:$E$993=$B31),'PE Holds'!T$18:T$993),0)+IFERROR(SUMPRODUCT(('PE Holds'!$F$18:$F$993)*('PE Holds'!$E$18:$E$993=$B31),'PE Holds'!AQ$18:AQ$993),0)+IFERROR(SUMPRODUCT(('PU Holds'!$F$16:$F$994)*('PU Holds'!$E$16:$E$994=$B31),'PU Holds'!AQ$16:AQ$994),0)</f>
        <v>0</v>
      </c>
      <c r="M31" s="640" cm="1">
        <f t="array" ref="M31">IFERROR(SUMPRODUCT(('PU Holds'!$F$16:$F$994)*('PU Holds'!$E$16:$E$994=$B31),'PU Holds'!U$16:U$994),0)+IFERROR(SUMPRODUCT(('PE Holds'!$F$18:$F$993)*('PE Holds'!$E$18:$E$993=$B31),'PE Holds'!U$18:U$993),0)+IFERROR(SUMPRODUCT(('PE Holds'!$F$18:$F$993)*('PE Holds'!$E$18:$E$993=$B31),'PE Holds'!AR$18:AR$993),0)+IFERROR(SUMPRODUCT(('PU Holds'!$F$16:$F$994)*('PU Holds'!$E$16:$E$994=$B31),'PU Holds'!AR$16:AR$994),0)</f>
        <v>0</v>
      </c>
      <c r="N31" s="640" cm="1">
        <f t="array" ref="N31">IFERROR(SUMPRODUCT(('PU Holds'!$F$16:$F$994)*('PU Holds'!$E$16:$E$994=$B31),'PU Holds'!#REF!),0)+IFERROR(SUMPRODUCT(('PE Holds'!$F$18:$F$993)*('PE Holds'!$E$18:$E$993=$B31),'PE Holds'!V$18:V$993),0)+IFERROR(SUMPRODUCT(('PE Holds'!$F$18:$F$993)*('PE Holds'!$E$18:$E$993=$B31),'PE Holds'!AS$18:AS$993),0)+IFERROR(SUMPRODUCT(('PU Holds'!$F$16:$F$994)*('PU Holds'!$E$16:$E$994=$B31),'PU Holds'!AS$16:AS$994),0)</f>
        <v>0</v>
      </c>
      <c r="O31" s="640" cm="1">
        <f t="array" ref="O31">IFERROR(SUMPRODUCT(('PU Holds'!$F$16:$F$994)*('PU Holds'!$E$16:$E$994=$B31),'PU Holds'!W$16:W$994),0)+IFERROR(SUMPRODUCT(('PE Holds'!$F$18:$F$993)*('PE Holds'!$E$18:$E$993=$B31),'PE Holds'!W$18:W$993),0)+IFERROR(SUMPRODUCT(('PE Holds'!$F$18:$F$993)*('PE Holds'!$E$18:$E$993=$B31),'PE Holds'!AT$18:AT$993),0)+IFERROR(SUMPRODUCT(('PU Holds'!$F$16:$F$994)*('PU Holds'!$E$16:$E$994=$B31),'PU Holds'!AT$16:AT$994),0)</f>
        <v>0</v>
      </c>
      <c r="P31" s="640" cm="1">
        <f t="array" ref="P31">IFERROR(SUMPRODUCT(('PU Holds'!$F$16:$F$994)*('PU Holds'!$E$16:$E$994=$B31),'PU Holds'!X$16:X$994),0)+IFERROR(SUMPRODUCT(('PE Holds'!$F$18:$F$993)*('PE Holds'!$E$18:$E$993=$B31),'PE Holds'!X$18:X$993),0)+IFERROR(SUMPRODUCT(('PE Holds'!$F$18:$F$993)*('PE Holds'!$E$18:$E$993=$B31),'PE Holds'!AU$18:AU$993),0)+IFERROR(SUMPRODUCT(('PU Holds'!$F$16:$F$994)*('PU Holds'!$E$16:$E$994=$B31),'PU Holds'!AU$16:AU$994),0)</f>
        <v>0</v>
      </c>
      <c r="Q31" s="640" cm="1">
        <f t="array" ref="Q31">IFERROR(SUMPRODUCT(('PU Holds'!$F$16:$F$994)*('PU Holds'!$E$16:$E$994=$B31),'PU Holds'!Z$16:Z$994),0)+IFERROR(SUMPRODUCT(('PE Holds'!$F$18:$F$993)*('PE Holds'!$E$18:$E$993=$B31),'PE Holds'!Z$18:Z$993),0)+IFERROR(SUMPRODUCT(('PE Holds'!$F$18:$F$993)*('PE Holds'!$E$18:$E$993=$B31),'PE Holds'!AG$18:AG$993),0)+IFERROR(SUMPRODUCT(('PU Holds'!$F$16:$F$994)*('PU Holds'!$E$16:$E$994=$B31),'PU Holds'!AW$16:AW$994),0)</f>
        <v>0</v>
      </c>
      <c r="R31" s="640" cm="1">
        <f t="array" ref="R31">IFERROR(SUMPRODUCT(('PU Holds'!$F$16:$F$994)*('PU Holds'!$E$16:$E$994=$B31),'PU Holds'!AG$16:AG$994),0)+IFERROR(SUMPRODUCT(('PE Holds'!$F$18:$F$993)*('PE Holds'!$E$18:$E$993=$B31),'PE Holds'!AF$18:AF$993),0)+IFERROR(SUMPRODUCT(('PE Holds'!$F$18:$F$993)*('PE Holds'!$E$18:$E$993=$B31),'PE Holds'!AV$18:AV$993),0)+IFERROR(SUMPRODUCT(('PU Holds'!$F$16:$F$994)*('PU Holds'!$E$16:$E$994=$B31),'PU Holds'!AX$16:AX$994),0)</f>
        <v>0</v>
      </c>
      <c r="S31" s="640" cm="1">
        <f t="array" ref="S31">IFERROR(SUMPRODUCT(('PU Holds'!$F$16:$F$994)*('PU Holds'!$E$16:$E$994=$B31),'PU Holds'!AF$16:AF$994),0)+IFERROR(SUMPRODUCT(('PU Holds'!$F$16:$F$994)*('PU Holds'!$E$16:$E$994=$B31),'PU Holds'!BA$16:BA$994),0)</f>
        <v>0</v>
      </c>
      <c r="T31" s="995" t="str">
        <f t="shared" si="1"/>
        <v/>
      </c>
      <c r="U31" s="495"/>
      <c r="V31" s="495"/>
      <c r="W31" s="495"/>
      <c r="X31" s="496"/>
      <c r="Y31" s="496"/>
      <c r="AB31" s="496"/>
      <c r="AC31" s="497"/>
      <c r="AE31" s="497"/>
      <c r="AF31" s="497"/>
      <c r="AG31" s="498"/>
    </row>
    <row r="32" spans="2:34" ht="15.75" customHeight="1">
      <c r="B32" s="666" t="s">
        <v>28766</v>
      </c>
      <c r="C32" s="999">
        <f t="shared" si="0"/>
        <v>0</v>
      </c>
      <c r="D32" s="640" cm="1">
        <f t="array" ref="D32">IFERROR(SUMPRODUCT(('PU Holds'!$F$16:$F$994)*('PU Holds'!$E$16:$E$994=$B32),'PU Holds'!AC$16:AC$994),0)+IFERROR(SUMPRODUCT(('PE Holds'!$F$18:$F$993)*('PE Holds'!$E$18:$E$993=$B32),'PE Holds'!L$18:L$993),0)+IFERROR(SUMPRODUCT(('PE Holds'!$F$18:$F$993)*('PE Holds'!$E$18:$E$993=$B32),'PE Holds'!AI$18:AI$993),0)+IFERROR(SUMPRODUCT(('PU Holds'!$F$16:$F$994)*('PU Holds'!$E$16:$E$994=$B32),'PU Holds'!AZ$16:AZ$994),0)</f>
        <v>0</v>
      </c>
      <c r="E32" s="640" cm="1">
        <f t="array" ref="E32">IFERROR(SUMPRODUCT(('PU Holds'!$F$16:$F$994)*('PU Holds'!$E$16:$E$994=$B32),'PU Holds'!M$16:M$994),0)+IFERROR(SUMPRODUCT(('PE Holds'!$F$18:$F$993)*('PE Holds'!$E$18:$E$993=$B32),'PE Holds'!M$18:M$993),0)+IFERROR(SUMPRODUCT(('PE Holds'!$F$18:$F$993)*('PE Holds'!$E$18:$E$993=$B32),'PE Holds'!AJ$18:AJ$993),0)+IFERROR(SUMPRODUCT(('PU Holds'!$F$16:$F$994)*('PU Holds'!$E$16:$E$994=$B32),'PU Holds'!AJ$16:AJ$994),0)</f>
        <v>0</v>
      </c>
      <c r="F32" s="640" cm="1">
        <f t="array" ref="F32">IFERROR(SUMPRODUCT(('PU Holds'!$F$16:$F$994)*('PU Holds'!$E$16:$E$994=$B32),'PU Holds'!AB$16:AB$994),0)+IFERROR(SUMPRODUCT(('PE Holds'!$F$18:$F$993)*('PE Holds'!$E$18:$E$993=$B32),'PE Holds'!N$18:N$993),0)+IFERROR(SUMPRODUCT(('PE Holds'!$F$18:$F$993)*('PE Holds'!$E$18:$E$993=$B32),'PE Holds'!AK$18:AK$993),0)+IFERROR(SUMPRODUCT(('PU Holds'!$F$16:$F$994)*('PU Holds'!$E$16:$E$994=$B32),'PU Holds'!AY$16:AY$994),0)</f>
        <v>0</v>
      </c>
      <c r="G32" s="640" cm="1">
        <f t="array" ref="G32">IFERROR(SUMPRODUCT(('PU Holds'!$F$16:$F$994)*('PU Holds'!$E$16:$E$994=$B32),'PU Holds'!O$16:O$994),0)+IFERROR(SUMPRODUCT(('PE Holds'!$F$18:$F$993)*('PE Holds'!$E$18:$E$993=$B32),'PE Holds'!O$18:O$993),0)+IFERROR(SUMPRODUCT(('PE Holds'!$F$18:$F$993)*('PE Holds'!$E$18:$E$993=$B32),'PE Holds'!AL$18:AL$993),0)+IFERROR(SUMPRODUCT(('PU Holds'!$F$16:$F$994)*('PU Holds'!$E$16:$E$994=$B32),'PU Holds'!AL$16:AL$994),0)</f>
        <v>0</v>
      </c>
      <c r="H32" s="640" cm="1">
        <f t="array" ref="H32">IFERROR(SUMPRODUCT(('PU Holds'!$F$16:$F$994)*('PU Holds'!$E$16:$E$994=$B32),'PU Holds'!P$16:P$994),0)+IFERROR(SUMPRODUCT(('PE Holds'!$F$18:$F$993)*('PE Holds'!$E$18:$E$993=$B32),'PE Holds'!P$18:P$993),0)+IFERROR(SUMPRODUCT(('PE Holds'!$F$18:$F$993)*('PE Holds'!$E$18:$E$993=$B32),'PE Holds'!AM$18:AM$993),0)+IFERROR(SUMPRODUCT(('PU Holds'!$F$16:$F$994)*('PU Holds'!$E$16:$E$994=$B32),'PU Holds'!AM$16:AM$994),0)</f>
        <v>0</v>
      </c>
      <c r="I32" s="640" cm="1">
        <f t="array" ref="I32">IFERROR(SUMPRODUCT(('PU Holds'!$F$16:$F$994)*('PU Holds'!$E$16:$E$994=$B32),'PU Holds'!Q$16:Q$994),0)+IFERROR(SUMPRODUCT(('PE Holds'!$F$18:$F$993)*('PE Holds'!$E$18:$E$993=$B32),'PE Holds'!Q$18:Q$993),0)+IFERROR(SUMPRODUCT(('PE Holds'!$F$18:$F$993)*('PE Holds'!$E$18:$E$993=$B32),'PE Holds'!AN$18:AN$993),0)+IFERROR(SUMPRODUCT(('PU Holds'!$F$16:$F$994)*('PU Holds'!$E$16:$E$994=$B32),'PU Holds'!AN$16:AN$994),0)</f>
        <v>0</v>
      </c>
      <c r="J32" s="640" cm="1">
        <f t="array" ref="J32">IFERROR(SUMPRODUCT(('PU Holds'!$F$16:$F$994)*('PU Holds'!$E$16:$E$994=$B32),'PU Holds'!R$16:R$994),0)+IFERROR(SUMPRODUCT(('PE Holds'!$F$18:$F$993)*('PE Holds'!$E$18:$E$993=$B32),'PE Holds'!R$18:R$993),0)+IFERROR(SUMPRODUCT(('PE Holds'!$F$18:$F$993)*('PE Holds'!$E$18:$E$993=$B32),'PE Holds'!AO$18:AO$993),0)+IFERROR(SUMPRODUCT(('PU Holds'!$F$16:$F$994)*('PU Holds'!$E$16:$E$994=$B32),'PU Holds'!AO$16:AO$994),0)</f>
        <v>0</v>
      </c>
      <c r="K32" s="640" cm="1">
        <f t="array" ref="K32">IFERROR(SUMPRODUCT(('PU Holds'!$F$16:$F$994)*('PU Holds'!$E$16:$E$994=$B32),'PU Holds'!S$16:S$994),0)+IFERROR(SUMPRODUCT(('PE Holds'!$F$18:$F$993)*('PE Holds'!$E$18:$E$993=$B32),'PE Holds'!S$18:S$993),0)+IFERROR(SUMPRODUCT(('PE Holds'!$F$18:$F$993)*('PE Holds'!$E$18:$E$993=$B32),'PE Holds'!AP$18:AP$993),0)+IFERROR(SUMPRODUCT(('PU Holds'!$F$16:$F$994)*('PU Holds'!$E$16:$E$994=$B32),'PU Holds'!AP$16:AP$994),0)</f>
        <v>0</v>
      </c>
      <c r="L32" s="640" cm="1">
        <f t="array" ref="L32">IFERROR(SUMPRODUCT(('PU Holds'!$F$16:$F$994)*('PU Holds'!$E$16:$E$994=$B32),'PU Holds'!T$16:T$994),0)+IFERROR(SUMPRODUCT(('PE Holds'!$F$18:$F$993)*('PE Holds'!$E$18:$E$993=$B32),'PE Holds'!T$18:T$993),0)+IFERROR(SUMPRODUCT(('PE Holds'!$F$18:$F$993)*('PE Holds'!$E$18:$E$993=$B32),'PE Holds'!AQ$18:AQ$993),0)+IFERROR(SUMPRODUCT(('PU Holds'!$F$16:$F$994)*('PU Holds'!$E$16:$E$994=$B32),'PU Holds'!AQ$16:AQ$994),0)</f>
        <v>0</v>
      </c>
      <c r="M32" s="640" cm="1">
        <f t="array" ref="M32">IFERROR(SUMPRODUCT(('PU Holds'!$F$16:$F$994)*('PU Holds'!$E$16:$E$994=$B32),'PU Holds'!U$16:U$994),0)+IFERROR(SUMPRODUCT(('PE Holds'!$F$18:$F$993)*('PE Holds'!$E$18:$E$993=$B32),'PE Holds'!U$18:U$993),0)+IFERROR(SUMPRODUCT(('PE Holds'!$F$18:$F$993)*('PE Holds'!$E$18:$E$993=$B32),'PE Holds'!AR$18:AR$993),0)+IFERROR(SUMPRODUCT(('PU Holds'!$F$16:$F$994)*('PU Holds'!$E$16:$E$994=$B32),'PU Holds'!AR$16:AR$994),0)</f>
        <v>0</v>
      </c>
      <c r="N32" s="640" cm="1">
        <f t="array" ref="N32">IFERROR(SUMPRODUCT(('PU Holds'!$F$16:$F$994)*('PU Holds'!$E$16:$E$994=$B32),'PU Holds'!#REF!),0)+IFERROR(SUMPRODUCT(('PE Holds'!$F$18:$F$993)*('PE Holds'!$E$18:$E$993=$B32),'PE Holds'!V$18:V$993),0)+IFERROR(SUMPRODUCT(('PE Holds'!$F$18:$F$993)*('PE Holds'!$E$18:$E$993=$B32),'PE Holds'!AS$18:AS$993),0)+IFERROR(SUMPRODUCT(('PU Holds'!$F$16:$F$994)*('PU Holds'!$E$16:$E$994=$B32),'PU Holds'!AS$16:AS$994),0)</f>
        <v>0</v>
      </c>
      <c r="O32" s="640" cm="1">
        <f t="array" ref="O32">IFERROR(SUMPRODUCT(('PU Holds'!$F$16:$F$994)*('PU Holds'!$E$16:$E$994=$B32),'PU Holds'!W$16:W$994),0)+IFERROR(SUMPRODUCT(('PE Holds'!$F$18:$F$993)*('PE Holds'!$E$18:$E$993=$B32),'PE Holds'!W$18:W$993),0)+IFERROR(SUMPRODUCT(('PE Holds'!$F$18:$F$993)*('PE Holds'!$E$18:$E$993=$B32),'PE Holds'!AT$18:AT$993),0)+IFERROR(SUMPRODUCT(('PU Holds'!$F$16:$F$994)*('PU Holds'!$E$16:$E$994=$B32),'PU Holds'!AT$16:AT$994),0)</f>
        <v>0</v>
      </c>
      <c r="P32" s="640" cm="1">
        <f t="array" ref="P32">IFERROR(SUMPRODUCT(('PU Holds'!$F$16:$F$994)*('PU Holds'!$E$16:$E$994=$B32),'PU Holds'!X$16:X$994),0)+IFERROR(SUMPRODUCT(('PE Holds'!$F$18:$F$993)*('PE Holds'!$E$18:$E$993=$B32),'PE Holds'!X$18:X$993),0)+IFERROR(SUMPRODUCT(('PE Holds'!$F$18:$F$993)*('PE Holds'!$E$18:$E$993=$B32),'PE Holds'!AU$18:AU$993),0)+IFERROR(SUMPRODUCT(('PU Holds'!$F$16:$F$994)*('PU Holds'!$E$16:$E$994=$B32),'PU Holds'!AU$16:AU$994),0)</f>
        <v>0</v>
      </c>
      <c r="Q32" s="640" cm="1">
        <f t="array" ref="Q32">IFERROR(SUMPRODUCT(('PU Holds'!$F$16:$F$994)*('PU Holds'!$E$16:$E$994=$B32),'PU Holds'!Z$16:Z$994),0)+IFERROR(SUMPRODUCT(('PE Holds'!$F$18:$F$993)*('PE Holds'!$E$18:$E$993=$B32),'PE Holds'!Z$18:Z$993),0)+IFERROR(SUMPRODUCT(('PE Holds'!$F$18:$F$993)*('PE Holds'!$E$18:$E$993=$B32),'PE Holds'!AG$18:AG$993),0)+IFERROR(SUMPRODUCT(('PU Holds'!$F$16:$F$994)*('PU Holds'!$E$16:$E$994=$B32),'PU Holds'!AW$16:AW$994),0)</f>
        <v>0</v>
      </c>
      <c r="R32" s="640" cm="1">
        <f t="array" ref="R32">IFERROR(SUMPRODUCT(('PU Holds'!$F$16:$F$994)*('PU Holds'!$E$16:$E$994=$B32),'PU Holds'!AG$16:AG$994),0)+IFERROR(SUMPRODUCT(('PE Holds'!$F$18:$F$993)*('PE Holds'!$E$18:$E$993=$B32),'PE Holds'!AF$18:AF$993),0)+IFERROR(SUMPRODUCT(('PE Holds'!$F$18:$F$993)*('PE Holds'!$E$18:$E$993=$B32),'PE Holds'!AV$18:AV$993),0)+IFERROR(SUMPRODUCT(('PU Holds'!$F$16:$F$994)*('PU Holds'!$E$16:$E$994=$B32),'PU Holds'!AX$16:AX$994),0)</f>
        <v>0</v>
      </c>
      <c r="S32" s="640" cm="1">
        <f t="array" ref="S32">IFERROR(SUMPRODUCT(('PU Holds'!$F$16:$F$994)*('PU Holds'!$E$16:$E$994=$B32),'PU Holds'!AF$16:AF$994),0)+IFERROR(SUMPRODUCT(('PU Holds'!$F$16:$F$994)*('PU Holds'!$E$16:$E$994=$B32),'PU Holds'!BA$16:BA$994),0)</f>
        <v>0</v>
      </c>
      <c r="T32" s="995" t="str">
        <f t="shared" si="1"/>
        <v/>
      </c>
      <c r="U32" s="495"/>
      <c r="V32" s="495"/>
      <c r="W32" s="495"/>
      <c r="X32" s="496"/>
      <c r="Y32" s="496"/>
      <c r="AB32" s="496"/>
      <c r="AC32" s="497"/>
      <c r="AE32" s="497"/>
      <c r="AF32" s="497"/>
      <c r="AG32" s="498"/>
    </row>
    <row r="33" spans="2:33" ht="15.75" customHeight="1">
      <c r="B33" s="666" t="s">
        <v>28767</v>
      </c>
      <c r="C33" s="999">
        <f t="shared" si="0"/>
        <v>0</v>
      </c>
      <c r="D33" s="640" cm="1">
        <f t="array" ref="D33">IFERROR(SUMPRODUCT(('PU Holds'!$F$16:$F$994)*('PU Holds'!$E$16:$E$994=$B33),'PU Holds'!AC$16:AC$994),0)+IFERROR(SUMPRODUCT(('PE Holds'!$F$18:$F$993)*('PE Holds'!$E$18:$E$993=$B33),'PE Holds'!L$18:L$993),0)+IFERROR(SUMPRODUCT(('PE Holds'!$F$18:$F$993)*('PE Holds'!$E$18:$E$993=$B33),'PE Holds'!AI$18:AI$993),0)+IFERROR(SUMPRODUCT(('PU Holds'!$F$16:$F$994)*('PU Holds'!$E$16:$E$994=$B33),'PU Holds'!AZ$16:AZ$994),0)</f>
        <v>0</v>
      </c>
      <c r="E33" s="640" cm="1">
        <f t="array" ref="E33">IFERROR(SUMPRODUCT(('PU Holds'!$F$16:$F$994)*('PU Holds'!$E$16:$E$994=$B33),'PU Holds'!M$16:M$994),0)+IFERROR(SUMPRODUCT(('PE Holds'!$F$18:$F$993)*('PE Holds'!$E$18:$E$993=$B33),'PE Holds'!M$18:M$993),0)+IFERROR(SUMPRODUCT(('PE Holds'!$F$18:$F$993)*('PE Holds'!$E$18:$E$993=$B33),'PE Holds'!AJ$18:AJ$993),0)+IFERROR(SUMPRODUCT(('PU Holds'!$F$16:$F$994)*('PU Holds'!$E$16:$E$994=$B33),'PU Holds'!AJ$16:AJ$994),0)</f>
        <v>0</v>
      </c>
      <c r="F33" s="640" cm="1">
        <f t="array" ref="F33">IFERROR(SUMPRODUCT(('PU Holds'!$F$16:$F$994)*('PU Holds'!$E$16:$E$994=$B33),'PU Holds'!AB$16:AB$994),0)+IFERROR(SUMPRODUCT(('PE Holds'!$F$18:$F$993)*('PE Holds'!$E$18:$E$993=$B33),'PE Holds'!N$18:N$993),0)+IFERROR(SUMPRODUCT(('PE Holds'!$F$18:$F$993)*('PE Holds'!$E$18:$E$993=$B33),'PE Holds'!AK$18:AK$993),0)+IFERROR(SUMPRODUCT(('PU Holds'!$F$16:$F$994)*('PU Holds'!$E$16:$E$994=$B33),'PU Holds'!AY$16:AY$994),0)</f>
        <v>0</v>
      </c>
      <c r="G33" s="640" cm="1">
        <f t="array" ref="G33">IFERROR(SUMPRODUCT(('PU Holds'!$F$16:$F$994)*('PU Holds'!$E$16:$E$994=$B33),'PU Holds'!O$16:O$994),0)+IFERROR(SUMPRODUCT(('PE Holds'!$F$18:$F$993)*('PE Holds'!$E$18:$E$993=$B33),'PE Holds'!O$18:O$993),0)+IFERROR(SUMPRODUCT(('PE Holds'!$F$18:$F$993)*('PE Holds'!$E$18:$E$993=$B33),'PE Holds'!AL$18:AL$993),0)+IFERROR(SUMPRODUCT(('PU Holds'!$F$16:$F$994)*('PU Holds'!$E$16:$E$994=$B33),'PU Holds'!AL$16:AL$994),0)</f>
        <v>0</v>
      </c>
      <c r="H33" s="640" cm="1">
        <f t="array" ref="H33">IFERROR(SUMPRODUCT(('PU Holds'!$F$16:$F$994)*('PU Holds'!$E$16:$E$994=$B33),'PU Holds'!P$16:P$994),0)+IFERROR(SUMPRODUCT(('PE Holds'!$F$18:$F$993)*('PE Holds'!$E$18:$E$993=$B33),'PE Holds'!P$18:P$993),0)+IFERROR(SUMPRODUCT(('PE Holds'!$F$18:$F$993)*('PE Holds'!$E$18:$E$993=$B33),'PE Holds'!AM$18:AM$993),0)+IFERROR(SUMPRODUCT(('PU Holds'!$F$16:$F$994)*('PU Holds'!$E$16:$E$994=$B33),'PU Holds'!AM$16:AM$994),0)</f>
        <v>0</v>
      </c>
      <c r="I33" s="640" cm="1">
        <f t="array" ref="I33">IFERROR(SUMPRODUCT(('PU Holds'!$F$16:$F$994)*('PU Holds'!$E$16:$E$994=$B33),'PU Holds'!Q$16:Q$994),0)+IFERROR(SUMPRODUCT(('PE Holds'!$F$18:$F$993)*('PE Holds'!$E$18:$E$993=$B33),'PE Holds'!Q$18:Q$993),0)+IFERROR(SUMPRODUCT(('PE Holds'!$F$18:$F$993)*('PE Holds'!$E$18:$E$993=$B33),'PE Holds'!AN$18:AN$993),0)+IFERROR(SUMPRODUCT(('PU Holds'!$F$16:$F$994)*('PU Holds'!$E$16:$E$994=$B33),'PU Holds'!AN$16:AN$994),0)</f>
        <v>0</v>
      </c>
      <c r="J33" s="640" cm="1">
        <f t="array" ref="J33">IFERROR(SUMPRODUCT(('PU Holds'!$F$16:$F$994)*('PU Holds'!$E$16:$E$994=$B33),'PU Holds'!R$16:R$994),0)+IFERROR(SUMPRODUCT(('PE Holds'!$F$18:$F$993)*('PE Holds'!$E$18:$E$993=$B33),'PE Holds'!R$18:R$993),0)+IFERROR(SUMPRODUCT(('PE Holds'!$F$18:$F$993)*('PE Holds'!$E$18:$E$993=$B33),'PE Holds'!AO$18:AO$993),0)+IFERROR(SUMPRODUCT(('PU Holds'!$F$16:$F$994)*('PU Holds'!$E$16:$E$994=$B33),'PU Holds'!AO$16:AO$994),0)</f>
        <v>0</v>
      </c>
      <c r="K33" s="640" cm="1">
        <f t="array" ref="K33">IFERROR(SUMPRODUCT(('PU Holds'!$F$16:$F$994)*('PU Holds'!$E$16:$E$994=$B33),'PU Holds'!S$16:S$994),0)+IFERROR(SUMPRODUCT(('PE Holds'!$F$18:$F$993)*('PE Holds'!$E$18:$E$993=$B33),'PE Holds'!S$18:S$993),0)+IFERROR(SUMPRODUCT(('PE Holds'!$F$18:$F$993)*('PE Holds'!$E$18:$E$993=$B33),'PE Holds'!AP$18:AP$993),0)+IFERROR(SUMPRODUCT(('PU Holds'!$F$16:$F$994)*('PU Holds'!$E$16:$E$994=$B33),'PU Holds'!AP$16:AP$994),0)</f>
        <v>0</v>
      </c>
      <c r="L33" s="640" cm="1">
        <f t="array" ref="L33">IFERROR(SUMPRODUCT(('PU Holds'!$F$16:$F$994)*('PU Holds'!$E$16:$E$994=$B33),'PU Holds'!T$16:T$994),0)+IFERROR(SUMPRODUCT(('PE Holds'!$F$18:$F$993)*('PE Holds'!$E$18:$E$993=$B33),'PE Holds'!T$18:T$993),0)+IFERROR(SUMPRODUCT(('PE Holds'!$F$18:$F$993)*('PE Holds'!$E$18:$E$993=$B33),'PE Holds'!AQ$18:AQ$993),0)+IFERROR(SUMPRODUCT(('PU Holds'!$F$16:$F$994)*('PU Holds'!$E$16:$E$994=$B33),'PU Holds'!AQ$16:AQ$994),0)</f>
        <v>0</v>
      </c>
      <c r="M33" s="640" cm="1">
        <f t="array" ref="M33">IFERROR(SUMPRODUCT(('PU Holds'!$F$16:$F$994)*('PU Holds'!$E$16:$E$994=$B33),'PU Holds'!U$16:U$994),0)+IFERROR(SUMPRODUCT(('PE Holds'!$F$18:$F$993)*('PE Holds'!$E$18:$E$993=$B33),'PE Holds'!U$18:U$993),0)+IFERROR(SUMPRODUCT(('PE Holds'!$F$18:$F$993)*('PE Holds'!$E$18:$E$993=$B33),'PE Holds'!AR$18:AR$993),0)+IFERROR(SUMPRODUCT(('PU Holds'!$F$16:$F$994)*('PU Holds'!$E$16:$E$994=$B33),'PU Holds'!AR$16:AR$994),0)</f>
        <v>0</v>
      </c>
      <c r="N33" s="640" cm="1">
        <f t="array" ref="N33">IFERROR(SUMPRODUCT(('PU Holds'!$F$16:$F$994)*('PU Holds'!$E$16:$E$994=$B33),'PU Holds'!#REF!),0)+IFERROR(SUMPRODUCT(('PE Holds'!$F$18:$F$993)*('PE Holds'!$E$18:$E$993=$B33),'PE Holds'!V$18:V$993),0)+IFERROR(SUMPRODUCT(('PE Holds'!$F$18:$F$993)*('PE Holds'!$E$18:$E$993=$B33),'PE Holds'!AS$18:AS$993),0)+IFERROR(SUMPRODUCT(('PU Holds'!$F$16:$F$994)*('PU Holds'!$E$16:$E$994=$B33),'PU Holds'!AS$16:AS$994),0)</f>
        <v>0</v>
      </c>
      <c r="O33" s="640" cm="1">
        <f t="array" ref="O33">IFERROR(SUMPRODUCT(('PU Holds'!$F$16:$F$994)*('PU Holds'!$E$16:$E$994=$B33),'PU Holds'!W$16:W$994),0)+IFERROR(SUMPRODUCT(('PE Holds'!$F$18:$F$993)*('PE Holds'!$E$18:$E$993=$B33),'PE Holds'!W$18:W$993),0)+IFERROR(SUMPRODUCT(('PE Holds'!$F$18:$F$993)*('PE Holds'!$E$18:$E$993=$B33),'PE Holds'!AT$18:AT$993),0)+IFERROR(SUMPRODUCT(('PU Holds'!$F$16:$F$994)*('PU Holds'!$E$16:$E$994=$B33),'PU Holds'!AT$16:AT$994),0)</f>
        <v>0</v>
      </c>
      <c r="P33" s="640" cm="1">
        <f t="array" ref="P33">IFERROR(SUMPRODUCT(('PU Holds'!$F$16:$F$994)*('PU Holds'!$E$16:$E$994=$B33),'PU Holds'!X$16:X$994),0)+IFERROR(SUMPRODUCT(('PE Holds'!$F$18:$F$993)*('PE Holds'!$E$18:$E$993=$B33),'PE Holds'!X$18:X$993),0)+IFERROR(SUMPRODUCT(('PE Holds'!$F$18:$F$993)*('PE Holds'!$E$18:$E$993=$B33),'PE Holds'!AU$18:AU$993),0)+IFERROR(SUMPRODUCT(('PU Holds'!$F$16:$F$994)*('PU Holds'!$E$16:$E$994=$B33),'PU Holds'!AU$16:AU$994),0)</f>
        <v>0</v>
      </c>
      <c r="Q33" s="640" cm="1">
        <f t="array" ref="Q33">IFERROR(SUMPRODUCT(('PU Holds'!$F$16:$F$994)*('PU Holds'!$E$16:$E$994=$B33),'PU Holds'!Z$16:Z$994),0)+IFERROR(SUMPRODUCT(('PE Holds'!$F$18:$F$993)*('PE Holds'!$E$18:$E$993=$B33),'PE Holds'!Z$18:Z$993),0)+IFERROR(SUMPRODUCT(('PE Holds'!$F$18:$F$993)*('PE Holds'!$E$18:$E$993=$B33),'PE Holds'!AG$18:AG$993),0)+IFERROR(SUMPRODUCT(('PU Holds'!$F$16:$F$994)*('PU Holds'!$E$16:$E$994=$B33),'PU Holds'!AW$16:AW$994),0)</f>
        <v>0</v>
      </c>
      <c r="R33" s="640" cm="1">
        <f t="array" ref="R33">IFERROR(SUMPRODUCT(('PU Holds'!$F$16:$F$994)*('PU Holds'!$E$16:$E$994=$B33),'PU Holds'!AG$16:AG$994),0)+IFERROR(SUMPRODUCT(('PE Holds'!$F$18:$F$993)*('PE Holds'!$E$18:$E$993=$B33),'PE Holds'!AF$18:AF$993),0)+IFERROR(SUMPRODUCT(('PE Holds'!$F$18:$F$993)*('PE Holds'!$E$18:$E$993=$B33),'PE Holds'!AV$18:AV$993),0)+IFERROR(SUMPRODUCT(('PU Holds'!$F$16:$F$994)*('PU Holds'!$E$16:$E$994=$B33),'PU Holds'!AX$16:AX$994),0)</f>
        <v>0</v>
      </c>
      <c r="S33" s="640" cm="1">
        <f t="array" ref="S33">IFERROR(SUMPRODUCT(('PU Holds'!$F$16:$F$994)*('PU Holds'!$E$16:$E$994=$B33),'PU Holds'!AF$16:AF$994),0)+IFERROR(SUMPRODUCT(('PU Holds'!$F$16:$F$994)*('PU Holds'!$E$16:$E$994=$B33),'PU Holds'!BA$16:BA$994),0)</f>
        <v>0</v>
      </c>
      <c r="T33" s="995" t="str">
        <f t="shared" si="1"/>
        <v/>
      </c>
      <c r="U33" s="495"/>
      <c r="V33" s="495"/>
      <c r="W33" s="495"/>
      <c r="X33" s="496"/>
      <c r="Y33" s="496"/>
      <c r="AB33" s="496"/>
      <c r="AC33" s="497"/>
      <c r="AE33" s="497"/>
      <c r="AF33" s="497"/>
      <c r="AG33" s="498"/>
    </row>
    <row r="34" spans="2:33" ht="15.75" customHeight="1">
      <c r="B34" s="666" t="s">
        <v>28768</v>
      </c>
      <c r="C34" s="999">
        <f t="shared" si="0"/>
        <v>0</v>
      </c>
      <c r="D34" s="640" cm="1">
        <f t="array" ref="D34">IFERROR(SUMPRODUCT(('PU Holds'!$F$16:$F$994)*('PU Holds'!$E$16:$E$994=$B34),'PU Holds'!AC$16:AC$994),0)+IFERROR(SUMPRODUCT(('PE Holds'!$F$18:$F$993)*('PE Holds'!$E$18:$E$993=$B34),'PE Holds'!L$18:L$993),0)+IFERROR(SUMPRODUCT(('PE Holds'!$F$18:$F$993)*('PE Holds'!$E$18:$E$993=$B34),'PE Holds'!AI$18:AI$993),0)+IFERROR(SUMPRODUCT(('PU Holds'!$F$16:$F$994)*('PU Holds'!$E$16:$E$994=$B34),'PU Holds'!AZ$16:AZ$994),0)</f>
        <v>0</v>
      </c>
      <c r="E34" s="640" cm="1">
        <f t="array" ref="E34">IFERROR(SUMPRODUCT(('PU Holds'!$F$16:$F$994)*('PU Holds'!$E$16:$E$994=$B34),'PU Holds'!M$16:M$994),0)+IFERROR(SUMPRODUCT(('PE Holds'!$F$18:$F$993)*('PE Holds'!$E$18:$E$993=$B34),'PE Holds'!M$18:M$993),0)+IFERROR(SUMPRODUCT(('PE Holds'!$F$18:$F$993)*('PE Holds'!$E$18:$E$993=$B34),'PE Holds'!AJ$18:AJ$993),0)+IFERROR(SUMPRODUCT(('PU Holds'!$F$16:$F$994)*('PU Holds'!$E$16:$E$994=$B34),'PU Holds'!AJ$16:AJ$994),0)</f>
        <v>0</v>
      </c>
      <c r="F34" s="640" cm="1">
        <f t="array" ref="F34">IFERROR(SUMPRODUCT(('PU Holds'!$F$16:$F$994)*('PU Holds'!$E$16:$E$994=$B34),'PU Holds'!AB$16:AB$994),0)+IFERROR(SUMPRODUCT(('PE Holds'!$F$18:$F$993)*('PE Holds'!$E$18:$E$993=$B34),'PE Holds'!N$18:N$993),0)+IFERROR(SUMPRODUCT(('PE Holds'!$F$18:$F$993)*('PE Holds'!$E$18:$E$993=$B34),'PE Holds'!AK$18:AK$993),0)+IFERROR(SUMPRODUCT(('PU Holds'!$F$16:$F$994)*('PU Holds'!$E$16:$E$994=$B34),'PU Holds'!AY$16:AY$994),0)</f>
        <v>0</v>
      </c>
      <c r="G34" s="640" cm="1">
        <f t="array" ref="G34">IFERROR(SUMPRODUCT(('PU Holds'!$F$16:$F$994)*('PU Holds'!$E$16:$E$994=$B34),'PU Holds'!O$16:O$994),0)+IFERROR(SUMPRODUCT(('PE Holds'!$F$18:$F$993)*('PE Holds'!$E$18:$E$993=$B34),'PE Holds'!O$18:O$993),0)+IFERROR(SUMPRODUCT(('PE Holds'!$F$18:$F$993)*('PE Holds'!$E$18:$E$993=$B34),'PE Holds'!AL$18:AL$993),0)+IFERROR(SUMPRODUCT(('PU Holds'!$F$16:$F$994)*('PU Holds'!$E$16:$E$994=$B34),'PU Holds'!AL$16:AL$994),0)</f>
        <v>0</v>
      </c>
      <c r="H34" s="640" cm="1">
        <f t="array" ref="H34">IFERROR(SUMPRODUCT(('PU Holds'!$F$16:$F$994)*('PU Holds'!$E$16:$E$994=$B34),'PU Holds'!P$16:P$994),0)+IFERROR(SUMPRODUCT(('PE Holds'!$F$18:$F$993)*('PE Holds'!$E$18:$E$993=$B34),'PE Holds'!P$18:P$993),0)+IFERROR(SUMPRODUCT(('PE Holds'!$F$18:$F$993)*('PE Holds'!$E$18:$E$993=$B34),'PE Holds'!AM$18:AM$993),0)+IFERROR(SUMPRODUCT(('PU Holds'!$F$16:$F$994)*('PU Holds'!$E$16:$E$994=$B34),'PU Holds'!AM$16:AM$994),0)</f>
        <v>0</v>
      </c>
      <c r="I34" s="640" cm="1">
        <f t="array" ref="I34">IFERROR(SUMPRODUCT(('PU Holds'!$F$16:$F$994)*('PU Holds'!$E$16:$E$994=$B34),'PU Holds'!Q$16:Q$994),0)+IFERROR(SUMPRODUCT(('PE Holds'!$F$18:$F$993)*('PE Holds'!$E$18:$E$993=$B34),'PE Holds'!Q$18:Q$993),0)+IFERROR(SUMPRODUCT(('PE Holds'!$F$18:$F$993)*('PE Holds'!$E$18:$E$993=$B34),'PE Holds'!AN$18:AN$993),0)+IFERROR(SUMPRODUCT(('PU Holds'!$F$16:$F$994)*('PU Holds'!$E$16:$E$994=$B34),'PU Holds'!AN$16:AN$994),0)</f>
        <v>0</v>
      </c>
      <c r="J34" s="640" cm="1">
        <f t="array" ref="J34">IFERROR(SUMPRODUCT(('PU Holds'!$F$16:$F$994)*('PU Holds'!$E$16:$E$994=$B34),'PU Holds'!R$16:R$994),0)+IFERROR(SUMPRODUCT(('PE Holds'!$F$18:$F$993)*('PE Holds'!$E$18:$E$993=$B34),'PE Holds'!R$18:R$993),0)+IFERROR(SUMPRODUCT(('PE Holds'!$F$18:$F$993)*('PE Holds'!$E$18:$E$993=$B34),'PE Holds'!AO$18:AO$993),0)+IFERROR(SUMPRODUCT(('PU Holds'!$F$16:$F$994)*('PU Holds'!$E$16:$E$994=$B34),'PU Holds'!AO$16:AO$994),0)</f>
        <v>0</v>
      </c>
      <c r="K34" s="640" cm="1">
        <f t="array" ref="K34">IFERROR(SUMPRODUCT(('PU Holds'!$F$16:$F$994)*('PU Holds'!$E$16:$E$994=$B34),'PU Holds'!S$16:S$994),0)+IFERROR(SUMPRODUCT(('PE Holds'!$F$18:$F$993)*('PE Holds'!$E$18:$E$993=$B34),'PE Holds'!S$18:S$993),0)+IFERROR(SUMPRODUCT(('PE Holds'!$F$18:$F$993)*('PE Holds'!$E$18:$E$993=$B34),'PE Holds'!AP$18:AP$993),0)+IFERROR(SUMPRODUCT(('PU Holds'!$F$16:$F$994)*('PU Holds'!$E$16:$E$994=$B34),'PU Holds'!AP$16:AP$994),0)</f>
        <v>0</v>
      </c>
      <c r="L34" s="640" cm="1">
        <f t="array" ref="L34">IFERROR(SUMPRODUCT(('PU Holds'!$F$16:$F$994)*('PU Holds'!$E$16:$E$994=$B34),'PU Holds'!T$16:T$994),0)+IFERROR(SUMPRODUCT(('PE Holds'!$F$18:$F$993)*('PE Holds'!$E$18:$E$993=$B34),'PE Holds'!T$18:T$993),0)+IFERROR(SUMPRODUCT(('PE Holds'!$F$18:$F$993)*('PE Holds'!$E$18:$E$993=$B34),'PE Holds'!AQ$18:AQ$993),0)+IFERROR(SUMPRODUCT(('PU Holds'!$F$16:$F$994)*('PU Holds'!$E$16:$E$994=$B34),'PU Holds'!AQ$16:AQ$994),0)</f>
        <v>0</v>
      </c>
      <c r="M34" s="640" cm="1">
        <f t="array" ref="M34">IFERROR(SUMPRODUCT(('PU Holds'!$F$16:$F$994)*('PU Holds'!$E$16:$E$994=$B34),'PU Holds'!U$16:U$994),0)+IFERROR(SUMPRODUCT(('PE Holds'!$F$18:$F$993)*('PE Holds'!$E$18:$E$993=$B34),'PE Holds'!U$18:U$993),0)+IFERROR(SUMPRODUCT(('PE Holds'!$F$18:$F$993)*('PE Holds'!$E$18:$E$993=$B34),'PE Holds'!AR$18:AR$993),0)+IFERROR(SUMPRODUCT(('PU Holds'!$F$16:$F$994)*('PU Holds'!$E$16:$E$994=$B34),'PU Holds'!AR$16:AR$994),0)</f>
        <v>0</v>
      </c>
      <c r="N34" s="640" cm="1">
        <f t="array" ref="N34">IFERROR(SUMPRODUCT(('PU Holds'!$F$16:$F$994)*('PU Holds'!$E$16:$E$994=$B34),'PU Holds'!#REF!),0)+IFERROR(SUMPRODUCT(('PE Holds'!$F$18:$F$993)*('PE Holds'!$E$18:$E$993=$B34),'PE Holds'!V$18:V$993),0)+IFERROR(SUMPRODUCT(('PE Holds'!$F$18:$F$993)*('PE Holds'!$E$18:$E$993=$B34),'PE Holds'!AS$18:AS$993),0)+IFERROR(SUMPRODUCT(('PU Holds'!$F$16:$F$994)*('PU Holds'!$E$16:$E$994=$B34),'PU Holds'!AS$16:AS$994),0)</f>
        <v>0</v>
      </c>
      <c r="O34" s="640" cm="1">
        <f t="array" ref="O34">IFERROR(SUMPRODUCT(('PU Holds'!$F$16:$F$994)*('PU Holds'!$E$16:$E$994=$B34),'PU Holds'!W$16:W$994),0)+IFERROR(SUMPRODUCT(('PE Holds'!$F$18:$F$993)*('PE Holds'!$E$18:$E$993=$B34),'PE Holds'!W$18:W$993),0)+IFERROR(SUMPRODUCT(('PE Holds'!$F$18:$F$993)*('PE Holds'!$E$18:$E$993=$B34),'PE Holds'!AT$18:AT$993),0)+IFERROR(SUMPRODUCT(('PU Holds'!$F$16:$F$994)*('PU Holds'!$E$16:$E$994=$B34),'PU Holds'!AT$16:AT$994),0)</f>
        <v>0</v>
      </c>
      <c r="P34" s="640" cm="1">
        <f t="array" ref="P34">IFERROR(SUMPRODUCT(('PU Holds'!$F$16:$F$994)*('PU Holds'!$E$16:$E$994=$B34),'PU Holds'!X$16:X$994),0)+IFERROR(SUMPRODUCT(('PE Holds'!$F$18:$F$993)*('PE Holds'!$E$18:$E$993=$B34),'PE Holds'!X$18:X$993),0)+IFERROR(SUMPRODUCT(('PE Holds'!$F$18:$F$993)*('PE Holds'!$E$18:$E$993=$B34),'PE Holds'!AU$18:AU$993),0)+IFERROR(SUMPRODUCT(('PU Holds'!$F$16:$F$994)*('PU Holds'!$E$16:$E$994=$B34),'PU Holds'!AU$16:AU$994),0)</f>
        <v>0</v>
      </c>
      <c r="Q34" s="640" cm="1">
        <f t="array" ref="Q34">IFERROR(SUMPRODUCT(('PU Holds'!$F$16:$F$994)*('PU Holds'!$E$16:$E$994=$B34),'PU Holds'!Z$16:Z$994),0)+IFERROR(SUMPRODUCT(('PE Holds'!$F$18:$F$993)*('PE Holds'!$E$18:$E$993=$B34),'PE Holds'!Z$18:Z$993),0)+IFERROR(SUMPRODUCT(('PE Holds'!$F$18:$F$993)*('PE Holds'!$E$18:$E$993=$B34),'PE Holds'!AG$18:AG$993),0)+IFERROR(SUMPRODUCT(('PU Holds'!$F$16:$F$994)*('PU Holds'!$E$16:$E$994=$B34),'PU Holds'!AW$16:AW$994),0)</f>
        <v>0</v>
      </c>
      <c r="R34" s="640" cm="1">
        <f t="array" ref="R34">IFERROR(SUMPRODUCT(('PU Holds'!$F$16:$F$994)*('PU Holds'!$E$16:$E$994=$B34),'PU Holds'!AG$16:AG$994),0)+IFERROR(SUMPRODUCT(('PE Holds'!$F$18:$F$993)*('PE Holds'!$E$18:$E$993=$B34),'PE Holds'!AF$18:AF$993),0)+IFERROR(SUMPRODUCT(('PE Holds'!$F$18:$F$993)*('PE Holds'!$E$18:$E$993=$B34),'PE Holds'!AV$18:AV$993),0)+IFERROR(SUMPRODUCT(('PU Holds'!$F$16:$F$994)*('PU Holds'!$E$16:$E$994=$B34),'PU Holds'!AX$16:AX$994),0)</f>
        <v>0</v>
      </c>
      <c r="S34" s="640" cm="1">
        <f t="array" ref="S34">IFERROR(SUMPRODUCT(('PU Holds'!$F$16:$F$994)*('PU Holds'!$E$16:$E$994=$B34),'PU Holds'!AF$16:AF$994),0)+IFERROR(SUMPRODUCT(('PU Holds'!$F$16:$F$994)*('PU Holds'!$E$16:$E$994=$B34),'PU Holds'!BA$16:BA$994),0)</f>
        <v>0</v>
      </c>
      <c r="T34" s="995" t="str">
        <f t="shared" si="1"/>
        <v/>
      </c>
      <c r="U34" s="495"/>
      <c r="V34" s="495"/>
      <c r="W34" s="495"/>
      <c r="X34" s="496"/>
      <c r="Y34" s="496"/>
      <c r="AB34" s="496"/>
      <c r="AC34" s="497"/>
      <c r="AE34" s="497"/>
      <c r="AF34" s="497"/>
      <c r="AG34" s="498"/>
    </row>
    <row r="35" spans="2:33" ht="15.75" customHeight="1">
      <c r="B35" s="666" t="s">
        <v>28769</v>
      </c>
      <c r="C35" s="999">
        <f t="shared" si="0"/>
        <v>0</v>
      </c>
      <c r="D35" s="640" cm="1">
        <f t="array" ref="D35">IFERROR(SUMPRODUCT(('PU Holds'!$F$16:$F$994)*('PU Holds'!$E$16:$E$994=$B35),'PU Holds'!AC$16:AC$994),0)+IFERROR(SUMPRODUCT(('PE Holds'!$F$18:$F$993)*('PE Holds'!$E$18:$E$993=$B35),'PE Holds'!L$18:L$993),0)+IFERROR(SUMPRODUCT(('PE Holds'!$F$18:$F$993)*('PE Holds'!$E$18:$E$993=$B35),'PE Holds'!AI$18:AI$993),0)+IFERROR(SUMPRODUCT(('PU Holds'!$F$16:$F$994)*('PU Holds'!$E$16:$E$994=$B35),'PU Holds'!AZ$16:AZ$994),0)</f>
        <v>0</v>
      </c>
      <c r="E35" s="640" cm="1">
        <f t="array" ref="E35">IFERROR(SUMPRODUCT(('PU Holds'!$F$16:$F$994)*('PU Holds'!$E$16:$E$994=$B35),'PU Holds'!M$16:M$994),0)+IFERROR(SUMPRODUCT(('PE Holds'!$F$18:$F$993)*('PE Holds'!$E$18:$E$993=$B35),'PE Holds'!M$18:M$993),0)+IFERROR(SUMPRODUCT(('PE Holds'!$F$18:$F$993)*('PE Holds'!$E$18:$E$993=$B35),'PE Holds'!AJ$18:AJ$993),0)+IFERROR(SUMPRODUCT(('PU Holds'!$F$16:$F$994)*('PU Holds'!$E$16:$E$994=$B35),'PU Holds'!AJ$16:AJ$994),0)</f>
        <v>0</v>
      </c>
      <c r="F35" s="640" cm="1">
        <f t="array" ref="F35">IFERROR(SUMPRODUCT(('PU Holds'!$F$16:$F$994)*('PU Holds'!$E$16:$E$994=$B35),'PU Holds'!AB$16:AB$994),0)+IFERROR(SUMPRODUCT(('PE Holds'!$F$18:$F$993)*('PE Holds'!$E$18:$E$993=$B35),'PE Holds'!N$18:N$993),0)+IFERROR(SUMPRODUCT(('PE Holds'!$F$18:$F$993)*('PE Holds'!$E$18:$E$993=$B35),'PE Holds'!AK$18:AK$993),0)+IFERROR(SUMPRODUCT(('PU Holds'!$F$16:$F$994)*('PU Holds'!$E$16:$E$994=$B35),'PU Holds'!AY$16:AY$994),0)</f>
        <v>0</v>
      </c>
      <c r="G35" s="640" cm="1">
        <f t="array" ref="G35">IFERROR(SUMPRODUCT(('PU Holds'!$F$16:$F$994)*('PU Holds'!$E$16:$E$994=$B35),'PU Holds'!O$16:O$994),0)+IFERROR(SUMPRODUCT(('PE Holds'!$F$18:$F$993)*('PE Holds'!$E$18:$E$993=$B35),'PE Holds'!O$18:O$993),0)+IFERROR(SUMPRODUCT(('PE Holds'!$F$18:$F$993)*('PE Holds'!$E$18:$E$993=$B35),'PE Holds'!AL$18:AL$993),0)+IFERROR(SUMPRODUCT(('PU Holds'!$F$16:$F$994)*('PU Holds'!$E$16:$E$994=$B35),'PU Holds'!AL$16:AL$994),0)</f>
        <v>0</v>
      </c>
      <c r="H35" s="640" cm="1">
        <f t="array" ref="H35">IFERROR(SUMPRODUCT(('PU Holds'!$F$16:$F$994)*('PU Holds'!$E$16:$E$994=$B35),'PU Holds'!P$16:P$994),0)+IFERROR(SUMPRODUCT(('PE Holds'!$F$18:$F$993)*('PE Holds'!$E$18:$E$993=$B35),'PE Holds'!P$18:P$993),0)+IFERROR(SUMPRODUCT(('PE Holds'!$F$18:$F$993)*('PE Holds'!$E$18:$E$993=$B35),'PE Holds'!AM$18:AM$993),0)+IFERROR(SUMPRODUCT(('PU Holds'!$F$16:$F$994)*('PU Holds'!$E$16:$E$994=$B35),'PU Holds'!AM$16:AM$994),0)</f>
        <v>0</v>
      </c>
      <c r="I35" s="640" cm="1">
        <f t="array" ref="I35">IFERROR(SUMPRODUCT(('PU Holds'!$F$16:$F$994)*('PU Holds'!$E$16:$E$994=$B35),'PU Holds'!Q$16:Q$994),0)+IFERROR(SUMPRODUCT(('PE Holds'!$F$18:$F$993)*('PE Holds'!$E$18:$E$993=$B35),'PE Holds'!Q$18:Q$993),0)+IFERROR(SUMPRODUCT(('PE Holds'!$F$18:$F$993)*('PE Holds'!$E$18:$E$993=$B35),'PE Holds'!AN$18:AN$993),0)+IFERROR(SUMPRODUCT(('PU Holds'!$F$16:$F$994)*('PU Holds'!$E$16:$E$994=$B35),'PU Holds'!AN$16:AN$994),0)</f>
        <v>0</v>
      </c>
      <c r="J35" s="640" cm="1">
        <f t="array" ref="J35">IFERROR(SUMPRODUCT(('PU Holds'!$F$16:$F$994)*('PU Holds'!$E$16:$E$994=$B35),'PU Holds'!R$16:R$994),0)+IFERROR(SUMPRODUCT(('PE Holds'!$F$18:$F$993)*('PE Holds'!$E$18:$E$993=$B35),'PE Holds'!R$18:R$993),0)+IFERROR(SUMPRODUCT(('PE Holds'!$F$18:$F$993)*('PE Holds'!$E$18:$E$993=$B35),'PE Holds'!AO$18:AO$993),0)+IFERROR(SUMPRODUCT(('PU Holds'!$F$16:$F$994)*('PU Holds'!$E$16:$E$994=$B35),'PU Holds'!AO$16:AO$994),0)</f>
        <v>0</v>
      </c>
      <c r="K35" s="640" cm="1">
        <f t="array" ref="K35">IFERROR(SUMPRODUCT(('PU Holds'!$F$16:$F$994)*('PU Holds'!$E$16:$E$994=$B35),'PU Holds'!S$16:S$994),0)+IFERROR(SUMPRODUCT(('PE Holds'!$F$18:$F$993)*('PE Holds'!$E$18:$E$993=$B35),'PE Holds'!S$18:S$993),0)+IFERROR(SUMPRODUCT(('PE Holds'!$F$18:$F$993)*('PE Holds'!$E$18:$E$993=$B35),'PE Holds'!AP$18:AP$993),0)+IFERROR(SUMPRODUCT(('PU Holds'!$F$16:$F$994)*('PU Holds'!$E$16:$E$994=$B35),'PU Holds'!AP$16:AP$994),0)</f>
        <v>0</v>
      </c>
      <c r="L35" s="640" cm="1">
        <f t="array" ref="L35">IFERROR(SUMPRODUCT(('PU Holds'!$F$16:$F$994)*('PU Holds'!$E$16:$E$994=$B35),'PU Holds'!T$16:T$994),0)+IFERROR(SUMPRODUCT(('PE Holds'!$F$18:$F$993)*('PE Holds'!$E$18:$E$993=$B35),'PE Holds'!T$18:T$993),0)+IFERROR(SUMPRODUCT(('PE Holds'!$F$18:$F$993)*('PE Holds'!$E$18:$E$993=$B35),'PE Holds'!AQ$18:AQ$993),0)+IFERROR(SUMPRODUCT(('PU Holds'!$F$16:$F$994)*('PU Holds'!$E$16:$E$994=$B35),'PU Holds'!AQ$16:AQ$994),0)</f>
        <v>0</v>
      </c>
      <c r="M35" s="640" cm="1">
        <f t="array" ref="M35">IFERROR(SUMPRODUCT(('PU Holds'!$F$16:$F$994)*('PU Holds'!$E$16:$E$994=$B35),'PU Holds'!U$16:U$994),0)+IFERROR(SUMPRODUCT(('PE Holds'!$F$18:$F$993)*('PE Holds'!$E$18:$E$993=$B35),'PE Holds'!U$18:U$993),0)+IFERROR(SUMPRODUCT(('PE Holds'!$F$18:$F$993)*('PE Holds'!$E$18:$E$993=$B35),'PE Holds'!AR$18:AR$993),0)+IFERROR(SUMPRODUCT(('PU Holds'!$F$16:$F$994)*('PU Holds'!$E$16:$E$994=$B35),'PU Holds'!AR$16:AR$994),0)</f>
        <v>0</v>
      </c>
      <c r="N35" s="640" cm="1">
        <f t="array" ref="N35">IFERROR(SUMPRODUCT(('PU Holds'!$F$16:$F$994)*('PU Holds'!$E$16:$E$994=$B35),'PU Holds'!#REF!),0)+IFERROR(SUMPRODUCT(('PE Holds'!$F$18:$F$993)*('PE Holds'!$E$18:$E$993=$B35),'PE Holds'!V$18:V$993),0)+IFERROR(SUMPRODUCT(('PE Holds'!$F$18:$F$993)*('PE Holds'!$E$18:$E$993=$B35),'PE Holds'!AS$18:AS$993),0)+IFERROR(SUMPRODUCT(('PU Holds'!$F$16:$F$994)*('PU Holds'!$E$16:$E$994=$B35),'PU Holds'!AS$16:AS$994),0)</f>
        <v>0</v>
      </c>
      <c r="O35" s="640" cm="1">
        <f t="array" ref="O35">IFERROR(SUMPRODUCT(('PU Holds'!$F$16:$F$994)*('PU Holds'!$E$16:$E$994=$B35),'PU Holds'!W$16:W$994),0)+IFERROR(SUMPRODUCT(('PE Holds'!$F$18:$F$993)*('PE Holds'!$E$18:$E$993=$B35),'PE Holds'!W$18:W$993),0)+IFERROR(SUMPRODUCT(('PE Holds'!$F$18:$F$993)*('PE Holds'!$E$18:$E$993=$B35),'PE Holds'!AT$18:AT$993),0)+IFERROR(SUMPRODUCT(('PU Holds'!$F$16:$F$994)*('PU Holds'!$E$16:$E$994=$B35),'PU Holds'!AT$16:AT$994),0)</f>
        <v>0</v>
      </c>
      <c r="P35" s="640" cm="1">
        <f t="array" ref="P35">IFERROR(SUMPRODUCT(('PU Holds'!$F$16:$F$994)*('PU Holds'!$E$16:$E$994=$B35),'PU Holds'!X$16:X$994),0)+IFERROR(SUMPRODUCT(('PE Holds'!$F$18:$F$993)*('PE Holds'!$E$18:$E$993=$B35),'PE Holds'!X$18:X$993),0)+IFERROR(SUMPRODUCT(('PE Holds'!$F$18:$F$993)*('PE Holds'!$E$18:$E$993=$B35),'PE Holds'!AU$18:AU$993),0)+IFERROR(SUMPRODUCT(('PU Holds'!$F$16:$F$994)*('PU Holds'!$E$16:$E$994=$B35),'PU Holds'!AU$16:AU$994),0)</f>
        <v>0</v>
      </c>
      <c r="Q35" s="640" cm="1">
        <f t="array" ref="Q35">IFERROR(SUMPRODUCT(('PU Holds'!$F$16:$F$994)*('PU Holds'!$E$16:$E$994=$B35),'PU Holds'!Z$16:Z$994),0)+IFERROR(SUMPRODUCT(('PE Holds'!$F$18:$F$993)*('PE Holds'!$E$18:$E$993=$B35),'PE Holds'!Z$18:Z$993),0)+IFERROR(SUMPRODUCT(('PE Holds'!$F$18:$F$993)*('PE Holds'!$E$18:$E$993=$B35),'PE Holds'!AG$18:AG$993),0)+IFERROR(SUMPRODUCT(('PU Holds'!$F$16:$F$994)*('PU Holds'!$E$16:$E$994=$B35),'PU Holds'!AW$16:AW$994),0)</f>
        <v>0</v>
      </c>
      <c r="R35" s="640" cm="1">
        <f t="array" ref="R35">IFERROR(SUMPRODUCT(('PU Holds'!$F$16:$F$994)*('PU Holds'!$E$16:$E$994=$B35),'PU Holds'!AG$16:AG$994),0)+IFERROR(SUMPRODUCT(('PE Holds'!$F$18:$F$993)*('PE Holds'!$E$18:$E$993=$B35),'PE Holds'!AF$18:AF$993),0)+IFERROR(SUMPRODUCT(('PE Holds'!$F$18:$F$993)*('PE Holds'!$E$18:$E$993=$B35),'PE Holds'!AV$18:AV$993),0)+IFERROR(SUMPRODUCT(('PU Holds'!$F$16:$F$994)*('PU Holds'!$E$16:$E$994=$B35),'PU Holds'!AX$16:AX$994),0)</f>
        <v>0</v>
      </c>
      <c r="S35" s="640" cm="1">
        <f t="array" ref="S35">IFERROR(SUMPRODUCT(('PU Holds'!$F$16:$F$994)*('PU Holds'!$E$16:$E$994=$B35),'PU Holds'!AF$16:AF$994),0)+IFERROR(SUMPRODUCT(('PU Holds'!$F$16:$F$994)*('PU Holds'!$E$16:$E$994=$B35),'PU Holds'!BA$16:BA$994),0)</f>
        <v>0</v>
      </c>
      <c r="T35" s="995" t="str">
        <f t="shared" si="1"/>
        <v/>
      </c>
      <c r="U35" s="495"/>
      <c r="V35" s="495"/>
      <c r="W35" s="495"/>
      <c r="X35" s="496"/>
      <c r="Y35" s="496"/>
      <c r="AB35" s="496"/>
      <c r="AC35" s="497"/>
      <c r="AE35" s="497"/>
      <c r="AF35" s="497"/>
      <c r="AG35" s="498"/>
    </row>
    <row r="36" spans="2:33" ht="15.75" customHeight="1">
      <c r="B36" s="666" t="s">
        <v>28770</v>
      </c>
      <c r="C36" s="999">
        <f t="shared" si="0"/>
        <v>0</v>
      </c>
      <c r="D36" s="640" cm="1">
        <f t="array" ref="D36">IFERROR(SUMPRODUCT(('PU Holds'!$F$16:$F$994)*('PU Holds'!$E$16:$E$994=$B36),'PU Holds'!AC$16:AC$994),0)+IFERROR(SUMPRODUCT(('PE Holds'!$F$18:$F$993)*('PE Holds'!$E$18:$E$993=$B36),'PE Holds'!L$18:L$993),0)+IFERROR(SUMPRODUCT(('PE Holds'!$F$18:$F$993)*('PE Holds'!$E$18:$E$993=$B36),'PE Holds'!AI$18:AI$993),0)+IFERROR(SUMPRODUCT(('PU Holds'!$F$16:$F$994)*('PU Holds'!$E$16:$E$994=$B36),'PU Holds'!AZ$16:AZ$994),0)</f>
        <v>0</v>
      </c>
      <c r="E36" s="640" cm="1">
        <f t="array" ref="E36">IFERROR(SUMPRODUCT(('PU Holds'!$F$16:$F$994)*('PU Holds'!$E$16:$E$994=$B36),'PU Holds'!M$16:M$994),0)+IFERROR(SUMPRODUCT(('PE Holds'!$F$18:$F$993)*('PE Holds'!$E$18:$E$993=$B36),'PE Holds'!M$18:M$993),0)+IFERROR(SUMPRODUCT(('PE Holds'!$F$18:$F$993)*('PE Holds'!$E$18:$E$993=$B36),'PE Holds'!AJ$18:AJ$993),0)+IFERROR(SUMPRODUCT(('PU Holds'!$F$16:$F$994)*('PU Holds'!$E$16:$E$994=$B36),'PU Holds'!AJ$16:AJ$994),0)</f>
        <v>0</v>
      </c>
      <c r="F36" s="640" cm="1">
        <f t="array" ref="F36">IFERROR(SUMPRODUCT(('PU Holds'!$F$16:$F$994)*('PU Holds'!$E$16:$E$994=$B36),'PU Holds'!AB$16:AB$994),0)+IFERROR(SUMPRODUCT(('PE Holds'!$F$18:$F$993)*('PE Holds'!$E$18:$E$993=$B36),'PE Holds'!N$18:N$993),0)+IFERROR(SUMPRODUCT(('PE Holds'!$F$18:$F$993)*('PE Holds'!$E$18:$E$993=$B36),'PE Holds'!AK$18:AK$993),0)+IFERROR(SUMPRODUCT(('PU Holds'!$F$16:$F$994)*('PU Holds'!$E$16:$E$994=$B36),'PU Holds'!AY$16:AY$994),0)</f>
        <v>0</v>
      </c>
      <c r="G36" s="640" cm="1">
        <f t="array" ref="G36">IFERROR(SUMPRODUCT(('PU Holds'!$F$16:$F$994)*('PU Holds'!$E$16:$E$994=$B36),'PU Holds'!O$16:O$994),0)+IFERROR(SUMPRODUCT(('PE Holds'!$F$18:$F$993)*('PE Holds'!$E$18:$E$993=$B36),'PE Holds'!O$18:O$993),0)+IFERROR(SUMPRODUCT(('PE Holds'!$F$18:$F$993)*('PE Holds'!$E$18:$E$993=$B36),'PE Holds'!AL$18:AL$993),0)+IFERROR(SUMPRODUCT(('PU Holds'!$F$16:$F$994)*('PU Holds'!$E$16:$E$994=$B36),'PU Holds'!AL$16:AL$994),0)</f>
        <v>0</v>
      </c>
      <c r="H36" s="640" cm="1">
        <f t="array" ref="H36">IFERROR(SUMPRODUCT(('PU Holds'!$F$16:$F$994)*('PU Holds'!$E$16:$E$994=$B36),'PU Holds'!P$16:P$994),0)+IFERROR(SUMPRODUCT(('PE Holds'!$F$18:$F$993)*('PE Holds'!$E$18:$E$993=$B36),'PE Holds'!P$18:P$993),0)+IFERROR(SUMPRODUCT(('PE Holds'!$F$18:$F$993)*('PE Holds'!$E$18:$E$993=$B36),'PE Holds'!AM$18:AM$993),0)+IFERROR(SUMPRODUCT(('PU Holds'!$F$16:$F$994)*('PU Holds'!$E$16:$E$994=$B36),'PU Holds'!AM$16:AM$994),0)</f>
        <v>0</v>
      </c>
      <c r="I36" s="640" cm="1">
        <f t="array" ref="I36">IFERROR(SUMPRODUCT(('PU Holds'!$F$16:$F$994)*('PU Holds'!$E$16:$E$994=$B36),'PU Holds'!Q$16:Q$994),0)+IFERROR(SUMPRODUCT(('PE Holds'!$F$18:$F$993)*('PE Holds'!$E$18:$E$993=$B36),'PE Holds'!Q$18:Q$993),0)+IFERROR(SUMPRODUCT(('PE Holds'!$F$18:$F$993)*('PE Holds'!$E$18:$E$993=$B36),'PE Holds'!AN$18:AN$993),0)+IFERROR(SUMPRODUCT(('PU Holds'!$F$16:$F$994)*('PU Holds'!$E$16:$E$994=$B36),'PU Holds'!AN$16:AN$994),0)</f>
        <v>0</v>
      </c>
      <c r="J36" s="640" cm="1">
        <f t="array" ref="J36">IFERROR(SUMPRODUCT(('PU Holds'!$F$16:$F$994)*('PU Holds'!$E$16:$E$994=$B36),'PU Holds'!R$16:R$994),0)+IFERROR(SUMPRODUCT(('PE Holds'!$F$18:$F$993)*('PE Holds'!$E$18:$E$993=$B36),'PE Holds'!R$18:R$993),0)+IFERROR(SUMPRODUCT(('PE Holds'!$F$18:$F$993)*('PE Holds'!$E$18:$E$993=$B36),'PE Holds'!AO$18:AO$993),0)+IFERROR(SUMPRODUCT(('PU Holds'!$F$16:$F$994)*('PU Holds'!$E$16:$E$994=$B36),'PU Holds'!AO$16:AO$994),0)</f>
        <v>0</v>
      </c>
      <c r="K36" s="640" cm="1">
        <f t="array" ref="K36">IFERROR(SUMPRODUCT(('PU Holds'!$F$16:$F$994)*('PU Holds'!$E$16:$E$994=$B36),'PU Holds'!S$16:S$994),0)+IFERROR(SUMPRODUCT(('PE Holds'!$F$18:$F$993)*('PE Holds'!$E$18:$E$993=$B36),'PE Holds'!S$18:S$993),0)+IFERROR(SUMPRODUCT(('PE Holds'!$F$18:$F$993)*('PE Holds'!$E$18:$E$993=$B36),'PE Holds'!AP$18:AP$993),0)+IFERROR(SUMPRODUCT(('PU Holds'!$F$16:$F$994)*('PU Holds'!$E$16:$E$994=$B36),'PU Holds'!AP$16:AP$994),0)</f>
        <v>0</v>
      </c>
      <c r="L36" s="640" cm="1">
        <f t="array" ref="L36">IFERROR(SUMPRODUCT(('PU Holds'!$F$16:$F$994)*('PU Holds'!$E$16:$E$994=$B36),'PU Holds'!T$16:T$994),0)+IFERROR(SUMPRODUCT(('PE Holds'!$F$18:$F$993)*('PE Holds'!$E$18:$E$993=$B36),'PE Holds'!T$18:T$993),0)+IFERROR(SUMPRODUCT(('PE Holds'!$F$18:$F$993)*('PE Holds'!$E$18:$E$993=$B36),'PE Holds'!AQ$18:AQ$993),0)+IFERROR(SUMPRODUCT(('PU Holds'!$F$16:$F$994)*('PU Holds'!$E$16:$E$994=$B36),'PU Holds'!AQ$16:AQ$994),0)</f>
        <v>0</v>
      </c>
      <c r="M36" s="640" cm="1">
        <f t="array" ref="M36">IFERROR(SUMPRODUCT(('PU Holds'!$F$16:$F$994)*('PU Holds'!$E$16:$E$994=$B36),'PU Holds'!U$16:U$994),0)+IFERROR(SUMPRODUCT(('PE Holds'!$F$18:$F$993)*('PE Holds'!$E$18:$E$993=$B36),'PE Holds'!U$18:U$993),0)+IFERROR(SUMPRODUCT(('PE Holds'!$F$18:$F$993)*('PE Holds'!$E$18:$E$993=$B36),'PE Holds'!AR$18:AR$993),0)+IFERROR(SUMPRODUCT(('PU Holds'!$F$16:$F$994)*('PU Holds'!$E$16:$E$994=$B36),'PU Holds'!AR$16:AR$994),0)</f>
        <v>0</v>
      </c>
      <c r="N36" s="640" cm="1">
        <f t="array" ref="N36">IFERROR(SUMPRODUCT(('PU Holds'!$F$16:$F$994)*('PU Holds'!$E$16:$E$994=$B36),'PU Holds'!#REF!),0)+IFERROR(SUMPRODUCT(('PE Holds'!$F$18:$F$993)*('PE Holds'!$E$18:$E$993=$B36),'PE Holds'!V$18:V$993),0)+IFERROR(SUMPRODUCT(('PE Holds'!$F$18:$F$993)*('PE Holds'!$E$18:$E$993=$B36),'PE Holds'!AS$18:AS$993),0)+IFERROR(SUMPRODUCT(('PU Holds'!$F$16:$F$994)*('PU Holds'!$E$16:$E$994=$B36),'PU Holds'!AS$16:AS$994),0)</f>
        <v>0</v>
      </c>
      <c r="O36" s="640" cm="1">
        <f t="array" ref="O36">IFERROR(SUMPRODUCT(('PU Holds'!$F$16:$F$994)*('PU Holds'!$E$16:$E$994=$B36),'PU Holds'!W$16:W$994),0)+IFERROR(SUMPRODUCT(('PE Holds'!$F$18:$F$993)*('PE Holds'!$E$18:$E$993=$B36),'PE Holds'!W$18:W$993),0)+IFERROR(SUMPRODUCT(('PE Holds'!$F$18:$F$993)*('PE Holds'!$E$18:$E$993=$B36),'PE Holds'!AT$18:AT$993),0)+IFERROR(SUMPRODUCT(('PU Holds'!$F$16:$F$994)*('PU Holds'!$E$16:$E$994=$B36),'PU Holds'!AT$16:AT$994),0)</f>
        <v>0</v>
      </c>
      <c r="P36" s="640" cm="1">
        <f t="array" ref="P36">IFERROR(SUMPRODUCT(('PU Holds'!$F$16:$F$994)*('PU Holds'!$E$16:$E$994=$B36),'PU Holds'!X$16:X$994),0)+IFERROR(SUMPRODUCT(('PE Holds'!$F$18:$F$993)*('PE Holds'!$E$18:$E$993=$B36),'PE Holds'!X$18:X$993),0)+IFERROR(SUMPRODUCT(('PE Holds'!$F$18:$F$993)*('PE Holds'!$E$18:$E$993=$B36),'PE Holds'!AU$18:AU$993),0)+IFERROR(SUMPRODUCT(('PU Holds'!$F$16:$F$994)*('PU Holds'!$E$16:$E$994=$B36),'PU Holds'!AU$16:AU$994),0)</f>
        <v>0</v>
      </c>
      <c r="Q36" s="640" cm="1">
        <f t="array" ref="Q36">IFERROR(SUMPRODUCT(('PU Holds'!$F$16:$F$994)*('PU Holds'!$E$16:$E$994=$B36),'PU Holds'!Z$16:Z$994),0)+IFERROR(SUMPRODUCT(('PE Holds'!$F$18:$F$993)*('PE Holds'!$E$18:$E$993=$B36),'PE Holds'!Z$18:Z$993),0)+IFERROR(SUMPRODUCT(('PE Holds'!$F$18:$F$993)*('PE Holds'!$E$18:$E$993=$B36),'PE Holds'!AG$18:AG$993),0)+IFERROR(SUMPRODUCT(('PU Holds'!$F$16:$F$994)*('PU Holds'!$E$16:$E$994=$B36),'PU Holds'!AW$16:AW$994),0)</f>
        <v>0</v>
      </c>
      <c r="R36" s="640" cm="1">
        <f t="array" ref="R36">IFERROR(SUMPRODUCT(('PU Holds'!$F$16:$F$994)*('PU Holds'!$E$16:$E$994=$B36),'PU Holds'!AG$16:AG$994),0)+IFERROR(SUMPRODUCT(('PE Holds'!$F$18:$F$993)*('PE Holds'!$E$18:$E$993=$B36),'PE Holds'!AF$18:AF$993),0)+IFERROR(SUMPRODUCT(('PE Holds'!$F$18:$F$993)*('PE Holds'!$E$18:$E$993=$B36),'PE Holds'!AV$18:AV$993),0)+IFERROR(SUMPRODUCT(('PU Holds'!$F$16:$F$994)*('PU Holds'!$E$16:$E$994=$B36),'PU Holds'!AX$16:AX$994),0)</f>
        <v>0</v>
      </c>
      <c r="S36" s="640" cm="1">
        <f t="array" ref="S36">IFERROR(SUMPRODUCT(('PU Holds'!$F$16:$F$994)*('PU Holds'!$E$16:$E$994=$B36),'PU Holds'!AF$16:AF$994),0)+IFERROR(SUMPRODUCT(('PU Holds'!$F$16:$F$994)*('PU Holds'!$E$16:$E$994=$B36),'PU Holds'!BA$16:BA$994),0)</f>
        <v>0</v>
      </c>
      <c r="T36" s="995" t="str">
        <f t="shared" si="1"/>
        <v/>
      </c>
      <c r="U36" s="495"/>
      <c r="V36" s="495"/>
      <c r="W36" s="495"/>
      <c r="X36" s="496"/>
      <c r="Y36" s="496"/>
      <c r="AB36" s="496"/>
      <c r="AC36" s="497"/>
      <c r="AE36" s="497"/>
      <c r="AF36" s="497"/>
      <c r="AG36" s="498"/>
    </row>
    <row r="37" spans="2:33" ht="15.75" customHeight="1">
      <c r="B37" s="666" t="s">
        <v>28771</v>
      </c>
      <c r="C37" s="999">
        <f t="shared" si="0"/>
        <v>0</v>
      </c>
      <c r="D37" s="640" cm="1">
        <f t="array" ref="D37">IFERROR(SUMPRODUCT(('PU Holds'!$F$16:$F$994)*('PU Holds'!$E$16:$E$994=$B37),'PU Holds'!AC$16:AC$994),0)+IFERROR(SUMPRODUCT(('PE Holds'!$F$18:$F$993)*('PE Holds'!$E$18:$E$993=$B37),'PE Holds'!L$18:L$993),0)+IFERROR(SUMPRODUCT(('PE Holds'!$F$18:$F$993)*('PE Holds'!$E$18:$E$993=$B37),'PE Holds'!AI$18:AI$993),0)+IFERROR(SUMPRODUCT(('PU Holds'!$F$16:$F$994)*('PU Holds'!$E$16:$E$994=$B37),'PU Holds'!AZ$16:AZ$994),0)</f>
        <v>0</v>
      </c>
      <c r="E37" s="640" cm="1">
        <f t="array" ref="E37">IFERROR(SUMPRODUCT(('PU Holds'!$F$16:$F$994)*('PU Holds'!$E$16:$E$994=$B37),'PU Holds'!M$16:M$994),0)+IFERROR(SUMPRODUCT(('PE Holds'!$F$18:$F$993)*('PE Holds'!$E$18:$E$993=$B37),'PE Holds'!M$18:M$993),0)+IFERROR(SUMPRODUCT(('PE Holds'!$F$18:$F$993)*('PE Holds'!$E$18:$E$993=$B37),'PE Holds'!AJ$18:AJ$993),0)+IFERROR(SUMPRODUCT(('PU Holds'!$F$16:$F$994)*('PU Holds'!$E$16:$E$994=$B37),'PU Holds'!AJ$16:AJ$994),0)</f>
        <v>0</v>
      </c>
      <c r="F37" s="640" cm="1">
        <f t="array" ref="F37">IFERROR(SUMPRODUCT(('PU Holds'!$F$16:$F$994)*('PU Holds'!$E$16:$E$994=$B37),'PU Holds'!AB$16:AB$994),0)+IFERROR(SUMPRODUCT(('PE Holds'!$F$18:$F$993)*('PE Holds'!$E$18:$E$993=$B37),'PE Holds'!N$18:N$993),0)+IFERROR(SUMPRODUCT(('PE Holds'!$F$18:$F$993)*('PE Holds'!$E$18:$E$993=$B37),'PE Holds'!AK$18:AK$993),0)+IFERROR(SUMPRODUCT(('PU Holds'!$F$16:$F$994)*('PU Holds'!$E$16:$E$994=$B37),'PU Holds'!AY$16:AY$994),0)</f>
        <v>0</v>
      </c>
      <c r="G37" s="640" cm="1">
        <f t="array" ref="G37">IFERROR(SUMPRODUCT(('PU Holds'!$F$16:$F$994)*('PU Holds'!$E$16:$E$994=$B37),'PU Holds'!O$16:O$994),0)+IFERROR(SUMPRODUCT(('PE Holds'!$F$18:$F$993)*('PE Holds'!$E$18:$E$993=$B37),'PE Holds'!O$18:O$993),0)+IFERROR(SUMPRODUCT(('PE Holds'!$F$18:$F$993)*('PE Holds'!$E$18:$E$993=$B37),'PE Holds'!AL$18:AL$993),0)+IFERROR(SUMPRODUCT(('PU Holds'!$F$16:$F$994)*('PU Holds'!$E$16:$E$994=$B37),'PU Holds'!AL$16:AL$994),0)</f>
        <v>0</v>
      </c>
      <c r="H37" s="640" cm="1">
        <f t="array" ref="H37">IFERROR(SUMPRODUCT(('PU Holds'!$F$16:$F$994)*('PU Holds'!$E$16:$E$994=$B37),'PU Holds'!P$16:P$994),0)+IFERROR(SUMPRODUCT(('PE Holds'!$F$18:$F$993)*('PE Holds'!$E$18:$E$993=$B37),'PE Holds'!P$18:P$993),0)+IFERROR(SUMPRODUCT(('PE Holds'!$F$18:$F$993)*('PE Holds'!$E$18:$E$993=$B37),'PE Holds'!AM$18:AM$993),0)+IFERROR(SUMPRODUCT(('PU Holds'!$F$16:$F$994)*('PU Holds'!$E$16:$E$994=$B37),'PU Holds'!AM$16:AM$994),0)</f>
        <v>0</v>
      </c>
      <c r="I37" s="640" cm="1">
        <f t="array" ref="I37">IFERROR(SUMPRODUCT(('PU Holds'!$F$16:$F$994)*('PU Holds'!$E$16:$E$994=$B37),'PU Holds'!Q$16:Q$994),0)+IFERROR(SUMPRODUCT(('PE Holds'!$F$18:$F$993)*('PE Holds'!$E$18:$E$993=$B37),'PE Holds'!Q$18:Q$993),0)+IFERROR(SUMPRODUCT(('PE Holds'!$F$18:$F$993)*('PE Holds'!$E$18:$E$993=$B37),'PE Holds'!AN$18:AN$993),0)+IFERROR(SUMPRODUCT(('PU Holds'!$F$16:$F$994)*('PU Holds'!$E$16:$E$994=$B37),'PU Holds'!AN$16:AN$994),0)</f>
        <v>0</v>
      </c>
      <c r="J37" s="640" cm="1">
        <f t="array" ref="J37">IFERROR(SUMPRODUCT(('PU Holds'!$F$16:$F$994)*('PU Holds'!$E$16:$E$994=$B37),'PU Holds'!R$16:R$994),0)+IFERROR(SUMPRODUCT(('PE Holds'!$F$18:$F$993)*('PE Holds'!$E$18:$E$993=$B37),'PE Holds'!R$18:R$993),0)+IFERROR(SUMPRODUCT(('PE Holds'!$F$18:$F$993)*('PE Holds'!$E$18:$E$993=$B37),'PE Holds'!AO$18:AO$993),0)+IFERROR(SUMPRODUCT(('PU Holds'!$F$16:$F$994)*('PU Holds'!$E$16:$E$994=$B37),'PU Holds'!AO$16:AO$994),0)</f>
        <v>0</v>
      </c>
      <c r="K37" s="640" cm="1">
        <f t="array" ref="K37">IFERROR(SUMPRODUCT(('PU Holds'!$F$16:$F$994)*('PU Holds'!$E$16:$E$994=$B37),'PU Holds'!S$16:S$994),0)+IFERROR(SUMPRODUCT(('PE Holds'!$F$18:$F$993)*('PE Holds'!$E$18:$E$993=$B37),'PE Holds'!S$18:S$993),0)+IFERROR(SUMPRODUCT(('PE Holds'!$F$18:$F$993)*('PE Holds'!$E$18:$E$993=$B37),'PE Holds'!AP$18:AP$993),0)+IFERROR(SUMPRODUCT(('PU Holds'!$F$16:$F$994)*('PU Holds'!$E$16:$E$994=$B37),'PU Holds'!AP$16:AP$994),0)</f>
        <v>0</v>
      </c>
      <c r="L37" s="640" cm="1">
        <f t="array" ref="L37">IFERROR(SUMPRODUCT(('PU Holds'!$F$16:$F$994)*('PU Holds'!$E$16:$E$994=$B37),'PU Holds'!T$16:T$994),0)+IFERROR(SUMPRODUCT(('PE Holds'!$F$18:$F$993)*('PE Holds'!$E$18:$E$993=$B37),'PE Holds'!T$18:T$993),0)+IFERROR(SUMPRODUCT(('PE Holds'!$F$18:$F$993)*('PE Holds'!$E$18:$E$993=$B37),'PE Holds'!AQ$18:AQ$993),0)+IFERROR(SUMPRODUCT(('PU Holds'!$F$16:$F$994)*('PU Holds'!$E$16:$E$994=$B37),'PU Holds'!AQ$16:AQ$994),0)</f>
        <v>0</v>
      </c>
      <c r="M37" s="640" cm="1">
        <f t="array" ref="M37">IFERROR(SUMPRODUCT(('PU Holds'!$F$16:$F$994)*('PU Holds'!$E$16:$E$994=$B37),'PU Holds'!U$16:U$994),0)+IFERROR(SUMPRODUCT(('PE Holds'!$F$18:$F$993)*('PE Holds'!$E$18:$E$993=$B37),'PE Holds'!U$18:U$993),0)+IFERROR(SUMPRODUCT(('PE Holds'!$F$18:$F$993)*('PE Holds'!$E$18:$E$993=$B37),'PE Holds'!AR$18:AR$993),0)+IFERROR(SUMPRODUCT(('PU Holds'!$F$16:$F$994)*('PU Holds'!$E$16:$E$994=$B37),'PU Holds'!AR$16:AR$994),0)</f>
        <v>0</v>
      </c>
      <c r="N37" s="640" cm="1">
        <f t="array" ref="N37">IFERROR(SUMPRODUCT(('PU Holds'!$F$16:$F$994)*('PU Holds'!$E$16:$E$994=$B37),'PU Holds'!#REF!),0)+IFERROR(SUMPRODUCT(('PE Holds'!$F$18:$F$993)*('PE Holds'!$E$18:$E$993=$B37),'PE Holds'!V$18:V$993),0)+IFERROR(SUMPRODUCT(('PE Holds'!$F$18:$F$993)*('PE Holds'!$E$18:$E$993=$B37),'PE Holds'!AS$18:AS$993),0)+IFERROR(SUMPRODUCT(('PU Holds'!$F$16:$F$994)*('PU Holds'!$E$16:$E$994=$B37),'PU Holds'!AS$16:AS$994),0)</f>
        <v>0</v>
      </c>
      <c r="O37" s="640" cm="1">
        <f t="array" ref="O37">IFERROR(SUMPRODUCT(('PU Holds'!$F$16:$F$994)*('PU Holds'!$E$16:$E$994=$B37),'PU Holds'!W$16:W$994),0)+IFERROR(SUMPRODUCT(('PE Holds'!$F$18:$F$993)*('PE Holds'!$E$18:$E$993=$B37),'PE Holds'!W$18:W$993),0)+IFERROR(SUMPRODUCT(('PE Holds'!$F$18:$F$993)*('PE Holds'!$E$18:$E$993=$B37),'PE Holds'!AT$18:AT$993),0)+IFERROR(SUMPRODUCT(('PU Holds'!$F$16:$F$994)*('PU Holds'!$E$16:$E$994=$B37),'PU Holds'!AT$16:AT$994),0)</f>
        <v>0</v>
      </c>
      <c r="P37" s="640" cm="1">
        <f t="array" ref="P37">IFERROR(SUMPRODUCT(('PU Holds'!$F$16:$F$994)*('PU Holds'!$E$16:$E$994=$B37),'PU Holds'!X$16:X$994),0)+IFERROR(SUMPRODUCT(('PE Holds'!$F$18:$F$993)*('PE Holds'!$E$18:$E$993=$B37),'PE Holds'!X$18:X$993),0)+IFERROR(SUMPRODUCT(('PE Holds'!$F$18:$F$993)*('PE Holds'!$E$18:$E$993=$B37),'PE Holds'!AU$18:AU$993),0)+IFERROR(SUMPRODUCT(('PU Holds'!$F$16:$F$994)*('PU Holds'!$E$16:$E$994=$B37),'PU Holds'!AU$16:AU$994),0)</f>
        <v>0</v>
      </c>
      <c r="Q37" s="640" cm="1">
        <f t="array" ref="Q37">IFERROR(SUMPRODUCT(('PU Holds'!$F$16:$F$994)*('PU Holds'!$E$16:$E$994=$B37),'PU Holds'!Z$16:Z$994),0)+IFERROR(SUMPRODUCT(('PE Holds'!$F$18:$F$993)*('PE Holds'!$E$18:$E$993=$B37),'PE Holds'!Z$18:Z$993),0)+IFERROR(SUMPRODUCT(('PE Holds'!$F$18:$F$993)*('PE Holds'!$E$18:$E$993=$B37),'PE Holds'!AG$18:AG$993),0)+IFERROR(SUMPRODUCT(('PU Holds'!$F$16:$F$994)*('PU Holds'!$E$16:$E$994=$B37),'PU Holds'!AW$16:AW$994),0)</f>
        <v>0</v>
      </c>
      <c r="R37" s="640" cm="1">
        <f t="array" ref="R37">IFERROR(SUMPRODUCT(('PU Holds'!$F$16:$F$994)*('PU Holds'!$E$16:$E$994=$B37),'PU Holds'!AG$16:AG$994),0)+IFERROR(SUMPRODUCT(('PE Holds'!$F$18:$F$993)*('PE Holds'!$E$18:$E$993=$B37),'PE Holds'!AF$18:AF$993),0)+IFERROR(SUMPRODUCT(('PE Holds'!$F$18:$F$993)*('PE Holds'!$E$18:$E$993=$B37),'PE Holds'!AV$18:AV$993),0)+IFERROR(SUMPRODUCT(('PU Holds'!$F$16:$F$994)*('PU Holds'!$E$16:$E$994=$B37),'PU Holds'!AX$16:AX$994),0)</f>
        <v>0</v>
      </c>
      <c r="S37" s="640" cm="1">
        <f t="array" ref="S37">IFERROR(SUMPRODUCT(('PU Holds'!$F$16:$F$994)*('PU Holds'!$E$16:$E$994=$B37),'PU Holds'!AF$16:AF$994),0)+IFERROR(SUMPRODUCT(('PU Holds'!$F$16:$F$994)*('PU Holds'!$E$16:$E$994=$B37),'PU Holds'!BA$16:BA$994),0)</f>
        <v>0</v>
      </c>
      <c r="T37" s="995" t="str">
        <f t="shared" si="1"/>
        <v/>
      </c>
      <c r="U37" s="495"/>
      <c r="V37" s="495"/>
      <c r="W37" s="495"/>
      <c r="X37" s="496"/>
      <c r="Y37" s="496"/>
      <c r="AB37" s="496"/>
      <c r="AC37" s="497"/>
      <c r="AE37" s="497"/>
      <c r="AF37" s="497"/>
      <c r="AG37" s="498"/>
    </row>
    <row r="38" spans="2:33" ht="15.75" customHeight="1">
      <c r="B38" s="666" t="s">
        <v>28772</v>
      </c>
      <c r="C38" s="999">
        <f t="shared" si="0"/>
        <v>0</v>
      </c>
      <c r="D38" s="640" cm="1">
        <f t="array" ref="D38">IFERROR(SUMPRODUCT(('PU Holds'!$F$16:$F$994)*('PU Holds'!$E$16:$E$994=$B38),'PU Holds'!AC$16:AC$994),0)+IFERROR(SUMPRODUCT(('PE Holds'!$F$18:$F$993)*('PE Holds'!$E$18:$E$993=$B38),'PE Holds'!L$18:L$993),0)+IFERROR(SUMPRODUCT(('PE Holds'!$F$18:$F$993)*('PE Holds'!$E$18:$E$993=$B38),'PE Holds'!AI$18:AI$993),0)+IFERROR(SUMPRODUCT(('PU Holds'!$F$16:$F$994)*('PU Holds'!$E$16:$E$994=$B38),'PU Holds'!AZ$16:AZ$994),0)</f>
        <v>0</v>
      </c>
      <c r="E38" s="640" cm="1">
        <f t="array" ref="E38">IFERROR(SUMPRODUCT(('PU Holds'!$F$16:$F$994)*('PU Holds'!$E$16:$E$994=$B38),'PU Holds'!M$16:M$994),0)+IFERROR(SUMPRODUCT(('PE Holds'!$F$18:$F$993)*('PE Holds'!$E$18:$E$993=$B38),'PE Holds'!M$18:M$993),0)+IFERROR(SUMPRODUCT(('PE Holds'!$F$18:$F$993)*('PE Holds'!$E$18:$E$993=$B38),'PE Holds'!AJ$18:AJ$993),0)+IFERROR(SUMPRODUCT(('PU Holds'!$F$16:$F$994)*('PU Holds'!$E$16:$E$994=$B38),'PU Holds'!AJ$16:AJ$994),0)</f>
        <v>0</v>
      </c>
      <c r="F38" s="640" cm="1">
        <f t="array" ref="F38">IFERROR(SUMPRODUCT(('PU Holds'!$F$16:$F$994)*('PU Holds'!$E$16:$E$994=$B38),'PU Holds'!AB$16:AB$994),0)+IFERROR(SUMPRODUCT(('PE Holds'!$F$18:$F$993)*('PE Holds'!$E$18:$E$993=$B38),'PE Holds'!N$18:N$993),0)+IFERROR(SUMPRODUCT(('PE Holds'!$F$18:$F$993)*('PE Holds'!$E$18:$E$993=$B38),'PE Holds'!AK$18:AK$993),0)+IFERROR(SUMPRODUCT(('PU Holds'!$F$16:$F$994)*('PU Holds'!$E$16:$E$994=$B38),'PU Holds'!AY$16:AY$994),0)</f>
        <v>0</v>
      </c>
      <c r="G38" s="640" cm="1">
        <f t="array" ref="G38">IFERROR(SUMPRODUCT(('PU Holds'!$F$16:$F$994)*('PU Holds'!$E$16:$E$994=$B38),'PU Holds'!O$16:O$994),0)+IFERROR(SUMPRODUCT(('PE Holds'!$F$18:$F$993)*('PE Holds'!$E$18:$E$993=$B38),'PE Holds'!O$18:O$993),0)+IFERROR(SUMPRODUCT(('PE Holds'!$F$18:$F$993)*('PE Holds'!$E$18:$E$993=$B38),'PE Holds'!AL$18:AL$993),0)+IFERROR(SUMPRODUCT(('PU Holds'!$F$16:$F$994)*('PU Holds'!$E$16:$E$994=$B38),'PU Holds'!AL$16:AL$994),0)</f>
        <v>0</v>
      </c>
      <c r="H38" s="640" cm="1">
        <f t="array" ref="H38">IFERROR(SUMPRODUCT(('PU Holds'!$F$16:$F$994)*('PU Holds'!$E$16:$E$994=$B38),'PU Holds'!P$16:P$994),0)+IFERROR(SUMPRODUCT(('PE Holds'!$F$18:$F$993)*('PE Holds'!$E$18:$E$993=$B38),'PE Holds'!P$18:P$993),0)+IFERROR(SUMPRODUCT(('PE Holds'!$F$18:$F$993)*('PE Holds'!$E$18:$E$993=$B38),'PE Holds'!AM$18:AM$993),0)+IFERROR(SUMPRODUCT(('PU Holds'!$F$16:$F$994)*('PU Holds'!$E$16:$E$994=$B38),'PU Holds'!AM$16:AM$994),0)</f>
        <v>0</v>
      </c>
      <c r="I38" s="640" cm="1">
        <f t="array" ref="I38">IFERROR(SUMPRODUCT(('PU Holds'!$F$16:$F$994)*('PU Holds'!$E$16:$E$994=$B38),'PU Holds'!Q$16:Q$994),0)+IFERROR(SUMPRODUCT(('PE Holds'!$F$18:$F$993)*('PE Holds'!$E$18:$E$993=$B38),'PE Holds'!Q$18:Q$993),0)+IFERROR(SUMPRODUCT(('PE Holds'!$F$18:$F$993)*('PE Holds'!$E$18:$E$993=$B38),'PE Holds'!AN$18:AN$993),0)+IFERROR(SUMPRODUCT(('PU Holds'!$F$16:$F$994)*('PU Holds'!$E$16:$E$994=$B38),'PU Holds'!AN$16:AN$994),0)</f>
        <v>0</v>
      </c>
      <c r="J38" s="640" cm="1">
        <f t="array" ref="J38">IFERROR(SUMPRODUCT(('PU Holds'!$F$16:$F$994)*('PU Holds'!$E$16:$E$994=$B38),'PU Holds'!R$16:R$994),0)+IFERROR(SUMPRODUCT(('PE Holds'!$F$18:$F$993)*('PE Holds'!$E$18:$E$993=$B38),'PE Holds'!R$18:R$993),0)+IFERROR(SUMPRODUCT(('PE Holds'!$F$18:$F$993)*('PE Holds'!$E$18:$E$993=$B38),'PE Holds'!AO$18:AO$993),0)+IFERROR(SUMPRODUCT(('PU Holds'!$F$16:$F$994)*('PU Holds'!$E$16:$E$994=$B38),'PU Holds'!AO$16:AO$994),0)</f>
        <v>0</v>
      </c>
      <c r="K38" s="640" cm="1">
        <f t="array" ref="K38">IFERROR(SUMPRODUCT(('PU Holds'!$F$16:$F$994)*('PU Holds'!$E$16:$E$994=$B38),'PU Holds'!S$16:S$994),0)+IFERROR(SUMPRODUCT(('PE Holds'!$F$18:$F$993)*('PE Holds'!$E$18:$E$993=$B38),'PE Holds'!S$18:S$993),0)+IFERROR(SUMPRODUCT(('PE Holds'!$F$18:$F$993)*('PE Holds'!$E$18:$E$993=$B38),'PE Holds'!AP$18:AP$993),0)+IFERROR(SUMPRODUCT(('PU Holds'!$F$16:$F$994)*('PU Holds'!$E$16:$E$994=$B38),'PU Holds'!AP$16:AP$994),0)</f>
        <v>0</v>
      </c>
      <c r="L38" s="640" cm="1">
        <f t="array" ref="L38">IFERROR(SUMPRODUCT(('PU Holds'!$F$16:$F$994)*('PU Holds'!$E$16:$E$994=$B38),'PU Holds'!T$16:T$994),0)+IFERROR(SUMPRODUCT(('PE Holds'!$F$18:$F$993)*('PE Holds'!$E$18:$E$993=$B38),'PE Holds'!T$18:T$993),0)+IFERROR(SUMPRODUCT(('PE Holds'!$F$18:$F$993)*('PE Holds'!$E$18:$E$993=$B38),'PE Holds'!AQ$18:AQ$993),0)+IFERROR(SUMPRODUCT(('PU Holds'!$F$16:$F$994)*('PU Holds'!$E$16:$E$994=$B38),'PU Holds'!AQ$16:AQ$994),0)</f>
        <v>0</v>
      </c>
      <c r="M38" s="640" cm="1">
        <f t="array" ref="M38">IFERROR(SUMPRODUCT(('PU Holds'!$F$16:$F$994)*('PU Holds'!$E$16:$E$994=$B38),'PU Holds'!U$16:U$994),0)+IFERROR(SUMPRODUCT(('PE Holds'!$F$18:$F$993)*('PE Holds'!$E$18:$E$993=$B38),'PE Holds'!U$18:U$993),0)+IFERROR(SUMPRODUCT(('PE Holds'!$F$18:$F$993)*('PE Holds'!$E$18:$E$993=$B38),'PE Holds'!AR$18:AR$993),0)+IFERROR(SUMPRODUCT(('PU Holds'!$F$16:$F$994)*('PU Holds'!$E$16:$E$994=$B38),'PU Holds'!AR$16:AR$994),0)</f>
        <v>0</v>
      </c>
      <c r="N38" s="640" cm="1">
        <f t="array" ref="N38">IFERROR(SUMPRODUCT(('PU Holds'!$F$16:$F$994)*('PU Holds'!$E$16:$E$994=$B38),'PU Holds'!#REF!),0)+IFERROR(SUMPRODUCT(('PE Holds'!$F$18:$F$993)*('PE Holds'!$E$18:$E$993=$B38),'PE Holds'!V$18:V$993),0)+IFERROR(SUMPRODUCT(('PE Holds'!$F$18:$F$993)*('PE Holds'!$E$18:$E$993=$B38),'PE Holds'!AS$18:AS$993),0)+IFERROR(SUMPRODUCT(('PU Holds'!$F$16:$F$994)*('PU Holds'!$E$16:$E$994=$B38),'PU Holds'!AS$16:AS$994),0)</f>
        <v>0</v>
      </c>
      <c r="O38" s="640" cm="1">
        <f t="array" ref="O38">IFERROR(SUMPRODUCT(('PU Holds'!$F$16:$F$994)*('PU Holds'!$E$16:$E$994=$B38),'PU Holds'!W$16:W$994),0)+IFERROR(SUMPRODUCT(('PE Holds'!$F$18:$F$993)*('PE Holds'!$E$18:$E$993=$B38),'PE Holds'!W$18:W$993),0)+IFERROR(SUMPRODUCT(('PE Holds'!$F$18:$F$993)*('PE Holds'!$E$18:$E$993=$B38),'PE Holds'!AT$18:AT$993),0)+IFERROR(SUMPRODUCT(('PU Holds'!$F$16:$F$994)*('PU Holds'!$E$16:$E$994=$B38),'PU Holds'!AT$16:AT$994),0)</f>
        <v>0</v>
      </c>
      <c r="P38" s="640" cm="1">
        <f t="array" ref="P38">IFERROR(SUMPRODUCT(('PU Holds'!$F$16:$F$994)*('PU Holds'!$E$16:$E$994=$B38),'PU Holds'!X$16:X$994),0)+IFERROR(SUMPRODUCT(('PE Holds'!$F$18:$F$993)*('PE Holds'!$E$18:$E$993=$B38),'PE Holds'!X$18:X$993),0)+IFERROR(SUMPRODUCT(('PE Holds'!$F$18:$F$993)*('PE Holds'!$E$18:$E$993=$B38),'PE Holds'!AU$18:AU$993),0)+IFERROR(SUMPRODUCT(('PU Holds'!$F$16:$F$994)*('PU Holds'!$E$16:$E$994=$B38),'PU Holds'!AU$16:AU$994),0)</f>
        <v>0</v>
      </c>
      <c r="Q38" s="640" cm="1">
        <f t="array" ref="Q38">IFERROR(SUMPRODUCT(('PU Holds'!$F$16:$F$994)*('PU Holds'!$E$16:$E$994=$B38),'PU Holds'!Z$16:Z$994),0)+IFERROR(SUMPRODUCT(('PE Holds'!$F$18:$F$993)*('PE Holds'!$E$18:$E$993=$B38),'PE Holds'!Z$18:Z$993),0)+IFERROR(SUMPRODUCT(('PE Holds'!$F$18:$F$993)*('PE Holds'!$E$18:$E$993=$B38),'PE Holds'!AG$18:AG$993),0)+IFERROR(SUMPRODUCT(('PU Holds'!$F$16:$F$994)*('PU Holds'!$E$16:$E$994=$B38),'PU Holds'!AW$16:AW$994),0)</f>
        <v>0</v>
      </c>
      <c r="R38" s="640" cm="1">
        <f t="array" ref="R38">IFERROR(SUMPRODUCT(('PU Holds'!$F$16:$F$994)*('PU Holds'!$E$16:$E$994=$B38),'PU Holds'!AG$16:AG$994),0)+IFERROR(SUMPRODUCT(('PE Holds'!$F$18:$F$993)*('PE Holds'!$E$18:$E$993=$B38),'PE Holds'!AF$18:AF$993),0)+IFERROR(SUMPRODUCT(('PE Holds'!$F$18:$F$993)*('PE Holds'!$E$18:$E$993=$B38),'PE Holds'!AV$18:AV$993),0)+IFERROR(SUMPRODUCT(('PU Holds'!$F$16:$F$994)*('PU Holds'!$E$16:$E$994=$B38),'PU Holds'!AX$16:AX$994),0)</f>
        <v>0</v>
      </c>
      <c r="S38" s="640" cm="1">
        <f t="array" ref="S38">IFERROR(SUMPRODUCT(('PU Holds'!$F$16:$F$994)*('PU Holds'!$E$16:$E$994=$B38),'PU Holds'!AF$16:AF$994),0)+IFERROR(SUMPRODUCT(('PU Holds'!$F$16:$F$994)*('PU Holds'!$E$16:$E$994=$B38),'PU Holds'!BA$16:BA$994),0)</f>
        <v>0</v>
      </c>
      <c r="T38" s="995" t="str">
        <f t="shared" si="1"/>
        <v/>
      </c>
      <c r="U38" s="495"/>
      <c r="V38" s="495"/>
      <c r="W38" s="495"/>
      <c r="X38" s="496"/>
      <c r="Y38" s="496"/>
      <c r="AB38" s="496"/>
      <c r="AC38" s="497"/>
      <c r="AE38" s="497"/>
      <c r="AF38" s="497"/>
      <c r="AG38" s="498"/>
    </row>
    <row r="39" spans="2:33" ht="15.75" customHeight="1">
      <c r="B39" s="1231" t="s">
        <v>28773</v>
      </c>
      <c r="C39" s="993"/>
      <c r="D39" s="1195">
        <f>SUM(D27:D38)+'ASIA Prod. - PU'!L13</f>
        <v>0</v>
      </c>
      <c r="E39" s="1195">
        <f>+SUM(E27:E38)+'ASIA Prod. - PU'!S13</f>
        <v>0</v>
      </c>
      <c r="F39" s="1195">
        <f>+SUM(F27:F38)+'ASIA Prod. - PU'!Q13</f>
        <v>0</v>
      </c>
      <c r="G39" s="1195">
        <f>+SUM(G27:G38)+'ASIA Prod. - PU'!V13</f>
        <v>0</v>
      </c>
      <c r="H39" s="1195">
        <f>+SUM(H27:H38)+'ASIA Prod. - PU'!N13</f>
        <v>0</v>
      </c>
      <c r="I39" s="1195">
        <f t="shared" ref="I39:N39" si="2">+SUM(I27:I38)</f>
        <v>0</v>
      </c>
      <c r="J39" s="1195">
        <f>+SUM(J27:J38)+'ASIA Prod. - PU'!Y13</f>
        <v>0</v>
      </c>
      <c r="K39" s="1195">
        <f>+SUM(K27:K38)+'ASIA Prod. - PU'!AC13</f>
        <v>0</v>
      </c>
      <c r="L39" s="1195">
        <f>+SUM(L27:L38)+'ASIA Prod. - PU'!AE13</f>
        <v>0</v>
      </c>
      <c r="M39" s="1195">
        <f>+SUM(M27:M38)+'ASIA Prod. - PU'!AD13</f>
        <v>0</v>
      </c>
      <c r="N39" s="1195">
        <f t="shared" si="2"/>
        <v>0</v>
      </c>
      <c r="O39" s="1195">
        <f>+SUM(O27:O38)+'ASIA Prod. - PU'!W13</f>
        <v>0</v>
      </c>
      <c r="P39" s="1195">
        <f>+SUM(P27:P38)+'ASIA Prod. - PU'!P13</f>
        <v>0</v>
      </c>
      <c r="Q39" s="1195">
        <f>+SUM(Q27:Q38)+'ASIA Prod. - PU'!R13</f>
        <v>0</v>
      </c>
      <c r="R39" s="1221">
        <f>+SUM(R27:R38)</f>
        <v>0</v>
      </c>
      <c r="S39" s="1221">
        <f>+SUM(S27:S38)</f>
        <v>0</v>
      </c>
      <c r="T39" s="1221">
        <f>+SUM(D39:S40)</f>
        <v>0</v>
      </c>
      <c r="U39" s="495"/>
      <c r="V39" s="495"/>
      <c r="W39" s="495"/>
      <c r="X39" s="496"/>
      <c r="Y39" s="496"/>
      <c r="AB39" s="496"/>
      <c r="AC39" s="497"/>
      <c r="AE39" s="497"/>
      <c r="AF39" s="497"/>
      <c r="AG39" s="498"/>
    </row>
    <row r="40" spans="2:33" ht="15.75" customHeight="1">
      <c r="B40" s="1231"/>
      <c r="C40" s="993"/>
      <c r="D40" s="1195"/>
      <c r="E40" s="1195"/>
      <c r="F40" s="1195"/>
      <c r="G40" s="1195"/>
      <c r="H40" s="1195"/>
      <c r="I40" s="1195"/>
      <c r="J40" s="1195"/>
      <c r="K40" s="1195"/>
      <c r="L40" s="1195"/>
      <c r="M40" s="1195"/>
      <c r="N40" s="1195"/>
      <c r="O40" s="1195"/>
      <c r="P40" s="1195"/>
      <c r="Q40" s="1195"/>
      <c r="R40" s="1222"/>
      <c r="S40" s="1222"/>
      <c r="T40" s="1222"/>
      <c r="U40" s="495"/>
      <c r="V40" s="495"/>
      <c r="W40" s="495"/>
      <c r="X40" s="496"/>
      <c r="Y40" s="496"/>
      <c r="AB40" s="496"/>
      <c r="AC40" s="497"/>
      <c r="AD40" s="497"/>
      <c r="AE40" s="497"/>
      <c r="AF40" s="497"/>
      <c r="AG40" s="498"/>
    </row>
    <row r="41" spans="2:33" ht="15.75" customHeight="1">
      <c r="D41" s="1019" t="str">
        <f>IFERROR((('PU Holds'!AC12+'PE Holds'!L13+'ASIA Prod. - PU'!L13)/J46),"")</f>
        <v/>
      </c>
      <c r="E41" s="474" t="str">
        <f>IFERROR((('PU Holds'!M12+'PE Holds'!M13+'ASIA Prod. - PU'!T13)/J46),"")</f>
        <v/>
      </c>
      <c r="F41" s="474" t="str">
        <f>IFERROR((('PU Holds'!AB12+'PE Holds'!N13+'ASIA Prod. - PU'!Q13)/J46),"")</f>
        <v/>
      </c>
      <c r="G41" s="474" t="str">
        <f>IFERROR((('PU Holds'!O12+'PE Holds'!O13+'ASIA Prod. - PU'!V13)/J46),"")</f>
        <v/>
      </c>
      <c r="H41" s="474" t="str">
        <f>IFERROR((('PU Holds'!P12+'PE Holds'!P13+'ASIA Prod. - PU'!N13)/J46),"")</f>
        <v/>
      </c>
      <c r="I41" s="474" t="str">
        <f>IFERROR((('PE Holds'!Q13)/J46),"")</f>
        <v/>
      </c>
      <c r="J41" s="474" t="str">
        <f>IFERROR((('PU Holds'!R12+'PE Holds'!R13+'ASIA Prod. - PU'!Y13)/J46),"")</f>
        <v/>
      </c>
      <c r="K41" s="474" t="str">
        <f>IFERROR((('PU Holds'!S12+'PE Holds'!S13+'ASIA Prod. - PU'!AC13)/J46),"")</f>
        <v/>
      </c>
      <c r="L41" s="474" t="str">
        <f>IFERROR((('PU Holds'!T12+'PE Holds'!T13+'ASIA Prod. - PU'!AE13)/Summary!J46),"")</f>
        <v/>
      </c>
      <c r="M41" s="474" t="str">
        <f>IFERROR((('PU Holds'!U12+'PE Holds'!U13+'ASIA Prod. - PU'!AD13)/J46),"")</f>
        <v/>
      </c>
      <c r="N41" s="474" t="str">
        <f>IFERROR((('PE Holds'!V13)/J46),"")</f>
        <v/>
      </c>
      <c r="O41" s="474" t="str">
        <f>IFERROR((('PU Holds'!W12+'PE Holds'!W13+'ASIA Prod. - PU'!W13)/Summary!J46),"")</f>
        <v/>
      </c>
      <c r="P41" s="474" t="str">
        <f>IFERROR((('PU Holds'!X12+'PE Holds'!X13+'ASIA Prod. - PU'!P13)/J46),"")</f>
        <v/>
      </c>
      <c r="Q41" s="474" t="str">
        <f>IFERROR((('PU Holds'!Z12+'ASIA Prod. - PU'!R13)/J46),"")</f>
        <v/>
      </c>
      <c r="R41" s="641" t="str">
        <f>IFERROR((('PU Holds'!AG12+'PE Holds'!AF13)/J46),"")</f>
        <v/>
      </c>
      <c r="S41" s="641" t="str">
        <f>IFERROR((('PU Holds'!AF12)/J46),"")</f>
        <v/>
      </c>
      <c r="T41" s="500"/>
      <c r="U41" s="495"/>
      <c r="V41" s="495"/>
      <c r="W41" s="495"/>
      <c r="X41" s="496"/>
      <c r="Y41" s="496"/>
      <c r="AB41" s="496"/>
      <c r="AC41" s="497"/>
      <c r="AD41" s="497"/>
      <c r="AE41" s="497"/>
      <c r="AF41" s="497"/>
      <c r="AG41" s="498"/>
    </row>
    <row r="42" spans="2:33" ht="15.75" customHeight="1">
      <c r="D42" s="1230" t="s">
        <v>28774</v>
      </c>
      <c r="E42" s="1230"/>
      <c r="F42" s="1230"/>
      <c r="G42" s="1230"/>
      <c r="H42" s="1230"/>
      <c r="I42" s="1230"/>
      <c r="J42" s="1230"/>
      <c r="P42" s="440"/>
      <c r="Q42" s="440"/>
      <c r="R42" s="627" t="s">
        <v>28775</v>
      </c>
      <c r="S42" s="627"/>
      <c r="T42" s="627"/>
      <c r="U42" s="627"/>
      <c r="V42" s="627"/>
      <c r="W42" s="627"/>
      <c r="X42" s="627"/>
      <c r="Z42" s="496"/>
      <c r="AA42" s="496"/>
      <c r="AB42" s="496"/>
      <c r="AC42" s="497"/>
      <c r="AD42" s="497"/>
      <c r="AE42" s="497"/>
      <c r="AF42" s="497"/>
      <c r="AG42" s="498"/>
    </row>
    <row r="43" spans="2:33" ht="7.5" customHeight="1">
      <c r="D43" s="1"/>
      <c r="E43" s="1"/>
      <c r="F43" s="1"/>
      <c r="G43" s="1"/>
      <c r="H43" s="1"/>
      <c r="I43" s="1"/>
      <c r="J43" s="1"/>
      <c r="K43" s="1"/>
      <c r="L43" s="1"/>
      <c r="M43" s="1"/>
      <c r="N43" s="1"/>
      <c r="O43" s="1"/>
      <c r="P43" s="1"/>
      <c r="Q43" s="1"/>
      <c r="X43" s="494"/>
      <c r="Y43" s="494"/>
      <c r="Z43" s="494"/>
      <c r="AA43" s="494"/>
      <c r="AB43" s="494"/>
      <c r="AC43" s="1"/>
      <c r="AD43" s="1"/>
      <c r="AE43" s="1"/>
      <c r="AF43" s="1"/>
    </row>
    <row r="44" spans="2:33" ht="15.75" customHeight="1">
      <c r="B44" s="70" t="s">
        <v>28776</v>
      </c>
      <c r="C44" s="996"/>
      <c r="D44" s="71"/>
      <c r="E44" s="71"/>
      <c r="F44" s="71"/>
      <c r="G44" s="73"/>
      <c r="H44" s="74"/>
      <c r="I44" s="74"/>
      <c r="J44" s="188"/>
      <c r="K44" s="1"/>
      <c r="L44" s="1228" t="s">
        <v>28777</v>
      </c>
      <c r="M44" s="1229"/>
      <c r="N44" s="1"/>
      <c r="O44" s="1"/>
      <c r="P44" s="1"/>
      <c r="X44" s="494"/>
      <c r="Y44" s="494"/>
      <c r="Z44" s="494"/>
      <c r="AA44" s="494"/>
      <c r="AB44" s="494"/>
      <c r="AC44" s="1"/>
      <c r="AD44" s="1"/>
      <c r="AE44" s="1"/>
      <c r="AF44" s="1"/>
    </row>
    <row r="45" spans="2:33" ht="15.6">
      <c r="B45" s="76" t="s">
        <v>28778</v>
      </c>
      <c r="C45" s="997"/>
      <c r="D45" s="77" t="s">
        <v>28779</v>
      </c>
      <c r="E45" s="77" t="s">
        <v>28780</v>
      </c>
      <c r="F45" s="77" t="s">
        <v>28781</v>
      </c>
      <c r="G45" s="77" t="s">
        <v>28782</v>
      </c>
      <c r="H45" s="77" t="s">
        <v>28783</v>
      </c>
      <c r="I45" s="77" t="s">
        <v>28784</v>
      </c>
      <c r="J45" s="368" t="s">
        <v>28773</v>
      </c>
      <c r="K45" s="1"/>
      <c r="L45" s="473" t="s">
        <v>27825</v>
      </c>
      <c r="M45" s="474" t="str">
        <f>IFERROR((('PU Holds'!T5+'ASIA Prod. - PU'!AF197)/Summary!J46),"")</f>
        <v/>
      </c>
      <c r="N45" s="1"/>
      <c r="O45" s="1193" t="s">
        <v>28785</v>
      </c>
      <c r="P45" s="1194"/>
    </row>
    <row r="46" spans="2:33">
      <c r="B46" s="192">
        <f>'PU Holds'!K5+'PE Holds'!K6+'ASIA Prod. - PU'!L6</f>
        <v>0</v>
      </c>
      <c r="C46" s="192"/>
      <c r="D46" s="192">
        <f>'PU Holds'!M5+'PE Holds'!L6+'ASIA Prod. - PU'!N6</f>
        <v>0</v>
      </c>
      <c r="E46" s="192">
        <f>'PU Holds'!O5+'PE Holds'!M6+'ASIA Prod. - PU'!P6</f>
        <v>0</v>
      </c>
      <c r="F46" s="192">
        <f>'PU Holds'!P5+'PE Holds'!N6+'ASIA Prod. - PU'!Q6</f>
        <v>0</v>
      </c>
      <c r="G46" s="192">
        <f>'PU Holds'!Q5+'PE Holds'!O6+'ASIA Prod. - PU'!R6</f>
        <v>0</v>
      </c>
      <c r="H46" s="192">
        <f>'PU Holds'!R5+'PE Holds'!P6+'ASIA Prod. - PU'!S6</f>
        <v>0</v>
      </c>
      <c r="I46" s="192">
        <f>'PU Holds'!S5+'PE Holds'!Q6+'ASIA Prod. - PU'!V6</f>
        <v>0</v>
      </c>
      <c r="J46" s="192">
        <f>SUM(B46:I46)</f>
        <v>0</v>
      </c>
      <c r="K46" s="1"/>
      <c r="L46" s="475" t="s">
        <v>28040</v>
      </c>
      <c r="M46" s="474" t="str">
        <f>IFERROR((('PE Holds'!R6+'ASIA Prod. - PU'!AF245)/Summary!J46),"")</f>
        <v/>
      </c>
      <c r="N46" s="1"/>
      <c r="O46" s="1192">
        <f>'PU Holds'!E8+'PE Holds'!E9</f>
        <v>0</v>
      </c>
      <c r="P46" s="1192"/>
    </row>
    <row r="47" spans="2:33" ht="15.75" customHeight="1">
      <c r="H47" s="1"/>
      <c r="I47" s="1"/>
      <c r="J47" s="1"/>
      <c r="K47" s="1"/>
      <c r="L47" s="1"/>
      <c r="M47" s="1"/>
      <c r="N47" s="1"/>
      <c r="O47" s="1"/>
      <c r="P47" s="1"/>
    </row>
    <row r="48" spans="2:33" ht="15.75" customHeight="1">
      <c r="B48" s="268" t="s">
        <v>28786</v>
      </c>
      <c r="C48" s="269"/>
      <c r="D48" s="269"/>
      <c r="E48" s="269"/>
      <c r="F48" s="269"/>
      <c r="G48" s="269"/>
      <c r="H48" s="269"/>
      <c r="I48" s="269"/>
      <c r="J48" s="269"/>
      <c r="K48" s="269"/>
      <c r="L48" s="269"/>
      <c r="M48" s="269"/>
      <c r="N48" s="269"/>
      <c r="O48" s="269"/>
      <c r="P48" s="335"/>
    </row>
    <row r="49" spans="2:17" ht="15.75" customHeight="1">
      <c r="B49" s="371" t="s">
        <v>28787</v>
      </c>
      <c r="C49" s="998"/>
      <c r="D49" s="372" t="s">
        <v>28788</v>
      </c>
      <c r="E49" s="372" t="s">
        <v>28789</v>
      </c>
      <c r="F49" s="372" t="s">
        <v>28790</v>
      </c>
      <c r="G49" s="372" t="s">
        <v>28791</v>
      </c>
      <c r="H49" s="372" t="s">
        <v>28792</v>
      </c>
      <c r="I49" s="372" t="s">
        <v>28793</v>
      </c>
      <c r="J49" s="372" t="s">
        <v>28794</v>
      </c>
      <c r="K49" s="372" t="s">
        <v>28795</v>
      </c>
      <c r="L49" s="372" t="s">
        <v>28796</v>
      </c>
      <c r="M49" s="372" t="s">
        <v>28797</v>
      </c>
      <c r="N49" s="372" t="s">
        <v>28798</v>
      </c>
      <c r="O49" s="372" t="s">
        <v>28799</v>
      </c>
      <c r="P49" s="373" t="s">
        <v>28800</v>
      </c>
    </row>
    <row r="50" spans="2:17" ht="15.75" customHeight="1">
      <c r="B50" s="203">
        <f>'PU Holds'!K9+'PE Holds'!K10+'ASIA Prod. - PU'!L10</f>
        <v>0</v>
      </c>
      <c r="C50" s="203"/>
      <c r="D50" s="203">
        <f>'PU Holds'!M9+'PE Holds'!L10+'ASIA Prod. - PU'!N10</f>
        <v>0</v>
      </c>
      <c r="E50" s="203">
        <f>'PU Holds'!O9+'PE Holds'!M10+'ASIA Prod. - PU'!P10</f>
        <v>0</v>
      </c>
      <c r="F50" s="203">
        <f>'PU Holds'!P9+'PE Holds'!N10+'ASIA Prod. - PU'!Q10</f>
        <v>0</v>
      </c>
      <c r="G50" s="203">
        <f>'PU Holds'!Q9+'PE Holds'!O10+'ASIA Prod. - PU'!R10</f>
        <v>0</v>
      </c>
      <c r="H50" s="203">
        <f>'PU Holds'!R9+'PE Holds'!P10+'ASIA Prod. - PU'!S10</f>
        <v>0</v>
      </c>
      <c r="I50" s="203">
        <f>'PU Holds'!S9+'PE Holds'!Q10+'ASIA Prod. - PU'!V10</f>
        <v>0</v>
      </c>
      <c r="J50" s="203">
        <f>'PU Holds'!T9+'PE Holds'!R10+'ASIA Prod. - PU'!W10</f>
        <v>0</v>
      </c>
      <c r="K50" s="203">
        <f>'PU Holds'!U9+'PE Holds'!S10+'ASIA Prod. - PU'!Y10</f>
        <v>0</v>
      </c>
      <c r="L50" s="203">
        <f>'PU Holds'!W9+'PE Holds'!T10+'ASIA Prod. - PU'!AC10</f>
        <v>0</v>
      </c>
      <c r="M50" s="203">
        <f>'PU Holds'!X9+'PE Holds'!U10+'ASIA Prod. - PU'!AD10</f>
        <v>0</v>
      </c>
      <c r="N50" s="203">
        <f>'PU Holds'!Z9+'PE Holds'!V10+'ASIA Prod. - PU'!AE10</f>
        <v>0</v>
      </c>
      <c r="O50" s="203">
        <f>'PU Holds'!AB9+'PE Holds'!W10</f>
        <v>0</v>
      </c>
      <c r="P50" s="203">
        <f>'PU Holds'!AC9+'PE Holds'!X10</f>
        <v>0</v>
      </c>
    </row>
    <row r="51" spans="2:17" ht="15.75" customHeight="1"/>
    <row r="52" spans="2:17">
      <c r="B52" s="663" t="s">
        <v>28801</v>
      </c>
      <c r="C52" s="664"/>
      <c r="D52" s="664"/>
      <c r="E52" s="664"/>
      <c r="F52" s="664"/>
      <c r="G52" s="664"/>
      <c r="H52" s="664"/>
      <c r="I52" s="664"/>
      <c r="J52" s="664"/>
      <c r="K52" s="664"/>
      <c r="L52" s="664"/>
      <c r="M52" s="664"/>
      <c r="N52" s="664"/>
      <c r="O52" s="664"/>
      <c r="P52" s="664"/>
      <c r="Q52" s="665"/>
    </row>
    <row r="53" spans="2:17" ht="40.5" customHeight="1">
      <c r="B53" s="649" t="s">
        <v>28239</v>
      </c>
      <c r="C53" s="649"/>
      <c r="D53" s="650" t="s">
        <v>28802</v>
      </c>
      <c r="E53" s="651" t="s">
        <v>28803</v>
      </c>
      <c r="F53" s="652" t="s">
        <v>28804</v>
      </c>
      <c r="G53" s="653" t="s">
        <v>28805</v>
      </c>
      <c r="H53" s="654" t="s">
        <v>28806</v>
      </c>
      <c r="I53" s="655" t="s">
        <v>28807</v>
      </c>
      <c r="J53" s="656" t="s">
        <v>28748</v>
      </c>
      <c r="K53" s="1092" t="s">
        <v>28756</v>
      </c>
      <c r="L53" s="657" t="s">
        <v>28751</v>
      </c>
      <c r="M53" s="658" t="s">
        <v>28750</v>
      </c>
      <c r="N53" s="659" t="s">
        <v>28808</v>
      </c>
      <c r="O53" s="660" t="s">
        <v>27</v>
      </c>
      <c r="P53" s="661" t="s">
        <v>28809</v>
      </c>
      <c r="Q53" s="662" t="s">
        <v>28810</v>
      </c>
    </row>
    <row r="54" spans="2:17" ht="15.75" customHeight="1">
      <c r="B54" s="1019" t="str">
        <f>'GRP Macros'!K13</f>
        <v/>
      </c>
      <c r="C54" s="474"/>
      <c r="D54" s="474" t="str">
        <f>'GRP Macros'!L13</f>
        <v/>
      </c>
      <c r="E54" s="474" t="str">
        <f>'GRP Macros'!M13</f>
        <v/>
      </c>
      <c r="F54" s="474" t="str">
        <f>'GRP Macros'!O13</f>
        <v/>
      </c>
      <c r="G54" s="474" t="str">
        <f>'GRP Macros'!P13</f>
        <v/>
      </c>
      <c r="H54" s="474" t="str">
        <f>'GRP Macros'!Q13</f>
        <v/>
      </c>
      <c r="I54" s="474" t="str">
        <f>'GRP Macros'!S13</f>
        <v/>
      </c>
      <c r="J54" s="474" t="str">
        <f>'GRP Macros'!U13</f>
        <v/>
      </c>
      <c r="K54" s="474" t="str">
        <f>'GRP Macros'!V13</f>
        <v/>
      </c>
      <c r="L54" s="474" t="str">
        <f>'GRP Macros'!X13</f>
        <v/>
      </c>
      <c r="M54" s="474" t="str">
        <f>'GRP Macros'!Y13</f>
        <v/>
      </c>
      <c r="N54" s="474" t="str">
        <f>'GRP Macros'!Z13</f>
        <v/>
      </c>
      <c r="O54" s="474" t="str">
        <f>'GRP Macros'!AA13</f>
        <v/>
      </c>
      <c r="P54" s="474" t="str">
        <f>'GRP Macros'!AB13</f>
        <v/>
      </c>
      <c r="Q54" s="474" t="str">
        <f>'GRP Macros'!AC13</f>
        <v/>
      </c>
    </row>
    <row r="55" spans="2:17" ht="15.75" customHeight="1">
      <c r="B55" s="1096" t="str">
        <f>IF('GRP Macros'!K12=0,"",'GRP Macros'!K12)</f>
        <v/>
      </c>
      <c r="C55" s="1096" t="str">
        <f>IF('GRP Macros'!L12=0,"",'GRP Macros'!L12)</f>
        <v/>
      </c>
      <c r="D55" s="1096" t="str">
        <f>IF('GRP Macros'!L12=0,"",'GRP Macros'!L12)</f>
        <v/>
      </c>
      <c r="E55" s="1096" t="str">
        <f>IF('GRP Macros'!M12=0,"",'GRP Macros'!M12)</f>
        <v/>
      </c>
      <c r="F55" s="1096" t="str">
        <f>IF('GRP Macros'!O12=0,"",'GRP Macros'!O12)</f>
        <v/>
      </c>
      <c r="G55" s="1096" t="str">
        <f>IF('GRP Macros'!P12=0,"",'GRP Macros'!P12)</f>
        <v/>
      </c>
      <c r="H55" s="1096" t="str">
        <f>IF('GRP Macros'!Q12=0,"",'GRP Macros'!Q12)</f>
        <v/>
      </c>
      <c r="I55" s="1096" t="str">
        <f>IF('GRP Macros'!S12=0,"",'GRP Macros'!S12)</f>
        <v/>
      </c>
      <c r="J55" s="1096" t="str">
        <f>IF('GRP Macros'!U12=0,"",'GRP Macros'!U12)</f>
        <v/>
      </c>
      <c r="K55" s="1096" t="str">
        <f>IF('GRP Macros'!V12=0,"",'GRP Macros'!V12)</f>
        <v/>
      </c>
      <c r="L55" s="1096" t="str">
        <f>IF('GRP Macros'!X12=0,"",'GRP Macros'!X12)</f>
        <v/>
      </c>
      <c r="M55" s="1096" t="str">
        <f>IF('GRP Macros'!Y12=0,"",'GRP Macros'!Y12)</f>
        <v/>
      </c>
      <c r="N55" s="1096" t="str">
        <f>IF('GRP Macros'!Z12=0,"",'GRP Macros'!Z12)</f>
        <v/>
      </c>
      <c r="O55" s="1096" t="str">
        <f>IF('GRP Macros'!AA12=0,"",'GRP Macros'!AA12)</f>
        <v/>
      </c>
      <c r="P55" s="1096" t="str">
        <f>IF('GRP Macros'!AB12=0,"",'GRP Macros'!AB12)</f>
        <v/>
      </c>
      <c r="Q55" s="1096" t="str">
        <f>IF('GRP Macros'!AC12=0,"",'GRP Macros'!AC12)</f>
        <v/>
      </c>
    </row>
    <row r="56" spans="2:17" ht="15.75" customHeight="1"/>
    <row r="57" spans="2:17" ht="15.75" customHeight="1">
      <c r="B57" s="476" t="s">
        <v>28811</v>
      </c>
      <c r="C57" s="477"/>
      <c r="D57" s="477"/>
      <c r="E57" s="477"/>
      <c r="F57" s="477"/>
      <c r="G57" s="478"/>
    </row>
    <row r="58" spans="2:17" ht="15.75" customHeight="1">
      <c r="B58" s="76" t="s">
        <v>28779</v>
      </c>
      <c r="C58" s="997"/>
      <c r="D58" s="77" t="s">
        <v>28780</v>
      </c>
      <c r="E58" s="77" t="s">
        <v>28781</v>
      </c>
      <c r="F58" s="77" t="s">
        <v>28782</v>
      </c>
      <c r="G58" s="368" t="s">
        <v>28773</v>
      </c>
    </row>
    <row r="59" spans="2:17" ht="15.75" customHeight="1">
      <c r="B59" s="82">
        <f>'GRP Macros'!K6</f>
        <v>0</v>
      </c>
      <c r="C59" s="82"/>
      <c r="D59" s="82">
        <f>'GRP Macros'!L6</f>
        <v>0</v>
      </c>
      <c r="E59" s="82">
        <f>'GRP Macros'!O6</f>
        <v>0</v>
      </c>
      <c r="F59" s="82">
        <f>'GRP Macros'!P6</f>
        <v>0</v>
      </c>
      <c r="G59" s="82">
        <f>SUM(B59:F59)</f>
        <v>0</v>
      </c>
      <c r="H59" s="466"/>
    </row>
    <row r="60" spans="2:17" ht="15.75" customHeight="1"/>
    <row r="61" spans="2:17" ht="15.75" customHeight="1">
      <c r="B61" s="1227" t="s">
        <v>28812</v>
      </c>
      <c r="C61" s="1227"/>
      <c r="D61" s="1227"/>
      <c r="E61" s="1227"/>
      <c r="F61" s="1227"/>
      <c r="G61" s="1227"/>
      <c r="H61" s="1227"/>
      <c r="I61" s="1227"/>
      <c r="J61" s="1227"/>
    </row>
    <row r="62" spans="2:17" ht="31.5" customHeight="1">
      <c r="B62" s="642" t="s">
        <v>28813</v>
      </c>
      <c r="C62" s="642"/>
      <c r="D62" s="643" t="s">
        <v>28814</v>
      </c>
      <c r="E62" s="644" t="s">
        <v>28748</v>
      </c>
      <c r="F62" s="645" t="s">
        <v>28815</v>
      </c>
      <c r="G62" s="698" t="s">
        <v>28816</v>
      </c>
      <c r="H62" s="646" t="s">
        <v>28817</v>
      </c>
      <c r="I62" s="647" t="s">
        <v>28818</v>
      </c>
      <c r="J62" s="648" t="s">
        <v>28819</v>
      </c>
    </row>
    <row r="63" spans="2:17" ht="15.75" customHeight="1">
      <c r="B63" s="474" t="str">
        <f>'Wooden Volumes'!K13</f>
        <v/>
      </c>
      <c r="C63" s="474"/>
      <c r="D63" s="474" t="str">
        <f>'Wooden Volumes'!L13</f>
        <v/>
      </c>
      <c r="E63" s="474" t="str">
        <f>'Wooden Volumes'!M13</f>
        <v/>
      </c>
      <c r="F63" s="474" t="str">
        <f>'Wooden Volumes'!O13</f>
        <v/>
      </c>
      <c r="G63" s="474" t="str">
        <f>'Wooden Volumes'!P13</f>
        <v/>
      </c>
      <c r="H63" s="1019" t="str">
        <f>'Wooden Volumes'!Q13</f>
        <v/>
      </c>
      <c r="I63" s="474" t="str">
        <f>'Wooden Volumes'!R13</f>
        <v/>
      </c>
      <c r="J63" s="474" t="str">
        <f>'Wooden Volumes'!S13</f>
        <v/>
      </c>
    </row>
    <row r="64" spans="2:17" ht="15.75" customHeight="1">
      <c r="B64" s="1096" t="str">
        <f>IF('Wooden Volumes'!K12=0,"",'Wooden Volumes'!K12)</f>
        <v/>
      </c>
      <c r="C64" s="1096" t="str">
        <f>IF('Wooden Volumes'!L12=0,"",'Wooden Volumes'!L12)</f>
        <v/>
      </c>
      <c r="D64" s="1096" t="str">
        <f>IF('Wooden Volumes'!L12=0,"",'Wooden Volumes'!L12)</f>
        <v/>
      </c>
      <c r="E64" s="1096" t="str">
        <f>IF('Wooden Volumes'!M12=0,"",'Wooden Volumes'!M12)</f>
        <v/>
      </c>
      <c r="F64" s="1096" t="str">
        <f>IF('Wooden Volumes'!O12=0,"",'Wooden Volumes'!O12)</f>
        <v/>
      </c>
      <c r="G64" s="1096" t="str">
        <f>IF('Wooden Volumes'!P12=0,"",'Wooden Volumes'!P12)</f>
        <v/>
      </c>
      <c r="H64" s="1096" t="str">
        <f>IF('Wooden Volumes'!Q12=0,"",'Wooden Volumes'!Q12)</f>
        <v/>
      </c>
      <c r="I64" s="1096" t="str">
        <f>IF('Wooden Volumes'!R12=0,"",'Wooden Volumes'!R12)</f>
        <v/>
      </c>
      <c r="J64" s="1096" t="str">
        <f>IF('Wooden Volumes'!S12=0,"",'Wooden Volumes'!S12)</f>
        <v/>
      </c>
    </row>
    <row r="65" spans="2:17" ht="15.75" customHeight="1">
      <c r="B65" s="2"/>
      <c r="C65" s="2"/>
      <c r="D65" s="2"/>
      <c r="E65" s="2"/>
      <c r="F65" s="2"/>
      <c r="G65" s="2"/>
      <c r="H65" s="2"/>
      <c r="I65" s="2"/>
      <c r="J65" s="2"/>
      <c r="K65" s="2"/>
      <c r="L65" s="2"/>
      <c r="M65" s="2"/>
      <c r="N65" s="2"/>
      <c r="O65" s="2"/>
      <c r="P65" s="2"/>
    </row>
    <row r="66" spans="2:17" ht="15.75" customHeight="1">
      <c r="B66" s="476" t="s">
        <v>28820</v>
      </c>
      <c r="C66" s="477"/>
      <c r="D66" s="477"/>
      <c r="E66" s="477"/>
      <c r="F66" s="477"/>
      <c r="G66" s="478"/>
    </row>
    <row r="67" spans="2:17" ht="15.75" customHeight="1">
      <c r="B67" s="76" t="s">
        <v>28779</v>
      </c>
      <c r="C67" s="997"/>
      <c r="D67" s="77" t="s">
        <v>28780</v>
      </c>
      <c r="E67" s="77" t="s">
        <v>28781</v>
      </c>
      <c r="F67" s="77" t="s">
        <v>28782</v>
      </c>
      <c r="G67" s="368" t="s">
        <v>28773</v>
      </c>
      <c r="N67" s="1"/>
      <c r="O67" s="1"/>
      <c r="P67" s="1"/>
    </row>
    <row r="68" spans="2:17" ht="15.75" customHeight="1">
      <c r="B68" s="82">
        <f>'Wooden Volumes'!K6</f>
        <v>0</v>
      </c>
      <c r="C68" s="82"/>
      <c r="D68" s="82">
        <f>'Wooden Volumes'!L6</f>
        <v>0</v>
      </c>
      <c r="E68" s="82">
        <f>'Wooden Volumes'!M6</f>
        <v>0</v>
      </c>
      <c r="F68" s="82">
        <f>'Wooden Volumes'!O6</f>
        <v>0</v>
      </c>
      <c r="G68" s="82">
        <f>SUM(B68:F68)</f>
        <v>0</v>
      </c>
      <c r="H68" s="466"/>
      <c r="N68" s="1"/>
      <c r="O68" s="1"/>
      <c r="P68" s="1"/>
    </row>
    <row r="69" spans="2:17" ht="15.75" customHeight="1">
      <c r="N69" s="1"/>
      <c r="O69" s="1"/>
      <c r="P69" s="1"/>
    </row>
    <row r="70" spans="2:17" ht="15.75" customHeight="1">
      <c r="B70" s="1223" t="s">
        <v>28821</v>
      </c>
      <c r="C70" s="1223"/>
      <c r="D70" s="1223"/>
      <c r="E70" s="1223"/>
      <c r="K70" s="1"/>
      <c r="L70" s="1"/>
      <c r="M70" s="1"/>
      <c r="N70" s="1"/>
      <c r="O70" s="1"/>
      <c r="P70" s="1"/>
    </row>
    <row r="71" spans="2:17" ht="15.75" customHeight="1">
      <c r="B71" s="1224"/>
      <c r="C71" s="1224"/>
      <c r="D71" s="1224"/>
      <c r="E71" s="1224"/>
      <c r="I71" s="1"/>
      <c r="J71" s="1"/>
      <c r="K71" s="1"/>
      <c r="L71" s="1"/>
      <c r="M71" s="1"/>
      <c r="N71" s="1"/>
      <c r="O71" s="1"/>
      <c r="P71" s="1"/>
    </row>
    <row r="72" spans="2:17" ht="15.75" customHeight="1">
      <c r="B72" s="216" t="s">
        <v>28822</v>
      </c>
      <c r="C72" s="211"/>
      <c r="D72" s="124"/>
      <c r="E72" s="124">
        <f>'PU Holds'!AC5+'PE Holds'!X6+'GRP Macros'!Y6+'ASIA Prod. - PU'!AE6+'Wooden Volumes'!M9</f>
        <v>0</v>
      </c>
      <c r="I72" s="1"/>
      <c r="J72" s="1"/>
      <c r="K72" s="1"/>
      <c r="L72" s="1"/>
      <c r="M72" s="1"/>
      <c r="N72" s="1"/>
      <c r="O72" s="1"/>
      <c r="P72" s="1"/>
    </row>
    <row r="73" spans="2:17" ht="15.75" customHeight="1">
      <c r="J73" s="1"/>
      <c r="K73" s="1"/>
      <c r="L73" s="1"/>
      <c r="M73" s="1"/>
      <c r="N73" s="1"/>
      <c r="O73" s="1"/>
      <c r="P73" s="1"/>
      <c r="Q73" s="1"/>
    </row>
    <row r="74" spans="2:17" ht="15.75" customHeight="1">
      <c r="I74" s="1"/>
    </row>
    <row r="75" spans="2:17" ht="15.75" customHeight="1">
      <c r="I75" s="1"/>
    </row>
    <row r="76" spans="2:17" ht="15.75" customHeight="1"/>
    <row r="77" spans="2:17" ht="15.75" customHeight="1"/>
    <row r="78" spans="2:17" ht="15.75" customHeight="1"/>
    <row r="79" spans="2:17" ht="15.75" customHeight="1"/>
    <row r="80" spans="2:1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49">
    <mergeCell ref="B70:E71"/>
    <mergeCell ref="K21:M21"/>
    <mergeCell ref="N21:O21"/>
    <mergeCell ref="K22:M22"/>
    <mergeCell ref="N22:O22"/>
    <mergeCell ref="B61:J61"/>
    <mergeCell ref="L44:M44"/>
    <mergeCell ref="E39:E40"/>
    <mergeCell ref="D39:D40"/>
    <mergeCell ref="D42:J42"/>
    <mergeCell ref="D25:S25"/>
    <mergeCell ref="B39:B40"/>
    <mergeCell ref="B21:E21"/>
    <mergeCell ref="M39:M40"/>
    <mergeCell ref="L39:L40"/>
    <mergeCell ref="K39:K40"/>
    <mergeCell ref="K15:Q15"/>
    <mergeCell ref="K17:Q17"/>
    <mergeCell ref="K20:M20"/>
    <mergeCell ref="N20:O20"/>
    <mergeCell ref="T39:T40"/>
    <mergeCell ref="Q39:Q40"/>
    <mergeCell ref="P39:P40"/>
    <mergeCell ref="O39:O40"/>
    <mergeCell ref="N39:N40"/>
    <mergeCell ref="R39:R40"/>
    <mergeCell ref="S39:S40"/>
    <mergeCell ref="B13:E13"/>
    <mergeCell ref="K14:Q14"/>
    <mergeCell ref="K13:Q13"/>
    <mergeCell ref="K12:Q12"/>
    <mergeCell ref="G39:G40"/>
    <mergeCell ref="F39:F40"/>
    <mergeCell ref="B12:G12"/>
    <mergeCell ref="B17:E17"/>
    <mergeCell ref="B19:E19"/>
    <mergeCell ref="K19:M19"/>
    <mergeCell ref="N19:O19"/>
    <mergeCell ref="B20:E20"/>
    <mergeCell ref="B14:E14"/>
    <mergeCell ref="B15:E15"/>
    <mergeCell ref="B16:E16"/>
    <mergeCell ref="K16:Q16"/>
    <mergeCell ref="B18:E18"/>
    <mergeCell ref="O46:P46"/>
    <mergeCell ref="O45:P45"/>
    <mergeCell ref="J39:J40"/>
    <mergeCell ref="I39:I40"/>
    <mergeCell ref="H39:H40"/>
  </mergeCells>
  <conditionalFormatting sqref="B54">
    <cfRule type="cellIs" dxfId="181" priority="2" operator="notEqual">
      <formula>0</formula>
    </cfRule>
  </conditionalFormatting>
  <conditionalFormatting sqref="B63:C63">
    <cfRule type="cellIs" dxfId="180" priority="34" operator="notEqual">
      <formula>0</formula>
    </cfRule>
  </conditionalFormatting>
  <conditionalFormatting sqref="C54">
    <cfRule type="cellIs" dxfId="179" priority="57" operator="notEqual">
      <formula>0</formula>
    </cfRule>
  </conditionalFormatting>
  <conditionalFormatting sqref="D27:D39">
    <cfRule type="cellIs" dxfId="178" priority="101" operator="notEqual">
      <formula>0</formula>
    </cfRule>
  </conditionalFormatting>
  <conditionalFormatting sqref="D41">
    <cfRule type="cellIs" dxfId="177" priority="3" operator="notEqual">
      <formula>0</formula>
    </cfRule>
  </conditionalFormatting>
  <conditionalFormatting sqref="D63">
    <cfRule type="cellIs" dxfId="176" priority="33" operator="notEqual">
      <formula>0</formula>
    </cfRule>
  </conditionalFormatting>
  <conditionalFormatting sqref="D54:E54">
    <cfRule type="cellIs" dxfId="175" priority="69" operator="notEqual">
      <formula>0</formula>
    </cfRule>
  </conditionalFormatting>
  <conditionalFormatting sqref="E27:E39">
    <cfRule type="cellIs" dxfId="174" priority="100" operator="notEqual">
      <formula>0</formula>
    </cfRule>
  </conditionalFormatting>
  <conditionalFormatting sqref="E41">
    <cfRule type="cellIs" dxfId="173" priority="85" operator="notEqual">
      <formula>0</formula>
    </cfRule>
  </conditionalFormatting>
  <conditionalFormatting sqref="E63">
    <cfRule type="cellIs" dxfId="172" priority="32" operator="notEqual">
      <formula>0</formula>
    </cfRule>
  </conditionalFormatting>
  <conditionalFormatting sqref="F27:F39">
    <cfRule type="cellIs" dxfId="171" priority="99" operator="notEqual">
      <formula>0</formula>
    </cfRule>
  </conditionalFormatting>
  <conditionalFormatting sqref="F41">
    <cfRule type="cellIs" dxfId="170" priority="84" operator="notEqual">
      <formula>0</formula>
    </cfRule>
  </conditionalFormatting>
  <conditionalFormatting sqref="F54">
    <cfRule type="cellIs" dxfId="169" priority="68" operator="notEqual">
      <formula>0</formula>
    </cfRule>
  </conditionalFormatting>
  <conditionalFormatting sqref="F63">
    <cfRule type="cellIs" dxfId="168" priority="31" operator="notEqual">
      <formula>0</formula>
    </cfRule>
  </conditionalFormatting>
  <conditionalFormatting sqref="G14:G22">
    <cfRule type="cellIs" dxfId="167" priority="5" operator="notEqual">
      <formula>0</formula>
    </cfRule>
  </conditionalFormatting>
  <conditionalFormatting sqref="G27:G39">
    <cfRule type="cellIs" dxfId="166" priority="98" operator="notEqual">
      <formula>0</formula>
    </cfRule>
  </conditionalFormatting>
  <conditionalFormatting sqref="G41">
    <cfRule type="cellIs" dxfId="165" priority="83" operator="notEqual">
      <formula>0</formula>
    </cfRule>
  </conditionalFormatting>
  <conditionalFormatting sqref="G54">
    <cfRule type="cellIs" dxfId="164" priority="67" operator="notEqual">
      <formula>0</formula>
    </cfRule>
  </conditionalFormatting>
  <conditionalFormatting sqref="G63">
    <cfRule type="cellIs" dxfId="163" priority="30" operator="notEqual">
      <formula>0</formula>
    </cfRule>
  </conditionalFormatting>
  <conditionalFormatting sqref="H41">
    <cfRule type="cellIs" dxfId="162" priority="82" operator="notEqual">
      <formula>0</formula>
    </cfRule>
  </conditionalFormatting>
  <conditionalFormatting sqref="H54">
    <cfRule type="cellIs" dxfId="161" priority="61" operator="notEqual">
      <formula>0</formula>
    </cfRule>
  </conditionalFormatting>
  <conditionalFormatting sqref="H63">
    <cfRule type="cellIs" dxfId="160" priority="1" operator="notEqual">
      <formula>0</formula>
    </cfRule>
  </conditionalFormatting>
  <conditionalFormatting sqref="I27:I38 H27:H39">
    <cfRule type="cellIs" dxfId="159" priority="97" operator="notEqual">
      <formula>0</formula>
    </cfRule>
  </conditionalFormatting>
  <conditionalFormatting sqref="I39">
    <cfRule type="cellIs" dxfId="158" priority="96" operator="notEqual">
      <formula>0</formula>
    </cfRule>
  </conditionalFormatting>
  <conditionalFormatting sqref="I41">
    <cfRule type="cellIs" dxfId="157" priority="81" operator="notEqual">
      <formula>0</formula>
    </cfRule>
  </conditionalFormatting>
  <conditionalFormatting sqref="I54">
    <cfRule type="cellIs" dxfId="156" priority="71" operator="notEqual">
      <formula>0</formula>
    </cfRule>
  </conditionalFormatting>
  <conditionalFormatting sqref="I63">
    <cfRule type="cellIs" dxfId="155" priority="28" operator="notEqual">
      <formula>0</formula>
    </cfRule>
    <cfRule type="cellIs" dxfId="154" priority="29" operator="notEqual">
      <formula>0</formula>
    </cfRule>
  </conditionalFormatting>
  <conditionalFormatting sqref="J27:J39">
    <cfRule type="cellIs" dxfId="153" priority="95" operator="notEqual">
      <formula>0</formula>
    </cfRule>
  </conditionalFormatting>
  <conditionalFormatting sqref="J41">
    <cfRule type="cellIs" dxfId="152" priority="80" operator="notEqual">
      <formula>0</formula>
    </cfRule>
  </conditionalFormatting>
  <conditionalFormatting sqref="J54">
    <cfRule type="cellIs" dxfId="151" priority="59" operator="notEqual">
      <formula>0</formula>
    </cfRule>
  </conditionalFormatting>
  <conditionalFormatting sqref="J63">
    <cfRule type="cellIs" dxfId="150" priority="27" operator="notEqual">
      <formula>0</formula>
    </cfRule>
  </conditionalFormatting>
  <conditionalFormatting sqref="K27:K39">
    <cfRule type="cellIs" dxfId="149" priority="94" operator="notEqual">
      <formula>0</formula>
    </cfRule>
  </conditionalFormatting>
  <conditionalFormatting sqref="K41">
    <cfRule type="cellIs" dxfId="148" priority="79" operator="notEqual">
      <formula>0</formula>
    </cfRule>
  </conditionalFormatting>
  <conditionalFormatting sqref="K54">
    <cfRule type="cellIs" dxfId="147" priority="60" operator="notEqual">
      <formula>0</formula>
    </cfRule>
  </conditionalFormatting>
  <conditionalFormatting sqref="L27:L39">
    <cfRule type="cellIs" dxfId="146" priority="93" operator="notEqual">
      <formula>0</formula>
    </cfRule>
  </conditionalFormatting>
  <conditionalFormatting sqref="L41">
    <cfRule type="cellIs" dxfId="145" priority="78" operator="notEqual">
      <formula>0</formula>
    </cfRule>
  </conditionalFormatting>
  <conditionalFormatting sqref="L54">
    <cfRule type="cellIs" dxfId="144" priority="65" operator="notEqual">
      <formula>0</formula>
    </cfRule>
  </conditionalFormatting>
  <conditionalFormatting sqref="M27:M39">
    <cfRule type="cellIs" dxfId="143" priority="92" operator="notEqual">
      <formula>0</formula>
    </cfRule>
  </conditionalFormatting>
  <conditionalFormatting sqref="M41">
    <cfRule type="cellIs" dxfId="142" priority="77" operator="notEqual">
      <formula>0</formula>
    </cfRule>
  </conditionalFormatting>
  <conditionalFormatting sqref="M54">
    <cfRule type="cellIs" dxfId="141" priority="66" operator="notEqual">
      <formula>0</formula>
    </cfRule>
  </conditionalFormatting>
  <conditionalFormatting sqref="N27:N39">
    <cfRule type="cellIs" dxfId="140" priority="91" operator="notEqual">
      <formula>0</formula>
    </cfRule>
  </conditionalFormatting>
  <conditionalFormatting sqref="N41">
    <cfRule type="cellIs" dxfId="139" priority="76" operator="notEqual">
      <formula>0</formula>
    </cfRule>
  </conditionalFormatting>
  <conditionalFormatting sqref="N54">
    <cfRule type="cellIs" dxfId="138" priority="58" operator="notEqual">
      <formula>0</formula>
    </cfRule>
  </conditionalFormatting>
  <conditionalFormatting sqref="O27:O39">
    <cfRule type="cellIs" dxfId="137" priority="90" operator="notEqual">
      <formula>0</formula>
    </cfRule>
  </conditionalFormatting>
  <conditionalFormatting sqref="O41">
    <cfRule type="cellIs" dxfId="136" priority="75" operator="notEqual">
      <formula>0</formula>
    </cfRule>
  </conditionalFormatting>
  <conditionalFormatting sqref="O54">
    <cfRule type="cellIs" dxfId="135" priority="64" operator="notEqual">
      <formula>0</formula>
    </cfRule>
  </conditionalFormatting>
  <conditionalFormatting sqref="P27:P39">
    <cfRule type="cellIs" dxfId="134" priority="88" operator="notEqual">
      <formula>0</formula>
    </cfRule>
  </conditionalFormatting>
  <conditionalFormatting sqref="P41">
    <cfRule type="cellIs" dxfId="133" priority="73" operator="notEqual">
      <formula>0</formula>
    </cfRule>
  </conditionalFormatting>
  <conditionalFormatting sqref="P54">
    <cfRule type="cellIs" dxfId="132" priority="63" operator="notEqual">
      <formula>0</formula>
    </cfRule>
  </conditionalFormatting>
  <conditionalFormatting sqref="Q27:Q39">
    <cfRule type="cellIs" dxfId="131" priority="89" operator="notEqual">
      <formula>0</formula>
    </cfRule>
  </conditionalFormatting>
  <conditionalFormatting sqref="Q41">
    <cfRule type="cellIs" dxfId="130" priority="74" operator="notEqual">
      <formula>0</formula>
    </cfRule>
  </conditionalFormatting>
  <conditionalFormatting sqref="Q54">
    <cfRule type="cellIs" dxfId="129" priority="62" operator="notEqual">
      <formula>0</formula>
    </cfRule>
  </conditionalFormatting>
  <conditionalFormatting sqref="R27:R39">
    <cfRule type="cellIs" dxfId="128" priority="11" operator="notEqual">
      <formula>0</formula>
    </cfRule>
  </conditionalFormatting>
  <conditionalFormatting sqref="R41">
    <cfRule type="cellIs" dxfId="127" priority="9" operator="notEqual">
      <formula>0</formula>
    </cfRule>
  </conditionalFormatting>
  <conditionalFormatting sqref="S27:S39">
    <cfRule type="cellIs" dxfId="126" priority="13" operator="notEqual">
      <formula>0</formula>
    </cfRule>
  </conditionalFormatting>
  <conditionalFormatting sqref="S41">
    <cfRule type="cellIs" dxfId="125" priority="6" operator="notEqual">
      <formula>0</formula>
    </cfRule>
  </conditionalFormatting>
  <conditionalFormatting sqref="T27:T38">
    <cfRule type="cellIs" dxfId="124" priority="4" operator="notEqual">
      <formula>0</formula>
    </cfRule>
  </conditionalFormatting>
  <hyperlinks>
    <hyperlink ref="B7" r:id="rId1" xr:uid="{00000000-0004-0000-0500-000000000000}"/>
  </hyperlinks>
  <pageMargins left="0.7" right="0.7" top="0.75" bottom="0.75" header="0.511811023622047" footer="0.511811023622047"/>
  <pageSetup paperSize="9"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7" r:id="rId5" name="Check Box 3">
              <controlPr defaultSize="0" autoFill="0" autoLine="0" autoPict="0">
                <anchor moveWithCells="1">
                  <from>
                    <xdr:col>8</xdr:col>
                    <xdr:colOff>388620</xdr:colOff>
                    <xdr:row>21</xdr:row>
                    <xdr:rowOff>22860</xdr:rowOff>
                  </from>
                  <to>
                    <xdr:col>8</xdr:col>
                    <xdr:colOff>655320</xdr:colOff>
                    <xdr:row>22</xdr:row>
                    <xdr:rowOff>38100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8</xdr:col>
                    <xdr:colOff>388620</xdr:colOff>
                    <xdr:row>20</xdr:row>
                    <xdr:rowOff>22860</xdr:rowOff>
                  </from>
                  <to>
                    <xdr:col>8</xdr:col>
                    <xdr:colOff>655320</xdr:colOff>
                    <xdr:row>21</xdr:row>
                    <xdr:rowOff>45720</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16</xdr:col>
                    <xdr:colOff>571500</xdr:colOff>
                    <xdr:row>19</xdr:row>
                    <xdr:rowOff>0</xdr:rowOff>
                  </from>
                  <to>
                    <xdr:col>17</xdr:col>
                    <xdr:colOff>60960</xdr:colOff>
                    <xdr:row>20</xdr:row>
                    <xdr:rowOff>38100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2">
    <pageSetUpPr fitToPage="1"/>
  </sheetPr>
  <dimension ref="A1:DC474"/>
  <sheetViews>
    <sheetView showGridLines="0" tabSelected="1" zoomScale="70" zoomScaleNormal="70" workbookViewId="0">
      <pane xSplit="4" ySplit="14" topLeftCell="E15" activePane="bottomRight" state="frozen"/>
      <selection pane="topRight" activeCell="L65" sqref="L65"/>
      <selection pane="bottomLeft" activeCell="L65" sqref="L65"/>
      <selection pane="bottomRight" activeCell="D318" sqref="D316:D318"/>
    </sheetView>
  </sheetViews>
  <sheetFormatPr defaultColWidth="14.44140625" defaultRowHeight="14.4"/>
  <cols>
    <col min="1" max="1" width="25.6640625" style="67" hidden="1" customWidth="1"/>
    <col min="2" max="2" width="25.6640625" style="67" customWidth="1"/>
    <col min="3" max="3" width="37.109375" style="67" hidden="1" customWidth="1"/>
    <col min="4" max="4" width="48.44140625" style="67" customWidth="1"/>
    <col min="5" max="5" width="22.33203125" style="68" customWidth="1"/>
    <col min="6" max="6" width="14" style="67" customWidth="1"/>
    <col min="7" max="7" width="12.33203125" style="67" customWidth="1"/>
    <col min="8" max="8" width="18.5546875" style="801" customWidth="1"/>
    <col min="9" max="9" width="18.44140625" style="480" customWidth="1"/>
    <col min="10" max="10" width="13.109375" style="67" customWidth="1"/>
    <col min="11" max="11" width="14" style="67" customWidth="1"/>
    <col min="12" max="12" width="12.88671875" style="67" hidden="1" customWidth="1"/>
    <col min="13" max="13" width="12.88671875" style="67" customWidth="1"/>
    <col min="14" max="14" width="12.88671875" style="67" hidden="1" customWidth="1"/>
    <col min="15" max="21" width="12.88671875" style="67" customWidth="1"/>
    <col min="22" max="22" width="12.88671875" style="67" hidden="1" customWidth="1"/>
    <col min="23" max="24" width="12.88671875" style="67" customWidth="1"/>
    <col min="25" max="25" width="13.88671875" style="67" hidden="1" customWidth="1"/>
    <col min="26" max="26" width="13.6640625" style="67" customWidth="1"/>
    <col min="27" max="27" width="13.88671875" style="67" hidden="1" customWidth="1"/>
    <col min="28" max="29" width="12.88671875" style="67" customWidth="1"/>
    <col min="30" max="30" width="12.88671875" style="67" hidden="1" customWidth="1"/>
    <col min="31" max="31" width="13.88671875" style="671" customWidth="1"/>
    <col min="32" max="32" width="12.88671875" style="67" customWidth="1"/>
    <col min="33" max="33" width="13.88671875" style="67" customWidth="1"/>
    <col min="34" max="34" width="3.88671875" style="68" customWidth="1"/>
    <col min="35" max="35" width="13.44140625" style="68" hidden="1" customWidth="1"/>
    <col min="36" max="53" width="6.6640625" style="68" hidden="1" customWidth="1"/>
    <col min="54" max="54" width="18.33203125" style="67" customWidth="1"/>
    <col min="55" max="55" width="19.6640625" style="67" customWidth="1"/>
    <col min="56" max="56" width="122.5546875" style="67" customWidth="1"/>
    <col min="57" max="57" width="174.44140625" style="67" customWidth="1"/>
    <col min="58" max="58" width="12.44140625" style="67" customWidth="1"/>
    <col min="59" max="99" width="11" style="67" customWidth="1"/>
    <col min="100" max="100" width="10.6640625" style="67" customWidth="1"/>
    <col min="101" max="101" width="25.109375" style="67" customWidth="1"/>
    <col min="102" max="103" width="10.6640625" style="67" customWidth="1"/>
    <col min="104" max="104" width="19.109375" style="67" customWidth="1"/>
    <col min="105" max="105" width="22.44140625" style="67" customWidth="1"/>
    <col min="106" max="106" width="24.5546875" style="67" customWidth="1"/>
    <col min="107" max="107" width="10.6640625" style="67" customWidth="1"/>
  </cols>
  <sheetData>
    <row r="1" spans="1:107" ht="50.1" customHeight="1">
      <c r="D1" s="68"/>
      <c r="E1" s="1240" t="s">
        <v>28823</v>
      </c>
      <c r="F1" s="1240"/>
      <c r="G1" s="1033"/>
      <c r="L1" s="69"/>
      <c r="N1" s="69"/>
      <c r="Q1" s="69"/>
      <c r="W1" s="69"/>
      <c r="X1" s="69"/>
      <c r="Y1" s="69"/>
      <c r="Z1" s="69"/>
      <c r="AA1" s="69"/>
      <c r="AB1" s="69"/>
      <c r="AC1" s="69"/>
      <c r="AD1" s="69"/>
      <c r="AE1" s="670"/>
      <c r="AF1" s="69"/>
      <c r="AG1" s="69"/>
    </row>
    <row r="2" spans="1:107" ht="20.100000000000001" customHeight="1">
      <c r="E2" s="1241"/>
      <c r="F2" s="1241"/>
      <c r="H2" s="67"/>
    </row>
    <row r="3" spans="1:107" ht="20.100000000000001" customHeight="1">
      <c r="D3" s="1232" t="s">
        <v>28824</v>
      </c>
      <c r="E3" s="186" t="s">
        <v>28825</v>
      </c>
      <c r="F3" s="186" t="s">
        <v>28826</v>
      </c>
      <c r="G3" s="263" t="s">
        <v>28722</v>
      </c>
      <c r="H3" s="67"/>
      <c r="K3" s="70" t="s">
        <v>28827</v>
      </c>
      <c r="M3" s="71"/>
      <c r="O3" s="72"/>
      <c r="P3" s="71"/>
      <c r="Q3" s="73"/>
      <c r="R3" s="74"/>
      <c r="S3" s="74"/>
      <c r="T3" s="336"/>
      <c r="U3" s="69"/>
      <c r="W3" s="69"/>
    </row>
    <row r="4" spans="1:107" ht="20.100000000000001" customHeight="1">
      <c r="D4" s="1233"/>
      <c r="E4" s="1235">
        <f>K267+K289+K304+K310+K325+K296+K260+K254+K246+K230+K189+K160+K143+K89+K20</f>
        <v>0</v>
      </c>
      <c r="F4" s="1237">
        <f>E4*1.2</f>
        <v>0</v>
      </c>
      <c r="G4" s="1239">
        <f>Summary!F14</f>
        <v>0</v>
      </c>
      <c r="H4" s="67"/>
      <c r="K4" s="76" t="s">
        <v>28778</v>
      </c>
      <c r="M4" s="77" t="s">
        <v>28779</v>
      </c>
      <c r="O4" s="77" t="s">
        <v>28780</v>
      </c>
      <c r="P4" s="77" t="s">
        <v>28781</v>
      </c>
      <c r="Q4" s="77" t="s">
        <v>28782</v>
      </c>
      <c r="R4" s="77" t="s">
        <v>28783</v>
      </c>
      <c r="S4" s="77" t="s">
        <v>28784</v>
      </c>
      <c r="T4" s="368" t="s">
        <v>28773</v>
      </c>
      <c r="U4" s="69"/>
      <c r="W4" s="69"/>
      <c r="Y4" s="69"/>
      <c r="Z4" s="70" t="s">
        <v>28828</v>
      </c>
      <c r="AA4" s="69"/>
      <c r="AB4" s="70"/>
      <c r="AC4" s="337"/>
      <c r="AD4" s="69"/>
      <c r="AE4" s="670"/>
      <c r="AF4" s="69"/>
      <c r="AG4" s="69"/>
    </row>
    <row r="5" spans="1:107" ht="20.100000000000001" customHeight="1">
      <c r="D5" s="1234"/>
      <c r="E5" s="1236"/>
      <c r="F5" s="1238"/>
      <c r="G5" s="1239"/>
      <c r="H5" s="67"/>
      <c r="K5" s="82">
        <f>SUM(BF267,BF289,BF296,BF304,BF310,BF325)</f>
        <v>0</v>
      </c>
      <c r="M5" s="82">
        <f>SUM(BG267,BG289,BG296,BG304,BG310,BG325)</f>
        <v>0</v>
      </c>
      <c r="O5" s="82">
        <f>SUM(BH267,BH289,BH296,BH304,BH310,BH325)</f>
        <v>0</v>
      </c>
      <c r="P5" s="82">
        <f>SUM(BI267,BI289,BI296,BI304,BI310,BI325)</f>
        <v>0</v>
      </c>
      <c r="Q5" s="82">
        <f>SUM(BJ267,BJ289,BJ296,BJ304,BJ310,BJ325)</f>
        <v>0</v>
      </c>
      <c r="R5" s="82">
        <f>SUM(BK267,BK289,BK296,BK304,BK310,BK325)</f>
        <v>0</v>
      </c>
      <c r="S5" s="82">
        <f>SUM(BL267,BL289,BL296,BL304,BL310,BL325)</f>
        <v>0</v>
      </c>
      <c r="T5" s="82">
        <f>SUM(K5:S5)</f>
        <v>0</v>
      </c>
      <c r="U5" s="69"/>
      <c r="W5" s="69"/>
      <c r="Y5" s="69"/>
      <c r="Z5" s="79" t="s">
        <v>28822</v>
      </c>
      <c r="AA5" s="69"/>
      <c r="AB5" s="80"/>
      <c r="AC5" s="81">
        <f>CX327</f>
        <v>0</v>
      </c>
      <c r="AD5" s="69"/>
      <c r="AE5" s="670"/>
      <c r="AF5" s="69"/>
      <c r="AG5" s="69"/>
    </row>
    <row r="6" spans="1:107" ht="20.100000000000001" customHeight="1">
      <c r="E6" s="67"/>
      <c r="G6" s="83"/>
      <c r="H6" s="67"/>
      <c r="K6" s="83"/>
      <c r="M6" s="83"/>
      <c r="Y6" s="69"/>
      <c r="AA6" s="69"/>
      <c r="AD6" s="69"/>
      <c r="AE6" s="670"/>
      <c r="AF6" s="69"/>
      <c r="AG6" s="69"/>
    </row>
    <row r="7" spans="1:107" ht="20.100000000000001" customHeight="1">
      <c r="D7" s="84" t="s">
        <v>28829</v>
      </c>
      <c r="E7" s="622">
        <f>DB327</f>
        <v>0</v>
      </c>
      <c r="F7" s="621" t="s">
        <v>28830</v>
      </c>
      <c r="G7" s="83"/>
      <c r="H7" s="67"/>
      <c r="K7" s="86" t="s">
        <v>28786</v>
      </c>
      <c r="M7" s="87"/>
      <c r="O7" s="87"/>
      <c r="P7" s="74"/>
      <c r="Q7" s="74"/>
      <c r="R7" s="74"/>
      <c r="S7" s="74"/>
      <c r="T7" s="74"/>
      <c r="U7" s="88"/>
      <c r="W7" s="89"/>
      <c r="X7" s="89"/>
      <c r="Y7" s="69"/>
      <c r="Z7" s="89"/>
      <c r="AA7" s="69"/>
      <c r="AB7" s="89"/>
      <c r="AC7" s="786"/>
      <c r="AD7" s="69"/>
      <c r="AE7" s="670"/>
      <c r="AF7" s="69"/>
      <c r="AG7" s="69"/>
    </row>
    <row r="8" spans="1:107" ht="20.100000000000001" customHeight="1">
      <c r="D8" s="84" t="s">
        <v>28831</v>
      </c>
      <c r="E8" s="503">
        <f>SUM(G22:G88,G91:G107,G109:G118,G120:G131,G133:G142,G145:G159,G162:G188,G191:G201,G203:G208,G210:G224,G226:G229,G232:G244,G248:G253,G256:G259,G262:G266,G269:G288,G291:G295,G298:G303,G306:G309,G312:G324,G17:G19)+AI245*G245+AI225*G225+AI209*G209+AI202*G202+AI132*G132+AI119*G119+AI108*G108</f>
        <v>0</v>
      </c>
      <c r="F8" s="85" t="s">
        <v>28832</v>
      </c>
      <c r="G8" s="83"/>
      <c r="H8" s="67"/>
      <c r="K8" s="76" t="s">
        <v>28787</v>
      </c>
      <c r="M8" s="77" t="s">
        <v>28788</v>
      </c>
      <c r="O8" s="77" t="s">
        <v>28789</v>
      </c>
      <c r="P8" s="77" t="s">
        <v>28790</v>
      </c>
      <c r="Q8" s="77" t="s">
        <v>28791</v>
      </c>
      <c r="R8" s="77" t="s">
        <v>28792</v>
      </c>
      <c r="S8" s="77" t="s">
        <v>28793</v>
      </c>
      <c r="T8" s="77" t="s">
        <v>28794</v>
      </c>
      <c r="U8" s="77" t="s">
        <v>28795</v>
      </c>
      <c r="W8" s="77" t="s">
        <v>28796</v>
      </c>
      <c r="X8" s="77" t="s">
        <v>28797</v>
      </c>
      <c r="Y8" s="69"/>
      <c r="Z8" s="77" t="s">
        <v>28798</v>
      </c>
      <c r="AA8" s="69"/>
      <c r="AB8" s="77" t="s">
        <v>28799</v>
      </c>
      <c r="AC8" s="78" t="s">
        <v>28800</v>
      </c>
      <c r="AD8" s="69"/>
      <c r="AE8" s="670"/>
      <c r="AF8" s="69"/>
      <c r="AG8" s="69"/>
    </row>
    <row r="9" spans="1:107" ht="20.100000000000001" customHeight="1">
      <c r="D9" s="84" t="s">
        <v>28833</v>
      </c>
      <c r="E9" s="501">
        <f>T5</f>
        <v>0</v>
      </c>
      <c r="F9" s="502" t="s">
        <v>28834</v>
      </c>
      <c r="G9" s="83"/>
      <c r="H9" s="67"/>
      <c r="K9" s="81">
        <f>SUM(BT267,BT289,BT296,BT304,BT310,BT325)</f>
        <v>0</v>
      </c>
      <c r="M9" s="81">
        <f>SUM(BU267,BU289,BU296,BU304,BU310,BU325)</f>
        <v>0</v>
      </c>
      <c r="O9" s="81">
        <f t="shared" ref="O9:U9" si="0">SUM(BV267,BV289,BV296,BV304,BV310,BV325)</f>
        <v>0</v>
      </c>
      <c r="P9" s="81">
        <f t="shared" si="0"/>
        <v>0</v>
      </c>
      <c r="Q9" s="81">
        <f t="shared" si="0"/>
        <v>0</v>
      </c>
      <c r="R9" s="81">
        <f t="shared" si="0"/>
        <v>0</v>
      </c>
      <c r="S9" s="81">
        <f t="shared" si="0"/>
        <v>0</v>
      </c>
      <c r="T9" s="81">
        <f t="shared" si="0"/>
        <v>0</v>
      </c>
      <c r="U9" s="81">
        <f t="shared" si="0"/>
        <v>0</v>
      </c>
      <c r="W9" s="81">
        <f>SUM(CC267,CC289,CC296,CC304,CC310,CC325)</f>
        <v>0</v>
      </c>
      <c r="X9" s="81">
        <f>SUM(CD267,CD289,CD296,CD304,CD310,CD325)</f>
        <v>0</v>
      </c>
      <c r="Y9" s="69"/>
      <c r="Z9" s="81">
        <f>SUM(CE267,CE289,CE296,CE304,CE310,CE325)</f>
        <v>0</v>
      </c>
      <c r="AA9" s="69"/>
      <c r="AB9" s="81">
        <f>SUM(CF267,CF289,CF296,CF304,CF310,CF325)</f>
        <v>0</v>
      </c>
      <c r="AC9" s="81">
        <f>SUM(CG267,CG289,CG296,CG304,CG310,CG325)</f>
        <v>0</v>
      </c>
      <c r="AD9" s="69"/>
      <c r="AE9" s="670"/>
      <c r="AF9" s="69"/>
      <c r="AG9" s="69"/>
    </row>
    <row r="10" spans="1:107" ht="20.100000000000001" customHeight="1" thickBot="1">
      <c r="D10" s="90"/>
      <c r="F10" s="91"/>
      <c r="G10" s="90"/>
      <c r="H10" s="83"/>
      <c r="K10" s="92"/>
      <c r="L10" s="92"/>
      <c r="M10" s="92"/>
      <c r="O10" s="92"/>
      <c r="P10" s="92"/>
      <c r="R10" s="92"/>
      <c r="S10" s="92"/>
      <c r="T10" s="92"/>
      <c r="U10" s="92"/>
      <c r="V10" s="92"/>
      <c r="W10" s="92"/>
      <c r="X10" s="92"/>
      <c r="Y10" s="69"/>
      <c r="Z10" s="92"/>
      <c r="AA10" s="69"/>
      <c r="AB10" s="92"/>
      <c r="AC10" s="92"/>
      <c r="AD10" s="69"/>
      <c r="AE10" s="670"/>
      <c r="AF10" s="69"/>
      <c r="AG10" s="69"/>
    </row>
    <row r="11" spans="1:107" s="6" customFormat="1" ht="20.100000000000001" customHeight="1" thickBot="1">
      <c r="A11" s="93"/>
      <c r="B11" s="93"/>
      <c r="C11" s="93"/>
      <c r="D11" s="1247" t="s">
        <v>28835</v>
      </c>
      <c r="E11" s="1248"/>
      <c r="F11" s="1248"/>
      <c r="G11" s="1248"/>
      <c r="H11" s="94"/>
      <c r="I11" s="480"/>
      <c r="J11" s="94"/>
      <c r="K11" s="92"/>
      <c r="L11" s="439"/>
      <c r="M11" s="1249" t="s">
        <v>28836</v>
      </c>
      <c r="N11" s="1250"/>
      <c r="O11" s="1250"/>
      <c r="P11" s="1250"/>
      <c r="Q11" s="1250"/>
      <c r="R11" s="1250"/>
      <c r="S11" s="1250"/>
      <c r="T11" s="1250"/>
      <c r="U11" s="1250"/>
      <c r="V11" s="1250"/>
      <c r="W11" s="1250"/>
      <c r="X11" s="1250"/>
      <c r="Y11" s="1250"/>
      <c r="Z11" s="1250"/>
      <c r="AA11" s="1250"/>
      <c r="AB11" s="1250"/>
      <c r="AC11" s="1251"/>
      <c r="AD11" s="92"/>
      <c r="AE11" s="672"/>
      <c r="AF11" s="92"/>
      <c r="AG11" s="92"/>
      <c r="AH11" s="92"/>
      <c r="AI11" s="92"/>
      <c r="AJ11" s="92"/>
      <c r="AN11" s="92"/>
      <c r="AO11" s="92"/>
      <c r="AP11" s="92"/>
      <c r="AQ11" s="92"/>
      <c r="AR11" s="92"/>
      <c r="AS11" s="92"/>
      <c r="AT11" s="92"/>
      <c r="AU11" s="92"/>
      <c r="AV11" s="92"/>
      <c r="AW11" s="92"/>
      <c r="AX11" s="92"/>
      <c r="AY11" s="92"/>
      <c r="AZ11" s="92"/>
      <c r="BA11" s="92"/>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2"/>
      <c r="CP11" s="93"/>
      <c r="CQ11" s="92"/>
      <c r="CR11" s="92"/>
      <c r="CS11" s="92"/>
      <c r="CT11" s="92"/>
      <c r="CU11" s="92"/>
      <c r="CV11" s="93"/>
      <c r="CW11" s="92"/>
      <c r="CX11" s="93"/>
      <c r="CY11" s="93"/>
      <c r="CZ11" s="93"/>
      <c r="DA11" s="93"/>
      <c r="DB11" s="93"/>
      <c r="DC11" s="93"/>
    </row>
    <row r="12" spans="1:107" s="6" customFormat="1" ht="20.100000000000001" customHeight="1" thickBot="1">
      <c r="A12" s="93"/>
      <c r="B12" s="93"/>
      <c r="C12" s="93"/>
      <c r="D12" s="1247" t="s">
        <v>28837</v>
      </c>
      <c r="E12" s="1248"/>
      <c r="F12" s="1248"/>
      <c r="G12" s="1248"/>
      <c r="H12" s="95" t="s">
        <v>28838</v>
      </c>
      <c r="I12" s="480"/>
      <c r="J12" s="94"/>
      <c r="K12" s="92"/>
      <c r="L12" s="693"/>
      <c r="M12" s="1107">
        <f t="shared" ref="M12:AC12" si="1">M89+M143+M160+M230+M246+M254+M189+M260+M267+M289+M296+M304+M325+M310+M20</f>
        <v>0</v>
      </c>
      <c r="N12" s="1107">
        <f t="shared" si="1"/>
        <v>0</v>
      </c>
      <c r="O12" s="1107">
        <f t="shared" si="1"/>
        <v>0</v>
      </c>
      <c r="P12" s="1107">
        <f t="shared" si="1"/>
        <v>0</v>
      </c>
      <c r="Q12" s="1107">
        <f t="shared" si="1"/>
        <v>0</v>
      </c>
      <c r="R12" s="1107">
        <f t="shared" si="1"/>
        <v>0</v>
      </c>
      <c r="S12" s="1107">
        <f t="shared" si="1"/>
        <v>0</v>
      </c>
      <c r="T12" s="1107">
        <f t="shared" si="1"/>
        <v>0</v>
      </c>
      <c r="U12" s="1107">
        <f t="shared" si="1"/>
        <v>0</v>
      </c>
      <c r="V12" s="1107">
        <f t="shared" si="1"/>
        <v>0</v>
      </c>
      <c r="W12" s="1107">
        <f t="shared" si="1"/>
        <v>0</v>
      </c>
      <c r="X12" s="1107">
        <f t="shared" si="1"/>
        <v>0</v>
      </c>
      <c r="Y12" s="1107">
        <f t="shared" si="1"/>
        <v>0</v>
      </c>
      <c r="Z12" s="1107">
        <f t="shared" si="1"/>
        <v>0</v>
      </c>
      <c r="AA12" s="1107">
        <f t="shared" si="1"/>
        <v>0</v>
      </c>
      <c r="AB12" s="1107">
        <f t="shared" si="1"/>
        <v>0</v>
      </c>
      <c r="AC12" s="1107">
        <f t="shared" si="1"/>
        <v>0</v>
      </c>
      <c r="AD12" s="693">
        <f t="shared" ref="AD12" si="2">AD89+AD143+AD160+AD230+AD246+AD254+AD189+AD260+AD267+AD289+AD296+AD304+AD325+AD310</f>
        <v>0</v>
      </c>
      <c r="AE12" s="673"/>
      <c r="AF12" s="693">
        <f>AF89+AF143+AF160+AF230+AF246+AF254+AF260+AF267+AF289+AF296+AF304+AF325+AF310</f>
        <v>0</v>
      </c>
      <c r="AG12" s="693">
        <f>AG89+AG143+AG160+AG230+AG246+AG254+AG260+AG267+AG289+AG296+AG304+AG325+AG310</f>
        <v>0</v>
      </c>
      <c r="AH12" s="92"/>
      <c r="AI12" s="92"/>
      <c r="AJ12" s="92"/>
      <c r="AK12" s="92"/>
      <c r="AL12" s="92"/>
      <c r="AM12" s="92"/>
      <c r="AN12" s="92"/>
      <c r="AO12" s="92"/>
      <c r="AP12" s="92"/>
      <c r="AQ12" s="92"/>
      <c r="AR12" s="92"/>
      <c r="AS12" s="92"/>
      <c r="AT12" s="92"/>
      <c r="AU12" s="92"/>
      <c r="AV12" s="92"/>
      <c r="AW12" s="92"/>
      <c r="AX12" s="92"/>
      <c r="AY12" s="92"/>
      <c r="AZ12" s="92"/>
      <c r="BA12" s="92"/>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2"/>
      <c r="CP12" s="93"/>
      <c r="CQ12" s="92"/>
      <c r="CR12" s="92"/>
      <c r="CS12" s="92"/>
      <c r="CT12" s="92"/>
      <c r="CU12" s="92"/>
      <c r="CV12" s="93"/>
      <c r="CW12" s="92"/>
      <c r="CX12" s="93"/>
      <c r="CY12" s="93"/>
      <c r="CZ12" s="93"/>
      <c r="DA12" s="93"/>
      <c r="DB12" s="93"/>
      <c r="DC12" s="93"/>
    </row>
    <row r="13" spans="1:107" ht="20.100000000000001" customHeight="1" thickBot="1">
      <c r="E13" s="83"/>
      <c r="H13" s="96"/>
      <c r="J13" s="98"/>
      <c r="K13" s="99"/>
      <c r="L13" s="694"/>
      <c r="M13" s="472" t="str">
        <f>IFERROR(((M267+M289+M296+M304+M310+M325+M260+M254+M246+M230+M189+M160+M143+M89+M20)/$T$5),"")</f>
        <v/>
      </c>
      <c r="N13" s="472" t="str">
        <f>IFERROR(((N259+#REF!+N281+N284+#REF!+N296+N302+N317)/$S$5),"")</f>
        <v/>
      </c>
      <c r="O13" s="472" t="str">
        <f t="shared" ref="O13:AC13" si="3">IFERROR(((O267+O289+O296+O304+O310+O325+O260+O254+O246+O230+O189+O160+O143+O89+O20)/$T$5),"")</f>
        <v/>
      </c>
      <c r="P13" s="472" t="str">
        <f t="shared" si="3"/>
        <v/>
      </c>
      <c r="Q13" s="472" t="str">
        <f t="shared" si="3"/>
        <v/>
      </c>
      <c r="R13" s="472" t="str">
        <f t="shared" si="3"/>
        <v/>
      </c>
      <c r="S13" s="472" t="str">
        <f t="shared" si="3"/>
        <v/>
      </c>
      <c r="T13" s="472" t="str">
        <f t="shared" si="3"/>
        <v/>
      </c>
      <c r="U13" s="472" t="str">
        <f t="shared" si="3"/>
        <v/>
      </c>
      <c r="V13" s="472" t="str">
        <f t="shared" si="3"/>
        <v/>
      </c>
      <c r="W13" s="472" t="str">
        <f t="shared" si="3"/>
        <v/>
      </c>
      <c r="X13" s="472" t="str">
        <f t="shared" si="3"/>
        <v/>
      </c>
      <c r="Y13" s="472" t="str">
        <f t="shared" si="3"/>
        <v/>
      </c>
      <c r="Z13" s="472" t="str">
        <f t="shared" si="3"/>
        <v/>
      </c>
      <c r="AA13" s="472" t="str">
        <f t="shared" si="3"/>
        <v/>
      </c>
      <c r="AB13" s="472" t="str">
        <f t="shared" si="3"/>
        <v/>
      </c>
      <c r="AC13" s="1111" t="str">
        <f t="shared" si="3"/>
        <v/>
      </c>
      <c r="AD13" s="692" t="str">
        <f>IFERROR(((AD267+#REF!+AD289+#REF!+AD296+AD304+AD310+AD325+AD260+AD254+AD246+AD230+AD189+AD160+AD143+AD89)/$T$5),"")</f>
        <v/>
      </c>
      <c r="AE13" s="674"/>
      <c r="AF13" s="692" t="str">
        <f>IFERROR(((AF267+AF289+AF296+AF304+AF310+AF325+AF260+AF254+AF246+AF230+AF189+AF160+AF143+AF89+AF20)/$T$5),"")</f>
        <v/>
      </c>
      <c r="AG13" s="472" t="str">
        <f>IFERROR(((AG267+AG289+AG296+AG304+AG310+AG325+AG260+AG254+AG246+AG230+AG189+AG160+AG143+AG89+AG20)/$T$5),"")</f>
        <v/>
      </c>
      <c r="AH13" s="83"/>
      <c r="AI13" s="83"/>
      <c r="AJ13" s="83"/>
      <c r="AK13" s="83"/>
      <c r="AL13" s="83"/>
      <c r="AM13" s="83"/>
      <c r="AN13" s="83"/>
      <c r="AO13" s="83"/>
      <c r="AP13" s="83"/>
      <c r="AQ13" s="83"/>
      <c r="AR13" s="83"/>
      <c r="AS13" s="83"/>
      <c r="AT13" s="83"/>
      <c r="AU13" s="83"/>
      <c r="AV13" s="83"/>
      <c r="AW13" s="83"/>
      <c r="AX13" s="83"/>
      <c r="AY13" s="83"/>
      <c r="AZ13" s="83"/>
      <c r="BA13" s="83"/>
      <c r="BC13" s="374"/>
      <c r="BD13" s="83"/>
      <c r="BE13" s="83"/>
      <c r="BF13" s="83"/>
      <c r="BG13" s="68"/>
      <c r="BH13" s="68"/>
      <c r="BI13" s="68"/>
      <c r="BJ13" s="68"/>
      <c r="BK13" s="68"/>
      <c r="BL13" s="68"/>
    </row>
    <row r="14" spans="1:107" ht="46.5" customHeight="1" thickBot="1">
      <c r="A14" s="100" t="s">
        <v>0</v>
      </c>
      <c r="B14" s="100" t="s">
        <v>28839</v>
      </c>
      <c r="C14" s="100" t="s">
        <v>28840</v>
      </c>
      <c r="D14" s="100" t="s">
        <v>28841</v>
      </c>
      <c r="E14" s="499" t="s">
        <v>28842</v>
      </c>
      <c r="F14" s="101" t="s">
        <v>28843</v>
      </c>
      <c r="G14" s="101" t="s">
        <v>28844</v>
      </c>
      <c r="H14" s="802" t="s">
        <v>28845</v>
      </c>
      <c r="I14" s="101" t="s">
        <v>28722</v>
      </c>
      <c r="J14" s="101" t="s">
        <v>28846</v>
      </c>
      <c r="K14" s="101" t="s">
        <v>28847</v>
      </c>
      <c r="L14" s="353" t="s">
        <v>28848</v>
      </c>
      <c r="M14" s="359" t="s">
        <v>28746</v>
      </c>
      <c r="N14" s="686" t="s">
        <v>28849</v>
      </c>
      <c r="O14" s="361" t="s">
        <v>28748</v>
      </c>
      <c r="P14" s="354" t="s">
        <v>28749</v>
      </c>
      <c r="Q14" s="364" t="s">
        <v>28750</v>
      </c>
      <c r="R14" s="363" t="s">
        <v>28751</v>
      </c>
      <c r="S14" s="682" t="s">
        <v>28752</v>
      </c>
      <c r="T14" s="683" t="s">
        <v>28753</v>
      </c>
      <c r="U14" s="684" t="s">
        <v>28754</v>
      </c>
      <c r="V14" s="1108" t="s">
        <v>28850</v>
      </c>
      <c r="W14" s="1088" t="s">
        <v>28756</v>
      </c>
      <c r="X14" s="356" t="s">
        <v>28757</v>
      </c>
      <c r="Y14" s="1109" t="s">
        <v>28851</v>
      </c>
      <c r="Z14" s="685" t="s">
        <v>28852</v>
      </c>
      <c r="AA14" s="1110" t="s">
        <v>28853</v>
      </c>
      <c r="AB14" s="1017" t="s">
        <v>28854</v>
      </c>
      <c r="AC14" s="353" t="s">
        <v>28855</v>
      </c>
      <c r="AD14" s="668" t="s">
        <v>28856</v>
      </c>
      <c r="AE14" s="1034" t="s">
        <v>28857</v>
      </c>
      <c r="AF14" s="668" t="s">
        <v>28760</v>
      </c>
      <c r="AG14" s="669" t="s">
        <v>28858</v>
      </c>
      <c r="AH14" s="67"/>
      <c r="AI14" s="367" t="s">
        <v>28859</v>
      </c>
      <c r="AJ14" s="67"/>
      <c r="AK14" s="67"/>
      <c r="AL14" s="67"/>
      <c r="AM14" s="67"/>
      <c r="AN14" s="67"/>
      <c r="AO14" s="67"/>
      <c r="AP14" s="67"/>
      <c r="AQ14" s="67"/>
      <c r="AR14" s="67"/>
      <c r="AS14" s="67"/>
      <c r="AT14" s="67"/>
      <c r="AU14" s="67"/>
      <c r="AV14" s="67"/>
      <c r="AW14" s="67"/>
      <c r="AX14" s="67"/>
      <c r="AY14" s="67"/>
      <c r="AZ14" s="67"/>
      <c r="BA14" s="67"/>
      <c r="BF14" s="1242" t="s">
        <v>28860</v>
      </c>
      <c r="BG14" s="1243"/>
      <c r="BH14" s="1243"/>
      <c r="BI14" s="1243"/>
      <c r="BJ14" s="1243"/>
      <c r="BK14" s="1243"/>
      <c r="BL14" s="1243"/>
      <c r="BM14" s="1243"/>
      <c r="BN14" s="1243"/>
      <c r="BO14" s="1243"/>
      <c r="BP14" s="1243"/>
      <c r="BQ14" s="1243"/>
      <c r="BR14" s="1243"/>
      <c r="BS14" s="1244"/>
      <c r="BT14" s="103" t="s">
        <v>28861</v>
      </c>
      <c r="BU14" s="104"/>
      <c r="BV14" s="104"/>
      <c r="BW14" s="104"/>
      <c r="BX14" s="104"/>
      <c r="BY14" s="104"/>
      <c r="BZ14" s="104"/>
      <c r="CA14" s="104"/>
      <c r="CB14" s="104"/>
      <c r="CC14" s="104"/>
      <c r="CD14" s="104"/>
      <c r="CE14" s="104"/>
      <c r="CF14" s="104"/>
      <c r="CG14" s="104"/>
      <c r="CH14" s="104"/>
      <c r="CI14" s="104"/>
      <c r="CJ14" s="104"/>
      <c r="CK14" s="104"/>
      <c r="CL14" s="104"/>
      <c r="CM14" s="104"/>
      <c r="CN14" s="104"/>
      <c r="CO14" s="105"/>
      <c r="CP14" s="104"/>
      <c r="CQ14" s="105"/>
      <c r="CR14" s="105"/>
      <c r="CS14" s="104"/>
      <c r="CT14" s="104"/>
      <c r="CU14" s="178"/>
      <c r="CW14" s="1245" t="s">
        <v>28862</v>
      </c>
      <c r="CX14" s="1246"/>
      <c r="CZ14" s="106" t="s">
        <v>28863</v>
      </c>
      <c r="DA14" s="107"/>
      <c r="DB14" s="108"/>
    </row>
    <row r="15" spans="1:107">
      <c r="A15" s="109"/>
      <c r="B15" s="109"/>
      <c r="C15" s="180"/>
      <c r="F15" s="92"/>
      <c r="G15" s="94"/>
      <c r="H15" s="788"/>
      <c r="J15" s="94"/>
      <c r="K15" s="110"/>
      <c r="L15" s="94"/>
      <c r="M15" s="94"/>
      <c r="N15" s="94"/>
      <c r="O15" s="94"/>
      <c r="P15" s="94"/>
      <c r="Q15" s="94"/>
      <c r="R15" s="94"/>
      <c r="S15" s="94"/>
      <c r="T15" s="94"/>
      <c r="U15" s="94"/>
      <c r="V15" s="94"/>
      <c r="W15" s="94"/>
      <c r="Y15" s="94"/>
      <c r="Z15" s="94"/>
      <c r="AA15" s="94"/>
      <c r="AB15" s="94"/>
      <c r="AC15" s="94"/>
      <c r="AD15" s="94"/>
      <c r="AE15" s="675"/>
      <c r="AF15" s="94"/>
      <c r="AG15" s="94"/>
      <c r="BF15" s="111"/>
      <c r="BG15" s="111"/>
      <c r="BH15" s="111"/>
      <c r="BI15" s="111"/>
      <c r="BJ15" s="111"/>
      <c r="BK15" s="111"/>
      <c r="BL15" s="111"/>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c r="CR15" s="112"/>
      <c r="CS15" s="112"/>
      <c r="CT15" s="112"/>
      <c r="CU15" s="112"/>
      <c r="CV15" s="104"/>
    </row>
    <row r="16" spans="1:107" ht="60" customHeight="1">
      <c r="A16" s="113" t="s">
        <v>0</v>
      </c>
      <c r="B16" s="113" t="s">
        <v>28839</v>
      </c>
      <c r="C16" s="114" t="s">
        <v>28864</v>
      </c>
      <c r="D16" s="114" t="s">
        <v>28865</v>
      </c>
      <c r="F16" s="115"/>
      <c r="G16" s="92"/>
      <c r="H16" s="789"/>
      <c r="J16" s="116"/>
      <c r="K16" s="117"/>
      <c r="L16" s="92"/>
      <c r="M16" s="92"/>
      <c r="N16" s="92"/>
      <c r="O16" s="92"/>
      <c r="P16" s="92"/>
      <c r="Q16" s="92"/>
      <c r="R16" s="118"/>
      <c r="S16" s="92"/>
      <c r="T16" s="92"/>
      <c r="U16" s="92"/>
      <c r="V16" s="92"/>
      <c r="W16" s="92"/>
      <c r="Y16" s="92"/>
      <c r="Z16" s="92"/>
      <c r="AA16" s="92"/>
      <c r="AB16" s="92"/>
      <c r="AC16" s="92"/>
      <c r="AD16" s="92"/>
      <c r="AE16" s="672"/>
      <c r="AF16" s="92"/>
      <c r="AG16" s="92"/>
      <c r="BF16" s="119" t="s">
        <v>28778</v>
      </c>
      <c r="BG16" s="119" t="s">
        <v>28779</v>
      </c>
      <c r="BH16" s="119" t="s">
        <v>28780</v>
      </c>
      <c r="BI16" s="119" t="s">
        <v>28781</v>
      </c>
      <c r="BJ16" s="119" t="s">
        <v>28782</v>
      </c>
      <c r="BK16" s="119" t="s">
        <v>28783</v>
      </c>
      <c r="BL16" s="119" t="s">
        <v>28784</v>
      </c>
      <c r="BM16" s="120" t="s">
        <v>28778</v>
      </c>
      <c r="BN16" s="120" t="s">
        <v>28779</v>
      </c>
      <c r="BO16" s="120" t="s">
        <v>28780</v>
      </c>
      <c r="BP16" s="120" t="s">
        <v>28781</v>
      </c>
      <c r="BQ16" s="120" t="s">
        <v>28782</v>
      </c>
      <c r="BR16" s="120" t="s">
        <v>28783</v>
      </c>
      <c r="BS16" s="120" t="s">
        <v>28784</v>
      </c>
      <c r="BT16" s="119" t="s">
        <v>28787</v>
      </c>
      <c r="BU16" s="119" t="s">
        <v>28788</v>
      </c>
      <c r="BV16" s="119" t="s">
        <v>28789</v>
      </c>
      <c r="BW16" s="119" t="s">
        <v>28790</v>
      </c>
      <c r="BX16" s="119" t="s">
        <v>28791</v>
      </c>
      <c r="BY16" s="119" t="s">
        <v>28792</v>
      </c>
      <c r="BZ16" s="119" t="s">
        <v>28793</v>
      </c>
      <c r="CA16" s="119" t="s">
        <v>28794</v>
      </c>
      <c r="CB16" s="119" t="s">
        <v>28795</v>
      </c>
      <c r="CC16" s="119" t="s">
        <v>28796</v>
      </c>
      <c r="CD16" s="119" t="s">
        <v>28797</v>
      </c>
      <c r="CE16" s="119" t="s">
        <v>28798</v>
      </c>
      <c r="CF16" s="119" t="s">
        <v>28799</v>
      </c>
      <c r="CG16" s="119" t="s">
        <v>28800</v>
      </c>
      <c r="CH16" s="120" t="s">
        <v>28787</v>
      </c>
      <c r="CI16" s="120" t="s">
        <v>28788</v>
      </c>
      <c r="CJ16" s="120" t="s">
        <v>28789</v>
      </c>
      <c r="CK16" s="120" t="s">
        <v>28790</v>
      </c>
      <c r="CL16" s="120" t="s">
        <v>28791</v>
      </c>
      <c r="CM16" s="120" t="s">
        <v>28792</v>
      </c>
      <c r="CN16" s="120" t="s">
        <v>28793</v>
      </c>
      <c r="CO16" s="120" t="s">
        <v>28794</v>
      </c>
      <c r="CP16" s="120" t="s">
        <v>28795</v>
      </c>
      <c r="CQ16" s="120" t="s">
        <v>28796</v>
      </c>
      <c r="CR16" s="121" t="s">
        <v>28797</v>
      </c>
      <c r="CS16" s="120" t="s">
        <v>28866</v>
      </c>
      <c r="CT16" s="120" t="s">
        <v>28799</v>
      </c>
      <c r="CU16" s="120" t="s">
        <v>28800</v>
      </c>
      <c r="CW16" s="122" t="s">
        <v>28867</v>
      </c>
      <c r="CX16" s="122" t="s">
        <v>28868</v>
      </c>
      <c r="CY16" s="93"/>
      <c r="CZ16" s="122" t="s">
        <v>28869</v>
      </c>
      <c r="DA16" s="122" t="s">
        <v>28870</v>
      </c>
      <c r="DB16" s="122" t="s">
        <v>28871</v>
      </c>
    </row>
    <row r="17" spans="1:106" ht="18" customHeight="1">
      <c r="A17" s="123" t="s">
        <v>28872</v>
      </c>
      <c r="B17" s="123" t="s">
        <v>28329</v>
      </c>
      <c r="C17" s="123" t="s">
        <v>28864</v>
      </c>
      <c r="D17" s="1011" t="s">
        <v>28873</v>
      </c>
      <c r="E17" s="1002" t="s">
        <v>28767</v>
      </c>
      <c r="F17" s="124">
        <v>10</v>
      </c>
      <c r="G17" s="81">
        <f>SUM(M17:AD17)</f>
        <v>0</v>
      </c>
      <c r="H17" s="792">
        <v>100</v>
      </c>
      <c r="I17" s="481">
        <f t="shared" ref="I17:I19" si="4">$G$4</f>
        <v>0</v>
      </c>
      <c r="J17" s="125">
        <f>H17*((1-I17))</f>
        <v>100</v>
      </c>
      <c r="K17" s="126">
        <f>G17*J17</f>
        <v>0</v>
      </c>
      <c r="L17" s="282"/>
      <c r="M17" s="387"/>
      <c r="N17" s="272"/>
      <c r="O17" s="273"/>
      <c r="P17" s="274"/>
      <c r="Q17" s="275"/>
      <c r="R17" s="276"/>
      <c r="S17" s="277"/>
      <c r="T17" s="370"/>
      <c r="U17" s="278"/>
      <c r="V17" s="279"/>
      <c r="W17" s="280"/>
      <c r="X17" s="281"/>
      <c r="Y17" s="277"/>
      <c r="Z17" s="369"/>
      <c r="AA17" s="277"/>
      <c r="AB17" s="272"/>
      <c r="AC17" s="282"/>
      <c r="AD17" s="280"/>
      <c r="AE17" s="676"/>
      <c r="AF17" s="280"/>
      <c r="AG17" s="277"/>
      <c r="BF17" s="131">
        <f t="shared" ref="BF17:BL19" si="5">BM17*$G17</f>
        <v>0</v>
      </c>
      <c r="BG17" s="131">
        <f t="shared" si="5"/>
        <v>0</v>
      </c>
      <c r="BH17" s="131">
        <f t="shared" si="5"/>
        <v>0</v>
      </c>
      <c r="BI17" s="131">
        <f t="shared" si="5"/>
        <v>0</v>
      </c>
      <c r="BJ17" s="131">
        <f t="shared" si="5"/>
        <v>0</v>
      </c>
      <c r="BK17" s="131">
        <f t="shared" si="5"/>
        <v>0</v>
      </c>
      <c r="BL17" s="131">
        <f t="shared" si="5"/>
        <v>0</v>
      </c>
      <c r="BM17" s="132"/>
      <c r="BN17" s="132"/>
      <c r="BO17" s="132">
        <v>10</v>
      </c>
      <c r="BP17" s="132"/>
      <c r="BQ17" s="132"/>
      <c r="BR17" s="132"/>
      <c r="BS17" s="132"/>
      <c r="BT17" s="131">
        <f t="shared" ref="BT17:CG19" si="6">CH17*$G17</f>
        <v>0</v>
      </c>
      <c r="BU17" s="131">
        <f t="shared" si="6"/>
        <v>0</v>
      </c>
      <c r="BV17" s="131">
        <f t="shared" si="6"/>
        <v>0</v>
      </c>
      <c r="BW17" s="131">
        <f t="shared" si="6"/>
        <v>0</v>
      </c>
      <c r="BX17" s="131">
        <f t="shared" si="6"/>
        <v>0</v>
      </c>
      <c r="BY17" s="131">
        <f t="shared" si="6"/>
        <v>0</v>
      </c>
      <c r="BZ17" s="131">
        <f t="shared" si="6"/>
        <v>0</v>
      </c>
      <c r="CA17" s="131">
        <f t="shared" si="6"/>
        <v>0</v>
      </c>
      <c r="CB17" s="131">
        <f t="shared" si="6"/>
        <v>0</v>
      </c>
      <c r="CC17" s="131">
        <f t="shared" si="6"/>
        <v>0</v>
      </c>
      <c r="CD17" s="131">
        <f t="shared" si="6"/>
        <v>0</v>
      </c>
      <c r="CE17" s="131">
        <f t="shared" si="6"/>
        <v>0</v>
      </c>
      <c r="CF17" s="131">
        <f t="shared" si="6"/>
        <v>0</v>
      </c>
      <c r="CG17" s="131">
        <f t="shared" si="6"/>
        <v>0</v>
      </c>
      <c r="CH17" s="132"/>
      <c r="CI17" s="132"/>
      <c r="CJ17" s="132"/>
      <c r="CK17" s="132"/>
      <c r="CL17" s="132"/>
      <c r="CM17" s="132"/>
      <c r="CN17" s="132"/>
      <c r="CO17" s="132"/>
      <c r="CP17" s="132"/>
      <c r="CQ17" s="132"/>
      <c r="CR17" s="132"/>
      <c r="CS17" s="132"/>
      <c r="CT17" s="132"/>
      <c r="CU17" s="132"/>
      <c r="CW17" s="131">
        <v>20</v>
      </c>
      <c r="CX17" s="134">
        <f>$G17*CW17</f>
        <v>0</v>
      </c>
      <c r="CZ17" s="136">
        <v>1.004</v>
      </c>
      <c r="DA17" s="131">
        <f>G17</f>
        <v>0</v>
      </c>
      <c r="DB17" s="131">
        <f>CZ17*DA17</f>
        <v>0</v>
      </c>
    </row>
    <row r="18" spans="1:106" ht="18" customHeight="1">
      <c r="A18" s="123" t="s">
        <v>28874</v>
      </c>
      <c r="B18" s="123" t="s">
        <v>28330</v>
      </c>
      <c r="C18" s="123" t="s">
        <v>28864</v>
      </c>
      <c r="D18" s="1011" t="s">
        <v>28875</v>
      </c>
      <c r="E18" s="1002" t="s">
        <v>28767</v>
      </c>
      <c r="F18" s="124">
        <v>10</v>
      </c>
      <c r="G18" s="81">
        <f>SUM(M18:AD18)</f>
        <v>0</v>
      </c>
      <c r="H18" s="792">
        <v>140</v>
      </c>
      <c r="I18" s="481">
        <f t="shared" si="4"/>
        <v>0</v>
      </c>
      <c r="J18" s="125">
        <f>H18*((1-I18))</f>
        <v>140</v>
      </c>
      <c r="K18" s="126">
        <f>G18*J18</f>
        <v>0</v>
      </c>
      <c r="L18" s="282"/>
      <c r="M18" s="387"/>
      <c r="N18" s="272"/>
      <c r="O18" s="273"/>
      <c r="P18" s="274"/>
      <c r="Q18" s="275"/>
      <c r="R18" s="276"/>
      <c r="S18" s="277"/>
      <c r="T18" s="370"/>
      <c r="U18" s="278"/>
      <c r="V18" s="279"/>
      <c r="W18" s="280"/>
      <c r="X18" s="281"/>
      <c r="Y18" s="277"/>
      <c r="Z18" s="369"/>
      <c r="AA18" s="277">
        <f>AG18</f>
        <v>0</v>
      </c>
      <c r="AB18" s="272"/>
      <c r="AC18" s="282"/>
      <c r="AD18" s="280">
        <f>AF18</f>
        <v>0</v>
      </c>
      <c r="AE18" s="676"/>
      <c r="AF18" s="280"/>
      <c r="AG18" s="277"/>
      <c r="BF18" s="131">
        <f t="shared" si="5"/>
        <v>0</v>
      </c>
      <c r="BG18" s="131">
        <f t="shared" si="5"/>
        <v>0</v>
      </c>
      <c r="BH18" s="131">
        <f t="shared" si="5"/>
        <v>0</v>
      </c>
      <c r="BI18" s="131">
        <f t="shared" si="5"/>
        <v>0</v>
      </c>
      <c r="BJ18" s="131">
        <f t="shared" si="5"/>
        <v>0</v>
      </c>
      <c r="BK18" s="131">
        <f t="shared" si="5"/>
        <v>0</v>
      </c>
      <c r="BL18" s="131">
        <f t="shared" si="5"/>
        <v>0</v>
      </c>
      <c r="BM18" s="132"/>
      <c r="BN18" s="132"/>
      <c r="BO18" s="132">
        <v>10</v>
      </c>
      <c r="BP18" s="132"/>
      <c r="BQ18" s="132"/>
      <c r="BR18" s="132"/>
      <c r="BS18" s="132"/>
      <c r="BT18" s="131">
        <f t="shared" si="6"/>
        <v>0</v>
      </c>
      <c r="BU18" s="131">
        <f t="shared" si="6"/>
        <v>0</v>
      </c>
      <c r="BV18" s="131">
        <f t="shared" si="6"/>
        <v>0</v>
      </c>
      <c r="BW18" s="131">
        <f t="shared" si="6"/>
        <v>0</v>
      </c>
      <c r="BX18" s="131">
        <f t="shared" si="6"/>
        <v>0</v>
      </c>
      <c r="BY18" s="131">
        <f t="shared" si="6"/>
        <v>0</v>
      </c>
      <c r="BZ18" s="131">
        <f t="shared" si="6"/>
        <v>0</v>
      </c>
      <c r="CA18" s="131">
        <f t="shared" si="6"/>
        <v>0</v>
      </c>
      <c r="CB18" s="131">
        <f t="shared" si="6"/>
        <v>0</v>
      </c>
      <c r="CC18" s="131">
        <f t="shared" si="6"/>
        <v>0</v>
      </c>
      <c r="CD18" s="131">
        <f t="shared" si="6"/>
        <v>0</v>
      </c>
      <c r="CE18" s="131">
        <f t="shared" si="6"/>
        <v>0</v>
      </c>
      <c r="CF18" s="131">
        <f t="shared" si="6"/>
        <v>0</v>
      </c>
      <c r="CG18" s="131">
        <f t="shared" si="6"/>
        <v>0</v>
      </c>
      <c r="CH18" s="132"/>
      <c r="CI18" s="132"/>
      <c r="CJ18" s="132"/>
      <c r="CK18" s="132"/>
      <c r="CL18" s="132"/>
      <c r="CM18" s="132"/>
      <c r="CN18" s="132"/>
      <c r="CO18" s="132"/>
      <c r="CP18" s="132"/>
      <c r="CQ18" s="132"/>
      <c r="CR18" s="132"/>
      <c r="CS18" s="132"/>
      <c r="CT18" s="132"/>
      <c r="CU18" s="132"/>
      <c r="CW18" s="131">
        <v>20</v>
      </c>
      <c r="CX18" s="134">
        <f>$G18*CW18</f>
        <v>0</v>
      </c>
      <c r="CZ18" s="136">
        <v>1.716</v>
      </c>
      <c r="DA18" s="131">
        <f>G18</f>
        <v>0</v>
      </c>
      <c r="DB18" s="131">
        <f>CZ18*DA18</f>
        <v>0</v>
      </c>
    </row>
    <row r="19" spans="1:106" ht="18" customHeight="1">
      <c r="A19" s="123" t="s">
        <v>28876</v>
      </c>
      <c r="B19" s="123" t="s">
        <v>28331</v>
      </c>
      <c r="C19" s="123" t="s">
        <v>28864</v>
      </c>
      <c r="D19" s="1011" t="s">
        <v>28877</v>
      </c>
      <c r="E19" s="1002" t="s">
        <v>28767</v>
      </c>
      <c r="F19" s="124">
        <v>10</v>
      </c>
      <c r="G19" s="81">
        <f>SUM(M19:AD19)</f>
        <v>0</v>
      </c>
      <c r="H19" s="792">
        <v>120</v>
      </c>
      <c r="I19" s="481">
        <f t="shared" si="4"/>
        <v>0</v>
      </c>
      <c r="J19" s="125">
        <f>H19*((1-I19))</f>
        <v>120</v>
      </c>
      <c r="K19" s="126">
        <f>G19*J19</f>
        <v>0</v>
      </c>
      <c r="L19" s="291"/>
      <c r="M19" s="387"/>
      <c r="N19" s="283"/>
      <c r="O19" s="284"/>
      <c r="P19" s="285"/>
      <c r="Q19" s="275"/>
      <c r="R19" s="286"/>
      <c r="S19" s="287"/>
      <c r="T19" s="370"/>
      <c r="U19" s="288"/>
      <c r="V19" s="279"/>
      <c r="W19" s="289"/>
      <c r="X19" s="290"/>
      <c r="Y19" s="287"/>
      <c r="Z19" s="369"/>
      <c r="AA19" s="287">
        <f>AG19</f>
        <v>0</v>
      </c>
      <c r="AB19" s="283"/>
      <c r="AC19" s="291"/>
      <c r="AD19" s="289">
        <f>AF19</f>
        <v>0</v>
      </c>
      <c r="AE19" s="676"/>
      <c r="AF19" s="289"/>
      <c r="AG19" s="287"/>
      <c r="BF19" s="131">
        <f t="shared" si="5"/>
        <v>0</v>
      </c>
      <c r="BG19" s="131">
        <f t="shared" si="5"/>
        <v>0</v>
      </c>
      <c r="BH19" s="131">
        <f t="shared" si="5"/>
        <v>0</v>
      </c>
      <c r="BI19" s="131">
        <f t="shared" si="5"/>
        <v>0</v>
      </c>
      <c r="BJ19" s="131">
        <f t="shared" si="5"/>
        <v>0</v>
      </c>
      <c r="BK19" s="131">
        <f t="shared" si="5"/>
        <v>0</v>
      </c>
      <c r="BL19" s="131">
        <f t="shared" si="5"/>
        <v>0</v>
      </c>
      <c r="BM19" s="132"/>
      <c r="BN19" s="132"/>
      <c r="BO19" s="132">
        <v>10</v>
      </c>
      <c r="BP19" s="132"/>
      <c r="BQ19" s="132"/>
      <c r="BR19" s="132"/>
      <c r="BS19" s="132"/>
      <c r="BT19" s="131">
        <f t="shared" si="6"/>
        <v>0</v>
      </c>
      <c r="BU19" s="131">
        <f t="shared" si="6"/>
        <v>0</v>
      </c>
      <c r="BV19" s="131">
        <f t="shared" si="6"/>
        <v>0</v>
      </c>
      <c r="BW19" s="131">
        <f t="shared" si="6"/>
        <v>0</v>
      </c>
      <c r="BX19" s="131">
        <f t="shared" si="6"/>
        <v>0</v>
      </c>
      <c r="BY19" s="131">
        <f t="shared" si="6"/>
        <v>0</v>
      </c>
      <c r="BZ19" s="131">
        <f t="shared" si="6"/>
        <v>0</v>
      </c>
      <c r="CA19" s="131">
        <f t="shared" si="6"/>
        <v>0</v>
      </c>
      <c r="CB19" s="131">
        <f t="shared" si="6"/>
        <v>0</v>
      </c>
      <c r="CC19" s="131">
        <f t="shared" si="6"/>
        <v>0</v>
      </c>
      <c r="CD19" s="131">
        <f t="shared" si="6"/>
        <v>0</v>
      </c>
      <c r="CE19" s="131">
        <f t="shared" si="6"/>
        <v>0</v>
      </c>
      <c r="CF19" s="131">
        <f t="shared" si="6"/>
        <v>0</v>
      </c>
      <c r="CG19" s="131">
        <f t="shared" si="6"/>
        <v>0</v>
      </c>
      <c r="CH19" s="132"/>
      <c r="CI19" s="132"/>
      <c r="CJ19" s="132"/>
      <c r="CK19" s="132"/>
      <c r="CL19" s="132"/>
      <c r="CM19" s="132"/>
      <c r="CN19" s="132"/>
      <c r="CO19" s="132"/>
      <c r="CP19" s="132"/>
      <c r="CQ19" s="132"/>
      <c r="CR19" s="132"/>
      <c r="CS19" s="132"/>
      <c r="CT19" s="132"/>
      <c r="CU19" s="132"/>
      <c r="CW19" s="131">
        <v>20</v>
      </c>
      <c r="CX19" s="134">
        <f>$G19*CW19</f>
        <v>0</v>
      </c>
      <c r="CZ19" s="136">
        <v>1.468</v>
      </c>
      <c r="DA19" s="131">
        <f>G19</f>
        <v>0</v>
      </c>
      <c r="DB19" s="131">
        <f>CZ19*DA19</f>
        <v>0</v>
      </c>
    </row>
    <row r="20" spans="1:106">
      <c r="A20" s="158"/>
      <c r="B20" s="158"/>
      <c r="C20" s="180"/>
      <c r="D20" s="92"/>
      <c r="E20" s="1004"/>
      <c r="F20" s="92"/>
      <c r="G20" s="92"/>
      <c r="H20" s="789"/>
      <c r="J20" s="116"/>
      <c r="K20" s="125">
        <f>SUM(K17:K19)</f>
        <v>0</v>
      </c>
      <c r="L20" s="312"/>
      <c r="M20" s="312">
        <f t="shared" ref="M20:AC20" si="7">SUMPRODUCT($F$17:$F$19,M17:M19)</f>
        <v>0</v>
      </c>
      <c r="N20" s="312">
        <f t="shared" si="7"/>
        <v>0</v>
      </c>
      <c r="O20" s="312">
        <f t="shared" si="7"/>
        <v>0</v>
      </c>
      <c r="P20" s="312">
        <f t="shared" si="7"/>
        <v>0</v>
      </c>
      <c r="Q20" s="312">
        <f t="shared" si="7"/>
        <v>0</v>
      </c>
      <c r="R20" s="312">
        <f t="shared" si="7"/>
        <v>0</v>
      </c>
      <c r="S20" s="312">
        <f t="shared" si="7"/>
        <v>0</v>
      </c>
      <c r="T20" s="312">
        <f t="shared" si="7"/>
        <v>0</v>
      </c>
      <c r="U20" s="312">
        <f t="shared" si="7"/>
        <v>0</v>
      </c>
      <c r="V20" s="312">
        <f t="shared" si="7"/>
        <v>0</v>
      </c>
      <c r="W20" s="312">
        <f t="shared" si="7"/>
        <v>0</v>
      </c>
      <c r="X20" s="312">
        <f t="shared" si="7"/>
        <v>0</v>
      </c>
      <c r="Y20" s="312">
        <f t="shared" si="7"/>
        <v>0</v>
      </c>
      <c r="Z20" s="312">
        <f t="shared" si="7"/>
        <v>0</v>
      </c>
      <c r="AA20" s="312">
        <f t="shared" si="7"/>
        <v>0</v>
      </c>
      <c r="AB20" s="312">
        <f t="shared" si="7"/>
        <v>0</v>
      </c>
      <c r="AC20" s="312">
        <f t="shared" si="7"/>
        <v>0</v>
      </c>
      <c r="AD20" s="312"/>
      <c r="AE20" s="678"/>
      <c r="AF20" s="312">
        <f>SUMPRODUCT($F$17:$F$19,AF17:AF19)</f>
        <v>0</v>
      </c>
      <c r="AG20" s="312">
        <f>SUMPRODUCT($F$17:$F$19,AG17:AG19)</f>
        <v>0</v>
      </c>
    </row>
    <row r="21" spans="1:106" ht="73.5" customHeight="1">
      <c r="A21" s="113" t="s">
        <v>0</v>
      </c>
      <c r="B21" s="113" t="s">
        <v>28839</v>
      </c>
      <c r="C21" s="212" t="s">
        <v>28878</v>
      </c>
      <c r="D21" s="114" t="s">
        <v>28879</v>
      </c>
      <c r="F21" s="115"/>
      <c r="G21" s="92"/>
      <c r="H21" s="789"/>
      <c r="J21" s="116"/>
      <c r="K21" s="117"/>
      <c r="L21" s="92"/>
      <c r="M21" s="92"/>
      <c r="N21" s="92"/>
      <c r="O21" s="92"/>
      <c r="P21" s="92"/>
      <c r="Q21" s="92"/>
      <c r="R21" s="118"/>
      <c r="S21" s="92"/>
      <c r="T21" s="92"/>
      <c r="U21" s="92"/>
      <c r="V21" s="92"/>
      <c r="W21" s="92"/>
      <c r="Y21" s="92"/>
      <c r="Z21" s="92"/>
      <c r="AA21" s="92"/>
      <c r="AB21" s="92"/>
      <c r="AC21" s="92"/>
      <c r="AD21" s="92"/>
      <c r="AE21" s="672"/>
      <c r="AF21" s="92"/>
      <c r="AG21" s="92"/>
      <c r="BF21" s="200" t="s">
        <v>28778</v>
      </c>
      <c r="BG21" s="200" t="s">
        <v>28779</v>
      </c>
      <c r="BH21" s="200" t="s">
        <v>28780</v>
      </c>
      <c r="BI21" s="200" t="s">
        <v>28781</v>
      </c>
      <c r="BJ21" s="200" t="s">
        <v>28782</v>
      </c>
      <c r="BK21" s="200" t="s">
        <v>28783</v>
      </c>
      <c r="BL21" s="200" t="s">
        <v>28784</v>
      </c>
      <c r="BM21" s="159" t="s">
        <v>28778</v>
      </c>
      <c r="BN21" s="159" t="s">
        <v>28779</v>
      </c>
      <c r="BO21" s="159" t="s">
        <v>28780</v>
      </c>
      <c r="BP21" s="159" t="s">
        <v>28781</v>
      </c>
      <c r="BQ21" s="159" t="s">
        <v>28782</v>
      </c>
      <c r="BR21" s="159" t="s">
        <v>28783</v>
      </c>
      <c r="BS21" s="159" t="s">
        <v>28784</v>
      </c>
      <c r="BT21" s="200" t="s">
        <v>28787</v>
      </c>
      <c r="BU21" s="200" t="s">
        <v>28788</v>
      </c>
      <c r="BV21" s="200" t="s">
        <v>28789</v>
      </c>
      <c r="BW21" s="200" t="s">
        <v>28790</v>
      </c>
      <c r="BX21" s="200" t="s">
        <v>28791</v>
      </c>
      <c r="BY21" s="200" t="s">
        <v>28792</v>
      </c>
      <c r="BZ21" s="200" t="s">
        <v>28793</v>
      </c>
      <c r="CA21" s="200" t="s">
        <v>28794</v>
      </c>
      <c r="CB21" s="200" t="s">
        <v>28795</v>
      </c>
      <c r="CC21" s="200" t="s">
        <v>28796</v>
      </c>
      <c r="CD21" s="200" t="s">
        <v>28797</v>
      </c>
      <c r="CE21" s="200" t="s">
        <v>28798</v>
      </c>
      <c r="CF21" s="200" t="s">
        <v>28799</v>
      </c>
      <c r="CG21" s="200" t="s">
        <v>28800</v>
      </c>
      <c r="CH21" s="159" t="s">
        <v>28787</v>
      </c>
      <c r="CI21" s="159" t="s">
        <v>28788</v>
      </c>
      <c r="CJ21" s="159" t="s">
        <v>28789</v>
      </c>
      <c r="CK21" s="159" t="s">
        <v>28790</v>
      </c>
      <c r="CL21" s="159" t="s">
        <v>28791</v>
      </c>
      <c r="CM21" s="159" t="s">
        <v>28792</v>
      </c>
      <c r="CN21" s="159" t="s">
        <v>28793</v>
      </c>
      <c r="CO21" s="159" t="s">
        <v>28794</v>
      </c>
      <c r="CP21" s="159" t="s">
        <v>28795</v>
      </c>
      <c r="CQ21" s="159" t="s">
        <v>28796</v>
      </c>
      <c r="CR21" s="159" t="s">
        <v>28797</v>
      </c>
      <c r="CS21" s="159" t="s">
        <v>28866</v>
      </c>
      <c r="CT21" s="159" t="s">
        <v>28799</v>
      </c>
      <c r="CU21" s="159" t="s">
        <v>28800</v>
      </c>
      <c r="CW21" s="122" t="s">
        <v>28867</v>
      </c>
      <c r="CX21" s="122" t="s">
        <v>28868</v>
      </c>
      <c r="CY21" s="93"/>
      <c r="CZ21" s="122" t="s">
        <v>28869</v>
      </c>
      <c r="DA21" s="122" t="s">
        <v>28870</v>
      </c>
      <c r="DB21" s="122" t="s">
        <v>28871</v>
      </c>
    </row>
    <row r="22" spans="1:106" ht="18" customHeight="1">
      <c r="A22" s="123" t="s">
        <v>28880</v>
      </c>
      <c r="B22" s="123" t="s">
        <v>27822</v>
      </c>
      <c r="C22" s="123" t="s">
        <v>28878</v>
      </c>
      <c r="D22" s="427" t="s">
        <v>28881</v>
      </c>
      <c r="E22" s="1002" t="s">
        <v>28770</v>
      </c>
      <c r="F22" s="124">
        <v>5</v>
      </c>
      <c r="G22" s="81">
        <f t="shared" ref="G22:G88" si="8">SUM(M22:AD22)</f>
        <v>0</v>
      </c>
      <c r="H22" s="790">
        <v>340</v>
      </c>
      <c r="I22" s="481">
        <f t="shared" ref="I22:I71" si="9">$G$4</f>
        <v>0</v>
      </c>
      <c r="J22" s="125">
        <f>H22*((1-I22))</f>
        <v>340</v>
      </c>
      <c r="K22" s="126">
        <f t="shared" ref="K22:K71" si="10">G22*J22</f>
        <v>0</v>
      </c>
      <c r="L22" s="282"/>
      <c r="M22" s="387"/>
      <c r="N22" s="272"/>
      <c r="O22" s="273"/>
      <c r="P22" s="274"/>
      <c r="Q22" s="275"/>
      <c r="R22" s="276"/>
      <c r="S22" s="277"/>
      <c r="T22" s="370"/>
      <c r="U22" s="278"/>
      <c r="V22" s="279"/>
      <c r="W22" s="280"/>
      <c r="X22" s="281"/>
      <c r="Y22" s="277"/>
      <c r="Z22" s="369"/>
      <c r="AA22" s="277"/>
      <c r="AB22" s="272"/>
      <c r="AC22" s="282"/>
      <c r="AD22" s="280">
        <f>AF22</f>
        <v>0</v>
      </c>
      <c r="AE22" s="676"/>
      <c r="AF22" s="280"/>
      <c r="AG22" s="277"/>
      <c r="BF22" s="131">
        <f t="shared" ref="BF22:BF71" si="11">BM22*$G22</f>
        <v>0</v>
      </c>
      <c r="BG22" s="131">
        <f t="shared" ref="BG22:BG71" si="12">BN22*$G22</f>
        <v>0</v>
      </c>
      <c r="BH22" s="131">
        <f t="shared" ref="BH22:BH71" si="13">BO22*$G22</f>
        <v>0</v>
      </c>
      <c r="BI22" s="131">
        <f t="shared" ref="BI22:BI71" si="14">BP22*$G22</f>
        <v>0</v>
      </c>
      <c r="BJ22" s="131">
        <f t="shared" ref="BJ22:BJ71" si="15">BQ22*$G22</f>
        <v>0</v>
      </c>
      <c r="BK22" s="131">
        <f t="shared" ref="BK22:BK71" si="16">BR22*$G22</f>
        <v>0</v>
      </c>
      <c r="BL22" s="131">
        <f t="shared" ref="BL22:BL71" si="17">BS22*$G22</f>
        <v>0</v>
      </c>
      <c r="BM22" s="132"/>
      <c r="BN22" s="132"/>
      <c r="BO22" s="132"/>
      <c r="BP22" s="132"/>
      <c r="BQ22" s="132"/>
      <c r="BR22" s="132">
        <v>5</v>
      </c>
      <c r="BS22" s="132"/>
      <c r="BT22" s="131">
        <f t="shared" ref="BT22:BT71" si="18">CH22*$G22</f>
        <v>0</v>
      </c>
      <c r="BU22" s="131">
        <f t="shared" ref="BU22:BU71" si="19">CI22*$G22</f>
        <v>0</v>
      </c>
      <c r="BV22" s="131">
        <f t="shared" ref="BV22:BV71" si="20">CJ22*$G22</f>
        <v>0</v>
      </c>
      <c r="BW22" s="131">
        <f t="shared" ref="BW22:BW71" si="21">CK22*$G22</f>
        <v>0</v>
      </c>
      <c r="BX22" s="131">
        <f t="shared" ref="BX22:BX71" si="22">CL22*$G22</f>
        <v>0</v>
      </c>
      <c r="BY22" s="131">
        <f t="shared" ref="BY22:BY71" si="23">CM22*$G22</f>
        <v>0</v>
      </c>
      <c r="BZ22" s="131">
        <f t="shared" ref="BZ22:BZ71" si="24">CN22*$G22</f>
        <v>0</v>
      </c>
      <c r="CA22" s="131">
        <f t="shared" ref="CA22:CA71" si="25">CO22*$G22</f>
        <v>0</v>
      </c>
      <c r="CB22" s="131">
        <f t="shared" ref="CB22:CB71" si="26">CP22*$G22</f>
        <v>0</v>
      </c>
      <c r="CC22" s="131">
        <f t="shared" ref="CC22:CC71" si="27">CQ22*$G22</f>
        <v>0</v>
      </c>
      <c r="CD22" s="131">
        <f t="shared" ref="CD22:CD71" si="28">CR22*$G22</f>
        <v>0</v>
      </c>
      <c r="CE22" s="131">
        <f t="shared" ref="CE22:CE71" si="29">CS22*$G22</f>
        <v>0</v>
      </c>
      <c r="CF22" s="131">
        <f t="shared" ref="CF22:CF71" si="30">CT22*$G22</f>
        <v>0</v>
      </c>
      <c r="CG22" s="131">
        <f t="shared" ref="CG22:CG71" si="31">CU22*$G22</f>
        <v>0</v>
      </c>
      <c r="CH22" s="132"/>
      <c r="CI22" s="132"/>
      <c r="CJ22" s="132"/>
      <c r="CK22" s="132"/>
      <c r="CL22" s="132"/>
      <c r="CM22" s="132"/>
      <c r="CN22" s="132"/>
      <c r="CO22" s="132"/>
      <c r="CP22" s="132">
        <v>4</v>
      </c>
      <c r="CQ22" s="132">
        <v>1</v>
      </c>
      <c r="CR22" s="133"/>
      <c r="CS22" s="132"/>
      <c r="CT22" s="132"/>
      <c r="CU22" s="132"/>
      <c r="CW22" s="134">
        <v>21</v>
      </c>
      <c r="CX22" s="134">
        <f t="shared" ref="CX22:CX71" si="32">$G22*CW22</f>
        <v>0</v>
      </c>
      <c r="CZ22" s="135">
        <v>5.0640000000000001</v>
      </c>
      <c r="DA22" s="134">
        <f t="shared" ref="DA22:DA53" si="33">G22</f>
        <v>0</v>
      </c>
      <c r="DB22" s="134">
        <f t="shared" ref="DB22:DB71" si="34">CZ22*DA22</f>
        <v>0</v>
      </c>
    </row>
    <row r="23" spans="1:106" ht="18" customHeight="1">
      <c r="A23" s="123" t="s">
        <v>28882</v>
      </c>
      <c r="B23" s="123" t="s">
        <v>27840</v>
      </c>
      <c r="C23" s="123" t="s">
        <v>28878</v>
      </c>
      <c r="D23" s="427" t="s">
        <v>28883</v>
      </c>
      <c r="E23" s="1002" t="s">
        <v>28770</v>
      </c>
      <c r="F23" s="124">
        <v>3</v>
      </c>
      <c r="G23" s="81">
        <f t="shared" si="8"/>
        <v>0</v>
      </c>
      <c r="H23" s="790">
        <v>280</v>
      </c>
      <c r="I23" s="481">
        <f t="shared" si="9"/>
        <v>0</v>
      </c>
      <c r="J23" s="125">
        <f t="shared" ref="J23:J88" si="35">H23*((1-I23))</f>
        <v>280</v>
      </c>
      <c r="K23" s="126">
        <f t="shared" si="10"/>
        <v>0</v>
      </c>
      <c r="L23" s="282"/>
      <c r="M23" s="387"/>
      <c r="N23" s="272"/>
      <c r="O23" s="273"/>
      <c r="P23" s="274"/>
      <c r="Q23" s="275"/>
      <c r="R23" s="276"/>
      <c r="S23" s="277"/>
      <c r="T23" s="370"/>
      <c r="U23" s="278"/>
      <c r="V23" s="279"/>
      <c r="W23" s="280"/>
      <c r="X23" s="281"/>
      <c r="Y23" s="277"/>
      <c r="Z23" s="369"/>
      <c r="AA23" s="277">
        <f t="shared" ref="AA23:AA25" si="36">AG23</f>
        <v>0</v>
      </c>
      <c r="AB23" s="272"/>
      <c r="AC23" s="282"/>
      <c r="AD23" s="280">
        <f t="shared" ref="AD23:AD88" si="37">AF23</f>
        <v>0</v>
      </c>
      <c r="AE23" s="676"/>
      <c r="AF23" s="280"/>
      <c r="AG23" s="277"/>
      <c r="BF23" s="131">
        <f t="shared" si="11"/>
        <v>0</v>
      </c>
      <c r="BG23" s="131">
        <f t="shared" si="12"/>
        <v>0</v>
      </c>
      <c r="BH23" s="131">
        <f t="shared" si="13"/>
        <v>0</v>
      </c>
      <c r="BI23" s="131">
        <f t="shared" si="14"/>
        <v>0</v>
      </c>
      <c r="BJ23" s="131">
        <f t="shared" si="15"/>
        <v>0</v>
      </c>
      <c r="BK23" s="131">
        <f t="shared" si="16"/>
        <v>0</v>
      </c>
      <c r="BL23" s="131">
        <f t="shared" si="17"/>
        <v>0</v>
      </c>
      <c r="BM23" s="132"/>
      <c r="BN23" s="132"/>
      <c r="BO23" s="132"/>
      <c r="BP23" s="132"/>
      <c r="BQ23" s="132"/>
      <c r="BR23" s="132"/>
      <c r="BS23" s="132">
        <v>3</v>
      </c>
      <c r="BT23" s="131">
        <f t="shared" si="18"/>
        <v>0</v>
      </c>
      <c r="BU23" s="131">
        <f t="shared" si="19"/>
        <v>0</v>
      </c>
      <c r="BV23" s="131">
        <f t="shared" si="20"/>
        <v>0</v>
      </c>
      <c r="BW23" s="131">
        <f t="shared" si="21"/>
        <v>0</v>
      </c>
      <c r="BX23" s="131">
        <f t="shared" si="22"/>
        <v>0</v>
      </c>
      <c r="BY23" s="131">
        <f t="shared" si="23"/>
        <v>0</v>
      </c>
      <c r="BZ23" s="131">
        <f t="shared" si="24"/>
        <v>0</v>
      </c>
      <c r="CA23" s="131">
        <f t="shared" si="25"/>
        <v>0</v>
      </c>
      <c r="CB23" s="131">
        <f t="shared" si="26"/>
        <v>0</v>
      </c>
      <c r="CC23" s="131">
        <f t="shared" si="27"/>
        <v>0</v>
      </c>
      <c r="CD23" s="131">
        <f t="shared" si="28"/>
        <v>0</v>
      </c>
      <c r="CE23" s="131">
        <f t="shared" si="29"/>
        <v>0</v>
      </c>
      <c r="CF23" s="131">
        <f t="shared" si="30"/>
        <v>0</v>
      </c>
      <c r="CG23" s="131">
        <f t="shared" si="31"/>
        <v>0</v>
      </c>
      <c r="CH23" s="132"/>
      <c r="CI23" s="132"/>
      <c r="CJ23" s="132"/>
      <c r="CK23" s="132"/>
      <c r="CL23" s="132"/>
      <c r="CM23" s="132"/>
      <c r="CN23" s="132"/>
      <c r="CO23" s="132"/>
      <c r="CP23" s="132">
        <v>1</v>
      </c>
      <c r="CQ23" s="132">
        <v>2</v>
      </c>
      <c r="CR23" s="133"/>
      <c r="CS23" s="132"/>
      <c r="CT23" s="132"/>
      <c r="CU23" s="132"/>
      <c r="CW23" s="131">
        <v>14</v>
      </c>
      <c r="CX23" s="134">
        <f t="shared" si="32"/>
        <v>0</v>
      </c>
      <c r="CZ23" s="136">
        <v>4.5350000000000001</v>
      </c>
      <c r="DA23" s="131">
        <f t="shared" si="33"/>
        <v>0</v>
      </c>
      <c r="DB23" s="131">
        <f t="shared" si="34"/>
        <v>0</v>
      </c>
    </row>
    <row r="24" spans="1:106" ht="18" customHeight="1">
      <c r="A24" s="123" t="s">
        <v>28884</v>
      </c>
      <c r="B24" s="123" t="s">
        <v>27841</v>
      </c>
      <c r="C24" s="123" t="s">
        <v>28878</v>
      </c>
      <c r="D24" s="427" t="s">
        <v>28885</v>
      </c>
      <c r="E24" s="1002" t="s">
        <v>28770</v>
      </c>
      <c r="F24" s="124">
        <v>2</v>
      </c>
      <c r="G24" s="81">
        <f t="shared" si="8"/>
        <v>0</v>
      </c>
      <c r="H24" s="790">
        <v>180</v>
      </c>
      <c r="I24" s="481">
        <f t="shared" si="9"/>
        <v>0</v>
      </c>
      <c r="J24" s="125">
        <f t="shared" si="35"/>
        <v>180</v>
      </c>
      <c r="K24" s="126">
        <f t="shared" si="10"/>
        <v>0</v>
      </c>
      <c r="L24" s="282"/>
      <c r="M24" s="387"/>
      <c r="N24" s="272"/>
      <c r="O24" s="273"/>
      <c r="P24" s="274"/>
      <c r="Q24" s="275"/>
      <c r="R24" s="276"/>
      <c r="S24" s="277"/>
      <c r="T24" s="370"/>
      <c r="U24" s="278"/>
      <c r="V24" s="279"/>
      <c r="W24" s="280"/>
      <c r="X24" s="281"/>
      <c r="Y24" s="277"/>
      <c r="Z24" s="369"/>
      <c r="AA24" s="277">
        <f t="shared" si="36"/>
        <v>0</v>
      </c>
      <c r="AB24" s="272"/>
      <c r="AC24" s="282"/>
      <c r="AD24" s="280">
        <f t="shared" si="37"/>
        <v>0</v>
      </c>
      <c r="AE24" s="676"/>
      <c r="AF24" s="280"/>
      <c r="AG24" s="277"/>
      <c r="BF24" s="131">
        <f t="shared" si="11"/>
        <v>0</v>
      </c>
      <c r="BG24" s="131">
        <f t="shared" si="12"/>
        <v>0</v>
      </c>
      <c r="BH24" s="131">
        <f t="shared" si="13"/>
        <v>0</v>
      </c>
      <c r="BI24" s="131">
        <f t="shared" si="14"/>
        <v>0</v>
      </c>
      <c r="BJ24" s="131">
        <f t="shared" si="15"/>
        <v>0</v>
      </c>
      <c r="BK24" s="131">
        <f t="shared" si="16"/>
        <v>0</v>
      </c>
      <c r="BL24" s="131">
        <f t="shared" si="17"/>
        <v>0</v>
      </c>
      <c r="BM24" s="132"/>
      <c r="BN24" s="132"/>
      <c r="BO24" s="132"/>
      <c r="BP24" s="132"/>
      <c r="BQ24" s="132"/>
      <c r="BR24" s="132"/>
      <c r="BS24" s="132">
        <v>2</v>
      </c>
      <c r="BT24" s="131">
        <f t="shared" si="18"/>
        <v>0</v>
      </c>
      <c r="BU24" s="131">
        <f t="shared" si="19"/>
        <v>0</v>
      </c>
      <c r="BV24" s="131">
        <f t="shared" si="20"/>
        <v>0</v>
      </c>
      <c r="BW24" s="131">
        <f t="shared" si="21"/>
        <v>0</v>
      </c>
      <c r="BX24" s="131">
        <f t="shared" si="22"/>
        <v>0</v>
      </c>
      <c r="BY24" s="131">
        <f t="shared" si="23"/>
        <v>0</v>
      </c>
      <c r="BZ24" s="131">
        <f t="shared" si="24"/>
        <v>0</v>
      </c>
      <c r="CA24" s="131">
        <f t="shared" si="25"/>
        <v>0</v>
      </c>
      <c r="CB24" s="131">
        <f t="shared" si="26"/>
        <v>0</v>
      </c>
      <c r="CC24" s="131">
        <f t="shared" si="27"/>
        <v>0</v>
      </c>
      <c r="CD24" s="131">
        <f t="shared" si="28"/>
        <v>0</v>
      </c>
      <c r="CE24" s="131">
        <f t="shared" si="29"/>
        <v>0</v>
      </c>
      <c r="CF24" s="131">
        <f t="shared" si="30"/>
        <v>0</v>
      </c>
      <c r="CG24" s="131">
        <f t="shared" si="31"/>
        <v>0</v>
      </c>
      <c r="CH24" s="132"/>
      <c r="CI24" s="132"/>
      <c r="CJ24" s="132"/>
      <c r="CK24" s="132"/>
      <c r="CL24" s="132"/>
      <c r="CM24" s="132"/>
      <c r="CN24" s="132"/>
      <c r="CO24" s="132"/>
      <c r="CP24" s="132">
        <v>2</v>
      </c>
      <c r="CQ24" s="132"/>
      <c r="CR24" s="133"/>
      <c r="CS24" s="132"/>
      <c r="CT24" s="132"/>
      <c r="CU24" s="132"/>
      <c r="CW24" s="131">
        <v>10</v>
      </c>
      <c r="CX24" s="134">
        <f t="shared" si="32"/>
        <v>0</v>
      </c>
      <c r="CZ24" s="136">
        <v>2.9369999999999998</v>
      </c>
      <c r="DA24" s="131">
        <f t="shared" si="33"/>
        <v>0</v>
      </c>
      <c r="DB24" s="131">
        <f t="shared" si="34"/>
        <v>0</v>
      </c>
    </row>
    <row r="25" spans="1:106" ht="18" customHeight="1">
      <c r="A25" s="123" t="s">
        <v>28886</v>
      </c>
      <c r="B25" s="123" t="s">
        <v>27842</v>
      </c>
      <c r="C25" s="123" t="s">
        <v>28878</v>
      </c>
      <c r="D25" s="427" t="s">
        <v>28887</v>
      </c>
      <c r="E25" s="1002" t="s">
        <v>28763</v>
      </c>
      <c r="F25" s="124">
        <v>5</v>
      </c>
      <c r="G25" s="81">
        <f>SUM(M25:AD25)</f>
        <v>0</v>
      </c>
      <c r="H25" s="791">
        <v>90</v>
      </c>
      <c r="I25" s="481">
        <f t="shared" si="9"/>
        <v>0</v>
      </c>
      <c r="J25" s="125">
        <f t="shared" si="35"/>
        <v>90</v>
      </c>
      <c r="K25" s="126">
        <f t="shared" si="10"/>
        <v>0</v>
      </c>
      <c r="L25" s="282"/>
      <c r="M25" s="387"/>
      <c r="N25" s="272"/>
      <c r="O25" s="273"/>
      <c r="P25" s="274"/>
      <c r="Q25" s="275"/>
      <c r="R25" s="276"/>
      <c r="S25" s="277"/>
      <c r="T25" s="370"/>
      <c r="U25" s="278"/>
      <c r="V25" s="279"/>
      <c r="W25" s="280"/>
      <c r="X25" s="281"/>
      <c r="Y25" s="277"/>
      <c r="Z25" s="369"/>
      <c r="AA25" s="277">
        <f t="shared" si="36"/>
        <v>0</v>
      </c>
      <c r="AB25" s="272"/>
      <c r="AC25" s="282"/>
      <c r="AD25" s="280">
        <f t="shared" si="37"/>
        <v>0</v>
      </c>
      <c r="AE25" s="676"/>
      <c r="AF25" s="280"/>
      <c r="AG25" s="277"/>
      <c r="BF25" s="131">
        <f t="shared" si="11"/>
        <v>0</v>
      </c>
      <c r="BG25" s="131">
        <f t="shared" si="12"/>
        <v>0</v>
      </c>
      <c r="BH25" s="131">
        <f t="shared" si="13"/>
        <v>0</v>
      </c>
      <c r="BI25" s="131">
        <f t="shared" si="14"/>
        <v>0</v>
      </c>
      <c r="BJ25" s="131">
        <f t="shared" si="15"/>
        <v>0</v>
      </c>
      <c r="BK25" s="131">
        <f t="shared" si="16"/>
        <v>0</v>
      </c>
      <c r="BL25" s="131">
        <f t="shared" si="17"/>
        <v>0</v>
      </c>
      <c r="BM25" s="132"/>
      <c r="BN25" s="132"/>
      <c r="BO25" s="132"/>
      <c r="BP25" s="132">
        <v>5</v>
      </c>
      <c r="BQ25" s="132"/>
      <c r="BR25" s="132"/>
      <c r="BS25" s="132"/>
      <c r="BT25" s="131">
        <f t="shared" si="18"/>
        <v>0</v>
      </c>
      <c r="BU25" s="131">
        <f t="shared" si="19"/>
        <v>0</v>
      </c>
      <c r="BV25" s="131">
        <f t="shared" si="20"/>
        <v>0</v>
      </c>
      <c r="BW25" s="131">
        <f t="shared" si="21"/>
        <v>0</v>
      </c>
      <c r="BX25" s="131">
        <f t="shared" si="22"/>
        <v>0</v>
      </c>
      <c r="BY25" s="131">
        <f t="shared" si="23"/>
        <v>0</v>
      </c>
      <c r="BZ25" s="131">
        <f t="shared" si="24"/>
        <v>0</v>
      </c>
      <c r="CA25" s="131">
        <f t="shared" si="25"/>
        <v>0</v>
      </c>
      <c r="CB25" s="131">
        <f t="shared" si="26"/>
        <v>0</v>
      </c>
      <c r="CC25" s="131">
        <f t="shared" si="27"/>
        <v>0</v>
      </c>
      <c r="CD25" s="131">
        <f t="shared" si="28"/>
        <v>0</v>
      </c>
      <c r="CE25" s="131">
        <f t="shared" si="29"/>
        <v>0</v>
      </c>
      <c r="CF25" s="131">
        <f t="shared" si="30"/>
        <v>0</v>
      </c>
      <c r="CG25" s="131">
        <f t="shared" si="31"/>
        <v>0</v>
      </c>
      <c r="CH25" s="132"/>
      <c r="CI25" s="132">
        <v>5</v>
      </c>
      <c r="CJ25" s="132"/>
      <c r="CK25" s="132"/>
      <c r="CL25" s="132"/>
      <c r="CM25" s="132"/>
      <c r="CN25" s="132"/>
      <c r="CO25" s="132"/>
      <c r="CP25" s="132"/>
      <c r="CQ25" s="132"/>
      <c r="CR25" s="133"/>
      <c r="CS25" s="132"/>
      <c r="CT25" s="132"/>
      <c r="CU25" s="132"/>
      <c r="CW25" s="131">
        <v>10</v>
      </c>
      <c r="CX25" s="134">
        <f t="shared" si="32"/>
        <v>0</v>
      </c>
      <c r="CZ25" s="136">
        <v>1.119</v>
      </c>
      <c r="DA25" s="131">
        <f t="shared" si="33"/>
        <v>0</v>
      </c>
      <c r="DB25" s="131">
        <f t="shared" si="34"/>
        <v>0</v>
      </c>
    </row>
    <row r="26" spans="1:106" ht="18" customHeight="1">
      <c r="A26" s="123" t="s">
        <v>28888</v>
      </c>
      <c r="B26" s="123" t="s">
        <v>27843</v>
      </c>
      <c r="C26" s="123" t="s">
        <v>28878</v>
      </c>
      <c r="D26" s="427" t="s">
        <v>28889</v>
      </c>
      <c r="E26" s="1002" t="s">
        <v>28763</v>
      </c>
      <c r="F26" s="124">
        <v>5</v>
      </c>
      <c r="G26" s="81">
        <f t="shared" si="8"/>
        <v>0</v>
      </c>
      <c r="H26" s="791">
        <v>170</v>
      </c>
      <c r="I26" s="481">
        <f t="shared" si="9"/>
        <v>0</v>
      </c>
      <c r="J26" s="125">
        <f t="shared" si="35"/>
        <v>170</v>
      </c>
      <c r="K26" s="126">
        <f t="shared" si="10"/>
        <v>0</v>
      </c>
      <c r="L26" s="282"/>
      <c r="M26" s="387"/>
      <c r="N26" s="272"/>
      <c r="O26" s="273"/>
      <c r="P26" s="274"/>
      <c r="Q26" s="275"/>
      <c r="R26" s="276"/>
      <c r="S26" s="277"/>
      <c r="T26" s="370"/>
      <c r="U26" s="278"/>
      <c r="V26" s="279"/>
      <c r="W26" s="280"/>
      <c r="X26" s="281"/>
      <c r="Y26" s="277"/>
      <c r="Z26" s="369"/>
      <c r="AA26" s="277">
        <f t="shared" ref="AA26:AA88" si="38">AG26</f>
        <v>0</v>
      </c>
      <c r="AB26" s="272"/>
      <c r="AC26" s="282"/>
      <c r="AD26" s="280">
        <f t="shared" si="37"/>
        <v>0</v>
      </c>
      <c r="AE26" s="676"/>
      <c r="AF26" s="280"/>
      <c r="AG26" s="277"/>
      <c r="BF26" s="131">
        <f t="shared" si="11"/>
        <v>0</v>
      </c>
      <c r="BG26" s="131">
        <f t="shared" si="12"/>
        <v>0</v>
      </c>
      <c r="BH26" s="131">
        <f t="shared" si="13"/>
        <v>0</v>
      </c>
      <c r="BI26" s="131">
        <f t="shared" si="14"/>
        <v>0</v>
      </c>
      <c r="BJ26" s="131">
        <f t="shared" si="15"/>
        <v>0</v>
      </c>
      <c r="BK26" s="131">
        <f t="shared" si="16"/>
        <v>0</v>
      </c>
      <c r="BL26" s="131">
        <f t="shared" si="17"/>
        <v>0</v>
      </c>
      <c r="BM26" s="132"/>
      <c r="BN26" s="132"/>
      <c r="BO26" s="132"/>
      <c r="BP26" s="132">
        <v>5</v>
      </c>
      <c r="BQ26" s="132"/>
      <c r="BR26" s="132"/>
      <c r="BS26" s="132"/>
      <c r="BT26" s="131">
        <f t="shared" si="18"/>
        <v>0</v>
      </c>
      <c r="BU26" s="131">
        <f t="shared" si="19"/>
        <v>0</v>
      </c>
      <c r="BV26" s="131">
        <f t="shared" si="20"/>
        <v>0</v>
      </c>
      <c r="BW26" s="131">
        <f t="shared" si="21"/>
        <v>0</v>
      </c>
      <c r="BX26" s="131">
        <f t="shared" si="22"/>
        <v>0</v>
      </c>
      <c r="BY26" s="131">
        <f t="shared" si="23"/>
        <v>0</v>
      </c>
      <c r="BZ26" s="131">
        <f t="shared" si="24"/>
        <v>0</v>
      </c>
      <c r="CA26" s="131">
        <f t="shared" si="25"/>
        <v>0</v>
      </c>
      <c r="CB26" s="131">
        <f t="shared" si="26"/>
        <v>0</v>
      </c>
      <c r="CC26" s="131">
        <f t="shared" si="27"/>
        <v>0</v>
      </c>
      <c r="CD26" s="131">
        <f t="shared" si="28"/>
        <v>0</v>
      </c>
      <c r="CE26" s="131">
        <f t="shared" si="29"/>
        <v>0</v>
      </c>
      <c r="CF26" s="131">
        <f t="shared" si="30"/>
        <v>0</v>
      </c>
      <c r="CG26" s="131">
        <f t="shared" si="31"/>
        <v>0</v>
      </c>
      <c r="CH26" s="132"/>
      <c r="CI26" s="132"/>
      <c r="CJ26" s="132">
        <v>5</v>
      </c>
      <c r="CK26" s="132"/>
      <c r="CL26" s="132"/>
      <c r="CM26" s="132"/>
      <c r="CN26" s="132"/>
      <c r="CO26" s="132"/>
      <c r="CP26" s="132"/>
      <c r="CQ26" s="132"/>
      <c r="CR26" s="133"/>
      <c r="CS26" s="132"/>
      <c r="CT26" s="132"/>
      <c r="CU26" s="132"/>
      <c r="CW26" s="131">
        <v>15</v>
      </c>
      <c r="CX26" s="134">
        <f t="shared" si="32"/>
        <v>0</v>
      </c>
      <c r="CZ26" s="136">
        <v>1.3620000000000001</v>
      </c>
      <c r="DA26" s="131">
        <f t="shared" si="33"/>
        <v>0</v>
      </c>
      <c r="DB26" s="131">
        <f t="shared" si="34"/>
        <v>0</v>
      </c>
    </row>
    <row r="27" spans="1:106" ht="18" customHeight="1">
      <c r="A27" s="123" t="s">
        <v>28890</v>
      </c>
      <c r="B27" s="123" t="s">
        <v>27844</v>
      </c>
      <c r="C27" s="123" t="s">
        <v>28878</v>
      </c>
      <c r="D27" s="427" t="s">
        <v>28891</v>
      </c>
      <c r="E27" s="1002" t="s">
        <v>28763</v>
      </c>
      <c r="F27" s="124">
        <v>5</v>
      </c>
      <c r="G27" s="81">
        <f>SUM(M27:AD27)</f>
        <v>0</v>
      </c>
      <c r="H27" s="791">
        <v>80</v>
      </c>
      <c r="I27" s="481">
        <f t="shared" si="9"/>
        <v>0</v>
      </c>
      <c r="J27" s="125">
        <f t="shared" si="35"/>
        <v>80</v>
      </c>
      <c r="K27" s="126">
        <f>G27*J27</f>
        <v>0</v>
      </c>
      <c r="L27" s="282"/>
      <c r="M27" s="387"/>
      <c r="N27" s="272"/>
      <c r="O27" s="273"/>
      <c r="P27" s="274"/>
      <c r="Q27" s="275"/>
      <c r="R27" s="276"/>
      <c r="S27" s="277"/>
      <c r="T27" s="370"/>
      <c r="U27" s="278"/>
      <c r="V27" s="279"/>
      <c r="W27" s="280"/>
      <c r="X27" s="281"/>
      <c r="Y27" s="277"/>
      <c r="Z27" s="369"/>
      <c r="AA27" s="277">
        <f>AG27</f>
        <v>0</v>
      </c>
      <c r="AB27" s="272"/>
      <c r="AC27" s="282"/>
      <c r="AD27" s="280">
        <f>AF27</f>
        <v>0</v>
      </c>
      <c r="AE27" s="676"/>
      <c r="AF27" s="280"/>
      <c r="AG27" s="277"/>
      <c r="BF27" s="131">
        <f t="shared" ref="BF27:BL27" si="39">BM27*$G27</f>
        <v>0</v>
      </c>
      <c r="BG27" s="131">
        <f t="shared" si="39"/>
        <v>0</v>
      </c>
      <c r="BH27" s="131">
        <f t="shared" si="39"/>
        <v>0</v>
      </c>
      <c r="BI27" s="131">
        <f t="shared" si="39"/>
        <v>0</v>
      </c>
      <c r="BJ27" s="131">
        <f t="shared" si="39"/>
        <v>0</v>
      </c>
      <c r="BK27" s="131">
        <f t="shared" si="39"/>
        <v>0</v>
      </c>
      <c r="BL27" s="131">
        <f t="shared" si="39"/>
        <v>0</v>
      </c>
      <c r="BM27" s="132"/>
      <c r="BN27" s="132"/>
      <c r="BO27" s="132">
        <v>5</v>
      </c>
      <c r="BP27" s="132"/>
      <c r="BQ27" s="132"/>
      <c r="BR27" s="132"/>
      <c r="BS27" s="132"/>
      <c r="BT27" s="131">
        <f t="shared" ref="BT27:CG27" si="40">CH27*$G27</f>
        <v>0</v>
      </c>
      <c r="BU27" s="131">
        <f t="shared" si="40"/>
        <v>0</v>
      </c>
      <c r="BV27" s="131">
        <f t="shared" si="40"/>
        <v>0</v>
      </c>
      <c r="BW27" s="131">
        <f t="shared" si="40"/>
        <v>0</v>
      </c>
      <c r="BX27" s="131">
        <f t="shared" si="40"/>
        <v>0</v>
      </c>
      <c r="BY27" s="131">
        <f t="shared" si="40"/>
        <v>0</v>
      </c>
      <c r="BZ27" s="131">
        <f t="shared" si="40"/>
        <v>0</v>
      </c>
      <c r="CA27" s="131">
        <f t="shared" si="40"/>
        <v>0</v>
      </c>
      <c r="CB27" s="131">
        <f t="shared" si="40"/>
        <v>0</v>
      </c>
      <c r="CC27" s="131">
        <f t="shared" si="40"/>
        <v>0</v>
      </c>
      <c r="CD27" s="131">
        <f t="shared" si="40"/>
        <v>0</v>
      </c>
      <c r="CE27" s="131">
        <f t="shared" si="40"/>
        <v>0</v>
      </c>
      <c r="CF27" s="131">
        <f t="shared" si="40"/>
        <v>0</v>
      </c>
      <c r="CG27" s="131">
        <f t="shared" si="40"/>
        <v>0</v>
      </c>
      <c r="CH27" s="132">
        <v>4</v>
      </c>
      <c r="CI27" s="132">
        <v>1</v>
      </c>
      <c r="CJ27" s="132"/>
      <c r="CK27" s="132"/>
      <c r="CL27" s="132"/>
      <c r="CM27" s="132"/>
      <c r="CN27" s="132"/>
      <c r="CO27" s="132"/>
      <c r="CP27" s="132"/>
      <c r="CQ27" s="132"/>
      <c r="CR27" s="133"/>
      <c r="CS27" s="132"/>
      <c r="CT27" s="132"/>
      <c r="CU27" s="132"/>
      <c r="CW27" s="131">
        <v>10</v>
      </c>
      <c r="CX27" s="134">
        <f>$G27*CW27</f>
        <v>0</v>
      </c>
      <c r="CZ27" s="136">
        <v>0.89400000000000002</v>
      </c>
      <c r="DA27" s="131">
        <f t="shared" si="33"/>
        <v>0</v>
      </c>
      <c r="DB27" s="131">
        <f>CZ27*DA27</f>
        <v>0</v>
      </c>
    </row>
    <row r="28" spans="1:106" ht="18" customHeight="1">
      <c r="A28" s="123" t="s">
        <v>28892</v>
      </c>
      <c r="B28" s="123" t="s">
        <v>27845</v>
      </c>
      <c r="C28" s="123" t="s">
        <v>28878</v>
      </c>
      <c r="D28" s="427" t="s">
        <v>28893</v>
      </c>
      <c r="E28" s="1002" t="s">
        <v>28763</v>
      </c>
      <c r="F28" s="124">
        <v>5</v>
      </c>
      <c r="G28" s="81">
        <f t="shared" si="8"/>
        <v>0</v>
      </c>
      <c r="H28" s="790">
        <v>220</v>
      </c>
      <c r="I28" s="481">
        <f t="shared" si="9"/>
        <v>0</v>
      </c>
      <c r="J28" s="125">
        <f t="shared" si="35"/>
        <v>220</v>
      </c>
      <c r="K28" s="126">
        <f t="shared" si="10"/>
        <v>0</v>
      </c>
      <c r="L28" s="282"/>
      <c r="M28" s="387"/>
      <c r="N28" s="272"/>
      <c r="O28" s="273"/>
      <c r="P28" s="274"/>
      <c r="Q28" s="275"/>
      <c r="R28" s="276"/>
      <c r="S28" s="277"/>
      <c r="T28" s="370"/>
      <c r="U28" s="278"/>
      <c r="V28" s="279"/>
      <c r="W28" s="280"/>
      <c r="X28" s="281"/>
      <c r="Y28" s="277"/>
      <c r="Z28" s="369"/>
      <c r="AA28" s="277">
        <f t="shared" si="38"/>
        <v>0</v>
      </c>
      <c r="AB28" s="272"/>
      <c r="AC28" s="282"/>
      <c r="AD28" s="280">
        <f t="shared" si="37"/>
        <v>0</v>
      </c>
      <c r="AE28" s="676"/>
      <c r="AF28" s="280"/>
      <c r="AG28" s="277"/>
      <c r="BF28" s="131">
        <f t="shared" si="11"/>
        <v>0</v>
      </c>
      <c r="BG28" s="131">
        <f t="shared" si="12"/>
        <v>0</v>
      </c>
      <c r="BH28" s="131">
        <f t="shared" si="13"/>
        <v>0</v>
      </c>
      <c r="BI28" s="131">
        <f t="shared" si="14"/>
        <v>0</v>
      </c>
      <c r="BJ28" s="131">
        <f t="shared" si="15"/>
        <v>0</v>
      </c>
      <c r="BK28" s="131">
        <f t="shared" si="16"/>
        <v>0</v>
      </c>
      <c r="BL28" s="131">
        <f t="shared" si="17"/>
        <v>0</v>
      </c>
      <c r="BM28" s="132"/>
      <c r="BN28" s="132"/>
      <c r="BO28" s="132"/>
      <c r="BP28" s="132"/>
      <c r="BQ28" s="132">
        <v>5</v>
      </c>
      <c r="BR28" s="132"/>
      <c r="BS28" s="132"/>
      <c r="BT28" s="131">
        <f t="shared" si="18"/>
        <v>0</v>
      </c>
      <c r="BU28" s="131">
        <f t="shared" si="19"/>
        <v>0</v>
      </c>
      <c r="BV28" s="131">
        <f t="shared" si="20"/>
        <v>0</v>
      </c>
      <c r="BW28" s="131">
        <f t="shared" si="21"/>
        <v>0</v>
      </c>
      <c r="BX28" s="131">
        <f t="shared" si="22"/>
        <v>0</v>
      </c>
      <c r="BY28" s="131">
        <f t="shared" si="23"/>
        <v>0</v>
      </c>
      <c r="BZ28" s="131">
        <f t="shared" si="24"/>
        <v>0</v>
      </c>
      <c r="CA28" s="131">
        <f t="shared" si="25"/>
        <v>0</v>
      </c>
      <c r="CB28" s="131">
        <f t="shared" si="26"/>
        <v>0</v>
      </c>
      <c r="CC28" s="131">
        <f t="shared" si="27"/>
        <v>0</v>
      </c>
      <c r="CD28" s="131">
        <f t="shared" si="28"/>
        <v>0</v>
      </c>
      <c r="CE28" s="131">
        <f t="shared" si="29"/>
        <v>0</v>
      </c>
      <c r="CF28" s="131">
        <f t="shared" si="30"/>
        <v>0</v>
      </c>
      <c r="CG28" s="131">
        <f t="shared" si="31"/>
        <v>0</v>
      </c>
      <c r="CH28" s="132"/>
      <c r="CI28" s="132"/>
      <c r="CJ28" s="132">
        <v>2</v>
      </c>
      <c r="CK28" s="132">
        <v>2</v>
      </c>
      <c r="CL28" s="132"/>
      <c r="CM28" s="132">
        <v>1</v>
      </c>
      <c r="CN28" s="132"/>
      <c r="CO28" s="132"/>
      <c r="CP28" s="132"/>
      <c r="CQ28" s="132"/>
      <c r="CR28" s="133"/>
      <c r="CS28" s="132"/>
      <c r="CT28" s="132"/>
      <c r="CU28" s="132"/>
      <c r="CW28" s="131">
        <v>15</v>
      </c>
      <c r="CX28" s="134">
        <f t="shared" si="32"/>
        <v>0</v>
      </c>
      <c r="CZ28" s="136">
        <v>2.532</v>
      </c>
      <c r="DA28" s="131">
        <f t="shared" si="33"/>
        <v>0</v>
      </c>
      <c r="DB28" s="131">
        <f t="shared" si="34"/>
        <v>0</v>
      </c>
    </row>
    <row r="29" spans="1:106" ht="18" customHeight="1">
      <c r="A29" s="137" t="s">
        <v>28894</v>
      </c>
      <c r="B29" s="137" t="s">
        <v>27846</v>
      </c>
      <c r="C29" s="137" t="s">
        <v>28878</v>
      </c>
      <c r="D29" s="427" t="s">
        <v>28895</v>
      </c>
      <c r="E29" s="1003" t="s">
        <v>28761</v>
      </c>
      <c r="F29" s="138">
        <v>10</v>
      </c>
      <c r="G29" s="81">
        <f t="shared" ref="G29:G46" si="41">SUM(M29:AD29)</f>
        <v>0</v>
      </c>
      <c r="H29" s="792">
        <v>140</v>
      </c>
      <c r="I29" s="481">
        <f t="shared" ref="I29:I88" si="42">$G$4</f>
        <v>0</v>
      </c>
      <c r="J29" s="125">
        <f t="shared" si="35"/>
        <v>140</v>
      </c>
      <c r="K29" s="126">
        <f t="shared" ref="K29:K35" si="43">G29*J29</f>
        <v>0</v>
      </c>
      <c r="L29" s="300"/>
      <c r="M29" s="387"/>
      <c r="N29" s="292"/>
      <c r="O29" s="293"/>
      <c r="P29" s="294"/>
      <c r="Q29" s="275"/>
      <c r="R29" s="295"/>
      <c r="S29" s="296"/>
      <c r="T29" s="370"/>
      <c r="U29" s="297"/>
      <c r="V29" s="279"/>
      <c r="W29" s="298"/>
      <c r="X29" s="299"/>
      <c r="Y29" s="296"/>
      <c r="Z29" s="369"/>
      <c r="AA29" s="296">
        <f t="shared" ref="AA29:AA54" si="44">AG29</f>
        <v>0</v>
      </c>
      <c r="AB29" s="292"/>
      <c r="AC29" s="300"/>
      <c r="AD29" s="298">
        <f t="shared" ref="AD29:AD46" si="45">AF29</f>
        <v>0</v>
      </c>
      <c r="AE29" s="676"/>
      <c r="AF29" s="298"/>
      <c r="AG29" s="296"/>
      <c r="BF29" s="131">
        <f t="shared" ref="BF29:BF46" si="46">BM29*$G29</f>
        <v>0</v>
      </c>
      <c r="BG29" s="131">
        <f t="shared" si="12"/>
        <v>0</v>
      </c>
      <c r="BH29" s="131">
        <f t="shared" si="13"/>
        <v>0</v>
      </c>
      <c r="BI29" s="131">
        <f t="shared" si="14"/>
        <v>0</v>
      </c>
      <c r="BJ29" s="131">
        <f t="shared" si="15"/>
        <v>0</v>
      </c>
      <c r="BK29" s="131">
        <f t="shared" si="16"/>
        <v>0</v>
      </c>
      <c r="BL29" s="131">
        <f t="shared" si="17"/>
        <v>0</v>
      </c>
      <c r="BM29" s="132"/>
      <c r="BN29" s="132"/>
      <c r="BO29" s="132">
        <v>10</v>
      </c>
      <c r="BP29" s="132"/>
      <c r="BQ29" s="132"/>
      <c r="BR29" s="132"/>
      <c r="BS29" s="132"/>
      <c r="BT29" s="131">
        <f t="shared" ref="BT29:BT46" si="47">CH29*$G29</f>
        <v>0</v>
      </c>
      <c r="BU29" s="131">
        <f t="shared" si="19"/>
        <v>0</v>
      </c>
      <c r="BV29" s="131">
        <f t="shared" si="20"/>
        <v>0</v>
      </c>
      <c r="BW29" s="131">
        <f t="shared" si="21"/>
        <v>0</v>
      </c>
      <c r="BX29" s="131">
        <f t="shared" si="22"/>
        <v>0</v>
      </c>
      <c r="BY29" s="131">
        <f t="shared" si="23"/>
        <v>0</v>
      </c>
      <c r="BZ29" s="131">
        <f t="shared" si="24"/>
        <v>0</v>
      </c>
      <c r="CA29" s="131">
        <f t="shared" si="25"/>
        <v>0</v>
      </c>
      <c r="CB29" s="131">
        <f t="shared" si="26"/>
        <v>0</v>
      </c>
      <c r="CC29" s="131">
        <f t="shared" si="27"/>
        <v>0</v>
      </c>
      <c r="CD29" s="131">
        <f t="shared" si="28"/>
        <v>0</v>
      </c>
      <c r="CE29" s="131">
        <f t="shared" si="29"/>
        <v>0</v>
      </c>
      <c r="CF29" s="131">
        <f t="shared" si="30"/>
        <v>0</v>
      </c>
      <c r="CG29" s="131">
        <f t="shared" si="31"/>
        <v>0</v>
      </c>
      <c r="CH29" s="132"/>
      <c r="CI29" s="132">
        <v>10</v>
      </c>
      <c r="CJ29" s="132"/>
      <c r="CK29" s="132"/>
      <c r="CL29" s="132"/>
      <c r="CM29" s="132"/>
      <c r="CN29" s="132"/>
      <c r="CO29" s="132"/>
      <c r="CP29" s="132"/>
      <c r="CQ29" s="132"/>
      <c r="CR29" s="132"/>
      <c r="CS29" s="132"/>
      <c r="CT29" s="132"/>
      <c r="CU29" s="132"/>
      <c r="CW29" s="131">
        <v>20</v>
      </c>
      <c r="CX29" s="134">
        <f t="shared" ref="CX29:CX46" si="48">$G29*CW29</f>
        <v>0</v>
      </c>
      <c r="CZ29" s="131">
        <v>1.43</v>
      </c>
      <c r="DA29" s="131">
        <f t="shared" si="33"/>
        <v>0</v>
      </c>
      <c r="DB29" s="131">
        <f t="shared" ref="DB29:DB46" si="49">CZ29*DA29</f>
        <v>0</v>
      </c>
    </row>
    <row r="30" spans="1:106" ht="18" customHeight="1">
      <c r="A30" s="137" t="s">
        <v>28896</v>
      </c>
      <c r="B30" s="137" t="s">
        <v>27847</v>
      </c>
      <c r="C30" s="137" t="s">
        <v>28878</v>
      </c>
      <c r="D30" s="143" t="s">
        <v>28897</v>
      </c>
      <c r="E30" s="1003" t="s">
        <v>28761</v>
      </c>
      <c r="F30" s="138">
        <v>5</v>
      </c>
      <c r="G30" s="81">
        <f t="shared" si="41"/>
        <v>0</v>
      </c>
      <c r="H30" s="792">
        <v>150</v>
      </c>
      <c r="I30" s="481">
        <f t="shared" si="42"/>
        <v>0</v>
      </c>
      <c r="J30" s="125">
        <f t="shared" si="35"/>
        <v>150</v>
      </c>
      <c r="K30" s="126">
        <f t="shared" si="43"/>
        <v>0</v>
      </c>
      <c r="L30" s="300"/>
      <c r="M30" s="387"/>
      <c r="N30" s="292"/>
      <c r="O30" s="293"/>
      <c r="P30" s="294"/>
      <c r="Q30" s="275"/>
      <c r="R30" s="295"/>
      <c r="S30" s="296"/>
      <c r="T30" s="370"/>
      <c r="U30" s="297"/>
      <c r="V30" s="279"/>
      <c r="W30" s="298"/>
      <c r="X30" s="299"/>
      <c r="Y30" s="296"/>
      <c r="Z30" s="369"/>
      <c r="AA30" s="296">
        <f t="shared" si="44"/>
        <v>0</v>
      </c>
      <c r="AB30" s="292"/>
      <c r="AC30" s="300"/>
      <c r="AD30" s="298">
        <f t="shared" si="45"/>
        <v>0</v>
      </c>
      <c r="AE30" s="676"/>
      <c r="AF30" s="298"/>
      <c r="AG30" s="296"/>
      <c r="BF30" s="131">
        <f t="shared" si="46"/>
        <v>0</v>
      </c>
      <c r="BG30" s="131">
        <f t="shared" si="12"/>
        <v>0</v>
      </c>
      <c r="BH30" s="131">
        <f t="shared" si="13"/>
        <v>0</v>
      </c>
      <c r="BI30" s="131">
        <f t="shared" si="14"/>
        <v>0</v>
      </c>
      <c r="BJ30" s="131">
        <f t="shared" si="15"/>
        <v>0</v>
      </c>
      <c r="BK30" s="131">
        <f t="shared" si="16"/>
        <v>0</v>
      </c>
      <c r="BL30" s="131">
        <f t="shared" si="17"/>
        <v>0</v>
      </c>
      <c r="BM30" s="132"/>
      <c r="BN30" s="132"/>
      <c r="BO30" s="132"/>
      <c r="BP30" s="132">
        <v>5</v>
      </c>
      <c r="BQ30" s="132"/>
      <c r="BR30" s="132"/>
      <c r="BS30" s="132"/>
      <c r="BT30" s="131">
        <f t="shared" si="47"/>
        <v>0</v>
      </c>
      <c r="BU30" s="131">
        <f t="shared" si="19"/>
        <v>0</v>
      </c>
      <c r="BV30" s="131">
        <f t="shared" si="20"/>
        <v>0</v>
      </c>
      <c r="BW30" s="131">
        <f t="shared" si="21"/>
        <v>0</v>
      </c>
      <c r="BX30" s="131">
        <f t="shared" si="22"/>
        <v>0</v>
      </c>
      <c r="BY30" s="131">
        <f t="shared" si="23"/>
        <v>0</v>
      </c>
      <c r="BZ30" s="131">
        <f t="shared" si="24"/>
        <v>0</v>
      </c>
      <c r="CA30" s="131">
        <f t="shared" si="25"/>
        <v>0</v>
      </c>
      <c r="CB30" s="131">
        <f t="shared" si="26"/>
        <v>0</v>
      </c>
      <c r="CC30" s="131">
        <f t="shared" si="27"/>
        <v>0</v>
      </c>
      <c r="CD30" s="131">
        <f t="shared" si="28"/>
        <v>0</v>
      </c>
      <c r="CE30" s="131">
        <f t="shared" si="29"/>
        <v>0</v>
      </c>
      <c r="CF30" s="131">
        <f t="shared" si="30"/>
        <v>0</v>
      </c>
      <c r="CG30" s="131">
        <f t="shared" si="31"/>
        <v>0</v>
      </c>
      <c r="CH30" s="132"/>
      <c r="CI30" s="132">
        <v>2</v>
      </c>
      <c r="CJ30" s="132">
        <v>3</v>
      </c>
      <c r="CK30" s="132"/>
      <c r="CL30" s="132"/>
      <c r="CM30" s="132"/>
      <c r="CN30" s="132"/>
      <c r="CO30" s="132"/>
      <c r="CP30" s="132"/>
      <c r="CQ30" s="132"/>
      <c r="CR30" s="132"/>
      <c r="CS30" s="132"/>
      <c r="CT30" s="132"/>
      <c r="CU30" s="132"/>
      <c r="CW30" s="131">
        <v>10</v>
      </c>
      <c r="CX30" s="134">
        <f t="shared" si="48"/>
        <v>0</v>
      </c>
      <c r="CZ30" s="131">
        <v>2.0339999999999998</v>
      </c>
      <c r="DA30" s="131">
        <f t="shared" si="33"/>
        <v>0</v>
      </c>
      <c r="DB30" s="131">
        <f t="shared" si="49"/>
        <v>0</v>
      </c>
    </row>
    <row r="31" spans="1:106" ht="18" customHeight="1">
      <c r="A31" s="137" t="s">
        <v>28898</v>
      </c>
      <c r="B31" s="137" t="s">
        <v>27848</v>
      </c>
      <c r="C31" s="137" t="s">
        <v>28878</v>
      </c>
      <c r="D31" s="143" t="s">
        <v>28899</v>
      </c>
      <c r="E31" s="1003" t="s">
        <v>28761</v>
      </c>
      <c r="F31" s="138">
        <v>5</v>
      </c>
      <c r="G31" s="81">
        <f t="shared" si="41"/>
        <v>0</v>
      </c>
      <c r="H31" s="792">
        <v>120</v>
      </c>
      <c r="I31" s="481">
        <f t="shared" si="42"/>
        <v>0</v>
      </c>
      <c r="J31" s="125">
        <f t="shared" si="35"/>
        <v>120</v>
      </c>
      <c r="K31" s="126">
        <f t="shared" si="43"/>
        <v>0</v>
      </c>
      <c r="L31" s="300"/>
      <c r="M31" s="387"/>
      <c r="N31" s="292"/>
      <c r="O31" s="293"/>
      <c r="P31" s="294"/>
      <c r="Q31" s="275"/>
      <c r="R31" s="295"/>
      <c r="S31" s="296"/>
      <c r="T31" s="370"/>
      <c r="U31" s="297"/>
      <c r="V31" s="279"/>
      <c r="W31" s="298"/>
      <c r="X31" s="299"/>
      <c r="Y31" s="296"/>
      <c r="Z31" s="369"/>
      <c r="AA31" s="296">
        <f t="shared" si="44"/>
        <v>0</v>
      </c>
      <c r="AB31" s="292"/>
      <c r="AC31" s="300"/>
      <c r="AD31" s="298">
        <f t="shared" si="45"/>
        <v>0</v>
      </c>
      <c r="AE31" s="676"/>
      <c r="AF31" s="298"/>
      <c r="AG31" s="296"/>
      <c r="BF31" s="131">
        <f t="shared" si="46"/>
        <v>0</v>
      </c>
      <c r="BG31" s="131">
        <f t="shared" si="12"/>
        <v>0</v>
      </c>
      <c r="BH31" s="131">
        <f t="shared" si="13"/>
        <v>0</v>
      </c>
      <c r="BI31" s="131">
        <f t="shared" si="14"/>
        <v>0</v>
      </c>
      <c r="BJ31" s="131">
        <f t="shared" si="15"/>
        <v>0</v>
      </c>
      <c r="BK31" s="131">
        <f t="shared" si="16"/>
        <v>0</v>
      </c>
      <c r="BL31" s="131">
        <f t="shared" si="17"/>
        <v>0</v>
      </c>
      <c r="BM31" s="132"/>
      <c r="BN31" s="132"/>
      <c r="BO31" s="132"/>
      <c r="BP31" s="132">
        <v>5</v>
      </c>
      <c r="BQ31" s="132"/>
      <c r="BR31" s="132"/>
      <c r="BS31" s="132"/>
      <c r="BT31" s="131">
        <f t="shared" si="47"/>
        <v>0</v>
      </c>
      <c r="BU31" s="131">
        <f t="shared" si="19"/>
        <v>0</v>
      </c>
      <c r="BV31" s="131">
        <f t="shared" si="20"/>
        <v>0</v>
      </c>
      <c r="BW31" s="131">
        <f t="shared" si="21"/>
        <v>0</v>
      </c>
      <c r="BX31" s="131">
        <f t="shared" si="22"/>
        <v>0</v>
      </c>
      <c r="BY31" s="131">
        <f t="shared" si="23"/>
        <v>0</v>
      </c>
      <c r="BZ31" s="131">
        <f t="shared" si="24"/>
        <v>0</v>
      </c>
      <c r="CA31" s="131">
        <f t="shared" si="25"/>
        <v>0</v>
      </c>
      <c r="CB31" s="131">
        <f t="shared" si="26"/>
        <v>0</v>
      </c>
      <c r="CC31" s="131">
        <f t="shared" si="27"/>
        <v>0</v>
      </c>
      <c r="CD31" s="131">
        <f t="shared" si="28"/>
        <v>0</v>
      </c>
      <c r="CE31" s="131">
        <f t="shared" si="29"/>
        <v>0</v>
      </c>
      <c r="CF31" s="131">
        <f t="shared" si="30"/>
        <v>0</v>
      </c>
      <c r="CG31" s="131">
        <f t="shared" si="31"/>
        <v>0</v>
      </c>
      <c r="CH31" s="132"/>
      <c r="CI31" s="132">
        <v>5</v>
      </c>
      <c r="CJ31" s="132"/>
      <c r="CK31" s="132"/>
      <c r="CL31" s="132"/>
      <c r="CM31" s="132"/>
      <c r="CN31" s="132"/>
      <c r="CO31" s="132"/>
      <c r="CP31" s="132"/>
      <c r="CQ31" s="132"/>
      <c r="CR31" s="132"/>
      <c r="CS31" s="132"/>
      <c r="CT31" s="132"/>
      <c r="CU31" s="132"/>
      <c r="CW31" s="131">
        <v>10</v>
      </c>
      <c r="CX31" s="134">
        <f t="shared" si="48"/>
        <v>0</v>
      </c>
      <c r="CZ31" s="131">
        <v>1.4870000000000001</v>
      </c>
      <c r="DA31" s="131">
        <f t="shared" si="33"/>
        <v>0</v>
      </c>
      <c r="DB31" s="131">
        <f t="shared" si="49"/>
        <v>0</v>
      </c>
    </row>
    <row r="32" spans="1:106" ht="18" customHeight="1">
      <c r="A32" s="137" t="s">
        <v>28900</v>
      </c>
      <c r="B32" s="137" t="s">
        <v>27849</v>
      </c>
      <c r="C32" s="137" t="s">
        <v>28878</v>
      </c>
      <c r="D32" s="427" t="s">
        <v>28901</v>
      </c>
      <c r="E32" s="1003" t="s">
        <v>28761</v>
      </c>
      <c r="F32" s="138">
        <v>5</v>
      </c>
      <c r="G32" s="81">
        <f t="shared" si="41"/>
        <v>0</v>
      </c>
      <c r="H32" s="792">
        <v>180</v>
      </c>
      <c r="I32" s="481">
        <f t="shared" si="42"/>
        <v>0</v>
      </c>
      <c r="J32" s="125">
        <f t="shared" si="35"/>
        <v>180</v>
      </c>
      <c r="K32" s="126">
        <f t="shared" si="43"/>
        <v>0</v>
      </c>
      <c r="L32" s="300"/>
      <c r="M32" s="387"/>
      <c r="N32" s="292"/>
      <c r="O32" s="293"/>
      <c r="P32" s="294"/>
      <c r="Q32" s="275"/>
      <c r="R32" s="295"/>
      <c r="S32" s="296"/>
      <c r="T32" s="370"/>
      <c r="U32" s="297"/>
      <c r="V32" s="279"/>
      <c r="W32" s="298"/>
      <c r="X32" s="299"/>
      <c r="Y32" s="296"/>
      <c r="Z32" s="369"/>
      <c r="AA32" s="296">
        <f t="shared" si="44"/>
        <v>0</v>
      </c>
      <c r="AB32" s="292"/>
      <c r="AC32" s="300"/>
      <c r="AD32" s="298">
        <f t="shared" si="45"/>
        <v>0</v>
      </c>
      <c r="AE32" s="676"/>
      <c r="AF32" s="298"/>
      <c r="AG32" s="296"/>
      <c r="BF32" s="131">
        <f t="shared" si="46"/>
        <v>0</v>
      </c>
      <c r="BG32" s="131">
        <f t="shared" si="12"/>
        <v>0</v>
      </c>
      <c r="BH32" s="131">
        <f t="shared" si="13"/>
        <v>0</v>
      </c>
      <c r="BI32" s="131">
        <f t="shared" si="14"/>
        <v>0</v>
      </c>
      <c r="BJ32" s="131">
        <f t="shared" si="15"/>
        <v>0</v>
      </c>
      <c r="BK32" s="131">
        <f t="shared" si="16"/>
        <v>0</v>
      </c>
      <c r="BL32" s="131">
        <f t="shared" si="17"/>
        <v>0</v>
      </c>
      <c r="BM32" s="132"/>
      <c r="BN32" s="132"/>
      <c r="BO32" s="132"/>
      <c r="BP32" s="132">
        <v>5</v>
      </c>
      <c r="BQ32" s="132"/>
      <c r="BR32" s="132"/>
      <c r="BS32" s="132"/>
      <c r="BT32" s="131">
        <f t="shared" si="47"/>
        <v>0</v>
      </c>
      <c r="BU32" s="131">
        <f t="shared" si="19"/>
        <v>0</v>
      </c>
      <c r="BV32" s="131">
        <f t="shared" si="20"/>
        <v>0</v>
      </c>
      <c r="BW32" s="131">
        <f t="shared" si="21"/>
        <v>0</v>
      </c>
      <c r="BX32" s="131">
        <f t="shared" si="22"/>
        <v>0</v>
      </c>
      <c r="BY32" s="131">
        <f t="shared" si="23"/>
        <v>0</v>
      </c>
      <c r="BZ32" s="131">
        <f t="shared" si="24"/>
        <v>0</v>
      </c>
      <c r="CA32" s="131">
        <f t="shared" si="25"/>
        <v>0</v>
      </c>
      <c r="CB32" s="131">
        <f t="shared" si="26"/>
        <v>0</v>
      </c>
      <c r="CC32" s="131">
        <f t="shared" si="27"/>
        <v>0</v>
      </c>
      <c r="CD32" s="131">
        <f t="shared" si="28"/>
        <v>0</v>
      </c>
      <c r="CE32" s="131">
        <f t="shared" si="29"/>
        <v>0</v>
      </c>
      <c r="CF32" s="131">
        <f t="shared" si="30"/>
        <v>0</v>
      </c>
      <c r="CG32" s="131">
        <f t="shared" si="31"/>
        <v>0</v>
      </c>
      <c r="CH32" s="132"/>
      <c r="CI32" s="132"/>
      <c r="CJ32" s="132">
        <v>4</v>
      </c>
      <c r="CK32" s="132">
        <v>1</v>
      </c>
      <c r="CL32" s="132"/>
      <c r="CM32" s="132"/>
      <c r="CN32" s="132"/>
      <c r="CO32" s="132"/>
      <c r="CP32" s="132"/>
      <c r="CQ32" s="132"/>
      <c r="CR32" s="133"/>
      <c r="CS32" s="132"/>
      <c r="CT32" s="132"/>
      <c r="CU32" s="132"/>
      <c r="CW32" s="131">
        <v>10</v>
      </c>
      <c r="CX32" s="134">
        <f t="shared" si="48"/>
        <v>0</v>
      </c>
      <c r="CZ32" s="131">
        <v>1.296</v>
      </c>
      <c r="DA32" s="131">
        <f t="shared" si="33"/>
        <v>0</v>
      </c>
      <c r="DB32" s="131">
        <f>CZ32*DA32</f>
        <v>0</v>
      </c>
    </row>
    <row r="33" spans="1:106" ht="18" customHeight="1">
      <c r="A33" s="137" t="s">
        <v>28902</v>
      </c>
      <c r="B33" s="137" t="s">
        <v>27850</v>
      </c>
      <c r="C33" s="137" t="s">
        <v>28878</v>
      </c>
      <c r="D33" s="427" t="s">
        <v>28903</v>
      </c>
      <c r="E33" s="1003" t="s">
        <v>28761</v>
      </c>
      <c r="F33" s="138">
        <v>5</v>
      </c>
      <c r="G33" s="81">
        <f t="shared" si="41"/>
        <v>0</v>
      </c>
      <c r="H33" s="792">
        <v>240</v>
      </c>
      <c r="I33" s="481">
        <f t="shared" si="42"/>
        <v>0</v>
      </c>
      <c r="J33" s="125">
        <f t="shared" si="35"/>
        <v>240</v>
      </c>
      <c r="K33" s="126">
        <f t="shared" si="43"/>
        <v>0</v>
      </c>
      <c r="L33" s="300"/>
      <c r="M33" s="387"/>
      <c r="N33" s="292"/>
      <c r="O33" s="293"/>
      <c r="P33" s="294"/>
      <c r="Q33" s="275"/>
      <c r="R33" s="295"/>
      <c r="S33" s="296"/>
      <c r="T33" s="370"/>
      <c r="U33" s="297"/>
      <c r="V33" s="279"/>
      <c r="W33" s="298"/>
      <c r="X33" s="299"/>
      <c r="Y33" s="296"/>
      <c r="Z33" s="369"/>
      <c r="AA33" s="296">
        <f t="shared" si="44"/>
        <v>0</v>
      </c>
      <c r="AB33" s="292"/>
      <c r="AC33" s="300"/>
      <c r="AD33" s="298">
        <f t="shared" si="45"/>
        <v>0</v>
      </c>
      <c r="AE33" s="676"/>
      <c r="AF33" s="298"/>
      <c r="AG33" s="296"/>
      <c r="BF33" s="131">
        <f t="shared" si="46"/>
        <v>0</v>
      </c>
      <c r="BG33" s="131">
        <f t="shared" si="12"/>
        <v>0</v>
      </c>
      <c r="BH33" s="131">
        <f t="shared" si="13"/>
        <v>0</v>
      </c>
      <c r="BI33" s="131">
        <f t="shared" si="14"/>
        <v>0</v>
      </c>
      <c r="BJ33" s="131">
        <f t="shared" si="15"/>
        <v>0</v>
      </c>
      <c r="BK33" s="131">
        <f t="shared" si="16"/>
        <v>0</v>
      </c>
      <c r="BL33" s="131">
        <f t="shared" si="17"/>
        <v>0</v>
      </c>
      <c r="BM33" s="132"/>
      <c r="BN33" s="132"/>
      <c r="BO33" s="132"/>
      <c r="BP33" s="132"/>
      <c r="BQ33" s="132">
        <v>5</v>
      </c>
      <c r="BR33" s="132"/>
      <c r="BS33" s="132"/>
      <c r="BT33" s="131">
        <f t="shared" si="47"/>
        <v>0</v>
      </c>
      <c r="BU33" s="131">
        <f t="shared" si="19"/>
        <v>0</v>
      </c>
      <c r="BV33" s="131">
        <f t="shared" si="20"/>
        <v>0</v>
      </c>
      <c r="BW33" s="131">
        <f t="shared" si="21"/>
        <v>0</v>
      </c>
      <c r="BX33" s="131">
        <f t="shared" si="22"/>
        <v>0</v>
      </c>
      <c r="BY33" s="131">
        <f t="shared" si="23"/>
        <v>0</v>
      </c>
      <c r="BZ33" s="131">
        <f t="shared" si="24"/>
        <v>0</v>
      </c>
      <c r="CA33" s="131">
        <f t="shared" si="25"/>
        <v>0</v>
      </c>
      <c r="CB33" s="131">
        <f t="shared" si="26"/>
        <v>0</v>
      </c>
      <c r="CC33" s="131">
        <f t="shared" si="27"/>
        <v>0</v>
      </c>
      <c r="CD33" s="131">
        <f t="shared" si="28"/>
        <v>0</v>
      </c>
      <c r="CE33" s="131">
        <f t="shared" si="29"/>
        <v>0</v>
      </c>
      <c r="CF33" s="131">
        <f t="shared" si="30"/>
        <v>0</v>
      </c>
      <c r="CG33" s="131">
        <f t="shared" si="31"/>
        <v>0</v>
      </c>
      <c r="CH33" s="132"/>
      <c r="CI33" s="132"/>
      <c r="CJ33" s="132"/>
      <c r="CK33" s="132">
        <v>4</v>
      </c>
      <c r="CL33" s="132">
        <v>1</v>
      </c>
      <c r="CM33" s="132"/>
      <c r="CN33" s="132"/>
      <c r="CO33" s="132"/>
      <c r="CP33" s="132"/>
      <c r="CQ33" s="132"/>
      <c r="CR33" s="133"/>
      <c r="CS33" s="132"/>
      <c r="CT33" s="132"/>
      <c r="CU33" s="132"/>
      <c r="CW33" s="131">
        <v>15</v>
      </c>
      <c r="CX33" s="134">
        <f t="shared" si="48"/>
        <v>0</v>
      </c>
      <c r="CZ33" s="131">
        <v>2.044</v>
      </c>
      <c r="DA33" s="131">
        <f t="shared" si="33"/>
        <v>0</v>
      </c>
      <c r="DB33" s="131">
        <f>CZ33*DA33</f>
        <v>0</v>
      </c>
    </row>
    <row r="34" spans="1:106" ht="18" customHeight="1">
      <c r="A34" s="137" t="s">
        <v>28904</v>
      </c>
      <c r="B34" s="137" t="s">
        <v>27851</v>
      </c>
      <c r="C34" s="137" t="s">
        <v>28878</v>
      </c>
      <c r="D34" s="427" t="s">
        <v>28905</v>
      </c>
      <c r="E34" s="1003" t="s">
        <v>28761</v>
      </c>
      <c r="F34" s="138">
        <v>5</v>
      </c>
      <c r="G34" s="81">
        <f t="shared" si="41"/>
        <v>0</v>
      </c>
      <c r="H34" s="792">
        <v>240</v>
      </c>
      <c r="I34" s="481">
        <f t="shared" si="42"/>
        <v>0</v>
      </c>
      <c r="J34" s="125">
        <f t="shared" si="35"/>
        <v>240</v>
      </c>
      <c r="K34" s="126">
        <f t="shared" si="43"/>
        <v>0</v>
      </c>
      <c r="L34" s="300"/>
      <c r="M34" s="387"/>
      <c r="N34" s="292"/>
      <c r="O34" s="293"/>
      <c r="P34" s="294"/>
      <c r="Q34" s="275"/>
      <c r="R34" s="295"/>
      <c r="S34" s="296"/>
      <c r="T34" s="370"/>
      <c r="U34" s="297"/>
      <c r="V34" s="279"/>
      <c r="W34" s="298"/>
      <c r="X34" s="299"/>
      <c r="Y34" s="296"/>
      <c r="Z34" s="369"/>
      <c r="AA34" s="296">
        <f t="shared" si="44"/>
        <v>0</v>
      </c>
      <c r="AB34" s="292"/>
      <c r="AC34" s="300"/>
      <c r="AD34" s="298">
        <f t="shared" si="45"/>
        <v>0</v>
      </c>
      <c r="AE34" s="676"/>
      <c r="AF34" s="298"/>
      <c r="AG34" s="296"/>
      <c r="BF34" s="131">
        <f t="shared" si="46"/>
        <v>0</v>
      </c>
      <c r="BG34" s="131">
        <f t="shared" si="12"/>
        <v>0</v>
      </c>
      <c r="BH34" s="131">
        <f t="shared" si="13"/>
        <v>0</v>
      </c>
      <c r="BI34" s="131">
        <f t="shared" si="14"/>
        <v>0</v>
      </c>
      <c r="BJ34" s="131">
        <f t="shared" si="15"/>
        <v>0</v>
      </c>
      <c r="BK34" s="131">
        <f t="shared" si="16"/>
        <v>0</v>
      </c>
      <c r="BL34" s="131">
        <f t="shared" si="17"/>
        <v>0</v>
      </c>
      <c r="BM34" s="132"/>
      <c r="BN34" s="132"/>
      <c r="BO34" s="132"/>
      <c r="BP34" s="132"/>
      <c r="BQ34" s="132">
        <v>5</v>
      </c>
      <c r="BR34" s="132"/>
      <c r="BS34" s="132"/>
      <c r="BT34" s="131">
        <f t="shared" si="47"/>
        <v>0</v>
      </c>
      <c r="BU34" s="131">
        <f t="shared" si="19"/>
        <v>0</v>
      </c>
      <c r="BV34" s="131">
        <f t="shared" si="20"/>
        <v>0</v>
      </c>
      <c r="BW34" s="131">
        <f t="shared" si="21"/>
        <v>0</v>
      </c>
      <c r="BX34" s="131">
        <f t="shared" si="22"/>
        <v>0</v>
      </c>
      <c r="BY34" s="131">
        <f t="shared" si="23"/>
        <v>0</v>
      </c>
      <c r="BZ34" s="131">
        <f t="shared" si="24"/>
        <v>0</v>
      </c>
      <c r="CA34" s="131">
        <f t="shared" si="25"/>
        <v>0</v>
      </c>
      <c r="CB34" s="131">
        <f t="shared" si="26"/>
        <v>0</v>
      </c>
      <c r="CC34" s="131">
        <f t="shared" si="27"/>
        <v>0</v>
      </c>
      <c r="CD34" s="131">
        <f t="shared" si="28"/>
        <v>0</v>
      </c>
      <c r="CE34" s="131">
        <f t="shared" si="29"/>
        <v>0</v>
      </c>
      <c r="CF34" s="131">
        <f t="shared" si="30"/>
        <v>0</v>
      </c>
      <c r="CG34" s="131">
        <f t="shared" si="31"/>
        <v>0</v>
      </c>
      <c r="CH34" s="132"/>
      <c r="CI34" s="132"/>
      <c r="CJ34" s="132">
        <v>2</v>
      </c>
      <c r="CK34" s="132">
        <v>3</v>
      </c>
      <c r="CL34" s="132"/>
      <c r="CM34" s="132"/>
      <c r="CN34" s="132"/>
      <c r="CO34" s="132"/>
      <c r="CP34" s="132"/>
      <c r="CQ34" s="132"/>
      <c r="CR34" s="133"/>
      <c r="CS34" s="132"/>
      <c r="CT34" s="132"/>
      <c r="CU34" s="132"/>
      <c r="CW34" s="131">
        <v>15</v>
      </c>
      <c r="CX34" s="134">
        <f t="shared" si="48"/>
        <v>0</v>
      </c>
      <c r="CZ34" s="136">
        <v>2.048</v>
      </c>
      <c r="DA34" s="131">
        <f t="shared" si="33"/>
        <v>0</v>
      </c>
      <c r="DB34" s="131">
        <f>CZ34*DA34</f>
        <v>0</v>
      </c>
    </row>
    <row r="35" spans="1:106" ht="18" customHeight="1">
      <c r="A35" s="137" t="s">
        <v>28906</v>
      </c>
      <c r="B35" s="137" t="s">
        <v>27852</v>
      </c>
      <c r="C35" s="137" t="s">
        <v>28878</v>
      </c>
      <c r="D35" s="427" t="s">
        <v>28907</v>
      </c>
      <c r="E35" s="1003" t="s">
        <v>28761</v>
      </c>
      <c r="F35" s="138">
        <v>5</v>
      </c>
      <c r="G35" s="81">
        <f t="shared" si="41"/>
        <v>0</v>
      </c>
      <c r="H35" s="792">
        <v>240</v>
      </c>
      <c r="I35" s="481">
        <f t="shared" si="42"/>
        <v>0</v>
      </c>
      <c r="J35" s="125">
        <f t="shared" si="35"/>
        <v>240</v>
      </c>
      <c r="K35" s="126">
        <f t="shared" si="43"/>
        <v>0</v>
      </c>
      <c r="L35" s="300"/>
      <c r="M35" s="387"/>
      <c r="N35" s="292"/>
      <c r="O35" s="293"/>
      <c r="P35" s="294"/>
      <c r="Q35" s="275"/>
      <c r="R35" s="295"/>
      <c r="S35" s="296"/>
      <c r="T35" s="370"/>
      <c r="U35" s="297"/>
      <c r="V35" s="279"/>
      <c r="W35" s="298"/>
      <c r="X35" s="299"/>
      <c r="Y35" s="296"/>
      <c r="Z35" s="369"/>
      <c r="AA35" s="296">
        <f t="shared" si="44"/>
        <v>0</v>
      </c>
      <c r="AB35" s="292"/>
      <c r="AC35" s="300"/>
      <c r="AD35" s="298">
        <f t="shared" si="45"/>
        <v>0</v>
      </c>
      <c r="AE35" s="676"/>
      <c r="AF35" s="298"/>
      <c r="AG35" s="296"/>
      <c r="BF35" s="131">
        <f t="shared" si="46"/>
        <v>0</v>
      </c>
      <c r="BG35" s="131">
        <f t="shared" si="12"/>
        <v>0</v>
      </c>
      <c r="BH35" s="131">
        <f t="shared" si="13"/>
        <v>0</v>
      </c>
      <c r="BI35" s="131">
        <f t="shared" si="14"/>
        <v>0</v>
      </c>
      <c r="BJ35" s="131">
        <f t="shared" si="15"/>
        <v>0</v>
      </c>
      <c r="BK35" s="131">
        <f t="shared" si="16"/>
        <v>0</v>
      </c>
      <c r="BL35" s="131">
        <f t="shared" si="17"/>
        <v>0</v>
      </c>
      <c r="BM35" s="132"/>
      <c r="BN35" s="132"/>
      <c r="BO35" s="132"/>
      <c r="BP35" s="132"/>
      <c r="BQ35" s="132">
        <v>5</v>
      </c>
      <c r="BR35" s="132"/>
      <c r="BS35" s="132"/>
      <c r="BT35" s="131">
        <f t="shared" si="47"/>
        <v>0</v>
      </c>
      <c r="BU35" s="131">
        <f t="shared" si="19"/>
        <v>0</v>
      </c>
      <c r="BV35" s="131">
        <f t="shared" si="20"/>
        <v>0</v>
      </c>
      <c r="BW35" s="131">
        <f t="shared" si="21"/>
        <v>0</v>
      </c>
      <c r="BX35" s="131">
        <f t="shared" si="22"/>
        <v>0</v>
      </c>
      <c r="BY35" s="131">
        <f t="shared" si="23"/>
        <v>0</v>
      </c>
      <c r="BZ35" s="131">
        <f t="shared" si="24"/>
        <v>0</v>
      </c>
      <c r="CA35" s="131">
        <f t="shared" si="25"/>
        <v>0</v>
      </c>
      <c r="CB35" s="131">
        <f t="shared" si="26"/>
        <v>0</v>
      </c>
      <c r="CC35" s="131">
        <f t="shared" si="27"/>
        <v>0</v>
      </c>
      <c r="CD35" s="131">
        <f t="shared" si="28"/>
        <v>0</v>
      </c>
      <c r="CE35" s="131">
        <f t="shared" si="29"/>
        <v>0</v>
      </c>
      <c r="CF35" s="131">
        <f t="shared" si="30"/>
        <v>0</v>
      </c>
      <c r="CG35" s="131">
        <f t="shared" si="31"/>
        <v>0</v>
      </c>
      <c r="CH35" s="132"/>
      <c r="CI35" s="132"/>
      <c r="CJ35" s="132">
        <v>1</v>
      </c>
      <c r="CK35" s="132">
        <v>4</v>
      </c>
      <c r="CL35" s="132"/>
      <c r="CM35" s="132"/>
      <c r="CN35" s="132"/>
      <c r="CO35" s="132"/>
      <c r="CP35" s="132"/>
      <c r="CQ35" s="132"/>
      <c r="CR35" s="133"/>
      <c r="CS35" s="132"/>
      <c r="CT35" s="132"/>
      <c r="CU35" s="132"/>
      <c r="CW35" s="131">
        <v>15</v>
      </c>
      <c r="CX35" s="134">
        <f t="shared" si="48"/>
        <v>0</v>
      </c>
      <c r="CZ35" s="136">
        <v>1.956</v>
      </c>
      <c r="DA35" s="131">
        <f t="shared" si="33"/>
        <v>0</v>
      </c>
      <c r="DB35" s="131">
        <f>CZ35*DA35</f>
        <v>0</v>
      </c>
    </row>
    <row r="36" spans="1:106" ht="18" customHeight="1">
      <c r="A36" s="137" t="s">
        <v>28908</v>
      </c>
      <c r="B36" s="137" t="s">
        <v>27853</v>
      </c>
      <c r="C36" s="137" t="s">
        <v>28878</v>
      </c>
      <c r="D36" s="427" t="s">
        <v>28909</v>
      </c>
      <c r="E36" s="1003" t="s">
        <v>28761</v>
      </c>
      <c r="F36" s="138">
        <v>5</v>
      </c>
      <c r="G36" s="81">
        <f t="shared" si="41"/>
        <v>0</v>
      </c>
      <c r="H36" s="792">
        <v>260</v>
      </c>
      <c r="I36" s="481">
        <f t="shared" si="42"/>
        <v>0</v>
      </c>
      <c r="J36" s="125">
        <f t="shared" si="35"/>
        <v>260</v>
      </c>
      <c r="K36" s="126">
        <f>G36*J36</f>
        <v>0</v>
      </c>
      <c r="L36" s="300"/>
      <c r="M36" s="387"/>
      <c r="N36" s="292"/>
      <c r="O36" s="293"/>
      <c r="P36" s="294"/>
      <c r="Q36" s="275"/>
      <c r="R36" s="295"/>
      <c r="S36" s="296"/>
      <c r="T36" s="370"/>
      <c r="U36" s="297"/>
      <c r="V36" s="279"/>
      <c r="W36" s="298"/>
      <c r="X36" s="299"/>
      <c r="Y36" s="296"/>
      <c r="Z36" s="369"/>
      <c r="AA36" s="296">
        <f t="shared" si="44"/>
        <v>0</v>
      </c>
      <c r="AB36" s="292"/>
      <c r="AC36" s="300"/>
      <c r="AD36" s="298">
        <f t="shared" si="45"/>
        <v>0</v>
      </c>
      <c r="AE36" s="676"/>
      <c r="AF36" s="298"/>
      <c r="AG36" s="296"/>
      <c r="BF36" s="131">
        <f t="shared" si="46"/>
        <v>0</v>
      </c>
      <c r="BG36" s="131">
        <f t="shared" si="12"/>
        <v>0</v>
      </c>
      <c r="BH36" s="131">
        <f t="shared" si="13"/>
        <v>0</v>
      </c>
      <c r="BI36" s="131">
        <f t="shared" si="14"/>
        <v>0</v>
      </c>
      <c r="BJ36" s="131">
        <f t="shared" si="15"/>
        <v>0</v>
      </c>
      <c r="BK36" s="131">
        <f t="shared" si="16"/>
        <v>0</v>
      </c>
      <c r="BL36" s="131">
        <f t="shared" si="17"/>
        <v>0</v>
      </c>
      <c r="BM36" s="132"/>
      <c r="BN36" s="132"/>
      <c r="BO36" s="132"/>
      <c r="BP36" s="132"/>
      <c r="BQ36" s="132"/>
      <c r="BR36" s="132">
        <v>5</v>
      </c>
      <c r="BS36" s="132"/>
      <c r="BT36" s="131">
        <f t="shared" si="47"/>
        <v>0</v>
      </c>
      <c r="BU36" s="131">
        <f t="shared" si="19"/>
        <v>0</v>
      </c>
      <c r="BV36" s="131">
        <f t="shared" si="20"/>
        <v>0</v>
      </c>
      <c r="BW36" s="131">
        <f t="shared" si="21"/>
        <v>0</v>
      </c>
      <c r="BX36" s="131">
        <f t="shared" si="22"/>
        <v>0</v>
      </c>
      <c r="BY36" s="131">
        <f t="shared" si="23"/>
        <v>0</v>
      </c>
      <c r="BZ36" s="131">
        <f t="shared" si="24"/>
        <v>0</v>
      </c>
      <c r="CA36" s="131">
        <f t="shared" si="25"/>
        <v>0</v>
      </c>
      <c r="CB36" s="131">
        <f t="shared" si="26"/>
        <v>0</v>
      </c>
      <c r="CC36" s="131">
        <f t="shared" si="27"/>
        <v>0</v>
      </c>
      <c r="CD36" s="131">
        <f t="shared" si="28"/>
        <v>0</v>
      </c>
      <c r="CE36" s="131">
        <f t="shared" si="29"/>
        <v>0</v>
      </c>
      <c r="CF36" s="131">
        <f t="shared" si="30"/>
        <v>0</v>
      </c>
      <c r="CG36" s="131">
        <f t="shared" si="31"/>
        <v>0</v>
      </c>
      <c r="CH36" s="132"/>
      <c r="CI36" s="132"/>
      <c r="CJ36" s="132"/>
      <c r="CK36" s="132">
        <v>4</v>
      </c>
      <c r="CL36" s="132">
        <v>1</v>
      </c>
      <c r="CM36" s="132"/>
      <c r="CN36" s="132"/>
      <c r="CO36" s="132"/>
      <c r="CP36" s="132"/>
      <c r="CQ36" s="132"/>
      <c r="CR36" s="133"/>
      <c r="CS36" s="132"/>
      <c r="CT36" s="132"/>
      <c r="CU36" s="132"/>
      <c r="CW36" s="131">
        <v>15</v>
      </c>
      <c r="CX36" s="134">
        <f t="shared" si="48"/>
        <v>0</v>
      </c>
      <c r="CZ36" s="136">
        <v>2.5979999999999999</v>
      </c>
      <c r="DA36" s="131">
        <f t="shared" si="33"/>
        <v>0</v>
      </c>
      <c r="DB36" s="131">
        <f t="shared" si="49"/>
        <v>0</v>
      </c>
    </row>
    <row r="37" spans="1:106" ht="18" customHeight="1">
      <c r="A37" s="137" t="s">
        <v>28910</v>
      </c>
      <c r="B37" s="137" t="s">
        <v>27854</v>
      </c>
      <c r="C37" s="137" t="s">
        <v>28878</v>
      </c>
      <c r="D37" s="427" t="s">
        <v>28911</v>
      </c>
      <c r="E37" s="1003" t="s">
        <v>28761</v>
      </c>
      <c r="F37" s="138">
        <v>5</v>
      </c>
      <c r="G37" s="81">
        <f t="shared" si="41"/>
        <v>0</v>
      </c>
      <c r="H37" s="792">
        <v>260</v>
      </c>
      <c r="I37" s="481">
        <f t="shared" si="42"/>
        <v>0</v>
      </c>
      <c r="J37" s="125">
        <f t="shared" si="35"/>
        <v>260</v>
      </c>
      <c r="K37" s="126">
        <f t="shared" ref="K37:K41" si="50">G37*J37</f>
        <v>0</v>
      </c>
      <c r="L37" s="300"/>
      <c r="M37" s="387"/>
      <c r="N37" s="292"/>
      <c r="O37" s="293"/>
      <c r="P37" s="294"/>
      <c r="Q37" s="275"/>
      <c r="R37" s="295"/>
      <c r="S37" s="296"/>
      <c r="T37" s="370"/>
      <c r="U37" s="297"/>
      <c r="V37" s="279"/>
      <c r="W37" s="298"/>
      <c r="X37" s="299"/>
      <c r="Y37" s="296"/>
      <c r="Z37" s="369"/>
      <c r="AA37" s="296">
        <f t="shared" si="44"/>
        <v>0</v>
      </c>
      <c r="AB37" s="292"/>
      <c r="AC37" s="300"/>
      <c r="AD37" s="298">
        <f t="shared" si="45"/>
        <v>0</v>
      </c>
      <c r="AE37" s="676"/>
      <c r="AF37" s="298"/>
      <c r="AG37" s="296"/>
      <c r="BF37" s="131">
        <f t="shared" si="46"/>
        <v>0</v>
      </c>
      <c r="BG37" s="131">
        <f t="shared" si="12"/>
        <v>0</v>
      </c>
      <c r="BH37" s="131">
        <f t="shared" si="13"/>
        <v>0</v>
      </c>
      <c r="BI37" s="131">
        <f t="shared" si="14"/>
        <v>0</v>
      </c>
      <c r="BJ37" s="131">
        <f t="shared" si="15"/>
        <v>0</v>
      </c>
      <c r="BK37" s="131">
        <f t="shared" si="16"/>
        <v>0</v>
      </c>
      <c r="BL37" s="131">
        <f t="shared" si="17"/>
        <v>0</v>
      </c>
      <c r="BM37" s="132"/>
      <c r="BN37" s="132"/>
      <c r="BO37" s="132"/>
      <c r="BP37" s="132"/>
      <c r="BQ37" s="132"/>
      <c r="BR37" s="132">
        <v>5</v>
      </c>
      <c r="BS37" s="132"/>
      <c r="BT37" s="131">
        <f t="shared" si="47"/>
        <v>0</v>
      </c>
      <c r="BU37" s="131">
        <f t="shared" si="19"/>
        <v>0</v>
      </c>
      <c r="BV37" s="131">
        <f t="shared" si="20"/>
        <v>0</v>
      </c>
      <c r="BW37" s="131">
        <f t="shared" si="21"/>
        <v>0</v>
      </c>
      <c r="BX37" s="131">
        <f t="shared" si="22"/>
        <v>0</v>
      </c>
      <c r="BY37" s="131">
        <f t="shared" si="23"/>
        <v>0</v>
      </c>
      <c r="BZ37" s="131">
        <f t="shared" si="24"/>
        <v>0</v>
      </c>
      <c r="CA37" s="131">
        <f t="shared" si="25"/>
        <v>0</v>
      </c>
      <c r="CB37" s="131">
        <f t="shared" si="26"/>
        <v>0</v>
      </c>
      <c r="CC37" s="131">
        <f t="shared" si="27"/>
        <v>0</v>
      </c>
      <c r="CD37" s="131">
        <f t="shared" si="28"/>
        <v>0</v>
      </c>
      <c r="CE37" s="131">
        <f t="shared" si="29"/>
        <v>0</v>
      </c>
      <c r="CF37" s="131">
        <f t="shared" si="30"/>
        <v>0</v>
      </c>
      <c r="CG37" s="131">
        <f t="shared" si="31"/>
        <v>0</v>
      </c>
      <c r="CH37" s="132"/>
      <c r="CI37" s="132"/>
      <c r="CJ37" s="132"/>
      <c r="CK37" s="132">
        <v>5</v>
      </c>
      <c r="CL37" s="132"/>
      <c r="CM37" s="132"/>
      <c r="CN37" s="132"/>
      <c r="CO37" s="132"/>
      <c r="CP37" s="132"/>
      <c r="CQ37" s="132"/>
      <c r="CR37" s="133"/>
      <c r="CS37" s="132"/>
      <c r="CT37" s="132"/>
      <c r="CU37" s="132"/>
      <c r="CW37" s="131">
        <v>15</v>
      </c>
      <c r="CX37" s="134">
        <f t="shared" si="48"/>
        <v>0</v>
      </c>
      <c r="CZ37" s="136">
        <v>2.6190000000000002</v>
      </c>
      <c r="DA37" s="131">
        <f t="shared" si="33"/>
        <v>0</v>
      </c>
      <c r="DB37" s="131">
        <f t="shared" si="49"/>
        <v>0</v>
      </c>
    </row>
    <row r="38" spans="1:106" ht="18" customHeight="1">
      <c r="A38" s="137" t="s">
        <v>28912</v>
      </c>
      <c r="B38" s="137" t="s">
        <v>27855</v>
      </c>
      <c r="C38" s="137" t="s">
        <v>28878</v>
      </c>
      <c r="D38" s="427" t="s">
        <v>28913</v>
      </c>
      <c r="E38" s="1003" t="s">
        <v>28761</v>
      </c>
      <c r="F38" s="138">
        <v>3</v>
      </c>
      <c r="G38" s="81">
        <f t="shared" si="41"/>
        <v>0</v>
      </c>
      <c r="H38" s="792">
        <v>220</v>
      </c>
      <c r="I38" s="481">
        <f t="shared" si="42"/>
        <v>0</v>
      </c>
      <c r="J38" s="125">
        <f t="shared" si="35"/>
        <v>220</v>
      </c>
      <c r="K38" s="126">
        <f t="shared" si="50"/>
        <v>0</v>
      </c>
      <c r="L38" s="300"/>
      <c r="M38" s="387"/>
      <c r="N38" s="292"/>
      <c r="O38" s="293"/>
      <c r="P38" s="294"/>
      <c r="Q38" s="275"/>
      <c r="R38" s="295"/>
      <c r="S38" s="296"/>
      <c r="T38" s="370"/>
      <c r="U38" s="297"/>
      <c r="V38" s="279"/>
      <c r="W38" s="298"/>
      <c r="X38" s="299"/>
      <c r="Y38" s="296"/>
      <c r="Z38" s="369"/>
      <c r="AA38" s="296">
        <f t="shared" si="44"/>
        <v>0</v>
      </c>
      <c r="AB38" s="292"/>
      <c r="AC38" s="300"/>
      <c r="AD38" s="298">
        <f t="shared" si="45"/>
        <v>0</v>
      </c>
      <c r="AE38" s="676"/>
      <c r="AF38" s="298"/>
      <c r="AG38" s="296"/>
      <c r="BF38" s="131">
        <f t="shared" si="46"/>
        <v>0</v>
      </c>
      <c r="BG38" s="131">
        <f t="shared" si="12"/>
        <v>0</v>
      </c>
      <c r="BH38" s="131">
        <f t="shared" si="13"/>
        <v>0</v>
      </c>
      <c r="BI38" s="131">
        <f t="shared" si="14"/>
        <v>0</v>
      </c>
      <c r="BJ38" s="131">
        <f t="shared" si="15"/>
        <v>0</v>
      </c>
      <c r="BK38" s="131">
        <f t="shared" si="16"/>
        <v>0</v>
      </c>
      <c r="BL38" s="131">
        <f t="shared" si="17"/>
        <v>0</v>
      </c>
      <c r="BM38" s="132"/>
      <c r="BN38" s="132"/>
      <c r="BO38" s="132"/>
      <c r="BP38" s="132"/>
      <c r="BQ38" s="132"/>
      <c r="BR38" s="132">
        <v>3</v>
      </c>
      <c r="BS38" s="132"/>
      <c r="BT38" s="131">
        <f t="shared" si="47"/>
        <v>0</v>
      </c>
      <c r="BU38" s="131">
        <f t="shared" si="19"/>
        <v>0</v>
      </c>
      <c r="BV38" s="131">
        <f t="shared" si="20"/>
        <v>0</v>
      </c>
      <c r="BW38" s="131">
        <f t="shared" si="21"/>
        <v>0</v>
      </c>
      <c r="BX38" s="131">
        <f t="shared" si="22"/>
        <v>0</v>
      </c>
      <c r="BY38" s="131">
        <f t="shared" si="23"/>
        <v>0</v>
      </c>
      <c r="BZ38" s="131">
        <f t="shared" si="24"/>
        <v>0</v>
      </c>
      <c r="CA38" s="131">
        <f t="shared" si="25"/>
        <v>0</v>
      </c>
      <c r="CB38" s="131">
        <f t="shared" si="26"/>
        <v>0</v>
      </c>
      <c r="CC38" s="131">
        <f t="shared" si="27"/>
        <v>0</v>
      </c>
      <c r="CD38" s="131">
        <f t="shared" si="28"/>
        <v>0</v>
      </c>
      <c r="CE38" s="131">
        <f t="shared" si="29"/>
        <v>0</v>
      </c>
      <c r="CF38" s="131">
        <f t="shared" si="30"/>
        <v>0</v>
      </c>
      <c r="CG38" s="131">
        <f t="shared" si="31"/>
        <v>0</v>
      </c>
      <c r="CH38" s="132"/>
      <c r="CI38" s="132"/>
      <c r="CJ38" s="132"/>
      <c r="CK38" s="132">
        <v>1</v>
      </c>
      <c r="CL38" s="132">
        <v>2</v>
      </c>
      <c r="CM38" s="132"/>
      <c r="CN38" s="132"/>
      <c r="CO38" s="132"/>
      <c r="CP38" s="132"/>
      <c r="CQ38" s="132"/>
      <c r="CR38" s="133"/>
      <c r="CS38" s="132"/>
      <c r="CT38" s="132"/>
      <c r="CU38" s="132"/>
      <c r="CW38" s="131">
        <v>9</v>
      </c>
      <c r="CX38" s="134">
        <f t="shared" si="48"/>
        <v>0</v>
      </c>
      <c r="CZ38" s="136">
        <v>2.5089999999999999</v>
      </c>
      <c r="DA38" s="131">
        <f t="shared" si="33"/>
        <v>0</v>
      </c>
      <c r="DB38" s="131">
        <f t="shared" si="49"/>
        <v>0</v>
      </c>
    </row>
    <row r="39" spans="1:106" ht="18" customHeight="1">
      <c r="A39" s="137" t="s">
        <v>28914</v>
      </c>
      <c r="B39" s="137" t="s">
        <v>27856</v>
      </c>
      <c r="C39" s="137" t="s">
        <v>28878</v>
      </c>
      <c r="D39" s="427" t="s">
        <v>28915</v>
      </c>
      <c r="E39" s="1003" t="s">
        <v>28761</v>
      </c>
      <c r="F39" s="138">
        <v>3</v>
      </c>
      <c r="G39" s="81">
        <f t="shared" si="41"/>
        <v>0</v>
      </c>
      <c r="H39" s="792">
        <v>180</v>
      </c>
      <c r="I39" s="481">
        <f t="shared" si="42"/>
        <v>0</v>
      </c>
      <c r="J39" s="125">
        <f t="shared" si="35"/>
        <v>180</v>
      </c>
      <c r="K39" s="126">
        <f t="shared" si="50"/>
        <v>0</v>
      </c>
      <c r="L39" s="300"/>
      <c r="M39" s="387"/>
      <c r="N39" s="292"/>
      <c r="O39" s="293"/>
      <c r="P39" s="294"/>
      <c r="Q39" s="275"/>
      <c r="R39" s="295"/>
      <c r="S39" s="296"/>
      <c r="T39" s="370"/>
      <c r="U39" s="297"/>
      <c r="V39" s="279"/>
      <c r="W39" s="298"/>
      <c r="X39" s="299"/>
      <c r="Y39" s="296"/>
      <c r="Z39" s="369"/>
      <c r="AA39" s="296">
        <f t="shared" si="44"/>
        <v>0</v>
      </c>
      <c r="AB39" s="292"/>
      <c r="AC39" s="300"/>
      <c r="AD39" s="298">
        <f t="shared" si="45"/>
        <v>0</v>
      </c>
      <c r="AE39" s="676"/>
      <c r="AF39" s="298"/>
      <c r="AG39" s="296"/>
      <c r="BF39" s="131">
        <f t="shared" si="46"/>
        <v>0</v>
      </c>
      <c r="BG39" s="131">
        <f t="shared" si="12"/>
        <v>0</v>
      </c>
      <c r="BH39" s="131">
        <f t="shared" si="13"/>
        <v>0</v>
      </c>
      <c r="BI39" s="131">
        <f t="shared" si="14"/>
        <v>0</v>
      </c>
      <c r="BJ39" s="131">
        <f t="shared" si="15"/>
        <v>0</v>
      </c>
      <c r="BK39" s="131">
        <f t="shared" si="16"/>
        <v>0</v>
      </c>
      <c r="BL39" s="131">
        <f t="shared" si="17"/>
        <v>0</v>
      </c>
      <c r="BM39" s="132"/>
      <c r="BN39" s="132"/>
      <c r="BO39" s="132"/>
      <c r="BP39" s="132"/>
      <c r="BQ39" s="132"/>
      <c r="BR39" s="132">
        <v>3</v>
      </c>
      <c r="BS39" s="132"/>
      <c r="BT39" s="131">
        <f t="shared" si="47"/>
        <v>0</v>
      </c>
      <c r="BU39" s="131">
        <f t="shared" si="19"/>
        <v>0</v>
      </c>
      <c r="BV39" s="131">
        <f t="shared" si="20"/>
        <v>0</v>
      </c>
      <c r="BW39" s="131">
        <f t="shared" si="21"/>
        <v>0</v>
      </c>
      <c r="BX39" s="131">
        <f t="shared" si="22"/>
        <v>0</v>
      </c>
      <c r="BY39" s="131">
        <f t="shared" si="23"/>
        <v>0</v>
      </c>
      <c r="BZ39" s="131">
        <f t="shared" si="24"/>
        <v>0</v>
      </c>
      <c r="CA39" s="131">
        <f t="shared" si="25"/>
        <v>0</v>
      </c>
      <c r="CB39" s="131">
        <f t="shared" si="26"/>
        <v>0</v>
      </c>
      <c r="CC39" s="131">
        <f t="shared" si="27"/>
        <v>0</v>
      </c>
      <c r="CD39" s="131">
        <f t="shared" si="28"/>
        <v>0</v>
      </c>
      <c r="CE39" s="131">
        <f t="shared" si="29"/>
        <v>0</v>
      </c>
      <c r="CF39" s="131">
        <f t="shared" si="30"/>
        <v>0</v>
      </c>
      <c r="CG39" s="131">
        <f t="shared" si="31"/>
        <v>0</v>
      </c>
      <c r="CH39" s="132"/>
      <c r="CI39" s="132"/>
      <c r="CJ39" s="132"/>
      <c r="CK39" s="132">
        <v>1</v>
      </c>
      <c r="CL39" s="132">
        <v>2</v>
      </c>
      <c r="CM39" s="132"/>
      <c r="CN39" s="132"/>
      <c r="CO39" s="132"/>
      <c r="CP39" s="132"/>
      <c r="CQ39" s="132"/>
      <c r="CR39" s="133"/>
      <c r="CS39" s="132"/>
      <c r="CT39" s="132"/>
      <c r="CU39" s="132"/>
      <c r="CW39" s="131">
        <v>9</v>
      </c>
      <c r="CX39" s="134">
        <f t="shared" si="48"/>
        <v>0</v>
      </c>
      <c r="CZ39" s="136">
        <v>1.7929999999999999</v>
      </c>
      <c r="DA39" s="131">
        <f t="shared" si="33"/>
        <v>0</v>
      </c>
      <c r="DB39" s="131">
        <f t="shared" si="49"/>
        <v>0</v>
      </c>
    </row>
    <row r="40" spans="1:106" ht="18" customHeight="1">
      <c r="A40" s="137" t="s">
        <v>28916</v>
      </c>
      <c r="B40" s="137" t="s">
        <v>27857</v>
      </c>
      <c r="C40" s="137" t="s">
        <v>28878</v>
      </c>
      <c r="D40" s="427" t="s">
        <v>28917</v>
      </c>
      <c r="E40" s="1003" t="s">
        <v>28761</v>
      </c>
      <c r="F40" s="138">
        <v>3</v>
      </c>
      <c r="G40" s="81">
        <f t="shared" si="41"/>
        <v>0</v>
      </c>
      <c r="H40" s="792">
        <v>180</v>
      </c>
      <c r="I40" s="481">
        <f t="shared" si="42"/>
        <v>0</v>
      </c>
      <c r="J40" s="125">
        <f t="shared" si="35"/>
        <v>180</v>
      </c>
      <c r="K40" s="126">
        <f t="shared" si="50"/>
        <v>0</v>
      </c>
      <c r="L40" s="300"/>
      <c r="M40" s="387"/>
      <c r="N40" s="292"/>
      <c r="O40" s="293"/>
      <c r="P40" s="294"/>
      <c r="Q40" s="275"/>
      <c r="R40" s="295"/>
      <c r="S40" s="296"/>
      <c r="T40" s="370"/>
      <c r="U40" s="297"/>
      <c r="V40" s="279"/>
      <c r="W40" s="298"/>
      <c r="X40" s="299"/>
      <c r="Y40" s="296"/>
      <c r="Z40" s="369"/>
      <c r="AA40" s="296">
        <f t="shared" si="44"/>
        <v>0</v>
      </c>
      <c r="AB40" s="292"/>
      <c r="AC40" s="300"/>
      <c r="AD40" s="298">
        <f t="shared" si="45"/>
        <v>0</v>
      </c>
      <c r="AE40" s="676"/>
      <c r="AF40" s="298"/>
      <c r="AG40" s="296"/>
      <c r="BF40" s="131">
        <f t="shared" si="46"/>
        <v>0</v>
      </c>
      <c r="BG40" s="131">
        <f t="shared" si="12"/>
        <v>0</v>
      </c>
      <c r="BH40" s="131">
        <f t="shared" si="13"/>
        <v>0</v>
      </c>
      <c r="BI40" s="131">
        <f t="shared" si="14"/>
        <v>0</v>
      </c>
      <c r="BJ40" s="131">
        <f t="shared" si="15"/>
        <v>0</v>
      </c>
      <c r="BK40" s="131">
        <f t="shared" si="16"/>
        <v>0</v>
      </c>
      <c r="BL40" s="131">
        <f t="shared" si="17"/>
        <v>0</v>
      </c>
      <c r="BM40" s="132"/>
      <c r="BN40" s="132"/>
      <c r="BO40" s="132"/>
      <c r="BP40" s="132"/>
      <c r="BQ40" s="132"/>
      <c r="BR40" s="132">
        <v>3</v>
      </c>
      <c r="BS40" s="132"/>
      <c r="BT40" s="131">
        <f t="shared" si="47"/>
        <v>0</v>
      </c>
      <c r="BU40" s="131">
        <f t="shared" si="19"/>
        <v>0</v>
      </c>
      <c r="BV40" s="131">
        <f t="shared" si="20"/>
        <v>0</v>
      </c>
      <c r="BW40" s="131">
        <f t="shared" si="21"/>
        <v>0</v>
      </c>
      <c r="BX40" s="131">
        <f t="shared" si="22"/>
        <v>0</v>
      </c>
      <c r="BY40" s="131">
        <f t="shared" si="23"/>
        <v>0</v>
      </c>
      <c r="BZ40" s="131">
        <f t="shared" si="24"/>
        <v>0</v>
      </c>
      <c r="CA40" s="131">
        <f t="shared" si="25"/>
        <v>0</v>
      </c>
      <c r="CB40" s="131">
        <f t="shared" si="26"/>
        <v>0</v>
      </c>
      <c r="CC40" s="131">
        <f t="shared" si="27"/>
        <v>0</v>
      </c>
      <c r="CD40" s="131">
        <f t="shared" si="28"/>
        <v>0</v>
      </c>
      <c r="CE40" s="131">
        <f t="shared" si="29"/>
        <v>0</v>
      </c>
      <c r="CF40" s="131">
        <f t="shared" si="30"/>
        <v>0</v>
      </c>
      <c r="CG40" s="131">
        <f t="shared" si="31"/>
        <v>0</v>
      </c>
      <c r="CH40" s="132"/>
      <c r="CI40" s="132"/>
      <c r="CJ40" s="132"/>
      <c r="CK40" s="132">
        <v>2</v>
      </c>
      <c r="CL40" s="132">
        <v>1</v>
      </c>
      <c r="CM40" s="132"/>
      <c r="CN40" s="132"/>
      <c r="CO40" s="132"/>
      <c r="CP40" s="132"/>
      <c r="CQ40" s="132"/>
      <c r="CR40" s="133"/>
      <c r="CS40" s="132"/>
      <c r="CT40" s="132"/>
      <c r="CU40" s="132"/>
      <c r="CW40" s="131">
        <v>9</v>
      </c>
      <c r="CX40" s="134">
        <f t="shared" si="48"/>
        <v>0</v>
      </c>
      <c r="CZ40" s="136">
        <v>1.579</v>
      </c>
      <c r="DA40" s="131">
        <f t="shared" si="33"/>
        <v>0</v>
      </c>
      <c r="DB40" s="131">
        <f t="shared" si="49"/>
        <v>0</v>
      </c>
    </row>
    <row r="41" spans="1:106" ht="18" customHeight="1">
      <c r="A41" s="137" t="s">
        <v>28918</v>
      </c>
      <c r="B41" s="137" t="s">
        <v>27858</v>
      </c>
      <c r="C41" s="137" t="s">
        <v>28878</v>
      </c>
      <c r="D41" s="427" t="s">
        <v>28919</v>
      </c>
      <c r="E41" s="1003" t="s">
        <v>28761</v>
      </c>
      <c r="F41" s="138">
        <v>2</v>
      </c>
      <c r="G41" s="81">
        <f t="shared" si="41"/>
        <v>0</v>
      </c>
      <c r="H41" s="792">
        <v>160</v>
      </c>
      <c r="I41" s="481">
        <f t="shared" si="42"/>
        <v>0</v>
      </c>
      <c r="J41" s="125">
        <f t="shared" si="35"/>
        <v>160</v>
      </c>
      <c r="K41" s="126">
        <f t="shared" si="50"/>
        <v>0</v>
      </c>
      <c r="L41" s="300"/>
      <c r="M41" s="387"/>
      <c r="N41" s="292"/>
      <c r="O41" s="293"/>
      <c r="P41" s="294"/>
      <c r="Q41" s="275"/>
      <c r="R41" s="295"/>
      <c r="S41" s="296"/>
      <c r="T41" s="370"/>
      <c r="U41" s="297"/>
      <c r="V41" s="279"/>
      <c r="W41" s="298"/>
      <c r="X41" s="299"/>
      <c r="Y41" s="296"/>
      <c r="Z41" s="369"/>
      <c r="AA41" s="296">
        <f t="shared" si="44"/>
        <v>0</v>
      </c>
      <c r="AB41" s="292"/>
      <c r="AC41" s="300"/>
      <c r="AD41" s="298">
        <f t="shared" si="45"/>
        <v>0</v>
      </c>
      <c r="AE41" s="676"/>
      <c r="AF41" s="298"/>
      <c r="AG41" s="296"/>
      <c r="BF41" s="131">
        <f t="shared" si="46"/>
        <v>0</v>
      </c>
      <c r="BG41" s="131">
        <f t="shared" si="12"/>
        <v>0</v>
      </c>
      <c r="BH41" s="131">
        <f t="shared" si="13"/>
        <v>0</v>
      </c>
      <c r="BI41" s="131">
        <f t="shared" si="14"/>
        <v>0</v>
      </c>
      <c r="BJ41" s="131">
        <f t="shared" si="15"/>
        <v>0</v>
      </c>
      <c r="BK41" s="131">
        <f t="shared" si="16"/>
        <v>0</v>
      </c>
      <c r="BL41" s="131">
        <f t="shared" si="17"/>
        <v>0</v>
      </c>
      <c r="BM41" s="132"/>
      <c r="BN41" s="132"/>
      <c r="BO41" s="132"/>
      <c r="BP41" s="132"/>
      <c r="BQ41" s="132"/>
      <c r="BR41" s="132"/>
      <c r="BS41" s="132">
        <v>2</v>
      </c>
      <c r="BT41" s="131">
        <f t="shared" si="47"/>
        <v>0</v>
      </c>
      <c r="BU41" s="131">
        <f t="shared" si="19"/>
        <v>0</v>
      </c>
      <c r="BV41" s="131">
        <f t="shared" si="20"/>
        <v>0</v>
      </c>
      <c r="BW41" s="131">
        <f t="shared" si="21"/>
        <v>0</v>
      </c>
      <c r="BX41" s="131">
        <f t="shared" si="22"/>
        <v>0</v>
      </c>
      <c r="BY41" s="131">
        <f t="shared" si="23"/>
        <v>0</v>
      </c>
      <c r="BZ41" s="131">
        <f t="shared" si="24"/>
        <v>0</v>
      </c>
      <c r="CA41" s="131">
        <f t="shared" si="25"/>
        <v>0</v>
      </c>
      <c r="CB41" s="131">
        <f t="shared" si="26"/>
        <v>0</v>
      </c>
      <c r="CC41" s="131">
        <f t="shared" si="27"/>
        <v>0</v>
      </c>
      <c r="CD41" s="131">
        <f t="shared" si="28"/>
        <v>0</v>
      </c>
      <c r="CE41" s="131">
        <f t="shared" si="29"/>
        <v>0</v>
      </c>
      <c r="CF41" s="131">
        <f t="shared" si="30"/>
        <v>0</v>
      </c>
      <c r="CG41" s="131">
        <f t="shared" si="31"/>
        <v>0</v>
      </c>
      <c r="CH41" s="132"/>
      <c r="CI41" s="132"/>
      <c r="CJ41" s="132"/>
      <c r="CK41" s="132"/>
      <c r="CL41" s="132">
        <v>1</v>
      </c>
      <c r="CM41" s="132">
        <v>1</v>
      </c>
      <c r="CN41" s="132"/>
      <c r="CO41" s="132"/>
      <c r="CP41" s="132"/>
      <c r="CQ41" s="132"/>
      <c r="CR41" s="133"/>
      <c r="CS41" s="132"/>
      <c r="CT41" s="132"/>
      <c r="CU41" s="132"/>
      <c r="CW41" s="131">
        <v>6</v>
      </c>
      <c r="CX41" s="134">
        <f t="shared" si="48"/>
        <v>0</v>
      </c>
      <c r="CZ41" s="136">
        <v>1.95</v>
      </c>
      <c r="DA41" s="131">
        <f t="shared" si="33"/>
        <v>0</v>
      </c>
      <c r="DB41" s="131">
        <f t="shared" si="49"/>
        <v>0</v>
      </c>
    </row>
    <row r="42" spans="1:106" ht="18" customHeight="1">
      <c r="A42" s="137" t="s">
        <v>28920</v>
      </c>
      <c r="B42" s="137" t="s">
        <v>27859</v>
      </c>
      <c r="C42" s="137" t="s">
        <v>28878</v>
      </c>
      <c r="D42" s="427" t="s">
        <v>28921</v>
      </c>
      <c r="E42" s="1003" t="s">
        <v>28761</v>
      </c>
      <c r="F42" s="138">
        <v>2</v>
      </c>
      <c r="G42" s="81">
        <f t="shared" si="41"/>
        <v>0</v>
      </c>
      <c r="H42" s="792">
        <v>180</v>
      </c>
      <c r="I42" s="481">
        <f t="shared" si="42"/>
        <v>0</v>
      </c>
      <c r="J42" s="125">
        <f t="shared" ref="J42:J46" si="51">H42*((1-I42))</f>
        <v>180</v>
      </c>
      <c r="K42" s="126">
        <f>G42*J42</f>
        <v>0</v>
      </c>
      <c r="L42" s="300"/>
      <c r="M42" s="387"/>
      <c r="N42" s="292"/>
      <c r="O42" s="293"/>
      <c r="P42" s="294"/>
      <c r="Q42" s="275"/>
      <c r="R42" s="295"/>
      <c r="S42" s="296"/>
      <c r="T42" s="370"/>
      <c r="U42" s="297"/>
      <c r="V42" s="279"/>
      <c r="W42" s="298"/>
      <c r="X42" s="299"/>
      <c r="Y42" s="296"/>
      <c r="Z42" s="369"/>
      <c r="AA42" s="296">
        <f t="shared" si="44"/>
        <v>0</v>
      </c>
      <c r="AB42" s="292"/>
      <c r="AC42" s="300"/>
      <c r="AD42" s="298">
        <f t="shared" si="45"/>
        <v>0</v>
      </c>
      <c r="AE42" s="676"/>
      <c r="AF42" s="298"/>
      <c r="AG42" s="296"/>
      <c r="BF42" s="131">
        <f t="shared" si="46"/>
        <v>0</v>
      </c>
      <c r="BG42" s="131">
        <f t="shared" si="12"/>
        <v>0</v>
      </c>
      <c r="BH42" s="131">
        <f t="shared" si="13"/>
        <v>0</v>
      </c>
      <c r="BI42" s="131">
        <f t="shared" si="14"/>
        <v>0</v>
      </c>
      <c r="BJ42" s="131">
        <f t="shared" si="15"/>
        <v>0</v>
      </c>
      <c r="BK42" s="131">
        <f t="shared" si="16"/>
        <v>0</v>
      </c>
      <c r="BL42" s="131">
        <f t="shared" si="17"/>
        <v>0</v>
      </c>
      <c r="BM42" s="132"/>
      <c r="BN42" s="132"/>
      <c r="BO42" s="132"/>
      <c r="BP42" s="132"/>
      <c r="BQ42" s="132"/>
      <c r="BR42" s="132"/>
      <c r="BS42" s="132">
        <v>2</v>
      </c>
      <c r="BT42" s="131">
        <f t="shared" si="47"/>
        <v>0</v>
      </c>
      <c r="BU42" s="131">
        <f t="shared" si="19"/>
        <v>0</v>
      </c>
      <c r="BV42" s="131">
        <f t="shared" si="20"/>
        <v>0</v>
      </c>
      <c r="BW42" s="131">
        <f t="shared" si="21"/>
        <v>0</v>
      </c>
      <c r="BX42" s="131">
        <f t="shared" si="22"/>
        <v>0</v>
      </c>
      <c r="BY42" s="131">
        <f t="shared" si="23"/>
        <v>0</v>
      </c>
      <c r="BZ42" s="131">
        <f t="shared" si="24"/>
        <v>0</v>
      </c>
      <c r="CA42" s="131">
        <f t="shared" si="25"/>
        <v>0</v>
      </c>
      <c r="CB42" s="131">
        <f t="shared" si="26"/>
        <v>0</v>
      </c>
      <c r="CC42" s="131">
        <f t="shared" si="27"/>
        <v>0</v>
      </c>
      <c r="CD42" s="131">
        <f t="shared" si="28"/>
        <v>0</v>
      </c>
      <c r="CE42" s="131">
        <f t="shared" si="29"/>
        <v>0</v>
      </c>
      <c r="CF42" s="131">
        <f t="shared" si="30"/>
        <v>0</v>
      </c>
      <c r="CG42" s="131">
        <f t="shared" si="31"/>
        <v>0</v>
      </c>
      <c r="CH42" s="132">
        <v>2</v>
      </c>
      <c r="CI42" s="132"/>
      <c r="CJ42" s="132"/>
      <c r="CK42" s="132"/>
      <c r="CL42" s="132"/>
      <c r="CM42" s="132"/>
      <c r="CN42" s="132"/>
      <c r="CO42" s="132"/>
      <c r="CP42" s="132"/>
      <c r="CQ42" s="132"/>
      <c r="CR42" s="132"/>
      <c r="CS42" s="132"/>
      <c r="CT42" s="132"/>
      <c r="CU42" s="132"/>
      <c r="CW42" s="131">
        <v>6</v>
      </c>
      <c r="CX42" s="134">
        <f t="shared" si="48"/>
        <v>0</v>
      </c>
      <c r="CZ42" s="131">
        <v>1.9059999999999999</v>
      </c>
      <c r="DA42" s="131">
        <f t="shared" si="33"/>
        <v>0</v>
      </c>
      <c r="DB42" s="131">
        <f>CZ42*DA42</f>
        <v>0</v>
      </c>
    </row>
    <row r="43" spans="1:106" ht="18" customHeight="1">
      <c r="A43" s="137" t="s">
        <v>28922</v>
      </c>
      <c r="B43" s="137" t="s">
        <v>27860</v>
      </c>
      <c r="C43" s="137" t="s">
        <v>28878</v>
      </c>
      <c r="D43" s="427" t="s">
        <v>28923</v>
      </c>
      <c r="E43" s="1003" t="s">
        <v>28761</v>
      </c>
      <c r="F43" s="138">
        <v>2</v>
      </c>
      <c r="G43" s="81">
        <f t="shared" si="41"/>
        <v>0</v>
      </c>
      <c r="H43" s="792">
        <v>210</v>
      </c>
      <c r="I43" s="481">
        <f t="shared" si="42"/>
        <v>0</v>
      </c>
      <c r="J43" s="125">
        <f t="shared" si="51"/>
        <v>210</v>
      </c>
      <c r="K43" s="126">
        <f>G43*J43</f>
        <v>0</v>
      </c>
      <c r="L43" s="300"/>
      <c r="M43" s="387"/>
      <c r="N43" s="292"/>
      <c r="O43" s="293"/>
      <c r="P43" s="294"/>
      <c r="Q43" s="275"/>
      <c r="R43" s="295"/>
      <c r="S43" s="296"/>
      <c r="T43" s="370"/>
      <c r="U43" s="297"/>
      <c r="V43" s="279"/>
      <c r="W43" s="298"/>
      <c r="X43" s="299"/>
      <c r="Y43" s="296"/>
      <c r="Z43" s="369"/>
      <c r="AA43" s="296">
        <f t="shared" si="44"/>
        <v>0</v>
      </c>
      <c r="AB43" s="292"/>
      <c r="AC43" s="300"/>
      <c r="AD43" s="298">
        <f t="shared" si="45"/>
        <v>0</v>
      </c>
      <c r="AE43" s="676"/>
      <c r="AF43" s="298"/>
      <c r="AG43" s="296"/>
      <c r="BF43" s="131">
        <f t="shared" si="46"/>
        <v>0</v>
      </c>
      <c r="BG43" s="131">
        <f t="shared" si="12"/>
        <v>0</v>
      </c>
      <c r="BH43" s="131">
        <f t="shared" si="13"/>
        <v>0</v>
      </c>
      <c r="BI43" s="131">
        <f t="shared" si="14"/>
        <v>0</v>
      </c>
      <c r="BJ43" s="131">
        <f t="shared" si="15"/>
        <v>0</v>
      </c>
      <c r="BK43" s="131">
        <f t="shared" si="16"/>
        <v>0</v>
      </c>
      <c r="BL43" s="131">
        <f t="shared" si="17"/>
        <v>0</v>
      </c>
      <c r="BM43" s="132"/>
      <c r="BN43" s="132"/>
      <c r="BO43" s="132"/>
      <c r="BP43" s="132"/>
      <c r="BQ43" s="132"/>
      <c r="BR43" s="132"/>
      <c r="BS43" s="132">
        <v>2</v>
      </c>
      <c r="BT43" s="131">
        <f t="shared" si="47"/>
        <v>0</v>
      </c>
      <c r="BU43" s="131">
        <f t="shared" si="19"/>
        <v>0</v>
      </c>
      <c r="BV43" s="131">
        <f t="shared" si="20"/>
        <v>0</v>
      </c>
      <c r="BW43" s="131">
        <f t="shared" si="21"/>
        <v>0</v>
      </c>
      <c r="BX43" s="131">
        <f t="shared" si="22"/>
        <v>0</v>
      </c>
      <c r="BY43" s="131">
        <f t="shared" si="23"/>
        <v>0</v>
      </c>
      <c r="BZ43" s="131">
        <f t="shared" si="24"/>
        <v>0</v>
      </c>
      <c r="CA43" s="131">
        <f t="shared" si="25"/>
        <v>0</v>
      </c>
      <c r="CB43" s="131">
        <f t="shared" si="26"/>
        <v>0</v>
      </c>
      <c r="CC43" s="131">
        <f t="shared" si="27"/>
        <v>0</v>
      </c>
      <c r="CD43" s="131">
        <f t="shared" si="28"/>
        <v>0</v>
      </c>
      <c r="CE43" s="131">
        <f t="shared" si="29"/>
        <v>0</v>
      </c>
      <c r="CF43" s="131">
        <f t="shared" si="30"/>
        <v>0</v>
      </c>
      <c r="CG43" s="131">
        <f t="shared" si="31"/>
        <v>0</v>
      </c>
      <c r="CH43" s="132">
        <v>2</v>
      </c>
      <c r="CI43" s="132"/>
      <c r="CJ43" s="132"/>
      <c r="CK43" s="132"/>
      <c r="CL43" s="132"/>
      <c r="CM43" s="132"/>
      <c r="CN43" s="132"/>
      <c r="CO43" s="132"/>
      <c r="CP43" s="132"/>
      <c r="CQ43" s="132"/>
      <c r="CR43" s="132"/>
      <c r="CS43" s="132"/>
      <c r="CT43" s="132"/>
      <c r="CU43" s="132"/>
      <c r="CW43" s="131">
        <v>6</v>
      </c>
      <c r="CX43" s="134">
        <f t="shared" si="48"/>
        <v>0</v>
      </c>
      <c r="CZ43" s="131">
        <v>2.3029999999999999</v>
      </c>
      <c r="DA43" s="131">
        <f t="shared" si="33"/>
        <v>0</v>
      </c>
      <c r="DB43" s="131">
        <f>CZ43*DA43</f>
        <v>0</v>
      </c>
    </row>
    <row r="44" spans="1:106" ht="18" customHeight="1">
      <c r="A44" s="137" t="s">
        <v>28924</v>
      </c>
      <c r="B44" s="137" t="s">
        <v>27861</v>
      </c>
      <c r="C44" s="137" t="s">
        <v>28878</v>
      </c>
      <c r="D44" s="427" t="s">
        <v>28925</v>
      </c>
      <c r="E44" s="1003" t="s">
        <v>28761</v>
      </c>
      <c r="F44" s="138">
        <v>2</v>
      </c>
      <c r="G44" s="81">
        <f t="shared" si="41"/>
        <v>0</v>
      </c>
      <c r="H44" s="792">
        <v>200</v>
      </c>
      <c r="I44" s="481">
        <f t="shared" si="42"/>
        <v>0</v>
      </c>
      <c r="J44" s="125">
        <f t="shared" si="51"/>
        <v>200</v>
      </c>
      <c r="K44" s="126">
        <f>G44*J44</f>
        <v>0</v>
      </c>
      <c r="L44" s="300"/>
      <c r="M44" s="387"/>
      <c r="N44" s="292"/>
      <c r="O44" s="293"/>
      <c r="P44" s="294"/>
      <c r="Q44" s="275"/>
      <c r="R44" s="295"/>
      <c r="S44" s="296"/>
      <c r="T44" s="370"/>
      <c r="U44" s="297"/>
      <c r="V44" s="279"/>
      <c r="W44" s="298"/>
      <c r="X44" s="299"/>
      <c r="Y44" s="296"/>
      <c r="Z44" s="369"/>
      <c r="AA44" s="296">
        <f t="shared" si="44"/>
        <v>0</v>
      </c>
      <c r="AB44" s="292"/>
      <c r="AC44" s="300"/>
      <c r="AD44" s="298">
        <f t="shared" si="45"/>
        <v>0</v>
      </c>
      <c r="AE44" s="676"/>
      <c r="AF44" s="298"/>
      <c r="AG44" s="296"/>
      <c r="BF44" s="131">
        <f t="shared" si="46"/>
        <v>0</v>
      </c>
      <c r="BG44" s="131">
        <f t="shared" si="12"/>
        <v>0</v>
      </c>
      <c r="BH44" s="131">
        <f t="shared" si="13"/>
        <v>0</v>
      </c>
      <c r="BI44" s="131">
        <f t="shared" si="14"/>
        <v>0</v>
      </c>
      <c r="BJ44" s="131">
        <f t="shared" si="15"/>
        <v>0</v>
      </c>
      <c r="BK44" s="131">
        <f t="shared" si="16"/>
        <v>0</v>
      </c>
      <c r="BL44" s="131">
        <f t="shared" si="17"/>
        <v>0</v>
      </c>
      <c r="BM44" s="132"/>
      <c r="BN44" s="132"/>
      <c r="BO44" s="132"/>
      <c r="BP44" s="132"/>
      <c r="BQ44" s="132"/>
      <c r="BR44" s="132"/>
      <c r="BS44" s="132">
        <v>2</v>
      </c>
      <c r="BT44" s="131">
        <f t="shared" si="47"/>
        <v>0</v>
      </c>
      <c r="BU44" s="131">
        <f t="shared" si="19"/>
        <v>0</v>
      </c>
      <c r="BV44" s="131">
        <f t="shared" si="20"/>
        <v>0</v>
      </c>
      <c r="BW44" s="131">
        <f t="shared" si="21"/>
        <v>0</v>
      </c>
      <c r="BX44" s="131">
        <f t="shared" si="22"/>
        <v>0</v>
      </c>
      <c r="BY44" s="131">
        <f t="shared" si="23"/>
        <v>0</v>
      </c>
      <c r="BZ44" s="131">
        <f t="shared" si="24"/>
        <v>0</v>
      </c>
      <c r="CA44" s="131">
        <f t="shared" si="25"/>
        <v>0</v>
      </c>
      <c r="CB44" s="131">
        <f t="shared" si="26"/>
        <v>0</v>
      </c>
      <c r="CC44" s="131">
        <f t="shared" si="27"/>
        <v>0</v>
      </c>
      <c r="CD44" s="131">
        <f t="shared" si="28"/>
        <v>0</v>
      </c>
      <c r="CE44" s="131">
        <f t="shared" si="29"/>
        <v>0</v>
      </c>
      <c r="CF44" s="131">
        <f t="shared" si="30"/>
        <v>0</v>
      </c>
      <c r="CG44" s="131">
        <f t="shared" si="31"/>
        <v>0</v>
      </c>
      <c r="CH44" s="132"/>
      <c r="CI44" s="132"/>
      <c r="CJ44" s="132"/>
      <c r="CK44" s="132"/>
      <c r="CL44" s="132"/>
      <c r="CM44" s="132"/>
      <c r="CN44" s="132">
        <v>1</v>
      </c>
      <c r="CO44" s="132">
        <v>1</v>
      </c>
      <c r="CP44" s="132"/>
      <c r="CQ44" s="132"/>
      <c r="CR44" s="132"/>
      <c r="CS44" s="132"/>
      <c r="CT44" s="132"/>
      <c r="CU44" s="132"/>
      <c r="CW44" s="131">
        <v>6</v>
      </c>
      <c r="CX44" s="134">
        <f t="shared" si="48"/>
        <v>0</v>
      </c>
      <c r="CZ44" s="131">
        <v>2.0950000000000002</v>
      </c>
      <c r="DA44" s="131">
        <f t="shared" si="33"/>
        <v>0</v>
      </c>
      <c r="DB44" s="131">
        <f>CZ44*DA44</f>
        <v>0</v>
      </c>
    </row>
    <row r="45" spans="1:106" ht="18" customHeight="1">
      <c r="A45" s="137" t="s">
        <v>28926</v>
      </c>
      <c r="B45" s="137" t="s">
        <v>27862</v>
      </c>
      <c r="C45" s="137" t="s">
        <v>28878</v>
      </c>
      <c r="D45" s="427" t="s">
        <v>28927</v>
      </c>
      <c r="E45" s="1003" t="s">
        <v>28761</v>
      </c>
      <c r="F45" s="138">
        <v>2</v>
      </c>
      <c r="G45" s="81">
        <f t="shared" si="41"/>
        <v>0</v>
      </c>
      <c r="H45" s="792">
        <v>220</v>
      </c>
      <c r="I45" s="481">
        <f t="shared" si="42"/>
        <v>0</v>
      </c>
      <c r="J45" s="125">
        <f t="shared" si="51"/>
        <v>220</v>
      </c>
      <c r="K45" s="126">
        <f>G45*J45</f>
        <v>0</v>
      </c>
      <c r="L45" s="300"/>
      <c r="M45" s="387"/>
      <c r="N45" s="292"/>
      <c r="O45" s="293"/>
      <c r="P45" s="294"/>
      <c r="Q45" s="275"/>
      <c r="R45" s="295"/>
      <c r="S45" s="296"/>
      <c r="T45" s="370"/>
      <c r="U45" s="297"/>
      <c r="V45" s="279"/>
      <c r="W45" s="298"/>
      <c r="X45" s="299"/>
      <c r="Y45" s="296"/>
      <c r="Z45" s="369"/>
      <c r="AA45" s="296">
        <f t="shared" si="44"/>
        <v>0</v>
      </c>
      <c r="AB45" s="292"/>
      <c r="AC45" s="300"/>
      <c r="AD45" s="298">
        <f t="shared" si="45"/>
        <v>0</v>
      </c>
      <c r="AE45" s="676"/>
      <c r="AF45" s="298"/>
      <c r="AG45" s="296"/>
      <c r="BF45" s="131">
        <f t="shared" si="46"/>
        <v>0</v>
      </c>
      <c r="BG45" s="131">
        <f t="shared" si="12"/>
        <v>0</v>
      </c>
      <c r="BH45" s="131">
        <f t="shared" si="13"/>
        <v>0</v>
      </c>
      <c r="BI45" s="131">
        <f t="shared" si="14"/>
        <v>0</v>
      </c>
      <c r="BJ45" s="131">
        <f t="shared" si="15"/>
        <v>0</v>
      </c>
      <c r="BK45" s="131">
        <f t="shared" si="16"/>
        <v>0</v>
      </c>
      <c r="BL45" s="131">
        <f t="shared" si="17"/>
        <v>0</v>
      </c>
      <c r="BM45" s="132"/>
      <c r="BN45" s="132"/>
      <c r="BO45" s="132"/>
      <c r="BP45" s="132"/>
      <c r="BQ45" s="132"/>
      <c r="BR45" s="132"/>
      <c r="BS45" s="132">
        <v>2</v>
      </c>
      <c r="BT45" s="131">
        <f t="shared" si="47"/>
        <v>0</v>
      </c>
      <c r="BU45" s="131">
        <f t="shared" si="19"/>
        <v>0</v>
      </c>
      <c r="BV45" s="131">
        <f t="shared" si="20"/>
        <v>0</v>
      </c>
      <c r="BW45" s="131">
        <f t="shared" si="21"/>
        <v>0</v>
      </c>
      <c r="BX45" s="131">
        <f t="shared" si="22"/>
        <v>0</v>
      </c>
      <c r="BY45" s="131">
        <f t="shared" si="23"/>
        <v>0</v>
      </c>
      <c r="BZ45" s="131">
        <f t="shared" si="24"/>
        <v>0</v>
      </c>
      <c r="CA45" s="131">
        <f t="shared" si="25"/>
        <v>0</v>
      </c>
      <c r="CB45" s="131">
        <f t="shared" si="26"/>
        <v>0</v>
      </c>
      <c r="CC45" s="131">
        <f t="shared" si="27"/>
        <v>0</v>
      </c>
      <c r="CD45" s="131">
        <f t="shared" si="28"/>
        <v>0</v>
      </c>
      <c r="CE45" s="131">
        <f t="shared" si="29"/>
        <v>0</v>
      </c>
      <c r="CF45" s="131">
        <f t="shared" si="30"/>
        <v>0</v>
      </c>
      <c r="CG45" s="131">
        <f t="shared" si="31"/>
        <v>0</v>
      </c>
      <c r="CH45" s="132"/>
      <c r="CI45" s="132"/>
      <c r="CJ45" s="132"/>
      <c r="CK45" s="132"/>
      <c r="CL45" s="132"/>
      <c r="CM45" s="132"/>
      <c r="CN45" s="132"/>
      <c r="CO45" s="132">
        <v>2</v>
      </c>
      <c r="CP45" s="132"/>
      <c r="CQ45" s="132"/>
      <c r="CR45" s="132"/>
      <c r="CS45" s="132"/>
      <c r="CT45" s="132"/>
      <c r="CU45" s="132"/>
      <c r="CW45" s="131">
        <v>6</v>
      </c>
      <c r="CX45" s="134">
        <f t="shared" si="48"/>
        <v>0</v>
      </c>
      <c r="CZ45" s="131">
        <v>2.4390000000000001</v>
      </c>
      <c r="DA45" s="131">
        <f t="shared" si="33"/>
        <v>0</v>
      </c>
      <c r="DB45" s="131">
        <f>CZ45*DA45</f>
        <v>0</v>
      </c>
    </row>
    <row r="46" spans="1:106" ht="18" customHeight="1">
      <c r="A46" s="137" t="s">
        <v>28928</v>
      </c>
      <c r="B46" s="137" t="s">
        <v>27863</v>
      </c>
      <c r="C46" s="137" t="s">
        <v>28878</v>
      </c>
      <c r="D46" s="427" t="s">
        <v>28929</v>
      </c>
      <c r="E46" s="1003" t="s">
        <v>28761</v>
      </c>
      <c r="F46" s="138">
        <v>1</v>
      </c>
      <c r="G46" s="81">
        <f t="shared" si="41"/>
        <v>0</v>
      </c>
      <c r="H46" s="792">
        <v>110</v>
      </c>
      <c r="I46" s="481">
        <f t="shared" si="42"/>
        <v>0</v>
      </c>
      <c r="J46" s="125">
        <f t="shared" si="51"/>
        <v>110</v>
      </c>
      <c r="K46" s="126">
        <f>G46*J46</f>
        <v>0</v>
      </c>
      <c r="L46" s="300"/>
      <c r="M46" s="387"/>
      <c r="N46" s="292"/>
      <c r="O46" s="293"/>
      <c r="P46" s="294"/>
      <c r="Q46" s="275"/>
      <c r="R46" s="295"/>
      <c r="S46" s="296"/>
      <c r="T46" s="370"/>
      <c r="U46" s="297"/>
      <c r="V46" s="279"/>
      <c r="W46" s="298"/>
      <c r="X46" s="299"/>
      <c r="Y46" s="296"/>
      <c r="Z46" s="369"/>
      <c r="AA46" s="296">
        <f t="shared" si="44"/>
        <v>0</v>
      </c>
      <c r="AB46" s="292"/>
      <c r="AC46" s="300"/>
      <c r="AD46" s="298">
        <f t="shared" si="45"/>
        <v>0</v>
      </c>
      <c r="AE46" s="676"/>
      <c r="AF46" s="298"/>
      <c r="AG46" s="296"/>
      <c r="BF46" s="131">
        <f t="shared" si="46"/>
        <v>0</v>
      </c>
      <c r="BG46" s="131">
        <f t="shared" si="12"/>
        <v>0</v>
      </c>
      <c r="BH46" s="131">
        <f t="shared" si="13"/>
        <v>0</v>
      </c>
      <c r="BI46" s="131">
        <f t="shared" si="14"/>
        <v>0</v>
      </c>
      <c r="BJ46" s="131">
        <f t="shared" si="15"/>
        <v>0</v>
      </c>
      <c r="BK46" s="131">
        <f t="shared" si="16"/>
        <v>0</v>
      </c>
      <c r="BL46" s="131">
        <f t="shared" si="17"/>
        <v>0</v>
      </c>
      <c r="BM46" s="132"/>
      <c r="BN46" s="132"/>
      <c r="BO46" s="132"/>
      <c r="BP46" s="132"/>
      <c r="BQ46" s="132"/>
      <c r="BR46" s="132"/>
      <c r="BS46" s="132">
        <v>1</v>
      </c>
      <c r="BT46" s="131">
        <f t="shared" si="47"/>
        <v>0</v>
      </c>
      <c r="BU46" s="131">
        <f t="shared" si="19"/>
        <v>0</v>
      </c>
      <c r="BV46" s="131">
        <f t="shared" si="20"/>
        <v>0</v>
      </c>
      <c r="BW46" s="131">
        <f t="shared" si="21"/>
        <v>0</v>
      </c>
      <c r="BX46" s="131">
        <f t="shared" si="22"/>
        <v>0</v>
      </c>
      <c r="BY46" s="131">
        <f t="shared" si="23"/>
        <v>0</v>
      </c>
      <c r="BZ46" s="131">
        <f t="shared" si="24"/>
        <v>0</v>
      </c>
      <c r="CA46" s="131">
        <f t="shared" si="25"/>
        <v>0</v>
      </c>
      <c r="CB46" s="131">
        <f t="shared" si="26"/>
        <v>0</v>
      </c>
      <c r="CC46" s="131">
        <f t="shared" si="27"/>
        <v>0</v>
      </c>
      <c r="CD46" s="131">
        <f t="shared" si="28"/>
        <v>0</v>
      </c>
      <c r="CE46" s="131">
        <f t="shared" si="29"/>
        <v>0</v>
      </c>
      <c r="CF46" s="131">
        <f t="shared" si="30"/>
        <v>0</v>
      </c>
      <c r="CG46" s="131">
        <f t="shared" si="31"/>
        <v>0</v>
      </c>
      <c r="CH46" s="132"/>
      <c r="CI46" s="132"/>
      <c r="CJ46" s="132"/>
      <c r="CK46" s="132"/>
      <c r="CL46" s="132"/>
      <c r="CM46" s="132">
        <v>1</v>
      </c>
      <c r="CN46" s="132"/>
      <c r="CO46" s="132"/>
      <c r="CP46" s="132"/>
      <c r="CQ46" s="132"/>
      <c r="CR46" s="133"/>
      <c r="CS46" s="132"/>
      <c r="CT46" s="132"/>
      <c r="CU46" s="132"/>
      <c r="CW46" s="131">
        <v>3</v>
      </c>
      <c r="CX46" s="134">
        <f t="shared" si="48"/>
        <v>0</v>
      </c>
      <c r="CZ46" s="131">
        <v>1.2769999999999999</v>
      </c>
      <c r="DA46" s="131">
        <f t="shared" si="33"/>
        <v>0</v>
      </c>
      <c r="DB46" s="131">
        <f t="shared" si="49"/>
        <v>0</v>
      </c>
    </row>
    <row r="47" spans="1:106" ht="18" customHeight="1">
      <c r="A47" s="123" t="s">
        <v>28930</v>
      </c>
      <c r="B47" s="123" t="s">
        <v>27864</v>
      </c>
      <c r="C47" s="123" t="s">
        <v>28878</v>
      </c>
      <c r="D47" s="427" t="s">
        <v>28931</v>
      </c>
      <c r="E47" s="1002" t="s">
        <v>28763</v>
      </c>
      <c r="F47" s="124">
        <v>5</v>
      </c>
      <c r="G47" s="81">
        <f t="shared" si="8"/>
        <v>0</v>
      </c>
      <c r="H47" s="791">
        <v>320</v>
      </c>
      <c r="I47" s="481">
        <f t="shared" si="9"/>
        <v>0</v>
      </c>
      <c r="J47" s="125">
        <f t="shared" si="35"/>
        <v>320</v>
      </c>
      <c r="K47" s="126">
        <f t="shared" si="10"/>
        <v>0</v>
      </c>
      <c r="L47" s="282"/>
      <c r="M47" s="387"/>
      <c r="N47" s="272"/>
      <c r="O47" s="293"/>
      <c r="P47" s="274"/>
      <c r="Q47" s="275"/>
      <c r="R47" s="276"/>
      <c r="S47" s="277"/>
      <c r="T47" s="370"/>
      <c r="U47" s="278"/>
      <c r="V47" s="279"/>
      <c r="W47" s="280"/>
      <c r="X47" s="281"/>
      <c r="Y47" s="277"/>
      <c r="Z47" s="369"/>
      <c r="AA47" s="296">
        <f t="shared" si="44"/>
        <v>0</v>
      </c>
      <c r="AB47" s="272"/>
      <c r="AC47" s="282"/>
      <c r="AD47" s="280">
        <f t="shared" si="37"/>
        <v>0</v>
      </c>
      <c r="AE47" s="676"/>
      <c r="AF47" s="280"/>
      <c r="AG47" s="277"/>
      <c r="BF47" s="131">
        <f t="shared" si="11"/>
        <v>0</v>
      </c>
      <c r="BG47" s="131">
        <f t="shared" si="12"/>
        <v>0</v>
      </c>
      <c r="BH47" s="131">
        <f t="shared" si="13"/>
        <v>0</v>
      </c>
      <c r="BI47" s="131">
        <f t="shared" si="14"/>
        <v>0</v>
      </c>
      <c r="BJ47" s="131">
        <f t="shared" si="15"/>
        <v>0</v>
      </c>
      <c r="BK47" s="131">
        <f t="shared" si="16"/>
        <v>0</v>
      </c>
      <c r="BL47" s="131">
        <f t="shared" si="17"/>
        <v>0</v>
      </c>
      <c r="BM47" s="132"/>
      <c r="BN47" s="132"/>
      <c r="BO47" s="132"/>
      <c r="BP47" s="132"/>
      <c r="BQ47" s="132"/>
      <c r="BR47" s="132">
        <v>5</v>
      </c>
      <c r="BS47" s="132"/>
      <c r="BT47" s="131">
        <f t="shared" si="18"/>
        <v>0</v>
      </c>
      <c r="BU47" s="131">
        <f t="shared" si="19"/>
        <v>0</v>
      </c>
      <c r="BV47" s="131">
        <f t="shared" si="20"/>
        <v>0</v>
      </c>
      <c r="BW47" s="131">
        <f t="shared" si="21"/>
        <v>0</v>
      </c>
      <c r="BX47" s="131">
        <f t="shared" si="22"/>
        <v>0</v>
      </c>
      <c r="BY47" s="131">
        <f t="shared" si="23"/>
        <v>0</v>
      </c>
      <c r="BZ47" s="131">
        <f t="shared" si="24"/>
        <v>0</v>
      </c>
      <c r="CA47" s="131">
        <f t="shared" si="25"/>
        <v>0</v>
      </c>
      <c r="CB47" s="131">
        <f t="shared" si="26"/>
        <v>0</v>
      </c>
      <c r="CC47" s="131">
        <f t="shared" si="27"/>
        <v>0</v>
      </c>
      <c r="CD47" s="131">
        <f t="shared" si="28"/>
        <v>0</v>
      </c>
      <c r="CE47" s="131">
        <f t="shared" si="29"/>
        <v>0</v>
      </c>
      <c r="CF47" s="131">
        <f t="shared" si="30"/>
        <v>0</v>
      </c>
      <c r="CG47" s="131">
        <f t="shared" si="31"/>
        <v>0</v>
      </c>
      <c r="CH47" s="132"/>
      <c r="CI47" s="132"/>
      <c r="CJ47" s="132"/>
      <c r="CK47" s="132"/>
      <c r="CL47" s="132">
        <v>2</v>
      </c>
      <c r="CM47" s="132">
        <v>3</v>
      </c>
      <c r="CN47" s="132"/>
      <c r="CO47" s="132"/>
      <c r="CP47" s="132"/>
      <c r="CQ47" s="132"/>
      <c r="CR47" s="133"/>
      <c r="CS47" s="132"/>
      <c r="CT47" s="132"/>
      <c r="CU47" s="132"/>
      <c r="CW47" s="131">
        <v>20</v>
      </c>
      <c r="CX47" s="134">
        <f t="shared" si="32"/>
        <v>0</v>
      </c>
      <c r="CZ47" s="136">
        <v>3.29</v>
      </c>
      <c r="DA47" s="131">
        <f t="shared" si="33"/>
        <v>0</v>
      </c>
      <c r="DB47" s="131">
        <f t="shared" si="34"/>
        <v>0</v>
      </c>
    </row>
    <row r="48" spans="1:106" ht="18" customHeight="1">
      <c r="A48" s="123" t="s">
        <v>28932</v>
      </c>
      <c r="B48" s="123" t="s">
        <v>27865</v>
      </c>
      <c r="C48" s="123" t="s">
        <v>28878</v>
      </c>
      <c r="D48" s="427" t="s">
        <v>28933</v>
      </c>
      <c r="E48" s="1002" t="s">
        <v>28763</v>
      </c>
      <c r="F48" s="124">
        <v>3</v>
      </c>
      <c r="G48" s="81">
        <f t="shared" si="8"/>
        <v>0</v>
      </c>
      <c r="H48" s="791">
        <v>250</v>
      </c>
      <c r="I48" s="481">
        <f t="shared" si="9"/>
        <v>0</v>
      </c>
      <c r="J48" s="125">
        <f t="shared" si="35"/>
        <v>250</v>
      </c>
      <c r="K48" s="126">
        <f t="shared" si="10"/>
        <v>0</v>
      </c>
      <c r="L48" s="282"/>
      <c r="M48" s="387"/>
      <c r="N48" s="272"/>
      <c r="O48" s="293"/>
      <c r="P48" s="274"/>
      <c r="Q48" s="275"/>
      <c r="R48" s="276"/>
      <c r="S48" s="277"/>
      <c r="T48" s="370"/>
      <c r="U48" s="278"/>
      <c r="V48" s="279"/>
      <c r="W48" s="280"/>
      <c r="X48" s="281"/>
      <c r="Y48" s="277"/>
      <c r="Z48" s="369"/>
      <c r="AA48" s="296">
        <f t="shared" si="44"/>
        <v>0</v>
      </c>
      <c r="AB48" s="272"/>
      <c r="AC48" s="282"/>
      <c r="AD48" s="280">
        <f t="shared" si="37"/>
        <v>0</v>
      </c>
      <c r="AE48" s="676"/>
      <c r="AF48" s="280"/>
      <c r="AG48" s="277"/>
      <c r="BF48" s="131">
        <f t="shared" si="11"/>
        <v>0</v>
      </c>
      <c r="BG48" s="131">
        <f t="shared" si="12"/>
        <v>0</v>
      </c>
      <c r="BH48" s="131">
        <f t="shared" si="13"/>
        <v>0</v>
      </c>
      <c r="BI48" s="131">
        <f t="shared" si="14"/>
        <v>0</v>
      </c>
      <c r="BJ48" s="131">
        <f t="shared" si="15"/>
        <v>0</v>
      </c>
      <c r="BK48" s="131">
        <f t="shared" si="16"/>
        <v>0</v>
      </c>
      <c r="BL48" s="131">
        <f t="shared" si="17"/>
        <v>0</v>
      </c>
      <c r="BM48" s="132"/>
      <c r="BN48" s="132"/>
      <c r="BO48" s="132"/>
      <c r="BP48" s="132"/>
      <c r="BQ48" s="132"/>
      <c r="BR48" s="132"/>
      <c r="BS48" s="132">
        <v>3</v>
      </c>
      <c r="BT48" s="131">
        <f t="shared" si="18"/>
        <v>0</v>
      </c>
      <c r="BU48" s="131">
        <f t="shared" si="19"/>
        <v>0</v>
      </c>
      <c r="BV48" s="131">
        <f t="shared" si="20"/>
        <v>0</v>
      </c>
      <c r="BW48" s="131">
        <f t="shared" si="21"/>
        <v>0</v>
      </c>
      <c r="BX48" s="131">
        <f t="shared" si="22"/>
        <v>0</v>
      </c>
      <c r="BY48" s="131">
        <f t="shared" si="23"/>
        <v>0</v>
      </c>
      <c r="BZ48" s="131">
        <f t="shared" si="24"/>
        <v>0</v>
      </c>
      <c r="CA48" s="131">
        <f t="shared" si="25"/>
        <v>0</v>
      </c>
      <c r="CB48" s="131">
        <f t="shared" si="26"/>
        <v>0</v>
      </c>
      <c r="CC48" s="131">
        <f t="shared" si="27"/>
        <v>0</v>
      </c>
      <c r="CD48" s="131">
        <f t="shared" si="28"/>
        <v>0</v>
      </c>
      <c r="CE48" s="131">
        <f t="shared" si="29"/>
        <v>0</v>
      </c>
      <c r="CF48" s="131">
        <f t="shared" si="30"/>
        <v>0</v>
      </c>
      <c r="CG48" s="131">
        <f t="shared" si="31"/>
        <v>0</v>
      </c>
      <c r="CH48" s="132"/>
      <c r="CI48" s="132"/>
      <c r="CJ48" s="132"/>
      <c r="CK48" s="132">
        <v>1</v>
      </c>
      <c r="CL48" s="132"/>
      <c r="CM48" s="132">
        <v>1</v>
      </c>
      <c r="CN48" s="132">
        <v>1</v>
      </c>
      <c r="CO48" s="132"/>
      <c r="CP48" s="132"/>
      <c r="CQ48" s="132"/>
      <c r="CR48" s="133"/>
      <c r="CS48" s="132"/>
      <c r="CT48" s="132"/>
      <c r="CU48" s="132"/>
      <c r="CW48" s="131">
        <v>12</v>
      </c>
      <c r="CX48" s="134">
        <f t="shared" si="32"/>
        <v>0</v>
      </c>
      <c r="CZ48" s="136">
        <v>2.2410000000000001</v>
      </c>
      <c r="DA48" s="131">
        <f t="shared" si="33"/>
        <v>0</v>
      </c>
      <c r="DB48" s="131">
        <f t="shared" si="34"/>
        <v>0</v>
      </c>
    </row>
    <row r="49" spans="1:106" ht="18" customHeight="1">
      <c r="A49" s="123" t="s">
        <v>28934</v>
      </c>
      <c r="B49" s="123" t="s">
        <v>27866</v>
      </c>
      <c r="C49" s="123" t="s">
        <v>28878</v>
      </c>
      <c r="D49" s="427" t="s">
        <v>28935</v>
      </c>
      <c r="E49" s="1002" t="s">
        <v>28763</v>
      </c>
      <c r="F49" s="124">
        <v>2</v>
      </c>
      <c r="G49" s="81">
        <f t="shared" si="8"/>
        <v>0</v>
      </c>
      <c r="H49" s="790">
        <v>150</v>
      </c>
      <c r="I49" s="481">
        <f t="shared" si="9"/>
        <v>0</v>
      </c>
      <c r="J49" s="125">
        <f t="shared" si="35"/>
        <v>150</v>
      </c>
      <c r="K49" s="126">
        <f t="shared" si="10"/>
        <v>0</v>
      </c>
      <c r="L49" s="282"/>
      <c r="M49" s="387"/>
      <c r="N49" s="272"/>
      <c r="O49" s="293"/>
      <c r="P49" s="274"/>
      <c r="Q49" s="275"/>
      <c r="R49" s="276"/>
      <c r="S49" s="277"/>
      <c r="T49" s="370"/>
      <c r="U49" s="278"/>
      <c r="V49" s="279"/>
      <c r="W49" s="280"/>
      <c r="X49" s="281"/>
      <c r="Y49" s="277"/>
      <c r="Z49" s="369"/>
      <c r="AA49" s="296">
        <f t="shared" si="44"/>
        <v>0</v>
      </c>
      <c r="AB49" s="272"/>
      <c r="AC49" s="282"/>
      <c r="AD49" s="280">
        <f t="shared" si="37"/>
        <v>0</v>
      </c>
      <c r="AE49" s="676"/>
      <c r="AF49" s="280"/>
      <c r="AG49" s="277"/>
      <c r="BF49" s="131">
        <f t="shared" si="11"/>
        <v>0</v>
      </c>
      <c r="BG49" s="131">
        <f t="shared" si="12"/>
        <v>0</v>
      </c>
      <c r="BH49" s="131">
        <f t="shared" si="13"/>
        <v>0</v>
      </c>
      <c r="BI49" s="131">
        <f t="shared" si="14"/>
        <v>0</v>
      </c>
      <c r="BJ49" s="131">
        <f t="shared" si="15"/>
        <v>0</v>
      </c>
      <c r="BK49" s="131">
        <f t="shared" si="16"/>
        <v>0</v>
      </c>
      <c r="BL49" s="131">
        <f t="shared" si="17"/>
        <v>0</v>
      </c>
      <c r="BM49" s="132"/>
      <c r="BN49" s="132"/>
      <c r="BO49" s="132"/>
      <c r="BP49" s="132"/>
      <c r="BQ49" s="132"/>
      <c r="BR49" s="132"/>
      <c r="BS49" s="132">
        <v>2</v>
      </c>
      <c r="BT49" s="131">
        <f t="shared" si="18"/>
        <v>0</v>
      </c>
      <c r="BU49" s="131">
        <f t="shared" si="19"/>
        <v>0</v>
      </c>
      <c r="BV49" s="131">
        <f t="shared" si="20"/>
        <v>0</v>
      </c>
      <c r="BW49" s="131">
        <f t="shared" si="21"/>
        <v>0</v>
      </c>
      <c r="BX49" s="131">
        <f t="shared" si="22"/>
        <v>0</v>
      </c>
      <c r="BY49" s="131">
        <f t="shared" si="23"/>
        <v>0</v>
      </c>
      <c r="BZ49" s="131">
        <f t="shared" si="24"/>
        <v>0</v>
      </c>
      <c r="CA49" s="131">
        <f t="shared" si="25"/>
        <v>0</v>
      </c>
      <c r="CB49" s="131">
        <f t="shared" si="26"/>
        <v>0</v>
      </c>
      <c r="CC49" s="131">
        <f t="shared" si="27"/>
        <v>0</v>
      </c>
      <c r="CD49" s="131">
        <f t="shared" si="28"/>
        <v>0</v>
      </c>
      <c r="CE49" s="131">
        <f t="shared" si="29"/>
        <v>0</v>
      </c>
      <c r="CF49" s="131">
        <f t="shared" si="30"/>
        <v>0</v>
      </c>
      <c r="CG49" s="131">
        <f t="shared" si="31"/>
        <v>0</v>
      </c>
      <c r="CH49" s="132"/>
      <c r="CI49" s="132"/>
      <c r="CJ49" s="132"/>
      <c r="CK49" s="132"/>
      <c r="CL49" s="132"/>
      <c r="CM49" s="132">
        <v>1</v>
      </c>
      <c r="CN49" s="132">
        <v>1</v>
      </c>
      <c r="CO49" s="132"/>
      <c r="CP49" s="132"/>
      <c r="CQ49" s="132"/>
      <c r="CR49" s="133"/>
      <c r="CS49" s="132"/>
      <c r="CT49" s="132"/>
      <c r="CU49" s="132"/>
      <c r="CW49" s="131">
        <v>8</v>
      </c>
      <c r="CX49" s="134">
        <f t="shared" si="32"/>
        <v>0</v>
      </c>
      <c r="CZ49" s="136">
        <v>2.1749999999999998</v>
      </c>
      <c r="DA49" s="131">
        <f t="shared" si="33"/>
        <v>0</v>
      </c>
      <c r="DB49" s="131">
        <f t="shared" si="34"/>
        <v>0</v>
      </c>
    </row>
    <row r="50" spans="1:106" ht="18" customHeight="1">
      <c r="A50" s="123" t="s">
        <v>28936</v>
      </c>
      <c r="B50" s="123" t="s">
        <v>27867</v>
      </c>
      <c r="C50" s="123" t="s">
        <v>28878</v>
      </c>
      <c r="D50" s="427" t="s">
        <v>28937</v>
      </c>
      <c r="E50" s="1002" t="s">
        <v>28766</v>
      </c>
      <c r="F50" s="124">
        <v>1</v>
      </c>
      <c r="G50" s="81">
        <f t="shared" si="8"/>
        <v>0</v>
      </c>
      <c r="H50" s="791">
        <v>100</v>
      </c>
      <c r="I50" s="481">
        <f t="shared" si="9"/>
        <v>0</v>
      </c>
      <c r="J50" s="125">
        <f t="shared" si="35"/>
        <v>100</v>
      </c>
      <c r="K50" s="126">
        <f t="shared" si="10"/>
        <v>0</v>
      </c>
      <c r="L50" s="282"/>
      <c r="M50" s="387"/>
      <c r="N50" s="272"/>
      <c r="O50" s="273"/>
      <c r="P50" s="274"/>
      <c r="Q50" s="275"/>
      <c r="R50" s="276"/>
      <c r="S50" s="277"/>
      <c r="T50" s="370"/>
      <c r="U50" s="278"/>
      <c r="V50" s="279"/>
      <c r="W50" s="280"/>
      <c r="X50" s="281"/>
      <c r="Y50" s="277"/>
      <c r="Z50" s="369"/>
      <c r="AA50" s="296">
        <f t="shared" si="44"/>
        <v>0</v>
      </c>
      <c r="AB50" s="272"/>
      <c r="AC50" s="282"/>
      <c r="AD50" s="280">
        <f t="shared" si="37"/>
        <v>0</v>
      </c>
      <c r="AE50" s="676"/>
      <c r="AF50" s="280"/>
      <c r="AG50" s="277"/>
      <c r="BF50" s="131">
        <f t="shared" si="11"/>
        <v>0</v>
      </c>
      <c r="BG50" s="131">
        <f t="shared" si="12"/>
        <v>0</v>
      </c>
      <c r="BH50" s="131">
        <f t="shared" si="13"/>
        <v>0</v>
      </c>
      <c r="BI50" s="131">
        <f t="shared" si="14"/>
        <v>0</v>
      </c>
      <c r="BJ50" s="131">
        <f t="shared" si="15"/>
        <v>0</v>
      </c>
      <c r="BK50" s="131">
        <f t="shared" si="16"/>
        <v>0</v>
      </c>
      <c r="BL50" s="131">
        <f t="shared" si="17"/>
        <v>0</v>
      </c>
      <c r="BM50" s="132"/>
      <c r="BN50" s="132"/>
      <c r="BO50" s="132"/>
      <c r="BP50" s="132"/>
      <c r="BQ50" s="132"/>
      <c r="BR50" s="132"/>
      <c r="BS50" s="132">
        <v>1</v>
      </c>
      <c r="BT50" s="131">
        <f t="shared" si="18"/>
        <v>0</v>
      </c>
      <c r="BU50" s="131">
        <f t="shared" si="19"/>
        <v>0</v>
      </c>
      <c r="BV50" s="131">
        <f t="shared" si="20"/>
        <v>0</v>
      </c>
      <c r="BW50" s="131">
        <f t="shared" si="21"/>
        <v>0</v>
      </c>
      <c r="BX50" s="131">
        <f t="shared" si="22"/>
        <v>0</v>
      </c>
      <c r="BY50" s="131">
        <f t="shared" si="23"/>
        <v>0</v>
      </c>
      <c r="BZ50" s="131">
        <f t="shared" si="24"/>
        <v>0</v>
      </c>
      <c r="CA50" s="131">
        <f t="shared" si="25"/>
        <v>0</v>
      </c>
      <c r="CB50" s="131">
        <f t="shared" si="26"/>
        <v>0</v>
      </c>
      <c r="CC50" s="131">
        <f t="shared" si="27"/>
        <v>0</v>
      </c>
      <c r="CD50" s="131">
        <f t="shared" si="28"/>
        <v>0</v>
      </c>
      <c r="CE50" s="131">
        <f t="shared" si="29"/>
        <v>0</v>
      </c>
      <c r="CF50" s="131">
        <f t="shared" si="30"/>
        <v>0</v>
      </c>
      <c r="CG50" s="131">
        <f t="shared" si="31"/>
        <v>0</v>
      </c>
      <c r="CH50" s="132"/>
      <c r="CI50" s="132"/>
      <c r="CJ50" s="132"/>
      <c r="CK50" s="132">
        <v>1</v>
      </c>
      <c r="CL50" s="132"/>
      <c r="CM50" s="132"/>
      <c r="CN50" s="132"/>
      <c r="CO50" s="132"/>
      <c r="CP50" s="132"/>
      <c r="CQ50" s="132"/>
      <c r="CR50" s="133"/>
      <c r="CS50" s="132"/>
      <c r="CT50" s="132"/>
      <c r="CU50" s="132"/>
      <c r="CW50" s="131">
        <v>5</v>
      </c>
      <c r="CX50" s="134">
        <f t="shared" si="32"/>
        <v>0</v>
      </c>
      <c r="CZ50" s="136">
        <v>1.2250000000000001</v>
      </c>
      <c r="DA50" s="131">
        <f t="shared" si="33"/>
        <v>0</v>
      </c>
      <c r="DB50" s="131">
        <f t="shared" si="34"/>
        <v>0</v>
      </c>
    </row>
    <row r="51" spans="1:106" ht="18" customHeight="1">
      <c r="A51" s="123" t="s">
        <v>28938</v>
      </c>
      <c r="B51" s="123" t="s">
        <v>27868</v>
      </c>
      <c r="C51" s="123" t="s">
        <v>28878</v>
      </c>
      <c r="D51" s="427" t="s">
        <v>28939</v>
      </c>
      <c r="E51" s="1002" t="s">
        <v>28766</v>
      </c>
      <c r="F51" s="124">
        <v>1</v>
      </c>
      <c r="G51" s="81">
        <f t="shared" si="8"/>
        <v>0</v>
      </c>
      <c r="H51" s="791">
        <v>100</v>
      </c>
      <c r="I51" s="481">
        <f t="shared" si="9"/>
        <v>0</v>
      </c>
      <c r="J51" s="125">
        <f t="shared" si="35"/>
        <v>100</v>
      </c>
      <c r="K51" s="126">
        <f t="shared" si="10"/>
        <v>0</v>
      </c>
      <c r="L51" s="282"/>
      <c r="M51" s="387"/>
      <c r="N51" s="272"/>
      <c r="O51" s="273"/>
      <c r="P51" s="274"/>
      <c r="Q51" s="275"/>
      <c r="R51" s="276"/>
      <c r="S51" s="277"/>
      <c r="T51" s="370"/>
      <c r="U51" s="278"/>
      <c r="V51" s="279"/>
      <c r="W51" s="280"/>
      <c r="X51" s="281"/>
      <c r="Y51" s="277"/>
      <c r="Z51" s="369"/>
      <c r="AA51" s="296">
        <f t="shared" si="44"/>
        <v>0</v>
      </c>
      <c r="AB51" s="272"/>
      <c r="AC51" s="282"/>
      <c r="AD51" s="280">
        <f t="shared" si="37"/>
        <v>0</v>
      </c>
      <c r="AE51" s="676"/>
      <c r="AF51" s="280"/>
      <c r="AG51" s="277"/>
      <c r="BF51" s="131">
        <f t="shared" si="11"/>
        <v>0</v>
      </c>
      <c r="BG51" s="131">
        <f t="shared" si="12"/>
        <v>0</v>
      </c>
      <c r="BH51" s="131">
        <f t="shared" si="13"/>
        <v>0</v>
      </c>
      <c r="BI51" s="131">
        <f t="shared" si="14"/>
        <v>0</v>
      </c>
      <c r="BJ51" s="131">
        <f t="shared" si="15"/>
        <v>0</v>
      </c>
      <c r="BK51" s="131">
        <f t="shared" si="16"/>
        <v>0</v>
      </c>
      <c r="BL51" s="131">
        <f t="shared" si="17"/>
        <v>0</v>
      </c>
      <c r="BM51" s="132"/>
      <c r="BN51" s="132"/>
      <c r="BO51" s="132"/>
      <c r="BP51" s="132"/>
      <c r="BQ51" s="132"/>
      <c r="BR51" s="132"/>
      <c r="BS51" s="132">
        <v>1</v>
      </c>
      <c r="BT51" s="131">
        <f t="shared" si="18"/>
        <v>0</v>
      </c>
      <c r="BU51" s="131">
        <f t="shared" si="19"/>
        <v>0</v>
      </c>
      <c r="BV51" s="131">
        <f t="shared" si="20"/>
        <v>0</v>
      </c>
      <c r="BW51" s="131">
        <f t="shared" si="21"/>
        <v>0</v>
      </c>
      <c r="BX51" s="131">
        <f t="shared" si="22"/>
        <v>0</v>
      </c>
      <c r="BY51" s="131">
        <f t="shared" si="23"/>
        <v>0</v>
      </c>
      <c r="BZ51" s="131">
        <f t="shared" si="24"/>
        <v>0</v>
      </c>
      <c r="CA51" s="131">
        <f t="shared" si="25"/>
        <v>0</v>
      </c>
      <c r="CB51" s="131">
        <f t="shared" si="26"/>
        <v>0</v>
      </c>
      <c r="CC51" s="131">
        <f t="shared" si="27"/>
        <v>0</v>
      </c>
      <c r="CD51" s="131">
        <f t="shared" si="28"/>
        <v>0</v>
      </c>
      <c r="CE51" s="131">
        <f t="shared" si="29"/>
        <v>0</v>
      </c>
      <c r="CF51" s="131">
        <f t="shared" si="30"/>
        <v>0</v>
      </c>
      <c r="CG51" s="131">
        <f t="shared" si="31"/>
        <v>0</v>
      </c>
      <c r="CH51" s="132"/>
      <c r="CI51" s="132"/>
      <c r="CJ51" s="132">
        <v>1</v>
      </c>
      <c r="CK51" s="132"/>
      <c r="CL51" s="132"/>
      <c r="CM51" s="132"/>
      <c r="CN51" s="132"/>
      <c r="CO51" s="132"/>
      <c r="CP51" s="132"/>
      <c r="CQ51" s="132"/>
      <c r="CR51" s="133"/>
      <c r="CS51" s="132"/>
      <c r="CT51" s="132"/>
      <c r="CU51" s="132"/>
      <c r="CW51" s="131">
        <v>5</v>
      </c>
      <c r="CX51" s="134">
        <f t="shared" si="32"/>
        <v>0</v>
      </c>
      <c r="CZ51" s="136">
        <v>1.484</v>
      </c>
      <c r="DA51" s="131">
        <f t="shared" si="33"/>
        <v>0</v>
      </c>
      <c r="DB51" s="131">
        <f t="shared" si="34"/>
        <v>0</v>
      </c>
    </row>
    <row r="52" spans="1:106" ht="18" customHeight="1">
      <c r="A52" s="123" t="s">
        <v>28940</v>
      </c>
      <c r="B52" s="123" t="s">
        <v>27869</v>
      </c>
      <c r="C52" s="123" t="s">
        <v>28878</v>
      </c>
      <c r="D52" s="427" t="s">
        <v>28941</v>
      </c>
      <c r="E52" s="1002" t="s">
        <v>28766</v>
      </c>
      <c r="F52" s="124">
        <v>1</v>
      </c>
      <c r="G52" s="81">
        <f t="shared" si="8"/>
        <v>0</v>
      </c>
      <c r="H52" s="791">
        <v>100</v>
      </c>
      <c r="I52" s="481">
        <f t="shared" si="9"/>
        <v>0</v>
      </c>
      <c r="J52" s="125">
        <f t="shared" si="35"/>
        <v>100</v>
      </c>
      <c r="K52" s="126">
        <f t="shared" si="10"/>
        <v>0</v>
      </c>
      <c r="L52" s="282"/>
      <c r="M52" s="387"/>
      <c r="N52" s="272"/>
      <c r="O52" s="273"/>
      <c r="P52" s="274"/>
      <c r="Q52" s="275"/>
      <c r="R52" s="276"/>
      <c r="S52" s="277"/>
      <c r="T52" s="370"/>
      <c r="U52" s="278"/>
      <c r="V52" s="279"/>
      <c r="W52" s="280"/>
      <c r="X52" s="281"/>
      <c r="Y52" s="277"/>
      <c r="Z52" s="369"/>
      <c r="AA52" s="296">
        <f t="shared" si="44"/>
        <v>0</v>
      </c>
      <c r="AB52" s="272"/>
      <c r="AC52" s="282"/>
      <c r="AD52" s="280">
        <f t="shared" si="37"/>
        <v>0</v>
      </c>
      <c r="AE52" s="676"/>
      <c r="AF52" s="280"/>
      <c r="AG52" s="277"/>
      <c r="BF52" s="131">
        <f t="shared" si="11"/>
        <v>0</v>
      </c>
      <c r="BG52" s="131">
        <f t="shared" si="12"/>
        <v>0</v>
      </c>
      <c r="BH52" s="131">
        <f t="shared" si="13"/>
        <v>0</v>
      </c>
      <c r="BI52" s="131">
        <f t="shared" si="14"/>
        <v>0</v>
      </c>
      <c r="BJ52" s="131">
        <f t="shared" si="15"/>
        <v>0</v>
      </c>
      <c r="BK52" s="131">
        <f t="shared" si="16"/>
        <v>0</v>
      </c>
      <c r="BL52" s="131">
        <f t="shared" si="17"/>
        <v>0</v>
      </c>
      <c r="BM52" s="132"/>
      <c r="BN52" s="132"/>
      <c r="BO52" s="132"/>
      <c r="BP52" s="132"/>
      <c r="BQ52" s="132"/>
      <c r="BR52" s="132"/>
      <c r="BS52" s="132">
        <v>1</v>
      </c>
      <c r="BT52" s="131">
        <f t="shared" si="18"/>
        <v>0</v>
      </c>
      <c r="BU52" s="131">
        <f t="shared" si="19"/>
        <v>0</v>
      </c>
      <c r="BV52" s="131">
        <f t="shared" si="20"/>
        <v>0</v>
      </c>
      <c r="BW52" s="131">
        <f t="shared" si="21"/>
        <v>0</v>
      </c>
      <c r="BX52" s="131">
        <f t="shared" si="22"/>
        <v>0</v>
      </c>
      <c r="BY52" s="131">
        <f t="shared" si="23"/>
        <v>0</v>
      </c>
      <c r="BZ52" s="131">
        <f t="shared" si="24"/>
        <v>0</v>
      </c>
      <c r="CA52" s="131">
        <f t="shared" si="25"/>
        <v>0</v>
      </c>
      <c r="CB52" s="131">
        <f t="shared" si="26"/>
        <v>0</v>
      </c>
      <c r="CC52" s="131">
        <f t="shared" si="27"/>
        <v>0</v>
      </c>
      <c r="CD52" s="131">
        <f t="shared" si="28"/>
        <v>0</v>
      </c>
      <c r="CE52" s="131">
        <f t="shared" si="29"/>
        <v>0</v>
      </c>
      <c r="CF52" s="131">
        <f t="shared" si="30"/>
        <v>0</v>
      </c>
      <c r="CG52" s="131">
        <f t="shared" si="31"/>
        <v>0</v>
      </c>
      <c r="CH52" s="132"/>
      <c r="CI52" s="132"/>
      <c r="CJ52" s="132"/>
      <c r="CK52" s="132">
        <v>1</v>
      </c>
      <c r="CL52" s="132"/>
      <c r="CM52" s="132"/>
      <c r="CN52" s="132"/>
      <c r="CO52" s="132"/>
      <c r="CP52" s="132"/>
      <c r="CQ52" s="132"/>
      <c r="CR52" s="133"/>
      <c r="CS52" s="132"/>
      <c r="CT52" s="132"/>
      <c r="CU52" s="132"/>
      <c r="CW52" s="131">
        <v>5</v>
      </c>
      <c r="CX52" s="134">
        <f t="shared" si="32"/>
        <v>0</v>
      </c>
      <c r="CZ52" s="136">
        <v>1.262</v>
      </c>
      <c r="DA52" s="131">
        <f t="shared" si="33"/>
        <v>0</v>
      </c>
      <c r="DB52" s="131">
        <f t="shared" si="34"/>
        <v>0</v>
      </c>
    </row>
    <row r="53" spans="1:106" ht="18" customHeight="1">
      <c r="A53" s="123" t="s">
        <v>28942</v>
      </c>
      <c r="B53" s="123" t="s">
        <v>27870</v>
      </c>
      <c r="C53" s="123" t="s">
        <v>28878</v>
      </c>
      <c r="D53" s="427" t="s">
        <v>28943</v>
      </c>
      <c r="E53" s="1002" t="s">
        <v>28766</v>
      </c>
      <c r="F53" s="124">
        <v>1</v>
      </c>
      <c r="G53" s="81">
        <f>SUM(M53:AD53)</f>
        <v>0</v>
      </c>
      <c r="H53" s="791">
        <v>100</v>
      </c>
      <c r="I53" s="481">
        <f t="shared" si="9"/>
        <v>0</v>
      </c>
      <c r="J53" s="125">
        <f t="shared" si="35"/>
        <v>100</v>
      </c>
      <c r="K53" s="126">
        <f t="shared" si="10"/>
        <v>0</v>
      </c>
      <c r="L53" s="282"/>
      <c r="M53" s="387"/>
      <c r="N53" s="272"/>
      <c r="O53" s="273"/>
      <c r="P53" s="274"/>
      <c r="Q53" s="275"/>
      <c r="R53" s="276"/>
      <c r="S53" s="277"/>
      <c r="T53" s="370"/>
      <c r="U53" s="278"/>
      <c r="V53" s="279"/>
      <c r="W53" s="280"/>
      <c r="X53" s="281"/>
      <c r="Y53" s="277"/>
      <c r="Z53" s="369"/>
      <c r="AA53" s="296">
        <f t="shared" si="44"/>
        <v>0</v>
      </c>
      <c r="AB53" s="272"/>
      <c r="AC53" s="282"/>
      <c r="AD53" s="280">
        <f t="shared" si="37"/>
        <v>0</v>
      </c>
      <c r="AE53" s="676"/>
      <c r="AF53" s="280"/>
      <c r="AG53" s="277"/>
      <c r="BF53" s="131">
        <f t="shared" si="11"/>
        <v>0</v>
      </c>
      <c r="BG53" s="131">
        <f t="shared" si="12"/>
        <v>0</v>
      </c>
      <c r="BH53" s="131">
        <f t="shared" si="13"/>
        <v>0</v>
      </c>
      <c r="BI53" s="131">
        <f t="shared" si="14"/>
        <v>0</v>
      </c>
      <c r="BJ53" s="131">
        <f t="shared" si="15"/>
        <v>0</v>
      </c>
      <c r="BK53" s="131">
        <f t="shared" si="16"/>
        <v>0</v>
      </c>
      <c r="BL53" s="131">
        <f t="shared" si="17"/>
        <v>0</v>
      </c>
      <c r="BM53" s="132"/>
      <c r="BN53" s="132"/>
      <c r="BO53" s="132"/>
      <c r="BP53" s="132"/>
      <c r="BQ53" s="132"/>
      <c r="BR53" s="132"/>
      <c r="BS53" s="132">
        <v>1</v>
      </c>
      <c r="BT53" s="131">
        <f t="shared" si="18"/>
        <v>0</v>
      </c>
      <c r="BU53" s="131">
        <f t="shared" si="19"/>
        <v>0</v>
      </c>
      <c r="BV53" s="131">
        <f t="shared" si="20"/>
        <v>0</v>
      </c>
      <c r="BW53" s="131">
        <f t="shared" si="21"/>
        <v>0</v>
      </c>
      <c r="BX53" s="131">
        <f t="shared" si="22"/>
        <v>0</v>
      </c>
      <c r="BY53" s="131">
        <f t="shared" si="23"/>
        <v>0</v>
      </c>
      <c r="BZ53" s="131">
        <f t="shared" si="24"/>
        <v>0</v>
      </c>
      <c r="CA53" s="131">
        <f t="shared" si="25"/>
        <v>0</v>
      </c>
      <c r="CB53" s="131">
        <f t="shared" si="26"/>
        <v>0</v>
      </c>
      <c r="CC53" s="131">
        <f t="shared" si="27"/>
        <v>0</v>
      </c>
      <c r="CD53" s="131">
        <f t="shared" si="28"/>
        <v>0</v>
      </c>
      <c r="CE53" s="131">
        <f t="shared" si="29"/>
        <v>0</v>
      </c>
      <c r="CF53" s="131">
        <f t="shared" si="30"/>
        <v>0</v>
      </c>
      <c r="CG53" s="131">
        <f t="shared" si="31"/>
        <v>0</v>
      </c>
      <c r="CH53" s="132"/>
      <c r="CI53" s="132"/>
      <c r="CJ53" s="132">
        <v>1</v>
      </c>
      <c r="CK53" s="132"/>
      <c r="CL53" s="132"/>
      <c r="CM53" s="132"/>
      <c r="CN53" s="132"/>
      <c r="CO53" s="132"/>
      <c r="CP53" s="132"/>
      <c r="CQ53" s="132"/>
      <c r="CR53" s="133"/>
      <c r="CS53" s="132"/>
      <c r="CT53" s="132"/>
      <c r="CU53" s="132"/>
      <c r="CW53" s="131">
        <v>5</v>
      </c>
      <c r="CX53" s="134">
        <f t="shared" si="32"/>
        <v>0</v>
      </c>
      <c r="CZ53" s="136">
        <v>1.0669999999999999</v>
      </c>
      <c r="DA53" s="131">
        <f t="shared" si="33"/>
        <v>0</v>
      </c>
      <c r="DB53" s="131">
        <f t="shared" si="34"/>
        <v>0</v>
      </c>
    </row>
    <row r="54" spans="1:106" ht="18" customHeight="1">
      <c r="A54" s="123" t="s">
        <v>28944</v>
      </c>
      <c r="B54" s="123" t="s">
        <v>27871</v>
      </c>
      <c r="C54" s="123" t="s">
        <v>28878</v>
      </c>
      <c r="D54" s="427" t="s">
        <v>28945</v>
      </c>
      <c r="E54" s="1002" t="s">
        <v>28766</v>
      </c>
      <c r="F54" s="124">
        <v>1</v>
      </c>
      <c r="G54" s="81">
        <f t="shared" si="8"/>
        <v>0</v>
      </c>
      <c r="H54" s="791">
        <v>100</v>
      </c>
      <c r="I54" s="481">
        <f t="shared" si="9"/>
        <v>0</v>
      </c>
      <c r="J54" s="125">
        <f t="shared" si="35"/>
        <v>100</v>
      </c>
      <c r="K54" s="126">
        <f t="shared" si="10"/>
        <v>0</v>
      </c>
      <c r="L54" s="282"/>
      <c r="M54" s="387"/>
      <c r="N54" s="272"/>
      <c r="O54" s="273"/>
      <c r="P54" s="274"/>
      <c r="Q54" s="275"/>
      <c r="R54" s="276"/>
      <c r="S54" s="277"/>
      <c r="T54" s="370"/>
      <c r="U54" s="278"/>
      <c r="V54" s="279"/>
      <c r="W54" s="280"/>
      <c r="X54" s="281"/>
      <c r="Y54" s="277"/>
      <c r="Z54" s="369"/>
      <c r="AA54" s="296">
        <f t="shared" si="44"/>
        <v>0</v>
      </c>
      <c r="AB54" s="272"/>
      <c r="AC54" s="282"/>
      <c r="AD54" s="280">
        <f t="shared" si="37"/>
        <v>0</v>
      </c>
      <c r="AE54" s="676"/>
      <c r="AF54" s="280"/>
      <c r="AG54" s="277"/>
      <c r="BF54" s="131">
        <f t="shared" si="11"/>
        <v>0</v>
      </c>
      <c r="BG54" s="131">
        <f t="shared" si="12"/>
        <v>0</v>
      </c>
      <c r="BH54" s="131">
        <f t="shared" si="13"/>
        <v>0</v>
      </c>
      <c r="BI54" s="131">
        <f t="shared" si="14"/>
        <v>0</v>
      </c>
      <c r="BJ54" s="131">
        <f t="shared" si="15"/>
        <v>0</v>
      </c>
      <c r="BK54" s="131">
        <f t="shared" si="16"/>
        <v>0</v>
      </c>
      <c r="BL54" s="131">
        <f t="shared" si="17"/>
        <v>0</v>
      </c>
      <c r="BM54" s="132"/>
      <c r="BN54" s="132"/>
      <c r="BO54" s="132"/>
      <c r="BP54" s="132"/>
      <c r="BQ54" s="132"/>
      <c r="BR54" s="132"/>
      <c r="BS54" s="132">
        <v>1</v>
      </c>
      <c r="BT54" s="131">
        <f t="shared" si="18"/>
        <v>0</v>
      </c>
      <c r="BU54" s="131">
        <f t="shared" si="19"/>
        <v>0</v>
      </c>
      <c r="BV54" s="131">
        <f t="shared" si="20"/>
        <v>0</v>
      </c>
      <c r="BW54" s="131">
        <f t="shared" si="21"/>
        <v>0</v>
      </c>
      <c r="BX54" s="131">
        <f t="shared" si="22"/>
        <v>0</v>
      </c>
      <c r="BY54" s="131">
        <f t="shared" si="23"/>
        <v>0</v>
      </c>
      <c r="BZ54" s="131">
        <f t="shared" si="24"/>
        <v>0</v>
      </c>
      <c r="CA54" s="131">
        <f t="shared" si="25"/>
        <v>0</v>
      </c>
      <c r="CB54" s="131">
        <f t="shared" si="26"/>
        <v>0</v>
      </c>
      <c r="CC54" s="131">
        <f t="shared" si="27"/>
        <v>0</v>
      </c>
      <c r="CD54" s="131">
        <f t="shared" si="28"/>
        <v>0</v>
      </c>
      <c r="CE54" s="131">
        <f t="shared" si="29"/>
        <v>0</v>
      </c>
      <c r="CF54" s="131">
        <f t="shared" si="30"/>
        <v>0</v>
      </c>
      <c r="CG54" s="131">
        <f t="shared" si="31"/>
        <v>0</v>
      </c>
      <c r="CH54" s="132"/>
      <c r="CI54" s="132"/>
      <c r="CJ54" s="132"/>
      <c r="CK54" s="132"/>
      <c r="CL54" s="132"/>
      <c r="CM54" s="132">
        <v>1</v>
      </c>
      <c r="CN54" s="132"/>
      <c r="CO54" s="132"/>
      <c r="CP54" s="132"/>
      <c r="CQ54" s="132"/>
      <c r="CR54" s="133"/>
      <c r="CS54" s="132"/>
      <c r="CT54" s="132"/>
      <c r="CU54" s="132"/>
      <c r="CW54" s="131">
        <v>5</v>
      </c>
      <c r="CX54" s="134">
        <f t="shared" si="32"/>
        <v>0</v>
      </c>
      <c r="CZ54" s="136">
        <v>1.4790000000000001</v>
      </c>
      <c r="DA54" s="131">
        <f t="shared" ref="DA54:DA88" si="52">G54</f>
        <v>0</v>
      </c>
      <c r="DB54" s="131">
        <f t="shared" si="34"/>
        <v>0</v>
      </c>
    </row>
    <row r="55" spans="1:106" ht="18" customHeight="1">
      <c r="A55" s="123" t="s">
        <v>28946</v>
      </c>
      <c r="B55" s="123" t="s">
        <v>27872</v>
      </c>
      <c r="C55" s="123" t="s">
        <v>28878</v>
      </c>
      <c r="D55" s="427" t="s">
        <v>28947</v>
      </c>
      <c r="E55" s="1002" t="s">
        <v>28763</v>
      </c>
      <c r="F55" s="124">
        <v>5</v>
      </c>
      <c r="G55" s="81">
        <f t="shared" si="8"/>
        <v>0</v>
      </c>
      <c r="H55" s="790">
        <v>300</v>
      </c>
      <c r="I55" s="481">
        <f t="shared" si="9"/>
        <v>0</v>
      </c>
      <c r="J55" s="125">
        <f t="shared" si="35"/>
        <v>300</v>
      </c>
      <c r="K55" s="126">
        <f t="shared" si="10"/>
        <v>0</v>
      </c>
      <c r="L55" s="282"/>
      <c r="M55" s="387"/>
      <c r="N55" s="272"/>
      <c r="O55" s="273"/>
      <c r="P55" s="274"/>
      <c r="Q55" s="275"/>
      <c r="R55" s="276"/>
      <c r="S55" s="277"/>
      <c r="T55" s="370"/>
      <c r="U55" s="278"/>
      <c r="V55" s="279"/>
      <c r="W55" s="280"/>
      <c r="X55" s="281"/>
      <c r="Y55" s="277"/>
      <c r="Z55" s="369"/>
      <c r="AA55" s="277">
        <f t="shared" si="38"/>
        <v>0</v>
      </c>
      <c r="AB55" s="272"/>
      <c r="AC55" s="282"/>
      <c r="AD55" s="280">
        <f t="shared" si="37"/>
        <v>0</v>
      </c>
      <c r="AE55" s="676"/>
      <c r="AF55" s="280"/>
      <c r="AG55" s="277"/>
      <c r="BF55" s="131">
        <f t="shared" si="11"/>
        <v>0</v>
      </c>
      <c r="BG55" s="131">
        <f t="shared" si="12"/>
        <v>0</v>
      </c>
      <c r="BH55" s="131">
        <f t="shared" si="13"/>
        <v>0</v>
      </c>
      <c r="BI55" s="131">
        <f t="shared" si="14"/>
        <v>0</v>
      </c>
      <c r="BJ55" s="131">
        <f t="shared" si="15"/>
        <v>0</v>
      </c>
      <c r="BK55" s="131">
        <f t="shared" si="16"/>
        <v>0</v>
      </c>
      <c r="BL55" s="131">
        <f t="shared" si="17"/>
        <v>0</v>
      </c>
      <c r="BM55" s="132"/>
      <c r="BN55" s="132"/>
      <c r="BO55" s="132"/>
      <c r="BP55" s="132"/>
      <c r="BQ55" s="132"/>
      <c r="BR55" s="132">
        <v>5</v>
      </c>
      <c r="BS55" s="132"/>
      <c r="BT55" s="131">
        <f t="shared" si="18"/>
        <v>0</v>
      </c>
      <c r="BU55" s="131">
        <f t="shared" si="19"/>
        <v>0</v>
      </c>
      <c r="BV55" s="131">
        <f t="shared" si="20"/>
        <v>0</v>
      </c>
      <c r="BW55" s="131">
        <f t="shared" si="21"/>
        <v>0</v>
      </c>
      <c r="BX55" s="131">
        <f t="shared" si="22"/>
        <v>0</v>
      </c>
      <c r="BY55" s="131">
        <f t="shared" si="23"/>
        <v>0</v>
      </c>
      <c r="BZ55" s="131">
        <f t="shared" si="24"/>
        <v>0</v>
      </c>
      <c r="CA55" s="131">
        <f t="shared" si="25"/>
        <v>0</v>
      </c>
      <c r="CB55" s="131">
        <f t="shared" si="26"/>
        <v>0</v>
      </c>
      <c r="CC55" s="131">
        <f t="shared" si="27"/>
        <v>0</v>
      </c>
      <c r="CD55" s="131">
        <f t="shared" si="28"/>
        <v>0</v>
      </c>
      <c r="CE55" s="131">
        <f t="shared" si="29"/>
        <v>0</v>
      </c>
      <c r="CF55" s="131">
        <f t="shared" si="30"/>
        <v>0</v>
      </c>
      <c r="CG55" s="131">
        <f t="shared" si="31"/>
        <v>0</v>
      </c>
      <c r="CH55" s="132"/>
      <c r="CI55" s="132"/>
      <c r="CJ55" s="132"/>
      <c r="CK55" s="132"/>
      <c r="CL55" s="132"/>
      <c r="CM55" s="132">
        <v>1</v>
      </c>
      <c r="CN55" s="132">
        <v>3</v>
      </c>
      <c r="CO55" s="132"/>
      <c r="CP55" s="132">
        <v>1</v>
      </c>
      <c r="CQ55" s="132"/>
      <c r="CR55" s="133"/>
      <c r="CS55" s="132"/>
      <c r="CT55" s="132"/>
      <c r="CU55" s="132"/>
      <c r="CW55" s="131">
        <v>21</v>
      </c>
      <c r="CX55" s="134">
        <f t="shared" si="32"/>
        <v>0</v>
      </c>
      <c r="CZ55" s="136">
        <v>4.2690000000000001</v>
      </c>
      <c r="DA55" s="131">
        <f t="shared" si="52"/>
        <v>0</v>
      </c>
      <c r="DB55" s="131">
        <f t="shared" si="34"/>
        <v>0</v>
      </c>
    </row>
    <row r="56" spans="1:106" ht="18" customHeight="1">
      <c r="A56" s="123" t="s">
        <v>28948</v>
      </c>
      <c r="B56" s="123" t="s">
        <v>27873</v>
      </c>
      <c r="C56" s="123" t="s">
        <v>28878</v>
      </c>
      <c r="D56" s="427" t="s">
        <v>28949</v>
      </c>
      <c r="E56" s="1002" t="s">
        <v>28763</v>
      </c>
      <c r="F56" s="124">
        <v>5</v>
      </c>
      <c r="G56" s="81">
        <f t="shared" si="8"/>
        <v>0</v>
      </c>
      <c r="H56" s="790">
        <v>220</v>
      </c>
      <c r="I56" s="481">
        <f t="shared" si="9"/>
        <v>0</v>
      </c>
      <c r="J56" s="125">
        <f t="shared" si="35"/>
        <v>220</v>
      </c>
      <c r="K56" s="126">
        <f t="shared" si="10"/>
        <v>0</v>
      </c>
      <c r="L56" s="282"/>
      <c r="M56" s="387"/>
      <c r="N56" s="272"/>
      <c r="O56" s="273"/>
      <c r="P56" s="274"/>
      <c r="Q56" s="275"/>
      <c r="R56" s="276"/>
      <c r="S56" s="277"/>
      <c r="T56" s="370"/>
      <c r="U56" s="278"/>
      <c r="V56" s="279"/>
      <c r="W56" s="280"/>
      <c r="X56" s="281"/>
      <c r="Y56" s="277"/>
      <c r="Z56" s="369"/>
      <c r="AA56" s="277">
        <f t="shared" si="38"/>
        <v>0</v>
      </c>
      <c r="AB56" s="272"/>
      <c r="AC56" s="282"/>
      <c r="AD56" s="280">
        <f t="shared" si="37"/>
        <v>0</v>
      </c>
      <c r="AE56" s="676"/>
      <c r="AF56" s="280"/>
      <c r="AG56" s="277"/>
      <c r="BF56" s="131">
        <f t="shared" si="11"/>
        <v>0</v>
      </c>
      <c r="BG56" s="131">
        <f t="shared" si="12"/>
        <v>0</v>
      </c>
      <c r="BH56" s="131">
        <f t="shared" si="13"/>
        <v>0</v>
      </c>
      <c r="BI56" s="131">
        <f t="shared" si="14"/>
        <v>0</v>
      </c>
      <c r="BJ56" s="131">
        <f t="shared" si="15"/>
        <v>0</v>
      </c>
      <c r="BK56" s="131">
        <f t="shared" si="16"/>
        <v>0</v>
      </c>
      <c r="BL56" s="131">
        <f t="shared" si="17"/>
        <v>0</v>
      </c>
      <c r="BM56" s="132"/>
      <c r="BN56" s="132"/>
      <c r="BO56" s="132"/>
      <c r="BP56" s="132"/>
      <c r="BQ56" s="132"/>
      <c r="BR56" s="132">
        <v>5</v>
      </c>
      <c r="BS56" s="132"/>
      <c r="BT56" s="131">
        <f t="shared" si="18"/>
        <v>0</v>
      </c>
      <c r="BU56" s="131">
        <f t="shared" si="19"/>
        <v>0</v>
      </c>
      <c r="BV56" s="131">
        <f t="shared" si="20"/>
        <v>0</v>
      </c>
      <c r="BW56" s="131">
        <f t="shared" si="21"/>
        <v>0</v>
      </c>
      <c r="BX56" s="131">
        <f t="shared" si="22"/>
        <v>0</v>
      </c>
      <c r="BY56" s="131">
        <f t="shared" si="23"/>
        <v>0</v>
      </c>
      <c r="BZ56" s="131">
        <f t="shared" si="24"/>
        <v>0</v>
      </c>
      <c r="CA56" s="131">
        <f t="shared" si="25"/>
        <v>0</v>
      </c>
      <c r="CB56" s="131">
        <f t="shared" si="26"/>
        <v>0</v>
      </c>
      <c r="CC56" s="131">
        <f t="shared" si="27"/>
        <v>0</v>
      </c>
      <c r="CD56" s="131">
        <f t="shared" si="28"/>
        <v>0</v>
      </c>
      <c r="CE56" s="131">
        <f t="shared" si="29"/>
        <v>0</v>
      </c>
      <c r="CF56" s="131">
        <f t="shared" si="30"/>
        <v>0</v>
      </c>
      <c r="CG56" s="131">
        <f t="shared" si="31"/>
        <v>0</v>
      </c>
      <c r="CH56" s="132"/>
      <c r="CI56" s="132"/>
      <c r="CJ56" s="132"/>
      <c r="CK56" s="132"/>
      <c r="CL56" s="132">
        <v>2</v>
      </c>
      <c r="CM56" s="132">
        <v>1</v>
      </c>
      <c r="CN56" s="132">
        <v>2</v>
      </c>
      <c r="CO56" s="132"/>
      <c r="CP56" s="132"/>
      <c r="CQ56" s="132"/>
      <c r="CR56" s="133"/>
      <c r="CS56" s="132"/>
      <c r="CT56" s="132"/>
      <c r="CU56" s="132"/>
      <c r="CW56" s="131">
        <v>18</v>
      </c>
      <c r="CX56" s="134">
        <f t="shared" si="32"/>
        <v>0</v>
      </c>
      <c r="CZ56" s="136">
        <v>3.0939999999999999</v>
      </c>
      <c r="DA56" s="131">
        <f t="shared" si="52"/>
        <v>0</v>
      </c>
      <c r="DB56" s="131">
        <f t="shared" si="34"/>
        <v>0</v>
      </c>
    </row>
    <row r="57" spans="1:106" ht="18" customHeight="1">
      <c r="A57" s="123" t="s">
        <v>28950</v>
      </c>
      <c r="B57" s="123" t="s">
        <v>27874</v>
      </c>
      <c r="C57" s="123" t="s">
        <v>28878</v>
      </c>
      <c r="D57" s="427" t="s">
        <v>28951</v>
      </c>
      <c r="E57" s="1002" t="s">
        <v>28763</v>
      </c>
      <c r="F57" s="124">
        <v>5</v>
      </c>
      <c r="G57" s="81">
        <f t="shared" si="8"/>
        <v>0</v>
      </c>
      <c r="H57" s="791">
        <v>130</v>
      </c>
      <c r="I57" s="481">
        <f t="shared" si="9"/>
        <v>0</v>
      </c>
      <c r="J57" s="125">
        <f t="shared" si="35"/>
        <v>130</v>
      </c>
      <c r="K57" s="126">
        <f t="shared" si="10"/>
        <v>0</v>
      </c>
      <c r="L57" s="282"/>
      <c r="M57" s="387"/>
      <c r="N57" s="272"/>
      <c r="O57" s="273"/>
      <c r="P57" s="274"/>
      <c r="Q57" s="275"/>
      <c r="R57" s="276"/>
      <c r="S57" s="277"/>
      <c r="T57" s="370"/>
      <c r="U57" s="278"/>
      <c r="V57" s="279"/>
      <c r="W57" s="280"/>
      <c r="X57" s="281"/>
      <c r="Y57" s="277"/>
      <c r="Z57" s="369"/>
      <c r="AA57" s="277">
        <f t="shared" si="38"/>
        <v>0</v>
      </c>
      <c r="AB57" s="272"/>
      <c r="AC57" s="282"/>
      <c r="AD57" s="280">
        <f t="shared" si="37"/>
        <v>0</v>
      </c>
      <c r="AE57" s="676"/>
      <c r="AF57" s="280"/>
      <c r="AG57" s="277"/>
      <c r="BF57" s="131">
        <f t="shared" si="11"/>
        <v>0</v>
      </c>
      <c r="BG57" s="131">
        <f t="shared" si="12"/>
        <v>0</v>
      </c>
      <c r="BH57" s="131">
        <f t="shared" si="13"/>
        <v>0</v>
      </c>
      <c r="BI57" s="131">
        <f t="shared" si="14"/>
        <v>0</v>
      </c>
      <c r="BJ57" s="131">
        <f t="shared" si="15"/>
        <v>0</v>
      </c>
      <c r="BK57" s="131">
        <f t="shared" si="16"/>
        <v>0</v>
      </c>
      <c r="BL57" s="131">
        <f t="shared" si="17"/>
        <v>0</v>
      </c>
      <c r="BM57" s="132"/>
      <c r="BN57" s="132"/>
      <c r="BO57" s="132"/>
      <c r="BP57" s="132">
        <v>5</v>
      </c>
      <c r="BQ57" s="132"/>
      <c r="BR57" s="132"/>
      <c r="BS57" s="132"/>
      <c r="BT57" s="131">
        <f t="shared" si="18"/>
        <v>0</v>
      </c>
      <c r="BU57" s="131">
        <f t="shared" si="19"/>
        <v>0</v>
      </c>
      <c r="BV57" s="131">
        <f t="shared" si="20"/>
        <v>0</v>
      </c>
      <c r="BW57" s="131">
        <f t="shared" si="21"/>
        <v>0</v>
      </c>
      <c r="BX57" s="131">
        <f t="shared" si="22"/>
        <v>0</v>
      </c>
      <c r="BY57" s="131">
        <f t="shared" si="23"/>
        <v>0</v>
      </c>
      <c r="BZ57" s="131">
        <f t="shared" si="24"/>
        <v>0</v>
      </c>
      <c r="CA57" s="131">
        <f t="shared" si="25"/>
        <v>0</v>
      </c>
      <c r="CB57" s="131">
        <f t="shared" si="26"/>
        <v>0</v>
      </c>
      <c r="CC57" s="131">
        <f t="shared" si="27"/>
        <v>0</v>
      </c>
      <c r="CD57" s="131">
        <f t="shared" si="28"/>
        <v>0</v>
      </c>
      <c r="CE57" s="131">
        <f t="shared" si="29"/>
        <v>0</v>
      </c>
      <c r="CF57" s="131">
        <f t="shared" si="30"/>
        <v>0</v>
      </c>
      <c r="CG57" s="131">
        <f t="shared" si="31"/>
        <v>0</v>
      </c>
      <c r="CH57" s="132"/>
      <c r="CI57" s="132">
        <v>1</v>
      </c>
      <c r="CJ57" s="132">
        <v>4</v>
      </c>
      <c r="CK57" s="132"/>
      <c r="CL57" s="132"/>
      <c r="CM57" s="132"/>
      <c r="CN57" s="132"/>
      <c r="CO57" s="132"/>
      <c r="CP57" s="132"/>
      <c r="CQ57" s="132"/>
      <c r="CR57" s="133"/>
      <c r="CS57" s="132"/>
      <c r="CT57" s="132"/>
      <c r="CU57" s="132"/>
      <c r="CW57" s="131">
        <v>15</v>
      </c>
      <c r="CX57" s="134">
        <f t="shared" si="32"/>
        <v>0</v>
      </c>
      <c r="CZ57" s="136">
        <v>1.7490000000000001</v>
      </c>
      <c r="DA57" s="131">
        <f t="shared" si="52"/>
        <v>0</v>
      </c>
      <c r="DB57" s="131">
        <f t="shared" si="34"/>
        <v>0</v>
      </c>
    </row>
    <row r="58" spans="1:106" ht="18" customHeight="1">
      <c r="A58" s="123" t="s">
        <v>28952</v>
      </c>
      <c r="B58" s="123" t="s">
        <v>27875</v>
      </c>
      <c r="C58" s="123" t="s">
        <v>28878</v>
      </c>
      <c r="D58" s="427" t="s">
        <v>28953</v>
      </c>
      <c r="E58" s="1002" t="s">
        <v>28763</v>
      </c>
      <c r="F58" s="124">
        <v>5</v>
      </c>
      <c r="G58" s="81">
        <f t="shared" si="8"/>
        <v>0</v>
      </c>
      <c r="H58" s="791">
        <v>170</v>
      </c>
      <c r="I58" s="481">
        <f t="shared" si="9"/>
        <v>0</v>
      </c>
      <c r="J58" s="125">
        <f t="shared" si="35"/>
        <v>170</v>
      </c>
      <c r="K58" s="126">
        <f t="shared" si="10"/>
        <v>0</v>
      </c>
      <c r="L58" s="282"/>
      <c r="M58" s="387"/>
      <c r="N58" s="272"/>
      <c r="O58" s="273"/>
      <c r="P58" s="274"/>
      <c r="Q58" s="275"/>
      <c r="R58" s="276"/>
      <c r="S58" s="277"/>
      <c r="T58" s="370"/>
      <c r="U58" s="278"/>
      <c r="V58" s="279"/>
      <c r="W58" s="280"/>
      <c r="X58" s="281"/>
      <c r="Y58" s="277"/>
      <c r="Z58" s="369"/>
      <c r="AA58" s="277">
        <f t="shared" si="38"/>
        <v>0</v>
      </c>
      <c r="AB58" s="272"/>
      <c r="AC58" s="282"/>
      <c r="AD58" s="280">
        <f t="shared" si="37"/>
        <v>0</v>
      </c>
      <c r="AE58" s="676"/>
      <c r="AF58" s="280"/>
      <c r="AG58" s="277"/>
      <c r="BF58" s="131">
        <f t="shared" si="11"/>
        <v>0</v>
      </c>
      <c r="BG58" s="131">
        <f t="shared" si="12"/>
        <v>0</v>
      </c>
      <c r="BH58" s="131">
        <f t="shared" si="13"/>
        <v>0</v>
      </c>
      <c r="BI58" s="131">
        <f t="shared" si="14"/>
        <v>0</v>
      </c>
      <c r="BJ58" s="131">
        <f t="shared" si="15"/>
        <v>0</v>
      </c>
      <c r="BK58" s="131">
        <f t="shared" si="16"/>
        <v>0</v>
      </c>
      <c r="BL58" s="131">
        <f t="shared" si="17"/>
        <v>0</v>
      </c>
      <c r="BM58" s="132"/>
      <c r="BN58" s="132"/>
      <c r="BO58" s="132"/>
      <c r="BP58" s="132">
        <v>5</v>
      </c>
      <c r="BQ58" s="132"/>
      <c r="BR58" s="132"/>
      <c r="BS58" s="132"/>
      <c r="BT58" s="131">
        <f t="shared" si="18"/>
        <v>0</v>
      </c>
      <c r="BU58" s="131">
        <f t="shared" si="19"/>
        <v>0</v>
      </c>
      <c r="BV58" s="131">
        <f t="shared" si="20"/>
        <v>0</v>
      </c>
      <c r="BW58" s="131">
        <f t="shared" si="21"/>
        <v>0</v>
      </c>
      <c r="BX58" s="131">
        <f t="shared" si="22"/>
        <v>0</v>
      </c>
      <c r="BY58" s="131">
        <f t="shared" si="23"/>
        <v>0</v>
      </c>
      <c r="BZ58" s="131">
        <f t="shared" si="24"/>
        <v>0</v>
      </c>
      <c r="CA58" s="131">
        <f t="shared" si="25"/>
        <v>0</v>
      </c>
      <c r="CB58" s="131">
        <f t="shared" si="26"/>
        <v>0</v>
      </c>
      <c r="CC58" s="131">
        <f t="shared" si="27"/>
        <v>0</v>
      </c>
      <c r="CD58" s="131">
        <f t="shared" si="28"/>
        <v>0</v>
      </c>
      <c r="CE58" s="131">
        <f t="shared" si="29"/>
        <v>0</v>
      </c>
      <c r="CF58" s="131">
        <f t="shared" si="30"/>
        <v>0</v>
      </c>
      <c r="CG58" s="131">
        <f t="shared" si="31"/>
        <v>0</v>
      </c>
      <c r="CH58" s="132"/>
      <c r="CI58" s="132">
        <v>1</v>
      </c>
      <c r="CJ58" s="132">
        <v>3</v>
      </c>
      <c r="CK58" s="132">
        <v>1</v>
      </c>
      <c r="CL58" s="132"/>
      <c r="CM58" s="132"/>
      <c r="CN58" s="132"/>
      <c r="CO58" s="132"/>
      <c r="CP58" s="132"/>
      <c r="CQ58" s="132"/>
      <c r="CR58" s="133"/>
      <c r="CS58" s="132"/>
      <c r="CT58" s="132"/>
      <c r="CU58" s="132"/>
      <c r="CW58" s="131">
        <v>15</v>
      </c>
      <c r="CX58" s="134">
        <f t="shared" si="32"/>
        <v>0</v>
      </c>
      <c r="CZ58" s="136">
        <v>2.464</v>
      </c>
      <c r="DA58" s="131">
        <f t="shared" si="52"/>
        <v>0</v>
      </c>
      <c r="DB58" s="131">
        <f t="shared" si="34"/>
        <v>0</v>
      </c>
    </row>
    <row r="59" spans="1:106" ht="18" customHeight="1">
      <c r="A59" s="123" t="s">
        <v>28954</v>
      </c>
      <c r="B59" s="123" t="s">
        <v>27876</v>
      </c>
      <c r="C59" s="123" t="s">
        <v>28878</v>
      </c>
      <c r="D59" s="427" t="s">
        <v>28955</v>
      </c>
      <c r="E59" s="1002" t="s">
        <v>28763</v>
      </c>
      <c r="F59" s="124">
        <v>5</v>
      </c>
      <c r="G59" s="81">
        <f t="shared" si="8"/>
        <v>0</v>
      </c>
      <c r="H59" s="791">
        <v>180</v>
      </c>
      <c r="I59" s="481">
        <f t="shared" si="9"/>
        <v>0</v>
      </c>
      <c r="J59" s="125">
        <f t="shared" si="35"/>
        <v>180</v>
      </c>
      <c r="K59" s="126">
        <f t="shared" si="10"/>
        <v>0</v>
      </c>
      <c r="L59" s="282"/>
      <c r="M59" s="387"/>
      <c r="N59" s="272"/>
      <c r="O59" s="273"/>
      <c r="P59" s="274"/>
      <c r="Q59" s="275"/>
      <c r="R59" s="276"/>
      <c r="S59" s="277"/>
      <c r="T59" s="370"/>
      <c r="U59" s="278"/>
      <c r="V59" s="279"/>
      <c r="W59" s="280"/>
      <c r="X59" s="281"/>
      <c r="Y59" s="277"/>
      <c r="Z59" s="369"/>
      <c r="AA59" s="277">
        <f t="shared" si="38"/>
        <v>0</v>
      </c>
      <c r="AB59" s="272"/>
      <c r="AC59" s="282"/>
      <c r="AD59" s="280">
        <f t="shared" si="37"/>
        <v>0</v>
      </c>
      <c r="AE59" s="676"/>
      <c r="AF59" s="280"/>
      <c r="AG59" s="277"/>
      <c r="BF59" s="131">
        <f t="shared" si="11"/>
        <v>0</v>
      </c>
      <c r="BG59" s="131">
        <f t="shared" si="12"/>
        <v>0</v>
      </c>
      <c r="BH59" s="131">
        <f t="shared" si="13"/>
        <v>0</v>
      </c>
      <c r="BI59" s="131">
        <f t="shared" si="14"/>
        <v>0</v>
      </c>
      <c r="BJ59" s="131">
        <f t="shared" si="15"/>
        <v>0</v>
      </c>
      <c r="BK59" s="131">
        <f t="shared" si="16"/>
        <v>0</v>
      </c>
      <c r="BL59" s="131">
        <f t="shared" si="17"/>
        <v>0</v>
      </c>
      <c r="BM59" s="132"/>
      <c r="BN59" s="132"/>
      <c r="BO59" s="132"/>
      <c r="BP59" s="132">
        <v>5</v>
      </c>
      <c r="BQ59" s="132"/>
      <c r="BR59" s="132"/>
      <c r="BS59" s="132"/>
      <c r="BT59" s="131">
        <f t="shared" si="18"/>
        <v>0</v>
      </c>
      <c r="BU59" s="131">
        <f t="shared" si="19"/>
        <v>0</v>
      </c>
      <c r="BV59" s="131">
        <f t="shared" si="20"/>
        <v>0</v>
      </c>
      <c r="BW59" s="131">
        <f t="shared" si="21"/>
        <v>0</v>
      </c>
      <c r="BX59" s="131">
        <f t="shared" si="22"/>
        <v>0</v>
      </c>
      <c r="BY59" s="131">
        <f t="shared" si="23"/>
        <v>0</v>
      </c>
      <c r="BZ59" s="131">
        <f t="shared" si="24"/>
        <v>0</v>
      </c>
      <c r="CA59" s="131">
        <f t="shared" si="25"/>
        <v>0</v>
      </c>
      <c r="CB59" s="131">
        <f t="shared" si="26"/>
        <v>0</v>
      </c>
      <c r="CC59" s="131">
        <f t="shared" si="27"/>
        <v>0</v>
      </c>
      <c r="CD59" s="131">
        <f t="shared" si="28"/>
        <v>0</v>
      </c>
      <c r="CE59" s="131">
        <f t="shared" si="29"/>
        <v>0</v>
      </c>
      <c r="CF59" s="131">
        <f t="shared" si="30"/>
        <v>0</v>
      </c>
      <c r="CG59" s="131">
        <f t="shared" si="31"/>
        <v>0</v>
      </c>
      <c r="CH59" s="132"/>
      <c r="CI59" s="132"/>
      <c r="CJ59" s="132">
        <v>2</v>
      </c>
      <c r="CK59" s="132">
        <v>2</v>
      </c>
      <c r="CL59" s="132">
        <v>1</v>
      </c>
      <c r="CM59" s="132"/>
      <c r="CN59" s="132"/>
      <c r="CO59" s="132"/>
      <c r="CP59" s="132"/>
      <c r="CQ59" s="132"/>
      <c r="CR59" s="133"/>
      <c r="CS59" s="132"/>
      <c r="CT59" s="132"/>
      <c r="CU59" s="132"/>
      <c r="CW59" s="131">
        <v>15</v>
      </c>
      <c r="CX59" s="134">
        <f t="shared" si="32"/>
        <v>0</v>
      </c>
      <c r="CZ59" s="136">
        <v>1.4390000000000001</v>
      </c>
      <c r="DA59" s="131">
        <f t="shared" si="52"/>
        <v>0</v>
      </c>
      <c r="DB59" s="131">
        <f t="shared" si="34"/>
        <v>0</v>
      </c>
    </row>
    <row r="60" spans="1:106" ht="18" customHeight="1">
      <c r="A60" s="123" t="s">
        <v>28956</v>
      </c>
      <c r="B60" s="123" t="s">
        <v>27877</v>
      </c>
      <c r="C60" s="123" t="s">
        <v>28878</v>
      </c>
      <c r="D60" s="427" t="s">
        <v>28957</v>
      </c>
      <c r="E60" s="1002" t="s">
        <v>28763</v>
      </c>
      <c r="F60" s="124">
        <v>5</v>
      </c>
      <c r="G60" s="81">
        <f t="shared" si="8"/>
        <v>0</v>
      </c>
      <c r="H60" s="791">
        <v>180</v>
      </c>
      <c r="I60" s="481">
        <f t="shared" si="9"/>
        <v>0</v>
      </c>
      <c r="J60" s="125">
        <f t="shared" si="35"/>
        <v>180</v>
      </c>
      <c r="K60" s="126">
        <f t="shared" si="10"/>
        <v>0</v>
      </c>
      <c r="L60" s="282"/>
      <c r="M60" s="387"/>
      <c r="N60" s="272"/>
      <c r="O60" s="273"/>
      <c r="P60" s="274"/>
      <c r="Q60" s="275"/>
      <c r="R60" s="276"/>
      <c r="S60" s="277"/>
      <c r="T60" s="370"/>
      <c r="U60" s="278"/>
      <c r="V60" s="279"/>
      <c r="W60" s="280"/>
      <c r="X60" s="281"/>
      <c r="Y60" s="277"/>
      <c r="Z60" s="369"/>
      <c r="AA60" s="277">
        <f t="shared" si="38"/>
        <v>0</v>
      </c>
      <c r="AB60" s="272"/>
      <c r="AC60" s="282"/>
      <c r="AD60" s="280">
        <f t="shared" si="37"/>
        <v>0</v>
      </c>
      <c r="AE60" s="676"/>
      <c r="AF60" s="280"/>
      <c r="AG60" s="277"/>
      <c r="BF60" s="131">
        <f t="shared" si="11"/>
        <v>0</v>
      </c>
      <c r="BG60" s="131">
        <f t="shared" si="12"/>
        <v>0</v>
      </c>
      <c r="BH60" s="131">
        <f t="shared" si="13"/>
        <v>0</v>
      </c>
      <c r="BI60" s="131">
        <f t="shared" si="14"/>
        <v>0</v>
      </c>
      <c r="BJ60" s="131">
        <f t="shared" si="15"/>
        <v>0</v>
      </c>
      <c r="BK60" s="131">
        <f t="shared" si="16"/>
        <v>0</v>
      </c>
      <c r="BL60" s="131">
        <f t="shared" si="17"/>
        <v>0</v>
      </c>
      <c r="BM60" s="132"/>
      <c r="BN60" s="132"/>
      <c r="BO60" s="132"/>
      <c r="BP60" s="132">
        <v>5</v>
      </c>
      <c r="BQ60" s="132"/>
      <c r="BR60" s="132"/>
      <c r="BS60" s="132"/>
      <c r="BT60" s="131">
        <f t="shared" si="18"/>
        <v>0</v>
      </c>
      <c r="BU60" s="131">
        <f t="shared" si="19"/>
        <v>0</v>
      </c>
      <c r="BV60" s="131">
        <f t="shared" si="20"/>
        <v>0</v>
      </c>
      <c r="BW60" s="131">
        <f t="shared" si="21"/>
        <v>0</v>
      </c>
      <c r="BX60" s="131">
        <f t="shared" si="22"/>
        <v>0</v>
      </c>
      <c r="BY60" s="131">
        <f t="shared" si="23"/>
        <v>0</v>
      </c>
      <c r="BZ60" s="131">
        <f t="shared" si="24"/>
        <v>0</v>
      </c>
      <c r="CA60" s="131">
        <f t="shared" si="25"/>
        <v>0</v>
      </c>
      <c r="CB60" s="131">
        <f t="shared" si="26"/>
        <v>0</v>
      </c>
      <c r="CC60" s="131">
        <f t="shared" si="27"/>
        <v>0</v>
      </c>
      <c r="CD60" s="131">
        <f t="shared" si="28"/>
        <v>0</v>
      </c>
      <c r="CE60" s="131">
        <f t="shared" si="29"/>
        <v>0</v>
      </c>
      <c r="CF60" s="131">
        <f t="shared" si="30"/>
        <v>0</v>
      </c>
      <c r="CG60" s="131">
        <f t="shared" si="31"/>
        <v>0</v>
      </c>
      <c r="CH60" s="132"/>
      <c r="CI60" s="132">
        <v>1</v>
      </c>
      <c r="CJ60" s="132">
        <v>4</v>
      </c>
      <c r="CK60" s="132"/>
      <c r="CL60" s="132"/>
      <c r="CM60" s="132"/>
      <c r="CN60" s="132"/>
      <c r="CO60" s="132"/>
      <c r="CP60" s="132"/>
      <c r="CQ60" s="132"/>
      <c r="CR60" s="133"/>
      <c r="CS60" s="132"/>
      <c r="CT60" s="132"/>
      <c r="CU60" s="132"/>
      <c r="CW60" s="131">
        <v>15</v>
      </c>
      <c r="CX60" s="134">
        <f t="shared" si="32"/>
        <v>0</v>
      </c>
      <c r="CZ60" s="136">
        <v>1.373</v>
      </c>
      <c r="DA60" s="131">
        <f t="shared" si="52"/>
        <v>0</v>
      </c>
      <c r="DB60" s="131">
        <f t="shared" si="34"/>
        <v>0</v>
      </c>
    </row>
    <row r="61" spans="1:106" ht="18" customHeight="1">
      <c r="A61" s="123" t="s">
        <v>28958</v>
      </c>
      <c r="B61" s="123" t="s">
        <v>27878</v>
      </c>
      <c r="C61" s="123" t="s">
        <v>28878</v>
      </c>
      <c r="D61" s="427" t="s">
        <v>28959</v>
      </c>
      <c r="E61" s="1002" t="s">
        <v>28763</v>
      </c>
      <c r="F61" s="124">
        <v>5</v>
      </c>
      <c r="G61" s="81">
        <f t="shared" si="8"/>
        <v>0</v>
      </c>
      <c r="H61" s="791">
        <v>250</v>
      </c>
      <c r="I61" s="481">
        <f t="shared" si="9"/>
        <v>0</v>
      </c>
      <c r="J61" s="125">
        <f t="shared" si="35"/>
        <v>250</v>
      </c>
      <c r="K61" s="126">
        <f t="shared" si="10"/>
        <v>0</v>
      </c>
      <c r="L61" s="282"/>
      <c r="M61" s="387"/>
      <c r="N61" s="272"/>
      <c r="O61" s="273"/>
      <c r="P61" s="274"/>
      <c r="Q61" s="275"/>
      <c r="R61" s="276"/>
      <c r="S61" s="277"/>
      <c r="T61" s="370"/>
      <c r="U61" s="278"/>
      <c r="V61" s="279"/>
      <c r="W61" s="280"/>
      <c r="X61" s="281"/>
      <c r="Y61" s="277"/>
      <c r="Z61" s="369"/>
      <c r="AA61" s="277">
        <f t="shared" si="38"/>
        <v>0</v>
      </c>
      <c r="AB61" s="272"/>
      <c r="AC61" s="282"/>
      <c r="AD61" s="280">
        <f t="shared" si="37"/>
        <v>0</v>
      </c>
      <c r="AE61" s="676"/>
      <c r="AF61" s="280"/>
      <c r="AG61" s="277"/>
      <c r="BF61" s="131">
        <f t="shared" si="11"/>
        <v>0</v>
      </c>
      <c r="BG61" s="131">
        <f t="shared" si="12"/>
        <v>0</v>
      </c>
      <c r="BH61" s="131">
        <f t="shared" si="13"/>
        <v>0</v>
      </c>
      <c r="BI61" s="131">
        <f t="shared" si="14"/>
        <v>0</v>
      </c>
      <c r="BJ61" s="131">
        <f t="shared" si="15"/>
        <v>0</v>
      </c>
      <c r="BK61" s="131">
        <f t="shared" si="16"/>
        <v>0</v>
      </c>
      <c r="BL61" s="131">
        <f t="shared" si="17"/>
        <v>0</v>
      </c>
      <c r="BM61" s="132"/>
      <c r="BN61" s="132"/>
      <c r="BO61" s="132"/>
      <c r="BP61" s="132"/>
      <c r="BQ61" s="132">
        <v>5</v>
      </c>
      <c r="BR61" s="132"/>
      <c r="BS61" s="132"/>
      <c r="BT61" s="131">
        <f t="shared" si="18"/>
        <v>0</v>
      </c>
      <c r="BU61" s="131">
        <f t="shared" si="19"/>
        <v>0</v>
      </c>
      <c r="BV61" s="131">
        <f t="shared" si="20"/>
        <v>0</v>
      </c>
      <c r="BW61" s="131">
        <f t="shared" si="21"/>
        <v>0</v>
      </c>
      <c r="BX61" s="131">
        <f t="shared" si="22"/>
        <v>0</v>
      </c>
      <c r="BY61" s="131">
        <f t="shared" si="23"/>
        <v>0</v>
      </c>
      <c r="BZ61" s="131">
        <f t="shared" si="24"/>
        <v>0</v>
      </c>
      <c r="CA61" s="131">
        <f t="shared" si="25"/>
        <v>0</v>
      </c>
      <c r="CB61" s="131">
        <f t="shared" si="26"/>
        <v>0</v>
      </c>
      <c r="CC61" s="131">
        <f t="shared" si="27"/>
        <v>0</v>
      </c>
      <c r="CD61" s="131">
        <f t="shared" si="28"/>
        <v>0</v>
      </c>
      <c r="CE61" s="131">
        <f t="shared" si="29"/>
        <v>0</v>
      </c>
      <c r="CF61" s="131">
        <f t="shared" si="30"/>
        <v>0</v>
      </c>
      <c r="CG61" s="131">
        <f t="shared" si="31"/>
        <v>0</v>
      </c>
      <c r="CH61" s="132"/>
      <c r="CI61" s="132"/>
      <c r="CJ61" s="132">
        <v>2</v>
      </c>
      <c r="CK61" s="132">
        <v>2</v>
      </c>
      <c r="CL61" s="132"/>
      <c r="CM61" s="132">
        <v>1</v>
      </c>
      <c r="CN61" s="132"/>
      <c r="CO61" s="132"/>
      <c r="CP61" s="132"/>
      <c r="CQ61" s="132"/>
      <c r="CR61" s="133"/>
      <c r="CS61" s="132"/>
      <c r="CT61" s="132"/>
      <c r="CU61" s="132"/>
      <c r="CW61" s="131">
        <v>19</v>
      </c>
      <c r="CX61" s="134">
        <f t="shared" si="32"/>
        <v>0</v>
      </c>
      <c r="CZ61" s="136">
        <v>2.3919999999999999</v>
      </c>
      <c r="DA61" s="131">
        <f t="shared" si="52"/>
        <v>0</v>
      </c>
      <c r="DB61" s="131">
        <f t="shared" si="34"/>
        <v>0</v>
      </c>
    </row>
    <row r="62" spans="1:106" ht="18" customHeight="1">
      <c r="A62" s="123" t="s">
        <v>28960</v>
      </c>
      <c r="B62" s="123" t="s">
        <v>27879</v>
      </c>
      <c r="C62" s="123" t="s">
        <v>28878</v>
      </c>
      <c r="D62" s="427" t="s">
        <v>28961</v>
      </c>
      <c r="E62" s="1002" t="s">
        <v>28763</v>
      </c>
      <c r="F62" s="124">
        <v>5</v>
      </c>
      <c r="G62" s="81">
        <f t="shared" si="8"/>
        <v>0</v>
      </c>
      <c r="H62" s="791">
        <v>240</v>
      </c>
      <c r="I62" s="481">
        <f t="shared" si="9"/>
        <v>0</v>
      </c>
      <c r="J62" s="125">
        <f t="shared" si="35"/>
        <v>240</v>
      </c>
      <c r="K62" s="126">
        <f t="shared" si="10"/>
        <v>0</v>
      </c>
      <c r="L62" s="282"/>
      <c r="M62" s="387"/>
      <c r="N62" s="272"/>
      <c r="O62" s="273"/>
      <c r="P62" s="274"/>
      <c r="Q62" s="275"/>
      <c r="R62" s="276"/>
      <c r="S62" s="277"/>
      <c r="T62" s="370"/>
      <c r="U62" s="278"/>
      <c r="V62" s="279"/>
      <c r="W62" s="280"/>
      <c r="X62" s="281"/>
      <c r="Y62" s="277"/>
      <c r="Z62" s="369"/>
      <c r="AA62" s="277">
        <f t="shared" si="38"/>
        <v>0</v>
      </c>
      <c r="AB62" s="272"/>
      <c r="AC62" s="282"/>
      <c r="AD62" s="280">
        <f t="shared" si="37"/>
        <v>0</v>
      </c>
      <c r="AE62" s="676"/>
      <c r="AF62" s="280"/>
      <c r="AG62" s="277"/>
      <c r="BF62" s="131">
        <f t="shared" si="11"/>
        <v>0</v>
      </c>
      <c r="BG62" s="131">
        <f t="shared" si="12"/>
        <v>0</v>
      </c>
      <c r="BH62" s="131">
        <f t="shared" si="13"/>
        <v>0</v>
      </c>
      <c r="BI62" s="131">
        <f t="shared" si="14"/>
        <v>0</v>
      </c>
      <c r="BJ62" s="131">
        <f t="shared" si="15"/>
        <v>0</v>
      </c>
      <c r="BK62" s="131">
        <f t="shared" si="16"/>
        <v>0</v>
      </c>
      <c r="BL62" s="131">
        <f t="shared" si="17"/>
        <v>0</v>
      </c>
      <c r="BM62" s="132"/>
      <c r="BN62" s="132"/>
      <c r="BO62" s="132"/>
      <c r="BP62" s="132"/>
      <c r="BQ62" s="132">
        <v>5</v>
      </c>
      <c r="BR62" s="132"/>
      <c r="BS62" s="132"/>
      <c r="BT62" s="131">
        <f t="shared" si="18"/>
        <v>0</v>
      </c>
      <c r="BU62" s="131">
        <f t="shared" si="19"/>
        <v>0</v>
      </c>
      <c r="BV62" s="131">
        <f t="shared" si="20"/>
        <v>0</v>
      </c>
      <c r="BW62" s="131">
        <f t="shared" si="21"/>
        <v>0</v>
      </c>
      <c r="BX62" s="131">
        <f t="shared" si="22"/>
        <v>0</v>
      </c>
      <c r="BY62" s="131">
        <f t="shared" si="23"/>
        <v>0</v>
      </c>
      <c r="BZ62" s="131">
        <f t="shared" si="24"/>
        <v>0</v>
      </c>
      <c r="CA62" s="131">
        <f t="shared" si="25"/>
        <v>0</v>
      </c>
      <c r="CB62" s="131">
        <f t="shared" si="26"/>
        <v>0</v>
      </c>
      <c r="CC62" s="131">
        <f t="shared" si="27"/>
        <v>0</v>
      </c>
      <c r="CD62" s="131">
        <f t="shared" si="28"/>
        <v>0</v>
      </c>
      <c r="CE62" s="131">
        <f t="shared" si="29"/>
        <v>0</v>
      </c>
      <c r="CF62" s="131">
        <f t="shared" si="30"/>
        <v>0</v>
      </c>
      <c r="CG62" s="131">
        <f t="shared" si="31"/>
        <v>0</v>
      </c>
      <c r="CH62" s="132"/>
      <c r="CI62" s="132"/>
      <c r="CJ62" s="132"/>
      <c r="CK62" s="132">
        <v>4</v>
      </c>
      <c r="CL62" s="132">
        <v>1</v>
      </c>
      <c r="CM62" s="132"/>
      <c r="CN62" s="132"/>
      <c r="CO62" s="132"/>
      <c r="CP62" s="132"/>
      <c r="CQ62" s="132"/>
      <c r="CR62" s="133"/>
      <c r="CS62" s="132"/>
      <c r="CT62" s="132"/>
      <c r="CU62" s="132"/>
      <c r="CW62" s="131">
        <v>20</v>
      </c>
      <c r="CX62" s="134">
        <f t="shared" si="32"/>
        <v>0</v>
      </c>
      <c r="CZ62" s="136">
        <v>2.0840000000000001</v>
      </c>
      <c r="DA62" s="131">
        <f t="shared" si="52"/>
        <v>0</v>
      </c>
      <c r="DB62" s="131">
        <f t="shared" si="34"/>
        <v>0</v>
      </c>
    </row>
    <row r="63" spans="1:106" ht="18" customHeight="1">
      <c r="A63" s="123" t="s">
        <v>28962</v>
      </c>
      <c r="B63" s="123" t="s">
        <v>27880</v>
      </c>
      <c r="C63" s="123" t="s">
        <v>28878</v>
      </c>
      <c r="D63" s="427" t="s">
        <v>28963</v>
      </c>
      <c r="E63" s="1002" t="s">
        <v>28763</v>
      </c>
      <c r="F63" s="124">
        <v>5</v>
      </c>
      <c r="G63" s="81">
        <f t="shared" si="8"/>
        <v>0</v>
      </c>
      <c r="H63" s="791">
        <v>280</v>
      </c>
      <c r="I63" s="481">
        <f t="shared" si="9"/>
        <v>0</v>
      </c>
      <c r="J63" s="125">
        <f t="shared" si="35"/>
        <v>280</v>
      </c>
      <c r="K63" s="126">
        <f t="shared" si="10"/>
        <v>0</v>
      </c>
      <c r="L63" s="282"/>
      <c r="M63" s="387"/>
      <c r="N63" s="272"/>
      <c r="O63" s="273"/>
      <c r="P63" s="274"/>
      <c r="Q63" s="275"/>
      <c r="R63" s="276"/>
      <c r="S63" s="277"/>
      <c r="T63" s="370"/>
      <c r="U63" s="278"/>
      <c r="V63" s="279"/>
      <c r="W63" s="280"/>
      <c r="X63" s="281"/>
      <c r="Y63" s="277"/>
      <c r="Z63" s="369"/>
      <c r="AA63" s="277">
        <f t="shared" si="38"/>
        <v>0</v>
      </c>
      <c r="AB63" s="272"/>
      <c r="AC63" s="282"/>
      <c r="AD63" s="280">
        <f t="shared" si="37"/>
        <v>0</v>
      </c>
      <c r="AE63" s="676"/>
      <c r="AF63" s="280"/>
      <c r="AG63" s="277"/>
      <c r="BF63" s="131">
        <f t="shared" si="11"/>
        <v>0</v>
      </c>
      <c r="BG63" s="131">
        <f t="shared" si="12"/>
        <v>0</v>
      </c>
      <c r="BH63" s="131">
        <f t="shared" si="13"/>
        <v>0</v>
      </c>
      <c r="BI63" s="131">
        <f t="shared" si="14"/>
        <v>0</v>
      </c>
      <c r="BJ63" s="131">
        <f t="shared" si="15"/>
        <v>0</v>
      </c>
      <c r="BK63" s="131">
        <f t="shared" si="16"/>
        <v>0</v>
      </c>
      <c r="BL63" s="131">
        <f t="shared" si="17"/>
        <v>0</v>
      </c>
      <c r="BM63" s="132"/>
      <c r="BN63" s="132"/>
      <c r="BO63" s="132"/>
      <c r="BP63" s="132"/>
      <c r="BQ63" s="132">
        <v>5</v>
      </c>
      <c r="BR63" s="132"/>
      <c r="BS63" s="132"/>
      <c r="BT63" s="131">
        <f t="shared" si="18"/>
        <v>0</v>
      </c>
      <c r="BU63" s="131">
        <f t="shared" si="19"/>
        <v>0</v>
      </c>
      <c r="BV63" s="131">
        <f t="shared" si="20"/>
        <v>0</v>
      </c>
      <c r="BW63" s="131">
        <f t="shared" si="21"/>
        <v>0</v>
      </c>
      <c r="BX63" s="131">
        <f t="shared" si="22"/>
        <v>0</v>
      </c>
      <c r="BY63" s="131">
        <f t="shared" si="23"/>
        <v>0</v>
      </c>
      <c r="BZ63" s="131">
        <f t="shared" si="24"/>
        <v>0</v>
      </c>
      <c r="CA63" s="131">
        <f t="shared" si="25"/>
        <v>0</v>
      </c>
      <c r="CB63" s="131">
        <f t="shared" si="26"/>
        <v>0</v>
      </c>
      <c r="CC63" s="131">
        <f t="shared" si="27"/>
        <v>0</v>
      </c>
      <c r="CD63" s="131">
        <f t="shared" si="28"/>
        <v>0</v>
      </c>
      <c r="CE63" s="131">
        <f t="shared" si="29"/>
        <v>0</v>
      </c>
      <c r="CF63" s="131">
        <f t="shared" si="30"/>
        <v>0</v>
      </c>
      <c r="CG63" s="131">
        <f t="shared" si="31"/>
        <v>0</v>
      </c>
      <c r="CH63" s="132"/>
      <c r="CI63" s="132"/>
      <c r="CJ63" s="132">
        <v>1</v>
      </c>
      <c r="CK63" s="132">
        <v>2</v>
      </c>
      <c r="CL63" s="132">
        <v>1</v>
      </c>
      <c r="CM63" s="132"/>
      <c r="CN63" s="132"/>
      <c r="CO63" s="132"/>
      <c r="CP63" s="132"/>
      <c r="CQ63" s="132"/>
      <c r="CR63" s="133"/>
      <c r="CS63" s="132"/>
      <c r="CT63" s="132"/>
      <c r="CU63" s="132"/>
      <c r="CW63" s="131">
        <v>18</v>
      </c>
      <c r="CX63" s="134">
        <f t="shared" si="32"/>
        <v>0</v>
      </c>
      <c r="CZ63" s="136">
        <v>2.7</v>
      </c>
      <c r="DA63" s="131">
        <f t="shared" si="52"/>
        <v>0</v>
      </c>
      <c r="DB63" s="131">
        <f t="shared" si="34"/>
        <v>0</v>
      </c>
    </row>
    <row r="64" spans="1:106" ht="18" customHeight="1">
      <c r="A64" s="123" t="s">
        <v>28964</v>
      </c>
      <c r="B64" s="123" t="s">
        <v>27881</v>
      </c>
      <c r="C64" s="123" t="s">
        <v>28878</v>
      </c>
      <c r="D64" s="427" t="s">
        <v>28965</v>
      </c>
      <c r="E64" s="1002" t="s">
        <v>28763</v>
      </c>
      <c r="F64" s="124">
        <v>5</v>
      </c>
      <c r="G64" s="81">
        <f t="shared" si="8"/>
        <v>0</v>
      </c>
      <c r="H64" s="791">
        <v>280</v>
      </c>
      <c r="I64" s="481">
        <f t="shared" si="9"/>
        <v>0</v>
      </c>
      <c r="J64" s="125">
        <f t="shared" si="35"/>
        <v>280</v>
      </c>
      <c r="K64" s="126">
        <f t="shared" si="10"/>
        <v>0</v>
      </c>
      <c r="L64" s="282"/>
      <c r="M64" s="387"/>
      <c r="N64" s="272"/>
      <c r="O64" s="273"/>
      <c r="P64" s="274"/>
      <c r="Q64" s="275"/>
      <c r="R64" s="276"/>
      <c r="S64" s="277"/>
      <c r="T64" s="370"/>
      <c r="U64" s="278"/>
      <c r="V64" s="279"/>
      <c r="W64" s="280"/>
      <c r="X64" s="281"/>
      <c r="Y64" s="277"/>
      <c r="Z64" s="369"/>
      <c r="AA64" s="277">
        <f t="shared" si="38"/>
        <v>0</v>
      </c>
      <c r="AB64" s="272"/>
      <c r="AC64" s="282"/>
      <c r="AD64" s="280">
        <f t="shared" si="37"/>
        <v>0</v>
      </c>
      <c r="AE64" s="676"/>
      <c r="AF64" s="280"/>
      <c r="AG64" s="277"/>
      <c r="BF64" s="131">
        <f t="shared" si="11"/>
        <v>0</v>
      </c>
      <c r="BG64" s="131">
        <f t="shared" si="12"/>
        <v>0</v>
      </c>
      <c r="BH64" s="131">
        <f t="shared" si="13"/>
        <v>0</v>
      </c>
      <c r="BI64" s="131">
        <f t="shared" si="14"/>
        <v>0</v>
      </c>
      <c r="BJ64" s="131">
        <f t="shared" si="15"/>
        <v>0</v>
      </c>
      <c r="BK64" s="131">
        <f t="shared" si="16"/>
        <v>0</v>
      </c>
      <c r="BL64" s="131">
        <f t="shared" si="17"/>
        <v>0</v>
      </c>
      <c r="BM64" s="132"/>
      <c r="BN64" s="132"/>
      <c r="BO64" s="132"/>
      <c r="BP64" s="132"/>
      <c r="BQ64" s="132"/>
      <c r="BR64" s="132">
        <v>5</v>
      </c>
      <c r="BS64" s="132"/>
      <c r="BT64" s="131">
        <f t="shared" si="18"/>
        <v>0</v>
      </c>
      <c r="BU64" s="131">
        <f t="shared" si="19"/>
        <v>0</v>
      </c>
      <c r="BV64" s="131">
        <f t="shared" si="20"/>
        <v>0</v>
      </c>
      <c r="BW64" s="131">
        <f t="shared" si="21"/>
        <v>0</v>
      </c>
      <c r="BX64" s="131">
        <f t="shared" si="22"/>
        <v>0</v>
      </c>
      <c r="BY64" s="131">
        <f t="shared" si="23"/>
        <v>0</v>
      </c>
      <c r="BZ64" s="131">
        <f t="shared" si="24"/>
        <v>0</v>
      </c>
      <c r="CA64" s="131">
        <f t="shared" si="25"/>
        <v>0</v>
      </c>
      <c r="CB64" s="131">
        <f t="shared" si="26"/>
        <v>0</v>
      </c>
      <c r="CC64" s="131">
        <f t="shared" si="27"/>
        <v>0</v>
      </c>
      <c r="CD64" s="131">
        <f t="shared" si="28"/>
        <v>0</v>
      </c>
      <c r="CE64" s="131">
        <f t="shared" si="29"/>
        <v>0</v>
      </c>
      <c r="CF64" s="131">
        <f t="shared" si="30"/>
        <v>0</v>
      </c>
      <c r="CG64" s="131">
        <f t="shared" si="31"/>
        <v>0</v>
      </c>
      <c r="CH64" s="132"/>
      <c r="CI64" s="132"/>
      <c r="CJ64" s="132"/>
      <c r="CK64" s="132"/>
      <c r="CL64" s="132">
        <v>2</v>
      </c>
      <c r="CM64" s="132">
        <v>1</v>
      </c>
      <c r="CN64" s="132">
        <v>2</v>
      </c>
      <c r="CO64" s="132"/>
      <c r="CP64" s="132"/>
      <c r="CQ64" s="132"/>
      <c r="CR64" s="133"/>
      <c r="CS64" s="132"/>
      <c r="CT64" s="132"/>
      <c r="CU64" s="132"/>
      <c r="CW64" s="131">
        <v>20</v>
      </c>
      <c r="CX64" s="134">
        <f t="shared" si="32"/>
        <v>0</v>
      </c>
      <c r="CZ64" s="136">
        <v>3.121</v>
      </c>
      <c r="DA64" s="131">
        <f t="shared" si="52"/>
        <v>0</v>
      </c>
      <c r="DB64" s="131">
        <f t="shared" si="34"/>
        <v>0</v>
      </c>
    </row>
    <row r="65" spans="1:106" ht="18" customHeight="1">
      <c r="A65" s="123" t="s">
        <v>28966</v>
      </c>
      <c r="B65" s="123" t="s">
        <v>27882</v>
      </c>
      <c r="C65" s="123" t="s">
        <v>28878</v>
      </c>
      <c r="D65" s="427" t="s">
        <v>28967</v>
      </c>
      <c r="E65" s="1002" t="s">
        <v>28763</v>
      </c>
      <c r="F65" s="124">
        <v>5</v>
      </c>
      <c r="G65" s="81">
        <f t="shared" si="8"/>
        <v>0</v>
      </c>
      <c r="H65" s="791">
        <v>350</v>
      </c>
      <c r="I65" s="481">
        <f t="shared" si="9"/>
        <v>0</v>
      </c>
      <c r="J65" s="125">
        <f t="shared" si="35"/>
        <v>350</v>
      </c>
      <c r="K65" s="126">
        <f t="shared" si="10"/>
        <v>0</v>
      </c>
      <c r="L65" s="282"/>
      <c r="M65" s="387"/>
      <c r="N65" s="272"/>
      <c r="O65" s="273"/>
      <c r="P65" s="274"/>
      <c r="Q65" s="275"/>
      <c r="R65" s="276"/>
      <c r="S65" s="277"/>
      <c r="T65" s="370"/>
      <c r="U65" s="278"/>
      <c r="V65" s="279"/>
      <c r="W65" s="280"/>
      <c r="X65" s="281"/>
      <c r="Y65" s="277"/>
      <c r="Z65" s="369"/>
      <c r="AA65" s="277">
        <f t="shared" si="38"/>
        <v>0</v>
      </c>
      <c r="AB65" s="272"/>
      <c r="AC65" s="282"/>
      <c r="AD65" s="280">
        <f t="shared" si="37"/>
        <v>0</v>
      </c>
      <c r="AE65" s="676"/>
      <c r="AF65" s="280"/>
      <c r="AG65" s="277"/>
      <c r="BF65" s="131">
        <f t="shared" si="11"/>
        <v>0</v>
      </c>
      <c r="BG65" s="131">
        <f t="shared" si="12"/>
        <v>0</v>
      </c>
      <c r="BH65" s="131">
        <f t="shared" si="13"/>
        <v>0</v>
      </c>
      <c r="BI65" s="131">
        <f t="shared" si="14"/>
        <v>0</v>
      </c>
      <c r="BJ65" s="131">
        <f t="shared" si="15"/>
        <v>0</v>
      </c>
      <c r="BK65" s="131">
        <f t="shared" si="16"/>
        <v>0</v>
      </c>
      <c r="BL65" s="131">
        <f t="shared" si="17"/>
        <v>0</v>
      </c>
      <c r="BM65" s="132"/>
      <c r="BN65" s="132"/>
      <c r="BO65" s="132"/>
      <c r="BP65" s="132"/>
      <c r="BQ65" s="132"/>
      <c r="BR65" s="132">
        <v>5</v>
      </c>
      <c r="BS65" s="132"/>
      <c r="BT65" s="131">
        <f t="shared" si="18"/>
        <v>0</v>
      </c>
      <c r="BU65" s="131">
        <f t="shared" si="19"/>
        <v>0</v>
      </c>
      <c r="BV65" s="131">
        <f t="shared" si="20"/>
        <v>0</v>
      </c>
      <c r="BW65" s="131">
        <f t="shared" si="21"/>
        <v>0</v>
      </c>
      <c r="BX65" s="131">
        <f t="shared" si="22"/>
        <v>0</v>
      </c>
      <c r="BY65" s="131">
        <f t="shared" si="23"/>
        <v>0</v>
      </c>
      <c r="BZ65" s="131">
        <f t="shared" si="24"/>
        <v>0</v>
      </c>
      <c r="CA65" s="131">
        <f t="shared" si="25"/>
        <v>0</v>
      </c>
      <c r="CB65" s="131">
        <f t="shared" si="26"/>
        <v>0</v>
      </c>
      <c r="CC65" s="131">
        <f t="shared" si="27"/>
        <v>0</v>
      </c>
      <c r="CD65" s="131">
        <f t="shared" si="28"/>
        <v>0</v>
      </c>
      <c r="CE65" s="131">
        <f t="shared" si="29"/>
        <v>0</v>
      </c>
      <c r="CF65" s="131">
        <f t="shared" si="30"/>
        <v>0</v>
      </c>
      <c r="CG65" s="131">
        <f t="shared" si="31"/>
        <v>0</v>
      </c>
      <c r="CH65" s="132"/>
      <c r="CI65" s="132"/>
      <c r="CJ65" s="132">
        <v>1</v>
      </c>
      <c r="CK65" s="132"/>
      <c r="CL65" s="132">
        <v>2</v>
      </c>
      <c r="CM65" s="132">
        <v>2</v>
      </c>
      <c r="CN65" s="132"/>
      <c r="CO65" s="132"/>
      <c r="CP65" s="132"/>
      <c r="CQ65" s="132"/>
      <c r="CR65" s="133"/>
      <c r="CS65" s="132"/>
      <c r="CT65" s="132"/>
      <c r="CU65" s="132"/>
      <c r="CW65" s="131">
        <v>20</v>
      </c>
      <c r="CX65" s="134">
        <f t="shared" si="32"/>
        <v>0</v>
      </c>
      <c r="CZ65" s="136">
        <v>3.52</v>
      </c>
      <c r="DA65" s="131">
        <f t="shared" si="52"/>
        <v>0</v>
      </c>
      <c r="DB65" s="131">
        <f t="shared" si="34"/>
        <v>0</v>
      </c>
    </row>
    <row r="66" spans="1:106" ht="18" customHeight="1">
      <c r="A66" s="123" t="s">
        <v>28968</v>
      </c>
      <c r="B66" s="123" t="s">
        <v>27883</v>
      </c>
      <c r="C66" s="123" t="s">
        <v>28878</v>
      </c>
      <c r="D66" s="427" t="s">
        <v>28969</v>
      </c>
      <c r="E66" s="1002" t="s">
        <v>28763</v>
      </c>
      <c r="F66" s="124">
        <v>5</v>
      </c>
      <c r="G66" s="81">
        <f t="shared" si="8"/>
        <v>0</v>
      </c>
      <c r="H66" s="791">
        <v>300</v>
      </c>
      <c r="I66" s="481">
        <f t="shared" si="9"/>
        <v>0</v>
      </c>
      <c r="J66" s="125">
        <f t="shared" si="35"/>
        <v>300</v>
      </c>
      <c r="K66" s="126">
        <f t="shared" si="10"/>
        <v>0</v>
      </c>
      <c r="L66" s="282"/>
      <c r="M66" s="387"/>
      <c r="N66" s="272"/>
      <c r="O66" s="273"/>
      <c r="P66" s="274"/>
      <c r="Q66" s="275"/>
      <c r="R66" s="276"/>
      <c r="S66" s="277"/>
      <c r="T66" s="370"/>
      <c r="U66" s="278"/>
      <c r="V66" s="279"/>
      <c r="W66" s="280"/>
      <c r="X66" s="281"/>
      <c r="Y66" s="277"/>
      <c r="Z66" s="369"/>
      <c r="AA66" s="277">
        <f t="shared" si="38"/>
        <v>0</v>
      </c>
      <c r="AB66" s="272"/>
      <c r="AC66" s="282"/>
      <c r="AD66" s="280">
        <f t="shared" si="37"/>
        <v>0</v>
      </c>
      <c r="AE66" s="676"/>
      <c r="AF66" s="280"/>
      <c r="AG66" s="277"/>
      <c r="BF66" s="131">
        <f t="shared" si="11"/>
        <v>0</v>
      </c>
      <c r="BG66" s="131">
        <f t="shared" si="12"/>
        <v>0</v>
      </c>
      <c r="BH66" s="131">
        <f t="shared" si="13"/>
        <v>0</v>
      </c>
      <c r="BI66" s="131">
        <f t="shared" si="14"/>
        <v>0</v>
      </c>
      <c r="BJ66" s="131">
        <f t="shared" si="15"/>
        <v>0</v>
      </c>
      <c r="BK66" s="131">
        <f t="shared" si="16"/>
        <v>0</v>
      </c>
      <c r="BL66" s="131">
        <f t="shared" si="17"/>
        <v>0</v>
      </c>
      <c r="BM66" s="132"/>
      <c r="BN66" s="132"/>
      <c r="BO66" s="132"/>
      <c r="BP66" s="132"/>
      <c r="BQ66" s="132"/>
      <c r="BR66" s="132">
        <v>5</v>
      </c>
      <c r="BS66" s="132"/>
      <c r="BT66" s="131">
        <f t="shared" si="18"/>
        <v>0</v>
      </c>
      <c r="BU66" s="131">
        <f t="shared" si="19"/>
        <v>0</v>
      </c>
      <c r="BV66" s="131">
        <f t="shared" si="20"/>
        <v>0</v>
      </c>
      <c r="BW66" s="131">
        <f t="shared" si="21"/>
        <v>0</v>
      </c>
      <c r="BX66" s="131">
        <f t="shared" si="22"/>
        <v>0</v>
      </c>
      <c r="BY66" s="131">
        <f t="shared" si="23"/>
        <v>0</v>
      </c>
      <c r="BZ66" s="131">
        <f t="shared" si="24"/>
        <v>0</v>
      </c>
      <c r="CA66" s="131">
        <f t="shared" si="25"/>
        <v>0</v>
      </c>
      <c r="CB66" s="131">
        <f t="shared" si="26"/>
        <v>0</v>
      </c>
      <c r="CC66" s="131">
        <f t="shared" si="27"/>
        <v>0</v>
      </c>
      <c r="CD66" s="131">
        <f t="shared" si="28"/>
        <v>0</v>
      </c>
      <c r="CE66" s="131">
        <f t="shared" si="29"/>
        <v>0</v>
      </c>
      <c r="CF66" s="131">
        <f t="shared" si="30"/>
        <v>0</v>
      </c>
      <c r="CG66" s="131">
        <f t="shared" si="31"/>
        <v>0</v>
      </c>
      <c r="CH66" s="132"/>
      <c r="CI66" s="132"/>
      <c r="CJ66" s="132"/>
      <c r="CK66" s="132">
        <v>1</v>
      </c>
      <c r="CL66" s="132">
        <v>3</v>
      </c>
      <c r="CM66" s="132"/>
      <c r="CN66" s="132"/>
      <c r="CO66" s="132"/>
      <c r="CP66" s="132"/>
      <c r="CQ66" s="132"/>
      <c r="CR66" s="133"/>
      <c r="CS66" s="132"/>
      <c r="CT66" s="132"/>
      <c r="CU66" s="132"/>
      <c r="CW66" s="131">
        <v>20</v>
      </c>
      <c r="CX66" s="134">
        <f t="shared" si="32"/>
        <v>0</v>
      </c>
      <c r="CZ66" s="136">
        <v>2.956</v>
      </c>
      <c r="DA66" s="131">
        <f t="shared" si="52"/>
        <v>0</v>
      </c>
      <c r="DB66" s="131">
        <f t="shared" si="34"/>
        <v>0</v>
      </c>
    </row>
    <row r="67" spans="1:106" ht="18" customHeight="1">
      <c r="A67" s="123" t="s">
        <v>28970</v>
      </c>
      <c r="B67" s="123" t="s">
        <v>27884</v>
      </c>
      <c r="C67" s="123" t="s">
        <v>28878</v>
      </c>
      <c r="D67" s="427" t="s">
        <v>28971</v>
      </c>
      <c r="E67" s="1002" t="s">
        <v>28763</v>
      </c>
      <c r="F67" s="124">
        <v>5</v>
      </c>
      <c r="G67" s="81">
        <f t="shared" si="8"/>
        <v>0</v>
      </c>
      <c r="H67" s="791">
        <v>350</v>
      </c>
      <c r="I67" s="481">
        <f t="shared" si="9"/>
        <v>0</v>
      </c>
      <c r="J67" s="125">
        <f t="shared" si="35"/>
        <v>350</v>
      </c>
      <c r="K67" s="126">
        <f t="shared" si="10"/>
        <v>0</v>
      </c>
      <c r="L67" s="282"/>
      <c r="M67" s="387"/>
      <c r="N67" s="272"/>
      <c r="O67" s="273"/>
      <c r="P67" s="274"/>
      <c r="Q67" s="275"/>
      <c r="R67" s="276"/>
      <c r="S67" s="277"/>
      <c r="T67" s="370"/>
      <c r="U67" s="278"/>
      <c r="V67" s="279"/>
      <c r="W67" s="280"/>
      <c r="X67" s="281"/>
      <c r="Y67" s="277"/>
      <c r="Z67" s="369"/>
      <c r="AA67" s="277">
        <f t="shared" si="38"/>
        <v>0</v>
      </c>
      <c r="AB67" s="272"/>
      <c r="AC67" s="282"/>
      <c r="AD67" s="280">
        <f t="shared" si="37"/>
        <v>0</v>
      </c>
      <c r="AE67" s="676"/>
      <c r="AF67" s="280"/>
      <c r="AG67" s="277"/>
      <c r="BF67" s="131">
        <f t="shared" si="11"/>
        <v>0</v>
      </c>
      <c r="BG67" s="131">
        <f t="shared" si="12"/>
        <v>0</v>
      </c>
      <c r="BH67" s="131">
        <f t="shared" si="13"/>
        <v>0</v>
      </c>
      <c r="BI67" s="131">
        <f t="shared" si="14"/>
        <v>0</v>
      </c>
      <c r="BJ67" s="131">
        <f t="shared" si="15"/>
        <v>0</v>
      </c>
      <c r="BK67" s="131">
        <f t="shared" si="16"/>
        <v>0</v>
      </c>
      <c r="BL67" s="131">
        <f t="shared" si="17"/>
        <v>0</v>
      </c>
      <c r="BM67" s="132"/>
      <c r="BN67" s="132"/>
      <c r="BO67" s="132"/>
      <c r="BP67" s="132"/>
      <c r="BQ67" s="132"/>
      <c r="BR67" s="132">
        <v>5</v>
      </c>
      <c r="BS67" s="132"/>
      <c r="BT67" s="131">
        <f t="shared" si="18"/>
        <v>0</v>
      </c>
      <c r="BU67" s="131">
        <f t="shared" si="19"/>
        <v>0</v>
      </c>
      <c r="BV67" s="131">
        <f t="shared" si="20"/>
        <v>0</v>
      </c>
      <c r="BW67" s="131">
        <f t="shared" si="21"/>
        <v>0</v>
      </c>
      <c r="BX67" s="131">
        <f t="shared" si="22"/>
        <v>0</v>
      </c>
      <c r="BY67" s="131">
        <f t="shared" si="23"/>
        <v>0</v>
      </c>
      <c r="BZ67" s="131">
        <f t="shared" si="24"/>
        <v>0</v>
      </c>
      <c r="CA67" s="131">
        <f t="shared" si="25"/>
        <v>0</v>
      </c>
      <c r="CB67" s="131">
        <f t="shared" si="26"/>
        <v>0</v>
      </c>
      <c r="CC67" s="131">
        <f t="shared" si="27"/>
        <v>0</v>
      </c>
      <c r="CD67" s="131">
        <f t="shared" si="28"/>
        <v>0</v>
      </c>
      <c r="CE67" s="131">
        <f t="shared" si="29"/>
        <v>0</v>
      </c>
      <c r="CF67" s="131">
        <f t="shared" si="30"/>
        <v>0</v>
      </c>
      <c r="CG67" s="131">
        <f t="shared" si="31"/>
        <v>0</v>
      </c>
      <c r="CH67" s="132"/>
      <c r="CI67" s="132">
        <v>1</v>
      </c>
      <c r="CJ67" s="132"/>
      <c r="CK67" s="132"/>
      <c r="CL67" s="132">
        <v>1</v>
      </c>
      <c r="CM67" s="132">
        <v>2</v>
      </c>
      <c r="CN67" s="132"/>
      <c r="CO67" s="132"/>
      <c r="CP67" s="132">
        <v>1</v>
      </c>
      <c r="CQ67" s="132"/>
      <c r="CR67" s="133"/>
      <c r="CS67" s="132"/>
      <c r="CT67" s="132"/>
      <c r="CU67" s="132"/>
      <c r="CW67" s="131">
        <v>23</v>
      </c>
      <c r="CX67" s="134">
        <f t="shared" si="32"/>
        <v>0</v>
      </c>
      <c r="CZ67" s="136">
        <v>3.7679999999999998</v>
      </c>
      <c r="DA67" s="131">
        <f t="shared" si="52"/>
        <v>0</v>
      </c>
      <c r="DB67" s="131">
        <f t="shared" si="34"/>
        <v>0</v>
      </c>
    </row>
    <row r="68" spans="1:106" ht="18" customHeight="1">
      <c r="A68" s="123" t="s">
        <v>28972</v>
      </c>
      <c r="B68" s="123" t="s">
        <v>27885</v>
      </c>
      <c r="C68" s="123" t="s">
        <v>28878</v>
      </c>
      <c r="D68" s="427" t="s">
        <v>28973</v>
      </c>
      <c r="E68" s="1002" t="s">
        <v>28763</v>
      </c>
      <c r="F68" s="124">
        <v>1</v>
      </c>
      <c r="G68" s="81">
        <f t="shared" si="8"/>
        <v>0</v>
      </c>
      <c r="H68" s="791">
        <v>90</v>
      </c>
      <c r="I68" s="481">
        <f t="shared" si="9"/>
        <v>0</v>
      </c>
      <c r="J68" s="125">
        <f t="shared" si="35"/>
        <v>90</v>
      </c>
      <c r="K68" s="126">
        <f t="shared" si="10"/>
        <v>0</v>
      </c>
      <c r="L68" s="282"/>
      <c r="M68" s="387"/>
      <c r="N68" s="272"/>
      <c r="O68" s="273"/>
      <c r="P68" s="274"/>
      <c r="Q68" s="275"/>
      <c r="R68" s="276"/>
      <c r="S68" s="277"/>
      <c r="T68" s="370"/>
      <c r="U68" s="278"/>
      <c r="V68" s="279"/>
      <c r="W68" s="280"/>
      <c r="X68" s="281"/>
      <c r="Y68" s="277"/>
      <c r="Z68" s="369"/>
      <c r="AA68" s="277">
        <f t="shared" si="38"/>
        <v>0</v>
      </c>
      <c r="AB68" s="272"/>
      <c r="AC68" s="282"/>
      <c r="AD68" s="280">
        <f t="shared" si="37"/>
        <v>0</v>
      </c>
      <c r="AE68" s="676"/>
      <c r="AF68" s="280"/>
      <c r="AG68" s="277"/>
      <c r="BF68" s="131">
        <f t="shared" si="11"/>
        <v>0</v>
      </c>
      <c r="BG68" s="131">
        <f t="shared" si="12"/>
        <v>0</v>
      </c>
      <c r="BH68" s="131">
        <f t="shared" si="13"/>
        <v>0</v>
      </c>
      <c r="BI68" s="131">
        <f t="shared" si="14"/>
        <v>0</v>
      </c>
      <c r="BJ68" s="131">
        <f t="shared" si="15"/>
        <v>0</v>
      </c>
      <c r="BK68" s="131">
        <f t="shared" si="16"/>
        <v>0</v>
      </c>
      <c r="BL68" s="131">
        <f t="shared" si="17"/>
        <v>0</v>
      </c>
      <c r="BM68" s="132"/>
      <c r="BN68" s="132"/>
      <c r="BO68" s="132"/>
      <c r="BP68" s="132"/>
      <c r="BQ68" s="132"/>
      <c r="BR68" s="132"/>
      <c r="BS68" s="132">
        <v>1</v>
      </c>
      <c r="BT68" s="131">
        <f t="shared" si="18"/>
        <v>0</v>
      </c>
      <c r="BU68" s="131">
        <f t="shared" si="19"/>
        <v>0</v>
      </c>
      <c r="BV68" s="131">
        <f t="shared" si="20"/>
        <v>0</v>
      </c>
      <c r="BW68" s="131">
        <f t="shared" si="21"/>
        <v>0</v>
      </c>
      <c r="BX68" s="131">
        <f t="shared" si="22"/>
        <v>0</v>
      </c>
      <c r="BY68" s="131">
        <f t="shared" si="23"/>
        <v>0</v>
      </c>
      <c r="BZ68" s="131">
        <f t="shared" si="24"/>
        <v>0</v>
      </c>
      <c r="CA68" s="131">
        <f t="shared" si="25"/>
        <v>0</v>
      </c>
      <c r="CB68" s="131">
        <f t="shared" si="26"/>
        <v>0</v>
      </c>
      <c r="CC68" s="131">
        <f t="shared" si="27"/>
        <v>0</v>
      </c>
      <c r="CD68" s="131">
        <f t="shared" si="28"/>
        <v>0</v>
      </c>
      <c r="CE68" s="131">
        <f t="shared" si="29"/>
        <v>0</v>
      </c>
      <c r="CF68" s="131">
        <f t="shared" si="30"/>
        <v>0</v>
      </c>
      <c r="CG68" s="131">
        <f t="shared" si="31"/>
        <v>0</v>
      </c>
      <c r="CH68" s="132"/>
      <c r="CI68" s="132"/>
      <c r="CJ68" s="132"/>
      <c r="CK68" s="132"/>
      <c r="CL68" s="132"/>
      <c r="CM68" s="132"/>
      <c r="CN68" s="132">
        <v>1</v>
      </c>
      <c r="CO68" s="132"/>
      <c r="CP68" s="132"/>
      <c r="CQ68" s="132"/>
      <c r="CR68" s="133"/>
      <c r="CS68" s="132"/>
      <c r="CT68" s="132"/>
      <c r="CU68" s="132"/>
      <c r="CW68" s="131">
        <v>5</v>
      </c>
      <c r="CX68" s="134">
        <f t="shared" si="32"/>
        <v>0</v>
      </c>
      <c r="CZ68" s="136">
        <v>0.98399999999999999</v>
      </c>
      <c r="DA68" s="131">
        <f t="shared" si="52"/>
        <v>0</v>
      </c>
      <c r="DB68" s="131">
        <f t="shared" si="34"/>
        <v>0</v>
      </c>
    </row>
    <row r="69" spans="1:106" ht="18" customHeight="1">
      <c r="A69" s="123" t="s">
        <v>28974</v>
      </c>
      <c r="B69" s="123" t="s">
        <v>27886</v>
      </c>
      <c r="C69" s="123" t="s">
        <v>28878</v>
      </c>
      <c r="D69" s="427" t="s">
        <v>28975</v>
      </c>
      <c r="E69" s="1002" t="s">
        <v>28763</v>
      </c>
      <c r="F69" s="124">
        <v>1</v>
      </c>
      <c r="G69" s="81">
        <f t="shared" si="8"/>
        <v>0</v>
      </c>
      <c r="H69" s="791">
        <v>120</v>
      </c>
      <c r="I69" s="481">
        <f t="shared" si="9"/>
        <v>0</v>
      </c>
      <c r="J69" s="125">
        <f t="shared" si="35"/>
        <v>120</v>
      </c>
      <c r="K69" s="126">
        <f t="shared" si="10"/>
        <v>0</v>
      </c>
      <c r="L69" s="282"/>
      <c r="M69" s="387"/>
      <c r="N69" s="272"/>
      <c r="O69" s="273"/>
      <c r="P69" s="274"/>
      <c r="Q69" s="275"/>
      <c r="R69" s="276"/>
      <c r="S69" s="277"/>
      <c r="T69" s="370"/>
      <c r="U69" s="278"/>
      <c r="V69" s="279"/>
      <c r="W69" s="280"/>
      <c r="X69" s="281"/>
      <c r="Y69" s="277"/>
      <c r="Z69" s="369"/>
      <c r="AA69" s="277">
        <f t="shared" si="38"/>
        <v>0</v>
      </c>
      <c r="AB69" s="272"/>
      <c r="AC69" s="282"/>
      <c r="AD69" s="280">
        <f t="shared" si="37"/>
        <v>0</v>
      </c>
      <c r="AE69" s="676"/>
      <c r="AF69" s="280"/>
      <c r="AG69" s="277"/>
      <c r="BF69" s="131">
        <f t="shared" si="11"/>
        <v>0</v>
      </c>
      <c r="BG69" s="131">
        <f t="shared" si="12"/>
        <v>0</v>
      </c>
      <c r="BH69" s="131">
        <f t="shared" si="13"/>
        <v>0</v>
      </c>
      <c r="BI69" s="131">
        <f t="shared" si="14"/>
        <v>0</v>
      </c>
      <c r="BJ69" s="131">
        <f t="shared" si="15"/>
        <v>0</v>
      </c>
      <c r="BK69" s="131">
        <f t="shared" si="16"/>
        <v>0</v>
      </c>
      <c r="BL69" s="131">
        <f t="shared" si="17"/>
        <v>0</v>
      </c>
      <c r="BM69" s="132"/>
      <c r="BN69" s="132"/>
      <c r="BO69" s="132"/>
      <c r="BP69" s="132"/>
      <c r="BQ69" s="132"/>
      <c r="BR69" s="132"/>
      <c r="BS69" s="132">
        <v>1</v>
      </c>
      <c r="BT69" s="131">
        <f t="shared" si="18"/>
        <v>0</v>
      </c>
      <c r="BU69" s="131">
        <f t="shared" si="19"/>
        <v>0</v>
      </c>
      <c r="BV69" s="131">
        <f t="shared" si="20"/>
        <v>0</v>
      </c>
      <c r="BW69" s="131">
        <f t="shared" si="21"/>
        <v>0</v>
      </c>
      <c r="BX69" s="131">
        <f t="shared" si="22"/>
        <v>0</v>
      </c>
      <c r="BY69" s="131">
        <f t="shared" si="23"/>
        <v>0</v>
      </c>
      <c r="BZ69" s="131">
        <f t="shared" si="24"/>
        <v>0</v>
      </c>
      <c r="CA69" s="131">
        <f t="shared" si="25"/>
        <v>0</v>
      </c>
      <c r="CB69" s="131">
        <f t="shared" si="26"/>
        <v>0</v>
      </c>
      <c r="CC69" s="131">
        <f t="shared" si="27"/>
        <v>0</v>
      </c>
      <c r="CD69" s="131">
        <f t="shared" si="28"/>
        <v>0</v>
      </c>
      <c r="CE69" s="131">
        <f t="shared" si="29"/>
        <v>0</v>
      </c>
      <c r="CF69" s="131">
        <f t="shared" si="30"/>
        <v>0</v>
      </c>
      <c r="CG69" s="131">
        <f t="shared" si="31"/>
        <v>0</v>
      </c>
      <c r="CH69" s="132"/>
      <c r="CI69" s="132"/>
      <c r="CJ69" s="132"/>
      <c r="CK69" s="132"/>
      <c r="CL69" s="132"/>
      <c r="CM69" s="132"/>
      <c r="CN69" s="132"/>
      <c r="CO69" s="132"/>
      <c r="CP69" s="132">
        <v>1</v>
      </c>
      <c r="CQ69" s="132"/>
      <c r="CR69" s="133"/>
      <c r="CS69" s="132"/>
      <c r="CT69" s="132"/>
      <c r="CU69" s="132"/>
      <c r="CW69" s="131">
        <v>5</v>
      </c>
      <c r="CX69" s="134">
        <f t="shared" si="32"/>
        <v>0</v>
      </c>
      <c r="CZ69" s="136">
        <v>1.5209999999999999</v>
      </c>
      <c r="DA69" s="131">
        <f t="shared" si="52"/>
        <v>0</v>
      </c>
      <c r="DB69" s="131">
        <f t="shared" si="34"/>
        <v>0</v>
      </c>
    </row>
    <row r="70" spans="1:106" ht="18" customHeight="1">
      <c r="A70" s="123" t="s">
        <v>28976</v>
      </c>
      <c r="B70" s="123" t="s">
        <v>27887</v>
      </c>
      <c r="C70" s="123" t="s">
        <v>28878</v>
      </c>
      <c r="D70" s="427" t="s">
        <v>28977</v>
      </c>
      <c r="E70" s="1002" t="s">
        <v>28763</v>
      </c>
      <c r="F70" s="124">
        <v>1</v>
      </c>
      <c r="G70" s="81">
        <f t="shared" si="8"/>
        <v>0</v>
      </c>
      <c r="H70" s="791">
        <v>110</v>
      </c>
      <c r="I70" s="481">
        <f t="shared" si="9"/>
        <v>0</v>
      </c>
      <c r="J70" s="125">
        <f t="shared" si="35"/>
        <v>110</v>
      </c>
      <c r="K70" s="126">
        <f t="shared" si="10"/>
        <v>0</v>
      </c>
      <c r="L70" s="282"/>
      <c r="M70" s="387"/>
      <c r="N70" s="272"/>
      <c r="O70" s="273"/>
      <c r="P70" s="274"/>
      <c r="Q70" s="275"/>
      <c r="R70" s="276"/>
      <c r="S70" s="277"/>
      <c r="T70" s="370"/>
      <c r="U70" s="278"/>
      <c r="V70" s="279"/>
      <c r="W70" s="280"/>
      <c r="X70" s="281"/>
      <c r="Y70" s="277"/>
      <c r="Z70" s="369"/>
      <c r="AA70" s="277">
        <f t="shared" si="38"/>
        <v>0</v>
      </c>
      <c r="AB70" s="272"/>
      <c r="AC70" s="282"/>
      <c r="AD70" s="280">
        <f t="shared" si="37"/>
        <v>0</v>
      </c>
      <c r="AE70" s="676"/>
      <c r="AF70" s="280"/>
      <c r="AG70" s="277"/>
      <c r="BF70" s="131">
        <f t="shared" si="11"/>
        <v>0</v>
      </c>
      <c r="BG70" s="131">
        <f t="shared" si="12"/>
        <v>0</v>
      </c>
      <c r="BH70" s="131">
        <f t="shared" si="13"/>
        <v>0</v>
      </c>
      <c r="BI70" s="131">
        <f t="shared" si="14"/>
        <v>0</v>
      </c>
      <c r="BJ70" s="131">
        <f t="shared" si="15"/>
        <v>0</v>
      </c>
      <c r="BK70" s="131">
        <f t="shared" si="16"/>
        <v>0</v>
      </c>
      <c r="BL70" s="131">
        <f t="shared" si="17"/>
        <v>0</v>
      </c>
      <c r="BM70" s="132"/>
      <c r="BN70" s="132"/>
      <c r="BO70" s="132"/>
      <c r="BP70" s="132"/>
      <c r="BQ70" s="132"/>
      <c r="BR70" s="132"/>
      <c r="BS70" s="132">
        <v>1</v>
      </c>
      <c r="BT70" s="131">
        <f t="shared" si="18"/>
        <v>0</v>
      </c>
      <c r="BU70" s="131">
        <f t="shared" si="19"/>
        <v>0</v>
      </c>
      <c r="BV70" s="131">
        <f t="shared" si="20"/>
        <v>0</v>
      </c>
      <c r="BW70" s="131">
        <f t="shared" si="21"/>
        <v>0</v>
      </c>
      <c r="BX70" s="131">
        <f t="shared" si="22"/>
        <v>0</v>
      </c>
      <c r="BY70" s="131">
        <f t="shared" si="23"/>
        <v>0</v>
      </c>
      <c r="BZ70" s="131">
        <f t="shared" si="24"/>
        <v>0</v>
      </c>
      <c r="CA70" s="131">
        <f t="shared" si="25"/>
        <v>0</v>
      </c>
      <c r="CB70" s="131">
        <f t="shared" si="26"/>
        <v>0</v>
      </c>
      <c r="CC70" s="131">
        <f t="shared" si="27"/>
        <v>0</v>
      </c>
      <c r="CD70" s="131">
        <f t="shared" si="28"/>
        <v>0</v>
      </c>
      <c r="CE70" s="131">
        <f t="shared" si="29"/>
        <v>0</v>
      </c>
      <c r="CF70" s="131">
        <f t="shared" si="30"/>
        <v>0</v>
      </c>
      <c r="CG70" s="131">
        <f t="shared" si="31"/>
        <v>0</v>
      </c>
      <c r="CH70" s="132"/>
      <c r="CI70" s="132"/>
      <c r="CJ70" s="132"/>
      <c r="CK70" s="132"/>
      <c r="CL70" s="132">
        <v>1</v>
      </c>
      <c r="CM70" s="132"/>
      <c r="CN70" s="132"/>
      <c r="CO70" s="132"/>
      <c r="CP70" s="132"/>
      <c r="CQ70" s="132"/>
      <c r="CR70" s="133"/>
      <c r="CS70" s="132"/>
      <c r="CT70" s="132"/>
      <c r="CU70" s="132"/>
      <c r="CW70" s="131">
        <v>5</v>
      </c>
      <c r="CX70" s="134">
        <f t="shared" si="32"/>
        <v>0</v>
      </c>
      <c r="CZ70" s="136">
        <v>1.4079999999999999</v>
      </c>
      <c r="DA70" s="131">
        <f t="shared" si="52"/>
        <v>0</v>
      </c>
      <c r="DB70" s="131">
        <f t="shared" si="34"/>
        <v>0</v>
      </c>
    </row>
    <row r="71" spans="1:106" ht="18" customHeight="1">
      <c r="A71" s="123" t="s">
        <v>28978</v>
      </c>
      <c r="B71" s="123" t="s">
        <v>27888</v>
      </c>
      <c r="C71" s="123" t="s">
        <v>28878</v>
      </c>
      <c r="D71" s="427" t="s">
        <v>28979</v>
      </c>
      <c r="E71" s="1002" t="s">
        <v>28763</v>
      </c>
      <c r="F71" s="124">
        <v>1</v>
      </c>
      <c r="G71" s="81">
        <f t="shared" si="8"/>
        <v>0</v>
      </c>
      <c r="H71" s="791">
        <v>100</v>
      </c>
      <c r="I71" s="481">
        <f t="shared" si="9"/>
        <v>0</v>
      </c>
      <c r="J71" s="125">
        <f t="shared" si="35"/>
        <v>100</v>
      </c>
      <c r="K71" s="126">
        <f t="shared" si="10"/>
        <v>0</v>
      </c>
      <c r="L71" s="282"/>
      <c r="M71" s="387"/>
      <c r="N71" s="272"/>
      <c r="O71" s="273"/>
      <c r="P71" s="274"/>
      <c r="Q71" s="275"/>
      <c r="R71" s="276"/>
      <c r="S71" s="277"/>
      <c r="T71" s="370"/>
      <c r="U71" s="278"/>
      <c r="V71" s="279"/>
      <c r="W71" s="280"/>
      <c r="X71" s="281"/>
      <c r="Y71" s="277"/>
      <c r="Z71" s="369"/>
      <c r="AA71" s="277">
        <f t="shared" si="38"/>
        <v>0</v>
      </c>
      <c r="AB71" s="272"/>
      <c r="AC71" s="282"/>
      <c r="AD71" s="280">
        <f t="shared" si="37"/>
        <v>0</v>
      </c>
      <c r="AE71" s="676"/>
      <c r="AF71" s="280"/>
      <c r="AG71" s="277"/>
      <c r="BF71" s="131">
        <f t="shared" si="11"/>
        <v>0</v>
      </c>
      <c r="BG71" s="131">
        <f t="shared" si="12"/>
        <v>0</v>
      </c>
      <c r="BH71" s="131">
        <f t="shared" si="13"/>
        <v>0</v>
      </c>
      <c r="BI71" s="131">
        <f t="shared" si="14"/>
        <v>0</v>
      </c>
      <c r="BJ71" s="131">
        <f t="shared" si="15"/>
        <v>0</v>
      </c>
      <c r="BK71" s="131">
        <f t="shared" si="16"/>
        <v>0</v>
      </c>
      <c r="BL71" s="131">
        <f t="shared" si="17"/>
        <v>0</v>
      </c>
      <c r="BM71" s="132"/>
      <c r="BN71" s="132"/>
      <c r="BO71" s="132"/>
      <c r="BP71" s="132"/>
      <c r="BQ71" s="132"/>
      <c r="BR71" s="132"/>
      <c r="BS71" s="132">
        <v>1</v>
      </c>
      <c r="BT71" s="131">
        <f t="shared" si="18"/>
        <v>0</v>
      </c>
      <c r="BU71" s="131">
        <f t="shared" si="19"/>
        <v>0</v>
      </c>
      <c r="BV71" s="131">
        <f t="shared" si="20"/>
        <v>0</v>
      </c>
      <c r="BW71" s="131">
        <f t="shared" si="21"/>
        <v>0</v>
      </c>
      <c r="BX71" s="131">
        <f t="shared" si="22"/>
        <v>0</v>
      </c>
      <c r="BY71" s="131">
        <f t="shared" si="23"/>
        <v>0</v>
      </c>
      <c r="BZ71" s="131">
        <f t="shared" si="24"/>
        <v>0</v>
      </c>
      <c r="CA71" s="131">
        <f t="shared" si="25"/>
        <v>0</v>
      </c>
      <c r="CB71" s="131">
        <f t="shared" si="26"/>
        <v>0</v>
      </c>
      <c r="CC71" s="131">
        <f t="shared" si="27"/>
        <v>0</v>
      </c>
      <c r="CD71" s="131">
        <f t="shared" si="28"/>
        <v>0</v>
      </c>
      <c r="CE71" s="131">
        <f t="shared" si="29"/>
        <v>0</v>
      </c>
      <c r="CF71" s="131">
        <f t="shared" si="30"/>
        <v>0</v>
      </c>
      <c r="CG71" s="131">
        <f t="shared" si="31"/>
        <v>0</v>
      </c>
      <c r="CH71" s="132"/>
      <c r="CI71" s="132"/>
      <c r="CJ71" s="132"/>
      <c r="CK71" s="132"/>
      <c r="CL71" s="132"/>
      <c r="CM71" s="132"/>
      <c r="CN71" s="132">
        <v>1</v>
      </c>
      <c r="CO71" s="132"/>
      <c r="CP71" s="132"/>
      <c r="CQ71" s="132"/>
      <c r="CR71" s="133"/>
      <c r="CS71" s="132"/>
      <c r="CT71" s="132"/>
      <c r="CU71" s="132"/>
      <c r="CW71" s="131">
        <v>5</v>
      </c>
      <c r="CX71" s="134">
        <f t="shared" si="32"/>
        <v>0</v>
      </c>
      <c r="CZ71" s="136">
        <v>1.1739999999999999</v>
      </c>
      <c r="DA71" s="131">
        <f t="shared" si="52"/>
        <v>0</v>
      </c>
      <c r="DB71" s="131">
        <f t="shared" si="34"/>
        <v>0</v>
      </c>
    </row>
    <row r="72" spans="1:106" ht="18" customHeight="1">
      <c r="A72" s="123" t="s">
        <v>28980</v>
      </c>
      <c r="B72" s="123" t="s">
        <v>27889</v>
      </c>
      <c r="C72" s="123" t="s">
        <v>28878</v>
      </c>
      <c r="D72" s="427" t="s">
        <v>28981</v>
      </c>
      <c r="E72" s="1002" t="s">
        <v>28763</v>
      </c>
      <c r="F72" s="124">
        <v>1</v>
      </c>
      <c r="G72" s="81">
        <f t="shared" si="8"/>
        <v>0</v>
      </c>
      <c r="H72" s="791">
        <v>110</v>
      </c>
      <c r="I72" s="481">
        <f t="shared" si="42"/>
        <v>0</v>
      </c>
      <c r="J72" s="125">
        <f t="shared" si="35"/>
        <v>110</v>
      </c>
      <c r="K72" s="126">
        <f t="shared" ref="K72:K88" si="53">G72*J72</f>
        <v>0</v>
      </c>
      <c r="L72" s="282"/>
      <c r="M72" s="387"/>
      <c r="N72" s="272"/>
      <c r="O72" s="273"/>
      <c r="P72" s="274"/>
      <c r="Q72" s="275"/>
      <c r="R72" s="276"/>
      <c r="S72" s="277"/>
      <c r="T72" s="370"/>
      <c r="U72" s="278"/>
      <c r="V72" s="279"/>
      <c r="W72" s="280"/>
      <c r="X72" s="281"/>
      <c r="Y72" s="277"/>
      <c r="Z72" s="369"/>
      <c r="AA72" s="277">
        <f t="shared" si="38"/>
        <v>0</v>
      </c>
      <c r="AB72" s="272"/>
      <c r="AC72" s="282"/>
      <c r="AD72" s="280">
        <f t="shared" si="37"/>
        <v>0</v>
      </c>
      <c r="AE72" s="676"/>
      <c r="AF72" s="280"/>
      <c r="AG72" s="277"/>
      <c r="BF72" s="131">
        <f t="shared" ref="BF72:BF88" si="54">BM72*$G72</f>
        <v>0</v>
      </c>
      <c r="BG72" s="131">
        <f t="shared" ref="BG72:BG88" si="55">BN72*$G72</f>
        <v>0</v>
      </c>
      <c r="BH72" s="131">
        <f t="shared" ref="BH72:BH88" si="56">BO72*$G72</f>
        <v>0</v>
      </c>
      <c r="BI72" s="131">
        <f t="shared" ref="BI72:BI88" si="57">BP72*$G72</f>
        <v>0</v>
      </c>
      <c r="BJ72" s="131">
        <f t="shared" ref="BJ72:BJ88" si="58">BQ72*$G72</f>
        <v>0</v>
      </c>
      <c r="BK72" s="131">
        <f t="shared" ref="BK72:BK88" si="59">BR72*$G72</f>
        <v>0</v>
      </c>
      <c r="BL72" s="131">
        <f t="shared" ref="BL72:BL88" si="60">BS72*$G72</f>
        <v>0</v>
      </c>
      <c r="BM72" s="132"/>
      <c r="BN72" s="132"/>
      <c r="BO72" s="132"/>
      <c r="BP72" s="132"/>
      <c r="BQ72" s="132"/>
      <c r="BR72" s="132"/>
      <c r="BS72" s="132">
        <v>1</v>
      </c>
      <c r="BT72" s="131">
        <f t="shared" ref="BT72:BT88" si="61">CH72*$G72</f>
        <v>0</v>
      </c>
      <c r="BU72" s="131">
        <f t="shared" ref="BU72:BU88" si="62">CI72*$G72</f>
        <v>0</v>
      </c>
      <c r="BV72" s="131">
        <f t="shared" ref="BV72:BV88" si="63">CJ72*$G72</f>
        <v>0</v>
      </c>
      <c r="BW72" s="131">
        <f t="shared" ref="BW72:BW88" si="64">CK72*$G72</f>
        <v>0</v>
      </c>
      <c r="BX72" s="131">
        <f t="shared" ref="BX72:BX88" si="65">CL72*$G72</f>
        <v>0</v>
      </c>
      <c r="BY72" s="131">
        <f t="shared" ref="BY72:BY88" si="66">CM72*$G72</f>
        <v>0</v>
      </c>
      <c r="BZ72" s="131">
        <f t="shared" ref="BZ72:BZ88" si="67">CN72*$G72</f>
        <v>0</v>
      </c>
      <c r="CA72" s="131">
        <f t="shared" ref="CA72:CA88" si="68">CO72*$G72</f>
        <v>0</v>
      </c>
      <c r="CB72" s="131">
        <f t="shared" ref="CB72:CB88" si="69">CP72*$G72</f>
        <v>0</v>
      </c>
      <c r="CC72" s="131">
        <f t="shared" ref="CC72:CC88" si="70">CQ72*$G72</f>
        <v>0</v>
      </c>
      <c r="CD72" s="131">
        <f t="shared" ref="CD72:CD88" si="71">CR72*$G72</f>
        <v>0</v>
      </c>
      <c r="CE72" s="131">
        <f t="shared" ref="CE72:CE88" si="72">CS72*$G72</f>
        <v>0</v>
      </c>
      <c r="CF72" s="131">
        <f t="shared" ref="CF72:CF88" si="73">CT72*$G72</f>
        <v>0</v>
      </c>
      <c r="CG72" s="131">
        <f t="shared" ref="CG72:CG88" si="74">CU72*$G72</f>
        <v>0</v>
      </c>
      <c r="CH72" s="132"/>
      <c r="CI72" s="132"/>
      <c r="CJ72" s="132"/>
      <c r="CK72" s="132"/>
      <c r="CL72" s="132"/>
      <c r="CM72" s="132">
        <v>1</v>
      </c>
      <c r="CN72" s="132"/>
      <c r="CO72" s="132"/>
      <c r="CP72" s="132"/>
      <c r="CQ72" s="132"/>
      <c r="CR72" s="133"/>
      <c r="CS72" s="132"/>
      <c r="CT72" s="132"/>
      <c r="CU72" s="132"/>
      <c r="CW72" s="131">
        <v>5</v>
      </c>
      <c r="CX72" s="134">
        <f t="shared" ref="CX72:CX88" si="75">$G72*CW72</f>
        <v>0</v>
      </c>
      <c r="CZ72" s="136">
        <v>1.4410000000000001</v>
      </c>
      <c r="DA72" s="131">
        <f t="shared" si="52"/>
        <v>0</v>
      </c>
      <c r="DB72" s="131">
        <f t="shared" ref="DB72:DB88" si="76">CZ72*DA72</f>
        <v>0</v>
      </c>
    </row>
    <row r="73" spans="1:106" ht="18" customHeight="1">
      <c r="A73" s="123" t="s">
        <v>28982</v>
      </c>
      <c r="B73" s="123" t="s">
        <v>27890</v>
      </c>
      <c r="C73" s="123" t="s">
        <v>28878</v>
      </c>
      <c r="D73" s="427" t="s">
        <v>28983</v>
      </c>
      <c r="E73" s="1002" t="s">
        <v>28768</v>
      </c>
      <c r="F73" s="124">
        <v>10</v>
      </c>
      <c r="G73" s="81">
        <f t="shared" si="8"/>
        <v>0</v>
      </c>
      <c r="H73" s="791">
        <v>50</v>
      </c>
      <c r="I73" s="481">
        <f t="shared" si="42"/>
        <v>0</v>
      </c>
      <c r="J73" s="125">
        <f t="shared" si="35"/>
        <v>50</v>
      </c>
      <c r="K73" s="126">
        <f t="shared" si="53"/>
        <v>0</v>
      </c>
      <c r="L73" s="282"/>
      <c r="M73" s="387"/>
      <c r="N73" s="272"/>
      <c r="O73" s="273"/>
      <c r="P73" s="274"/>
      <c r="Q73" s="275"/>
      <c r="R73" s="276"/>
      <c r="S73" s="277"/>
      <c r="T73" s="370"/>
      <c r="U73" s="278"/>
      <c r="V73" s="279"/>
      <c r="W73" s="280"/>
      <c r="X73" s="281"/>
      <c r="Y73" s="277"/>
      <c r="Z73" s="369"/>
      <c r="AA73" s="277">
        <f t="shared" si="38"/>
        <v>0</v>
      </c>
      <c r="AB73" s="272"/>
      <c r="AC73" s="282"/>
      <c r="AD73" s="280">
        <f t="shared" si="37"/>
        <v>0</v>
      </c>
      <c r="AE73" s="676"/>
      <c r="AF73" s="280"/>
      <c r="AG73" s="277"/>
      <c r="BF73" s="131">
        <f t="shared" si="54"/>
        <v>0</v>
      </c>
      <c r="BG73" s="131">
        <f t="shared" si="55"/>
        <v>0</v>
      </c>
      <c r="BH73" s="131">
        <f t="shared" si="56"/>
        <v>0</v>
      </c>
      <c r="BI73" s="131">
        <f t="shared" si="57"/>
        <v>0</v>
      </c>
      <c r="BJ73" s="131">
        <f t="shared" si="58"/>
        <v>0</v>
      </c>
      <c r="BK73" s="131">
        <f t="shared" si="59"/>
        <v>0</v>
      </c>
      <c r="BL73" s="131">
        <f t="shared" si="60"/>
        <v>0</v>
      </c>
      <c r="BM73" s="132">
        <v>10</v>
      </c>
      <c r="BN73" s="132"/>
      <c r="BO73" s="132"/>
      <c r="BP73" s="132"/>
      <c r="BQ73" s="132"/>
      <c r="BR73" s="132"/>
      <c r="BS73" s="132"/>
      <c r="BT73" s="131">
        <f t="shared" si="61"/>
        <v>0</v>
      </c>
      <c r="BU73" s="131">
        <f t="shared" si="62"/>
        <v>0</v>
      </c>
      <c r="BV73" s="131">
        <f t="shared" si="63"/>
        <v>0</v>
      </c>
      <c r="BW73" s="131">
        <f t="shared" si="64"/>
        <v>0</v>
      </c>
      <c r="BX73" s="131">
        <f t="shared" si="65"/>
        <v>0</v>
      </c>
      <c r="BY73" s="131">
        <f t="shared" si="66"/>
        <v>0</v>
      </c>
      <c r="BZ73" s="131">
        <f t="shared" si="67"/>
        <v>0</v>
      </c>
      <c r="CA73" s="131">
        <f t="shared" si="68"/>
        <v>0</v>
      </c>
      <c r="CB73" s="131">
        <f t="shared" si="69"/>
        <v>0</v>
      </c>
      <c r="CC73" s="131">
        <f t="shared" si="70"/>
        <v>0</v>
      </c>
      <c r="CD73" s="131">
        <f t="shared" si="71"/>
        <v>0</v>
      </c>
      <c r="CE73" s="131">
        <f t="shared" si="72"/>
        <v>0</v>
      </c>
      <c r="CF73" s="131">
        <f t="shared" si="73"/>
        <v>0</v>
      </c>
      <c r="CG73" s="131">
        <f t="shared" si="74"/>
        <v>0</v>
      </c>
      <c r="CH73" s="132"/>
      <c r="CI73" s="132"/>
      <c r="CJ73" s="132"/>
      <c r="CK73" s="132"/>
      <c r="CL73" s="132"/>
      <c r="CM73" s="132"/>
      <c r="CN73" s="132"/>
      <c r="CO73" s="132"/>
      <c r="CP73" s="132"/>
      <c r="CQ73" s="132"/>
      <c r="CR73" s="133"/>
      <c r="CS73" s="132"/>
      <c r="CT73" s="132"/>
      <c r="CU73" s="132"/>
      <c r="CW73" s="131">
        <v>20</v>
      </c>
      <c r="CX73" s="134">
        <f t="shared" si="75"/>
        <v>0</v>
      </c>
      <c r="CZ73" s="136">
        <v>0.183</v>
      </c>
      <c r="DA73" s="131">
        <f t="shared" si="52"/>
        <v>0</v>
      </c>
      <c r="DB73" s="131">
        <f t="shared" si="76"/>
        <v>0</v>
      </c>
    </row>
    <row r="74" spans="1:106" ht="18" customHeight="1">
      <c r="A74" s="123" t="s">
        <v>28984</v>
      </c>
      <c r="B74" s="123" t="s">
        <v>27891</v>
      </c>
      <c r="C74" s="123" t="s">
        <v>28878</v>
      </c>
      <c r="D74" s="427" t="s">
        <v>28985</v>
      </c>
      <c r="E74" s="1002" t="s">
        <v>28768</v>
      </c>
      <c r="F74" s="124">
        <v>10</v>
      </c>
      <c r="G74" s="81">
        <f t="shared" si="8"/>
        <v>0</v>
      </c>
      <c r="H74" s="791">
        <v>60</v>
      </c>
      <c r="I74" s="481">
        <f t="shared" si="42"/>
        <v>0</v>
      </c>
      <c r="J74" s="125">
        <f t="shared" si="35"/>
        <v>60</v>
      </c>
      <c r="K74" s="126">
        <f t="shared" si="53"/>
        <v>0</v>
      </c>
      <c r="L74" s="282"/>
      <c r="M74" s="387"/>
      <c r="N74" s="272"/>
      <c r="O74" s="273"/>
      <c r="P74" s="274"/>
      <c r="Q74" s="275"/>
      <c r="R74" s="276"/>
      <c r="S74" s="277"/>
      <c r="T74" s="370"/>
      <c r="U74" s="278"/>
      <c r="V74" s="279"/>
      <c r="W74" s="280"/>
      <c r="X74" s="281"/>
      <c r="Y74" s="277"/>
      <c r="Z74" s="369"/>
      <c r="AA74" s="277">
        <f t="shared" si="38"/>
        <v>0</v>
      </c>
      <c r="AB74" s="272"/>
      <c r="AC74" s="282"/>
      <c r="AD74" s="280">
        <f t="shared" si="37"/>
        <v>0</v>
      </c>
      <c r="AE74" s="676"/>
      <c r="AF74" s="280"/>
      <c r="AG74" s="277"/>
      <c r="BF74" s="131">
        <f t="shared" si="54"/>
        <v>0</v>
      </c>
      <c r="BG74" s="131">
        <f t="shared" si="55"/>
        <v>0</v>
      </c>
      <c r="BH74" s="131">
        <f t="shared" si="56"/>
        <v>0</v>
      </c>
      <c r="BI74" s="131">
        <f t="shared" si="57"/>
        <v>0</v>
      </c>
      <c r="BJ74" s="131">
        <f t="shared" si="58"/>
        <v>0</v>
      </c>
      <c r="BK74" s="131">
        <f t="shared" si="59"/>
        <v>0</v>
      </c>
      <c r="BL74" s="131">
        <f t="shared" si="60"/>
        <v>0</v>
      </c>
      <c r="BM74" s="132">
        <v>10</v>
      </c>
      <c r="BN74" s="132"/>
      <c r="BO74" s="132"/>
      <c r="BP74" s="132"/>
      <c r="BQ74" s="132"/>
      <c r="BR74" s="132"/>
      <c r="BS74" s="132"/>
      <c r="BT74" s="131">
        <f t="shared" si="61"/>
        <v>0</v>
      </c>
      <c r="BU74" s="131">
        <f t="shared" si="62"/>
        <v>0</v>
      </c>
      <c r="BV74" s="131">
        <f t="shared" si="63"/>
        <v>0</v>
      </c>
      <c r="BW74" s="131">
        <f t="shared" si="64"/>
        <v>0</v>
      </c>
      <c r="BX74" s="131">
        <f t="shared" si="65"/>
        <v>0</v>
      </c>
      <c r="BY74" s="131">
        <f t="shared" si="66"/>
        <v>0</v>
      </c>
      <c r="BZ74" s="131">
        <f t="shared" si="67"/>
        <v>0</v>
      </c>
      <c r="CA74" s="131">
        <f t="shared" si="68"/>
        <v>0</v>
      </c>
      <c r="CB74" s="131">
        <f t="shared" si="69"/>
        <v>0</v>
      </c>
      <c r="CC74" s="131">
        <f t="shared" si="70"/>
        <v>0</v>
      </c>
      <c r="CD74" s="131">
        <f t="shared" si="71"/>
        <v>0</v>
      </c>
      <c r="CE74" s="131">
        <f t="shared" si="72"/>
        <v>0</v>
      </c>
      <c r="CF74" s="131">
        <f t="shared" si="73"/>
        <v>0</v>
      </c>
      <c r="CG74" s="131">
        <f t="shared" si="74"/>
        <v>0</v>
      </c>
      <c r="CH74" s="132"/>
      <c r="CI74" s="132"/>
      <c r="CJ74" s="132"/>
      <c r="CK74" s="132"/>
      <c r="CL74" s="132"/>
      <c r="CM74" s="132"/>
      <c r="CN74" s="132"/>
      <c r="CO74" s="132"/>
      <c r="CP74" s="132"/>
      <c r="CQ74" s="132"/>
      <c r="CR74" s="133"/>
      <c r="CS74" s="132"/>
      <c r="CT74" s="132"/>
      <c r="CU74" s="132"/>
      <c r="CW74" s="131">
        <v>20</v>
      </c>
      <c r="CX74" s="134">
        <f t="shared" si="75"/>
        <v>0</v>
      </c>
      <c r="CZ74" s="136">
        <v>0.23899999999999999</v>
      </c>
      <c r="DA74" s="131">
        <f t="shared" si="52"/>
        <v>0</v>
      </c>
      <c r="DB74" s="131">
        <f t="shared" si="76"/>
        <v>0</v>
      </c>
    </row>
    <row r="75" spans="1:106" ht="18" customHeight="1">
      <c r="A75" s="123" t="s">
        <v>28986</v>
      </c>
      <c r="B75" s="123" t="s">
        <v>27892</v>
      </c>
      <c r="C75" s="123" t="s">
        <v>28878</v>
      </c>
      <c r="D75" s="427" t="s">
        <v>28987</v>
      </c>
      <c r="E75" s="1002" t="s">
        <v>28768</v>
      </c>
      <c r="F75" s="124">
        <v>10</v>
      </c>
      <c r="G75" s="81">
        <f t="shared" si="8"/>
        <v>0</v>
      </c>
      <c r="H75" s="791">
        <v>70</v>
      </c>
      <c r="I75" s="481">
        <f t="shared" si="42"/>
        <v>0</v>
      </c>
      <c r="J75" s="125">
        <f t="shared" si="35"/>
        <v>70</v>
      </c>
      <c r="K75" s="126">
        <f t="shared" si="53"/>
        <v>0</v>
      </c>
      <c r="L75" s="282"/>
      <c r="M75" s="387"/>
      <c r="N75" s="272"/>
      <c r="O75" s="273"/>
      <c r="P75" s="274"/>
      <c r="Q75" s="275"/>
      <c r="R75" s="276"/>
      <c r="S75" s="277"/>
      <c r="T75" s="370"/>
      <c r="U75" s="278"/>
      <c r="V75" s="279"/>
      <c r="W75" s="280"/>
      <c r="X75" s="281"/>
      <c r="Y75" s="277"/>
      <c r="Z75" s="369"/>
      <c r="AA75" s="277">
        <f t="shared" si="38"/>
        <v>0</v>
      </c>
      <c r="AB75" s="272"/>
      <c r="AC75" s="282"/>
      <c r="AD75" s="280">
        <f t="shared" si="37"/>
        <v>0</v>
      </c>
      <c r="AE75" s="676"/>
      <c r="AF75" s="280"/>
      <c r="AG75" s="277"/>
      <c r="BF75" s="131">
        <f t="shared" si="54"/>
        <v>0</v>
      </c>
      <c r="BG75" s="131">
        <f t="shared" si="55"/>
        <v>0</v>
      </c>
      <c r="BH75" s="131">
        <f t="shared" si="56"/>
        <v>0</v>
      </c>
      <c r="BI75" s="131">
        <f t="shared" si="57"/>
        <v>0</v>
      </c>
      <c r="BJ75" s="131">
        <f t="shared" si="58"/>
        <v>0</v>
      </c>
      <c r="BK75" s="131">
        <f t="shared" si="59"/>
        <v>0</v>
      </c>
      <c r="BL75" s="131">
        <f t="shared" si="60"/>
        <v>0</v>
      </c>
      <c r="BM75" s="132">
        <v>10</v>
      </c>
      <c r="BN75" s="132"/>
      <c r="BO75" s="132"/>
      <c r="BP75" s="132"/>
      <c r="BQ75" s="132"/>
      <c r="BR75" s="132"/>
      <c r="BS75" s="132"/>
      <c r="BT75" s="131">
        <f t="shared" si="61"/>
        <v>0</v>
      </c>
      <c r="BU75" s="131">
        <f t="shared" si="62"/>
        <v>0</v>
      </c>
      <c r="BV75" s="131">
        <f t="shared" si="63"/>
        <v>0</v>
      </c>
      <c r="BW75" s="131">
        <f t="shared" si="64"/>
        <v>0</v>
      </c>
      <c r="BX75" s="131">
        <f t="shared" si="65"/>
        <v>0</v>
      </c>
      <c r="BY75" s="131">
        <f t="shared" si="66"/>
        <v>0</v>
      </c>
      <c r="BZ75" s="131">
        <f t="shared" si="67"/>
        <v>0</v>
      </c>
      <c r="CA75" s="131">
        <f t="shared" si="68"/>
        <v>0</v>
      </c>
      <c r="CB75" s="131">
        <f t="shared" si="69"/>
        <v>0</v>
      </c>
      <c r="CC75" s="131">
        <f t="shared" si="70"/>
        <v>0</v>
      </c>
      <c r="CD75" s="131">
        <f t="shared" si="71"/>
        <v>0</v>
      </c>
      <c r="CE75" s="131">
        <f t="shared" si="72"/>
        <v>0</v>
      </c>
      <c r="CF75" s="131">
        <f t="shared" si="73"/>
        <v>0</v>
      </c>
      <c r="CG75" s="131">
        <f t="shared" si="74"/>
        <v>0</v>
      </c>
      <c r="CH75" s="132"/>
      <c r="CI75" s="132"/>
      <c r="CJ75" s="132"/>
      <c r="CK75" s="132"/>
      <c r="CL75" s="132"/>
      <c r="CM75" s="132"/>
      <c r="CN75" s="132"/>
      <c r="CO75" s="132"/>
      <c r="CP75" s="132"/>
      <c r="CQ75" s="132"/>
      <c r="CR75" s="133"/>
      <c r="CS75" s="132"/>
      <c r="CT75" s="132"/>
      <c r="CU75" s="132"/>
      <c r="CW75" s="131">
        <v>20</v>
      </c>
      <c r="CX75" s="134">
        <f t="shared" si="75"/>
        <v>0</v>
      </c>
      <c r="CZ75" s="136">
        <v>0.36499999999999999</v>
      </c>
      <c r="DA75" s="131">
        <f t="shared" si="52"/>
        <v>0</v>
      </c>
      <c r="DB75" s="131">
        <f t="shared" si="76"/>
        <v>0</v>
      </c>
    </row>
    <row r="76" spans="1:106" ht="18" customHeight="1">
      <c r="A76" s="123" t="s">
        <v>28988</v>
      </c>
      <c r="B76" s="123" t="s">
        <v>27893</v>
      </c>
      <c r="C76" s="123" t="s">
        <v>28878</v>
      </c>
      <c r="D76" s="427" t="s">
        <v>28989</v>
      </c>
      <c r="E76" s="1002" t="s">
        <v>28768</v>
      </c>
      <c r="F76" s="124">
        <v>10</v>
      </c>
      <c r="G76" s="81">
        <f t="shared" si="8"/>
        <v>0</v>
      </c>
      <c r="H76" s="791">
        <v>90</v>
      </c>
      <c r="I76" s="481">
        <f t="shared" si="42"/>
        <v>0</v>
      </c>
      <c r="J76" s="125">
        <f t="shared" si="35"/>
        <v>90</v>
      </c>
      <c r="K76" s="126">
        <f t="shared" si="53"/>
        <v>0</v>
      </c>
      <c r="L76" s="282"/>
      <c r="M76" s="387"/>
      <c r="N76" s="272"/>
      <c r="O76" s="273"/>
      <c r="P76" s="274"/>
      <c r="Q76" s="275"/>
      <c r="R76" s="276"/>
      <c r="S76" s="277"/>
      <c r="T76" s="370"/>
      <c r="U76" s="278"/>
      <c r="V76" s="279"/>
      <c r="W76" s="280"/>
      <c r="X76" s="281"/>
      <c r="Y76" s="277"/>
      <c r="Z76" s="369"/>
      <c r="AA76" s="277">
        <f t="shared" si="38"/>
        <v>0</v>
      </c>
      <c r="AB76" s="272"/>
      <c r="AC76" s="282"/>
      <c r="AD76" s="280">
        <f t="shared" si="37"/>
        <v>0</v>
      </c>
      <c r="AE76" s="676"/>
      <c r="AF76" s="280"/>
      <c r="AG76" s="277"/>
      <c r="BF76" s="131">
        <f t="shared" si="54"/>
        <v>0</v>
      </c>
      <c r="BG76" s="131">
        <f t="shared" si="55"/>
        <v>0</v>
      </c>
      <c r="BH76" s="131">
        <f t="shared" si="56"/>
        <v>0</v>
      </c>
      <c r="BI76" s="131">
        <f t="shared" si="57"/>
        <v>0</v>
      </c>
      <c r="BJ76" s="131">
        <f t="shared" si="58"/>
        <v>0</v>
      </c>
      <c r="BK76" s="131">
        <f t="shared" si="59"/>
        <v>0</v>
      </c>
      <c r="BL76" s="131">
        <f t="shared" si="60"/>
        <v>0</v>
      </c>
      <c r="BM76" s="132">
        <v>10</v>
      </c>
      <c r="BN76" s="132"/>
      <c r="BO76" s="132"/>
      <c r="BP76" s="132"/>
      <c r="BQ76" s="132"/>
      <c r="BR76" s="132"/>
      <c r="BS76" s="132"/>
      <c r="BT76" s="131">
        <f t="shared" si="61"/>
        <v>0</v>
      </c>
      <c r="BU76" s="131">
        <f t="shared" si="62"/>
        <v>0</v>
      </c>
      <c r="BV76" s="131">
        <f t="shared" si="63"/>
        <v>0</v>
      </c>
      <c r="BW76" s="131">
        <f t="shared" si="64"/>
        <v>0</v>
      </c>
      <c r="BX76" s="131">
        <f t="shared" si="65"/>
        <v>0</v>
      </c>
      <c r="BY76" s="131">
        <f t="shared" si="66"/>
        <v>0</v>
      </c>
      <c r="BZ76" s="131">
        <f t="shared" si="67"/>
        <v>0</v>
      </c>
      <c r="CA76" s="131">
        <f t="shared" si="68"/>
        <v>0</v>
      </c>
      <c r="CB76" s="131">
        <f t="shared" si="69"/>
        <v>0</v>
      </c>
      <c r="CC76" s="131">
        <f t="shared" si="70"/>
        <v>0</v>
      </c>
      <c r="CD76" s="131">
        <f t="shared" si="71"/>
        <v>0</v>
      </c>
      <c r="CE76" s="131">
        <f t="shared" si="72"/>
        <v>0</v>
      </c>
      <c r="CF76" s="131">
        <f t="shared" si="73"/>
        <v>0</v>
      </c>
      <c r="CG76" s="131">
        <f t="shared" si="74"/>
        <v>0</v>
      </c>
      <c r="CH76" s="132"/>
      <c r="CI76" s="132"/>
      <c r="CJ76" s="132"/>
      <c r="CK76" s="132"/>
      <c r="CL76" s="132"/>
      <c r="CM76" s="132"/>
      <c r="CN76" s="132"/>
      <c r="CO76" s="132"/>
      <c r="CP76" s="132"/>
      <c r="CQ76" s="132"/>
      <c r="CR76" s="133"/>
      <c r="CS76" s="132"/>
      <c r="CT76" s="132"/>
      <c r="CU76" s="132"/>
      <c r="CW76" s="131">
        <v>20</v>
      </c>
      <c r="CX76" s="134">
        <f t="shared" si="75"/>
        <v>0</v>
      </c>
      <c r="CZ76" s="136">
        <v>0.84499999999999997</v>
      </c>
      <c r="DA76" s="131">
        <f t="shared" si="52"/>
        <v>0</v>
      </c>
      <c r="DB76" s="131">
        <f t="shared" si="76"/>
        <v>0</v>
      </c>
    </row>
    <row r="77" spans="1:106" ht="18" customHeight="1">
      <c r="A77" s="123" t="s">
        <v>28990</v>
      </c>
      <c r="B77" s="123" t="s">
        <v>27894</v>
      </c>
      <c r="C77" s="123" t="s">
        <v>28878</v>
      </c>
      <c r="D77" s="427" t="s">
        <v>28991</v>
      </c>
      <c r="E77" s="1002" t="s">
        <v>28768</v>
      </c>
      <c r="F77" s="124">
        <v>5</v>
      </c>
      <c r="G77" s="81">
        <f t="shared" si="8"/>
        <v>0</v>
      </c>
      <c r="H77" s="791">
        <v>50</v>
      </c>
      <c r="I77" s="481">
        <f t="shared" si="42"/>
        <v>0</v>
      </c>
      <c r="J77" s="125">
        <f t="shared" si="35"/>
        <v>50</v>
      </c>
      <c r="K77" s="126">
        <f t="shared" si="53"/>
        <v>0</v>
      </c>
      <c r="L77" s="282"/>
      <c r="M77" s="387"/>
      <c r="N77" s="272"/>
      <c r="O77" s="273"/>
      <c r="P77" s="274"/>
      <c r="Q77" s="275"/>
      <c r="R77" s="276"/>
      <c r="S77" s="277"/>
      <c r="T77" s="370"/>
      <c r="U77" s="278"/>
      <c r="V77" s="279"/>
      <c r="W77" s="280"/>
      <c r="X77" s="281"/>
      <c r="Y77" s="277"/>
      <c r="Z77" s="369"/>
      <c r="AA77" s="277">
        <f t="shared" si="38"/>
        <v>0</v>
      </c>
      <c r="AB77" s="272"/>
      <c r="AC77" s="282"/>
      <c r="AD77" s="280">
        <f t="shared" si="37"/>
        <v>0</v>
      </c>
      <c r="AE77" s="676"/>
      <c r="AF77" s="280"/>
      <c r="AG77" s="277"/>
      <c r="BF77" s="131">
        <f t="shared" si="54"/>
        <v>0</v>
      </c>
      <c r="BG77" s="131">
        <f t="shared" si="55"/>
        <v>0</v>
      </c>
      <c r="BH77" s="131">
        <f t="shared" si="56"/>
        <v>0</v>
      </c>
      <c r="BI77" s="131">
        <f t="shared" si="57"/>
        <v>0</v>
      </c>
      <c r="BJ77" s="131">
        <f t="shared" si="58"/>
        <v>0</v>
      </c>
      <c r="BK77" s="131">
        <f t="shared" si="59"/>
        <v>0</v>
      </c>
      <c r="BL77" s="131">
        <f t="shared" si="60"/>
        <v>0</v>
      </c>
      <c r="BM77" s="132"/>
      <c r="BN77" s="132">
        <v>5</v>
      </c>
      <c r="BO77" s="132"/>
      <c r="BP77" s="132"/>
      <c r="BQ77" s="132"/>
      <c r="BR77" s="132"/>
      <c r="BS77" s="132"/>
      <c r="BT77" s="131">
        <f t="shared" si="61"/>
        <v>0</v>
      </c>
      <c r="BU77" s="131">
        <f t="shared" si="62"/>
        <v>0</v>
      </c>
      <c r="BV77" s="131">
        <f t="shared" si="63"/>
        <v>0</v>
      </c>
      <c r="BW77" s="131">
        <f t="shared" si="64"/>
        <v>0</v>
      </c>
      <c r="BX77" s="131">
        <f t="shared" si="65"/>
        <v>0</v>
      </c>
      <c r="BY77" s="131">
        <f t="shared" si="66"/>
        <v>0</v>
      </c>
      <c r="BZ77" s="131">
        <f t="shared" si="67"/>
        <v>0</v>
      </c>
      <c r="CA77" s="131">
        <f t="shared" si="68"/>
        <v>0</v>
      </c>
      <c r="CB77" s="131">
        <f t="shared" si="69"/>
        <v>0</v>
      </c>
      <c r="CC77" s="131">
        <f t="shared" si="70"/>
        <v>0</v>
      </c>
      <c r="CD77" s="131">
        <f t="shared" si="71"/>
        <v>0</v>
      </c>
      <c r="CE77" s="131">
        <f t="shared" si="72"/>
        <v>0</v>
      </c>
      <c r="CF77" s="131">
        <f t="shared" si="73"/>
        <v>0</v>
      </c>
      <c r="CG77" s="131">
        <f t="shared" si="74"/>
        <v>0</v>
      </c>
      <c r="CH77" s="132"/>
      <c r="CI77" s="132"/>
      <c r="CJ77" s="132"/>
      <c r="CK77" s="132"/>
      <c r="CL77" s="132"/>
      <c r="CM77" s="132"/>
      <c r="CN77" s="132"/>
      <c r="CO77" s="132"/>
      <c r="CP77" s="132"/>
      <c r="CQ77" s="132"/>
      <c r="CR77" s="133"/>
      <c r="CS77" s="132"/>
      <c r="CT77" s="132"/>
      <c r="CU77" s="132"/>
      <c r="CW77" s="131">
        <v>10</v>
      </c>
      <c r="CX77" s="134">
        <f t="shared" si="75"/>
        <v>0</v>
      </c>
      <c r="CZ77" s="136">
        <v>0.36199999999999999</v>
      </c>
      <c r="DA77" s="131">
        <f t="shared" si="52"/>
        <v>0</v>
      </c>
      <c r="DB77" s="131">
        <f t="shared" si="76"/>
        <v>0</v>
      </c>
    </row>
    <row r="78" spans="1:106" ht="18" customHeight="1">
      <c r="A78" s="123" t="s">
        <v>28992</v>
      </c>
      <c r="B78" s="123" t="s">
        <v>27895</v>
      </c>
      <c r="C78" s="123" t="s">
        <v>28878</v>
      </c>
      <c r="D78" s="427" t="s">
        <v>28993</v>
      </c>
      <c r="E78" s="1002" t="s">
        <v>28768</v>
      </c>
      <c r="F78" s="124">
        <v>5</v>
      </c>
      <c r="G78" s="81">
        <f t="shared" si="8"/>
        <v>0</v>
      </c>
      <c r="H78" s="791">
        <v>50</v>
      </c>
      <c r="I78" s="481">
        <f t="shared" si="42"/>
        <v>0</v>
      </c>
      <c r="J78" s="125">
        <f t="shared" si="35"/>
        <v>50</v>
      </c>
      <c r="K78" s="126">
        <f t="shared" si="53"/>
        <v>0</v>
      </c>
      <c r="L78" s="282"/>
      <c r="M78" s="387"/>
      <c r="N78" s="272"/>
      <c r="O78" s="273"/>
      <c r="P78" s="274"/>
      <c r="Q78" s="275"/>
      <c r="R78" s="276"/>
      <c r="S78" s="277"/>
      <c r="T78" s="370"/>
      <c r="U78" s="278"/>
      <c r="V78" s="279"/>
      <c r="W78" s="280"/>
      <c r="X78" s="281"/>
      <c r="Y78" s="277"/>
      <c r="Z78" s="369"/>
      <c r="AA78" s="277">
        <f t="shared" si="38"/>
        <v>0</v>
      </c>
      <c r="AB78" s="272"/>
      <c r="AC78" s="282"/>
      <c r="AD78" s="280">
        <f t="shared" si="37"/>
        <v>0</v>
      </c>
      <c r="AE78" s="676"/>
      <c r="AF78" s="280"/>
      <c r="AG78" s="277"/>
      <c r="BF78" s="131">
        <f t="shared" si="54"/>
        <v>0</v>
      </c>
      <c r="BG78" s="131">
        <f t="shared" si="55"/>
        <v>0</v>
      </c>
      <c r="BH78" s="131">
        <f t="shared" si="56"/>
        <v>0</v>
      </c>
      <c r="BI78" s="131">
        <f t="shared" si="57"/>
        <v>0</v>
      </c>
      <c r="BJ78" s="131">
        <f t="shared" si="58"/>
        <v>0</v>
      </c>
      <c r="BK78" s="131">
        <f t="shared" si="59"/>
        <v>0</v>
      </c>
      <c r="BL78" s="131">
        <f t="shared" si="60"/>
        <v>0</v>
      </c>
      <c r="BM78" s="132"/>
      <c r="BN78" s="132">
        <v>5</v>
      </c>
      <c r="BO78" s="132"/>
      <c r="BP78" s="132"/>
      <c r="BQ78" s="132"/>
      <c r="BR78" s="132"/>
      <c r="BS78" s="132"/>
      <c r="BT78" s="131">
        <f t="shared" si="61"/>
        <v>0</v>
      </c>
      <c r="BU78" s="131">
        <f t="shared" si="62"/>
        <v>0</v>
      </c>
      <c r="BV78" s="131">
        <f t="shared" si="63"/>
        <v>0</v>
      </c>
      <c r="BW78" s="131">
        <f t="shared" si="64"/>
        <v>0</v>
      </c>
      <c r="BX78" s="131">
        <f t="shared" si="65"/>
        <v>0</v>
      </c>
      <c r="BY78" s="131">
        <f t="shared" si="66"/>
        <v>0</v>
      </c>
      <c r="BZ78" s="131">
        <f t="shared" si="67"/>
        <v>0</v>
      </c>
      <c r="CA78" s="131">
        <f t="shared" si="68"/>
        <v>0</v>
      </c>
      <c r="CB78" s="131">
        <f t="shared" si="69"/>
        <v>0</v>
      </c>
      <c r="CC78" s="131">
        <f t="shared" si="70"/>
        <v>0</v>
      </c>
      <c r="CD78" s="131">
        <f t="shared" si="71"/>
        <v>0</v>
      </c>
      <c r="CE78" s="131">
        <f t="shared" si="72"/>
        <v>0</v>
      </c>
      <c r="CF78" s="131">
        <f t="shared" si="73"/>
        <v>0</v>
      </c>
      <c r="CG78" s="131">
        <f t="shared" si="74"/>
        <v>0</v>
      </c>
      <c r="CH78" s="132"/>
      <c r="CI78" s="132"/>
      <c r="CJ78" s="132"/>
      <c r="CK78" s="132"/>
      <c r="CL78" s="132"/>
      <c r="CM78" s="132"/>
      <c r="CN78" s="132"/>
      <c r="CO78" s="132"/>
      <c r="CP78" s="132"/>
      <c r="CQ78" s="132"/>
      <c r="CR78" s="133"/>
      <c r="CS78" s="132"/>
      <c r="CT78" s="132"/>
      <c r="CU78" s="132"/>
      <c r="CW78" s="131">
        <v>10</v>
      </c>
      <c r="CX78" s="134">
        <f t="shared" si="75"/>
        <v>0</v>
      </c>
      <c r="CZ78" s="136">
        <v>0.45200000000000001</v>
      </c>
      <c r="DA78" s="131">
        <f t="shared" si="52"/>
        <v>0</v>
      </c>
      <c r="DB78" s="131">
        <f t="shared" si="76"/>
        <v>0</v>
      </c>
    </row>
    <row r="79" spans="1:106" ht="18" customHeight="1">
      <c r="A79" s="123" t="s">
        <v>28994</v>
      </c>
      <c r="B79" s="123" t="s">
        <v>27896</v>
      </c>
      <c r="C79" s="123" t="s">
        <v>28878</v>
      </c>
      <c r="D79" s="427" t="s">
        <v>28995</v>
      </c>
      <c r="E79" s="1002" t="s">
        <v>28768</v>
      </c>
      <c r="F79" s="124">
        <v>5</v>
      </c>
      <c r="G79" s="81">
        <f t="shared" si="8"/>
        <v>0</v>
      </c>
      <c r="H79" s="791">
        <v>50</v>
      </c>
      <c r="I79" s="481">
        <f t="shared" si="42"/>
        <v>0</v>
      </c>
      <c r="J79" s="125">
        <f t="shared" si="35"/>
        <v>50</v>
      </c>
      <c r="K79" s="126">
        <f t="shared" si="53"/>
        <v>0</v>
      </c>
      <c r="L79" s="282"/>
      <c r="M79" s="387"/>
      <c r="N79" s="272"/>
      <c r="O79" s="273"/>
      <c r="P79" s="274"/>
      <c r="Q79" s="275"/>
      <c r="R79" s="276"/>
      <c r="S79" s="277"/>
      <c r="T79" s="370"/>
      <c r="U79" s="278"/>
      <c r="V79" s="279"/>
      <c r="W79" s="280"/>
      <c r="X79" s="281"/>
      <c r="Y79" s="277"/>
      <c r="Z79" s="369"/>
      <c r="AA79" s="277">
        <f t="shared" si="38"/>
        <v>0</v>
      </c>
      <c r="AB79" s="272"/>
      <c r="AC79" s="282"/>
      <c r="AD79" s="280">
        <f t="shared" si="37"/>
        <v>0</v>
      </c>
      <c r="AE79" s="676"/>
      <c r="AF79" s="280"/>
      <c r="AG79" s="277"/>
      <c r="BF79" s="131">
        <f t="shared" si="54"/>
        <v>0</v>
      </c>
      <c r="BG79" s="131">
        <f t="shared" si="55"/>
        <v>0</v>
      </c>
      <c r="BH79" s="131">
        <f t="shared" si="56"/>
        <v>0</v>
      </c>
      <c r="BI79" s="131">
        <f t="shared" si="57"/>
        <v>0</v>
      </c>
      <c r="BJ79" s="131">
        <f t="shared" si="58"/>
        <v>0</v>
      </c>
      <c r="BK79" s="131">
        <f t="shared" si="59"/>
        <v>0</v>
      </c>
      <c r="BL79" s="131">
        <f t="shared" si="60"/>
        <v>0</v>
      </c>
      <c r="BM79" s="132"/>
      <c r="BN79" s="132">
        <v>5</v>
      </c>
      <c r="BO79" s="132"/>
      <c r="BP79" s="132"/>
      <c r="BQ79" s="132"/>
      <c r="BR79" s="132"/>
      <c r="BS79" s="132"/>
      <c r="BT79" s="131">
        <f t="shared" si="61"/>
        <v>0</v>
      </c>
      <c r="BU79" s="131">
        <f t="shared" si="62"/>
        <v>0</v>
      </c>
      <c r="BV79" s="131">
        <f t="shared" si="63"/>
        <v>0</v>
      </c>
      <c r="BW79" s="131">
        <f t="shared" si="64"/>
        <v>0</v>
      </c>
      <c r="BX79" s="131">
        <f t="shared" si="65"/>
        <v>0</v>
      </c>
      <c r="BY79" s="131">
        <f t="shared" si="66"/>
        <v>0</v>
      </c>
      <c r="BZ79" s="131">
        <f t="shared" si="67"/>
        <v>0</v>
      </c>
      <c r="CA79" s="131">
        <f t="shared" si="68"/>
        <v>0</v>
      </c>
      <c r="CB79" s="131">
        <f t="shared" si="69"/>
        <v>0</v>
      </c>
      <c r="CC79" s="131">
        <f t="shared" si="70"/>
        <v>0</v>
      </c>
      <c r="CD79" s="131">
        <f t="shared" si="71"/>
        <v>0</v>
      </c>
      <c r="CE79" s="131">
        <f t="shared" si="72"/>
        <v>0</v>
      </c>
      <c r="CF79" s="131">
        <f t="shared" si="73"/>
        <v>0</v>
      </c>
      <c r="CG79" s="131">
        <f t="shared" si="74"/>
        <v>0</v>
      </c>
      <c r="CH79" s="132"/>
      <c r="CI79" s="132"/>
      <c r="CJ79" s="132"/>
      <c r="CK79" s="132"/>
      <c r="CL79" s="132"/>
      <c r="CM79" s="132"/>
      <c r="CN79" s="132"/>
      <c r="CO79" s="132"/>
      <c r="CP79" s="132"/>
      <c r="CQ79" s="132"/>
      <c r="CR79" s="133"/>
      <c r="CS79" s="132"/>
      <c r="CT79" s="132"/>
      <c r="CU79" s="132"/>
      <c r="CW79" s="131">
        <v>10</v>
      </c>
      <c r="CX79" s="134">
        <f t="shared" si="75"/>
        <v>0</v>
      </c>
      <c r="CZ79" s="136">
        <v>0.43099999999999999</v>
      </c>
      <c r="DA79" s="131">
        <f t="shared" si="52"/>
        <v>0</v>
      </c>
      <c r="DB79" s="131">
        <f t="shared" si="76"/>
        <v>0</v>
      </c>
    </row>
    <row r="80" spans="1:106" ht="18" customHeight="1">
      <c r="A80" s="123" t="s">
        <v>28996</v>
      </c>
      <c r="B80" s="123" t="s">
        <v>27897</v>
      </c>
      <c r="C80" s="123" t="s">
        <v>28878</v>
      </c>
      <c r="D80" s="427" t="s">
        <v>28997</v>
      </c>
      <c r="E80" s="1002" t="s">
        <v>28768</v>
      </c>
      <c r="F80" s="124">
        <v>5</v>
      </c>
      <c r="G80" s="81">
        <f t="shared" si="8"/>
        <v>0</v>
      </c>
      <c r="H80" s="791">
        <v>60</v>
      </c>
      <c r="I80" s="481">
        <f t="shared" si="42"/>
        <v>0</v>
      </c>
      <c r="J80" s="125">
        <f t="shared" si="35"/>
        <v>60</v>
      </c>
      <c r="K80" s="126">
        <f t="shared" si="53"/>
        <v>0</v>
      </c>
      <c r="L80" s="282"/>
      <c r="M80" s="387"/>
      <c r="N80" s="272"/>
      <c r="O80" s="273"/>
      <c r="P80" s="274"/>
      <c r="Q80" s="275"/>
      <c r="R80" s="276"/>
      <c r="S80" s="277"/>
      <c r="T80" s="370"/>
      <c r="U80" s="278"/>
      <c r="V80" s="279"/>
      <c r="W80" s="280"/>
      <c r="X80" s="281"/>
      <c r="Y80" s="277"/>
      <c r="Z80" s="369"/>
      <c r="AA80" s="277">
        <f t="shared" si="38"/>
        <v>0</v>
      </c>
      <c r="AB80" s="272"/>
      <c r="AC80" s="282"/>
      <c r="AD80" s="280">
        <f t="shared" si="37"/>
        <v>0</v>
      </c>
      <c r="AE80" s="676"/>
      <c r="AF80" s="280"/>
      <c r="AG80" s="277"/>
      <c r="BF80" s="131">
        <f t="shared" si="54"/>
        <v>0</v>
      </c>
      <c r="BG80" s="131">
        <f t="shared" si="55"/>
        <v>0</v>
      </c>
      <c r="BH80" s="131">
        <f t="shared" si="56"/>
        <v>0</v>
      </c>
      <c r="BI80" s="131">
        <f t="shared" si="57"/>
        <v>0</v>
      </c>
      <c r="BJ80" s="131">
        <f t="shared" si="58"/>
        <v>0</v>
      </c>
      <c r="BK80" s="131">
        <f t="shared" si="59"/>
        <v>0</v>
      </c>
      <c r="BL80" s="131">
        <f t="shared" si="60"/>
        <v>0</v>
      </c>
      <c r="BM80" s="132"/>
      <c r="BN80" s="132">
        <v>5</v>
      </c>
      <c r="BO80" s="132"/>
      <c r="BP80" s="132"/>
      <c r="BQ80" s="132"/>
      <c r="BR80" s="132"/>
      <c r="BS80" s="132"/>
      <c r="BT80" s="131">
        <f t="shared" si="61"/>
        <v>0</v>
      </c>
      <c r="BU80" s="131">
        <f t="shared" si="62"/>
        <v>0</v>
      </c>
      <c r="BV80" s="131">
        <f t="shared" si="63"/>
        <v>0</v>
      </c>
      <c r="BW80" s="131">
        <f t="shared" si="64"/>
        <v>0</v>
      </c>
      <c r="BX80" s="131">
        <f t="shared" si="65"/>
        <v>0</v>
      </c>
      <c r="BY80" s="131">
        <f t="shared" si="66"/>
        <v>0</v>
      </c>
      <c r="BZ80" s="131">
        <f t="shared" si="67"/>
        <v>0</v>
      </c>
      <c r="CA80" s="131">
        <f t="shared" si="68"/>
        <v>0</v>
      </c>
      <c r="CB80" s="131">
        <f t="shared" si="69"/>
        <v>0</v>
      </c>
      <c r="CC80" s="131">
        <f t="shared" si="70"/>
        <v>0</v>
      </c>
      <c r="CD80" s="131">
        <f t="shared" si="71"/>
        <v>0</v>
      </c>
      <c r="CE80" s="131">
        <f t="shared" si="72"/>
        <v>0</v>
      </c>
      <c r="CF80" s="131">
        <f t="shared" si="73"/>
        <v>0</v>
      </c>
      <c r="CG80" s="131">
        <f t="shared" si="74"/>
        <v>0</v>
      </c>
      <c r="CH80" s="132"/>
      <c r="CI80" s="132"/>
      <c r="CJ80" s="132"/>
      <c r="CK80" s="132"/>
      <c r="CL80" s="132"/>
      <c r="CM80" s="132"/>
      <c r="CN80" s="132"/>
      <c r="CO80" s="132"/>
      <c r="CP80" s="132"/>
      <c r="CQ80" s="132"/>
      <c r="CR80" s="132"/>
      <c r="CS80" s="132"/>
      <c r="CT80" s="132"/>
      <c r="CU80" s="132"/>
      <c r="CW80" s="131">
        <v>10</v>
      </c>
      <c r="CX80" s="134">
        <f t="shared" si="75"/>
        <v>0</v>
      </c>
      <c r="CZ80" s="136">
        <v>0.64300000000000002</v>
      </c>
      <c r="DA80" s="131">
        <f t="shared" si="52"/>
        <v>0</v>
      </c>
      <c r="DB80" s="131">
        <f t="shared" si="76"/>
        <v>0</v>
      </c>
    </row>
    <row r="81" spans="1:106" ht="18" customHeight="1">
      <c r="A81" s="137" t="s">
        <v>28998</v>
      </c>
      <c r="B81" s="137" t="s">
        <v>27898</v>
      </c>
      <c r="C81" s="137" t="s">
        <v>28878</v>
      </c>
      <c r="D81" s="427" t="s">
        <v>28999</v>
      </c>
      <c r="E81" s="1003" t="s">
        <v>28768</v>
      </c>
      <c r="F81" s="138">
        <v>10</v>
      </c>
      <c r="G81" s="81">
        <f t="shared" si="8"/>
        <v>0</v>
      </c>
      <c r="H81" s="791">
        <v>60</v>
      </c>
      <c r="I81" s="481">
        <f t="shared" si="42"/>
        <v>0</v>
      </c>
      <c r="J81" s="125">
        <f t="shared" si="35"/>
        <v>60</v>
      </c>
      <c r="K81" s="139">
        <f t="shared" si="53"/>
        <v>0</v>
      </c>
      <c r="L81" s="282"/>
      <c r="M81" s="387"/>
      <c r="N81" s="272"/>
      <c r="O81" s="273"/>
      <c r="P81" s="274"/>
      <c r="Q81" s="275"/>
      <c r="R81" s="276"/>
      <c r="S81" s="277"/>
      <c r="T81" s="370"/>
      <c r="U81" s="278"/>
      <c r="V81" s="279"/>
      <c r="W81" s="280"/>
      <c r="X81" s="281"/>
      <c r="Y81" s="277"/>
      <c r="Z81" s="369"/>
      <c r="AA81" s="277">
        <f t="shared" si="38"/>
        <v>0</v>
      </c>
      <c r="AB81" s="272"/>
      <c r="AC81" s="282"/>
      <c r="AD81" s="280">
        <f t="shared" si="37"/>
        <v>0</v>
      </c>
      <c r="AE81" s="676"/>
      <c r="AF81" s="280"/>
      <c r="AG81" s="277"/>
      <c r="BF81" s="131">
        <f t="shared" si="54"/>
        <v>0</v>
      </c>
      <c r="BG81" s="131">
        <f t="shared" si="55"/>
        <v>0</v>
      </c>
      <c r="BH81" s="131">
        <f t="shared" si="56"/>
        <v>0</v>
      </c>
      <c r="BI81" s="131">
        <f t="shared" si="57"/>
        <v>0</v>
      </c>
      <c r="BJ81" s="131">
        <f t="shared" si="58"/>
        <v>0</v>
      </c>
      <c r="BK81" s="131">
        <f t="shared" si="59"/>
        <v>0</v>
      </c>
      <c r="BL81" s="131">
        <f t="shared" si="60"/>
        <v>0</v>
      </c>
      <c r="BM81" s="132">
        <v>10</v>
      </c>
      <c r="BN81" s="132"/>
      <c r="BO81" s="132"/>
      <c r="BP81" s="132"/>
      <c r="BQ81" s="132"/>
      <c r="BR81" s="132"/>
      <c r="BS81" s="132"/>
      <c r="BT81" s="131">
        <f t="shared" si="61"/>
        <v>0</v>
      </c>
      <c r="BU81" s="131">
        <f t="shared" si="62"/>
        <v>0</v>
      </c>
      <c r="BV81" s="131">
        <f t="shared" si="63"/>
        <v>0</v>
      </c>
      <c r="BW81" s="131">
        <f t="shared" si="64"/>
        <v>0</v>
      </c>
      <c r="BX81" s="131">
        <f t="shared" si="65"/>
        <v>0</v>
      </c>
      <c r="BY81" s="131">
        <f t="shared" si="66"/>
        <v>0</v>
      </c>
      <c r="BZ81" s="131">
        <f t="shared" si="67"/>
        <v>0</v>
      </c>
      <c r="CA81" s="131">
        <f t="shared" si="68"/>
        <v>0</v>
      </c>
      <c r="CB81" s="131">
        <f t="shared" si="69"/>
        <v>0</v>
      </c>
      <c r="CC81" s="131">
        <f t="shared" si="70"/>
        <v>0</v>
      </c>
      <c r="CD81" s="131">
        <f t="shared" si="71"/>
        <v>0</v>
      </c>
      <c r="CE81" s="131">
        <f t="shared" si="72"/>
        <v>0</v>
      </c>
      <c r="CF81" s="131">
        <f t="shared" si="73"/>
        <v>0</v>
      </c>
      <c r="CG81" s="131">
        <f t="shared" si="74"/>
        <v>0</v>
      </c>
      <c r="CH81" s="132"/>
      <c r="CI81" s="132"/>
      <c r="CJ81" s="132"/>
      <c r="CK81" s="132"/>
      <c r="CL81" s="132"/>
      <c r="CM81" s="132"/>
      <c r="CN81" s="132"/>
      <c r="CO81" s="132"/>
      <c r="CP81" s="132"/>
      <c r="CQ81" s="132"/>
      <c r="CR81" s="132"/>
      <c r="CS81" s="132"/>
      <c r="CT81" s="132"/>
      <c r="CU81" s="132"/>
      <c r="CW81" s="131">
        <v>20</v>
      </c>
      <c r="CX81" s="134">
        <f t="shared" si="75"/>
        <v>0</v>
      </c>
      <c r="CZ81" s="131">
        <v>0.37</v>
      </c>
      <c r="DA81" s="131">
        <f t="shared" si="52"/>
        <v>0</v>
      </c>
      <c r="DB81" s="131">
        <f t="shared" si="76"/>
        <v>0</v>
      </c>
    </row>
    <row r="82" spans="1:106" ht="18" customHeight="1">
      <c r="A82" s="123" t="s">
        <v>29000</v>
      </c>
      <c r="B82" s="123" t="s">
        <v>27899</v>
      </c>
      <c r="C82" s="123" t="s">
        <v>28878</v>
      </c>
      <c r="D82" s="427" t="s">
        <v>29001</v>
      </c>
      <c r="E82" s="1002" t="s">
        <v>28770</v>
      </c>
      <c r="F82" s="124">
        <v>5</v>
      </c>
      <c r="G82" s="81">
        <f t="shared" si="8"/>
        <v>0</v>
      </c>
      <c r="H82" s="790">
        <v>320</v>
      </c>
      <c r="I82" s="481">
        <f t="shared" si="42"/>
        <v>0</v>
      </c>
      <c r="J82" s="125">
        <f t="shared" si="35"/>
        <v>320</v>
      </c>
      <c r="K82" s="126">
        <f t="shared" si="53"/>
        <v>0</v>
      </c>
      <c r="L82" s="282"/>
      <c r="M82" s="387"/>
      <c r="N82" s="272"/>
      <c r="O82" s="273"/>
      <c r="P82" s="274"/>
      <c r="Q82" s="275"/>
      <c r="R82" s="276"/>
      <c r="S82" s="277"/>
      <c r="T82" s="370"/>
      <c r="U82" s="278"/>
      <c r="V82" s="279"/>
      <c r="W82" s="280"/>
      <c r="X82" s="281"/>
      <c r="Y82" s="277"/>
      <c r="Z82" s="369"/>
      <c r="AA82" s="277">
        <f t="shared" si="38"/>
        <v>0</v>
      </c>
      <c r="AB82" s="272"/>
      <c r="AC82" s="282"/>
      <c r="AD82" s="280">
        <f t="shared" si="37"/>
        <v>0</v>
      </c>
      <c r="AE82" s="676"/>
      <c r="AF82" s="280"/>
      <c r="AG82" s="277"/>
      <c r="BF82" s="131">
        <f t="shared" si="54"/>
        <v>0</v>
      </c>
      <c r="BG82" s="131">
        <f t="shared" si="55"/>
        <v>0</v>
      </c>
      <c r="BH82" s="131">
        <f t="shared" si="56"/>
        <v>0</v>
      </c>
      <c r="BI82" s="131">
        <f t="shared" si="57"/>
        <v>0</v>
      </c>
      <c r="BJ82" s="131">
        <f t="shared" si="58"/>
        <v>0</v>
      </c>
      <c r="BK82" s="131">
        <f t="shared" si="59"/>
        <v>0</v>
      </c>
      <c r="BL82" s="131">
        <f t="shared" si="60"/>
        <v>0</v>
      </c>
      <c r="BM82" s="132"/>
      <c r="BN82" s="132"/>
      <c r="BO82" s="132"/>
      <c r="BP82" s="132"/>
      <c r="BQ82" s="132"/>
      <c r="BR82" s="132">
        <v>5</v>
      </c>
      <c r="BS82" s="132"/>
      <c r="BT82" s="131">
        <f t="shared" si="61"/>
        <v>0</v>
      </c>
      <c r="BU82" s="131">
        <f t="shared" si="62"/>
        <v>0</v>
      </c>
      <c r="BV82" s="131">
        <f t="shared" si="63"/>
        <v>0</v>
      </c>
      <c r="BW82" s="131">
        <f t="shared" si="64"/>
        <v>0</v>
      </c>
      <c r="BX82" s="131">
        <f t="shared" si="65"/>
        <v>0</v>
      </c>
      <c r="BY82" s="131">
        <f t="shared" si="66"/>
        <v>0</v>
      </c>
      <c r="BZ82" s="131">
        <f t="shared" si="67"/>
        <v>0</v>
      </c>
      <c r="CA82" s="131">
        <f t="shared" si="68"/>
        <v>0</v>
      </c>
      <c r="CB82" s="131">
        <f t="shared" si="69"/>
        <v>0</v>
      </c>
      <c r="CC82" s="131">
        <f t="shared" si="70"/>
        <v>0</v>
      </c>
      <c r="CD82" s="131">
        <f t="shared" si="71"/>
        <v>0</v>
      </c>
      <c r="CE82" s="131">
        <f t="shared" si="72"/>
        <v>0</v>
      </c>
      <c r="CF82" s="131">
        <f t="shared" si="73"/>
        <v>0</v>
      </c>
      <c r="CG82" s="131">
        <f t="shared" si="74"/>
        <v>0</v>
      </c>
      <c r="CH82" s="132"/>
      <c r="CI82" s="132"/>
      <c r="CJ82" s="132"/>
      <c r="CK82" s="132"/>
      <c r="CL82" s="132"/>
      <c r="CM82" s="132">
        <v>1</v>
      </c>
      <c r="CN82" s="132">
        <v>2</v>
      </c>
      <c r="CO82" s="132"/>
      <c r="CP82" s="132">
        <v>2</v>
      </c>
      <c r="CQ82" s="132"/>
      <c r="CR82" s="132"/>
      <c r="CS82" s="132"/>
      <c r="CT82" s="132"/>
      <c r="CU82" s="132"/>
      <c r="CW82" s="131">
        <v>18</v>
      </c>
      <c r="CX82" s="134">
        <f t="shared" si="75"/>
        <v>0</v>
      </c>
      <c r="CZ82" s="136">
        <v>4.4880000000000004</v>
      </c>
      <c r="DA82" s="131">
        <f t="shared" si="52"/>
        <v>0</v>
      </c>
      <c r="DB82" s="131">
        <f t="shared" si="76"/>
        <v>0</v>
      </c>
    </row>
    <row r="83" spans="1:106" ht="18" customHeight="1">
      <c r="A83" s="123" t="s">
        <v>29002</v>
      </c>
      <c r="B83" s="123" t="s">
        <v>27900</v>
      </c>
      <c r="C83" s="123" t="s">
        <v>28878</v>
      </c>
      <c r="D83" s="427" t="s">
        <v>29003</v>
      </c>
      <c r="E83" s="1002" t="s">
        <v>28770</v>
      </c>
      <c r="F83" s="124">
        <v>5</v>
      </c>
      <c r="G83" s="81">
        <f t="shared" si="8"/>
        <v>0</v>
      </c>
      <c r="H83" s="790">
        <v>320</v>
      </c>
      <c r="I83" s="481">
        <f t="shared" si="42"/>
        <v>0</v>
      </c>
      <c r="J83" s="125">
        <f t="shared" si="35"/>
        <v>320</v>
      </c>
      <c r="K83" s="126">
        <f t="shared" si="53"/>
        <v>0</v>
      </c>
      <c r="L83" s="282"/>
      <c r="M83" s="387"/>
      <c r="N83" s="272"/>
      <c r="O83" s="273"/>
      <c r="P83" s="274"/>
      <c r="Q83" s="275"/>
      <c r="R83" s="276"/>
      <c r="S83" s="277"/>
      <c r="T83" s="370"/>
      <c r="U83" s="278"/>
      <c r="V83" s="279"/>
      <c r="W83" s="280"/>
      <c r="X83" s="281"/>
      <c r="Y83" s="277"/>
      <c r="Z83" s="369"/>
      <c r="AA83" s="277">
        <f t="shared" si="38"/>
        <v>0</v>
      </c>
      <c r="AB83" s="272"/>
      <c r="AC83" s="282"/>
      <c r="AD83" s="280">
        <f t="shared" si="37"/>
        <v>0</v>
      </c>
      <c r="AE83" s="676"/>
      <c r="AF83" s="280"/>
      <c r="AG83" s="277"/>
      <c r="BF83" s="131">
        <f t="shared" si="54"/>
        <v>0</v>
      </c>
      <c r="BG83" s="131">
        <f t="shared" si="55"/>
        <v>0</v>
      </c>
      <c r="BH83" s="131">
        <f t="shared" si="56"/>
        <v>0</v>
      </c>
      <c r="BI83" s="131">
        <f t="shared" si="57"/>
        <v>0</v>
      </c>
      <c r="BJ83" s="131">
        <f t="shared" si="58"/>
        <v>0</v>
      </c>
      <c r="BK83" s="131">
        <f t="shared" si="59"/>
        <v>0</v>
      </c>
      <c r="BL83" s="131">
        <f t="shared" si="60"/>
        <v>0</v>
      </c>
      <c r="BM83" s="132"/>
      <c r="BN83" s="132"/>
      <c r="BO83" s="132"/>
      <c r="BP83" s="132"/>
      <c r="BQ83" s="132"/>
      <c r="BR83" s="132">
        <v>5</v>
      </c>
      <c r="BS83" s="132"/>
      <c r="BT83" s="131">
        <f t="shared" si="61"/>
        <v>0</v>
      </c>
      <c r="BU83" s="131">
        <f t="shared" si="62"/>
        <v>0</v>
      </c>
      <c r="BV83" s="131">
        <f t="shared" si="63"/>
        <v>0</v>
      </c>
      <c r="BW83" s="131">
        <f t="shared" si="64"/>
        <v>0</v>
      </c>
      <c r="BX83" s="131">
        <f t="shared" si="65"/>
        <v>0</v>
      </c>
      <c r="BY83" s="131">
        <f t="shared" si="66"/>
        <v>0</v>
      </c>
      <c r="BZ83" s="131">
        <f t="shared" si="67"/>
        <v>0</v>
      </c>
      <c r="CA83" s="131">
        <f t="shared" si="68"/>
        <v>0</v>
      </c>
      <c r="CB83" s="131">
        <f t="shared" si="69"/>
        <v>0</v>
      </c>
      <c r="CC83" s="131">
        <f t="shared" si="70"/>
        <v>0</v>
      </c>
      <c r="CD83" s="131">
        <f t="shared" si="71"/>
        <v>0</v>
      </c>
      <c r="CE83" s="131">
        <f t="shared" si="72"/>
        <v>0</v>
      </c>
      <c r="CF83" s="131">
        <f t="shared" si="73"/>
        <v>0</v>
      </c>
      <c r="CG83" s="131">
        <f t="shared" si="74"/>
        <v>0</v>
      </c>
      <c r="CH83" s="132"/>
      <c r="CI83" s="132"/>
      <c r="CJ83" s="132"/>
      <c r="CK83" s="132">
        <v>1</v>
      </c>
      <c r="CL83" s="132">
        <v>2</v>
      </c>
      <c r="CM83" s="132"/>
      <c r="CN83" s="132">
        <v>2</v>
      </c>
      <c r="CO83" s="132"/>
      <c r="CP83" s="132"/>
      <c r="CQ83" s="132"/>
      <c r="CR83" s="132"/>
      <c r="CS83" s="132"/>
      <c r="CT83" s="132"/>
      <c r="CU83" s="132"/>
      <c r="CW83" s="131">
        <v>20</v>
      </c>
      <c r="CX83" s="134">
        <f t="shared" si="75"/>
        <v>0</v>
      </c>
      <c r="CZ83" s="136">
        <v>4.4219999999999997</v>
      </c>
      <c r="DA83" s="131">
        <f t="shared" si="52"/>
        <v>0</v>
      </c>
      <c r="DB83" s="131">
        <f t="shared" si="76"/>
        <v>0</v>
      </c>
    </row>
    <row r="84" spans="1:106" ht="18" customHeight="1">
      <c r="A84" s="123" t="s">
        <v>29004</v>
      </c>
      <c r="B84" s="123" t="s">
        <v>27901</v>
      </c>
      <c r="C84" s="123" t="s">
        <v>28878</v>
      </c>
      <c r="D84" s="427" t="s">
        <v>29005</v>
      </c>
      <c r="E84" s="1002" t="s">
        <v>28770</v>
      </c>
      <c r="F84" s="124">
        <v>1</v>
      </c>
      <c r="G84" s="81">
        <f t="shared" si="8"/>
        <v>0</v>
      </c>
      <c r="H84" s="792">
        <v>100</v>
      </c>
      <c r="I84" s="481">
        <f t="shared" si="42"/>
        <v>0</v>
      </c>
      <c r="J84" s="125">
        <f t="shared" si="35"/>
        <v>100</v>
      </c>
      <c r="K84" s="126">
        <f t="shared" si="53"/>
        <v>0</v>
      </c>
      <c r="L84" s="282"/>
      <c r="M84" s="387"/>
      <c r="N84" s="272"/>
      <c r="O84" s="273"/>
      <c r="P84" s="274"/>
      <c r="Q84" s="275"/>
      <c r="R84" s="276"/>
      <c r="S84" s="277"/>
      <c r="T84" s="370"/>
      <c r="U84" s="278"/>
      <c r="V84" s="279"/>
      <c r="W84" s="280"/>
      <c r="X84" s="281"/>
      <c r="Y84" s="277"/>
      <c r="Z84" s="369"/>
      <c r="AA84" s="277">
        <f t="shared" si="38"/>
        <v>0</v>
      </c>
      <c r="AB84" s="272"/>
      <c r="AC84" s="282"/>
      <c r="AD84" s="280">
        <f t="shared" si="37"/>
        <v>0</v>
      </c>
      <c r="AE84" s="676"/>
      <c r="AF84" s="280"/>
      <c r="AG84" s="277"/>
      <c r="BF84" s="131">
        <f t="shared" si="54"/>
        <v>0</v>
      </c>
      <c r="BG84" s="131">
        <f t="shared" si="55"/>
        <v>0</v>
      </c>
      <c r="BH84" s="131">
        <f t="shared" si="56"/>
        <v>0</v>
      </c>
      <c r="BI84" s="131">
        <f t="shared" si="57"/>
        <v>0</v>
      </c>
      <c r="BJ84" s="131">
        <f t="shared" si="58"/>
        <v>0</v>
      </c>
      <c r="BK84" s="131">
        <f t="shared" si="59"/>
        <v>0</v>
      </c>
      <c r="BL84" s="131">
        <f t="shared" si="60"/>
        <v>0</v>
      </c>
      <c r="BM84" s="132"/>
      <c r="BN84" s="132"/>
      <c r="BO84" s="132"/>
      <c r="BP84" s="132"/>
      <c r="BQ84" s="132"/>
      <c r="BR84" s="132"/>
      <c r="BS84" s="132">
        <v>1</v>
      </c>
      <c r="BT84" s="131">
        <f t="shared" si="61"/>
        <v>0</v>
      </c>
      <c r="BU84" s="131">
        <f t="shared" si="62"/>
        <v>0</v>
      </c>
      <c r="BV84" s="131">
        <f t="shared" si="63"/>
        <v>0</v>
      </c>
      <c r="BW84" s="131">
        <f t="shared" si="64"/>
        <v>0</v>
      </c>
      <c r="BX84" s="131">
        <f t="shared" si="65"/>
        <v>0</v>
      </c>
      <c r="BY84" s="131">
        <f t="shared" si="66"/>
        <v>0</v>
      </c>
      <c r="BZ84" s="131">
        <f t="shared" si="67"/>
        <v>0</v>
      </c>
      <c r="CA84" s="131">
        <f t="shared" si="68"/>
        <v>0</v>
      </c>
      <c r="CB84" s="131">
        <f t="shared" si="69"/>
        <v>0</v>
      </c>
      <c r="CC84" s="131">
        <f t="shared" si="70"/>
        <v>0</v>
      </c>
      <c r="CD84" s="131">
        <f t="shared" si="71"/>
        <v>0</v>
      </c>
      <c r="CE84" s="131">
        <f t="shared" si="72"/>
        <v>0</v>
      </c>
      <c r="CF84" s="131">
        <f t="shared" si="73"/>
        <v>0</v>
      </c>
      <c r="CG84" s="131">
        <f t="shared" si="74"/>
        <v>0</v>
      </c>
      <c r="CH84" s="132"/>
      <c r="CI84" s="132"/>
      <c r="CJ84" s="132"/>
      <c r="CK84" s="132"/>
      <c r="CL84" s="132"/>
      <c r="CM84" s="132"/>
      <c r="CN84" s="132"/>
      <c r="CO84" s="132"/>
      <c r="CP84" s="132">
        <v>1</v>
      </c>
      <c r="CQ84" s="132"/>
      <c r="CR84" s="132"/>
      <c r="CS84" s="132"/>
      <c r="CT84" s="132"/>
      <c r="CU84" s="132"/>
      <c r="CW84" s="131">
        <v>5</v>
      </c>
      <c r="CX84" s="134">
        <f t="shared" si="75"/>
        <v>0</v>
      </c>
      <c r="CZ84" s="136">
        <v>0.98199999999999998</v>
      </c>
      <c r="DA84" s="131">
        <f t="shared" si="52"/>
        <v>0</v>
      </c>
      <c r="DB84" s="131">
        <f t="shared" si="76"/>
        <v>0</v>
      </c>
    </row>
    <row r="85" spans="1:106" ht="18" customHeight="1">
      <c r="A85" s="123" t="s">
        <v>29006</v>
      </c>
      <c r="B85" s="123" t="s">
        <v>27902</v>
      </c>
      <c r="C85" s="123" t="s">
        <v>28878</v>
      </c>
      <c r="D85" s="427" t="s">
        <v>29007</v>
      </c>
      <c r="E85" s="1002" t="s">
        <v>28770</v>
      </c>
      <c r="F85" s="124">
        <v>1</v>
      </c>
      <c r="G85" s="81">
        <f t="shared" si="8"/>
        <v>0</v>
      </c>
      <c r="H85" s="792">
        <v>90</v>
      </c>
      <c r="I85" s="481">
        <f t="shared" si="42"/>
        <v>0</v>
      </c>
      <c r="J85" s="125">
        <f t="shared" si="35"/>
        <v>90</v>
      </c>
      <c r="K85" s="126">
        <f t="shared" si="53"/>
        <v>0</v>
      </c>
      <c r="L85" s="282"/>
      <c r="M85" s="387"/>
      <c r="N85" s="272"/>
      <c r="O85" s="273"/>
      <c r="P85" s="274"/>
      <c r="Q85" s="275"/>
      <c r="R85" s="276"/>
      <c r="S85" s="277"/>
      <c r="T85" s="370"/>
      <c r="U85" s="278"/>
      <c r="V85" s="279"/>
      <c r="W85" s="280"/>
      <c r="X85" s="281"/>
      <c r="Y85" s="277"/>
      <c r="Z85" s="369"/>
      <c r="AA85" s="277">
        <f t="shared" si="38"/>
        <v>0</v>
      </c>
      <c r="AB85" s="272"/>
      <c r="AC85" s="282"/>
      <c r="AD85" s="280">
        <f t="shared" si="37"/>
        <v>0</v>
      </c>
      <c r="AE85" s="676"/>
      <c r="AF85" s="280"/>
      <c r="AG85" s="277"/>
      <c r="BF85" s="131">
        <f t="shared" si="54"/>
        <v>0</v>
      </c>
      <c r="BG85" s="131">
        <f t="shared" si="55"/>
        <v>0</v>
      </c>
      <c r="BH85" s="131">
        <f t="shared" si="56"/>
        <v>0</v>
      </c>
      <c r="BI85" s="131">
        <f t="shared" si="57"/>
        <v>0</v>
      </c>
      <c r="BJ85" s="131">
        <f t="shared" si="58"/>
        <v>0</v>
      </c>
      <c r="BK85" s="131">
        <f t="shared" si="59"/>
        <v>0</v>
      </c>
      <c r="BL85" s="131">
        <f t="shared" si="60"/>
        <v>0</v>
      </c>
      <c r="BM85" s="132"/>
      <c r="BN85" s="132"/>
      <c r="BO85" s="132"/>
      <c r="BP85" s="132"/>
      <c r="BQ85" s="132"/>
      <c r="BR85" s="132"/>
      <c r="BS85" s="132">
        <v>1</v>
      </c>
      <c r="BT85" s="131">
        <f t="shared" si="61"/>
        <v>0</v>
      </c>
      <c r="BU85" s="131">
        <f t="shared" si="62"/>
        <v>0</v>
      </c>
      <c r="BV85" s="131">
        <f t="shared" si="63"/>
        <v>0</v>
      </c>
      <c r="BW85" s="131">
        <f t="shared" si="64"/>
        <v>0</v>
      </c>
      <c r="BX85" s="131">
        <f t="shared" si="65"/>
        <v>0</v>
      </c>
      <c r="BY85" s="131">
        <f t="shared" si="66"/>
        <v>0</v>
      </c>
      <c r="BZ85" s="131">
        <f t="shared" si="67"/>
        <v>0</v>
      </c>
      <c r="CA85" s="131">
        <f t="shared" si="68"/>
        <v>0</v>
      </c>
      <c r="CB85" s="131">
        <f t="shared" si="69"/>
        <v>0</v>
      </c>
      <c r="CC85" s="131">
        <f t="shared" si="70"/>
        <v>0</v>
      </c>
      <c r="CD85" s="131">
        <f t="shared" si="71"/>
        <v>0</v>
      </c>
      <c r="CE85" s="131">
        <f t="shared" si="72"/>
        <v>0</v>
      </c>
      <c r="CF85" s="131">
        <f t="shared" si="73"/>
        <v>0</v>
      </c>
      <c r="CG85" s="131">
        <f t="shared" si="74"/>
        <v>0</v>
      </c>
      <c r="CH85" s="132"/>
      <c r="CI85" s="132"/>
      <c r="CJ85" s="132"/>
      <c r="CK85" s="132"/>
      <c r="CL85" s="132"/>
      <c r="CM85" s="132"/>
      <c r="CN85" s="132"/>
      <c r="CO85" s="132"/>
      <c r="CP85" s="132">
        <v>1</v>
      </c>
      <c r="CQ85" s="132"/>
      <c r="CR85" s="132"/>
      <c r="CS85" s="132"/>
      <c r="CT85" s="132"/>
      <c r="CU85" s="132"/>
      <c r="CW85" s="131">
        <v>4</v>
      </c>
      <c r="CX85" s="134">
        <f t="shared" si="75"/>
        <v>0</v>
      </c>
      <c r="CZ85" s="136">
        <v>0.90200000000000002</v>
      </c>
      <c r="DA85" s="131">
        <f t="shared" si="52"/>
        <v>0</v>
      </c>
      <c r="DB85" s="131">
        <f t="shared" si="76"/>
        <v>0</v>
      </c>
    </row>
    <row r="86" spans="1:106" ht="18" customHeight="1">
      <c r="A86" s="123" t="s">
        <v>28872</v>
      </c>
      <c r="B86" s="123" t="s">
        <v>27903</v>
      </c>
      <c r="C86" s="123" t="s">
        <v>28878</v>
      </c>
      <c r="D86" s="427" t="s">
        <v>29008</v>
      </c>
      <c r="E86" s="1002" t="s">
        <v>28770</v>
      </c>
      <c r="F86" s="124">
        <v>1</v>
      </c>
      <c r="G86" s="81">
        <f t="shared" si="8"/>
        <v>0</v>
      </c>
      <c r="H86" s="792">
        <v>110</v>
      </c>
      <c r="I86" s="481">
        <f t="shared" si="42"/>
        <v>0</v>
      </c>
      <c r="J86" s="125">
        <f t="shared" si="35"/>
        <v>110</v>
      </c>
      <c r="K86" s="126">
        <f t="shared" si="53"/>
        <v>0</v>
      </c>
      <c r="L86" s="282"/>
      <c r="M86" s="387"/>
      <c r="N86" s="272"/>
      <c r="O86" s="273"/>
      <c r="P86" s="274"/>
      <c r="Q86" s="275"/>
      <c r="R86" s="276"/>
      <c r="S86" s="277"/>
      <c r="T86" s="370"/>
      <c r="U86" s="278"/>
      <c r="V86" s="279"/>
      <c r="W86" s="280"/>
      <c r="X86" s="281"/>
      <c r="Y86" s="277"/>
      <c r="Z86" s="369"/>
      <c r="AA86" s="277">
        <f t="shared" si="38"/>
        <v>0</v>
      </c>
      <c r="AB86" s="272"/>
      <c r="AC86" s="282"/>
      <c r="AD86" s="280">
        <f t="shared" si="37"/>
        <v>0</v>
      </c>
      <c r="AE86" s="676"/>
      <c r="AF86" s="280"/>
      <c r="AG86" s="277"/>
      <c r="BF86" s="131">
        <f t="shared" si="54"/>
        <v>0</v>
      </c>
      <c r="BG86" s="131">
        <f t="shared" si="55"/>
        <v>0</v>
      </c>
      <c r="BH86" s="131">
        <f t="shared" si="56"/>
        <v>0</v>
      </c>
      <c r="BI86" s="131">
        <f t="shared" si="57"/>
        <v>0</v>
      </c>
      <c r="BJ86" s="131">
        <f t="shared" si="58"/>
        <v>0</v>
      </c>
      <c r="BK86" s="131">
        <f t="shared" si="59"/>
        <v>0</v>
      </c>
      <c r="BL86" s="131">
        <f t="shared" si="60"/>
        <v>0</v>
      </c>
      <c r="BM86" s="132"/>
      <c r="BN86" s="132"/>
      <c r="BO86" s="132"/>
      <c r="BP86" s="132"/>
      <c r="BQ86" s="132"/>
      <c r="BR86" s="132"/>
      <c r="BS86" s="132">
        <v>1</v>
      </c>
      <c r="BT86" s="131">
        <f t="shared" si="61"/>
        <v>0</v>
      </c>
      <c r="BU86" s="131">
        <f t="shared" si="62"/>
        <v>0</v>
      </c>
      <c r="BV86" s="131">
        <f t="shared" si="63"/>
        <v>0</v>
      </c>
      <c r="BW86" s="131">
        <f t="shared" si="64"/>
        <v>0</v>
      </c>
      <c r="BX86" s="131">
        <f t="shared" si="65"/>
        <v>0</v>
      </c>
      <c r="BY86" s="131">
        <f t="shared" si="66"/>
        <v>0</v>
      </c>
      <c r="BZ86" s="131">
        <f t="shared" si="67"/>
        <v>0</v>
      </c>
      <c r="CA86" s="131">
        <f t="shared" si="68"/>
        <v>0</v>
      </c>
      <c r="CB86" s="131">
        <f t="shared" si="69"/>
        <v>0</v>
      </c>
      <c r="CC86" s="131">
        <f t="shared" si="70"/>
        <v>0</v>
      </c>
      <c r="CD86" s="131">
        <f t="shared" si="71"/>
        <v>0</v>
      </c>
      <c r="CE86" s="131">
        <f t="shared" si="72"/>
        <v>0</v>
      </c>
      <c r="CF86" s="131">
        <f t="shared" si="73"/>
        <v>0</v>
      </c>
      <c r="CG86" s="131">
        <f t="shared" si="74"/>
        <v>0</v>
      </c>
      <c r="CH86" s="132"/>
      <c r="CI86" s="132"/>
      <c r="CJ86" s="132"/>
      <c r="CK86" s="132"/>
      <c r="CL86" s="132"/>
      <c r="CM86" s="132">
        <v>1</v>
      </c>
      <c r="CN86" s="132"/>
      <c r="CO86" s="132"/>
      <c r="CP86" s="132"/>
      <c r="CQ86" s="132"/>
      <c r="CR86" s="132"/>
      <c r="CS86" s="132"/>
      <c r="CT86" s="132"/>
      <c r="CU86" s="132"/>
      <c r="CW86" s="131">
        <v>5</v>
      </c>
      <c r="CX86" s="134">
        <f t="shared" si="75"/>
        <v>0</v>
      </c>
      <c r="CZ86" s="136">
        <v>1.4510000000000001</v>
      </c>
      <c r="DA86" s="131">
        <f t="shared" si="52"/>
        <v>0</v>
      </c>
      <c r="DB86" s="131">
        <f t="shared" si="76"/>
        <v>0</v>
      </c>
    </row>
    <row r="87" spans="1:106" ht="18" customHeight="1">
      <c r="A87" s="123" t="s">
        <v>28874</v>
      </c>
      <c r="B87" s="123" t="s">
        <v>27904</v>
      </c>
      <c r="C87" s="123" t="s">
        <v>28878</v>
      </c>
      <c r="D87" s="427" t="s">
        <v>29009</v>
      </c>
      <c r="E87" s="1002" t="s">
        <v>28770</v>
      </c>
      <c r="F87" s="124">
        <v>1</v>
      </c>
      <c r="G87" s="81">
        <f t="shared" si="8"/>
        <v>0</v>
      </c>
      <c r="H87" s="792">
        <v>120</v>
      </c>
      <c r="I87" s="481">
        <f t="shared" si="42"/>
        <v>0</v>
      </c>
      <c r="J87" s="125">
        <f t="shared" si="35"/>
        <v>120</v>
      </c>
      <c r="K87" s="126">
        <f t="shared" si="53"/>
        <v>0</v>
      </c>
      <c r="L87" s="282"/>
      <c r="M87" s="387"/>
      <c r="N87" s="272"/>
      <c r="O87" s="273"/>
      <c r="P87" s="274"/>
      <c r="Q87" s="275"/>
      <c r="R87" s="276"/>
      <c r="S87" s="277"/>
      <c r="T87" s="370"/>
      <c r="U87" s="278"/>
      <c r="V87" s="279"/>
      <c r="W87" s="280"/>
      <c r="X87" s="281"/>
      <c r="Y87" s="277"/>
      <c r="Z87" s="369"/>
      <c r="AA87" s="277">
        <f t="shared" si="38"/>
        <v>0</v>
      </c>
      <c r="AB87" s="272"/>
      <c r="AC87" s="282"/>
      <c r="AD87" s="280">
        <f t="shared" si="37"/>
        <v>0</v>
      </c>
      <c r="AE87" s="676"/>
      <c r="AF87" s="280"/>
      <c r="AG87" s="277"/>
      <c r="BF87" s="131">
        <f t="shared" si="54"/>
        <v>0</v>
      </c>
      <c r="BG87" s="131">
        <f t="shared" si="55"/>
        <v>0</v>
      </c>
      <c r="BH87" s="131">
        <f t="shared" si="56"/>
        <v>0</v>
      </c>
      <c r="BI87" s="131">
        <f t="shared" si="57"/>
        <v>0</v>
      </c>
      <c r="BJ87" s="131">
        <f t="shared" si="58"/>
        <v>0</v>
      </c>
      <c r="BK87" s="131">
        <f t="shared" si="59"/>
        <v>0</v>
      </c>
      <c r="BL87" s="131">
        <f t="shared" si="60"/>
        <v>0</v>
      </c>
      <c r="BM87" s="132"/>
      <c r="BN87" s="132"/>
      <c r="BO87" s="132"/>
      <c r="BP87" s="132"/>
      <c r="BQ87" s="132"/>
      <c r="BR87" s="132"/>
      <c r="BS87" s="132">
        <v>1</v>
      </c>
      <c r="BT87" s="131">
        <f t="shared" si="61"/>
        <v>0</v>
      </c>
      <c r="BU87" s="131">
        <f t="shared" si="62"/>
        <v>0</v>
      </c>
      <c r="BV87" s="131">
        <f t="shared" si="63"/>
        <v>0</v>
      </c>
      <c r="BW87" s="131">
        <f t="shared" si="64"/>
        <v>0</v>
      </c>
      <c r="BX87" s="131">
        <f t="shared" si="65"/>
        <v>0</v>
      </c>
      <c r="BY87" s="131">
        <f t="shared" si="66"/>
        <v>0</v>
      </c>
      <c r="BZ87" s="131">
        <f t="shared" si="67"/>
        <v>0</v>
      </c>
      <c r="CA87" s="131">
        <f t="shared" si="68"/>
        <v>0</v>
      </c>
      <c r="CB87" s="131">
        <f t="shared" si="69"/>
        <v>0</v>
      </c>
      <c r="CC87" s="131">
        <f t="shared" si="70"/>
        <v>0</v>
      </c>
      <c r="CD87" s="131">
        <f t="shared" si="71"/>
        <v>0</v>
      </c>
      <c r="CE87" s="131">
        <f t="shared" si="72"/>
        <v>0</v>
      </c>
      <c r="CF87" s="131">
        <f t="shared" si="73"/>
        <v>0</v>
      </c>
      <c r="CG87" s="131">
        <f t="shared" si="74"/>
        <v>0</v>
      </c>
      <c r="CH87" s="132"/>
      <c r="CI87" s="132"/>
      <c r="CJ87" s="132"/>
      <c r="CK87" s="132"/>
      <c r="CL87" s="132"/>
      <c r="CM87" s="132"/>
      <c r="CN87" s="132"/>
      <c r="CO87" s="132"/>
      <c r="CP87" s="132">
        <v>1</v>
      </c>
      <c r="CQ87" s="132"/>
      <c r="CR87" s="132"/>
      <c r="CS87" s="132"/>
      <c r="CT87" s="132"/>
      <c r="CU87" s="132"/>
      <c r="CW87" s="131">
        <v>6</v>
      </c>
      <c r="CX87" s="134">
        <f t="shared" si="75"/>
        <v>0</v>
      </c>
      <c r="CZ87" s="136">
        <v>1.5449999999999999</v>
      </c>
      <c r="DA87" s="131">
        <f t="shared" si="52"/>
        <v>0</v>
      </c>
      <c r="DB87" s="131">
        <f t="shared" si="76"/>
        <v>0</v>
      </c>
    </row>
    <row r="88" spans="1:106" ht="18" customHeight="1">
      <c r="A88" s="123" t="s">
        <v>28876</v>
      </c>
      <c r="B88" s="123" t="s">
        <v>27905</v>
      </c>
      <c r="C88" s="123" t="s">
        <v>28878</v>
      </c>
      <c r="D88" s="427" t="s">
        <v>29010</v>
      </c>
      <c r="E88" s="1002" t="s">
        <v>28770</v>
      </c>
      <c r="F88" s="124">
        <v>1</v>
      </c>
      <c r="G88" s="81">
        <f t="shared" si="8"/>
        <v>0</v>
      </c>
      <c r="H88" s="792">
        <v>100</v>
      </c>
      <c r="I88" s="481">
        <f t="shared" si="42"/>
        <v>0</v>
      </c>
      <c r="J88" s="125">
        <f t="shared" si="35"/>
        <v>100</v>
      </c>
      <c r="K88" s="126">
        <f t="shared" si="53"/>
        <v>0</v>
      </c>
      <c r="L88" s="291"/>
      <c r="M88" s="387"/>
      <c r="N88" s="283"/>
      <c r="O88" s="284"/>
      <c r="P88" s="285"/>
      <c r="Q88" s="275"/>
      <c r="R88" s="286"/>
      <c r="S88" s="287"/>
      <c r="T88" s="370"/>
      <c r="U88" s="288"/>
      <c r="V88" s="279"/>
      <c r="W88" s="289"/>
      <c r="X88" s="290"/>
      <c r="Y88" s="287"/>
      <c r="Z88" s="369"/>
      <c r="AA88" s="287">
        <f t="shared" si="38"/>
        <v>0</v>
      </c>
      <c r="AB88" s="283"/>
      <c r="AC88" s="291"/>
      <c r="AD88" s="289">
        <f t="shared" si="37"/>
        <v>0</v>
      </c>
      <c r="AE88" s="676"/>
      <c r="AF88" s="289"/>
      <c r="AG88" s="287"/>
      <c r="BF88" s="131">
        <f t="shared" si="54"/>
        <v>0</v>
      </c>
      <c r="BG88" s="131">
        <f t="shared" si="55"/>
        <v>0</v>
      </c>
      <c r="BH88" s="131">
        <f t="shared" si="56"/>
        <v>0</v>
      </c>
      <c r="BI88" s="131">
        <f t="shared" si="57"/>
        <v>0</v>
      </c>
      <c r="BJ88" s="131">
        <f t="shared" si="58"/>
        <v>0</v>
      </c>
      <c r="BK88" s="131">
        <f t="shared" si="59"/>
        <v>0</v>
      </c>
      <c r="BL88" s="131">
        <f t="shared" si="60"/>
        <v>0</v>
      </c>
      <c r="BM88" s="132"/>
      <c r="BN88" s="132"/>
      <c r="BO88" s="132"/>
      <c r="BP88" s="132"/>
      <c r="BQ88" s="132"/>
      <c r="BR88" s="132"/>
      <c r="BS88" s="132">
        <v>1</v>
      </c>
      <c r="BT88" s="131">
        <f t="shared" si="61"/>
        <v>0</v>
      </c>
      <c r="BU88" s="131">
        <f t="shared" si="62"/>
        <v>0</v>
      </c>
      <c r="BV88" s="131">
        <f t="shared" si="63"/>
        <v>0</v>
      </c>
      <c r="BW88" s="131">
        <f t="shared" si="64"/>
        <v>0</v>
      </c>
      <c r="BX88" s="131">
        <f t="shared" si="65"/>
        <v>0</v>
      </c>
      <c r="BY88" s="131">
        <f t="shared" si="66"/>
        <v>0</v>
      </c>
      <c r="BZ88" s="131">
        <f t="shared" si="67"/>
        <v>0</v>
      </c>
      <c r="CA88" s="131">
        <f t="shared" si="68"/>
        <v>0</v>
      </c>
      <c r="CB88" s="131">
        <f t="shared" si="69"/>
        <v>0</v>
      </c>
      <c r="CC88" s="131">
        <f t="shared" si="70"/>
        <v>0</v>
      </c>
      <c r="CD88" s="131">
        <f t="shared" si="71"/>
        <v>0</v>
      </c>
      <c r="CE88" s="131">
        <f t="shared" si="72"/>
        <v>0</v>
      </c>
      <c r="CF88" s="131">
        <f t="shared" si="73"/>
        <v>0</v>
      </c>
      <c r="CG88" s="131">
        <f t="shared" si="74"/>
        <v>0</v>
      </c>
      <c r="CH88" s="132"/>
      <c r="CI88" s="132"/>
      <c r="CJ88" s="132"/>
      <c r="CK88" s="132"/>
      <c r="CL88" s="132"/>
      <c r="CM88" s="132"/>
      <c r="CN88" s="132"/>
      <c r="CO88" s="132"/>
      <c r="CP88" s="132">
        <v>1</v>
      </c>
      <c r="CQ88" s="132"/>
      <c r="CR88" s="132"/>
      <c r="CS88" s="132"/>
      <c r="CT88" s="132"/>
      <c r="CU88" s="132"/>
      <c r="CW88" s="131">
        <v>6</v>
      </c>
      <c r="CX88" s="134">
        <f t="shared" si="75"/>
        <v>0</v>
      </c>
      <c r="CZ88" s="136">
        <v>1.121</v>
      </c>
      <c r="DA88" s="131">
        <f t="shared" si="52"/>
        <v>0</v>
      </c>
      <c r="DB88" s="131">
        <f t="shared" si="76"/>
        <v>0</v>
      </c>
    </row>
    <row r="89" spans="1:106">
      <c r="A89" s="158"/>
      <c r="B89" s="158"/>
      <c r="C89" s="180"/>
      <c r="D89" s="92"/>
      <c r="E89" s="1004"/>
      <c r="F89" s="92"/>
      <c r="G89" s="92"/>
      <c r="H89" s="789"/>
      <c r="J89" s="116"/>
      <c r="K89" s="125">
        <f>SUM(K22:K88)</f>
        <v>0</v>
      </c>
      <c r="L89" s="312"/>
      <c r="M89" s="312">
        <f>SUMPRODUCT($F$22:$F$88,M22:M88)</f>
        <v>0</v>
      </c>
      <c r="N89" s="312"/>
      <c r="O89" s="312">
        <f t="shared" ref="O89:U89" si="77">SUMPRODUCT($F$22:$F$88,O22:O88)</f>
        <v>0</v>
      </c>
      <c r="P89" s="312">
        <f t="shared" si="77"/>
        <v>0</v>
      </c>
      <c r="Q89" s="312">
        <f t="shared" si="77"/>
        <v>0</v>
      </c>
      <c r="R89" s="312">
        <f t="shared" si="77"/>
        <v>0</v>
      </c>
      <c r="S89" s="312">
        <f t="shared" si="77"/>
        <v>0</v>
      </c>
      <c r="T89" s="312">
        <f t="shared" si="77"/>
        <v>0</v>
      </c>
      <c r="U89" s="312">
        <f t="shared" si="77"/>
        <v>0</v>
      </c>
      <c r="V89" s="312"/>
      <c r="W89" s="312">
        <f>SUMPRODUCT($F$22:$F$88,W22:W88)</f>
        <v>0</v>
      </c>
      <c r="X89" s="312">
        <f>SUMPRODUCT($F$22:$F$88,X22:X88)</f>
        <v>0</v>
      </c>
      <c r="Y89" s="312"/>
      <c r="Z89" s="312">
        <f>SUMPRODUCT($F$22:$F$88,Z22:Z88)</f>
        <v>0</v>
      </c>
      <c r="AA89" s="312">
        <f t="shared" ref="AA89:AA150" si="78">AG89</f>
        <v>0</v>
      </c>
      <c r="AB89" s="312">
        <f>SUMPRODUCT($F$22:$F$88,AB22:AB88)</f>
        <v>0</v>
      </c>
      <c r="AC89" s="312">
        <f>SUMPRODUCT($F$22:$F$88,AC22:AC88)</f>
        <v>0</v>
      </c>
      <c r="AD89" s="312"/>
      <c r="AE89" s="678"/>
      <c r="AF89" s="312">
        <f>SUMPRODUCT($F$22:$F$88,AF22:AF88)</f>
        <v>0</v>
      </c>
      <c r="AG89" s="312">
        <f>SUMPRODUCT($F$22:$F$88,AG22:AG88)</f>
        <v>0</v>
      </c>
    </row>
    <row r="90" spans="1:106" ht="48.75" customHeight="1">
      <c r="A90" s="140" t="s">
        <v>0</v>
      </c>
      <c r="B90" s="140" t="s">
        <v>28839</v>
      </c>
      <c r="C90" s="140" t="s">
        <v>29011</v>
      </c>
      <c r="D90" s="154" t="s">
        <v>29011</v>
      </c>
      <c r="E90" s="1005"/>
      <c r="F90" s="115"/>
      <c r="G90" s="115"/>
      <c r="H90" s="789"/>
      <c r="J90" s="116"/>
      <c r="K90" s="117"/>
      <c r="L90" s="117"/>
      <c r="M90" s="117"/>
      <c r="N90" s="117"/>
      <c r="O90" s="117"/>
      <c r="P90" s="117"/>
      <c r="Q90" s="117"/>
      <c r="R90" s="117"/>
      <c r="S90" s="117"/>
      <c r="T90" s="117"/>
      <c r="U90" s="117"/>
      <c r="V90" s="117"/>
      <c r="W90" s="117"/>
      <c r="X90" s="117"/>
      <c r="Y90" s="301"/>
      <c r="Z90" s="68"/>
      <c r="AA90" s="301"/>
      <c r="AB90" s="68"/>
      <c r="AC90" s="68"/>
      <c r="AD90" s="68"/>
      <c r="AE90" s="68"/>
      <c r="AF90" s="68"/>
      <c r="AG90" s="301"/>
      <c r="BF90" s="200" t="s">
        <v>28778</v>
      </c>
      <c r="BG90" s="200" t="s">
        <v>28779</v>
      </c>
      <c r="BH90" s="200" t="s">
        <v>28780</v>
      </c>
      <c r="BI90" s="200" t="s">
        <v>28781</v>
      </c>
      <c r="BJ90" s="200" t="s">
        <v>28782</v>
      </c>
      <c r="BK90" s="200" t="s">
        <v>28783</v>
      </c>
      <c r="BL90" s="200" t="s">
        <v>28784</v>
      </c>
      <c r="BM90" s="159" t="s">
        <v>28778</v>
      </c>
      <c r="BN90" s="159" t="s">
        <v>28779</v>
      </c>
      <c r="BO90" s="159" t="s">
        <v>28780</v>
      </c>
      <c r="BP90" s="159" t="s">
        <v>28781</v>
      </c>
      <c r="BQ90" s="159" t="s">
        <v>28782</v>
      </c>
      <c r="BR90" s="159" t="s">
        <v>28783</v>
      </c>
      <c r="BS90" s="159" t="s">
        <v>28784</v>
      </c>
      <c r="BT90" s="200" t="s">
        <v>28787</v>
      </c>
      <c r="BU90" s="200" t="s">
        <v>28788</v>
      </c>
      <c r="BV90" s="200" t="s">
        <v>28789</v>
      </c>
      <c r="BW90" s="200" t="s">
        <v>28790</v>
      </c>
      <c r="BX90" s="200" t="s">
        <v>28791</v>
      </c>
      <c r="BY90" s="200" t="s">
        <v>28792</v>
      </c>
      <c r="BZ90" s="200" t="s">
        <v>28793</v>
      </c>
      <c r="CA90" s="200" t="s">
        <v>28794</v>
      </c>
      <c r="CB90" s="200" t="s">
        <v>28795</v>
      </c>
      <c r="CC90" s="200" t="s">
        <v>28796</v>
      </c>
      <c r="CD90" s="200" t="s">
        <v>28797</v>
      </c>
      <c r="CE90" s="200" t="s">
        <v>28798</v>
      </c>
      <c r="CF90" s="200" t="s">
        <v>28799</v>
      </c>
      <c r="CG90" s="200" t="s">
        <v>28800</v>
      </c>
      <c r="CH90" s="159" t="s">
        <v>28787</v>
      </c>
      <c r="CI90" s="159" t="s">
        <v>28788</v>
      </c>
      <c r="CJ90" s="159" t="s">
        <v>28789</v>
      </c>
      <c r="CK90" s="159" t="s">
        <v>28790</v>
      </c>
      <c r="CL90" s="159" t="s">
        <v>28791</v>
      </c>
      <c r="CM90" s="159" t="s">
        <v>28792</v>
      </c>
      <c r="CN90" s="159" t="s">
        <v>28793</v>
      </c>
      <c r="CO90" s="159" t="s">
        <v>28794</v>
      </c>
      <c r="CP90" s="159" t="s">
        <v>28795</v>
      </c>
      <c r="CQ90" s="159" t="s">
        <v>28796</v>
      </c>
      <c r="CR90" s="160" t="s">
        <v>28797</v>
      </c>
      <c r="CS90" s="159" t="s">
        <v>28866</v>
      </c>
      <c r="CT90" s="159" t="s">
        <v>28799</v>
      </c>
      <c r="CU90" s="159" t="s">
        <v>28800</v>
      </c>
      <c r="CW90" s="122" t="s">
        <v>28867</v>
      </c>
      <c r="CX90" s="122" t="s">
        <v>28868</v>
      </c>
      <c r="CY90" s="93"/>
      <c r="CZ90" s="122" t="s">
        <v>28869</v>
      </c>
      <c r="DA90" s="122" t="s">
        <v>28870</v>
      </c>
      <c r="DB90" s="122" t="s">
        <v>28871</v>
      </c>
    </row>
    <row r="91" spans="1:106" ht="18" customHeight="1">
      <c r="A91" s="142" t="s">
        <v>29012</v>
      </c>
      <c r="B91" s="142" t="s">
        <v>27906</v>
      </c>
      <c r="C91" s="123" t="s">
        <v>29011</v>
      </c>
      <c r="D91" s="143" t="s">
        <v>29013</v>
      </c>
      <c r="E91" s="1002" t="s">
        <v>28762</v>
      </c>
      <c r="F91" s="124">
        <v>10</v>
      </c>
      <c r="G91" s="124">
        <f t="shared" ref="G91:G142" si="79">SUM(M91:AD91)</f>
        <v>0</v>
      </c>
      <c r="H91" s="791">
        <v>90</v>
      </c>
      <c r="I91" s="481">
        <f t="shared" ref="I91:I131" si="80">$G$4</f>
        <v>0</v>
      </c>
      <c r="J91" s="125">
        <f t="shared" ref="J91:J155" si="81">H91*((1-I91))</f>
        <v>90</v>
      </c>
      <c r="K91" s="126">
        <f t="shared" ref="K91:K120" si="82">G91*J91</f>
        <v>0</v>
      </c>
      <c r="L91" s="282"/>
      <c r="M91" s="436"/>
      <c r="N91" s="701"/>
      <c r="O91" s="703"/>
      <c r="P91" s="704"/>
      <c r="Q91" s="700"/>
      <c r="R91" s="705"/>
      <c r="S91" s="706"/>
      <c r="T91" s="438"/>
      <c r="U91" s="437"/>
      <c r="V91" s="702"/>
      <c r="W91" s="707"/>
      <c r="X91" s="434"/>
      <c r="Y91" s="277"/>
      <c r="Z91" s="435"/>
      <c r="AA91" s="277">
        <f t="shared" si="78"/>
        <v>0</v>
      </c>
      <c r="AB91" s="701"/>
      <c r="AC91" s="708"/>
      <c r="AD91" s="280">
        <f t="shared" ref="AD91:AD154" si="83">AF91</f>
        <v>0</v>
      </c>
      <c r="AE91" s="676"/>
      <c r="AF91" s="280"/>
      <c r="AG91" s="277"/>
      <c r="BF91" s="131">
        <f t="shared" ref="BF91:BF120" si="84">BM91*$G91</f>
        <v>0</v>
      </c>
      <c r="BG91" s="131">
        <f t="shared" ref="BG91:BG120" si="85">BN91*$G91</f>
        <v>0</v>
      </c>
      <c r="BH91" s="131">
        <f t="shared" ref="BH91:BH120" si="86">BO91*$G91</f>
        <v>0</v>
      </c>
      <c r="BI91" s="131">
        <f t="shared" ref="BI91:BI120" si="87">BP91*$G91</f>
        <v>0</v>
      </c>
      <c r="BJ91" s="131">
        <f t="shared" ref="BJ91:BJ120" si="88">BQ91*$G91</f>
        <v>0</v>
      </c>
      <c r="BK91" s="131">
        <f t="shared" ref="BK91:BK120" si="89">BR91*$G91</f>
        <v>0</v>
      </c>
      <c r="BL91" s="131">
        <f t="shared" ref="BL91:BL120" si="90">BS91*$G91</f>
        <v>0</v>
      </c>
      <c r="BM91" s="132"/>
      <c r="BN91" s="132">
        <v>10</v>
      </c>
      <c r="BO91" s="132"/>
      <c r="BP91" s="132"/>
      <c r="BQ91" s="132"/>
      <c r="BR91" s="132"/>
      <c r="BS91" s="132"/>
      <c r="BT91" s="131">
        <f t="shared" ref="BT91:BT120" si="91">CH91*$G91</f>
        <v>0</v>
      </c>
      <c r="BU91" s="131">
        <f t="shared" ref="BU91:BU120" si="92">CI91*$G91</f>
        <v>0</v>
      </c>
      <c r="BV91" s="131">
        <f t="shared" ref="BV91:BV120" si="93">CJ91*$G91</f>
        <v>0</v>
      </c>
      <c r="BW91" s="131">
        <f t="shared" ref="BW91:BW120" si="94">CK91*$G91</f>
        <v>0</v>
      </c>
      <c r="BX91" s="131">
        <f t="shared" ref="BX91:BX120" si="95">CL91*$G91</f>
        <v>0</v>
      </c>
      <c r="BY91" s="131">
        <f t="shared" ref="BY91:BY120" si="96">CM91*$G91</f>
        <v>0</v>
      </c>
      <c r="BZ91" s="131">
        <f t="shared" ref="BZ91:BZ120" si="97">CN91*$G91</f>
        <v>0</v>
      </c>
      <c r="CA91" s="131">
        <f t="shared" ref="CA91:CA120" si="98">CO91*$G91</f>
        <v>0</v>
      </c>
      <c r="CB91" s="131">
        <f t="shared" ref="CB91:CB120" si="99">CP91*$G91</f>
        <v>0</v>
      </c>
      <c r="CC91" s="131">
        <f t="shared" ref="CC91:CC120" si="100">CQ91*$G91</f>
        <v>0</v>
      </c>
      <c r="CD91" s="131">
        <f t="shared" ref="CD91:CD120" si="101">CR91*$G91</f>
        <v>0</v>
      </c>
      <c r="CE91" s="131">
        <f t="shared" ref="CE91:CE120" si="102">CS91*$G91</f>
        <v>0</v>
      </c>
      <c r="CF91" s="131">
        <f t="shared" ref="CF91:CF120" si="103">CT91*$G91</f>
        <v>0</v>
      </c>
      <c r="CG91" s="131">
        <f t="shared" ref="CG91:CG120" si="104">CU91*$G91</f>
        <v>0</v>
      </c>
      <c r="CH91" s="132">
        <v>10</v>
      </c>
      <c r="CI91" s="132"/>
      <c r="CJ91" s="132"/>
      <c r="CK91" s="132"/>
      <c r="CL91" s="132"/>
      <c r="CM91" s="132"/>
      <c r="CN91" s="132"/>
      <c r="CO91" s="132"/>
      <c r="CP91" s="132"/>
      <c r="CQ91" s="132"/>
      <c r="CR91" s="133"/>
      <c r="CS91" s="132"/>
      <c r="CT91" s="132"/>
      <c r="CU91" s="132"/>
      <c r="CW91" s="131">
        <v>20</v>
      </c>
      <c r="CX91" s="134">
        <f t="shared" ref="CX91:CX120" si="105">$G91*CW91</f>
        <v>0</v>
      </c>
      <c r="CZ91" s="135">
        <v>0.92200000000000004</v>
      </c>
      <c r="DA91" s="134">
        <f t="shared" ref="DA91:DA122" si="106">G91</f>
        <v>0</v>
      </c>
      <c r="DB91" s="134">
        <f t="shared" ref="DB91:DB120" si="107">CZ91*DA91</f>
        <v>0</v>
      </c>
    </row>
    <row r="92" spans="1:106" ht="18" customHeight="1">
      <c r="A92" s="142" t="s">
        <v>29014</v>
      </c>
      <c r="B92" s="142" t="s">
        <v>27907</v>
      </c>
      <c r="C92" s="123" t="s">
        <v>29011</v>
      </c>
      <c r="D92" s="143" t="s">
        <v>29015</v>
      </c>
      <c r="E92" s="1002" t="s">
        <v>28762</v>
      </c>
      <c r="F92" s="124">
        <v>5</v>
      </c>
      <c r="G92" s="124">
        <f t="shared" si="79"/>
        <v>0</v>
      </c>
      <c r="H92" s="793">
        <v>100</v>
      </c>
      <c r="I92" s="481">
        <f t="shared" si="80"/>
        <v>0</v>
      </c>
      <c r="J92" s="125">
        <f t="shared" si="81"/>
        <v>100</v>
      </c>
      <c r="K92" s="126">
        <f t="shared" si="82"/>
        <v>0</v>
      </c>
      <c r="L92" s="282"/>
      <c r="M92" s="436"/>
      <c r="N92" s="701"/>
      <c r="O92" s="703"/>
      <c r="P92" s="704"/>
      <c r="Q92" s="700"/>
      <c r="R92" s="705"/>
      <c r="S92" s="706"/>
      <c r="T92" s="438"/>
      <c r="U92" s="437"/>
      <c r="V92" s="702"/>
      <c r="W92" s="707"/>
      <c r="X92" s="434"/>
      <c r="Y92" s="277"/>
      <c r="Z92" s="435"/>
      <c r="AA92" s="277">
        <f t="shared" si="78"/>
        <v>0</v>
      </c>
      <c r="AB92" s="701"/>
      <c r="AC92" s="708"/>
      <c r="AD92" s="280">
        <f t="shared" si="83"/>
        <v>0</v>
      </c>
      <c r="AE92" s="676"/>
      <c r="AF92" s="280"/>
      <c r="AG92" s="277"/>
      <c r="BF92" s="131">
        <f t="shared" si="84"/>
        <v>0</v>
      </c>
      <c r="BG92" s="131">
        <f t="shared" si="85"/>
        <v>0</v>
      </c>
      <c r="BH92" s="131">
        <f t="shared" si="86"/>
        <v>0</v>
      </c>
      <c r="BI92" s="131">
        <f t="shared" si="87"/>
        <v>0</v>
      </c>
      <c r="BJ92" s="131">
        <f t="shared" si="88"/>
        <v>0</v>
      </c>
      <c r="BK92" s="131">
        <f t="shared" si="89"/>
        <v>0</v>
      </c>
      <c r="BL92" s="131">
        <f t="shared" si="90"/>
        <v>0</v>
      </c>
      <c r="BM92" s="132"/>
      <c r="BN92" s="132"/>
      <c r="BO92" s="132">
        <v>5</v>
      </c>
      <c r="BP92" s="132"/>
      <c r="BQ92" s="132"/>
      <c r="BR92" s="132"/>
      <c r="BS92" s="132"/>
      <c r="BT92" s="131">
        <f t="shared" si="91"/>
        <v>0</v>
      </c>
      <c r="BU92" s="131">
        <f t="shared" si="92"/>
        <v>0</v>
      </c>
      <c r="BV92" s="131">
        <f t="shared" si="93"/>
        <v>0</v>
      </c>
      <c r="BW92" s="131">
        <f t="shared" si="94"/>
        <v>0</v>
      </c>
      <c r="BX92" s="131">
        <f t="shared" si="95"/>
        <v>0</v>
      </c>
      <c r="BY92" s="131">
        <f t="shared" si="96"/>
        <v>0</v>
      </c>
      <c r="BZ92" s="131">
        <f t="shared" si="97"/>
        <v>0</v>
      </c>
      <c r="CA92" s="131">
        <f t="shared" si="98"/>
        <v>0</v>
      </c>
      <c r="CB92" s="131">
        <f t="shared" si="99"/>
        <v>0</v>
      </c>
      <c r="CC92" s="131">
        <f t="shared" si="100"/>
        <v>0</v>
      </c>
      <c r="CD92" s="131">
        <f t="shared" si="101"/>
        <v>0</v>
      </c>
      <c r="CE92" s="131">
        <f t="shared" si="102"/>
        <v>0</v>
      </c>
      <c r="CF92" s="131">
        <f t="shared" si="103"/>
        <v>0</v>
      </c>
      <c r="CG92" s="131">
        <f t="shared" si="104"/>
        <v>0</v>
      </c>
      <c r="CH92" s="132">
        <v>5</v>
      </c>
      <c r="CI92" s="132"/>
      <c r="CJ92" s="132"/>
      <c r="CK92" s="132"/>
      <c r="CL92" s="132"/>
      <c r="CM92" s="132"/>
      <c r="CN92" s="132"/>
      <c r="CO92" s="132"/>
      <c r="CP92" s="132"/>
      <c r="CQ92" s="132"/>
      <c r="CR92" s="133"/>
      <c r="CS92" s="132"/>
      <c r="CT92" s="132"/>
      <c r="CU92" s="132"/>
      <c r="CW92" s="131">
        <v>10</v>
      </c>
      <c r="CX92" s="134">
        <f t="shared" si="105"/>
        <v>0</v>
      </c>
      <c r="CZ92" s="136">
        <v>1.5</v>
      </c>
      <c r="DA92" s="131">
        <f t="shared" si="106"/>
        <v>0</v>
      </c>
      <c r="DB92" s="131">
        <f t="shared" si="107"/>
        <v>0</v>
      </c>
    </row>
    <row r="93" spans="1:106" ht="18" customHeight="1">
      <c r="A93" s="142" t="s">
        <v>29016</v>
      </c>
      <c r="B93" s="142" t="s">
        <v>27908</v>
      </c>
      <c r="C93" s="123" t="s">
        <v>29011</v>
      </c>
      <c r="D93" s="143" t="s">
        <v>29017</v>
      </c>
      <c r="E93" s="1002" t="s">
        <v>28763</v>
      </c>
      <c r="F93" s="124">
        <v>10</v>
      </c>
      <c r="G93" s="124">
        <f t="shared" si="79"/>
        <v>0</v>
      </c>
      <c r="H93" s="793">
        <v>125</v>
      </c>
      <c r="I93" s="481">
        <f t="shared" si="80"/>
        <v>0</v>
      </c>
      <c r="J93" s="125">
        <f t="shared" si="81"/>
        <v>125</v>
      </c>
      <c r="K93" s="126">
        <f t="shared" si="82"/>
        <v>0</v>
      </c>
      <c r="L93" s="282"/>
      <c r="M93" s="436"/>
      <c r="N93" s="701"/>
      <c r="O93" s="703"/>
      <c r="P93" s="704"/>
      <c r="Q93" s="700"/>
      <c r="R93" s="705"/>
      <c r="S93" s="706"/>
      <c r="T93" s="438"/>
      <c r="U93" s="437"/>
      <c r="V93" s="702"/>
      <c r="W93" s="707"/>
      <c r="X93" s="434"/>
      <c r="Y93" s="277"/>
      <c r="Z93" s="435"/>
      <c r="AA93" s="277">
        <f t="shared" si="78"/>
        <v>0</v>
      </c>
      <c r="AB93" s="701"/>
      <c r="AC93" s="708"/>
      <c r="AD93" s="280">
        <f t="shared" si="83"/>
        <v>0</v>
      </c>
      <c r="AE93" s="676"/>
      <c r="AF93" s="280"/>
      <c r="AG93" s="277"/>
      <c r="BF93" s="131">
        <f t="shared" si="84"/>
        <v>0</v>
      </c>
      <c r="BG93" s="131">
        <f t="shared" si="85"/>
        <v>0</v>
      </c>
      <c r="BH93" s="131">
        <f t="shared" si="86"/>
        <v>0</v>
      </c>
      <c r="BI93" s="131">
        <f t="shared" si="87"/>
        <v>0</v>
      </c>
      <c r="BJ93" s="131">
        <f t="shared" si="88"/>
        <v>0</v>
      </c>
      <c r="BK93" s="131">
        <f t="shared" si="89"/>
        <v>0</v>
      </c>
      <c r="BL93" s="131">
        <f t="shared" si="90"/>
        <v>0</v>
      </c>
      <c r="BM93" s="132"/>
      <c r="BN93" s="132"/>
      <c r="BO93" s="132">
        <v>10</v>
      </c>
      <c r="BP93" s="132"/>
      <c r="BQ93" s="132"/>
      <c r="BR93" s="132"/>
      <c r="BS93" s="132"/>
      <c r="BT93" s="131">
        <f t="shared" si="91"/>
        <v>0</v>
      </c>
      <c r="BU93" s="131">
        <f t="shared" si="92"/>
        <v>0</v>
      </c>
      <c r="BV93" s="131">
        <f t="shared" si="93"/>
        <v>0</v>
      </c>
      <c r="BW93" s="131">
        <f t="shared" si="94"/>
        <v>0</v>
      </c>
      <c r="BX93" s="131">
        <f t="shared" si="95"/>
        <v>0</v>
      </c>
      <c r="BY93" s="131">
        <f t="shared" si="96"/>
        <v>0</v>
      </c>
      <c r="BZ93" s="131">
        <f t="shared" si="97"/>
        <v>0</v>
      </c>
      <c r="CA93" s="131">
        <f t="shared" si="98"/>
        <v>0</v>
      </c>
      <c r="CB93" s="131">
        <f t="shared" si="99"/>
        <v>0</v>
      </c>
      <c r="CC93" s="131">
        <f t="shared" si="100"/>
        <v>0</v>
      </c>
      <c r="CD93" s="131">
        <f t="shared" si="101"/>
        <v>0</v>
      </c>
      <c r="CE93" s="131">
        <f t="shared" si="102"/>
        <v>0</v>
      </c>
      <c r="CF93" s="131">
        <f t="shared" si="103"/>
        <v>0</v>
      </c>
      <c r="CG93" s="131">
        <f t="shared" si="104"/>
        <v>0</v>
      </c>
      <c r="CH93" s="132">
        <v>10</v>
      </c>
      <c r="CI93" s="132"/>
      <c r="CJ93" s="132"/>
      <c r="CK93" s="132"/>
      <c r="CL93" s="132"/>
      <c r="CM93" s="132"/>
      <c r="CN93" s="132"/>
      <c r="CO93" s="132"/>
      <c r="CP93" s="132"/>
      <c r="CQ93" s="132"/>
      <c r="CR93" s="133"/>
      <c r="CS93" s="132"/>
      <c r="CT93" s="132"/>
      <c r="CU93" s="132"/>
      <c r="CW93" s="131">
        <v>20</v>
      </c>
      <c r="CX93" s="134">
        <f t="shared" si="105"/>
        <v>0</v>
      </c>
      <c r="CZ93" s="136">
        <v>1.9219999999999999</v>
      </c>
      <c r="DA93" s="131">
        <f t="shared" si="106"/>
        <v>0</v>
      </c>
      <c r="DB93" s="131">
        <f t="shared" si="107"/>
        <v>0</v>
      </c>
    </row>
    <row r="94" spans="1:106" ht="18" customHeight="1">
      <c r="A94" s="142" t="s">
        <v>29018</v>
      </c>
      <c r="B94" s="142" t="s">
        <v>27909</v>
      </c>
      <c r="C94" s="123" t="s">
        <v>29011</v>
      </c>
      <c r="D94" s="143" t="s">
        <v>29019</v>
      </c>
      <c r="E94" s="1002" t="s">
        <v>28766</v>
      </c>
      <c r="F94" s="124">
        <v>3</v>
      </c>
      <c r="G94" s="124">
        <f t="shared" si="79"/>
        <v>0</v>
      </c>
      <c r="H94" s="793">
        <v>180</v>
      </c>
      <c r="I94" s="481">
        <f t="shared" si="80"/>
        <v>0</v>
      </c>
      <c r="J94" s="125">
        <f t="shared" si="81"/>
        <v>180</v>
      </c>
      <c r="K94" s="126">
        <f t="shared" si="82"/>
        <v>0</v>
      </c>
      <c r="L94" s="282"/>
      <c r="M94" s="436"/>
      <c r="N94" s="701"/>
      <c r="O94" s="703"/>
      <c r="P94" s="704"/>
      <c r="Q94" s="700"/>
      <c r="R94" s="705"/>
      <c r="S94" s="706"/>
      <c r="T94" s="438"/>
      <c r="U94" s="437"/>
      <c r="V94" s="702"/>
      <c r="W94" s="707"/>
      <c r="X94" s="434"/>
      <c r="Y94" s="277"/>
      <c r="Z94" s="435"/>
      <c r="AA94" s="277">
        <f t="shared" si="78"/>
        <v>0</v>
      </c>
      <c r="AB94" s="701"/>
      <c r="AC94" s="708"/>
      <c r="AD94" s="280">
        <f t="shared" si="83"/>
        <v>0</v>
      </c>
      <c r="AE94" s="676"/>
      <c r="AF94" s="280"/>
      <c r="AG94" s="277"/>
      <c r="BF94" s="131">
        <f t="shared" si="84"/>
        <v>0</v>
      </c>
      <c r="BG94" s="131">
        <f t="shared" si="85"/>
        <v>0</v>
      </c>
      <c r="BH94" s="131">
        <f t="shared" si="86"/>
        <v>0</v>
      </c>
      <c r="BI94" s="131">
        <f t="shared" si="87"/>
        <v>0</v>
      </c>
      <c r="BJ94" s="131">
        <f t="shared" si="88"/>
        <v>0</v>
      </c>
      <c r="BK94" s="131">
        <f t="shared" si="89"/>
        <v>0</v>
      </c>
      <c r="BL94" s="131">
        <f t="shared" si="90"/>
        <v>0</v>
      </c>
      <c r="BM94" s="132"/>
      <c r="BN94" s="132"/>
      <c r="BO94" s="132"/>
      <c r="BP94" s="132"/>
      <c r="BQ94" s="132"/>
      <c r="BR94" s="132">
        <v>3</v>
      </c>
      <c r="BS94" s="132"/>
      <c r="BT94" s="131">
        <f t="shared" si="91"/>
        <v>0</v>
      </c>
      <c r="BU94" s="131">
        <f t="shared" si="92"/>
        <v>0</v>
      </c>
      <c r="BV94" s="131">
        <f t="shared" si="93"/>
        <v>0</v>
      </c>
      <c r="BW94" s="131">
        <f t="shared" si="94"/>
        <v>0</v>
      </c>
      <c r="BX94" s="131">
        <f t="shared" si="95"/>
        <v>0</v>
      </c>
      <c r="BY94" s="131">
        <f t="shared" si="96"/>
        <v>0</v>
      </c>
      <c r="BZ94" s="131">
        <f t="shared" si="97"/>
        <v>0</v>
      </c>
      <c r="CA94" s="131">
        <f t="shared" si="98"/>
        <v>0</v>
      </c>
      <c r="CB94" s="131">
        <f t="shared" si="99"/>
        <v>0</v>
      </c>
      <c r="CC94" s="131">
        <f t="shared" si="100"/>
        <v>0</v>
      </c>
      <c r="CD94" s="131">
        <f t="shared" si="101"/>
        <v>0</v>
      </c>
      <c r="CE94" s="131">
        <f t="shared" si="102"/>
        <v>0</v>
      </c>
      <c r="CF94" s="131">
        <f t="shared" si="103"/>
        <v>0</v>
      </c>
      <c r="CG94" s="131">
        <f t="shared" si="104"/>
        <v>0</v>
      </c>
      <c r="CH94" s="132"/>
      <c r="CI94" s="132"/>
      <c r="CJ94" s="132"/>
      <c r="CK94" s="132"/>
      <c r="CL94" s="132">
        <v>1</v>
      </c>
      <c r="CM94" s="132">
        <v>2</v>
      </c>
      <c r="CN94" s="132"/>
      <c r="CO94" s="132"/>
      <c r="CP94" s="132"/>
      <c r="CQ94" s="132"/>
      <c r="CR94" s="133"/>
      <c r="CS94" s="132"/>
      <c r="CT94" s="132"/>
      <c r="CU94" s="132"/>
      <c r="CW94" s="131">
        <v>11</v>
      </c>
      <c r="CX94" s="134">
        <f t="shared" si="105"/>
        <v>0</v>
      </c>
      <c r="CZ94" s="136">
        <v>2.4369999999999998</v>
      </c>
      <c r="DA94" s="131">
        <f t="shared" si="106"/>
        <v>0</v>
      </c>
      <c r="DB94" s="131">
        <f t="shared" si="107"/>
        <v>0</v>
      </c>
    </row>
    <row r="95" spans="1:106" ht="18" customHeight="1">
      <c r="A95" s="142" t="s">
        <v>29020</v>
      </c>
      <c r="B95" s="142" t="s">
        <v>27910</v>
      </c>
      <c r="C95" s="123" t="s">
        <v>29011</v>
      </c>
      <c r="D95" s="427" t="s">
        <v>29021</v>
      </c>
      <c r="E95" s="1002" t="s">
        <v>28761</v>
      </c>
      <c r="F95" s="124">
        <v>3</v>
      </c>
      <c r="G95" s="124">
        <f t="shared" si="79"/>
        <v>0</v>
      </c>
      <c r="H95" s="793">
        <v>300</v>
      </c>
      <c r="I95" s="481">
        <f t="shared" si="80"/>
        <v>0</v>
      </c>
      <c r="J95" s="125">
        <f t="shared" si="81"/>
        <v>300</v>
      </c>
      <c r="K95" s="126">
        <f t="shared" si="82"/>
        <v>0</v>
      </c>
      <c r="L95" s="282"/>
      <c r="M95" s="436"/>
      <c r="N95" s="701"/>
      <c r="O95" s="703"/>
      <c r="P95" s="704"/>
      <c r="Q95" s="700"/>
      <c r="R95" s="705"/>
      <c r="S95" s="706"/>
      <c r="T95" s="438"/>
      <c r="U95" s="437"/>
      <c r="V95" s="702"/>
      <c r="W95" s="707"/>
      <c r="X95" s="434"/>
      <c r="Y95" s="277"/>
      <c r="Z95" s="435"/>
      <c r="AA95" s="277">
        <f t="shared" si="78"/>
        <v>0</v>
      </c>
      <c r="AB95" s="701"/>
      <c r="AC95" s="708"/>
      <c r="AD95" s="280">
        <f t="shared" si="83"/>
        <v>0</v>
      </c>
      <c r="AE95" s="676"/>
      <c r="AF95" s="280"/>
      <c r="AG95" s="277"/>
      <c r="BF95" s="131">
        <f t="shared" si="84"/>
        <v>0</v>
      </c>
      <c r="BG95" s="131">
        <f t="shared" si="85"/>
        <v>0</v>
      </c>
      <c r="BH95" s="131">
        <f t="shared" si="86"/>
        <v>0</v>
      </c>
      <c r="BI95" s="131">
        <f t="shared" si="87"/>
        <v>0</v>
      </c>
      <c r="BJ95" s="131">
        <f t="shared" si="88"/>
        <v>0</v>
      </c>
      <c r="BK95" s="131">
        <f t="shared" si="89"/>
        <v>0</v>
      </c>
      <c r="BL95" s="131">
        <f t="shared" si="90"/>
        <v>0</v>
      </c>
      <c r="BM95" s="132"/>
      <c r="BN95" s="132"/>
      <c r="BO95" s="132"/>
      <c r="BP95" s="132"/>
      <c r="BQ95" s="132"/>
      <c r="BR95" s="132"/>
      <c r="BS95" s="132">
        <v>3</v>
      </c>
      <c r="BT95" s="131">
        <f t="shared" si="91"/>
        <v>0</v>
      </c>
      <c r="BU95" s="131">
        <f t="shared" si="92"/>
        <v>0</v>
      </c>
      <c r="BV95" s="131">
        <f t="shared" si="93"/>
        <v>0</v>
      </c>
      <c r="BW95" s="131">
        <f t="shared" si="94"/>
        <v>0</v>
      </c>
      <c r="BX95" s="131">
        <f t="shared" si="95"/>
        <v>0</v>
      </c>
      <c r="BY95" s="131">
        <f t="shared" si="96"/>
        <v>0</v>
      </c>
      <c r="BZ95" s="131">
        <f t="shared" si="97"/>
        <v>0</v>
      </c>
      <c r="CA95" s="131">
        <f t="shared" si="98"/>
        <v>0</v>
      </c>
      <c r="CB95" s="131">
        <f t="shared" si="99"/>
        <v>0</v>
      </c>
      <c r="CC95" s="131">
        <f t="shared" si="100"/>
        <v>0</v>
      </c>
      <c r="CD95" s="131">
        <f t="shared" si="101"/>
        <v>0</v>
      </c>
      <c r="CE95" s="131">
        <f t="shared" si="102"/>
        <v>0</v>
      </c>
      <c r="CF95" s="131">
        <f t="shared" si="103"/>
        <v>0</v>
      </c>
      <c r="CG95" s="131">
        <f t="shared" si="104"/>
        <v>0</v>
      </c>
      <c r="CH95" s="132"/>
      <c r="CI95" s="132"/>
      <c r="CJ95" s="132"/>
      <c r="CK95" s="132"/>
      <c r="CL95" s="132"/>
      <c r="CM95" s="132">
        <v>1</v>
      </c>
      <c r="CN95" s="132"/>
      <c r="CO95" s="132"/>
      <c r="CP95" s="132">
        <v>2</v>
      </c>
      <c r="CQ95" s="132"/>
      <c r="CR95" s="133"/>
      <c r="CS95" s="132"/>
      <c r="CT95" s="132"/>
      <c r="CU95" s="132"/>
      <c r="CW95" s="131">
        <v>12</v>
      </c>
      <c r="CX95" s="134">
        <f t="shared" si="105"/>
        <v>0</v>
      </c>
      <c r="CZ95" s="136">
        <v>4.6890000000000001</v>
      </c>
      <c r="DA95" s="131">
        <f t="shared" si="106"/>
        <v>0</v>
      </c>
      <c r="DB95" s="131">
        <f t="shared" si="107"/>
        <v>0</v>
      </c>
    </row>
    <row r="96" spans="1:106" ht="18" customHeight="1">
      <c r="A96" s="142" t="s">
        <v>29022</v>
      </c>
      <c r="B96" s="142" t="s">
        <v>27911</v>
      </c>
      <c r="C96" s="123" t="s">
        <v>29011</v>
      </c>
      <c r="D96" s="427" t="s">
        <v>29023</v>
      </c>
      <c r="E96" s="1002" t="s">
        <v>28761</v>
      </c>
      <c r="F96" s="124">
        <v>3</v>
      </c>
      <c r="G96" s="124">
        <f t="shared" si="79"/>
        <v>0</v>
      </c>
      <c r="H96" s="793">
        <v>300</v>
      </c>
      <c r="I96" s="481">
        <f t="shared" si="80"/>
        <v>0</v>
      </c>
      <c r="J96" s="125">
        <f t="shared" si="81"/>
        <v>300</v>
      </c>
      <c r="K96" s="126">
        <f t="shared" si="82"/>
        <v>0</v>
      </c>
      <c r="L96" s="282"/>
      <c r="M96" s="436"/>
      <c r="N96" s="701"/>
      <c r="O96" s="703"/>
      <c r="P96" s="704"/>
      <c r="Q96" s="700"/>
      <c r="R96" s="705"/>
      <c r="S96" s="706"/>
      <c r="T96" s="438"/>
      <c r="U96" s="437"/>
      <c r="V96" s="702"/>
      <c r="W96" s="707"/>
      <c r="X96" s="434"/>
      <c r="Y96" s="277"/>
      <c r="Z96" s="435"/>
      <c r="AA96" s="277">
        <f t="shared" si="78"/>
        <v>0</v>
      </c>
      <c r="AB96" s="701"/>
      <c r="AC96" s="708"/>
      <c r="AD96" s="280">
        <f t="shared" si="83"/>
        <v>0</v>
      </c>
      <c r="AE96" s="676"/>
      <c r="AF96" s="280"/>
      <c r="AG96" s="277"/>
      <c r="BF96" s="131">
        <f t="shared" si="84"/>
        <v>0</v>
      </c>
      <c r="BG96" s="131">
        <f t="shared" si="85"/>
        <v>0</v>
      </c>
      <c r="BH96" s="131">
        <f t="shared" si="86"/>
        <v>0</v>
      </c>
      <c r="BI96" s="131">
        <f t="shared" si="87"/>
        <v>0</v>
      </c>
      <c r="BJ96" s="131">
        <f t="shared" si="88"/>
        <v>0</v>
      </c>
      <c r="BK96" s="131">
        <f t="shared" si="89"/>
        <v>0</v>
      </c>
      <c r="BL96" s="131">
        <f t="shared" si="90"/>
        <v>0</v>
      </c>
      <c r="BM96" s="132"/>
      <c r="BN96" s="132"/>
      <c r="BO96" s="132"/>
      <c r="BP96" s="132"/>
      <c r="BQ96" s="132"/>
      <c r="BR96" s="132"/>
      <c r="BS96" s="132">
        <v>3</v>
      </c>
      <c r="BT96" s="131">
        <f t="shared" si="91"/>
        <v>0</v>
      </c>
      <c r="BU96" s="131">
        <f t="shared" si="92"/>
        <v>0</v>
      </c>
      <c r="BV96" s="131">
        <f t="shared" si="93"/>
        <v>0</v>
      </c>
      <c r="BW96" s="131">
        <f t="shared" si="94"/>
        <v>0</v>
      </c>
      <c r="BX96" s="131">
        <f t="shared" si="95"/>
        <v>0</v>
      </c>
      <c r="BY96" s="131">
        <f t="shared" si="96"/>
        <v>0</v>
      </c>
      <c r="BZ96" s="131">
        <f t="shared" si="97"/>
        <v>0</v>
      </c>
      <c r="CA96" s="131">
        <f t="shared" si="98"/>
        <v>0</v>
      </c>
      <c r="CB96" s="131">
        <f t="shared" si="99"/>
        <v>0</v>
      </c>
      <c r="CC96" s="131">
        <f t="shared" si="100"/>
        <v>0</v>
      </c>
      <c r="CD96" s="131">
        <f t="shared" si="101"/>
        <v>0</v>
      </c>
      <c r="CE96" s="131">
        <f t="shared" si="102"/>
        <v>0</v>
      </c>
      <c r="CF96" s="131">
        <f t="shared" si="103"/>
        <v>0</v>
      </c>
      <c r="CG96" s="131">
        <f t="shared" si="104"/>
        <v>0</v>
      </c>
      <c r="CH96" s="132"/>
      <c r="CI96" s="132"/>
      <c r="CJ96" s="132"/>
      <c r="CK96" s="132"/>
      <c r="CL96" s="132"/>
      <c r="CM96" s="132">
        <v>1</v>
      </c>
      <c r="CN96" s="132">
        <v>2</v>
      </c>
      <c r="CO96" s="132"/>
      <c r="CP96" s="132"/>
      <c r="CQ96" s="132"/>
      <c r="CR96" s="133"/>
      <c r="CS96" s="132"/>
      <c r="CT96" s="132"/>
      <c r="CU96" s="132"/>
      <c r="CW96" s="131">
        <v>13</v>
      </c>
      <c r="CX96" s="134">
        <f t="shared" si="105"/>
        <v>0</v>
      </c>
      <c r="CZ96" s="136">
        <v>4.2679999999999998</v>
      </c>
      <c r="DA96" s="131">
        <f t="shared" si="106"/>
        <v>0</v>
      </c>
      <c r="DB96" s="131">
        <f t="shared" si="107"/>
        <v>0</v>
      </c>
    </row>
    <row r="97" spans="1:106" ht="18" customHeight="1">
      <c r="A97" s="142" t="s">
        <v>29024</v>
      </c>
      <c r="B97" s="142" t="s">
        <v>27912</v>
      </c>
      <c r="C97" s="123" t="s">
        <v>29011</v>
      </c>
      <c r="D97" s="427" t="s">
        <v>29025</v>
      </c>
      <c r="E97" s="1002" t="s">
        <v>28764</v>
      </c>
      <c r="F97" s="124">
        <v>1</v>
      </c>
      <c r="G97" s="124">
        <f t="shared" si="79"/>
        <v>0</v>
      </c>
      <c r="H97" s="793">
        <v>95</v>
      </c>
      <c r="I97" s="481">
        <f t="shared" si="80"/>
        <v>0</v>
      </c>
      <c r="J97" s="125">
        <f t="shared" si="81"/>
        <v>95</v>
      </c>
      <c r="K97" s="126">
        <f t="shared" si="82"/>
        <v>0</v>
      </c>
      <c r="L97" s="282"/>
      <c r="M97" s="436"/>
      <c r="N97" s="701"/>
      <c r="O97" s="703"/>
      <c r="P97" s="704"/>
      <c r="Q97" s="700"/>
      <c r="R97" s="705"/>
      <c r="S97" s="706"/>
      <c r="T97" s="438"/>
      <c r="U97" s="437"/>
      <c r="V97" s="702"/>
      <c r="W97" s="707"/>
      <c r="X97" s="434"/>
      <c r="Y97" s="277"/>
      <c r="Z97" s="435"/>
      <c r="AA97" s="277">
        <f t="shared" si="78"/>
        <v>0</v>
      </c>
      <c r="AB97" s="701"/>
      <c r="AC97" s="708"/>
      <c r="AD97" s="280">
        <f t="shared" si="83"/>
        <v>0</v>
      </c>
      <c r="AE97" s="676"/>
      <c r="AF97" s="280"/>
      <c r="AG97" s="277"/>
      <c r="AH97" s="420"/>
      <c r="AJ97" s="303">
        <f>M108</f>
        <v>0</v>
      </c>
      <c r="AK97" s="272"/>
      <c r="AL97" s="304">
        <f>O108</f>
        <v>0</v>
      </c>
      <c r="AM97" s="305">
        <f>P108</f>
        <v>0</v>
      </c>
      <c r="AN97" s="275"/>
      <c r="AO97" s="347">
        <f>R108</f>
        <v>0</v>
      </c>
      <c r="AP97" s="331">
        <f>S108</f>
        <v>0</v>
      </c>
      <c r="AQ97" s="306">
        <f>T108</f>
        <v>0</v>
      </c>
      <c r="AR97" s="307">
        <f>U108</f>
        <v>0</v>
      </c>
      <c r="AS97" s="279"/>
      <c r="AT97" s="308">
        <f>W108</f>
        <v>0</v>
      </c>
      <c r="AU97" s="309">
        <f>X108</f>
        <v>0</v>
      </c>
      <c r="AV97" s="331"/>
      <c r="AW97" s="332">
        <f>Z108</f>
        <v>0</v>
      </c>
      <c r="AX97" s="331">
        <f>AA108</f>
        <v>0</v>
      </c>
      <c r="AY97" s="310">
        <f>AB108</f>
        <v>0</v>
      </c>
      <c r="AZ97" s="311">
        <f>AC108</f>
        <v>0</v>
      </c>
      <c r="BA97" s="308">
        <f>AD108</f>
        <v>0</v>
      </c>
      <c r="BF97" s="131">
        <f t="shared" si="84"/>
        <v>0</v>
      </c>
      <c r="BG97" s="131">
        <f t="shared" si="85"/>
        <v>0</v>
      </c>
      <c r="BH97" s="131">
        <f t="shared" si="86"/>
        <v>0</v>
      </c>
      <c r="BI97" s="131">
        <f t="shared" si="87"/>
        <v>0</v>
      </c>
      <c r="BJ97" s="131">
        <f t="shared" si="88"/>
        <v>0</v>
      </c>
      <c r="BK97" s="131">
        <f t="shared" si="89"/>
        <v>0</v>
      </c>
      <c r="BL97" s="131">
        <f t="shared" si="90"/>
        <v>0</v>
      </c>
      <c r="BM97" s="132"/>
      <c r="BN97" s="132"/>
      <c r="BO97" s="132"/>
      <c r="BP97" s="132"/>
      <c r="BQ97" s="132">
        <v>1</v>
      </c>
      <c r="BR97" s="132"/>
      <c r="BS97" s="132"/>
      <c r="BT97" s="131">
        <f t="shared" si="91"/>
        <v>0</v>
      </c>
      <c r="BU97" s="131">
        <f t="shared" si="92"/>
        <v>0</v>
      </c>
      <c r="BV97" s="131">
        <f t="shared" si="93"/>
        <v>0</v>
      </c>
      <c r="BW97" s="131">
        <f t="shared" si="94"/>
        <v>0</v>
      </c>
      <c r="BX97" s="131">
        <f t="shared" si="95"/>
        <v>0</v>
      </c>
      <c r="BY97" s="131">
        <f t="shared" si="96"/>
        <v>0</v>
      </c>
      <c r="BZ97" s="131">
        <f t="shared" si="97"/>
        <v>0</v>
      </c>
      <c r="CA97" s="131">
        <f t="shared" si="98"/>
        <v>0</v>
      </c>
      <c r="CB97" s="131">
        <f t="shared" si="99"/>
        <v>0</v>
      </c>
      <c r="CC97" s="131">
        <f t="shared" si="100"/>
        <v>0</v>
      </c>
      <c r="CD97" s="131">
        <f t="shared" si="101"/>
        <v>0</v>
      </c>
      <c r="CE97" s="131">
        <f t="shared" si="102"/>
        <v>0</v>
      </c>
      <c r="CF97" s="131">
        <f t="shared" si="103"/>
        <v>0</v>
      </c>
      <c r="CG97" s="131">
        <f t="shared" si="104"/>
        <v>0</v>
      </c>
      <c r="CH97" s="132"/>
      <c r="CI97" s="132"/>
      <c r="CJ97" s="132"/>
      <c r="CK97" s="132"/>
      <c r="CL97" s="132"/>
      <c r="CM97" s="132"/>
      <c r="CN97" s="132"/>
      <c r="CO97" s="132"/>
      <c r="CP97" s="132">
        <v>1</v>
      </c>
      <c r="CQ97" s="132"/>
      <c r="CR97" s="133"/>
      <c r="CS97" s="132"/>
      <c r="CT97" s="132"/>
      <c r="CU97" s="132"/>
      <c r="CW97" s="131">
        <v>5</v>
      </c>
      <c r="CX97" s="134">
        <f t="shared" si="105"/>
        <v>0</v>
      </c>
      <c r="CZ97" s="136">
        <v>1.2809999999999999</v>
      </c>
      <c r="DA97" s="131">
        <f t="shared" si="106"/>
        <v>0</v>
      </c>
      <c r="DB97" s="131">
        <f t="shared" si="107"/>
        <v>0</v>
      </c>
    </row>
    <row r="98" spans="1:106" ht="18" customHeight="1">
      <c r="A98" s="142" t="s">
        <v>29026</v>
      </c>
      <c r="B98" s="142" t="s">
        <v>27913</v>
      </c>
      <c r="C98" s="123" t="s">
        <v>29011</v>
      </c>
      <c r="D98" s="427" t="s">
        <v>29027</v>
      </c>
      <c r="E98" s="1002" t="s">
        <v>28764</v>
      </c>
      <c r="F98" s="124">
        <v>1</v>
      </c>
      <c r="G98" s="124">
        <f t="shared" si="79"/>
        <v>0</v>
      </c>
      <c r="H98" s="793">
        <v>115</v>
      </c>
      <c r="I98" s="481">
        <f t="shared" si="80"/>
        <v>0</v>
      </c>
      <c r="J98" s="125">
        <f t="shared" si="81"/>
        <v>115</v>
      </c>
      <c r="K98" s="126">
        <f t="shared" si="82"/>
        <v>0</v>
      </c>
      <c r="L98" s="282"/>
      <c r="M98" s="436"/>
      <c r="N98" s="701"/>
      <c r="O98" s="703"/>
      <c r="P98" s="704"/>
      <c r="Q98" s="700"/>
      <c r="R98" s="705"/>
      <c r="S98" s="706"/>
      <c r="T98" s="438"/>
      <c r="U98" s="437"/>
      <c r="V98" s="702"/>
      <c r="W98" s="707"/>
      <c r="X98" s="434"/>
      <c r="Y98" s="277"/>
      <c r="Z98" s="435"/>
      <c r="AA98" s="277">
        <f t="shared" si="78"/>
        <v>0</v>
      </c>
      <c r="AB98" s="701"/>
      <c r="AC98" s="708"/>
      <c r="AD98" s="280">
        <f t="shared" si="83"/>
        <v>0</v>
      </c>
      <c r="AE98" s="676"/>
      <c r="AF98" s="280"/>
      <c r="AG98" s="277"/>
      <c r="AH98" s="420"/>
      <c r="AJ98" s="303">
        <f>AJ97</f>
        <v>0</v>
      </c>
      <c r="AK98" s="272"/>
      <c r="AL98" s="304">
        <f t="shared" ref="AL98:AZ107" si="108">AL97</f>
        <v>0</v>
      </c>
      <c r="AM98" s="305">
        <f t="shared" si="108"/>
        <v>0</v>
      </c>
      <c r="AN98" s="275"/>
      <c r="AO98" s="347">
        <f t="shared" si="108"/>
        <v>0</v>
      </c>
      <c r="AP98" s="331">
        <f t="shared" si="108"/>
        <v>0</v>
      </c>
      <c r="AQ98" s="306">
        <f t="shared" si="108"/>
        <v>0</v>
      </c>
      <c r="AR98" s="307">
        <f t="shared" si="108"/>
        <v>0</v>
      </c>
      <c r="AS98" s="279"/>
      <c r="AT98" s="308">
        <f t="shared" si="108"/>
        <v>0</v>
      </c>
      <c r="AU98" s="309">
        <f t="shared" si="108"/>
        <v>0</v>
      </c>
      <c r="AV98" s="331"/>
      <c r="AW98" s="332">
        <f t="shared" si="108"/>
        <v>0</v>
      </c>
      <c r="AX98" s="331">
        <f t="shared" ref="AX98:AX107" si="109">AX97</f>
        <v>0</v>
      </c>
      <c r="AY98" s="310">
        <f t="shared" si="108"/>
        <v>0</v>
      </c>
      <c r="AZ98" s="311">
        <f t="shared" si="108"/>
        <v>0</v>
      </c>
      <c r="BA98" s="308">
        <f t="shared" ref="BA98:BA107" si="110">BA97</f>
        <v>0</v>
      </c>
      <c r="BF98" s="131">
        <f t="shared" si="84"/>
        <v>0</v>
      </c>
      <c r="BG98" s="131">
        <f t="shared" si="85"/>
        <v>0</v>
      </c>
      <c r="BH98" s="131">
        <f t="shared" si="86"/>
        <v>0</v>
      </c>
      <c r="BI98" s="131">
        <f t="shared" si="87"/>
        <v>0</v>
      </c>
      <c r="BJ98" s="131">
        <f t="shared" si="88"/>
        <v>0</v>
      </c>
      <c r="BK98" s="131">
        <f t="shared" si="89"/>
        <v>0</v>
      </c>
      <c r="BL98" s="131">
        <f t="shared" si="90"/>
        <v>0</v>
      </c>
      <c r="BM98" s="132"/>
      <c r="BN98" s="132"/>
      <c r="BO98" s="132"/>
      <c r="BP98" s="132"/>
      <c r="BQ98" s="132"/>
      <c r="BR98" s="132">
        <v>1</v>
      </c>
      <c r="BS98" s="132"/>
      <c r="BT98" s="131">
        <f t="shared" si="91"/>
        <v>0</v>
      </c>
      <c r="BU98" s="131">
        <f t="shared" si="92"/>
        <v>0</v>
      </c>
      <c r="BV98" s="131">
        <f t="shared" si="93"/>
        <v>0</v>
      </c>
      <c r="BW98" s="131">
        <f t="shared" si="94"/>
        <v>0</v>
      </c>
      <c r="BX98" s="131">
        <f t="shared" si="95"/>
        <v>0</v>
      </c>
      <c r="BY98" s="131">
        <f t="shared" si="96"/>
        <v>0</v>
      </c>
      <c r="BZ98" s="131">
        <f t="shared" si="97"/>
        <v>0</v>
      </c>
      <c r="CA98" s="131">
        <f t="shared" si="98"/>
        <v>0</v>
      </c>
      <c r="CB98" s="131">
        <f t="shared" si="99"/>
        <v>0</v>
      </c>
      <c r="CC98" s="131">
        <f t="shared" si="100"/>
        <v>0</v>
      </c>
      <c r="CD98" s="131">
        <f t="shared" si="101"/>
        <v>0</v>
      </c>
      <c r="CE98" s="131">
        <f t="shared" si="102"/>
        <v>0</v>
      </c>
      <c r="CF98" s="131">
        <f t="shared" si="103"/>
        <v>0</v>
      </c>
      <c r="CG98" s="131">
        <f t="shared" si="104"/>
        <v>0</v>
      </c>
      <c r="CH98" s="132"/>
      <c r="CI98" s="132"/>
      <c r="CJ98" s="132"/>
      <c r="CK98" s="132"/>
      <c r="CL98" s="132"/>
      <c r="CM98" s="132"/>
      <c r="CN98" s="132">
        <v>1</v>
      </c>
      <c r="CO98" s="132"/>
      <c r="CP98" s="132"/>
      <c r="CQ98" s="132"/>
      <c r="CR98" s="133"/>
      <c r="CS98" s="132"/>
      <c r="CT98" s="132"/>
      <c r="CU98" s="132"/>
      <c r="CW98" s="131">
        <v>5</v>
      </c>
      <c r="CX98" s="134">
        <f t="shared" si="105"/>
        <v>0</v>
      </c>
      <c r="CZ98" s="136">
        <v>1.7250000000000001</v>
      </c>
      <c r="DA98" s="131">
        <f t="shared" si="106"/>
        <v>0</v>
      </c>
      <c r="DB98" s="131">
        <f t="shared" si="107"/>
        <v>0</v>
      </c>
    </row>
    <row r="99" spans="1:106" ht="18" customHeight="1">
      <c r="A99" s="142" t="s">
        <v>29028</v>
      </c>
      <c r="B99" s="142" t="s">
        <v>27914</v>
      </c>
      <c r="C99" s="123" t="s">
        <v>29011</v>
      </c>
      <c r="D99" s="427" t="s">
        <v>29029</v>
      </c>
      <c r="E99" s="1002" t="s">
        <v>28764</v>
      </c>
      <c r="F99" s="124">
        <v>1</v>
      </c>
      <c r="G99" s="124">
        <f t="shared" si="79"/>
        <v>0</v>
      </c>
      <c r="H99" s="793">
        <v>130</v>
      </c>
      <c r="I99" s="481">
        <f t="shared" si="80"/>
        <v>0</v>
      </c>
      <c r="J99" s="125">
        <f t="shared" si="81"/>
        <v>130</v>
      </c>
      <c r="K99" s="126">
        <f t="shared" si="82"/>
        <v>0</v>
      </c>
      <c r="L99" s="282"/>
      <c r="M99" s="436"/>
      <c r="N99" s="701"/>
      <c r="O99" s="703"/>
      <c r="P99" s="704"/>
      <c r="Q99" s="700"/>
      <c r="R99" s="705"/>
      <c r="S99" s="706"/>
      <c r="T99" s="438"/>
      <c r="U99" s="437"/>
      <c r="V99" s="702"/>
      <c r="W99" s="707"/>
      <c r="X99" s="434"/>
      <c r="Y99" s="277"/>
      <c r="Z99" s="435"/>
      <c r="AA99" s="277">
        <f t="shared" si="78"/>
        <v>0</v>
      </c>
      <c r="AB99" s="701"/>
      <c r="AC99" s="708"/>
      <c r="AD99" s="280">
        <f t="shared" si="83"/>
        <v>0</v>
      </c>
      <c r="AE99" s="676"/>
      <c r="AF99" s="280"/>
      <c r="AG99" s="277"/>
      <c r="AH99" s="420"/>
      <c r="AJ99" s="303">
        <f t="shared" ref="AJ99:AJ107" si="111">AJ98</f>
        <v>0</v>
      </c>
      <c r="AK99" s="272"/>
      <c r="AL99" s="304">
        <f t="shared" si="108"/>
        <v>0</v>
      </c>
      <c r="AM99" s="305">
        <f t="shared" si="108"/>
        <v>0</v>
      </c>
      <c r="AN99" s="275"/>
      <c r="AO99" s="347">
        <f t="shared" si="108"/>
        <v>0</v>
      </c>
      <c r="AP99" s="331">
        <f t="shared" si="108"/>
        <v>0</v>
      </c>
      <c r="AQ99" s="306">
        <f t="shared" si="108"/>
        <v>0</v>
      </c>
      <c r="AR99" s="307">
        <f t="shared" si="108"/>
        <v>0</v>
      </c>
      <c r="AS99" s="279"/>
      <c r="AT99" s="308">
        <f t="shared" si="108"/>
        <v>0</v>
      </c>
      <c r="AU99" s="309">
        <f t="shared" si="108"/>
        <v>0</v>
      </c>
      <c r="AV99" s="331"/>
      <c r="AW99" s="332">
        <f t="shared" si="108"/>
        <v>0</v>
      </c>
      <c r="AX99" s="331">
        <f t="shared" si="109"/>
        <v>0</v>
      </c>
      <c r="AY99" s="310">
        <f t="shared" si="108"/>
        <v>0</v>
      </c>
      <c r="AZ99" s="311">
        <f t="shared" si="108"/>
        <v>0</v>
      </c>
      <c r="BA99" s="308">
        <f t="shared" si="110"/>
        <v>0</v>
      </c>
      <c r="BF99" s="131">
        <f t="shared" si="84"/>
        <v>0</v>
      </c>
      <c r="BG99" s="131">
        <f t="shared" si="85"/>
        <v>0</v>
      </c>
      <c r="BH99" s="131">
        <f t="shared" si="86"/>
        <v>0</v>
      </c>
      <c r="BI99" s="131">
        <f t="shared" si="87"/>
        <v>0</v>
      </c>
      <c r="BJ99" s="131">
        <f t="shared" si="88"/>
        <v>0</v>
      </c>
      <c r="BK99" s="131">
        <f t="shared" si="89"/>
        <v>0</v>
      </c>
      <c r="BL99" s="131">
        <f t="shared" si="90"/>
        <v>0</v>
      </c>
      <c r="BM99" s="132"/>
      <c r="BN99" s="132"/>
      <c r="BO99" s="132"/>
      <c r="BP99" s="132"/>
      <c r="BQ99" s="132"/>
      <c r="BR99" s="132">
        <v>1</v>
      </c>
      <c r="BS99" s="132"/>
      <c r="BT99" s="131">
        <f t="shared" si="91"/>
        <v>0</v>
      </c>
      <c r="BU99" s="131">
        <f t="shared" si="92"/>
        <v>0</v>
      </c>
      <c r="BV99" s="131">
        <f t="shared" si="93"/>
        <v>0</v>
      </c>
      <c r="BW99" s="131">
        <f t="shared" si="94"/>
        <v>0</v>
      </c>
      <c r="BX99" s="131">
        <f t="shared" si="95"/>
        <v>0</v>
      </c>
      <c r="BY99" s="131">
        <f t="shared" si="96"/>
        <v>0</v>
      </c>
      <c r="BZ99" s="131">
        <f t="shared" si="97"/>
        <v>0</v>
      </c>
      <c r="CA99" s="131">
        <f t="shared" si="98"/>
        <v>0</v>
      </c>
      <c r="CB99" s="131">
        <f t="shared" si="99"/>
        <v>0</v>
      </c>
      <c r="CC99" s="131">
        <f t="shared" si="100"/>
        <v>0</v>
      </c>
      <c r="CD99" s="131">
        <f t="shared" si="101"/>
        <v>0</v>
      </c>
      <c r="CE99" s="131">
        <f t="shared" si="102"/>
        <v>0</v>
      </c>
      <c r="CF99" s="131">
        <f t="shared" si="103"/>
        <v>0</v>
      </c>
      <c r="CG99" s="131">
        <f t="shared" si="104"/>
        <v>0</v>
      </c>
      <c r="CH99" s="132"/>
      <c r="CI99" s="132"/>
      <c r="CJ99" s="132"/>
      <c r="CK99" s="132"/>
      <c r="CL99" s="132"/>
      <c r="CM99" s="132"/>
      <c r="CN99" s="132"/>
      <c r="CO99" s="132"/>
      <c r="CP99" s="132">
        <v>1</v>
      </c>
      <c r="CQ99" s="132"/>
      <c r="CR99" s="133"/>
      <c r="CS99" s="132"/>
      <c r="CT99" s="132"/>
      <c r="CU99" s="132"/>
      <c r="CW99" s="131">
        <v>4</v>
      </c>
      <c r="CX99" s="134">
        <f t="shared" si="105"/>
        <v>0</v>
      </c>
      <c r="CZ99" s="136">
        <v>1.9370000000000001</v>
      </c>
      <c r="DA99" s="131">
        <f t="shared" si="106"/>
        <v>0</v>
      </c>
      <c r="DB99" s="131">
        <f t="shared" si="107"/>
        <v>0</v>
      </c>
    </row>
    <row r="100" spans="1:106" ht="18" customHeight="1">
      <c r="A100" s="142" t="s">
        <v>29030</v>
      </c>
      <c r="B100" s="142" t="s">
        <v>27915</v>
      </c>
      <c r="C100" s="123" t="s">
        <v>29011</v>
      </c>
      <c r="D100" s="427" t="s">
        <v>29031</v>
      </c>
      <c r="E100" s="1002" t="s">
        <v>28764</v>
      </c>
      <c r="F100" s="124">
        <v>1</v>
      </c>
      <c r="G100" s="124">
        <f t="shared" si="79"/>
        <v>0</v>
      </c>
      <c r="H100" s="793">
        <v>130</v>
      </c>
      <c r="I100" s="481">
        <f t="shared" si="80"/>
        <v>0</v>
      </c>
      <c r="J100" s="125">
        <f t="shared" si="81"/>
        <v>130</v>
      </c>
      <c r="K100" s="126">
        <f t="shared" si="82"/>
        <v>0</v>
      </c>
      <c r="L100" s="282"/>
      <c r="M100" s="436"/>
      <c r="N100" s="701"/>
      <c r="O100" s="703"/>
      <c r="P100" s="704"/>
      <c r="Q100" s="700"/>
      <c r="R100" s="705"/>
      <c r="S100" s="706"/>
      <c r="T100" s="438"/>
      <c r="U100" s="437"/>
      <c r="V100" s="702"/>
      <c r="W100" s="707"/>
      <c r="X100" s="434"/>
      <c r="Y100" s="277"/>
      <c r="Z100" s="435"/>
      <c r="AA100" s="277">
        <f t="shared" si="78"/>
        <v>0</v>
      </c>
      <c r="AB100" s="701"/>
      <c r="AC100" s="708"/>
      <c r="AD100" s="280">
        <f t="shared" si="83"/>
        <v>0</v>
      </c>
      <c r="AE100" s="676"/>
      <c r="AF100" s="280"/>
      <c r="AG100" s="277"/>
      <c r="AH100" s="420"/>
      <c r="AJ100" s="303">
        <f t="shared" si="111"/>
        <v>0</v>
      </c>
      <c r="AK100" s="272"/>
      <c r="AL100" s="304">
        <f t="shared" si="108"/>
        <v>0</v>
      </c>
      <c r="AM100" s="305">
        <f t="shared" si="108"/>
        <v>0</v>
      </c>
      <c r="AN100" s="275"/>
      <c r="AO100" s="347">
        <f t="shared" si="108"/>
        <v>0</v>
      </c>
      <c r="AP100" s="331">
        <f t="shared" si="108"/>
        <v>0</v>
      </c>
      <c r="AQ100" s="306">
        <f t="shared" si="108"/>
        <v>0</v>
      </c>
      <c r="AR100" s="307">
        <f t="shared" si="108"/>
        <v>0</v>
      </c>
      <c r="AS100" s="279"/>
      <c r="AT100" s="308">
        <f t="shared" si="108"/>
        <v>0</v>
      </c>
      <c r="AU100" s="309">
        <f t="shared" si="108"/>
        <v>0</v>
      </c>
      <c r="AV100" s="331"/>
      <c r="AW100" s="332">
        <f t="shared" si="108"/>
        <v>0</v>
      </c>
      <c r="AX100" s="331">
        <f t="shared" si="109"/>
        <v>0</v>
      </c>
      <c r="AY100" s="310">
        <f t="shared" si="108"/>
        <v>0</v>
      </c>
      <c r="AZ100" s="311">
        <f t="shared" si="108"/>
        <v>0</v>
      </c>
      <c r="BA100" s="308">
        <f t="shared" si="110"/>
        <v>0</v>
      </c>
      <c r="BF100" s="131">
        <f t="shared" si="84"/>
        <v>0</v>
      </c>
      <c r="BG100" s="131">
        <f t="shared" si="85"/>
        <v>0</v>
      </c>
      <c r="BH100" s="131">
        <f t="shared" si="86"/>
        <v>0</v>
      </c>
      <c r="BI100" s="131">
        <f t="shared" si="87"/>
        <v>0</v>
      </c>
      <c r="BJ100" s="131">
        <f t="shared" si="88"/>
        <v>0</v>
      </c>
      <c r="BK100" s="131">
        <f t="shared" si="89"/>
        <v>0</v>
      </c>
      <c r="BL100" s="131">
        <f t="shared" si="90"/>
        <v>0</v>
      </c>
      <c r="BM100" s="132"/>
      <c r="BN100" s="132"/>
      <c r="BO100" s="132"/>
      <c r="BP100" s="132"/>
      <c r="BQ100" s="132"/>
      <c r="BR100" s="132">
        <v>1</v>
      </c>
      <c r="BS100" s="132"/>
      <c r="BT100" s="131">
        <f t="shared" si="91"/>
        <v>0</v>
      </c>
      <c r="BU100" s="131">
        <f t="shared" si="92"/>
        <v>0</v>
      </c>
      <c r="BV100" s="131">
        <f t="shared" si="93"/>
        <v>0</v>
      </c>
      <c r="BW100" s="131">
        <f t="shared" si="94"/>
        <v>0</v>
      </c>
      <c r="BX100" s="131">
        <f t="shared" si="95"/>
        <v>0</v>
      </c>
      <c r="BY100" s="131">
        <f t="shared" si="96"/>
        <v>0</v>
      </c>
      <c r="BZ100" s="131">
        <f t="shared" si="97"/>
        <v>0</v>
      </c>
      <c r="CA100" s="131">
        <f t="shared" si="98"/>
        <v>0</v>
      </c>
      <c r="CB100" s="131">
        <f t="shared" si="99"/>
        <v>0</v>
      </c>
      <c r="CC100" s="131">
        <f t="shared" si="100"/>
        <v>0</v>
      </c>
      <c r="CD100" s="131">
        <f t="shared" si="101"/>
        <v>0</v>
      </c>
      <c r="CE100" s="131">
        <f t="shared" si="102"/>
        <v>0</v>
      </c>
      <c r="CF100" s="131">
        <f t="shared" si="103"/>
        <v>0</v>
      </c>
      <c r="CG100" s="131">
        <f t="shared" si="104"/>
        <v>0</v>
      </c>
      <c r="CH100" s="132"/>
      <c r="CI100" s="132"/>
      <c r="CJ100" s="132"/>
      <c r="CK100" s="132"/>
      <c r="CL100" s="132"/>
      <c r="CM100" s="132"/>
      <c r="CN100" s="132"/>
      <c r="CO100" s="132"/>
      <c r="CP100" s="132">
        <v>1</v>
      </c>
      <c r="CQ100" s="132"/>
      <c r="CR100" s="133"/>
      <c r="CS100" s="132"/>
      <c r="CT100" s="132"/>
      <c r="CU100" s="132"/>
      <c r="CW100" s="131">
        <v>5</v>
      </c>
      <c r="CX100" s="134">
        <f t="shared" si="105"/>
        <v>0</v>
      </c>
      <c r="CZ100" s="136">
        <v>1.9390000000000001</v>
      </c>
      <c r="DA100" s="131">
        <f t="shared" si="106"/>
        <v>0</v>
      </c>
      <c r="DB100" s="131">
        <f t="shared" si="107"/>
        <v>0</v>
      </c>
    </row>
    <row r="101" spans="1:106" ht="18" customHeight="1">
      <c r="A101" s="142" t="s">
        <v>29032</v>
      </c>
      <c r="B101" s="142" t="s">
        <v>27916</v>
      </c>
      <c r="C101" s="123" t="s">
        <v>29011</v>
      </c>
      <c r="D101" s="427" t="s">
        <v>29033</v>
      </c>
      <c r="E101" s="1002" t="s">
        <v>28764</v>
      </c>
      <c r="F101" s="124">
        <v>1</v>
      </c>
      <c r="G101" s="124">
        <f t="shared" si="79"/>
        <v>0</v>
      </c>
      <c r="H101" s="793">
        <v>140</v>
      </c>
      <c r="I101" s="481">
        <f t="shared" si="80"/>
        <v>0</v>
      </c>
      <c r="J101" s="125">
        <f t="shared" si="81"/>
        <v>140</v>
      </c>
      <c r="K101" s="126">
        <f t="shared" si="82"/>
        <v>0</v>
      </c>
      <c r="L101" s="282"/>
      <c r="M101" s="436"/>
      <c r="N101" s="701"/>
      <c r="O101" s="703"/>
      <c r="P101" s="704"/>
      <c r="Q101" s="700"/>
      <c r="R101" s="705"/>
      <c r="S101" s="706"/>
      <c r="T101" s="438"/>
      <c r="U101" s="437"/>
      <c r="V101" s="702"/>
      <c r="W101" s="707"/>
      <c r="X101" s="434"/>
      <c r="Y101" s="277"/>
      <c r="Z101" s="435"/>
      <c r="AA101" s="277">
        <f t="shared" si="78"/>
        <v>0</v>
      </c>
      <c r="AB101" s="701"/>
      <c r="AC101" s="708"/>
      <c r="AD101" s="280">
        <f t="shared" si="83"/>
        <v>0</v>
      </c>
      <c r="AE101" s="676"/>
      <c r="AF101" s="280"/>
      <c r="AG101" s="277"/>
      <c r="AH101" s="420"/>
      <c r="AJ101" s="303">
        <f t="shared" si="111"/>
        <v>0</v>
      </c>
      <c r="AK101" s="272"/>
      <c r="AL101" s="304">
        <f t="shared" si="108"/>
        <v>0</v>
      </c>
      <c r="AM101" s="305">
        <f t="shared" si="108"/>
        <v>0</v>
      </c>
      <c r="AN101" s="275"/>
      <c r="AO101" s="347">
        <f t="shared" si="108"/>
        <v>0</v>
      </c>
      <c r="AP101" s="331">
        <f t="shared" si="108"/>
        <v>0</v>
      </c>
      <c r="AQ101" s="306">
        <f t="shared" si="108"/>
        <v>0</v>
      </c>
      <c r="AR101" s="307">
        <f t="shared" si="108"/>
        <v>0</v>
      </c>
      <c r="AS101" s="279"/>
      <c r="AT101" s="308">
        <f t="shared" si="108"/>
        <v>0</v>
      </c>
      <c r="AU101" s="309">
        <f t="shared" si="108"/>
        <v>0</v>
      </c>
      <c r="AV101" s="331"/>
      <c r="AW101" s="332">
        <f t="shared" si="108"/>
        <v>0</v>
      </c>
      <c r="AX101" s="331">
        <f t="shared" si="109"/>
        <v>0</v>
      </c>
      <c r="AY101" s="310">
        <f t="shared" si="108"/>
        <v>0</v>
      </c>
      <c r="AZ101" s="311">
        <f t="shared" si="108"/>
        <v>0</v>
      </c>
      <c r="BA101" s="308">
        <f t="shared" si="110"/>
        <v>0</v>
      </c>
      <c r="BF101" s="131">
        <f t="shared" si="84"/>
        <v>0</v>
      </c>
      <c r="BG101" s="131">
        <f t="shared" si="85"/>
        <v>0</v>
      </c>
      <c r="BH101" s="131">
        <f t="shared" si="86"/>
        <v>0</v>
      </c>
      <c r="BI101" s="131">
        <f t="shared" si="87"/>
        <v>0</v>
      </c>
      <c r="BJ101" s="131">
        <f t="shared" si="88"/>
        <v>0</v>
      </c>
      <c r="BK101" s="131">
        <f t="shared" si="89"/>
        <v>0</v>
      </c>
      <c r="BL101" s="131">
        <f t="shared" si="90"/>
        <v>0</v>
      </c>
      <c r="BM101" s="132"/>
      <c r="BN101" s="132"/>
      <c r="BO101" s="132"/>
      <c r="BP101" s="132"/>
      <c r="BQ101" s="132"/>
      <c r="BR101" s="132">
        <v>1</v>
      </c>
      <c r="BS101" s="132"/>
      <c r="BT101" s="131">
        <f t="shared" si="91"/>
        <v>0</v>
      </c>
      <c r="BU101" s="131">
        <f t="shared" si="92"/>
        <v>0</v>
      </c>
      <c r="BV101" s="131">
        <f t="shared" si="93"/>
        <v>0</v>
      </c>
      <c r="BW101" s="131">
        <f t="shared" si="94"/>
        <v>0</v>
      </c>
      <c r="BX101" s="131">
        <f t="shared" si="95"/>
        <v>0</v>
      </c>
      <c r="BY101" s="131">
        <f t="shared" si="96"/>
        <v>0</v>
      </c>
      <c r="BZ101" s="131">
        <f t="shared" si="97"/>
        <v>0</v>
      </c>
      <c r="CA101" s="131">
        <f t="shared" si="98"/>
        <v>0</v>
      </c>
      <c r="CB101" s="131">
        <f t="shared" si="99"/>
        <v>0</v>
      </c>
      <c r="CC101" s="131">
        <f t="shared" si="100"/>
        <v>0</v>
      </c>
      <c r="CD101" s="131">
        <f t="shared" si="101"/>
        <v>0</v>
      </c>
      <c r="CE101" s="131">
        <f t="shared" si="102"/>
        <v>0</v>
      </c>
      <c r="CF101" s="131">
        <f t="shared" si="103"/>
        <v>0</v>
      </c>
      <c r="CG101" s="131">
        <f t="shared" si="104"/>
        <v>0</v>
      </c>
      <c r="CH101" s="132"/>
      <c r="CI101" s="132"/>
      <c r="CJ101" s="132"/>
      <c r="CK101" s="132"/>
      <c r="CL101" s="132"/>
      <c r="CM101" s="132"/>
      <c r="CN101" s="132"/>
      <c r="CO101" s="132"/>
      <c r="CP101" s="132">
        <v>1</v>
      </c>
      <c r="CQ101" s="132"/>
      <c r="CR101" s="133"/>
      <c r="CS101" s="132"/>
      <c r="CT101" s="132"/>
      <c r="CU101" s="132"/>
      <c r="CW101" s="131">
        <v>5</v>
      </c>
      <c r="CX101" s="134">
        <f t="shared" si="105"/>
        <v>0</v>
      </c>
      <c r="CZ101" s="136">
        <v>2.2010000000000001</v>
      </c>
      <c r="DA101" s="131">
        <f t="shared" si="106"/>
        <v>0</v>
      </c>
      <c r="DB101" s="131">
        <f t="shared" si="107"/>
        <v>0</v>
      </c>
    </row>
    <row r="102" spans="1:106" ht="18" customHeight="1">
      <c r="A102" s="142" t="s">
        <v>29034</v>
      </c>
      <c r="B102" s="142" t="s">
        <v>27917</v>
      </c>
      <c r="C102" s="123" t="s">
        <v>29011</v>
      </c>
      <c r="D102" s="427" t="s">
        <v>29035</v>
      </c>
      <c r="E102" s="1002" t="s">
        <v>28764</v>
      </c>
      <c r="F102" s="124">
        <v>1</v>
      </c>
      <c r="G102" s="124">
        <f t="shared" si="79"/>
        <v>0</v>
      </c>
      <c r="H102" s="793">
        <v>330</v>
      </c>
      <c r="I102" s="481">
        <f t="shared" si="80"/>
        <v>0</v>
      </c>
      <c r="J102" s="125">
        <f t="shared" si="81"/>
        <v>330</v>
      </c>
      <c r="K102" s="126">
        <f t="shared" si="82"/>
        <v>0</v>
      </c>
      <c r="L102" s="282"/>
      <c r="M102" s="436"/>
      <c r="N102" s="701"/>
      <c r="O102" s="703"/>
      <c r="P102" s="704"/>
      <c r="Q102" s="700"/>
      <c r="R102" s="705"/>
      <c r="S102" s="706"/>
      <c r="T102" s="438"/>
      <c r="U102" s="437"/>
      <c r="V102" s="702"/>
      <c r="W102" s="707"/>
      <c r="X102" s="434"/>
      <c r="Y102" s="277"/>
      <c r="Z102" s="435"/>
      <c r="AA102" s="277">
        <f t="shared" si="78"/>
        <v>0</v>
      </c>
      <c r="AB102" s="701"/>
      <c r="AC102" s="708"/>
      <c r="AD102" s="280">
        <f t="shared" si="83"/>
        <v>0</v>
      </c>
      <c r="AE102" s="676"/>
      <c r="AF102" s="280"/>
      <c r="AG102" s="277"/>
      <c r="AH102" s="420"/>
      <c r="AJ102" s="303">
        <f t="shared" si="111"/>
        <v>0</v>
      </c>
      <c r="AK102" s="272"/>
      <c r="AL102" s="304">
        <f t="shared" si="108"/>
        <v>0</v>
      </c>
      <c r="AM102" s="305">
        <f t="shared" si="108"/>
        <v>0</v>
      </c>
      <c r="AN102" s="275"/>
      <c r="AO102" s="347">
        <f t="shared" si="108"/>
        <v>0</v>
      </c>
      <c r="AP102" s="331">
        <f t="shared" si="108"/>
        <v>0</v>
      </c>
      <c r="AQ102" s="306">
        <f t="shared" si="108"/>
        <v>0</v>
      </c>
      <c r="AR102" s="307">
        <f t="shared" si="108"/>
        <v>0</v>
      </c>
      <c r="AS102" s="279"/>
      <c r="AT102" s="308">
        <f t="shared" si="108"/>
        <v>0</v>
      </c>
      <c r="AU102" s="309">
        <f t="shared" si="108"/>
        <v>0</v>
      </c>
      <c r="AV102" s="331"/>
      <c r="AW102" s="332">
        <f t="shared" si="108"/>
        <v>0</v>
      </c>
      <c r="AX102" s="331">
        <f t="shared" si="109"/>
        <v>0</v>
      </c>
      <c r="AY102" s="310">
        <f t="shared" si="108"/>
        <v>0</v>
      </c>
      <c r="AZ102" s="311">
        <f t="shared" si="108"/>
        <v>0</v>
      </c>
      <c r="BA102" s="308">
        <f t="shared" si="110"/>
        <v>0</v>
      </c>
      <c r="BF102" s="131">
        <f t="shared" si="84"/>
        <v>0</v>
      </c>
      <c r="BG102" s="131">
        <f t="shared" si="85"/>
        <v>0</v>
      </c>
      <c r="BH102" s="131">
        <f t="shared" si="86"/>
        <v>0</v>
      </c>
      <c r="BI102" s="131">
        <f t="shared" si="87"/>
        <v>0</v>
      </c>
      <c r="BJ102" s="131">
        <f t="shared" si="88"/>
        <v>0</v>
      </c>
      <c r="BK102" s="131">
        <f t="shared" si="89"/>
        <v>0</v>
      </c>
      <c r="BL102" s="131">
        <f t="shared" si="90"/>
        <v>0</v>
      </c>
      <c r="BM102" s="132"/>
      <c r="BN102" s="132"/>
      <c r="BO102" s="132"/>
      <c r="BP102" s="132"/>
      <c r="BQ102" s="132"/>
      <c r="BR102" s="132"/>
      <c r="BS102" s="132">
        <v>1</v>
      </c>
      <c r="BT102" s="131">
        <f t="shared" si="91"/>
        <v>0</v>
      </c>
      <c r="BU102" s="131">
        <f t="shared" si="92"/>
        <v>0</v>
      </c>
      <c r="BV102" s="131">
        <f t="shared" si="93"/>
        <v>0</v>
      </c>
      <c r="BW102" s="131">
        <f t="shared" si="94"/>
        <v>0</v>
      </c>
      <c r="BX102" s="131">
        <f t="shared" si="95"/>
        <v>0</v>
      </c>
      <c r="BY102" s="131">
        <f t="shared" si="96"/>
        <v>0</v>
      </c>
      <c r="BZ102" s="131">
        <f t="shared" si="97"/>
        <v>0</v>
      </c>
      <c r="CA102" s="131">
        <f t="shared" si="98"/>
        <v>0</v>
      </c>
      <c r="CB102" s="131">
        <f t="shared" si="99"/>
        <v>0</v>
      </c>
      <c r="CC102" s="131">
        <f t="shared" si="100"/>
        <v>0</v>
      </c>
      <c r="CD102" s="131">
        <f t="shared" si="101"/>
        <v>0</v>
      </c>
      <c r="CE102" s="131">
        <f t="shared" si="102"/>
        <v>0</v>
      </c>
      <c r="CF102" s="131">
        <f t="shared" si="103"/>
        <v>0</v>
      </c>
      <c r="CG102" s="131">
        <f t="shared" si="104"/>
        <v>0</v>
      </c>
      <c r="CH102" s="132"/>
      <c r="CI102" s="132"/>
      <c r="CJ102" s="132"/>
      <c r="CK102" s="132"/>
      <c r="CL102" s="132"/>
      <c r="CM102" s="132"/>
      <c r="CN102" s="132"/>
      <c r="CO102" s="132"/>
      <c r="CP102" s="132"/>
      <c r="CQ102" s="132"/>
      <c r="CR102" s="133"/>
      <c r="CS102" s="132"/>
      <c r="CT102" s="132">
        <v>1</v>
      </c>
      <c r="CU102" s="132"/>
      <c r="CW102" s="131">
        <v>6</v>
      </c>
      <c r="CX102" s="134">
        <f t="shared" si="105"/>
        <v>0</v>
      </c>
      <c r="CZ102" s="136">
        <v>5.109</v>
      </c>
      <c r="DA102" s="131">
        <f t="shared" si="106"/>
        <v>0</v>
      </c>
      <c r="DB102" s="131">
        <f t="shared" si="107"/>
        <v>0</v>
      </c>
    </row>
    <row r="103" spans="1:106" ht="18" customHeight="1">
      <c r="A103" s="142" t="s">
        <v>29036</v>
      </c>
      <c r="B103" s="142" t="s">
        <v>27918</v>
      </c>
      <c r="C103" s="123" t="s">
        <v>29011</v>
      </c>
      <c r="D103" s="427" t="s">
        <v>29037</v>
      </c>
      <c r="E103" s="1002" t="s">
        <v>28764</v>
      </c>
      <c r="F103" s="124">
        <v>1</v>
      </c>
      <c r="G103" s="124">
        <f t="shared" si="79"/>
        <v>0</v>
      </c>
      <c r="H103" s="794">
        <v>380</v>
      </c>
      <c r="I103" s="481">
        <f t="shared" si="80"/>
        <v>0</v>
      </c>
      <c r="J103" s="125">
        <f t="shared" si="81"/>
        <v>380</v>
      </c>
      <c r="K103" s="126">
        <f t="shared" si="82"/>
        <v>0</v>
      </c>
      <c r="L103" s="282"/>
      <c r="M103" s="436"/>
      <c r="N103" s="701"/>
      <c r="O103" s="703"/>
      <c r="P103" s="704"/>
      <c r="Q103" s="700"/>
      <c r="R103" s="705"/>
      <c r="S103" s="706"/>
      <c r="T103" s="438"/>
      <c r="U103" s="437"/>
      <c r="V103" s="702"/>
      <c r="W103" s="707"/>
      <c r="X103" s="434"/>
      <c r="Y103" s="277"/>
      <c r="Z103" s="435"/>
      <c r="AA103" s="277">
        <f t="shared" si="78"/>
        <v>0</v>
      </c>
      <c r="AB103" s="701"/>
      <c r="AC103" s="708"/>
      <c r="AD103" s="280">
        <f t="shared" si="83"/>
        <v>0</v>
      </c>
      <c r="AE103" s="676"/>
      <c r="AF103" s="280"/>
      <c r="AG103" s="277"/>
      <c r="AH103" s="420"/>
      <c r="AJ103" s="303">
        <f>AJ102</f>
        <v>0</v>
      </c>
      <c r="AK103" s="272"/>
      <c r="AL103" s="304">
        <f t="shared" si="108"/>
        <v>0</v>
      </c>
      <c r="AM103" s="305">
        <f t="shared" si="108"/>
        <v>0</v>
      </c>
      <c r="AN103" s="275"/>
      <c r="AO103" s="347">
        <f t="shared" si="108"/>
        <v>0</v>
      </c>
      <c r="AP103" s="331">
        <f t="shared" si="108"/>
        <v>0</v>
      </c>
      <c r="AQ103" s="306">
        <f t="shared" si="108"/>
        <v>0</v>
      </c>
      <c r="AR103" s="307">
        <f t="shared" si="108"/>
        <v>0</v>
      </c>
      <c r="AS103" s="279"/>
      <c r="AT103" s="308">
        <f t="shared" si="108"/>
        <v>0</v>
      </c>
      <c r="AU103" s="309">
        <f t="shared" si="108"/>
        <v>0</v>
      </c>
      <c r="AV103" s="331"/>
      <c r="AW103" s="332">
        <f t="shared" si="108"/>
        <v>0</v>
      </c>
      <c r="AX103" s="331">
        <f t="shared" si="109"/>
        <v>0</v>
      </c>
      <c r="AY103" s="310">
        <f t="shared" si="108"/>
        <v>0</v>
      </c>
      <c r="AZ103" s="311">
        <f t="shared" si="108"/>
        <v>0</v>
      </c>
      <c r="BA103" s="308">
        <f t="shared" si="110"/>
        <v>0</v>
      </c>
      <c r="BF103" s="131">
        <f t="shared" si="84"/>
        <v>0</v>
      </c>
      <c r="BG103" s="131">
        <f t="shared" si="85"/>
        <v>0</v>
      </c>
      <c r="BH103" s="131">
        <f t="shared" si="86"/>
        <v>0</v>
      </c>
      <c r="BI103" s="131">
        <f t="shared" si="87"/>
        <v>0</v>
      </c>
      <c r="BJ103" s="131">
        <f t="shared" si="88"/>
        <v>0</v>
      </c>
      <c r="BK103" s="131">
        <f t="shared" si="89"/>
        <v>0</v>
      </c>
      <c r="BL103" s="131">
        <f t="shared" si="90"/>
        <v>0</v>
      </c>
      <c r="BM103" s="132"/>
      <c r="BN103" s="132"/>
      <c r="BO103" s="132"/>
      <c r="BP103" s="132"/>
      <c r="BQ103" s="132"/>
      <c r="BR103" s="132"/>
      <c r="BS103" s="132">
        <v>1</v>
      </c>
      <c r="BT103" s="131">
        <f t="shared" si="91"/>
        <v>0</v>
      </c>
      <c r="BU103" s="131">
        <f t="shared" si="92"/>
        <v>0</v>
      </c>
      <c r="BV103" s="131">
        <f t="shared" si="93"/>
        <v>0</v>
      </c>
      <c r="BW103" s="131">
        <f t="shared" si="94"/>
        <v>0</v>
      </c>
      <c r="BX103" s="131">
        <f t="shared" si="95"/>
        <v>0</v>
      </c>
      <c r="BY103" s="131">
        <f t="shared" si="96"/>
        <v>0</v>
      </c>
      <c r="BZ103" s="131">
        <f t="shared" si="97"/>
        <v>0</v>
      </c>
      <c r="CA103" s="131">
        <f t="shared" si="98"/>
        <v>0</v>
      </c>
      <c r="CB103" s="131">
        <f t="shared" si="99"/>
        <v>0</v>
      </c>
      <c r="CC103" s="131">
        <f t="shared" si="100"/>
        <v>0</v>
      </c>
      <c r="CD103" s="131">
        <f t="shared" si="101"/>
        <v>0</v>
      </c>
      <c r="CE103" s="131">
        <f t="shared" si="102"/>
        <v>0</v>
      </c>
      <c r="CF103" s="131">
        <f t="shared" si="103"/>
        <v>0</v>
      </c>
      <c r="CG103" s="131">
        <f t="shared" si="104"/>
        <v>0</v>
      </c>
      <c r="CH103" s="132"/>
      <c r="CI103" s="132"/>
      <c r="CJ103" s="132"/>
      <c r="CK103" s="132"/>
      <c r="CL103" s="132"/>
      <c r="CM103" s="132"/>
      <c r="CN103" s="132"/>
      <c r="CO103" s="132"/>
      <c r="CP103" s="132"/>
      <c r="CQ103" s="132"/>
      <c r="CR103" s="133"/>
      <c r="CS103" s="132"/>
      <c r="CT103" s="132"/>
      <c r="CU103" s="132">
        <v>1</v>
      </c>
      <c r="CW103" s="131">
        <v>7</v>
      </c>
      <c r="CX103" s="134">
        <f t="shared" si="105"/>
        <v>0</v>
      </c>
      <c r="CZ103" s="136">
        <v>6.6829999999999998</v>
      </c>
      <c r="DA103" s="131">
        <f t="shared" si="106"/>
        <v>0</v>
      </c>
      <c r="DB103" s="131">
        <f t="shared" si="107"/>
        <v>0</v>
      </c>
    </row>
    <row r="104" spans="1:106" ht="18" customHeight="1">
      <c r="A104" s="142" t="s">
        <v>29038</v>
      </c>
      <c r="B104" s="142" t="s">
        <v>27919</v>
      </c>
      <c r="C104" s="123" t="s">
        <v>29011</v>
      </c>
      <c r="D104" s="427" t="s">
        <v>29039</v>
      </c>
      <c r="E104" s="1002" t="s">
        <v>28764</v>
      </c>
      <c r="F104" s="124">
        <v>1</v>
      </c>
      <c r="G104" s="124">
        <f t="shared" si="79"/>
        <v>0</v>
      </c>
      <c r="H104" s="794">
        <v>450</v>
      </c>
      <c r="I104" s="481">
        <f t="shared" si="80"/>
        <v>0</v>
      </c>
      <c r="J104" s="125">
        <f t="shared" si="81"/>
        <v>450</v>
      </c>
      <c r="K104" s="126">
        <f t="shared" si="82"/>
        <v>0</v>
      </c>
      <c r="L104" s="282"/>
      <c r="M104" s="436"/>
      <c r="N104" s="701"/>
      <c r="O104" s="703"/>
      <c r="P104" s="704"/>
      <c r="Q104" s="700"/>
      <c r="R104" s="705"/>
      <c r="S104" s="706"/>
      <c r="T104" s="438"/>
      <c r="U104" s="437"/>
      <c r="V104" s="702"/>
      <c r="W104" s="707"/>
      <c r="X104" s="434"/>
      <c r="Y104" s="277"/>
      <c r="Z104" s="435"/>
      <c r="AA104" s="277">
        <f t="shared" si="78"/>
        <v>0</v>
      </c>
      <c r="AB104" s="701"/>
      <c r="AC104" s="708"/>
      <c r="AD104" s="280">
        <f t="shared" si="83"/>
        <v>0</v>
      </c>
      <c r="AE104" s="676"/>
      <c r="AF104" s="280"/>
      <c r="AG104" s="277"/>
      <c r="AH104" s="420"/>
      <c r="AJ104" s="303">
        <f t="shared" si="111"/>
        <v>0</v>
      </c>
      <c r="AK104" s="272"/>
      <c r="AL104" s="304">
        <f t="shared" si="108"/>
        <v>0</v>
      </c>
      <c r="AM104" s="305">
        <f t="shared" si="108"/>
        <v>0</v>
      </c>
      <c r="AN104" s="275"/>
      <c r="AO104" s="347">
        <f t="shared" si="108"/>
        <v>0</v>
      </c>
      <c r="AP104" s="331">
        <f t="shared" si="108"/>
        <v>0</v>
      </c>
      <c r="AQ104" s="306">
        <f t="shared" si="108"/>
        <v>0</v>
      </c>
      <c r="AR104" s="307">
        <f t="shared" si="108"/>
        <v>0</v>
      </c>
      <c r="AS104" s="279"/>
      <c r="AT104" s="308">
        <f t="shared" si="108"/>
        <v>0</v>
      </c>
      <c r="AU104" s="309">
        <f t="shared" si="108"/>
        <v>0</v>
      </c>
      <c r="AV104" s="331"/>
      <c r="AW104" s="332">
        <f t="shared" si="108"/>
        <v>0</v>
      </c>
      <c r="AX104" s="331">
        <f t="shared" si="109"/>
        <v>0</v>
      </c>
      <c r="AY104" s="310">
        <f t="shared" si="108"/>
        <v>0</v>
      </c>
      <c r="AZ104" s="311">
        <f t="shared" si="108"/>
        <v>0</v>
      </c>
      <c r="BA104" s="308">
        <f t="shared" si="110"/>
        <v>0</v>
      </c>
      <c r="BF104" s="131">
        <f t="shared" si="84"/>
        <v>0</v>
      </c>
      <c r="BG104" s="131">
        <f t="shared" si="85"/>
        <v>0</v>
      </c>
      <c r="BH104" s="131">
        <f t="shared" si="86"/>
        <v>0</v>
      </c>
      <c r="BI104" s="131">
        <f t="shared" si="87"/>
        <v>0</v>
      </c>
      <c r="BJ104" s="131">
        <f t="shared" si="88"/>
        <v>0</v>
      </c>
      <c r="BK104" s="131">
        <f t="shared" si="89"/>
        <v>0</v>
      </c>
      <c r="BL104" s="131">
        <f t="shared" si="90"/>
        <v>0</v>
      </c>
      <c r="BM104" s="132"/>
      <c r="BN104" s="132"/>
      <c r="BO104" s="132"/>
      <c r="BP104" s="132"/>
      <c r="BQ104" s="132"/>
      <c r="BR104" s="132"/>
      <c r="BS104" s="132">
        <v>1</v>
      </c>
      <c r="BT104" s="131">
        <f t="shared" si="91"/>
        <v>0</v>
      </c>
      <c r="BU104" s="131">
        <f t="shared" si="92"/>
        <v>0</v>
      </c>
      <c r="BV104" s="131">
        <f t="shared" si="93"/>
        <v>0</v>
      </c>
      <c r="BW104" s="131">
        <f t="shared" si="94"/>
        <v>0</v>
      </c>
      <c r="BX104" s="131">
        <f t="shared" si="95"/>
        <v>0</v>
      </c>
      <c r="BY104" s="131">
        <f t="shared" si="96"/>
        <v>0</v>
      </c>
      <c r="BZ104" s="131">
        <f t="shared" si="97"/>
        <v>0</v>
      </c>
      <c r="CA104" s="131">
        <f t="shared" si="98"/>
        <v>0</v>
      </c>
      <c r="CB104" s="131">
        <f t="shared" si="99"/>
        <v>0</v>
      </c>
      <c r="CC104" s="131">
        <f t="shared" si="100"/>
        <v>0</v>
      </c>
      <c r="CD104" s="131">
        <f t="shared" si="101"/>
        <v>0</v>
      </c>
      <c r="CE104" s="131">
        <f t="shared" si="102"/>
        <v>0</v>
      </c>
      <c r="CF104" s="131">
        <f t="shared" si="103"/>
        <v>0</v>
      </c>
      <c r="CG104" s="131">
        <f t="shared" si="104"/>
        <v>0</v>
      </c>
      <c r="CH104" s="132"/>
      <c r="CI104" s="132"/>
      <c r="CJ104" s="132"/>
      <c r="CK104" s="132"/>
      <c r="CL104" s="132"/>
      <c r="CM104" s="132"/>
      <c r="CN104" s="132"/>
      <c r="CO104" s="132"/>
      <c r="CP104" s="132"/>
      <c r="CQ104" s="132"/>
      <c r="CR104" s="133"/>
      <c r="CS104" s="132"/>
      <c r="CT104" s="132"/>
      <c r="CU104" s="132">
        <v>1</v>
      </c>
      <c r="CW104" s="131">
        <v>7</v>
      </c>
      <c r="CX104" s="134">
        <f t="shared" si="105"/>
        <v>0</v>
      </c>
      <c r="CZ104" s="136">
        <v>11.672000000000001</v>
      </c>
      <c r="DA104" s="131">
        <f t="shared" si="106"/>
        <v>0</v>
      </c>
      <c r="DB104" s="131">
        <f t="shared" si="107"/>
        <v>0</v>
      </c>
    </row>
    <row r="105" spans="1:106" ht="18" customHeight="1">
      <c r="A105" s="142" t="s">
        <v>29040</v>
      </c>
      <c r="B105" s="142" t="s">
        <v>27920</v>
      </c>
      <c r="C105" s="123" t="s">
        <v>29011</v>
      </c>
      <c r="D105" s="427" t="s">
        <v>29041</v>
      </c>
      <c r="E105" s="1002" t="s">
        <v>28764</v>
      </c>
      <c r="F105" s="124">
        <v>10</v>
      </c>
      <c r="G105" s="124">
        <f t="shared" si="79"/>
        <v>0</v>
      </c>
      <c r="H105" s="793">
        <v>180</v>
      </c>
      <c r="I105" s="481">
        <f t="shared" si="80"/>
        <v>0</v>
      </c>
      <c r="J105" s="125">
        <f t="shared" si="81"/>
        <v>180</v>
      </c>
      <c r="K105" s="126">
        <f t="shared" si="82"/>
        <v>0</v>
      </c>
      <c r="L105" s="282"/>
      <c r="M105" s="436"/>
      <c r="N105" s="701"/>
      <c r="O105" s="703"/>
      <c r="P105" s="704"/>
      <c r="Q105" s="700"/>
      <c r="R105" s="705"/>
      <c r="S105" s="706"/>
      <c r="T105" s="438"/>
      <c r="U105" s="437"/>
      <c r="V105" s="702"/>
      <c r="W105" s="707"/>
      <c r="X105" s="434"/>
      <c r="Y105" s="277"/>
      <c r="Z105" s="435"/>
      <c r="AA105" s="277">
        <f t="shared" si="78"/>
        <v>0</v>
      </c>
      <c r="AB105" s="701"/>
      <c r="AC105" s="708"/>
      <c r="AD105" s="280">
        <f t="shared" si="83"/>
        <v>0</v>
      </c>
      <c r="AE105" s="676"/>
      <c r="AF105" s="280"/>
      <c r="AG105" s="277"/>
      <c r="AH105" s="420"/>
      <c r="AJ105" s="303">
        <f t="shared" si="111"/>
        <v>0</v>
      </c>
      <c r="AK105" s="272"/>
      <c r="AL105" s="304">
        <f t="shared" si="108"/>
        <v>0</v>
      </c>
      <c r="AM105" s="305">
        <f t="shared" si="108"/>
        <v>0</v>
      </c>
      <c r="AN105" s="275"/>
      <c r="AO105" s="347">
        <f t="shared" si="108"/>
        <v>0</v>
      </c>
      <c r="AP105" s="331">
        <f t="shared" si="108"/>
        <v>0</v>
      </c>
      <c r="AQ105" s="306">
        <f t="shared" si="108"/>
        <v>0</v>
      </c>
      <c r="AR105" s="307">
        <f t="shared" si="108"/>
        <v>0</v>
      </c>
      <c r="AS105" s="279"/>
      <c r="AT105" s="308">
        <f t="shared" si="108"/>
        <v>0</v>
      </c>
      <c r="AU105" s="309">
        <f t="shared" si="108"/>
        <v>0</v>
      </c>
      <c r="AV105" s="331"/>
      <c r="AW105" s="332">
        <f t="shared" si="108"/>
        <v>0</v>
      </c>
      <c r="AX105" s="331">
        <f t="shared" si="109"/>
        <v>0</v>
      </c>
      <c r="AY105" s="310">
        <f t="shared" si="108"/>
        <v>0</v>
      </c>
      <c r="AZ105" s="311">
        <f t="shared" si="108"/>
        <v>0</v>
      </c>
      <c r="BA105" s="308">
        <f t="shared" si="110"/>
        <v>0</v>
      </c>
      <c r="BF105" s="131">
        <f t="shared" si="84"/>
        <v>0</v>
      </c>
      <c r="BG105" s="131">
        <f t="shared" si="85"/>
        <v>0</v>
      </c>
      <c r="BH105" s="131">
        <f t="shared" si="86"/>
        <v>0</v>
      </c>
      <c r="BI105" s="131">
        <f t="shared" si="87"/>
        <v>0</v>
      </c>
      <c r="BJ105" s="131">
        <f t="shared" si="88"/>
        <v>0</v>
      </c>
      <c r="BK105" s="131">
        <f t="shared" si="89"/>
        <v>0</v>
      </c>
      <c r="BL105" s="131">
        <f t="shared" si="90"/>
        <v>0</v>
      </c>
      <c r="BM105" s="132"/>
      <c r="BN105" s="132"/>
      <c r="BO105" s="132"/>
      <c r="BP105" s="132">
        <v>10</v>
      </c>
      <c r="BQ105" s="132"/>
      <c r="BR105" s="132"/>
      <c r="BS105" s="132"/>
      <c r="BT105" s="131">
        <f t="shared" si="91"/>
        <v>0</v>
      </c>
      <c r="BU105" s="131">
        <f t="shared" si="92"/>
        <v>0</v>
      </c>
      <c r="BV105" s="131">
        <f t="shared" si="93"/>
        <v>0</v>
      </c>
      <c r="BW105" s="131">
        <f t="shared" si="94"/>
        <v>0</v>
      </c>
      <c r="BX105" s="131">
        <f t="shared" si="95"/>
        <v>0</v>
      </c>
      <c r="BY105" s="131">
        <f t="shared" si="96"/>
        <v>0</v>
      </c>
      <c r="BZ105" s="131">
        <f t="shared" si="97"/>
        <v>0</v>
      </c>
      <c r="CA105" s="131">
        <f t="shared" si="98"/>
        <v>0</v>
      </c>
      <c r="CB105" s="131">
        <f t="shared" si="99"/>
        <v>0</v>
      </c>
      <c r="CC105" s="131">
        <f t="shared" si="100"/>
        <v>0</v>
      </c>
      <c r="CD105" s="131">
        <f t="shared" si="101"/>
        <v>0</v>
      </c>
      <c r="CE105" s="131">
        <f t="shared" si="102"/>
        <v>0</v>
      </c>
      <c r="CF105" s="131">
        <f t="shared" si="103"/>
        <v>0</v>
      </c>
      <c r="CG105" s="131">
        <f t="shared" si="104"/>
        <v>0</v>
      </c>
      <c r="CH105" s="132">
        <v>4</v>
      </c>
      <c r="CI105" s="132">
        <v>6</v>
      </c>
      <c r="CJ105" s="132"/>
      <c r="CK105" s="132"/>
      <c r="CL105" s="132"/>
      <c r="CM105" s="132"/>
      <c r="CN105" s="132"/>
      <c r="CO105" s="132"/>
      <c r="CP105" s="132"/>
      <c r="CQ105" s="132"/>
      <c r="CR105" s="133"/>
      <c r="CS105" s="132"/>
      <c r="CT105" s="132"/>
      <c r="CU105" s="132"/>
      <c r="CW105" s="131">
        <v>30</v>
      </c>
      <c r="CX105" s="134">
        <f t="shared" si="105"/>
        <v>0</v>
      </c>
      <c r="CZ105" s="136">
        <v>3.1360000000000001</v>
      </c>
      <c r="DA105" s="131">
        <f t="shared" si="106"/>
        <v>0</v>
      </c>
      <c r="DB105" s="131">
        <f t="shared" si="107"/>
        <v>0</v>
      </c>
    </row>
    <row r="106" spans="1:106" ht="18" customHeight="1">
      <c r="A106" s="142" t="s">
        <v>29042</v>
      </c>
      <c r="B106" s="142" t="s">
        <v>27921</v>
      </c>
      <c r="C106" s="123" t="s">
        <v>29011</v>
      </c>
      <c r="D106" s="427" t="s">
        <v>29043</v>
      </c>
      <c r="E106" s="1002" t="s">
        <v>28764</v>
      </c>
      <c r="F106" s="124">
        <v>10</v>
      </c>
      <c r="G106" s="124">
        <f t="shared" si="79"/>
        <v>0</v>
      </c>
      <c r="H106" s="793">
        <v>90</v>
      </c>
      <c r="I106" s="481">
        <f t="shared" si="80"/>
        <v>0</v>
      </c>
      <c r="J106" s="125">
        <f t="shared" si="81"/>
        <v>90</v>
      </c>
      <c r="K106" s="126">
        <f t="shared" si="82"/>
        <v>0</v>
      </c>
      <c r="L106" s="282"/>
      <c r="M106" s="436"/>
      <c r="N106" s="701"/>
      <c r="O106" s="703"/>
      <c r="P106" s="704"/>
      <c r="Q106" s="700"/>
      <c r="R106" s="705"/>
      <c r="S106" s="706"/>
      <c r="T106" s="438"/>
      <c r="U106" s="437"/>
      <c r="V106" s="702"/>
      <c r="W106" s="707"/>
      <c r="X106" s="434"/>
      <c r="Y106" s="277"/>
      <c r="Z106" s="435"/>
      <c r="AA106" s="277">
        <f t="shared" si="78"/>
        <v>0</v>
      </c>
      <c r="AB106" s="701"/>
      <c r="AC106" s="708"/>
      <c r="AD106" s="280">
        <f t="shared" si="83"/>
        <v>0</v>
      </c>
      <c r="AE106" s="676"/>
      <c r="AF106" s="280"/>
      <c r="AG106" s="277"/>
      <c r="AH106" s="420"/>
      <c r="AJ106" s="303">
        <f t="shared" si="111"/>
        <v>0</v>
      </c>
      <c r="AK106" s="272"/>
      <c r="AL106" s="304">
        <f t="shared" si="108"/>
        <v>0</v>
      </c>
      <c r="AM106" s="305">
        <f t="shared" si="108"/>
        <v>0</v>
      </c>
      <c r="AN106" s="275"/>
      <c r="AO106" s="347">
        <f t="shared" si="108"/>
        <v>0</v>
      </c>
      <c r="AP106" s="331">
        <f t="shared" si="108"/>
        <v>0</v>
      </c>
      <c r="AQ106" s="306">
        <f t="shared" si="108"/>
        <v>0</v>
      </c>
      <c r="AR106" s="307">
        <f t="shared" si="108"/>
        <v>0</v>
      </c>
      <c r="AS106" s="279"/>
      <c r="AT106" s="308">
        <f t="shared" si="108"/>
        <v>0</v>
      </c>
      <c r="AU106" s="309">
        <f t="shared" si="108"/>
        <v>0</v>
      </c>
      <c r="AV106" s="331"/>
      <c r="AW106" s="332">
        <f t="shared" si="108"/>
        <v>0</v>
      </c>
      <c r="AX106" s="331">
        <f t="shared" si="109"/>
        <v>0</v>
      </c>
      <c r="AY106" s="310">
        <f t="shared" si="108"/>
        <v>0</v>
      </c>
      <c r="AZ106" s="311">
        <f t="shared" si="108"/>
        <v>0</v>
      </c>
      <c r="BA106" s="308">
        <f t="shared" si="110"/>
        <v>0</v>
      </c>
      <c r="BF106" s="131">
        <f t="shared" si="84"/>
        <v>0</v>
      </c>
      <c r="BG106" s="131">
        <f t="shared" si="85"/>
        <v>0</v>
      </c>
      <c r="BH106" s="131">
        <f t="shared" si="86"/>
        <v>0</v>
      </c>
      <c r="BI106" s="131">
        <f t="shared" si="87"/>
        <v>0</v>
      </c>
      <c r="BJ106" s="131">
        <f t="shared" si="88"/>
        <v>0</v>
      </c>
      <c r="BK106" s="131">
        <f t="shared" si="89"/>
        <v>0</v>
      </c>
      <c r="BL106" s="131">
        <f t="shared" si="90"/>
        <v>0</v>
      </c>
      <c r="BM106" s="132"/>
      <c r="BN106" s="132">
        <v>10</v>
      </c>
      <c r="BO106" s="132"/>
      <c r="BP106" s="132"/>
      <c r="BQ106" s="132"/>
      <c r="BR106" s="132"/>
      <c r="BS106" s="132"/>
      <c r="BT106" s="131">
        <f t="shared" si="91"/>
        <v>0</v>
      </c>
      <c r="BU106" s="131">
        <f t="shared" si="92"/>
        <v>0</v>
      </c>
      <c r="BV106" s="131">
        <f t="shared" si="93"/>
        <v>0</v>
      </c>
      <c r="BW106" s="131">
        <f t="shared" si="94"/>
        <v>0</v>
      </c>
      <c r="BX106" s="131">
        <f t="shared" si="95"/>
        <v>0</v>
      </c>
      <c r="BY106" s="131">
        <f t="shared" si="96"/>
        <v>0</v>
      </c>
      <c r="BZ106" s="131">
        <f t="shared" si="97"/>
        <v>0</v>
      </c>
      <c r="CA106" s="131">
        <f t="shared" si="98"/>
        <v>0</v>
      </c>
      <c r="CB106" s="131">
        <f t="shared" si="99"/>
        <v>0</v>
      </c>
      <c r="CC106" s="131">
        <f t="shared" si="100"/>
        <v>0</v>
      </c>
      <c r="CD106" s="131">
        <f t="shared" si="101"/>
        <v>0</v>
      </c>
      <c r="CE106" s="131">
        <f t="shared" si="102"/>
        <v>0</v>
      </c>
      <c r="CF106" s="131">
        <f t="shared" si="103"/>
        <v>0</v>
      </c>
      <c r="CG106" s="131">
        <f t="shared" si="104"/>
        <v>0</v>
      </c>
      <c r="CH106" s="132"/>
      <c r="CI106" s="132"/>
      <c r="CJ106" s="132"/>
      <c r="CK106" s="132"/>
      <c r="CL106" s="132"/>
      <c r="CM106" s="132"/>
      <c r="CN106" s="132"/>
      <c r="CO106" s="132"/>
      <c r="CP106" s="132"/>
      <c r="CQ106" s="132"/>
      <c r="CR106" s="133"/>
      <c r="CS106" s="132"/>
      <c r="CT106" s="132"/>
      <c r="CU106" s="132"/>
      <c r="CW106" s="131">
        <v>20</v>
      </c>
      <c r="CX106" s="134">
        <f t="shared" si="105"/>
        <v>0</v>
      </c>
      <c r="CZ106" s="136">
        <v>1.075</v>
      </c>
      <c r="DA106" s="131">
        <f t="shared" si="106"/>
        <v>0</v>
      </c>
      <c r="DB106" s="131">
        <f t="shared" si="107"/>
        <v>0</v>
      </c>
    </row>
    <row r="107" spans="1:106" ht="18" customHeight="1">
      <c r="A107" s="142" t="s">
        <v>29044</v>
      </c>
      <c r="B107" s="142" t="s">
        <v>27922</v>
      </c>
      <c r="C107" s="123" t="s">
        <v>29011</v>
      </c>
      <c r="D107" s="143" t="s">
        <v>29045</v>
      </c>
      <c r="E107" s="1002" t="s">
        <v>28764</v>
      </c>
      <c r="F107" s="124">
        <v>5</v>
      </c>
      <c r="G107" s="124">
        <f t="shared" si="79"/>
        <v>0</v>
      </c>
      <c r="H107" s="793">
        <v>170</v>
      </c>
      <c r="I107" s="481">
        <f t="shared" si="80"/>
        <v>0</v>
      </c>
      <c r="J107" s="125">
        <f t="shared" si="81"/>
        <v>170</v>
      </c>
      <c r="K107" s="126">
        <f t="shared" si="82"/>
        <v>0</v>
      </c>
      <c r="L107" s="282"/>
      <c r="M107" s="436"/>
      <c r="N107" s="701"/>
      <c r="O107" s="703"/>
      <c r="P107" s="704"/>
      <c r="Q107" s="700"/>
      <c r="R107" s="705"/>
      <c r="S107" s="706"/>
      <c r="T107" s="438"/>
      <c r="U107" s="437"/>
      <c r="V107" s="702"/>
      <c r="W107" s="707"/>
      <c r="X107" s="434"/>
      <c r="Y107" s="277"/>
      <c r="Z107" s="435"/>
      <c r="AA107" s="277">
        <f t="shared" si="78"/>
        <v>0</v>
      </c>
      <c r="AB107" s="701"/>
      <c r="AC107" s="708"/>
      <c r="AD107" s="280">
        <f t="shared" si="83"/>
        <v>0</v>
      </c>
      <c r="AE107" s="676"/>
      <c r="AF107" s="280"/>
      <c r="AG107" s="277"/>
      <c r="AH107" s="420"/>
      <c r="AJ107" s="303">
        <f t="shared" si="111"/>
        <v>0</v>
      </c>
      <c r="AK107" s="272"/>
      <c r="AL107" s="304">
        <f t="shared" si="108"/>
        <v>0</v>
      </c>
      <c r="AM107" s="305">
        <f t="shared" si="108"/>
        <v>0</v>
      </c>
      <c r="AN107" s="275"/>
      <c r="AO107" s="347">
        <f t="shared" si="108"/>
        <v>0</v>
      </c>
      <c r="AP107" s="331">
        <f t="shared" si="108"/>
        <v>0</v>
      </c>
      <c r="AQ107" s="306">
        <f t="shared" si="108"/>
        <v>0</v>
      </c>
      <c r="AR107" s="307">
        <f t="shared" si="108"/>
        <v>0</v>
      </c>
      <c r="AS107" s="279"/>
      <c r="AT107" s="308">
        <f t="shared" si="108"/>
        <v>0</v>
      </c>
      <c r="AU107" s="309">
        <f t="shared" si="108"/>
        <v>0</v>
      </c>
      <c r="AV107" s="331"/>
      <c r="AW107" s="332">
        <f t="shared" si="108"/>
        <v>0</v>
      </c>
      <c r="AX107" s="331">
        <f t="shared" si="109"/>
        <v>0</v>
      </c>
      <c r="AY107" s="310">
        <f t="shared" si="108"/>
        <v>0</v>
      </c>
      <c r="AZ107" s="311">
        <f t="shared" si="108"/>
        <v>0</v>
      </c>
      <c r="BA107" s="308">
        <f t="shared" si="110"/>
        <v>0</v>
      </c>
      <c r="BF107" s="131">
        <f t="shared" si="84"/>
        <v>0</v>
      </c>
      <c r="BG107" s="131">
        <f t="shared" si="85"/>
        <v>0</v>
      </c>
      <c r="BH107" s="131">
        <f t="shared" si="86"/>
        <v>0</v>
      </c>
      <c r="BI107" s="131">
        <f t="shared" si="87"/>
        <v>0</v>
      </c>
      <c r="BJ107" s="131">
        <f t="shared" si="88"/>
        <v>0</v>
      </c>
      <c r="BK107" s="131">
        <f t="shared" si="89"/>
        <v>0</v>
      </c>
      <c r="BL107" s="131">
        <f t="shared" si="90"/>
        <v>0</v>
      </c>
      <c r="BM107" s="132"/>
      <c r="BN107" s="132"/>
      <c r="BO107" s="132"/>
      <c r="BP107" s="132"/>
      <c r="BQ107" s="132">
        <v>5</v>
      </c>
      <c r="BR107" s="132"/>
      <c r="BS107" s="132"/>
      <c r="BT107" s="131">
        <f t="shared" si="91"/>
        <v>0</v>
      </c>
      <c r="BU107" s="131">
        <f t="shared" si="92"/>
        <v>0</v>
      </c>
      <c r="BV107" s="131">
        <f t="shared" si="93"/>
        <v>0</v>
      </c>
      <c r="BW107" s="131">
        <f t="shared" si="94"/>
        <v>0</v>
      </c>
      <c r="BX107" s="131">
        <f t="shared" si="95"/>
        <v>0</v>
      </c>
      <c r="BY107" s="131">
        <f t="shared" si="96"/>
        <v>0</v>
      </c>
      <c r="BZ107" s="131">
        <f t="shared" si="97"/>
        <v>0</v>
      </c>
      <c r="CA107" s="131">
        <f t="shared" si="98"/>
        <v>0</v>
      </c>
      <c r="CB107" s="131">
        <f t="shared" si="99"/>
        <v>0</v>
      </c>
      <c r="CC107" s="131">
        <f t="shared" si="100"/>
        <v>0</v>
      </c>
      <c r="CD107" s="131">
        <f t="shared" si="101"/>
        <v>0</v>
      </c>
      <c r="CE107" s="131">
        <f t="shared" si="102"/>
        <v>0</v>
      </c>
      <c r="CF107" s="131">
        <f t="shared" si="103"/>
        <v>0</v>
      </c>
      <c r="CG107" s="131">
        <f t="shared" si="104"/>
        <v>0</v>
      </c>
      <c r="CH107" s="132"/>
      <c r="CI107" s="132">
        <v>2</v>
      </c>
      <c r="CJ107" s="132">
        <v>2</v>
      </c>
      <c r="CK107" s="132">
        <v>1</v>
      </c>
      <c r="CL107" s="132"/>
      <c r="CM107" s="132"/>
      <c r="CN107" s="132"/>
      <c r="CO107" s="132"/>
      <c r="CP107" s="132"/>
      <c r="CQ107" s="132"/>
      <c r="CR107" s="133"/>
      <c r="CS107" s="132"/>
      <c r="CT107" s="132"/>
      <c r="CU107" s="132"/>
      <c r="CW107" s="131">
        <v>16</v>
      </c>
      <c r="CX107" s="134">
        <f t="shared" si="105"/>
        <v>0</v>
      </c>
      <c r="CZ107" s="136">
        <v>1.756</v>
      </c>
      <c r="DA107" s="131">
        <f t="shared" si="106"/>
        <v>0</v>
      </c>
      <c r="DB107" s="131">
        <f t="shared" si="107"/>
        <v>0</v>
      </c>
    </row>
    <row r="108" spans="1:106" ht="18" customHeight="1">
      <c r="A108" s="144" t="s">
        <v>16636</v>
      </c>
      <c r="B108" s="144" t="s">
        <v>27923</v>
      </c>
      <c r="C108" s="144" t="s">
        <v>29011</v>
      </c>
      <c r="D108" s="144" t="s">
        <v>29046</v>
      </c>
      <c r="E108" s="1006"/>
      <c r="F108" s="145">
        <f>SUM(F97:F107)</f>
        <v>33</v>
      </c>
      <c r="G108" s="145">
        <f t="shared" si="79"/>
        <v>0</v>
      </c>
      <c r="H108" s="795">
        <f>SUM(H97:H107)*0.9</f>
        <v>1989</v>
      </c>
      <c r="I108" s="485">
        <f t="shared" si="80"/>
        <v>0</v>
      </c>
      <c r="J108" s="146">
        <f t="shared" si="81"/>
        <v>1989</v>
      </c>
      <c r="K108" s="146">
        <f>G108*J108</f>
        <v>0</v>
      </c>
      <c r="L108" s="311"/>
      <c r="M108" s="709"/>
      <c r="N108" s="701"/>
      <c r="O108" s="710"/>
      <c r="P108" s="711"/>
      <c r="Q108" s="324"/>
      <c r="R108" s="712"/>
      <c r="S108" s="713"/>
      <c r="T108" s="714"/>
      <c r="U108" s="715"/>
      <c r="V108" s="702"/>
      <c r="W108" s="716"/>
      <c r="X108" s="717"/>
      <c r="Y108" s="331"/>
      <c r="Z108" s="718"/>
      <c r="AA108" s="331">
        <f t="shared" si="78"/>
        <v>0</v>
      </c>
      <c r="AB108" s="719"/>
      <c r="AC108" s="720"/>
      <c r="AD108" s="308">
        <f t="shared" si="83"/>
        <v>0</v>
      </c>
      <c r="AE108" s="676"/>
      <c r="AF108" s="308"/>
      <c r="AG108" s="331"/>
      <c r="AI108" s="68">
        <v>11</v>
      </c>
      <c r="BF108" s="131">
        <f t="shared" ref="BF108:BL108" si="112">BM108*$G108</f>
        <v>0</v>
      </c>
      <c r="BG108" s="131">
        <f t="shared" si="112"/>
        <v>0</v>
      </c>
      <c r="BH108" s="131">
        <f t="shared" si="112"/>
        <v>0</v>
      </c>
      <c r="BI108" s="131">
        <f t="shared" si="112"/>
        <v>0</v>
      </c>
      <c r="BJ108" s="131">
        <f t="shared" si="112"/>
        <v>0</v>
      </c>
      <c r="BK108" s="131">
        <f t="shared" si="112"/>
        <v>0</v>
      </c>
      <c r="BL108" s="131">
        <f t="shared" si="112"/>
        <v>0</v>
      </c>
      <c r="BM108" s="147"/>
      <c r="BN108" s="147">
        <f>SUM(BN97:BN107)</f>
        <v>10</v>
      </c>
      <c r="BO108" s="147"/>
      <c r="BP108" s="147">
        <f>SUM(BP97:BP107)</f>
        <v>10</v>
      </c>
      <c r="BQ108" s="147">
        <f>SUM(BQ97:BQ107)</f>
        <v>6</v>
      </c>
      <c r="BR108" s="147">
        <f>SUM(BR97:BR107)</f>
        <v>4</v>
      </c>
      <c r="BS108" s="147">
        <f>SUM(BS97:BS107)</f>
        <v>3</v>
      </c>
      <c r="BT108" s="148">
        <f t="shared" ref="BT108:CG108" si="113">CH108*$G108</f>
        <v>0</v>
      </c>
      <c r="BU108" s="148">
        <f t="shared" si="113"/>
        <v>0</v>
      </c>
      <c r="BV108" s="148">
        <f t="shared" si="113"/>
        <v>0</v>
      </c>
      <c r="BW108" s="148">
        <f t="shared" si="113"/>
        <v>0</v>
      </c>
      <c r="BX108" s="148">
        <f t="shared" si="113"/>
        <v>0</v>
      </c>
      <c r="BY108" s="148">
        <f t="shared" si="113"/>
        <v>0</v>
      </c>
      <c r="BZ108" s="148">
        <f t="shared" si="113"/>
        <v>0</v>
      </c>
      <c r="CA108" s="148">
        <f t="shared" si="113"/>
        <v>0</v>
      </c>
      <c r="CB108" s="148">
        <f t="shared" si="113"/>
        <v>0</v>
      </c>
      <c r="CC108" s="148">
        <f t="shared" si="113"/>
        <v>0</v>
      </c>
      <c r="CD108" s="148">
        <f t="shared" si="113"/>
        <v>0</v>
      </c>
      <c r="CE108" s="148">
        <f t="shared" si="113"/>
        <v>0</v>
      </c>
      <c r="CF108" s="131">
        <f t="shared" si="113"/>
        <v>0</v>
      </c>
      <c r="CG108" s="131">
        <f t="shared" si="113"/>
        <v>0</v>
      </c>
      <c r="CH108" s="147">
        <f t="shared" ref="CH108:CO108" si="114">SUM(CH97:CH107)</f>
        <v>4</v>
      </c>
      <c r="CI108" s="147">
        <f t="shared" si="114"/>
        <v>8</v>
      </c>
      <c r="CJ108" s="147">
        <f t="shared" si="114"/>
        <v>2</v>
      </c>
      <c r="CK108" s="147">
        <f t="shared" si="114"/>
        <v>1</v>
      </c>
      <c r="CL108" s="147"/>
      <c r="CM108" s="147"/>
      <c r="CN108" s="147">
        <f t="shared" si="114"/>
        <v>1</v>
      </c>
      <c r="CO108" s="147">
        <f t="shared" si="114"/>
        <v>0</v>
      </c>
      <c r="CP108" s="147">
        <f>SUM(CP97:CP107)</f>
        <v>4</v>
      </c>
      <c r="CQ108" s="147"/>
      <c r="CR108" s="147"/>
      <c r="CS108" s="147"/>
      <c r="CT108" s="147">
        <f>SUM(CT97:CT107)</f>
        <v>1</v>
      </c>
      <c r="CU108" s="147">
        <f>SUM(CU97:CU107)</f>
        <v>2</v>
      </c>
      <c r="CW108" s="147">
        <f>SUM(CW97:CW107)</f>
        <v>110</v>
      </c>
      <c r="CX108" s="149">
        <f t="shared" si="105"/>
        <v>0</v>
      </c>
      <c r="CZ108" s="150">
        <f>SUM(CZ97:CZ107)</f>
        <v>38.514000000000003</v>
      </c>
      <c r="DA108" s="151">
        <f t="shared" si="106"/>
        <v>0</v>
      </c>
      <c r="DB108" s="151">
        <f>CZ108*DA108</f>
        <v>0</v>
      </c>
    </row>
    <row r="109" spans="1:106" ht="18" customHeight="1">
      <c r="A109" s="142" t="s">
        <v>29047</v>
      </c>
      <c r="B109" s="142" t="s">
        <v>27924</v>
      </c>
      <c r="C109" s="123" t="s">
        <v>29011</v>
      </c>
      <c r="D109" s="143" t="s">
        <v>29048</v>
      </c>
      <c r="E109" s="1002" t="s">
        <v>28763</v>
      </c>
      <c r="F109" s="124">
        <v>1</v>
      </c>
      <c r="G109" s="124">
        <f t="shared" si="79"/>
        <v>0</v>
      </c>
      <c r="H109" s="790">
        <v>60</v>
      </c>
      <c r="I109" s="481">
        <f t="shared" si="80"/>
        <v>0</v>
      </c>
      <c r="J109" s="125">
        <f t="shared" si="81"/>
        <v>60</v>
      </c>
      <c r="K109" s="126">
        <f t="shared" si="82"/>
        <v>0</v>
      </c>
      <c r="L109" s="282"/>
      <c r="M109" s="436"/>
      <c r="N109" s="701"/>
      <c r="O109" s="703"/>
      <c r="P109" s="704"/>
      <c r="Q109" s="700"/>
      <c r="R109" s="705"/>
      <c r="S109" s="706"/>
      <c r="T109" s="438"/>
      <c r="U109" s="437"/>
      <c r="V109" s="702"/>
      <c r="W109" s="707"/>
      <c r="X109" s="434"/>
      <c r="Y109" s="277"/>
      <c r="Z109" s="435"/>
      <c r="AA109" s="277">
        <f t="shared" si="78"/>
        <v>0</v>
      </c>
      <c r="AB109" s="701"/>
      <c r="AC109" s="708"/>
      <c r="AD109" s="280">
        <f t="shared" si="83"/>
        <v>0</v>
      </c>
      <c r="AE109" s="676"/>
      <c r="AF109" s="280"/>
      <c r="AG109" s="277"/>
      <c r="AH109" s="420"/>
      <c r="AJ109" s="303">
        <f>M119</f>
        <v>0</v>
      </c>
      <c r="AK109" s="272"/>
      <c r="AL109" s="304">
        <f>O119</f>
        <v>0</v>
      </c>
      <c r="AM109" s="305">
        <f>P119</f>
        <v>0</v>
      </c>
      <c r="AN109" s="275"/>
      <c r="AO109" s="347">
        <f>R119</f>
        <v>0</v>
      </c>
      <c r="AP109" s="331">
        <f>S119</f>
        <v>0</v>
      </c>
      <c r="AQ109" s="306">
        <f>T119</f>
        <v>0</v>
      </c>
      <c r="AR109" s="307">
        <f>U119</f>
        <v>0</v>
      </c>
      <c r="AS109" s="279"/>
      <c r="AT109" s="308">
        <f>W119</f>
        <v>0</v>
      </c>
      <c r="AU109" s="309">
        <f>X119</f>
        <v>0</v>
      </c>
      <c r="AV109" s="331"/>
      <c r="AW109" s="332">
        <f>Z119</f>
        <v>0</v>
      </c>
      <c r="AX109" s="331">
        <f>AA119</f>
        <v>0</v>
      </c>
      <c r="AY109" s="310">
        <f>AB119</f>
        <v>0</v>
      </c>
      <c r="AZ109" s="311">
        <f>AC119</f>
        <v>0</v>
      </c>
      <c r="BA109" s="308">
        <f>AD119</f>
        <v>0</v>
      </c>
      <c r="BF109" s="131">
        <f t="shared" si="84"/>
        <v>0</v>
      </c>
      <c r="BG109" s="131">
        <f t="shared" si="85"/>
        <v>0</v>
      </c>
      <c r="BH109" s="131">
        <f t="shared" si="86"/>
        <v>0</v>
      </c>
      <c r="BI109" s="131">
        <f t="shared" si="87"/>
        <v>0</v>
      </c>
      <c r="BJ109" s="131">
        <f t="shared" si="88"/>
        <v>0</v>
      </c>
      <c r="BK109" s="131">
        <f t="shared" si="89"/>
        <v>0</v>
      </c>
      <c r="BL109" s="131">
        <f t="shared" si="90"/>
        <v>0</v>
      </c>
      <c r="BM109" s="132"/>
      <c r="BN109" s="132"/>
      <c r="BO109" s="132"/>
      <c r="BP109" s="132"/>
      <c r="BQ109" s="132">
        <v>1</v>
      </c>
      <c r="BR109" s="132"/>
      <c r="BS109" s="132"/>
      <c r="BT109" s="131">
        <f t="shared" si="91"/>
        <v>0</v>
      </c>
      <c r="BU109" s="131">
        <f t="shared" si="92"/>
        <v>0</v>
      </c>
      <c r="BV109" s="131">
        <f t="shared" si="93"/>
        <v>0</v>
      </c>
      <c r="BW109" s="131">
        <f t="shared" si="94"/>
        <v>0</v>
      </c>
      <c r="BX109" s="131">
        <f t="shared" si="95"/>
        <v>0</v>
      </c>
      <c r="BY109" s="131">
        <f t="shared" si="96"/>
        <v>0</v>
      </c>
      <c r="BZ109" s="131">
        <f t="shared" si="97"/>
        <v>0</v>
      </c>
      <c r="CA109" s="131">
        <f t="shared" si="98"/>
        <v>0</v>
      </c>
      <c r="CB109" s="131">
        <f t="shared" si="99"/>
        <v>0</v>
      </c>
      <c r="CC109" s="131">
        <f t="shared" si="100"/>
        <v>0</v>
      </c>
      <c r="CD109" s="131">
        <f t="shared" si="101"/>
        <v>0</v>
      </c>
      <c r="CE109" s="131">
        <f t="shared" si="102"/>
        <v>0</v>
      </c>
      <c r="CF109" s="131">
        <f t="shared" si="103"/>
        <v>0</v>
      </c>
      <c r="CG109" s="131">
        <f t="shared" si="104"/>
        <v>0</v>
      </c>
      <c r="CH109" s="132"/>
      <c r="CI109" s="132">
        <v>1</v>
      </c>
      <c r="CJ109" s="132"/>
      <c r="CK109" s="132"/>
      <c r="CL109" s="132"/>
      <c r="CM109" s="132"/>
      <c r="CN109" s="132"/>
      <c r="CO109" s="132"/>
      <c r="CP109" s="132"/>
      <c r="CQ109" s="132"/>
      <c r="CR109" s="133"/>
      <c r="CS109" s="132"/>
      <c r="CT109" s="132"/>
      <c r="CU109" s="132"/>
      <c r="CW109" s="131">
        <v>3</v>
      </c>
      <c r="CX109" s="134">
        <f t="shared" si="105"/>
        <v>0</v>
      </c>
      <c r="CZ109" s="136">
        <v>0.97699999999999998</v>
      </c>
      <c r="DA109" s="131">
        <f t="shared" si="106"/>
        <v>0</v>
      </c>
      <c r="DB109" s="131">
        <f t="shared" si="107"/>
        <v>0</v>
      </c>
    </row>
    <row r="110" spans="1:106" ht="18" customHeight="1">
      <c r="A110" s="142" t="s">
        <v>29049</v>
      </c>
      <c r="B110" s="142" t="s">
        <v>27925</v>
      </c>
      <c r="C110" s="123" t="s">
        <v>29011</v>
      </c>
      <c r="D110" s="143" t="s">
        <v>29050</v>
      </c>
      <c r="E110" s="1002" t="s">
        <v>28763</v>
      </c>
      <c r="F110" s="124">
        <v>1</v>
      </c>
      <c r="G110" s="124">
        <f t="shared" si="79"/>
        <v>0</v>
      </c>
      <c r="H110" s="790">
        <v>70</v>
      </c>
      <c r="I110" s="481">
        <f t="shared" si="80"/>
        <v>0</v>
      </c>
      <c r="J110" s="125">
        <f t="shared" si="81"/>
        <v>70</v>
      </c>
      <c r="K110" s="126">
        <f t="shared" si="82"/>
        <v>0</v>
      </c>
      <c r="L110" s="282"/>
      <c r="M110" s="436"/>
      <c r="N110" s="701"/>
      <c r="O110" s="703"/>
      <c r="P110" s="704"/>
      <c r="Q110" s="700"/>
      <c r="R110" s="705"/>
      <c r="S110" s="706"/>
      <c r="T110" s="438"/>
      <c r="U110" s="437"/>
      <c r="V110" s="702"/>
      <c r="W110" s="707"/>
      <c r="X110" s="434"/>
      <c r="Y110" s="277"/>
      <c r="Z110" s="435"/>
      <c r="AA110" s="277">
        <f t="shared" si="78"/>
        <v>0</v>
      </c>
      <c r="AB110" s="701"/>
      <c r="AC110" s="708"/>
      <c r="AD110" s="280">
        <f t="shared" si="83"/>
        <v>0</v>
      </c>
      <c r="AE110" s="676"/>
      <c r="AF110" s="280"/>
      <c r="AG110" s="277"/>
      <c r="AH110" s="420"/>
      <c r="AJ110" s="303">
        <f>AJ109</f>
        <v>0</v>
      </c>
      <c r="AK110" s="272"/>
      <c r="AL110" s="304">
        <f t="shared" ref="AL110:AZ118" si="115">AL109</f>
        <v>0</v>
      </c>
      <c r="AM110" s="305">
        <f t="shared" si="115"/>
        <v>0</v>
      </c>
      <c r="AN110" s="275"/>
      <c r="AO110" s="347">
        <f t="shared" si="115"/>
        <v>0</v>
      </c>
      <c r="AP110" s="331">
        <f t="shared" si="115"/>
        <v>0</v>
      </c>
      <c r="AQ110" s="306">
        <f t="shared" si="115"/>
        <v>0</v>
      </c>
      <c r="AR110" s="307">
        <f t="shared" si="115"/>
        <v>0</v>
      </c>
      <c r="AS110" s="279"/>
      <c r="AT110" s="308">
        <f t="shared" si="115"/>
        <v>0</v>
      </c>
      <c r="AU110" s="309">
        <f t="shared" si="115"/>
        <v>0</v>
      </c>
      <c r="AV110" s="331"/>
      <c r="AW110" s="332">
        <f t="shared" si="115"/>
        <v>0</v>
      </c>
      <c r="AX110" s="331">
        <f t="shared" ref="AX110:AX118" si="116">AX109</f>
        <v>0</v>
      </c>
      <c r="AY110" s="310">
        <f t="shared" si="115"/>
        <v>0</v>
      </c>
      <c r="AZ110" s="311">
        <f t="shared" si="115"/>
        <v>0</v>
      </c>
      <c r="BA110" s="308">
        <f t="shared" ref="BA110:BA118" si="117">BA109</f>
        <v>0</v>
      </c>
      <c r="BF110" s="131">
        <f t="shared" si="84"/>
        <v>0</v>
      </c>
      <c r="BG110" s="131">
        <f t="shared" si="85"/>
        <v>0</v>
      </c>
      <c r="BH110" s="131">
        <f t="shared" si="86"/>
        <v>0</v>
      </c>
      <c r="BI110" s="131">
        <f t="shared" si="87"/>
        <v>0</v>
      </c>
      <c r="BJ110" s="131">
        <f t="shared" si="88"/>
        <v>0</v>
      </c>
      <c r="BK110" s="131">
        <f t="shared" si="89"/>
        <v>0</v>
      </c>
      <c r="BL110" s="131">
        <f t="shared" si="90"/>
        <v>0</v>
      </c>
      <c r="BM110" s="132"/>
      <c r="BN110" s="132"/>
      <c r="BO110" s="132"/>
      <c r="BP110" s="132"/>
      <c r="BQ110" s="132">
        <v>1</v>
      </c>
      <c r="BR110" s="132"/>
      <c r="BS110" s="132"/>
      <c r="BT110" s="131">
        <f t="shared" si="91"/>
        <v>0</v>
      </c>
      <c r="BU110" s="131">
        <f t="shared" si="92"/>
        <v>0</v>
      </c>
      <c r="BV110" s="131">
        <f t="shared" si="93"/>
        <v>0</v>
      </c>
      <c r="BW110" s="131">
        <f t="shared" si="94"/>
        <v>0</v>
      </c>
      <c r="BX110" s="131">
        <f t="shared" si="95"/>
        <v>0</v>
      </c>
      <c r="BY110" s="131">
        <f t="shared" si="96"/>
        <v>0</v>
      </c>
      <c r="BZ110" s="131">
        <f t="shared" si="97"/>
        <v>0</v>
      </c>
      <c r="CA110" s="131">
        <f t="shared" si="98"/>
        <v>0</v>
      </c>
      <c r="CB110" s="131">
        <f t="shared" si="99"/>
        <v>0</v>
      </c>
      <c r="CC110" s="131">
        <f t="shared" si="100"/>
        <v>0</v>
      </c>
      <c r="CD110" s="131">
        <f t="shared" si="101"/>
        <v>0</v>
      </c>
      <c r="CE110" s="131">
        <f t="shared" si="102"/>
        <v>0</v>
      </c>
      <c r="CF110" s="131">
        <f t="shared" si="103"/>
        <v>0</v>
      </c>
      <c r="CG110" s="131">
        <f t="shared" si="104"/>
        <v>0</v>
      </c>
      <c r="CH110" s="132"/>
      <c r="CI110" s="132">
        <v>1</v>
      </c>
      <c r="CJ110" s="132"/>
      <c r="CK110" s="132"/>
      <c r="CL110" s="132"/>
      <c r="CM110" s="132"/>
      <c r="CN110" s="132"/>
      <c r="CO110" s="132"/>
      <c r="CP110" s="132"/>
      <c r="CQ110" s="132"/>
      <c r="CR110" s="133"/>
      <c r="CS110" s="132"/>
      <c r="CT110" s="132"/>
      <c r="CU110" s="132"/>
      <c r="CW110" s="131">
        <v>3</v>
      </c>
      <c r="CX110" s="134">
        <f t="shared" si="105"/>
        <v>0</v>
      </c>
      <c r="CZ110" s="136">
        <v>1.1539999999999999</v>
      </c>
      <c r="DA110" s="131">
        <f t="shared" si="106"/>
        <v>0</v>
      </c>
      <c r="DB110" s="131">
        <f t="shared" si="107"/>
        <v>0</v>
      </c>
    </row>
    <row r="111" spans="1:106" ht="18" customHeight="1">
      <c r="A111" s="142" t="s">
        <v>29051</v>
      </c>
      <c r="B111" s="142" t="s">
        <v>27926</v>
      </c>
      <c r="C111" s="123" t="s">
        <v>29011</v>
      </c>
      <c r="D111" s="143" t="s">
        <v>29052</v>
      </c>
      <c r="E111" s="1002" t="s">
        <v>28763</v>
      </c>
      <c r="F111" s="124">
        <v>1</v>
      </c>
      <c r="G111" s="124">
        <f t="shared" si="79"/>
        <v>0</v>
      </c>
      <c r="H111" s="796">
        <v>95</v>
      </c>
      <c r="I111" s="481">
        <f t="shared" si="80"/>
        <v>0</v>
      </c>
      <c r="J111" s="125">
        <f t="shared" si="81"/>
        <v>95</v>
      </c>
      <c r="K111" s="126">
        <f t="shared" si="82"/>
        <v>0</v>
      </c>
      <c r="L111" s="282"/>
      <c r="M111" s="436"/>
      <c r="N111" s="701"/>
      <c r="O111" s="703"/>
      <c r="P111" s="704"/>
      <c r="Q111" s="700"/>
      <c r="R111" s="705"/>
      <c r="S111" s="706"/>
      <c r="T111" s="438"/>
      <c r="U111" s="437"/>
      <c r="V111" s="702"/>
      <c r="W111" s="707"/>
      <c r="X111" s="434"/>
      <c r="Y111" s="277"/>
      <c r="Z111" s="435"/>
      <c r="AA111" s="277">
        <f t="shared" si="78"/>
        <v>0</v>
      </c>
      <c r="AB111" s="701"/>
      <c r="AC111" s="708"/>
      <c r="AD111" s="280">
        <f t="shared" si="83"/>
        <v>0</v>
      </c>
      <c r="AE111" s="676"/>
      <c r="AF111" s="280"/>
      <c r="AG111" s="277"/>
      <c r="AH111" s="420"/>
      <c r="AJ111" s="303">
        <f t="shared" ref="AJ111:AJ118" si="118">AJ110</f>
        <v>0</v>
      </c>
      <c r="AK111" s="272"/>
      <c r="AL111" s="304">
        <f t="shared" si="115"/>
        <v>0</v>
      </c>
      <c r="AM111" s="305">
        <f t="shared" si="115"/>
        <v>0</v>
      </c>
      <c r="AN111" s="275"/>
      <c r="AO111" s="347">
        <f t="shared" si="115"/>
        <v>0</v>
      </c>
      <c r="AP111" s="331">
        <f t="shared" si="115"/>
        <v>0</v>
      </c>
      <c r="AQ111" s="306">
        <f t="shared" si="115"/>
        <v>0</v>
      </c>
      <c r="AR111" s="307">
        <f t="shared" si="115"/>
        <v>0</v>
      </c>
      <c r="AS111" s="279"/>
      <c r="AT111" s="308">
        <f t="shared" si="115"/>
        <v>0</v>
      </c>
      <c r="AU111" s="309">
        <f t="shared" si="115"/>
        <v>0</v>
      </c>
      <c r="AV111" s="331"/>
      <c r="AW111" s="332">
        <f t="shared" si="115"/>
        <v>0</v>
      </c>
      <c r="AX111" s="331">
        <f t="shared" si="116"/>
        <v>0</v>
      </c>
      <c r="AY111" s="310">
        <f t="shared" si="115"/>
        <v>0</v>
      </c>
      <c r="AZ111" s="311">
        <f t="shared" si="115"/>
        <v>0</v>
      </c>
      <c r="BA111" s="308">
        <f t="shared" si="117"/>
        <v>0</v>
      </c>
      <c r="BF111" s="131">
        <f t="shared" si="84"/>
        <v>0</v>
      </c>
      <c r="BG111" s="131">
        <f t="shared" si="85"/>
        <v>0</v>
      </c>
      <c r="BH111" s="131">
        <f t="shared" si="86"/>
        <v>0</v>
      </c>
      <c r="BI111" s="131">
        <f t="shared" si="87"/>
        <v>0</v>
      </c>
      <c r="BJ111" s="131">
        <f t="shared" si="88"/>
        <v>0</v>
      </c>
      <c r="BK111" s="131">
        <f t="shared" si="89"/>
        <v>0</v>
      </c>
      <c r="BL111" s="131">
        <f t="shared" si="90"/>
        <v>0</v>
      </c>
      <c r="BM111" s="132"/>
      <c r="BN111" s="132"/>
      <c r="BO111" s="132"/>
      <c r="BP111" s="132"/>
      <c r="BQ111" s="132"/>
      <c r="BR111" s="132">
        <v>1</v>
      </c>
      <c r="BS111" s="132"/>
      <c r="BT111" s="131">
        <f t="shared" si="91"/>
        <v>0</v>
      </c>
      <c r="BU111" s="131">
        <f t="shared" si="92"/>
        <v>0</v>
      </c>
      <c r="BV111" s="131">
        <f t="shared" si="93"/>
        <v>0</v>
      </c>
      <c r="BW111" s="131">
        <f t="shared" si="94"/>
        <v>0</v>
      </c>
      <c r="BX111" s="131">
        <f t="shared" si="95"/>
        <v>0</v>
      </c>
      <c r="BY111" s="131">
        <f t="shared" si="96"/>
        <v>0</v>
      </c>
      <c r="BZ111" s="131">
        <f t="shared" si="97"/>
        <v>0</v>
      </c>
      <c r="CA111" s="131">
        <f t="shared" si="98"/>
        <v>0</v>
      </c>
      <c r="CB111" s="131">
        <f t="shared" si="99"/>
        <v>0</v>
      </c>
      <c r="CC111" s="131">
        <f t="shared" si="100"/>
        <v>0</v>
      </c>
      <c r="CD111" s="131">
        <f t="shared" si="101"/>
        <v>0</v>
      </c>
      <c r="CE111" s="131">
        <f t="shared" si="102"/>
        <v>0</v>
      </c>
      <c r="CF111" s="131">
        <f t="shared" si="103"/>
        <v>0</v>
      </c>
      <c r="CG111" s="131">
        <f t="shared" si="104"/>
        <v>0</v>
      </c>
      <c r="CH111" s="132"/>
      <c r="CI111" s="132"/>
      <c r="CJ111" s="132">
        <v>1</v>
      </c>
      <c r="CK111" s="132"/>
      <c r="CL111" s="132"/>
      <c r="CM111" s="132"/>
      <c r="CN111" s="132"/>
      <c r="CO111" s="132"/>
      <c r="CP111" s="132"/>
      <c r="CQ111" s="132"/>
      <c r="CR111" s="133"/>
      <c r="CS111" s="132"/>
      <c r="CT111" s="132"/>
      <c r="CU111" s="132"/>
      <c r="CW111" s="131">
        <v>4</v>
      </c>
      <c r="CX111" s="134">
        <f t="shared" si="105"/>
        <v>0</v>
      </c>
      <c r="CZ111" s="136">
        <v>1.5129999999999999</v>
      </c>
      <c r="DA111" s="131">
        <f t="shared" si="106"/>
        <v>0</v>
      </c>
      <c r="DB111" s="131">
        <f t="shared" si="107"/>
        <v>0</v>
      </c>
    </row>
    <row r="112" spans="1:106" ht="18" customHeight="1">
      <c r="A112" s="142" t="s">
        <v>29053</v>
      </c>
      <c r="B112" s="142" t="s">
        <v>27927</v>
      </c>
      <c r="C112" s="123" t="s">
        <v>29011</v>
      </c>
      <c r="D112" s="143" t="s">
        <v>29054</v>
      </c>
      <c r="E112" s="1002" t="s">
        <v>28763</v>
      </c>
      <c r="F112" s="124">
        <v>1</v>
      </c>
      <c r="G112" s="124">
        <f t="shared" si="79"/>
        <v>0</v>
      </c>
      <c r="H112" s="793">
        <v>95</v>
      </c>
      <c r="I112" s="481">
        <f t="shared" si="80"/>
        <v>0</v>
      </c>
      <c r="J112" s="125">
        <f t="shared" si="81"/>
        <v>95</v>
      </c>
      <c r="K112" s="126">
        <f t="shared" si="82"/>
        <v>0</v>
      </c>
      <c r="L112" s="282"/>
      <c r="M112" s="436"/>
      <c r="N112" s="701"/>
      <c r="O112" s="703"/>
      <c r="P112" s="704"/>
      <c r="Q112" s="700"/>
      <c r="R112" s="705"/>
      <c r="S112" s="706"/>
      <c r="T112" s="438"/>
      <c r="U112" s="437"/>
      <c r="V112" s="702"/>
      <c r="W112" s="707"/>
      <c r="X112" s="434"/>
      <c r="Y112" s="277"/>
      <c r="Z112" s="435"/>
      <c r="AA112" s="277">
        <f t="shared" si="78"/>
        <v>0</v>
      </c>
      <c r="AB112" s="701"/>
      <c r="AC112" s="708"/>
      <c r="AD112" s="280">
        <f t="shared" si="83"/>
        <v>0</v>
      </c>
      <c r="AE112" s="676"/>
      <c r="AF112" s="280"/>
      <c r="AG112" s="277"/>
      <c r="AH112" s="420"/>
      <c r="AJ112" s="303">
        <f t="shared" si="118"/>
        <v>0</v>
      </c>
      <c r="AK112" s="272"/>
      <c r="AL112" s="304">
        <f t="shared" si="115"/>
        <v>0</v>
      </c>
      <c r="AM112" s="305">
        <f t="shared" si="115"/>
        <v>0</v>
      </c>
      <c r="AN112" s="275"/>
      <c r="AO112" s="347">
        <f t="shared" si="115"/>
        <v>0</v>
      </c>
      <c r="AP112" s="331">
        <f t="shared" si="115"/>
        <v>0</v>
      </c>
      <c r="AQ112" s="306">
        <f t="shared" si="115"/>
        <v>0</v>
      </c>
      <c r="AR112" s="307">
        <f t="shared" si="115"/>
        <v>0</v>
      </c>
      <c r="AS112" s="279"/>
      <c r="AT112" s="308">
        <f t="shared" si="115"/>
        <v>0</v>
      </c>
      <c r="AU112" s="309">
        <f t="shared" si="115"/>
        <v>0</v>
      </c>
      <c r="AV112" s="331"/>
      <c r="AW112" s="332">
        <f t="shared" si="115"/>
        <v>0</v>
      </c>
      <c r="AX112" s="331">
        <f t="shared" si="116"/>
        <v>0</v>
      </c>
      <c r="AY112" s="310">
        <f t="shared" si="115"/>
        <v>0</v>
      </c>
      <c r="AZ112" s="311">
        <f t="shared" si="115"/>
        <v>0</v>
      </c>
      <c r="BA112" s="308">
        <f t="shared" si="117"/>
        <v>0</v>
      </c>
      <c r="BF112" s="131">
        <f t="shared" si="84"/>
        <v>0</v>
      </c>
      <c r="BG112" s="131">
        <f t="shared" si="85"/>
        <v>0</v>
      </c>
      <c r="BH112" s="131">
        <f t="shared" si="86"/>
        <v>0</v>
      </c>
      <c r="BI112" s="131">
        <f t="shared" si="87"/>
        <v>0</v>
      </c>
      <c r="BJ112" s="131">
        <f t="shared" si="88"/>
        <v>0</v>
      </c>
      <c r="BK112" s="131">
        <f t="shared" si="89"/>
        <v>0</v>
      </c>
      <c r="BL112" s="131">
        <f t="shared" si="90"/>
        <v>0</v>
      </c>
      <c r="BM112" s="132"/>
      <c r="BN112" s="132"/>
      <c r="BO112" s="132"/>
      <c r="BP112" s="132"/>
      <c r="BQ112" s="132"/>
      <c r="BR112" s="132">
        <v>1</v>
      </c>
      <c r="BS112" s="132"/>
      <c r="BT112" s="131">
        <f t="shared" si="91"/>
        <v>0</v>
      </c>
      <c r="BU112" s="131">
        <f t="shared" si="92"/>
        <v>0</v>
      </c>
      <c r="BV112" s="131">
        <f t="shared" si="93"/>
        <v>0</v>
      </c>
      <c r="BW112" s="131">
        <f t="shared" si="94"/>
        <v>0</v>
      </c>
      <c r="BX112" s="131">
        <f t="shared" si="95"/>
        <v>0</v>
      </c>
      <c r="BY112" s="131">
        <f t="shared" si="96"/>
        <v>0</v>
      </c>
      <c r="BZ112" s="131">
        <f t="shared" si="97"/>
        <v>0</v>
      </c>
      <c r="CA112" s="131">
        <f t="shared" si="98"/>
        <v>0</v>
      </c>
      <c r="CB112" s="131">
        <f t="shared" si="99"/>
        <v>0</v>
      </c>
      <c r="CC112" s="131">
        <f t="shared" si="100"/>
        <v>0</v>
      </c>
      <c r="CD112" s="131">
        <f t="shared" si="101"/>
        <v>0</v>
      </c>
      <c r="CE112" s="131">
        <f t="shared" si="102"/>
        <v>0</v>
      </c>
      <c r="CF112" s="131">
        <f t="shared" si="103"/>
        <v>0</v>
      </c>
      <c r="CG112" s="131">
        <f t="shared" si="104"/>
        <v>0</v>
      </c>
      <c r="CH112" s="132"/>
      <c r="CI112" s="132"/>
      <c r="CJ112" s="132">
        <v>1</v>
      </c>
      <c r="CK112" s="132"/>
      <c r="CL112" s="132"/>
      <c r="CM112" s="132"/>
      <c r="CN112" s="132"/>
      <c r="CO112" s="132"/>
      <c r="CP112" s="132"/>
      <c r="CQ112" s="132"/>
      <c r="CR112" s="133"/>
      <c r="CS112" s="132"/>
      <c r="CT112" s="132"/>
      <c r="CU112" s="132"/>
      <c r="CW112" s="131">
        <v>4</v>
      </c>
      <c r="CX112" s="134">
        <f t="shared" si="105"/>
        <v>0</v>
      </c>
      <c r="CZ112" s="136">
        <v>1.5029999999999999</v>
      </c>
      <c r="DA112" s="131">
        <f t="shared" si="106"/>
        <v>0</v>
      </c>
      <c r="DB112" s="131">
        <f t="shared" si="107"/>
        <v>0</v>
      </c>
    </row>
    <row r="113" spans="1:106" ht="18" customHeight="1">
      <c r="A113" s="142" t="s">
        <v>29055</v>
      </c>
      <c r="B113" s="142" t="s">
        <v>27928</v>
      </c>
      <c r="C113" s="123" t="s">
        <v>29011</v>
      </c>
      <c r="D113" s="143" t="s">
        <v>29056</v>
      </c>
      <c r="E113" s="1002" t="s">
        <v>28763</v>
      </c>
      <c r="F113" s="124">
        <v>1</v>
      </c>
      <c r="G113" s="124">
        <f t="shared" si="79"/>
        <v>0</v>
      </c>
      <c r="H113" s="793">
        <v>80</v>
      </c>
      <c r="I113" s="481">
        <f t="shared" si="80"/>
        <v>0</v>
      </c>
      <c r="J113" s="125">
        <f t="shared" si="81"/>
        <v>80</v>
      </c>
      <c r="K113" s="126">
        <f t="shared" si="82"/>
        <v>0</v>
      </c>
      <c r="L113" s="282"/>
      <c r="M113" s="436"/>
      <c r="N113" s="701"/>
      <c r="O113" s="703"/>
      <c r="P113" s="704"/>
      <c r="Q113" s="700"/>
      <c r="R113" s="705"/>
      <c r="S113" s="706"/>
      <c r="T113" s="438"/>
      <c r="U113" s="437"/>
      <c r="V113" s="702"/>
      <c r="W113" s="707"/>
      <c r="X113" s="434"/>
      <c r="Y113" s="277"/>
      <c r="Z113" s="435"/>
      <c r="AA113" s="277">
        <f t="shared" si="78"/>
        <v>0</v>
      </c>
      <c r="AB113" s="701"/>
      <c r="AC113" s="708"/>
      <c r="AD113" s="280">
        <f t="shared" si="83"/>
        <v>0</v>
      </c>
      <c r="AE113" s="676"/>
      <c r="AF113" s="280"/>
      <c r="AG113" s="277"/>
      <c r="AH113" s="420"/>
      <c r="AJ113" s="303">
        <f t="shared" si="118"/>
        <v>0</v>
      </c>
      <c r="AK113" s="272"/>
      <c r="AL113" s="304">
        <f t="shared" si="115"/>
        <v>0</v>
      </c>
      <c r="AM113" s="305">
        <f t="shared" si="115"/>
        <v>0</v>
      </c>
      <c r="AN113" s="275"/>
      <c r="AO113" s="347">
        <f t="shared" si="115"/>
        <v>0</v>
      </c>
      <c r="AP113" s="331">
        <f t="shared" si="115"/>
        <v>0</v>
      </c>
      <c r="AQ113" s="306">
        <f t="shared" si="115"/>
        <v>0</v>
      </c>
      <c r="AR113" s="307">
        <f t="shared" si="115"/>
        <v>0</v>
      </c>
      <c r="AS113" s="279"/>
      <c r="AT113" s="308">
        <f t="shared" si="115"/>
        <v>0</v>
      </c>
      <c r="AU113" s="309">
        <f t="shared" si="115"/>
        <v>0</v>
      </c>
      <c r="AV113" s="331"/>
      <c r="AW113" s="332">
        <f t="shared" si="115"/>
        <v>0</v>
      </c>
      <c r="AX113" s="331">
        <f t="shared" si="116"/>
        <v>0</v>
      </c>
      <c r="AY113" s="310">
        <f t="shared" si="115"/>
        <v>0</v>
      </c>
      <c r="AZ113" s="311">
        <f t="shared" si="115"/>
        <v>0</v>
      </c>
      <c r="BA113" s="308">
        <f t="shared" si="117"/>
        <v>0</v>
      </c>
      <c r="BF113" s="131">
        <f t="shared" si="84"/>
        <v>0</v>
      </c>
      <c r="BG113" s="131">
        <f t="shared" si="85"/>
        <v>0</v>
      </c>
      <c r="BH113" s="131">
        <f t="shared" si="86"/>
        <v>0</v>
      </c>
      <c r="BI113" s="131">
        <f t="shared" si="87"/>
        <v>0</v>
      </c>
      <c r="BJ113" s="131">
        <f t="shared" si="88"/>
        <v>0</v>
      </c>
      <c r="BK113" s="131">
        <f t="shared" si="89"/>
        <v>0</v>
      </c>
      <c r="BL113" s="131">
        <f t="shared" si="90"/>
        <v>0</v>
      </c>
      <c r="BM113" s="132"/>
      <c r="BN113" s="132"/>
      <c r="BO113" s="132"/>
      <c r="BP113" s="132"/>
      <c r="BQ113" s="132"/>
      <c r="BR113" s="132">
        <v>1</v>
      </c>
      <c r="BS113" s="132"/>
      <c r="BT113" s="131">
        <f t="shared" si="91"/>
        <v>0</v>
      </c>
      <c r="BU113" s="131">
        <f t="shared" si="92"/>
        <v>0</v>
      </c>
      <c r="BV113" s="131">
        <f t="shared" si="93"/>
        <v>0</v>
      </c>
      <c r="BW113" s="131">
        <f t="shared" si="94"/>
        <v>0</v>
      </c>
      <c r="BX113" s="131">
        <f t="shared" si="95"/>
        <v>0</v>
      </c>
      <c r="BY113" s="131">
        <f t="shared" si="96"/>
        <v>0</v>
      </c>
      <c r="BZ113" s="131">
        <f t="shared" si="97"/>
        <v>0</v>
      </c>
      <c r="CA113" s="131">
        <f t="shared" si="98"/>
        <v>0</v>
      </c>
      <c r="CB113" s="131">
        <f t="shared" si="99"/>
        <v>0</v>
      </c>
      <c r="CC113" s="131">
        <f t="shared" si="100"/>
        <v>0</v>
      </c>
      <c r="CD113" s="131">
        <f t="shared" si="101"/>
        <v>0</v>
      </c>
      <c r="CE113" s="131">
        <f t="shared" si="102"/>
        <v>0</v>
      </c>
      <c r="CF113" s="131">
        <f t="shared" si="103"/>
        <v>0</v>
      </c>
      <c r="CG113" s="131">
        <f t="shared" si="104"/>
        <v>0</v>
      </c>
      <c r="CH113" s="132"/>
      <c r="CI113" s="132">
        <v>1</v>
      </c>
      <c r="CJ113" s="132"/>
      <c r="CK113" s="132"/>
      <c r="CL113" s="132"/>
      <c r="CM113" s="132"/>
      <c r="CN113" s="132"/>
      <c r="CO113" s="132"/>
      <c r="CP113" s="132"/>
      <c r="CQ113" s="132"/>
      <c r="CR113" s="133"/>
      <c r="CS113" s="132"/>
      <c r="CT113" s="132"/>
      <c r="CU113" s="132"/>
      <c r="CW113" s="131">
        <v>4</v>
      </c>
      <c r="CX113" s="134">
        <f t="shared" si="105"/>
        <v>0</v>
      </c>
      <c r="CZ113" s="136">
        <v>1.3029999999999999</v>
      </c>
      <c r="DA113" s="131">
        <f t="shared" si="106"/>
        <v>0</v>
      </c>
      <c r="DB113" s="131">
        <f t="shared" si="107"/>
        <v>0</v>
      </c>
    </row>
    <row r="114" spans="1:106" ht="18" customHeight="1">
      <c r="A114" s="142" t="s">
        <v>29057</v>
      </c>
      <c r="B114" s="142" t="s">
        <v>27929</v>
      </c>
      <c r="C114" s="123" t="s">
        <v>29011</v>
      </c>
      <c r="D114" s="143" t="s">
        <v>29058</v>
      </c>
      <c r="E114" s="1002" t="s">
        <v>28763</v>
      </c>
      <c r="F114" s="124">
        <v>1</v>
      </c>
      <c r="G114" s="124">
        <f t="shared" si="79"/>
        <v>0</v>
      </c>
      <c r="H114" s="793">
        <v>125</v>
      </c>
      <c r="I114" s="481">
        <f t="shared" si="80"/>
        <v>0</v>
      </c>
      <c r="J114" s="125">
        <f t="shared" si="81"/>
        <v>125</v>
      </c>
      <c r="K114" s="126">
        <f t="shared" si="82"/>
        <v>0</v>
      </c>
      <c r="L114" s="282"/>
      <c r="M114" s="436"/>
      <c r="N114" s="701"/>
      <c r="O114" s="703"/>
      <c r="P114" s="704"/>
      <c r="Q114" s="700"/>
      <c r="R114" s="705"/>
      <c r="S114" s="706"/>
      <c r="T114" s="438"/>
      <c r="U114" s="437"/>
      <c r="V114" s="702"/>
      <c r="W114" s="707"/>
      <c r="X114" s="434"/>
      <c r="Y114" s="277"/>
      <c r="Z114" s="435"/>
      <c r="AA114" s="277">
        <f t="shared" si="78"/>
        <v>0</v>
      </c>
      <c r="AB114" s="701"/>
      <c r="AC114" s="708"/>
      <c r="AD114" s="280">
        <f t="shared" si="83"/>
        <v>0</v>
      </c>
      <c r="AE114" s="676"/>
      <c r="AF114" s="280"/>
      <c r="AG114" s="277"/>
      <c r="AH114" s="420"/>
      <c r="AJ114" s="303">
        <f t="shared" si="118"/>
        <v>0</v>
      </c>
      <c r="AK114" s="272"/>
      <c r="AL114" s="304">
        <f t="shared" si="115"/>
        <v>0</v>
      </c>
      <c r="AM114" s="305">
        <f t="shared" si="115"/>
        <v>0</v>
      </c>
      <c r="AN114" s="275"/>
      <c r="AO114" s="347">
        <f t="shared" si="115"/>
        <v>0</v>
      </c>
      <c r="AP114" s="331">
        <f t="shared" si="115"/>
        <v>0</v>
      </c>
      <c r="AQ114" s="306">
        <f t="shared" si="115"/>
        <v>0</v>
      </c>
      <c r="AR114" s="307">
        <f t="shared" si="115"/>
        <v>0</v>
      </c>
      <c r="AS114" s="279"/>
      <c r="AT114" s="308">
        <f t="shared" si="115"/>
        <v>0</v>
      </c>
      <c r="AU114" s="309">
        <f t="shared" si="115"/>
        <v>0</v>
      </c>
      <c r="AV114" s="331"/>
      <c r="AW114" s="332">
        <f t="shared" si="115"/>
        <v>0</v>
      </c>
      <c r="AX114" s="331">
        <f t="shared" si="116"/>
        <v>0</v>
      </c>
      <c r="AY114" s="310">
        <f t="shared" si="115"/>
        <v>0</v>
      </c>
      <c r="AZ114" s="311">
        <f t="shared" si="115"/>
        <v>0</v>
      </c>
      <c r="BA114" s="308">
        <f t="shared" si="117"/>
        <v>0</v>
      </c>
      <c r="BF114" s="131">
        <f t="shared" si="84"/>
        <v>0</v>
      </c>
      <c r="BG114" s="131">
        <f t="shared" si="85"/>
        <v>0</v>
      </c>
      <c r="BH114" s="131">
        <f t="shared" si="86"/>
        <v>0</v>
      </c>
      <c r="BI114" s="131">
        <f t="shared" si="87"/>
        <v>0</v>
      </c>
      <c r="BJ114" s="131">
        <f t="shared" si="88"/>
        <v>0</v>
      </c>
      <c r="BK114" s="131">
        <f t="shared" si="89"/>
        <v>0</v>
      </c>
      <c r="BL114" s="131">
        <f t="shared" si="90"/>
        <v>0</v>
      </c>
      <c r="BM114" s="132"/>
      <c r="BN114" s="132"/>
      <c r="BO114" s="132"/>
      <c r="BP114" s="132"/>
      <c r="BQ114" s="132"/>
      <c r="BR114" s="132">
        <v>1</v>
      </c>
      <c r="BS114" s="132"/>
      <c r="BT114" s="131">
        <f t="shared" si="91"/>
        <v>0</v>
      </c>
      <c r="BU114" s="131">
        <f t="shared" si="92"/>
        <v>0</v>
      </c>
      <c r="BV114" s="131">
        <f t="shared" si="93"/>
        <v>0</v>
      </c>
      <c r="BW114" s="131">
        <f t="shared" si="94"/>
        <v>0</v>
      </c>
      <c r="BX114" s="131">
        <f t="shared" si="95"/>
        <v>0</v>
      </c>
      <c r="BY114" s="131">
        <f t="shared" si="96"/>
        <v>0</v>
      </c>
      <c r="BZ114" s="131">
        <f t="shared" si="97"/>
        <v>0</v>
      </c>
      <c r="CA114" s="131">
        <f t="shared" si="98"/>
        <v>0</v>
      </c>
      <c r="CB114" s="131">
        <f t="shared" si="99"/>
        <v>0</v>
      </c>
      <c r="CC114" s="131">
        <f t="shared" si="100"/>
        <v>0</v>
      </c>
      <c r="CD114" s="131">
        <f t="shared" si="101"/>
        <v>0</v>
      </c>
      <c r="CE114" s="131">
        <f t="shared" si="102"/>
        <v>0</v>
      </c>
      <c r="CF114" s="131">
        <f t="shared" si="103"/>
        <v>0</v>
      </c>
      <c r="CG114" s="131">
        <f t="shared" si="104"/>
        <v>0</v>
      </c>
      <c r="CH114" s="132"/>
      <c r="CI114" s="132"/>
      <c r="CJ114" s="132"/>
      <c r="CK114" s="132"/>
      <c r="CL114" s="132"/>
      <c r="CM114" s="132"/>
      <c r="CN114" s="132"/>
      <c r="CO114" s="132"/>
      <c r="CP114" s="132">
        <v>1</v>
      </c>
      <c r="CQ114" s="132"/>
      <c r="CR114" s="133"/>
      <c r="CS114" s="132"/>
      <c r="CT114" s="132"/>
      <c r="CU114" s="132"/>
      <c r="CW114" s="131">
        <v>5</v>
      </c>
      <c r="CX114" s="134">
        <f t="shared" si="105"/>
        <v>0</v>
      </c>
      <c r="CZ114" s="136">
        <v>1.875</v>
      </c>
      <c r="DA114" s="131">
        <f t="shared" si="106"/>
        <v>0</v>
      </c>
      <c r="DB114" s="131">
        <f t="shared" si="107"/>
        <v>0</v>
      </c>
    </row>
    <row r="115" spans="1:106" ht="18" customHeight="1">
      <c r="A115" s="142" t="s">
        <v>29059</v>
      </c>
      <c r="B115" s="142" t="s">
        <v>27930</v>
      </c>
      <c r="C115" s="123" t="s">
        <v>29011</v>
      </c>
      <c r="D115" s="143" t="s">
        <v>29060</v>
      </c>
      <c r="E115" s="1002" t="s">
        <v>28763</v>
      </c>
      <c r="F115" s="124">
        <v>1</v>
      </c>
      <c r="G115" s="124">
        <f t="shared" si="79"/>
        <v>0</v>
      </c>
      <c r="H115" s="793">
        <v>165</v>
      </c>
      <c r="I115" s="481">
        <f t="shared" si="80"/>
        <v>0</v>
      </c>
      <c r="J115" s="125">
        <f t="shared" si="81"/>
        <v>165</v>
      </c>
      <c r="K115" s="126">
        <f t="shared" si="82"/>
        <v>0</v>
      </c>
      <c r="L115" s="282"/>
      <c r="M115" s="436"/>
      <c r="N115" s="701"/>
      <c r="O115" s="703"/>
      <c r="P115" s="704"/>
      <c r="Q115" s="700"/>
      <c r="R115" s="705"/>
      <c r="S115" s="706"/>
      <c r="T115" s="438"/>
      <c r="U115" s="437"/>
      <c r="V115" s="702"/>
      <c r="W115" s="707"/>
      <c r="X115" s="434"/>
      <c r="Y115" s="277"/>
      <c r="Z115" s="435"/>
      <c r="AA115" s="277">
        <f t="shared" si="78"/>
        <v>0</v>
      </c>
      <c r="AB115" s="701"/>
      <c r="AC115" s="708"/>
      <c r="AD115" s="280">
        <f t="shared" si="83"/>
        <v>0</v>
      </c>
      <c r="AE115" s="676"/>
      <c r="AF115" s="280"/>
      <c r="AG115" s="277"/>
      <c r="AH115" s="420"/>
      <c r="AJ115" s="303">
        <f t="shared" si="118"/>
        <v>0</v>
      </c>
      <c r="AK115" s="272"/>
      <c r="AL115" s="304">
        <f t="shared" si="115"/>
        <v>0</v>
      </c>
      <c r="AM115" s="305">
        <f t="shared" si="115"/>
        <v>0</v>
      </c>
      <c r="AN115" s="275"/>
      <c r="AO115" s="347">
        <f t="shared" si="115"/>
        <v>0</v>
      </c>
      <c r="AP115" s="331">
        <f t="shared" si="115"/>
        <v>0</v>
      </c>
      <c r="AQ115" s="306">
        <f t="shared" si="115"/>
        <v>0</v>
      </c>
      <c r="AR115" s="307">
        <f t="shared" si="115"/>
        <v>0</v>
      </c>
      <c r="AS115" s="279"/>
      <c r="AT115" s="308">
        <f t="shared" si="115"/>
        <v>0</v>
      </c>
      <c r="AU115" s="309">
        <f t="shared" si="115"/>
        <v>0</v>
      </c>
      <c r="AV115" s="331"/>
      <c r="AW115" s="332">
        <f t="shared" si="115"/>
        <v>0</v>
      </c>
      <c r="AX115" s="331">
        <f t="shared" si="116"/>
        <v>0</v>
      </c>
      <c r="AY115" s="310">
        <f t="shared" si="115"/>
        <v>0</v>
      </c>
      <c r="AZ115" s="311">
        <f t="shared" si="115"/>
        <v>0</v>
      </c>
      <c r="BA115" s="308">
        <f t="shared" si="117"/>
        <v>0</v>
      </c>
      <c r="BF115" s="131">
        <f t="shared" si="84"/>
        <v>0</v>
      </c>
      <c r="BG115" s="131">
        <f t="shared" si="85"/>
        <v>0</v>
      </c>
      <c r="BH115" s="131">
        <f t="shared" si="86"/>
        <v>0</v>
      </c>
      <c r="BI115" s="131">
        <f t="shared" si="87"/>
        <v>0</v>
      </c>
      <c r="BJ115" s="131">
        <f t="shared" si="88"/>
        <v>0</v>
      </c>
      <c r="BK115" s="131">
        <f t="shared" si="89"/>
        <v>0</v>
      </c>
      <c r="BL115" s="131">
        <f t="shared" si="90"/>
        <v>0</v>
      </c>
      <c r="BM115" s="132"/>
      <c r="BN115" s="132"/>
      <c r="BO115" s="132"/>
      <c r="BP115" s="132"/>
      <c r="BQ115" s="132"/>
      <c r="BR115" s="132"/>
      <c r="BS115" s="132">
        <v>1</v>
      </c>
      <c r="BT115" s="131">
        <f t="shared" si="91"/>
        <v>0</v>
      </c>
      <c r="BU115" s="131">
        <f t="shared" si="92"/>
        <v>0</v>
      </c>
      <c r="BV115" s="131">
        <f t="shared" si="93"/>
        <v>0</v>
      </c>
      <c r="BW115" s="131">
        <f t="shared" si="94"/>
        <v>0</v>
      </c>
      <c r="BX115" s="131">
        <f t="shared" si="95"/>
        <v>0</v>
      </c>
      <c r="BY115" s="131">
        <f t="shared" si="96"/>
        <v>0</v>
      </c>
      <c r="BZ115" s="131">
        <f t="shared" si="97"/>
        <v>0</v>
      </c>
      <c r="CA115" s="131">
        <f t="shared" si="98"/>
        <v>0</v>
      </c>
      <c r="CB115" s="131">
        <f t="shared" si="99"/>
        <v>0</v>
      </c>
      <c r="CC115" s="131">
        <f t="shared" si="100"/>
        <v>0</v>
      </c>
      <c r="CD115" s="131">
        <f t="shared" si="101"/>
        <v>0</v>
      </c>
      <c r="CE115" s="131">
        <f t="shared" si="102"/>
        <v>0</v>
      </c>
      <c r="CF115" s="131">
        <f t="shared" si="103"/>
        <v>0</v>
      </c>
      <c r="CG115" s="131">
        <f t="shared" si="104"/>
        <v>0</v>
      </c>
      <c r="CH115" s="132"/>
      <c r="CI115" s="132"/>
      <c r="CJ115" s="132"/>
      <c r="CK115" s="132"/>
      <c r="CL115" s="132"/>
      <c r="CM115" s="132"/>
      <c r="CN115" s="132"/>
      <c r="CO115" s="132"/>
      <c r="CP115" s="132">
        <v>1</v>
      </c>
      <c r="CQ115" s="132"/>
      <c r="CR115" s="133"/>
      <c r="CS115" s="132"/>
      <c r="CT115" s="132"/>
      <c r="CU115" s="132"/>
      <c r="CW115" s="131">
        <v>5</v>
      </c>
      <c r="CX115" s="134">
        <f t="shared" si="105"/>
        <v>0</v>
      </c>
      <c r="CZ115" s="136">
        <v>2.605</v>
      </c>
      <c r="DA115" s="131">
        <f t="shared" si="106"/>
        <v>0</v>
      </c>
      <c r="DB115" s="131">
        <f t="shared" si="107"/>
        <v>0</v>
      </c>
    </row>
    <row r="116" spans="1:106" ht="18" customHeight="1">
      <c r="A116" s="142" t="s">
        <v>29061</v>
      </c>
      <c r="B116" s="142" t="s">
        <v>27931</v>
      </c>
      <c r="C116" s="123" t="s">
        <v>29011</v>
      </c>
      <c r="D116" s="143" t="s">
        <v>29062</v>
      </c>
      <c r="E116" s="1002" t="s">
        <v>28763</v>
      </c>
      <c r="F116" s="124">
        <v>1</v>
      </c>
      <c r="G116" s="124">
        <f t="shared" si="79"/>
        <v>0</v>
      </c>
      <c r="H116" s="794">
        <v>150</v>
      </c>
      <c r="I116" s="481">
        <f t="shared" si="80"/>
        <v>0</v>
      </c>
      <c r="J116" s="125">
        <f t="shared" si="81"/>
        <v>150</v>
      </c>
      <c r="K116" s="126">
        <f t="shared" si="82"/>
        <v>0</v>
      </c>
      <c r="L116" s="282"/>
      <c r="M116" s="436"/>
      <c r="N116" s="701"/>
      <c r="O116" s="703"/>
      <c r="P116" s="704"/>
      <c r="Q116" s="700"/>
      <c r="R116" s="705"/>
      <c r="S116" s="706"/>
      <c r="T116" s="438"/>
      <c r="U116" s="437"/>
      <c r="V116" s="702"/>
      <c r="W116" s="707"/>
      <c r="X116" s="434"/>
      <c r="Y116" s="277"/>
      <c r="Z116" s="435"/>
      <c r="AA116" s="277">
        <f t="shared" si="78"/>
        <v>0</v>
      </c>
      <c r="AB116" s="701"/>
      <c r="AC116" s="708"/>
      <c r="AD116" s="280">
        <f t="shared" si="83"/>
        <v>0</v>
      </c>
      <c r="AE116" s="676"/>
      <c r="AF116" s="280"/>
      <c r="AG116" s="277"/>
      <c r="AH116" s="420"/>
      <c r="AJ116" s="303">
        <f t="shared" si="118"/>
        <v>0</v>
      </c>
      <c r="AK116" s="272"/>
      <c r="AL116" s="304">
        <f t="shared" si="115"/>
        <v>0</v>
      </c>
      <c r="AM116" s="305">
        <f t="shared" si="115"/>
        <v>0</v>
      </c>
      <c r="AN116" s="275"/>
      <c r="AO116" s="347">
        <f t="shared" si="115"/>
        <v>0</v>
      </c>
      <c r="AP116" s="331">
        <f t="shared" si="115"/>
        <v>0</v>
      </c>
      <c r="AQ116" s="306">
        <f t="shared" si="115"/>
        <v>0</v>
      </c>
      <c r="AR116" s="307">
        <f t="shared" si="115"/>
        <v>0</v>
      </c>
      <c r="AS116" s="279"/>
      <c r="AT116" s="308">
        <f t="shared" si="115"/>
        <v>0</v>
      </c>
      <c r="AU116" s="309">
        <f t="shared" si="115"/>
        <v>0</v>
      </c>
      <c r="AV116" s="331"/>
      <c r="AW116" s="332">
        <f t="shared" si="115"/>
        <v>0</v>
      </c>
      <c r="AX116" s="331">
        <f t="shared" si="116"/>
        <v>0</v>
      </c>
      <c r="AY116" s="310">
        <f t="shared" si="115"/>
        <v>0</v>
      </c>
      <c r="AZ116" s="311">
        <f t="shared" si="115"/>
        <v>0</v>
      </c>
      <c r="BA116" s="308">
        <f t="shared" si="117"/>
        <v>0</v>
      </c>
      <c r="BF116" s="131">
        <f t="shared" si="84"/>
        <v>0</v>
      </c>
      <c r="BG116" s="131">
        <f t="shared" si="85"/>
        <v>0</v>
      </c>
      <c r="BH116" s="131">
        <f t="shared" si="86"/>
        <v>0</v>
      </c>
      <c r="BI116" s="131">
        <f t="shared" si="87"/>
        <v>0</v>
      </c>
      <c r="BJ116" s="131">
        <f t="shared" si="88"/>
        <v>0</v>
      </c>
      <c r="BK116" s="131">
        <f t="shared" si="89"/>
        <v>0</v>
      </c>
      <c r="BL116" s="131">
        <f t="shared" si="90"/>
        <v>0</v>
      </c>
      <c r="BM116" s="132"/>
      <c r="BN116" s="132"/>
      <c r="BO116" s="132"/>
      <c r="BP116" s="132"/>
      <c r="BQ116" s="132"/>
      <c r="BR116" s="132"/>
      <c r="BS116" s="132">
        <v>1</v>
      </c>
      <c r="BT116" s="131">
        <f t="shared" si="91"/>
        <v>0</v>
      </c>
      <c r="BU116" s="131">
        <f t="shared" si="92"/>
        <v>0</v>
      </c>
      <c r="BV116" s="131">
        <f t="shared" si="93"/>
        <v>0</v>
      </c>
      <c r="BW116" s="131">
        <f t="shared" si="94"/>
        <v>0</v>
      </c>
      <c r="BX116" s="131">
        <f t="shared" si="95"/>
        <v>0</v>
      </c>
      <c r="BY116" s="131">
        <f t="shared" si="96"/>
        <v>0</v>
      </c>
      <c r="BZ116" s="131">
        <f t="shared" si="97"/>
        <v>0</v>
      </c>
      <c r="CA116" s="131">
        <f t="shared" si="98"/>
        <v>0</v>
      </c>
      <c r="CB116" s="131">
        <f t="shared" si="99"/>
        <v>0</v>
      </c>
      <c r="CC116" s="131">
        <f t="shared" si="100"/>
        <v>0</v>
      </c>
      <c r="CD116" s="131">
        <f t="shared" si="101"/>
        <v>0</v>
      </c>
      <c r="CE116" s="131">
        <f t="shared" si="102"/>
        <v>0</v>
      </c>
      <c r="CF116" s="131">
        <f t="shared" si="103"/>
        <v>0</v>
      </c>
      <c r="CG116" s="131">
        <f t="shared" si="104"/>
        <v>0</v>
      </c>
      <c r="CH116" s="132"/>
      <c r="CI116" s="132"/>
      <c r="CJ116" s="132"/>
      <c r="CK116" s="132"/>
      <c r="CL116" s="132"/>
      <c r="CM116" s="132">
        <v>1</v>
      </c>
      <c r="CN116" s="132"/>
      <c r="CO116" s="132"/>
      <c r="CP116" s="132"/>
      <c r="CQ116" s="132"/>
      <c r="CR116" s="133"/>
      <c r="CS116" s="132"/>
      <c r="CT116" s="132"/>
      <c r="CU116" s="132"/>
      <c r="CW116" s="131">
        <v>6</v>
      </c>
      <c r="CX116" s="134">
        <f t="shared" si="105"/>
        <v>0</v>
      </c>
      <c r="CZ116" s="136">
        <v>2.34</v>
      </c>
      <c r="DA116" s="131">
        <f t="shared" si="106"/>
        <v>0</v>
      </c>
      <c r="DB116" s="131">
        <f t="shared" si="107"/>
        <v>0</v>
      </c>
    </row>
    <row r="117" spans="1:106" ht="18" customHeight="1">
      <c r="A117" s="142" t="s">
        <v>29063</v>
      </c>
      <c r="B117" s="142" t="s">
        <v>27932</v>
      </c>
      <c r="C117" s="123" t="s">
        <v>29011</v>
      </c>
      <c r="D117" s="143" t="s">
        <v>29064</v>
      </c>
      <c r="E117" s="1002" t="s">
        <v>28763</v>
      </c>
      <c r="F117" s="124">
        <v>1</v>
      </c>
      <c r="G117" s="124">
        <f t="shared" si="79"/>
        <v>0</v>
      </c>
      <c r="H117" s="794">
        <v>200</v>
      </c>
      <c r="I117" s="481">
        <f t="shared" si="80"/>
        <v>0</v>
      </c>
      <c r="J117" s="125">
        <f t="shared" si="81"/>
        <v>200</v>
      </c>
      <c r="K117" s="126">
        <f t="shared" si="82"/>
        <v>0</v>
      </c>
      <c r="L117" s="282"/>
      <c r="M117" s="436"/>
      <c r="N117" s="701"/>
      <c r="O117" s="703"/>
      <c r="P117" s="704"/>
      <c r="Q117" s="700"/>
      <c r="R117" s="705"/>
      <c r="S117" s="706"/>
      <c r="T117" s="438"/>
      <c r="U117" s="437"/>
      <c r="V117" s="702"/>
      <c r="W117" s="707"/>
      <c r="X117" s="434"/>
      <c r="Y117" s="277"/>
      <c r="Z117" s="435"/>
      <c r="AA117" s="277">
        <f t="shared" si="78"/>
        <v>0</v>
      </c>
      <c r="AB117" s="701"/>
      <c r="AC117" s="708"/>
      <c r="AD117" s="280">
        <f t="shared" si="83"/>
        <v>0</v>
      </c>
      <c r="AE117" s="676"/>
      <c r="AF117" s="280"/>
      <c r="AG117" s="277"/>
      <c r="AH117" s="420"/>
      <c r="AJ117" s="303">
        <f t="shared" si="118"/>
        <v>0</v>
      </c>
      <c r="AK117" s="272"/>
      <c r="AL117" s="304">
        <f t="shared" si="115"/>
        <v>0</v>
      </c>
      <c r="AM117" s="305">
        <f t="shared" si="115"/>
        <v>0</v>
      </c>
      <c r="AN117" s="275"/>
      <c r="AO117" s="347">
        <f t="shared" si="115"/>
        <v>0</v>
      </c>
      <c r="AP117" s="331">
        <f t="shared" si="115"/>
        <v>0</v>
      </c>
      <c r="AQ117" s="306">
        <f t="shared" si="115"/>
        <v>0</v>
      </c>
      <c r="AR117" s="307">
        <f t="shared" si="115"/>
        <v>0</v>
      </c>
      <c r="AS117" s="279"/>
      <c r="AT117" s="308">
        <f t="shared" si="115"/>
        <v>0</v>
      </c>
      <c r="AU117" s="309">
        <f t="shared" si="115"/>
        <v>0</v>
      </c>
      <c r="AV117" s="331"/>
      <c r="AW117" s="332">
        <f t="shared" si="115"/>
        <v>0</v>
      </c>
      <c r="AX117" s="331">
        <f t="shared" si="116"/>
        <v>0</v>
      </c>
      <c r="AY117" s="310">
        <f t="shared" si="115"/>
        <v>0</v>
      </c>
      <c r="AZ117" s="311">
        <f t="shared" si="115"/>
        <v>0</v>
      </c>
      <c r="BA117" s="308">
        <f t="shared" si="117"/>
        <v>0</v>
      </c>
      <c r="BF117" s="131">
        <f t="shared" si="84"/>
        <v>0</v>
      </c>
      <c r="BG117" s="131">
        <f t="shared" si="85"/>
        <v>0</v>
      </c>
      <c r="BH117" s="131">
        <f t="shared" si="86"/>
        <v>0</v>
      </c>
      <c r="BI117" s="131">
        <f t="shared" si="87"/>
        <v>0</v>
      </c>
      <c r="BJ117" s="131">
        <f t="shared" si="88"/>
        <v>0</v>
      </c>
      <c r="BK117" s="131">
        <f t="shared" si="89"/>
        <v>0</v>
      </c>
      <c r="BL117" s="131">
        <f t="shared" si="90"/>
        <v>0</v>
      </c>
      <c r="BM117" s="132"/>
      <c r="BN117" s="132"/>
      <c r="BO117" s="132"/>
      <c r="BP117" s="132"/>
      <c r="BQ117" s="132"/>
      <c r="BR117" s="132"/>
      <c r="BS117" s="132">
        <v>1</v>
      </c>
      <c r="BT117" s="131">
        <f t="shared" si="91"/>
        <v>0</v>
      </c>
      <c r="BU117" s="131">
        <f t="shared" si="92"/>
        <v>0</v>
      </c>
      <c r="BV117" s="131">
        <f t="shared" si="93"/>
        <v>0</v>
      </c>
      <c r="BW117" s="131">
        <f t="shared" si="94"/>
        <v>0</v>
      </c>
      <c r="BX117" s="131">
        <f t="shared" si="95"/>
        <v>0</v>
      </c>
      <c r="BY117" s="131">
        <f t="shared" si="96"/>
        <v>0</v>
      </c>
      <c r="BZ117" s="131">
        <f t="shared" si="97"/>
        <v>0</v>
      </c>
      <c r="CA117" s="131">
        <f t="shared" si="98"/>
        <v>0</v>
      </c>
      <c r="CB117" s="131">
        <f t="shared" si="99"/>
        <v>0</v>
      </c>
      <c r="CC117" s="131">
        <f t="shared" si="100"/>
        <v>0</v>
      </c>
      <c r="CD117" s="131">
        <f t="shared" si="101"/>
        <v>0</v>
      </c>
      <c r="CE117" s="131">
        <f t="shared" si="102"/>
        <v>0</v>
      </c>
      <c r="CF117" s="131">
        <f t="shared" si="103"/>
        <v>0</v>
      </c>
      <c r="CG117" s="131">
        <f t="shared" si="104"/>
        <v>0</v>
      </c>
      <c r="CH117" s="132"/>
      <c r="CI117" s="132"/>
      <c r="CJ117" s="132"/>
      <c r="CK117" s="132"/>
      <c r="CL117" s="132"/>
      <c r="CM117" s="132"/>
      <c r="CN117" s="132"/>
      <c r="CO117" s="132"/>
      <c r="CP117" s="132">
        <v>1</v>
      </c>
      <c r="CQ117" s="132"/>
      <c r="CR117" s="133"/>
      <c r="CS117" s="132"/>
      <c r="CT117" s="132"/>
      <c r="CU117" s="132"/>
      <c r="CW117" s="131">
        <v>6</v>
      </c>
      <c r="CX117" s="134">
        <f t="shared" si="105"/>
        <v>0</v>
      </c>
      <c r="CZ117" s="136">
        <v>3.0369999999999999</v>
      </c>
      <c r="DA117" s="131">
        <f t="shared" si="106"/>
        <v>0</v>
      </c>
      <c r="DB117" s="131">
        <f t="shared" si="107"/>
        <v>0</v>
      </c>
    </row>
    <row r="118" spans="1:106" ht="18" customHeight="1">
      <c r="A118" s="142" t="s">
        <v>29065</v>
      </c>
      <c r="B118" s="142" t="s">
        <v>27933</v>
      </c>
      <c r="C118" s="123" t="s">
        <v>29011</v>
      </c>
      <c r="D118" s="143" t="s">
        <v>29066</v>
      </c>
      <c r="E118" s="1002" t="s">
        <v>28763</v>
      </c>
      <c r="F118" s="124">
        <v>1</v>
      </c>
      <c r="G118" s="124">
        <f t="shared" si="79"/>
        <v>0</v>
      </c>
      <c r="H118" s="794">
        <v>190</v>
      </c>
      <c r="I118" s="481">
        <f t="shared" si="80"/>
        <v>0</v>
      </c>
      <c r="J118" s="125">
        <f t="shared" si="81"/>
        <v>190</v>
      </c>
      <c r="K118" s="126">
        <f t="shared" si="82"/>
        <v>0</v>
      </c>
      <c r="L118" s="282"/>
      <c r="M118" s="436"/>
      <c r="N118" s="701"/>
      <c r="O118" s="703"/>
      <c r="P118" s="704"/>
      <c r="Q118" s="700"/>
      <c r="R118" s="705"/>
      <c r="S118" s="706"/>
      <c r="T118" s="438"/>
      <c r="U118" s="437"/>
      <c r="V118" s="702"/>
      <c r="W118" s="707"/>
      <c r="X118" s="434"/>
      <c r="Y118" s="277"/>
      <c r="Z118" s="435"/>
      <c r="AA118" s="277">
        <f t="shared" si="78"/>
        <v>0</v>
      </c>
      <c r="AB118" s="701"/>
      <c r="AC118" s="708"/>
      <c r="AD118" s="280">
        <f t="shared" si="83"/>
        <v>0</v>
      </c>
      <c r="AE118" s="676"/>
      <c r="AF118" s="280"/>
      <c r="AG118" s="277"/>
      <c r="AH118" s="420"/>
      <c r="AJ118" s="303">
        <f t="shared" si="118"/>
        <v>0</v>
      </c>
      <c r="AK118" s="272"/>
      <c r="AL118" s="304">
        <f t="shared" si="115"/>
        <v>0</v>
      </c>
      <c r="AM118" s="305">
        <f t="shared" si="115"/>
        <v>0</v>
      </c>
      <c r="AN118" s="275"/>
      <c r="AO118" s="347">
        <f t="shared" si="115"/>
        <v>0</v>
      </c>
      <c r="AP118" s="331">
        <f t="shared" si="115"/>
        <v>0</v>
      </c>
      <c r="AQ118" s="306">
        <f t="shared" si="115"/>
        <v>0</v>
      </c>
      <c r="AR118" s="307">
        <f t="shared" si="115"/>
        <v>0</v>
      </c>
      <c r="AS118" s="279"/>
      <c r="AT118" s="308">
        <f t="shared" si="115"/>
        <v>0</v>
      </c>
      <c r="AU118" s="309">
        <f t="shared" si="115"/>
        <v>0</v>
      </c>
      <c r="AV118" s="331"/>
      <c r="AW118" s="332">
        <f t="shared" si="115"/>
        <v>0</v>
      </c>
      <c r="AX118" s="331">
        <f t="shared" si="116"/>
        <v>0</v>
      </c>
      <c r="AY118" s="310">
        <f t="shared" si="115"/>
        <v>0</v>
      </c>
      <c r="AZ118" s="311">
        <f t="shared" si="115"/>
        <v>0</v>
      </c>
      <c r="BA118" s="308">
        <f t="shared" si="117"/>
        <v>0</v>
      </c>
      <c r="BF118" s="131">
        <f t="shared" si="84"/>
        <v>0</v>
      </c>
      <c r="BG118" s="131">
        <f t="shared" si="85"/>
        <v>0</v>
      </c>
      <c r="BH118" s="131">
        <f t="shared" si="86"/>
        <v>0</v>
      </c>
      <c r="BI118" s="131">
        <f t="shared" si="87"/>
        <v>0</v>
      </c>
      <c r="BJ118" s="131">
        <f t="shared" si="88"/>
        <v>0</v>
      </c>
      <c r="BK118" s="131">
        <f t="shared" si="89"/>
        <v>0</v>
      </c>
      <c r="BL118" s="131">
        <f t="shared" si="90"/>
        <v>0</v>
      </c>
      <c r="BM118" s="132"/>
      <c r="BN118" s="132"/>
      <c r="BO118" s="132"/>
      <c r="BP118" s="132"/>
      <c r="BQ118" s="132"/>
      <c r="BR118" s="132"/>
      <c r="BS118" s="132">
        <v>1</v>
      </c>
      <c r="BT118" s="131">
        <f t="shared" si="91"/>
        <v>0</v>
      </c>
      <c r="BU118" s="131">
        <f t="shared" si="92"/>
        <v>0</v>
      </c>
      <c r="BV118" s="131">
        <f t="shared" si="93"/>
        <v>0</v>
      </c>
      <c r="BW118" s="131">
        <f t="shared" si="94"/>
        <v>0</v>
      </c>
      <c r="BX118" s="131">
        <f t="shared" si="95"/>
        <v>0</v>
      </c>
      <c r="BY118" s="131">
        <f t="shared" si="96"/>
        <v>0</v>
      </c>
      <c r="BZ118" s="131">
        <f t="shared" si="97"/>
        <v>0</v>
      </c>
      <c r="CA118" s="131">
        <f t="shared" si="98"/>
        <v>0</v>
      </c>
      <c r="CB118" s="131">
        <f t="shared" si="99"/>
        <v>0</v>
      </c>
      <c r="CC118" s="131">
        <f t="shared" si="100"/>
        <v>0</v>
      </c>
      <c r="CD118" s="131">
        <f t="shared" si="101"/>
        <v>0</v>
      </c>
      <c r="CE118" s="131">
        <f t="shared" si="102"/>
        <v>0</v>
      </c>
      <c r="CF118" s="131">
        <f t="shared" si="103"/>
        <v>0</v>
      </c>
      <c r="CG118" s="131">
        <f t="shared" si="104"/>
        <v>0</v>
      </c>
      <c r="CH118" s="132"/>
      <c r="CI118" s="132"/>
      <c r="CJ118" s="132"/>
      <c r="CK118" s="132"/>
      <c r="CL118" s="132"/>
      <c r="CM118" s="132"/>
      <c r="CN118" s="132"/>
      <c r="CO118" s="132"/>
      <c r="CP118" s="132">
        <v>1</v>
      </c>
      <c r="CQ118" s="132"/>
      <c r="CR118" s="133"/>
      <c r="CS118" s="132"/>
      <c r="CT118" s="132"/>
      <c r="CU118" s="132"/>
      <c r="CW118" s="131">
        <v>6</v>
      </c>
      <c r="CX118" s="134">
        <f t="shared" si="105"/>
        <v>0</v>
      </c>
      <c r="CZ118" s="136">
        <v>2.923</v>
      </c>
      <c r="DA118" s="131">
        <f t="shared" si="106"/>
        <v>0</v>
      </c>
      <c r="DB118" s="131">
        <f t="shared" si="107"/>
        <v>0</v>
      </c>
    </row>
    <row r="119" spans="1:106" ht="18" customHeight="1">
      <c r="A119" s="144" t="s">
        <v>16933</v>
      </c>
      <c r="B119" s="144" t="s">
        <v>27934</v>
      </c>
      <c r="C119" s="144" t="s">
        <v>29011</v>
      </c>
      <c r="D119" s="144" t="s">
        <v>29067</v>
      </c>
      <c r="E119" s="1006"/>
      <c r="F119" s="145">
        <v>10</v>
      </c>
      <c r="G119" s="145">
        <f t="shared" si="79"/>
        <v>0</v>
      </c>
      <c r="H119" s="795">
        <f>SUM(H109:H118)*0.9</f>
        <v>1107</v>
      </c>
      <c r="I119" s="485">
        <f t="shared" si="80"/>
        <v>0</v>
      </c>
      <c r="J119" s="486">
        <f t="shared" si="81"/>
        <v>1107</v>
      </c>
      <c r="K119" s="146">
        <f t="shared" si="82"/>
        <v>0</v>
      </c>
      <c r="L119" s="311"/>
      <c r="M119" s="709"/>
      <c r="N119" s="701"/>
      <c r="O119" s="710"/>
      <c r="P119" s="711"/>
      <c r="Q119" s="324"/>
      <c r="R119" s="712"/>
      <c r="S119" s="713"/>
      <c r="T119" s="714"/>
      <c r="U119" s="715"/>
      <c r="V119" s="702"/>
      <c r="W119" s="716"/>
      <c r="X119" s="717"/>
      <c r="Y119" s="331"/>
      <c r="Z119" s="718"/>
      <c r="AA119" s="331">
        <f t="shared" si="78"/>
        <v>0</v>
      </c>
      <c r="AB119" s="719"/>
      <c r="AC119" s="720"/>
      <c r="AD119" s="308">
        <f t="shared" si="83"/>
        <v>0</v>
      </c>
      <c r="AE119" s="676"/>
      <c r="AF119" s="308"/>
      <c r="AG119" s="331"/>
      <c r="AI119" s="68">
        <v>10</v>
      </c>
      <c r="BF119" s="131">
        <f t="shared" si="84"/>
        <v>0</v>
      </c>
      <c r="BG119" s="131">
        <f t="shared" si="85"/>
        <v>0</v>
      </c>
      <c r="BH119" s="131">
        <f t="shared" si="86"/>
        <v>0</v>
      </c>
      <c r="BI119" s="131">
        <f t="shared" si="87"/>
        <v>0</v>
      </c>
      <c r="BJ119" s="131">
        <f t="shared" si="88"/>
        <v>0</v>
      </c>
      <c r="BK119" s="131">
        <f t="shared" si="89"/>
        <v>0</v>
      </c>
      <c r="BL119" s="131">
        <f t="shared" si="90"/>
        <v>0</v>
      </c>
      <c r="BM119" s="147"/>
      <c r="BN119" s="147"/>
      <c r="BO119" s="147"/>
      <c r="BP119" s="147"/>
      <c r="BQ119" s="147">
        <f>SUM(BQ109:BQ118)</f>
        <v>2</v>
      </c>
      <c r="BR119" s="147">
        <f>SUM(BR109:BR118)</f>
        <v>4</v>
      </c>
      <c r="BS119" s="147">
        <f>SUM(BS109:BS118)</f>
        <v>4</v>
      </c>
      <c r="BT119" s="131">
        <f t="shared" si="91"/>
        <v>0</v>
      </c>
      <c r="BU119" s="131">
        <f t="shared" si="92"/>
        <v>0</v>
      </c>
      <c r="BV119" s="131">
        <f t="shared" si="93"/>
        <v>0</v>
      </c>
      <c r="BW119" s="131">
        <f t="shared" si="94"/>
        <v>0</v>
      </c>
      <c r="BX119" s="131">
        <f t="shared" si="95"/>
        <v>0</v>
      </c>
      <c r="BY119" s="131">
        <f t="shared" si="96"/>
        <v>0</v>
      </c>
      <c r="BZ119" s="131">
        <f t="shared" si="97"/>
        <v>0</v>
      </c>
      <c r="CA119" s="131">
        <f t="shared" si="98"/>
        <v>0</v>
      </c>
      <c r="CB119" s="131">
        <f t="shared" si="99"/>
        <v>0</v>
      </c>
      <c r="CC119" s="131">
        <f t="shared" si="100"/>
        <v>0</v>
      </c>
      <c r="CD119" s="131">
        <f t="shared" si="101"/>
        <v>0</v>
      </c>
      <c r="CE119" s="131">
        <f t="shared" si="102"/>
        <v>0</v>
      </c>
      <c r="CF119" s="131">
        <f t="shared" si="103"/>
        <v>0</v>
      </c>
      <c r="CG119" s="131">
        <f t="shared" si="104"/>
        <v>0</v>
      </c>
      <c r="CH119" s="147"/>
      <c r="CI119" s="147">
        <f>SUM(CI109:CI118)</f>
        <v>3</v>
      </c>
      <c r="CJ119" s="147">
        <f>SUM(CJ109:CJ118)</f>
        <v>2</v>
      </c>
      <c r="CK119" s="147"/>
      <c r="CL119" s="147"/>
      <c r="CM119" s="147">
        <f>SUM(CM109:CM118)</f>
        <v>1</v>
      </c>
      <c r="CN119" s="147"/>
      <c r="CO119" s="147"/>
      <c r="CP119" s="147">
        <f>SUM(CP109:CP118)</f>
        <v>4</v>
      </c>
      <c r="CQ119" s="147"/>
      <c r="CR119" s="147"/>
      <c r="CS119" s="147"/>
      <c r="CT119" s="147"/>
      <c r="CU119" s="147"/>
      <c r="CW119" s="147">
        <f>SUM(CW109:CW118)</f>
        <v>46</v>
      </c>
      <c r="CX119" s="149">
        <f t="shared" si="105"/>
        <v>0</v>
      </c>
      <c r="CZ119" s="150">
        <v>19.23</v>
      </c>
      <c r="DA119" s="151">
        <f t="shared" si="106"/>
        <v>0</v>
      </c>
      <c r="DB119" s="151">
        <f t="shared" si="107"/>
        <v>0</v>
      </c>
    </row>
    <row r="120" spans="1:106" ht="18" customHeight="1">
      <c r="A120" s="142" t="s">
        <v>29068</v>
      </c>
      <c r="B120" s="142" t="s">
        <v>27935</v>
      </c>
      <c r="C120" s="123" t="s">
        <v>29011</v>
      </c>
      <c r="D120" s="143" t="s">
        <v>29069</v>
      </c>
      <c r="E120" s="1002" t="s">
        <v>28763</v>
      </c>
      <c r="F120" s="124">
        <v>1</v>
      </c>
      <c r="G120" s="124">
        <f t="shared" si="79"/>
        <v>0</v>
      </c>
      <c r="H120" s="790">
        <v>70</v>
      </c>
      <c r="I120" s="481">
        <f t="shared" si="80"/>
        <v>0</v>
      </c>
      <c r="J120" s="125">
        <f t="shared" si="81"/>
        <v>70</v>
      </c>
      <c r="K120" s="126">
        <f t="shared" si="82"/>
        <v>0</v>
      </c>
      <c r="L120" s="282"/>
      <c r="M120" s="436"/>
      <c r="N120" s="701"/>
      <c r="O120" s="703"/>
      <c r="P120" s="704"/>
      <c r="Q120" s="700"/>
      <c r="R120" s="705"/>
      <c r="S120" s="706"/>
      <c r="T120" s="438"/>
      <c r="U120" s="437"/>
      <c r="V120" s="702"/>
      <c r="W120" s="707"/>
      <c r="X120" s="434"/>
      <c r="Y120" s="277"/>
      <c r="Z120" s="435"/>
      <c r="AA120" s="277">
        <f t="shared" si="78"/>
        <v>0</v>
      </c>
      <c r="AB120" s="701"/>
      <c r="AC120" s="708"/>
      <c r="AD120" s="280">
        <f t="shared" si="83"/>
        <v>0</v>
      </c>
      <c r="AE120" s="676"/>
      <c r="AF120" s="280"/>
      <c r="AG120" s="277"/>
      <c r="AH120" s="420"/>
      <c r="AJ120" s="303">
        <f>M132</f>
        <v>0</v>
      </c>
      <c r="AK120" s="272"/>
      <c r="AL120" s="304">
        <f>O132</f>
        <v>0</v>
      </c>
      <c r="AM120" s="305">
        <f>P132</f>
        <v>0</v>
      </c>
      <c r="AN120" s="275"/>
      <c r="AO120" s="347">
        <f>R132</f>
        <v>0</v>
      </c>
      <c r="AP120" s="331">
        <f>S132</f>
        <v>0</v>
      </c>
      <c r="AQ120" s="306">
        <f>T132</f>
        <v>0</v>
      </c>
      <c r="AR120" s="307">
        <f>U132</f>
        <v>0</v>
      </c>
      <c r="AS120" s="279"/>
      <c r="AT120" s="308">
        <f>W132</f>
        <v>0</v>
      </c>
      <c r="AU120" s="309">
        <f>X132</f>
        <v>0</v>
      </c>
      <c r="AV120" s="331"/>
      <c r="AW120" s="332">
        <f>Z132</f>
        <v>0</v>
      </c>
      <c r="AX120" s="331">
        <f>AA132</f>
        <v>0</v>
      </c>
      <c r="AY120" s="310">
        <f>AB132</f>
        <v>0</v>
      </c>
      <c r="AZ120" s="311">
        <f>AC132</f>
        <v>0</v>
      </c>
      <c r="BA120" s="308">
        <f>AD132</f>
        <v>0</v>
      </c>
      <c r="BF120" s="131">
        <f t="shared" si="84"/>
        <v>0</v>
      </c>
      <c r="BG120" s="131">
        <f t="shared" si="85"/>
        <v>0</v>
      </c>
      <c r="BH120" s="131">
        <f t="shared" si="86"/>
        <v>0</v>
      </c>
      <c r="BI120" s="131">
        <f t="shared" si="87"/>
        <v>0</v>
      </c>
      <c r="BJ120" s="131">
        <f t="shared" si="88"/>
        <v>0</v>
      </c>
      <c r="BK120" s="131">
        <f t="shared" si="89"/>
        <v>0</v>
      </c>
      <c r="BL120" s="131">
        <f t="shared" si="90"/>
        <v>0</v>
      </c>
      <c r="BM120" s="132"/>
      <c r="BN120" s="132"/>
      <c r="BO120" s="132"/>
      <c r="BP120" s="132"/>
      <c r="BQ120" s="132">
        <v>1</v>
      </c>
      <c r="BR120" s="132"/>
      <c r="BS120" s="132"/>
      <c r="BT120" s="131">
        <f t="shared" si="91"/>
        <v>0</v>
      </c>
      <c r="BU120" s="131">
        <f t="shared" si="92"/>
        <v>0</v>
      </c>
      <c r="BV120" s="131">
        <f t="shared" si="93"/>
        <v>0</v>
      </c>
      <c r="BW120" s="131">
        <f t="shared" si="94"/>
        <v>0</v>
      </c>
      <c r="BX120" s="131">
        <f t="shared" si="95"/>
        <v>0</v>
      </c>
      <c r="BY120" s="131">
        <f t="shared" si="96"/>
        <v>0</v>
      </c>
      <c r="BZ120" s="131">
        <f t="shared" si="97"/>
        <v>0</v>
      </c>
      <c r="CA120" s="131">
        <f t="shared" si="98"/>
        <v>0</v>
      </c>
      <c r="CB120" s="131">
        <f t="shared" si="99"/>
        <v>0</v>
      </c>
      <c r="CC120" s="131">
        <f t="shared" si="100"/>
        <v>0</v>
      </c>
      <c r="CD120" s="131">
        <f t="shared" si="101"/>
        <v>0</v>
      </c>
      <c r="CE120" s="131">
        <f t="shared" si="102"/>
        <v>0</v>
      </c>
      <c r="CF120" s="131">
        <f t="shared" si="103"/>
        <v>0</v>
      </c>
      <c r="CG120" s="131">
        <f t="shared" si="104"/>
        <v>0</v>
      </c>
      <c r="CH120" s="132"/>
      <c r="CI120" s="132"/>
      <c r="CJ120" s="132"/>
      <c r="CK120" s="132"/>
      <c r="CL120" s="132"/>
      <c r="CM120" s="132"/>
      <c r="CN120" s="132">
        <v>1</v>
      </c>
      <c r="CO120" s="132"/>
      <c r="CP120" s="132"/>
      <c r="CQ120" s="132"/>
      <c r="CR120" s="133"/>
      <c r="CS120" s="132"/>
      <c r="CT120" s="132"/>
      <c r="CU120" s="132"/>
      <c r="CW120" s="131">
        <v>4</v>
      </c>
      <c r="CX120" s="134">
        <f t="shared" si="105"/>
        <v>0</v>
      </c>
      <c r="CZ120" s="136">
        <v>0.85499999999999998</v>
      </c>
      <c r="DA120" s="131">
        <f t="shared" si="106"/>
        <v>0</v>
      </c>
      <c r="DB120" s="131">
        <f t="shared" si="107"/>
        <v>0</v>
      </c>
    </row>
    <row r="121" spans="1:106" ht="18" customHeight="1">
      <c r="A121" s="142" t="s">
        <v>29070</v>
      </c>
      <c r="B121" s="142" t="s">
        <v>27936</v>
      </c>
      <c r="C121" s="123" t="s">
        <v>29011</v>
      </c>
      <c r="D121" s="143" t="s">
        <v>29071</v>
      </c>
      <c r="E121" s="1002" t="s">
        <v>28763</v>
      </c>
      <c r="F121" s="124">
        <v>1</v>
      </c>
      <c r="G121" s="124">
        <f t="shared" si="79"/>
        <v>0</v>
      </c>
      <c r="H121" s="790">
        <v>70</v>
      </c>
      <c r="I121" s="481">
        <f t="shared" si="80"/>
        <v>0</v>
      </c>
      <c r="J121" s="125">
        <f t="shared" si="81"/>
        <v>70</v>
      </c>
      <c r="K121" s="126">
        <f t="shared" ref="K121:K142" si="119">G121*J121</f>
        <v>0</v>
      </c>
      <c r="L121" s="282"/>
      <c r="M121" s="436"/>
      <c r="N121" s="701"/>
      <c r="O121" s="703"/>
      <c r="P121" s="704"/>
      <c r="Q121" s="700"/>
      <c r="R121" s="705"/>
      <c r="S121" s="706"/>
      <c r="T121" s="438"/>
      <c r="U121" s="437"/>
      <c r="V121" s="702"/>
      <c r="W121" s="707"/>
      <c r="X121" s="434"/>
      <c r="Y121" s="277"/>
      <c r="Z121" s="435"/>
      <c r="AA121" s="277">
        <f t="shared" si="78"/>
        <v>0</v>
      </c>
      <c r="AB121" s="701"/>
      <c r="AC121" s="708"/>
      <c r="AD121" s="280">
        <f t="shared" si="83"/>
        <v>0</v>
      </c>
      <c r="AE121" s="676"/>
      <c r="AF121" s="280"/>
      <c r="AG121" s="277"/>
      <c r="AH121" s="420"/>
      <c r="AJ121" s="303">
        <f t="shared" ref="AJ121:AJ131" si="120">AJ120</f>
        <v>0</v>
      </c>
      <c r="AK121" s="272"/>
      <c r="AL121" s="304">
        <f t="shared" ref="AL121:AZ121" si="121">AL120</f>
        <v>0</v>
      </c>
      <c r="AM121" s="305">
        <f t="shared" si="121"/>
        <v>0</v>
      </c>
      <c r="AN121" s="275"/>
      <c r="AO121" s="347">
        <f t="shared" si="121"/>
        <v>0</v>
      </c>
      <c r="AP121" s="331">
        <f t="shared" si="121"/>
        <v>0</v>
      </c>
      <c r="AQ121" s="306">
        <f t="shared" si="121"/>
        <v>0</v>
      </c>
      <c r="AR121" s="307">
        <f t="shared" si="121"/>
        <v>0</v>
      </c>
      <c r="AS121" s="279"/>
      <c r="AT121" s="308">
        <f t="shared" si="121"/>
        <v>0</v>
      </c>
      <c r="AU121" s="309">
        <f t="shared" si="121"/>
        <v>0</v>
      </c>
      <c r="AV121" s="331"/>
      <c r="AW121" s="332">
        <f t="shared" si="121"/>
        <v>0</v>
      </c>
      <c r="AX121" s="331">
        <f t="shared" ref="AX121:AX131" si="122">AX120</f>
        <v>0</v>
      </c>
      <c r="AY121" s="310">
        <f t="shared" si="121"/>
        <v>0</v>
      </c>
      <c r="AZ121" s="311">
        <f t="shared" si="121"/>
        <v>0</v>
      </c>
      <c r="BA121" s="308">
        <f t="shared" ref="BA121:BA131" si="123">BA120</f>
        <v>0</v>
      </c>
      <c r="BF121" s="131">
        <f t="shared" ref="BF121:BF142" si="124">BM121*$G121</f>
        <v>0</v>
      </c>
      <c r="BG121" s="131">
        <f t="shared" ref="BG121:BG142" si="125">BN121*$G121</f>
        <v>0</v>
      </c>
      <c r="BH121" s="131">
        <f t="shared" ref="BH121:BH142" si="126">BO121*$G121</f>
        <v>0</v>
      </c>
      <c r="BI121" s="131">
        <f t="shared" ref="BI121:BI142" si="127">BP121*$G121</f>
        <v>0</v>
      </c>
      <c r="BJ121" s="131">
        <f t="shared" ref="BJ121:BJ142" si="128">BQ121*$G121</f>
        <v>0</v>
      </c>
      <c r="BK121" s="131">
        <f t="shared" ref="BK121:BK142" si="129">BR121*$G121</f>
        <v>0</v>
      </c>
      <c r="BL121" s="131">
        <f t="shared" ref="BL121:BL142" si="130">BS121*$G121</f>
        <v>0</v>
      </c>
      <c r="BM121" s="132"/>
      <c r="BN121" s="132"/>
      <c r="BO121" s="132"/>
      <c r="BP121" s="132"/>
      <c r="BQ121" s="132">
        <v>1</v>
      </c>
      <c r="BR121" s="132"/>
      <c r="BS121" s="132"/>
      <c r="BT121" s="131">
        <f t="shared" ref="BT121:BT142" si="131">CH121*$G121</f>
        <v>0</v>
      </c>
      <c r="BU121" s="131">
        <f t="shared" ref="BU121:BU142" si="132">CI121*$G121</f>
        <v>0</v>
      </c>
      <c r="BV121" s="131">
        <f t="shared" ref="BV121:BV142" si="133">CJ121*$G121</f>
        <v>0</v>
      </c>
      <c r="BW121" s="131">
        <f t="shared" ref="BW121:BW142" si="134">CK121*$G121</f>
        <v>0</v>
      </c>
      <c r="BX121" s="131">
        <f t="shared" ref="BX121:BX142" si="135">CL121*$G121</f>
        <v>0</v>
      </c>
      <c r="BY121" s="131">
        <f t="shared" ref="BY121:BY142" si="136">CM121*$G121</f>
        <v>0</v>
      </c>
      <c r="BZ121" s="131">
        <f t="shared" ref="BZ121:BZ142" si="137">CN121*$G121</f>
        <v>0</v>
      </c>
      <c r="CA121" s="131">
        <f t="shared" ref="CA121:CA142" si="138">CO121*$G121</f>
        <v>0</v>
      </c>
      <c r="CB121" s="131">
        <f t="shared" ref="CB121:CB142" si="139">CP121*$G121</f>
        <v>0</v>
      </c>
      <c r="CC121" s="131">
        <f t="shared" ref="CC121:CC142" si="140">CQ121*$G121</f>
        <v>0</v>
      </c>
      <c r="CD121" s="131">
        <f t="shared" ref="CD121:CD142" si="141">CR121*$G121</f>
        <v>0</v>
      </c>
      <c r="CE121" s="131">
        <f t="shared" ref="CE121:CE142" si="142">CS121*$G121</f>
        <v>0</v>
      </c>
      <c r="CF121" s="131">
        <f t="shared" ref="CF121:CF142" si="143">CT121*$G121</f>
        <v>0</v>
      </c>
      <c r="CG121" s="131">
        <f t="shared" ref="CG121:CG142" si="144">CU121*$G121</f>
        <v>0</v>
      </c>
      <c r="CH121" s="132"/>
      <c r="CI121" s="132"/>
      <c r="CJ121" s="132"/>
      <c r="CK121" s="132"/>
      <c r="CL121" s="132"/>
      <c r="CM121" s="132">
        <v>1</v>
      </c>
      <c r="CN121" s="132"/>
      <c r="CO121" s="132"/>
      <c r="CP121" s="132"/>
      <c r="CQ121" s="132"/>
      <c r="CR121" s="133"/>
      <c r="CS121" s="132"/>
      <c r="CT121" s="132"/>
      <c r="CU121" s="132"/>
      <c r="CW121" s="131">
        <v>3</v>
      </c>
      <c r="CX121" s="134">
        <f t="shared" ref="CX121:CX142" si="145">$G121*CW121</f>
        <v>0</v>
      </c>
      <c r="CZ121" s="136">
        <v>0.86699999999999999</v>
      </c>
      <c r="DA121" s="131">
        <f t="shared" si="106"/>
        <v>0</v>
      </c>
      <c r="DB121" s="131">
        <f t="shared" ref="DB121:DB142" si="146">CZ121*DA121</f>
        <v>0</v>
      </c>
    </row>
    <row r="122" spans="1:106" ht="18" customHeight="1">
      <c r="A122" s="142" t="s">
        <v>29072</v>
      </c>
      <c r="B122" s="142" t="s">
        <v>27937</v>
      </c>
      <c r="C122" s="123" t="s">
        <v>29011</v>
      </c>
      <c r="D122" s="143" t="s">
        <v>29073</v>
      </c>
      <c r="E122" s="1002" t="s">
        <v>28763</v>
      </c>
      <c r="F122" s="124">
        <v>1</v>
      </c>
      <c r="G122" s="124">
        <f t="shared" si="79"/>
        <v>0</v>
      </c>
      <c r="H122" s="792">
        <v>115</v>
      </c>
      <c r="I122" s="481">
        <f t="shared" ref="I122:I142" si="147">$G$4</f>
        <v>0</v>
      </c>
      <c r="J122" s="125">
        <f t="shared" si="81"/>
        <v>115</v>
      </c>
      <c r="K122" s="126">
        <f t="shared" si="119"/>
        <v>0</v>
      </c>
      <c r="L122" s="282"/>
      <c r="M122" s="436"/>
      <c r="N122" s="701"/>
      <c r="O122" s="703"/>
      <c r="P122" s="704"/>
      <c r="Q122" s="700"/>
      <c r="R122" s="705"/>
      <c r="S122" s="706"/>
      <c r="T122" s="438"/>
      <c r="U122" s="437"/>
      <c r="V122" s="702"/>
      <c r="W122" s="707"/>
      <c r="X122" s="434"/>
      <c r="Y122" s="277"/>
      <c r="Z122" s="435"/>
      <c r="AA122" s="277">
        <f t="shared" si="78"/>
        <v>0</v>
      </c>
      <c r="AB122" s="701"/>
      <c r="AC122" s="708"/>
      <c r="AD122" s="280">
        <f t="shared" si="83"/>
        <v>0</v>
      </c>
      <c r="AE122" s="676"/>
      <c r="AF122" s="280"/>
      <c r="AG122" s="277"/>
      <c r="AH122" s="420"/>
      <c r="AJ122" s="303">
        <f t="shared" si="120"/>
        <v>0</v>
      </c>
      <c r="AK122" s="272"/>
      <c r="AL122" s="304">
        <f t="shared" ref="AL122:AL131" si="148">AL121</f>
        <v>0</v>
      </c>
      <c r="AM122" s="305">
        <f t="shared" ref="AM122:AM131" si="149">AM121</f>
        <v>0</v>
      </c>
      <c r="AN122" s="275"/>
      <c r="AO122" s="347">
        <f t="shared" ref="AO122:AO131" si="150">AO121</f>
        <v>0</v>
      </c>
      <c r="AP122" s="331">
        <f t="shared" ref="AP122:AP131" si="151">AP121</f>
        <v>0</v>
      </c>
      <c r="AQ122" s="306">
        <f t="shared" ref="AQ122:AQ131" si="152">AQ121</f>
        <v>0</v>
      </c>
      <c r="AR122" s="307">
        <f t="shared" ref="AR122:AR131" si="153">AR121</f>
        <v>0</v>
      </c>
      <c r="AS122" s="279"/>
      <c r="AT122" s="308">
        <f t="shared" ref="AT122:AT131" si="154">AT121</f>
        <v>0</v>
      </c>
      <c r="AU122" s="309">
        <f t="shared" ref="AU122:AU131" si="155">AU121</f>
        <v>0</v>
      </c>
      <c r="AV122" s="331"/>
      <c r="AW122" s="332">
        <f t="shared" ref="AW122:AW131" si="156">AW121</f>
        <v>0</v>
      </c>
      <c r="AX122" s="331">
        <f t="shared" si="122"/>
        <v>0</v>
      </c>
      <c r="AY122" s="310">
        <f t="shared" ref="AY122:AY131" si="157">AY121</f>
        <v>0</v>
      </c>
      <c r="AZ122" s="311">
        <f t="shared" ref="AZ122:AZ131" si="158">AZ121</f>
        <v>0</v>
      </c>
      <c r="BA122" s="308">
        <f t="shared" si="123"/>
        <v>0</v>
      </c>
      <c r="BF122" s="131">
        <f t="shared" si="124"/>
        <v>0</v>
      </c>
      <c r="BG122" s="131">
        <f t="shared" si="125"/>
        <v>0</v>
      </c>
      <c r="BH122" s="131">
        <f t="shared" si="126"/>
        <v>0</v>
      </c>
      <c r="BI122" s="131">
        <f t="shared" si="127"/>
        <v>0</v>
      </c>
      <c r="BJ122" s="131">
        <f t="shared" si="128"/>
        <v>0</v>
      </c>
      <c r="BK122" s="131">
        <f t="shared" si="129"/>
        <v>0</v>
      </c>
      <c r="BL122" s="131">
        <f t="shared" si="130"/>
        <v>0</v>
      </c>
      <c r="BM122" s="132"/>
      <c r="BN122" s="132"/>
      <c r="BO122" s="132"/>
      <c r="BP122" s="132"/>
      <c r="BQ122" s="132"/>
      <c r="BR122" s="132">
        <v>1</v>
      </c>
      <c r="BS122" s="132"/>
      <c r="BT122" s="131">
        <f t="shared" si="131"/>
        <v>0</v>
      </c>
      <c r="BU122" s="131">
        <f t="shared" si="132"/>
        <v>0</v>
      </c>
      <c r="BV122" s="131">
        <f t="shared" si="133"/>
        <v>0</v>
      </c>
      <c r="BW122" s="131">
        <f t="shared" si="134"/>
        <v>0</v>
      </c>
      <c r="BX122" s="131">
        <f t="shared" si="135"/>
        <v>0</v>
      </c>
      <c r="BY122" s="131">
        <f t="shared" si="136"/>
        <v>0</v>
      </c>
      <c r="BZ122" s="131">
        <f t="shared" si="137"/>
        <v>0</v>
      </c>
      <c r="CA122" s="131">
        <f t="shared" si="138"/>
        <v>0</v>
      </c>
      <c r="CB122" s="131">
        <f t="shared" si="139"/>
        <v>0</v>
      </c>
      <c r="CC122" s="131">
        <f t="shared" si="140"/>
        <v>0</v>
      </c>
      <c r="CD122" s="131">
        <f t="shared" si="141"/>
        <v>0</v>
      </c>
      <c r="CE122" s="131">
        <f t="shared" si="142"/>
        <v>0</v>
      </c>
      <c r="CF122" s="131">
        <f t="shared" si="143"/>
        <v>0</v>
      </c>
      <c r="CG122" s="131">
        <f t="shared" si="144"/>
        <v>0</v>
      </c>
      <c r="CH122" s="132"/>
      <c r="CI122" s="132"/>
      <c r="CJ122" s="132"/>
      <c r="CK122" s="132"/>
      <c r="CL122" s="132"/>
      <c r="CM122" s="132"/>
      <c r="CN122" s="132"/>
      <c r="CO122" s="132"/>
      <c r="CP122" s="132">
        <v>1</v>
      </c>
      <c r="CQ122" s="132"/>
      <c r="CR122" s="133"/>
      <c r="CS122" s="132"/>
      <c r="CT122" s="132"/>
      <c r="CU122" s="132"/>
      <c r="CW122" s="131">
        <v>4</v>
      </c>
      <c r="CX122" s="134">
        <f t="shared" si="145"/>
        <v>0</v>
      </c>
      <c r="CZ122" s="136">
        <v>1.5740000000000001</v>
      </c>
      <c r="DA122" s="131">
        <f t="shared" si="106"/>
        <v>0</v>
      </c>
      <c r="DB122" s="131">
        <f t="shared" si="146"/>
        <v>0</v>
      </c>
    </row>
    <row r="123" spans="1:106" ht="18" customHeight="1">
      <c r="A123" s="142" t="s">
        <v>29074</v>
      </c>
      <c r="B123" s="142" t="s">
        <v>27938</v>
      </c>
      <c r="C123" s="123" t="s">
        <v>29011</v>
      </c>
      <c r="D123" s="143" t="s">
        <v>29075</v>
      </c>
      <c r="E123" s="1002" t="s">
        <v>28763</v>
      </c>
      <c r="F123" s="124">
        <v>1</v>
      </c>
      <c r="G123" s="124">
        <f t="shared" si="79"/>
        <v>0</v>
      </c>
      <c r="H123" s="793">
        <v>115</v>
      </c>
      <c r="I123" s="481">
        <f t="shared" si="147"/>
        <v>0</v>
      </c>
      <c r="J123" s="125">
        <f t="shared" si="81"/>
        <v>115</v>
      </c>
      <c r="K123" s="126">
        <f t="shared" si="119"/>
        <v>0</v>
      </c>
      <c r="L123" s="282"/>
      <c r="M123" s="436"/>
      <c r="N123" s="701"/>
      <c r="O123" s="703"/>
      <c r="P123" s="704"/>
      <c r="Q123" s="700"/>
      <c r="R123" s="705"/>
      <c r="S123" s="706"/>
      <c r="T123" s="438"/>
      <c r="U123" s="437"/>
      <c r="V123" s="702"/>
      <c r="W123" s="707"/>
      <c r="X123" s="434"/>
      <c r="Y123" s="277"/>
      <c r="Z123" s="435"/>
      <c r="AA123" s="277">
        <f t="shared" si="78"/>
        <v>0</v>
      </c>
      <c r="AB123" s="701"/>
      <c r="AC123" s="708"/>
      <c r="AD123" s="280">
        <f t="shared" si="83"/>
        <v>0</v>
      </c>
      <c r="AE123" s="676"/>
      <c r="AF123" s="280"/>
      <c r="AG123" s="277"/>
      <c r="AH123" s="420"/>
      <c r="AJ123" s="303">
        <f t="shared" si="120"/>
        <v>0</v>
      </c>
      <c r="AK123" s="272"/>
      <c r="AL123" s="304">
        <f t="shared" si="148"/>
        <v>0</v>
      </c>
      <c r="AM123" s="305">
        <f t="shared" si="149"/>
        <v>0</v>
      </c>
      <c r="AN123" s="275"/>
      <c r="AO123" s="347">
        <f t="shared" si="150"/>
        <v>0</v>
      </c>
      <c r="AP123" s="331">
        <f t="shared" si="151"/>
        <v>0</v>
      </c>
      <c r="AQ123" s="306">
        <f t="shared" si="152"/>
        <v>0</v>
      </c>
      <c r="AR123" s="307">
        <f t="shared" si="153"/>
        <v>0</v>
      </c>
      <c r="AS123" s="279"/>
      <c r="AT123" s="308">
        <f t="shared" si="154"/>
        <v>0</v>
      </c>
      <c r="AU123" s="309">
        <f t="shared" si="155"/>
        <v>0</v>
      </c>
      <c r="AV123" s="331"/>
      <c r="AW123" s="332">
        <f t="shared" si="156"/>
        <v>0</v>
      </c>
      <c r="AX123" s="331">
        <f t="shared" si="122"/>
        <v>0</v>
      </c>
      <c r="AY123" s="310">
        <f t="shared" si="157"/>
        <v>0</v>
      </c>
      <c r="AZ123" s="311">
        <f t="shared" si="158"/>
        <v>0</v>
      </c>
      <c r="BA123" s="308">
        <f t="shared" si="123"/>
        <v>0</v>
      </c>
      <c r="BF123" s="131">
        <f t="shared" si="124"/>
        <v>0</v>
      </c>
      <c r="BG123" s="131">
        <f t="shared" si="125"/>
        <v>0</v>
      </c>
      <c r="BH123" s="131">
        <f t="shared" si="126"/>
        <v>0</v>
      </c>
      <c r="BI123" s="131">
        <f t="shared" si="127"/>
        <v>0</v>
      </c>
      <c r="BJ123" s="131">
        <f t="shared" si="128"/>
        <v>0</v>
      </c>
      <c r="BK123" s="131">
        <f t="shared" si="129"/>
        <v>0</v>
      </c>
      <c r="BL123" s="131">
        <f t="shared" si="130"/>
        <v>0</v>
      </c>
      <c r="BM123" s="132"/>
      <c r="BN123" s="132"/>
      <c r="BO123" s="132"/>
      <c r="BP123" s="132"/>
      <c r="BQ123" s="132"/>
      <c r="BR123" s="132">
        <v>1</v>
      </c>
      <c r="BS123" s="132"/>
      <c r="BT123" s="131">
        <f t="shared" si="131"/>
        <v>0</v>
      </c>
      <c r="BU123" s="131">
        <f t="shared" si="132"/>
        <v>0</v>
      </c>
      <c r="BV123" s="131">
        <f t="shared" si="133"/>
        <v>0</v>
      </c>
      <c r="BW123" s="131">
        <f t="shared" si="134"/>
        <v>0</v>
      </c>
      <c r="BX123" s="131">
        <f t="shared" si="135"/>
        <v>0</v>
      </c>
      <c r="BY123" s="131">
        <f t="shared" si="136"/>
        <v>0</v>
      </c>
      <c r="BZ123" s="131">
        <f t="shared" si="137"/>
        <v>0</v>
      </c>
      <c r="CA123" s="131">
        <f t="shared" si="138"/>
        <v>0</v>
      </c>
      <c r="CB123" s="131">
        <f t="shared" si="139"/>
        <v>0</v>
      </c>
      <c r="CC123" s="131">
        <f t="shared" si="140"/>
        <v>0</v>
      </c>
      <c r="CD123" s="131">
        <f t="shared" si="141"/>
        <v>0</v>
      </c>
      <c r="CE123" s="131">
        <f t="shared" si="142"/>
        <v>0</v>
      </c>
      <c r="CF123" s="131">
        <f t="shared" si="143"/>
        <v>0</v>
      </c>
      <c r="CG123" s="131">
        <f t="shared" si="144"/>
        <v>0</v>
      </c>
      <c r="CH123" s="132"/>
      <c r="CI123" s="132"/>
      <c r="CJ123" s="132"/>
      <c r="CK123" s="132"/>
      <c r="CL123" s="132"/>
      <c r="CM123" s="132"/>
      <c r="CN123" s="132"/>
      <c r="CO123" s="132"/>
      <c r="CP123" s="132">
        <v>1</v>
      </c>
      <c r="CQ123" s="132"/>
      <c r="CR123" s="133"/>
      <c r="CS123" s="132"/>
      <c r="CT123" s="132"/>
      <c r="CU123" s="132"/>
      <c r="CW123" s="131">
        <v>4</v>
      </c>
      <c r="CX123" s="134">
        <f t="shared" si="145"/>
        <v>0</v>
      </c>
      <c r="CZ123" s="136">
        <v>1.63</v>
      </c>
      <c r="DA123" s="131">
        <f t="shared" ref="DA123:DA142" si="159">G123</f>
        <v>0</v>
      </c>
      <c r="DB123" s="131">
        <f t="shared" si="146"/>
        <v>0</v>
      </c>
    </row>
    <row r="124" spans="1:106" ht="18" customHeight="1">
      <c r="A124" s="142" t="s">
        <v>29076</v>
      </c>
      <c r="B124" s="142" t="s">
        <v>27939</v>
      </c>
      <c r="C124" s="123" t="s">
        <v>29011</v>
      </c>
      <c r="D124" s="143" t="s">
        <v>29077</v>
      </c>
      <c r="E124" s="1002" t="s">
        <v>28763</v>
      </c>
      <c r="F124" s="124">
        <v>1</v>
      </c>
      <c r="G124" s="124">
        <f t="shared" si="79"/>
        <v>0</v>
      </c>
      <c r="H124" s="793">
        <v>115</v>
      </c>
      <c r="I124" s="481">
        <f t="shared" si="147"/>
        <v>0</v>
      </c>
      <c r="J124" s="125">
        <f t="shared" si="81"/>
        <v>115</v>
      </c>
      <c r="K124" s="126">
        <f t="shared" si="119"/>
        <v>0</v>
      </c>
      <c r="L124" s="282"/>
      <c r="M124" s="436"/>
      <c r="N124" s="701"/>
      <c r="O124" s="703"/>
      <c r="P124" s="704"/>
      <c r="Q124" s="700"/>
      <c r="R124" s="705"/>
      <c r="S124" s="706"/>
      <c r="T124" s="438"/>
      <c r="U124" s="437"/>
      <c r="V124" s="702"/>
      <c r="W124" s="707"/>
      <c r="X124" s="434"/>
      <c r="Y124" s="277"/>
      <c r="Z124" s="435"/>
      <c r="AA124" s="277">
        <f t="shared" si="78"/>
        <v>0</v>
      </c>
      <c r="AB124" s="701"/>
      <c r="AC124" s="708"/>
      <c r="AD124" s="280">
        <f t="shared" si="83"/>
        <v>0</v>
      </c>
      <c r="AE124" s="676"/>
      <c r="AF124" s="280"/>
      <c r="AG124" s="277"/>
      <c r="AH124" s="420"/>
      <c r="AJ124" s="303">
        <f t="shared" si="120"/>
        <v>0</v>
      </c>
      <c r="AK124" s="272"/>
      <c r="AL124" s="304">
        <f t="shared" si="148"/>
        <v>0</v>
      </c>
      <c r="AM124" s="305">
        <f t="shared" si="149"/>
        <v>0</v>
      </c>
      <c r="AN124" s="275"/>
      <c r="AO124" s="347">
        <f t="shared" si="150"/>
        <v>0</v>
      </c>
      <c r="AP124" s="331">
        <f t="shared" si="151"/>
        <v>0</v>
      </c>
      <c r="AQ124" s="306">
        <f t="shared" si="152"/>
        <v>0</v>
      </c>
      <c r="AR124" s="307">
        <f t="shared" si="153"/>
        <v>0</v>
      </c>
      <c r="AS124" s="279"/>
      <c r="AT124" s="308">
        <f t="shared" si="154"/>
        <v>0</v>
      </c>
      <c r="AU124" s="309">
        <f t="shared" si="155"/>
        <v>0</v>
      </c>
      <c r="AV124" s="331"/>
      <c r="AW124" s="332">
        <f t="shared" si="156"/>
        <v>0</v>
      </c>
      <c r="AX124" s="331">
        <f t="shared" si="122"/>
        <v>0</v>
      </c>
      <c r="AY124" s="310">
        <f t="shared" si="157"/>
        <v>0</v>
      </c>
      <c r="AZ124" s="311">
        <f t="shared" si="158"/>
        <v>0</v>
      </c>
      <c r="BA124" s="308">
        <f t="shared" si="123"/>
        <v>0</v>
      </c>
      <c r="BF124" s="131">
        <f t="shared" si="124"/>
        <v>0</v>
      </c>
      <c r="BG124" s="131">
        <f t="shared" si="125"/>
        <v>0</v>
      </c>
      <c r="BH124" s="131">
        <f t="shared" si="126"/>
        <v>0</v>
      </c>
      <c r="BI124" s="131">
        <f t="shared" si="127"/>
        <v>0</v>
      </c>
      <c r="BJ124" s="131">
        <f t="shared" si="128"/>
        <v>0</v>
      </c>
      <c r="BK124" s="131">
        <f t="shared" si="129"/>
        <v>0</v>
      </c>
      <c r="BL124" s="131">
        <f t="shared" si="130"/>
        <v>0</v>
      </c>
      <c r="BM124" s="132"/>
      <c r="BN124" s="132"/>
      <c r="BO124" s="132"/>
      <c r="BP124" s="132"/>
      <c r="BQ124" s="132"/>
      <c r="BR124" s="132">
        <v>1</v>
      </c>
      <c r="BS124" s="132"/>
      <c r="BT124" s="131">
        <f t="shared" si="131"/>
        <v>0</v>
      </c>
      <c r="BU124" s="131">
        <f t="shared" si="132"/>
        <v>0</v>
      </c>
      <c r="BV124" s="131">
        <f t="shared" si="133"/>
        <v>0</v>
      </c>
      <c r="BW124" s="131">
        <f t="shared" si="134"/>
        <v>0</v>
      </c>
      <c r="BX124" s="131">
        <f t="shared" si="135"/>
        <v>0</v>
      </c>
      <c r="BY124" s="131">
        <f t="shared" si="136"/>
        <v>0</v>
      </c>
      <c r="BZ124" s="131">
        <f t="shared" si="137"/>
        <v>0</v>
      </c>
      <c r="CA124" s="131">
        <f t="shared" si="138"/>
        <v>0</v>
      </c>
      <c r="CB124" s="131">
        <f t="shared" si="139"/>
        <v>0</v>
      </c>
      <c r="CC124" s="131">
        <f t="shared" si="140"/>
        <v>0</v>
      </c>
      <c r="CD124" s="131">
        <f t="shared" si="141"/>
        <v>0</v>
      </c>
      <c r="CE124" s="131">
        <f t="shared" si="142"/>
        <v>0</v>
      </c>
      <c r="CF124" s="131">
        <f t="shared" si="143"/>
        <v>0</v>
      </c>
      <c r="CG124" s="131">
        <f t="shared" si="144"/>
        <v>0</v>
      </c>
      <c r="CH124" s="132"/>
      <c r="CI124" s="132"/>
      <c r="CJ124" s="132"/>
      <c r="CK124" s="132"/>
      <c r="CL124" s="132"/>
      <c r="CM124" s="132"/>
      <c r="CN124" s="132"/>
      <c r="CO124" s="132"/>
      <c r="CP124" s="132">
        <v>1</v>
      </c>
      <c r="CQ124" s="132"/>
      <c r="CR124" s="133"/>
      <c r="CS124" s="132"/>
      <c r="CT124" s="132"/>
      <c r="CU124" s="132"/>
      <c r="CW124" s="131">
        <v>4</v>
      </c>
      <c r="CX124" s="134">
        <f t="shared" si="145"/>
        <v>0</v>
      </c>
      <c r="CZ124" s="136">
        <v>1.6579999999999999</v>
      </c>
      <c r="DA124" s="131">
        <f t="shared" si="159"/>
        <v>0</v>
      </c>
      <c r="DB124" s="131">
        <f t="shared" si="146"/>
        <v>0</v>
      </c>
    </row>
    <row r="125" spans="1:106" ht="18" customHeight="1">
      <c r="A125" s="142" t="s">
        <v>29078</v>
      </c>
      <c r="B125" s="142" t="s">
        <v>27940</v>
      </c>
      <c r="C125" s="123" t="s">
        <v>29011</v>
      </c>
      <c r="D125" s="143" t="s">
        <v>29079</v>
      </c>
      <c r="E125" s="1002" t="s">
        <v>28763</v>
      </c>
      <c r="F125" s="124">
        <v>1</v>
      </c>
      <c r="G125" s="124">
        <f t="shared" si="79"/>
        <v>0</v>
      </c>
      <c r="H125" s="793">
        <v>115</v>
      </c>
      <c r="I125" s="481">
        <f t="shared" si="147"/>
        <v>0</v>
      </c>
      <c r="J125" s="125">
        <f t="shared" si="81"/>
        <v>115</v>
      </c>
      <c r="K125" s="126">
        <f t="shared" si="119"/>
        <v>0</v>
      </c>
      <c r="L125" s="282"/>
      <c r="M125" s="436"/>
      <c r="N125" s="701"/>
      <c r="O125" s="703"/>
      <c r="P125" s="704"/>
      <c r="Q125" s="700"/>
      <c r="R125" s="705"/>
      <c r="S125" s="706"/>
      <c r="T125" s="438"/>
      <c r="U125" s="437"/>
      <c r="V125" s="702"/>
      <c r="W125" s="707"/>
      <c r="X125" s="434"/>
      <c r="Y125" s="277"/>
      <c r="Z125" s="435"/>
      <c r="AA125" s="277">
        <f t="shared" si="78"/>
        <v>0</v>
      </c>
      <c r="AB125" s="701"/>
      <c r="AC125" s="708"/>
      <c r="AD125" s="280">
        <f t="shared" si="83"/>
        <v>0</v>
      </c>
      <c r="AE125" s="676"/>
      <c r="AF125" s="280"/>
      <c r="AG125" s="277"/>
      <c r="AH125" s="420"/>
      <c r="AJ125" s="303">
        <f t="shared" si="120"/>
        <v>0</v>
      </c>
      <c r="AK125" s="272"/>
      <c r="AL125" s="304">
        <f t="shared" si="148"/>
        <v>0</v>
      </c>
      <c r="AM125" s="305">
        <f t="shared" si="149"/>
        <v>0</v>
      </c>
      <c r="AN125" s="275"/>
      <c r="AO125" s="347">
        <f t="shared" si="150"/>
        <v>0</v>
      </c>
      <c r="AP125" s="331">
        <f t="shared" si="151"/>
        <v>0</v>
      </c>
      <c r="AQ125" s="306">
        <f t="shared" si="152"/>
        <v>0</v>
      </c>
      <c r="AR125" s="307">
        <f t="shared" si="153"/>
        <v>0</v>
      </c>
      <c r="AS125" s="279"/>
      <c r="AT125" s="308">
        <f t="shared" si="154"/>
        <v>0</v>
      </c>
      <c r="AU125" s="309">
        <f t="shared" si="155"/>
        <v>0</v>
      </c>
      <c r="AV125" s="331"/>
      <c r="AW125" s="332">
        <f t="shared" si="156"/>
        <v>0</v>
      </c>
      <c r="AX125" s="331">
        <f t="shared" si="122"/>
        <v>0</v>
      </c>
      <c r="AY125" s="310">
        <f t="shared" si="157"/>
        <v>0</v>
      </c>
      <c r="AZ125" s="311">
        <f t="shared" si="158"/>
        <v>0</v>
      </c>
      <c r="BA125" s="308">
        <f t="shared" si="123"/>
        <v>0</v>
      </c>
      <c r="BF125" s="131">
        <f t="shared" si="124"/>
        <v>0</v>
      </c>
      <c r="BG125" s="131">
        <f t="shared" si="125"/>
        <v>0</v>
      </c>
      <c r="BH125" s="131">
        <f t="shared" si="126"/>
        <v>0</v>
      </c>
      <c r="BI125" s="131">
        <f t="shared" si="127"/>
        <v>0</v>
      </c>
      <c r="BJ125" s="131">
        <f t="shared" si="128"/>
        <v>0</v>
      </c>
      <c r="BK125" s="131">
        <f t="shared" si="129"/>
        <v>0</v>
      </c>
      <c r="BL125" s="131">
        <f t="shared" si="130"/>
        <v>0</v>
      </c>
      <c r="BM125" s="132"/>
      <c r="BN125" s="132"/>
      <c r="BO125" s="132"/>
      <c r="BP125" s="132"/>
      <c r="BQ125" s="132"/>
      <c r="BR125" s="132">
        <v>1</v>
      </c>
      <c r="BS125" s="132"/>
      <c r="BT125" s="131">
        <f t="shared" si="131"/>
        <v>0</v>
      </c>
      <c r="BU125" s="131">
        <f t="shared" si="132"/>
        <v>0</v>
      </c>
      <c r="BV125" s="131">
        <f t="shared" si="133"/>
        <v>0</v>
      </c>
      <c r="BW125" s="131">
        <f t="shared" si="134"/>
        <v>0</v>
      </c>
      <c r="BX125" s="131">
        <f t="shared" si="135"/>
        <v>0</v>
      </c>
      <c r="BY125" s="131">
        <f t="shared" si="136"/>
        <v>0</v>
      </c>
      <c r="BZ125" s="131">
        <f t="shared" si="137"/>
        <v>0</v>
      </c>
      <c r="CA125" s="131">
        <f t="shared" si="138"/>
        <v>0</v>
      </c>
      <c r="CB125" s="131">
        <f t="shared" si="139"/>
        <v>0</v>
      </c>
      <c r="CC125" s="131">
        <f t="shared" si="140"/>
        <v>0</v>
      </c>
      <c r="CD125" s="131">
        <f t="shared" si="141"/>
        <v>0</v>
      </c>
      <c r="CE125" s="131">
        <f t="shared" si="142"/>
        <v>0</v>
      </c>
      <c r="CF125" s="131">
        <f t="shared" si="143"/>
        <v>0</v>
      </c>
      <c r="CG125" s="131">
        <f t="shared" si="144"/>
        <v>0</v>
      </c>
      <c r="CH125" s="132"/>
      <c r="CI125" s="132"/>
      <c r="CJ125" s="132"/>
      <c r="CK125" s="132"/>
      <c r="CL125" s="132"/>
      <c r="CM125" s="132"/>
      <c r="CN125" s="132">
        <v>1</v>
      </c>
      <c r="CO125" s="132"/>
      <c r="CP125" s="132"/>
      <c r="CQ125" s="132"/>
      <c r="CR125" s="133"/>
      <c r="CS125" s="132"/>
      <c r="CT125" s="132"/>
      <c r="CU125" s="132"/>
      <c r="CW125" s="131">
        <v>5</v>
      </c>
      <c r="CX125" s="134">
        <f t="shared" si="145"/>
        <v>0</v>
      </c>
      <c r="CZ125" s="136">
        <v>1.4350000000000001</v>
      </c>
      <c r="DA125" s="131">
        <f t="shared" si="159"/>
        <v>0</v>
      </c>
      <c r="DB125" s="131">
        <f t="shared" si="146"/>
        <v>0</v>
      </c>
    </row>
    <row r="126" spans="1:106" ht="18" customHeight="1">
      <c r="A126" s="142" t="s">
        <v>29080</v>
      </c>
      <c r="B126" s="142" t="s">
        <v>27941</v>
      </c>
      <c r="C126" s="123" t="s">
        <v>29011</v>
      </c>
      <c r="D126" s="143" t="s">
        <v>29081</v>
      </c>
      <c r="E126" s="1002" t="s">
        <v>28763</v>
      </c>
      <c r="F126" s="124">
        <v>1</v>
      </c>
      <c r="G126" s="124">
        <f t="shared" si="79"/>
        <v>0</v>
      </c>
      <c r="H126" s="793">
        <v>150</v>
      </c>
      <c r="I126" s="481">
        <f t="shared" si="147"/>
        <v>0</v>
      </c>
      <c r="J126" s="125">
        <f t="shared" si="81"/>
        <v>150</v>
      </c>
      <c r="K126" s="126">
        <f t="shared" si="119"/>
        <v>0</v>
      </c>
      <c r="L126" s="282"/>
      <c r="M126" s="436"/>
      <c r="N126" s="701"/>
      <c r="O126" s="703"/>
      <c r="P126" s="704"/>
      <c r="Q126" s="700"/>
      <c r="R126" s="705"/>
      <c r="S126" s="706"/>
      <c r="T126" s="438"/>
      <c r="U126" s="437"/>
      <c r="V126" s="702"/>
      <c r="W126" s="707"/>
      <c r="X126" s="434"/>
      <c r="Y126" s="277"/>
      <c r="Z126" s="435"/>
      <c r="AA126" s="277">
        <f t="shared" si="78"/>
        <v>0</v>
      </c>
      <c r="AB126" s="701"/>
      <c r="AC126" s="708"/>
      <c r="AD126" s="280">
        <f t="shared" si="83"/>
        <v>0</v>
      </c>
      <c r="AE126" s="676"/>
      <c r="AF126" s="280"/>
      <c r="AG126" s="277"/>
      <c r="AH126" s="420"/>
      <c r="AJ126" s="303">
        <f t="shared" si="120"/>
        <v>0</v>
      </c>
      <c r="AK126" s="272"/>
      <c r="AL126" s="304">
        <f t="shared" si="148"/>
        <v>0</v>
      </c>
      <c r="AM126" s="305">
        <f t="shared" si="149"/>
        <v>0</v>
      </c>
      <c r="AN126" s="275"/>
      <c r="AO126" s="347">
        <f t="shared" si="150"/>
        <v>0</v>
      </c>
      <c r="AP126" s="331">
        <f t="shared" si="151"/>
        <v>0</v>
      </c>
      <c r="AQ126" s="306">
        <f t="shared" si="152"/>
        <v>0</v>
      </c>
      <c r="AR126" s="307">
        <f t="shared" si="153"/>
        <v>0</v>
      </c>
      <c r="AS126" s="279"/>
      <c r="AT126" s="308">
        <f t="shared" si="154"/>
        <v>0</v>
      </c>
      <c r="AU126" s="309">
        <f t="shared" si="155"/>
        <v>0</v>
      </c>
      <c r="AV126" s="331"/>
      <c r="AW126" s="332">
        <f t="shared" si="156"/>
        <v>0</v>
      </c>
      <c r="AX126" s="331">
        <f t="shared" si="122"/>
        <v>0</v>
      </c>
      <c r="AY126" s="310">
        <f t="shared" si="157"/>
        <v>0</v>
      </c>
      <c r="AZ126" s="311">
        <f t="shared" si="158"/>
        <v>0</v>
      </c>
      <c r="BA126" s="308">
        <f t="shared" si="123"/>
        <v>0</v>
      </c>
      <c r="BF126" s="131">
        <f t="shared" si="124"/>
        <v>0</v>
      </c>
      <c r="BG126" s="131">
        <f t="shared" si="125"/>
        <v>0</v>
      </c>
      <c r="BH126" s="131">
        <f t="shared" si="126"/>
        <v>0</v>
      </c>
      <c r="BI126" s="131">
        <f t="shared" si="127"/>
        <v>0</v>
      </c>
      <c r="BJ126" s="131">
        <f t="shared" si="128"/>
        <v>0</v>
      </c>
      <c r="BK126" s="131">
        <f t="shared" si="129"/>
        <v>0</v>
      </c>
      <c r="BL126" s="131">
        <f t="shared" si="130"/>
        <v>0</v>
      </c>
      <c r="BM126" s="132"/>
      <c r="BN126" s="132"/>
      <c r="BO126" s="132"/>
      <c r="BP126" s="132"/>
      <c r="BQ126" s="132"/>
      <c r="BR126" s="132"/>
      <c r="BS126" s="132">
        <v>1</v>
      </c>
      <c r="BT126" s="131">
        <f t="shared" si="131"/>
        <v>0</v>
      </c>
      <c r="BU126" s="131">
        <f t="shared" si="132"/>
        <v>0</v>
      </c>
      <c r="BV126" s="131">
        <f t="shared" si="133"/>
        <v>0</v>
      </c>
      <c r="BW126" s="131">
        <f t="shared" si="134"/>
        <v>0</v>
      </c>
      <c r="BX126" s="131">
        <f t="shared" si="135"/>
        <v>0</v>
      </c>
      <c r="BY126" s="131">
        <f t="shared" si="136"/>
        <v>0</v>
      </c>
      <c r="BZ126" s="131">
        <f t="shared" si="137"/>
        <v>0</v>
      </c>
      <c r="CA126" s="131">
        <f t="shared" si="138"/>
        <v>0</v>
      </c>
      <c r="CB126" s="131">
        <f t="shared" si="139"/>
        <v>0</v>
      </c>
      <c r="CC126" s="131">
        <f t="shared" si="140"/>
        <v>0</v>
      </c>
      <c r="CD126" s="131">
        <f t="shared" si="141"/>
        <v>0</v>
      </c>
      <c r="CE126" s="131">
        <f t="shared" si="142"/>
        <v>0</v>
      </c>
      <c r="CF126" s="131">
        <f t="shared" si="143"/>
        <v>0</v>
      </c>
      <c r="CG126" s="131">
        <f t="shared" si="144"/>
        <v>0</v>
      </c>
      <c r="CH126" s="132"/>
      <c r="CI126" s="132"/>
      <c r="CJ126" s="132"/>
      <c r="CK126" s="132"/>
      <c r="CL126" s="132"/>
      <c r="CM126" s="132"/>
      <c r="CN126" s="132"/>
      <c r="CO126" s="132"/>
      <c r="CP126" s="132">
        <v>1</v>
      </c>
      <c r="CQ126" s="132"/>
      <c r="CR126" s="133"/>
      <c r="CS126" s="132"/>
      <c r="CT126" s="132"/>
      <c r="CU126" s="132"/>
      <c r="CW126" s="131">
        <v>6</v>
      </c>
      <c r="CX126" s="134">
        <f t="shared" si="145"/>
        <v>0</v>
      </c>
      <c r="CZ126" s="136">
        <v>2.286</v>
      </c>
      <c r="DA126" s="131">
        <f t="shared" si="159"/>
        <v>0</v>
      </c>
      <c r="DB126" s="131">
        <f t="shared" si="146"/>
        <v>0</v>
      </c>
    </row>
    <row r="127" spans="1:106" ht="18" customHeight="1">
      <c r="A127" s="142" t="s">
        <v>29082</v>
      </c>
      <c r="B127" s="142" t="s">
        <v>27942</v>
      </c>
      <c r="C127" s="123" t="s">
        <v>29011</v>
      </c>
      <c r="D127" s="143" t="s">
        <v>29083</v>
      </c>
      <c r="E127" s="1002" t="s">
        <v>28761</v>
      </c>
      <c r="F127" s="124">
        <v>1</v>
      </c>
      <c r="G127" s="124">
        <f t="shared" si="79"/>
        <v>0</v>
      </c>
      <c r="H127" s="794">
        <v>270</v>
      </c>
      <c r="I127" s="481">
        <f t="shared" si="147"/>
        <v>0</v>
      </c>
      <c r="J127" s="125">
        <f t="shared" si="81"/>
        <v>270</v>
      </c>
      <c r="K127" s="126">
        <f t="shared" si="119"/>
        <v>0</v>
      </c>
      <c r="L127" s="282"/>
      <c r="M127" s="436"/>
      <c r="N127" s="701"/>
      <c r="O127" s="703"/>
      <c r="P127" s="704"/>
      <c r="Q127" s="700"/>
      <c r="R127" s="705"/>
      <c r="S127" s="706"/>
      <c r="T127" s="438"/>
      <c r="U127" s="437"/>
      <c r="V127" s="702"/>
      <c r="W127" s="707"/>
      <c r="X127" s="434"/>
      <c r="Y127" s="277"/>
      <c r="Z127" s="435"/>
      <c r="AA127" s="277">
        <f t="shared" si="78"/>
        <v>0</v>
      </c>
      <c r="AB127" s="701"/>
      <c r="AC127" s="708"/>
      <c r="AD127" s="280">
        <f t="shared" si="83"/>
        <v>0</v>
      </c>
      <c r="AE127" s="676"/>
      <c r="AF127" s="280"/>
      <c r="AG127" s="277"/>
      <c r="AH127" s="420"/>
      <c r="AJ127" s="303">
        <f t="shared" si="120"/>
        <v>0</v>
      </c>
      <c r="AK127" s="272"/>
      <c r="AL127" s="304">
        <f t="shared" si="148"/>
        <v>0</v>
      </c>
      <c r="AM127" s="305">
        <f t="shared" si="149"/>
        <v>0</v>
      </c>
      <c r="AN127" s="275"/>
      <c r="AO127" s="347">
        <f t="shared" si="150"/>
        <v>0</v>
      </c>
      <c r="AP127" s="331">
        <f t="shared" si="151"/>
        <v>0</v>
      </c>
      <c r="AQ127" s="306">
        <f t="shared" si="152"/>
        <v>0</v>
      </c>
      <c r="AR127" s="307">
        <f t="shared" si="153"/>
        <v>0</v>
      </c>
      <c r="AS127" s="279"/>
      <c r="AT127" s="308">
        <f t="shared" si="154"/>
        <v>0</v>
      </c>
      <c r="AU127" s="309">
        <f t="shared" si="155"/>
        <v>0</v>
      </c>
      <c r="AV127" s="331"/>
      <c r="AW127" s="332">
        <f t="shared" si="156"/>
        <v>0</v>
      </c>
      <c r="AX127" s="331">
        <f t="shared" si="122"/>
        <v>0</v>
      </c>
      <c r="AY127" s="310">
        <f t="shared" si="157"/>
        <v>0</v>
      </c>
      <c r="AZ127" s="311">
        <f t="shared" si="158"/>
        <v>0</v>
      </c>
      <c r="BA127" s="308">
        <f t="shared" si="123"/>
        <v>0</v>
      </c>
      <c r="BF127" s="131">
        <f t="shared" si="124"/>
        <v>0</v>
      </c>
      <c r="BG127" s="131">
        <f t="shared" si="125"/>
        <v>0</v>
      </c>
      <c r="BH127" s="131">
        <f t="shared" si="126"/>
        <v>0</v>
      </c>
      <c r="BI127" s="131">
        <f t="shared" si="127"/>
        <v>0</v>
      </c>
      <c r="BJ127" s="131">
        <f t="shared" si="128"/>
        <v>0</v>
      </c>
      <c r="BK127" s="131">
        <f t="shared" si="129"/>
        <v>0</v>
      </c>
      <c r="BL127" s="131">
        <f t="shared" si="130"/>
        <v>0</v>
      </c>
      <c r="BM127" s="132"/>
      <c r="BN127" s="132"/>
      <c r="BO127" s="132"/>
      <c r="BP127" s="132"/>
      <c r="BQ127" s="132"/>
      <c r="BR127" s="132"/>
      <c r="BS127" s="132">
        <v>1</v>
      </c>
      <c r="BT127" s="131">
        <f t="shared" si="131"/>
        <v>0</v>
      </c>
      <c r="BU127" s="131">
        <f t="shared" si="132"/>
        <v>0</v>
      </c>
      <c r="BV127" s="131">
        <f t="shared" si="133"/>
        <v>0</v>
      </c>
      <c r="BW127" s="131">
        <f t="shared" si="134"/>
        <v>0</v>
      </c>
      <c r="BX127" s="131">
        <f t="shared" si="135"/>
        <v>0</v>
      </c>
      <c r="BY127" s="131">
        <f t="shared" si="136"/>
        <v>0</v>
      </c>
      <c r="BZ127" s="131">
        <f t="shared" si="137"/>
        <v>0</v>
      </c>
      <c r="CA127" s="131">
        <f t="shared" si="138"/>
        <v>0</v>
      </c>
      <c r="CB127" s="131">
        <f t="shared" si="139"/>
        <v>0</v>
      </c>
      <c r="CC127" s="131">
        <f t="shared" si="140"/>
        <v>0</v>
      </c>
      <c r="CD127" s="131">
        <f t="shared" si="141"/>
        <v>0</v>
      </c>
      <c r="CE127" s="131">
        <f t="shared" si="142"/>
        <v>0</v>
      </c>
      <c r="CF127" s="131">
        <f t="shared" si="143"/>
        <v>0</v>
      </c>
      <c r="CG127" s="131">
        <f t="shared" si="144"/>
        <v>0</v>
      </c>
      <c r="CH127" s="132"/>
      <c r="CI127" s="132"/>
      <c r="CJ127" s="132"/>
      <c r="CK127" s="132"/>
      <c r="CL127" s="132"/>
      <c r="CM127" s="132"/>
      <c r="CN127" s="132"/>
      <c r="CO127" s="132"/>
      <c r="CP127" s="132"/>
      <c r="CQ127" s="132">
        <v>1</v>
      </c>
      <c r="CR127" s="133"/>
      <c r="CS127" s="132"/>
      <c r="CT127" s="132"/>
      <c r="CU127" s="132"/>
      <c r="CW127" s="131">
        <v>6</v>
      </c>
      <c r="CX127" s="134">
        <f t="shared" si="145"/>
        <v>0</v>
      </c>
      <c r="CZ127" s="136">
        <v>4.242</v>
      </c>
      <c r="DA127" s="131">
        <f t="shared" si="159"/>
        <v>0</v>
      </c>
      <c r="DB127" s="131">
        <f t="shared" si="146"/>
        <v>0</v>
      </c>
    </row>
    <row r="128" spans="1:106" ht="18" customHeight="1">
      <c r="A128" s="142" t="s">
        <v>29084</v>
      </c>
      <c r="B128" s="142" t="s">
        <v>27943</v>
      </c>
      <c r="C128" s="123" t="s">
        <v>29011</v>
      </c>
      <c r="D128" s="143" t="s">
        <v>29085</v>
      </c>
      <c r="E128" s="1002" t="s">
        <v>28761</v>
      </c>
      <c r="F128" s="124">
        <v>1</v>
      </c>
      <c r="G128" s="124">
        <f t="shared" si="79"/>
        <v>0</v>
      </c>
      <c r="H128" s="794">
        <v>300</v>
      </c>
      <c r="I128" s="481">
        <f t="shared" si="147"/>
        <v>0</v>
      </c>
      <c r="J128" s="125">
        <f t="shared" si="81"/>
        <v>300</v>
      </c>
      <c r="K128" s="126">
        <f t="shared" si="119"/>
        <v>0</v>
      </c>
      <c r="L128" s="282"/>
      <c r="M128" s="436"/>
      <c r="N128" s="701"/>
      <c r="O128" s="703"/>
      <c r="P128" s="704"/>
      <c r="Q128" s="700"/>
      <c r="R128" s="705"/>
      <c r="S128" s="706"/>
      <c r="T128" s="438"/>
      <c r="U128" s="437"/>
      <c r="V128" s="702"/>
      <c r="W128" s="707"/>
      <c r="X128" s="434"/>
      <c r="Y128" s="277"/>
      <c r="Z128" s="435"/>
      <c r="AA128" s="277">
        <f t="shared" si="78"/>
        <v>0</v>
      </c>
      <c r="AB128" s="701"/>
      <c r="AC128" s="708"/>
      <c r="AD128" s="280">
        <f t="shared" si="83"/>
        <v>0</v>
      </c>
      <c r="AE128" s="676"/>
      <c r="AF128" s="280"/>
      <c r="AG128" s="277"/>
      <c r="AH128" s="420"/>
      <c r="AJ128" s="303">
        <f t="shared" si="120"/>
        <v>0</v>
      </c>
      <c r="AK128" s="272"/>
      <c r="AL128" s="304">
        <f t="shared" si="148"/>
        <v>0</v>
      </c>
      <c r="AM128" s="305">
        <f t="shared" si="149"/>
        <v>0</v>
      </c>
      <c r="AN128" s="275"/>
      <c r="AO128" s="347">
        <f t="shared" si="150"/>
        <v>0</v>
      </c>
      <c r="AP128" s="331">
        <f t="shared" si="151"/>
        <v>0</v>
      </c>
      <c r="AQ128" s="306">
        <f t="shared" si="152"/>
        <v>0</v>
      </c>
      <c r="AR128" s="307">
        <f t="shared" si="153"/>
        <v>0</v>
      </c>
      <c r="AS128" s="279"/>
      <c r="AT128" s="308">
        <f t="shared" si="154"/>
        <v>0</v>
      </c>
      <c r="AU128" s="309">
        <f t="shared" si="155"/>
        <v>0</v>
      </c>
      <c r="AV128" s="331"/>
      <c r="AW128" s="332">
        <f t="shared" si="156"/>
        <v>0</v>
      </c>
      <c r="AX128" s="331">
        <f t="shared" si="122"/>
        <v>0</v>
      </c>
      <c r="AY128" s="310">
        <f t="shared" si="157"/>
        <v>0</v>
      </c>
      <c r="AZ128" s="311">
        <f t="shared" si="158"/>
        <v>0</v>
      </c>
      <c r="BA128" s="308">
        <f t="shared" si="123"/>
        <v>0</v>
      </c>
      <c r="BF128" s="131">
        <f t="shared" si="124"/>
        <v>0</v>
      </c>
      <c r="BG128" s="131">
        <f t="shared" si="125"/>
        <v>0</v>
      </c>
      <c r="BH128" s="131">
        <f t="shared" si="126"/>
        <v>0</v>
      </c>
      <c r="BI128" s="131">
        <f t="shared" si="127"/>
        <v>0</v>
      </c>
      <c r="BJ128" s="131">
        <f t="shared" si="128"/>
        <v>0</v>
      </c>
      <c r="BK128" s="131">
        <f t="shared" si="129"/>
        <v>0</v>
      </c>
      <c r="BL128" s="131">
        <f t="shared" si="130"/>
        <v>0</v>
      </c>
      <c r="BM128" s="132"/>
      <c r="BN128" s="132"/>
      <c r="BO128" s="132"/>
      <c r="BP128" s="132"/>
      <c r="BQ128" s="132"/>
      <c r="BR128" s="132"/>
      <c r="BS128" s="132">
        <v>1</v>
      </c>
      <c r="BT128" s="131">
        <f t="shared" si="131"/>
        <v>0</v>
      </c>
      <c r="BU128" s="131">
        <f t="shared" si="132"/>
        <v>0</v>
      </c>
      <c r="BV128" s="131">
        <f t="shared" si="133"/>
        <v>0</v>
      </c>
      <c r="BW128" s="131">
        <f t="shared" si="134"/>
        <v>0</v>
      </c>
      <c r="BX128" s="131">
        <f t="shared" si="135"/>
        <v>0</v>
      </c>
      <c r="BY128" s="131">
        <f t="shared" si="136"/>
        <v>0</v>
      </c>
      <c r="BZ128" s="131">
        <f t="shared" si="137"/>
        <v>0</v>
      </c>
      <c r="CA128" s="131">
        <f t="shared" si="138"/>
        <v>0</v>
      </c>
      <c r="CB128" s="131">
        <f t="shared" si="139"/>
        <v>0</v>
      </c>
      <c r="CC128" s="131">
        <f t="shared" si="140"/>
        <v>0</v>
      </c>
      <c r="CD128" s="131">
        <f t="shared" si="141"/>
        <v>0</v>
      </c>
      <c r="CE128" s="131">
        <f t="shared" si="142"/>
        <v>0</v>
      </c>
      <c r="CF128" s="131">
        <f t="shared" si="143"/>
        <v>0</v>
      </c>
      <c r="CG128" s="131">
        <f t="shared" si="144"/>
        <v>0</v>
      </c>
      <c r="CH128" s="132"/>
      <c r="CI128" s="132"/>
      <c r="CJ128" s="132"/>
      <c r="CK128" s="132"/>
      <c r="CL128" s="132"/>
      <c r="CM128" s="132"/>
      <c r="CN128" s="132"/>
      <c r="CO128" s="132"/>
      <c r="CP128" s="132"/>
      <c r="CQ128" s="132"/>
      <c r="CR128" s="133"/>
      <c r="CS128" s="132"/>
      <c r="CT128" s="132">
        <v>1</v>
      </c>
      <c r="CU128" s="132"/>
      <c r="CW128" s="131">
        <v>8</v>
      </c>
      <c r="CX128" s="134">
        <f t="shared" si="145"/>
        <v>0</v>
      </c>
      <c r="CZ128" s="136">
        <v>4.7549999999999999</v>
      </c>
      <c r="DA128" s="131">
        <f t="shared" si="159"/>
        <v>0</v>
      </c>
      <c r="DB128" s="131">
        <f t="shared" si="146"/>
        <v>0</v>
      </c>
    </row>
    <row r="129" spans="1:106" ht="18" customHeight="1">
      <c r="A129" s="142" t="s">
        <v>29086</v>
      </c>
      <c r="B129" s="142" t="s">
        <v>27944</v>
      </c>
      <c r="C129" s="123" t="s">
        <v>29011</v>
      </c>
      <c r="D129" s="143" t="s">
        <v>29087</v>
      </c>
      <c r="E129" s="1002" t="s">
        <v>28761</v>
      </c>
      <c r="F129" s="124">
        <v>1</v>
      </c>
      <c r="G129" s="124">
        <f t="shared" si="79"/>
        <v>0</v>
      </c>
      <c r="H129" s="794">
        <v>280</v>
      </c>
      <c r="I129" s="481">
        <f t="shared" si="147"/>
        <v>0</v>
      </c>
      <c r="J129" s="125">
        <f t="shared" si="81"/>
        <v>280</v>
      </c>
      <c r="K129" s="126">
        <f t="shared" si="119"/>
        <v>0</v>
      </c>
      <c r="L129" s="282"/>
      <c r="M129" s="436"/>
      <c r="N129" s="701"/>
      <c r="O129" s="703"/>
      <c r="P129" s="704"/>
      <c r="Q129" s="700"/>
      <c r="R129" s="705"/>
      <c r="S129" s="706"/>
      <c r="T129" s="438"/>
      <c r="U129" s="437"/>
      <c r="V129" s="702"/>
      <c r="W129" s="707"/>
      <c r="X129" s="434"/>
      <c r="Y129" s="277"/>
      <c r="Z129" s="435"/>
      <c r="AA129" s="277">
        <f t="shared" si="78"/>
        <v>0</v>
      </c>
      <c r="AB129" s="701"/>
      <c r="AC129" s="708"/>
      <c r="AD129" s="280">
        <f t="shared" si="83"/>
        <v>0</v>
      </c>
      <c r="AE129" s="676"/>
      <c r="AF129" s="280"/>
      <c r="AG129" s="277"/>
      <c r="AH129" s="420"/>
      <c r="AJ129" s="303">
        <f t="shared" si="120"/>
        <v>0</v>
      </c>
      <c r="AK129" s="272"/>
      <c r="AL129" s="304">
        <f t="shared" si="148"/>
        <v>0</v>
      </c>
      <c r="AM129" s="305">
        <f t="shared" si="149"/>
        <v>0</v>
      </c>
      <c r="AN129" s="275"/>
      <c r="AO129" s="347">
        <f t="shared" si="150"/>
        <v>0</v>
      </c>
      <c r="AP129" s="331">
        <f t="shared" si="151"/>
        <v>0</v>
      </c>
      <c r="AQ129" s="306">
        <f t="shared" si="152"/>
        <v>0</v>
      </c>
      <c r="AR129" s="307">
        <f t="shared" si="153"/>
        <v>0</v>
      </c>
      <c r="AS129" s="279"/>
      <c r="AT129" s="308">
        <f t="shared" si="154"/>
        <v>0</v>
      </c>
      <c r="AU129" s="309">
        <f t="shared" si="155"/>
        <v>0</v>
      </c>
      <c r="AV129" s="331"/>
      <c r="AW129" s="332">
        <f t="shared" si="156"/>
        <v>0</v>
      </c>
      <c r="AX129" s="331">
        <f t="shared" si="122"/>
        <v>0</v>
      </c>
      <c r="AY129" s="310">
        <f t="shared" si="157"/>
        <v>0</v>
      </c>
      <c r="AZ129" s="311">
        <f t="shared" si="158"/>
        <v>0</v>
      </c>
      <c r="BA129" s="308">
        <f t="shared" si="123"/>
        <v>0</v>
      </c>
      <c r="BF129" s="131">
        <f t="shared" si="124"/>
        <v>0</v>
      </c>
      <c r="BG129" s="131">
        <f t="shared" si="125"/>
        <v>0</v>
      </c>
      <c r="BH129" s="131">
        <f t="shared" si="126"/>
        <v>0</v>
      </c>
      <c r="BI129" s="131">
        <f t="shared" si="127"/>
        <v>0</v>
      </c>
      <c r="BJ129" s="131">
        <f t="shared" si="128"/>
        <v>0</v>
      </c>
      <c r="BK129" s="131">
        <f t="shared" si="129"/>
        <v>0</v>
      </c>
      <c r="BL129" s="131">
        <f t="shared" si="130"/>
        <v>0</v>
      </c>
      <c r="BM129" s="132"/>
      <c r="BN129" s="132"/>
      <c r="BO129" s="132"/>
      <c r="BP129" s="132"/>
      <c r="BQ129" s="132"/>
      <c r="BR129" s="132"/>
      <c r="BS129" s="132">
        <v>1</v>
      </c>
      <c r="BT129" s="131">
        <f t="shared" si="131"/>
        <v>0</v>
      </c>
      <c r="BU129" s="131">
        <f t="shared" si="132"/>
        <v>0</v>
      </c>
      <c r="BV129" s="131">
        <f t="shared" si="133"/>
        <v>0</v>
      </c>
      <c r="BW129" s="131">
        <f t="shared" si="134"/>
        <v>0</v>
      </c>
      <c r="BX129" s="131">
        <f t="shared" si="135"/>
        <v>0</v>
      </c>
      <c r="BY129" s="131">
        <f t="shared" si="136"/>
        <v>0</v>
      </c>
      <c r="BZ129" s="131">
        <f t="shared" si="137"/>
        <v>0</v>
      </c>
      <c r="CA129" s="131">
        <f t="shared" si="138"/>
        <v>0</v>
      </c>
      <c r="CB129" s="131">
        <f t="shared" si="139"/>
        <v>0</v>
      </c>
      <c r="CC129" s="131">
        <f t="shared" si="140"/>
        <v>0</v>
      </c>
      <c r="CD129" s="131">
        <f t="shared" si="141"/>
        <v>0</v>
      </c>
      <c r="CE129" s="131">
        <f t="shared" si="142"/>
        <v>0</v>
      </c>
      <c r="CF129" s="131">
        <f t="shared" si="143"/>
        <v>0</v>
      </c>
      <c r="CG129" s="131">
        <f t="shared" si="144"/>
        <v>0</v>
      </c>
      <c r="CH129" s="132"/>
      <c r="CI129" s="132"/>
      <c r="CJ129" s="132"/>
      <c r="CK129" s="132"/>
      <c r="CL129" s="132"/>
      <c r="CM129" s="132"/>
      <c r="CN129" s="132"/>
      <c r="CO129" s="132"/>
      <c r="CP129" s="132"/>
      <c r="CQ129" s="132">
        <v>1</v>
      </c>
      <c r="CR129" s="133"/>
      <c r="CS129" s="132"/>
      <c r="CT129" s="132"/>
      <c r="CU129" s="132"/>
      <c r="CW129" s="131">
        <v>8</v>
      </c>
      <c r="CX129" s="134">
        <f t="shared" si="145"/>
        <v>0</v>
      </c>
      <c r="CZ129" s="136">
        <v>4.335</v>
      </c>
      <c r="DA129" s="131">
        <f t="shared" si="159"/>
        <v>0</v>
      </c>
      <c r="DB129" s="131">
        <f t="shared" si="146"/>
        <v>0</v>
      </c>
    </row>
    <row r="130" spans="1:106" ht="18" customHeight="1">
      <c r="A130" s="142" t="s">
        <v>29088</v>
      </c>
      <c r="B130" s="142" t="s">
        <v>27945</v>
      </c>
      <c r="C130" s="123" t="s">
        <v>29011</v>
      </c>
      <c r="D130" s="143" t="s">
        <v>29089</v>
      </c>
      <c r="E130" s="1002" t="s">
        <v>28763</v>
      </c>
      <c r="F130" s="124">
        <v>10</v>
      </c>
      <c r="G130" s="124">
        <f t="shared" si="79"/>
        <v>0</v>
      </c>
      <c r="H130" s="793">
        <v>275</v>
      </c>
      <c r="I130" s="481">
        <f t="shared" si="147"/>
        <v>0</v>
      </c>
      <c r="J130" s="125">
        <f t="shared" si="81"/>
        <v>275</v>
      </c>
      <c r="K130" s="126">
        <f t="shared" si="119"/>
        <v>0</v>
      </c>
      <c r="L130" s="282"/>
      <c r="M130" s="436"/>
      <c r="N130" s="701"/>
      <c r="O130" s="703"/>
      <c r="P130" s="704"/>
      <c r="Q130" s="700"/>
      <c r="R130" s="705"/>
      <c r="S130" s="706"/>
      <c r="T130" s="438"/>
      <c r="U130" s="437"/>
      <c r="V130" s="702"/>
      <c r="W130" s="707"/>
      <c r="X130" s="434"/>
      <c r="Y130" s="277"/>
      <c r="Z130" s="435"/>
      <c r="AA130" s="277">
        <f t="shared" si="78"/>
        <v>0</v>
      </c>
      <c r="AB130" s="701"/>
      <c r="AC130" s="708"/>
      <c r="AD130" s="280">
        <f t="shared" si="83"/>
        <v>0</v>
      </c>
      <c r="AE130" s="676"/>
      <c r="AF130" s="280"/>
      <c r="AG130" s="277"/>
      <c r="AH130" s="420"/>
      <c r="AJ130" s="303">
        <f t="shared" si="120"/>
        <v>0</v>
      </c>
      <c r="AK130" s="272"/>
      <c r="AL130" s="304">
        <f t="shared" si="148"/>
        <v>0</v>
      </c>
      <c r="AM130" s="305">
        <f t="shared" si="149"/>
        <v>0</v>
      </c>
      <c r="AN130" s="275"/>
      <c r="AO130" s="347">
        <f t="shared" si="150"/>
        <v>0</v>
      </c>
      <c r="AP130" s="331">
        <f t="shared" si="151"/>
        <v>0</v>
      </c>
      <c r="AQ130" s="306">
        <f t="shared" si="152"/>
        <v>0</v>
      </c>
      <c r="AR130" s="307">
        <f t="shared" si="153"/>
        <v>0</v>
      </c>
      <c r="AS130" s="279"/>
      <c r="AT130" s="308">
        <f t="shared" si="154"/>
        <v>0</v>
      </c>
      <c r="AU130" s="309">
        <f t="shared" si="155"/>
        <v>0</v>
      </c>
      <c r="AV130" s="331"/>
      <c r="AW130" s="332">
        <f t="shared" si="156"/>
        <v>0</v>
      </c>
      <c r="AX130" s="331">
        <f t="shared" si="122"/>
        <v>0</v>
      </c>
      <c r="AY130" s="310">
        <f t="shared" si="157"/>
        <v>0</v>
      </c>
      <c r="AZ130" s="311">
        <f t="shared" si="158"/>
        <v>0</v>
      </c>
      <c r="BA130" s="308">
        <f t="shared" si="123"/>
        <v>0</v>
      </c>
      <c r="BF130" s="131">
        <f t="shared" si="124"/>
        <v>0</v>
      </c>
      <c r="BG130" s="131">
        <f t="shared" si="125"/>
        <v>0</v>
      </c>
      <c r="BH130" s="131">
        <f t="shared" si="126"/>
        <v>0</v>
      </c>
      <c r="BI130" s="131">
        <f t="shared" si="127"/>
        <v>0</v>
      </c>
      <c r="BJ130" s="131">
        <f t="shared" si="128"/>
        <v>0</v>
      </c>
      <c r="BK130" s="131">
        <f t="shared" si="129"/>
        <v>0</v>
      </c>
      <c r="BL130" s="131">
        <f t="shared" si="130"/>
        <v>0</v>
      </c>
      <c r="BM130" s="132"/>
      <c r="BN130" s="132"/>
      <c r="BO130" s="132"/>
      <c r="BP130" s="132"/>
      <c r="BQ130" s="132">
        <v>10</v>
      </c>
      <c r="BR130" s="132"/>
      <c r="BS130" s="132"/>
      <c r="BT130" s="131">
        <f t="shared" si="131"/>
        <v>0</v>
      </c>
      <c r="BU130" s="131">
        <f t="shared" si="132"/>
        <v>0</v>
      </c>
      <c r="BV130" s="131">
        <f t="shared" si="133"/>
        <v>0</v>
      </c>
      <c r="BW130" s="131">
        <f t="shared" si="134"/>
        <v>0</v>
      </c>
      <c r="BX130" s="131">
        <f t="shared" si="135"/>
        <v>0</v>
      </c>
      <c r="BY130" s="131">
        <f t="shared" si="136"/>
        <v>0</v>
      </c>
      <c r="BZ130" s="131">
        <f t="shared" si="137"/>
        <v>0</v>
      </c>
      <c r="CA130" s="131">
        <f t="shared" si="138"/>
        <v>0</v>
      </c>
      <c r="CB130" s="131">
        <f t="shared" si="139"/>
        <v>0</v>
      </c>
      <c r="CC130" s="131">
        <f t="shared" si="140"/>
        <v>0</v>
      </c>
      <c r="CD130" s="131">
        <f t="shared" si="141"/>
        <v>0</v>
      </c>
      <c r="CE130" s="131">
        <f t="shared" si="142"/>
        <v>0</v>
      </c>
      <c r="CF130" s="131">
        <f t="shared" si="143"/>
        <v>0</v>
      </c>
      <c r="CG130" s="131">
        <f t="shared" si="144"/>
        <v>0</v>
      </c>
      <c r="CH130" s="132"/>
      <c r="CI130" s="132">
        <v>1</v>
      </c>
      <c r="CJ130" s="132">
        <v>6</v>
      </c>
      <c r="CK130" s="132">
        <v>2</v>
      </c>
      <c r="CL130" s="132">
        <v>1</v>
      </c>
      <c r="CM130" s="132"/>
      <c r="CN130" s="132"/>
      <c r="CO130" s="132"/>
      <c r="CP130" s="132"/>
      <c r="CQ130" s="132"/>
      <c r="CR130" s="133"/>
      <c r="CS130" s="132"/>
      <c r="CT130" s="132"/>
      <c r="CU130" s="132"/>
      <c r="CW130" s="131">
        <v>20</v>
      </c>
      <c r="CX130" s="134">
        <f t="shared" si="145"/>
        <v>0</v>
      </c>
      <c r="CZ130" s="136">
        <v>3.016</v>
      </c>
      <c r="DA130" s="131">
        <f t="shared" si="159"/>
        <v>0</v>
      </c>
      <c r="DB130" s="131">
        <f t="shared" si="146"/>
        <v>0</v>
      </c>
    </row>
    <row r="131" spans="1:106" ht="18" customHeight="1">
      <c r="A131" s="152" t="s">
        <v>29090</v>
      </c>
      <c r="B131" s="152" t="s">
        <v>27946</v>
      </c>
      <c r="C131" s="934" t="s">
        <v>29011</v>
      </c>
      <c r="D131" s="143" t="s">
        <v>29091</v>
      </c>
      <c r="E131" s="1002" t="s">
        <v>28768</v>
      </c>
      <c r="F131" s="124">
        <v>10</v>
      </c>
      <c r="G131" s="124">
        <f t="shared" si="79"/>
        <v>0</v>
      </c>
      <c r="H131" s="791">
        <v>60</v>
      </c>
      <c r="I131" s="481">
        <f t="shared" si="80"/>
        <v>0</v>
      </c>
      <c r="J131" s="125">
        <f>H131*((1-I131))</f>
        <v>60</v>
      </c>
      <c r="K131" s="126">
        <f>G131*J131</f>
        <v>0</v>
      </c>
      <c r="L131" s="282"/>
      <c r="M131" s="436"/>
      <c r="N131" s="701"/>
      <c r="O131" s="703"/>
      <c r="P131" s="704"/>
      <c r="Q131" s="700"/>
      <c r="R131" s="705"/>
      <c r="S131" s="706"/>
      <c r="T131" s="438"/>
      <c r="U131" s="437"/>
      <c r="V131" s="702"/>
      <c r="W131" s="707"/>
      <c r="X131" s="434"/>
      <c r="Y131" s="277"/>
      <c r="Z131" s="435"/>
      <c r="AA131" s="277">
        <f t="shared" si="78"/>
        <v>0</v>
      </c>
      <c r="AB131" s="701"/>
      <c r="AC131" s="708"/>
      <c r="AD131" s="280">
        <f t="shared" si="83"/>
        <v>0</v>
      </c>
      <c r="AE131" s="676"/>
      <c r="AF131" s="280"/>
      <c r="AG131" s="277"/>
      <c r="AH131" s="420"/>
      <c r="AJ131" s="303">
        <f t="shared" si="120"/>
        <v>0</v>
      </c>
      <c r="AK131" s="272"/>
      <c r="AL131" s="304">
        <f t="shared" si="148"/>
        <v>0</v>
      </c>
      <c r="AM131" s="305">
        <f t="shared" si="149"/>
        <v>0</v>
      </c>
      <c r="AN131" s="275"/>
      <c r="AO131" s="347">
        <f t="shared" si="150"/>
        <v>0</v>
      </c>
      <c r="AP131" s="331">
        <f t="shared" si="151"/>
        <v>0</v>
      </c>
      <c r="AQ131" s="306">
        <f t="shared" si="152"/>
        <v>0</v>
      </c>
      <c r="AR131" s="307">
        <f t="shared" si="153"/>
        <v>0</v>
      </c>
      <c r="AS131" s="279"/>
      <c r="AT131" s="308">
        <f t="shared" si="154"/>
        <v>0</v>
      </c>
      <c r="AU131" s="309">
        <f t="shared" si="155"/>
        <v>0</v>
      </c>
      <c r="AV131" s="331"/>
      <c r="AW131" s="332">
        <f t="shared" si="156"/>
        <v>0</v>
      </c>
      <c r="AX131" s="331">
        <f t="shared" si="122"/>
        <v>0</v>
      </c>
      <c r="AY131" s="310">
        <f t="shared" si="157"/>
        <v>0</v>
      </c>
      <c r="AZ131" s="311">
        <f t="shared" si="158"/>
        <v>0</v>
      </c>
      <c r="BA131" s="308">
        <f t="shared" si="123"/>
        <v>0</v>
      </c>
      <c r="BF131" s="131">
        <f t="shared" ref="BF131:BL131" si="160">BM131*$G131</f>
        <v>0</v>
      </c>
      <c r="BG131" s="131">
        <f t="shared" si="160"/>
        <v>0</v>
      </c>
      <c r="BH131" s="131">
        <f t="shared" si="160"/>
        <v>0</v>
      </c>
      <c r="BI131" s="131">
        <f t="shared" si="160"/>
        <v>0</v>
      </c>
      <c r="BJ131" s="131">
        <f t="shared" si="160"/>
        <v>0</v>
      </c>
      <c r="BK131" s="131">
        <f t="shared" si="160"/>
        <v>0</v>
      </c>
      <c r="BL131" s="131">
        <f t="shared" si="160"/>
        <v>0</v>
      </c>
      <c r="BM131" s="132">
        <v>10</v>
      </c>
      <c r="BN131" s="132"/>
      <c r="BO131" s="132"/>
      <c r="BP131" s="132"/>
      <c r="BQ131" s="132"/>
      <c r="BR131" s="132"/>
      <c r="BS131" s="132"/>
      <c r="BT131" s="131">
        <f t="shared" ref="BT131:CG131" si="161">CH131*$G131</f>
        <v>0</v>
      </c>
      <c r="BU131" s="131">
        <f t="shared" si="161"/>
        <v>0</v>
      </c>
      <c r="BV131" s="131">
        <f t="shared" si="161"/>
        <v>0</v>
      </c>
      <c r="BW131" s="131">
        <f t="shared" si="161"/>
        <v>0</v>
      </c>
      <c r="BX131" s="131">
        <f t="shared" si="161"/>
        <v>0</v>
      </c>
      <c r="BY131" s="131">
        <f t="shared" si="161"/>
        <v>0</v>
      </c>
      <c r="BZ131" s="131">
        <f t="shared" si="161"/>
        <v>0</v>
      </c>
      <c r="CA131" s="131">
        <f t="shared" si="161"/>
        <v>0</v>
      </c>
      <c r="CB131" s="131">
        <f t="shared" si="161"/>
        <v>0</v>
      </c>
      <c r="CC131" s="131">
        <f t="shared" si="161"/>
        <v>0</v>
      </c>
      <c r="CD131" s="131">
        <f t="shared" si="161"/>
        <v>0</v>
      </c>
      <c r="CE131" s="131">
        <f t="shared" si="161"/>
        <v>0</v>
      </c>
      <c r="CF131" s="131">
        <f t="shared" si="161"/>
        <v>0</v>
      </c>
      <c r="CG131" s="131">
        <f t="shared" si="161"/>
        <v>0</v>
      </c>
      <c r="CH131" s="132"/>
      <c r="CI131" s="132"/>
      <c r="CJ131" s="132"/>
      <c r="CK131" s="132"/>
      <c r="CL131" s="132"/>
      <c r="CM131" s="132"/>
      <c r="CN131" s="132"/>
      <c r="CO131" s="132"/>
      <c r="CP131" s="132"/>
      <c r="CQ131" s="132"/>
      <c r="CR131" s="132"/>
      <c r="CS131" s="132"/>
      <c r="CT131" s="132"/>
      <c r="CU131" s="132"/>
      <c r="CW131" s="131">
        <v>20</v>
      </c>
      <c r="CX131" s="134">
        <f>$G131*CW131</f>
        <v>0</v>
      </c>
      <c r="CZ131" s="136">
        <v>0.251</v>
      </c>
      <c r="DA131" s="131">
        <f t="shared" si="159"/>
        <v>0</v>
      </c>
      <c r="DB131" s="131">
        <f>CZ131*DA131</f>
        <v>0</v>
      </c>
    </row>
    <row r="132" spans="1:106" ht="18" customHeight="1">
      <c r="A132" s="144" t="s">
        <v>17902</v>
      </c>
      <c r="B132" s="144" t="s">
        <v>27947</v>
      </c>
      <c r="C132" s="144" t="s">
        <v>29011</v>
      </c>
      <c r="D132" s="144" t="s">
        <v>29092</v>
      </c>
      <c r="E132" s="1006"/>
      <c r="F132" s="145">
        <f>SUM(F120:F131)</f>
        <v>30</v>
      </c>
      <c r="G132" s="145">
        <f t="shared" si="79"/>
        <v>0</v>
      </c>
      <c r="H132" s="795">
        <f>SUM(H120:H131)*0.9</f>
        <v>1741.5</v>
      </c>
      <c r="I132" s="485">
        <f t="shared" si="147"/>
        <v>0</v>
      </c>
      <c r="J132" s="487">
        <f t="shared" si="81"/>
        <v>1741.5</v>
      </c>
      <c r="K132" s="146">
        <f>G132*J132</f>
        <v>0</v>
      </c>
      <c r="L132" s="311"/>
      <c r="M132" s="709"/>
      <c r="N132" s="701"/>
      <c r="O132" s="710"/>
      <c r="P132" s="711"/>
      <c r="Q132" s="324"/>
      <c r="R132" s="712"/>
      <c r="S132" s="713"/>
      <c r="T132" s="714"/>
      <c r="U132" s="715"/>
      <c r="V132" s="702"/>
      <c r="W132" s="716"/>
      <c r="X132" s="717"/>
      <c r="Y132" s="331"/>
      <c r="Z132" s="718"/>
      <c r="AA132" s="331">
        <f t="shared" si="78"/>
        <v>0</v>
      </c>
      <c r="AB132" s="719"/>
      <c r="AC132" s="720"/>
      <c r="AD132" s="308">
        <f t="shared" si="83"/>
        <v>0</v>
      </c>
      <c r="AE132" s="676"/>
      <c r="AF132" s="308"/>
      <c r="AG132" s="331"/>
      <c r="AI132" s="68">
        <v>12</v>
      </c>
      <c r="BF132" s="131">
        <f t="shared" ref="BF132:BL132" si="162">BM132*$G132</f>
        <v>0</v>
      </c>
      <c r="BG132" s="131">
        <f t="shared" si="162"/>
        <v>0</v>
      </c>
      <c r="BH132" s="131">
        <f t="shared" si="162"/>
        <v>0</v>
      </c>
      <c r="BI132" s="131">
        <f t="shared" si="162"/>
        <v>0</v>
      </c>
      <c r="BJ132" s="131">
        <f t="shared" si="162"/>
        <v>0</v>
      </c>
      <c r="BK132" s="131">
        <f t="shared" si="162"/>
        <v>0</v>
      </c>
      <c r="BL132" s="131">
        <f t="shared" si="162"/>
        <v>0</v>
      </c>
      <c r="BM132" s="147">
        <f>SUM(BM120:BM131)</f>
        <v>10</v>
      </c>
      <c r="BN132" s="147"/>
      <c r="BO132" s="147"/>
      <c r="BP132" s="147"/>
      <c r="BQ132" s="147">
        <f>SUM(BQ120:BQ131)</f>
        <v>12</v>
      </c>
      <c r="BR132" s="147">
        <f>SUM(BR120:BR131)</f>
        <v>4</v>
      </c>
      <c r="BS132" s="147">
        <f>SUM(BS120:BS131)</f>
        <v>4</v>
      </c>
      <c r="BT132" s="131">
        <f t="shared" ref="BT132:CG132" si="163">CH132*$G132</f>
        <v>0</v>
      </c>
      <c r="BU132" s="131">
        <f t="shared" si="163"/>
        <v>0</v>
      </c>
      <c r="BV132" s="131">
        <f t="shared" si="163"/>
        <v>0</v>
      </c>
      <c r="BW132" s="131">
        <f t="shared" si="163"/>
        <v>0</v>
      </c>
      <c r="BX132" s="131">
        <f t="shared" si="163"/>
        <v>0</v>
      </c>
      <c r="BY132" s="131">
        <f t="shared" si="163"/>
        <v>0</v>
      </c>
      <c r="BZ132" s="131">
        <f t="shared" si="163"/>
        <v>0</v>
      </c>
      <c r="CA132" s="131">
        <f t="shared" si="163"/>
        <v>0</v>
      </c>
      <c r="CB132" s="131">
        <f t="shared" si="163"/>
        <v>0</v>
      </c>
      <c r="CC132" s="131">
        <f t="shared" si="163"/>
        <v>0</v>
      </c>
      <c r="CD132" s="131">
        <f t="shared" si="163"/>
        <v>0</v>
      </c>
      <c r="CE132" s="131">
        <f t="shared" si="163"/>
        <v>0</v>
      </c>
      <c r="CF132" s="131">
        <f t="shared" si="163"/>
        <v>0</v>
      </c>
      <c r="CG132" s="131">
        <f t="shared" si="163"/>
        <v>0</v>
      </c>
      <c r="CH132" s="147"/>
      <c r="CI132" s="147">
        <f>SUM(CI120:CI131)</f>
        <v>1</v>
      </c>
      <c r="CJ132" s="147">
        <f t="shared" ref="CJ132:CT132" si="164">SUM(CJ120:CJ131)</f>
        <v>6</v>
      </c>
      <c r="CK132" s="147">
        <f t="shared" si="164"/>
        <v>2</v>
      </c>
      <c r="CL132" s="147">
        <f t="shared" si="164"/>
        <v>1</v>
      </c>
      <c r="CM132" s="147">
        <f t="shared" si="164"/>
        <v>1</v>
      </c>
      <c r="CN132" s="147">
        <f t="shared" si="164"/>
        <v>2</v>
      </c>
      <c r="CO132" s="147"/>
      <c r="CP132" s="147">
        <f t="shared" si="164"/>
        <v>4</v>
      </c>
      <c r="CQ132" s="147">
        <f t="shared" si="164"/>
        <v>2</v>
      </c>
      <c r="CR132" s="147"/>
      <c r="CS132" s="147"/>
      <c r="CT132" s="147">
        <f t="shared" si="164"/>
        <v>1</v>
      </c>
      <c r="CU132" s="147"/>
      <c r="CW132" s="147">
        <f>SUM(CW120:CW131)</f>
        <v>92</v>
      </c>
      <c r="CX132" s="149">
        <f t="shared" si="145"/>
        <v>0</v>
      </c>
      <c r="CZ132" s="150">
        <f>SUM(CZ120:CZ131)</f>
        <v>26.904</v>
      </c>
      <c r="DA132" s="151">
        <f t="shared" si="159"/>
        <v>0</v>
      </c>
      <c r="DB132" s="151">
        <f>CZ132*DA132</f>
        <v>0</v>
      </c>
    </row>
    <row r="133" spans="1:106" ht="18" customHeight="1">
      <c r="A133" s="142" t="s">
        <v>29093</v>
      </c>
      <c r="B133" s="142" t="s">
        <v>27948</v>
      </c>
      <c r="C133" s="123" t="s">
        <v>29011</v>
      </c>
      <c r="D133" s="143" t="s">
        <v>29094</v>
      </c>
      <c r="E133" s="1002" t="s">
        <v>28763</v>
      </c>
      <c r="F133" s="124">
        <v>5</v>
      </c>
      <c r="G133" s="124">
        <f t="shared" si="79"/>
        <v>0</v>
      </c>
      <c r="H133" s="796">
        <v>230</v>
      </c>
      <c r="I133" s="481">
        <f t="shared" si="147"/>
        <v>0</v>
      </c>
      <c r="J133" s="125">
        <f t="shared" si="81"/>
        <v>230</v>
      </c>
      <c r="K133" s="126">
        <f>G133*J133</f>
        <v>0</v>
      </c>
      <c r="L133" s="282"/>
      <c r="M133" s="436"/>
      <c r="N133" s="701"/>
      <c r="O133" s="703"/>
      <c r="P133" s="704"/>
      <c r="Q133" s="700"/>
      <c r="R133" s="705"/>
      <c r="S133" s="706"/>
      <c r="T133" s="438"/>
      <c r="U133" s="437"/>
      <c r="V133" s="702"/>
      <c r="W133" s="707"/>
      <c r="X133" s="434"/>
      <c r="Y133" s="277"/>
      <c r="Z133" s="435"/>
      <c r="AA133" s="277">
        <f t="shared" si="78"/>
        <v>0</v>
      </c>
      <c r="AB133" s="701"/>
      <c r="AC133" s="708"/>
      <c r="AD133" s="280">
        <f t="shared" si="83"/>
        <v>0</v>
      </c>
      <c r="AE133" s="676"/>
      <c r="AF133" s="280"/>
      <c r="AG133" s="277"/>
      <c r="BF133" s="131">
        <f t="shared" ref="BF133:BL133" si="165">BM133*$G133</f>
        <v>0</v>
      </c>
      <c r="BG133" s="131">
        <f t="shared" si="165"/>
        <v>0</v>
      </c>
      <c r="BH133" s="131">
        <f t="shared" si="165"/>
        <v>0</v>
      </c>
      <c r="BI133" s="131">
        <f t="shared" si="165"/>
        <v>0</v>
      </c>
      <c r="BJ133" s="131">
        <f t="shared" si="165"/>
        <v>0</v>
      </c>
      <c r="BK133" s="131">
        <f t="shared" si="165"/>
        <v>0</v>
      </c>
      <c r="BL133" s="131">
        <f t="shared" si="165"/>
        <v>0</v>
      </c>
      <c r="BM133" s="132"/>
      <c r="BN133" s="132"/>
      <c r="BO133" s="132"/>
      <c r="BP133" s="132"/>
      <c r="BQ133" s="132">
        <v>5</v>
      </c>
      <c r="BR133" s="132"/>
      <c r="BS133" s="132"/>
      <c r="BT133" s="131">
        <f t="shared" ref="BT133:CG133" si="166">CH133*$G133</f>
        <v>0</v>
      </c>
      <c r="BU133" s="131">
        <f t="shared" si="166"/>
        <v>0</v>
      </c>
      <c r="BV133" s="131">
        <f t="shared" si="166"/>
        <v>0</v>
      </c>
      <c r="BW133" s="131">
        <f t="shared" si="166"/>
        <v>0</v>
      </c>
      <c r="BX133" s="131">
        <f t="shared" si="166"/>
        <v>0</v>
      </c>
      <c r="BY133" s="131">
        <f t="shared" si="166"/>
        <v>0</v>
      </c>
      <c r="BZ133" s="131">
        <f t="shared" si="166"/>
        <v>0</v>
      </c>
      <c r="CA133" s="131">
        <f t="shared" si="166"/>
        <v>0</v>
      </c>
      <c r="CB133" s="131">
        <f t="shared" si="166"/>
        <v>0</v>
      </c>
      <c r="CC133" s="131">
        <f t="shared" si="166"/>
        <v>0</v>
      </c>
      <c r="CD133" s="131">
        <f t="shared" si="166"/>
        <v>0</v>
      </c>
      <c r="CE133" s="131">
        <f t="shared" si="166"/>
        <v>0</v>
      </c>
      <c r="CF133" s="131">
        <f t="shared" si="166"/>
        <v>0</v>
      </c>
      <c r="CG133" s="131">
        <f t="shared" si="166"/>
        <v>0</v>
      </c>
      <c r="CH133" s="132"/>
      <c r="CI133" s="132">
        <v>2</v>
      </c>
      <c r="CJ133" s="132">
        <v>1</v>
      </c>
      <c r="CK133" s="132">
        <v>1</v>
      </c>
      <c r="CL133" s="132">
        <v>1</v>
      </c>
      <c r="CM133" s="132"/>
      <c r="CN133" s="132"/>
      <c r="CO133" s="132"/>
      <c r="CP133" s="132"/>
      <c r="CQ133" s="132"/>
      <c r="CR133" s="133"/>
      <c r="CS133" s="132"/>
      <c r="CT133" s="132"/>
      <c r="CU133" s="132"/>
      <c r="CW133" s="131">
        <v>19</v>
      </c>
      <c r="CX133" s="134">
        <f>$G133*CW133</f>
        <v>0</v>
      </c>
      <c r="CZ133" s="136">
        <v>2.798</v>
      </c>
      <c r="DA133" s="131">
        <f t="shared" si="159"/>
        <v>0</v>
      </c>
      <c r="DB133" s="131">
        <f>CZ133*DA133</f>
        <v>0</v>
      </c>
    </row>
    <row r="134" spans="1:106" ht="18" customHeight="1">
      <c r="A134" s="142" t="s">
        <v>29095</v>
      </c>
      <c r="B134" s="142" t="s">
        <v>27949</v>
      </c>
      <c r="C134" s="123" t="s">
        <v>29011</v>
      </c>
      <c r="D134" s="427" t="s">
        <v>28983</v>
      </c>
      <c r="E134" s="1002" t="s">
        <v>28768</v>
      </c>
      <c r="F134" s="124">
        <v>10</v>
      </c>
      <c r="G134" s="124">
        <f t="shared" si="79"/>
        <v>0</v>
      </c>
      <c r="H134" s="791">
        <v>70</v>
      </c>
      <c r="I134" s="481">
        <f t="shared" si="147"/>
        <v>0</v>
      </c>
      <c r="J134" s="125">
        <f t="shared" si="81"/>
        <v>70</v>
      </c>
      <c r="K134" s="126">
        <f t="shared" si="119"/>
        <v>0</v>
      </c>
      <c r="L134" s="282"/>
      <c r="M134" s="436"/>
      <c r="N134" s="701"/>
      <c r="O134" s="703"/>
      <c r="P134" s="704"/>
      <c r="Q134" s="700"/>
      <c r="R134" s="705"/>
      <c r="S134" s="706"/>
      <c r="T134" s="438"/>
      <c r="U134" s="437"/>
      <c r="V134" s="702"/>
      <c r="W134" s="707"/>
      <c r="X134" s="434"/>
      <c r="Y134" s="277"/>
      <c r="Z134" s="435"/>
      <c r="AA134" s="277">
        <f t="shared" si="78"/>
        <v>0</v>
      </c>
      <c r="AB134" s="701"/>
      <c r="AC134" s="708"/>
      <c r="AD134" s="280">
        <f t="shared" si="83"/>
        <v>0</v>
      </c>
      <c r="AE134" s="676"/>
      <c r="AF134" s="280"/>
      <c r="AG134" s="277"/>
      <c r="BF134" s="131">
        <f t="shared" si="124"/>
        <v>0</v>
      </c>
      <c r="BG134" s="131">
        <f t="shared" si="125"/>
        <v>0</v>
      </c>
      <c r="BH134" s="131">
        <f t="shared" si="126"/>
        <v>0</v>
      </c>
      <c r="BI134" s="131">
        <f t="shared" si="127"/>
        <v>0</v>
      </c>
      <c r="BJ134" s="131">
        <f t="shared" si="128"/>
        <v>0</v>
      </c>
      <c r="BK134" s="131">
        <f t="shared" si="129"/>
        <v>0</v>
      </c>
      <c r="BL134" s="131">
        <f t="shared" si="130"/>
        <v>0</v>
      </c>
      <c r="BM134" s="132"/>
      <c r="BN134" s="132">
        <v>10</v>
      </c>
      <c r="BO134" s="132"/>
      <c r="BP134" s="132"/>
      <c r="BQ134" s="132"/>
      <c r="BR134" s="132"/>
      <c r="BS134" s="132"/>
      <c r="BT134" s="131">
        <f t="shared" si="131"/>
        <v>0</v>
      </c>
      <c r="BU134" s="131">
        <f t="shared" si="132"/>
        <v>0</v>
      </c>
      <c r="BV134" s="131">
        <f t="shared" si="133"/>
        <v>0</v>
      </c>
      <c r="BW134" s="131">
        <f t="shared" si="134"/>
        <v>0</v>
      </c>
      <c r="BX134" s="131">
        <f t="shared" si="135"/>
        <v>0</v>
      </c>
      <c r="BY134" s="131">
        <f t="shared" si="136"/>
        <v>0</v>
      </c>
      <c r="BZ134" s="131">
        <f t="shared" si="137"/>
        <v>0</v>
      </c>
      <c r="CA134" s="131">
        <f t="shared" si="138"/>
        <v>0</v>
      </c>
      <c r="CB134" s="131">
        <f t="shared" si="139"/>
        <v>0</v>
      </c>
      <c r="CC134" s="131">
        <f t="shared" si="140"/>
        <v>0</v>
      </c>
      <c r="CD134" s="131">
        <f t="shared" si="141"/>
        <v>0</v>
      </c>
      <c r="CE134" s="131">
        <f t="shared" si="142"/>
        <v>0</v>
      </c>
      <c r="CF134" s="131">
        <f t="shared" si="143"/>
        <v>0</v>
      </c>
      <c r="CG134" s="131">
        <f t="shared" si="144"/>
        <v>0</v>
      </c>
      <c r="CH134" s="132"/>
      <c r="CI134" s="132"/>
      <c r="CJ134" s="132"/>
      <c r="CK134" s="132"/>
      <c r="CL134" s="132"/>
      <c r="CM134" s="132"/>
      <c r="CN134" s="132"/>
      <c r="CO134" s="132"/>
      <c r="CP134" s="132"/>
      <c r="CQ134" s="132"/>
      <c r="CR134" s="133"/>
      <c r="CS134" s="132"/>
      <c r="CT134" s="132"/>
      <c r="CU134" s="132"/>
      <c r="CW134" s="131">
        <v>20</v>
      </c>
      <c r="CX134" s="134">
        <f t="shared" si="145"/>
        <v>0</v>
      </c>
      <c r="CZ134" s="136">
        <v>0.50600000000000001</v>
      </c>
      <c r="DA134" s="131">
        <f t="shared" si="159"/>
        <v>0</v>
      </c>
      <c r="DB134" s="131">
        <f t="shared" si="146"/>
        <v>0</v>
      </c>
    </row>
    <row r="135" spans="1:106" ht="18" customHeight="1">
      <c r="A135" s="142" t="s">
        <v>29096</v>
      </c>
      <c r="B135" s="142" t="s">
        <v>27950</v>
      </c>
      <c r="C135" s="123" t="s">
        <v>29011</v>
      </c>
      <c r="D135" s="427" t="s">
        <v>28985</v>
      </c>
      <c r="E135" s="1002" t="s">
        <v>28768</v>
      </c>
      <c r="F135" s="124">
        <v>20</v>
      </c>
      <c r="G135" s="124">
        <f t="shared" si="79"/>
        <v>0</v>
      </c>
      <c r="H135" s="791">
        <v>100</v>
      </c>
      <c r="I135" s="481">
        <f t="shared" si="147"/>
        <v>0</v>
      </c>
      <c r="J135" s="125">
        <f t="shared" si="81"/>
        <v>100</v>
      </c>
      <c r="K135" s="126">
        <f t="shared" si="119"/>
        <v>0</v>
      </c>
      <c r="L135" s="282"/>
      <c r="M135" s="436"/>
      <c r="N135" s="701"/>
      <c r="O135" s="703"/>
      <c r="P135" s="704"/>
      <c r="Q135" s="700"/>
      <c r="R135" s="705"/>
      <c r="S135" s="706"/>
      <c r="T135" s="438"/>
      <c r="U135" s="437"/>
      <c r="V135" s="702"/>
      <c r="W135" s="707"/>
      <c r="X135" s="434"/>
      <c r="Y135" s="277"/>
      <c r="Z135" s="435"/>
      <c r="AA135" s="277">
        <f t="shared" si="78"/>
        <v>0</v>
      </c>
      <c r="AB135" s="701"/>
      <c r="AC135" s="708"/>
      <c r="AD135" s="280">
        <f t="shared" si="83"/>
        <v>0</v>
      </c>
      <c r="AE135" s="676"/>
      <c r="AF135" s="280"/>
      <c r="AG135" s="277"/>
      <c r="BF135" s="131">
        <f t="shared" si="124"/>
        <v>0</v>
      </c>
      <c r="BG135" s="131">
        <f t="shared" si="125"/>
        <v>0</v>
      </c>
      <c r="BH135" s="131">
        <f t="shared" si="126"/>
        <v>0</v>
      </c>
      <c r="BI135" s="131">
        <f t="shared" si="127"/>
        <v>0</v>
      </c>
      <c r="BJ135" s="131">
        <f t="shared" si="128"/>
        <v>0</v>
      </c>
      <c r="BK135" s="131">
        <f t="shared" si="129"/>
        <v>0</v>
      </c>
      <c r="BL135" s="131">
        <f t="shared" si="130"/>
        <v>0</v>
      </c>
      <c r="BM135" s="132"/>
      <c r="BN135" s="132">
        <v>20</v>
      </c>
      <c r="BO135" s="132"/>
      <c r="BP135" s="132"/>
      <c r="BQ135" s="132"/>
      <c r="BR135" s="132"/>
      <c r="BS135" s="132"/>
      <c r="BT135" s="131">
        <f t="shared" si="131"/>
        <v>0</v>
      </c>
      <c r="BU135" s="131">
        <f t="shared" si="132"/>
        <v>0</v>
      </c>
      <c r="BV135" s="131">
        <f t="shared" si="133"/>
        <v>0</v>
      </c>
      <c r="BW135" s="131">
        <f t="shared" si="134"/>
        <v>0</v>
      </c>
      <c r="BX135" s="131">
        <f t="shared" si="135"/>
        <v>0</v>
      </c>
      <c r="BY135" s="131">
        <f t="shared" si="136"/>
        <v>0</v>
      </c>
      <c r="BZ135" s="131">
        <f t="shared" si="137"/>
        <v>0</v>
      </c>
      <c r="CA135" s="131">
        <f t="shared" si="138"/>
        <v>0</v>
      </c>
      <c r="CB135" s="131">
        <f t="shared" si="139"/>
        <v>0</v>
      </c>
      <c r="CC135" s="131">
        <f t="shared" si="140"/>
        <v>0</v>
      </c>
      <c r="CD135" s="131">
        <f t="shared" si="141"/>
        <v>0</v>
      </c>
      <c r="CE135" s="131">
        <f t="shared" si="142"/>
        <v>0</v>
      </c>
      <c r="CF135" s="131">
        <f t="shared" si="143"/>
        <v>0</v>
      </c>
      <c r="CG135" s="131">
        <f t="shared" si="144"/>
        <v>0</v>
      </c>
      <c r="CH135" s="132"/>
      <c r="CI135" s="132"/>
      <c r="CJ135" s="132"/>
      <c r="CK135" s="132"/>
      <c r="CL135" s="132"/>
      <c r="CM135" s="132"/>
      <c r="CN135" s="132"/>
      <c r="CO135" s="132"/>
      <c r="CP135" s="132"/>
      <c r="CQ135" s="132"/>
      <c r="CR135" s="133"/>
      <c r="CS135" s="132"/>
      <c r="CT135" s="132"/>
      <c r="CU135" s="132"/>
      <c r="CW135" s="131">
        <v>40</v>
      </c>
      <c r="CX135" s="134">
        <f t="shared" si="145"/>
        <v>0</v>
      </c>
      <c r="CZ135" s="136">
        <v>0.52</v>
      </c>
      <c r="DA135" s="131">
        <f t="shared" si="159"/>
        <v>0</v>
      </c>
      <c r="DB135" s="131">
        <f t="shared" si="146"/>
        <v>0</v>
      </c>
    </row>
    <row r="136" spans="1:106" ht="18" customHeight="1">
      <c r="A136" s="142" t="s">
        <v>29097</v>
      </c>
      <c r="B136" s="142" t="s">
        <v>27951</v>
      </c>
      <c r="C136" s="123" t="s">
        <v>29011</v>
      </c>
      <c r="D136" s="427" t="s">
        <v>28987</v>
      </c>
      <c r="E136" s="1002" t="s">
        <v>28768</v>
      </c>
      <c r="F136" s="124">
        <v>20</v>
      </c>
      <c r="G136" s="124">
        <f t="shared" si="79"/>
        <v>0</v>
      </c>
      <c r="H136" s="791">
        <v>130</v>
      </c>
      <c r="I136" s="481">
        <f t="shared" si="147"/>
        <v>0</v>
      </c>
      <c r="J136" s="125">
        <f t="shared" si="81"/>
        <v>130</v>
      </c>
      <c r="K136" s="126">
        <f t="shared" si="119"/>
        <v>0</v>
      </c>
      <c r="L136" s="282"/>
      <c r="M136" s="436"/>
      <c r="N136" s="701"/>
      <c r="O136" s="703"/>
      <c r="P136" s="704"/>
      <c r="Q136" s="700"/>
      <c r="R136" s="705"/>
      <c r="S136" s="706"/>
      <c r="T136" s="438"/>
      <c r="U136" s="437"/>
      <c r="V136" s="702"/>
      <c r="W136" s="707"/>
      <c r="X136" s="434"/>
      <c r="Y136" s="277"/>
      <c r="Z136" s="435"/>
      <c r="AA136" s="277">
        <f t="shared" si="78"/>
        <v>0</v>
      </c>
      <c r="AB136" s="701"/>
      <c r="AC136" s="708"/>
      <c r="AD136" s="280">
        <f t="shared" si="83"/>
        <v>0</v>
      </c>
      <c r="AE136" s="676"/>
      <c r="AF136" s="280"/>
      <c r="AG136" s="277"/>
      <c r="BF136" s="131">
        <f t="shared" si="124"/>
        <v>0</v>
      </c>
      <c r="BG136" s="131">
        <f t="shared" si="125"/>
        <v>0</v>
      </c>
      <c r="BH136" s="131">
        <f t="shared" si="126"/>
        <v>0</v>
      </c>
      <c r="BI136" s="131">
        <f t="shared" si="127"/>
        <v>0</v>
      </c>
      <c r="BJ136" s="131">
        <f t="shared" si="128"/>
        <v>0</v>
      </c>
      <c r="BK136" s="131">
        <f t="shared" si="129"/>
        <v>0</v>
      </c>
      <c r="BL136" s="131">
        <f t="shared" si="130"/>
        <v>0</v>
      </c>
      <c r="BM136" s="132"/>
      <c r="BN136" s="132">
        <v>20</v>
      </c>
      <c r="BO136" s="132"/>
      <c r="BP136" s="132"/>
      <c r="BQ136" s="132"/>
      <c r="BR136" s="132"/>
      <c r="BS136" s="132"/>
      <c r="BT136" s="131">
        <f t="shared" si="131"/>
        <v>0</v>
      </c>
      <c r="BU136" s="131">
        <f t="shared" si="132"/>
        <v>0</v>
      </c>
      <c r="BV136" s="131">
        <f t="shared" si="133"/>
        <v>0</v>
      </c>
      <c r="BW136" s="131">
        <f t="shared" si="134"/>
        <v>0</v>
      </c>
      <c r="BX136" s="131">
        <f t="shared" si="135"/>
        <v>0</v>
      </c>
      <c r="BY136" s="131">
        <f t="shared" si="136"/>
        <v>0</v>
      </c>
      <c r="BZ136" s="131">
        <f t="shared" si="137"/>
        <v>0</v>
      </c>
      <c r="CA136" s="131">
        <f t="shared" si="138"/>
        <v>0</v>
      </c>
      <c r="CB136" s="131">
        <f t="shared" si="139"/>
        <v>0</v>
      </c>
      <c r="CC136" s="131">
        <f t="shared" si="140"/>
        <v>0</v>
      </c>
      <c r="CD136" s="131">
        <f t="shared" si="141"/>
        <v>0</v>
      </c>
      <c r="CE136" s="131">
        <f t="shared" si="142"/>
        <v>0</v>
      </c>
      <c r="CF136" s="131">
        <f t="shared" si="143"/>
        <v>0</v>
      </c>
      <c r="CG136" s="131">
        <f t="shared" si="144"/>
        <v>0</v>
      </c>
      <c r="CH136" s="132"/>
      <c r="CI136" s="132"/>
      <c r="CJ136" s="132"/>
      <c r="CK136" s="132"/>
      <c r="CL136" s="132"/>
      <c r="CM136" s="132"/>
      <c r="CN136" s="132"/>
      <c r="CO136" s="132"/>
      <c r="CP136" s="132"/>
      <c r="CQ136" s="132"/>
      <c r="CR136" s="133"/>
      <c r="CS136" s="132"/>
      <c r="CT136" s="132"/>
      <c r="CU136" s="132"/>
      <c r="CW136" s="131">
        <v>40</v>
      </c>
      <c r="CX136" s="134">
        <f t="shared" si="145"/>
        <v>0</v>
      </c>
      <c r="CZ136" s="136">
        <v>1.2450000000000001</v>
      </c>
      <c r="DA136" s="131">
        <f t="shared" si="159"/>
        <v>0</v>
      </c>
      <c r="DB136" s="131">
        <f t="shared" si="146"/>
        <v>0</v>
      </c>
    </row>
    <row r="137" spans="1:106" ht="18" customHeight="1">
      <c r="A137" s="142" t="s">
        <v>29098</v>
      </c>
      <c r="B137" s="142" t="s">
        <v>27952</v>
      </c>
      <c r="C137" s="123" t="s">
        <v>29011</v>
      </c>
      <c r="D137" s="427" t="s">
        <v>28989</v>
      </c>
      <c r="E137" s="1002" t="s">
        <v>28768</v>
      </c>
      <c r="F137" s="124">
        <v>20</v>
      </c>
      <c r="G137" s="124">
        <f t="shared" si="79"/>
        <v>0</v>
      </c>
      <c r="H137" s="791">
        <v>100</v>
      </c>
      <c r="I137" s="481">
        <f t="shared" si="147"/>
        <v>0</v>
      </c>
      <c r="J137" s="125">
        <f t="shared" si="81"/>
        <v>100</v>
      </c>
      <c r="K137" s="126">
        <f t="shared" si="119"/>
        <v>0</v>
      </c>
      <c r="L137" s="282"/>
      <c r="M137" s="436"/>
      <c r="N137" s="701"/>
      <c r="O137" s="703"/>
      <c r="P137" s="704"/>
      <c r="Q137" s="700"/>
      <c r="R137" s="705"/>
      <c r="S137" s="706"/>
      <c r="T137" s="438"/>
      <c r="U137" s="437"/>
      <c r="V137" s="702"/>
      <c r="W137" s="707"/>
      <c r="X137" s="434"/>
      <c r="Y137" s="277"/>
      <c r="Z137" s="435"/>
      <c r="AA137" s="277">
        <f t="shared" si="78"/>
        <v>0</v>
      </c>
      <c r="AB137" s="701"/>
      <c r="AC137" s="708"/>
      <c r="AD137" s="280">
        <f t="shared" si="83"/>
        <v>0</v>
      </c>
      <c r="AE137" s="676"/>
      <c r="AF137" s="280"/>
      <c r="AG137" s="277"/>
      <c r="BF137" s="131">
        <f t="shared" si="124"/>
        <v>0</v>
      </c>
      <c r="BG137" s="131">
        <f t="shared" si="125"/>
        <v>0</v>
      </c>
      <c r="BH137" s="131">
        <f t="shared" si="126"/>
        <v>0</v>
      </c>
      <c r="BI137" s="131">
        <f t="shared" si="127"/>
        <v>0</v>
      </c>
      <c r="BJ137" s="131">
        <f t="shared" si="128"/>
        <v>0</v>
      </c>
      <c r="BK137" s="131">
        <f t="shared" si="129"/>
        <v>0</v>
      </c>
      <c r="BL137" s="131">
        <f t="shared" si="130"/>
        <v>0</v>
      </c>
      <c r="BM137" s="132"/>
      <c r="BN137" s="132">
        <v>20</v>
      </c>
      <c r="BO137" s="132"/>
      <c r="BP137" s="132"/>
      <c r="BQ137" s="132"/>
      <c r="BR137" s="132"/>
      <c r="BS137" s="132"/>
      <c r="BT137" s="131">
        <f t="shared" si="131"/>
        <v>0</v>
      </c>
      <c r="BU137" s="131">
        <f t="shared" si="132"/>
        <v>0</v>
      </c>
      <c r="BV137" s="131">
        <f t="shared" si="133"/>
        <v>0</v>
      </c>
      <c r="BW137" s="131">
        <f t="shared" si="134"/>
        <v>0</v>
      </c>
      <c r="BX137" s="131">
        <f t="shared" si="135"/>
        <v>0</v>
      </c>
      <c r="BY137" s="131">
        <f t="shared" si="136"/>
        <v>0</v>
      </c>
      <c r="BZ137" s="131">
        <f t="shared" si="137"/>
        <v>0</v>
      </c>
      <c r="CA137" s="131">
        <f t="shared" si="138"/>
        <v>0</v>
      </c>
      <c r="CB137" s="131">
        <f t="shared" si="139"/>
        <v>0</v>
      </c>
      <c r="CC137" s="131">
        <f t="shared" si="140"/>
        <v>0</v>
      </c>
      <c r="CD137" s="131">
        <f t="shared" si="141"/>
        <v>0</v>
      </c>
      <c r="CE137" s="131">
        <f t="shared" si="142"/>
        <v>0</v>
      </c>
      <c r="CF137" s="131">
        <f t="shared" si="143"/>
        <v>0</v>
      </c>
      <c r="CG137" s="131">
        <f t="shared" si="144"/>
        <v>0</v>
      </c>
      <c r="CH137" s="132"/>
      <c r="CI137" s="132"/>
      <c r="CJ137" s="132"/>
      <c r="CK137" s="132"/>
      <c r="CL137" s="132"/>
      <c r="CM137" s="132"/>
      <c r="CN137" s="132"/>
      <c r="CO137" s="132"/>
      <c r="CP137" s="132"/>
      <c r="CQ137" s="132"/>
      <c r="CR137" s="133"/>
      <c r="CS137" s="132"/>
      <c r="CT137" s="132"/>
      <c r="CU137" s="132"/>
      <c r="CW137" s="131">
        <v>40</v>
      </c>
      <c r="CX137" s="134">
        <f t="shared" si="145"/>
        <v>0</v>
      </c>
      <c r="CZ137" s="136">
        <v>0.50600000000000001</v>
      </c>
      <c r="DA137" s="131">
        <f t="shared" si="159"/>
        <v>0</v>
      </c>
      <c r="DB137" s="131">
        <f t="shared" si="146"/>
        <v>0</v>
      </c>
    </row>
    <row r="138" spans="1:106" ht="18" customHeight="1">
      <c r="A138" s="142" t="s">
        <v>29099</v>
      </c>
      <c r="B138" s="142" t="s">
        <v>27953</v>
      </c>
      <c r="C138" s="123" t="s">
        <v>29011</v>
      </c>
      <c r="D138" s="427" t="s">
        <v>28991</v>
      </c>
      <c r="E138" s="1002" t="s">
        <v>28768</v>
      </c>
      <c r="F138" s="124">
        <v>10</v>
      </c>
      <c r="G138" s="124">
        <f t="shared" si="79"/>
        <v>0</v>
      </c>
      <c r="H138" s="791">
        <v>110</v>
      </c>
      <c r="I138" s="481">
        <f t="shared" si="147"/>
        <v>0</v>
      </c>
      <c r="J138" s="125">
        <f t="shared" si="81"/>
        <v>110</v>
      </c>
      <c r="K138" s="126">
        <f t="shared" si="119"/>
        <v>0</v>
      </c>
      <c r="L138" s="282"/>
      <c r="M138" s="436"/>
      <c r="N138" s="701"/>
      <c r="O138" s="703"/>
      <c r="P138" s="704"/>
      <c r="Q138" s="700"/>
      <c r="R138" s="705"/>
      <c r="S138" s="706"/>
      <c r="T138" s="438"/>
      <c r="U138" s="437"/>
      <c r="V138" s="702"/>
      <c r="W138" s="707"/>
      <c r="X138" s="434"/>
      <c r="Y138" s="277"/>
      <c r="Z138" s="435"/>
      <c r="AA138" s="277">
        <f t="shared" si="78"/>
        <v>0</v>
      </c>
      <c r="AB138" s="701"/>
      <c r="AC138" s="708"/>
      <c r="AD138" s="280">
        <f t="shared" si="83"/>
        <v>0</v>
      </c>
      <c r="AE138" s="676"/>
      <c r="AF138" s="280"/>
      <c r="AG138" s="277"/>
      <c r="BF138" s="131">
        <f t="shared" si="124"/>
        <v>0</v>
      </c>
      <c r="BG138" s="131">
        <f t="shared" si="125"/>
        <v>0</v>
      </c>
      <c r="BH138" s="131">
        <f t="shared" si="126"/>
        <v>0</v>
      </c>
      <c r="BI138" s="131">
        <f t="shared" si="127"/>
        <v>0</v>
      </c>
      <c r="BJ138" s="131">
        <f t="shared" si="128"/>
        <v>0</v>
      </c>
      <c r="BK138" s="131">
        <f t="shared" si="129"/>
        <v>0</v>
      </c>
      <c r="BL138" s="131">
        <f t="shared" si="130"/>
        <v>0</v>
      </c>
      <c r="BM138" s="132"/>
      <c r="BN138" s="132">
        <v>10</v>
      </c>
      <c r="BO138" s="132"/>
      <c r="BP138" s="132"/>
      <c r="BQ138" s="132"/>
      <c r="BR138" s="132"/>
      <c r="BS138" s="132"/>
      <c r="BT138" s="131">
        <f t="shared" si="131"/>
        <v>0</v>
      </c>
      <c r="BU138" s="131">
        <f t="shared" si="132"/>
        <v>0</v>
      </c>
      <c r="BV138" s="131">
        <f t="shared" si="133"/>
        <v>0</v>
      </c>
      <c r="BW138" s="131">
        <f t="shared" si="134"/>
        <v>0</v>
      </c>
      <c r="BX138" s="131">
        <f t="shared" si="135"/>
        <v>0</v>
      </c>
      <c r="BY138" s="131">
        <f t="shared" si="136"/>
        <v>0</v>
      </c>
      <c r="BZ138" s="131">
        <f t="shared" si="137"/>
        <v>0</v>
      </c>
      <c r="CA138" s="131">
        <f t="shared" si="138"/>
        <v>0</v>
      </c>
      <c r="CB138" s="131">
        <f t="shared" si="139"/>
        <v>0</v>
      </c>
      <c r="CC138" s="131">
        <f t="shared" si="140"/>
        <v>0</v>
      </c>
      <c r="CD138" s="131">
        <f t="shared" si="141"/>
        <v>0</v>
      </c>
      <c r="CE138" s="131">
        <f t="shared" si="142"/>
        <v>0</v>
      </c>
      <c r="CF138" s="131">
        <f t="shared" si="143"/>
        <v>0</v>
      </c>
      <c r="CG138" s="131">
        <f t="shared" si="144"/>
        <v>0</v>
      </c>
      <c r="CH138" s="132"/>
      <c r="CI138" s="132"/>
      <c r="CJ138" s="132"/>
      <c r="CK138" s="132"/>
      <c r="CL138" s="132"/>
      <c r="CM138" s="132"/>
      <c r="CN138" s="132"/>
      <c r="CO138" s="132"/>
      <c r="CP138" s="132"/>
      <c r="CQ138" s="132"/>
      <c r="CR138" s="133"/>
      <c r="CS138" s="132"/>
      <c r="CT138" s="132"/>
      <c r="CU138" s="132"/>
      <c r="CW138" s="131">
        <v>30</v>
      </c>
      <c r="CX138" s="134">
        <f t="shared" si="145"/>
        <v>0</v>
      </c>
      <c r="CZ138" s="136">
        <v>1.3759999999999999</v>
      </c>
      <c r="DA138" s="131">
        <f t="shared" si="159"/>
        <v>0</v>
      </c>
      <c r="DB138" s="131">
        <f t="shared" si="146"/>
        <v>0</v>
      </c>
    </row>
    <row r="139" spans="1:106" ht="18" customHeight="1">
      <c r="A139" s="142" t="s">
        <v>29100</v>
      </c>
      <c r="B139" s="142" t="s">
        <v>27954</v>
      </c>
      <c r="C139" s="123" t="s">
        <v>29011</v>
      </c>
      <c r="D139" s="427" t="s">
        <v>28993</v>
      </c>
      <c r="E139" s="1002" t="s">
        <v>28768</v>
      </c>
      <c r="F139" s="124">
        <v>10</v>
      </c>
      <c r="G139" s="124">
        <f t="shared" si="79"/>
        <v>0</v>
      </c>
      <c r="H139" s="791">
        <v>50</v>
      </c>
      <c r="I139" s="481">
        <f t="shared" si="147"/>
        <v>0</v>
      </c>
      <c r="J139" s="125">
        <f t="shared" si="81"/>
        <v>50</v>
      </c>
      <c r="K139" s="126">
        <f t="shared" si="119"/>
        <v>0</v>
      </c>
      <c r="L139" s="282"/>
      <c r="M139" s="436"/>
      <c r="N139" s="701"/>
      <c r="O139" s="703"/>
      <c r="P139" s="704"/>
      <c r="Q139" s="700"/>
      <c r="R139" s="705"/>
      <c r="S139" s="706"/>
      <c r="T139" s="438"/>
      <c r="U139" s="437"/>
      <c r="V139" s="702"/>
      <c r="W139" s="707"/>
      <c r="X139" s="434"/>
      <c r="Y139" s="277"/>
      <c r="Z139" s="435"/>
      <c r="AA139" s="277">
        <f t="shared" si="78"/>
        <v>0</v>
      </c>
      <c r="AB139" s="701"/>
      <c r="AC139" s="708"/>
      <c r="AD139" s="280">
        <f t="shared" si="83"/>
        <v>0</v>
      </c>
      <c r="AE139" s="676"/>
      <c r="AF139" s="280"/>
      <c r="AG139" s="277"/>
      <c r="BF139" s="131">
        <f t="shared" si="124"/>
        <v>0</v>
      </c>
      <c r="BG139" s="131">
        <f t="shared" si="125"/>
        <v>0</v>
      </c>
      <c r="BH139" s="131">
        <f t="shared" si="126"/>
        <v>0</v>
      </c>
      <c r="BI139" s="131">
        <f t="shared" si="127"/>
        <v>0</v>
      </c>
      <c r="BJ139" s="131">
        <f t="shared" si="128"/>
        <v>0</v>
      </c>
      <c r="BK139" s="131">
        <f t="shared" si="129"/>
        <v>0</v>
      </c>
      <c r="BL139" s="131">
        <f t="shared" si="130"/>
        <v>0</v>
      </c>
      <c r="BM139" s="132">
        <v>10</v>
      </c>
      <c r="BN139" s="132"/>
      <c r="BO139" s="132"/>
      <c r="BP139" s="132"/>
      <c r="BQ139" s="132"/>
      <c r="BR139" s="132"/>
      <c r="BS139" s="132"/>
      <c r="BT139" s="131">
        <f t="shared" si="131"/>
        <v>0</v>
      </c>
      <c r="BU139" s="131">
        <f t="shared" si="132"/>
        <v>0</v>
      </c>
      <c r="BV139" s="131">
        <f t="shared" si="133"/>
        <v>0</v>
      </c>
      <c r="BW139" s="131">
        <f t="shared" si="134"/>
        <v>0</v>
      </c>
      <c r="BX139" s="131">
        <f t="shared" si="135"/>
        <v>0</v>
      </c>
      <c r="BY139" s="131">
        <f t="shared" si="136"/>
        <v>0</v>
      </c>
      <c r="BZ139" s="131">
        <f t="shared" si="137"/>
        <v>0</v>
      </c>
      <c r="CA139" s="131">
        <f t="shared" si="138"/>
        <v>0</v>
      </c>
      <c r="CB139" s="131">
        <f t="shared" si="139"/>
        <v>0</v>
      </c>
      <c r="CC139" s="131">
        <f t="shared" si="140"/>
        <v>0</v>
      </c>
      <c r="CD139" s="131">
        <f t="shared" si="141"/>
        <v>0</v>
      </c>
      <c r="CE139" s="131">
        <f t="shared" si="142"/>
        <v>0</v>
      </c>
      <c r="CF139" s="131">
        <f t="shared" si="143"/>
        <v>0</v>
      </c>
      <c r="CG139" s="131">
        <f t="shared" si="144"/>
        <v>0</v>
      </c>
      <c r="CH139" s="132"/>
      <c r="CI139" s="132"/>
      <c r="CJ139" s="132"/>
      <c r="CK139" s="132"/>
      <c r="CL139" s="132"/>
      <c r="CM139" s="132"/>
      <c r="CN139" s="132"/>
      <c r="CO139" s="132"/>
      <c r="CP139" s="132"/>
      <c r="CQ139" s="132"/>
      <c r="CR139" s="132"/>
      <c r="CS139" s="132"/>
      <c r="CT139" s="132"/>
      <c r="CU139" s="132"/>
      <c r="CW139" s="131">
        <v>20</v>
      </c>
      <c r="CX139" s="131">
        <f t="shared" si="145"/>
        <v>0</v>
      </c>
      <c r="CZ139" s="136">
        <v>0.13600000000000001</v>
      </c>
      <c r="DA139" s="131">
        <f t="shared" si="159"/>
        <v>0</v>
      </c>
      <c r="DB139" s="131">
        <f t="shared" si="146"/>
        <v>0</v>
      </c>
    </row>
    <row r="140" spans="1:106" ht="18" customHeight="1">
      <c r="A140" s="142" t="s">
        <v>29101</v>
      </c>
      <c r="B140" s="142" t="s">
        <v>27956</v>
      </c>
      <c r="C140" s="123" t="s">
        <v>29011</v>
      </c>
      <c r="D140" s="143" t="s">
        <v>28997</v>
      </c>
      <c r="E140" s="1002" t="s">
        <v>28768</v>
      </c>
      <c r="F140" s="124">
        <v>20</v>
      </c>
      <c r="G140" s="124">
        <f t="shared" si="79"/>
        <v>0</v>
      </c>
      <c r="H140" s="791">
        <v>100</v>
      </c>
      <c r="I140" s="481">
        <f t="shared" si="147"/>
        <v>0</v>
      </c>
      <c r="J140" s="125">
        <f t="shared" si="81"/>
        <v>100</v>
      </c>
      <c r="K140" s="126">
        <f t="shared" si="119"/>
        <v>0</v>
      </c>
      <c r="L140" s="282"/>
      <c r="M140" s="436"/>
      <c r="N140" s="701"/>
      <c r="O140" s="703"/>
      <c r="P140" s="704"/>
      <c r="Q140" s="700"/>
      <c r="R140" s="705"/>
      <c r="S140" s="706"/>
      <c r="T140" s="438"/>
      <c r="U140" s="437"/>
      <c r="V140" s="702"/>
      <c r="W140" s="707"/>
      <c r="X140" s="434"/>
      <c r="Y140" s="277"/>
      <c r="Z140" s="435"/>
      <c r="AA140" s="277">
        <f t="shared" si="78"/>
        <v>0</v>
      </c>
      <c r="AB140" s="701"/>
      <c r="AC140" s="708"/>
      <c r="AD140" s="280">
        <f t="shared" si="83"/>
        <v>0</v>
      </c>
      <c r="AE140" s="676"/>
      <c r="AF140" s="280"/>
      <c r="AG140" s="277"/>
      <c r="BF140" s="131">
        <f t="shared" si="124"/>
        <v>0</v>
      </c>
      <c r="BG140" s="131">
        <f t="shared" si="125"/>
        <v>0</v>
      </c>
      <c r="BH140" s="131">
        <f t="shared" si="126"/>
        <v>0</v>
      </c>
      <c r="BI140" s="131">
        <f t="shared" si="127"/>
        <v>0</v>
      </c>
      <c r="BJ140" s="131">
        <f t="shared" si="128"/>
        <v>0</v>
      </c>
      <c r="BK140" s="131">
        <f t="shared" si="129"/>
        <v>0</v>
      </c>
      <c r="BL140" s="131">
        <f t="shared" si="130"/>
        <v>0</v>
      </c>
      <c r="BM140" s="132">
        <v>20</v>
      </c>
      <c r="BN140" s="132"/>
      <c r="BO140" s="132"/>
      <c r="BP140" s="132"/>
      <c r="BQ140" s="132"/>
      <c r="BR140" s="132"/>
      <c r="BS140" s="132"/>
      <c r="BT140" s="131">
        <f t="shared" si="131"/>
        <v>0</v>
      </c>
      <c r="BU140" s="131">
        <f t="shared" si="132"/>
        <v>0</v>
      </c>
      <c r="BV140" s="131">
        <f t="shared" si="133"/>
        <v>0</v>
      </c>
      <c r="BW140" s="131">
        <f t="shared" si="134"/>
        <v>0</v>
      </c>
      <c r="BX140" s="131">
        <f t="shared" si="135"/>
        <v>0</v>
      </c>
      <c r="BY140" s="131">
        <f t="shared" si="136"/>
        <v>0</v>
      </c>
      <c r="BZ140" s="131">
        <f t="shared" si="137"/>
        <v>0</v>
      </c>
      <c r="CA140" s="131">
        <f t="shared" si="138"/>
        <v>0</v>
      </c>
      <c r="CB140" s="131">
        <f t="shared" si="139"/>
        <v>0</v>
      </c>
      <c r="CC140" s="131">
        <f t="shared" si="140"/>
        <v>0</v>
      </c>
      <c r="CD140" s="131">
        <f t="shared" si="141"/>
        <v>0</v>
      </c>
      <c r="CE140" s="131">
        <f t="shared" si="142"/>
        <v>0</v>
      </c>
      <c r="CF140" s="131">
        <f t="shared" si="143"/>
        <v>0</v>
      </c>
      <c r="CG140" s="131">
        <f t="shared" si="144"/>
        <v>0</v>
      </c>
      <c r="CH140" s="132"/>
      <c r="CI140" s="132"/>
      <c r="CJ140" s="132"/>
      <c r="CK140" s="132"/>
      <c r="CL140" s="132"/>
      <c r="CM140" s="132"/>
      <c r="CN140" s="132"/>
      <c r="CO140" s="132"/>
      <c r="CP140" s="132"/>
      <c r="CQ140" s="132"/>
      <c r="CR140" s="132"/>
      <c r="CS140" s="132"/>
      <c r="CT140" s="132"/>
      <c r="CU140" s="132"/>
      <c r="CW140" s="131">
        <v>40</v>
      </c>
      <c r="CX140" s="131">
        <f t="shared" si="145"/>
        <v>0</v>
      </c>
      <c r="CZ140" s="136">
        <v>0.46</v>
      </c>
      <c r="DA140" s="131">
        <f t="shared" si="159"/>
        <v>0</v>
      </c>
      <c r="DB140" s="131">
        <f t="shared" si="146"/>
        <v>0</v>
      </c>
    </row>
    <row r="141" spans="1:106" ht="18" customHeight="1">
      <c r="A141" s="142" t="s">
        <v>29102</v>
      </c>
      <c r="B141" s="142" t="s">
        <v>28327</v>
      </c>
      <c r="C141" s="123" t="s">
        <v>29011</v>
      </c>
      <c r="D141" s="986" t="s">
        <v>28999</v>
      </c>
      <c r="E141" s="1002" t="s">
        <v>28768</v>
      </c>
      <c r="F141" s="124">
        <v>10</v>
      </c>
      <c r="G141" s="124">
        <f>SUM(M141:AD141)</f>
        <v>0</v>
      </c>
      <c r="H141" s="791">
        <v>70</v>
      </c>
      <c r="I141" s="481">
        <f t="shared" si="147"/>
        <v>0</v>
      </c>
      <c r="J141" s="125">
        <f>H141*((1-I141))</f>
        <v>70</v>
      </c>
      <c r="K141" s="126">
        <f>G141*J141</f>
        <v>0</v>
      </c>
      <c r="L141" s="282"/>
      <c r="M141" s="436"/>
      <c r="N141" s="701"/>
      <c r="O141" s="703"/>
      <c r="P141" s="704"/>
      <c r="Q141" s="700"/>
      <c r="R141" s="705"/>
      <c r="S141" s="706"/>
      <c r="T141" s="438"/>
      <c r="U141" s="437"/>
      <c r="V141" s="702"/>
      <c r="W141" s="707"/>
      <c r="X141" s="434"/>
      <c r="Y141" s="277"/>
      <c r="Z141" s="435"/>
      <c r="AA141" s="277">
        <f>AG141</f>
        <v>0</v>
      </c>
      <c r="AB141" s="701"/>
      <c r="AC141" s="708"/>
      <c r="AD141" s="280">
        <f>AF141</f>
        <v>0</v>
      </c>
      <c r="AE141" s="676"/>
      <c r="AF141" s="280"/>
      <c r="AG141" s="277"/>
      <c r="BF141" s="131">
        <f t="shared" ref="BF141:BL141" si="167">BM141*$G141</f>
        <v>0</v>
      </c>
      <c r="BG141" s="131">
        <f t="shared" si="167"/>
        <v>0</v>
      </c>
      <c r="BH141" s="131">
        <f t="shared" si="167"/>
        <v>0</v>
      </c>
      <c r="BI141" s="131">
        <f t="shared" si="167"/>
        <v>0</v>
      </c>
      <c r="BJ141" s="131">
        <f t="shared" si="167"/>
        <v>0</v>
      </c>
      <c r="BK141" s="131">
        <f t="shared" si="167"/>
        <v>0</v>
      </c>
      <c r="BL141" s="131">
        <f t="shared" si="167"/>
        <v>0</v>
      </c>
      <c r="BM141" s="132">
        <v>10</v>
      </c>
      <c r="BN141" s="132"/>
      <c r="BO141" s="132"/>
      <c r="BP141" s="132"/>
      <c r="BQ141" s="132"/>
      <c r="BR141" s="132"/>
      <c r="BS141" s="132"/>
      <c r="BT141" s="131">
        <f t="shared" ref="BT141:CG141" si="168">CH141*$G141</f>
        <v>0</v>
      </c>
      <c r="BU141" s="131">
        <f t="shared" si="168"/>
        <v>0</v>
      </c>
      <c r="BV141" s="131">
        <f t="shared" si="168"/>
        <v>0</v>
      </c>
      <c r="BW141" s="131">
        <f t="shared" si="168"/>
        <v>0</v>
      </c>
      <c r="BX141" s="131">
        <f t="shared" si="168"/>
        <v>0</v>
      </c>
      <c r="BY141" s="131">
        <f t="shared" si="168"/>
        <v>0</v>
      </c>
      <c r="BZ141" s="131">
        <f t="shared" si="168"/>
        <v>0</v>
      </c>
      <c r="CA141" s="131">
        <f t="shared" si="168"/>
        <v>0</v>
      </c>
      <c r="CB141" s="131">
        <f t="shared" si="168"/>
        <v>0</v>
      </c>
      <c r="CC141" s="131">
        <f t="shared" si="168"/>
        <v>0</v>
      </c>
      <c r="CD141" s="131">
        <f t="shared" si="168"/>
        <v>0</v>
      </c>
      <c r="CE141" s="131">
        <f t="shared" si="168"/>
        <v>0</v>
      </c>
      <c r="CF141" s="131">
        <f t="shared" si="168"/>
        <v>0</v>
      </c>
      <c r="CG141" s="131">
        <f t="shared" si="168"/>
        <v>0</v>
      </c>
      <c r="CH141" s="132"/>
      <c r="CI141" s="132"/>
      <c r="CJ141" s="132"/>
      <c r="CK141" s="132"/>
      <c r="CL141" s="132"/>
      <c r="CM141" s="132"/>
      <c r="CN141" s="132"/>
      <c r="CO141" s="132"/>
      <c r="CP141" s="132"/>
      <c r="CQ141" s="132"/>
      <c r="CR141" s="132"/>
      <c r="CS141" s="132"/>
      <c r="CT141" s="132"/>
      <c r="CU141" s="132"/>
      <c r="CW141" s="131">
        <v>20</v>
      </c>
      <c r="CX141" s="131">
        <f>$G141*CW141</f>
        <v>0</v>
      </c>
      <c r="CZ141" s="136">
        <v>0.34499999999999997</v>
      </c>
      <c r="DA141" s="131">
        <f>G141</f>
        <v>0</v>
      </c>
      <c r="DB141" s="131">
        <f>CZ141*DA141</f>
        <v>0</v>
      </c>
    </row>
    <row r="142" spans="1:106" ht="18" customHeight="1">
      <c r="A142" s="142" t="s">
        <v>29103</v>
      </c>
      <c r="B142" s="142" t="s">
        <v>27957</v>
      </c>
      <c r="C142" s="123" t="s">
        <v>29011</v>
      </c>
      <c r="D142" s="143" t="s">
        <v>29104</v>
      </c>
      <c r="E142" s="1002" t="s">
        <v>28768</v>
      </c>
      <c r="F142" s="124">
        <v>10</v>
      </c>
      <c r="G142" s="124">
        <f t="shared" si="79"/>
        <v>0</v>
      </c>
      <c r="H142" s="791">
        <v>70</v>
      </c>
      <c r="I142" s="481">
        <f t="shared" si="147"/>
        <v>0</v>
      </c>
      <c r="J142" s="125">
        <f t="shared" si="81"/>
        <v>70</v>
      </c>
      <c r="K142" s="126">
        <f t="shared" si="119"/>
        <v>0</v>
      </c>
      <c r="L142" s="282"/>
      <c r="M142" s="436"/>
      <c r="N142" s="701"/>
      <c r="O142" s="703"/>
      <c r="P142" s="704"/>
      <c r="Q142" s="700"/>
      <c r="R142" s="705"/>
      <c r="S142" s="706"/>
      <c r="T142" s="438"/>
      <c r="U142" s="437"/>
      <c r="V142" s="702"/>
      <c r="W142" s="707"/>
      <c r="X142" s="434"/>
      <c r="Y142" s="277"/>
      <c r="Z142" s="435"/>
      <c r="AA142" s="277">
        <f t="shared" si="78"/>
        <v>0</v>
      </c>
      <c r="AB142" s="701"/>
      <c r="AC142" s="708"/>
      <c r="AD142" s="280">
        <f t="shared" si="83"/>
        <v>0</v>
      </c>
      <c r="AE142" s="676"/>
      <c r="AF142" s="280"/>
      <c r="AG142" s="277"/>
      <c r="BF142" s="131">
        <f t="shared" si="124"/>
        <v>0</v>
      </c>
      <c r="BG142" s="131">
        <f t="shared" si="125"/>
        <v>0</v>
      </c>
      <c r="BH142" s="131">
        <f t="shared" si="126"/>
        <v>0</v>
      </c>
      <c r="BI142" s="131">
        <f t="shared" si="127"/>
        <v>0</v>
      </c>
      <c r="BJ142" s="131">
        <f t="shared" si="128"/>
        <v>0</v>
      </c>
      <c r="BK142" s="131">
        <f t="shared" si="129"/>
        <v>0</v>
      </c>
      <c r="BL142" s="131">
        <f t="shared" si="130"/>
        <v>0</v>
      </c>
      <c r="BM142" s="132"/>
      <c r="BN142" s="132">
        <v>10</v>
      </c>
      <c r="BO142" s="132"/>
      <c r="BP142" s="132"/>
      <c r="BQ142" s="132"/>
      <c r="BR142" s="132"/>
      <c r="BS142" s="132"/>
      <c r="BT142" s="131">
        <f t="shared" si="131"/>
        <v>0</v>
      </c>
      <c r="BU142" s="131">
        <f t="shared" si="132"/>
        <v>0</v>
      </c>
      <c r="BV142" s="131">
        <f t="shared" si="133"/>
        <v>0</v>
      </c>
      <c r="BW142" s="131">
        <f t="shared" si="134"/>
        <v>0</v>
      </c>
      <c r="BX142" s="131">
        <f t="shared" si="135"/>
        <v>0</v>
      </c>
      <c r="BY142" s="131">
        <f t="shared" si="136"/>
        <v>0</v>
      </c>
      <c r="BZ142" s="131">
        <f t="shared" si="137"/>
        <v>0</v>
      </c>
      <c r="CA142" s="131">
        <f t="shared" si="138"/>
        <v>0</v>
      </c>
      <c r="CB142" s="131">
        <f t="shared" si="139"/>
        <v>0</v>
      </c>
      <c r="CC142" s="131">
        <f t="shared" si="140"/>
        <v>0</v>
      </c>
      <c r="CD142" s="131">
        <f t="shared" si="141"/>
        <v>0</v>
      </c>
      <c r="CE142" s="131">
        <f t="shared" si="142"/>
        <v>0</v>
      </c>
      <c r="CF142" s="131">
        <f t="shared" si="143"/>
        <v>0</v>
      </c>
      <c r="CG142" s="131">
        <f t="shared" si="144"/>
        <v>0</v>
      </c>
      <c r="CH142" s="132"/>
      <c r="CI142" s="132"/>
      <c r="CJ142" s="132"/>
      <c r="CK142" s="132"/>
      <c r="CL142" s="132"/>
      <c r="CM142" s="132"/>
      <c r="CN142" s="132"/>
      <c r="CO142" s="132"/>
      <c r="CP142" s="132"/>
      <c r="CQ142" s="132"/>
      <c r="CR142" s="133"/>
      <c r="CS142" s="132"/>
      <c r="CT142" s="132"/>
      <c r="CU142" s="132"/>
      <c r="CW142" s="131">
        <v>30</v>
      </c>
      <c r="CX142" s="134">
        <f t="shared" si="145"/>
        <v>0</v>
      </c>
      <c r="CZ142" s="136">
        <v>0.54200000000000004</v>
      </c>
      <c r="DA142" s="131">
        <f t="shared" si="159"/>
        <v>0</v>
      </c>
      <c r="DB142" s="131">
        <f t="shared" si="146"/>
        <v>0</v>
      </c>
    </row>
    <row r="143" spans="1:106" ht="18" customHeight="1">
      <c r="A143" s="158"/>
      <c r="B143" s="158"/>
      <c r="C143" s="180"/>
      <c r="D143" s="92"/>
      <c r="E143" s="1004"/>
      <c r="F143" s="92"/>
      <c r="G143" s="92"/>
      <c r="H143" s="789"/>
      <c r="J143" s="116"/>
      <c r="K143" s="125">
        <f>SUM(K91:K142)</f>
        <v>0</v>
      </c>
      <c r="L143" s="312"/>
      <c r="M143" s="312">
        <f>SUMPRODUCT($F$91:$F$142,M91:M142)</f>
        <v>0</v>
      </c>
      <c r="N143" s="312"/>
      <c r="O143" s="312">
        <f t="shared" ref="O143:U143" si="169">SUMPRODUCT($F$91:$F$142,O91:O142)</f>
        <v>0</v>
      </c>
      <c r="P143" s="312">
        <f t="shared" si="169"/>
        <v>0</v>
      </c>
      <c r="Q143" s="312">
        <f t="shared" si="169"/>
        <v>0</v>
      </c>
      <c r="R143" s="312">
        <f t="shared" si="169"/>
        <v>0</v>
      </c>
      <c r="S143" s="312">
        <f t="shared" si="169"/>
        <v>0</v>
      </c>
      <c r="T143" s="312">
        <f t="shared" si="169"/>
        <v>0</v>
      </c>
      <c r="U143" s="312">
        <f t="shared" si="169"/>
        <v>0</v>
      </c>
      <c r="V143" s="312"/>
      <c r="W143" s="312">
        <f>SUMPRODUCT($F$91:$F$142,W91:W142)</f>
        <v>0</v>
      </c>
      <c r="X143" s="312">
        <f>SUMPRODUCT($F$91:$F$142,X91:X142)</f>
        <v>0</v>
      </c>
      <c r="Y143" s="312"/>
      <c r="Z143" s="312">
        <f>SUMPRODUCT($F$91:$F$142,Z91:Z142)</f>
        <v>0</v>
      </c>
      <c r="AA143" s="312">
        <f t="shared" si="78"/>
        <v>0</v>
      </c>
      <c r="AB143" s="312">
        <f>SUMPRODUCT($F$91:$F$142,AB91:AB142)</f>
        <v>0</v>
      </c>
      <c r="AC143" s="312">
        <f>SUMPRODUCT($F$91:$F$142,AC91:AC142)</f>
        <v>0</v>
      </c>
      <c r="AD143" s="312">
        <f t="shared" si="83"/>
        <v>0</v>
      </c>
      <c r="AE143" s="678"/>
      <c r="AF143" s="312">
        <f>SUMPRODUCT($F$91:$F$142,AF91:AF142)</f>
        <v>0</v>
      </c>
      <c r="AG143" s="312">
        <f>SUMPRODUCT($F$91:$F$142,AG91:AG142)</f>
        <v>0</v>
      </c>
    </row>
    <row r="144" spans="1:106" ht="60" customHeight="1">
      <c r="A144" s="140" t="s">
        <v>0</v>
      </c>
      <c r="B144" s="140" t="s">
        <v>28839</v>
      </c>
      <c r="C144" s="140" t="s">
        <v>29105</v>
      </c>
      <c r="D144" s="114" t="s">
        <v>29106</v>
      </c>
      <c r="E144" s="1005"/>
      <c r="F144" s="115"/>
      <c r="G144" s="115"/>
      <c r="H144" s="789"/>
      <c r="J144" s="116"/>
      <c r="K144" s="117"/>
      <c r="L144" s="301"/>
      <c r="M144" s="117"/>
      <c r="N144" s="117"/>
      <c r="O144" s="117"/>
      <c r="P144" s="117"/>
      <c r="Q144" s="301"/>
      <c r="R144" s="117"/>
      <c r="S144" s="117"/>
      <c r="T144" s="117"/>
      <c r="U144" s="117"/>
      <c r="V144" s="117"/>
      <c r="W144" s="117"/>
      <c r="X144" s="117"/>
      <c r="Y144" s="301"/>
      <c r="Z144" s="68"/>
      <c r="AA144" s="68"/>
      <c r="AB144" s="68"/>
      <c r="AC144" s="68"/>
      <c r="AD144" s="68"/>
      <c r="AE144" s="68"/>
      <c r="AF144" s="68"/>
      <c r="AG144" s="68"/>
      <c r="BF144" s="200" t="s">
        <v>28778</v>
      </c>
      <c r="BG144" s="200" t="s">
        <v>28779</v>
      </c>
      <c r="BH144" s="200" t="s">
        <v>28780</v>
      </c>
      <c r="BI144" s="200" t="s">
        <v>28781</v>
      </c>
      <c r="BJ144" s="200" t="s">
        <v>28782</v>
      </c>
      <c r="BK144" s="200" t="s">
        <v>28783</v>
      </c>
      <c r="BL144" s="200" t="s">
        <v>28784</v>
      </c>
      <c r="BM144" s="159" t="s">
        <v>28778</v>
      </c>
      <c r="BN144" s="159" t="s">
        <v>28779</v>
      </c>
      <c r="BO144" s="159" t="s">
        <v>28780</v>
      </c>
      <c r="BP144" s="159" t="s">
        <v>28781</v>
      </c>
      <c r="BQ144" s="159" t="s">
        <v>28782</v>
      </c>
      <c r="BR144" s="159" t="s">
        <v>28783</v>
      </c>
      <c r="BS144" s="159" t="s">
        <v>28784</v>
      </c>
      <c r="BT144" s="200" t="s">
        <v>28787</v>
      </c>
      <c r="BU144" s="200" t="s">
        <v>28788</v>
      </c>
      <c r="BV144" s="200" t="s">
        <v>28789</v>
      </c>
      <c r="BW144" s="200" t="s">
        <v>28790</v>
      </c>
      <c r="BX144" s="200" t="s">
        <v>28791</v>
      </c>
      <c r="BY144" s="200" t="s">
        <v>28792</v>
      </c>
      <c r="BZ144" s="200" t="s">
        <v>28793</v>
      </c>
      <c r="CA144" s="200" t="s">
        <v>28794</v>
      </c>
      <c r="CB144" s="200" t="s">
        <v>28795</v>
      </c>
      <c r="CC144" s="200" t="s">
        <v>28796</v>
      </c>
      <c r="CD144" s="200" t="s">
        <v>28797</v>
      </c>
      <c r="CE144" s="200" t="s">
        <v>28798</v>
      </c>
      <c r="CF144" s="200" t="s">
        <v>28799</v>
      </c>
      <c r="CG144" s="200" t="s">
        <v>28800</v>
      </c>
      <c r="CH144" s="159" t="s">
        <v>28787</v>
      </c>
      <c r="CI144" s="159" t="s">
        <v>28788</v>
      </c>
      <c r="CJ144" s="159" t="s">
        <v>28789</v>
      </c>
      <c r="CK144" s="159" t="s">
        <v>28790</v>
      </c>
      <c r="CL144" s="159" t="s">
        <v>28791</v>
      </c>
      <c r="CM144" s="159" t="s">
        <v>28792</v>
      </c>
      <c r="CN144" s="159" t="s">
        <v>28793</v>
      </c>
      <c r="CO144" s="159" t="s">
        <v>28794</v>
      </c>
      <c r="CP144" s="159" t="s">
        <v>28795</v>
      </c>
      <c r="CQ144" s="159" t="s">
        <v>28796</v>
      </c>
      <c r="CR144" s="160" t="s">
        <v>28797</v>
      </c>
      <c r="CS144" s="159" t="s">
        <v>28866</v>
      </c>
      <c r="CT144" s="159" t="s">
        <v>28799</v>
      </c>
      <c r="CU144" s="159" t="s">
        <v>28800</v>
      </c>
      <c r="CW144" s="122" t="s">
        <v>28867</v>
      </c>
      <c r="CX144" s="122" t="s">
        <v>28868</v>
      </c>
      <c r="CY144" s="93"/>
      <c r="CZ144" s="122" t="s">
        <v>28869</v>
      </c>
      <c r="DA144" s="122" t="s">
        <v>28870</v>
      </c>
      <c r="DB144" s="122" t="s">
        <v>28871</v>
      </c>
    </row>
    <row r="145" spans="1:106" ht="18" customHeight="1">
      <c r="A145" s="142" t="s">
        <v>29107</v>
      </c>
      <c r="B145" s="142" t="s">
        <v>27958</v>
      </c>
      <c r="C145" s="123" t="s">
        <v>29105</v>
      </c>
      <c r="D145" s="153" t="s">
        <v>29108</v>
      </c>
      <c r="E145" s="1002" t="s">
        <v>28768</v>
      </c>
      <c r="F145" s="124">
        <v>10</v>
      </c>
      <c r="G145" s="124">
        <f t="shared" ref="G145:G159" si="170">SUM(M145:AD145)</f>
        <v>0</v>
      </c>
      <c r="H145" s="793">
        <v>120</v>
      </c>
      <c r="I145" s="481">
        <f t="shared" ref="I145:I159" si="171">$G$4</f>
        <v>0</v>
      </c>
      <c r="J145" s="125">
        <f t="shared" si="81"/>
        <v>120</v>
      </c>
      <c r="K145" s="126">
        <f t="shared" ref="K145:K159" si="172">G145*J145</f>
        <v>0</v>
      </c>
      <c r="L145" s="282"/>
      <c r="M145" s="387"/>
      <c r="N145" s="272"/>
      <c r="O145" s="273"/>
      <c r="P145" s="274"/>
      <c r="Q145" s="275"/>
      <c r="R145" s="276"/>
      <c r="S145" s="277"/>
      <c r="T145" s="438"/>
      <c r="U145" s="278"/>
      <c r="V145" s="279"/>
      <c r="W145" s="280"/>
      <c r="X145" s="281"/>
      <c r="Y145" s="277"/>
      <c r="Z145" s="369"/>
      <c r="AA145" s="277">
        <f t="shared" si="78"/>
        <v>0</v>
      </c>
      <c r="AB145" s="272"/>
      <c r="AC145" s="282"/>
      <c r="AD145" s="280">
        <f t="shared" si="83"/>
        <v>0</v>
      </c>
      <c r="AE145" s="676"/>
      <c r="AF145" s="280"/>
      <c r="AG145" s="277"/>
      <c r="BF145" s="131">
        <f t="shared" ref="BF145:BF159" si="173">BM145*$G145</f>
        <v>0</v>
      </c>
      <c r="BG145" s="131">
        <f t="shared" ref="BG145:BG159" si="174">BN145*$G145</f>
        <v>0</v>
      </c>
      <c r="BH145" s="131">
        <f t="shared" ref="BH145:BH159" si="175">BO145*$G145</f>
        <v>0</v>
      </c>
      <c r="BI145" s="131">
        <f t="shared" ref="BI145:BI159" si="176">BP145*$G145</f>
        <v>0</v>
      </c>
      <c r="BJ145" s="131">
        <f t="shared" ref="BJ145:BJ159" si="177">BQ145*$G145</f>
        <v>0</v>
      </c>
      <c r="BK145" s="131">
        <f t="shared" ref="BK145:BK159" si="178">BR145*$G145</f>
        <v>0</v>
      </c>
      <c r="BL145" s="131">
        <f t="shared" ref="BL145:BL159" si="179">BS145*$G145</f>
        <v>0</v>
      </c>
      <c r="BM145" s="132"/>
      <c r="BN145" s="132"/>
      <c r="BO145" s="132">
        <v>10</v>
      </c>
      <c r="BP145" s="132"/>
      <c r="BQ145" s="132"/>
      <c r="BR145" s="132"/>
      <c r="BS145" s="132"/>
      <c r="BT145" s="131">
        <f t="shared" ref="BT145:BT159" si="180">CH145*$G145</f>
        <v>0</v>
      </c>
      <c r="BU145" s="131">
        <f t="shared" ref="BU145:BU159" si="181">CI145*$G145</f>
        <v>0</v>
      </c>
      <c r="BV145" s="131">
        <f t="shared" ref="BV145:BV159" si="182">CJ145*$G145</f>
        <v>0</v>
      </c>
      <c r="BW145" s="131">
        <f t="shared" ref="BW145:BW159" si="183">CK145*$G145</f>
        <v>0</v>
      </c>
      <c r="BX145" s="131">
        <f t="shared" ref="BX145:BX159" si="184">CL145*$G145</f>
        <v>0</v>
      </c>
      <c r="BY145" s="131">
        <f t="shared" ref="BY145:BY159" si="185">CM145*$G145</f>
        <v>0</v>
      </c>
      <c r="BZ145" s="131">
        <f t="shared" ref="BZ145:BZ159" si="186">CN145*$G145</f>
        <v>0</v>
      </c>
      <c r="CA145" s="131">
        <f t="shared" ref="CA145:CA159" si="187">CO145*$G145</f>
        <v>0</v>
      </c>
      <c r="CB145" s="131">
        <f t="shared" ref="CB145:CB159" si="188">CP145*$G145</f>
        <v>0</v>
      </c>
      <c r="CC145" s="131">
        <f t="shared" ref="CC145:CC159" si="189">CQ145*$G145</f>
        <v>0</v>
      </c>
      <c r="CD145" s="131">
        <f t="shared" ref="CD145:CD159" si="190">CR145*$G145</f>
        <v>0</v>
      </c>
      <c r="CE145" s="131">
        <f t="shared" ref="CE145:CE159" si="191">CS145*$G145</f>
        <v>0</v>
      </c>
      <c r="CF145" s="131">
        <f t="shared" ref="CF145:CF159" si="192">CT145*$G145</f>
        <v>0</v>
      </c>
      <c r="CG145" s="131">
        <f t="shared" ref="CG145:CG159" si="193">CU145*$G145</f>
        <v>0</v>
      </c>
      <c r="CH145" s="132"/>
      <c r="CI145" s="132"/>
      <c r="CJ145" s="132"/>
      <c r="CK145" s="132"/>
      <c r="CL145" s="132"/>
      <c r="CM145" s="132"/>
      <c r="CN145" s="132"/>
      <c r="CO145" s="132"/>
      <c r="CP145" s="132"/>
      <c r="CQ145" s="132"/>
      <c r="CR145" s="133"/>
      <c r="CS145" s="132"/>
      <c r="CT145" s="132"/>
      <c r="CU145" s="132"/>
      <c r="CW145" s="131">
        <v>30</v>
      </c>
      <c r="CX145" s="134">
        <f t="shared" ref="CX145:CX159" si="194">$G145*CW145</f>
        <v>0</v>
      </c>
      <c r="CZ145" s="135">
        <v>1.635</v>
      </c>
      <c r="DA145" s="134">
        <f t="shared" ref="DA145:DA159" si="195">G145</f>
        <v>0</v>
      </c>
      <c r="DB145" s="134">
        <f t="shared" ref="DB145:DB159" si="196">CZ145*DA145</f>
        <v>0</v>
      </c>
    </row>
    <row r="146" spans="1:106" ht="18" customHeight="1">
      <c r="A146" s="142" t="s">
        <v>29109</v>
      </c>
      <c r="B146" s="142" t="s">
        <v>27959</v>
      </c>
      <c r="C146" s="123" t="s">
        <v>29105</v>
      </c>
      <c r="D146" s="153" t="s">
        <v>29110</v>
      </c>
      <c r="E146" s="1002" t="s">
        <v>28767</v>
      </c>
      <c r="F146" s="124">
        <v>10</v>
      </c>
      <c r="G146" s="124">
        <f t="shared" si="170"/>
        <v>0</v>
      </c>
      <c r="H146" s="793">
        <v>100</v>
      </c>
      <c r="I146" s="481">
        <f t="shared" si="171"/>
        <v>0</v>
      </c>
      <c r="J146" s="125">
        <f t="shared" si="81"/>
        <v>100</v>
      </c>
      <c r="K146" s="126">
        <f t="shared" si="172"/>
        <v>0</v>
      </c>
      <c r="L146" s="282"/>
      <c r="M146" s="387"/>
      <c r="N146" s="272"/>
      <c r="O146" s="273"/>
      <c r="P146" s="274"/>
      <c r="Q146" s="275"/>
      <c r="R146" s="276"/>
      <c r="S146" s="277"/>
      <c r="T146" s="438"/>
      <c r="U146" s="278"/>
      <c r="V146" s="279"/>
      <c r="W146" s="280"/>
      <c r="X146" s="281"/>
      <c r="Y146" s="277"/>
      <c r="Z146" s="369"/>
      <c r="AA146" s="277">
        <f t="shared" si="78"/>
        <v>0</v>
      </c>
      <c r="AB146" s="272"/>
      <c r="AC146" s="282"/>
      <c r="AD146" s="280">
        <f t="shared" si="83"/>
        <v>0</v>
      </c>
      <c r="AE146" s="676"/>
      <c r="AF146" s="280"/>
      <c r="AG146" s="277"/>
      <c r="BF146" s="131">
        <f t="shared" si="173"/>
        <v>0</v>
      </c>
      <c r="BG146" s="131">
        <f t="shared" si="174"/>
        <v>0</v>
      </c>
      <c r="BH146" s="131">
        <f t="shared" si="175"/>
        <v>0</v>
      </c>
      <c r="BI146" s="131">
        <f t="shared" si="176"/>
        <v>0</v>
      </c>
      <c r="BJ146" s="131">
        <f t="shared" si="177"/>
        <v>0</v>
      </c>
      <c r="BK146" s="131">
        <f t="shared" si="178"/>
        <v>0</v>
      </c>
      <c r="BL146" s="131">
        <f t="shared" si="179"/>
        <v>0</v>
      </c>
      <c r="BM146" s="132"/>
      <c r="BN146" s="132">
        <v>10</v>
      </c>
      <c r="BO146" s="132"/>
      <c r="BP146" s="132"/>
      <c r="BQ146" s="132"/>
      <c r="BR146" s="132"/>
      <c r="BS146" s="132"/>
      <c r="BT146" s="131">
        <f t="shared" si="180"/>
        <v>0</v>
      </c>
      <c r="BU146" s="131">
        <f t="shared" si="181"/>
        <v>0</v>
      </c>
      <c r="BV146" s="131">
        <f t="shared" si="182"/>
        <v>0</v>
      </c>
      <c r="BW146" s="131">
        <f t="shared" si="183"/>
        <v>0</v>
      </c>
      <c r="BX146" s="131">
        <f t="shared" si="184"/>
        <v>0</v>
      </c>
      <c r="BY146" s="131">
        <f t="shared" si="185"/>
        <v>0</v>
      </c>
      <c r="BZ146" s="131">
        <f t="shared" si="186"/>
        <v>0</v>
      </c>
      <c r="CA146" s="131">
        <f t="shared" si="187"/>
        <v>0</v>
      </c>
      <c r="CB146" s="131">
        <f t="shared" si="188"/>
        <v>0</v>
      </c>
      <c r="CC146" s="131">
        <f t="shared" si="189"/>
        <v>0</v>
      </c>
      <c r="CD146" s="131">
        <f t="shared" si="190"/>
        <v>0</v>
      </c>
      <c r="CE146" s="131">
        <f t="shared" si="191"/>
        <v>0</v>
      </c>
      <c r="CF146" s="131">
        <f t="shared" si="192"/>
        <v>0</v>
      </c>
      <c r="CG146" s="131">
        <f t="shared" si="193"/>
        <v>0</v>
      </c>
      <c r="CH146" s="132">
        <v>10</v>
      </c>
      <c r="CI146" s="132"/>
      <c r="CJ146" s="132"/>
      <c r="CK146" s="132"/>
      <c r="CL146" s="132"/>
      <c r="CM146" s="132"/>
      <c r="CN146" s="132"/>
      <c r="CO146" s="132"/>
      <c r="CP146" s="132"/>
      <c r="CQ146" s="132"/>
      <c r="CR146" s="133"/>
      <c r="CS146" s="132"/>
      <c r="CT146" s="132"/>
      <c r="CU146" s="132"/>
      <c r="CW146" s="131">
        <v>10</v>
      </c>
      <c r="CX146" s="134">
        <f t="shared" si="194"/>
        <v>0</v>
      </c>
      <c r="CZ146" s="136">
        <v>0.94399999999999995</v>
      </c>
      <c r="DA146" s="131">
        <f t="shared" si="195"/>
        <v>0</v>
      </c>
      <c r="DB146" s="131">
        <f t="shared" si="196"/>
        <v>0</v>
      </c>
    </row>
    <row r="147" spans="1:106" ht="18" customHeight="1">
      <c r="A147" s="142" t="s">
        <v>29111</v>
      </c>
      <c r="B147" s="142" t="s">
        <v>27960</v>
      </c>
      <c r="C147" s="123" t="s">
        <v>29105</v>
      </c>
      <c r="D147" s="153" t="s">
        <v>28897</v>
      </c>
      <c r="E147" s="1002" t="s">
        <v>28761</v>
      </c>
      <c r="F147" s="124">
        <v>10</v>
      </c>
      <c r="G147" s="124">
        <f t="shared" si="170"/>
        <v>0</v>
      </c>
      <c r="H147" s="793">
        <v>250</v>
      </c>
      <c r="I147" s="481">
        <f t="shared" si="171"/>
        <v>0</v>
      </c>
      <c r="J147" s="125">
        <f t="shared" si="81"/>
        <v>250</v>
      </c>
      <c r="K147" s="126">
        <f t="shared" si="172"/>
        <v>0</v>
      </c>
      <c r="L147" s="282"/>
      <c r="M147" s="387"/>
      <c r="N147" s="272"/>
      <c r="O147" s="273"/>
      <c r="P147" s="274"/>
      <c r="Q147" s="275"/>
      <c r="R147" s="276"/>
      <c r="S147" s="277"/>
      <c r="T147" s="438"/>
      <c r="U147" s="278"/>
      <c r="V147" s="279"/>
      <c r="W147" s="280"/>
      <c r="X147" s="281"/>
      <c r="Y147" s="277"/>
      <c r="Z147" s="369"/>
      <c r="AA147" s="277">
        <f t="shared" si="78"/>
        <v>0</v>
      </c>
      <c r="AB147" s="272"/>
      <c r="AC147" s="282"/>
      <c r="AD147" s="280">
        <f t="shared" si="83"/>
        <v>0</v>
      </c>
      <c r="AE147" s="676"/>
      <c r="AF147" s="280"/>
      <c r="AG147" s="277"/>
      <c r="BF147" s="131">
        <f t="shared" si="173"/>
        <v>0</v>
      </c>
      <c r="BG147" s="131">
        <f t="shared" si="174"/>
        <v>0</v>
      </c>
      <c r="BH147" s="131">
        <f t="shared" si="175"/>
        <v>0</v>
      </c>
      <c r="BI147" s="131">
        <f t="shared" si="176"/>
        <v>0</v>
      </c>
      <c r="BJ147" s="131">
        <f t="shared" si="177"/>
        <v>0</v>
      </c>
      <c r="BK147" s="131">
        <f t="shared" si="178"/>
        <v>0</v>
      </c>
      <c r="BL147" s="131">
        <f t="shared" si="179"/>
        <v>0</v>
      </c>
      <c r="BM147" s="132"/>
      <c r="BN147" s="132"/>
      <c r="BO147" s="132"/>
      <c r="BP147" s="132">
        <v>10</v>
      </c>
      <c r="BQ147" s="132"/>
      <c r="BR147" s="132"/>
      <c r="BS147" s="132"/>
      <c r="BT147" s="131">
        <f t="shared" si="180"/>
        <v>0</v>
      </c>
      <c r="BU147" s="131">
        <f t="shared" si="181"/>
        <v>0</v>
      </c>
      <c r="BV147" s="131">
        <f t="shared" si="182"/>
        <v>0</v>
      </c>
      <c r="BW147" s="131">
        <f t="shared" si="183"/>
        <v>0</v>
      </c>
      <c r="BX147" s="131">
        <f t="shared" si="184"/>
        <v>0</v>
      </c>
      <c r="BY147" s="131">
        <f t="shared" si="185"/>
        <v>0</v>
      </c>
      <c r="BZ147" s="131">
        <f t="shared" si="186"/>
        <v>0</v>
      </c>
      <c r="CA147" s="131">
        <f t="shared" si="187"/>
        <v>0</v>
      </c>
      <c r="CB147" s="131">
        <f t="shared" si="188"/>
        <v>0</v>
      </c>
      <c r="CC147" s="131">
        <f t="shared" si="189"/>
        <v>0</v>
      </c>
      <c r="CD147" s="131">
        <f t="shared" si="190"/>
        <v>0</v>
      </c>
      <c r="CE147" s="131">
        <f t="shared" si="191"/>
        <v>0</v>
      </c>
      <c r="CF147" s="131">
        <f t="shared" si="192"/>
        <v>0</v>
      </c>
      <c r="CG147" s="131">
        <f t="shared" si="193"/>
        <v>0</v>
      </c>
      <c r="CH147" s="132"/>
      <c r="CI147" s="132">
        <v>10</v>
      </c>
      <c r="CJ147" s="132"/>
      <c r="CK147" s="132"/>
      <c r="CL147" s="132"/>
      <c r="CM147" s="132"/>
      <c r="CN147" s="132"/>
      <c r="CO147" s="132"/>
      <c r="CP147" s="132"/>
      <c r="CQ147" s="132"/>
      <c r="CR147" s="133"/>
      <c r="CS147" s="132"/>
      <c r="CT147" s="132"/>
      <c r="CU147" s="132"/>
      <c r="CW147" s="131">
        <v>10</v>
      </c>
      <c r="CX147" s="134">
        <f t="shared" si="194"/>
        <v>0</v>
      </c>
      <c r="CZ147" s="136">
        <v>3.1219999999999999</v>
      </c>
      <c r="DA147" s="131">
        <f t="shared" si="195"/>
        <v>0</v>
      </c>
      <c r="DB147" s="131">
        <f t="shared" si="196"/>
        <v>0</v>
      </c>
    </row>
    <row r="148" spans="1:106" ht="18" customHeight="1">
      <c r="A148" s="142" t="s">
        <v>29112</v>
      </c>
      <c r="B148" s="142" t="s">
        <v>27961</v>
      </c>
      <c r="C148" s="123" t="s">
        <v>29105</v>
      </c>
      <c r="D148" s="153" t="s">
        <v>28899</v>
      </c>
      <c r="E148" s="1002" t="s">
        <v>28761</v>
      </c>
      <c r="F148" s="124">
        <v>10</v>
      </c>
      <c r="G148" s="124">
        <f t="shared" si="170"/>
        <v>0</v>
      </c>
      <c r="H148" s="793">
        <v>250</v>
      </c>
      <c r="I148" s="481">
        <f t="shared" si="171"/>
        <v>0</v>
      </c>
      <c r="J148" s="125">
        <f t="shared" si="81"/>
        <v>250</v>
      </c>
      <c r="K148" s="126">
        <f t="shared" si="172"/>
        <v>0</v>
      </c>
      <c r="L148" s="282"/>
      <c r="M148" s="387"/>
      <c r="N148" s="272"/>
      <c r="O148" s="273"/>
      <c r="P148" s="274"/>
      <c r="Q148" s="275"/>
      <c r="R148" s="276"/>
      <c r="S148" s="277"/>
      <c r="T148" s="438"/>
      <c r="U148" s="278"/>
      <c r="V148" s="279"/>
      <c r="W148" s="280"/>
      <c r="X148" s="281"/>
      <c r="Y148" s="277"/>
      <c r="Z148" s="369"/>
      <c r="AA148" s="277">
        <f t="shared" si="78"/>
        <v>0</v>
      </c>
      <c r="AB148" s="272"/>
      <c r="AC148" s="282"/>
      <c r="AD148" s="280">
        <f t="shared" si="83"/>
        <v>0</v>
      </c>
      <c r="AE148" s="676"/>
      <c r="AF148" s="280"/>
      <c r="AG148" s="277"/>
      <c r="BF148" s="131">
        <f t="shared" si="173"/>
        <v>0</v>
      </c>
      <c r="BG148" s="131">
        <f t="shared" si="174"/>
        <v>0</v>
      </c>
      <c r="BH148" s="131">
        <f t="shared" si="175"/>
        <v>0</v>
      </c>
      <c r="BI148" s="131">
        <f t="shared" si="176"/>
        <v>0</v>
      </c>
      <c r="BJ148" s="131">
        <f t="shared" si="177"/>
        <v>0</v>
      </c>
      <c r="BK148" s="131">
        <f t="shared" si="178"/>
        <v>0</v>
      </c>
      <c r="BL148" s="131">
        <f t="shared" si="179"/>
        <v>0</v>
      </c>
      <c r="BM148" s="132"/>
      <c r="BN148" s="132"/>
      <c r="BO148" s="132"/>
      <c r="BP148" s="132">
        <v>10</v>
      </c>
      <c r="BQ148" s="132"/>
      <c r="BR148" s="132"/>
      <c r="BS148" s="132"/>
      <c r="BT148" s="131">
        <f t="shared" si="180"/>
        <v>0</v>
      </c>
      <c r="BU148" s="131">
        <f t="shared" si="181"/>
        <v>0</v>
      </c>
      <c r="BV148" s="131">
        <f t="shared" si="182"/>
        <v>0</v>
      </c>
      <c r="BW148" s="131">
        <f t="shared" si="183"/>
        <v>0</v>
      </c>
      <c r="BX148" s="131">
        <f t="shared" si="184"/>
        <v>0</v>
      </c>
      <c r="BY148" s="131">
        <f t="shared" si="185"/>
        <v>0</v>
      </c>
      <c r="BZ148" s="131">
        <f t="shared" si="186"/>
        <v>0</v>
      </c>
      <c r="CA148" s="131">
        <f t="shared" si="187"/>
        <v>0</v>
      </c>
      <c r="CB148" s="131">
        <f t="shared" si="188"/>
        <v>0</v>
      </c>
      <c r="CC148" s="131">
        <f t="shared" si="189"/>
        <v>0</v>
      </c>
      <c r="CD148" s="131">
        <f t="shared" si="190"/>
        <v>0</v>
      </c>
      <c r="CE148" s="131">
        <f t="shared" si="191"/>
        <v>0</v>
      </c>
      <c r="CF148" s="131">
        <f t="shared" si="192"/>
        <v>0</v>
      </c>
      <c r="CG148" s="131">
        <f t="shared" si="193"/>
        <v>0</v>
      </c>
      <c r="CH148" s="132"/>
      <c r="CI148" s="132"/>
      <c r="CJ148" s="132">
        <v>10</v>
      </c>
      <c r="CK148" s="132"/>
      <c r="CL148" s="132"/>
      <c r="CM148" s="132"/>
      <c r="CN148" s="132"/>
      <c r="CO148" s="132"/>
      <c r="CP148" s="132"/>
      <c r="CQ148" s="132"/>
      <c r="CR148" s="133"/>
      <c r="CS148" s="132"/>
      <c r="CT148" s="132"/>
      <c r="CU148" s="132"/>
      <c r="CW148" s="131">
        <v>10</v>
      </c>
      <c r="CX148" s="134">
        <f t="shared" si="194"/>
        <v>0</v>
      </c>
      <c r="CZ148" s="136">
        <v>3.8180000000000001</v>
      </c>
      <c r="DA148" s="131">
        <f t="shared" si="195"/>
        <v>0</v>
      </c>
      <c r="DB148" s="131">
        <f t="shared" si="196"/>
        <v>0</v>
      </c>
    </row>
    <row r="149" spans="1:106" ht="18" customHeight="1">
      <c r="A149" s="142" t="s">
        <v>29113</v>
      </c>
      <c r="B149" s="142" t="s">
        <v>27962</v>
      </c>
      <c r="C149" s="123" t="s">
        <v>29105</v>
      </c>
      <c r="D149" s="153" t="s">
        <v>28903</v>
      </c>
      <c r="E149" s="1002" t="s">
        <v>28761</v>
      </c>
      <c r="F149" s="124">
        <v>5</v>
      </c>
      <c r="G149" s="124">
        <f t="shared" si="170"/>
        <v>0</v>
      </c>
      <c r="H149" s="793">
        <v>200</v>
      </c>
      <c r="I149" s="481">
        <f t="shared" si="171"/>
        <v>0</v>
      </c>
      <c r="J149" s="125">
        <f t="shared" si="81"/>
        <v>200</v>
      </c>
      <c r="K149" s="126">
        <f t="shared" si="172"/>
        <v>0</v>
      </c>
      <c r="L149" s="282"/>
      <c r="M149" s="387"/>
      <c r="N149" s="272"/>
      <c r="O149" s="273"/>
      <c r="P149" s="274"/>
      <c r="Q149" s="275"/>
      <c r="R149" s="276"/>
      <c r="S149" s="277"/>
      <c r="T149" s="438"/>
      <c r="U149" s="278"/>
      <c r="V149" s="279"/>
      <c r="W149" s="280"/>
      <c r="X149" s="281"/>
      <c r="Y149" s="277"/>
      <c r="Z149" s="369"/>
      <c r="AA149" s="277">
        <f t="shared" si="78"/>
        <v>0</v>
      </c>
      <c r="AB149" s="272"/>
      <c r="AC149" s="282"/>
      <c r="AD149" s="280">
        <f t="shared" si="83"/>
        <v>0</v>
      </c>
      <c r="AE149" s="676"/>
      <c r="AF149" s="280"/>
      <c r="AG149" s="277"/>
      <c r="BF149" s="131">
        <f t="shared" si="173"/>
        <v>0</v>
      </c>
      <c r="BG149" s="131">
        <f t="shared" si="174"/>
        <v>0</v>
      </c>
      <c r="BH149" s="131">
        <f t="shared" si="175"/>
        <v>0</v>
      </c>
      <c r="BI149" s="131">
        <f t="shared" si="176"/>
        <v>0</v>
      </c>
      <c r="BJ149" s="131">
        <f t="shared" si="177"/>
        <v>0</v>
      </c>
      <c r="BK149" s="131">
        <f t="shared" si="178"/>
        <v>0</v>
      </c>
      <c r="BL149" s="131">
        <f t="shared" si="179"/>
        <v>0</v>
      </c>
      <c r="BM149" s="132"/>
      <c r="BN149" s="132"/>
      <c r="BO149" s="132"/>
      <c r="BP149" s="132"/>
      <c r="BQ149" s="132">
        <v>5</v>
      </c>
      <c r="BR149" s="132"/>
      <c r="BS149" s="132"/>
      <c r="BT149" s="131">
        <f t="shared" si="180"/>
        <v>0</v>
      </c>
      <c r="BU149" s="131">
        <f t="shared" si="181"/>
        <v>0</v>
      </c>
      <c r="BV149" s="131">
        <f t="shared" si="182"/>
        <v>0</v>
      </c>
      <c r="BW149" s="131">
        <f t="shared" si="183"/>
        <v>0</v>
      </c>
      <c r="BX149" s="131">
        <f t="shared" si="184"/>
        <v>0</v>
      </c>
      <c r="BY149" s="131">
        <f t="shared" si="185"/>
        <v>0</v>
      </c>
      <c r="BZ149" s="131">
        <f t="shared" si="186"/>
        <v>0</v>
      </c>
      <c r="CA149" s="131">
        <f t="shared" si="187"/>
        <v>0</v>
      </c>
      <c r="CB149" s="131">
        <f t="shared" si="188"/>
        <v>0</v>
      </c>
      <c r="CC149" s="131">
        <f t="shared" si="189"/>
        <v>0</v>
      </c>
      <c r="CD149" s="131">
        <f t="shared" si="190"/>
        <v>0</v>
      </c>
      <c r="CE149" s="131">
        <f t="shared" si="191"/>
        <v>0</v>
      </c>
      <c r="CF149" s="131">
        <f t="shared" si="192"/>
        <v>0</v>
      </c>
      <c r="CG149" s="131">
        <f t="shared" si="193"/>
        <v>0</v>
      </c>
      <c r="CH149" s="132"/>
      <c r="CI149" s="132"/>
      <c r="CJ149" s="132">
        <v>4</v>
      </c>
      <c r="CK149" s="132">
        <v>1</v>
      </c>
      <c r="CL149" s="132"/>
      <c r="CM149" s="132"/>
      <c r="CN149" s="132"/>
      <c r="CO149" s="132"/>
      <c r="CP149" s="132"/>
      <c r="CQ149" s="132"/>
      <c r="CR149" s="133"/>
      <c r="CS149" s="132"/>
      <c r="CT149" s="132"/>
      <c r="CU149" s="132"/>
      <c r="CW149" s="131">
        <v>5</v>
      </c>
      <c r="CX149" s="134">
        <f t="shared" si="194"/>
        <v>0</v>
      </c>
      <c r="CZ149" s="136">
        <v>1.569</v>
      </c>
      <c r="DA149" s="131">
        <f t="shared" si="195"/>
        <v>0</v>
      </c>
      <c r="DB149" s="131">
        <f t="shared" si="196"/>
        <v>0</v>
      </c>
    </row>
    <row r="150" spans="1:106" ht="18" customHeight="1">
      <c r="A150" s="142" t="s">
        <v>29114</v>
      </c>
      <c r="B150" s="142" t="s">
        <v>27963</v>
      </c>
      <c r="C150" s="123" t="s">
        <v>29105</v>
      </c>
      <c r="D150" s="153" t="s">
        <v>28905</v>
      </c>
      <c r="E150" s="1002" t="s">
        <v>28761</v>
      </c>
      <c r="F150" s="124">
        <v>5</v>
      </c>
      <c r="G150" s="124">
        <f t="shared" si="170"/>
        <v>0</v>
      </c>
      <c r="H150" s="793">
        <v>200</v>
      </c>
      <c r="I150" s="481">
        <f t="shared" si="171"/>
        <v>0</v>
      </c>
      <c r="J150" s="125">
        <f t="shared" si="81"/>
        <v>200</v>
      </c>
      <c r="K150" s="126">
        <f t="shared" si="172"/>
        <v>0</v>
      </c>
      <c r="L150" s="282"/>
      <c r="M150" s="387"/>
      <c r="N150" s="272"/>
      <c r="O150" s="273"/>
      <c r="P150" s="274"/>
      <c r="Q150" s="275"/>
      <c r="R150" s="276"/>
      <c r="S150" s="277"/>
      <c r="T150" s="438"/>
      <c r="U150" s="278"/>
      <c r="V150" s="279"/>
      <c r="W150" s="280"/>
      <c r="X150" s="281"/>
      <c r="Y150" s="277"/>
      <c r="Z150" s="369"/>
      <c r="AA150" s="277">
        <f t="shared" si="78"/>
        <v>0</v>
      </c>
      <c r="AB150" s="272"/>
      <c r="AC150" s="282"/>
      <c r="AD150" s="280">
        <f t="shared" si="83"/>
        <v>0</v>
      </c>
      <c r="AE150" s="676"/>
      <c r="AF150" s="280"/>
      <c r="AG150" s="277"/>
      <c r="BF150" s="131">
        <f t="shared" si="173"/>
        <v>0</v>
      </c>
      <c r="BG150" s="131">
        <f t="shared" si="174"/>
        <v>0</v>
      </c>
      <c r="BH150" s="131">
        <f t="shared" si="175"/>
        <v>0</v>
      </c>
      <c r="BI150" s="131">
        <f t="shared" si="176"/>
        <v>0</v>
      </c>
      <c r="BJ150" s="131">
        <f t="shared" si="177"/>
        <v>0</v>
      </c>
      <c r="BK150" s="131">
        <f t="shared" si="178"/>
        <v>0</v>
      </c>
      <c r="BL150" s="131">
        <f t="shared" si="179"/>
        <v>0</v>
      </c>
      <c r="BM150" s="132"/>
      <c r="BN150" s="132"/>
      <c r="BO150" s="132"/>
      <c r="BP150" s="132"/>
      <c r="BQ150" s="132">
        <v>5</v>
      </c>
      <c r="BR150" s="132"/>
      <c r="BS150" s="132"/>
      <c r="BT150" s="131">
        <f t="shared" si="180"/>
        <v>0</v>
      </c>
      <c r="BU150" s="131">
        <f t="shared" si="181"/>
        <v>0</v>
      </c>
      <c r="BV150" s="131">
        <f t="shared" si="182"/>
        <v>0</v>
      </c>
      <c r="BW150" s="131">
        <f t="shared" si="183"/>
        <v>0</v>
      </c>
      <c r="BX150" s="131">
        <f t="shared" si="184"/>
        <v>0</v>
      </c>
      <c r="BY150" s="131">
        <f t="shared" si="185"/>
        <v>0</v>
      </c>
      <c r="BZ150" s="131">
        <f t="shared" si="186"/>
        <v>0</v>
      </c>
      <c r="CA150" s="131">
        <f t="shared" si="187"/>
        <v>0</v>
      </c>
      <c r="CB150" s="131">
        <f t="shared" si="188"/>
        <v>0</v>
      </c>
      <c r="CC150" s="131">
        <f t="shared" si="189"/>
        <v>0</v>
      </c>
      <c r="CD150" s="131">
        <f t="shared" si="190"/>
        <v>0</v>
      </c>
      <c r="CE150" s="131">
        <f t="shared" si="191"/>
        <v>0</v>
      </c>
      <c r="CF150" s="131">
        <f t="shared" si="192"/>
        <v>0</v>
      </c>
      <c r="CG150" s="131">
        <f t="shared" si="193"/>
        <v>0</v>
      </c>
      <c r="CH150" s="132"/>
      <c r="CI150" s="132"/>
      <c r="CJ150" s="132">
        <v>5</v>
      </c>
      <c r="CK150" s="132"/>
      <c r="CL150" s="132"/>
      <c r="CM150" s="132"/>
      <c r="CN150" s="132"/>
      <c r="CO150" s="132"/>
      <c r="CP150" s="132"/>
      <c r="CQ150" s="132"/>
      <c r="CR150" s="133"/>
      <c r="CS150" s="132"/>
      <c r="CT150" s="132"/>
      <c r="CU150" s="132"/>
      <c r="CW150" s="131">
        <v>5</v>
      </c>
      <c r="CX150" s="134">
        <f t="shared" si="194"/>
        <v>0</v>
      </c>
      <c r="CZ150" s="136">
        <v>1.657</v>
      </c>
      <c r="DA150" s="131">
        <f t="shared" si="195"/>
        <v>0</v>
      </c>
      <c r="DB150" s="131">
        <f t="shared" si="196"/>
        <v>0</v>
      </c>
    </row>
    <row r="151" spans="1:106" ht="18" customHeight="1">
      <c r="A151" s="142" t="s">
        <v>29115</v>
      </c>
      <c r="B151" s="142" t="s">
        <v>27964</v>
      </c>
      <c r="C151" s="123" t="s">
        <v>29105</v>
      </c>
      <c r="D151" s="153" t="s">
        <v>28907</v>
      </c>
      <c r="E151" s="1002" t="s">
        <v>28761</v>
      </c>
      <c r="F151" s="124">
        <v>5</v>
      </c>
      <c r="G151" s="124">
        <f t="shared" si="170"/>
        <v>0</v>
      </c>
      <c r="H151" s="793">
        <v>300</v>
      </c>
      <c r="I151" s="481">
        <f t="shared" si="171"/>
        <v>0</v>
      </c>
      <c r="J151" s="125">
        <f t="shared" si="81"/>
        <v>300</v>
      </c>
      <c r="K151" s="126">
        <f t="shared" si="172"/>
        <v>0</v>
      </c>
      <c r="L151" s="282"/>
      <c r="M151" s="387"/>
      <c r="N151" s="272"/>
      <c r="O151" s="273"/>
      <c r="P151" s="274"/>
      <c r="Q151" s="275"/>
      <c r="R151" s="276"/>
      <c r="S151" s="277"/>
      <c r="T151" s="438"/>
      <c r="U151" s="278"/>
      <c r="V151" s="279"/>
      <c r="W151" s="280"/>
      <c r="X151" s="281"/>
      <c r="Y151" s="277"/>
      <c r="Z151" s="369"/>
      <c r="AA151" s="277">
        <f t="shared" ref="AA151:AA214" si="197">AG151</f>
        <v>0</v>
      </c>
      <c r="AB151" s="272"/>
      <c r="AC151" s="282"/>
      <c r="AD151" s="280">
        <f t="shared" si="83"/>
        <v>0</v>
      </c>
      <c r="AE151" s="676"/>
      <c r="AF151" s="280"/>
      <c r="AG151" s="277"/>
      <c r="BF151" s="131">
        <f t="shared" si="173"/>
        <v>0</v>
      </c>
      <c r="BG151" s="131">
        <f t="shared" si="174"/>
        <v>0</v>
      </c>
      <c r="BH151" s="131">
        <f t="shared" si="175"/>
        <v>0</v>
      </c>
      <c r="BI151" s="131">
        <f t="shared" si="176"/>
        <v>0</v>
      </c>
      <c r="BJ151" s="131">
        <f t="shared" si="177"/>
        <v>0</v>
      </c>
      <c r="BK151" s="131">
        <f t="shared" si="178"/>
        <v>0</v>
      </c>
      <c r="BL151" s="131">
        <f t="shared" si="179"/>
        <v>0</v>
      </c>
      <c r="BM151" s="132"/>
      <c r="BN151" s="132"/>
      <c r="BO151" s="132"/>
      <c r="BP151" s="132"/>
      <c r="BQ151" s="132">
        <v>5</v>
      </c>
      <c r="BR151" s="132"/>
      <c r="BS151" s="132"/>
      <c r="BT151" s="131">
        <f t="shared" si="180"/>
        <v>0</v>
      </c>
      <c r="BU151" s="131">
        <f t="shared" si="181"/>
        <v>0</v>
      </c>
      <c r="BV151" s="131">
        <f t="shared" si="182"/>
        <v>0</v>
      </c>
      <c r="BW151" s="131">
        <f t="shared" si="183"/>
        <v>0</v>
      </c>
      <c r="BX151" s="131">
        <f t="shared" si="184"/>
        <v>0</v>
      </c>
      <c r="BY151" s="131">
        <f t="shared" si="185"/>
        <v>0</v>
      </c>
      <c r="BZ151" s="131">
        <f t="shared" si="186"/>
        <v>0</v>
      </c>
      <c r="CA151" s="131">
        <f t="shared" si="187"/>
        <v>0</v>
      </c>
      <c r="CB151" s="131">
        <f t="shared" si="188"/>
        <v>0</v>
      </c>
      <c r="CC151" s="131">
        <f t="shared" si="189"/>
        <v>0</v>
      </c>
      <c r="CD151" s="131">
        <f t="shared" si="190"/>
        <v>0</v>
      </c>
      <c r="CE151" s="131">
        <f t="shared" si="191"/>
        <v>0</v>
      </c>
      <c r="CF151" s="131">
        <f t="shared" si="192"/>
        <v>0</v>
      </c>
      <c r="CG151" s="131">
        <f t="shared" si="193"/>
        <v>0</v>
      </c>
      <c r="CH151" s="132"/>
      <c r="CI151" s="132"/>
      <c r="CJ151" s="132">
        <v>5</v>
      </c>
      <c r="CK151" s="132"/>
      <c r="CL151" s="132"/>
      <c r="CM151" s="132"/>
      <c r="CN151" s="132"/>
      <c r="CO151" s="132"/>
      <c r="CP151" s="132"/>
      <c r="CQ151" s="132"/>
      <c r="CR151" s="133"/>
      <c r="CS151" s="132"/>
      <c r="CT151" s="132"/>
      <c r="CU151" s="132"/>
      <c r="CW151" s="131">
        <v>5</v>
      </c>
      <c r="CX151" s="134">
        <f t="shared" si="194"/>
        <v>0</v>
      </c>
      <c r="CZ151" s="136">
        <v>2.2770000000000001</v>
      </c>
      <c r="DA151" s="131">
        <f t="shared" si="195"/>
        <v>0</v>
      </c>
      <c r="DB151" s="131">
        <f t="shared" si="196"/>
        <v>0</v>
      </c>
    </row>
    <row r="152" spans="1:106" ht="18" customHeight="1">
      <c r="A152" s="142" t="s">
        <v>29116</v>
      </c>
      <c r="B152" s="142" t="s">
        <v>27965</v>
      </c>
      <c r="C152" s="123" t="s">
        <v>29105</v>
      </c>
      <c r="D152" s="153" t="s">
        <v>29117</v>
      </c>
      <c r="E152" s="1002" t="s">
        <v>28761</v>
      </c>
      <c r="F152" s="124">
        <v>5</v>
      </c>
      <c r="G152" s="124">
        <f t="shared" si="170"/>
        <v>0</v>
      </c>
      <c r="H152" s="793">
        <v>200</v>
      </c>
      <c r="I152" s="481">
        <f t="shared" si="171"/>
        <v>0</v>
      </c>
      <c r="J152" s="125">
        <f t="shared" si="81"/>
        <v>200</v>
      </c>
      <c r="K152" s="126">
        <f t="shared" si="172"/>
        <v>0</v>
      </c>
      <c r="L152" s="282"/>
      <c r="M152" s="387"/>
      <c r="N152" s="272"/>
      <c r="O152" s="273"/>
      <c r="P152" s="274"/>
      <c r="Q152" s="275"/>
      <c r="R152" s="276"/>
      <c r="S152" s="277"/>
      <c r="T152" s="438"/>
      <c r="U152" s="278"/>
      <c r="V152" s="279"/>
      <c r="W152" s="280"/>
      <c r="X152" s="281"/>
      <c r="Y152" s="277"/>
      <c r="Z152" s="369"/>
      <c r="AA152" s="277">
        <f t="shared" si="197"/>
        <v>0</v>
      </c>
      <c r="AB152" s="272"/>
      <c r="AC152" s="282"/>
      <c r="AD152" s="280">
        <f t="shared" si="83"/>
        <v>0</v>
      </c>
      <c r="AE152" s="676"/>
      <c r="AF152" s="280"/>
      <c r="AG152" s="277"/>
      <c r="BF152" s="131">
        <f t="shared" si="173"/>
        <v>0</v>
      </c>
      <c r="BG152" s="131">
        <f t="shared" si="174"/>
        <v>0</v>
      </c>
      <c r="BH152" s="131">
        <f t="shared" si="175"/>
        <v>0</v>
      </c>
      <c r="BI152" s="131">
        <f t="shared" si="176"/>
        <v>0</v>
      </c>
      <c r="BJ152" s="131">
        <f t="shared" si="177"/>
        <v>0</v>
      </c>
      <c r="BK152" s="131">
        <f t="shared" si="178"/>
        <v>0</v>
      </c>
      <c r="BL152" s="131">
        <f t="shared" si="179"/>
        <v>0</v>
      </c>
      <c r="BM152" s="132"/>
      <c r="BN152" s="132"/>
      <c r="BO152" s="132"/>
      <c r="BP152" s="132"/>
      <c r="BQ152" s="132">
        <v>5</v>
      </c>
      <c r="BR152" s="132"/>
      <c r="BS152" s="132"/>
      <c r="BT152" s="131">
        <f t="shared" si="180"/>
        <v>0</v>
      </c>
      <c r="BU152" s="131">
        <f t="shared" si="181"/>
        <v>0</v>
      </c>
      <c r="BV152" s="131">
        <f t="shared" si="182"/>
        <v>0</v>
      </c>
      <c r="BW152" s="131">
        <f t="shared" si="183"/>
        <v>0</v>
      </c>
      <c r="BX152" s="131">
        <f t="shared" si="184"/>
        <v>0</v>
      </c>
      <c r="BY152" s="131">
        <f t="shared" si="185"/>
        <v>0</v>
      </c>
      <c r="BZ152" s="131">
        <f t="shared" si="186"/>
        <v>0</v>
      </c>
      <c r="CA152" s="131">
        <f t="shared" si="187"/>
        <v>0</v>
      </c>
      <c r="CB152" s="131">
        <f t="shared" si="188"/>
        <v>0</v>
      </c>
      <c r="CC152" s="131">
        <f t="shared" si="189"/>
        <v>0</v>
      </c>
      <c r="CD152" s="131">
        <f t="shared" si="190"/>
        <v>0</v>
      </c>
      <c r="CE152" s="131">
        <f t="shared" si="191"/>
        <v>0</v>
      </c>
      <c r="CF152" s="131">
        <f t="shared" si="192"/>
        <v>0</v>
      </c>
      <c r="CG152" s="131">
        <f t="shared" si="193"/>
        <v>0</v>
      </c>
      <c r="CH152" s="132"/>
      <c r="CI152" s="132"/>
      <c r="CJ152" s="132">
        <v>4</v>
      </c>
      <c r="CK152" s="132">
        <v>1</v>
      </c>
      <c r="CL152" s="132"/>
      <c r="CM152" s="132"/>
      <c r="CN152" s="132"/>
      <c r="CO152" s="132"/>
      <c r="CP152" s="132"/>
      <c r="CQ152" s="132"/>
      <c r="CR152" s="133"/>
      <c r="CS152" s="132"/>
      <c r="CT152" s="132"/>
      <c r="CU152" s="132"/>
      <c r="CW152" s="131">
        <v>6</v>
      </c>
      <c r="CX152" s="134">
        <f t="shared" si="194"/>
        <v>0</v>
      </c>
      <c r="CZ152" s="136">
        <v>1.8220000000000001</v>
      </c>
      <c r="DA152" s="131">
        <f t="shared" si="195"/>
        <v>0</v>
      </c>
      <c r="DB152" s="131">
        <f t="shared" si="196"/>
        <v>0</v>
      </c>
    </row>
    <row r="153" spans="1:106" ht="18" customHeight="1">
      <c r="A153" s="142" t="s">
        <v>29118</v>
      </c>
      <c r="B153" s="142" t="s">
        <v>27966</v>
      </c>
      <c r="C153" s="123" t="s">
        <v>29105</v>
      </c>
      <c r="D153" s="153" t="s">
        <v>28909</v>
      </c>
      <c r="E153" s="1002" t="s">
        <v>28761</v>
      </c>
      <c r="F153" s="124">
        <v>5</v>
      </c>
      <c r="G153" s="124">
        <f t="shared" si="170"/>
        <v>0</v>
      </c>
      <c r="H153" s="793">
        <v>300</v>
      </c>
      <c r="I153" s="481">
        <f t="shared" si="171"/>
        <v>0</v>
      </c>
      <c r="J153" s="125">
        <f t="shared" si="81"/>
        <v>300</v>
      </c>
      <c r="K153" s="126">
        <f t="shared" si="172"/>
        <v>0</v>
      </c>
      <c r="L153" s="282"/>
      <c r="M153" s="387"/>
      <c r="N153" s="272"/>
      <c r="O153" s="273"/>
      <c r="P153" s="274"/>
      <c r="Q153" s="275"/>
      <c r="R153" s="276"/>
      <c r="S153" s="277"/>
      <c r="T153" s="438"/>
      <c r="U153" s="278"/>
      <c r="V153" s="279"/>
      <c r="W153" s="280"/>
      <c r="X153" s="281"/>
      <c r="Y153" s="277"/>
      <c r="Z153" s="369"/>
      <c r="AA153" s="277">
        <f t="shared" si="197"/>
        <v>0</v>
      </c>
      <c r="AB153" s="272"/>
      <c r="AC153" s="282"/>
      <c r="AD153" s="280">
        <f t="shared" si="83"/>
        <v>0</v>
      </c>
      <c r="AE153" s="676"/>
      <c r="AF153" s="280"/>
      <c r="AG153" s="277"/>
      <c r="BF153" s="131">
        <f t="shared" si="173"/>
        <v>0</v>
      </c>
      <c r="BG153" s="131">
        <f t="shared" si="174"/>
        <v>0</v>
      </c>
      <c r="BH153" s="131">
        <f t="shared" si="175"/>
        <v>0</v>
      </c>
      <c r="BI153" s="131">
        <f t="shared" si="176"/>
        <v>0</v>
      </c>
      <c r="BJ153" s="131">
        <f t="shared" si="177"/>
        <v>0</v>
      </c>
      <c r="BK153" s="131">
        <f t="shared" si="178"/>
        <v>0</v>
      </c>
      <c r="BL153" s="131">
        <f t="shared" si="179"/>
        <v>0</v>
      </c>
      <c r="BM153" s="132"/>
      <c r="BN153" s="132"/>
      <c r="BO153" s="132"/>
      <c r="BP153" s="132"/>
      <c r="BQ153" s="132"/>
      <c r="BR153" s="132">
        <v>5</v>
      </c>
      <c r="BS153" s="132"/>
      <c r="BT153" s="131">
        <f t="shared" si="180"/>
        <v>0</v>
      </c>
      <c r="BU153" s="131">
        <f t="shared" si="181"/>
        <v>0</v>
      </c>
      <c r="BV153" s="131">
        <f t="shared" si="182"/>
        <v>0</v>
      </c>
      <c r="BW153" s="131">
        <f t="shared" si="183"/>
        <v>0</v>
      </c>
      <c r="BX153" s="131">
        <f t="shared" si="184"/>
        <v>0</v>
      </c>
      <c r="BY153" s="131">
        <f t="shared" si="185"/>
        <v>0</v>
      </c>
      <c r="BZ153" s="131">
        <f t="shared" si="186"/>
        <v>0</v>
      </c>
      <c r="CA153" s="131">
        <f t="shared" si="187"/>
        <v>0</v>
      </c>
      <c r="CB153" s="131">
        <f t="shared" si="188"/>
        <v>0</v>
      </c>
      <c r="CC153" s="131">
        <f t="shared" si="189"/>
        <v>0</v>
      </c>
      <c r="CD153" s="131">
        <f t="shared" si="190"/>
        <v>0</v>
      </c>
      <c r="CE153" s="131">
        <f t="shared" si="191"/>
        <v>0</v>
      </c>
      <c r="CF153" s="131">
        <f t="shared" si="192"/>
        <v>0</v>
      </c>
      <c r="CG153" s="131">
        <f t="shared" si="193"/>
        <v>0</v>
      </c>
      <c r="CH153" s="132"/>
      <c r="CI153" s="132"/>
      <c r="CJ153" s="132"/>
      <c r="CK153" s="132">
        <v>4</v>
      </c>
      <c r="CL153" s="132">
        <v>1</v>
      </c>
      <c r="CM153" s="132"/>
      <c r="CN153" s="132"/>
      <c r="CO153" s="132"/>
      <c r="CP153" s="132"/>
      <c r="CQ153" s="132"/>
      <c r="CR153" s="133"/>
      <c r="CS153" s="132"/>
      <c r="CT153" s="132"/>
      <c r="CU153" s="132"/>
      <c r="CW153" s="131">
        <v>13</v>
      </c>
      <c r="CX153" s="134">
        <f t="shared" si="194"/>
        <v>0</v>
      </c>
      <c r="CZ153" s="136">
        <v>3.2109999999999999</v>
      </c>
      <c r="DA153" s="131">
        <f t="shared" si="195"/>
        <v>0</v>
      </c>
      <c r="DB153" s="131">
        <f t="shared" si="196"/>
        <v>0</v>
      </c>
    </row>
    <row r="154" spans="1:106" ht="18" customHeight="1">
      <c r="A154" s="142" t="s">
        <v>29119</v>
      </c>
      <c r="B154" s="142" t="s">
        <v>27967</v>
      </c>
      <c r="C154" s="123" t="s">
        <v>29105</v>
      </c>
      <c r="D154" s="153" t="s">
        <v>28911</v>
      </c>
      <c r="E154" s="1002" t="s">
        <v>28761</v>
      </c>
      <c r="F154" s="124">
        <v>5</v>
      </c>
      <c r="G154" s="124">
        <f t="shared" si="170"/>
        <v>0</v>
      </c>
      <c r="H154" s="793">
        <v>350</v>
      </c>
      <c r="I154" s="481">
        <f t="shared" si="171"/>
        <v>0</v>
      </c>
      <c r="J154" s="125">
        <f t="shared" si="81"/>
        <v>350</v>
      </c>
      <c r="K154" s="126">
        <f t="shared" si="172"/>
        <v>0</v>
      </c>
      <c r="L154" s="282"/>
      <c r="M154" s="387"/>
      <c r="N154" s="272"/>
      <c r="O154" s="273"/>
      <c r="P154" s="274"/>
      <c r="Q154" s="275"/>
      <c r="R154" s="276"/>
      <c r="S154" s="277"/>
      <c r="T154" s="438"/>
      <c r="U154" s="278"/>
      <c r="V154" s="279"/>
      <c r="W154" s="280"/>
      <c r="X154" s="281"/>
      <c r="Y154" s="277"/>
      <c r="Z154" s="369"/>
      <c r="AA154" s="277">
        <f t="shared" si="197"/>
        <v>0</v>
      </c>
      <c r="AB154" s="272"/>
      <c r="AC154" s="282"/>
      <c r="AD154" s="280">
        <f t="shared" si="83"/>
        <v>0</v>
      </c>
      <c r="AE154" s="676"/>
      <c r="AF154" s="280"/>
      <c r="AG154" s="277"/>
      <c r="BF154" s="131">
        <f t="shared" si="173"/>
        <v>0</v>
      </c>
      <c r="BG154" s="131">
        <f t="shared" si="174"/>
        <v>0</v>
      </c>
      <c r="BH154" s="131">
        <f t="shared" si="175"/>
        <v>0</v>
      </c>
      <c r="BI154" s="131">
        <f t="shared" si="176"/>
        <v>0</v>
      </c>
      <c r="BJ154" s="131">
        <f t="shared" si="177"/>
        <v>0</v>
      </c>
      <c r="BK154" s="131">
        <f t="shared" si="178"/>
        <v>0</v>
      </c>
      <c r="BL154" s="131">
        <f t="shared" si="179"/>
        <v>0</v>
      </c>
      <c r="BM154" s="132"/>
      <c r="BN154" s="132"/>
      <c r="BO154" s="132"/>
      <c r="BP154" s="132"/>
      <c r="BQ154" s="132"/>
      <c r="BR154" s="132">
        <v>5</v>
      </c>
      <c r="BS154" s="132"/>
      <c r="BT154" s="131">
        <f t="shared" si="180"/>
        <v>0</v>
      </c>
      <c r="BU154" s="131">
        <f t="shared" si="181"/>
        <v>0</v>
      </c>
      <c r="BV154" s="131">
        <f t="shared" si="182"/>
        <v>0</v>
      </c>
      <c r="BW154" s="131">
        <f t="shared" si="183"/>
        <v>0</v>
      </c>
      <c r="BX154" s="131">
        <f t="shared" si="184"/>
        <v>0</v>
      </c>
      <c r="BY154" s="131">
        <f t="shared" si="185"/>
        <v>0</v>
      </c>
      <c r="BZ154" s="131">
        <f t="shared" si="186"/>
        <v>0</v>
      </c>
      <c r="CA154" s="131">
        <f t="shared" si="187"/>
        <v>0</v>
      </c>
      <c r="CB154" s="131">
        <f t="shared" si="188"/>
        <v>0</v>
      </c>
      <c r="CC154" s="131">
        <f t="shared" si="189"/>
        <v>0</v>
      </c>
      <c r="CD154" s="131">
        <f t="shared" si="190"/>
        <v>0</v>
      </c>
      <c r="CE154" s="131">
        <f t="shared" si="191"/>
        <v>0</v>
      </c>
      <c r="CF154" s="131">
        <f t="shared" si="192"/>
        <v>0</v>
      </c>
      <c r="CG154" s="131">
        <f t="shared" si="193"/>
        <v>0</v>
      </c>
      <c r="CH154" s="132"/>
      <c r="CI154" s="132"/>
      <c r="CJ154" s="132">
        <v>3</v>
      </c>
      <c r="CK154" s="132">
        <v>2</v>
      </c>
      <c r="CL154" s="132"/>
      <c r="CM154" s="132"/>
      <c r="CN154" s="132"/>
      <c r="CO154" s="132"/>
      <c r="CP154" s="132"/>
      <c r="CQ154" s="132"/>
      <c r="CR154" s="133"/>
      <c r="CS154" s="132"/>
      <c r="CT154" s="132"/>
      <c r="CU154" s="132"/>
      <c r="CW154" s="131">
        <v>10</v>
      </c>
      <c r="CX154" s="134">
        <f t="shared" si="194"/>
        <v>0</v>
      </c>
      <c r="CZ154" s="136">
        <v>4.4409999999999998</v>
      </c>
      <c r="DA154" s="131">
        <f t="shared" si="195"/>
        <v>0</v>
      </c>
      <c r="DB154" s="131">
        <f t="shared" si="196"/>
        <v>0</v>
      </c>
    </row>
    <row r="155" spans="1:106" ht="18" customHeight="1">
      <c r="A155" s="142" t="s">
        <v>29120</v>
      </c>
      <c r="B155" s="142" t="s">
        <v>27968</v>
      </c>
      <c r="C155" s="123" t="s">
        <v>29105</v>
      </c>
      <c r="D155" s="153" t="s">
        <v>28919</v>
      </c>
      <c r="E155" s="1002" t="s">
        <v>28761</v>
      </c>
      <c r="F155" s="124">
        <v>3</v>
      </c>
      <c r="G155" s="124">
        <f t="shared" si="170"/>
        <v>0</v>
      </c>
      <c r="H155" s="793">
        <v>300</v>
      </c>
      <c r="I155" s="481">
        <f t="shared" si="171"/>
        <v>0</v>
      </c>
      <c r="J155" s="125">
        <f t="shared" si="81"/>
        <v>300</v>
      </c>
      <c r="K155" s="126">
        <f t="shared" si="172"/>
        <v>0</v>
      </c>
      <c r="L155" s="282"/>
      <c r="M155" s="387"/>
      <c r="N155" s="272"/>
      <c r="O155" s="273"/>
      <c r="P155" s="274"/>
      <c r="Q155" s="275"/>
      <c r="R155" s="276"/>
      <c r="S155" s="277"/>
      <c r="T155" s="438"/>
      <c r="U155" s="278"/>
      <c r="V155" s="279"/>
      <c r="W155" s="280"/>
      <c r="X155" s="281"/>
      <c r="Y155" s="277"/>
      <c r="Z155" s="369"/>
      <c r="AA155" s="277">
        <f t="shared" si="197"/>
        <v>0</v>
      </c>
      <c r="AB155" s="272"/>
      <c r="AC155" s="282"/>
      <c r="AD155" s="280">
        <f t="shared" ref="AD155:AD218" si="198">AF155</f>
        <v>0</v>
      </c>
      <c r="AE155" s="676"/>
      <c r="AF155" s="280"/>
      <c r="AG155" s="277"/>
      <c r="BF155" s="131">
        <f t="shared" si="173"/>
        <v>0</v>
      </c>
      <c r="BG155" s="131">
        <f t="shared" si="174"/>
        <v>0</v>
      </c>
      <c r="BH155" s="131">
        <f t="shared" si="175"/>
        <v>0</v>
      </c>
      <c r="BI155" s="131">
        <f t="shared" si="176"/>
        <v>0</v>
      </c>
      <c r="BJ155" s="131">
        <f t="shared" si="177"/>
        <v>0</v>
      </c>
      <c r="BK155" s="131">
        <f t="shared" si="178"/>
        <v>0</v>
      </c>
      <c r="BL155" s="131">
        <f t="shared" si="179"/>
        <v>0</v>
      </c>
      <c r="BM155" s="132"/>
      <c r="BN155" s="132"/>
      <c r="BO155" s="132"/>
      <c r="BP155" s="132"/>
      <c r="BQ155" s="132"/>
      <c r="BR155" s="132"/>
      <c r="BS155" s="132">
        <v>3</v>
      </c>
      <c r="BT155" s="131">
        <f t="shared" si="180"/>
        <v>0</v>
      </c>
      <c r="BU155" s="131">
        <f t="shared" si="181"/>
        <v>0</v>
      </c>
      <c r="BV155" s="131">
        <f t="shared" si="182"/>
        <v>0</v>
      </c>
      <c r="BW155" s="131">
        <f t="shared" si="183"/>
        <v>0</v>
      </c>
      <c r="BX155" s="131">
        <f t="shared" si="184"/>
        <v>0</v>
      </c>
      <c r="BY155" s="131">
        <f t="shared" si="185"/>
        <v>0</v>
      </c>
      <c r="BZ155" s="131">
        <f t="shared" si="186"/>
        <v>0</v>
      </c>
      <c r="CA155" s="131">
        <f t="shared" si="187"/>
        <v>0</v>
      </c>
      <c r="CB155" s="131">
        <f t="shared" si="188"/>
        <v>0</v>
      </c>
      <c r="CC155" s="131">
        <f t="shared" si="189"/>
        <v>0</v>
      </c>
      <c r="CD155" s="131">
        <f t="shared" si="190"/>
        <v>0</v>
      </c>
      <c r="CE155" s="131">
        <f t="shared" si="191"/>
        <v>0</v>
      </c>
      <c r="CF155" s="131">
        <f t="shared" si="192"/>
        <v>0</v>
      </c>
      <c r="CG155" s="131">
        <f t="shared" si="193"/>
        <v>0</v>
      </c>
      <c r="CH155" s="132"/>
      <c r="CI155" s="132"/>
      <c r="CJ155" s="132"/>
      <c r="CK155" s="132">
        <v>1</v>
      </c>
      <c r="CL155" s="132">
        <v>1</v>
      </c>
      <c r="CM155" s="132">
        <v>1</v>
      </c>
      <c r="CN155" s="132"/>
      <c r="CO155" s="132"/>
      <c r="CP155" s="132"/>
      <c r="CQ155" s="132"/>
      <c r="CR155" s="133"/>
      <c r="CS155" s="132"/>
      <c r="CT155" s="132"/>
      <c r="CU155" s="132"/>
      <c r="CW155" s="131">
        <v>9</v>
      </c>
      <c r="CX155" s="134">
        <f t="shared" si="194"/>
        <v>0</v>
      </c>
      <c r="CZ155" s="136">
        <v>3.427</v>
      </c>
      <c r="DA155" s="131">
        <f t="shared" si="195"/>
        <v>0</v>
      </c>
      <c r="DB155" s="131">
        <f t="shared" si="196"/>
        <v>0</v>
      </c>
    </row>
    <row r="156" spans="1:106" ht="18" customHeight="1">
      <c r="A156" s="142" t="s">
        <v>29121</v>
      </c>
      <c r="B156" s="142" t="s">
        <v>27969</v>
      </c>
      <c r="C156" s="123" t="s">
        <v>29105</v>
      </c>
      <c r="D156" s="153" t="s">
        <v>28921</v>
      </c>
      <c r="E156" s="1002" t="s">
        <v>28761</v>
      </c>
      <c r="F156" s="124">
        <v>3</v>
      </c>
      <c r="G156" s="124">
        <f t="shared" si="170"/>
        <v>0</v>
      </c>
      <c r="H156" s="793">
        <v>200</v>
      </c>
      <c r="I156" s="481">
        <f t="shared" si="171"/>
        <v>0</v>
      </c>
      <c r="J156" s="125">
        <f>H156*((1-I156))</f>
        <v>200</v>
      </c>
      <c r="K156" s="126">
        <f t="shared" si="172"/>
        <v>0</v>
      </c>
      <c r="L156" s="282"/>
      <c r="M156" s="387"/>
      <c r="N156" s="272"/>
      <c r="O156" s="273"/>
      <c r="P156" s="274"/>
      <c r="Q156" s="275"/>
      <c r="R156" s="276"/>
      <c r="S156" s="277"/>
      <c r="T156" s="438"/>
      <c r="U156" s="278"/>
      <c r="V156" s="279"/>
      <c r="W156" s="280"/>
      <c r="X156" s="281"/>
      <c r="Y156" s="277"/>
      <c r="Z156" s="369"/>
      <c r="AA156" s="277">
        <f t="shared" si="197"/>
        <v>0</v>
      </c>
      <c r="AB156" s="272"/>
      <c r="AC156" s="282"/>
      <c r="AD156" s="280">
        <f t="shared" si="198"/>
        <v>0</v>
      </c>
      <c r="AE156" s="676"/>
      <c r="AF156" s="280"/>
      <c r="AG156" s="277"/>
      <c r="BF156" s="131">
        <f t="shared" si="173"/>
        <v>0</v>
      </c>
      <c r="BG156" s="131">
        <f t="shared" si="174"/>
        <v>0</v>
      </c>
      <c r="BH156" s="131">
        <f t="shared" si="175"/>
        <v>0</v>
      </c>
      <c r="BI156" s="131">
        <f t="shared" si="176"/>
        <v>0</v>
      </c>
      <c r="BJ156" s="131">
        <f t="shared" si="177"/>
        <v>0</v>
      </c>
      <c r="BK156" s="131">
        <f t="shared" si="178"/>
        <v>0</v>
      </c>
      <c r="BL156" s="131">
        <f t="shared" si="179"/>
        <v>0</v>
      </c>
      <c r="BM156" s="132"/>
      <c r="BN156" s="132"/>
      <c r="BO156" s="132"/>
      <c r="BP156" s="132"/>
      <c r="BQ156" s="132"/>
      <c r="BR156" s="132"/>
      <c r="BS156" s="132">
        <v>3</v>
      </c>
      <c r="BT156" s="131">
        <f t="shared" si="180"/>
        <v>0</v>
      </c>
      <c r="BU156" s="131">
        <f t="shared" si="181"/>
        <v>0</v>
      </c>
      <c r="BV156" s="131">
        <f t="shared" si="182"/>
        <v>0</v>
      </c>
      <c r="BW156" s="131">
        <f t="shared" si="183"/>
        <v>0</v>
      </c>
      <c r="BX156" s="131">
        <f t="shared" si="184"/>
        <v>0</v>
      </c>
      <c r="BY156" s="131">
        <f t="shared" si="185"/>
        <v>0</v>
      </c>
      <c r="BZ156" s="131">
        <f t="shared" si="186"/>
        <v>0</v>
      </c>
      <c r="CA156" s="131">
        <f t="shared" si="187"/>
        <v>0</v>
      </c>
      <c r="CB156" s="131">
        <f t="shared" si="188"/>
        <v>0</v>
      </c>
      <c r="CC156" s="131">
        <f t="shared" si="189"/>
        <v>0</v>
      </c>
      <c r="CD156" s="131">
        <f t="shared" si="190"/>
        <v>0</v>
      </c>
      <c r="CE156" s="131">
        <f t="shared" si="191"/>
        <v>0</v>
      </c>
      <c r="CF156" s="131">
        <f t="shared" si="192"/>
        <v>0</v>
      </c>
      <c r="CG156" s="131">
        <f t="shared" si="193"/>
        <v>0</v>
      </c>
      <c r="CH156" s="132"/>
      <c r="CI156" s="132"/>
      <c r="CJ156" s="132">
        <v>1</v>
      </c>
      <c r="CK156" s="132">
        <v>1</v>
      </c>
      <c r="CL156" s="132">
        <v>1</v>
      </c>
      <c r="CM156" s="132"/>
      <c r="CN156" s="132"/>
      <c r="CO156" s="132"/>
      <c r="CP156" s="132"/>
      <c r="CQ156" s="132"/>
      <c r="CR156" s="133"/>
      <c r="CS156" s="132"/>
      <c r="CT156" s="132"/>
      <c r="CU156" s="132"/>
      <c r="CW156" s="131">
        <v>11</v>
      </c>
      <c r="CX156" s="134">
        <f t="shared" si="194"/>
        <v>0</v>
      </c>
      <c r="CZ156" s="136">
        <v>2.2250000000000001</v>
      </c>
      <c r="DA156" s="131">
        <f t="shared" si="195"/>
        <v>0</v>
      </c>
      <c r="DB156" s="131">
        <f t="shared" si="196"/>
        <v>0</v>
      </c>
    </row>
    <row r="157" spans="1:106" ht="18" customHeight="1">
      <c r="A157" s="142" t="s">
        <v>29122</v>
      </c>
      <c r="B157" s="142" t="s">
        <v>27970</v>
      </c>
      <c r="C157" s="123" t="s">
        <v>29105</v>
      </c>
      <c r="D157" s="153" t="s">
        <v>28923</v>
      </c>
      <c r="E157" s="1002" t="s">
        <v>28761</v>
      </c>
      <c r="F157" s="124">
        <v>3</v>
      </c>
      <c r="G157" s="124">
        <f t="shared" si="170"/>
        <v>0</v>
      </c>
      <c r="H157" s="793">
        <v>240</v>
      </c>
      <c r="I157" s="481">
        <f t="shared" si="171"/>
        <v>0</v>
      </c>
      <c r="J157" s="125">
        <f>H157*((1-I157))</f>
        <v>240</v>
      </c>
      <c r="K157" s="126">
        <f t="shared" si="172"/>
        <v>0</v>
      </c>
      <c r="L157" s="282"/>
      <c r="M157" s="387"/>
      <c r="N157" s="272"/>
      <c r="O157" s="273"/>
      <c r="P157" s="274"/>
      <c r="Q157" s="275"/>
      <c r="R157" s="276"/>
      <c r="S157" s="277"/>
      <c r="T157" s="438"/>
      <c r="U157" s="278"/>
      <c r="V157" s="279"/>
      <c r="W157" s="280"/>
      <c r="X157" s="281"/>
      <c r="Y157" s="277"/>
      <c r="Z157" s="369"/>
      <c r="AA157" s="277">
        <f t="shared" si="197"/>
        <v>0</v>
      </c>
      <c r="AB157" s="272"/>
      <c r="AC157" s="282"/>
      <c r="AD157" s="280">
        <f t="shared" si="198"/>
        <v>0</v>
      </c>
      <c r="AE157" s="676"/>
      <c r="AF157" s="280"/>
      <c r="AG157" s="277"/>
      <c r="BF157" s="131">
        <f t="shared" si="173"/>
        <v>0</v>
      </c>
      <c r="BG157" s="131">
        <f t="shared" si="174"/>
        <v>0</v>
      </c>
      <c r="BH157" s="131">
        <f t="shared" si="175"/>
        <v>0</v>
      </c>
      <c r="BI157" s="131">
        <f t="shared" si="176"/>
        <v>0</v>
      </c>
      <c r="BJ157" s="131">
        <f t="shared" si="177"/>
        <v>0</v>
      </c>
      <c r="BK157" s="131">
        <f t="shared" si="178"/>
        <v>0</v>
      </c>
      <c r="BL157" s="131">
        <f t="shared" si="179"/>
        <v>0</v>
      </c>
      <c r="BM157" s="132"/>
      <c r="BN157" s="132"/>
      <c r="BO157" s="132"/>
      <c r="BP157" s="132"/>
      <c r="BQ157" s="132"/>
      <c r="BR157" s="132"/>
      <c r="BS157" s="132">
        <v>3</v>
      </c>
      <c r="BT157" s="131">
        <f t="shared" si="180"/>
        <v>0</v>
      </c>
      <c r="BU157" s="131">
        <f t="shared" si="181"/>
        <v>0</v>
      </c>
      <c r="BV157" s="131">
        <f t="shared" si="182"/>
        <v>0</v>
      </c>
      <c r="BW157" s="131">
        <f t="shared" si="183"/>
        <v>0</v>
      </c>
      <c r="BX157" s="131">
        <f t="shared" si="184"/>
        <v>0</v>
      </c>
      <c r="BY157" s="131">
        <f t="shared" si="185"/>
        <v>0</v>
      </c>
      <c r="BZ157" s="131">
        <f t="shared" si="186"/>
        <v>0</v>
      </c>
      <c r="CA157" s="131">
        <f t="shared" si="187"/>
        <v>0</v>
      </c>
      <c r="CB157" s="131">
        <f t="shared" si="188"/>
        <v>0</v>
      </c>
      <c r="CC157" s="131">
        <f t="shared" si="189"/>
        <v>0</v>
      </c>
      <c r="CD157" s="131">
        <f t="shared" si="190"/>
        <v>0</v>
      </c>
      <c r="CE157" s="131">
        <f t="shared" si="191"/>
        <v>0</v>
      </c>
      <c r="CF157" s="131">
        <f t="shared" si="192"/>
        <v>0</v>
      </c>
      <c r="CG157" s="131">
        <f t="shared" si="193"/>
        <v>0</v>
      </c>
      <c r="CH157" s="132"/>
      <c r="CI157" s="132"/>
      <c r="CJ157" s="132"/>
      <c r="CK157" s="132">
        <v>1</v>
      </c>
      <c r="CL157" s="132">
        <v>1</v>
      </c>
      <c r="CM157" s="132">
        <v>1</v>
      </c>
      <c r="CN157" s="132"/>
      <c r="CO157" s="132"/>
      <c r="CP157" s="132"/>
      <c r="CQ157" s="132"/>
      <c r="CR157" s="133"/>
      <c r="CS157" s="132"/>
      <c r="CT157" s="132"/>
      <c r="CU157" s="132"/>
      <c r="CW157" s="131">
        <v>12</v>
      </c>
      <c r="CX157" s="134">
        <f t="shared" si="194"/>
        <v>0</v>
      </c>
      <c r="CZ157" s="136">
        <v>2.6669999999999998</v>
      </c>
      <c r="DA157" s="131">
        <f t="shared" si="195"/>
        <v>0</v>
      </c>
      <c r="DB157" s="131">
        <f t="shared" si="196"/>
        <v>0</v>
      </c>
    </row>
    <row r="158" spans="1:106" ht="18" customHeight="1">
      <c r="A158" s="142" t="s">
        <v>29123</v>
      </c>
      <c r="B158" s="142" t="s">
        <v>27971</v>
      </c>
      <c r="C158" s="123" t="s">
        <v>29105</v>
      </c>
      <c r="D158" s="153" t="s">
        <v>28925</v>
      </c>
      <c r="E158" s="1002" t="s">
        <v>28761</v>
      </c>
      <c r="F158" s="124">
        <v>3</v>
      </c>
      <c r="G158" s="124">
        <f t="shared" si="170"/>
        <v>0</v>
      </c>
      <c r="H158" s="793">
        <v>320</v>
      </c>
      <c r="I158" s="481">
        <f t="shared" si="171"/>
        <v>0</v>
      </c>
      <c r="J158" s="125">
        <f>H158*((1-I158))</f>
        <v>320</v>
      </c>
      <c r="K158" s="126">
        <f t="shared" si="172"/>
        <v>0</v>
      </c>
      <c r="L158" s="282"/>
      <c r="M158" s="387"/>
      <c r="N158" s="272"/>
      <c r="O158" s="273"/>
      <c r="P158" s="274"/>
      <c r="Q158" s="275"/>
      <c r="R158" s="276"/>
      <c r="S158" s="277"/>
      <c r="T158" s="438"/>
      <c r="U158" s="278"/>
      <c r="V158" s="279"/>
      <c r="W158" s="280"/>
      <c r="X158" s="281"/>
      <c r="Y158" s="277"/>
      <c r="Z158" s="369"/>
      <c r="AA158" s="277">
        <f t="shared" si="197"/>
        <v>0</v>
      </c>
      <c r="AB158" s="272"/>
      <c r="AC158" s="282"/>
      <c r="AD158" s="280">
        <f t="shared" si="198"/>
        <v>0</v>
      </c>
      <c r="AE158" s="676"/>
      <c r="AF158" s="280"/>
      <c r="AG158" s="277"/>
      <c r="BF158" s="131">
        <f t="shared" si="173"/>
        <v>0</v>
      </c>
      <c r="BG158" s="131">
        <f t="shared" si="174"/>
        <v>0</v>
      </c>
      <c r="BH158" s="131">
        <f t="shared" si="175"/>
        <v>0</v>
      </c>
      <c r="BI158" s="131">
        <f t="shared" si="176"/>
        <v>0</v>
      </c>
      <c r="BJ158" s="131">
        <f t="shared" si="177"/>
        <v>0</v>
      </c>
      <c r="BK158" s="131">
        <f t="shared" si="178"/>
        <v>0</v>
      </c>
      <c r="BL158" s="131">
        <f t="shared" si="179"/>
        <v>0</v>
      </c>
      <c r="BM158" s="132"/>
      <c r="BN158" s="132"/>
      <c r="BO158" s="132"/>
      <c r="BP158" s="132"/>
      <c r="BQ158" s="132"/>
      <c r="BR158" s="132"/>
      <c r="BS158" s="132">
        <v>3</v>
      </c>
      <c r="BT158" s="131">
        <f t="shared" si="180"/>
        <v>0</v>
      </c>
      <c r="BU158" s="131">
        <f t="shared" si="181"/>
        <v>0</v>
      </c>
      <c r="BV158" s="131">
        <f t="shared" si="182"/>
        <v>0</v>
      </c>
      <c r="BW158" s="131">
        <f t="shared" si="183"/>
        <v>0</v>
      </c>
      <c r="BX158" s="131">
        <f t="shared" si="184"/>
        <v>0</v>
      </c>
      <c r="BY158" s="131">
        <f t="shared" si="185"/>
        <v>0</v>
      </c>
      <c r="BZ158" s="131">
        <f t="shared" si="186"/>
        <v>0</v>
      </c>
      <c r="CA158" s="131">
        <f t="shared" si="187"/>
        <v>0</v>
      </c>
      <c r="CB158" s="131">
        <f t="shared" si="188"/>
        <v>0</v>
      </c>
      <c r="CC158" s="131">
        <f t="shared" si="189"/>
        <v>0</v>
      </c>
      <c r="CD158" s="131">
        <f t="shared" si="190"/>
        <v>0</v>
      </c>
      <c r="CE158" s="131">
        <f t="shared" si="191"/>
        <v>0</v>
      </c>
      <c r="CF158" s="131">
        <f t="shared" si="192"/>
        <v>0</v>
      </c>
      <c r="CG158" s="131">
        <f t="shared" si="193"/>
        <v>0</v>
      </c>
      <c r="CH158" s="132"/>
      <c r="CI158" s="132"/>
      <c r="CJ158" s="132">
        <v>1</v>
      </c>
      <c r="CK158" s="132"/>
      <c r="CL158" s="132"/>
      <c r="CM158" s="132">
        <v>1</v>
      </c>
      <c r="CN158" s="132"/>
      <c r="CO158" s="132"/>
      <c r="CP158" s="132"/>
      <c r="CQ158" s="132"/>
      <c r="CR158" s="133"/>
      <c r="CS158" s="132"/>
      <c r="CT158" s="132"/>
      <c r="CU158" s="132"/>
      <c r="CW158" s="131">
        <v>9</v>
      </c>
      <c r="CX158" s="134">
        <f t="shared" si="194"/>
        <v>0</v>
      </c>
      <c r="CZ158" s="136">
        <v>4.1879999999999997</v>
      </c>
      <c r="DA158" s="131">
        <f t="shared" si="195"/>
        <v>0</v>
      </c>
      <c r="DB158" s="131">
        <f t="shared" si="196"/>
        <v>0</v>
      </c>
    </row>
    <row r="159" spans="1:106" ht="18" customHeight="1">
      <c r="A159" s="142" t="s">
        <v>29124</v>
      </c>
      <c r="B159" s="142" t="s">
        <v>27972</v>
      </c>
      <c r="C159" s="123" t="s">
        <v>29105</v>
      </c>
      <c r="D159" s="153" t="s">
        <v>28927</v>
      </c>
      <c r="E159" s="1002" t="s">
        <v>28761</v>
      </c>
      <c r="F159" s="124">
        <v>3</v>
      </c>
      <c r="G159" s="124">
        <f t="shared" si="170"/>
        <v>0</v>
      </c>
      <c r="H159" s="793">
        <v>300</v>
      </c>
      <c r="I159" s="481">
        <f t="shared" si="171"/>
        <v>0</v>
      </c>
      <c r="J159" s="125">
        <f>H159*((1-I159))</f>
        <v>300</v>
      </c>
      <c r="K159" s="126">
        <f t="shared" si="172"/>
        <v>0</v>
      </c>
      <c r="L159" s="282"/>
      <c r="M159" s="387"/>
      <c r="N159" s="272"/>
      <c r="O159" s="273"/>
      <c r="P159" s="274"/>
      <c r="Q159" s="275"/>
      <c r="R159" s="276"/>
      <c r="S159" s="277"/>
      <c r="T159" s="438"/>
      <c r="U159" s="278"/>
      <c r="V159" s="279"/>
      <c r="W159" s="280"/>
      <c r="X159" s="281"/>
      <c r="Y159" s="277"/>
      <c r="Z159" s="369"/>
      <c r="AA159" s="277">
        <f t="shared" si="197"/>
        <v>0</v>
      </c>
      <c r="AB159" s="272"/>
      <c r="AC159" s="282"/>
      <c r="AD159" s="280">
        <f t="shared" si="198"/>
        <v>0</v>
      </c>
      <c r="AE159" s="676"/>
      <c r="AF159" s="280"/>
      <c r="AG159" s="277"/>
      <c r="BF159" s="131">
        <f t="shared" si="173"/>
        <v>0</v>
      </c>
      <c r="BG159" s="131">
        <f t="shared" si="174"/>
        <v>0</v>
      </c>
      <c r="BH159" s="131">
        <f t="shared" si="175"/>
        <v>0</v>
      </c>
      <c r="BI159" s="131">
        <f t="shared" si="176"/>
        <v>0</v>
      </c>
      <c r="BJ159" s="131">
        <f t="shared" si="177"/>
        <v>0</v>
      </c>
      <c r="BK159" s="131">
        <f t="shared" si="178"/>
        <v>0</v>
      </c>
      <c r="BL159" s="131">
        <f t="shared" si="179"/>
        <v>0</v>
      </c>
      <c r="BM159" s="132"/>
      <c r="BN159" s="132"/>
      <c r="BO159" s="132"/>
      <c r="BP159" s="132"/>
      <c r="BQ159" s="132"/>
      <c r="BR159" s="132"/>
      <c r="BS159" s="132">
        <v>3</v>
      </c>
      <c r="BT159" s="131">
        <f t="shared" si="180"/>
        <v>0</v>
      </c>
      <c r="BU159" s="131">
        <f t="shared" si="181"/>
        <v>0</v>
      </c>
      <c r="BV159" s="131">
        <f t="shared" si="182"/>
        <v>0</v>
      </c>
      <c r="BW159" s="131">
        <f t="shared" si="183"/>
        <v>0</v>
      </c>
      <c r="BX159" s="131">
        <f t="shared" si="184"/>
        <v>0</v>
      </c>
      <c r="BY159" s="131">
        <f t="shared" si="185"/>
        <v>0</v>
      </c>
      <c r="BZ159" s="131">
        <f t="shared" si="186"/>
        <v>0</v>
      </c>
      <c r="CA159" s="131">
        <f t="shared" si="187"/>
        <v>0</v>
      </c>
      <c r="CB159" s="131">
        <f t="shared" si="188"/>
        <v>0</v>
      </c>
      <c r="CC159" s="131">
        <f t="shared" si="189"/>
        <v>0</v>
      </c>
      <c r="CD159" s="131">
        <f t="shared" si="190"/>
        <v>0</v>
      </c>
      <c r="CE159" s="131">
        <f t="shared" si="191"/>
        <v>0</v>
      </c>
      <c r="CF159" s="131">
        <f t="shared" si="192"/>
        <v>0</v>
      </c>
      <c r="CG159" s="131">
        <f t="shared" si="193"/>
        <v>0</v>
      </c>
      <c r="CH159" s="132"/>
      <c r="CI159" s="132"/>
      <c r="CJ159" s="132"/>
      <c r="CK159" s="132">
        <v>1</v>
      </c>
      <c r="CL159" s="132">
        <v>1</v>
      </c>
      <c r="CM159" s="132">
        <v>1</v>
      </c>
      <c r="CN159" s="132"/>
      <c r="CO159" s="132"/>
      <c r="CP159" s="132"/>
      <c r="CQ159" s="132"/>
      <c r="CR159" s="133"/>
      <c r="CS159" s="132"/>
      <c r="CT159" s="132"/>
      <c r="CU159" s="132"/>
      <c r="CW159" s="131">
        <v>8</v>
      </c>
      <c r="CX159" s="134">
        <f t="shared" si="194"/>
        <v>0</v>
      </c>
      <c r="CZ159" s="136">
        <v>3.79</v>
      </c>
      <c r="DA159" s="131">
        <f t="shared" si="195"/>
        <v>0</v>
      </c>
      <c r="DB159" s="131">
        <f t="shared" si="196"/>
        <v>0</v>
      </c>
    </row>
    <row r="160" spans="1:106" ht="18" customHeight="1">
      <c r="A160" s="158"/>
      <c r="B160" s="158"/>
      <c r="C160" s="180"/>
      <c r="D160" s="92"/>
      <c r="E160" s="1004"/>
      <c r="F160" s="92"/>
      <c r="G160" s="92"/>
      <c r="H160" s="789"/>
      <c r="J160" s="116"/>
      <c r="K160" s="125">
        <f>SUM(K145:K159)</f>
        <v>0</v>
      </c>
      <c r="L160" s="312"/>
      <c r="M160" s="312">
        <f>SUMPRODUCT($F$145:$F$159,M145:M159)</f>
        <v>0</v>
      </c>
      <c r="N160" s="312"/>
      <c r="O160" s="312">
        <f t="shared" ref="O160:AC160" si="199">SUMPRODUCT($F$145:$F$159,O145:O159)</f>
        <v>0</v>
      </c>
      <c r="P160" s="312">
        <f t="shared" si="199"/>
        <v>0</v>
      </c>
      <c r="Q160" s="312">
        <f t="shared" si="199"/>
        <v>0</v>
      </c>
      <c r="R160" s="312">
        <f t="shared" si="199"/>
        <v>0</v>
      </c>
      <c r="S160" s="312">
        <f t="shared" si="199"/>
        <v>0</v>
      </c>
      <c r="T160" s="312">
        <f t="shared" si="199"/>
        <v>0</v>
      </c>
      <c r="U160" s="312">
        <f t="shared" si="199"/>
        <v>0</v>
      </c>
      <c r="V160" s="312"/>
      <c r="W160" s="312">
        <f t="shared" si="199"/>
        <v>0</v>
      </c>
      <c r="X160" s="312">
        <f t="shared" si="199"/>
        <v>0</v>
      </c>
      <c r="Y160" s="312"/>
      <c r="Z160" s="312">
        <f t="shared" si="199"/>
        <v>0</v>
      </c>
      <c r="AA160" s="312">
        <f t="shared" si="197"/>
        <v>0</v>
      </c>
      <c r="AB160" s="312">
        <f t="shared" si="199"/>
        <v>0</v>
      </c>
      <c r="AC160" s="312">
        <f t="shared" si="199"/>
        <v>0</v>
      </c>
      <c r="AD160" s="312">
        <f t="shared" si="198"/>
        <v>0</v>
      </c>
      <c r="AE160" s="678"/>
      <c r="AF160" s="312">
        <f>SUMPRODUCT($F$145:$F$159,AF145:AF159)</f>
        <v>0</v>
      </c>
      <c r="AG160" s="312">
        <f>SUMPRODUCT($F$145:$F$159,AG145:AG159)</f>
        <v>0</v>
      </c>
    </row>
    <row r="161" spans="1:106" ht="60" customHeight="1">
      <c r="A161" s="140" t="s">
        <v>0</v>
      </c>
      <c r="B161" s="140" t="s">
        <v>28839</v>
      </c>
      <c r="C161" s="140" t="s">
        <v>29125</v>
      </c>
      <c r="D161" s="114" t="s">
        <v>29126</v>
      </c>
      <c r="E161" s="1005"/>
      <c r="F161" s="115"/>
      <c r="G161" s="115"/>
      <c r="H161" s="789"/>
      <c r="J161" s="117"/>
      <c r="K161" s="117"/>
      <c r="L161" s="117"/>
      <c r="M161" s="117"/>
      <c r="N161" s="117"/>
      <c r="O161" s="117"/>
      <c r="P161" s="117"/>
      <c r="Q161" s="117"/>
      <c r="R161" s="117"/>
      <c r="S161" s="117"/>
      <c r="T161" s="117"/>
      <c r="U161" s="117"/>
      <c r="V161" s="117"/>
      <c r="W161" s="117"/>
      <c r="X161" s="117"/>
      <c r="Y161" s="117"/>
      <c r="Z161" s="68"/>
      <c r="AA161" s="68"/>
      <c r="AB161" s="68"/>
      <c r="AC161" s="68"/>
      <c r="AD161" s="68"/>
      <c r="AE161" s="68"/>
      <c r="AF161" s="68"/>
      <c r="AG161" s="68"/>
      <c r="BB161" s="68"/>
      <c r="BC161" s="117"/>
      <c r="BF161" s="200" t="s">
        <v>28778</v>
      </c>
      <c r="BG161" s="200" t="s">
        <v>28779</v>
      </c>
      <c r="BH161" s="200" t="s">
        <v>28780</v>
      </c>
      <c r="BI161" s="200" t="s">
        <v>28781</v>
      </c>
      <c r="BJ161" s="200" t="s">
        <v>28782</v>
      </c>
      <c r="BK161" s="200" t="s">
        <v>28783</v>
      </c>
      <c r="BL161" s="200" t="s">
        <v>28784</v>
      </c>
      <c r="BM161" s="159" t="s">
        <v>28778</v>
      </c>
      <c r="BN161" s="159" t="s">
        <v>28779</v>
      </c>
      <c r="BO161" s="159" t="s">
        <v>28780</v>
      </c>
      <c r="BP161" s="159" t="s">
        <v>28781</v>
      </c>
      <c r="BQ161" s="159" t="s">
        <v>28782</v>
      </c>
      <c r="BR161" s="159" t="s">
        <v>28783</v>
      </c>
      <c r="BS161" s="159" t="s">
        <v>28784</v>
      </c>
      <c r="BT161" s="200" t="s">
        <v>28787</v>
      </c>
      <c r="BU161" s="200" t="s">
        <v>28788</v>
      </c>
      <c r="BV161" s="200" t="s">
        <v>28789</v>
      </c>
      <c r="BW161" s="200" t="s">
        <v>28790</v>
      </c>
      <c r="BX161" s="200" t="s">
        <v>28791</v>
      </c>
      <c r="BY161" s="200" t="s">
        <v>28792</v>
      </c>
      <c r="BZ161" s="200" t="s">
        <v>28793</v>
      </c>
      <c r="CA161" s="200" t="s">
        <v>28794</v>
      </c>
      <c r="CB161" s="200" t="s">
        <v>28795</v>
      </c>
      <c r="CC161" s="200" t="s">
        <v>28796</v>
      </c>
      <c r="CD161" s="200" t="s">
        <v>28797</v>
      </c>
      <c r="CE161" s="200" t="s">
        <v>28798</v>
      </c>
      <c r="CF161" s="200" t="s">
        <v>28799</v>
      </c>
      <c r="CG161" s="200" t="s">
        <v>28800</v>
      </c>
      <c r="CH161" s="159" t="s">
        <v>28787</v>
      </c>
      <c r="CI161" s="159" t="s">
        <v>28788</v>
      </c>
      <c r="CJ161" s="159" t="s">
        <v>28789</v>
      </c>
      <c r="CK161" s="159" t="s">
        <v>28790</v>
      </c>
      <c r="CL161" s="159" t="s">
        <v>28791</v>
      </c>
      <c r="CM161" s="159" t="s">
        <v>28792</v>
      </c>
      <c r="CN161" s="159" t="s">
        <v>28793</v>
      </c>
      <c r="CO161" s="159" t="s">
        <v>28794</v>
      </c>
      <c r="CP161" s="159" t="s">
        <v>28795</v>
      </c>
      <c r="CQ161" s="159" t="s">
        <v>28796</v>
      </c>
      <c r="CR161" s="160" t="s">
        <v>28797</v>
      </c>
      <c r="CS161" s="159" t="s">
        <v>28866</v>
      </c>
      <c r="CT161" s="159" t="s">
        <v>28799</v>
      </c>
      <c r="CU161" s="159" t="s">
        <v>28800</v>
      </c>
      <c r="CW161" s="122" t="s">
        <v>28867</v>
      </c>
      <c r="CX161" s="122" t="s">
        <v>28868</v>
      </c>
      <c r="CY161" s="93"/>
      <c r="CZ161" s="122" t="s">
        <v>28869</v>
      </c>
      <c r="DA161" s="122" t="s">
        <v>28870</v>
      </c>
      <c r="DB161" s="122" t="s">
        <v>28871</v>
      </c>
    </row>
    <row r="162" spans="1:106" ht="18" customHeight="1">
      <c r="A162" s="142" t="s">
        <v>29127</v>
      </c>
      <c r="B162" s="142" t="s">
        <v>27973</v>
      </c>
      <c r="C162" s="123" t="s">
        <v>29125</v>
      </c>
      <c r="D162" s="427" t="s">
        <v>29128</v>
      </c>
      <c r="E162" s="1002" t="s">
        <v>28763</v>
      </c>
      <c r="F162" s="124">
        <v>10</v>
      </c>
      <c r="G162" s="124">
        <f>SUM(M162:AD162)</f>
        <v>0</v>
      </c>
      <c r="H162" s="794">
        <v>340</v>
      </c>
      <c r="I162" s="481">
        <f t="shared" ref="I162:I188" si="200">$G$4</f>
        <v>0</v>
      </c>
      <c r="J162" s="125">
        <f t="shared" ref="J162:J163" si="201">H162*((1-I162))</f>
        <v>340</v>
      </c>
      <c r="K162" s="126">
        <f>G162*J162</f>
        <v>0</v>
      </c>
      <c r="L162" s="300"/>
      <c r="M162" s="387"/>
      <c r="N162" s="292"/>
      <c r="O162" s="293"/>
      <c r="P162" s="294"/>
      <c r="Q162" s="275"/>
      <c r="R162" s="295"/>
      <c r="S162" s="296"/>
      <c r="T162" s="370"/>
      <c r="U162" s="297"/>
      <c r="V162" s="279"/>
      <c r="W162" s="298"/>
      <c r="X162" s="299"/>
      <c r="Y162" s="296"/>
      <c r="Z162" s="369"/>
      <c r="AA162" s="277">
        <f t="shared" si="197"/>
        <v>0</v>
      </c>
      <c r="AB162" s="292"/>
      <c r="AC162" s="300"/>
      <c r="AD162" s="298">
        <f>AF162</f>
        <v>0</v>
      </c>
      <c r="AE162" s="676"/>
      <c r="AF162" s="298"/>
      <c r="AG162" s="296"/>
      <c r="BF162" s="131">
        <f t="shared" ref="BF162:BL163" si="202">BM162*$G162</f>
        <v>0</v>
      </c>
      <c r="BG162" s="131">
        <f t="shared" si="202"/>
        <v>0</v>
      </c>
      <c r="BH162" s="131">
        <f t="shared" si="202"/>
        <v>0</v>
      </c>
      <c r="BI162" s="131">
        <f t="shared" si="202"/>
        <v>0</v>
      </c>
      <c r="BJ162" s="131">
        <f t="shared" si="202"/>
        <v>0</v>
      </c>
      <c r="BK162" s="131">
        <f t="shared" si="202"/>
        <v>0</v>
      </c>
      <c r="BL162" s="131">
        <f t="shared" si="202"/>
        <v>0</v>
      </c>
      <c r="BM162" s="132"/>
      <c r="BN162" s="132"/>
      <c r="BO162" s="132"/>
      <c r="BP162" s="132">
        <v>10</v>
      </c>
      <c r="BQ162" s="132"/>
      <c r="BR162" s="132"/>
      <c r="BS162" s="132"/>
      <c r="BT162" s="131">
        <f t="shared" ref="BT162:CG163" si="203">CH162*$G162</f>
        <v>0</v>
      </c>
      <c r="BU162" s="131">
        <f t="shared" si="203"/>
        <v>0</v>
      </c>
      <c r="BV162" s="131">
        <f t="shared" si="203"/>
        <v>0</v>
      </c>
      <c r="BW162" s="131">
        <f t="shared" si="203"/>
        <v>0</v>
      </c>
      <c r="BX162" s="131">
        <f t="shared" si="203"/>
        <v>0</v>
      </c>
      <c r="BY162" s="131">
        <f t="shared" si="203"/>
        <v>0</v>
      </c>
      <c r="BZ162" s="131">
        <f t="shared" si="203"/>
        <v>0</v>
      </c>
      <c r="CA162" s="131">
        <f t="shared" si="203"/>
        <v>0</v>
      </c>
      <c r="CB162" s="131">
        <f t="shared" si="203"/>
        <v>0</v>
      </c>
      <c r="CC162" s="131">
        <f t="shared" si="203"/>
        <v>0</v>
      </c>
      <c r="CD162" s="131">
        <f t="shared" si="203"/>
        <v>0</v>
      </c>
      <c r="CE162" s="131">
        <f t="shared" si="203"/>
        <v>0</v>
      </c>
      <c r="CF162" s="131">
        <f t="shared" si="203"/>
        <v>0</v>
      </c>
      <c r="CG162" s="131">
        <f t="shared" si="203"/>
        <v>0</v>
      </c>
      <c r="CH162" s="132"/>
      <c r="CI162" s="132"/>
      <c r="CJ162" s="132"/>
      <c r="CK162" s="132">
        <v>3</v>
      </c>
      <c r="CL162" s="132">
        <v>5</v>
      </c>
      <c r="CM162" s="132">
        <v>2</v>
      </c>
      <c r="CN162" s="132"/>
      <c r="CO162" s="132"/>
      <c r="CP162" s="132"/>
      <c r="CQ162" s="132"/>
      <c r="CR162" s="132"/>
      <c r="CS162" s="132"/>
      <c r="CT162" s="132"/>
      <c r="CU162" s="132"/>
      <c r="CW162" s="131">
        <v>30</v>
      </c>
      <c r="CX162" s="134">
        <f>$G162*CW162</f>
        <v>0</v>
      </c>
      <c r="CZ162" s="136">
        <v>2.9729999999999999</v>
      </c>
      <c r="DA162" s="131">
        <f t="shared" ref="DA162:DA188" si="204">G162</f>
        <v>0</v>
      </c>
      <c r="DB162" s="131">
        <f>CZ162*DA162</f>
        <v>0</v>
      </c>
    </row>
    <row r="163" spans="1:106" ht="18" customHeight="1">
      <c r="A163" s="142" t="s">
        <v>29129</v>
      </c>
      <c r="B163" s="142" t="s">
        <v>27974</v>
      </c>
      <c r="C163" s="123" t="s">
        <v>29125</v>
      </c>
      <c r="D163" s="427" t="s">
        <v>29130</v>
      </c>
      <c r="E163" s="1002" t="s">
        <v>28763</v>
      </c>
      <c r="F163" s="124">
        <v>5</v>
      </c>
      <c r="G163" s="124">
        <f>SUM(M163:AD163)</f>
        <v>0</v>
      </c>
      <c r="H163" s="794">
        <v>170</v>
      </c>
      <c r="I163" s="481">
        <f t="shared" si="200"/>
        <v>0</v>
      </c>
      <c r="J163" s="125">
        <f t="shared" si="201"/>
        <v>170</v>
      </c>
      <c r="K163" s="126">
        <f>G163*J163</f>
        <v>0</v>
      </c>
      <c r="L163" s="300"/>
      <c r="M163" s="387"/>
      <c r="N163" s="292"/>
      <c r="O163" s="293"/>
      <c r="P163" s="294"/>
      <c r="Q163" s="275"/>
      <c r="R163" s="295"/>
      <c r="S163" s="296"/>
      <c r="T163" s="370"/>
      <c r="U163" s="297"/>
      <c r="V163" s="279"/>
      <c r="W163" s="298"/>
      <c r="X163" s="299"/>
      <c r="Y163" s="296"/>
      <c r="Z163" s="369"/>
      <c r="AA163" s="277">
        <f t="shared" si="197"/>
        <v>0</v>
      </c>
      <c r="AB163" s="292"/>
      <c r="AC163" s="300"/>
      <c r="AD163" s="298">
        <f>AF163</f>
        <v>0</v>
      </c>
      <c r="AE163" s="676"/>
      <c r="AF163" s="298"/>
      <c r="AG163" s="296"/>
      <c r="BF163" s="131">
        <f t="shared" si="202"/>
        <v>0</v>
      </c>
      <c r="BG163" s="131">
        <f t="shared" si="202"/>
        <v>0</v>
      </c>
      <c r="BH163" s="131">
        <f t="shared" si="202"/>
        <v>0</v>
      </c>
      <c r="BI163" s="131">
        <f t="shared" si="202"/>
        <v>0</v>
      </c>
      <c r="BJ163" s="131">
        <f t="shared" si="202"/>
        <v>0</v>
      </c>
      <c r="BK163" s="131">
        <f t="shared" si="202"/>
        <v>0</v>
      </c>
      <c r="BL163" s="131">
        <f t="shared" si="202"/>
        <v>0</v>
      </c>
      <c r="BM163" s="132"/>
      <c r="BN163" s="132"/>
      <c r="BO163" s="132"/>
      <c r="BP163" s="132">
        <v>5</v>
      </c>
      <c r="BQ163" s="132"/>
      <c r="BR163" s="132"/>
      <c r="BS163" s="132"/>
      <c r="BT163" s="131">
        <f t="shared" si="203"/>
        <v>0</v>
      </c>
      <c r="BU163" s="131">
        <f t="shared" si="203"/>
        <v>0</v>
      </c>
      <c r="BV163" s="131">
        <f t="shared" si="203"/>
        <v>0</v>
      </c>
      <c r="BW163" s="131">
        <f t="shared" si="203"/>
        <v>0</v>
      </c>
      <c r="BX163" s="131">
        <f t="shared" si="203"/>
        <v>0</v>
      </c>
      <c r="BY163" s="131">
        <f t="shared" si="203"/>
        <v>0</v>
      </c>
      <c r="BZ163" s="131">
        <f t="shared" si="203"/>
        <v>0</v>
      </c>
      <c r="CA163" s="131">
        <f t="shared" si="203"/>
        <v>0</v>
      </c>
      <c r="CB163" s="131">
        <f t="shared" si="203"/>
        <v>0</v>
      </c>
      <c r="CC163" s="131">
        <f t="shared" si="203"/>
        <v>0</v>
      </c>
      <c r="CD163" s="131">
        <f t="shared" si="203"/>
        <v>0</v>
      </c>
      <c r="CE163" s="131">
        <f t="shared" si="203"/>
        <v>0</v>
      </c>
      <c r="CF163" s="131">
        <f t="shared" si="203"/>
        <v>0</v>
      </c>
      <c r="CG163" s="131">
        <f t="shared" si="203"/>
        <v>0</v>
      </c>
      <c r="CH163" s="132"/>
      <c r="CI163" s="132"/>
      <c r="CJ163" s="132"/>
      <c r="CK163" s="132">
        <v>2</v>
      </c>
      <c r="CL163" s="132">
        <v>2</v>
      </c>
      <c r="CM163" s="132">
        <v>1</v>
      </c>
      <c r="CN163" s="132"/>
      <c r="CO163" s="132"/>
      <c r="CP163" s="132"/>
      <c r="CQ163" s="132"/>
      <c r="CR163" s="132"/>
      <c r="CS163" s="132"/>
      <c r="CT163" s="132"/>
      <c r="CU163" s="132"/>
      <c r="CW163" s="131">
        <v>15</v>
      </c>
      <c r="CX163" s="134">
        <f>$G163*CW163</f>
        <v>0</v>
      </c>
      <c r="CZ163" s="136">
        <v>1.3879999999999999</v>
      </c>
      <c r="DA163" s="131">
        <f t="shared" si="204"/>
        <v>0</v>
      </c>
      <c r="DB163" s="131">
        <f>CZ163*DA163</f>
        <v>0</v>
      </c>
    </row>
    <row r="164" spans="1:106" ht="18" customHeight="1">
      <c r="A164" s="142" t="s">
        <v>29131</v>
      </c>
      <c r="B164" s="142" t="s">
        <v>27975</v>
      </c>
      <c r="C164" s="123" t="s">
        <v>29125</v>
      </c>
      <c r="D164" s="427" t="s">
        <v>29132</v>
      </c>
      <c r="E164" s="1002" t="s">
        <v>28763</v>
      </c>
      <c r="F164" s="124">
        <v>10</v>
      </c>
      <c r="G164" s="124">
        <f>SUM(M164:AD164)</f>
        <v>0</v>
      </c>
      <c r="H164" s="794">
        <v>130</v>
      </c>
      <c r="I164" s="481">
        <f t="shared" si="200"/>
        <v>0</v>
      </c>
      <c r="J164" s="125">
        <f>H164*((1-I164))</f>
        <v>130</v>
      </c>
      <c r="K164" s="126">
        <f>G164*J164</f>
        <v>0</v>
      </c>
      <c r="L164" s="300"/>
      <c r="M164" s="387"/>
      <c r="N164" s="292"/>
      <c r="O164" s="293"/>
      <c r="P164" s="294"/>
      <c r="Q164" s="275"/>
      <c r="R164" s="295"/>
      <c r="S164" s="296"/>
      <c r="T164" s="370"/>
      <c r="U164" s="297"/>
      <c r="V164" s="279"/>
      <c r="W164" s="298"/>
      <c r="X164" s="299"/>
      <c r="Y164" s="296"/>
      <c r="Z164" s="369"/>
      <c r="AA164" s="277">
        <f t="shared" si="197"/>
        <v>0</v>
      </c>
      <c r="AB164" s="292"/>
      <c r="AC164" s="300"/>
      <c r="AD164" s="298">
        <f>AF164</f>
        <v>0</v>
      </c>
      <c r="AE164" s="676"/>
      <c r="AF164" s="298"/>
      <c r="AG164" s="296"/>
      <c r="BF164" s="131">
        <f t="shared" ref="BF164:BL166" si="205">BM164*$G164</f>
        <v>0</v>
      </c>
      <c r="BG164" s="131">
        <f t="shared" si="205"/>
        <v>0</v>
      </c>
      <c r="BH164" s="131">
        <f t="shared" si="205"/>
        <v>0</v>
      </c>
      <c r="BI164" s="131">
        <f t="shared" si="205"/>
        <v>0</v>
      </c>
      <c r="BJ164" s="131">
        <f t="shared" si="205"/>
        <v>0</v>
      </c>
      <c r="BK164" s="131">
        <f t="shared" si="205"/>
        <v>0</v>
      </c>
      <c r="BL164" s="131">
        <f t="shared" si="205"/>
        <v>0</v>
      </c>
      <c r="BM164" s="132"/>
      <c r="BN164" s="132"/>
      <c r="BO164" s="132">
        <v>10</v>
      </c>
      <c r="BP164" s="132"/>
      <c r="BQ164" s="132"/>
      <c r="BR164" s="132"/>
      <c r="BS164" s="132"/>
      <c r="BT164" s="131">
        <f t="shared" ref="BT164:CG166" si="206">CH164*$G164</f>
        <v>0</v>
      </c>
      <c r="BU164" s="131">
        <f t="shared" si="206"/>
        <v>0</v>
      </c>
      <c r="BV164" s="131">
        <f t="shared" si="206"/>
        <v>0</v>
      </c>
      <c r="BW164" s="131">
        <f t="shared" si="206"/>
        <v>0</v>
      </c>
      <c r="BX164" s="131">
        <f t="shared" si="206"/>
        <v>0</v>
      </c>
      <c r="BY164" s="131">
        <f t="shared" si="206"/>
        <v>0</v>
      </c>
      <c r="BZ164" s="131">
        <f t="shared" si="206"/>
        <v>0</v>
      </c>
      <c r="CA164" s="131">
        <f t="shared" si="206"/>
        <v>0</v>
      </c>
      <c r="CB164" s="131">
        <f t="shared" si="206"/>
        <v>0</v>
      </c>
      <c r="CC164" s="131">
        <f t="shared" si="206"/>
        <v>0</v>
      </c>
      <c r="CD164" s="131">
        <f t="shared" si="206"/>
        <v>0</v>
      </c>
      <c r="CE164" s="131">
        <f t="shared" si="206"/>
        <v>0</v>
      </c>
      <c r="CF164" s="131">
        <f t="shared" si="206"/>
        <v>0</v>
      </c>
      <c r="CG164" s="131">
        <f t="shared" si="206"/>
        <v>0</v>
      </c>
      <c r="CH164" s="132"/>
      <c r="CI164" s="132">
        <v>6</v>
      </c>
      <c r="CJ164" s="132">
        <v>4</v>
      </c>
      <c r="CK164" s="132"/>
      <c r="CL164" s="132"/>
      <c r="CM164" s="132"/>
      <c r="CN164" s="132"/>
      <c r="CO164" s="132"/>
      <c r="CP164" s="132"/>
      <c r="CQ164" s="132"/>
      <c r="CR164" s="133"/>
      <c r="CS164" s="132"/>
      <c r="CT164" s="132"/>
      <c r="CU164" s="132"/>
      <c r="CW164" s="131">
        <v>20</v>
      </c>
      <c r="CX164" s="134">
        <f>$G164*CW164</f>
        <v>0</v>
      </c>
      <c r="CZ164" s="136">
        <v>1.222</v>
      </c>
      <c r="DA164" s="131">
        <f t="shared" si="204"/>
        <v>0</v>
      </c>
      <c r="DB164" s="131">
        <f>CZ164*DA164</f>
        <v>0</v>
      </c>
    </row>
    <row r="165" spans="1:106" ht="18" customHeight="1">
      <c r="A165" s="142" t="s">
        <v>29133</v>
      </c>
      <c r="B165" s="142" t="s">
        <v>27976</v>
      </c>
      <c r="C165" s="123" t="s">
        <v>29125</v>
      </c>
      <c r="D165" s="427" t="s">
        <v>29134</v>
      </c>
      <c r="E165" s="1002" t="s">
        <v>28763</v>
      </c>
      <c r="F165" s="124">
        <v>5</v>
      </c>
      <c r="G165" s="124">
        <f>SUM(M165:AD165)</f>
        <v>0</v>
      </c>
      <c r="H165" s="794">
        <v>85</v>
      </c>
      <c r="I165" s="481">
        <f t="shared" si="200"/>
        <v>0</v>
      </c>
      <c r="J165" s="125">
        <f>H165*((1-I165))</f>
        <v>85</v>
      </c>
      <c r="K165" s="126">
        <f>G165*J165</f>
        <v>0</v>
      </c>
      <c r="L165" s="300"/>
      <c r="M165" s="387"/>
      <c r="N165" s="292"/>
      <c r="O165" s="293"/>
      <c r="P165" s="294"/>
      <c r="Q165" s="275"/>
      <c r="R165" s="295"/>
      <c r="S165" s="296"/>
      <c r="T165" s="370"/>
      <c r="U165" s="297"/>
      <c r="V165" s="279"/>
      <c r="W165" s="298"/>
      <c r="X165" s="299"/>
      <c r="Y165" s="296"/>
      <c r="Z165" s="369"/>
      <c r="AA165" s="277">
        <f t="shared" si="197"/>
        <v>0</v>
      </c>
      <c r="AB165" s="292"/>
      <c r="AC165" s="300"/>
      <c r="AD165" s="298">
        <f>AF165</f>
        <v>0</v>
      </c>
      <c r="AE165" s="676"/>
      <c r="AF165" s="298"/>
      <c r="AG165" s="296"/>
      <c r="BF165" s="131">
        <f t="shared" si="205"/>
        <v>0</v>
      </c>
      <c r="BG165" s="131">
        <f t="shared" si="205"/>
        <v>0</v>
      </c>
      <c r="BH165" s="131">
        <f t="shared" si="205"/>
        <v>0</v>
      </c>
      <c r="BI165" s="131">
        <f t="shared" si="205"/>
        <v>0</v>
      </c>
      <c r="BJ165" s="131">
        <f t="shared" si="205"/>
        <v>0</v>
      </c>
      <c r="BK165" s="131">
        <f t="shared" si="205"/>
        <v>0</v>
      </c>
      <c r="BL165" s="131">
        <f t="shared" si="205"/>
        <v>0</v>
      </c>
      <c r="BM165" s="132"/>
      <c r="BN165" s="132"/>
      <c r="BO165" s="132">
        <v>5</v>
      </c>
      <c r="BP165" s="132"/>
      <c r="BQ165" s="132"/>
      <c r="BR165" s="132"/>
      <c r="BS165" s="132"/>
      <c r="BT165" s="131">
        <f t="shared" si="206"/>
        <v>0</v>
      </c>
      <c r="BU165" s="131">
        <f t="shared" si="206"/>
        <v>0</v>
      </c>
      <c r="BV165" s="131">
        <f t="shared" si="206"/>
        <v>0</v>
      </c>
      <c r="BW165" s="131">
        <f t="shared" si="206"/>
        <v>0</v>
      </c>
      <c r="BX165" s="131">
        <f t="shared" si="206"/>
        <v>0</v>
      </c>
      <c r="BY165" s="131">
        <f t="shared" si="206"/>
        <v>0</v>
      </c>
      <c r="BZ165" s="131">
        <f t="shared" si="206"/>
        <v>0</v>
      </c>
      <c r="CA165" s="131">
        <f t="shared" si="206"/>
        <v>0</v>
      </c>
      <c r="CB165" s="131">
        <f t="shared" si="206"/>
        <v>0</v>
      </c>
      <c r="CC165" s="131">
        <f t="shared" si="206"/>
        <v>0</v>
      </c>
      <c r="CD165" s="131">
        <f t="shared" si="206"/>
        <v>0</v>
      </c>
      <c r="CE165" s="131">
        <f t="shared" si="206"/>
        <v>0</v>
      </c>
      <c r="CF165" s="131">
        <f t="shared" si="206"/>
        <v>0</v>
      </c>
      <c r="CG165" s="131">
        <f t="shared" si="206"/>
        <v>0</v>
      </c>
      <c r="CH165" s="132"/>
      <c r="CI165" s="132"/>
      <c r="CJ165" s="132">
        <v>3</v>
      </c>
      <c r="CK165" s="132">
        <v>2</v>
      </c>
      <c r="CL165" s="132"/>
      <c r="CM165" s="132"/>
      <c r="CN165" s="132"/>
      <c r="CO165" s="132"/>
      <c r="CP165" s="132"/>
      <c r="CQ165" s="132"/>
      <c r="CR165" s="133"/>
      <c r="CS165" s="132"/>
      <c r="CT165" s="132"/>
      <c r="CU165" s="132"/>
      <c r="CW165" s="131">
        <v>10</v>
      </c>
      <c r="CX165" s="134">
        <f>$G165*CW165</f>
        <v>0</v>
      </c>
      <c r="CZ165" s="136">
        <v>0.86599999999999999</v>
      </c>
      <c r="DA165" s="131">
        <f t="shared" si="204"/>
        <v>0</v>
      </c>
      <c r="DB165" s="131">
        <f>CZ165*DA165</f>
        <v>0</v>
      </c>
    </row>
    <row r="166" spans="1:106" ht="18" customHeight="1">
      <c r="A166" s="142" t="s">
        <v>29135</v>
      </c>
      <c r="B166" s="142" t="s">
        <v>27977</v>
      </c>
      <c r="C166" s="123" t="s">
        <v>29125</v>
      </c>
      <c r="D166" s="427" t="s">
        <v>29136</v>
      </c>
      <c r="E166" s="1002" t="s">
        <v>28763</v>
      </c>
      <c r="F166" s="124">
        <v>5</v>
      </c>
      <c r="G166" s="124">
        <f>SUM(M166:AD166)</f>
        <v>0</v>
      </c>
      <c r="H166" s="794">
        <v>85</v>
      </c>
      <c r="I166" s="481">
        <f t="shared" si="200"/>
        <v>0</v>
      </c>
      <c r="J166" s="125">
        <f>H166*((1-I166))</f>
        <v>85</v>
      </c>
      <c r="K166" s="126">
        <f>G166*J166</f>
        <v>0</v>
      </c>
      <c r="L166" s="300"/>
      <c r="M166" s="387"/>
      <c r="N166" s="292"/>
      <c r="O166" s="293"/>
      <c r="P166" s="294"/>
      <c r="Q166" s="275"/>
      <c r="R166" s="295"/>
      <c r="S166" s="296"/>
      <c r="T166" s="370"/>
      <c r="U166" s="297"/>
      <c r="V166" s="279"/>
      <c r="W166" s="298"/>
      <c r="X166" s="299"/>
      <c r="Y166" s="296"/>
      <c r="Z166" s="369"/>
      <c r="AA166" s="277">
        <f t="shared" si="197"/>
        <v>0</v>
      </c>
      <c r="AB166" s="292"/>
      <c r="AC166" s="300"/>
      <c r="AD166" s="298">
        <f>AF166</f>
        <v>0</v>
      </c>
      <c r="AE166" s="676"/>
      <c r="AF166" s="298"/>
      <c r="AG166" s="296"/>
      <c r="BF166" s="131">
        <f t="shared" si="205"/>
        <v>0</v>
      </c>
      <c r="BG166" s="131">
        <f t="shared" si="205"/>
        <v>0</v>
      </c>
      <c r="BH166" s="131">
        <f t="shared" si="205"/>
        <v>0</v>
      </c>
      <c r="BI166" s="131">
        <f t="shared" si="205"/>
        <v>0</v>
      </c>
      <c r="BJ166" s="131">
        <f t="shared" si="205"/>
        <v>0</v>
      </c>
      <c r="BK166" s="131">
        <f t="shared" si="205"/>
        <v>0</v>
      </c>
      <c r="BL166" s="131">
        <f t="shared" si="205"/>
        <v>0</v>
      </c>
      <c r="BM166" s="132"/>
      <c r="BN166" s="132"/>
      <c r="BO166" s="132">
        <v>5</v>
      </c>
      <c r="BP166" s="132"/>
      <c r="BQ166" s="132"/>
      <c r="BR166" s="132"/>
      <c r="BS166" s="132"/>
      <c r="BT166" s="131">
        <f t="shared" si="206"/>
        <v>0</v>
      </c>
      <c r="BU166" s="131">
        <f t="shared" si="206"/>
        <v>0</v>
      </c>
      <c r="BV166" s="131">
        <f t="shared" si="206"/>
        <v>0</v>
      </c>
      <c r="BW166" s="131">
        <f t="shared" si="206"/>
        <v>0</v>
      </c>
      <c r="BX166" s="131">
        <f t="shared" si="206"/>
        <v>0</v>
      </c>
      <c r="BY166" s="131">
        <f t="shared" si="206"/>
        <v>0</v>
      </c>
      <c r="BZ166" s="131">
        <f t="shared" si="206"/>
        <v>0</v>
      </c>
      <c r="CA166" s="131">
        <f t="shared" si="206"/>
        <v>0</v>
      </c>
      <c r="CB166" s="131">
        <f t="shared" si="206"/>
        <v>0</v>
      </c>
      <c r="CC166" s="131">
        <f t="shared" si="206"/>
        <v>0</v>
      </c>
      <c r="CD166" s="131">
        <f t="shared" si="206"/>
        <v>0</v>
      </c>
      <c r="CE166" s="131">
        <f t="shared" si="206"/>
        <v>0</v>
      </c>
      <c r="CF166" s="131">
        <f t="shared" si="206"/>
        <v>0</v>
      </c>
      <c r="CG166" s="131">
        <f t="shared" si="206"/>
        <v>0</v>
      </c>
      <c r="CH166" s="132"/>
      <c r="CI166" s="132"/>
      <c r="CJ166" s="132">
        <v>1</v>
      </c>
      <c r="CK166" s="132">
        <v>4</v>
      </c>
      <c r="CL166" s="132"/>
      <c r="CM166" s="132"/>
      <c r="CN166" s="132"/>
      <c r="CO166" s="132"/>
      <c r="CP166" s="132"/>
      <c r="CQ166" s="132"/>
      <c r="CR166" s="133"/>
      <c r="CS166" s="132"/>
      <c r="CT166" s="132"/>
      <c r="CU166" s="132"/>
      <c r="CW166" s="131">
        <v>10</v>
      </c>
      <c r="CX166" s="134">
        <f>$G166*CW166</f>
        <v>0</v>
      </c>
      <c r="CZ166" s="136">
        <v>0.89400000000000002</v>
      </c>
      <c r="DA166" s="131">
        <f t="shared" si="204"/>
        <v>0</v>
      </c>
      <c r="DB166" s="131">
        <f>CZ166*DA166</f>
        <v>0</v>
      </c>
    </row>
    <row r="167" spans="1:106" ht="18" customHeight="1">
      <c r="A167" s="142" t="s">
        <v>29137</v>
      </c>
      <c r="B167" s="142" t="s">
        <v>27978</v>
      </c>
      <c r="C167" s="123" t="s">
        <v>29125</v>
      </c>
      <c r="D167" s="427" t="s">
        <v>29138</v>
      </c>
      <c r="E167" s="1002" t="s">
        <v>28768</v>
      </c>
      <c r="F167" s="124">
        <v>20</v>
      </c>
      <c r="G167" s="124">
        <f t="shared" ref="G167:G188" si="207">SUM(M167:AD167)</f>
        <v>0</v>
      </c>
      <c r="H167" s="794">
        <v>110</v>
      </c>
      <c r="I167" s="481">
        <f t="shared" si="200"/>
        <v>0</v>
      </c>
      <c r="J167" s="125">
        <f>H167*((1-I167))</f>
        <v>110</v>
      </c>
      <c r="K167" s="126">
        <f t="shared" ref="K167:K188" si="208">G167*J167</f>
        <v>0</v>
      </c>
      <c r="L167" s="300"/>
      <c r="M167" s="387"/>
      <c r="N167" s="292"/>
      <c r="O167" s="293"/>
      <c r="P167" s="294"/>
      <c r="Q167" s="275"/>
      <c r="R167" s="295"/>
      <c r="S167" s="296"/>
      <c r="T167" s="370"/>
      <c r="U167" s="297"/>
      <c r="V167" s="279"/>
      <c r="W167" s="298"/>
      <c r="X167" s="299"/>
      <c r="Y167" s="296"/>
      <c r="Z167" s="369"/>
      <c r="AA167" s="277">
        <f t="shared" si="197"/>
        <v>0</v>
      </c>
      <c r="AB167" s="292"/>
      <c r="AC167" s="300"/>
      <c r="AD167" s="298">
        <f t="shared" si="198"/>
        <v>0</v>
      </c>
      <c r="AE167" s="676"/>
      <c r="AF167" s="298"/>
      <c r="AG167" s="296"/>
      <c r="BF167" s="131">
        <f t="shared" ref="BF167:BF188" si="209">BM167*$G167</f>
        <v>0</v>
      </c>
      <c r="BG167" s="131">
        <f t="shared" ref="BG167:BG188" si="210">BN167*$G167</f>
        <v>0</v>
      </c>
      <c r="BH167" s="131">
        <f t="shared" ref="BH167:BH188" si="211">BO167*$G167</f>
        <v>0</v>
      </c>
      <c r="BI167" s="131">
        <f t="shared" ref="BI167:BI188" si="212">BP167*$G167</f>
        <v>0</v>
      </c>
      <c r="BJ167" s="131">
        <f t="shared" ref="BJ167:BJ188" si="213">BQ167*$G167</f>
        <v>0</v>
      </c>
      <c r="BK167" s="131">
        <f t="shared" ref="BK167:BK188" si="214">BR167*$G167</f>
        <v>0</v>
      </c>
      <c r="BL167" s="131">
        <f t="shared" ref="BL167:BL188" si="215">BS167*$G167</f>
        <v>0</v>
      </c>
      <c r="BM167" s="132">
        <v>20</v>
      </c>
      <c r="BN167" s="132"/>
      <c r="BO167" s="132"/>
      <c r="BP167" s="132"/>
      <c r="BQ167" s="132"/>
      <c r="BR167" s="132"/>
      <c r="BS167" s="132"/>
      <c r="BT167" s="131">
        <f t="shared" ref="BT167:BT188" si="216">CH167*$G167</f>
        <v>0</v>
      </c>
      <c r="BU167" s="131">
        <f t="shared" ref="BU167:BU188" si="217">CI167*$G167</f>
        <v>0</v>
      </c>
      <c r="BV167" s="131">
        <f t="shared" ref="BV167:BV188" si="218">CJ167*$G167</f>
        <v>0</v>
      </c>
      <c r="BW167" s="131">
        <f t="shared" ref="BW167:BW188" si="219">CK167*$G167</f>
        <v>0</v>
      </c>
      <c r="BX167" s="131">
        <f t="shared" ref="BX167:BX188" si="220">CL167*$G167</f>
        <v>0</v>
      </c>
      <c r="BY167" s="131">
        <f t="shared" ref="BY167:BY188" si="221">CM167*$G167</f>
        <v>0</v>
      </c>
      <c r="BZ167" s="131">
        <f t="shared" ref="BZ167:BZ188" si="222">CN167*$G167</f>
        <v>0</v>
      </c>
      <c r="CA167" s="131">
        <f t="shared" ref="CA167:CA188" si="223">CO167*$G167</f>
        <v>0</v>
      </c>
      <c r="CB167" s="131">
        <f t="shared" ref="CB167:CB188" si="224">CP167*$G167</f>
        <v>0</v>
      </c>
      <c r="CC167" s="131">
        <f t="shared" ref="CC167:CC188" si="225">CQ167*$G167</f>
        <v>0</v>
      </c>
      <c r="CD167" s="131">
        <f t="shared" ref="CD167:CD188" si="226">CR167*$G167</f>
        <v>0</v>
      </c>
      <c r="CE167" s="131">
        <f t="shared" ref="CE167:CE188" si="227">CS167*$G167</f>
        <v>0</v>
      </c>
      <c r="CF167" s="131">
        <f t="shared" ref="CF167:CF188" si="228">CT167*$G167</f>
        <v>0</v>
      </c>
      <c r="CG167" s="131">
        <f t="shared" ref="CG167:CG188" si="229">CU167*$G167</f>
        <v>0</v>
      </c>
      <c r="CH167" s="132"/>
      <c r="CI167" s="132"/>
      <c r="CJ167" s="132"/>
      <c r="CK167" s="132"/>
      <c r="CL167" s="132"/>
      <c r="CM167" s="132"/>
      <c r="CN167" s="132"/>
      <c r="CO167" s="132"/>
      <c r="CP167" s="132"/>
      <c r="CQ167" s="132"/>
      <c r="CR167" s="133"/>
      <c r="CS167" s="132"/>
      <c r="CT167" s="132"/>
      <c r="CU167" s="132"/>
      <c r="CW167" s="131">
        <v>40</v>
      </c>
      <c r="CX167" s="134">
        <f t="shared" ref="CX167:CX188" si="230">$G167*CW167</f>
        <v>0</v>
      </c>
      <c r="CZ167" s="136">
        <v>0.40500000000000003</v>
      </c>
      <c r="DA167" s="131">
        <f t="shared" si="204"/>
        <v>0</v>
      </c>
      <c r="DB167" s="131">
        <f t="shared" ref="DB167:DB188" si="231">CZ167*DA167</f>
        <v>0</v>
      </c>
    </row>
    <row r="168" spans="1:106" ht="18" customHeight="1">
      <c r="A168" s="142" t="s">
        <v>29139</v>
      </c>
      <c r="B168" s="142" t="s">
        <v>27979</v>
      </c>
      <c r="C168" s="123" t="s">
        <v>29125</v>
      </c>
      <c r="D168" s="427" t="s">
        <v>29140</v>
      </c>
      <c r="E168" s="1002" t="s">
        <v>28768</v>
      </c>
      <c r="F168" s="124">
        <v>10</v>
      </c>
      <c r="G168" s="124">
        <f t="shared" si="207"/>
        <v>0</v>
      </c>
      <c r="H168" s="794">
        <v>70</v>
      </c>
      <c r="I168" s="481">
        <f t="shared" si="200"/>
        <v>0</v>
      </c>
      <c r="J168" s="125">
        <f t="shared" ref="J168:J188" si="232">H168*((1-I168))</f>
        <v>70</v>
      </c>
      <c r="K168" s="126">
        <f t="shared" si="208"/>
        <v>0</v>
      </c>
      <c r="L168" s="300"/>
      <c r="M168" s="387"/>
      <c r="N168" s="292"/>
      <c r="O168" s="293"/>
      <c r="P168" s="294"/>
      <c r="Q168" s="275"/>
      <c r="R168" s="295"/>
      <c r="S168" s="296"/>
      <c r="T168" s="370"/>
      <c r="U168" s="297"/>
      <c r="V168" s="279"/>
      <c r="W168" s="298"/>
      <c r="X168" s="299"/>
      <c r="Y168" s="296"/>
      <c r="Z168" s="369"/>
      <c r="AA168" s="277">
        <f t="shared" si="197"/>
        <v>0</v>
      </c>
      <c r="AB168" s="292"/>
      <c r="AC168" s="300"/>
      <c r="AD168" s="298">
        <f t="shared" si="198"/>
        <v>0</v>
      </c>
      <c r="AE168" s="676"/>
      <c r="AF168" s="298"/>
      <c r="AG168" s="296"/>
      <c r="BF168" s="131">
        <f t="shared" si="209"/>
        <v>0</v>
      </c>
      <c r="BG168" s="131">
        <f t="shared" si="210"/>
        <v>0</v>
      </c>
      <c r="BH168" s="131">
        <f t="shared" si="211"/>
        <v>0</v>
      </c>
      <c r="BI168" s="131">
        <f t="shared" si="212"/>
        <v>0</v>
      </c>
      <c r="BJ168" s="131">
        <f t="shared" si="213"/>
        <v>0</v>
      </c>
      <c r="BK168" s="131">
        <f t="shared" si="214"/>
        <v>0</v>
      </c>
      <c r="BL168" s="131">
        <f t="shared" si="215"/>
        <v>0</v>
      </c>
      <c r="BM168" s="132"/>
      <c r="BN168" s="132">
        <v>10</v>
      </c>
      <c r="BO168" s="132"/>
      <c r="BP168" s="132"/>
      <c r="BQ168" s="132"/>
      <c r="BR168" s="132"/>
      <c r="BS168" s="132"/>
      <c r="BT168" s="131">
        <f t="shared" si="216"/>
        <v>0</v>
      </c>
      <c r="BU168" s="131">
        <f t="shared" si="217"/>
        <v>0</v>
      </c>
      <c r="BV168" s="131">
        <f t="shared" si="218"/>
        <v>0</v>
      </c>
      <c r="BW168" s="131">
        <f t="shared" si="219"/>
        <v>0</v>
      </c>
      <c r="BX168" s="131">
        <f t="shared" si="220"/>
        <v>0</v>
      </c>
      <c r="BY168" s="131">
        <f t="shared" si="221"/>
        <v>0</v>
      </c>
      <c r="BZ168" s="131">
        <f t="shared" si="222"/>
        <v>0</v>
      </c>
      <c r="CA168" s="131">
        <f t="shared" si="223"/>
        <v>0</v>
      </c>
      <c r="CB168" s="131">
        <f t="shared" si="224"/>
        <v>0</v>
      </c>
      <c r="CC168" s="131">
        <f t="shared" si="225"/>
        <v>0</v>
      </c>
      <c r="CD168" s="131">
        <f t="shared" si="226"/>
        <v>0</v>
      </c>
      <c r="CE168" s="131">
        <f t="shared" si="227"/>
        <v>0</v>
      </c>
      <c r="CF168" s="131">
        <f t="shared" si="228"/>
        <v>0</v>
      </c>
      <c r="CG168" s="131">
        <f t="shared" si="229"/>
        <v>0</v>
      </c>
      <c r="CH168" s="132"/>
      <c r="CI168" s="132"/>
      <c r="CJ168" s="132"/>
      <c r="CK168" s="132"/>
      <c r="CL168" s="132"/>
      <c r="CM168" s="132"/>
      <c r="CN168" s="132"/>
      <c r="CO168" s="132"/>
      <c r="CP168" s="132"/>
      <c r="CQ168" s="132"/>
      <c r="CR168" s="133"/>
      <c r="CS168" s="132"/>
      <c r="CT168" s="132"/>
      <c r="CU168" s="132"/>
      <c r="CW168" s="131">
        <v>20</v>
      </c>
      <c r="CX168" s="134">
        <f t="shared" si="230"/>
        <v>0</v>
      </c>
      <c r="CZ168" s="136">
        <v>0.36899999999999999</v>
      </c>
      <c r="DA168" s="131">
        <f t="shared" si="204"/>
        <v>0</v>
      </c>
      <c r="DB168" s="131">
        <f t="shared" si="231"/>
        <v>0</v>
      </c>
    </row>
    <row r="169" spans="1:106" ht="18" customHeight="1">
      <c r="A169" s="142" t="s">
        <v>29141</v>
      </c>
      <c r="B169" s="142" t="s">
        <v>27980</v>
      </c>
      <c r="C169" s="123" t="s">
        <v>29125</v>
      </c>
      <c r="D169" s="427" t="s">
        <v>29142</v>
      </c>
      <c r="E169" s="1002" t="s">
        <v>28761</v>
      </c>
      <c r="F169" s="124">
        <v>5</v>
      </c>
      <c r="G169" s="124">
        <f t="shared" si="207"/>
        <v>0</v>
      </c>
      <c r="H169" s="794">
        <v>220</v>
      </c>
      <c r="I169" s="481">
        <f t="shared" si="200"/>
        <v>0</v>
      </c>
      <c r="J169" s="125">
        <f t="shared" si="232"/>
        <v>220</v>
      </c>
      <c r="K169" s="126">
        <f t="shared" si="208"/>
        <v>0</v>
      </c>
      <c r="L169" s="300"/>
      <c r="M169" s="387"/>
      <c r="N169" s="292"/>
      <c r="O169" s="293"/>
      <c r="P169" s="294"/>
      <c r="Q169" s="275"/>
      <c r="R169" s="295"/>
      <c r="S169" s="296"/>
      <c r="T169" s="370"/>
      <c r="U169" s="297"/>
      <c r="V169" s="279"/>
      <c r="W169" s="298"/>
      <c r="X169" s="299"/>
      <c r="Y169" s="296"/>
      <c r="Z169" s="369"/>
      <c r="AA169" s="277">
        <f t="shared" si="197"/>
        <v>0</v>
      </c>
      <c r="AB169" s="292"/>
      <c r="AC169" s="300"/>
      <c r="AD169" s="298">
        <f t="shared" si="198"/>
        <v>0</v>
      </c>
      <c r="AE169" s="676"/>
      <c r="AF169" s="298"/>
      <c r="AG169" s="296"/>
      <c r="BF169" s="131">
        <f t="shared" si="209"/>
        <v>0</v>
      </c>
      <c r="BG169" s="131">
        <f t="shared" si="210"/>
        <v>0</v>
      </c>
      <c r="BH169" s="131">
        <f t="shared" si="211"/>
        <v>0</v>
      </c>
      <c r="BI169" s="131">
        <f t="shared" si="212"/>
        <v>0</v>
      </c>
      <c r="BJ169" s="131">
        <f t="shared" si="213"/>
        <v>0</v>
      </c>
      <c r="BK169" s="131">
        <f t="shared" si="214"/>
        <v>0</v>
      </c>
      <c r="BL169" s="131">
        <f t="shared" si="215"/>
        <v>0</v>
      </c>
      <c r="BM169" s="132"/>
      <c r="BN169" s="132"/>
      <c r="BO169" s="132"/>
      <c r="BP169" s="132"/>
      <c r="BQ169" s="132">
        <v>5</v>
      </c>
      <c r="BR169" s="132"/>
      <c r="BS169" s="132"/>
      <c r="BT169" s="131">
        <f t="shared" si="216"/>
        <v>0</v>
      </c>
      <c r="BU169" s="131">
        <f t="shared" si="217"/>
        <v>0</v>
      </c>
      <c r="BV169" s="131">
        <f t="shared" si="218"/>
        <v>0</v>
      </c>
      <c r="BW169" s="131">
        <f t="shared" si="219"/>
        <v>0</v>
      </c>
      <c r="BX169" s="131">
        <f t="shared" si="220"/>
        <v>0</v>
      </c>
      <c r="BY169" s="131">
        <f t="shared" si="221"/>
        <v>0</v>
      </c>
      <c r="BZ169" s="131">
        <f t="shared" si="222"/>
        <v>0</v>
      </c>
      <c r="CA169" s="131">
        <f t="shared" si="223"/>
        <v>0</v>
      </c>
      <c r="CB169" s="131">
        <f t="shared" si="224"/>
        <v>0</v>
      </c>
      <c r="CC169" s="131">
        <f t="shared" si="225"/>
        <v>0</v>
      </c>
      <c r="CD169" s="131">
        <f t="shared" si="226"/>
        <v>0</v>
      </c>
      <c r="CE169" s="131">
        <f t="shared" si="227"/>
        <v>0</v>
      </c>
      <c r="CF169" s="131">
        <f t="shared" si="228"/>
        <v>0</v>
      </c>
      <c r="CG169" s="131">
        <f t="shared" si="229"/>
        <v>0</v>
      </c>
      <c r="CH169" s="132"/>
      <c r="CI169" s="132"/>
      <c r="CJ169" s="132"/>
      <c r="CK169" s="132"/>
      <c r="CL169" s="132">
        <v>1</v>
      </c>
      <c r="CM169" s="132">
        <v>2</v>
      </c>
      <c r="CN169" s="132">
        <v>2</v>
      </c>
      <c r="CO169" s="132"/>
      <c r="CP169" s="132"/>
      <c r="CQ169" s="132"/>
      <c r="CR169" s="132"/>
      <c r="CS169" s="132"/>
      <c r="CT169" s="132"/>
      <c r="CU169" s="132"/>
      <c r="CW169" s="131">
        <v>15</v>
      </c>
      <c r="CX169" s="134">
        <f t="shared" si="230"/>
        <v>0</v>
      </c>
      <c r="CZ169" s="136">
        <v>1.994</v>
      </c>
      <c r="DA169" s="131">
        <f t="shared" si="204"/>
        <v>0</v>
      </c>
      <c r="DB169" s="131">
        <f t="shared" si="231"/>
        <v>0</v>
      </c>
    </row>
    <row r="170" spans="1:106" ht="18" customHeight="1">
      <c r="A170" s="142" t="s">
        <v>29143</v>
      </c>
      <c r="B170" s="142" t="s">
        <v>27981</v>
      </c>
      <c r="C170" s="123" t="s">
        <v>29125</v>
      </c>
      <c r="D170" s="427" t="s">
        <v>29144</v>
      </c>
      <c r="E170" s="1002" t="s">
        <v>28761</v>
      </c>
      <c r="F170" s="124">
        <v>5</v>
      </c>
      <c r="G170" s="124">
        <f t="shared" si="207"/>
        <v>0</v>
      </c>
      <c r="H170" s="794">
        <v>240</v>
      </c>
      <c r="I170" s="481">
        <f t="shared" si="200"/>
        <v>0</v>
      </c>
      <c r="J170" s="125">
        <f t="shared" si="232"/>
        <v>240</v>
      </c>
      <c r="K170" s="126">
        <f t="shared" si="208"/>
        <v>0</v>
      </c>
      <c r="L170" s="300"/>
      <c r="M170" s="387"/>
      <c r="N170" s="292"/>
      <c r="O170" s="293"/>
      <c r="P170" s="294"/>
      <c r="Q170" s="275"/>
      <c r="R170" s="295"/>
      <c r="S170" s="296"/>
      <c r="T170" s="370"/>
      <c r="U170" s="297"/>
      <c r="V170" s="279"/>
      <c r="W170" s="298"/>
      <c r="X170" s="299"/>
      <c r="Y170" s="296"/>
      <c r="Z170" s="369"/>
      <c r="AA170" s="277">
        <f t="shared" si="197"/>
        <v>0</v>
      </c>
      <c r="AB170" s="292"/>
      <c r="AC170" s="300"/>
      <c r="AD170" s="298">
        <f t="shared" si="198"/>
        <v>0</v>
      </c>
      <c r="AE170" s="676"/>
      <c r="AF170" s="298"/>
      <c r="AG170" s="296"/>
      <c r="BF170" s="131">
        <f t="shared" si="209"/>
        <v>0</v>
      </c>
      <c r="BG170" s="131">
        <f t="shared" si="210"/>
        <v>0</v>
      </c>
      <c r="BH170" s="131">
        <f t="shared" si="211"/>
        <v>0</v>
      </c>
      <c r="BI170" s="131">
        <f t="shared" si="212"/>
        <v>0</v>
      </c>
      <c r="BJ170" s="131">
        <f t="shared" si="213"/>
        <v>0</v>
      </c>
      <c r="BK170" s="131">
        <f t="shared" si="214"/>
        <v>0</v>
      </c>
      <c r="BL170" s="131">
        <f t="shared" si="215"/>
        <v>0</v>
      </c>
      <c r="BM170" s="132"/>
      <c r="BN170" s="132"/>
      <c r="BO170" s="132"/>
      <c r="BP170" s="132"/>
      <c r="BQ170" s="132">
        <v>5</v>
      </c>
      <c r="BR170" s="132"/>
      <c r="BS170" s="132"/>
      <c r="BT170" s="131">
        <f t="shared" si="216"/>
        <v>0</v>
      </c>
      <c r="BU170" s="131">
        <f t="shared" si="217"/>
        <v>0</v>
      </c>
      <c r="BV170" s="131">
        <f t="shared" si="218"/>
        <v>0</v>
      </c>
      <c r="BW170" s="131">
        <f t="shared" si="219"/>
        <v>0</v>
      </c>
      <c r="BX170" s="131">
        <f t="shared" si="220"/>
        <v>0</v>
      </c>
      <c r="BY170" s="131">
        <f t="shared" si="221"/>
        <v>0</v>
      </c>
      <c r="BZ170" s="131">
        <f t="shared" si="222"/>
        <v>0</v>
      </c>
      <c r="CA170" s="131">
        <f t="shared" si="223"/>
        <v>0</v>
      </c>
      <c r="CB170" s="131">
        <f t="shared" si="224"/>
        <v>0</v>
      </c>
      <c r="CC170" s="131">
        <f t="shared" si="225"/>
        <v>0</v>
      </c>
      <c r="CD170" s="131">
        <f t="shared" si="226"/>
        <v>0</v>
      </c>
      <c r="CE170" s="131">
        <f t="shared" si="227"/>
        <v>0</v>
      </c>
      <c r="CF170" s="131">
        <f t="shared" si="228"/>
        <v>0</v>
      </c>
      <c r="CG170" s="131">
        <f t="shared" si="229"/>
        <v>0</v>
      </c>
      <c r="CH170" s="132"/>
      <c r="CI170" s="132"/>
      <c r="CJ170" s="132"/>
      <c r="CK170" s="132"/>
      <c r="CL170" s="132">
        <v>1</v>
      </c>
      <c r="CM170" s="132">
        <v>3</v>
      </c>
      <c r="CN170" s="132">
        <v>1</v>
      </c>
      <c r="CO170" s="132"/>
      <c r="CP170" s="132"/>
      <c r="CQ170" s="132"/>
      <c r="CR170" s="132"/>
      <c r="CS170" s="132"/>
      <c r="CT170" s="132"/>
      <c r="CU170" s="132"/>
      <c r="CW170" s="131">
        <v>15</v>
      </c>
      <c r="CX170" s="134">
        <f t="shared" si="230"/>
        <v>0</v>
      </c>
      <c r="CZ170" s="136">
        <v>2.1629999999999998</v>
      </c>
      <c r="DA170" s="131">
        <f t="shared" si="204"/>
        <v>0</v>
      </c>
      <c r="DB170" s="131">
        <f t="shared" si="231"/>
        <v>0</v>
      </c>
    </row>
    <row r="171" spans="1:106" ht="18" customHeight="1">
      <c r="A171" s="142" t="s">
        <v>29145</v>
      </c>
      <c r="B171" s="142" t="s">
        <v>27982</v>
      </c>
      <c r="C171" s="123" t="s">
        <v>29125</v>
      </c>
      <c r="D171" s="427" t="s">
        <v>29146</v>
      </c>
      <c r="E171" s="1002" t="s">
        <v>28770</v>
      </c>
      <c r="F171" s="124">
        <v>2</v>
      </c>
      <c r="G171" s="124">
        <f t="shared" si="207"/>
        <v>0</v>
      </c>
      <c r="H171" s="794">
        <v>120</v>
      </c>
      <c r="I171" s="481">
        <f t="shared" si="200"/>
        <v>0</v>
      </c>
      <c r="J171" s="125">
        <f t="shared" si="232"/>
        <v>120</v>
      </c>
      <c r="K171" s="126">
        <f t="shared" si="208"/>
        <v>0</v>
      </c>
      <c r="L171" s="300"/>
      <c r="M171" s="387"/>
      <c r="N171" s="292"/>
      <c r="O171" s="293"/>
      <c r="P171" s="294"/>
      <c r="Q171" s="275"/>
      <c r="R171" s="295"/>
      <c r="S171" s="296"/>
      <c r="T171" s="370"/>
      <c r="U171" s="297"/>
      <c r="V171" s="279"/>
      <c r="W171" s="298"/>
      <c r="X171" s="299"/>
      <c r="Y171" s="296"/>
      <c r="Z171" s="369"/>
      <c r="AA171" s="277">
        <f t="shared" si="197"/>
        <v>0</v>
      </c>
      <c r="AB171" s="292"/>
      <c r="AC171" s="300"/>
      <c r="AD171" s="298">
        <f t="shared" si="198"/>
        <v>0</v>
      </c>
      <c r="AE171" s="676"/>
      <c r="AF171" s="298"/>
      <c r="AG171" s="296"/>
      <c r="BF171" s="131">
        <f t="shared" si="209"/>
        <v>0</v>
      </c>
      <c r="BG171" s="131">
        <f t="shared" si="210"/>
        <v>0</v>
      </c>
      <c r="BH171" s="131">
        <f t="shared" si="211"/>
        <v>0</v>
      </c>
      <c r="BI171" s="131">
        <f t="shared" si="212"/>
        <v>0</v>
      </c>
      <c r="BJ171" s="131">
        <f t="shared" si="213"/>
        <v>0</v>
      </c>
      <c r="BK171" s="131">
        <f t="shared" si="214"/>
        <v>0</v>
      </c>
      <c r="BL171" s="131">
        <f t="shared" si="215"/>
        <v>0</v>
      </c>
      <c r="BM171" s="132"/>
      <c r="BN171" s="132"/>
      <c r="BO171" s="132"/>
      <c r="BP171" s="132"/>
      <c r="BQ171" s="132"/>
      <c r="BR171" s="132">
        <v>2</v>
      </c>
      <c r="BS171" s="132"/>
      <c r="BT171" s="131">
        <f t="shared" si="216"/>
        <v>0</v>
      </c>
      <c r="BU171" s="131">
        <f t="shared" si="217"/>
        <v>0</v>
      </c>
      <c r="BV171" s="131">
        <f t="shared" si="218"/>
        <v>0</v>
      </c>
      <c r="BW171" s="131">
        <f t="shared" si="219"/>
        <v>0</v>
      </c>
      <c r="BX171" s="131">
        <f t="shared" si="220"/>
        <v>0</v>
      </c>
      <c r="BY171" s="131">
        <f t="shared" si="221"/>
        <v>0</v>
      </c>
      <c r="BZ171" s="131">
        <f t="shared" si="222"/>
        <v>0</v>
      </c>
      <c r="CA171" s="131">
        <f t="shared" si="223"/>
        <v>0</v>
      </c>
      <c r="CB171" s="131">
        <f t="shared" si="224"/>
        <v>0</v>
      </c>
      <c r="CC171" s="131">
        <f t="shared" si="225"/>
        <v>0</v>
      </c>
      <c r="CD171" s="131">
        <f t="shared" si="226"/>
        <v>0</v>
      </c>
      <c r="CE171" s="131">
        <f t="shared" si="227"/>
        <v>0</v>
      </c>
      <c r="CF171" s="131">
        <f t="shared" si="228"/>
        <v>0</v>
      </c>
      <c r="CG171" s="131">
        <f t="shared" si="229"/>
        <v>0</v>
      </c>
      <c r="CH171" s="132"/>
      <c r="CI171" s="132"/>
      <c r="CJ171" s="132"/>
      <c r="CK171" s="132"/>
      <c r="CL171" s="132"/>
      <c r="CM171" s="132"/>
      <c r="CN171" s="132">
        <v>1</v>
      </c>
      <c r="CO171" s="132">
        <v>1</v>
      </c>
      <c r="CP171" s="132"/>
      <c r="CQ171" s="132"/>
      <c r="CR171" s="132"/>
      <c r="CS171" s="132"/>
      <c r="CT171" s="132"/>
      <c r="CU171" s="132"/>
      <c r="CW171" s="131">
        <v>7</v>
      </c>
      <c r="CX171" s="134">
        <f t="shared" si="230"/>
        <v>0</v>
      </c>
      <c r="CZ171" s="136">
        <v>1.1299999999999999</v>
      </c>
      <c r="DA171" s="131">
        <f t="shared" si="204"/>
        <v>0</v>
      </c>
      <c r="DB171" s="131">
        <f t="shared" si="231"/>
        <v>0</v>
      </c>
    </row>
    <row r="172" spans="1:106" ht="18" customHeight="1">
      <c r="A172" s="142" t="s">
        <v>29147</v>
      </c>
      <c r="B172" s="142" t="s">
        <v>27983</v>
      </c>
      <c r="C172" s="123" t="s">
        <v>29125</v>
      </c>
      <c r="D172" s="427" t="s">
        <v>29148</v>
      </c>
      <c r="E172" s="1002" t="s">
        <v>28770</v>
      </c>
      <c r="F172" s="124">
        <v>2</v>
      </c>
      <c r="G172" s="124">
        <f t="shared" si="207"/>
        <v>0</v>
      </c>
      <c r="H172" s="794">
        <v>110</v>
      </c>
      <c r="I172" s="481">
        <f t="shared" si="200"/>
        <v>0</v>
      </c>
      <c r="J172" s="125">
        <f t="shared" si="232"/>
        <v>110</v>
      </c>
      <c r="K172" s="126">
        <f t="shared" si="208"/>
        <v>0</v>
      </c>
      <c r="L172" s="300"/>
      <c r="M172" s="387"/>
      <c r="N172" s="292"/>
      <c r="O172" s="293"/>
      <c r="P172" s="294"/>
      <c r="Q172" s="275"/>
      <c r="R172" s="295"/>
      <c r="S172" s="296"/>
      <c r="T172" s="370"/>
      <c r="U172" s="297"/>
      <c r="V172" s="279"/>
      <c r="W172" s="298"/>
      <c r="X172" s="299"/>
      <c r="Y172" s="296"/>
      <c r="Z172" s="369"/>
      <c r="AA172" s="277">
        <f t="shared" si="197"/>
        <v>0</v>
      </c>
      <c r="AB172" s="292"/>
      <c r="AC172" s="300"/>
      <c r="AD172" s="298">
        <f t="shared" si="198"/>
        <v>0</v>
      </c>
      <c r="AE172" s="676"/>
      <c r="AF172" s="298"/>
      <c r="AG172" s="296"/>
      <c r="BF172" s="131">
        <f t="shared" si="209"/>
        <v>0</v>
      </c>
      <c r="BG172" s="131">
        <f t="shared" si="210"/>
        <v>0</v>
      </c>
      <c r="BH172" s="131">
        <f t="shared" si="211"/>
        <v>0</v>
      </c>
      <c r="BI172" s="131">
        <f t="shared" si="212"/>
        <v>0</v>
      </c>
      <c r="BJ172" s="131">
        <f t="shared" si="213"/>
        <v>0</v>
      </c>
      <c r="BK172" s="131">
        <f t="shared" si="214"/>
        <v>0</v>
      </c>
      <c r="BL172" s="131">
        <f t="shared" si="215"/>
        <v>0</v>
      </c>
      <c r="BM172" s="132"/>
      <c r="BN172" s="132"/>
      <c r="BO172" s="132"/>
      <c r="BP172" s="132"/>
      <c r="BQ172" s="132"/>
      <c r="BR172" s="132">
        <v>2</v>
      </c>
      <c r="BS172" s="132"/>
      <c r="BT172" s="131">
        <f t="shared" si="216"/>
        <v>0</v>
      </c>
      <c r="BU172" s="131">
        <f t="shared" si="217"/>
        <v>0</v>
      </c>
      <c r="BV172" s="131">
        <f t="shared" si="218"/>
        <v>0</v>
      </c>
      <c r="BW172" s="131">
        <f t="shared" si="219"/>
        <v>0</v>
      </c>
      <c r="BX172" s="131">
        <f t="shared" si="220"/>
        <v>0</v>
      </c>
      <c r="BY172" s="131">
        <f t="shared" si="221"/>
        <v>0</v>
      </c>
      <c r="BZ172" s="131">
        <f t="shared" si="222"/>
        <v>0</v>
      </c>
      <c r="CA172" s="131">
        <f t="shared" si="223"/>
        <v>0</v>
      </c>
      <c r="CB172" s="131">
        <f t="shared" si="224"/>
        <v>0</v>
      </c>
      <c r="CC172" s="131">
        <f t="shared" si="225"/>
        <v>0</v>
      </c>
      <c r="CD172" s="131">
        <f t="shared" si="226"/>
        <v>0</v>
      </c>
      <c r="CE172" s="131">
        <f t="shared" si="227"/>
        <v>0</v>
      </c>
      <c r="CF172" s="131">
        <f t="shared" si="228"/>
        <v>0</v>
      </c>
      <c r="CG172" s="131">
        <f t="shared" si="229"/>
        <v>0</v>
      </c>
      <c r="CH172" s="428"/>
      <c r="CI172" s="428"/>
      <c r="CJ172" s="428"/>
      <c r="CK172" s="428"/>
      <c r="CL172" s="428"/>
      <c r="CM172" s="428">
        <v>2</v>
      </c>
      <c r="CN172" s="428"/>
      <c r="CO172" s="428"/>
      <c r="CP172" s="428"/>
      <c r="CQ172" s="428"/>
      <c r="CR172" s="994"/>
      <c r="CS172" s="428"/>
      <c r="CT172" s="428"/>
      <c r="CU172" s="428"/>
      <c r="CW172" s="131">
        <v>7</v>
      </c>
      <c r="CX172" s="134">
        <f t="shared" si="230"/>
        <v>0</v>
      </c>
      <c r="CZ172" s="136">
        <v>0.98399999999999999</v>
      </c>
      <c r="DA172" s="131">
        <f t="shared" si="204"/>
        <v>0</v>
      </c>
      <c r="DB172" s="131">
        <f t="shared" si="231"/>
        <v>0</v>
      </c>
    </row>
    <row r="173" spans="1:106" ht="18" customHeight="1">
      <c r="A173" s="142" t="s">
        <v>29149</v>
      </c>
      <c r="B173" s="142" t="s">
        <v>27984</v>
      </c>
      <c r="C173" s="123" t="s">
        <v>29125</v>
      </c>
      <c r="D173" s="427" t="s">
        <v>29150</v>
      </c>
      <c r="E173" s="1002" t="s">
        <v>28770</v>
      </c>
      <c r="F173" s="124">
        <v>2</v>
      </c>
      <c r="G173" s="124">
        <f t="shared" si="207"/>
        <v>0</v>
      </c>
      <c r="H173" s="794">
        <v>130</v>
      </c>
      <c r="I173" s="481">
        <f t="shared" si="200"/>
        <v>0</v>
      </c>
      <c r="J173" s="125">
        <f t="shared" si="232"/>
        <v>130</v>
      </c>
      <c r="K173" s="126">
        <f t="shared" si="208"/>
        <v>0</v>
      </c>
      <c r="L173" s="300"/>
      <c r="M173" s="387"/>
      <c r="N173" s="292"/>
      <c r="O173" s="293"/>
      <c r="P173" s="294"/>
      <c r="Q173" s="275"/>
      <c r="R173" s="295"/>
      <c r="S173" s="296"/>
      <c r="T173" s="370"/>
      <c r="U173" s="297"/>
      <c r="V173" s="279"/>
      <c r="W173" s="298"/>
      <c r="X173" s="299"/>
      <c r="Y173" s="296"/>
      <c r="Z173" s="369"/>
      <c r="AA173" s="277">
        <f t="shared" si="197"/>
        <v>0</v>
      </c>
      <c r="AB173" s="292"/>
      <c r="AC173" s="300"/>
      <c r="AD173" s="298">
        <f t="shared" si="198"/>
        <v>0</v>
      </c>
      <c r="AE173" s="676"/>
      <c r="AF173" s="298"/>
      <c r="AG173" s="296"/>
      <c r="BF173" s="131">
        <f t="shared" si="209"/>
        <v>0</v>
      </c>
      <c r="BG173" s="131">
        <f t="shared" si="210"/>
        <v>0</v>
      </c>
      <c r="BH173" s="131">
        <f t="shared" si="211"/>
        <v>0</v>
      </c>
      <c r="BI173" s="131">
        <f t="shared" si="212"/>
        <v>0</v>
      </c>
      <c r="BJ173" s="131">
        <f t="shared" si="213"/>
        <v>0</v>
      </c>
      <c r="BK173" s="131">
        <f t="shared" si="214"/>
        <v>0</v>
      </c>
      <c r="BL173" s="131">
        <f t="shared" si="215"/>
        <v>0</v>
      </c>
      <c r="BM173" s="132"/>
      <c r="BN173" s="132"/>
      <c r="BO173" s="132"/>
      <c r="BP173" s="132"/>
      <c r="BQ173" s="132"/>
      <c r="BR173" s="132">
        <v>2</v>
      </c>
      <c r="BS173" s="132"/>
      <c r="BT173" s="131">
        <f t="shared" si="216"/>
        <v>0</v>
      </c>
      <c r="BU173" s="131">
        <f t="shared" si="217"/>
        <v>0</v>
      </c>
      <c r="BV173" s="131">
        <f t="shared" si="218"/>
        <v>0</v>
      </c>
      <c r="BW173" s="131">
        <f t="shared" si="219"/>
        <v>0</v>
      </c>
      <c r="BX173" s="131">
        <f t="shared" si="220"/>
        <v>0</v>
      </c>
      <c r="BY173" s="131">
        <f t="shared" si="221"/>
        <v>0</v>
      </c>
      <c r="BZ173" s="131">
        <f t="shared" si="222"/>
        <v>0</v>
      </c>
      <c r="CA173" s="131">
        <f t="shared" si="223"/>
        <v>0</v>
      </c>
      <c r="CB173" s="131">
        <f t="shared" si="224"/>
        <v>0</v>
      </c>
      <c r="CC173" s="131">
        <f t="shared" si="225"/>
        <v>0</v>
      </c>
      <c r="CD173" s="131">
        <f t="shared" si="226"/>
        <v>0</v>
      </c>
      <c r="CE173" s="131">
        <f t="shared" si="227"/>
        <v>0</v>
      </c>
      <c r="CF173" s="131">
        <f t="shared" si="228"/>
        <v>0</v>
      </c>
      <c r="CG173" s="131">
        <f t="shared" si="229"/>
        <v>0</v>
      </c>
      <c r="CH173" s="132"/>
      <c r="CI173" s="132"/>
      <c r="CJ173" s="132"/>
      <c r="CK173" s="132"/>
      <c r="CL173" s="132"/>
      <c r="CM173" s="132"/>
      <c r="CN173" s="132"/>
      <c r="CO173" s="132">
        <v>1</v>
      </c>
      <c r="CP173" s="132">
        <v>1</v>
      </c>
      <c r="CQ173" s="132"/>
      <c r="CR173" s="133"/>
      <c r="CS173" s="132"/>
      <c r="CT173" s="132"/>
      <c r="CU173" s="132"/>
      <c r="CW173" s="131">
        <v>8</v>
      </c>
      <c r="CX173" s="134">
        <f t="shared" si="230"/>
        <v>0</v>
      </c>
      <c r="CZ173" s="136">
        <v>1.2010000000000001</v>
      </c>
      <c r="DA173" s="131">
        <f t="shared" si="204"/>
        <v>0</v>
      </c>
      <c r="DB173" s="131">
        <f t="shared" si="231"/>
        <v>0</v>
      </c>
    </row>
    <row r="174" spans="1:106" ht="18" customHeight="1">
      <c r="A174" s="142" t="s">
        <v>29151</v>
      </c>
      <c r="B174" s="142" t="s">
        <v>27985</v>
      </c>
      <c r="C174" s="123" t="s">
        <v>29125</v>
      </c>
      <c r="D174" s="427" t="s">
        <v>29152</v>
      </c>
      <c r="E174" s="1002" t="s">
        <v>28770</v>
      </c>
      <c r="F174" s="124">
        <v>2</v>
      </c>
      <c r="G174" s="124">
        <f t="shared" si="207"/>
        <v>0</v>
      </c>
      <c r="H174" s="794">
        <v>150</v>
      </c>
      <c r="I174" s="481">
        <f t="shared" si="200"/>
        <v>0</v>
      </c>
      <c r="J174" s="125">
        <f t="shared" si="232"/>
        <v>150</v>
      </c>
      <c r="K174" s="126">
        <f t="shared" si="208"/>
        <v>0</v>
      </c>
      <c r="L174" s="300"/>
      <c r="M174" s="387"/>
      <c r="N174" s="292"/>
      <c r="O174" s="293"/>
      <c r="P174" s="294"/>
      <c r="Q174" s="275"/>
      <c r="R174" s="295"/>
      <c r="S174" s="296"/>
      <c r="T174" s="370"/>
      <c r="U174" s="297"/>
      <c r="V174" s="279"/>
      <c r="W174" s="298"/>
      <c r="X174" s="299"/>
      <c r="Y174" s="296"/>
      <c r="Z174" s="369"/>
      <c r="AA174" s="277">
        <f t="shared" si="197"/>
        <v>0</v>
      </c>
      <c r="AB174" s="292"/>
      <c r="AC174" s="300"/>
      <c r="AD174" s="298">
        <f t="shared" si="198"/>
        <v>0</v>
      </c>
      <c r="AE174" s="676"/>
      <c r="AF174" s="298"/>
      <c r="AG174" s="296"/>
      <c r="BF174" s="131">
        <f t="shared" si="209"/>
        <v>0</v>
      </c>
      <c r="BG174" s="131">
        <f t="shared" si="210"/>
        <v>0</v>
      </c>
      <c r="BH174" s="131">
        <f t="shared" si="211"/>
        <v>0</v>
      </c>
      <c r="BI174" s="131">
        <f t="shared" si="212"/>
        <v>0</v>
      </c>
      <c r="BJ174" s="131">
        <f t="shared" si="213"/>
        <v>0</v>
      </c>
      <c r="BK174" s="131">
        <f t="shared" si="214"/>
        <v>0</v>
      </c>
      <c r="BL174" s="131">
        <f t="shared" si="215"/>
        <v>0</v>
      </c>
      <c r="BM174" s="132"/>
      <c r="BN174" s="132"/>
      <c r="BO174" s="132"/>
      <c r="BP174" s="132"/>
      <c r="BQ174" s="132"/>
      <c r="BR174" s="132">
        <v>2</v>
      </c>
      <c r="BS174" s="132"/>
      <c r="BT174" s="131">
        <f t="shared" si="216"/>
        <v>0</v>
      </c>
      <c r="BU174" s="131">
        <f t="shared" si="217"/>
        <v>0</v>
      </c>
      <c r="BV174" s="131">
        <f t="shared" si="218"/>
        <v>0</v>
      </c>
      <c r="BW174" s="131">
        <f t="shared" si="219"/>
        <v>0</v>
      </c>
      <c r="BX174" s="131">
        <f t="shared" si="220"/>
        <v>0</v>
      </c>
      <c r="BY174" s="131">
        <f t="shared" si="221"/>
        <v>0</v>
      </c>
      <c r="BZ174" s="131">
        <f t="shared" si="222"/>
        <v>0</v>
      </c>
      <c r="CA174" s="131">
        <f t="shared" si="223"/>
        <v>0</v>
      </c>
      <c r="CB174" s="131">
        <f t="shared" si="224"/>
        <v>0</v>
      </c>
      <c r="CC174" s="131">
        <f t="shared" si="225"/>
        <v>0</v>
      </c>
      <c r="CD174" s="131">
        <f t="shared" si="226"/>
        <v>0</v>
      </c>
      <c r="CE174" s="131">
        <f t="shared" si="227"/>
        <v>0</v>
      </c>
      <c r="CF174" s="131">
        <f t="shared" si="228"/>
        <v>0</v>
      </c>
      <c r="CG174" s="131">
        <f t="shared" si="229"/>
        <v>0</v>
      </c>
      <c r="CH174" s="132"/>
      <c r="CI174" s="132"/>
      <c r="CJ174" s="132"/>
      <c r="CK174" s="132"/>
      <c r="CL174" s="132"/>
      <c r="CM174" s="132"/>
      <c r="CN174" s="132"/>
      <c r="CO174" s="132"/>
      <c r="CP174" s="132">
        <v>2</v>
      </c>
      <c r="CQ174" s="132"/>
      <c r="CR174" s="133"/>
      <c r="CS174" s="132"/>
      <c r="CT174" s="132"/>
      <c r="CU174" s="132"/>
      <c r="CW174" s="131">
        <v>8</v>
      </c>
      <c r="CX174" s="134">
        <f t="shared" si="230"/>
        <v>0</v>
      </c>
      <c r="CZ174" s="136">
        <v>1.4910000000000001</v>
      </c>
      <c r="DA174" s="131">
        <f t="shared" si="204"/>
        <v>0</v>
      </c>
      <c r="DB174" s="131">
        <f t="shared" si="231"/>
        <v>0</v>
      </c>
    </row>
    <row r="175" spans="1:106" ht="18" customHeight="1">
      <c r="A175" s="142" t="s">
        <v>29153</v>
      </c>
      <c r="B175" s="142" t="s">
        <v>27986</v>
      </c>
      <c r="C175" s="123" t="s">
        <v>29125</v>
      </c>
      <c r="D175" s="427" t="s">
        <v>29154</v>
      </c>
      <c r="E175" s="1002" t="s">
        <v>28770</v>
      </c>
      <c r="F175" s="124">
        <v>2</v>
      </c>
      <c r="G175" s="124">
        <f t="shared" si="207"/>
        <v>0</v>
      </c>
      <c r="H175" s="794">
        <v>140</v>
      </c>
      <c r="I175" s="481">
        <f t="shared" si="200"/>
        <v>0</v>
      </c>
      <c r="J175" s="125">
        <f t="shared" si="232"/>
        <v>140</v>
      </c>
      <c r="K175" s="126">
        <f t="shared" si="208"/>
        <v>0</v>
      </c>
      <c r="L175" s="300"/>
      <c r="M175" s="387"/>
      <c r="N175" s="292"/>
      <c r="O175" s="293"/>
      <c r="P175" s="294"/>
      <c r="Q175" s="275"/>
      <c r="R175" s="295"/>
      <c r="S175" s="296"/>
      <c r="T175" s="370"/>
      <c r="U175" s="297"/>
      <c r="V175" s="279"/>
      <c r="W175" s="298"/>
      <c r="X175" s="299"/>
      <c r="Y175" s="296"/>
      <c r="Z175" s="369"/>
      <c r="AA175" s="277">
        <f t="shared" si="197"/>
        <v>0</v>
      </c>
      <c r="AB175" s="292"/>
      <c r="AC175" s="300"/>
      <c r="AD175" s="298">
        <f t="shared" si="198"/>
        <v>0</v>
      </c>
      <c r="AE175" s="676"/>
      <c r="AF175" s="298"/>
      <c r="AG175" s="296"/>
      <c r="BF175" s="131">
        <f t="shared" si="209"/>
        <v>0</v>
      </c>
      <c r="BG175" s="131">
        <f t="shared" si="210"/>
        <v>0</v>
      </c>
      <c r="BH175" s="131">
        <f t="shared" si="211"/>
        <v>0</v>
      </c>
      <c r="BI175" s="131">
        <f t="shared" si="212"/>
        <v>0</v>
      </c>
      <c r="BJ175" s="131">
        <f t="shared" si="213"/>
        <v>0</v>
      </c>
      <c r="BK175" s="131">
        <f t="shared" si="214"/>
        <v>0</v>
      </c>
      <c r="BL175" s="131">
        <f t="shared" si="215"/>
        <v>0</v>
      </c>
      <c r="BM175" s="132"/>
      <c r="BN175" s="132"/>
      <c r="BO175" s="132"/>
      <c r="BP175" s="132"/>
      <c r="BQ175" s="132"/>
      <c r="BR175" s="132">
        <v>2</v>
      </c>
      <c r="BS175" s="132"/>
      <c r="BT175" s="131">
        <f t="shared" si="216"/>
        <v>0</v>
      </c>
      <c r="BU175" s="131">
        <f t="shared" si="217"/>
        <v>0</v>
      </c>
      <c r="BV175" s="131">
        <f t="shared" si="218"/>
        <v>0</v>
      </c>
      <c r="BW175" s="131">
        <f t="shared" si="219"/>
        <v>0</v>
      </c>
      <c r="BX175" s="131">
        <f t="shared" si="220"/>
        <v>0</v>
      </c>
      <c r="BY175" s="131">
        <f t="shared" si="221"/>
        <v>0</v>
      </c>
      <c r="BZ175" s="131">
        <f t="shared" si="222"/>
        <v>0</v>
      </c>
      <c r="CA175" s="131">
        <f t="shared" si="223"/>
        <v>0</v>
      </c>
      <c r="CB175" s="131">
        <f t="shared" si="224"/>
        <v>0</v>
      </c>
      <c r="CC175" s="131">
        <f t="shared" si="225"/>
        <v>0</v>
      </c>
      <c r="CD175" s="131">
        <f t="shared" si="226"/>
        <v>0</v>
      </c>
      <c r="CE175" s="131">
        <f t="shared" si="227"/>
        <v>0</v>
      </c>
      <c r="CF175" s="131">
        <f t="shared" si="228"/>
        <v>0</v>
      </c>
      <c r="CG175" s="131">
        <f t="shared" si="229"/>
        <v>0</v>
      </c>
      <c r="CH175" s="132"/>
      <c r="CI175" s="132"/>
      <c r="CJ175" s="132"/>
      <c r="CK175" s="132"/>
      <c r="CL175" s="132"/>
      <c r="CM175" s="132">
        <v>1</v>
      </c>
      <c r="CN175" s="132"/>
      <c r="CO175" s="132">
        <v>1</v>
      </c>
      <c r="CP175" s="132"/>
      <c r="CQ175" s="132"/>
      <c r="CR175" s="133"/>
      <c r="CS175" s="132"/>
      <c r="CT175" s="132"/>
      <c r="CU175" s="132"/>
      <c r="CW175" s="131">
        <v>8</v>
      </c>
      <c r="CX175" s="134">
        <f t="shared" si="230"/>
        <v>0</v>
      </c>
      <c r="CZ175" s="136">
        <v>1.319</v>
      </c>
      <c r="DA175" s="131">
        <f t="shared" si="204"/>
        <v>0</v>
      </c>
      <c r="DB175" s="131">
        <f t="shared" si="231"/>
        <v>0</v>
      </c>
    </row>
    <row r="176" spans="1:106" ht="18" customHeight="1">
      <c r="A176" s="142" t="s">
        <v>29155</v>
      </c>
      <c r="B176" s="142" t="s">
        <v>27987</v>
      </c>
      <c r="C176" s="123" t="s">
        <v>29125</v>
      </c>
      <c r="D176" s="427" t="s">
        <v>29156</v>
      </c>
      <c r="E176" s="1002" t="s">
        <v>28770</v>
      </c>
      <c r="F176" s="124">
        <v>2</v>
      </c>
      <c r="G176" s="124">
        <f t="shared" si="207"/>
        <v>0</v>
      </c>
      <c r="H176" s="794">
        <v>130</v>
      </c>
      <c r="I176" s="481">
        <f t="shared" si="200"/>
        <v>0</v>
      </c>
      <c r="J176" s="125">
        <f t="shared" si="232"/>
        <v>130</v>
      </c>
      <c r="K176" s="126">
        <f t="shared" si="208"/>
        <v>0</v>
      </c>
      <c r="L176" s="300"/>
      <c r="M176" s="387"/>
      <c r="N176" s="292"/>
      <c r="O176" s="293"/>
      <c r="P176" s="294"/>
      <c r="Q176" s="275"/>
      <c r="R176" s="295"/>
      <c r="S176" s="296"/>
      <c r="T176" s="370"/>
      <c r="U176" s="297"/>
      <c r="V176" s="279"/>
      <c r="W176" s="298"/>
      <c r="X176" s="299"/>
      <c r="Y176" s="296"/>
      <c r="Z176" s="369"/>
      <c r="AA176" s="277">
        <f t="shared" si="197"/>
        <v>0</v>
      </c>
      <c r="AB176" s="292"/>
      <c r="AC176" s="300"/>
      <c r="AD176" s="298">
        <f t="shared" si="198"/>
        <v>0</v>
      </c>
      <c r="AE176" s="676"/>
      <c r="AF176" s="298"/>
      <c r="AG176" s="296"/>
      <c r="BF176" s="131">
        <f t="shared" si="209"/>
        <v>0</v>
      </c>
      <c r="BG176" s="131">
        <f t="shared" si="210"/>
        <v>0</v>
      </c>
      <c r="BH176" s="131">
        <f t="shared" si="211"/>
        <v>0</v>
      </c>
      <c r="BI176" s="131">
        <f t="shared" si="212"/>
        <v>0</v>
      </c>
      <c r="BJ176" s="131">
        <f t="shared" si="213"/>
        <v>0</v>
      </c>
      <c r="BK176" s="131">
        <f t="shared" si="214"/>
        <v>0</v>
      </c>
      <c r="BL176" s="131">
        <f t="shared" si="215"/>
        <v>0</v>
      </c>
      <c r="BM176" s="132"/>
      <c r="BN176" s="132"/>
      <c r="BO176" s="132"/>
      <c r="BP176" s="132"/>
      <c r="BQ176" s="132"/>
      <c r="BR176" s="132">
        <v>2</v>
      </c>
      <c r="BS176" s="132"/>
      <c r="BT176" s="131">
        <f t="shared" si="216"/>
        <v>0</v>
      </c>
      <c r="BU176" s="131">
        <f t="shared" si="217"/>
        <v>0</v>
      </c>
      <c r="BV176" s="131">
        <f t="shared" si="218"/>
        <v>0</v>
      </c>
      <c r="BW176" s="131">
        <f t="shared" si="219"/>
        <v>0</v>
      </c>
      <c r="BX176" s="131">
        <f t="shared" si="220"/>
        <v>0</v>
      </c>
      <c r="BY176" s="131">
        <f t="shared" si="221"/>
        <v>0</v>
      </c>
      <c r="BZ176" s="131">
        <f t="shared" si="222"/>
        <v>0</v>
      </c>
      <c r="CA176" s="131">
        <f t="shared" si="223"/>
        <v>0</v>
      </c>
      <c r="CB176" s="131">
        <f t="shared" si="224"/>
        <v>0</v>
      </c>
      <c r="CC176" s="131">
        <f t="shared" si="225"/>
        <v>0</v>
      </c>
      <c r="CD176" s="131">
        <f t="shared" si="226"/>
        <v>0</v>
      </c>
      <c r="CE176" s="131">
        <f t="shared" si="227"/>
        <v>0</v>
      </c>
      <c r="CF176" s="131">
        <f t="shared" si="228"/>
        <v>0</v>
      </c>
      <c r="CG176" s="131">
        <f t="shared" si="229"/>
        <v>0</v>
      </c>
      <c r="CH176" s="132"/>
      <c r="CI176" s="132"/>
      <c r="CJ176" s="132"/>
      <c r="CK176" s="132"/>
      <c r="CL176" s="132"/>
      <c r="CM176" s="132"/>
      <c r="CN176" s="132"/>
      <c r="CO176" s="132">
        <v>2</v>
      </c>
      <c r="CP176" s="132"/>
      <c r="CQ176" s="132"/>
      <c r="CR176" s="133"/>
      <c r="CS176" s="132"/>
      <c r="CT176" s="132"/>
      <c r="CU176" s="132"/>
      <c r="CW176" s="131">
        <v>8</v>
      </c>
      <c r="CX176" s="134">
        <f t="shared" si="230"/>
        <v>0</v>
      </c>
      <c r="CZ176" s="136">
        <v>1.1539999999999999</v>
      </c>
      <c r="DA176" s="131">
        <f t="shared" si="204"/>
        <v>0</v>
      </c>
      <c r="DB176" s="131">
        <f t="shared" si="231"/>
        <v>0</v>
      </c>
    </row>
    <row r="177" spans="1:106" ht="18" customHeight="1">
      <c r="A177" s="142" t="s">
        <v>29157</v>
      </c>
      <c r="B177" s="142" t="s">
        <v>27988</v>
      </c>
      <c r="C177" s="123" t="s">
        <v>29125</v>
      </c>
      <c r="D177" s="427" t="s">
        <v>29158</v>
      </c>
      <c r="E177" s="1002" t="s">
        <v>28761</v>
      </c>
      <c r="F177" s="124">
        <v>1</v>
      </c>
      <c r="G177" s="124">
        <f t="shared" si="207"/>
        <v>0</v>
      </c>
      <c r="H177" s="794">
        <v>110</v>
      </c>
      <c r="I177" s="481">
        <f t="shared" si="200"/>
        <v>0</v>
      </c>
      <c r="J177" s="125">
        <f t="shared" si="232"/>
        <v>110</v>
      </c>
      <c r="K177" s="126">
        <f t="shared" si="208"/>
        <v>0</v>
      </c>
      <c r="L177" s="300"/>
      <c r="M177" s="387"/>
      <c r="N177" s="292"/>
      <c r="O177" s="293"/>
      <c r="P177" s="294"/>
      <c r="Q177" s="275"/>
      <c r="R177" s="295"/>
      <c r="S177" s="296"/>
      <c r="T177" s="370"/>
      <c r="U177" s="297"/>
      <c r="V177" s="279"/>
      <c r="W177" s="298"/>
      <c r="X177" s="299"/>
      <c r="Y177" s="296"/>
      <c r="Z177" s="369"/>
      <c r="AA177" s="277">
        <f t="shared" si="197"/>
        <v>0</v>
      </c>
      <c r="AB177" s="292"/>
      <c r="AC177" s="300"/>
      <c r="AD177" s="298">
        <f t="shared" si="198"/>
        <v>0</v>
      </c>
      <c r="AE177" s="676"/>
      <c r="AF177" s="298"/>
      <c r="AG177" s="296"/>
      <c r="BF177" s="131">
        <f t="shared" si="209"/>
        <v>0</v>
      </c>
      <c r="BG177" s="131">
        <f t="shared" si="210"/>
        <v>0</v>
      </c>
      <c r="BH177" s="131">
        <f t="shared" si="211"/>
        <v>0</v>
      </c>
      <c r="BI177" s="131">
        <f t="shared" si="212"/>
        <v>0</v>
      </c>
      <c r="BJ177" s="131">
        <f t="shared" si="213"/>
        <v>0</v>
      </c>
      <c r="BK177" s="131">
        <f t="shared" si="214"/>
        <v>0</v>
      </c>
      <c r="BL177" s="131">
        <f t="shared" si="215"/>
        <v>0</v>
      </c>
      <c r="BM177" s="132"/>
      <c r="BN177" s="132"/>
      <c r="BO177" s="132"/>
      <c r="BP177" s="132"/>
      <c r="BQ177" s="132"/>
      <c r="BR177" s="132"/>
      <c r="BS177" s="132">
        <v>1</v>
      </c>
      <c r="BT177" s="131">
        <f t="shared" si="216"/>
        <v>0</v>
      </c>
      <c r="BU177" s="131">
        <f t="shared" si="217"/>
        <v>0</v>
      </c>
      <c r="BV177" s="131">
        <f t="shared" si="218"/>
        <v>0</v>
      </c>
      <c r="BW177" s="131">
        <f t="shared" si="219"/>
        <v>0</v>
      </c>
      <c r="BX177" s="131">
        <f t="shared" si="220"/>
        <v>0</v>
      </c>
      <c r="BY177" s="131">
        <f t="shared" si="221"/>
        <v>0</v>
      </c>
      <c r="BZ177" s="131">
        <f t="shared" si="222"/>
        <v>0</v>
      </c>
      <c r="CA177" s="131">
        <f t="shared" si="223"/>
        <v>0</v>
      </c>
      <c r="CB177" s="131">
        <f t="shared" si="224"/>
        <v>0</v>
      </c>
      <c r="CC177" s="131">
        <f t="shared" si="225"/>
        <v>0</v>
      </c>
      <c r="CD177" s="131">
        <f t="shared" si="226"/>
        <v>0</v>
      </c>
      <c r="CE177" s="131">
        <f t="shared" si="227"/>
        <v>0</v>
      </c>
      <c r="CF177" s="131">
        <f t="shared" si="228"/>
        <v>0</v>
      </c>
      <c r="CG177" s="131">
        <f t="shared" si="229"/>
        <v>0</v>
      </c>
      <c r="CH177" s="132"/>
      <c r="CI177" s="132"/>
      <c r="CJ177" s="132"/>
      <c r="CK177" s="132"/>
      <c r="CL177" s="132"/>
      <c r="CM177" s="132"/>
      <c r="CN177" s="132"/>
      <c r="CO177" s="132"/>
      <c r="CP177" s="132">
        <v>1</v>
      </c>
      <c r="CQ177" s="132"/>
      <c r="CR177" s="133"/>
      <c r="CS177" s="132"/>
      <c r="CT177" s="132"/>
      <c r="CU177" s="132"/>
      <c r="CW177" s="131">
        <v>4</v>
      </c>
      <c r="CX177" s="134">
        <f t="shared" si="230"/>
        <v>0</v>
      </c>
      <c r="CZ177" s="136">
        <v>1.173</v>
      </c>
      <c r="DA177" s="131">
        <f t="shared" si="204"/>
        <v>0</v>
      </c>
      <c r="DB177" s="131">
        <f t="shared" si="231"/>
        <v>0</v>
      </c>
    </row>
    <row r="178" spans="1:106" ht="18" customHeight="1">
      <c r="A178" s="142" t="s">
        <v>29159</v>
      </c>
      <c r="B178" s="142" t="s">
        <v>27989</v>
      </c>
      <c r="C178" s="123" t="s">
        <v>29125</v>
      </c>
      <c r="D178" s="427" t="s">
        <v>29160</v>
      </c>
      <c r="E178" s="1002" t="s">
        <v>28761</v>
      </c>
      <c r="F178" s="124">
        <v>1</v>
      </c>
      <c r="G178" s="124">
        <f t="shared" si="207"/>
        <v>0</v>
      </c>
      <c r="H178" s="794">
        <v>100</v>
      </c>
      <c r="I178" s="481">
        <f t="shared" si="200"/>
        <v>0</v>
      </c>
      <c r="J178" s="125">
        <f t="shared" si="232"/>
        <v>100</v>
      </c>
      <c r="K178" s="126">
        <f t="shared" si="208"/>
        <v>0</v>
      </c>
      <c r="L178" s="300"/>
      <c r="M178" s="387"/>
      <c r="N178" s="292"/>
      <c r="O178" s="293"/>
      <c r="P178" s="294"/>
      <c r="Q178" s="275"/>
      <c r="R178" s="295"/>
      <c r="S178" s="296"/>
      <c r="T178" s="370"/>
      <c r="U178" s="297"/>
      <c r="V178" s="279"/>
      <c r="W178" s="298"/>
      <c r="X178" s="299"/>
      <c r="Y178" s="296"/>
      <c r="Z178" s="369"/>
      <c r="AA178" s="277">
        <f t="shared" si="197"/>
        <v>0</v>
      </c>
      <c r="AB178" s="292"/>
      <c r="AC178" s="300"/>
      <c r="AD178" s="298">
        <f t="shared" si="198"/>
        <v>0</v>
      </c>
      <c r="AE178" s="676"/>
      <c r="AF178" s="298"/>
      <c r="AG178" s="296"/>
      <c r="BF178" s="131">
        <f t="shared" si="209"/>
        <v>0</v>
      </c>
      <c r="BG178" s="131">
        <f t="shared" si="210"/>
        <v>0</v>
      </c>
      <c r="BH178" s="131">
        <f t="shared" si="211"/>
        <v>0</v>
      </c>
      <c r="BI178" s="131">
        <f t="shared" si="212"/>
        <v>0</v>
      </c>
      <c r="BJ178" s="131">
        <f t="shared" si="213"/>
        <v>0</v>
      </c>
      <c r="BK178" s="131">
        <f t="shared" si="214"/>
        <v>0</v>
      </c>
      <c r="BL178" s="131">
        <f t="shared" si="215"/>
        <v>0</v>
      </c>
      <c r="BM178" s="132"/>
      <c r="BN178" s="132"/>
      <c r="BO178" s="132"/>
      <c r="BP178" s="132"/>
      <c r="BQ178" s="132"/>
      <c r="BR178" s="132"/>
      <c r="BS178" s="132">
        <v>1</v>
      </c>
      <c r="BT178" s="131">
        <f t="shared" si="216"/>
        <v>0</v>
      </c>
      <c r="BU178" s="131">
        <f t="shared" si="217"/>
        <v>0</v>
      </c>
      <c r="BV178" s="131">
        <f t="shared" si="218"/>
        <v>0</v>
      </c>
      <c r="BW178" s="131">
        <f t="shared" si="219"/>
        <v>0</v>
      </c>
      <c r="BX178" s="131">
        <f t="shared" si="220"/>
        <v>0</v>
      </c>
      <c r="BY178" s="131">
        <f t="shared" si="221"/>
        <v>0</v>
      </c>
      <c r="BZ178" s="131">
        <f t="shared" si="222"/>
        <v>0</v>
      </c>
      <c r="CA178" s="131">
        <f t="shared" si="223"/>
        <v>0</v>
      </c>
      <c r="CB178" s="131">
        <f t="shared" si="224"/>
        <v>0</v>
      </c>
      <c r="CC178" s="131">
        <f t="shared" si="225"/>
        <v>0</v>
      </c>
      <c r="CD178" s="131">
        <f t="shared" si="226"/>
        <v>0</v>
      </c>
      <c r="CE178" s="131">
        <f t="shared" si="227"/>
        <v>0</v>
      </c>
      <c r="CF178" s="131">
        <f t="shared" si="228"/>
        <v>0</v>
      </c>
      <c r="CG178" s="131">
        <f t="shared" si="229"/>
        <v>0</v>
      </c>
      <c r="CH178" s="132"/>
      <c r="CI178" s="132"/>
      <c r="CJ178" s="132"/>
      <c r="CK178" s="132"/>
      <c r="CL178" s="132"/>
      <c r="CM178" s="132"/>
      <c r="CN178" s="132"/>
      <c r="CO178" s="132"/>
      <c r="CP178" s="132">
        <v>1</v>
      </c>
      <c r="CQ178" s="132"/>
      <c r="CR178" s="132"/>
      <c r="CS178" s="132"/>
      <c r="CT178" s="132"/>
      <c r="CU178" s="132"/>
      <c r="CW178" s="131">
        <v>4</v>
      </c>
      <c r="CX178" s="134">
        <f t="shared" si="230"/>
        <v>0</v>
      </c>
      <c r="CZ178" s="136">
        <v>1.048</v>
      </c>
      <c r="DA178" s="131">
        <f t="shared" si="204"/>
        <v>0</v>
      </c>
      <c r="DB178" s="131">
        <f t="shared" si="231"/>
        <v>0</v>
      </c>
    </row>
    <row r="179" spans="1:106" ht="18" customHeight="1">
      <c r="A179" s="142" t="s">
        <v>29161</v>
      </c>
      <c r="B179" s="142" t="s">
        <v>27990</v>
      </c>
      <c r="C179" s="123" t="s">
        <v>29125</v>
      </c>
      <c r="D179" s="427" t="s">
        <v>29162</v>
      </c>
      <c r="E179" s="1002" t="s">
        <v>28763</v>
      </c>
      <c r="F179" s="124">
        <v>1</v>
      </c>
      <c r="G179" s="124">
        <f t="shared" si="207"/>
        <v>0</v>
      </c>
      <c r="H179" s="794">
        <v>100</v>
      </c>
      <c r="I179" s="481">
        <f t="shared" si="200"/>
        <v>0</v>
      </c>
      <c r="J179" s="125">
        <f t="shared" si="232"/>
        <v>100</v>
      </c>
      <c r="K179" s="126">
        <f t="shared" si="208"/>
        <v>0</v>
      </c>
      <c r="L179" s="300"/>
      <c r="M179" s="387"/>
      <c r="N179" s="292"/>
      <c r="O179" s="293"/>
      <c r="P179" s="294"/>
      <c r="Q179" s="275"/>
      <c r="R179" s="295"/>
      <c r="S179" s="296"/>
      <c r="T179" s="370"/>
      <c r="U179" s="297"/>
      <c r="V179" s="279"/>
      <c r="W179" s="298"/>
      <c r="X179" s="299"/>
      <c r="Y179" s="296"/>
      <c r="Z179" s="369"/>
      <c r="AA179" s="277">
        <f t="shared" si="197"/>
        <v>0</v>
      </c>
      <c r="AB179" s="292"/>
      <c r="AC179" s="300"/>
      <c r="AD179" s="298">
        <f t="shared" si="198"/>
        <v>0</v>
      </c>
      <c r="AE179" s="676"/>
      <c r="AF179" s="298"/>
      <c r="AG179" s="296"/>
      <c r="BF179" s="131">
        <f t="shared" si="209"/>
        <v>0</v>
      </c>
      <c r="BG179" s="131">
        <f t="shared" si="210"/>
        <v>0</v>
      </c>
      <c r="BH179" s="131">
        <f t="shared" si="211"/>
        <v>0</v>
      </c>
      <c r="BI179" s="131">
        <f t="shared" si="212"/>
        <v>0</v>
      </c>
      <c r="BJ179" s="131">
        <f t="shared" si="213"/>
        <v>0</v>
      </c>
      <c r="BK179" s="131">
        <f t="shared" si="214"/>
        <v>0</v>
      </c>
      <c r="BL179" s="131">
        <f t="shared" si="215"/>
        <v>0</v>
      </c>
      <c r="BM179" s="132"/>
      <c r="BN179" s="132"/>
      <c r="BO179" s="132"/>
      <c r="BP179" s="132"/>
      <c r="BQ179" s="132"/>
      <c r="BR179" s="132"/>
      <c r="BS179" s="132">
        <v>1</v>
      </c>
      <c r="BT179" s="131">
        <f t="shared" si="216"/>
        <v>0</v>
      </c>
      <c r="BU179" s="131">
        <f t="shared" si="217"/>
        <v>0</v>
      </c>
      <c r="BV179" s="131">
        <f t="shared" si="218"/>
        <v>0</v>
      </c>
      <c r="BW179" s="131">
        <f t="shared" si="219"/>
        <v>0</v>
      </c>
      <c r="BX179" s="131">
        <f t="shared" si="220"/>
        <v>0</v>
      </c>
      <c r="BY179" s="131">
        <f t="shared" si="221"/>
        <v>0</v>
      </c>
      <c r="BZ179" s="131">
        <f t="shared" si="222"/>
        <v>0</v>
      </c>
      <c r="CA179" s="131">
        <f t="shared" si="223"/>
        <v>0</v>
      </c>
      <c r="CB179" s="131">
        <f t="shared" si="224"/>
        <v>0</v>
      </c>
      <c r="CC179" s="131">
        <f t="shared" si="225"/>
        <v>0</v>
      </c>
      <c r="CD179" s="131">
        <f t="shared" si="226"/>
        <v>0</v>
      </c>
      <c r="CE179" s="131">
        <f t="shared" si="227"/>
        <v>0</v>
      </c>
      <c r="CF179" s="131">
        <f t="shared" si="228"/>
        <v>0</v>
      </c>
      <c r="CG179" s="131">
        <f t="shared" si="229"/>
        <v>0</v>
      </c>
      <c r="CH179" s="428"/>
      <c r="CI179" s="428"/>
      <c r="CJ179" s="428"/>
      <c r="CK179" s="428"/>
      <c r="CL179" s="428"/>
      <c r="CM179" s="428"/>
      <c r="CN179" s="428"/>
      <c r="CO179" s="428"/>
      <c r="CP179" s="428"/>
      <c r="CQ179" s="428">
        <v>1</v>
      </c>
      <c r="CR179" s="994"/>
      <c r="CS179" s="428"/>
      <c r="CT179" s="428"/>
      <c r="CU179" s="428"/>
      <c r="CW179" s="131">
        <v>4</v>
      </c>
      <c r="CX179" s="134">
        <f t="shared" si="230"/>
        <v>0</v>
      </c>
      <c r="CZ179" s="136">
        <v>1.0149999999999999</v>
      </c>
      <c r="DA179" s="131">
        <f t="shared" si="204"/>
        <v>0</v>
      </c>
      <c r="DB179" s="131">
        <f t="shared" si="231"/>
        <v>0</v>
      </c>
    </row>
    <row r="180" spans="1:106" ht="18" customHeight="1">
      <c r="A180" s="142" t="s">
        <v>29163</v>
      </c>
      <c r="B180" s="142" t="s">
        <v>27991</v>
      </c>
      <c r="C180" s="123" t="s">
        <v>29125</v>
      </c>
      <c r="D180" s="427" t="s">
        <v>29164</v>
      </c>
      <c r="E180" s="1002" t="s">
        <v>28761</v>
      </c>
      <c r="F180" s="124">
        <v>1</v>
      </c>
      <c r="G180" s="124">
        <f t="shared" si="207"/>
        <v>0</v>
      </c>
      <c r="H180" s="794">
        <v>100</v>
      </c>
      <c r="I180" s="481">
        <f t="shared" si="200"/>
        <v>0</v>
      </c>
      <c r="J180" s="125">
        <f t="shared" si="232"/>
        <v>100</v>
      </c>
      <c r="K180" s="126">
        <f t="shared" si="208"/>
        <v>0</v>
      </c>
      <c r="L180" s="300"/>
      <c r="M180" s="387"/>
      <c r="N180" s="292"/>
      <c r="O180" s="293"/>
      <c r="P180" s="294"/>
      <c r="Q180" s="275"/>
      <c r="R180" s="295"/>
      <c r="S180" s="296"/>
      <c r="T180" s="370"/>
      <c r="U180" s="297"/>
      <c r="V180" s="279"/>
      <c r="W180" s="298"/>
      <c r="X180" s="299"/>
      <c r="Y180" s="296"/>
      <c r="Z180" s="369"/>
      <c r="AA180" s="277">
        <f t="shared" si="197"/>
        <v>0</v>
      </c>
      <c r="AB180" s="292"/>
      <c r="AC180" s="300"/>
      <c r="AD180" s="298">
        <f t="shared" si="198"/>
        <v>0</v>
      </c>
      <c r="AE180" s="676"/>
      <c r="AF180" s="298"/>
      <c r="AG180" s="296"/>
      <c r="BF180" s="131">
        <f t="shared" si="209"/>
        <v>0</v>
      </c>
      <c r="BG180" s="131">
        <f t="shared" si="210"/>
        <v>0</v>
      </c>
      <c r="BH180" s="131">
        <f t="shared" si="211"/>
        <v>0</v>
      </c>
      <c r="BI180" s="131">
        <f t="shared" si="212"/>
        <v>0</v>
      </c>
      <c r="BJ180" s="131">
        <f t="shared" si="213"/>
        <v>0</v>
      </c>
      <c r="BK180" s="131">
        <f t="shared" si="214"/>
        <v>0</v>
      </c>
      <c r="BL180" s="131">
        <f t="shared" si="215"/>
        <v>0</v>
      </c>
      <c r="BM180" s="132"/>
      <c r="BN180" s="132"/>
      <c r="BO180" s="132"/>
      <c r="BP180" s="132"/>
      <c r="BQ180" s="132"/>
      <c r="BR180" s="132"/>
      <c r="BS180" s="132">
        <v>1</v>
      </c>
      <c r="BT180" s="131">
        <f t="shared" si="216"/>
        <v>0</v>
      </c>
      <c r="BU180" s="131">
        <f t="shared" si="217"/>
        <v>0</v>
      </c>
      <c r="BV180" s="131">
        <f t="shared" si="218"/>
        <v>0</v>
      </c>
      <c r="BW180" s="131">
        <f t="shared" si="219"/>
        <v>0</v>
      </c>
      <c r="BX180" s="131">
        <f t="shared" si="220"/>
        <v>0</v>
      </c>
      <c r="BY180" s="131">
        <f t="shared" si="221"/>
        <v>0</v>
      </c>
      <c r="BZ180" s="131">
        <f t="shared" si="222"/>
        <v>0</v>
      </c>
      <c r="CA180" s="131">
        <f t="shared" si="223"/>
        <v>0</v>
      </c>
      <c r="CB180" s="131">
        <f t="shared" si="224"/>
        <v>0</v>
      </c>
      <c r="CC180" s="131">
        <f t="shared" si="225"/>
        <v>0</v>
      </c>
      <c r="CD180" s="131">
        <f t="shared" si="226"/>
        <v>0</v>
      </c>
      <c r="CE180" s="131">
        <f t="shared" si="227"/>
        <v>0</v>
      </c>
      <c r="CF180" s="131">
        <f t="shared" si="228"/>
        <v>0</v>
      </c>
      <c r="CG180" s="131">
        <f t="shared" si="229"/>
        <v>0</v>
      </c>
      <c r="CH180" s="132"/>
      <c r="CI180" s="132"/>
      <c r="CJ180" s="132"/>
      <c r="CK180" s="132"/>
      <c r="CL180" s="132"/>
      <c r="CM180" s="132"/>
      <c r="CN180" s="132"/>
      <c r="CO180" s="132"/>
      <c r="CP180" s="132"/>
      <c r="CQ180" s="132">
        <v>1</v>
      </c>
      <c r="CR180" s="133"/>
      <c r="CS180" s="132"/>
      <c r="CT180" s="132"/>
      <c r="CU180" s="132"/>
      <c r="CW180" s="131">
        <v>4</v>
      </c>
      <c r="CX180" s="134">
        <f t="shared" si="230"/>
        <v>0</v>
      </c>
      <c r="CZ180" s="136">
        <v>1.06</v>
      </c>
      <c r="DA180" s="131">
        <f t="shared" si="204"/>
        <v>0</v>
      </c>
      <c r="DB180" s="131">
        <f t="shared" si="231"/>
        <v>0</v>
      </c>
    </row>
    <row r="181" spans="1:106" ht="18" customHeight="1">
      <c r="A181" s="142" t="s">
        <v>29165</v>
      </c>
      <c r="B181" s="142" t="s">
        <v>27992</v>
      </c>
      <c r="C181" s="123" t="s">
        <v>29125</v>
      </c>
      <c r="D181" s="427" t="s">
        <v>29166</v>
      </c>
      <c r="E181" s="1002" t="s">
        <v>28761</v>
      </c>
      <c r="F181" s="124">
        <v>1</v>
      </c>
      <c r="G181" s="124">
        <f t="shared" si="207"/>
        <v>0</v>
      </c>
      <c r="H181" s="794">
        <v>105</v>
      </c>
      <c r="I181" s="481">
        <f t="shared" si="200"/>
        <v>0</v>
      </c>
      <c r="J181" s="125">
        <f t="shared" si="232"/>
        <v>105</v>
      </c>
      <c r="K181" s="126">
        <f t="shared" si="208"/>
        <v>0</v>
      </c>
      <c r="L181" s="300"/>
      <c r="M181" s="387"/>
      <c r="N181" s="292"/>
      <c r="O181" s="293"/>
      <c r="P181" s="294"/>
      <c r="Q181" s="275"/>
      <c r="R181" s="295"/>
      <c r="S181" s="296"/>
      <c r="T181" s="370"/>
      <c r="U181" s="297"/>
      <c r="V181" s="279"/>
      <c r="W181" s="298"/>
      <c r="X181" s="299"/>
      <c r="Y181" s="296"/>
      <c r="Z181" s="369"/>
      <c r="AA181" s="277">
        <f t="shared" si="197"/>
        <v>0</v>
      </c>
      <c r="AB181" s="292"/>
      <c r="AC181" s="300"/>
      <c r="AD181" s="298">
        <f t="shared" si="198"/>
        <v>0</v>
      </c>
      <c r="AE181" s="676"/>
      <c r="AF181" s="298"/>
      <c r="AG181" s="296"/>
      <c r="BF181" s="131">
        <f t="shared" si="209"/>
        <v>0</v>
      </c>
      <c r="BG181" s="131">
        <f t="shared" si="210"/>
        <v>0</v>
      </c>
      <c r="BH181" s="131">
        <f t="shared" si="211"/>
        <v>0</v>
      </c>
      <c r="BI181" s="131">
        <f t="shared" si="212"/>
        <v>0</v>
      </c>
      <c r="BJ181" s="131">
        <f t="shared" si="213"/>
        <v>0</v>
      </c>
      <c r="BK181" s="131">
        <f t="shared" si="214"/>
        <v>0</v>
      </c>
      <c r="BL181" s="131">
        <f t="shared" si="215"/>
        <v>0</v>
      </c>
      <c r="BM181" s="132"/>
      <c r="BN181" s="132"/>
      <c r="BO181" s="132"/>
      <c r="BP181" s="132"/>
      <c r="BQ181" s="132"/>
      <c r="BR181" s="132"/>
      <c r="BS181" s="132">
        <v>1</v>
      </c>
      <c r="BT181" s="131">
        <f t="shared" si="216"/>
        <v>0</v>
      </c>
      <c r="BU181" s="131">
        <f t="shared" si="217"/>
        <v>0</v>
      </c>
      <c r="BV181" s="131">
        <f t="shared" si="218"/>
        <v>0</v>
      </c>
      <c r="BW181" s="131">
        <f t="shared" si="219"/>
        <v>0</v>
      </c>
      <c r="BX181" s="131">
        <f t="shared" si="220"/>
        <v>0</v>
      </c>
      <c r="BY181" s="131">
        <f t="shared" si="221"/>
        <v>0</v>
      </c>
      <c r="BZ181" s="131">
        <f t="shared" si="222"/>
        <v>0</v>
      </c>
      <c r="CA181" s="131">
        <f t="shared" si="223"/>
        <v>0</v>
      </c>
      <c r="CB181" s="131">
        <f t="shared" si="224"/>
        <v>0</v>
      </c>
      <c r="CC181" s="131">
        <f t="shared" si="225"/>
        <v>0</v>
      </c>
      <c r="CD181" s="131">
        <f t="shared" si="226"/>
        <v>0</v>
      </c>
      <c r="CE181" s="131">
        <f t="shared" si="227"/>
        <v>0</v>
      </c>
      <c r="CF181" s="131">
        <f t="shared" si="228"/>
        <v>0</v>
      </c>
      <c r="CG181" s="131">
        <f t="shared" si="229"/>
        <v>0</v>
      </c>
      <c r="CH181" s="132">
        <v>1</v>
      </c>
      <c r="CI181" s="132"/>
      <c r="CJ181" s="132"/>
      <c r="CK181" s="132"/>
      <c r="CL181" s="132"/>
      <c r="CM181" s="132"/>
      <c r="CN181" s="132"/>
      <c r="CO181" s="132"/>
      <c r="CP181" s="132"/>
      <c r="CQ181" s="132"/>
      <c r="CR181" s="133"/>
      <c r="CS181" s="132"/>
      <c r="CT181" s="132"/>
      <c r="CU181" s="132"/>
      <c r="CW181" s="131">
        <v>4</v>
      </c>
      <c r="CX181" s="134">
        <f t="shared" si="230"/>
        <v>0</v>
      </c>
      <c r="CZ181" s="136">
        <v>1.1140000000000001</v>
      </c>
      <c r="DA181" s="131">
        <f t="shared" si="204"/>
        <v>0</v>
      </c>
      <c r="DB181" s="131">
        <f t="shared" si="231"/>
        <v>0</v>
      </c>
    </row>
    <row r="182" spans="1:106" ht="18" customHeight="1">
      <c r="A182" s="142" t="s">
        <v>29167</v>
      </c>
      <c r="B182" s="142" t="s">
        <v>27993</v>
      </c>
      <c r="C182" s="123" t="s">
        <v>29125</v>
      </c>
      <c r="D182" s="427" t="s">
        <v>29168</v>
      </c>
      <c r="E182" s="1002" t="s">
        <v>28761</v>
      </c>
      <c r="F182" s="124">
        <v>1</v>
      </c>
      <c r="G182" s="124">
        <f t="shared" si="207"/>
        <v>0</v>
      </c>
      <c r="H182" s="794">
        <v>80</v>
      </c>
      <c r="I182" s="481">
        <f t="shared" si="200"/>
        <v>0</v>
      </c>
      <c r="J182" s="125">
        <f t="shared" si="232"/>
        <v>80</v>
      </c>
      <c r="K182" s="126">
        <f t="shared" si="208"/>
        <v>0</v>
      </c>
      <c r="L182" s="300"/>
      <c r="M182" s="387"/>
      <c r="N182" s="292"/>
      <c r="O182" s="293"/>
      <c r="P182" s="294"/>
      <c r="Q182" s="275"/>
      <c r="R182" s="295"/>
      <c r="S182" s="296"/>
      <c r="T182" s="370"/>
      <c r="U182" s="297"/>
      <c r="V182" s="279"/>
      <c r="W182" s="298"/>
      <c r="X182" s="299"/>
      <c r="Y182" s="296"/>
      <c r="Z182" s="369"/>
      <c r="AA182" s="277">
        <f t="shared" si="197"/>
        <v>0</v>
      </c>
      <c r="AB182" s="292"/>
      <c r="AC182" s="300"/>
      <c r="AD182" s="298">
        <f t="shared" si="198"/>
        <v>0</v>
      </c>
      <c r="AE182" s="676"/>
      <c r="AF182" s="298"/>
      <c r="AG182" s="296"/>
      <c r="BF182" s="131">
        <f t="shared" si="209"/>
        <v>0</v>
      </c>
      <c r="BG182" s="131">
        <f t="shared" si="210"/>
        <v>0</v>
      </c>
      <c r="BH182" s="131">
        <f t="shared" si="211"/>
        <v>0</v>
      </c>
      <c r="BI182" s="131">
        <f t="shared" si="212"/>
        <v>0</v>
      </c>
      <c r="BJ182" s="131">
        <f t="shared" si="213"/>
        <v>0</v>
      </c>
      <c r="BK182" s="131">
        <f t="shared" si="214"/>
        <v>0</v>
      </c>
      <c r="BL182" s="131">
        <f t="shared" si="215"/>
        <v>0</v>
      </c>
      <c r="BM182" s="132"/>
      <c r="BN182" s="132"/>
      <c r="BO182" s="132"/>
      <c r="BP182" s="132"/>
      <c r="BQ182" s="132"/>
      <c r="BR182" s="132"/>
      <c r="BS182" s="132">
        <v>1</v>
      </c>
      <c r="BT182" s="131">
        <f t="shared" si="216"/>
        <v>0</v>
      </c>
      <c r="BU182" s="131">
        <f t="shared" si="217"/>
        <v>0</v>
      </c>
      <c r="BV182" s="131">
        <f t="shared" si="218"/>
        <v>0</v>
      </c>
      <c r="BW182" s="131">
        <f t="shared" si="219"/>
        <v>0</v>
      </c>
      <c r="BX182" s="131">
        <f t="shared" si="220"/>
        <v>0</v>
      </c>
      <c r="BY182" s="131">
        <f t="shared" si="221"/>
        <v>0</v>
      </c>
      <c r="BZ182" s="131">
        <f t="shared" si="222"/>
        <v>0</v>
      </c>
      <c r="CA182" s="131">
        <f t="shared" si="223"/>
        <v>0</v>
      </c>
      <c r="CB182" s="131">
        <f t="shared" si="224"/>
        <v>0</v>
      </c>
      <c r="CC182" s="131">
        <f t="shared" si="225"/>
        <v>0</v>
      </c>
      <c r="CD182" s="131">
        <f t="shared" si="226"/>
        <v>0</v>
      </c>
      <c r="CE182" s="131">
        <f t="shared" si="227"/>
        <v>0</v>
      </c>
      <c r="CF182" s="131">
        <f t="shared" si="228"/>
        <v>0</v>
      </c>
      <c r="CG182" s="131">
        <f t="shared" si="229"/>
        <v>0</v>
      </c>
      <c r="CH182" s="132"/>
      <c r="CI182" s="132"/>
      <c r="CJ182" s="132"/>
      <c r="CK182" s="132"/>
      <c r="CL182" s="132"/>
      <c r="CM182" s="132"/>
      <c r="CN182" s="132"/>
      <c r="CO182" s="132">
        <v>1</v>
      </c>
      <c r="CP182" s="132"/>
      <c r="CQ182" s="132"/>
      <c r="CR182" s="133"/>
      <c r="CS182" s="132"/>
      <c r="CT182" s="132"/>
      <c r="CU182" s="132"/>
      <c r="CW182" s="131">
        <v>4</v>
      </c>
      <c r="CX182" s="134">
        <f t="shared" si="230"/>
        <v>0</v>
      </c>
      <c r="CZ182" s="136">
        <v>0.74099999999999999</v>
      </c>
      <c r="DA182" s="131">
        <f t="shared" si="204"/>
        <v>0</v>
      </c>
      <c r="DB182" s="131">
        <f t="shared" si="231"/>
        <v>0</v>
      </c>
    </row>
    <row r="183" spans="1:106" ht="18" customHeight="1">
      <c r="A183" s="142" t="s">
        <v>29169</v>
      </c>
      <c r="B183" s="142" t="s">
        <v>27994</v>
      </c>
      <c r="C183" s="123" t="s">
        <v>29125</v>
      </c>
      <c r="D183" s="427" t="s">
        <v>29170</v>
      </c>
      <c r="E183" s="1002" t="s">
        <v>28761</v>
      </c>
      <c r="F183" s="124">
        <v>1</v>
      </c>
      <c r="G183" s="124">
        <f t="shared" si="207"/>
        <v>0</v>
      </c>
      <c r="H183" s="794">
        <v>90</v>
      </c>
      <c r="I183" s="481">
        <f t="shared" si="200"/>
        <v>0</v>
      </c>
      <c r="J183" s="125">
        <f t="shared" si="232"/>
        <v>90</v>
      </c>
      <c r="K183" s="126">
        <f t="shared" si="208"/>
        <v>0</v>
      </c>
      <c r="L183" s="300"/>
      <c r="M183" s="387"/>
      <c r="N183" s="292"/>
      <c r="O183" s="293"/>
      <c r="P183" s="294"/>
      <c r="Q183" s="275"/>
      <c r="R183" s="295"/>
      <c r="S183" s="296"/>
      <c r="T183" s="370"/>
      <c r="U183" s="297"/>
      <c r="V183" s="279"/>
      <c r="W183" s="298"/>
      <c r="X183" s="299"/>
      <c r="Y183" s="296"/>
      <c r="Z183" s="369"/>
      <c r="AA183" s="277">
        <f t="shared" si="197"/>
        <v>0</v>
      </c>
      <c r="AB183" s="292"/>
      <c r="AC183" s="300"/>
      <c r="AD183" s="298">
        <f t="shared" si="198"/>
        <v>0</v>
      </c>
      <c r="AE183" s="676"/>
      <c r="AF183" s="298"/>
      <c r="AG183" s="296"/>
      <c r="BF183" s="131">
        <f t="shared" si="209"/>
        <v>0</v>
      </c>
      <c r="BG183" s="131">
        <f t="shared" si="210"/>
        <v>0</v>
      </c>
      <c r="BH183" s="131">
        <f t="shared" si="211"/>
        <v>0</v>
      </c>
      <c r="BI183" s="131">
        <f t="shared" si="212"/>
        <v>0</v>
      </c>
      <c r="BJ183" s="131">
        <f t="shared" si="213"/>
        <v>0</v>
      </c>
      <c r="BK183" s="131">
        <f t="shared" si="214"/>
        <v>0</v>
      </c>
      <c r="BL183" s="131">
        <f t="shared" si="215"/>
        <v>0</v>
      </c>
      <c r="BM183" s="132"/>
      <c r="BN183" s="132"/>
      <c r="BO183" s="132"/>
      <c r="BP183" s="132"/>
      <c r="BQ183" s="132"/>
      <c r="BR183" s="132"/>
      <c r="BS183" s="132">
        <v>1</v>
      </c>
      <c r="BT183" s="131">
        <f t="shared" si="216"/>
        <v>0</v>
      </c>
      <c r="BU183" s="131">
        <f t="shared" si="217"/>
        <v>0</v>
      </c>
      <c r="BV183" s="131">
        <f t="shared" si="218"/>
        <v>0</v>
      </c>
      <c r="BW183" s="131">
        <f t="shared" si="219"/>
        <v>0</v>
      </c>
      <c r="BX183" s="131">
        <f t="shared" si="220"/>
        <v>0</v>
      </c>
      <c r="BY183" s="131">
        <f t="shared" si="221"/>
        <v>0</v>
      </c>
      <c r="BZ183" s="131">
        <f t="shared" si="222"/>
        <v>0</v>
      </c>
      <c r="CA183" s="131">
        <f t="shared" si="223"/>
        <v>0</v>
      </c>
      <c r="CB183" s="131">
        <f t="shared" si="224"/>
        <v>0</v>
      </c>
      <c r="CC183" s="131">
        <f t="shared" si="225"/>
        <v>0</v>
      </c>
      <c r="CD183" s="131">
        <f t="shared" si="226"/>
        <v>0</v>
      </c>
      <c r="CE183" s="131">
        <f t="shared" si="227"/>
        <v>0</v>
      </c>
      <c r="CF183" s="131">
        <f t="shared" si="228"/>
        <v>0</v>
      </c>
      <c r="CG183" s="131">
        <f t="shared" si="229"/>
        <v>0</v>
      </c>
      <c r="CH183" s="428"/>
      <c r="CI183" s="428"/>
      <c r="CJ183" s="428"/>
      <c r="CK183" s="428"/>
      <c r="CL183" s="428"/>
      <c r="CM183" s="428"/>
      <c r="CN183" s="428"/>
      <c r="CO183" s="428">
        <v>1</v>
      </c>
      <c r="CP183" s="428"/>
      <c r="CQ183" s="428"/>
      <c r="CR183" s="994"/>
      <c r="CS183" s="428"/>
      <c r="CT183" s="428"/>
      <c r="CU183" s="428"/>
      <c r="CW183" s="131">
        <v>4</v>
      </c>
      <c r="CX183" s="134">
        <f t="shared" si="230"/>
        <v>0</v>
      </c>
      <c r="CZ183" s="136">
        <v>0.92500000000000004</v>
      </c>
      <c r="DA183" s="131">
        <f t="shared" si="204"/>
        <v>0</v>
      </c>
      <c r="DB183" s="131">
        <f t="shared" si="231"/>
        <v>0</v>
      </c>
    </row>
    <row r="184" spans="1:106" ht="18" customHeight="1">
      <c r="A184" s="142" t="s">
        <v>29171</v>
      </c>
      <c r="B184" s="142" t="s">
        <v>27995</v>
      </c>
      <c r="C184" s="123" t="s">
        <v>29125</v>
      </c>
      <c r="D184" s="427" t="s">
        <v>29172</v>
      </c>
      <c r="E184" s="1002" t="s">
        <v>28763</v>
      </c>
      <c r="F184" s="124">
        <v>1</v>
      </c>
      <c r="G184" s="124">
        <f t="shared" si="207"/>
        <v>0</v>
      </c>
      <c r="H184" s="794">
        <v>100</v>
      </c>
      <c r="I184" s="481">
        <f t="shared" si="200"/>
        <v>0</v>
      </c>
      <c r="J184" s="125">
        <f t="shared" si="232"/>
        <v>100</v>
      </c>
      <c r="K184" s="126">
        <f t="shared" si="208"/>
        <v>0</v>
      </c>
      <c r="L184" s="300"/>
      <c r="M184" s="387"/>
      <c r="N184" s="292"/>
      <c r="O184" s="293"/>
      <c r="P184" s="294"/>
      <c r="Q184" s="275"/>
      <c r="R184" s="295"/>
      <c r="S184" s="296"/>
      <c r="T184" s="370"/>
      <c r="U184" s="297"/>
      <c r="V184" s="279"/>
      <c r="W184" s="298"/>
      <c r="X184" s="299"/>
      <c r="Y184" s="296"/>
      <c r="Z184" s="369"/>
      <c r="AA184" s="277">
        <f t="shared" si="197"/>
        <v>0</v>
      </c>
      <c r="AB184" s="292"/>
      <c r="AC184" s="300"/>
      <c r="AD184" s="298">
        <f t="shared" si="198"/>
        <v>0</v>
      </c>
      <c r="AE184" s="676"/>
      <c r="AF184" s="298"/>
      <c r="AG184" s="296"/>
      <c r="BF184" s="131">
        <f t="shared" si="209"/>
        <v>0</v>
      </c>
      <c r="BG184" s="131">
        <f t="shared" si="210"/>
        <v>0</v>
      </c>
      <c r="BH184" s="131">
        <f t="shared" si="211"/>
        <v>0</v>
      </c>
      <c r="BI184" s="131">
        <f t="shared" si="212"/>
        <v>0</v>
      </c>
      <c r="BJ184" s="131">
        <f t="shared" si="213"/>
        <v>0</v>
      </c>
      <c r="BK184" s="131">
        <f t="shared" si="214"/>
        <v>0</v>
      </c>
      <c r="BL184" s="131">
        <f t="shared" si="215"/>
        <v>0</v>
      </c>
      <c r="BM184" s="132"/>
      <c r="BN184" s="132"/>
      <c r="BO184" s="132"/>
      <c r="BP184" s="132"/>
      <c r="BQ184" s="132"/>
      <c r="BR184" s="132"/>
      <c r="BS184" s="132">
        <v>1</v>
      </c>
      <c r="BT184" s="131">
        <f t="shared" si="216"/>
        <v>0</v>
      </c>
      <c r="BU184" s="131">
        <f t="shared" si="217"/>
        <v>0</v>
      </c>
      <c r="BV184" s="131">
        <f t="shared" si="218"/>
        <v>0</v>
      </c>
      <c r="BW184" s="131">
        <f t="shared" si="219"/>
        <v>0</v>
      </c>
      <c r="BX184" s="131">
        <f t="shared" si="220"/>
        <v>0</v>
      </c>
      <c r="BY184" s="131">
        <f t="shared" si="221"/>
        <v>0</v>
      </c>
      <c r="BZ184" s="131">
        <f t="shared" si="222"/>
        <v>0</v>
      </c>
      <c r="CA184" s="131">
        <f t="shared" si="223"/>
        <v>0</v>
      </c>
      <c r="CB184" s="131">
        <f t="shared" si="224"/>
        <v>0</v>
      </c>
      <c r="CC184" s="131">
        <f t="shared" si="225"/>
        <v>0</v>
      </c>
      <c r="CD184" s="131">
        <f t="shared" si="226"/>
        <v>0</v>
      </c>
      <c r="CE184" s="131">
        <f t="shared" si="227"/>
        <v>0</v>
      </c>
      <c r="CF184" s="131">
        <f t="shared" si="228"/>
        <v>0</v>
      </c>
      <c r="CG184" s="131">
        <f t="shared" si="229"/>
        <v>0</v>
      </c>
      <c r="CH184" s="132"/>
      <c r="CI184" s="132"/>
      <c r="CJ184" s="132"/>
      <c r="CK184" s="132"/>
      <c r="CL184" s="132"/>
      <c r="CM184" s="132"/>
      <c r="CN184" s="132"/>
      <c r="CO184" s="132">
        <v>1</v>
      </c>
      <c r="CP184" s="132"/>
      <c r="CQ184" s="132"/>
      <c r="CR184" s="133"/>
      <c r="CS184" s="132"/>
      <c r="CT184" s="132"/>
      <c r="CU184" s="132"/>
      <c r="CW184" s="131">
        <v>4</v>
      </c>
      <c r="CX184" s="134">
        <f t="shared" si="230"/>
        <v>0</v>
      </c>
      <c r="CZ184" s="136">
        <v>1.0620000000000001</v>
      </c>
      <c r="DA184" s="131">
        <f t="shared" si="204"/>
        <v>0</v>
      </c>
      <c r="DB184" s="131">
        <f t="shared" si="231"/>
        <v>0</v>
      </c>
    </row>
    <row r="185" spans="1:106" ht="18" customHeight="1">
      <c r="A185" s="142" t="s">
        <v>29173</v>
      </c>
      <c r="B185" s="142" t="s">
        <v>27996</v>
      </c>
      <c r="C185" s="123" t="s">
        <v>29125</v>
      </c>
      <c r="D185" s="427" t="s">
        <v>29174</v>
      </c>
      <c r="E185" s="1002" t="s">
        <v>28763</v>
      </c>
      <c r="F185" s="124">
        <v>1</v>
      </c>
      <c r="G185" s="124">
        <f t="shared" si="207"/>
        <v>0</v>
      </c>
      <c r="H185" s="794">
        <v>120</v>
      </c>
      <c r="I185" s="481">
        <f t="shared" si="200"/>
        <v>0</v>
      </c>
      <c r="J185" s="125">
        <f t="shared" si="232"/>
        <v>120</v>
      </c>
      <c r="K185" s="126">
        <f t="shared" si="208"/>
        <v>0</v>
      </c>
      <c r="L185" s="300"/>
      <c r="M185" s="387"/>
      <c r="N185" s="292"/>
      <c r="O185" s="293"/>
      <c r="P185" s="294"/>
      <c r="Q185" s="275"/>
      <c r="R185" s="295"/>
      <c r="S185" s="296"/>
      <c r="T185" s="370"/>
      <c r="U185" s="297"/>
      <c r="V185" s="279"/>
      <c r="W185" s="298"/>
      <c r="X185" s="299"/>
      <c r="Y185" s="296"/>
      <c r="Z185" s="369"/>
      <c r="AA185" s="277">
        <f t="shared" si="197"/>
        <v>0</v>
      </c>
      <c r="AB185" s="292"/>
      <c r="AC185" s="300"/>
      <c r="AD185" s="298">
        <f t="shared" si="198"/>
        <v>0</v>
      </c>
      <c r="AE185" s="676"/>
      <c r="AF185" s="298"/>
      <c r="AG185" s="296"/>
      <c r="BF185" s="131">
        <f t="shared" si="209"/>
        <v>0</v>
      </c>
      <c r="BG185" s="131">
        <f t="shared" si="210"/>
        <v>0</v>
      </c>
      <c r="BH185" s="131">
        <f t="shared" si="211"/>
        <v>0</v>
      </c>
      <c r="BI185" s="131">
        <f t="shared" si="212"/>
        <v>0</v>
      </c>
      <c r="BJ185" s="131">
        <f t="shared" si="213"/>
        <v>0</v>
      </c>
      <c r="BK185" s="131">
        <f t="shared" si="214"/>
        <v>0</v>
      </c>
      <c r="BL185" s="131">
        <f t="shared" si="215"/>
        <v>0</v>
      </c>
      <c r="BM185" s="132"/>
      <c r="BN185" s="132"/>
      <c r="BO185" s="132"/>
      <c r="BP185" s="132"/>
      <c r="BQ185" s="132"/>
      <c r="BR185" s="132"/>
      <c r="BS185" s="132">
        <v>1</v>
      </c>
      <c r="BT185" s="131">
        <f t="shared" si="216"/>
        <v>0</v>
      </c>
      <c r="BU185" s="131">
        <f t="shared" si="217"/>
        <v>0</v>
      </c>
      <c r="BV185" s="131">
        <f t="shared" si="218"/>
        <v>0</v>
      </c>
      <c r="BW185" s="131">
        <f t="shared" si="219"/>
        <v>0</v>
      </c>
      <c r="BX185" s="131">
        <f t="shared" si="220"/>
        <v>0</v>
      </c>
      <c r="BY185" s="131">
        <f t="shared" si="221"/>
        <v>0</v>
      </c>
      <c r="BZ185" s="131">
        <f t="shared" si="222"/>
        <v>0</v>
      </c>
      <c r="CA185" s="131">
        <f t="shared" si="223"/>
        <v>0</v>
      </c>
      <c r="CB185" s="131">
        <f t="shared" si="224"/>
        <v>0</v>
      </c>
      <c r="CC185" s="131">
        <f t="shared" si="225"/>
        <v>0</v>
      </c>
      <c r="CD185" s="131">
        <f t="shared" si="226"/>
        <v>0</v>
      </c>
      <c r="CE185" s="131">
        <f t="shared" si="227"/>
        <v>0</v>
      </c>
      <c r="CF185" s="131">
        <f t="shared" si="228"/>
        <v>0</v>
      </c>
      <c r="CG185" s="131">
        <f t="shared" si="229"/>
        <v>0</v>
      </c>
      <c r="CH185" s="132"/>
      <c r="CI185" s="132"/>
      <c r="CJ185" s="132"/>
      <c r="CK185" s="132"/>
      <c r="CL185" s="132"/>
      <c r="CM185" s="132"/>
      <c r="CN185" s="132">
        <v>1</v>
      </c>
      <c r="CO185" s="132"/>
      <c r="CP185" s="132"/>
      <c r="CQ185" s="132"/>
      <c r="CR185" s="132"/>
      <c r="CS185" s="132"/>
      <c r="CT185" s="132"/>
      <c r="CU185" s="132"/>
      <c r="CW185" s="131">
        <v>4</v>
      </c>
      <c r="CX185" s="134">
        <f t="shared" si="230"/>
        <v>0</v>
      </c>
      <c r="CZ185" s="136">
        <v>1.244</v>
      </c>
      <c r="DA185" s="131">
        <f t="shared" si="204"/>
        <v>0</v>
      </c>
      <c r="DB185" s="131">
        <f t="shared" si="231"/>
        <v>0</v>
      </c>
    </row>
    <row r="186" spans="1:106" ht="18" customHeight="1">
      <c r="A186" s="142" t="s">
        <v>29175</v>
      </c>
      <c r="B186" s="142" t="s">
        <v>27997</v>
      </c>
      <c r="C186" s="123" t="s">
        <v>29125</v>
      </c>
      <c r="D186" s="427" t="s">
        <v>29176</v>
      </c>
      <c r="E186" s="1002" t="s">
        <v>28761</v>
      </c>
      <c r="F186" s="124">
        <v>1</v>
      </c>
      <c r="G186" s="124">
        <f t="shared" si="207"/>
        <v>0</v>
      </c>
      <c r="H186" s="794">
        <v>100</v>
      </c>
      <c r="I186" s="481">
        <f t="shared" si="200"/>
        <v>0</v>
      </c>
      <c r="J186" s="125">
        <f t="shared" si="232"/>
        <v>100</v>
      </c>
      <c r="K186" s="126">
        <f t="shared" si="208"/>
        <v>0</v>
      </c>
      <c r="L186" s="300"/>
      <c r="M186" s="387"/>
      <c r="N186" s="292"/>
      <c r="O186" s="293"/>
      <c r="P186" s="294"/>
      <c r="Q186" s="275"/>
      <c r="R186" s="295"/>
      <c r="S186" s="296"/>
      <c r="T186" s="370"/>
      <c r="U186" s="297"/>
      <c r="V186" s="279"/>
      <c r="W186" s="298"/>
      <c r="X186" s="299"/>
      <c r="Y186" s="296"/>
      <c r="Z186" s="369"/>
      <c r="AA186" s="277">
        <f t="shared" si="197"/>
        <v>0</v>
      </c>
      <c r="AB186" s="292"/>
      <c r="AC186" s="300"/>
      <c r="AD186" s="298">
        <f t="shared" si="198"/>
        <v>0</v>
      </c>
      <c r="AE186" s="676"/>
      <c r="AF186" s="298"/>
      <c r="AG186" s="296"/>
      <c r="BF186" s="131">
        <f t="shared" si="209"/>
        <v>0</v>
      </c>
      <c r="BG186" s="131">
        <f t="shared" si="210"/>
        <v>0</v>
      </c>
      <c r="BH186" s="131">
        <f t="shared" si="211"/>
        <v>0</v>
      </c>
      <c r="BI186" s="131">
        <f t="shared" si="212"/>
        <v>0</v>
      </c>
      <c r="BJ186" s="131">
        <f t="shared" si="213"/>
        <v>0</v>
      </c>
      <c r="BK186" s="131">
        <f t="shared" si="214"/>
        <v>0</v>
      </c>
      <c r="BL186" s="131">
        <f t="shared" si="215"/>
        <v>0</v>
      </c>
      <c r="BM186" s="132"/>
      <c r="BN186" s="132"/>
      <c r="BO186" s="132"/>
      <c r="BP186" s="132"/>
      <c r="BQ186" s="132"/>
      <c r="BR186" s="132"/>
      <c r="BS186" s="132">
        <v>1</v>
      </c>
      <c r="BT186" s="131">
        <f t="shared" si="216"/>
        <v>0</v>
      </c>
      <c r="BU186" s="131">
        <f t="shared" si="217"/>
        <v>0</v>
      </c>
      <c r="BV186" s="131">
        <f t="shared" si="218"/>
        <v>0</v>
      </c>
      <c r="BW186" s="131">
        <f t="shared" si="219"/>
        <v>0</v>
      </c>
      <c r="BX186" s="131">
        <f t="shared" si="220"/>
        <v>0</v>
      </c>
      <c r="BY186" s="131">
        <f t="shared" si="221"/>
        <v>0</v>
      </c>
      <c r="BZ186" s="131">
        <f t="shared" si="222"/>
        <v>0</v>
      </c>
      <c r="CA186" s="131">
        <f t="shared" si="223"/>
        <v>0</v>
      </c>
      <c r="CB186" s="131">
        <f t="shared" si="224"/>
        <v>0</v>
      </c>
      <c r="CC186" s="131">
        <f t="shared" si="225"/>
        <v>0</v>
      </c>
      <c r="CD186" s="131">
        <f t="shared" si="226"/>
        <v>0</v>
      </c>
      <c r="CE186" s="131">
        <f t="shared" si="227"/>
        <v>0</v>
      </c>
      <c r="CF186" s="131">
        <f t="shared" si="228"/>
        <v>0</v>
      </c>
      <c r="CG186" s="131">
        <f t="shared" si="229"/>
        <v>0</v>
      </c>
      <c r="CH186" s="132"/>
      <c r="CI186" s="132"/>
      <c r="CJ186" s="132"/>
      <c r="CK186" s="132"/>
      <c r="CL186" s="132"/>
      <c r="CM186" s="132"/>
      <c r="CN186" s="132"/>
      <c r="CO186" s="132">
        <v>1</v>
      </c>
      <c r="CP186" s="132"/>
      <c r="CQ186" s="132"/>
      <c r="CR186" s="132"/>
      <c r="CS186" s="132"/>
      <c r="CT186" s="132"/>
      <c r="CU186" s="132"/>
      <c r="CW186" s="131">
        <v>4</v>
      </c>
      <c r="CX186" s="134">
        <f t="shared" si="230"/>
        <v>0</v>
      </c>
      <c r="CZ186" s="136">
        <v>1.034</v>
      </c>
      <c r="DA186" s="131">
        <f t="shared" si="204"/>
        <v>0</v>
      </c>
      <c r="DB186" s="131">
        <f t="shared" si="231"/>
        <v>0</v>
      </c>
    </row>
    <row r="187" spans="1:106" ht="18" customHeight="1">
      <c r="A187" s="142" t="s">
        <v>29177</v>
      </c>
      <c r="B187" s="142" t="s">
        <v>27998</v>
      </c>
      <c r="C187" s="123" t="s">
        <v>29125</v>
      </c>
      <c r="D187" s="427" t="s">
        <v>29178</v>
      </c>
      <c r="E187" s="1002" t="s">
        <v>28761</v>
      </c>
      <c r="F187" s="124">
        <v>1</v>
      </c>
      <c r="G187" s="124">
        <f t="shared" si="207"/>
        <v>0</v>
      </c>
      <c r="H187" s="794">
        <v>90</v>
      </c>
      <c r="I187" s="481">
        <f t="shared" si="200"/>
        <v>0</v>
      </c>
      <c r="J187" s="125">
        <f t="shared" si="232"/>
        <v>90</v>
      </c>
      <c r="K187" s="126">
        <f t="shared" si="208"/>
        <v>0</v>
      </c>
      <c r="L187" s="300"/>
      <c r="M187" s="387"/>
      <c r="N187" s="292"/>
      <c r="O187" s="293"/>
      <c r="P187" s="294"/>
      <c r="Q187" s="275"/>
      <c r="R187" s="295"/>
      <c r="S187" s="296"/>
      <c r="T187" s="370"/>
      <c r="U187" s="297"/>
      <c r="V187" s="279"/>
      <c r="W187" s="298"/>
      <c r="X187" s="299"/>
      <c r="Y187" s="296"/>
      <c r="Z187" s="369"/>
      <c r="AA187" s="277">
        <f t="shared" si="197"/>
        <v>0</v>
      </c>
      <c r="AB187" s="292"/>
      <c r="AC187" s="300"/>
      <c r="AD187" s="298">
        <f t="shared" si="198"/>
        <v>0</v>
      </c>
      <c r="AE187" s="676"/>
      <c r="AF187" s="298"/>
      <c r="AG187" s="296"/>
      <c r="BF187" s="131">
        <f t="shared" si="209"/>
        <v>0</v>
      </c>
      <c r="BG187" s="131">
        <f t="shared" si="210"/>
        <v>0</v>
      </c>
      <c r="BH187" s="131">
        <f t="shared" si="211"/>
        <v>0</v>
      </c>
      <c r="BI187" s="131">
        <f t="shared" si="212"/>
        <v>0</v>
      </c>
      <c r="BJ187" s="131">
        <f t="shared" si="213"/>
        <v>0</v>
      </c>
      <c r="BK187" s="131">
        <f t="shared" si="214"/>
        <v>0</v>
      </c>
      <c r="BL187" s="131">
        <f t="shared" si="215"/>
        <v>0</v>
      </c>
      <c r="BM187" s="132"/>
      <c r="BN187" s="132"/>
      <c r="BO187" s="132"/>
      <c r="BP187" s="132"/>
      <c r="BQ187" s="132"/>
      <c r="BR187" s="132"/>
      <c r="BS187" s="132">
        <v>1</v>
      </c>
      <c r="BT187" s="131">
        <f t="shared" si="216"/>
        <v>0</v>
      </c>
      <c r="BU187" s="131">
        <f t="shared" si="217"/>
        <v>0</v>
      </c>
      <c r="BV187" s="131">
        <f t="shared" si="218"/>
        <v>0</v>
      </c>
      <c r="BW187" s="131">
        <f t="shared" si="219"/>
        <v>0</v>
      </c>
      <c r="BX187" s="131">
        <f t="shared" si="220"/>
        <v>0</v>
      </c>
      <c r="BY187" s="131">
        <f t="shared" si="221"/>
        <v>0</v>
      </c>
      <c r="BZ187" s="131">
        <f t="shared" si="222"/>
        <v>0</v>
      </c>
      <c r="CA187" s="131">
        <f t="shared" si="223"/>
        <v>0</v>
      </c>
      <c r="CB187" s="131">
        <f t="shared" si="224"/>
        <v>0</v>
      </c>
      <c r="CC187" s="131">
        <f t="shared" si="225"/>
        <v>0</v>
      </c>
      <c r="CD187" s="131">
        <f t="shared" si="226"/>
        <v>0</v>
      </c>
      <c r="CE187" s="131">
        <f t="shared" si="227"/>
        <v>0</v>
      </c>
      <c r="CF187" s="131">
        <f t="shared" si="228"/>
        <v>0</v>
      </c>
      <c r="CG187" s="131">
        <f t="shared" si="229"/>
        <v>0</v>
      </c>
      <c r="CH187" s="132"/>
      <c r="CI187" s="132"/>
      <c r="CJ187" s="132"/>
      <c r="CK187" s="132"/>
      <c r="CL187" s="132"/>
      <c r="CM187" s="132"/>
      <c r="CN187" s="132"/>
      <c r="CO187" s="132"/>
      <c r="CP187" s="132">
        <v>1</v>
      </c>
      <c r="CQ187" s="132"/>
      <c r="CR187" s="132"/>
      <c r="CS187" s="132"/>
      <c r="CT187" s="132"/>
      <c r="CU187" s="132"/>
      <c r="CW187" s="131">
        <v>4</v>
      </c>
      <c r="CX187" s="134">
        <f t="shared" si="230"/>
        <v>0</v>
      </c>
      <c r="CZ187" s="136">
        <v>0.90400000000000003</v>
      </c>
      <c r="DA187" s="131">
        <f t="shared" si="204"/>
        <v>0</v>
      </c>
      <c r="DB187" s="131">
        <f t="shared" si="231"/>
        <v>0</v>
      </c>
    </row>
    <row r="188" spans="1:106" ht="18" customHeight="1">
      <c r="A188" s="142" t="s">
        <v>29179</v>
      </c>
      <c r="B188" s="142" t="s">
        <v>27999</v>
      </c>
      <c r="C188" s="123" t="s">
        <v>29125</v>
      </c>
      <c r="D188" s="427" t="s">
        <v>29180</v>
      </c>
      <c r="E188" s="1002" t="s">
        <v>28761</v>
      </c>
      <c r="F188" s="124">
        <v>1</v>
      </c>
      <c r="G188" s="124">
        <f t="shared" si="207"/>
        <v>0</v>
      </c>
      <c r="H188" s="794">
        <v>100</v>
      </c>
      <c r="I188" s="481">
        <f t="shared" si="200"/>
        <v>0</v>
      </c>
      <c r="J188" s="125">
        <f t="shared" si="232"/>
        <v>100</v>
      </c>
      <c r="K188" s="126">
        <f t="shared" si="208"/>
        <v>0</v>
      </c>
      <c r="L188" s="300"/>
      <c r="M188" s="387"/>
      <c r="N188" s="292"/>
      <c r="O188" s="293"/>
      <c r="P188" s="294"/>
      <c r="Q188" s="275"/>
      <c r="R188" s="295"/>
      <c r="S188" s="296"/>
      <c r="T188" s="370"/>
      <c r="U188" s="297"/>
      <c r="V188" s="279"/>
      <c r="W188" s="298"/>
      <c r="X188" s="299"/>
      <c r="Y188" s="296"/>
      <c r="Z188" s="369"/>
      <c r="AA188" s="277">
        <f t="shared" si="197"/>
        <v>0</v>
      </c>
      <c r="AB188" s="292"/>
      <c r="AC188" s="300"/>
      <c r="AD188" s="298">
        <f t="shared" si="198"/>
        <v>0</v>
      </c>
      <c r="AE188" s="676"/>
      <c r="AF188" s="298"/>
      <c r="AG188" s="296"/>
      <c r="BF188" s="131">
        <f t="shared" si="209"/>
        <v>0</v>
      </c>
      <c r="BG188" s="131">
        <f t="shared" si="210"/>
        <v>0</v>
      </c>
      <c r="BH188" s="131">
        <f t="shared" si="211"/>
        <v>0</v>
      </c>
      <c r="BI188" s="131">
        <f t="shared" si="212"/>
        <v>0</v>
      </c>
      <c r="BJ188" s="131">
        <f t="shared" si="213"/>
        <v>0</v>
      </c>
      <c r="BK188" s="131">
        <f t="shared" si="214"/>
        <v>0</v>
      </c>
      <c r="BL188" s="131">
        <f t="shared" si="215"/>
        <v>0</v>
      </c>
      <c r="BM188" s="132"/>
      <c r="BN188" s="132"/>
      <c r="BO188" s="132"/>
      <c r="BP188" s="132"/>
      <c r="BQ188" s="132"/>
      <c r="BR188" s="132"/>
      <c r="BS188" s="132">
        <v>1</v>
      </c>
      <c r="BT188" s="131">
        <f t="shared" si="216"/>
        <v>0</v>
      </c>
      <c r="BU188" s="131">
        <f t="shared" si="217"/>
        <v>0</v>
      </c>
      <c r="BV188" s="131">
        <f t="shared" si="218"/>
        <v>0</v>
      </c>
      <c r="BW188" s="131">
        <f t="shared" si="219"/>
        <v>0</v>
      </c>
      <c r="BX188" s="131">
        <f t="shared" si="220"/>
        <v>0</v>
      </c>
      <c r="BY188" s="131">
        <f t="shared" si="221"/>
        <v>0</v>
      </c>
      <c r="BZ188" s="131">
        <f t="shared" si="222"/>
        <v>0</v>
      </c>
      <c r="CA188" s="131">
        <f t="shared" si="223"/>
        <v>0</v>
      </c>
      <c r="CB188" s="131">
        <f t="shared" si="224"/>
        <v>0</v>
      </c>
      <c r="CC188" s="131">
        <f t="shared" si="225"/>
        <v>0</v>
      </c>
      <c r="CD188" s="131">
        <f t="shared" si="226"/>
        <v>0</v>
      </c>
      <c r="CE188" s="131">
        <f t="shared" si="227"/>
        <v>0</v>
      </c>
      <c r="CF188" s="131">
        <f t="shared" si="228"/>
        <v>0</v>
      </c>
      <c r="CG188" s="131">
        <f t="shared" si="229"/>
        <v>0</v>
      </c>
      <c r="CH188" s="132"/>
      <c r="CI188" s="132"/>
      <c r="CJ188" s="132"/>
      <c r="CK188" s="132"/>
      <c r="CL188" s="132"/>
      <c r="CM188" s="132">
        <v>1</v>
      </c>
      <c r="CN188" s="132"/>
      <c r="CO188" s="132"/>
      <c r="CP188" s="132"/>
      <c r="CQ188" s="132"/>
      <c r="CR188" s="132"/>
      <c r="CS188" s="132"/>
      <c r="CT188" s="132"/>
      <c r="CU188" s="132"/>
      <c r="CW188" s="131">
        <v>4</v>
      </c>
      <c r="CX188" s="134">
        <f t="shared" si="230"/>
        <v>0</v>
      </c>
      <c r="CZ188" s="136">
        <v>1.0289999999999999</v>
      </c>
      <c r="DA188" s="131">
        <f t="shared" si="204"/>
        <v>0</v>
      </c>
      <c r="DB188" s="131">
        <f t="shared" si="231"/>
        <v>0</v>
      </c>
    </row>
    <row r="189" spans="1:106" ht="18" customHeight="1">
      <c r="A189" s="158"/>
      <c r="B189" s="158"/>
      <c r="C189" s="180"/>
      <c r="D189" s="92"/>
      <c r="E189" s="1004"/>
      <c r="F189" s="92"/>
      <c r="G189" s="92"/>
      <c r="H189" s="789"/>
      <c r="J189" s="116"/>
      <c r="K189" s="125">
        <f>SUM(K162:K188)</f>
        <v>0</v>
      </c>
      <c r="L189" s="312"/>
      <c r="M189" s="312">
        <f>SUMPRODUCT($F$162:$F$188,M162:M188)</f>
        <v>0</v>
      </c>
      <c r="N189" s="312">
        <f t="shared" ref="N189:AC189" si="233">SUMPRODUCT($F$162:$F$188,N162:N188)</f>
        <v>0</v>
      </c>
      <c r="O189" s="312">
        <f t="shared" si="233"/>
        <v>0</v>
      </c>
      <c r="P189" s="312">
        <f t="shared" si="233"/>
        <v>0</v>
      </c>
      <c r="Q189" s="312">
        <f t="shared" si="233"/>
        <v>0</v>
      </c>
      <c r="R189" s="312">
        <f t="shared" si="233"/>
        <v>0</v>
      </c>
      <c r="S189" s="312">
        <f t="shared" si="233"/>
        <v>0</v>
      </c>
      <c r="T189" s="312">
        <f t="shared" si="233"/>
        <v>0</v>
      </c>
      <c r="U189" s="312">
        <f t="shared" si="233"/>
        <v>0</v>
      </c>
      <c r="V189" s="312">
        <f t="shared" si="233"/>
        <v>0</v>
      </c>
      <c r="W189" s="312">
        <f t="shared" si="233"/>
        <v>0</v>
      </c>
      <c r="X189" s="312">
        <f t="shared" si="233"/>
        <v>0</v>
      </c>
      <c r="Y189" s="312">
        <f t="shared" si="233"/>
        <v>0</v>
      </c>
      <c r="Z189" s="312">
        <f t="shared" si="233"/>
        <v>0</v>
      </c>
      <c r="AA189" s="312">
        <f t="shared" si="233"/>
        <v>0</v>
      </c>
      <c r="AB189" s="312">
        <f t="shared" si="233"/>
        <v>0</v>
      </c>
      <c r="AC189" s="312">
        <f t="shared" si="233"/>
        <v>0</v>
      </c>
      <c r="AD189" s="312">
        <f t="shared" si="198"/>
        <v>0</v>
      </c>
      <c r="AE189" s="678"/>
      <c r="AF189" s="312">
        <f>SUMPRODUCT($F$167:$F$188,AF167:AF188)</f>
        <v>0</v>
      </c>
      <c r="AG189" s="312">
        <f>SUMPRODUCT($F$167:$F$188,AG167:AG188)</f>
        <v>0</v>
      </c>
    </row>
    <row r="190" spans="1:106" ht="48.75" customHeight="1">
      <c r="A190" s="140" t="s">
        <v>0</v>
      </c>
      <c r="B190" s="140" t="s">
        <v>28839</v>
      </c>
      <c r="C190" s="140" t="s">
        <v>29181</v>
      </c>
      <c r="D190" s="154" t="s">
        <v>29181</v>
      </c>
      <c r="E190" s="1005"/>
      <c r="F190" s="115"/>
      <c r="G190" s="115"/>
      <c r="H190" s="789"/>
      <c r="J190" s="116"/>
      <c r="K190" s="117"/>
      <c r="L190" s="117"/>
      <c r="M190" s="117"/>
      <c r="N190" s="117"/>
      <c r="O190" s="117"/>
      <c r="P190" s="117"/>
      <c r="Q190" s="117"/>
      <c r="R190" s="117"/>
      <c r="S190" s="117"/>
      <c r="T190" s="117"/>
      <c r="U190" s="117"/>
      <c r="V190" s="117"/>
      <c r="W190" s="117"/>
      <c r="X190" s="117"/>
      <c r="Y190" s="301"/>
      <c r="Z190" s="68"/>
      <c r="AA190" s="301"/>
      <c r="AB190" s="68"/>
      <c r="AC190" s="68"/>
      <c r="AD190" s="68"/>
      <c r="AE190" s="68"/>
      <c r="AF190" s="68"/>
      <c r="AG190" s="301"/>
      <c r="BF190" s="200" t="s">
        <v>28778</v>
      </c>
      <c r="BG190" s="200" t="s">
        <v>28779</v>
      </c>
      <c r="BH190" s="200" t="s">
        <v>28780</v>
      </c>
      <c r="BI190" s="200" t="s">
        <v>28781</v>
      </c>
      <c r="BJ190" s="200" t="s">
        <v>28782</v>
      </c>
      <c r="BK190" s="200" t="s">
        <v>28783</v>
      </c>
      <c r="BL190" s="200" t="s">
        <v>28784</v>
      </c>
      <c r="BM190" s="159" t="s">
        <v>28778</v>
      </c>
      <c r="BN190" s="159" t="s">
        <v>28779</v>
      </c>
      <c r="BO190" s="159" t="s">
        <v>28780</v>
      </c>
      <c r="BP190" s="159" t="s">
        <v>28781</v>
      </c>
      <c r="BQ190" s="159" t="s">
        <v>28782</v>
      </c>
      <c r="BR190" s="159" t="s">
        <v>28783</v>
      </c>
      <c r="BS190" s="159" t="s">
        <v>28784</v>
      </c>
      <c r="BT190" s="200" t="s">
        <v>28787</v>
      </c>
      <c r="BU190" s="200" t="s">
        <v>28788</v>
      </c>
      <c r="BV190" s="200" t="s">
        <v>28789</v>
      </c>
      <c r="BW190" s="200" t="s">
        <v>28790</v>
      </c>
      <c r="BX190" s="200" t="s">
        <v>28791</v>
      </c>
      <c r="BY190" s="200" t="s">
        <v>28792</v>
      </c>
      <c r="BZ190" s="200" t="s">
        <v>28793</v>
      </c>
      <c r="CA190" s="200" t="s">
        <v>28794</v>
      </c>
      <c r="CB190" s="200" t="s">
        <v>28795</v>
      </c>
      <c r="CC190" s="200" t="s">
        <v>28796</v>
      </c>
      <c r="CD190" s="200" t="s">
        <v>28797</v>
      </c>
      <c r="CE190" s="200" t="s">
        <v>28798</v>
      </c>
      <c r="CF190" s="200" t="s">
        <v>28799</v>
      </c>
      <c r="CG190" s="200" t="s">
        <v>28800</v>
      </c>
      <c r="CH190" s="159" t="s">
        <v>28787</v>
      </c>
      <c r="CI190" s="159" t="s">
        <v>28788</v>
      </c>
      <c r="CJ190" s="159" t="s">
        <v>28789</v>
      </c>
      <c r="CK190" s="159" t="s">
        <v>28790</v>
      </c>
      <c r="CL190" s="159" t="s">
        <v>28791</v>
      </c>
      <c r="CM190" s="159" t="s">
        <v>28792</v>
      </c>
      <c r="CN190" s="159" t="s">
        <v>28793</v>
      </c>
      <c r="CO190" s="159" t="s">
        <v>28794</v>
      </c>
      <c r="CP190" s="159" t="s">
        <v>28795</v>
      </c>
      <c r="CQ190" s="159" t="s">
        <v>28796</v>
      </c>
      <c r="CR190" s="160" t="s">
        <v>28797</v>
      </c>
      <c r="CS190" s="159" t="s">
        <v>28866</v>
      </c>
      <c r="CT190" s="159" t="s">
        <v>28799</v>
      </c>
      <c r="CU190" s="159" t="s">
        <v>28800</v>
      </c>
      <c r="CW190" s="122" t="s">
        <v>28867</v>
      </c>
      <c r="CX190" s="122" t="s">
        <v>28868</v>
      </c>
      <c r="CY190" s="93"/>
      <c r="CZ190" s="122" t="s">
        <v>28869</v>
      </c>
      <c r="DA190" s="122" t="s">
        <v>28870</v>
      </c>
      <c r="DB190" s="122" t="s">
        <v>28871</v>
      </c>
    </row>
    <row r="191" spans="1:106" ht="18" customHeight="1">
      <c r="A191" s="142" t="s">
        <v>29182</v>
      </c>
      <c r="B191" s="142" t="s">
        <v>28000</v>
      </c>
      <c r="C191" s="123" t="s">
        <v>29181</v>
      </c>
      <c r="D191" s="153" t="s">
        <v>29183</v>
      </c>
      <c r="E191" s="1002" t="s">
        <v>28770</v>
      </c>
      <c r="F191" s="124">
        <v>5</v>
      </c>
      <c r="G191" s="124">
        <f t="shared" ref="G191:G226" si="234">SUM(M191:AD191)</f>
        <v>0</v>
      </c>
      <c r="H191" s="793">
        <v>150</v>
      </c>
      <c r="I191" s="481">
        <f t="shared" ref="I191:I229" si="235">$G$4</f>
        <v>0</v>
      </c>
      <c r="J191" s="125">
        <f t="shared" ref="J191:J229" si="236">H191*((1-I191))</f>
        <v>150</v>
      </c>
      <c r="K191" s="126">
        <f t="shared" ref="K191:K229" si="237">G191*J191</f>
        <v>0</v>
      </c>
      <c r="L191" s="282"/>
      <c r="M191" s="387"/>
      <c r="N191" s="272"/>
      <c r="O191" s="273"/>
      <c r="P191" s="274"/>
      <c r="Q191" s="275"/>
      <c r="R191" s="276"/>
      <c r="S191" s="277"/>
      <c r="T191" s="370"/>
      <c r="U191" s="278"/>
      <c r="V191" s="279"/>
      <c r="W191" s="280"/>
      <c r="X191" s="281"/>
      <c r="Y191" s="277"/>
      <c r="Z191" s="369"/>
      <c r="AA191" s="277">
        <f t="shared" si="197"/>
        <v>0</v>
      </c>
      <c r="AB191" s="272"/>
      <c r="AC191" s="282"/>
      <c r="AD191" s="280">
        <f t="shared" si="198"/>
        <v>0</v>
      </c>
      <c r="AE191" s="676"/>
      <c r="AF191" s="280"/>
      <c r="AG191" s="277"/>
      <c r="BF191" s="131">
        <f t="shared" ref="BF191:BF229" si="238">BM191*$G191</f>
        <v>0</v>
      </c>
      <c r="BG191" s="131">
        <f t="shared" ref="BG191:BG229" si="239">BN191*$G191</f>
        <v>0</v>
      </c>
      <c r="BH191" s="131">
        <f t="shared" ref="BH191:BH229" si="240">BO191*$G191</f>
        <v>0</v>
      </c>
      <c r="BI191" s="131">
        <f t="shared" ref="BI191:BI229" si="241">BP191*$G191</f>
        <v>0</v>
      </c>
      <c r="BJ191" s="131">
        <f t="shared" ref="BJ191:BJ229" si="242">BQ191*$G191</f>
        <v>0</v>
      </c>
      <c r="BK191" s="131">
        <f t="shared" ref="BK191:BK229" si="243">BR191*$G191</f>
        <v>0</v>
      </c>
      <c r="BL191" s="131">
        <f t="shared" ref="BL191:BL229" si="244">BS191*$G191</f>
        <v>0</v>
      </c>
      <c r="BM191" s="132"/>
      <c r="BN191" s="132"/>
      <c r="BO191" s="132"/>
      <c r="BP191" s="132">
        <v>5</v>
      </c>
      <c r="BQ191" s="132"/>
      <c r="BR191" s="132"/>
      <c r="BS191" s="132"/>
      <c r="BT191" s="131">
        <f t="shared" ref="BT191:BT229" si="245">CH191*$G191</f>
        <v>0</v>
      </c>
      <c r="BU191" s="131">
        <f t="shared" ref="BU191:BU229" si="246">CI191*$G191</f>
        <v>0</v>
      </c>
      <c r="BV191" s="131">
        <f t="shared" ref="BV191:BV229" si="247">CJ191*$G191</f>
        <v>0</v>
      </c>
      <c r="BW191" s="131">
        <f t="shared" ref="BW191:BW229" si="248">CK191*$G191</f>
        <v>0</v>
      </c>
      <c r="BX191" s="131">
        <f t="shared" ref="BX191:BX229" si="249">CL191*$G191</f>
        <v>0</v>
      </c>
      <c r="BY191" s="131">
        <f t="shared" ref="BY191:BY229" si="250">CM191*$G191</f>
        <v>0</v>
      </c>
      <c r="BZ191" s="131">
        <f t="shared" ref="BZ191:BZ229" si="251">CN191*$G191</f>
        <v>0</v>
      </c>
      <c r="CA191" s="131">
        <f t="shared" ref="CA191:CA229" si="252">CO191*$G191</f>
        <v>0</v>
      </c>
      <c r="CB191" s="131">
        <f t="shared" ref="CB191:CB229" si="253">CP191*$G191</f>
        <v>0</v>
      </c>
      <c r="CC191" s="131">
        <f t="shared" ref="CC191:CC229" si="254">CQ191*$G191</f>
        <v>0</v>
      </c>
      <c r="CD191" s="131">
        <f t="shared" ref="CD191:CD229" si="255">CR191*$G191</f>
        <v>0</v>
      </c>
      <c r="CE191" s="131">
        <f t="shared" ref="CE191:CE229" si="256">CS191*$G191</f>
        <v>0</v>
      </c>
      <c r="CF191" s="131">
        <f t="shared" ref="CF191:CF229" si="257">CT191*$G191</f>
        <v>0</v>
      </c>
      <c r="CG191" s="131">
        <f t="shared" ref="CG191:CG229" si="258">CU191*$G191</f>
        <v>0</v>
      </c>
      <c r="CH191" s="132"/>
      <c r="CI191" s="132"/>
      <c r="CJ191" s="132"/>
      <c r="CK191" s="132"/>
      <c r="CL191" s="132"/>
      <c r="CM191" s="132"/>
      <c r="CN191" s="132"/>
      <c r="CO191" s="132"/>
      <c r="CP191" s="132"/>
      <c r="CQ191" s="132"/>
      <c r="CR191" s="133"/>
      <c r="CS191" s="132"/>
      <c r="CT191" s="132"/>
      <c r="CU191" s="132"/>
      <c r="CW191" s="131">
        <v>20</v>
      </c>
      <c r="CX191" s="134">
        <f t="shared" ref="CX191:CX229" si="259">$G191*CW191</f>
        <v>0</v>
      </c>
      <c r="CZ191" s="136">
        <v>3.2189999999999999</v>
      </c>
      <c r="DA191" s="131">
        <f t="shared" ref="DA191:DA229" si="260">G191</f>
        <v>0</v>
      </c>
      <c r="DB191" s="131">
        <f t="shared" ref="DB191:DB229" si="261">CZ191*DA191</f>
        <v>0</v>
      </c>
    </row>
    <row r="192" spans="1:106" ht="18" customHeight="1">
      <c r="A192" s="142" t="s">
        <v>29184</v>
      </c>
      <c r="B192" s="142" t="s">
        <v>28001</v>
      </c>
      <c r="C192" s="123" t="s">
        <v>29181</v>
      </c>
      <c r="D192" s="153" t="s">
        <v>29185</v>
      </c>
      <c r="E192" s="1002" t="s">
        <v>28770</v>
      </c>
      <c r="F192" s="124">
        <v>10</v>
      </c>
      <c r="G192" s="124">
        <f t="shared" si="234"/>
        <v>0</v>
      </c>
      <c r="H192" s="793">
        <v>165</v>
      </c>
      <c r="I192" s="481">
        <f t="shared" si="235"/>
        <v>0</v>
      </c>
      <c r="J192" s="125">
        <f t="shared" si="236"/>
        <v>165</v>
      </c>
      <c r="K192" s="126">
        <f t="shared" si="237"/>
        <v>0</v>
      </c>
      <c r="L192" s="282"/>
      <c r="M192" s="387"/>
      <c r="N192" s="272"/>
      <c r="O192" s="273"/>
      <c r="P192" s="274"/>
      <c r="Q192" s="275"/>
      <c r="R192" s="276"/>
      <c r="S192" s="277"/>
      <c r="T192" s="370"/>
      <c r="U192" s="278"/>
      <c r="V192" s="279"/>
      <c r="W192" s="280"/>
      <c r="X192" s="281"/>
      <c r="Y192" s="277"/>
      <c r="Z192" s="369"/>
      <c r="AA192" s="277">
        <f t="shared" si="197"/>
        <v>0</v>
      </c>
      <c r="AB192" s="272"/>
      <c r="AC192" s="282"/>
      <c r="AD192" s="280">
        <f t="shared" si="198"/>
        <v>0</v>
      </c>
      <c r="AE192" s="676"/>
      <c r="AF192" s="280"/>
      <c r="AG192" s="277"/>
      <c r="BF192" s="131">
        <f t="shared" si="238"/>
        <v>0</v>
      </c>
      <c r="BG192" s="131">
        <f t="shared" si="239"/>
        <v>0</v>
      </c>
      <c r="BH192" s="131">
        <f t="shared" si="240"/>
        <v>0</v>
      </c>
      <c r="BI192" s="131">
        <f t="shared" si="241"/>
        <v>0</v>
      </c>
      <c r="BJ192" s="131">
        <f t="shared" si="242"/>
        <v>0</v>
      </c>
      <c r="BK192" s="131">
        <f t="shared" si="243"/>
        <v>0</v>
      </c>
      <c r="BL192" s="131">
        <f t="shared" si="244"/>
        <v>0</v>
      </c>
      <c r="BM192" s="132"/>
      <c r="BN192" s="132"/>
      <c r="BO192" s="132"/>
      <c r="BP192" s="132">
        <v>10</v>
      </c>
      <c r="BQ192" s="132"/>
      <c r="BR192" s="132"/>
      <c r="BS192" s="132"/>
      <c r="BT192" s="131">
        <f t="shared" si="245"/>
        <v>0</v>
      </c>
      <c r="BU192" s="131">
        <f t="shared" si="246"/>
        <v>0</v>
      </c>
      <c r="BV192" s="131">
        <f t="shared" si="247"/>
        <v>0</v>
      </c>
      <c r="BW192" s="131">
        <f t="shared" si="248"/>
        <v>0</v>
      </c>
      <c r="BX192" s="131">
        <f t="shared" si="249"/>
        <v>0</v>
      </c>
      <c r="BY192" s="131">
        <f t="shared" si="250"/>
        <v>0</v>
      </c>
      <c r="BZ192" s="131">
        <f t="shared" si="251"/>
        <v>0</v>
      </c>
      <c r="CA192" s="131">
        <f t="shared" si="252"/>
        <v>0</v>
      </c>
      <c r="CB192" s="131">
        <f t="shared" si="253"/>
        <v>0</v>
      </c>
      <c r="CC192" s="131">
        <f t="shared" si="254"/>
        <v>0</v>
      </c>
      <c r="CD192" s="131">
        <f t="shared" si="255"/>
        <v>0</v>
      </c>
      <c r="CE192" s="131">
        <f t="shared" si="256"/>
        <v>0</v>
      </c>
      <c r="CF192" s="131">
        <f t="shared" si="257"/>
        <v>0</v>
      </c>
      <c r="CG192" s="131">
        <f t="shared" si="258"/>
        <v>0</v>
      </c>
      <c r="CH192" s="132"/>
      <c r="CI192" s="132"/>
      <c r="CJ192" s="132"/>
      <c r="CK192" s="132"/>
      <c r="CL192" s="132"/>
      <c r="CM192" s="132"/>
      <c r="CN192" s="132"/>
      <c r="CO192" s="132"/>
      <c r="CP192" s="132"/>
      <c r="CQ192" s="132"/>
      <c r="CR192" s="133"/>
      <c r="CS192" s="132"/>
      <c r="CT192" s="132"/>
      <c r="CU192" s="132"/>
      <c r="CW192" s="131">
        <v>31</v>
      </c>
      <c r="CX192" s="134">
        <f t="shared" si="259"/>
        <v>0</v>
      </c>
      <c r="CZ192" s="136">
        <v>2.7480000000000002</v>
      </c>
      <c r="DA192" s="131">
        <f t="shared" si="260"/>
        <v>0</v>
      </c>
      <c r="DB192" s="131">
        <f t="shared" si="261"/>
        <v>0</v>
      </c>
    </row>
    <row r="193" spans="1:106" ht="18" customHeight="1">
      <c r="A193" s="142" t="s">
        <v>29186</v>
      </c>
      <c r="B193" s="142" t="s">
        <v>28002</v>
      </c>
      <c r="C193" s="123" t="s">
        <v>29181</v>
      </c>
      <c r="D193" s="153" t="s">
        <v>29187</v>
      </c>
      <c r="E193" s="1002" t="s">
        <v>28761</v>
      </c>
      <c r="F193" s="124">
        <v>5</v>
      </c>
      <c r="G193" s="124">
        <f t="shared" si="234"/>
        <v>0</v>
      </c>
      <c r="H193" s="793">
        <v>250</v>
      </c>
      <c r="I193" s="481">
        <f t="shared" si="235"/>
        <v>0</v>
      </c>
      <c r="J193" s="125">
        <f t="shared" si="236"/>
        <v>250</v>
      </c>
      <c r="K193" s="126">
        <f t="shared" si="237"/>
        <v>0</v>
      </c>
      <c r="L193" s="282"/>
      <c r="M193" s="387"/>
      <c r="N193" s="272"/>
      <c r="O193" s="273"/>
      <c r="P193" s="274"/>
      <c r="Q193" s="275"/>
      <c r="R193" s="276"/>
      <c r="S193" s="277"/>
      <c r="T193" s="370"/>
      <c r="U193" s="278"/>
      <c r="V193" s="279"/>
      <c r="W193" s="280"/>
      <c r="X193" s="281"/>
      <c r="Y193" s="277"/>
      <c r="Z193" s="369"/>
      <c r="AA193" s="277">
        <f t="shared" si="197"/>
        <v>0</v>
      </c>
      <c r="AB193" s="272"/>
      <c r="AC193" s="282"/>
      <c r="AD193" s="280">
        <f t="shared" si="198"/>
        <v>0</v>
      </c>
      <c r="AE193" s="676"/>
      <c r="AF193" s="280"/>
      <c r="AG193" s="277"/>
      <c r="BF193" s="131">
        <f t="shared" si="238"/>
        <v>0</v>
      </c>
      <c r="BG193" s="131">
        <f t="shared" si="239"/>
        <v>0</v>
      </c>
      <c r="BH193" s="131">
        <f t="shared" si="240"/>
        <v>0</v>
      </c>
      <c r="BI193" s="131">
        <f t="shared" si="241"/>
        <v>0</v>
      </c>
      <c r="BJ193" s="131">
        <f t="shared" si="242"/>
        <v>0</v>
      </c>
      <c r="BK193" s="131">
        <f t="shared" si="243"/>
        <v>0</v>
      </c>
      <c r="BL193" s="131">
        <f t="shared" si="244"/>
        <v>0</v>
      </c>
      <c r="BM193" s="132"/>
      <c r="BN193" s="132"/>
      <c r="BO193" s="132"/>
      <c r="BP193" s="132"/>
      <c r="BQ193" s="132">
        <v>5</v>
      </c>
      <c r="BR193" s="132"/>
      <c r="BS193" s="132"/>
      <c r="BT193" s="131">
        <f t="shared" si="245"/>
        <v>0</v>
      </c>
      <c r="BU193" s="131">
        <f t="shared" si="246"/>
        <v>0</v>
      </c>
      <c r="BV193" s="131">
        <f t="shared" si="247"/>
        <v>0</v>
      </c>
      <c r="BW193" s="131">
        <f t="shared" si="248"/>
        <v>0</v>
      </c>
      <c r="BX193" s="131">
        <f t="shared" si="249"/>
        <v>0</v>
      </c>
      <c r="BY193" s="131">
        <f t="shared" si="250"/>
        <v>0</v>
      </c>
      <c r="BZ193" s="131">
        <f t="shared" si="251"/>
        <v>0</v>
      </c>
      <c r="CA193" s="131">
        <f t="shared" si="252"/>
        <v>0</v>
      </c>
      <c r="CB193" s="131">
        <f t="shared" si="253"/>
        <v>0</v>
      </c>
      <c r="CC193" s="131">
        <f t="shared" si="254"/>
        <v>0</v>
      </c>
      <c r="CD193" s="131">
        <f t="shared" si="255"/>
        <v>0</v>
      </c>
      <c r="CE193" s="131">
        <f t="shared" si="256"/>
        <v>0</v>
      </c>
      <c r="CF193" s="131">
        <f t="shared" si="257"/>
        <v>0</v>
      </c>
      <c r="CG193" s="131">
        <f t="shared" si="258"/>
        <v>0</v>
      </c>
      <c r="CH193" s="132"/>
      <c r="CI193" s="132"/>
      <c r="CJ193" s="132"/>
      <c r="CK193" s="132"/>
      <c r="CL193" s="132"/>
      <c r="CM193" s="132">
        <v>4</v>
      </c>
      <c r="CN193" s="132">
        <v>1</v>
      </c>
      <c r="CO193" s="132"/>
      <c r="CP193" s="132"/>
      <c r="CQ193" s="132"/>
      <c r="CR193" s="133"/>
      <c r="CS193" s="132"/>
      <c r="CT193" s="132"/>
      <c r="CU193" s="132"/>
      <c r="CW193" s="131">
        <v>5</v>
      </c>
      <c r="CX193" s="134">
        <f t="shared" si="259"/>
        <v>0</v>
      </c>
      <c r="CZ193" s="136">
        <v>3.9550000000000001</v>
      </c>
      <c r="DA193" s="131">
        <f t="shared" si="260"/>
        <v>0</v>
      </c>
      <c r="DB193" s="131">
        <f t="shared" si="261"/>
        <v>0</v>
      </c>
    </row>
    <row r="194" spans="1:106" ht="18" customHeight="1">
      <c r="A194" s="142" t="s">
        <v>29188</v>
      </c>
      <c r="B194" s="142" t="s">
        <v>28003</v>
      </c>
      <c r="C194" s="123" t="s">
        <v>29181</v>
      </c>
      <c r="D194" s="153" t="s">
        <v>29189</v>
      </c>
      <c r="E194" s="1002" t="s">
        <v>28770</v>
      </c>
      <c r="F194" s="124">
        <v>1</v>
      </c>
      <c r="G194" s="124">
        <f t="shared" si="234"/>
        <v>0</v>
      </c>
      <c r="H194" s="793">
        <v>82</v>
      </c>
      <c r="I194" s="481">
        <f t="shared" si="235"/>
        <v>0</v>
      </c>
      <c r="J194" s="125">
        <f t="shared" si="236"/>
        <v>82</v>
      </c>
      <c r="K194" s="126">
        <f t="shared" si="237"/>
        <v>0</v>
      </c>
      <c r="L194" s="282"/>
      <c r="M194" s="387"/>
      <c r="N194" s="272"/>
      <c r="O194" s="273"/>
      <c r="P194" s="274"/>
      <c r="Q194" s="275"/>
      <c r="R194" s="276"/>
      <c r="S194" s="277"/>
      <c r="T194" s="370"/>
      <c r="U194" s="278"/>
      <c r="V194" s="279"/>
      <c r="W194" s="280"/>
      <c r="X194" s="281"/>
      <c r="Y194" s="277"/>
      <c r="Z194" s="369"/>
      <c r="AA194" s="277">
        <f t="shared" si="197"/>
        <v>0</v>
      </c>
      <c r="AB194" s="272"/>
      <c r="AC194" s="282"/>
      <c r="AD194" s="280">
        <f t="shared" si="198"/>
        <v>0</v>
      </c>
      <c r="AE194" s="676"/>
      <c r="AF194" s="280"/>
      <c r="AG194" s="277"/>
      <c r="BF194" s="131">
        <f t="shared" si="238"/>
        <v>0</v>
      </c>
      <c r="BG194" s="131">
        <f t="shared" si="239"/>
        <v>0</v>
      </c>
      <c r="BH194" s="131">
        <f t="shared" si="240"/>
        <v>0</v>
      </c>
      <c r="BI194" s="131">
        <f t="shared" si="241"/>
        <v>0</v>
      </c>
      <c r="BJ194" s="131">
        <f t="shared" si="242"/>
        <v>0</v>
      </c>
      <c r="BK194" s="131">
        <f t="shared" si="243"/>
        <v>0</v>
      </c>
      <c r="BL194" s="131">
        <f t="shared" si="244"/>
        <v>0</v>
      </c>
      <c r="BM194" s="132"/>
      <c r="BN194" s="132"/>
      <c r="BO194" s="132"/>
      <c r="BP194" s="132"/>
      <c r="BQ194" s="132"/>
      <c r="BR194" s="132"/>
      <c r="BS194" s="132">
        <v>1</v>
      </c>
      <c r="BT194" s="131">
        <f t="shared" si="245"/>
        <v>0</v>
      </c>
      <c r="BU194" s="131">
        <f t="shared" si="246"/>
        <v>0</v>
      </c>
      <c r="BV194" s="131">
        <f t="shared" si="247"/>
        <v>0</v>
      </c>
      <c r="BW194" s="131">
        <f t="shared" si="248"/>
        <v>0</v>
      </c>
      <c r="BX194" s="131">
        <f t="shared" si="249"/>
        <v>0</v>
      </c>
      <c r="BY194" s="131">
        <f t="shared" si="250"/>
        <v>0</v>
      </c>
      <c r="BZ194" s="131">
        <f t="shared" si="251"/>
        <v>0</v>
      </c>
      <c r="CA194" s="131">
        <f t="shared" si="252"/>
        <v>0</v>
      </c>
      <c r="CB194" s="131">
        <f t="shared" si="253"/>
        <v>0</v>
      </c>
      <c r="CC194" s="131">
        <f t="shared" si="254"/>
        <v>0</v>
      </c>
      <c r="CD194" s="131">
        <f t="shared" si="255"/>
        <v>0</v>
      </c>
      <c r="CE194" s="131">
        <f t="shared" si="256"/>
        <v>0</v>
      </c>
      <c r="CF194" s="131">
        <f t="shared" si="257"/>
        <v>0</v>
      </c>
      <c r="CG194" s="131">
        <f t="shared" si="258"/>
        <v>0</v>
      </c>
      <c r="CH194" s="132"/>
      <c r="CI194" s="132"/>
      <c r="CJ194" s="132"/>
      <c r="CK194" s="132"/>
      <c r="CL194" s="132"/>
      <c r="CM194" s="132"/>
      <c r="CN194" s="132"/>
      <c r="CO194" s="132"/>
      <c r="CP194" s="132">
        <v>1</v>
      </c>
      <c r="CQ194" s="132"/>
      <c r="CR194" s="133"/>
      <c r="CS194" s="132"/>
      <c r="CT194" s="132"/>
      <c r="CU194" s="132"/>
      <c r="CW194" s="131">
        <v>1</v>
      </c>
      <c r="CX194" s="134">
        <f t="shared" si="259"/>
        <v>0</v>
      </c>
      <c r="CZ194" s="136">
        <v>1.27</v>
      </c>
      <c r="DA194" s="131">
        <f t="shared" si="260"/>
        <v>0</v>
      </c>
      <c r="DB194" s="131">
        <f t="shared" si="261"/>
        <v>0</v>
      </c>
    </row>
    <row r="195" spans="1:106" ht="18" customHeight="1">
      <c r="A195" s="142" t="s">
        <v>29190</v>
      </c>
      <c r="B195" s="142" t="s">
        <v>28004</v>
      </c>
      <c r="C195" s="123" t="s">
        <v>29181</v>
      </c>
      <c r="D195" s="153" t="s">
        <v>29191</v>
      </c>
      <c r="E195" s="1002" t="s">
        <v>28763</v>
      </c>
      <c r="F195" s="124">
        <v>10</v>
      </c>
      <c r="G195" s="124">
        <f t="shared" si="234"/>
        <v>0</v>
      </c>
      <c r="H195" s="793">
        <v>250</v>
      </c>
      <c r="I195" s="481">
        <f t="shared" si="235"/>
        <v>0</v>
      </c>
      <c r="J195" s="125">
        <f t="shared" si="236"/>
        <v>250</v>
      </c>
      <c r="K195" s="126">
        <f t="shared" si="237"/>
        <v>0</v>
      </c>
      <c r="L195" s="282"/>
      <c r="M195" s="387"/>
      <c r="N195" s="272"/>
      <c r="O195" s="273"/>
      <c r="P195" s="274"/>
      <c r="Q195" s="275"/>
      <c r="R195" s="276"/>
      <c r="S195" s="277"/>
      <c r="T195" s="370"/>
      <c r="U195" s="278"/>
      <c r="V195" s="279"/>
      <c r="W195" s="280"/>
      <c r="X195" s="281"/>
      <c r="Y195" s="277"/>
      <c r="Z195" s="369"/>
      <c r="AA195" s="277">
        <f t="shared" si="197"/>
        <v>0</v>
      </c>
      <c r="AB195" s="272"/>
      <c r="AC195" s="282"/>
      <c r="AD195" s="280">
        <f t="shared" si="198"/>
        <v>0</v>
      </c>
      <c r="AE195" s="676"/>
      <c r="AF195" s="280"/>
      <c r="AG195" s="277"/>
      <c r="BF195" s="131">
        <f t="shared" si="238"/>
        <v>0</v>
      </c>
      <c r="BG195" s="131">
        <f t="shared" si="239"/>
        <v>0</v>
      </c>
      <c r="BH195" s="131">
        <f t="shared" si="240"/>
        <v>0</v>
      </c>
      <c r="BI195" s="131">
        <f t="shared" si="241"/>
        <v>0</v>
      </c>
      <c r="BJ195" s="131">
        <f t="shared" si="242"/>
        <v>0</v>
      </c>
      <c r="BK195" s="131">
        <f t="shared" si="243"/>
        <v>0</v>
      </c>
      <c r="BL195" s="131">
        <f t="shared" si="244"/>
        <v>0</v>
      </c>
      <c r="BM195" s="132"/>
      <c r="BN195" s="132"/>
      <c r="BO195" s="132"/>
      <c r="BP195" s="132">
        <v>10</v>
      </c>
      <c r="BQ195" s="132"/>
      <c r="BR195" s="132"/>
      <c r="BS195" s="132"/>
      <c r="BT195" s="131">
        <f t="shared" si="245"/>
        <v>0</v>
      </c>
      <c r="BU195" s="131">
        <f t="shared" si="246"/>
        <v>0</v>
      </c>
      <c r="BV195" s="131">
        <f t="shared" si="247"/>
        <v>0</v>
      </c>
      <c r="BW195" s="131">
        <f t="shared" si="248"/>
        <v>0</v>
      </c>
      <c r="BX195" s="131">
        <f t="shared" si="249"/>
        <v>0</v>
      </c>
      <c r="BY195" s="131">
        <f t="shared" si="250"/>
        <v>0</v>
      </c>
      <c r="BZ195" s="131">
        <f t="shared" si="251"/>
        <v>0</v>
      </c>
      <c r="CA195" s="131">
        <f t="shared" si="252"/>
        <v>0</v>
      </c>
      <c r="CB195" s="131">
        <f t="shared" si="253"/>
        <v>0</v>
      </c>
      <c r="CC195" s="131">
        <f t="shared" si="254"/>
        <v>0</v>
      </c>
      <c r="CD195" s="131">
        <f t="shared" si="255"/>
        <v>0</v>
      </c>
      <c r="CE195" s="131">
        <f t="shared" si="256"/>
        <v>0</v>
      </c>
      <c r="CF195" s="131">
        <f t="shared" si="257"/>
        <v>0</v>
      </c>
      <c r="CG195" s="131">
        <f t="shared" si="258"/>
        <v>0</v>
      </c>
      <c r="CH195" s="132"/>
      <c r="CI195" s="132">
        <v>3</v>
      </c>
      <c r="CJ195" s="132">
        <v>5</v>
      </c>
      <c r="CK195" s="132">
        <v>2</v>
      </c>
      <c r="CL195" s="132"/>
      <c r="CM195" s="132"/>
      <c r="CN195" s="132"/>
      <c r="CO195" s="132"/>
      <c r="CP195" s="132"/>
      <c r="CQ195" s="132"/>
      <c r="CR195" s="133"/>
      <c r="CS195" s="132"/>
      <c r="CT195" s="132"/>
      <c r="CU195" s="132"/>
      <c r="CW195" s="131">
        <v>31</v>
      </c>
      <c r="CX195" s="134">
        <f t="shared" si="259"/>
        <v>0</v>
      </c>
      <c r="CZ195" s="136">
        <v>4.5999999999999996</v>
      </c>
      <c r="DA195" s="131">
        <f t="shared" si="260"/>
        <v>0</v>
      </c>
      <c r="DB195" s="131">
        <f t="shared" si="261"/>
        <v>0</v>
      </c>
    </row>
    <row r="196" spans="1:106" ht="18" customHeight="1">
      <c r="A196" s="142" t="s">
        <v>29192</v>
      </c>
      <c r="B196" s="142" t="s">
        <v>28005</v>
      </c>
      <c r="C196" s="123" t="s">
        <v>29181</v>
      </c>
      <c r="D196" s="153" t="s">
        <v>29193</v>
      </c>
      <c r="E196" s="1002" t="s">
        <v>28763</v>
      </c>
      <c r="F196" s="124">
        <v>5</v>
      </c>
      <c r="G196" s="124">
        <f t="shared" si="234"/>
        <v>0</v>
      </c>
      <c r="H196" s="793">
        <v>210</v>
      </c>
      <c r="I196" s="481">
        <f t="shared" si="235"/>
        <v>0</v>
      </c>
      <c r="J196" s="125">
        <f t="shared" si="236"/>
        <v>210</v>
      </c>
      <c r="K196" s="126">
        <f t="shared" si="237"/>
        <v>0</v>
      </c>
      <c r="L196" s="282"/>
      <c r="M196" s="387"/>
      <c r="N196" s="272"/>
      <c r="O196" s="273"/>
      <c r="P196" s="274"/>
      <c r="Q196" s="275"/>
      <c r="R196" s="276"/>
      <c r="S196" s="277"/>
      <c r="T196" s="370"/>
      <c r="U196" s="278"/>
      <c r="V196" s="279"/>
      <c r="W196" s="280"/>
      <c r="X196" s="281"/>
      <c r="Y196" s="277"/>
      <c r="Z196" s="369"/>
      <c r="AA196" s="277">
        <f t="shared" si="197"/>
        <v>0</v>
      </c>
      <c r="AB196" s="272"/>
      <c r="AC196" s="282"/>
      <c r="AD196" s="280">
        <f t="shared" si="198"/>
        <v>0</v>
      </c>
      <c r="AE196" s="676"/>
      <c r="AF196" s="280"/>
      <c r="AG196" s="277"/>
      <c r="BF196" s="131">
        <f t="shared" si="238"/>
        <v>0</v>
      </c>
      <c r="BG196" s="131">
        <f t="shared" si="239"/>
        <v>0</v>
      </c>
      <c r="BH196" s="131">
        <f t="shared" si="240"/>
        <v>0</v>
      </c>
      <c r="BI196" s="131">
        <f t="shared" si="241"/>
        <v>0</v>
      </c>
      <c r="BJ196" s="131">
        <f t="shared" si="242"/>
        <v>0</v>
      </c>
      <c r="BK196" s="131">
        <f t="shared" si="243"/>
        <v>0</v>
      </c>
      <c r="BL196" s="131">
        <f t="shared" si="244"/>
        <v>0</v>
      </c>
      <c r="BM196" s="132"/>
      <c r="BN196" s="132"/>
      <c r="BO196" s="132"/>
      <c r="BP196" s="132"/>
      <c r="BQ196" s="132"/>
      <c r="BR196" s="132">
        <v>5</v>
      </c>
      <c r="BS196" s="132"/>
      <c r="BT196" s="131">
        <f t="shared" si="245"/>
        <v>0</v>
      </c>
      <c r="BU196" s="131">
        <f t="shared" si="246"/>
        <v>0</v>
      </c>
      <c r="BV196" s="131">
        <f t="shared" si="247"/>
        <v>0</v>
      </c>
      <c r="BW196" s="131">
        <f t="shared" si="248"/>
        <v>0</v>
      </c>
      <c r="BX196" s="131">
        <f t="shared" si="249"/>
        <v>0</v>
      </c>
      <c r="BY196" s="131">
        <f t="shared" si="250"/>
        <v>0</v>
      </c>
      <c r="BZ196" s="131">
        <f t="shared" si="251"/>
        <v>0</v>
      </c>
      <c r="CA196" s="131">
        <f t="shared" si="252"/>
        <v>0</v>
      </c>
      <c r="CB196" s="131">
        <f t="shared" si="253"/>
        <v>0</v>
      </c>
      <c r="CC196" s="131">
        <f t="shared" si="254"/>
        <v>0</v>
      </c>
      <c r="CD196" s="131">
        <f t="shared" si="255"/>
        <v>0</v>
      </c>
      <c r="CE196" s="131">
        <f t="shared" si="256"/>
        <v>0</v>
      </c>
      <c r="CF196" s="131">
        <f t="shared" si="257"/>
        <v>0</v>
      </c>
      <c r="CG196" s="131">
        <f t="shared" si="258"/>
        <v>0</v>
      </c>
      <c r="CH196" s="132"/>
      <c r="CI196" s="132"/>
      <c r="CJ196" s="132">
        <v>2</v>
      </c>
      <c r="CK196" s="132">
        <v>2</v>
      </c>
      <c r="CL196" s="132">
        <v>1</v>
      </c>
      <c r="CM196" s="132"/>
      <c r="CN196" s="132"/>
      <c r="CO196" s="132"/>
      <c r="CP196" s="132"/>
      <c r="CQ196" s="132"/>
      <c r="CR196" s="133"/>
      <c r="CS196" s="132"/>
      <c r="CT196" s="132"/>
      <c r="CU196" s="132"/>
      <c r="CW196" s="131">
        <v>18</v>
      </c>
      <c r="CX196" s="134">
        <f t="shared" si="259"/>
        <v>0</v>
      </c>
      <c r="CZ196" s="136">
        <v>3.3679999999999999</v>
      </c>
      <c r="DA196" s="131">
        <f t="shared" si="260"/>
        <v>0</v>
      </c>
      <c r="DB196" s="131">
        <f t="shared" si="261"/>
        <v>0</v>
      </c>
    </row>
    <row r="197" spans="1:106" ht="18" customHeight="1">
      <c r="A197" s="142" t="s">
        <v>29194</v>
      </c>
      <c r="B197" s="142" t="s">
        <v>28006</v>
      </c>
      <c r="C197" s="123" t="s">
        <v>29181</v>
      </c>
      <c r="D197" s="153" t="s">
        <v>29195</v>
      </c>
      <c r="E197" s="1002" t="s">
        <v>28761</v>
      </c>
      <c r="F197" s="124">
        <v>1</v>
      </c>
      <c r="G197" s="124">
        <f t="shared" si="234"/>
        <v>0</v>
      </c>
      <c r="H197" s="793">
        <v>140</v>
      </c>
      <c r="I197" s="481">
        <f t="shared" si="235"/>
        <v>0</v>
      </c>
      <c r="J197" s="125">
        <f t="shared" si="236"/>
        <v>140</v>
      </c>
      <c r="K197" s="126">
        <f t="shared" si="237"/>
        <v>0</v>
      </c>
      <c r="L197" s="282"/>
      <c r="M197" s="387"/>
      <c r="N197" s="272"/>
      <c r="O197" s="273"/>
      <c r="P197" s="274"/>
      <c r="Q197" s="275"/>
      <c r="R197" s="276"/>
      <c r="S197" s="277"/>
      <c r="T197" s="370"/>
      <c r="U197" s="278"/>
      <c r="V197" s="279"/>
      <c r="W197" s="280"/>
      <c r="X197" s="281"/>
      <c r="Y197" s="277"/>
      <c r="Z197" s="369"/>
      <c r="AA197" s="277">
        <f t="shared" si="197"/>
        <v>0</v>
      </c>
      <c r="AB197" s="272"/>
      <c r="AC197" s="282"/>
      <c r="AD197" s="280">
        <f t="shared" si="198"/>
        <v>0</v>
      </c>
      <c r="AE197" s="676"/>
      <c r="AF197" s="280"/>
      <c r="AG197" s="277"/>
      <c r="AH197" s="420"/>
      <c r="AJ197" s="303">
        <f>M202</f>
        <v>0</v>
      </c>
      <c r="AK197" s="272"/>
      <c r="AL197" s="304">
        <f>O202</f>
        <v>0</v>
      </c>
      <c r="AM197" s="305">
        <f>P202</f>
        <v>0</v>
      </c>
      <c r="AN197" s="275"/>
      <c r="AO197" s="347">
        <f>R202</f>
        <v>0</v>
      </c>
      <c r="AP197" s="331">
        <f>S202</f>
        <v>0</v>
      </c>
      <c r="AQ197" s="306">
        <f>T202</f>
        <v>0</v>
      </c>
      <c r="AR197" s="307">
        <f>U202</f>
        <v>0</v>
      </c>
      <c r="AS197" s="279"/>
      <c r="AT197" s="308">
        <f>W202</f>
        <v>0</v>
      </c>
      <c r="AU197" s="309">
        <f>X202</f>
        <v>0</v>
      </c>
      <c r="AV197" s="331"/>
      <c r="AW197" s="332">
        <f>Z202</f>
        <v>0</v>
      </c>
      <c r="AX197" s="331">
        <f>AA202</f>
        <v>0</v>
      </c>
      <c r="AY197" s="310">
        <f>AB202</f>
        <v>0</v>
      </c>
      <c r="AZ197" s="311">
        <f>AC202</f>
        <v>0</v>
      </c>
      <c r="BA197" s="308">
        <f>AD202</f>
        <v>0</v>
      </c>
      <c r="BF197" s="131">
        <f t="shared" si="238"/>
        <v>0</v>
      </c>
      <c r="BG197" s="131">
        <f t="shared" si="239"/>
        <v>0</v>
      </c>
      <c r="BH197" s="131">
        <f t="shared" si="240"/>
        <v>0</v>
      </c>
      <c r="BI197" s="131">
        <f t="shared" si="241"/>
        <v>0</v>
      </c>
      <c r="BJ197" s="131">
        <f t="shared" si="242"/>
        <v>0</v>
      </c>
      <c r="BK197" s="131">
        <f t="shared" si="243"/>
        <v>0</v>
      </c>
      <c r="BL197" s="131">
        <f t="shared" si="244"/>
        <v>0</v>
      </c>
      <c r="BM197" s="132"/>
      <c r="BN197" s="132"/>
      <c r="BO197" s="132"/>
      <c r="BP197" s="132"/>
      <c r="BQ197" s="132"/>
      <c r="BR197" s="132">
        <v>1</v>
      </c>
      <c r="BS197" s="132"/>
      <c r="BT197" s="131">
        <f t="shared" si="245"/>
        <v>0</v>
      </c>
      <c r="BU197" s="131">
        <f t="shared" si="246"/>
        <v>0</v>
      </c>
      <c r="BV197" s="131">
        <f t="shared" si="247"/>
        <v>0</v>
      </c>
      <c r="BW197" s="131">
        <f t="shared" si="248"/>
        <v>0</v>
      </c>
      <c r="BX197" s="131">
        <f t="shared" si="249"/>
        <v>0</v>
      </c>
      <c r="BY197" s="131">
        <f t="shared" si="250"/>
        <v>0</v>
      </c>
      <c r="BZ197" s="131">
        <f t="shared" si="251"/>
        <v>0</v>
      </c>
      <c r="CA197" s="131">
        <f t="shared" si="252"/>
        <v>0</v>
      </c>
      <c r="CB197" s="131">
        <f t="shared" si="253"/>
        <v>0</v>
      </c>
      <c r="CC197" s="131">
        <f t="shared" si="254"/>
        <v>0</v>
      </c>
      <c r="CD197" s="131">
        <f t="shared" si="255"/>
        <v>0</v>
      </c>
      <c r="CE197" s="131">
        <f t="shared" si="256"/>
        <v>0</v>
      </c>
      <c r="CF197" s="131">
        <f t="shared" si="257"/>
        <v>0</v>
      </c>
      <c r="CG197" s="131">
        <f t="shared" si="258"/>
        <v>0</v>
      </c>
      <c r="CH197" s="132"/>
      <c r="CI197" s="132"/>
      <c r="CJ197" s="132"/>
      <c r="CK197" s="132"/>
      <c r="CL197" s="132"/>
      <c r="CM197" s="132"/>
      <c r="CN197" s="132"/>
      <c r="CO197" s="132"/>
      <c r="CP197" s="132">
        <v>1</v>
      </c>
      <c r="CQ197" s="132"/>
      <c r="CR197" s="133"/>
      <c r="CS197" s="132"/>
      <c r="CT197" s="132"/>
      <c r="CU197" s="132"/>
      <c r="CW197" s="131">
        <v>5</v>
      </c>
      <c r="CX197" s="134">
        <f t="shared" si="259"/>
        <v>0</v>
      </c>
      <c r="CZ197" s="136">
        <v>2.1640000000000001</v>
      </c>
      <c r="DA197" s="131">
        <f t="shared" si="260"/>
        <v>0</v>
      </c>
      <c r="DB197" s="131">
        <f t="shared" si="261"/>
        <v>0</v>
      </c>
    </row>
    <row r="198" spans="1:106" ht="18" customHeight="1">
      <c r="A198" s="142" t="s">
        <v>29196</v>
      </c>
      <c r="B198" s="142" t="s">
        <v>28007</v>
      </c>
      <c r="C198" s="123" t="s">
        <v>29181</v>
      </c>
      <c r="D198" s="153" t="s">
        <v>29197</v>
      </c>
      <c r="E198" s="1002" t="s">
        <v>28761</v>
      </c>
      <c r="F198" s="124">
        <v>1</v>
      </c>
      <c r="G198" s="124">
        <f t="shared" si="234"/>
        <v>0</v>
      </c>
      <c r="H198" s="793">
        <v>140</v>
      </c>
      <c r="I198" s="481">
        <f t="shared" si="235"/>
        <v>0</v>
      </c>
      <c r="J198" s="125">
        <f t="shared" si="236"/>
        <v>140</v>
      </c>
      <c r="K198" s="126">
        <f t="shared" si="237"/>
        <v>0</v>
      </c>
      <c r="L198" s="282"/>
      <c r="M198" s="387"/>
      <c r="N198" s="272"/>
      <c r="O198" s="273"/>
      <c r="P198" s="274"/>
      <c r="Q198" s="275"/>
      <c r="R198" s="276"/>
      <c r="S198" s="277"/>
      <c r="T198" s="370"/>
      <c r="U198" s="278"/>
      <c r="V198" s="279"/>
      <c r="W198" s="280"/>
      <c r="X198" s="281"/>
      <c r="Y198" s="277"/>
      <c r="Z198" s="369"/>
      <c r="AA198" s="277">
        <f t="shared" si="197"/>
        <v>0</v>
      </c>
      <c r="AB198" s="272"/>
      <c r="AC198" s="282"/>
      <c r="AD198" s="280">
        <f t="shared" si="198"/>
        <v>0</v>
      </c>
      <c r="AE198" s="676"/>
      <c r="AF198" s="280"/>
      <c r="AG198" s="277"/>
      <c r="AH198" s="420"/>
      <c r="AJ198" s="303">
        <f>AJ197</f>
        <v>0</v>
      </c>
      <c r="AK198" s="272"/>
      <c r="AL198" s="304">
        <f t="shared" ref="AL198:AZ201" si="262">AL197</f>
        <v>0</v>
      </c>
      <c r="AM198" s="305">
        <f t="shared" si="262"/>
        <v>0</v>
      </c>
      <c r="AN198" s="275"/>
      <c r="AO198" s="347">
        <f t="shared" si="262"/>
        <v>0</v>
      </c>
      <c r="AP198" s="331">
        <f t="shared" si="262"/>
        <v>0</v>
      </c>
      <c r="AQ198" s="306">
        <f t="shared" si="262"/>
        <v>0</v>
      </c>
      <c r="AR198" s="307">
        <f t="shared" si="262"/>
        <v>0</v>
      </c>
      <c r="AS198" s="279"/>
      <c r="AT198" s="308">
        <f t="shared" si="262"/>
        <v>0</v>
      </c>
      <c r="AU198" s="309">
        <f t="shared" si="262"/>
        <v>0</v>
      </c>
      <c r="AV198" s="331"/>
      <c r="AW198" s="332">
        <f t="shared" si="262"/>
        <v>0</v>
      </c>
      <c r="AX198" s="331">
        <f>AX197</f>
        <v>0</v>
      </c>
      <c r="AY198" s="310">
        <f t="shared" si="262"/>
        <v>0</v>
      </c>
      <c r="AZ198" s="311">
        <f t="shared" si="262"/>
        <v>0</v>
      </c>
      <c r="BA198" s="308">
        <f t="shared" ref="BA198:BA201" si="263">BA197</f>
        <v>0</v>
      </c>
      <c r="BF198" s="131">
        <f t="shared" si="238"/>
        <v>0</v>
      </c>
      <c r="BG198" s="131">
        <f t="shared" si="239"/>
        <v>0</v>
      </c>
      <c r="BH198" s="131">
        <f t="shared" si="240"/>
        <v>0</v>
      </c>
      <c r="BI198" s="131">
        <f t="shared" si="241"/>
        <v>0</v>
      </c>
      <c r="BJ198" s="131">
        <f t="shared" si="242"/>
        <v>0</v>
      </c>
      <c r="BK198" s="131">
        <f t="shared" si="243"/>
        <v>0</v>
      </c>
      <c r="BL198" s="131">
        <f t="shared" si="244"/>
        <v>0</v>
      </c>
      <c r="BM198" s="132"/>
      <c r="BN198" s="132"/>
      <c r="BO198" s="132"/>
      <c r="BP198" s="132"/>
      <c r="BQ198" s="132"/>
      <c r="BR198" s="132">
        <v>1</v>
      </c>
      <c r="BS198" s="132"/>
      <c r="BT198" s="131">
        <f t="shared" si="245"/>
        <v>0</v>
      </c>
      <c r="BU198" s="131">
        <f t="shared" si="246"/>
        <v>0</v>
      </c>
      <c r="BV198" s="131">
        <f t="shared" si="247"/>
        <v>0</v>
      </c>
      <c r="BW198" s="131">
        <f t="shared" si="248"/>
        <v>0</v>
      </c>
      <c r="BX198" s="131">
        <f t="shared" si="249"/>
        <v>0</v>
      </c>
      <c r="BY198" s="131">
        <f t="shared" si="250"/>
        <v>0</v>
      </c>
      <c r="BZ198" s="131">
        <f t="shared" si="251"/>
        <v>0</v>
      </c>
      <c r="CA198" s="131">
        <f t="shared" si="252"/>
        <v>0</v>
      </c>
      <c r="CB198" s="131">
        <f t="shared" si="253"/>
        <v>0</v>
      </c>
      <c r="CC198" s="131">
        <f t="shared" si="254"/>
        <v>0</v>
      </c>
      <c r="CD198" s="131">
        <f t="shared" si="255"/>
        <v>0</v>
      </c>
      <c r="CE198" s="131">
        <f t="shared" si="256"/>
        <v>0</v>
      </c>
      <c r="CF198" s="131">
        <f t="shared" si="257"/>
        <v>0</v>
      </c>
      <c r="CG198" s="131">
        <f t="shared" si="258"/>
        <v>0</v>
      </c>
      <c r="CH198" s="132"/>
      <c r="CI198" s="132"/>
      <c r="CJ198" s="132"/>
      <c r="CK198" s="132"/>
      <c r="CL198" s="132"/>
      <c r="CM198" s="132"/>
      <c r="CN198" s="132"/>
      <c r="CO198" s="132"/>
      <c r="CP198" s="132">
        <v>1</v>
      </c>
      <c r="CQ198" s="132"/>
      <c r="CR198" s="133"/>
      <c r="CS198" s="132"/>
      <c r="CT198" s="132"/>
      <c r="CU198" s="132"/>
      <c r="CW198" s="131">
        <v>6</v>
      </c>
      <c r="CX198" s="134">
        <f t="shared" si="259"/>
        <v>0</v>
      </c>
      <c r="CZ198" s="136">
        <v>2.3170000000000002</v>
      </c>
      <c r="DA198" s="131">
        <f t="shared" si="260"/>
        <v>0</v>
      </c>
      <c r="DB198" s="131">
        <f t="shared" si="261"/>
        <v>0</v>
      </c>
    </row>
    <row r="199" spans="1:106" ht="18" customHeight="1">
      <c r="A199" s="142" t="s">
        <v>29198</v>
      </c>
      <c r="B199" s="142" t="s">
        <v>28008</v>
      </c>
      <c r="C199" s="123" t="s">
        <v>29181</v>
      </c>
      <c r="D199" s="153" t="s">
        <v>29199</v>
      </c>
      <c r="E199" s="1002" t="s">
        <v>28761</v>
      </c>
      <c r="F199" s="124">
        <v>1</v>
      </c>
      <c r="G199" s="124">
        <f t="shared" si="234"/>
        <v>0</v>
      </c>
      <c r="H199" s="793">
        <v>125</v>
      </c>
      <c r="I199" s="481">
        <f t="shared" si="235"/>
        <v>0</v>
      </c>
      <c r="J199" s="125">
        <f t="shared" si="236"/>
        <v>125</v>
      </c>
      <c r="K199" s="126">
        <f t="shared" si="237"/>
        <v>0</v>
      </c>
      <c r="L199" s="282"/>
      <c r="M199" s="387"/>
      <c r="N199" s="272"/>
      <c r="O199" s="273"/>
      <c r="P199" s="274"/>
      <c r="Q199" s="275"/>
      <c r="R199" s="276"/>
      <c r="S199" s="277"/>
      <c r="T199" s="370"/>
      <c r="U199" s="278"/>
      <c r="V199" s="279"/>
      <c r="W199" s="280"/>
      <c r="X199" s="281"/>
      <c r="Y199" s="277"/>
      <c r="Z199" s="369"/>
      <c r="AA199" s="277">
        <f t="shared" si="197"/>
        <v>0</v>
      </c>
      <c r="AB199" s="272"/>
      <c r="AC199" s="282"/>
      <c r="AD199" s="280">
        <f t="shared" si="198"/>
        <v>0</v>
      </c>
      <c r="AE199" s="676"/>
      <c r="AF199" s="280"/>
      <c r="AG199" s="277"/>
      <c r="AH199" s="420"/>
      <c r="AJ199" s="303">
        <f>AJ198</f>
        <v>0</v>
      </c>
      <c r="AK199" s="272"/>
      <c r="AL199" s="304">
        <f t="shared" si="262"/>
        <v>0</v>
      </c>
      <c r="AM199" s="305">
        <f t="shared" si="262"/>
        <v>0</v>
      </c>
      <c r="AN199" s="275"/>
      <c r="AO199" s="347">
        <f t="shared" si="262"/>
        <v>0</v>
      </c>
      <c r="AP199" s="331">
        <f t="shared" si="262"/>
        <v>0</v>
      </c>
      <c r="AQ199" s="306">
        <f t="shared" si="262"/>
        <v>0</v>
      </c>
      <c r="AR199" s="307">
        <f t="shared" si="262"/>
        <v>0</v>
      </c>
      <c r="AS199" s="279"/>
      <c r="AT199" s="308">
        <f t="shared" si="262"/>
        <v>0</v>
      </c>
      <c r="AU199" s="309">
        <f t="shared" si="262"/>
        <v>0</v>
      </c>
      <c r="AV199" s="331"/>
      <c r="AW199" s="332">
        <f t="shared" si="262"/>
        <v>0</v>
      </c>
      <c r="AX199" s="331">
        <f>AX198</f>
        <v>0</v>
      </c>
      <c r="AY199" s="310">
        <f t="shared" si="262"/>
        <v>0</v>
      </c>
      <c r="AZ199" s="311">
        <f t="shared" si="262"/>
        <v>0</v>
      </c>
      <c r="BA199" s="308">
        <f t="shared" si="263"/>
        <v>0</v>
      </c>
      <c r="BF199" s="131">
        <f t="shared" si="238"/>
        <v>0</v>
      </c>
      <c r="BG199" s="131">
        <f t="shared" si="239"/>
        <v>0</v>
      </c>
      <c r="BH199" s="131">
        <f t="shared" si="240"/>
        <v>0</v>
      </c>
      <c r="BI199" s="131">
        <f t="shared" si="241"/>
        <v>0</v>
      </c>
      <c r="BJ199" s="131">
        <f t="shared" si="242"/>
        <v>0</v>
      </c>
      <c r="BK199" s="131">
        <f t="shared" si="243"/>
        <v>0</v>
      </c>
      <c r="BL199" s="131">
        <f t="shared" si="244"/>
        <v>0</v>
      </c>
      <c r="BM199" s="132"/>
      <c r="BN199" s="132"/>
      <c r="BO199" s="132"/>
      <c r="BP199" s="132"/>
      <c r="BQ199" s="132"/>
      <c r="BR199" s="132">
        <v>1</v>
      </c>
      <c r="BS199" s="132"/>
      <c r="BT199" s="131">
        <f t="shared" si="245"/>
        <v>0</v>
      </c>
      <c r="BU199" s="131">
        <f t="shared" si="246"/>
        <v>0</v>
      </c>
      <c r="BV199" s="131">
        <f t="shared" si="247"/>
        <v>0</v>
      </c>
      <c r="BW199" s="131">
        <f t="shared" si="248"/>
        <v>0</v>
      </c>
      <c r="BX199" s="131">
        <f t="shared" si="249"/>
        <v>0</v>
      </c>
      <c r="BY199" s="131">
        <f t="shared" si="250"/>
        <v>0</v>
      </c>
      <c r="BZ199" s="131">
        <f t="shared" si="251"/>
        <v>0</v>
      </c>
      <c r="CA199" s="131">
        <f t="shared" si="252"/>
        <v>0</v>
      </c>
      <c r="CB199" s="131">
        <f t="shared" si="253"/>
        <v>0</v>
      </c>
      <c r="CC199" s="131">
        <f t="shared" si="254"/>
        <v>0</v>
      </c>
      <c r="CD199" s="131">
        <f t="shared" si="255"/>
        <v>0</v>
      </c>
      <c r="CE199" s="131">
        <f t="shared" si="256"/>
        <v>0</v>
      </c>
      <c r="CF199" s="131">
        <f t="shared" si="257"/>
        <v>0</v>
      </c>
      <c r="CG199" s="131">
        <f t="shared" si="258"/>
        <v>0</v>
      </c>
      <c r="CH199" s="132"/>
      <c r="CI199" s="132"/>
      <c r="CJ199" s="132"/>
      <c r="CK199" s="132"/>
      <c r="CL199" s="132"/>
      <c r="CM199" s="132"/>
      <c r="CN199" s="132"/>
      <c r="CO199" s="132"/>
      <c r="CP199" s="132">
        <v>1</v>
      </c>
      <c r="CQ199" s="132"/>
      <c r="CR199" s="133"/>
      <c r="CS199" s="132"/>
      <c r="CT199" s="132"/>
      <c r="CU199" s="132"/>
      <c r="CW199" s="131">
        <v>6</v>
      </c>
      <c r="CX199" s="134">
        <f t="shared" si="259"/>
        <v>0</v>
      </c>
      <c r="CZ199" s="136">
        <v>1.843</v>
      </c>
      <c r="DA199" s="131">
        <f t="shared" si="260"/>
        <v>0</v>
      </c>
      <c r="DB199" s="131">
        <f t="shared" si="261"/>
        <v>0</v>
      </c>
    </row>
    <row r="200" spans="1:106" ht="18" customHeight="1">
      <c r="A200" s="142" t="s">
        <v>29200</v>
      </c>
      <c r="B200" s="142" t="s">
        <v>28009</v>
      </c>
      <c r="C200" s="123" t="s">
        <v>29181</v>
      </c>
      <c r="D200" s="153" t="s">
        <v>29201</v>
      </c>
      <c r="E200" s="1002" t="s">
        <v>28761</v>
      </c>
      <c r="F200" s="124">
        <v>1</v>
      </c>
      <c r="G200" s="124">
        <f t="shared" si="234"/>
        <v>0</v>
      </c>
      <c r="H200" s="793">
        <v>115</v>
      </c>
      <c r="I200" s="481">
        <f t="shared" si="235"/>
        <v>0</v>
      </c>
      <c r="J200" s="125">
        <f t="shared" si="236"/>
        <v>115</v>
      </c>
      <c r="K200" s="126">
        <f t="shared" si="237"/>
        <v>0</v>
      </c>
      <c r="L200" s="282"/>
      <c r="M200" s="387"/>
      <c r="N200" s="272"/>
      <c r="O200" s="273"/>
      <c r="P200" s="274"/>
      <c r="Q200" s="275"/>
      <c r="R200" s="276"/>
      <c r="S200" s="277"/>
      <c r="T200" s="370"/>
      <c r="U200" s="278"/>
      <c r="V200" s="279"/>
      <c r="W200" s="280"/>
      <c r="X200" s="281"/>
      <c r="Y200" s="277"/>
      <c r="Z200" s="369"/>
      <c r="AA200" s="277">
        <f t="shared" si="197"/>
        <v>0</v>
      </c>
      <c r="AB200" s="272"/>
      <c r="AC200" s="282"/>
      <c r="AD200" s="280">
        <f t="shared" si="198"/>
        <v>0</v>
      </c>
      <c r="AE200" s="676"/>
      <c r="AF200" s="280"/>
      <c r="AG200" s="277"/>
      <c r="AH200" s="420"/>
      <c r="AJ200" s="303">
        <f>AJ199</f>
        <v>0</v>
      </c>
      <c r="AK200" s="272"/>
      <c r="AL200" s="304">
        <f t="shared" si="262"/>
        <v>0</v>
      </c>
      <c r="AM200" s="305">
        <f t="shared" si="262"/>
        <v>0</v>
      </c>
      <c r="AN200" s="275"/>
      <c r="AO200" s="347">
        <f t="shared" si="262"/>
        <v>0</v>
      </c>
      <c r="AP200" s="331">
        <f t="shared" si="262"/>
        <v>0</v>
      </c>
      <c r="AQ200" s="306">
        <f t="shared" si="262"/>
        <v>0</v>
      </c>
      <c r="AR200" s="307">
        <f t="shared" si="262"/>
        <v>0</v>
      </c>
      <c r="AS200" s="279"/>
      <c r="AT200" s="308">
        <f t="shared" si="262"/>
        <v>0</v>
      </c>
      <c r="AU200" s="309">
        <f t="shared" si="262"/>
        <v>0</v>
      </c>
      <c r="AV200" s="331"/>
      <c r="AW200" s="332">
        <f t="shared" si="262"/>
        <v>0</v>
      </c>
      <c r="AX200" s="331">
        <f>AX199</f>
        <v>0</v>
      </c>
      <c r="AY200" s="310">
        <f t="shared" si="262"/>
        <v>0</v>
      </c>
      <c r="AZ200" s="311">
        <f t="shared" si="262"/>
        <v>0</v>
      </c>
      <c r="BA200" s="308">
        <f t="shared" si="263"/>
        <v>0</v>
      </c>
      <c r="BF200" s="131">
        <f t="shared" si="238"/>
        <v>0</v>
      </c>
      <c r="BG200" s="131">
        <f t="shared" si="239"/>
        <v>0</v>
      </c>
      <c r="BH200" s="131">
        <f t="shared" si="240"/>
        <v>0</v>
      </c>
      <c r="BI200" s="131">
        <f t="shared" si="241"/>
        <v>0</v>
      </c>
      <c r="BJ200" s="131">
        <f t="shared" si="242"/>
        <v>0</v>
      </c>
      <c r="BK200" s="131">
        <f t="shared" si="243"/>
        <v>0</v>
      </c>
      <c r="BL200" s="131">
        <f t="shared" si="244"/>
        <v>0</v>
      </c>
      <c r="BM200" s="132"/>
      <c r="BN200" s="132"/>
      <c r="BO200" s="132"/>
      <c r="BP200" s="132"/>
      <c r="BQ200" s="132"/>
      <c r="BR200" s="132">
        <v>1</v>
      </c>
      <c r="BS200" s="132"/>
      <c r="BT200" s="131">
        <f t="shared" si="245"/>
        <v>0</v>
      </c>
      <c r="BU200" s="131">
        <f t="shared" si="246"/>
        <v>0</v>
      </c>
      <c r="BV200" s="131">
        <f t="shared" si="247"/>
        <v>0</v>
      </c>
      <c r="BW200" s="131">
        <f t="shared" si="248"/>
        <v>0</v>
      </c>
      <c r="BX200" s="131">
        <f t="shared" si="249"/>
        <v>0</v>
      </c>
      <c r="BY200" s="131">
        <f t="shared" si="250"/>
        <v>0</v>
      </c>
      <c r="BZ200" s="131">
        <f t="shared" si="251"/>
        <v>0</v>
      </c>
      <c r="CA200" s="131">
        <f t="shared" si="252"/>
        <v>0</v>
      </c>
      <c r="CB200" s="131">
        <f t="shared" si="253"/>
        <v>0</v>
      </c>
      <c r="CC200" s="131">
        <f t="shared" si="254"/>
        <v>0</v>
      </c>
      <c r="CD200" s="131">
        <f t="shared" si="255"/>
        <v>0</v>
      </c>
      <c r="CE200" s="131">
        <f t="shared" si="256"/>
        <v>0</v>
      </c>
      <c r="CF200" s="131">
        <f t="shared" si="257"/>
        <v>0</v>
      </c>
      <c r="CG200" s="131">
        <f t="shared" si="258"/>
        <v>0</v>
      </c>
      <c r="CH200" s="132"/>
      <c r="CI200" s="132"/>
      <c r="CJ200" s="132"/>
      <c r="CK200" s="132"/>
      <c r="CL200" s="132"/>
      <c r="CM200" s="132"/>
      <c r="CN200" s="132"/>
      <c r="CO200" s="132"/>
      <c r="CP200" s="132">
        <v>1</v>
      </c>
      <c r="CQ200" s="132"/>
      <c r="CR200" s="133"/>
      <c r="CS200" s="132"/>
      <c r="CT200" s="132"/>
      <c r="CU200" s="132"/>
      <c r="CW200" s="131">
        <v>4</v>
      </c>
      <c r="CX200" s="134">
        <f t="shared" si="259"/>
        <v>0</v>
      </c>
      <c r="CZ200" s="136">
        <v>1.716</v>
      </c>
      <c r="DA200" s="131">
        <f t="shared" si="260"/>
        <v>0</v>
      </c>
      <c r="DB200" s="131">
        <f t="shared" si="261"/>
        <v>0</v>
      </c>
    </row>
    <row r="201" spans="1:106" ht="18" customHeight="1">
      <c r="A201" s="142" t="s">
        <v>29202</v>
      </c>
      <c r="B201" s="142" t="s">
        <v>28010</v>
      </c>
      <c r="C201" s="123" t="s">
        <v>29181</v>
      </c>
      <c r="D201" s="153" t="s">
        <v>29203</v>
      </c>
      <c r="E201" s="1002" t="s">
        <v>28761</v>
      </c>
      <c r="F201" s="124">
        <v>1</v>
      </c>
      <c r="G201" s="124">
        <f t="shared" si="234"/>
        <v>0</v>
      </c>
      <c r="H201" s="793">
        <v>110</v>
      </c>
      <c r="I201" s="481">
        <f t="shared" si="235"/>
        <v>0</v>
      </c>
      <c r="J201" s="125">
        <f t="shared" si="236"/>
        <v>110</v>
      </c>
      <c r="K201" s="126">
        <f t="shared" si="237"/>
        <v>0</v>
      </c>
      <c r="L201" s="282"/>
      <c r="M201" s="387"/>
      <c r="N201" s="272"/>
      <c r="O201" s="273"/>
      <c r="P201" s="274"/>
      <c r="Q201" s="275"/>
      <c r="R201" s="276"/>
      <c r="S201" s="277"/>
      <c r="T201" s="370"/>
      <c r="U201" s="278"/>
      <c r="V201" s="279"/>
      <c r="W201" s="280"/>
      <c r="X201" s="281"/>
      <c r="Y201" s="277"/>
      <c r="Z201" s="369"/>
      <c r="AA201" s="277">
        <f t="shared" si="197"/>
        <v>0</v>
      </c>
      <c r="AB201" s="272"/>
      <c r="AC201" s="282"/>
      <c r="AD201" s="280">
        <f t="shared" si="198"/>
        <v>0</v>
      </c>
      <c r="AE201" s="676"/>
      <c r="AF201" s="280"/>
      <c r="AG201" s="277"/>
      <c r="AH201" s="420"/>
      <c r="AJ201" s="303">
        <f>AJ200</f>
        <v>0</v>
      </c>
      <c r="AK201" s="272"/>
      <c r="AL201" s="304">
        <f t="shared" si="262"/>
        <v>0</v>
      </c>
      <c r="AM201" s="305">
        <f t="shared" si="262"/>
        <v>0</v>
      </c>
      <c r="AN201" s="275"/>
      <c r="AO201" s="347">
        <f t="shared" si="262"/>
        <v>0</v>
      </c>
      <c r="AP201" s="331">
        <f t="shared" si="262"/>
        <v>0</v>
      </c>
      <c r="AQ201" s="306">
        <f t="shared" si="262"/>
        <v>0</v>
      </c>
      <c r="AR201" s="307">
        <f t="shared" si="262"/>
        <v>0</v>
      </c>
      <c r="AS201" s="279"/>
      <c r="AT201" s="308">
        <f t="shared" si="262"/>
        <v>0</v>
      </c>
      <c r="AU201" s="309">
        <f t="shared" si="262"/>
        <v>0</v>
      </c>
      <c r="AV201" s="331"/>
      <c r="AW201" s="332">
        <f t="shared" si="262"/>
        <v>0</v>
      </c>
      <c r="AX201" s="331">
        <f>AX200</f>
        <v>0</v>
      </c>
      <c r="AY201" s="310">
        <f t="shared" si="262"/>
        <v>0</v>
      </c>
      <c r="AZ201" s="311">
        <f t="shared" si="262"/>
        <v>0</v>
      </c>
      <c r="BA201" s="308">
        <f t="shared" si="263"/>
        <v>0</v>
      </c>
      <c r="BF201" s="131">
        <f t="shared" si="238"/>
        <v>0</v>
      </c>
      <c r="BG201" s="131">
        <f t="shared" si="239"/>
        <v>0</v>
      </c>
      <c r="BH201" s="131">
        <f t="shared" si="240"/>
        <v>0</v>
      </c>
      <c r="BI201" s="131">
        <f t="shared" si="241"/>
        <v>0</v>
      </c>
      <c r="BJ201" s="131">
        <f t="shared" si="242"/>
        <v>0</v>
      </c>
      <c r="BK201" s="131">
        <f t="shared" si="243"/>
        <v>0</v>
      </c>
      <c r="BL201" s="131">
        <f t="shared" si="244"/>
        <v>0</v>
      </c>
      <c r="BM201" s="132"/>
      <c r="BN201" s="132"/>
      <c r="BO201" s="132"/>
      <c r="BP201" s="132"/>
      <c r="BQ201" s="132"/>
      <c r="BR201" s="132">
        <v>1</v>
      </c>
      <c r="BS201" s="132"/>
      <c r="BT201" s="131">
        <f t="shared" si="245"/>
        <v>0</v>
      </c>
      <c r="BU201" s="131">
        <f t="shared" si="246"/>
        <v>0</v>
      </c>
      <c r="BV201" s="131">
        <f t="shared" si="247"/>
        <v>0</v>
      </c>
      <c r="BW201" s="131">
        <f t="shared" si="248"/>
        <v>0</v>
      </c>
      <c r="BX201" s="131">
        <f t="shared" si="249"/>
        <v>0</v>
      </c>
      <c r="BY201" s="131">
        <f t="shared" si="250"/>
        <v>0</v>
      </c>
      <c r="BZ201" s="131">
        <f t="shared" si="251"/>
        <v>0</v>
      </c>
      <c r="CA201" s="131">
        <f t="shared" si="252"/>
        <v>0</v>
      </c>
      <c r="CB201" s="131">
        <f t="shared" si="253"/>
        <v>0</v>
      </c>
      <c r="CC201" s="131">
        <f t="shared" si="254"/>
        <v>0</v>
      </c>
      <c r="CD201" s="131">
        <f t="shared" si="255"/>
        <v>0</v>
      </c>
      <c r="CE201" s="131">
        <f t="shared" si="256"/>
        <v>0</v>
      </c>
      <c r="CF201" s="131">
        <f t="shared" si="257"/>
        <v>0</v>
      </c>
      <c r="CG201" s="131">
        <f t="shared" si="258"/>
        <v>0</v>
      </c>
      <c r="CH201" s="132"/>
      <c r="CI201" s="132"/>
      <c r="CJ201" s="132"/>
      <c r="CK201" s="132"/>
      <c r="CL201" s="132"/>
      <c r="CM201" s="132"/>
      <c r="CN201" s="132"/>
      <c r="CO201" s="132"/>
      <c r="CP201" s="132">
        <v>1</v>
      </c>
      <c r="CQ201" s="132"/>
      <c r="CR201" s="133"/>
      <c r="CS201" s="132"/>
      <c r="CT201" s="132"/>
      <c r="CU201" s="132"/>
      <c r="CW201" s="131">
        <v>6</v>
      </c>
      <c r="CX201" s="134">
        <f t="shared" si="259"/>
        <v>0</v>
      </c>
      <c r="CZ201" s="136">
        <v>1.6020000000000001</v>
      </c>
      <c r="DA201" s="131">
        <f t="shared" si="260"/>
        <v>0</v>
      </c>
      <c r="DB201" s="131">
        <f t="shared" si="261"/>
        <v>0</v>
      </c>
    </row>
    <row r="202" spans="1:106" ht="18" customHeight="1">
      <c r="A202" s="144" t="s">
        <v>16918</v>
      </c>
      <c r="B202" s="144" t="s">
        <v>28011</v>
      </c>
      <c r="C202" s="144" t="s">
        <v>29181</v>
      </c>
      <c r="D202" s="144" t="s">
        <v>29204</v>
      </c>
      <c r="E202" s="1006"/>
      <c r="F202" s="145">
        <v>5</v>
      </c>
      <c r="G202" s="145">
        <f t="shared" si="234"/>
        <v>0</v>
      </c>
      <c r="H202" s="795">
        <f>SUM(H197:H201)*0.9</f>
        <v>567</v>
      </c>
      <c r="I202" s="485">
        <f t="shared" si="235"/>
        <v>0</v>
      </c>
      <c r="J202" s="487">
        <f t="shared" si="236"/>
        <v>567</v>
      </c>
      <c r="K202" s="146">
        <f t="shared" si="237"/>
        <v>0</v>
      </c>
      <c r="L202" s="311"/>
      <c r="M202" s="303"/>
      <c r="N202" s="310"/>
      <c r="O202" s="304"/>
      <c r="P202" s="305"/>
      <c r="Q202" s="324"/>
      <c r="R202" s="347"/>
      <c r="S202" s="331"/>
      <c r="T202" s="306"/>
      <c r="U202" s="307"/>
      <c r="V202" s="303"/>
      <c r="W202" s="308"/>
      <c r="X202" s="309"/>
      <c r="Y202" s="331"/>
      <c r="Z202" s="332"/>
      <c r="AA202" s="331">
        <f t="shared" si="197"/>
        <v>0</v>
      </c>
      <c r="AB202" s="310"/>
      <c r="AC202" s="311"/>
      <c r="AD202" s="308">
        <f t="shared" si="198"/>
        <v>0</v>
      </c>
      <c r="AE202" s="676"/>
      <c r="AF202" s="308"/>
      <c r="AG202" s="331"/>
      <c r="AI202" s="68">
        <v>5</v>
      </c>
      <c r="BF202" s="131">
        <f t="shared" si="238"/>
        <v>0</v>
      </c>
      <c r="BG202" s="131">
        <f t="shared" si="239"/>
        <v>0</v>
      </c>
      <c r="BH202" s="131">
        <f t="shared" si="240"/>
        <v>0</v>
      </c>
      <c r="BI202" s="131">
        <f t="shared" si="241"/>
        <v>0</v>
      </c>
      <c r="BJ202" s="131">
        <f t="shared" si="242"/>
        <v>0</v>
      </c>
      <c r="BK202" s="131">
        <f t="shared" si="243"/>
        <v>0</v>
      </c>
      <c r="BL202" s="131">
        <f t="shared" si="244"/>
        <v>0</v>
      </c>
      <c r="BM202" s="147"/>
      <c r="BN202" s="147"/>
      <c r="BO202" s="147"/>
      <c r="BP202" s="147"/>
      <c r="BQ202" s="147"/>
      <c r="BR202" s="147">
        <f>SUM(BR197:BR201)</f>
        <v>5</v>
      </c>
      <c r="BS202" s="147"/>
      <c r="BT202" s="131">
        <f t="shared" si="245"/>
        <v>0</v>
      </c>
      <c r="BU202" s="131">
        <f t="shared" si="246"/>
        <v>0</v>
      </c>
      <c r="BV202" s="131">
        <f t="shared" si="247"/>
        <v>0</v>
      </c>
      <c r="BW202" s="131">
        <f t="shared" si="248"/>
        <v>0</v>
      </c>
      <c r="BX202" s="131">
        <f t="shared" si="249"/>
        <v>0</v>
      </c>
      <c r="BY202" s="131">
        <f t="shared" si="250"/>
        <v>0</v>
      </c>
      <c r="BZ202" s="131">
        <f t="shared" si="251"/>
        <v>0</v>
      </c>
      <c r="CA202" s="131">
        <f t="shared" si="252"/>
        <v>0</v>
      </c>
      <c r="CB202" s="131">
        <f t="shared" si="253"/>
        <v>0</v>
      </c>
      <c r="CC202" s="131">
        <f t="shared" si="254"/>
        <v>0</v>
      </c>
      <c r="CD202" s="131">
        <f t="shared" si="255"/>
        <v>0</v>
      </c>
      <c r="CE202" s="131">
        <f t="shared" si="256"/>
        <v>0</v>
      </c>
      <c r="CF202" s="131">
        <f t="shared" si="257"/>
        <v>0</v>
      </c>
      <c r="CG202" s="131">
        <f t="shared" si="258"/>
        <v>0</v>
      </c>
      <c r="CH202" s="147"/>
      <c r="CI202" s="147"/>
      <c r="CJ202" s="147"/>
      <c r="CK202" s="147"/>
      <c r="CL202" s="147"/>
      <c r="CM202" s="147"/>
      <c r="CN202" s="147"/>
      <c r="CO202" s="147"/>
      <c r="CP202" s="147">
        <f>SUM(CP197:CP201)</f>
        <v>5</v>
      </c>
      <c r="CQ202" s="147"/>
      <c r="CR202" s="147"/>
      <c r="CS202" s="147"/>
      <c r="CT202" s="147"/>
      <c r="CU202" s="147"/>
      <c r="CW202" s="147">
        <f>SUM(CW197:CW201)</f>
        <v>27</v>
      </c>
      <c r="CX202" s="149">
        <f t="shared" si="259"/>
        <v>0</v>
      </c>
      <c r="CZ202" s="150">
        <f>SUM(CZ197:CZ201)</f>
        <v>9.6419999999999995</v>
      </c>
      <c r="DA202" s="151">
        <f t="shared" si="260"/>
        <v>0</v>
      </c>
      <c r="DB202" s="151">
        <f t="shared" si="261"/>
        <v>0</v>
      </c>
    </row>
    <row r="203" spans="1:106" ht="18" customHeight="1">
      <c r="A203" s="142" t="s">
        <v>29205</v>
      </c>
      <c r="B203" s="142" t="s">
        <v>28012</v>
      </c>
      <c r="C203" s="123" t="s">
        <v>29181</v>
      </c>
      <c r="D203" s="153" t="s">
        <v>29206</v>
      </c>
      <c r="E203" s="1002" t="s">
        <v>28770</v>
      </c>
      <c r="F203" s="124">
        <v>1</v>
      </c>
      <c r="G203" s="124">
        <f t="shared" si="234"/>
        <v>0</v>
      </c>
      <c r="H203" s="793">
        <v>105</v>
      </c>
      <c r="I203" s="481">
        <f t="shared" si="235"/>
        <v>0</v>
      </c>
      <c r="J203" s="125">
        <f t="shared" si="236"/>
        <v>105</v>
      </c>
      <c r="K203" s="126">
        <f t="shared" si="237"/>
        <v>0</v>
      </c>
      <c r="L203" s="282"/>
      <c r="M203" s="387"/>
      <c r="N203" s="272"/>
      <c r="O203" s="273"/>
      <c r="P203" s="274"/>
      <c r="Q203" s="275"/>
      <c r="R203" s="276"/>
      <c r="S203" s="277"/>
      <c r="T203" s="370"/>
      <c r="U203" s="278"/>
      <c r="V203" s="279"/>
      <c r="W203" s="280"/>
      <c r="X203" s="281"/>
      <c r="Y203" s="277"/>
      <c r="Z203" s="369"/>
      <c r="AA203" s="277">
        <f t="shared" si="197"/>
        <v>0</v>
      </c>
      <c r="AB203" s="272"/>
      <c r="AC203" s="282"/>
      <c r="AD203" s="280">
        <f t="shared" si="198"/>
        <v>0</v>
      </c>
      <c r="AE203" s="676"/>
      <c r="AF203" s="280"/>
      <c r="AG203" s="277"/>
      <c r="AH203" s="420"/>
      <c r="AJ203" s="303">
        <f>M209</f>
        <v>0</v>
      </c>
      <c r="AK203" s="272"/>
      <c r="AL203" s="304">
        <f>O209</f>
        <v>0</v>
      </c>
      <c r="AM203" s="305">
        <f>P209</f>
        <v>0</v>
      </c>
      <c r="AN203" s="275"/>
      <c r="AO203" s="347">
        <f>R209</f>
        <v>0</v>
      </c>
      <c r="AP203" s="331">
        <f>S209</f>
        <v>0</v>
      </c>
      <c r="AQ203" s="306">
        <f>T209</f>
        <v>0</v>
      </c>
      <c r="AR203" s="307">
        <f>U209</f>
        <v>0</v>
      </c>
      <c r="AS203" s="279"/>
      <c r="AT203" s="308">
        <f>W209</f>
        <v>0</v>
      </c>
      <c r="AU203" s="309">
        <f>X209</f>
        <v>0</v>
      </c>
      <c r="AV203" s="331"/>
      <c r="AW203" s="332">
        <f>Z209</f>
        <v>0</v>
      </c>
      <c r="AX203" s="331">
        <f>AA209</f>
        <v>0</v>
      </c>
      <c r="AY203" s="310">
        <f>AB209</f>
        <v>0</v>
      </c>
      <c r="AZ203" s="311">
        <f>AC209</f>
        <v>0</v>
      </c>
      <c r="BA203" s="308">
        <f>AD209</f>
        <v>0</v>
      </c>
      <c r="BF203" s="131">
        <f t="shared" si="238"/>
        <v>0</v>
      </c>
      <c r="BG203" s="131">
        <f t="shared" si="239"/>
        <v>0</v>
      </c>
      <c r="BH203" s="131">
        <f t="shared" si="240"/>
        <v>0</v>
      </c>
      <c r="BI203" s="131">
        <f t="shared" si="241"/>
        <v>0</v>
      </c>
      <c r="BJ203" s="131">
        <f t="shared" si="242"/>
        <v>0</v>
      </c>
      <c r="BK203" s="131">
        <f t="shared" si="243"/>
        <v>0</v>
      </c>
      <c r="BL203" s="131">
        <f t="shared" si="244"/>
        <v>0</v>
      </c>
      <c r="BM203" s="132"/>
      <c r="BN203" s="132"/>
      <c r="BO203" s="132"/>
      <c r="BP203" s="132"/>
      <c r="BQ203" s="132"/>
      <c r="BR203" s="132">
        <v>1</v>
      </c>
      <c r="BS203" s="132"/>
      <c r="BT203" s="131">
        <f t="shared" si="245"/>
        <v>0</v>
      </c>
      <c r="BU203" s="131">
        <f t="shared" si="246"/>
        <v>0</v>
      </c>
      <c r="BV203" s="131">
        <f t="shared" si="247"/>
        <v>0</v>
      </c>
      <c r="BW203" s="131">
        <f t="shared" si="248"/>
        <v>0</v>
      </c>
      <c r="BX203" s="131">
        <f t="shared" si="249"/>
        <v>0</v>
      </c>
      <c r="BY203" s="131">
        <f t="shared" si="250"/>
        <v>0</v>
      </c>
      <c r="BZ203" s="131">
        <f t="shared" si="251"/>
        <v>0</v>
      </c>
      <c r="CA203" s="131">
        <f t="shared" si="252"/>
        <v>0</v>
      </c>
      <c r="CB203" s="131">
        <f t="shared" si="253"/>
        <v>0</v>
      </c>
      <c r="CC203" s="131">
        <f t="shared" si="254"/>
        <v>0</v>
      </c>
      <c r="CD203" s="131">
        <f t="shared" si="255"/>
        <v>0</v>
      </c>
      <c r="CE203" s="131">
        <f t="shared" si="256"/>
        <v>0</v>
      </c>
      <c r="CF203" s="131">
        <f t="shared" si="257"/>
        <v>0</v>
      </c>
      <c r="CG203" s="131">
        <f t="shared" si="258"/>
        <v>0</v>
      </c>
      <c r="CH203" s="132"/>
      <c r="CI203" s="132"/>
      <c r="CJ203" s="132"/>
      <c r="CK203" s="132"/>
      <c r="CL203" s="132"/>
      <c r="CM203" s="132"/>
      <c r="CN203" s="132"/>
      <c r="CO203" s="132"/>
      <c r="CP203" s="132">
        <v>1</v>
      </c>
      <c r="CQ203" s="132"/>
      <c r="CR203" s="133"/>
      <c r="CS203" s="132"/>
      <c r="CT203" s="132"/>
      <c r="CU203" s="132"/>
      <c r="CW203" s="131">
        <v>4</v>
      </c>
      <c r="CX203" s="134">
        <f t="shared" si="259"/>
        <v>0</v>
      </c>
      <c r="CZ203" s="136">
        <v>1.56</v>
      </c>
      <c r="DA203" s="131">
        <f t="shared" si="260"/>
        <v>0</v>
      </c>
      <c r="DB203" s="131">
        <f t="shared" si="261"/>
        <v>0</v>
      </c>
    </row>
    <row r="204" spans="1:106" ht="18" customHeight="1">
      <c r="A204" s="142" t="s">
        <v>29207</v>
      </c>
      <c r="B204" s="142" t="s">
        <v>28013</v>
      </c>
      <c r="C204" s="123" t="s">
        <v>29181</v>
      </c>
      <c r="D204" s="153" t="s">
        <v>29208</v>
      </c>
      <c r="E204" s="1002" t="s">
        <v>28770</v>
      </c>
      <c r="F204" s="124">
        <v>1</v>
      </c>
      <c r="G204" s="124">
        <f t="shared" si="234"/>
        <v>0</v>
      </c>
      <c r="H204" s="793">
        <v>90</v>
      </c>
      <c r="I204" s="481">
        <f t="shared" si="235"/>
        <v>0</v>
      </c>
      <c r="J204" s="125">
        <f t="shared" si="236"/>
        <v>90</v>
      </c>
      <c r="K204" s="126">
        <f t="shared" si="237"/>
        <v>0</v>
      </c>
      <c r="L204" s="282"/>
      <c r="M204" s="387"/>
      <c r="N204" s="272"/>
      <c r="O204" s="273"/>
      <c r="P204" s="274"/>
      <c r="Q204" s="275"/>
      <c r="R204" s="276"/>
      <c r="S204" s="277"/>
      <c r="T204" s="370"/>
      <c r="U204" s="278"/>
      <c r="V204" s="279"/>
      <c r="W204" s="280"/>
      <c r="X204" s="281"/>
      <c r="Y204" s="277"/>
      <c r="Z204" s="369"/>
      <c r="AA204" s="277">
        <f t="shared" si="197"/>
        <v>0</v>
      </c>
      <c r="AB204" s="272"/>
      <c r="AC204" s="282"/>
      <c r="AD204" s="280">
        <f t="shared" si="198"/>
        <v>0</v>
      </c>
      <c r="AE204" s="676"/>
      <c r="AF204" s="280"/>
      <c r="AG204" s="277"/>
      <c r="AH204" s="420"/>
      <c r="AJ204" s="303">
        <f>AJ203</f>
        <v>0</v>
      </c>
      <c r="AK204" s="272"/>
      <c r="AL204" s="304">
        <f t="shared" ref="AL204:AZ208" si="264">AL203</f>
        <v>0</v>
      </c>
      <c r="AM204" s="305">
        <f t="shared" si="264"/>
        <v>0</v>
      </c>
      <c r="AN204" s="275"/>
      <c r="AO204" s="347">
        <f t="shared" si="264"/>
        <v>0</v>
      </c>
      <c r="AP204" s="331">
        <f t="shared" si="264"/>
        <v>0</v>
      </c>
      <c r="AQ204" s="306">
        <f t="shared" si="264"/>
        <v>0</v>
      </c>
      <c r="AR204" s="307">
        <f t="shared" si="264"/>
        <v>0</v>
      </c>
      <c r="AS204" s="279"/>
      <c r="AT204" s="308">
        <f t="shared" si="264"/>
        <v>0</v>
      </c>
      <c r="AU204" s="309">
        <f t="shared" si="264"/>
        <v>0</v>
      </c>
      <c r="AV204" s="331"/>
      <c r="AW204" s="332">
        <f t="shared" si="264"/>
        <v>0</v>
      </c>
      <c r="AX204" s="331">
        <f>AX203</f>
        <v>0</v>
      </c>
      <c r="AY204" s="310">
        <f t="shared" si="264"/>
        <v>0</v>
      </c>
      <c r="AZ204" s="311">
        <f t="shared" si="264"/>
        <v>0</v>
      </c>
      <c r="BA204" s="308">
        <f t="shared" ref="BA204:BA208" si="265">BA203</f>
        <v>0</v>
      </c>
      <c r="BF204" s="131">
        <f t="shared" si="238"/>
        <v>0</v>
      </c>
      <c r="BG204" s="131">
        <f t="shared" si="239"/>
        <v>0</v>
      </c>
      <c r="BH204" s="131">
        <f t="shared" si="240"/>
        <v>0</v>
      </c>
      <c r="BI204" s="131">
        <f t="shared" si="241"/>
        <v>0</v>
      </c>
      <c r="BJ204" s="131">
        <f t="shared" si="242"/>
        <v>0</v>
      </c>
      <c r="BK204" s="131">
        <f t="shared" si="243"/>
        <v>0</v>
      </c>
      <c r="BL204" s="131">
        <f t="shared" si="244"/>
        <v>0</v>
      </c>
      <c r="BM204" s="132"/>
      <c r="BN204" s="132"/>
      <c r="BO204" s="132"/>
      <c r="BP204" s="132"/>
      <c r="BQ204" s="132"/>
      <c r="BR204" s="132">
        <v>1</v>
      </c>
      <c r="BS204" s="132"/>
      <c r="BT204" s="131">
        <f t="shared" si="245"/>
        <v>0</v>
      </c>
      <c r="BU204" s="131">
        <f t="shared" si="246"/>
        <v>0</v>
      </c>
      <c r="BV204" s="131">
        <f t="shared" si="247"/>
        <v>0</v>
      </c>
      <c r="BW204" s="131">
        <f t="shared" si="248"/>
        <v>0</v>
      </c>
      <c r="BX204" s="131">
        <f t="shared" si="249"/>
        <v>0</v>
      </c>
      <c r="BY204" s="131">
        <f t="shared" si="250"/>
        <v>0</v>
      </c>
      <c r="BZ204" s="131">
        <f t="shared" si="251"/>
        <v>0</v>
      </c>
      <c r="CA204" s="131">
        <f t="shared" si="252"/>
        <v>0</v>
      </c>
      <c r="CB204" s="131">
        <f t="shared" si="253"/>
        <v>0</v>
      </c>
      <c r="CC204" s="131">
        <f t="shared" si="254"/>
        <v>0</v>
      </c>
      <c r="CD204" s="131">
        <f t="shared" si="255"/>
        <v>0</v>
      </c>
      <c r="CE204" s="131">
        <f t="shared" si="256"/>
        <v>0</v>
      </c>
      <c r="CF204" s="131">
        <f t="shared" si="257"/>
        <v>0</v>
      </c>
      <c r="CG204" s="131">
        <f t="shared" si="258"/>
        <v>0</v>
      </c>
      <c r="CH204" s="132"/>
      <c r="CI204" s="132"/>
      <c r="CJ204" s="132"/>
      <c r="CK204" s="132"/>
      <c r="CL204" s="132"/>
      <c r="CM204" s="132"/>
      <c r="CN204" s="132"/>
      <c r="CO204" s="132"/>
      <c r="CP204" s="132">
        <v>1</v>
      </c>
      <c r="CQ204" s="132"/>
      <c r="CR204" s="133"/>
      <c r="CS204" s="132"/>
      <c r="CT204" s="132"/>
      <c r="CU204" s="132"/>
      <c r="CW204" s="131">
        <v>4</v>
      </c>
      <c r="CX204" s="134">
        <f t="shared" si="259"/>
        <v>0</v>
      </c>
      <c r="CZ204" s="136">
        <v>1.1779999999999999</v>
      </c>
      <c r="DA204" s="131">
        <f t="shared" si="260"/>
        <v>0</v>
      </c>
      <c r="DB204" s="131">
        <f t="shared" si="261"/>
        <v>0</v>
      </c>
    </row>
    <row r="205" spans="1:106" ht="18" customHeight="1">
      <c r="A205" s="142" t="s">
        <v>29209</v>
      </c>
      <c r="B205" s="142" t="s">
        <v>28014</v>
      </c>
      <c r="C205" s="123" t="s">
        <v>29181</v>
      </c>
      <c r="D205" s="153" t="s">
        <v>29210</v>
      </c>
      <c r="E205" s="1002" t="s">
        <v>28770</v>
      </c>
      <c r="F205" s="124">
        <v>1</v>
      </c>
      <c r="G205" s="124">
        <f t="shared" si="234"/>
        <v>0</v>
      </c>
      <c r="H205" s="793">
        <v>105</v>
      </c>
      <c r="I205" s="481">
        <f t="shared" si="235"/>
        <v>0</v>
      </c>
      <c r="J205" s="125">
        <f t="shared" si="236"/>
        <v>105</v>
      </c>
      <c r="K205" s="126">
        <f t="shared" si="237"/>
        <v>0</v>
      </c>
      <c r="L205" s="282"/>
      <c r="M205" s="387"/>
      <c r="N205" s="272"/>
      <c r="O205" s="273"/>
      <c r="P205" s="274"/>
      <c r="Q205" s="275"/>
      <c r="R205" s="276"/>
      <c r="S205" s="277"/>
      <c r="T205" s="370"/>
      <c r="U205" s="278"/>
      <c r="V205" s="279"/>
      <c r="W205" s="280"/>
      <c r="X205" s="281"/>
      <c r="Y205" s="277"/>
      <c r="Z205" s="369"/>
      <c r="AA205" s="277">
        <f t="shared" si="197"/>
        <v>0</v>
      </c>
      <c r="AB205" s="272"/>
      <c r="AC205" s="282"/>
      <c r="AD205" s="280">
        <f t="shared" si="198"/>
        <v>0</v>
      </c>
      <c r="AE205" s="676"/>
      <c r="AF205" s="280"/>
      <c r="AG205" s="277"/>
      <c r="AH205" s="420"/>
      <c r="AJ205" s="303">
        <f>AJ204</f>
        <v>0</v>
      </c>
      <c r="AK205" s="272"/>
      <c r="AL205" s="304">
        <f t="shared" si="264"/>
        <v>0</v>
      </c>
      <c r="AM205" s="305">
        <f t="shared" si="264"/>
        <v>0</v>
      </c>
      <c r="AN205" s="275"/>
      <c r="AO205" s="347">
        <f t="shared" si="264"/>
        <v>0</v>
      </c>
      <c r="AP205" s="331">
        <f t="shared" si="264"/>
        <v>0</v>
      </c>
      <c r="AQ205" s="306">
        <f t="shared" si="264"/>
        <v>0</v>
      </c>
      <c r="AR205" s="307">
        <f t="shared" si="264"/>
        <v>0</v>
      </c>
      <c r="AS205" s="279"/>
      <c r="AT205" s="308">
        <f t="shared" si="264"/>
        <v>0</v>
      </c>
      <c r="AU205" s="309">
        <f t="shared" si="264"/>
        <v>0</v>
      </c>
      <c r="AV205" s="331"/>
      <c r="AW205" s="332">
        <f t="shared" si="264"/>
        <v>0</v>
      </c>
      <c r="AX205" s="331">
        <f>AX204</f>
        <v>0</v>
      </c>
      <c r="AY205" s="310">
        <f t="shared" si="264"/>
        <v>0</v>
      </c>
      <c r="AZ205" s="311">
        <f t="shared" si="264"/>
        <v>0</v>
      </c>
      <c r="BA205" s="308">
        <f t="shared" si="265"/>
        <v>0</v>
      </c>
      <c r="BF205" s="131">
        <f t="shared" si="238"/>
        <v>0</v>
      </c>
      <c r="BG205" s="131">
        <f t="shared" si="239"/>
        <v>0</v>
      </c>
      <c r="BH205" s="131">
        <f t="shared" si="240"/>
        <v>0</v>
      </c>
      <c r="BI205" s="131">
        <f t="shared" si="241"/>
        <v>0</v>
      </c>
      <c r="BJ205" s="131">
        <f t="shared" si="242"/>
        <v>0</v>
      </c>
      <c r="BK205" s="131">
        <f t="shared" si="243"/>
        <v>0</v>
      </c>
      <c r="BL205" s="131">
        <f t="shared" si="244"/>
        <v>0</v>
      </c>
      <c r="BM205" s="132"/>
      <c r="BN205" s="132"/>
      <c r="BO205" s="132"/>
      <c r="BP205" s="132"/>
      <c r="BQ205" s="132"/>
      <c r="BR205" s="132">
        <v>1</v>
      </c>
      <c r="BS205" s="132"/>
      <c r="BT205" s="131">
        <f t="shared" si="245"/>
        <v>0</v>
      </c>
      <c r="BU205" s="131">
        <f t="shared" si="246"/>
        <v>0</v>
      </c>
      <c r="BV205" s="131">
        <f t="shared" si="247"/>
        <v>0</v>
      </c>
      <c r="BW205" s="131">
        <f t="shared" si="248"/>
        <v>0</v>
      </c>
      <c r="BX205" s="131">
        <f t="shared" si="249"/>
        <v>0</v>
      </c>
      <c r="BY205" s="131">
        <f t="shared" si="250"/>
        <v>0</v>
      </c>
      <c r="BZ205" s="131">
        <f t="shared" si="251"/>
        <v>0</v>
      </c>
      <c r="CA205" s="131">
        <f t="shared" si="252"/>
        <v>0</v>
      </c>
      <c r="CB205" s="131">
        <f t="shared" si="253"/>
        <v>0</v>
      </c>
      <c r="CC205" s="131">
        <f t="shared" si="254"/>
        <v>0</v>
      </c>
      <c r="CD205" s="131">
        <f t="shared" si="255"/>
        <v>0</v>
      </c>
      <c r="CE205" s="131">
        <f t="shared" si="256"/>
        <v>0</v>
      </c>
      <c r="CF205" s="131">
        <f t="shared" si="257"/>
        <v>0</v>
      </c>
      <c r="CG205" s="131">
        <f t="shared" si="258"/>
        <v>0</v>
      </c>
      <c r="CH205" s="132"/>
      <c r="CI205" s="132"/>
      <c r="CJ205" s="132"/>
      <c r="CK205" s="132"/>
      <c r="CL205" s="132"/>
      <c r="CM205" s="132"/>
      <c r="CN205" s="132"/>
      <c r="CO205" s="132"/>
      <c r="CP205" s="132">
        <v>1</v>
      </c>
      <c r="CQ205" s="132"/>
      <c r="CR205" s="133"/>
      <c r="CS205" s="132"/>
      <c r="CT205" s="132"/>
      <c r="CU205" s="132"/>
      <c r="CW205" s="131">
        <v>4</v>
      </c>
      <c r="CX205" s="134">
        <f t="shared" si="259"/>
        <v>0</v>
      </c>
      <c r="CZ205" s="136">
        <v>1.5620000000000001</v>
      </c>
      <c r="DA205" s="131">
        <f t="shared" si="260"/>
        <v>0</v>
      </c>
      <c r="DB205" s="131">
        <f t="shared" si="261"/>
        <v>0</v>
      </c>
    </row>
    <row r="206" spans="1:106" ht="18" customHeight="1">
      <c r="A206" s="142" t="s">
        <v>29211</v>
      </c>
      <c r="B206" s="142" t="s">
        <v>28015</v>
      </c>
      <c r="C206" s="123" t="s">
        <v>29181</v>
      </c>
      <c r="D206" s="153" t="s">
        <v>29212</v>
      </c>
      <c r="E206" s="1002" t="s">
        <v>28770</v>
      </c>
      <c r="F206" s="124">
        <v>1</v>
      </c>
      <c r="G206" s="124">
        <f t="shared" si="234"/>
        <v>0</v>
      </c>
      <c r="H206" s="793">
        <v>115</v>
      </c>
      <c r="I206" s="481">
        <f t="shared" si="235"/>
        <v>0</v>
      </c>
      <c r="J206" s="125">
        <f t="shared" si="236"/>
        <v>115</v>
      </c>
      <c r="K206" s="126">
        <f t="shared" si="237"/>
        <v>0</v>
      </c>
      <c r="L206" s="282"/>
      <c r="M206" s="387"/>
      <c r="N206" s="272"/>
      <c r="O206" s="273"/>
      <c r="P206" s="274"/>
      <c r="Q206" s="275"/>
      <c r="R206" s="276"/>
      <c r="S206" s="277"/>
      <c r="T206" s="370"/>
      <c r="U206" s="278"/>
      <c r="V206" s="279"/>
      <c r="W206" s="280"/>
      <c r="X206" s="281"/>
      <c r="Y206" s="277"/>
      <c r="Z206" s="369"/>
      <c r="AA206" s="277">
        <f t="shared" si="197"/>
        <v>0</v>
      </c>
      <c r="AB206" s="272"/>
      <c r="AC206" s="282"/>
      <c r="AD206" s="280">
        <f t="shared" si="198"/>
        <v>0</v>
      </c>
      <c r="AE206" s="676"/>
      <c r="AF206" s="280"/>
      <c r="AG206" s="277"/>
      <c r="AH206" s="420"/>
      <c r="AJ206" s="303">
        <f>AJ205</f>
        <v>0</v>
      </c>
      <c r="AK206" s="272"/>
      <c r="AL206" s="304">
        <f t="shared" si="264"/>
        <v>0</v>
      </c>
      <c r="AM206" s="305">
        <f t="shared" si="264"/>
        <v>0</v>
      </c>
      <c r="AN206" s="275"/>
      <c r="AO206" s="347">
        <f t="shared" si="264"/>
        <v>0</v>
      </c>
      <c r="AP206" s="331">
        <f t="shared" si="264"/>
        <v>0</v>
      </c>
      <c r="AQ206" s="306">
        <f t="shared" si="264"/>
        <v>0</v>
      </c>
      <c r="AR206" s="307">
        <f t="shared" si="264"/>
        <v>0</v>
      </c>
      <c r="AS206" s="279"/>
      <c r="AT206" s="308">
        <f t="shared" si="264"/>
        <v>0</v>
      </c>
      <c r="AU206" s="309">
        <f t="shared" si="264"/>
        <v>0</v>
      </c>
      <c r="AV206" s="331"/>
      <c r="AW206" s="332">
        <f t="shared" si="264"/>
        <v>0</v>
      </c>
      <c r="AX206" s="331">
        <f>AX205</f>
        <v>0</v>
      </c>
      <c r="AY206" s="310">
        <f t="shared" si="264"/>
        <v>0</v>
      </c>
      <c r="AZ206" s="311">
        <f t="shared" si="264"/>
        <v>0</v>
      </c>
      <c r="BA206" s="308">
        <f t="shared" si="265"/>
        <v>0</v>
      </c>
      <c r="BF206" s="131">
        <f t="shared" si="238"/>
        <v>0</v>
      </c>
      <c r="BG206" s="131">
        <f t="shared" si="239"/>
        <v>0</v>
      </c>
      <c r="BH206" s="131">
        <f t="shared" si="240"/>
        <v>0</v>
      </c>
      <c r="BI206" s="131">
        <f t="shared" si="241"/>
        <v>0</v>
      </c>
      <c r="BJ206" s="131">
        <f t="shared" si="242"/>
        <v>0</v>
      </c>
      <c r="BK206" s="131">
        <f t="shared" si="243"/>
        <v>0</v>
      </c>
      <c r="BL206" s="131">
        <f t="shared" si="244"/>
        <v>0</v>
      </c>
      <c r="BM206" s="132"/>
      <c r="BN206" s="132"/>
      <c r="BO206" s="132"/>
      <c r="BP206" s="132"/>
      <c r="BQ206" s="132"/>
      <c r="BR206" s="132">
        <v>1</v>
      </c>
      <c r="BS206" s="132"/>
      <c r="BT206" s="131">
        <f t="shared" si="245"/>
        <v>0</v>
      </c>
      <c r="BU206" s="131">
        <f t="shared" si="246"/>
        <v>0</v>
      </c>
      <c r="BV206" s="131">
        <f t="shared" si="247"/>
        <v>0</v>
      </c>
      <c r="BW206" s="131">
        <f t="shared" si="248"/>
        <v>0</v>
      </c>
      <c r="BX206" s="131">
        <f t="shared" si="249"/>
        <v>0</v>
      </c>
      <c r="BY206" s="131">
        <f t="shared" si="250"/>
        <v>0</v>
      </c>
      <c r="BZ206" s="131">
        <f t="shared" si="251"/>
        <v>0</v>
      </c>
      <c r="CA206" s="131">
        <f t="shared" si="252"/>
        <v>0</v>
      </c>
      <c r="CB206" s="131">
        <f t="shared" si="253"/>
        <v>0</v>
      </c>
      <c r="CC206" s="131">
        <f t="shared" si="254"/>
        <v>0</v>
      </c>
      <c r="CD206" s="131">
        <f t="shared" si="255"/>
        <v>0</v>
      </c>
      <c r="CE206" s="131">
        <f t="shared" si="256"/>
        <v>0</v>
      </c>
      <c r="CF206" s="131">
        <f t="shared" si="257"/>
        <v>0</v>
      </c>
      <c r="CG206" s="131">
        <f t="shared" si="258"/>
        <v>0</v>
      </c>
      <c r="CH206" s="132"/>
      <c r="CI206" s="132"/>
      <c r="CJ206" s="132"/>
      <c r="CK206" s="132"/>
      <c r="CL206" s="132"/>
      <c r="CM206" s="132"/>
      <c r="CN206" s="132"/>
      <c r="CO206" s="132"/>
      <c r="CP206" s="132">
        <v>1</v>
      </c>
      <c r="CQ206" s="132"/>
      <c r="CR206" s="133"/>
      <c r="CS206" s="132"/>
      <c r="CT206" s="132"/>
      <c r="CU206" s="132"/>
      <c r="CW206" s="131">
        <v>4</v>
      </c>
      <c r="CX206" s="134">
        <f t="shared" si="259"/>
        <v>0</v>
      </c>
      <c r="CZ206" s="136">
        <v>1.845</v>
      </c>
      <c r="DA206" s="131">
        <f t="shared" si="260"/>
        <v>0</v>
      </c>
      <c r="DB206" s="131">
        <f t="shared" si="261"/>
        <v>0</v>
      </c>
    </row>
    <row r="207" spans="1:106" ht="18" customHeight="1">
      <c r="A207" s="142" t="s">
        <v>29213</v>
      </c>
      <c r="B207" s="142" t="s">
        <v>28016</v>
      </c>
      <c r="C207" s="123" t="s">
        <v>29181</v>
      </c>
      <c r="D207" s="153" t="s">
        <v>29214</v>
      </c>
      <c r="E207" s="1002" t="s">
        <v>28770</v>
      </c>
      <c r="F207" s="124">
        <v>1</v>
      </c>
      <c r="G207" s="124">
        <f t="shared" si="234"/>
        <v>0</v>
      </c>
      <c r="H207" s="793">
        <v>110</v>
      </c>
      <c r="I207" s="481">
        <f t="shared" si="235"/>
        <v>0</v>
      </c>
      <c r="J207" s="125">
        <f t="shared" si="236"/>
        <v>110</v>
      </c>
      <c r="K207" s="126">
        <f t="shared" si="237"/>
        <v>0</v>
      </c>
      <c r="L207" s="282"/>
      <c r="M207" s="387"/>
      <c r="N207" s="272"/>
      <c r="O207" s="273"/>
      <c r="P207" s="274"/>
      <c r="Q207" s="275"/>
      <c r="R207" s="276"/>
      <c r="S207" s="277"/>
      <c r="T207" s="370"/>
      <c r="U207" s="278"/>
      <c r="V207" s="279"/>
      <c r="W207" s="280"/>
      <c r="X207" s="281"/>
      <c r="Y207" s="277"/>
      <c r="Z207" s="369"/>
      <c r="AA207" s="277">
        <f t="shared" si="197"/>
        <v>0</v>
      </c>
      <c r="AB207" s="272"/>
      <c r="AC207" s="282"/>
      <c r="AD207" s="280">
        <f t="shared" si="198"/>
        <v>0</v>
      </c>
      <c r="AE207" s="676"/>
      <c r="AF207" s="280"/>
      <c r="AG207" s="277"/>
      <c r="AH207" s="420"/>
      <c r="AJ207" s="303">
        <f>AJ206</f>
        <v>0</v>
      </c>
      <c r="AK207" s="272"/>
      <c r="AL207" s="304">
        <f t="shared" si="264"/>
        <v>0</v>
      </c>
      <c r="AM207" s="305">
        <f t="shared" si="264"/>
        <v>0</v>
      </c>
      <c r="AN207" s="275"/>
      <c r="AO207" s="347">
        <f t="shared" si="264"/>
        <v>0</v>
      </c>
      <c r="AP207" s="331">
        <f t="shared" si="264"/>
        <v>0</v>
      </c>
      <c r="AQ207" s="306">
        <f t="shared" si="264"/>
        <v>0</v>
      </c>
      <c r="AR207" s="307">
        <f t="shared" si="264"/>
        <v>0</v>
      </c>
      <c r="AS207" s="279"/>
      <c r="AT207" s="308">
        <f t="shared" si="264"/>
        <v>0</v>
      </c>
      <c r="AU207" s="309">
        <f t="shared" si="264"/>
        <v>0</v>
      </c>
      <c r="AV207" s="331"/>
      <c r="AW207" s="332">
        <f t="shared" si="264"/>
        <v>0</v>
      </c>
      <c r="AX207" s="331">
        <f>AX206</f>
        <v>0</v>
      </c>
      <c r="AY207" s="310">
        <f t="shared" si="264"/>
        <v>0</v>
      </c>
      <c r="AZ207" s="311">
        <f t="shared" si="264"/>
        <v>0</v>
      </c>
      <c r="BA207" s="308">
        <f t="shared" si="265"/>
        <v>0</v>
      </c>
      <c r="BF207" s="131">
        <f t="shared" si="238"/>
        <v>0</v>
      </c>
      <c r="BG207" s="131">
        <f t="shared" si="239"/>
        <v>0</v>
      </c>
      <c r="BH207" s="131">
        <f t="shared" si="240"/>
        <v>0</v>
      </c>
      <c r="BI207" s="131">
        <f t="shared" si="241"/>
        <v>0</v>
      </c>
      <c r="BJ207" s="131">
        <f t="shared" si="242"/>
        <v>0</v>
      </c>
      <c r="BK207" s="131">
        <f t="shared" si="243"/>
        <v>0</v>
      </c>
      <c r="BL207" s="131">
        <f t="shared" si="244"/>
        <v>0</v>
      </c>
      <c r="BM207" s="132"/>
      <c r="BN207" s="132"/>
      <c r="BO207" s="132"/>
      <c r="BP207" s="132"/>
      <c r="BQ207" s="132"/>
      <c r="BR207" s="132">
        <v>1</v>
      </c>
      <c r="BS207" s="132"/>
      <c r="BT207" s="131">
        <f t="shared" si="245"/>
        <v>0</v>
      </c>
      <c r="BU207" s="131">
        <f t="shared" si="246"/>
        <v>0</v>
      </c>
      <c r="BV207" s="131">
        <f t="shared" si="247"/>
        <v>0</v>
      </c>
      <c r="BW207" s="131">
        <f t="shared" si="248"/>
        <v>0</v>
      </c>
      <c r="BX207" s="131">
        <f t="shared" si="249"/>
        <v>0</v>
      </c>
      <c r="BY207" s="131">
        <f t="shared" si="250"/>
        <v>0</v>
      </c>
      <c r="BZ207" s="131">
        <f t="shared" si="251"/>
        <v>0</v>
      </c>
      <c r="CA207" s="131">
        <f t="shared" si="252"/>
        <v>0</v>
      </c>
      <c r="CB207" s="131">
        <f t="shared" si="253"/>
        <v>0</v>
      </c>
      <c r="CC207" s="131">
        <f t="shared" si="254"/>
        <v>0</v>
      </c>
      <c r="CD207" s="131">
        <f t="shared" si="255"/>
        <v>0</v>
      </c>
      <c r="CE207" s="131">
        <f t="shared" si="256"/>
        <v>0</v>
      </c>
      <c r="CF207" s="131">
        <f t="shared" si="257"/>
        <v>0</v>
      </c>
      <c r="CG207" s="131">
        <f t="shared" si="258"/>
        <v>0</v>
      </c>
      <c r="CH207" s="132"/>
      <c r="CI207" s="132"/>
      <c r="CJ207" s="132"/>
      <c r="CK207" s="132"/>
      <c r="CL207" s="132"/>
      <c r="CM207" s="132"/>
      <c r="CN207" s="132"/>
      <c r="CO207" s="132"/>
      <c r="CP207" s="132">
        <v>1</v>
      </c>
      <c r="CQ207" s="132"/>
      <c r="CR207" s="133"/>
      <c r="CS207" s="132"/>
      <c r="CT207" s="132"/>
      <c r="CU207" s="132"/>
      <c r="CW207" s="131">
        <v>4</v>
      </c>
      <c r="CX207" s="134">
        <f t="shared" si="259"/>
        <v>0</v>
      </c>
      <c r="CZ207" s="136">
        <v>1.6519999999999999</v>
      </c>
      <c r="DA207" s="131">
        <f t="shared" si="260"/>
        <v>0</v>
      </c>
      <c r="DB207" s="131">
        <f t="shared" si="261"/>
        <v>0</v>
      </c>
    </row>
    <row r="208" spans="1:106" ht="18" customHeight="1">
      <c r="A208" s="142" t="s">
        <v>29215</v>
      </c>
      <c r="B208" s="142" t="s">
        <v>28017</v>
      </c>
      <c r="C208" s="123" t="s">
        <v>29181</v>
      </c>
      <c r="D208" s="153" t="s">
        <v>29216</v>
      </c>
      <c r="E208" s="1002" t="s">
        <v>28770</v>
      </c>
      <c r="F208" s="124">
        <v>1</v>
      </c>
      <c r="G208" s="124">
        <f t="shared" si="234"/>
        <v>0</v>
      </c>
      <c r="H208" s="793">
        <v>70</v>
      </c>
      <c r="I208" s="481">
        <f t="shared" si="235"/>
        <v>0</v>
      </c>
      <c r="J208" s="125">
        <f t="shared" si="236"/>
        <v>70</v>
      </c>
      <c r="K208" s="126">
        <f t="shared" si="237"/>
        <v>0</v>
      </c>
      <c r="L208" s="282"/>
      <c r="M208" s="387"/>
      <c r="N208" s="272"/>
      <c r="O208" s="273"/>
      <c r="P208" s="274"/>
      <c r="Q208" s="275"/>
      <c r="R208" s="276"/>
      <c r="S208" s="277"/>
      <c r="T208" s="370"/>
      <c r="U208" s="278"/>
      <c r="V208" s="279"/>
      <c r="W208" s="280"/>
      <c r="X208" s="281"/>
      <c r="Y208" s="277"/>
      <c r="Z208" s="369"/>
      <c r="AA208" s="277">
        <f t="shared" si="197"/>
        <v>0</v>
      </c>
      <c r="AB208" s="272"/>
      <c r="AC208" s="282"/>
      <c r="AD208" s="280">
        <f t="shared" si="198"/>
        <v>0</v>
      </c>
      <c r="AE208" s="676"/>
      <c r="AF208" s="280"/>
      <c r="AG208" s="277"/>
      <c r="AH208" s="420"/>
      <c r="AJ208" s="303">
        <f>AJ207</f>
        <v>0</v>
      </c>
      <c r="AK208" s="272"/>
      <c r="AL208" s="304">
        <f t="shared" si="264"/>
        <v>0</v>
      </c>
      <c r="AM208" s="305">
        <f t="shared" si="264"/>
        <v>0</v>
      </c>
      <c r="AN208" s="275"/>
      <c r="AO208" s="347">
        <f t="shared" si="264"/>
        <v>0</v>
      </c>
      <c r="AP208" s="331">
        <f t="shared" si="264"/>
        <v>0</v>
      </c>
      <c r="AQ208" s="306">
        <f t="shared" si="264"/>
        <v>0</v>
      </c>
      <c r="AR208" s="307">
        <f t="shared" si="264"/>
        <v>0</v>
      </c>
      <c r="AS208" s="279"/>
      <c r="AT208" s="308">
        <f t="shared" si="264"/>
        <v>0</v>
      </c>
      <c r="AU208" s="309">
        <f t="shared" si="264"/>
        <v>0</v>
      </c>
      <c r="AV208" s="331"/>
      <c r="AW208" s="332">
        <f t="shared" si="264"/>
        <v>0</v>
      </c>
      <c r="AX208" s="331">
        <f>AX207</f>
        <v>0</v>
      </c>
      <c r="AY208" s="310">
        <f t="shared" si="264"/>
        <v>0</v>
      </c>
      <c r="AZ208" s="311">
        <f t="shared" si="264"/>
        <v>0</v>
      </c>
      <c r="BA208" s="308">
        <f t="shared" si="265"/>
        <v>0</v>
      </c>
      <c r="BF208" s="131">
        <f t="shared" si="238"/>
        <v>0</v>
      </c>
      <c r="BG208" s="131">
        <f t="shared" si="239"/>
        <v>0</v>
      </c>
      <c r="BH208" s="131">
        <f t="shared" si="240"/>
        <v>0</v>
      </c>
      <c r="BI208" s="131">
        <f t="shared" si="241"/>
        <v>0</v>
      </c>
      <c r="BJ208" s="131">
        <f t="shared" si="242"/>
        <v>0</v>
      </c>
      <c r="BK208" s="131">
        <f t="shared" si="243"/>
        <v>0</v>
      </c>
      <c r="BL208" s="131">
        <f t="shared" si="244"/>
        <v>0</v>
      </c>
      <c r="BM208" s="132"/>
      <c r="BN208" s="132"/>
      <c r="BO208" s="132"/>
      <c r="BP208" s="132"/>
      <c r="BQ208" s="132">
        <v>1</v>
      </c>
      <c r="BR208" s="132"/>
      <c r="BS208" s="132"/>
      <c r="BT208" s="131">
        <f t="shared" si="245"/>
        <v>0</v>
      </c>
      <c r="BU208" s="131">
        <f t="shared" si="246"/>
        <v>0</v>
      </c>
      <c r="BV208" s="131">
        <f t="shared" si="247"/>
        <v>0</v>
      </c>
      <c r="BW208" s="131">
        <f t="shared" si="248"/>
        <v>0</v>
      </c>
      <c r="BX208" s="131">
        <f t="shared" si="249"/>
        <v>0</v>
      </c>
      <c r="BY208" s="131">
        <f t="shared" si="250"/>
        <v>0</v>
      </c>
      <c r="BZ208" s="131">
        <f t="shared" si="251"/>
        <v>0</v>
      </c>
      <c r="CA208" s="131">
        <f t="shared" si="252"/>
        <v>0</v>
      </c>
      <c r="CB208" s="131">
        <f t="shared" si="253"/>
        <v>0</v>
      </c>
      <c r="CC208" s="131">
        <f t="shared" si="254"/>
        <v>0</v>
      </c>
      <c r="CD208" s="131">
        <f t="shared" si="255"/>
        <v>0</v>
      </c>
      <c r="CE208" s="131">
        <f t="shared" si="256"/>
        <v>0</v>
      </c>
      <c r="CF208" s="131">
        <f t="shared" si="257"/>
        <v>0</v>
      </c>
      <c r="CG208" s="131">
        <f t="shared" si="258"/>
        <v>0</v>
      </c>
      <c r="CH208" s="132"/>
      <c r="CI208" s="132">
        <v>1</v>
      </c>
      <c r="CJ208" s="132"/>
      <c r="CK208" s="132"/>
      <c r="CL208" s="132"/>
      <c r="CM208" s="132"/>
      <c r="CN208" s="132"/>
      <c r="CO208" s="132"/>
      <c r="CP208" s="132"/>
      <c r="CQ208" s="132"/>
      <c r="CR208" s="133"/>
      <c r="CS208" s="132"/>
      <c r="CT208" s="132"/>
      <c r="CU208" s="132"/>
      <c r="CW208" s="131">
        <v>4</v>
      </c>
      <c r="CX208" s="134">
        <f t="shared" si="259"/>
        <v>0</v>
      </c>
      <c r="CZ208" s="136">
        <v>0.878</v>
      </c>
      <c r="DA208" s="131">
        <f t="shared" si="260"/>
        <v>0</v>
      </c>
      <c r="DB208" s="131">
        <f t="shared" si="261"/>
        <v>0</v>
      </c>
    </row>
    <row r="209" spans="1:106" ht="18" customHeight="1">
      <c r="A209" s="144" t="s">
        <v>16924</v>
      </c>
      <c r="B209" s="144" t="s">
        <v>28018</v>
      </c>
      <c r="C209" s="144" t="s">
        <v>29181</v>
      </c>
      <c r="D209" s="144" t="s">
        <v>29217</v>
      </c>
      <c r="E209" s="1006"/>
      <c r="F209" s="145">
        <v>6</v>
      </c>
      <c r="G209" s="145">
        <f t="shared" si="234"/>
        <v>0</v>
      </c>
      <c r="H209" s="795">
        <f>SUM(H203:H208)*0.9</f>
        <v>535.5</v>
      </c>
      <c r="I209" s="485">
        <f t="shared" si="235"/>
        <v>0</v>
      </c>
      <c r="J209" s="487">
        <f t="shared" si="236"/>
        <v>535.5</v>
      </c>
      <c r="K209" s="146">
        <f t="shared" si="237"/>
        <v>0</v>
      </c>
      <c r="L209" s="311"/>
      <c r="M209" s="303"/>
      <c r="N209" s="310"/>
      <c r="O209" s="304"/>
      <c r="P209" s="305"/>
      <c r="Q209" s="324"/>
      <c r="R209" s="347"/>
      <c r="S209" s="331"/>
      <c r="T209" s="306"/>
      <c r="U209" s="307"/>
      <c r="V209" s="303"/>
      <c r="W209" s="308"/>
      <c r="X209" s="309"/>
      <c r="Y209" s="331"/>
      <c r="Z209" s="332"/>
      <c r="AA209" s="331">
        <f t="shared" si="197"/>
        <v>0</v>
      </c>
      <c r="AB209" s="310"/>
      <c r="AC209" s="311"/>
      <c r="AD209" s="308">
        <f t="shared" si="198"/>
        <v>0</v>
      </c>
      <c r="AE209" s="676"/>
      <c r="AF209" s="308"/>
      <c r="AG209" s="331"/>
      <c r="AI209" s="68">
        <v>6</v>
      </c>
      <c r="BF209" s="131">
        <f t="shared" si="238"/>
        <v>0</v>
      </c>
      <c r="BG209" s="131">
        <f t="shared" si="239"/>
        <v>0</v>
      </c>
      <c r="BH209" s="131">
        <f t="shared" si="240"/>
        <v>0</v>
      </c>
      <c r="BI209" s="131">
        <f t="shared" si="241"/>
        <v>0</v>
      </c>
      <c r="BJ209" s="131">
        <f t="shared" si="242"/>
        <v>0</v>
      </c>
      <c r="BK209" s="131">
        <f t="shared" si="243"/>
        <v>0</v>
      </c>
      <c r="BL209" s="131">
        <f t="shared" si="244"/>
        <v>0</v>
      </c>
      <c r="BM209" s="147"/>
      <c r="BN209" s="147"/>
      <c r="BO209" s="147"/>
      <c r="BP209" s="147"/>
      <c r="BQ209" s="147">
        <f>SUM(BQ203:BQ208)</f>
        <v>1</v>
      </c>
      <c r="BR209" s="147">
        <f>SUM(BR203:BR208)</f>
        <v>5</v>
      </c>
      <c r="BS209" s="147"/>
      <c r="BT209" s="131">
        <f t="shared" si="245"/>
        <v>0</v>
      </c>
      <c r="BU209" s="131">
        <f t="shared" si="246"/>
        <v>0</v>
      </c>
      <c r="BV209" s="131">
        <f t="shared" si="247"/>
        <v>0</v>
      </c>
      <c r="BW209" s="131">
        <f t="shared" si="248"/>
        <v>0</v>
      </c>
      <c r="BX209" s="131">
        <f t="shared" si="249"/>
        <v>0</v>
      </c>
      <c r="BY209" s="131">
        <f t="shared" si="250"/>
        <v>0</v>
      </c>
      <c r="BZ209" s="131">
        <f t="shared" si="251"/>
        <v>0</v>
      </c>
      <c r="CA209" s="131">
        <f t="shared" si="252"/>
        <v>0</v>
      </c>
      <c r="CB209" s="131">
        <f t="shared" si="253"/>
        <v>0</v>
      </c>
      <c r="CC209" s="131">
        <f t="shared" si="254"/>
        <v>0</v>
      </c>
      <c r="CD209" s="131">
        <f t="shared" si="255"/>
        <v>0</v>
      </c>
      <c r="CE209" s="131">
        <f t="shared" si="256"/>
        <v>0</v>
      </c>
      <c r="CF209" s="131">
        <f t="shared" si="257"/>
        <v>0</v>
      </c>
      <c r="CG209" s="131">
        <f t="shared" si="258"/>
        <v>0</v>
      </c>
      <c r="CH209" s="147"/>
      <c r="CI209" s="147">
        <f>SUM(CI203:CI208)</f>
        <v>1</v>
      </c>
      <c r="CJ209" s="147"/>
      <c r="CK209" s="147"/>
      <c r="CL209" s="147"/>
      <c r="CM209" s="147"/>
      <c r="CN209" s="147"/>
      <c r="CO209" s="147"/>
      <c r="CP209" s="147">
        <f>SUM(CP203:CP208)</f>
        <v>5</v>
      </c>
      <c r="CQ209" s="147"/>
      <c r="CR209" s="147"/>
      <c r="CS209" s="147"/>
      <c r="CT209" s="147"/>
      <c r="CU209" s="147"/>
      <c r="CW209" s="147">
        <f>SUM(CW203:CW208)</f>
        <v>24</v>
      </c>
      <c r="CX209" s="149">
        <f t="shared" si="259"/>
        <v>0</v>
      </c>
      <c r="CZ209" s="150">
        <f>SUM(CZ203:CZ208)</f>
        <v>8.6749999999999989</v>
      </c>
      <c r="DA209" s="151">
        <f t="shared" si="260"/>
        <v>0</v>
      </c>
      <c r="DB209" s="151">
        <f t="shared" si="261"/>
        <v>0</v>
      </c>
    </row>
    <row r="210" spans="1:106" ht="18" customHeight="1">
      <c r="A210" s="142" t="s">
        <v>29218</v>
      </c>
      <c r="B210" s="142" t="s">
        <v>28019</v>
      </c>
      <c r="C210" s="123" t="s">
        <v>29181</v>
      </c>
      <c r="D210" s="153" t="s">
        <v>29219</v>
      </c>
      <c r="E210" s="1002" t="s">
        <v>28766</v>
      </c>
      <c r="F210" s="124">
        <v>1</v>
      </c>
      <c r="G210" s="124">
        <f t="shared" si="234"/>
        <v>0</v>
      </c>
      <c r="H210" s="793">
        <v>115</v>
      </c>
      <c r="I210" s="481">
        <f t="shared" si="235"/>
        <v>0</v>
      </c>
      <c r="J210" s="125">
        <f t="shared" si="236"/>
        <v>115</v>
      </c>
      <c r="K210" s="126">
        <f t="shared" si="237"/>
        <v>0</v>
      </c>
      <c r="L210" s="282"/>
      <c r="M210" s="387"/>
      <c r="N210" s="272"/>
      <c r="O210" s="273"/>
      <c r="P210" s="274"/>
      <c r="Q210" s="275"/>
      <c r="R210" s="276"/>
      <c r="S210" s="277"/>
      <c r="T210" s="370"/>
      <c r="U210" s="278"/>
      <c r="V210" s="279"/>
      <c r="W210" s="280"/>
      <c r="X210" s="281"/>
      <c r="Y210" s="277"/>
      <c r="Z210" s="369"/>
      <c r="AA210" s="277">
        <f t="shared" si="197"/>
        <v>0</v>
      </c>
      <c r="AB210" s="272"/>
      <c r="AC210" s="282"/>
      <c r="AD210" s="280">
        <f t="shared" si="198"/>
        <v>0</v>
      </c>
      <c r="AE210" s="676"/>
      <c r="AF210" s="280"/>
      <c r="AG210" s="277"/>
      <c r="BF210" s="131">
        <f t="shared" si="238"/>
        <v>0</v>
      </c>
      <c r="BG210" s="131">
        <f t="shared" si="239"/>
        <v>0</v>
      </c>
      <c r="BH210" s="131">
        <f t="shared" si="240"/>
        <v>0</v>
      </c>
      <c r="BI210" s="131">
        <f t="shared" si="241"/>
        <v>0</v>
      </c>
      <c r="BJ210" s="131">
        <f t="shared" si="242"/>
        <v>0</v>
      </c>
      <c r="BK210" s="131">
        <f t="shared" si="243"/>
        <v>0</v>
      </c>
      <c r="BL210" s="131">
        <f t="shared" si="244"/>
        <v>0</v>
      </c>
      <c r="BM210" s="132"/>
      <c r="BN210" s="132"/>
      <c r="BO210" s="132"/>
      <c r="BP210" s="132"/>
      <c r="BQ210" s="132"/>
      <c r="BR210" s="132">
        <v>1</v>
      </c>
      <c r="BS210" s="132"/>
      <c r="BT210" s="131">
        <f t="shared" si="245"/>
        <v>0</v>
      </c>
      <c r="BU210" s="131">
        <f t="shared" si="246"/>
        <v>0</v>
      </c>
      <c r="BV210" s="131">
        <f t="shared" si="247"/>
        <v>0</v>
      </c>
      <c r="BW210" s="131">
        <f t="shared" si="248"/>
        <v>0</v>
      </c>
      <c r="BX210" s="131">
        <f t="shared" si="249"/>
        <v>0</v>
      </c>
      <c r="BY210" s="131">
        <f t="shared" si="250"/>
        <v>0</v>
      </c>
      <c r="BZ210" s="131">
        <f t="shared" si="251"/>
        <v>0</v>
      </c>
      <c r="CA210" s="131">
        <f t="shared" si="252"/>
        <v>0</v>
      </c>
      <c r="CB210" s="131">
        <f t="shared" si="253"/>
        <v>0</v>
      </c>
      <c r="CC210" s="131">
        <f t="shared" si="254"/>
        <v>0</v>
      </c>
      <c r="CD210" s="131">
        <f t="shared" si="255"/>
        <v>0</v>
      </c>
      <c r="CE210" s="131">
        <f t="shared" si="256"/>
        <v>0</v>
      </c>
      <c r="CF210" s="131">
        <f t="shared" si="257"/>
        <v>0</v>
      </c>
      <c r="CG210" s="131">
        <f t="shared" si="258"/>
        <v>0</v>
      </c>
      <c r="CH210" s="132"/>
      <c r="CI210" s="132"/>
      <c r="CJ210" s="132"/>
      <c r="CK210" s="132"/>
      <c r="CL210" s="132"/>
      <c r="CM210" s="132"/>
      <c r="CN210" s="132"/>
      <c r="CO210" s="132"/>
      <c r="CP210" s="132">
        <v>1</v>
      </c>
      <c r="CQ210" s="132"/>
      <c r="CR210" s="133"/>
      <c r="CS210" s="132"/>
      <c r="CT210" s="132"/>
      <c r="CU210" s="132"/>
      <c r="CW210" s="131">
        <v>2</v>
      </c>
      <c r="CX210" s="134">
        <f t="shared" si="259"/>
        <v>0</v>
      </c>
      <c r="CZ210" s="131">
        <v>1.65</v>
      </c>
      <c r="DA210" s="131">
        <f t="shared" si="260"/>
        <v>0</v>
      </c>
      <c r="DB210" s="131">
        <f t="shared" si="261"/>
        <v>0</v>
      </c>
    </row>
    <row r="211" spans="1:106" ht="18" customHeight="1">
      <c r="A211" s="142" t="s">
        <v>29220</v>
      </c>
      <c r="B211" s="142" t="s">
        <v>28020</v>
      </c>
      <c r="C211" s="123" t="s">
        <v>29181</v>
      </c>
      <c r="D211" s="153" t="s">
        <v>29221</v>
      </c>
      <c r="E211" s="1002" t="s">
        <v>28766</v>
      </c>
      <c r="F211" s="124">
        <v>1</v>
      </c>
      <c r="G211" s="124">
        <f t="shared" si="234"/>
        <v>0</v>
      </c>
      <c r="H211" s="793">
        <v>155</v>
      </c>
      <c r="I211" s="481">
        <f t="shared" si="235"/>
        <v>0</v>
      </c>
      <c r="J211" s="125">
        <f t="shared" si="236"/>
        <v>155</v>
      </c>
      <c r="K211" s="126">
        <f t="shared" si="237"/>
        <v>0</v>
      </c>
      <c r="L211" s="282"/>
      <c r="M211" s="387"/>
      <c r="N211" s="272"/>
      <c r="O211" s="273"/>
      <c r="P211" s="274"/>
      <c r="Q211" s="275"/>
      <c r="R211" s="276"/>
      <c r="S211" s="277"/>
      <c r="T211" s="370"/>
      <c r="U211" s="278"/>
      <c r="V211" s="279"/>
      <c r="W211" s="280"/>
      <c r="X211" s="281"/>
      <c r="Y211" s="277"/>
      <c r="Z211" s="369"/>
      <c r="AA211" s="277">
        <f t="shared" si="197"/>
        <v>0</v>
      </c>
      <c r="AB211" s="272"/>
      <c r="AC211" s="282"/>
      <c r="AD211" s="280">
        <f t="shared" si="198"/>
        <v>0</v>
      </c>
      <c r="AE211" s="676"/>
      <c r="AF211" s="280"/>
      <c r="AG211" s="277"/>
      <c r="BF211" s="131">
        <f t="shared" si="238"/>
        <v>0</v>
      </c>
      <c r="BG211" s="131">
        <f t="shared" si="239"/>
        <v>0</v>
      </c>
      <c r="BH211" s="131">
        <f t="shared" si="240"/>
        <v>0</v>
      </c>
      <c r="BI211" s="131">
        <f t="shared" si="241"/>
        <v>0</v>
      </c>
      <c r="BJ211" s="131">
        <f t="shared" si="242"/>
        <v>0</v>
      </c>
      <c r="BK211" s="131">
        <f t="shared" si="243"/>
        <v>0</v>
      </c>
      <c r="BL211" s="131">
        <f t="shared" si="244"/>
        <v>0</v>
      </c>
      <c r="BM211" s="132"/>
      <c r="BN211" s="132"/>
      <c r="BO211" s="132"/>
      <c r="BP211" s="132"/>
      <c r="BQ211" s="132"/>
      <c r="BR211" s="132">
        <v>1</v>
      </c>
      <c r="BS211" s="132"/>
      <c r="BT211" s="131">
        <f t="shared" si="245"/>
        <v>0</v>
      </c>
      <c r="BU211" s="131">
        <f t="shared" si="246"/>
        <v>0</v>
      </c>
      <c r="BV211" s="131">
        <f t="shared" si="247"/>
        <v>0</v>
      </c>
      <c r="BW211" s="131">
        <f t="shared" si="248"/>
        <v>0</v>
      </c>
      <c r="BX211" s="131">
        <f t="shared" si="249"/>
        <v>0</v>
      </c>
      <c r="BY211" s="131">
        <f t="shared" si="250"/>
        <v>0</v>
      </c>
      <c r="BZ211" s="131">
        <f t="shared" si="251"/>
        <v>0</v>
      </c>
      <c r="CA211" s="131">
        <f t="shared" si="252"/>
        <v>0</v>
      </c>
      <c r="CB211" s="131">
        <f t="shared" si="253"/>
        <v>0</v>
      </c>
      <c r="CC211" s="131">
        <f t="shared" si="254"/>
        <v>0</v>
      </c>
      <c r="CD211" s="131">
        <f t="shared" si="255"/>
        <v>0</v>
      </c>
      <c r="CE211" s="131">
        <f t="shared" si="256"/>
        <v>0</v>
      </c>
      <c r="CF211" s="131">
        <f t="shared" si="257"/>
        <v>0</v>
      </c>
      <c r="CG211" s="131">
        <f t="shared" si="258"/>
        <v>0</v>
      </c>
      <c r="CH211" s="132"/>
      <c r="CI211" s="132"/>
      <c r="CJ211" s="132"/>
      <c r="CK211" s="132"/>
      <c r="CL211" s="132"/>
      <c r="CM211" s="132"/>
      <c r="CN211" s="132"/>
      <c r="CO211" s="132"/>
      <c r="CP211" s="132">
        <v>1</v>
      </c>
      <c r="CQ211" s="132"/>
      <c r="CR211" s="133"/>
      <c r="CS211" s="132"/>
      <c r="CT211" s="132"/>
      <c r="CU211" s="132"/>
      <c r="CW211" s="131">
        <v>4</v>
      </c>
      <c r="CX211" s="134">
        <f t="shared" si="259"/>
        <v>0</v>
      </c>
      <c r="CZ211" s="131">
        <v>2.46</v>
      </c>
      <c r="DA211" s="131">
        <f t="shared" si="260"/>
        <v>0</v>
      </c>
      <c r="DB211" s="131">
        <f t="shared" si="261"/>
        <v>0</v>
      </c>
    </row>
    <row r="212" spans="1:106" ht="18" customHeight="1">
      <c r="A212" s="142" t="s">
        <v>29222</v>
      </c>
      <c r="B212" s="142" t="s">
        <v>28021</v>
      </c>
      <c r="C212" s="123" t="s">
        <v>29181</v>
      </c>
      <c r="D212" s="153" t="s">
        <v>29223</v>
      </c>
      <c r="E212" s="1002" t="s">
        <v>28766</v>
      </c>
      <c r="F212" s="124">
        <v>3</v>
      </c>
      <c r="G212" s="124">
        <f t="shared" si="234"/>
        <v>0</v>
      </c>
      <c r="H212" s="793">
        <v>240</v>
      </c>
      <c r="I212" s="481">
        <f t="shared" si="235"/>
        <v>0</v>
      </c>
      <c r="J212" s="125">
        <f t="shared" si="236"/>
        <v>240</v>
      </c>
      <c r="K212" s="126">
        <f t="shared" si="237"/>
        <v>0</v>
      </c>
      <c r="L212" s="282"/>
      <c r="M212" s="387"/>
      <c r="N212" s="272"/>
      <c r="O212" s="273"/>
      <c r="P212" s="274"/>
      <c r="Q212" s="275"/>
      <c r="R212" s="276"/>
      <c r="S212" s="277"/>
      <c r="T212" s="370"/>
      <c r="U212" s="278"/>
      <c r="V212" s="279"/>
      <c r="W212" s="280"/>
      <c r="X212" s="281"/>
      <c r="Y212" s="277"/>
      <c r="Z212" s="369"/>
      <c r="AA212" s="277">
        <f t="shared" si="197"/>
        <v>0</v>
      </c>
      <c r="AB212" s="272"/>
      <c r="AC212" s="282"/>
      <c r="AD212" s="280">
        <f t="shared" si="198"/>
        <v>0</v>
      </c>
      <c r="AE212" s="676"/>
      <c r="AF212" s="280"/>
      <c r="AG212" s="277"/>
      <c r="BF212" s="131">
        <f t="shared" si="238"/>
        <v>0</v>
      </c>
      <c r="BG212" s="131">
        <f t="shared" si="239"/>
        <v>0</v>
      </c>
      <c r="BH212" s="131">
        <f t="shared" si="240"/>
        <v>0</v>
      </c>
      <c r="BI212" s="131">
        <f t="shared" si="241"/>
        <v>0</v>
      </c>
      <c r="BJ212" s="131">
        <f t="shared" si="242"/>
        <v>0</v>
      </c>
      <c r="BK212" s="131">
        <f t="shared" si="243"/>
        <v>0</v>
      </c>
      <c r="BL212" s="131">
        <f t="shared" si="244"/>
        <v>0</v>
      </c>
      <c r="BM212" s="132"/>
      <c r="BN212" s="132"/>
      <c r="BO212" s="132"/>
      <c r="BP212" s="132"/>
      <c r="BQ212" s="132"/>
      <c r="BR212" s="132">
        <v>3</v>
      </c>
      <c r="BS212" s="132"/>
      <c r="BT212" s="131">
        <f t="shared" si="245"/>
        <v>0</v>
      </c>
      <c r="BU212" s="131">
        <f t="shared" si="246"/>
        <v>0</v>
      </c>
      <c r="BV212" s="131">
        <f t="shared" si="247"/>
        <v>0</v>
      </c>
      <c r="BW212" s="131">
        <f t="shared" si="248"/>
        <v>0</v>
      </c>
      <c r="BX212" s="131">
        <f t="shared" si="249"/>
        <v>0</v>
      </c>
      <c r="BY212" s="131">
        <f t="shared" si="250"/>
        <v>0</v>
      </c>
      <c r="BZ212" s="131">
        <f t="shared" si="251"/>
        <v>0</v>
      </c>
      <c r="CA212" s="131">
        <f t="shared" si="252"/>
        <v>0</v>
      </c>
      <c r="CB212" s="131">
        <f t="shared" si="253"/>
        <v>0</v>
      </c>
      <c r="CC212" s="131">
        <f t="shared" si="254"/>
        <v>0</v>
      </c>
      <c r="CD212" s="131">
        <f t="shared" si="255"/>
        <v>0</v>
      </c>
      <c r="CE212" s="131">
        <f t="shared" si="256"/>
        <v>0</v>
      </c>
      <c r="CF212" s="131">
        <f t="shared" si="257"/>
        <v>0</v>
      </c>
      <c r="CG212" s="131">
        <f t="shared" si="258"/>
        <v>0</v>
      </c>
      <c r="CH212" s="132"/>
      <c r="CI212" s="132"/>
      <c r="CJ212" s="132"/>
      <c r="CK212" s="132"/>
      <c r="CL212" s="132"/>
      <c r="CM212" s="132"/>
      <c r="CN212" s="132"/>
      <c r="CO212" s="132"/>
      <c r="CP212" s="132">
        <v>3</v>
      </c>
      <c r="CQ212" s="132"/>
      <c r="CR212" s="133"/>
      <c r="CS212" s="132"/>
      <c r="CT212" s="132"/>
      <c r="CU212" s="132"/>
      <c r="CW212" s="131">
        <v>12</v>
      </c>
      <c r="CX212" s="134">
        <f t="shared" si="259"/>
        <v>0</v>
      </c>
      <c r="CZ212" s="131">
        <v>3.78</v>
      </c>
      <c r="DA212" s="131">
        <f t="shared" si="260"/>
        <v>0</v>
      </c>
      <c r="DB212" s="131">
        <f t="shared" si="261"/>
        <v>0</v>
      </c>
    </row>
    <row r="213" spans="1:106" ht="18" customHeight="1">
      <c r="A213" s="142" t="s">
        <v>29224</v>
      </c>
      <c r="B213" s="142" t="s">
        <v>28022</v>
      </c>
      <c r="C213" s="123" t="s">
        <v>29181</v>
      </c>
      <c r="D213" s="153" t="s">
        <v>29225</v>
      </c>
      <c r="E213" s="1002" t="s">
        <v>28766</v>
      </c>
      <c r="F213" s="124">
        <v>5</v>
      </c>
      <c r="G213" s="124">
        <f t="shared" si="234"/>
        <v>0</v>
      </c>
      <c r="H213" s="793">
        <v>240</v>
      </c>
      <c r="I213" s="481">
        <f t="shared" si="235"/>
        <v>0</v>
      </c>
      <c r="J213" s="125">
        <f t="shared" si="236"/>
        <v>240</v>
      </c>
      <c r="K213" s="126">
        <f t="shared" si="237"/>
        <v>0</v>
      </c>
      <c r="L213" s="282"/>
      <c r="M213" s="387"/>
      <c r="N213" s="272"/>
      <c r="O213" s="273"/>
      <c r="P213" s="274"/>
      <c r="Q213" s="275"/>
      <c r="R213" s="276"/>
      <c r="S213" s="277"/>
      <c r="T213" s="370"/>
      <c r="U213" s="278"/>
      <c r="V213" s="279"/>
      <c r="W213" s="280"/>
      <c r="X213" s="281"/>
      <c r="Y213" s="277"/>
      <c r="Z213" s="369"/>
      <c r="AA213" s="277">
        <f t="shared" si="197"/>
        <v>0</v>
      </c>
      <c r="AB213" s="272"/>
      <c r="AC213" s="282"/>
      <c r="AD213" s="280">
        <f t="shared" si="198"/>
        <v>0</v>
      </c>
      <c r="AE213" s="676"/>
      <c r="AF213" s="280"/>
      <c r="AG213" s="277"/>
      <c r="BF213" s="131">
        <f t="shared" si="238"/>
        <v>0</v>
      </c>
      <c r="BG213" s="131">
        <f t="shared" si="239"/>
        <v>0</v>
      </c>
      <c r="BH213" s="131">
        <f t="shared" si="240"/>
        <v>0</v>
      </c>
      <c r="BI213" s="131">
        <f t="shared" si="241"/>
        <v>0</v>
      </c>
      <c r="BJ213" s="131">
        <f t="shared" si="242"/>
        <v>0</v>
      </c>
      <c r="BK213" s="131">
        <f t="shared" si="243"/>
        <v>0</v>
      </c>
      <c r="BL213" s="131">
        <f t="shared" si="244"/>
        <v>0</v>
      </c>
      <c r="BM213" s="132"/>
      <c r="BN213" s="132"/>
      <c r="BO213" s="132"/>
      <c r="BP213" s="132"/>
      <c r="BQ213" s="132">
        <v>5</v>
      </c>
      <c r="BR213" s="132"/>
      <c r="BS213" s="132"/>
      <c r="BT213" s="131">
        <f t="shared" si="245"/>
        <v>0</v>
      </c>
      <c r="BU213" s="131">
        <f t="shared" si="246"/>
        <v>0</v>
      </c>
      <c r="BV213" s="131">
        <f t="shared" si="247"/>
        <v>0</v>
      </c>
      <c r="BW213" s="131">
        <f t="shared" si="248"/>
        <v>0</v>
      </c>
      <c r="BX213" s="131">
        <f t="shared" si="249"/>
        <v>0</v>
      </c>
      <c r="BY213" s="131">
        <f t="shared" si="250"/>
        <v>0</v>
      </c>
      <c r="BZ213" s="131">
        <f t="shared" si="251"/>
        <v>0</v>
      </c>
      <c r="CA213" s="131">
        <f t="shared" si="252"/>
        <v>0</v>
      </c>
      <c r="CB213" s="131">
        <f t="shared" si="253"/>
        <v>0</v>
      </c>
      <c r="CC213" s="131">
        <f t="shared" si="254"/>
        <v>0</v>
      </c>
      <c r="CD213" s="131">
        <f t="shared" si="255"/>
        <v>0</v>
      </c>
      <c r="CE213" s="131">
        <f t="shared" si="256"/>
        <v>0</v>
      </c>
      <c r="CF213" s="131">
        <f t="shared" si="257"/>
        <v>0</v>
      </c>
      <c r="CG213" s="131">
        <f t="shared" si="258"/>
        <v>0</v>
      </c>
      <c r="CH213" s="132"/>
      <c r="CI213" s="132"/>
      <c r="CJ213" s="132"/>
      <c r="CK213" s="132">
        <v>3</v>
      </c>
      <c r="CL213" s="132">
        <v>1</v>
      </c>
      <c r="CM213" s="132">
        <v>1</v>
      </c>
      <c r="CN213" s="132"/>
      <c r="CO213" s="132"/>
      <c r="CP213" s="132"/>
      <c r="CQ213" s="132"/>
      <c r="CR213" s="133"/>
      <c r="CS213" s="132"/>
      <c r="CT213" s="132"/>
      <c r="CU213" s="132"/>
      <c r="CW213" s="131">
        <v>20</v>
      </c>
      <c r="CX213" s="134">
        <f t="shared" si="259"/>
        <v>0</v>
      </c>
      <c r="CZ213" s="131">
        <v>3.24</v>
      </c>
      <c r="DA213" s="131">
        <f t="shared" si="260"/>
        <v>0</v>
      </c>
      <c r="DB213" s="131">
        <f t="shared" si="261"/>
        <v>0</v>
      </c>
    </row>
    <row r="214" spans="1:106" ht="18" customHeight="1">
      <c r="A214" s="142" t="s">
        <v>29226</v>
      </c>
      <c r="B214" s="142" t="s">
        <v>28023</v>
      </c>
      <c r="C214" s="123" t="s">
        <v>29181</v>
      </c>
      <c r="D214" s="153" t="s">
        <v>28983</v>
      </c>
      <c r="E214" s="1002" t="s">
        <v>28768</v>
      </c>
      <c r="F214" s="124">
        <v>20</v>
      </c>
      <c r="G214" s="124">
        <f t="shared" si="234"/>
        <v>0</v>
      </c>
      <c r="H214" s="793">
        <v>100</v>
      </c>
      <c r="I214" s="481">
        <f t="shared" si="235"/>
        <v>0</v>
      </c>
      <c r="J214" s="125">
        <f t="shared" si="236"/>
        <v>100</v>
      </c>
      <c r="K214" s="126">
        <f t="shared" si="237"/>
        <v>0</v>
      </c>
      <c r="L214" s="282"/>
      <c r="M214" s="387"/>
      <c r="N214" s="272"/>
      <c r="O214" s="273"/>
      <c r="P214" s="274"/>
      <c r="Q214" s="275"/>
      <c r="R214" s="276"/>
      <c r="S214" s="277"/>
      <c r="T214" s="370"/>
      <c r="U214" s="278"/>
      <c r="V214" s="279"/>
      <c r="W214" s="280"/>
      <c r="X214" s="281"/>
      <c r="Y214" s="277"/>
      <c r="Z214" s="369"/>
      <c r="AA214" s="277">
        <f t="shared" si="197"/>
        <v>0</v>
      </c>
      <c r="AB214" s="272"/>
      <c r="AC214" s="282"/>
      <c r="AD214" s="280">
        <f t="shared" si="198"/>
        <v>0</v>
      </c>
      <c r="AE214" s="676"/>
      <c r="AF214" s="280"/>
      <c r="AG214" s="277"/>
      <c r="BF214" s="131">
        <f t="shared" si="238"/>
        <v>0</v>
      </c>
      <c r="BG214" s="131">
        <f t="shared" si="239"/>
        <v>0</v>
      </c>
      <c r="BH214" s="131">
        <f t="shared" si="240"/>
        <v>0</v>
      </c>
      <c r="BI214" s="131">
        <f t="shared" si="241"/>
        <v>0</v>
      </c>
      <c r="BJ214" s="131">
        <f t="shared" si="242"/>
        <v>0</v>
      </c>
      <c r="BK214" s="131">
        <f t="shared" si="243"/>
        <v>0</v>
      </c>
      <c r="BL214" s="131">
        <f t="shared" si="244"/>
        <v>0</v>
      </c>
      <c r="BM214" s="132"/>
      <c r="BN214" s="132">
        <v>20</v>
      </c>
      <c r="BO214" s="132"/>
      <c r="BP214" s="132"/>
      <c r="BQ214" s="132"/>
      <c r="BR214" s="132"/>
      <c r="BS214" s="132"/>
      <c r="BT214" s="131">
        <f t="shared" si="245"/>
        <v>0</v>
      </c>
      <c r="BU214" s="131">
        <f t="shared" si="246"/>
        <v>0</v>
      </c>
      <c r="BV214" s="131">
        <f t="shared" si="247"/>
        <v>0</v>
      </c>
      <c r="BW214" s="131">
        <f t="shared" si="248"/>
        <v>0</v>
      </c>
      <c r="BX214" s="131">
        <f t="shared" si="249"/>
        <v>0</v>
      </c>
      <c r="BY214" s="131">
        <f t="shared" si="250"/>
        <v>0</v>
      </c>
      <c r="BZ214" s="131">
        <f t="shared" si="251"/>
        <v>0</v>
      </c>
      <c r="CA214" s="131">
        <f t="shared" si="252"/>
        <v>0</v>
      </c>
      <c r="CB214" s="131">
        <f t="shared" si="253"/>
        <v>0</v>
      </c>
      <c r="CC214" s="131">
        <f t="shared" si="254"/>
        <v>0</v>
      </c>
      <c r="CD214" s="131">
        <f t="shared" si="255"/>
        <v>0</v>
      </c>
      <c r="CE214" s="131">
        <f t="shared" si="256"/>
        <v>0</v>
      </c>
      <c r="CF214" s="131">
        <f t="shared" si="257"/>
        <v>0</v>
      </c>
      <c r="CG214" s="131">
        <f t="shared" si="258"/>
        <v>0</v>
      </c>
      <c r="CH214" s="132"/>
      <c r="CI214" s="132"/>
      <c r="CJ214" s="132"/>
      <c r="CK214" s="132"/>
      <c r="CL214" s="132"/>
      <c r="CM214" s="132"/>
      <c r="CN214" s="132"/>
      <c r="CO214" s="132"/>
      <c r="CP214" s="132"/>
      <c r="CQ214" s="132"/>
      <c r="CR214" s="133"/>
      <c r="CS214" s="132"/>
      <c r="CT214" s="132"/>
      <c r="CU214" s="132"/>
      <c r="CW214" s="131">
        <v>40</v>
      </c>
      <c r="CX214" s="134">
        <f t="shared" si="259"/>
        <v>0</v>
      </c>
      <c r="CZ214" s="131">
        <v>0.81</v>
      </c>
      <c r="DA214" s="131">
        <f t="shared" si="260"/>
        <v>0</v>
      </c>
      <c r="DB214" s="131">
        <f t="shared" si="261"/>
        <v>0</v>
      </c>
    </row>
    <row r="215" spans="1:106" ht="18" customHeight="1">
      <c r="A215" s="142" t="s">
        <v>29227</v>
      </c>
      <c r="B215" s="142" t="s">
        <v>28024</v>
      </c>
      <c r="C215" s="123" t="s">
        <v>29181</v>
      </c>
      <c r="D215" s="153" t="s">
        <v>28985</v>
      </c>
      <c r="E215" s="1002" t="s">
        <v>28768</v>
      </c>
      <c r="F215" s="124">
        <v>20</v>
      </c>
      <c r="G215" s="124">
        <f t="shared" si="234"/>
        <v>0</v>
      </c>
      <c r="H215" s="796">
        <v>95</v>
      </c>
      <c r="I215" s="481">
        <f t="shared" si="235"/>
        <v>0</v>
      </c>
      <c r="J215" s="125">
        <f t="shared" si="236"/>
        <v>95</v>
      </c>
      <c r="K215" s="126">
        <f t="shared" si="237"/>
        <v>0</v>
      </c>
      <c r="L215" s="282"/>
      <c r="M215" s="387"/>
      <c r="N215" s="272"/>
      <c r="O215" s="273"/>
      <c r="P215" s="274"/>
      <c r="Q215" s="275"/>
      <c r="R215" s="276"/>
      <c r="S215" s="277"/>
      <c r="T215" s="370"/>
      <c r="U215" s="278"/>
      <c r="V215" s="279"/>
      <c r="W215" s="280"/>
      <c r="X215" s="281"/>
      <c r="Y215" s="277"/>
      <c r="Z215" s="369"/>
      <c r="AA215" s="277">
        <f t="shared" ref="AA215:AA267" si="266">AG215</f>
        <v>0</v>
      </c>
      <c r="AB215" s="272"/>
      <c r="AC215" s="282"/>
      <c r="AD215" s="280">
        <f t="shared" si="198"/>
        <v>0</v>
      </c>
      <c r="AE215" s="676"/>
      <c r="AF215" s="280"/>
      <c r="AG215" s="277"/>
      <c r="BF215" s="131">
        <f t="shared" si="238"/>
        <v>0</v>
      </c>
      <c r="BG215" s="131">
        <f t="shared" si="239"/>
        <v>0</v>
      </c>
      <c r="BH215" s="131">
        <f t="shared" si="240"/>
        <v>0</v>
      </c>
      <c r="BI215" s="131">
        <f t="shared" si="241"/>
        <v>0</v>
      </c>
      <c r="BJ215" s="131">
        <f t="shared" si="242"/>
        <v>0</v>
      </c>
      <c r="BK215" s="131">
        <f t="shared" si="243"/>
        <v>0</v>
      </c>
      <c r="BL215" s="131">
        <f t="shared" si="244"/>
        <v>0</v>
      </c>
      <c r="BM215" s="132"/>
      <c r="BN215" s="132">
        <v>20</v>
      </c>
      <c r="BO215" s="132"/>
      <c r="BP215" s="132"/>
      <c r="BQ215" s="132"/>
      <c r="BR215" s="132"/>
      <c r="BS215" s="132"/>
      <c r="BT215" s="131">
        <f t="shared" si="245"/>
        <v>0</v>
      </c>
      <c r="BU215" s="131">
        <f t="shared" si="246"/>
        <v>0</v>
      </c>
      <c r="BV215" s="131">
        <f t="shared" si="247"/>
        <v>0</v>
      </c>
      <c r="BW215" s="131">
        <f t="shared" si="248"/>
        <v>0</v>
      </c>
      <c r="BX215" s="131">
        <f t="shared" si="249"/>
        <v>0</v>
      </c>
      <c r="BY215" s="131">
        <f t="shared" si="250"/>
        <v>0</v>
      </c>
      <c r="BZ215" s="131">
        <f t="shared" si="251"/>
        <v>0</v>
      </c>
      <c r="CA215" s="131">
        <f t="shared" si="252"/>
        <v>0</v>
      </c>
      <c r="CB215" s="131">
        <f t="shared" si="253"/>
        <v>0</v>
      </c>
      <c r="CC215" s="131">
        <f t="shared" si="254"/>
        <v>0</v>
      </c>
      <c r="CD215" s="131">
        <f t="shared" si="255"/>
        <v>0</v>
      </c>
      <c r="CE215" s="131">
        <f t="shared" si="256"/>
        <v>0</v>
      </c>
      <c r="CF215" s="131">
        <f t="shared" si="257"/>
        <v>0</v>
      </c>
      <c r="CG215" s="131">
        <f t="shared" si="258"/>
        <v>0</v>
      </c>
      <c r="CH215" s="132"/>
      <c r="CI215" s="132"/>
      <c r="CJ215" s="132"/>
      <c r="CK215" s="132"/>
      <c r="CL215" s="132"/>
      <c r="CM215" s="132"/>
      <c r="CN215" s="132"/>
      <c r="CO215" s="132"/>
      <c r="CP215" s="132"/>
      <c r="CQ215" s="132"/>
      <c r="CR215" s="133"/>
      <c r="CS215" s="132"/>
      <c r="CT215" s="132"/>
      <c r="CU215" s="132"/>
      <c r="CW215" s="131">
        <v>40</v>
      </c>
      <c r="CX215" s="134">
        <f t="shared" si="259"/>
        <v>0</v>
      </c>
      <c r="CZ215" s="131">
        <v>0.73</v>
      </c>
      <c r="DA215" s="131">
        <f t="shared" si="260"/>
        <v>0</v>
      </c>
      <c r="DB215" s="131">
        <f t="shared" si="261"/>
        <v>0</v>
      </c>
    </row>
    <row r="216" spans="1:106" ht="18" customHeight="1">
      <c r="A216" s="142" t="s">
        <v>29228</v>
      </c>
      <c r="B216" s="142" t="s">
        <v>28025</v>
      </c>
      <c r="C216" s="123" t="s">
        <v>29181</v>
      </c>
      <c r="D216" s="821" t="s">
        <v>28987</v>
      </c>
      <c r="E216" s="1002" t="s">
        <v>28768</v>
      </c>
      <c r="F216" s="124">
        <v>20</v>
      </c>
      <c r="G216" s="124">
        <f t="shared" si="234"/>
        <v>0</v>
      </c>
      <c r="H216" s="796">
        <v>80</v>
      </c>
      <c r="I216" s="481">
        <f t="shared" si="235"/>
        <v>0</v>
      </c>
      <c r="J216" s="125">
        <f t="shared" si="236"/>
        <v>80</v>
      </c>
      <c r="K216" s="126">
        <f t="shared" si="237"/>
        <v>0</v>
      </c>
      <c r="L216" s="282"/>
      <c r="M216" s="387"/>
      <c r="N216" s="272"/>
      <c r="O216" s="273"/>
      <c r="P216" s="274"/>
      <c r="Q216" s="275"/>
      <c r="R216" s="276"/>
      <c r="S216" s="277"/>
      <c r="T216" s="370"/>
      <c r="U216" s="278"/>
      <c r="V216" s="279"/>
      <c r="W216" s="280"/>
      <c r="X216" s="281"/>
      <c r="Y216" s="277"/>
      <c r="Z216" s="369"/>
      <c r="AA216" s="277">
        <f t="shared" si="266"/>
        <v>0</v>
      </c>
      <c r="AB216" s="272"/>
      <c r="AC216" s="282"/>
      <c r="AD216" s="280">
        <f t="shared" si="198"/>
        <v>0</v>
      </c>
      <c r="AE216" s="676"/>
      <c r="AF216" s="280"/>
      <c r="AG216" s="277"/>
      <c r="BF216" s="131">
        <f t="shared" si="238"/>
        <v>0</v>
      </c>
      <c r="BG216" s="131">
        <f t="shared" si="239"/>
        <v>0</v>
      </c>
      <c r="BH216" s="131">
        <f t="shared" si="240"/>
        <v>0</v>
      </c>
      <c r="BI216" s="131">
        <f t="shared" si="241"/>
        <v>0</v>
      </c>
      <c r="BJ216" s="131">
        <f t="shared" si="242"/>
        <v>0</v>
      </c>
      <c r="BK216" s="131">
        <f t="shared" si="243"/>
        <v>0</v>
      </c>
      <c r="BL216" s="131">
        <f t="shared" si="244"/>
        <v>0</v>
      </c>
      <c r="BM216" s="132"/>
      <c r="BN216" s="132">
        <v>20</v>
      </c>
      <c r="BO216" s="132"/>
      <c r="BP216" s="132"/>
      <c r="BQ216" s="132"/>
      <c r="BR216" s="132"/>
      <c r="BS216" s="132"/>
      <c r="BT216" s="131">
        <f t="shared" si="245"/>
        <v>0</v>
      </c>
      <c r="BU216" s="131">
        <f t="shared" si="246"/>
        <v>0</v>
      </c>
      <c r="BV216" s="131">
        <f t="shared" si="247"/>
        <v>0</v>
      </c>
      <c r="BW216" s="131">
        <f t="shared" si="248"/>
        <v>0</v>
      </c>
      <c r="BX216" s="131">
        <f t="shared" si="249"/>
        <v>0</v>
      </c>
      <c r="BY216" s="131">
        <f t="shared" si="250"/>
        <v>0</v>
      </c>
      <c r="BZ216" s="131">
        <f t="shared" si="251"/>
        <v>0</v>
      </c>
      <c r="CA216" s="131">
        <f t="shared" si="252"/>
        <v>0</v>
      </c>
      <c r="CB216" s="131">
        <f t="shared" si="253"/>
        <v>0</v>
      </c>
      <c r="CC216" s="131">
        <f t="shared" si="254"/>
        <v>0</v>
      </c>
      <c r="CD216" s="131">
        <f t="shared" si="255"/>
        <v>0</v>
      </c>
      <c r="CE216" s="131">
        <f t="shared" si="256"/>
        <v>0</v>
      </c>
      <c r="CF216" s="131">
        <f t="shared" si="257"/>
        <v>0</v>
      </c>
      <c r="CG216" s="131">
        <f t="shared" si="258"/>
        <v>0</v>
      </c>
      <c r="CH216" s="132"/>
      <c r="CI216" s="132"/>
      <c r="CJ216" s="132"/>
      <c r="CK216" s="132"/>
      <c r="CL216" s="132"/>
      <c r="CM216" s="132"/>
      <c r="CN216" s="132"/>
      <c r="CO216" s="132"/>
      <c r="CP216" s="132"/>
      <c r="CQ216" s="132"/>
      <c r="CR216" s="133"/>
      <c r="CS216" s="132"/>
      <c r="CT216" s="132"/>
      <c r="CU216" s="132"/>
      <c r="CW216" s="131">
        <v>40</v>
      </c>
      <c r="CX216" s="134">
        <f t="shared" si="259"/>
        <v>0</v>
      </c>
      <c r="CZ216" s="131">
        <v>0.34</v>
      </c>
      <c r="DA216" s="131">
        <f t="shared" si="260"/>
        <v>0</v>
      </c>
      <c r="DB216" s="131">
        <f t="shared" si="261"/>
        <v>0</v>
      </c>
    </row>
    <row r="217" spans="1:106" ht="18" customHeight="1">
      <c r="A217" s="142" t="s">
        <v>29229</v>
      </c>
      <c r="B217" s="142" t="s">
        <v>28026</v>
      </c>
      <c r="C217" s="123" t="s">
        <v>29181</v>
      </c>
      <c r="D217" s="821" t="s">
        <v>29230</v>
      </c>
      <c r="E217" s="1002" t="s">
        <v>28768</v>
      </c>
      <c r="F217" s="124">
        <v>50</v>
      </c>
      <c r="G217" s="124">
        <f t="shared" si="234"/>
        <v>0</v>
      </c>
      <c r="H217" s="796">
        <v>150</v>
      </c>
      <c r="I217" s="481">
        <f t="shared" si="235"/>
        <v>0</v>
      </c>
      <c r="J217" s="125">
        <f t="shared" si="236"/>
        <v>150</v>
      </c>
      <c r="K217" s="126">
        <f t="shared" si="237"/>
        <v>0</v>
      </c>
      <c r="L217" s="282"/>
      <c r="M217" s="387"/>
      <c r="N217" s="272"/>
      <c r="O217" s="273"/>
      <c r="P217" s="274"/>
      <c r="Q217" s="275"/>
      <c r="R217" s="276"/>
      <c r="S217" s="277"/>
      <c r="T217" s="370"/>
      <c r="U217" s="278"/>
      <c r="V217" s="279"/>
      <c r="W217" s="280"/>
      <c r="X217" s="281"/>
      <c r="Y217" s="277"/>
      <c r="Z217" s="369"/>
      <c r="AA217" s="277">
        <f t="shared" si="266"/>
        <v>0</v>
      </c>
      <c r="AB217" s="272"/>
      <c r="AC217" s="282"/>
      <c r="AD217" s="280">
        <f t="shared" si="198"/>
        <v>0</v>
      </c>
      <c r="AE217" s="676"/>
      <c r="AF217" s="280"/>
      <c r="AG217" s="277"/>
      <c r="BF217" s="131">
        <f t="shared" si="238"/>
        <v>0</v>
      </c>
      <c r="BG217" s="131">
        <f t="shared" si="239"/>
        <v>0</v>
      </c>
      <c r="BH217" s="131">
        <f t="shared" si="240"/>
        <v>0</v>
      </c>
      <c r="BI217" s="131">
        <f t="shared" si="241"/>
        <v>0</v>
      </c>
      <c r="BJ217" s="131">
        <f t="shared" si="242"/>
        <v>0</v>
      </c>
      <c r="BK217" s="131">
        <f t="shared" si="243"/>
        <v>0</v>
      </c>
      <c r="BL217" s="131">
        <f t="shared" si="244"/>
        <v>0</v>
      </c>
      <c r="BM217" s="132">
        <v>50</v>
      </c>
      <c r="BN217" s="132"/>
      <c r="BO217" s="132"/>
      <c r="BP217" s="132"/>
      <c r="BQ217" s="132"/>
      <c r="BR217" s="132"/>
      <c r="BS217" s="132"/>
      <c r="BT217" s="131">
        <f t="shared" si="245"/>
        <v>0</v>
      </c>
      <c r="BU217" s="131">
        <f t="shared" si="246"/>
        <v>0</v>
      </c>
      <c r="BV217" s="131">
        <f t="shared" si="247"/>
        <v>0</v>
      </c>
      <c r="BW217" s="131">
        <f t="shared" si="248"/>
        <v>0</v>
      </c>
      <c r="BX217" s="131">
        <f t="shared" si="249"/>
        <v>0</v>
      </c>
      <c r="BY217" s="131">
        <f t="shared" si="250"/>
        <v>0</v>
      </c>
      <c r="BZ217" s="131">
        <f t="shared" si="251"/>
        <v>0</v>
      </c>
      <c r="CA217" s="131">
        <f t="shared" si="252"/>
        <v>0</v>
      </c>
      <c r="CB217" s="131">
        <f t="shared" si="253"/>
        <v>0</v>
      </c>
      <c r="CC217" s="131">
        <f t="shared" si="254"/>
        <v>0</v>
      </c>
      <c r="CD217" s="131">
        <f t="shared" si="255"/>
        <v>0</v>
      </c>
      <c r="CE217" s="131">
        <f t="shared" si="256"/>
        <v>0</v>
      </c>
      <c r="CF217" s="131">
        <f t="shared" si="257"/>
        <v>0</v>
      </c>
      <c r="CG217" s="131">
        <f t="shared" si="258"/>
        <v>0</v>
      </c>
      <c r="CH217" s="132"/>
      <c r="CI217" s="132"/>
      <c r="CJ217" s="132"/>
      <c r="CK217" s="132"/>
      <c r="CL217" s="132"/>
      <c r="CM217" s="132"/>
      <c r="CN217" s="132"/>
      <c r="CO217" s="132"/>
      <c r="CP217" s="132"/>
      <c r="CQ217" s="132"/>
      <c r="CR217" s="133"/>
      <c r="CS217" s="132"/>
      <c r="CT217" s="132"/>
      <c r="CU217" s="132"/>
      <c r="CW217" s="131">
        <v>100</v>
      </c>
      <c r="CX217" s="134">
        <f t="shared" si="259"/>
        <v>0</v>
      </c>
      <c r="CZ217" s="131">
        <v>0.25</v>
      </c>
      <c r="DA217" s="131">
        <f t="shared" si="260"/>
        <v>0</v>
      </c>
      <c r="DB217" s="131">
        <f t="shared" si="261"/>
        <v>0</v>
      </c>
    </row>
    <row r="218" spans="1:106" ht="18" customHeight="1">
      <c r="A218" s="142" t="s">
        <v>29231</v>
      </c>
      <c r="B218" s="142" t="s">
        <v>28027</v>
      </c>
      <c r="C218" s="123" t="s">
        <v>29181</v>
      </c>
      <c r="D218" s="153" t="s">
        <v>29232</v>
      </c>
      <c r="E218" s="1002" t="s">
        <v>28770</v>
      </c>
      <c r="F218" s="124">
        <v>1</v>
      </c>
      <c r="G218" s="124">
        <f t="shared" si="234"/>
        <v>0</v>
      </c>
      <c r="H218" s="791">
        <v>60</v>
      </c>
      <c r="I218" s="481">
        <f t="shared" si="235"/>
        <v>0</v>
      </c>
      <c r="J218" s="125">
        <f t="shared" si="236"/>
        <v>60</v>
      </c>
      <c r="K218" s="126">
        <f t="shared" si="237"/>
        <v>0</v>
      </c>
      <c r="L218" s="282"/>
      <c r="M218" s="387"/>
      <c r="N218" s="272"/>
      <c r="O218" s="273"/>
      <c r="P218" s="274"/>
      <c r="Q218" s="275"/>
      <c r="R218" s="276"/>
      <c r="S218" s="277"/>
      <c r="T218" s="370"/>
      <c r="U218" s="278"/>
      <c r="V218" s="279"/>
      <c r="W218" s="280"/>
      <c r="X218" s="281"/>
      <c r="Y218" s="277"/>
      <c r="Z218" s="369"/>
      <c r="AA218" s="277">
        <f t="shared" si="266"/>
        <v>0</v>
      </c>
      <c r="AB218" s="272"/>
      <c r="AC218" s="282"/>
      <c r="AD218" s="280">
        <f t="shared" si="198"/>
        <v>0</v>
      </c>
      <c r="AE218" s="676"/>
      <c r="AF218" s="280"/>
      <c r="AG218" s="277"/>
      <c r="BF218" s="131">
        <f t="shared" si="238"/>
        <v>0</v>
      </c>
      <c r="BG218" s="131">
        <f t="shared" si="239"/>
        <v>0</v>
      </c>
      <c r="BH218" s="131">
        <f t="shared" si="240"/>
        <v>0</v>
      </c>
      <c r="BI218" s="131">
        <f t="shared" si="241"/>
        <v>0</v>
      </c>
      <c r="BJ218" s="131">
        <f t="shared" si="242"/>
        <v>0</v>
      </c>
      <c r="BK218" s="131">
        <f t="shared" si="243"/>
        <v>0</v>
      </c>
      <c r="BL218" s="131">
        <f t="shared" si="244"/>
        <v>0</v>
      </c>
      <c r="BM218" s="132"/>
      <c r="BN218" s="132"/>
      <c r="BO218" s="132"/>
      <c r="BP218" s="132"/>
      <c r="BQ218" s="132"/>
      <c r="BR218" s="132">
        <v>1</v>
      </c>
      <c r="BS218" s="132"/>
      <c r="BT218" s="131">
        <f t="shared" si="245"/>
        <v>0</v>
      </c>
      <c r="BU218" s="131">
        <f t="shared" si="246"/>
        <v>0</v>
      </c>
      <c r="BV218" s="131">
        <f t="shared" si="247"/>
        <v>0</v>
      </c>
      <c r="BW218" s="131">
        <f t="shared" si="248"/>
        <v>0</v>
      </c>
      <c r="BX218" s="131">
        <f t="shared" si="249"/>
        <v>0</v>
      </c>
      <c r="BY218" s="131">
        <f t="shared" si="250"/>
        <v>0</v>
      </c>
      <c r="BZ218" s="131">
        <f t="shared" si="251"/>
        <v>0</v>
      </c>
      <c r="CA218" s="131">
        <f t="shared" si="252"/>
        <v>0</v>
      </c>
      <c r="CB218" s="131">
        <f t="shared" si="253"/>
        <v>0</v>
      </c>
      <c r="CC218" s="131">
        <f t="shared" si="254"/>
        <v>0</v>
      </c>
      <c r="CD218" s="131">
        <f t="shared" si="255"/>
        <v>0</v>
      </c>
      <c r="CE218" s="131">
        <f t="shared" si="256"/>
        <v>0</v>
      </c>
      <c r="CF218" s="131">
        <f t="shared" si="257"/>
        <v>0</v>
      </c>
      <c r="CG218" s="131">
        <f t="shared" si="258"/>
        <v>0</v>
      </c>
      <c r="CH218" s="132"/>
      <c r="CI218" s="132"/>
      <c r="CJ218" s="132"/>
      <c r="CK218" s="132"/>
      <c r="CL218" s="132"/>
      <c r="CM218" s="132"/>
      <c r="CN218" s="132"/>
      <c r="CO218" s="132"/>
      <c r="CP218" s="132"/>
      <c r="CQ218" s="132"/>
      <c r="CR218" s="133"/>
      <c r="CS218" s="132"/>
      <c r="CT218" s="132"/>
      <c r="CU218" s="132"/>
      <c r="CW218" s="131">
        <v>5</v>
      </c>
      <c r="CX218" s="134">
        <f t="shared" si="259"/>
        <v>0</v>
      </c>
      <c r="CZ218" s="131">
        <v>0.71</v>
      </c>
      <c r="DA218" s="131">
        <f t="shared" si="260"/>
        <v>0</v>
      </c>
      <c r="DB218" s="131">
        <f t="shared" si="261"/>
        <v>0</v>
      </c>
    </row>
    <row r="219" spans="1:106" ht="18" customHeight="1">
      <c r="A219" s="142" t="s">
        <v>29233</v>
      </c>
      <c r="B219" s="142" t="s">
        <v>28028</v>
      </c>
      <c r="C219" s="123" t="s">
        <v>29181</v>
      </c>
      <c r="D219" s="153" t="s">
        <v>29234</v>
      </c>
      <c r="E219" s="1002" t="s">
        <v>28763</v>
      </c>
      <c r="F219" s="124">
        <v>5</v>
      </c>
      <c r="G219" s="124">
        <f t="shared" si="234"/>
        <v>0</v>
      </c>
      <c r="H219" s="796">
        <v>125</v>
      </c>
      <c r="I219" s="481">
        <f t="shared" si="235"/>
        <v>0</v>
      </c>
      <c r="J219" s="125">
        <f t="shared" si="236"/>
        <v>125</v>
      </c>
      <c r="K219" s="126">
        <f t="shared" si="237"/>
        <v>0</v>
      </c>
      <c r="L219" s="282"/>
      <c r="M219" s="387"/>
      <c r="N219" s="272"/>
      <c r="O219" s="273"/>
      <c r="P219" s="274"/>
      <c r="Q219" s="275"/>
      <c r="R219" s="276"/>
      <c r="S219" s="277"/>
      <c r="T219" s="370"/>
      <c r="U219" s="278"/>
      <c r="V219" s="279"/>
      <c r="W219" s="280"/>
      <c r="X219" s="281"/>
      <c r="Y219" s="277"/>
      <c r="Z219" s="369"/>
      <c r="AA219" s="277">
        <f t="shared" si="266"/>
        <v>0</v>
      </c>
      <c r="AB219" s="272"/>
      <c r="AC219" s="282"/>
      <c r="AD219" s="280">
        <f t="shared" ref="AD219:AD267" si="267">AF219</f>
        <v>0</v>
      </c>
      <c r="AE219" s="676"/>
      <c r="AF219" s="280"/>
      <c r="AG219" s="277"/>
      <c r="BF219" s="131">
        <f t="shared" si="238"/>
        <v>0</v>
      </c>
      <c r="BG219" s="131">
        <f t="shared" si="239"/>
        <v>0</v>
      </c>
      <c r="BH219" s="131">
        <f t="shared" si="240"/>
        <v>0</v>
      </c>
      <c r="BI219" s="131">
        <f t="shared" si="241"/>
        <v>0</v>
      </c>
      <c r="BJ219" s="131">
        <f t="shared" si="242"/>
        <v>0</v>
      </c>
      <c r="BK219" s="131">
        <f t="shared" si="243"/>
        <v>0</v>
      </c>
      <c r="BL219" s="131">
        <f t="shared" si="244"/>
        <v>0</v>
      </c>
      <c r="BM219" s="132"/>
      <c r="BN219" s="132"/>
      <c r="BO219" s="132"/>
      <c r="BP219" s="132">
        <v>5</v>
      </c>
      <c r="BQ219" s="132"/>
      <c r="BR219" s="132"/>
      <c r="BS219" s="132"/>
      <c r="BT219" s="131">
        <f t="shared" si="245"/>
        <v>0</v>
      </c>
      <c r="BU219" s="131">
        <f t="shared" si="246"/>
        <v>0</v>
      </c>
      <c r="BV219" s="131">
        <f t="shared" si="247"/>
        <v>0</v>
      </c>
      <c r="BW219" s="131">
        <f t="shared" si="248"/>
        <v>0</v>
      </c>
      <c r="BX219" s="131">
        <f t="shared" si="249"/>
        <v>0</v>
      </c>
      <c r="BY219" s="131">
        <f t="shared" si="250"/>
        <v>0</v>
      </c>
      <c r="BZ219" s="131">
        <f t="shared" si="251"/>
        <v>0</v>
      </c>
      <c r="CA219" s="131">
        <f t="shared" si="252"/>
        <v>0</v>
      </c>
      <c r="CB219" s="131">
        <f t="shared" si="253"/>
        <v>0</v>
      </c>
      <c r="CC219" s="131">
        <f t="shared" si="254"/>
        <v>0</v>
      </c>
      <c r="CD219" s="131">
        <f t="shared" si="255"/>
        <v>0</v>
      </c>
      <c r="CE219" s="131">
        <f t="shared" si="256"/>
        <v>0</v>
      </c>
      <c r="CF219" s="131">
        <f t="shared" si="257"/>
        <v>0</v>
      </c>
      <c r="CG219" s="131">
        <f t="shared" si="258"/>
        <v>0</v>
      </c>
      <c r="CH219" s="132"/>
      <c r="CI219" s="132"/>
      <c r="CJ219" s="132"/>
      <c r="CK219" s="132"/>
      <c r="CL219" s="132"/>
      <c r="CM219" s="132"/>
      <c r="CN219" s="132"/>
      <c r="CO219" s="132"/>
      <c r="CP219" s="132"/>
      <c r="CQ219" s="132"/>
      <c r="CR219" s="133"/>
      <c r="CS219" s="132"/>
      <c r="CT219" s="132"/>
      <c r="CU219" s="132"/>
      <c r="CW219" s="131">
        <v>15</v>
      </c>
      <c r="CX219" s="134">
        <f t="shared" si="259"/>
        <v>0</v>
      </c>
      <c r="CZ219" s="131">
        <v>1.21</v>
      </c>
      <c r="DA219" s="131">
        <f t="shared" si="260"/>
        <v>0</v>
      </c>
      <c r="DB219" s="131">
        <f t="shared" si="261"/>
        <v>0</v>
      </c>
    </row>
    <row r="220" spans="1:106" ht="18" customHeight="1">
      <c r="A220" s="142" t="s">
        <v>29235</v>
      </c>
      <c r="B220" s="142" t="s">
        <v>28029</v>
      </c>
      <c r="C220" s="123" t="s">
        <v>29181</v>
      </c>
      <c r="D220" s="153" t="s">
        <v>29236</v>
      </c>
      <c r="E220" s="1002" t="s">
        <v>28770</v>
      </c>
      <c r="F220" s="124">
        <v>1</v>
      </c>
      <c r="G220" s="124">
        <f t="shared" si="234"/>
        <v>0</v>
      </c>
      <c r="H220" s="796">
        <v>125</v>
      </c>
      <c r="I220" s="481">
        <f t="shared" si="235"/>
        <v>0</v>
      </c>
      <c r="J220" s="125">
        <f t="shared" si="236"/>
        <v>125</v>
      </c>
      <c r="K220" s="126">
        <f t="shared" si="237"/>
        <v>0</v>
      </c>
      <c r="L220" s="282"/>
      <c r="M220" s="387"/>
      <c r="N220" s="272"/>
      <c r="O220" s="273"/>
      <c r="P220" s="274"/>
      <c r="Q220" s="275"/>
      <c r="R220" s="276"/>
      <c r="S220" s="277"/>
      <c r="T220" s="370"/>
      <c r="U220" s="278"/>
      <c r="V220" s="279"/>
      <c r="W220" s="280"/>
      <c r="X220" s="281"/>
      <c r="Y220" s="277"/>
      <c r="Z220" s="369"/>
      <c r="AA220" s="277">
        <f t="shared" si="266"/>
        <v>0</v>
      </c>
      <c r="AB220" s="272"/>
      <c r="AC220" s="282"/>
      <c r="AD220" s="280">
        <f t="shared" si="267"/>
        <v>0</v>
      </c>
      <c r="AE220" s="676"/>
      <c r="AF220" s="280"/>
      <c r="AG220" s="277"/>
      <c r="AH220" s="420"/>
      <c r="AJ220" s="303">
        <f>M225</f>
        <v>0</v>
      </c>
      <c r="AK220" s="272"/>
      <c r="AL220" s="304">
        <f>O225</f>
        <v>0</v>
      </c>
      <c r="AM220" s="305">
        <f>P225</f>
        <v>0</v>
      </c>
      <c r="AN220" s="275"/>
      <c r="AO220" s="347">
        <f>R225</f>
        <v>0</v>
      </c>
      <c r="AP220" s="331">
        <f>S225</f>
        <v>0</v>
      </c>
      <c r="AQ220" s="306">
        <f>T225</f>
        <v>0</v>
      </c>
      <c r="AR220" s="307">
        <f>U225</f>
        <v>0</v>
      </c>
      <c r="AS220" s="279"/>
      <c r="AT220" s="308">
        <f>W225</f>
        <v>0</v>
      </c>
      <c r="AU220" s="309">
        <f>X225</f>
        <v>0</v>
      </c>
      <c r="AV220" s="331"/>
      <c r="AW220" s="332">
        <f>Z225</f>
        <v>0</v>
      </c>
      <c r="AX220" s="331">
        <f>AA225</f>
        <v>0</v>
      </c>
      <c r="AY220" s="310">
        <f>AB225</f>
        <v>0</v>
      </c>
      <c r="AZ220" s="311">
        <f>AC225</f>
        <v>0</v>
      </c>
      <c r="BA220" s="308">
        <f>AD225</f>
        <v>0</v>
      </c>
      <c r="BF220" s="131">
        <f t="shared" si="238"/>
        <v>0</v>
      </c>
      <c r="BG220" s="131">
        <f t="shared" si="239"/>
        <v>0</v>
      </c>
      <c r="BH220" s="131">
        <f t="shared" si="240"/>
        <v>0</v>
      </c>
      <c r="BI220" s="131">
        <f t="shared" si="241"/>
        <v>0</v>
      </c>
      <c r="BJ220" s="131">
        <f t="shared" si="242"/>
        <v>0</v>
      </c>
      <c r="BK220" s="131">
        <f t="shared" si="243"/>
        <v>0</v>
      </c>
      <c r="BL220" s="131">
        <f t="shared" si="244"/>
        <v>0</v>
      </c>
      <c r="BM220" s="132"/>
      <c r="BN220" s="132"/>
      <c r="BO220" s="132"/>
      <c r="BP220" s="132"/>
      <c r="BQ220" s="132"/>
      <c r="BR220" s="132">
        <v>1</v>
      </c>
      <c r="BS220" s="132"/>
      <c r="BT220" s="131">
        <f t="shared" si="245"/>
        <v>0</v>
      </c>
      <c r="BU220" s="131">
        <f t="shared" si="246"/>
        <v>0</v>
      </c>
      <c r="BV220" s="131">
        <f t="shared" si="247"/>
        <v>0</v>
      </c>
      <c r="BW220" s="131">
        <f t="shared" si="248"/>
        <v>0</v>
      </c>
      <c r="BX220" s="131">
        <f t="shared" si="249"/>
        <v>0</v>
      </c>
      <c r="BY220" s="131">
        <f t="shared" si="250"/>
        <v>0</v>
      </c>
      <c r="BZ220" s="131">
        <f t="shared" si="251"/>
        <v>0</v>
      </c>
      <c r="CA220" s="131">
        <f t="shared" si="252"/>
        <v>0</v>
      </c>
      <c r="CB220" s="131">
        <f t="shared" si="253"/>
        <v>0</v>
      </c>
      <c r="CC220" s="131">
        <f t="shared" si="254"/>
        <v>0</v>
      </c>
      <c r="CD220" s="131">
        <f t="shared" si="255"/>
        <v>0</v>
      </c>
      <c r="CE220" s="131">
        <f t="shared" si="256"/>
        <v>0</v>
      </c>
      <c r="CF220" s="131">
        <f t="shared" si="257"/>
        <v>0</v>
      </c>
      <c r="CG220" s="131">
        <f t="shared" si="258"/>
        <v>0</v>
      </c>
      <c r="CH220" s="132"/>
      <c r="CI220" s="132"/>
      <c r="CJ220" s="132"/>
      <c r="CK220" s="132"/>
      <c r="CL220" s="132"/>
      <c r="CM220" s="132"/>
      <c r="CN220" s="132"/>
      <c r="CO220" s="132"/>
      <c r="CP220" s="132"/>
      <c r="CQ220" s="132"/>
      <c r="CR220" s="133">
        <v>1</v>
      </c>
      <c r="CS220" s="132"/>
      <c r="CT220" s="132"/>
      <c r="CU220" s="132"/>
      <c r="CW220" s="131">
        <v>3</v>
      </c>
      <c r="CX220" s="134">
        <f t="shared" si="259"/>
        <v>0</v>
      </c>
      <c r="CZ220" s="136">
        <v>1.968</v>
      </c>
      <c r="DA220" s="131">
        <f t="shared" si="260"/>
        <v>0</v>
      </c>
      <c r="DB220" s="131">
        <f t="shared" si="261"/>
        <v>0</v>
      </c>
    </row>
    <row r="221" spans="1:106" ht="18" customHeight="1">
      <c r="A221" s="142" t="s">
        <v>29237</v>
      </c>
      <c r="B221" s="142" t="s">
        <v>28030</v>
      </c>
      <c r="C221" s="123" t="s">
        <v>29181</v>
      </c>
      <c r="D221" s="153" t="s">
        <v>29238</v>
      </c>
      <c r="E221" s="1002" t="s">
        <v>28770</v>
      </c>
      <c r="F221" s="124">
        <v>1</v>
      </c>
      <c r="G221" s="124">
        <f t="shared" si="234"/>
        <v>0</v>
      </c>
      <c r="H221" s="793">
        <v>105</v>
      </c>
      <c r="I221" s="481">
        <f t="shared" si="235"/>
        <v>0</v>
      </c>
      <c r="J221" s="125">
        <f t="shared" si="236"/>
        <v>105</v>
      </c>
      <c r="K221" s="126">
        <f t="shared" si="237"/>
        <v>0</v>
      </c>
      <c r="L221" s="282"/>
      <c r="M221" s="387"/>
      <c r="N221" s="272"/>
      <c r="O221" s="273"/>
      <c r="P221" s="274"/>
      <c r="Q221" s="275"/>
      <c r="R221" s="276"/>
      <c r="S221" s="277"/>
      <c r="T221" s="370"/>
      <c r="U221" s="278"/>
      <c r="V221" s="279"/>
      <c r="W221" s="280"/>
      <c r="X221" s="281"/>
      <c r="Y221" s="277"/>
      <c r="Z221" s="369"/>
      <c r="AA221" s="277">
        <f t="shared" si="266"/>
        <v>0</v>
      </c>
      <c r="AB221" s="272"/>
      <c r="AC221" s="282"/>
      <c r="AD221" s="280">
        <f t="shared" si="267"/>
        <v>0</v>
      </c>
      <c r="AE221" s="676"/>
      <c r="AF221" s="280"/>
      <c r="AG221" s="277"/>
      <c r="AH221" s="420"/>
      <c r="AJ221" s="303">
        <f>AJ220</f>
        <v>0</v>
      </c>
      <c r="AK221" s="272"/>
      <c r="AL221" s="304">
        <f t="shared" ref="AL221:AZ224" si="268">AL220</f>
        <v>0</v>
      </c>
      <c r="AM221" s="305">
        <f t="shared" si="268"/>
        <v>0</v>
      </c>
      <c r="AN221" s="275"/>
      <c r="AO221" s="347">
        <f t="shared" si="268"/>
        <v>0</v>
      </c>
      <c r="AP221" s="331">
        <f t="shared" si="268"/>
        <v>0</v>
      </c>
      <c r="AQ221" s="306">
        <f t="shared" si="268"/>
        <v>0</v>
      </c>
      <c r="AR221" s="307">
        <f t="shared" si="268"/>
        <v>0</v>
      </c>
      <c r="AS221" s="279"/>
      <c r="AT221" s="308">
        <f t="shared" si="268"/>
        <v>0</v>
      </c>
      <c r="AU221" s="309">
        <f t="shared" si="268"/>
        <v>0</v>
      </c>
      <c r="AV221" s="331"/>
      <c r="AW221" s="332">
        <f t="shared" si="268"/>
        <v>0</v>
      </c>
      <c r="AX221" s="331">
        <f>AX220</f>
        <v>0</v>
      </c>
      <c r="AY221" s="310">
        <f t="shared" si="268"/>
        <v>0</v>
      </c>
      <c r="AZ221" s="311">
        <f t="shared" si="268"/>
        <v>0</v>
      </c>
      <c r="BA221" s="308">
        <f t="shared" ref="BA221:BA224" si="269">BA220</f>
        <v>0</v>
      </c>
      <c r="BF221" s="131">
        <f t="shared" si="238"/>
        <v>0</v>
      </c>
      <c r="BG221" s="131">
        <f t="shared" si="239"/>
        <v>0</v>
      </c>
      <c r="BH221" s="131">
        <f t="shared" si="240"/>
        <v>0</v>
      </c>
      <c r="BI221" s="131">
        <f t="shared" si="241"/>
        <v>0</v>
      </c>
      <c r="BJ221" s="131">
        <f t="shared" si="242"/>
        <v>0</v>
      </c>
      <c r="BK221" s="131">
        <f t="shared" si="243"/>
        <v>0</v>
      </c>
      <c r="BL221" s="131">
        <f t="shared" si="244"/>
        <v>0</v>
      </c>
      <c r="BM221" s="132"/>
      <c r="BN221" s="132"/>
      <c r="BO221" s="132"/>
      <c r="BP221" s="132"/>
      <c r="BQ221" s="132"/>
      <c r="BR221" s="132">
        <v>1</v>
      </c>
      <c r="BS221" s="132"/>
      <c r="BT221" s="131">
        <f t="shared" si="245"/>
        <v>0</v>
      </c>
      <c r="BU221" s="131">
        <f t="shared" si="246"/>
        <v>0</v>
      </c>
      <c r="BV221" s="131">
        <f t="shared" si="247"/>
        <v>0</v>
      </c>
      <c r="BW221" s="131">
        <f t="shared" si="248"/>
        <v>0</v>
      </c>
      <c r="BX221" s="131">
        <f t="shared" si="249"/>
        <v>0</v>
      </c>
      <c r="BY221" s="131">
        <f t="shared" si="250"/>
        <v>0</v>
      </c>
      <c r="BZ221" s="131">
        <f t="shared" si="251"/>
        <v>0</v>
      </c>
      <c r="CA221" s="131">
        <f t="shared" si="252"/>
        <v>0</v>
      </c>
      <c r="CB221" s="131">
        <f t="shared" si="253"/>
        <v>0</v>
      </c>
      <c r="CC221" s="131">
        <f t="shared" si="254"/>
        <v>0</v>
      </c>
      <c r="CD221" s="131">
        <f t="shared" si="255"/>
        <v>0</v>
      </c>
      <c r="CE221" s="131">
        <f t="shared" si="256"/>
        <v>0</v>
      </c>
      <c r="CF221" s="131">
        <f t="shared" si="257"/>
        <v>0</v>
      </c>
      <c r="CG221" s="131">
        <f t="shared" si="258"/>
        <v>0</v>
      </c>
      <c r="CH221" s="132"/>
      <c r="CI221" s="132"/>
      <c r="CJ221" s="132"/>
      <c r="CK221" s="132"/>
      <c r="CL221" s="132"/>
      <c r="CM221" s="132"/>
      <c r="CN221" s="132"/>
      <c r="CO221" s="132"/>
      <c r="CP221" s="132"/>
      <c r="CQ221" s="132">
        <v>1</v>
      </c>
      <c r="CR221" s="133"/>
      <c r="CS221" s="132"/>
      <c r="CT221" s="132"/>
      <c r="CU221" s="132"/>
      <c r="CW221" s="131">
        <v>3</v>
      </c>
      <c r="CX221" s="134">
        <f t="shared" si="259"/>
        <v>0</v>
      </c>
      <c r="CZ221" s="136">
        <v>1.548</v>
      </c>
      <c r="DA221" s="131">
        <f t="shared" si="260"/>
        <v>0</v>
      </c>
      <c r="DB221" s="131">
        <f t="shared" si="261"/>
        <v>0</v>
      </c>
    </row>
    <row r="222" spans="1:106" ht="18" customHeight="1">
      <c r="A222" s="142" t="s">
        <v>29239</v>
      </c>
      <c r="B222" s="142" t="s">
        <v>28031</v>
      </c>
      <c r="C222" s="123" t="s">
        <v>29181</v>
      </c>
      <c r="D222" s="153" t="s">
        <v>29240</v>
      </c>
      <c r="E222" s="1002" t="s">
        <v>28770</v>
      </c>
      <c r="F222" s="124">
        <v>1</v>
      </c>
      <c r="G222" s="124">
        <f t="shared" si="234"/>
        <v>0</v>
      </c>
      <c r="H222" s="793">
        <v>95</v>
      </c>
      <c r="I222" s="481">
        <f t="shared" si="235"/>
        <v>0</v>
      </c>
      <c r="J222" s="125">
        <f t="shared" si="236"/>
        <v>95</v>
      </c>
      <c r="K222" s="126">
        <f t="shared" si="237"/>
        <v>0</v>
      </c>
      <c r="L222" s="282"/>
      <c r="M222" s="387"/>
      <c r="N222" s="272"/>
      <c r="O222" s="273"/>
      <c r="P222" s="274"/>
      <c r="Q222" s="275"/>
      <c r="R222" s="276"/>
      <c r="S222" s="277"/>
      <c r="T222" s="370"/>
      <c r="U222" s="278"/>
      <c r="V222" s="279"/>
      <c r="W222" s="280"/>
      <c r="X222" s="281"/>
      <c r="Y222" s="277"/>
      <c r="Z222" s="369"/>
      <c r="AA222" s="277">
        <f t="shared" si="266"/>
        <v>0</v>
      </c>
      <c r="AB222" s="272"/>
      <c r="AC222" s="282"/>
      <c r="AD222" s="280">
        <f t="shared" si="267"/>
        <v>0</v>
      </c>
      <c r="AE222" s="676"/>
      <c r="AF222" s="280"/>
      <c r="AG222" s="277"/>
      <c r="AH222" s="420"/>
      <c r="AJ222" s="303">
        <f>AJ221</f>
        <v>0</v>
      </c>
      <c r="AK222" s="272"/>
      <c r="AL222" s="304">
        <f t="shared" si="268"/>
        <v>0</v>
      </c>
      <c r="AM222" s="305">
        <f t="shared" si="268"/>
        <v>0</v>
      </c>
      <c r="AN222" s="275"/>
      <c r="AO222" s="347">
        <f t="shared" si="268"/>
        <v>0</v>
      </c>
      <c r="AP222" s="331">
        <f t="shared" si="268"/>
        <v>0</v>
      </c>
      <c r="AQ222" s="306">
        <f t="shared" si="268"/>
        <v>0</v>
      </c>
      <c r="AR222" s="307">
        <f t="shared" si="268"/>
        <v>0</v>
      </c>
      <c r="AS222" s="279"/>
      <c r="AT222" s="308">
        <f t="shared" si="268"/>
        <v>0</v>
      </c>
      <c r="AU222" s="309">
        <f t="shared" si="268"/>
        <v>0</v>
      </c>
      <c r="AV222" s="331"/>
      <c r="AW222" s="332">
        <f t="shared" si="268"/>
        <v>0</v>
      </c>
      <c r="AX222" s="331">
        <f>AX221</f>
        <v>0</v>
      </c>
      <c r="AY222" s="310">
        <f t="shared" si="268"/>
        <v>0</v>
      </c>
      <c r="AZ222" s="311">
        <f t="shared" si="268"/>
        <v>0</v>
      </c>
      <c r="BA222" s="308">
        <f t="shared" si="269"/>
        <v>0</v>
      </c>
      <c r="BF222" s="131">
        <f t="shared" si="238"/>
        <v>0</v>
      </c>
      <c r="BG222" s="131">
        <f t="shared" si="239"/>
        <v>0</v>
      </c>
      <c r="BH222" s="131">
        <f t="shared" si="240"/>
        <v>0</v>
      </c>
      <c r="BI222" s="131">
        <f t="shared" si="241"/>
        <v>0</v>
      </c>
      <c r="BJ222" s="131">
        <f t="shared" si="242"/>
        <v>0</v>
      </c>
      <c r="BK222" s="131">
        <f t="shared" si="243"/>
        <v>0</v>
      </c>
      <c r="BL222" s="131">
        <f t="shared" si="244"/>
        <v>0</v>
      </c>
      <c r="BM222" s="132"/>
      <c r="BN222" s="132"/>
      <c r="BO222" s="132"/>
      <c r="BP222" s="132"/>
      <c r="BQ222" s="132"/>
      <c r="BR222" s="132">
        <v>1</v>
      </c>
      <c r="BS222" s="132"/>
      <c r="BT222" s="131">
        <f t="shared" si="245"/>
        <v>0</v>
      </c>
      <c r="BU222" s="131">
        <f t="shared" si="246"/>
        <v>0</v>
      </c>
      <c r="BV222" s="131">
        <f t="shared" si="247"/>
        <v>0</v>
      </c>
      <c r="BW222" s="131">
        <f t="shared" si="248"/>
        <v>0</v>
      </c>
      <c r="BX222" s="131">
        <f t="shared" si="249"/>
        <v>0</v>
      </c>
      <c r="BY222" s="131">
        <f t="shared" si="250"/>
        <v>0</v>
      </c>
      <c r="BZ222" s="131">
        <f t="shared" si="251"/>
        <v>0</v>
      </c>
      <c r="CA222" s="131">
        <f t="shared" si="252"/>
        <v>0</v>
      </c>
      <c r="CB222" s="131">
        <f t="shared" si="253"/>
        <v>0</v>
      </c>
      <c r="CC222" s="131">
        <f t="shared" si="254"/>
        <v>0</v>
      </c>
      <c r="CD222" s="131">
        <f t="shared" si="255"/>
        <v>0</v>
      </c>
      <c r="CE222" s="131">
        <f t="shared" si="256"/>
        <v>0</v>
      </c>
      <c r="CF222" s="131">
        <f t="shared" si="257"/>
        <v>0</v>
      </c>
      <c r="CG222" s="131">
        <f t="shared" si="258"/>
        <v>0</v>
      </c>
      <c r="CH222" s="132"/>
      <c r="CI222" s="132"/>
      <c r="CJ222" s="132"/>
      <c r="CK222" s="132"/>
      <c r="CL222" s="132"/>
      <c r="CM222" s="132"/>
      <c r="CN222" s="132"/>
      <c r="CO222" s="132"/>
      <c r="CP222" s="132"/>
      <c r="CQ222" s="132">
        <v>1</v>
      </c>
      <c r="CR222" s="133"/>
      <c r="CS222" s="132"/>
      <c r="CT222" s="132"/>
      <c r="CU222" s="132"/>
      <c r="CW222" s="131">
        <v>3</v>
      </c>
      <c r="CX222" s="134">
        <f t="shared" si="259"/>
        <v>0</v>
      </c>
      <c r="CZ222" s="136">
        <v>1.3660000000000001</v>
      </c>
      <c r="DA222" s="131">
        <f t="shared" si="260"/>
        <v>0</v>
      </c>
      <c r="DB222" s="131">
        <f t="shared" si="261"/>
        <v>0</v>
      </c>
    </row>
    <row r="223" spans="1:106" ht="18" customHeight="1">
      <c r="A223" s="142" t="s">
        <v>29241</v>
      </c>
      <c r="B223" s="142" t="s">
        <v>28032</v>
      </c>
      <c r="C223" s="123" t="s">
        <v>29181</v>
      </c>
      <c r="D223" s="153" t="s">
        <v>29242</v>
      </c>
      <c r="E223" s="1002" t="s">
        <v>28770</v>
      </c>
      <c r="F223" s="124">
        <v>1</v>
      </c>
      <c r="G223" s="124">
        <f t="shared" si="234"/>
        <v>0</v>
      </c>
      <c r="H223" s="793">
        <v>90</v>
      </c>
      <c r="I223" s="481">
        <f t="shared" si="235"/>
        <v>0</v>
      </c>
      <c r="J223" s="125">
        <f t="shared" si="236"/>
        <v>90</v>
      </c>
      <c r="K223" s="126">
        <f t="shared" si="237"/>
        <v>0</v>
      </c>
      <c r="L223" s="282"/>
      <c r="M223" s="387"/>
      <c r="N223" s="272"/>
      <c r="O223" s="273"/>
      <c r="P223" s="274"/>
      <c r="Q223" s="275"/>
      <c r="R223" s="276"/>
      <c r="S223" s="277"/>
      <c r="T223" s="370"/>
      <c r="U223" s="278"/>
      <c r="V223" s="279"/>
      <c r="W223" s="280"/>
      <c r="X223" s="281"/>
      <c r="Y223" s="277"/>
      <c r="Z223" s="369"/>
      <c r="AA223" s="277">
        <f t="shared" si="266"/>
        <v>0</v>
      </c>
      <c r="AB223" s="272"/>
      <c r="AC223" s="282"/>
      <c r="AD223" s="280">
        <f t="shared" si="267"/>
        <v>0</v>
      </c>
      <c r="AE223" s="676"/>
      <c r="AF223" s="280"/>
      <c r="AG223" s="277"/>
      <c r="AH223" s="420"/>
      <c r="AJ223" s="303">
        <f>AJ222</f>
        <v>0</v>
      </c>
      <c r="AK223" s="272"/>
      <c r="AL223" s="304">
        <f t="shared" si="268"/>
        <v>0</v>
      </c>
      <c r="AM223" s="305">
        <f t="shared" si="268"/>
        <v>0</v>
      </c>
      <c r="AN223" s="275"/>
      <c r="AO223" s="347">
        <f t="shared" si="268"/>
        <v>0</v>
      </c>
      <c r="AP223" s="331">
        <f t="shared" si="268"/>
        <v>0</v>
      </c>
      <c r="AQ223" s="306">
        <f t="shared" si="268"/>
        <v>0</v>
      </c>
      <c r="AR223" s="307">
        <f t="shared" si="268"/>
        <v>0</v>
      </c>
      <c r="AS223" s="279"/>
      <c r="AT223" s="308">
        <f t="shared" si="268"/>
        <v>0</v>
      </c>
      <c r="AU223" s="309">
        <f t="shared" si="268"/>
        <v>0</v>
      </c>
      <c r="AV223" s="331"/>
      <c r="AW223" s="332">
        <f t="shared" si="268"/>
        <v>0</v>
      </c>
      <c r="AX223" s="331">
        <f>AX222</f>
        <v>0</v>
      </c>
      <c r="AY223" s="310">
        <f t="shared" si="268"/>
        <v>0</v>
      </c>
      <c r="AZ223" s="311">
        <f t="shared" si="268"/>
        <v>0</v>
      </c>
      <c r="BA223" s="308">
        <f t="shared" si="269"/>
        <v>0</v>
      </c>
      <c r="BF223" s="131">
        <f t="shared" si="238"/>
        <v>0</v>
      </c>
      <c r="BG223" s="131">
        <f t="shared" si="239"/>
        <v>0</v>
      </c>
      <c r="BH223" s="131">
        <f t="shared" si="240"/>
        <v>0</v>
      </c>
      <c r="BI223" s="131">
        <f t="shared" si="241"/>
        <v>0</v>
      </c>
      <c r="BJ223" s="131">
        <f t="shared" si="242"/>
        <v>0</v>
      </c>
      <c r="BK223" s="131">
        <f t="shared" si="243"/>
        <v>0</v>
      </c>
      <c r="BL223" s="131">
        <f t="shared" si="244"/>
        <v>0</v>
      </c>
      <c r="BM223" s="132"/>
      <c r="BN223" s="132"/>
      <c r="BO223" s="132"/>
      <c r="BP223" s="132"/>
      <c r="BQ223" s="132"/>
      <c r="BR223" s="132">
        <v>1</v>
      </c>
      <c r="BS223" s="132"/>
      <c r="BT223" s="131">
        <f t="shared" si="245"/>
        <v>0</v>
      </c>
      <c r="BU223" s="131">
        <f t="shared" si="246"/>
        <v>0</v>
      </c>
      <c r="BV223" s="131">
        <f t="shared" si="247"/>
        <v>0</v>
      </c>
      <c r="BW223" s="131">
        <f t="shared" si="248"/>
        <v>0</v>
      </c>
      <c r="BX223" s="131">
        <f t="shared" si="249"/>
        <v>0</v>
      </c>
      <c r="BY223" s="131">
        <f t="shared" si="250"/>
        <v>0</v>
      </c>
      <c r="BZ223" s="131">
        <f t="shared" si="251"/>
        <v>0</v>
      </c>
      <c r="CA223" s="131">
        <f t="shared" si="252"/>
        <v>0</v>
      </c>
      <c r="CB223" s="131">
        <f t="shared" si="253"/>
        <v>0</v>
      </c>
      <c r="CC223" s="131">
        <f t="shared" si="254"/>
        <v>0</v>
      </c>
      <c r="CD223" s="131">
        <f t="shared" si="255"/>
        <v>0</v>
      </c>
      <c r="CE223" s="131">
        <f t="shared" si="256"/>
        <v>0</v>
      </c>
      <c r="CF223" s="131">
        <f t="shared" si="257"/>
        <v>0</v>
      </c>
      <c r="CG223" s="131">
        <f t="shared" si="258"/>
        <v>0</v>
      </c>
      <c r="CH223" s="132"/>
      <c r="CI223" s="132"/>
      <c r="CJ223" s="132"/>
      <c r="CK223" s="132"/>
      <c r="CL223" s="132"/>
      <c r="CM223" s="132"/>
      <c r="CN223" s="132"/>
      <c r="CO223" s="132"/>
      <c r="CP223" s="132"/>
      <c r="CQ223" s="132">
        <v>1</v>
      </c>
      <c r="CR223" s="133"/>
      <c r="CS223" s="132"/>
      <c r="CT223" s="132"/>
      <c r="CU223" s="132"/>
      <c r="CW223" s="131">
        <v>3</v>
      </c>
      <c r="CX223" s="134">
        <f t="shared" si="259"/>
        <v>0</v>
      </c>
      <c r="CZ223" s="136">
        <v>1.2290000000000001</v>
      </c>
      <c r="DA223" s="131">
        <f t="shared" si="260"/>
        <v>0</v>
      </c>
      <c r="DB223" s="131">
        <f t="shared" si="261"/>
        <v>0</v>
      </c>
    </row>
    <row r="224" spans="1:106" ht="18" customHeight="1">
      <c r="A224" s="142" t="s">
        <v>29243</v>
      </c>
      <c r="B224" s="142" t="s">
        <v>28033</v>
      </c>
      <c r="C224" s="123" t="s">
        <v>29181</v>
      </c>
      <c r="D224" s="153" t="s">
        <v>29244</v>
      </c>
      <c r="E224" s="1002" t="s">
        <v>28770</v>
      </c>
      <c r="F224" s="124">
        <v>1</v>
      </c>
      <c r="G224" s="124">
        <f t="shared" si="234"/>
        <v>0</v>
      </c>
      <c r="H224" s="793">
        <v>60</v>
      </c>
      <c r="I224" s="481">
        <f t="shared" si="235"/>
        <v>0</v>
      </c>
      <c r="J224" s="125">
        <f t="shared" si="236"/>
        <v>60</v>
      </c>
      <c r="K224" s="126">
        <f t="shared" si="237"/>
        <v>0</v>
      </c>
      <c r="L224" s="282"/>
      <c r="M224" s="387"/>
      <c r="N224" s="272"/>
      <c r="O224" s="273"/>
      <c r="P224" s="274"/>
      <c r="Q224" s="275"/>
      <c r="R224" s="276"/>
      <c r="S224" s="277"/>
      <c r="T224" s="370"/>
      <c r="U224" s="278"/>
      <c r="V224" s="279"/>
      <c r="W224" s="280"/>
      <c r="X224" s="281"/>
      <c r="Y224" s="277"/>
      <c r="Z224" s="369"/>
      <c r="AA224" s="277">
        <f t="shared" si="266"/>
        <v>0</v>
      </c>
      <c r="AB224" s="272"/>
      <c r="AC224" s="282"/>
      <c r="AD224" s="280">
        <f t="shared" si="267"/>
        <v>0</v>
      </c>
      <c r="AE224" s="676"/>
      <c r="AF224" s="280"/>
      <c r="AG224" s="277"/>
      <c r="AH224" s="420"/>
      <c r="AJ224" s="303">
        <f>AJ223</f>
        <v>0</v>
      </c>
      <c r="AK224" s="272"/>
      <c r="AL224" s="304">
        <f t="shared" si="268"/>
        <v>0</v>
      </c>
      <c r="AM224" s="305">
        <f t="shared" si="268"/>
        <v>0</v>
      </c>
      <c r="AN224" s="275"/>
      <c r="AO224" s="347">
        <f t="shared" si="268"/>
        <v>0</v>
      </c>
      <c r="AP224" s="331">
        <f t="shared" si="268"/>
        <v>0</v>
      </c>
      <c r="AQ224" s="306">
        <f t="shared" si="268"/>
        <v>0</v>
      </c>
      <c r="AR224" s="307">
        <f t="shared" si="268"/>
        <v>0</v>
      </c>
      <c r="AS224" s="279"/>
      <c r="AT224" s="308">
        <f t="shared" si="268"/>
        <v>0</v>
      </c>
      <c r="AU224" s="309">
        <f t="shared" si="268"/>
        <v>0</v>
      </c>
      <c r="AV224" s="331"/>
      <c r="AW224" s="332">
        <f t="shared" si="268"/>
        <v>0</v>
      </c>
      <c r="AX224" s="331">
        <f>AX223</f>
        <v>0</v>
      </c>
      <c r="AY224" s="310">
        <f t="shared" si="268"/>
        <v>0</v>
      </c>
      <c r="AZ224" s="311">
        <f t="shared" si="268"/>
        <v>0</v>
      </c>
      <c r="BA224" s="308">
        <f t="shared" si="269"/>
        <v>0</v>
      </c>
      <c r="BF224" s="131">
        <f t="shared" si="238"/>
        <v>0</v>
      </c>
      <c r="BG224" s="131">
        <f t="shared" si="239"/>
        <v>0</v>
      </c>
      <c r="BH224" s="131">
        <f t="shared" si="240"/>
        <v>0</v>
      </c>
      <c r="BI224" s="131">
        <f t="shared" si="241"/>
        <v>0</v>
      </c>
      <c r="BJ224" s="131">
        <f t="shared" si="242"/>
        <v>0</v>
      </c>
      <c r="BK224" s="131">
        <f t="shared" si="243"/>
        <v>0</v>
      </c>
      <c r="BL224" s="131">
        <f t="shared" si="244"/>
        <v>0</v>
      </c>
      <c r="BM224" s="132"/>
      <c r="BN224" s="132"/>
      <c r="BO224" s="132"/>
      <c r="BP224" s="132"/>
      <c r="BQ224" s="132"/>
      <c r="BR224" s="132">
        <v>1</v>
      </c>
      <c r="BS224" s="132"/>
      <c r="BT224" s="131">
        <f t="shared" si="245"/>
        <v>0</v>
      </c>
      <c r="BU224" s="131">
        <f t="shared" si="246"/>
        <v>0</v>
      </c>
      <c r="BV224" s="131">
        <f t="shared" si="247"/>
        <v>0</v>
      </c>
      <c r="BW224" s="131">
        <f t="shared" si="248"/>
        <v>0</v>
      </c>
      <c r="BX224" s="131">
        <f t="shared" si="249"/>
        <v>0</v>
      </c>
      <c r="BY224" s="131">
        <f t="shared" si="250"/>
        <v>0</v>
      </c>
      <c r="BZ224" s="131">
        <f t="shared" si="251"/>
        <v>0</v>
      </c>
      <c r="CA224" s="131">
        <f t="shared" si="252"/>
        <v>0</v>
      </c>
      <c r="CB224" s="131">
        <f t="shared" si="253"/>
        <v>0</v>
      </c>
      <c r="CC224" s="131">
        <f t="shared" si="254"/>
        <v>0</v>
      </c>
      <c r="CD224" s="131">
        <f t="shared" si="255"/>
        <v>0</v>
      </c>
      <c r="CE224" s="131">
        <f t="shared" si="256"/>
        <v>0</v>
      </c>
      <c r="CF224" s="131">
        <f t="shared" si="257"/>
        <v>0</v>
      </c>
      <c r="CG224" s="131">
        <f t="shared" si="258"/>
        <v>0</v>
      </c>
      <c r="CH224" s="132"/>
      <c r="CI224" s="132"/>
      <c r="CJ224" s="132"/>
      <c r="CK224" s="132"/>
      <c r="CL224" s="132"/>
      <c r="CM224" s="132"/>
      <c r="CN224" s="132"/>
      <c r="CO224" s="132"/>
      <c r="CP224" s="132">
        <v>1</v>
      </c>
      <c r="CQ224" s="132"/>
      <c r="CR224" s="133"/>
      <c r="CS224" s="132"/>
      <c r="CT224" s="132"/>
      <c r="CU224" s="132"/>
      <c r="CW224" s="131">
        <v>3</v>
      </c>
      <c r="CX224" s="134">
        <f t="shared" si="259"/>
        <v>0</v>
      </c>
      <c r="CZ224" s="136">
        <v>0.88100000000000001</v>
      </c>
      <c r="DA224" s="131">
        <f t="shared" si="260"/>
        <v>0</v>
      </c>
      <c r="DB224" s="131">
        <f t="shared" si="261"/>
        <v>0</v>
      </c>
    </row>
    <row r="225" spans="1:106" ht="18" customHeight="1">
      <c r="A225" s="144" t="s">
        <v>16930</v>
      </c>
      <c r="B225" s="144" t="s">
        <v>28034</v>
      </c>
      <c r="C225" s="144" t="s">
        <v>29181</v>
      </c>
      <c r="D225" s="144" t="s">
        <v>29245</v>
      </c>
      <c r="E225" s="1006"/>
      <c r="F225" s="145">
        <v>5</v>
      </c>
      <c r="G225" s="145">
        <f t="shared" si="234"/>
        <v>0</v>
      </c>
      <c r="H225" s="795">
        <f>SUM(H220:H224)*0.9</f>
        <v>427.5</v>
      </c>
      <c r="I225" s="485">
        <f t="shared" si="235"/>
        <v>0</v>
      </c>
      <c r="J225" s="487">
        <f t="shared" si="236"/>
        <v>427.5</v>
      </c>
      <c r="K225" s="146">
        <f t="shared" si="237"/>
        <v>0</v>
      </c>
      <c r="L225" s="311"/>
      <c r="M225" s="303"/>
      <c r="N225" s="310"/>
      <c r="O225" s="304"/>
      <c r="P225" s="305"/>
      <c r="Q225" s="324"/>
      <c r="R225" s="347"/>
      <c r="S225" s="331"/>
      <c r="T225" s="306"/>
      <c r="U225" s="307"/>
      <c r="V225" s="303"/>
      <c r="W225" s="308"/>
      <c r="X225" s="309"/>
      <c r="Y225" s="331"/>
      <c r="Z225" s="332"/>
      <c r="AA225" s="331">
        <f t="shared" si="266"/>
        <v>0</v>
      </c>
      <c r="AB225" s="310"/>
      <c r="AC225" s="311"/>
      <c r="AD225" s="308">
        <f t="shared" si="267"/>
        <v>0</v>
      </c>
      <c r="AE225" s="676"/>
      <c r="AF225" s="308"/>
      <c r="AG225" s="331"/>
      <c r="AI225" s="68">
        <v>5</v>
      </c>
      <c r="BF225" s="131">
        <f t="shared" si="238"/>
        <v>0</v>
      </c>
      <c r="BG225" s="131">
        <f t="shared" si="239"/>
        <v>0</v>
      </c>
      <c r="BH225" s="131">
        <f t="shared" si="240"/>
        <v>0</v>
      </c>
      <c r="BI225" s="131">
        <f t="shared" si="241"/>
        <v>0</v>
      </c>
      <c r="BJ225" s="131">
        <f t="shared" si="242"/>
        <v>0</v>
      </c>
      <c r="BK225" s="131">
        <f t="shared" si="243"/>
        <v>0</v>
      </c>
      <c r="BL225" s="131">
        <f t="shared" si="244"/>
        <v>0</v>
      </c>
      <c r="BM225" s="147"/>
      <c r="BN225" s="147"/>
      <c r="BO225" s="147"/>
      <c r="BP225" s="147"/>
      <c r="BQ225" s="147"/>
      <c r="BR225" s="147">
        <f>SUM(BR220:BR224)</f>
        <v>5</v>
      </c>
      <c r="BS225" s="147"/>
      <c r="BT225" s="131">
        <f t="shared" si="245"/>
        <v>0</v>
      </c>
      <c r="BU225" s="131">
        <f t="shared" si="246"/>
        <v>0</v>
      </c>
      <c r="BV225" s="131">
        <f t="shared" si="247"/>
        <v>0</v>
      </c>
      <c r="BW225" s="131">
        <f t="shared" si="248"/>
        <v>0</v>
      </c>
      <c r="BX225" s="131">
        <f t="shared" si="249"/>
        <v>0</v>
      </c>
      <c r="BY225" s="131">
        <f t="shared" si="250"/>
        <v>0</v>
      </c>
      <c r="BZ225" s="131">
        <f t="shared" si="251"/>
        <v>0</v>
      </c>
      <c r="CA225" s="131">
        <f t="shared" si="252"/>
        <v>0</v>
      </c>
      <c r="CB225" s="131">
        <f t="shared" si="253"/>
        <v>0</v>
      </c>
      <c r="CC225" s="131">
        <f t="shared" si="254"/>
        <v>0</v>
      </c>
      <c r="CD225" s="131">
        <f t="shared" si="255"/>
        <v>0</v>
      </c>
      <c r="CE225" s="131">
        <f t="shared" si="256"/>
        <v>0</v>
      </c>
      <c r="CF225" s="131">
        <f t="shared" si="257"/>
        <v>0</v>
      </c>
      <c r="CG225" s="131">
        <f t="shared" si="258"/>
        <v>0</v>
      </c>
      <c r="CH225" s="147"/>
      <c r="CI225" s="147"/>
      <c r="CJ225" s="147"/>
      <c r="CK225" s="147"/>
      <c r="CL225" s="147"/>
      <c r="CM225" s="147"/>
      <c r="CN225" s="147"/>
      <c r="CO225" s="147"/>
      <c r="CP225" s="147">
        <f>SUM(CP220:CP224)</f>
        <v>1</v>
      </c>
      <c r="CQ225" s="147">
        <f>SUM(CQ220:CQ224)</f>
        <v>3</v>
      </c>
      <c r="CR225" s="147">
        <f>SUM(CR220:CR224)</f>
        <v>1</v>
      </c>
      <c r="CS225" s="147"/>
      <c r="CT225" s="147"/>
      <c r="CU225" s="147"/>
      <c r="CW225" s="147">
        <f>SUM(CW220:CW224)</f>
        <v>15</v>
      </c>
      <c r="CX225" s="149">
        <f t="shared" si="259"/>
        <v>0</v>
      </c>
      <c r="CZ225" s="150">
        <f>SUM(CZ220:CZ224)</f>
        <v>6.992</v>
      </c>
      <c r="DA225" s="151">
        <f t="shared" si="260"/>
        <v>0</v>
      </c>
      <c r="DB225" s="151">
        <f t="shared" si="261"/>
        <v>0</v>
      </c>
    </row>
    <row r="226" spans="1:106" ht="18" customHeight="1">
      <c r="A226" s="142" t="s">
        <v>29246</v>
      </c>
      <c r="B226" s="142" t="s">
        <v>28035</v>
      </c>
      <c r="C226" s="123" t="s">
        <v>29181</v>
      </c>
      <c r="D226" s="153" t="s">
        <v>29247</v>
      </c>
      <c r="E226" s="1002" t="s">
        <v>28770</v>
      </c>
      <c r="F226" s="124">
        <v>1</v>
      </c>
      <c r="G226" s="124">
        <f t="shared" si="234"/>
        <v>0</v>
      </c>
      <c r="H226" s="793">
        <v>250</v>
      </c>
      <c r="I226" s="481">
        <f t="shared" si="235"/>
        <v>0</v>
      </c>
      <c r="J226" s="125">
        <f t="shared" si="236"/>
        <v>250</v>
      </c>
      <c r="K226" s="126">
        <f t="shared" si="237"/>
        <v>0</v>
      </c>
      <c r="L226" s="282"/>
      <c r="M226" s="387"/>
      <c r="N226" s="272"/>
      <c r="O226" s="273"/>
      <c r="P226" s="274"/>
      <c r="Q226" s="275"/>
      <c r="R226" s="276"/>
      <c r="S226" s="277"/>
      <c r="T226" s="370"/>
      <c r="U226" s="278"/>
      <c r="V226" s="279"/>
      <c r="W226" s="280"/>
      <c r="X226" s="281"/>
      <c r="Y226" s="277"/>
      <c r="Z226" s="369"/>
      <c r="AA226" s="277">
        <f t="shared" si="266"/>
        <v>0</v>
      </c>
      <c r="AB226" s="272"/>
      <c r="AC226" s="282"/>
      <c r="AD226" s="280">
        <f t="shared" si="267"/>
        <v>0</v>
      </c>
      <c r="AE226" s="676"/>
      <c r="AF226" s="280"/>
      <c r="AG226" s="277"/>
      <c r="BF226" s="131">
        <f t="shared" si="238"/>
        <v>0</v>
      </c>
      <c r="BG226" s="131">
        <f t="shared" si="239"/>
        <v>0</v>
      </c>
      <c r="BH226" s="131">
        <f t="shared" si="240"/>
        <v>0</v>
      </c>
      <c r="BI226" s="131">
        <f t="shared" si="241"/>
        <v>0</v>
      </c>
      <c r="BJ226" s="131">
        <f t="shared" si="242"/>
        <v>0</v>
      </c>
      <c r="BK226" s="131">
        <f t="shared" si="243"/>
        <v>0</v>
      </c>
      <c r="BL226" s="131">
        <f t="shared" si="244"/>
        <v>0</v>
      </c>
      <c r="BM226" s="132"/>
      <c r="BN226" s="132"/>
      <c r="BO226" s="132"/>
      <c r="BP226" s="132"/>
      <c r="BQ226" s="132"/>
      <c r="BR226" s="132"/>
      <c r="BS226" s="132">
        <v>1</v>
      </c>
      <c r="BT226" s="131">
        <f t="shared" si="245"/>
        <v>0</v>
      </c>
      <c r="BU226" s="131">
        <f t="shared" si="246"/>
        <v>0</v>
      </c>
      <c r="BV226" s="131">
        <f t="shared" si="247"/>
        <v>0</v>
      </c>
      <c r="BW226" s="131">
        <f t="shared" si="248"/>
        <v>0</v>
      </c>
      <c r="BX226" s="131">
        <f t="shared" si="249"/>
        <v>0</v>
      </c>
      <c r="BY226" s="131">
        <f t="shared" si="250"/>
        <v>0</v>
      </c>
      <c r="BZ226" s="131">
        <f t="shared" si="251"/>
        <v>0</v>
      </c>
      <c r="CA226" s="131">
        <f t="shared" si="252"/>
        <v>0</v>
      </c>
      <c r="CB226" s="131">
        <f t="shared" si="253"/>
        <v>0</v>
      </c>
      <c r="CC226" s="131">
        <f t="shared" si="254"/>
        <v>0</v>
      </c>
      <c r="CD226" s="131">
        <f t="shared" si="255"/>
        <v>0</v>
      </c>
      <c r="CE226" s="131">
        <f t="shared" si="256"/>
        <v>0</v>
      </c>
      <c r="CF226" s="131">
        <f t="shared" si="257"/>
        <v>0</v>
      </c>
      <c r="CG226" s="131">
        <f t="shared" si="258"/>
        <v>0</v>
      </c>
      <c r="CH226" s="132"/>
      <c r="CI226" s="132">
        <v>1</v>
      </c>
      <c r="CJ226" s="132"/>
      <c r="CK226" s="132"/>
      <c r="CL226" s="132"/>
      <c r="CM226" s="132"/>
      <c r="CN226" s="132"/>
      <c r="CO226" s="132"/>
      <c r="CP226" s="132"/>
      <c r="CQ226" s="132"/>
      <c r="CR226" s="133"/>
      <c r="CS226" s="132"/>
      <c r="CT226" s="132"/>
      <c r="CU226" s="132"/>
      <c r="CW226" s="131">
        <v>8</v>
      </c>
      <c r="CX226" s="134">
        <f t="shared" si="259"/>
        <v>0</v>
      </c>
      <c r="CZ226" s="136">
        <v>4.1879999999999997</v>
      </c>
      <c r="DA226" s="131">
        <f t="shared" si="260"/>
        <v>0</v>
      </c>
      <c r="DB226" s="131">
        <f t="shared" si="261"/>
        <v>0</v>
      </c>
    </row>
    <row r="227" spans="1:106" ht="18" customHeight="1">
      <c r="A227" s="142" t="s">
        <v>29248</v>
      </c>
      <c r="B227" s="142" t="s">
        <v>28036</v>
      </c>
      <c r="C227" s="123" t="s">
        <v>29181</v>
      </c>
      <c r="D227" s="153" t="s">
        <v>29249</v>
      </c>
      <c r="E227" s="1002" t="s">
        <v>28770</v>
      </c>
      <c r="F227" s="124">
        <v>1</v>
      </c>
      <c r="G227" s="124">
        <f>SUM(M227:AD227)</f>
        <v>0</v>
      </c>
      <c r="H227" s="793">
        <v>275</v>
      </c>
      <c r="I227" s="481">
        <f t="shared" si="235"/>
        <v>0</v>
      </c>
      <c r="J227" s="125">
        <f t="shared" si="236"/>
        <v>275</v>
      </c>
      <c r="K227" s="126">
        <f t="shared" si="237"/>
        <v>0</v>
      </c>
      <c r="L227" s="282"/>
      <c r="M227" s="387"/>
      <c r="N227" s="272"/>
      <c r="O227" s="273"/>
      <c r="P227" s="274"/>
      <c r="Q227" s="275"/>
      <c r="R227" s="276"/>
      <c r="S227" s="277"/>
      <c r="T227" s="370"/>
      <c r="U227" s="278"/>
      <c r="V227" s="279"/>
      <c r="W227" s="280"/>
      <c r="X227" s="281"/>
      <c r="Y227" s="277"/>
      <c r="Z227" s="369"/>
      <c r="AA227" s="277">
        <f t="shared" si="266"/>
        <v>0</v>
      </c>
      <c r="AB227" s="272"/>
      <c r="AC227" s="282"/>
      <c r="AD227" s="280">
        <f t="shared" si="267"/>
        <v>0</v>
      </c>
      <c r="AE227" s="676"/>
      <c r="AF227" s="280"/>
      <c r="AG227" s="277"/>
      <c r="BF227" s="131">
        <f t="shared" si="238"/>
        <v>0</v>
      </c>
      <c r="BG227" s="131">
        <f t="shared" si="239"/>
        <v>0</v>
      </c>
      <c r="BH227" s="131">
        <f t="shared" si="240"/>
        <v>0</v>
      </c>
      <c r="BI227" s="131">
        <f t="shared" si="241"/>
        <v>0</v>
      </c>
      <c r="BJ227" s="131">
        <f t="shared" si="242"/>
        <v>0</v>
      </c>
      <c r="BK227" s="131">
        <f t="shared" si="243"/>
        <v>0</v>
      </c>
      <c r="BL227" s="131">
        <f t="shared" si="244"/>
        <v>0</v>
      </c>
      <c r="BM227" s="132"/>
      <c r="BN227" s="132"/>
      <c r="BO227" s="132"/>
      <c r="BP227" s="132"/>
      <c r="BQ227" s="132"/>
      <c r="BR227" s="132"/>
      <c r="BS227" s="132">
        <v>1</v>
      </c>
      <c r="BT227" s="131">
        <f t="shared" si="245"/>
        <v>0</v>
      </c>
      <c r="BU227" s="131">
        <f t="shared" si="246"/>
        <v>0</v>
      </c>
      <c r="BV227" s="131">
        <f t="shared" si="247"/>
        <v>0</v>
      </c>
      <c r="BW227" s="131">
        <f t="shared" si="248"/>
        <v>0</v>
      </c>
      <c r="BX227" s="131">
        <f t="shared" si="249"/>
        <v>0</v>
      </c>
      <c r="BY227" s="131">
        <f t="shared" si="250"/>
        <v>0</v>
      </c>
      <c r="BZ227" s="131">
        <f t="shared" si="251"/>
        <v>0</v>
      </c>
      <c r="CA227" s="131">
        <f t="shared" si="252"/>
        <v>0</v>
      </c>
      <c r="CB227" s="131">
        <f t="shared" si="253"/>
        <v>0</v>
      </c>
      <c r="CC227" s="131">
        <f t="shared" si="254"/>
        <v>0</v>
      </c>
      <c r="CD227" s="131">
        <f t="shared" si="255"/>
        <v>0</v>
      </c>
      <c r="CE227" s="131">
        <f t="shared" si="256"/>
        <v>0</v>
      </c>
      <c r="CF227" s="131">
        <f t="shared" si="257"/>
        <v>0</v>
      </c>
      <c r="CG227" s="131">
        <f t="shared" si="258"/>
        <v>0</v>
      </c>
      <c r="CH227" s="132"/>
      <c r="CI227" s="132">
        <v>1</v>
      </c>
      <c r="CJ227" s="132"/>
      <c r="CK227" s="132"/>
      <c r="CL227" s="132"/>
      <c r="CM227" s="132"/>
      <c r="CN227" s="132"/>
      <c r="CO227" s="132"/>
      <c r="CP227" s="132"/>
      <c r="CQ227" s="132"/>
      <c r="CR227" s="133"/>
      <c r="CS227" s="132"/>
      <c r="CT227" s="132"/>
      <c r="CU227" s="132"/>
      <c r="CW227" s="131">
        <v>8</v>
      </c>
      <c r="CX227" s="134">
        <f t="shared" si="259"/>
        <v>0</v>
      </c>
      <c r="CZ227" s="136">
        <v>4.556</v>
      </c>
      <c r="DA227" s="131">
        <f t="shared" si="260"/>
        <v>0</v>
      </c>
      <c r="DB227" s="131">
        <f t="shared" si="261"/>
        <v>0</v>
      </c>
    </row>
    <row r="228" spans="1:106" ht="18" customHeight="1">
      <c r="A228" s="142" t="s">
        <v>29250</v>
      </c>
      <c r="B228" s="142" t="s">
        <v>28037</v>
      </c>
      <c r="C228" s="123" t="s">
        <v>29181</v>
      </c>
      <c r="D228" s="153" t="s">
        <v>29251</v>
      </c>
      <c r="E228" s="1002" t="s">
        <v>28770</v>
      </c>
      <c r="F228" s="124">
        <v>1</v>
      </c>
      <c r="G228" s="124">
        <f>SUM(M228:AD228)</f>
        <v>0</v>
      </c>
      <c r="H228" s="793">
        <v>195</v>
      </c>
      <c r="I228" s="481">
        <f t="shared" si="235"/>
        <v>0</v>
      </c>
      <c r="J228" s="125">
        <f t="shared" si="236"/>
        <v>195</v>
      </c>
      <c r="K228" s="126">
        <f t="shared" si="237"/>
        <v>0</v>
      </c>
      <c r="L228" s="282"/>
      <c r="M228" s="387"/>
      <c r="N228" s="272"/>
      <c r="O228" s="273"/>
      <c r="P228" s="274"/>
      <c r="Q228" s="275"/>
      <c r="R228" s="276"/>
      <c r="S228" s="277"/>
      <c r="T228" s="370"/>
      <c r="U228" s="278"/>
      <c r="V228" s="279"/>
      <c r="W228" s="280"/>
      <c r="X228" s="281"/>
      <c r="Y228" s="277"/>
      <c r="Z228" s="369"/>
      <c r="AA228" s="277">
        <f t="shared" si="266"/>
        <v>0</v>
      </c>
      <c r="AB228" s="272"/>
      <c r="AC228" s="282"/>
      <c r="AD228" s="280">
        <f t="shared" si="267"/>
        <v>0</v>
      </c>
      <c r="AE228" s="676"/>
      <c r="AF228" s="280"/>
      <c r="AG228" s="277"/>
      <c r="BF228" s="131">
        <f t="shared" si="238"/>
        <v>0</v>
      </c>
      <c r="BG228" s="131">
        <f t="shared" si="239"/>
        <v>0</v>
      </c>
      <c r="BH228" s="131">
        <f t="shared" si="240"/>
        <v>0</v>
      </c>
      <c r="BI228" s="131">
        <f t="shared" si="241"/>
        <v>0</v>
      </c>
      <c r="BJ228" s="131">
        <f t="shared" si="242"/>
        <v>0</v>
      </c>
      <c r="BK228" s="131">
        <f t="shared" si="243"/>
        <v>0</v>
      </c>
      <c r="BL228" s="131">
        <f t="shared" si="244"/>
        <v>0</v>
      </c>
      <c r="BM228" s="132"/>
      <c r="BN228" s="132"/>
      <c r="BO228" s="132"/>
      <c r="BP228" s="132"/>
      <c r="BQ228" s="132"/>
      <c r="BR228" s="132"/>
      <c r="BS228" s="132">
        <v>1</v>
      </c>
      <c r="BT228" s="131">
        <f t="shared" si="245"/>
        <v>0</v>
      </c>
      <c r="BU228" s="131">
        <f t="shared" si="246"/>
        <v>0</v>
      </c>
      <c r="BV228" s="131">
        <f t="shared" si="247"/>
        <v>0</v>
      </c>
      <c r="BW228" s="131">
        <f t="shared" si="248"/>
        <v>0</v>
      </c>
      <c r="BX228" s="131">
        <f t="shared" si="249"/>
        <v>0</v>
      </c>
      <c r="BY228" s="131">
        <f t="shared" si="250"/>
        <v>0</v>
      </c>
      <c r="BZ228" s="131">
        <f t="shared" si="251"/>
        <v>0</v>
      </c>
      <c r="CA228" s="131">
        <f t="shared" si="252"/>
        <v>0</v>
      </c>
      <c r="CB228" s="131">
        <f t="shared" si="253"/>
        <v>0</v>
      </c>
      <c r="CC228" s="131">
        <f t="shared" si="254"/>
        <v>0</v>
      </c>
      <c r="CD228" s="131">
        <f t="shared" si="255"/>
        <v>0</v>
      </c>
      <c r="CE228" s="131">
        <f t="shared" si="256"/>
        <v>0</v>
      </c>
      <c r="CF228" s="131">
        <f t="shared" si="257"/>
        <v>0</v>
      </c>
      <c r="CG228" s="131">
        <f t="shared" si="258"/>
        <v>0</v>
      </c>
      <c r="CH228" s="132">
        <v>1</v>
      </c>
      <c r="CI228" s="132"/>
      <c r="CJ228" s="132"/>
      <c r="CK228" s="132"/>
      <c r="CL228" s="132"/>
      <c r="CM228" s="132"/>
      <c r="CN228" s="132"/>
      <c r="CO228" s="132"/>
      <c r="CP228" s="132"/>
      <c r="CQ228" s="132"/>
      <c r="CR228" s="133"/>
      <c r="CS228" s="132"/>
      <c r="CT228" s="132"/>
      <c r="CU228" s="132"/>
      <c r="CW228" s="131">
        <v>6</v>
      </c>
      <c r="CX228" s="134">
        <f t="shared" si="259"/>
        <v>0</v>
      </c>
      <c r="CZ228" s="136">
        <v>3.258</v>
      </c>
      <c r="DA228" s="131">
        <f t="shared" si="260"/>
        <v>0</v>
      </c>
      <c r="DB228" s="131">
        <f t="shared" si="261"/>
        <v>0</v>
      </c>
    </row>
    <row r="229" spans="1:106" ht="18" customHeight="1">
      <c r="A229" s="142" t="s">
        <v>29252</v>
      </c>
      <c r="B229" s="142" t="s">
        <v>28038</v>
      </c>
      <c r="C229" s="123" t="s">
        <v>29181</v>
      </c>
      <c r="D229" s="153" t="s">
        <v>29253</v>
      </c>
      <c r="E229" s="1002" t="s">
        <v>28762</v>
      </c>
      <c r="F229" s="124">
        <v>5</v>
      </c>
      <c r="G229" s="124">
        <f>SUM(M229:AD229)</f>
        <v>0</v>
      </c>
      <c r="H229" s="793">
        <v>250</v>
      </c>
      <c r="I229" s="481">
        <f t="shared" si="235"/>
        <v>0</v>
      </c>
      <c r="J229" s="125">
        <f t="shared" si="236"/>
        <v>250</v>
      </c>
      <c r="K229" s="126">
        <f t="shared" si="237"/>
        <v>0</v>
      </c>
      <c r="L229" s="282"/>
      <c r="M229" s="387"/>
      <c r="N229" s="272"/>
      <c r="O229" s="273"/>
      <c r="P229" s="274"/>
      <c r="Q229" s="275"/>
      <c r="R229" s="276"/>
      <c r="S229" s="277"/>
      <c r="T229" s="370"/>
      <c r="U229" s="278"/>
      <c r="V229" s="279"/>
      <c r="W229" s="280"/>
      <c r="X229" s="281"/>
      <c r="Y229" s="277"/>
      <c r="Z229" s="369"/>
      <c r="AA229" s="277">
        <f t="shared" si="266"/>
        <v>0</v>
      </c>
      <c r="AB229" s="272"/>
      <c r="AC229" s="282"/>
      <c r="AD229" s="280">
        <f t="shared" si="267"/>
        <v>0</v>
      </c>
      <c r="AE229" s="676"/>
      <c r="AF229" s="280"/>
      <c r="AG229" s="277"/>
      <c r="BF229" s="131">
        <f t="shared" si="238"/>
        <v>0</v>
      </c>
      <c r="BG229" s="131">
        <f t="shared" si="239"/>
        <v>0</v>
      </c>
      <c r="BH229" s="131">
        <f t="shared" si="240"/>
        <v>0</v>
      </c>
      <c r="BI229" s="131">
        <f t="shared" si="241"/>
        <v>0</v>
      </c>
      <c r="BJ229" s="131">
        <f t="shared" si="242"/>
        <v>0</v>
      </c>
      <c r="BK229" s="131">
        <f t="shared" si="243"/>
        <v>0</v>
      </c>
      <c r="BL229" s="131">
        <f t="shared" si="244"/>
        <v>0</v>
      </c>
      <c r="BM229" s="132"/>
      <c r="BN229" s="132"/>
      <c r="BO229" s="132"/>
      <c r="BP229" s="132"/>
      <c r="BQ229" s="132">
        <v>5</v>
      </c>
      <c r="BR229" s="132"/>
      <c r="BS229" s="132"/>
      <c r="BT229" s="131">
        <f t="shared" si="245"/>
        <v>0</v>
      </c>
      <c r="BU229" s="131">
        <f t="shared" si="246"/>
        <v>0</v>
      </c>
      <c r="BV229" s="131">
        <f t="shared" si="247"/>
        <v>0</v>
      </c>
      <c r="BW229" s="131">
        <f t="shared" si="248"/>
        <v>0</v>
      </c>
      <c r="BX229" s="131">
        <f t="shared" si="249"/>
        <v>0</v>
      </c>
      <c r="BY229" s="131">
        <f t="shared" si="250"/>
        <v>0</v>
      </c>
      <c r="BZ229" s="131">
        <f t="shared" si="251"/>
        <v>0</v>
      </c>
      <c r="CA229" s="131">
        <f t="shared" si="252"/>
        <v>0</v>
      </c>
      <c r="CB229" s="131">
        <f t="shared" si="253"/>
        <v>0</v>
      </c>
      <c r="CC229" s="131">
        <f t="shared" si="254"/>
        <v>0</v>
      </c>
      <c r="CD229" s="131">
        <f t="shared" si="255"/>
        <v>0</v>
      </c>
      <c r="CE229" s="131">
        <f t="shared" si="256"/>
        <v>0</v>
      </c>
      <c r="CF229" s="131">
        <f t="shared" si="257"/>
        <v>0</v>
      </c>
      <c r="CG229" s="131">
        <f t="shared" si="258"/>
        <v>0</v>
      </c>
      <c r="CH229" s="132">
        <v>2</v>
      </c>
      <c r="CI229" s="132">
        <v>1</v>
      </c>
      <c r="CJ229" s="132">
        <v>1</v>
      </c>
      <c r="CK229" s="132">
        <v>1</v>
      </c>
      <c r="CL229" s="132"/>
      <c r="CM229" s="132"/>
      <c r="CN229" s="132"/>
      <c r="CO229" s="132"/>
      <c r="CP229" s="132"/>
      <c r="CQ229" s="132"/>
      <c r="CR229" s="133"/>
      <c r="CS229" s="132"/>
      <c r="CT229" s="132"/>
      <c r="CU229" s="132"/>
      <c r="CW229" s="131">
        <v>15</v>
      </c>
      <c r="CX229" s="134">
        <f t="shared" si="259"/>
        <v>0</v>
      </c>
      <c r="CZ229" s="136">
        <v>3.7789999999999999</v>
      </c>
      <c r="DA229" s="131">
        <f t="shared" si="260"/>
        <v>0</v>
      </c>
      <c r="DB229" s="131">
        <f t="shared" si="261"/>
        <v>0</v>
      </c>
    </row>
    <row r="230" spans="1:106" ht="18" customHeight="1">
      <c r="A230" s="158"/>
      <c r="B230" s="158"/>
      <c r="C230" s="180"/>
      <c r="D230" s="92"/>
      <c r="E230" s="1004"/>
      <c r="F230" s="92"/>
      <c r="G230" s="92"/>
      <c r="H230" s="789"/>
      <c r="J230" s="116"/>
      <c r="K230" s="125">
        <f>SUM(K191:K229)</f>
        <v>0</v>
      </c>
      <c r="L230" s="312"/>
      <c r="M230" s="312">
        <f>SUMPRODUCT($F$191:$F$229,M191:M229)</f>
        <v>0</v>
      </c>
      <c r="N230" s="312"/>
      <c r="O230" s="312">
        <f t="shared" ref="O230:AC230" si="270">SUMPRODUCT($F$191:$F$229,O191:O229)</f>
        <v>0</v>
      </c>
      <c r="P230" s="312">
        <f t="shared" si="270"/>
        <v>0</v>
      </c>
      <c r="Q230" s="312">
        <f t="shared" si="270"/>
        <v>0</v>
      </c>
      <c r="R230" s="312">
        <f t="shared" si="270"/>
        <v>0</v>
      </c>
      <c r="S230" s="312">
        <f t="shared" si="270"/>
        <v>0</v>
      </c>
      <c r="T230" s="312">
        <f t="shared" si="270"/>
        <v>0</v>
      </c>
      <c r="U230" s="312">
        <f t="shared" si="270"/>
        <v>0</v>
      </c>
      <c r="V230" s="312"/>
      <c r="W230" s="312">
        <f t="shared" si="270"/>
        <v>0</v>
      </c>
      <c r="X230" s="312">
        <f t="shared" si="270"/>
        <v>0</v>
      </c>
      <c r="Y230" s="312"/>
      <c r="Z230" s="312">
        <f t="shared" si="270"/>
        <v>0</v>
      </c>
      <c r="AA230" s="312">
        <f t="shared" si="266"/>
        <v>0</v>
      </c>
      <c r="AB230" s="312">
        <f t="shared" si="270"/>
        <v>0</v>
      </c>
      <c r="AC230" s="312">
        <f t="shared" si="270"/>
        <v>0</v>
      </c>
      <c r="AD230" s="312">
        <f t="shared" si="267"/>
        <v>0</v>
      </c>
      <c r="AE230" s="678"/>
      <c r="AF230" s="312">
        <f>SUMPRODUCT($F$191:$F$229,AF191:AF229)</f>
        <v>0</v>
      </c>
      <c r="AG230" s="312">
        <f>SUMPRODUCT($F$191:$F$229,AG191:AG229)</f>
        <v>0</v>
      </c>
    </row>
    <row r="231" spans="1:106" ht="48.75" customHeight="1">
      <c r="A231" s="140" t="s">
        <v>0</v>
      </c>
      <c r="B231" s="140" t="s">
        <v>28839</v>
      </c>
      <c r="C231" s="140" t="s">
        <v>29254</v>
      </c>
      <c r="D231" s="141" t="s">
        <v>29254</v>
      </c>
      <c r="E231" s="1005"/>
      <c r="F231" s="115"/>
      <c r="G231" s="115"/>
      <c r="H231" s="789"/>
      <c r="J231" s="116"/>
      <c r="K231" s="117"/>
      <c r="L231" s="301"/>
      <c r="M231" s="117"/>
      <c r="N231" s="117"/>
      <c r="O231" s="117"/>
      <c r="P231" s="117"/>
      <c r="Q231" s="301"/>
      <c r="R231" s="117"/>
      <c r="S231" s="117"/>
      <c r="T231" s="117"/>
      <c r="U231" s="117"/>
      <c r="V231" s="117"/>
      <c r="W231" s="68"/>
      <c r="X231" s="68"/>
      <c r="Y231" s="68"/>
      <c r="Z231" s="68"/>
      <c r="AA231" s="301"/>
      <c r="AB231" s="68"/>
      <c r="AC231" s="68"/>
      <c r="AD231" s="68"/>
      <c r="AE231" s="68"/>
      <c r="AF231" s="68"/>
      <c r="AG231" s="301"/>
      <c r="BF231" s="200" t="s">
        <v>28778</v>
      </c>
      <c r="BG231" s="200" t="s">
        <v>28779</v>
      </c>
      <c r="BH231" s="200" t="s">
        <v>28780</v>
      </c>
      <c r="BI231" s="200" t="s">
        <v>28781</v>
      </c>
      <c r="BJ231" s="200" t="s">
        <v>28782</v>
      </c>
      <c r="BK231" s="200" t="s">
        <v>28783</v>
      </c>
      <c r="BL231" s="200" t="s">
        <v>28784</v>
      </c>
      <c r="BM231" s="159" t="s">
        <v>28778</v>
      </c>
      <c r="BN231" s="159" t="s">
        <v>28779</v>
      </c>
      <c r="BO231" s="159" t="s">
        <v>28780</v>
      </c>
      <c r="BP231" s="159" t="s">
        <v>28781</v>
      </c>
      <c r="BQ231" s="159" t="s">
        <v>28782</v>
      </c>
      <c r="BR231" s="159" t="s">
        <v>28783</v>
      </c>
      <c r="BS231" s="159" t="s">
        <v>28784</v>
      </c>
      <c r="BT231" s="200" t="s">
        <v>28787</v>
      </c>
      <c r="BU231" s="200" t="s">
        <v>28788</v>
      </c>
      <c r="BV231" s="200" t="s">
        <v>28789</v>
      </c>
      <c r="BW231" s="200" t="s">
        <v>28790</v>
      </c>
      <c r="BX231" s="200" t="s">
        <v>28791</v>
      </c>
      <c r="BY231" s="200" t="s">
        <v>28792</v>
      </c>
      <c r="BZ231" s="200" t="s">
        <v>28793</v>
      </c>
      <c r="CA231" s="200" t="s">
        <v>28794</v>
      </c>
      <c r="CB231" s="200" t="s">
        <v>28795</v>
      </c>
      <c r="CC231" s="200" t="s">
        <v>28796</v>
      </c>
      <c r="CD231" s="200" t="s">
        <v>28797</v>
      </c>
      <c r="CE231" s="200" t="s">
        <v>28798</v>
      </c>
      <c r="CF231" s="200" t="s">
        <v>28799</v>
      </c>
      <c r="CG231" s="200" t="s">
        <v>28800</v>
      </c>
      <c r="CH231" s="159" t="s">
        <v>28787</v>
      </c>
      <c r="CI231" s="159" t="s">
        <v>28788</v>
      </c>
      <c r="CJ231" s="159" t="s">
        <v>28789</v>
      </c>
      <c r="CK231" s="159" t="s">
        <v>28790</v>
      </c>
      <c r="CL231" s="159" t="s">
        <v>28791</v>
      </c>
      <c r="CM231" s="159" t="s">
        <v>28792</v>
      </c>
      <c r="CN231" s="159" t="s">
        <v>28793</v>
      </c>
      <c r="CO231" s="159" t="s">
        <v>28794</v>
      </c>
      <c r="CP231" s="159" t="s">
        <v>28795</v>
      </c>
      <c r="CQ231" s="159" t="s">
        <v>28796</v>
      </c>
      <c r="CR231" s="160" t="s">
        <v>28797</v>
      </c>
      <c r="CS231" s="159" t="s">
        <v>28866</v>
      </c>
      <c r="CT231" s="159" t="s">
        <v>28799</v>
      </c>
      <c r="CU231" s="159" t="s">
        <v>28800</v>
      </c>
      <c r="CW231" s="122" t="s">
        <v>28867</v>
      </c>
      <c r="CX231" s="122" t="s">
        <v>28868</v>
      </c>
      <c r="CY231" s="93"/>
      <c r="CZ231" s="122" t="s">
        <v>28869</v>
      </c>
      <c r="DA231" s="122" t="s">
        <v>28870</v>
      </c>
      <c r="DB231" s="122" t="s">
        <v>28871</v>
      </c>
    </row>
    <row r="232" spans="1:106" ht="18" customHeight="1">
      <c r="A232" s="142" t="s">
        <v>29255</v>
      </c>
      <c r="B232" s="142" t="s">
        <v>28069</v>
      </c>
      <c r="C232" s="123" t="s">
        <v>29254</v>
      </c>
      <c r="D232" s="153" t="s">
        <v>28781</v>
      </c>
      <c r="E232" s="1002" t="s">
        <v>28770</v>
      </c>
      <c r="F232" s="124">
        <v>5</v>
      </c>
      <c r="G232" s="124">
        <f t="shared" ref="G232:G245" si="271">SUM(M232:AD232)</f>
        <v>0</v>
      </c>
      <c r="H232" s="793">
        <v>115</v>
      </c>
      <c r="I232" s="481">
        <f t="shared" ref="I232:I245" si="272">$G$4</f>
        <v>0</v>
      </c>
      <c r="J232" s="125">
        <f t="shared" ref="J232:J245" si="273">H232*((1-I232))</f>
        <v>115</v>
      </c>
      <c r="K232" s="126">
        <f t="shared" ref="K232:K245" si="274">G232*J232</f>
        <v>0</v>
      </c>
      <c r="L232" s="282"/>
      <c r="M232" s="387"/>
      <c r="N232" s="272"/>
      <c r="O232" s="273"/>
      <c r="P232" s="274"/>
      <c r="Q232" s="275"/>
      <c r="R232" s="276"/>
      <c r="S232" s="277"/>
      <c r="T232" s="370"/>
      <c r="U232" s="278"/>
      <c r="V232" s="279"/>
      <c r="W232" s="280"/>
      <c r="X232" s="281"/>
      <c r="Y232" s="277"/>
      <c r="Z232" s="369"/>
      <c r="AA232" s="277">
        <f t="shared" si="266"/>
        <v>0</v>
      </c>
      <c r="AB232" s="272"/>
      <c r="AC232" s="282"/>
      <c r="AD232" s="280">
        <f t="shared" si="267"/>
        <v>0</v>
      </c>
      <c r="AE232" s="676"/>
      <c r="AF232" s="280"/>
      <c r="AG232" s="277"/>
      <c r="AH232" s="420"/>
      <c r="AJ232" s="303">
        <f>M245</f>
        <v>0</v>
      </c>
      <c r="AK232" s="272"/>
      <c r="AL232" s="304">
        <f>O245</f>
        <v>0</v>
      </c>
      <c r="AM232" s="305">
        <f>P245</f>
        <v>0</v>
      </c>
      <c r="AN232" s="275"/>
      <c r="AO232" s="347">
        <f>R245</f>
        <v>0</v>
      </c>
      <c r="AP232" s="331">
        <f>S245</f>
        <v>0</v>
      </c>
      <c r="AQ232" s="306">
        <f>T245</f>
        <v>0</v>
      </c>
      <c r="AR232" s="307">
        <f>U245</f>
        <v>0</v>
      </c>
      <c r="AS232" s="279"/>
      <c r="AT232" s="308">
        <f>W245</f>
        <v>0</v>
      </c>
      <c r="AU232" s="309">
        <f>X245</f>
        <v>0</v>
      </c>
      <c r="AV232" s="331"/>
      <c r="AW232" s="332">
        <f>Z245</f>
        <v>0</v>
      </c>
      <c r="AX232" s="331">
        <f>AA245</f>
        <v>0</v>
      </c>
      <c r="AY232" s="310">
        <f>AB245</f>
        <v>0</v>
      </c>
      <c r="AZ232" s="311">
        <f>AC245</f>
        <v>0</v>
      </c>
      <c r="BA232" s="308">
        <f>AD245</f>
        <v>0</v>
      </c>
      <c r="BF232" s="131">
        <f t="shared" ref="BF232:BF245" si="275">BM232*$G232</f>
        <v>0</v>
      </c>
      <c r="BG232" s="131">
        <f t="shared" ref="BG232:BG245" si="276">BN232*$G232</f>
        <v>0</v>
      </c>
      <c r="BH232" s="131">
        <f t="shared" ref="BH232:BH245" si="277">BO232*$G232</f>
        <v>0</v>
      </c>
      <c r="BI232" s="131">
        <f t="shared" ref="BI232:BI245" si="278">BP232*$G232</f>
        <v>0</v>
      </c>
      <c r="BJ232" s="131">
        <f t="shared" ref="BJ232:BJ245" si="279">BQ232*$G232</f>
        <v>0</v>
      </c>
      <c r="BK232" s="131">
        <f t="shared" ref="BK232:BK245" si="280">BR232*$G232</f>
        <v>0</v>
      </c>
      <c r="BL232" s="131">
        <f t="shared" ref="BL232:BL245" si="281">BS232*$G232</f>
        <v>0</v>
      </c>
      <c r="BM232" s="132"/>
      <c r="BN232" s="132"/>
      <c r="BO232" s="132"/>
      <c r="BP232" s="132">
        <v>5</v>
      </c>
      <c r="BQ232" s="132"/>
      <c r="BR232" s="132"/>
      <c r="BS232" s="132"/>
      <c r="BT232" s="131">
        <f t="shared" ref="BT232:BT245" si="282">CH232*$G232</f>
        <v>0</v>
      </c>
      <c r="BU232" s="131">
        <f t="shared" ref="BU232:BU245" si="283">CI232*$G232</f>
        <v>0</v>
      </c>
      <c r="BV232" s="131">
        <f t="shared" ref="BV232:BV245" si="284">CJ232*$G232</f>
        <v>0</v>
      </c>
      <c r="BW232" s="131">
        <f t="shared" ref="BW232:BW245" si="285">CK232*$G232</f>
        <v>0</v>
      </c>
      <c r="BX232" s="131">
        <f t="shared" ref="BX232:BX245" si="286">CL232*$G232</f>
        <v>0</v>
      </c>
      <c r="BY232" s="131">
        <f t="shared" ref="BY232:BY245" si="287">CM232*$G232</f>
        <v>0</v>
      </c>
      <c r="BZ232" s="131">
        <f t="shared" ref="BZ232:BZ245" si="288">CN232*$G232</f>
        <v>0</v>
      </c>
      <c r="CA232" s="131">
        <f t="shared" ref="CA232:CA245" si="289">CO232*$G232</f>
        <v>0</v>
      </c>
      <c r="CB232" s="131">
        <f t="shared" ref="CB232:CB245" si="290">CP232*$G232</f>
        <v>0</v>
      </c>
      <c r="CC232" s="131">
        <f t="shared" ref="CC232:CC245" si="291">CQ232*$G232</f>
        <v>0</v>
      </c>
      <c r="CD232" s="131">
        <f t="shared" ref="CD232:CD245" si="292">CR232*$G232</f>
        <v>0</v>
      </c>
      <c r="CE232" s="131">
        <f t="shared" ref="CE232:CE245" si="293">CS232*$G232</f>
        <v>0</v>
      </c>
      <c r="CF232" s="131">
        <f t="shared" ref="CF232:CF245" si="294">CT232*$G232</f>
        <v>0</v>
      </c>
      <c r="CG232" s="131">
        <f t="shared" ref="CG232:CG245" si="295">CU232*$G232</f>
        <v>0</v>
      </c>
      <c r="CH232" s="132"/>
      <c r="CI232" s="132"/>
      <c r="CJ232" s="132">
        <v>4</v>
      </c>
      <c r="CK232" s="132">
        <v>1</v>
      </c>
      <c r="CL232" s="132"/>
      <c r="CM232" s="132"/>
      <c r="CN232" s="132"/>
      <c r="CO232" s="132"/>
      <c r="CP232" s="132"/>
      <c r="CQ232" s="132"/>
      <c r="CR232" s="133"/>
      <c r="CS232" s="132"/>
      <c r="CT232" s="132"/>
      <c r="CU232" s="132"/>
      <c r="CW232" s="131">
        <v>15</v>
      </c>
      <c r="CX232" s="134">
        <f t="shared" ref="CX232:CX245" si="296">$G232*CW232</f>
        <v>0</v>
      </c>
      <c r="CZ232" s="136">
        <v>2.137</v>
      </c>
      <c r="DA232" s="131">
        <f t="shared" ref="DA232:DA245" si="297">G232</f>
        <v>0</v>
      </c>
      <c r="DB232" s="131">
        <f t="shared" ref="DB232:DB245" si="298">CZ232*DA232</f>
        <v>0</v>
      </c>
    </row>
    <row r="233" spans="1:106" ht="18" customHeight="1">
      <c r="A233" s="142" t="s">
        <v>29256</v>
      </c>
      <c r="B233" s="142" t="s">
        <v>28070</v>
      </c>
      <c r="C233" s="123" t="s">
        <v>29254</v>
      </c>
      <c r="D233" s="153" t="s">
        <v>29257</v>
      </c>
      <c r="E233" s="1002" t="s">
        <v>28770</v>
      </c>
      <c r="F233" s="124">
        <v>1</v>
      </c>
      <c r="G233" s="124">
        <f t="shared" si="271"/>
        <v>0</v>
      </c>
      <c r="H233" s="793">
        <v>95</v>
      </c>
      <c r="I233" s="481">
        <f t="shared" si="272"/>
        <v>0</v>
      </c>
      <c r="J233" s="125">
        <f t="shared" si="273"/>
        <v>95</v>
      </c>
      <c r="K233" s="126">
        <f t="shared" si="274"/>
        <v>0</v>
      </c>
      <c r="L233" s="282"/>
      <c r="M233" s="387"/>
      <c r="N233" s="272"/>
      <c r="O233" s="273"/>
      <c r="P233" s="274"/>
      <c r="Q233" s="275"/>
      <c r="R233" s="276"/>
      <c r="S233" s="277"/>
      <c r="T233" s="370"/>
      <c r="U233" s="278"/>
      <c r="V233" s="279"/>
      <c r="W233" s="280"/>
      <c r="X233" s="281"/>
      <c r="Y233" s="277"/>
      <c r="Z233" s="369"/>
      <c r="AA233" s="277">
        <f t="shared" si="266"/>
        <v>0</v>
      </c>
      <c r="AB233" s="272"/>
      <c r="AC233" s="282"/>
      <c r="AD233" s="280">
        <f t="shared" si="267"/>
        <v>0</v>
      </c>
      <c r="AE233" s="676"/>
      <c r="AF233" s="280"/>
      <c r="AG233" s="277"/>
      <c r="AH233" s="420"/>
      <c r="AJ233" s="303">
        <f>AJ244</f>
        <v>0</v>
      </c>
      <c r="AK233" s="272"/>
      <c r="AL233" s="304">
        <f>AL244</f>
        <v>0</v>
      </c>
      <c r="AM233" s="305">
        <f>AM244</f>
        <v>0</v>
      </c>
      <c r="AN233" s="275"/>
      <c r="AO233" s="347">
        <f>AO244</f>
        <v>0</v>
      </c>
      <c r="AP233" s="331">
        <f>AP244</f>
        <v>0</v>
      </c>
      <c r="AQ233" s="306">
        <f>AQ244</f>
        <v>0</v>
      </c>
      <c r="AR233" s="307">
        <f>AR244</f>
        <v>0</v>
      </c>
      <c r="AS233" s="279"/>
      <c r="AT233" s="308">
        <f t="shared" ref="AT233:BA233" si="299">AT244</f>
        <v>0</v>
      </c>
      <c r="AU233" s="309">
        <f t="shared" si="299"/>
        <v>0</v>
      </c>
      <c r="AV233" s="331"/>
      <c r="AW233" s="332">
        <f t="shared" si="299"/>
        <v>0</v>
      </c>
      <c r="AX233" s="331">
        <f>AX244</f>
        <v>0</v>
      </c>
      <c r="AY233" s="310">
        <f t="shared" si="299"/>
        <v>0</v>
      </c>
      <c r="AZ233" s="311">
        <f t="shared" si="299"/>
        <v>0</v>
      </c>
      <c r="BA233" s="308">
        <f t="shared" si="299"/>
        <v>0</v>
      </c>
      <c r="BF233" s="131">
        <f t="shared" si="275"/>
        <v>0</v>
      </c>
      <c r="BG233" s="131">
        <f t="shared" si="276"/>
        <v>0</v>
      </c>
      <c r="BH233" s="131">
        <f t="shared" si="277"/>
        <v>0</v>
      </c>
      <c r="BI233" s="131">
        <f t="shared" si="278"/>
        <v>0</v>
      </c>
      <c r="BJ233" s="131">
        <f t="shared" si="279"/>
        <v>0</v>
      </c>
      <c r="BK233" s="131">
        <f t="shared" si="280"/>
        <v>0</v>
      </c>
      <c r="BL233" s="131">
        <f t="shared" si="281"/>
        <v>0</v>
      </c>
      <c r="BM233" s="132"/>
      <c r="BN233" s="132"/>
      <c r="BO233" s="132"/>
      <c r="BP233" s="132"/>
      <c r="BQ233" s="132"/>
      <c r="BR233" s="132">
        <v>1</v>
      </c>
      <c r="BS233" s="132"/>
      <c r="BT233" s="131">
        <f t="shared" si="282"/>
        <v>0</v>
      </c>
      <c r="BU233" s="131">
        <f t="shared" si="283"/>
        <v>0</v>
      </c>
      <c r="BV233" s="131">
        <f t="shared" si="284"/>
        <v>0</v>
      </c>
      <c r="BW233" s="131">
        <f t="shared" si="285"/>
        <v>0</v>
      </c>
      <c r="BX233" s="131">
        <f t="shared" si="286"/>
        <v>0</v>
      </c>
      <c r="BY233" s="131">
        <f t="shared" si="287"/>
        <v>0</v>
      </c>
      <c r="BZ233" s="131">
        <f t="shared" si="288"/>
        <v>0</v>
      </c>
      <c r="CA233" s="131">
        <f t="shared" si="289"/>
        <v>0</v>
      </c>
      <c r="CB233" s="131">
        <f t="shared" si="290"/>
        <v>0</v>
      </c>
      <c r="CC233" s="131">
        <f t="shared" si="291"/>
        <v>0</v>
      </c>
      <c r="CD233" s="131">
        <f t="shared" si="292"/>
        <v>0</v>
      </c>
      <c r="CE233" s="131">
        <f t="shared" si="293"/>
        <v>0</v>
      </c>
      <c r="CF233" s="131">
        <f t="shared" si="294"/>
        <v>0</v>
      </c>
      <c r="CG233" s="131">
        <f t="shared" si="295"/>
        <v>0</v>
      </c>
      <c r="CH233" s="132"/>
      <c r="CI233" s="132"/>
      <c r="CJ233" s="132"/>
      <c r="CK233" s="132"/>
      <c r="CL233" s="132"/>
      <c r="CM233" s="132"/>
      <c r="CN233" s="132"/>
      <c r="CO233" s="132"/>
      <c r="CP233" s="132">
        <v>1</v>
      </c>
      <c r="CQ233" s="132"/>
      <c r="CR233" s="133"/>
      <c r="CS233" s="132"/>
      <c r="CT233" s="132"/>
      <c r="CU233" s="132"/>
      <c r="CW233" s="131">
        <v>5</v>
      </c>
      <c r="CX233" s="134">
        <f t="shared" si="296"/>
        <v>0</v>
      </c>
      <c r="CZ233" s="136">
        <v>1.4370000000000001</v>
      </c>
      <c r="DA233" s="131">
        <f t="shared" si="297"/>
        <v>0</v>
      </c>
      <c r="DB233" s="131">
        <f t="shared" si="298"/>
        <v>0</v>
      </c>
    </row>
    <row r="234" spans="1:106" ht="18" customHeight="1">
      <c r="A234" s="142" t="s">
        <v>29258</v>
      </c>
      <c r="B234" s="142" t="s">
        <v>28071</v>
      </c>
      <c r="C234" s="123" t="s">
        <v>29254</v>
      </c>
      <c r="D234" s="153" t="s">
        <v>29259</v>
      </c>
      <c r="E234" s="1002" t="s">
        <v>28770</v>
      </c>
      <c r="F234" s="124">
        <v>1</v>
      </c>
      <c r="G234" s="124">
        <f t="shared" si="271"/>
        <v>0</v>
      </c>
      <c r="H234" s="793">
        <v>100</v>
      </c>
      <c r="I234" s="481">
        <f t="shared" si="272"/>
        <v>0</v>
      </c>
      <c r="J234" s="125">
        <f t="shared" si="273"/>
        <v>100</v>
      </c>
      <c r="K234" s="126">
        <f t="shared" si="274"/>
        <v>0</v>
      </c>
      <c r="L234" s="282"/>
      <c r="M234" s="387"/>
      <c r="N234" s="272"/>
      <c r="O234" s="273"/>
      <c r="P234" s="274"/>
      <c r="Q234" s="275"/>
      <c r="R234" s="276"/>
      <c r="S234" s="277"/>
      <c r="T234" s="370"/>
      <c r="U234" s="278"/>
      <c r="V234" s="279"/>
      <c r="W234" s="280"/>
      <c r="X234" s="281"/>
      <c r="Y234" s="277"/>
      <c r="Z234" s="369"/>
      <c r="AA234" s="277">
        <f t="shared" si="266"/>
        <v>0</v>
      </c>
      <c r="AB234" s="272"/>
      <c r="AC234" s="282"/>
      <c r="AD234" s="280">
        <f t="shared" si="267"/>
        <v>0</v>
      </c>
      <c r="AE234" s="676"/>
      <c r="AF234" s="280"/>
      <c r="AG234" s="277"/>
      <c r="AH234" s="420"/>
      <c r="AJ234" s="303">
        <f t="shared" ref="AJ234:AJ243" si="300">AJ233</f>
        <v>0</v>
      </c>
      <c r="AK234" s="272"/>
      <c r="AL234" s="304">
        <f t="shared" ref="AL234:AZ243" si="301">AL233</f>
        <v>0</v>
      </c>
      <c r="AM234" s="305">
        <f t="shared" si="301"/>
        <v>0</v>
      </c>
      <c r="AN234" s="275"/>
      <c r="AO234" s="347">
        <f t="shared" si="301"/>
        <v>0</v>
      </c>
      <c r="AP234" s="331">
        <f t="shared" si="301"/>
        <v>0</v>
      </c>
      <c r="AQ234" s="306">
        <f t="shared" si="301"/>
        <v>0</v>
      </c>
      <c r="AR234" s="307">
        <f t="shared" si="301"/>
        <v>0</v>
      </c>
      <c r="AS234" s="279"/>
      <c r="AT234" s="308">
        <f t="shared" si="301"/>
        <v>0</v>
      </c>
      <c r="AU234" s="309">
        <f t="shared" si="301"/>
        <v>0</v>
      </c>
      <c r="AV234" s="331"/>
      <c r="AW234" s="332">
        <f t="shared" si="301"/>
        <v>0</v>
      </c>
      <c r="AX234" s="331">
        <f t="shared" ref="AX234:AX243" si="302">AX233</f>
        <v>0</v>
      </c>
      <c r="AY234" s="310">
        <f t="shared" si="301"/>
        <v>0</v>
      </c>
      <c r="AZ234" s="311">
        <f t="shared" si="301"/>
        <v>0</v>
      </c>
      <c r="BA234" s="308">
        <f t="shared" ref="BA234:BA243" si="303">BA233</f>
        <v>0</v>
      </c>
      <c r="BF234" s="131">
        <f t="shared" si="275"/>
        <v>0</v>
      </c>
      <c r="BG234" s="131">
        <f t="shared" si="276"/>
        <v>0</v>
      </c>
      <c r="BH234" s="131">
        <f t="shared" si="277"/>
        <v>0</v>
      </c>
      <c r="BI234" s="131">
        <f t="shared" si="278"/>
        <v>0</v>
      </c>
      <c r="BJ234" s="131">
        <f t="shared" si="279"/>
        <v>0</v>
      </c>
      <c r="BK234" s="131">
        <f t="shared" si="280"/>
        <v>0</v>
      </c>
      <c r="BL234" s="131">
        <f t="shared" si="281"/>
        <v>0</v>
      </c>
      <c r="BM234" s="132"/>
      <c r="BN234" s="132"/>
      <c r="BO234" s="132"/>
      <c r="BP234" s="132"/>
      <c r="BQ234" s="132"/>
      <c r="BR234" s="132">
        <v>1</v>
      </c>
      <c r="BS234" s="132"/>
      <c r="BT234" s="131">
        <f t="shared" si="282"/>
        <v>0</v>
      </c>
      <c r="BU234" s="131">
        <f t="shared" si="283"/>
        <v>0</v>
      </c>
      <c r="BV234" s="131">
        <f t="shared" si="284"/>
        <v>0</v>
      </c>
      <c r="BW234" s="131">
        <f t="shared" si="285"/>
        <v>0</v>
      </c>
      <c r="BX234" s="131">
        <f t="shared" si="286"/>
        <v>0</v>
      </c>
      <c r="BY234" s="131">
        <f t="shared" si="287"/>
        <v>0</v>
      </c>
      <c r="BZ234" s="131">
        <f t="shared" si="288"/>
        <v>0</v>
      </c>
      <c r="CA234" s="131">
        <f t="shared" si="289"/>
        <v>0</v>
      </c>
      <c r="CB234" s="131">
        <f t="shared" si="290"/>
        <v>0</v>
      </c>
      <c r="CC234" s="131">
        <f t="shared" si="291"/>
        <v>0</v>
      </c>
      <c r="CD234" s="131">
        <f t="shared" si="292"/>
        <v>0</v>
      </c>
      <c r="CE234" s="131">
        <f t="shared" si="293"/>
        <v>0</v>
      </c>
      <c r="CF234" s="131">
        <f t="shared" si="294"/>
        <v>0</v>
      </c>
      <c r="CG234" s="131">
        <f t="shared" si="295"/>
        <v>0</v>
      </c>
      <c r="CH234" s="132"/>
      <c r="CI234" s="132"/>
      <c r="CJ234" s="132"/>
      <c r="CK234" s="132"/>
      <c r="CL234" s="132"/>
      <c r="CM234" s="132"/>
      <c r="CN234" s="132"/>
      <c r="CO234" s="132"/>
      <c r="CP234" s="132"/>
      <c r="CQ234" s="132">
        <v>1</v>
      </c>
      <c r="CR234" s="133"/>
      <c r="CS234" s="132"/>
      <c r="CT234" s="132"/>
      <c r="CU234" s="132"/>
      <c r="CW234" s="131">
        <v>4</v>
      </c>
      <c r="CX234" s="134">
        <f t="shared" si="296"/>
        <v>0</v>
      </c>
      <c r="CZ234" s="136">
        <v>1.421</v>
      </c>
      <c r="DA234" s="131">
        <f t="shared" si="297"/>
        <v>0</v>
      </c>
      <c r="DB234" s="131">
        <f t="shared" si="298"/>
        <v>0</v>
      </c>
    </row>
    <row r="235" spans="1:106" ht="18" customHeight="1">
      <c r="A235" s="142" t="s">
        <v>29260</v>
      </c>
      <c r="B235" s="142" t="s">
        <v>28072</v>
      </c>
      <c r="C235" s="123" t="s">
        <v>29254</v>
      </c>
      <c r="D235" s="153" t="s">
        <v>29261</v>
      </c>
      <c r="E235" s="1002" t="s">
        <v>28770</v>
      </c>
      <c r="F235" s="124">
        <v>1</v>
      </c>
      <c r="G235" s="124">
        <f t="shared" si="271"/>
        <v>0</v>
      </c>
      <c r="H235" s="793">
        <v>115</v>
      </c>
      <c r="I235" s="481">
        <f t="shared" si="272"/>
        <v>0</v>
      </c>
      <c r="J235" s="125">
        <f t="shared" si="273"/>
        <v>115</v>
      </c>
      <c r="K235" s="126">
        <f t="shared" si="274"/>
        <v>0</v>
      </c>
      <c r="L235" s="282"/>
      <c r="M235" s="387"/>
      <c r="N235" s="272"/>
      <c r="O235" s="273"/>
      <c r="P235" s="274"/>
      <c r="Q235" s="275"/>
      <c r="R235" s="276"/>
      <c r="S235" s="277"/>
      <c r="T235" s="370"/>
      <c r="U235" s="278"/>
      <c r="V235" s="279"/>
      <c r="W235" s="280"/>
      <c r="X235" s="281"/>
      <c r="Y235" s="277"/>
      <c r="Z235" s="369"/>
      <c r="AA235" s="277">
        <f t="shared" si="266"/>
        <v>0</v>
      </c>
      <c r="AB235" s="272"/>
      <c r="AC235" s="282"/>
      <c r="AD235" s="280">
        <f t="shared" si="267"/>
        <v>0</v>
      </c>
      <c r="AE235" s="676"/>
      <c r="AF235" s="280"/>
      <c r="AG235" s="277"/>
      <c r="AH235" s="420"/>
      <c r="AJ235" s="303">
        <f t="shared" si="300"/>
        <v>0</v>
      </c>
      <c r="AK235" s="272"/>
      <c r="AL235" s="304">
        <f t="shared" si="301"/>
        <v>0</v>
      </c>
      <c r="AM235" s="305">
        <f t="shared" si="301"/>
        <v>0</v>
      </c>
      <c r="AN235" s="275"/>
      <c r="AO235" s="347">
        <f t="shared" si="301"/>
        <v>0</v>
      </c>
      <c r="AP235" s="331">
        <f t="shared" si="301"/>
        <v>0</v>
      </c>
      <c r="AQ235" s="306">
        <f t="shared" si="301"/>
        <v>0</v>
      </c>
      <c r="AR235" s="307">
        <f t="shared" si="301"/>
        <v>0</v>
      </c>
      <c r="AS235" s="279"/>
      <c r="AT235" s="308">
        <f t="shared" si="301"/>
        <v>0</v>
      </c>
      <c r="AU235" s="309">
        <f t="shared" si="301"/>
        <v>0</v>
      </c>
      <c r="AV235" s="331"/>
      <c r="AW235" s="332">
        <f t="shared" si="301"/>
        <v>0</v>
      </c>
      <c r="AX235" s="331">
        <f t="shared" si="302"/>
        <v>0</v>
      </c>
      <c r="AY235" s="310">
        <f t="shared" si="301"/>
        <v>0</v>
      </c>
      <c r="AZ235" s="311">
        <f t="shared" si="301"/>
        <v>0</v>
      </c>
      <c r="BA235" s="308">
        <f t="shared" si="303"/>
        <v>0</v>
      </c>
      <c r="BF235" s="131">
        <f t="shared" si="275"/>
        <v>0</v>
      </c>
      <c r="BG235" s="131">
        <f t="shared" si="276"/>
        <v>0</v>
      </c>
      <c r="BH235" s="131">
        <f t="shared" si="277"/>
        <v>0</v>
      </c>
      <c r="BI235" s="131">
        <f t="shared" si="278"/>
        <v>0</v>
      </c>
      <c r="BJ235" s="131">
        <f t="shared" si="279"/>
        <v>0</v>
      </c>
      <c r="BK235" s="131">
        <f t="shared" si="280"/>
        <v>0</v>
      </c>
      <c r="BL235" s="131">
        <f t="shared" si="281"/>
        <v>0</v>
      </c>
      <c r="BM235" s="132"/>
      <c r="BN235" s="132"/>
      <c r="BO235" s="132"/>
      <c r="BP235" s="132"/>
      <c r="BQ235" s="132"/>
      <c r="BR235" s="132">
        <v>1</v>
      </c>
      <c r="BS235" s="132"/>
      <c r="BT235" s="131">
        <f t="shared" si="282"/>
        <v>0</v>
      </c>
      <c r="BU235" s="131">
        <f t="shared" si="283"/>
        <v>0</v>
      </c>
      <c r="BV235" s="131">
        <f t="shared" si="284"/>
        <v>0</v>
      </c>
      <c r="BW235" s="131">
        <f t="shared" si="285"/>
        <v>0</v>
      </c>
      <c r="BX235" s="131">
        <f t="shared" si="286"/>
        <v>0</v>
      </c>
      <c r="BY235" s="131">
        <f t="shared" si="287"/>
        <v>0</v>
      </c>
      <c r="BZ235" s="131">
        <f t="shared" si="288"/>
        <v>0</v>
      </c>
      <c r="CA235" s="131">
        <f t="shared" si="289"/>
        <v>0</v>
      </c>
      <c r="CB235" s="131">
        <f t="shared" si="290"/>
        <v>0</v>
      </c>
      <c r="CC235" s="131">
        <f t="shared" si="291"/>
        <v>0</v>
      </c>
      <c r="CD235" s="131">
        <f t="shared" si="292"/>
        <v>0</v>
      </c>
      <c r="CE235" s="131">
        <f t="shared" si="293"/>
        <v>0</v>
      </c>
      <c r="CF235" s="131">
        <f t="shared" si="294"/>
        <v>0</v>
      </c>
      <c r="CG235" s="131">
        <f t="shared" si="295"/>
        <v>0</v>
      </c>
      <c r="CH235" s="132"/>
      <c r="CI235" s="132"/>
      <c r="CJ235" s="132"/>
      <c r="CK235" s="132"/>
      <c r="CL235" s="132"/>
      <c r="CM235" s="132"/>
      <c r="CN235" s="132"/>
      <c r="CO235" s="132"/>
      <c r="CP235" s="132">
        <v>1</v>
      </c>
      <c r="CQ235" s="132"/>
      <c r="CR235" s="133"/>
      <c r="CS235" s="132"/>
      <c r="CT235" s="132"/>
      <c r="CU235" s="132"/>
      <c r="CW235" s="131">
        <v>4</v>
      </c>
      <c r="CX235" s="134">
        <f t="shared" si="296"/>
        <v>0</v>
      </c>
      <c r="CZ235" s="136">
        <v>1.81</v>
      </c>
      <c r="DA235" s="131">
        <f t="shared" si="297"/>
        <v>0</v>
      </c>
      <c r="DB235" s="131">
        <f t="shared" si="298"/>
        <v>0</v>
      </c>
    </row>
    <row r="236" spans="1:106" ht="18" customHeight="1">
      <c r="A236" s="142" t="s">
        <v>29262</v>
      </c>
      <c r="B236" s="142" t="s">
        <v>28073</v>
      </c>
      <c r="C236" s="123" t="s">
        <v>29254</v>
      </c>
      <c r="D236" s="153" t="s">
        <v>29263</v>
      </c>
      <c r="E236" s="1002" t="s">
        <v>28770</v>
      </c>
      <c r="F236" s="124">
        <v>1</v>
      </c>
      <c r="G236" s="124">
        <f t="shared" si="271"/>
        <v>0</v>
      </c>
      <c r="H236" s="793">
        <v>100</v>
      </c>
      <c r="I236" s="481">
        <f t="shared" si="272"/>
        <v>0</v>
      </c>
      <c r="J236" s="125">
        <f t="shared" si="273"/>
        <v>100</v>
      </c>
      <c r="K236" s="126">
        <f t="shared" si="274"/>
        <v>0</v>
      </c>
      <c r="L236" s="282"/>
      <c r="M236" s="387"/>
      <c r="N236" s="272"/>
      <c r="O236" s="273"/>
      <c r="P236" s="274"/>
      <c r="Q236" s="275"/>
      <c r="R236" s="276"/>
      <c r="S236" s="277"/>
      <c r="T236" s="370"/>
      <c r="U236" s="278"/>
      <c r="V236" s="279"/>
      <c r="W236" s="280"/>
      <c r="X236" s="281"/>
      <c r="Y236" s="277"/>
      <c r="Z236" s="369"/>
      <c r="AA236" s="277">
        <f t="shared" si="266"/>
        <v>0</v>
      </c>
      <c r="AB236" s="272"/>
      <c r="AC236" s="282"/>
      <c r="AD236" s="280">
        <f t="shared" si="267"/>
        <v>0</v>
      </c>
      <c r="AE236" s="676"/>
      <c r="AF236" s="280"/>
      <c r="AG236" s="277"/>
      <c r="AH236" s="420"/>
      <c r="AJ236" s="303">
        <f t="shared" si="300"/>
        <v>0</v>
      </c>
      <c r="AK236" s="272"/>
      <c r="AL236" s="304">
        <f t="shared" si="301"/>
        <v>0</v>
      </c>
      <c r="AM236" s="305">
        <f t="shared" si="301"/>
        <v>0</v>
      </c>
      <c r="AN236" s="275"/>
      <c r="AO236" s="347">
        <f t="shared" si="301"/>
        <v>0</v>
      </c>
      <c r="AP236" s="331">
        <f t="shared" si="301"/>
        <v>0</v>
      </c>
      <c r="AQ236" s="306">
        <f t="shared" si="301"/>
        <v>0</v>
      </c>
      <c r="AR236" s="307">
        <f t="shared" si="301"/>
        <v>0</v>
      </c>
      <c r="AS236" s="279"/>
      <c r="AT236" s="308">
        <f t="shared" si="301"/>
        <v>0</v>
      </c>
      <c r="AU236" s="309">
        <f t="shared" si="301"/>
        <v>0</v>
      </c>
      <c r="AV236" s="331"/>
      <c r="AW236" s="332">
        <f t="shared" si="301"/>
        <v>0</v>
      </c>
      <c r="AX236" s="331">
        <f t="shared" si="302"/>
        <v>0</v>
      </c>
      <c r="AY236" s="310">
        <f t="shared" si="301"/>
        <v>0</v>
      </c>
      <c r="AZ236" s="311">
        <f t="shared" si="301"/>
        <v>0</v>
      </c>
      <c r="BA236" s="308">
        <f t="shared" si="303"/>
        <v>0</v>
      </c>
      <c r="BF236" s="131">
        <f t="shared" si="275"/>
        <v>0</v>
      </c>
      <c r="BG236" s="131">
        <f t="shared" si="276"/>
        <v>0</v>
      </c>
      <c r="BH236" s="131">
        <f t="shared" si="277"/>
        <v>0</v>
      </c>
      <c r="BI236" s="131">
        <f t="shared" si="278"/>
        <v>0</v>
      </c>
      <c r="BJ236" s="131">
        <f t="shared" si="279"/>
        <v>0</v>
      </c>
      <c r="BK236" s="131">
        <f t="shared" si="280"/>
        <v>0</v>
      </c>
      <c r="BL236" s="131">
        <f t="shared" si="281"/>
        <v>0</v>
      </c>
      <c r="BM236" s="132"/>
      <c r="BN236" s="132"/>
      <c r="BO236" s="132"/>
      <c r="BP236" s="132"/>
      <c r="BQ236" s="132"/>
      <c r="BR236" s="132">
        <v>1</v>
      </c>
      <c r="BS236" s="132"/>
      <c r="BT236" s="131">
        <f t="shared" si="282"/>
        <v>0</v>
      </c>
      <c r="BU236" s="131">
        <f t="shared" si="283"/>
        <v>0</v>
      </c>
      <c r="BV236" s="131">
        <f t="shared" si="284"/>
        <v>0</v>
      </c>
      <c r="BW236" s="131">
        <f t="shared" si="285"/>
        <v>0</v>
      </c>
      <c r="BX236" s="131">
        <f t="shared" si="286"/>
        <v>0</v>
      </c>
      <c r="BY236" s="131">
        <f t="shared" si="287"/>
        <v>0</v>
      </c>
      <c r="BZ236" s="131">
        <f t="shared" si="288"/>
        <v>0</v>
      </c>
      <c r="CA236" s="131">
        <f t="shared" si="289"/>
        <v>0</v>
      </c>
      <c r="CB236" s="131">
        <f t="shared" si="290"/>
        <v>0</v>
      </c>
      <c r="CC236" s="131">
        <f t="shared" si="291"/>
        <v>0</v>
      </c>
      <c r="CD236" s="131">
        <f t="shared" si="292"/>
        <v>0</v>
      </c>
      <c r="CE236" s="131">
        <f t="shared" si="293"/>
        <v>0</v>
      </c>
      <c r="CF236" s="131">
        <f t="shared" si="294"/>
        <v>0</v>
      </c>
      <c r="CG236" s="131">
        <f t="shared" si="295"/>
        <v>0</v>
      </c>
      <c r="CH236" s="132"/>
      <c r="CI236" s="132"/>
      <c r="CJ236" s="132"/>
      <c r="CK236" s="132"/>
      <c r="CL236" s="132"/>
      <c r="CM236" s="132"/>
      <c r="CN236" s="132"/>
      <c r="CO236" s="132"/>
      <c r="CP236" s="132">
        <v>1</v>
      </c>
      <c r="CQ236" s="132"/>
      <c r="CR236" s="133"/>
      <c r="CS236" s="132"/>
      <c r="CT236" s="132"/>
      <c r="CU236" s="132"/>
      <c r="CW236" s="131">
        <v>4</v>
      </c>
      <c r="CX236" s="134">
        <f t="shared" si="296"/>
        <v>0</v>
      </c>
      <c r="CZ236" s="136">
        <v>1.4159999999999999</v>
      </c>
      <c r="DA236" s="131">
        <f t="shared" si="297"/>
        <v>0</v>
      </c>
      <c r="DB236" s="131">
        <f t="shared" si="298"/>
        <v>0</v>
      </c>
    </row>
    <row r="237" spans="1:106" ht="18" customHeight="1">
      <c r="A237" s="142" t="s">
        <v>29264</v>
      </c>
      <c r="B237" s="142" t="s">
        <v>28074</v>
      </c>
      <c r="C237" s="123" t="s">
        <v>29254</v>
      </c>
      <c r="D237" s="153" t="s">
        <v>29265</v>
      </c>
      <c r="E237" s="1002" t="s">
        <v>28770</v>
      </c>
      <c r="F237" s="124">
        <v>1</v>
      </c>
      <c r="G237" s="124">
        <f t="shared" si="271"/>
        <v>0</v>
      </c>
      <c r="H237" s="793">
        <v>110</v>
      </c>
      <c r="I237" s="481">
        <f t="shared" si="272"/>
        <v>0</v>
      </c>
      <c r="J237" s="125">
        <f t="shared" si="273"/>
        <v>110</v>
      </c>
      <c r="K237" s="126">
        <f t="shared" si="274"/>
        <v>0</v>
      </c>
      <c r="L237" s="282"/>
      <c r="M237" s="387"/>
      <c r="N237" s="272"/>
      <c r="O237" s="273"/>
      <c r="P237" s="274"/>
      <c r="Q237" s="275"/>
      <c r="R237" s="276"/>
      <c r="S237" s="277"/>
      <c r="T237" s="370"/>
      <c r="U237" s="278"/>
      <c r="V237" s="279"/>
      <c r="W237" s="280"/>
      <c r="X237" s="281"/>
      <c r="Y237" s="277"/>
      <c r="Z237" s="369"/>
      <c r="AA237" s="277">
        <f t="shared" si="266"/>
        <v>0</v>
      </c>
      <c r="AB237" s="272"/>
      <c r="AC237" s="282"/>
      <c r="AD237" s="280">
        <f t="shared" si="267"/>
        <v>0</v>
      </c>
      <c r="AE237" s="676"/>
      <c r="AF237" s="280"/>
      <c r="AG237" s="277"/>
      <c r="AH237" s="420"/>
      <c r="AJ237" s="303">
        <f t="shared" si="300"/>
        <v>0</v>
      </c>
      <c r="AK237" s="272"/>
      <c r="AL237" s="304">
        <f t="shared" si="301"/>
        <v>0</v>
      </c>
      <c r="AM237" s="305">
        <f t="shared" si="301"/>
        <v>0</v>
      </c>
      <c r="AN237" s="275"/>
      <c r="AO237" s="347">
        <f t="shared" si="301"/>
        <v>0</v>
      </c>
      <c r="AP237" s="331">
        <f t="shared" si="301"/>
        <v>0</v>
      </c>
      <c r="AQ237" s="306">
        <f t="shared" si="301"/>
        <v>0</v>
      </c>
      <c r="AR237" s="307">
        <f t="shared" si="301"/>
        <v>0</v>
      </c>
      <c r="AS237" s="279"/>
      <c r="AT237" s="308">
        <f t="shared" si="301"/>
        <v>0</v>
      </c>
      <c r="AU237" s="309">
        <f t="shared" si="301"/>
        <v>0</v>
      </c>
      <c r="AV237" s="331"/>
      <c r="AW237" s="332">
        <f t="shared" si="301"/>
        <v>0</v>
      </c>
      <c r="AX237" s="331">
        <f t="shared" si="302"/>
        <v>0</v>
      </c>
      <c r="AY237" s="310">
        <f t="shared" si="301"/>
        <v>0</v>
      </c>
      <c r="AZ237" s="311">
        <f t="shared" si="301"/>
        <v>0</v>
      </c>
      <c r="BA237" s="308">
        <f t="shared" si="303"/>
        <v>0</v>
      </c>
      <c r="BF237" s="131">
        <f t="shared" si="275"/>
        <v>0</v>
      </c>
      <c r="BG237" s="131">
        <f t="shared" si="276"/>
        <v>0</v>
      </c>
      <c r="BH237" s="131">
        <f t="shared" si="277"/>
        <v>0</v>
      </c>
      <c r="BI237" s="131">
        <f t="shared" si="278"/>
        <v>0</v>
      </c>
      <c r="BJ237" s="131">
        <f t="shared" si="279"/>
        <v>0</v>
      </c>
      <c r="BK237" s="131">
        <f t="shared" si="280"/>
        <v>0</v>
      </c>
      <c r="BL237" s="131">
        <f t="shared" si="281"/>
        <v>0</v>
      </c>
      <c r="BM237" s="132"/>
      <c r="BN237" s="132"/>
      <c r="BO237" s="132"/>
      <c r="BP237" s="132"/>
      <c r="BQ237" s="132"/>
      <c r="BR237" s="132">
        <v>1</v>
      </c>
      <c r="BS237" s="132"/>
      <c r="BT237" s="131">
        <f t="shared" si="282"/>
        <v>0</v>
      </c>
      <c r="BU237" s="131">
        <f t="shared" si="283"/>
        <v>0</v>
      </c>
      <c r="BV237" s="131">
        <f t="shared" si="284"/>
        <v>0</v>
      </c>
      <c r="BW237" s="131">
        <f t="shared" si="285"/>
        <v>0</v>
      </c>
      <c r="BX237" s="131">
        <f t="shared" si="286"/>
        <v>0</v>
      </c>
      <c r="BY237" s="131">
        <f t="shared" si="287"/>
        <v>0</v>
      </c>
      <c r="BZ237" s="131">
        <f t="shared" si="288"/>
        <v>0</v>
      </c>
      <c r="CA237" s="131">
        <f t="shared" si="289"/>
        <v>0</v>
      </c>
      <c r="CB237" s="131">
        <f t="shared" si="290"/>
        <v>0</v>
      </c>
      <c r="CC237" s="131">
        <f t="shared" si="291"/>
        <v>0</v>
      </c>
      <c r="CD237" s="131">
        <f t="shared" si="292"/>
        <v>0</v>
      </c>
      <c r="CE237" s="131">
        <f t="shared" si="293"/>
        <v>0</v>
      </c>
      <c r="CF237" s="131">
        <f t="shared" si="294"/>
        <v>0</v>
      </c>
      <c r="CG237" s="131">
        <f t="shared" si="295"/>
        <v>0</v>
      </c>
      <c r="CH237" s="132"/>
      <c r="CI237" s="132"/>
      <c r="CJ237" s="132"/>
      <c r="CK237" s="132"/>
      <c r="CL237" s="132"/>
      <c r="CM237" s="132"/>
      <c r="CN237" s="132"/>
      <c r="CO237" s="132"/>
      <c r="CP237" s="132">
        <v>1</v>
      </c>
      <c r="CQ237" s="132"/>
      <c r="CR237" s="133"/>
      <c r="CS237" s="132"/>
      <c r="CT237" s="132"/>
      <c r="CU237" s="132"/>
      <c r="CW237" s="131">
        <v>4</v>
      </c>
      <c r="CX237" s="134">
        <f t="shared" si="296"/>
        <v>0</v>
      </c>
      <c r="CZ237" s="136">
        <v>1.6870000000000001</v>
      </c>
      <c r="DA237" s="131">
        <f t="shared" si="297"/>
        <v>0</v>
      </c>
      <c r="DB237" s="131">
        <f t="shared" si="298"/>
        <v>0</v>
      </c>
    </row>
    <row r="238" spans="1:106" ht="18" customHeight="1">
      <c r="A238" s="142" t="s">
        <v>29266</v>
      </c>
      <c r="B238" s="142" t="s">
        <v>28075</v>
      </c>
      <c r="C238" s="123" t="s">
        <v>29254</v>
      </c>
      <c r="D238" s="153" t="s">
        <v>29267</v>
      </c>
      <c r="E238" s="1002" t="s">
        <v>28770</v>
      </c>
      <c r="F238" s="124">
        <v>1</v>
      </c>
      <c r="G238" s="124">
        <f t="shared" si="271"/>
        <v>0</v>
      </c>
      <c r="H238" s="793">
        <v>125</v>
      </c>
      <c r="I238" s="481">
        <f t="shared" si="272"/>
        <v>0</v>
      </c>
      <c r="J238" s="125">
        <f t="shared" si="273"/>
        <v>125</v>
      </c>
      <c r="K238" s="126">
        <f t="shared" si="274"/>
        <v>0</v>
      </c>
      <c r="L238" s="282"/>
      <c r="M238" s="387"/>
      <c r="N238" s="272"/>
      <c r="O238" s="273"/>
      <c r="P238" s="274"/>
      <c r="Q238" s="275"/>
      <c r="R238" s="276"/>
      <c r="S238" s="277"/>
      <c r="T238" s="370"/>
      <c r="U238" s="278"/>
      <c r="V238" s="279"/>
      <c r="W238" s="280"/>
      <c r="X238" s="281"/>
      <c r="Y238" s="277"/>
      <c r="Z238" s="369"/>
      <c r="AA238" s="277">
        <f t="shared" si="266"/>
        <v>0</v>
      </c>
      <c r="AB238" s="272"/>
      <c r="AC238" s="282"/>
      <c r="AD238" s="280">
        <f t="shared" si="267"/>
        <v>0</v>
      </c>
      <c r="AE238" s="676"/>
      <c r="AF238" s="280"/>
      <c r="AG238" s="277"/>
      <c r="AH238" s="420"/>
      <c r="AJ238" s="303">
        <f t="shared" si="300"/>
        <v>0</v>
      </c>
      <c r="AK238" s="272"/>
      <c r="AL238" s="304">
        <f t="shared" si="301"/>
        <v>0</v>
      </c>
      <c r="AM238" s="305">
        <f t="shared" si="301"/>
        <v>0</v>
      </c>
      <c r="AN238" s="275"/>
      <c r="AO238" s="347">
        <f t="shared" si="301"/>
        <v>0</v>
      </c>
      <c r="AP238" s="331">
        <f t="shared" si="301"/>
        <v>0</v>
      </c>
      <c r="AQ238" s="306">
        <f t="shared" si="301"/>
        <v>0</v>
      </c>
      <c r="AR238" s="307">
        <f t="shared" si="301"/>
        <v>0</v>
      </c>
      <c r="AS238" s="279"/>
      <c r="AT238" s="308">
        <f t="shared" si="301"/>
        <v>0</v>
      </c>
      <c r="AU238" s="309">
        <f t="shared" si="301"/>
        <v>0</v>
      </c>
      <c r="AV238" s="331"/>
      <c r="AW238" s="332">
        <f t="shared" si="301"/>
        <v>0</v>
      </c>
      <c r="AX238" s="331">
        <f t="shared" si="302"/>
        <v>0</v>
      </c>
      <c r="AY238" s="310">
        <f t="shared" si="301"/>
        <v>0</v>
      </c>
      <c r="AZ238" s="311">
        <f t="shared" si="301"/>
        <v>0</v>
      </c>
      <c r="BA238" s="308">
        <f t="shared" si="303"/>
        <v>0</v>
      </c>
      <c r="BF238" s="131">
        <f t="shared" si="275"/>
        <v>0</v>
      </c>
      <c r="BG238" s="131">
        <f t="shared" si="276"/>
        <v>0</v>
      </c>
      <c r="BH238" s="131">
        <f t="shared" si="277"/>
        <v>0</v>
      </c>
      <c r="BI238" s="131">
        <f t="shared" si="278"/>
        <v>0</v>
      </c>
      <c r="BJ238" s="131">
        <f t="shared" si="279"/>
        <v>0</v>
      </c>
      <c r="BK238" s="131">
        <f t="shared" si="280"/>
        <v>0</v>
      </c>
      <c r="BL238" s="131">
        <f t="shared" si="281"/>
        <v>0</v>
      </c>
      <c r="BM238" s="132"/>
      <c r="BN238" s="132"/>
      <c r="BO238" s="132"/>
      <c r="BP238" s="132"/>
      <c r="BQ238" s="132"/>
      <c r="BR238" s="132">
        <v>1</v>
      </c>
      <c r="BS238" s="132"/>
      <c r="BT238" s="131">
        <f t="shared" si="282"/>
        <v>0</v>
      </c>
      <c r="BU238" s="131">
        <f t="shared" si="283"/>
        <v>0</v>
      </c>
      <c r="BV238" s="131">
        <f t="shared" si="284"/>
        <v>0</v>
      </c>
      <c r="BW238" s="131">
        <f t="shared" si="285"/>
        <v>0</v>
      </c>
      <c r="BX238" s="131">
        <f t="shared" si="286"/>
        <v>0</v>
      </c>
      <c r="BY238" s="131">
        <f t="shared" si="287"/>
        <v>0</v>
      </c>
      <c r="BZ238" s="131">
        <f t="shared" si="288"/>
        <v>0</v>
      </c>
      <c r="CA238" s="131">
        <f t="shared" si="289"/>
        <v>0</v>
      </c>
      <c r="CB238" s="131">
        <f t="shared" si="290"/>
        <v>0</v>
      </c>
      <c r="CC238" s="131">
        <f t="shared" si="291"/>
        <v>0</v>
      </c>
      <c r="CD238" s="131">
        <f t="shared" si="292"/>
        <v>0</v>
      </c>
      <c r="CE238" s="131">
        <f t="shared" si="293"/>
        <v>0</v>
      </c>
      <c r="CF238" s="131">
        <f t="shared" si="294"/>
        <v>0</v>
      </c>
      <c r="CG238" s="131">
        <f t="shared" si="295"/>
        <v>0</v>
      </c>
      <c r="CH238" s="132"/>
      <c r="CI238" s="132"/>
      <c r="CJ238" s="132"/>
      <c r="CK238" s="132"/>
      <c r="CL238" s="132"/>
      <c r="CM238" s="132"/>
      <c r="CN238" s="132"/>
      <c r="CO238" s="132"/>
      <c r="CP238" s="132"/>
      <c r="CQ238" s="132">
        <v>1</v>
      </c>
      <c r="CR238" s="133"/>
      <c r="CS238" s="132"/>
      <c r="CT238" s="132"/>
      <c r="CU238" s="132"/>
      <c r="CW238" s="131">
        <v>4</v>
      </c>
      <c r="CX238" s="134">
        <f t="shared" si="296"/>
        <v>0</v>
      </c>
      <c r="CZ238" s="136">
        <v>2.1379999999999999</v>
      </c>
      <c r="DA238" s="131">
        <f t="shared" si="297"/>
        <v>0</v>
      </c>
      <c r="DB238" s="131">
        <f t="shared" si="298"/>
        <v>0</v>
      </c>
    </row>
    <row r="239" spans="1:106" ht="18" customHeight="1">
      <c r="A239" s="142" t="s">
        <v>29268</v>
      </c>
      <c r="B239" s="142" t="s">
        <v>28076</v>
      </c>
      <c r="C239" s="123" t="s">
        <v>29254</v>
      </c>
      <c r="D239" s="153" t="s">
        <v>29269</v>
      </c>
      <c r="E239" s="1002" t="s">
        <v>28765</v>
      </c>
      <c r="F239" s="124">
        <v>1</v>
      </c>
      <c r="G239" s="124">
        <f t="shared" si="271"/>
        <v>0</v>
      </c>
      <c r="H239" s="793">
        <v>115</v>
      </c>
      <c r="I239" s="481">
        <f t="shared" si="272"/>
        <v>0</v>
      </c>
      <c r="J239" s="125">
        <f t="shared" si="273"/>
        <v>115</v>
      </c>
      <c r="K239" s="126">
        <f t="shared" si="274"/>
        <v>0</v>
      </c>
      <c r="L239" s="282"/>
      <c r="M239" s="387"/>
      <c r="N239" s="272"/>
      <c r="O239" s="273"/>
      <c r="P239" s="274"/>
      <c r="Q239" s="275"/>
      <c r="R239" s="276"/>
      <c r="S239" s="277"/>
      <c r="T239" s="370"/>
      <c r="U239" s="278"/>
      <c r="V239" s="279"/>
      <c r="W239" s="280"/>
      <c r="X239" s="281"/>
      <c r="Y239" s="277"/>
      <c r="Z239" s="369"/>
      <c r="AA239" s="277">
        <f t="shared" si="266"/>
        <v>0</v>
      </c>
      <c r="AB239" s="272"/>
      <c r="AC239" s="282"/>
      <c r="AD239" s="280">
        <f t="shared" si="267"/>
        <v>0</v>
      </c>
      <c r="AE239" s="676"/>
      <c r="AF239" s="280"/>
      <c r="AG239" s="277"/>
      <c r="AH239" s="420"/>
      <c r="AJ239" s="303">
        <f t="shared" si="300"/>
        <v>0</v>
      </c>
      <c r="AK239" s="272"/>
      <c r="AL239" s="304">
        <f t="shared" si="301"/>
        <v>0</v>
      </c>
      <c r="AM239" s="305">
        <f t="shared" si="301"/>
        <v>0</v>
      </c>
      <c r="AN239" s="275"/>
      <c r="AO239" s="347">
        <f t="shared" si="301"/>
        <v>0</v>
      </c>
      <c r="AP239" s="331">
        <f t="shared" si="301"/>
        <v>0</v>
      </c>
      <c r="AQ239" s="306">
        <f t="shared" si="301"/>
        <v>0</v>
      </c>
      <c r="AR239" s="307">
        <f t="shared" si="301"/>
        <v>0</v>
      </c>
      <c r="AS239" s="279"/>
      <c r="AT239" s="308">
        <f t="shared" si="301"/>
        <v>0</v>
      </c>
      <c r="AU239" s="309">
        <f t="shared" si="301"/>
        <v>0</v>
      </c>
      <c r="AV239" s="331"/>
      <c r="AW239" s="332">
        <f t="shared" si="301"/>
        <v>0</v>
      </c>
      <c r="AX239" s="331">
        <f t="shared" si="302"/>
        <v>0</v>
      </c>
      <c r="AY239" s="310">
        <f t="shared" si="301"/>
        <v>0</v>
      </c>
      <c r="AZ239" s="311">
        <f t="shared" si="301"/>
        <v>0</v>
      </c>
      <c r="BA239" s="308">
        <f t="shared" si="303"/>
        <v>0</v>
      </c>
      <c r="BF239" s="131">
        <f t="shared" si="275"/>
        <v>0</v>
      </c>
      <c r="BG239" s="131">
        <f t="shared" si="276"/>
        <v>0</v>
      </c>
      <c r="BH239" s="131">
        <f t="shared" si="277"/>
        <v>0</v>
      </c>
      <c r="BI239" s="131">
        <f t="shared" si="278"/>
        <v>0</v>
      </c>
      <c r="BJ239" s="131">
        <f t="shared" si="279"/>
        <v>0</v>
      </c>
      <c r="BK239" s="131">
        <f t="shared" si="280"/>
        <v>0</v>
      </c>
      <c r="BL239" s="131">
        <f t="shared" si="281"/>
        <v>0</v>
      </c>
      <c r="BM239" s="132"/>
      <c r="BN239" s="132"/>
      <c r="BO239" s="132"/>
      <c r="BP239" s="132"/>
      <c r="BQ239" s="132"/>
      <c r="BR239" s="132">
        <v>1</v>
      </c>
      <c r="BS239" s="132"/>
      <c r="BT239" s="131">
        <f t="shared" si="282"/>
        <v>0</v>
      </c>
      <c r="BU239" s="131">
        <f t="shared" si="283"/>
        <v>0</v>
      </c>
      <c r="BV239" s="131">
        <f t="shared" si="284"/>
        <v>0</v>
      </c>
      <c r="BW239" s="131">
        <f t="shared" si="285"/>
        <v>0</v>
      </c>
      <c r="BX239" s="131">
        <f t="shared" si="286"/>
        <v>0</v>
      </c>
      <c r="BY239" s="131">
        <f t="shared" si="287"/>
        <v>0</v>
      </c>
      <c r="BZ239" s="131">
        <f t="shared" si="288"/>
        <v>0</v>
      </c>
      <c r="CA239" s="131">
        <f t="shared" si="289"/>
        <v>0</v>
      </c>
      <c r="CB239" s="131">
        <f t="shared" si="290"/>
        <v>0</v>
      </c>
      <c r="CC239" s="131">
        <f t="shared" si="291"/>
        <v>0</v>
      </c>
      <c r="CD239" s="131">
        <f t="shared" si="292"/>
        <v>0</v>
      </c>
      <c r="CE239" s="131">
        <f t="shared" si="293"/>
        <v>0</v>
      </c>
      <c r="CF239" s="131">
        <f t="shared" si="294"/>
        <v>0</v>
      </c>
      <c r="CG239" s="131">
        <f t="shared" si="295"/>
        <v>0</v>
      </c>
      <c r="CH239" s="132"/>
      <c r="CI239" s="132"/>
      <c r="CJ239" s="132"/>
      <c r="CK239" s="132"/>
      <c r="CL239" s="132"/>
      <c r="CM239" s="132"/>
      <c r="CN239" s="132"/>
      <c r="CO239" s="132"/>
      <c r="CP239" s="132">
        <v>1</v>
      </c>
      <c r="CQ239" s="132"/>
      <c r="CR239" s="133"/>
      <c r="CS239" s="132"/>
      <c r="CT239" s="132"/>
      <c r="CU239" s="132"/>
      <c r="CW239" s="131">
        <v>4</v>
      </c>
      <c r="CX239" s="134">
        <f t="shared" si="296"/>
        <v>0</v>
      </c>
      <c r="CZ239" s="136">
        <v>1.8120000000000001</v>
      </c>
      <c r="DA239" s="131">
        <f t="shared" si="297"/>
        <v>0</v>
      </c>
      <c r="DB239" s="131">
        <f t="shared" si="298"/>
        <v>0</v>
      </c>
    </row>
    <row r="240" spans="1:106" ht="18" customHeight="1">
      <c r="A240" s="142" t="s">
        <v>29270</v>
      </c>
      <c r="B240" s="142" t="s">
        <v>28077</v>
      </c>
      <c r="C240" s="123" t="s">
        <v>29254</v>
      </c>
      <c r="D240" s="153" t="s">
        <v>29271</v>
      </c>
      <c r="E240" s="1002" t="s">
        <v>28765</v>
      </c>
      <c r="F240" s="124">
        <v>1</v>
      </c>
      <c r="G240" s="124">
        <f t="shared" si="271"/>
        <v>0</v>
      </c>
      <c r="H240" s="793">
        <v>115</v>
      </c>
      <c r="I240" s="481">
        <f t="shared" si="272"/>
        <v>0</v>
      </c>
      <c r="J240" s="125">
        <f t="shared" si="273"/>
        <v>115</v>
      </c>
      <c r="K240" s="126">
        <f t="shared" si="274"/>
        <v>0</v>
      </c>
      <c r="L240" s="282"/>
      <c r="M240" s="387"/>
      <c r="N240" s="272"/>
      <c r="O240" s="273"/>
      <c r="P240" s="274"/>
      <c r="Q240" s="275"/>
      <c r="R240" s="276"/>
      <c r="S240" s="277"/>
      <c r="T240" s="370"/>
      <c r="U240" s="278"/>
      <c r="V240" s="279"/>
      <c r="W240" s="280"/>
      <c r="X240" s="281"/>
      <c r="Y240" s="277"/>
      <c r="Z240" s="369"/>
      <c r="AA240" s="277">
        <f t="shared" si="266"/>
        <v>0</v>
      </c>
      <c r="AB240" s="272"/>
      <c r="AC240" s="282"/>
      <c r="AD240" s="280">
        <f t="shared" si="267"/>
        <v>0</v>
      </c>
      <c r="AE240" s="676"/>
      <c r="AF240" s="280"/>
      <c r="AG240" s="277"/>
      <c r="AH240" s="420"/>
      <c r="AJ240" s="303">
        <f t="shared" si="300"/>
        <v>0</v>
      </c>
      <c r="AK240" s="272"/>
      <c r="AL240" s="304">
        <f t="shared" si="301"/>
        <v>0</v>
      </c>
      <c r="AM240" s="305">
        <f t="shared" si="301"/>
        <v>0</v>
      </c>
      <c r="AN240" s="275"/>
      <c r="AO240" s="347">
        <f t="shared" si="301"/>
        <v>0</v>
      </c>
      <c r="AP240" s="331">
        <f t="shared" si="301"/>
        <v>0</v>
      </c>
      <c r="AQ240" s="306">
        <f t="shared" si="301"/>
        <v>0</v>
      </c>
      <c r="AR240" s="307">
        <f t="shared" si="301"/>
        <v>0</v>
      </c>
      <c r="AS240" s="279"/>
      <c r="AT240" s="308">
        <f t="shared" si="301"/>
        <v>0</v>
      </c>
      <c r="AU240" s="309">
        <f t="shared" si="301"/>
        <v>0</v>
      </c>
      <c r="AV240" s="331"/>
      <c r="AW240" s="332">
        <f t="shared" si="301"/>
        <v>0</v>
      </c>
      <c r="AX240" s="331">
        <f t="shared" si="302"/>
        <v>0</v>
      </c>
      <c r="AY240" s="310">
        <f t="shared" si="301"/>
        <v>0</v>
      </c>
      <c r="AZ240" s="311">
        <f t="shared" si="301"/>
        <v>0</v>
      </c>
      <c r="BA240" s="308">
        <f t="shared" si="303"/>
        <v>0</v>
      </c>
      <c r="BF240" s="131">
        <f t="shared" si="275"/>
        <v>0</v>
      </c>
      <c r="BG240" s="131">
        <f t="shared" si="276"/>
        <v>0</v>
      </c>
      <c r="BH240" s="131">
        <f t="shared" si="277"/>
        <v>0</v>
      </c>
      <c r="BI240" s="131">
        <f t="shared" si="278"/>
        <v>0</v>
      </c>
      <c r="BJ240" s="131">
        <f t="shared" si="279"/>
        <v>0</v>
      </c>
      <c r="BK240" s="131">
        <f t="shared" si="280"/>
        <v>0</v>
      </c>
      <c r="BL240" s="131">
        <f t="shared" si="281"/>
        <v>0</v>
      </c>
      <c r="BM240" s="132"/>
      <c r="BN240" s="132"/>
      <c r="BO240" s="132"/>
      <c r="BP240" s="132"/>
      <c r="BQ240" s="132"/>
      <c r="BR240" s="132">
        <v>1</v>
      </c>
      <c r="BS240" s="132"/>
      <c r="BT240" s="131">
        <f t="shared" si="282"/>
        <v>0</v>
      </c>
      <c r="BU240" s="131">
        <f t="shared" si="283"/>
        <v>0</v>
      </c>
      <c r="BV240" s="131">
        <f t="shared" si="284"/>
        <v>0</v>
      </c>
      <c r="BW240" s="131">
        <f t="shared" si="285"/>
        <v>0</v>
      </c>
      <c r="BX240" s="131">
        <f t="shared" si="286"/>
        <v>0</v>
      </c>
      <c r="BY240" s="131">
        <f t="shared" si="287"/>
        <v>0</v>
      </c>
      <c r="BZ240" s="131">
        <f t="shared" si="288"/>
        <v>0</v>
      </c>
      <c r="CA240" s="131">
        <f t="shared" si="289"/>
        <v>0</v>
      </c>
      <c r="CB240" s="131">
        <f t="shared" si="290"/>
        <v>0</v>
      </c>
      <c r="CC240" s="131">
        <f t="shared" si="291"/>
        <v>0</v>
      </c>
      <c r="CD240" s="131">
        <f t="shared" si="292"/>
        <v>0</v>
      </c>
      <c r="CE240" s="131">
        <f t="shared" si="293"/>
        <v>0</v>
      </c>
      <c r="CF240" s="131">
        <f t="shared" si="294"/>
        <v>0</v>
      </c>
      <c r="CG240" s="131">
        <f t="shared" si="295"/>
        <v>0</v>
      </c>
      <c r="CH240" s="132"/>
      <c r="CI240" s="132"/>
      <c r="CJ240" s="132"/>
      <c r="CK240" s="132"/>
      <c r="CL240" s="132"/>
      <c r="CM240" s="132"/>
      <c r="CN240" s="132">
        <v>1</v>
      </c>
      <c r="CO240" s="132"/>
      <c r="CP240" s="132"/>
      <c r="CQ240" s="132"/>
      <c r="CR240" s="133"/>
      <c r="CS240" s="132"/>
      <c r="CT240" s="132"/>
      <c r="CU240" s="132"/>
      <c r="CW240" s="131">
        <v>5</v>
      </c>
      <c r="CX240" s="134">
        <f t="shared" si="296"/>
        <v>0</v>
      </c>
      <c r="CZ240" s="136">
        <v>1.893</v>
      </c>
      <c r="DA240" s="131">
        <f t="shared" si="297"/>
        <v>0</v>
      </c>
      <c r="DB240" s="131">
        <f t="shared" si="298"/>
        <v>0</v>
      </c>
    </row>
    <row r="241" spans="1:106" ht="18" customHeight="1">
      <c r="A241" s="142" t="s">
        <v>29272</v>
      </c>
      <c r="B241" s="142" t="s">
        <v>28078</v>
      </c>
      <c r="C241" s="123" t="s">
        <v>29254</v>
      </c>
      <c r="D241" s="153" t="s">
        <v>29273</v>
      </c>
      <c r="E241" s="1002" t="s">
        <v>28770</v>
      </c>
      <c r="F241" s="124">
        <v>1</v>
      </c>
      <c r="G241" s="124">
        <f t="shared" si="271"/>
        <v>0</v>
      </c>
      <c r="H241" s="793">
        <v>140</v>
      </c>
      <c r="I241" s="481">
        <f t="shared" si="272"/>
        <v>0</v>
      </c>
      <c r="J241" s="125">
        <f t="shared" si="273"/>
        <v>140</v>
      </c>
      <c r="K241" s="126">
        <f t="shared" si="274"/>
        <v>0</v>
      </c>
      <c r="L241" s="282"/>
      <c r="M241" s="387"/>
      <c r="N241" s="272"/>
      <c r="O241" s="273"/>
      <c r="P241" s="274"/>
      <c r="Q241" s="275"/>
      <c r="R241" s="276"/>
      <c r="S241" s="277"/>
      <c r="T241" s="370"/>
      <c r="U241" s="278"/>
      <c r="V241" s="279"/>
      <c r="W241" s="280"/>
      <c r="X241" s="281"/>
      <c r="Y241" s="277"/>
      <c r="Z241" s="369"/>
      <c r="AA241" s="277">
        <f t="shared" si="266"/>
        <v>0</v>
      </c>
      <c r="AB241" s="272"/>
      <c r="AC241" s="282"/>
      <c r="AD241" s="280">
        <f t="shared" si="267"/>
        <v>0</v>
      </c>
      <c r="AE241" s="676"/>
      <c r="AF241" s="280"/>
      <c r="AG241" s="277"/>
      <c r="AH241" s="420"/>
      <c r="AJ241" s="303">
        <f t="shared" si="300"/>
        <v>0</v>
      </c>
      <c r="AK241" s="272"/>
      <c r="AL241" s="304">
        <f t="shared" si="301"/>
        <v>0</v>
      </c>
      <c r="AM241" s="305">
        <f t="shared" si="301"/>
        <v>0</v>
      </c>
      <c r="AN241" s="275"/>
      <c r="AO241" s="347">
        <f t="shared" si="301"/>
        <v>0</v>
      </c>
      <c r="AP241" s="331">
        <f t="shared" si="301"/>
        <v>0</v>
      </c>
      <c r="AQ241" s="306">
        <f t="shared" si="301"/>
        <v>0</v>
      </c>
      <c r="AR241" s="307">
        <f t="shared" si="301"/>
        <v>0</v>
      </c>
      <c r="AS241" s="279"/>
      <c r="AT241" s="308">
        <f t="shared" si="301"/>
        <v>0</v>
      </c>
      <c r="AU241" s="309">
        <f t="shared" si="301"/>
        <v>0</v>
      </c>
      <c r="AV241" s="331"/>
      <c r="AW241" s="332">
        <f t="shared" si="301"/>
        <v>0</v>
      </c>
      <c r="AX241" s="331">
        <f t="shared" si="302"/>
        <v>0</v>
      </c>
      <c r="AY241" s="310">
        <f t="shared" si="301"/>
        <v>0</v>
      </c>
      <c r="AZ241" s="311">
        <f t="shared" si="301"/>
        <v>0</v>
      </c>
      <c r="BA241" s="308">
        <f t="shared" si="303"/>
        <v>0</v>
      </c>
      <c r="BF241" s="131">
        <f t="shared" si="275"/>
        <v>0</v>
      </c>
      <c r="BG241" s="131">
        <f t="shared" si="276"/>
        <v>0</v>
      </c>
      <c r="BH241" s="131">
        <f t="shared" si="277"/>
        <v>0</v>
      </c>
      <c r="BI241" s="131">
        <f t="shared" si="278"/>
        <v>0</v>
      </c>
      <c r="BJ241" s="131">
        <f t="shared" si="279"/>
        <v>0</v>
      </c>
      <c r="BK241" s="131">
        <f t="shared" si="280"/>
        <v>0</v>
      </c>
      <c r="BL241" s="131">
        <f t="shared" si="281"/>
        <v>0</v>
      </c>
      <c r="BM241" s="132"/>
      <c r="BN241" s="132"/>
      <c r="BO241" s="132"/>
      <c r="BP241" s="132"/>
      <c r="BQ241" s="132"/>
      <c r="BR241" s="132">
        <v>1</v>
      </c>
      <c r="BS241" s="132"/>
      <c r="BT241" s="131">
        <f t="shared" si="282"/>
        <v>0</v>
      </c>
      <c r="BU241" s="131">
        <f t="shared" si="283"/>
        <v>0</v>
      </c>
      <c r="BV241" s="131">
        <f t="shared" si="284"/>
        <v>0</v>
      </c>
      <c r="BW241" s="131">
        <f t="shared" si="285"/>
        <v>0</v>
      </c>
      <c r="BX241" s="131">
        <f t="shared" si="286"/>
        <v>0</v>
      </c>
      <c r="BY241" s="131">
        <f t="shared" si="287"/>
        <v>0</v>
      </c>
      <c r="BZ241" s="131">
        <f t="shared" si="288"/>
        <v>0</v>
      </c>
      <c r="CA241" s="131">
        <f t="shared" si="289"/>
        <v>0</v>
      </c>
      <c r="CB241" s="131">
        <f t="shared" si="290"/>
        <v>0</v>
      </c>
      <c r="CC241" s="131">
        <f t="shared" si="291"/>
        <v>0</v>
      </c>
      <c r="CD241" s="131">
        <f t="shared" si="292"/>
        <v>0</v>
      </c>
      <c r="CE241" s="131">
        <f t="shared" si="293"/>
        <v>0</v>
      </c>
      <c r="CF241" s="131">
        <f t="shared" si="294"/>
        <v>0</v>
      </c>
      <c r="CG241" s="131">
        <f t="shared" si="295"/>
        <v>0</v>
      </c>
      <c r="CH241" s="132"/>
      <c r="CI241" s="132"/>
      <c r="CJ241" s="132"/>
      <c r="CK241" s="132"/>
      <c r="CL241" s="132"/>
      <c r="CM241" s="132"/>
      <c r="CN241" s="132"/>
      <c r="CO241" s="132"/>
      <c r="CP241" s="132"/>
      <c r="CQ241" s="132"/>
      <c r="CR241" s="133"/>
      <c r="CS241" s="132">
        <v>1</v>
      </c>
      <c r="CT241" s="132"/>
      <c r="CU241" s="132"/>
      <c r="CW241" s="131">
        <v>4</v>
      </c>
      <c r="CX241" s="134">
        <f t="shared" si="296"/>
        <v>0</v>
      </c>
      <c r="CZ241" s="136">
        <v>2.3290000000000002</v>
      </c>
      <c r="DA241" s="131">
        <f t="shared" si="297"/>
        <v>0</v>
      </c>
      <c r="DB241" s="131">
        <f t="shared" si="298"/>
        <v>0</v>
      </c>
    </row>
    <row r="242" spans="1:106" ht="18" customHeight="1">
      <c r="A242" s="142" t="s">
        <v>29274</v>
      </c>
      <c r="B242" s="142" t="s">
        <v>28079</v>
      </c>
      <c r="C242" s="123" t="s">
        <v>29254</v>
      </c>
      <c r="D242" s="153" t="s">
        <v>29275</v>
      </c>
      <c r="E242" s="1002" t="s">
        <v>28765</v>
      </c>
      <c r="F242" s="124">
        <v>1</v>
      </c>
      <c r="G242" s="124">
        <f t="shared" si="271"/>
        <v>0</v>
      </c>
      <c r="H242" s="793">
        <v>145</v>
      </c>
      <c r="I242" s="481">
        <f t="shared" si="272"/>
        <v>0</v>
      </c>
      <c r="J242" s="125">
        <f t="shared" si="273"/>
        <v>145</v>
      </c>
      <c r="K242" s="126">
        <f t="shared" si="274"/>
        <v>0</v>
      </c>
      <c r="L242" s="282"/>
      <c r="M242" s="387"/>
      <c r="N242" s="272"/>
      <c r="O242" s="273"/>
      <c r="P242" s="274"/>
      <c r="Q242" s="275"/>
      <c r="R242" s="276"/>
      <c r="S242" s="277"/>
      <c r="T242" s="370"/>
      <c r="U242" s="278"/>
      <c r="V242" s="279"/>
      <c r="W242" s="280"/>
      <c r="X242" s="281"/>
      <c r="Y242" s="277"/>
      <c r="Z242" s="369"/>
      <c r="AA242" s="277">
        <f t="shared" si="266"/>
        <v>0</v>
      </c>
      <c r="AB242" s="272"/>
      <c r="AC242" s="282"/>
      <c r="AD242" s="280">
        <f t="shared" si="267"/>
        <v>0</v>
      </c>
      <c r="AE242" s="676"/>
      <c r="AF242" s="280"/>
      <c r="AG242" s="277"/>
      <c r="AH242" s="420"/>
      <c r="AJ242" s="303">
        <f t="shared" si="300"/>
        <v>0</v>
      </c>
      <c r="AK242" s="272"/>
      <c r="AL242" s="304">
        <f t="shared" si="301"/>
        <v>0</v>
      </c>
      <c r="AM242" s="305">
        <f t="shared" si="301"/>
        <v>0</v>
      </c>
      <c r="AN242" s="275"/>
      <c r="AO242" s="347">
        <f t="shared" si="301"/>
        <v>0</v>
      </c>
      <c r="AP242" s="331">
        <f t="shared" si="301"/>
        <v>0</v>
      </c>
      <c r="AQ242" s="306">
        <f t="shared" si="301"/>
        <v>0</v>
      </c>
      <c r="AR242" s="307">
        <f t="shared" si="301"/>
        <v>0</v>
      </c>
      <c r="AS242" s="279"/>
      <c r="AT242" s="308">
        <f t="shared" si="301"/>
        <v>0</v>
      </c>
      <c r="AU242" s="309">
        <f t="shared" si="301"/>
        <v>0</v>
      </c>
      <c r="AV242" s="331"/>
      <c r="AW242" s="332">
        <f t="shared" si="301"/>
        <v>0</v>
      </c>
      <c r="AX242" s="331">
        <f t="shared" si="302"/>
        <v>0</v>
      </c>
      <c r="AY242" s="310">
        <f t="shared" si="301"/>
        <v>0</v>
      </c>
      <c r="AZ242" s="311">
        <f t="shared" si="301"/>
        <v>0</v>
      </c>
      <c r="BA242" s="308">
        <f t="shared" si="303"/>
        <v>0</v>
      </c>
      <c r="BF242" s="131">
        <f t="shared" si="275"/>
        <v>0</v>
      </c>
      <c r="BG242" s="131">
        <f t="shared" si="276"/>
        <v>0</v>
      </c>
      <c r="BH242" s="131">
        <f t="shared" si="277"/>
        <v>0</v>
      </c>
      <c r="BI242" s="131">
        <f t="shared" si="278"/>
        <v>0</v>
      </c>
      <c r="BJ242" s="131">
        <f t="shared" si="279"/>
        <v>0</v>
      </c>
      <c r="BK242" s="131">
        <f t="shared" si="280"/>
        <v>0</v>
      </c>
      <c r="BL242" s="131">
        <f t="shared" si="281"/>
        <v>0</v>
      </c>
      <c r="BM242" s="132"/>
      <c r="BN242" s="132"/>
      <c r="BO242" s="132"/>
      <c r="BP242" s="132"/>
      <c r="BQ242" s="132"/>
      <c r="BR242" s="132">
        <v>1</v>
      </c>
      <c r="BS242" s="132"/>
      <c r="BT242" s="131">
        <f t="shared" si="282"/>
        <v>0</v>
      </c>
      <c r="BU242" s="131">
        <f t="shared" si="283"/>
        <v>0</v>
      </c>
      <c r="BV242" s="131">
        <f t="shared" si="284"/>
        <v>0</v>
      </c>
      <c r="BW242" s="131">
        <f t="shared" si="285"/>
        <v>0</v>
      </c>
      <c r="BX242" s="131">
        <f t="shared" si="286"/>
        <v>0</v>
      </c>
      <c r="BY242" s="131">
        <f t="shared" si="287"/>
        <v>0</v>
      </c>
      <c r="BZ242" s="131">
        <f t="shared" si="288"/>
        <v>0</v>
      </c>
      <c r="CA242" s="131">
        <f t="shared" si="289"/>
        <v>0</v>
      </c>
      <c r="CB242" s="131">
        <f t="shared" si="290"/>
        <v>0</v>
      </c>
      <c r="CC242" s="131">
        <f t="shared" si="291"/>
        <v>0</v>
      </c>
      <c r="CD242" s="131">
        <f t="shared" si="292"/>
        <v>0</v>
      </c>
      <c r="CE242" s="131">
        <f t="shared" si="293"/>
        <v>0</v>
      </c>
      <c r="CF242" s="131">
        <f t="shared" si="294"/>
        <v>0</v>
      </c>
      <c r="CG242" s="131">
        <f t="shared" si="295"/>
        <v>0</v>
      </c>
      <c r="CH242" s="132"/>
      <c r="CI242" s="132"/>
      <c r="CJ242" s="132"/>
      <c r="CK242" s="132"/>
      <c r="CL242" s="132"/>
      <c r="CM242" s="132"/>
      <c r="CN242" s="132"/>
      <c r="CO242" s="132"/>
      <c r="CP242" s="132">
        <v>1</v>
      </c>
      <c r="CQ242" s="132"/>
      <c r="CR242" s="133"/>
      <c r="CS242" s="132"/>
      <c r="CT242" s="132"/>
      <c r="CU242" s="132"/>
      <c r="CW242" s="131">
        <v>4</v>
      </c>
      <c r="CX242" s="134">
        <f t="shared" si="296"/>
        <v>0</v>
      </c>
      <c r="CZ242" s="136">
        <v>2.4569999999999999</v>
      </c>
      <c r="DA242" s="131">
        <f t="shared" si="297"/>
        <v>0</v>
      </c>
      <c r="DB242" s="131">
        <f t="shared" si="298"/>
        <v>0</v>
      </c>
    </row>
    <row r="243" spans="1:106" ht="18" customHeight="1">
      <c r="A243" s="142" t="s">
        <v>29276</v>
      </c>
      <c r="B243" s="142" t="s">
        <v>28080</v>
      </c>
      <c r="C243" s="123" t="s">
        <v>29254</v>
      </c>
      <c r="D243" s="153" t="s">
        <v>29277</v>
      </c>
      <c r="E243" s="1002" t="s">
        <v>28770</v>
      </c>
      <c r="F243" s="124">
        <v>1</v>
      </c>
      <c r="G243" s="124">
        <f t="shared" si="271"/>
        <v>0</v>
      </c>
      <c r="H243" s="793">
        <v>165</v>
      </c>
      <c r="I243" s="481">
        <f t="shared" si="272"/>
        <v>0</v>
      </c>
      <c r="J243" s="125">
        <f t="shared" si="273"/>
        <v>165</v>
      </c>
      <c r="K243" s="126">
        <f t="shared" si="274"/>
        <v>0</v>
      </c>
      <c r="L243" s="282"/>
      <c r="M243" s="387"/>
      <c r="N243" s="272"/>
      <c r="O243" s="273"/>
      <c r="P243" s="274"/>
      <c r="Q243" s="275"/>
      <c r="R243" s="276"/>
      <c r="S243" s="277"/>
      <c r="T243" s="370"/>
      <c r="U243" s="278"/>
      <c r="V243" s="279"/>
      <c r="W243" s="280"/>
      <c r="X243" s="281"/>
      <c r="Y243" s="277"/>
      <c r="Z243" s="369"/>
      <c r="AA243" s="277">
        <f t="shared" si="266"/>
        <v>0</v>
      </c>
      <c r="AB243" s="272"/>
      <c r="AC243" s="282"/>
      <c r="AD243" s="280">
        <f t="shared" si="267"/>
        <v>0</v>
      </c>
      <c r="AE243" s="676"/>
      <c r="AF243" s="280"/>
      <c r="AG243" s="277"/>
      <c r="AH243" s="420"/>
      <c r="AJ243" s="303">
        <f t="shared" si="300"/>
        <v>0</v>
      </c>
      <c r="AK243" s="272"/>
      <c r="AL243" s="304">
        <f t="shared" si="301"/>
        <v>0</v>
      </c>
      <c r="AM243" s="305">
        <f t="shared" si="301"/>
        <v>0</v>
      </c>
      <c r="AN243" s="275"/>
      <c r="AO243" s="347">
        <f t="shared" si="301"/>
        <v>0</v>
      </c>
      <c r="AP243" s="331">
        <f t="shared" si="301"/>
        <v>0</v>
      </c>
      <c r="AQ243" s="306">
        <f t="shared" si="301"/>
        <v>0</v>
      </c>
      <c r="AR243" s="307">
        <f t="shared" si="301"/>
        <v>0</v>
      </c>
      <c r="AS243" s="279"/>
      <c r="AT243" s="308">
        <f t="shared" si="301"/>
        <v>0</v>
      </c>
      <c r="AU243" s="309">
        <f t="shared" si="301"/>
        <v>0</v>
      </c>
      <c r="AV243" s="331"/>
      <c r="AW243" s="332">
        <f t="shared" si="301"/>
        <v>0</v>
      </c>
      <c r="AX243" s="331">
        <f t="shared" si="302"/>
        <v>0</v>
      </c>
      <c r="AY243" s="310">
        <f t="shared" si="301"/>
        <v>0</v>
      </c>
      <c r="AZ243" s="311">
        <f t="shared" si="301"/>
        <v>0</v>
      </c>
      <c r="BA243" s="308">
        <f t="shared" si="303"/>
        <v>0</v>
      </c>
      <c r="BF243" s="131">
        <f t="shared" si="275"/>
        <v>0</v>
      </c>
      <c r="BG243" s="131">
        <f t="shared" si="276"/>
        <v>0</v>
      </c>
      <c r="BH243" s="131">
        <f t="shared" si="277"/>
        <v>0</v>
      </c>
      <c r="BI243" s="131">
        <f t="shared" si="278"/>
        <v>0</v>
      </c>
      <c r="BJ243" s="131">
        <f t="shared" si="279"/>
        <v>0</v>
      </c>
      <c r="BK243" s="131">
        <f t="shared" si="280"/>
        <v>0</v>
      </c>
      <c r="BL243" s="131">
        <f t="shared" si="281"/>
        <v>0</v>
      </c>
      <c r="BM243" s="132"/>
      <c r="BN243" s="132"/>
      <c r="BO243" s="132"/>
      <c r="BP243" s="132"/>
      <c r="BQ243" s="132"/>
      <c r="BR243" s="132">
        <v>1</v>
      </c>
      <c r="BS243" s="132"/>
      <c r="BT243" s="131">
        <f t="shared" si="282"/>
        <v>0</v>
      </c>
      <c r="BU243" s="131">
        <f t="shared" si="283"/>
        <v>0</v>
      </c>
      <c r="BV243" s="131">
        <f t="shared" si="284"/>
        <v>0</v>
      </c>
      <c r="BW243" s="131">
        <f t="shared" si="285"/>
        <v>0</v>
      </c>
      <c r="BX243" s="131">
        <f t="shared" si="286"/>
        <v>0</v>
      </c>
      <c r="BY243" s="131">
        <f t="shared" si="287"/>
        <v>0</v>
      </c>
      <c r="BZ243" s="131">
        <f t="shared" si="288"/>
        <v>0</v>
      </c>
      <c r="CA243" s="131">
        <f t="shared" si="289"/>
        <v>0</v>
      </c>
      <c r="CB243" s="131">
        <f t="shared" si="290"/>
        <v>0</v>
      </c>
      <c r="CC243" s="131">
        <f t="shared" si="291"/>
        <v>0</v>
      </c>
      <c r="CD243" s="131">
        <f t="shared" si="292"/>
        <v>0</v>
      </c>
      <c r="CE243" s="131">
        <f t="shared" si="293"/>
        <v>0</v>
      </c>
      <c r="CF243" s="131">
        <f t="shared" si="294"/>
        <v>0</v>
      </c>
      <c r="CG243" s="131">
        <f t="shared" si="295"/>
        <v>0</v>
      </c>
      <c r="CH243" s="132"/>
      <c r="CI243" s="132"/>
      <c r="CJ243" s="132"/>
      <c r="CK243" s="132"/>
      <c r="CL243" s="132"/>
      <c r="CM243" s="132"/>
      <c r="CN243" s="132"/>
      <c r="CO243" s="132"/>
      <c r="CP243" s="132"/>
      <c r="CQ243" s="132"/>
      <c r="CR243" s="133"/>
      <c r="CS243" s="132">
        <v>1</v>
      </c>
      <c r="CT243" s="132"/>
      <c r="CU243" s="132"/>
      <c r="CW243" s="131">
        <v>4</v>
      </c>
      <c r="CX243" s="134">
        <f t="shared" si="296"/>
        <v>0</v>
      </c>
      <c r="CZ243" s="136">
        <v>2.952</v>
      </c>
      <c r="DA243" s="131">
        <f t="shared" si="297"/>
        <v>0</v>
      </c>
      <c r="DB243" s="131">
        <f t="shared" si="298"/>
        <v>0</v>
      </c>
    </row>
    <row r="244" spans="1:106" ht="18" customHeight="1">
      <c r="A244" s="142" t="s">
        <v>29278</v>
      </c>
      <c r="B244" s="142" t="s">
        <v>28081</v>
      </c>
      <c r="C244" s="123" t="s">
        <v>29254</v>
      </c>
      <c r="D244" s="153" t="s">
        <v>28782</v>
      </c>
      <c r="E244" s="1002" t="s">
        <v>28770</v>
      </c>
      <c r="F244" s="124">
        <v>5</v>
      </c>
      <c r="G244" s="124">
        <f>SUM(M244:AD244)</f>
        <v>0</v>
      </c>
      <c r="H244" s="793">
        <v>220</v>
      </c>
      <c r="I244" s="481">
        <f t="shared" si="272"/>
        <v>0</v>
      </c>
      <c r="J244" s="125">
        <f>H244*((1-I244))</f>
        <v>220</v>
      </c>
      <c r="K244" s="126">
        <f>G244*J244</f>
        <v>0</v>
      </c>
      <c r="L244" s="282"/>
      <c r="M244" s="387"/>
      <c r="N244" s="272"/>
      <c r="O244" s="273"/>
      <c r="P244" s="274"/>
      <c r="Q244" s="275"/>
      <c r="R244" s="276"/>
      <c r="S244" s="277"/>
      <c r="T244" s="370"/>
      <c r="U244" s="278"/>
      <c r="V244" s="279"/>
      <c r="W244" s="280"/>
      <c r="X244" s="281"/>
      <c r="Y244" s="277"/>
      <c r="Z244" s="369"/>
      <c r="AA244" s="277">
        <f>AG244</f>
        <v>0</v>
      </c>
      <c r="AB244" s="272"/>
      <c r="AC244" s="282"/>
      <c r="AD244" s="280">
        <f>AF244</f>
        <v>0</v>
      </c>
      <c r="AE244" s="676"/>
      <c r="AF244" s="280"/>
      <c r="AG244" s="277"/>
      <c r="AH244" s="420"/>
      <c r="AJ244" s="303">
        <f>AJ232</f>
        <v>0</v>
      </c>
      <c r="AK244" s="272"/>
      <c r="AL244" s="304">
        <f>AL232</f>
        <v>0</v>
      </c>
      <c r="AM244" s="305">
        <f>AM232</f>
        <v>0</v>
      </c>
      <c r="AN244" s="275"/>
      <c r="AO244" s="347">
        <f>AO232</f>
        <v>0</v>
      </c>
      <c r="AP244" s="331">
        <f>AP232</f>
        <v>0</v>
      </c>
      <c r="AQ244" s="306">
        <f>AQ232</f>
        <v>0</v>
      </c>
      <c r="AR244" s="307">
        <f>AR232</f>
        <v>0</v>
      </c>
      <c r="AS244" s="279"/>
      <c r="AT244" s="308">
        <f t="shared" ref="AT244:BA244" si="304">AT232</f>
        <v>0</v>
      </c>
      <c r="AU244" s="309">
        <f t="shared" si="304"/>
        <v>0</v>
      </c>
      <c r="AV244" s="331"/>
      <c r="AW244" s="332">
        <f t="shared" si="304"/>
        <v>0</v>
      </c>
      <c r="AX244" s="331">
        <f>AX232</f>
        <v>0</v>
      </c>
      <c r="AY244" s="310">
        <f t="shared" si="304"/>
        <v>0</v>
      </c>
      <c r="AZ244" s="311">
        <f t="shared" si="304"/>
        <v>0</v>
      </c>
      <c r="BA244" s="308">
        <f t="shared" si="304"/>
        <v>0</v>
      </c>
      <c r="BF244" s="131">
        <f t="shared" ref="BF244:BL244" si="305">BM244*$G244</f>
        <v>0</v>
      </c>
      <c r="BG244" s="131">
        <f t="shared" si="305"/>
        <v>0</v>
      </c>
      <c r="BH244" s="131">
        <f t="shared" si="305"/>
        <v>0</v>
      </c>
      <c r="BI244" s="131">
        <f t="shared" si="305"/>
        <v>0</v>
      </c>
      <c r="BJ244" s="131">
        <f t="shared" si="305"/>
        <v>0</v>
      </c>
      <c r="BK244" s="131">
        <f t="shared" si="305"/>
        <v>0</v>
      </c>
      <c r="BL244" s="131">
        <f t="shared" si="305"/>
        <v>0</v>
      </c>
      <c r="BM244" s="132"/>
      <c r="BN244" s="132"/>
      <c r="BO244" s="132"/>
      <c r="BP244" s="132"/>
      <c r="BQ244" s="132">
        <v>5</v>
      </c>
      <c r="BR244" s="132"/>
      <c r="BS244" s="132"/>
      <c r="BT244" s="131">
        <f t="shared" ref="BT244:CG244" si="306">CH244*$G244</f>
        <v>0</v>
      </c>
      <c r="BU244" s="131">
        <f t="shared" si="306"/>
        <v>0</v>
      </c>
      <c r="BV244" s="131">
        <f t="shared" si="306"/>
        <v>0</v>
      </c>
      <c r="BW244" s="131">
        <f t="shared" si="306"/>
        <v>0</v>
      </c>
      <c r="BX244" s="131">
        <f t="shared" si="306"/>
        <v>0</v>
      </c>
      <c r="BY244" s="131">
        <f t="shared" si="306"/>
        <v>0</v>
      </c>
      <c r="BZ244" s="131">
        <f t="shared" si="306"/>
        <v>0</v>
      </c>
      <c r="CA244" s="131">
        <f t="shared" si="306"/>
        <v>0</v>
      </c>
      <c r="CB244" s="131">
        <f t="shared" si="306"/>
        <v>0</v>
      </c>
      <c r="CC244" s="131">
        <f t="shared" si="306"/>
        <v>0</v>
      </c>
      <c r="CD244" s="131">
        <f t="shared" si="306"/>
        <v>0</v>
      </c>
      <c r="CE244" s="131">
        <f t="shared" si="306"/>
        <v>0</v>
      </c>
      <c r="CF244" s="131">
        <f t="shared" si="306"/>
        <v>0</v>
      </c>
      <c r="CG244" s="131">
        <f t="shared" si="306"/>
        <v>0</v>
      </c>
      <c r="CH244" s="132"/>
      <c r="CI244" s="132"/>
      <c r="CJ244" s="132"/>
      <c r="CK244" s="132"/>
      <c r="CL244" s="132"/>
      <c r="CM244" s="132">
        <v>3</v>
      </c>
      <c r="CN244" s="132">
        <v>1</v>
      </c>
      <c r="CO244" s="132"/>
      <c r="CP244" s="132">
        <v>1</v>
      </c>
      <c r="CQ244" s="132"/>
      <c r="CR244" s="133"/>
      <c r="CS244" s="132"/>
      <c r="CT244" s="132"/>
      <c r="CU244" s="132"/>
      <c r="CW244" s="131">
        <v>15</v>
      </c>
      <c r="CX244" s="134">
        <f>$G244*CW244</f>
        <v>0</v>
      </c>
      <c r="CZ244" s="136">
        <v>2.8809999999999998</v>
      </c>
      <c r="DA244" s="131">
        <f t="shared" si="297"/>
        <v>0</v>
      </c>
      <c r="DB244" s="131">
        <f>CZ244*DA244</f>
        <v>0</v>
      </c>
    </row>
    <row r="245" spans="1:106" ht="18" customHeight="1">
      <c r="A245" s="144" t="s">
        <v>14641</v>
      </c>
      <c r="B245" s="144" t="s">
        <v>28082</v>
      </c>
      <c r="C245" s="144" t="s">
        <v>29254</v>
      </c>
      <c r="D245" s="144" t="s">
        <v>29279</v>
      </c>
      <c r="E245" s="1006"/>
      <c r="F245" s="145">
        <f>SUM(F232:F244)</f>
        <v>21</v>
      </c>
      <c r="G245" s="145">
        <f t="shared" si="271"/>
        <v>0</v>
      </c>
      <c r="H245" s="795">
        <f>SUM(H232:H244)*0.9</f>
        <v>1494</v>
      </c>
      <c r="I245" s="485">
        <f t="shared" si="272"/>
        <v>0</v>
      </c>
      <c r="J245" s="487">
        <f t="shared" si="273"/>
        <v>1494</v>
      </c>
      <c r="K245" s="146">
        <f t="shared" si="274"/>
        <v>0</v>
      </c>
      <c r="L245" s="311"/>
      <c r="M245" s="303"/>
      <c r="N245" s="310"/>
      <c r="O245" s="304"/>
      <c r="P245" s="305"/>
      <c r="Q245" s="324"/>
      <c r="R245" s="347"/>
      <c r="S245" s="331"/>
      <c r="T245" s="306"/>
      <c r="U245" s="307"/>
      <c r="V245" s="303"/>
      <c r="W245" s="308"/>
      <c r="X245" s="309"/>
      <c r="Y245" s="331"/>
      <c r="Z245" s="332"/>
      <c r="AA245" s="331">
        <f t="shared" si="266"/>
        <v>0</v>
      </c>
      <c r="AB245" s="310"/>
      <c r="AC245" s="311"/>
      <c r="AD245" s="308">
        <f t="shared" si="267"/>
        <v>0</v>
      </c>
      <c r="AE245" s="676"/>
      <c r="AF245" s="308"/>
      <c r="AG245" s="331"/>
      <c r="AI245" s="68">
        <v>13</v>
      </c>
      <c r="BF245" s="131">
        <f t="shared" si="275"/>
        <v>0</v>
      </c>
      <c r="BG245" s="131">
        <f t="shared" si="276"/>
        <v>0</v>
      </c>
      <c r="BH245" s="131">
        <f t="shared" si="277"/>
        <v>0</v>
      </c>
      <c r="BI245" s="131">
        <f t="shared" si="278"/>
        <v>0</v>
      </c>
      <c r="BJ245" s="131">
        <f t="shared" si="279"/>
        <v>0</v>
      </c>
      <c r="BK245" s="131">
        <f t="shared" si="280"/>
        <v>0</v>
      </c>
      <c r="BL245" s="131">
        <f t="shared" si="281"/>
        <v>0</v>
      </c>
      <c r="BM245" s="147"/>
      <c r="BN245" s="147"/>
      <c r="BO245" s="147"/>
      <c r="BP245" s="147">
        <f>SUM(BP232:BP244)</f>
        <v>5</v>
      </c>
      <c r="BQ245" s="147">
        <f>SUM(BQ232:BQ244)</f>
        <v>5</v>
      </c>
      <c r="BR245" s="147">
        <f>SUM(BR232:BR244)</f>
        <v>11</v>
      </c>
      <c r="BS245" s="147"/>
      <c r="BT245" s="131">
        <f t="shared" si="282"/>
        <v>0</v>
      </c>
      <c r="BU245" s="131">
        <f t="shared" si="283"/>
        <v>0</v>
      </c>
      <c r="BV245" s="131">
        <f t="shared" si="284"/>
        <v>0</v>
      </c>
      <c r="BW245" s="131">
        <f t="shared" si="285"/>
        <v>0</v>
      </c>
      <c r="BX245" s="131">
        <f t="shared" si="286"/>
        <v>0</v>
      </c>
      <c r="BY245" s="131">
        <f t="shared" si="287"/>
        <v>0</v>
      </c>
      <c r="BZ245" s="131">
        <f t="shared" si="288"/>
        <v>0</v>
      </c>
      <c r="CA245" s="131">
        <f t="shared" si="289"/>
        <v>0</v>
      </c>
      <c r="CB245" s="131">
        <f t="shared" si="290"/>
        <v>0</v>
      </c>
      <c r="CC245" s="131">
        <f t="shared" si="291"/>
        <v>0</v>
      </c>
      <c r="CD245" s="131">
        <f t="shared" si="292"/>
        <v>0</v>
      </c>
      <c r="CE245" s="131">
        <f t="shared" si="293"/>
        <v>0</v>
      </c>
      <c r="CF245" s="131">
        <f t="shared" si="294"/>
        <v>0</v>
      </c>
      <c r="CG245" s="131">
        <f t="shared" si="295"/>
        <v>0</v>
      </c>
      <c r="CH245" s="238"/>
      <c r="CI245" s="238"/>
      <c r="CJ245" s="238">
        <f>SUM(CJ232:CJ244)</f>
        <v>4</v>
      </c>
      <c r="CK245" s="238">
        <f>SUM(CK232:CK244)</f>
        <v>1</v>
      </c>
      <c r="CL245" s="238"/>
      <c r="CM245" s="238">
        <f>SUM(CM232:CM244)</f>
        <v>3</v>
      </c>
      <c r="CN245" s="238">
        <f>SUM(CN232:CN244)</f>
        <v>2</v>
      </c>
      <c r="CO245" s="238"/>
      <c r="CP245" s="238">
        <f>SUM(CP232:CP244)</f>
        <v>7</v>
      </c>
      <c r="CQ245" s="238">
        <f>SUM(CQ232:CQ244)</f>
        <v>2</v>
      </c>
      <c r="CR245" s="238"/>
      <c r="CS245" s="238">
        <f>SUM(CS232:CS244)</f>
        <v>2</v>
      </c>
      <c r="CT245" s="238"/>
      <c r="CU245" s="238"/>
      <c r="CW245" s="147">
        <f>SUM(CW232:CW244)</f>
        <v>76</v>
      </c>
      <c r="CX245" s="149">
        <f t="shared" si="296"/>
        <v>0</v>
      </c>
      <c r="CZ245" s="150">
        <f>SUM(CZ232:CZ244)</f>
        <v>26.369999999999997</v>
      </c>
      <c r="DA245" s="151">
        <f t="shared" si="297"/>
        <v>0</v>
      </c>
      <c r="DB245" s="151">
        <f t="shared" si="298"/>
        <v>0</v>
      </c>
    </row>
    <row r="246" spans="1:106" ht="18" customHeight="1">
      <c r="A246" s="158"/>
      <c r="B246" s="158"/>
      <c r="C246" s="180"/>
      <c r="D246" s="92"/>
      <c r="E246" s="1004"/>
      <c r="F246" s="92"/>
      <c r="G246" s="92"/>
      <c r="H246" s="789"/>
      <c r="J246" s="116"/>
      <c r="K246" s="125">
        <f>SUM(K232:K245)</f>
        <v>0</v>
      </c>
      <c r="L246" s="312"/>
      <c r="M246" s="312">
        <f>SUMPRODUCT($F$232:$F$245,M232:M245)</f>
        <v>0</v>
      </c>
      <c r="N246" s="312"/>
      <c r="O246" s="312">
        <f t="shared" ref="O246:U246" si="307">SUMPRODUCT($F$232:$F$245,O232:O245)</f>
        <v>0</v>
      </c>
      <c r="P246" s="312">
        <f t="shared" si="307"/>
        <v>0</v>
      </c>
      <c r="Q246" s="312">
        <f t="shared" si="307"/>
        <v>0</v>
      </c>
      <c r="R246" s="312">
        <f t="shared" si="307"/>
        <v>0</v>
      </c>
      <c r="S246" s="312">
        <f t="shared" si="307"/>
        <v>0</v>
      </c>
      <c r="T246" s="312">
        <f t="shared" si="307"/>
        <v>0</v>
      </c>
      <c r="U246" s="312">
        <f t="shared" si="307"/>
        <v>0</v>
      </c>
      <c r="V246" s="312"/>
      <c r="W246" s="312">
        <f>SUMPRODUCT($F$232:$F$245,W232:W245)</f>
        <v>0</v>
      </c>
      <c r="X246" s="312">
        <f>SUMPRODUCT($F$232:$F$245,X232:X245)</f>
        <v>0</v>
      </c>
      <c r="Y246" s="312"/>
      <c r="Z246" s="312">
        <f>SUMPRODUCT($F$232:$F$245,Z232:Z245)</f>
        <v>0</v>
      </c>
      <c r="AA246" s="312">
        <f t="shared" si="266"/>
        <v>0</v>
      </c>
      <c r="AB246" s="312">
        <f>SUMPRODUCT($F$232:$F$245,AB232:AB245)</f>
        <v>0</v>
      </c>
      <c r="AC246" s="312">
        <f>SUMPRODUCT($F$232:$F$245,AC232:AC245)</f>
        <v>0</v>
      </c>
      <c r="AD246" s="312">
        <f t="shared" si="267"/>
        <v>0</v>
      </c>
      <c r="AE246" s="678"/>
      <c r="AF246" s="312">
        <f>SUMPRODUCT($F$232:$F$245,AF232:AF245)</f>
        <v>0</v>
      </c>
      <c r="AG246" s="312">
        <f>SUMPRODUCT($F$232:$F$245,AG232:AG245)</f>
        <v>0</v>
      </c>
    </row>
    <row r="247" spans="1:106" ht="48.75" customHeight="1">
      <c r="A247" s="140" t="s">
        <v>0</v>
      </c>
      <c r="B247" s="140" t="s">
        <v>28839</v>
      </c>
      <c r="C247" s="140" t="s">
        <v>29280</v>
      </c>
      <c r="D247" s="141" t="s">
        <v>29280</v>
      </c>
      <c r="E247" s="1005"/>
      <c r="F247" s="115"/>
      <c r="G247" s="115"/>
      <c r="H247" s="789"/>
      <c r="J247" s="116"/>
      <c r="K247" s="117"/>
      <c r="L247" s="301"/>
      <c r="M247" s="117"/>
      <c r="N247" s="117"/>
      <c r="O247" s="117"/>
      <c r="P247" s="117"/>
      <c r="Q247" s="301"/>
      <c r="R247" s="117"/>
      <c r="S247" s="117"/>
      <c r="T247" s="117"/>
      <c r="U247" s="117"/>
      <c r="V247" s="117"/>
      <c r="W247" s="117"/>
      <c r="X247" s="117"/>
      <c r="Y247" s="301"/>
      <c r="Z247" s="68"/>
      <c r="AA247" s="301"/>
      <c r="AB247" s="68"/>
      <c r="AC247" s="68"/>
      <c r="AD247" s="68"/>
      <c r="AE247" s="68"/>
      <c r="AF247" s="68"/>
      <c r="AG247" s="301"/>
      <c r="BF247" s="200" t="s">
        <v>28778</v>
      </c>
      <c r="BG247" s="200" t="s">
        <v>28779</v>
      </c>
      <c r="BH247" s="200" t="s">
        <v>28780</v>
      </c>
      <c r="BI247" s="200" t="s">
        <v>28781</v>
      </c>
      <c r="BJ247" s="200" t="s">
        <v>28782</v>
      </c>
      <c r="BK247" s="200" t="s">
        <v>28783</v>
      </c>
      <c r="BL247" s="200" t="s">
        <v>28784</v>
      </c>
      <c r="BM247" s="159" t="s">
        <v>28778</v>
      </c>
      <c r="BN247" s="159" t="s">
        <v>28779</v>
      </c>
      <c r="BO247" s="159" t="s">
        <v>28780</v>
      </c>
      <c r="BP247" s="159" t="s">
        <v>28781</v>
      </c>
      <c r="BQ247" s="159" t="s">
        <v>28782</v>
      </c>
      <c r="BR247" s="159" t="s">
        <v>28783</v>
      </c>
      <c r="BS247" s="159" t="s">
        <v>28784</v>
      </c>
      <c r="BT247" s="200" t="s">
        <v>28787</v>
      </c>
      <c r="BU247" s="200" t="s">
        <v>28788</v>
      </c>
      <c r="BV247" s="200" t="s">
        <v>28789</v>
      </c>
      <c r="BW247" s="200" t="s">
        <v>28790</v>
      </c>
      <c r="BX247" s="200" t="s">
        <v>28791</v>
      </c>
      <c r="BY247" s="200" t="s">
        <v>28792</v>
      </c>
      <c r="BZ247" s="200" t="s">
        <v>28793</v>
      </c>
      <c r="CA247" s="200" t="s">
        <v>28794</v>
      </c>
      <c r="CB247" s="200" t="s">
        <v>28795</v>
      </c>
      <c r="CC247" s="200" t="s">
        <v>28796</v>
      </c>
      <c r="CD247" s="200" t="s">
        <v>28797</v>
      </c>
      <c r="CE247" s="200" t="s">
        <v>28798</v>
      </c>
      <c r="CF247" s="200" t="s">
        <v>28799</v>
      </c>
      <c r="CG247" s="200" t="s">
        <v>28800</v>
      </c>
      <c r="CH247" s="159" t="s">
        <v>28787</v>
      </c>
      <c r="CI247" s="159" t="s">
        <v>28788</v>
      </c>
      <c r="CJ247" s="159" t="s">
        <v>28789</v>
      </c>
      <c r="CK247" s="159" t="s">
        <v>28790</v>
      </c>
      <c r="CL247" s="159" t="s">
        <v>28791</v>
      </c>
      <c r="CM247" s="159" t="s">
        <v>28792</v>
      </c>
      <c r="CN247" s="159" t="s">
        <v>28793</v>
      </c>
      <c r="CO247" s="159" t="s">
        <v>28794</v>
      </c>
      <c r="CP247" s="159" t="s">
        <v>28795</v>
      </c>
      <c r="CQ247" s="159" t="s">
        <v>28796</v>
      </c>
      <c r="CR247" s="159" t="s">
        <v>28797</v>
      </c>
      <c r="CS247" s="159" t="s">
        <v>28866</v>
      </c>
      <c r="CT247" s="159" t="s">
        <v>28799</v>
      </c>
      <c r="CU247" s="159" t="s">
        <v>28800</v>
      </c>
      <c r="CW247" s="122" t="s">
        <v>28867</v>
      </c>
      <c r="CX247" s="122" t="s">
        <v>28868</v>
      </c>
      <c r="CY247" s="93"/>
      <c r="CZ247" s="122" t="s">
        <v>28869</v>
      </c>
      <c r="DA247" s="122" t="s">
        <v>28870</v>
      </c>
      <c r="DB247" s="122" t="s">
        <v>28871</v>
      </c>
    </row>
    <row r="248" spans="1:106" ht="18" customHeight="1">
      <c r="A248" s="142" t="s">
        <v>29281</v>
      </c>
      <c r="B248" s="142" t="s">
        <v>28098</v>
      </c>
      <c r="C248" s="123" t="s">
        <v>29280</v>
      </c>
      <c r="D248" s="153" t="s">
        <v>29282</v>
      </c>
      <c r="E248" s="1002" t="s">
        <v>28763</v>
      </c>
      <c r="F248" s="124">
        <v>5</v>
      </c>
      <c r="G248" s="124">
        <f t="shared" ref="G248:G253" si="308">SUM(M248:AD248)</f>
        <v>0</v>
      </c>
      <c r="H248" s="791">
        <v>140</v>
      </c>
      <c r="I248" s="481">
        <f t="shared" ref="I248:I253" si="309">$G$4</f>
        <v>0</v>
      </c>
      <c r="J248" s="125">
        <f t="shared" ref="J248:J253" si="310">H248*((1-I248))</f>
        <v>140</v>
      </c>
      <c r="K248" s="126">
        <f t="shared" ref="K248:K253" si="311">G248*J248</f>
        <v>0</v>
      </c>
      <c r="L248" s="282"/>
      <c r="M248" s="387"/>
      <c r="N248" s="272"/>
      <c r="O248" s="273"/>
      <c r="P248" s="274"/>
      <c r="Q248" s="275"/>
      <c r="R248" s="276"/>
      <c r="S248" s="277"/>
      <c r="T248" s="370"/>
      <c r="U248" s="278"/>
      <c r="V248" s="279"/>
      <c r="W248" s="280"/>
      <c r="X248" s="281"/>
      <c r="Y248" s="277"/>
      <c r="Z248" s="369"/>
      <c r="AA248" s="277">
        <f t="shared" si="266"/>
        <v>0</v>
      </c>
      <c r="AB248" s="272"/>
      <c r="AC248" s="282"/>
      <c r="AD248" s="280">
        <f t="shared" si="267"/>
        <v>0</v>
      </c>
      <c r="AE248" s="676"/>
      <c r="AF248" s="280"/>
      <c r="AG248" s="277"/>
      <c r="BF248" s="131">
        <f t="shared" ref="BF248:BL253" si="312">BM248*$G248</f>
        <v>0</v>
      </c>
      <c r="BG248" s="131">
        <f t="shared" si="312"/>
        <v>0</v>
      </c>
      <c r="BH248" s="131">
        <f t="shared" si="312"/>
        <v>0</v>
      </c>
      <c r="BI248" s="131">
        <f t="shared" si="312"/>
        <v>0</v>
      </c>
      <c r="BJ248" s="131">
        <f t="shared" si="312"/>
        <v>0</v>
      </c>
      <c r="BK248" s="131">
        <f t="shared" si="312"/>
        <v>0</v>
      </c>
      <c r="BL248" s="131">
        <f t="shared" si="312"/>
        <v>0</v>
      </c>
      <c r="BM248" s="132"/>
      <c r="BN248" s="132"/>
      <c r="BO248" s="132"/>
      <c r="BP248" s="132">
        <v>5</v>
      </c>
      <c r="BQ248" s="132"/>
      <c r="BR248" s="132"/>
      <c r="BS248" s="132"/>
      <c r="BT248" s="131">
        <f t="shared" ref="BT248:CG253" si="313">CH248*$G248</f>
        <v>0</v>
      </c>
      <c r="BU248" s="131">
        <f t="shared" si="313"/>
        <v>0</v>
      </c>
      <c r="BV248" s="131">
        <f t="shared" si="313"/>
        <v>0</v>
      </c>
      <c r="BW248" s="131">
        <f t="shared" si="313"/>
        <v>0</v>
      </c>
      <c r="BX248" s="131">
        <f t="shared" si="313"/>
        <v>0</v>
      </c>
      <c r="BY248" s="131">
        <f t="shared" si="313"/>
        <v>0</v>
      </c>
      <c r="BZ248" s="131">
        <f t="shared" si="313"/>
        <v>0</v>
      </c>
      <c r="CA248" s="131">
        <f t="shared" si="313"/>
        <v>0</v>
      </c>
      <c r="CB248" s="131">
        <f t="shared" si="313"/>
        <v>0</v>
      </c>
      <c r="CC248" s="131">
        <f t="shared" si="313"/>
        <v>0</v>
      </c>
      <c r="CD248" s="131">
        <f t="shared" si="313"/>
        <v>0</v>
      </c>
      <c r="CE248" s="131">
        <f t="shared" si="313"/>
        <v>0</v>
      </c>
      <c r="CF248" s="131">
        <f t="shared" si="313"/>
        <v>0</v>
      </c>
      <c r="CG248" s="131">
        <f t="shared" si="313"/>
        <v>0</v>
      </c>
      <c r="CH248" s="132"/>
      <c r="CI248" s="132"/>
      <c r="CJ248" s="132"/>
      <c r="CK248" s="132"/>
      <c r="CL248" s="132"/>
      <c r="CM248" s="132"/>
      <c r="CN248" s="132"/>
      <c r="CO248" s="132"/>
      <c r="CP248" s="132"/>
      <c r="CQ248" s="132"/>
      <c r="CR248" s="133"/>
      <c r="CS248" s="132"/>
      <c r="CT248" s="132"/>
      <c r="CU248" s="132"/>
      <c r="CW248" s="131">
        <v>20</v>
      </c>
      <c r="CX248" s="134">
        <f t="shared" ref="CX248:CX253" si="314">$G248*CW248</f>
        <v>0</v>
      </c>
      <c r="CZ248" s="136">
        <v>1.2769999999999999</v>
      </c>
      <c r="DA248" s="131">
        <f t="shared" ref="DA248:DA253" si="315">G248</f>
        <v>0</v>
      </c>
      <c r="DB248" s="131">
        <f t="shared" ref="DB248:DB253" si="316">CZ248*DA248</f>
        <v>0</v>
      </c>
    </row>
    <row r="249" spans="1:106" ht="18" customHeight="1">
      <c r="A249" s="142" t="s">
        <v>29283</v>
      </c>
      <c r="B249" s="142" t="s">
        <v>28099</v>
      </c>
      <c r="C249" s="123" t="s">
        <v>29280</v>
      </c>
      <c r="D249" s="153" t="s">
        <v>28781</v>
      </c>
      <c r="E249" s="1002" t="s">
        <v>28770</v>
      </c>
      <c r="F249" s="124">
        <v>5</v>
      </c>
      <c r="G249" s="124">
        <f t="shared" si="308"/>
        <v>0</v>
      </c>
      <c r="H249" s="791">
        <v>155</v>
      </c>
      <c r="I249" s="481">
        <f t="shared" si="309"/>
        <v>0</v>
      </c>
      <c r="J249" s="125">
        <f t="shared" si="310"/>
        <v>155</v>
      </c>
      <c r="K249" s="126">
        <f t="shared" si="311"/>
        <v>0</v>
      </c>
      <c r="L249" s="282"/>
      <c r="M249" s="387"/>
      <c r="N249" s="272"/>
      <c r="O249" s="273"/>
      <c r="P249" s="274"/>
      <c r="Q249" s="275"/>
      <c r="R249" s="276"/>
      <c r="S249" s="277"/>
      <c r="T249" s="370"/>
      <c r="U249" s="278"/>
      <c r="V249" s="279"/>
      <c r="W249" s="280"/>
      <c r="X249" s="281"/>
      <c r="Y249" s="277"/>
      <c r="Z249" s="369"/>
      <c r="AA249" s="277">
        <f t="shared" si="266"/>
        <v>0</v>
      </c>
      <c r="AB249" s="272"/>
      <c r="AC249" s="282"/>
      <c r="AD249" s="280">
        <f t="shared" si="267"/>
        <v>0</v>
      </c>
      <c r="AE249" s="676"/>
      <c r="AF249" s="280"/>
      <c r="AG249" s="277"/>
      <c r="BF249" s="131">
        <f t="shared" si="312"/>
        <v>0</v>
      </c>
      <c r="BG249" s="131">
        <f t="shared" si="312"/>
        <v>0</v>
      </c>
      <c r="BH249" s="131">
        <f t="shared" si="312"/>
        <v>0</v>
      </c>
      <c r="BI249" s="131">
        <f t="shared" si="312"/>
        <v>0</v>
      </c>
      <c r="BJ249" s="131">
        <f t="shared" si="312"/>
        <v>0</v>
      </c>
      <c r="BK249" s="131">
        <f t="shared" si="312"/>
        <v>0</v>
      </c>
      <c r="BL249" s="131">
        <f t="shared" si="312"/>
        <v>0</v>
      </c>
      <c r="BM249" s="132"/>
      <c r="BN249" s="132"/>
      <c r="BO249" s="132"/>
      <c r="BP249" s="132">
        <v>5</v>
      </c>
      <c r="BQ249" s="132"/>
      <c r="BR249" s="132"/>
      <c r="BS249" s="132"/>
      <c r="BT249" s="131">
        <f t="shared" si="313"/>
        <v>0</v>
      </c>
      <c r="BU249" s="131">
        <f t="shared" si="313"/>
        <v>0</v>
      </c>
      <c r="BV249" s="131">
        <f t="shared" si="313"/>
        <v>0</v>
      </c>
      <c r="BW249" s="131">
        <f t="shared" si="313"/>
        <v>0</v>
      </c>
      <c r="BX249" s="131">
        <f t="shared" si="313"/>
        <v>0</v>
      </c>
      <c r="BY249" s="131">
        <f t="shared" si="313"/>
        <v>0</v>
      </c>
      <c r="BZ249" s="131">
        <f t="shared" si="313"/>
        <v>0</v>
      </c>
      <c r="CA249" s="131">
        <f t="shared" si="313"/>
        <v>0</v>
      </c>
      <c r="CB249" s="131">
        <f t="shared" si="313"/>
        <v>0</v>
      </c>
      <c r="CC249" s="131">
        <f t="shared" si="313"/>
        <v>0</v>
      </c>
      <c r="CD249" s="131">
        <f t="shared" si="313"/>
        <v>0</v>
      </c>
      <c r="CE249" s="131">
        <f t="shared" si="313"/>
        <v>0</v>
      </c>
      <c r="CF249" s="131">
        <f t="shared" si="313"/>
        <v>0</v>
      </c>
      <c r="CG249" s="131">
        <f t="shared" si="313"/>
        <v>0</v>
      </c>
      <c r="CH249" s="132"/>
      <c r="CI249" s="132"/>
      <c r="CJ249" s="132"/>
      <c r="CK249" s="132"/>
      <c r="CL249" s="132"/>
      <c r="CM249" s="132"/>
      <c r="CN249" s="132"/>
      <c r="CO249" s="132"/>
      <c r="CP249" s="132"/>
      <c r="CQ249" s="132"/>
      <c r="CR249" s="133"/>
      <c r="CS249" s="132"/>
      <c r="CT249" s="132"/>
      <c r="CU249" s="132"/>
      <c r="CW249" s="131">
        <v>10</v>
      </c>
      <c r="CX249" s="134">
        <f t="shared" si="314"/>
        <v>0</v>
      </c>
      <c r="CZ249" s="136">
        <v>1.47</v>
      </c>
      <c r="DA249" s="131">
        <f t="shared" si="315"/>
        <v>0</v>
      </c>
      <c r="DB249" s="131">
        <f t="shared" si="316"/>
        <v>0</v>
      </c>
    </row>
    <row r="250" spans="1:106" ht="18" customHeight="1">
      <c r="A250" s="142" t="s">
        <v>29284</v>
      </c>
      <c r="B250" s="142" t="s">
        <v>28100</v>
      </c>
      <c r="C250" s="123" t="s">
        <v>29280</v>
      </c>
      <c r="D250" s="153" t="s">
        <v>29285</v>
      </c>
      <c r="E250" s="1002" t="s">
        <v>28770</v>
      </c>
      <c r="F250" s="124">
        <v>1</v>
      </c>
      <c r="G250" s="124">
        <f t="shared" si="308"/>
        <v>0</v>
      </c>
      <c r="H250" s="791">
        <v>125</v>
      </c>
      <c r="I250" s="481">
        <f t="shared" si="309"/>
        <v>0</v>
      </c>
      <c r="J250" s="125">
        <f t="shared" si="310"/>
        <v>125</v>
      </c>
      <c r="K250" s="126">
        <f t="shared" si="311"/>
        <v>0</v>
      </c>
      <c r="L250" s="282"/>
      <c r="M250" s="387"/>
      <c r="N250" s="272"/>
      <c r="O250" s="273"/>
      <c r="P250" s="274"/>
      <c r="Q250" s="275"/>
      <c r="R250" s="276"/>
      <c r="S250" s="277"/>
      <c r="T250" s="370"/>
      <c r="U250" s="278"/>
      <c r="V250" s="279"/>
      <c r="W250" s="280"/>
      <c r="X250" s="281"/>
      <c r="Y250" s="277"/>
      <c r="Z250" s="369"/>
      <c r="AA250" s="277">
        <f t="shared" si="266"/>
        <v>0</v>
      </c>
      <c r="AB250" s="272"/>
      <c r="AC250" s="282"/>
      <c r="AD250" s="280">
        <f t="shared" si="267"/>
        <v>0</v>
      </c>
      <c r="AE250" s="676"/>
      <c r="AF250" s="280"/>
      <c r="AG250" s="277"/>
      <c r="BF250" s="131">
        <f t="shared" si="312"/>
        <v>0</v>
      </c>
      <c r="BG250" s="131">
        <f t="shared" si="312"/>
        <v>0</v>
      </c>
      <c r="BH250" s="131">
        <f t="shared" si="312"/>
        <v>0</v>
      </c>
      <c r="BI250" s="131">
        <f t="shared" si="312"/>
        <v>0</v>
      </c>
      <c r="BJ250" s="131">
        <f t="shared" si="312"/>
        <v>0</v>
      </c>
      <c r="BK250" s="131">
        <f t="shared" si="312"/>
        <v>0</v>
      </c>
      <c r="BL250" s="131">
        <f t="shared" si="312"/>
        <v>0</v>
      </c>
      <c r="BM250" s="132"/>
      <c r="BN250" s="132"/>
      <c r="BO250" s="132"/>
      <c r="BP250" s="132"/>
      <c r="BQ250" s="132"/>
      <c r="BR250" s="132"/>
      <c r="BS250" s="132">
        <v>1</v>
      </c>
      <c r="BT250" s="131">
        <f t="shared" si="313"/>
        <v>0</v>
      </c>
      <c r="BU250" s="131">
        <f t="shared" si="313"/>
        <v>0</v>
      </c>
      <c r="BV250" s="131">
        <f t="shared" si="313"/>
        <v>0</v>
      </c>
      <c r="BW250" s="131">
        <f t="shared" si="313"/>
        <v>0</v>
      </c>
      <c r="BX250" s="131">
        <f t="shared" si="313"/>
        <v>0</v>
      </c>
      <c r="BY250" s="131">
        <f t="shared" si="313"/>
        <v>0</v>
      </c>
      <c r="BZ250" s="131">
        <f t="shared" si="313"/>
        <v>0</v>
      </c>
      <c r="CA250" s="131">
        <f t="shared" si="313"/>
        <v>0</v>
      </c>
      <c r="CB250" s="131">
        <f t="shared" si="313"/>
        <v>0</v>
      </c>
      <c r="CC250" s="131">
        <f t="shared" si="313"/>
        <v>0</v>
      </c>
      <c r="CD250" s="131">
        <f t="shared" si="313"/>
        <v>0</v>
      </c>
      <c r="CE250" s="131">
        <f t="shared" si="313"/>
        <v>0</v>
      </c>
      <c r="CF250" s="131">
        <f t="shared" si="313"/>
        <v>0</v>
      </c>
      <c r="CG250" s="131">
        <f t="shared" si="313"/>
        <v>0</v>
      </c>
      <c r="CH250" s="132"/>
      <c r="CI250" s="132"/>
      <c r="CJ250" s="132"/>
      <c r="CK250" s="132"/>
      <c r="CL250" s="132"/>
      <c r="CM250" s="132">
        <v>1</v>
      </c>
      <c r="CN250" s="132"/>
      <c r="CO250" s="132"/>
      <c r="CP250" s="132"/>
      <c r="CQ250" s="132"/>
      <c r="CR250" s="133"/>
      <c r="CS250" s="132"/>
      <c r="CT250" s="132"/>
      <c r="CU250" s="132"/>
      <c r="CW250" s="131"/>
      <c r="CX250" s="134">
        <f t="shared" si="314"/>
        <v>0</v>
      </c>
      <c r="CZ250" s="136">
        <v>1.7569999999999999</v>
      </c>
      <c r="DA250" s="131">
        <f t="shared" si="315"/>
        <v>0</v>
      </c>
      <c r="DB250" s="131">
        <f t="shared" si="316"/>
        <v>0</v>
      </c>
    </row>
    <row r="251" spans="1:106" ht="18" customHeight="1">
      <c r="A251" s="142" t="s">
        <v>29286</v>
      </c>
      <c r="B251" s="142" t="s">
        <v>28101</v>
      </c>
      <c r="C251" s="123" t="s">
        <v>29280</v>
      </c>
      <c r="D251" s="153" t="s">
        <v>29287</v>
      </c>
      <c r="E251" s="1002" t="s">
        <v>28770</v>
      </c>
      <c r="F251" s="124">
        <v>1</v>
      </c>
      <c r="G251" s="124">
        <f t="shared" si="308"/>
        <v>0</v>
      </c>
      <c r="H251" s="791">
        <v>125</v>
      </c>
      <c r="I251" s="481">
        <f t="shared" si="309"/>
        <v>0</v>
      </c>
      <c r="J251" s="125">
        <f t="shared" si="310"/>
        <v>125</v>
      </c>
      <c r="K251" s="126">
        <f t="shared" si="311"/>
        <v>0</v>
      </c>
      <c r="L251" s="282"/>
      <c r="M251" s="387"/>
      <c r="N251" s="272"/>
      <c r="O251" s="273"/>
      <c r="P251" s="274"/>
      <c r="Q251" s="275"/>
      <c r="R251" s="276"/>
      <c r="S251" s="277"/>
      <c r="T251" s="370"/>
      <c r="U251" s="278"/>
      <c r="V251" s="279"/>
      <c r="W251" s="280"/>
      <c r="X251" s="281"/>
      <c r="Y251" s="277"/>
      <c r="Z251" s="369"/>
      <c r="AA251" s="277">
        <f t="shared" si="266"/>
        <v>0</v>
      </c>
      <c r="AB251" s="272"/>
      <c r="AC251" s="282"/>
      <c r="AD251" s="280">
        <f t="shared" si="267"/>
        <v>0</v>
      </c>
      <c r="AE251" s="676"/>
      <c r="AF251" s="280"/>
      <c r="AG251" s="277"/>
      <c r="BF251" s="131">
        <f t="shared" si="312"/>
        <v>0</v>
      </c>
      <c r="BG251" s="131">
        <f t="shared" si="312"/>
        <v>0</v>
      </c>
      <c r="BH251" s="131">
        <f t="shared" si="312"/>
        <v>0</v>
      </c>
      <c r="BI251" s="131">
        <f t="shared" si="312"/>
        <v>0</v>
      </c>
      <c r="BJ251" s="131">
        <f t="shared" si="312"/>
        <v>0</v>
      </c>
      <c r="BK251" s="131">
        <f t="shared" si="312"/>
        <v>0</v>
      </c>
      <c r="BL251" s="131">
        <f t="shared" si="312"/>
        <v>0</v>
      </c>
      <c r="BM251" s="132"/>
      <c r="BN251" s="132"/>
      <c r="BO251" s="132"/>
      <c r="BP251" s="132"/>
      <c r="BQ251" s="132"/>
      <c r="BR251" s="132"/>
      <c r="BS251" s="132">
        <v>1</v>
      </c>
      <c r="BT251" s="131">
        <f t="shared" si="313"/>
        <v>0</v>
      </c>
      <c r="BU251" s="131">
        <f t="shared" si="313"/>
        <v>0</v>
      </c>
      <c r="BV251" s="131">
        <f t="shared" si="313"/>
        <v>0</v>
      </c>
      <c r="BW251" s="131">
        <f t="shared" si="313"/>
        <v>0</v>
      </c>
      <c r="BX251" s="131">
        <f t="shared" si="313"/>
        <v>0</v>
      </c>
      <c r="BY251" s="131">
        <f t="shared" si="313"/>
        <v>0</v>
      </c>
      <c r="BZ251" s="131">
        <f t="shared" si="313"/>
        <v>0</v>
      </c>
      <c r="CA251" s="131">
        <f t="shared" si="313"/>
        <v>0</v>
      </c>
      <c r="CB251" s="131">
        <f t="shared" si="313"/>
        <v>0</v>
      </c>
      <c r="CC251" s="131">
        <f t="shared" si="313"/>
        <v>0</v>
      </c>
      <c r="CD251" s="131">
        <f t="shared" si="313"/>
        <v>0</v>
      </c>
      <c r="CE251" s="131">
        <f t="shared" si="313"/>
        <v>0</v>
      </c>
      <c r="CF251" s="131">
        <f t="shared" si="313"/>
        <v>0</v>
      </c>
      <c r="CG251" s="131">
        <f t="shared" si="313"/>
        <v>0</v>
      </c>
      <c r="CH251" s="132"/>
      <c r="CI251" s="132"/>
      <c r="CJ251" s="132"/>
      <c r="CK251" s="132"/>
      <c r="CL251" s="132"/>
      <c r="CM251" s="132"/>
      <c r="CN251" s="132">
        <v>1</v>
      </c>
      <c r="CO251" s="132"/>
      <c r="CP251" s="132"/>
      <c r="CQ251" s="132"/>
      <c r="CR251" s="133"/>
      <c r="CS251" s="132"/>
      <c r="CT251" s="132"/>
      <c r="CU251" s="132"/>
      <c r="CW251" s="131"/>
      <c r="CX251" s="134">
        <f t="shared" si="314"/>
        <v>0</v>
      </c>
      <c r="CZ251" s="136">
        <v>2.0760000000000001</v>
      </c>
      <c r="DA251" s="131">
        <f t="shared" si="315"/>
        <v>0</v>
      </c>
      <c r="DB251" s="131">
        <f t="shared" si="316"/>
        <v>0</v>
      </c>
    </row>
    <row r="252" spans="1:106" ht="18" customHeight="1">
      <c r="A252" s="142" t="s">
        <v>29288</v>
      </c>
      <c r="B252" s="142" t="s">
        <v>28102</v>
      </c>
      <c r="C252" s="123" t="s">
        <v>29280</v>
      </c>
      <c r="D252" s="153" t="s">
        <v>29289</v>
      </c>
      <c r="E252" s="1002" t="s">
        <v>28768</v>
      </c>
      <c r="F252" s="124">
        <v>10</v>
      </c>
      <c r="G252" s="124">
        <f t="shared" si="308"/>
        <v>0</v>
      </c>
      <c r="H252" s="791">
        <v>70</v>
      </c>
      <c r="I252" s="481">
        <f t="shared" si="309"/>
        <v>0</v>
      </c>
      <c r="J252" s="125">
        <f t="shared" si="310"/>
        <v>70</v>
      </c>
      <c r="K252" s="126">
        <f t="shared" si="311"/>
        <v>0</v>
      </c>
      <c r="L252" s="282"/>
      <c r="M252" s="387"/>
      <c r="N252" s="272"/>
      <c r="O252" s="273"/>
      <c r="P252" s="274"/>
      <c r="Q252" s="275"/>
      <c r="R252" s="276"/>
      <c r="S252" s="277"/>
      <c r="T252" s="370"/>
      <c r="U252" s="278"/>
      <c r="V252" s="279"/>
      <c r="W252" s="280"/>
      <c r="X252" s="281"/>
      <c r="Y252" s="277"/>
      <c r="Z252" s="369"/>
      <c r="AA252" s="277">
        <f t="shared" si="266"/>
        <v>0</v>
      </c>
      <c r="AB252" s="272"/>
      <c r="AC252" s="282"/>
      <c r="AD252" s="280">
        <f t="shared" si="267"/>
        <v>0</v>
      </c>
      <c r="AE252" s="676"/>
      <c r="AF252" s="280"/>
      <c r="AG252" s="277"/>
      <c r="BF252" s="131">
        <f t="shared" si="312"/>
        <v>0</v>
      </c>
      <c r="BG252" s="131">
        <f t="shared" si="312"/>
        <v>0</v>
      </c>
      <c r="BH252" s="131">
        <f t="shared" si="312"/>
        <v>0</v>
      </c>
      <c r="BI252" s="131">
        <f t="shared" si="312"/>
        <v>0</v>
      </c>
      <c r="BJ252" s="131">
        <f t="shared" si="312"/>
        <v>0</v>
      </c>
      <c r="BK252" s="131">
        <f t="shared" si="312"/>
        <v>0</v>
      </c>
      <c r="BL252" s="131">
        <f t="shared" si="312"/>
        <v>0</v>
      </c>
      <c r="BM252" s="132"/>
      <c r="BN252" s="132">
        <v>10</v>
      </c>
      <c r="BO252" s="132"/>
      <c r="BP252" s="132"/>
      <c r="BQ252" s="132"/>
      <c r="BR252" s="132"/>
      <c r="BS252" s="132"/>
      <c r="BT252" s="131">
        <f t="shared" si="313"/>
        <v>0</v>
      </c>
      <c r="BU252" s="131">
        <f t="shared" si="313"/>
        <v>0</v>
      </c>
      <c r="BV252" s="131">
        <f t="shared" si="313"/>
        <v>0</v>
      </c>
      <c r="BW252" s="131">
        <f t="shared" si="313"/>
        <v>0</v>
      </c>
      <c r="BX252" s="131">
        <f t="shared" si="313"/>
        <v>0</v>
      </c>
      <c r="BY252" s="131">
        <f t="shared" si="313"/>
        <v>0</v>
      </c>
      <c r="BZ252" s="131">
        <f t="shared" si="313"/>
        <v>0</v>
      </c>
      <c r="CA252" s="131">
        <f t="shared" si="313"/>
        <v>0</v>
      </c>
      <c r="CB252" s="131">
        <f t="shared" si="313"/>
        <v>0</v>
      </c>
      <c r="CC252" s="131">
        <f t="shared" si="313"/>
        <v>0</v>
      </c>
      <c r="CD252" s="131">
        <f t="shared" si="313"/>
        <v>0</v>
      </c>
      <c r="CE252" s="131">
        <f t="shared" si="313"/>
        <v>0</v>
      </c>
      <c r="CF252" s="131">
        <f t="shared" si="313"/>
        <v>0</v>
      </c>
      <c r="CG252" s="131">
        <f t="shared" si="313"/>
        <v>0</v>
      </c>
      <c r="CH252" s="132"/>
      <c r="CI252" s="132"/>
      <c r="CJ252" s="132"/>
      <c r="CK252" s="132"/>
      <c r="CL252" s="132"/>
      <c r="CM252" s="132"/>
      <c r="CN252" s="132"/>
      <c r="CO252" s="132"/>
      <c r="CP252" s="132"/>
      <c r="CQ252" s="132"/>
      <c r="CR252" s="133"/>
      <c r="CS252" s="132"/>
      <c r="CT252" s="132"/>
      <c r="CU252" s="132"/>
      <c r="CW252" s="131">
        <v>20</v>
      </c>
      <c r="CX252" s="134">
        <f t="shared" si="314"/>
        <v>0</v>
      </c>
      <c r="CZ252" s="136">
        <v>0.50900000000000001</v>
      </c>
      <c r="DA252" s="131">
        <f t="shared" si="315"/>
        <v>0</v>
      </c>
      <c r="DB252" s="131">
        <f t="shared" si="316"/>
        <v>0</v>
      </c>
    </row>
    <row r="253" spans="1:106" ht="18" customHeight="1">
      <c r="A253" s="142" t="s">
        <v>29290</v>
      </c>
      <c r="B253" s="142" t="s">
        <v>28103</v>
      </c>
      <c r="C253" s="123" t="s">
        <v>29280</v>
      </c>
      <c r="D253" s="153" t="s">
        <v>29291</v>
      </c>
      <c r="E253" s="1002" t="s">
        <v>28770</v>
      </c>
      <c r="F253" s="124">
        <v>5</v>
      </c>
      <c r="G253" s="124">
        <f t="shared" si="308"/>
        <v>0</v>
      </c>
      <c r="H253" s="791">
        <v>275</v>
      </c>
      <c r="I253" s="481">
        <f t="shared" si="309"/>
        <v>0</v>
      </c>
      <c r="J253" s="125">
        <f t="shared" si="310"/>
        <v>275</v>
      </c>
      <c r="K253" s="126">
        <f t="shared" si="311"/>
        <v>0</v>
      </c>
      <c r="L253" s="282"/>
      <c r="M253" s="387"/>
      <c r="N253" s="272"/>
      <c r="O253" s="273"/>
      <c r="P253" s="274"/>
      <c r="Q253" s="275"/>
      <c r="R253" s="276"/>
      <c r="S253" s="277"/>
      <c r="T253" s="370"/>
      <c r="U253" s="278"/>
      <c r="V253" s="279"/>
      <c r="W253" s="280"/>
      <c r="X253" s="281"/>
      <c r="Y253" s="277"/>
      <c r="Z253" s="369"/>
      <c r="AA253" s="277">
        <f t="shared" si="266"/>
        <v>0</v>
      </c>
      <c r="AB253" s="272"/>
      <c r="AC253" s="282"/>
      <c r="AD253" s="280">
        <f t="shared" si="267"/>
        <v>0</v>
      </c>
      <c r="AE253" s="676"/>
      <c r="AF253" s="280"/>
      <c r="AG253" s="277"/>
      <c r="BF253" s="131">
        <f t="shared" si="312"/>
        <v>0</v>
      </c>
      <c r="BG253" s="131">
        <f t="shared" si="312"/>
        <v>0</v>
      </c>
      <c r="BH253" s="131">
        <f t="shared" si="312"/>
        <v>0</v>
      </c>
      <c r="BI253" s="131">
        <f t="shared" si="312"/>
        <v>0</v>
      </c>
      <c r="BJ253" s="131">
        <f t="shared" si="312"/>
        <v>0</v>
      </c>
      <c r="BK253" s="131">
        <f t="shared" si="312"/>
        <v>0</v>
      </c>
      <c r="BL253" s="131">
        <f t="shared" si="312"/>
        <v>0</v>
      </c>
      <c r="BM253" s="132"/>
      <c r="BN253" s="132"/>
      <c r="BO253" s="132"/>
      <c r="BP253" s="132"/>
      <c r="BQ253" s="132">
        <v>5</v>
      </c>
      <c r="BR253" s="132"/>
      <c r="BS253" s="132"/>
      <c r="BT253" s="131">
        <f t="shared" si="313"/>
        <v>0</v>
      </c>
      <c r="BU253" s="131">
        <f t="shared" si="313"/>
        <v>0</v>
      </c>
      <c r="BV253" s="131">
        <f t="shared" si="313"/>
        <v>0</v>
      </c>
      <c r="BW253" s="131">
        <f t="shared" si="313"/>
        <v>0</v>
      </c>
      <c r="BX253" s="131">
        <f t="shared" si="313"/>
        <v>0</v>
      </c>
      <c r="BY253" s="131">
        <f t="shared" si="313"/>
        <v>0</v>
      </c>
      <c r="BZ253" s="131">
        <f t="shared" si="313"/>
        <v>0</v>
      </c>
      <c r="CA253" s="131">
        <f t="shared" si="313"/>
        <v>0</v>
      </c>
      <c r="CB253" s="131">
        <f t="shared" si="313"/>
        <v>0</v>
      </c>
      <c r="CC253" s="131">
        <f t="shared" si="313"/>
        <v>0</v>
      </c>
      <c r="CD253" s="131">
        <f t="shared" si="313"/>
        <v>0</v>
      </c>
      <c r="CE253" s="131">
        <f t="shared" si="313"/>
        <v>0</v>
      </c>
      <c r="CF253" s="131">
        <f t="shared" si="313"/>
        <v>0</v>
      </c>
      <c r="CG253" s="131">
        <f t="shared" si="313"/>
        <v>0</v>
      </c>
      <c r="CH253" s="157"/>
      <c r="CI253" s="157"/>
      <c r="CJ253" s="157"/>
      <c r="CK253" s="157"/>
      <c r="CL253" s="157"/>
      <c r="CM253" s="157"/>
      <c r="CN253" s="157"/>
      <c r="CO253" s="157"/>
      <c r="CP253" s="157"/>
      <c r="CQ253" s="157"/>
      <c r="CR253" s="182"/>
      <c r="CS253" s="157"/>
      <c r="CT253" s="157"/>
      <c r="CU253" s="157"/>
      <c r="CW253" s="131"/>
      <c r="CX253" s="134">
        <f t="shared" si="314"/>
        <v>0</v>
      </c>
      <c r="CZ253" s="136">
        <v>3.9950000000000001</v>
      </c>
      <c r="DA253" s="131">
        <f t="shared" si="315"/>
        <v>0</v>
      </c>
      <c r="DB253" s="131">
        <f t="shared" si="316"/>
        <v>0</v>
      </c>
    </row>
    <row r="254" spans="1:106" ht="18" customHeight="1">
      <c r="A254" s="158"/>
      <c r="B254" s="158"/>
      <c r="C254" s="180"/>
      <c r="D254" s="92"/>
      <c r="E254" s="1004"/>
      <c r="F254" s="92"/>
      <c r="G254" s="92"/>
      <c r="H254" s="789"/>
      <c r="J254" s="116"/>
      <c r="K254" s="125">
        <f>SUM(K248:K253)</f>
        <v>0</v>
      </c>
      <c r="L254" s="312"/>
      <c r="M254" s="312">
        <f>SUMPRODUCT($F$248:$F$253,M248:M253)</f>
        <v>0</v>
      </c>
      <c r="N254" s="312"/>
      <c r="O254" s="312">
        <f t="shared" ref="O254:AC254" si="317">SUMPRODUCT($F$248:$F$253,O248:O253)</f>
        <v>0</v>
      </c>
      <c r="P254" s="312">
        <f t="shared" si="317"/>
        <v>0</v>
      </c>
      <c r="Q254" s="312">
        <f t="shared" si="317"/>
        <v>0</v>
      </c>
      <c r="R254" s="312">
        <f t="shared" si="317"/>
        <v>0</v>
      </c>
      <c r="S254" s="312">
        <f t="shared" si="317"/>
        <v>0</v>
      </c>
      <c r="T254" s="312">
        <f t="shared" si="317"/>
        <v>0</v>
      </c>
      <c r="U254" s="312">
        <f t="shared" si="317"/>
        <v>0</v>
      </c>
      <c r="V254" s="312"/>
      <c r="W254" s="312">
        <f t="shared" si="317"/>
        <v>0</v>
      </c>
      <c r="X254" s="312">
        <f t="shared" si="317"/>
        <v>0</v>
      </c>
      <c r="Y254" s="312"/>
      <c r="Z254" s="312">
        <f t="shared" si="317"/>
        <v>0</v>
      </c>
      <c r="AA254" s="312">
        <f t="shared" si="266"/>
        <v>0</v>
      </c>
      <c r="AB254" s="312">
        <f t="shared" si="317"/>
        <v>0</v>
      </c>
      <c r="AC254" s="312">
        <f t="shared" si="317"/>
        <v>0</v>
      </c>
      <c r="AD254" s="312">
        <f t="shared" si="267"/>
        <v>0</v>
      </c>
      <c r="AE254" s="678"/>
      <c r="AF254" s="312">
        <f>SUMPRODUCT($F$248:$F$253,AF248:AF253)</f>
        <v>0</v>
      </c>
      <c r="AG254" s="312">
        <f>SUMPRODUCT($F$248:$F$253,AG248:AG253)</f>
        <v>0</v>
      </c>
    </row>
    <row r="255" spans="1:106" ht="48.75" customHeight="1">
      <c r="A255" s="140" t="s">
        <v>0</v>
      </c>
      <c r="B255" s="140" t="s">
        <v>28839</v>
      </c>
      <c r="C255" s="140" t="s">
        <v>29292</v>
      </c>
      <c r="D255" s="141" t="s">
        <v>29292</v>
      </c>
      <c r="E255" s="1005"/>
      <c r="F255" s="115"/>
      <c r="G255" s="115"/>
      <c r="H255" s="797"/>
      <c r="J255" s="116"/>
      <c r="K255" s="117"/>
      <c r="L255" s="301"/>
      <c r="M255" s="117"/>
      <c r="N255" s="301"/>
      <c r="O255" s="117"/>
      <c r="P255" s="117"/>
      <c r="Q255" s="301"/>
      <c r="R255" s="117"/>
      <c r="S255" s="117"/>
      <c r="T255" s="117"/>
      <c r="U255" s="117"/>
      <c r="V255" s="117"/>
      <c r="W255" s="301"/>
      <c r="X255"/>
      <c r="Y255" s="301"/>
      <c r="Z255" s="117"/>
      <c r="AA255" s="301"/>
      <c r="AB255" s="117"/>
      <c r="AC255" s="117"/>
      <c r="AD255" s="117"/>
      <c r="AE255" s="117"/>
      <c r="AF255" s="117"/>
      <c r="AG255" s="301"/>
      <c r="AI255"/>
      <c r="AJ255" s="301"/>
      <c r="BF255" s="200" t="s">
        <v>28778</v>
      </c>
      <c r="BG255" s="200" t="s">
        <v>28779</v>
      </c>
      <c r="BH255" s="200" t="s">
        <v>28780</v>
      </c>
      <c r="BI255" s="200" t="s">
        <v>28781</v>
      </c>
      <c r="BJ255" s="200" t="s">
        <v>28782</v>
      </c>
      <c r="BK255" s="200" t="s">
        <v>28783</v>
      </c>
      <c r="BL255" s="200" t="s">
        <v>28784</v>
      </c>
      <c r="BM255" s="159" t="s">
        <v>28778</v>
      </c>
      <c r="BN255" s="159" t="s">
        <v>28779</v>
      </c>
      <c r="BO255" s="159" t="s">
        <v>28780</v>
      </c>
      <c r="BP255" s="159" t="s">
        <v>28781</v>
      </c>
      <c r="BQ255" s="159" t="s">
        <v>28782</v>
      </c>
      <c r="BR255" s="159" t="s">
        <v>28783</v>
      </c>
      <c r="BS255" s="159" t="s">
        <v>28784</v>
      </c>
      <c r="BT255" s="200" t="s">
        <v>28787</v>
      </c>
      <c r="BU255" s="200" t="s">
        <v>28788</v>
      </c>
      <c r="BV255" s="200" t="s">
        <v>28789</v>
      </c>
      <c r="BW255" s="200" t="s">
        <v>28790</v>
      </c>
      <c r="BX255" s="200" t="s">
        <v>28791</v>
      </c>
      <c r="BY255" s="200" t="s">
        <v>28792</v>
      </c>
      <c r="BZ255" s="200" t="s">
        <v>28793</v>
      </c>
      <c r="CA255" s="200" t="s">
        <v>28794</v>
      </c>
      <c r="CB255" s="200" t="s">
        <v>28795</v>
      </c>
      <c r="CC255" s="200" t="s">
        <v>28796</v>
      </c>
      <c r="CD255" s="200" t="s">
        <v>28797</v>
      </c>
      <c r="CE255" s="200" t="s">
        <v>28798</v>
      </c>
      <c r="CF255" s="200" t="s">
        <v>28799</v>
      </c>
      <c r="CG255" s="200" t="s">
        <v>28800</v>
      </c>
      <c r="CH255" s="159" t="s">
        <v>28787</v>
      </c>
      <c r="CI255" s="159" t="s">
        <v>28788</v>
      </c>
      <c r="CJ255" s="159" t="s">
        <v>28789</v>
      </c>
      <c r="CK255" s="159" t="s">
        <v>28790</v>
      </c>
      <c r="CL255" s="159" t="s">
        <v>28791</v>
      </c>
      <c r="CM255" s="159" t="s">
        <v>28792</v>
      </c>
      <c r="CN255" s="159" t="s">
        <v>28793</v>
      </c>
      <c r="CO255" s="159" t="s">
        <v>28794</v>
      </c>
      <c r="CP255" s="159" t="s">
        <v>28795</v>
      </c>
      <c r="CQ255" s="159" t="s">
        <v>28796</v>
      </c>
      <c r="CR255" s="159" t="s">
        <v>28797</v>
      </c>
      <c r="CS255" s="159" t="s">
        <v>28866</v>
      </c>
      <c r="CT255" s="159" t="s">
        <v>28799</v>
      </c>
      <c r="CU255" s="159" t="s">
        <v>28800</v>
      </c>
      <c r="CW255" s="122" t="s">
        <v>28867</v>
      </c>
      <c r="CX255" s="122" t="s">
        <v>28868</v>
      </c>
      <c r="CY255" s="93"/>
      <c r="CZ255" s="122" t="s">
        <v>28869</v>
      </c>
      <c r="DA255" s="122" t="s">
        <v>28870</v>
      </c>
      <c r="DB255" s="122" t="s">
        <v>28871</v>
      </c>
    </row>
    <row r="256" spans="1:106" ht="18" customHeight="1">
      <c r="A256" s="142" t="s">
        <v>29293</v>
      </c>
      <c r="B256" s="142" t="s">
        <v>28104</v>
      </c>
      <c r="C256" s="123" t="s">
        <v>29292</v>
      </c>
      <c r="D256" s="153" t="s">
        <v>29294</v>
      </c>
      <c r="E256" s="1002" t="s">
        <v>28770</v>
      </c>
      <c r="F256" s="124">
        <v>5</v>
      </c>
      <c r="G256" s="124">
        <f>SUM(M256:AD256)</f>
        <v>0</v>
      </c>
      <c r="H256" s="791">
        <v>250</v>
      </c>
      <c r="I256" s="481">
        <f>$G$4</f>
        <v>0</v>
      </c>
      <c r="J256" s="125">
        <f>H256*((1-I256))</f>
        <v>250</v>
      </c>
      <c r="K256" s="126">
        <f>G256*J256</f>
        <v>0</v>
      </c>
      <c r="L256" s="282"/>
      <c r="M256" s="387"/>
      <c r="N256" s="272"/>
      <c r="O256" s="273"/>
      <c r="P256" s="274"/>
      <c r="Q256" s="275"/>
      <c r="R256" s="276"/>
      <c r="S256" s="277"/>
      <c r="T256" s="370"/>
      <c r="U256" s="278"/>
      <c r="V256" s="279"/>
      <c r="W256" s="280"/>
      <c r="X256" s="281"/>
      <c r="Y256" s="277"/>
      <c r="Z256" s="369"/>
      <c r="AA256" s="277">
        <f t="shared" si="266"/>
        <v>0</v>
      </c>
      <c r="AB256" s="272"/>
      <c r="AC256" s="282"/>
      <c r="AD256" s="280">
        <f t="shared" si="267"/>
        <v>0</v>
      </c>
      <c r="AE256" s="676"/>
      <c r="AF256" s="280"/>
      <c r="AG256" s="277"/>
      <c r="BF256" s="131">
        <f t="shared" ref="BF256:BL259" si="318">BM256*$G256</f>
        <v>0</v>
      </c>
      <c r="BG256" s="131">
        <f t="shared" si="318"/>
        <v>0</v>
      </c>
      <c r="BH256" s="131">
        <f t="shared" si="318"/>
        <v>0</v>
      </c>
      <c r="BI256" s="131">
        <f t="shared" si="318"/>
        <v>0</v>
      </c>
      <c r="BJ256" s="131">
        <f t="shared" si="318"/>
        <v>0</v>
      </c>
      <c r="BK256" s="131">
        <f t="shared" si="318"/>
        <v>0</v>
      </c>
      <c r="BL256" s="131">
        <f t="shared" si="318"/>
        <v>0</v>
      </c>
      <c r="BM256" s="132"/>
      <c r="BN256" s="132"/>
      <c r="BO256" s="132"/>
      <c r="BP256" s="132"/>
      <c r="BQ256" s="132">
        <v>5</v>
      </c>
      <c r="BR256" s="132"/>
      <c r="BS256" s="132"/>
      <c r="BT256" s="131">
        <f t="shared" ref="BT256:CG259" si="319">CH256*$G256</f>
        <v>0</v>
      </c>
      <c r="BU256" s="131">
        <f t="shared" si="319"/>
        <v>0</v>
      </c>
      <c r="BV256" s="131">
        <f t="shared" si="319"/>
        <v>0</v>
      </c>
      <c r="BW256" s="131">
        <f t="shared" si="319"/>
        <v>0</v>
      </c>
      <c r="BX256" s="131">
        <f t="shared" si="319"/>
        <v>0</v>
      </c>
      <c r="BY256" s="131">
        <f t="shared" si="319"/>
        <v>0</v>
      </c>
      <c r="BZ256" s="131">
        <f t="shared" si="319"/>
        <v>0</v>
      </c>
      <c r="CA256" s="131">
        <f t="shared" si="319"/>
        <v>0</v>
      </c>
      <c r="CB256" s="131">
        <f t="shared" si="319"/>
        <v>0</v>
      </c>
      <c r="CC256" s="131">
        <f t="shared" si="319"/>
        <v>0</v>
      </c>
      <c r="CD256" s="131">
        <f t="shared" si="319"/>
        <v>0</v>
      </c>
      <c r="CE256" s="131">
        <f t="shared" si="319"/>
        <v>0</v>
      </c>
      <c r="CF256" s="131">
        <f t="shared" si="319"/>
        <v>0</v>
      </c>
      <c r="CG256" s="131">
        <f t="shared" si="319"/>
        <v>0</v>
      </c>
      <c r="CH256" s="132"/>
      <c r="CI256" s="132"/>
      <c r="CJ256" s="132"/>
      <c r="CK256" s="132"/>
      <c r="CL256" s="132"/>
      <c r="CM256" s="132"/>
      <c r="CN256" s="132"/>
      <c r="CO256" s="132"/>
      <c r="CP256" s="132"/>
      <c r="CQ256" s="132"/>
      <c r="CR256" s="133"/>
      <c r="CS256" s="132"/>
      <c r="CT256" s="132"/>
      <c r="CU256" s="132"/>
      <c r="CW256" s="131">
        <v>20</v>
      </c>
      <c r="CX256" s="134">
        <f>$G256*CW256</f>
        <v>0</v>
      </c>
      <c r="CZ256" s="136">
        <v>3.8839999999999999</v>
      </c>
      <c r="DA256" s="131">
        <f>G256</f>
        <v>0</v>
      </c>
      <c r="DB256" s="131">
        <f>CZ256*DA256</f>
        <v>0</v>
      </c>
    </row>
    <row r="257" spans="1:106" ht="18" customHeight="1">
      <c r="A257" s="142" t="s">
        <v>29295</v>
      </c>
      <c r="B257" s="142" t="s">
        <v>28105</v>
      </c>
      <c r="C257" s="123" t="s">
        <v>29292</v>
      </c>
      <c r="D257" s="153" t="s">
        <v>29296</v>
      </c>
      <c r="E257" s="1002" t="s">
        <v>28763</v>
      </c>
      <c r="F257" s="124">
        <v>5</v>
      </c>
      <c r="G257" s="124">
        <f>SUM(M257:AD257)</f>
        <v>0</v>
      </c>
      <c r="H257" s="791">
        <v>65</v>
      </c>
      <c r="I257" s="481">
        <f>$G$4</f>
        <v>0</v>
      </c>
      <c r="J257" s="125">
        <f>H257*((1-I257))</f>
        <v>65</v>
      </c>
      <c r="K257" s="126">
        <f>G257*J257</f>
        <v>0</v>
      </c>
      <c r="L257" s="282"/>
      <c r="M257" s="387"/>
      <c r="N257" s="272"/>
      <c r="O257" s="273"/>
      <c r="P257" s="274"/>
      <c r="Q257" s="275"/>
      <c r="R257" s="276"/>
      <c r="S257" s="277"/>
      <c r="T257" s="370"/>
      <c r="U257" s="278"/>
      <c r="V257" s="279"/>
      <c r="W257" s="280"/>
      <c r="X257" s="281"/>
      <c r="Y257" s="277"/>
      <c r="Z257" s="369"/>
      <c r="AA257" s="277">
        <f t="shared" si="266"/>
        <v>0</v>
      </c>
      <c r="AB257" s="272"/>
      <c r="AC257" s="282"/>
      <c r="AD257" s="280">
        <f t="shared" si="267"/>
        <v>0</v>
      </c>
      <c r="AE257" s="676"/>
      <c r="AF257" s="280"/>
      <c r="AG257" s="277"/>
      <c r="BF257" s="131">
        <f t="shared" si="318"/>
        <v>0</v>
      </c>
      <c r="BG257" s="131">
        <f t="shared" si="318"/>
        <v>0</v>
      </c>
      <c r="BH257" s="131">
        <f t="shared" si="318"/>
        <v>0</v>
      </c>
      <c r="BI257" s="131">
        <f t="shared" si="318"/>
        <v>0</v>
      </c>
      <c r="BJ257" s="131">
        <f t="shared" si="318"/>
        <v>0</v>
      </c>
      <c r="BK257" s="131">
        <f t="shared" si="318"/>
        <v>0</v>
      </c>
      <c r="BL257" s="131">
        <f t="shared" si="318"/>
        <v>0</v>
      </c>
      <c r="BM257" s="132"/>
      <c r="BN257" s="132"/>
      <c r="BO257" s="132">
        <v>5</v>
      </c>
      <c r="BP257" s="132"/>
      <c r="BQ257" s="132"/>
      <c r="BR257" s="132"/>
      <c r="BS257" s="132"/>
      <c r="BT257" s="131">
        <f t="shared" si="319"/>
        <v>0</v>
      </c>
      <c r="BU257" s="131">
        <f t="shared" si="319"/>
        <v>0</v>
      </c>
      <c r="BV257" s="131">
        <f t="shared" si="319"/>
        <v>0</v>
      </c>
      <c r="BW257" s="131">
        <f t="shared" si="319"/>
        <v>0</v>
      </c>
      <c r="BX257" s="131">
        <f t="shared" si="319"/>
        <v>0</v>
      </c>
      <c r="BY257" s="131">
        <f t="shared" si="319"/>
        <v>0</v>
      </c>
      <c r="BZ257" s="131">
        <f t="shared" si="319"/>
        <v>0</v>
      </c>
      <c r="CA257" s="131">
        <f t="shared" si="319"/>
        <v>0</v>
      </c>
      <c r="CB257" s="131">
        <f t="shared" si="319"/>
        <v>0</v>
      </c>
      <c r="CC257" s="131">
        <f t="shared" si="319"/>
        <v>0</v>
      </c>
      <c r="CD257" s="131">
        <f t="shared" si="319"/>
        <v>0</v>
      </c>
      <c r="CE257" s="131">
        <f t="shared" si="319"/>
        <v>0</v>
      </c>
      <c r="CF257" s="131">
        <f t="shared" si="319"/>
        <v>0</v>
      </c>
      <c r="CG257" s="131">
        <f t="shared" si="319"/>
        <v>0</v>
      </c>
      <c r="CH257" s="132"/>
      <c r="CI257" s="132"/>
      <c r="CJ257" s="132"/>
      <c r="CK257" s="132"/>
      <c r="CL257" s="132"/>
      <c r="CM257" s="132"/>
      <c r="CN257" s="132"/>
      <c r="CO257" s="132"/>
      <c r="CP257" s="132"/>
      <c r="CQ257" s="132"/>
      <c r="CR257" s="133"/>
      <c r="CS257" s="132"/>
      <c r="CT257" s="132"/>
      <c r="CU257" s="132"/>
      <c r="CW257" s="131">
        <v>10</v>
      </c>
      <c r="CX257" s="134">
        <f>$G257*CW257</f>
        <v>0</v>
      </c>
      <c r="CZ257" s="136">
        <v>0.82199999999999995</v>
      </c>
      <c r="DA257" s="131">
        <f>G257</f>
        <v>0</v>
      </c>
      <c r="DB257" s="131">
        <f>CZ257*DA257</f>
        <v>0</v>
      </c>
    </row>
    <row r="258" spans="1:106" ht="18" customHeight="1">
      <c r="A258" s="142" t="s">
        <v>29297</v>
      </c>
      <c r="B258" s="142" t="s">
        <v>28106</v>
      </c>
      <c r="C258" s="123" t="s">
        <v>29292</v>
      </c>
      <c r="D258" s="153" t="s">
        <v>29298</v>
      </c>
      <c r="E258" s="1002" t="s">
        <v>28770</v>
      </c>
      <c r="F258" s="124">
        <v>5</v>
      </c>
      <c r="G258" s="124">
        <f>SUM(M258:AD258)</f>
        <v>0</v>
      </c>
      <c r="H258" s="791">
        <v>105</v>
      </c>
      <c r="I258" s="481">
        <f>$G$4</f>
        <v>0</v>
      </c>
      <c r="J258" s="125">
        <f>H258*((1-I258))</f>
        <v>105</v>
      </c>
      <c r="K258" s="126">
        <f>G258*J258</f>
        <v>0</v>
      </c>
      <c r="L258" s="282"/>
      <c r="M258" s="387"/>
      <c r="N258" s="272"/>
      <c r="O258" s="273"/>
      <c r="P258" s="274"/>
      <c r="Q258" s="275"/>
      <c r="R258" s="276"/>
      <c r="S258" s="277"/>
      <c r="T258" s="370"/>
      <c r="U258" s="278"/>
      <c r="V258" s="279"/>
      <c r="W258" s="280"/>
      <c r="X258" s="281"/>
      <c r="Y258" s="277"/>
      <c r="Z258" s="369"/>
      <c r="AA258" s="277">
        <f t="shared" si="266"/>
        <v>0</v>
      </c>
      <c r="AB258" s="272"/>
      <c r="AC258" s="282"/>
      <c r="AD258" s="280">
        <f t="shared" si="267"/>
        <v>0</v>
      </c>
      <c r="AE258" s="676"/>
      <c r="AF258" s="280"/>
      <c r="AG258" s="277"/>
      <c r="BF258" s="131">
        <f t="shared" si="318"/>
        <v>0</v>
      </c>
      <c r="BG258" s="131">
        <f t="shared" si="318"/>
        <v>0</v>
      </c>
      <c r="BH258" s="131">
        <f t="shared" si="318"/>
        <v>0</v>
      </c>
      <c r="BI258" s="131">
        <f t="shared" si="318"/>
        <v>0</v>
      </c>
      <c r="BJ258" s="131">
        <f t="shared" si="318"/>
        <v>0</v>
      </c>
      <c r="BK258" s="131">
        <f t="shared" si="318"/>
        <v>0</v>
      </c>
      <c r="BL258" s="131">
        <f t="shared" si="318"/>
        <v>0</v>
      </c>
      <c r="BM258" s="132"/>
      <c r="BN258" s="132"/>
      <c r="BO258" s="132"/>
      <c r="BP258" s="132">
        <v>5</v>
      </c>
      <c r="BQ258" s="132"/>
      <c r="BR258" s="132"/>
      <c r="BS258" s="132"/>
      <c r="BT258" s="131">
        <f t="shared" si="319"/>
        <v>0</v>
      </c>
      <c r="BU258" s="131">
        <f t="shared" si="319"/>
        <v>0</v>
      </c>
      <c r="BV258" s="131">
        <f t="shared" si="319"/>
        <v>0</v>
      </c>
      <c r="BW258" s="131">
        <f t="shared" si="319"/>
        <v>0</v>
      </c>
      <c r="BX258" s="131">
        <f t="shared" si="319"/>
        <v>0</v>
      </c>
      <c r="BY258" s="131">
        <f t="shared" si="319"/>
        <v>0</v>
      </c>
      <c r="BZ258" s="131">
        <f t="shared" si="319"/>
        <v>0</v>
      </c>
      <c r="CA258" s="131">
        <f t="shared" si="319"/>
        <v>0</v>
      </c>
      <c r="CB258" s="131">
        <f t="shared" si="319"/>
        <v>0</v>
      </c>
      <c r="CC258" s="131">
        <f t="shared" si="319"/>
        <v>0</v>
      </c>
      <c r="CD258" s="131">
        <f t="shared" si="319"/>
        <v>0</v>
      </c>
      <c r="CE258" s="131">
        <f t="shared" si="319"/>
        <v>0</v>
      </c>
      <c r="CF258" s="131">
        <f t="shared" si="319"/>
        <v>0</v>
      </c>
      <c r="CG258" s="131">
        <f t="shared" si="319"/>
        <v>0</v>
      </c>
      <c r="CH258" s="132"/>
      <c r="CI258" s="132"/>
      <c r="CJ258" s="132"/>
      <c r="CK258" s="132"/>
      <c r="CL258" s="132"/>
      <c r="CM258" s="132"/>
      <c r="CN258" s="132"/>
      <c r="CO258" s="132"/>
      <c r="CP258" s="132"/>
      <c r="CQ258" s="132"/>
      <c r="CR258" s="133"/>
      <c r="CS258" s="132"/>
      <c r="CT258" s="132"/>
      <c r="CU258" s="132"/>
      <c r="CW258" s="131">
        <v>20</v>
      </c>
      <c r="CX258" s="134">
        <f>$G258*CW258</f>
        <v>0</v>
      </c>
      <c r="CZ258" s="136">
        <v>1.9390000000000001</v>
      </c>
      <c r="DA258" s="131">
        <f>G258</f>
        <v>0</v>
      </c>
      <c r="DB258" s="131">
        <f>CZ258*DA258</f>
        <v>0</v>
      </c>
    </row>
    <row r="259" spans="1:106" ht="18" customHeight="1">
      <c r="A259" s="142" t="s">
        <v>29299</v>
      </c>
      <c r="B259" s="142" t="s">
        <v>28107</v>
      </c>
      <c r="C259" s="123" t="s">
        <v>29292</v>
      </c>
      <c r="D259" s="153" t="s">
        <v>29300</v>
      </c>
      <c r="E259" s="1002" t="s">
        <v>28763</v>
      </c>
      <c r="F259" s="124">
        <v>5</v>
      </c>
      <c r="G259" s="124">
        <f>SUM(M259:AD259)</f>
        <v>0</v>
      </c>
      <c r="H259" s="791">
        <v>30</v>
      </c>
      <c r="I259" s="481">
        <f>$G$4</f>
        <v>0</v>
      </c>
      <c r="J259" s="125">
        <f>H259*((1-I259))</f>
        <v>30</v>
      </c>
      <c r="K259" s="126">
        <f>G259*J259</f>
        <v>0</v>
      </c>
      <c r="L259" s="282"/>
      <c r="M259" s="387"/>
      <c r="N259" s="272"/>
      <c r="O259" s="273"/>
      <c r="P259" s="274"/>
      <c r="Q259" s="275"/>
      <c r="R259" s="276"/>
      <c r="S259" s="277"/>
      <c r="T259" s="370"/>
      <c r="U259" s="278"/>
      <c r="V259" s="279"/>
      <c r="W259" s="280"/>
      <c r="X259" s="281"/>
      <c r="Y259" s="277"/>
      <c r="Z259" s="369"/>
      <c r="AA259" s="277">
        <f t="shared" si="266"/>
        <v>0</v>
      </c>
      <c r="AB259" s="272"/>
      <c r="AC259" s="282"/>
      <c r="AD259" s="280">
        <f t="shared" si="267"/>
        <v>0</v>
      </c>
      <c r="AE259" s="676"/>
      <c r="AF259" s="280"/>
      <c r="AG259" s="277"/>
      <c r="BF259" s="131">
        <f t="shared" si="318"/>
        <v>0</v>
      </c>
      <c r="BG259" s="131">
        <f t="shared" si="318"/>
        <v>0</v>
      </c>
      <c r="BH259" s="131">
        <f t="shared" si="318"/>
        <v>0</v>
      </c>
      <c r="BI259" s="131">
        <f t="shared" si="318"/>
        <v>0</v>
      </c>
      <c r="BJ259" s="131">
        <f t="shared" si="318"/>
        <v>0</v>
      </c>
      <c r="BK259" s="131">
        <f t="shared" si="318"/>
        <v>0</v>
      </c>
      <c r="BL259" s="131">
        <f t="shared" si="318"/>
        <v>0</v>
      </c>
      <c r="BM259" s="132"/>
      <c r="BN259" s="132">
        <v>5</v>
      </c>
      <c r="BO259" s="132"/>
      <c r="BP259" s="132"/>
      <c r="BQ259" s="132"/>
      <c r="BR259" s="132"/>
      <c r="BS259" s="132"/>
      <c r="BT259" s="131">
        <f t="shared" si="319"/>
        <v>0</v>
      </c>
      <c r="BU259" s="131">
        <f t="shared" si="319"/>
        <v>0</v>
      </c>
      <c r="BV259" s="131">
        <f t="shared" si="319"/>
        <v>0</v>
      </c>
      <c r="BW259" s="131">
        <f t="shared" si="319"/>
        <v>0</v>
      </c>
      <c r="BX259" s="131">
        <f t="shared" si="319"/>
        <v>0</v>
      </c>
      <c r="BY259" s="131">
        <f t="shared" si="319"/>
        <v>0</v>
      </c>
      <c r="BZ259" s="131">
        <f t="shared" si="319"/>
        <v>0</v>
      </c>
      <c r="CA259" s="131">
        <f t="shared" si="319"/>
        <v>0</v>
      </c>
      <c r="CB259" s="131">
        <f t="shared" si="319"/>
        <v>0</v>
      </c>
      <c r="CC259" s="131">
        <f t="shared" si="319"/>
        <v>0</v>
      </c>
      <c r="CD259" s="131">
        <f t="shared" si="319"/>
        <v>0</v>
      </c>
      <c r="CE259" s="131">
        <f t="shared" si="319"/>
        <v>0</v>
      </c>
      <c r="CF259" s="131">
        <f t="shared" si="319"/>
        <v>0</v>
      </c>
      <c r="CG259" s="131">
        <f t="shared" si="319"/>
        <v>0</v>
      </c>
      <c r="CH259" s="157"/>
      <c r="CI259" s="157"/>
      <c r="CJ259" s="157"/>
      <c r="CK259" s="157"/>
      <c r="CL259" s="157"/>
      <c r="CM259" s="157"/>
      <c r="CN259" s="157"/>
      <c r="CO259" s="157"/>
      <c r="CP259" s="157"/>
      <c r="CQ259" s="157"/>
      <c r="CR259" s="182"/>
      <c r="CS259" s="157"/>
      <c r="CT259" s="157"/>
      <c r="CU259" s="157"/>
      <c r="CW259" s="131">
        <v>10</v>
      </c>
      <c r="CX259" s="134">
        <f>$G259*CW259</f>
        <v>0</v>
      </c>
      <c r="CZ259" s="136">
        <v>0.19500000000000001</v>
      </c>
      <c r="DA259" s="131">
        <f>G259</f>
        <v>0</v>
      </c>
      <c r="DB259" s="131">
        <f>CZ259*DA259</f>
        <v>0</v>
      </c>
    </row>
    <row r="260" spans="1:106" ht="18" customHeight="1">
      <c r="A260" s="158"/>
      <c r="B260" s="158"/>
      <c r="C260" s="180"/>
      <c r="D260" s="92"/>
      <c r="E260" s="1004"/>
      <c r="F260" s="92"/>
      <c r="G260" s="92"/>
      <c r="H260" s="789"/>
      <c r="J260" s="116"/>
      <c r="K260" s="125">
        <f>SUM(K256:K259)</f>
        <v>0</v>
      </c>
      <c r="L260" s="312"/>
      <c r="M260" s="312">
        <f>SUMPRODUCT($F$256:$F$259,M256:M259)</f>
        <v>0</v>
      </c>
      <c r="N260" s="312"/>
      <c r="O260" s="312">
        <f t="shared" ref="O260:AC260" si="320">SUMPRODUCT($F$256:$F$259,O256:O259)</f>
        <v>0</v>
      </c>
      <c r="P260" s="312">
        <f t="shared" si="320"/>
        <v>0</v>
      </c>
      <c r="Q260" s="312">
        <f t="shared" si="320"/>
        <v>0</v>
      </c>
      <c r="R260" s="312">
        <f t="shared" si="320"/>
        <v>0</v>
      </c>
      <c r="S260" s="312">
        <f t="shared" si="320"/>
        <v>0</v>
      </c>
      <c r="T260" s="312">
        <f t="shared" si="320"/>
        <v>0</v>
      </c>
      <c r="U260" s="312">
        <f t="shared" si="320"/>
        <v>0</v>
      </c>
      <c r="V260" s="312"/>
      <c r="W260" s="312">
        <f t="shared" si="320"/>
        <v>0</v>
      </c>
      <c r="X260" s="312">
        <f t="shared" si="320"/>
        <v>0</v>
      </c>
      <c r="Y260" s="312"/>
      <c r="Z260" s="312">
        <f t="shared" si="320"/>
        <v>0</v>
      </c>
      <c r="AA260" s="312">
        <f t="shared" si="266"/>
        <v>0</v>
      </c>
      <c r="AB260" s="312">
        <f t="shared" si="320"/>
        <v>0</v>
      </c>
      <c r="AC260" s="312">
        <f t="shared" si="320"/>
        <v>0</v>
      </c>
      <c r="AD260" s="312">
        <f t="shared" si="267"/>
        <v>0</v>
      </c>
      <c r="AE260" s="678"/>
      <c r="AF260" s="312">
        <f>SUMPRODUCT($F$256:$F$259,AF256:AF259)</f>
        <v>0</v>
      </c>
      <c r="AG260" s="312">
        <f>SUMPRODUCT($F$256:$F$259,AG256:AG259)</f>
        <v>0</v>
      </c>
    </row>
    <row r="261" spans="1:106" ht="48.75" customHeight="1">
      <c r="A261" s="140" t="s">
        <v>0</v>
      </c>
      <c r="B261" s="140" t="s">
        <v>28839</v>
      </c>
      <c r="C261" s="140" t="s">
        <v>29301</v>
      </c>
      <c r="D261" s="141" t="s">
        <v>29301</v>
      </c>
      <c r="E261" s="1005"/>
      <c r="F261" s="115"/>
      <c r="G261" s="115"/>
      <c r="H261" s="798"/>
      <c r="J261" s="116"/>
      <c r="K261" s="117"/>
      <c r="L261" s="301"/>
      <c r="M261" s="117"/>
      <c r="N261" s="301"/>
      <c r="O261" s="117"/>
      <c r="P261" s="117"/>
      <c r="Q261" s="301"/>
      <c r="R261" s="117"/>
      <c r="S261" s="117"/>
      <c r="T261" s="117"/>
      <c r="U261" s="117"/>
      <c r="V261" s="117"/>
      <c r="W261" s="117"/>
      <c r="X261" s="117"/>
      <c r="Y261" s="301"/>
      <c r="Z261" s="117"/>
      <c r="AA261" s="301"/>
      <c r="AB261" s="117"/>
      <c r="AC261" s="117"/>
      <c r="AD261" s="301"/>
      <c r="AE261" s="301"/>
      <c r="AF261" s="301"/>
      <c r="AG261" s="301"/>
      <c r="BF261" s="200" t="s">
        <v>28778</v>
      </c>
      <c r="BG261" s="200" t="s">
        <v>28779</v>
      </c>
      <c r="BH261" s="200" t="s">
        <v>28780</v>
      </c>
      <c r="BI261" s="200" t="s">
        <v>28781</v>
      </c>
      <c r="BJ261" s="200" t="s">
        <v>28782</v>
      </c>
      <c r="BK261" s="200" t="s">
        <v>28783</v>
      </c>
      <c r="BL261" s="200" t="s">
        <v>28784</v>
      </c>
      <c r="BM261" s="159" t="s">
        <v>28778</v>
      </c>
      <c r="BN261" s="159" t="s">
        <v>28779</v>
      </c>
      <c r="BO261" s="159" t="s">
        <v>28780</v>
      </c>
      <c r="BP261" s="159" t="s">
        <v>28781</v>
      </c>
      <c r="BQ261" s="159" t="s">
        <v>28782</v>
      </c>
      <c r="BR261" s="159" t="s">
        <v>28783</v>
      </c>
      <c r="BS261" s="159" t="s">
        <v>28784</v>
      </c>
      <c r="BT261" s="200" t="s">
        <v>28787</v>
      </c>
      <c r="BU261" s="200" t="s">
        <v>28788</v>
      </c>
      <c r="BV261" s="200" t="s">
        <v>28789</v>
      </c>
      <c r="BW261" s="200" t="s">
        <v>28790</v>
      </c>
      <c r="BX261" s="200" t="s">
        <v>28791</v>
      </c>
      <c r="BY261" s="200" t="s">
        <v>28792</v>
      </c>
      <c r="BZ261" s="200" t="s">
        <v>28793</v>
      </c>
      <c r="CA261" s="200" t="s">
        <v>28794</v>
      </c>
      <c r="CB261" s="200" t="s">
        <v>28795</v>
      </c>
      <c r="CC261" s="200" t="s">
        <v>28796</v>
      </c>
      <c r="CD261" s="200" t="s">
        <v>28797</v>
      </c>
      <c r="CE261" s="200" t="s">
        <v>28798</v>
      </c>
      <c r="CF261" s="200" t="s">
        <v>28799</v>
      </c>
      <c r="CG261" s="200" t="s">
        <v>28800</v>
      </c>
      <c r="CH261" s="159" t="s">
        <v>28787</v>
      </c>
      <c r="CI261" s="159" t="s">
        <v>28788</v>
      </c>
      <c r="CJ261" s="159" t="s">
        <v>28789</v>
      </c>
      <c r="CK261" s="159" t="s">
        <v>28790</v>
      </c>
      <c r="CL261" s="159" t="s">
        <v>28791</v>
      </c>
      <c r="CM261" s="159" t="s">
        <v>28792</v>
      </c>
      <c r="CN261" s="159" t="s">
        <v>28793</v>
      </c>
      <c r="CO261" s="159" t="s">
        <v>28794</v>
      </c>
      <c r="CP261" s="159" t="s">
        <v>28795</v>
      </c>
      <c r="CQ261" s="159" t="s">
        <v>28796</v>
      </c>
      <c r="CR261" s="159" t="s">
        <v>28797</v>
      </c>
      <c r="CS261" s="159" t="s">
        <v>28866</v>
      </c>
      <c r="CT261" s="159" t="s">
        <v>28799</v>
      </c>
      <c r="CU261" s="159" t="s">
        <v>28800</v>
      </c>
      <c r="CW261" s="122" t="s">
        <v>28867</v>
      </c>
      <c r="CX261" s="122" t="s">
        <v>28868</v>
      </c>
      <c r="CY261" s="93"/>
      <c r="CZ261" s="122" t="s">
        <v>28869</v>
      </c>
      <c r="DA261" s="122" t="s">
        <v>28870</v>
      </c>
      <c r="DB261" s="122" t="s">
        <v>28871</v>
      </c>
    </row>
    <row r="262" spans="1:106" ht="18" customHeight="1">
      <c r="A262" s="142" t="s">
        <v>29302</v>
      </c>
      <c r="B262" s="142" t="s">
        <v>28108</v>
      </c>
      <c r="C262" s="123" t="s">
        <v>29301</v>
      </c>
      <c r="D262" s="153" t="s">
        <v>29303</v>
      </c>
      <c r="E262" s="1002" t="s">
        <v>28770</v>
      </c>
      <c r="F262" s="124">
        <v>5</v>
      </c>
      <c r="G262" s="124">
        <f>SUM(M262:AD262)</f>
        <v>0</v>
      </c>
      <c r="H262" s="793">
        <v>115</v>
      </c>
      <c r="I262" s="481">
        <f>$G$4</f>
        <v>0</v>
      </c>
      <c r="J262" s="125">
        <f>H262*((1-I262))</f>
        <v>115</v>
      </c>
      <c r="K262" s="126">
        <f>G262*J262</f>
        <v>0</v>
      </c>
      <c r="L262" s="282"/>
      <c r="M262" s="387"/>
      <c r="N262" s="272"/>
      <c r="O262" s="273"/>
      <c r="P262" s="274"/>
      <c r="Q262" s="275"/>
      <c r="R262" s="276"/>
      <c r="S262" s="277"/>
      <c r="T262" s="370"/>
      <c r="U262" s="278"/>
      <c r="V262" s="279"/>
      <c r="W262" s="280"/>
      <c r="X262" s="281"/>
      <c r="Y262" s="277"/>
      <c r="Z262" s="369"/>
      <c r="AA262" s="277">
        <f t="shared" si="266"/>
        <v>0</v>
      </c>
      <c r="AB262" s="272"/>
      <c r="AC262" s="282"/>
      <c r="AD262" s="280">
        <f t="shared" si="267"/>
        <v>0</v>
      </c>
      <c r="AE262" s="676"/>
      <c r="AF262" s="280"/>
      <c r="AG262" s="277"/>
      <c r="BF262" s="81">
        <f t="shared" ref="BF262:BL266" si="321">BM262*$G262</f>
        <v>0</v>
      </c>
      <c r="BG262" s="81">
        <f t="shared" si="321"/>
        <v>0</v>
      </c>
      <c r="BH262" s="81">
        <f t="shared" si="321"/>
        <v>0</v>
      </c>
      <c r="BI262" s="81">
        <f t="shared" si="321"/>
        <v>0</v>
      </c>
      <c r="BJ262" s="81">
        <f t="shared" si="321"/>
        <v>0</v>
      </c>
      <c r="BK262" s="81">
        <f t="shared" si="321"/>
        <v>0</v>
      </c>
      <c r="BL262" s="81">
        <f t="shared" si="321"/>
        <v>0</v>
      </c>
      <c r="BM262" s="132"/>
      <c r="BN262" s="132"/>
      <c r="BO262" s="132"/>
      <c r="BP262" s="132">
        <v>5</v>
      </c>
      <c r="BQ262" s="132"/>
      <c r="BR262" s="132"/>
      <c r="BS262" s="132"/>
      <c r="BT262" s="131">
        <f t="shared" ref="BT262:CG266" si="322">CH262*$G262</f>
        <v>0</v>
      </c>
      <c r="BU262" s="131">
        <f t="shared" si="322"/>
        <v>0</v>
      </c>
      <c r="BV262" s="131">
        <f t="shared" si="322"/>
        <v>0</v>
      </c>
      <c r="BW262" s="131">
        <f t="shared" si="322"/>
        <v>0</v>
      </c>
      <c r="BX262" s="131">
        <f t="shared" si="322"/>
        <v>0</v>
      </c>
      <c r="BY262" s="131">
        <f t="shared" si="322"/>
        <v>0</v>
      </c>
      <c r="BZ262" s="131">
        <f t="shared" si="322"/>
        <v>0</v>
      </c>
      <c r="CA262" s="131">
        <f t="shared" si="322"/>
        <v>0</v>
      </c>
      <c r="CB262" s="131">
        <f t="shared" si="322"/>
        <v>0</v>
      </c>
      <c r="CC262" s="131">
        <f t="shared" si="322"/>
        <v>0</v>
      </c>
      <c r="CD262" s="131">
        <f t="shared" si="322"/>
        <v>0</v>
      </c>
      <c r="CE262" s="131">
        <f t="shared" si="322"/>
        <v>0</v>
      </c>
      <c r="CF262" s="131">
        <f t="shared" si="322"/>
        <v>0</v>
      </c>
      <c r="CG262" s="131">
        <f t="shared" si="322"/>
        <v>0</v>
      </c>
      <c r="CH262" s="132">
        <v>2</v>
      </c>
      <c r="CI262" s="132">
        <v>2</v>
      </c>
      <c r="CJ262" s="132">
        <v>1</v>
      </c>
      <c r="CK262" s="132"/>
      <c r="CL262" s="132"/>
      <c r="CM262" s="132"/>
      <c r="CN262" s="132"/>
      <c r="CO262" s="132"/>
      <c r="CP262" s="132"/>
      <c r="CQ262" s="132"/>
      <c r="CR262" s="133"/>
      <c r="CS262" s="132"/>
      <c r="CT262" s="132"/>
      <c r="CU262" s="132"/>
      <c r="CW262" s="131">
        <v>10</v>
      </c>
      <c r="CX262" s="134">
        <f>$G262*CW262</f>
        <v>0</v>
      </c>
      <c r="CZ262" s="136">
        <v>2.0760000000000001</v>
      </c>
      <c r="DA262" s="131">
        <f>G262</f>
        <v>0</v>
      </c>
      <c r="DB262" s="131">
        <f>CZ262*DA262</f>
        <v>0</v>
      </c>
    </row>
    <row r="263" spans="1:106" ht="18" customHeight="1">
      <c r="A263" s="142" t="s">
        <v>29304</v>
      </c>
      <c r="B263" s="142" t="s">
        <v>28109</v>
      </c>
      <c r="C263" s="123" t="s">
        <v>29301</v>
      </c>
      <c r="D263" s="153" t="s">
        <v>29305</v>
      </c>
      <c r="E263" s="1002" t="s">
        <v>28770</v>
      </c>
      <c r="F263" s="124">
        <v>5</v>
      </c>
      <c r="G263" s="124">
        <f>SUM(M263:AD263)</f>
        <v>0</v>
      </c>
      <c r="H263" s="793">
        <v>195</v>
      </c>
      <c r="I263" s="481">
        <f>$G$4</f>
        <v>0</v>
      </c>
      <c r="J263" s="125">
        <f>H263*((1-I263))</f>
        <v>195</v>
      </c>
      <c r="K263" s="126">
        <f>G263*J263</f>
        <v>0</v>
      </c>
      <c r="L263" s="282"/>
      <c r="M263" s="387"/>
      <c r="N263" s="272"/>
      <c r="O263" s="273"/>
      <c r="P263" s="274"/>
      <c r="Q263" s="275"/>
      <c r="R263" s="276"/>
      <c r="S263" s="277"/>
      <c r="T263" s="370"/>
      <c r="U263" s="278"/>
      <c r="V263" s="279"/>
      <c r="W263" s="280"/>
      <c r="X263" s="281"/>
      <c r="Y263" s="277"/>
      <c r="Z263" s="369"/>
      <c r="AA263" s="277">
        <f t="shared" si="266"/>
        <v>0</v>
      </c>
      <c r="AB263" s="272"/>
      <c r="AC263" s="282"/>
      <c r="AD263" s="280">
        <f t="shared" si="267"/>
        <v>0</v>
      </c>
      <c r="AE263" s="676"/>
      <c r="AF263" s="280"/>
      <c r="AG263" s="277"/>
      <c r="BF263" s="81">
        <f t="shared" si="321"/>
        <v>0</v>
      </c>
      <c r="BG263" s="81">
        <f t="shared" si="321"/>
        <v>0</v>
      </c>
      <c r="BH263" s="81">
        <f t="shared" si="321"/>
        <v>0</v>
      </c>
      <c r="BI263" s="81">
        <f t="shared" si="321"/>
        <v>0</v>
      </c>
      <c r="BJ263" s="81">
        <f t="shared" si="321"/>
        <v>0</v>
      </c>
      <c r="BK263" s="81">
        <f t="shared" si="321"/>
        <v>0</v>
      </c>
      <c r="BL263" s="81">
        <f t="shared" si="321"/>
        <v>0</v>
      </c>
      <c r="BM263" s="132"/>
      <c r="BN263" s="132"/>
      <c r="BO263" s="132"/>
      <c r="BP263" s="132"/>
      <c r="BQ263" s="132">
        <v>5</v>
      </c>
      <c r="BR263" s="132"/>
      <c r="BS263" s="132"/>
      <c r="BT263" s="131">
        <f t="shared" si="322"/>
        <v>0</v>
      </c>
      <c r="BU263" s="131">
        <f t="shared" si="322"/>
        <v>0</v>
      </c>
      <c r="BV263" s="131">
        <f t="shared" si="322"/>
        <v>0</v>
      </c>
      <c r="BW263" s="131">
        <f t="shared" si="322"/>
        <v>0</v>
      </c>
      <c r="BX263" s="131">
        <f t="shared" si="322"/>
        <v>0</v>
      </c>
      <c r="BY263" s="131">
        <f t="shared" si="322"/>
        <v>0</v>
      </c>
      <c r="BZ263" s="131">
        <f t="shared" si="322"/>
        <v>0</v>
      </c>
      <c r="CA263" s="131">
        <f t="shared" si="322"/>
        <v>0</v>
      </c>
      <c r="CB263" s="131">
        <f t="shared" si="322"/>
        <v>0</v>
      </c>
      <c r="CC263" s="131">
        <f t="shared" si="322"/>
        <v>0</v>
      </c>
      <c r="CD263" s="131">
        <f t="shared" si="322"/>
        <v>0</v>
      </c>
      <c r="CE263" s="131">
        <f t="shared" si="322"/>
        <v>0</v>
      </c>
      <c r="CF263" s="131">
        <f t="shared" si="322"/>
        <v>0</v>
      </c>
      <c r="CG263" s="131">
        <f t="shared" si="322"/>
        <v>0</v>
      </c>
      <c r="CH263" s="132"/>
      <c r="CI263" s="132"/>
      <c r="CJ263" s="132">
        <v>1</v>
      </c>
      <c r="CK263" s="132">
        <v>2</v>
      </c>
      <c r="CL263" s="132"/>
      <c r="CM263" s="132">
        <v>2</v>
      </c>
      <c r="CN263" s="132"/>
      <c r="CO263" s="132"/>
      <c r="CP263" s="132"/>
      <c r="CQ263" s="132"/>
      <c r="CR263" s="133"/>
      <c r="CS263" s="132"/>
      <c r="CT263" s="132"/>
      <c r="CU263" s="132"/>
      <c r="CW263" s="131">
        <v>15</v>
      </c>
      <c r="CX263" s="134">
        <f>$G263*CW263</f>
        <v>0</v>
      </c>
      <c r="CZ263" s="136">
        <v>2.3740000000000001</v>
      </c>
      <c r="DA263" s="131">
        <f>G263</f>
        <v>0</v>
      </c>
      <c r="DB263" s="131">
        <f>CZ263*DA263</f>
        <v>0</v>
      </c>
    </row>
    <row r="264" spans="1:106" ht="18" customHeight="1">
      <c r="A264" s="142" t="s">
        <v>29306</v>
      </c>
      <c r="B264" s="142" t="s">
        <v>28110</v>
      </c>
      <c r="C264" s="123" t="s">
        <v>29301</v>
      </c>
      <c r="D264" s="153" t="s">
        <v>29307</v>
      </c>
      <c r="E264" s="1002" t="s">
        <v>28770</v>
      </c>
      <c r="F264" s="124">
        <v>1</v>
      </c>
      <c r="G264" s="124">
        <f>SUM(M264:AD264)</f>
        <v>0</v>
      </c>
      <c r="H264" s="793">
        <v>180</v>
      </c>
      <c r="I264" s="481">
        <f>$G$4</f>
        <v>0</v>
      </c>
      <c r="J264" s="125">
        <f>H264*((1-I264))</f>
        <v>180</v>
      </c>
      <c r="K264" s="126">
        <f>G264*J264</f>
        <v>0</v>
      </c>
      <c r="L264" s="282"/>
      <c r="M264" s="387"/>
      <c r="N264" s="272"/>
      <c r="O264" s="273"/>
      <c r="P264" s="274"/>
      <c r="Q264" s="275"/>
      <c r="R264" s="276"/>
      <c r="S264" s="277"/>
      <c r="T264" s="370"/>
      <c r="U264" s="278"/>
      <c r="V264" s="279"/>
      <c r="W264" s="280"/>
      <c r="X264" s="281"/>
      <c r="Y264" s="277"/>
      <c r="Z264" s="369"/>
      <c r="AA264" s="277">
        <f t="shared" si="266"/>
        <v>0</v>
      </c>
      <c r="AB264" s="272"/>
      <c r="AC264" s="282"/>
      <c r="AD264" s="280">
        <f t="shared" si="267"/>
        <v>0</v>
      </c>
      <c r="AE264" s="676"/>
      <c r="AF264" s="280"/>
      <c r="AG264" s="277"/>
      <c r="BF264" s="131">
        <f t="shared" si="321"/>
        <v>0</v>
      </c>
      <c r="BG264" s="131">
        <f t="shared" si="321"/>
        <v>0</v>
      </c>
      <c r="BH264" s="131">
        <f t="shared" si="321"/>
        <v>0</v>
      </c>
      <c r="BI264" s="131">
        <f t="shared" si="321"/>
        <v>0</v>
      </c>
      <c r="BJ264" s="131">
        <f t="shared" si="321"/>
        <v>0</v>
      </c>
      <c r="BK264" s="131">
        <f t="shared" si="321"/>
        <v>0</v>
      </c>
      <c r="BL264" s="131">
        <f t="shared" si="321"/>
        <v>0</v>
      </c>
      <c r="BM264" s="132"/>
      <c r="BN264" s="132"/>
      <c r="BO264" s="132"/>
      <c r="BP264" s="132"/>
      <c r="BQ264" s="132"/>
      <c r="BR264" s="132"/>
      <c r="BS264" s="132">
        <v>1</v>
      </c>
      <c r="BT264" s="131">
        <f t="shared" si="322"/>
        <v>0</v>
      </c>
      <c r="BU264" s="131">
        <f t="shared" si="322"/>
        <v>0</v>
      </c>
      <c r="BV264" s="131">
        <f t="shared" si="322"/>
        <v>0</v>
      </c>
      <c r="BW264" s="131">
        <f t="shared" si="322"/>
        <v>0</v>
      </c>
      <c r="BX264" s="131">
        <f t="shared" si="322"/>
        <v>0</v>
      </c>
      <c r="BY264" s="131">
        <f t="shared" si="322"/>
        <v>0</v>
      </c>
      <c r="BZ264" s="131">
        <f t="shared" si="322"/>
        <v>0</v>
      </c>
      <c r="CA264" s="131">
        <f t="shared" si="322"/>
        <v>0</v>
      </c>
      <c r="CB264" s="131">
        <f t="shared" si="322"/>
        <v>0</v>
      </c>
      <c r="CC264" s="131">
        <f t="shared" si="322"/>
        <v>0</v>
      </c>
      <c r="CD264" s="131">
        <f t="shared" si="322"/>
        <v>0</v>
      </c>
      <c r="CE264" s="131">
        <f t="shared" si="322"/>
        <v>0</v>
      </c>
      <c r="CF264" s="131">
        <f t="shared" si="322"/>
        <v>0</v>
      </c>
      <c r="CG264" s="131">
        <f t="shared" si="322"/>
        <v>0</v>
      </c>
      <c r="CH264" s="132"/>
      <c r="CI264" s="132"/>
      <c r="CJ264" s="132"/>
      <c r="CK264" s="132"/>
      <c r="CL264" s="132"/>
      <c r="CM264" s="132"/>
      <c r="CN264" s="132">
        <v>1</v>
      </c>
      <c r="CO264" s="132"/>
      <c r="CP264" s="132"/>
      <c r="CQ264" s="132"/>
      <c r="CR264" s="133"/>
      <c r="CS264" s="132"/>
      <c r="CT264" s="132"/>
      <c r="CU264" s="132"/>
      <c r="CW264" s="131">
        <v>5</v>
      </c>
      <c r="CX264" s="134">
        <f>$G264*CW264</f>
        <v>0</v>
      </c>
      <c r="CZ264" s="136">
        <v>2.806</v>
      </c>
      <c r="DA264" s="131">
        <f>G264</f>
        <v>0</v>
      </c>
      <c r="DB264" s="131">
        <f>CZ264*DA264</f>
        <v>0</v>
      </c>
    </row>
    <row r="265" spans="1:106" ht="18" customHeight="1">
      <c r="A265" s="142" t="s">
        <v>29308</v>
      </c>
      <c r="B265" s="142" t="s">
        <v>28111</v>
      </c>
      <c r="C265" s="123" t="s">
        <v>29301</v>
      </c>
      <c r="D265" s="153" t="s">
        <v>29309</v>
      </c>
      <c r="E265" s="1002" t="s">
        <v>28770</v>
      </c>
      <c r="F265" s="124">
        <v>1</v>
      </c>
      <c r="G265" s="124">
        <f>SUM(M265:AD265)</f>
        <v>0</v>
      </c>
      <c r="H265" s="793">
        <v>180</v>
      </c>
      <c r="I265" s="481">
        <f>$G$4</f>
        <v>0</v>
      </c>
      <c r="J265" s="125">
        <f>H265*((1-I265))</f>
        <v>180</v>
      </c>
      <c r="K265" s="126">
        <f>G265*J265</f>
        <v>0</v>
      </c>
      <c r="L265" s="282"/>
      <c r="M265" s="387"/>
      <c r="N265" s="272"/>
      <c r="O265" s="273"/>
      <c r="P265" s="274"/>
      <c r="Q265" s="275"/>
      <c r="R265" s="276"/>
      <c r="S265" s="277"/>
      <c r="T265" s="370"/>
      <c r="U265" s="278"/>
      <c r="V265" s="279"/>
      <c r="W265" s="280"/>
      <c r="X265" s="281"/>
      <c r="Y265" s="277"/>
      <c r="Z265" s="369"/>
      <c r="AA265" s="277">
        <f t="shared" si="266"/>
        <v>0</v>
      </c>
      <c r="AB265" s="272"/>
      <c r="AC265" s="282"/>
      <c r="AD265" s="280">
        <f t="shared" si="267"/>
        <v>0</v>
      </c>
      <c r="AE265" s="676"/>
      <c r="AF265" s="280"/>
      <c r="AG265" s="277"/>
      <c r="BF265" s="131">
        <f t="shared" si="321"/>
        <v>0</v>
      </c>
      <c r="BG265" s="131">
        <f t="shared" si="321"/>
        <v>0</v>
      </c>
      <c r="BH265" s="131">
        <f t="shared" si="321"/>
        <v>0</v>
      </c>
      <c r="BI265" s="131">
        <f t="shared" si="321"/>
        <v>0</v>
      </c>
      <c r="BJ265" s="131">
        <f t="shared" si="321"/>
        <v>0</v>
      </c>
      <c r="BK265" s="131">
        <f t="shared" si="321"/>
        <v>0</v>
      </c>
      <c r="BL265" s="131">
        <f t="shared" si="321"/>
        <v>0</v>
      </c>
      <c r="BM265" s="132"/>
      <c r="BN265" s="132"/>
      <c r="BO265" s="132"/>
      <c r="BP265" s="132"/>
      <c r="BQ265" s="132"/>
      <c r="BR265" s="132"/>
      <c r="BS265" s="132">
        <v>1</v>
      </c>
      <c r="BT265" s="131">
        <f t="shared" si="322"/>
        <v>0</v>
      </c>
      <c r="BU265" s="131">
        <f t="shared" si="322"/>
        <v>0</v>
      </c>
      <c r="BV265" s="131">
        <f t="shared" si="322"/>
        <v>0</v>
      </c>
      <c r="BW265" s="131">
        <f t="shared" si="322"/>
        <v>0</v>
      </c>
      <c r="BX265" s="131">
        <f t="shared" si="322"/>
        <v>0</v>
      </c>
      <c r="BY265" s="131">
        <f t="shared" si="322"/>
        <v>0</v>
      </c>
      <c r="BZ265" s="131">
        <f t="shared" si="322"/>
        <v>0</v>
      </c>
      <c r="CA265" s="131">
        <f t="shared" si="322"/>
        <v>0</v>
      </c>
      <c r="CB265" s="131">
        <f t="shared" si="322"/>
        <v>0</v>
      </c>
      <c r="CC265" s="131">
        <f t="shared" si="322"/>
        <v>0</v>
      </c>
      <c r="CD265" s="131">
        <f t="shared" si="322"/>
        <v>0</v>
      </c>
      <c r="CE265" s="131">
        <f t="shared" si="322"/>
        <v>0</v>
      </c>
      <c r="CF265" s="131">
        <f t="shared" si="322"/>
        <v>0</v>
      </c>
      <c r="CG265" s="131">
        <f t="shared" si="322"/>
        <v>0</v>
      </c>
      <c r="CH265" s="132"/>
      <c r="CI265" s="132"/>
      <c r="CJ265" s="132"/>
      <c r="CK265" s="132"/>
      <c r="CL265" s="132"/>
      <c r="CM265" s="132"/>
      <c r="CN265" s="132"/>
      <c r="CO265" s="132"/>
      <c r="CP265" s="132"/>
      <c r="CQ265" s="132">
        <v>1</v>
      </c>
      <c r="CR265" s="133"/>
      <c r="CS265" s="132"/>
      <c r="CT265" s="132"/>
      <c r="CU265" s="132"/>
      <c r="CW265" s="131">
        <v>10</v>
      </c>
      <c r="CX265" s="134">
        <f>$G265*CW265</f>
        <v>0</v>
      </c>
      <c r="CZ265" s="136">
        <v>2.9260000000000002</v>
      </c>
      <c r="DA265" s="131">
        <f>G265</f>
        <v>0</v>
      </c>
      <c r="DB265" s="131">
        <f>CZ265*DA265</f>
        <v>0</v>
      </c>
    </row>
    <row r="266" spans="1:106" ht="18" customHeight="1">
      <c r="A266" s="155" t="s">
        <v>29310</v>
      </c>
      <c r="B266" s="155" t="s">
        <v>28112</v>
      </c>
      <c r="C266" s="168" t="s">
        <v>29301</v>
      </c>
      <c r="D266" s="156" t="s">
        <v>29311</v>
      </c>
      <c r="E266" s="1002" t="s">
        <v>28770</v>
      </c>
      <c r="F266" s="124">
        <v>1</v>
      </c>
      <c r="G266" s="124">
        <f>SUM(M266:AD266)</f>
        <v>0</v>
      </c>
      <c r="H266" s="793">
        <v>220</v>
      </c>
      <c r="I266" s="481">
        <f>$G$4</f>
        <v>0</v>
      </c>
      <c r="J266" s="125">
        <f>H266*((1-I266))</f>
        <v>220</v>
      </c>
      <c r="K266" s="126">
        <f>G266*J266</f>
        <v>0</v>
      </c>
      <c r="L266" s="282"/>
      <c r="M266" s="387"/>
      <c r="N266" s="272"/>
      <c r="O266" s="273"/>
      <c r="P266" s="274"/>
      <c r="Q266" s="275"/>
      <c r="R266" s="705"/>
      <c r="S266" s="277"/>
      <c r="T266" s="370"/>
      <c r="U266" s="278"/>
      <c r="V266" s="279"/>
      <c r="W266" s="280"/>
      <c r="X266" s="281"/>
      <c r="Y266" s="277"/>
      <c r="Z266" s="369"/>
      <c r="AA266" s="277">
        <f t="shared" si="266"/>
        <v>0</v>
      </c>
      <c r="AB266" s="272"/>
      <c r="AC266" s="282"/>
      <c r="AD266" s="280">
        <f t="shared" si="267"/>
        <v>0</v>
      </c>
      <c r="AE266" s="676"/>
      <c r="AF266" s="280"/>
      <c r="AG266" s="277"/>
      <c r="BF266" s="131">
        <f t="shared" si="321"/>
        <v>0</v>
      </c>
      <c r="BG266" s="131">
        <f t="shared" si="321"/>
        <v>0</v>
      </c>
      <c r="BH266" s="131">
        <f t="shared" si="321"/>
        <v>0</v>
      </c>
      <c r="BI266" s="131">
        <f t="shared" si="321"/>
        <v>0</v>
      </c>
      <c r="BJ266" s="131">
        <f t="shared" si="321"/>
        <v>0</v>
      </c>
      <c r="BK266" s="131">
        <f t="shared" si="321"/>
        <v>0</v>
      </c>
      <c r="BL266" s="131">
        <f t="shared" si="321"/>
        <v>0</v>
      </c>
      <c r="BM266" s="157"/>
      <c r="BN266" s="157"/>
      <c r="BO266" s="157"/>
      <c r="BP266" s="157"/>
      <c r="BQ266" s="157"/>
      <c r="BR266" s="157"/>
      <c r="BS266" s="157">
        <v>1</v>
      </c>
      <c r="BT266" s="131">
        <f t="shared" si="322"/>
        <v>0</v>
      </c>
      <c r="BU266" s="131">
        <f t="shared" si="322"/>
        <v>0</v>
      </c>
      <c r="BV266" s="131">
        <f t="shared" si="322"/>
        <v>0</v>
      </c>
      <c r="BW266" s="131">
        <f t="shared" si="322"/>
        <v>0</v>
      </c>
      <c r="BX266" s="131">
        <f t="shared" si="322"/>
        <v>0</v>
      </c>
      <c r="BY266" s="131">
        <f t="shared" si="322"/>
        <v>0</v>
      </c>
      <c r="BZ266" s="131">
        <f t="shared" si="322"/>
        <v>0</v>
      </c>
      <c r="CA266" s="131">
        <f t="shared" si="322"/>
        <v>0</v>
      </c>
      <c r="CB266" s="131">
        <f t="shared" si="322"/>
        <v>0</v>
      </c>
      <c r="CC266" s="131">
        <f t="shared" si="322"/>
        <v>0</v>
      </c>
      <c r="CD266" s="131">
        <f t="shared" si="322"/>
        <v>0</v>
      </c>
      <c r="CE266" s="131">
        <f t="shared" si="322"/>
        <v>0</v>
      </c>
      <c r="CF266" s="131">
        <f t="shared" si="322"/>
        <v>0</v>
      </c>
      <c r="CG266" s="131">
        <f t="shared" si="322"/>
        <v>0</v>
      </c>
      <c r="CH266" s="132"/>
      <c r="CI266" s="132"/>
      <c r="CJ266" s="132"/>
      <c r="CK266" s="132"/>
      <c r="CL266" s="132"/>
      <c r="CM266" s="132"/>
      <c r="CN266" s="132"/>
      <c r="CO266" s="132"/>
      <c r="CP266" s="132"/>
      <c r="CQ266" s="132">
        <v>1</v>
      </c>
      <c r="CR266" s="133"/>
      <c r="CS266" s="132"/>
      <c r="CT266" s="132"/>
      <c r="CU266" s="132"/>
      <c r="CW266" s="131">
        <v>5</v>
      </c>
      <c r="CX266" s="134">
        <f>$G266*CW266</f>
        <v>0</v>
      </c>
      <c r="CZ266" s="136">
        <v>3.6640000000000001</v>
      </c>
      <c r="DA266" s="131">
        <f>G266</f>
        <v>0</v>
      </c>
      <c r="DB266" s="131">
        <f>CZ266*DA266</f>
        <v>0</v>
      </c>
    </row>
    <row r="267" spans="1:106" ht="15.75" customHeight="1">
      <c r="A267" s="158"/>
      <c r="B267" s="158"/>
      <c r="C267" s="180"/>
      <c r="D267" s="92"/>
      <c r="E267" s="1004"/>
      <c r="F267" s="92"/>
      <c r="G267" s="92"/>
      <c r="H267" s="789"/>
      <c r="J267" s="116"/>
      <c r="K267" s="125">
        <f>SUM(K262:K266)</f>
        <v>0</v>
      </c>
      <c r="L267" s="312"/>
      <c r="M267" s="312">
        <f>SUMPRODUCT($F$262:$F$266,M262:M266)</f>
        <v>0</v>
      </c>
      <c r="N267" s="312"/>
      <c r="O267" s="312">
        <f t="shared" ref="O267:AC267" si="323">SUMPRODUCT($F$262:$F$266,O262:O266)</f>
        <v>0</v>
      </c>
      <c r="P267" s="312">
        <f t="shared" si="323"/>
        <v>0</v>
      </c>
      <c r="Q267" s="312">
        <f t="shared" si="323"/>
        <v>0</v>
      </c>
      <c r="R267" s="312">
        <f t="shared" si="323"/>
        <v>0</v>
      </c>
      <c r="S267" s="312">
        <f t="shared" si="323"/>
        <v>0</v>
      </c>
      <c r="T267" s="312">
        <f t="shared" si="323"/>
        <v>0</v>
      </c>
      <c r="U267" s="312">
        <f t="shared" si="323"/>
        <v>0</v>
      </c>
      <c r="V267" s="312"/>
      <c r="W267" s="312">
        <f t="shared" si="323"/>
        <v>0</v>
      </c>
      <c r="X267" s="312">
        <f t="shared" si="323"/>
        <v>0</v>
      </c>
      <c r="Y267" s="312"/>
      <c r="Z267" s="312">
        <f t="shared" si="323"/>
        <v>0</v>
      </c>
      <c r="AA267" s="312">
        <f t="shared" si="266"/>
        <v>0</v>
      </c>
      <c r="AB267" s="312">
        <f t="shared" si="323"/>
        <v>0</v>
      </c>
      <c r="AC267" s="312">
        <f t="shared" si="323"/>
        <v>0</v>
      </c>
      <c r="AD267" s="312">
        <f t="shared" si="267"/>
        <v>0</v>
      </c>
      <c r="AE267" s="678"/>
      <c r="AF267" s="312">
        <f>SUMPRODUCT($F$262:$F$266,AF262:AF266)</f>
        <v>0</v>
      </c>
      <c r="AG267" s="312">
        <f>SUMPRODUCT($F$262:$F$266,AG262:AG266)</f>
        <v>0</v>
      </c>
      <c r="BF267" s="159">
        <f t="shared" ref="BF267:BL267" si="324">SUM(BF15:BF266)</f>
        <v>0</v>
      </c>
      <c r="BG267" s="159">
        <f t="shared" si="324"/>
        <v>0</v>
      </c>
      <c r="BH267" s="159">
        <f t="shared" si="324"/>
        <v>0</v>
      </c>
      <c r="BI267" s="159">
        <f t="shared" si="324"/>
        <v>0</v>
      </c>
      <c r="BJ267" s="159">
        <f t="shared" si="324"/>
        <v>0</v>
      </c>
      <c r="BK267" s="159">
        <f t="shared" si="324"/>
        <v>0</v>
      </c>
      <c r="BL267" s="159">
        <f t="shared" si="324"/>
        <v>0</v>
      </c>
      <c r="BM267" s="161"/>
      <c r="BN267" s="162"/>
      <c r="BO267" s="162"/>
      <c r="BP267" s="162"/>
      <c r="BQ267" s="162"/>
      <c r="BR267" s="162"/>
      <c r="BS267" s="163"/>
      <c r="BT267" s="159">
        <f t="shared" ref="BT267:CG267" si="325">SUM(BT15:BT266)</f>
        <v>0</v>
      </c>
      <c r="BU267" s="159">
        <f t="shared" si="325"/>
        <v>0</v>
      </c>
      <c r="BV267" s="159">
        <f t="shared" si="325"/>
        <v>0</v>
      </c>
      <c r="BW267" s="159">
        <f t="shared" si="325"/>
        <v>0</v>
      </c>
      <c r="BX267" s="159">
        <f t="shared" si="325"/>
        <v>0</v>
      </c>
      <c r="BY267" s="159">
        <f t="shared" si="325"/>
        <v>0</v>
      </c>
      <c r="BZ267" s="159">
        <f t="shared" si="325"/>
        <v>0</v>
      </c>
      <c r="CA267" s="159">
        <f t="shared" si="325"/>
        <v>0</v>
      </c>
      <c r="CB267" s="159">
        <f t="shared" si="325"/>
        <v>0</v>
      </c>
      <c r="CC267" s="159">
        <f t="shared" si="325"/>
        <v>0</v>
      </c>
      <c r="CD267" s="159">
        <f t="shared" si="325"/>
        <v>0</v>
      </c>
      <c r="CE267" s="159">
        <f t="shared" si="325"/>
        <v>0</v>
      </c>
      <c r="CF267" s="159">
        <f t="shared" si="325"/>
        <v>0</v>
      </c>
      <c r="CG267" s="159">
        <f t="shared" si="325"/>
        <v>0</v>
      </c>
      <c r="CH267" s="165"/>
      <c r="CI267" s="166"/>
      <c r="CJ267" s="166"/>
      <c r="CK267" s="166"/>
      <c r="CL267" s="166"/>
      <c r="CM267" s="166"/>
      <c r="CN267" s="166"/>
      <c r="CO267" s="166"/>
      <c r="CP267" s="166"/>
      <c r="CQ267" s="166"/>
      <c r="CR267" s="166"/>
      <c r="CS267" s="166"/>
      <c r="CT267" s="166"/>
      <c r="CU267" s="166"/>
      <c r="CW267" s="68"/>
      <c r="CX267" s="164">
        <f>SUM(CX15:CX266)</f>
        <v>0</v>
      </c>
      <c r="CZ267" s="68"/>
      <c r="DA267" s="68"/>
      <c r="DB267" s="68"/>
    </row>
    <row r="268" spans="1:106" ht="48.75" customHeight="1">
      <c r="A268" s="140" t="s">
        <v>0</v>
      </c>
      <c r="B268" s="140" t="s">
        <v>28839</v>
      </c>
      <c r="C268" s="140" t="s">
        <v>29312</v>
      </c>
      <c r="D268" s="114" t="s">
        <v>29312</v>
      </c>
      <c r="E268" s="1005"/>
      <c r="F268" s="115"/>
      <c r="G268" s="115"/>
      <c r="H268" s="789"/>
      <c r="J268" s="116"/>
      <c r="K268" s="117"/>
      <c r="L268" s="301"/>
      <c r="M268" s="117"/>
      <c r="N268" s="301"/>
      <c r="O268" s="117"/>
      <c r="P268" s="117"/>
      <c r="Q268" s="301"/>
      <c r="R268" s="117"/>
      <c r="S268" s="117"/>
      <c r="T268" s="117"/>
      <c r="U268" s="117"/>
      <c r="V268" s="117"/>
      <c r="W268" s="117"/>
      <c r="X268"/>
      <c r="Y268" s="301"/>
      <c r="Z268" s="117"/>
      <c r="AA268" s="301"/>
      <c r="AB268" s="117"/>
      <c r="AC268" s="117"/>
      <c r="AD268" s="301"/>
      <c r="AE268" s="117"/>
      <c r="AF268" s="301"/>
      <c r="AG268" s="301"/>
      <c r="BF268" s="119" t="s">
        <v>28778</v>
      </c>
      <c r="BG268" s="119" t="s">
        <v>28779</v>
      </c>
      <c r="BH268" s="119" t="s">
        <v>28780</v>
      </c>
      <c r="BI268" s="119" t="s">
        <v>28781</v>
      </c>
      <c r="BJ268" s="119" t="s">
        <v>28782</v>
      </c>
      <c r="BK268" s="119" t="s">
        <v>28783</v>
      </c>
      <c r="BL268" s="119" t="s">
        <v>28784</v>
      </c>
      <c r="BM268" s="120" t="s">
        <v>28778</v>
      </c>
      <c r="BN268" s="120" t="s">
        <v>28779</v>
      </c>
      <c r="BO268" s="120" t="s">
        <v>28780</v>
      </c>
      <c r="BP268" s="120" t="s">
        <v>28781</v>
      </c>
      <c r="BQ268" s="120" t="s">
        <v>28782</v>
      </c>
      <c r="BR268" s="120" t="s">
        <v>28783</v>
      </c>
      <c r="BS268" s="120" t="s">
        <v>28784</v>
      </c>
      <c r="BT268" s="119" t="s">
        <v>28787</v>
      </c>
      <c r="BU268" s="119" t="s">
        <v>28788</v>
      </c>
      <c r="BV268" s="119" t="s">
        <v>28789</v>
      </c>
      <c r="BW268" s="119" t="s">
        <v>28790</v>
      </c>
      <c r="BX268" s="119" t="s">
        <v>28791</v>
      </c>
      <c r="BY268" s="119" t="s">
        <v>28792</v>
      </c>
      <c r="BZ268" s="119" t="s">
        <v>28793</v>
      </c>
      <c r="CA268" s="119" t="s">
        <v>28794</v>
      </c>
      <c r="CB268" s="119" t="s">
        <v>28795</v>
      </c>
      <c r="CC268" s="119" t="s">
        <v>28796</v>
      </c>
      <c r="CD268" s="119" t="s">
        <v>28797</v>
      </c>
      <c r="CE268" s="119" t="s">
        <v>28798</v>
      </c>
      <c r="CF268" s="200" t="s">
        <v>28799</v>
      </c>
      <c r="CG268" s="200" t="s">
        <v>28800</v>
      </c>
      <c r="CH268" s="159" t="s">
        <v>28787</v>
      </c>
      <c r="CI268" s="159" t="s">
        <v>28788</v>
      </c>
      <c r="CJ268" s="159" t="s">
        <v>28789</v>
      </c>
      <c r="CK268" s="159" t="s">
        <v>28790</v>
      </c>
      <c r="CL268" s="159" t="s">
        <v>28791</v>
      </c>
      <c r="CM268" s="159" t="s">
        <v>28792</v>
      </c>
      <c r="CN268" s="159" t="s">
        <v>28793</v>
      </c>
      <c r="CO268" s="159" t="s">
        <v>28794</v>
      </c>
      <c r="CP268" s="159" t="s">
        <v>28795</v>
      </c>
      <c r="CQ268" s="159" t="s">
        <v>28796</v>
      </c>
      <c r="CR268" s="159" t="s">
        <v>28797</v>
      </c>
      <c r="CS268" s="159" t="s">
        <v>28866</v>
      </c>
      <c r="CT268" s="159" t="s">
        <v>28799</v>
      </c>
      <c r="CU268" s="159" t="s">
        <v>28800</v>
      </c>
      <c r="CW268" s="122" t="s">
        <v>28867</v>
      </c>
      <c r="CX268" s="122" t="s">
        <v>28868</v>
      </c>
      <c r="CY268" s="93"/>
      <c r="CZ268" s="122" t="s">
        <v>28869</v>
      </c>
      <c r="DA268" s="122" t="s">
        <v>28870</v>
      </c>
      <c r="DB268" s="122" t="s">
        <v>28871</v>
      </c>
    </row>
    <row r="269" spans="1:106" ht="18" customHeight="1">
      <c r="A269" s="142" t="s">
        <v>29313</v>
      </c>
      <c r="B269" s="142" t="s">
        <v>28117</v>
      </c>
      <c r="C269" s="123" t="s">
        <v>29312</v>
      </c>
      <c r="D269" s="450" t="s">
        <v>29108</v>
      </c>
      <c r="E269" s="1002" t="s">
        <v>28767</v>
      </c>
      <c r="F269" s="124">
        <v>20</v>
      </c>
      <c r="G269" s="124">
        <f>SUM(M269:AD269)</f>
        <v>0</v>
      </c>
      <c r="H269" s="793">
        <v>100</v>
      </c>
      <c r="I269" s="481">
        <f t="shared" ref="I269:I288" si="326">$G$4</f>
        <v>0</v>
      </c>
      <c r="J269" s="125">
        <f t="shared" ref="J269:J288" si="327">H269*((1-I269))</f>
        <v>100</v>
      </c>
      <c r="K269" s="126">
        <f t="shared" ref="K269:K288" si="328">G269*J269</f>
        <v>0</v>
      </c>
      <c r="L269" s="282"/>
      <c r="M269" s="387"/>
      <c r="N269" s="272"/>
      <c r="O269" s="273"/>
      <c r="P269" s="274"/>
      <c r="Q269" s="275"/>
      <c r="R269" s="705"/>
      <c r="S269" s="277"/>
      <c r="T269" s="370"/>
      <c r="U269" s="278"/>
      <c r="V269" s="279"/>
      <c r="W269" s="280"/>
      <c r="X269" s="281"/>
      <c r="Y269" s="277"/>
      <c r="Z269" s="369"/>
      <c r="AA269" s="277">
        <f t="shared" ref="AA269:AA324" si="329">AG269</f>
        <v>0</v>
      </c>
      <c r="AB269" s="272"/>
      <c r="AC269" s="282"/>
      <c r="AD269" s="280">
        <f t="shared" ref="AD269:AD325" si="330">AF269</f>
        <v>0</v>
      </c>
      <c r="AE269" s="676"/>
      <c r="AF269" s="280"/>
      <c r="AG269" s="277"/>
      <c r="BF269" s="131">
        <f t="shared" ref="BF269:BF288" si="331">BM269*$G269</f>
        <v>0</v>
      </c>
      <c r="BG269" s="131">
        <f t="shared" ref="BG269:BG288" si="332">BN269*$G269</f>
        <v>0</v>
      </c>
      <c r="BH269" s="131">
        <f t="shared" ref="BH269:BH288" si="333">BO269*$G269</f>
        <v>0</v>
      </c>
      <c r="BI269" s="131">
        <f t="shared" ref="BI269:BI288" si="334">BP269*$G269</f>
        <v>0</v>
      </c>
      <c r="BJ269" s="131">
        <f t="shared" ref="BJ269:BJ288" si="335">BQ269*$G269</f>
        <v>0</v>
      </c>
      <c r="BK269" s="131">
        <f t="shared" ref="BK269:BK288" si="336">BR269*$G269</f>
        <v>0</v>
      </c>
      <c r="BL269" s="131">
        <f t="shared" ref="BL269:BL288" si="337">BS269*$G269</f>
        <v>0</v>
      </c>
      <c r="BM269" s="132"/>
      <c r="BN269" s="132">
        <v>20</v>
      </c>
      <c r="BO269" s="132"/>
      <c r="BP269" s="132"/>
      <c r="BQ269" s="132"/>
      <c r="BR269" s="132"/>
      <c r="BS269" s="132"/>
      <c r="BT269" s="131">
        <f t="shared" ref="BT269:BT288" si="338">CH269*$G269</f>
        <v>0</v>
      </c>
      <c r="BU269" s="131">
        <f t="shared" ref="BU269:BU288" si="339">CI269*$G269</f>
        <v>0</v>
      </c>
      <c r="BV269" s="131">
        <f t="shared" ref="BV269:BV288" si="340">CJ269*$G269</f>
        <v>0</v>
      </c>
      <c r="BW269" s="131">
        <f t="shared" ref="BW269:BW288" si="341">CK269*$G269</f>
        <v>0</v>
      </c>
      <c r="BX269" s="131">
        <f t="shared" ref="BX269:BX288" si="342">CL269*$G269</f>
        <v>0</v>
      </c>
      <c r="BY269" s="131">
        <f t="shared" ref="BY269:BY288" si="343">CM269*$G269</f>
        <v>0</v>
      </c>
      <c r="BZ269" s="131">
        <f t="shared" ref="BZ269:BZ288" si="344">CN269*$G269</f>
        <v>0</v>
      </c>
      <c r="CA269" s="131">
        <f t="shared" ref="CA269:CA288" si="345">CO269*$G269</f>
        <v>0</v>
      </c>
      <c r="CB269" s="131">
        <f t="shared" ref="CB269:CB288" si="346">CP269*$G269</f>
        <v>0</v>
      </c>
      <c r="CC269" s="131">
        <f t="shared" ref="CC269:CC288" si="347">CQ269*$G269</f>
        <v>0</v>
      </c>
      <c r="CD269" s="131">
        <f t="shared" ref="CD269:CD288" si="348">CR269*$G269</f>
        <v>0</v>
      </c>
      <c r="CE269" s="131">
        <f t="shared" ref="CE269:CE288" si="349">CS269*$G269</f>
        <v>0</v>
      </c>
      <c r="CF269" s="131">
        <f t="shared" ref="CF269:CF288" si="350">CT269*$G269</f>
        <v>0</v>
      </c>
      <c r="CG269" s="131">
        <f t="shared" ref="CG269:CG288" si="351">CU269*$G269</f>
        <v>0</v>
      </c>
      <c r="CH269" s="132">
        <v>4</v>
      </c>
      <c r="CI269" s="132">
        <v>16</v>
      </c>
      <c r="CJ269" s="132"/>
      <c r="CK269" s="132"/>
      <c r="CL269" s="132"/>
      <c r="CM269" s="132"/>
      <c r="CN269" s="132"/>
      <c r="CO269" s="132"/>
      <c r="CP269" s="132"/>
      <c r="CQ269" s="132"/>
      <c r="CR269" s="133"/>
      <c r="CS269" s="132"/>
      <c r="CT269" s="132"/>
      <c r="CU269" s="132"/>
      <c r="CW269" s="131"/>
      <c r="CX269" s="134">
        <f t="shared" ref="CX269:CX288" si="352">$G269*CW269</f>
        <v>0</v>
      </c>
      <c r="CZ269" s="136">
        <v>0.746</v>
      </c>
      <c r="DA269" s="131">
        <f t="shared" ref="DA269:DA288" si="353">G269</f>
        <v>0</v>
      </c>
      <c r="DB269" s="131">
        <f t="shared" ref="DB269:DB288" si="354">CZ269*DA269</f>
        <v>0</v>
      </c>
    </row>
    <row r="270" spans="1:106" ht="18" customHeight="1">
      <c r="A270" s="142" t="s">
        <v>29314</v>
      </c>
      <c r="B270" s="142" t="s">
        <v>28118</v>
      </c>
      <c r="C270" s="123" t="s">
        <v>29312</v>
      </c>
      <c r="D270" s="450" t="s">
        <v>29110</v>
      </c>
      <c r="E270" s="1002" t="s">
        <v>28767</v>
      </c>
      <c r="F270" s="124">
        <v>20</v>
      </c>
      <c r="G270" s="124">
        <f t="shared" ref="G270:G288" si="355">SUM(M270:AD270)</f>
        <v>0</v>
      </c>
      <c r="H270" s="793">
        <v>100</v>
      </c>
      <c r="I270" s="481">
        <f t="shared" si="326"/>
        <v>0</v>
      </c>
      <c r="J270" s="125">
        <f t="shared" si="327"/>
        <v>100</v>
      </c>
      <c r="K270" s="126">
        <f t="shared" si="328"/>
        <v>0</v>
      </c>
      <c r="L270" s="282"/>
      <c r="M270" s="387"/>
      <c r="N270" s="272"/>
      <c r="O270" s="273"/>
      <c r="P270" s="274"/>
      <c r="Q270" s="275"/>
      <c r="R270" s="276"/>
      <c r="S270" s="277"/>
      <c r="T270" s="370"/>
      <c r="U270" s="278"/>
      <c r="V270" s="279"/>
      <c r="W270" s="280"/>
      <c r="X270" s="281"/>
      <c r="Y270" s="277"/>
      <c r="Z270" s="369"/>
      <c r="AA270" s="277">
        <f t="shared" si="329"/>
        <v>0</v>
      </c>
      <c r="AB270" s="272"/>
      <c r="AC270" s="282"/>
      <c r="AD270" s="280">
        <f t="shared" si="330"/>
        <v>0</v>
      </c>
      <c r="AE270" s="676"/>
      <c r="AF270" s="280"/>
      <c r="AG270" s="277"/>
      <c r="BF270" s="131">
        <f t="shared" si="331"/>
        <v>0</v>
      </c>
      <c r="BG270" s="131">
        <f t="shared" si="332"/>
        <v>0</v>
      </c>
      <c r="BH270" s="131">
        <f t="shared" si="333"/>
        <v>0</v>
      </c>
      <c r="BI270" s="131">
        <f t="shared" si="334"/>
        <v>0</v>
      </c>
      <c r="BJ270" s="131">
        <f t="shared" si="335"/>
        <v>0</v>
      </c>
      <c r="BK270" s="131">
        <f t="shared" si="336"/>
        <v>0</v>
      </c>
      <c r="BL270" s="131">
        <f t="shared" si="337"/>
        <v>0</v>
      </c>
      <c r="BM270" s="132"/>
      <c r="BN270" s="132">
        <v>20</v>
      </c>
      <c r="BO270" s="132"/>
      <c r="BP270" s="132"/>
      <c r="BQ270" s="132"/>
      <c r="BR270" s="132"/>
      <c r="BS270" s="132"/>
      <c r="BT270" s="131">
        <f t="shared" si="338"/>
        <v>0</v>
      </c>
      <c r="BU270" s="131">
        <f t="shared" si="339"/>
        <v>0</v>
      </c>
      <c r="BV270" s="131">
        <f t="shared" si="340"/>
        <v>0</v>
      </c>
      <c r="BW270" s="131">
        <f t="shared" si="341"/>
        <v>0</v>
      </c>
      <c r="BX270" s="131">
        <f t="shared" si="342"/>
        <v>0</v>
      </c>
      <c r="BY270" s="131">
        <f t="shared" si="343"/>
        <v>0</v>
      </c>
      <c r="BZ270" s="131">
        <f t="shared" si="344"/>
        <v>0</v>
      </c>
      <c r="CA270" s="131">
        <f t="shared" si="345"/>
        <v>0</v>
      </c>
      <c r="CB270" s="131">
        <f t="shared" si="346"/>
        <v>0</v>
      </c>
      <c r="CC270" s="131">
        <f t="shared" si="347"/>
        <v>0</v>
      </c>
      <c r="CD270" s="131">
        <f t="shared" si="348"/>
        <v>0</v>
      </c>
      <c r="CE270" s="131">
        <f t="shared" si="349"/>
        <v>0</v>
      </c>
      <c r="CF270" s="131">
        <f t="shared" si="350"/>
        <v>0</v>
      </c>
      <c r="CG270" s="131">
        <f t="shared" si="351"/>
        <v>0</v>
      </c>
      <c r="CH270" s="132">
        <v>3</v>
      </c>
      <c r="CI270" s="132">
        <v>17</v>
      </c>
      <c r="CJ270" s="132"/>
      <c r="CK270" s="132"/>
      <c r="CL270" s="132"/>
      <c r="CM270" s="132"/>
      <c r="CN270" s="132"/>
      <c r="CO270" s="132"/>
      <c r="CP270" s="132"/>
      <c r="CQ270" s="132"/>
      <c r="CR270" s="133"/>
      <c r="CS270" s="132"/>
      <c r="CT270" s="132"/>
      <c r="CU270" s="132"/>
      <c r="CW270" s="131"/>
      <c r="CX270" s="134">
        <f t="shared" si="352"/>
        <v>0</v>
      </c>
      <c r="CZ270" s="136">
        <v>0.83899999999999997</v>
      </c>
      <c r="DA270" s="131">
        <f t="shared" si="353"/>
        <v>0</v>
      </c>
      <c r="DB270" s="131">
        <f t="shared" si="354"/>
        <v>0</v>
      </c>
    </row>
    <row r="271" spans="1:106" ht="18" customHeight="1">
      <c r="A271" s="142" t="s">
        <v>29315</v>
      </c>
      <c r="B271" s="142" t="s">
        <v>28119</v>
      </c>
      <c r="C271" s="123" t="s">
        <v>29312</v>
      </c>
      <c r="D271" s="450" t="s">
        <v>29316</v>
      </c>
      <c r="E271" s="1002" t="s">
        <v>28761</v>
      </c>
      <c r="F271" s="124">
        <v>10</v>
      </c>
      <c r="G271" s="124">
        <f t="shared" si="355"/>
        <v>0</v>
      </c>
      <c r="H271" s="793">
        <v>130</v>
      </c>
      <c r="I271" s="481">
        <f t="shared" si="326"/>
        <v>0</v>
      </c>
      <c r="J271" s="125">
        <f t="shared" si="327"/>
        <v>130</v>
      </c>
      <c r="K271" s="126">
        <f t="shared" si="328"/>
        <v>0</v>
      </c>
      <c r="L271" s="282"/>
      <c r="M271" s="387"/>
      <c r="N271" s="272"/>
      <c r="O271" s="273"/>
      <c r="P271" s="274"/>
      <c r="Q271" s="275"/>
      <c r="R271" s="276"/>
      <c r="S271" s="277"/>
      <c r="T271" s="370"/>
      <c r="U271" s="278"/>
      <c r="V271" s="279"/>
      <c r="W271" s="280"/>
      <c r="X271" s="281"/>
      <c r="Y271" s="277"/>
      <c r="Z271" s="369"/>
      <c r="AA271" s="277">
        <f t="shared" si="329"/>
        <v>0</v>
      </c>
      <c r="AB271" s="272"/>
      <c r="AC271" s="282"/>
      <c r="AD271" s="280">
        <f t="shared" si="330"/>
        <v>0</v>
      </c>
      <c r="AE271" s="676"/>
      <c r="AF271" s="280"/>
      <c r="AG271" s="277"/>
      <c r="BF271" s="131">
        <f t="shared" si="331"/>
        <v>0</v>
      </c>
      <c r="BG271" s="131">
        <f t="shared" si="332"/>
        <v>0</v>
      </c>
      <c r="BH271" s="131">
        <f t="shared" si="333"/>
        <v>0</v>
      </c>
      <c r="BI271" s="131">
        <f t="shared" si="334"/>
        <v>0</v>
      </c>
      <c r="BJ271" s="131">
        <f t="shared" si="335"/>
        <v>0</v>
      </c>
      <c r="BK271" s="131">
        <f t="shared" si="336"/>
        <v>0</v>
      </c>
      <c r="BL271" s="131">
        <f t="shared" si="337"/>
        <v>0</v>
      </c>
      <c r="BM271" s="132"/>
      <c r="BN271" s="132"/>
      <c r="BO271" s="132"/>
      <c r="BP271" s="132">
        <v>10</v>
      </c>
      <c r="BQ271" s="132"/>
      <c r="BR271" s="132"/>
      <c r="BS271" s="132"/>
      <c r="BT271" s="131">
        <f t="shared" si="338"/>
        <v>0</v>
      </c>
      <c r="BU271" s="131">
        <f t="shared" si="339"/>
        <v>0</v>
      </c>
      <c r="BV271" s="131">
        <f t="shared" si="340"/>
        <v>0</v>
      </c>
      <c r="BW271" s="131">
        <f t="shared" si="341"/>
        <v>0</v>
      </c>
      <c r="BX271" s="131">
        <f t="shared" si="342"/>
        <v>0</v>
      </c>
      <c r="BY271" s="131">
        <f t="shared" si="343"/>
        <v>0</v>
      </c>
      <c r="BZ271" s="131">
        <f t="shared" si="344"/>
        <v>0</v>
      </c>
      <c r="CA271" s="131">
        <f t="shared" si="345"/>
        <v>0</v>
      </c>
      <c r="CB271" s="131">
        <f t="shared" si="346"/>
        <v>0</v>
      </c>
      <c r="CC271" s="131">
        <f t="shared" si="347"/>
        <v>0</v>
      </c>
      <c r="CD271" s="131">
        <f t="shared" si="348"/>
        <v>0</v>
      </c>
      <c r="CE271" s="131">
        <f t="shared" si="349"/>
        <v>0</v>
      </c>
      <c r="CF271" s="131">
        <f t="shared" si="350"/>
        <v>0</v>
      </c>
      <c r="CG271" s="131">
        <f t="shared" si="351"/>
        <v>0</v>
      </c>
      <c r="CH271" s="132"/>
      <c r="CI271" s="132">
        <v>10</v>
      </c>
      <c r="CJ271" s="132"/>
      <c r="CK271" s="132"/>
      <c r="CL271" s="132"/>
      <c r="CM271" s="132"/>
      <c r="CN271" s="132"/>
      <c r="CO271" s="132"/>
      <c r="CP271" s="132"/>
      <c r="CQ271" s="132"/>
      <c r="CR271" s="133"/>
      <c r="CS271" s="132"/>
      <c r="CT271" s="132"/>
      <c r="CU271" s="132"/>
      <c r="CW271" s="131">
        <v>7</v>
      </c>
      <c r="CX271" s="134">
        <f t="shared" si="352"/>
        <v>0</v>
      </c>
      <c r="CZ271" s="136">
        <v>2.23</v>
      </c>
      <c r="DA271" s="131">
        <f t="shared" si="353"/>
        <v>0</v>
      </c>
      <c r="DB271" s="131">
        <f t="shared" si="354"/>
        <v>0</v>
      </c>
    </row>
    <row r="272" spans="1:106" ht="18" customHeight="1">
      <c r="A272" s="142" t="s">
        <v>29317</v>
      </c>
      <c r="B272" s="142" t="s">
        <v>28120</v>
      </c>
      <c r="C272" s="123" t="s">
        <v>29312</v>
      </c>
      <c r="D272" s="450" t="s">
        <v>29318</v>
      </c>
      <c r="E272" s="1002" t="s">
        <v>28761</v>
      </c>
      <c r="F272" s="124">
        <v>10</v>
      </c>
      <c r="G272" s="124">
        <f t="shared" si="355"/>
        <v>0</v>
      </c>
      <c r="H272" s="793">
        <v>130</v>
      </c>
      <c r="I272" s="481">
        <f t="shared" si="326"/>
        <v>0</v>
      </c>
      <c r="J272" s="125">
        <f t="shared" si="327"/>
        <v>130</v>
      </c>
      <c r="K272" s="126">
        <f t="shared" si="328"/>
        <v>0</v>
      </c>
      <c r="L272" s="282"/>
      <c r="M272" s="387"/>
      <c r="N272" s="272"/>
      <c r="O272" s="273"/>
      <c r="P272" s="274"/>
      <c r="Q272" s="275"/>
      <c r="R272" s="276"/>
      <c r="S272" s="277"/>
      <c r="T272" s="370"/>
      <c r="U272" s="278"/>
      <c r="V272" s="279"/>
      <c r="W272" s="280"/>
      <c r="X272" s="281"/>
      <c r="Y272" s="277"/>
      <c r="Z272" s="369"/>
      <c r="AA272" s="277">
        <f t="shared" si="329"/>
        <v>0</v>
      </c>
      <c r="AB272" s="272"/>
      <c r="AC272" s="282"/>
      <c r="AD272" s="280">
        <f t="shared" si="330"/>
        <v>0</v>
      </c>
      <c r="AE272" s="676"/>
      <c r="AF272" s="280"/>
      <c r="AG272" s="277"/>
      <c r="BF272" s="131">
        <f t="shared" si="331"/>
        <v>0</v>
      </c>
      <c r="BG272" s="131">
        <f t="shared" si="332"/>
        <v>0</v>
      </c>
      <c r="BH272" s="131">
        <f t="shared" si="333"/>
        <v>0</v>
      </c>
      <c r="BI272" s="131">
        <f t="shared" si="334"/>
        <v>0</v>
      </c>
      <c r="BJ272" s="131">
        <f t="shared" si="335"/>
        <v>0</v>
      </c>
      <c r="BK272" s="131">
        <f t="shared" si="336"/>
        <v>0</v>
      </c>
      <c r="BL272" s="131">
        <f t="shared" si="337"/>
        <v>0</v>
      </c>
      <c r="BM272" s="132"/>
      <c r="BN272" s="132"/>
      <c r="BO272" s="132"/>
      <c r="BP272" s="132">
        <v>10</v>
      </c>
      <c r="BQ272" s="132"/>
      <c r="BR272" s="132"/>
      <c r="BS272" s="132"/>
      <c r="BT272" s="131">
        <f t="shared" si="338"/>
        <v>0</v>
      </c>
      <c r="BU272" s="131">
        <f t="shared" si="339"/>
        <v>0</v>
      </c>
      <c r="BV272" s="131">
        <f t="shared" si="340"/>
        <v>0</v>
      </c>
      <c r="BW272" s="131">
        <f t="shared" si="341"/>
        <v>0</v>
      </c>
      <c r="BX272" s="131">
        <f t="shared" si="342"/>
        <v>0</v>
      </c>
      <c r="BY272" s="131">
        <f t="shared" si="343"/>
        <v>0</v>
      </c>
      <c r="BZ272" s="131">
        <f t="shared" si="344"/>
        <v>0</v>
      </c>
      <c r="CA272" s="131">
        <f t="shared" si="345"/>
        <v>0</v>
      </c>
      <c r="CB272" s="131">
        <f t="shared" si="346"/>
        <v>0</v>
      </c>
      <c r="CC272" s="131">
        <f t="shared" si="347"/>
        <v>0</v>
      </c>
      <c r="CD272" s="131">
        <f t="shared" si="348"/>
        <v>0</v>
      </c>
      <c r="CE272" s="131">
        <f t="shared" si="349"/>
        <v>0</v>
      </c>
      <c r="CF272" s="131">
        <f t="shared" si="350"/>
        <v>0</v>
      </c>
      <c r="CG272" s="131">
        <f t="shared" si="351"/>
        <v>0</v>
      </c>
      <c r="CH272" s="132">
        <v>4</v>
      </c>
      <c r="CI272" s="132">
        <v>6</v>
      </c>
      <c r="CJ272" s="132"/>
      <c r="CK272" s="132"/>
      <c r="CL272" s="132"/>
      <c r="CM272" s="132"/>
      <c r="CN272" s="132"/>
      <c r="CO272" s="132"/>
      <c r="CP272" s="132"/>
      <c r="CQ272" s="132"/>
      <c r="CR272" s="133"/>
      <c r="CS272" s="132"/>
      <c r="CT272" s="132"/>
      <c r="CU272" s="132"/>
      <c r="CW272" s="131">
        <v>5</v>
      </c>
      <c r="CX272" s="134">
        <f t="shared" si="352"/>
        <v>0</v>
      </c>
      <c r="CZ272" s="136">
        <v>2.1549999999999998</v>
      </c>
      <c r="DA272" s="131">
        <f t="shared" si="353"/>
        <v>0</v>
      </c>
      <c r="DB272" s="131">
        <f t="shared" si="354"/>
        <v>0</v>
      </c>
    </row>
    <row r="273" spans="1:106" ht="18" customHeight="1">
      <c r="A273" s="142" t="s">
        <v>29319</v>
      </c>
      <c r="B273" s="142" t="s">
        <v>28121</v>
      </c>
      <c r="C273" s="123" t="s">
        <v>29312</v>
      </c>
      <c r="D273" s="450" t="s">
        <v>29320</v>
      </c>
      <c r="E273" s="1002" t="s">
        <v>28761</v>
      </c>
      <c r="F273" s="124">
        <v>10</v>
      </c>
      <c r="G273" s="124">
        <f t="shared" si="355"/>
        <v>0</v>
      </c>
      <c r="H273" s="793">
        <v>120</v>
      </c>
      <c r="I273" s="481">
        <f t="shared" si="326"/>
        <v>0</v>
      </c>
      <c r="J273" s="125">
        <f t="shared" si="327"/>
        <v>120</v>
      </c>
      <c r="K273" s="126">
        <f t="shared" si="328"/>
        <v>0</v>
      </c>
      <c r="L273" s="282"/>
      <c r="M273" s="387"/>
      <c r="N273" s="272"/>
      <c r="O273" s="273"/>
      <c r="P273" s="274"/>
      <c r="Q273" s="275"/>
      <c r="R273" s="276"/>
      <c r="S273" s="277"/>
      <c r="T273" s="370"/>
      <c r="U273" s="278"/>
      <c r="V273" s="279"/>
      <c r="W273" s="280"/>
      <c r="X273" s="281"/>
      <c r="Y273" s="277"/>
      <c r="Z273" s="369"/>
      <c r="AA273" s="277">
        <f t="shared" si="329"/>
        <v>0</v>
      </c>
      <c r="AB273" s="272"/>
      <c r="AC273" s="282"/>
      <c r="AD273" s="280">
        <f t="shared" si="330"/>
        <v>0</v>
      </c>
      <c r="AE273" s="676"/>
      <c r="AF273" s="280"/>
      <c r="AG273" s="277"/>
      <c r="BF273" s="131">
        <f t="shared" si="331"/>
        <v>0</v>
      </c>
      <c r="BG273" s="131">
        <f t="shared" si="332"/>
        <v>0</v>
      </c>
      <c r="BH273" s="131">
        <f t="shared" si="333"/>
        <v>0</v>
      </c>
      <c r="BI273" s="131">
        <f t="shared" si="334"/>
        <v>0</v>
      </c>
      <c r="BJ273" s="131">
        <f t="shared" si="335"/>
        <v>0</v>
      </c>
      <c r="BK273" s="131">
        <f t="shared" si="336"/>
        <v>0</v>
      </c>
      <c r="BL273" s="131">
        <f t="shared" si="337"/>
        <v>0</v>
      </c>
      <c r="BM273" s="132"/>
      <c r="BN273" s="132"/>
      <c r="BO273" s="132"/>
      <c r="BP273" s="132">
        <v>10</v>
      </c>
      <c r="BQ273" s="132"/>
      <c r="BR273" s="132"/>
      <c r="BS273" s="132"/>
      <c r="BT273" s="131">
        <f t="shared" si="338"/>
        <v>0</v>
      </c>
      <c r="BU273" s="131">
        <f t="shared" si="339"/>
        <v>0</v>
      </c>
      <c r="BV273" s="131">
        <f t="shared" si="340"/>
        <v>0</v>
      </c>
      <c r="BW273" s="131">
        <f t="shared" si="341"/>
        <v>0</v>
      </c>
      <c r="BX273" s="131">
        <f t="shared" si="342"/>
        <v>0</v>
      </c>
      <c r="BY273" s="131">
        <f t="shared" si="343"/>
        <v>0</v>
      </c>
      <c r="BZ273" s="131">
        <f t="shared" si="344"/>
        <v>0</v>
      </c>
      <c r="CA273" s="131">
        <f t="shared" si="345"/>
        <v>0</v>
      </c>
      <c r="CB273" s="131">
        <f t="shared" si="346"/>
        <v>0</v>
      </c>
      <c r="CC273" s="131">
        <f t="shared" si="347"/>
        <v>0</v>
      </c>
      <c r="CD273" s="131">
        <f t="shared" si="348"/>
        <v>0</v>
      </c>
      <c r="CE273" s="131">
        <f t="shared" si="349"/>
        <v>0</v>
      </c>
      <c r="CF273" s="131">
        <f t="shared" si="350"/>
        <v>0</v>
      </c>
      <c r="CG273" s="131">
        <f t="shared" si="351"/>
        <v>0</v>
      </c>
      <c r="CH273" s="132">
        <v>3</v>
      </c>
      <c r="CI273" s="132">
        <v>7</v>
      </c>
      <c r="CJ273" s="132"/>
      <c r="CK273" s="132"/>
      <c r="CL273" s="132"/>
      <c r="CM273" s="132"/>
      <c r="CN273" s="132"/>
      <c r="CO273" s="132"/>
      <c r="CP273" s="132"/>
      <c r="CQ273" s="132"/>
      <c r="CR273" s="133"/>
      <c r="CS273" s="132"/>
      <c r="CT273" s="132"/>
      <c r="CU273" s="132"/>
      <c r="CW273" s="131">
        <v>6</v>
      </c>
      <c r="CX273" s="134">
        <f t="shared" si="352"/>
        <v>0</v>
      </c>
      <c r="CZ273" s="136">
        <v>2.0049999999999999</v>
      </c>
      <c r="DA273" s="131">
        <f t="shared" si="353"/>
        <v>0</v>
      </c>
      <c r="DB273" s="131">
        <f t="shared" si="354"/>
        <v>0</v>
      </c>
    </row>
    <row r="274" spans="1:106" ht="18" customHeight="1">
      <c r="A274" s="142" t="s">
        <v>29321</v>
      </c>
      <c r="B274" s="142" t="s">
        <v>28122</v>
      </c>
      <c r="C274" s="123" t="s">
        <v>29312</v>
      </c>
      <c r="D274" s="450" t="s">
        <v>29322</v>
      </c>
      <c r="E274" s="1002" t="s">
        <v>28761</v>
      </c>
      <c r="F274" s="124">
        <v>10</v>
      </c>
      <c r="G274" s="124">
        <f t="shared" si="355"/>
        <v>0</v>
      </c>
      <c r="H274" s="793">
        <v>80</v>
      </c>
      <c r="I274" s="481">
        <f t="shared" si="326"/>
        <v>0</v>
      </c>
      <c r="J274" s="125">
        <f t="shared" si="327"/>
        <v>80</v>
      </c>
      <c r="K274" s="126">
        <f t="shared" si="328"/>
        <v>0</v>
      </c>
      <c r="L274" s="282"/>
      <c r="M274" s="387"/>
      <c r="N274" s="272"/>
      <c r="O274" s="273"/>
      <c r="P274" s="274"/>
      <c r="Q274" s="275"/>
      <c r="R274" s="276"/>
      <c r="S274" s="277"/>
      <c r="T274" s="370"/>
      <c r="U274" s="278"/>
      <c r="V274" s="279"/>
      <c r="W274" s="280"/>
      <c r="X274" s="281"/>
      <c r="Y274" s="277"/>
      <c r="Z274" s="369"/>
      <c r="AA274" s="277">
        <f t="shared" si="329"/>
        <v>0</v>
      </c>
      <c r="AB274" s="272"/>
      <c r="AC274" s="282"/>
      <c r="AD274" s="280">
        <f t="shared" si="330"/>
        <v>0</v>
      </c>
      <c r="AE274" s="676"/>
      <c r="AF274" s="280"/>
      <c r="AG274" s="277"/>
      <c r="BF274" s="131">
        <f t="shared" si="331"/>
        <v>0</v>
      </c>
      <c r="BG274" s="131">
        <f t="shared" si="332"/>
        <v>0</v>
      </c>
      <c r="BH274" s="131">
        <f t="shared" si="333"/>
        <v>0</v>
      </c>
      <c r="BI274" s="131">
        <f t="shared" si="334"/>
        <v>0</v>
      </c>
      <c r="BJ274" s="131">
        <f t="shared" si="335"/>
        <v>0</v>
      </c>
      <c r="BK274" s="131">
        <f t="shared" si="336"/>
        <v>0</v>
      </c>
      <c r="BL274" s="131">
        <f t="shared" si="337"/>
        <v>0</v>
      </c>
      <c r="BM274" s="132"/>
      <c r="BN274" s="132"/>
      <c r="BO274" s="132">
        <v>10</v>
      </c>
      <c r="BP274" s="132"/>
      <c r="BQ274" s="132"/>
      <c r="BR274" s="132"/>
      <c r="BS274" s="132"/>
      <c r="BT274" s="131">
        <f t="shared" si="338"/>
        <v>0</v>
      </c>
      <c r="BU274" s="131">
        <f t="shared" si="339"/>
        <v>0</v>
      </c>
      <c r="BV274" s="131">
        <f t="shared" si="340"/>
        <v>0</v>
      </c>
      <c r="BW274" s="131">
        <f t="shared" si="341"/>
        <v>0</v>
      </c>
      <c r="BX274" s="131">
        <f t="shared" si="342"/>
        <v>0</v>
      </c>
      <c r="BY274" s="131">
        <f t="shared" si="343"/>
        <v>0</v>
      </c>
      <c r="BZ274" s="131">
        <f t="shared" si="344"/>
        <v>0</v>
      </c>
      <c r="CA274" s="131">
        <f t="shared" si="345"/>
        <v>0</v>
      </c>
      <c r="CB274" s="131">
        <f t="shared" si="346"/>
        <v>0</v>
      </c>
      <c r="CC274" s="131">
        <f t="shared" si="347"/>
        <v>0</v>
      </c>
      <c r="CD274" s="131">
        <f t="shared" si="348"/>
        <v>0</v>
      </c>
      <c r="CE274" s="131">
        <f t="shared" si="349"/>
        <v>0</v>
      </c>
      <c r="CF274" s="131">
        <f t="shared" si="350"/>
        <v>0</v>
      </c>
      <c r="CG274" s="131">
        <f t="shared" si="351"/>
        <v>0</v>
      </c>
      <c r="CH274" s="132"/>
      <c r="CI274" s="132">
        <v>10</v>
      </c>
      <c r="CJ274" s="132"/>
      <c r="CK274" s="132"/>
      <c r="CL274" s="132"/>
      <c r="CM274" s="132"/>
      <c r="CN274" s="132"/>
      <c r="CO274" s="132"/>
      <c r="CP274" s="132"/>
      <c r="CQ274" s="132"/>
      <c r="CR274" s="133"/>
      <c r="CS274" s="132"/>
      <c r="CT274" s="132"/>
      <c r="CU274" s="132"/>
      <c r="CW274" s="131"/>
      <c r="CX274" s="134">
        <f t="shared" si="352"/>
        <v>0</v>
      </c>
      <c r="CZ274" s="136">
        <v>0.97499999999999998</v>
      </c>
      <c r="DA274" s="131">
        <f t="shared" si="353"/>
        <v>0</v>
      </c>
      <c r="DB274" s="131">
        <f t="shared" si="354"/>
        <v>0</v>
      </c>
    </row>
    <row r="275" spans="1:106" ht="18" customHeight="1">
      <c r="A275" s="142" t="s">
        <v>29323</v>
      </c>
      <c r="B275" s="142" t="s">
        <v>28123</v>
      </c>
      <c r="C275" s="123" t="s">
        <v>29312</v>
      </c>
      <c r="D275" s="450" t="s">
        <v>29324</v>
      </c>
      <c r="E275" s="1002" t="s">
        <v>28761</v>
      </c>
      <c r="F275" s="124">
        <v>10</v>
      </c>
      <c r="G275" s="124">
        <f t="shared" si="355"/>
        <v>0</v>
      </c>
      <c r="H275" s="793">
        <v>80</v>
      </c>
      <c r="I275" s="481">
        <f t="shared" si="326"/>
        <v>0</v>
      </c>
      <c r="J275" s="125">
        <f t="shared" si="327"/>
        <v>80</v>
      </c>
      <c r="K275" s="126">
        <f t="shared" si="328"/>
        <v>0</v>
      </c>
      <c r="L275" s="282"/>
      <c r="M275" s="387"/>
      <c r="N275" s="272"/>
      <c r="O275" s="273"/>
      <c r="P275" s="274"/>
      <c r="Q275" s="275"/>
      <c r="R275" s="276"/>
      <c r="S275" s="277"/>
      <c r="T275" s="370"/>
      <c r="U275" s="278"/>
      <c r="V275" s="279"/>
      <c r="W275" s="280"/>
      <c r="X275" s="281"/>
      <c r="Y275" s="277"/>
      <c r="Z275" s="369"/>
      <c r="AA275" s="277">
        <f t="shared" si="329"/>
        <v>0</v>
      </c>
      <c r="AB275" s="272"/>
      <c r="AC275" s="282"/>
      <c r="AD275" s="280">
        <f t="shared" si="330"/>
        <v>0</v>
      </c>
      <c r="AE275" s="676"/>
      <c r="AF275" s="280"/>
      <c r="AG275" s="277"/>
      <c r="BF275" s="131">
        <f t="shared" si="331"/>
        <v>0</v>
      </c>
      <c r="BG275" s="131">
        <f t="shared" si="332"/>
        <v>0</v>
      </c>
      <c r="BH275" s="131">
        <f t="shared" si="333"/>
        <v>0</v>
      </c>
      <c r="BI275" s="131">
        <f t="shared" si="334"/>
        <v>0</v>
      </c>
      <c r="BJ275" s="131">
        <f t="shared" si="335"/>
        <v>0</v>
      </c>
      <c r="BK275" s="131">
        <f t="shared" si="336"/>
        <v>0</v>
      </c>
      <c r="BL275" s="131">
        <f t="shared" si="337"/>
        <v>0</v>
      </c>
      <c r="BM275" s="132"/>
      <c r="BN275" s="132"/>
      <c r="BO275" s="132">
        <v>10</v>
      </c>
      <c r="BP275" s="132"/>
      <c r="BQ275" s="132"/>
      <c r="BR275" s="132"/>
      <c r="BS275" s="132"/>
      <c r="BT275" s="131">
        <f t="shared" si="338"/>
        <v>0</v>
      </c>
      <c r="BU275" s="131">
        <f t="shared" si="339"/>
        <v>0</v>
      </c>
      <c r="BV275" s="131">
        <f t="shared" si="340"/>
        <v>0</v>
      </c>
      <c r="BW275" s="131">
        <f t="shared" si="341"/>
        <v>0</v>
      </c>
      <c r="BX275" s="131">
        <f t="shared" si="342"/>
        <v>0</v>
      </c>
      <c r="BY275" s="131">
        <f t="shared" si="343"/>
        <v>0</v>
      </c>
      <c r="BZ275" s="131">
        <f t="shared" si="344"/>
        <v>0</v>
      </c>
      <c r="CA275" s="131">
        <f t="shared" si="345"/>
        <v>0</v>
      </c>
      <c r="CB275" s="131">
        <f t="shared" si="346"/>
        <v>0</v>
      </c>
      <c r="CC275" s="131">
        <f t="shared" si="347"/>
        <v>0</v>
      </c>
      <c r="CD275" s="131">
        <f t="shared" si="348"/>
        <v>0</v>
      </c>
      <c r="CE275" s="131">
        <f t="shared" si="349"/>
        <v>0</v>
      </c>
      <c r="CF275" s="131">
        <f t="shared" si="350"/>
        <v>0</v>
      </c>
      <c r="CG275" s="131">
        <f t="shared" si="351"/>
        <v>0</v>
      </c>
      <c r="CH275" s="132">
        <v>1</v>
      </c>
      <c r="CI275" s="132">
        <v>9</v>
      </c>
      <c r="CJ275" s="132"/>
      <c r="CK275" s="132"/>
      <c r="CL275" s="132"/>
      <c r="CM275" s="132"/>
      <c r="CN275" s="132"/>
      <c r="CO275" s="132"/>
      <c r="CP275" s="132"/>
      <c r="CQ275" s="132"/>
      <c r="CR275" s="133"/>
      <c r="CS275" s="132"/>
      <c r="CT275" s="132"/>
      <c r="CU275" s="132"/>
      <c r="CW275" s="131"/>
      <c r="CX275" s="134">
        <f t="shared" si="352"/>
        <v>0</v>
      </c>
      <c r="CZ275" s="136">
        <v>0.94799999999999995</v>
      </c>
      <c r="DA275" s="131">
        <f t="shared" si="353"/>
        <v>0</v>
      </c>
      <c r="DB275" s="131">
        <f t="shared" si="354"/>
        <v>0</v>
      </c>
    </row>
    <row r="276" spans="1:106" ht="18" customHeight="1">
      <c r="A276" s="142" t="s">
        <v>29325</v>
      </c>
      <c r="B276" s="142" t="s">
        <v>28124</v>
      </c>
      <c r="C276" s="123" t="s">
        <v>29312</v>
      </c>
      <c r="D276" s="450" t="s">
        <v>29326</v>
      </c>
      <c r="E276" s="1002" t="s">
        <v>28761</v>
      </c>
      <c r="F276" s="124">
        <v>10</v>
      </c>
      <c r="G276" s="124">
        <f t="shared" si="355"/>
        <v>0</v>
      </c>
      <c r="H276" s="793">
        <v>80</v>
      </c>
      <c r="I276" s="481">
        <f t="shared" si="326"/>
        <v>0</v>
      </c>
      <c r="J276" s="125">
        <f t="shared" si="327"/>
        <v>80</v>
      </c>
      <c r="K276" s="126">
        <f t="shared" si="328"/>
        <v>0</v>
      </c>
      <c r="L276" s="282"/>
      <c r="M276" s="387"/>
      <c r="N276" s="272"/>
      <c r="O276" s="273"/>
      <c r="P276" s="274"/>
      <c r="Q276" s="275"/>
      <c r="R276" s="276"/>
      <c r="S276" s="277"/>
      <c r="T276" s="370"/>
      <c r="U276" s="278"/>
      <c r="V276" s="279"/>
      <c r="W276" s="280"/>
      <c r="X276" s="281"/>
      <c r="Y276" s="277"/>
      <c r="Z276" s="369"/>
      <c r="AA276" s="277">
        <f t="shared" si="329"/>
        <v>0</v>
      </c>
      <c r="AB276" s="272"/>
      <c r="AC276" s="282"/>
      <c r="AD276" s="280">
        <f t="shared" si="330"/>
        <v>0</v>
      </c>
      <c r="AE276" s="676"/>
      <c r="AF276" s="280"/>
      <c r="AG276" s="277"/>
      <c r="BF276" s="131">
        <f t="shared" si="331"/>
        <v>0</v>
      </c>
      <c r="BG276" s="131">
        <f t="shared" si="332"/>
        <v>0</v>
      </c>
      <c r="BH276" s="131">
        <f t="shared" si="333"/>
        <v>0</v>
      </c>
      <c r="BI276" s="131">
        <f t="shared" si="334"/>
        <v>0</v>
      </c>
      <c r="BJ276" s="131">
        <f t="shared" si="335"/>
        <v>0</v>
      </c>
      <c r="BK276" s="131">
        <f t="shared" si="336"/>
        <v>0</v>
      </c>
      <c r="BL276" s="131">
        <f t="shared" si="337"/>
        <v>0</v>
      </c>
      <c r="BM276" s="132"/>
      <c r="BN276" s="132"/>
      <c r="BO276" s="132">
        <v>10</v>
      </c>
      <c r="BP276" s="132"/>
      <c r="BQ276" s="132"/>
      <c r="BR276" s="132"/>
      <c r="BS276" s="132"/>
      <c r="BT276" s="131">
        <f t="shared" si="338"/>
        <v>0</v>
      </c>
      <c r="BU276" s="131">
        <f t="shared" si="339"/>
        <v>0</v>
      </c>
      <c r="BV276" s="131">
        <f t="shared" si="340"/>
        <v>0</v>
      </c>
      <c r="BW276" s="131">
        <f t="shared" si="341"/>
        <v>0</v>
      </c>
      <c r="BX276" s="131">
        <f t="shared" si="342"/>
        <v>0</v>
      </c>
      <c r="BY276" s="131">
        <f t="shared" si="343"/>
        <v>0</v>
      </c>
      <c r="BZ276" s="131">
        <f t="shared" si="344"/>
        <v>0</v>
      </c>
      <c r="CA276" s="131">
        <f t="shared" si="345"/>
        <v>0</v>
      </c>
      <c r="CB276" s="131">
        <f t="shared" si="346"/>
        <v>0</v>
      </c>
      <c r="CC276" s="131">
        <f t="shared" si="347"/>
        <v>0</v>
      </c>
      <c r="CD276" s="131">
        <f t="shared" si="348"/>
        <v>0</v>
      </c>
      <c r="CE276" s="131">
        <f t="shared" si="349"/>
        <v>0</v>
      </c>
      <c r="CF276" s="131">
        <f t="shared" si="350"/>
        <v>0</v>
      </c>
      <c r="CG276" s="131">
        <f t="shared" si="351"/>
        <v>0</v>
      </c>
      <c r="CH276" s="132"/>
      <c r="CI276" s="132">
        <v>10</v>
      </c>
      <c r="CJ276" s="132"/>
      <c r="CK276" s="132"/>
      <c r="CL276" s="132"/>
      <c r="CM276" s="132"/>
      <c r="CN276" s="132"/>
      <c r="CO276" s="132"/>
      <c r="CP276" s="132"/>
      <c r="CQ276" s="132"/>
      <c r="CR276" s="133"/>
      <c r="CS276" s="132"/>
      <c r="CT276" s="132"/>
      <c r="CU276" s="132"/>
      <c r="CW276" s="131"/>
      <c r="CX276" s="134">
        <f t="shared" si="352"/>
        <v>0</v>
      </c>
      <c r="CZ276" s="136">
        <v>0.92700000000000005</v>
      </c>
      <c r="DA276" s="131">
        <f t="shared" si="353"/>
        <v>0</v>
      </c>
      <c r="DB276" s="131">
        <f t="shared" si="354"/>
        <v>0</v>
      </c>
    </row>
    <row r="277" spans="1:106" ht="18" customHeight="1">
      <c r="A277" s="142" t="s">
        <v>29327</v>
      </c>
      <c r="B277" s="142" t="s">
        <v>28125</v>
      </c>
      <c r="C277" s="123" t="s">
        <v>29312</v>
      </c>
      <c r="D277" s="450" t="s">
        <v>29328</v>
      </c>
      <c r="E277" s="1002" t="s">
        <v>28761</v>
      </c>
      <c r="F277" s="124">
        <v>10</v>
      </c>
      <c r="G277" s="124">
        <f t="shared" si="355"/>
        <v>0</v>
      </c>
      <c r="H277" s="793">
        <v>230</v>
      </c>
      <c r="I277" s="481">
        <f t="shared" si="326"/>
        <v>0</v>
      </c>
      <c r="J277" s="125">
        <f t="shared" si="327"/>
        <v>230</v>
      </c>
      <c r="K277" s="126">
        <f t="shared" si="328"/>
        <v>0</v>
      </c>
      <c r="L277" s="282"/>
      <c r="M277" s="387"/>
      <c r="N277" s="272"/>
      <c r="O277" s="273"/>
      <c r="P277" s="274"/>
      <c r="Q277" s="275"/>
      <c r="R277" s="276"/>
      <c r="S277" s="277"/>
      <c r="T277" s="370"/>
      <c r="U277" s="278"/>
      <c r="V277" s="279"/>
      <c r="W277" s="280"/>
      <c r="X277" s="281"/>
      <c r="Y277" s="277"/>
      <c r="Z277" s="369"/>
      <c r="AA277" s="277">
        <f t="shared" si="329"/>
        <v>0</v>
      </c>
      <c r="AB277" s="272"/>
      <c r="AC277" s="282"/>
      <c r="AD277" s="280">
        <f t="shared" si="330"/>
        <v>0</v>
      </c>
      <c r="AE277" s="676"/>
      <c r="AF277" s="280"/>
      <c r="AG277" s="277"/>
      <c r="BF277" s="131">
        <f t="shared" si="331"/>
        <v>0</v>
      </c>
      <c r="BG277" s="131">
        <f t="shared" si="332"/>
        <v>0</v>
      </c>
      <c r="BH277" s="131">
        <f t="shared" si="333"/>
        <v>0</v>
      </c>
      <c r="BI277" s="131">
        <f t="shared" si="334"/>
        <v>0</v>
      </c>
      <c r="BJ277" s="131">
        <f t="shared" si="335"/>
        <v>0</v>
      </c>
      <c r="BK277" s="131">
        <f t="shared" si="336"/>
        <v>0</v>
      </c>
      <c r="BL277" s="131">
        <f t="shared" si="337"/>
        <v>0</v>
      </c>
      <c r="BM277" s="132"/>
      <c r="BN277" s="132"/>
      <c r="BO277" s="132"/>
      <c r="BP277" s="132"/>
      <c r="BQ277" s="132">
        <v>10</v>
      </c>
      <c r="BR277" s="132"/>
      <c r="BS277" s="132"/>
      <c r="BT277" s="131">
        <f t="shared" si="338"/>
        <v>0</v>
      </c>
      <c r="BU277" s="131">
        <f t="shared" si="339"/>
        <v>0</v>
      </c>
      <c r="BV277" s="131">
        <f t="shared" si="340"/>
        <v>0</v>
      </c>
      <c r="BW277" s="131">
        <f t="shared" si="341"/>
        <v>0</v>
      </c>
      <c r="BX277" s="131">
        <f t="shared" si="342"/>
        <v>0</v>
      </c>
      <c r="BY277" s="131">
        <f t="shared" si="343"/>
        <v>0</v>
      </c>
      <c r="BZ277" s="131">
        <f t="shared" si="344"/>
        <v>0</v>
      </c>
      <c r="CA277" s="131">
        <f t="shared" si="345"/>
        <v>0</v>
      </c>
      <c r="CB277" s="131">
        <f t="shared" si="346"/>
        <v>0</v>
      </c>
      <c r="CC277" s="131">
        <f t="shared" si="347"/>
        <v>0</v>
      </c>
      <c r="CD277" s="131">
        <f t="shared" si="348"/>
        <v>0</v>
      </c>
      <c r="CE277" s="131">
        <f t="shared" si="349"/>
        <v>0</v>
      </c>
      <c r="CF277" s="131">
        <f t="shared" si="350"/>
        <v>0</v>
      </c>
      <c r="CG277" s="131">
        <f t="shared" si="351"/>
        <v>0</v>
      </c>
      <c r="CH277" s="132"/>
      <c r="CI277" s="132">
        <v>10</v>
      </c>
      <c r="CJ277" s="132"/>
      <c r="CK277" s="132"/>
      <c r="CL277" s="132"/>
      <c r="CM277" s="132"/>
      <c r="CN277" s="132"/>
      <c r="CO277" s="132"/>
      <c r="CP277" s="132"/>
      <c r="CQ277" s="132"/>
      <c r="CR277" s="133"/>
      <c r="CS277" s="132"/>
      <c r="CT277" s="132"/>
      <c r="CU277" s="132"/>
      <c r="CW277" s="131">
        <v>10</v>
      </c>
      <c r="CX277" s="134">
        <f t="shared" si="352"/>
        <v>0</v>
      </c>
      <c r="CZ277" s="136">
        <v>4.2309999999999999</v>
      </c>
      <c r="DA277" s="131">
        <f t="shared" si="353"/>
        <v>0</v>
      </c>
      <c r="DB277" s="131">
        <f t="shared" si="354"/>
        <v>0</v>
      </c>
    </row>
    <row r="278" spans="1:106" ht="18" customHeight="1">
      <c r="A278" s="142" t="s">
        <v>29329</v>
      </c>
      <c r="B278" s="142" t="s">
        <v>28126</v>
      </c>
      <c r="C278" s="123" t="s">
        <v>29312</v>
      </c>
      <c r="D278" s="450" t="s">
        <v>29330</v>
      </c>
      <c r="E278" s="1002" t="s">
        <v>28761</v>
      </c>
      <c r="F278" s="124">
        <v>5</v>
      </c>
      <c r="G278" s="124">
        <f t="shared" si="355"/>
        <v>0</v>
      </c>
      <c r="H278" s="793">
        <v>180</v>
      </c>
      <c r="I278" s="481">
        <f t="shared" si="326"/>
        <v>0</v>
      </c>
      <c r="J278" s="125">
        <f t="shared" si="327"/>
        <v>180</v>
      </c>
      <c r="K278" s="126">
        <f t="shared" si="328"/>
        <v>0</v>
      </c>
      <c r="L278" s="282"/>
      <c r="M278" s="387"/>
      <c r="N278" s="272"/>
      <c r="O278" s="273"/>
      <c r="P278" s="274"/>
      <c r="Q278" s="275"/>
      <c r="R278" s="276"/>
      <c r="S278" s="277"/>
      <c r="T278" s="370"/>
      <c r="U278" s="278"/>
      <c r="V278" s="279"/>
      <c r="W278" s="280"/>
      <c r="X278" s="281"/>
      <c r="Y278" s="277"/>
      <c r="Z278" s="369"/>
      <c r="AA278" s="277">
        <f t="shared" si="329"/>
        <v>0</v>
      </c>
      <c r="AB278" s="272"/>
      <c r="AC278" s="282"/>
      <c r="AD278" s="280">
        <f t="shared" si="330"/>
        <v>0</v>
      </c>
      <c r="AE278" s="676"/>
      <c r="AF278" s="280"/>
      <c r="AG278" s="277"/>
      <c r="BF278" s="131">
        <f t="shared" si="331"/>
        <v>0</v>
      </c>
      <c r="BG278" s="131">
        <f t="shared" si="332"/>
        <v>0</v>
      </c>
      <c r="BH278" s="131">
        <f t="shared" si="333"/>
        <v>0</v>
      </c>
      <c r="BI278" s="131">
        <f t="shared" si="334"/>
        <v>0</v>
      </c>
      <c r="BJ278" s="131">
        <f t="shared" si="335"/>
        <v>0</v>
      </c>
      <c r="BK278" s="131">
        <f t="shared" si="336"/>
        <v>0</v>
      </c>
      <c r="BL278" s="131">
        <f t="shared" si="337"/>
        <v>0</v>
      </c>
      <c r="BM278" s="132"/>
      <c r="BN278" s="132"/>
      <c r="BO278" s="132"/>
      <c r="BP278" s="132"/>
      <c r="BQ278" s="132">
        <v>5</v>
      </c>
      <c r="BR278" s="132"/>
      <c r="BS278" s="132"/>
      <c r="BT278" s="131">
        <f t="shared" si="338"/>
        <v>0</v>
      </c>
      <c r="BU278" s="131">
        <f t="shared" si="339"/>
        <v>0</v>
      </c>
      <c r="BV278" s="131">
        <f t="shared" si="340"/>
        <v>0</v>
      </c>
      <c r="BW278" s="131">
        <f t="shared" si="341"/>
        <v>0</v>
      </c>
      <c r="BX278" s="131">
        <f t="shared" si="342"/>
        <v>0</v>
      </c>
      <c r="BY278" s="131">
        <f t="shared" si="343"/>
        <v>0</v>
      </c>
      <c r="BZ278" s="131">
        <f t="shared" si="344"/>
        <v>0</v>
      </c>
      <c r="CA278" s="131">
        <f t="shared" si="345"/>
        <v>0</v>
      </c>
      <c r="CB278" s="131">
        <f t="shared" si="346"/>
        <v>0</v>
      </c>
      <c r="CC278" s="131">
        <f t="shared" si="347"/>
        <v>0</v>
      </c>
      <c r="CD278" s="131">
        <f t="shared" si="348"/>
        <v>0</v>
      </c>
      <c r="CE278" s="131">
        <f t="shared" si="349"/>
        <v>0</v>
      </c>
      <c r="CF278" s="131">
        <f t="shared" si="350"/>
        <v>0</v>
      </c>
      <c r="CG278" s="131">
        <f t="shared" si="351"/>
        <v>0</v>
      </c>
      <c r="CH278" s="132"/>
      <c r="CI278" s="132">
        <v>5</v>
      </c>
      <c r="CJ278" s="132"/>
      <c r="CK278" s="132"/>
      <c r="CL278" s="132"/>
      <c r="CM278" s="132"/>
      <c r="CN278" s="132"/>
      <c r="CO278" s="132"/>
      <c r="CP278" s="132"/>
      <c r="CQ278" s="132"/>
      <c r="CR278" s="133"/>
      <c r="CS278" s="132"/>
      <c r="CT278" s="132"/>
      <c r="CU278" s="132"/>
      <c r="CW278" s="131"/>
      <c r="CX278" s="134">
        <f t="shared" si="352"/>
        <v>0</v>
      </c>
      <c r="CZ278" s="136">
        <v>3.657</v>
      </c>
      <c r="DA278" s="131">
        <f t="shared" si="353"/>
        <v>0</v>
      </c>
      <c r="DB278" s="131">
        <f t="shared" si="354"/>
        <v>0</v>
      </c>
    </row>
    <row r="279" spans="1:106" ht="18" customHeight="1">
      <c r="A279" s="142" t="s">
        <v>29331</v>
      </c>
      <c r="B279" s="142" t="s">
        <v>28127</v>
      </c>
      <c r="C279" s="123" t="s">
        <v>29312</v>
      </c>
      <c r="D279" s="450" t="s">
        <v>29332</v>
      </c>
      <c r="E279" s="1002" t="s">
        <v>28766</v>
      </c>
      <c r="F279" s="124">
        <v>10</v>
      </c>
      <c r="G279" s="124">
        <f t="shared" si="355"/>
        <v>0</v>
      </c>
      <c r="H279" s="793">
        <v>160</v>
      </c>
      <c r="I279" s="481">
        <f t="shared" si="326"/>
        <v>0</v>
      </c>
      <c r="J279" s="125">
        <f t="shared" si="327"/>
        <v>160</v>
      </c>
      <c r="K279" s="126">
        <f t="shared" si="328"/>
        <v>0</v>
      </c>
      <c r="L279" s="282"/>
      <c r="M279" s="387"/>
      <c r="N279" s="272"/>
      <c r="O279" s="273"/>
      <c r="P279" s="274"/>
      <c r="Q279" s="275"/>
      <c r="R279" s="276"/>
      <c r="S279" s="277"/>
      <c r="T279" s="370"/>
      <c r="U279" s="278"/>
      <c r="V279" s="279"/>
      <c r="W279" s="280"/>
      <c r="X279" s="281"/>
      <c r="Y279" s="277"/>
      <c r="Z279" s="369"/>
      <c r="AA279" s="277">
        <f t="shared" si="329"/>
        <v>0</v>
      </c>
      <c r="AB279" s="272"/>
      <c r="AC279" s="282"/>
      <c r="AD279" s="280">
        <f t="shared" si="330"/>
        <v>0</v>
      </c>
      <c r="AE279" s="676"/>
      <c r="AF279" s="280"/>
      <c r="AG279" s="277"/>
      <c r="BF279" s="131">
        <f t="shared" si="331"/>
        <v>0</v>
      </c>
      <c r="BG279" s="131">
        <f t="shared" si="332"/>
        <v>0</v>
      </c>
      <c r="BH279" s="131">
        <f t="shared" si="333"/>
        <v>0</v>
      </c>
      <c r="BI279" s="131">
        <f t="shared" si="334"/>
        <v>0</v>
      </c>
      <c r="BJ279" s="131">
        <f t="shared" si="335"/>
        <v>0</v>
      </c>
      <c r="BK279" s="131">
        <f t="shared" si="336"/>
        <v>0</v>
      </c>
      <c r="BL279" s="131">
        <f t="shared" si="337"/>
        <v>0</v>
      </c>
      <c r="BM279" s="132"/>
      <c r="BN279" s="132"/>
      <c r="BO279" s="132">
        <v>10</v>
      </c>
      <c r="BP279" s="132"/>
      <c r="BQ279" s="132"/>
      <c r="BR279" s="132"/>
      <c r="BS279" s="132"/>
      <c r="BT279" s="131">
        <f t="shared" si="338"/>
        <v>0</v>
      </c>
      <c r="BU279" s="131">
        <f t="shared" si="339"/>
        <v>0</v>
      </c>
      <c r="BV279" s="131">
        <f t="shared" si="340"/>
        <v>0</v>
      </c>
      <c r="BW279" s="131">
        <f t="shared" si="341"/>
        <v>0</v>
      </c>
      <c r="BX279" s="131">
        <f t="shared" si="342"/>
        <v>0</v>
      </c>
      <c r="BY279" s="131">
        <f t="shared" si="343"/>
        <v>0</v>
      </c>
      <c r="BZ279" s="131">
        <f t="shared" si="344"/>
        <v>0</v>
      </c>
      <c r="CA279" s="131">
        <f t="shared" si="345"/>
        <v>0</v>
      </c>
      <c r="CB279" s="131">
        <f t="shared" si="346"/>
        <v>0</v>
      </c>
      <c r="CC279" s="131">
        <f t="shared" si="347"/>
        <v>0</v>
      </c>
      <c r="CD279" s="131">
        <f t="shared" si="348"/>
        <v>0</v>
      </c>
      <c r="CE279" s="131">
        <f t="shared" si="349"/>
        <v>0</v>
      </c>
      <c r="CF279" s="131">
        <f t="shared" si="350"/>
        <v>0</v>
      </c>
      <c r="CG279" s="131">
        <f t="shared" si="351"/>
        <v>0</v>
      </c>
      <c r="CH279" s="132"/>
      <c r="CI279" s="132">
        <v>10</v>
      </c>
      <c r="CJ279" s="132"/>
      <c r="CK279" s="132"/>
      <c r="CL279" s="132"/>
      <c r="CM279" s="132"/>
      <c r="CN279" s="132"/>
      <c r="CO279" s="132"/>
      <c r="CP279" s="132"/>
      <c r="CQ279" s="132"/>
      <c r="CR279" s="133"/>
      <c r="CS279" s="132"/>
      <c r="CT279" s="132"/>
      <c r="CU279" s="132"/>
      <c r="CW279" s="131">
        <v>15</v>
      </c>
      <c r="CX279" s="134">
        <f t="shared" si="352"/>
        <v>0</v>
      </c>
      <c r="CZ279" s="136">
        <v>2.5680000000000001</v>
      </c>
      <c r="DA279" s="131">
        <f t="shared" si="353"/>
        <v>0</v>
      </c>
      <c r="DB279" s="131">
        <f t="shared" si="354"/>
        <v>0</v>
      </c>
    </row>
    <row r="280" spans="1:106" ht="18" customHeight="1">
      <c r="A280" s="142" t="s">
        <v>29333</v>
      </c>
      <c r="B280" s="142" t="s">
        <v>28128</v>
      </c>
      <c r="C280" s="123" t="s">
        <v>29312</v>
      </c>
      <c r="D280" s="450" t="s">
        <v>29334</v>
      </c>
      <c r="E280" s="1002" t="s">
        <v>28766</v>
      </c>
      <c r="F280" s="124">
        <v>10</v>
      </c>
      <c r="G280" s="124">
        <f t="shared" si="355"/>
        <v>0</v>
      </c>
      <c r="H280" s="793">
        <v>160</v>
      </c>
      <c r="I280" s="481">
        <f t="shared" si="326"/>
        <v>0</v>
      </c>
      <c r="J280" s="125">
        <f t="shared" si="327"/>
        <v>160</v>
      </c>
      <c r="K280" s="126">
        <f t="shared" si="328"/>
        <v>0</v>
      </c>
      <c r="L280" s="282"/>
      <c r="M280" s="387"/>
      <c r="N280" s="272"/>
      <c r="O280" s="273"/>
      <c r="P280" s="274"/>
      <c r="Q280" s="275"/>
      <c r="R280" s="276"/>
      <c r="S280" s="277"/>
      <c r="T280" s="370"/>
      <c r="U280" s="278"/>
      <c r="V280" s="279"/>
      <c r="W280" s="280"/>
      <c r="X280" s="281"/>
      <c r="Y280" s="277"/>
      <c r="Z280" s="369"/>
      <c r="AA280" s="277">
        <f t="shared" si="329"/>
        <v>0</v>
      </c>
      <c r="AB280" s="272"/>
      <c r="AC280" s="282"/>
      <c r="AD280" s="280">
        <f t="shared" si="330"/>
        <v>0</v>
      </c>
      <c r="AE280" s="676"/>
      <c r="AF280" s="280"/>
      <c r="AG280" s="277"/>
      <c r="BF280" s="131">
        <f t="shared" si="331"/>
        <v>0</v>
      </c>
      <c r="BG280" s="131">
        <f t="shared" si="332"/>
        <v>0</v>
      </c>
      <c r="BH280" s="131">
        <f t="shared" si="333"/>
        <v>0</v>
      </c>
      <c r="BI280" s="131">
        <f t="shared" si="334"/>
        <v>0</v>
      </c>
      <c r="BJ280" s="131">
        <f t="shared" si="335"/>
        <v>0</v>
      </c>
      <c r="BK280" s="131">
        <f t="shared" si="336"/>
        <v>0</v>
      </c>
      <c r="BL280" s="131">
        <f t="shared" si="337"/>
        <v>0</v>
      </c>
      <c r="BM280" s="132"/>
      <c r="BN280" s="132"/>
      <c r="BO280" s="132">
        <v>10</v>
      </c>
      <c r="BP280" s="132"/>
      <c r="BQ280" s="132"/>
      <c r="BR280" s="132"/>
      <c r="BS280" s="132"/>
      <c r="BT280" s="131">
        <f t="shared" si="338"/>
        <v>0</v>
      </c>
      <c r="BU280" s="131">
        <f t="shared" si="339"/>
        <v>0</v>
      </c>
      <c r="BV280" s="131">
        <f t="shared" si="340"/>
        <v>0</v>
      </c>
      <c r="BW280" s="131">
        <f t="shared" si="341"/>
        <v>0</v>
      </c>
      <c r="BX280" s="131">
        <f t="shared" si="342"/>
        <v>0</v>
      </c>
      <c r="BY280" s="131">
        <f t="shared" si="343"/>
        <v>0</v>
      </c>
      <c r="BZ280" s="131">
        <f t="shared" si="344"/>
        <v>0</v>
      </c>
      <c r="CA280" s="131">
        <f t="shared" si="345"/>
        <v>0</v>
      </c>
      <c r="CB280" s="131">
        <f t="shared" si="346"/>
        <v>0</v>
      </c>
      <c r="CC280" s="131">
        <f t="shared" si="347"/>
        <v>0</v>
      </c>
      <c r="CD280" s="131">
        <f t="shared" si="348"/>
        <v>0</v>
      </c>
      <c r="CE280" s="131">
        <f t="shared" si="349"/>
        <v>0</v>
      </c>
      <c r="CF280" s="131">
        <f t="shared" si="350"/>
        <v>0</v>
      </c>
      <c r="CG280" s="131">
        <f t="shared" si="351"/>
        <v>0</v>
      </c>
      <c r="CH280" s="132">
        <v>1</v>
      </c>
      <c r="CI280" s="132">
        <v>9</v>
      </c>
      <c r="CJ280" s="132"/>
      <c r="CK280" s="132"/>
      <c r="CL280" s="132"/>
      <c r="CM280" s="132"/>
      <c r="CN280" s="132"/>
      <c r="CO280" s="132"/>
      <c r="CP280" s="132"/>
      <c r="CQ280" s="132"/>
      <c r="CR280" s="133"/>
      <c r="CS280" s="132"/>
      <c r="CT280" s="132"/>
      <c r="CU280" s="132"/>
      <c r="CW280" s="131">
        <v>6</v>
      </c>
      <c r="CX280" s="134">
        <f t="shared" si="352"/>
        <v>0</v>
      </c>
      <c r="CZ280" s="136">
        <v>2.6589999999999998</v>
      </c>
      <c r="DA280" s="131">
        <f t="shared" si="353"/>
        <v>0</v>
      </c>
      <c r="DB280" s="131">
        <f t="shared" si="354"/>
        <v>0</v>
      </c>
    </row>
    <row r="281" spans="1:106" ht="18" customHeight="1">
      <c r="A281" s="142" t="s">
        <v>29335</v>
      </c>
      <c r="B281" s="142" t="s">
        <v>28129</v>
      </c>
      <c r="C281" s="123" t="s">
        <v>29312</v>
      </c>
      <c r="D281" s="450" t="s">
        <v>29336</v>
      </c>
      <c r="E281" s="1002" t="s">
        <v>28766</v>
      </c>
      <c r="F281" s="124">
        <v>10</v>
      </c>
      <c r="G281" s="124">
        <f t="shared" si="355"/>
        <v>0</v>
      </c>
      <c r="H281" s="793">
        <v>160</v>
      </c>
      <c r="I281" s="481">
        <f t="shared" si="326"/>
        <v>0</v>
      </c>
      <c r="J281" s="125">
        <f t="shared" si="327"/>
        <v>160</v>
      </c>
      <c r="K281" s="126">
        <f t="shared" si="328"/>
        <v>0</v>
      </c>
      <c r="L281" s="282"/>
      <c r="M281" s="387"/>
      <c r="N281" s="272"/>
      <c r="O281" s="273"/>
      <c r="P281" s="274"/>
      <c r="Q281" s="275"/>
      <c r="R281" s="276"/>
      <c r="S281" s="277"/>
      <c r="T281" s="370"/>
      <c r="U281" s="278"/>
      <c r="V281" s="279"/>
      <c r="W281" s="280"/>
      <c r="X281" s="281"/>
      <c r="Y281" s="277"/>
      <c r="Z281" s="369"/>
      <c r="AA281" s="277">
        <f t="shared" si="329"/>
        <v>0</v>
      </c>
      <c r="AB281" s="272"/>
      <c r="AC281" s="282"/>
      <c r="AD281" s="280">
        <f t="shared" si="330"/>
        <v>0</v>
      </c>
      <c r="AE281" s="676"/>
      <c r="AF281" s="280"/>
      <c r="AG281" s="277"/>
      <c r="BF281" s="131">
        <f t="shared" si="331"/>
        <v>0</v>
      </c>
      <c r="BG281" s="131">
        <f t="shared" si="332"/>
        <v>0</v>
      </c>
      <c r="BH281" s="131">
        <f t="shared" si="333"/>
        <v>0</v>
      </c>
      <c r="BI281" s="131">
        <f t="shared" si="334"/>
        <v>0</v>
      </c>
      <c r="BJ281" s="131">
        <f t="shared" si="335"/>
        <v>0</v>
      </c>
      <c r="BK281" s="131">
        <f t="shared" si="336"/>
        <v>0</v>
      </c>
      <c r="BL281" s="131">
        <f t="shared" si="337"/>
        <v>0</v>
      </c>
      <c r="BM281" s="132"/>
      <c r="BN281" s="132"/>
      <c r="BO281" s="132">
        <v>10</v>
      </c>
      <c r="BP281" s="132"/>
      <c r="BQ281" s="132"/>
      <c r="BR281" s="132"/>
      <c r="BS281" s="132"/>
      <c r="BT281" s="131">
        <f t="shared" si="338"/>
        <v>0</v>
      </c>
      <c r="BU281" s="131">
        <f t="shared" si="339"/>
        <v>0</v>
      </c>
      <c r="BV281" s="131">
        <f t="shared" si="340"/>
        <v>0</v>
      </c>
      <c r="BW281" s="131">
        <f t="shared" si="341"/>
        <v>0</v>
      </c>
      <c r="BX281" s="131">
        <f t="shared" si="342"/>
        <v>0</v>
      </c>
      <c r="BY281" s="131">
        <f t="shared" si="343"/>
        <v>0</v>
      </c>
      <c r="BZ281" s="131">
        <f t="shared" si="344"/>
        <v>0</v>
      </c>
      <c r="CA281" s="131">
        <f t="shared" si="345"/>
        <v>0</v>
      </c>
      <c r="CB281" s="131">
        <f t="shared" si="346"/>
        <v>0</v>
      </c>
      <c r="CC281" s="131">
        <f t="shared" si="347"/>
        <v>0</v>
      </c>
      <c r="CD281" s="131">
        <f t="shared" si="348"/>
        <v>0</v>
      </c>
      <c r="CE281" s="131">
        <f t="shared" si="349"/>
        <v>0</v>
      </c>
      <c r="CF281" s="131">
        <f t="shared" si="350"/>
        <v>0</v>
      </c>
      <c r="CG281" s="131">
        <f t="shared" si="351"/>
        <v>0</v>
      </c>
      <c r="CH281" s="132"/>
      <c r="CI281" s="132">
        <v>10</v>
      </c>
      <c r="CJ281" s="132"/>
      <c r="CK281" s="132"/>
      <c r="CL281" s="132"/>
      <c r="CM281" s="132"/>
      <c r="CN281" s="132"/>
      <c r="CO281" s="132"/>
      <c r="CP281" s="132"/>
      <c r="CQ281" s="132"/>
      <c r="CR281" s="133"/>
      <c r="CS281" s="132"/>
      <c r="CT281" s="132"/>
      <c r="CU281" s="132"/>
      <c r="CW281" s="131">
        <v>6</v>
      </c>
      <c r="CX281" s="134">
        <f t="shared" si="352"/>
        <v>0</v>
      </c>
      <c r="CZ281" s="136">
        <v>2.7349999999999999</v>
      </c>
      <c r="DA281" s="131">
        <f t="shared" si="353"/>
        <v>0</v>
      </c>
      <c r="DB281" s="131">
        <f t="shared" si="354"/>
        <v>0</v>
      </c>
    </row>
    <row r="282" spans="1:106" ht="18" customHeight="1">
      <c r="A282" s="142" t="s">
        <v>29337</v>
      </c>
      <c r="B282" s="142" t="s">
        <v>28130</v>
      </c>
      <c r="C282" s="123" t="s">
        <v>29312</v>
      </c>
      <c r="D282" s="450" t="s">
        <v>29338</v>
      </c>
      <c r="E282" s="1002" t="s">
        <v>28764</v>
      </c>
      <c r="F282" s="124">
        <v>10</v>
      </c>
      <c r="G282" s="124">
        <f t="shared" si="355"/>
        <v>0</v>
      </c>
      <c r="H282" s="793">
        <v>180</v>
      </c>
      <c r="I282" s="481">
        <f t="shared" si="326"/>
        <v>0</v>
      </c>
      <c r="J282" s="125">
        <f t="shared" si="327"/>
        <v>180</v>
      </c>
      <c r="K282" s="126">
        <f t="shared" si="328"/>
        <v>0</v>
      </c>
      <c r="L282" s="282"/>
      <c r="M282" s="387"/>
      <c r="N282" s="272"/>
      <c r="O282" s="273"/>
      <c r="P282" s="274"/>
      <c r="Q282" s="275"/>
      <c r="R282" s="276"/>
      <c r="S282" s="277"/>
      <c r="T282" s="370"/>
      <c r="U282" s="278"/>
      <c r="V282" s="279"/>
      <c r="W282" s="280"/>
      <c r="X282" s="281"/>
      <c r="Y282" s="277"/>
      <c r="Z282" s="369"/>
      <c r="AA282" s="277">
        <f t="shared" si="329"/>
        <v>0</v>
      </c>
      <c r="AB282" s="272"/>
      <c r="AC282" s="282"/>
      <c r="AD282" s="280">
        <f t="shared" si="330"/>
        <v>0</v>
      </c>
      <c r="AE282" s="676"/>
      <c r="AF282" s="280"/>
      <c r="AG282" s="277"/>
      <c r="BF282" s="131">
        <f t="shared" si="331"/>
        <v>0</v>
      </c>
      <c r="BG282" s="131">
        <f t="shared" si="332"/>
        <v>0</v>
      </c>
      <c r="BH282" s="131">
        <f t="shared" si="333"/>
        <v>0</v>
      </c>
      <c r="BI282" s="131">
        <f t="shared" si="334"/>
        <v>0</v>
      </c>
      <c r="BJ282" s="131">
        <f t="shared" si="335"/>
        <v>0</v>
      </c>
      <c r="BK282" s="131">
        <f t="shared" si="336"/>
        <v>0</v>
      </c>
      <c r="BL282" s="131">
        <f t="shared" si="337"/>
        <v>0</v>
      </c>
      <c r="BM282" s="132"/>
      <c r="BN282" s="132"/>
      <c r="BO282" s="132">
        <v>10</v>
      </c>
      <c r="BP282" s="132"/>
      <c r="BQ282" s="132"/>
      <c r="BR282" s="132"/>
      <c r="BS282" s="132"/>
      <c r="BT282" s="131">
        <f t="shared" si="338"/>
        <v>0</v>
      </c>
      <c r="BU282" s="131">
        <f t="shared" si="339"/>
        <v>0</v>
      </c>
      <c r="BV282" s="131">
        <f t="shared" si="340"/>
        <v>0</v>
      </c>
      <c r="BW282" s="131">
        <f t="shared" si="341"/>
        <v>0</v>
      </c>
      <c r="BX282" s="131">
        <f t="shared" si="342"/>
        <v>0</v>
      </c>
      <c r="BY282" s="131">
        <f t="shared" si="343"/>
        <v>0</v>
      </c>
      <c r="BZ282" s="131">
        <f t="shared" si="344"/>
        <v>0</v>
      </c>
      <c r="CA282" s="131">
        <f t="shared" si="345"/>
        <v>0</v>
      </c>
      <c r="CB282" s="131">
        <f t="shared" si="346"/>
        <v>0</v>
      </c>
      <c r="CC282" s="131">
        <f t="shared" si="347"/>
        <v>0</v>
      </c>
      <c r="CD282" s="131">
        <f t="shared" si="348"/>
        <v>0</v>
      </c>
      <c r="CE282" s="131">
        <f t="shared" si="349"/>
        <v>0</v>
      </c>
      <c r="CF282" s="131">
        <f t="shared" si="350"/>
        <v>0</v>
      </c>
      <c r="CG282" s="131">
        <f t="shared" si="351"/>
        <v>0</v>
      </c>
      <c r="CH282" s="132">
        <v>1</v>
      </c>
      <c r="CI282" s="132">
        <v>9</v>
      </c>
      <c r="CJ282" s="132"/>
      <c r="CK282" s="132"/>
      <c r="CL282" s="132"/>
      <c r="CM282" s="132"/>
      <c r="CN282" s="132"/>
      <c r="CO282" s="132"/>
      <c r="CP282" s="132"/>
      <c r="CQ282" s="132"/>
      <c r="CR282" s="133"/>
      <c r="CS282" s="132"/>
      <c r="CT282" s="132"/>
      <c r="CU282" s="132"/>
      <c r="CW282" s="131">
        <v>10</v>
      </c>
      <c r="CX282" s="134">
        <f t="shared" si="352"/>
        <v>0</v>
      </c>
      <c r="CZ282" s="136">
        <v>3.1259999999999999</v>
      </c>
      <c r="DA282" s="131">
        <f t="shared" si="353"/>
        <v>0</v>
      </c>
      <c r="DB282" s="131">
        <f t="shared" si="354"/>
        <v>0</v>
      </c>
    </row>
    <row r="283" spans="1:106" ht="18" customHeight="1">
      <c r="A283" s="142" t="s">
        <v>29339</v>
      </c>
      <c r="B283" s="142" t="s">
        <v>28131</v>
      </c>
      <c r="C283" s="123" t="s">
        <v>29312</v>
      </c>
      <c r="D283" s="450" t="s">
        <v>28983</v>
      </c>
      <c r="E283" s="1002" t="s">
        <v>28768</v>
      </c>
      <c r="F283" s="124">
        <v>20</v>
      </c>
      <c r="G283" s="124">
        <f t="shared" si="355"/>
        <v>0</v>
      </c>
      <c r="H283" s="793">
        <v>95</v>
      </c>
      <c r="I283" s="481">
        <f t="shared" si="326"/>
        <v>0</v>
      </c>
      <c r="J283" s="125">
        <f t="shared" si="327"/>
        <v>95</v>
      </c>
      <c r="K283" s="126">
        <f t="shared" si="328"/>
        <v>0</v>
      </c>
      <c r="L283" s="282"/>
      <c r="M283" s="387"/>
      <c r="N283" s="272"/>
      <c r="O283" s="273"/>
      <c r="P283" s="274"/>
      <c r="Q283" s="275"/>
      <c r="R283" s="276"/>
      <c r="S283" s="277"/>
      <c r="T283" s="370"/>
      <c r="U283" s="278"/>
      <c r="V283" s="279"/>
      <c r="W283" s="280"/>
      <c r="X283" s="281"/>
      <c r="Y283" s="277"/>
      <c r="Z283" s="369"/>
      <c r="AA283" s="277">
        <f t="shared" si="329"/>
        <v>0</v>
      </c>
      <c r="AB283" s="272"/>
      <c r="AC283" s="282"/>
      <c r="AD283" s="280">
        <f t="shared" si="330"/>
        <v>0</v>
      </c>
      <c r="AE283" s="676"/>
      <c r="AF283" s="280"/>
      <c r="AG283" s="277"/>
      <c r="BF283" s="131">
        <f t="shared" si="331"/>
        <v>0</v>
      </c>
      <c r="BG283" s="131">
        <f t="shared" si="332"/>
        <v>0</v>
      </c>
      <c r="BH283" s="131">
        <f t="shared" si="333"/>
        <v>0</v>
      </c>
      <c r="BI283" s="131">
        <f t="shared" si="334"/>
        <v>0</v>
      </c>
      <c r="BJ283" s="131">
        <f t="shared" si="335"/>
        <v>0</v>
      </c>
      <c r="BK283" s="131">
        <f t="shared" si="336"/>
        <v>0</v>
      </c>
      <c r="BL283" s="131">
        <f t="shared" si="337"/>
        <v>0</v>
      </c>
      <c r="BM283" s="132">
        <v>20</v>
      </c>
      <c r="BN283" s="132"/>
      <c r="BO283" s="132"/>
      <c r="BP283" s="132"/>
      <c r="BQ283" s="132"/>
      <c r="BR283" s="132"/>
      <c r="BS283" s="132"/>
      <c r="BT283" s="131">
        <f t="shared" si="338"/>
        <v>0</v>
      </c>
      <c r="BU283" s="131">
        <f t="shared" si="339"/>
        <v>0</v>
      </c>
      <c r="BV283" s="131">
        <f t="shared" si="340"/>
        <v>0</v>
      </c>
      <c r="BW283" s="131">
        <f t="shared" si="341"/>
        <v>0</v>
      </c>
      <c r="BX283" s="131">
        <f t="shared" si="342"/>
        <v>0</v>
      </c>
      <c r="BY283" s="131">
        <f t="shared" si="343"/>
        <v>0</v>
      </c>
      <c r="BZ283" s="131">
        <f t="shared" si="344"/>
        <v>0</v>
      </c>
      <c r="CA283" s="131">
        <f t="shared" si="345"/>
        <v>0</v>
      </c>
      <c r="CB283" s="131">
        <f t="shared" si="346"/>
        <v>0</v>
      </c>
      <c r="CC283" s="131">
        <f t="shared" si="347"/>
        <v>0</v>
      </c>
      <c r="CD283" s="131">
        <f t="shared" si="348"/>
        <v>0</v>
      </c>
      <c r="CE283" s="131">
        <f t="shared" si="349"/>
        <v>0</v>
      </c>
      <c r="CF283" s="131">
        <f t="shared" si="350"/>
        <v>0</v>
      </c>
      <c r="CG283" s="131">
        <f t="shared" si="351"/>
        <v>0</v>
      </c>
      <c r="CH283" s="132"/>
      <c r="CI283" s="132"/>
      <c r="CJ283" s="132"/>
      <c r="CK283" s="132"/>
      <c r="CL283" s="132"/>
      <c r="CM283" s="132"/>
      <c r="CN283" s="132"/>
      <c r="CO283" s="132"/>
      <c r="CP283" s="132"/>
      <c r="CQ283" s="132"/>
      <c r="CR283" s="133"/>
      <c r="CS283" s="132"/>
      <c r="CT283" s="132"/>
      <c r="CU283" s="132"/>
      <c r="CW283" s="131">
        <v>40</v>
      </c>
      <c r="CX283" s="134">
        <f t="shared" si="352"/>
        <v>0</v>
      </c>
      <c r="CZ283" s="136">
        <v>0.80500000000000005</v>
      </c>
      <c r="DA283" s="131">
        <f t="shared" si="353"/>
        <v>0</v>
      </c>
      <c r="DB283" s="131">
        <f t="shared" si="354"/>
        <v>0</v>
      </c>
    </row>
    <row r="284" spans="1:106" ht="18" customHeight="1">
      <c r="A284" s="142" t="s">
        <v>29340</v>
      </c>
      <c r="B284" s="142" t="s">
        <v>28132</v>
      </c>
      <c r="C284" s="123" t="s">
        <v>29312</v>
      </c>
      <c r="D284" s="450" t="s">
        <v>28985</v>
      </c>
      <c r="E284" s="1002" t="s">
        <v>28768</v>
      </c>
      <c r="F284" s="124">
        <v>10</v>
      </c>
      <c r="G284" s="124">
        <f t="shared" si="355"/>
        <v>0</v>
      </c>
      <c r="H284" s="793">
        <v>90</v>
      </c>
      <c r="I284" s="481">
        <f t="shared" si="326"/>
        <v>0</v>
      </c>
      <c r="J284" s="125">
        <f t="shared" si="327"/>
        <v>90</v>
      </c>
      <c r="K284" s="126">
        <f t="shared" si="328"/>
        <v>0</v>
      </c>
      <c r="L284" s="282"/>
      <c r="M284" s="387"/>
      <c r="N284" s="272"/>
      <c r="O284" s="273"/>
      <c r="P284" s="274"/>
      <c r="Q284" s="275"/>
      <c r="R284" s="276"/>
      <c r="S284" s="277"/>
      <c r="T284" s="370"/>
      <c r="U284" s="278"/>
      <c r="V284" s="279"/>
      <c r="W284" s="280"/>
      <c r="X284" s="281"/>
      <c r="Y284" s="277"/>
      <c r="Z284" s="369"/>
      <c r="AA284" s="277">
        <f t="shared" si="329"/>
        <v>0</v>
      </c>
      <c r="AB284" s="272"/>
      <c r="AC284" s="282"/>
      <c r="AD284" s="280">
        <f t="shared" si="330"/>
        <v>0</v>
      </c>
      <c r="AE284" s="676"/>
      <c r="AF284" s="280"/>
      <c r="AG284" s="277"/>
      <c r="BF284" s="131">
        <f t="shared" si="331"/>
        <v>0</v>
      </c>
      <c r="BG284" s="131">
        <f t="shared" si="332"/>
        <v>0</v>
      </c>
      <c r="BH284" s="131">
        <f t="shared" si="333"/>
        <v>0</v>
      </c>
      <c r="BI284" s="131">
        <f t="shared" si="334"/>
        <v>0</v>
      </c>
      <c r="BJ284" s="131">
        <f t="shared" si="335"/>
        <v>0</v>
      </c>
      <c r="BK284" s="131">
        <f t="shared" si="336"/>
        <v>0</v>
      </c>
      <c r="BL284" s="131">
        <f t="shared" si="337"/>
        <v>0</v>
      </c>
      <c r="BM284" s="132"/>
      <c r="BN284" s="132">
        <v>10</v>
      </c>
      <c r="BO284" s="132"/>
      <c r="BP284" s="132"/>
      <c r="BQ284" s="132"/>
      <c r="BR284" s="132"/>
      <c r="BS284" s="132"/>
      <c r="BT284" s="131">
        <f t="shared" si="338"/>
        <v>0</v>
      </c>
      <c r="BU284" s="131">
        <f t="shared" si="339"/>
        <v>0</v>
      </c>
      <c r="BV284" s="131">
        <f t="shared" si="340"/>
        <v>0</v>
      </c>
      <c r="BW284" s="131">
        <f t="shared" si="341"/>
        <v>0</v>
      </c>
      <c r="BX284" s="131">
        <f t="shared" si="342"/>
        <v>0</v>
      </c>
      <c r="BY284" s="131">
        <f t="shared" si="343"/>
        <v>0</v>
      </c>
      <c r="BZ284" s="131">
        <f t="shared" si="344"/>
        <v>0</v>
      </c>
      <c r="CA284" s="131">
        <f t="shared" si="345"/>
        <v>0</v>
      </c>
      <c r="CB284" s="131">
        <f t="shared" si="346"/>
        <v>0</v>
      </c>
      <c r="CC284" s="131">
        <f t="shared" si="347"/>
        <v>0</v>
      </c>
      <c r="CD284" s="131">
        <f t="shared" si="348"/>
        <v>0</v>
      </c>
      <c r="CE284" s="131">
        <f t="shared" si="349"/>
        <v>0</v>
      </c>
      <c r="CF284" s="131">
        <f t="shared" si="350"/>
        <v>0</v>
      </c>
      <c r="CG284" s="131">
        <f t="shared" si="351"/>
        <v>0</v>
      </c>
      <c r="CH284" s="132"/>
      <c r="CI284" s="132"/>
      <c r="CJ284" s="132"/>
      <c r="CK284" s="132"/>
      <c r="CL284" s="132"/>
      <c r="CM284" s="132"/>
      <c r="CN284" s="132"/>
      <c r="CO284" s="132"/>
      <c r="CP284" s="132"/>
      <c r="CQ284" s="132"/>
      <c r="CR284" s="133"/>
      <c r="CS284" s="132"/>
      <c r="CT284" s="132"/>
      <c r="CU284" s="132"/>
      <c r="CW284" s="131">
        <v>23</v>
      </c>
      <c r="CX284" s="134">
        <f t="shared" si="352"/>
        <v>0</v>
      </c>
      <c r="CZ284" s="136">
        <v>1.1879999999999999</v>
      </c>
      <c r="DA284" s="131">
        <f t="shared" si="353"/>
        <v>0</v>
      </c>
      <c r="DB284" s="131">
        <f t="shared" si="354"/>
        <v>0</v>
      </c>
    </row>
    <row r="285" spans="1:106" ht="18" customHeight="1">
      <c r="A285" s="142" t="s">
        <v>29341</v>
      </c>
      <c r="B285" s="142" t="s">
        <v>28133</v>
      </c>
      <c r="C285" s="123" t="s">
        <v>29312</v>
      </c>
      <c r="D285" s="450" t="s">
        <v>28987</v>
      </c>
      <c r="E285" s="1002" t="s">
        <v>28768</v>
      </c>
      <c r="F285" s="124">
        <v>5</v>
      </c>
      <c r="G285" s="124">
        <f t="shared" si="355"/>
        <v>0</v>
      </c>
      <c r="H285" s="793">
        <v>70</v>
      </c>
      <c r="I285" s="481">
        <f t="shared" si="326"/>
        <v>0</v>
      </c>
      <c r="J285" s="125">
        <f t="shared" si="327"/>
        <v>70</v>
      </c>
      <c r="K285" s="126">
        <f t="shared" si="328"/>
        <v>0</v>
      </c>
      <c r="L285" s="282"/>
      <c r="M285" s="387"/>
      <c r="N285" s="272"/>
      <c r="O285" s="273"/>
      <c r="P285" s="274"/>
      <c r="Q285" s="275"/>
      <c r="R285" s="276"/>
      <c r="S285" s="277"/>
      <c r="T285" s="370"/>
      <c r="U285" s="278"/>
      <c r="V285" s="279"/>
      <c r="W285" s="280"/>
      <c r="X285" s="281"/>
      <c r="Y285" s="277"/>
      <c r="Z285" s="369"/>
      <c r="AA285" s="277">
        <f t="shared" si="329"/>
        <v>0</v>
      </c>
      <c r="AB285" s="272"/>
      <c r="AC285" s="282"/>
      <c r="AD285" s="280">
        <f t="shared" si="330"/>
        <v>0</v>
      </c>
      <c r="AE285" s="676"/>
      <c r="AF285" s="280"/>
      <c r="AG285" s="277"/>
      <c r="BF285" s="131">
        <f t="shared" si="331"/>
        <v>0</v>
      </c>
      <c r="BG285" s="131">
        <f t="shared" si="332"/>
        <v>0</v>
      </c>
      <c r="BH285" s="131">
        <f t="shared" si="333"/>
        <v>0</v>
      </c>
      <c r="BI285" s="131">
        <f t="shared" si="334"/>
        <v>0</v>
      </c>
      <c r="BJ285" s="131">
        <f t="shared" si="335"/>
        <v>0</v>
      </c>
      <c r="BK285" s="131">
        <f t="shared" si="336"/>
        <v>0</v>
      </c>
      <c r="BL285" s="131">
        <f t="shared" si="337"/>
        <v>0</v>
      </c>
      <c r="BM285" s="132"/>
      <c r="BN285" s="132"/>
      <c r="BO285" s="132">
        <v>5</v>
      </c>
      <c r="BP285" s="132"/>
      <c r="BQ285" s="132"/>
      <c r="BR285" s="132"/>
      <c r="BS285" s="132"/>
      <c r="BT285" s="131">
        <f t="shared" si="338"/>
        <v>0</v>
      </c>
      <c r="BU285" s="131">
        <f t="shared" si="339"/>
        <v>0</v>
      </c>
      <c r="BV285" s="131">
        <f t="shared" si="340"/>
        <v>0</v>
      </c>
      <c r="BW285" s="131">
        <f t="shared" si="341"/>
        <v>0</v>
      </c>
      <c r="BX285" s="131">
        <f t="shared" si="342"/>
        <v>0</v>
      </c>
      <c r="BY285" s="131">
        <f t="shared" si="343"/>
        <v>0</v>
      </c>
      <c r="BZ285" s="131">
        <f t="shared" si="344"/>
        <v>0</v>
      </c>
      <c r="CA285" s="131">
        <f t="shared" si="345"/>
        <v>0</v>
      </c>
      <c r="CB285" s="131">
        <f t="shared" si="346"/>
        <v>0</v>
      </c>
      <c r="CC285" s="131">
        <f t="shared" si="347"/>
        <v>0</v>
      </c>
      <c r="CD285" s="131">
        <f t="shared" si="348"/>
        <v>0</v>
      </c>
      <c r="CE285" s="131">
        <f t="shared" si="349"/>
        <v>0</v>
      </c>
      <c r="CF285" s="131">
        <f t="shared" si="350"/>
        <v>0</v>
      </c>
      <c r="CG285" s="131">
        <f t="shared" si="351"/>
        <v>0</v>
      </c>
      <c r="CH285" s="132"/>
      <c r="CI285" s="132"/>
      <c r="CJ285" s="132"/>
      <c r="CK285" s="132"/>
      <c r="CL285" s="132"/>
      <c r="CM285" s="132"/>
      <c r="CN285" s="132"/>
      <c r="CO285" s="132"/>
      <c r="CP285" s="132"/>
      <c r="CQ285" s="132"/>
      <c r="CR285" s="133"/>
      <c r="CS285" s="132"/>
      <c r="CT285" s="132"/>
      <c r="CU285" s="132"/>
      <c r="CW285" s="131">
        <v>12</v>
      </c>
      <c r="CX285" s="134">
        <f t="shared" si="352"/>
        <v>0</v>
      </c>
      <c r="CZ285" s="136">
        <v>1.1140000000000001</v>
      </c>
      <c r="DA285" s="131">
        <f t="shared" si="353"/>
        <v>0</v>
      </c>
      <c r="DB285" s="131">
        <f t="shared" si="354"/>
        <v>0</v>
      </c>
    </row>
    <row r="286" spans="1:106" ht="18" customHeight="1">
      <c r="A286" s="142" t="s">
        <v>29342</v>
      </c>
      <c r="B286" s="142" t="s">
        <v>28134</v>
      </c>
      <c r="C286" s="123" t="s">
        <v>29312</v>
      </c>
      <c r="D286" s="450" t="s">
        <v>29343</v>
      </c>
      <c r="E286" s="1002" t="s">
        <v>28770</v>
      </c>
      <c r="F286" s="124">
        <v>5</v>
      </c>
      <c r="G286" s="124">
        <f t="shared" si="355"/>
        <v>0</v>
      </c>
      <c r="H286" s="793">
        <v>190</v>
      </c>
      <c r="I286" s="481">
        <f t="shared" si="326"/>
        <v>0</v>
      </c>
      <c r="J286" s="125">
        <f t="shared" si="327"/>
        <v>190</v>
      </c>
      <c r="K286" s="126">
        <f t="shared" si="328"/>
        <v>0</v>
      </c>
      <c r="L286" s="282"/>
      <c r="M286" s="387"/>
      <c r="N286" s="272"/>
      <c r="O286" s="273"/>
      <c r="P286" s="274"/>
      <c r="Q286" s="275"/>
      <c r="R286" s="276"/>
      <c r="S286" s="277"/>
      <c r="T286" s="370"/>
      <c r="U286" s="278"/>
      <c r="V286" s="279"/>
      <c r="W286" s="280"/>
      <c r="X286" s="281"/>
      <c r="Y286" s="277"/>
      <c r="Z286" s="369"/>
      <c r="AA286" s="277">
        <f t="shared" si="329"/>
        <v>0</v>
      </c>
      <c r="AB286" s="272"/>
      <c r="AC286" s="282"/>
      <c r="AD286" s="280">
        <f t="shared" si="330"/>
        <v>0</v>
      </c>
      <c r="AE286" s="676"/>
      <c r="AF286" s="280"/>
      <c r="AG286" s="277"/>
      <c r="BF286" s="131">
        <f t="shared" si="331"/>
        <v>0</v>
      </c>
      <c r="BG286" s="131">
        <f t="shared" si="332"/>
        <v>0</v>
      </c>
      <c r="BH286" s="131">
        <f t="shared" si="333"/>
        <v>0</v>
      </c>
      <c r="BI286" s="131">
        <f t="shared" si="334"/>
        <v>0</v>
      </c>
      <c r="BJ286" s="131">
        <f t="shared" si="335"/>
        <v>0</v>
      </c>
      <c r="BK286" s="131">
        <f t="shared" si="336"/>
        <v>0</v>
      </c>
      <c r="BL286" s="131">
        <f t="shared" si="337"/>
        <v>0</v>
      </c>
      <c r="BM286" s="132"/>
      <c r="BN286" s="132"/>
      <c r="BO286" s="132"/>
      <c r="BP286" s="132"/>
      <c r="BQ286" s="132">
        <v>5</v>
      </c>
      <c r="BR286" s="132"/>
      <c r="BS286" s="132"/>
      <c r="BT286" s="131">
        <f t="shared" si="338"/>
        <v>0</v>
      </c>
      <c r="BU286" s="131">
        <f t="shared" si="339"/>
        <v>0</v>
      </c>
      <c r="BV286" s="131">
        <f t="shared" si="340"/>
        <v>0</v>
      </c>
      <c r="BW286" s="131">
        <f t="shared" si="341"/>
        <v>0</v>
      </c>
      <c r="BX286" s="131">
        <f t="shared" si="342"/>
        <v>0</v>
      </c>
      <c r="BY286" s="131">
        <f t="shared" si="343"/>
        <v>0</v>
      </c>
      <c r="BZ286" s="131">
        <f t="shared" si="344"/>
        <v>0</v>
      </c>
      <c r="CA286" s="131">
        <f t="shared" si="345"/>
        <v>0</v>
      </c>
      <c r="CB286" s="131">
        <f t="shared" si="346"/>
        <v>0</v>
      </c>
      <c r="CC286" s="131">
        <f t="shared" si="347"/>
        <v>0</v>
      </c>
      <c r="CD286" s="131">
        <f t="shared" si="348"/>
        <v>0</v>
      </c>
      <c r="CE286" s="131">
        <f t="shared" si="349"/>
        <v>0</v>
      </c>
      <c r="CF286" s="131">
        <f t="shared" si="350"/>
        <v>0</v>
      </c>
      <c r="CG286" s="131">
        <f t="shared" si="351"/>
        <v>0</v>
      </c>
      <c r="CH286" s="132"/>
      <c r="CI286" s="132"/>
      <c r="CJ286" s="132">
        <v>4</v>
      </c>
      <c r="CK286" s="132"/>
      <c r="CL286" s="132">
        <v>1</v>
      </c>
      <c r="CM286" s="132"/>
      <c r="CN286" s="132"/>
      <c r="CO286" s="132"/>
      <c r="CP286" s="132"/>
      <c r="CQ286" s="132"/>
      <c r="CR286" s="133"/>
      <c r="CS286" s="132"/>
      <c r="CT286" s="132"/>
      <c r="CU286" s="132"/>
      <c r="CW286" s="131">
        <v>1</v>
      </c>
      <c r="CX286" s="134">
        <f t="shared" si="352"/>
        <v>0</v>
      </c>
      <c r="CZ286" s="136">
        <v>2.3740000000000001</v>
      </c>
      <c r="DA286" s="131">
        <f t="shared" si="353"/>
        <v>0</v>
      </c>
      <c r="DB286" s="131">
        <f t="shared" si="354"/>
        <v>0</v>
      </c>
    </row>
    <row r="287" spans="1:106" ht="18" customHeight="1">
      <c r="A287" s="142" t="s">
        <v>29344</v>
      </c>
      <c r="B287" s="142" t="s">
        <v>28135</v>
      </c>
      <c r="C287" s="123" t="s">
        <v>29312</v>
      </c>
      <c r="D287" s="450" t="s">
        <v>29345</v>
      </c>
      <c r="E287" s="1002" t="s">
        <v>28762</v>
      </c>
      <c r="F287" s="124">
        <v>20</v>
      </c>
      <c r="G287" s="124">
        <f t="shared" si="355"/>
        <v>0</v>
      </c>
      <c r="H287" s="793">
        <v>125</v>
      </c>
      <c r="I287" s="481">
        <f t="shared" si="326"/>
        <v>0</v>
      </c>
      <c r="J287" s="125">
        <f t="shared" si="327"/>
        <v>125</v>
      </c>
      <c r="K287" s="126">
        <f t="shared" si="328"/>
        <v>0</v>
      </c>
      <c r="L287" s="282"/>
      <c r="M287" s="387"/>
      <c r="N287" s="272"/>
      <c r="O287" s="273"/>
      <c r="P287" s="274"/>
      <c r="Q287" s="275"/>
      <c r="R287" s="276"/>
      <c r="S287" s="277"/>
      <c r="T287" s="370"/>
      <c r="U287" s="278"/>
      <c r="V287" s="279"/>
      <c r="W287" s="280"/>
      <c r="X287" s="281"/>
      <c r="Y287" s="277"/>
      <c r="Z287" s="369"/>
      <c r="AA287" s="277">
        <f t="shared" si="329"/>
        <v>0</v>
      </c>
      <c r="AB287" s="272"/>
      <c r="AC287" s="282"/>
      <c r="AD287" s="280">
        <f t="shared" si="330"/>
        <v>0</v>
      </c>
      <c r="AE287" s="676"/>
      <c r="AF287" s="280"/>
      <c r="AG287" s="277"/>
      <c r="BF287" s="131">
        <f t="shared" si="331"/>
        <v>0</v>
      </c>
      <c r="BG287" s="131">
        <f t="shared" si="332"/>
        <v>0</v>
      </c>
      <c r="BH287" s="131">
        <f t="shared" si="333"/>
        <v>0</v>
      </c>
      <c r="BI287" s="131">
        <f t="shared" si="334"/>
        <v>0</v>
      </c>
      <c r="BJ287" s="131">
        <f t="shared" si="335"/>
        <v>0</v>
      </c>
      <c r="BK287" s="131">
        <f t="shared" si="336"/>
        <v>0</v>
      </c>
      <c r="BL287" s="131">
        <f t="shared" si="337"/>
        <v>0</v>
      </c>
      <c r="BM287" s="132"/>
      <c r="BN287" s="132">
        <v>20</v>
      </c>
      <c r="BO287" s="132"/>
      <c r="BP287" s="132"/>
      <c r="BQ287" s="132"/>
      <c r="BR287" s="132"/>
      <c r="BS287" s="132"/>
      <c r="BT287" s="131">
        <f t="shared" si="338"/>
        <v>0</v>
      </c>
      <c r="BU287" s="131">
        <f t="shared" si="339"/>
        <v>0</v>
      </c>
      <c r="BV287" s="131">
        <f t="shared" si="340"/>
        <v>0</v>
      </c>
      <c r="BW287" s="131">
        <f t="shared" si="341"/>
        <v>0</v>
      </c>
      <c r="BX287" s="131">
        <f t="shared" si="342"/>
        <v>0</v>
      </c>
      <c r="BY287" s="131">
        <f t="shared" si="343"/>
        <v>0</v>
      </c>
      <c r="BZ287" s="131">
        <f t="shared" si="344"/>
        <v>0</v>
      </c>
      <c r="CA287" s="131">
        <f t="shared" si="345"/>
        <v>0</v>
      </c>
      <c r="CB287" s="131">
        <f t="shared" si="346"/>
        <v>0</v>
      </c>
      <c r="CC287" s="131">
        <f t="shared" si="347"/>
        <v>0</v>
      </c>
      <c r="CD287" s="131">
        <f t="shared" si="348"/>
        <v>0</v>
      </c>
      <c r="CE287" s="131">
        <f t="shared" si="349"/>
        <v>0</v>
      </c>
      <c r="CF287" s="131">
        <f t="shared" si="350"/>
        <v>0</v>
      </c>
      <c r="CG287" s="131">
        <f t="shared" si="351"/>
        <v>0</v>
      </c>
      <c r="CH287" s="132"/>
      <c r="CI287" s="132">
        <v>20</v>
      </c>
      <c r="CJ287" s="132"/>
      <c r="CK287" s="132"/>
      <c r="CL287" s="132"/>
      <c r="CM287" s="132"/>
      <c r="CN287" s="132"/>
      <c r="CO287" s="132"/>
      <c r="CP287" s="132"/>
      <c r="CQ287" s="132"/>
      <c r="CR287" s="133"/>
      <c r="CS287" s="132"/>
      <c r="CT287" s="132"/>
      <c r="CU287" s="132"/>
      <c r="CW287" s="131">
        <v>10</v>
      </c>
      <c r="CX287" s="134">
        <f t="shared" si="352"/>
        <v>0</v>
      </c>
      <c r="CZ287" s="136">
        <v>1.421</v>
      </c>
      <c r="DA287" s="131">
        <f t="shared" si="353"/>
        <v>0</v>
      </c>
      <c r="DB287" s="131">
        <f t="shared" si="354"/>
        <v>0</v>
      </c>
    </row>
    <row r="288" spans="1:106" ht="18" customHeight="1">
      <c r="A288" s="155" t="s">
        <v>29346</v>
      </c>
      <c r="B288" s="155" t="s">
        <v>28136</v>
      </c>
      <c r="C288" s="1032" t="s">
        <v>29312</v>
      </c>
      <c r="D288" s="450" t="s">
        <v>29347</v>
      </c>
      <c r="E288" s="1002" t="s">
        <v>28762</v>
      </c>
      <c r="F288" s="124">
        <v>20</v>
      </c>
      <c r="G288" s="124">
        <f t="shared" si="355"/>
        <v>0</v>
      </c>
      <c r="H288" s="793">
        <v>125</v>
      </c>
      <c r="I288" s="481">
        <f t="shared" si="326"/>
        <v>0</v>
      </c>
      <c r="J288" s="125">
        <f t="shared" si="327"/>
        <v>125</v>
      </c>
      <c r="K288" s="126">
        <f t="shared" si="328"/>
        <v>0</v>
      </c>
      <c r="L288" s="282"/>
      <c r="M288" s="387"/>
      <c r="N288" s="272"/>
      <c r="O288" s="273"/>
      <c r="P288" s="274"/>
      <c r="Q288" s="275"/>
      <c r="R288" s="276"/>
      <c r="S288" s="277"/>
      <c r="T288" s="370"/>
      <c r="U288" s="278"/>
      <c r="V288" s="279"/>
      <c r="W288" s="280"/>
      <c r="X288" s="281"/>
      <c r="Y288" s="277"/>
      <c r="Z288" s="369"/>
      <c r="AA288" s="277">
        <f t="shared" si="329"/>
        <v>0</v>
      </c>
      <c r="AB288" s="272"/>
      <c r="AC288" s="282"/>
      <c r="AD288" s="280">
        <f t="shared" si="330"/>
        <v>0</v>
      </c>
      <c r="AE288" s="676"/>
      <c r="AF288" s="280"/>
      <c r="AG288" s="277"/>
      <c r="BF288" s="131">
        <f t="shared" si="331"/>
        <v>0</v>
      </c>
      <c r="BG288" s="131">
        <f t="shared" si="332"/>
        <v>0</v>
      </c>
      <c r="BH288" s="131">
        <f t="shared" si="333"/>
        <v>0</v>
      </c>
      <c r="BI288" s="131">
        <f t="shared" si="334"/>
        <v>0</v>
      </c>
      <c r="BJ288" s="131">
        <f t="shared" si="335"/>
        <v>0</v>
      </c>
      <c r="BK288" s="131">
        <f t="shared" si="336"/>
        <v>0</v>
      </c>
      <c r="BL288" s="131">
        <f t="shared" si="337"/>
        <v>0</v>
      </c>
      <c r="BM288" s="157"/>
      <c r="BN288" s="157">
        <v>20</v>
      </c>
      <c r="BO288" s="157"/>
      <c r="BP288" s="157"/>
      <c r="BQ288" s="157"/>
      <c r="BR288" s="157"/>
      <c r="BS288" s="157"/>
      <c r="BT288" s="131">
        <f t="shared" si="338"/>
        <v>0</v>
      </c>
      <c r="BU288" s="131">
        <f t="shared" si="339"/>
        <v>0</v>
      </c>
      <c r="BV288" s="131">
        <f t="shared" si="340"/>
        <v>0</v>
      </c>
      <c r="BW288" s="131">
        <f t="shared" si="341"/>
        <v>0</v>
      </c>
      <c r="BX288" s="131">
        <f t="shared" si="342"/>
        <v>0</v>
      </c>
      <c r="BY288" s="131">
        <f t="shared" si="343"/>
        <v>0</v>
      </c>
      <c r="BZ288" s="131">
        <f t="shared" si="344"/>
        <v>0</v>
      </c>
      <c r="CA288" s="131">
        <f t="shared" si="345"/>
        <v>0</v>
      </c>
      <c r="CB288" s="131">
        <f t="shared" si="346"/>
        <v>0</v>
      </c>
      <c r="CC288" s="131">
        <f t="shared" si="347"/>
        <v>0</v>
      </c>
      <c r="CD288" s="131">
        <f t="shared" si="348"/>
        <v>0</v>
      </c>
      <c r="CE288" s="131">
        <f t="shared" si="349"/>
        <v>0</v>
      </c>
      <c r="CF288" s="131">
        <f t="shared" si="350"/>
        <v>0</v>
      </c>
      <c r="CG288" s="131">
        <f t="shared" si="351"/>
        <v>0</v>
      </c>
      <c r="CH288" s="132">
        <v>1</v>
      </c>
      <c r="CI288" s="132">
        <v>19</v>
      </c>
      <c r="CJ288" s="132"/>
      <c r="CK288" s="132"/>
      <c r="CL288" s="132"/>
      <c r="CM288" s="132"/>
      <c r="CN288" s="132"/>
      <c r="CO288" s="132"/>
      <c r="CP288" s="132"/>
      <c r="CQ288" s="132"/>
      <c r="CR288" s="133"/>
      <c r="CS288" s="132"/>
      <c r="CT288" s="132"/>
      <c r="CU288" s="132"/>
      <c r="CW288" s="131">
        <v>10</v>
      </c>
      <c r="CX288" s="134">
        <f t="shared" si="352"/>
        <v>0</v>
      </c>
      <c r="CZ288" s="136">
        <v>1.347</v>
      </c>
      <c r="DA288" s="131">
        <f t="shared" si="353"/>
        <v>0</v>
      </c>
      <c r="DB288" s="131">
        <f t="shared" si="354"/>
        <v>0</v>
      </c>
    </row>
    <row r="289" spans="1:106" ht="15.75" customHeight="1">
      <c r="D289" s="92"/>
      <c r="E289" s="1007"/>
      <c r="F289" s="167"/>
      <c r="G289" s="167"/>
      <c r="H289" s="789"/>
      <c r="J289" s="116"/>
      <c r="K289" s="125">
        <f>SUM(K269:K288)</f>
        <v>0</v>
      </c>
      <c r="L289" s="312"/>
      <c r="M289" s="312">
        <f t="shared" ref="M289:AC289" si="356">SUMPRODUCT($F$269:$F$288,M269:M288)</f>
        <v>0</v>
      </c>
      <c r="N289" s="312"/>
      <c r="O289" s="312">
        <f t="shared" si="356"/>
        <v>0</v>
      </c>
      <c r="P289" s="312">
        <f t="shared" si="356"/>
        <v>0</v>
      </c>
      <c r="Q289" s="312">
        <f t="shared" si="356"/>
        <v>0</v>
      </c>
      <c r="R289" s="312">
        <f t="shared" si="356"/>
        <v>0</v>
      </c>
      <c r="S289" s="312">
        <f t="shared" si="356"/>
        <v>0</v>
      </c>
      <c r="T289" s="312">
        <f t="shared" si="356"/>
        <v>0</v>
      </c>
      <c r="U289" s="312">
        <f t="shared" si="356"/>
        <v>0</v>
      </c>
      <c r="V289" s="312"/>
      <c r="W289" s="312">
        <f t="shared" si="356"/>
        <v>0</v>
      </c>
      <c r="X289" s="312">
        <f t="shared" si="356"/>
        <v>0</v>
      </c>
      <c r="Y289" s="312"/>
      <c r="Z289" s="312">
        <f t="shared" si="356"/>
        <v>0</v>
      </c>
      <c r="AA289" s="312">
        <f t="shared" si="329"/>
        <v>0</v>
      </c>
      <c r="AB289" s="312">
        <f t="shared" si="356"/>
        <v>0</v>
      </c>
      <c r="AC289" s="312">
        <f t="shared" si="356"/>
        <v>0</v>
      </c>
      <c r="AD289" s="312">
        <f t="shared" si="330"/>
        <v>0</v>
      </c>
      <c r="AE289" s="678"/>
      <c r="AF289" s="312">
        <f>SUMPRODUCT($F$269:$F$288,AF269:AF288)</f>
        <v>0</v>
      </c>
      <c r="AG289" s="312">
        <f>SUMPRODUCT($F$269:$F$288,AG269:AG288)</f>
        <v>0</v>
      </c>
      <c r="BF289" s="159">
        <f t="shared" ref="BF289:BL289" si="357">SUM(BF269:BF288)</f>
        <v>0</v>
      </c>
      <c r="BG289" s="159">
        <f t="shared" si="357"/>
        <v>0</v>
      </c>
      <c r="BH289" s="159">
        <f t="shared" si="357"/>
        <v>0</v>
      </c>
      <c r="BI289" s="159">
        <f t="shared" si="357"/>
        <v>0</v>
      </c>
      <c r="BJ289" s="159">
        <f t="shared" si="357"/>
        <v>0</v>
      </c>
      <c r="BK289" s="159">
        <f t="shared" si="357"/>
        <v>0</v>
      </c>
      <c r="BL289" s="159">
        <f t="shared" si="357"/>
        <v>0</v>
      </c>
      <c r="BM289" s="161"/>
      <c r="BN289" s="162"/>
      <c r="BO289" s="162"/>
      <c r="BP289" s="162"/>
      <c r="BQ289" s="162"/>
      <c r="BR289" s="162"/>
      <c r="BS289" s="163"/>
      <c r="BT289" s="163">
        <f t="shared" ref="BT289:CG289" si="358">SUM(BT269:BT288)</f>
        <v>0</v>
      </c>
      <c r="BU289" s="164">
        <f t="shared" si="358"/>
        <v>0</v>
      </c>
      <c r="BV289" s="164">
        <f t="shared" si="358"/>
        <v>0</v>
      </c>
      <c r="BW289" s="164">
        <f t="shared" si="358"/>
        <v>0</v>
      </c>
      <c r="BX289" s="164">
        <f t="shared" si="358"/>
        <v>0</v>
      </c>
      <c r="BY289" s="164">
        <f t="shared" si="358"/>
        <v>0</v>
      </c>
      <c r="BZ289" s="164">
        <f t="shared" si="358"/>
        <v>0</v>
      </c>
      <c r="CA289" s="164">
        <f t="shared" si="358"/>
        <v>0</v>
      </c>
      <c r="CB289" s="164">
        <f t="shared" si="358"/>
        <v>0</v>
      </c>
      <c r="CC289" s="164">
        <f t="shared" si="358"/>
        <v>0</v>
      </c>
      <c r="CD289" s="164">
        <f t="shared" si="358"/>
        <v>0</v>
      </c>
      <c r="CE289" s="164">
        <f t="shared" si="358"/>
        <v>0</v>
      </c>
      <c r="CF289" s="164">
        <f t="shared" si="358"/>
        <v>0</v>
      </c>
      <c r="CG289" s="164">
        <f t="shared" si="358"/>
        <v>0</v>
      </c>
      <c r="CH289" s="165"/>
      <c r="CI289" s="166"/>
      <c r="CJ289" s="166"/>
      <c r="CK289" s="166"/>
      <c r="CL289" s="166"/>
      <c r="CM289" s="166"/>
      <c r="CN289" s="166"/>
      <c r="CO289" s="166"/>
      <c r="CP289" s="166"/>
      <c r="CQ289" s="166"/>
      <c r="CR289" s="166"/>
      <c r="CS289" s="166"/>
      <c r="CT289" s="166"/>
      <c r="CU289" s="166"/>
      <c r="CW289" s="68"/>
      <c r="CX289" s="164">
        <f>SUM(CX269:CX288)</f>
        <v>0</v>
      </c>
      <c r="CZ289" s="68"/>
      <c r="DA289" s="68"/>
      <c r="DB289" s="68"/>
    </row>
    <row r="290" spans="1:106" ht="48.75" customHeight="1">
      <c r="A290" s="140" t="s">
        <v>0</v>
      </c>
      <c r="B290" s="140" t="s">
        <v>28839</v>
      </c>
      <c r="C290" s="140" t="s">
        <v>29348</v>
      </c>
      <c r="D290" s="114" t="s">
        <v>29348</v>
      </c>
      <c r="E290" s="1005"/>
      <c r="F290" s="115"/>
      <c r="G290" s="115"/>
      <c r="H290" s="789"/>
      <c r="J290" s="116"/>
      <c r="K290" s="117"/>
      <c r="L290" s="301"/>
      <c r="M290" s="117"/>
      <c r="N290" s="301"/>
      <c r="O290" s="117"/>
      <c r="P290" s="117"/>
      <c r="Q290" s="301"/>
      <c r="R290" s="117"/>
      <c r="S290" s="117"/>
      <c r="T290" s="117"/>
      <c r="U290" s="117"/>
      <c r="V290" s="117"/>
      <c r="W290" s="117"/>
      <c r="X290" s="117"/>
      <c r="Y290" s="117"/>
      <c r="Z290" s="117"/>
      <c r="AA290" s="301"/>
      <c r="AB290" s="117"/>
      <c r="AC290" s="117"/>
      <c r="AD290" s="301"/>
      <c r="AE290" s="117"/>
      <c r="AF290" s="301"/>
      <c r="AG290" s="301"/>
      <c r="BF290" s="119" t="s">
        <v>28778</v>
      </c>
      <c r="BG290" s="119" t="s">
        <v>28779</v>
      </c>
      <c r="BH290" s="119" t="s">
        <v>28780</v>
      </c>
      <c r="BI290" s="119" t="s">
        <v>28781</v>
      </c>
      <c r="BJ290" s="119" t="s">
        <v>28782</v>
      </c>
      <c r="BK290" s="119" t="s">
        <v>28783</v>
      </c>
      <c r="BL290" s="119" t="s">
        <v>28784</v>
      </c>
      <c r="BM290" s="120" t="s">
        <v>28778</v>
      </c>
      <c r="BN290" s="120" t="s">
        <v>28779</v>
      </c>
      <c r="BO290" s="120" t="s">
        <v>28780</v>
      </c>
      <c r="BP290" s="120" t="s">
        <v>28781</v>
      </c>
      <c r="BQ290" s="120" t="s">
        <v>28782</v>
      </c>
      <c r="BR290" s="120" t="s">
        <v>28783</v>
      </c>
      <c r="BS290" s="120" t="s">
        <v>28784</v>
      </c>
      <c r="BT290" s="119" t="s">
        <v>28787</v>
      </c>
      <c r="BU290" s="119" t="s">
        <v>28788</v>
      </c>
      <c r="BV290" s="119" t="s">
        <v>28789</v>
      </c>
      <c r="BW290" s="119" t="s">
        <v>28790</v>
      </c>
      <c r="BX290" s="119" t="s">
        <v>28791</v>
      </c>
      <c r="BY290" s="119" t="s">
        <v>28792</v>
      </c>
      <c r="BZ290" s="119" t="s">
        <v>28793</v>
      </c>
      <c r="CA290" s="119" t="s">
        <v>28794</v>
      </c>
      <c r="CB290" s="119" t="s">
        <v>28795</v>
      </c>
      <c r="CC290" s="119" t="s">
        <v>28796</v>
      </c>
      <c r="CD290" s="119" t="s">
        <v>28797</v>
      </c>
      <c r="CE290" s="119" t="s">
        <v>28798</v>
      </c>
      <c r="CF290" s="200" t="s">
        <v>28799</v>
      </c>
      <c r="CG290" s="200" t="s">
        <v>28800</v>
      </c>
      <c r="CH290" s="159" t="s">
        <v>28787</v>
      </c>
      <c r="CI290" s="159" t="s">
        <v>28788</v>
      </c>
      <c r="CJ290" s="159" t="s">
        <v>28789</v>
      </c>
      <c r="CK290" s="159" t="s">
        <v>28790</v>
      </c>
      <c r="CL290" s="159" t="s">
        <v>28791</v>
      </c>
      <c r="CM290" s="159" t="s">
        <v>28792</v>
      </c>
      <c r="CN290" s="159" t="s">
        <v>28793</v>
      </c>
      <c r="CO290" s="159" t="s">
        <v>28794</v>
      </c>
      <c r="CP290" s="159" t="s">
        <v>28795</v>
      </c>
      <c r="CQ290" s="159" t="s">
        <v>28796</v>
      </c>
      <c r="CR290" s="159" t="s">
        <v>28797</v>
      </c>
      <c r="CS290" s="159" t="s">
        <v>28866</v>
      </c>
      <c r="CT290" s="159" t="s">
        <v>28799</v>
      </c>
      <c r="CU290" s="159" t="s">
        <v>28800</v>
      </c>
      <c r="CW290" s="122" t="s">
        <v>28867</v>
      </c>
      <c r="CX290" s="122" t="s">
        <v>28868</v>
      </c>
      <c r="CY290" s="93"/>
      <c r="CZ290" s="122" t="s">
        <v>28869</v>
      </c>
      <c r="DA290" s="122" t="s">
        <v>28870</v>
      </c>
      <c r="DB290" s="122" t="s">
        <v>28871</v>
      </c>
    </row>
    <row r="291" spans="1:106" ht="18" customHeight="1">
      <c r="A291" s="123" t="s">
        <v>29349</v>
      </c>
      <c r="B291" s="123" t="s">
        <v>28165</v>
      </c>
      <c r="C291" s="123" t="s">
        <v>29348</v>
      </c>
      <c r="D291" s="153" t="s">
        <v>29350</v>
      </c>
      <c r="E291" s="1008" t="s">
        <v>28763</v>
      </c>
      <c r="F291" s="170">
        <v>5</v>
      </c>
      <c r="G291" s="170">
        <f>SUM(M291:AD291)</f>
        <v>0</v>
      </c>
      <c r="H291" s="793">
        <v>220</v>
      </c>
      <c r="I291" s="481">
        <f>$G$4</f>
        <v>0</v>
      </c>
      <c r="J291" s="125">
        <f>H291*((1-I291))</f>
        <v>220</v>
      </c>
      <c r="K291" s="126">
        <f>G291*J291</f>
        <v>0</v>
      </c>
      <c r="L291" s="282"/>
      <c r="M291" s="387"/>
      <c r="N291" s="272"/>
      <c r="O291" s="273"/>
      <c r="P291" s="274"/>
      <c r="Q291" s="275"/>
      <c r="R291" s="276"/>
      <c r="S291" s="277"/>
      <c r="T291" s="370"/>
      <c r="U291" s="278"/>
      <c r="V291" s="279"/>
      <c r="W291" s="280"/>
      <c r="X291" s="281"/>
      <c r="Y291" s="277"/>
      <c r="Z291" s="369"/>
      <c r="AA291" s="277">
        <f t="shared" si="329"/>
        <v>0</v>
      </c>
      <c r="AB291" s="272"/>
      <c r="AC291" s="282"/>
      <c r="AD291" s="280">
        <f t="shared" si="330"/>
        <v>0</v>
      </c>
      <c r="AE291" s="676"/>
      <c r="AF291" s="280"/>
      <c r="AG291" s="277"/>
      <c r="BF291" s="131">
        <f t="shared" ref="BF291:BL295" si="359">BM291*$G291</f>
        <v>0</v>
      </c>
      <c r="BG291" s="131">
        <f t="shared" si="359"/>
        <v>0</v>
      </c>
      <c r="BH291" s="131">
        <f t="shared" si="359"/>
        <v>0</v>
      </c>
      <c r="BI291" s="131">
        <f t="shared" si="359"/>
        <v>0</v>
      </c>
      <c r="BJ291" s="131">
        <f t="shared" si="359"/>
        <v>0</v>
      </c>
      <c r="BK291" s="131">
        <f t="shared" si="359"/>
        <v>0</v>
      </c>
      <c r="BL291" s="131">
        <f t="shared" si="359"/>
        <v>0</v>
      </c>
      <c r="BM291" s="132"/>
      <c r="BN291" s="132"/>
      <c r="BO291" s="132"/>
      <c r="BP291" s="132"/>
      <c r="BQ291" s="132"/>
      <c r="BR291" s="132">
        <v>5</v>
      </c>
      <c r="BS291" s="132"/>
      <c r="BT291" s="131">
        <f t="shared" ref="BT291:CG295" si="360">CH291*$G291</f>
        <v>0</v>
      </c>
      <c r="BU291" s="131">
        <f t="shared" si="360"/>
        <v>0</v>
      </c>
      <c r="BV291" s="131">
        <f t="shared" si="360"/>
        <v>0</v>
      </c>
      <c r="BW291" s="131">
        <f t="shared" si="360"/>
        <v>0</v>
      </c>
      <c r="BX291" s="131">
        <f t="shared" si="360"/>
        <v>0</v>
      </c>
      <c r="BY291" s="131">
        <f t="shared" si="360"/>
        <v>0</v>
      </c>
      <c r="BZ291" s="131">
        <f t="shared" si="360"/>
        <v>0</v>
      </c>
      <c r="CA291" s="131">
        <f t="shared" si="360"/>
        <v>0</v>
      </c>
      <c r="CB291" s="131">
        <f t="shared" si="360"/>
        <v>0</v>
      </c>
      <c r="CC291" s="131">
        <f t="shared" si="360"/>
        <v>0</v>
      </c>
      <c r="CD291" s="131">
        <f t="shared" si="360"/>
        <v>0</v>
      </c>
      <c r="CE291" s="131">
        <f t="shared" si="360"/>
        <v>0</v>
      </c>
      <c r="CF291" s="131">
        <f t="shared" si="360"/>
        <v>0</v>
      </c>
      <c r="CG291" s="131">
        <f t="shared" si="360"/>
        <v>0</v>
      </c>
      <c r="CH291" s="132"/>
      <c r="CI291" s="132">
        <v>1</v>
      </c>
      <c r="CJ291" s="132"/>
      <c r="CK291" s="132">
        <v>2</v>
      </c>
      <c r="CL291" s="132">
        <v>2</v>
      </c>
      <c r="CM291" s="132"/>
      <c r="CN291" s="132"/>
      <c r="CO291" s="132"/>
      <c r="CP291" s="132"/>
      <c r="CQ291" s="132"/>
      <c r="CR291" s="133"/>
      <c r="CS291" s="132"/>
      <c r="CT291" s="132"/>
      <c r="CU291" s="132"/>
      <c r="CW291" s="131">
        <v>6</v>
      </c>
      <c r="CX291" s="134">
        <f>$G291*CW291</f>
        <v>0</v>
      </c>
      <c r="CZ291" s="136">
        <v>3.0680000000000001</v>
      </c>
      <c r="DA291" s="131">
        <f>G291</f>
        <v>0</v>
      </c>
      <c r="DB291" s="131">
        <f>CZ291*DA291</f>
        <v>0</v>
      </c>
    </row>
    <row r="292" spans="1:106" ht="18" customHeight="1">
      <c r="A292" s="123" t="s">
        <v>29351</v>
      </c>
      <c r="B292" s="123" t="s">
        <v>28166</v>
      </c>
      <c r="C292" s="123" t="s">
        <v>29348</v>
      </c>
      <c r="D292" s="153" t="s">
        <v>29108</v>
      </c>
      <c r="E292" s="1008" t="s">
        <v>28767</v>
      </c>
      <c r="F292" s="170">
        <v>20</v>
      </c>
      <c r="G292" s="170">
        <f>SUM(M292:AD292)</f>
        <v>0</v>
      </c>
      <c r="H292" s="793">
        <v>105</v>
      </c>
      <c r="I292" s="481">
        <f>$G$4</f>
        <v>0</v>
      </c>
      <c r="J292" s="125">
        <f>H292*((1-I292))</f>
        <v>105</v>
      </c>
      <c r="K292" s="126">
        <f>G292*J292</f>
        <v>0</v>
      </c>
      <c r="L292" s="282"/>
      <c r="M292" s="387"/>
      <c r="N292" s="272"/>
      <c r="O292" s="273"/>
      <c r="P292" s="274"/>
      <c r="Q292" s="275"/>
      <c r="R292" s="276"/>
      <c r="S292" s="277"/>
      <c r="T292" s="370"/>
      <c r="U292" s="278"/>
      <c r="V292" s="279"/>
      <c r="W292" s="280"/>
      <c r="X292" s="281"/>
      <c r="Y292" s="277"/>
      <c r="Z292" s="369"/>
      <c r="AA292" s="277">
        <f t="shared" si="329"/>
        <v>0</v>
      </c>
      <c r="AB292" s="272"/>
      <c r="AC292" s="282"/>
      <c r="AD292" s="280">
        <f t="shared" si="330"/>
        <v>0</v>
      </c>
      <c r="AE292" s="676"/>
      <c r="AF292" s="280"/>
      <c r="AG292" s="277"/>
      <c r="BF292" s="131">
        <f t="shared" si="359"/>
        <v>0</v>
      </c>
      <c r="BG292" s="131">
        <f t="shared" si="359"/>
        <v>0</v>
      </c>
      <c r="BH292" s="131">
        <f t="shared" si="359"/>
        <v>0</v>
      </c>
      <c r="BI292" s="131">
        <f t="shared" si="359"/>
        <v>0</v>
      </c>
      <c r="BJ292" s="131">
        <f t="shared" si="359"/>
        <v>0</v>
      </c>
      <c r="BK292" s="131">
        <f t="shared" si="359"/>
        <v>0</v>
      </c>
      <c r="BL292" s="131">
        <f t="shared" si="359"/>
        <v>0</v>
      </c>
      <c r="BM292" s="132"/>
      <c r="BN292" s="132">
        <v>20</v>
      </c>
      <c r="BO292" s="132"/>
      <c r="BP292" s="132"/>
      <c r="BQ292" s="132"/>
      <c r="BR292" s="132"/>
      <c r="BS292" s="132"/>
      <c r="BT292" s="131">
        <f t="shared" si="360"/>
        <v>0</v>
      </c>
      <c r="BU292" s="131">
        <f t="shared" si="360"/>
        <v>0</v>
      </c>
      <c r="BV292" s="131">
        <f t="shared" si="360"/>
        <v>0</v>
      </c>
      <c r="BW292" s="131">
        <f t="shared" si="360"/>
        <v>0</v>
      </c>
      <c r="BX292" s="131">
        <f t="shared" si="360"/>
        <v>0</v>
      </c>
      <c r="BY292" s="131">
        <f t="shared" si="360"/>
        <v>0</v>
      </c>
      <c r="BZ292" s="131">
        <f t="shared" si="360"/>
        <v>0</v>
      </c>
      <c r="CA292" s="131">
        <f t="shared" si="360"/>
        <v>0</v>
      </c>
      <c r="CB292" s="131">
        <f t="shared" si="360"/>
        <v>0</v>
      </c>
      <c r="CC292" s="131">
        <f t="shared" si="360"/>
        <v>0</v>
      </c>
      <c r="CD292" s="131">
        <f t="shared" si="360"/>
        <v>0</v>
      </c>
      <c r="CE292" s="131">
        <f t="shared" si="360"/>
        <v>0</v>
      </c>
      <c r="CF292" s="131">
        <f t="shared" si="360"/>
        <v>0</v>
      </c>
      <c r="CG292" s="131">
        <f t="shared" si="360"/>
        <v>0</v>
      </c>
      <c r="CH292" s="132">
        <v>2</v>
      </c>
      <c r="CI292" s="132">
        <v>15</v>
      </c>
      <c r="CJ292" s="132">
        <v>3</v>
      </c>
      <c r="CK292" s="132"/>
      <c r="CL292" s="132"/>
      <c r="CM292" s="132"/>
      <c r="CN292" s="132"/>
      <c r="CO292" s="132"/>
      <c r="CP292" s="132"/>
      <c r="CQ292" s="132"/>
      <c r="CR292" s="133"/>
      <c r="CS292" s="132"/>
      <c r="CT292" s="132"/>
      <c r="CU292" s="132"/>
      <c r="CW292" s="131"/>
      <c r="CX292" s="134">
        <f>$G292*CW292</f>
        <v>0</v>
      </c>
      <c r="CZ292" s="136">
        <v>0.77400000000000002</v>
      </c>
      <c r="DA292" s="131">
        <f>G292</f>
        <v>0</v>
      </c>
      <c r="DB292" s="131">
        <f>CZ292*DA292</f>
        <v>0</v>
      </c>
    </row>
    <row r="293" spans="1:106" ht="18" customHeight="1">
      <c r="A293" s="123" t="s">
        <v>29352</v>
      </c>
      <c r="B293" s="123" t="s">
        <v>28167</v>
      </c>
      <c r="C293" s="123" t="s">
        <v>29348</v>
      </c>
      <c r="D293" s="153" t="s">
        <v>29110</v>
      </c>
      <c r="E293" s="1008" t="s">
        <v>28767</v>
      </c>
      <c r="F293" s="170">
        <v>20</v>
      </c>
      <c r="G293" s="170">
        <f>SUM(M293:AD293)</f>
        <v>0</v>
      </c>
      <c r="H293" s="793">
        <v>105</v>
      </c>
      <c r="I293" s="481">
        <f>$G$4</f>
        <v>0</v>
      </c>
      <c r="J293" s="125">
        <f>H293*((1-I293))</f>
        <v>105</v>
      </c>
      <c r="K293" s="126">
        <f>G293*J293</f>
        <v>0</v>
      </c>
      <c r="L293" s="282"/>
      <c r="M293" s="387"/>
      <c r="N293" s="272"/>
      <c r="O293" s="273"/>
      <c r="P293" s="274"/>
      <c r="Q293" s="275"/>
      <c r="R293" s="276"/>
      <c r="S293" s="277"/>
      <c r="T293" s="370"/>
      <c r="U293" s="278"/>
      <c r="V293" s="279"/>
      <c r="W293" s="280"/>
      <c r="X293" s="281"/>
      <c r="Y293" s="277"/>
      <c r="Z293" s="369"/>
      <c r="AA293" s="277">
        <f t="shared" si="329"/>
        <v>0</v>
      </c>
      <c r="AB293" s="272"/>
      <c r="AC293" s="282"/>
      <c r="AD293" s="280">
        <f t="shared" si="330"/>
        <v>0</v>
      </c>
      <c r="AE293" s="676"/>
      <c r="AF293" s="280"/>
      <c r="AG293" s="277"/>
      <c r="BF293" s="131">
        <f t="shared" si="359"/>
        <v>0</v>
      </c>
      <c r="BG293" s="131">
        <f t="shared" si="359"/>
        <v>0</v>
      </c>
      <c r="BH293" s="131">
        <f t="shared" si="359"/>
        <v>0</v>
      </c>
      <c r="BI293" s="131">
        <f t="shared" si="359"/>
        <v>0</v>
      </c>
      <c r="BJ293" s="131">
        <f t="shared" si="359"/>
        <v>0</v>
      </c>
      <c r="BK293" s="131">
        <f t="shared" si="359"/>
        <v>0</v>
      </c>
      <c r="BL293" s="131">
        <f t="shared" si="359"/>
        <v>0</v>
      </c>
      <c r="BM293" s="132"/>
      <c r="BN293" s="132">
        <v>20</v>
      </c>
      <c r="BO293" s="132"/>
      <c r="BP293" s="132"/>
      <c r="BQ293" s="132"/>
      <c r="BR293" s="132"/>
      <c r="BS293" s="132"/>
      <c r="BT293" s="131">
        <f t="shared" si="360"/>
        <v>0</v>
      </c>
      <c r="BU293" s="131">
        <f t="shared" si="360"/>
        <v>0</v>
      </c>
      <c r="BV293" s="131">
        <f t="shared" si="360"/>
        <v>0</v>
      </c>
      <c r="BW293" s="131">
        <f t="shared" si="360"/>
        <v>0</v>
      </c>
      <c r="BX293" s="131">
        <f t="shared" si="360"/>
        <v>0</v>
      </c>
      <c r="BY293" s="131">
        <f t="shared" si="360"/>
        <v>0</v>
      </c>
      <c r="BZ293" s="131">
        <f t="shared" si="360"/>
        <v>0</v>
      </c>
      <c r="CA293" s="131">
        <f t="shared" si="360"/>
        <v>0</v>
      </c>
      <c r="CB293" s="131">
        <f t="shared" si="360"/>
        <v>0</v>
      </c>
      <c r="CC293" s="131">
        <f t="shared" si="360"/>
        <v>0</v>
      </c>
      <c r="CD293" s="131">
        <f t="shared" si="360"/>
        <v>0</v>
      </c>
      <c r="CE293" s="131">
        <f t="shared" si="360"/>
        <v>0</v>
      </c>
      <c r="CF293" s="131">
        <f t="shared" si="360"/>
        <v>0</v>
      </c>
      <c r="CG293" s="131">
        <f t="shared" si="360"/>
        <v>0</v>
      </c>
      <c r="CH293" s="132">
        <v>7</v>
      </c>
      <c r="CI293" s="132">
        <v>13</v>
      </c>
      <c r="CJ293" s="132"/>
      <c r="CK293" s="132"/>
      <c r="CL293" s="132"/>
      <c r="CM293" s="132"/>
      <c r="CN293" s="132"/>
      <c r="CO293" s="132"/>
      <c r="CP293" s="132"/>
      <c r="CQ293" s="132"/>
      <c r="CR293" s="133"/>
      <c r="CS293" s="132"/>
      <c r="CT293" s="132"/>
      <c r="CU293" s="132"/>
      <c r="CW293" s="131"/>
      <c r="CX293" s="134">
        <f>$G293*CW293</f>
        <v>0</v>
      </c>
      <c r="CZ293" s="136">
        <v>0.879</v>
      </c>
      <c r="DA293" s="131">
        <f>G293</f>
        <v>0</v>
      </c>
      <c r="DB293" s="131">
        <f>CZ293*DA293</f>
        <v>0</v>
      </c>
    </row>
    <row r="294" spans="1:106" ht="18" customHeight="1">
      <c r="A294" s="123" t="s">
        <v>29353</v>
      </c>
      <c r="B294" s="123" t="s">
        <v>28168</v>
      </c>
      <c r="C294" s="123" t="s">
        <v>29348</v>
      </c>
      <c r="D294" s="153" t="s">
        <v>28983</v>
      </c>
      <c r="E294" s="1008" t="s">
        <v>28768</v>
      </c>
      <c r="F294" s="170">
        <v>10</v>
      </c>
      <c r="G294" s="170">
        <f>SUM(M294:AD294)</f>
        <v>0</v>
      </c>
      <c r="H294" s="793">
        <v>100</v>
      </c>
      <c r="I294" s="481">
        <f>$G$4</f>
        <v>0</v>
      </c>
      <c r="J294" s="125">
        <f>H294*((1-I294))</f>
        <v>100</v>
      </c>
      <c r="K294" s="126">
        <f>G294*J294</f>
        <v>0</v>
      </c>
      <c r="L294" s="282"/>
      <c r="M294" s="387"/>
      <c r="N294" s="272"/>
      <c r="O294" s="273"/>
      <c r="P294" s="274"/>
      <c r="Q294" s="275"/>
      <c r="R294" s="276"/>
      <c r="S294" s="277"/>
      <c r="T294" s="370"/>
      <c r="U294" s="278"/>
      <c r="V294" s="279"/>
      <c r="W294" s="280"/>
      <c r="X294" s="281"/>
      <c r="Y294" s="277"/>
      <c r="Z294" s="369"/>
      <c r="AA294" s="277">
        <f t="shared" si="329"/>
        <v>0</v>
      </c>
      <c r="AB294" s="272"/>
      <c r="AC294" s="282"/>
      <c r="AD294" s="280">
        <f t="shared" si="330"/>
        <v>0</v>
      </c>
      <c r="AE294" s="676"/>
      <c r="AF294" s="280"/>
      <c r="AG294" s="277"/>
      <c r="BF294" s="131">
        <f t="shared" si="359"/>
        <v>0</v>
      </c>
      <c r="BG294" s="131">
        <f t="shared" si="359"/>
        <v>0</v>
      </c>
      <c r="BH294" s="131">
        <f t="shared" si="359"/>
        <v>0</v>
      </c>
      <c r="BI294" s="131">
        <f t="shared" si="359"/>
        <v>0</v>
      </c>
      <c r="BJ294" s="131">
        <f t="shared" si="359"/>
        <v>0</v>
      </c>
      <c r="BK294" s="131">
        <f t="shared" si="359"/>
        <v>0</v>
      </c>
      <c r="BL294" s="131">
        <f t="shared" si="359"/>
        <v>0</v>
      </c>
      <c r="BM294" s="132"/>
      <c r="BN294" s="132"/>
      <c r="BO294" s="132">
        <v>10</v>
      </c>
      <c r="BP294" s="132"/>
      <c r="BQ294" s="132"/>
      <c r="BR294" s="132"/>
      <c r="BS294" s="132"/>
      <c r="BT294" s="131">
        <f t="shared" si="360"/>
        <v>0</v>
      </c>
      <c r="BU294" s="131">
        <f t="shared" si="360"/>
        <v>0</v>
      </c>
      <c r="BV294" s="131">
        <f t="shared" si="360"/>
        <v>0</v>
      </c>
      <c r="BW294" s="131">
        <f t="shared" si="360"/>
        <v>0</v>
      </c>
      <c r="BX294" s="131">
        <f t="shared" si="360"/>
        <v>0</v>
      </c>
      <c r="BY294" s="131">
        <f t="shared" si="360"/>
        <v>0</v>
      </c>
      <c r="BZ294" s="131">
        <f t="shared" si="360"/>
        <v>0</v>
      </c>
      <c r="CA294" s="131">
        <f t="shared" si="360"/>
        <v>0</v>
      </c>
      <c r="CB294" s="131">
        <f t="shared" si="360"/>
        <v>0</v>
      </c>
      <c r="CC294" s="131">
        <f t="shared" si="360"/>
        <v>0</v>
      </c>
      <c r="CD294" s="131">
        <f t="shared" si="360"/>
        <v>0</v>
      </c>
      <c r="CE294" s="131">
        <f t="shared" si="360"/>
        <v>0</v>
      </c>
      <c r="CF294" s="131">
        <f t="shared" si="360"/>
        <v>0</v>
      </c>
      <c r="CG294" s="131">
        <f t="shared" si="360"/>
        <v>0</v>
      </c>
      <c r="CH294" s="132"/>
      <c r="CI294" s="132"/>
      <c r="CJ294" s="132"/>
      <c r="CK294" s="132"/>
      <c r="CL294" s="132"/>
      <c r="CM294" s="132"/>
      <c r="CN294" s="132"/>
      <c r="CO294" s="132"/>
      <c r="CP294" s="132"/>
      <c r="CQ294" s="132"/>
      <c r="CR294" s="133"/>
      <c r="CS294" s="132"/>
      <c r="CT294" s="132"/>
      <c r="CU294" s="132"/>
      <c r="CW294" s="131">
        <v>25</v>
      </c>
      <c r="CX294" s="134">
        <f>$G294*CW294</f>
        <v>0</v>
      </c>
      <c r="CZ294" s="136">
        <v>1.169</v>
      </c>
      <c r="DA294" s="131">
        <f>G294</f>
        <v>0</v>
      </c>
      <c r="DB294" s="131">
        <f>CZ294*DA294</f>
        <v>0</v>
      </c>
    </row>
    <row r="295" spans="1:106" ht="18" customHeight="1">
      <c r="A295" s="168" t="s">
        <v>29354</v>
      </c>
      <c r="B295" s="168" t="s">
        <v>28169</v>
      </c>
      <c r="C295" s="168" t="s">
        <v>29348</v>
      </c>
      <c r="D295" s="156" t="s">
        <v>28985</v>
      </c>
      <c r="E295" s="1008" t="s">
        <v>28768</v>
      </c>
      <c r="F295" s="170">
        <v>20</v>
      </c>
      <c r="G295" s="170">
        <f>SUM(M295:AD295)</f>
        <v>0</v>
      </c>
      <c r="H295" s="793">
        <v>100</v>
      </c>
      <c r="I295" s="481">
        <f>$G$4</f>
        <v>0</v>
      </c>
      <c r="J295" s="125">
        <f>H295*((1-I295))</f>
        <v>100</v>
      </c>
      <c r="K295" s="126">
        <f>G295*J295</f>
        <v>0</v>
      </c>
      <c r="L295" s="282"/>
      <c r="M295" s="387"/>
      <c r="N295" s="272"/>
      <c r="O295" s="273"/>
      <c r="P295" s="274"/>
      <c r="Q295" s="275"/>
      <c r="R295" s="705"/>
      <c r="S295" s="277"/>
      <c r="T295" s="370"/>
      <c r="U295" s="278"/>
      <c r="V295" s="279"/>
      <c r="W295" s="280"/>
      <c r="X295" s="281"/>
      <c r="Y295" s="277"/>
      <c r="Z295" s="369"/>
      <c r="AA295" s="277">
        <f t="shared" si="329"/>
        <v>0</v>
      </c>
      <c r="AB295" s="272"/>
      <c r="AC295" s="282"/>
      <c r="AD295" s="280">
        <f t="shared" si="330"/>
        <v>0</v>
      </c>
      <c r="AE295" s="676"/>
      <c r="AF295" s="280"/>
      <c r="AG295" s="277"/>
      <c r="BF295" s="131">
        <f t="shared" si="359"/>
        <v>0</v>
      </c>
      <c r="BG295" s="131">
        <f t="shared" si="359"/>
        <v>0</v>
      </c>
      <c r="BH295" s="131">
        <f t="shared" si="359"/>
        <v>0</v>
      </c>
      <c r="BI295" s="131">
        <f t="shared" si="359"/>
        <v>0</v>
      </c>
      <c r="BJ295" s="131">
        <f t="shared" si="359"/>
        <v>0</v>
      </c>
      <c r="BK295" s="131">
        <f t="shared" si="359"/>
        <v>0</v>
      </c>
      <c r="BL295" s="131">
        <f t="shared" si="359"/>
        <v>0</v>
      </c>
      <c r="BM295" s="157"/>
      <c r="BN295" s="157">
        <v>20</v>
      </c>
      <c r="BO295" s="157"/>
      <c r="BP295" s="157"/>
      <c r="BQ295" s="157"/>
      <c r="BR295" s="157"/>
      <c r="BS295" s="157"/>
      <c r="BT295" s="131">
        <f t="shared" si="360"/>
        <v>0</v>
      </c>
      <c r="BU295" s="131">
        <f t="shared" si="360"/>
        <v>0</v>
      </c>
      <c r="BV295" s="131">
        <f t="shared" si="360"/>
        <v>0</v>
      </c>
      <c r="BW295" s="131">
        <f t="shared" si="360"/>
        <v>0</v>
      </c>
      <c r="BX295" s="131">
        <f t="shared" si="360"/>
        <v>0</v>
      </c>
      <c r="BY295" s="131">
        <f t="shared" si="360"/>
        <v>0</v>
      </c>
      <c r="BZ295" s="131">
        <f t="shared" si="360"/>
        <v>0</v>
      </c>
      <c r="CA295" s="131">
        <f t="shared" si="360"/>
        <v>0</v>
      </c>
      <c r="CB295" s="131">
        <f t="shared" si="360"/>
        <v>0</v>
      </c>
      <c r="CC295" s="131">
        <f t="shared" si="360"/>
        <v>0</v>
      </c>
      <c r="CD295" s="131">
        <f t="shared" si="360"/>
        <v>0</v>
      </c>
      <c r="CE295" s="131">
        <f t="shared" si="360"/>
        <v>0</v>
      </c>
      <c r="CF295" s="131">
        <f t="shared" si="360"/>
        <v>0</v>
      </c>
      <c r="CG295" s="131">
        <f t="shared" si="360"/>
        <v>0</v>
      </c>
      <c r="CH295" s="132"/>
      <c r="CI295" s="132"/>
      <c r="CJ295" s="132"/>
      <c r="CK295" s="132"/>
      <c r="CL295" s="132"/>
      <c r="CM295" s="132"/>
      <c r="CN295" s="132"/>
      <c r="CO295" s="132"/>
      <c r="CP295" s="132"/>
      <c r="CQ295" s="132"/>
      <c r="CR295" s="133"/>
      <c r="CS295" s="132"/>
      <c r="CT295" s="132"/>
      <c r="CU295" s="132"/>
      <c r="CW295" s="131">
        <v>40</v>
      </c>
      <c r="CX295" s="134">
        <f>$G295*CW295</f>
        <v>0</v>
      </c>
      <c r="CZ295" s="136">
        <v>0.52300000000000002</v>
      </c>
      <c r="DA295" s="131">
        <f>G295</f>
        <v>0</v>
      </c>
      <c r="DB295" s="131">
        <f>CZ295*DA295</f>
        <v>0</v>
      </c>
    </row>
    <row r="296" spans="1:106" ht="15.75" customHeight="1">
      <c r="A296" s="169"/>
      <c r="B296" s="169"/>
      <c r="C296" s="180"/>
      <c r="D296" s="92"/>
      <c r="E296" s="1004"/>
      <c r="F296" s="92"/>
      <c r="G296" s="92"/>
      <c r="H296" s="789"/>
      <c r="J296" s="116"/>
      <c r="K296" s="125">
        <f>SUM(K291:K295)</f>
        <v>0</v>
      </c>
      <c r="L296" s="312"/>
      <c r="M296" s="312">
        <f t="shared" ref="M296:AC296" si="361">SUMPRODUCT($F$291:$F$295,M291:M295)</f>
        <v>0</v>
      </c>
      <c r="N296" s="312"/>
      <c r="O296" s="312">
        <f t="shared" si="361"/>
        <v>0</v>
      </c>
      <c r="P296" s="312">
        <f t="shared" si="361"/>
        <v>0</v>
      </c>
      <c r="Q296" s="312">
        <f t="shared" si="361"/>
        <v>0</v>
      </c>
      <c r="R296" s="312">
        <f t="shared" si="361"/>
        <v>0</v>
      </c>
      <c r="S296" s="312">
        <f t="shared" si="361"/>
        <v>0</v>
      </c>
      <c r="T296" s="312">
        <f t="shared" si="361"/>
        <v>0</v>
      </c>
      <c r="U296" s="312">
        <f t="shared" si="361"/>
        <v>0</v>
      </c>
      <c r="V296" s="312"/>
      <c r="W296" s="312">
        <f t="shared" si="361"/>
        <v>0</v>
      </c>
      <c r="X296" s="312">
        <f t="shared" si="361"/>
        <v>0</v>
      </c>
      <c r="Y296" s="312"/>
      <c r="Z296" s="312">
        <f t="shared" si="361"/>
        <v>0</v>
      </c>
      <c r="AA296" s="312">
        <f t="shared" si="329"/>
        <v>0</v>
      </c>
      <c r="AB296" s="312">
        <f t="shared" si="361"/>
        <v>0</v>
      </c>
      <c r="AC296" s="312">
        <f t="shared" si="361"/>
        <v>0</v>
      </c>
      <c r="AD296" s="312">
        <f t="shared" si="330"/>
        <v>0</v>
      </c>
      <c r="AE296" s="678"/>
      <c r="AF296" s="312">
        <f>SUMPRODUCT($F$291:$F$295,AF291:AF295)</f>
        <v>0</v>
      </c>
      <c r="AG296" s="312">
        <f>SUMPRODUCT($F$291:$F$295,AG291:AG295)</f>
        <v>0</v>
      </c>
      <c r="AH296" s="322"/>
      <c r="AJ296" s="322"/>
      <c r="AK296" s="322"/>
      <c r="AL296" s="322"/>
      <c r="AM296" s="322"/>
      <c r="AN296" s="322"/>
      <c r="AO296" s="322"/>
      <c r="AP296" s="322"/>
      <c r="AQ296" s="322"/>
      <c r="AR296" s="322"/>
      <c r="AS296" s="322"/>
      <c r="AT296" s="322"/>
      <c r="AU296" s="322"/>
      <c r="AV296" s="322"/>
      <c r="AW296" s="322"/>
      <c r="AX296" s="322"/>
      <c r="AY296" s="322"/>
      <c r="AZ296" s="322"/>
      <c r="BA296" s="322"/>
      <c r="BF296" s="172">
        <f t="shared" ref="BF296:BL296" si="362">SUM(BF291:BF295)</f>
        <v>0</v>
      </c>
      <c r="BG296" s="172">
        <f t="shared" si="362"/>
        <v>0</v>
      </c>
      <c r="BH296" s="172">
        <f t="shared" si="362"/>
        <v>0</v>
      </c>
      <c r="BI296" s="172">
        <f t="shared" si="362"/>
        <v>0</v>
      </c>
      <c r="BJ296" s="172">
        <f t="shared" si="362"/>
        <v>0</v>
      </c>
      <c r="BK296" s="172">
        <f t="shared" si="362"/>
        <v>0</v>
      </c>
      <c r="BL296" s="173">
        <f t="shared" si="362"/>
        <v>0</v>
      </c>
      <c r="BM296" s="161"/>
      <c r="BN296" s="162"/>
      <c r="BO296" s="162"/>
      <c r="BP296" s="162"/>
      <c r="BQ296" s="162"/>
      <c r="BR296" s="162"/>
      <c r="BS296" s="163"/>
      <c r="BT296" s="163">
        <f t="shared" ref="BT296:CG296" si="363">SUM(BT291:BT295)</f>
        <v>0</v>
      </c>
      <c r="BU296" s="164">
        <f t="shared" si="363"/>
        <v>0</v>
      </c>
      <c r="BV296" s="164">
        <f t="shared" si="363"/>
        <v>0</v>
      </c>
      <c r="BW296" s="164">
        <f t="shared" si="363"/>
        <v>0</v>
      </c>
      <c r="BX296" s="164">
        <f t="shared" si="363"/>
        <v>0</v>
      </c>
      <c r="BY296" s="164">
        <f t="shared" si="363"/>
        <v>0</v>
      </c>
      <c r="BZ296" s="164">
        <f t="shared" si="363"/>
        <v>0</v>
      </c>
      <c r="CA296" s="164">
        <f t="shared" si="363"/>
        <v>0</v>
      </c>
      <c r="CB296" s="164">
        <f t="shared" si="363"/>
        <v>0</v>
      </c>
      <c r="CC296" s="164">
        <f t="shared" si="363"/>
        <v>0</v>
      </c>
      <c r="CD296" s="164">
        <f t="shared" si="363"/>
        <v>0</v>
      </c>
      <c r="CE296" s="164">
        <f t="shared" si="363"/>
        <v>0</v>
      </c>
      <c r="CF296" s="164">
        <f t="shared" si="363"/>
        <v>0</v>
      </c>
      <c r="CG296" s="164">
        <f t="shared" si="363"/>
        <v>0</v>
      </c>
      <c r="CH296" s="165"/>
      <c r="CI296" s="166"/>
      <c r="CJ296" s="166"/>
      <c r="CK296" s="166"/>
      <c r="CL296" s="166"/>
      <c r="CM296" s="166"/>
      <c r="CN296" s="166"/>
      <c r="CO296" s="166"/>
      <c r="CP296" s="166"/>
      <c r="CQ296" s="166"/>
      <c r="CR296" s="166"/>
      <c r="CS296" s="166"/>
      <c r="CT296" s="166"/>
      <c r="CU296" s="166"/>
      <c r="CW296" s="83"/>
      <c r="CX296" s="164">
        <f>SUM(CX291:CX295)</f>
        <v>0</v>
      </c>
      <c r="CZ296" s="68"/>
      <c r="DA296" s="68"/>
      <c r="DB296" s="68"/>
    </row>
    <row r="297" spans="1:106" ht="48.75" customHeight="1">
      <c r="A297" s="140" t="s">
        <v>0</v>
      </c>
      <c r="B297" s="140" t="s">
        <v>28839</v>
      </c>
      <c r="C297" s="140" t="s">
        <v>29355</v>
      </c>
      <c r="D297" s="114" t="s">
        <v>29355</v>
      </c>
      <c r="E297" s="1005"/>
      <c r="F297" s="115"/>
      <c r="G297" s="115"/>
      <c r="H297" s="798"/>
      <c r="J297" s="116"/>
      <c r="K297" s="117"/>
      <c r="L297" s="301"/>
      <c r="M297" s="301"/>
      <c r="N297" s="301"/>
      <c r="O297" s="301"/>
      <c r="P297" s="301"/>
      <c r="Q297" s="301"/>
      <c r="R297" s="302"/>
      <c r="S297" s="301"/>
      <c r="T297" s="301"/>
      <c r="U297" s="301"/>
      <c r="V297" s="301"/>
      <c r="W297" s="301"/>
      <c r="X297"/>
      <c r="Y297" s="301"/>
      <c r="Z297" s="117"/>
      <c r="AA297" s="301"/>
      <c r="AB297" s="117"/>
      <c r="AC297" s="117"/>
      <c r="AD297" s="117"/>
      <c r="AE297" s="117"/>
      <c r="AF297" s="117"/>
      <c r="AG297" s="301"/>
      <c r="BF297" s="119" t="s">
        <v>28778</v>
      </c>
      <c r="BG297" s="119" t="s">
        <v>28779</v>
      </c>
      <c r="BH297" s="119" t="s">
        <v>28780</v>
      </c>
      <c r="BI297" s="119" t="s">
        <v>28781</v>
      </c>
      <c r="BJ297" s="119" t="s">
        <v>28782</v>
      </c>
      <c r="BK297" s="119" t="s">
        <v>28783</v>
      </c>
      <c r="BL297" s="119" t="s">
        <v>28784</v>
      </c>
      <c r="BM297" s="120" t="s">
        <v>28778</v>
      </c>
      <c r="BN297" s="120" t="s">
        <v>28779</v>
      </c>
      <c r="BO297" s="120" t="s">
        <v>28780</v>
      </c>
      <c r="BP297" s="120" t="s">
        <v>28781</v>
      </c>
      <c r="BQ297" s="120" t="s">
        <v>28782</v>
      </c>
      <c r="BR297" s="120" t="s">
        <v>28783</v>
      </c>
      <c r="BS297" s="120" t="s">
        <v>28784</v>
      </c>
      <c r="BT297" s="119" t="s">
        <v>28787</v>
      </c>
      <c r="BU297" s="119" t="s">
        <v>28788</v>
      </c>
      <c r="BV297" s="119" t="s">
        <v>28789</v>
      </c>
      <c r="BW297" s="119" t="s">
        <v>28790</v>
      </c>
      <c r="BX297" s="119" t="s">
        <v>28791</v>
      </c>
      <c r="BY297" s="119" t="s">
        <v>28792</v>
      </c>
      <c r="BZ297" s="119" t="s">
        <v>28793</v>
      </c>
      <c r="CA297" s="119" t="s">
        <v>28794</v>
      </c>
      <c r="CB297" s="119" t="s">
        <v>28795</v>
      </c>
      <c r="CC297" s="119" t="s">
        <v>28796</v>
      </c>
      <c r="CD297" s="119" t="s">
        <v>28797</v>
      </c>
      <c r="CE297" s="119" t="s">
        <v>28798</v>
      </c>
      <c r="CF297" s="200" t="s">
        <v>28799</v>
      </c>
      <c r="CG297" s="200" t="s">
        <v>28800</v>
      </c>
      <c r="CH297" s="159" t="s">
        <v>28787</v>
      </c>
      <c r="CI297" s="159" t="s">
        <v>28788</v>
      </c>
      <c r="CJ297" s="159" t="s">
        <v>28789</v>
      </c>
      <c r="CK297" s="159" t="s">
        <v>28790</v>
      </c>
      <c r="CL297" s="159" t="s">
        <v>28791</v>
      </c>
      <c r="CM297" s="159" t="s">
        <v>28792</v>
      </c>
      <c r="CN297" s="159" t="s">
        <v>28793</v>
      </c>
      <c r="CO297" s="159" t="s">
        <v>28794</v>
      </c>
      <c r="CP297" s="159" t="s">
        <v>28795</v>
      </c>
      <c r="CQ297" s="159" t="s">
        <v>28796</v>
      </c>
      <c r="CR297" s="159" t="s">
        <v>28797</v>
      </c>
      <c r="CS297" s="159" t="s">
        <v>28866</v>
      </c>
      <c r="CT297" s="159" t="s">
        <v>28799</v>
      </c>
      <c r="CU297" s="159" t="s">
        <v>28800</v>
      </c>
      <c r="CW297" s="122" t="s">
        <v>28867</v>
      </c>
      <c r="CX297" s="122" t="s">
        <v>28868</v>
      </c>
      <c r="CY297" s="93"/>
      <c r="CZ297" s="122" t="s">
        <v>28869</v>
      </c>
      <c r="DA297" s="122" t="s">
        <v>28870</v>
      </c>
      <c r="DB297" s="122" t="s">
        <v>28871</v>
      </c>
    </row>
    <row r="298" spans="1:106" ht="18" customHeight="1">
      <c r="A298" s="123" t="s">
        <v>29356</v>
      </c>
      <c r="B298" s="123" t="s">
        <v>28190</v>
      </c>
      <c r="C298" s="123" t="s">
        <v>29355</v>
      </c>
      <c r="D298" s="142" t="s">
        <v>29108</v>
      </c>
      <c r="E298" s="1008" t="s">
        <v>28767</v>
      </c>
      <c r="F298" s="170">
        <v>20</v>
      </c>
      <c r="G298" s="170">
        <f t="shared" ref="G298:G303" si="364">SUM(M298:AD298)</f>
        <v>0</v>
      </c>
      <c r="H298" s="791">
        <v>120</v>
      </c>
      <c r="I298" s="481">
        <f t="shared" ref="I298:I303" si="365">$G$4</f>
        <v>0</v>
      </c>
      <c r="J298" s="125">
        <f t="shared" ref="J298:J303" si="366">H298*((1-I298))</f>
        <v>120</v>
      </c>
      <c r="K298" s="126">
        <f t="shared" ref="K298:K303" si="367">G298*J298</f>
        <v>0</v>
      </c>
      <c r="L298" s="282"/>
      <c r="M298" s="387"/>
      <c r="N298" s="272"/>
      <c r="O298" s="273"/>
      <c r="P298" s="274"/>
      <c r="Q298" s="275"/>
      <c r="R298" s="276"/>
      <c r="S298" s="277"/>
      <c r="T298" s="370"/>
      <c r="U298" s="278"/>
      <c r="V298" s="279"/>
      <c r="W298" s="280"/>
      <c r="X298" s="281"/>
      <c r="Y298" s="277"/>
      <c r="Z298" s="369"/>
      <c r="AA298" s="277">
        <f t="shared" si="329"/>
        <v>0</v>
      </c>
      <c r="AB298" s="272"/>
      <c r="AC298" s="282"/>
      <c r="AD298" s="280">
        <f t="shared" si="330"/>
        <v>0</v>
      </c>
      <c r="AE298" s="676"/>
      <c r="AF298" s="280"/>
      <c r="AG298" s="277"/>
      <c r="BF298" s="131">
        <f t="shared" ref="BF298:BL303" si="368">BM298*$G298</f>
        <v>0</v>
      </c>
      <c r="BG298" s="131">
        <f t="shared" si="368"/>
        <v>0</v>
      </c>
      <c r="BH298" s="131">
        <f t="shared" si="368"/>
        <v>0</v>
      </c>
      <c r="BI298" s="131">
        <f t="shared" si="368"/>
        <v>0</v>
      </c>
      <c r="BJ298" s="131">
        <f t="shared" si="368"/>
        <v>0</v>
      </c>
      <c r="BK298" s="131">
        <f t="shared" si="368"/>
        <v>0</v>
      </c>
      <c r="BL298" s="131">
        <f t="shared" si="368"/>
        <v>0</v>
      </c>
      <c r="BM298" s="132"/>
      <c r="BN298" s="132">
        <v>20</v>
      </c>
      <c r="BO298" s="132"/>
      <c r="BP298" s="132"/>
      <c r="BQ298" s="132"/>
      <c r="BR298" s="132"/>
      <c r="BS298" s="132"/>
      <c r="BT298" s="131">
        <f t="shared" ref="BT298:CG303" si="369">CH298*$G298</f>
        <v>0</v>
      </c>
      <c r="BU298" s="131">
        <f t="shared" si="369"/>
        <v>0</v>
      </c>
      <c r="BV298" s="131">
        <f t="shared" si="369"/>
        <v>0</v>
      </c>
      <c r="BW298" s="131">
        <f t="shared" si="369"/>
        <v>0</v>
      </c>
      <c r="BX298" s="131">
        <f t="shared" si="369"/>
        <v>0</v>
      </c>
      <c r="BY298" s="131">
        <f t="shared" si="369"/>
        <v>0</v>
      </c>
      <c r="BZ298" s="131">
        <f t="shared" si="369"/>
        <v>0</v>
      </c>
      <c r="CA298" s="131">
        <f t="shared" si="369"/>
        <v>0</v>
      </c>
      <c r="CB298" s="131">
        <f t="shared" si="369"/>
        <v>0</v>
      </c>
      <c r="CC298" s="131">
        <f t="shared" si="369"/>
        <v>0</v>
      </c>
      <c r="CD298" s="131">
        <f t="shared" si="369"/>
        <v>0</v>
      </c>
      <c r="CE298" s="131">
        <f t="shared" si="369"/>
        <v>0</v>
      </c>
      <c r="CF298" s="131">
        <f t="shared" si="369"/>
        <v>0</v>
      </c>
      <c r="CG298" s="131">
        <f t="shared" si="369"/>
        <v>0</v>
      </c>
      <c r="CH298" s="132">
        <v>11</v>
      </c>
      <c r="CI298" s="132">
        <v>9</v>
      </c>
      <c r="CJ298" s="132"/>
      <c r="CK298" s="132"/>
      <c r="CL298" s="132"/>
      <c r="CM298" s="132"/>
      <c r="CN298" s="132"/>
      <c r="CO298" s="132"/>
      <c r="CP298" s="132"/>
      <c r="CQ298" s="132"/>
      <c r="CR298" s="133"/>
      <c r="CS298" s="132"/>
      <c r="CT298" s="132"/>
      <c r="CU298" s="132"/>
      <c r="CW298" s="131"/>
      <c r="CX298" s="134">
        <f t="shared" ref="CX298:CX303" si="370">$G298*CW298</f>
        <v>0</v>
      </c>
      <c r="CZ298" s="136">
        <v>0.96099999999999997</v>
      </c>
      <c r="DA298" s="131">
        <f t="shared" ref="DA298:DA303" si="371">G298</f>
        <v>0</v>
      </c>
      <c r="DB298" s="131">
        <f t="shared" ref="DB298:DB303" si="372">CZ298*DA298</f>
        <v>0</v>
      </c>
    </row>
    <row r="299" spans="1:106" ht="18" customHeight="1">
      <c r="A299" s="123" t="s">
        <v>29357</v>
      </c>
      <c r="B299" s="123" t="s">
        <v>28191</v>
      </c>
      <c r="C299" s="123" t="s">
        <v>29355</v>
      </c>
      <c r="D299" s="142" t="s">
        <v>29358</v>
      </c>
      <c r="E299" s="1008" t="s">
        <v>28772</v>
      </c>
      <c r="F299" s="170">
        <v>5</v>
      </c>
      <c r="G299" s="170">
        <f t="shared" si="364"/>
        <v>0</v>
      </c>
      <c r="H299" s="796">
        <v>180</v>
      </c>
      <c r="I299" s="481">
        <f t="shared" si="365"/>
        <v>0</v>
      </c>
      <c r="J299" s="125">
        <f t="shared" si="366"/>
        <v>180</v>
      </c>
      <c r="K299" s="174">
        <f t="shared" si="367"/>
        <v>0</v>
      </c>
      <c r="L299" s="282"/>
      <c r="M299" s="387"/>
      <c r="N299" s="272"/>
      <c r="O299" s="273"/>
      <c r="P299" s="274"/>
      <c r="Q299" s="275"/>
      <c r="R299" s="276"/>
      <c r="S299" s="277"/>
      <c r="T299" s="370"/>
      <c r="U299" s="278"/>
      <c r="V299" s="279"/>
      <c r="W299" s="280"/>
      <c r="X299" s="281"/>
      <c r="Y299" s="277"/>
      <c r="Z299" s="369"/>
      <c r="AA299" s="277">
        <f t="shared" si="329"/>
        <v>0</v>
      </c>
      <c r="AB299" s="272"/>
      <c r="AC299" s="282"/>
      <c r="AD299" s="280">
        <f t="shared" si="330"/>
        <v>0</v>
      </c>
      <c r="AE299" s="676"/>
      <c r="AF299" s="280"/>
      <c r="AG299" s="277"/>
      <c r="BF299" s="131">
        <f t="shared" si="368"/>
        <v>0</v>
      </c>
      <c r="BG299" s="131">
        <f t="shared" si="368"/>
        <v>0</v>
      </c>
      <c r="BH299" s="131">
        <f t="shared" si="368"/>
        <v>0</v>
      </c>
      <c r="BI299" s="131">
        <f t="shared" si="368"/>
        <v>0</v>
      </c>
      <c r="BJ299" s="131">
        <f t="shared" si="368"/>
        <v>0</v>
      </c>
      <c r="BK299" s="131">
        <f t="shared" si="368"/>
        <v>0</v>
      </c>
      <c r="BL299" s="131">
        <f t="shared" si="368"/>
        <v>0</v>
      </c>
      <c r="BM299" s="132"/>
      <c r="BN299" s="132"/>
      <c r="BO299" s="132"/>
      <c r="BP299" s="132"/>
      <c r="BQ299" s="132"/>
      <c r="BR299" s="132">
        <v>5</v>
      </c>
      <c r="BS299" s="132"/>
      <c r="BT299" s="131">
        <f t="shared" si="369"/>
        <v>0</v>
      </c>
      <c r="BU299" s="131">
        <f t="shared" si="369"/>
        <v>0</v>
      </c>
      <c r="BV299" s="131">
        <f t="shared" si="369"/>
        <v>0</v>
      </c>
      <c r="BW299" s="131">
        <f t="shared" si="369"/>
        <v>0</v>
      </c>
      <c r="BX299" s="131">
        <f t="shared" si="369"/>
        <v>0</v>
      </c>
      <c r="BY299" s="131">
        <f t="shared" si="369"/>
        <v>0</v>
      </c>
      <c r="BZ299" s="131">
        <f t="shared" si="369"/>
        <v>0</v>
      </c>
      <c r="CA299" s="131">
        <f t="shared" si="369"/>
        <v>0</v>
      </c>
      <c r="CB299" s="131">
        <f t="shared" si="369"/>
        <v>0</v>
      </c>
      <c r="CC299" s="131">
        <f t="shared" si="369"/>
        <v>0</v>
      </c>
      <c r="CD299" s="131">
        <f t="shared" si="369"/>
        <v>0</v>
      </c>
      <c r="CE299" s="131">
        <f t="shared" si="369"/>
        <v>0</v>
      </c>
      <c r="CF299" s="131">
        <f t="shared" si="369"/>
        <v>0</v>
      </c>
      <c r="CG299" s="131">
        <f t="shared" si="369"/>
        <v>0</v>
      </c>
      <c r="CH299" s="132"/>
      <c r="CI299" s="132"/>
      <c r="CJ299" s="132"/>
      <c r="CK299" s="132"/>
      <c r="CL299" s="132"/>
      <c r="CM299" s="132"/>
      <c r="CN299" s="132"/>
      <c r="CO299" s="132"/>
      <c r="CP299" s="132"/>
      <c r="CQ299" s="132"/>
      <c r="CR299" s="133"/>
      <c r="CS299" s="132"/>
      <c r="CT299" s="132"/>
      <c r="CU299" s="132"/>
      <c r="CW299" s="131">
        <v>20</v>
      </c>
      <c r="CX299" s="134">
        <f t="shared" si="370"/>
        <v>0</v>
      </c>
      <c r="CZ299" s="136">
        <v>1.8280000000000001</v>
      </c>
      <c r="DA299" s="131">
        <f t="shared" si="371"/>
        <v>0</v>
      </c>
      <c r="DB299" s="131">
        <f t="shared" si="372"/>
        <v>0</v>
      </c>
    </row>
    <row r="300" spans="1:106" ht="18" customHeight="1">
      <c r="A300" s="123" t="s">
        <v>29359</v>
      </c>
      <c r="B300" s="123" t="s">
        <v>28192</v>
      </c>
      <c r="C300" s="123" t="s">
        <v>29355</v>
      </c>
      <c r="D300" s="142" t="s">
        <v>29360</v>
      </c>
      <c r="E300" s="1008" t="s">
        <v>28762</v>
      </c>
      <c r="F300" s="170">
        <v>20</v>
      </c>
      <c r="G300" s="170">
        <f t="shared" si="364"/>
        <v>0</v>
      </c>
      <c r="H300" s="796">
        <v>155</v>
      </c>
      <c r="I300" s="481">
        <f t="shared" si="365"/>
        <v>0</v>
      </c>
      <c r="J300" s="125">
        <f t="shared" si="366"/>
        <v>155</v>
      </c>
      <c r="K300" s="126">
        <f t="shared" si="367"/>
        <v>0</v>
      </c>
      <c r="L300" s="282"/>
      <c r="M300" s="387"/>
      <c r="N300" s="272"/>
      <c r="O300" s="273"/>
      <c r="P300" s="274"/>
      <c r="Q300" s="275"/>
      <c r="R300" s="276"/>
      <c r="S300" s="277"/>
      <c r="T300" s="370"/>
      <c r="U300" s="278"/>
      <c r="V300" s="279"/>
      <c r="W300" s="280"/>
      <c r="X300" s="281"/>
      <c r="Y300" s="277"/>
      <c r="Z300" s="369"/>
      <c r="AA300" s="277">
        <f t="shared" si="329"/>
        <v>0</v>
      </c>
      <c r="AB300" s="272"/>
      <c r="AC300" s="282"/>
      <c r="AD300" s="280">
        <f t="shared" si="330"/>
        <v>0</v>
      </c>
      <c r="AE300" s="676"/>
      <c r="AF300" s="280"/>
      <c r="AG300" s="277"/>
      <c r="BF300" s="131">
        <f t="shared" si="368"/>
        <v>0</v>
      </c>
      <c r="BG300" s="131">
        <f t="shared" si="368"/>
        <v>0</v>
      </c>
      <c r="BH300" s="131">
        <f t="shared" si="368"/>
        <v>0</v>
      </c>
      <c r="BI300" s="131">
        <f t="shared" si="368"/>
        <v>0</v>
      </c>
      <c r="BJ300" s="131">
        <f t="shared" si="368"/>
        <v>0</v>
      </c>
      <c r="BK300" s="131">
        <f t="shared" si="368"/>
        <v>0</v>
      </c>
      <c r="BL300" s="131">
        <f t="shared" si="368"/>
        <v>0</v>
      </c>
      <c r="BM300" s="132"/>
      <c r="BN300" s="132"/>
      <c r="BO300" s="132">
        <v>20</v>
      </c>
      <c r="BP300" s="132"/>
      <c r="BQ300" s="132"/>
      <c r="BR300" s="132"/>
      <c r="BS300" s="132"/>
      <c r="BT300" s="131">
        <f t="shared" si="369"/>
        <v>0</v>
      </c>
      <c r="BU300" s="131">
        <f t="shared" si="369"/>
        <v>0</v>
      </c>
      <c r="BV300" s="131">
        <f t="shared" si="369"/>
        <v>0</v>
      </c>
      <c r="BW300" s="131">
        <f t="shared" si="369"/>
        <v>0</v>
      </c>
      <c r="BX300" s="131">
        <f t="shared" si="369"/>
        <v>0</v>
      </c>
      <c r="BY300" s="131">
        <f t="shared" si="369"/>
        <v>0</v>
      </c>
      <c r="BZ300" s="131">
        <f t="shared" si="369"/>
        <v>0</v>
      </c>
      <c r="CA300" s="131">
        <f t="shared" si="369"/>
        <v>0</v>
      </c>
      <c r="CB300" s="131">
        <f t="shared" si="369"/>
        <v>0</v>
      </c>
      <c r="CC300" s="131">
        <f t="shared" si="369"/>
        <v>0</v>
      </c>
      <c r="CD300" s="131">
        <f t="shared" si="369"/>
        <v>0</v>
      </c>
      <c r="CE300" s="131">
        <f t="shared" si="369"/>
        <v>0</v>
      </c>
      <c r="CF300" s="131">
        <f t="shared" si="369"/>
        <v>0</v>
      </c>
      <c r="CG300" s="131">
        <f t="shared" si="369"/>
        <v>0</v>
      </c>
      <c r="CH300" s="132">
        <v>13</v>
      </c>
      <c r="CI300" s="132">
        <v>7</v>
      </c>
      <c r="CJ300" s="132"/>
      <c r="CK300" s="132"/>
      <c r="CL300" s="132"/>
      <c r="CM300" s="132"/>
      <c r="CN300" s="132"/>
      <c r="CO300" s="132"/>
      <c r="CP300" s="132"/>
      <c r="CQ300" s="132"/>
      <c r="CR300" s="133"/>
      <c r="CS300" s="132"/>
      <c r="CT300" s="132"/>
      <c r="CU300" s="132"/>
      <c r="CW300" s="131">
        <v>44</v>
      </c>
      <c r="CX300" s="134">
        <f t="shared" si="370"/>
        <v>0</v>
      </c>
      <c r="CZ300" s="136">
        <v>1.913</v>
      </c>
      <c r="DA300" s="131">
        <f t="shared" si="371"/>
        <v>0</v>
      </c>
      <c r="DB300" s="131">
        <f t="shared" si="372"/>
        <v>0</v>
      </c>
    </row>
    <row r="301" spans="1:106" ht="18" customHeight="1">
      <c r="A301" s="123" t="s">
        <v>29361</v>
      </c>
      <c r="B301" s="123" t="s">
        <v>28193</v>
      </c>
      <c r="C301" s="123" t="s">
        <v>29355</v>
      </c>
      <c r="D301" s="142" t="s">
        <v>29362</v>
      </c>
      <c r="E301" s="1008" t="s">
        <v>28772</v>
      </c>
      <c r="F301" s="170">
        <v>2</v>
      </c>
      <c r="G301" s="170">
        <f t="shared" si="364"/>
        <v>0</v>
      </c>
      <c r="H301" s="793">
        <v>130</v>
      </c>
      <c r="I301" s="481">
        <f t="shared" si="365"/>
        <v>0</v>
      </c>
      <c r="J301" s="125">
        <f t="shared" si="366"/>
        <v>130</v>
      </c>
      <c r="K301" s="126">
        <f t="shared" si="367"/>
        <v>0</v>
      </c>
      <c r="L301" s="282"/>
      <c r="M301" s="387"/>
      <c r="N301" s="272"/>
      <c r="O301" s="273"/>
      <c r="P301" s="274"/>
      <c r="Q301" s="275"/>
      <c r="R301" s="276"/>
      <c r="S301" s="277"/>
      <c r="T301" s="370"/>
      <c r="U301" s="278"/>
      <c r="V301" s="279"/>
      <c r="W301" s="280"/>
      <c r="X301" s="281"/>
      <c r="Y301" s="277"/>
      <c r="Z301" s="369"/>
      <c r="AA301" s="277">
        <f t="shared" si="329"/>
        <v>0</v>
      </c>
      <c r="AB301" s="272"/>
      <c r="AC301" s="282"/>
      <c r="AD301" s="280">
        <f t="shared" si="330"/>
        <v>0</v>
      </c>
      <c r="AE301" s="676"/>
      <c r="AF301" s="280"/>
      <c r="AG301" s="277"/>
      <c r="BF301" s="131">
        <f t="shared" si="368"/>
        <v>0</v>
      </c>
      <c r="BG301" s="131">
        <f t="shared" si="368"/>
        <v>0</v>
      </c>
      <c r="BH301" s="131">
        <f t="shared" si="368"/>
        <v>0</v>
      </c>
      <c r="BI301" s="131">
        <f t="shared" si="368"/>
        <v>0</v>
      </c>
      <c r="BJ301" s="131">
        <f t="shared" si="368"/>
        <v>0</v>
      </c>
      <c r="BK301" s="131">
        <f t="shared" si="368"/>
        <v>0</v>
      </c>
      <c r="BL301" s="131">
        <f t="shared" si="368"/>
        <v>0</v>
      </c>
      <c r="BM301" s="132"/>
      <c r="BN301" s="132"/>
      <c r="BO301" s="132"/>
      <c r="BP301" s="132"/>
      <c r="BQ301" s="132"/>
      <c r="BR301" s="132">
        <v>2</v>
      </c>
      <c r="BS301" s="132"/>
      <c r="BT301" s="131">
        <f t="shared" si="369"/>
        <v>0</v>
      </c>
      <c r="BU301" s="131">
        <f t="shared" si="369"/>
        <v>0</v>
      </c>
      <c r="BV301" s="131">
        <f t="shared" si="369"/>
        <v>0</v>
      </c>
      <c r="BW301" s="131">
        <f t="shared" si="369"/>
        <v>0</v>
      </c>
      <c r="BX301" s="131">
        <f t="shared" si="369"/>
        <v>0</v>
      </c>
      <c r="BY301" s="131">
        <f t="shared" si="369"/>
        <v>0</v>
      </c>
      <c r="BZ301" s="131">
        <f t="shared" si="369"/>
        <v>0</v>
      </c>
      <c r="CA301" s="131">
        <f t="shared" si="369"/>
        <v>0</v>
      </c>
      <c r="CB301" s="131">
        <f t="shared" si="369"/>
        <v>0</v>
      </c>
      <c r="CC301" s="131">
        <f t="shared" si="369"/>
        <v>0</v>
      </c>
      <c r="CD301" s="131">
        <f t="shared" si="369"/>
        <v>0</v>
      </c>
      <c r="CE301" s="131">
        <f t="shared" si="369"/>
        <v>0</v>
      </c>
      <c r="CF301" s="131">
        <f t="shared" si="369"/>
        <v>0</v>
      </c>
      <c r="CG301" s="131">
        <f t="shared" si="369"/>
        <v>0</v>
      </c>
      <c r="CH301" s="132"/>
      <c r="CI301" s="132"/>
      <c r="CJ301" s="132"/>
      <c r="CK301" s="132"/>
      <c r="CL301" s="132"/>
      <c r="CM301" s="132"/>
      <c r="CN301" s="132">
        <v>1</v>
      </c>
      <c r="CO301" s="132"/>
      <c r="CP301" s="132">
        <v>1</v>
      </c>
      <c r="CQ301" s="132"/>
      <c r="CR301" s="133"/>
      <c r="CS301" s="132"/>
      <c r="CT301" s="132"/>
      <c r="CU301" s="132"/>
      <c r="CW301" s="131">
        <v>4</v>
      </c>
      <c r="CX301" s="134">
        <f t="shared" si="370"/>
        <v>0</v>
      </c>
      <c r="CZ301" s="136">
        <v>2.2959999999999998</v>
      </c>
      <c r="DA301" s="131">
        <f t="shared" si="371"/>
        <v>0</v>
      </c>
      <c r="DB301" s="131">
        <f t="shared" si="372"/>
        <v>0</v>
      </c>
    </row>
    <row r="302" spans="1:106" ht="18" customHeight="1">
      <c r="A302" s="123" t="s">
        <v>29363</v>
      </c>
      <c r="B302" s="123" t="s">
        <v>28194</v>
      </c>
      <c r="C302" s="123" t="s">
        <v>29355</v>
      </c>
      <c r="D302" s="142" t="s">
        <v>29364</v>
      </c>
      <c r="E302" s="1009" t="s">
        <v>28772</v>
      </c>
      <c r="F302" s="175">
        <v>2</v>
      </c>
      <c r="G302" s="175">
        <f t="shared" si="364"/>
        <v>0</v>
      </c>
      <c r="H302" s="799">
        <v>115</v>
      </c>
      <c r="I302" s="481">
        <f t="shared" si="365"/>
        <v>0</v>
      </c>
      <c r="J302" s="125">
        <f t="shared" si="366"/>
        <v>115</v>
      </c>
      <c r="K302" s="176">
        <f t="shared" si="367"/>
        <v>0</v>
      </c>
      <c r="L302" s="282"/>
      <c r="M302" s="387"/>
      <c r="N302" s="272"/>
      <c r="O302" s="273"/>
      <c r="P302" s="274"/>
      <c r="Q302" s="275"/>
      <c r="R302" s="276"/>
      <c r="S302" s="277"/>
      <c r="T302" s="370"/>
      <c r="U302" s="278"/>
      <c r="V302" s="279"/>
      <c r="W302" s="280"/>
      <c r="X302" s="281"/>
      <c r="Y302" s="277"/>
      <c r="Z302" s="369"/>
      <c r="AA302" s="277">
        <f t="shared" si="329"/>
        <v>0</v>
      </c>
      <c r="AB302" s="272"/>
      <c r="AC302" s="282"/>
      <c r="AD302" s="280">
        <f t="shared" si="330"/>
        <v>0</v>
      </c>
      <c r="AE302" s="676"/>
      <c r="AF302" s="280"/>
      <c r="AG302" s="277"/>
      <c r="BF302" s="131">
        <f t="shared" si="368"/>
        <v>0</v>
      </c>
      <c r="BG302" s="131">
        <f t="shared" si="368"/>
        <v>0</v>
      </c>
      <c r="BH302" s="131">
        <f t="shared" si="368"/>
        <v>0</v>
      </c>
      <c r="BI302" s="131">
        <f t="shared" si="368"/>
        <v>0</v>
      </c>
      <c r="BJ302" s="131">
        <f t="shared" si="368"/>
        <v>0</v>
      </c>
      <c r="BK302" s="131">
        <f t="shared" si="368"/>
        <v>0</v>
      </c>
      <c r="BL302" s="131">
        <f t="shared" si="368"/>
        <v>0</v>
      </c>
      <c r="BM302" s="132"/>
      <c r="BN302" s="132"/>
      <c r="BO302" s="132"/>
      <c r="BP302" s="132"/>
      <c r="BQ302" s="132"/>
      <c r="BR302" s="132">
        <v>2</v>
      </c>
      <c r="BS302" s="132"/>
      <c r="BT302" s="131">
        <f t="shared" si="369"/>
        <v>0</v>
      </c>
      <c r="BU302" s="131">
        <f t="shared" si="369"/>
        <v>0</v>
      </c>
      <c r="BV302" s="131">
        <f t="shared" si="369"/>
        <v>0</v>
      </c>
      <c r="BW302" s="131">
        <f t="shared" si="369"/>
        <v>0</v>
      </c>
      <c r="BX302" s="131">
        <f t="shared" si="369"/>
        <v>0</v>
      </c>
      <c r="BY302" s="131">
        <f t="shared" si="369"/>
        <v>0</v>
      </c>
      <c r="BZ302" s="131">
        <f t="shared" si="369"/>
        <v>0</v>
      </c>
      <c r="CA302" s="131">
        <f t="shared" si="369"/>
        <v>0</v>
      </c>
      <c r="CB302" s="131">
        <f t="shared" si="369"/>
        <v>0</v>
      </c>
      <c r="CC302" s="131">
        <f t="shared" si="369"/>
        <v>0</v>
      </c>
      <c r="CD302" s="131">
        <f t="shared" si="369"/>
        <v>0</v>
      </c>
      <c r="CE302" s="131">
        <f t="shared" si="369"/>
        <v>0</v>
      </c>
      <c r="CF302" s="131">
        <f t="shared" si="369"/>
        <v>0</v>
      </c>
      <c r="CG302" s="131">
        <f t="shared" si="369"/>
        <v>0</v>
      </c>
      <c r="CH302" s="132"/>
      <c r="CI302" s="132"/>
      <c r="CJ302" s="132"/>
      <c r="CK302" s="132"/>
      <c r="CL302" s="132"/>
      <c r="CM302" s="132"/>
      <c r="CN302" s="132"/>
      <c r="CO302" s="132"/>
      <c r="CP302" s="132">
        <v>2</v>
      </c>
      <c r="CQ302" s="132"/>
      <c r="CR302" s="133"/>
      <c r="CS302" s="132"/>
      <c r="CT302" s="132"/>
      <c r="CU302" s="132"/>
      <c r="CW302" s="131">
        <v>4</v>
      </c>
      <c r="CX302" s="134">
        <f t="shared" si="370"/>
        <v>0</v>
      </c>
      <c r="CZ302" s="136">
        <v>1.837</v>
      </c>
      <c r="DA302" s="131">
        <f t="shared" si="371"/>
        <v>0</v>
      </c>
      <c r="DB302" s="131">
        <f t="shared" si="372"/>
        <v>0</v>
      </c>
    </row>
    <row r="303" spans="1:106" ht="18" customHeight="1">
      <c r="A303" s="168" t="s">
        <v>29365</v>
      </c>
      <c r="B303" s="168" t="s">
        <v>28195</v>
      </c>
      <c r="C303" s="168" t="s">
        <v>29355</v>
      </c>
      <c r="D303" s="155" t="s">
        <v>29366</v>
      </c>
      <c r="E303" s="1008" t="s">
        <v>28772</v>
      </c>
      <c r="F303" s="170">
        <v>2</v>
      </c>
      <c r="G303" s="170">
        <f t="shared" si="364"/>
        <v>0</v>
      </c>
      <c r="H303" s="793">
        <v>105</v>
      </c>
      <c r="I303" s="481">
        <f t="shared" si="365"/>
        <v>0</v>
      </c>
      <c r="J303" s="125">
        <f t="shared" si="366"/>
        <v>105</v>
      </c>
      <c r="K303" s="126">
        <f t="shared" si="367"/>
        <v>0</v>
      </c>
      <c r="L303" s="282"/>
      <c r="M303" s="387"/>
      <c r="N303" s="272"/>
      <c r="O303" s="273"/>
      <c r="P303" s="274"/>
      <c r="Q303" s="275"/>
      <c r="R303" s="276"/>
      <c r="S303" s="277"/>
      <c r="T303" s="370"/>
      <c r="U303" s="278"/>
      <c r="V303" s="279"/>
      <c r="W303" s="280"/>
      <c r="X303" s="281"/>
      <c r="Y303" s="277"/>
      <c r="Z303" s="369"/>
      <c r="AA303" s="277">
        <f t="shared" si="329"/>
        <v>0</v>
      </c>
      <c r="AB303" s="272"/>
      <c r="AC303" s="282"/>
      <c r="AD303" s="280">
        <f t="shared" si="330"/>
        <v>0</v>
      </c>
      <c r="AE303" s="676"/>
      <c r="AF303" s="280"/>
      <c r="AG303" s="277"/>
      <c r="BF303" s="131">
        <f t="shared" si="368"/>
        <v>0</v>
      </c>
      <c r="BG303" s="131">
        <f t="shared" si="368"/>
        <v>0</v>
      </c>
      <c r="BH303" s="131">
        <f t="shared" si="368"/>
        <v>0</v>
      </c>
      <c r="BI303" s="131">
        <f t="shared" si="368"/>
        <v>0</v>
      </c>
      <c r="BJ303" s="131">
        <f t="shared" si="368"/>
        <v>0</v>
      </c>
      <c r="BK303" s="131">
        <f t="shared" si="368"/>
        <v>0</v>
      </c>
      <c r="BL303" s="131">
        <f t="shared" si="368"/>
        <v>0</v>
      </c>
      <c r="BM303" s="157"/>
      <c r="BN303" s="157"/>
      <c r="BO303" s="157"/>
      <c r="BP303" s="157"/>
      <c r="BQ303" s="157"/>
      <c r="BR303" s="157">
        <v>2</v>
      </c>
      <c r="BS303" s="157"/>
      <c r="BT303" s="131">
        <f t="shared" si="369"/>
        <v>0</v>
      </c>
      <c r="BU303" s="131">
        <f t="shared" si="369"/>
        <v>0</v>
      </c>
      <c r="BV303" s="131">
        <f t="shared" si="369"/>
        <v>0</v>
      </c>
      <c r="BW303" s="131">
        <f t="shared" si="369"/>
        <v>0</v>
      </c>
      <c r="BX303" s="131">
        <f t="shared" si="369"/>
        <v>0</v>
      </c>
      <c r="BY303" s="131">
        <f t="shared" si="369"/>
        <v>0</v>
      </c>
      <c r="BZ303" s="131">
        <f t="shared" si="369"/>
        <v>0</v>
      </c>
      <c r="CA303" s="131">
        <f t="shared" si="369"/>
        <v>0</v>
      </c>
      <c r="CB303" s="131">
        <f t="shared" si="369"/>
        <v>0</v>
      </c>
      <c r="CC303" s="131">
        <f t="shared" si="369"/>
        <v>0</v>
      </c>
      <c r="CD303" s="131">
        <f t="shared" si="369"/>
        <v>0</v>
      </c>
      <c r="CE303" s="131">
        <f t="shared" si="369"/>
        <v>0</v>
      </c>
      <c r="CF303" s="131">
        <f t="shared" si="369"/>
        <v>0</v>
      </c>
      <c r="CG303" s="131">
        <f t="shared" si="369"/>
        <v>0</v>
      </c>
      <c r="CH303" s="132"/>
      <c r="CI303" s="132"/>
      <c r="CJ303" s="132"/>
      <c r="CK303" s="132"/>
      <c r="CL303" s="132"/>
      <c r="CM303" s="132">
        <v>2</v>
      </c>
      <c r="CN303" s="132"/>
      <c r="CO303" s="132"/>
      <c r="CP303" s="132"/>
      <c r="CQ303" s="132"/>
      <c r="CR303" s="133"/>
      <c r="CS303" s="132"/>
      <c r="CT303" s="132"/>
      <c r="CU303" s="132"/>
      <c r="CW303" s="131">
        <v>4</v>
      </c>
      <c r="CX303" s="134">
        <f t="shared" si="370"/>
        <v>0</v>
      </c>
      <c r="CZ303" s="136">
        <v>1.5289999999999999</v>
      </c>
      <c r="DA303" s="131">
        <f t="shared" si="371"/>
        <v>0</v>
      </c>
      <c r="DB303" s="131">
        <f t="shared" si="372"/>
        <v>0</v>
      </c>
    </row>
    <row r="304" spans="1:106" ht="15.75" customHeight="1">
      <c r="A304" s="169"/>
      <c r="B304" s="169"/>
      <c r="C304" s="180"/>
      <c r="D304" s="92"/>
      <c r="E304" s="1004"/>
      <c r="F304" s="92"/>
      <c r="G304" s="92"/>
      <c r="H304" s="789"/>
      <c r="J304" s="116"/>
      <c r="K304" s="125">
        <f>SUM(K298:K303)</f>
        <v>0</v>
      </c>
      <c r="L304" s="312"/>
      <c r="M304" s="312">
        <f t="shared" ref="M304:AC304" si="373">SUMPRODUCT($F$298:$F$303,M298:M303)</f>
        <v>0</v>
      </c>
      <c r="N304" s="312"/>
      <c r="O304" s="312">
        <f t="shared" si="373"/>
        <v>0</v>
      </c>
      <c r="P304" s="312">
        <f t="shared" si="373"/>
        <v>0</v>
      </c>
      <c r="Q304" s="312">
        <f t="shared" si="373"/>
        <v>0</v>
      </c>
      <c r="R304" s="312">
        <f t="shared" si="373"/>
        <v>0</v>
      </c>
      <c r="S304" s="312">
        <f t="shared" si="373"/>
        <v>0</v>
      </c>
      <c r="T304" s="312">
        <f t="shared" si="373"/>
        <v>0</v>
      </c>
      <c r="U304" s="312">
        <f t="shared" si="373"/>
        <v>0</v>
      </c>
      <c r="V304" s="312"/>
      <c r="W304" s="312">
        <f t="shared" si="373"/>
        <v>0</v>
      </c>
      <c r="X304" s="312">
        <f t="shared" si="373"/>
        <v>0</v>
      </c>
      <c r="Y304" s="312"/>
      <c r="Z304" s="312">
        <f t="shared" si="373"/>
        <v>0</v>
      </c>
      <c r="AA304" s="312">
        <f t="shared" si="329"/>
        <v>0</v>
      </c>
      <c r="AB304" s="312">
        <f t="shared" si="373"/>
        <v>0</v>
      </c>
      <c r="AC304" s="312">
        <f t="shared" si="373"/>
        <v>0</v>
      </c>
      <c r="AD304" s="312">
        <f t="shared" si="330"/>
        <v>0</v>
      </c>
      <c r="AE304" s="678"/>
      <c r="AF304" s="312">
        <f>SUMPRODUCT($F$298:$F$303,AF298:AF303)</f>
        <v>0</v>
      </c>
      <c r="AG304" s="312">
        <f>SUMPRODUCT($F$298:$F$303,AG298:AG303)</f>
        <v>0</v>
      </c>
      <c r="BF304" s="164">
        <f t="shared" ref="BF304:BL304" si="374">SUM(BF298:BF303)</f>
        <v>0</v>
      </c>
      <c r="BG304" s="164">
        <f t="shared" si="374"/>
        <v>0</v>
      </c>
      <c r="BH304" s="164">
        <f t="shared" si="374"/>
        <v>0</v>
      </c>
      <c r="BI304" s="164">
        <f t="shared" si="374"/>
        <v>0</v>
      </c>
      <c r="BJ304" s="164">
        <f t="shared" si="374"/>
        <v>0</v>
      </c>
      <c r="BK304" s="164">
        <f t="shared" si="374"/>
        <v>0</v>
      </c>
      <c r="BL304" s="161">
        <f t="shared" si="374"/>
        <v>0</v>
      </c>
      <c r="BM304" s="177"/>
      <c r="BN304" s="105"/>
      <c r="BO304" s="105"/>
      <c r="BP304" s="105"/>
      <c r="BQ304" s="105"/>
      <c r="BR304" s="104"/>
      <c r="BS304" s="178"/>
      <c r="BT304" s="163">
        <f t="shared" ref="BT304:CG304" si="375">SUM(BT298:BT303)</f>
        <v>0</v>
      </c>
      <c r="BU304" s="164">
        <f t="shared" si="375"/>
        <v>0</v>
      </c>
      <c r="BV304" s="164">
        <f t="shared" si="375"/>
        <v>0</v>
      </c>
      <c r="BW304" s="164">
        <f t="shared" si="375"/>
        <v>0</v>
      </c>
      <c r="BX304" s="164">
        <f t="shared" si="375"/>
        <v>0</v>
      </c>
      <c r="BY304" s="164">
        <f t="shared" si="375"/>
        <v>0</v>
      </c>
      <c r="BZ304" s="164">
        <f t="shared" si="375"/>
        <v>0</v>
      </c>
      <c r="CA304" s="164">
        <f t="shared" si="375"/>
        <v>0</v>
      </c>
      <c r="CB304" s="164">
        <f t="shared" si="375"/>
        <v>0</v>
      </c>
      <c r="CC304" s="164">
        <f t="shared" si="375"/>
        <v>0</v>
      </c>
      <c r="CD304" s="164">
        <f t="shared" si="375"/>
        <v>0</v>
      </c>
      <c r="CE304" s="164">
        <f t="shared" si="375"/>
        <v>0</v>
      </c>
      <c r="CF304" s="164">
        <f t="shared" si="375"/>
        <v>0</v>
      </c>
      <c r="CG304" s="164">
        <f t="shared" si="375"/>
        <v>0</v>
      </c>
      <c r="CH304" s="165"/>
      <c r="CI304" s="166"/>
      <c r="CJ304" s="166"/>
      <c r="CK304" s="166"/>
      <c r="CL304" s="166"/>
      <c r="CM304" s="166"/>
      <c r="CN304" s="166"/>
      <c r="CO304" s="166"/>
      <c r="CP304" s="166"/>
      <c r="CQ304" s="166"/>
      <c r="CR304" s="166"/>
      <c r="CS304" s="166"/>
      <c r="CT304" s="166"/>
      <c r="CU304" s="166"/>
      <c r="CW304" s="68"/>
      <c r="CX304" s="164">
        <f>SUM(CX298:CX303)</f>
        <v>0</v>
      </c>
      <c r="CZ304" s="68"/>
      <c r="DA304" s="68"/>
      <c r="DB304" s="68"/>
    </row>
    <row r="305" spans="1:106" ht="48.75" customHeight="1">
      <c r="A305" s="140" t="s">
        <v>0</v>
      </c>
      <c r="B305" s="140" t="s">
        <v>28839</v>
      </c>
      <c r="C305" s="140" t="s">
        <v>29367</v>
      </c>
      <c r="D305" s="114" t="s">
        <v>29367</v>
      </c>
      <c r="E305" s="1005"/>
      <c r="F305" s="115"/>
      <c r="G305" s="115"/>
      <c r="H305" s="789"/>
      <c r="J305" s="116"/>
      <c r="K305" s="117"/>
      <c r="L305" s="301"/>
      <c r="M305" s="301"/>
      <c r="N305" s="301"/>
      <c r="O305" s="301"/>
      <c r="P305" s="301"/>
      <c r="Q305" s="301"/>
      <c r="R305" s="302"/>
      <c r="S305" s="301"/>
      <c r="T305" s="301"/>
      <c r="U305" s="301"/>
      <c r="V305" s="301"/>
      <c r="W305" s="301"/>
      <c r="X305"/>
      <c r="Y305" s="301"/>
      <c r="Z305" s="117"/>
      <c r="AA305" s="301"/>
      <c r="AB305" s="117"/>
      <c r="AC305" s="117"/>
      <c r="AD305" s="117"/>
      <c r="AE305" s="117"/>
      <c r="AF305" s="117"/>
      <c r="AG305" s="301"/>
      <c r="BF305" s="119" t="s">
        <v>28778</v>
      </c>
      <c r="BG305" s="119" t="s">
        <v>28779</v>
      </c>
      <c r="BH305" s="119" t="s">
        <v>28780</v>
      </c>
      <c r="BI305" s="119" t="s">
        <v>28781</v>
      </c>
      <c r="BJ305" s="119" t="s">
        <v>28782</v>
      </c>
      <c r="BK305" s="119" t="s">
        <v>28783</v>
      </c>
      <c r="BL305" s="119" t="s">
        <v>28784</v>
      </c>
      <c r="BM305" s="120" t="s">
        <v>28778</v>
      </c>
      <c r="BN305" s="120" t="s">
        <v>28779</v>
      </c>
      <c r="BO305" s="120" t="s">
        <v>28780</v>
      </c>
      <c r="BP305" s="120" t="s">
        <v>28781</v>
      </c>
      <c r="BQ305" s="120" t="s">
        <v>28782</v>
      </c>
      <c r="BR305" s="120" t="s">
        <v>28783</v>
      </c>
      <c r="BS305" s="120" t="s">
        <v>28784</v>
      </c>
      <c r="BT305" s="119" t="s">
        <v>28787</v>
      </c>
      <c r="BU305" s="119" t="s">
        <v>28788</v>
      </c>
      <c r="BV305" s="119" t="s">
        <v>28789</v>
      </c>
      <c r="BW305" s="119" t="s">
        <v>28790</v>
      </c>
      <c r="BX305" s="119" t="s">
        <v>28791</v>
      </c>
      <c r="BY305" s="119" t="s">
        <v>28792</v>
      </c>
      <c r="BZ305" s="119" t="s">
        <v>28793</v>
      </c>
      <c r="CA305" s="119" t="s">
        <v>28794</v>
      </c>
      <c r="CB305" s="119" t="s">
        <v>28795</v>
      </c>
      <c r="CC305" s="119" t="s">
        <v>28796</v>
      </c>
      <c r="CD305" s="119" t="s">
        <v>28797</v>
      </c>
      <c r="CE305" s="119" t="s">
        <v>28798</v>
      </c>
      <c r="CF305" s="200" t="s">
        <v>28799</v>
      </c>
      <c r="CG305" s="200" t="s">
        <v>28800</v>
      </c>
      <c r="CH305" s="159" t="s">
        <v>28787</v>
      </c>
      <c r="CI305" s="159" t="s">
        <v>28788</v>
      </c>
      <c r="CJ305" s="159" t="s">
        <v>28789</v>
      </c>
      <c r="CK305" s="159" t="s">
        <v>28790</v>
      </c>
      <c r="CL305" s="159" t="s">
        <v>28791</v>
      </c>
      <c r="CM305" s="159" t="s">
        <v>28792</v>
      </c>
      <c r="CN305" s="159" t="s">
        <v>28793</v>
      </c>
      <c r="CO305" s="159" t="s">
        <v>28794</v>
      </c>
      <c r="CP305" s="159" t="s">
        <v>28795</v>
      </c>
      <c r="CQ305" s="159" t="s">
        <v>28796</v>
      </c>
      <c r="CR305" s="159" t="s">
        <v>28797</v>
      </c>
      <c r="CS305" s="159" t="s">
        <v>28866</v>
      </c>
      <c r="CT305" s="159" t="s">
        <v>28799</v>
      </c>
      <c r="CU305" s="159" t="s">
        <v>28800</v>
      </c>
      <c r="CW305" s="122" t="s">
        <v>28867</v>
      </c>
      <c r="CX305" s="122" t="s">
        <v>28868</v>
      </c>
      <c r="CY305" s="93"/>
      <c r="CZ305" s="122" t="s">
        <v>28869</v>
      </c>
      <c r="DA305" s="122" t="s">
        <v>28870</v>
      </c>
      <c r="DB305" s="122" t="s">
        <v>28871</v>
      </c>
    </row>
    <row r="306" spans="1:106" ht="18" customHeight="1">
      <c r="A306" s="123" t="s">
        <v>29368</v>
      </c>
      <c r="B306" s="123" t="s">
        <v>28212</v>
      </c>
      <c r="C306" s="123" t="s">
        <v>29367</v>
      </c>
      <c r="D306" s="142" t="s">
        <v>29108</v>
      </c>
      <c r="E306" s="1008" t="s">
        <v>28767</v>
      </c>
      <c r="F306" s="170">
        <v>20</v>
      </c>
      <c r="G306" s="170">
        <f>SUM(M306:AD306)</f>
        <v>0</v>
      </c>
      <c r="H306" s="793">
        <v>110</v>
      </c>
      <c r="I306" s="481">
        <f>$G$4</f>
        <v>0</v>
      </c>
      <c r="J306" s="125">
        <f>H306*((1-I306))</f>
        <v>110</v>
      </c>
      <c r="K306" s="126">
        <f>G306*J306</f>
        <v>0</v>
      </c>
      <c r="L306" s="282"/>
      <c r="M306" s="387"/>
      <c r="N306" s="272"/>
      <c r="O306" s="273"/>
      <c r="P306" s="274"/>
      <c r="Q306" s="275"/>
      <c r="R306" s="276"/>
      <c r="S306" s="277"/>
      <c r="T306" s="370"/>
      <c r="U306" s="278"/>
      <c r="V306" s="279"/>
      <c r="W306" s="280"/>
      <c r="X306" s="281"/>
      <c r="Y306" s="277"/>
      <c r="Z306" s="369"/>
      <c r="AA306" s="277">
        <f t="shared" si="329"/>
        <v>0</v>
      </c>
      <c r="AB306" s="272"/>
      <c r="AC306" s="282"/>
      <c r="AD306" s="280">
        <f t="shared" si="330"/>
        <v>0</v>
      </c>
      <c r="AE306" s="676"/>
      <c r="AF306" s="280"/>
      <c r="AG306" s="277"/>
      <c r="BF306" s="131">
        <f t="shared" ref="BF306:BL309" si="376">BM306*$G306</f>
        <v>0</v>
      </c>
      <c r="BG306" s="131">
        <f t="shared" si="376"/>
        <v>0</v>
      </c>
      <c r="BH306" s="131">
        <f t="shared" si="376"/>
        <v>0</v>
      </c>
      <c r="BI306" s="131">
        <f t="shared" si="376"/>
        <v>0</v>
      </c>
      <c r="BJ306" s="131">
        <f t="shared" si="376"/>
        <v>0</v>
      </c>
      <c r="BK306" s="131">
        <f t="shared" si="376"/>
        <v>0</v>
      </c>
      <c r="BL306" s="131">
        <f t="shared" si="376"/>
        <v>0</v>
      </c>
      <c r="BM306" s="132"/>
      <c r="BN306" s="132">
        <v>20</v>
      </c>
      <c r="BO306" s="132"/>
      <c r="BP306" s="132"/>
      <c r="BQ306" s="132"/>
      <c r="BR306" s="132"/>
      <c r="BS306" s="132"/>
      <c r="BT306" s="131">
        <f t="shared" ref="BT306:CG309" si="377">CH306*$G306</f>
        <v>0</v>
      </c>
      <c r="BU306" s="131">
        <f t="shared" si="377"/>
        <v>0</v>
      </c>
      <c r="BV306" s="131">
        <f t="shared" si="377"/>
        <v>0</v>
      </c>
      <c r="BW306" s="131">
        <f t="shared" si="377"/>
        <v>0</v>
      </c>
      <c r="BX306" s="131">
        <f t="shared" si="377"/>
        <v>0</v>
      </c>
      <c r="BY306" s="131">
        <f t="shared" si="377"/>
        <v>0</v>
      </c>
      <c r="BZ306" s="131">
        <f t="shared" si="377"/>
        <v>0</v>
      </c>
      <c r="CA306" s="131">
        <f t="shared" si="377"/>
        <v>0</v>
      </c>
      <c r="CB306" s="131">
        <f t="shared" si="377"/>
        <v>0</v>
      </c>
      <c r="CC306" s="131">
        <f t="shared" si="377"/>
        <v>0</v>
      </c>
      <c r="CD306" s="131">
        <f t="shared" si="377"/>
        <v>0</v>
      </c>
      <c r="CE306" s="131">
        <f t="shared" si="377"/>
        <v>0</v>
      </c>
      <c r="CF306" s="131">
        <f t="shared" si="377"/>
        <v>0</v>
      </c>
      <c r="CG306" s="131">
        <f t="shared" si="377"/>
        <v>0</v>
      </c>
      <c r="CH306" s="132">
        <v>7</v>
      </c>
      <c r="CI306" s="132">
        <v>13</v>
      </c>
      <c r="CJ306" s="132"/>
      <c r="CK306" s="132"/>
      <c r="CL306" s="132"/>
      <c r="CM306" s="132"/>
      <c r="CN306" s="132"/>
      <c r="CO306" s="132"/>
      <c r="CP306" s="132"/>
      <c r="CQ306" s="132"/>
      <c r="CR306" s="133"/>
      <c r="CS306" s="132"/>
      <c r="CT306" s="132"/>
      <c r="CU306" s="132"/>
      <c r="CW306" s="134"/>
      <c r="CX306" s="134">
        <f>$G306*CW306</f>
        <v>0</v>
      </c>
      <c r="CZ306" s="136">
        <v>0.58499999999999996</v>
      </c>
      <c r="DA306" s="131">
        <f>G306</f>
        <v>0</v>
      </c>
      <c r="DB306" s="131">
        <f>CZ306*DA306</f>
        <v>0</v>
      </c>
    </row>
    <row r="307" spans="1:106" ht="18" customHeight="1">
      <c r="A307" s="123" t="s">
        <v>29369</v>
      </c>
      <c r="B307" s="123" t="s">
        <v>28213</v>
      </c>
      <c r="C307" s="123" t="s">
        <v>29367</v>
      </c>
      <c r="D307" s="142" t="s">
        <v>29370</v>
      </c>
      <c r="E307" s="1008" t="s">
        <v>28763</v>
      </c>
      <c r="F307" s="170">
        <v>5</v>
      </c>
      <c r="G307" s="170">
        <f>SUM(M307:AD307)</f>
        <v>0</v>
      </c>
      <c r="H307" s="793">
        <v>135</v>
      </c>
      <c r="I307" s="481">
        <f>$G$4</f>
        <v>0</v>
      </c>
      <c r="J307" s="125">
        <f>H307*((1-I307))</f>
        <v>135</v>
      </c>
      <c r="K307" s="126">
        <f>G307*J307</f>
        <v>0</v>
      </c>
      <c r="L307" s="282"/>
      <c r="M307" s="387"/>
      <c r="N307" s="272"/>
      <c r="O307" s="273"/>
      <c r="P307" s="274"/>
      <c r="Q307" s="275"/>
      <c r="R307" s="276"/>
      <c r="S307" s="277"/>
      <c r="T307" s="370"/>
      <c r="U307" s="278"/>
      <c r="V307" s="279"/>
      <c r="W307" s="280"/>
      <c r="X307" s="281"/>
      <c r="Y307" s="277"/>
      <c r="Z307" s="369"/>
      <c r="AA307" s="277">
        <f t="shared" si="329"/>
        <v>0</v>
      </c>
      <c r="AB307" s="272"/>
      <c r="AC307" s="282"/>
      <c r="AD307" s="280">
        <f t="shared" si="330"/>
        <v>0</v>
      </c>
      <c r="AE307" s="676"/>
      <c r="AF307" s="280"/>
      <c r="AG307" s="277"/>
      <c r="BF307" s="131">
        <f t="shared" si="376"/>
        <v>0</v>
      </c>
      <c r="BG307" s="131">
        <f t="shared" si="376"/>
        <v>0</v>
      </c>
      <c r="BH307" s="131">
        <f t="shared" si="376"/>
        <v>0</v>
      </c>
      <c r="BI307" s="131">
        <f t="shared" si="376"/>
        <v>0</v>
      </c>
      <c r="BJ307" s="131">
        <f t="shared" si="376"/>
        <v>0</v>
      </c>
      <c r="BK307" s="131">
        <f t="shared" si="376"/>
        <v>0</v>
      </c>
      <c r="BL307" s="131">
        <f t="shared" si="376"/>
        <v>0</v>
      </c>
      <c r="BM307" s="132"/>
      <c r="BN307" s="132"/>
      <c r="BO307" s="132"/>
      <c r="BP307" s="132"/>
      <c r="BQ307" s="132">
        <v>5</v>
      </c>
      <c r="BR307" s="132"/>
      <c r="BS307" s="132"/>
      <c r="BT307" s="131">
        <f t="shared" si="377"/>
        <v>0</v>
      </c>
      <c r="BU307" s="131">
        <f t="shared" si="377"/>
        <v>0</v>
      </c>
      <c r="BV307" s="131">
        <f t="shared" si="377"/>
        <v>0</v>
      </c>
      <c r="BW307" s="131">
        <f t="shared" si="377"/>
        <v>0</v>
      </c>
      <c r="BX307" s="131">
        <f t="shared" si="377"/>
        <v>0</v>
      </c>
      <c r="BY307" s="131">
        <f t="shared" si="377"/>
        <v>0</v>
      </c>
      <c r="BZ307" s="131">
        <f t="shared" si="377"/>
        <v>0</v>
      </c>
      <c r="CA307" s="131">
        <f t="shared" si="377"/>
        <v>0</v>
      </c>
      <c r="CB307" s="131">
        <f t="shared" si="377"/>
        <v>0</v>
      </c>
      <c r="CC307" s="131">
        <f t="shared" si="377"/>
        <v>0</v>
      </c>
      <c r="CD307" s="131">
        <f t="shared" si="377"/>
        <v>0</v>
      </c>
      <c r="CE307" s="131">
        <f t="shared" si="377"/>
        <v>0</v>
      </c>
      <c r="CF307" s="131">
        <f t="shared" si="377"/>
        <v>0</v>
      </c>
      <c r="CG307" s="131">
        <f t="shared" si="377"/>
        <v>0</v>
      </c>
      <c r="CH307" s="132"/>
      <c r="CI307" s="132"/>
      <c r="CJ307" s="132">
        <v>1</v>
      </c>
      <c r="CK307" s="132">
        <v>1</v>
      </c>
      <c r="CL307" s="132">
        <v>3</v>
      </c>
      <c r="CM307" s="132"/>
      <c r="CN307" s="132"/>
      <c r="CO307" s="132"/>
      <c r="CP307" s="132"/>
      <c r="CQ307" s="132"/>
      <c r="CR307" s="133"/>
      <c r="CS307" s="132"/>
      <c r="CT307" s="132"/>
      <c r="CU307" s="132"/>
      <c r="CW307" s="134"/>
      <c r="CX307" s="134">
        <f>$G307*CW307</f>
        <v>0</v>
      </c>
      <c r="CZ307" s="136">
        <v>2.1720000000000002</v>
      </c>
      <c r="DA307" s="131">
        <f>G307</f>
        <v>0</v>
      </c>
      <c r="DB307" s="131">
        <f>CZ307*DA307</f>
        <v>0</v>
      </c>
    </row>
    <row r="308" spans="1:106" ht="18" customHeight="1">
      <c r="A308" s="123" t="s">
        <v>29371</v>
      </c>
      <c r="B308" s="123" t="s">
        <v>28214</v>
      </c>
      <c r="C308" s="123" t="s">
        <v>29367</v>
      </c>
      <c r="D308" s="142" t="s">
        <v>29343</v>
      </c>
      <c r="E308" s="1008" t="s">
        <v>28770</v>
      </c>
      <c r="F308" s="170">
        <v>5</v>
      </c>
      <c r="G308" s="170">
        <f>SUM(M308:AD308)</f>
        <v>0</v>
      </c>
      <c r="H308" s="799">
        <v>200</v>
      </c>
      <c r="I308" s="481">
        <f>$G$4</f>
        <v>0</v>
      </c>
      <c r="J308" s="125">
        <f>H308*((1-I308))</f>
        <v>200</v>
      </c>
      <c r="K308" s="126">
        <f>G308*J308</f>
        <v>0</v>
      </c>
      <c r="L308" s="282"/>
      <c r="M308" s="387"/>
      <c r="N308" s="272"/>
      <c r="O308" s="273"/>
      <c r="P308" s="274"/>
      <c r="Q308" s="275"/>
      <c r="R308" s="276"/>
      <c r="S308" s="277"/>
      <c r="T308" s="370"/>
      <c r="U308" s="278"/>
      <c r="V308" s="279"/>
      <c r="W308" s="280"/>
      <c r="X308" s="281"/>
      <c r="Y308" s="277"/>
      <c r="Z308" s="369"/>
      <c r="AA308" s="277">
        <f t="shared" si="329"/>
        <v>0</v>
      </c>
      <c r="AB308" s="272"/>
      <c r="AC308" s="282"/>
      <c r="AD308" s="280">
        <f t="shared" si="330"/>
        <v>0</v>
      </c>
      <c r="AE308" s="676"/>
      <c r="AF308" s="280"/>
      <c r="AG308" s="277"/>
      <c r="BF308" s="131">
        <f t="shared" si="376"/>
        <v>0</v>
      </c>
      <c r="BG308" s="131">
        <f t="shared" si="376"/>
        <v>0</v>
      </c>
      <c r="BH308" s="131">
        <f t="shared" si="376"/>
        <v>0</v>
      </c>
      <c r="BI308" s="131">
        <f t="shared" si="376"/>
        <v>0</v>
      </c>
      <c r="BJ308" s="131">
        <f t="shared" si="376"/>
        <v>0</v>
      </c>
      <c r="BK308" s="131">
        <f t="shared" si="376"/>
        <v>0</v>
      </c>
      <c r="BL308" s="131">
        <f t="shared" si="376"/>
        <v>0</v>
      </c>
      <c r="BM308" s="132"/>
      <c r="BN308" s="132"/>
      <c r="BO308" s="132"/>
      <c r="BP308" s="132"/>
      <c r="BQ308" s="132">
        <v>5</v>
      </c>
      <c r="BR308" s="132"/>
      <c r="BS308" s="132"/>
      <c r="BT308" s="131">
        <f t="shared" si="377"/>
        <v>0</v>
      </c>
      <c r="BU308" s="131">
        <f t="shared" si="377"/>
        <v>0</v>
      </c>
      <c r="BV308" s="131">
        <f t="shared" si="377"/>
        <v>0</v>
      </c>
      <c r="BW308" s="131">
        <f t="shared" si="377"/>
        <v>0</v>
      </c>
      <c r="BX308" s="131">
        <f t="shared" si="377"/>
        <v>0</v>
      </c>
      <c r="BY308" s="131">
        <f t="shared" si="377"/>
        <v>0</v>
      </c>
      <c r="BZ308" s="131">
        <f t="shared" si="377"/>
        <v>0</v>
      </c>
      <c r="CA308" s="131">
        <f t="shared" si="377"/>
        <v>0</v>
      </c>
      <c r="CB308" s="131">
        <f t="shared" si="377"/>
        <v>0</v>
      </c>
      <c r="CC308" s="131">
        <f t="shared" si="377"/>
        <v>0</v>
      </c>
      <c r="CD308" s="131">
        <f t="shared" si="377"/>
        <v>0</v>
      </c>
      <c r="CE308" s="131">
        <f t="shared" si="377"/>
        <v>0</v>
      </c>
      <c r="CF308" s="131">
        <f t="shared" si="377"/>
        <v>0</v>
      </c>
      <c r="CG308" s="131">
        <f t="shared" si="377"/>
        <v>0</v>
      </c>
      <c r="CH308" s="132"/>
      <c r="CI308" s="132"/>
      <c r="CJ308" s="132"/>
      <c r="CK308" s="132"/>
      <c r="CL308" s="132">
        <v>4</v>
      </c>
      <c r="CM308" s="132">
        <v>1</v>
      </c>
      <c r="CN308" s="132"/>
      <c r="CO308" s="132"/>
      <c r="CP308" s="132"/>
      <c r="CQ308" s="132"/>
      <c r="CR308" s="133"/>
      <c r="CS308" s="132"/>
      <c r="CT308" s="132"/>
      <c r="CU308" s="132"/>
      <c r="CW308" s="131"/>
      <c r="CX308" s="134">
        <f>$G308*CW308</f>
        <v>0</v>
      </c>
      <c r="CZ308" s="136">
        <v>2.552</v>
      </c>
      <c r="DA308" s="131">
        <f>G308</f>
        <v>0</v>
      </c>
      <c r="DB308" s="131">
        <f>CZ308*DA308</f>
        <v>0</v>
      </c>
    </row>
    <row r="309" spans="1:106" ht="18" customHeight="1">
      <c r="A309" s="168" t="s">
        <v>29372</v>
      </c>
      <c r="B309" s="168" t="s">
        <v>28215</v>
      </c>
      <c r="C309" s="168" t="s">
        <v>29367</v>
      </c>
      <c r="D309" s="155" t="s">
        <v>29362</v>
      </c>
      <c r="E309" s="1008" t="s">
        <v>28761</v>
      </c>
      <c r="F309" s="170">
        <v>2</v>
      </c>
      <c r="G309" s="170">
        <f>SUM(M309:AD309)</f>
        <v>0</v>
      </c>
      <c r="H309" s="793">
        <v>105</v>
      </c>
      <c r="I309" s="481">
        <f>$G$4</f>
        <v>0</v>
      </c>
      <c r="J309" s="125">
        <f>H309*((1-I309))</f>
        <v>105</v>
      </c>
      <c r="K309" s="179">
        <f>G309*J309</f>
        <v>0</v>
      </c>
      <c r="L309" s="282"/>
      <c r="M309" s="387"/>
      <c r="N309" s="272"/>
      <c r="O309" s="273"/>
      <c r="P309" s="274"/>
      <c r="Q309" s="275"/>
      <c r="R309" s="276"/>
      <c r="S309" s="277"/>
      <c r="T309" s="370"/>
      <c r="U309" s="278"/>
      <c r="V309" s="279"/>
      <c r="W309" s="280"/>
      <c r="X309" s="281"/>
      <c r="Y309" s="277"/>
      <c r="Z309" s="369"/>
      <c r="AA309" s="277">
        <f t="shared" si="329"/>
        <v>0</v>
      </c>
      <c r="AB309" s="272"/>
      <c r="AC309" s="282"/>
      <c r="AD309" s="280">
        <f t="shared" si="330"/>
        <v>0</v>
      </c>
      <c r="AE309" s="676"/>
      <c r="AF309" s="280"/>
      <c r="AG309" s="277"/>
      <c r="BF309" s="131">
        <f t="shared" si="376"/>
        <v>0</v>
      </c>
      <c r="BG309" s="131">
        <f t="shared" si="376"/>
        <v>0</v>
      </c>
      <c r="BH309" s="131">
        <f t="shared" si="376"/>
        <v>0</v>
      </c>
      <c r="BI309" s="131">
        <f t="shared" si="376"/>
        <v>0</v>
      </c>
      <c r="BJ309" s="131">
        <f t="shared" si="376"/>
        <v>0</v>
      </c>
      <c r="BK309" s="131">
        <f t="shared" si="376"/>
        <v>0</v>
      </c>
      <c r="BL309" s="131">
        <f t="shared" si="376"/>
        <v>0</v>
      </c>
      <c r="BM309" s="157"/>
      <c r="BN309" s="157"/>
      <c r="BO309" s="157"/>
      <c r="BP309" s="157"/>
      <c r="BQ309" s="157">
        <v>2</v>
      </c>
      <c r="BR309" s="157"/>
      <c r="BS309" s="157"/>
      <c r="BT309" s="131">
        <f t="shared" si="377"/>
        <v>0</v>
      </c>
      <c r="BU309" s="131">
        <f t="shared" si="377"/>
        <v>0</v>
      </c>
      <c r="BV309" s="131">
        <f t="shared" si="377"/>
        <v>0</v>
      </c>
      <c r="BW309" s="131">
        <f t="shared" si="377"/>
        <v>0</v>
      </c>
      <c r="BX309" s="131">
        <f t="shared" si="377"/>
        <v>0</v>
      </c>
      <c r="BY309" s="131">
        <f t="shared" si="377"/>
        <v>0</v>
      </c>
      <c r="BZ309" s="131">
        <f t="shared" si="377"/>
        <v>0</v>
      </c>
      <c r="CA309" s="131">
        <f t="shared" si="377"/>
        <v>0</v>
      </c>
      <c r="CB309" s="131">
        <f t="shared" si="377"/>
        <v>0</v>
      </c>
      <c r="CC309" s="131">
        <f t="shared" si="377"/>
        <v>0</v>
      </c>
      <c r="CD309" s="131">
        <f t="shared" si="377"/>
        <v>0</v>
      </c>
      <c r="CE309" s="131">
        <f t="shared" si="377"/>
        <v>0</v>
      </c>
      <c r="CF309" s="131">
        <f t="shared" si="377"/>
        <v>0</v>
      </c>
      <c r="CG309" s="131">
        <f t="shared" si="377"/>
        <v>0</v>
      </c>
      <c r="CH309" s="132"/>
      <c r="CI309" s="132"/>
      <c r="CJ309" s="132"/>
      <c r="CK309" s="132">
        <v>2</v>
      </c>
      <c r="CL309" s="132"/>
      <c r="CM309" s="132"/>
      <c r="CN309" s="132"/>
      <c r="CO309" s="132"/>
      <c r="CP309" s="132"/>
      <c r="CQ309" s="132"/>
      <c r="CR309" s="133"/>
      <c r="CS309" s="132"/>
      <c r="CT309" s="132"/>
      <c r="CU309" s="132"/>
      <c r="CW309" s="131"/>
      <c r="CX309" s="134">
        <f>$G309*CW309</f>
        <v>0</v>
      </c>
      <c r="CZ309" s="136">
        <v>1.45</v>
      </c>
      <c r="DA309" s="131">
        <f>G309</f>
        <v>0</v>
      </c>
      <c r="DB309" s="131">
        <f>CZ309*DA309</f>
        <v>0</v>
      </c>
    </row>
    <row r="310" spans="1:106" ht="15.75" customHeight="1">
      <c r="A310" s="169"/>
      <c r="B310" s="169"/>
      <c r="C310" s="180"/>
      <c r="D310" s="180"/>
      <c r="E310" s="1004"/>
      <c r="F310" s="92"/>
      <c r="G310" s="92"/>
      <c r="H310" s="789"/>
      <c r="J310" s="116"/>
      <c r="K310" s="125">
        <f>SUM(K306:K309)</f>
        <v>0</v>
      </c>
      <c r="L310" s="312"/>
      <c r="M310" s="312">
        <f t="shared" ref="M310:AC310" si="378">SUMPRODUCT($F$306:$F$309,M306:M309)</f>
        <v>0</v>
      </c>
      <c r="N310" s="312"/>
      <c r="O310" s="312">
        <f t="shared" si="378"/>
        <v>0</v>
      </c>
      <c r="P310" s="312">
        <f t="shared" si="378"/>
        <v>0</v>
      </c>
      <c r="Q310" s="312">
        <f t="shared" si="378"/>
        <v>0</v>
      </c>
      <c r="R310" s="312">
        <f t="shared" si="378"/>
        <v>0</v>
      </c>
      <c r="S310" s="312">
        <f t="shared" si="378"/>
        <v>0</v>
      </c>
      <c r="T310" s="312">
        <f t="shared" si="378"/>
        <v>0</v>
      </c>
      <c r="U310" s="312">
        <f t="shared" si="378"/>
        <v>0</v>
      </c>
      <c r="V310" s="312"/>
      <c r="W310" s="312">
        <f t="shared" si="378"/>
        <v>0</v>
      </c>
      <c r="X310" s="312">
        <f t="shared" si="378"/>
        <v>0</v>
      </c>
      <c r="Y310" s="312"/>
      <c r="Z310" s="312">
        <f t="shared" si="378"/>
        <v>0</v>
      </c>
      <c r="AA310" s="312">
        <f t="shared" si="329"/>
        <v>0</v>
      </c>
      <c r="AB310" s="312">
        <f t="shared" si="378"/>
        <v>0</v>
      </c>
      <c r="AC310" s="312">
        <f t="shared" si="378"/>
        <v>0</v>
      </c>
      <c r="AD310" s="312">
        <f t="shared" si="330"/>
        <v>0</v>
      </c>
      <c r="AE310" s="678"/>
      <c r="AF310" s="312">
        <f>SUMPRODUCT($F$306:$F$309,AF306:AF309)</f>
        <v>0</v>
      </c>
      <c r="AG310" s="312">
        <f>SUMPRODUCT($F$306:$F$309,AG306:AG309)</f>
        <v>0</v>
      </c>
      <c r="BF310" s="164">
        <f t="shared" ref="BF310:BL310" si="379">SUM(BF306:BF309)</f>
        <v>0</v>
      </c>
      <c r="BG310" s="164">
        <f t="shared" si="379"/>
        <v>0</v>
      </c>
      <c r="BH310" s="164">
        <f t="shared" si="379"/>
        <v>0</v>
      </c>
      <c r="BI310" s="164">
        <f t="shared" si="379"/>
        <v>0</v>
      </c>
      <c r="BJ310" s="164">
        <f t="shared" si="379"/>
        <v>0</v>
      </c>
      <c r="BK310" s="164">
        <f t="shared" si="379"/>
        <v>0</v>
      </c>
      <c r="BL310" s="161">
        <f t="shared" si="379"/>
        <v>0</v>
      </c>
      <c r="BM310" s="161"/>
      <c r="BN310" s="162"/>
      <c r="BO310" s="162"/>
      <c r="BP310" s="162"/>
      <c r="BQ310" s="162"/>
      <c r="BR310" s="162"/>
      <c r="BS310" s="163"/>
      <c r="BT310" s="163">
        <f t="shared" ref="BT310:CG310" si="380">SUM(BT306:BT309)</f>
        <v>0</v>
      </c>
      <c r="BU310" s="164">
        <f t="shared" si="380"/>
        <v>0</v>
      </c>
      <c r="BV310" s="164">
        <f t="shared" si="380"/>
        <v>0</v>
      </c>
      <c r="BW310" s="164">
        <f t="shared" si="380"/>
        <v>0</v>
      </c>
      <c r="BX310" s="164">
        <f t="shared" si="380"/>
        <v>0</v>
      </c>
      <c r="BY310" s="164">
        <f t="shared" si="380"/>
        <v>0</v>
      </c>
      <c r="BZ310" s="164">
        <f t="shared" si="380"/>
        <v>0</v>
      </c>
      <c r="CA310" s="164">
        <f t="shared" si="380"/>
        <v>0</v>
      </c>
      <c r="CB310" s="164">
        <f t="shared" si="380"/>
        <v>0</v>
      </c>
      <c r="CC310" s="164">
        <f t="shared" si="380"/>
        <v>0</v>
      </c>
      <c r="CD310" s="164">
        <f t="shared" si="380"/>
        <v>0</v>
      </c>
      <c r="CE310" s="164">
        <f t="shared" si="380"/>
        <v>0</v>
      </c>
      <c r="CF310" s="164">
        <f t="shared" si="380"/>
        <v>0</v>
      </c>
      <c r="CG310" s="164">
        <f t="shared" si="380"/>
        <v>0</v>
      </c>
      <c r="CH310" s="165"/>
      <c r="CI310" s="166"/>
      <c r="CJ310" s="166"/>
      <c r="CK310" s="166"/>
      <c r="CL310" s="166"/>
      <c r="CM310" s="166"/>
      <c r="CN310" s="166"/>
      <c r="CO310" s="166"/>
      <c r="CP310" s="166"/>
      <c r="CQ310" s="166"/>
      <c r="CR310" s="166"/>
      <c r="CS310" s="166"/>
      <c r="CT310" s="166"/>
      <c r="CU310" s="166"/>
      <c r="CW310" s="83"/>
      <c r="CX310" s="164">
        <f>SUM(CX306:CX309)</f>
        <v>0</v>
      </c>
      <c r="CZ310" s="68"/>
      <c r="DA310" s="68"/>
      <c r="DB310" s="68"/>
    </row>
    <row r="311" spans="1:106" ht="48.75" customHeight="1">
      <c r="A311" s="140" t="s">
        <v>0</v>
      </c>
      <c r="B311" s="140" t="s">
        <v>28839</v>
      </c>
      <c r="C311" s="140" t="s">
        <v>29373</v>
      </c>
      <c r="D311" s="114" t="s">
        <v>29373</v>
      </c>
      <c r="E311" s="1005"/>
      <c r="F311" s="115"/>
      <c r="G311" s="115"/>
      <c r="H311" s="789"/>
      <c r="J311" s="116"/>
      <c r="K311" s="117"/>
      <c r="L311" s="301"/>
      <c r="M311" s="301"/>
      <c r="N311" s="301"/>
      <c r="O311" s="301"/>
      <c r="P311" s="301"/>
      <c r="Q311" s="301"/>
      <c r="R311" s="302"/>
      <c r="S311" s="301"/>
      <c r="T311" s="301"/>
      <c r="U311" s="301"/>
      <c r="V311" s="301"/>
      <c r="W311" s="301"/>
      <c r="X311" s="117"/>
      <c r="Y311" s="117"/>
      <c r="Z311" s="117"/>
      <c r="AA311" s="301"/>
      <c r="AB311" s="117"/>
      <c r="AC311" s="117"/>
      <c r="AD311" s="301"/>
      <c r="AE311" s="677"/>
      <c r="AF311" s="301"/>
      <c r="AG311" s="301"/>
      <c r="BF311" s="119" t="s">
        <v>28778</v>
      </c>
      <c r="BG311" s="119" t="s">
        <v>28779</v>
      </c>
      <c r="BH311" s="119" t="s">
        <v>28780</v>
      </c>
      <c r="BI311" s="119" t="s">
        <v>28781</v>
      </c>
      <c r="BJ311" s="119" t="s">
        <v>28782</v>
      </c>
      <c r="BK311" s="119" t="s">
        <v>28783</v>
      </c>
      <c r="BL311" s="119" t="s">
        <v>28784</v>
      </c>
      <c r="BM311" s="120" t="s">
        <v>28778</v>
      </c>
      <c r="BN311" s="120" t="s">
        <v>28779</v>
      </c>
      <c r="BO311" s="120" t="s">
        <v>28780</v>
      </c>
      <c r="BP311" s="120" t="s">
        <v>28781</v>
      </c>
      <c r="BQ311" s="120" t="s">
        <v>28782</v>
      </c>
      <c r="BR311" s="120" t="s">
        <v>28783</v>
      </c>
      <c r="BS311" s="120" t="s">
        <v>28784</v>
      </c>
      <c r="BT311" s="119" t="s">
        <v>28787</v>
      </c>
      <c r="BU311" s="119" t="s">
        <v>28788</v>
      </c>
      <c r="BV311" s="119" t="s">
        <v>28789</v>
      </c>
      <c r="BW311" s="119" t="s">
        <v>28790</v>
      </c>
      <c r="BX311" s="119" t="s">
        <v>28791</v>
      </c>
      <c r="BY311" s="119" t="s">
        <v>28792</v>
      </c>
      <c r="BZ311" s="119" t="s">
        <v>28793</v>
      </c>
      <c r="CA311" s="119" t="s">
        <v>28794</v>
      </c>
      <c r="CB311" s="119" t="s">
        <v>28795</v>
      </c>
      <c r="CC311" s="119" t="s">
        <v>28796</v>
      </c>
      <c r="CD311" s="119" t="s">
        <v>28797</v>
      </c>
      <c r="CE311" s="119" t="s">
        <v>28798</v>
      </c>
      <c r="CF311" s="200" t="s">
        <v>28799</v>
      </c>
      <c r="CG311" s="200" t="s">
        <v>28800</v>
      </c>
      <c r="CH311" s="159" t="s">
        <v>28787</v>
      </c>
      <c r="CI311" s="159" t="s">
        <v>28788</v>
      </c>
      <c r="CJ311" s="159" t="s">
        <v>28789</v>
      </c>
      <c r="CK311" s="159" t="s">
        <v>28790</v>
      </c>
      <c r="CL311" s="159" t="s">
        <v>28791</v>
      </c>
      <c r="CM311" s="159" t="s">
        <v>28792</v>
      </c>
      <c r="CN311" s="159" t="s">
        <v>28793</v>
      </c>
      <c r="CO311" s="159" t="s">
        <v>28794</v>
      </c>
      <c r="CP311" s="159" t="s">
        <v>28795</v>
      </c>
      <c r="CQ311" s="159" t="s">
        <v>28796</v>
      </c>
      <c r="CR311" s="159" t="s">
        <v>28797</v>
      </c>
      <c r="CS311" s="159" t="s">
        <v>28866</v>
      </c>
      <c r="CT311" s="159" t="s">
        <v>28799</v>
      </c>
      <c r="CU311" s="159" t="s">
        <v>28800</v>
      </c>
      <c r="CW311" s="122" t="s">
        <v>28867</v>
      </c>
      <c r="CX311" s="122" t="s">
        <v>28868</v>
      </c>
      <c r="CY311" s="93"/>
      <c r="CZ311" s="122" t="s">
        <v>28869</v>
      </c>
      <c r="DA311" s="122" t="s">
        <v>28870</v>
      </c>
      <c r="DB311" s="122" t="s">
        <v>28871</v>
      </c>
    </row>
    <row r="312" spans="1:106" ht="18" customHeight="1">
      <c r="A312" s="123" t="s">
        <v>29374</v>
      </c>
      <c r="B312" s="123" t="s">
        <v>28224</v>
      </c>
      <c r="C312" s="123" t="s">
        <v>29373</v>
      </c>
      <c r="D312" s="142" t="s">
        <v>29013</v>
      </c>
      <c r="E312" s="1008" t="s">
        <v>28762</v>
      </c>
      <c r="F312" s="170">
        <v>10</v>
      </c>
      <c r="G312" s="170">
        <f t="shared" ref="G312:G323" si="381">SUM(M312:AD312)</f>
        <v>0</v>
      </c>
      <c r="H312" s="793">
        <v>90</v>
      </c>
      <c r="I312" s="481">
        <f t="shared" ref="I312:I324" si="382">$G$4</f>
        <v>0</v>
      </c>
      <c r="J312" s="125">
        <f t="shared" ref="J312:J324" si="383">H312*((1-I312))</f>
        <v>90</v>
      </c>
      <c r="K312" s="126">
        <f t="shared" ref="K312:K324" si="384">G312*J312</f>
        <v>0</v>
      </c>
      <c r="L312" s="282"/>
      <c r="M312" s="387"/>
      <c r="N312" s="272"/>
      <c r="O312" s="273"/>
      <c r="P312" s="274"/>
      <c r="Q312" s="275"/>
      <c r="R312" s="276"/>
      <c r="S312" s="277"/>
      <c r="T312" s="370"/>
      <c r="U312" s="278"/>
      <c r="V312" s="279"/>
      <c r="W312" s="280"/>
      <c r="X312" s="281"/>
      <c r="Y312" s="277"/>
      <c r="Z312" s="369"/>
      <c r="AA312" s="277">
        <f t="shared" si="329"/>
        <v>0</v>
      </c>
      <c r="AB312" s="272"/>
      <c r="AC312" s="282"/>
      <c r="AD312" s="280">
        <f t="shared" si="330"/>
        <v>0</v>
      </c>
      <c r="AE312" s="676"/>
      <c r="AF312" s="280"/>
      <c r="AG312" s="277"/>
      <c r="BF312" s="131">
        <f t="shared" ref="BF312:BF324" si="385">BM312*$G312</f>
        <v>0</v>
      </c>
      <c r="BG312" s="131">
        <f t="shared" ref="BG312:BG324" si="386">BN312*$G312</f>
        <v>0</v>
      </c>
      <c r="BH312" s="131">
        <f t="shared" ref="BH312:BH324" si="387">BO312*$G312</f>
        <v>0</v>
      </c>
      <c r="BI312" s="131">
        <f t="shared" ref="BI312:BI324" si="388">BP312*$G312</f>
        <v>0</v>
      </c>
      <c r="BJ312" s="131">
        <f t="shared" ref="BJ312:BJ324" si="389">BQ312*$G312</f>
        <v>0</v>
      </c>
      <c r="BK312" s="131">
        <f t="shared" ref="BK312:BK324" si="390">BR312*$G312</f>
        <v>0</v>
      </c>
      <c r="BL312" s="131">
        <f t="shared" ref="BL312:BL324" si="391">BS312*$G312</f>
        <v>0</v>
      </c>
      <c r="BM312" s="132"/>
      <c r="BN312" s="132"/>
      <c r="BO312" s="132">
        <v>10</v>
      </c>
      <c r="BP312" s="132"/>
      <c r="BQ312" s="132"/>
      <c r="BR312" s="132"/>
      <c r="BS312" s="132"/>
      <c r="BT312" s="131">
        <f t="shared" ref="BT312:BT322" si="392">CH312*$G312</f>
        <v>0</v>
      </c>
      <c r="BU312" s="131">
        <f t="shared" ref="BU312:BU322" si="393">CI312*$G312</f>
        <v>0</v>
      </c>
      <c r="BV312" s="131">
        <f t="shared" ref="BV312:BV322" si="394">CJ312*$G312</f>
        <v>0</v>
      </c>
      <c r="BW312" s="131">
        <f t="shared" ref="BW312:BW322" si="395">CK312*$G312</f>
        <v>0</v>
      </c>
      <c r="BX312" s="131">
        <f t="shared" ref="BX312:BX322" si="396">CL312*$G312</f>
        <v>0</v>
      </c>
      <c r="BY312" s="131">
        <f t="shared" ref="BY312:BY322" si="397">CM312*$G312</f>
        <v>0</v>
      </c>
      <c r="BZ312" s="131">
        <f t="shared" ref="BZ312:BZ322" si="398">CN312*$G312</f>
        <v>0</v>
      </c>
      <c r="CA312" s="131">
        <f t="shared" ref="CA312:CA322" si="399">CO312*$G312</f>
        <v>0</v>
      </c>
      <c r="CB312" s="131">
        <f t="shared" ref="CB312:CB322" si="400">CP312*$G312</f>
        <v>0</v>
      </c>
      <c r="CC312" s="131">
        <f t="shared" ref="CC312:CC322" si="401">CQ312*$G312</f>
        <v>0</v>
      </c>
      <c r="CD312" s="131">
        <f t="shared" ref="CD312:CD322" si="402">CR312*$G312</f>
        <v>0</v>
      </c>
      <c r="CE312" s="131">
        <f t="shared" ref="CE312:CE322" si="403">CS312*$G312</f>
        <v>0</v>
      </c>
      <c r="CF312" s="131">
        <f t="shared" ref="CF312:CF322" si="404">CT312*$G312</f>
        <v>0</v>
      </c>
      <c r="CG312" s="131">
        <f t="shared" ref="CG312:CG322" si="405">CU312*$G312</f>
        <v>0</v>
      </c>
      <c r="CH312" s="132">
        <v>1</v>
      </c>
      <c r="CI312" s="132">
        <v>9</v>
      </c>
      <c r="CJ312" s="132"/>
      <c r="CK312" s="132"/>
      <c r="CL312" s="132"/>
      <c r="CM312" s="132"/>
      <c r="CN312" s="132"/>
      <c r="CO312" s="132"/>
      <c r="CP312" s="132"/>
      <c r="CQ312" s="132"/>
      <c r="CR312" s="133"/>
      <c r="CS312" s="132"/>
      <c r="CT312" s="132"/>
      <c r="CU312" s="132"/>
      <c r="CW312" s="131">
        <v>20</v>
      </c>
      <c r="CX312" s="134">
        <f t="shared" ref="CX312:CX324" si="406">$G312*CW312</f>
        <v>0</v>
      </c>
      <c r="CZ312" s="136">
        <v>1.115</v>
      </c>
      <c r="DA312" s="131">
        <f t="shared" ref="DA312:DA324" si="407">G312</f>
        <v>0</v>
      </c>
      <c r="DB312" s="131">
        <f t="shared" ref="DB312:DB324" si="408">CZ312*DA312</f>
        <v>0</v>
      </c>
    </row>
    <row r="313" spans="1:106" ht="18" customHeight="1">
      <c r="A313" s="123" t="s">
        <v>29375</v>
      </c>
      <c r="B313" s="123" t="s">
        <v>28225</v>
      </c>
      <c r="C313" s="123" t="s">
        <v>29373</v>
      </c>
      <c r="D313" s="142" t="s">
        <v>29015</v>
      </c>
      <c r="E313" s="1008" t="s">
        <v>28762</v>
      </c>
      <c r="F313" s="170">
        <v>10</v>
      </c>
      <c r="G313" s="170">
        <f t="shared" si="381"/>
        <v>0</v>
      </c>
      <c r="H313" s="793">
        <v>95</v>
      </c>
      <c r="I313" s="481">
        <f t="shared" si="382"/>
        <v>0</v>
      </c>
      <c r="J313" s="125">
        <f t="shared" si="383"/>
        <v>95</v>
      </c>
      <c r="K313" s="126">
        <f t="shared" si="384"/>
        <v>0</v>
      </c>
      <c r="L313" s="282"/>
      <c r="M313" s="387"/>
      <c r="N313" s="272"/>
      <c r="O313" s="273"/>
      <c r="P313" s="274"/>
      <c r="Q313" s="275"/>
      <c r="R313" s="276"/>
      <c r="S313" s="277"/>
      <c r="T313" s="370"/>
      <c r="U313" s="278"/>
      <c r="V313" s="279"/>
      <c r="W313" s="280"/>
      <c r="X313" s="281"/>
      <c r="Y313" s="277"/>
      <c r="Z313" s="369"/>
      <c r="AA313" s="277">
        <f t="shared" si="329"/>
        <v>0</v>
      </c>
      <c r="AB313" s="272"/>
      <c r="AC313" s="282"/>
      <c r="AD313" s="280">
        <f t="shared" si="330"/>
        <v>0</v>
      </c>
      <c r="AE313" s="676"/>
      <c r="AF313" s="280"/>
      <c r="AG313" s="277"/>
      <c r="BF313" s="131">
        <f t="shared" si="385"/>
        <v>0</v>
      </c>
      <c r="BG313" s="131">
        <f t="shared" si="386"/>
        <v>0</v>
      </c>
      <c r="BH313" s="131">
        <f t="shared" si="387"/>
        <v>0</v>
      </c>
      <c r="BI313" s="131">
        <f t="shared" si="388"/>
        <v>0</v>
      </c>
      <c r="BJ313" s="131">
        <f t="shared" si="389"/>
        <v>0</v>
      </c>
      <c r="BK313" s="131">
        <f t="shared" si="390"/>
        <v>0</v>
      </c>
      <c r="BL313" s="131">
        <f t="shared" si="391"/>
        <v>0</v>
      </c>
      <c r="BM313" s="132"/>
      <c r="BN313" s="132"/>
      <c r="BO313" s="132">
        <v>10</v>
      </c>
      <c r="BP313" s="132"/>
      <c r="BQ313" s="132"/>
      <c r="BR313" s="132"/>
      <c r="BS313" s="132"/>
      <c r="BT313" s="131">
        <f t="shared" si="392"/>
        <v>0</v>
      </c>
      <c r="BU313" s="131">
        <f t="shared" si="393"/>
        <v>0</v>
      </c>
      <c r="BV313" s="131">
        <f t="shared" si="394"/>
        <v>0</v>
      </c>
      <c r="BW313" s="131">
        <f t="shared" si="395"/>
        <v>0</v>
      </c>
      <c r="BX313" s="131">
        <f t="shared" si="396"/>
        <v>0</v>
      </c>
      <c r="BY313" s="131">
        <f t="shared" si="397"/>
        <v>0</v>
      </c>
      <c r="BZ313" s="131">
        <f t="shared" si="398"/>
        <v>0</v>
      </c>
      <c r="CA313" s="131">
        <f t="shared" si="399"/>
        <v>0</v>
      </c>
      <c r="CB313" s="131">
        <f t="shared" si="400"/>
        <v>0</v>
      </c>
      <c r="CC313" s="131">
        <f t="shared" si="401"/>
        <v>0</v>
      </c>
      <c r="CD313" s="131">
        <f t="shared" si="402"/>
        <v>0</v>
      </c>
      <c r="CE313" s="131">
        <f t="shared" si="403"/>
        <v>0</v>
      </c>
      <c r="CF313" s="131">
        <f t="shared" si="404"/>
        <v>0</v>
      </c>
      <c r="CG313" s="131">
        <f t="shared" si="405"/>
        <v>0</v>
      </c>
      <c r="CH313" s="132"/>
      <c r="CI313" s="132">
        <v>10</v>
      </c>
      <c r="CJ313" s="132"/>
      <c r="CK313" s="132"/>
      <c r="CL313" s="132"/>
      <c r="CM313" s="132"/>
      <c r="CN313" s="132"/>
      <c r="CO313" s="132"/>
      <c r="CP313" s="132"/>
      <c r="CQ313" s="132"/>
      <c r="CR313" s="133"/>
      <c r="CS313" s="132"/>
      <c r="CT313" s="132"/>
      <c r="CU313" s="132"/>
      <c r="CW313" s="131">
        <v>21</v>
      </c>
      <c r="CX313" s="134">
        <f t="shared" si="406"/>
        <v>0</v>
      </c>
      <c r="CZ313" s="136">
        <v>1.224</v>
      </c>
      <c r="DA313" s="131">
        <f t="shared" si="407"/>
        <v>0</v>
      </c>
      <c r="DB313" s="131">
        <f t="shared" si="408"/>
        <v>0</v>
      </c>
    </row>
    <row r="314" spans="1:106" ht="18" customHeight="1">
      <c r="A314" s="123" t="s">
        <v>29376</v>
      </c>
      <c r="B314" s="123" t="s">
        <v>28226</v>
      </c>
      <c r="C314" s="123" t="s">
        <v>29373</v>
      </c>
      <c r="D314" s="142" t="s">
        <v>29108</v>
      </c>
      <c r="E314" s="1008" t="s">
        <v>28767</v>
      </c>
      <c r="F314" s="170">
        <v>20</v>
      </c>
      <c r="G314" s="170">
        <f t="shared" si="381"/>
        <v>0</v>
      </c>
      <c r="H314" s="793">
        <v>105</v>
      </c>
      <c r="I314" s="481">
        <f t="shared" si="382"/>
        <v>0</v>
      </c>
      <c r="J314" s="125">
        <f t="shared" si="383"/>
        <v>105</v>
      </c>
      <c r="K314" s="126">
        <f t="shared" si="384"/>
        <v>0</v>
      </c>
      <c r="L314" s="282"/>
      <c r="M314" s="387"/>
      <c r="N314" s="272"/>
      <c r="O314" s="273"/>
      <c r="P314" s="274"/>
      <c r="Q314" s="275"/>
      <c r="R314" s="276"/>
      <c r="S314" s="277"/>
      <c r="T314" s="370"/>
      <c r="U314" s="278"/>
      <c r="V314" s="279"/>
      <c r="W314" s="280"/>
      <c r="X314" s="281"/>
      <c r="Y314" s="277"/>
      <c r="Z314" s="369"/>
      <c r="AA314" s="277">
        <f t="shared" si="329"/>
        <v>0</v>
      </c>
      <c r="AB314" s="272"/>
      <c r="AC314" s="282"/>
      <c r="AD314" s="280">
        <f t="shared" si="330"/>
        <v>0</v>
      </c>
      <c r="AE314" s="676"/>
      <c r="AF314" s="280"/>
      <c r="AG314" s="277"/>
      <c r="BF314" s="131">
        <f t="shared" si="385"/>
        <v>0</v>
      </c>
      <c r="BG314" s="131">
        <f t="shared" si="386"/>
        <v>0</v>
      </c>
      <c r="BH314" s="131">
        <f t="shared" si="387"/>
        <v>0</v>
      </c>
      <c r="BI314" s="131">
        <f t="shared" si="388"/>
        <v>0</v>
      </c>
      <c r="BJ314" s="131">
        <f t="shared" si="389"/>
        <v>0</v>
      </c>
      <c r="BK314" s="131">
        <f t="shared" si="390"/>
        <v>0</v>
      </c>
      <c r="BL314" s="131">
        <f t="shared" si="391"/>
        <v>0</v>
      </c>
      <c r="BM314" s="132"/>
      <c r="BN314" s="132">
        <v>20</v>
      </c>
      <c r="BO314" s="132"/>
      <c r="BP314" s="132"/>
      <c r="BQ314" s="132"/>
      <c r="BR314" s="132"/>
      <c r="BS314" s="132"/>
      <c r="BT314" s="131">
        <f t="shared" si="392"/>
        <v>0</v>
      </c>
      <c r="BU314" s="131">
        <f t="shared" si="393"/>
        <v>0</v>
      </c>
      <c r="BV314" s="131">
        <f t="shared" si="394"/>
        <v>0</v>
      </c>
      <c r="BW314" s="131">
        <f t="shared" si="395"/>
        <v>0</v>
      </c>
      <c r="BX314" s="131">
        <f t="shared" si="396"/>
        <v>0</v>
      </c>
      <c r="BY314" s="131">
        <f t="shared" si="397"/>
        <v>0</v>
      </c>
      <c r="BZ314" s="131">
        <f t="shared" si="398"/>
        <v>0</v>
      </c>
      <c r="CA314" s="131">
        <f t="shared" si="399"/>
        <v>0</v>
      </c>
      <c r="CB314" s="131">
        <f t="shared" si="400"/>
        <v>0</v>
      </c>
      <c r="CC314" s="131">
        <f t="shared" si="401"/>
        <v>0</v>
      </c>
      <c r="CD314" s="131">
        <f t="shared" si="402"/>
        <v>0</v>
      </c>
      <c r="CE314" s="131">
        <f t="shared" si="403"/>
        <v>0</v>
      </c>
      <c r="CF314" s="131">
        <f t="shared" si="404"/>
        <v>0</v>
      </c>
      <c r="CG314" s="131">
        <f t="shared" si="405"/>
        <v>0</v>
      </c>
      <c r="CH314" s="132">
        <v>1</v>
      </c>
      <c r="CI314" s="132">
        <v>19</v>
      </c>
      <c r="CJ314" s="132"/>
      <c r="CK314" s="132"/>
      <c r="CL314" s="132"/>
      <c r="CM314" s="132"/>
      <c r="CN314" s="132"/>
      <c r="CO314" s="132"/>
      <c r="CP314" s="132"/>
      <c r="CQ314" s="132"/>
      <c r="CR314" s="133"/>
      <c r="CS314" s="132"/>
      <c r="CT314" s="132"/>
      <c r="CU314" s="132"/>
      <c r="CW314" s="131"/>
      <c r="CX314" s="134">
        <f t="shared" si="406"/>
        <v>0</v>
      </c>
      <c r="CZ314" s="136">
        <v>0.70899999999999996</v>
      </c>
      <c r="DA314" s="131">
        <f t="shared" si="407"/>
        <v>0</v>
      </c>
      <c r="DB314" s="131">
        <f t="shared" si="408"/>
        <v>0</v>
      </c>
    </row>
    <row r="315" spans="1:106" ht="18" customHeight="1">
      <c r="A315" s="123" t="s">
        <v>29377</v>
      </c>
      <c r="B315" s="123" t="s">
        <v>28227</v>
      </c>
      <c r="C315" s="123" t="s">
        <v>29373</v>
      </c>
      <c r="D315" s="142" t="s">
        <v>29110</v>
      </c>
      <c r="E315" s="1008" t="s">
        <v>28767</v>
      </c>
      <c r="F315" s="170">
        <v>20</v>
      </c>
      <c r="G315" s="170">
        <f t="shared" si="381"/>
        <v>0</v>
      </c>
      <c r="H315" s="793">
        <v>105</v>
      </c>
      <c r="I315" s="481">
        <f t="shared" si="382"/>
        <v>0</v>
      </c>
      <c r="J315" s="125">
        <f t="shared" si="383"/>
        <v>105</v>
      </c>
      <c r="K315" s="126">
        <f t="shared" si="384"/>
        <v>0</v>
      </c>
      <c r="L315" s="282"/>
      <c r="M315" s="387"/>
      <c r="N315" s="272"/>
      <c r="O315" s="273"/>
      <c r="P315" s="274"/>
      <c r="Q315" s="275"/>
      <c r="R315" s="276"/>
      <c r="S315" s="277"/>
      <c r="T315" s="370"/>
      <c r="U315" s="278"/>
      <c r="V315" s="279"/>
      <c r="W315" s="280"/>
      <c r="X315" s="281"/>
      <c r="Y315" s="277"/>
      <c r="Z315" s="369"/>
      <c r="AA315" s="277">
        <f t="shared" si="329"/>
        <v>0</v>
      </c>
      <c r="AB315" s="272"/>
      <c r="AC315" s="282"/>
      <c r="AD315" s="280">
        <f t="shared" si="330"/>
        <v>0</v>
      </c>
      <c r="AE315" s="676"/>
      <c r="AF315" s="280"/>
      <c r="AG315" s="277"/>
      <c r="BF315" s="131">
        <f t="shared" si="385"/>
        <v>0</v>
      </c>
      <c r="BG315" s="131">
        <f t="shared" si="386"/>
        <v>0</v>
      </c>
      <c r="BH315" s="131">
        <f t="shared" si="387"/>
        <v>0</v>
      </c>
      <c r="BI315" s="131">
        <f t="shared" si="388"/>
        <v>0</v>
      </c>
      <c r="BJ315" s="131">
        <f t="shared" si="389"/>
        <v>0</v>
      </c>
      <c r="BK315" s="131">
        <f t="shared" si="390"/>
        <v>0</v>
      </c>
      <c r="BL315" s="131">
        <f t="shared" si="391"/>
        <v>0</v>
      </c>
      <c r="BM315" s="132"/>
      <c r="BN315" s="132">
        <v>20</v>
      </c>
      <c r="BO315" s="132"/>
      <c r="BP315" s="132"/>
      <c r="BQ315" s="132"/>
      <c r="BR315" s="132"/>
      <c r="BS315" s="132"/>
      <c r="BT315" s="131">
        <f t="shared" si="392"/>
        <v>0</v>
      </c>
      <c r="BU315" s="131">
        <f t="shared" si="393"/>
        <v>0</v>
      </c>
      <c r="BV315" s="131">
        <f t="shared" si="394"/>
        <v>0</v>
      </c>
      <c r="BW315" s="131">
        <f t="shared" si="395"/>
        <v>0</v>
      </c>
      <c r="BX315" s="131">
        <f t="shared" si="396"/>
        <v>0</v>
      </c>
      <c r="BY315" s="131">
        <f t="shared" si="397"/>
        <v>0</v>
      </c>
      <c r="BZ315" s="131">
        <f t="shared" si="398"/>
        <v>0</v>
      </c>
      <c r="CA315" s="131">
        <f t="shared" si="399"/>
        <v>0</v>
      </c>
      <c r="CB315" s="131">
        <f t="shared" si="400"/>
        <v>0</v>
      </c>
      <c r="CC315" s="131">
        <f t="shared" si="401"/>
        <v>0</v>
      </c>
      <c r="CD315" s="131">
        <f t="shared" si="402"/>
        <v>0</v>
      </c>
      <c r="CE315" s="131">
        <f t="shared" si="403"/>
        <v>0</v>
      </c>
      <c r="CF315" s="131">
        <f t="shared" si="404"/>
        <v>0</v>
      </c>
      <c r="CG315" s="131">
        <f t="shared" si="405"/>
        <v>0</v>
      </c>
      <c r="CH315" s="132">
        <v>11</v>
      </c>
      <c r="CI315" s="132">
        <v>9</v>
      </c>
      <c r="CJ315" s="132"/>
      <c r="CK315" s="132"/>
      <c r="CL315" s="132"/>
      <c r="CM315" s="132"/>
      <c r="CN315" s="132"/>
      <c r="CO315" s="132"/>
      <c r="CP315" s="132"/>
      <c r="CQ315" s="132"/>
      <c r="CR315" s="133"/>
      <c r="CS315" s="132"/>
      <c r="CT315" s="132"/>
      <c r="CU315" s="132"/>
      <c r="CW315" s="131"/>
      <c r="CX315" s="134">
        <f t="shared" si="406"/>
        <v>0</v>
      </c>
      <c r="CZ315" s="136">
        <v>0.74399999999999999</v>
      </c>
      <c r="DA315" s="131">
        <f t="shared" si="407"/>
        <v>0</v>
      </c>
      <c r="DB315" s="131">
        <f t="shared" si="408"/>
        <v>0</v>
      </c>
    </row>
    <row r="316" spans="1:106" ht="18" customHeight="1">
      <c r="A316" s="123" t="s">
        <v>29378</v>
      </c>
      <c r="B316" s="123" t="s">
        <v>28228</v>
      </c>
      <c r="C316" s="123" t="s">
        <v>29373</v>
      </c>
      <c r="D316" s="515" t="s">
        <v>29379</v>
      </c>
      <c r="E316" s="1008" t="s">
        <v>28762</v>
      </c>
      <c r="F316" s="170">
        <v>10</v>
      </c>
      <c r="G316" s="170">
        <f t="shared" si="381"/>
        <v>0</v>
      </c>
      <c r="H316" s="793">
        <v>100</v>
      </c>
      <c r="I316" s="481">
        <f t="shared" si="382"/>
        <v>0</v>
      </c>
      <c r="J316" s="125">
        <f t="shared" si="383"/>
        <v>100</v>
      </c>
      <c r="K316" s="126">
        <f t="shared" si="384"/>
        <v>0</v>
      </c>
      <c r="L316" s="282"/>
      <c r="M316" s="387"/>
      <c r="N316" s="272"/>
      <c r="O316" s="273"/>
      <c r="P316" s="274"/>
      <c r="Q316" s="275"/>
      <c r="R316" s="276"/>
      <c r="S316" s="277"/>
      <c r="T316" s="370"/>
      <c r="U316" s="278"/>
      <c r="V316" s="279"/>
      <c r="W316" s="280"/>
      <c r="X316" s="281"/>
      <c r="Y316" s="277"/>
      <c r="Z316" s="369"/>
      <c r="AA316" s="277">
        <f t="shared" si="329"/>
        <v>0</v>
      </c>
      <c r="AB316" s="272"/>
      <c r="AC316" s="282"/>
      <c r="AD316" s="280">
        <f t="shared" si="330"/>
        <v>0</v>
      </c>
      <c r="AE316" s="676"/>
      <c r="AF316" s="280"/>
      <c r="AG316" s="277"/>
      <c r="BF316" s="131">
        <f t="shared" si="385"/>
        <v>0</v>
      </c>
      <c r="BG316" s="131">
        <f t="shared" si="386"/>
        <v>0</v>
      </c>
      <c r="BH316" s="131">
        <f t="shared" si="387"/>
        <v>0</v>
      </c>
      <c r="BI316" s="131">
        <f t="shared" si="388"/>
        <v>0</v>
      </c>
      <c r="BJ316" s="131">
        <f t="shared" si="389"/>
        <v>0</v>
      </c>
      <c r="BK316" s="131">
        <f t="shared" si="390"/>
        <v>0</v>
      </c>
      <c r="BL316" s="131">
        <f t="shared" si="391"/>
        <v>0</v>
      </c>
      <c r="BM316" s="132"/>
      <c r="BN316" s="132"/>
      <c r="BO316" s="132">
        <v>10</v>
      </c>
      <c r="BP316" s="132"/>
      <c r="BQ316" s="132"/>
      <c r="BR316" s="132"/>
      <c r="BS316" s="132"/>
      <c r="BT316" s="131">
        <f t="shared" si="392"/>
        <v>0</v>
      </c>
      <c r="BU316" s="131">
        <f t="shared" si="393"/>
        <v>0</v>
      </c>
      <c r="BV316" s="131">
        <f t="shared" si="394"/>
        <v>0</v>
      </c>
      <c r="BW316" s="131">
        <f t="shared" si="395"/>
        <v>0</v>
      </c>
      <c r="BX316" s="131">
        <f t="shared" si="396"/>
        <v>0</v>
      </c>
      <c r="BY316" s="131">
        <f t="shared" si="397"/>
        <v>0</v>
      </c>
      <c r="BZ316" s="131">
        <f t="shared" si="398"/>
        <v>0</v>
      </c>
      <c r="CA316" s="131">
        <f t="shared" si="399"/>
        <v>0</v>
      </c>
      <c r="CB316" s="131">
        <f t="shared" si="400"/>
        <v>0</v>
      </c>
      <c r="CC316" s="131">
        <f t="shared" si="401"/>
        <v>0</v>
      </c>
      <c r="CD316" s="131">
        <f t="shared" si="402"/>
        <v>0</v>
      </c>
      <c r="CE316" s="131">
        <f t="shared" si="403"/>
        <v>0</v>
      </c>
      <c r="CF316" s="131">
        <f t="shared" si="404"/>
        <v>0</v>
      </c>
      <c r="CG316" s="131">
        <f t="shared" si="405"/>
        <v>0</v>
      </c>
      <c r="CH316" s="132">
        <v>8</v>
      </c>
      <c r="CI316" s="132">
        <v>2</v>
      </c>
      <c r="CJ316" s="132"/>
      <c r="CK316" s="132"/>
      <c r="CL316" s="132"/>
      <c r="CM316" s="132"/>
      <c r="CN316" s="132"/>
      <c r="CO316" s="132"/>
      <c r="CP316" s="132"/>
      <c r="CQ316" s="132"/>
      <c r="CR316" s="133"/>
      <c r="CS316" s="132"/>
      <c r="CT316" s="132"/>
      <c r="CU316" s="132"/>
      <c r="CW316" s="131"/>
      <c r="CX316" s="134">
        <f t="shared" si="406"/>
        <v>0</v>
      </c>
      <c r="CZ316" s="136">
        <v>0.83899999999999997</v>
      </c>
      <c r="DA316" s="131">
        <f t="shared" si="407"/>
        <v>0</v>
      </c>
      <c r="DB316" s="131">
        <f t="shared" si="408"/>
        <v>0</v>
      </c>
    </row>
    <row r="317" spans="1:106" ht="18" customHeight="1">
      <c r="A317" s="123" t="s">
        <v>29380</v>
      </c>
      <c r="B317" s="123" t="s">
        <v>28229</v>
      </c>
      <c r="C317" s="123" t="s">
        <v>29373</v>
      </c>
      <c r="D317" s="515" t="s">
        <v>29381</v>
      </c>
      <c r="E317" s="1008" t="s">
        <v>28770</v>
      </c>
      <c r="F317" s="170">
        <v>5</v>
      </c>
      <c r="G317" s="170">
        <f t="shared" si="381"/>
        <v>0</v>
      </c>
      <c r="H317" s="793">
        <v>90</v>
      </c>
      <c r="I317" s="481">
        <f t="shared" si="382"/>
        <v>0</v>
      </c>
      <c r="J317" s="125">
        <f t="shared" si="383"/>
        <v>90</v>
      </c>
      <c r="K317" s="126">
        <f t="shared" si="384"/>
        <v>0</v>
      </c>
      <c r="L317" s="282"/>
      <c r="M317" s="387"/>
      <c r="N317" s="272"/>
      <c r="O317" s="273"/>
      <c r="P317" s="274"/>
      <c r="Q317" s="275"/>
      <c r="R317" s="276"/>
      <c r="S317" s="277"/>
      <c r="T317" s="370"/>
      <c r="U317" s="278"/>
      <c r="V317" s="279"/>
      <c r="W317" s="280"/>
      <c r="X317" s="281"/>
      <c r="Y317" s="277"/>
      <c r="Z317" s="369"/>
      <c r="AA317" s="277">
        <f t="shared" si="329"/>
        <v>0</v>
      </c>
      <c r="AB317" s="272"/>
      <c r="AC317" s="282"/>
      <c r="AD317" s="280">
        <f t="shared" si="330"/>
        <v>0</v>
      </c>
      <c r="AE317" s="676"/>
      <c r="AF317" s="280"/>
      <c r="AG317" s="277"/>
      <c r="BF317" s="131">
        <f t="shared" si="385"/>
        <v>0</v>
      </c>
      <c r="BG317" s="131">
        <f t="shared" si="386"/>
        <v>0</v>
      </c>
      <c r="BH317" s="131">
        <f t="shared" si="387"/>
        <v>0</v>
      </c>
      <c r="BI317" s="131">
        <f t="shared" si="388"/>
        <v>0</v>
      </c>
      <c r="BJ317" s="131">
        <f t="shared" si="389"/>
        <v>0</v>
      </c>
      <c r="BK317" s="131">
        <f t="shared" si="390"/>
        <v>0</v>
      </c>
      <c r="BL317" s="131">
        <f t="shared" si="391"/>
        <v>0</v>
      </c>
      <c r="BM317" s="132"/>
      <c r="BN317" s="132"/>
      <c r="BO317" s="132">
        <v>4</v>
      </c>
      <c r="BP317" s="132">
        <v>1</v>
      </c>
      <c r="BQ317" s="132"/>
      <c r="BR317" s="132"/>
      <c r="BS317" s="132"/>
      <c r="BT317" s="131">
        <f t="shared" si="392"/>
        <v>0</v>
      </c>
      <c r="BU317" s="131">
        <f t="shared" si="393"/>
        <v>0</v>
      </c>
      <c r="BV317" s="131">
        <f t="shared" si="394"/>
        <v>0</v>
      </c>
      <c r="BW317" s="131">
        <f t="shared" si="395"/>
        <v>0</v>
      </c>
      <c r="BX317" s="131">
        <f t="shared" si="396"/>
        <v>0</v>
      </c>
      <c r="BY317" s="131">
        <f t="shared" si="397"/>
        <v>0</v>
      </c>
      <c r="BZ317" s="131">
        <f t="shared" si="398"/>
        <v>0</v>
      </c>
      <c r="CA317" s="131">
        <f t="shared" si="399"/>
        <v>0</v>
      </c>
      <c r="CB317" s="131">
        <f t="shared" si="400"/>
        <v>0</v>
      </c>
      <c r="CC317" s="131">
        <f t="shared" si="401"/>
        <v>0</v>
      </c>
      <c r="CD317" s="131">
        <f t="shared" si="402"/>
        <v>0</v>
      </c>
      <c r="CE317" s="131">
        <f t="shared" si="403"/>
        <v>0</v>
      </c>
      <c r="CF317" s="131">
        <f t="shared" si="404"/>
        <v>0</v>
      </c>
      <c r="CG317" s="131">
        <f t="shared" si="405"/>
        <v>0</v>
      </c>
      <c r="CH317" s="132"/>
      <c r="CI317" s="132">
        <v>5</v>
      </c>
      <c r="CJ317" s="132"/>
      <c r="CK317" s="132"/>
      <c r="CL317" s="132"/>
      <c r="CM317" s="132"/>
      <c r="CN317" s="132"/>
      <c r="CO317" s="132"/>
      <c r="CP317" s="132"/>
      <c r="CQ317" s="132"/>
      <c r="CR317" s="133"/>
      <c r="CS317" s="132"/>
      <c r="CT317" s="132"/>
      <c r="CU317" s="132"/>
      <c r="CW317" s="131">
        <v>13</v>
      </c>
      <c r="CX317" s="134">
        <f t="shared" si="406"/>
        <v>0</v>
      </c>
      <c r="CZ317" s="136">
        <v>1.3169999999999999</v>
      </c>
      <c r="DA317" s="131">
        <f t="shared" si="407"/>
        <v>0</v>
      </c>
      <c r="DB317" s="131">
        <f t="shared" si="408"/>
        <v>0</v>
      </c>
    </row>
    <row r="318" spans="1:106" ht="18" customHeight="1">
      <c r="A318" s="123" t="s">
        <v>29382</v>
      </c>
      <c r="B318" s="123" t="s">
        <v>28230</v>
      </c>
      <c r="C318" s="123" t="s">
        <v>29373</v>
      </c>
      <c r="D318" s="515" t="s">
        <v>29206</v>
      </c>
      <c r="E318" s="1008" t="s">
        <v>28770</v>
      </c>
      <c r="F318" s="170">
        <v>1</v>
      </c>
      <c r="G318" s="170">
        <f t="shared" si="381"/>
        <v>0</v>
      </c>
      <c r="H318" s="793">
        <v>140</v>
      </c>
      <c r="I318" s="481">
        <f t="shared" si="382"/>
        <v>0</v>
      </c>
      <c r="J318" s="125">
        <f t="shared" si="383"/>
        <v>140</v>
      </c>
      <c r="K318" s="126">
        <f t="shared" si="384"/>
        <v>0</v>
      </c>
      <c r="L318" s="282"/>
      <c r="M318" s="387"/>
      <c r="N318" s="272"/>
      <c r="O318" s="273"/>
      <c r="P318" s="274"/>
      <c r="Q318" s="275"/>
      <c r="R318" s="276"/>
      <c r="S318" s="277"/>
      <c r="T318" s="370"/>
      <c r="U318" s="278"/>
      <c r="V318" s="279"/>
      <c r="W318" s="280"/>
      <c r="X318" s="281"/>
      <c r="Y318" s="277"/>
      <c r="Z318" s="369"/>
      <c r="AA318" s="277">
        <f t="shared" si="329"/>
        <v>0</v>
      </c>
      <c r="AB318" s="272"/>
      <c r="AC318" s="282"/>
      <c r="AD318" s="280">
        <f t="shared" si="330"/>
        <v>0</v>
      </c>
      <c r="AE318" s="676"/>
      <c r="AF318" s="280"/>
      <c r="AG318" s="277"/>
      <c r="BF318" s="131">
        <f t="shared" si="385"/>
        <v>0</v>
      </c>
      <c r="BG318" s="131">
        <f t="shared" si="386"/>
        <v>0</v>
      </c>
      <c r="BH318" s="131">
        <f t="shared" si="387"/>
        <v>0</v>
      </c>
      <c r="BI318" s="131">
        <f t="shared" si="388"/>
        <v>0</v>
      </c>
      <c r="BJ318" s="131">
        <f t="shared" si="389"/>
        <v>0</v>
      </c>
      <c r="BK318" s="131">
        <f t="shared" si="390"/>
        <v>0</v>
      </c>
      <c r="BL318" s="131">
        <f t="shared" si="391"/>
        <v>0</v>
      </c>
      <c r="BM318" s="132"/>
      <c r="BN318" s="132"/>
      <c r="BO318" s="132"/>
      <c r="BP318" s="132"/>
      <c r="BQ318" s="132"/>
      <c r="BR318" s="132"/>
      <c r="BS318" s="132">
        <v>1</v>
      </c>
      <c r="BT318" s="131">
        <f t="shared" si="392"/>
        <v>0</v>
      </c>
      <c r="BU318" s="131">
        <f t="shared" si="393"/>
        <v>0</v>
      </c>
      <c r="BV318" s="131">
        <f t="shared" si="394"/>
        <v>0</v>
      </c>
      <c r="BW318" s="131">
        <f t="shared" si="395"/>
        <v>0</v>
      </c>
      <c r="BX318" s="131">
        <f t="shared" si="396"/>
        <v>0</v>
      </c>
      <c r="BY318" s="131">
        <f t="shared" si="397"/>
        <v>0</v>
      </c>
      <c r="BZ318" s="131">
        <f t="shared" si="398"/>
        <v>0</v>
      </c>
      <c r="CA318" s="131">
        <f t="shared" si="399"/>
        <v>0</v>
      </c>
      <c r="CB318" s="131">
        <f t="shared" si="400"/>
        <v>0</v>
      </c>
      <c r="CC318" s="131">
        <f t="shared" si="401"/>
        <v>0</v>
      </c>
      <c r="CD318" s="131">
        <f t="shared" si="402"/>
        <v>0</v>
      </c>
      <c r="CE318" s="131">
        <f t="shared" si="403"/>
        <v>0</v>
      </c>
      <c r="CF318" s="131">
        <f t="shared" si="404"/>
        <v>0</v>
      </c>
      <c r="CG318" s="131">
        <f t="shared" si="405"/>
        <v>0</v>
      </c>
      <c r="CH318" s="132"/>
      <c r="CI318" s="132"/>
      <c r="CJ318" s="132"/>
      <c r="CK318" s="132"/>
      <c r="CL318" s="132"/>
      <c r="CM318" s="132"/>
      <c r="CN318" s="132"/>
      <c r="CO318" s="132"/>
      <c r="CP318" s="132"/>
      <c r="CQ318" s="132">
        <v>1</v>
      </c>
      <c r="CR318" s="133"/>
      <c r="CS318" s="132"/>
      <c r="CT318" s="132"/>
      <c r="CU318" s="132"/>
      <c r="CW318" s="131">
        <v>4</v>
      </c>
      <c r="CX318" s="134">
        <f t="shared" si="406"/>
        <v>0</v>
      </c>
      <c r="CZ318" s="136">
        <v>2.58</v>
      </c>
      <c r="DA318" s="131">
        <f t="shared" si="407"/>
        <v>0</v>
      </c>
      <c r="DB318" s="131">
        <f t="shared" si="408"/>
        <v>0</v>
      </c>
    </row>
    <row r="319" spans="1:106" ht="18" customHeight="1">
      <c r="A319" s="123" t="s">
        <v>29383</v>
      </c>
      <c r="B319" s="123" t="s">
        <v>28231</v>
      </c>
      <c r="C319" s="123" t="s">
        <v>29373</v>
      </c>
      <c r="D319" s="142" t="s">
        <v>29208</v>
      </c>
      <c r="E319" s="1008" t="s">
        <v>28770</v>
      </c>
      <c r="F319" s="170">
        <v>1</v>
      </c>
      <c r="G319" s="170">
        <f t="shared" si="381"/>
        <v>0</v>
      </c>
      <c r="H319" s="793">
        <v>140</v>
      </c>
      <c r="I319" s="481">
        <f t="shared" si="382"/>
        <v>0</v>
      </c>
      <c r="J319" s="125">
        <f t="shared" si="383"/>
        <v>140</v>
      </c>
      <c r="K319" s="126">
        <f t="shared" si="384"/>
        <v>0</v>
      </c>
      <c r="L319" s="282"/>
      <c r="M319" s="387"/>
      <c r="N319" s="272"/>
      <c r="O319" s="273"/>
      <c r="P319" s="274"/>
      <c r="Q319" s="275"/>
      <c r="R319" s="276"/>
      <c r="S319" s="277"/>
      <c r="T319" s="370"/>
      <c r="U319" s="278"/>
      <c r="V319" s="279"/>
      <c r="W319" s="280"/>
      <c r="X319" s="281"/>
      <c r="Y319" s="277"/>
      <c r="Z319" s="369"/>
      <c r="AA319" s="277">
        <f t="shared" si="329"/>
        <v>0</v>
      </c>
      <c r="AB319" s="272"/>
      <c r="AC319" s="282"/>
      <c r="AD319" s="280">
        <f t="shared" si="330"/>
        <v>0</v>
      </c>
      <c r="AE319" s="676"/>
      <c r="AF319" s="280"/>
      <c r="AG319" s="277"/>
      <c r="BF319" s="131">
        <f t="shared" si="385"/>
        <v>0</v>
      </c>
      <c r="BG319" s="131">
        <f t="shared" si="386"/>
        <v>0</v>
      </c>
      <c r="BH319" s="131">
        <f t="shared" si="387"/>
        <v>0</v>
      </c>
      <c r="BI319" s="131">
        <f t="shared" si="388"/>
        <v>0</v>
      </c>
      <c r="BJ319" s="131">
        <f t="shared" si="389"/>
        <v>0</v>
      </c>
      <c r="BK319" s="131">
        <f t="shared" si="390"/>
        <v>0</v>
      </c>
      <c r="BL319" s="131">
        <f t="shared" si="391"/>
        <v>0</v>
      </c>
      <c r="BM319" s="132"/>
      <c r="BN319" s="132"/>
      <c r="BO319" s="132"/>
      <c r="BP319" s="132"/>
      <c r="BQ319" s="132"/>
      <c r="BR319" s="132"/>
      <c r="BS319" s="132">
        <v>1</v>
      </c>
      <c r="BT319" s="131">
        <f t="shared" si="392"/>
        <v>0</v>
      </c>
      <c r="BU319" s="131">
        <f t="shared" si="393"/>
        <v>0</v>
      </c>
      <c r="BV319" s="131">
        <f t="shared" si="394"/>
        <v>0</v>
      </c>
      <c r="BW319" s="131">
        <f t="shared" si="395"/>
        <v>0</v>
      </c>
      <c r="BX319" s="131">
        <f t="shared" si="396"/>
        <v>0</v>
      </c>
      <c r="BY319" s="131">
        <f t="shared" si="397"/>
        <v>0</v>
      </c>
      <c r="BZ319" s="131">
        <f t="shared" si="398"/>
        <v>0</v>
      </c>
      <c r="CA319" s="131">
        <f t="shared" si="399"/>
        <v>0</v>
      </c>
      <c r="CB319" s="131">
        <f t="shared" si="400"/>
        <v>0</v>
      </c>
      <c r="CC319" s="131">
        <f t="shared" si="401"/>
        <v>0</v>
      </c>
      <c r="CD319" s="131">
        <f t="shared" si="402"/>
        <v>0</v>
      </c>
      <c r="CE319" s="131">
        <f t="shared" si="403"/>
        <v>0</v>
      </c>
      <c r="CF319" s="131">
        <f t="shared" si="404"/>
        <v>0</v>
      </c>
      <c r="CG319" s="131">
        <f t="shared" si="405"/>
        <v>0</v>
      </c>
      <c r="CH319" s="132"/>
      <c r="CI319" s="132"/>
      <c r="CJ319" s="132"/>
      <c r="CK319" s="132"/>
      <c r="CL319" s="132"/>
      <c r="CM319" s="132"/>
      <c r="CN319" s="132"/>
      <c r="CO319" s="132"/>
      <c r="CP319" s="132">
        <v>1</v>
      </c>
      <c r="CQ319" s="132"/>
      <c r="CR319" s="133"/>
      <c r="CS319" s="132"/>
      <c r="CT319" s="132"/>
      <c r="CU319" s="132"/>
      <c r="CW319" s="131">
        <v>4</v>
      </c>
      <c r="CX319" s="134">
        <f t="shared" si="406"/>
        <v>0</v>
      </c>
      <c r="CZ319" s="136">
        <v>2.6019999999999999</v>
      </c>
      <c r="DA319" s="131">
        <f t="shared" si="407"/>
        <v>0</v>
      </c>
      <c r="DB319" s="131">
        <f t="shared" si="408"/>
        <v>0</v>
      </c>
    </row>
    <row r="320" spans="1:106" ht="18" customHeight="1">
      <c r="A320" s="123" t="s">
        <v>29384</v>
      </c>
      <c r="B320" s="123" t="s">
        <v>28232</v>
      </c>
      <c r="C320" s="123" t="s">
        <v>29373</v>
      </c>
      <c r="D320" s="142" t="s">
        <v>28983</v>
      </c>
      <c r="E320" s="1008" t="s">
        <v>28768</v>
      </c>
      <c r="F320" s="170">
        <v>20</v>
      </c>
      <c r="G320" s="170">
        <f t="shared" si="381"/>
        <v>0</v>
      </c>
      <c r="H320" s="793">
        <v>95</v>
      </c>
      <c r="I320" s="481">
        <f t="shared" si="382"/>
        <v>0</v>
      </c>
      <c r="J320" s="125">
        <f t="shared" si="383"/>
        <v>95</v>
      </c>
      <c r="K320" s="126">
        <f t="shared" si="384"/>
        <v>0</v>
      </c>
      <c r="L320" s="282"/>
      <c r="M320" s="387"/>
      <c r="N320" s="272"/>
      <c r="O320" s="273"/>
      <c r="P320" s="274"/>
      <c r="Q320" s="275"/>
      <c r="R320" s="276"/>
      <c r="S320" s="277"/>
      <c r="T320" s="370"/>
      <c r="U320" s="278"/>
      <c r="V320" s="279"/>
      <c r="W320" s="280"/>
      <c r="X320" s="281"/>
      <c r="Y320" s="277"/>
      <c r="Z320" s="369"/>
      <c r="AA320" s="277">
        <f t="shared" si="329"/>
        <v>0</v>
      </c>
      <c r="AB320" s="272"/>
      <c r="AC320" s="282"/>
      <c r="AD320" s="280">
        <f t="shared" si="330"/>
        <v>0</v>
      </c>
      <c r="AE320" s="676"/>
      <c r="AF320" s="280"/>
      <c r="AG320" s="277"/>
      <c r="BF320" s="131">
        <f t="shared" si="385"/>
        <v>0</v>
      </c>
      <c r="BG320" s="131">
        <f t="shared" si="386"/>
        <v>0</v>
      </c>
      <c r="BH320" s="131">
        <f t="shared" si="387"/>
        <v>0</v>
      </c>
      <c r="BI320" s="131">
        <f t="shared" si="388"/>
        <v>0</v>
      </c>
      <c r="BJ320" s="131">
        <f t="shared" si="389"/>
        <v>0</v>
      </c>
      <c r="BK320" s="131">
        <f t="shared" si="390"/>
        <v>0</v>
      </c>
      <c r="BL320" s="131">
        <f t="shared" si="391"/>
        <v>0</v>
      </c>
      <c r="BM320" s="132"/>
      <c r="BN320" s="132">
        <v>20</v>
      </c>
      <c r="BO320" s="132"/>
      <c r="BP320" s="132"/>
      <c r="BQ320" s="132"/>
      <c r="BR320" s="132"/>
      <c r="BS320" s="132"/>
      <c r="BT320" s="131">
        <f t="shared" si="392"/>
        <v>0</v>
      </c>
      <c r="BU320" s="131">
        <f t="shared" si="393"/>
        <v>0</v>
      </c>
      <c r="BV320" s="131">
        <f t="shared" si="394"/>
        <v>0</v>
      </c>
      <c r="BW320" s="131">
        <f t="shared" si="395"/>
        <v>0</v>
      </c>
      <c r="BX320" s="131">
        <f t="shared" si="396"/>
        <v>0</v>
      </c>
      <c r="BY320" s="131">
        <f t="shared" si="397"/>
        <v>0</v>
      </c>
      <c r="BZ320" s="131">
        <f t="shared" si="398"/>
        <v>0</v>
      </c>
      <c r="CA320" s="131">
        <f t="shared" si="399"/>
        <v>0</v>
      </c>
      <c r="CB320" s="131">
        <f t="shared" si="400"/>
        <v>0</v>
      </c>
      <c r="CC320" s="131">
        <f t="shared" si="401"/>
        <v>0</v>
      </c>
      <c r="CD320" s="131">
        <f t="shared" si="402"/>
        <v>0</v>
      </c>
      <c r="CE320" s="131">
        <f t="shared" si="403"/>
        <v>0</v>
      </c>
      <c r="CF320" s="131">
        <f t="shared" si="404"/>
        <v>0</v>
      </c>
      <c r="CG320" s="131">
        <f t="shared" si="405"/>
        <v>0</v>
      </c>
      <c r="CH320" s="132"/>
      <c r="CI320" s="132"/>
      <c r="CJ320" s="132"/>
      <c r="CK320" s="132"/>
      <c r="CL320" s="132"/>
      <c r="CM320" s="132"/>
      <c r="CN320" s="132"/>
      <c r="CO320" s="132"/>
      <c r="CP320" s="132"/>
      <c r="CQ320" s="132"/>
      <c r="CR320" s="133"/>
      <c r="CS320" s="132"/>
      <c r="CT320" s="132"/>
      <c r="CU320" s="132"/>
      <c r="CW320" s="131">
        <v>40</v>
      </c>
      <c r="CX320" s="134">
        <f t="shared" si="406"/>
        <v>0</v>
      </c>
      <c r="CZ320" s="136">
        <v>0.70199999999999996</v>
      </c>
      <c r="DA320" s="131">
        <f t="shared" si="407"/>
        <v>0</v>
      </c>
      <c r="DB320" s="131">
        <f t="shared" si="408"/>
        <v>0</v>
      </c>
    </row>
    <row r="321" spans="1:106" ht="18" customHeight="1">
      <c r="A321" s="123" t="s">
        <v>29385</v>
      </c>
      <c r="B321" s="123" t="s">
        <v>28233</v>
      </c>
      <c r="C321" s="123" t="s">
        <v>29373</v>
      </c>
      <c r="D321" s="142" t="s">
        <v>29386</v>
      </c>
      <c r="E321" s="1008" t="s">
        <v>28764</v>
      </c>
      <c r="F321" s="170">
        <v>10</v>
      </c>
      <c r="G321" s="170">
        <f t="shared" si="381"/>
        <v>0</v>
      </c>
      <c r="H321" s="793">
        <v>100</v>
      </c>
      <c r="I321" s="481">
        <f t="shared" si="382"/>
        <v>0</v>
      </c>
      <c r="J321" s="125">
        <f t="shared" si="383"/>
        <v>100</v>
      </c>
      <c r="K321" s="126">
        <f t="shared" si="384"/>
        <v>0</v>
      </c>
      <c r="L321" s="282"/>
      <c r="M321" s="387"/>
      <c r="N321" s="272"/>
      <c r="O321" s="273"/>
      <c r="P321" s="274"/>
      <c r="Q321" s="275"/>
      <c r="R321" s="276"/>
      <c r="S321" s="277"/>
      <c r="T321" s="370"/>
      <c r="U321" s="278"/>
      <c r="V321" s="279"/>
      <c r="W321" s="280"/>
      <c r="X321" s="281"/>
      <c r="Y321" s="277"/>
      <c r="Z321" s="369"/>
      <c r="AA321" s="277">
        <f t="shared" si="329"/>
        <v>0</v>
      </c>
      <c r="AB321" s="272"/>
      <c r="AC321" s="282"/>
      <c r="AD321" s="280">
        <f t="shared" si="330"/>
        <v>0</v>
      </c>
      <c r="AE321" s="676"/>
      <c r="AF321" s="280"/>
      <c r="AG321" s="277"/>
      <c r="BF321" s="131">
        <f t="shared" si="385"/>
        <v>0</v>
      </c>
      <c r="BG321" s="131">
        <f t="shared" si="386"/>
        <v>0</v>
      </c>
      <c r="BH321" s="131">
        <f t="shared" si="387"/>
        <v>0</v>
      </c>
      <c r="BI321" s="131">
        <f t="shared" si="388"/>
        <v>0</v>
      </c>
      <c r="BJ321" s="131">
        <f t="shared" si="389"/>
        <v>0</v>
      </c>
      <c r="BK321" s="131">
        <f t="shared" si="390"/>
        <v>0</v>
      </c>
      <c r="BL321" s="131">
        <f t="shared" si="391"/>
        <v>0</v>
      </c>
      <c r="BM321" s="132"/>
      <c r="BN321" s="132"/>
      <c r="BO321" s="132">
        <v>10</v>
      </c>
      <c r="BP321" s="132"/>
      <c r="BQ321" s="132"/>
      <c r="BR321" s="132"/>
      <c r="BS321" s="132"/>
      <c r="BT321" s="131">
        <f t="shared" si="392"/>
        <v>0</v>
      </c>
      <c r="BU321" s="131">
        <f t="shared" si="393"/>
        <v>0</v>
      </c>
      <c r="BV321" s="131">
        <f t="shared" si="394"/>
        <v>0</v>
      </c>
      <c r="BW321" s="131">
        <f t="shared" si="395"/>
        <v>0</v>
      </c>
      <c r="BX321" s="131">
        <f t="shared" si="396"/>
        <v>0</v>
      </c>
      <c r="BY321" s="131">
        <f t="shared" si="397"/>
        <v>0</v>
      </c>
      <c r="BZ321" s="131">
        <f t="shared" si="398"/>
        <v>0</v>
      </c>
      <c r="CA321" s="131">
        <f t="shared" si="399"/>
        <v>0</v>
      </c>
      <c r="CB321" s="131">
        <f t="shared" si="400"/>
        <v>0</v>
      </c>
      <c r="CC321" s="131">
        <f t="shared" si="401"/>
        <v>0</v>
      </c>
      <c r="CD321" s="131">
        <f t="shared" si="402"/>
        <v>0</v>
      </c>
      <c r="CE321" s="131">
        <f t="shared" si="403"/>
        <v>0</v>
      </c>
      <c r="CF321" s="131">
        <f t="shared" si="404"/>
        <v>0</v>
      </c>
      <c r="CG321" s="131">
        <f t="shared" si="405"/>
        <v>0</v>
      </c>
      <c r="CH321" s="132"/>
      <c r="CI321" s="132"/>
      <c r="CJ321" s="132"/>
      <c r="CK321" s="132"/>
      <c r="CL321" s="132"/>
      <c r="CM321" s="132"/>
      <c r="CN321" s="132"/>
      <c r="CO321" s="132"/>
      <c r="CP321" s="132"/>
      <c r="CQ321" s="132"/>
      <c r="CR321" s="133"/>
      <c r="CS321" s="132"/>
      <c r="CT321" s="132"/>
      <c r="CU321" s="132"/>
      <c r="CW321" s="131">
        <v>25</v>
      </c>
      <c r="CX321" s="134">
        <f t="shared" si="406"/>
        <v>0</v>
      </c>
      <c r="CZ321" s="136">
        <v>1.0029999999999999</v>
      </c>
      <c r="DA321" s="131">
        <f t="shared" si="407"/>
        <v>0</v>
      </c>
      <c r="DB321" s="131">
        <f t="shared" si="408"/>
        <v>0</v>
      </c>
    </row>
    <row r="322" spans="1:106" ht="18" customHeight="1">
      <c r="A322" s="123" t="s">
        <v>29387</v>
      </c>
      <c r="B322" s="123" t="s">
        <v>28234</v>
      </c>
      <c r="C322" s="123" t="s">
        <v>29373</v>
      </c>
      <c r="D322" s="142" t="s">
        <v>28987</v>
      </c>
      <c r="E322" s="1008" t="s">
        <v>28768</v>
      </c>
      <c r="F322" s="170">
        <v>20</v>
      </c>
      <c r="G322" s="170">
        <f t="shared" si="381"/>
        <v>0</v>
      </c>
      <c r="H322" s="793">
        <v>100</v>
      </c>
      <c r="I322" s="481">
        <f t="shared" si="382"/>
        <v>0</v>
      </c>
      <c r="J322" s="125">
        <f t="shared" si="383"/>
        <v>100</v>
      </c>
      <c r="K322" s="126">
        <f t="shared" si="384"/>
        <v>0</v>
      </c>
      <c r="L322" s="282"/>
      <c r="M322" s="387"/>
      <c r="N322" s="272"/>
      <c r="O322" s="273"/>
      <c r="P322" s="274"/>
      <c r="Q322" s="275"/>
      <c r="R322" s="276"/>
      <c r="S322" s="277"/>
      <c r="T322" s="370"/>
      <c r="U322" s="278"/>
      <c r="V322" s="279"/>
      <c r="W322" s="280"/>
      <c r="X322" s="281"/>
      <c r="Y322" s="277"/>
      <c r="Z322" s="369"/>
      <c r="AA322" s="277">
        <f t="shared" si="329"/>
        <v>0</v>
      </c>
      <c r="AB322" s="272"/>
      <c r="AC322" s="282"/>
      <c r="AD322" s="280">
        <f t="shared" si="330"/>
        <v>0</v>
      </c>
      <c r="AE322" s="676"/>
      <c r="AF322" s="280"/>
      <c r="AG322" s="277"/>
      <c r="BF322" s="131">
        <f t="shared" si="385"/>
        <v>0</v>
      </c>
      <c r="BG322" s="131">
        <f t="shared" si="386"/>
        <v>0</v>
      </c>
      <c r="BH322" s="131">
        <f t="shared" si="387"/>
        <v>0</v>
      </c>
      <c r="BI322" s="131">
        <f t="shared" si="388"/>
        <v>0</v>
      </c>
      <c r="BJ322" s="131">
        <f t="shared" si="389"/>
        <v>0</v>
      </c>
      <c r="BK322" s="131">
        <f t="shared" si="390"/>
        <v>0</v>
      </c>
      <c r="BL322" s="131">
        <f t="shared" si="391"/>
        <v>0</v>
      </c>
      <c r="BM322" s="132"/>
      <c r="BN322" s="132">
        <v>20</v>
      </c>
      <c r="BO322" s="132"/>
      <c r="BP322" s="132"/>
      <c r="BQ322" s="132"/>
      <c r="BR322" s="132"/>
      <c r="BS322" s="132"/>
      <c r="BT322" s="131">
        <f t="shared" si="392"/>
        <v>0</v>
      </c>
      <c r="BU322" s="131">
        <f t="shared" si="393"/>
        <v>0</v>
      </c>
      <c r="BV322" s="131">
        <f t="shared" si="394"/>
        <v>0</v>
      </c>
      <c r="BW322" s="131">
        <f t="shared" si="395"/>
        <v>0</v>
      </c>
      <c r="BX322" s="131">
        <f t="shared" si="396"/>
        <v>0</v>
      </c>
      <c r="BY322" s="131">
        <f t="shared" si="397"/>
        <v>0</v>
      </c>
      <c r="BZ322" s="131">
        <f t="shared" si="398"/>
        <v>0</v>
      </c>
      <c r="CA322" s="131">
        <f t="shared" si="399"/>
        <v>0</v>
      </c>
      <c r="CB322" s="131">
        <f t="shared" si="400"/>
        <v>0</v>
      </c>
      <c r="CC322" s="131">
        <f t="shared" si="401"/>
        <v>0</v>
      </c>
      <c r="CD322" s="131">
        <f t="shared" si="402"/>
        <v>0</v>
      </c>
      <c r="CE322" s="131">
        <f t="shared" si="403"/>
        <v>0</v>
      </c>
      <c r="CF322" s="131">
        <f t="shared" si="404"/>
        <v>0</v>
      </c>
      <c r="CG322" s="131">
        <f t="shared" si="405"/>
        <v>0</v>
      </c>
      <c r="CH322" s="132"/>
      <c r="CI322" s="132"/>
      <c r="CJ322" s="132"/>
      <c r="CK322" s="132"/>
      <c r="CL322" s="132"/>
      <c r="CM322" s="132"/>
      <c r="CN322" s="132"/>
      <c r="CO322" s="132"/>
      <c r="CP322" s="132"/>
      <c r="CQ322" s="132"/>
      <c r="CR322" s="133"/>
      <c r="CS322" s="132"/>
      <c r="CT322" s="132"/>
      <c r="CU322" s="132"/>
      <c r="CW322" s="131">
        <v>40</v>
      </c>
      <c r="CX322" s="134">
        <f t="shared" si="406"/>
        <v>0</v>
      </c>
      <c r="CZ322" s="136">
        <v>0.626</v>
      </c>
      <c r="DA322" s="131">
        <f t="shared" si="407"/>
        <v>0</v>
      </c>
      <c r="DB322" s="131">
        <f t="shared" si="408"/>
        <v>0</v>
      </c>
    </row>
    <row r="323" spans="1:106" ht="18" customHeight="1">
      <c r="A323" s="123" t="s">
        <v>29388</v>
      </c>
      <c r="B323" s="123" t="s">
        <v>28235</v>
      </c>
      <c r="C323" s="123" t="s">
        <v>29373</v>
      </c>
      <c r="D323" s="142" t="s">
        <v>29307</v>
      </c>
      <c r="E323" s="1008" t="s">
        <v>28770</v>
      </c>
      <c r="F323" s="170">
        <v>1</v>
      </c>
      <c r="G323" s="170">
        <f t="shared" si="381"/>
        <v>0</v>
      </c>
      <c r="H323" s="793">
        <v>185</v>
      </c>
      <c r="I323" s="481">
        <f t="shared" si="382"/>
        <v>0</v>
      </c>
      <c r="J323" s="125">
        <f t="shared" si="383"/>
        <v>185</v>
      </c>
      <c r="K323" s="126">
        <f t="shared" si="384"/>
        <v>0</v>
      </c>
      <c r="L323" s="282"/>
      <c r="M323" s="387"/>
      <c r="N323" s="272"/>
      <c r="O323" s="273"/>
      <c r="P323" s="274"/>
      <c r="Q323" s="275"/>
      <c r="R323" s="276"/>
      <c r="S323" s="277"/>
      <c r="T323" s="370"/>
      <c r="U323" s="278"/>
      <c r="V323" s="279"/>
      <c r="W323" s="280"/>
      <c r="X323" s="281"/>
      <c r="Y323" s="277"/>
      <c r="Z323" s="369"/>
      <c r="AA323" s="277">
        <f t="shared" si="329"/>
        <v>0</v>
      </c>
      <c r="AB323" s="272"/>
      <c r="AC323" s="282"/>
      <c r="AD323" s="280">
        <f t="shared" si="330"/>
        <v>0</v>
      </c>
      <c r="AE323" s="676"/>
      <c r="AF323" s="280"/>
      <c r="AG323" s="277"/>
      <c r="BF323" s="131">
        <f t="shared" si="385"/>
        <v>0</v>
      </c>
      <c r="BG323" s="131">
        <f t="shared" si="386"/>
        <v>0</v>
      </c>
      <c r="BH323" s="131">
        <f t="shared" si="387"/>
        <v>0</v>
      </c>
      <c r="BI323" s="131">
        <f t="shared" si="388"/>
        <v>0</v>
      </c>
      <c r="BJ323" s="131">
        <f t="shared" si="389"/>
        <v>0</v>
      </c>
      <c r="BK323" s="131">
        <f t="shared" si="390"/>
        <v>0</v>
      </c>
      <c r="BL323" s="131">
        <f t="shared" si="391"/>
        <v>0</v>
      </c>
      <c r="BM323" s="132"/>
      <c r="BN323" s="132"/>
      <c r="BO323" s="132"/>
      <c r="BP323" s="132"/>
      <c r="BQ323" s="132"/>
      <c r="BR323" s="132"/>
      <c r="BS323" s="132">
        <v>1</v>
      </c>
      <c r="BT323" s="131">
        <f t="shared" ref="BT323:CD324" si="409">CH323*$G323</f>
        <v>0</v>
      </c>
      <c r="BU323" s="131">
        <f t="shared" si="409"/>
        <v>0</v>
      </c>
      <c r="BV323" s="131">
        <f t="shared" si="409"/>
        <v>0</v>
      </c>
      <c r="BW323" s="131">
        <f t="shared" si="409"/>
        <v>0</v>
      </c>
      <c r="BX323" s="131">
        <f t="shared" si="409"/>
        <v>0</v>
      </c>
      <c r="BY323" s="131">
        <f t="shared" si="409"/>
        <v>0</v>
      </c>
      <c r="BZ323" s="131">
        <f t="shared" si="409"/>
        <v>0</v>
      </c>
      <c r="CA323" s="131">
        <f t="shared" si="409"/>
        <v>0</v>
      </c>
      <c r="CB323" s="131">
        <f t="shared" si="409"/>
        <v>0</v>
      </c>
      <c r="CC323" s="131">
        <f t="shared" si="409"/>
        <v>0</v>
      </c>
      <c r="CD323" s="131">
        <f t="shared" si="409"/>
        <v>0</v>
      </c>
      <c r="CE323" s="131">
        <v>0</v>
      </c>
      <c r="CF323" s="131">
        <f>CT323*$G323</f>
        <v>0</v>
      </c>
      <c r="CG323" s="131">
        <f>CU323*$G323</f>
        <v>0</v>
      </c>
      <c r="CH323" s="132"/>
      <c r="CI323" s="132"/>
      <c r="CJ323" s="132"/>
      <c r="CK323" s="132"/>
      <c r="CL323" s="132"/>
      <c r="CM323" s="132"/>
      <c r="CN323" s="132"/>
      <c r="CO323" s="132"/>
      <c r="CP323" s="132"/>
      <c r="CQ323" s="132"/>
      <c r="CR323" s="133"/>
      <c r="CS323" s="132"/>
      <c r="CT323" s="132"/>
      <c r="CU323" s="132"/>
      <c r="CW323" s="181">
        <v>4</v>
      </c>
      <c r="CX323" s="134">
        <f t="shared" si="406"/>
        <v>0</v>
      </c>
      <c r="CZ323" s="136">
        <v>3.2189999999999999</v>
      </c>
      <c r="DA323" s="131">
        <f t="shared" si="407"/>
        <v>0</v>
      </c>
      <c r="DB323" s="131">
        <f t="shared" si="408"/>
        <v>0</v>
      </c>
    </row>
    <row r="324" spans="1:106" ht="18" customHeight="1">
      <c r="A324" s="168" t="s">
        <v>29389</v>
      </c>
      <c r="B324" s="168" t="s">
        <v>28236</v>
      </c>
      <c r="C324" s="168" t="s">
        <v>29373</v>
      </c>
      <c r="D324" s="155" t="s">
        <v>29309</v>
      </c>
      <c r="E324" s="1008" t="s">
        <v>28770</v>
      </c>
      <c r="F324" s="170">
        <v>1</v>
      </c>
      <c r="G324" s="170">
        <f>SUM(M324:AD324)</f>
        <v>0</v>
      </c>
      <c r="H324" s="793">
        <v>140</v>
      </c>
      <c r="I324" s="481">
        <f t="shared" si="382"/>
        <v>0</v>
      </c>
      <c r="J324" s="125">
        <f t="shared" si="383"/>
        <v>140</v>
      </c>
      <c r="K324" s="126">
        <f t="shared" si="384"/>
        <v>0</v>
      </c>
      <c r="L324" s="282"/>
      <c r="M324" s="387"/>
      <c r="N324" s="272"/>
      <c r="O324" s="273"/>
      <c r="P324" s="274"/>
      <c r="Q324" s="275"/>
      <c r="R324" s="276"/>
      <c r="S324" s="277"/>
      <c r="T324" s="370"/>
      <c r="U324" s="278"/>
      <c r="V324" s="279"/>
      <c r="W324" s="280"/>
      <c r="X324" s="281"/>
      <c r="Y324" s="277"/>
      <c r="Z324" s="369"/>
      <c r="AA324" s="277">
        <f t="shared" si="329"/>
        <v>0</v>
      </c>
      <c r="AB324" s="272"/>
      <c r="AC324" s="282"/>
      <c r="AD324" s="280">
        <f t="shared" si="330"/>
        <v>0</v>
      </c>
      <c r="AE324" s="676"/>
      <c r="AF324" s="280"/>
      <c r="AG324" s="277"/>
      <c r="BF324" s="131">
        <f t="shared" si="385"/>
        <v>0</v>
      </c>
      <c r="BG324" s="131">
        <f t="shared" si="386"/>
        <v>0</v>
      </c>
      <c r="BH324" s="131">
        <f t="shared" si="387"/>
        <v>0</v>
      </c>
      <c r="BI324" s="131">
        <f t="shared" si="388"/>
        <v>0</v>
      </c>
      <c r="BJ324" s="131">
        <f t="shared" si="389"/>
        <v>0</v>
      </c>
      <c r="BK324" s="131">
        <f t="shared" si="390"/>
        <v>0</v>
      </c>
      <c r="BL324" s="131">
        <f t="shared" si="391"/>
        <v>0</v>
      </c>
      <c r="BM324" s="157"/>
      <c r="BN324" s="157"/>
      <c r="BO324" s="157"/>
      <c r="BP324" s="157"/>
      <c r="BQ324" s="157"/>
      <c r="BR324" s="157"/>
      <c r="BS324" s="157">
        <v>1</v>
      </c>
      <c r="BT324" s="131">
        <f t="shared" si="409"/>
        <v>0</v>
      </c>
      <c r="BU324" s="131">
        <f t="shared" si="409"/>
        <v>0</v>
      </c>
      <c r="BV324" s="131">
        <f t="shared" si="409"/>
        <v>0</v>
      </c>
      <c r="BW324" s="131">
        <f t="shared" si="409"/>
        <v>0</v>
      </c>
      <c r="BX324" s="131">
        <f t="shared" si="409"/>
        <v>0</v>
      </c>
      <c r="BY324" s="131">
        <f t="shared" si="409"/>
        <v>0</v>
      </c>
      <c r="BZ324" s="131">
        <f t="shared" si="409"/>
        <v>0</v>
      </c>
      <c r="CA324" s="131">
        <f t="shared" si="409"/>
        <v>0</v>
      </c>
      <c r="CB324" s="131">
        <f t="shared" si="409"/>
        <v>0</v>
      </c>
      <c r="CC324" s="131">
        <f t="shared" si="409"/>
        <v>0</v>
      </c>
      <c r="CD324" s="131">
        <f t="shared" si="409"/>
        <v>0</v>
      </c>
      <c r="CE324" s="131">
        <f>CS324*$G324</f>
        <v>0</v>
      </c>
      <c r="CF324" s="131">
        <f>CT324*$G324</f>
        <v>0</v>
      </c>
      <c r="CG324" s="131">
        <f>CU324*$G324</f>
        <v>0</v>
      </c>
      <c r="CH324" s="132"/>
      <c r="CI324" s="132"/>
      <c r="CJ324" s="132"/>
      <c r="CK324" s="132"/>
      <c r="CL324" s="132"/>
      <c r="CM324" s="132"/>
      <c r="CN324" s="132"/>
      <c r="CO324" s="132"/>
      <c r="CP324" s="132"/>
      <c r="CQ324" s="132"/>
      <c r="CR324" s="133"/>
      <c r="CS324" s="132"/>
      <c r="CT324" s="132"/>
      <c r="CU324" s="132"/>
      <c r="CW324" s="131">
        <v>4</v>
      </c>
      <c r="CX324" s="134">
        <f t="shared" si="406"/>
        <v>0</v>
      </c>
      <c r="CZ324" s="136">
        <v>2.6629999999999998</v>
      </c>
      <c r="DA324" s="131">
        <f t="shared" si="407"/>
        <v>0</v>
      </c>
      <c r="DB324" s="131">
        <f t="shared" si="408"/>
        <v>0</v>
      </c>
    </row>
    <row r="325" spans="1:106" ht="15.75" customHeight="1">
      <c r="A325" s="169"/>
      <c r="B325" s="169"/>
      <c r="C325" s="169"/>
      <c r="D325" s="158"/>
      <c r="F325" s="92"/>
      <c r="G325" s="92"/>
      <c r="H325" s="789"/>
      <c r="J325" s="116"/>
      <c r="K325" s="125">
        <f>SUM(K312:K324)</f>
        <v>0</v>
      </c>
      <c r="L325" s="312"/>
      <c r="M325" s="312">
        <f>SUMPRODUCT(M312:M324,$F312:$F324)</f>
        <v>0</v>
      </c>
      <c r="N325" s="312"/>
      <c r="O325" s="312">
        <f t="shared" ref="O325:AC325" si="410">SUMPRODUCT(O312:O324,$F312:$F324)</f>
        <v>0</v>
      </c>
      <c r="P325" s="312">
        <f t="shared" si="410"/>
        <v>0</v>
      </c>
      <c r="Q325" s="312">
        <f t="shared" si="410"/>
        <v>0</v>
      </c>
      <c r="R325" s="312">
        <f t="shared" si="410"/>
        <v>0</v>
      </c>
      <c r="S325" s="312">
        <f t="shared" si="410"/>
        <v>0</v>
      </c>
      <c r="T325" s="312">
        <f t="shared" si="410"/>
        <v>0</v>
      </c>
      <c r="U325" s="312">
        <f t="shared" si="410"/>
        <v>0</v>
      </c>
      <c r="V325" s="312"/>
      <c r="W325" s="312">
        <f t="shared" si="410"/>
        <v>0</v>
      </c>
      <c r="X325" s="312">
        <f t="shared" si="410"/>
        <v>0</v>
      </c>
      <c r="Y325" s="312"/>
      <c r="Z325" s="312">
        <f t="shared" si="410"/>
        <v>0</v>
      </c>
      <c r="AA325" s="312">
        <f>AG325</f>
        <v>0</v>
      </c>
      <c r="AB325" s="312">
        <f t="shared" si="410"/>
        <v>0</v>
      </c>
      <c r="AC325" s="312">
        <f t="shared" si="410"/>
        <v>0</v>
      </c>
      <c r="AD325" s="312">
        <f t="shared" si="330"/>
        <v>0</v>
      </c>
      <c r="AE325" s="678"/>
      <c r="AF325" s="312">
        <f>SUMPRODUCT(AF312:AF324,$F312:$F324)</f>
        <v>0</v>
      </c>
      <c r="AG325" s="312">
        <f>SUMPRODUCT(AG312:AG324,$F312:$F324)</f>
        <v>0</v>
      </c>
      <c r="BF325" s="172">
        <f>SUM(BF312:BF324)</f>
        <v>0</v>
      </c>
      <c r="BG325" s="172">
        <f t="shared" ref="BG325:BK325" si="411">SUM(BG312:BG324)</f>
        <v>0</v>
      </c>
      <c r="BH325" s="172">
        <f t="shared" si="411"/>
        <v>0</v>
      </c>
      <c r="BI325" s="172">
        <f t="shared" si="411"/>
        <v>0</v>
      </c>
      <c r="BJ325" s="172">
        <f t="shared" si="411"/>
        <v>0</v>
      </c>
      <c r="BK325" s="172">
        <f t="shared" si="411"/>
        <v>0</v>
      </c>
      <c r="BL325" s="173">
        <f>SUM(BL312:BL324)</f>
        <v>0</v>
      </c>
      <c r="BM325" s="161"/>
      <c r="BN325" s="162"/>
      <c r="BO325" s="162"/>
      <c r="BP325" s="162"/>
      <c r="BQ325" s="162"/>
      <c r="BR325" s="162"/>
      <c r="BS325" s="163"/>
      <c r="BT325" s="163">
        <f t="shared" ref="BT325:CF325" si="412">SUM(BT312:BT324)</f>
        <v>0</v>
      </c>
      <c r="BU325" s="164">
        <f t="shared" si="412"/>
        <v>0</v>
      </c>
      <c r="BV325" s="164">
        <f t="shared" si="412"/>
        <v>0</v>
      </c>
      <c r="BW325" s="164">
        <f t="shared" si="412"/>
        <v>0</v>
      </c>
      <c r="BX325" s="164">
        <f t="shared" si="412"/>
        <v>0</v>
      </c>
      <c r="BY325" s="164">
        <f t="shared" si="412"/>
        <v>0</v>
      </c>
      <c r="BZ325" s="164">
        <f t="shared" si="412"/>
        <v>0</v>
      </c>
      <c r="CA325" s="164">
        <f t="shared" si="412"/>
        <v>0</v>
      </c>
      <c r="CB325" s="164">
        <f t="shared" si="412"/>
        <v>0</v>
      </c>
      <c r="CC325" s="164">
        <f t="shared" si="412"/>
        <v>0</v>
      </c>
      <c r="CD325" s="164">
        <f t="shared" si="412"/>
        <v>0</v>
      </c>
      <c r="CE325" s="164">
        <f t="shared" si="412"/>
        <v>0</v>
      </c>
      <c r="CF325" s="164">
        <f t="shared" si="412"/>
        <v>0</v>
      </c>
      <c r="CG325" s="164">
        <f>SUM(CG312:CG324)</f>
        <v>0</v>
      </c>
      <c r="CH325" s="165"/>
      <c r="CI325" s="166"/>
      <c r="CJ325" s="166"/>
      <c r="CK325" s="166"/>
      <c r="CL325" s="166"/>
      <c r="CM325" s="166"/>
      <c r="CN325" s="166"/>
      <c r="CO325" s="166"/>
      <c r="CP325" s="166"/>
      <c r="CQ325" s="166"/>
      <c r="CR325" s="166"/>
      <c r="CS325" s="166"/>
      <c r="CT325" s="166"/>
      <c r="CU325" s="166"/>
      <c r="CW325" s="83"/>
      <c r="CX325" s="164">
        <f>SUM(CX312:CX324)</f>
        <v>0</v>
      </c>
      <c r="CZ325" s="68"/>
      <c r="DA325" s="68"/>
      <c r="DB325" s="68"/>
    </row>
    <row r="326" spans="1:106" ht="15.75" customHeight="1">
      <c r="D326" s="92"/>
      <c r="F326" s="92"/>
      <c r="G326" s="92"/>
      <c r="H326" s="800"/>
      <c r="J326" s="92"/>
      <c r="K326" s="92"/>
      <c r="L326" s="313"/>
      <c r="M326" s="313"/>
      <c r="N326" s="313"/>
      <c r="O326" s="313"/>
      <c r="P326" s="313"/>
      <c r="Q326" s="313"/>
      <c r="R326" s="314"/>
      <c r="S326" s="313"/>
      <c r="T326" s="313"/>
      <c r="U326" s="313"/>
      <c r="V326" s="313"/>
      <c r="W326" s="313"/>
      <c r="X326"/>
      <c r="Y326" s="313"/>
      <c r="Z326" s="313"/>
      <c r="AA326" s="313"/>
      <c r="AB326" s="313"/>
      <c r="AC326" s="313"/>
      <c r="AD326" s="313"/>
      <c r="AE326" s="679"/>
      <c r="AF326" s="313"/>
      <c r="AG326" s="313"/>
      <c r="BF326" s="92"/>
      <c r="BG326" s="92"/>
      <c r="BH326" s="92"/>
      <c r="BI326" s="92"/>
      <c r="BJ326" s="92"/>
      <c r="BK326" s="92"/>
      <c r="BL326" s="92"/>
      <c r="BM326" s="92"/>
      <c r="BN326" s="92"/>
      <c r="BO326" s="92"/>
      <c r="BP326" s="92"/>
      <c r="BQ326" s="92"/>
      <c r="BR326" s="92"/>
      <c r="BS326" s="92"/>
      <c r="CW326" s="68"/>
    </row>
    <row r="327" spans="1:106" ht="15.75" customHeight="1">
      <c r="D327" s="92"/>
      <c r="F327" s="92"/>
      <c r="G327" s="92"/>
      <c r="H327" s="800"/>
      <c r="J327" s="92"/>
      <c r="K327" s="92"/>
      <c r="L327" s="313"/>
      <c r="M327" s="313"/>
      <c r="N327" s="313"/>
      <c r="O327" s="313"/>
      <c r="P327" s="313"/>
      <c r="Q327" s="313"/>
      <c r="R327" s="314"/>
      <c r="S327" s="313"/>
      <c r="T327" s="313"/>
      <c r="U327" s="313"/>
      <c r="V327" s="313"/>
      <c r="W327" s="313"/>
      <c r="X327"/>
      <c r="Y327" s="313"/>
      <c r="Z327" s="313"/>
      <c r="AA327" s="313"/>
      <c r="AB327" s="313"/>
      <c r="AC327" s="313"/>
      <c r="AD327" s="313"/>
      <c r="AE327" s="679"/>
      <c r="AF327" s="313"/>
      <c r="AG327" s="313"/>
      <c r="BF327" s="92"/>
      <c r="BG327" s="92"/>
      <c r="BH327" s="92"/>
      <c r="BI327" s="92"/>
      <c r="BJ327" s="92"/>
      <c r="BK327" s="92"/>
      <c r="BL327" s="92"/>
      <c r="BM327" s="92"/>
      <c r="BN327" s="92"/>
      <c r="BO327" s="92"/>
      <c r="BP327" s="92"/>
      <c r="BQ327" s="92"/>
      <c r="BR327" s="92"/>
      <c r="BS327" s="92"/>
      <c r="CW327" s="68"/>
      <c r="CX327" s="81">
        <f>SUM(CX325+CX310+CX304+CX296+CX289+CX267)</f>
        <v>0</v>
      </c>
      <c r="CZ327" s="68"/>
      <c r="DA327" s="131" t="s">
        <v>29390</v>
      </c>
      <c r="DB327" s="131">
        <f>SUM(DB312:DB324,DB306:DB309,DB298:DB303,DB291:DB295,DB269:DB288,DB15:DB266)</f>
        <v>0</v>
      </c>
    </row>
    <row r="328" spans="1:106" ht="15.75" customHeight="1">
      <c r="D328" s="92"/>
      <c r="E328" s="92"/>
      <c r="F328" s="92"/>
      <c r="G328" s="92"/>
      <c r="H328" s="800"/>
      <c r="J328" s="92"/>
      <c r="K328" s="92"/>
      <c r="L328" s="315"/>
      <c r="M328" s="315"/>
      <c r="N328" s="315"/>
      <c r="O328" s="315"/>
      <c r="P328" s="315"/>
      <c r="Q328" s="315"/>
      <c r="R328" s="316"/>
      <c r="S328" s="315"/>
      <c r="T328" s="315"/>
      <c r="U328" s="315"/>
      <c r="V328" s="315"/>
      <c r="W328" s="315"/>
      <c r="X328" s="315"/>
      <c r="Y328" s="315"/>
      <c r="Z328" s="315"/>
      <c r="AA328" s="315"/>
      <c r="AB328" s="315"/>
      <c r="AC328" s="315"/>
      <c r="AD328" s="315"/>
      <c r="AE328" s="680"/>
      <c r="AF328" s="315"/>
      <c r="AG328" s="315"/>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CO328" s="68"/>
      <c r="CQ328" s="68"/>
      <c r="CR328" s="68"/>
      <c r="CS328" s="68"/>
      <c r="CT328" s="68"/>
      <c r="CU328" s="68"/>
      <c r="CW328" s="68"/>
    </row>
    <row r="329" spans="1:106" ht="42.75" customHeight="1">
      <c r="D329" s="92"/>
      <c r="E329" s="92"/>
      <c r="F329" s="92"/>
      <c r="G329" s="92"/>
      <c r="H329" s="800"/>
      <c r="J329" s="92"/>
      <c r="K329" s="92"/>
      <c r="L329" s="315"/>
      <c r="AD329" s="315"/>
      <c r="AE329" s="680"/>
      <c r="AF329" s="315"/>
      <c r="AG329" s="315"/>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BI329" s="92"/>
      <c r="BJ329" s="92"/>
      <c r="BK329" s="92"/>
      <c r="BL329" s="92"/>
      <c r="CO329" s="68"/>
      <c r="CQ329" s="68"/>
      <c r="CR329" s="68"/>
      <c r="CS329" s="68"/>
      <c r="CT329" s="68"/>
      <c r="CU329" s="68"/>
      <c r="CW329" s="68"/>
    </row>
    <row r="330" spans="1:106" ht="42.75" customHeight="1"/>
    <row r="331" spans="1:106" ht="42.75" customHeight="1"/>
    <row r="332" spans="1:106" ht="42.75" customHeight="1"/>
    <row r="333" spans="1:106" ht="42.75" customHeight="1"/>
    <row r="334" spans="1:106" ht="42.75" customHeight="1"/>
    <row r="335" spans="1:106" ht="42.75" customHeight="1"/>
    <row r="336" spans="1:106" ht="42.75" customHeight="1"/>
    <row r="337" ht="42.75" customHeight="1"/>
    <row r="338" ht="42.75" customHeight="1"/>
    <row r="339" ht="42.75" customHeight="1"/>
    <row r="340" ht="42.75" customHeight="1"/>
    <row r="341" ht="42.75" customHeight="1"/>
    <row r="342" ht="42.75" customHeight="1"/>
    <row r="343" ht="42.75" customHeight="1"/>
    <row r="344" ht="42.75" customHeight="1"/>
    <row r="345" ht="42.75" customHeight="1"/>
    <row r="346" ht="42.75" customHeight="1"/>
    <row r="347" ht="42.75" customHeight="1"/>
    <row r="348" ht="42.75" customHeight="1"/>
    <row r="349" ht="42.75" customHeight="1"/>
    <row r="350" ht="42.75" customHeight="1"/>
    <row r="351" ht="42.75" customHeight="1"/>
    <row r="352" ht="42.75" customHeight="1"/>
    <row r="353" ht="42.75" customHeight="1"/>
    <row r="354" ht="42.75" customHeight="1"/>
    <row r="355" ht="42.75" customHeight="1"/>
    <row r="356" ht="42.75" customHeight="1"/>
    <row r="357" ht="42.75" customHeight="1"/>
    <row r="358" ht="42.75" customHeight="1"/>
    <row r="359" ht="42.75" customHeight="1"/>
    <row r="360" ht="42.75" customHeight="1"/>
    <row r="361" ht="42.75" customHeight="1"/>
    <row r="362" ht="42.75" customHeight="1"/>
    <row r="363" ht="42.75" customHeight="1"/>
    <row r="364" ht="42.75" customHeight="1"/>
    <row r="365" ht="42.75" customHeight="1"/>
    <row r="366" ht="42.75" customHeight="1"/>
    <row r="367" ht="42.75" customHeight="1"/>
    <row r="368" ht="42.75" customHeight="1"/>
    <row r="369" ht="42.75" customHeight="1"/>
    <row r="370" ht="42.75" customHeight="1"/>
    <row r="371" ht="42.75" customHeight="1"/>
    <row r="372" ht="42.75" customHeight="1"/>
    <row r="373" ht="42.75" customHeight="1"/>
    <row r="374" ht="42.75" customHeight="1"/>
    <row r="375" ht="42.75" customHeight="1"/>
    <row r="376" ht="42.75" customHeight="1"/>
    <row r="377" ht="42.75" customHeight="1"/>
    <row r="378" ht="42.75" customHeight="1"/>
    <row r="379" ht="42.75" customHeight="1"/>
    <row r="380" ht="42.75" customHeight="1"/>
    <row r="381" ht="42.75" customHeight="1"/>
    <row r="382" ht="42.75" customHeight="1"/>
    <row r="383" ht="42.75" customHeight="1"/>
    <row r="384" ht="42.75" customHeight="1"/>
    <row r="385" ht="42.75" customHeight="1"/>
    <row r="386" ht="42.75" customHeight="1"/>
    <row r="387" ht="42.75" customHeight="1"/>
    <row r="388" ht="42.75" customHeight="1"/>
    <row r="389" ht="42.75" customHeight="1"/>
    <row r="390" ht="42.75" customHeight="1"/>
    <row r="391" ht="42.75" customHeight="1"/>
    <row r="392" ht="42.75" customHeight="1"/>
    <row r="393" ht="42.75" customHeight="1"/>
    <row r="394" ht="42.75" customHeight="1"/>
    <row r="395" ht="42.75" customHeight="1"/>
    <row r="396" ht="42.75" customHeight="1"/>
    <row r="397" ht="42.75" customHeight="1"/>
    <row r="398" ht="42.75" customHeight="1"/>
    <row r="399" ht="42.75" customHeight="1"/>
    <row r="400" ht="42.75" customHeight="1"/>
    <row r="401" ht="42.75" customHeight="1"/>
    <row r="402" ht="42.75" customHeight="1"/>
    <row r="403" ht="42.75" customHeight="1"/>
    <row r="404" ht="42.75" customHeight="1"/>
    <row r="405" ht="42.75" customHeight="1"/>
    <row r="406" ht="42.75" customHeight="1"/>
    <row r="407" ht="42.75" customHeight="1"/>
    <row r="408" ht="42.75" customHeight="1"/>
    <row r="409" ht="42.75" customHeight="1"/>
    <row r="410" ht="42.75" customHeight="1"/>
    <row r="411" ht="42.75" customHeight="1"/>
    <row r="412" ht="42.75" customHeight="1"/>
    <row r="413" ht="42.75" customHeight="1"/>
    <row r="414" ht="42.75" customHeight="1"/>
    <row r="415" ht="42.75" customHeight="1"/>
    <row r="416" ht="42.75" customHeight="1"/>
    <row r="417" ht="42.75" customHeight="1"/>
    <row r="418" ht="42.75" customHeight="1"/>
    <row r="419" ht="42.75" customHeight="1"/>
    <row r="420" ht="42.75" customHeight="1"/>
    <row r="421" ht="42.75" customHeight="1"/>
    <row r="422" ht="42.75" customHeight="1"/>
    <row r="423" ht="42.75" customHeight="1"/>
    <row r="424" ht="42.75" customHeight="1"/>
    <row r="425" ht="42.75" customHeight="1"/>
    <row r="426" ht="42.75" customHeight="1"/>
    <row r="427" ht="42.75" customHeight="1"/>
    <row r="428" ht="42.75" customHeight="1"/>
    <row r="429" ht="42.75" customHeight="1"/>
    <row r="430" ht="42.75" customHeight="1"/>
    <row r="431" ht="42.75" customHeight="1"/>
    <row r="432" ht="42.75" customHeight="1"/>
    <row r="433" ht="42.75" customHeight="1"/>
    <row r="434" ht="42.75" customHeight="1"/>
    <row r="435" ht="42.75" customHeight="1"/>
    <row r="436" ht="42.75" customHeight="1"/>
    <row r="437" ht="42.75" customHeight="1"/>
    <row r="438" ht="42.75" customHeight="1"/>
    <row r="439" ht="42.75" customHeight="1"/>
    <row r="440" ht="42.75" customHeight="1"/>
    <row r="441" ht="42.75" customHeight="1"/>
    <row r="442" ht="42.75" customHeight="1"/>
    <row r="443" ht="42.75" customHeight="1"/>
    <row r="444" ht="42.75" customHeight="1"/>
    <row r="445" ht="42.75" customHeight="1"/>
    <row r="446" ht="42.75" customHeight="1"/>
    <row r="447" ht="42.75" customHeight="1"/>
    <row r="448" ht="42.75" customHeight="1"/>
    <row r="449" ht="42.75" customHeight="1"/>
    <row r="450" ht="42.75" customHeight="1"/>
    <row r="451" ht="42.75" customHeight="1"/>
    <row r="452" ht="42.75" customHeight="1"/>
    <row r="453" ht="42.75" customHeight="1"/>
    <row r="454" ht="42.75" customHeight="1"/>
    <row r="455" ht="42.75" customHeight="1"/>
    <row r="456" ht="42.75" customHeight="1"/>
    <row r="457" ht="42.75" customHeight="1"/>
    <row r="458" ht="42.75" customHeight="1"/>
    <row r="459" ht="42.75" customHeight="1"/>
    <row r="460" ht="42.75" customHeight="1"/>
    <row r="461" ht="42.75" customHeight="1"/>
    <row r="462" ht="42.75" customHeight="1"/>
    <row r="463" ht="42.75" customHeight="1"/>
    <row r="464" ht="42.75" customHeight="1"/>
    <row r="465" ht="42.75" customHeight="1"/>
    <row r="466" ht="42.75" customHeight="1"/>
    <row r="467" ht="42.75" customHeight="1"/>
    <row r="468" ht="42.75" customHeight="1"/>
    <row r="469" ht="42.75" customHeight="1"/>
    <row r="470" ht="42.75" customHeight="1"/>
    <row r="471" ht="42.75" customHeight="1"/>
    <row r="472" ht="42.75" customHeight="1"/>
    <row r="473" ht="42.75" customHeight="1"/>
    <row r="474" ht="42.75" customHeight="1"/>
  </sheetData>
  <mergeCells count="10">
    <mergeCell ref="BF14:BS14"/>
    <mergeCell ref="CW14:CX14"/>
    <mergeCell ref="D11:G11"/>
    <mergeCell ref="D12:G12"/>
    <mergeCell ref="M11:AC11"/>
    <mergeCell ref="D3:D5"/>
    <mergeCell ref="E4:E5"/>
    <mergeCell ref="F4:F5"/>
    <mergeCell ref="G4:G5"/>
    <mergeCell ref="E1:F2"/>
  </mergeCells>
  <phoneticPr fontId="77" type="noConversion"/>
  <conditionalFormatting sqref="G17:G20">
    <cfRule type="cellIs" dxfId="123" priority="23" operator="notEqual">
      <formula>0</formula>
    </cfRule>
  </conditionalFormatting>
  <conditionalFormatting sqref="G22:G387">
    <cfRule type="cellIs" dxfId="122" priority="27" operator="notEqual">
      <formula>0</formula>
    </cfRule>
  </conditionalFormatting>
  <conditionalFormatting sqref="L13">
    <cfRule type="cellIs" dxfId="121" priority="36" operator="notEqual">
      <formula>0</formula>
    </cfRule>
  </conditionalFormatting>
  <conditionalFormatting sqref="M13">
    <cfRule type="cellIs" dxfId="120" priority="20" operator="notEqual">
      <formula>0</formula>
    </cfRule>
  </conditionalFormatting>
  <conditionalFormatting sqref="N13">
    <cfRule type="cellIs" dxfId="119" priority="11" operator="notEqual">
      <formula>0</formula>
    </cfRule>
  </conditionalFormatting>
  <conditionalFormatting sqref="O13">
    <cfRule type="cellIs" dxfId="118" priority="12" operator="notEqual">
      <formula>0</formula>
    </cfRule>
  </conditionalFormatting>
  <conditionalFormatting sqref="P13">
    <cfRule type="cellIs" dxfId="117" priority="19" operator="notEqual">
      <formula>0</formula>
    </cfRule>
  </conditionalFormatting>
  <conditionalFormatting sqref="Q13">
    <cfRule type="cellIs" dxfId="116" priority="10" operator="notEqual">
      <formula>0</formula>
    </cfRule>
  </conditionalFormatting>
  <conditionalFormatting sqref="R13">
    <cfRule type="cellIs" dxfId="115" priority="18" operator="notEqual">
      <formula>0</formula>
    </cfRule>
  </conditionalFormatting>
  <conditionalFormatting sqref="S13">
    <cfRule type="cellIs" dxfId="114" priority="16" operator="notEqual">
      <formula>0</formula>
    </cfRule>
  </conditionalFormatting>
  <conditionalFormatting sqref="T13">
    <cfRule type="cellIs" dxfId="113" priority="17" operator="notEqual">
      <formula>0</formula>
    </cfRule>
  </conditionalFormatting>
  <conditionalFormatting sqref="U13">
    <cfRule type="cellIs" dxfId="112" priority="15" operator="notEqual">
      <formula>0</formula>
    </cfRule>
  </conditionalFormatting>
  <conditionalFormatting sqref="V13">
    <cfRule type="cellIs" dxfId="111" priority="9" operator="notEqual">
      <formula>0</formula>
    </cfRule>
  </conditionalFormatting>
  <conditionalFormatting sqref="W13">
    <cfRule type="cellIs" dxfId="110" priority="14" operator="notEqual">
      <formula>0</formula>
    </cfRule>
  </conditionalFormatting>
  <conditionalFormatting sqref="X13">
    <cfRule type="cellIs" dxfId="109" priority="13" operator="notEqual">
      <formula>0</formula>
    </cfRule>
  </conditionalFormatting>
  <conditionalFormatting sqref="Y13">
    <cfRule type="cellIs" dxfId="108" priority="8" operator="notEqual">
      <formula>0</formula>
    </cfRule>
  </conditionalFormatting>
  <conditionalFormatting sqref="Z13">
    <cfRule type="cellIs" dxfId="107" priority="6" operator="notEqual">
      <formula>0</formula>
    </cfRule>
  </conditionalFormatting>
  <conditionalFormatting sqref="AA13">
    <cfRule type="cellIs" dxfId="106" priority="3" operator="notEqual">
      <formula>0</formula>
    </cfRule>
  </conditionalFormatting>
  <conditionalFormatting sqref="AB13">
    <cfRule type="cellIs" dxfId="105" priority="7" operator="notEqual">
      <formula>0</formula>
    </cfRule>
  </conditionalFormatting>
  <conditionalFormatting sqref="AC13">
    <cfRule type="cellIs" dxfId="104" priority="4" operator="notEqual">
      <formula>0</formula>
    </cfRule>
  </conditionalFormatting>
  <conditionalFormatting sqref="AD13">
    <cfRule type="cellIs" dxfId="103" priority="5" operator="notEqual">
      <formula>0</formula>
    </cfRule>
  </conditionalFormatting>
  <conditionalFormatting sqref="AE13">
    <cfRule type="cellIs" dxfId="102" priority="68" operator="notEqual">
      <formula>0</formula>
    </cfRule>
  </conditionalFormatting>
  <conditionalFormatting sqref="AF13">
    <cfRule type="cellIs" dxfId="101" priority="2" operator="notEqual">
      <formula>0</formula>
    </cfRule>
  </conditionalFormatting>
  <conditionalFormatting sqref="AG13:AH13">
    <cfRule type="cellIs" dxfId="100" priority="1" operator="notEqual">
      <formula>0</formula>
    </cfRule>
  </conditionalFormatting>
  <hyperlinks>
    <hyperlink ref="D107" r:id="rId1" location="/48-couleur-black" display="Legend Magic Holes XL (PU)" xr:uid="{00000000-0004-0000-0600-000000000000}"/>
    <hyperlink ref="D109" r:id="rId2" location="/48-couleur-black" display="Legend Ramp 01 (PU)" xr:uid="{00000000-0004-0000-0600-000001000000}"/>
    <hyperlink ref="D111" r:id="rId3" location="/48-couleur-black" display="Legend Ramp 03 (PU)" xr:uid="{00000000-0004-0000-0600-000002000000}"/>
    <hyperlink ref="D112" r:id="rId4" location="/48-couleur-black" display="Legend Ramp 04 (PU)" xr:uid="{00000000-0004-0000-0600-000003000000}"/>
    <hyperlink ref="D113" r:id="rId5" location="/48-couleur-black" display="Legend Ramp 05 (PU)" xr:uid="{00000000-0004-0000-0600-000004000000}"/>
    <hyperlink ref="D114" r:id="rId6" location="/45-couleur-blue" display="Legend Ramp 06 (PU)" xr:uid="{00000000-0004-0000-0600-000005000000}"/>
    <hyperlink ref="D115" r:id="rId7" location="/48-couleur-black" display="Legend Ramp 07 (PU)" xr:uid="{00000000-0004-0000-0600-000006000000}"/>
    <hyperlink ref="D116" r:id="rId8" location="/48-couleur-black" display="Legend Ramp 08 (PU)" xr:uid="{00000000-0004-0000-0600-000007000000}"/>
    <hyperlink ref="D117" r:id="rId9" location="/48-couleur-black" display="Legend Ramp 09 (PU)" xr:uid="{00000000-0004-0000-0600-000008000000}"/>
    <hyperlink ref="D118" r:id="rId10" location="/48-couleur-black" display="Legend Ramp 10 (PU)" xr:uid="{00000000-0004-0000-0600-000009000000}"/>
    <hyperlink ref="D120" r:id="rId11" location="/48-couleur-black" display="Legend Scales 01 (PU)" xr:uid="{00000000-0004-0000-0600-00000A000000}"/>
    <hyperlink ref="D121" r:id="rId12" location="/48-couleur-black" display="Legend Scales 02 (PU)" xr:uid="{00000000-0004-0000-0600-00000B000000}"/>
    <hyperlink ref="D122" r:id="rId13" location="/48-couleur-black" display="Legend Scales 03 (PU)" xr:uid="{00000000-0004-0000-0600-00000C000000}"/>
    <hyperlink ref="D123" r:id="rId14" location="/48-couleur-black" display="Legend Scales 04 (PU)" xr:uid="{00000000-0004-0000-0600-00000D000000}"/>
    <hyperlink ref="D124" r:id="rId15" location="/48-couleur-black" display="Legend Scales 05 (PU)" xr:uid="{00000000-0004-0000-0600-00000E000000}"/>
    <hyperlink ref="D125" r:id="rId16" location="/48-couleur-black" display="Legend Scales 06 (PU)" xr:uid="{00000000-0004-0000-0600-00000F000000}"/>
    <hyperlink ref="D126" r:id="rId17" location="/48-couleur-black" display="Legend Scales 07 (PU)" xr:uid="{00000000-0004-0000-0600-000010000000}"/>
    <hyperlink ref="D127" r:id="rId18" location="/48-couleur-black" display="Legend Scales 08 (PU)" xr:uid="{00000000-0004-0000-0600-000011000000}"/>
    <hyperlink ref="D128" r:id="rId19" location="/48-couleur-black" display="Legend Scales 09 (PU)" xr:uid="{00000000-0004-0000-0600-000012000000}"/>
    <hyperlink ref="D129" r:id="rId20" location="/48-couleur-black" display="Legend Scales 10 (PU)" xr:uid="{00000000-0004-0000-0600-000013000000}"/>
    <hyperlink ref="D134" r:id="rId21" location="/48-couleur-black" display="Legend Screw Ons 1 (PU)" xr:uid="{00000000-0004-0000-0600-000014000000}"/>
    <hyperlink ref="D135" r:id="rId22" location="/48-couleur-black" display="Legend Screw Ons 2 (PU)" xr:uid="{00000000-0004-0000-0600-000015000000}"/>
    <hyperlink ref="D136" r:id="rId23" location="/48-couleur-black" display="Legend Screw Ons 3 (PU)" xr:uid="{00000000-0004-0000-0600-000016000000}"/>
    <hyperlink ref="D138" r:id="rId24" location="/48-couleur-black" display="Legend Screw Ons 5 (PU)" xr:uid="{00000000-0004-0000-0600-000017000000}"/>
    <hyperlink ref="D142" r:id="rId25" location="/48-couleur-black" display="Legend Screw Ons Flakes (PU)" xr:uid="{00000000-0004-0000-0600-000018000000}"/>
    <hyperlink ref="D226" r:id="rId26" location="/48-couleur-black" display="Pure Volcano 1 (PU)" xr:uid="{00000000-0004-0000-0600-000019000000}"/>
    <hyperlink ref="D227" r:id="rId27" location="/48-couleur-black" display="Pure Volcano 2 (PU)" xr:uid="{00000000-0004-0000-0600-00001A000000}"/>
    <hyperlink ref="D228" r:id="rId28" location="/48-couleur-black" display="Pure Volcano 3 (PU)" xr:uid="{00000000-0004-0000-0600-00001B000000}"/>
    <hyperlink ref="D232" r:id="rId29" location="/48-couleur-black" display="Happy Balls L (PU)" xr:uid="{00000000-0004-0000-0600-00001C000000}"/>
    <hyperlink ref="D244" r:id="rId30" location="/48-couleur-black" display="Happy Balls XL (PU)" xr:uid="{00000000-0004-0000-0600-00001D000000}"/>
    <hyperlink ref="D233" r:id="rId31" location="/48-couleur-black" display="Happy Balls Mini Volume 01 (PU)" xr:uid="{00000000-0004-0000-0600-00001E000000}"/>
    <hyperlink ref="D234" r:id="rId32" location="/48-couleur-black" display="Happy Balls Mini Volume 02 (PU)" xr:uid="{00000000-0004-0000-0600-00001F000000}"/>
    <hyperlink ref="D235" r:id="rId33" location="/48-couleur-black" display="Happy Balls Mini Volume 03 (PU)" xr:uid="{00000000-0004-0000-0600-000020000000}"/>
    <hyperlink ref="D236" r:id="rId34" location="/48-couleur-black" display="Happy Balls Mini Volume 04 (PU)" xr:uid="{00000000-0004-0000-0600-000021000000}"/>
    <hyperlink ref="D237" r:id="rId35" location="/48-couleur-black" display="Happy Balls Mini Volume 05 (PU)" xr:uid="{00000000-0004-0000-0600-000022000000}"/>
    <hyperlink ref="D238" r:id="rId36" location="/48-couleur-black" display="Happy Balls Mini Volume 06 (PU)" xr:uid="{00000000-0004-0000-0600-000023000000}"/>
    <hyperlink ref="D239" r:id="rId37" location="/48-couleur-black" display="Happy Balls Mini Volume 07 (PU)" xr:uid="{00000000-0004-0000-0600-000024000000}"/>
    <hyperlink ref="D240" r:id="rId38" location="/48-couleur-black" display="Happy Balls Mini Volume 08 (PU)" xr:uid="{00000000-0004-0000-0600-000025000000}"/>
    <hyperlink ref="D241" r:id="rId39" location="/48-couleur-black" display="Happy Balls Mini Volume 09 (PU)" xr:uid="{00000000-0004-0000-0600-000026000000}"/>
    <hyperlink ref="D242" r:id="rId40" location="/48-couleur-black" display="Happy Balls Mini Volume 10 (PU)" xr:uid="{00000000-0004-0000-0600-000027000000}"/>
    <hyperlink ref="D243" r:id="rId41" location="/48-couleur-black" display="Happy Balls Mini Volume 11 (PU)" xr:uid="{00000000-0004-0000-0600-000028000000}"/>
    <hyperlink ref="D306" r:id="rId42" location="/48-couleur-black" display="Foot 1 (PU)" xr:uid="{00000000-0004-0000-0600-000029000000}"/>
    <hyperlink ref="D308" r:id="rId43" location="/48-couleur-black" display="Slopers 1 (PU)" xr:uid="{00000000-0004-0000-0600-00002A000000}"/>
    <hyperlink ref="D309" r:id="rId44" location="/48-couleur-black" display="XXL 1 (PU)" xr:uid="{00000000-0004-0000-0600-00002B000000}"/>
    <hyperlink ref="D312" r:id="rId45" location="/48-couleur-black" display="Crimps 1 (PU)" xr:uid="{00000000-0004-0000-0600-00002C000000}"/>
    <hyperlink ref="D313" r:id="rId46" location="/48-couleur-black" display="Crimps 2 (PU)" xr:uid="{00000000-0004-0000-0600-00002D000000}"/>
    <hyperlink ref="D314" r:id="rId47" location="/48-couleur-black" display="Foot 1 (PU)" xr:uid="{00000000-0004-0000-0600-00002E000000}"/>
    <hyperlink ref="D315" r:id="rId48" location="/48-couleur-black" display="Foot 2 (PU)" xr:uid="{00000000-0004-0000-0600-00002F000000}"/>
    <hyperlink ref="D317" r:id="rId49" location="/48-couleur-black" display="Mini Slopers 1 (PU)" xr:uid="{00000000-0004-0000-0600-000030000000}"/>
    <hyperlink ref="D318" r:id="rId50" location="/48-couleur-black" display="Mini Volume 1 (PU)" xr:uid="{00000000-0004-0000-0600-000031000000}"/>
    <hyperlink ref="D319" r:id="rId51" location="/48-couleur-black" display="Mini Volume 2 (PU)" xr:uid="{00000000-0004-0000-0600-000032000000}"/>
    <hyperlink ref="D320" r:id="rId52" location="/48-couleur-black" display="Screw Ons 1 (PU)" xr:uid="{00000000-0004-0000-0600-000033000000}"/>
    <hyperlink ref="D321" r:id="rId53" location="/48-couleur-black" display="Screw Ons 2 Pockets (PU)" xr:uid="{00000000-0004-0000-0600-000034000000}"/>
    <hyperlink ref="D322" r:id="rId54" location="/48-couleur-black" display="Screw Ons 3 (PU)" xr:uid="{00000000-0004-0000-0600-000035000000}"/>
    <hyperlink ref="D323" r:id="rId55" location="/43-couleur-yellow" display="Volume 1 (PU)" xr:uid="{00000000-0004-0000-0600-000036000000}"/>
    <hyperlink ref="D324" r:id="rId56" location="/48-couleur-black" display="Volume 2 (PU)" xr:uid="{00000000-0004-0000-0600-000037000000}"/>
    <hyperlink ref="D110" r:id="rId57" location="/48-couleur-black" display="Legend Ramp 02 (PU)" xr:uid="{00000000-0004-0000-0600-000038000000}"/>
    <hyperlink ref="D133" r:id="rId58" location="/45-couleur-blue" display="Legend Round Edges XL 1 (PU)" xr:uid="{00000000-0004-0000-0600-000039000000}"/>
    <hyperlink ref="D131" r:id="rId59" location="/48-couleur-black" display="Legend Scales Classic" xr:uid="{00000000-0004-0000-0600-00003A000000}"/>
    <hyperlink ref="D137" r:id="rId60" location="/48-couleur-black" display="Legend Screw Ons 4 (PU)" xr:uid="{00000000-0004-0000-0600-00003B000000}"/>
    <hyperlink ref="D139" r:id="rId61" location="/48-couleur-black" display="Legend Screw Ons 6 (PU)" xr:uid="{00000000-0004-0000-0600-00003C000000}"/>
    <hyperlink ref="D140" r:id="rId62" location="/48-couleur-black" display="Legend Screw Ons 8 (PU)" xr:uid="{00000000-0004-0000-0600-00003D000000}"/>
    <hyperlink ref="D229" r:id="rId63" location="/48-couleur-black" display="Pure XL Crimps (PU)" xr:uid="{00000000-0004-0000-0600-00003E000000}"/>
    <hyperlink ref="D307" r:id="rId64" location="/48-couleur-black" display="Jug / Edges 1 (PU)" xr:uid="{00000000-0004-0000-0600-00003F000000}"/>
    <hyperlink ref="D130" r:id="rId65" location="/45-couleur-blue" display="Legend Scales XL (PU)" xr:uid="{00000000-0004-0000-0600-000040000000}"/>
    <hyperlink ref="BB3" location="'PU holds'!B16" display="FOXES DT" xr:uid="{00000000-0004-0000-0600-000041000000}"/>
    <hyperlink ref="BB4" location="'PU Holds'!B85" display="LEGEND" xr:uid="{00000000-0004-0000-0600-000042000000}"/>
    <hyperlink ref="BB5" location="'PU Holds'!B139" display="RESET DT" xr:uid="{00000000-0004-0000-0600-000043000000}"/>
    <hyperlink ref="BB6" location="'PU Holds'!B156" display="THE BIRDS DT" xr:uid="{00000000-0004-0000-0600-000044000000}"/>
    <hyperlink ref="BB7" location="'PU Holds'!B185" display="PURE" xr:uid="{00000000-0004-0000-0600-000045000000}"/>
    <hyperlink ref="BB8" location="'PU Holds'!B226" display="HAPPY BALLS" xr:uid="{00000000-0004-0000-0600-000046000000}"/>
    <hyperlink ref="BB9" location="'PU Holds'!B242" display="HALF PIPES" xr:uid="{00000000-0004-0000-0600-000047000000}"/>
    <hyperlink ref="BC5" location="'PU Holds'!B263" display="ESSENCE" xr:uid="{00000000-0004-0000-0600-000048000000}"/>
    <hyperlink ref="BC6" location="'PU Holds'!B285" display="DESERT POINT" xr:uid="{00000000-0004-0000-0600-000049000000}"/>
    <hyperlink ref="BC7" location="'PU Holds'!B292" display="BLEAU" xr:uid="{00000000-0004-0000-0600-00004A000000}"/>
    <hyperlink ref="BC8" location="'PU Holds'!B300" display="RIVERBED" xr:uid="{00000000-0004-0000-0600-00004B000000}"/>
    <hyperlink ref="BC9" location="'PU Holds'!B306" display="IMPULSE" xr:uid="{00000000-0004-0000-0600-00004C000000}"/>
    <hyperlink ref="D167" r:id="rId66" location="/48-couleur-black" display="The Birds Screw-Ons 1" xr:uid="{00000000-0004-0000-0600-00004D000000}"/>
    <hyperlink ref="D168" r:id="rId67" location="/48-couleur-black" display="The Birds Screw-Ons 2" xr:uid="{00000000-0004-0000-0600-00004E000000}"/>
    <hyperlink ref="D165" r:id="rId68" location="/48-couleur-black" display="The Birds Positive Edges 1" xr:uid="{00000000-0004-0000-0600-00004F000000}"/>
    <hyperlink ref="D166" r:id="rId69" location="/48-couleur-black" display="The Birds Positive Edges 2" xr:uid="{00000000-0004-0000-0600-000050000000}"/>
    <hyperlink ref="D162" r:id="rId70" location="/48-color-black" display="The Birds (Dual) Large 1" xr:uid="{00000000-0004-0000-0600-000051000000}"/>
    <hyperlink ref="D163" r:id="rId71" location="/48-couleur-black" display="The Birds Large 2" xr:uid="{00000000-0004-0000-0600-000052000000}"/>
    <hyperlink ref="D169" r:id="rId72" location="/48-couleur-black" display="The Birds XL 1" xr:uid="{00000000-0004-0000-0600-000053000000}"/>
    <hyperlink ref="D170" r:id="rId73" location="/48-couleur-black" display="The Birds XL 2" xr:uid="{00000000-0004-0000-0600-000054000000}"/>
    <hyperlink ref="D164" r:id="rId74" display="The Birds M" xr:uid="{00000000-0004-0000-0600-000055000000}"/>
    <hyperlink ref="D171" r:id="rId75" location="/48-couleur-black" display="The Birds XXL 1" xr:uid="{00000000-0004-0000-0600-000056000000}"/>
    <hyperlink ref="D172" r:id="rId76" location="/48-couleur-black" display="The Birds XXL 2" xr:uid="{00000000-0004-0000-0600-000057000000}"/>
    <hyperlink ref="D173" r:id="rId77" location="/48-couleur-black" display="The Birds XXL 3" xr:uid="{00000000-0004-0000-0600-000058000000}"/>
    <hyperlink ref="D174" r:id="rId78" location="/48-couleur-black" display="The Birds XXL 4" xr:uid="{00000000-0004-0000-0600-000059000000}"/>
    <hyperlink ref="D175" r:id="rId79" location="/48-couleur-black" display="The Birds XXL 5" xr:uid="{00000000-0004-0000-0600-00005A000000}"/>
    <hyperlink ref="D176" r:id="rId80" location="/48-couleur-black" display="The Birds XXL 6" xr:uid="{00000000-0004-0000-0600-00005B000000}"/>
    <hyperlink ref="D177" r:id="rId81" location="/48-couleur-black" display="The Birds XXXL 1" xr:uid="{00000000-0004-0000-0600-00005C000000}"/>
    <hyperlink ref="D178" r:id="rId82" location="/48-couleur-black" display="The Birds XXXL 2" xr:uid="{00000000-0004-0000-0600-00005D000000}"/>
    <hyperlink ref="D179" r:id="rId83" location="/48-couleur-black" display="The Birds XXXL 3" xr:uid="{00000000-0004-0000-0600-00005E000000}"/>
    <hyperlink ref="D180" r:id="rId84" location="/48-couleur-black" display="The Birds XXXL 4" xr:uid="{00000000-0004-0000-0600-00005F000000}"/>
    <hyperlink ref="D181" r:id="rId85" location="/48-couleur-black" display="The Birds XXXL 5" xr:uid="{00000000-0004-0000-0600-000060000000}"/>
    <hyperlink ref="D182" r:id="rId86" location="/48-couleur-black" display="The Birds XXXL 6" xr:uid="{00000000-0004-0000-0600-000061000000}"/>
    <hyperlink ref="D183" r:id="rId87" location="/48-couleur-black" display="The Birds XXXL 7" xr:uid="{00000000-0004-0000-0600-000062000000}"/>
    <hyperlink ref="D184" r:id="rId88" location="/48-couleur-black" display="The Birds XXXL 8" xr:uid="{00000000-0004-0000-0600-000063000000}"/>
    <hyperlink ref="D185" r:id="rId89" location="/48-couleur-black" display="The Birds XXXL 9" xr:uid="{00000000-0004-0000-0600-000064000000}"/>
    <hyperlink ref="D186" r:id="rId90" location="/48-couleur-black" display="The Birds XXXL 10" xr:uid="{00000000-0004-0000-0600-000065000000}"/>
    <hyperlink ref="D187" r:id="rId91" location="/48-couleur-black" display="The Birds XXXL 11" xr:uid="{00000000-0004-0000-0600-000066000000}"/>
    <hyperlink ref="D188" r:id="rId92" location="/48-couleur-black" display="The Birds XXXL 12" xr:uid="{00000000-0004-0000-0600-000067000000}"/>
    <hyperlink ref="D105" r:id="rId93" display="Legend Magic Holes L (PU)" xr:uid="{00000000-0004-0000-0600-000068000000}"/>
    <hyperlink ref="D97" r:id="rId94" location="/48-couleur-black" display="Legend Magic Holes 1" xr:uid="{00000000-0004-0000-0600-000069000000}"/>
    <hyperlink ref="D106" r:id="rId95" location="/45-couleur-blue" display="Legend Magic Holes Screw Ons (PU)" xr:uid="{00000000-0004-0000-0600-00006A000000}"/>
    <hyperlink ref="D104" r:id="rId96" location="/48-couleur-black" display="Legend Magic Holes 8" xr:uid="{00000000-0004-0000-0600-00006B000000}"/>
    <hyperlink ref="D103" r:id="rId97" location="/48-couleur-black" display="Legend Magic Holes 7" xr:uid="{00000000-0004-0000-0600-00006C000000}"/>
    <hyperlink ref="D102" r:id="rId98" location="/48-couleur-black" display="Legend Magic Holes 6" xr:uid="{00000000-0004-0000-0600-00006D000000}"/>
    <hyperlink ref="D101" r:id="rId99" location="/48-couleur-black" display="Legend Magic Holes 5" xr:uid="{00000000-0004-0000-0600-00006E000000}"/>
    <hyperlink ref="D100" r:id="rId100" location="/48-couleur-black" display="Legend Magic Holes 4" xr:uid="{00000000-0004-0000-0600-00006F000000}"/>
    <hyperlink ref="D99" r:id="rId101" location="/48-couleur-black" display="Legend Magic Holes 3" xr:uid="{00000000-0004-0000-0600-000070000000}"/>
    <hyperlink ref="D98" r:id="rId102" location="/48-couleur-black" display="Legend Magic Holes 2" xr:uid="{00000000-0004-0000-0600-000071000000}"/>
    <hyperlink ref="D96" r:id="rId103" location="/48-couleur-black" display="Legend Macros 2 (PU)" xr:uid="{00000000-0004-0000-0600-000072000000}"/>
    <hyperlink ref="D95" r:id="rId104" location="/48-couleur-black" display="Legend Macros 1 (PU)" xr:uid="{00000000-0004-0000-0600-000073000000}"/>
    <hyperlink ref="D94" r:id="rId105" location="/45-couleur-blue" display="Legend Long Pinches (PU)" xr:uid="{00000000-0004-0000-0600-000074000000}"/>
    <hyperlink ref="D93" r:id="rId106" location="/45-couleur-blue" display="Legend Edges 1 (PU)" xr:uid="{00000000-0004-0000-0600-000075000000}"/>
    <hyperlink ref="D92" r:id="rId107" location="/45-couleur-blue" display="Legend Crimps 2 (PU)" xr:uid="{00000000-0004-0000-0600-000076000000}"/>
    <hyperlink ref="D91" r:id="rId108" display="Legend Crimps 1 (PU)" xr:uid="{00000000-0004-0000-0600-000077000000}"/>
    <hyperlink ref="D22" r:id="rId109" location="/48-couleur-black" xr:uid="{00000000-0004-0000-0600-000078000000}"/>
    <hyperlink ref="D23" r:id="rId110" location="/48-couleur-black" xr:uid="{00000000-0004-0000-0600-000079000000}"/>
    <hyperlink ref="D24" r:id="rId111" location="/48-couleur-black" xr:uid="{00000000-0004-0000-0600-00007A000000}"/>
    <hyperlink ref="D27" r:id="rId112" location="/48-couleur-black" xr:uid="{00000000-0004-0000-0600-00007B000000}"/>
    <hyperlink ref="D25" r:id="rId113" location="/48-couleur-black" xr:uid="{00000000-0004-0000-0600-00007C000000}"/>
    <hyperlink ref="D26" r:id="rId114" location="/48-couleur-black" xr:uid="{00000000-0004-0000-0600-00007D000000}"/>
    <hyperlink ref="D28" r:id="rId115" location="/48-couleur-black" xr:uid="{00000000-0004-0000-0600-00007E000000}"/>
    <hyperlink ref="D47" r:id="rId116" location="/48-couleur-black" xr:uid="{00000000-0004-0000-0600-00007F000000}"/>
    <hyperlink ref="D48" r:id="rId117" location="/48-couleur-black" xr:uid="{00000000-0004-0000-0600-000080000000}"/>
    <hyperlink ref="D49" r:id="rId118" location="/48-couleur-black" xr:uid="{00000000-0004-0000-0600-000081000000}"/>
    <hyperlink ref="D50" r:id="rId119" location="/48-couleur-black" xr:uid="{00000000-0004-0000-0600-000082000000}"/>
    <hyperlink ref="D51" r:id="rId120" location="/48-couleur-black" xr:uid="{00000000-0004-0000-0600-000083000000}"/>
    <hyperlink ref="D52" r:id="rId121" location="/48-couleur-black" xr:uid="{00000000-0004-0000-0600-000084000000}"/>
    <hyperlink ref="D53" r:id="rId122" location="/48-couleur-black" xr:uid="{00000000-0004-0000-0600-000085000000}"/>
    <hyperlink ref="D54" r:id="rId123" location="/48-couleur-black" xr:uid="{00000000-0004-0000-0600-000086000000}"/>
    <hyperlink ref="D55" r:id="rId124" location="/48-couleur-black" xr:uid="{00000000-0004-0000-0600-000087000000}"/>
    <hyperlink ref="D56" r:id="rId125" location="/48-couleur-black" xr:uid="{00000000-0004-0000-0600-000088000000}"/>
    <hyperlink ref="D59" r:id="rId126" location="/48-couleur-black" display="Round Edges L3" xr:uid="{00000000-0004-0000-0600-000089000000}"/>
    <hyperlink ref="D60" r:id="rId127" location="/48-couleur-black" display="Round Edges L4" xr:uid="{00000000-0004-0000-0600-00008A000000}"/>
    <hyperlink ref="D61" r:id="rId128" location="/48-couleur-black" xr:uid="{00000000-0004-0000-0600-00008B000000}"/>
    <hyperlink ref="D62" r:id="rId129" location="/48-couleur-black" xr:uid="{00000000-0004-0000-0600-00008C000000}"/>
    <hyperlink ref="D63" r:id="rId130" location="/48-couleur-black" xr:uid="{00000000-0004-0000-0600-00008D000000}"/>
    <hyperlink ref="D64" r:id="rId131" location="/48-couleur-black" xr:uid="{00000000-0004-0000-0600-00008E000000}"/>
    <hyperlink ref="D65" r:id="rId132" location="/48-couleur-black" xr:uid="{00000000-0004-0000-0600-00008F000000}"/>
    <hyperlink ref="D66" r:id="rId133" location="/48-couleur-black" xr:uid="{00000000-0004-0000-0600-000090000000}"/>
    <hyperlink ref="D67" r:id="rId134" location="/48-couleur-black" xr:uid="{00000000-0004-0000-0600-000091000000}"/>
    <hyperlink ref="D68" r:id="rId135" location="/48-couleur-black" xr:uid="{00000000-0004-0000-0600-000092000000}"/>
    <hyperlink ref="D69" r:id="rId136" location="/48-couleur-black" xr:uid="{00000000-0004-0000-0600-000093000000}"/>
    <hyperlink ref="D70" r:id="rId137" location="/48-couleur-black" xr:uid="{00000000-0004-0000-0600-000094000000}"/>
    <hyperlink ref="D71" r:id="rId138" location="/45-couleur-blue" xr:uid="{00000000-0004-0000-0600-000095000000}"/>
    <hyperlink ref="D72" r:id="rId139" location="/48-couleur-black" xr:uid="{00000000-0004-0000-0600-000096000000}"/>
    <hyperlink ref="D73" r:id="rId140" location="/48-couleur-black" xr:uid="{00000000-0004-0000-0600-000097000000}"/>
    <hyperlink ref="D74" r:id="rId141" location="/48-couleur-black" xr:uid="{00000000-0004-0000-0600-000098000000}"/>
    <hyperlink ref="D75" r:id="rId142" location="/48-couleur-black" xr:uid="{00000000-0004-0000-0600-000099000000}"/>
    <hyperlink ref="D76" r:id="rId143" location="/48-couleur-black" xr:uid="{00000000-0004-0000-0600-00009A000000}"/>
    <hyperlink ref="D77" r:id="rId144" location="/48-couleur-black" xr:uid="{00000000-0004-0000-0600-00009B000000}"/>
    <hyperlink ref="D78" r:id="rId145" location="/48-couleur-black" xr:uid="{00000000-0004-0000-0600-00009C000000}"/>
    <hyperlink ref="D79" r:id="rId146" location="/48-couleur-black" xr:uid="{00000000-0004-0000-0600-00009D000000}"/>
    <hyperlink ref="D80" r:id="rId147" location="/48-couleur-black" xr:uid="{00000000-0004-0000-0600-00009E000000}"/>
    <hyperlink ref="D81" r:id="rId148" xr:uid="{00000000-0004-0000-0600-00009F000000}"/>
    <hyperlink ref="D82" r:id="rId149" location="/48-couleur-black" xr:uid="{00000000-0004-0000-0600-0000A0000000}"/>
    <hyperlink ref="D83" r:id="rId150" location="/48-couleur-black" xr:uid="{00000000-0004-0000-0600-0000A1000000}"/>
    <hyperlink ref="D84" r:id="rId151" location="/48-couleur-black" xr:uid="{00000000-0004-0000-0600-0000A2000000}"/>
    <hyperlink ref="D85" r:id="rId152" location="/48-couleur-black" xr:uid="{00000000-0004-0000-0600-0000A3000000}"/>
    <hyperlink ref="D86" r:id="rId153" location="/48-couleur-black" xr:uid="{00000000-0004-0000-0600-0000A4000000}"/>
    <hyperlink ref="D87" r:id="rId154" location="/48-couleur-black" xr:uid="{00000000-0004-0000-0600-0000A5000000}"/>
    <hyperlink ref="D88" r:id="rId155" location="/48-couleur-black" xr:uid="{00000000-0004-0000-0600-0000A6000000}"/>
    <hyperlink ref="D58" r:id="rId156" location="/48-couleur-black" display="Round Edges L2" xr:uid="{00000000-0004-0000-0600-0000A7000000}"/>
    <hyperlink ref="D57" r:id="rId157" location="/48-couleur-black" display="Round Edges L1" xr:uid="{00000000-0004-0000-0600-0000A8000000}"/>
    <hyperlink ref="D145" r:id="rId158" location="/48-couleur-black" xr:uid="{00000000-0004-0000-0600-0000A9000000}"/>
    <hyperlink ref="D146" r:id="rId159" location="/48-couleur-black" xr:uid="{00000000-0004-0000-0600-0000AA000000}"/>
    <hyperlink ref="D147" r:id="rId160" xr:uid="{00000000-0004-0000-0600-0000AB000000}"/>
    <hyperlink ref="D148" r:id="rId161" xr:uid="{00000000-0004-0000-0600-0000AC000000}"/>
    <hyperlink ref="D149" r:id="rId162" location="/48-couleur-black" xr:uid="{00000000-0004-0000-0600-0000AD000000}"/>
    <hyperlink ref="D150" r:id="rId163" location="/48-couleur-black" xr:uid="{00000000-0004-0000-0600-0000AE000000}"/>
    <hyperlink ref="D151" r:id="rId164" xr:uid="{00000000-0004-0000-0600-0000AF000000}"/>
    <hyperlink ref="D152" r:id="rId165" location="/48-couleur-black" xr:uid="{00000000-0004-0000-0600-0000B0000000}"/>
    <hyperlink ref="D153" r:id="rId166" location="/48-couleur-black" xr:uid="{00000000-0004-0000-0600-0000B1000000}"/>
    <hyperlink ref="D155" r:id="rId167" location="/48-couleur-black" xr:uid="{00000000-0004-0000-0600-0000B2000000}"/>
    <hyperlink ref="D156" r:id="rId168" location="/48-couleur-black" xr:uid="{00000000-0004-0000-0600-0000B3000000}"/>
    <hyperlink ref="D157" r:id="rId169" location="/48-couleur-black" xr:uid="{00000000-0004-0000-0600-0000B4000000}"/>
    <hyperlink ref="D158" r:id="rId170" location="/48-couleur-black" xr:uid="{00000000-0004-0000-0600-0000B5000000}"/>
    <hyperlink ref="D159" r:id="rId171" location="/48-couleur-black" xr:uid="{00000000-0004-0000-0600-0000B6000000}"/>
    <hyperlink ref="D29" r:id="rId172" location="/48-couleur-black" xr:uid="{00000000-0004-0000-0600-0000B7000000}"/>
    <hyperlink ref="D30" r:id="rId173" location="/48-couleur-black" xr:uid="{00000000-0004-0000-0600-0000B8000000}"/>
    <hyperlink ref="D31" r:id="rId174" location="/48-couleur-black" xr:uid="{00000000-0004-0000-0600-0000B9000000}"/>
    <hyperlink ref="D32" r:id="rId175" location="/48-couleur-black" xr:uid="{00000000-0004-0000-0600-0000BA000000}"/>
    <hyperlink ref="D33" r:id="rId176" location="/48-couleur-black" xr:uid="{00000000-0004-0000-0600-0000BB000000}"/>
    <hyperlink ref="D41" r:id="rId177" location="/48-couleur-black" xr:uid="{00000000-0004-0000-0600-0000BC000000}"/>
    <hyperlink ref="D42" r:id="rId178" location="/48-couleur-black" xr:uid="{00000000-0004-0000-0600-0000BD000000}"/>
    <hyperlink ref="D43" r:id="rId179" location="/48-couleur-black" xr:uid="{00000000-0004-0000-0600-0000BE000000}"/>
    <hyperlink ref="D44" r:id="rId180" location="/48-couleur-black" xr:uid="{00000000-0004-0000-0600-0000BF000000}"/>
    <hyperlink ref="D45" r:id="rId181" location="/48-couleur-black" xr:uid="{00000000-0004-0000-0600-0000C0000000}"/>
    <hyperlink ref="D46" r:id="rId182" location="/48-couleur-black" xr:uid="{00000000-0004-0000-0600-0000C1000000}"/>
    <hyperlink ref="D36" r:id="rId183" location="/48-couleur-black" xr:uid="{00000000-0004-0000-0600-0000C2000000}"/>
    <hyperlink ref="D209" r:id="rId184" location="/48-couleur-black" display="Pure Mini Volume - Full Range (PU)" xr:uid="{00000000-0004-0000-0600-0000C3000000}"/>
    <hyperlink ref="D202" r:id="rId185" location="/48-couleur-black" display="Pure Lip Mini Volume - Full Range (PU)" xr:uid="{00000000-0004-0000-0600-0000C4000000}"/>
    <hyperlink ref="D119" r:id="rId186" location="/48-couleur-black" display="Legend Ramp - Full Range (PU) " xr:uid="{00000000-0004-0000-0600-0000C5000000}"/>
    <hyperlink ref="D225" r:id="rId187" location="/48-couleur-black" display="Pure Tripod Mini Volume - Full Range (PU)" xr:uid="{00000000-0004-0000-0600-0000C6000000}"/>
    <hyperlink ref="D108" r:id="rId188" location="/48-couleur-black" xr:uid="{00000000-0004-0000-0600-0000C7000000}"/>
    <hyperlink ref="D132" r:id="rId189" location="/48-couleur-black" xr:uid="{00000000-0004-0000-0600-0000C8000000}"/>
    <hyperlink ref="D245" r:id="rId190" location="/48-couleur-black" xr:uid="{00000000-0004-0000-0600-0000C9000000}"/>
    <hyperlink ref="D34" r:id="rId191" location="/48-couleur-black" xr:uid="{00000000-0004-0000-0600-0000CA000000}"/>
    <hyperlink ref="D35" r:id="rId192" location="/48-couleur-black" xr:uid="{00000000-0004-0000-0600-0000CB000000}"/>
    <hyperlink ref="D37" r:id="rId193" location="/48-couleur-black" xr:uid="{00000000-0004-0000-0600-0000CC000000}"/>
    <hyperlink ref="D39" r:id="rId194" location="/48-couleur-black" xr:uid="{00000000-0004-0000-0600-0000CD000000}"/>
    <hyperlink ref="D40" r:id="rId195" location="/48-couleur-black" xr:uid="{00000000-0004-0000-0600-0000CE000000}"/>
    <hyperlink ref="D38" r:id="rId196" location="/48-couleur-black" xr:uid="{00000000-0004-0000-0600-0000CF000000}"/>
    <hyperlink ref="BC4" location="'PU Holds'!B256" display="PLATES" xr:uid="{00000000-0004-0000-0600-0000D0000000}"/>
    <hyperlink ref="BC3" location="'PU Holds'!B250" display="LITTLE BOXES" xr:uid="{00000000-0004-0000-0600-0000D1000000}"/>
    <hyperlink ref="D154" r:id="rId197" location="/48-couleur-black" xr:uid="{00000000-0004-0000-0600-0000D2000000}"/>
    <hyperlink ref="D214" r:id="rId198" location="/48-couleur-black" display="Pure Screw Ons 1 (PU)" xr:uid="{00000000-0004-0000-0600-0000D3000000}"/>
    <hyperlink ref="D215" r:id="rId199" location="/48-couleur-black" display="Pure Screw Ons 2 (PU)" xr:uid="{00000000-0004-0000-0600-0000D4000000}"/>
    <hyperlink ref="D216" r:id="rId200" location="/45-couleur-blue" display="Pure Screw Ons 3 (PU)" xr:uid="{00000000-0004-0000-0600-0000D5000000}"/>
    <hyperlink ref="D217" r:id="rId201" location="/48-couleur-black" display="Pure Screw Ons Feet (PU)" xr:uid="{00000000-0004-0000-0600-0000D6000000}"/>
    <hyperlink ref="D219" r:id="rId202" location="/48-couleur-black" display="Pure Triangles 1 (PU)" xr:uid="{00000000-0004-0000-0600-0000D7000000}"/>
    <hyperlink ref="D220" r:id="rId203" location="/48-couleur-black" display="Pure Tripod Mini Volume 1 (PU)" xr:uid="{00000000-0004-0000-0600-0000D8000000}"/>
    <hyperlink ref="D221" r:id="rId204" location="/48-couleur-black" display="Pure Tripod Mini Volume 2 (PU)" xr:uid="{00000000-0004-0000-0600-0000D9000000}"/>
    <hyperlink ref="D222" r:id="rId205" location="/48-couleur-black" display="Pure Tripod Mini Volume 3 (PU)" xr:uid="{00000000-0004-0000-0600-0000DA000000}"/>
    <hyperlink ref="D223" r:id="rId206" location="/48-couleur-black" display="Pure Tripod Mini Volume 4 (PU)" xr:uid="{00000000-0004-0000-0600-0000DB000000}"/>
    <hyperlink ref="D224" r:id="rId207" location="/48-couleur-black" display="Pure Tripod Mini Volume 5 (PU)" xr:uid="{00000000-0004-0000-0600-0000DC000000}"/>
    <hyperlink ref="D210" r:id="rId208" location="/48-couleur-black" display="Pure Pinches Mini Volume 1 (PU)" xr:uid="{00000000-0004-0000-0600-0000DD000000}"/>
    <hyperlink ref="D211" r:id="rId209" location="/48-couleur-black" display="Pure Pinches Mini Volume 2 (PU)" xr:uid="{00000000-0004-0000-0600-0000DE000000}"/>
    <hyperlink ref="D212" r:id="rId210" location="/48-couleur-black" display="Pure Pinches XXL (PU)" xr:uid="{00000000-0004-0000-0600-0000DF000000}"/>
    <hyperlink ref="D213" r:id="rId211" location="/48-couleur-black" display="Pure Positive Pinches (PU)" xr:uid="{00000000-0004-0000-0600-0000E0000000}"/>
    <hyperlink ref="D218" r:id="rId212" location="/48-couleur-black" display="Pure Triangle Mini Volume 1 (PU)" xr:uid="{00000000-0004-0000-0600-0000E1000000}"/>
    <hyperlink ref="D203" r:id="rId213" location="/48-couleur-black" display="Pure Mini Volume 1 (PU)" xr:uid="{00000000-0004-0000-0600-0000E2000000}"/>
    <hyperlink ref="D204" r:id="rId214" location="/48-couleur-black" display="Pure Mini Volume 2 (PU)" xr:uid="{00000000-0004-0000-0600-0000E3000000}"/>
    <hyperlink ref="D205" r:id="rId215" location="/48-couleur-black" display="Pure Mini Volume 3 (PU)" xr:uid="{00000000-0004-0000-0600-0000E4000000}"/>
    <hyperlink ref="D206" r:id="rId216" location="/48-couleur-black" display="Pure Mini Volume 4 (PU)" xr:uid="{00000000-0004-0000-0600-0000E5000000}"/>
    <hyperlink ref="D207" r:id="rId217" location="/48-couleur-black" display="Pure Mini Volume 5 (PU)" xr:uid="{00000000-0004-0000-0600-0000E6000000}"/>
    <hyperlink ref="D208" r:id="rId218" location="/48-couleur-black" display="Pure Mini Volume 6 (PU)" xr:uid="{00000000-0004-0000-0600-0000E7000000}"/>
    <hyperlink ref="D191" r:id="rId219" location="/48-couleur-black" display="Pure Angles 1 (PU)" xr:uid="{00000000-0004-0000-0600-0000E8000000}"/>
    <hyperlink ref="D192" r:id="rId220" location="/48-couleur-black" display="Pure Angles 2 (PU)" xr:uid="{00000000-0004-0000-0600-0000E9000000}"/>
    <hyperlink ref="D193" r:id="rId221" location="/48-couleur-black" display="Pure Eggs (PU)" xr:uid="{00000000-0004-0000-0600-0000EA000000}"/>
    <hyperlink ref="D195" r:id="rId222" location="/48-couleur-black" display="Pure Flat Edges L (PU)" xr:uid="{00000000-0004-0000-0600-0000EB000000}"/>
    <hyperlink ref="D196" r:id="rId223" location="/48-couleur-black" display="Pure Flat Edges XXL (PU)" xr:uid="{00000000-0004-0000-0600-0000EC000000}"/>
    <hyperlink ref="D197" r:id="rId224" location="/48-couleur-black" display="Pure Lip Mini Volume 1 (PU)" xr:uid="{00000000-0004-0000-0600-0000ED000000}"/>
    <hyperlink ref="D198" r:id="rId225" location="/48-couleur-black" display="Pure Lip Mini Volume 2 (PU)" xr:uid="{00000000-0004-0000-0600-0000EE000000}"/>
    <hyperlink ref="D199" r:id="rId226" location="/48-couleur-black" display="Pure Lip Mini Volume 3 (PU)" xr:uid="{00000000-0004-0000-0600-0000EF000000}"/>
    <hyperlink ref="D200" r:id="rId227" location="/48-couleur-black" display="Pure Lip Mini Volume 4 (PU)" xr:uid="{00000000-0004-0000-0600-0000F0000000}"/>
    <hyperlink ref="D201" r:id="rId228" location="/48-couleur-black" display="Pure Lip Mini Volume 5 (PU)" xr:uid="{00000000-0004-0000-0600-0000F1000000}"/>
    <hyperlink ref="D194" r:id="rId229" location="/48-couleur-black" display="Pure Eggs Mini Volume 5 (PU)" xr:uid="{00000000-0004-0000-0600-0000F2000000}"/>
    <hyperlink ref="D298" r:id="rId230" location="/48-couleur-black" display="Foot 1 (PU)" xr:uid="{00000000-0004-0000-0600-0000F3000000}"/>
    <hyperlink ref="D299" r:id="rId231" location="/48-couleur-black" display="Hybrid (PU)" xr:uid="{00000000-0004-0000-0600-0000F4000000}"/>
    <hyperlink ref="D300" r:id="rId232" location="/48-couleur-black" display="Pebbles (PU)" xr:uid="{00000000-0004-0000-0600-0000F5000000}"/>
    <hyperlink ref="D301" r:id="rId233" location="/48-couleur-black" display="XXL 1 (PU)" xr:uid="{00000000-0004-0000-0600-0000F6000000}"/>
    <hyperlink ref="D302" r:id="rId234" location="/48-couleur-black" display="XXL 2 (PU)" xr:uid="{00000000-0004-0000-0600-0000F7000000}"/>
    <hyperlink ref="D303" r:id="rId235" location="/48-couleur-black" display="XXL 3 (PU)" xr:uid="{00000000-0004-0000-0600-0000F8000000}"/>
    <hyperlink ref="D291" r:id="rId236" location="/48-couleur-black" display="Flowers (PU)" xr:uid="{00000000-0004-0000-0600-0000F9000000}"/>
    <hyperlink ref="D292" r:id="rId237" location="/48-couleur-black" display="Foot 1 (PU)" xr:uid="{00000000-0004-0000-0600-0000FA000000}"/>
    <hyperlink ref="D293" r:id="rId238" location="/48-couleur-black" display="Foot 2 (PU)" xr:uid="{00000000-0004-0000-0600-0000FB000000}"/>
    <hyperlink ref="D294" r:id="rId239" location="/48-couleur-black" display="Screw Ons 1 (PU)" xr:uid="{00000000-0004-0000-0600-0000FC000000}"/>
    <hyperlink ref="D295" r:id="rId240" location="/48-couleur-black" display="Screw Ons 2 (PU)" xr:uid="{00000000-0004-0000-0600-0000FD000000}"/>
    <hyperlink ref="D288" r:id="rId241" display="Small 2 " xr:uid="{00000000-0004-0000-0600-0000FE000000}"/>
    <hyperlink ref="D285" r:id="rId242" location="/48-couleur-black" display="Screw-ons 3 (PU)" xr:uid="{00000000-0004-0000-0600-0000FF000000}"/>
    <hyperlink ref="D284" r:id="rId243" location="/48-couleur-black" display="Screw-ons 2 (PU)" xr:uid="{00000000-0004-0000-0600-000000010000}"/>
    <hyperlink ref="D283" r:id="rId244" location="/48-couleur-black" display="Screw-ons 1 (PU)" xr:uid="{00000000-0004-0000-0600-000001010000}"/>
    <hyperlink ref="D278" r:id="rId245" display="Good XL 2 " xr:uid="{00000000-0004-0000-0600-000002010000}"/>
    <hyperlink ref="D277" r:id="rId246" display="Good XL 1 " xr:uid="{00000000-0004-0000-0600-000003010000}"/>
    <hyperlink ref="D287" r:id="rId247" display="Small 1 " xr:uid="{00000000-0004-0000-0600-000004010000}"/>
    <hyperlink ref="D279" r:id="rId248" display="Pinches 1 " xr:uid="{00000000-0004-0000-0600-000005010000}"/>
    <hyperlink ref="D281" r:id="rId249" display="Pinches 3 " xr:uid="{00000000-0004-0000-0600-000006010000}"/>
    <hyperlink ref="D280" r:id="rId250" display="Pinches 2 " xr:uid="{00000000-0004-0000-0600-000007010000}"/>
    <hyperlink ref="D282" r:id="rId251" display="Pockets " xr:uid="{00000000-0004-0000-0600-000008010000}"/>
    <hyperlink ref="D276" r:id="rId252" display="Good M3 " xr:uid="{00000000-0004-0000-0600-000009010000}"/>
    <hyperlink ref="D275" r:id="rId253" display="Good M2 " xr:uid="{00000000-0004-0000-0600-00000A010000}"/>
    <hyperlink ref="D274" r:id="rId254" display="Good M1 " xr:uid="{00000000-0004-0000-0600-00000B010000}"/>
    <hyperlink ref="D273" r:id="rId255" display="Good L 3 " xr:uid="{00000000-0004-0000-0600-00000C010000}"/>
    <hyperlink ref="D272" r:id="rId256" display="Good L 2 " xr:uid="{00000000-0004-0000-0600-00000D010000}"/>
    <hyperlink ref="D271" r:id="rId257" display="Good L 1 " xr:uid="{00000000-0004-0000-0600-00000E010000}"/>
    <hyperlink ref="D270" r:id="rId258" display="Foot 2 " xr:uid="{00000000-0004-0000-0600-00000F010000}"/>
    <hyperlink ref="D269" r:id="rId259" display="Foot 1 " xr:uid="{00000000-0004-0000-0600-000010010000}"/>
    <hyperlink ref="D262" r:id="rId260" location="/48-couleur-black" display="Plates Mini Slopers (PU)" xr:uid="{00000000-0004-0000-0600-000011010000}"/>
    <hyperlink ref="D263" r:id="rId261" location="/48-couleur-black" display="Plates Slopers (PU)" xr:uid="{00000000-0004-0000-0600-000012010000}"/>
    <hyperlink ref="D264" r:id="rId262" location="/48-couleur-black" display="Plates Volume 1 (PU)" xr:uid="{00000000-0004-0000-0600-000013010000}"/>
    <hyperlink ref="D265" r:id="rId263" location="/48-couleur-black" display="Plates Volume 2 (PU)" xr:uid="{00000000-0004-0000-0600-000014010000}"/>
    <hyperlink ref="D266" r:id="rId264" location="/48-couleur-black" display="Plates Volume 3 (PU)" xr:uid="{00000000-0004-0000-0600-000015010000}"/>
    <hyperlink ref="D256" r:id="rId265" location="/45-couleur-blue" display="Little Boxes 1-5 Big (PU)" xr:uid="{00000000-0004-0000-0600-000016010000}"/>
    <hyperlink ref="D257" r:id="rId266" location="/45-couleur-blue" display="Little Boxes 1-5 Small (PU)" xr:uid="{00000000-0004-0000-0600-000017010000}"/>
    <hyperlink ref="D258" r:id="rId267" location="/45-couleur-blue" display="Little Boxes 6-10 Big (PU)" xr:uid="{00000000-0004-0000-0600-000018010000}"/>
    <hyperlink ref="D259" r:id="rId268" location="/45-couleur-blue" display="Little Boxes 6-10 Small (PU)" xr:uid="{00000000-0004-0000-0600-000019010000}"/>
    <hyperlink ref="D248" r:id="rId269" location="/45-couleur-blue" display="Half Pipes Incut 1 (PU)" xr:uid="{00000000-0004-0000-0600-00001A010000}"/>
    <hyperlink ref="D249" r:id="rId270" location="/48-couleur-black" display="Half Pipes L (PU)" xr:uid="{00000000-0004-0000-0600-00001B010000}"/>
    <hyperlink ref="D250" r:id="rId271" location="/45-couleur-blue" display="Half Pipes Macro 1 (PU)" xr:uid="{00000000-0004-0000-0600-00001C010000}"/>
    <hyperlink ref="D251" r:id="rId272" location="/45-couleur-blue" display="Half Pipes Macro 2 (PU)" xr:uid="{00000000-0004-0000-0600-00001D010000}"/>
    <hyperlink ref="D252" r:id="rId273" location="/45-couleur-blue" display="Half Pipes Screw Ons (PU)" xr:uid="{00000000-0004-0000-0600-00001E010000}"/>
    <hyperlink ref="D253" r:id="rId274" location="/48-couleur-black" display="Half Pipes XL (PU)" xr:uid="{00000000-0004-0000-0600-00001F010000}"/>
  </hyperlinks>
  <pageMargins left="0.7" right="0.7" top="0.75" bottom="0.75" header="0.511811023622047" footer="0.511811023622047"/>
  <pageSetup paperSize="9" scale="10" orientation="landscape" horizontalDpi="300" verticalDpi="300" r:id="rId275"/>
  <ignoredErrors>
    <ignoredError sqref="CI119:CJ119 CZ202 BR202 CZ225 BR119 CW119 CW202 CW225" formulaRange="1"/>
  </ignoredErrors>
  <drawing r:id="rId276"/>
  <tableParts count="1">
    <tablePart r:id="rId277"/>
  </tableParts>
  <extLst>
    <ext xmlns:x15="http://schemas.microsoft.com/office/spreadsheetml/2010/11/main" uri="{3A4CF648-6AED-40f4-86FF-DC5316D8AED3}">
      <x14:slicerList xmlns:x14="http://schemas.microsoft.com/office/spreadsheetml/2009/9/main">
        <x14:slicer r:id="rId278"/>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3"/>
  <dimension ref="A1:CY396"/>
  <sheetViews>
    <sheetView showGridLines="0" zoomScale="70" zoomScaleNormal="70" workbookViewId="0">
      <pane xSplit="4" ySplit="15" topLeftCell="E16" activePane="bottomRight" state="frozen"/>
      <selection pane="topRight" activeCell="C1" sqref="C1"/>
      <selection pane="bottomLeft" activeCell="A16" sqref="A16"/>
      <selection pane="bottomRight" activeCell="R123" sqref="R123:R125"/>
    </sheetView>
  </sheetViews>
  <sheetFormatPr defaultColWidth="14.44140625" defaultRowHeight="14.4"/>
  <cols>
    <col min="1" max="1" width="25.88671875" style="67" hidden="1" customWidth="1"/>
    <col min="2" max="2" width="25.88671875" style="67" bestFit="1" customWidth="1"/>
    <col min="3" max="3" width="25.88671875" style="67" hidden="1" customWidth="1"/>
    <col min="4" max="4" width="45.88671875" style="67" customWidth="1"/>
    <col min="5" max="5" width="22.33203125" style="90" customWidth="1"/>
    <col min="6" max="6" width="13.33203125" style="67" customWidth="1"/>
    <col min="7" max="7" width="11.5546875" style="67" customWidth="1"/>
    <col min="8" max="8" width="16.109375" style="801" customWidth="1"/>
    <col min="9" max="9" width="16.44140625" style="482" customWidth="1"/>
    <col min="10" max="10" width="16.88671875" style="67" customWidth="1"/>
    <col min="11" max="11" width="13.109375" style="67" customWidth="1"/>
    <col min="12" max="12" width="12.44140625" style="67" customWidth="1"/>
    <col min="13" max="13" width="12.88671875" style="67" customWidth="1"/>
    <col min="14" max="14" width="12.44140625" style="67" customWidth="1"/>
    <col min="15" max="15" width="12.88671875" style="67" customWidth="1"/>
    <col min="16" max="16" width="13.44140625" style="67" customWidth="1"/>
    <col min="17" max="17" width="12.88671875" style="67" customWidth="1"/>
    <col min="18" max="18" width="13.44140625" style="67" customWidth="1"/>
    <col min="19" max="20" width="12.88671875" style="67" customWidth="1"/>
    <col min="21" max="21" width="12" style="67" customWidth="1"/>
    <col min="22" max="22" width="11.109375" style="67" customWidth="1"/>
    <col min="23" max="23" width="12.44140625" style="67" customWidth="1"/>
    <col min="24" max="24" width="12.109375" style="67" customWidth="1"/>
    <col min="25" max="25" width="15.44140625" style="67" hidden="1" customWidth="1"/>
    <col min="26" max="29" width="11.109375" style="67" hidden="1" customWidth="1"/>
    <col min="30" max="30" width="12.44140625" style="67" hidden="1" customWidth="1"/>
    <col min="31" max="31" width="13.88671875" style="68" customWidth="1"/>
    <col min="32" max="32" width="15.44140625" style="67" customWidth="1"/>
    <col min="33" max="33" width="4.88671875" style="68" customWidth="1"/>
    <col min="34" max="34" width="11" style="68" hidden="1" customWidth="1"/>
    <col min="35" max="48" width="5.33203125" style="68" hidden="1" customWidth="1"/>
    <col min="49" max="50" width="18.44140625" style="67" customWidth="1"/>
    <col min="51" max="51" width="137.33203125" style="67" customWidth="1"/>
    <col min="52" max="53" width="11" style="67" customWidth="1"/>
    <col min="54" max="54" width="12.44140625" style="67" customWidth="1"/>
    <col min="55" max="87" width="11" style="67" customWidth="1"/>
    <col min="88" max="88" width="11.88671875" style="67" customWidth="1"/>
    <col min="89" max="89" width="10.5546875" style="67" customWidth="1"/>
    <col min="90" max="93" width="11" style="67" customWidth="1"/>
    <col min="94" max="94" width="18.44140625" style="67" customWidth="1"/>
    <col min="95" max="95" width="24" style="67" customWidth="1"/>
    <col min="96" max="96" width="11" style="67" customWidth="1"/>
    <col min="97" max="97" width="20.44140625" style="67" customWidth="1"/>
    <col min="98" max="98" width="13.5546875" style="67" customWidth="1"/>
    <col min="99" max="99" width="22.5546875" style="67" customWidth="1"/>
    <col min="100" max="100" width="24" style="67" customWidth="1"/>
    <col min="101" max="102" width="10.6640625" style="67" customWidth="1"/>
    <col min="103" max="103" width="10.6640625" customWidth="1"/>
  </cols>
  <sheetData>
    <row r="1" spans="1:103" ht="50.1" customHeight="1">
      <c r="D1" s="1252"/>
      <c r="E1" s="1240" t="s">
        <v>29391</v>
      </c>
      <c r="F1" s="1240"/>
      <c r="G1" s="1240"/>
      <c r="I1" s="480"/>
      <c r="V1" s="69"/>
      <c r="W1" s="69"/>
      <c r="X1" s="69"/>
      <c r="Y1" s="69"/>
      <c r="Z1" s="69"/>
      <c r="AA1" s="69"/>
      <c r="AB1" s="69"/>
      <c r="AC1" s="69"/>
      <c r="AD1" s="69"/>
      <c r="AF1" s="69"/>
    </row>
    <row r="2" spans="1:103" ht="12" customHeight="1">
      <c r="D2" s="1252"/>
      <c r="E2" s="1240"/>
      <c r="F2" s="1240"/>
      <c r="G2" s="1240"/>
    </row>
    <row r="3" spans="1:103" ht="15" hidden="1" customHeight="1">
      <c r="H3" s="67"/>
    </row>
    <row r="4" spans="1:103" ht="20.100000000000001" customHeight="1">
      <c r="D4" s="1253" t="s">
        <v>28824</v>
      </c>
      <c r="E4" s="505" t="s">
        <v>28825</v>
      </c>
      <c r="F4" s="186" t="s">
        <v>28826</v>
      </c>
      <c r="G4" s="186" t="s">
        <v>28722</v>
      </c>
      <c r="H4" s="67"/>
      <c r="K4" s="70" t="s">
        <v>29392</v>
      </c>
      <c r="L4" s="71"/>
      <c r="M4" s="71"/>
      <c r="N4" s="71"/>
      <c r="O4" s="73"/>
      <c r="P4" s="74"/>
      <c r="Q4" s="74"/>
      <c r="R4" s="188"/>
      <c r="T4" s="69"/>
      <c r="Y4" s="69"/>
      <c r="AB4" s="69"/>
      <c r="AC4" s="69"/>
      <c r="AF4" s="69"/>
      <c r="AH4" s="189"/>
      <c r="AI4" s="189"/>
      <c r="AJ4" s="189"/>
      <c r="AK4" s="189"/>
      <c r="AL4" s="189"/>
      <c r="AM4" s="189"/>
      <c r="AN4" s="189"/>
      <c r="AO4" s="189"/>
      <c r="AP4" s="189"/>
      <c r="AQ4" s="189"/>
      <c r="AR4" s="189"/>
      <c r="AS4" s="189"/>
      <c r="AT4" s="189"/>
      <c r="AU4" s="189"/>
      <c r="AV4" s="189"/>
      <c r="AZ4" s="68"/>
      <c r="BA4" s="68"/>
      <c r="BB4" s="68"/>
      <c r="BC4" s="68"/>
      <c r="BD4" s="68"/>
      <c r="BE4" s="68"/>
      <c r="BF4" s="68"/>
      <c r="BG4" s="68"/>
      <c r="BH4" s="68"/>
      <c r="CJ4" s="68"/>
      <c r="CK4" s="68"/>
      <c r="CM4" s="68"/>
      <c r="CP4" s="68"/>
      <c r="CQ4" s="68"/>
      <c r="CS4" s="68"/>
    </row>
    <row r="5" spans="1:103" ht="20.100000000000001" customHeight="1">
      <c r="D5" s="1253"/>
      <c r="E5" s="1254">
        <f>SUM(K37+K67+K19,K73,K103,K146,K156,K178,K196,K206,K239,K249)</f>
        <v>0</v>
      </c>
      <c r="F5" s="1256">
        <f>E5*1.2</f>
        <v>0</v>
      </c>
      <c r="G5" s="1239">
        <f>Summary!F15</f>
        <v>0</v>
      </c>
      <c r="H5" s="67"/>
      <c r="K5" s="76" t="s">
        <v>28778</v>
      </c>
      <c r="L5" s="77" t="s">
        <v>28779</v>
      </c>
      <c r="M5" s="77" t="s">
        <v>28780</v>
      </c>
      <c r="N5" s="77" t="s">
        <v>28781</v>
      </c>
      <c r="O5" s="77" t="s">
        <v>28782</v>
      </c>
      <c r="P5" s="77" t="s">
        <v>28783</v>
      </c>
      <c r="Q5" s="77" t="s">
        <v>28784</v>
      </c>
      <c r="R5" s="368" t="s">
        <v>28773</v>
      </c>
      <c r="T5" s="69"/>
      <c r="V5" s="70" t="s">
        <v>29393</v>
      </c>
      <c r="W5" s="70"/>
      <c r="X5" s="337"/>
      <c r="Y5" s="68"/>
      <c r="AB5" s="68"/>
      <c r="AC5" s="68"/>
      <c r="AD5" s="68"/>
      <c r="AF5" s="68"/>
      <c r="AH5" s="189"/>
      <c r="AI5" s="189"/>
      <c r="AJ5" s="189"/>
      <c r="AK5" s="189"/>
      <c r="AL5" s="189"/>
      <c r="AM5" s="189"/>
      <c r="AN5" s="189"/>
      <c r="AO5" s="189"/>
      <c r="AP5" s="189"/>
      <c r="AQ5" s="189"/>
      <c r="AR5" s="189"/>
      <c r="AS5" s="189"/>
      <c r="AT5" s="189"/>
      <c r="AU5" s="189"/>
      <c r="AV5" s="189"/>
      <c r="AZ5" s="68"/>
      <c r="BA5" s="68"/>
      <c r="BB5" s="68"/>
      <c r="BC5" s="68"/>
      <c r="BD5" s="68"/>
      <c r="BE5" s="68"/>
      <c r="BF5" s="68"/>
      <c r="BG5" s="68"/>
      <c r="BH5" s="68"/>
      <c r="CJ5" s="68"/>
      <c r="CK5" s="68"/>
      <c r="CM5" s="68"/>
      <c r="CP5" s="68"/>
      <c r="CQ5" s="68"/>
      <c r="CS5" s="68"/>
    </row>
    <row r="6" spans="1:103" ht="20.100000000000001" customHeight="1">
      <c r="D6" s="1253"/>
      <c r="E6" s="1255"/>
      <c r="F6" s="1253"/>
      <c r="G6" s="1239"/>
      <c r="H6" s="67"/>
      <c r="K6" s="192">
        <f t="shared" ref="K6:Q6" si="0">SUM(AZ19,AZ73,AZ103,AZ146,AZ156,AZ178,AZ196,AZ206,AZ239,AZ249)</f>
        <v>0</v>
      </c>
      <c r="L6" s="192">
        <f t="shared" si="0"/>
        <v>0</v>
      </c>
      <c r="M6" s="192">
        <f t="shared" si="0"/>
        <v>0</v>
      </c>
      <c r="N6" s="192">
        <f t="shared" si="0"/>
        <v>0</v>
      </c>
      <c r="O6" s="192">
        <f t="shared" si="0"/>
        <v>0</v>
      </c>
      <c r="P6" s="192">
        <f t="shared" si="0"/>
        <v>0</v>
      </c>
      <c r="Q6" s="192">
        <f t="shared" si="0"/>
        <v>0</v>
      </c>
      <c r="R6" s="192">
        <f>SUM(K6:Q6)</f>
        <v>0</v>
      </c>
      <c r="T6" s="193"/>
      <c r="V6" s="79" t="s">
        <v>28822</v>
      </c>
      <c r="W6" s="80"/>
      <c r="X6" s="124">
        <f>CR251</f>
        <v>0</v>
      </c>
      <c r="Y6" s="68"/>
      <c r="AB6" s="68"/>
      <c r="AC6" s="68"/>
      <c r="AD6" s="68"/>
      <c r="AF6" s="68"/>
      <c r="AH6" s="189"/>
      <c r="AI6" s="189"/>
      <c r="AJ6" s="189"/>
      <c r="AK6" s="189"/>
      <c r="AL6" s="189"/>
      <c r="AM6" s="189"/>
      <c r="AN6" s="189"/>
      <c r="AO6" s="189"/>
      <c r="AP6" s="189"/>
      <c r="AQ6" s="189"/>
      <c r="AR6" s="189"/>
      <c r="AS6" s="189"/>
      <c r="AT6" s="189"/>
      <c r="AU6" s="189"/>
      <c r="AV6" s="189"/>
      <c r="AZ6" s="68"/>
      <c r="BA6" s="68"/>
      <c r="BB6" s="68"/>
      <c r="BC6" s="68"/>
      <c r="BD6" s="68"/>
      <c r="BE6" s="68"/>
      <c r="BF6" s="68"/>
      <c r="BG6" s="68"/>
      <c r="BH6" s="68"/>
      <c r="CJ6" s="68"/>
      <c r="CK6" s="68"/>
      <c r="CM6" s="68"/>
      <c r="CP6" s="68"/>
      <c r="CQ6" s="68"/>
      <c r="CS6" s="68"/>
    </row>
    <row r="7" spans="1:103" ht="20.100000000000001" customHeight="1">
      <c r="G7" s="83"/>
      <c r="H7" s="67"/>
      <c r="J7" s="83"/>
      <c r="K7" s="83"/>
      <c r="L7" s="83"/>
      <c r="M7" s="83"/>
      <c r="AD7" s="68"/>
      <c r="AZ7" s="68"/>
      <c r="BA7" s="68"/>
      <c r="BB7" s="68"/>
      <c r="BC7" s="68"/>
      <c r="BD7" s="68"/>
      <c r="BE7" s="68"/>
      <c r="BF7" s="68"/>
      <c r="BG7" s="68"/>
      <c r="BH7" s="68"/>
      <c r="CJ7" s="68"/>
      <c r="CK7" s="68"/>
      <c r="CM7" s="68"/>
      <c r="CP7" s="68"/>
      <c r="CQ7" s="68"/>
    </row>
    <row r="8" spans="1:103" ht="20.100000000000001" customHeight="1">
      <c r="D8" s="84" t="s">
        <v>28829</v>
      </c>
      <c r="E8" s="623">
        <f>CV251</f>
        <v>0</v>
      </c>
      <c r="F8" s="194" t="s">
        <v>28830</v>
      </c>
      <c r="G8" s="83"/>
      <c r="H8" s="67"/>
      <c r="K8" s="86" t="s">
        <v>28786</v>
      </c>
      <c r="L8" s="87"/>
      <c r="M8" s="87"/>
      <c r="N8" s="87"/>
      <c r="O8" s="87"/>
      <c r="P8" s="74"/>
      <c r="Q8" s="74"/>
      <c r="R8" s="74"/>
      <c r="S8" s="74"/>
      <c r="T8" s="74"/>
      <c r="U8" s="74"/>
      <c r="V8" s="88"/>
      <c r="W8" s="88"/>
      <c r="X8" s="88"/>
      <c r="Y8" s="68"/>
      <c r="AB8" s="68"/>
      <c r="AC8" s="68"/>
      <c r="AD8" s="68"/>
      <c r="AF8" s="68"/>
      <c r="AZ8" s="68"/>
      <c r="BA8" s="68"/>
      <c r="BB8" s="68"/>
      <c r="BC8" s="68"/>
      <c r="BD8" s="68"/>
      <c r="BE8" s="68"/>
      <c r="BF8" s="68"/>
      <c r="BG8" s="68"/>
      <c r="BH8" s="68"/>
      <c r="CJ8" s="68"/>
      <c r="CK8" s="68"/>
      <c r="CM8" s="68"/>
      <c r="CP8" s="68"/>
      <c r="CQ8" s="68"/>
    </row>
    <row r="9" spans="1:103" ht="20.100000000000001" customHeight="1">
      <c r="D9" s="84" t="s">
        <v>28831</v>
      </c>
      <c r="E9" s="506">
        <f>SUM(G18,G22:G35,G75:G102,G105:G145,G148:G154,G158:G177,G180:G195,G198:G205,G208:G238,G241:G248,G39:G43,G45:G53,G55:G64,G66:G72)+G36*AH36+AH44*G44+AH54*G54+AH65*G65+AH155*G155</f>
        <v>0</v>
      </c>
      <c r="F9" s="85" t="s">
        <v>28832</v>
      </c>
      <c r="G9" s="83"/>
      <c r="H9" s="67"/>
      <c r="K9" s="76" t="s">
        <v>28787</v>
      </c>
      <c r="L9" s="77" t="s">
        <v>28788</v>
      </c>
      <c r="M9" s="77" t="s">
        <v>28789</v>
      </c>
      <c r="N9" s="77" t="s">
        <v>28790</v>
      </c>
      <c r="O9" s="77" t="s">
        <v>28791</v>
      </c>
      <c r="P9" s="77" t="s">
        <v>28792</v>
      </c>
      <c r="Q9" s="77" t="s">
        <v>28793</v>
      </c>
      <c r="R9" s="77" t="s">
        <v>28794</v>
      </c>
      <c r="S9" s="77" t="s">
        <v>28795</v>
      </c>
      <c r="T9" s="77" t="s">
        <v>28796</v>
      </c>
      <c r="U9" s="77" t="s">
        <v>28797</v>
      </c>
      <c r="V9" s="77" t="s">
        <v>28798</v>
      </c>
      <c r="W9" s="77" t="s">
        <v>29394</v>
      </c>
      <c r="X9" s="78" t="s">
        <v>28800</v>
      </c>
      <c r="Y9" s="68"/>
      <c r="AB9" s="68"/>
      <c r="AC9" s="68"/>
      <c r="AD9" s="68"/>
      <c r="AF9" s="68"/>
      <c r="AZ9" s="68"/>
      <c r="BA9" s="68"/>
      <c r="BB9" s="68"/>
      <c r="BC9" s="68"/>
      <c r="BD9" s="68"/>
      <c r="BE9" s="68"/>
      <c r="BF9" s="68"/>
      <c r="BG9" s="68"/>
      <c r="BH9" s="68"/>
      <c r="CJ9" s="68"/>
      <c r="CK9" s="68"/>
      <c r="CM9" s="68"/>
      <c r="CP9" s="68"/>
      <c r="CQ9" s="68"/>
    </row>
    <row r="10" spans="1:103" ht="20.100000000000001" customHeight="1">
      <c r="D10" s="84" t="s">
        <v>29395</v>
      </c>
      <c r="E10" s="506">
        <f>R6</f>
        <v>0</v>
      </c>
      <c r="F10" s="85" t="s">
        <v>28834</v>
      </c>
      <c r="G10" s="83"/>
      <c r="H10" s="67"/>
      <c r="J10" s="83"/>
      <c r="K10" s="120">
        <f t="shared" ref="K10:X10" si="1">SUM(BN19+BN73,BN103,BN146,BN156,BN178,BN196,BN206,BN239,BN249)</f>
        <v>0</v>
      </c>
      <c r="L10" s="120">
        <f t="shared" si="1"/>
        <v>0</v>
      </c>
      <c r="M10" s="120">
        <f t="shared" si="1"/>
        <v>0</v>
      </c>
      <c r="N10" s="120">
        <f t="shared" si="1"/>
        <v>0</v>
      </c>
      <c r="O10" s="120">
        <f t="shared" si="1"/>
        <v>0</v>
      </c>
      <c r="P10" s="120">
        <f t="shared" si="1"/>
        <v>0</v>
      </c>
      <c r="Q10" s="120">
        <f t="shared" si="1"/>
        <v>0</v>
      </c>
      <c r="R10" s="120">
        <f t="shared" si="1"/>
        <v>0</v>
      </c>
      <c r="S10" s="120">
        <f t="shared" si="1"/>
        <v>0</v>
      </c>
      <c r="T10" s="120">
        <f t="shared" si="1"/>
        <v>0</v>
      </c>
      <c r="U10" s="120">
        <f t="shared" si="1"/>
        <v>0</v>
      </c>
      <c r="V10" s="120">
        <f t="shared" si="1"/>
        <v>0</v>
      </c>
      <c r="W10" s="120">
        <f t="shared" si="1"/>
        <v>0</v>
      </c>
      <c r="X10" s="120">
        <f t="shared" si="1"/>
        <v>0</v>
      </c>
      <c r="Y10" s="94"/>
      <c r="AB10" s="94"/>
      <c r="AC10" s="94"/>
      <c r="AD10" s="68"/>
      <c r="AF10" s="94"/>
      <c r="AZ10" s="68"/>
      <c r="BA10" s="68"/>
      <c r="BB10" s="68"/>
      <c r="BC10" s="68"/>
      <c r="BD10" s="68"/>
      <c r="BE10" s="68"/>
      <c r="BF10" s="68"/>
      <c r="BG10" s="68"/>
      <c r="BH10" s="68"/>
      <c r="CJ10" s="68"/>
      <c r="CK10" s="68"/>
      <c r="CM10" s="68"/>
      <c r="CP10" s="68"/>
      <c r="CQ10" s="68"/>
    </row>
    <row r="11" spans="1:103" ht="20.100000000000001" customHeight="1" thickBot="1">
      <c r="D11" s="90"/>
      <c r="F11" s="91"/>
      <c r="G11" s="90"/>
      <c r="H11" s="83"/>
      <c r="I11" s="480"/>
      <c r="K11" s="92"/>
      <c r="M11" s="92"/>
      <c r="O11" s="92"/>
      <c r="P11" s="92"/>
      <c r="R11" s="92"/>
      <c r="S11" s="92"/>
      <c r="T11" s="92"/>
      <c r="U11" s="92"/>
      <c r="W11" s="92"/>
      <c r="X11" s="92"/>
      <c r="Y11" s="92"/>
      <c r="Z11" s="92"/>
      <c r="AA11" s="92"/>
      <c r="AB11" s="92"/>
      <c r="AC11" s="92"/>
      <c r="AD11" s="68"/>
      <c r="AF11" s="92"/>
    </row>
    <row r="12" spans="1:103" s="6" customFormat="1" ht="20.100000000000001" customHeight="1" thickBot="1">
      <c r="A12" s="93"/>
      <c r="B12" s="93"/>
      <c r="C12" s="93"/>
      <c r="D12" s="1247" t="s">
        <v>28835</v>
      </c>
      <c r="E12" s="1247"/>
      <c r="F12" s="1247"/>
      <c r="G12" s="1247"/>
      <c r="H12" s="94"/>
      <c r="I12" s="480"/>
      <c r="J12" s="94"/>
      <c r="K12" s="92"/>
      <c r="L12" s="1249" t="s">
        <v>28836</v>
      </c>
      <c r="M12" s="1250"/>
      <c r="N12" s="1250"/>
      <c r="O12" s="1250"/>
      <c r="P12" s="1250"/>
      <c r="Q12" s="1250"/>
      <c r="R12" s="1250"/>
      <c r="S12" s="1250"/>
      <c r="T12" s="1250"/>
      <c r="U12" s="1250"/>
      <c r="V12" s="1250"/>
      <c r="W12" s="1250"/>
      <c r="X12" s="1251"/>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X12" s="8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2"/>
      <c r="CK12" s="93"/>
      <c r="CL12" s="92"/>
      <c r="CM12" s="92"/>
      <c r="CN12" s="92"/>
      <c r="CO12" s="92"/>
      <c r="CP12" s="92"/>
      <c r="CQ12" s="93"/>
      <c r="CR12" s="92"/>
      <c r="CS12" s="93"/>
      <c r="CT12" s="93"/>
      <c r="CU12" s="93"/>
      <c r="CV12" s="93"/>
      <c r="CW12" s="93"/>
      <c r="CX12" s="93"/>
    </row>
    <row r="13" spans="1:103" s="6" customFormat="1" ht="20.100000000000001" customHeight="1" thickBot="1">
      <c r="A13" s="93"/>
      <c r="B13" s="93"/>
      <c r="C13" s="93"/>
      <c r="D13" s="1247" t="s">
        <v>28837</v>
      </c>
      <c r="E13" s="1247"/>
      <c r="F13" s="1247"/>
      <c r="G13" s="1247"/>
      <c r="H13" s="95" t="s">
        <v>28838</v>
      </c>
      <c r="I13" s="480"/>
      <c r="J13" s="94"/>
      <c r="K13" s="92"/>
      <c r="L13" s="693">
        <f t="shared" ref="L13:X13" si="2">L19+L37+L67+L73+L103+L146+L156+L178+L196+L206+L239+L249</f>
        <v>0</v>
      </c>
      <c r="M13" s="693">
        <f t="shared" si="2"/>
        <v>0</v>
      </c>
      <c r="N13" s="693">
        <f t="shared" si="2"/>
        <v>0</v>
      </c>
      <c r="O13" s="693">
        <f t="shared" si="2"/>
        <v>0</v>
      </c>
      <c r="P13" s="693">
        <f t="shared" si="2"/>
        <v>0</v>
      </c>
      <c r="Q13" s="693">
        <f t="shared" si="2"/>
        <v>0</v>
      </c>
      <c r="R13" s="693">
        <f t="shared" si="2"/>
        <v>0</v>
      </c>
      <c r="S13" s="693">
        <f t="shared" si="2"/>
        <v>0</v>
      </c>
      <c r="T13" s="693">
        <f t="shared" si="2"/>
        <v>0</v>
      </c>
      <c r="U13" s="693">
        <f t="shared" si="2"/>
        <v>0</v>
      </c>
      <c r="V13" s="693">
        <f t="shared" si="2"/>
        <v>0</v>
      </c>
      <c r="W13" s="693">
        <f t="shared" si="2"/>
        <v>0</v>
      </c>
      <c r="X13" s="693">
        <f t="shared" si="2"/>
        <v>0</v>
      </c>
      <c r="Y13" s="693"/>
      <c r="Z13" s="693"/>
      <c r="AA13" s="693"/>
      <c r="AB13" s="693"/>
      <c r="AC13" s="693"/>
      <c r="AD13" s="693"/>
      <c r="AE13" s="92"/>
      <c r="AF13" s="693">
        <f>AF19+AF37+AF67+AF73+AF103+AF146+AF156+AF178+AF196+AF206+AF239+AF249</f>
        <v>0</v>
      </c>
      <c r="AG13" s="92"/>
      <c r="AH13" s="92"/>
      <c r="AI13" s="92"/>
      <c r="AJ13" s="92"/>
      <c r="AK13" s="92"/>
      <c r="AL13" s="92"/>
      <c r="AM13" s="92"/>
      <c r="AN13" s="92"/>
      <c r="AO13" s="92"/>
      <c r="AP13" s="92"/>
      <c r="AQ13" s="92"/>
      <c r="AR13" s="92"/>
      <c r="AS13" s="92"/>
      <c r="AT13" s="92"/>
      <c r="AU13" s="92"/>
      <c r="AV13" s="92"/>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2"/>
      <c r="CK13" s="93"/>
      <c r="CL13" s="92"/>
      <c r="CM13" s="92"/>
      <c r="CN13" s="92"/>
      <c r="CO13" s="92"/>
      <c r="CP13" s="92"/>
      <c r="CQ13" s="93"/>
      <c r="CR13" s="92"/>
      <c r="CS13" s="93"/>
      <c r="CT13" s="93"/>
      <c r="CU13" s="93"/>
      <c r="CV13" s="93"/>
      <c r="CW13" s="93"/>
      <c r="CX13" s="93"/>
    </row>
    <row r="14" spans="1:103" ht="20.100000000000001" customHeight="1" thickBot="1">
      <c r="H14" s="96"/>
      <c r="I14" s="480"/>
      <c r="J14" s="98"/>
      <c r="K14" s="99"/>
      <c r="L14" s="1018" t="str">
        <f>IFERROR((L37+L67+L19+L73+L103+L146+L156+L178+L196+L206+L239+L249)/$R$6,"")</f>
        <v/>
      </c>
      <c r="M14" s="692" t="str">
        <f>IFERROR((M19+M37+M67+M73+M103+M146+M156+M178+M196+M206+M239+M249)/$R$6,"")</f>
        <v/>
      </c>
      <c r="N14" s="692" t="str">
        <f>IFERROR((N19+N67+N37+N73+N103+N146+N156+N178+N196+N206+N239+N249)/$R$6,"")</f>
        <v/>
      </c>
      <c r="O14" s="692" t="str">
        <f>IFERROR((O19+O37+O67+O73+O103+O146+O156+O178+O196+O206+O239+O249)/$R$6,"")</f>
        <v/>
      </c>
      <c r="P14" s="692" t="str">
        <f>IFERROR((P19+P37+P67+P73+P103+P146+P156+P178+P196+P206+P239+P249)/$R$6,"")</f>
        <v/>
      </c>
      <c r="Q14" s="692" t="str">
        <f>IFERROR((Q19++Q37+Q67+Q73+Q103+Q146+Q156+Q178+Q196+Q206+Q239+Q249)/$R$6,"")</f>
        <v/>
      </c>
      <c r="R14" s="692" t="str">
        <f>IFERROR((R37+R67+R19+R73+R103+R146+R156+R178+R196+R206+R239+R249)/$R$6,"")</f>
        <v/>
      </c>
      <c r="S14" s="692" t="str">
        <f>IFERROR((S19+S37+S67+S73+S103+S146+S156+S178+S196+S206+S239+S249)/$R$6,"")</f>
        <v/>
      </c>
      <c r="T14" s="692" t="str">
        <f>IFERROR((T37+T67+T19+T73+T103+T146+T156+T178+T196+T206+T239+T249)/$R$6,"")</f>
        <v/>
      </c>
      <c r="U14" s="692" t="str">
        <f>IFERROR((U37+U67+U19+U73+U103+U146+U156+U178+U196+U206+U239+U249)/$R$6,"")</f>
        <v/>
      </c>
      <c r="V14" s="692" t="str">
        <f>IFERROR((V19+V37+V67+V73+V103+V146+V156+V178+V196+V206+V239+V249)/$R$6,"")</f>
        <v/>
      </c>
      <c r="W14" s="692" t="str">
        <f>IFERROR((+W37+W67+W19+W73+W103+W146+W156+W178+W196+W206+W239+W249)/$R$6,"")</f>
        <v/>
      </c>
      <c r="X14" s="692" t="str">
        <f>IFERROR((X19+X73+X103+X146+X37+X67+X156+X178+X196+X206+X239+X249)/$R$6,"")</f>
        <v/>
      </c>
      <c r="Y14" s="692" t="str">
        <f>IFERROR((Y37+Y67+Y19+Y73+Y103+Y146+Y156+Y178+Y196+Y206+Y239+Y249+#REF!)/$R$6,"")</f>
        <v/>
      </c>
      <c r="Z14" s="346"/>
      <c r="AA14" s="346"/>
      <c r="AB14" s="346"/>
      <c r="AC14" s="346"/>
      <c r="AD14" s="692"/>
      <c r="AE14" s="83"/>
      <c r="AF14" s="692" t="str">
        <f>IFERROR((AF37+AF67+AF19+AF73+AF103+AF146+AF156+AF178+AF196+AF206+AF239+AF249+#REF!)/$R$6,"")</f>
        <v/>
      </c>
      <c r="AG14" s="83"/>
      <c r="AH14" s="83"/>
      <c r="AI14" s="83"/>
      <c r="AJ14" s="83"/>
      <c r="AK14" s="83"/>
      <c r="AL14" s="83"/>
      <c r="AM14" s="83"/>
      <c r="AN14" s="83"/>
      <c r="AO14" s="83"/>
      <c r="AP14" s="83"/>
      <c r="AQ14" s="83"/>
      <c r="AR14" s="83"/>
      <c r="AS14" s="83"/>
      <c r="AT14" s="83"/>
      <c r="AU14" s="83"/>
      <c r="AV14" s="83"/>
      <c r="AY14" s="83"/>
      <c r="AZ14" s="83"/>
      <c r="BA14" s="83"/>
      <c r="BB14" s="68"/>
      <c r="BC14" s="68"/>
      <c r="BD14" s="68"/>
      <c r="BE14" s="68"/>
      <c r="BF14" s="68"/>
      <c r="BG14" s="68"/>
    </row>
    <row r="15" spans="1:103" ht="45.75" customHeight="1" thickBot="1">
      <c r="A15" s="1038" t="s">
        <v>0</v>
      </c>
      <c r="B15" s="1062" t="s">
        <v>28839</v>
      </c>
      <c r="C15" s="1062" t="s">
        <v>28840</v>
      </c>
      <c r="D15" s="195" t="s">
        <v>28841</v>
      </c>
      <c r="E15" s="507" t="s">
        <v>28842</v>
      </c>
      <c r="F15" s="101" t="s">
        <v>28843</v>
      </c>
      <c r="G15" s="101" t="s">
        <v>28844</v>
      </c>
      <c r="H15" s="802" t="s">
        <v>28845</v>
      </c>
      <c r="I15" s="101" t="s">
        <v>28722</v>
      </c>
      <c r="J15" s="101" t="s">
        <v>28846</v>
      </c>
      <c r="K15" s="101" t="s">
        <v>28847</v>
      </c>
      <c r="L15" s="348" t="s">
        <v>28239</v>
      </c>
      <c r="M15" s="341" t="s">
        <v>28746</v>
      </c>
      <c r="N15" s="340" t="s">
        <v>29396</v>
      </c>
      <c r="O15" s="342" t="s">
        <v>28748</v>
      </c>
      <c r="P15" s="339" t="s">
        <v>28749</v>
      </c>
      <c r="Q15" s="344" t="s">
        <v>28750</v>
      </c>
      <c r="R15" s="343" t="s">
        <v>28751</v>
      </c>
      <c r="S15" s="349" t="s">
        <v>28752</v>
      </c>
      <c r="T15" s="350" t="s">
        <v>28753</v>
      </c>
      <c r="U15" s="351" t="s">
        <v>28754</v>
      </c>
      <c r="V15" s="352" t="s">
        <v>28755</v>
      </c>
      <c r="W15" s="1088" t="s">
        <v>28756</v>
      </c>
      <c r="X15" s="338" t="s">
        <v>28757</v>
      </c>
      <c r="Y15" s="667" t="s">
        <v>29397</v>
      </c>
      <c r="Z15" s="681" t="s">
        <v>29398</v>
      </c>
      <c r="AA15" s="669" t="s">
        <v>29399</v>
      </c>
      <c r="AB15" s="102" t="s">
        <v>28850</v>
      </c>
      <c r="AC15" s="101" t="s">
        <v>28851</v>
      </c>
      <c r="AD15" s="330" t="s">
        <v>29400</v>
      </c>
      <c r="AE15" s="1039" t="s">
        <v>28857</v>
      </c>
      <c r="AF15" s="667" t="s">
        <v>29401</v>
      </c>
      <c r="AG15" s="93"/>
      <c r="AH15" s="367" t="s">
        <v>28859</v>
      </c>
      <c r="AI15" s="93"/>
      <c r="AJ15" s="93"/>
      <c r="AK15" s="93"/>
      <c r="AL15" s="93"/>
      <c r="AM15" s="93"/>
      <c r="AN15" s="93"/>
      <c r="AO15" s="93"/>
      <c r="AP15" s="93"/>
      <c r="AQ15" s="93"/>
      <c r="AR15" s="93"/>
      <c r="AS15" s="93"/>
      <c r="AT15" s="93"/>
      <c r="AU15" s="93"/>
      <c r="AV15" s="93"/>
      <c r="AX15" s="93"/>
      <c r="AY15" s="93"/>
      <c r="AZ15" s="1258" t="s">
        <v>28860</v>
      </c>
      <c r="BA15" s="1258"/>
      <c r="BB15" s="1258"/>
      <c r="BC15" s="1258"/>
      <c r="BD15" s="1258"/>
      <c r="BE15" s="1258"/>
      <c r="BF15" s="1258"/>
      <c r="BG15" s="1258"/>
      <c r="BH15" s="1258"/>
      <c r="BI15" s="1258"/>
      <c r="BJ15" s="1258"/>
      <c r="BK15" s="1258"/>
      <c r="BL15" s="1258"/>
      <c r="BM15" s="1258"/>
      <c r="BN15" s="1257" t="s">
        <v>28861</v>
      </c>
      <c r="BO15" s="1257"/>
      <c r="BP15" s="1257"/>
      <c r="BQ15" s="1257"/>
      <c r="BR15" s="1257"/>
      <c r="BS15" s="1257"/>
      <c r="BT15" s="1257"/>
      <c r="BU15" s="1257"/>
      <c r="BV15" s="1257"/>
      <c r="BW15" s="1257"/>
      <c r="BX15" s="1257"/>
      <c r="BY15" s="1257"/>
      <c r="BZ15" s="1257"/>
      <c r="CA15" s="1257"/>
      <c r="CB15" s="1257"/>
      <c r="CC15" s="1257"/>
      <c r="CD15" s="1257"/>
      <c r="CE15" s="1257"/>
      <c r="CF15" s="1257"/>
      <c r="CG15" s="1257"/>
      <c r="CH15" s="1257"/>
      <c r="CI15" s="1257"/>
      <c r="CJ15" s="1257"/>
      <c r="CK15" s="1257"/>
      <c r="CL15" s="1257"/>
      <c r="CM15" s="1257"/>
      <c r="CN15" s="1257"/>
      <c r="CO15" s="1257"/>
      <c r="CP15" s="93"/>
      <c r="CQ15" s="1257" t="s">
        <v>28862</v>
      </c>
      <c r="CR15" s="1257"/>
      <c r="CS15" s="93"/>
      <c r="CT15" s="1257" t="s">
        <v>28863</v>
      </c>
      <c r="CU15" s="1257"/>
      <c r="CV15" s="1257"/>
      <c r="CW15" s="93"/>
      <c r="CX15" s="92"/>
      <c r="CY15" s="4"/>
    </row>
    <row r="16" spans="1:103" ht="25.5" customHeight="1">
      <c r="D16" s="196"/>
      <c r="E16" s="508"/>
      <c r="F16" s="197"/>
      <c r="G16" s="197"/>
      <c r="H16" s="803"/>
      <c r="J16" s="197"/>
      <c r="K16" s="197"/>
      <c r="L16" s="317"/>
      <c r="M16" s="313"/>
      <c r="N16" s="313"/>
      <c r="O16" s="313"/>
      <c r="P16" s="313"/>
      <c r="Q16" s="313"/>
      <c r="R16" s="313"/>
      <c r="S16" s="313"/>
      <c r="T16" s="313"/>
      <c r="U16" s="313"/>
      <c r="V16" s="313"/>
      <c r="W16" s="313"/>
      <c r="X16" s="313"/>
      <c r="Y16" s="313"/>
      <c r="Z16" s="92"/>
      <c r="AA16" s="92"/>
      <c r="AB16" s="92"/>
      <c r="AC16" s="92"/>
      <c r="AD16" s="313"/>
      <c r="AE16" s="92"/>
      <c r="AF16" s="313"/>
      <c r="AG16" s="92"/>
      <c r="AH16" s="92"/>
      <c r="AI16" s="92"/>
      <c r="AJ16" s="92"/>
      <c r="AK16" s="92"/>
      <c r="AL16" s="92"/>
      <c r="AM16" s="92"/>
      <c r="AN16" s="92"/>
      <c r="AO16" s="92"/>
      <c r="AP16" s="92"/>
      <c r="AQ16" s="92"/>
      <c r="AR16" s="92"/>
      <c r="AS16" s="92"/>
      <c r="AT16" s="92"/>
      <c r="AU16" s="92"/>
      <c r="AV16" s="92"/>
      <c r="AX16" s="93"/>
      <c r="AY16" s="93"/>
      <c r="AZ16" s="198"/>
      <c r="BA16" s="90"/>
      <c r="BB16" s="90"/>
      <c r="BC16" s="90"/>
      <c r="BD16" s="90"/>
      <c r="BE16" s="90"/>
      <c r="BF16" s="90"/>
      <c r="BG16" s="90"/>
      <c r="BH16" s="90"/>
      <c r="BI16" s="90"/>
      <c r="BJ16" s="90"/>
      <c r="BK16" s="90"/>
      <c r="BL16" s="90"/>
      <c r="BM16" s="90"/>
      <c r="BN16" s="199"/>
      <c r="BO16" s="90"/>
      <c r="BP16" s="90"/>
      <c r="BQ16" s="90"/>
      <c r="BR16" s="90"/>
      <c r="BS16" s="90"/>
      <c r="BT16" s="90"/>
      <c r="BU16" s="90"/>
      <c r="BV16" s="90"/>
      <c r="BW16" s="90"/>
      <c r="BX16" s="90"/>
      <c r="BY16" s="90"/>
      <c r="BZ16" s="90"/>
      <c r="CA16" s="90"/>
      <c r="CB16" s="90"/>
      <c r="CC16" s="90"/>
      <c r="CD16" s="90"/>
      <c r="CE16" s="90"/>
      <c r="CF16" s="90"/>
      <c r="CG16" s="90"/>
      <c r="CH16" s="90"/>
      <c r="CI16" s="90"/>
      <c r="CJ16" s="90"/>
      <c r="CK16" s="90"/>
      <c r="CL16" s="90"/>
      <c r="CM16" s="90"/>
      <c r="CN16" s="90"/>
      <c r="CO16" s="90"/>
      <c r="CP16" s="93"/>
      <c r="CQ16" s="199"/>
      <c r="CR16" s="199"/>
      <c r="CS16" s="93"/>
      <c r="CT16" s="199"/>
      <c r="CU16" s="90"/>
      <c r="CV16" s="90"/>
      <c r="CW16" s="93"/>
      <c r="CX16" s="92"/>
      <c r="CY16" s="4"/>
    </row>
    <row r="17" spans="1:103" ht="48.75" customHeight="1">
      <c r="A17" s="1038" t="s">
        <v>0</v>
      </c>
      <c r="B17" s="1038" t="s">
        <v>28839</v>
      </c>
      <c r="C17" s="1036" t="s">
        <v>29402</v>
      </c>
      <c r="D17" s="140" t="s">
        <v>29402</v>
      </c>
      <c r="E17" s="509"/>
      <c r="F17" s="115"/>
      <c r="G17" s="92"/>
      <c r="H17" s="788"/>
      <c r="J17" s="94"/>
      <c r="K17" s="92"/>
      <c r="L17" s="302"/>
      <c r="M17" s="313"/>
      <c r="N17" s="313"/>
      <c r="O17" s="313"/>
      <c r="P17" s="313"/>
      <c r="Q17" s="313"/>
      <c r="R17" s="313"/>
      <c r="S17" s="313"/>
      <c r="T17" s="313"/>
      <c r="U17" s="313"/>
      <c r="V17" s="313"/>
      <c r="W17" s="313"/>
      <c r="X17" s="313"/>
      <c r="Y17" s="313"/>
      <c r="Z17" s="92"/>
      <c r="AA17" s="92"/>
      <c r="AB17" s="92"/>
      <c r="AC17" s="92"/>
      <c r="AD17" s="313"/>
      <c r="AE17" s="92"/>
      <c r="AF17" s="313"/>
      <c r="AG17" s="92"/>
      <c r="AH17" s="92"/>
      <c r="AI17" s="92"/>
      <c r="AJ17" s="92"/>
      <c r="AK17" s="92"/>
      <c r="AL17" s="92"/>
      <c r="AM17" s="92"/>
      <c r="AN17" s="92"/>
      <c r="AO17" s="92"/>
      <c r="AP17" s="92"/>
      <c r="AQ17" s="92"/>
      <c r="AR17" s="92"/>
      <c r="AS17" s="92"/>
      <c r="AT17" s="92"/>
      <c r="AU17" s="92"/>
      <c r="AV17" s="92"/>
      <c r="AX17" s="93"/>
      <c r="AY17" s="93"/>
      <c r="AZ17" s="200" t="s">
        <v>28778</v>
      </c>
      <c r="BA17" s="200" t="s">
        <v>28779</v>
      </c>
      <c r="BB17" s="200" t="s">
        <v>28780</v>
      </c>
      <c r="BC17" s="200" t="s">
        <v>28781</v>
      </c>
      <c r="BD17" s="200" t="s">
        <v>28782</v>
      </c>
      <c r="BE17" s="200" t="s">
        <v>28783</v>
      </c>
      <c r="BF17" s="200" t="s">
        <v>28784</v>
      </c>
      <c r="BG17" s="159" t="s">
        <v>28778</v>
      </c>
      <c r="BH17" s="159" t="s">
        <v>28779</v>
      </c>
      <c r="BI17" s="159" t="s">
        <v>28780</v>
      </c>
      <c r="BJ17" s="159" t="s">
        <v>28781</v>
      </c>
      <c r="BK17" s="159" t="s">
        <v>28782</v>
      </c>
      <c r="BL17" s="159" t="s">
        <v>28783</v>
      </c>
      <c r="BM17" s="159" t="s">
        <v>28784</v>
      </c>
      <c r="BN17" s="200" t="s">
        <v>28787</v>
      </c>
      <c r="BO17" s="200" t="s">
        <v>28788</v>
      </c>
      <c r="BP17" s="200" t="s">
        <v>28789</v>
      </c>
      <c r="BQ17" s="200" t="s">
        <v>28790</v>
      </c>
      <c r="BR17" s="200" t="s">
        <v>28791</v>
      </c>
      <c r="BS17" s="200" t="s">
        <v>28792</v>
      </c>
      <c r="BT17" s="200" t="s">
        <v>28793</v>
      </c>
      <c r="BU17" s="200" t="s">
        <v>28794</v>
      </c>
      <c r="BV17" s="200" t="s">
        <v>28795</v>
      </c>
      <c r="BW17" s="200" t="s">
        <v>28796</v>
      </c>
      <c r="BX17" s="200" t="s">
        <v>28797</v>
      </c>
      <c r="BY17" s="200" t="s">
        <v>28798</v>
      </c>
      <c r="BZ17" s="200" t="s">
        <v>28799</v>
      </c>
      <c r="CA17" s="200" t="s">
        <v>28800</v>
      </c>
      <c r="CB17" s="159" t="s">
        <v>28787</v>
      </c>
      <c r="CC17" s="159" t="s">
        <v>28788</v>
      </c>
      <c r="CD17" s="159" t="s">
        <v>28789</v>
      </c>
      <c r="CE17" s="159" t="s">
        <v>28790</v>
      </c>
      <c r="CF17" s="159" t="s">
        <v>28791</v>
      </c>
      <c r="CG17" s="159" t="s">
        <v>28792</v>
      </c>
      <c r="CH17" s="159" t="s">
        <v>28793</v>
      </c>
      <c r="CI17" s="159" t="s">
        <v>28794</v>
      </c>
      <c r="CJ17" s="159" t="s">
        <v>28795</v>
      </c>
      <c r="CK17" s="159" t="s">
        <v>28796</v>
      </c>
      <c r="CL17" s="159" t="s">
        <v>28797</v>
      </c>
      <c r="CM17" s="159" t="s">
        <v>28866</v>
      </c>
      <c r="CN17" s="159" t="s">
        <v>28799</v>
      </c>
      <c r="CO17" s="159" t="s">
        <v>28800</v>
      </c>
      <c r="CP17" s="93"/>
      <c r="CQ17" s="122" t="s">
        <v>28867</v>
      </c>
      <c r="CR17" s="122" t="s">
        <v>28868</v>
      </c>
      <c r="CS17" s="93"/>
      <c r="CT17" s="122" t="s">
        <v>28869</v>
      </c>
      <c r="CU17" s="122" t="s">
        <v>28870</v>
      </c>
      <c r="CV17" s="122" t="s">
        <v>28871</v>
      </c>
      <c r="CW17" s="93"/>
      <c r="CX17" s="92"/>
      <c r="CY17" s="4"/>
    </row>
    <row r="18" spans="1:103" ht="18" customHeight="1">
      <c r="A18" s="155" t="s">
        <v>29403</v>
      </c>
      <c r="B18" s="155" t="s">
        <v>28326</v>
      </c>
      <c r="C18" s="168" t="s">
        <v>29402</v>
      </c>
      <c r="D18" s="156" t="s">
        <v>29404</v>
      </c>
      <c r="E18" s="201" t="s">
        <v>29405</v>
      </c>
      <c r="F18" s="201">
        <v>10</v>
      </c>
      <c r="G18" s="170">
        <f>SUM(L18:AD18)</f>
        <v>0</v>
      </c>
      <c r="H18" s="799">
        <v>145</v>
      </c>
      <c r="I18" s="483">
        <f>$G$5</f>
        <v>0</v>
      </c>
      <c r="J18" s="125">
        <f>H18*((1-I18))</f>
        <v>145</v>
      </c>
      <c r="K18" s="126">
        <f>G18*J18</f>
        <v>0</v>
      </c>
      <c r="L18" s="318"/>
      <c r="M18" s="271"/>
      <c r="N18" s="319"/>
      <c r="O18" s="320"/>
      <c r="P18" s="274"/>
      <c r="Q18" s="275"/>
      <c r="R18" s="276"/>
      <c r="S18" s="277"/>
      <c r="T18" s="370"/>
      <c r="U18" s="278"/>
      <c r="V18" s="279"/>
      <c r="W18" s="321"/>
      <c r="X18" s="281"/>
      <c r="Y18" s="277">
        <f>AF18</f>
        <v>0</v>
      </c>
      <c r="Z18" s="488"/>
      <c r="AA18" s="277"/>
      <c r="AB18" s="128"/>
      <c r="AC18" s="127"/>
      <c r="AD18" s="321"/>
      <c r="AF18" s="277"/>
      <c r="AZ18" s="203">
        <f t="shared" ref="AZ18:BF18" si="3">BG18*$G18</f>
        <v>0</v>
      </c>
      <c r="BA18" s="203">
        <f t="shared" si="3"/>
        <v>0</v>
      </c>
      <c r="BB18" s="203">
        <f t="shared" si="3"/>
        <v>0</v>
      </c>
      <c r="BC18" s="203">
        <f t="shared" si="3"/>
        <v>0</v>
      </c>
      <c r="BD18" s="203">
        <f t="shared" si="3"/>
        <v>0</v>
      </c>
      <c r="BE18" s="203">
        <f t="shared" si="3"/>
        <v>0</v>
      </c>
      <c r="BF18" s="203">
        <f t="shared" si="3"/>
        <v>0</v>
      </c>
      <c r="BG18" s="204"/>
      <c r="BH18" s="204"/>
      <c r="BI18" s="204"/>
      <c r="BJ18" s="204">
        <v>10</v>
      </c>
      <c r="BK18" s="204"/>
      <c r="BL18" s="204"/>
      <c r="BM18" s="204"/>
      <c r="BN18" s="203">
        <f t="shared" ref="BN18:CA18" si="4">CB18*$G18</f>
        <v>0</v>
      </c>
      <c r="BO18" s="203">
        <f t="shared" si="4"/>
        <v>0</v>
      </c>
      <c r="BP18" s="203">
        <f t="shared" si="4"/>
        <v>0</v>
      </c>
      <c r="BQ18" s="203">
        <f t="shared" si="4"/>
        <v>0</v>
      </c>
      <c r="BR18" s="203">
        <f t="shared" si="4"/>
        <v>0</v>
      </c>
      <c r="BS18" s="203">
        <f t="shared" si="4"/>
        <v>0</v>
      </c>
      <c r="BT18" s="203">
        <f t="shared" si="4"/>
        <v>0</v>
      </c>
      <c r="BU18" s="203">
        <f t="shared" si="4"/>
        <v>0</v>
      </c>
      <c r="BV18" s="203">
        <f t="shared" si="4"/>
        <v>0</v>
      </c>
      <c r="BW18" s="203">
        <f t="shared" si="4"/>
        <v>0</v>
      </c>
      <c r="BX18" s="203">
        <f t="shared" si="4"/>
        <v>0</v>
      </c>
      <c r="BY18" s="203">
        <f t="shared" si="4"/>
        <v>0</v>
      </c>
      <c r="BZ18" s="203">
        <f t="shared" si="4"/>
        <v>0</v>
      </c>
      <c r="CA18" s="203">
        <f t="shared" si="4"/>
        <v>0</v>
      </c>
      <c r="CB18" s="205"/>
      <c r="CC18" s="205"/>
      <c r="CD18" s="205"/>
      <c r="CE18" s="205">
        <v>10</v>
      </c>
      <c r="CF18" s="205"/>
      <c r="CG18" s="205"/>
      <c r="CH18" s="205"/>
      <c r="CI18" s="205"/>
      <c r="CJ18" s="205"/>
      <c r="CK18" s="205"/>
      <c r="CL18" s="206"/>
      <c r="CM18" s="205"/>
      <c r="CN18" s="205"/>
      <c r="CO18" s="205"/>
      <c r="CP18" s="93"/>
      <c r="CQ18" s="81"/>
      <c r="CR18" s="134">
        <f>$G18*CQ18</f>
        <v>0</v>
      </c>
      <c r="CS18" s="93"/>
      <c r="CT18" s="81">
        <v>8.9700000000000006</v>
      </c>
      <c r="CU18" s="81">
        <f>G18</f>
        <v>0</v>
      </c>
      <c r="CV18" s="81">
        <f>CT18*CU18</f>
        <v>0</v>
      </c>
      <c r="CW18" s="93"/>
      <c r="CX18" s="92"/>
      <c r="CY18" s="4"/>
    </row>
    <row r="19" spans="1:103">
      <c r="A19" s="158"/>
      <c r="B19" s="158"/>
      <c r="C19" s="169"/>
      <c r="D19" s="207"/>
      <c r="E19" s="167"/>
      <c r="F19" s="167"/>
      <c r="G19" s="167"/>
      <c r="H19" s="804"/>
      <c r="I19" s="484"/>
      <c r="J19" s="208"/>
      <c r="K19" s="125">
        <f>SUM(K18)</f>
        <v>0</v>
      </c>
      <c r="L19" s="312">
        <f>$F$18*L18</f>
        <v>0</v>
      </c>
      <c r="M19" s="312">
        <f t="shared" ref="M19:X19" si="5">$F$18*M18</f>
        <v>0</v>
      </c>
      <c r="N19" s="312">
        <f t="shared" si="5"/>
        <v>0</v>
      </c>
      <c r="O19" s="312">
        <f t="shared" si="5"/>
        <v>0</v>
      </c>
      <c r="P19" s="312">
        <f t="shared" si="5"/>
        <v>0</v>
      </c>
      <c r="Q19" s="312">
        <f t="shared" si="5"/>
        <v>0</v>
      </c>
      <c r="R19" s="312">
        <f t="shared" si="5"/>
        <v>0</v>
      </c>
      <c r="S19" s="312">
        <f t="shared" si="5"/>
        <v>0</v>
      </c>
      <c r="T19" s="312">
        <f t="shared" si="5"/>
        <v>0</v>
      </c>
      <c r="U19" s="312">
        <f t="shared" si="5"/>
        <v>0</v>
      </c>
      <c r="V19" s="312">
        <f t="shared" si="5"/>
        <v>0</v>
      </c>
      <c r="W19" s="312">
        <f t="shared" si="5"/>
        <v>0</v>
      </c>
      <c r="X19" s="312">
        <f t="shared" si="5"/>
        <v>0</v>
      </c>
      <c r="Y19" s="312">
        <f t="shared" ref="Y19:Y82" si="6">AF19</f>
        <v>0</v>
      </c>
      <c r="Z19" s="312"/>
      <c r="AA19" s="312"/>
      <c r="AB19" s="312"/>
      <c r="AC19" s="312"/>
      <c r="AD19" s="312"/>
      <c r="AE19" s="67"/>
      <c r="AF19" s="312">
        <f>$F$18*AF18</f>
        <v>0</v>
      </c>
      <c r="AG19" s="67"/>
      <c r="AH19" s="67"/>
      <c r="AI19" s="67"/>
      <c r="AJ19" s="67"/>
      <c r="AK19" s="67"/>
      <c r="AL19" s="67"/>
      <c r="AM19" s="67"/>
      <c r="AN19" s="67"/>
      <c r="AO19" s="67"/>
      <c r="AP19" s="67"/>
      <c r="AQ19" s="67"/>
      <c r="AR19" s="67"/>
      <c r="AS19" s="67"/>
      <c r="AT19" s="67"/>
      <c r="AU19" s="67"/>
      <c r="AV19" s="67"/>
      <c r="AZ19" s="171">
        <f>SUM(AZ18)</f>
        <v>0</v>
      </c>
      <c r="BA19" s="171">
        <f t="shared" ref="BA19:BF19" si="7">SUM(BA18)</f>
        <v>0</v>
      </c>
      <c r="BB19" s="171">
        <f t="shared" si="7"/>
        <v>0</v>
      </c>
      <c r="BC19" s="171">
        <f t="shared" si="7"/>
        <v>0</v>
      </c>
      <c r="BD19" s="171">
        <f t="shared" si="7"/>
        <v>0</v>
      </c>
      <c r="BE19" s="171">
        <f t="shared" si="7"/>
        <v>0</v>
      </c>
      <c r="BF19" s="171">
        <f t="shared" si="7"/>
        <v>0</v>
      </c>
      <c r="BG19" s="165"/>
      <c r="BH19" s="166"/>
      <c r="BI19" s="166"/>
      <c r="BJ19" s="166"/>
      <c r="BK19" s="166"/>
      <c r="BL19" s="166"/>
      <c r="BM19" s="183"/>
      <c r="BN19" s="171">
        <f>SUM(BN18)</f>
        <v>0</v>
      </c>
      <c r="BO19" s="171">
        <f t="shared" ref="BO19:CA19" si="8">SUM(BO18)</f>
        <v>0</v>
      </c>
      <c r="BP19" s="171">
        <f t="shared" si="8"/>
        <v>0</v>
      </c>
      <c r="BQ19" s="171">
        <f t="shared" si="8"/>
        <v>0</v>
      </c>
      <c r="BR19" s="171">
        <f t="shared" si="8"/>
        <v>0</v>
      </c>
      <c r="BS19" s="171">
        <f t="shared" si="8"/>
        <v>0</v>
      </c>
      <c r="BT19" s="171">
        <f t="shared" si="8"/>
        <v>0</v>
      </c>
      <c r="BU19" s="171">
        <f t="shared" si="8"/>
        <v>0</v>
      </c>
      <c r="BV19" s="171">
        <f t="shared" si="8"/>
        <v>0</v>
      </c>
      <c r="BW19" s="171">
        <f t="shared" si="8"/>
        <v>0</v>
      </c>
      <c r="BX19" s="171">
        <f t="shared" si="8"/>
        <v>0</v>
      </c>
      <c r="BY19" s="171">
        <f t="shared" si="8"/>
        <v>0</v>
      </c>
      <c r="BZ19" s="159">
        <f t="shared" si="8"/>
        <v>0</v>
      </c>
      <c r="CA19" s="159">
        <f t="shared" si="8"/>
        <v>0</v>
      </c>
      <c r="CB19" s="165"/>
      <c r="CC19" s="166"/>
      <c r="CD19" s="166"/>
      <c r="CE19" s="166"/>
      <c r="CF19" s="166"/>
      <c r="CG19" s="166"/>
      <c r="CH19" s="166"/>
      <c r="CI19" s="166"/>
      <c r="CJ19" s="166"/>
      <c r="CK19" s="166"/>
      <c r="CL19" s="166"/>
      <c r="CM19" s="166"/>
      <c r="CN19" s="166"/>
      <c r="CO19" s="166"/>
      <c r="CP19" s="93"/>
      <c r="CQ19" s="92"/>
      <c r="CR19" s="164">
        <f>SUM(CR18)</f>
        <v>0</v>
      </c>
      <c r="CS19" s="93"/>
      <c r="CT19" s="92"/>
      <c r="CU19" s="92"/>
      <c r="CV19" s="92"/>
      <c r="CW19" s="93"/>
      <c r="CX19" s="92"/>
      <c r="CY19" s="4"/>
    </row>
    <row r="20" spans="1:103">
      <c r="A20" s="209"/>
      <c r="B20" s="209"/>
      <c r="C20" s="180"/>
      <c r="F20" s="92"/>
      <c r="G20" s="92"/>
      <c r="H20" s="805"/>
      <c r="J20" s="116"/>
      <c r="K20" s="116"/>
      <c r="L20" s="322"/>
      <c r="M20" s="322"/>
      <c r="N20" s="322"/>
      <c r="O20" s="322"/>
      <c r="P20" s="322"/>
      <c r="Q20" s="322"/>
      <c r="R20" s="322"/>
      <c r="S20" s="322"/>
      <c r="T20" s="322"/>
      <c r="U20" s="322"/>
      <c r="V20" s="322"/>
      <c r="W20" s="322"/>
      <c r="X20" s="322"/>
      <c r="Y20" s="322"/>
      <c r="Z20" s="94"/>
      <c r="AA20" s="94"/>
      <c r="AB20" s="94"/>
      <c r="AC20" s="94"/>
      <c r="AD20" s="322"/>
      <c r="AF20" s="322"/>
      <c r="AZ20" s="210"/>
      <c r="BA20" s="210"/>
      <c r="BB20" s="210"/>
      <c r="BC20" s="210"/>
      <c r="BD20" s="210"/>
      <c r="BE20" s="210"/>
      <c r="BF20" s="210"/>
      <c r="BG20" s="111"/>
      <c r="BH20" s="111"/>
      <c r="BI20" s="111"/>
      <c r="BJ20" s="111"/>
      <c r="BK20" s="111"/>
      <c r="BL20" s="111"/>
      <c r="BM20" s="111"/>
      <c r="BN20" s="210"/>
      <c r="BO20" s="210"/>
      <c r="BP20" s="210"/>
      <c r="BQ20" s="210"/>
      <c r="BR20" s="210"/>
      <c r="BS20" s="210"/>
      <c r="BT20" s="210"/>
      <c r="BU20" s="210"/>
      <c r="BV20" s="210"/>
      <c r="BW20" s="210"/>
      <c r="BX20" s="210"/>
      <c r="BY20" s="210"/>
      <c r="BZ20" s="111"/>
      <c r="CA20" s="111"/>
      <c r="CB20" s="111"/>
      <c r="CC20" s="111"/>
      <c r="CD20" s="111"/>
      <c r="CE20" s="111"/>
      <c r="CF20" s="111"/>
      <c r="CG20" s="111"/>
      <c r="CH20" s="111"/>
      <c r="CI20" s="111"/>
      <c r="CJ20" s="111"/>
      <c r="CK20" s="111"/>
      <c r="CL20" s="111"/>
      <c r="CM20" s="111"/>
      <c r="CN20" s="111"/>
      <c r="CO20" s="111"/>
      <c r="CP20" s="93"/>
      <c r="CQ20" s="92"/>
      <c r="CR20" s="92"/>
      <c r="CS20" s="93"/>
      <c r="CT20" s="92"/>
    </row>
    <row r="21" spans="1:103" ht="48.75" customHeight="1">
      <c r="A21" s="140" t="s">
        <v>0</v>
      </c>
      <c r="B21" s="140" t="s">
        <v>28839</v>
      </c>
      <c r="C21" s="1036" t="s">
        <v>29406</v>
      </c>
      <c r="D21" s="220" t="s">
        <v>29406</v>
      </c>
      <c r="E21" s="509"/>
      <c r="F21" s="115"/>
      <c r="G21" s="92"/>
      <c r="H21" s="806"/>
      <c r="J21" s="93"/>
      <c r="K21" s="93"/>
      <c r="L21" s="323"/>
      <c r="M21" s="323"/>
      <c r="N21" s="323"/>
      <c r="O21" s="323"/>
      <c r="P21" s="323"/>
      <c r="Q21" s="323"/>
      <c r="R21" s="323"/>
      <c r="S21" s="323"/>
      <c r="T21" s="323"/>
      <c r="U21" s="323"/>
      <c r="V21" s="323"/>
      <c r="W21" s="323"/>
      <c r="X21" s="323"/>
      <c r="Y21" s="323"/>
      <c r="Z21" s="92"/>
      <c r="AA21" s="92"/>
      <c r="AB21" s="92"/>
      <c r="AC21" s="92"/>
      <c r="AD21" s="323"/>
      <c r="AE21" s="92"/>
      <c r="AF21" s="323"/>
      <c r="AG21" s="92"/>
      <c r="AH21" s="92"/>
      <c r="AI21" s="92"/>
      <c r="AJ21" s="92"/>
      <c r="AK21" s="92"/>
      <c r="AL21" s="92"/>
      <c r="AM21" s="92"/>
      <c r="AN21" s="92"/>
      <c r="AO21" s="92"/>
      <c r="AP21" s="92"/>
      <c r="AQ21" s="92"/>
      <c r="AR21" s="92"/>
      <c r="AS21" s="92"/>
      <c r="AT21" s="92"/>
      <c r="AU21" s="92"/>
      <c r="AV21" s="92"/>
      <c r="AW21" s="93"/>
      <c r="AX21" s="93"/>
      <c r="AY21" s="93"/>
      <c r="AZ21" s="119" t="s">
        <v>28778</v>
      </c>
      <c r="BA21" s="119" t="s">
        <v>28779</v>
      </c>
      <c r="BB21" s="119" t="s">
        <v>28780</v>
      </c>
      <c r="BC21" s="119" t="s">
        <v>28781</v>
      </c>
      <c r="BD21" s="119" t="s">
        <v>28782</v>
      </c>
      <c r="BE21" s="119" t="s">
        <v>28783</v>
      </c>
      <c r="BF21" s="119" t="s">
        <v>28784</v>
      </c>
      <c r="BG21" s="120" t="s">
        <v>28778</v>
      </c>
      <c r="BH21" s="120" t="s">
        <v>28779</v>
      </c>
      <c r="BI21" s="120" t="s">
        <v>28780</v>
      </c>
      <c r="BJ21" s="120" t="s">
        <v>28781</v>
      </c>
      <c r="BK21" s="120" t="s">
        <v>28782</v>
      </c>
      <c r="BL21" s="120" t="s">
        <v>28783</v>
      </c>
      <c r="BM21" s="120" t="s">
        <v>28784</v>
      </c>
      <c r="BN21" s="119" t="s">
        <v>28787</v>
      </c>
      <c r="BO21" s="119" t="s">
        <v>28788</v>
      </c>
      <c r="BP21" s="119" t="s">
        <v>28789</v>
      </c>
      <c r="BQ21" s="119" t="s">
        <v>28790</v>
      </c>
      <c r="BR21" s="119" t="s">
        <v>28791</v>
      </c>
      <c r="BS21" s="119" t="s">
        <v>28792</v>
      </c>
      <c r="BT21" s="119" t="s">
        <v>28793</v>
      </c>
      <c r="BU21" s="119" t="s">
        <v>28794</v>
      </c>
      <c r="BV21" s="119" t="s">
        <v>28795</v>
      </c>
      <c r="BW21" s="119" t="s">
        <v>28796</v>
      </c>
      <c r="BX21" s="119" t="s">
        <v>28797</v>
      </c>
      <c r="BY21" s="119" t="s">
        <v>28798</v>
      </c>
      <c r="BZ21" s="200" t="s">
        <v>28799</v>
      </c>
      <c r="CA21" s="200" t="s">
        <v>28800</v>
      </c>
      <c r="CB21" s="159" t="s">
        <v>28787</v>
      </c>
      <c r="CC21" s="159" t="s">
        <v>28788</v>
      </c>
      <c r="CD21" s="159" t="s">
        <v>28789</v>
      </c>
      <c r="CE21" s="159" t="s">
        <v>28790</v>
      </c>
      <c r="CF21" s="159" t="s">
        <v>28791</v>
      </c>
      <c r="CG21" s="159" t="s">
        <v>28792</v>
      </c>
      <c r="CH21" s="159" t="s">
        <v>28793</v>
      </c>
      <c r="CI21" s="159" t="s">
        <v>28794</v>
      </c>
      <c r="CJ21" s="159" t="s">
        <v>28795</v>
      </c>
      <c r="CK21" s="159" t="s">
        <v>28796</v>
      </c>
      <c r="CL21" s="159" t="s">
        <v>28797</v>
      </c>
      <c r="CM21" s="159" t="s">
        <v>28866</v>
      </c>
      <c r="CN21" s="159" t="s">
        <v>28799</v>
      </c>
      <c r="CO21" s="159" t="s">
        <v>28800</v>
      </c>
      <c r="CP21" s="93"/>
      <c r="CQ21" s="122" t="s">
        <v>28867</v>
      </c>
      <c r="CR21" s="122" t="s">
        <v>28868</v>
      </c>
      <c r="CS21" s="93"/>
      <c r="CT21" s="122" t="s">
        <v>28869</v>
      </c>
      <c r="CU21" s="122" t="s">
        <v>28870</v>
      </c>
      <c r="CV21" s="122" t="s">
        <v>28871</v>
      </c>
      <c r="CW21" s="93"/>
      <c r="CX21" s="92"/>
      <c r="CY21" s="4"/>
    </row>
    <row r="22" spans="1:103" ht="18" customHeight="1">
      <c r="A22" s="213" t="s">
        <v>29407</v>
      </c>
      <c r="B22" s="213" t="s">
        <v>28083</v>
      </c>
      <c r="C22" s="1035" t="s">
        <v>29406</v>
      </c>
      <c r="D22" s="153" t="s">
        <v>29408</v>
      </c>
      <c r="E22" s="124" t="s">
        <v>28767</v>
      </c>
      <c r="F22" s="124">
        <v>20</v>
      </c>
      <c r="G22" s="170">
        <f t="shared" ref="G22:G36" si="9">SUM(L22:AD22)</f>
        <v>0</v>
      </c>
      <c r="H22" s="791">
        <v>95</v>
      </c>
      <c r="I22" s="481">
        <f t="shared" ref="I22:I36" si="10">$G$5</f>
        <v>0</v>
      </c>
      <c r="J22" s="125">
        <f t="shared" ref="J22:J36" si="11">H22*((1-I22))</f>
        <v>95</v>
      </c>
      <c r="K22" s="126">
        <f t="shared" ref="K22:K34" si="12">G22*J22</f>
        <v>0</v>
      </c>
      <c r="L22" s="318"/>
      <c r="M22" s="271"/>
      <c r="N22" s="319"/>
      <c r="O22" s="320"/>
      <c r="P22" s="274"/>
      <c r="Q22" s="275"/>
      <c r="R22" s="276"/>
      <c r="S22" s="277"/>
      <c r="T22" s="370"/>
      <c r="U22" s="278"/>
      <c r="V22" s="279"/>
      <c r="W22" s="321"/>
      <c r="X22" s="281"/>
      <c r="Y22" s="277">
        <f t="shared" si="6"/>
        <v>0</v>
      </c>
      <c r="Z22" s="488"/>
      <c r="AA22" s="277"/>
      <c r="AB22" s="128"/>
      <c r="AC22" s="127"/>
      <c r="AD22" s="321"/>
      <c r="AE22" s="420"/>
      <c r="AF22" s="277"/>
      <c r="AG22" s="420"/>
      <c r="AI22" s="422">
        <f t="shared" ref="AI22:AN22" si="13">L36</f>
        <v>0</v>
      </c>
      <c r="AJ22" s="421">
        <f t="shared" si="13"/>
        <v>0</v>
      </c>
      <c r="AK22" s="310">
        <f t="shared" si="13"/>
        <v>0</v>
      </c>
      <c r="AL22" s="304">
        <f t="shared" si="13"/>
        <v>0</v>
      </c>
      <c r="AM22" s="305">
        <f t="shared" si="13"/>
        <v>0</v>
      </c>
      <c r="AN22" s="324">
        <f t="shared" si="13"/>
        <v>0</v>
      </c>
      <c r="AO22" s="347">
        <f t="shared" ref="AO22:AO34" si="14">$R$36</f>
        <v>0</v>
      </c>
      <c r="AP22" s="331">
        <f t="shared" ref="AP22:AV22" si="15">S36</f>
        <v>0</v>
      </c>
      <c r="AQ22" s="306">
        <f t="shared" si="15"/>
        <v>0</v>
      </c>
      <c r="AR22" s="307">
        <f t="shared" si="15"/>
        <v>0</v>
      </c>
      <c r="AS22" s="325">
        <f t="shared" si="15"/>
        <v>0</v>
      </c>
      <c r="AT22" s="308">
        <f t="shared" si="15"/>
        <v>0</v>
      </c>
      <c r="AU22" s="309">
        <f t="shared" si="15"/>
        <v>0</v>
      </c>
      <c r="AV22" s="331">
        <f t="shared" si="15"/>
        <v>0</v>
      </c>
      <c r="AZ22" s="81">
        <f t="shared" ref="AZ22:AZ34" si="16">BG22*$G22</f>
        <v>0</v>
      </c>
      <c r="BA22" s="81">
        <f t="shared" ref="BA22:BA34" si="17">BH22*$G22</f>
        <v>0</v>
      </c>
      <c r="BB22" s="81">
        <f t="shared" ref="BB22:BB34" si="18">BI22*$G22</f>
        <v>0</v>
      </c>
      <c r="BC22" s="81">
        <f t="shared" ref="BC22:BC34" si="19">BJ22*$G22</f>
        <v>0</v>
      </c>
      <c r="BD22" s="81">
        <f t="shared" ref="BD22:BD34" si="20">BK22*$G22</f>
        <v>0</v>
      </c>
      <c r="BE22" s="81">
        <f t="shared" ref="BE22:BE34" si="21">BL22*$G22</f>
        <v>0</v>
      </c>
      <c r="BF22" s="81">
        <f t="shared" ref="BF22:BF34" si="22">BM22*$G22</f>
        <v>0</v>
      </c>
      <c r="BG22" s="214"/>
      <c r="BH22" s="214">
        <v>20</v>
      </c>
      <c r="BI22" s="214"/>
      <c r="BJ22" s="214"/>
      <c r="BK22" s="214"/>
      <c r="BL22" s="214"/>
      <c r="BM22" s="214"/>
      <c r="BN22" s="81">
        <f t="shared" ref="BN22:BN34" si="23">CB22*$G22</f>
        <v>0</v>
      </c>
      <c r="BO22" s="81">
        <f t="shared" ref="BO22:BO34" si="24">CC22*$G22</f>
        <v>0</v>
      </c>
      <c r="BP22" s="81">
        <f t="shared" ref="BP22:BP34" si="25">CD22*$G22</f>
        <v>0</v>
      </c>
      <c r="BQ22" s="81">
        <f t="shared" ref="BQ22:BQ34" si="26">CE22*$G22</f>
        <v>0</v>
      </c>
      <c r="BR22" s="81">
        <f t="shared" ref="BR22:BR34" si="27">CF22*$G22</f>
        <v>0</v>
      </c>
      <c r="BS22" s="81">
        <f t="shared" ref="BS22:BS34" si="28">CG22*$G22</f>
        <v>0</v>
      </c>
      <c r="BT22" s="81">
        <f t="shared" ref="BT22:BT34" si="29">CH22*$G22</f>
        <v>0</v>
      </c>
      <c r="BU22" s="81">
        <f t="shared" ref="BU22:BU34" si="30">CI22*$G22</f>
        <v>0</v>
      </c>
      <c r="BV22" s="81">
        <f t="shared" ref="BV22:BV34" si="31">CJ22*$G22</f>
        <v>0</v>
      </c>
      <c r="BW22" s="81">
        <f t="shared" ref="BW22:BW34" si="32">CK22*$G22</f>
        <v>0</v>
      </c>
      <c r="BX22" s="81">
        <f t="shared" ref="BX22:BX34" si="33">CL22*$G22</f>
        <v>0</v>
      </c>
      <c r="BY22" s="81">
        <f t="shared" ref="BY22:BY34" si="34">CM22*$G22</f>
        <v>0</v>
      </c>
      <c r="BZ22" s="203">
        <f t="shared" ref="BZ22:BZ34" si="35">CN22*$G22</f>
        <v>0</v>
      </c>
      <c r="CA22" s="203">
        <f t="shared" ref="CA22:CA34" si="36">CO22*$G22</f>
        <v>0</v>
      </c>
      <c r="CB22" s="214"/>
      <c r="CC22" s="214">
        <v>1</v>
      </c>
      <c r="CD22" s="214">
        <v>14</v>
      </c>
      <c r="CE22" s="214">
        <v>5</v>
      </c>
      <c r="CF22" s="214"/>
      <c r="CG22" s="214"/>
      <c r="CH22" s="214"/>
      <c r="CI22" s="214"/>
      <c r="CJ22" s="214"/>
      <c r="CK22" s="214"/>
      <c r="CL22" s="215"/>
      <c r="CM22" s="214"/>
      <c r="CN22" s="214"/>
      <c r="CO22" s="214"/>
      <c r="CP22" s="93"/>
      <c r="CQ22" s="81"/>
      <c r="CR22" s="134">
        <f t="shared" ref="CR22:CR36" si="37">$G22*CQ22</f>
        <v>0</v>
      </c>
      <c r="CS22" s="93"/>
      <c r="CT22" s="126">
        <v>2.1150000000000002</v>
      </c>
      <c r="CU22" s="81">
        <f t="shared" ref="CU22:CU36" si="38">G22</f>
        <v>0</v>
      </c>
      <c r="CV22" s="81">
        <f t="shared" ref="CV22:CV34" si="39">CT22*CU22</f>
        <v>0</v>
      </c>
      <c r="CW22" s="93"/>
      <c r="CX22" s="92"/>
      <c r="CY22" s="4"/>
    </row>
    <row r="23" spans="1:103" ht="18" customHeight="1">
      <c r="A23" s="142" t="s">
        <v>29409</v>
      </c>
      <c r="B23" s="142" t="s">
        <v>28084</v>
      </c>
      <c r="C23" s="123" t="s">
        <v>29406</v>
      </c>
      <c r="D23" s="153" t="s">
        <v>28781</v>
      </c>
      <c r="E23" s="124" t="s">
        <v>28770</v>
      </c>
      <c r="F23" s="124">
        <v>5</v>
      </c>
      <c r="G23" s="170">
        <f t="shared" si="9"/>
        <v>0</v>
      </c>
      <c r="H23" s="791">
        <v>90</v>
      </c>
      <c r="I23" s="481">
        <f t="shared" si="10"/>
        <v>0</v>
      </c>
      <c r="J23" s="125">
        <f t="shared" si="11"/>
        <v>90</v>
      </c>
      <c r="K23" s="126">
        <f t="shared" si="12"/>
        <v>0</v>
      </c>
      <c r="L23" s="318"/>
      <c r="M23" s="271"/>
      <c r="N23" s="319"/>
      <c r="O23" s="320"/>
      <c r="P23" s="274"/>
      <c r="Q23" s="275"/>
      <c r="R23" s="276"/>
      <c r="S23" s="277"/>
      <c r="T23" s="370"/>
      <c r="U23" s="278"/>
      <c r="V23" s="279"/>
      <c r="W23" s="321"/>
      <c r="X23" s="281"/>
      <c r="Y23" s="277">
        <f t="shared" si="6"/>
        <v>0</v>
      </c>
      <c r="Z23" s="488"/>
      <c r="AA23" s="277"/>
      <c r="AB23" s="128"/>
      <c r="AC23" s="127"/>
      <c r="AD23" s="321"/>
      <c r="AE23" s="420"/>
      <c r="AF23" s="277"/>
      <c r="AG23" s="420"/>
      <c r="AI23" s="422">
        <f>AI22</f>
        <v>0</v>
      </c>
      <c r="AJ23" s="421">
        <f t="shared" ref="AJ23:AU34" si="40">AJ22</f>
        <v>0</v>
      </c>
      <c r="AK23" s="310">
        <f t="shared" si="40"/>
        <v>0</v>
      </c>
      <c r="AL23" s="304">
        <f t="shared" si="40"/>
        <v>0</v>
      </c>
      <c r="AM23" s="305">
        <f t="shared" si="40"/>
        <v>0</v>
      </c>
      <c r="AN23" s="324">
        <f t="shared" si="40"/>
        <v>0</v>
      </c>
      <c r="AO23" s="347">
        <f t="shared" si="14"/>
        <v>0</v>
      </c>
      <c r="AP23" s="331">
        <f t="shared" si="40"/>
        <v>0</v>
      </c>
      <c r="AQ23" s="306">
        <f t="shared" si="40"/>
        <v>0</v>
      </c>
      <c r="AR23" s="307">
        <f t="shared" si="40"/>
        <v>0</v>
      </c>
      <c r="AS23" s="325">
        <f t="shared" si="40"/>
        <v>0</v>
      </c>
      <c r="AT23" s="308">
        <f t="shared" si="40"/>
        <v>0</v>
      </c>
      <c r="AU23" s="309">
        <f t="shared" si="40"/>
        <v>0</v>
      </c>
      <c r="AV23" s="331">
        <f>AV22</f>
        <v>0</v>
      </c>
      <c r="AZ23" s="81">
        <f t="shared" si="16"/>
        <v>0</v>
      </c>
      <c r="BA23" s="81">
        <f t="shared" si="17"/>
        <v>0</v>
      </c>
      <c r="BB23" s="81">
        <f t="shared" si="18"/>
        <v>0</v>
      </c>
      <c r="BC23" s="81">
        <f t="shared" si="19"/>
        <v>0</v>
      </c>
      <c r="BD23" s="81">
        <f t="shared" si="20"/>
        <v>0</v>
      </c>
      <c r="BE23" s="81">
        <f t="shared" si="21"/>
        <v>0</v>
      </c>
      <c r="BF23" s="81">
        <f t="shared" si="22"/>
        <v>0</v>
      </c>
      <c r="BG23" s="214"/>
      <c r="BH23" s="214"/>
      <c r="BI23" s="214"/>
      <c r="BJ23" s="214">
        <v>5</v>
      </c>
      <c r="BK23" s="214"/>
      <c r="BL23" s="214"/>
      <c r="BM23" s="214"/>
      <c r="BN23" s="81">
        <f t="shared" si="23"/>
        <v>0</v>
      </c>
      <c r="BO23" s="81">
        <f t="shared" si="24"/>
        <v>0</v>
      </c>
      <c r="BP23" s="81">
        <f t="shared" si="25"/>
        <v>0</v>
      </c>
      <c r="BQ23" s="81">
        <f t="shared" si="26"/>
        <v>0</v>
      </c>
      <c r="BR23" s="81">
        <f t="shared" si="27"/>
        <v>0</v>
      </c>
      <c r="BS23" s="81">
        <f t="shared" si="28"/>
        <v>0</v>
      </c>
      <c r="BT23" s="81">
        <f t="shared" si="29"/>
        <v>0</v>
      </c>
      <c r="BU23" s="81">
        <f t="shared" si="30"/>
        <v>0</v>
      </c>
      <c r="BV23" s="81">
        <f t="shared" si="31"/>
        <v>0</v>
      </c>
      <c r="BW23" s="81">
        <f t="shared" si="32"/>
        <v>0</v>
      </c>
      <c r="BX23" s="81">
        <f t="shared" si="33"/>
        <v>0</v>
      </c>
      <c r="BY23" s="81">
        <f t="shared" si="34"/>
        <v>0</v>
      </c>
      <c r="BZ23" s="203">
        <f t="shared" si="35"/>
        <v>0</v>
      </c>
      <c r="CA23" s="203">
        <f t="shared" si="36"/>
        <v>0</v>
      </c>
      <c r="CB23" s="214"/>
      <c r="CC23" s="214"/>
      <c r="CD23" s="214">
        <v>4</v>
      </c>
      <c r="CE23" s="214">
        <v>1</v>
      </c>
      <c r="CF23" s="214"/>
      <c r="CG23" s="214"/>
      <c r="CH23" s="214"/>
      <c r="CI23" s="214"/>
      <c r="CJ23" s="214"/>
      <c r="CK23" s="214"/>
      <c r="CL23" s="215"/>
      <c r="CM23" s="214"/>
      <c r="CN23" s="214"/>
      <c r="CO23" s="214"/>
      <c r="CP23" s="93"/>
      <c r="CQ23" s="81">
        <v>15</v>
      </c>
      <c r="CR23" s="134">
        <f t="shared" si="37"/>
        <v>0</v>
      </c>
      <c r="CS23" s="93"/>
      <c r="CT23" s="126">
        <v>3.3119999999999998</v>
      </c>
      <c r="CU23" s="81">
        <f t="shared" si="38"/>
        <v>0</v>
      </c>
      <c r="CV23" s="81">
        <f t="shared" si="39"/>
        <v>0</v>
      </c>
      <c r="CW23" s="93"/>
      <c r="CX23" s="92"/>
      <c r="CY23" s="4"/>
    </row>
    <row r="24" spans="1:103" ht="18" customHeight="1">
      <c r="A24" s="142" t="s">
        <v>29410</v>
      </c>
      <c r="B24" s="142" t="s">
        <v>28085</v>
      </c>
      <c r="C24" s="123" t="s">
        <v>29406</v>
      </c>
      <c r="D24" s="153" t="s">
        <v>29257</v>
      </c>
      <c r="E24" s="124" t="s">
        <v>28770</v>
      </c>
      <c r="F24" s="124">
        <v>1</v>
      </c>
      <c r="G24" s="170">
        <f t="shared" si="9"/>
        <v>0</v>
      </c>
      <c r="H24" s="791">
        <v>65</v>
      </c>
      <c r="I24" s="481">
        <f t="shared" si="10"/>
        <v>0</v>
      </c>
      <c r="J24" s="125">
        <f t="shared" si="11"/>
        <v>65</v>
      </c>
      <c r="K24" s="126">
        <f t="shared" si="12"/>
        <v>0</v>
      </c>
      <c r="L24" s="318"/>
      <c r="M24" s="271"/>
      <c r="N24" s="319"/>
      <c r="O24" s="320"/>
      <c r="P24" s="274"/>
      <c r="Q24" s="275"/>
      <c r="R24" s="276"/>
      <c r="S24" s="277"/>
      <c r="T24" s="370"/>
      <c r="U24" s="278"/>
      <c r="V24" s="279"/>
      <c r="W24" s="321"/>
      <c r="X24" s="281"/>
      <c r="Y24" s="277">
        <f t="shared" si="6"/>
        <v>0</v>
      </c>
      <c r="Z24" s="488"/>
      <c r="AA24" s="277"/>
      <c r="AB24" s="128"/>
      <c r="AC24" s="127"/>
      <c r="AD24" s="321"/>
      <c r="AE24" s="420"/>
      <c r="AF24" s="277"/>
      <c r="AG24" s="420"/>
      <c r="AI24" s="422">
        <f>AI23</f>
        <v>0</v>
      </c>
      <c r="AJ24" s="421">
        <f>AJ23</f>
        <v>0</v>
      </c>
      <c r="AK24" s="310">
        <f>AK23</f>
        <v>0</v>
      </c>
      <c r="AL24" s="304">
        <f>AL23</f>
        <v>0</v>
      </c>
      <c r="AM24" s="305">
        <f>AM23</f>
        <v>0</v>
      </c>
      <c r="AN24" s="324">
        <f>AN23</f>
        <v>0</v>
      </c>
      <c r="AO24" s="347">
        <f t="shared" si="14"/>
        <v>0</v>
      </c>
      <c r="AP24" s="331">
        <f t="shared" ref="AP24:AU24" si="41">AP23</f>
        <v>0</v>
      </c>
      <c r="AQ24" s="306">
        <f t="shared" si="41"/>
        <v>0</v>
      </c>
      <c r="AR24" s="307">
        <f t="shared" si="41"/>
        <v>0</v>
      </c>
      <c r="AS24" s="325">
        <f t="shared" si="41"/>
        <v>0</v>
      </c>
      <c r="AT24" s="308">
        <f t="shared" si="41"/>
        <v>0</v>
      </c>
      <c r="AU24" s="309">
        <f t="shared" si="41"/>
        <v>0</v>
      </c>
      <c r="AV24" s="331">
        <f>AV23</f>
        <v>0</v>
      </c>
      <c r="AZ24" s="81">
        <f t="shared" si="16"/>
        <v>0</v>
      </c>
      <c r="BA24" s="81">
        <f t="shared" si="17"/>
        <v>0</v>
      </c>
      <c r="BB24" s="81">
        <f t="shared" si="18"/>
        <v>0</v>
      </c>
      <c r="BC24" s="81">
        <f t="shared" si="19"/>
        <v>0</v>
      </c>
      <c r="BD24" s="81">
        <f t="shared" si="20"/>
        <v>0</v>
      </c>
      <c r="BE24" s="81">
        <f t="shared" si="21"/>
        <v>0</v>
      </c>
      <c r="BF24" s="81">
        <f t="shared" si="22"/>
        <v>0</v>
      </c>
      <c r="BG24" s="214"/>
      <c r="BH24" s="214"/>
      <c r="BI24" s="214"/>
      <c r="BJ24" s="214"/>
      <c r="BK24" s="214"/>
      <c r="BL24" s="214">
        <v>1</v>
      </c>
      <c r="BM24" s="214"/>
      <c r="BN24" s="81">
        <f t="shared" si="23"/>
        <v>0</v>
      </c>
      <c r="BO24" s="81">
        <f t="shared" si="24"/>
        <v>0</v>
      </c>
      <c r="BP24" s="81">
        <f t="shared" si="25"/>
        <v>0</v>
      </c>
      <c r="BQ24" s="81">
        <f t="shared" si="26"/>
        <v>0</v>
      </c>
      <c r="BR24" s="81">
        <f t="shared" si="27"/>
        <v>0</v>
      </c>
      <c r="BS24" s="81">
        <f t="shared" si="28"/>
        <v>0</v>
      </c>
      <c r="BT24" s="81">
        <f t="shared" si="29"/>
        <v>0</v>
      </c>
      <c r="BU24" s="81">
        <f t="shared" si="30"/>
        <v>0</v>
      </c>
      <c r="BV24" s="81">
        <f t="shared" si="31"/>
        <v>0</v>
      </c>
      <c r="BW24" s="81">
        <f t="shared" si="32"/>
        <v>0</v>
      </c>
      <c r="BX24" s="81">
        <f t="shared" si="33"/>
        <v>0</v>
      </c>
      <c r="BY24" s="81">
        <f t="shared" si="34"/>
        <v>0</v>
      </c>
      <c r="BZ24" s="203">
        <f t="shared" si="35"/>
        <v>0</v>
      </c>
      <c r="CA24" s="203">
        <f t="shared" si="36"/>
        <v>0</v>
      </c>
      <c r="CB24" s="214"/>
      <c r="CC24" s="214"/>
      <c r="CD24" s="214"/>
      <c r="CE24" s="214"/>
      <c r="CF24" s="214"/>
      <c r="CG24" s="214"/>
      <c r="CH24" s="214"/>
      <c r="CI24" s="214"/>
      <c r="CJ24" s="214">
        <v>1</v>
      </c>
      <c r="CK24" s="214"/>
      <c r="CL24" s="215"/>
      <c r="CM24" s="214"/>
      <c r="CN24" s="214"/>
      <c r="CO24" s="214"/>
      <c r="CP24" s="93"/>
      <c r="CQ24" s="131">
        <v>5</v>
      </c>
      <c r="CR24" s="134">
        <f t="shared" si="37"/>
        <v>0</v>
      </c>
      <c r="CS24" s="93"/>
      <c r="CT24" s="126">
        <v>3.032</v>
      </c>
      <c r="CU24" s="81">
        <f t="shared" si="38"/>
        <v>0</v>
      </c>
      <c r="CV24" s="81">
        <f t="shared" si="39"/>
        <v>0</v>
      </c>
      <c r="CW24" s="93"/>
      <c r="CX24" s="92"/>
      <c r="CY24" s="4"/>
    </row>
    <row r="25" spans="1:103" ht="18" customHeight="1">
      <c r="A25" s="142" t="s">
        <v>29411</v>
      </c>
      <c r="B25" s="142" t="s">
        <v>28086</v>
      </c>
      <c r="C25" s="123" t="s">
        <v>29406</v>
      </c>
      <c r="D25" s="153" t="s">
        <v>29259</v>
      </c>
      <c r="E25" s="124" t="s">
        <v>28770</v>
      </c>
      <c r="F25" s="124">
        <v>1</v>
      </c>
      <c r="G25" s="170">
        <f t="shared" si="9"/>
        <v>0</v>
      </c>
      <c r="H25" s="791">
        <v>70</v>
      </c>
      <c r="I25" s="481">
        <f t="shared" si="10"/>
        <v>0</v>
      </c>
      <c r="J25" s="125">
        <f t="shared" si="11"/>
        <v>70</v>
      </c>
      <c r="K25" s="126">
        <f t="shared" si="12"/>
        <v>0</v>
      </c>
      <c r="L25" s="318"/>
      <c r="M25" s="271"/>
      <c r="N25" s="319"/>
      <c r="O25" s="320"/>
      <c r="P25" s="274"/>
      <c r="Q25" s="275"/>
      <c r="R25" s="276"/>
      <c r="S25" s="277"/>
      <c r="T25" s="370"/>
      <c r="U25" s="278"/>
      <c r="V25" s="279"/>
      <c r="W25" s="321"/>
      <c r="X25" s="281"/>
      <c r="Y25" s="277">
        <f t="shared" si="6"/>
        <v>0</v>
      </c>
      <c r="Z25" s="488"/>
      <c r="AA25" s="277"/>
      <c r="AB25" s="128"/>
      <c r="AC25" s="127"/>
      <c r="AD25" s="321"/>
      <c r="AE25" s="420"/>
      <c r="AF25" s="277"/>
      <c r="AG25" s="420"/>
      <c r="AI25" s="422">
        <f t="shared" ref="AI25:AI34" si="42">AI24</f>
        <v>0</v>
      </c>
      <c r="AJ25" s="421">
        <f t="shared" si="40"/>
        <v>0</v>
      </c>
      <c r="AK25" s="310">
        <f t="shared" si="40"/>
        <v>0</v>
      </c>
      <c r="AL25" s="304">
        <f t="shared" si="40"/>
        <v>0</v>
      </c>
      <c r="AM25" s="305">
        <f t="shared" si="40"/>
        <v>0</v>
      </c>
      <c r="AN25" s="324">
        <f t="shared" si="40"/>
        <v>0</v>
      </c>
      <c r="AO25" s="347">
        <f t="shared" si="14"/>
        <v>0</v>
      </c>
      <c r="AP25" s="331">
        <f t="shared" si="40"/>
        <v>0</v>
      </c>
      <c r="AQ25" s="306">
        <f t="shared" si="40"/>
        <v>0</v>
      </c>
      <c r="AR25" s="307">
        <f t="shared" si="40"/>
        <v>0</v>
      </c>
      <c r="AS25" s="325">
        <f t="shared" si="40"/>
        <v>0</v>
      </c>
      <c r="AT25" s="308">
        <f t="shared" si="40"/>
        <v>0</v>
      </c>
      <c r="AU25" s="309">
        <f t="shared" si="40"/>
        <v>0</v>
      </c>
      <c r="AV25" s="331">
        <f t="shared" ref="AV25:AV34" si="43">AV24</f>
        <v>0</v>
      </c>
      <c r="AZ25" s="81">
        <f t="shared" si="16"/>
        <v>0</v>
      </c>
      <c r="BA25" s="81">
        <f t="shared" si="17"/>
        <v>0</v>
      </c>
      <c r="BB25" s="81">
        <f t="shared" si="18"/>
        <v>0</v>
      </c>
      <c r="BC25" s="81">
        <f t="shared" si="19"/>
        <v>0</v>
      </c>
      <c r="BD25" s="81">
        <f t="shared" si="20"/>
        <v>0</v>
      </c>
      <c r="BE25" s="81">
        <f t="shared" si="21"/>
        <v>0</v>
      </c>
      <c r="BF25" s="81">
        <f t="shared" si="22"/>
        <v>0</v>
      </c>
      <c r="BG25" s="214"/>
      <c r="BH25" s="214"/>
      <c r="BI25" s="214"/>
      <c r="BJ25" s="214"/>
      <c r="BK25" s="214"/>
      <c r="BL25" s="214">
        <v>1</v>
      </c>
      <c r="BM25" s="214"/>
      <c r="BN25" s="81">
        <f t="shared" si="23"/>
        <v>0</v>
      </c>
      <c r="BO25" s="81">
        <f t="shared" si="24"/>
        <v>0</v>
      </c>
      <c r="BP25" s="81">
        <f t="shared" si="25"/>
        <v>0</v>
      </c>
      <c r="BQ25" s="81">
        <f t="shared" si="26"/>
        <v>0</v>
      </c>
      <c r="BR25" s="81">
        <f t="shared" si="27"/>
        <v>0</v>
      </c>
      <c r="BS25" s="81">
        <f t="shared" si="28"/>
        <v>0</v>
      </c>
      <c r="BT25" s="81">
        <f t="shared" si="29"/>
        <v>0</v>
      </c>
      <c r="BU25" s="81">
        <f t="shared" si="30"/>
        <v>0</v>
      </c>
      <c r="BV25" s="81">
        <f t="shared" si="31"/>
        <v>0</v>
      </c>
      <c r="BW25" s="81">
        <f t="shared" si="32"/>
        <v>0</v>
      </c>
      <c r="BX25" s="81">
        <f t="shared" si="33"/>
        <v>0</v>
      </c>
      <c r="BY25" s="81">
        <f t="shared" si="34"/>
        <v>0</v>
      </c>
      <c r="BZ25" s="203">
        <f t="shared" si="35"/>
        <v>0</v>
      </c>
      <c r="CA25" s="203">
        <f t="shared" si="36"/>
        <v>0</v>
      </c>
      <c r="CB25" s="214"/>
      <c r="CC25" s="214"/>
      <c r="CD25" s="214"/>
      <c r="CE25" s="214"/>
      <c r="CF25" s="214"/>
      <c r="CG25" s="214"/>
      <c r="CH25" s="214"/>
      <c r="CI25" s="214"/>
      <c r="CJ25" s="214"/>
      <c r="CK25" s="214">
        <v>1</v>
      </c>
      <c r="CL25" s="215"/>
      <c r="CM25" s="214"/>
      <c r="CN25" s="214"/>
      <c r="CO25" s="214"/>
      <c r="CP25" s="93"/>
      <c r="CQ25" s="131">
        <v>4</v>
      </c>
      <c r="CR25" s="134">
        <f t="shared" si="37"/>
        <v>0</v>
      </c>
      <c r="CS25" s="93"/>
      <c r="CT25" s="126">
        <v>3.2330000000000001</v>
      </c>
      <c r="CU25" s="81">
        <f t="shared" si="38"/>
        <v>0</v>
      </c>
      <c r="CV25" s="81">
        <f t="shared" si="39"/>
        <v>0</v>
      </c>
      <c r="CW25" s="93"/>
      <c r="CX25" s="92"/>
      <c r="CY25" s="4"/>
    </row>
    <row r="26" spans="1:103" ht="18" customHeight="1">
      <c r="A26" s="142" t="s">
        <v>29412</v>
      </c>
      <c r="B26" s="142" t="s">
        <v>28087</v>
      </c>
      <c r="C26" s="123" t="s">
        <v>29406</v>
      </c>
      <c r="D26" s="153" t="s">
        <v>29261</v>
      </c>
      <c r="E26" s="124" t="s">
        <v>28770</v>
      </c>
      <c r="F26" s="124">
        <v>1</v>
      </c>
      <c r="G26" s="124">
        <f t="shared" si="9"/>
        <v>0</v>
      </c>
      <c r="H26" s="791">
        <v>75</v>
      </c>
      <c r="I26" s="481">
        <f t="shared" si="10"/>
        <v>0</v>
      </c>
      <c r="J26" s="125">
        <f t="shared" si="11"/>
        <v>75</v>
      </c>
      <c r="K26" s="126">
        <f t="shared" si="12"/>
        <v>0</v>
      </c>
      <c r="L26" s="318"/>
      <c r="M26" s="271"/>
      <c r="N26" s="319"/>
      <c r="O26" s="320"/>
      <c r="P26" s="274"/>
      <c r="Q26" s="275"/>
      <c r="R26" s="276"/>
      <c r="S26" s="277"/>
      <c r="T26" s="370"/>
      <c r="U26" s="278"/>
      <c r="V26" s="279"/>
      <c r="W26" s="321"/>
      <c r="X26" s="281"/>
      <c r="Y26" s="277">
        <f t="shared" si="6"/>
        <v>0</v>
      </c>
      <c r="Z26" s="488"/>
      <c r="AA26" s="277"/>
      <c r="AB26" s="128"/>
      <c r="AC26" s="127"/>
      <c r="AD26" s="321"/>
      <c r="AE26" s="420"/>
      <c r="AF26" s="277"/>
      <c r="AG26" s="420"/>
      <c r="AI26" s="422">
        <f t="shared" si="42"/>
        <v>0</v>
      </c>
      <c r="AJ26" s="421">
        <f t="shared" si="40"/>
        <v>0</v>
      </c>
      <c r="AK26" s="310">
        <f t="shared" si="40"/>
        <v>0</v>
      </c>
      <c r="AL26" s="304">
        <f t="shared" si="40"/>
        <v>0</v>
      </c>
      <c r="AM26" s="305">
        <f t="shared" si="40"/>
        <v>0</v>
      </c>
      <c r="AN26" s="324">
        <f t="shared" si="40"/>
        <v>0</v>
      </c>
      <c r="AO26" s="347">
        <f t="shared" si="14"/>
        <v>0</v>
      </c>
      <c r="AP26" s="331">
        <f t="shared" si="40"/>
        <v>0</v>
      </c>
      <c r="AQ26" s="306">
        <f t="shared" si="40"/>
        <v>0</v>
      </c>
      <c r="AR26" s="307">
        <f t="shared" si="40"/>
        <v>0</v>
      </c>
      <c r="AS26" s="325">
        <f t="shared" si="40"/>
        <v>0</v>
      </c>
      <c r="AT26" s="308">
        <f t="shared" si="40"/>
        <v>0</v>
      </c>
      <c r="AU26" s="309">
        <f t="shared" si="40"/>
        <v>0</v>
      </c>
      <c r="AV26" s="331">
        <f t="shared" si="43"/>
        <v>0</v>
      </c>
      <c r="AZ26" s="81">
        <f t="shared" si="16"/>
        <v>0</v>
      </c>
      <c r="BA26" s="81">
        <f t="shared" si="17"/>
        <v>0</v>
      </c>
      <c r="BB26" s="81">
        <f t="shared" si="18"/>
        <v>0</v>
      </c>
      <c r="BC26" s="81">
        <f t="shared" si="19"/>
        <v>0</v>
      </c>
      <c r="BD26" s="81">
        <f t="shared" si="20"/>
        <v>0</v>
      </c>
      <c r="BE26" s="81">
        <f t="shared" si="21"/>
        <v>0</v>
      </c>
      <c r="BF26" s="81">
        <f t="shared" si="22"/>
        <v>0</v>
      </c>
      <c r="BG26" s="214"/>
      <c r="BH26" s="214"/>
      <c r="BI26" s="214"/>
      <c r="BJ26" s="214"/>
      <c r="BK26" s="214"/>
      <c r="BL26" s="214">
        <v>1</v>
      </c>
      <c r="BM26" s="214"/>
      <c r="BN26" s="81">
        <f t="shared" si="23"/>
        <v>0</v>
      </c>
      <c r="BO26" s="81">
        <f t="shared" si="24"/>
        <v>0</v>
      </c>
      <c r="BP26" s="81">
        <f t="shared" si="25"/>
        <v>0</v>
      </c>
      <c r="BQ26" s="81">
        <f t="shared" si="26"/>
        <v>0</v>
      </c>
      <c r="BR26" s="81">
        <f t="shared" si="27"/>
        <v>0</v>
      </c>
      <c r="BS26" s="81">
        <f t="shared" si="28"/>
        <v>0</v>
      </c>
      <c r="BT26" s="81">
        <f t="shared" si="29"/>
        <v>0</v>
      </c>
      <c r="BU26" s="81">
        <f t="shared" si="30"/>
        <v>0</v>
      </c>
      <c r="BV26" s="81">
        <f t="shared" si="31"/>
        <v>0</v>
      </c>
      <c r="BW26" s="81">
        <f t="shared" si="32"/>
        <v>0</v>
      </c>
      <c r="BX26" s="81">
        <f t="shared" si="33"/>
        <v>0</v>
      </c>
      <c r="BY26" s="81">
        <f t="shared" si="34"/>
        <v>0</v>
      </c>
      <c r="BZ26" s="203">
        <f t="shared" si="35"/>
        <v>0</v>
      </c>
      <c r="CA26" s="203">
        <f t="shared" si="36"/>
        <v>0</v>
      </c>
      <c r="CB26" s="214"/>
      <c r="CC26" s="214"/>
      <c r="CD26" s="214"/>
      <c r="CE26" s="214"/>
      <c r="CF26" s="214"/>
      <c r="CG26" s="214"/>
      <c r="CH26" s="214"/>
      <c r="CI26" s="214"/>
      <c r="CJ26" s="214"/>
      <c r="CK26" s="214">
        <v>1</v>
      </c>
      <c r="CL26" s="215"/>
      <c r="CM26" s="214"/>
      <c r="CN26" s="214"/>
      <c r="CO26" s="214"/>
      <c r="CP26" s="93"/>
      <c r="CQ26" s="131">
        <v>4</v>
      </c>
      <c r="CR26" s="134">
        <f t="shared" si="37"/>
        <v>0</v>
      </c>
      <c r="CS26" s="93"/>
      <c r="CT26" s="126">
        <v>3.427</v>
      </c>
      <c r="CU26" s="81">
        <f t="shared" si="38"/>
        <v>0</v>
      </c>
      <c r="CV26" s="81">
        <f t="shared" si="39"/>
        <v>0</v>
      </c>
      <c r="CW26" s="93"/>
      <c r="CX26" s="92"/>
      <c r="CY26" s="4"/>
    </row>
    <row r="27" spans="1:103" ht="18" customHeight="1">
      <c r="A27" s="142" t="s">
        <v>29413</v>
      </c>
      <c r="B27" s="142" t="s">
        <v>28088</v>
      </c>
      <c r="C27" s="123" t="s">
        <v>29406</v>
      </c>
      <c r="D27" s="153" t="s">
        <v>29263</v>
      </c>
      <c r="E27" s="124" t="s">
        <v>28770</v>
      </c>
      <c r="F27" s="124">
        <v>1</v>
      </c>
      <c r="G27" s="124">
        <f t="shared" si="9"/>
        <v>0</v>
      </c>
      <c r="H27" s="791">
        <v>65</v>
      </c>
      <c r="I27" s="481">
        <f t="shared" si="10"/>
        <v>0</v>
      </c>
      <c r="J27" s="125">
        <f t="shared" si="11"/>
        <v>65</v>
      </c>
      <c r="K27" s="126">
        <f t="shared" si="12"/>
        <v>0</v>
      </c>
      <c r="L27" s="318"/>
      <c r="M27" s="271"/>
      <c r="N27" s="319"/>
      <c r="O27" s="320"/>
      <c r="P27" s="274"/>
      <c r="Q27" s="275"/>
      <c r="R27" s="276"/>
      <c r="S27" s="277"/>
      <c r="T27" s="370"/>
      <c r="U27" s="278"/>
      <c r="V27" s="279"/>
      <c r="W27" s="321"/>
      <c r="X27" s="281"/>
      <c r="Y27" s="277">
        <f t="shared" si="6"/>
        <v>0</v>
      </c>
      <c r="Z27" s="488"/>
      <c r="AA27" s="277"/>
      <c r="AB27" s="128"/>
      <c r="AC27" s="127"/>
      <c r="AD27" s="321"/>
      <c r="AE27" s="420"/>
      <c r="AF27" s="277"/>
      <c r="AG27" s="420"/>
      <c r="AI27" s="422">
        <f t="shared" si="42"/>
        <v>0</v>
      </c>
      <c r="AJ27" s="421">
        <f t="shared" si="40"/>
        <v>0</v>
      </c>
      <c r="AK27" s="310">
        <f t="shared" si="40"/>
        <v>0</v>
      </c>
      <c r="AL27" s="304">
        <f t="shared" si="40"/>
        <v>0</v>
      </c>
      <c r="AM27" s="305">
        <f t="shared" si="40"/>
        <v>0</v>
      </c>
      <c r="AN27" s="324">
        <f t="shared" si="40"/>
        <v>0</v>
      </c>
      <c r="AO27" s="347">
        <f t="shared" si="14"/>
        <v>0</v>
      </c>
      <c r="AP27" s="331">
        <f t="shared" si="40"/>
        <v>0</v>
      </c>
      <c r="AQ27" s="306">
        <f t="shared" si="40"/>
        <v>0</v>
      </c>
      <c r="AR27" s="307">
        <f t="shared" si="40"/>
        <v>0</v>
      </c>
      <c r="AS27" s="325">
        <f t="shared" si="40"/>
        <v>0</v>
      </c>
      <c r="AT27" s="308">
        <f t="shared" si="40"/>
        <v>0</v>
      </c>
      <c r="AU27" s="309">
        <f t="shared" si="40"/>
        <v>0</v>
      </c>
      <c r="AV27" s="331">
        <f t="shared" si="43"/>
        <v>0</v>
      </c>
      <c r="AZ27" s="81">
        <f t="shared" si="16"/>
        <v>0</v>
      </c>
      <c r="BA27" s="81">
        <f t="shared" si="17"/>
        <v>0</v>
      </c>
      <c r="BB27" s="81">
        <f t="shared" si="18"/>
        <v>0</v>
      </c>
      <c r="BC27" s="81">
        <f t="shared" si="19"/>
        <v>0</v>
      </c>
      <c r="BD27" s="81">
        <f t="shared" si="20"/>
        <v>0</v>
      </c>
      <c r="BE27" s="81">
        <f t="shared" si="21"/>
        <v>0</v>
      </c>
      <c r="BF27" s="81">
        <f t="shared" si="22"/>
        <v>0</v>
      </c>
      <c r="BG27" s="214"/>
      <c r="BH27" s="214"/>
      <c r="BI27" s="214"/>
      <c r="BJ27" s="214"/>
      <c r="BK27" s="214"/>
      <c r="BL27" s="214">
        <v>1</v>
      </c>
      <c r="BM27" s="214"/>
      <c r="BN27" s="81">
        <f t="shared" si="23"/>
        <v>0</v>
      </c>
      <c r="BO27" s="81">
        <f t="shared" si="24"/>
        <v>0</v>
      </c>
      <c r="BP27" s="81">
        <f t="shared" si="25"/>
        <v>0</v>
      </c>
      <c r="BQ27" s="81">
        <f t="shared" si="26"/>
        <v>0</v>
      </c>
      <c r="BR27" s="81">
        <f t="shared" si="27"/>
        <v>0</v>
      </c>
      <c r="BS27" s="81">
        <f t="shared" si="28"/>
        <v>0</v>
      </c>
      <c r="BT27" s="81">
        <f t="shared" si="29"/>
        <v>0</v>
      </c>
      <c r="BU27" s="81">
        <f t="shared" si="30"/>
        <v>0</v>
      </c>
      <c r="BV27" s="81">
        <f t="shared" si="31"/>
        <v>0</v>
      </c>
      <c r="BW27" s="81">
        <f t="shared" si="32"/>
        <v>0</v>
      </c>
      <c r="BX27" s="81">
        <f t="shared" si="33"/>
        <v>0</v>
      </c>
      <c r="BY27" s="81">
        <f t="shared" si="34"/>
        <v>0</v>
      </c>
      <c r="BZ27" s="203">
        <f t="shared" si="35"/>
        <v>0</v>
      </c>
      <c r="CA27" s="203">
        <f t="shared" si="36"/>
        <v>0</v>
      </c>
      <c r="CB27" s="214"/>
      <c r="CC27" s="214"/>
      <c r="CD27" s="214"/>
      <c r="CE27" s="214"/>
      <c r="CF27" s="214"/>
      <c r="CG27" s="214"/>
      <c r="CH27" s="214"/>
      <c r="CI27" s="214"/>
      <c r="CJ27" s="214">
        <v>1</v>
      </c>
      <c r="CK27" s="214"/>
      <c r="CL27" s="215"/>
      <c r="CM27" s="214"/>
      <c r="CN27" s="214"/>
      <c r="CO27" s="214"/>
      <c r="CP27" s="93"/>
      <c r="CQ27" s="131">
        <v>4</v>
      </c>
      <c r="CR27" s="134">
        <f t="shared" si="37"/>
        <v>0</v>
      </c>
      <c r="CS27" s="93"/>
      <c r="CT27" s="126">
        <v>1.4159999999999999</v>
      </c>
      <c r="CU27" s="81">
        <f t="shared" si="38"/>
        <v>0</v>
      </c>
      <c r="CV27" s="81">
        <f t="shared" si="39"/>
        <v>0</v>
      </c>
      <c r="CW27" s="93"/>
      <c r="CX27" s="92"/>
      <c r="CY27" s="4"/>
    </row>
    <row r="28" spans="1:103" ht="18" customHeight="1">
      <c r="A28" s="142" t="s">
        <v>29414</v>
      </c>
      <c r="B28" s="142" t="s">
        <v>28089</v>
      </c>
      <c r="C28" s="123" t="s">
        <v>29406</v>
      </c>
      <c r="D28" s="153" t="s">
        <v>29265</v>
      </c>
      <c r="E28" s="124" t="s">
        <v>28770</v>
      </c>
      <c r="F28" s="124">
        <v>1</v>
      </c>
      <c r="G28" s="124">
        <f t="shared" si="9"/>
        <v>0</v>
      </c>
      <c r="H28" s="791">
        <v>75</v>
      </c>
      <c r="I28" s="481">
        <f t="shared" si="10"/>
        <v>0</v>
      </c>
      <c r="J28" s="125">
        <f t="shared" si="11"/>
        <v>75</v>
      </c>
      <c r="K28" s="126">
        <f t="shared" si="12"/>
        <v>0</v>
      </c>
      <c r="L28" s="318"/>
      <c r="M28" s="271"/>
      <c r="N28" s="319"/>
      <c r="O28" s="320"/>
      <c r="P28" s="274"/>
      <c r="Q28" s="275"/>
      <c r="R28" s="276"/>
      <c r="S28" s="277"/>
      <c r="T28" s="370"/>
      <c r="U28" s="278"/>
      <c r="V28" s="279"/>
      <c r="W28" s="321"/>
      <c r="X28" s="281"/>
      <c r="Y28" s="277">
        <f t="shared" si="6"/>
        <v>0</v>
      </c>
      <c r="Z28" s="488"/>
      <c r="AA28" s="277"/>
      <c r="AB28" s="128"/>
      <c r="AC28" s="127"/>
      <c r="AD28" s="321"/>
      <c r="AE28" s="420"/>
      <c r="AF28" s="277"/>
      <c r="AG28" s="420"/>
      <c r="AI28" s="422">
        <f t="shared" si="42"/>
        <v>0</v>
      </c>
      <c r="AJ28" s="421">
        <f t="shared" si="40"/>
        <v>0</v>
      </c>
      <c r="AK28" s="310">
        <f t="shared" si="40"/>
        <v>0</v>
      </c>
      <c r="AL28" s="304">
        <f t="shared" si="40"/>
        <v>0</v>
      </c>
      <c r="AM28" s="305">
        <f t="shared" si="40"/>
        <v>0</v>
      </c>
      <c r="AN28" s="324">
        <f t="shared" si="40"/>
        <v>0</v>
      </c>
      <c r="AO28" s="347">
        <f t="shared" si="14"/>
        <v>0</v>
      </c>
      <c r="AP28" s="331">
        <f t="shared" si="40"/>
        <v>0</v>
      </c>
      <c r="AQ28" s="306">
        <f t="shared" si="40"/>
        <v>0</v>
      </c>
      <c r="AR28" s="307">
        <f t="shared" si="40"/>
        <v>0</v>
      </c>
      <c r="AS28" s="325">
        <f t="shared" si="40"/>
        <v>0</v>
      </c>
      <c r="AT28" s="308">
        <f t="shared" si="40"/>
        <v>0</v>
      </c>
      <c r="AU28" s="309">
        <f t="shared" si="40"/>
        <v>0</v>
      </c>
      <c r="AV28" s="331">
        <f t="shared" si="43"/>
        <v>0</v>
      </c>
      <c r="AZ28" s="81">
        <f t="shared" si="16"/>
        <v>0</v>
      </c>
      <c r="BA28" s="81">
        <f t="shared" si="17"/>
        <v>0</v>
      </c>
      <c r="BB28" s="81">
        <f t="shared" si="18"/>
        <v>0</v>
      </c>
      <c r="BC28" s="81">
        <f t="shared" si="19"/>
        <v>0</v>
      </c>
      <c r="BD28" s="81">
        <f t="shared" si="20"/>
        <v>0</v>
      </c>
      <c r="BE28" s="81">
        <f t="shared" si="21"/>
        <v>0</v>
      </c>
      <c r="BF28" s="81">
        <f t="shared" si="22"/>
        <v>0</v>
      </c>
      <c r="BG28" s="214"/>
      <c r="BH28" s="214"/>
      <c r="BI28" s="214"/>
      <c r="BJ28" s="214"/>
      <c r="BK28" s="214"/>
      <c r="BL28" s="214">
        <v>1</v>
      </c>
      <c r="BM28" s="214"/>
      <c r="BN28" s="81">
        <f t="shared" si="23"/>
        <v>0</v>
      </c>
      <c r="BO28" s="81">
        <f t="shared" si="24"/>
        <v>0</v>
      </c>
      <c r="BP28" s="81">
        <f t="shared" si="25"/>
        <v>0</v>
      </c>
      <c r="BQ28" s="81">
        <f t="shared" si="26"/>
        <v>0</v>
      </c>
      <c r="BR28" s="81">
        <f t="shared" si="27"/>
        <v>0</v>
      </c>
      <c r="BS28" s="81">
        <f t="shared" si="28"/>
        <v>0</v>
      </c>
      <c r="BT28" s="81">
        <f t="shared" si="29"/>
        <v>0</v>
      </c>
      <c r="BU28" s="81">
        <f t="shared" si="30"/>
        <v>0</v>
      </c>
      <c r="BV28" s="81">
        <f t="shared" si="31"/>
        <v>0</v>
      </c>
      <c r="BW28" s="81">
        <f t="shared" si="32"/>
        <v>0</v>
      </c>
      <c r="BX28" s="81">
        <f t="shared" si="33"/>
        <v>0</v>
      </c>
      <c r="BY28" s="81">
        <f t="shared" si="34"/>
        <v>0</v>
      </c>
      <c r="BZ28" s="203">
        <f t="shared" si="35"/>
        <v>0</v>
      </c>
      <c r="CA28" s="203">
        <f t="shared" si="36"/>
        <v>0</v>
      </c>
      <c r="CB28" s="214"/>
      <c r="CC28" s="214"/>
      <c r="CD28" s="214"/>
      <c r="CE28" s="214"/>
      <c r="CF28" s="214"/>
      <c r="CG28" s="214"/>
      <c r="CH28" s="214"/>
      <c r="CI28" s="214"/>
      <c r="CJ28" s="214">
        <v>1</v>
      </c>
      <c r="CK28" s="214"/>
      <c r="CL28" s="215"/>
      <c r="CM28" s="214"/>
      <c r="CN28" s="214"/>
      <c r="CO28" s="214"/>
      <c r="CP28" s="93"/>
      <c r="CQ28" s="131">
        <v>4</v>
      </c>
      <c r="CR28" s="134">
        <f t="shared" si="37"/>
        <v>0</v>
      </c>
      <c r="CS28" s="93"/>
      <c r="CT28" s="126">
        <v>3.323</v>
      </c>
      <c r="CU28" s="81">
        <f t="shared" si="38"/>
        <v>0</v>
      </c>
      <c r="CV28" s="81">
        <f t="shared" si="39"/>
        <v>0</v>
      </c>
      <c r="CW28" s="93"/>
      <c r="CX28" s="92"/>
      <c r="CY28" s="4"/>
    </row>
    <row r="29" spans="1:103" ht="18" customHeight="1">
      <c r="A29" s="142" t="s">
        <v>29415</v>
      </c>
      <c r="B29" s="142" t="s">
        <v>28090</v>
      </c>
      <c r="C29" s="123" t="s">
        <v>29406</v>
      </c>
      <c r="D29" s="153" t="s">
        <v>29267</v>
      </c>
      <c r="E29" s="124" t="s">
        <v>28770</v>
      </c>
      <c r="F29" s="124">
        <v>1</v>
      </c>
      <c r="G29" s="124">
        <f t="shared" si="9"/>
        <v>0</v>
      </c>
      <c r="H29" s="791">
        <v>90</v>
      </c>
      <c r="I29" s="481">
        <f t="shared" si="10"/>
        <v>0</v>
      </c>
      <c r="J29" s="125">
        <f t="shared" si="11"/>
        <v>90</v>
      </c>
      <c r="K29" s="126">
        <f t="shared" si="12"/>
        <v>0</v>
      </c>
      <c r="L29" s="318"/>
      <c r="M29" s="271"/>
      <c r="N29" s="319"/>
      <c r="O29" s="320"/>
      <c r="P29" s="274"/>
      <c r="Q29" s="275"/>
      <c r="R29" s="276"/>
      <c r="S29" s="277"/>
      <c r="T29" s="370"/>
      <c r="U29" s="278"/>
      <c r="V29" s="279"/>
      <c r="W29" s="321"/>
      <c r="X29" s="281"/>
      <c r="Y29" s="277">
        <f t="shared" si="6"/>
        <v>0</v>
      </c>
      <c r="Z29" s="488"/>
      <c r="AA29" s="277"/>
      <c r="AB29" s="128"/>
      <c r="AC29" s="127"/>
      <c r="AD29" s="321"/>
      <c r="AE29" s="420"/>
      <c r="AF29" s="277"/>
      <c r="AG29" s="420"/>
      <c r="AI29" s="422">
        <f t="shared" si="42"/>
        <v>0</v>
      </c>
      <c r="AJ29" s="421">
        <f t="shared" si="40"/>
        <v>0</v>
      </c>
      <c r="AK29" s="310">
        <f t="shared" si="40"/>
        <v>0</v>
      </c>
      <c r="AL29" s="304">
        <f t="shared" si="40"/>
        <v>0</v>
      </c>
      <c r="AM29" s="305">
        <f t="shared" si="40"/>
        <v>0</v>
      </c>
      <c r="AN29" s="324">
        <f t="shared" si="40"/>
        <v>0</v>
      </c>
      <c r="AO29" s="347">
        <f t="shared" si="14"/>
        <v>0</v>
      </c>
      <c r="AP29" s="331">
        <f t="shared" si="40"/>
        <v>0</v>
      </c>
      <c r="AQ29" s="306">
        <f t="shared" si="40"/>
        <v>0</v>
      </c>
      <c r="AR29" s="307">
        <f t="shared" si="40"/>
        <v>0</v>
      </c>
      <c r="AS29" s="325">
        <f t="shared" si="40"/>
        <v>0</v>
      </c>
      <c r="AT29" s="308">
        <f t="shared" si="40"/>
        <v>0</v>
      </c>
      <c r="AU29" s="309">
        <f t="shared" si="40"/>
        <v>0</v>
      </c>
      <c r="AV29" s="331">
        <f t="shared" si="43"/>
        <v>0</v>
      </c>
      <c r="AZ29" s="81">
        <f t="shared" si="16"/>
        <v>0</v>
      </c>
      <c r="BA29" s="81">
        <f t="shared" si="17"/>
        <v>0</v>
      </c>
      <c r="BB29" s="81">
        <f t="shared" si="18"/>
        <v>0</v>
      </c>
      <c r="BC29" s="81">
        <f t="shared" si="19"/>
        <v>0</v>
      </c>
      <c r="BD29" s="81">
        <f t="shared" si="20"/>
        <v>0</v>
      </c>
      <c r="BE29" s="81">
        <f t="shared" si="21"/>
        <v>0</v>
      </c>
      <c r="BF29" s="81">
        <f t="shared" si="22"/>
        <v>0</v>
      </c>
      <c r="BG29" s="214"/>
      <c r="BH29" s="214"/>
      <c r="BI29" s="214"/>
      <c r="BJ29" s="214"/>
      <c r="BK29" s="214"/>
      <c r="BL29" s="214">
        <v>1</v>
      </c>
      <c r="BM29" s="214"/>
      <c r="BN29" s="81">
        <f t="shared" si="23"/>
        <v>0</v>
      </c>
      <c r="BO29" s="81">
        <f t="shared" si="24"/>
        <v>0</v>
      </c>
      <c r="BP29" s="81">
        <f t="shared" si="25"/>
        <v>0</v>
      </c>
      <c r="BQ29" s="81">
        <f t="shared" si="26"/>
        <v>0</v>
      </c>
      <c r="BR29" s="81">
        <f t="shared" si="27"/>
        <v>0</v>
      </c>
      <c r="BS29" s="81">
        <f t="shared" si="28"/>
        <v>0</v>
      </c>
      <c r="BT29" s="81">
        <f t="shared" si="29"/>
        <v>0</v>
      </c>
      <c r="BU29" s="81">
        <f t="shared" si="30"/>
        <v>0</v>
      </c>
      <c r="BV29" s="81">
        <f t="shared" si="31"/>
        <v>0</v>
      </c>
      <c r="BW29" s="81">
        <f t="shared" si="32"/>
        <v>0</v>
      </c>
      <c r="BX29" s="81">
        <f t="shared" si="33"/>
        <v>0</v>
      </c>
      <c r="BY29" s="81">
        <f t="shared" si="34"/>
        <v>0</v>
      </c>
      <c r="BZ29" s="203">
        <f t="shared" si="35"/>
        <v>0</v>
      </c>
      <c r="CA29" s="203">
        <f t="shared" si="36"/>
        <v>0</v>
      </c>
      <c r="CB29" s="214"/>
      <c r="CC29" s="214"/>
      <c r="CD29" s="214"/>
      <c r="CE29" s="214"/>
      <c r="CF29" s="214"/>
      <c r="CG29" s="214"/>
      <c r="CH29" s="214"/>
      <c r="CI29" s="214"/>
      <c r="CJ29" s="214"/>
      <c r="CK29" s="214">
        <v>1</v>
      </c>
      <c r="CL29" s="215"/>
      <c r="CM29" s="214"/>
      <c r="CN29" s="214"/>
      <c r="CO29" s="214"/>
      <c r="CP29" s="93"/>
      <c r="CQ29" s="131">
        <v>4</v>
      </c>
      <c r="CR29" s="134">
        <f t="shared" si="37"/>
        <v>0</v>
      </c>
      <c r="CS29" s="93"/>
      <c r="CT29" s="126">
        <v>4.3049999999999997</v>
      </c>
      <c r="CU29" s="81">
        <f t="shared" si="38"/>
        <v>0</v>
      </c>
      <c r="CV29" s="81">
        <f t="shared" si="39"/>
        <v>0</v>
      </c>
      <c r="CW29" s="93"/>
      <c r="CX29" s="92"/>
      <c r="CY29" s="4"/>
    </row>
    <row r="30" spans="1:103" ht="18" customHeight="1">
      <c r="A30" s="142" t="s">
        <v>29416</v>
      </c>
      <c r="B30" s="142" t="s">
        <v>28091</v>
      </c>
      <c r="C30" s="123" t="s">
        <v>29406</v>
      </c>
      <c r="D30" s="153" t="s">
        <v>29269</v>
      </c>
      <c r="E30" s="124" t="s">
        <v>28765</v>
      </c>
      <c r="F30" s="124">
        <v>1</v>
      </c>
      <c r="G30" s="124">
        <f t="shared" si="9"/>
        <v>0</v>
      </c>
      <c r="H30" s="791">
        <v>90</v>
      </c>
      <c r="I30" s="481">
        <f t="shared" si="10"/>
        <v>0</v>
      </c>
      <c r="J30" s="125">
        <f t="shared" si="11"/>
        <v>90</v>
      </c>
      <c r="K30" s="126">
        <f t="shared" si="12"/>
        <v>0</v>
      </c>
      <c r="L30" s="318"/>
      <c r="M30" s="271"/>
      <c r="N30" s="319"/>
      <c r="O30" s="320"/>
      <c r="P30" s="274"/>
      <c r="Q30" s="275"/>
      <c r="R30" s="276"/>
      <c r="S30" s="277"/>
      <c r="T30" s="370"/>
      <c r="U30" s="278"/>
      <c r="V30" s="279"/>
      <c r="W30" s="321"/>
      <c r="X30" s="281"/>
      <c r="Y30" s="277">
        <f t="shared" si="6"/>
        <v>0</v>
      </c>
      <c r="Z30" s="488"/>
      <c r="AA30" s="277"/>
      <c r="AB30" s="128"/>
      <c r="AC30" s="127"/>
      <c r="AD30" s="321"/>
      <c r="AE30" s="420"/>
      <c r="AF30" s="277"/>
      <c r="AG30" s="420"/>
      <c r="AI30" s="422">
        <f t="shared" si="42"/>
        <v>0</v>
      </c>
      <c r="AJ30" s="421">
        <f t="shared" si="40"/>
        <v>0</v>
      </c>
      <c r="AK30" s="310">
        <f t="shared" si="40"/>
        <v>0</v>
      </c>
      <c r="AL30" s="304">
        <f t="shared" si="40"/>
        <v>0</v>
      </c>
      <c r="AM30" s="305">
        <f t="shared" si="40"/>
        <v>0</v>
      </c>
      <c r="AN30" s="324">
        <f t="shared" si="40"/>
        <v>0</v>
      </c>
      <c r="AO30" s="347">
        <f t="shared" si="14"/>
        <v>0</v>
      </c>
      <c r="AP30" s="331">
        <f t="shared" si="40"/>
        <v>0</v>
      </c>
      <c r="AQ30" s="306">
        <f t="shared" si="40"/>
        <v>0</v>
      </c>
      <c r="AR30" s="307">
        <f t="shared" si="40"/>
        <v>0</v>
      </c>
      <c r="AS30" s="325">
        <f t="shared" si="40"/>
        <v>0</v>
      </c>
      <c r="AT30" s="308">
        <f t="shared" si="40"/>
        <v>0</v>
      </c>
      <c r="AU30" s="309">
        <f t="shared" si="40"/>
        <v>0</v>
      </c>
      <c r="AV30" s="331">
        <f t="shared" si="43"/>
        <v>0</v>
      </c>
      <c r="AZ30" s="81">
        <f t="shared" si="16"/>
        <v>0</v>
      </c>
      <c r="BA30" s="81">
        <f t="shared" si="17"/>
        <v>0</v>
      </c>
      <c r="BB30" s="81">
        <f t="shared" si="18"/>
        <v>0</v>
      </c>
      <c r="BC30" s="81">
        <f t="shared" si="19"/>
        <v>0</v>
      </c>
      <c r="BD30" s="81">
        <f t="shared" si="20"/>
        <v>0</v>
      </c>
      <c r="BE30" s="81">
        <f t="shared" si="21"/>
        <v>0</v>
      </c>
      <c r="BF30" s="81">
        <f t="shared" si="22"/>
        <v>0</v>
      </c>
      <c r="BG30" s="214"/>
      <c r="BH30" s="214"/>
      <c r="BI30" s="214"/>
      <c r="BJ30" s="214"/>
      <c r="BK30" s="214"/>
      <c r="BL30" s="214">
        <v>1</v>
      </c>
      <c r="BM30" s="214"/>
      <c r="BN30" s="81">
        <f t="shared" si="23"/>
        <v>0</v>
      </c>
      <c r="BO30" s="81">
        <f t="shared" si="24"/>
        <v>0</v>
      </c>
      <c r="BP30" s="81">
        <f t="shared" si="25"/>
        <v>0</v>
      </c>
      <c r="BQ30" s="81">
        <f t="shared" si="26"/>
        <v>0</v>
      </c>
      <c r="BR30" s="81">
        <f t="shared" si="27"/>
        <v>0</v>
      </c>
      <c r="BS30" s="81">
        <f t="shared" si="28"/>
        <v>0</v>
      </c>
      <c r="BT30" s="81">
        <f t="shared" si="29"/>
        <v>0</v>
      </c>
      <c r="BU30" s="81">
        <f t="shared" si="30"/>
        <v>0</v>
      </c>
      <c r="BV30" s="81">
        <f t="shared" si="31"/>
        <v>0</v>
      </c>
      <c r="BW30" s="81">
        <f t="shared" si="32"/>
        <v>0</v>
      </c>
      <c r="BX30" s="81">
        <f t="shared" si="33"/>
        <v>0</v>
      </c>
      <c r="BY30" s="81">
        <f t="shared" si="34"/>
        <v>0</v>
      </c>
      <c r="BZ30" s="203">
        <f t="shared" si="35"/>
        <v>0</v>
      </c>
      <c r="CA30" s="203">
        <f t="shared" si="36"/>
        <v>0</v>
      </c>
      <c r="CB30" s="214"/>
      <c r="CC30" s="214"/>
      <c r="CD30" s="214"/>
      <c r="CE30" s="214"/>
      <c r="CF30" s="214"/>
      <c r="CG30" s="214"/>
      <c r="CH30" s="214"/>
      <c r="CI30" s="214"/>
      <c r="CJ30" s="214">
        <v>1</v>
      </c>
      <c r="CK30" s="214"/>
      <c r="CL30" s="215"/>
      <c r="CM30" s="214"/>
      <c r="CN30" s="214"/>
      <c r="CO30" s="214"/>
      <c r="CP30" s="93"/>
      <c r="CQ30" s="131">
        <v>4</v>
      </c>
      <c r="CR30" s="134">
        <f t="shared" si="37"/>
        <v>0</v>
      </c>
      <c r="CS30" s="93"/>
      <c r="CT30" s="126">
        <v>4.101</v>
      </c>
      <c r="CU30" s="81">
        <f t="shared" si="38"/>
        <v>0</v>
      </c>
      <c r="CV30" s="81">
        <f t="shared" si="39"/>
        <v>0</v>
      </c>
      <c r="CW30" s="93"/>
      <c r="CX30" s="92"/>
      <c r="CY30" s="4"/>
    </row>
    <row r="31" spans="1:103" ht="18" customHeight="1">
      <c r="A31" s="142" t="s">
        <v>29417</v>
      </c>
      <c r="B31" s="142" t="s">
        <v>28092</v>
      </c>
      <c r="C31" s="123" t="s">
        <v>29406</v>
      </c>
      <c r="D31" s="153" t="s">
        <v>29271</v>
      </c>
      <c r="E31" s="124" t="s">
        <v>28765</v>
      </c>
      <c r="F31" s="124">
        <v>1</v>
      </c>
      <c r="G31" s="124">
        <f t="shared" si="9"/>
        <v>0</v>
      </c>
      <c r="H31" s="796">
        <v>90</v>
      </c>
      <c r="I31" s="481">
        <f t="shared" si="10"/>
        <v>0</v>
      </c>
      <c r="J31" s="125">
        <f t="shared" si="11"/>
        <v>90</v>
      </c>
      <c r="K31" s="126">
        <f t="shared" si="12"/>
        <v>0</v>
      </c>
      <c r="L31" s="318"/>
      <c r="M31" s="271"/>
      <c r="N31" s="319"/>
      <c r="O31" s="320"/>
      <c r="P31" s="274"/>
      <c r="Q31" s="275"/>
      <c r="R31" s="276"/>
      <c r="S31" s="277"/>
      <c r="T31" s="370"/>
      <c r="U31" s="278"/>
      <c r="V31" s="279"/>
      <c r="W31" s="321"/>
      <c r="X31" s="281"/>
      <c r="Y31" s="277">
        <f t="shared" si="6"/>
        <v>0</v>
      </c>
      <c r="Z31" s="488"/>
      <c r="AA31" s="277"/>
      <c r="AB31" s="128"/>
      <c r="AC31" s="127"/>
      <c r="AD31" s="321"/>
      <c r="AE31" s="420"/>
      <c r="AF31" s="277"/>
      <c r="AG31" s="420"/>
      <c r="AI31" s="422">
        <f t="shared" si="42"/>
        <v>0</v>
      </c>
      <c r="AJ31" s="421">
        <f t="shared" si="40"/>
        <v>0</v>
      </c>
      <c r="AK31" s="310">
        <f t="shared" si="40"/>
        <v>0</v>
      </c>
      <c r="AL31" s="304">
        <f t="shared" si="40"/>
        <v>0</v>
      </c>
      <c r="AM31" s="305">
        <f t="shared" si="40"/>
        <v>0</v>
      </c>
      <c r="AN31" s="324">
        <f t="shared" si="40"/>
        <v>0</v>
      </c>
      <c r="AO31" s="347">
        <f t="shared" si="14"/>
        <v>0</v>
      </c>
      <c r="AP31" s="331">
        <f t="shared" si="40"/>
        <v>0</v>
      </c>
      <c r="AQ31" s="306">
        <f t="shared" si="40"/>
        <v>0</v>
      </c>
      <c r="AR31" s="307">
        <f t="shared" si="40"/>
        <v>0</v>
      </c>
      <c r="AS31" s="325">
        <f t="shared" si="40"/>
        <v>0</v>
      </c>
      <c r="AT31" s="308">
        <f t="shared" si="40"/>
        <v>0</v>
      </c>
      <c r="AU31" s="309">
        <f t="shared" si="40"/>
        <v>0</v>
      </c>
      <c r="AV31" s="331">
        <f t="shared" si="43"/>
        <v>0</v>
      </c>
      <c r="AZ31" s="81">
        <f t="shared" si="16"/>
        <v>0</v>
      </c>
      <c r="BA31" s="81">
        <f t="shared" si="17"/>
        <v>0</v>
      </c>
      <c r="BB31" s="81">
        <f t="shared" si="18"/>
        <v>0</v>
      </c>
      <c r="BC31" s="81">
        <f t="shared" si="19"/>
        <v>0</v>
      </c>
      <c r="BD31" s="81">
        <f t="shared" si="20"/>
        <v>0</v>
      </c>
      <c r="BE31" s="81">
        <f t="shared" si="21"/>
        <v>0</v>
      </c>
      <c r="BF31" s="81">
        <f t="shared" si="22"/>
        <v>0</v>
      </c>
      <c r="BG31" s="214"/>
      <c r="BH31" s="214"/>
      <c r="BI31" s="214"/>
      <c r="BJ31" s="214"/>
      <c r="BK31" s="214"/>
      <c r="BL31" s="214">
        <v>1</v>
      </c>
      <c r="BM31" s="214"/>
      <c r="BN31" s="81">
        <f t="shared" si="23"/>
        <v>0</v>
      </c>
      <c r="BO31" s="81">
        <f t="shared" si="24"/>
        <v>0</v>
      </c>
      <c r="BP31" s="81">
        <f t="shared" si="25"/>
        <v>0</v>
      </c>
      <c r="BQ31" s="81">
        <f t="shared" si="26"/>
        <v>0</v>
      </c>
      <c r="BR31" s="81">
        <f t="shared" si="27"/>
        <v>0</v>
      </c>
      <c r="BS31" s="81">
        <f t="shared" si="28"/>
        <v>0</v>
      </c>
      <c r="BT31" s="81">
        <f t="shared" si="29"/>
        <v>0</v>
      </c>
      <c r="BU31" s="81">
        <f t="shared" si="30"/>
        <v>0</v>
      </c>
      <c r="BV31" s="81">
        <f t="shared" si="31"/>
        <v>0</v>
      </c>
      <c r="BW31" s="81">
        <f t="shared" si="32"/>
        <v>0</v>
      </c>
      <c r="BX31" s="81">
        <f t="shared" si="33"/>
        <v>0</v>
      </c>
      <c r="BY31" s="81">
        <f t="shared" si="34"/>
        <v>0</v>
      </c>
      <c r="BZ31" s="203">
        <f t="shared" si="35"/>
        <v>0</v>
      </c>
      <c r="CA31" s="203">
        <f t="shared" si="36"/>
        <v>0</v>
      </c>
      <c r="CB31" s="214"/>
      <c r="CC31" s="214"/>
      <c r="CD31" s="214"/>
      <c r="CE31" s="214"/>
      <c r="CF31" s="214"/>
      <c r="CG31" s="214"/>
      <c r="CH31" s="214">
        <v>1</v>
      </c>
      <c r="CI31" s="214"/>
      <c r="CJ31" s="214"/>
      <c r="CK31" s="214"/>
      <c r="CL31" s="215"/>
      <c r="CM31" s="214"/>
      <c r="CN31" s="214"/>
      <c r="CO31" s="214"/>
      <c r="CP31" s="93"/>
      <c r="CQ31" s="131">
        <v>5</v>
      </c>
      <c r="CR31" s="134">
        <f t="shared" si="37"/>
        <v>0</v>
      </c>
      <c r="CS31" s="93"/>
      <c r="CT31" s="126">
        <v>4.5190000000000001</v>
      </c>
      <c r="CU31" s="81">
        <f t="shared" si="38"/>
        <v>0</v>
      </c>
      <c r="CV31" s="81">
        <f t="shared" si="39"/>
        <v>0</v>
      </c>
      <c r="CW31" s="93"/>
      <c r="CX31" s="92"/>
      <c r="CY31" s="4"/>
    </row>
    <row r="32" spans="1:103" ht="18" customHeight="1">
      <c r="A32" s="142" t="s">
        <v>29418</v>
      </c>
      <c r="B32" s="142" t="s">
        <v>28093</v>
      </c>
      <c r="C32" s="123" t="s">
        <v>29406</v>
      </c>
      <c r="D32" s="153" t="s">
        <v>29273</v>
      </c>
      <c r="E32" s="124" t="s">
        <v>28770</v>
      </c>
      <c r="F32" s="124">
        <v>1</v>
      </c>
      <c r="G32" s="124">
        <f t="shared" si="9"/>
        <v>0</v>
      </c>
      <c r="H32" s="796">
        <v>100</v>
      </c>
      <c r="I32" s="481">
        <f t="shared" si="10"/>
        <v>0</v>
      </c>
      <c r="J32" s="125">
        <f t="shared" si="11"/>
        <v>100</v>
      </c>
      <c r="K32" s="126">
        <f t="shared" si="12"/>
        <v>0</v>
      </c>
      <c r="L32" s="318"/>
      <c r="M32" s="271"/>
      <c r="N32" s="319"/>
      <c r="O32" s="320"/>
      <c r="P32" s="274"/>
      <c r="Q32" s="275"/>
      <c r="R32" s="276"/>
      <c r="S32" s="277"/>
      <c r="T32" s="370"/>
      <c r="U32" s="278"/>
      <c r="V32" s="279"/>
      <c r="W32" s="321"/>
      <c r="X32" s="281"/>
      <c r="Y32" s="277">
        <f t="shared" si="6"/>
        <v>0</v>
      </c>
      <c r="Z32" s="488"/>
      <c r="AA32" s="277"/>
      <c r="AB32" s="128"/>
      <c r="AC32" s="127"/>
      <c r="AD32" s="321"/>
      <c r="AE32" s="420"/>
      <c r="AF32" s="277"/>
      <c r="AG32" s="420"/>
      <c r="AI32" s="422">
        <f t="shared" si="42"/>
        <v>0</v>
      </c>
      <c r="AJ32" s="421">
        <f t="shared" si="40"/>
        <v>0</v>
      </c>
      <c r="AK32" s="310">
        <f t="shared" si="40"/>
        <v>0</v>
      </c>
      <c r="AL32" s="304">
        <f t="shared" si="40"/>
        <v>0</v>
      </c>
      <c r="AM32" s="305">
        <f t="shared" si="40"/>
        <v>0</v>
      </c>
      <c r="AN32" s="324">
        <f t="shared" si="40"/>
        <v>0</v>
      </c>
      <c r="AO32" s="347">
        <f t="shared" si="14"/>
        <v>0</v>
      </c>
      <c r="AP32" s="331">
        <f t="shared" si="40"/>
        <v>0</v>
      </c>
      <c r="AQ32" s="306">
        <f t="shared" si="40"/>
        <v>0</v>
      </c>
      <c r="AR32" s="307">
        <f t="shared" si="40"/>
        <v>0</v>
      </c>
      <c r="AS32" s="325">
        <f t="shared" si="40"/>
        <v>0</v>
      </c>
      <c r="AT32" s="308">
        <f t="shared" si="40"/>
        <v>0</v>
      </c>
      <c r="AU32" s="309">
        <f t="shared" si="40"/>
        <v>0</v>
      </c>
      <c r="AV32" s="331">
        <f t="shared" si="43"/>
        <v>0</v>
      </c>
      <c r="AZ32" s="81">
        <f t="shared" si="16"/>
        <v>0</v>
      </c>
      <c r="BA32" s="81">
        <f t="shared" si="17"/>
        <v>0</v>
      </c>
      <c r="BB32" s="81">
        <f t="shared" si="18"/>
        <v>0</v>
      </c>
      <c r="BC32" s="81">
        <f t="shared" si="19"/>
        <v>0</v>
      </c>
      <c r="BD32" s="81">
        <f t="shared" si="20"/>
        <v>0</v>
      </c>
      <c r="BE32" s="81">
        <f t="shared" si="21"/>
        <v>0</v>
      </c>
      <c r="BF32" s="81">
        <f t="shared" si="22"/>
        <v>0</v>
      </c>
      <c r="BG32" s="214"/>
      <c r="BH32" s="214"/>
      <c r="BI32" s="214"/>
      <c r="BJ32" s="214"/>
      <c r="BK32" s="214"/>
      <c r="BL32" s="214">
        <v>1</v>
      </c>
      <c r="BM32" s="214"/>
      <c r="BN32" s="81">
        <f t="shared" si="23"/>
        <v>0</v>
      </c>
      <c r="BO32" s="81">
        <f t="shared" si="24"/>
        <v>0</v>
      </c>
      <c r="BP32" s="81">
        <f t="shared" si="25"/>
        <v>0</v>
      </c>
      <c r="BQ32" s="81">
        <f t="shared" si="26"/>
        <v>0</v>
      </c>
      <c r="BR32" s="81">
        <f t="shared" si="27"/>
        <v>0</v>
      </c>
      <c r="BS32" s="81">
        <f t="shared" si="28"/>
        <v>0</v>
      </c>
      <c r="BT32" s="81">
        <f t="shared" si="29"/>
        <v>0</v>
      </c>
      <c r="BU32" s="81">
        <f t="shared" si="30"/>
        <v>0</v>
      </c>
      <c r="BV32" s="81">
        <f t="shared" si="31"/>
        <v>0</v>
      </c>
      <c r="BW32" s="81">
        <f t="shared" si="32"/>
        <v>0</v>
      </c>
      <c r="BX32" s="81">
        <f t="shared" si="33"/>
        <v>0</v>
      </c>
      <c r="BY32" s="81">
        <f t="shared" si="34"/>
        <v>0</v>
      </c>
      <c r="BZ32" s="203">
        <f t="shared" si="35"/>
        <v>0</v>
      </c>
      <c r="CA32" s="203">
        <f t="shared" si="36"/>
        <v>0</v>
      </c>
      <c r="CB32" s="214"/>
      <c r="CC32" s="214"/>
      <c r="CD32" s="214"/>
      <c r="CE32" s="214"/>
      <c r="CF32" s="214"/>
      <c r="CG32" s="214"/>
      <c r="CH32" s="214"/>
      <c r="CI32" s="214"/>
      <c r="CJ32" s="214"/>
      <c r="CK32" s="214"/>
      <c r="CL32" s="215"/>
      <c r="CM32" s="214">
        <v>1</v>
      </c>
      <c r="CN32" s="214"/>
      <c r="CO32" s="214"/>
      <c r="CP32" s="93"/>
      <c r="CQ32" s="131">
        <v>4</v>
      </c>
      <c r="CR32" s="134">
        <f t="shared" si="37"/>
        <v>0</v>
      </c>
      <c r="CS32" s="93"/>
      <c r="CT32" s="126">
        <v>5.298</v>
      </c>
      <c r="CU32" s="81">
        <f t="shared" si="38"/>
        <v>0</v>
      </c>
      <c r="CV32" s="81">
        <f t="shared" si="39"/>
        <v>0</v>
      </c>
      <c r="CW32" s="93"/>
      <c r="CX32" s="92"/>
      <c r="CY32" s="4"/>
    </row>
    <row r="33" spans="1:103" ht="18" customHeight="1">
      <c r="A33" s="142" t="s">
        <v>29419</v>
      </c>
      <c r="B33" s="142" t="s">
        <v>28094</v>
      </c>
      <c r="C33" s="123" t="s">
        <v>29406</v>
      </c>
      <c r="D33" s="153" t="s">
        <v>29275</v>
      </c>
      <c r="E33" s="124" t="s">
        <v>28765</v>
      </c>
      <c r="F33" s="124">
        <v>1</v>
      </c>
      <c r="G33" s="124">
        <f t="shared" si="9"/>
        <v>0</v>
      </c>
      <c r="H33" s="793">
        <v>100</v>
      </c>
      <c r="I33" s="481">
        <f t="shared" si="10"/>
        <v>0</v>
      </c>
      <c r="J33" s="125">
        <f t="shared" si="11"/>
        <v>100</v>
      </c>
      <c r="K33" s="126">
        <f t="shared" si="12"/>
        <v>0</v>
      </c>
      <c r="L33" s="318"/>
      <c r="M33" s="271"/>
      <c r="N33" s="319"/>
      <c r="O33" s="320"/>
      <c r="P33" s="274"/>
      <c r="Q33" s="275"/>
      <c r="R33" s="276"/>
      <c r="S33" s="277"/>
      <c r="T33" s="370"/>
      <c r="U33" s="278"/>
      <c r="V33" s="279"/>
      <c r="W33" s="321"/>
      <c r="X33" s="281"/>
      <c r="Y33" s="277">
        <f t="shared" si="6"/>
        <v>0</v>
      </c>
      <c r="Z33" s="488"/>
      <c r="AA33" s="277"/>
      <c r="AB33" s="128"/>
      <c r="AC33" s="127"/>
      <c r="AD33" s="321"/>
      <c r="AE33" s="420"/>
      <c r="AF33" s="277"/>
      <c r="AG33" s="420"/>
      <c r="AI33" s="422">
        <f t="shared" si="42"/>
        <v>0</v>
      </c>
      <c r="AJ33" s="421">
        <f t="shared" si="40"/>
        <v>0</v>
      </c>
      <c r="AK33" s="310">
        <f t="shared" si="40"/>
        <v>0</v>
      </c>
      <c r="AL33" s="304">
        <f t="shared" si="40"/>
        <v>0</v>
      </c>
      <c r="AM33" s="305">
        <f t="shared" si="40"/>
        <v>0</v>
      </c>
      <c r="AN33" s="324">
        <f t="shared" si="40"/>
        <v>0</v>
      </c>
      <c r="AO33" s="347">
        <f t="shared" si="14"/>
        <v>0</v>
      </c>
      <c r="AP33" s="331">
        <f t="shared" si="40"/>
        <v>0</v>
      </c>
      <c r="AQ33" s="306">
        <f t="shared" si="40"/>
        <v>0</v>
      </c>
      <c r="AR33" s="307">
        <f t="shared" si="40"/>
        <v>0</v>
      </c>
      <c r="AS33" s="325">
        <f t="shared" si="40"/>
        <v>0</v>
      </c>
      <c r="AT33" s="308">
        <f t="shared" si="40"/>
        <v>0</v>
      </c>
      <c r="AU33" s="309">
        <f t="shared" si="40"/>
        <v>0</v>
      </c>
      <c r="AV33" s="331">
        <f t="shared" si="43"/>
        <v>0</v>
      </c>
      <c r="AZ33" s="81">
        <f t="shared" si="16"/>
        <v>0</v>
      </c>
      <c r="BA33" s="81">
        <f t="shared" si="17"/>
        <v>0</v>
      </c>
      <c r="BB33" s="81">
        <f t="shared" si="18"/>
        <v>0</v>
      </c>
      <c r="BC33" s="81">
        <f t="shared" si="19"/>
        <v>0</v>
      </c>
      <c r="BD33" s="81">
        <f t="shared" si="20"/>
        <v>0</v>
      </c>
      <c r="BE33" s="81">
        <f t="shared" si="21"/>
        <v>0</v>
      </c>
      <c r="BF33" s="81">
        <f t="shared" si="22"/>
        <v>0</v>
      </c>
      <c r="BG33" s="214"/>
      <c r="BH33" s="214"/>
      <c r="BI33" s="214"/>
      <c r="BJ33" s="214"/>
      <c r="BK33" s="214"/>
      <c r="BL33" s="214">
        <v>1</v>
      </c>
      <c r="BM33" s="214"/>
      <c r="BN33" s="81">
        <f t="shared" si="23"/>
        <v>0</v>
      </c>
      <c r="BO33" s="81">
        <f t="shared" si="24"/>
        <v>0</v>
      </c>
      <c r="BP33" s="81">
        <f t="shared" si="25"/>
        <v>0</v>
      </c>
      <c r="BQ33" s="81">
        <f t="shared" si="26"/>
        <v>0</v>
      </c>
      <c r="BR33" s="81">
        <f t="shared" si="27"/>
        <v>0</v>
      </c>
      <c r="BS33" s="81">
        <f t="shared" si="28"/>
        <v>0</v>
      </c>
      <c r="BT33" s="81">
        <f t="shared" si="29"/>
        <v>0</v>
      </c>
      <c r="BU33" s="81">
        <f t="shared" si="30"/>
        <v>0</v>
      </c>
      <c r="BV33" s="81">
        <f t="shared" si="31"/>
        <v>0</v>
      </c>
      <c r="BW33" s="81">
        <f t="shared" si="32"/>
        <v>0</v>
      </c>
      <c r="BX33" s="81">
        <f t="shared" si="33"/>
        <v>0</v>
      </c>
      <c r="BY33" s="81">
        <f t="shared" si="34"/>
        <v>0</v>
      </c>
      <c r="BZ33" s="203">
        <f t="shared" si="35"/>
        <v>0</v>
      </c>
      <c r="CA33" s="203">
        <f t="shared" si="36"/>
        <v>0</v>
      </c>
      <c r="CB33" s="214"/>
      <c r="CC33" s="214"/>
      <c r="CD33" s="214"/>
      <c r="CE33" s="214"/>
      <c r="CF33" s="214"/>
      <c r="CG33" s="214"/>
      <c r="CH33" s="214"/>
      <c r="CI33" s="214"/>
      <c r="CJ33" s="214">
        <v>1</v>
      </c>
      <c r="CK33" s="214"/>
      <c r="CL33" s="215"/>
      <c r="CM33" s="214"/>
      <c r="CN33" s="214"/>
      <c r="CO33" s="214"/>
      <c r="CP33" s="93"/>
      <c r="CQ33" s="131">
        <v>4</v>
      </c>
      <c r="CR33" s="134">
        <f t="shared" si="37"/>
        <v>0</v>
      </c>
      <c r="CS33" s="93"/>
      <c r="CT33" s="126">
        <v>5.2130000000000001</v>
      </c>
      <c r="CU33" s="81">
        <f t="shared" si="38"/>
        <v>0</v>
      </c>
      <c r="CV33" s="81">
        <f t="shared" si="39"/>
        <v>0</v>
      </c>
      <c r="CW33" s="93"/>
      <c r="CX33" s="92"/>
      <c r="CY33" s="4"/>
    </row>
    <row r="34" spans="1:103" ht="18" customHeight="1">
      <c r="A34" s="142" t="s">
        <v>29420</v>
      </c>
      <c r="B34" s="142" t="s">
        <v>28095</v>
      </c>
      <c r="C34" s="123" t="s">
        <v>29406</v>
      </c>
      <c r="D34" s="153" t="s">
        <v>29277</v>
      </c>
      <c r="E34" s="124" t="s">
        <v>28770</v>
      </c>
      <c r="F34" s="124">
        <v>1</v>
      </c>
      <c r="G34" s="124">
        <f t="shared" si="9"/>
        <v>0</v>
      </c>
      <c r="H34" s="793">
        <v>115</v>
      </c>
      <c r="I34" s="481">
        <f t="shared" si="10"/>
        <v>0</v>
      </c>
      <c r="J34" s="125">
        <f t="shared" si="11"/>
        <v>115</v>
      </c>
      <c r="K34" s="126">
        <f t="shared" si="12"/>
        <v>0</v>
      </c>
      <c r="L34" s="318"/>
      <c r="M34" s="271"/>
      <c r="N34" s="319"/>
      <c r="O34" s="320"/>
      <c r="P34" s="274"/>
      <c r="Q34" s="275"/>
      <c r="R34" s="276"/>
      <c r="S34" s="277"/>
      <c r="T34" s="370"/>
      <c r="U34" s="278"/>
      <c r="V34" s="279"/>
      <c r="W34" s="321"/>
      <c r="X34" s="281"/>
      <c r="Y34" s="277">
        <f t="shared" si="6"/>
        <v>0</v>
      </c>
      <c r="Z34" s="488"/>
      <c r="AA34" s="277"/>
      <c r="AB34" s="128"/>
      <c r="AC34" s="127"/>
      <c r="AD34" s="321"/>
      <c r="AE34" s="420"/>
      <c r="AF34" s="277"/>
      <c r="AG34" s="420"/>
      <c r="AI34" s="422">
        <f t="shared" si="42"/>
        <v>0</v>
      </c>
      <c r="AJ34" s="421">
        <f t="shared" si="40"/>
        <v>0</v>
      </c>
      <c r="AK34" s="310">
        <f t="shared" si="40"/>
        <v>0</v>
      </c>
      <c r="AL34" s="304">
        <f t="shared" si="40"/>
        <v>0</v>
      </c>
      <c r="AM34" s="305">
        <f t="shared" si="40"/>
        <v>0</v>
      </c>
      <c r="AN34" s="324">
        <f t="shared" si="40"/>
        <v>0</v>
      </c>
      <c r="AO34" s="347">
        <f t="shared" si="14"/>
        <v>0</v>
      </c>
      <c r="AP34" s="331">
        <f t="shared" si="40"/>
        <v>0</v>
      </c>
      <c r="AQ34" s="306">
        <f t="shared" si="40"/>
        <v>0</v>
      </c>
      <c r="AR34" s="307">
        <f t="shared" si="40"/>
        <v>0</v>
      </c>
      <c r="AS34" s="325">
        <f t="shared" si="40"/>
        <v>0</v>
      </c>
      <c r="AT34" s="308">
        <f t="shared" si="40"/>
        <v>0</v>
      </c>
      <c r="AU34" s="309">
        <f t="shared" si="40"/>
        <v>0</v>
      </c>
      <c r="AV34" s="331">
        <f t="shared" si="43"/>
        <v>0</v>
      </c>
      <c r="AZ34" s="81">
        <f t="shared" si="16"/>
        <v>0</v>
      </c>
      <c r="BA34" s="81">
        <f t="shared" si="17"/>
        <v>0</v>
      </c>
      <c r="BB34" s="81">
        <f t="shared" si="18"/>
        <v>0</v>
      </c>
      <c r="BC34" s="81">
        <f t="shared" si="19"/>
        <v>0</v>
      </c>
      <c r="BD34" s="81">
        <f t="shared" si="20"/>
        <v>0</v>
      </c>
      <c r="BE34" s="81">
        <f t="shared" si="21"/>
        <v>0</v>
      </c>
      <c r="BF34" s="81">
        <f t="shared" si="22"/>
        <v>0</v>
      </c>
      <c r="BG34" s="214"/>
      <c r="BH34" s="214"/>
      <c r="BI34" s="214"/>
      <c r="BJ34" s="214"/>
      <c r="BK34" s="214"/>
      <c r="BL34" s="214">
        <v>1</v>
      </c>
      <c r="BM34" s="214"/>
      <c r="BN34" s="81">
        <f t="shared" si="23"/>
        <v>0</v>
      </c>
      <c r="BO34" s="81">
        <f t="shared" si="24"/>
        <v>0</v>
      </c>
      <c r="BP34" s="81">
        <f t="shared" si="25"/>
        <v>0</v>
      </c>
      <c r="BQ34" s="81">
        <f t="shared" si="26"/>
        <v>0</v>
      </c>
      <c r="BR34" s="81">
        <f t="shared" si="27"/>
        <v>0</v>
      </c>
      <c r="BS34" s="81">
        <f t="shared" si="28"/>
        <v>0</v>
      </c>
      <c r="BT34" s="81">
        <f t="shared" si="29"/>
        <v>0</v>
      </c>
      <c r="BU34" s="81">
        <f t="shared" si="30"/>
        <v>0</v>
      </c>
      <c r="BV34" s="81">
        <f t="shared" si="31"/>
        <v>0</v>
      </c>
      <c r="BW34" s="81">
        <f t="shared" si="32"/>
        <v>0</v>
      </c>
      <c r="BX34" s="81">
        <f t="shared" si="33"/>
        <v>0</v>
      </c>
      <c r="BY34" s="81">
        <f t="shared" si="34"/>
        <v>0</v>
      </c>
      <c r="BZ34" s="203">
        <f t="shared" si="35"/>
        <v>0</v>
      </c>
      <c r="CA34" s="203">
        <f t="shared" si="36"/>
        <v>0</v>
      </c>
      <c r="CB34" s="214"/>
      <c r="CC34" s="214"/>
      <c r="CD34" s="214"/>
      <c r="CE34" s="214"/>
      <c r="CF34" s="214"/>
      <c r="CG34" s="214"/>
      <c r="CH34" s="214"/>
      <c r="CI34" s="214"/>
      <c r="CJ34" s="214"/>
      <c r="CK34" s="214"/>
      <c r="CL34" s="215"/>
      <c r="CM34" s="214"/>
      <c r="CN34" s="214">
        <v>1</v>
      </c>
      <c r="CO34" s="214"/>
      <c r="CP34" s="93"/>
      <c r="CQ34" s="131">
        <v>4</v>
      </c>
      <c r="CR34" s="134">
        <f t="shared" si="37"/>
        <v>0</v>
      </c>
      <c r="CS34" s="93"/>
      <c r="CT34" s="126">
        <v>5.9850000000000003</v>
      </c>
      <c r="CU34" s="81">
        <f t="shared" si="38"/>
        <v>0</v>
      </c>
      <c r="CV34" s="81">
        <f t="shared" si="39"/>
        <v>0</v>
      </c>
      <c r="CW34" s="93"/>
      <c r="CX34" s="92"/>
      <c r="CY34" s="4"/>
    </row>
    <row r="35" spans="1:103" ht="18" customHeight="1">
      <c r="A35" s="142" t="s">
        <v>29421</v>
      </c>
      <c r="B35" s="142" t="s">
        <v>28096</v>
      </c>
      <c r="C35" s="123" t="s">
        <v>29406</v>
      </c>
      <c r="D35" s="153" t="s">
        <v>28782</v>
      </c>
      <c r="E35" s="124" t="s">
        <v>28770</v>
      </c>
      <c r="F35" s="124">
        <v>5</v>
      </c>
      <c r="G35" s="170">
        <f>SUM(L35:AD35)</f>
        <v>0</v>
      </c>
      <c r="H35" s="796">
        <v>140</v>
      </c>
      <c r="I35" s="481">
        <f t="shared" si="10"/>
        <v>0</v>
      </c>
      <c r="J35" s="125">
        <f>H35*((1-I35))</f>
        <v>140</v>
      </c>
      <c r="K35" s="126">
        <f>G35*J35</f>
        <v>0</v>
      </c>
      <c r="L35" s="318"/>
      <c r="M35" s="271"/>
      <c r="N35" s="319"/>
      <c r="O35" s="320"/>
      <c r="P35" s="274"/>
      <c r="Q35" s="275"/>
      <c r="R35" s="276"/>
      <c r="S35" s="277"/>
      <c r="T35" s="370"/>
      <c r="U35" s="278"/>
      <c r="V35" s="279"/>
      <c r="W35" s="321"/>
      <c r="X35" s="281"/>
      <c r="Y35" s="277">
        <f>AF35</f>
        <v>0</v>
      </c>
      <c r="Z35" s="488"/>
      <c r="AA35" s="277"/>
      <c r="AB35" s="128"/>
      <c r="AC35" s="127"/>
      <c r="AD35" s="321"/>
      <c r="AE35" s="420"/>
      <c r="AF35" s="277"/>
      <c r="AG35" s="420"/>
      <c r="AI35" s="422">
        <f t="shared" ref="AI35:AN35" si="44">AI34</f>
        <v>0</v>
      </c>
      <c r="AJ35" s="421">
        <f t="shared" si="44"/>
        <v>0</v>
      </c>
      <c r="AK35" s="310">
        <f t="shared" si="44"/>
        <v>0</v>
      </c>
      <c r="AL35" s="304">
        <f t="shared" si="44"/>
        <v>0</v>
      </c>
      <c r="AM35" s="305">
        <f t="shared" si="44"/>
        <v>0</v>
      </c>
      <c r="AN35" s="324">
        <f t="shared" si="44"/>
        <v>0</v>
      </c>
      <c r="AO35" s="347">
        <f>$R$36</f>
        <v>0</v>
      </c>
      <c r="AP35" s="331">
        <f t="shared" ref="AP35:AV35" si="45">AP34</f>
        <v>0</v>
      </c>
      <c r="AQ35" s="306">
        <f t="shared" si="45"/>
        <v>0</v>
      </c>
      <c r="AR35" s="307">
        <f t="shared" si="45"/>
        <v>0</v>
      </c>
      <c r="AS35" s="325">
        <f t="shared" si="45"/>
        <v>0</v>
      </c>
      <c r="AT35" s="308">
        <f t="shared" si="45"/>
        <v>0</v>
      </c>
      <c r="AU35" s="309">
        <f t="shared" si="45"/>
        <v>0</v>
      </c>
      <c r="AV35" s="331">
        <f t="shared" si="45"/>
        <v>0</v>
      </c>
      <c r="AZ35" s="81">
        <f t="shared" ref="AZ35:BF35" si="46">BG35*$G35</f>
        <v>0</v>
      </c>
      <c r="BA35" s="81">
        <f t="shared" si="46"/>
        <v>0</v>
      </c>
      <c r="BB35" s="81">
        <f t="shared" si="46"/>
        <v>0</v>
      </c>
      <c r="BC35" s="81">
        <f t="shared" si="46"/>
        <v>0</v>
      </c>
      <c r="BD35" s="81">
        <f t="shared" si="46"/>
        <v>0</v>
      </c>
      <c r="BE35" s="81">
        <f t="shared" si="46"/>
        <v>0</v>
      </c>
      <c r="BF35" s="81">
        <f t="shared" si="46"/>
        <v>0</v>
      </c>
      <c r="BG35" s="214"/>
      <c r="BH35" s="214"/>
      <c r="BI35" s="214"/>
      <c r="BJ35" s="214"/>
      <c r="BK35" s="214">
        <v>5</v>
      </c>
      <c r="BL35" s="214"/>
      <c r="BM35" s="214"/>
      <c r="BN35" s="81">
        <f t="shared" ref="BN35:CA35" si="47">CB35*$G35</f>
        <v>0</v>
      </c>
      <c r="BO35" s="81">
        <f t="shared" si="47"/>
        <v>0</v>
      </c>
      <c r="BP35" s="81">
        <f t="shared" si="47"/>
        <v>0</v>
      </c>
      <c r="BQ35" s="81">
        <f t="shared" si="47"/>
        <v>0</v>
      </c>
      <c r="BR35" s="81">
        <f t="shared" si="47"/>
        <v>0</v>
      </c>
      <c r="BS35" s="81">
        <f t="shared" si="47"/>
        <v>0</v>
      </c>
      <c r="BT35" s="81">
        <f t="shared" si="47"/>
        <v>0</v>
      </c>
      <c r="BU35" s="81">
        <f t="shared" si="47"/>
        <v>0</v>
      </c>
      <c r="BV35" s="81">
        <f t="shared" si="47"/>
        <v>0</v>
      </c>
      <c r="BW35" s="81">
        <f t="shared" si="47"/>
        <v>0</v>
      </c>
      <c r="BX35" s="81">
        <f t="shared" si="47"/>
        <v>0</v>
      </c>
      <c r="BY35" s="81">
        <f t="shared" si="47"/>
        <v>0</v>
      </c>
      <c r="BZ35" s="203">
        <f t="shared" si="47"/>
        <v>0</v>
      </c>
      <c r="CA35" s="203">
        <f t="shared" si="47"/>
        <v>0</v>
      </c>
      <c r="CB35" s="214"/>
      <c r="CC35" s="214"/>
      <c r="CD35" s="214"/>
      <c r="CE35" s="214"/>
      <c r="CF35" s="214"/>
      <c r="CG35" s="214">
        <v>3</v>
      </c>
      <c r="CH35" s="214">
        <v>1</v>
      </c>
      <c r="CI35" s="214"/>
      <c r="CJ35" s="214">
        <v>1</v>
      </c>
      <c r="CK35" s="214"/>
      <c r="CL35" s="215"/>
      <c r="CM35" s="214"/>
      <c r="CN35" s="214"/>
      <c r="CO35" s="214"/>
      <c r="CP35" s="93"/>
      <c r="CQ35" s="81">
        <v>15</v>
      </c>
      <c r="CR35" s="134">
        <f>$G35*CQ35</f>
        <v>0</v>
      </c>
      <c r="CS35" s="93"/>
      <c r="CT35" s="126">
        <v>6.2809999999999997</v>
      </c>
      <c r="CU35" s="81">
        <f t="shared" si="38"/>
        <v>0</v>
      </c>
      <c r="CV35" s="81">
        <f>CT35*CU35</f>
        <v>0</v>
      </c>
      <c r="CW35" s="93"/>
      <c r="CX35" s="92"/>
      <c r="CY35" s="4"/>
    </row>
    <row r="36" spans="1:103" ht="18" customHeight="1">
      <c r="A36" s="144" t="s">
        <v>14638</v>
      </c>
      <c r="B36" s="144" t="s">
        <v>28097</v>
      </c>
      <c r="C36" s="144" t="s">
        <v>29406</v>
      </c>
      <c r="D36" s="144" t="s">
        <v>29422</v>
      </c>
      <c r="E36" s="145"/>
      <c r="F36" s="145">
        <v>41</v>
      </c>
      <c r="G36" s="145">
        <f t="shared" si="9"/>
        <v>0</v>
      </c>
      <c r="H36" s="795">
        <f>SUM(H22:H35)*0.9</f>
        <v>1134</v>
      </c>
      <c r="I36" s="485">
        <f t="shared" si="10"/>
        <v>0</v>
      </c>
      <c r="J36" s="487">
        <f t="shared" si="11"/>
        <v>1134</v>
      </c>
      <c r="K36" s="146">
        <f>G36*J36</f>
        <v>0</v>
      </c>
      <c r="L36" s="311"/>
      <c r="M36" s="303"/>
      <c r="N36" s="310"/>
      <c r="O36" s="304"/>
      <c r="P36" s="305"/>
      <c r="Q36" s="324"/>
      <c r="R36" s="347"/>
      <c r="S36" s="331"/>
      <c r="T36" s="306"/>
      <c r="U36" s="307"/>
      <c r="V36" s="325"/>
      <c r="W36" s="308"/>
      <c r="X36" s="309"/>
      <c r="Y36" s="331">
        <f t="shared" si="6"/>
        <v>0</v>
      </c>
      <c r="Z36" s="488"/>
      <c r="AA36" s="277"/>
      <c r="AB36" s="128"/>
      <c r="AC36" s="127"/>
      <c r="AD36" s="308"/>
      <c r="AF36" s="331"/>
      <c r="AH36" s="68">
        <v>14</v>
      </c>
      <c r="AZ36" s="131">
        <f t="shared" ref="AZ36:BF36" si="48">BG36*$G36</f>
        <v>0</v>
      </c>
      <c r="BA36" s="131">
        <f t="shared" si="48"/>
        <v>0</v>
      </c>
      <c r="BB36" s="131">
        <f t="shared" si="48"/>
        <v>0</v>
      </c>
      <c r="BC36" s="131">
        <f t="shared" si="48"/>
        <v>0</v>
      </c>
      <c r="BD36" s="131">
        <f t="shared" si="48"/>
        <v>0</v>
      </c>
      <c r="BE36" s="131">
        <f t="shared" si="48"/>
        <v>0</v>
      </c>
      <c r="BF36" s="131">
        <f t="shared" si="48"/>
        <v>0</v>
      </c>
      <c r="BG36" s="147"/>
      <c r="BH36" s="147">
        <f>SUM(BH22:BH35)</f>
        <v>20</v>
      </c>
      <c r="BI36" s="147"/>
      <c r="BJ36" s="147">
        <f t="shared" ref="BJ36:BL36" si="49">SUM(BJ22:BJ35)</f>
        <v>5</v>
      </c>
      <c r="BK36" s="147">
        <f t="shared" si="49"/>
        <v>5</v>
      </c>
      <c r="BL36" s="147">
        <f t="shared" si="49"/>
        <v>11</v>
      </c>
      <c r="BM36" s="147"/>
      <c r="BN36" s="131">
        <f t="shared" ref="BN36:CA36" si="50">CB36*$G36</f>
        <v>0</v>
      </c>
      <c r="BO36" s="131">
        <f t="shared" si="50"/>
        <v>0</v>
      </c>
      <c r="BP36" s="131">
        <f t="shared" si="50"/>
        <v>0</v>
      </c>
      <c r="BQ36" s="131">
        <f t="shared" si="50"/>
        <v>0</v>
      </c>
      <c r="BR36" s="131">
        <f t="shared" si="50"/>
        <v>0</v>
      </c>
      <c r="BS36" s="131">
        <f t="shared" si="50"/>
        <v>0</v>
      </c>
      <c r="BT36" s="131">
        <f t="shared" si="50"/>
        <v>0</v>
      </c>
      <c r="BU36" s="131">
        <f t="shared" si="50"/>
        <v>0</v>
      </c>
      <c r="BV36" s="131">
        <f t="shared" si="50"/>
        <v>0</v>
      </c>
      <c r="BW36" s="131">
        <f t="shared" si="50"/>
        <v>0</v>
      </c>
      <c r="BX36" s="131">
        <f t="shared" si="50"/>
        <v>0</v>
      </c>
      <c r="BY36" s="131">
        <f t="shared" si="50"/>
        <v>0</v>
      </c>
      <c r="BZ36" s="203">
        <f t="shared" si="50"/>
        <v>0</v>
      </c>
      <c r="CA36" s="203">
        <f t="shared" si="50"/>
        <v>0</v>
      </c>
      <c r="CB36" s="147"/>
      <c r="CC36" s="147">
        <f t="shared" ref="CC36:CE36" si="51">SUM(CC22:CC35)</f>
        <v>1</v>
      </c>
      <c r="CD36" s="147">
        <f t="shared" si="51"/>
        <v>18</v>
      </c>
      <c r="CE36" s="147">
        <f t="shared" si="51"/>
        <v>6</v>
      </c>
      <c r="CF36" s="147"/>
      <c r="CG36" s="147">
        <f t="shared" ref="CG36:CH36" si="52">SUM(CG22:CG35)</f>
        <v>3</v>
      </c>
      <c r="CH36" s="147">
        <f t="shared" si="52"/>
        <v>2</v>
      </c>
      <c r="CI36" s="147"/>
      <c r="CJ36" s="147">
        <f t="shared" ref="CJ36:CK36" si="53">SUM(CJ22:CJ35)</f>
        <v>6</v>
      </c>
      <c r="CK36" s="147">
        <f t="shared" si="53"/>
        <v>3</v>
      </c>
      <c r="CL36" s="147"/>
      <c r="CM36" s="147">
        <f t="shared" ref="CM36:CN36" si="54">SUM(CM22:CM35)</f>
        <v>1</v>
      </c>
      <c r="CN36" s="147">
        <f t="shared" si="54"/>
        <v>1</v>
      </c>
      <c r="CO36" s="147"/>
      <c r="CP36" s="93"/>
      <c r="CQ36" s="147">
        <f>SUM(CQ22:CQ35)</f>
        <v>76</v>
      </c>
      <c r="CR36" s="149">
        <f t="shared" si="37"/>
        <v>0</v>
      </c>
      <c r="CT36" s="150">
        <f>SUM(CT22:CT35)</f>
        <v>55.56</v>
      </c>
      <c r="CU36" s="151">
        <f t="shared" si="38"/>
        <v>0</v>
      </c>
      <c r="CV36" s="151">
        <f>CT36*CU36</f>
        <v>0</v>
      </c>
      <c r="CW36" s="93"/>
      <c r="CX36" s="92"/>
      <c r="CY36" s="4"/>
    </row>
    <row r="37" spans="1:103" ht="18" customHeight="1">
      <c r="A37" s="687"/>
      <c r="B37" s="687"/>
      <c r="C37" s="688"/>
      <c r="D37" s="688"/>
      <c r="E37" s="689"/>
      <c r="F37" s="689"/>
      <c r="G37" s="689"/>
      <c r="H37" s="807"/>
      <c r="I37" s="690"/>
      <c r="J37" s="691"/>
      <c r="K37" s="125">
        <f>SUM(K22:K36)</f>
        <v>0</v>
      </c>
      <c r="L37" s="312">
        <f t="shared" ref="L37:X37" si="55">SUMPRODUCT(L22:L36,$F22:$F36)</f>
        <v>0</v>
      </c>
      <c r="M37" s="312">
        <f t="shared" si="55"/>
        <v>0</v>
      </c>
      <c r="N37" s="312">
        <f t="shared" si="55"/>
        <v>0</v>
      </c>
      <c r="O37" s="312">
        <f t="shared" si="55"/>
        <v>0</v>
      </c>
      <c r="P37" s="312">
        <f t="shared" si="55"/>
        <v>0</v>
      </c>
      <c r="Q37" s="312">
        <f t="shared" si="55"/>
        <v>0</v>
      </c>
      <c r="R37" s="312">
        <f>SUMPRODUCT(R22:R36,$F22:$F36)</f>
        <v>0</v>
      </c>
      <c r="S37" s="312">
        <f t="shared" si="55"/>
        <v>0</v>
      </c>
      <c r="T37" s="312">
        <f t="shared" si="55"/>
        <v>0</v>
      </c>
      <c r="U37" s="312">
        <f t="shared" si="55"/>
        <v>0</v>
      </c>
      <c r="V37" s="312">
        <f t="shared" si="55"/>
        <v>0</v>
      </c>
      <c r="W37" s="312">
        <f t="shared" si="55"/>
        <v>0</v>
      </c>
      <c r="X37" s="312">
        <f t="shared" si="55"/>
        <v>0</v>
      </c>
      <c r="Y37" s="312">
        <f t="shared" si="6"/>
        <v>0</v>
      </c>
      <c r="Z37" s="159"/>
      <c r="AA37" s="159"/>
      <c r="AB37" s="159"/>
      <c r="AC37" s="159"/>
      <c r="AD37" s="312"/>
      <c r="AF37" s="312">
        <f>SUMPRODUCT(AF22:AF36,$F22:$F36)</f>
        <v>0</v>
      </c>
      <c r="AZ37" s="210"/>
      <c r="BA37" s="210"/>
      <c r="BB37" s="210"/>
      <c r="BC37" s="210"/>
      <c r="BD37" s="210"/>
      <c r="BE37" s="210"/>
      <c r="BF37" s="210"/>
      <c r="BG37" s="111"/>
      <c r="BH37" s="111"/>
      <c r="BI37" s="111"/>
      <c r="BJ37" s="111"/>
      <c r="BK37" s="111"/>
      <c r="BL37" s="111"/>
      <c r="BM37" s="111"/>
      <c r="BN37" s="210"/>
      <c r="BO37" s="210"/>
      <c r="BP37" s="210"/>
      <c r="BQ37" s="210"/>
      <c r="BR37" s="210"/>
      <c r="BS37" s="210"/>
      <c r="BT37" s="210"/>
      <c r="BU37" s="210"/>
      <c r="BV37" s="210"/>
      <c r="BW37" s="210"/>
      <c r="BX37" s="210"/>
      <c r="BY37" s="210"/>
      <c r="BZ37" s="111"/>
      <c r="CA37" s="111"/>
      <c r="CB37" s="111"/>
      <c r="CC37" s="111"/>
      <c r="CD37" s="111"/>
      <c r="CE37" s="111"/>
      <c r="CF37" s="111"/>
      <c r="CG37" s="111"/>
      <c r="CH37" s="111"/>
      <c r="CI37" s="111"/>
      <c r="CJ37" s="111"/>
      <c r="CK37" s="111"/>
      <c r="CL37" s="111"/>
      <c r="CM37" s="111"/>
      <c r="CN37" s="111"/>
      <c r="CO37" s="111"/>
      <c r="CP37" s="93"/>
      <c r="CQ37" s="92"/>
      <c r="CR37" s="92"/>
      <c r="CS37" s="93"/>
      <c r="CT37" s="92"/>
      <c r="CW37" s="93"/>
      <c r="CX37" s="92"/>
      <c r="CY37" s="4"/>
    </row>
    <row r="38" spans="1:103" ht="48.75" customHeight="1">
      <c r="A38" s="140" t="s">
        <v>0</v>
      </c>
      <c r="B38" s="140" t="s">
        <v>28839</v>
      </c>
      <c r="C38" s="1036" t="s">
        <v>29181</v>
      </c>
      <c r="D38" s="220" t="s">
        <v>29181</v>
      </c>
      <c r="F38" s="115"/>
      <c r="G38" s="115"/>
      <c r="H38" s="789"/>
      <c r="J38" s="116"/>
      <c r="K38" s="117"/>
      <c r="L38" s="302"/>
      <c r="M38" s="313"/>
      <c r="N38" s="313"/>
      <c r="O38" s="313"/>
      <c r="P38" s="313"/>
      <c r="Q38" s="313"/>
      <c r="R38" s="313"/>
      <c r="S38" s="313"/>
      <c r="T38" s="313"/>
      <c r="U38" s="313"/>
      <c r="V38" s="313"/>
      <c r="W38" s="313"/>
      <c r="X38" s="313"/>
      <c r="Y38" s="313"/>
      <c r="Z38" s="92"/>
      <c r="AA38" s="92"/>
      <c r="AB38" s="92"/>
      <c r="AC38" s="92"/>
      <c r="AD38" s="313"/>
      <c r="AF38" s="313"/>
      <c r="AZ38" s="119" t="s">
        <v>28778</v>
      </c>
      <c r="BA38" s="119" t="s">
        <v>28779</v>
      </c>
      <c r="BB38" s="119" t="s">
        <v>28780</v>
      </c>
      <c r="BC38" s="119" t="s">
        <v>28781</v>
      </c>
      <c r="BD38" s="119" t="s">
        <v>28782</v>
      </c>
      <c r="BE38" s="119" t="s">
        <v>28783</v>
      </c>
      <c r="BF38" s="119" t="s">
        <v>28784</v>
      </c>
      <c r="BG38" s="120" t="s">
        <v>28778</v>
      </c>
      <c r="BH38" s="120" t="s">
        <v>28779</v>
      </c>
      <c r="BI38" s="120" t="s">
        <v>28780</v>
      </c>
      <c r="BJ38" s="120" t="s">
        <v>28781</v>
      </c>
      <c r="BK38" s="120" t="s">
        <v>28782</v>
      </c>
      <c r="BL38" s="120" t="s">
        <v>28783</v>
      </c>
      <c r="BM38" s="120" t="s">
        <v>28784</v>
      </c>
      <c r="BN38" s="119" t="s">
        <v>28787</v>
      </c>
      <c r="BO38" s="119" t="s">
        <v>28788</v>
      </c>
      <c r="BP38" s="119" t="s">
        <v>28789</v>
      </c>
      <c r="BQ38" s="119" t="s">
        <v>28790</v>
      </c>
      <c r="BR38" s="119" t="s">
        <v>28791</v>
      </c>
      <c r="BS38" s="119" t="s">
        <v>28792</v>
      </c>
      <c r="BT38" s="119" t="s">
        <v>28793</v>
      </c>
      <c r="BU38" s="119" t="s">
        <v>28794</v>
      </c>
      <c r="BV38" s="119" t="s">
        <v>28795</v>
      </c>
      <c r="BW38" s="119" t="s">
        <v>28796</v>
      </c>
      <c r="BX38" s="119" t="s">
        <v>28797</v>
      </c>
      <c r="BY38" s="119" t="s">
        <v>28798</v>
      </c>
      <c r="BZ38" s="200" t="s">
        <v>28799</v>
      </c>
      <c r="CA38" s="200" t="s">
        <v>28800</v>
      </c>
      <c r="CB38" s="159" t="s">
        <v>28787</v>
      </c>
      <c r="CC38" s="159" t="s">
        <v>28788</v>
      </c>
      <c r="CD38" s="159" t="s">
        <v>28789</v>
      </c>
      <c r="CE38" s="159" t="s">
        <v>28790</v>
      </c>
      <c r="CF38" s="159" t="s">
        <v>28791</v>
      </c>
      <c r="CG38" s="159" t="s">
        <v>28792</v>
      </c>
      <c r="CH38" s="159" t="s">
        <v>28793</v>
      </c>
      <c r="CI38" s="159" t="s">
        <v>28794</v>
      </c>
      <c r="CJ38" s="159" t="s">
        <v>28795</v>
      </c>
      <c r="CK38" s="159" t="s">
        <v>28796</v>
      </c>
      <c r="CL38" s="159" t="s">
        <v>28797</v>
      </c>
      <c r="CM38" s="159" t="s">
        <v>28866</v>
      </c>
      <c r="CN38" s="159" t="s">
        <v>28799</v>
      </c>
      <c r="CO38" s="159" t="s">
        <v>28800</v>
      </c>
      <c r="CP38" s="93"/>
      <c r="CQ38" s="122" t="s">
        <v>28867</v>
      </c>
      <c r="CR38" s="122" t="s">
        <v>28868</v>
      </c>
      <c r="CS38" s="93"/>
      <c r="CT38" s="122" t="s">
        <v>28869</v>
      </c>
      <c r="CU38" s="122" t="s">
        <v>28870</v>
      </c>
      <c r="CV38" s="122" t="s">
        <v>28871</v>
      </c>
      <c r="CW38" s="93"/>
      <c r="CX38" s="92"/>
      <c r="CY38" s="4"/>
    </row>
    <row r="39" spans="1:103" ht="18" customHeight="1">
      <c r="A39" s="142" t="s">
        <v>29423</v>
      </c>
      <c r="B39" s="142" t="s">
        <v>28039</v>
      </c>
      <c r="C39" s="123" t="s">
        <v>29181</v>
      </c>
      <c r="D39" s="153" t="s">
        <v>29424</v>
      </c>
      <c r="E39" s="124" t="s">
        <v>28770</v>
      </c>
      <c r="F39" s="124">
        <v>1</v>
      </c>
      <c r="G39" s="124">
        <f t="shared" ref="G39:G66" si="56">SUM(L39:AD39)</f>
        <v>0</v>
      </c>
      <c r="H39" s="791">
        <v>100</v>
      </c>
      <c r="I39" s="481">
        <f t="shared" ref="I39:I66" si="57">$G$5</f>
        <v>0</v>
      </c>
      <c r="J39" s="125">
        <f t="shared" ref="J39:J66" si="58">H39*((1-I39))</f>
        <v>100</v>
      </c>
      <c r="K39" s="126">
        <f t="shared" ref="K39:K66" si="59">G39*J39</f>
        <v>0</v>
      </c>
      <c r="L39" s="318"/>
      <c r="M39" s="271"/>
      <c r="N39" s="319"/>
      <c r="O39" s="320"/>
      <c r="P39" s="274"/>
      <c r="Q39" s="275"/>
      <c r="R39" s="276"/>
      <c r="S39" s="277"/>
      <c r="T39" s="370"/>
      <c r="U39" s="278"/>
      <c r="V39" s="279"/>
      <c r="W39" s="321"/>
      <c r="X39" s="281"/>
      <c r="Y39" s="277">
        <f t="shared" si="6"/>
        <v>0</v>
      </c>
      <c r="Z39" s="488"/>
      <c r="AA39" s="277"/>
      <c r="AB39" s="128"/>
      <c r="AC39" s="127"/>
      <c r="AD39" s="321"/>
      <c r="AE39" s="420"/>
      <c r="AF39" s="277"/>
      <c r="AG39" s="420"/>
      <c r="AI39" s="422">
        <f t="shared" ref="AI39:AV39" si="60">L44</f>
        <v>0</v>
      </c>
      <c r="AJ39" s="421">
        <f t="shared" si="60"/>
        <v>0</v>
      </c>
      <c r="AK39" s="310">
        <f t="shared" si="60"/>
        <v>0</v>
      </c>
      <c r="AL39" s="304">
        <f t="shared" si="60"/>
        <v>0</v>
      </c>
      <c r="AM39" s="305">
        <f t="shared" si="60"/>
        <v>0</v>
      </c>
      <c r="AN39" s="324">
        <f t="shared" si="60"/>
        <v>0</v>
      </c>
      <c r="AO39" s="347">
        <f t="shared" si="60"/>
        <v>0</v>
      </c>
      <c r="AP39" s="331">
        <f t="shared" si="60"/>
        <v>0</v>
      </c>
      <c r="AQ39" s="306">
        <f t="shared" si="60"/>
        <v>0</v>
      </c>
      <c r="AR39" s="307">
        <f t="shared" si="60"/>
        <v>0</v>
      </c>
      <c r="AS39" s="325">
        <f t="shared" si="60"/>
        <v>0</v>
      </c>
      <c r="AT39" s="308">
        <f t="shared" si="60"/>
        <v>0</v>
      </c>
      <c r="AU39" s="309">
        <f t="shared" si="60"/>
        <v>0</v>
      </c>
      <c r="AV39" s="331">
        <f t="shared" si="60"/>
        <v>0</v>
      </c>
      <c r="AZ39" s="81">
        <f t="shared" ref="AZ39:AZ66" si="61">BG39*$G39</f>
        <v>0</v>
      </c>
      <c r="BA39" s="81">
        <f t="shared" ref="BA39:BA66" si="62">BH39*$G39</f>
        <v>0</v>
      </c>
      <c r="BB39" s="81">
        <f t="shared" ref="BB39:BB66" si="63">BI39*$G39</f>
        <v>0</v>
      </c>
      <c r="BC39" s="81">
        <f t="shared" ref="BC39:BC66" si="64">BJ39*$G39</f>
        <v>0</v>
      </c>
      <c r="BD39" s="81">
        <f t="shared" ref="BD39:BD66" si="65">BK39*$G39</f>
        <v>0</v>
      </c>
      <c r="BE39" s="81">
        <f t="shared" ref="BE39:BE66" si="66">BL39*$G39</f>
        <v>0</v>
      </c>
      <c r="BF39" s="81">
        <f t="shared" ref="BF39:BF66" si="67">BM39*$G39</f>
        <v>0</v>
      </c>
      <c r="BG39" s="214"/>
      <c r="BH39" s="214"/>
      <c r="BI39" s="214"/>
      <c r="BJ39" s="214"/>
      <c r="BK39" s="214"/>
      <c r="BL39" s="214"/>
      <c r="BM39" s="214">
        <v>1</v>
      </c>
      <c r="BN39" s="81">
        <f t="shared" ref="BN39:BN66" si="68">CB39*$G39</f>
        <v>0</v>
      </c>
      <c r="BO39" s="81">
        <f t="shared" ref="BO39:BO66" si="69">CC39*$G39</f>
        <v>0</v>
      </c>
      <c r="BP39" s="81">
        <f t="shared" ref="BP39:BP66" si="70">CD39*$G39</f>
        <v>0</v>
      </c>
      <c r="BQ39" s="81">
        <f t="shared" ref="BQ39:BQ66" si="71">CE39*$G39</f>
        <v>0</v>
      </c>
      <c r="BR39" s="81">
        <f t="shared" ref="BR39:BR66" si="72">CF39*$G39</f>
        <v>0</v>
      </c>
      <c r="BS39" s="81">
        <f t="shared" ref="BS39:BS66" si="73">CG39*$G39</f>
        <v>0</v>
      </c>
      <c r="BT39" s="81">
        <f t="shared" ref="BT39:BT66" si="74">CH39*$G39</f>
        <v>0</v>
      </c>
      <c r="BU39" s="81">
        <f t="shared" ref="BU39:BU66" si="75">CI39*$G39</f>
        <v>0</v>
      </c>
      <c r="BV39" s="81">
        <f t="shared" ref="BV39:BV66" si="76">CJ39*$G39</f>
        <v>0</v>
      </c>
      <c r="BW39" s="81">
        <f t="shared" ref="BW39:BW66" si="77">CK39*$G39</f>
        <v>0</v>
      </c>
      <c r="BX39" s="81">
        <f t="shared" ref="BX39:BX66" si="78">CL39*$G39</f>
        <v>0</v>
      </c>
      <c r="BY39" s="81">
        <f t="shared" ref="BY39:BY66" si="79">CM39*$G39</f>
        <v>0</v>
      </c>
      <c r="BZ39" s="203">
        <f t="shared" ref="BZ39:BZ66" si="80">CN39*$G39</f>
        <v>0</v>
      </c>
      <c r="CA39" s="203">
        <f t="shared" ref="CA39:CA66" si="81">CO39*$G39</f>
        <v>0</v>
      </c>
      <c r="CB39" s="214"/>
      <c r="CC39" s="214"/>
      <c r="CD39" s="214"/>
      <c r="CE39" s="214"/>
      <c r="CF39" s="214"/>
      <c r="CG39" s="214"/>
      <c r="CH39" s="214"/>
      <c r="CI39" s="214"/>
      <c r="CJ39" s="214"/>
      <c r="CK39" s="214"/>
      <c r="CL39" s="215"/>
      <c r="CM39" s="214">
        <v>1</v>
      </c>
      <c r="CN39" s="214"/>
      <c r="CO39" s="214"/>
      <c r="CP39" s="93"/>
      <c r="CQ39" s="81">
        <v>1</v>
      </c>
      <c r="CR39" s="134">
        <f t="shared" ref="CR39:CR66" si="82">$G39*CQ39</f>
        <v>0</v>
      </c>
      <c r="CS39" s="93"/>
      <c r="CT39" s="126">
        <v>5.3929999999999998</v>
      </c>
      <c r="CU39" s="81">
        <f t="shared" ref="CU39:CU66" si="83">G39</f>
        <v>0</v>
      </c>
      <c r="CV39" s="81">
        <f t="shared" ref="CV39:CV66" si="84">CT39*CU39</f>
        <v>0</v>
      </c>
      <c r="CW39" s="93"/>
      <c r="CX39" s="92"/>
      <c r="CY39" s="4"/>
    </row>
    <row r="40" spans="1:103" ht="18" customHeight="1">
      <c r="A40" s="142" t="s">
        <v>29425</v>
      </c>
      <c r="B40" s="142" t="s">
        <v>28042</v>
      </c>
      <c r="C40" s="123" t="s">
        <v>29181</v>
      </c>
      <c r="D40" s="153" t="s">
        <v>29426</v>
      </c>
      <c r="E40" s="124" t="s">
        <v>28770</v>
      </c>
      <c r="F40" s="124">
        <v>1</v>
      </c>
      <c r="G40" s="124">
        <f t="shared" si="56"/>
        <v>0</v>
      </c>
      <c r="H40" s="791">
        <v>70</v>
      </c>
      <c r="I40" s="481">
        <f t="shared" si="57"/>
        <v>0</v>
      </c>
      <c r="J40" s="125">
        <f t="shared" si="58"/>
        <v>70</v>
      </c>
      <c r="K40" s="126">
        <f t="shared" si="59"/>
        <v>0</v>
      </c>
      <c r="L40" s="318"/>
      <c r="M40" s="271"/>
      <c r="N40" s="319"/>
      <c r="O40" s="320"/>
      <c r="P40" s="274"/>
      <c r="Q40" s="275"/>
      <c r="R40" s="276"/>
      <c r="S40" s="277"/>
      <c r="T40" s="370"/>
      <c r="U40" s="278"/>
      <c r="V40" s="279"/>
      <c r="W40" s="321"/>
      <c r="X40" s="281"/>
      <c r="Y40" s="277">
        <f t="shared" si="6"/>
        <v>0</v>
      </c>
      <c r="Z40" s="488"/>
      <c r="AA40" s="277"/>
      <c r="AB40" s="128"/>
      <c r="AC40" s="127"/>
      <c r="AD40" s="321"/>
      <c r="AE40" s="420"/>
      <c r="AF40" s="277"/>
      <c r="AG40" s="420"/>
      <c r="AI40" s="422">
        <f>AI39</f>
        <v>0</v>
      </c>
      <c r="AJ40" s="421">
        <f t="shared" ref="AJ40:AU43" si="85">AJ39</f>
        <v>0</v>
      </c>
      <c r="AK40" s="310">
        <f t="shared" si="85"/>
        <v>0</v>
      </c>
      <c r="AL40" s="304">
        <f t="shared" si="85"/>
        <v>0</v>
      </c>
      <c r="AM40" s="305">
        <f t="shared" si="85"/>
        <v>0</v>
      </c>
      <c r="AN40" s="324">
        <f t="shared" si="85"/>
        <v>0</v>
      </c>
      <c r="AO40" s="347">
        <f t="shared" si="85"/>
        <v>0</v>
      </c>
      <c r="AP40" s="331">
        <f t="shared" si="85"/>
        <v>0</v>
      </c>
      <c r="AQ40" s="306">
        <f t="shared" si="85"/>
        <v>0</v>
      </c>
      <c r="AR40" s="307">
        <f t="shared" si="85"/>
        <v>0</v>
      </c>
      <c r="AS40" s="325">
        <f t="shared" si="85"/>
        <v>0</v>
      </c>
      <c r="AT40" s="308">
        <f t="shared" si="85"/>
        <v>0</v>
      </c>
      <c r="AU40" s="309">
        <f t="shared" si="85"/>
        <v>0</v>
      </c>
      <c r="AV40" s="331">
        <f>AV39</f>
        <v>0</v>
      </c>
      <c r="AZ40" s="81">
        <f t="shared" si="61"/>
        <v>0</v>
      </c>
      <c r="BA40" s="81">
        <f t="shared" si="62"/>
        <v>0</v>
      </c>
      <c r="BB40" s="81">
        <f t="shared" si="63"/>
        <v>0</v>
      </c>
      <c r="BC40" s="81">
        <f t="shared" si="64"/>
        <v>0</v>
      </c>
      <c r="BD40" s="81">
        <f t="shared" si="65"/>
        <v>0</v>
      </c>
      <c r="BE40" s="81">
        <f t="shared" si="66"/>
        <v>0</v>
      </c>
      <c r="BF40" s="81">
        <f t="shared" si="67"/>
        <v>0</v>
      </c>
      <c r="BG40" s="214"/>
      <c r="BH40" s="214"/>
      <c r="BI40" s="214"/>
      <c r="BJ40" s="214"/>
      <c r="BK40" s="214"/>
      <c r="BL40" s="214">
        <v>1</v>
      </c>
      <c r="BM40" s="214"/>
      <c r="BN40" s="81">
        <f t="shared" si="68"/>
        <v>0</v>
      </c>
      <c r="BO40" s="81">
        <f t="shared" si="69"/>
        <v>0</v>
      </c>
      <c r="BP40" s="81">
        <f t="shared" si="70"/>
        <v>0</v>
      </c>
      <c r="BQ40" s="81">
        <f t="shared" si="71"/>
        <v>0</v>
      </c>
      <c r="BR40" s="81">
        <f t="shared" si="72"/>
        <v>0</v>
      </c>
      <c r="BS40" s="81">
        <f t="shared" si="73"/>
        <v>0</v>
      </c>
      <c r="BT40" s="81">
        <f t="shared" si="74"/>
        <v>0</v>
      </c>
      <c r="BU40" s="81">
        <f t="shared" si="75"/>
        <v>0</v>
      </c>
      <c r="BV40" s="81">
        <f t="shared" si="76"/>
        <v>0</v>
      </c>
      <c r="BW40" s="81">
        <f t="shared" si="77"/>
        <v>0</v>
      </c>
      <c r="BX40" s="81">
        <f t="shared" si="78"/>
        <v>0</v>
      </c>
      <c r="BY40" s="81">
        <f t="shared" si="79"/>
        <v>0</v>
      </c>
      <c r="BZ40" s="203">
        <f t="shared" si="80"/>
        <v>0</v>
      </c>
      <c r="CA40" s="203">
        <f t="shared" si="81"/>
        <v>0</v>
      </c>
      <c r="CB40" s="214"/>
      <c r="CC40" s="214"/>
      <c r="CD40" s="214"/>
      <c r="CE40" s="214"/>
      <c r="CF40" s="214"/>
      <c r="CG40" s="214"/>
      <c r="CH40" s="214"/>
      <c r="CI40" s="214"/>
      <c r="CJ40" s="214">
        <v>1</v>
      </c>
      <c r="CK40" s="214"/>
      <c r="CL40" s="215"/>
      <c r="CM40" s="214"/>
      <c r="CN40" s="214"/>
      <c r="CO40" s="214"/>
      <c r="CP40" s="93"/>
      <c r="CQ40" s="81">
        <v>1</v>
      </c>
      <c r="CR40" s="134">
        <f t="shared" si="82"/>
        <v>0</v>
      </c>
      <c r="CS40" s="93"/>
      <c r="CT40" s="126">
        <v>3.25</v>
      </c>
      <c r="CU40" s="81">
        <f t="shared" si="83"/>
        <v>0</v>
      </c>
      <c r="CV40" s="81">
        <f t="shared" si="84"/>
        <v>0</v>
      </c>
      <c r="CW40" s="93"/>
      <c r="CX40" s="92"/>
      <c r="CY40" s="4"/>
    </row>
    <row r="41" spans="1:103" ht="18" customHeight="1">
      <c r="A41" s="142" t="s">
        <v>29427</v>
      </c>
      <c r="B41" s="142" t="s">
        <v>28043</v>
      </c>
      <c r="C41" s="123" t="s">
        <v>29181</v>
      </c>
      <c r="D41" s="153" t="s">
        <v>29428</v>
      </c>
      <c r="E41" s="124" t="s">
        <v>28770</v>
      </c>
      <c r="F41" s="124">
        <v>1</v>
      </c>
      <c r="G41" s="124">
        <f t="shared" si="56"/>
        <v>0</v>
      </c>
      <c r="H41" s="791">
        <v>75</v>
      </c>
      <c r="I41" s="481">
        <f t="shared" si="57"/>
        <v>0</v>
      </c>
      <c r="J41" s="125">
        <f t="shared" si="58"/>
        <v>75</v>
      </c>
      <c r="K41" s="126">
        <f t="shared" si="59"/>
        <v>0</v>
      </c>
      <c r="L41" s="318"/>
      <c r="M41" s="271"/>
      <c r="N41" s="319"/>
      <c r="O41" s="320"/>
      <c r="P41" s="274"/>
      <c r="Q41" s="275"/>
      <c r="R41" s="276"/>
      <c r="S41" s="277"/>
      <c r="T41" s="370"/>
      <c r="U41" s="278"/>
      <c r="V41" s="279"/>
      <c r="W41" s="321"/>
      <c r="X41" s="281"/>
      <c r="Y41" s="277">
        <f t="shared" si="6"/>
        <v>0</v>
      </c>
      <c r="Z41" s="488"/>
      <c r="AA41" s="277"/>
      <c r="AB41" s="128"/>
      <c r="AC41" s="127"/>
      <c r="AD41" s="321"/>
      <c r="AE41" s="420"/>
      <c r="AF41" s="277"/>
      <c r="AG41" s="420"/>
      <c r="AI41" s="422">
        <f>AI40</f>
        <v>0</v>
      </c>
      <c r="AJ41" s="421">
        <f t="shared" si="85"/>
        <v>0</v>
      </c>
      <c r="AK41" s="310">
        <f t="shared" si="85"/>
        <v>0</v>
      </c>
      <c r="AL41" s="304">
        <f t="shared" si="85"/>
        <v>0</v>
      </c>
      <c r="AM41" s="305">
        <f t="shared" si="85"/>
        <v>0</v>
      </c>
      <c r="AN41" s="324">
        <f t="shared" si="85"/>
        <v>0</v>
      </c>
      <c r="AO41" s="347">
        <f t="shared" si="85"/>
        <v>0</v>
      </c>
      <c r="AP41" s="331">
        <f t="shared" si="85"/>
        <v>0</v>
      </c>
      <c r="AQ41" s="306">
        <f t="shared" si="85"/>
        <v>0</v>
      </c>
      <c r="AR41" s="307">
        <f t="shared" si="85"/>
        <v>0</v>
      </c>
      <c r="AS41" s="325">
        <f t="shared" si="85"/>
        <v>0</v>
      </c>
      <c r="AT41" s="308">
        <f t="shared" si="85"/>
        <v>0</v>
      </c>
      <c r="AU41" s="309">
        <f t="shared" si="85"/>
        <v>0</v>
      </c>
      <c r="AV41" s="331">
        <f>AV40</f>
        <v>0</v>
      </c>
      <c r="AZ41" s="81">
        <f t="shared" si="61"/>
        <v>0</v>
      </c>
      <c r="BA41" s="81">
        <f t="shared" si="62"/>
        <v>0</v>
      </c>
      <c r="BB41" s="81">
        <f t="shared" si="63"/>
        <v>0</v>
      </c>
      <c r="BC41" s="81">
        <f t="shared" si="64"/>
        <v>0</v>
      </c>
      <c r="BD41" s="81">
        <f t="shared" si="65"/>
        <v>0</v>
      </c>
      <c r="BE41" s="81">
        <f t="shared" si="66"/>
        <v>0</v>
      </c>
      <c r="BF41" s="81">
        <f t="shared" si="67"/>
        <v>0</v>
      </c>
      <c r="BG41" s="214"/>
      <c r="BH41" s="214"/>
      <c r="BI41" s="214"/>
      <c r="BJ41" s="214"/>
      <c r="BK41" s="214"/>
      <c r="BL41" s="214">
        <v>1</v>
      </c>
      <c r="BM41" s="214"/>
      <c r="BN41" s="81">
        <f t="shared" si="68"/>
        <v>0</v>
      </c>
      <c r="BO41" s="81">
        <f t="shared" si="69"/>
        <v>0</v>
      </c>
      <c r="BP41" s="81">
        <f t="shared" si="70"/>
        <v>0</v>
      </c>
      <c r="BQ41" s="81">
        <f t="shared" si="71"/>
        <v>0</v>
      </c>
      <c r="BR41" s="81">
        <f t="shared" si="72"/>
        <v>0</v>
      </c>
      <c r="BS41" s="81">
        <f t="shared" si="73"/>
        <v>0</v>
      </c>
      <c r="BT41" s="81">
        <f t="shared" si="74"/>
        <v>0</v>
      </c>
      <c r="BU41" s="81">
        <f t="shared" si="75"/>
        <v>0</v>
      </c>
      <c r="BV41" s="81">
        <f t="shared" si="76"/>
        <v>0</v>
      </c>
      <c r="BW41" s="81">
        <f t="shared" si="77"/>
        <v>0</v>
      </c>
      <c r="BX41" s="81">
        <f t="shared" si="78"/>
        <v>0</v>
      </c>
      <c r="BY41" s="81">
        <f t="shared" si="79"/>
        <v>0</v>
      </c>
      <c r="BZ41" s="203">
        <f t="shared" si="80"/>
        <v>0</v>
      </c>
      <c r="CA41" s="203">
        <f t="shared" si="81"/>
        <v>0</v>
      </c>
      <c r="CB41" s="214"/>
      <c r="CC41" s="214"/>
      <c r="CD41" s="214"/>
      <c r="CE41" s="214"/>
      <c r="CF41" s="214"/>
      <c r="CG41" s="214"/>
      <c r="CH41" s="214"/>
      <c r="CI41" s="214"/>
      <c r="CJ41" s="214">
        <v>1</v>
      </c>
      <c r="CK41" s="214"/>
      <c r="CL41" s="215"/>
      <c r="CM41" s="214"/>
      <c r="CN41" s="214"/>
      <c r="CO41" s="214"/>
      <c r="CP41" s="93"/>
      <c r="CQ41" s="81">
        <v>1</v>
      </c>
      <c r="CR41" s="134">
        <f t="shared" si="82"/>
        <v>0</v>
      </c>
      <c r="CS41" s="93"/>
      <c r="CT41" s="126">
        <v>3.056</v>
      </c>
      <c r="CU41" s="81">
        <f t="shared" si="83"/>
        <v>0</v>
      </c>
      <c r="CV41" s="81">
        <f t="shared" si="84"/>
        <v>0</v>
      </c>
      <c r="CW41" s="93"/>
      <c r="CX41" s="92"/>
      <c r="CY41" s="4"/>
    </row>
    <row r="42" spans="1:103" ht="18" customHeight="1">
      <c r="A42" s="142" t="s">
        <v>29429</v>
      </c>
      <c r="B42" s="142" t="s">
        <v>28044</v>
      </c>
      <c r="C42" s="123" t="s">
        <v>29181</v>
      </c>
      <c r="D42" s="153" t="s">
        <v>29430</v>
      </c>
      <c r="E42" s="124" t="s">
        <v>28770</v>
      </c>
      <c r="F42" s="124">
        <v>1</v>
      </c>
      <c r="G42" s="124">
        <f t="shared" si="56"/>
        <v>0</v>
      </c>
      <c r="H42" s="791">
        <v>50</v>
      </c>
      <c r="I42" s="481">
        <f t="shared" si="57"/>
        <v>0</v>
      </c>
      <c r="J42" s="125">
        <f t="shared" si="58"/>
        <v>50</v>
      </c>
      <c r="K42" s="126">
        <f t="shared" si="59"/>
        <v>0</v>
      </c>
      <c r="L42" s="318"/>
      <c r="M42" s="271"/>
      <c r="N42" s="319"/>
      <c r="O42" s="320"/>
      <c r="P42" s="274"/>
      <c r="Q42" s="275"/>
      <c r="R42" s="276"/>
      <c r="S42" s="277"/>
      <c r="T42" s="370"/>
      <c r="U42" s="278"/>
      <c r="V42" s="279"/>
      <c r="W42" s="321"/>
      <c r="X42" s="281"/>
      <c r="Y42" s="277">
        <f t="shared" si="6"/>
        <v>0</v>
      </c>
      <c r="Z42" s="488"/>
      <c r="AA42" s="277"/>
      <c r="AB42" s="128"/>
      <c r="AC42" s="127"/>
      <c r="AD42" s="321"/>
      <c r="AE42" s="420"/>
      <c r="AF42" s="277"/>
      <c r="AG42" s="420"/>
      <c r="AI42" s="422">
        <f>AI41</f>
        <v>0</v>
      </c>
      <c r="AJ42" s="421">
        <f t="shared" si="85"/>
        <v>0</v>
      </c>
      <c r="AK42" s="310">
        <f t="shared" si="85"/>
        <v>0</v>
      </c>
      <c r="AL42" s="304">
        <f t="shared" si="85"/>
        <v>0</v>
      </c>
      <c r="AM42" s="305">
        <f t="shared" si="85"/>
        <v>0</v>
      </c>
      <c r="AN42" s="324">
        <f t="shared" si="85"/>
        <v>0</v>
      </c>
      <c r="AO42" s="347">
        <f t="shared" si="85"/>
        <v>0</v>
      </c>
      <c r="AP42" s="331">
        <f t="shared" si="85"/>
        <v>0</v>
      </c>
      <c r="AQ42" s="306">
        <f t="shared" si="85"/>
        <v>0</v>
      </c>
      <c r="AR42" s="307">
        <f t="shared" si="85"/>
        <v>0</v>
      </c>
      <c r="AS42" s="325">
        <f t="shared" si="85"/>
        <v>0</v>
      </c>
      <c r="AT42" s="308">
        <f t="shared" si="85"/>
        <v>0</v>
      </c>
      <c r="AU42" s="309">
        <f t="shared" si="85"/>
        <v>0</v>
      </c>
      <c r="AV42" s="331">
        <f>AV41</f>
        <v>0</v>
      </c>
      <c r="AZ42" s="81">
        <f t="shared" si="61"/>
        <v>0</v>
      </c>
      <c r="BA42" s="81">
        <f t="shared" si="62"/>
        <v>0</v>
      </c>
      <c r="BB42" s="81">
        <f t="shared" si="63"/>
        <v>0</v>
      </c>
      <c r="BC42" s="81">
        <f t="shared" si="64"/>
        <v>0</v>
      </c>
      <c r="BD42" s="81">
        <f t="shared" si="65"/>
        <v>0</v>
      </c>
      <c r="BE42" s="81">
        <f t="shared" si="66"/>
        <v>0</v>
      </c>
      <c r="BF42" s="81">
        <f t="shared" si="67"/>
        <v>0</v>
      </c>
      <c r="BG42" s="214"/>
      <c r="BH42" s="214"/>
      <c r="BI42" s="214"/>
      <c r="BJ42" s="214"/>
      <c r="BK42" s="214"/>
      <c r="BL42" s="214">
        <v>1</v>
      </c>
      <c r="BM42" s="214"/>
      <c r="BN42" s="81">
        <f t="shared" si="68"/>
        <v>0</v>
      </c>
      <c r="BO42" s="81">
        <f t="shared" si="69"/>
        <v>0</v>
      </c>
      <c r="BP42" s="81">
        <f t="shared" si="70"/>
        <v>0</v>
      </c>
      <c r="BQ42" s="81">
        <f t="shared" si="71"/>
        <v>0</v>
      </c>
      <c r="BR42" s="81">
        <f t="shared" si="72"/>
        <v>0</v>
      </c>
      <c r="BS42" s="81">
        <f t="shared" si="73"/>
        <v>0</v>
      </c>
      <c r="BT42" s="81">
        <f t="shared" si="74"/>
        <v>0</v>
      </c>
      <c r="BU42" s="81">
        <f t="shared" si="75"/>
        <v>0</v>
      </c>
      <c r="BV42" s="81">
        <f t="shared" si="76"/>
        <v>0</v>
      </c>
      <c r="BW42" s="81">
        <f t="shared" si="77"/>
        <v>0</v>
      </c>
      <c r="BX42" s="81">
        <f t="shared" si="78"/>
        <v>0</v>
      </c>
      <c r="BY42" s="81">
        <f t="shared" si="79"/>
        <v>0</v>
      </c>
      <c r="BZ42" s="203">
        <f t="shared" si="80"/>
        <v>0</v>
      </c>
      <c r="CA42" s="203">
        <f t="shared" si="81"/>
        <v>0</v>
      </c>
      <c r="CB42" s="214"/>
      <c r="CC42" s="214"/>
      <c r="CD42" s="214"/>
      <c r="CE42" s="214"/>
      <c r="CF42" s="214"/>
      <c r="CG42" s="214"/>
      <c r="CH42" s="214"/>
      <c r="CI42" s="214"/>
      <c r="CJ42" s="214">
        <v>1</v>
      </c>
      <c r="CK42" s="214"/>
      <c r="CL42" s="215"/>
      <c r="CM42" s="214"/>
      <c r="CN42" s="214"/>
      <c r="CO42" s="214"/>
      <c r="CP42" s="93"/>
      <c r="CQ42" s="81">
        <v>1</v>
      </c>
      <c r="CR42" s="134">
        <f t="shared" si="82"/>
        <v>0</v>
      </c>
      <c r="CS42" s="93"/>
      <c r="CT42" s="126">
        <v>2.327</v>
      </c>
      <c r="CU42" s="81">
        <f t="shared" si="83"/>
        <v>0</v>
      </c>
      <c r="CV42" s="81">
        <f t="shared" si="84"/>
        <v>0</v>
      </c>
      <c r="CW42" s="93"/>
      <c r="CX42" s="92"/>
      <c r="CY42" s="4"/>
    </row>
    <row r="43" spans="1:103" ht="18" customHeight="1">
      <c r="A43" s="142" t="s">
        <v>29188</v>
      </c>
      <c r="B43" s="142" t="s">
        <v>28045</v>
      </c>
      <c r="C43" s="123" t="s">
        <v>29181</v>
      </c>
      <c r="D43" s="153" t="s">
        <v>29189</v>
      </c>
      <c r="E43" s="124" t="s">
        <v>28770</v>
      </c>
      <c r="F43" s="124">
        <v>1</v>
      </c>
      <c r="G43" s="124">
        <f t="shared" si="56"/>
        <v>0</v>
      </c>
      <c r="H43" s="791">
        <v>55</v>
      </c>
      <c r="I43" s="481">
        <f t="shared" si="57"/>
        <v>0</v>
      </c>
      <c r="J43" s="125">
        <f t="shared" si="58"/>
        <v>55</v>
      </c>
      <c r="K43" s="126">
        <f t="shared" si="59"/>
        <v>0</v>
      </c>
      <c r="L43" s="318"/>
      <c r="M43" s="271"/>
      <c r="N43" s="319"/>
      <c r="O43" s="320"/>
      <c r="P43" s="274"/>
      <c r="Q43" s="275"/>
      <c r="R43" s="276"/>
      <c r="S43" s="277"/>
      <c r="T43" s="370"/>
      <c r="U43" s="278"/>
      <c r="V43" s="279"/>
      <c r="W43" s="321"/>
      <c r="X43" s="281"/>
      <c r="Y43" s="277">
        <f t="shared" si="6"/>
        <v>0</v>
      </c>
      <c r="Z43" s="488"/>
      <c r="AA43" s="277"/>
      <c r="AB43" s="128"/>
      <c r="AC43" s="127"/>
      <c r="AD43" s="321"/>
      <c r="AE43" s="420"/>
      <c r="AF43" s="277"/>
      <c r="AG43" s="420"/>
      <c r="AI43" s="422">
        <f>AI42</f>
        <v>0</v>
      </c>
      <c r="AJ43" s="421">
        <f t="shared" si="85"/>
        <v>0</v>
      </c>
      <c r="AK43" s="310">
        <f t="shared" si="85"/>
        <v>0</v>
      </c>
      <c r="AL43" s="304">
        <f t="shared" si="85"/>
        <v>0</v>
      </c>
      <c r="AM43" s="305">
        <f t="shared" si="85"/>
        <v>0</v>
      </c>
      <c r="AN43" s="324">
        <f t="shared" si="85"/>
        <v>0</v>
      </c>
      <c r="AO43" s="347">
        <f t="shared" si="85"/>
        <v>0</v>
      </c>
      <c r="AP43" s="331">
        <f t="shared" si="85"/>
        <v>0</v>
      </c>
      <c r="AQ43" s="306">
        <f t="shared" si="85"/>
        <v>0</v>
      </c>
      <c r="AR43" s="307">
        <f t="shared" si="85"/>
        <v>0</v>
      </c>
      <c r="AS43" s="325">
        <f t="shared" si="85"/>
        <v>0</v>
      </c>
      <c r="AT43" s="308">
        <f t="shared" si="85"/>
        <v>0</v>
      </c>
      <c r="AU43" s="309">
        <f t="shared" si="85"/>
        <v>0</v>
      </c>
      <c r="AV43" s="331">
        <f>AV42</f>
        <v>0</v>
      </c>
      <c r="AZ43" s="81">
        <f t="shared" si="61"/>
        <v>0</v>
      </c>
      <c r="BA43" s="81">
        <f t="shared" si="62"/>
        <v>0</v>
      </c>
      <c r="BB43" s="81">
        <f t="shared" si="63"/>
        <v>0</v>
      </c>
      <c r="BC43" s="81">
        <f t="shared" si="64"/>
        <v>0</v>
      </c>
      <c r="BD43" s="81">
        <f t="shared" si="65"/>
        <v>0</v>
      </c>
      <c r="BE43" s="81">
        <f t="shared" si="66"/>
        <v>0</v>
      </c>
      <c r="BF43" s="81">
        <f t="shared" si="67"/>
        <v>0</v>
      </c>
      <c r="BG43" s="214"/>
      <c r="BH43" s="214"/>
      <c r="BI43" s="214"/>
      <c r="BJ43" s="214"/>
      <c r="BK43" s="214"/>
      <c r="BL43" s="214"/>
      <c r="BM43" s="214">
        <v>1</v>
      </c>
      <c r="BN43" s="81">
        <f t="shared" si="68"/>
        <v>0</v>
      </c>
      <c r="BO43" s="81">
        <f t="shared" si="69"/>
        <v>0</v>
      </c>
      <c r="BP43" s="81">
        <f t="shared" si="70"/>
        <v>0</v>
      </c>
      <c r="BQ43" s="81">
        <f t="shared" si="71"/>
        <v>0</v>
      </c>
      <c r="BR43" s="81">
        <f t="shared" si="72"/>
        <v>0</v>
      </c>
      <c r="BS43" s="81">
        <f t="shared" si="73"/>
        <v>0</v>
      </c>
      <c r="BT43" s="81">
        <f t="shared" si="74"/>
        <v>0</v>
      </c>
      <c r="BU43" s="81">
        <f t="shared" si="75"/>
        <v>0</v>
      </c>
      <c r="BV43" s="81">
        <f t="shared" si="76"/>
        <v>0</v>
      </c>
      <c r="BW43" s="81">
        <f t="shared" si="77"/>
        <v>0</v>
      </c>
      <c r="BX43" s="81">
        <f t="shared" si="78"/>
        <v>0</v>
      </c>
      <c r="BY43" s="81">
        <f t="shared" si="79"/>
        <v>0</v>
      </c>
      <c r="BZ43" s="203">
        <f t="shared" si="80"/>
        <v>0</v>
      </c>
      <c r="CA43" s="203">
        <f t="shared" si="81"/>
        <v>0</v>
      </c>
      <c r="CB43" s="214"/>
      <c r="CC43" s="214"/>
      <c r="CD43" s="214"/>
      <c r="CE43" s="214"/>
      <c r="CF43" s="214"/>
      <c r="CG43" s="214"/>
      <c r="CH43" s="214"/>
      <c r="CI43" s="214"/>
      <c r="CJ43" s="214">
        <v>1</v>
      </c>
      <c r="CK43" s="214"/>
      <c r="CL43" s="215"/>
      <c r="CM43" s="214"/>
      <c r="CN43" s="214"/>
      <c r="CO43" s="214"/>
      <c r="CP43" s="93"/>
      <c r="CQ43" s="81">
        <v>1</v>
      </c>
      <c r="CR43" s="134">
        <f t="shared" si="82"/>
        <v>0</v>
      </c>
      <c r="CS43" s="93"/>
      <c r="CT43" s="126">
        <v>2.633</v>
      </c>
      <c r="CU43" s="81">
        <f t="shared" si="83"/>
        <v>0</v>
      </c>
      <c r="CV43" s="81">
        <f t="shared" si="84"/>
        <v>0</v>
      </c>
      <c r="CW43" s="93"/>
      <c r="CX43" s="92"/>
      <c r="CY43" s="4"/>
    </row>
    <row r="44" spans="1:103" ht="18" customHeight="1">
      <c r="A44" s="144" t="s">
        <v>16915</v>
      </c>
      <c r="B44" s="144" t="s">
        <v>28046</v>
      </c>
      <c r="C44" s="144" t="s">
        <v>29181</v>
      </c>
      <c r="D44" s="144" t="s">
        <v>29431</v>
      </c>
      <c r="E44" s="145"/>
      <c r="F44" s="145">
        <v>5</v>
      </c>
      <c r="G44" s="145">
        <f t="shared" si="56"/>
        <v>0</v>
      </c>
      <c r="H44" s="795">
        <f>SUM(H39:H43)*0.9</f>
        <v>315</v>
      </c>
      <c r="I44" s="485">
        <f t="shared" si="57"/>
        <v>0</v>
      </c>
      <c r="J44" s="487">
        <f t="shared" si="58"/>
        <v>315</v>
      </c>
      <c r="K44" s="146">
        <f t="shared" si="59"/>
        <v>0</v>
      </c>
      <c r="L44" s="311"/>
      <c r="M44" s="303"/>
      <c r="N44" s="310"/>
      <c r="O44" s="304"/>
      <c r="P44" s="305"/>
      <c r="Q44" s="324"/>
      <c r="R44" s="347"/>
      <c r="S44" s="331"/>
      <c r="T44" s="306"/>
      <c r="U44" s="307"/>
      <c r="V44" s="325"/>
      <c r="W44" s="308"/>
      <c r="X44" s="309"/>
      <c r="Y44" s="331">
        <f t="shared" si="6"/>
        <v>0</v>
      </c>
      <c r="Z44" s="488"/>
      <c r="AA44" s="331"/>
      <c r="AB44" s="128"/>
      <c r="AC44" s="127"/>
      <c r="AD44" s="308"/>
      <c r="AF44" s="331"/>
      <c r="AH44" s="68">
        <v>5</v>
      </c>
      <c r="AZ44" s="131">
        <f t="shared" si="61"/>
        <v>0</v>
      </c>
      <c r="BA44" s="131">
        <f t="shared" si="62"/>
        <v>0</v>
      </c>
      <c r="BB44" s="131">
        <f t="shared" si="63"/>
        <v>0</v>
      </c>
      <c r="BC44" s="131">
        <f t="shared" si="64"/>
        <v>0</v>
      </c>
      <c r="BD44" s="131">
        <f t="shared" si="65"/>
        <v>0</v>
      </c>
      <c r="BE44" s="131">
        <f t="shared" si="66"/>
        <v>0</v>
      </c>
      <c r="BF44" s="131">
        <f t="shared" si="67"/>
        <v>0</v>
      </c>
      <c r="BG44" s="147"/>
      <c r="BH44" s="147"/>
      <c r="BI44" s="147"/>
      <c r="BJ44" s="147"/>
      <c r="BK44" s="147"/>
      <c r="BL44" s="147">
        <f>SUM(BL39:BL43)</f>
        <v>3</v>
      </c>
      <c r="BM44" s="147">
        <f>SUM(BM39:BM43)</f>
        <v>2</v>
      </c>
      <c r="BN44" s="131">
        <f t="shared" si="68"/>
        <v>0</v>
      </c>
      <c r="BO44" s="131">
        <f t="shared" si="69"/>
        <v>0</v>
      </c>
      <c r="BP44" s="131">
        <f t="shared" si="70"/>
        <v>0</v>
      </c>
      <c r="BQ44" s="131">
        <f t="shared" si="71"/>
        <v>0</v>
      </c>
      <c r="BR44" s="131">
        <f t="shared" si="72"/>
        <v>0</v>
      </c>
      <c r="BS44" s="131">
        <f t="shared" si="73"/>
        <v>0</v>
      </c>
      <c r="BT44" s="131">
        <f t="shared" si="74"/>
        <v>0</v>
      </c>
      <c r="BU44" s="131">
        <f t="shared" si="75"/>
        <v>0</v>
      </c>
      <c r="BV44" s="131">
        <f t="shared" si="76"/>
        <v>0</v>
      </c>
      <c r="BW44" s="131">
        <f t="shared" si="77"/>
        <v>0</v>
      </c>
      <c r="BX44" s="131">
        <f t="shared" si="78"/>
        <v>0</v>
      </c>
      <c r="BY44" s="131">
        <f t="shared" si="79"/>
        <v>0</v>
      </c>
      <c r="BZ44" s="203">
        <f t="shared" si="80"/>
        <v>0</v>
      </c>
      <c r="CA44" s="203">
        <f t="shared" si="81"/>
        <v>0</v>
      </c>
      <c r="CB44" s="147"/>
      <c r="CC44" s="147"/>
      <c r="CD44" s="147"/>
      <c r="CE44" s="147"/>
      <c r="CF44" s="147"/>
      <c r="CG44" s="147"/>
      <c r="CH44" s="147"/>
      <c r="CI44" s="147"/>
      <c r="CJ44" s="147">
        <f>SUM(CJ39:CJ43)</f>
        <v>4</v>
      </c>
      <c r="CK44" s="147"/>
      <c r="CL44" s="147"/>
      <c r="CM44" s="147">
        <f>SUM(CM39:CM43)</f>
        <v>1</v>
      </c>
      <c r="CN44" s="147"/>
      <c r="CO44" s="147"/>
      <c r="CP44" s="93"/>
      <c r="CQ44" s="147">
        <f>SUM(CQ39:CQ43)</f>
        <v>5</v>
      </c>
      <c r="CR44" s="149">
        <f t="shared" si="82"/>
        <v>0</v>
      </c>
      <c r="CT44" s="150">
        <f>SUM(CT39:CT43)</f>
        <v>16.659000000000002</v>
      </c>
      <c r="CU44" s="151">
        <f t="shared" si="83"/>
        <v>0</v>
      </c>
      <c r="CV44" s="151">
        <f t="shared" si="84"/>
        <v>0</v>
      </c>
      <c r="CW44" s="93"/>
      <c r="CX44" s="92"/>
      <c r="CY44" s="4"/>
    </row>
    <row r="45" spans="1:103" ht="18" customHeight="1">
      <c r="A45" s="142" t="s">
        <v>29432</v>
      </c>
      <c r="B45" s="142" t="s">
        <v>28047</v>
      </c>
      <c r="C45" s="123" t="s">
        <v>29181</v>
      </c>
      <c r="D45" s="153" t="s">
        <v>29191</v>
      </c>
      <c r="E45" s="124" t="s">
        <v>28763</v>
      </c>
      <c r="F45" s="124">
        <v>10</v>
      </c>
      <c r="G45" s="124">
        <f t="shared" si="56"/>
        <v>0</v>
      </c>
      <c r="H45" s="792">
        <v>165</v>
      </c>
      <c r="I45" s="481">
        <f t="shared" si="57"/>
        <v>0</v>
      </c>
      <c r="J45" s="125">
        <f t="shared" si="58"/>
        <v>165</v>
      </c>
      <c r="K45" s="126">
        <f t="shared" si="59"/>
        <v>0</v>
      </c>
      <c r="L45" s="318"/>
      <c r="M45" s="271"/>
      <c r="N45" s="319"/>
      <c r="O45" s="320"/>
      <c r="P45" s="274"/>
      <c r="Q45" s="275"/>
      <c r="R45" s="276"/>
      <c r="S45" s="277"/>
      <c r="T45" s="370"/>
      <c r="U45" s="278"/>
      <c r="V45" s="279"/>
      <c r="W45" s="321"/>
      <c r="X45" s="281"/>
      <c r="Y45" s="277">
        <f t="shared" si="6"/>
        <v>0</v>
      </c>
      <c r="Z45" s="488"/>
      <c r="AA45" s="277"/>
      <c r="AB45" s="128"/>
      <c r="AC45" s="127"/>
      <c r="AD45" s="321"/>
      <c r="AF45" s="277"/>
      <c r="AZ45" s="81">
        <f t="shared" si="61"/>
        <v>0</v>
      </c>
      <c r="BA45" s="81">
        <f t="shared" si="62"/>
        <v>0</v>
      </c>
      <c r="BB45" s="81">
        <f t="shared" si="63"/>
        <v>0</v>
      </c>
      <c r="BC45" s="81">
        <f t="shared" si="64"/>
        <v>0</v>
      </c>
      <c r="BD45" s="81">
        <f t="shared" si="65"/>
        <v>0</v>
      </c>
      <c r="BE45" s="81">
        <f t="shared" si="66"/>
        <v>0</v>
      </c>
      <c r="BF45" s="81">
        <f t="shared" si="67"/>
        <v>0</v>
      </c>
      <c r="BG45" s="214"/>
      <c r="BH45" s="214"/>
      <c r="BI45" s="214"/>
      <c r="BJ45" s="214">
        <v>10</v>
      </c>
      <c r="BK45" s="214"/>
      <c r="BL45" s="214"/>
      <c r="BM45" s="214"/>
      <c r="BN45" s="81">
        <f t="shared" si="68"/>
        <v>0</v>
      </c>
      <c r="BO45" s="81">
        <f t="shared" si="69"/>
        <v>0</v>
      </c>
      <c r="BP45" s="81">
        <f t="shared" si="70"/>
        <v>0</v>
      </c>
      <c r="BQ45" s="81">
        <f t="shared" si="71"/>
        <v>0</v>
      </c>
      <c r="BR45" s="81">
        <f t="shared" si="72"/>
        <v>0</v>
      </c>
      <c r="BS45" s="81">
        <f t="shared" si="73"/>
        <v>0</v>
      </c>
      <c r="BT45" s="81">
        <f t="shared" si="74"/>
        <v>0</v>
      </c>
      <c r="BU45" s="81">
        <f t="shared" si="75"/>
        <v>0</v>
      </c>
      <c r="BV45" s="81">
        <f t="shared" si="76"/>
        <v>0</v>
      </c>
      <c r="BW45" s="81">
        <f t="shared" si="77"/>
        <v>0</v>
      </c>
      <c r="BX45" s="81">
        <f t="shared" si="78"/>
        <v>0</v>
      </c>
      <c r="BY45" s="81">
        <f t="shared" si="79"/>
        <v>0</v>
      </c>
      <c r="BZ45" s="203">
        <f t="shared" si="80"/>
        <v>0</v>
      </c>
      <c r="CA45" s="203">
        <f t="shared" si="81"/>
        <v>0</v>
      </c>
      <c r="CB45" s="214"/>
      <c r="CC45" s="214">
        <v>3</v>
      </c>
      <c r="CD45" s="214">
        <v>5</v>
      </c>
      <c r="CE45" s="214">
        <v>2</v>
      </c>
      <c r="CF45" s="214"/>
      <c r="CG45" s="214"/>
      <c r="CH45" s="214"/>
      <c r="CI45" s="214"/>
      <c r="CJ45" s="214"/>
      <c r="CK45" s="214"/>
      <c r="CL45" s="215"/>
      <c r="CM45" s="214"/>
      <c r="CN45" s="214"/>
      <c r="CO45" s="214"/>
      <c r="CP45" s="93"/>
      <c r="CQ45" s="81">
        <v>31</v>
      </c>
      <c r="CR45" s="134">
        <f t="shared" si="82"/>
        <v>0</v>
      </c>
      <c r="CS45" s="93"/>
      <c r="CT45" s="126">
        <v>6.9050000000000002</v>
      </c>
      <c r="CU45" s="81">
        <f t="shared" si="83"/>
        <v>0</v>
      </c>
      <c r="CV45" s="81">
        <f t="shared" si="84"/>
        <v>0</v>
      </c>
      <c r="CW45" s="93"/>
      <c r="CX45" s="92"/>
      <c r="CY45" s="4"/>
    </row>
    <row r="46" spans="1:103" ht="18" customHeight="1">
      <c r="A46" s="142" t="s">
        <v>29433</v>
      </c>
      <c r="B46" s="142" t="s">
        <v>28048</v>
      </c>
      <c r="C46" s="123" t="s">
        <v>29181</v>
      </c>
      <c r="D46" s="153" t="s">
        <v>29193</v>
      </c>
      <c r="E46" s="124" t="s">
        <v>28763</v>
      </c>
      <c r="F46" s="124">
        <v>5</v>
      </c>
      <c r="G46" s="124">
        <f t="shared" si="56"/>
        <v>0</v>
      </c>
      <c r="H46" s="792">
        <v>150</v>
      </c>
      <c r="I46" s="481">
        <f t="shared" si="57"/>
        <v>0</v>
      </c>
      <c r="J46" s="125">
        <f t="shared" si="58"/>
        <v>150</v>
      </c>
      <c r="K46" s="126">
        <f t="shared" si="59"/>
        <v>0</v>
      </c>
      <c r="L46" s="318"/>
      <c r="M46" s="271"/>
      <c r="N46" s="319"/>
      <c r="O46" s="320"/>
      <c r="P46" s="274"/>
      <c r="Q46" s="275"/>
      <c r="R46" s="276"/>
      <c r="S46" s="277"/>
      <c r="T46" s="370"/>
      <c r="U46" s="278"/>
      <c r="V46" s="279"/>
      <c r="W46" s="321"/>
      <c r="X46" s="281"/>
      <c r="Y46" s="277">
        <f t="shared" si="6"/>
        <v>0</v>
      </c>
      <c r="Z46" s="488"/>
      <c r="AA46" s="277"/>
      <c r="AB46" s="128"/>
      <c r="AC46" s="127"/>
      <c r="AD46" s="321"/>
      <c r="AF46" s="277"/>
      <c r="AZ46" s="81">
        <f t="shared" si="61"/>
        <v>0</v>
      </c>
      <c r="BA46" s="81">
        <f t="shared" si="62"/>
        <v>0</v>
      </c>
      <c r="BB46" s="81">
        <f t="shared" si="63"/>
        <v>0</v>
      </c>
      <c r="BC46" s="81">
        <f t="shared" si="64"/>
        <v>0</v>
      </c>
      <c r="BD46" s="81">
        <f t="shared" si="65"/>
        <v>0</v>
      </c>
      <c r="BE46" s="81">
        <f t="shared" si="66"/>
        <v>0</v>
      </c>
      <c r="BF46" s="81">
        <f t="shared" si="67"/>
        <v>0</v>
      </c>
      <c r="BG46" s="214"/>
      <c r="BH46" s="214"/>
      <c r="BI46" s="214"/>
      <c r="BJ46" s="214"/>
      <c r="BK46" s="214"/>
      <c r="BL46" s="214">
        <v>5</v>
      </c>
      <c r="BM46" s="214"/>
      <c r="BN46" s="81">
        <f t="shared" si="68"/>
        <v>0</v>
      </c>
      <c r="BO46" s="81">
        <f t="shared" si="69"/>
        <v>0</v>
      </c>
      <c r="BP46" s="81">
        <f t="shared" si="70"/>
        <v>0</v>
      </c>
      <c r="BQ46" s="81">
        <f t="shared" si="71"/>
        <v>0</v>
      </c>
      <c r="BR46" s="81">
        <f t="shared" si="72"/>
        <v>0</v>
      </c>
      <c r="BS46" s="81">
        <f t="shared" si="73"/>
        <v>0</v>
      </c>
      <c r="BT46" s="81">
        <f t="shared" si="74"/>
        <v>0</v>
      </c>
      <c r="BU46" s="81">
        <f t="shared" si="75"/>
        <v>0</v>
      </c>
      <c r="BV46" s="81">
        <f t="shared" si="76"/>
        <v>0</v>
      </c>
      <c r="BW46" s="81">
        <f t="shared" si="77"/>
        <v>0</v>
      </c>
      <c r="BX46" s="81">
        <f t="shared" si="78"/>
        <v>0</v>
      </c>
      <c r="BY46" s="81">
        <f t="shared" si="79"/>
        <v>0</v>
      </c>
      <c r="BZ46" s="203">
        <f t="shared" si="80"/>
        <v>0</v>
      </c>
      <c r="CA46" s="203">
        <f t="shared" si="81"/>
        <v>0</v>
      </c>
      <c r="CB46" s="214"/>
      <c r="CC46" s="214"/>
      <c r="CD46" s="214">
        <v>2</v>
      </c>
      <c r="CE46" s="214">
        <v>2</v>
      </c>
      <c r="CF46" s="214">
        <v>1</v>
      </c>
      <c r="CG46" s="214"/>
      <c r="CH46" s="214"/>
      <c r="CI46" s="214"/>
      <c r="CJ46" s="214"/>
      <c r="CK46" s="214"/>
      <c r="CL46" s="215"/>
      <c r="CM46" s="214"/>
      <c r="CN46" s="214"/>
      <c r="CO46" s="214"/>
      <c r="CP46" s="93"/>
      <c r="CQ46" s="81">
        <v>18</v>
      </c>
      <c r="CR46" s="134">
        <f t="shared" si="82"/>
        <v>0</v>
      </c>
      <c r="CS46" s="93"/>
      <c r="CT46" s="126">
        <v>6.1929999999999996</v>
      </c>
      <c r="CU46" s="81">
        <f t="shared" si="83"/>
        <v>0</v>
      </c>
      <c r="CV46" s="81">
        <f t="shared" si="84"/>
        <v>0</v>
      </c>
      <c r="CW46" s="93"/>
      <c r="CX46" s="92"/>
      <c r="CY46" s="4"/>
    </row>
    <row r="47" spans="1:103" ht="18" customHeight="1">
      <c r="A47" s="142" t="s">
        <v>29434</v>
      </c>
      <c r="B47" s="142" t="s">
        <v>28049</v>
      </c>
      <c r="C47" s="123" t="s">
        <v>29181</v>
      </c>
      <c r="D47" s="153" t="s">
        <v>29435</v>
      </c>
      <c r="E47" s="124" t="s">
        <v>28763</v>
      </c>
      <c r="F47" s="124">
        <v>5</v>
      </c>
      <c r="G47" s="124">
        <f t="shared" si="56"/>
        <v>0</v>
      </c>
      <c r="H47" s="791">
        <v>120</v>
      </c>
      <c r="I47" s="481">
        <f t="shared" si="57"/>
        <v>0</v>
      </c>
      <c r="J47" s="125">
        <f t="shared" si="58"/>
        <v>120</v>
      </c>
      <c r="K47" s="126">
        <f t="shared" si="59"/>
        <v>0</v>
      </c>
      <c r="L47" s="318"/>
      <c r="M47" s="271"/>
      <c r="N47" s="319"/>
      <c r="O47" s="320"/>
      <c r="P47" s="274"/>
      <c r="Q47" s="275"/>
      <c r="R47" s="276"/>
      <c r="S47" s="277"/>
      <c r="T47" s="370"/>
      <c r="U47" s="278"/>
      <c r="V47" s="279"/>
      <c r="W47" s="321"/>
      <c r="X47" s="281"/>
      <c r="Y47" s="277">
        <f t="shared" si="6"/>
        <v>0</v>
      </c>
      <c r="Z47" s="488"/>
      <c r="AA47" s="277"/>
      <c r="AB47" s="128"/>
      <c r="AC47" s="127"/>
      <c r="AD47" s="321"/>
      <c r="AF47" s="277"/>
      <c r="AZ47" s="81">
        <f t="shared" si="61"/>
        <v>0</v>
      </c>
      <c r="BA47" s="81">
        <f t="shared" si="62"/>
        <v>0</v>
      </c>
      <c r="BB47" s="81">
        <f t="shared" si="63"/>
        <v>0</v>
      </c>
      <c r="BC47" s="81">
        <f t="shared" si="64"/>
        <v>0</v>
      </c>
      <c r="BD47" s="81">
        <f t="shared" si="65"/>
        <v>0</v>
      </c>
      <c r="BE47" s="81">
        <f t="shared" si="66"/>
        <v>0</v>
      </c>
      <c r="BF47" s="81">
        <f t="shared" si="67"/>
        <v>0</v>
      </c>
      <c r="BG47" s="214"/>
      <c r="BH47" s="214"/>
      <c r="BI47" s="214"/>
      <c r="BJ47" s="214"/>
      <c r="BK47" s="214">
        <v>5</v>
      </c>
      <c r="BL47" s="214"/>
      <c r="BM47" s="214"/>
      <c r="BN47" s="81">
        <f t="shared" si="68"/>
        <v>0</v>
      </c>
      <c r="BO47" s="81">
        <f t="shared" si="69"/>
        <v>0</v>
      </c>
      <c r="BP47" s="81">
        <f t="shared" si="70"/>
        <v>0</v>
      </c>
      <c r="BQ47" s="81">
        <f t="shared" si="71"/>
        <v>0</v>
      </c>
      <c r="BR47" s="81">
        <f t="shared" si="72"/>
        <v>0</v>
      </c>
      <c r="BS47" s="81">
        <f t="shared" si="73"/>
        <v>0</v>
      </c>
      <c r="BT47" s="81">
        <f t="shared" si="74"/>
        <v>0</v>
      </c>
      <c r="BU47" s="81">
        <f t="shared" si="75"/>
        <v>0</v>
      </c>
      <c r="BV47" s="81">
        <f t="shared" si="76"/>
        <v>0</v>
      </c>
      <c r="BW47" s="81">
        <f t="shared" si="77"/>
        <v>0</v>
      </c>
      <c r="BX47" s="81">
        <f t="shared" si="78"/>
        <v>0</v>
      </c>
      <c r="BY47" s="81">
        <f t="shared" si="79"/>
        <v>0</v>
      </c>
      <c r="BZ47" s="203">
        <f t="shared" si="80"/>
        <v>0</v>
      </c>
      <c r="CA47" s="203">
        <f t="shared" si="81"/>
        <v>0</v>
      </c>
      <c r="CB47" s="214">
        <v>1</v>
      </c>
      <c r="CC47" s="214">
        <v>4</v>
      </c>
      <c r="CD47" s="214"/>
      <c r="CE47" s="214"/>
      <c r="CF47" s="214"/>
      <c r="CG47" s="214"/>
      <c r="CH47" s="214"/>
      <c r="CI47" s="214"/>
      <c r="CJ47" s="214"/>
      <c r="CK47" s="214"/>
      <c r="CL47" s="215"/>
      <c r="CM47" s="214"/>
      <c r="CN47" s="214"/>
      <c r="CO47" s="214"/>
      <c r="CP47" s="93"/>
      <c r="CQ47" s="81">
        <v>20</v>
      </c>
      <c r="CR47" s="134">
        <f t="shared" si="82"/>
        <v>0</v>
      </c>
      <c r="CS47" s="93"/>
      <c r="CT47" s="126">
        <v>5.3360000000000003</v>
      </c>
      <c r="CU47" s="81">
        <f t="shared" si="83"/>
        <v>0</v>
      </c>
      <c r="CV47" s="81">
        <f t="shared" si="84"/>
        <v>0</v>
      </c>
      <c r="CW47" s="93"/>
      <c r="CX47" s="92"/>
      <c r="CY47" s="4"/>
    </row>
    <row r="48" spans="1:103" ht="18" customHeight="1">
      <c r="A48" s="142" t="s">
        <v>29436</v>
      </c>
      <c r="B48" s="142" t="s">
        <v>28050</v>
      </c>
      <c r="C48" s="123" t="s">
        <v>29181</v>
      </c>
      <c r="D48" s="153" t="s">
        <v>29206</v>
      </c>
      <c r="E48" s="124" t="s">
        <v>28770</v>
      </c>
      <c r="F48" s="124">
        <v>1</v>
      </c>
      <c r="G48" s="124">
        <f t="shared" si="56"/>
        <v>0</v>
      </c>
      <c r="H48" s="791">
        <v>80</v>
      </c>
      <c r="I48" s="481">
        <f t="shared" si="57"/>
        <v>0</v>
      </c>
      <c r="J48" s="125">
        <f t="shared" si="58"/>
        <v>80</v>
      </c>
      <c r="K48" s="126">
        <f t="shared" si="59"/>
        <v>0</v>
      </c>
      <c r="L48" s="318"/>
      <c r="M48" s="271"/>
      <c r="N48" s="319"/>
      <c r="O48" s="320"/>
      <c r="P48" s="274"/>
      <c r="Q48" s="275"/>
      <c r="R48" s="276"/>
      <c r="S48" s="277"/>
      <c r="T48" s="370"/>
      <c r="U48" s="278"/>
      <c r="V48" s="279"/>
      <c r="W48" s="321"/>
      <c r="X48" s="281"/>
      <c r="Y48" s="277">
        <f t="shared" si="6"/>
        <v>0</v>
      </c>
      <c r="Z48" s="488"/>
      <c r="AA48" s="277"/>
      <c r="AB48" s="128"/>
      <c r="AC48" s="127"/>
      <c r="AD48" s="321"/>
      <c r="AE48" s="420"/>
      <c r="AF48" s="277"/>
      <c r="AG48" s="420"/>
      <c r="AI48" s="422">
        <f t="shared" ref="AI48:AV48" si="86">L54</f>
        <v>0</v>
      </c>
      <c r="AJ48" s="421">
        <f t="shared" si="86"/>
        <v>0</v>
      </c>
      <c r="AK48" s="310">
        <f t="shared" si="86"/>
        <v>0</v>
      </c>
      <c r="AL48" s="304">
        <f t="shared" si="86"/>
        <v>0</v>
      </c>
      <c r="AM48" s="305">
        <f t="shared" si="86"/>
        <v>0</v>
      </c>
      <c r="AN48" s="324">
        <f t="shared" si="86"/>
        <v>0</v>
      </c>
      <c r="AO48" s="347">
        <f t="shared" si="86"/>
        <v>0</v>
      </c>
      <c r="AP48" s="331">
        <f t="shared" si="86"/>
        <v>0</v>
      </c>
      <c r="AQ48" s="306">
        <f t="shared" si="86"/>
        <v>0</v>
      </c>
      <c r="AR48" s="307">
        <f t="shared" si="86"/>
        <v>0</v>
      </c>
      <c r="AS48" s="325">
        <f t="shared" si="86"/>
        <v>0</v>
      </c>
      <c r="AT48" s="308">
        <f t="shared" si="86"/>
        <v>0</v>
      </c>
      <c r="AU48" s="309">
        <f t="shared" si="86"/>
        <v>0</v>
      </c>
      <c r="AV48" s="331">
        <f t="shared" si="86"/>
        <v>0</v>
      </c>
      <c r="AZ48" s="81">
        <f t="shared" si="61"/>
        <v>0</v>
      </c>
      <c r="BA48" s="81">
        <f t="shared" si="62"/>
        <v>0</v>
      </c>
      <c r="BB48" s="81">
        <f t="shared" si="63"/>
        <v>0</v>
      </c>
      <c r="BC48" s="81">
        <f t="shared" si="64"/>
        <v>0</v>
      </c>
      <c r="BD48" s="81">
        <f t="shared" si="65"/>
        <v>0</v>
      </c>
      <c r="BE48" s="81">
        <f t="shared" si="66"/>
        <v>0</v>
      </c>
      <c r="BF48" s="81">
        <f t="shared" si="67"/>
        <v>0</v>
      </c>
      <c r="BG48" s="214"/>
      <c r="BH48" s="214"/>
      <c r="BI48" s="214"/>
      <c r="BJ48" s="214"/>
      <c r="BK48" s="214"/>
      <c r="BL48" s="214">
        <v>1</v>
      </c>
      <c r="BM48" s="214"/>
      <c r="BN48" s="81">
        <f t="shared" si="68"/>
        <v>0</v>
      </c>
      <c r="BO48" s="81">
        <f t="shared" si="69"/>
        <v>0</v>
      </c>
      <c r="BP48" s="81">
        <f t="shared" si="70"/>
        <v>0</v>
      </c>
      <c r="BQ48" s="81">
        <f t="shared" si="71"/>
        <v>0</v>
      </c>
      <c r="BR48" s="81">
        <f t="shared" si="72"/>
        <v>0</v>
      </c>
      <c r="BS48" s="81">
        <f t="shared" si="73"/>
        <v>0</v>
      </c>
      <c r="BT48" s="81">
        <f t="shared" si="74"/>
        <v>0</v>
      </c>
      <c r="BU48" s="81">
        <f t="shared" si="75"/>
        <v>0</v>
      </c>
      <c r="BV48" s="81">
        <f t="shared" si="76"/>
        <v>0</v>
      </c>
      <c r="BW48" s="81">
        <f t="shared" si="77"/>
        <v>0</v>
      </c>
      <c r="BX48" s="81">
        <f t="shared" si="78"/>
        <v>0</v>
      </c>
      <c r="BY48" s="81">
        <f t="shared" si="79"/>
        <v>0</v>
      </c>
      <c r="BZ48" s="203">
        <f t="shared" si="80"/>
        <v>0</v>
      </c>
      <c r="CA48" s="203">
        <f t="shared" si="81"/>
        <v>0</v>
      </c>
      <c r="CB48" s="214"/>
      <c r="CC48" s="214"/>
      <c r="CD48" s="214"/>
      <c r="CE48" s="214"/>
      <c r="CF48" s="214"/>
      <c r="CG48" s="214"/>
      <c r="CH48" s="214"/>
      <c r="CI48" s="214"/>
      <c r="CJ48" s="214">
        <v>1</v>
      </c>
      <c r="CK48" s="214"/>
      <c r="CL48" s="215"/>
      <c r="CM48" s="214"/>
      <c r="CN48" s="214"/>
      <c r="CO48" s="214"/>
      <c r="CP48" s="93"/>
      <c r="CQ48" s="131">
        <v>4</v>
      </c>
      <c r="CR48" s="134">
        <f t="shared" si="82"/>
        <v>0</v>
      </c>
      <c r="CS48" s="93"/>
      <c r="CT48" s="126">
        <v>3.5750000000000002</v>
      </c>
      <c r="CU48" s="81">
        <f t="shared" si="83"/>
        <v>0</v>
      </c>
      <c r="CV48" s="81">
        <f t="shared" si="84"/>
        <v>0</v>
      </c>
      <c r="CW48" s="93"/>
      <c r="CX48" s="92"/>
      <c r="CY48" s="4"/>
    </row>
    <row r="49" spans="1:103" ht="18" customHeight="1">
      <c r="A49" s="142" t="s">
        <v>29437</v>
      </c>
      <c r="B49" s="142" t="s">
        <v>28051</v>
      </c>
      <c r="C49" s="123" t="s">
        <v>29181</v>
      </c>
      <c r="D49" s="153" t="s">
        <v>29208</v>
      </c>
      <c r="E49" s="124" t="s">
        <v>28770</v>
      </c>
      <c r="F49" s="124">
        <v>1</v>
      </c>
      <c r="G49" s="124">
        <f t="shared" si="56"/>
        <v>0</v>
      </c>
      <c r="H49" s="791">
        <v>60</v>
      </c>
      <c r="I49" s="481">
        <f t="shared" si="57"/>
        <v>0</v>
      </c>
      <c r="J49" s="125">
        <f t="shared" si="58"/>
        <v>60</v>
      </c>
      <c r="K49" s="126">
        <f t="shared" si="59"/>
        <v>0</v>
      </c>
      <c r="L49" s="318"/>
      <c r="M49" s="271"/>
      <c r="N49" s="319"/>
      <c r="O49" s="320"/>
      <c r="P49" s="274"/>
      <c r="Q49" s="275"/>
      <c r="R49" s="276"/>
      <c r="S49" s="277"/>
      <c r="T49" s="370"/>
      <c r="U49" s="278"/>
      <c r="V49" s="279"/>
      <c r="W49" s="321"/>
      <c r="X49" s="281"/>
      <c r="Y49" s="277">
        <f t="shared" si="6"/>
        <v>0</v>
      </c>
      <c r="Z49" s="488"/>
      <c r="AA49" s="277"/>
      <c r="AB49" s="128"/>
      <c r="AC49" s="127"/>
      <c r="AD49" s="321"/>
      <c r="AE49" s="420"/>
      <c r="AF49" s="277"/>
      <c r="AG49" s="420"/>
      <c r="AI49" s="422">
        <f>AI48</f>
        <v>0</v>
      </c>
      <c r="AJ49" s="421">
        <f t="shared" ref="AJ49:AU53" si="87">AJ48</f>
        <v>0</v>
      </c>
      <c r="AK49" s="310">
        <f t="shared" si="87"/>
        <v>0</v>
      </c>
      <c r="AL49" s="304">
        <f t="shared" si="87"/>
        <v>0</v>
      </c>
      <c r="AM49" s="305">
        <f t="shared" si="87"/>
        <v>0</v>
      </c>
      <c r="AN49" s="324">
        <f t="shared" si="87"/>
        <v>0</v>
      </c>
      <c r="AO49" s="347">
        <f t="shared" si="87"/>
        <v>0</v>
      </c>
      <c r="AP49" s="331">
        <f t="shared" si="87"/>
        <v>0</v>
      </c>
      <c r="AQ49" s="306">
        <f t="shared" si="87"/>
        <v>0</v>
      </c>
      <c r="AR49" s="307">
        <f t="shared" si="87"/>
        <v>0</v>
      </c>
      <c r="AS49" s="325">
        <f t="shared" si="87"/>
        <v>0</v>
      </c>
      <c r="AT49" s="308">
        <f t="shared" si="87"/>
        <v>0</v>
      </c>
      <c r="AU49" s="309">
        <f t="shared" si="87"/>
        <v>0</v>
      </c>
      <c r="AV49" s="331">
        <f>AV48</f>
        <v>0</v>
      </c>
      <c r="AZ49" s="81">
        <f t="shared" si="61"/>
        <v>0</v>
      </c>
      <c r="BA49" s="81">
        <f t="shared" si="62"/>
        <v>0</v>
      </c>
      <c r="BB49" s="81">
        <f t="shared" si="63"/>
        <v>0</v>
      </c>
      <c r="BC49" s="81">
        <f t="shared" si="64"/>
        <v>0</v>
      </c>
      <c r="BD49" s="81">
        <f t="shared" si="65"/>
        <v>0</v>
      </c>
      <c r="BE49" s="81">
        <f t="shared" si="66"/>
        <v>0</v>
      </c>
      <c r="BF49" s="81">
        <f t="shared" si="67"/>
        <v>0</v>
      </c>
      <c r="BG49" s="214"/>
      <c r="BH49" s="214"/>
      <c r="BI49" s="214"/>
      <c r="BJ49" s="214"/>
      <c r="BK49" s="214"/>
      <c r="BL49" s="214">
        <v>1</v>
      </c>
      <c r="BM49" s="214"/>
      <c r="BN49" s="81">
        <f t="shared" si="68"/>
        <v>0</v>
      </c>
      <c r="BO49" s="81">
        <f t="shared" si="69"/>
        <v>0</v>
      </c>
      <c r="BP49" s="81">
        <f t="shared" si="70"/>
        <v>0</v>
      </c>
      <c r="BQ49" s="81">
        <f t="shared" si="71"/>
        <v>0</v>
      </c>
      <c r="BR49" s="81">
        <f t="shared" si="72"/>
        <v>0</v>
      </c>
      <c r="BS49" s="81">
        <f t="shared" si="73"/>
        <v>0</v>
      </c>
      <c r="BT49" s="81">
        <f t="shared" si="74"/>
        <v>0</v>
      </c>
      <c r="BU49" s="81">
        <f t="shared" si="75"/>
        <v>0</v>
      </c>
      <c r="BV49" s="81">
        <f t="shared" si="76"/>
        <v>0</v>
      </c>
      <c r="BW49" s="81">
        <f t="shared" si="77"/>
        <v>0</v>
      </c>
      <c r="BX49" s="81">
        <f t="shared" si="78"/>
        <v>0</v>
      </c>
      <c r="BY49" s="81">
        <f t="shared" si="79"/>
        <v>0</v>
      </c>
      <c r="BZ49" s="203">
        <f t="shared" si="80"/>
        <v>0</v>
      </c>
      <c r="CA49" s="203">
        <f t="shared" si="81"/>
        <v>0</v>
      </c>
      <c r="CB49" s="214"/>
      <c r="CC49" s="214"/>
      <c r="CD49" s="214"/>
      <c r="CE49" s="214"/>
      <c r="CF49" s="214"/>
      <c r="CG49" s="214"/>
      <c r="CH49" s="214"/>
      <c r="CI49" s="214"/>
      <c r="CJ49" s="214">
        <v>1</v>
      </c>
      <c r="CK49" s="214"/>
      <c r="CL49" s="215"/>
      <c r="CM49" s="214"/>
      <c r="CN49" s="214"/>
      <c r="CO49" s="214"/>
      <c r="CP49" s="93"/>
      <c r="CQ49" s="131">
        <v>4</v>
      </c>
      <c r="CR49" s="134">
        <f t="shared" si="82"/>
        <v>0</v>
      </c>
      <c r="CS49" s="93"/>
      <c r="CT49" s="126">
        <v>2.7549999999999999</v>
      </c>
      <c r="CU49" s="81">
        <f t="shared" si="83"/>
        <v>0</v>
      </c>
      <c r="CV49" s="81">
        <f t="shared" si="84"/>
        <v>0</v>
      </c>
      <c r="CW49" s="93"/>
      <c r="CX49" s="92"/>
      <c r="CY49" s="4"/>
    </row>
    <row r="50" spans="1:103" ht="18" customHeight="1">
      <c r="A50" s="142" t="s">
        <v>29438</v>
      </c>
      <c r="B50" s="142" t="s">
        <v>28052</v>
      </c>
      <c r="C50" s="123" t="s">
        <v>29181</v>
      </c>
      <c r="D50" s="153" t="s">
        <v>29210</v>
      </c>
      <c r="E50" s="124" t="s">
        <v>28770</v>
      </c>
      <c r="F50" s="124">
        <v>1</v>
      </c>
      <c r="G50" s="124">
        <f t="shared" si="56"/>
        <v>0</v>
      </c>
      <c r="H50" s="791">
        <v>70</v>
      </c>
      <c r="I50" s="481">
        <f t="shared" si="57"/>
        <v>0</v>
      </c>
      <c r="J50" s="125">
        <f t="shared" si="58"/>
        <v>70</v>
      </c>
      <c r="K50" s="126">
        <f t="shared" si="59"/>
        <v>0</v>
      </c>
      <c r="L50" s="318"/>
      <c r="M50" s="271"/>
      <c r="N50" s="319"/>
      <c r="O50" s="320"/>
      <c r="P50" s="274"/>
      <c r="Q50" s="275"/>
      <c r="R50" s="276"/>
      <c r="S50" s="277"/>
      <c r="T50" s="370"/>
      <c r="U50" s="278"/>
      <c r="V50" s="279"/>
      <c r="W50" s="321"/>
      <c r="X50" s="281"/>
      <c r="Y50" s="277">
        <f t="shared" si="6"/>
        <v>0</v>
      </c>
      <c r="Z50" s="488"/>
      <c r="AA50" s="277"/>
      <c r="AB50" s="128"/>
      <c r="AC50" s="127"/>
      <c r="AD50" s="321"/>
      <c r="AE50" s="420"/>
      <c r="AF50" s="277"/>
      <c r="AG50" s="420"/>
      <c r="AI50" s="422">
        <f>AI49</f>
        <v>0</v>
      </c>
      <c r="AJ50" s="421">
        <f t="shared" si="87"/>
        <v>0</v>
      </c>
      <c r="AK50" s="310">
        <f t="shared" si="87"/>
        <v>0</v>
      </c>
      <c r="AL50" s="304">
        <f t="shared" si="87"/>
        <v>0</v>
      </c>
      <c r="AM50" s="305">
        <f t="shared" si="87"/>
        <v>0</v>
      </c>
      <c r="AN50" s="324">
        <f t="shared" si="87"/>
        <v>0</v>
      </c>
      <c r="AO50" s="347">
        <f t="shared" si="87"/>
        <v>0</v>
      </c>
      <c r="AP50" s="331">
        <f t="shared" si="87"/>
        <v>0</v>
      </c>
      <c r="AQ50" s="306">
        <f t="shared" si="87"/>
        <v>0</v>
      </c>
      <c r="AR50" s="307">
        <f t="shared" si="87"/>
        <v>0</v>
      </c>
      <c r="AS50" s="325">
        <f t="shared" si="87"/>
        <v>0</v>
      </c>
      <c r="AT50" s="308">
        <f t="shared" si="87"/>
        <v>0</v>
      </c>
      <c r="AU50" s="309">
        <f t="shared" si="87"/>
        <v>0</v>
      </c>
      <c r="AV50" s="331">
        <f>AV49</f>
        <v>0</v>
      </c>
      <c r="AZ50" s="81">
        <f t="shared" si="61"/>
        <v>0</v>
      </c>
      <c r="BA50" s="81">
        <f t="shared" si="62"/>
        <v>0</v>
      </c>
      <c r="BB50" s="81">
        <f t="shared" si="63"/>
        <v>0</v>
      </c>
      <c r="BC50" s="81">
        <f t="shared" si="64"/>
        <v>0</v>
      </c>
      <c r="BD50" s="81">
        <f t="shared" si="65"/>
        <v>0</v>
      </c>
      <c r="BE50" s="81">
        <f t="shared" si="66"/>
        <v>0</v>
      </c>
      <c r="BF50" s="81">
        <f t="shared" si="67"/>
        <v>0</v>
      </c>
      <c r="BG50" s="214"/>
      <c r="BH50" s="214"/>
      <c r="BI50" s="214"/>
      <c r="BJ50" s="214"/>
      <c r="BK50" s="214"/>
      <c r="BL50" s="214">
        <v>1</v>
      </c>
      <c r="BM50" s="214"/>
      <c r="BN50" s="81">
        <f t="shared" si="68"/>
        <v>0</v>
      </c>
      <c r="BO50" s="81">
        <f t="shared" si="69"/>
        <v>0</v>
      </c>
      <c r="BP50" s="81">
        <f t="shared" si="70"/>
        <v>0</v>
      </c>
      <c r="BQ50" s="81">
        <f t="shared" si="71"/>
        <v>0</v>
      </c>
      <c r="BR50" s="81">
        <f t="shared" si="72"/>
        <v>0</v>
      </c>
      <c r="BS50" s="81">
        <f t="shared" si="73"/>
        <v>0</v>
      </c>
      <c r="BT50" s="81">
        <f t="shared" si="74"/>
        <v>0</v>
      </c>
      <c r="BU50" s="81">
        <f t="shared" si="75"/>
        <v>0</v>
      </c>
      <c r="BV50" s="81">
        <f t="shared" si="76"/>
        <v>0</v>
      </c>
      <c r="BW50" s="81">
        <f t="shared" si="77"/>
        <v>0</v>
      </c>
      <c r="BX50" s="81">
        <f t="shared" si="78"/>
        <v>0</v>
      </c>
      <c r="BY50" s="81">
        <f t="shared" si="79"/>
        <v>0</v>
      </c>
      <c r="BZ50" s="203">
        <f t="shared" si="80"/>
        <v>0</v>
      </c>
      <c r="CA50" s="203">
        <f t="shared" si="81"/>
        <v>0</v>
      </c>
      <c r="CB50" s="214"/>
      <c r="CC50" s="214"/>
      <c r="CD50" s="214"/>
      <c r="CE50" s="214"/>
      <c r="CF50" s="214"/>
      <c r="CG50" s="214"/>
      <c r="CH50" s="214"/>
      <c r="CI50" s="214"/>
      <c r="CJ50" s="214">
        <v>1</v>
      </c>
      <c r="CK50" s="214"/>
      <c r="CL50" s="215"/>
      <c r="CM50" s="214"/>
      <c r="CN50" s="214"/>
      <c r="CO50" s="214"/>
      <c r="CP50" s="93"/>
      <c r="CQ50" s="131">
        <v>4</v>
      </c>
      <c r="CR50" s="134">
        <f t="shared" si="82"/>
        <v>0</v>
      </c>
      <c r="CS50" s="93"/>
      <c r="CT50" s="126">
        <v>3.3740000000000001</v>
      </c>
      <c r="CU50" s="81">
        <f t="shared" si="83"/>
        <v>0</v>
      </c>
      <c r="CV50" s="81">
        <f t="shared" si="84"/>
        <v>0</v>
      </c>
      <c r="CW50" s="93"/>
      <c r="CX50" s="92"/>
      <c r="CY50" s="4"/>
    </row>
    <row r="51" spans="1:103" ht="18" customHeight="1">
      <c r="A51" s="142" t="s">
        <v>29439</v>
      </c>
      <c r="B51" s="142" t="s">
        <v>28053</v>
      </c>
      <c r="C51" s="123" t="s">
        <v>29181</v>
      </c>
      <c r="D51" s="153" t="s">
        <v>29212</v>
      </c>
      <c r="E51" s="124" t="s">
        <v>28770</v>
      </c>
      <c r="F51" s="124">
        <v>1</v>
      </c>
      <c r="G51" s="124">
        <f t="shared" si="56"/>
        <v>0</v>
      </c>
      <c r="H51" s="791">
        <v>80</v>
      </c>
      <c r="I51" s="481">
        <f t="shared" si="57"/>
        <v>0</v>
      </c>
      <c r="J51" s="125">
        <f t="shared" si="58"/>
        <v>80</v>
      </c>
      <c r="K51" s="126">
        <f t="shared" si="59"/>
        <v>0</v>
      </c>
      <c r="L51" s="318"/>
      <c r="M51" s="271"/>
      <c r="N51" s="319"/>
      <c r="O51" s="320"/>
      <c r="P51" s="274"/>
      <c r="Q51" s="275"/>
      <c r="R51" s="276"/>
      <c r="S51" s="277"/>
      <c r="T51" s="370"/>
      <c r="U51" s="278"/>
      <c r="V51" s="279"/>
      <c r="W51" s="321"/>
      <c r="X51" s="281"/>
      <c r="Y51" s="277">
        <f t="shared" si="6"/>
        <v>0</v>
      </c>
      <c r="Z51" s="488"/>
      <c r="AA51" s="277"/>
      <c r="AB51" s="128"/>
      <c r="AC51" s="127"/>
      <c r="AD51" s="321"/>
      <c r="AE51" s="420"/>
      <c r="AF51" s="277"/>
      <c r="AG51" s="420"/>
      <c r="AI51" s="422">
        <f>AI50</f>
        <v>0</v>
      </c>
      <c r="AJ51" s="421">
        <f t="shared" si="87"/>
        <v>0</v>
      </c>
      <c r="AK51" s="310">
        <f t="shared" si="87"/>
        <v>0</v>
      </c>
      <c r="AL51" s="304">
        <f t="shared" si="87"/>
        <v>0</v>
      </c>
      <c r="AM51" s="305">
        <f t="shared" si="87"/>
        <v>0</v>
      </c>
      <c r="AN51" s="324">
        <f t="shared" si="87"/>
        <v>0</v>
      </c>
      <c r="AO51" s="347">
        <f t="shared" si="87"/>
        <v>0</v>
      </c>
      <c r="AP51" s="331">
        <f t="shared" si="87"/>
        <v>0</v>
      </c>
      <c r="AQ51" s="306">
        <f t="shared" si="87"/>
        <v>0</v>
      </c>
      <c r="AR51" s="307">
        <f t="shared" si="87"/>
        <v>0</v>
      </c>
      <c r="AS51" s="325">
        <f t="shared" si="87"/>
        <v>0</v>
      </c>
      <c r="AT51" s="308">
        <f t="shared" si="87"/>
        <v>0</v>
      </c>
      <c r="AU51" s="309">
        <f t="shared" si="87"/>
        <v>0</v>
      </c>
      <c r="AV51" s="331">
        <f>AV50</f>
        <v>0</v>
      </c>
      <c r="AZ51" s="81">
        <f t="shared" si="61"/>
        <v>0</v>
      </c>
      <c r="BA51" s="81">
        <f t="shared" si="62"/>
        <v>0</v>
      </c>
      <c r="BB51" s="81">
        <f t="shared" si="63"/>
        <v>0</v>
      </c>
      <c r="BC51" s="81">
        <f t="shared" si="64"/>
        <v>0</v>
      </c>
      <c r="BD51" s="81">
        <f t="shared" si="65"/>
        <v>0</v>
      </c>
      <c r="BE51" s="81">
        <f t="shared" si="66"/>
        <v>0</v>
      </c>
      <c r="BF51" s="81">
        <f t="shared" si="67"/>
        <v>0</v>
      </c>
      <c r="BG51" s="214"/>
      <c r="BH51" s="214"/>
      <c r="BI51" s="214"/>
      <c r="BJ51" s="214"/>
      <c r="BK51" s="214"/>
      <c r="BL51" s="214">
        <v>1</v>
      </c>
      <c r="BM51" s="214"/>
      <c r="BN51" s="81">
        <f t="shared" si="68"/>
        <v>0</v>
      </c>
      <c r="BO51" s="81">
        <f t="shared" si="69"/>
        <v>0</v>
      </c>
      <c r="BP51" s="81">
        <f t="shared" si="70"/>
        <v>0</v>
      </c>
      <c r="BQ51" s="81">
        <f t="shared" si="71"/>
        <v>0</v>
      </c>
      <c r="BR51" s="81">
        <f t="shared" si="72"/>
        <v>0</v>
      </c>
      <c r="BS51" s="81">
        <f t="shared" si="73"/>
        <v>0</v>
      </c>
      <c r="BT51" s="81">
        <f t="shared" si="74"/>
        <v>0</v>
      </c>
      <c r="BU51" s="81">
        <f t="shared" si="75"/>
        <v>0</v>
      </c>
      <c r="BV51" s="81">
        <f t="shared" si="76"/>
        <v>0</v>
      </c>
      <c r="BW51" s="81">
        <f t="shared" si="77"/>
        <v>0</v>
      </c>
      <c r="BX51" s="81">
        <f t="shared" si="78"/>
        <v>0</v>
      </c>
      <c r="BY51" s="81">
        <f t="shared" si="79"/>
        <v>0</v>
      </c>
      <c r="BZ51" s="203">
        <f t="shared" si="80"/>
        <v>0</v>
      </c>
      <c r="CA51" s="203">
        <f t="shared" si="81"/>
        <v>0</v>
      </c>
      <c r="CB51" s="214"/>
      <c r="CC51" s="214"/>
      <c r="CD51" s="214"/>
      <c r="CE51" s="214"/>
      <c r="CF51" s="214"/>
      <c r="CG51" s="214"/>
      <c r="CH51" s="214"/>
      <c r="CI51" s="214"/>
      <c r="CJ51" s="214">
        <v>1</v>
      </c>
      <c r="CK51" s="214"/>
      <c r="CL51" s="215"/>
      <c r="CM51" s="214"/>
      <c r="CN51" s="214"/>
      <c r="CO51" s="214"/>
      <c r="CP51" s="93"/>
      <c r="CQ51" s="131">
        <v>4</v>
      </c>
      <c r="CR51" s="134">
        <f t="shared" si="82"/>
        <v>0</v>
      </c>
      <c r="CS51" s="93"/>
      <c r="CT51" s="126">
        <v>3.8730000000000002</v>
      </c>
      <c r="CU51" s="81">
        <f t="shared" si="83"/>
        <v>0</v>
      </c>
      <c r="CV51" s="81">
        <f t="shared" si="84"/>
        <v>0</v>
      </c>
      <c r="CW51" s="93"/>
      <c r="CX51" s="92"/>
      <c r="CY51" s="4"/>
    </row>
    <row r="52" spans="1:103" ht="18" customHeight="1">
      <c r="A52" s="142" t="s">
        <v>29440</v>
      </c>
      <c r="B52" s="142" t="s">
        <v>28054</v>
      </c>
      <c r="C52" s="123" t="s">
        <v>29181</v>
      </c>
      <c r="D52" s="153" t="s">
        <v>29214</v>
      </c>
      <c r="E52" s="124" t="s">
        <v>28770</v>
      </c>
      <c r="F52" s="124">
        <v>1</v>
      </c>
      <c r="G52" s="124">
        <f t="shared" si="56"/>
        <v>0</v>
      </c>
      <c r="H52" s="791">
        <v>80</v>
      </c>
      <c r="I52" s="481">
        <f t="shared" si="57"/>
        <v>0</v>
      </c>
      <c r="J52" s="125">
        <f t="shared" si="58"/>
        <v>80</v>
      </c>
      <c r="K52" s="126">
        <f t="shared" si="59"/>
        <v>0</v>
      </c>
      <c r="L52" s="318"/>
      <c r="M52" s="271"/>
      <c r="N52" s="319"/>
      <c r="O52" s="320"/>
      <c r="P52" s="274"/>
      <c r="Q52" s="275"/>
      <c r="R52" s="276"/>
      <c r="S52" s="277"/>
      <c r="T52" s="370"/>
      <c r="U52" s="278"/>
      <c r="V52" s="279"/>
      <c r="W52" s="321"/>
      <c r="X52" s="281"/>
      <c r="Y52" s="277">
        <f t="shared" si="6"/>
        <v>0</v>
      </c>
      <c r="Z52" s="488"/>
      <c r="AA52" s="277"/>
      <c r="AB52" s="128"/>
      <c r="AC52" s="127"/>
      <c r="AD52" s="321"/>
      <c r="AE52" s="420"/>
      <c r="AF52" s="277"/>
      <c r="AG52" s="420"/>
      <c r="AI52" s="422">
        <f>AI51</f>
        <v>0</v>
      </c>
      <c r="AJ52" s="421">
        <f t="shared" si="87"/>
        <v>0</v>
      </c>
      <c r="AK52" s="310">
        <f t="shared" si="87"/>
        <v>0</v>
      </c>
      <c r="AL52" s="304">
        <f t="shared" si="87"/>
        <v>0</v>
      </c>
      <c r="AM52" s="305">
        <f t="shared" si="87"/>
        <v>0</v>
      </c>
      <c r="AN52" s="324">
        <f t="shared" si="87"/>
        <v>0</v>
      </c>
      <c r="AO52" s="347">
        <f t="shared" si="87"/>
        <v>0</v>
      </c>
      <c r="AP52" s="331">
        <f t="shared" si="87"/>
        <v>0</v>
      </c>
      <c r="AQ52" s="306">
        <f t="shared" si="87"/>
        <v>0</v>
      </c>
      <c r="AR52" s="307">
        <f t="shared" si="87"/>
        <v>0</v>
      </c>
      <c r="AS52" s="325">
        <f t="shared" si="87"/>
        <v>0</v>
      </c>
      <c r="AT52" s="308">
        <f t="shared" si="87"/>
        <v>0</v>
      </c>
      <c r="AU52" s="309">
        <f t="shared" si="87"/>
        <v>0</v>
      </c>
      <c r="AV52" s="331">
        <f>AV51</f>
        <v>0</v>
      </c>
      <c r="AZ52" s="81">
        <f t="shared" si="61"/>
        <v>0</v>
      </c>
      <c r="BA52" s="81">
        <f t="shared" si="62"/>
        <v>0</v>
      </c>
      <c r="BB52" s="81">
        <f t="shared" si="63"/>
        <v>0</v>
      </c>
      <c r="BC52" s="81">
        <f t="shared" si="64"/>
        <v>0</v>
      </c>
      <c r="BD52" s="81">
        <f t="shared" si="65"/>
        <v>0</v>
      </c>
      <c r="BE52" s="81">
        <f t="shared" si="66"/>
        <v>0</v>
      </c>
      <c r="BF52" s="81">
        <f t="shared" si="67"/>
        <v>0</v>
      </c>
      <c r="BG52" s="214"/>
      <c r="BH52" s="214"/>
      <c r="BI52" s="214"/>
      <c r="BJ52" s="214"/>
      <c r="BK52" s="214"/>
      <c r="BL52" s="214">
        <v>1</v>
      </c>
      <c r="BM52" s="214"/>
      <c r="BN52" s="81">
        <f t="shared" si="68"/>
        <v>0</v>
      </c>
      <c r="BO52" s="81">
        <f t="shared" si="69"/>
        <v>0</v>
      </c>
      <c r="BP52" s="81">
        <f t="shared" si="70"/>
        <v>0</v>
      </c>
      <c r="BQ52" s="81">
        <f t="shared" si="71"/>
        <v>0</v>
      </c>
      <c r="BR52" s="81">
        <f t="shared" si="72"/>
        <v>0</v>
      </c>
      <c r="BS52" s="81">
        <f t="shared" si="73"/>
        <v>0</v>
      </c>
      <c r="BT52" s="81">
        <f t="shared" si="74"/>
        <v>0</v>
      </c>
      <c r="BU52" s="81">
        <f t="shared" si="75"/>
        <v>0</v>
      </c>
      <c r="BV52" s="81">
        <f t="shared" si="76"/>
        <v>0</v>
      </c>
      <c r="BW52" s="81">
        <f t="shared" si="77"/>
        <v>0</v>
      </c>
      <c r="BX52" s="81">
        <f t="shared" si="78"/>
        <v>0</v>
      </c>
      <c r="BY52" s="81">
        <f t="shared" si="79"/>
        <v>0</v>
      </c>
      <c r="BZ52" s="203">
        <f t="shared" si="80"/>
        <v>0</v>
      </c>
      <c r="CA52" s="203">
        <f t="shared" si="81"/>
        <v>0</v>
      </c>
      <c r="CB52" s="214"/>
      <c r="CC52" s="214"/>
      <c r="CD52" s="214"/>
      <c r="CE52" s="214"/>
      <c r="CF52" s="214"/>
      <c r="CG52" s="214"/>
      <c r="CH52" s="214"/>
      <c r="CI52" s="214"/>
      <c r="CJ52" s="214">
        <v>1</v>
      </c>
      <c r="CK52" s="214"/>
      <c r="CL52" s="215"/>
      <c r="CM52" s="214"/>
      <c r="CN52" s="214"/>
      <c r="CO52" s="214"/>
      <c r="CP52" s="93"/>
      <c r="CQ52" s="131">
        <v>4</v>
      </c>
      <c r="CR52" s="134">
        <f t="shared" si="82"/>
        <v>0</v>
      </c>
      <c r="CS52" s="93"/>
      <c r="CT52" s="126">
        <v>1.6519999999999999</v>
      </c>
      <c r="CU52" s="81">
        <f t="shared" si="83"/>
        <v>0</v>
      </c>
      <c r="CV52" s="81">
        <f t="shared" si="84"/>
        <v>0</v>
      </c>
      <c r="CW52" s="93"/>
      <c r="CX52" s="92"/>
      <c r="CY52" s="4"/>
    </row>
    <row r="53" spans="1:103" ht="18" customHeight="1">
      <c r="A53" s="142" t="s">
        <v>29441</v>
      </c>
      <c r="B53" s="142" t="s">
        <v>28055</v>
      </c>
      <c r="C53" s="123" t="s">
        <v>29181</v>
      </c>
      <c r="D53" s="153" t="s">
        <v>29216</v>
      </c>
      <c r="E53" s="124" t="s">
        <v>28770</v>
      </c>
      <c r="F53" s="124">
        <v>1</v>
      </c>
      <c r="G53" s="124">
        <f t="shared" si="56"/>
        <v>0</v>
      </c>
      <c r="H53" s="791">
        <v>50</v>
      </c>
      <c r="I53" s="481">
        <f t="shared" si="57"/>
        <v>0</v>
      </c>
      <c r="J53" s="125">
        <f t="shared" si="58"/>
        <v>50</v>
      </c>
      <c r="K53" s="126">
        <f t="shared" si="59"/>
        <v>0</v>
      </c>
      <c r="L53" s="318"/>
      <c r="M53" s="271"/>
      <c r="N53" s="319"/>
      <c r="O53" s="320"/>
      <c r="P53" s="274"/>
      <c r="Q53" s="275"/>
      <c r="R53" s="276"/>
      <c r="S53" s="277"/>
      <c r="T53" s="370"/>
      <c r="U53" s="278"/>
      <c r="V53" s="279"/>
      <c r="W53" s="321"/>
      <c r="X53" s="281"/>
      <c r="Y53" s="277">
        <f t="shared" si="6"/>
        <v>0</v>
      </c>
      <c r="Z53" s="488"/>
      <c r="AA53" s="277"/>
      <c r="AB53" s="128"/>
      <c r="AC53" s="127"/>
      <c r="AD53" s="321"/>
      <c r="AE53" s="420"/>
      <c r="AF53" s="277"/>
      <c r="AG53" s="420"/>
      <c r="AI53" s="422">
        <f>AI52</f>
        <v>0</v>
      </c>
      <c r="AJ53" s="421">
        <f t="shared" si="87"/>
        <v>0</v>
      </c>
      <c r="AK53" s="310">
        <f t="shared" si="87"/>
        <v>0</v>
      </c>
      <c r="AL53" s="304">
        <f t="shared" si="87"/>
        <v>0</v>
      </c>
      <c r="AM53" s="305">
        <f t="shared" si="87"/>
        <v>0</v>
      </c>
      <c r="AN53" s="324">
        <f t="shared" si="87"/>
        <v>0</v>
      </c>
      <c r="AO53" s="347">
        <f t="shared" si="87"/>
        <v>0</v>
      </c>
      <c r="AP53" s="331">
        <f t="shared" si="87"/>
        <v>0</v>
      </c>
      <c r="AQ53" s="306">
        <f t="shared" si="87"/>
        <v>0</v>
      </c>
      <c r="AR53" s="307">
        <f t="shared" si="87"/>
        <v>0</v>
      </c>
      <c r="AS53" s="325">
        <f t="shared" si="87"/>
        <v>0</v>
      </c>
      <c r="AT53" s="308">
        <f t="shared" si="87"/>
        <v>0</v>
      </c>
      <c r="AU53" s="309">
        <f t="shared" si="87"/>
        <v>0</v>
      </c>
      <c r="AV53" s="331">
        <f>AV52</f>
        <v>0</v>
      </c>
      <c r="AZ53" s="81">
        <f t="shared" si="61"/>
        <v>0</v>
      </c>
      <c r="BA53" s="81">
        <f t="shared" si="62"/>
        <v>0</v>
      </c>
      <c r="BB53" s="81">
        <f t="shared" si="63"/>
        <v>0</v>
      </c>
      <c r="BC53" s="81">
        <f t="shared" si="64"/>
        <v>0</v>
      </c>
      <c r="BD53" s="81">
        <f t="shared" si="65"/>
        <v>0</v>
      </c>
      <c r="BE53" s="81">
        <f t="shared" si="66"/>
        <v>0</v>
      </c>
      <c r="BF53" s="81">
        <f t="shared" si="67"/>
        <v>0</v>
      </c>
      <c r="BG53" s="214"/>
      <c r="BH53" s="214"/>
      <c r="BI53" s="214"/>
      <c r="BJ53" s="214"/>
      <c r="BK53" s="214">
        <v>1</v>
      </c>
      <c r="BL53" s="214"/>
      <c r="BM53" s="214"/>
      <c r="BN53" s="81">
        <f t="shared" si="68"/>
        <v>0</v>
      </c>
      <c r="BO53" s="81">
        <f t="shared" si="69"/>
        <v>0</v>
      </c>
      <c r="BP53" s="81">
        <f t="shared" si="70"/>
        <v>0</v>
      </c>
      <c r="BQ53" s="81">
        <f t="shared" si="71"/>
        <v>0</v>
      </c>
      <c r="BR53" s="81">
        <f t="shared" si="72"/>
        <v>0</v>
      </c>
      <c r="BS53" s="81">
        <f t="shared" si="73"/>
        <v>0</v>
      </c>
      <c r="BT53" s="81">
        <f t="shared" si="74"/>
        <v>0</v>
      </c>
      <c r="BU53" s="81">
        <f t="shared" si="75"/>
        <v>0</v>
      </c>
      <c r="BV53" s="81">
        <f t="shared" si="76"/>
        <v>0</v>
      </c>
      <c r="BW53" s="81">
        <f t="shared" si="77"/>
        <v>0</v>
      </c>
      <c r="BX53" s="81">
        <f t="shared" si="78"/>
        <v>0</v>
      </c>
      <c r="BY53" s="81">
        <f t="shared" si="79"/>
        <v>0</v>
      </c>
      <c r="BZ53" s="203">
        <f t="shared" si="80"/>
        <v>0</v>
      </c>
      <c r="CA53" s="203">
        <f t="shared" si="81"/>
        <v>0</v>
      </c>
      <c r="CB53" s="214"/>
      <c r="CC53" s="214">
        <v>1</v>
      </c>
      <c r="CD53" s="214"/>
      <c r="CE53" s="214"/>
      <c r="CF53" s="214"/>
      <c r="CG53" s="214"/>
      <c r="CH53" s="214"/>
      <c r="CI53" s="214"/>
      <c r="CJ53" s="214"/>
      <c r="CK53" s="214"/>
      <c r="CL53" s="215"/>
      <c r="CM53" s="214"/>
      <c r="CN53" s="214"/>
      <c r="CO53" s="214"/>
      <c r="CP53" s="93"/>
      <c r="CQ53" s="131">
        <v>4</v>
      </c>
      <c r="CR53" s="134">
        <f t="shared" si="82"/>
        <v>0</v>
      </c>
      <c r="CS53" s="93"/>
      <c r="CT53" s="126">
        <v>2.2970000000000002</v>
      </c>
      <c r="CU53" s="81">
        <f t="shared" si="83"/>
        <v>0</v>
      </c>
      <c r="CV53" s="81">
        <f t="shared" si="84"/>
        <v>0</v>
      </c>
      <c r="CW53" s="93"/>
      <c r="CX53" s="92"/>
      <c r="CY53" s="4"/>
    </row>
    <row r="54" spans="1:103" ht="18" customHeight="1">
      <c r="A54" s="144" t="s">
        <v>16921</v>
      </c>
      <c r="B54" s="144" t="s">
        <v>28056</v>
      </c>
      <c r="C54" s="144" t="s">
        <v>29181</v>
      </c>
      <c r="D54" s="144" t="s">
        <v>29442</v>
      </c>
      <c r="E54" s="145"/>
      <c r="F54" s="145">
        <v>6</v>
      </c>
      <c r="G54" s="145">
        <f t="shared" si="56"/>
        <v>0</v>
      </c>
      <c r="H54" s="795">
        <f>SUM(H48:H53)*0.9</f>
        <v>378</v>
      </c>
      <c r="I54" s="485">
        <f t="shared" si="57"/>
        <v>0</v>
      </c>
      <c r="J54" s="487">
        <f t="shared" si="58"/>
        <v>378</v>
      </c>
      <c r="K54" s="146">
        <f t="shared" si="59"/>
        <v>0</v>
      </c>
      <c r="L54" s="311"/>
      <c r="M54" s="303"/>
      <c r="N54" s="310"/>
      <c r="O54" s="304"/>
      <c r="P54" s="305"/>
      <c r="Q54" s="324"/>
      <c r="R54" s="347"/>
      <c r="S54" s="331"/>
      <c r="T54" s="306"/>
      <c r="U54" s="307"/>
      <c r="V54" s="325"/>
      <c r="W54" s="308"/>
      <c r="X54" s="309"/>
      <c r="Y54" s="331">
        <f t="shared" si="6"/>
        <v>0</v>
      </c>
      <c r="Z54" s="488"/>
      <c r="AA54" s="331"/>
      <c r="AB54" s="128"/>
      <c r="AC54" s="127"/>
      <c r="AD54" s="308"/>
      <c r="AF54" s="331"/>
      <c r="AH54" s="68">
        <v>6</v>
      </c>
      <c r="AZ54" s="131">
        <f t="shared" si="61"/>
        <v>0</v>
      </c>
      <c r="BA54" s="131">
        <f t="shared" si="62"/>
        <v>0</v>
      </c>
      <c r="BB54" s="131">
        <f t="shared" si="63"/>
        <v>0</v>
      </c>
      <c r="BC54" s="131">
        <f t="shared" si="64"/>
        <v>0</v>
      </c>
      <c r="BD54" s="131">
        <f t="shared" si="65"/>
        <v>0</v>
      </c>
      <c r="BE54" s="131">
        <f t="shared" si="66"/>
        <v>0</v>
      </c>
      <c r="BF54" s="131">
        <f t="shared" si="67"/>
        <v>0</v>
      </c>
      <c r="BG54" s="147"/>
      <c r="BH54" s="147"/>
      <c r="BI54" s="147"/>
      <c r="BJ54" s="147"/>
      <c r="BK54" s="147">
        <f>SUM(BK48:BK53)</f>
        <v>1</v>
      </c>
      <c r="BL54" s="147">
        <f>SUM(BL48:BL53)</f>
        <v>5</v>
      </c>
      <c r="BM54" s="147"/>
      <c r="BN54" s="131">
        <f t="shared" si="68"/>
        <v>0</v>
      </c>
      <c r="BO54" s="131">
        <f t="shared" si="69"/>
        <v>0</v>
      </c>
      <c r="BP54" s="131">
        <f t="shared" si="70"/>
        <v>0</v>
      </c>
      <c r="BQ54" s="131">
        <f t="shared" si="71"/>
        <v>0</v>
      </c>
      <c r="BR54" s="131">
        <f t="shared" si="72"/>
        <v>0</v>
      </c>
      <c r="BS54" s="131">
        <f t="shared" si="73"/>
        <v>0</v>
      </c>
      <c r="BT54" s="131">
        <f t="shared" si="74"/>
        <v>0</v>
      </c>
      <c r="BU54" s="131">
        <f t="shared" si="75"/>
        <v>0</v>
      </c>
      <c r="BV54" s="131">
        <f t="shared" si="76"/>
        <v>0</v>
      </c>
      <c r="BW54" s="131">
        <f t="shared" si="77"/>
        <v>0</v>
      </c>
      <c r="BX54" s="131">
        <f t="shared" si="78"/>
        <v>0</v>
      </c>
      <c r="BY54" s="131">
        <f t="shared" si="79"/>
        <v>0</v>
      </c>
      <c r="BZ54" s="203">
        <f t="shared" si="80"/>
        <v>0</v>
      </c>
      <c r="CA54" s="203">
        <f t="shared" si="81"/>
        <v>0</v>
      </c>
      <c r="CB54" s="147"/>
      <c r="CC54" s="147">
        <f>SUM(CC48:CC53)</f>
        <v>1</v>
      </c>
      <c r="CD54" s="147"/>
      <c r="CE54" s="147"/>
      <c r="CF54" s="147"/>
      <c r="CG54" s="147"/>
      <c r="CH54" s="147"/>
      <c r="CI54" s="147"/>
      <c r="CJ54" s="147">
        <f>SUM(CJ48:CJ53)</f>
        <v>5</v>
      </c>
      <c r="CK54" s="147"/>
      <c r="CL54" s="147"/>
      <c r="CM54" s="147"/>
      <c r="CN54" s="147"/>
      <c r="CO54" s="147"/>
      <c r="CP54" s="93"/>
      <c r="CQ54" s="147">
        <f>SUM(CQ48:CQ53)</f>
        <v>24</v>
      </c>
      <c r="CR54" s="149">
        <f t="shared" si="82"/>
        <v>0</v>
      </c>
      <c r="CT54" s="150">
        <f>SUM(CT48:CT53)</f>
        <v>17.526</v>
      </c>
      <c r="CU54" s="151">
        <f t="shared" si="83"/>
        <v>0</v>
      </c>
      <c r="CV54" s="151">
        <f t="shared" si="84"/>
        <v>0</v>
      </c>
      <c r="CW54" s="93"/>
      <c r="CX54" s="92"/>
      <c r="CY54" s="4"/>
    </row>
    <row r="55" spans="1:103" ht="18" customHeight="1">
      <c r="A55" s="142" t="s">
        <v>29443</v>
      </c>
      <c r="B55" s="142" t="s">
        <v>28057</v>
      </c>
      <c r="C55" s="123" t="s">
        <v>29181</v>
      </c>
      <c r="D55" s="153" t="s">
        <v>29225</v>
      </c>
      <c r="E55" s="124" t="s">
        <v>28766</v>
      </c>
      <c r="F55" s="124">
        <v>5</v>
      </c>
      <c r="G55" s="124">
        <f t="shared" si="56"/>
        <v>0</v>
      </c>
      <c r="H55" s="793">
        <v>150</v>
      </c>
      <c r="I55" s="481">
        <f t="shared" si="57"/>
        <v>0</v>
      </c>
      <c r="J55" s="125">
        <f t="shared" si="58"/>
        <v>150</v>
      </c>
      <c r="K55" s="126">
        <f t="shared" si="59"/>
        <v>0</v>
      </c>
      <c r="L55" s="318"/>
      <c r="M55" s="271"/>
      <c r="N55" s="319"/>
      <c r="O55" s="320"/>
      <c r="P55" s="274"/>
      <c r="Q55" s="275"/>
      <c r="R55" s="276"/>
      <c r="S55" s="277"/>
      <c r="T55" s="370"/>
      <c r="U55" s="278"/>
      <c r="V55" s="279"/>
      <c r="W55" s="321"/>
      <c r="X55" s="281"/>
      <c r="Y55" s="277">
        <f t="shared" si="6"/>
        <v>0</v>
      </c>
      <c r="Z55" s="488"/>
      <c r="AA55" s="277"/>
      <c r="AB55" s="128"/>
      <c r="AC55" s="127"/>
      <c r="AD55" s="321"/>
      <c r="AF55" s="277"/>
      <c r="AZ55" s="81">
        <f t="shared" si="61"/>
        <v>0</v>
      </c>
      <c r="BA55" s="81">
        <f t="shared" si="62"/>
        <v>0</v>
      </c>
      <c r="BB55" s="81">
        <f t="shared" si="63"/>
        <v>0</v>
      </c>
      <c r="BC55" s="81">
        <f t="shared" si="64"/>
        <v>0</v>
      </c>
      <c r="BD55" s="81">
        <f t="shared" si="65"/>
        <v>0</v>
      </c>
      <c r="BE55" s="81">
        <f t="shared" si="66"/>
        <v>0</v>
      </c>
      <c r="BF55" s="81">
        <f t="shared" si="67"/>
        <v>0</v>
      </c>
      <c r="BG55" s="214"/>
      <c r="BH55" s="214"/>
      <c r="BI55" s="214"/>
      <c r="BJ55" s="214"/>
      <c r="BK55" s="214">
        <v>5</v>
      </c>
      <c r="BL55" s="214"/>
      <c r="BM55" s="214"/>
      <c r="BN55" s="81">
        <f t="shared" si="68"/>
        <v>0</v>
      </c>
      <c r="BO55" s="81">
        <f t="shared" si="69"/>
        <v>0</v>
      </c>
      <c r="BP55" s="81">
        <f t="shared" si="70"/>
        <v>0</v>
      </c>
      <c r="BQ55" s="81">
        <f t="shared" si="71"/>
        <v>0</v>
      </c>
      <c r="BR55" s="81">
        <f t="shared" si="72"/>
        <v>0</v>
      </c>
      <c r="BS55" s="81">
        <f t="shared" si="73"/>
        <v>0</v>
      </c>
      <c r="BT55" s="81">
        <f t="shared" si="74"/>
        <v>0</v>
      </c>
      <c r="BU55" s="81">
        <f t="shared" si="75"/>
        <v>0</v>
      </c>
      <c r="BV55" s="81">
        <f t="shared" si="76"/>
        <v>0</v>
      </c>
      <c r="BW55" s="81">
        <f t="shared" si="77"/>
        <v>0</v>
      </c>
      <c r="BX55" s="81">
        <f t="shared" si="78"/>
        <v>0</v>
      </c>
      <c r="BY55" s="81">
        <f t="shared" si="79"/>
        <v>0</v>
      </c>
      <c r="BZ55" s="203">
        <f t="shared" si="80"/>
        <v>0</v>
      </c>
      <c r="CA55" s="203">
        <f t="shared" si="81"/>
        <v>0</v>
      </c>
      <c r="CB55" s="214"/>
      <c r="CC55" s="214"/>
      <c r="CD55" s="214"/>
      <c r="CE55" s="214">
        <v>3</v>
      </c>
      <c r="CF55" s="214">
        <v>1</v>
      </c>
      <c r="CG55" s="214">
        <v>1</v>
      </c>
      <c r="CH55" s="214"/>
      <c r="CI55" s="214"/>
      <c r="CJ55" s="214"/>
      <c r="CK55" s="214"/>
      <c r="CL55" s="215"/>
      <c r="CM55" s="214"/>
      <c r="CN55" s="214"/>
      <c r="CO55" s="214"/>
      <c r="CP55" s="93"/>
      <c r="CQ55" s="81">
        <v>20</v>
      </c>
      <c r="CR55" s="134">
        <f t="shared" si="82"/>
        <v>0</v>
      </c>
      <c r="CS55" s="93"/>
      <c r="CT55" s="126">
        <v>6.8860000000000001</v>
      </c>
      <c r="CU55" s="81">
        <f t="shared" si="83"/>
        <v>0</v>
      </c>
      <c r="CV55" s="81">
        <f t="shared" si="84"/>
        <v>0</v>
      </c>
      <c r="CW55" s="93"/>
      <c r="CX55" s="92"/>
      <c r="CY55" s="4"/>
    </row>
    <row r="56" spans="1:103" ht="18" customHeight="1">
      <c r="A56" s="142" t="s">
        <v>29444</v>
      </c>
      <c r="B56" s="142" t="s">
        <v>28058</v>
      </c>
      <c r="C56" s="123" t="s">
        <v>29181</v>
      </c>
      <c r="D56" s="153" t="s">
        <v>29445</v>
      </c>
      <c r="E56" s="124" t="s">
        <v>28770</v>
      </c>
      <c r="F56" s="124">
        <v>5</v>
      </c>
      <c r="G56" s="124">
        <f t="shared" si="56"/>
        <v>0</v>
      </c>
      <c r="H56" s="793">
        <v>95</v>
      </c>
      <c r="I56" s="481">
        <f t="shared" si="57"/>
        <v>0</v>
      </c>
      <c r="J56" s="125">
        <f t="shared" si="58"/>
        <v>95</v>
      </c>
      <c r="K56" s="126">
        <f t="shared" si="59"/>
        <v>0</v>
      </c>
      <c r="L56" s="318"/>
      <c r="M56" s="271"/>
      <c r="N56" s="319"/>
      <c r="O56" s="320"/>
      <c r="P56" s="274"/>
      <c r="Q56" s="275"/>
      <c r="R56" s="276"/>
      <c r="S56" s="277"/>
      <c r="T56" s="370"/>
      <c r="U56" s="278"/>
      <c r="V56" s="279"/>
      <c r="W56" s="321"/>
      <c r="X56" s="281"/>
      <c r="Y56" s="277">
        <f t="shared" si="6"/>
        <v>0</v>
      </c>
      <c r="Z56" s="488"/>
      <c r="AA56" s="277"/>
      <c r="AB56" s="128"/>
      <c r="AC56" s="127"/>
      <c r="AD56" s="321"/>
      <c r="AF56" s="277"/>
      <c r="AZ56" s="81">
        <f t="shared" si="61"/>
        <v>0</v>
      </c>
      <c r="BA56" s="81">
        <f t="shared" si="62"/>
        <v>0</v>
      </c>
      <c r="BB56" s="81">
        <f t="shared" si="63"/>
        <v>0</v>
      </c>
      <c r="BC56" s="81">
        <f t="shared" si="64"/>
        <v>0</v>
      </c>
      <c r="BD56" s="81">
        <f t="shared" si="65"/>
        <v>0</v>
      </c>
      <c r="BE56" s="81">
        <f t="shared" si="66"/>
        <v>0</v>
      </c>
      <c r="BF56" s="81">
        <f t="shared" si="67"/>
        <v>0</v>
      </c>
      <c r="BG56" s="214"/>
      <c r="BH56" s="214"/>
      <c r="BI56" s="214"/>
      <c r="BJ56" s="214"/>
      <c r="BK56" s="214">
        <v>5</v>
      </c>
      <c r="BL56" s="214"/>
      <c r="BM56" s="214"/>
      <c r="BN56" s="81">
        <f t="shared" si="68"/>
        <v>0</v>
      </c>
      <c r="BO56" s="81">
        <f t="shared" si="69"/>
        <v>0</v>
      </c>
      <c r="BP56" s="81">
        <f t="shared" si="70"/>
        <v>0</v>
      </c>
      <c r="BQ56" s="81">
        <f t="shared" si="71"/>
        <v>0</v>
      </c>
      <c r="BR56" s="81">
        <f t="shared" si="72"/>
        <v>0</v>
      </c>
      <c r="BS56" s="81">
        <f t="shared" si="73"/>
        <v>0</v>
      </c>
      <c r="BT56" s="81">
        <f t="shared" si="74"/>
        <v>0</v>
      </c>
      <c r="BU56" s="81">
        <f t="shared" si="75"/>
        <v>0</v>
      </c>
      <c r="BV56" s="81">
        <f t="shared" si="76"/>
        <v>0</v>
      </c>
      <c r="BW56" s="81">
        <f t="shared" si="77"/>
        <v>0</v>
      </c>
      <c r="BX56" s="81">
        <f t="shared" si="78"/>
        <v>0</v>
      </c>
      <c r="BY56" s="81">
        <f t="shared" si="79"/>
        <v>0</v>
      </c>
      <c r="BZ56" s="203">
        <f t="shared" si="80"/>
        <v>0</v>
      </c>
      <c r="CA56" s="203">
        <f t="shared" si="81"/>
        <v>0</v>
      </c>
      <c r="CB56" s="214"/>
      <c r="CC56" s="214"/>
      <c r="CD56" s="214">
        <v>5</v>
      </c>
      <c r="CE56" s="214"/>
      <c r="CF56" s="214"/>
      <c r="CG56" s="214"/>
      <c r="CH56" s="214"/>
      <c r="CI56" s="214"/>
      <c r="CJ56" s="214"/>
      <c r="CK56" s="214"/>
      <c r="CL56" s="215"/>
      <c r="CM56" s="214"/>
      <c r="CN56" s="214"/>
      <c r="CO56" s="214"/>
      <c r="CP56" s="93"/>
      <c r="CQ56" s="81">
        <v>18</v>
      </c>
      <c r="CR56" s="134">
        <f t="shared" si="82"/>
        <v>0</v>
      </c>
      <c r="CS56" s="93"/>
      <c r="CT56" s="126">
        <v>4.2779999999999996</v>
      </c>
      <c r="CU56" s="81">
        <f t="shared" si="83"/>
        <v>0</v>
      </c>
      <c r="CV56" s="81">
        <f t="shared" si="84"/>
        <v>0</v>
      </c>
      <c r="CW56" s="93"/>
      <c r="CX56" s="92"/>
      <c r="CY56" s="4"/>
    </row>
    <row r="57" spans="1:103" ht="18" customHeight="1">
      <c r="A57" s="142" t="s">
        <v>29446</v>
      </c>
      <c r="B57" s="142" t="s">
        <v>28059</v>
      </c>
      <c r="C57" s="123" t="s">
        <v>29181</v>
      </c>
      <c r="D57" s="153" t="s">
        <v>29447</v>
      </c>
      <c r="E57" s="124" t="s">
        <v>28763</v>
      </c>
      <c r="F57" s="124">
        <v>5</v>
      </c>
      <c r="G57" s="124">
        <f t="shared" si="56"/>
        <v>0</v>
      </c>
      <c r="H57" s="793">
        <v>85</v>
      </c>
      <c r="I57" s="481">
        <f t="shared" si="57"/>
        <v>0</v>
      </c>
      <c r="J57" s="125">
        <f t="shared" si="58"/>
        <v>85</v>
      </c>
      <c r="K57" s="126">
        <f t="shared" si="59"/>
        <v>0</v>
      </c>
      <c r="L57" s="318"/>
      <c r="M57" s="271"/>
      <c r="N57" s="319"/>
      <c r="O57" s="320"/>
      <c r="P57" s="274"/>
      <c r="Q57" s="275"/>
      <c r="R57" s="276"/>
      <c r="S57" s="277"/>
      <c r="T57" s="370"/>
      <c r="U57" s="278"/>
      <c r="V57" s="279"/>
      <c r="W57" s="321"/>
      <c r="X57" s="281"/>
      <c r="Y57" s="277">
        <f t="shared" si="6"/>
        <v>0</v>
      </c>
      <c r="Z57" s="488"/>
      <c r="AA57" s="277"/>
      <c r="AB57" s="128"/>
      <c r="AC57" s="127"/>
      <c r="AD57" s="321"/>
      <c r="AF57" s="277"/>
      <c r="AZ57" s="81">
        <f t="shared" si="61"/>
        <v>0</v>
      </c>
      <c r="BA57" s="81">
        <f t="shared" si="62"/>
        <v>0</v>
      </c>
      <c r="BB57" s="81">
        <f t="shared" si="63"/>
        <v>0</v>
      </c>
      <c r="BC57" s="81">
        <f t="shared" si="64"/>
        <v>0</v>
      </c>
      <c r="BD57" s="81">
        <f t="shared" si="65"/>
        <v>0</v>
      </c>
      <c r="BE57" s="81">
        <f t="shared" si="66"/>
        <v>0</v>
      </c>
      <c r="BF57" s="81">
        <f t="shared" si="67"/>
        <v>0</v>
      </c>
      <c r="BG57" s="214"/>
      <c r="BH57" s="214"/>
      <c r="BI57" s="214"/>
      <c r="BJ57" s="214"/>
      <c r="BK57" s="214">
        <v>5</v>
      </c>
      <c r="BL57" s="214"/>
      <c r="BM57" s="214"/>
      <c r="BN57" s="81">
        <f t="shared" si="68"/>
        <v>0</v>
      </c>
      <c r="BO57" s="81">
        <f t="shared" si="69"/>
        <v>0</v>
      </c>
      <c r="BP57" s="81">
        <f t="shared" si="70"/>
        <v>0</v>
      </c>
      <c r="BQ57" s="81">
        <f t="shared" si="71"/>
        <v>0</v>
      </c>
      <c r="BR57" s="81">
        <f t="shared" si="72"/>
        <v>0</v>
      </c>
      <c r="BS57" s="81">
        <f t="shared" si="73"/>
        <v>0</v>
      </c>
      <c r="BT57" s="81">
        <f t="shared" si="74"/>
        <v>0</v>
      </c>
      <c r="BU57" s="81">
        <f t="shared" si="75"/>
        <v>0</v>
      </c>
      <c r="BV57" s="81">
        <f t="shared" si="76"/>
        <v>0</v>
      </c>
      <c r="BW57" s="81">
        <f t="shared" si="77"/>
        <v>0</v>
      </c>
      <c r="BX57" s="81">
        <f t="shared" si="78"/>
        <v>0</v>
      </c>
      <c r="BY57" s="81">
        <f t="shared" si="79"/>
        <v>0</v>
      </c>
      <c r="BZ57" s="203">
        <f t="shared" si="80"/>
        <v>0</v>
      </c>
      <c r="CA57" s="203">
        <f t="shared" si="81"/>
        <v>0</v>
      </c>
      <c r="CB57" s="214"/>
      <c r="CC57" s="214"/>
      <c r="CD57" s="214"/>
      <c r="CE57" s="214">
        <v>1</v>
      </c>
      <c r="CF57" s="214"/>
      <c r="CG57" s="214">
        <v>2</v>
      </c>
      <c r="CH57" s="214">
        <v>2</v>
      </c>
      <c r="CI57" s="214"/>
      <c r="CJ57" s="214"/>
      <c r="CK57" s="214"/>
      <c r="CL57" s="215"/>
      <c r="CM57" s="214"/>
      <c r="CN57" s="214"/>
      <c r="CO57" s="214"/>
      <c r="CP57" s="93"/>
      <c r="CQ57" s="81">
        <v>15</v>
      </c>
      <c r="CR57" s="134">
        <f t="shared" si="82"/>
        <v>0</v>
      </c>
      <c r="CS57" s="93"/>
      <c r="CT57" s="126">
        <v>3.4460000000000002</v>
      </c>
      <c r="CU57" s="81">
        <f t="shared" si="83"/>
        <v>0</v>
      </c>
      <c r="CV57" s="81">
        <f t="shared" si="84"/>
        <v>0</v>
      </c>
      <c r="CW57" s="93"/>
      <c r="CX57" s="92"/>
      <c r="CY57" s="4"/>
    </row>
    <row r="58" spans="1:103" ht="18" customHeight="1">
      <c r="A58" s="142" t="s">
        <v>29448</v>
      </c>
      <c r="B58" s="142" t="s">
        <v>28060</v>
      </c>
      <c r="C58" s="123" t="s">
        <v>29181</v>
      </c>
      <c r="D58" s="153" t="s">
        <v>29449</v>
      </c>
      <c r="E58" s="124" t="s">
        <v>28763</v>
      </c>
      <c r="F58" s="124">
        <v>5</v>
      </c>
      <c r="G58" s="124">
        <f t="shared" si="56"/>
        <v>0</v>
      </c>
      <c r="H58" s="793">
        <v>60</v>
      </c>
      <c r="I58" s="481">
        <f t="shared" si="57"/>
        <v>0</v>
      </c>
      <c r="J58" s="125">
        <f t="shared" si="58"/>
        <v>60</v>
      </c>
      <c r="K58" s="126">
        <f t="shared" si="59"/>
        <v>0</v>
      </c>
      <c r="L58" s="318"/>
      <c r="M58" s="271"/>
      <c r="N58" s="319"/>
      <c r="O58" s="320"/>
      <c r="P58" s="274"/>
      <c r="Q58" s="275"/>
      <c r="R58" s="276"/>
      <c r="S58" s="277"/>
      <c r="T58" s="370"/>
      <c r="U58" s="278"/>
      <c r="V58" s="279"/>
      <c r="W58" s="321"/>
      <c r="X58" s="281"/>
      <c r="Y58" s="277">
        <f t="shared" si="6"/>
        <v>0</v>
      </c>
      <c r="Z58" s="488"/>
      <c r="AA58" s="277"/>
      <c r="AB58" s="128"/>
      <c r="AC58" s="127"/>
      <c r="AD58" s="321"/>
      <c r="AF58" s="277"/>
      <c r="AZ58" s="81">
        <f t="shared" si="61"/>
        <v>0</v>
      </c>
      <c r="BA58" s="81">
        <f t="shared" si="62"/>
        <v>0</v>
      </c>
      <c r="BB58" s="81">
        <f t="shared" si="63"/>
        <v>0</v>
      </c>
      <c r="BC58" s="81">
        <f t="shared" si="64"/>
        <v>0</v>
      </c>
      <c r="BD58" s="81">
        <f t="shared" si="65"/>
        <v>0</v>
      </c>
      <c r="BE58" s="81">
        <f t="shared" si="66"/>
        <v>0</v>
      </c>
      <c r="BF58" s="81">
        <f t="shared" si="67"/>
        <v>0</v>
      </c>
      <c r="BG58" s="214"/>
      <c r="BH58" s="214"/>
      <c r="BI58" s="214"/>
      <c r="BJ58" s="214"/>
      <c r="BK58" s="214">
        <v>5</v>
      </c>
      <c r="BL58" s="214"/>
      <c r="BM58" s="214"/>
      <c r="BN58" s="81">
        <f t="shared" si="68"/>
        <v>0</v>
      </c>
      <c r="BO58" s="81">
        <f t="shared" si="69"/>
        <v>0</v>
      </c>
      <c r="BP58" s="81">
        <f t="shared" si="70"/>
        <v>0</v>
      </c>
      <c r="BQ58" s="81">
        <f t="shared" si="71"/>
        <v>0</v>
      </c>
      <c r="BR58" s="81">
        <f t="shared" si="72"/>
        <v>0</v>
      </c>
      <c r="BS58" s="81">
        <f t="shared" si="73"/>
        <v>0</v>
      </c>
      <c r="BT58" s="81">
        <f t="shared" si="74"/>
        <v>0</v>
      </c>
      <c r="BU58" s="81">
        <f t="shared" si="75"/>
        <v>0</v>
      </c>
      <c r="BV58" s="81">
        <f t="shared" si="76"/>
        <v>0</v>
      </c>
      <c r="BW58" s="81">
        <f t="shared" si="77"/>
        <v>0</v>
      </c>
      <c r="BX58" s="81">
        <f t="shared" si="78"/>
        <v>0</v>
      </c>
      <c r="BY58" s="81">
        <f t="shared" si="79"/>
        <v>0</v>
      </c>
      <c r="BZ58" s="203">
        <f t="shared" si="80"/>
        <v>0</v>
      </c>
      <c r="CA58" s="203">
        <f t="shared" si="81"/>
        <v>0</v>
      </c>
      <c r="CB58" s="214">
        <v>3</v>
      </c>
      <c r="CC58" s="214">
        <v>2</v>
      </c>
      <c r="CD58" s="214"/>
      <c r="CE58" s="214"/>
      <c r="CF58" s="214"/>
      <c r="CG58" s="214"/>
      <c r="CH58" s="214"/>
      <c r="CI58" s="214"/>
      <c r="CJ58" s="214"/>
      <c r="CK58" s="214"/>
      <c r="CL58" s="215"/>
      <c r="CM58" s="214"/>
      <c r="CN58" s="214"/>
      <c r="CO58" s="214"/>
      <c r="CP58" s="93"/>
      <c r="CQ58" s="81">
        <v>14</v>
      </c>
      <c r="CR58" s="134">
        <f t="shared" si="82"/>
        <v>0</v>
      </c>
      <c r="CS58" s="93"/>
      <c r="CT58" s="126">
        <v>2.4239999999999999</v>
      </c>
      <c r="CU58" s="81">
        <f t="shared" si="83"/>
        <v>0</v>
      </c>
      <c r="CV58" s="81">
        <f t="shared" si="84"/>
        <v>0</v>
      </c>
      <c r="CW58" s="93"/>
      <c r="CX58" s="92"/>
      <c r="CY58" s="4"/>
    </row>
    <row r="59" spans="1:103" ht="18" customHeight="1">
      <c r="A59" s="142" t="s">
        <v>29450</v>
      </c>
      <c r="B59" s="142" t="s">
        <v>28061</v>
      </c>
      <c r="C59" s="123" t="s">
        <v>29181</v>
      </c>
      <c r="D59" s="153" t="s">
        <v>29451</v>
      </c>
      <c r="E59" s="124" t="s">
        <v>28763</v>
      </c>
      <c r="F59" s="124">
        <v>5</v>
      </c>
      <c r="G59" s="124">
        <f t="shared" si="56"/>
        <v>0</v>
      </c>
      <c r="H59" s="793">
        <v>115</v>
      </c>
      <c r="I59" s="481">
        <f t="shared" si="57"/>
        <v>0</v>
      </c>
      <c r="J59" s="125">
        <f t="shared" si="58"/>
        <v>115</v>
      </c>
      <c r="K59" s="126">
        <f t="shared" si="59"/>
        <v>0</v>
      </c>
      <c r="L59" s="318"/>
      <c r="M59" s="271"/>
      <c r="N59" s="319"/>
      <c r="O59" s="320"/>
      <c r="P59" s="274"/>
      <c r="Q59" s="275"/>
      <c r="R59" s="276"/>
      <c r="S59" s="277"/>
      <c r="T59" s="370"/>
      <c r="U59" s="278"/>
      <c r="V59" s="279"/>
      <c r="W59" s="321"/>
      <c r="X59" s="281"/>
      <c r="Y59" s="277">
        <f t="shared" si="6"/>
        <v>0</v>
      </c>
      <c r="Z59" s="488"/>
      <c r="AA59" s="277"/>
      <c r="AB59" s="128"/>
      <c r="AC59" s="127"/>
      <c r="AD59" s="321"/>
      <c r="AF59" s="277"/>
      <c r="AZ59" s="81">
        <f t="shared" si="61"/>
        <v>0</v>
      </c>
      <c r="BA59" s="81">
        <f t="shared" si="62"/>
        <v>0</v>
      </c>
      <c r="BB59" s="81">
        <f t="shared" si="63"/>
        <v>0</v>
      </c>
      <c r="BC59" s="81">
        <f t="shared" si="64"/>
        <v>0</v>
      </c>
      <c r="BD59" s="81">
        <f t="shared" si="65"/>
        <v>0</v>
      </c>
      <c r="BE59" s="81">
        <f t="shared" si="66"/>
        <v>0</v>
      </c>
      <c r="BF59" s="81">
        <f t="shared" si="67"/>
        <v>0</v>
      </c>
      <c r="BG59" s="214"/>
      <c r="BH59" s="214"/>
      <c r="BI59" s="214"/>
      <c r="BJ59" s="214"/>
      <c r="BK59" s="214">
        <v>5</v>
      </c>
      <c r="BL59" s="214"/>
      <c r="BM59" s="214"/>
      <c r="BN59" s="81">
        <f t="shared" si="68"/>
        <v>0</v>
      </c>
      <c r="BO59" s="81">
        <f t="shared" si="69"/>
        <v>0</v>
      </c>
      <c r="BP59" s="81">
        <f t="shared" si="70"/>
        <v>0</v>
      </c>
      <c r="BQ59" s="81">
        <f t="shared" si="71"/>
        <v>0</v>
      </c>
      <c r="BR59" s="81">
        <f t="shared" si="72"/>
        <v>0</v>
      </c>
      <c r="BS59" s="81">
        <f t="shared" si="73"/>
        <v>0</v>
      </c>
      <c r="BT59" s="81">
        <f t="shared" si="74"/>
        <v>0</v>
      </c>
      <c r="BU59" s="81">
        <f t="shared" si="75"/>
        <v>0</v>
      </c>
      <c r="BV59" s="81">
        <f t="shared" si="76"/>
        <v>0</v>
      </c>
      <c r="BW59" s="81">
        <f t="shared" si="77"/>
        <v>0</v>
      </c>
      <c r="BX59" s="81">
        <f t="shared" si="78"/>
        <v>0</v>
      </c>
      <c r="BY59" s="81">
        <f t="shared" si="79"/>
        <v>0</v>
      </c>
      <c r="BZ59" s="203">
        <f t="shared" si="80"/>
        <v>0</v>
      </c>
      <c r="CA59" s="203">
        <f t="shared" si="81"/>
        <v>0</v>
      </c>
      <c r="CB59" s="214"/>
      <c r="CC59" s="214"/>
      <c r="CD59" s="214">
        <v>1</v>
      </c>
      <c r="CE59" s="214">
        <v>2</v>
      </c>
      <c r="CF59" s="214">
        <v>2</v>
      </c>
      <c r="CG59" s="214"/>
      <c r="CH59" s="214"/>
      <c r="CI59" s="214"/>
      <c r="CJ59" s="214"/>
      <c r="CK59" s="214"/>
      <c r="CL59" s="215"/>
      <c r="CM59" s="214"/>
      <c r="CN59" s="214"/>
      <c r="CO59" s="214"/>
      <c r="CP59" s="93"/>
      <c r="CQ59" s="81">
        <v>15</v>
      </c>
      <c r="CR59" s="134">
        <f t="shared" si="82"/>
        <v>0</v>
      </c>
      <c r="CS59" s="93"/>
      <c r="CT59" s="126">
        <v>5.2009999999999996</v>
      </c>
      <c r="CU59" s="81">
        <f t="shared" si="83"/>
        <v>0</v>
      </c>
      <c r="CV59" s="81">
        <f t="shared" si="84"/>
        <v>0</v>
      </c>
      <c r="CW59" s="93"/>
      <c r="CX59" s="92"/>
      <c r="CY59" s="4"/>
    </row>
    <row r="60" spans="1:103" ht="18" customHeight="1">
      <c r="A60" s="142" t="s">
        <v>29452</v>
      </c>
      <c r="B60" s="142" t="s">
        <v>28062</v>
      </c>
      <c r="C60" s="123" t="s">
        <v>29181</v>
      </c>
      <c r="D60" s="153" t="s">
        <v>29236</v>
      </c>
      <c r="E60" s="124" t="s">
        <v>28770</v>
      </c>
      <c r="F60" s="124">
        <v>1</v>
      </c>
      <c r="G60" s="124">
        <f t="shared" si="56"/>
        <v>0</v>
      </c>
      <c r="H60" s="793">
        <v>80</v>
      </c>
      <c r="I60" s="481">
        <f t="shared" si="57"/>
        <v>0</v>
      </c>
      <c r="J60" s="125">
        <f t="shared" si="58"/>
        <v>80</v>
      </c>
      <c r="K60" s="126">
        <f t="shared" si="59"/>
        <v>0</v>
      </c>
      <c r="L60" s="318"/>
      <c r="M60" s="271"/>
      <c r="N60" s="319"/>
      <c r="O60" s="320"/>
      <c r="P60" s="274"/>
      <c r="Q60" s="275"/>
      <c r="R60" s="276"/>
      <c r="S60" s="277"/>
      <c r="T60" s="370"/>
      <c r="U60" s="278"/>
      <c r="V60" s="279"/>
      <c r="W60" s="321"/>
      <c r="X60" s="281"/>
      <c r="Y60" s="277">
        <f t="shared" si="6"/>
        <v>0</v>
      </c>
      <c r="Z60" s="488"/>
      <c r="AA60" s="277"/>
      <c r="AB60" s="128"/>
      <c r="AC60" s="127"/>
      <c r="AD60" s="321"/>
      <c r="AE60" s="420"/>
      <c r="AF60" s="277"/>
      <c r="AG60" s="420"/>
      <c r="AI60" s="422">
        <f t="shared" ref="AI60:AV60" si="88">L65</f>
        <v>0</v>
      </c>
      <c r="AJ60" s="421">
        <f t="shared" si="88"/>
        <v>0</v>
      </c>
      <c r="AK60" s="310">
        <f t="shared" si="88"/>
        <v>0</v>
      </c>
      <c r="AL60" s="304">
        <f t="shared" si="88"/>
        <v>0</v>
      </c>
      <c r="AM60" s="305">
        <f t="shared" si="88"/>
        <v>0</v>
      </c>
      <c r="AN60" s="324">
        <f t="shared" si="88"/>
        <v>0</v>
      </c>
      <c r="AO60" s="347">
        <f t="shared" si="88"/>
        <v>0</v>
      </c>
      <c r="AP60" s="331">
        <f t="shared" si="88"/>
        <v>0</v>
      </c>
      <c r="AQ60" s="306">
        <f t="shared" si="88"/>
        <v>0</v>
      </c>
      <c r="AR60" s="307">
        <f t="shared" si="88"/>
        <v>0</v>
      </c>
      <c r="AS60" s="325">
        <f t="shared" si="88"/>
        <v>0</v>
      </c>
      <c r="AT60" s="308">
        <f t="shared" si="88"/>
        <v>0</v>
      </c>
      <c r="AU60" s="309">
        <f t="shared" si="88"/>
        <v>0</v>
      </c>
      <c r="AV60" s="331">
        <f t="shared" si="88"/>
        <v>0</v>
      </c>
      <c r="AZ60" s="81">
        <f t="shared" si="61"/>
        <v>0</v>
      </c>
      <c r="BA60" s="81">
        <f t="shared" si="62"/>
        <v>0</v>
      </c>
      <c r="BB60" s="81">
        <f t="shared" si="63"/>
        <v>0</v>
      </c>
      <c r="BC60" s="81">
        <f t="shared" si="64"/>
        <v>0</v>
      </c>
      <c r="BD60" s="81">
        <f t="shared" si="65"/>
        <v>0</v>
      </c>
      <c r="BE60" s="81">
        <f t="shared" si="66"/>
        <v>0</v>
      </c>
      <c r="BF60" s="81">
        <f t="shared" si="67"/>
        <v>0</v>
      </c>
      <c r="BG60" s="214"/>
      <c r="BH60" s="214"/>
      <c r="BI60" s="214"/>
      <c r="BJ60" s="214"/>
      <c r="BK60" s="214"/>
      <c r="BL60" s="214">
        <v>1</v>
      </c>
      <c r="BM60" s="214"/>
      <c r="BN60" s="81">
        <f t="shared" si="68"/>
        <v>0</v>
      </c>
      <c r="BO60" s="81">
        <f t="shared" si="69"/>
        <v>0</v>
      </c>
      <c r="BP60" s="81">
        <f t="shared" si="70"/>
        <v>0</v>
      </c>
      <c r="BQ60" s="81">
        <f t="shared" si="71"/>
        <v>0</v>
      </c>
      <c r="BR60" s="81">
        <f t="shared" si="72"/>
        <v>0</v>
      </c>
      <c r="BS60" s="81">
        <f t="shared" si="73"/>
        <v>0</v>
      </c>
      <c r="BT60" s="81">
        <f t="shared" si="74"/>
        <v>0</v>
      </c>
      <c r="BU60" s="81">
        <f t="shared" si="75"/>
        <v>0</v>
      </c>
      <c r="BV60" s="81">
        <f t="shared" si="76"/>
        <v>0</v>
      </c>
      <c r="BW60" s="81">
        <f t="shared" si="77"/>
        <v>0</v>
      </c>
      <c r="BX60" s="81">
        <f t="shared" si="78"/>
        <v>0</v>
      </c>
      <c r="BY60" s="81">
        <f t="shared" si="79"/>
        <v>0</v>
      </c>
      <c r="BZ60" s="203">
        <f t="shared" si="80"/>
        <v>0</v>
      </c>
      <c r="CA60" s="203">
        <f t="shared" si="81"/>
        <v>0</v>
      </c>
      <c r="CB60" s="214"/>
      <c r="CC60" s="214"/>
      <c r="CD60" s="214"/>
      <c r="CE60" s="214"/>
      <c r="CF60" s="214"/>
      <c r="CG60" s="214"/>
      <c r="CH60" s="214"/>
      <c r="CI60" s="214"/>
      <c r="CJ60" s="214"/>
      <c r="CK60" s="214"/>
      <c r="CL60" s="215">
        <v>1</v>
      </c>
      <c r="CM60" s="214"/>
      <c r="CN60" s="214"/>
      <c r="CO60" s="214"/>
      <c r="CP60" s="93"/>
      <c r="CQ60" s="131">
        <v>3</v>
      </c>
      <c r="CR60" s="134">
        <f t="shared" si="82"/>
        <v>0</v>
      </c>
      <c r="CS60" s="93"/>
      <c r="CT60" s="126">
        <v>4.22</v>
      </c>
      <c r="CU60" s="81">
        <f t="shared" si="83"/>
        <v>0</v>
      </c>
      <c r="CV60" s="81">
        <f t="shared" si="84"/>
        <v>0</v>
      </c>
      <c r="CW60" s="93"/>
      <c r="CX60" s="92"/>
      <c r="CY60" s="4"/>
    </row>
    <row r="61" spans="1:103" ht="18" customHeight="1">
      <c r="A61" s="142" t="s">
        <v>29453</v>
      </c>
      <c r="B61" s="142" t="s">
        <v>28063</v>
      </c>
      <c r="C61" s="123" t="s">
        <v>29181</v>
      </c>
      <c r="D61" s="153" t="s">
        <v>29238</v>
      </c>
      <c r="E61" s="124" t="s">
        <v>28770</v>
      </c>
      <c r="F61" s="124">
        <v>1</v>
      </c>
      <c r="G61" s="124">
        <f t="shared" si="56"/>
        <v>0</v>
      </c>
      <c r="H61" s="793">
        <v>80</v>
      </c>
      <c r="I61" s="481">
        <f t="shared" si="57"/>
        <v>0</v>
      </c>
      <c r="J61" s="125">
        <f t="shared" si="58"/>
        <v>80</v>
      </c>
      <c r="K61" s="126">
        <f t="shared" si="59"/>
        <v>0</v>
      </c>
      <c r="L61" s="318"/>
      <c r="M61" s="271"/>
      <c r="N61" s="319"/>
      <c r="O61" s="320"/>
      <c r="P61" s="274"/>
      <c r="Q61" s="275"/>
      <c r="R61" s="276"/>
      <c r="S61" s="277"/>
      <c r="T61" s="370"/>
      <c r="U61" s="278"/>
      <c r="V61" s="279"/>
      <c r="W61" s="321"/>
      <c r="X61" s="281"/>
      <c r="Y61" s="277">
        <f t="shared" si="6"/>
        <v>0</v>
      </c>
      <c r="Z61" s="488"/>
      <c r="AA61" s="277"/>
      <c r="AB61" s="128"/>
      <c r="AC61" s="127"/>
      <c r="AD61" s="321"/>
      <c r="AE61" s="420"/>
      <c r="AF61" s="277"/>
      <c r="AG61" s="420"/>
      <c r="AI61" s="422">
        <f>AI60</f>
        <v>0</v>
      </c>
      <c r="AJ61" s="421">
        <f t="shared" ref="AJ61:AU64" si="89">AJ60</f>
        <v>0</v>
      </c>
      <c r="AK61" s="310">
        <f t="shared" si="89"/>
        <v>0</v>
      </c>
      <c r="AL61" s="304">
        <f t="shared" si="89"/>
        <v>0</v>
      </c>
      <c r="AM61" s="305">
        <f t="shared" si="89"/>
        <v>0</v>
      </c>
      <c r="AN61" s="324">
        <f t="shared" si="89"/>
        <v>0</v>
      </c>
      <c r="AO61" s="347">
        <f t="shared" si="89"/>
        <v>0</v>
      </c>
      <c r="AP61" s="331">
        <f t="shared" si="89"/>
        <v>0</v>
      </c>
      <c r="AQ61" s="306">
        <f t="shared" si="89"/>
        <v>0</v>
      </c>
      <c r="AR61" s="307">
        <f t="shared" si="89"/>
        <v>0</v>
      </c>
      <c r="AS61" s="325">
        <f t="shared" si="89"/>
        <v>0</v>
      </c>
      <c r="AT61" s="308">
        <f t="shared" si="89"/>
        <v>0</v>
      </c>
      <c r="AU61" s="309">
        <f t="shared" si="89"/>
        <v>0</v>
      </c>
      <c r="AV61" s="331">
        <f>AV60</f>
        <v>0</v>
      </c>
      <c r="AZ61" s="81">
        <f t="shared" si="61"/>
        <v>0</v>
      </c>
      <c r="BA61" s="81">
        <f t="shared" si="62"/>
        <v>0</v>
      </c>
      <c r="BB61" s="81">
        <f t="shared" si="63"/>
        <v>0</v>
      </c>
      <c r="BC61" s="81">
        <f t="shared" si="64"/>
        <v>0</v>
      </c>
      <c r="BD61" s="81">
        <f t="shared" si="65"/>
        <v>0</v>
      </c>
      <c r="BE61" s="81">
        <f t="shared" si="66"/>
        <v>0</v>
      </c>
      <c r="BF61" s="81">
        <f t="shared" si="67"/>
        <v>0</v>
      </c>
      <c r="BG61" s="214"/>
      <c r="BH61" s="214"/>
      <c r="BI61" s="214"/>
      <c r="BJ61" s="214"/>
      <c r="BK61" s="214"/>
      <c r="BL61" s="214">
        <v>1</v>
      </c>
      <c r="BM61" s="214"/>
      <c r="BN61" s="81">
        <f t="shared" si="68"/>
        <v>0</v>
      </c>
      <c r="BO61" s="81">
        <f t="shared" si="69"/>
        <v>0</v>
      </c>
      <c r="BP61" s="81">
        <f t="shared" si="70"/>
        <v>0</v>
      </c>
      <c r="BQ61" s="81">
        <f t="shared" si="71"/>
        <v>0</v>
      </c>
      <c r="BR61" s="81">
        <f t="shared" si="72"/>
        <v>0</v>
      </c>
      <c r="BS61" s="81">
        <f t="shared" si="73"/>
        <v>0</v>
      </c>
      <c r="BT61" s="81">
        <f t="shared" si="74"/>
        <v>0</v>
      </c>
      <c r="BU61" s="81">
        <f t="shared" si="75"/>
        <v>0</v>
      </c>
      <c r="BV61" s="81">
        <f t="shared" si="76"/>
        <v>0</v>
      </c>
      <c r="BW61" s="81">
        <f t="shared" si="77"/>
        <v>0</v>
      </c>
      <c r="BX61" s="81">
        <f t="shared" si="78"/>
        <v>0</v>
      </c>
      <c r="BY61" s="81">
        <f t="shared" si="79"/>
        <v>0</v>
      </c>
      <c r="BZ61" s="203">
        <f t="shared" si="80"/>
        <v>0</v>
      </c>
      <c r="CA61" s="203">
        <f t="shared" si="81"/>
        <v>0</v>
      </c>
      <c r="CB61" s="214"/>
      <c r="CC61" s="214"/>
      <c r="CD61" s="214"/>
      <c r="CE61" s="214"/>
      <c r="CF61" s="214"/>
      <c r="CG61" s="214"/>
      <c r="CH61" s="214"/>
      <c r="CI61" s="214"/>
      <c r="CJ61" s="214"/>
      <c r="CK61" s="214">
        <v>1</v>
      </c>
      <c r="CL61" s="215"/>
      <c r="CM61" s="214"/>
      <c r="CN61" s="214"/>
      <c r="CO61" s="214"/>
      <c r="CP61" s="93"/>
      <c r="CQ61" s="131">
        <v>3</v>
      </c>
      <c r="CR61" s="134">
        <f t="shared" si="82"/>
        <v>0</v>
      </c>
      <c r="CS61" s="93"/>
      <c r="CT61" s="126">
        <v>4.0810000000000004</v>
      </c>
      <c r="CU61" s="81">
        <f t="shared" si="83"/>
        <v>0</v>
      </c>
      <c r="CV61" s="81">
        <f t="shared" si="84"/>
        <v>0</v>
      </c>
      <c r="CW61" s="93"/>
      <c r="CX61" s="92"/>
      <c r="CY61" s="4"/>
    </row>
    <row r="62" spans="1:103" ht="18" customHeight="1">
      <c r="A62" s="142" t="s">
        <v>29454</v>
      </c>
      <c r="B62" s="142" t="s">
        <v>28064</v>
      </c>
      <c r="C62" s="123" t="s">
        <v>29181</v>
      </c>
      <c r="D62" s="153" t="s">
        <v>29240</v>
      </c>
      <c r="E62" s="124" t="s">
        <v>28770</v>
      </c>
      <c r="F62" s="124">
        <v>1</v>
      </c>
      <c r="G62" s="124">
        <f t="shared" si="56"/>
        <v>0</v>
      </c>
      <c r="H62" s="793">
        <v>70</v>
      </c>
      <c r="I62" s="481">
        <f t="shared" si="57"/>
        <v>0</v>
      </c>
      <c r="J62" s="125">
        <f t="shared" si="58"/>
        <v>70</v>
      </c>
      <c r="K62" s="126">
        <f t="shared" si="59"/>
        <v>0</v>
      </c>
      <c r="L62" s="318"/>
      <c r="M62" s="271"/>
      <c r="N62" s="319"/>
      <c r="O62" s="320"/>
      <c r="P62" s="274"/>
      <c r="Q62" s="275"/>
      <c r="R62" s="276"/>
      <c r="S62" s="277"/>
      <c r="T62" s="370"/>
      <c r="U62" s="278"/>
      <c r="V62" s="279"/>
      <c r="W62" s="321"/>
      <c r="X62" s="281"/>
      <c r="Y62" s="277">
        <f t="shared" si="6"/>
        <v>0</v>
      </c>
      <c r="Z62" s="488"/>
      <c r="AA62" s="277"/>
      <c r="AB62" s="128"/>
      <c r="AC62" s="127"/>
      <c r="AD62" s="321"/>
      <c r="AE62" s="420"/>
      <c r="AF62" s="277"/>
      <c r="AG62" s="420"/>
      <c r="AI62" s="422">
        <f>AI61</f>
        <v>0</v>
      </c>
      <c r="AJ62" s="421">
        <f t="shared" si="89"/>
        <v>0</v>
      </c>
      <c r="AK62" s="310">
        <f t="shared" si="89"/>
        <v>0</v>
      </c>
      <c r="AL62" s="304">
        <f t="shared" si="89"/>
        <v>0</v>
      </c>
      <c r="AM62" s="305">
        <f t="shared" si="89"/>
        <v>0</v>
      </c>
      <c r="AN62" s="324">
        <f t="shared" si="89"/>
        <v>0</v>
      </c>
      <c r="AO62" s="347">
        <f t="shared" si="89"/>
        <v>0</v>
      </c>
      <c r="AP62" s="331">
        <f t="shared" si="89"/>
        <v>0</v>
      </c>
      <c r="AQ62" s="306">
        <f t="shared" si="89"/>
        <v>0</v>
      </c>
      <c r="AR62" s="307">
        <f t="shared" si="89"/>
        <v>0</v>
      </c>
      <c r="AS62" s="325">
        <f t="shared" si="89"/>
        <v>0</v>
      </c>
      <c r="AT62" s="308">
        <f t="shared" si="89"/>
        <v>0</v>
      </c>
      <c r="AU62" s="309">
        <f t="shared" si="89"/>
        <v>0</v>
      </c>
      <c r="AV62" s="331">
        <f>AV61</f>
        <v>0</v>
      </c>
      <c r="AZ62" s="81">
        <f t="shared" si="61"/>
        <v>0</v>
      </c>
      <c r="BA62" s="81">
        <f t="shared" si="62"/>
        <v>0</v>
      </c>
      <c r="BB62" s="81">
        <f t="shared" si="63"/>
        <v>0</v>
      </c>
      <c r="BC62" s="81">
        <f t="shared" si="64"/>
        <v>0</v>
      </c>
      <c r="BD62" s="81">
        <f t="shared" si="65"/>
        <v>0</v>
      </c>
      <c r="BE62" s="81">
        <f t="shared" si="66"/>
        <v>0</v>
      </c>
      <c r="BF62" s="81">
        <f t="shared" si="67"/>
        <v>0</v>
      </c>
      <c r="BG62" s="214"/>
      <c r="BH62" s="214"/>
      <c r="BI62" s="214"/>
      <c r="BJ62" s="214"/>
      <c r="BK62" s="214"/>
      <c r="BL62" s="214">
        <v>1</v>
      </c>
      <c r="BM62" s="214"/>
      <c r="BN62" s="81">
        <f t="shared" si="68"/>
        <v>0</v>
      </c>
      <c r="BO62" s="81">
        <f t="shared" si="69"/>
        <v>0</v>
      </c>
      <c r="BP62" s="81">
        <f t="shared" si="70"/>
        <v>0</v>
      </c>
      <c r="BQ62" s="81">
        <f t="shared" si="71"/>
        <v>0</v>
      </c>
      <c r="BR62" s="81">
        <f t="shared" si="72"/>
        <v>0</v>
      </c>
      <c r="BS62" s="81">
        <f t="shared" si="73"/>
        <v>0</v>
      </c>
      <c r="BT62" s="81">
        <f t="shared" si="74"/>
        <v>0</v>
      </c>
      <c r="BU62" s="81">
        <f t="shared" si="75"/>
        <v>0</v>
      </c>
      <c r="BV62" s="81">
        <f t="shared" si="76"/>
        <v>0</v>
      </c>
      <c r="BW62" s="81">
        <f t="shared" si="77"/>
        <v>0</v>
      </c>
      <c r="BX62" s="81">
        <f t="shared" si="78"/>
        <v>0</v>
      </c>
      <c r="BY62" s="81">
        <f t="shared" si="79"/>
        <v>0</v>
      </c>
      <c r="BZ62" s="203">
        <f t="shared" si="80"/>
        <v>0</v>
      </c>
      <c r="CA62" s="203">
        <f t="shared" si="81"/>
        <v>0</v>
      </c>
      <c r="CB62" s="214"/>
      <c r="CC62" s="214"/>
      <c r="CD62" s="214"/>
      <c r="CE62" s="214"/>
      <c r="CF62" s="214"/>
      <c r="CG62" s="214"/>
      <c r="CH62" s="214"/>
      <c r="CI62" s="214"/>
      <c r="CJ62" s="214"/>
      <c r="CK62" s="214">
        <v>1</v>
      </c>
      <c r="CL62" s="215"/>
      <c r="CM62" s="214"/>
      <c r="CN62" s="214"/>
      <c r="CO62" s="214"/>
      <c r="CP62" s="93"/>
      <c r="CQ62" s="131">
        <v>3</v>
      </c>
      <c r="CR62" s="134">
        <f t="shared" si="82"/>
        <v>0</v>
      </c>
      <c r="CS62" s="93"/>
      <c r="CT62" s="126">
        <v>3.3210000000000002</v>
      </c>
      <c r="CU62" s="81">
        <f t="shared" si="83"/>
        <v>0</v>
      </c>
      <c r="CV62" s="81">
        <f t="shared" si="84"/>
        <v>0</v>
      </c>
      <c r="CW62" s="93"/>
      <c r="CX62" s="92"/>
      <c r="CY62" s="4"/>
    </row>
    <row r="63" spans="1:103" ht="18" customHeight="1">
      <c r="A63" s="142" t="s">
        <v>29455</v>
      </c>
      <c r="B63" s="142" t="s">
        <v>28065</v>
      </c>
      <c r="C63" s="123" t="s">
        <v>29181</v>
      </c>
      <c r="D63" s="153" t="s">
        <v>29242</v>
      </c>
      <c r="E63" s="124" t="s">
        <v>28770</v>
      </c>
      <c r="F63" s="124">
        <v>1</v>
      </c>
      <c r="G63" s="124">
        <f t="shared" si="56"/>
        <v>0</v>
      </c>
      <c r="H63" s="791">
        <v>70</v>
      </c>
      <c r="I63" s="481">
        <f t="shared" si="57"/>
        <v>0</v>
      </c>
      <c r="J63" s="125">
        <f t="shared" si="58"/>
        <v>70</v>
      </c>
      <c r="K63" s="126">
        <f t="shared" si="59"/>
        <v>0</v>
      </c>
      <c r="L63" s="318"/>
      <c r="M63" s="271"/>
      <c r="N63" s="319"/>
      <c r="O63" s="320"/>
      <c r="P63" s="274"/>
      <c r="Q63" s="275"/>
      <c r="R63" s="276"/>
      <c r="S63" s="277"/>
      <c r="T63" s="370"/>
      <c r="U63" s="278"/>
      <c r="V63" s="279"/>
      <c r="W63" s="321"/>
      <c r="X63" s="281"/>
      <c r="Y63" s="277">
        <f t="shared" si="6"/>
        <v>0</v>
      </c>
      <c r="Z63" s="488"/>
      <c r="AA63" s="277"/>
      <c r="AB63" s="128"/>
      <c r="AC63" s="127"/>
      <c r="AD63" s="321"/>
      <c r="AE63" s="420"/>
      <c r="AF63" s="277"/>
      <c r="AG63" s="420"/>
      <c r="AI63" s="422">
        <f>AI62</f>
        <v>0</v>
      </c>
      <c r="AJ63" s="421">
        <f t="shared" si="89"/>
        <v>0</v>
      </c>
      <c r="AK63" s="310">
        <f t="shared" si="89"/>
        <v>0</v>
      </c>
      <c r="AL63" s="304">
        <f t="shared" si="89"/>
        <v>0</v>
      </c>
      <c r="AM63" s="305">
        <f t="shared" si="89"/>
        <v>0</v>
      </c>
      <c r="AN63" s="324">
        <f t="shared" si="89"/>
        <v>0</v>
      </c>
      <c r="AO63" s="347">
        <f t="shared" si="89"/>
        <v>0</v>
      </c>
      <c r="AP63" s="331">
        <f t="shared" si="89"/>
        <v>0</v>
      </c>
      <c r="AQ63" s="306">
        <f t="shared" si="89"/>
        <v>0</v>
      </c>
      <c r="AR63" s="307">
        <f t="shared" si="89"/>
        <v>0</v>
      </c>
      <c r="AS63" s="325">
        <f t="shared" si="89"/>
        <v>0</v>
      </c>
      <c r="AT63" s="308">
        <f t="shared" si="89"/>
        <v>0</v>
      </c>
      <c r="AU63" s="309">
        <f t="shared" si="89"/>
        <v>0</v>
      </c>
      <c r="AV63" s="331">
        <f>AV62</f>
        <v>0</v>
      </c>
      <c r="AZ63" s="81">
        <f t="shared" si="61"/>
        <v>0</v>
      </c>
      <c r="BA63" s="81">
        <f t="shared" si="62"/>
        <v>0</v>
      </c>
      <c r="BB63" s="81">
        <f t="shared" si="63"/>
        <v>0</v>
      </c>
      <c r="BC63" s="81">
        <f t="shared" si="64"/>
        <v>0</v>
      </c>
      <c r="BD63" s="81">
        <f t="shared" si="65"/>
        <v>0</v>
      </c>
      <c r="BE63" s="81">
        <f t="shared" si="66"/>
        <v>0</v>
      </c>
      <c r="BF63" s="81">
        <f t="shared" si="67"/>
        <v>0</v>
      </c>
      <c r="BG63" s="214"/>
      <c r="BH63" s="214"/>
      <c r="BI63" s="214"/>
      <c r="BJ63" s="214"/>
      <c r="BK63" s="214"/>
      <c r="BL63" s="214">
        <v>1</v>
      </c>
      <c r="BM63" s="214"/>
      <c r="BN63" s="81">
        <f t="shared" si="68"/>
        <v>0</v>
      </c>
      <c r="BO63" s="81">
        <f t="shared" si="69"/>
        <v>0</v>
      </c>
      <c r="BP63" s="81">
        <f t="shared" si="70"/>
        <v>0</v>
      </c>
      <c r="BQ63" s="81">
        <f t="shared" si="71"/>
        <v>0</v>
      </c>
      <c r="BR63" s="81">
        <f t="shared" si="72"/>
        <v>0</v>
      </c>
      <c r="BS63" s="81">
        <f t="shared" si="73"/>
        <v>0</v>
      </c>
      <c r="BT63" s="81">
        <f t="shared" si="74"/>
        <v>0</v>
      </c>
      <c r="BU63" s="81">
        <f t="shared" si="75"/>
        <v>0</v>
      </c>
      <c r="BV63" s="81">
        <f t="shared" si="76"/>
        <v>0</v>
      </c>
      <c r="BW63" s="81">
        <f t="shared" si="77"/>
        <v>0</v>
      </c>
      <c r="BX63" s="81">
        <f t="shared" si="78"/>
        <v>0</v>
      </c>
      <c r="BY63" s="81">
        <f t="shared" si="79"/>
        <v>0</v>
      </c>
      <c r="BZ63" s="203">
        <f t="shared" si="80"/>
        <v>0</v>
      </c>
      <c r="CA63" s="203">
        <f t="shared" si="81"/>
        <v>0</v>
      </c>
      <c r="CB63" s="214"/>
      <c r="CC63" s="214"/>
      <c r="CD63" s="214"/>
      <c r="CE63" s="214"/>
      <c r="CF63" s="214"/>
      <c r="CG63" s="214"/>
      <c r="CH63" s="214"/>
      <c r="CI63" s="214"/>
      <c r="CJ63" s="214"/>
      <c r="CK63" s="214">
        <v>1</v>
      </c>
      <c r="CL63" s="215"/>
      <c r="CM63" s="214"/>
      <c r="CN63" s="214"/>
      <c r="CO63" s="214"/>
      <c r="CP63" s="93"/>
      <c r="CQ63" s="131">
        <v>3</v>
      </c>
      <c r="CR63" s="134">
        <f t="shared" si="82"/>
        <v>0</v>
      </c>
      <c r="CS63" s="93"/>
      <c r="CT63" s="126">
        <v>3.0249999999999999</v>
      </c>
      <c r="CU63" s="81">
        <f t="shared" si="83"/>
        <v>0</v>
      </c>
      <c r="CV63" s="81">
        <f t="shared" si="84"/>
        <v>0</v>
      </c>
      <c r="CW63" s="93"/>
      <c r="CX63" s="92"/>
      <c r="CY63" s="4"/>
    </row>
    <row r="64" spans="1:103" ht="18" customHeight="1">
      <c r="A64" s="142" t="s">
        <v>29456</v>
      </c>
      <c r="B64" s="142" t="s">
        <v>28066</v>
      </c>
      <c r="C64" s="123" t="s">
        <v>29181</v>
      </c>
      <c r="D64" s="153" t="s">
        <v>29244</v>
      </c>
      <c r="E64" s="124" t="s">
        <v>28770</v>
      </c>
      <c r="F64" s="124">
        <v>1</v>
      </c>
      <c r="G64" s="124">
        <f t="shared" si="56"/>
        <v>0</v>
      </c>
      <c r="H64" s="793">
        <v>50</v>
      </c>
      <c r="I64" s="481">
        <f t="shared" si="57"/>
        <v>0</v>
      </c>
      <c r="J64" s="125">
        <f t="shared" si="58"/>
        <v>50</v>
      </c>
      <c r="K64" s="126">
        <f t="shared" si="59"/>
        <v>0</v>
      </c>
      <c r="L64" s="318"/>
      <c r="M64" s="271"/>
      <c r="N64" s="319"/>
      <c r="O64" s="320"/>
      <c r="P64" s="274"/>
      <c r="Q64" s="275"/>
      <c r="R64" s="276"/>
      <c r="S64" s="277"/>
      <c r="T64" s="370"/>
      <c r="U64" s="278"/>
      <c r="V64" s="279"/>
      <c r="W64" s="321"/>
      <c r="X64" s="281"/>
      <c r="Y64" s="277">
        <f t="shared" si="6"/>
        <v>0</v>
      </c>
      <c r="Z64" s="488"/>
      <c r="AA64" s="277"/>
      <c r="AB64" s="128"/>
      <c r="AC64" s="127"/>
      <c r="AD64" s="321"/>
      <c r="AE64" s="420"/>
      <c r="AF64" s="277"/>
      <c r="AG64" s="420"/>
      <c r="AI64" s="422">
        <f>AI63</f>
        <v>0</v>
      </c>
      <c r="AJ64" s="421">
        <f t="shared" si="89"/>
        <v>0</v>
      </c>
      <c r="AK64" s="310">
        <f t="shared" si="89"/>
        <v>0</v>
      </c>
      <c r="AL64" s="304">
        <f t="shared" si="89"/>
        <v>0</v>
      </c>
      <c r="AM64" s="305">
        <f t="shared" si="89"/>
        <v>0</v>
      </c>
      <c r="AN64" s="324">
        <f t="shared" si="89"/>
        <v>0</v>
      </c>
      <c r="AO64" s="347">
        <f t="shared" si="89"/>
        <v>0</v>
      </c>
      <c r="AP64" s="331">
        <f t="shared" si="89"/>
        <v>0</v>
      </c>
      <c r="AQ64" s="306">
        <f t="shared" si="89"/>
        <v>0</v>
      </c>
      <c r="AR64" s="307">
        <f t="shared" si="89"/>
        <v>0</v>
      </c>
      <c r="AS64" s="325">
        <f t="shared" si="89"/>
        <v>0</v>
      </c>
      <c r="AT64" s="308">
        <f t="shared" si="89"/>
        <v>0</v>
      </c>
      <c r="AU64" s="309">
        <f t="shared" si="89"/>
        <v>0</v>
      </c>
      <c r="AV64" s="331">
        <f>AV63</f>
        <v>0</v>
      </c>
      <c r="AZ64" s="81">
        <f t="shared" si="61"/>
        <v>0</v>
      </c>
      <c r="BA64" s="81">
        <f t="shared" si="62"/>
        <v>0</v>
      </c>
      <c r="BB64" s="81">
        <f t="shared" si="63"/>
        <v>0</v>
      </c>
      <c r="BC64" s="81">
        <f t="shared" si="64"/>
        <v>0</v>
      </c>
      <c r="BD64" s="81">
        <f t="shared" si="65"/>
        <v>0</v>
      </c>
      <c r="BE64" s="81">
        <f t="shared" si="66"/>
        <v>0</v>
      </c>
      <c r="BF64" s="81">
        <f t="shared" si="67"/>
        <v>0</v>
      </c>
      <c r="BG64" s="214"/>
      <c r="BH64" s="214"/>
      <c r="BI64" s="214"/>
      <c r="BJ64" s="214"/>
      <c r="BK64" s="214"/>
      <c r="BL64" s="214">
        <v>1</v>
      </c>
      <c r="BM64" s="214"/>
      <c r="BN64" s="81">
        <f t="shared" si="68"/>
        <v>0</v>
      </c>
      <c r="BO64" s="81">
        <f t="shared" si="69"/>
        <v>0</v>
      </c>
      <c r="BP64" s="81">
        <f t="shared" si="70"/>
        <v>0</v>
      </c>
      <c r="BQ64" s="81">
        <f t="shared" si="71"/>
        <v>0</v>
      </c>
      <c r="BR64" s="81">
        <f t="shared" si="72"/>
        <v>0</v>
      </c>
      <c r="BS64" s="81">
        <f t="shared" si="73"/>
        <v>0</v>
      </c>
      <c r="BT64" s="81">
        <f t="shared" si="74"/>
        <v>0</v>
      </c>
      <c r="BU64" s="81">
        <f t="shared" si="75"/>
        <v>0</v>
      </c>
      <c r="BV64" s="81">
        <f t="shared" si="76"/>
        <v>0</v>
      </c>
      <c r="BW64" s="81">
        <f t="shared" si="77"/>
        <v>0</v>
      </c>
      <c r="BX64" s="81">
        <f t="shared" si="78"/>
        <v>0</v>
      </c>
      <c r="BY64" s="81">
        <f t="shared" si="79"/>
        <v>0</v>
      </c>
      <c r="BZ64" s="203">
        <f t="shared" si="80"/>
        <v>0</v>
      </c>
      <c r="CA64" s="203">
        <f t="shared" si="81"/>
        <v>0</v>
      </c>
      <c r="CB64" s="214"/>
      <c r="CC64" s="214"/>
      <c r="CD64" s="214"/>
      <c r="CE64" s="214"/>
      <c r="CF64" s="214"/>
      <c r="CG64" s="214"/>
      <c r="CH64" s="214"/>
      <c r="CI64" s="214"/>
      <c r="CJ64" s="214">
        <v>1</v>
      </c>
      <c r="CK64" s="214"/>
      <c r="CL64" s="215"/>
      <c r="CM64" s="214"/>
      <c r="CN64" s="214"/>
      <c r="CO64" s="214"/>
      <c r="CP64" s="93"/>
      <c r="CQ64" s="131">
        <v>3</v>
      </c>
      <c r="CR64" s="134">
        <f t="shared" si="82"/>
        <v>0</v>
      </c>
      <c r="CS64" s="93"/>
      <c r="CT64" s="126">
        <v>2.4710000000000001</v>
      </c>
      <c r="CU64" s="81">
        <f t="shared" si="83"/>
        <v>0</v>
      </c>
      <c r="CV64" s="81">
        <f t="shared" si="84"/>
        <v>0</v>
      </c>
      <c r="CW64" s="93"/>
      <c r="CX64" s="92"/>
      <c r="CY64" s="4"/>
    </row>
    <row r="65" spans="1:103" ht="18" customHeight="1">
      <c r="A65" s="144" t="s">
        <v>16927</v>
      </c>
      <c r="B65" s="144" t="s">
        <v>28067</v>
      </c>
      <c r="C65" s="144" t="s">
        <v>29181</v>
      </c>
      <c r="D65" s="144" t="s">
        <v>29457</v>
      </c>
      <c r="E65" s="145"/>
      <c r="F65" s="145">
        <v>5</v>
      </c>
      <c r="G65" s="145">
        <f t="shared" si="56"/>
        <v>0</v>
      </c>
      <c r="H65" s="795">
        <f>SUM(H60:H64)*0.9</f>
        <v>315</v>
      </c>
      <c r="I65" s="485">
        <f t="shared" si="57"/>
        <v>0</v>
      </c>
      <c r="J65" s="487">
        <f t="shared" si="58"/>
        <v>315</v>
      </c>
      <c r="K65" s="146">
        <f t="shared" si="59"/>
        <v>0</v>
      </c>
      <c r="L65" s="311"/>
      <c r="M65" s="303"/>
      <c r="N65" s="310"/>
      <c r="O65" s="304"/>
      <c r="P65" s="305"/>
      <c r="Q65" s="324"/>
      <c r="R65" s="347"/>
      <c r="S65" s="331"/>
      <c r="T65" s="306"/>
      <c r="U65" s="307"/>
      <c r="V65" s="325"/>
      <c r="W65" s="308"/>
      <c r="X65" s="309"/>
      <c r="Y65" s="331">
        <f t="shared" si="6"/>
        <v>0</v>
      </c>
      <c r="Z65" s="488"/>
      <c r="AA65" s="331"/>
      <c r="AB65" s="128"/>
      <c r="AC65" s="127"/>
      <c r="AD65" s="308"/>
      <c r="AF65" s="331"/>
      <c r="AH65" s="68">
        <v>5</v>
      </c>
      <c r="AZ65" s="131">
        <f t="shared" si="61"/>
        <v>0</v>
      </c>
      <c r="BA65" s="131">
        <f t="shared" si="62"/>
        <v>0</v>
      </c>
      <c r="BB65" s="131">
        <f t="shared" si="63"/>
        <v>0</v>
      </c>
      <c r="BC65" s="131">
        <f t="shared" si="64"/>
        <v>0</v>
      </c>
      <c r="BD65" s="131">
        <f t="shared" si="65"/>
        <v>0</v>
      </c>
      <c r="BE65" s="131">
        <f t="shared" si="66"/>
        <v>0</v>
      </c>
      <c r="BF65" s="131">
        <f t="shared" si="67"/>
        <v>0</v>
      </c>
      <c r="BG65" s="147"/>
      <c r="BH65" s="147"/>
      <c r="BI65" s="147"/>
      <c r="BJ65" s="147"/>
      <c r="BK65" s="147"/>
      <c r="BL65" s="147">
        <f>SUM(BL60:BL64)</f>
        <v>5</v>
      </c>
      <c r="BM65" s="147"/>
      <c r="BN65" s="131">
        <f t="shared" si="68"/>
        <v>0</v>
      </c>
      <c r="BO65" s="131">
        <f t="shared" si="69"/>
        <v>0</v>
      </c>
      <c r="BP65" s="131">
        <f t="shared" si="70"/>
        <v>0</v>
      </c>
      <c r="BQ65" s="131">
        <f t="shared" si="71"/>
        <v>0</v>
      </c>
      <c r="BR65" s="131">
        <f t="shared" si="72"/>
        <v>0</v>
      </c>
      <c r="BS65" s="131">
        <f t="shared" si="73"/>
        <v>0</v>
      </c>
      <c r="BT65" s="131">
        <f t="shared" si="74"/>
        <v>0</v>
      </c>
      <c r="BU65" s="131">
        <f t="shared" si="75"/>
        <v>0</v>
      </c>
      <c r="BV65" s="131">
        <f t="shared" si="76"/>
        <v>0</v>
      </c>
      <c r="BW65" s="131">
        <f t="shared" si="77"/>
        <v>0</v>
      </c>
      <c r="BX65" s="131">
        <f t="shared" si="78"/>
        <v>0</v>
      </c>
      <c r="BY65" s="131">
        <f t="shared" si="79"/>
        <v>0</v>
      </c>
      <c r="BZ65" s="203">
        <f t="shared" si="80"/>
        <v>0</v>
      </c>
      <c r="CA65" s="203">
        <f t="shared" si="81"/>
        <v>0</v>
      </c>
      <c r="CB65" s="147"/>
      <c r="CC65" s="147"/>
      <c r="CD65" s="147"/>
      <c r="CE65" s="147"/>
      <c r="CF65" s="147"/>
      <c r="CG65" s="147"/>
      <c r="CH65" s="147"/>
      <c r="CI65" s="147"/>
      <c r="CJ65" s="147">
        <f>SUM(CJ60:CJ64)</f>
        <v>1</v>
      </c>
      <c r="CK65" s="147">
        <f>SUM(CK60:CK64)</f>
        <v>3</v>
      </c>
      <c r="CL65" s="147">
        <f>SUM(CL60:CL64)</f>
        <v>1</v>
      </c>
      <c r="CM65" s="147"/>
      <c r="CN65" s="147"/>
      <c r="CO65" s="147"/>
      <c r="CP65" s="93"/>
      <c r="CQ65" s="147">
        <f>SUM(CQ60:CQ64)</f>
        <v>15</v>
      </c>
      <c r="CR65" s="149">
        <f t="shared" si="82"/>
        <v>0</v>
      </c>
      <c r="CT65" s="150">
        <f>SUM(CT60:CT64)</f>
        <v>17.118000000000002</v>
      </c>
      <c r="CU65" s="151">
        <f t="shared" si="83"/>
        <v>0</v>
      </c>
      <c r="CV65" s="151">
        <f t="shared" si="84"/>
        <v>0</v>
      </c>
      <c r="CW65" s="93"/>
      <c r="CX65" s="92"/>
      <c r="CY65" s="4"/>
    </row>
    <row r="66" spans="1:103" ht="18" customHeight="1">
      <c r="A66" s="142" t="s">
        <v>29458</v>
      </c>
      <c r="B66" s="142" t="s">
        <v>28068</v>
      </c>
      <c r="C66" s="123" t="s">
        <v>29181</v>
      </c>
      <c r="D66" s="153" t="s">
        <v>29253</v>
      </c>
      <c r="E66" s="124" t="s">
        <v>28762</v>
      </c>
      <c r="F66" s="211">
        <v>5</v>
      </c>
      <c r="G66" s="211">
        <f t="shared" si="56"/>
        <v>0</v>
      </c>
      <c r="H66" s="808">
        <v>145</v>
      </c>
      <c r="I66" s="481">
        <f t="shared" si="57"/>
        <v>0</v>
      </c>
      <c r="J66" s="125">
        <f t="shared" si="58"/>
        <v>145</v>
      </c>
      <c r="K66" s="126">
        <f t="shared" si="59"/>
        <v>0</v>
      </c>
      <c r="L66" s="318"/>
      <c r="M66" s="271"/>
      <c r="N66" s="319"/>
      <c r="O66" s="320"/>
      <c r="P66" s="274"/>
      <c r="Q66" s="275"/>
      <c r="R66" s="276"/>
      <c r="S66" s="277"/>
      <c r="T66" s="370"/>
      <c r="U66" s="278"/>
      <c r="V66" s="279"/>
      <c r="W66" s="321"/>
      <c r="X66" s="281"/>
      <c r="Y66" s="277">
        <f t="shared" si="6"/>
        <v>0</v>
      </c>
      <c r="Z66" s="488"/>
      <c r="AA66" s="277"/>
      <c r="AB66" s="128"/>
      <c r="AC66" s="127"/>
      <c r="AD66" s="321"/>
      <c r="AF66" s="277"/>
      <c r="AZ66" s="81">
        <f t="shared" si="61"/>
        <v>0</v>
      </c>
      <c r="BA66" s="81">
        <f t="shared" si="62"/>
        <v>0</v>
      </c>
      <c r="BB66" s="81">
        <f t="shared" si="63"/>
        <v>0</v>
      </c>
      <c r="BC66" s="81">
        <f t="shared" si="64"/>
        <v>0</v>
      </c>
      <c r="BD66" s="81">
        <f t="shared" si="65"/>
        <v>0</v>
      </c>
      <c r="BE66" s="81">
        <f t="shared" si="66"/>
        <v>0</v>
      </c>
      <c r="BF66" s="81">
        <f t="shared" si="67"/>
        <v>0</v>
      </c>
      <c r="BG66" s="214"/>
      <c r="BH66" s="214"/>
      <c r="BI66" s="214"/>
      <c r="BJ66" s="214"/>
      <c r="BK66" s="214">
        <v>5</v>
      </c>
      <c r="BL66" s="214"/>
      <c r="BM66" s="214"/>
      <c r="BN66" s="81">
        <f t="shared" si="68"/>
        <v>0</v>
      </c>
      <c r="BO66" s="81">
        <f t="shared" si="69"/>
        <v>0</v>
      </c>
      <c r="BP66" s="81">
        <f t="shared" si="70"/>
        <v>0</v>
      </c>
      <c r="BQ66" s="81">
        <f t="shared" si="71"/>
        <v>0</v>
      </c>
      <c r="BR66" s="81">
        <f t="shared" si="72"/>
        <v>0</v>
      </c>
      <c r="BS66" s="81">
        <f t="shared" si="73"/>
        <v>0</v>
      </c>
      <c r="BT66" s="81">
        <f t="shared" si="74"/>
        <v>0</v>
      </c>
      <c r="BU66" s="81">
        <f t="shared" si="75"/>
        <v>0</v>
      </c>
      <c r="BV66" s="81">
        <f t="shared" si="76"/>
        <v>0</v>
      </c>
      <c r="BW66" s="81">
        <f t="shared" si="77"/>
        <v>0</v>
      </c>
      <c r="BX66" s="81">
        <f t="shared" si="78"/>
        <v>0</v>
      </c>
      <c r="BY66" s="81">
        <f t="shared" si="79"/>
        <v>0</v>
      </c>
      <c r="BZ66" s="203">
        <f t="shared" si="80"/>
        <v>0</v>
      </c>
      <c r="CA66" s="203">
        <f t="shared" si="81"/>
        <v>0</v>
      </c>
      <c r="CB66" s="214">
        <v>2</v>
      </c>
      <c r="CC66" s="214">
        <v>1</v>
      </c>
      <c r="CD66" s="214">
        <v>1</v>
      </c>
      <c r="CE66" s="214">
        <v>1</v>
      </c>
      <c r="CF66" s="214"/>
      <c r="CG66" s="214"/>
      <c r="CH66" s="214"/>
      <c r="CI66" s="214"/>
      <c r="CJ66" s="214"/>
      <c r="CK66" s="214"/>
      <c r="CL66" s="215"/>
      <c r="CM66" s="214"/>
      <c r="CN66" s="214"/>
      <c r="CO66" s="214"/>
      <c r="CP66" s="93"/>
      <c r="CQ66" s="81">
        <v>15</v>
      </c>
      <c r="CR66" s="134">
        <f t="shared" si="82"/>
        <v>0</v>
      </c>
      <c r="CS66" s="93"/>
      <c r="CT66" s="126">
        <v>6.7050000000000001</v>
      </c>
      <c r="CU66" s="81">
        <f t="shared" si="83"/>
        <v>0</v>
      </c>
      <c r="CV66" s="81">
        <f t="shared" si="84"/>
        <v>0</v>
      </c>
      <c r="CW66" s="93"/>
      <c r="CX66" s="92"/>
      <c r="CY66" s="4"/>
    </row>
    <row r="67" spans="1:103" ht="18" customHeight="1">
      <c r="A67" s="109"/>
      <c r="B67" s="109"/>
      <c r="C67" s="180"/>
      <c r="F67" s="92"/>
      <c r="G67" s="92"/>
      <c r="H67" s="789"/>
      <c r="J67" s="116"/>
      <c r="K67" s="125">
        <f>SUM(K39:K66)</f>
        <v>0</v>
      </c>
      <c r="L67" s="312">
        <f>SUMPRODUCT(L39:L66,$F39:$F66)</f>
        <v>0</v>
      </c>
      <c r="M67" s="312">
        <f>SUMPRODUCT(M39:M66,$F39:$F66)</f>
        <v>0</v>
      </c>
      <c r="N67" s="312">
        <f t="shared" ref="N67:X67" si="90">SUMPRODUCT(N39:N66,$F39:$F66)</f>
        <v>0</v>
      </c>
      <c r="O67" s="312">
        <f t="shared" si="90"/>
        <v>0</v>
      </c>
      <c r="P67" s="312">
        <f t="shared" si="90"/>
        <v>0</v>
      </c>
      <c r="Q67" s="312">
        <f t="shared" si="90"/>
        <v>0</v>
      </c>
      <c r="R67" s="312">
        <f t="shared" si="90"/>
        <v>0</v>
      </c>
      <c r="S67" s="312">
        <f t="shared" si="90"/>
        <v>0</v>
      </c>
      <c r="T67" s="312">
        <f t="shared" si="90"/>
        <v>0</v>
      </c>
      <c r="U67" s="312">
        <f t="shared" si="90"/>
        <v>0</v>
      </c>
      <c r="V67" s="312">
        <f t="shared" si="90"/>
        <v>0</v>
      </c>
      <c r="W67" s="312">
        <f t="shared" si="90"/>
        <v>0</v>
      </c>
      <c r="X67" s="312">
        <f t="shared" si="90"/>
        <v>0</v>
      </c>
      <c r="Y67" s="312">
        <f t="shared" si="6"/>
        <v>0</v>
      </c>
      <c r="Z67" s="159"/>
      <c r="AA67" s="159"/>
      <c r="AB67" s="159"/>
      <c r="AC67" s="159"/>
      <c r="AD67" s="312"/>
      <c r="AF67" s="312">
        <f>SUMPRODUCT(AF39:AF66,$F39:$F66)</f>
        <v>0</v>
      </c>
      <c r="AZ67" s="210"/>
      <c r="BA67" s="210"/>
      <c r="BB67" s="210"/>
      <c r="BC67" s="210"/>
      <c r="BD67" s="210"/>
      <c r="BE67" s="210"/>
      <c r="BF67" s="210"/>
      <c r="BG67" s="111"/>
      <c r="BH67" s="111"/>
      <c r="BI67" s="111"/>
      <c r="BJ67" s="111"/>
      <c r="BK67" s="111"/>
      <c r="BL67" s="111"/>
      <c r="BM67" s="111"/>
      <c r="BN67" s="210"/>
      <c r="BO67" s="210"/>
      <c r="BP67" s="210"/>
      <c r="BQ67" s="210"/>
      <c r="BR67" s="210"/>
      <c r="BS67" s="210"/>
      <c r="BT67" s="210"/>
      <c r="BU67" s="210"/>
      <c r="BV67" s="210"/>
      <c r="BW67" s="210"/>
      <c r="BX67" s="210"/>
      <c r="BY67" s="210"/>
      <c r="BZ67" s="111"/>
      <c r="CA67" s="111"/>
      <c r="CB67" s="111"/>
      <c r="CC67" s="111"/>
      <c r="CD67" s="111"/>
      <c r="CE67" s="111"/>
      <c r="CF67" s="111"/>
      <c r="CG67" s="111"/>
      <c r="CH67" s="111"/>
      <c r="CI67" s="111"/>
      <c r="CJ67" s="111"/>
      <c r="CK67" s="111"/>
      <c r="CL67" s="111"/>
      <c r="CM67" s="111"/>
      <c r="CN67" s="111"/>
      <c r="CO67" s="111"/>
      <c r="CP67" s="93"/>
      <c r="CQ67" s="92"/>
      <c r="CR67" s="92"/>
      <c r="CS67" s="93"/>
      <c r="CT67" s="92"/>
      <c r="CW67" s="93"/>
      <c r="CX67" s="92"/>
      <c r="CY67" s="4"/>
    </row>
    <row r="68" spans="1:103" ht="48.75" customHeight="1">
      <c r="A68" s="140" t="s">
        <v>0</v>
      </c>
      <c r="B68" s="140" t="s">
        <v>28839</v>
      </c>
      <c r="C68" s="1036" t="s">
        <v>29301</v>
      </c>
      <c r="D68" s="220" t="s">
        <v>29301</v>
      </c>
      <c r="E68" s="509"/>
      <c r="F68" s="115"/>
      <c r="G68" s="115"/>
      <c r="H68" s="789"/>
      <c r="J68" s="116"/>
      <c r="K68" s="117"/>
      <c r="L68" s="302"/>
      <c r="M68" s="313"/>
      <c r="N68" s="313"/>
      <c r="O68" s="313"/>
      <c r="P68" s="313"/>
      <c r="Q68" s="313"/>
      <c r="R68" s="313"/>
      <c r="S68" s="313"/>
      <c r="T68" s="313"/>
      <c r="U68" s="313"/>
      <c r="V68" s="313"/>
      <c r="W68" s="313"/>
      <c r="X68" s="313"/>
      <c r="Y68" s="313"/>
      <c r="Z68" s="92"/>
      <c r="AA68" s="92"/>
      <c r="AB68" s="92"/>
      <c r="AC68" s="92"/>
      <c r="AD68" s="313"/>
      <c r="AF68" s="313"/>
      <c r="AZ68" s="119" t="s">
        <v>28778</v>
      </c>
      <c r="BA68" s="119" t="s">
        <v>28779</v>
      </c>
      <c r="BB68" s="119" t="s">
        <v>28780</v>
      </c>
      <c r="BC68" s="119" t="s">
        <v>28781</v>
      </c>
      <c r="BD68" s="119" t="s">
        <v>28782</v>
      </c>
      <c r="BE68" s="119" t="s">
        <v>28783</v>
      </c>
      <c r="BF68" s="119" t="s">
        <v>28784</v>
      </c>
      <c r="BG68" s="120" t="s">
        <v>28778</v>
      </c>
      <c r="BH68" s="120" t="s">
        <v>28779</v>
      </c>
      <c r="BI68" s="120" t="s">
        <v>28780</v>
      </c>
      <c r="BJ68" s="120" t="s">
        <v>28781</v>
      </c>
      <c r="BK68" s="120" t="s">
        <v>28782</v>
      </c>
      <c r="BL68" s="120" t="s">
        <v>28783</v>
      </c>
      <c r="BM68" s="120" t="s">
        <v>28784</v>
      </c>
      <c r="BN68" s="119" t="s">
        <v>28787</v>
      </c>
      <c r="BO68" s="119" t="s">
        <v>28788</v>
      </c>
      <c r="BP68" s="119" t="s">
        <v>28789</v>
      </c>
      <c r="BQ68" s="119" t="s">
        <v>28790</v>
      </c>
      <c r="BR68" s="119" t="s">
        <v>28791</v>
      </c>
      <c r="BS68" s="119" t="s">
        <v>28792</v>
      </c>
      <c r="BT68" s="119" t="s">
        <v>28793</v>
      </c>
      <c r="BU68" s="119" t="s">
        <v>28794</v>
      </c>
      <c r="BV68" s="119" t="s">
        <v>28795</v>
      </c>
      <c r="BW68" s="119" t="s">
        <v>28796</v>
      </c>
      <c r="BX68" s="119" t="s">
        <v>28797</v>
      </c>
      <c r="BY68" s="119" t="s">
        <v>28798</v>
      </c>
      <c r="BZ68" s="200" t="s">
        <v>28799</v>
      </c>
      <c r="CA68" s="200" t="s">
        <v>28800</v>
      </c>
      <c r="CB68" s="159" t="s">
        <v>28787</v>
      </c>
      <c r="CC68" s="159" t="s">
        <v>28788</v>
      </c>
      <c r="CD68" s="159" t="s">
        <v>28789</v>
      </c>
      <c r="CE68" s="159" t="s">
        <v>28790</v>
      </c>
      <c r="CF68" s="159" t="s">
        <v>28791</v>
      </c>
      <c r="CG68" s="159" t="s">
        <v>28792</v>
      </c>
      <c r="CH68" s="159" t="s">
        <v>28793</v>
      </c>
      <c r="CI68" s="159" t="s">
        <v>28794</v>
      </c>
      <c r="CJ68" s="159" t="s">
        <v>28795</v>
      </c>
      <c r="CK68" s="159" t="s">
        <v>28796</v>
      </c>
      <c r="CL68" s="159" t="s">
        <v>28797</v>
      </c>
      <c r="CM68" s="159" t="s">
        <v>28866</v>
      </c>
      <c r="CN68" s="159" t="s">
        <v>28799</v>
      </c>
      <c r="CO68" s="159" t="s">
        <v>28800</v>
      </c>
      <c r="CP68" s="93"/>
      <c r="CQ68" s="122" t="s">
        <v>28867</v>
      </c>
      <c r="CR68" s="122" t="s">
        <v>28868</v>
      </c>
      <c r="CS68" s="93"/>
      <c r="CT68" s="122" t="s">
        <v>28869</v>
      </c>
      <c r="CU68" s="122" t="s">
        <v>28870</v>
      </c>
      <c r="CV68" s="122" t="s">
        <v>28871</v>
      </c>
      <c r="CW68" s="93"/>
      <c r="CX68" s="92"/>
      <c r="CY68" s="4"/>
    </row>
    <row r="69" spans="1:103" ht="18" customHeight="1">
      <c r="A69" s="142" t="s">
        <v>29459</v>
      </c>
      <c r="B69" s="142" t="s">
        <v>28113</v>
      </c>
      <c r="C69" s="123" t="s">
        <v>29301</v>
      </c>
      <c r="D69" s="153" t="s">
        <v>29017</v>
      </c>
      <c r="E69" s="124" t="s">
        <v>28763</v>
      </c>
      <c r="F69" s="124">
        <v>5</v>
      </c>
      <c r="G69" s="124">
        <f>SUM(L69:AD69)</f>
        <v>0</v>
      </c>
      <c r="H69" s="793">
        <v>105</v>
      </c>
      <c r="I69" s="481">
        <f>$G$5</f>
        <v>0</v>
      </c>
      <c r="J69" s="125">
        <f>H69*((1-I69))</f>
        <v>105</v>
      </c>
      <c r="K69" s="126">
        <f>G69*J69</f>
        <v>0</v>
      </c>
      <c r="L69" s="318"/>
      <c r="M69" s="271"/>
      <c r="N69" s="319"/>
      <c r="O69" s="320"/>
      <c r="P69" s="274"/>
      <c r="Q69" s="275"/>
      <c r="R69" s="276"/>
      <c r="S69" s="277"/>
      <c r="T69" s="370"/>
      <c r="U69" s="278"/>
      <c r="V69" s="279"/>
      <c r="W69" s="321"/>
      <c r="X69" s="281"/>
      <c r="Y69" s="277">
        <f t="shared" si="6"/>
        <v>0</v>
      </c>
      <c r="Z69" s="488"/>
      <c r="AA69" s="277"/>
      <c r="AB69" s="128"/>
      <c r="AC69" s="127"/>
      <c r="AD69" s="321"/>
      <c r="AF69" s="277"/>
      <c r="AZ69" s="81">
        <f t="shared" ref="AZ69:BF72" si="91">BG69*$G69</f>
        <v>0</v>
      </c>
      <c r="BA69" s="81">
        <f t="shared" si="91"/>
        <v>0</v>
      </c>
      <c r="BB69" s="81">
        <f t="shared" si="91"/>
        <v>0</v>
      </c>
      <c r="BC69" s="81">
        <f t="shared" si="91"/>
        <v>0</v>
      </c>
      <c r="BD69" s="81">
        <f t="shared" si="91"/>
        <v>0</v>
      </c>
      <c r="BE69" s="81">
        <f t="shared" si="91"/>
        <v>0</v>
      </c>
      <c r="BF69" s="81">
        <f t="shared" si="91"/>
        <v>0</v>
      </c>
      <c r="BG69" s="214"/>
      <c r="BH69" s="214"/>
      <c r="BI69" s="214"/>
      <c r="BJ69" s="214"/>
      <c r="BK69" s="214">
        <v>5</v>
      </c>
      <c r="BL69" s="214"/>
      <c r="BM69" s="214"/>
      <c r="BN69" s="81">
        <f t="shared" ref="BN69:CA72" si="92">CB69*$G69</f>
        <v>0</v>
      </c>
      <c r="BO69" s="81">
        <f t="shared" si="92"/>
        <v>0</v>
      </c>
      <c r="BP69" s="81">
        <f t="shared" si="92"/>
        <v>0</v>
      </c>
      <c r="BQ69" s="81">
        <f t="shared" si="92"/>
        <v>0</v>
      </c>
      <c r="BR69" s="81">
        <f t="shared" si="92"/>
        <v>0</v>
      </c>
      <c r="BS69" s="81">
        <f t="shared" si="92"/>
        <v>0</v>
      </c>
      <c r="BT69" s="81">
        <f t="shared" si="92"/>
        <v>0</v>
      </c>
      <c r="BU69" s="81">
        <f t="shared" si="92"/>
        <v>0</v>
      </c>
      <c r="BV69" s="81">
        <f t="shared" si="92"/>
        <v>0</v>
      </c>
      <c r="BW69" s="81">
        <f t="shared" si="92"/>
        <v>0</v>
      </c>
      <c r="BX69" s="81">
        <f t="shared" si="92"/>
        <v>0</v>
      </c>
      <c r="BY69" s="81">
        <f t="shared" si="92"/>
        <v>0</v>
      </c>
      <c r="BZ69" s="203">
        <f t="shared" si="92"/>
        <v>0</v>
      </c>
      <c r="CA69" s="203">
        <f t="shared" si="92"/>
        <v>0</v>
      </c>
      <c r="CB69" s="214"/>
      <c r="CC69" s="214"/>
      <c r="CD69" s="214">
        <v>1</v>
      </c>
      <c r="CE69" s="214">
        <v>4</v>
      </c>
      <c r="CF69" s="214"/>
      <c r="CG69" s="214"/>
      <c r="CH69" s="214"/>
      <c r="CI69" s="214"/>
      <c r="CJ69" s="214"/>
      <c r="CK69" s="214"/>
      <c r="CL69" s="215"/>
      <c r="CM69" s="214"/>
      <c r="CN69" s="214"/>
      <c r="CO69" s="214"/>
      <c r="CP69" s="93"/>
      <c r="CQ69" s="81">
        <v>20</v>
      </c>
      <c r="CR69" s="134">
        <f>$G69*CQ69</f>
        <v>0</v>
      </c>
      <c r="CS69" s="93"/>
      <c r="CT69" s="126">
        <v>4.3719999999999999</v>
      </c>
      <c r="CU69" s="81">
        <f>G69</f>
        <v>0</v>
      </c>
      <c r="CV69" s="81">
        <f>CT69*CU69</f>
        <v>0</v>
      </c>
      <c r="CW69" s="93"/>
      <c r="CX69" s="92"/>
      <c r="CY69" s="4"/>
    </row>
    <row r="70" spans="1:103" ht="18" customHeight="1">
      <c r="A70" s="142" t="s">
        <v>29460</v>
      </c>
      <c r="B70" s="142" t="s">
        <v>28114</v>
      </c>
      <c r="C70" s="123" t="s">
        <v>29301</v>
      </c>
      <c r="D70" s="153" t="s">
        <v>29461</v>
      </c>
      <c r="E70" s="124" t="s">
        <v>28763</v>
      </c>
      <c r="F70" s="124">
        <v>5</v>
      </c>
      <c r="G70" s="124">
        <f>SUM(L70:AD70)</f>
        <v>0</v>
      </c>
      <c r="H70" s="793">
        <v>100</v>
      </c>
      <c r="I70" s="481">
        <f>$G$5</f>
        <v>0</v>
      </c>
      <c r="J70" s="125">
        <f>H70*((1-I70))</f>
        <v>100</v>
      </c>
      <c r="K70" s="126">
        <f>G70*J70</f>
        <v>0</v>
      </c>
      <c r="L70" s="318"/>
      <c r="M70" s="271"/>
      <c r="N70" s="319"/>
      <c r="O70" s="320"/>
      <c r="P70" s="274"/>
      <c r="Q70" s="275"/>
      <c r="R70" s="276"/>
      <c r="S70" s="277"/>
      <c r="T70" s="370"/>
      <c r="U70" s="278"/>
      <c r="V70" s="279"/>
      <c r="W70" s="321"/>
      <c r="X70" s="281"/>
      <c r="Y70" s="277">
        <f t="shared" si="6"/>
        <v>0</v>
      </c>
      <c r="Z70" s="488"/>
      <c r="AA70" s="277"/>
      <c r="AB70" s="128"/>
      <c r="AC70" s="127"/>
      <c r="AD70" s="321"/>
      <c r="AF70" s="277"/>
      <c r="AZ70" s="81">
        <f t="shared" si="91"/>
        <v>0</v>
      </c>
      <c r="BA70" s="81">
        <f t="shared" si="91"/>
        <v>0</v>
      </c>
      <c r="BB70" s="81">
        <f t="shared" si="91"/>
        <v>0</v>
      </c>
      <c r="BC70" s="81">
        <f t="shared" si="91"/>
        <v>0</v>
      </c>
      <c r="BD70" s="81">
        <f t="shared" si="91"/>
        <v>0</v>
      </c>
      <c r="BE70" s="81">
        <f t="shared" si="91"/>
        <v>0</v>
      </c>
      <c r="BF70" s="81">
        <f t="shared" si="91"/>
        <v>0</v>
      </c>
      <c r="BG70" s="214"/>
      <c r="BH70" s="214"/>
      <c r="BI70" s="214"/>
      <c r="BJ70" s="214"/>
      <c r="BK70" s="214">
        <v>5</v>
      </c>
      <c r="BL70" s="214"/>
      <c r="BM70" s="214"/>
      <c r="BN70" s="81">
        <f t="shared" si="92"/>
        <v>0</v>
      </c>
      <c r="BO70" s="81">
        <f t="shared" si="92"/>
        <v>0</v>
      </c>
      <c r="BP70" s="81">
        <f t="shared" si="92"/>
        <v>0</v>
      </c>
      <c r="BQ70" s="81">
        <f t="shared" si="92"/>
        <v>0</v>
      </c>
      <c r="BR70" s="81">
        <f t="shared" si="92"/>
        <v>0</v>
      </c>
      <c r="BS70" s="81">
        <f t="shared" si="92"/>
        <v>0</v>
      </c>
      <c r="BT70" s="81">
        <f t="shared" si="92"/>
        <v>0</v>
      </c>
      <c r="BU70" s="81">
        <f t="shared" si="92"/>
        <v>0</v>
      </c>
      <c r="BV70" s="81">
        <f t="shared" si="92"/>
        <v>0</v>
      </c>
      <c r="BW70" s="81">
        <f t="shared" si="92"/>
        <v>0</v>
      </c>
      <c r="BX70" s="81">
        <f t="shared" si="92"/>
        <v>0</v>
      </c>
      <c r="BY70" s="81">
        <f t="shared" si="92"/>
        <v>0</v>
      </c>
      <c r="BZ70" s="203">
        <f t="shared" si="92"/>
        <v>0</v>
      </c>
      <c r="CA70" s="203">
        <f t="shared" si="92"/>
        <v>0</v>
      </c>
      <c r="CB70" s="214"/>
      <c r="CC70" s="214"/>
      <c r="CD70" s="214"/>
      <c r="CE70" s="214">
        <v>5</v>
      </c>
      <c r="CF70" s="214"/>
      <c r="CG70" s="214"/>
      <c r="CH70" s="214"/>
      <c r="CI70" s="214"/>
      <c r="CJ70" s="214"/>
      <c r="CK70" s="214"/>
      <c r="CL70" s="215"/>
      <c r="CM70" s="214"/>
      <c r="CN70" s="214"/>
      <c r="CO70" s="214"/>
      <c r="CP70" s="93"/>
      <c r="CQ70" s="81">
        <v>20</v>
      </c>
      <c r="CR70" s="134">
        <f>$G70*CQ70</f>
        <v>0</v>
      </c>
      <c r="CS70" s="93"/>
      <c r="CT70" s="126">
        <v>4.2960000000000003</v>
      </c>
      <c r="CU70" s="81">
        <f>G70</f>
        <v>0</v>
      </c>
      <c r="CV70" s="81">
        <f>CT70*CU70</f>
        <v>0</v>
      </c>
      <c r="CW70" s="93"/>
      <c r="CX70" s="92"/>
      <c r="CY70" s="4"/>
    </row>
    <row r="71" spans="1:103" ht="18" customHeight="1">
      <c r="A71" s="142" t="s">
        <v>29462</v>
      </c>
      <c r="B71" s="142" t="s">
        <v>28115</v>
      </c>
      <c r="C71" s="123" t="s">
        <v>29301</v>
      </c>
      <c r="D71" s="153" t="s">
        <v>29463</v>
      </c>
      <c r="E71" s="124" t="s">
        <v>28770</v>
      </c>
      <c r="F71" s="124">
        <v>5</v>
      </c>
      <c r="G71" s="124">
        <f>SUM(L71:AD71)</f>
        <v>0</v>
      </c>
      <c r="H71" s="793">
        <v>80</v>
      </c>
      <c r="I71" s="481">
        <f>$G$5</f>
        <v>0</v>
      </c>
      <c r="J71" s="125">
        <f>H71*((1-I71))</f>
        <v>80</v>
      </c>
      <c r="K71" s="126">
        <f>G71*J71</f>
        <v>0</v>
      </c>
      <c r="L71" s="318"/>
      <c r="M71" s="271"/>
      <c r="N71" s="319"/>
      <c r="O71" s="320"/>
      <c r="P71" s="274"/>
      <c r="Q71" s="275"/>
      <c r="R71" s="276"/>
      <c r="S71" s="277"/>
      <c r="T71" s="370"/>
      <c r="U71" s="278"/>
      <c r="V71" s="279"/>
      <c r="W71" s="321"/>
      <c r="X71" s="281"/>
      <c r="Y71" s="277">
        <f t="shared" si="6"/>
        <v>0</v>
      </c>
      <c r="Z71" s="488"/>
      <c r="AA71" s="277"/>
      <c r="AB71" s="128"/>
      <c r="AC71" s="127"/>
      <c r="AD71" s="321"/>
      <c r="AF71" s="277"/>
      <c r="AZ71" s="81">
        <f t="shared" si="91"/>
        <v>0</v>
      </c>
      <c r="BA71" s="81">
        <f t="shared" si="91"/>
        <v>0</v>
      </c>
      <c r="BB71" s="81">
        <f t="shared" si="91"/>
        <v>0</v>
      </c>
      <c r="BC71" s="81">
        <f t="shared" si="91"/>
        <v>0</v>
      </c>
      <c r="BD71" s="81">
        <f t="shared" si="91"/>
        <v>0</v>
      </c>
      <c r="BE71" s="81">
        <f t="shared" si="91"/>
        <v>0</v>
      </c>
      <c r="BF71" s="81">
        <f t="shared" si="91"/>
        <v>0</v>
      </c>
      <c r="BG71" s="214"/>
      <c r="BH71" s="214"/>
      <c r="BI71" s="214"/>
      <c r="BJ71" s="214">
        <v>5</v>
      </c>
      <c r="BK71" s="214"/>
      <c r="BL71" s="214"/>
      <c r="BM71" s="214"/>
      <c r="BN71" s="81">
        <f t="shared" si="92"/>
        <v>0</v>
      </c>
      <c r="BO71" s="81">
        <f t="shared" si="92"/>
        <v>0</v>
      </c>
      <c r="BP71" s="81">
        <f t="shared" si="92"/>
        <v>0</v>
      </c>
      <c r="BQ71" s="81">
        <f t="shared" si="92"/>
        <v>0</v>
      </c>
      <c r="BR71" s="81">
        <f t="shared" si="92"/>
        <v>0</v>
      </c>
      <c r="BS71" s="81">
        <f t="shared" si="92"/>
        <v>0</v>
      </c>
      <c r="BT71" s="81">
        <f t="shared" si="92"/>
        <v>0</v>
      </c>
      <c r="BU71" s="81">
        <f t="shared" si="92"/>
        <v>0</v>
      </c>
      <c r="BV71" s="81">
        <f t="shared" si="92"/>
        <v>0</v>
      </c>
      <c r="BW71" s="81">
        <f t="shared" si="92"/>
        <v>0</v>
      </c>
      <c r="BX71" s="81">
        <f t="shared" si="92"/>
        <v>0</v>
      </c>
      <c r="BY71" s="81">
        <f t="shared" si="92"/>
        <v>0</v>
      </c>
      <c r="BZ71" s="203">
        <f t="shared" si="92"/>
        <v>0</v>
      </c>
      <c r="CA71" s="203">
        <f t="shared" si="92"/>
        <v>0</v>
      </c>
      <c r="CB71" s="214">
        <v>2</v>
      </c>
      <c r="CC71" s="214">
        <v>2</v>
      </c>
      <c r="CD71" s="214">
        <v>1</v>
      </c>
      <c r="CE71" s="214"/>
      <c r="CF71" s="214"/>
      <c r="CG71" s="214"/>
      <c r="CH71" s="214"/>
      <c r="CI71" s="214"/>
      <c r="CJ71" s="214"/>
      <c r="CK71" s="214"/>
      <c r="CL71" s="215"/>
      <c r="CM71" s="214"/>
      <c r="CN71" s="214"/>
      <c r="CO71" s="214"/>
      <c r="CP71" s="93"/>
      <c r="CQ71" s="131">
        <v>10</v>
      </c>
      <c r="CR71" s="134">
        <f>$G71*CQ71</f>
        <v>0</v>
      </c>
      <c r="CS71" s="93"/>
      <c r="CT71" s="126">
        <v>3.2229999999999999</v>
      </c>
      <c r="CU71" s="81">
        <f>G71</f>
        <v>0</v>
      </c>
      <c r="CV71" s="81">
        <f>CT71*CU71</f>
        <v>0</v>
      </c>
      <c r="CW71" s="93"/>
      <c r="CX71" s="92"/>
      <c r="CY71" s="4"/>
    </row>
    <row r="72" spans="1:103" ht="18" customHeight="1">
      <c r="A72" s="155" t="s">
        <v>29464</v>
      </c>
      <c r="B72" s="155" t="s">
        <v>28116</v>
      </c>
      <c r="C72" s="168" t="s">
        <v>29301</v>
      </c>
      <c r="D72" s="156" t="s">
        <v>29305</v>
      </c>
      <c r="E72" s="124" t="s">
        <v>28770</v>
      </c>
      <c r="F72" s="124">
        <v>5</v>
      </c>
      <c r="G72" s="124">
        <f>SUM(L72:AD72)</f>
        <v>0</v>
      </c>
      <c r="H72" s="793">
        <v>125</v>
      </c>
      <c r="I72" s="481">
        <f>$G$5</f>
        <v>0</v>
      </c>
      <c r="J72" s="125">
        <f>H72*((1-I72))</f>
        <v>125</v>
      </c>
      <c r="K72" s="126">
        <f>G72*J72</f>
        <v>0</v>
      </c>
      <c r="L72" s="318"/>
      <c r="M72" s="271"/>
      <c r="N72" s="319"/>
      <c r="O72" s="320"/>
      <c r="P72" s="274"/>
      <c r="Q72" s="275"/>
      <c r="R72" s="276"/>
      <c r="S72" s="277"/>
      <c r="T72" s="370"/>
      <c r="U72" s="278"/>
      <c r="V72" s="279"/>
      <c r="W72" s="321"/>
      <c r="X72" s="281"/>
      <c r="Y72" s="277">
        <f t="shared" si="6"/>
        <v>0</v>
      </c>
      <c r="Z72" s="488"/>
      <c r="AA72" s="277"/>
      <c r="AB72" s="128"/>
      <c r="AC72" s="127"/>
      <c r="AD72" s="321"/>
      <c r="AF72" s="277"/>
      <c r="AZ72" s="81">
        <f t="shared" si="91"/>
        <v>0</v>
      </c>
      <c r="BA72" s="81">
        <f t="shared" si="91"/>
        <v>0</v>
      </c>
      <c r="BB72" s="81">
        <f t="shared" si="91"/>
        <v>0</v>
      </c>
      <c r="BC72" s="81">
        <f t="shared" si="91"/>
        <v>0</v>
      </c>
      <c r="BD72" s="81">
        <f t="shared" si="91"/>
        <v>0</v>
      </c>
      <c r="BE72" s="81">
        <f t="shared" si="91"/>
        <v>0</v>
      </c>
      <c r="BF72" s="81">
        <f t="shared" si="91"/>
        <v>0</v>
      </c>
      <c r="BG72" s="214"/>
      <c r="BH72" s="214"/>
      <c r="BI72" s="214"/>
      <c r="BJ72" s="214"/>
      <c r="BK72" s="214">
        <v>5</v>
      </c>
      <c r="BL72" s="214"/>
      <c r="BM72" s="214"/>
      <c r="BN72" s="81">
        <f t="shared" si="92"/>
        <v>0</v>
      </c>
      <c r="BO72" s="81">
        <f t="shared" si="92"/>
        <v>0</v>
      </c>
      <c r="BP72" s="81">
        <f t="shared" si="92"/>
        <v>0</v>
      </c>
      <c r="BQ72" s="81">
        <f t="shared" si="92"/>
        <v>0</v>
      </c>
      <c r="BR72" s="81">
        <f t="shared" si="92"/>
        <v>0</v>
      </c>
      <c r="BS72" s="81">
        <f t="shared" si="92"/>
        <v>0</v>
      </c>
      <c r="BT72" s="81">
        <f t="shared" si="92"/>
        <v>0</v>
      </c>
      <c r="BU72" s="81">
        <f t="shared" si="92"/>
        <v>0</v>
      </c>
      <c r="BV72" s="81">
        <f t="shared" si="92"/>
        <v>0</v>
      </c>
      <c r="BW72" s="81">
        <f t="shared" si="92"/>
        <v>0</v>
      </c>
      <c r="BX72" s="81">
        <f t="shared" si="92"/>
        <v>0</v>
      </c>
      <c r="BY72" s="81">
        <f t="shared" si="92"/>
        <v>0</v>
      </c>
      <c r="BZ72" s="203">
        <f t="shared" si="92"/>
        <v>0</v>
      </c>
      <c r="CA72" s="203">
        <f t="shared" si="92"/>
        <v>0</v>
      </c>
      <c r="CB72" s="218"/>
      <c r="CC72" s="218"/>
      <c r="CD72" s="218">
        <v>1</v>
      </c>
      <c r="CE72" s="218">
        <v>2</v>
      </c>
      <c r="CF72" s="218"/>
      <c r="CG72" s="218">
        <v>2</v>
      </c>
      <c r="CH72" s="218"/>
      <c r="CI72" s="218"/>
      <c r="CJ72" s="218"/>
      <c r="CK72" s="218"/>
      <c r="CL72" s="219"/>
      <c r="CM72" s="218"/>
      <c r="CN72" s="218"/>
      <c r="CO72" s="218"/>
      <c r="CP72" s="93"/>
      <c r="CQ72" s="131">
        <v>15</v>
      </c>
      <c r="CR72" s="134">
        <f>$G72*CQ72</f>
        <v>0</v>
      </c>
      <c r="CS72" s="93"/>
      <c r="CT72" s="126">
        <v>5.5430000000000001</v>
      </c>
      <c r="CU72" s="81">
        <f>G72</f>
        <v>0</v>
      </c>
      <c r="CV72" s="81">
        <f>CT72*CU72</f>
        <v>0</v>
      </c>
      <c r="CW72" s="93"/>
      <c r="CX72" s="92"/>
      <c r="CY72" s="4"/>
    </row>
    <row r="73" spans="1:103" ht="15.75" customHeight="1">
      <c r="A73" s="109"/>
      <c r="B73" s="109"/>
      <c r="C73" s="180"/>
      <c r="F73" s="92"/>
      <c r="G73" s="92"/>
      <c r="H73" s="789"/>
      <c r="J73" s="116"/>
      <c r="K73" s="125">
        <f>SUM(K69:K72)</f>
        <v>0</v>
      </c>
      <c r="L73" s="312">
        <f>SUMPRODUCT(L69:L72,$F69:$F72)</f>
        <v>0</v>
      </c>
      <c r="M73" s="312">
        <f t="shared" ref="M73:X73" si="93">SUMPRODUCT(M69:M72,$F69:$F72)</f>
        <v>0</v>
      </c>
      <c r="N73" s="312">
        <f t="shared" si="93"/>
        <v>0</v>
      </c>
      <c r="O73" s="312">
        <f t="shared" si="93"/>
        <v>0</v>
      </c>
      <c r="P73" s="312">
        <f t="shared" si="93"/>
        <v>0</v>
      </c>
      <c r="Q73" s="312">
        <f t="shared" si="93"/>
        <v>0</v>
      </c>
      <c r="R73" s="312">
        <f t="shared" si="93"/>
        <v>0</v>
      </c>
      <c r="S73" s="312">
        <f t="shared" si="93"/>
        <v>0</v>
      </c>
      <c r="T73" s="312">
        <f t="shared" si="93"/>
        <v>0</v>
      </c>
      <c r="U73" s="312">
        <f t="shared" si="93"/>
        <v>0</v>
      </c>
      <c r="V73" s="312">
        <f t="shared" si="93"/>
        <v>0</v>
      </c>
      <c r="W73" s="312">
        <f t="shared" si="93"/>
        <v>0</v>
      </c>
      <c r="X73" s="312">
        <f t="shared" si="93"/>
        <v>0</v>
      </c>
      <c r="Y73" s="312">
        <f t="shared" si="6"/>
        <v>0</v>
      </c>
      <c r="Z73" s="159"/>
      <c r="AA73" s="159"/>
      <c r="AB73" s="159"/>
      <c r="AC73" s="159"/>
      <c r="AD73" s="312"/>
      <c r="AF73" s="312">
        <f>SUMPRODUCT(AF69:AF72,$F69:$F72)</f>
        <v>0</v>
      </c>
      <c r="AZ73" s="159">
        <f t="shared" ref="AZ73:BF73" si="94">SUM(AZ22:AZ72)</f>
        <v>0</v>
      </c>
      <c r="BA73" s="159">
        <f t="shared" si="94"/>
        <v>0</v>
      </c>
      <c r="BB73" s="159">
        <f t="shared" si="94"/>
        <v>0</v>
      </c>
      <c r="BC73" s="159">
        <f t="shared" si="94"/>
        <v>0</v>
      </c>
      <c r="BD73" s="159">
        <f t="shared" si="94"/>
        <v>0</v>
      </c>
      <c r="BE73" s="159">
        <f t="shared" si="94"/>
        <v>0</v>
      </c>
      <c r="BF73" s="159">
        <f t="shared" si="94"/>
        <v>0</v>
      </c>
      <c r="BG73" s="160"/>
      <c r="BH73" s="210"/>
      <c r="BI73" s="210"/>
      <c r="BJ73" s="210"/>
      <c r="BK73" s="210"/>
      <c r="BL73" s="210"/>
      <c r="BM73" s="184"/>
      <c r="BN73" s="159">
        <f t="shared" ref="BN73:CA73" si="95">SUM(BN22:BN72)</f>
        <v>0</v>
      </c>
      <c r="BO73" s="159">
        <f t="shared" si="95"/>
        <v>0</v>
      </c>
      <c r="BP73" s="159">
        <f t="shared" si="95"/>
        <v>0</v>
      </c>
      <c r="BQ73" s="159">
        <f t="shared" si="95"/>
        <v>0</v>
      </c>
      <c r="BR73" s="159">
        <f t="shared" si="95"/>
        <v>0</v>
      </c>
      <c r="BS73" s="159">
        <f t="shared" si="95"/>
        <v>0</v>
      </c>
      <c r="BT73" s="159">
        <f t="shared" si="95"/>
        <v>0</v>
      </c>
      <c r="BU73" s="159">
        <f t="shared" si="95"/>
        <v>0</v>
      </c>
      <c r="BV73" s="159">
        <f t="shared" si="95"/>
        <v>0</v>
      </c>
      <c r="BW73" s="159">
        <f t="shared" si="95"/>
        <v>0</v>
      </c>
      <c r="BX73" s="159">
        <f t="shared" si="95"/>
        <v>0</v>
      </c>
      <c r="BY73" s="160">
        <f t="shared" si="95"/>
        <v>0</v>
      </c>
      <c r="BZ73" s="160">
        <f t="shared" si="95"/>
        <v>0</v>
      </c>
      <c r="CA73" s="160">
        <f t="shared" si="95"/>
        <v>0</v>
      </c>
      <c r="CB73" s="160"/>
      <c r="CC73" s="210"/>
      <c r="CD73" s="210"/>
      <c r="CE73" s="210"/>
      <c r="CF73" s="210"/>
      <c r="CG73" s="210"/>
      <c r="CH73" s="210"/>
      <c r="CI73" s="210"/>
      <c r="CJ73" s="210"/>
      <c r="CK73" s="210"/>
      <c r="CL73" s="210"/>
      <c r="CM73" s="210"/>
      <c r="CN73" s="210"/>
      <c r="CO73" s="210"/>
      <c r="CP73" s="93"/>
      <c r="CQ73" s="105"/>
      <c r="CR73" s="164">
        <f>SUM(CR22:CR72)</f>
        <v>0</v>
      </c>
      <c r="CS73" s="93"/>
      <c r="CT73" s="92"/>
      <c r="CU73" s="92"/>
      <c r="CV73" s="92"/>
      <c r="CW73" s="93"/>
      <c r="CX73" s="92"/>
      <c r="CY73" s="4"/>
    </row>
    <row r="74" spans="1:103" ht="48.75" customHeight="1">
      <c r="A74" s="140" t="s">
        <v>0</v>
      </c>
      <c r="B74" s="140" t="s">
        <v>28839</v>
      </c>
      <c r="C74" s="1036" t="s">
        <v>29312</v>
      </c>
      <c r="D74" s="220" t="s">
        <v>29312</v>
      </c>
      <c r="E74" s="509"/>
      <c r="F74" s="115"/>
      <c r="G74" s="115"/>
      <c r="H74" s="798"/>
      <c r="J74" s="116"/>
      <c r="K74" s="117"/>
      <c r="L74" s="302"/>
      <c r="M74" s="313"/>
      <c r="N74" s="313"/>
      <c r="O74" s="313"/>
      <c r="P74" s="313"/>
      <c r="Q74" s="313"/>
      <c r="R74" s="313"/>
      <c r="S74" s="313"/>
      <c r="T74" s="313"/>
      <c r="U74" s="326"/>
      <c r="V74" s="313"/>
      <c r="W74" s="313"/>
      <c r="X74" s="313"/>
      <c r="Y74" s="313"/>
      <c r="Z74" s="92"/>
      <c r="AA74" s="92"/>
      <c r="AB74" s="92"/>
      <c r="AC74" s="92"/>
      <c r="AD74" s="313"/>
      <c r="AF74" s="313"/>
      <c r="AZ74" s="200" t="s">
        <v>28778</v>
      </c>
      <c r="BA74" s="200" t="s">
        <v>28779</v>
      </c>
      <c r="BB74" s="200" t="s">
        <v>28780</v>
      </c>
      <c r="BC74" s="200" t="s">
        <v>28781</v>
      </c>
      <c r="BD74" s="200" t="s">
        <v>28782</v>
      </c>
      <c r="BE74" s="200" t="s">
        <v>28783</v>
      </c>
      <c r="BF74" s="200" t="s">
        <v>28784</v>
      </c>
      <c r="BG74" s="159" t="s">
        <v>28778</v>
      </c>
      <c r="BH74" s="159" t="s">
        <v>28779</v>
      </c>
      <c r="BI74" s="159" t="s">
        <v>28780</v>
      </c>
      <c r="BJ74" s="159" t="s">
        <v>28781</v>
      </c>
      <c r="BK74" s="159" t="s">
        <v>28782</v>
      </c>
      <c r="BL74" s="159" t="s">
        <v>28783</v>
      </c>
      <c r="BM74" s="159" t="s">
        <v>28784</v>
      </c>
      <c r="BN74" s="200" t="s">
        <v>28787</v>
      </c>
      <c r="BO74" s="200" t="s">
        <v>28788</v>
      </c>
      <c r="BP74" s="200" t="s">
        <v>28789</v>
      </c>
      <c r="BQ74" s="200" t="s">
        <v>28790</v>
      </c>
      <c r="BR74" s="200" t="s">
        <v>28791</v>
      </c>
      <c r="BS74" s="200" t="s">
        <v>28792</v>
      </c>
      <c r="BT74" s="200" t="s">
        <v>28793</v>
      </c>
      <c r="BU74" s="200" t="s">
        <v>28794</v>
      </c>
      <c r="BV74" s="200" t="s">
        <v>28795</v>
      </c>
      <c r="BW74" s="200" t="s">
        <v>28796</v>
      </c>
      <c r="BX74" s="200" t="s">
        <v>28797</v>
      </c>
      <c r="BY74" s="200" t="s">
        <v>28798</v>
      </c>
      <c r="BZ74" s="200" t="s">
        <v>28799</v>
      </c>
      <c r="CA74" s="200" t="s">
        <v>28800</v>
      </c>
      <c r="CB74" s="159" t="s">
        <v>28787</v>
      </c>
      <c r="CC74" s="159" t="s">
        <v>28788</v>
      </c>
      <c r="CD74" s="159" t="s">
        <v>28789</v>
      </c>
      <c r="CE74" s="159" t="s">
        <v>28790</v>
      </c>
      <c r="CF74" s="159" t="s">
        <v>28791</v>
      </c>
      <c r="CG74" s="159" t="s">
        <v>28792</v>
      </c>
      <c r="CH74" s="159" t="s">
        <v>28793</v>
      </c>
      <c r="CI74" s="159" t="s">
        <v>28794</v>
      </c>
      <c r="CJ74" s="159" t="s">
        <v>28795</v>
      </c>
      <c r="CK74" s="159" t="s">
        <v>28796</v>
      </c>
      <c r="CL74" s="159" t="s">
        <v>28797</v>
      </c>
      <c r="CM74" s="159" t="s">
        <v>28866</v>
      </c>
      <c r="CN74" s="159" t="s">
        <v>28799</v>
      </c>
      <c r="CO74" s="159" t="s">
        <v>28800</v>
      </c>
      <c r="CP74" s="93"/>
      <c r="CQ74" s="122" t="s">
        <v>28867</v>
      </c>
      <c r="CR74" s="122" t="s">
        <v>28868</v>
      </c>
      <c r="CS74" s="93"/>
      <c r="CT74" s="122" t="s">
        <v>28869</v>
      </c>
      <c r="CU74" s="122" t="s">
        <v>28870</v>
      </c>
      <c r="CV74" s="122" t="s">
        <v>28871</v>
      </c>
      <c r="CW74" s="93"/>
      <c r="CX74" s="92"/>
      <c r="CY74" s="4"/>
    </row>
    <row r="75" spans="1:103" ht="18" customHeight="1">
      <c r="A75" s="142" t="s">
        <v>29465</v>
      </c>
      <c r="B75" s="142" t="s">
        <v>28137</v>
      </c>
      <c r="C75" s="142" t="s">
        <v>29312</v>
      </c>
      <c r="D75" s="142" t="s">
        <v>29466</v>
      </c>
      <c r="E75" s="124" t="s">
        <v>28761</v>
      </c>
      <c r="F75" s="124">
        <v>5</v>
      </c>
      <c r="G75" s="124">
        <f t="shared" ref="G75:G102" si="96">SUM(L75:AD75)</f>
        <v>0</v>
      </c>
      <c r="H75" s="791">
        <v>165</v>
      </c>
      <c r="I75" s="481">
        <f t="shared" ref="I75:I102" si="97">$G$5</f>
        <v>0</v>
      </c>
      <c r="J75" s="125">
        <f t="shared" ref="J75:J102" si="98">H75*((1-I75))</f>
        <v>165</v>
      </c>
      <c r="K75" s="126">
        <f t="shared" ref="K75:K102" si="99">G75*J75</f>
        <v>0</v>
      </c>
      <c r="L75" s="318"/>
      <c r="M75" s="271"/>
      <c r="N75" s="319"/>
      <c r="O75" s="320"/>
      <c r="P75" s="274"/>
      <c r="Q75" s="275"/>
      <c r="R75" s="276"/>
      <c r="S75" s="277"/>
      <c r="T75" s="370"/>
      <c r="U75" s="278"/>
      <c r="V75" s="279"/>
      <c r="W75" s="321"/>
      <c r="X75" s="281"/>
      <c r="Y75" s="277">
        <f t="shared" si="6"/>
        <v>0</v>
      </c>
      <c r="Z75" s="488"/>
      <c r="AA75" s="277"/>
      <c r="AB75" s="128"/>
      <c r="AC75" s="127"/>
      <c r="AD75" s="321"/>
      <c r="AF75" s="277"/>
      <c r="AZ75" s="81">
        <f t="shared" ref="AZ75:AZ102" si="100">BG75*$G75</f>
        <v>0</v>
      </c>
      <c r="BA75" s="81">
        <f t="shared" ref="BA75:BA102" si="101">BH75*$G75</f>
        <v>0</v>
      </c>
      <c r="BB75" s="81">
        <f t="shared" ref="BB75:BB102" si="102">BI75*$G75</f>
        <v>0</v>
      </c>
      <c r="BC75" s="81">
        <f t="shared" ref="BC75:BC102" si="103">BJ75*$G75</f>
        <v>0</v>
      </c>
      <c r="BD75" s="81">
        <f t="shared" ref="BD75:BD102" si="104">BK75*$G75</f>
        <v>0</v>
      </c>
      <c r="BE75" s="81">
        <f t="shared" ref="BE75:BE102" si="105">BL75*$G75</f>
        <v>0</v>
      </c>
      <c r="BF75" s="81">
        <f t="shared" ref="BF75:BF102" si="106">BM75*$G75</f>
        <v>0</v>
      </c>
      <c r="BG75" s="214"/>
      <c r="BH75" s="214"/>
      <c r="BI75" s="214"/>
      <c r="BJ75" s="214">
        <v>5</v>
      </c>
      <c r="BK75" s="214"/>
      <c r="BL75" s="214"/>
      <c r="BM75" s="214"/>
      <c r="BN75" s="81">
        <f t="shared" ref="BN75:BN102" si="107">CB75*$G75</f>
        <v>0</v>
      </c>
      <c r="BO75" s="81">
        <f t="shared" ref="BO75:BO102" si="108">CC75*$G75</f>
        <v>0</v>
      </c>
      <c r="BP75" s="81">
        <f t="shared" ref="BP75:BP102" si="109">CD75*$G75</f>
        <v>0</v>
      </c>
      <c r="BQ75" s="81">
        <f t="shared" ref="BQ75:BQ102" si="110">CE75*$G75</f>
        <v>0</v>
      </c>
      <c r="BR75" s="81">
        <f t="shared" ref="BR75:BR102" si="111">CF75*$G75</f>
        <v>0</v>
      </c>
      <c r="BS75" s="81">
        <f t="shared" ref="BS75:BS102" si="112">CG75*$G75</f>
        <v>0</v>
      </c>
      <c r="BT75" s="81">
        <f t="shared" ref="BT75:BT102" si="113">CH75*$G75</f>
        <v>0</v>
      </c>
      <c r="BU75" s="81">
        <f t="shared" ref="BU75:BU102" si="114">CI75*$G75</f>
        <v>0</v>
      </c>
      <c r="BV75" s="81">
        <f t="shared" ref="BV75:BV102" si="115">CJ75*$G75</f>
        <v>0</v>
      </c>
      <c r="BW75" s="81">
        <f t="shared" ref="BW75:BW102" si="116">CK75*$G75</f>
        <v>0</v>
      </c>
      <c r="BX75" s="81">
        <f t="shared" ref="BX75:BX102" si="117">CL75*$G75</f>
        <v>0</v>
      </c>
      <c r="BY75" s="81">
        <f t="shared" ref="BY75:BY102" si="118">CM75*$G75</f>
        <v>0</v>
      </c>
      <c r="BZ75" s="203">
        <f t="shared" ref="BZ75:BZ102" si="119">CN75*$G75</f>
        <v>0</v>
      </c>
      <c r="CA75" s="203">
        <f t="shared" ref="CA75:CA102" si="120">CO75*$G75</f>
        <v>0</v>
      </c>
      <c r="CB75" s="214"/>
      <c r="CC75" s="214">
        <v>1</v>
      </c>
      <c r="CD75" s="214">
        <v>3</v>
      </c>
      <c r="CE75" s="214">
        <v>1</v>
      </c>
      <c r="CF75" s="214"/>
      <c r="CG75" s="214"/>
      <c r="CH75" s="214"/>
      <c r="CI75" s="214"/>
      <c r="CJ75" s="214"/>
      <c r="CK75" s="214"/>
      <c r="CL75" s="215"/>
      <c r="CM75" s="214"/>
      <c r="CN75" s="214"/>
      <c r="CO75" s="214"/>
      <c r="CP75" s="93"/>
      <c r="CQ75" s="81"/>
      <c r="CR75" s="134">
        <f t="shared" ref="CR75:CR102" si="121">$G75*CQ75</f>
        <v>0</v>
      </c>
      <c r="CS75" s="93"/>
      <c r="CT75" s="126">
        <v>7.8479999999999999</v>
      </c>
      <c r="CU75" s="81">
        <f t="shared" ref="CU75:CU102" si="122">G75</f>
        <v>0</v>
      </c>
      <c r="CV75" s="81">
        <f t="shared" ref="CV75:CV102" si="123">CT75*CU75</f>
        <v>0</v>
      </c>
      <c r="CW75" s="93"/>
      <c r="CX75" s="92"/>
      <c r="CY75" s="4"/>
    </row>
    <row r="76" spans="1:103" ht="18" customHeight="1">
      <c r="A76" s="142" t="s">
        <v>29467</v>
      </c>
      <c r="B76" s="142" t="s">
        <v>28138</v>
      </c>
      <c r="C76" s="142" t="s">
        <v>29312</v>
      </c>
      <c r="D76" s="142" t="s">
        <v>29108</v>
      </c>
      <c r="E76" s="124" t="s">
        <v>28767</v>
      </c>
      <c r="F76" s="124">
        <v>20</v>
      </c>
      <c r="G76" s="124">
        <f t="shared" si="96"/>
        <v>0</v>
      </c>
      <c r="H76" s="791">
        <v>70</v>
      </c>
      <c r="I76" s="481">
        <f t="shared" si="97"/>
        <v>0</v>
      </c>
      <c r="J76" s="125">
        <f t="shared" si="98"/>
        <v>70</v>
      </c>
      <c r="K76" s="126">
        <f t="shared" si="99"/>
        <v>0</v>
      </c>
      <c r="L76" s="318"/>
      <c r="M76" s="271"/>
      <c r="N76" s="319"/>
      <c r="O76" s="320"/>
      <c r="P76" s="274"/>
      <c r="Q76" s="275"/>
      <c r="R76" s="276"/>
      <c r="S76" s="277"/>
      <c r="T76" s="370"/>
      <c r="U76" s="278"/>
      <c r="V76" s="279"/>
      <c r="W76" s="321"/>
      <c r="X76" s="281"/>
      <c r="Y76" s="277">
        <f t="shared" si="6"/>
        <v>0</v>
      </c>
      <c r="Z76" s="488"/>
      <c r="AA76" s="277"/>
      <c r="AB76" s="128"/>
      <c r="AC76" s="127"/>
      <c r="AD76" s="321"/>
      <c r="AF76" s="277"/>
      <c r="AZ76" s="81">
        <f t="shared" si="100"/>
        <v>0</v>
      </c>
      <c r="BA76" s="81">
        <f t="shared" si="101"/>
        <v>0</v>
      </c>
      <c r="BB76" s="81">
        <f t="shared" si="102"/>
        <v>0</v>
      </c>
      <c r="BC76" s="81">
        <f t="shared" si="103"/>
        <v>0</v>
      </c>
      <c r="BD76" s="81">
        <f t="shared" si="104"/>
        <v>0</v>
      </c>
      <c r="BE76" s="81">
        <f t="shared" si="105"/>
        <v>0</v>
      </c>
      <c r="BF76" s="81">
        <f t="shared" si="106"/>
        <v>0</v>
      </c>
      <c r="BG76" s="214"/>
      <c r="BH76" s="214">
        <v>20</v>
      </c>
      <c r="BI76" s="214"/>
      <c r="BJ76" s="214"/>
      <c r="BK76" s="214"/>
      <c r="BL76" s="214"/>
      <c r="BM76" s="214"/>
      <c r="BN76" s="81">
        <f t="shared" si="107"/>
        <v>0</v>
      </c>
      <c r="BO76" s="81">
        <f t="shared" si="108"/>
        <v>0</v>
      </c>
      <c r="BP76" s="81">
        <f t="shared" si="109"/>
        <v>0</v>
      </c>
      <c r="BQ76" s="81">
        <f t="shared" si="110"/>
        <v>0</v>
      </c>
      <c r="BR76" s="81">
        <f t="shared" si="111"/>
        <v>0</v>
      </c>
      <c r="BS76" s="81">
        <f t="shared" si="112"/>
        <v>0</v>
      </c>
      <c r="BT76" s="81">
        <f t="shared" si="113"/>
        <v>0</v>
      </c>
      <c r="BU76" s="81">
        <f t="shared" si="114"/>
        <v>0</v>
      </c>
      <c r="BV76" s="81">
        <f t="shared" si="115"/>
        <v>0</v>
      </c>
      <c r="BW76" s="81">
        <f t="shared" si="116"/>
        <v>0</v>
      </c>
      <c r="BX76" s="81">
        <f t="shared" si="117"/>
        <v>0</v>
      </c>
      <c r="BY76" s="81">
        <f t="shared" si="118"/>
        <v>0</v>
      </c>
      <c r="BZ76" s="203">
        <f t="shared" si="119"/>
        <v>0</v>
      </c>
      <c r="CA76" s="203">
        <f t="shared" si="120"/>
        <v>0</v>
      </c>
      <c r="CB76" s="214">
        <v>20</v>
      </c>
      <c r="CC76" s="214"/>
      <c r="CD76" s="214"/>
      <c r="CE76" s="214"/>
      <c r="CF76" s="214"/>
      <c r="CG76" s="214"/>
      <c r="CH76" s="214"/>
      <c r="CI76" s="214"/>
      <c r="CJ76" s="214"/>
      <c r="CK76" s="214"/>
      <c r="CL76" s="215"/>
      <c r="CM76" s="214"/>
      <c r="CN76" s="214"/>
      <c r="CO76" s="214"/>
      <c r="CP76" s="93"/>
      <c r="CQ76" s="81"/>
      <c r="CR76" s="134">
        <f t="shared" si="121"/>
        <v>0</v>
      </c>
      <c r="CS76" s="93"/>
      <c r="CT76" s="126">
        <v>1.026</v>
      </c>
      <c r="CU76" s="81">
        <f t="shared" si="122"/>
        <v>0</v>
      </c>
      <c r="CV76" s="81">
        <f t="shared" si="123"/>
        <v>0</v>
      </c>
      <c r="CW76" s="93"/>
      <c r="CX76" s="92"/>
      <c r="CY76" s="4"/>
    </row>
    <row r="77" spans="1:103" ht="18" customHeight="1">
      <c r="A77" s="142" t="s">
        <v>29468</v>
      </c>
      <c r="B77" s="142" t="s">
        <v>28139</v>
      </c>
      <c r="C77" s="142" t="s">
        <v>29312</v>
      </c>
      <c r="D77" s="142" t="s">
        <v>29110</v>
      </c>
      <c r="E77" s="124" t="s">
        <v>28767</v>
      </c>
      <c r="F77" s="124">
        <v>20</v>
      </c>
      <c r="G77" s="124">
        <f t="shared" si="96"/>
        <v>0</v>
      </c>
      <c r="H77" s="791">
        <v>70</v>
      </c>
      <c r="I77" s="481">
        <f t="shared" si="97"/>
        <v>0</v>
      </c>
      <c r="J77" s="125">
        <f t="shared" si="98"/>
        <v>70</v>
      </c>
      <c r="K77" s="126">
        <f t="shared" si="99"/>
        <v>0</v>
      </c>
      <c r="L77" s="318"/>
      <c r="M77" s="271"/>
      <c r="N77" s="319"/>
      <c r="O77" s="320"/>
      <c r="P77" s="274"/>
      <c r="Q77" s="275"/>
      <c r="R77" s="276"/>
      <c r="S77" s="277"/>
      <c r="T77" s="370"/>
      <c r="U77" s="278"/>
      <c r="V77" s="279"/>
      <c r="W77" s="321"/>
      <c r="X77" s="281"/>
      <c r="Y77" s="277">
        <f t="shared" si="6"/>
        <v>0</v>
      </c>
      <c r="Z77" s="488"/>
      <c r="AA77" s="277"/>
      <c r="AB77" s="128"/>
      <c r="AC77" s="127"/>
      <c r="AD77" s="321"/>
      <c r="AF77" s="277"/>
      <c r="AZ77" s="81">
        <f t="shared" si="100"/>
        <v>0</v>
      </c>
      <c r="BA77" s="81">
        <f t="shared" si="101"/>
        <v>0</v>
      </c>
      <c r="BB77" s="81">
        <f t="shared" si="102"/>
        <v>0</v>
      </c>
      <c r="BC77" s="81">
        <f t="shared" si="103"/>
        <v>0</v>
      </c>
      <c r="BD77" s="81">
        <f t="shared" si="104"/>
        <v>0</v>
      </c>
      <c r="BE77" s="81">
        <f t="shared" si="105"/>
        <v>0</v>
      </c>
      <c r="BF77" s="81">
        <f t="shared" si="106"/>
        <v>0</v>
      </c>
      <c r="BG77" s="214"/>
      <c r="BH77" s="214">
        <v>20</v>
      </c>
      <c r="BI77" s="214"/>
      <c r="BJ77" s="214"/>
      <c r="BK77" s="214"/>
      <c r="BL77" s="214"/>
      <c r="BM77" s="214"/>
      <c r="BN77" s="81">
        <f t="shared" si="107"/>
        <v>0</v>
      </c>
      <c r="BO77" s="81">
        <f t="shared" si="108"/>
        <v>0</v>
      </c>
      <c r="BP77" s="81">
        <f t="shared" si="109"/>
        <v>0</v>
      </c>
      <c r="BQ77" s="81">
        <f t="shared" si="110"/>
        <v>0</v>
      </c>
      <c r="BR77" s="81">
        <f t="shared" si="111"/>
        <v>0</v>
      </c>
      <c r="BS77" s="81">
        <f t="shared" si="112"/>
        <v>0</v>
      </c>
      <c r="BT77" s="81">
        <f t="shared" si="113"/>
        <v>0</v>
      </c>
      <c r="BU77" s="81">
        <f t="shared" si="114"/>
        <v>0</v>
      </c>
      <c r="BV77" s="81">
        <f t="shared" si="115"/>
        <v>0</v>
      </c>
      <c r="BW77" s="81">
        <f t="shared" si="116"/>
        <v>0</v>
      </c>
      <c r="BX77" s="81">
        <f t="shared" si="117"/>
        <v>0</v>
      </c>
      <c r="BY77" s="81">
        <f t="shared" si="118"/>
        <v>0</v>
      </c>
      <c r="BZ77" s="203">
        <f t="shared" si="119"/>
        <v>0</v>
      </c>
      <c r="CA77" s="203">
        <f t="shared" si="120"/>
        <v>0</v>
      </c>
      <c r="CB77" s="214">
        <v>20</v>
      </c>
      <c r="CC77" s="214"/>
      <c r="CD77" s="214"/>
      <c r="CE77" s="214"/>
      <c r="CF77" s="214"/>
      <c r="CG77" s="214"/>
      <c r="CH77" s="214"/>
      <c r="CI77" s="214"/>
      <c r="CJ77" s="214"/>
      <c r="CK77" s="214"/>
      <c r="CL77" s="215"/>
      <c r="CM77" s="214"/>
      <c r="CN77" s="214"/>
      <c r="CO77" s="214"/>
      <c r="CP77" s="93"/>
      <c r="CQ77" s="81"/>
      <c r="CR77" s="134">
        <f t="shared" si="121"/>
        <v>0</v>
      </c>
      <c r="CS77" s="93"/>
      <c r="CT77" s="126">
        <v>1.161</v>
      </c>
      <c r="CU77" s="81">
        <f t="shared" si="122"/>
        <v>0</v>
      </c>
      <c r="CV77" s="81">
        <f t="shared" si="123"/>
        <v>0</v>
      </c>
      <c r="CW77" s="93"/>
      <c r="CX77" s="92"/>
      <c r="CY77" s="4"/>
    </row>
    <row r="78" spans="1:103" ht="18" customHeight="1">
      <c r="A78" s="142" t="s">
        <v>29469</v>
      </c>
      <c r="B78" s="142" t="s">
        <v>28140</v>
      </c>
      <c r="C78" s="142" t="s">
        <v>29312</v>
      </c>
      <c r="D78" s="142" t="s">
        <v>29470</v>
      </c>
      <c r="E78" s="124" t="s">
        <v>28767</v>
      </c>
      <c r="F78" s="124">
        <v>20</v>
      </c>
      <c r="G78" s="124">
        <f t="shared" si="96"/>
        <v>0</v>
      </c>
      <c r="H78" s="791">
        <v>80</v>
      </c>
      <c r="I78" s="481">
        <f t="shared" si="97"/>
        <v>0</v>
      </c>
      <c r="J78" s="125">
        <f t="shared" si="98"/>
        <v>80</v>
      </c>
      <c r="K78" s="126">
        <f t="shared" si="99"/>
        <v>0</v>
      </c>
      <c r="L78" s="318"/>
      <c r="M78" s="271"/>
      <c r="N78" s="319"/>
      <c r="O78" s="320"/>
      <c r="P78" s="274"/>
      <c r="Q78" s="275"/>
      <c r="R78" s="276"/>
      <c r="S78" s="277"/>
      <c r="T78" s="370"/>
      <c r="U78" s="278"/>
      <c r="V78" s="279"/>
      <c r="W78" s="321"/>
      <c r="X78" s="281"/>
      <c r="Y78" s="277">
        <f t="shared" si="6"/>
        <v>0</v>
      </c>
      <c r="Z78" s="488"/>
      <c r="AA78" s="277"/>
      <c r="AB78" s="128"/>
      <c r="AC78" s="127"/>
      <c r="AD78" s="321"/>
      <c r="AF78" s="277"/>
      <c r="AZ78" s="81">
        <f t="shared" si="100"/>
        <v>0</v>
      </c>
      <c r="BA78" s="81">
        <f t="shared" si="101"/>
        <v>0</v>
      </c>
      <c r="BB78" s="81">
        <f t="shared" si="102"/>
        <v>0</v>
      </c>
      <c r="BC78" s="81">
        <f t="shared" si="103"/>
        <v>0</v>
      </c>
      <c r="BD78" s="81">
        <f t="shared" si="104"/>
        <v>0</v>
      </c>
      <c r="BE78" s="81">
        <f t="shared" si="105"/>
        <v>0</v>
      </c>
      <c r="BF78" s="81">
        <f t="shared" si="106"/>
        <v>0</v>
      </c>
      <c r="BG78" s="214"/>
      <c r="BH78" s="214">
        <v>20</v>
      </c>
      <c r="BI78" s="214"/>
      <c r="BJ78" s="214"/>
      <c r="BK78" s="214"/>
      <c r="BL78" s="214"/>
      <c r="BM78" s="214"/>
      <c r="BN78" s="81">
        <f t="shared" si="107"/>
        <v>0</v>
      </c>
      <c r="BO78" s="81">
        <f t="shared" si="108"/>
        <v>0</v>
      </c>
      <c r="BP78" s="81">
        <f t="shared" si="109"/>
        <v>0</v>
      </c>
      <c r="BQ78" s="81">
        <f t="shared" si="110"/>
        <v>0</v>
      </c>
      <c r="BR78" s="81">
        <f t="shared" si="111"/>
        <v>0</v>
      </c>
      <c r="BS78" s="81">
        <f t="shared" si="112"/>
        <v>0</v>
      </c>
      <c r="BT78" s="81">
        <f t="shared" si="113"/>
        <v>0</v>
      </c>
      <c r="BU78" s="81">
        <f t="shared" si="114"/>
        <v>0</v>
      </c>
      <c r="BV78" s="81">
        <f t="shared" si="115"/>
        <v>0</v>
      </c>
      <c r="BW78" s="81">
        <f t="shared" si="116"/>
        <v>0</v>
      </c>
      <c r="BX78" s="81">
        <f t="shared" si="117"/>
        <v>0</v>
      </c>
      <c r="BY78" s="81">
        <f t="shared" si="118"/>
        <v>0</v>
      </c>
      <c r="BZ78" s="203">
        <f t="shared" si="119"/>
        <v>0</v>
      </c>
      <c r="CA78" s="203">
        <f t="shared" si="120"/>
        <v>0</v>
      </c>
      <c r="CB78" s="214">
        <v>2</v>
      </c>
      <c r="CC78" s="214">
        <v>12</v>
      </c>
      <c r="CD78" s="214">
        <v>5</v>
      </c>
      <c r="CE78" s="214">
        <v>1</v>
      </c>
      <c r="CF78" s="214"/>
      <c r="CG78" s="214"/>
      <c r="CH78" s="214"/>
      <c r="CI78" s="214"/>
      <c r="CJ78" s="214"/>
      <c r="CK78" s="214"/>
      <c r="CL78" s="215"/>
      <c r="CM78" s="214"/>
      <c r="CN78" s="214"/>
      <c r="CO78" s="214"/>
      <c r="CP78" s="93"/>
      <c r="CQ78" s="81"/>
      <c r="CR78" s="134">
        <f t="shared" si="121"/>
        <v>0</v>
      </c>
      <c r="CS78" s="93"/>
      <c r="CT78" s="126">
        <v>1.778</v>
      </c>
      <c r="CU78" s="81">
        <f t="shared" si="122"/>
        <v>0</v>
      </c>
      <c r="CV78" s="81">
        <f t="shared" si="123"/>
        <v>0</v>
      </c>
      <c r="CW78" s="93"/>
      <c r="CX78" s="92"/>
      <c r="CY78" s="4"/>
    </row>
    <row r="79" spans="1:103" ht="18" customHeight="1">
      <c r="A79" s="142" t="s">
        <v>29471</v>
      </c>
      <c r="B79" s="142" t="s">
        <v>28141</v>
      </c>
      <c r="C79" s="142" t="s">
        <v>29312</v>
      </c>
      <c r="D79" s="142" t="s">
        <v>29316</v>
      </c>
      <c r="E79" s="124" t="s">
        <v>28761</v>
      </c>
      <c r="F79" s="124">
        <v>10</v>
      </c>
      <c r="G79" s="124">
        <f t="shared" si="96"/>
        <v>0</v>
      </c>
      <c r="H79" s="791">
        <v>80</v>
      </c>
      <c r="I79" s="481">
        <f t="shared" si="97"/>
        <v>0</v>
      </c>
      <c r="J79" s="125">
        <f t="shared" si="98"/>
        <v>80</v>
      </c>
      <c r="K79" s="126">
        <f t="shared" si="99"/>
        <v>0</v>
      </c>
      <c r="L79" s="318"/>
      <c r="M79" s="271"/>
      <c r="N79" s="319"/>
      <c r="O79" s="320"/>
      <c r="P79" s="274"/>
      <c r="Q79" s="275"/>
      <c r="R79" s="276"/>
      <c r="S79" s="277"/>
      <c r="T79" s="370"/>
      <c r="U79" s="278"/>
      <c r="V79" s="279"/>
      <c r="W79" s="321"/>
      <c r="X79" s="281"/>
      <c r="Y79" s="277">
        <f t="shared" si="6"/>
        <v>0</v>
      </c>
      <c r="Z79" s="488"/>
      <c r="AA79" s="277"/>
      <c r="AB79" s="128"/>
      <c r="AC79" s="127"/>
      <c r="AD79" s="321"/>
      <c r="AF79" s="277"/>
      <c r="AZ79" s="81">
        <f t="shared" si="100"/>
        <v>0</v>
      </c>
      <c r="BA79" s="81">
        <f t="shared" si="101"/>
        <v>0</v>
      </c>
      <c r="BB79" s="81">
        <f t="shared" si="102"/>
        <v>0</v>
      </c>
      <c r="BC79" s="81">
        <f t="shared" si="103"/>
        <v>0</v>
      </c>
      <c r="BD79" s="81">
        <f t="shared" si="104"/>
        <v>0</v>
      </c>
      <c r="BE79" s="81">
        <f t="shared" si="105"/>
        <v>0</v>
      </c>
      <c r="BF79" s="81">
        <f t="shared" si="106"/>
        <v>0</v>
      </c>
      <c r="BG79" s="214"/>
      <c r="BH79" s="214"/>
      <c r="BI79" s="214"/>
      <c r="BJ79" s="214">
        <v>10</v>
      </c>
      <c r="BK79" s="214"/>
      <c r="BL79" s="214"/>
      <c r="BM79" s="214"/>
      <c r="BN79" s="81">
        <f t="shared" si="107"/>
        <v>0</v>
      </c>
      <c r="BO79" s="81">
        <f t="shared" si="108"/>
        <v>0</v>
      </c>
      <c r="BP79" s="81">
        <f t="shared" si="109"/>
        <v>0</v>
      </c>
      <c r="BQ79" s="81">
        <f t="shared" si="110"/>
        <v>0</v>
      </c>
      <c r="BR79" s="81">
        <f t="shared" si="111"/>
        <v>0</v>
      </c>
      <c r="BS79" s="81">
        <f t="shared" si="112"/>
        <v>0</v>
      </c>
      <c r="BT79" s="81">
        <f t="shared" si="113"/>
        <v>0</v>
      </c>
      <c r="BU79" s="81">
        <f t="shared" si="114"/>
        <v>0</v>
      </c>
      <c r="BV79" s="81">
        <f t="shared" si="115"/>
        <v>0</v>
      </c>
      <c r="BW79" s="81">
        <f t="shared" si="116"/>
        <v>0</v>
      </c>
      <c r="BX79" s="81">
        <f t="shared" si="117"/>
        <v>0</v>
      </c>
      <c r="BY79" s="81">
        <f t="shared" si="118"/>
        <v>0</v>
      </c>
      <c r="BZ79" s="203">
        <f t="shared" si="119"/>
        <v>0</v>
      </c>
      <c r="CA79" s="203">
        <f t="shared" si="120"/>
        <v>0</v>
      </c>
      <c r="CB79" s="214"/>
      <c r="CC79" s="214">
        <v>10</v>
      </c>
      <c r="CD79" s="214"/>
      <c r="CE79" s="214"/>
      <c r="CF79" s="214"/>
      <c r="CG79" s="214"/>
      <c r="CH79" s="214"/>
      <c r="CI79" s="214"/>
      <c r="CJ79" s="214"/>
      <c r="CK79" s="214"/>
      <c r="CL79" s="215"/>
      <c r="CM79" s="214"/>
      <c r="CN79" s="214"/>
      <c r="CO79" s="214"/>
      <c r="CP79" s="93"/>
      <c r="CQ79" s="81">
        <v>7</v>
      </c>
      <c r="CR79" s="134">
        <f t="shared" si="121"/>
        <v>0</v>
      </c>
      <c r="CS79" s="93"/>
      <c r="CT79" s="126">
        <v>3.0979999999999999</v>
      </c>
      <c r="CU79" s="81">
        <f t="shared" si="122"/>
        <v>0</v>
      </c>
      <c r="CV79" s="81">
        <f t="shared" si="123"/>
        <v>0</v>
      </c>
      <c r="CW79" s="93"/>
      <c r="CX79" s="92"/>
      <c r="CY79" s="4"/>
    </row>
    <row r="80" spans="1:103" ht="18" customHeight="1">
      <c r="A80" s="142" t="s">
        <v>29472</v>
      </c>
      <c r="B80" s="142" t="s">
        <v>28142</v>
      </c>
      <c r="C80" s="142" t="s">
        <v>29312</v>
      </c>
      <c r="D80" s="142" t="s">
        <v>29318</v>
      </c>
      <c r="E80" s="124" t="s">
        <v>28761</v>
      </c>
      <c r="F80" s="124">
        <v>10</v>
      </c>
      <c r="G80" s="124">
        <f t="shared" si="96"/>
        <v>0</v>
      </c>
      <c r="H80" s="791">
        <v>80</v>
      </c>
      <c r="I80" s="481">
        <f t="shared" si="97"/>
        <v>0</v>
      </c>
      <c r="J80" s="125">
        <f t="shared" si="98"/>
        <v>80</v>
      </c>
      <c r="K80" s="126">
        <f t="shared" si="99"/>
        <v>0</v>
      </c>
      <c r="L80" s="318"/>
      <c r="M80" s="271"/>
      <c r="N80" s="319"/>
      <c r="O80" s="320"/>
      <c r="P80" s="274"/>
      <c r="Q80" s="275"/>
      <c r="R80" s="276"/>
      <c r="S80" s="277"/>
      <c r="T80" s="370"/>
      <c r="U80" s="278"/>
      <c r="V80" s="279"/>
      <c r="W80" s="321"/>
      <c r="X80" s="281"/>
      <c r="Y80" s="277">
        <f t="shared" si="6"/>
        <v>0</v>
      </c>
      <c r="Z80" s="488"/>
      <c r="AA80" s="277"/>
      <c r="AB80" s="128"/>
      <c r="AC80" s="127"/>
      <c r="AD80" s="321"/>
      <c r="AF80" s="277"/>
      <c r="AZ80" s="81">
        <f t="shared" si="100"/>
        <v>0</v>
      </c>
      <c r="BA80" s="81">
        <f t="shared" si="101"/>
        <v>0</v>
      </c>
      <c r="BB80" s="81">
        <f t="shared" si="102"/>
        <v>0</v>
      </c>
      <c r="BC80" s="81">
        <f t="shared" si="103"/>
        <v>0</v>
      </c>
      <c r="BD80" s="81">
        <f t="shared" si="104"/>
        <v>0</v>
      </c>
      <c r="BE80" s="81">
        <f t="shared" si="105"/>
        <v>0</v>
      </c>
      <c r="BF80" s="81">
        <f t="shared" si="106"/>
        <v>0</v>
      </c>
      <c r="BG80" s="214"/>
      <c r="BH80" s="214"/>
      <c r="BI80" s="214"/>
      <c r="BJ80" s="214">
        <v>10</v>
      </c>
      <c r="BK80" s="214"/>
      <c r="BL80" s="214"/>
      <c r="BM80" s="214"/>
      <c r="BN80" s="81">
        <f t="shared" si="107"/>
        <v>0</v>
      </c>
      <c r="BO80" s="81">
        <f t="shared" si="108"/>
        <v>0</v>
      </c>
      <c r="BP80" s="81">
        <f t="shared" si="109"/>
        <v>0</v>
      </c>
      <c r="BQ80" s="81">
        <f t="shared" si="110"/>
        <v>0</v>
      </c>
      <c r="BR80" s="81">
        <f t="shared" si="111"/>
        <v>0</v>
      </c>
      <c r="BS80" s="81">
        <f t="shared" si="112"/>
        <v>0</v>
      </c>
      <c r="BT80" s="81">
        <f t="shared" si="113"/>
        <v>0</v>
      </c>
      <c r="BU80" s="81">
        <f t="shared" si="114"/>
        <v>0</v>
      </c>
      <c r="BV80" s="81">
        <f t="shared" si="115"/>
        <v>0</v>
      </c>
      <c r="BW80" s="81">
        <f t="shared" si="116"/>
        <v>0</v>
      </c>
      <c r="BX80" s="81">
        <f t="shared" si="117"/>
        <v>0</v>
      </c>
      <c r="BY80" s="81">
        <f t="shared" si="118"/>
        <v>0</v>
      </c>
      <c r="BZ80" s="203">
        <f t="shared" si="119"/>
        <v>0</v>
      </c>
      <c r="CA80" s="203">
        <f t="shared" si="120"/>
        <v>0</v>
      </c>
      <c r="CB80" s="214">
        <v>4</v>
      </c>
      <c r="CC80" s="214">
        <v>6</v>
      </c>
      <c r="CD80" s="214"/>
      <c r="CE80" s="214"/>
      <c r="CF80" s="214"/>
      <c r="CG80" s="214"/>
      <c r="CH80" s="214"/>
      <c r="CI80" s="214"/>
      <c r="CJ80" s="214"/>
      <c r="CK80" s="214"/>
      <c r="CL80" s="215"/>
      <c r="CM80" s="214"/>
      <c r="CN80" s="214"/>
      <c r="CO80" s="214"/>
      <c r="CP80" s="93"/>
      <c r="CQ80" s="81">
        <v>5</v>
      </c>
      <c r="CR80" s="134">
        <f t="shared" si="121"/>
        <v>0</v>
      </c>
      <c r="CS80" s="93"/>
      <c r="CT80" s="126">
        <v>2.9889999999999999</v>
      </c>
      <c r="CU80" s="81">
        <f t="shared" si="122"/>
        <v>0</v>
      </c>
      <c r="CV80" s="81">
        <f t="shared" si="123"/>
        <v>0</v>
      </c>
      <c r="CW80" s="93"/>
      <c r="CX80" s="92"/>
      <c r="CY80" s="4"/>
    </row>
    <row r="81" spans="1:103" ht="18" customHeight="1">
      <c r="A81" s="142" t="s">
        <v>29473</v>
      </c>
      <c r="B81" s="142" t="s">
        <v>28143</v>
      </c>
      <c r="C81" s="142" t="s">
        <v>29312</v>
      </c>
      <c r="D81" s="142" t="s">
        <v>29320</v>
      </c>
      <c r="E81" s="124" t="s">
        <v>28761</v>
      </c>
      <c r="F81" s="124">
        <v>10</v>
      </c>
      <c r="G81" s="124">
        <f t="shared" si="96"/>
        <v>0</v>
      </c>
      <c r="H81" s="791">
        <v>80</v>
      </c>
      <c r="I81" s="481">
        <f t="shared" si="97"/>
        <v>0</v>
      </c>
      <c r="J81" s="125">
        <f t="shared" si="98"/>
        <v>80</v>
      </c>
      <c r="K81" s="126">
        <f t="shared" si="99"/>
        <v>0</v>
      </c>
      <c r="L81" s="318"/>
      <c r="M81" s="271"/>
      <c r="N81" s="319"/>
      <c r="O81" s="320"/>
      <c r="P81" s="274"/>
      <c r="Q81" s="275"/>
      <c r="R81" s="276"/>
      <c r="S81" s="277"/>
      <c r="T81" s="370"/>
      <c r="U81" s="278"/>
      <c r="V81" s="279"/>
      <c r="W81" s="321"/>
      <c r="X81" s="281"/>
      <c r="Y81" s="277">
        <f t="shared" si="6"/>
        <v>0</v>
      </c>
      <c r="Z81" s="488"/>
      <c r="AA81" s="277"/>
      <c r="AB81" s="128"/>
      <c r="AC81" s="127"/>
      <c r="AD81" s="321"/>
      <c r="AF81" s="277"/>
      <c r="AZ81" s="81">
        <f t="shared" si="100"/>
        <v>0</v>
      </c>
      <c r="BA81" s="81">
        <f t="shared" si="101"/>
        <v>0</v>
      </c>
      <c r="BB81" s="81">
        <f t="shared" si="102"/>
        <v>0</v>
      </c>
      <c r="BC81" s="81">
        <f t="shared" si="103"/>
        <v>0</v>
      </c>
      <c r="BD81" s="81">
        <f t="shared" si="104"/>
        <v>0</v>
      </c>
      <c r="BE81" s="81">
        <f t="shared" si="105"/>
        <v>0</v>
      </c>
      <c r="BF81" s="81">
        <f t="shared" si="106"/>
        <v>0</v>
      </c>
      <c r="BG81" s="214"/>
      <c r="BH81" s="214"/>
      <c r="BI81" s="214"/>
      <c r="BJ81" s="214">
        <v>10</v>
      </c>
      <c r="BK81" s="214"/>
      <c r="BL81" s="214"/>
      <c r="BM81" s="214"/>
      <c r="BN81" s="81">
        <f t="shared" si="107"/>
        <v>0</v>
      </c>
      <c r="BO81" s="81">
        <f t="shared" si="108"/>
        <v>0</v>
      </c>
      <c r="BP81" s="81">
        <f t="shared" si="109"/>
        <v>0</v>
      </c>
      <c r="BQ81" s="81">
        <f t="shared" si="110"/>
        <v>0</v>
      </c>
      <c r="BR81" s="81">
        <f t="shared" si="111"/>
        <v>0</v>
      </c>
      <c r="BS81" s="81">
        <f t="shared" si="112"/>
        <v>0</v>
      </c>
      <c r="BT81" s="81">
        <f t="shared" si="113"/>
        <v>0</v>
      </c>
      <c r="BU81" s="81">
        <f t="shared" si="114"/>
        <v>0</v>
      </c>
      <c r="BV81" s="81">
        <f t="shared" si="115"/>
        <v>0</v>
      </c>
      <c r="BW81" s="81">
        <f t="shared" si="116"/>
        <v>0</v>
      </c>
      <c r="BX81" s="81">
        <f t="shared" si="117"/>
        <v>0</v>
      </c>
      <c r="BY81" s="81">
        <f t="shared" si="118"/>
        <v>0</v>
      </c>
      <c r="BZ81" s="203">
        <f t="shared" si="119"/>
        <v>0</v>
      </c>
      <c r="CA81" s="203">
        <f t="shared" si="120"/>
        <v>0</v>
      </c>
      <c r="CB81" s="214">
        <v>3</v>
      </c>
      <c r="CC81" s="214">
        <v>7</v>
      </c>
      <c r="CD81" s="214"/>
      <c r="CE81" s="214"/>
      <c r="CF81" s="214"/>
      <c r="CG81" s="214"/>
      <c r="CH81" s="214"/>
      <c r="CI81" s="214"/>
      <c r="CJ81" s="214"/>
      <c r="CK81" s="214"/>
      <c r="CL81" s="215"/>
      <c r="CM81" s="214"/>
      <c r="CN81" s="214"/>
      <c r="CO81" s="214"/>
      <c r="CP81" s="93"/>
      <c r="CQ81" s="81">
        <v>6</v>
      </c>
      <c r="CR81" s="134">
        <f t="shared" si="121"/>
        <v>0</v>
      </c>
      <c r="CS81" s="93"/>
      <c r="CT81" s="126">
        <v>2.7730000000000001</v>
      </c>
      <c r="CU81" s="81">
        <f t="shared" si="122"/>
        <v>0</v>
      </c>
      <c r="CV81" s="81">
        <f t="shared" si="123"/>
        <v>0</v>
      </c>
      <c r="CW81" s="93"/>
      <c r="CX81" s="92"/>
      <c r="CY81" s="4"/>
    </row>
    <row r="82" spans="1:103" ht="18" customHeight="1">
      <c r="A82" s="142" t="s">
        <v>29474</v>
      </c>
      <c r="B82" s="142" t="s">
        <v>28144</v>
      </c>
      <c r="C82" s="142" t="s">
        <v>29312</v>
      </c>
      <c r="D82" s="142" t="s">
        <v>29475</v>
      </c>
      <c r="E82" s="124" t="s">
        <v>28761</v>
      </c>
      <c r="F82" s="124">
        <v>10</v>
      </c>
      <c r="G82" s="124">
        <f t="shared" si="96"/>
        <v>0</v>
      </c>
      <c r="H82" s="791">
        <v>80</v>
      </c>
      <c r="I82" s="481">
        <f t="shared" si="97"/>
        <v>0</v>
      </c>
      <c r="J82" s="125">
        <f t="shared" si="98"/>
        <v>80</v>
      </c>
      <c r="K82" s="126">
        <f t="shared" si="99"/>
        <v>0</v>
      </c>
      <c r="L82" s="318"/>
      <c r="M82" s="271"/>
      <c r="N82" s="319"/>
      <c r="O82" s="320"/>
      <c r="P82" s="274"/>
      <c r="Q82" s="275"/>
      <c r="R82" s="276"/>
      <c r="S82" s="277"/>
      <c r="T82" s="370"/>
      <c r="U82" s="278"/>
      <c r="V82" s="279"/>
      <c r="W82" s="321"/>
      <c r="X82" s="281"/>
      <c r="Y82" s="277">
        <f t="shared" si="6"/>
        <v>0</v>
      </c>
      <c r="Z82" s="488"/>
      <c r="AA82" s="277"/>
      <c r="AB82" s="128"/>
      <c r="AC82" s="127"/>
      <c r="AD82" s="321"/>
      <c r="AF82" s="277"/>
      <c r="AZ82" s="81">
        <f t="shared" si="100"/>
        <v>0</v>
      </c>
      <c r="BA82" s="81">
        <f t="shared" si="101"/>
        <v>0</v>
      </c>
      <c r="BB82" s="81">
        <f t="shared" si="102"/>
        <v>0</v>
      </c>
      <c r="BC82" s="81">
        <f t="shared" si="103"/>
        <v>0</v>
      </c>
      <c r="BD82" s="81">
        <f t="shared" si="104"/>
        <v>0</v>
      </c>
      <c r="BE82" s="81">
        <f t="shared" si="105"/>
        <v>0</v>
      </c>
      <c r="BF82" s="81">
        <f t="shared" si="106"/>
        <v>0</v>
      </c>
      <c r="BG82" s="214"/>
      <c r="BH82" s="214"/>
      <c r="BI82" s="214"/>
      <c r="BJ82" s="214">
        <v>10</v>
      </c>
      <c r="BK82" s="214"/>
      <c r="BL82" s="214"/>
      <c r="BM82" s="214"/>
      <c r="BN82" s="81">
        <f t="shared" si="107"/>
        <v>0</v>
      </c>
      <c r="BO82" s="81">
        <f t="shared" si="108"/>
        <v>0</v>
      </c>
      <c r="BP82" s="81">
        <f t="shared" si="109"/>
        <v>0</v>
      </c>
      <c r="BQ82" s="81">
        <f t="shared" si="110"/>
        <v>0</v>
      </c>
      <c r="BR82" s="81">
        <f t="shared" si="111"/>
        <v>0</v>
      </c>
      <c r="BS82" s="81">
        <f t="shared" si="112"/>
        <v>0</v>
      </c>
      <c r="BT82" s="81">
        <f t="shared" si="113"/>
        <v>0</v>
      </c>
      <c r="BU82" s="81">
        <f t="shared" si="114"/>
        <v>0</v>
      </c>
      <c r="BV82" s="81">
        <f t="shared" si="115"/>
        <v>0</v>
      </c>
      <c r="BW82" s="81">
        <f t="shared" si="116"/>
        <v>0</v>
      </c>
      <c r="BX82" s="81">
        <f t="shared" si="117"/>
        <v>0</v>
      </c>
      <c r="BY82" s="81">
        <f t="shared" si="118"/>
        <v>0</v>
      </c>
      <c r="BZ82" s="203">
        <f t="shared" si="119"/>
        <v>0</v>
      </c>
      <c r="CA82" s="203">
        <f t="shared" si="120"/>
        <v>0</v>
      </c>
      <c r="CB82" s="214"/>
      <c r="CC82" s="214">
        <v>5</v>
      </c>
      <c r="CD82" s="214">
        <v>5</v>
      </c>
      <c r="CE82" s="214"/>
      <c r="CF82" s="214"/>
      <c r="CG82" s="214"/>
      <c r="CH82" s="214"/>
      <c r="CI82" s="214"/>
      <c r="CJ82" s="214"/>
      <c r="CK82" s="214"/>
      <c r="CL82" s="215"/>
      <c r="CM82" s="214"/>
      <c r="CN82" s="214"/>
      <c r="CO82" s="214"/>
      <c r="CP82" s="93"/>
      <c r="CQ82" s="81">
        <v>10</v>
      </c>
      <c r="CR82" s="134">
        <f t="shared" si="121"/>
        <v>0</v>
      </c>
      <c r="CS82" s="93"/>
      <c r="CT82" s="126">
        <v>3.1829999999999998</v>
      </c>
      <c r="CU82" s="81">
        <f t="shared" si="122"/>
        <v>0</v>
      </c>
      <c r="CV82" s="81">
        <f t="shared" si="123"/>
        <v>0</v>
      </c>
      <c r="CW82" s="93"/>
      <c r="CX82" s="92"/>
      <c r="CY82" s="4"/>
    </row>
    <row r="83" spans="1:103" ht="18" customHeight="1">
      <c r="A83" s="142" t="s">
        <v>29476</v>
      </c>
      <c r="B83" s="142" t="s">
        <v>28145</v>
      </c>
      <c r="C83" s="142" t="s">
        <v>29312</v>
      </c>
      <c r="D83" s="142" t="s">
        <v>29322</v>
      </c>
      <c r="E83" s="124" t="s">
        <v>28761</v>
      </c>
      <c r="F83" s="124">
        <v>10</v>
      </c>
      <c r="G83" s="124">
        <f t="shared" si="96"/>
        <v>0</v>
      </c>
      <c r="H83" s="791">
        <v>55</v>
      </c>
      <c r="I83" s="481">
        <f t="shared" si="97"/>
        <v>0</v>
      </c>
      <c r="J83" s="125">
        <f t="shared" si="98"/>
        <v>55</v>
      </c>
      <c r="K83" s="126">
        <f t="shared" si="99"/>
        <v>0</v>
      </c>
      <c r="L83" s="318"/>
      <c r="M83" s="271"/>
      <c r="N83" s="319"/>
      <c r="O83" s="320"/>
      <c r="P83" s="274"/>
      <c r="Q83" s="275"/>
      <c r="R83" s="276"/>
      <c r="S83" s="277"/>
      <c r="T83" s="370"/>
      <c r="U83" s="278"/>
      <c r="V83" s="279"/>
      <c r="W83" s="321"/>
      <c r="X83" s="281"/>
      <c r="Y83" s="277">
        <f t="shared" ref="Y83:Y138" si="124">AF83</f>
        <v>0</v>
      </c>
      <c r="Z83" s="488"/>
      <c r="AA83" s="277"/>
      <c r="AB83" s="128"/>
      <c r="AC83" s="127"/>
      <c r="AD83" s="321"/>
      <c r="AF83" s="277"/>
      <c r="AZ83" s="81">
        <f t="shared" si="100"/>
        <v>0</v>
      </c>
      <c r="BA83" s="81">
        <f t="shared" si="101"/>
        <v>0</v>
      </c>
      <c r="BB83" s="81">
        <f t="shared" si="102"/>
        <v>0</v>
      </c>
      <c r="BC83" s="81">
        <f t="shared" si="103"/>
        <v>0</v>
      </c>
      <c r="BD83" s="81">
        <f t="shared" si="104"/>
        <v>0</v>
      </c>
      <c r="BE83" s="81">
        <f t="shared" si="105"/>
        <v>0</v>
      </c>
      <c r="BF83" s="81">
        <f t="shared" si="106"/>
        <v>0</v>
      </c>
      <c r="BG83" s="214"/>
      <c r="BH83" s="214"/>
      <c r="BI83" s="214">
        <v>10</v>
      </c>
      <c r="BJ83" s="214"/>
      <c r="BK83" s="214"/>
      <c r="BL83" s="214"/>
      <c r="BM83" s="214"/>
      <c r="BN83" s="81">
        <f t="shared" si="107"/>
        <v>0</v>
      </c>
      <c r="BO83" s="81">
        <f t="shared" si="108"/>
        <v>0</v>
      </c>
      <c r="BP83" s="81">
        <f t="shared" si="109"/>
        <v>0</v>
      </c>
      <c r="BQ83" s="81">
        <f t="shared" si="110"/>
        <v>0</v>
      </c>
      <c r="BR83" s="81">
        <f t="shared" si="111"/>
        <v>0</v>
      </c>
      <c r="BS83" s="81">
        <f t="shared" si="112"/>
        <v>0</v>
      </c>
      <c r="BT83" s="81">
        <f t="shared" si="113"/>
        <v>0</v>
      </c>
      <c r="BU83" s="81">
        <f t="shared" si="114"/>
        <v>0</v>
      </c>
      <c r="BV83" s="81">
        <f t="shared" si="115"/>
        <v>0</v>
      </c>
      <c r="BW83" s="81">
        <f t="shared" si="116"/>
        <v>0</v>
      </c>
      <c r="BX83" s="81">
        <f t="shared" si="117"/>
        <v>0</v>
      </c>
      <c r="BY83" s="81">
        <f t="shared" si="118"/>
        <v>0</v>
      </c>
      <c r="BZ83" s="203">
        <f t="shared" si="119"/>
        <v>0</v>
      </c>
      <c r="CA83" s="203">
        <f t="shared" si="120"/>
        <v>0</v>
      </c>
      <c r="CB83" s="214"/>
      <c r="CC83" s="214">
        <v>10</v>
      </c>
      <c r="CD83" s="214"/>
      <c r="CE83" s="214"/>
      <c r="CF83" s="214"/>
      <c r="CG83" s="214"/>
      <c r="CH83" s="214"/>
      <c r="CI83" s="214"/>
      <c r="CJ83" s="214"/>
      <c r="CK83" s="214"/>
      <c r="CL83" s="215"/>
      <c r="CM83" s="214"/>
      <c r="CN83" s="214"/>
      <c r="CO83" s="214"/>
      <c r="CP83" s="93"/>
      <c r="CQ83" s="81"/>
      <c r="CR83" s="134">
        <f t="shared" si="121"/>
        <v>0</v>
      </c>
      <c r="CS83" s="93"/>
      <c r="CT83" s="126">
        <v>1.3560000000000001</v>
      </c>
      <c r="CU83" s="81">
        <f t="shared" si="122"/>
        <v>0</v>
      </c>
      <c r="CV83" s="81">
        <f t="shared" si="123"/>
        <v>0</v>
      </c>
      <c r="CW83" s="93"/>
      <c r="CX83" s="92"/>
      <c r="CY83" s="4"/>
    </row>
    <row r="84" spans="1:103" ht="18" customHeight="1">
      <c r="A84" s="142" t="s">
        <v>29477</v>
      </c>
      <c r="B84" s="142" t="s">
        <v>28146</v>
      </c>
      <c r="C84" s="142" t="s">
        <v>29312</v>
      </c>
      <c r="D84" s="142" t="s">
        <v>29324</v>
      </c>
      <c r="E84" s="124" t="s">
        <v>28761</v>
      </c>
      <c r="F84" s="124">
        <v>10</v>
      </c>
      <c r="G84" s="124">
        <f t="shared" si="96"/>
        <v>0</v>
      </c>
      <c r="H84" s="791">
        <v>55</v>
      </c>
      <c r="I84" s="481">
        <f t="shared" si="97"/>
        <v>0</v>
      </c>
      <c r="J84" s="125">
        <f t="shared" si="98"/>
        <v>55</v>
      </c>
      <c r="K84" s="126">
        <f t="shared" si="99"/>
        <v>0</v>
      </c>
      <c r="L84" s="318"/>
      <c r="M84" s="271"/>
      <c r="N84" s="319"/>
      <c r="O84" s="320"/>
      <c r="P84" s="274"/>
      <c r="Q84" s="275"/>
      <c r="R84" s="276"/>
      <c r="S84" s="277"/>
      <c r="T84" s="370"/>
      <c r="U84" s="278"/>
      <c r="V84" s="279"/>
      <c r="W84" s="321"/>
      <c r="X84" s="281"/>
      <c r="Y84" s="277">
        <f t="shared" si="124"/>
        <v>0</v>
      </c>
      <c r="Z84" s="488"/>
      <c r="AA84" s="277"/>
      <c r="AB84" s="128"/>
      <c r="AC84" s="127"/>
      <c r="AD84" s="321"/>
      <c r="AF84" s="277"/>
      <c r="AZ84" s="81">
        <f t="shared" si="100"/>
        <v>0</v>
      </c>
      <c r="BA84" s="81">
        <f t="shared" si="101"/>
        <v>0</v>
      </c>
      <c r="BB84" s="81">
        <f t="shared" si="102"/>
        <v>0</v>
      </c>
      <c r="BC84" s="81">
        <f t="shared" si="103"/>
        <v>0</v>
      </c>
      <c r="BD84" s="81">
        <f t="shared" si="104"/>
        <v>0</v>
      </c>
      <c r="BE84" s="81">
        <f t="shared" si="105"/>
        <v>0</v>
      </c>
      <c r="BF84" s="81">
        <f t="shared" si="106"/>
        <v>0</v>
      </c>
      <c r="BG84" s="214"/>
      <c r="BH84" s="214"/>
      <c r="BI84" s="214">
        <v>10</v>
      </c>
      <c r="BJ84" s="214"/>
      <c r="BK84" s="214"/>
      <c r="BL84" s="214"/>
      <c r="BM84" s="214"/>
      <c r="BN84" s="81">
        <f t="shared" si="107"/>
        <v>0</v>
      </c>
      <c r="BO84" s="81">
        <f t="shared" si="108"/>
        <v>0</v>
      </c>
      <c r="BP84" s="81">
        <f t="shared" si="109"/>
        <v>0</v>
      </c>
      <c r="BQ84" s="81">
        <f t="shared" si="110"/>
        <v>0</v>
      </c>
      <c r="BR84" s="81">
        <f t="shared" si="111"/>
        <v>0</v>
      </c>
      <c r="BS84" s="81">
        <f t="shared" si="112"/>
        <v>0</v>
      </c>
      <c r="BT84" s="81">
        <f t="shared" si="113"/>
        <v>0</v>
      </c>
      <c r="BU84" s="81">
        <f t="shared" si="114"/>
        <v>0</v>
      </c>
      <c r="BV84" s="81">
        <f t="shared" si="115"/>
        <v>0</v>
      </c>
      <c r="BW84" s="81">
        <f t="shared" si="116"/>
        <v>0</v>
      </c>
      <c r="BX84" s="81">
        <f t="shared" si="117"/>
        <v>0</v>
      </c>
      <c r="BY84" s="81">
        <f t="shared" si="118"/>
        <v>0</v>
      </c>
      <c r="BZ84" s="203">
        <f t="shared" si="119"/>
        <v>0</v>
      </c>
      <c r="CA84" s="203">
        <f t="shared" si="120"/>
        <v>0</v>
      </c>
      <c r="CB84" s="214">
        <v>1</v>
      </c>
      <c r="CC84" s="214">
        <v>9</v>
      </c>
      <c r="CD84" s="214"/>
      <c r="CE84" s="214"/>
      <c r="CF84" s="214"/>
      <c r="CG84" s="214"/>
      <c r="CH84" s="214"/>
      <c r="CI84" s="214"/>
      <c r="CJ84" s="214"/>
      <c r="CK84" s="214"/>
      <c r="CL84" s="215"/>
      <c r="CM84" s="214"/>
      <c r="CN84" s="214"/>
      <c r="CO84" s="214"/>
      <c r="CP84" s="93"/>
      <c r="CQ84" s="81"/>
      <c r="CR84" s="134">
        <f t="shared" si="121"/>
        <v>0</v>
      </c>
      <c r="CS84" s="93"/>
      <c r="CT84" s="126">
        <v>1.3169999999999999</v>
      </c>
      <c r="CU84" s="81">
        <f t="shared" si="122"/>
        <v>0</v>
      </c>
      <c r="CV84" s="81">
        <f t="shared" si="123"/>
        <v>0</v>
      </c>
      <c r="CW84" s="93"/>
      <c r="CX84" s="92"/>
      <c r="CY84" s="4"/>
    </row>
    <row r="85" spans="1:103" ht="18" customHeight="1">
      <c r="A85" s="142" t="s">
        <v>29478</v>
      </c>
      <c r="B85" s="142" t="s">
        <v>28147</v>
      </c>
      <c r="C85" s="142" t="s">
        <v>29312</v>
      </c>
      <c r="D85" s="142" t="s">
        <v>29326</v>
      </c>
      <c r="E85" s="124" t="s">
        <v>28761</v>
      </c>
      <c r="F85" s="124">
        <v>10</v>
      </c>
      <c r="G85" s="124">
        <f t="shared" si="96"/>
        <v>0</v>
      </c>
      <c r="H85" s="791">
        <v>55</v>
      </c>
      <c r="I85" s="481">
        <f t="shared" si="97"/>
        <v>0</v>
      </c>
      <c r="J85" s="125">
        <f t="shared" si="98"/>
        <v>55</v>
      </c>
      <c r="K85" s="126">
        <f t="shared" si="99"/>
        <v>0</v>
      </c>
      <c r="L85" s="318"/>
      <c r="M85" s="271"/>
      <c r="N85" s="319"/>
      <c r="O85" s="320"/>
      <c r="P85" s="274"/>
      <c r="Q85" s="275"/>
      <c r="R85" s="276"/>
      <c r="S85" s="277"/>
      <c r="T85" s="370"/>
      <c r="U85" s="278"/>
      <c r="V85" s="279"/>
      <c r="W85" s="321"/>
      <c r="X85" s="281"/>
      <c r="Y85" s="277">
        <f t="shared" si="124"/>
        <v>0</v>
      </c>
      <c r="Z85" s="488"/>
      <c r="AA85" s="277"/>
      <c r="AB85" s="128"/>
      <c r="AC85" s="127"/>
      <c r="AD85" s="321"/>
      <c r="AF85" s="277"/>
      <c r="AZ85" s="81">
        <f t="shared" si="100"/>
        <v>0</v>
      </c>
      <c r="BA85" s="81">
        <f t="shared" si="101"/>
        <v>0</v>
      </c>
      <c r="BB85" s="81">
        <f t="shared" si="102"/>
        <v>0</v>
      </c>
      <c r="BC85" s="81">
        <f t="shared" si="103"/>
        <v>0</v>
      </c>
      <c r="BD85" s="81">
        <f t="shared" si="104"/>
        <v>0</v>
      </c>
      <c r="BE85" s="81">
        <f t="shared" si="105"/>
        <v>0</v>
      </c>
      <c r="BF85" s="81">
        <f t="shared" si="106"/>
        <v>0</v>
      </c>
      <c r="BG85" s="214"/>
      <c r="BH85" s="214"/>
      <c r="BI85" s="214">
        <v>10</v>
      </c>
      <c r="BJ85" s="214"/>
      <c r="BK85" s="214"/>
      <c r="BL85" s="214"/>
      <c r="BM85" s="214"/>
      <c r="BN85" s="81">
        <f t="shared" si="107"/>
        <v>0</v>
      </c>
      <c r="BO85" s="81">
        <f t="shared" si="108"/>
        <v>0</v>
      </c>
      <c r="BP85" s="81">
        <f t="shared" si="109"/>
        <v>0</v>
      </c>
      <c r="BQ85" s="81">
        <f t="shared" si="110"/>
        <v>0</v>
      </c>
      <c r="BR85" s="81">
        <f t="shared" si="111"/>
        <v>0</v>
      </c>
      <c r="BS85" s="81">
        <f t="shared" si="112"/>
        <v>0</v>
      </c>
      <c r="BT85" s="81">
        <f t="shared" si="113"/>
        <v>0</v>
      </c>
      <c r="BU85" s="81">
        <f t="shared" si="114"/>
        <v>0</v>
      </c>
      <c r="BV85" s="81">
        <f t="shared" si="115"/>
        <v>0</v>
      </c>
      <c r="BW85" s="81">
        <f t="shared" si="116"/>
        <v>0</v>
      </c>
      <c r="BX85" s="81">
        <f t="shared" si="117"/>
        <v>0</v>
      </c>
      <c r="BY85" s="81">
        <f t="shared" si="118"/>
        <v>0</v>
      </c>
      <c r="BZ85" s="203">
        <f t="shared" si="119"/>
        <v>0</v>
      </c>
      <c r="CA85" s="203">
        <f t="shared" si="120"/>
        <v>0</v>
      </c>
      <c r="CB85" s="214"/>
      <c r="CC85" s="214">
        <v>10</v>
      </c>
      <c r="CD85" s="214"/>
      <c r="CE85" s="214"/>
      <c r="CF85" s="214"/>
      <c r="CG85" s="214"/>
      <c r="CH85" s="214"/>
      <c r="CI85" s="214"/>
      <c r="CJ85" s="214"/>
      <c r="CK85" s="214"/>
      <c r="CL85" s="215"/>
      <c r="CM85" s="214"/>
      <c r="CN85" s="214"/>
      <c r="CO85" s="214"/>
      <c r="CP85" s="93"/>
      <c r="CQ85" s="81"/>
      <c r="CR85" s="134">
        <f t="shared" si="121"/>
        <v>0</v>
      </c>
      <c r="CS85" s="93"/>
      <c r="CT85" s="126">
        <v>1.286</v>
      </c>
      <c r="CU85" s="81">
        <f t="shared" si="122"/>
        <v>0</v>
      </c>
      <c r="CV85" s="81">
        <f t="shared" si="123"/>
        <v>0</v>
      </c>
      <c r="CW85" s="93"/>
      <c r="CX85" s="92"/>
      <c r="CY85" s="4"/>
    </row>
    <row r="86" spans="1:103" ht="18" customHeight="1">
      <c r="A86" s="142" t="s">
        <v>29479</v>
      </c>
      <c r="B86" s="142" t="s">
        <v>28148</v>
      </c>
      <c r="C86" s="142" t="s">
        <v>29312</v>
      </c>
      <c r="D86" s="142" t="s">
        <v>29328</v>
      </c>
      <c r="E86" s="124" t="s">
        <v>28761</v>
      </c>
      <c r="F86" s="124">
        <v>10</v>
      </c>
      <c r="G86" s="124">
        <f t="shared" si="96"/>
        <v>0</v>
      </c>
      <c r="H86" s="791">
        <v>130</v>
      </c>
      <c r="I86" s="481">
        <f t="shared" si="97"/>
        <v>0</v>
      </c>
      <c r="J86" s="125">
        <f t="shared" si="98"/>
        <v>130</v>
      </c>
      <c r="K86" s="126">
        <f t="shared" si="99"/>
        <v>0</v>
      </c>
      <c r="L86" s="318"/>
      <c r="M86" s="271"/>
      <c r="N86" s="319"/>
      <c r="O86" s="320"/>
      <c r="P86" s="274"/>
      <c r="Q86" s="275"/>
      <c r="R86" s="276"/>
      <c r="S86" s="277"/>
      <c r="T86" s="370"/>
      <c r="U86" s="278"/>
      <c r="V86" s="279"/>
      <c r="W86" s="321"/>
      <c r="X86" s="281"/>
      <c r="Y86" s="277">
        <f t="shared" si="124"/>
        <v>0</v>
      </c>
      <c r="Z86" s="488"/>
      <c r="AA86" s="277"/>
      <c r="AB86" s="128"/>
      <c r="AC86" s="127"/>
      <c r="AD86" s="321"/>
      <c r="AF86" s="277"/>
      <c r="AZ86" s="81">
        <f t="shared" si="100"/>
        <v>0</v>
      </c>
      <c r="BA86" s="81">
        <f t="shared" si="101"/>
        <v>0</v>
      </c>
      <c r="BB86" s="81">
        <f t="shared" si="102"/>
        <v>0</v>
      </c>
      <c r="BC86" s="81">
        <f t="shared" si="103"/>
        <v>0</v>
      </c>
      <c r="BD86" s="81">
        <f t="shared" si="104"/>
        <v>0</v>
      </c>
      <c r="BE86" s="81">
        <f t="shared" si="105"/>
        <v>0</v>
      </c>
      <c r="BF86" s="81">
        <f t="shared" si="106"/>
        <v>0</v>
      </c>
      <c r="BG86" s="214"/>
      <c r="BH86" s="214"/>
      <c r="BI86" s="214"/>
      <c r="BJ86" s="214"/>
      <c r="BK86" s="214">
        <v>10</v>
      </c>
      <c r="BL86" s="214"/>
      <c r="BM86" s="214"/>
      <c r="BN86" s="81">
        <f t="shared" si="107"/>
        <v>0</v>
      </c>
      <c r="BO86" s="81">
        <f t="shared" si="108"/>
        <v>0</v>
      </c>
      <c r="BP86" s="81">
        <f t="shared" si="109"/>
        <v>0</v>
      </c>
      <c r="BQ86" s="81">
        <f t="shared" si="110"/>
        <v>0</v>
      </c>
      <c r="BR86" s="81">
        <f t="shared" si="111"/>
        <v>0</v>
      </c>
      <c r="BS86" s="81">
        <f t="shared" si="112"/>
        <v>0</v>
      </c>
      <c r="BT86" s="81">
        <f t="shared" si="113"/>
        <v>0</v>
      </c>
      <c r="BU86" s="81">
        <f t="shared" si="114"/>
        <v>0</v>
      </c>
      <c r="BV86" s="81">
        <f t="shared" si="115"/>
        <v>0</v>
      </c>
      <c r="BW86" s="81">
        <f t="shared" si="116"/>
        <v>0</v>
      </c>
      <c r="BX86" s="81">
        <f t="shared" si="117"/>
        <v>0</v>
      </c>
      <c r="BY86" s="81">
        <f t="shared" si="118"/>
        <v>0</v>
      </c>
      <c r="BZ86" s="203">
        <f t="shared" si="119"/>
        <v>0</v>
      </c>
      <c r="CA86" s="203">
        <f t="shared" si="120"/>
        <v>0</v>
      </c>
      <c r="CB86" s="214"/>
      <c r="CC86" s="214">
        <v>10</v>
      </c>
      <c r="CD86" s="214"/>
      <c r="CE86" s="214"/>
      <c r="CF86" s="214"/>
      <c r="CG86" s="214"/>
      <c r="CH86" s="214"/>
      <c r="CI86" s="214"/>
      <c r="CJ86" s="214"/>
      <c r="CK86" s="214"/>
      <c r="CL86" s="215"/>
      <c r="CM86" s="214"/>
      <c r="CN86" s="214"/>
      <c r="CO86" s="214"/>
      <c r="CP86" s="93"/>
      <c r="CQ86" s="81">
        <v>10</v>
      </c>
      <c r="CR86" s="134">
        <f t="shared" si="121"/>
        <v>0</v>
      </c>
      <c r="CS86" s="93"/>
      <c r="CT86" s="126">
        <v>5.9480000000000004</v>
      </c>
      <c r="CU86" s="81">
        <f t="shared" si="122"/>
        <v>0</v>
      </c>
      <c r="CV86" s="81">
        <f t="shared" si="123"/>
        <v>0</v>
      </c>
      <c r="CW86" s="93"/>
      <c r="CX86" s="92"/>
      <c r="CY86" s="4"/>
    </row>
    <row r="87" spans="1:103" ht="18" customHeight="1">
      <c r="A87" s="142" t="s">
        <v>29480</v>
      </c>
      <c r="B87" s="142" t="s">
        <v>28149</v>
      </c>
      <c r="C87" s="142" t="s">
        <v>29312</v>
      </c>
      <c r="D87" s="142" t="s">
        <v>29330</v>
      </c>
      <c r="E87" s="124" t="s">
        <v>28761</v>
      </c>
      <c r="F87" s="124">
        <v>5</v>
      </c>
      <c r="G87" s="124">
        <f t="shared" si="96"/>
        <v>0</v>
      </c>
      <c r="H87" s="791">
        <v>100</v>
      </c>
      <c r="I87" s="481">
        <f t="shared" si="97"/>
        <v>0</v>
      </c>
      <c r="J87" s="125">
        <f t="shared" si="98"/>
        <v>100</v>
      </c>
      <c r="K87" s="126">
        <f t="shared" si="99"/>
        <v>0</v>
      </c>
      <c r="L87" s="318"/>
      <c r="M87" s="271"/>
      <c r="N87" s="319"/>
      <c r="O87" s="320"/>
      <c r="P87" s="274"/>
      <c r="Q87" s="275"/>
      <c r="R87" s="276"/>
      <c r="S87" s="277"/>
      <c r="T87" s="370"/>
      <c r="U87" s="278"/>
      <c r="V87" s="279"/>
      <c r="W87" s="321"/>
      <c r="X87" s="281"/>
      <c r="Y87" s="277">
        <f t="shared" si="124"/>
        <v>0</v>
      </c>
      <c r="Z87" s="488"/>
      <c r="AA87" s="277"/>
      <c r="AB87" s="128"/>
      <c r="AC87" s="127"/>
      <c r="AD87" s="321"/>
      <c r="AF87" s="277"/>
      <c r="AZ87" s="81">
        <f t="shared" si="100"/>
        <v>0</v>
      </c>
      <c r="BA87" s="81">
        <f t="shared" si="101"/>
        <v>0</v>
      </c>
      <c r="BB87" s="81">
        <f t="shared" si="102"/>
        <v>0</v>
      </c>
      <c r="BC87" s="81">
        <f t="shared" si="103"/>
        <v>0</v>
      </c>
      <c r="BD87" s="81">
        <f t="shared" si="104"/>
        <v>0</v>
      </c>
      <c r="BE87" s="81">
        <f t="shared" si="105"/>
        <v>0</v>
      </c>
      <c r="BF87" s="81">
        <f t="shared" si="106"/>
        <v>0</v>
      </c>
      <c r="BG87" s="214"/>
      <c r="BH87" s="214"/>
      <c r="BI87" s="214"/>
      <c r="BJ87" s="214"/>
      <c r="BK87" s="214">
        <v>5</v>
      </c>
      <c r="BL87" s="214"/>
      <c r="BM87" s="214"/>
      <c r="BN87" s="81">
        <f t="shared" si="107"/>
        <v>0</v>
      </c>
      <c r="BO87" s="81">
        <f t="shared" si="108"/>
        <v>0</v>
      </c>
      <c r="BP87" s="81">
        <f t="shared" si="109"/>
        <v>0</v>
      </c>
      <c r="BQ87" s="81">
        <f t="shared" si="110"/>
        <v>0</v>
      </c>
      <c r="BR87" s="81">
        <f t="shared" si="111"/>
        <v>0</v>
      </c>
      <c r="BS87" s="81">
        <f t="shared" si="112"/>
        <v>0</v>
      </c>
      <c r="BT87" s="81">
        <f t="shared" si="113"/>
        <v>0</v>
      </c>
      <c r="BU87" s="81">
        <f t="shared" si="114"/>
        <v>0</v>
      </c>
      <c r="BV87" s="81">
        <f t="shared" si="115"/>
        <v>0</v>
      </c>
      <c r="BW87" s="81">
        <f t="shared" si="116"/>
        <v>0</v>
      </c>
      <c r="BX87" s="81">
        <f t="shared" si="117"/>
        <v>0</v>
      </c>
      <c r="BY87" s="81">
        <f t="shared" si="118"/>
        <v>0</v>
      </c>
      <c r="BZ87" s="203">
        <f t="shared" si="119"/>
        <v>0</v>
      </c>
      <c r="CA87" s="203">
        <f t="shared" si="120"/>
        <v>0</v>
      </c>
      <c r="CB87" s="214"/>
      <c r="CC87" s="214">
        <v>5</v>
      </c>
      <c r="CD87" s="214"/>
      <c r="CE87" s="214"/>
      <c r="CF87" s="214"/>
      <c r="CG87" s="214"/>
      <c r="CH87" s="214"/>
      <c r="CI87" s="214"/>
      <c r="CJ87" s="214"/>
      <c r="CK87" s="214"/>
      <c r="CL87" s="215"/>
      <c r="CM87" s="214"/>
      <c r="CN87" s="214"/>
      <c r="CO87" s="214"/>
      <c r="CP87" s="93"/>
      <c r="CQ87" s="81">
        <v>5</v>
      </c>
      <c r="CR87" s="134">
        <f t="shared" si="121"/>
        <v>0</v>
      </c>
      <c r="CS87" s="93"/>
      <c r="CT87" s="126">
        <v>5.1529999999999996</v>
      </c>
      <c r="CU87" s="81">
        <f t="shared" si="122"/>
        <v>0</v>
      </c>
      <c r="CV87" s="81">
        <f t="shared" si="123"/>
        <v>0</v>
      </c>
      <c r="CW87" s="93"/>
      <c r="CX87" s="92"/>
      <c r="CY87" s="4"/>
    </row>
    <row r="88" spans="1:103" ht="18" customHeight="1">
      <c r="A88" s="142" t="s">
        <v>29481</v>
      </c>
      <c r="B88" s="142" t="s">
        <v>28150</v>
      </c>
      <c r="C88" s="142" t="s">
        <v>29312</v>
      </c>
      <c r="D88" s="142" t="s">
        <v>29482</v>
      </c>
      <c r="E88" s="124" t="s">
        <v>28761</v>
      </c>
      <c r="F88" s="124">
        <v>5</v>
      </c>
      <c r="G88" s="124">
        <f t="shared" si="96"/>
        <v>0</v>
      </c>
      <c r="H88" s="791">
        <v>100</v>
      </c>
      <c r="I88" s="481">
        <f t="shared" si="97"/>
        <v>0</v>
      </c>
      <c r="J88" s="125">
        <f t="shared" si="98"/>
        <v>100</v>
      </c>
      <c r="K88" s="126">
        <f t="shared" si="99"/>
        <v>0</v>
      </c>
      <c r="L88" s="318"/>
      <c r="M88" s="271"/>
      <c r="N88" s="319"/>
      <c r="O88" s="320"/>
      <c r="P88" s="274"/>
      <c r="Q88" s="275"/>
      <c r="R88" s="276"/>
      <c r="S88" s="277"/>
      <c r="T88" s="370"/>
      <c r="U88" s="278"/>
      <c r="V88" s="279"/>
      <c r="W88" s="321"/>
      <c r="X88" s="281"/>
      <c r="Y88" s="277">
        <f t="shared" si="124"/>
        <v>0</v>
      </c>
      <c r="Z88" s="488"/>
      <c r="AA88" s="277"/>
      <c r="AB88" s="128"/>
      <c r="AC88" s="127"/>
      <c r="AD88" s="321"/>
      <c r="AF88" s="277"/>
      <c r="AZ88" s="81">
        <f t="shared" si="100"/>
        <v>0</v>
      </c>
      <c r="BA88" s="81">
        <f t="shared" si="101"/>
        <v>0</v>
      </c>
      <c r="BB88" s="81">
        <f t="shared" si="102"/>
        <v>0</v>
      </c>
      <c r="BC88" s="81">
        <f t="shared" si="103"/>
        <v>0</v>
      </c>
      <c r="BD88" s="81">
        <f t="shared" si="104"/>
        <v>0</v>
      </c>
      <c r="BE88" s="81">
        <f t="shared" si="105"/>
        <v>0</v>
      </c>
      <c r="BF88" s="81">
        <f t="shared" si="106"/>
        <v>0</v>
      </c>
      <c r="BG88" s="214"/>
      <c r="BH88" s="214"/>
      <c r="BI88" s="214"/>
      <c r="BJ88" s="214"/>
      <c r="BK88" s="214">
        <v>5</v>
      </c>
      <c r="BL88" s="214"/>
      <c r="BM88" s="214"/>
      <c r="BN88" s="81">
        <f t="shared" si="107"/>
        <v>0</v>
      </c>
      <c r="BO88" s="81">
        <f t="shared" si="108"/>
        <v>0</v>
      </c>
      <c r="BP88" s="81">
        <f t="shared" si="109"/>
        <v>0</v>
      </c>
      <c r="BQ88" s="81">
        <f t="shared" si="110"/>
        <v>0</v>
      </c>
      <c r="BR88" s="81">
        <f t="shared" si="111"/>
        <v>0</v>
      </c>
      <c r="BS88" s="81">
        <f t="shared" si="112"/>
        <v>0</v>
      </c>
      <c r="BT88" s="81">
        <f t="shared" si="113"/>
        <v>0</v>
      </c>
      <c r="BU88" s="81">
        <f t="shared" si="114"/>
        <v>0</v>
      </c>
      <c r="BV88" s="81">
        <f t="shared" si="115"/>
        <v>0</v>
      </c>
      <c r="BW88" s="81">
        <f t="shared" si="116"/>
        <v>0</v>
      </c>
      <c r="BX88" s="81">
        <f t="shared" si="117"/>
        <v>0</v>
      </c>
      <c r="BY88" s="81">
        <f t="shared" si="118"/>
        <v>0</v>
      </c>
      <c r="BZ88" s="203">
        <f t="shared" si="119"/>
        <v>0</v>
      </c>
      <c r="CA88" s="203">
        <f t="shared" si="120"/>
        <v>0</v>
      </c>
      <c r="CB88" s="214">
        <v>2</v>
      </c>
      <c r="CC88" s="214">
        <v>3</v>
      </c>
      <c r="CD88" s="214"/>
      <c r="CE88" s="214"/>
      <c r="CF88" s="214"/>
      <c r="CG88" s="214"/>
      <c r="CH88" s="214"/>
      <c r="CI88" s="214"/>
      <c r="CJ88" s="214"/>
      <c r="CK88" s="214"/>
      <c r="CL88" s="215"/>
      <c r="CM88" s="214"/>
      <c r="CN88" s="214"/>
      <c r="CO88" s="214"/>
      <c r="CP88" s="93"/>
      <c r="CQ88" s="81">
        <v>5</v>
      </c>
      <c r="CR88" s="134">
        <f t="shared" si="121"/>
        <v>0</v>
      </c>
      <c r="CS88" s="93"/>
      <c r="CT88" s="126">
        <v>5.1980000000000004</v>
      </c>
      <c r="CU88" s="81">
        <f t="shared" si="122"/>
        <v>0</v>
      </c>
      <c r="CV88" s="81">
        <f t="shared" si="123"/>
        <v>0</v>
      </c>
      <c r="CW88" s="93"/>
      <c r="CX88" s="92"/>
      <c r="CY88" s="4"/>
    </row>
    <row r="89" spans="1:103" ht="18" customHeight="1">
      <c r="A89" s="142" t="s">
        <v>29483</v>
      </c>
      <c r="B89" s="142" t="s">
        <v>28151</v>
      </c>
      <c r="C89" s="142" t="s">
        <v>29312</v>
      </c>
      <c r="D89" s="142" t="s">
        <v>29484</v>
      </c>
      <c r="E89" s="124" t="s">
        <v>28761</v>
      </c>
      <c r="F89" s="124">
        <v>5</v>
      </c>
      <c r="G89" s="124">
        <f t="shared" si="96"/>
        <v>0</v>
      </c>
      <c r="H89" s="791">
        <v>100</v>
      </c>
      <c r="I89" s="481">
        <f t="shared" si="97"/>
        <v>0</v>
      </c>
      <c r="J89" s="125">
        <f t="shared" si="98"/>
        <v>100</v>
      </c>
      <c r="K89" s="126">
        <f t="shared" si="99"/>
        <v>0</v>
      </c>
      <c r="L89" s="318"/>
      <c r="M89" s="271"/>
      <c r="N89" s="319"/>
      <c r="O89" s="320"/>
      <c r="P89" s="274"/>
      <c r="Q89" s="275"/>
      <c r="R89" s="276"/>
      <c r="S89" s="277"/>
      <c r="T89" s="370"/>
      <c r="U89" s="278"/>
      <c r="V89" s="279"/>
      <c r="W89" s="321"/>
      <c r="X89" s="281"/>
      <c r="Y89" s="277">
        <f t="shared" si="124"/>
        <v>0</v>
      </c>
      <c r="Z89" s="488"/>
      <c r="AA89" s="277"/>
      <c r="AB89" s="128"/>
      <c r="AC89" s="127"/>
      <c r="AD89" s="321"/>
      <c r="AF89" s="277"/>
      <c r="AZ89" s="81">
        <f t="shared" si="100"/>
        <v>0</v>
      </c>
      <c r="BA89" s="81">
        <f t="shared" si="101"/>
        <v>0</v>
      </c>
      <c r="BB89" s="81">
        <f t="shared" si="102"/>
        <v>0</v>
      </c>
      <c r="BC89" s="81">
        <f t="shared" si="103"/>
        <v>0</v>
      </c>
      <c r="BD89" s="81">
        <f t="shared" si="104"/>
        <v>0</v>
      </c>
      <c r="BE89" s="81">
        <f t="shared" si="105"/>
        <v>0</v>
      </c>
      <c r="BF89" s="81">
        <f t="shared" si="106"/>
        <v>0</v>
      </c>
      <c r="BG89" s="214"/>
      <c r="BH89" s="214"/>
      <c r="BI89" s="214"/>
      <c r="BJ89" s="214"/>
      <c r="BK89" s="214">
        <v>5</v>
      </c>
      <c r="BL89" s="214"/>
      <c r="BM89" s="214"/>
      <c r="BN89" s="81">
        <f t="shared" si="107"/>
        <v>0</v>
      </c>
      <c r="BO89" s="81">
        <f t="shared" si="108"/>
        <v>0</v>
      </c>
      <c r="BP89" s="81">
        <f t="shared" si="109"/>
        <v>0</v>
      </c>
      <c r="BQ89" s="81">
        <f t="shared" si="110"/>
        <v>0</v>
      </c>
      <c r="BR89" s="81">
        <f t="shared" si="111"/>
        <v>0</v>
      </c>
      <c r="BS89" s="81">
        <f t="shared" si="112"/>
        <v>0</v>
      </c>
      <c r="BT89" s="81">
        <f t="shared" si="113"/>
        <v>0</v>
      </c>
      <c r="BU89" s="81">
        <f t="shared" si="114"/>
        <v>0</v>
      </c>
      <c r="BV89" s="81">
        <f t="shared" si="115"/>
        <v>0</v>
      </c>
      <c r="BW89" s="81">
        <f t="shared" si="116"/>
        <v>0</v>
      </c>
      <c r="BX89" s="81">
        <f t="shared" si="117"/>
        <v>0</v>
      </c>
      <c r="BY89" s="81">
        <f t="shared" si="118"/>
        <v>0</v>
      </c>
      <c r="BZ89" s="203">
        <f t="shared" si="119"/>
        <v>0</v>
      </c>
      <c r="CA89" s="203">
        <f t="shared" si="120"/>
        <v>0</v>
      </c>
      <c r="CB89" s="214">
        <v>2</v>
      </c>
      <c r="CC89" s="214">
        <v>3</v>
      </c>
      <c r="CD89" s="214"/>
      <c r="CE89" s="214"/>
      <c r="CF89" s="214"/>
      <c r="CG89" s="214"/>
      <c r="CH89" s="214"/>
      <c r="CI89" s="214"/>
      <c r="CJ89" s="214"/>
      <c r="CK89" s="214"/>
      <c r="CL89" s="215"/>
      <c r="CM89" s="214"/>
      <c r="CN89" s="214"/>
      <c r="CO89" s="214"/>
      <c r="CP89" s="93"/>
      <c r="CQ89" s="81">
        <v>5</v>
      </c>
      <c r="CR89" s="134">
        <f t="shared" si="121"/>
        <v>0</v>
      </c>
      <c r="CS89" s="93"/>
      <c r="CT89" s="126">
        <v>5.0759999999999996</v>
      </c>
      <c r="CU89" s="81">
        <f t="shared" si="122"/>
        <v>0</v>
      </c>
      <c r="CV89" s="81">
        <f t="shared" si="123"/>
        <v>0</v>
      </c>
      <c r="CW89" s="93"/>
      <c r="CX89" s="92"/>
      <c r="CY89" s="4"/>
    </row>
    <row r="90" spans="1:103" ht="18" customHeight="1">
      <c r="A90" s="142" t="s">
        <v>29485</v>
      </c>
      <c r="B90" s="142" t="s">
        <v>28152</v>
      </c>
      <c r="C90" s="142" t="s">
        <v>29312</v>
      </c>
      <c r="D90" s="142" t="s">
        <v>29486</v>
      </c>
      <c r="E90" s="124" t="s">
        <v>28763</v>
      </c>
      <c r="F90" s="124">
        <v>10</v>
      </c>
      <c r="G90" s="124">
        <f t="shared" si="96"/>
        <v>0</v>
      </c>
      <c r="H90" s="791">
        <v>55</v>
      </c>
      <c r="I90" s="481">
        <f t="shared" si="97"/>
        <v>0</v>
      </c>
      <c r="J90" s="125">
        <f t="shared" si="98"/>
        <v>55</v>
      </c>
      <c r="K90" s="126">
        <f t="shared" si="99"/>
        <v>0</v>
      </c>
      <c r="L90" s="318"/>
      <c r="M90" s="271"/>
      <c r="N90" s="319"/>
      <c r="O90" s="320"/>
      <c r="P90" s="274"/>
      <c r="Q90" s="275"/>
      <c r="R90" s="276"/>
      <c r="S90" s="277"/>
      <c r="T90" s="370"/>
      <c r="U90" s="278"/>
      <c r="V90" s="279"/>
      <c r="W90" s="321"/>
      <c r="X90" s="281"/>
      <c r="Y90" s="277">
        <f t="shared" si="124"/>
        <v>0</v>
      </c>
      <c r="Z90" s="488"/>
      <c r="AA90" s="277"/>
      <c r="AB90" s="128"/>
      <c r="AC90" s="127"/>
      <c r="AD90" s="321"/>
      <c r="AF90" s="277"/>
      <c r="AZ90" s="81">
        <f t="shared" si="100"/>
        <v>0</v>
      </c>
      <c r="BA90" s="81">
        <f t="shared" si="101"/>
        <v>0</v>
      </c>
      <c r="BB90" s="81">
        <f t="shared" si="102"/>
        <v>0</v>
      </c>
      <c r="BC90" s="81">
        <f t="shared" si="103"/>
        <v>0</v>
      </c>
      <c r="BD90" s="81">
        <f t="shared" si="104"/>
        <v>0</v>
      </c>
      <c r="BE90" s="81">
        <f t="shared" si="105"/>
        <v>0</v>
      </c>
      <c r="BF90" s="81">
        <f t="shared" si="106"/>
        <v>0</v>
      </c>
      <c r="BG90" s="214"/>
      <c r="BH90" s="214"/>
      <c r="BI90" s="214">
        <v>10</v>
      </c>
      <c r="BJ90" s="214"/>
      <c r="BK90" s="214"/>
      <c r="BL90" s="214"/>
      <c r="BM90" s="214"/>
      <c r="BN90" s="81">
        <f t="shared" si="107"/>
        <v>0</v>
      </c>
      <c r="BO90" s="81">
        <f t="shared" si="108"/>
        <v>0</v>
      </c>
      <c r="BP90" s="81">
        <f t="shared" si="109"/>
        <v>0</v>
      </c>
      <c r="BQ90" s="81">
        <f t="shared" si="110"/>
        <v>0</v>
      </c>
      <c r="BR90" s="81">
        <f t="shared" si="111"/>
        <v>0</v>
      </c>
      <c r="BS90" s="81">
        <f t="shared" si="112"/>
        <v>0</v>
      </c>
      <c r="BT90" s="81">
        <f t="shared" si="113"/>
        <v>0</v>
      </c>
      <c r="BU90" s="81">
        <f t="shared" si="114"/>
        <v>0</v>
      </c>
      <c r="BV90" s="81">
        <f t="shared" si="115"/>
        <v>0</v>
      </c>
      <c r="BW90" s="81">
        <f t="shared" si="116"/>
        <v>0</v>
      </c>
      <c r="BX90" s="81">
        <f t="shared" si="117"/>
        <v>0</v>
      </c>
      <c r="BY90" s="81">
        <f t="shared" si="118"/>
        <v>0</v>
      </c>
      <c r="BZ90" s="203">
        <f t="shared" si="119"/>
        <v>0</v>
      </c>
      <c r="CA90" s="203">
        <f t="shared" si="120"/>
        <v>0</v>
      </c>
      <c r="CB90" s="214">
        <v>4</v>
      </c>
      <c r="CC90" s="214">
        <v>6</v>
      </c>
      <c r="CD90" s="214"/>
      <c r="CE90" s="214"/>
      <c r="CF90" s="214"/>
      <c r="CG90" s="214"/>
      <c r="CH90" s="214"/>
      <c r="CI90" s="214"/>
      <c r="CJ90" s="214"/>
      <c r="CK90" s="214"/>
      <c r="CL90" s="215"/>
      <c r="CM90" s="214"/>
      <c r="CN90" s="214"/>
      <c r="CO90" s="214"/>
      <c r="CP90" s="93"/>
      <c r="CQ90" s="81">
        <v>10</v>
      </c>
      <c r="CR90" s="134">
        <f t="shared" si="121"/>
        <v>0</v>
      </c>
      <c r="CS90" s="93"/>
      <c r="CT90" s="126">
        <v>1.1499999999999999</v>
      </c>
      <c r="CU90" s="81">
        <f t="shared" si="122"/>
        <v>0</v>
      </c>
      <c r="CV90" s="81">
        <f t="shared" si="123"/>
        <v>0</v>
      </c>
      <c r="CW90" s="93"/>
      <c r="CX90" s="92"/>
      <c r="CY90" s="4"/>
    </row>
    <row r="91" spans="1:103" ht="18" customHeight="1">
      <c r="A91" s="142" t="s">
        <v>29487</v>
      </c>
      <c r="B91" s="142" t="s">
        <v>28153</v>
      </c>
      <c r="C91" s="142" t="s">
        <v>29312</v>
      </c>
      <c r="D91" s="142" t="s">
        <v>29488</v>
      </c>
      <c r="E91" s="124" t="s">
        <v>28763</v>
      </c>
      <c r="F91" s="124">
        <v>10</v>
      </c>
      <c r="G91" s="124">
        <f t="shared" si="96"/>
        <v>0</v>
      </c>
      <c r="H91" s="791">
        <v>60</v>
      </c>
      <c r="I91" s="481">
        <f t="shared" si="97"/>
        <v>0</v>
      </c>
      <c r="J91" s="125">
        <f t="shared" si="98"/>
        <v>60</v>
      </c>
      <c r="K91" s="126">
        <f t="shared" si="99"/>
        <v>0</v>
      </c>
      <c r="L91" s="318"/>
      <c r="M91" s="271"/>
      <c r="N91" s="319"/>
      <c r="O91" s="320"/>
      <c r="P91" s="274"/>
      <c r="Q91" s="275"/>
      <c r="R91" s="276"/>
      <c r="S91" s="277"/>
      <c r="T91" s="370"/>
      <c r="U91" s="278"/>
      <c r="V91" s="279"/>
      <c r="W91" s="321"/>
      <c r="X91" s="281"/>
      <c r="Y91" s="277">
        <f t="shared" si="124"/>
        <v>0</v>
      </c>
      <c r="Z91" s="488"/>
      <c r="AA91" s="277"/>
      <c r="AB91" s="128"/>
      <c r="AC91" s="127"/>
      <c r="AD91" s="321"/>
      <c r="AF91" s="277"/>
      <c r="AZ91" s="81">
        <f t="shared" si="100"/>
        <v>0</v>
      </c>
      <c r="BA91" s="81">
        <f t="shared" si="101"/>
        <v>0</v>
      </c>
      <c r="BB91" s="81">
        <f t="shared" si="102"/>
        <v>0</v>
      </c>
      <c r="BC91" s="81">
        <f t="shared" si="103"/>
        <v>0</v>
      </c>
      <c r="BD91" s="81">
        <f t="shared" si="104"/>
        <v>0</v>
      </c>
      <c r="BE91" s="81">
        <f t="shared" si="105"/>
        <v>0</v>
      </c>
      <c r="BF91" s="81">
        <f t="shared" si="106"/>
        <v>0</v>
      </c>
      <c r="BG91" s="214"/>
      <c r="BH91" s="214"/>
      <c r="BI91" s="214">
        <v>10</v>
      </c>
      <c r="BJ91" s="214"/>
      <c r="BK91" s="214"/>
      <c r="BL91" s="214"/>
      <c r="BM91" s="214"/>
      <c r="BN91" s="81">
        <f t="shared" si="107"/>
        <v>0</v>
      </c>
      <c r="BO91" s="81">
        <f t="shared" si="108"/>
        <v>0</v>
      </c>
      <c r="BP91" s="81">
        <f t="shared" si="109"/>
        <v>0</v>
      </c>
      <c r="BQ91" s="81">
        <f t="shared" si="110"/>
        <v>0</v>
      </c>
      <c r="BR91" s="81">
        <f t="shared" si="111"/>
        <v>0</v>
      </c>
      <c r="BS91" s="81">
        <f t="shared" si="112"/>
        <v>0</v>
      </c>
      <c r="BT91" s="81">
        <f t="shared" si="113"/>
        <v>0</v>
      </c>
      <c r="BU91" s="81">
        <f t="shared" si="114"/>
        <v>0</v>
      </c>
      <c r="BV91" s="81">
        <f t="shared" si="115"/>
        <v>0</v>
      </c>
      <c r="BW91" s="81">
        <f t="shared" si="116"/>
        <v>0</v>
      </c>
      <c r="BX91" s="81">
        <f t="shared" si="117"/>
        <v>0</v>
      </c>
      <c r="BY91" s="81">
        <f t="shared" si="118"/>
        <v>0</v>
      </c>
      <c r="BZ91" s="203">
        <f t="shared" si="119"/>
        <v>0</v>
      </c>
      <c r="CA91" s="203">
        <f t="shared" si="120"/>
        <v>0</v>
      </c>
      <c r="CB91" s="214">
        <v>6</v>
      </c>
      <c r="CC91" s="214">
        <v>4</v>
      </c>
      <c r="CD91" s="214"/>
      <c r="CE91" s="214"/>
      <c r="CF91" s="214"/>
      <c r="CG91" s="214"/>
      <c r="CH91" s="214"/>
      <c r="CI91" s="214"/>
      <c r="CJ91" s="214"/>
      <c r="CK91" s="214"/>
      <c r="CL91" s="215"/>
      <c r="CM91" s="214"/>
      <c r="CN91" s="214"/>
      <c r="CO91" s="214"/>
      <c r="CP91" s="93"/>
      <c r="CQ91" s="81">
        <v>10</v>
      </c>
      <c r="CR91" s="134">
        <f t="shared" si="121"/>
        <v>0</v>
      </c>
      <c r="CS91" s="93"/>
      <c r="CT91" s="126">
        <v>1.27</v>
      </c>
      <c r="CU91" s="81">
        <f t="shared" si="122"/>
        <v>0</v>
      </c>
      <c r="CV91" s="81">
        <f t="shared" si="123"/>
        <v>0</v>
      </c>
      <c r="CW91" s="93"/>
      <c r="CX91" s="92"/>
      <c r="CY91" s="4"/>
    </row>
    <row r="92" spans="1:103" ht="18" customHeight="1">
      <c r="A92" s="142" t="s">
        <v>29489</v>
      </c>
      <c r="B92" s="142" t="s">
        <v>28154</v>
      </c>
      <c r="C92" s="142" t="s">
        <v>29312</v>
      </c>
      <c r="D92" s="142" t="s">
        <v>29332</v>
      </c>
      <c r="E92" s="124" t="s">
        <v>28766</v>
      </c>
      <c r="F92" s="124">
        <v>10</v>
      </c>
      <c r="G92" s="124">
        <f t="shared" si="96"/>
        <v>0</v>
      </c>
      <c r="H92" s="791">
        <v>90</v>
      </c>
      <c r="I92" s="481">
        <f t="shared" si="97"/>
        <v>0</v>
      </c>
      <c r="J92" s="125">
        <f t="shared" si="98"/>
        <v>90</v>
      </c>
      <c r="K92" s="126">
        <f t="shared" si="99"/>
        <v>0</v>
      </c>
      <c r="L92" s="318"/>
      <c r="M92" s="271"/>
      <c r="N92" s="319"/>
      <c r="O92" s="320"/>
      <c r="P92" s="274"/>
      <c r="Q92" s="275"/>
      <c r="R92" s="276"/>
      <c r="S92" s="277"/>
      <c r="T92" s="370"/>
      <c r="U92" s="278"/>
      <c r="V92" s="279"/>
      <c r="W92" s="321"/>
      <c r="X92" s="281"/>
      <c r="Y92" s="277">
        <f t="shared" si="124"/>
        <v>0</v>
      </c>
      <c r="Z92" s="488"/>
      <c r="AA92" s="277"/>
      <c r="AB92" s="128"/>
      <c r="AC92" s="127"/>
      <c r="AD92" s="321"/>
      <c r="AF92" s="277"/>
      <c r="AZ92" s="81">
        <f t="shared" si="100"/>
        <v>0</v>
      </c>
      <c r="BA92" s="81">
        <f t="shared" si="101"/>
        <v>0</v>
      </c>
      <c r="BB92" s="81">
        <f t="shared" si="102"/>
        <v>0</v>
      </c>
      <c r="BC92" s="81">
        <f t="shared" si="103"/>
        <v>0</v>
      </c>
      <c r="BD92" s="81">
        <f t="shared" si="104"/>
        <v>0</v>
      </c>
      <c r="BE92" s="81">
        <f t="shared" si="105"/>
        <v>0</v>
      </c>
      <c r="BF92" s="81">
        <f t="shared" si="106"/>
        <v>0</v>
      </c>
      <c r="BG92" s="214"/>
      <c r="BH92" s="214"/>
      <c r="BI92" s="214">
        <v>10</v>
      </c>
      <c r="BJ92" s="214"/>
      <c r="BK92" s="214"/>
      <c r="BL92" s="214"/>
      <c r="BM92" s="214"/>
      <c r="BN92" s="81">
        <f t="shared" si="107"/>
        <v>0</v>
      </c>
      <c r="BO92" s="81">
        <f t="shared" si="108"/>
        <v>0</v>
      </c>
      <c r="BP92" s="81">
        <f t="shared" si="109"/>
        <v>0</v>
      </c>
      <c r="BQ92" s="81">
        <f t="shared" si="110"/>
        <v>0</v>
      </c>
      <c r="BR92" s="81">
        <f t="shared" si="111"/>
        <v>0</v>
      </c>
      <c r="BS92" s="81">
        <f t="shared" si="112"/>
        <v>0</v>
      </c>
      <c r="BT92" s="81">
        <f t="shared" si="113"/>
        <v>0</v>
      </c>
      <c r="BU92" s="81">
        <f t="shared" si="114"/>
        <v>0</v>
      </c>
      <c r="BV92" s="81">
        <f t="shared" si="115"/>
        <v>0</v>
      </c>
      <c r="BW92" s="81">
        <f t="shared" si="116"/>
        <v>0</v>
      </c>
      <c r="BX92" s="81">
        <f t="shared" si="117"/>
        <v>0</v>
      </c>
      <c r="BY92" s="81">
        <f t="shared" si="118"/>
        <v>0</v>
      </c>
      <c r="BZ92" s="203">
        <f t="shared" si="119"/>
        <v>0</v>
      </c>
      <c r="CA92" s="203">
        <f t="shared" si="120"/>
        <v>0</v>
      </c>
      <c r="CB92" s="214"/>
      <c r="CC92" s="214">
        <v>10</v>
      </c>
      <c r="CD92" s="214"/>
      <c r="CE92" s="214"/>
      <c r="CF92" s="214"/>
      <c r="CG92" s="214"/>
      <c r="CH92" s="214"/>
      <c r="CI92" s="214"/>
      <c r="CJ92" s="214"/>
      <c r="CK92" s="214"/>
      <c r="CL92" s="215"/>
      <c r="CM92" s="214"/>
      <c r="CN92" s="214"/>
      <c r="CO92" s="214"/>
      <c r="CP92" s="93"/>
      <c r="CQ92" s="81">
        <v>6</v>
      </c>
      <c r="CR92" s="134">
        <f t="shared" si="121"/>
        <v>0</v>
      </c>
      <c r="CS92" s="93"/>
      <c r="CT92" s="126">
        <v>3.5840000000000001</v>
      </c>
      <c r="CU92" s="81">
        <f t="shared" si="122"/>
        <v>0</v>
      </c>
      <c r="CV92" s="81">
        <f t="shared" si="123"/>
        <v>0</v>
      </c>
      <c r="CW92" s="93"/>
      <c r="CX92" s="92"/>
      <c r="CY92" s="4"/>
    </row>
    <row r="93" spans="1:103" ht="18" customHeight="1">
      <c r="A93" s="142" t="s">
        <v>29490</v>
      </c>
      <c r="B93" s="142" t="s">
        <v>28155</v>
      </c>
      <c r="C93" s="142" t="s">
        <v>29312</v>
      </c>
      <c r="D93" s="142" t="s">
        <v>29334</v>
      </c>
      <c r="E93" s="124" t="s">
        <v>28766</v>
      </c>
      <c r="F93" s="124">
        <v>10</v>
      </c>
      <c r="G93" s="124">
        <f t="shared" si="96"/>
        <v>0</v>
      </c>
      <c r="H93" s="791">
        <v>90</v>
      </c>
      <c r="I93" s="481">
        <f t="shared" si="97"/>
        <v>0</v>
      </c>
      <c r="J93" s="125">
        <f t="shared" si="98"/>
        <v>90</v>
      </c>
      <c r="K93" s="126">
        <f t="shared" si="99"/>
        <v>0</v>
      </c>
      <c r="L93" s="318"/>
      <c r="M93" s="271"/>
      <c r="N93" s="319"/>
      <c r="O93" s="320"/>
      <c r="P93" s="274"/>
      <c r="Q93" s="275"/>
      <c r="R93" s="276"/>
      <c r="S93" s="277"/>
      <c r="T93" s="370"/>
      <c r="U93" s="278"/>
      <c r="V93" s="279"/>
      <c r="W93" s="321"/>
      <c r="X93" s="281"/>
      <c r="Y93" s="277">
        <f t="shared" si="124"/>
        <v>0</v>
      </c>
      <c r="Z93" s="488"/>
      <c r="AA93" s="277"/>
      <c r="AB93" s="128"/>
      <c r="AC93" s="127"/>
      <c r="AD93" s="321"/>
      <c r="AF93" s="277"/>
      <c r="AZ93" s="81">
        <f t="shared" si="100"/>
        <v>0</v>
      </c>
      <c r="BA93" s="81">
        <f t="shared" si="101"/>
        <v>0</v>
      </c>
      <c r="BB93" s="81">
        <f t="shared" si="102"/>
        <v>0</v>
      </c>
      <c r="BC93" s="81">
        <f t="shared" si="103"/>
        <v>0</v>
      </c>
      <c r="BD93" s="81">
        <f t="shared" si="104"/>
        <v>0</v>
      </c>
      <c r="BE93" s="81">
        <f t="shared" si="105"/>
        <v>0</v>
      </c>
      <c r="BF93" s="81">
        <f t="shared" si="106"/>
        <v>0</v>
      </c>
      <c r="BG93" s="214"/>
      <c r="BH93" s="214"/>
      <c r="BI93" s="214">
        <v>10</v>
      </c>
      <c r="BJ93" s="214"/>
      <c r="BK93" s="214"/>
      <c r="BL93" s="214"/>
      <c r="BM93" s="214"/>
      <c r="BN93" s="81">
        <f t="shared" si="107"/>
        <v>0</v>
      </c>
      <c r="BO93" s="81">
        <f t="shared" si="108"/>
        <v>0</v>
      </c>
      <c r="BP93" s="81">
        <f t="shared" si="109"/>
        <v>0</v>
      </c>
      <c r="BQ93" s="81">
        <f t="shared" si="110"/>
        <v>0</v>
      </c>
      <c r="BR93" s="81">
        <f t="shared" si="111"/>
        <v>0</v>
      </c>
      <c r="BS93" s="81">
        <f t="shared" si="112"/>
        <v>0</v>
      </c>
      <c r="BT93" s="81">
        <f t="shared" si="113"/>
        <v>0</v>
      </c>
      <c r="BU93" s="81">
        <f t="shared" si="114"/>
        <v>0</v>
      </c>
      <c r="BV93" s="81">
        <f t="shared" si="115"/>
        <v>0</v>
      </c>
      <c r="BW93" s="81">
        <f t="shared" si="116"/>
        <v>0</v>
      </c>
      <c r="BX93" s="81">
        <f t="shared" si="117"/>
        <v>0</v>
      </c>
      <c r="BY93" s="81">
        <f t="shared" si="118"/>
        <v>0</v>
      </c>
      <c r="BZ93" s="203">
        <f t="shared" si="119"/>
        <v>0</v>
      </c>
      <c r="CA93" s="203">
        <f t="shared" si="120"/>
        <v>0</v>
      </c>
      <c r="CB93" s="214">
        <v>1</v>
      </c>
      <c r="CC93" s="214">
        <v>9</v>
      </c>
      <c r="CD93" s="214"/>
      <c r="CE93" s="214"/>
      <c r="CF93" s="214"/>
      <c r="CG93" s="214"/>
      <c r="CH93" s="214"/>
      <c r="CI93" s="214"/>
      <c r="CJ93" s="214"/>
      <c r="CK93" s="214"/>
      <c r="CL93" s="215"/>
      <c r="CM93" s="214"/>
      <c r="CN93" s="214"/>
      <c r="CO93" s="214"/>
      <c r="CP93" s="93"/>
      <c r="CQ93" s="81">
        <v>6</v>
      </c>
      <c r="CR93" s="134">
        <f t="shared" si="121"/>
        <v>0</v>
      </c>
      <c r="CS93" s="93"/>
      <c r="CT93" s="126">
        <v>3.7149999999999999</v>
      </c>
      <c r="CU93" s="81">
        <f t="shared" si="122"/>
        <v>0</v>
      </c>
      <c r="CV93" s="81">
        <f t="shared" si="123"/>
        <v>0</v>
      </c>
      <c r="CW93" s="93"/>
      <c r="CX93" s="92"/>
      <c r="CY93" s="4"/>
    </row>
    <row r="94" spans="1:103" ht="18" customHeight="1">
      <c r="A94" s="142" t="s">
        <v>29491</v>
      </c>
      <c r="B94" s="142" t="s">
        <v>28156</v>
      </c>
      <c r="C94" s="142" t="s">
        <v>29312</v>
      </c>
      <c r="D94" s="142" t="s">
        <v>29336</v>
      </c>
      <c r="E94" s="124" t="s">
        <v>28766</v>
      </c>
      <c r="F94" s="124">
        <v>10</v>
      </c>
      <c r="G94" s="124">
        <f t="shared" si="96"/>
        <v>0</v>
      </c>
      <c r="H94" s="792">
        <v>90</v>
      </c>
      <c r="I94" s="481">
        <f t="shared" si="97"/>
        <v>0</v>
      </c>
      <c r="J94" s="125">
        <f t="shared" si="98"/>
        <v>90</v>
      </c>
      <c r="K94" s="126">
        <f t="shared" si="99"/>
        <v>0</v>
      </c>
      <c r="L94" s="318"/>
      <c r="M94" s="271"/>
      <c r="N94" s="319"/>
      <c r="O94" s="320"/>
      <c r="P94" s="274"/>
      <c r="Q94" s="275"/>
      <c r="R94" s="276"/>
      <c r="S94" s="277"/>
      <c r="T94" s="370"/>
      <c r="U94" s="278"/>
      <c r="V94" s="279"/>
      <c r="W94" s="321"/>
      <c r="X94" s="281"/>
      <c r="Y94" s="277">
        <f t="shared" si="124"/>
        <v>0</v>
      </c>
      <c r="Z94" s="488"/>
      <c r="AA94" s="277"/>
      <c r="AB94" s="128"/>
      <c r="AC94" s="127"/>
      <c r="AD94" s="321"/>
      <c r="AF94" s="277"/>
      <c r="AZ94" s="81">
        <f t="shared" si="100"/>
        <v>0</v>
      </c>
      <c r="BA94" s="81">
        <f t="shared" si="101"/>
        <v>0</v>
      </c>
      <c r="BB94" s="81">
        <f t="shared" si="102"/>
        <v>0</v>
      </c>
      <c r="BC94" s="81">
        <f t="shared" si="103"/>
        <v>0</v>
      </c>
      <c r="BD94" s="81">
        <f t="shared" si="104"/>
        <v>0</v>
      </c>
      <c r="BE94" s="81">
        <f t="shared" si="105"/>
        <v>0</v>
      </c>
      <c r="BF94" s="81">
        <f t="shared" si="106"/>
        <v>0</v>
      </c>
      <c r="BG94" s="214"/>
      <c r="BH94" s="214"/>
      <c r="BI94" s="214">
        <v>10</v>
      </c>
      <c r="BJ94" s="214"/>
      <c r="BK94" s="214"/>
      <c r="BL94" s="214"/>
      <c r="BM94" s="214"/>
      <c r="BN94" s="81">
        <f t="shared" si="107"/>
        <v>0</v>
      </c>
      <c r="BO94" s="81">
        <f t="shared" si="108"/>
        <v>0</v>
      </c>
      <c r="BP94" s="81">
        <f t="shared" si="109"/>
        <v>0</v>
      </c>
      <c r="BQ94" s="81">
        <f t="shared" si="110"/>
        <v>0</v>
      </c>
      <c r="BR94" s="81">
        <f t="shared" si="111"/>
        <v>0</v>
      </c>
      <c r="BS94" s="81">
        <f t="shared" si="112"/>
        <v>0</v>
      </c>
      <c r="BT94" s="81">
        <f t="shared" si="113"/>
        <v>0</v>
      </c>
      <c r="BU94" s="81">
        <f t="shared" si="114"/>
        <v>0</v>
      </c>
      <c r="BV94" s="81">
        <f t="shared" si="115"/>
        <v>0</v>
      </c>
      <c r="BW94" s="81">
        <f t="shared" si="116"/>
        <v>0</v>
      </c>
      <c r="BX94" s="81">
        <f t="shared" si="117"/>
        <v>0</v>
      </c>
      <c r="BY94" s="81">
        <f t="shared" si="118"/>
        <v>0</v>
      </c>
      <c r="BZ94" s="203">
        <f t="shared" si="119"/>
        <v>0</v>
      </c>
      <c r="CA94" s="203">
        <f t="shared" si="120"/>
        <v>0</v>
      </c>
      <c r="CB94" s="214"/>
      <c r="CC94" s="214">
        <v>10</v>
      </c>
      <c r="CD94" s="214"/>
      <c r="CE94" s="214"/>
      <c r="CF94" s="214"/>
      <c r="CG94" s="214"/>
      <c r="CH94" s="214"/>
      <c r="CI94" s="214"/>
      <c r="CJ94" s="214"/>
      <c r="CK94" s="214"/>
      <c r="CL94" s="215"/>
      <c r="CM94" s="214"/>
      <c r="CN94" s="214"/>
      <c r="CO94" s="214"/>
      <c r="CP94" s="93"/>
      <c r="CQ94" s="81">
        <v>8</v>
      </c>
      <c r="CR94" s="134">
        <f t="shared" si="121"/>
        <v>0</v>
      </c>
      <c r="CS94" s="93"/>
      <c r="CT94" s="126">
        <v>3.8250000000000002</v>
      </c>
      <c r="CU94" s="81">
        <f t="shared" si="122"/>
        <v>0</v>
      </c>
      <c r="CV94" s="81">
        <f t="shared" si="123"/>
        <v>0</v>
      </c>
      <c r="CW94" s="93"/>
      <c r="CX94" s="92"/>
      <c r="CY94" s="4"/>
    </row>
    <row r="95" spans="1:103" ht="18" customHeight="1">
      <c r="A95" s="142" t="s">
        <v>29492</v>
      </c>
      <c r="B95" s="142" t="s">
        <v>28157</v>
      </c>
      <c r="C95" s="142" t="s">
        <v>29312</v>
      </c>
      <c r="D95" s="142" t="s">
        <v>29338</v>
      </c>
      <c r="E95" s="124" t="s">
        <v>28764</v>
      </c>
      <c r="F95" s="124">
        <v>10</v>
      </c>
      <c r="G95" s="124">
        <f t="shared" si="96"/>
        <v>0</v>
      </c>
      <c r="H95" s="792">
        <v>100</v>
      </c>
      <c r="I95" s="481">
        <f t="shared" si="97"/>
        <v>0</v>
      </c>
      <c r="J95" s="125">
        <f t="shared" si="98"/>
        <v>100</v>
      </c>
      <c r="K95" s="126">
        <f t="shared" si="99"/>
        <v>0</v>
      </c>
      <c r="L95" s="318"/>
      <c r="M95" s="271"/>
      <c r="N95" s="319"/>
      <c r="O95" s="320"/>
      <c r="P95" s="274"/>
      <c r="Q95" s="275"/>
      <c r="R95" s="276"/>
      <c r="S95" s="277"/>
      <c r="T95" s="370"/>
      <c r="U95" s="278"/>
      <c r="V95" s="279"/>
      <c r="W95" s="321"/>
      <c r="X95" s="281"/>
      <c r="Y95" s="277">
        <f t="shared" si="124"/>
        <v>0</v>
      </c>
      <c r="Z95" s="488"/>
      <c r="AA95" s="277"/>
      <c r="AB95" s="128"/>
      <c r="AC95" s="127"/>
      <c r="AD95" s="321"/>
      <c r="AF95" s="277"/>
      <c r="AZ95" s="81">
        <f t="shared" si="100"/>
        <v>0</v>
      </c>
      <c r="BA95" s="81">
        <f t="shared" si="101"/>
        <v>0</v>
      </c>
      <c r="BB95" s="81">
        <f t="shared" si="102"/>
        <v>0</v>
      </c>
      <c r="BC95" s="81">
        <f t="shared" si="103"/>
        <v>0</v>
      </c>
      <c r="BD95" s="81">
        <f t="shared" si="104"/>
        <v>0</v>
      </c>
      <c r="BE95" s="81">
        <f t="shared" si="105"/>
        <v>0</v>
      </c>
      <c r="BF95" s="81">
        <f t="shared" si="106"/>
        <v>0</v>
      </c>
      <c r="BG95" s="214"/>
      <c r="BH95" s="214"/>
      <c r="BI95" s="214">
        <v>10</v>
      </c>
      <c r="BJ95" s="214"/>
      <c r="BK95" s="214"/>
      <c r="BL95" s="214"/>
      <c r="BM95" s="214"/>
      <c r="BN95" s="81">
        <f t="shared" si="107"/>
        <v>0</v>
      </c>
      <c r="BO95" s="81">
        <f t="shared" si="108"/>
        <v>0</v>
      </c>
      <c r="BP95" s="81">
        <f t="shared" si="109"/>
        <v>0</v>
      </c>
      <c r="BQ95" s="81">
        <f t="shared" si="110"/>
        <v>0</v>
      </c>
      <c r="BR95" s="81">
        <f t="shared" si="111"/>
        <v>0</v>
      </c>
      <c r="BS95" s="81">
        <f t="shared" si="112"/>
        <v>0</v>
      </c>
      <c r="BT95" s="81">
        <f t="shared" si="113"/>
        <v>0</v>
      </c>
      <c r="BU95" s="81">
        <f t="shared" si="114"/>
        <v>0</v>
      </c>
      <c r="BV95" s="81">
        <f t="shared" si="115"/>
        <v>0</v>
      </c>
      <c r="BW95" s="81">
        <f t="shared" si="116"/>
        <v>0</v>
      </c>
      <c r="BX95" s="81">
        <f t="shared" si="117"/>
        <v>0</v>
      </c>
      <c r="BY95" s="81">
        <f t="shared" si="118"/>
        <v>0</v>
      </c>
      <c r="BZ95" s="203">
        <f t="shared" si="119"/>
        <v>0</v>
      </c>
      <c r="CA95" s="203">
        <f t="shared" si="120"/>
        <v>0</v>
      </c>
      <c r="CB95" s="214">
        <v>1</v>
      </c>
      <c r="CC95" s="214">
        <v>9</v>
      </c>
      <c r="CD95" s="214"/>
      <c r="CE95" s="214"/>
      <c r="CF95" s="214"/>
      <c r="CG95" s="214"/>
      <c r="CH95" s="214"/>
      <c r="CI95" s="214"/>
      <c r="CJ95" s="214"/>
      <c r="CK95" s="214"/>
      <c r="CL95" s="215"/>
      <c r="CM95" s="214"/>
      <c r="CN95" s="214"/>
      <c r="CO95" s="214"/>
      <c r="CP95" s="93"/>
      <c r="CQ95" s="81">
        <v>10</v>
      </c>
      <c r="CR95" s="134">
        <f t="shared" si="121"/>
        <v>0</v>
      </c>
      <c r="CS95" s="93"/>
      <c r="CT95" s="126">
        <v>4.3879999999999999</v>
      </c>
      <c r="CU95" s="81">
        <f t="shared" si="122"/>
        <v>0</v>
      </c>
      <c r="CV95" s="81">
        <f t="shared" si="123"/>
        <v>0</v>
      </c>
      <c r="CW95" s="93"/>
      <c r="CX95" s="92"/>
      <c r="CY95" s="4"/>
    </row>
    <row r="96" spans="1:103" ht="18" customHeight="1">
      <c r="A96" s="142" t="s">
        <v>29493</v>
      </c>
      <c r="B96" s="142" t="s">
        <v>28158</v>
      </c>
      <c r="C96" s="142" t="s">
        <v>29312</v>
      </c>
      <c r="D96" s="142" t="s">
        <v>29447</v>
      </c>
      <c r="E96" s="124" t="s">
        <v>28763</v>
      </c>
      <c r="F96" s="124">
        <v>5</v>
      </c>
      <c r="G96" s="124">
        <f t="shared" si="96"/>
        <v>0</v>
      </c>
      <c r="H96" s="792">
        <v>80</v>
      </c>
      <c r="I96" s="481">
        <f t="shared" si="97"/>
        <v>0</v>
      </c>
      <c r="J96" s="125">
        <f t="shared" si="98"/>
        <v>80</v>
      </c>
      <c r="K96" s="126">
        <f t="shared" si="99"/>
        <v>0</v>
      </c>
      <c r="L96" s="318"/>
      <c r="M96" s="271"/>
      <c r="N96" s="319"/>
      <c r="O96" s="320"/>
      <c r="P96" s="274"/>
      <c r="Q96" s="275"/>
      <c r="R96" s="276"/>
      <c r="S96" s="277"/>
      <c r="T96" s="370"/>
      <c r="U96" s="278"/>
      <c r="V96" s="279"/>
      <c r="W96" s="321"/>
      <c r="X96" s="281"/>
      <c r="Y96" s="277">
        <f t="shared" si="124"/>
        <v>0</v>
      </c>
      <c r="Z96" s="488"/>
      <c r="AA96" s="277"/>
      <c r="AB96" s="128"/>
      <c r="AC96" s="127"/>
      <c r="AD96" s="321"/>
      <c r="AF96" s="277"/>
      <c r="AZ96" s="81">
        <f t="shared" si="100"/>
        <v>0</v>
      </c>
      <c r="BA96" s="81">
        <f t="shared" si="101"/>
        <v>0</v>
      </c>
      <c r="BB96" s="81">
        <f t="shared" si="102"/>
        <v>0</v>
      </c>
      <c r="BC96" s="81">
        <f t="shared" si="103"/>
        <v>0</v>
      </c>
      <c r="BD96" s="81">
        <f t="shared" si="104"/>
        <v>0</v>
      </c>
      <c r="BE96" s="81">
        <f t="shared" si="105"/>
        <v>0</v>
      </c>
      <c r="BF96" s="81">
        <f t="shared" si="106"/>
        <v>0</v>
      </c>
      <c r="BG96" s="214"/>
      <c r="BH96" s="214"/>
      <c r="BI96" s="214"/>
      <c r="BJ96" s="214">
        <v>5</v>
      </c>
      <c r="BK96" s="214"/>
      <c r="BL96" s="214"/>
      <c r="BM96" s="214"/>
      <c r="BN96" s="81">
        <f t="shared" si="107"/>
        <v>0</v>
      </c>
      <c r="BO96" s="81">
        <f t="shared" si="108"/>
        <v>0</v>
      </c>
      <c r="BP96" s="81">
        <f t="shared" si="109"/>
        <v>0</v>
      </c>
      <c r="BQ96" s="81">
        <f t="shared" si="110"/>
        <v>0</v>
      </c>
      <c r="BR96" s="81">
        <f t="shared" si="111"/>
        <v>0</v>
      </c>
      <c r="BS96" s="81">
        <f t="shared" si="112"/>
        <v>0</v>
      </c>
      <c r="BT96" s="81">
        <f t="shared" si="113"/>
        <v>0</v>
      </c>
      <c r="BU96" s="81">
        <f t="shared" si="114"/>
        <v>0</v>
      </c>
      <c r="BV96" s="81">
        <f t="shared" si="115"/>
        <v>0</v>
      </c>
      <c r="BW96" s="81">
        <f t="shared" si="116"/>
        <v>0</v>
      </c>
      <c r="BX96" s="81">
        <f t="shared" si="117"/>
        <v>0</v>
      </c>
      <c r="BY96" s="81">
        <f t="shared" si="118"/>
        <v>0</v>
      </c>
      <c r="BZ96" s="203">
        <f t="shared" si="119"/>
        <v>0</v>
      </c>
      <c r="CA96" s="203">
        <f t="shared" si="120"/>
        <v>0</v>
      </c>
      <c r="CB96" s="214">
        <v>5</v>
      </c>
      <c r="CC96" s="214"/>
      <c r="CD96" s="214"/>
      <c r="CE96" s="214"/>
      <c r="CF96" s="214"/>
      <c r="CG96" s="214"/>
      <c r="CH96" s="214"/>
      <c r="CI96" s="214"/>
      <c r="CJ96" s="214"/>
      <c r="CK96" s="214"/>
      <c r="CL96" s="215"/>
      <c r="CM96" s="214"/>
      <c r="CN96" s="214"/>
      <c r="CO96" s="214"/>
      <c r="CP96" s="93"/>
      <c r="CQ96" s="81">
        <v>10</v>
      </c>
      <c r="CR96" s="134">
        <f t="shared" si="121"/>
        <v>0</v>
      </c>
      <c r="CS96" s="93"/>
      <c r="CT96" s="126">
        <v>3.431</v>
      </c>
      <c r="CU96" s="81">
        <f t="shared" si="122"/>
        <v>0</v>
      </c>
      <c r="CV96" s="81">
        <f t="shared" si="123"/>
        <v>0</v>
      </c>
      <c r="CW96" s="93"/>
      <c r="CX96" s="92"/>
      <c r="CY96" s="4"/>
    </row>
    <row r="97" spans="1:103" ht="18" customHeight="1">
      <c r="A97" s="142" t="s">
        <v>29494</v>
      </c>
      <c r="B97" s="142" t="s">
        <v>28159</v>
      </c>
      <c r="C97" s="142" t="s">
        <v>29312</v>
      </c>
      <c r="D97" s="142" t="s">
        <v>29449</v>
      </c>
      <c r="E97" s="124" t="s">
        <v>28763</v>
      </c>
      <c r="F97" s="124">
        <v>5</v>
      </c>
      <c r="G97" s="124">
        <f t="shared" si="96"/>
        <v>0</v>
      </c>
      <c r="H97" s="793">
        <v>80</v>
      </c>
      <c r="I97" s="481">
        <f t="shared" si="97"/>
        <v>0</v>
      </c>
      <c r="J97" s="125">
        <f t="shared" si="98"/>
        <v>80</v>
      </c>
      <c r="K97" s="126">
        <f t="shared" si="99"/>
        <v>0</v>
      </c>
      <c r="L97" s="318"/>
      <c r="M97" s="271"/>
      <c r="N97" s="319"/>
      <c r="O97" s="320"/>
      <c r="P97" s="274"/>
      <c r="Q97" s="275"/>
      <c r="R97" s="276"/>
      <c r="S97" s="277"/>
      <c r="T97" s="370"/>
      <c r="U97" s="278"/>
      <c r="V97" s="279"/>
      <c r="W97" s="321"/>
      <c r="X97" s="281"/>
      <c r="Y97" s="277">
        <f t="shared" si="124"/>
        <v>0</v>
      </c>
      <c r="Z97" s="488"/>
      <c r="AA97" s="277"/>
      <c r="AB97" s="128"/>
      <c r="AC97" s="127"/>
      <c r="AD97" s="321"/>
      <c r="AF97" s="277"/>
      <c r="AZ97" s="81">
        <f t="shared" si="100"/>
        <v>0</v>
      </c>
      <c r="BA97" s="81">
        <f t="shared" si="101"/>
        <v>0</v>
      </c>
      <c r="BB97" s="81">
        <f t="shared" si="102"/>
        <v>0</v>
      </c>
      <c r="BC97" s="81">
        <f t="shared" si="103"/>
        <v>0</v>
      </c>
      <c r="BD97" s="81">
        <f t="shared" si="104"/>
        <v>0</v>
      </c>
      <c r="BE97" s="81">
        <f t="shared" si="105"/>
        <v>0</v>
      </c>
      <c r="BF97" s="81">
        <f t="shared" si="106"/>
        <v>0</v>
      </c>
      <c r="BG97" s="214"/>
      <c r="BH97" s="214"/>
      <c r="BI97" s="214"/>
      <c r="BJ97" s="214">
        <v>5</v>
      </c>
      <c r="BK97" s="214"/>
      <c r="BL97" s="214"/>
      <c r="BM97" s="214"/>
      <c r="BN97" s="81">
        <f t="shared" si="107"/>
        <v>0</v>
      </c>
      <c r="BO97" s="81">
        <f t="shared" si="108"/>
        <v>0</v>
      </c>
      <c r="BP97" s="81">
        <f t="shared" si="109"/>
        <v>0</v>
      </c>
      <c r="BQ97" s="81">
        <f t="shared" si="110"/>
        <v>0</v>
      </c>
      <c r="BR97" s="81">
        <f t="shared" si="111"/>
        <v>0</v>
      </c>
      <c r="BS97" s="81">
        <f t="shared" si="112"/>
        <v>0</v>
      </c>
      <c r="BT97" s="81">
        <f t="shared" si="113"/>
        <v>0</v>
      </c>
      <c r="BU97" s="81">
        <f t="shared" si="114"/>
        <v>0</v>
      </c>
      <c r="BV97" s="81">
        <f t="shared" si="115"/>
        <v>0</v>
      </c>
      <c r="BW97" s="81">
        <f t="shared" si="116"/>
        <v>0</v>
      </c>
      <c r="BX97" s="81">
        <f t="shared" si="117"/>
        <v>0</v>
      </c>
      <c r="BY97" s="81">
        <f t="shared" si="118"/>
        <v>0</v>
      </c>
      <c r="BZ97" s="203">
        <f t="shared" si="119"/>
        <v>0</v>
      </c>
      <c r="CA97" s="203">
        <f t="shared" si="120"/>
        <v>0</v>
      </c>
      <c r="CB97" s="214">
        <v>5</v>
      </c>
      <c r="CC97" s="214"/>
      <c r="CD97" s="214"/>
      <c r="CE97" s="214"/>
      <c r="CF97" s="214"/>
      <c r="CG97" s="214"/>
      <c r="CH97" s="214"/>
      <c r="CI97" s="214"/>
      <c r="CJ97" s="214"/>
      <c r="CK97" s="214"/>
      <c r="CL97" s="215"/>
      <c r="CM97" s="214"/>
      <c r="CN97" s="214"/>
      <c r="CO97" s="214"/>
      <c r="CP97" s="93"/>
      <c r="CQ97" s="81">
        <v>10</v>
      </c>
      <c r="CR97" s="134">
        <f t="shared" si="121"/>
        <v>0</v>
      </c>
      <c r="CS97" s="93"/>
      <c r="CT97" s="126">
        <v>3.387</v>
      </c>
      <c r="CU97" s="81">
        <f t="shared" si="122"/>
        <v>0</v>
      </c>
      <c r="CV97" s="81">
        <f t="shared" si="123"/>
        <v>0</v>
      </c>
      <c r="CW97" s="93"/>
      <c r="CX97" s="92"/>
      <c r="CY97" s="4"/>
    </row>
    <row r="98" spans="1:103" ht="18" customHeight="1">
      <c r="A98" s="142" t="s">
        <v>29495</v>
      </c>
      <c r="B98" s="142" t="s">
        <v>28160</v>
      </c>
      <c r="C98" s="142" t="s">
        <v>29312</v>
      </c>
      <c r="D98" s="142" t="s">
        <v>29343</v>
      </c>
      <c r="E98" s="124" t="s">
        <v>28770</v>
      </c>
      <c r="F98" s="124">
        <v>5</v>
      </c>
      <c r="G98" s="124">
        <f t="shared" si="96"/>
        <v>0</v>
      </c>
      <c r="H98" s="793">
        <v>130</v>
      </c>
      <c r="I98" s="481">
        <f t="shared" si="97"/>
        <v>0</v>
      </c>
      <c r="J98" s="125">
        <f t="shared" si="98"/>
        <v>130</v>
      </c>
      <c r="K98" s="126">
        <f t="shared" si="99"/>
        <v>0</v>
      </c>
      <c r="L98" s="318"/>
      <c r="M98" s="271"/>
      <c r="N98" s="319"/>
      <c r="O98" s="320"/>
      <c r="P98" s="274"/>
      <c r="Q98" s="275"/>
      <c r="R98" s="276"/>
      <c r="S98" s="277"/>
      <c r="T98" s="370"/>
      <c r="U98" s="278"/>
      <c r="V98" s="279"/>
      <c r="W98" s="321"/>
      <c r="X98" s="281"/>
      <c r="Y98" s="277">
        <f t="shared" si="124"/>
        <v>0</v>
      </c>
      <c r="Z98" s="488"/>
      <c r="AA98" s="277"/>
      <c r="AB98" s="128"/>
      <c r="AC98" s="127"/>
      <c r="AD98" s="321"/>
      <c r="AF98" s="277"/>
      <c r="AZ98" s="81">
        <f t="shared" si="100"/>
        <v>0</v>
      </c>
      <c r="BA98" s="81">
        <f t="shared" si="101"/>
        <v>0</v>
      </c>
      <c r="BB98" s="81">
        <f t="shared" si="102"/>
        <v>0</v>
      </c>
      <c r="BC98" s="81">
        <f t="shared" si="103"/>
        <v>0</v>
      </c>
      <c r="BD98" s="81">
        <f t="shared" si="104"/>
        <v>0</v>
      </c>
      <c r="BE98" s="81">
        <f t="shared" si="105"/>
        <v>0</v>
      </c>
      <c r="BF98" s="81">
        <f t="shared" si="106"/>
        <v>0</v>
      </c>
      <c r="BG98" s="214"/>
      <c r="BH98" s="214"/>
      <c r="BI98" s="214"/>
      <c r="BJ98" s="214"/>
      <c r="BK98" s="214">
        <v>5</v>
      </c>
      <c r="BL98" s="214"/>
      <c r="BM98" s="214"/>
      <c r="BN98" s="81">
        <f t="shared" si="107"/>
        <v>0</v>
      </c>
      <c r="BO98" s="81">
        <f t="shared" si="108"/>
        <v>0</v>
      </c>
      <c r="BP98" s="81">
        <f t="shared" si="109"/>
        <v>0</v>
      </c>
      <c r="BQ98" s="81">
        <f t="shared" si="110"/>
        <v>0</v>
      </c>
      <c r="BR98" s="81">
        <f t="shared" si="111"/>
        <v>0</v>
      </c>
      <c r="BS98" s="81">
        <f t="shared" si="112"/>
        <v>0</v>
      </c>
      <c r="BT98" s="81">
        <f t="shared" si="113"/>
        <v>0</v>
      </c>
      <c r="BU98" s="81">
        <f t="shared" si="114"/>
        <v>0</v>
      </c>
      <c r="BV98" s="81">
        <f t="shared" si="115"/>
        <v>0</v>
      </c>
      <c r="BW98" s="81">
        <f t="shared" si="116"/>
        <v>0</v>
      </c>
      <c r="BX98" s="81">
        <f t="shared" si="117"/>
        <v>0</v>
      </c>
      <c r="BY98" s="81">
        <f t="shared" si="118"/>
        <v>0</v>
      </c>
      <c r="BZ98" s="203">
        <f t="shared" si="119"/>
        <v>0</v>
      </c>
      <c r="CA98" s="203">
        <f t="shared" si="120"/>
        <v>0</v>
      </c>
      <c r="CB98" s="214"/>
      <c r="CC98" s="214"/>
      <c r="CD98" s="214">
        <v>5</v>
      </c>
      <c r="CE98" s="214"/>
      <c r="CF98" s="214"/>
      <c r="CG98" s="214"/>
      <c r="CH98" s="214"/>
      <c r="CI98" s="214"/>
      <c r="CJ98" s="214"/>
      <c r="CK98" s="214"/>
      <c r="CL98" s="215"/>
      <c r="CM98" s="214"/>
      <c r="CN98" s="214"/>
      <c r="CO98" s="214"/>
      <c r="CP98" s="93"/>
      <c r="CQ98" s="81">
        <v>1</v>
      </c>
      <c r="CR98" s="134">
        <f t="shared" si="121"/>
        <v>0</v>
      </c>
      <c r="CS98" s="93"/>
      <c r="CT98" s="126">
        <v>6.4539999999999997</v>
      </c>
      <c r="CU98" s="81">
        <f t="shared" si="122"/>
        <v>0</v>
      </c>
      <c r="CV98" s="81">
        <f t="shared" si="123"/>
        <v>0</v>
      </c>
      <c r="CW98" s="93"/>
      <c r="CX98" s="92"/>
      <c r="CY98" s="4"/>
    </row>
    <row r="99" spans="1:103" ht="18" customHeight="1">
      <c r="A99" s="142" t="s">
        <v>29496</v>
      </c>
      <c r="B99" s="142" t="s">
        <v>28161</v>
      </c>
      <c r="C99" s="142" t="s">
        <v>29312</v>
      </c>
      <c r="D99" s="142" t="s">
        <v>29497</v>
      </c>
      <c r="E99" s="124" t="s">
        <v>28770</v>
      </c>
      <c r="F99" s="124">
        <v>5</v>
      </c>
      <c r="G99" s="124">
        <f t="shared" si="96"/>
        <v>0</v>
      </c>
      <c r="H99" s="793">
        <v>80</v>
      </c>
      <c r="I99" s="481">
        <f t="shared" si="97"/>
        <v>0</v>
      </c>
      <c r="J99" s="125">
        <f t="shared" si="98"/>
        <v>80</v>
      </c>
      <c r="K99" s="126">
        <f t="shared" si="99"/>
        <v>0</v>
      </c>
      <c r="L99" s="318"/>
      <c r="M99" s="271"/>
      <c r="N99" s="319"/>
      <c r="O99" s="320"/>
      <c r="P99" s="274"/>
      <c r="Q99" s="275"/>
      <c r="R99" s="276"/>
      <c r="S99" s="277"/>
      <c r="T99" s="370"/>
      <c r="U99" s="278"/>
      <c r="V99" s="279"/>
      <c r="W99" s="321"/>
      <c r="X99" s="281"/>
      <c r="Y99" s="277">
        <f t="shared" si="124"/>
        <v>0</v>
      </c>
      <c r="Z99" s="488"/>
      <c r="AA99" s="277"/>
      <c r="AB99" s="128"/>
      <c r="AC99" s="127"/>
      <c r="AD99" s="321"/>
      <c r="AF99" s="277"/>
      <c r="AZ99" s="81">
        <f t="shared" si="100"/>
        <v>0</v>
      </c>
      <c r="BA99" s="81">
        <f t="shared" si="101"/>
        <v>0</v>
      </c>
      <c r="BB99" s="81">
        <f t="shared" si="102"/>
        <v>0</v>
      </c>
      <c r="BC99" s="81">
        <f t="shared" si="103"/>
        <v>0</v>
      </c>
      <c r="BD99" s="81">
        <f t="shared" si="104"/>
        <v>0</v>
      </c>
      <c r="BE99" s="81">
        <f t="shared" si="105"/>
        <v>0</v>
      </c>
      <c r="BF99" s="81">
        <f t="shared" si="106"/>
        <v>0</v>
      </c>
      <c r="BG99" s="214"/>
      <c r="BH99" s="214"/>
      <c r="BI99" s="214"/>
      <c r="BJ99" s="214"/>
      <c r="BK99" s="214">
        <v>5</v>
      </c>
      <c r="BL99" s="214"/>
      <c r="BM99" s="214"/>
      <c r="BN99" s="81">
        <f t="shared" si="107"/>
        <v>0</v>
      </c>
      <c r="BO99" s="81">
        <f t="shared" si="108"/>
        <v>0</v>
      </c>
      <c r="BP99" s="81">
        <f t="shared" si="109"/>
        <v>0</v>
      </c>
      <c r="BQ99" s="81">
        <f t="shared" si="110"/>
        <v>0</v>
      </c>
      <c r="BR99" s="81">
        <f t="shared" si="111"/>
        <v>0</v>
      </c>
      <c r="BS99" s="81">
        <f t="shared" si="112"/>
        <v>0</v>
      </c>
      <c r="BT99" s="81">
        <f t="shared" si="113"/>
        <v>0</v>
      </c>
      <c r="BU99" s="81">
        <f t="shared" si="114"/>
        <v>0</v>
      </c>
      <c r="BV99" s="81">
        <f t="shared" si="115"/>
        <v>0</v>
      </c>
      <c r="BW99" s="81">
        <f t="shared" si="116"/>
        <v>0</v>
      </c>
      <c r="BX99" s="81">
        <f t="shared" si="117"/>
        <v>0</v>
      </c>
      <c r="BY99" s="81">
        <f t="shared" si="118"/>
        <v>0</v>
      </c>
      <c r="BZ99" s="203">
        <f t="shared" si="119"/>
        <v>0</v>
      </c>
      <c r="CA99" s="203">
        <f t="shared" si="120"/>
        <v>0</v>
      </c>
      <c r="CB99" s="214"/>
      <c r="CC99" s="214"/>
      <c r="CD99" s="214"/>
      <c r="CE99" s="214">
        <v>3</v>
      </c>
      <c r="CF99" s="214">
        <v>2</v>
      </c>
      <c r="CG99" s="214"/>
      <c r="CH99" s="214"/>
      <c r="CI99" s="214"/>
      <c r="CJ99" s="214"/>
      <c r="CK99" s="214"/>
      <c r="CL99" s="215"/>
      <c r="CM99" s="214"/>
      <c r="CN99" s="214"/>
      <c r="CO99" s="214"/>
      <c r="CP99" s="93"/>
      <c r="CQ99" s="81">
        <v>5</v>
      </c>
      <c r="CR99" s="134">
        <f t="shared" si="121"/>
        <v>0</v>
      </c>
      <c r="CS99" s="93"/>
      <c r="CT99" s="126">
        <v>3.4649999999999999</v>
      </c>
      <c r="CU99" s="81">
        <f t="shared" si="122"/>
        <v>0</v>
      </c>
      <c r="CV99" s="81">
        <f t="shared" si="123"/>
        <v>0</v>
      </c>
      <c r="CW99" s="93"/>
      <c r="CX99" s="92"/>
      <c r="CY99" s="4"/>
    </row>
    <row r="100" spans="1:103" ht="18" customHeight="1">
      <c r="A100" s="142" t="s">
        <v>29498</v>
      </c>
      <c r="B100" s="142" t="s">
        <v>28162</v>
      </c>
      <c r="C100" s="142" t="s">
        <v>29312</v>
      </c>
      <c r="D100" s="142" t="s">
        <v>29345</v>
      </c>
      <c r="E100" s="124" t="s">
        <v>28762</v>
      </c>
      <c r="F100" s="124">
        <v>20</v>
      </c>
      <c r="G100" s="124">
        <f t="shared" si="96"/>
        <v>0</v>
      </c>
      <c r="H100" s="793">
        <v>80</v>
      </c>
      <c r="I100" s="481">
        <f t="shared" si="97"/>
        <v>0</v>
      </c>
      <c r="J100" s="125">
        <f t="shared" si="98"/>
        <v>80</v>
      </c>
      <c r="K100" s="126">
        <f t="shared" si="99"/>
        <v>0</v>
      </c>
      <c r="L100" s="318"/>
      <c r="M100" s="271"/>
      <c r="N100" s="319"/>
      <c r="O100" s="320"/>
      <c r="P100" s="274"/>
      <c r="Q100" s="275"/>
      <c r="R100" s="276"/>
      <c r="S100" s="277"/>
      <c r="T100" s="370"/>
      <c r="U100" s="278"/>
      <c r="V100" s="279"/>
      <c r="W100" s="321"/>
      <c r="X100" s="281"/>
      <c r="Y100" s="277">
        <f t="shared" si="124"/>
        <v>0</v>
      </c>
      <c r="Z100" s="488"/>
      <c r="AA100" s="277"/>
      <c r="AB100" s="128"/>
      <c r="AC100" s="127"/>
      <c r="AD100" s="321"/>
      <c r="AF100" s="277"/>
      <c r="AZ100" s="81">
        <f t="shared" si="100"/>
        <v>0</v>
      </c>
      <c r="BA100" s="81">
        <f t="shared" si="101"/>
        <v>0</v>
      </c>
      <c r="BB100" s="81">
        <f t="shared" si="102"/>
        <v>0</v>
      </c>
      <c r="BC100" s="81">
        <f t="shared" si="103"/>
        <v>0</v>
      </c>
      <c r="BD100" s="81">
        <f t="shared" si="104"/>
        <v>0</v>
      </c>
      <c r="BE100" s="81">
        <f t="shared" si="105"/>
        <v>0</v>
      </c>
      <c r="BF100" s="81">
        <f t="shared" si="106"/>
        <v>0</v>
      </c>
      <c r="BG100" s="214"/>
      <c r="BH100" s="214">
        <v>20</v>
      </c>
      <c r="BI100" s="214"/>
      <c r="BJ100" s="214"/>
      <c r="BK100" s="214"/>
      <c r="BL100" s="214"/>
      <c r="BM100" s="214"/>
      <c r="BN100" s="81">
        <f t="shared" si="107"/>
        <v>0</v>
      </c>
      <c r="BO100" s="81">
        <f t="shared" si="108"/>
        <v>0</v>
      </c>
      <c r="BP100" s="81">
        <f t="shared" si="109"/>
        <v>0</v>
      </c>
      <c r="BQ100" s="81">
        <f t="shared" si="110"/>
        <v>0</v>
      </c>
      <c r="BR100" s="81">
        <f t="shared" si="111"/>
        <v>0</v>
      </c>
      <c r="BS100" s="81">
        <f t="shared" si="112"/>
        <v>0</v>
      </c>
      <c r="BT100" s="81">
        <f t="shared" si="113"/>
        <v>0</v>
      </c>
      <c r="BU100" s="81">
        <f t="shared" si="114"/>
        <v>0</v>
      </c>
      <c r="BV100" s="81">
        <f t="shared" si="115"/>
        <v>0</v>
      </c>
      <c r="BW100" s="81">
        <f t="shared" si="116"/>
        <v>0</v>
      </c>
      <c r="BX100" s="81">
        <f t="shared" si="117"/>
        <v>0</v>
      </c>
      <c r="BY100" s="81">
        <f t="shared" si="118"/>
        <v>0</v>
      </c>
      <c r="BZ100" s="203">
        <f t="shared" si="119"/>
        <v>0</v>
      </c>
      <c r="CA100" s="203">
        <f t="shared" si="120"/>
        <v>0</v>
      </c>
      <c r="CB100" s="214"/>
      <c r="CC100" s="214">
        <v>20</v>
      </c>
      <c r="CD100" s="214"/>
      <c r="CE100" s="214"/>
      <c r="CF100" s="214"/>
      <c r="CG100" s="214"/>
      <c r="CH100" s="214"/>
      <c r="CI100" s="214"/>
      <c r="CJ100" s="214"/>
      <c r="CK100" s="214"/>
      <c r="CL100" s="215"/>
      <c r="CM100" s="214"/>
      <c r="CN100" s="214"/>
      <c r="CO100" s="214"/>
      <c r="CP100" s="93"/>
      <c r="CQ100" s="81">
        <v>10</v>
      </c>
      <c r="CR100" s="134">
        <f t="shared" si="121"/>
        <v>0</v>
      </c>
      <c r="CS100" s="93"/>
      <c r="CT100" s="126">
        <v>1.9990000000000001</v>
      </c>
      <c r="CU100" s="81">
        <f t="shared" si="122"/>
        <v>0</v>
      </c>
      <c r="CV100" s="81">
        <f t="shared" si="123"/>
        <v>0</v>
      </c>
      <c r="CW100" s="93"/>
      <c r="CX100" s="92"/>
      <c r="CY100" s="4"/>
    </row>
    <row r="101" spans="1:103" ht="18" customHeight="1">
      <c r="A101" s="142" t="s">
        <v>29499</v>
      </c>
      <c r="B101" s="142" t="s">
        <v>28163</v>
      </c>
      <c r="C101" s="142" t="s">
        <v>29312</v>
      </c>
      <c r="D101" s="142" t="s">
        <v>29347</v>
      </c>
      <c r="E101" s="124" t="s">
        <v>28762</v>
      </c>
      <c r="F101" s="124">
        <v>20</v>
      </c>
      <c r="G101" s="124">
        <f t="shared" si="96"/>
        <v>0</v>
      </c>
      <c r="H101" s="793">
        <v>80</v>
      </c>
      <c r="I101" s="481">
        <f t="shared" si="97"/>
        <v>0</v>
      </c>
      <c r="J101" s="125">
        <f t="shared" si="98"/>
        <v>80</v>
      </c>
      <c r="K101" s="126">
        <f t="shared" si="99"/>
        <v>0</v>
      </c>
      <c r="L101" s="318"/>
      <c r="M101" s="271"/>
      <c r="N101" s="319"/>
      <c r="O101" s="320"/>
      <c r="P101" s="274"/>
      <c r="Q101" s="275"/>
      <c r="R101" s="276"/>
      <c r="S101" s="277"/>
      <c r="T101" s="370"/>
      <c r="U101" s="278"/>
      <c r="V101" s="279"/>
      <c r="W101" s="321"/>
      <c r="X101" s="281"/>
      <c r="Y101" s="277">
        <f t="shared" si="124"/>
        <v>0</v>
      </c>
      <c r="Z101" s="488"/>
      <c r="AA101" s="277"/>
      <c r="AB101" s="128"/>
      <c r="AC101" s="127"/>
      <c r="AD101" s="321"/>
      <c r="AF101" s="277"/>
      <c r="AZ101" s="81">
        <f t="shared" si="100"/>
        <v>0</v>
      </c>
      <c r="BA101" s="81">
        <f t="shared" si="101"/>
        <v>0</v>
      </c>
      <c r="BB101" s="81">
        <f t="shared" si="102"/>
        <v>0</v>
      </c>
      <c r="BC101" s="81">
        <f t="shared" si="103"/>
        <v>0</v>
      </c>
      <c r="BD101" s="81">
        <f t="shared" si="104"/>
        <v>0</v>
      </c>
      <c r="BE101" s="81">
        <f t="shared" si="105"/>
        <v>0</v>
      </c>
      <c r="BF101" s="81">
        <f t="shared" si="106"/>
        <v>0</v>
      </c>
      <c r="BG101" s="214"/>
      <c r="BH101" s="214">
        <v>20</v>
      </c>
      <c r="BI101" s="214"/>
      <c r="BJ101" s="214"/>
      <c r="BK101" s="214"/>
      <c r="BL101" s="214"/>
      <c r="BM101" s="214"/>
      <c r="BN101" s="81">
        <f t="shared" si="107"/>
        <v>0</v>
      </c>
      <c r="BO101" s="81">
        <f t="shared" si="108"/>
        <v>0</v>
      </c>
      <c r="BP101" s="81">
        <f t="shared" si="109"/>
        <v>0</v>
      </c>
      <c r="BQ101" s="81">
        <f t="shared" si="110"/>
        <v>0</v>
      </c>
      <c r="BR101" s="81">
        <f t="shared" si="111"/>
        <v>0</v>
      </c>
      <c r="BS101" s="81">
        <f t="shared" si="112"/>
        <v>0</v>
      </c>
      <c r="BT101" s="81">
        <f t="shared" si="113"/>
        <v>0</v>
      </c>
      <c r="BU101" s="81">
        <f t="shared" si="114"/>
        <v>0</v>
      </c>
      <c r="BV101" s="81">
        <f t="shared" si="115"/>
        <v>0</v>
      </c>
      <c r="BW101" s="81">
        <f t="shared" si="116"/>
        <v>0</v>
      </c>
      <c r="BX101" s="81">
        <f t="shared" si="117"/>
        <v>0</v>
      </c>
      <c r="BY101" s="81">
        <f t="shared" si="118"/>
        <v>0</v>
      </c>
      <c r="BZ101" s="203">
        <f t="shared" si="119"/>
        <v>0</v>
      </c>
      <c r="CA101" s="203">
        <f t="shared" si="120"/>
        <v>0</v>
      </c>
      <c r="CB101" s="214">
        <v>1</v>
      </c>
      <c r="CC101" s="214">
        <v>19</v>
      </c>
      <c r="CD101" s="221"/>
      <c r="CE101" s="214"/>
      <c r="CF101" s="214"/>
      <c r="CG101" s="214"/>
      <c r="CH101" s="214"/>
      <c r="CI101" s="214"/>
      <c r="CJ101" s="214"/>
      <c r="CK101" s="214"/>
      <c r="CL101" s="215"/>
      <c r="CM101" s="214"/>
      <c r="CN101" s="214"/>
      <c r="CO101" s="214"/>
      <c r="CP101" s="93"/>
      <c r="CQ101" s="81">
        <v>10</v>
      </c>
      <c r="CR101" s="134">
        <f t="shared" si="121"/>
        <v>0</v>
      </c>
      <c r="CS101" s="93"/>
      <c r="CT101" s="126">
        <v>1.8919999999999999</v>
      </c>
      <c r="CU101" s="81">
        <f t="shared" si="122"/>
        <v>0</v>
      </c>
      <c r="CV101" s="81">
        <f t="shared" si="123"/>
        <v>0</v>
      </c>
      <c r="CW101" s="93"/>
      <c r="CX101" s="92"/>
      <c r="CY101" s="4"/>
    </row>
    <row r="102" spans="1:103" ht="18" customHeight="1">
      <c r="A102" s="142" t="s">
        <v>29500</v>
      </c>
      <c r="B102" s="142" t="s">
        <v>28164</v>
      </c>
      <c r="C102" s="1037" t="s">
        <v>29312</v>
      </c>
      <c r="D102" s="155" t="s">
        <v>29501</v>
      </c>
      <c r="E102" s="124" t="s">
        <v>28762</v>
      </c>
      <c r="F102" s="124">
        <v>20</v>
      </c>
      <c r="G102" s="124">
        <f t="shared" si="96"/>
        <v>0</v>
      </c>
      <c r="H102" s="793">
        <v>100</v>
      </c>
      <c r="I102" s="481">
        <f t="shared" si="97"/>
        <v>0</v>
      </c>
      <c r="J102" s="125">
        <f t="shared" si="98"/>
        <v>100</v>
      </c>
      <c r="K102" s="126">
        <f t="shared" si="99"/>
        <v>0</v>
      </c>
      <c r="L102" s="318"/>
      <c r="M102" s="271"/>
      <c r="N102" s="319"/>
      <c r="O102" s="320"/>
      <c r="P102" s="274"/>
      <c r="Q102" s="275"/>
      <c r="R102" s="276"/>
      <c r="S102" s="277"/>
      <c r="T102" s="370"/>
      <c r="U102" s="278"/>
      <c r="V102" s="279"/>
      <c r="W102" s="321"/>
      <c r="X102" s="281"/>
      <c r="Y102" s="277">
        <f t="shared" si="124"/>
        <v>0</v>
      </c>
      <c r="Z102" s="488"/>
      <c r="AA102" s="277"/>
      <c r="AB102" s="128"/>
      <c r="AC102" s="127"/>
      <c r="AD102" s="321"/>
      <c r="AF102" s="277"/>
      <c r="AZ102" s="81">
        <f t="shared" si="100"/>
        <v>0</v>
      </c>
      <c r="BA102" s="81">
        <f t="shared" si="101"/>
        <v>0</v>
      </c>
      <c r="BB102" s="81">
        <f t="shared" si="102"/>
        <v>0</v>
      </c>
      <c r="BC102" s="81">
        <f t="shared" si="103"/>
        <v>0</v>
      </c>
      <c r="BD102" s="81">
        <f t="shared" si="104"/>
        <v>0</v>
      </c>
      <c r="BE102" s="81">
        <f t="shared" si="105"/>
        <v>0</v>
      </c>
      <c r="BF102" s="81">
        <f t="shared" si="106"/>
        <v>0</v>
      </c>
      <c r="BG102" s="218"/>
      <c r="BH102" s="218">
        <v>20</v>
      </c>
      <c r="BI102" s="218"/>
      <c r="BJ102" s="218"/>
      <c r="BK102" s="218"/>
      <c r="BL102" s="218"/>
      <c r="BM102" s="218"/>
      <c r="BN102" s="81">
        <f t="shared" si="107"/>
        <v>0</v>
      </c>
      <c r="BO102" s="81">
        <f t="shared" si="108"/>
        <v>0</v>
      </c>
      <c r="BP102" s="81">
        <f t="shared" si="109"/>
        <v>0</v>
      </c>
      <c r="BQ102" s="81">
        <f t="shared" si="110"/>
        <v>0</v>
      </c>
      <c r="BR102" s="81">
        <f t="shared" si="111"/>
        <v>0</v>
      </c>
      <c r="BS102" s="81">
        <f t="shared" si="112"/>
        <v>0</v>
      </c>
      <c r="BT102" s="81">
        <f t="shared" si="113"/>
        <v>0</v>
      </c>
      <c r="BU102" s="81">
        <f t="shared" si="114"/>
        <v>0</v>
      </c>
      <c r="BV102" s="81">
        <f t="shared" si="115"/>
        <v>0</v>
      </c>
      <c r="BW102" s="81">
        <f t="shared" si="116"/>
        <v>0</v>
      </c>
      <c r="BX102" s="81">
        <f t="shared" si="117"/>
        <v>0</v>
      </c>
      <c r="BY102" s="81">
        <f t="shared" si="118"/>
        <v>0</v>
      </c>
      <c r="BZ102" s="203">
        <f t="shared" si="119"/>
        <v>0</v>
      </c>
      <c r="CA102" s="203">
        <f t="shared" si="120"/>
        <v>0</v>
      </c>
      <c r="CB102" s="218">
        <v>1</v>
      </c>
      <c r="CC102" s="218">
        <v>18</v>
      </c>
      <c r="CD102" s="218">
        <v>1</v>
      </c>
      <c r="CE102" s="218"/>
      <c r="CF102" s="218"/>
      <c r="CG102" s="218"/>
      <c r="CH102" s="218"/>
      <c r="CI102" s="218"/>
      <c r="CJ102" s="218"/>
      <c r="CK102" s="218"/>
      <c r="CL102" s="219"/>
      <c r="CM102" s="218"/>
      <c r="CN102" s="218"/>
      <c r="CO102" s="218"/>
      <c r="CP102" s="93"/>
      <c r="CQ102" s="81">
        <v>20</v>
      </c>
      <c r="CR102" s="134">
        <f t="shared" si="121"/>
        <v>0</v>
      </c>
      <c r="CS102" s="93"/>
      <c r="CT102" s="126">
        <v>3.3140000000000001</v>
      </c>
      <c r="CU102" s="81">
        <f t="shared" si="122"/>
        <v>0</v>
      </c>
      <c r="CV102" s="81">
        <f t="shared" si="123"/>
        <v>0</v>
      </c>
      <c r="CW102" s="93"/>
      <c r="CX102" s="92"/>
      <c r="CY102" s="4"/>
    </row>
    <row r="103" spans="1:103" ht="15.75" customHeight="1">
      <c r="A103" s="167"/>
      <c r="B103" s="167"/>
      <c r="C103" s="92"/>
      <c r="H103" s="789"/>
      <c r="J103" s="116"/>
      <c r="K103" s="125">
        <f>SUM(K75:K102)</f>
        <v>0</v>
      </c>
      <c r="L103" s="312">
        <f>SUMPRODUCT(L75:L102,$F75:$F102)</f>
        <v>0</v>
      </c>
      <c r="M103" s="312">
        <f t="shared" ref="M103:W103" si="125">SUMPRODUCT(M75:M102,$F75:$F102)</f>
        <v>0</v>
      </c>
      <c r="N103" s="312">
        <f t="shared" si="125"/>
        <v>0</v>
      </c>
      <c r="O103" s="312">
        <f t="shared" si="125"/>
        <v>0</v>
      </c>
      <c r="P103" s="312">
        <f t="shared" si="125"/>
        <v>0</v>
      </c>
      <c r="Q103" s="312">
        <f t="shared" si="125"/>
        <v>0</v>
      </c>
      <c r="R103" s="312">
        <f t="shared" si="125"/>
        <v>0</v>
      </c>
      <c r="S103" s="312">
        <f t="shared" si="125"/>
        <v>0</v>
      </c>
      <c r="T103" s="312">
        <f t="shared" si="125"/>
        <v>0</v>
      </c>
      <c r="U103" s="312">
        <f t="shared" si="125"/>
        <v>0</v>
      </c>
      <c r="V103" s="312">
        <f t="shared" si="125"/>
        <v>0</v>
      </c>
      <c r="W103" s="312">
        <f t="shared" si="125"/>
        <v>0</v>
      </c>
      <c r="X103" s="312">
        <f>SUMPRODUCT(X75:X102,$F75:$F102)</f>
        <v>0</v>
      </c>
      <c r="Y103" s="312">
        <f t="shared" si="124"/>
        <v>0</v>
      </c>
      <c r="Z103" s="159"/>
      <c r="AA103" s="159"/>
      <c r="AB103" s="159"/>
      <c r="AC103" s="159"/>
      <c r="AD103" s="312"/>
      <c r="AF103" s="312">
        <f>SUMPRODUCT(AF75:AF102,$F75:$F102)</f>
        <v>0</v>
      </c>
      <c r="AZ103" s="159">
        <f>SUM(AZ75:AZ102)</f>
        <v>0</v>
      </c>
      <c r="BA103" s="159">
        <f t="shared" ref="BA103:BF103" si="126">SUM(BA75:BA102)</f>
        <v>0</v>
      </c>
      <c r="BB103" s="159">
        <f t="shared" si="126"/>
        <v>0</v>
      </c>
      <c r="BC103" s="159">
        <f t="shared" si="126"/>
        <v>0</v>
      </c>
      <c r="BD103" s="159">
        <f t="shared" si="126"/>
        <v>0</v>
      </c>
      <c r="BE103" s="159">
        <f t="shared" si="126"/>
        <v>0</v>
      </c>
      <c r="BF103" s="159">
        <f t="shared" si="126"/>
        <v>0</v>
      </c>
      <c r="BG103" s="160"/>
      <c r="BH103" s="210"/>
      <c r="BI103" s="210"/>
      <c r="BJ103" s="210"/>
      <c r="BK103" s="210"/>
      <c r="BL103" s="210"/>
      <c r="BM103" s="184"/>
      <c r="BN103" s="184">
        <f t="shared" ref="BN103:CA103" si="127">SUM(BN75:BN102)</f>
        <v>0</v>
      </c>
      <c r="BO103" s="159">
        <f t="shared" si="127"/>
        <v>0</v>
      </c>
      <c r="BP103" s="159">
        <f t="shared" si="127"/>
        <v>0</v>
      </c>
      <c r="BQ103" s="159">
        <f t="shared" si="127"/>
        <v>0</v>
      </c>
      <c r="BR103" s="159">
        <f t="shared" si="127"/>
        <v>0</v>
      </c>
      <c r="BS103" s="159">
        <f t="shared" si="127"/>
        <v>0</v>
      </c>
      <c r="BT103" s="159">
        <f t="shared" si="127"/>
        <v>0</v>
      </c>
      <c r="BU103" s="159">
        <f t="shared" si="127"/>
        <v>0</v>
      </c>
      <c r="BV103" s="159">
        <f t="shared" si="127"/>
        <v>0</v>
      </c>
      <c r="BW103" s="159">
        <f t="shared" si="127"/>
        <v>0</v>
      </c>
      <c r="BX103" s="159">
        <f t="shared" si="127"/>
        <v>0</v>
      </c>
      <c r="BY103" s="160">
        <f t="shared" si="127"/>
        <v>0</v>
      </c>
      <c r="BZ103" s="160">
        <f t="shared" si="127"/>
        <v>0</v>
      </c>
      <c r="CA103" s="160">
        <f t="shared" si="127"/>
        <v>0</v>
      </c>
      <c r="CB103" s="160"/>
      <c r="CC103" s="210"/>
      <c r="CD103" s="210"/>
      <c r="CE103" s="210"/>
      <c r="CF103" s="210"/>
      <c r="CG103" s="210"/>
      <c r="CH103" s="210"/>
      <c r="CI103" s="210"/>
      <c r="CJ103" s="210"/>
      <c r="CK103" s="210"/>
      <c r="CL103" s="210"/>
      <c r="CM103" s="210"/>
      <c r="CN103" s="210"/>
      <c r="CO103" s="210"/>
      <c r="CP103" s="93"/>
      <c r="CQ103" s="105"/>
      <c r="CR103" s="164">
        <f>SUM(CR75:CR102)</f>
        <v>0</v>
      </c>
      <c r="CS103" s="93"/>
      <c r="CT103" s="92"/>
      <c r="CU103" s="92"/>
      <c r="CV103" s="92"/>
      <c r="CW103" s="93"/>
      <c r="CX103" s="92"/>
      <c r="CY103" s="4"/>
    </row>
    <row r="104" spans="1:103" ht="48.75" customHeight="1">
      <c r="A104" s="140" t="s">
        <v>0</v>
      </c>
      <c r="B104" s="140" t="s">
        <v>28839</v>
      </c>
      <c r="C104" s="1036" t="s">
        <v>29502</v>
      </c>
      <c r="D104" s="220" t="s">
        <v>29502</v>
      </c>
      <c r="E104" s="509"/>
      <c r="F104" s="115"/>
      <c r="G104" s="115"/>
      <c r="H104" s="798"/>
      <c r="J104" s="116"/>
      <c r="K104" s="117"/>
      <c r="L104" s="302"/>
      <c r="M104" s="313"/>
      <c r="N104" s="313"/>
      <c r="O104" s="313"/>
      <c r="P104" s="313"/>
      <c r="Q104" s="313"/>
      <c r="R104" s="313"/>
      <c r="S104" s="313"/>
      <c r="T104" s="313"/>
      <c r="U104" s="326"/>
      <c r="V104" s="313"/>
      <c r="W104" s="313"/>
      <c r="X104" s="313"/>
      <c r="Y104" s="313"/>
      <c r="Z104" s="92"/>
      <c r="AA104" s="92"/>
      <c r="AB104" s="92"/>
      <c r="AC104" s="92"/>
      <c r="AD104" s="313"/>
      <c r="AF104" s="313"/>
      <c r="AZ104" s="200" t="s">
        <v>28778</v>
      </c>
      <c r="BA104" s="200" t="s">
        <v>28779</v>
      </c>
      <c r="BB104" s="200" t="s">
        <v>28780</v>
      </c>
      <c r="BC104" s="200" t="s">
        <v>28781</v>
      </c>
      <c r="BD104" s="200" t="s">
        <v>28782</v>
      </c>
      <c r="BE104" s="200" t="s">
        <v>28783</v>
      </c>
      <c r="BF104" s="200" t="s">
        <v>28784</v>
      </c>
      <c r="BG104" s="120" t="s">
        <v>28778</v>
      </c>
      <c r="BH104" s="120" t="s">
        <v>28779</v>
      </c>
      <c r="BI104" s="120" t="s">
        <v>28780</v>
      </c>
      <c r="BJ104" s="120" t="s">
        <v>28781</v>
      </c>
      <c r="BK104" s="120" t="s">
        <v>28782</v>
      </c>
      <c r="BL104" s="120" t="s">
        <v>28783</v>
      </c>
      <c r="BM104" s="120" t="s">
        <v>28784</v>
      </c>
      <c r="BN104" s="200" t="s">
        <v>28787</v>
      </c>
      <c r="BO104" s="200" t="s">
        <v>28788</v>
      </c>
      <c r="BP104" s="200" t="s">
        <v>28789</v>
      </c>
      <c r="BQ104" s="200" t="s">
        <v>28790</v>
      </c>
      <c r="BR104" s="200" t="s">
        <v>28791</v>
      </c>
      <c r="BS104" s="200" t="s">
        <v>28792</v>
      </c>
      <c r="BT104" s="200" t="s">
        <v>28793</v>
      </c>
      <c r="BU104" s="200" t="s">
        <v>28794</v>
      </c>
      <c r="BV104" s="200" t="s">
        <v>28795</v>
      </c>
      <c r="BW104" s="200" t="s">
        <v>28796</v>
      </c>
      <c r="BX104" s="200" t="s">
        <v>28797</v>
      </c>
      <c r="BY104" s="200" t="s">
        <v>28798</v>
      </c>
      <c r="BZ104" s="200" t="s">
        <v>28799</v>
      </c>
      <c r="CA104" s="200" t="s">
        <v>28800</v>
      </c>
      <c r="CB104" s="159" t="s">
        <v>28787</v>
      </c>
      <c r="CC104" s="159" t="s">
        <v>28788</v>
      </c>
      <c r="CD104" s="159" t="s">
        <v>28789</v>
      </c>
      <c r="CE104" s="159" t="s">
        <v>28790</v>
      </c>
      <c r="CF104" s="159" t="s">
        <v>28791</v>
      </c>
      <c r="CG104" s="159" t="s">
        <v>28792</v>
      </c>
      <c r="CH104" s="159" t="s">
        <v>28793</v>
      </c>
      <c r="CI104" s="159" t="s">
        <v>28794</v>
      </c>
      <c r="CJ104" s="159" t="s">
        <v>28795</v>
      </c>
      <c r="CK104" s="159" t="s">
        <v>28796</v>
      </c>
      <c r="CL104" s="159" t="s">
        <v>28797</v>
      </c>
      <c r="CM104" s="159" t="s">
        <v>28866</v>
      </c>
      <c r="CN104" s="159" t="s">
        <v>28799</v>
      </c>
      <c r="CO104" s="159" t="s">
        <v>28800</v>
      </c>
      <c r="CP104" s="93"/>
      <c r="CQ104" s="122" t="s">
        <v>28867</v>
      </c>
      <c r="CR104" s="122" t="s">
        <v>28868</v>
      </c>
      <c r="CS104" s="93"/>
      <c r="CT104" s="122" t="s">
        <v>28869</v>
      </c>
      <c r="CU104" s="122" t="s">
        <v>28870</v>
      </c>
      <c r="CV104" s="122" t="s">
        <v>28871</v>
      </c>
      <c r="CW104" s="93"/>
      <c r="CX104" s="92"/>
      <c r="CY104" s="4"/>
    </row>
    <row r="105" spans="1:103" ht="18" customHeight="1">
      <c r="A105" s="142" t="s">
        <v>29503</v>
      </c>
      <c r="B105" s="142" t="s">
        <v>28269</v>
      </c>
      <c r="C105" s="142" t="s">
        <v>29502</v>
      </c>
      <c r="D105" s="142" t="s">
        <v>29504</v>
      </c>
      <c r="E105" s="124" t="s">
        <v>28767</v>
      </c>
      <c r="F105" s="124">
        <v>10</v>
      </c>
      <c r="G105" s="124">
        <f t="shared" ref="G105:G145" si="128">SUM(L105:AD105)</f>
        <v>0</v>
      </c>
      <c r="H105" s="791">
        <v>70</v>
      </c>
      <c r="I105" s="481">
        <f t="shared" ref="I105:I145" si="129">$G$5</f>
        <v>0</v>
      </c>
      <c r="J105" s="125">
        <f t="shared" ref="J105:J145" si="130">H105*((1-I105))</f>
        <v>70</v>
      </c>
      <c r="K105" s="126">
        <f t="shared" ref="K105:K145" si="131">G105*J105</f>
        <v>0</v>
      </c>
      <c r="L105" s="318"/>
      <c r="M105" s="271"/>
      <c r="N105" s="319"/>
      <c r="O105" s="320"/>
      <c r="P105" s="274"/>
      <c r="Q105" s="275"/>
      <c r="R105" s="276"/>
      <c r="S105" s="277"/>
      <c r="T105" s="370"/>
      <c r="U105" s="278"/>
      <c r="V105" s="279"/>
      <c r="W105" s="321"/>
      <c r="X105" s="281"/>
      <c r="Y105" s="277">
        <f t="shared" si="124"/>
        <v>0</v>
      </c>
      <c r="Z105" s="488"/>
      <c r="AA105" s="277"/>
      <c r="AB105" s="128"/>
      <c r="AC105" s="127"/>
      <c r="AD105" s="321"/>
      <c r="AF105" s="277"/>
      <c r="AZ105" s="81">
        <f t="shared" ref="AZ105:AZ145" si="132">BG105*$G105</f>
        <v>0</v>
      </c>
      <c r="BA105" s="81">
        <f t="shared" ref="BA105:BA145" si="133">BH105*$G105</f>
        <v>0</v>
      </c>
      <c r="BB105" s="81">
        <f t="shared" ref="BB105:BB145" si="134">BI105*$G105</f>
        <v>0</v>
      </c>
      <c r="BC105" s="81">
        <f t="shared" ref="BC105:BC145" si="135">BJ105*$G105</f>
        <v>0</v>
      </c>
      <c r="BD105" s="81">
        <f t="shared" ref="BD105:BD145" si="136">BK105*$G105</f>
        <v>0</v>
      </c>
      <c r="BE105" s="81">
        <f t="shared" ref="BE105:BE145" si="137">BL105*$G105</f>
        <v>0</v>
      </c>
      <c r="BF105" s="81">
        <f t="shared" ref="BF105:BF145" si="138">BM105*$G105</f>
        <v>0</v>
      </c>
      <c r="BG105" s="214"/>
      <c r="BH105" s="214"/>
      <c r="BI105" s="214">
        <v>10</v>
      </c>
      <c r="BJ105" s="214"/>
      <c r="BK105" s="214"/>
      <c r="BL105" s="214"/>
      <c r="BM105" s="214"/>
      <c r="BN105" s="81">
        <f t="shared" ref="BN105:BN145" si="139">CB105*$G105</f>
        <v>0</v>
      </c>
      <c r="BO105" s="81">
        <f t="shared" ref="BO105:BO145" si="140">CC105*$G105</f>
        <v>0</v>
      </c>
      <c r="BP105" s="81">
        <f t="shared" ref="BP105:BP145" si="141">CD105*$G105</f>
        <v>0</v>
      </c>
      <c r="BQ105" s="81">
        <f t="shared" ref="BQ105:BQ145" si="142">CE105*$G105</f>
        <v>0</v>
      </c>
      <c r="BR105" s="81">
        <f t="shared" ref="BR105:BR145" si="143">CF105*$G105</f>
        <v>0</v>
      </c>
      <c r="BS105" s="81">
        <f t="shared" ref="BS105:BS145" si="144">CG105*$G105</f>
        <v>0</v>
      </c>
      <c r="BT105" s="81">
        <f t="shared" ref="BT105:BT145" si="145">CH105*$G105</f>
        <v>0</v>
      </c>
      <c r="BU105" s="81">
        <f t="shared" ref="BU105:BU145" si="146">CI105*$G105</f>
        <v>0</v>
      </c>
      <c r="BV105" s="81">
        <f t="shared" ref="BV105:BV145" si="147">CJ105*$G105</f>
        <v>0</v>
      </c>
      <c r="BW105" s="81">
        <f t="shared" ref="BW105:BW145" si="148">CK105*$G105</f>
        <v>0</v>
      </c>
      <c r="BX105" s="81">
        <f t="shared" ref="BX105:BX145" si="149">CL105*$G105</f>
        <v>0</v>
      </c>
      <c r="BY105" s="81">
        <f t="shared" ref="BY105:BY145" si="150">CM105*$G105</f>
        <v>0</v>
      </c>
      <c r="BZ105" s="203">
        <f t="shared" ref="BZ105:BZ145" si="151">CN105*$G105</f>
        <v>0</v>
      </c>
      <c r="CA105" s="203">
        <f t="shared" ref="CA105:CA145" si="152">CO105*$G105</f>
        <v>0</v>
      </c>
      <c r="CB105" s="214"/>
      <c r="CC105" s="214">
        <v>2</v>
      </c>
      <c r="CD105" s="214">
        <v>8</v>
      </c>
      <c r="CE105" s="214"/>
      <c r="CF105" s="214"/>
      <c r="CG105" s="214"/>
      <c r="CH105" s="214"/>
      <c r="CI105" s="214"/>
      <c r="CJ105" s="214"/>
      <c r="CK105" s="214"/>
      <c r="CL105" s="215"/>
      <c r="CM105" s="214"/>
      <c r="CN105" s="214"/>
      <c r="CO105" s="214"/>
      <c r="CP105" s="93"/>
      <c r="CQ105" s="81"/>
      <c r="CR105" s="134">
        <f t="shared" ref="CR105:CR145" si="153">$G105*CQ105</f>
        <v>0</v>
      </c>
      <c r="CS105" s="93"/>
      <c r="CT105" s="126">
        <v>1.8169999999999999</v>
      </c>
      <c r="CU105" s="81">
        <f t="shared" ref="CU105:CU145" si="154">G105</f>
        <v>0</v>
      </c>
      <c r="CV105" s="81">
        <f t="shared" ref="CV105:CV145" si="155">CT105*CU105</f>
        <v>0</v>
      </c>
      <c r="CW105" s="93"/>
      <c r="CX105" s="92"/>
      <c r="CY105" s="4"/>
    </row>
    <row r="106" spans="1:103" ht="18" customHeight="1">
      <c r="A106" s="142" t="s">
        <v>29505</v>
      </c>
      <c r="B106" s="142" t="s">
        <v>28270</v>
      </c>
      <c r="C106" s="142" t="s">
        <v>29502</v>
      </c>
      <c r="D106" s="142" t="s">
        <v>29013</v>
      </c>
      <c r="E106" s="124" t="s">
        <v>28762</v>
      </c>
      <c r="F106" s="124">
        <v>10</v>
      </c>
      <c r="G106" s="124">
        <f t="shared" si="128"/>
        <v>0</v>
      </c>
      <c r="H106" s="791">
        <v>90</v>
      </c>
      <c r="I106" s="481">
        <f t="shared" si="129"/>
        <v>0</v>
      </c>
      <c r="J106" s="125">
        <f t="shared" si="130"/>
        <v>90</v>
      </c>
      <c r="K106" s="126">
        <f t="shared" si="131"/>
        <v>0</v>
      </c>
      <c r="L106" s="318"/>
      <c r="M106" s="271"/>
      <c r="N106" s="319"/>
      <c r="O106" s="320"/>
      <c r="P106" s="274"/>
      <c r="Q106" s="275"/>
      <c r="R106" s="276"/>
      <c r="S106" s="277"/>
      <c r="T106" s="370"/>
      <c r="U106" s="278"/>
      <c r="V106" s="279"/>
      <c r="W106" s="321"/>
      <c r="X106" s="281"/>
      <c r="Y106" s="277">
        <f t="shared" si="124"/>
        <v>0</v>
      </c>
      <c r="Z106" s="488"/>
      <c r="AA106" s="277"/>
      <c r="AB106" s="128"/>
      <c r="AC106" s="127"/>
      <c r="AD106" s="321"/>
      <c r="AF106" s="277"/>
      <c r="AZ106" s="81">
        <f t="shared" si="132"/>
        <v>0</v>
      </c>
      <c r="BA106" s="81">
        <f t="shared" si="133"/>
        <v>0</v>
      </c>
      <c r="BB106" s="81">
        <f t="shared" si="134"/>
        <v>0</v>
      </c>
      <c r="BC106" s="81">
        <f t="shared" si="135"/>
        <v>0</v>
      </c>
      <c r="BD106" s="81">
        <f t="shared" si="136"/>
        <v>0</v>
      </c>
      <c r="BE106" s="81">
        <f t="shared" si="137"/>
        <v>0</v>
      </c>
      <c r="BF106" s="81">
        <f t="shared" si="138"/>
        <v>0</v>
      </c>
      <c r="BG106" s="214"/>
      <c r="BH106" s="214"/>
      <c r="BI106" s="214">
        <v>10</v>
      </c>
      <c r="BJ106" s="214"/>
      <c r="BK106" s="214"/>
      <c r="BL106" s="214"/>
      <c r="BM106" s="214"/>
      <c r="BN106" s="81">
        <f t="shared" si="139"/>
        <v>0</v>
      </c>
      <c r="BO106" s="81">
        <f t="shared" si="140"/>
        <v>0</v>
      </c>
      <c r="BP106" s="81">
        <f t="shared" si="141"/>
        <v>0</v>
      </c>
      <c r="BQ106" s="81">
        <f t="shared" si="142"/>
        <v>0</v>
      </c>
      <c r="BR106" s="81">
        <f t="shared" si="143"/>
        <v>0</v>
      </c>
      <c r="BS106" s="81">
        <f t="shared" si="144"/>
        <v>0</v>
      </c>
      <c r="BT106" s="81">
        <f t="shared" si="145"/>
        <v>0</v>
      </c>
      <c r="BU106" s="81">
        <f t="shared" si="146"/>
        <v>0</v>
      </c>
      <c r="BV106" s="81">
        <f t="shared" si="147"/>
        <v>0</v>
      </c>
      <c r="BW106" s="81">
        <f t="shared" si="148"/>
        <v>0</v>
      </c>
      <c r="BX106" s="81">
        <f t="shared" si="149"/>
        <v>0</v>
      </c>
      <c r="BY106" s="81">
        <f t="shared" si="150"/>
        <v>0</v>
      </c>
      <c r="BZ106" s="203">
        <f t="shared" si="151"/>
        <v>0</v>
      </c>
      <c r="CA106" s="203">
        <f t="shared" si="152"/>
        <v>0</v>
      </c>
      <c r="CB106" s="214">
        <v>1</v>
      </c>
      <c r="CC106" s="214">
        <v>9</v>
      </c>
      <c r="CD106" s="214"/>
      <c r="CE106" s="214"/>
      <c r="CF106" s="214"/>
      <c r="CG106" s="214"/>
      <c r="CH106" s="214"/>
      <c r="CI106" s="214"/>
      <c r="CJ106" s="214"/>
      <c r="CK106" s="214"/>
      <c r="CL106" s="215"/>
      <c r="CM106" s="214"/>
      <c r="CN106" s="214"/>
      <c r="CO106" s="214"/>
      <c r="CP106" s="93"/>
      <c r="CQ106" s="81">
        <v>22</v>
      </c>
      <c r="CR106" s="134">
        <f t="shared" si="153"/>
        <v>0</v>
      </c>
      <c r="CS106" s="93"/>
      <c r="CT106" s="126">
        <v>3.3109999999999999</v>
      </c>
      <c r="CU106" s="81">
        <f t="shared" si="154"/>
        <v>0</v>
      </c>
      <c r="CV106" s="81">
        <f t="shared" si="155"/>
        <v>0</v>
      </c>
      <c r="CW106" s="93"/>
      <c r="CX106" s="92"/>
      <c r="CY106" s="4"/>
    </row>
    <row r="107" spans="1:103" ht="18" customHeight="1">
      <c r="A107" s="142" t="s">
        <v>29506</v>
      </c>
      <c r="B107" s="142" t="s">
        <v>28271</v>
      </c>
      <c r="C107" s="142" t="s">
        <v>29502</v>
      </c>
      <c r="D107" s="142" t="s">
        <v>29015</v>
      </c>
      <c r="E107" s="124" t="s">
        <v>28762</v>
      </c>
      <c r="F107" s="124">
        <v>10</v>
      </c>
      <c r="G107" s="124">
        <f t="shared" si="128"/>
        <v>0</v>
      </c>
      <c r="H107" s="791">
        <v>60</v>
      </c>
      <c r="I107" s="481">
        <f t="shared" si="129"/>
        <v>0</v>
      </c>
      <c r="J107" s="125">
        <f t="shared" si="130"/>
        <v>60</v>
      </c>
      <c r="K107" s="126">
        <f t="shared" si="131"/>
        <v>0</v>
      </c>
      <c r="L107" s="318"/>
      <c r="M107" s="271"/>
      <c r="N107" s="319"/>
      <c r="O107" s="320"/>
      <c r="P107" s="274"/>
      <c r="Q107" s="275"/>
      <c r="R107" s="276"/>
      <c r="S107" s="277"/>
      <c r="T107" s="370"/>
      <c r="U107" s="278"/>
      <c r="V107" s="279"/>
      <c r="W107" s="321"/>
      <c r="X107" s="281"/>
      <c r="Y107" s="277">
        <f t="shared" si="124"/>
        <v>0</v>
      </c>
      <c r="Z107" s="488"/>
      <c r="AA107" s="277"/>
      <c r="AB107" s="128"/>
      <c r="AC107" s="127"/>
      <c r="AD107" s="321"/>
      <c r="AF107" s="277"/>
      <c r="AZ107" s="81">
        <f t="shared" si="132"/>
        <v>0</v>
      </c>
      <c r="BA107" s="81">
        <f t="shared" si="133"/>
        <v>0</v>
      </c>
      <c r="BB107" s="81">
        <f t="shared" si="134"/>
        <v>0</v>
      </c>
      <c r="BC107" s="81">
        <f t="shared" si="135"/>
        <v>0</v>
      </c>
      <c r="BD107" s="81">
        <f t="shared" si="136"/>
        <v>0</v>
      </c>
      <c r="BE107" s="81">
        <f t="shared" si="137"/>
        <v>0</v>
      </c>
      <c r="BF107" s="81">
        <f t="shared" si="138"/>
        <v>0</v>
      </c>
      <c r="BG107" s="214"/>
      <c r="BH107" s="214"/>
      <c r="BI107" s="214">
        <v>10</v>
      </c>
      <c r="BJ107" s="214"/>
      <c r="BK107" s="214"/>
      <c r="BL107" s="214"/>
      <c r="BM107" s="214"/>
      <c r="BN107" s="81">
        <f t="shared" si="139"/>
        <v>0</v>
      </c>
      <c r="BO107" s="81">
        <f t="shared" si="140"/>
        <v>0</v>
      </c>
      <c r="BP107" s="81">
        <f t="shared" si="141"/>
        <v>0</v>
      </c>
      <c r="BQ107" s="81">
        <f t="shared" si="142"/>
        <v>0</v>
      </c>
      <c r="BR107" s="81">
        <f t="shared" si="143"/>
        <v>0</v>
      </c>
      <c r="BS107" s="81">
        <f t="shared" si="144"/>
        <v>0</v>
      </c>
      <c r="BT107" s="81">
        <f t="shared" si="145"/>
        <v>0</v>
      </c>
      <c r="BU107" s="81">
        <f t="shared" si="146"/>
        <v>0</v>
      </c>
      <c r="BV107" s="81">
        <f t="shared" si="147"/>
        <v>0</v>
      </c>
      <c r="BW107" s="81">
        <f t="shared" si="148"/>
        <v>0</v>
      </c>
      <c r="BX107" s="81">
        <f t="shared" si="149"/>
        <v>0</v>
      </c>
      <c r="BY107" s="81">
        <f t="shared" si="150"/>
        <v>0</v>
      </c>
      <c r="BZ107" s="203">
        <f t="shared" si="151"/>
        <v>0</v>
      </c>
      <c r="CA107" s="203">
        <f t="shared" si="152"/>
        <v>0</v>
      </c>
      <c r="CB107" s="214">
        <v>3</v>
      </c>
      <c r="CC107" s="214">
        <v>7</v>
      </c>
      <c r="CD107" s="214"/>
      <c r="CE107" s="214"/>
      <c r="CF107" s="214"/>
      <c r="CG107" s="214"/>
      <c r="CH107" s="214"/>
      <c r="CI107" s="214"/>
      <c r="CJ107" s="214"/>
      <c r="CK107" s="214"/>
      <c r="CL107" s="215"/>
      <c r="CM107" s="214"/>
      <c r="CN107" s="214"/>
      <c r="CO107" s="214"/>
      <c r="CP107" s="93"/>
      <c r="CQ107" s="81">
        <v>10</v>
      </c>
      <c r="CR107" s="134">
        <f t="shared" si="153"/>
        <v>0</v>
      </c>
      <c r="CS107" s="93"/>
      <c r="CT107" s="126">
        <v>1.181</v>
      </c>
      <c r="CU107" s="81">
        <f t="shared" si="154"/>
        <v>0</v>
      </c>
      <c r="CV107" s="81">
        <f t="shared" si="155"/>
        <v>0</v>
      </c>
      <c r="CW107" s="93"/>
      <c r="CX107" s="92"/>
      <c r="CY107" s="4"/>
    </row>
    <row r="108" spans="1:103" ht="18" customHeight="1">
      <c r="A108" s="142" t="s">
        <v>29507</v>
      </c>
      <c r="B108" s="142" t="s">
        <v>28272</v>
      </c>
      <c r="C108" s="142" t="s">
        <v>29502</v>
      </c>
      <c r="D108" s="142" t="s">
        <v>29466</v>
      </c>
      <c r="E108" s="124" t="s">
        <v>28761</v>
      </c>
      <c r="F108" s="124">
        <v>10</v>
      </c>
      <c r="G108" s="124">
        <f t="shared" si="128"/>
        <v>0</v>
      </c>
      <c r="H108" s="791">
        <v>115</v>
      </c>
      <c r="I108" s="481">
        <f t="shared" si="129"/>
        <v>0</v>
      </c>
      <c r="J108" s="125">
        <f t="shared" si="130"/>
        <v>115</v>
      </c>
      <c r="K108" s="126">
        <f t="shared" si="131"/>
        <v>0</v>
      </c>
      <c r="L108" s="318"/>
      <c r="M108" s="271"/>
      <c r="N108" s="319"/>
      <c r="O108" s="320"/>
      <c r="P108" s="274"/>
      <c r="Q108" s="275"/>
      <c r="R108" s="276"/>
      <c r="S108" s="277"/>
      <c r="T108" s="370"/>
      <c r="U108" s="278"/>
      <c r="V108" s="279"/>
      <c r="W108" s="321"/>
      <c r="X108" s="281"/>
      <c r="Y108" s="277">
        <f t="shared" si="124"/>
        <v>0</v>
      </c>
      <c r="Z108" s="488"/>
      <c r="AA108" s="277"/>
      <c r="AB108" s="128"/>
      <c r="AC108" s="127"/>
      <c r="AD108" s="321"/>
      <c r="AF108" s="277"/>
      <c r="AZ108" s="81">
        <f t="shared" si="132"/>
        <v>0</v>
      </c>
      <c r="BA108" s="81">
        <f t="shared" si="133"/>
        <v>0</v>
      </c>
      <c r="BB108" s="81">
        <f t="shared" si="134"/>
        <v>0</v>
      </c>
      <c r="BC108" s="81">
        <f t="shared" si="135"/>
        <v>0</v>
      </c>
      <c r="BD108" s="81">
        <f t="shared" si="136"/>
        <v>0</v>
      </c>
      <c r="BE108" s="81">
        <f t="shared" si="137"/>
        <v>0</v>
      </c>
      <c r="BF108" s="81">
        <f t="shared" si="138"/>
        <v>0</v>
      </c>
      <c r="BG108" s="214"/>
      <c r="BH108" s="214"/>
      <c r="BI108" s="214"/>
      <c r="BJ108" s="214"/>
      <c r="BK108" s="214">
        <v>10</v>
      </c>
      <c r="BL108" s="214"/>
      <c r="BM108" s="214"/>
      <c r="BN108" s="81">
        <f t="shared" si="139"/>
        <v>0</v>
      </c>
      <c r="BO108" s="81">
        <f t="shared" si="140"/>
        <v>0</v>
      </c>
      <c r="BP108" s="81">
        <f t="shared" si="141"/>
        <v>0</v>
      </c>
      <c r="BQ108" s="81">
        <f t="shared" si="142"/>
        <v>0</v>
      </c>
      <c r="BR108" s="81">
        <f t="shared" si="143"/>
        <v>0</v>
      </c>
      <c r="BS108" s="81">
        <f t="shared" si="144"/>
        <v>0</v>
      </c>
      <c r="BT108" s="81">
        <f t="shared" si="145"/>
        <v>0</v>
      </c>
      <c r="BU108" s="81">
        <f t="shared" si="146"/>
        <v>0</v>
      </c>
      <c r="BV108" s="81">
        <f t="shared" si="147"/>
        <v>0</v>
      </c>
      <c r="BW108" s="81">
        <f t="shared" si="148"/>
        <v>0</v>
      </c>
      <c r="BX108" s="81">
        <f t="shared" si="149"/>
        <v>0</v>
      </c>
      <c r="BY108" s="81">
        <f t="shared" si="150"/>
        <v>0</v>
      </c>
      <c r="BZ108" s="203">
        <f t="shared" si="151"/>
        <v>0</v>
      </c>
      <c r="CA108" s="203">
        <f t="shared" si="152"/>
        <v>0</v>
      </c>
      <c r="CB108" s="214">
        <v>2</v>
      </c>
      <c r="CC108" s="214">
        <v>7</v>
      </c>
      <c r="CD108" s="214">
        <v>1</v>
      </c>
      <c r="CE108" s="214"/>
      <c r="CF108" s="214"/>
      <c r="CG108" s="214"/>
      <c r="CH108" s="214"/>
      <c r="CI108" s="214"/>
      <c r="CJ108" s="214"/>
      <c r="CK108" s="214"/>
      <c r="CL108" s="215"/>
      <c r="CM108" s="214"/>
      <c r="CN108" s="214"/>
      <c r="CO108" s="214"/>
      <c r="CP108" s="93"/>
      <c r="CQ108" s="81">
        <v>32</v>
      </c>
      <c r="CR108" s="134">
        <f t="shared" si="153"/>
        <v>0</v>
      </c>
      <c r="CS108" s="93"/>
      <c r="CT108" s="126">
        <v>4.5250000000000004</v>
      </c>
      <c r="CU108" s="81">
        <f t="shared" si="154"/>
        <v>0</v>
      </c>
      <c r="CV108" s="81">
        <f t="shared" si="155"/>
        <v>0</v>
      </c>
      <c r="CW108" s="93"/>
      <c r="CX108" s="92"/>
      <c r="CY108" s="4"/>
    </row>
    <row r="109" spans="1:103" ht="18" customHeight="1">
      <c r="A109" s="142" t="s">
        <v>29508</v>
      </c>
      <c r="B109" s="142" t="s">
        <v>28273</v>
      </c>
      <c r="C109" s="142" t="s">
        <v>29502</v>
      </c>
      <c r="D109" s="142" t="s">
        <v>29108</v>
      </c>
      <c r="E109" s="124" t="s">
        <v>28767</v>
      </c>
      <c r="F109" s="124">
        <v>20</v>
      </c>
      <c r="G109" s="124">
        <f t="shared" si="128"/>
        <v>0</v>
      </c>
      <c r="H109" s="791">
        <v>85</v>
      </c>
      <c r="I109" s="481">
        <f t="shared" si="129"/>
        <v>0</v>
      </c>
      <c r="J109" s="125">
        <f t="shared" si="130"/>
        <v>85</v>
      </c>
      <c r="K109" s="126">
        <f t="shared" si="131"/>
        <v>0</v>
      </c>
      <c r="L109" s="318"/>
      <c r="M109" s="271"/>
      <c r="N109" s="319"/>
      <c r="O109" s="320"/>
      <c r="P109" s="274"/>
      <c r="Q109" s="275"/>
      <c r="R109" s="276"/>
      <c r="S109" s="277"/>
      <c r="T109" s="370"/>
      <c r="U109" s="278"/>
      <c r="V109" s="279"/>
      <c r="W109" s="321"/>
      <c r="X109" s="281"/>
      <c r="Y109" s="277">
        <f t="shared" si="124"/>
        <v>0</v>
      </c>
      <c r="Z109" s="488"/>
      <c r="AA109" s="277"/>
      <c r="AB109" s="128"/>
      <c r="AC109" s="127"/>
      <c r="AD109" s="321"/>
      <c r="AF109" s="277"/>
      <c r="AZ109" s="81">
        <f t="shared" si="132"/>
        <v>0</v>
      </c>
      <c r="BA109" s="81">
        <f t="shared" si="133"/>
        <v>0</v>
      </c>
      <c r="BB109" s="81">
        <f t="shared" si="134"/>
        <v>0</v>
      </c>
      <c r="BC109" s="81">
        <f t="shared" si="135"/>
        <v>0</v>
      </c>
      <c r="BD109" s="81">
        <f t="shared" si="136"/>
        <v>0</v>
      </c>
      <c r="BE109" s="81">
        <f t="shared" si="137"/>
        <v>0</v>
      </c>
      <c r="BF109" s="81">
        <f t="shared" si="138"/>
        <v>0</v>
      </c>
      <c r="BG109" s="214"/>
      <c r="BH109" s="214">
        <v>20</v>
      </c>
      <c r="BI109" s="214"/>
      <c r="BJ109" s="214"/>
      <c r="BK109" s="214"/>
      <c r="BL109" s="214"/>
      <c r="BM109" s="214"/>
      <c r="BN109" s="81">
        <f t="shared" si="139"/>
        <v>0</v>
      </c>
      <c r="BO109" s="81">
        <f t="shared" si="140"/>
        <v>0</v>
      </c>
      <c r="BP109" s="81">
        <f t="shared" si="141"/>
        <v>0</v>
      </c>
      <c r="BQ109" s="81">
        <f t="shared" si="142"/>
        <v>0</v>
      </c>
      <c r="BR109" s="81">
        <f t="shared" si="143"/>
        <v>0</v>
      </c>
      <c r="BS109" s="81">
        <f t="shared" si="144"/>
        <v>0</v>
      </c>
      <c r="BT109" s="81">
        <f t="shared" si="145"/>
        <v>0</v>
      </c>
      <c r="BU109" s="81">
        <f t="shared" si="146"/>
        <v>0</v>
      </c>
      <c r="BV109" s="81">
        <f t="shared" si="147"/>
        <v>0</v>
      </c>
      <c r="BW109" s="81">
        <f t="shared" si="148"/>
        <v>0</v>
      </c>
      <c r="BX109" s="81">
        <f t="shared" si="149"/>
        <v>0</v>
      </c>
      <c r="BY109" s="81">
        <f t="shared" si="150"/>
        <v>0</v>
      </c>
      <c r="BZ109" s="203">
        <f t="shared" si="151"/>
        <v>0</v>
      </c>
      <c r="CA109" s="203">
        <f t="shared" si="152"/>
        <v>0</v>
      </c>
      <c r="CB109" s="214">
        <v>20</v>
      </c>
      <c r="CC109" s="214"/>
      <c r="CD109" s="214"/>
      <c r="CE109" s="214"/>
      <c r="CF109" s="214"/>
      <c r="CG109" s="214"/>
      <c r="CH109" s="214"/>
      <c r="CI109" s="214"/>
      <c r="CJ109" s="214"/>
      <c r="CK109" s="214"/>
      <c r="CL109" s="215"/>
      <c r="CM109" s="214"/>
      <c r="CN109" s="214"/>
      <c r="CO109" s="214"/>
      <c r="CP109" s="93"/>
      <c r="CQ109" s="81"/>
      <c r="CR109" s="134">
        <f t="shared" si="153"/>
        <v>0</v>
      </c>
      <c r="CS109" s="93"/>
      <c r="CT109" s="126">
        <v>1.2010000000000001</v>
      </c>
      <c r="CU109" s="81">
        <f t="shared" si="154"/>
        <v>0</v>
      </c>
      <c r="CV109" s="81">
        <f t="shared" si="155"/>
        <v>0</v>
      </c>
      <c r="CW109" s="93"/>
      <c r="CX109" s="92"/>
      <c r="CY109" s="4"/>
    </row>
    <row r="110" spans="1:103" ht="18" customHeight="1">
      <c r="A110" s="142" t="s">
        <v>29509</v>
      </c>
      <c r="B110" s="142" t="s">
        <v>28274</v>
      </c>
      <c r="C110" s="142" t="s">
        <v>29502</v>
      </c>
      <c r="D110" s="142" t="s">
        <v>29110</v>
      </c>
      <c r="E110" s="124" t="s">
        <v>28767</v>
      </c>
      <c r="F110" s="124">
        <v>20</v>
      </c>
      <c r="G110" s="124">
        <f t="shared" si="128"/>
        <v>0</v>
      </c>
      <c r="H110" s="791">
        <v>90</v>
      </c>
      <c r="I110" s="481">
        <f t="shared" si="129"/>
        <v>0</v>
      </c>
      <c r="J110" s="125">
        <f t="shared" si="130"/>
        <v>90</v>
      </c>
      <c r="K110" s="126">
        <f t="shared" si="131"/>
        <v>0</v>
      </c>
      <c r="L110" s="318"/>
      <c r="M110" s="271"/>
      <c r="N110" s="319"/>
      <c r="O110" s="320"/>
      <c r="P110" s="274"/>
      <c r="Q110" s="275"/>
      <c r="R110" s="276"/>
      <c r="S110" s="277"/>
      <c r="T110" s="370"/>
      <c r="U110" s="278"/>
      <c r="V110" s="279"/>
      <c r="W110" s="321"/>
      <c r="X110" s="281"/>
      <c r="Y110" s="277">
        <f t="shared" si="124"/>
        <v>0</v>
      </c>
      <c r="Z110" s="488"/>
      <c r="AA110" s="277"/>
      <c r="AB110" s="128"/>
      <c r="AC110" s="127"/>
      <c r="AD110" s="321"/>
      <c r="AF110" s="277"/>
      <c r="AZ110" s="81">
        <f t="shared" si="132"/>
        <v>0</v>
      </c>
      <c r="BA110" s="81">
        <f t="shared" si="133"/>
        <v>0</v>
      </c>
      <c r="BB110" s="81">
        <f t="shared" si="134"/>
        <v>0</v>
      </c>
      <c r="BC110" s="81">
        <f t="shared" si="135"/>
        <v>0</v>
      </c>
      <c r="BD110" s="81">
        <f t="shared" si="136"/>
        <v>0</v>
      </c>
      <c r="BE110" s="81">
        <f t="shared" si="137"/>
        <v>0</v>
      </c>
      <c r="BF110" s="81">
        <f t="shared" si="138"/>
        <v>0</v>
      </c>
      <c r="BG110" s="214"/>
      <c r="BH110" s="214">
        <v>20</v>
      </c>
      <c r="BI110" s="214"/>
      <c r="BJ110" s="214"/>
      <c r="BK110" s="214"/>
      <c r="BL110" s="214"/>
      <c r="BM110" s="214"/>
      <c r="BN110" s="81">
        <f t="shared" si="139"/>
        <v>0</v>
      </c>
      <c r="BO110" s="81">
        <f t="shared" si="140"/>
        <v>0</v>
      </c>
      <c r="BP110" s="81">
        <f t="shared" si="141"/>
        <v>0</v>
      </c>
      <c r="BQ110" s="81">
        <f t="shared" si="142"/>
        <v>0</v>
      </c>
      <c r="BR110" s="81">
        <f t="shared" si="143"/>
        <v>0</v>
      </c>
      <c r="BS110" s="81">
        <f t="shared" si="144"/>
        <v>0</v>
      </c>
      <c r="BT110" s="81">
        <f t="shared" si="145"/>
        <v>0</v>
      </c>
      <c r="BU110" s="81">
        <f t="shared" si="146"/>
        <v>0</v>
      </c>
      <c r="BV110" s="81">
        <f t="shared" si="147"/>
        <v>0</v>
      </c>
      <c r="BW110" s="81">
        <f t="shared" si="148"/>
        <v>0</v>
      </c>
      <c r="BX110" s="81">
        <f t="shared" si="149"/>
        <v>0</v>
      </c>
      <c r="BY110" s="81">
        <f t="shared" si="150"/>
        <v>0</v>
      </c>
      <c r="BZ110" s="203">
        <f t="shared" si="151"/>
        <v>0</v>
      </c>
      <c r="CA110" s="203">
        <f t="shared" si="152"/>
        <v>0</v>
      </c>
      <c r="CB110" s="214">
        <v>17</v>
      </c>
      <c r="CC110" s="214">
        <v>3</v>
      </c>
      <c r="CD110" s="214"/>
      <c r="CE110" s="214"/>
      <c r="CF110" s="214"/>
      <c r="CG110" s="214"/>
      <c r="CH110" s="214"/>
      <c r="CI110" s="214"/>
      <c r="CJ110" s="214"/>
      <c r="CK110" s="214"/>
      <c r="CL110" s="215"/>
      <c r="CM110" s="214"/>
      <c r="CN110" s="214"/>
      <c r="CO110" s="214"/>
      <c r="CP110" s="93"/>
      <c r="CQ110" s="81"/>
      <c r="CR110" s="134">
        <f t="shared" si="153"/>
        <v>0</v>
      </c>
      <c r="CS110" s="93"/>
      <c r="CT110" s="126">
        <v>2.129</v>
      </c>
      <c r="CU110" s="81">
        <f t="shared" si="154"/>
        <v>0</v>
      </c>
      <c r="CV110" s="81">
        <f t="shared" si="155"/>
        <v>0</v>
      </c>
      <c r="CW110" s="93"/>
      <c r="CX110" s="92"/>
      <c r="CY110" s="4"/>
    </row>
    <row r="111" spans="1:103" ht="18" customHeight="1">
      <c r="A111" s="142" t="s">
        <v>29510</v>
      </c>
      <c r="B111" s="142" t="s">
        <v>28275</v>
      </c>
      <c r="C111" s="142" t="s">
        <v>29502</v>
      </c>
      <c r="D111" s="142" t="s">
        <v>29511</v>
      </c>
      <c r="E111" s="124" t="s">
        <v>28765</v>
      </c>
      <c r="F111" s="124">
        <v>10</v>
      </c>
      <c r="G111" s="124">
        <f t="shared" si="128"/>
        <v>0</v>
      </c>
      <c r="H111" s="791">
        <v>170</v>
      </c>
      <c r="I111" s="481">
        <f t="shared" si="129"/>
        <v>0</v>
      </c>
      <c r="J111" s="125">
        <f t="shared" si="130"/>
        <v>170</v>
      </c>
      <c r="K111" s="126">
        <f t="shared" si="131"/>
        <v>0</v>
      </c>
      <c r="L111" s="318"/>
      <c r="M111" s="271"/>
      <c r="N111" s="319"/>
      <c r="O111" s="320"/>
      <c r="P111" s="274"/>
      <c r="Q111" s="275"/>
      <c r="R111" s="276"/>
      <c r="S111" s="277"/>
      <c r="T111" s="370"/>
      <c r="U111" s="278"/>
      <c r="V111" s="279"/>
      <c r="W111" s="321"/>
      <c r="X111" s="281"/>
      <c r="Y111" s="277">
        <f t="shared" si="124"/>
        <v>0</v>
      </c>
      <c r="Z111" s="488"/>
      <c r="AA111" s="277"/>
      <c r="AB111" s="128"/>
      <c r="AC111" s="127"/>
      <c r="AD111" s="321"/>
      <c r="AF111" s="277"/>
      <c r="AZ111" s="81">
        <f t="shared" si="132"/>
        <v>0</v>
      </c>
      <c r="BA111" s="81">
        <f t="shared" si="133"/>
        <v>0</v>
      </c>
      <c r="BB111" s="81">
        <f t="shared" si="134"/>
        <v>0</v>
      </c>
      <c r="BC111" s="81">
        <f t="shared" si="135"/>
        <v>0</v>
      </c>
      <c r="BD111" s="81">
        <f t="shared" si="136"/>
        <v>0</v>
      </c>
      <c r="BE111" s="81">
        <f t="shared" si="137"/>
        <v>0</v>
      </c>
      <c r="BF111" s="81">
        <f t="shared" si="138"/>
        <v>0</v>
      </c>
      <c r="BG111" s="214"/>
      <c r="BH111" s="214"/>
      <c r="BI111" s="214"/>
      <c r="BJ111" s="214"/>
      <c r="BK111" s="214">
        <v>10</v>
      </c>
      <c r="BL111" s="214"/>
      <c r="BM111" s="214"/>
      <c r="BN111" s="81">
        <f t="shared" si="139"/>
        <v>0</v>
      </c>
      <c r="BO111" s="81">
        <f t="shared" si="140"/>
        <v>0</v>
      </c>
      <c r="BP111" s="81">
        <f t="shared" si="141"/>
        <v>0</v>
      </c>
      <c r="BQ111" s="81">
        <f t="shared" si="142"/>
        <v>0</v>
      </c>
      <c r="BR111" s="81">
        <f t="shared" si="143"/>
        <v>0</v>
      </c>
      <c r="BS111" s="81">
        <f t="shared" si="144"/>
        <v>0</v>
      </c>
      <c r="BT111" s="81">
        <f t="shared" si="145"/>
        <v>0</v>
      </c>
      <c r="BU111" s="81">
        <f t="shared" si="146"/>
        <v>0</v>
      </c>
      <c r="BV111" s="81">
        <f t="shared" si="147"/>
        <v>0</v>
      </c>
      <c r="BW111" s="81">
        <f t="shared" si="148"/>
        <v>0</v>
      </c>
      <c r="BX111" s="81">
        <f t="shared" si="149"/>
        <v>0</v>
      </c>
      <c r="BY111" s="81">
        <f t="shared" si="150"/>
        <v>0</v>
      </c>
      <c r="BZ111" s="203">
        <f t="shared" si="151"/>
        <v>0</v>
      </c>
      <c r="CA111" s="203">
        <f t="shared" si="152"/>
        <v>0</v>
      </c>
      <c r="CB111" s="214"/>
      <c r="CC111" s="214"/>
      <c r="CD111" s="214"/>
      <c r="CE111" s="214"/>
      <c r="CF111" s="214"/>
      <c r="CG111" s="214">
        <v>2</v>
      </c>
      <c r="CH111" s="214">
        <v>6</v>
      </c>
      <c r="CI111" s="214"/>
      <c r="CJ111" s="214">
        <v>2</v>
      </c>
      <c r="CK111" s="214"/>
      <c r="CL111" s="215"/>
      <c r="CM111" s="214"/>
      <c r="CN111" s="214"/>
      <c r="CO111" s="214"/>
      <c r="CP111" s="93"/>
      <c r="CQ111" s="81">
        <v>17</v>
      </c>
      <c r="CR111" s="134">
        <f t="shared" si="153"/>
        <v>0</v>
      </c>
      <c r="CS111" s="93"/>
      <c r="CT111" s="126">
        <v>7.1479999999999997</v>
      </c>
      <c r="CU111" s="81">
        <f t="shared" si="154"/>
        <v>0</v>
      </c>
      <c r="CV111" s="81">
        <f t="shared" si="155"/>
        <v>0</v>
      </c>
      <c r="CW111" s="93"/>
      <c r="CX111" s="92"/>
      <c r="CY111" s="4"/>
    </row>
    <row r="112" spans="1:103" ht="18" customHeight="1">
      <c r="A112" s="142" t="s">
        <v>29512</v>
      </c>
      <c r="B112" s="142" t="s">
        <v>28276</v>
      </c>
      <c r="C112" s="142" t="s">
        <v>29502</v>
      </c>
      <c r="D112" s="142" t="s">
        <v>29513</v>
      </c>
      <c r="E112" s="124" t="s">
        <v>28765</v>
      </c>
      <c r="F112" s="124">
        <v>10</v>
      </c>
      <c r="G112" s="124">
        <f t="shared" si="128"/>
        <v>0</v>
      </c>
      <c r="H112" s="791">
        <v>170</v>
      </c>
      <c r="I112" s="481">
        <f t="shared" si="129"/>
        <v>0</v>
      </c>
      <c r="J112" s="125">
        <f t="shared" si="130"/>
        <v>170</v>
      </c>
      <c r="K112" s="126">
        <f t="shared" si="131"/>
        <v>0</v>
      </c>
      <c r="L112" s="318"/>
      <c r="M112" s="271"/>
      <c r="N112" s="319"/>
      <c r="O112" s="320"/>
      <c r="P112" s="274"/>
      <c r="Q112" s="275"/>
      <c r="R112" s="276"/>
      <c r="S112" s="277"/>
      <c r="T112" s="370"/>
      <c r="U112" s="278"/>
      <c r="V112" s="279"/>
      <c r="W112" s="321"/>
      <c r="X112" s="281"/>
      <c r="Y112" s="277">
        <f t="shared" si="124"/>
        <v>0</v>
      </c>
      <c r="Z112" s="488"/>
      <c r="AA112" s="277"/>
      <c r="AB112" s="128"/>
      <c r="AC112" s="127"/>
      <c r="AD112" s="321"/>
      <c r="AF112" s="277"/>
      <c r="AZ112" s="81">
        <f t="shared" si="132"/>
        <v>0</v>
      </c>
      <c r="BA112" s="81">
        <f t="shared" si="133"/>
        <v>0</v>
      </c>
      <c r="BB112" s="81">
        <f t="shared" si="134"/>
        <v>0</v>
      </c>
      <c r="BC112" s="81">
        <f t="shared" si="135"/>
        <v>0</v>
      </c>
      <c r="BD112" s="81">
        <f t="shared" si="136"/>
        <v>0</v>
      </c>
      <c r="BE112" s="81">
        <f t="shared" si="137"/>
        <v>0</v>
      </c>
      <c r="BF112" s="81">
        <f t="shared" si="138"/>
        <v>0</v>
      </c>
      <c r="BG112" s="214"/>
      <c r="BH112" s="214"/>
      <c r="BI112" s="214"/>
      <c r="BJ112" s="214"/>
      <c r="BK112" s="214">
        <v>10</v>
      </c>
      <c r="BL112" s="214"/>
      <c r="BM112" s="214"/>
      <c r="BN112" s="81">
        <f t="shared" si="139"/>
        <v>0</v>
      </c>
      <c r="BO112" s="81">
        <f t="shared" si="140"/>
        <v>0</v>
      </c>
      <c r="BP112" s="81">
        <f t="shared" si="141"/>
        <v>0</v>
      </c>
      <c r="BQ112" s="81">
        <f t="shared" si="142"/>
        <v>0</v>
      </c>
      <c r="BR112" s="81">
        <f t="shared" si="143"/>
        <v>0</v>
      </c>
      <c r="BS112" s="81">
        <f t="shared" si="144"/>
        <v>0</v>
      </c>
      <c r="BT112" s="81">
        <f t="shared" si="145"/>
        <v>0</v>
      </c>
      <c r="BU112" s="81">
        <f t="shared" si="146"/>
        <v>0</v>
      </c>
      <c r="BV112" s="81">
        <f t="shared" si="147"/>
        <v>0</v>
      </c>
      <c r="BW112" s="81">
        <f t="shared" si="148"/>
        <v>0</v>
      </c>
      <c r="BX112" s="81">
        <f t="shared" si="149"/>
        <v>0</v>
      </c>
      <c r="BY112" s="81">
        <f t="shared" si="150"/>
        <v>0</v>
      </c>
      <c r="BZ112" s="203">
        <f t="shared" si="151"/>
        <v>0</v>
      </c>
      <c r="CA112" s="203">
        <f t="shared" si="152"/>
        <v>0</v>
      </c>
      <c r="CB112" s="214"/>
      <c r="CC112" s="214"/>
      <c r="CD112" s="214"/>
      <c r="CE112" s="214"/>
      <c r="CF112" s="214"/>
      <c r="CG112" s="214">
        <v>1</v>
      </c>
      <c r="CH112" s="214">
        <v>5</v>
      </c>
      <c r="CI112" s="214"/>
      <c r="CJ112" s="214">
        <v>4</v>
      </c>
      <c r="CK112" s="214"/>
      <c r="CL112" s="215"/>
      <c r="CM112" s="214"/>
      <c r="CN112" s="214"/>
      <c r="CO112" s="214"/>
      <c r="CP112" s="93"/>
      <c r="CQ112" s="81">
        <v>15</v>
      </c>
      <c r="CR112" s="134">
        <f t="shared" si="153"/>
        <v>0</v>
      </c>
      <c r="CS112" s="93"/>
      <c r="CT112" s="126">
        <v>7.1580000000000004</v>
      </c>
      <c r="CU112" s="81">
        <f t="shared" si="154"/>
        <v>0</v>
      </c>
      <c r="CV112" s="81">
        <f t="shared" si="155"/>
        <v>0</v>
      </c>
      <c r="CW112" s="93"/>
      <c r="CX112" s="92"/>
      <c r="CY112" s="4"/>
    </row>
    <row r="113" spans="1:103" ht="18" customHeight="1">
      <c r="A113" s="142" t="s">
        <v>29514</v>
      </c>
      <c r="B113" s="142" t="s">
        <v>28277</v>
      </c>
      <c r="C113" s="142" t="s">
        <v>29502</v>
      </c>
      <c r="D113" s="142" t="s">
        <v>29486</v>
      </c>
      <c r="E113" s="124" t="s">
        <v>28763</v>
      </c>
      <c r="F113" s="124">
        <v>10</v>
      </c>
      <c r="G113" s="124">
        <f t="shared" si="128"/>
        <v>0</v>
      </c>
      <c r="H113" s="791">
        <v>100</v>
      </c>
      <c r="I113" s="481">
        <f t="shared" si="129"/>
        <v>0</v>
      </c>
      <c r="J113" s="125">
        <f t="shared" si="130"/>
        <v>100</v>
      </c>
      <c r="K113" s="126">
        <f t="shared" si="131"/>
        <v>0</v>
      </c>
      <c r="L113" s="318"/>
      <c r="M113" s="271"/>
      <c r="N113" s="319"/>
      <c r="O113" s="320"/>
      <c r="P113" s="274"/>
      <c r="Q113" s="275"/>
      <c r="R113" s="276"/>
      <c r="S113" s="277"/>
      <c r="T113" s="370"/>
      <c r="U113" s="278"/>
      <c r="V113" s="279"/>
      <c r="W113" s="321"/>
      <c r="X113" s="281"/>
      <c r="Y113" s="277">
        <f t="shared" si="124"/>
        <v>0</v>
      </c>
      <c r="Z113" s="488"/>
      <c r="AA113" s="277"/>
      <c r="AB113" s="128"/>
      <c r="AC113" s="127"/>
      <c r="AD113" s="321"/>
      <c r="AF113" s="277"/>
      <c r="AZ113" s="81">
        <f t="shared" si="132"/>
        <v>0</v>
      </c>
      <c r="BA113" s="81">
        <f t="shared" si="133"/>
        <v>0</v>
      </c>
      <c r="BB113" s="81">
        <f t="shared" si="134"/>
        <v>0</v>
      </c>
      <c r="BC113" s="81">
        <f t="shared" si="135"/>
        <v>0</v>
      </c>
      <c r="BD113" s="81">
        <f t="shared" si="136"/>
        <v>0</v>
      </c>
      <c r="BE113" s="81">
        <f t="shared" si="137"/>
        <v>0</v>
      </c>
      <c r="BF113" s="81">
        <f t="shared" si="138"/>
        <v>0</v>
      </c>
      <c r="BG113" s="214"/>
      <c r="BH113" s="214"/>
      <c r="BI113" s="214">
        <v>10</v>
      </c>
      <c r="BJ113" s="214"/>
      <c r="BK113" s="214"/>
      <c r="BL113" s="214"/>
      <c r="BM113" s="214"/>
      <c r="BN113" s="81">
        <f t="shared" si="139"/>
        <v>0</v>
      </c>
      <c r="BO113" s="81">
        <f t="shared" si="140"/>
        <v>0</v>
      </c>
      <c r="BP113" s="81">
        <f t="shared" si="141"/>
        <v>0</v>
      </c>
      <c r="BQ113" s="81">
        <f t="shared" si="142"/>
        <v>0</v>
      </c>
      <c r="BR113" s="81">
        <f t="shared" si="143"/>
        <v>0</v>
      </c>
      <c r="BS113" s="81">
        <f t="shared" si="144"/>
        <v>0</v>
      </c>
      <c r="BT113" s="81">
        <f t="shared" si="145"/>
        <v>0</v>
      </c>
      <c r="BU113" s="81">
        <f t="shared" si="146"/>
        <v>0</v>
      </c>
      <c r="BV113" s="81">
        <f t="shared" si="147"/>
        <v>0</v>
      </c>
      <c r="BW113" s="81">
        <f t="shared" si="148"/>
        <v>0</v>
      </c>
      <c r="BX113" s="81">
        <f t="shared" si="149"/>
        <v>0</v>
      </c>
      <c r="BY113" s="81">
        <f t="shared" si="150"/>
        <v>0</v>
      </c>
      <c r="BZ113" s="203">
        <f t="shared" si="151"/>
        <v>0</v>
      </c>
      <c r="CA113" s="203">
        <f t="shared" si="152"/>
        <v>0</v>
      </c>
      <c r="CB113" s="214">
        <v>2</v>
      </c>
      <c r="CC113" s="214">
        <v>8</v>
      </c>
      <c r="CD113" s="214"/>
      <c r="CE113" s="214"/>
      <c r="CF113" s="214"/>
      <c r="CG113" s="214"/>
      <c r="CH113" s="214"/>
      <c r="CI113" s="214"/>
      <c r="CJ113" s="214"/>
      <c r="CK113" s="214"/>
      <c r="CL113" s="215"/>
      <c r="CM113" s="214"/>
      <c r="CN113" s="214"/>
      <c r="CO113" s="214"/>
      <c r="CP113" s="93"/>
      <c r="CQ113" s="81">
        <v>30</v>
      </c>
      <c r="CR113" s="134">
        <f t="shared" si="153"/>
        <v>0</v>
      </c>
      <c r="CS113" s="93"/>
      <c r="CT113" s="126">
        <v>3.6720000000000002</v>
      </c>
      <c r="CU113" s="81">
        <f t="shared" si="154"/>
        <v>0</v>
      </c>
      <c r="CV113" s="81">
        <f t="shared" si="155"/>
        <v>0</v>
      </c>
      <c r="CW113" s="93"/>
      <c r="CX113" s="92"/>
      <c r="CY113" s="4"/>
    </row>
    <row r="114" spans="1:103" ht="18" customHeight="1">
      <c r="A114" s="142" t="s">
        <v>29515</v>
      </c>
      <c r="B114" s="142" t="s">
        <v>28278</v>
      </c>
      <c r="C114" s="142" t="s">
        <v>29502</v>
      </c>
      <c r="D114" s="142" t="s">
        <v>28897</v>
      </c>
      <c r="E114" s="124" t="s">
        <v>28761</v>
      </c>
      <c r="F114" s="124">
        <v>10</v>
      </c>
      <c r="G114" s="124">
        <f t="shared" si="128"/>
        <v>0</v>
      </c>
      <c r="H114" s="791">
        <v>80</v>
      </c>
      <c r="I114" s="481">
        <f t="shared" si="129"/>
        <v>0</v>
      </c>
      <c r="J114" s="125">
        <f t="shared" si="130"/>
        <v>80</v>
      </c>
      <c r="K114" s="126">
        <f t="shared" si="131"/>
        <v>0</v>
      </c>
      <c r="L114" s="318"/>
      <c r="M114" s="271"/>
      <c r="N114" s="319"/>
      <c r="O114" s="320"/>
      <c r="P114" s="274"/>
      <c r="Q114" s="275"/>
      <c r="R114" s="276"/>
      <c r="S114" s="277"/>
      <c r="T114" s="370"/>
      <c r="U114" s="278"/>
      <c r="V114" s="279"/>
      <c r="W114" s="321"/>
      <c r="X114" s="281"/>
      <c r="Y114" s="277">
        <f t="shared" si="124"/>
        <v>0</v>
      </c>
      <c r="Z114" s="488"/>
      <c r="AA114" s="277"/>
      <c r="AB114" s="128"/>
      <c r="AC114" s="127"/>
      <c r="AD114" s="321"/>
      <c r="AF114" s="277"/>
      <c r="AZ114" s="81">
        <f t="shared" si="132"/>
        <v>0</v>
      </c>
      <c r="BA114" s="81">
        <f t="shared" si="133"/>
        <v>0</v>
      </c>
      <c r="BB114" s="81">
        <f t="shared" si="134"/>
        <v>0</v>
      </c>
      <c r="BC114" s="81">
        <f t="shared" si="135"/>
        <v>0</v>
      </c>
      <c r="BD114" s="81">
        <f t="shared" si="136"/>
        <v>0</v>
      </c>
      <c r="BE114" s="81">
        <f t="shared" si="137"/>
        <v>0</v>
      </c>
      <c r="BF114" s="81">
        <f t="shared" si="138"/>
        <v>0</v>
      </c>
      <c r="BG114" s="214"/>
      <c r="BH114" s="214"/>
      <c r="BI114" s="214"/>
      <c r="BJ114" s="214">
        <v>10</v>
      </c>
      <c r="BK114" s="214"/>
      <c r="BL114" s="214"/>
      <c r="BM114" s="214"/>
      <c r="BN114" s="81">
        <f t="shared" si="139"/>
        <v>0</v>
      </c>
      <c r="BO114" s="81">
        <f t="shared" si="140"/>
        <v>0</v>
      </c>
      <c r="BP114" s="81">
        <f t="shared" si="141"/>
        <v>0</v>
      </c>
      <c r="BQ114" s="81">
        <f t="shared" si="142"/>
        <v>0</v>
      </c>
      <c r="BR114" s="81">
        <f t="shared" si="143"/>
        <v>0</v>
      </c>
      <c r="BS114" s="81">
        <f t="shared" si="144"/>
        <v>0</v>
      </c>
      <c r="BT114" s="81">
        <f t="shared" si="145"/>
        <v>0</v>
      </c>
      <c r="BU114" s="81">
        <f t="shared" si="146"/>
        <v>0</v>
      </c>
      <c r="BV114" s="81">
        <f t="shared" si="147"/>
        <v>0</v>
      </c>
      <c r="BW114" s="81">
        <f t="shared" si="148"/>
        <v>0</v>
      </c>
      <c r="BX114" s="81">
        <f t="shared" si="149"/>
        <v>0</v>
      </c>
      <c r="BY114" s="81">
        <f t="shared" si="150"/>
        <v>0</v>
      </c>
      <c r="BZ114" s="203">
        <f t="shared" si="151"/>
        <v>0</v>
      </c>
      <c r="CA114" s="203">
        <f t="shared" si="152"/>
        <v>0</v>
      </c>
      <c r="CB114" s="214">
        <v>7</v>
      </c>
      <c r="CC114" s="214">
        <v>3</v>
      </c>
      <c r="CD114" s="214"/>
      <c r="CE114" s="214"/>
      <c r="CF114" s="214"/>
      <c r="CG114" s="214"/>
      <c r="CH114" s="214"/>
      <c r="CI114" s="214"/>
      <c r="CJ114" s="214"/>
      <c r="CK114" s="214"/>
      <c r="CL114" s="215"/>
      <c r="CM114" s="214"/>
      <c r="CN114" s="214"/>
      <c r="CO114" s="214"/>
      <c r="CP114" s="93"/>
      <c r="CQ114" s="81">
        <v>10</v>
      </c>
      <c r="CR114" s="134">
        <f t="shared" si="153"/>
        <v>0</v>
      </c>
      <c r="CS114" s="93"/>
      <c r="CT114" s="126">
        <v>3.2370000000000001</v>
      </c>
      <c r="CU114" s="81">
        <f t="shared" si="154"/>
        <v>0</v>
      </c>
      <c r="CV114" s="81">
        <f t="shared" si="155"/>
        <v>0</v>
      </c>
      <c r="CW114" s="93"/>
      <c r="CX114" s="92"/>
      <c r="CY114" s="4"/>
    </row>
    <row r="115" spans="1:103" ht="18" customHeight="1">
      <c r="A115" s="142" t="s">
        <v>29516</v>
      </c>
      <c r="B115" s="142" t="s">
        <v>28279</v>
      </c>
      <c r="C115" s="142" t="s">
        <v>29502</v>
      </c>
      <c r="D115" s="142" t="s">
        <v>28899</v>
      </c>
      <c r="E115" s="124" t="s">
        <v>28761</v>
      </c>
      <c r="F115" s="124">
        <v>10</v>
      </c>
      <c r="G115" s="124">
        <f t="shared" si="128"/>
        <v>0</v>
      </c>
      <c r="H115" s="791">
        <v>80</v>
      </c>
      <c r="I115" s="481">
        <f t="shared" si="129"/>
        <v>0</v>
      </c>
      <c r="J115" s="125">
        <f t="shared" si="130"/>
        <v>80</v>
      </c>
      <c r="K115" s="126">
        <f t="shared" si="131"/>
        <v>0</v>
      </c>
      <c r="L115" s="318"/>
      <c r="M115" s="271"/>
      <c r="N115" s="319"/>
      <c r="O115" s="320"/>
      <c r="P115" s="274"/>
      <c r="Q115" s="275"/>
      <c r="R115" s="276"/>
      <c r="S115" s="277"/>
      <c r="T115" s="370"/>
      <c r="U115" s="278"/>
      <c r="V115" s="279"/>
      <c r="W115" s="321"/>
      <c r="X115" s="281"/>
      <c r="Y115" s="277">
        <f t="shared" si="124"/>
        <v>0</v>
      </c>
      <c r="Z115" s="488"/>
      <c r="AA115" s="277"/>
      <c r="AB115" s="128"/>
      <c r="AC115" s="127"/>
      <c r="AD115" s="321"/>
      <c r="AF115" s="277"/>
      <c r="AZ115" s="81">
        <f t="shared" si="132"/>
        <v>0</v>
      </c>
      <c r="BA115" s="81">
        <f t="shared" si="133"/>
        <v>0</v>
      </c>
      <c r="BB115" s="81">
        <f t="shared" si="134"/>
        <v>0</v>
      </c>
      <c r="BC115" s="81">
        <f t="shared" si="135"/>
        <v>0</v>
      </c>
      <c r="BD115" s="81">
        <f t="shared" si="136"/>
        <v>0</v>
      </c>
      <c r="BE115" s="81">
        <f t="shared" si="137"/>
        <v>0</v>
      </c>
      <c r="BF115" s="81">
        <f t="shared" si="138"/>
        <v>0</v>
      </c>
      <c r="BG115" s="214"/>
      <c r="BH115" s="214"/>
      <c r="BI115" s="214"/>
      <c r="BJ115" s="214">
        <v>10</v>
      </c>
      <c r="BK115" s="214"/>
      <c r="BL115" s="214"/>
      <c r="BM115" s="214"/>
      <c r="BN115" s="81">
        <f t="shared" si="139"/>
        <v>0</v>
      </c>
      <c r="BO115" s="81">
        <f t="shared" si="140"/>
        <v>0</v>
      </c>
      <c r="BP115" s="81">
        <f t="shared" si="141"/>
        <v>0</v>
      </c>
      <c r="BQ115" s="81">
        <f t="shared" si="142"/>
        <v>0</v>
      </c>
      <c r="BR115" s="81">
        <f t="shared" si="143"/>
        <v>0</v>
      </c>
      <c r="BS115" s="81">
        <f t="shared" si="144"/>
        <v>0</v>
      </c>
      <c r="BT115" s="81">
        <f t="shared" si="145"/>
        <v>0</v>
      </c>
      <c r="BU115" s="81">
        <f t="shared" si="146"/>
        <v>0</v>
      </c>
      <c r="BV115" s="81">
        <f t="shared" si="147"/>
        <v>0</v>
      </c>
      <c r="BW115" s="81">
        <f t="shared" si="148"/>
        <v>0</v>
      </c>
      <c r="BX115" s="81">
        <f t="shared" si="149"/>
        <v>0</v>
      </c>
      <c r="BY115" s="81">
        <f t="shared" si="150"/>
        <v>0</v>
      </c>
      <c r="BZ115" s="203">
        <f t="shared" si="151"/>
        <v>0</v>
      </c>
      <c r="CA115" s="203">
        <f t="shared" si="152"/>
        <v>0</v>
      </c>
      <c r="CB115" s="214">
        <v>8</v>
      </c>
      <c r="CC115" s="214">
        <v>2</v>
      </c>
      <c r="CD115" s="214"/>
      <c r="CE115" s="214"/>
      <c r="CF115" s="214"/>
      <c r="CG115" s="214"/>
      <c r="CH115" s="214"/>
      <c r="CI115" s="214"/>
      <c r="CJ115" s="214"/>
      <c r="CK115" s="214"/>
      <c r="CL115" s="215"/>
      <c r="CM115" s="214"/>
      <c r="CN115" s="214"/>
      <c r="CO115" s="214"/>
      <c r="CP115" s="93"/>
      <c r="CQ115" s="81">
        <v>10</v>
      </c>
      <c r="CR115" s="134">
        <f t="shared" si="153"/>
        <v>0</v>
      </c>
      <c r="CS115" s="93"/>
      <c r="CT115" s="126">
        <v>3.3250000000000002</v>
      </c>
      <c r="CU115" s="81">
        <f t="shared" si="154"/>
        <v>0</v>
      </c>
      <c r="CV115" s="81">
        <f t="shared" si="155"/>
        <v>0</v>
      </c>
      <c r="CW115" s="93"/>
      <c r="CX115" s="92"/>
      <c r="CY115" s="4"/>
    </row>
    <row r="116" spans="1:103" ht="18" customHeight="1">
      <c r="A116" s="142" t="s">
        <v>29517</v>
      </c>
      <c r="B116" s="142" t="s">
        <v>28280</v>
      </c>
      <c r="C116" s="142" t="s">
        <v>29502</v>
      </c>
      <c r="D116" s="142" t="s">
        <v>28901</v>
      </c>
      <c r="E116" s="124" t="s">
        <v>28761</v>
      </c>
      <c r="F116" s="124">
        <v>10</v>
      </c>
      <c r="G116" s="124">
        <f t="shared" si="128"/>
        <v>0</v>
      </c>
      <c r="H116" s="791">
        <v>85</v>
      </c>
      <c r="I116" s="481">
        <f t="shared" si="129"/>
        <v>0</v>
      </c>
      <c r="J116" s="125">
        <f t="shared" si="130"/>
        <v>85</v>
      </c>
      <c r="K116" s="126">
        <f t="shared" si="131"/>
        <v>0</v>
      </c>
      <c r="L116" s="318"/>
      <c r="M116" s="271"/>
      <c r="N116" s="319"/>
      <c r="O116" s="320"/>
      <c r="P116" s="274"/>
      <c r="Q116" s="275"/>
      <c r="R116" s="276"/>
      <c r="S116" s="277"/>
      <c r="T116" s="370"/>
      <c r="U116" s="278"/>
      <c r="V116" s="279"/>
      <c r="W116" s="321"/>
      <c r="X116" s="281"/>
      <c r="Y116" s="277">
        <f t="shared" si="124"/>
        <v>0</v>
      </c>
      <c r="Z116" s="488"/>
      <c r="AA116" s="277"/>
      <c r="AB116" s="128"/>
      <c r="AC116" s="127"/>
      <c r="AD116" s="321"/>
      <c r="AF116" s="277"/>
      <c r="AZ116" s="81">
        <f t="shared" si="132"/>
        <v>0</v>
      </c>
      <c r="BA116" s="81">
        <f t="shared" si="133"/>
        <v>0</v>
      </c>
      <c r="BB116" s="81">
        <f t="shared" si="134"/>
        <v>0</v>
      </c>
      <c r="BC116" s="81">
        <f t="shared" si="135"/>
        <v>0</v>
      </c>
      <c r="BD116" s="81">
        <f t="shared" si="136"/>
        <v>0</v>
      </c>
      <c r="BE116" s="81">
        <f t="shared" si="137"/>
        <v>0</v>
      </c>
      <c r="BF116" s="81">
        <f t="shared" si="138"/>
        <v>0</v>
      </c>
      <c r="BG116" s="214"/>
      <c r="BH116" s="214"/>
      <c r="BI116" s="214"/>
      <c r="BJ116" s="214">
        <v>10</v>
      </c>
      <c r="BK116" s="214"/>
      <c r="BL116" s="214"/>
      <c r="BM116" s="214"/>
      <c r="BN116" s="81">
        <f t="shared" si="139"/>
        <v>0</v>
      </c>
      <c r="BO116" s="81">
        <f t="shared" si="140"/>
        <v>0</v>
      </c>
      <c r="BP116" s="81">
        <f t="shared" si="141"/>
        <v>0</v>
      </c>
      <c r="BQ116" s="81">
        <f t="shared" si="142"/>
        <v>0</v>
      </c>
      <c r="BR116" s="81">
        <f t="shared" si="143"/>
        <v>0</v>
      </c>
      <c r="BS116" s="81">
        <f t="shared" si="144"/>
        <v>0</v>
      </c>
      <c r="BT116" s="81">
        <f t="shared" si="145"/>
        <v>0</v>
      </c>
      <c r="BU116" s="81">
        <f t="shared" si="146"/>
        <v>0</v>
      </c>
      <c r="BV116" s="81">
        <f t="shared" si="147"/>
        <v>0</v>
      </c>
      <c r="BW116" s="81">
        <f t="shared" si="148"/>
        <v>0</v>
      </c>
      <c r="BX116" s="81">
        <f t="shared" si="149"/>
        <v>0</v>
      </c>
      <c r="BY116" s="81">
        <f t="shared" si="150"/>
        <v>0</v>
      </c>
      <c r="BZ116" s="203">
        <f t="shared" si="151"/>
        <v>0</v>
      </c>
      <c r="CA116" s="203">
        <f t="shared" si="152"/>
        <v>0</v>
      </c>
      <c r="CB116" s="214">
        <v>5</v>
      </c>
      <c r="CC116" s="214">
        <v>5</v>
      </c>
      <c r="CD116" s="214"/>
      <c r="CE116" s="214"/>
      <c r="CF116" s="214"/>
      <c r="CG116" s="214"/>
      <c r="CH116" s="214"/>
      <c r="CI116" s="214"/>
      <c r="CJ116" s="214"/>
      <c r="CK116" s="214"/>
      <c r="CL116" s="215"/>
      <c r="CM116" s="214"/>
      <c r="CN116" s="214"/>
      <c r="CO116" s="214"/>
      <c r="CP116" s="93"/>
      <c r="CQ116" s="81">
        <v>10</v>
      </c>
      <c r="CR116" s="134">
        <f t="shared" si="153"/>
        <v>0</v>
      </c>
      <c r="CS116" s="93"/>
      <c r="CT116" s="126">
        <v>2.6110000000000002</v>
      </c>
      <c r="CU116" s="81">
        <f t="shared" si="154"/>
        <v>0</v>
      </c>
      <c r="CV116" s="81">
        <f t="shared" si="155"/>
        <v>0</v>
      </c>
      <c r="CW116" s="93"/>
      <c r="CX116" s="92"/>
      <c r="CY116" s="4"/>
    </row>
    <row r="117" spans="1:103" ht="18" customHeight="1">
      <c r="A117" s="142" t="s">
        <v>29518</v>
      </c>
      <c r="B117" s="142" t="s">
        <v>28281</v>
      </c>
      <c r="C117" s="142" t="s">
        <v>29502</v>
      </c>
      <c r="D117" s="142" t="s">
        <v>28903</v>
      </c>
      <c r="E117" s="124" t="s">
        <v>28761</v>
      </c>
      <c r="F117" s="124">
        <v>5</v>
      </c>
      <c r="G117" s="124">
        <f t="shared" si="128"/>
        <v>0</v>
      </c>
      <c r="H117" s="791">
        <v>70</v>
      </c>
      <c r="I117" s="481">
        <f t="shared" si="129"/>
        <v>0</v>
      </c>
      <c r="J117" s="125">
        <f t="shared" si="130"/>
        <v>70</v>
      </c>
      <c r="K117" s="126">
        <f t="shared" si="131"/>
        <v>0</v>
      </c>
      <c r="L117" s="318"/>
      <c r="M117" s="271"/>
      <c r="N117" s="319"/>
      <c r="O117" s="320"/>
      <c r="P117" s="274"/>
      <c r="Q117" s="275"/>
      <c r="R117" s="276"/>
      <c r="S117" s="277"/>
      <c r="T117" s="370"/>
      <c r="U117" s="278"/>
      <c r="V117" s="279"/>
      <c r="W117" s="321"/>
      <c r="X117" s="281"/>
      <c r="Y117" s="277">
        <f t="shared" si="124"/>
        <v>0</v>
      </c>
      <c r="Z117" s="488"/>
      <c r="AA117" s="277"/>
      <c r="AB117" s="128"/>
      <c r="AC117" s="127"/>
      <c r="AD117" s="321"/>
      <c r="AF117" s="277"/>
      <c r="AZ117" s="81">
        <f t="shared" si="132"/>
        <v>0</v>
      </c>
      <c r="BA117" s="81">
        <f t="shared" si="133"/>
        <v>0</v>
      </c>
      <c r="BB117" s="81">
        <f t="shared" si="134"/>
        <v>0</v>
      </c>
      <c r="BC117" s="81">
        <f t="shared" si="135"/>
        <v>0</v>
      </c>
      <c r="BD117" s="81">
        <f t="shared" si="136"/>
        <v>0</v>
      </c>
      <c r="BE117" s="81">
        <f t="shared" si="137"/>
        <v>0</v>
      </c>
      <c r="BF117" s="81">
        <f t="shared" si="138"/>
        <v>0</v>
      </c>
      <c r="BG117" s="214"/>
      <c r="BH117" s="214"/>
      <c r="BI117" s="214"/>
      <c r="BJ117" s="214"/>
      <c r="BK117" s="214">
        <v>5</v>
      </c>
      <c r="BL117" s="214"/>
      <c r="BM117" s="214"/>
      <c r="BN117" s="81">
        <f t="shared" si="139"/>
        <v>0</v>
      </c>
      <c r="BO117" s="81">
        <f t="shared" si="140"/>
        <v>0</v>
      </c>
      <c r="BP117" s="81">
        <f t="shared" si="141"/>
        <v>0</v>
      </c>
      <c r="BQ117" s="81">
        <f t="shared" si="142"/>
        <v>0</v>
      </c>
      <c r="BR117" s="81">
        <f t="shared" si="143"/>
        <v>0</v>
      </c>
      <c r="BS117" s="81">
        <f t="shared" si="144"/>
        <v>0</v>
      </c>
      <c r="BT117" s="81">
        <f t="shared" si="145"/>
        <v>0</v>
      </c>
      <c r="BU117" s="81">
        <f t="shared" si="146"/>
        <v>0</v>
      </c>
      <c r="BV117" s="81">
        <f t="shared" si="147"/>
        <v>0</v>
      </c>
      <c r="BW117" s="81">
        <f t="shared" si="148"/>
        <v>0</v>
      </c>
      <c r="BX117" s="81">
        <f t="shared" si="149"/>
        <v>0</v>
      </c>
      <c r="BY117" s="81">
        <f t="shared" si="150"/>
        <v>0</v>
      </c>
      <c r="BZ117" s="203">
        <f t="shared" si="151"/>
        <v>0</v>
      </c>
      <c r="CA117" s="203">
        <f t="shared" si="152"/>
        <v>0</v>
      </c>
      <c r="CB117" s="214">
        <v>1</v>
      </c>
      <c r="CC117" s="214">
        <v>4</v>
      </c>
      <c r="CD117" s="214"/>
      <c r="CE117" s="214"/>
      <c r="CF117" s="214"/>
      <c r="CG117" s="214"/>
      <c r="CH117" s="214"/>
      <c r="CI117" s="214"/>
      <c r="CJ117" s="214"/>
      <c r="CK117" s="214"/>
      <c r="CL117" s="215"/>
      <c r="CM117" s="214"/>
      <c r="CN117" s="214"/>
      <c r="CO117" s="214"/>
      <c r="CP117" s="93"/>
      <c r="CQ117" s="81">
        <v>5</v>
      </c>
      <c r="CR117" s="134">
        <f t="shared" si="153"/>
        <v>0</v>
      </c>
      <c r="CS117" s="93"/>
      <c r="CT117" s="126">
        <v>2.56</v>
      </c>
      <c r="CU117" s="81">
        <f t="shared" si="154"/>
        <v>0</v>
      </c>
      <c r="CV117" s="81">
        <f t="shared" si="155"/>
        <v>0</v>
      </c>
      <c r="CW117" s="93"/>
      <c r="CX117" s="92"/>
      <c r="CY117" s="4"/>
    </row>
    <row r="118" spans="1:103" ht="18" customHeight="1">
      <c r="A118" s="142" t="s">
        <v>29519</v>
      </c>
      <c r="B118" s="142" t="s">
        <v>28282</v>
      </c>
      <c r="C118" s="142" t="s">
        <v>29502</v>
      </c>
      <c r="D118" s="142" t="s">
        <v>28905</v>
      </c>
      <c r="E118" s="124" t="s">
        <v>28761</v>
      </c>
      <c r="F118" s="124">
        <v>5</v>
      </c>
      <c r="G118" s="124">
        <f t="shared" si="128"/>
        <v>0</v>
      </c>
      <c r="H118" s="791">
        <v>70</v>
      </c>
      <c r="I118" s="481">
        <f t="shared" si="129"/>
        <v>0</v>
      </c>
      <c r="J118" s="125">
        <f t="shared" si="130"/>
        <v>70</v>
      </c>
      <c r="K118" s="126">
        <f t="shared" si="131"/>
        <v>0</v>
      </c>
      <c r="L118" s="318"/>
      <c r="M118" s="271"/>
      <c r="N118" s="319"/>
      <c r="O118" s="320"/>
      <c r="P118" s="274"/>
      <c r="Q118" s="275"/>
      <c r="R118" s="276"/>
      <c r="S118" s="277"/>
      <c r="T118" s="370"/>
      <c r="U118" s="278"/>
      <c r="V118" s="279"/>
      <c r="W118" s="321"/>
      <c r="X118" s="281"/>
      <c r="Y118" s="277">
        <f t="shared" si="124"/>
        <v>0</v>
      </c>
      <c r="Z118" s="488"/>
      <c r="AA118" s="277"/>
      <c r="AB118" s="128"/>
      <c r="AC118" s="127"/>
      <c r="AD118" s="321"/>
      <c r="AF118" s="277"/>
      <c r="AZ118" s="81">
        <f t="shared" si="132"/>
        <v>0</v>
      </c>
      <c r="BA118" s="81">
        <f t="shared" si="133"/>
        <v>0</v>
      </c>
      <c r="BB118" s="81">
        <f t="shared" si="134"/>
        <v>0</v>
      </c>
      <c r="BC118" s="81">
        <f t="shared" si="135"/>
        <v>0</v>
      </c>
      <c r="BD118" s="81">
        <f t="shared" si="136"/>
        <v>0</v>
      </c>
      <c r="BE118" s="81">
        <f t="shared" si="137"/>
        <v>0</v>
      </c>
      <c r="BF118" s="81">
        <f t="shared" si="138"/>
        <v>0</v>
      </c>
      <c r="BG118" s="214"/>
      <c r="BH118" s="214"/>
      <c r="BI118" s="214"/>
      <c r="BJ118" s="214"/>
      <c r="BK118" s="214">
        <v>5</v>
      </c>
      <c r="BL118" s="214"/>
      <c r="BM118" s="214"/>
      <c r="BN118" s="81">
        <f t="shared" si="139"/>
        <v>0</v>
      </c>
      <c r="BO118" s="81">
        <f t="shared" si="140"/>
        <v>0</v>
      </c>
      <c r="BP118" s="81">
        <f t="shared" si="141"/>
        <v>0</v>
      </c>
      <c r="BQ118" s="81">
        <f t="shared" si="142"/>
        <v>0</v>
      </c>
      <c r="BR118" s="81">
        <f t="shared" si="143"/>
        <v>0</v>
      </c>
      <c r="BS118" s="81">
        <f t="shared" si="144"/>
        <v>0</v>
      </c>
      <c r="BT118" s="81">
        <f t="shared" si="145"/>
        <v>0</v>
      </c>
      <c r="BU118" s="81">
        <f t="shared" si="146"/>
        <v>0</v>
      </c>
      <c r="BV118" s="81">
        <f t="shared" si="147"/>
        <v>0</v>
      </c>
      <c r="BW118" s="81">
        <f t="shared" si="148"/>
        <v>0</v>
      </c>
      <c r="BX118" s="81">
        <f t="shared" si="149"/>
        <v>0</v>
      </c>
      <c r="BY118" s="81">
        <f t="shared" si="150"/>
        <v>0</v>
      </c>
      <c r="BZ118" s="203">
        <f t="shared" si="151"/>
        <v>0</v>
      </c>
      <c r="CA118" s="203">
        <f t="shared" si="152"/>
        <v>0</v>
      </c>
      <c r="CB118" s="214"/>
      <c r="CC118" s="214">
        <v>5</v>
      </c>
      <c r="CD118" s="214"/>
      <c r="CE118" s="214"/>
      <c r="CF118" s="214"/>
      <c r="CG118" s="214"/>
      <c r="CH118" s="214"/>
      <c r="CI118" s="214"/>
      <c r="CJ118" s="214"/>
      <c r="CK118" s="214"/>
      <c r="CL118" s="215"/>
      <c r="CM118" s="214"/>
      <c r="CN118" s="214"/>
      <c r="CO118" s="214"/>
      <c r="CP118" s="93"/>
      <c r="CQ118" s="81">
        <v>5</v>
      </c>
      <c r="CR118" s="134">
        <f t="shared" si="153"/>
        <v>0</v>
      </c>
      <c r="CS118" s="93"/>
      <c r="CT118" s="126">
        <v>2.69</v>
      </c>
      <c r="CU118" s="81">
        <f t="shared" si="154"/>
        <v>0</v>
      </c>
      <c r="CV118" s="81">
        <f t="shared" si="155"/>
        <v>0</v>
      </c>
      <c r="CW118" s="93"/>
      <c r="CX118" s="92"/>
      <c r="CY118" s="4"/>
    </row>
    <row r="119" spans="1:103" ht="18" customHeight="1">
      <c r="A119" s="142" t="s">
        <v>29520</v>
      </c>
      <c r="B119" s="142" t="s">
        <v>28283</v>
      </c>
      <c r="C119" s="142" t="s">
        <v>29502</v>
      </c>
      <c r="D119" s="142" t="s">
        <v>28907</v>
      </c>
      <c r="E119" s="124" t="s">
        <v>28761</v>
      </c>
      <c r="F119" s="124">
        <v>5</v>
      </c>
      <c r="G119" s="124">
        <f t="shared" si="128"/>
        <v>0</v>
      </c>
      <c r="H119" s="791">
        <v>120</v>
      </c>
      <c r="I119" s="481">
        <f t="shared" si="129"/>
        <v>0</v>
      </c>
      <c r="J119" s="125">
        <f t="shared" si="130"/>
        <v>120</v>
      </c>
      <c r="K119" s="126">
        <f t="shared" si="131"/>
        <v>0</v>
      </c>
      <c r="L119" s="318"/>
      <c r="M119" s="271"/>
      <c r="N119" s="319"/>
      <c r="O119" s="320"/>
      <c r="P119" s="274"/>
      <c r="Q119" s="275"/>
      <c r="R119" s="276"/>
      <c r="S119" s="277"/>
      <c r="T119" s="370"/>
      <c r="U119" s="278"/>
      <c r="V119" s="279"/>
      <c r="W119" s="321"/>
      <c r="X119" s="281"/>
      <c r="Y119" s="277">
        <f t="shared" si="124"/>
        <v>0</v>
      </c>
      <c r="Z119" s="488"/>
      <c r="AA119" s="277"/>
      <c r="AB119" s="128"/>
      <c r="AC119" s="127"/>
      <c r="AD119" s="321"/>
      <c r="AF119" s="277"/>
      <c r="AZ119" s="81">
        <f t="shared" si="132"/>
        <v>0</v>
      </c>
      <c r="BA119" s="81">
        <f t="shared" si="133"/>
        <v>0</v>
      </c>
      <c r="BB119" s="81">
        <f t="shared" si="134"/>
        <v>0</v>
      </c>
      <c r="BC119" s="81">
        <f t="shared" si="135"/>
        <v>0</v>
      </c>
      <c r="BD119" s="81">
        <f t="shared" si="136"/>
        <v>0</v>
      </c>
      <c r="BE119" s="81">
        <f t="shared" si="137"/>
        <v>0</v>
      </c>
      <c r="BF119" s="81">
        <f t="shared" si="138"/>
        <v>0</v>
      </c>
      <c r="BG119" s="214"/>
      <c r="BH119" s="214"/>
      <c r="BI119" s="214"/>
      <c r="BJ119" s="214"/>
      <c r="BK119" s="214">
        <v>5</v>
      </c>
      <c r="BL119" s="214"/>
      <c r="BM119" s="214"/>
      <c r="BN119" s="81">
        <f t="shared" si="139"/>
        <v>0</v>
      </c>
      <c r="BO119" s="81">
        <f t="shared" si="140"/>
        <v>0</v>
      </c>
      <c r="BP119" s="81">
        <f t="shared" si="141"/>
        <v>0</v>
      </c>
      <c r="BQ119" s="81">
        <f t="shared" si="142"/>
        <v>0</v>
      </c>
      <c r="BR119" s="81">
        <f t="shared" si="143"/>
        <v>0</v>
      </c>
      <c r="BS119" s="81">
        <f t="shared" si="144"/>
        <v>0</v>
      </c>
      <c r="BT119" s="81">
        <f t="shared" si="145"/>
        <v>0</v>
      </c>
      <c r="BU119" s="81">
        <f t="shared" si="146"/>
        <v>0</v>
      </c>
      <c r="BV119" s="81">
        <f t="shared" si="147"/>
        <v>0</v>
      </c>
      <c r="BW119" s="81">
        <f t="shared" si="148"/>
        <v>0</v>
      </c>
      <c r="BX119" s="81">
        <f t="shared" si="149"/>
        <v>0</v>
      </c>
      <c r="BY119" s="81">
        <f t="shared" si="150"/>
        <v>0</v>
      </c>
      <c r="BZ119" s="203">
        <f t="shared" si="151"/>
        <v>0</v>
      </c>
      <c r="CA119" s="203">
        <f t="shared" si="152"/>
        <v>0</v>
      </c>
      <c r="CB119" s="214">
        <v>1</v>
      </c>
      <c r="CC119" s="214">
        <v>3</v>
      </c>
      <c r="CD119" s="214">
        <v>1</v>
      </c>
      <c r="CE119" s="214"/>
      <c r="CF119" s="214"/>
      <c r="CG119" s="214"/>
      <c r="CH119" s="214"/>
      <c r="CI119" s="214"/>
      <c r="CJ119" s="214"/>
      <c r="CK119" s="214"/>
      <c r="CL119" s="215"/>
      <c r="CM119" s="214"/>
      <c r="CN119" s="214"/>
      <c r="CO119" s="214"/>
      <c r="CP119" s="93"/>
      <c r="CQ119" s="81">
        <v>18</v>
      </c>
      <c r="CR119" s="134">
        <f t="shared" si="153"/>
        <v>0</v>
      </c>
      <c r="CS119" s="93"/>
      <c r="CT119" s="126">
        <v>5.9050000000000002</v>
      </c>
      <c r="CU119" s="81">
        <f t="shared" si="154"/>
        <v>0</v>
      </c>
      <c r="CV119" s="81">
        <f t="shared" si="155"/>
        <v>0</v>
      </c>
      <c r="CW119" s="93"/>
      <c r="CX119" s="92"/>
      <c r="CY119" s="4"/>
    </row>
    <row r="120" spans="1:103" ht="18" customHeight="1">
      <c r="A120" s="142" t="s">
        <v>29521</v>
      </c>
      <c r="B120" s="142" t="s">
        <v>28284</v>
      </c>
      <c r="C120" s="142" t="s">
        <v>29502</v>
      </c>
      <c r="D120" s="142" t="s">
        <v>29117</v>
      </c>
      <c r="E120" s="124" t="s">
        <v>28761</v>
      </c>
      <c r="F120" s="124">
        <v>5</v>
      </c>
      <c r="G120" s="124">
        <f t="shared" si="128"/>
        <v>0</v>
      </c>
      <c r="H120" s="791">
        <v>115</v>
      </c>
      <c r="I120" s="481">
        <f t="shared" si="129"/>
        <v>0</v>
      </c>
      <c r="J120" s="125">
        <f t="shared" si="130"/>
        <v>115</v>
      </c>
      <c r="K120" s="126">
        <f t="shared" si="131"/>
        <v>0</v>
      </c>
      <c r="L120" s="318"/>
      <c r="M120" s="271"/>
      <c r="N120" s="319"/>
      <c r="O120" s="320"/>
      <c r="P120" s="274"/>
      <c r="Q120" s="275"/>
      <c r="R120" s="276"/>
      <c r="S120" s="277"/>
      <c r="T120" s="370"/>
      <c r="U120" s="278"/>
      <c r="V120" s="279"/>
      <c r="W120" s="321"/>
      <c r="X120" s="281"/>
      <c r="Y120" s="277">
        <f t="shared" si="124"/>
        <v>0</v>
      </c>
      <c r="Z120" s="488"/>
      <c r="AA120" s="277"/>
      <c r="AB120" s="128"/>
      <c r="AC120" s="127"/>
      <c r="AD120" s="321"/>
      <c r="AF120" s="277"/>
      <c r="AZ120" s="81">
        <f t="shared" si="132"/>
        <v>0</v>
      </c>
      <c r="BA120" s="81">
        <f t="shared" si="133"/>
        <v>0</v>
      </c>
      <c r="BB120" s="81">
        <f t="shared" si="134"/>
        <v>0</v>
      </c>
      <c r="BC120" s="81">
        <f t="shared" si="135"/>
        <v>0</v>
      </c>
      <c r="BD120" s="81">
        <f t="shared" si="136"/>
        <v>0</v>
      </c>
      <c r="BE120" s="81">
        <f t="shared" si="137"/>
        <v>0</v>
      </c>
      <c r="BF120" s="81">
        <f t="shared" si="138"/>
        <v>0</v>
      </c>
      <c r="BG120" s="214"/>
      <c r="BH120" s="214"/>
      <c r="BI120" s="214"/>
      <c r="BJ120" s="214"/>
      <c r="BK120" s="214">
        <v>5</v>
      </c>
      <c r="BL120" s="214"/>
      <c r="BM120" s="214"/>
      <c r="BN120" s="81">
        <f t="shared" si="139"/>
        <v>0</v>
      </c>
      <c r="BO120" s="81">
        <f t="shared" si="140"/>
        <v>0</v>
      </c>
      <c r="BP120" s="81">
        <f t="shared" si="141"/>
        <v>0</v>
      </c>
      <c r="BQ120" s="81">
        <f t="shared" si="142"/>
        <v>0</v>
      </c>
      <c r="BR120" s="81">
        <f t="shared" si="143"/>
        <v>0</v>
      </c>
      <c r="BS120" s="81">
        <f t="shared" si="144"/>
        <v>0</v>
      </c>
      <c r="BT120" s="81">
        <f t="shared" si="145"/>
        <v>0</v>
      </c>
      <c r="BU120" s="81">
        <f t="shared" si="146"/>
        <v>0</v>
      </c>
      <c r="BV120" s="81">
        <f t="shared" si="147"/>
        <v>0</v>
      </c>
      <c r="BW120" s="81">
        <f t="shared" si="148"/>
        <v>0</v>
      </c>
      <c r="BX120" s="81">
        <f t="shared" si="149"/>
        <v>0</v>
      </c>
      <c r="BY120" s="81">
        <f t="shared" si="150"/>
        <v>0</v>
      </c>
      <c r="BZ120" s="203">
        <f t="shared" si="151"/>
        <v>0</v>
      </c>
      <c r="CA120" s="203">
        <f t="shared" si="152"/>
        <v>0</v>
      </c>
      <c r="CB120" s="214"/>
      <c r="CC120" s="214">
        <v>3</v>
      </c>
      <c r="CD120" s="214">
        <v>2</v>
      </c>
      <c r="CE120" s="214"/>
      <c r="CF120" s="214"/>
      <c r="CG120" s="214"/>
      <c r="CH120" s="214"/>
      <c r="CI120" s="214"/>
      <c r="CJ120" s="214"/>
      <c r="CK120" s="214"/>
      <c r="CL120" s="215"/>
      <c r="CM120" s="214"/>
      <c r="CN120" s="214"/>
      <c r="CO120" s="214"/>
      <c r="CP120" s="93"/>
      <c r="CQ120" s="81">
        <v>21</v>
      </c>
      <c r="CR120" s="134">
        <f t="shared" si="153"/>
        <v>0</v>
      </c>
      <c r="CS120" s="93"/>
      <c r="CT120" s="126">
        <v>5.3019999999999996</v>
      </c>
      <c r="CU120" s="81">
        <f t="shared" si="154"/>
        <v>0</v>
      </c>
      <c r="CV120" s="81">
        <f t="shared" si="155"/>
        <v>0</v>
      </c>
      <c r="CW120" s="93"/>
      <c r="CX120" s="92"/>
      <c r="CY120" s="4"/>
    </row>
    <row r="121" spans="1:103" ht="18" customHeight="1">
      <c r="A121" s="142" t="s">
        <v>29522</v>
      </c>
      <c r="B121" s="142" t="s">
        <v>28285</v>
      </c>
      <c r="C121" s="142" t="s">
        <v>29502</v>
      </c>
      <c r="D121" s="142" t="s">
        <v>29523</v>
      </c>
      <c r="E121" s="124" t="s">
        <v>28761</v>
      </c>
      <c r="F121" s="124">
        <v>5</v>
      </c>
      <c r="G121" s="124">
        <f t="shared" si="128"/>
        <v>0</v>
      </c>
      <c r="H121" s="791">
        <v>130</v>
      </c>
      <c r="I121" s="481">
        <f t="shared" si="129"/>
        <v>0</v>
      </c>
      <c r="J121" s="125">
        <f t="shared" si="130"/>
        <v>130</v>
      </c>
      <c r="K121" s="126">
        <f t="shared" si="131"/>
        <v>0</v>
      </c>
      <c r="L121" s="318"/>
      <c r="M121" s="271"/>
      <c r="N121" s="319"/>
      <c r="O121" s="320"/>
      <c r="P121" s="274"/>
      <c r="Q121" s="275"/>
      <c r="R121" s="276"/>
      <c r="S121" s="277"/>
      <c r="T121" s="370"/>
      <c r="U121" s="278"/>
      <c r="V121" s="279"/>
      <c r="W121" s="321"/>
      <c r="X121" s="281"/>
      <c r="Y121" s="277">
        <f t="shared" si="124"/>
        <v>0</v>
      </c>
      <c r="Z121" s="488"/>
      <c r="AA121" s="277"/>
      <c r="AB121" s="128"/>
      <c r="AC121" s="127"/>
      <c r="AD121" s="321"/>
      <c r="AF121" s="277"/>
      <c r="AZ121" s="81">
        <f t="shared" si="132"/>
        <v>0</v>
      </c>
      <c r="BA121" s="81">
        <f t="shared" si="133"/>
        <v>0</v>
      </c>
      <c r="BB121" s="81">
        <f t="shared" si="134"/>
        <v>0</v>
      </c>
      <c r="BC121" s="81">
        <f t="shared" si="135"/>
        <v>0</v>
      </c>
      <c r="BD121" s="81">
        <f t="shared" si="136"/>
        <v>0</v>
      </c>
      <c r="BE121" s="81">
        <f t="shared" si="137"/>
        <v>0</v>
      </c>
      <c r="BF121" s="81">
        <f t="shared" si="138"/>
        <v>0</v>
      </c>
      <c r="BG121" s="214"/>
      <c r="BH121" s="214"/>
      <c r="BI121" s="214"/>
      <c r="BJ121" s="214"/>
      <c r="BK121" s="214">
        <v>5</v>
      </c>
      <c r="BL121" s="214"/>
      <c r="BM121" s="214"/>
      <c r="BN121" s="81">
        <f t="shared" si="139"/>
        <v>0</v>
      </c>
      <c r="BO121" s="81">
        <f t="shared" si="140"/>
        <v>0</v>
      </c>
      <c r="BP121" s="81">
        <f t="shared" si="141"/>
        <v>0</v>
      </c>
      <c r="BQ121" s="81">
        <f t="shared" si="142"/>
        <v>0</v>
      </c>
      <c r="BR121" s="81">
        <f t="shared" si="143"/>
        <v>0</v>
      </c>
      <c r="BS121" s="81">
        <f t="shared" si="144"/>
        <v>0</v>
      </c>
      <c r="BT121" s="81">
        <f t="shared" si="145"/>
        <v>0</v>
      </c>
      <c r="BU121" s="81">
        <f t="shared" si="146"/>
        <v>0</v>
      </c>
      <c r="BV121" s="81">
        <f t="shared" si="147"/>
        <v>0</v>
      </c>
      <c r="BW121" s="81">
        <f t="shared" si="148"/>
        <v>0</v>
      </c>
      <c r="BX121" s="81">
        <f t="shared" si="149"/>
        <v>0</v>
      </c>
      <c r="BY121" s="81">
        <f t="shared" si="150"/>
        <v>0</v>
      </c>
      <c r="BZ121" s="203">
        <f t="shared" si="151"/>
        <v>0</v>
      </c>
      <c r="CA121" s="203">
        <f t="shared" si="152"/>
        <v>0</v>
      </c>
      <c r="CB121" s="214"/>
      <c r="CC121" s="214">
        <v>1</v>
      </c>
      <c r="CD121" s="214">
        <v>4</v>
      </c>
      <c r="CE121" s="214"/>
      <c r="CF121" s="214"/>
      <c r="CG121" s="214"/>
      <c r="CH121" s="214"/>
      <c r="CI121" s="214"/>
      <c r="CJ121" s="214"/>
      <c r="CK121" s="214"/>
      <c r="CL121" s="215"/>
      <c r="CM121" s="214"/>
      <c r="CN121" s="214"/>
      <c r="CO121" s="214"/>
      <c r="CP121" s="93"/>
      <c r="CQ121" s="81">
        <v>20</v>
      </c>
      <c r="CR121" s="134">
        <f t="shared" si="153"/>
        <v>0</v>
      </c>
      <c r="CS121" s="93"/>
      <c r="CT121" s="126">
        <v>5.8810000000000002</v>
      </c>
      <c r="CU121" s="81">
        <f t="shared" si="154"/>
        <v>0</v>
      </c>
      <c r="CV121" s="81">
        <f t="shared" si="155"/>
        <v>0</v>
      </c>
      <c r="CW121" s="93"/>
      <c r="CX121" s="92"/>
      <c r="CY121" s="4"/>
    </row>
    <row r="122" spans="1:103" ht="18" customHeight="1">
      <c r="A122" s="142" t="s">
        <v>29524</v>
      </c>
      <c r="B122" s="142" t="s">
        <v>28286</v>
      </c>
      <c r="C122" s="142" t="s">
        <v>29502</v>
      </c>
      <c r="D122" s="142" t="s">
        <v>29525</v>
      </c>
      <c r="E122" s="124" t="s">
        <v>28761</v>
      </c>
      <c r="F122" s="124">
        <v>5</v>
      </c>
      <c r="G122" s="124">
        <f t="shared" si="128"/>
        <v>0</v>
      </c>
      <c r="H122" s="791">
        <v>100</v>
      </c>
      <c r="I122" s="481">
        <f t="shared" si="129"/>
        <v>0</v>
      </c>
      <c r="J122" s="125">
        <f t="shared" si="130"/>
        <v>100</v>
      </c>
      <c r="K122" s="126">
        <f t="shared" si="131"/>
        <v>0</v>
      </c>
      <c r="L122" s="318"/>
      <c r="M122" s="271"/>
      <c r="N122" s="319"/>
      <c r="O122" s="320"/>
      <c r="P122" s="274"/>
      <c r="Q122" s="275"/>
      <c r="R122" s="276"/>
      <c r="S122" s="277"/>
      <c r="T122" s="370"/>
      <c r="U122" s="278"/>
      <c r="V122" s="279"/>
      <c r="W122" s="321"/>
      <c r="X122" s="281"/>
      <c r="Y122" s="277">
        <f t="shared" si="124"/>
        <v>0</v>
      </c>
      <c r="Z122" s="488"/>
      <c r="AA122" s="277"/>
      <c r="AB122" s="128"/>
      <c r="AC122" s="127"/>
      <c r="AD122" s="321"/>
      <c r="AF122" s="277"/>
      <c r="AZ122" s="81">
        <f t="shared" si="132"/>
        <v>0</v>
      </c>
      <c r="BA122" s="81">
        <f t="shared" si="133"/>
        <v>0</v>
      </c>
      <c r="BB122" s="81">
        <f t="shared" si="134"/>
        <v>0</v>
      </c>
      <c r="BC122" s="81">
        <f t="shared" si="135"/>
        <v>0</v>
      </c>
      <c r="BD122" s="81">
        <f t="shared" si="136"/>
        <v>0</v>
      </c>
      <c r="BE122" s="81">
        <f t="shared" si="137"/>
        <v>0</v>
      </c>
      <c r="BF122" s="81">
        <f t="shared" si="138"/>
        <v>0</v>
      </c>
      <c r="BG122" s="214"/>
      <c r="BH122" s="214"/>
      <c r="BI122" s="214"/>
      <c r="BJ122" s="214"/>
      <c r="BK122" s="214">
        <v>5</v>
      </c>
      <c r="BL122" s="214"/>
      <c r="BM122" s="214"/>
      <c r="BN122" s="81">
        <f t="shared" si="139"/>
        <v>0</v>
      </c>
      <c r="BO122" s="81">
        <f t="shared" si="140"/>
        <v>0</v>
      </c>
      <c r="BP122" s="81">
        <f t="shared" si="141"/>
        <v>0</v>
      </c>
      <c r="BQ122" s="81">
        <f t="shared" si="142"/>
        <v>0</v>
      </c>
      <c r="BR122" s="81">
        <f t="shared" si="143"/>
        <v>0</v>
      </c>
      <c r="BS122" s="81">
        <f t="shared" si="144"/>
        <v>0</v>
      </c>
      <c r="BT122" s="81">
        <f t="shared" si="145"/>
        <v>0</v>
      </c>
      <c r="BU122" s="81">
        <f t="shared" si="146"/>
        <v>0</v>
      </c>
      <c r="BV122" s="81">
        <f t="shared" si="147"/>
        <v>0</v>
      </c>
      <c r="BW122" s="81">
        <f t="shared" si="148"/>
        <v>0</v>
      </c>
      <c r="BX122" s="81">
        <f t="shared" si="149"/>
        <v>0</v>
      </c>
      <c r="BY122" s="81">
        <f t="shared" si="150"/>
        <v>0</v>
      </c>
      <c r="BZ122" s="203">
        <f t="shared" si="151"/>
        <v>0</v>
      </c>
      <c r="CA122" s="203">
        <f t="shared" si="152"/>
        <v>0</v>
      </c>
      <c r="CB122" s="214"/>
      <c r="CC122" s="214">
        <v>1</v>
      </c>
      <c r="CD122" s="214">
        <v>4</v>
      </c>
      <c r="CE122" s="214"/>
      <c r="CF122" s="214"/>
      <c r="CG122" s="214"/>
      <c r="CH122" s="214"/>
      <c r="CI122" s="214"/>
      <c r="CJ122" s="214"/>
      <c r="CK122" s="214"/>
      <c r="CL122" s="215"/>
      <c r="CM122" s="214"/>
      <c r="CN122" s="214"/>
      <c r="CO122" s="214"/>
      <c r="CP122" s="93"/>
      <c r="CQ122" s="81">
        <v>5</v>
      </c>
      <c r="CR122" s="134">
        <f t="shared" si="153"/>
        <v>0</v>
      </c>
      <c r="CS122" s="93"/>
      <c r="CT122" s="126">
        <v>4.3170000000000002</v>
      </c>
      <c r="CU122" s="81">
        <f t="shared" si="154"/>
        <v>0</v>
      </c>
      <c r="CV122" s="81">
        <f t="shared" si="155"/>
        <v>0</v>
      </c>
      <c r="CW122" s="93"/>
      <c r="CX122" s="92"/>
      <c r="CY122" s="4"/>
    </row>
    <row r="123" spans="1:103" ht="18" customHeight="1">
      <c r="A123" s="142" t="s">
        <v>29526</v>
      </c>
      <c r="B123" s="142" t="s">
        <v>28287</v>
      </c>
      <c r="C123" s="142" t="s">
        <v>29502</v>
      </c>
      <c r="D123" s="142" t="s">
        <v>29527</v>
      </c>
      <c r="E123" s="124" t="s">
        <v>28761</v>
      </c>
      <c r="F123" s="124">
        <v>10</v>
      </c>
      <c r="G123" s="124">
        <f t="shared" si="128"/>
        <v>0</v>
      </c>
      <c r="H123" s="791">
        <v>60</v>
      </c>
      <c r="I123" s="481">
        <f t="shared" si="129"/>
        <v>0</v>
      </c>
      <c r="J123" s="125">
        <f t="shared" si="130"/>
        <v>60</v>
      </c>
      <c r="K123" s="126">
        <f t="shared" si="131"/>
        <v>0</v>
      </c>
      <c r="L123" s="318"/>
      <c r="M123" s="271"/>
      <c r="N123" s="319"/>
      <c r="O123" s="320"/>
      <c r="P123" s="274"/>
      <c r="Q123" s="275"/>
      <c r="R123" s="276"/>
      <c r="S123" s="277"/>
      <c r="T123" s="370"/>
      <c r="U123" s="278"/>
      <c r="V123" s="279"/>
      <c r="W123" s="321"/>
      <c r="X123" s="281"/>
      <c r="Y123" s="277">
        <f t="shared" si="124"/>
        <v>0</v>
      </c>
      <c r="Z123" s="488"/>
      <c r="AA123" s="277"/>
      <c r="AB123" s="128"/>
      <c r="AC123" s="127"/>
      <c r="AD123" s="321"/>
      <c r="AF123" s="277"/>
      <c r="AZ123" s="81">
        <f t="shared" si="132"/>
        <v>0</v>
      </c>
      <c r="BA123" s="81">
        <f t="shared" si="133"/>
        <v>0</v>
      </c>
      <c r="BB123" s="81">
        <f t="shared" si="134"/>
        <v>0</v>
      </c>
      <c r="BC123" s="81">
        <f t="shared" si="135"/>
        <v>0</v>
      </c>
      <c r="BD123" s="81">
        <f t="shared" si="136"/>
        <v>0</v>
      </c>
      <c r="BE123" s="81">
        <f t="shared" si="137"/>
        <v>0</v>
      </c>
      <c r="BF123" s="81">
        <f t="shared" si="138"/>
        <v>0</v>
      </c>
      <c r="BG123" s="214"/>
      <c r="BH123" s="214"/>
      <c r="BI123" s="214">
        <v>10</v>
      </c>
      <c r="BJ123" s="214"/>
      <c r="BK123" s="214"/>
      <c r="BL123" s="214"/>
      <c r="BM123" s="214"/>
      <c r="BN123" s="81">
        <f t="shared" si="139"/>
        <v>0</v>
      </c>
      <c r="BO123" s="81">
        <f t="shared" si="140"/>
        <v>0</v>
      </c>
      <c r="BP123" s="81">
        <f t="shared" si="141"/>
        <v>0</v>
      </c>
      <c r="BQ123" s="81">
        <f t="shared" si="142"/>
        <v>0</v>
      </c>
      <c r="BR123" s="81">
        <f t="shared" si="143"/>
        <v>0</v>
      </c>
      <c r="BS123" s="81">
        <f t="shared" si="144"/>
        <v>0</v>
      </c>
      <c r="BT123" s="81">
        <f t="shared" si="145"/>
        <v>0</v>
      </c>
      <c r="BU123" s="81">
        <f t="shared" si="146"/>
        <v>0</v>
      </c>
      <c r="BV123" s="81">
        <f t="shared" si="147"/>
        <v>0</v>
      </c>
      <c r="BW123" s="81">
        <f t="shared" si="148"/>
        <v>0</v>
      </c>
      <c r="BX123" s="81">
        <f t="shared" si="149"/>
        <v>0</v>
      </c>
      <c r="BY123" s="81">
        <f t="shared" si="150"/>
        <v>0</v>
      </c>
      <c r="BZ123" s="203">
        <f t="shared" si="151"/>
        <v>0</v>
      </c>
      <c r="CA123" s="203">
        <f t="shared" si="152"/>
        <v>0</v>
      </c>
      <c r="CB123" s="214">
        <v>6</v>
      </c>
      <c r="CC123" s="214">
        <v>4</v>
      </c>
      <c r="CD123" s="214"/>
      <c r="CE123" s="214"/>
      <c r="CF123" s="214"/>
      <c r="CG123" s="214"/>
      <c r="CH123" s="214"/>
      <c r="CI123" s="214"/>
      <c r="CJ123" s="214"/>
      <c r="CK123" s="214"/>
      <c r="CL123" s="215"/>
      <c r="CM123" s="214"/>
      <c r="CN123" s="214"/>
      <c r="CO123" s="214"/>
      <c r="CP123" s="93"/>
      <c r="CQ123" s="81">
        <v>10</v>
      </c>
      <c r="CR123" s="134">
        <f t="shared" si="153"/>
        <v>0</v>
      </c>
      <c r="CS123" s="93"/>
      <c r="CT123" s="126">
        <v>2.2069999999999999</v>
      </c>
      <c r="CU123" s="81">
        <f t="shared" si="154"/>
        <v>0</v>
      </c>
      <c r="CV123" s="81">
        <f t="shared" si="155"/>
        <v>0</v>
      </c>
      <c r="CW123" s="93"/>
      <c r="CX123" s="92"/>
      <c r="CY123" s="4"/>
    </row>
    <row r="124" spans="1:103" ht="18" customHeight="1">
      <c r="A124" s="142" t="s">
        <v>29528</v>
      </c>
      <c r="B124" s="142" t="s">
        <v>28288</v>
      </c>
      <c r="C124" s="142" t="s">
        <v>29502</v>
      </c>
      <c r="D124" s="142" t="s">
        <v>29529</v>
      </c>
      <c r="E124" s="124" t="s">
        <v>28761</v>
      </c>
      <c r="F124" s="124">
        <v>10</v>
      </c>
      <c r="G124" s="124">
        <f t="shared" si="128"/>
        <v>0</v>
      </c>
      <c r="H124" s="791">
        <v>60</v>
      </c>
      <c r="I124" s="481">
        <f t="shared" si="129"/>
        <v>0</v>
      </c>
      <c r="J124" s="125">
        <f t="shared" si="130"/>
        <v>60</v>
      </c>
      <c r="K124" s="126">
        <f t="shared" si="131"/>
        <v>0</v>
      </c>
      <c r="L124" s="318"/>
      <c r="M124" s="271"/>
      <c r="N124" s="319"/>
      <c r="O124" s="320"/>
      <c r="P124" s="274"/>
      <c r="Q124" s="275"/>
      <c r="R124" s="276"/>
      <c r="S124" s="277"/>
      <c r="T124" s="370"/>
      <c r="U124" s="278"/>
      <c r="V124" s="279"/>
      <c r="W124" s="321"/>
      <c r="X124" s="281"/>
      <c r="Y124" s="277">
        <f t="shared" si="124"/>
        <v>0</v>
      </c>
      <c r="Z124" s="488"/>
      <c r="AA124" s="277"/>
      <c r="AB124" s="128"/>
      <c r="AC124" s="127"/>
      <c r="AD124" s="321"/>
      <c r="AF124" s="277"/>
      <c r="AZ124" s="81">
        <f t="shared" si="132"/>
        <v>0</v>
      </c>
      <c r="BA124" s="81">
        <f t="shared" si="133"/>
        <v>0</v>
      </c>
      <c r="BB124" s="81">
        <f t="shared" si="134"/>
        <v>0</v>
      </c>
      <c r="BC124" s="81">
        <f t="shared" si="135"/>
        <v>0</v>
      </c>
      <c r="BD124" s="81">
        <f t="shared" si="136"/>
        <v>0</v>
      </c>
      <c r="BE124" s="81">
        <f t="shared" si="137"/>
        <v>0</v>
      </c>
      <c r="BF124" s="81">
        <f t="shared" si="138"/>
        <v>0</v>
      </c>
      <c r="BG124" s="214"/>
      <c r="BH124" s="214"/>
      <c r="BI124" s="214">
        <v>10</v>
      </c>
      <c r="BJ124" s="214"/>
      <c r="BK124" s="214"/>
      <c r="BL124" s="214"/>
      <c r="BM124" s="214"/>
      <c r="BN124" s="81">
        <f t="shared" si="139"/>
        <v>0</v>
      </c>
      <c r="BO124" s="81">
        <f t="shared" si="140"/>
        <v>0</v>
      </c>
      <c r="BP124" s="81">
        <f t="shared" si="141"/>
        <v>0</v>
      </c>
      <c r="BQ124" s="81">
        <f t="shared" si="142"/>
        <v>0</v>
      </c>
      <c r="BR124" s="81">
        <f t="shared" si="143"/>
        <v>0</v>
      </c>
      <c r="BS124" s="81">
        <f t="shared" si="144"/>
        <v>0</v>
      </c>
      <c r="BT124" s="81">
        <f t="shared" si="145"/>
        <v>0</v>
      </c>
      <c r="BU124" s="81">
        <f t="shared" si="146"/>
        <v>0</v>
      </c>
      <c r="BV124" s="81">
        <f t="shared" si="147"/>
        <v>0</v>
      </c>
      <c r="BW124" s="81">
        <f t="shared" si="148"/>
        <v>0</v>
      </c>
      <c r="BX124" s="81">
        <f t="shared" si="149"/>
        <v>0</v>
      </c>
      <c r="BY124" s="81">
        <f t="shared" si="150"/>
        <v>0</v>
      </c>
      <c r="BZ124" s="203">
        <f t="shared" si="151"/>
        <v>0</v>
      </c>
      <c r="CA124" s="203">
        <f t="shared" si="152"/>
        <v>0</v>
      </c>
      <c r="CB124" s="214">
        <v>8</v>
      </c>
      <c r="CC124" s="214">
        <v>2</v>
      </c>
      <c r="CD124" s="214"/>
      <c r="CE124" s="214"/>
      <c r="CF124" s="214"/>
      <c r="CG124" s="214"/>
      <c r="CH124" s="214"/>
      <c r="CI124" s="214"/>
      <c r="CJ124" s="214"/>
      <c r="CK124" s="214"/>
      <c r="CL124" s="215"/>
      <c r="CM124" s="214"/>
      <c r="CN124" s="214"/>
      <c r="CO124" s="214"/>
      <c r="CP124" s="93"/>
      <c r="CQ124" s="81">
        <v>10</v>
      </c>
      <c r="CR124" s="134">
        <f t="shared" si="153"/>
        <v>0</v>
      </c>
      <c r="CS124" s="93"/>
      <c r="CT124" s="126">
        <v>2.028</v>
      </c>
      <c r="CU124" s="81">
        <f t="shared" si="154"/>
        <v>0</v>
      </c>
      <c r="CV124" s="81">
        <f t="shared" si="155"/>
        <v>0</v>
      </c>
      <c r="CW124" s="93"/>
      <c r="CX124" s="92"/>
      <c r="CY124" s="4"/>
    </row>
    <row r="125" spans="1:103" ht="18" customHeight="1">
      <c r="A125" s="142" t="s">
        <v>29530</v>
      </c>
      <c r="B125" s="142" t="s">
        <v>28289</v>
      </c>
      <c r="C125" s="142" t="s">
        <v>29502</v>
      </c>
      <c r="D125" s="142" t="s">
        <v>29531</v>
      </c>
      <c r="E125" s="124" t="s">
        <v>28761</v>
      </c>
      <c r="F125" s="124">
        <v>10</v>
      </c>
      <c r="G125" s="124">
        <f t="shared" si="128"/>
        <v>0</v>
      </c>
      <c r="H125" s="791">
        <v>60</v>
      </c>
      <c r="I125" s="481">
        <f t="shared" si="129"/>
        <v>0</v>
      </c>
      <c r="J125" s="125">
        <f t="shared" si="130"/>
        <v>60</v>
      </c>
      <c r="K125" s="126">
        <f t="shared" si="131"/>
        <v>0</v>
      </c>
      <c r="L125" s="318"/>
      <c r="M125" s="271"/>
      <c r="N125" s="319"/>
      <c r="O125" s="320"/>
      <c r="P125" s="274"/>
      <c r="Q125" s="275"/>
      <c r="R125" s="276"/>
      <c r="S125" s="277"/>
      <c r="T125" s="370"/>
      <c r="U125" s="278"/>
      <c r="V125" s="279"/>
      <c r="W125" s="321"/>
      <c r="X125" s="281"/>
      <c r="Y125" s="277">
        <f t="shared" si="124"/>
        <v>0</v>
      </c>
      <c r="Z125" s="488"/>
      <c r="AA125" s="277"/>
      <c r="AB125" s="128"/>
      <c r="AC125" s="127"/>
      <c r="AD125" s="321"/>
      <c r="AF125" s="277"/>
      <c r="AZ125" s="81">
        <f t="shared" si="132"/>
        <v>0</v>
      </c>
      <c r="BA125" s="81">
        <f t="shared" si="133"/>
        <v>0</v>
      </c>
      <c r="BB125" s="81">
        <f t="shared" si="134"/>
        <v>0</v>
      </c>
      <c r="BC125" s="81">
        <f t="shared" si="135"/>
        <v>0</v>
      </c>
      <c r="BD125" s="81">
        <f t="shared" si="136"/>
        <v>0</v>
      </c>
      <c r="BE125" s="81">
        <f t="shared" si="137"/>
        <v>0</v>
      </c>
      <c r="BF125" s="81">
        <f t="shared" si="138"/>
        <v>0</v>
      </c>
      <c r="BG125" s="214"/>
      <c r="BH125" s="214"/>
      <c r="BI125" s="214">
        <v>10</v>
      </c>
      <c r="BJ125" s="214"/>
      <c r="BK125" s="214"/>
      <c r="BL125" s="214"/>
      <c r="BM125" s="214"/>
      <c r="BN125" s="81">
        <f t="shared" si="139"/>
        <v>0</v>
      </c>
      <c r="BO125" s="81">
        <f t="shared" si="140"/>
        <v>0</v>
      </c>
      <c r="BP125" s="81">
        <f t="shared" si="141"/>
        <v>0</v>
      </c>
      <c r="BQ125" s="81">
        <f t="shared" si="142"/>
        <v>0</v>
      </c>
      <c r="BR125" s="81">
        <f t="shared" si="143"/>
        <v>0</v>
      </c>
      <c r="BS125" s="81">
        <f t="shared" si="144"/>
        <v>0</v>
      </c>
      <c r="BT125" s="81">
        <f t="shared" si="145"/>
        <v>0</v>
      </c>
      <c r="BU125" s="81">
        <f t="shared" si="146"/>
        <v>0</v>
      </c>
      <c r="BV125" s="81">
        <f t="shared" si="147"/>
        <v>0</v>
      </c>
      <c r="BW125" s="81">
        <f t="shared" si="148"/>
        <v>0</v>
      </c>
      <c r="BX125" s="81">
        <f t="shared" si="149"/>
        <v>0</v>
      </c>
      <c r="BY125" s="81">
        <f t="shared" si="150"/>
        <v>0</v>
      </c>
      <c r="BZ125" s="203">
        <f t="shared" si="151"/>
        <v>0</v>
      </c>
      <c r="CA125" s="203">
        <f t="shared" si="152"/>
        <v>0</v>
      </c>
      <c r="CB125" s="214">
        <v>10</v>
      </c>
      <c r="CC125" s="214"/>
      <c r="CD125" s="214"/>
      <c r="CE125" s="214"/>
      <c r="CF125" s="214"/>
      <c r="CG125" s="214"/>
      <c r="CH125" s="214"/>
      <c r="CI125" s="214"/>
      <c r="CJ125" s="214"/>
      <c r="CK125" s="214"/>
      <c r="CL125" s="215"/>
      <c r="CM125" s="214"/>
      <c r="CN125" s="214"/>
      <c r="CO125" s="214"/>
      <c r="CP125" s="93"/>
      <c r="CQ125" s="81">
        <v>10</v>
      </c>
      <c r="CR125" s="134">
        <f t="shared" si="153"/>
        <v>0</v>
      </c>
      <c r="CS125" s="93"/>
      <c r="CT125" s="126">
        <v>1.4670000000000001</v>
      </c>
      <c r="CU125" s="81">
        <f t="shared" si="154"/>
        <v>0</v>
      </c>
      <c r="CV125" s="81">
        <f t="shared" si="155"/>
        <v>0</v>
      </c>
      <c r="CW125" s="93"/>
      <c r="CX125" s="92"/>
      <c r="CY125" s="4"/>
    </row>
    <row r="126" spans="1:103" ht="18" customHeight="1">
      <c r="A126" s="142" t="s">
        <v>29532</v>
      </c>
      <c r="B126" s="142" t="s">
        <v>28290</v>
      </c>
      <c r="C126" s="142" t="s">
        <v>29502</v>
      </c>
      <c r="D126" s="142" t="s">
        <v>29533</v>
      </c>
      <c r="E126" s="124" t="s">
        <v>28761</v>
      </c>
      <c r="F126" s="124">
        <v>10</v>
      </c>
      <c r="G126" s="124">
        <f t="shared" si="128"/>
        <v>0</v>
      </c>
      <c r="H126" s="791">
        <v>60</v>
      </c>
      <c r="I126" s="481">
        <f t="shared" si="129"/>
        <v>0</v>
      </c>
      <c r="J126" s="125">
        <f t="shared" si="130"/>
        <v>60</v>
      </c>
      <c r="K126" s="126">
        <f t="shared" si="131"/>
        <v>0</v>
      </c>
      <c r="L126" s="318"/>
      <c r="M126" s="271"/>
      <c r="N126" s="319"/>
      <c r="O126" s="320"/>
      <c r="P126" s="274"/>
      <c r="Q126" s="275"/>
      <c r="R126" s="276"/>
      <c r="S126" s="277"/>
      <c r="T126" s="370"/>
      <c r="U126" s="278"/>
      <c r="V126" s="279"/>
      <c r="W126" s="321"/>
      <c r="X126" s="281"/>
      <c r="Y126" s="277">
        <f t="shared" si="124"/>
        <v>0</v>
      </c>
      <c r="Z126" s="488"/>
      <c r="AA126" s="277"/>
      <c r="AB126" s="128"/>
      <c r="AC126" s="127"/>
      <c r="AD126" s="321"/>
      <c r="AF126" s="277"/>
      <c r="AZ126" s="81">
        <f t="shared" si="132"/>
        <v>0</v>
      </c>
      <c r="BA126" s="81">
        <f t="shared" si="133"/>
        <v>0</v>
      </c>
      <c r="BB126" s="81">
        <f t="shared" si="134"/>
        <v>0</v>
      </c>
      <c r="BC126" s="81">
        <f t="shared" si="135"/>
        <v>0</v>
      </c>
      <c r="BD126" s="81">
        <f t="shared" si="136"/>
        <v>0</v>
      </c>
      <c r="BE126" s="81">
        <f t="shared" si="137"/>
        <v>0</v>
      </c>
      <c r="BF126" s="81">
        <f t="shared" si="138"/>
        <v>0</v>
      </c>
      <c r="BG126" s="214"/>
      <c r="BH126" s="214"/>
      <c r="BI126" s="214">
        <v>10</v>
      </c>
      <c r="BJ126" s="214"/>
      <c r="BK126" s="214"/>
      <c r="BL126" s="214"/>
      <c r="BM126" s="214"/>
      <c r="BN126" s="81">
        <f t="shared" si="139"/>
        <v>0</v>
      </c>
      <c r="BO126" s="81">
        <f t="shared" si="140"/>
        <v>0</v>
      </c>
      <c r="BP126" s="81">
        <f t="shared" si="141"/>
        <v>0</v>
      </c>
      <c r="BQ126" s="81">
        <f t="shared" si="142"/>
        <v>0</v>
      </c>
      <c r="BR126" s="81">
        <f t="shared" si="143"/>
        <v>0</v>
      </c>
      <c r="BS126" s="81">
        <f t="shared" si="144"/>
        <v>0</v>
      </c>
      <c r="BT126" s="81">
        <f t="shared" si="145"/>
        <v>0</v>
      </c>
      <c r="BU126" s="81">
        <f t="shared" si="146"/>
        <v>0</v>
      </c>
      <c r="BV126" s="81">
        <f t="shared" si="147"/>
        <v>0</v>
      </c>
      <c r="BW126" s="81">
        <f t="shared" si="148"/>
        <v>0</v>
      </c>
      <c r="BX126" s="81">
        <f t="shared" si="149"/>
        <v>0</v>
      </c>
      <c r="BY126" s="81">
        <f t="shared" si="150"/>
        <v>0</v>
      </c>
      <c r="BZ126" s="203">
        <f t="shared" si="151"/>
        <v>0</v>
      </c>
      <c r="CA126" s="203">
        <f t="shared" si="152"/>
        <v>0</v>
      </c>
      <c r="CB126" s="214">
        <v>10</v>
      </c>
      <c r="CC126" s="214"/>
      <c r="CD126" s="214"/>
      <c r="CE126" s="214"/>
      <c r="CF126" s="214"/>
      <c r="CG126" s="214"/>
      <c r="CH126" s="214"/>
      <c r="CI126" s="214"/>
      <c r="CJ126" s="214"/>
      <c r="CK126" s="214"/>
      <c r="CL126" s="215"/>
      <c r="CM126" s="214"/>
      <c r="CN126" s="214"/>
      <c r="CO126" s="214"/>
      <c r="CP126" s="93"/>
      <c r="CQ126" s="81">
        <v>10</v>
      </c>
      <c r="CR126" s="134">
        <f t="shared" si="153"/>
        <v>0</v>
      </c>
      <c r="CS126" s="93"/>
      <c r="CT126" s="126">
        <v>1.589</v>
      </c>
      <c r="CU126" s="81">
        <f t="shared" si="154"/>
        <v>0</v>
      </c>
      <c r="CV126" s="81">
        <f t="shared" si="155"/>
        <v>0</v>
      </c>
      <c r="CW126" s="93"/>
      <c r="CX126" s="92"/>
      <c r="CY126" s="4"/>
    </row>
    <row r="127" spans="1:103" ht="18" customHeight="1">
      <c r="A127" s="142" t="s">
        <v>29534</v>
      </c>
      <c r="B127" s="142" t="s">
        <v>28291</v>
      </c>
      <c r="C127" s="142" t="s">
        <v>29502</v>
      </c>
      <c r="D127" s="142" t="s">
        <v>29535</v>
      </c>
      <c r="E127" s="124" t="s">
        <v>28761</v>
      </c>
      <c r="F127" s="124">
        <v>10</v>
      </c>
      <c r="G127" s="124">
        <f t="shared" si="128"/>
        <v>0</v>
      </c>
      <c r="H127" s="791">
        <v>60</v>
      </c>
      <c r="I127" s="481">
        <f t="shared" si="129"/>
        <v>0</v>
      </c>
      <c r="J127" s="125">
        <f t="shared" si="130"/>
        <v>60</v>
      </c>
      <c r="K127" s="126">
        <f t="shared" si="131"/>
        <v>0</v>
      </c>
      <c r="L127" s="318"/>
      <c r="M127" s="271"/>
      <c r="N127" s="319"/>
      <c r="O127" s="320"/>
      <c r="P127" s="274"/>
      <c r="Q127" s="275"/>
      <c r="R127" s="276"/>
      <c r="S127" s="277"/>
      <c r="T127" s="370"/>
      <c r="U127" s="278"/>
      <c r="V127" s="279"/>
      <c r="W127" s="321"/>
      <c r="X127" s="281"/>
      <c r="Y127" s="277">
        <f t="shared" si="124"/>
        <v>0</v>
      </c>
      <c r="Z127" s="488"/>
      <c r="AA127" s="277"/>
      <c r="AB127" s="128"/>
      <c r="AC127" s="127"/>
      <c r="AD127" s="321"/>
      <c r="AF127" s="277"/>
      <c r="AZ127" s="81">
        <f t="shared" si="132"/>
        <v>0</v>
      </c>
      <c r="BA127" s="81">
        <f t="shared" si="133"/>
        <v>0</v>
      </c>
      <c r="BB127" s="81">
        <f t="shared" si="134"/>
        <v>0</v>
      </c>
      <c r="BC127" s="81">
        <f t="shared" si="135"/>
        <v>0</v>
      </c>
      <c r="BD127" s="81">
        <f t="shared" si="136"/>
        <v>0</v>
      </c>
      <c r="BE127" s="81">
        <f t="shared" si="137"/>
        <v>0</v>
      </c>
      <c r="BF127" s="81">
        <f t="shared" si="138"/>
        <v>0</v>
      </c>
      <c r="BG127" s="214"/>
      <c r="BH127" s="214"/>
      <c r="BI127" s="214">
        <v>10</v>
      </c>
      <c r="BJ127" s="214"/>
      <c r="BK127" s="214"/>
      <c r="BL127" s="214"/>
      <c r="BM127" s="214"/>
      <c r="BN127" s="81">
        <f t="shared" si="139"/>
        <v>0</v>
      </c>
      <c r="BO127" s="81">
        <f t="shared" si="140"/>
        <v>0</v>
      </c>
      <c r="BP127" s="81">
        <f t="shared" si="141"/>
        <v>0</v>
      </c>
      <c r="BQ127" s="81">
        <f t="shared" si="142"/>
        <v>0</v>
      </c>
      <c r="BR127" s="81">
        <f t="shared" si="143"/>
        <v>0</v>
      </c>
      <c r="BS127" s="81">
        <f t="shared" si="144"/>
        <v>0</v>
      </c>
      <c r="BT127" s="81">
        <f t="shared" si="145"/>
        <v>0</v>
      </c>
      <c r="BU127" s="81">
        <f t="shared" si="146"/>
        <v>0</v>
      </c>
      <c r="BV127" s="81">
        <f t="shared" si="147"/>
        <v>0</v>
      </c>
      <c r="BW127" s="81">
        <f t="shared" si="148"/>
        <v>0</v>
      </c>
      <c r="BX127" s="81">
        <f t="shared" si="149"/>
        <v>0</v>
      </c>
      <c r="BY127" s="81">
        <f t="shared" si="150"/>
        <v>0</v>
      </c>
      <c r="BZ127" s="203">
        <f t="shared" si="151"/>
        <v>0</v>
      </c>
      <c r="CA127" s="203">
        <f t="shared" si="152"/>
        <v>0</v>
      </c>
      <c r="CB127" s="214">
        <v>8</v>
      </c>
      <c r="CC127" s="214">
        <v>2</v>
      </c>
      <c r="CD127" s="214"/>
      <c r="CE127" s="214"/>
      <c r="CF127" s="214"/>
      <c r="CG127" s="214"/>
      <c r="CH127" s="214"/>
      <c r="CI127" s="214"/>
      <c r="CJ127" s="214"/>
      <c r="CK127" s="214"/>
      <c r="CL127" s="215"/>
      <c r="CM127" s="214"/>
      <c r="CN127" s="214"/>
      <c r="CO127" s="214"/>
      <c r="CP127" s="93"/>
      <c r="CQ127" s="81">
        <v>10</v>
      </c>
      <c r="CR127" s="134">
        <f t="shared" si="153"/>
        <v>0</v>
      </c>
      <c r="CS127" s="93"/>
      <c r="CT127" s="126">
        <v>2.274</v>
      </c>
      <c r="CU127" s="81">
        <f t="shared" si="154"/>
        <v>0</v>
      </c>
      <c r="CV127" s="81">
        <f t="shared" si="155"/>
        <v>0</v>
      </c>
      <c r="CW127" s="93"/>
      <c r="CX127" s="92"/>
      <c r="CY127" s="4"/>
    </row>
    <row r="128" spans="1:103" ht="18" customHeight="1">
      <c r="A128" s="142" t="s">
        <v>29536</v>
      </c>
      <c r="B128" s="142" t="s">
        <v>28292</v>
      </c>
      <c r="C128" s="142" t="s">
        <v>29502</v>
      </c>
      <c r="D128" s="142" t="s">
        <v>29537</v>
      </c>
      <c r="E128" s="124" t="s">
        <v>28761</v>
      </c>
      <c r="F128" s="124">
        <v>10</v>
      </c>
      <c r="G128" s="124">
        <f t="shared" si="128"/>
        <v>0</v>
      </c>
      <c r="H128" s="791">
        <v>60</v>
      </c>
      <c r="I128" s="481">
        <f t="shared" si="129"/>
        <v>0</v>
      </c>
      <c r="J128" s="125">
        <f t="shared" si="130"/>
        <v>60</v>
      </c>
      <c r="K128" s="126">
        <f t="shared" si="131"/>
        <v>0</v>
      </c>
      <c r="L128" s="318"/>
      <c r="M128" s="271"/>
      <c r="N128" s="319"/>
      <c r="O128" s="320"/>
      <c r="P128" s="274"/>
      <c r="Q128" s="275"/>
      <c r="R128" s="276"/>
      <c r="S128" s="277"/>
      <c r="T128" s="370"/>
      <c r="U128" s="278"/>
      <c r="V128" s="279"/>
      <c r="W128" s="321"/>
      <c r="X128" s="281"/>
      <c r="Y128" s="277">
        <f t="shared" si="124"/>
        <v>0</v>
      </c>
      <c r="Z128" s="488"/>
      <c r="AA128" s="277"/>
      <c r="AB128" s="128"/>
      <c r="AC128" s="127"/>
      <c r="AD128" s="321"/>
      <c r="AF128" s="277"/>
      <c r="AZ128" s="81">
        <f t="shared" si="132"/>
        <v>0</v>
      </c>
      <c r="BA128" s="81">
        <f t="shared" si="133"/>
        <v>0</v>
      </c>
      <c r="BB128" s="81">
        <f t="shared" si="134"/>
        <v>0</v>
      </c>
      <c r="BC128" s="81">
        <f t="shared" si="135"/>
        <v>0</v>
      </c>
      <c r="BD128" s="81">
        <f t="shared" si="136"/>
        <v>0</v>
      </c>
      <c r="BE128" s="81">
        <f t="shared" si="137"/>
        <v>0</v>
      </c>
      <c r="BF128" s="81">
        <f t="shared" si="138"/>
        <v>0</v>
      </c>
      <c r="BG128" s="214"/>
      <c r="BH128" s="214"/>
      <c r="BI128" s="214">
        <v>10</v>
      </c>
      <c r="BJ128" s="214"/>
      <c r="BK128" s="214"/>
      <c r="BL128" s="214"/>
      <c r="BM128" s="214"/>
      <c r="BN128" s="81">
        <f t="shared" si="139"/>
        <v>0</v>
      </c>
      <c r="BO128" s="81">
        <f t="shared" si="140"/>
        <v>0</v>
      </c>
      <c r="BP128" s="81">
        <f t="shared" si="141"/>
        <v>0</v>
      </c>
      <c r="BQ128" s="81">
        <f t="shared" si="142"/>
        <v>0</v>
      </c>
      <c r="BR128" s="81">
        <f t="shared" si="143"/>
        <v>0</v>
      </c>
      <c r="BS128" s="81">
        <f t="shared" si="144"/>
        <v>0</v>
      </c>
      <c r="BT128" s="81">
        <f t="shared" si="145"/>
        <v>0</v>
      </c>
      <c r="BU128" s="81">
        <f t="shared" si="146"/>
        <v>0</v>
      </c>
      <c r="BV128" s="81">
        <f t="shared" si="147"/>
        <v>0</v>
      </c>
      <c r="BW128" s="81">
        <f t="shared" si="148"/>
        <v>0</v>
      </c>
      <c r="BX128" s="81">
        <f t="shared" si="149"/>
        <v>0</v>
      </c>
      <c r="BY128" s="81">
        <f t="shared" si="150"/>
        <v>0</v>
      </c>
      <c r="BZ128" s="203">
        <f t="shared" si="151"/>
        <v>0</v>
      </c>
      <c r="CA128" s="203">
        <f t="shared" si="152"/>
        <v>0</v>
      </c>
      <c r="CB128" s="214">
        <v>10</v>
      </c>
      <c r="CC128" s="214"/>
      <c r="CD128" s="214"/>
      <c r="CE128" s="214"/>
      <c r="CF128" s="214"/>
      <c r="CG128" s="214"/>
      <c r="CH128" s="214"/>
      <c r="CI128" s="214"/>
      <c r="CJ128" s="214"/>
      <c r="CK128" s="214"/>
      <c r="CL128" s="215"/>
      <c r="CM128" s="214"/>
      <c r="CN128" s="214"/>
      <c r="CO128" s="214"/>
      <c r="CP128" s="93"/>
      <c r="CQ128" s="81">
        <v>10</v>
      </c>
      <c r="CR128" s="134">
        <f t="shared" si="153"/>
        <v>0</v>
      </c>
      <c r="CS128" s="93"/>
      <c r="CT128" s="126">
        <v>2.2909999999999999</v>
      </c>
      <c r="CU128" s="81">
        <f t="shared" si="154"/>
        <v>0</v>
      </c>
      <c r="CV128" s="81">
        <f t="shared" si="155"/>
        <v>0</v>
      </c>
      <c r="CW128" s="93"/>
      <c r="CX128" s="92"/>
      <c r="CY128" s="4"/>
    </row>
    <row r="129" spans="1:103" ht="18" customHeight="1">
      <c r="A129" s="142" t="s">
        <v>29538</v>
      </c>
      <c r="B129" s="142" t="s">
        <v>28293</v>
      </c>
      <c r="C129" s="142" t="s">
        <v>29502</v>
      </c>
      <c r="D129" s="142" t="s">
        <v>29539</v>
      </c>
      <c r="E129" s="124" t="s">
        <v>28761</v>
      </c>
      <c r="F129" s="124">
        <v>10</v>
      </c>
      <c r="G129" s="124">
        <f t="shared" si="128"/>
        <v>0</v>
      </c>
      <c r="H129" s="791">
        <v>60</v>
      </c>
      <c r="I129" s="481">
        <f t="shared" si="129"/>
        <v>0</v>
      </c>
      <c r="J129" s="125">
        <f t="shared" si="130"/>
        <v>60</v>
      </c>
      <c r="K129" s="126">
        <f t="shared" si="131"/>
        <v>0</v>
      </c>
      <c r="L129" s="318"/>
      <c r="M129" s="271"/>
      <c r="N129" s="319"/>
      <c r="O129" s="320"/>
      <c r="P129" s="274"/>
      <c r="Q129" s="275"/>
      <c r="R129" s="276"/>
      <c r="S129" s="277"/>
      <c r="T129" s="370"/>
      <c r="U129" s="278"/>
      <c r="V129" s="279"/>
      <c r="W129" s="321"/>
      <c r="X129" s="281"/>
      <c r="Y129" s="277">
        <f t="shared" si="124"/>
        <v>0</v>
      </c>
      <c r="Z129" s="488"/>
      <c r="AA129" s="277"/>
      <c r="AB129" s="128"/>
      <c r="AC129" s="127"/>
      <c r="AD129" s="321"/>
      <c r="AF129" s="277"/>
      <c r="AZ129" s="81">
        <f t="shared" si="132"/>
        <v>0</v>
      </c>
      <c r="BA129" s="81">
        <f t="shared" si="133"/>
        <v>0</v>
      </c>
      <c r="BB129" s="81">
        <f t="shared" si="134"/>
        <v>0</v>
      </c>
      <c r="BC129" s="81">
        <f t="shared" si="135"/>
        <v>0</v>
      </c>
      <c r="BD129" s="81">
        <f t="shared" si="136"/>
        <v>0</v>
      </c>
      <c r="BE129" s="81">
        <f t="shared" si="137"/>
        <v>0</v>
      </c>
      <c r="BF129" s="81">
        <f t="shared" si="138"/>
        <v>0</v>
      </c>
      <c r="BG129" s="214"/>
      <c r="BH129" s="214"/>
      <c r="BI129" s="214">
        <v>10</v>
      </c>
      <c r="BJ129" s="214"/>
      <c r="BK129" s="214"/>
      <c r="BL129" s="214"/>
      <c r="BM129" s="214"/>
      <c r="BN129" s="81">
        <f t="shared" si="139"/>
        <v>0</v>
      </c>
      <c r="BO129" s="81">
        <f t="shared" si="140"/>
        <v>0</v>
      </c>
      <c r="BP129" s="81">
        <f t="shared" si="141"/>
        <v>0</v>
      </c>
      <c r="BQ129" s="81">
        <f t="shared" si="142"/>
        <v>0</v>
      </c>
      <c r="BR129" s="81">
        <f t="shared" si="143"/>
        <v>0</v>
      </c>
      <c r="BS129" s="81">
        <f t="shared" si="144"/>
        <v>0</v>
      </c>
      <c r="BT129" s="81">
        <f t="shared" si="145"/>
        <v>0</v>
      </c>
      <c r="BU129" s="81">
        <f t="shared" si="146"/>
        <v>0</v>
      </c>
      <c r="BV129" s="81">
        <f t="shared" si="147"/>
        <v>0</v>
      </c>
      <c r="BW129" s="81">
        <f t="shared" si="148"/>
        <v>0</v>
      </c>
      <c r="BX129" s="81">
        <f t="shared" si="149"/>
        <v>0</v>
      </c>
      <c r="BY129" s="81">
        <f t="shared" si="150"/>
        <v>0</v>
      </c>
      <c r="BZ129" s="203">
        <f t="shared" si="151"/>
        <v>0</v>
      </c>
      <c r="CA129" s="203">
        <f t="shared" si="152"/>
        <v>0</v>
      </c>
      <c r="CB129" s="214">
        <v>10</v>
      </c>
      <c r="CC129" s="214"/>
      <c r="CD129" s="214"/>
      <c r="CE129" s="214"/>
      <c r="CF129" s="214"/>
      <c r="CG129" s="214"/>
      <c r="CH129" s="214"/>
      <c r="CI129" s="214"/>
      <c r="CJ129" s="214"/>
      <c r="CK129" s="214"/>
      <c r="CL129" s="215"/>
      <c r="CM129" s="214"/>
      <c r="CN129" s="214"/>
      <c r="CO129" s="214"/>
      <c r="CP129" s="93"/>
      <c r="CQ129" s="81">
        <v>10</v>
      </c>
      <c r="CR129" s="134">
        <f t="shared" si="153"/>
        <v>0</v>
      </c>
      <c r="CS129" s="93"/>
      <c r="CT129" s="126">
        <v>1.004</v>
      </c>
      <c r="CU129" s="81">
        <f t="shared" si="154"/>
        <v>0</v>
      </c>
      <c r="CV129" s="81">
        <f t="shared" si="155"/>
        <v>0</v>
      </c>
      <c r="CW129" s="93"/>
      <c r="CX129" s="92"/>
      <c r="CY129" s="4"/>
    </row>
    <row r="130" spans="1:103" ht="18" customHeight="1">
      <c r="A130" s="142" t="s">
        <v>29540</v>
      </c>
      <c r="B130" s="142" t="s">
        <v>28294</v>
      </c>
      <c r="C130" s="142" t="s">
        <v>29502</v>
      </c>
      <c r="D130" s="142" t="s">
        <v>29541</v>
      </c>
      <c r="E130" s="124" t="s">
        <v>28761</v>
      </c>
      <c r="F130" s="124">
        <v>10</v>
      </c>
      <c r="G130" s="124">
        <f t="shared" si="128"/>
        <v>0</v>
      </c>
      <c r="H130" s="791">
        <v>60</v>
      </c>
      <c r="I130" s="481">
        <f t="shared" si="129"/>
        <v>0</v>
      </c>
      <c r="J130" s="125">
        <f t="shared" si="130"/>
        <v>60</v>
      </c>
      <c r="K130" s="126">
        <f t="shared" si="131"/>
        <v>0</v>
      </c>
      <c r="L130" s="318"/>
      <c r="M130" s="271"/>
      <c r="N130" s="319"/>
      <c r="O130" s="320"/>
      <c r="P130" s="274"/>
      <c r="Q130" s="275"/>
      <c r="R130" s="276"/>
      <c r="S130" s="277"/>
      <c r="T130" s="370"/>
      <c r="U130" s="278"/>
      <c r="V130" s="279"/>
      <c r="W130" s="321"/>
      <c r="X130" s="281"/>
      <c r="Y130" s="277">
        <f t="shared" si="124"/>
        <v>0</v>
      </c>
      <c r="Z130" s="488"/>
      <c r="AA130" s="277"/>
      <c r="AB130" s="128"/>
      <c r="AC130" s="127"/>
      <c r="AD130" s="321"/>
      <c r="AF130" s="277"/>
      <c r="AZ130" s="81">
        <f t="shared" si="132"/>
        <v>0</v>
      </c>
      <c r="BA130" s="81">
        <f t="shared" si="133"/>
        <v>0</v>
      </c>
      <c r="BB130" s="81">
        <f t="shared" si="134"/>
        <v>0</v>
      </c>
      <c r="BC130" s="81">
        <f t="shared" si="135"/>
        <v>0</v>
      </c>
      <c r="BD130" s="81">
        <f t="shared" si="136"/>
        <v>0</v>
      </c>
      <c r="BE130" s="81">
        <f t="shared" si="137"/>
        <v>0</v>
      </c>
      <c r="BF130" s="81">
        <f t="shared" si="138"/>
        <v>0</v>
      </c>
      <c r="BG130" s="214"/>
      <c r="BH130" s="214"/>
      <c r="BI130" s="214">
        <v>10</v>
      </c>
      <c r="BJ130" s="214"/>
      <c r="BK130" s="214"/>
      <c r="BL130" s="214"/>
      <c r="BM130" s="214"/>
      <c r="BN130" s="81">
        <f t="shared" si="139"/>
        <v>0</v>
      </c>
      <c r="BO130" s="81">
        <f t="shared" si="140"/>
        <v>0</v>
      </c>
      <c r="BP130" s="81">
        <f t="shared" si="141"/>
        <v>0</v>
      </c>
      <c r="BQ130" s="81">
        <f t="shared" si="142"/>
        <v>0</v>
      </c>
      <c r="BR130" s="81">
        <f t="shared" si="143"/>
        <v>0</v>
      </c>
      <c r="BS130" s="81">
        <f t="shared" si="144"/>
        <v>0</v>
      </c>
      <c r="BT130" s="81">
        <f t="shared" si="145"/>
        <v>0</v>
      </c>
      <c r="BU130" s="81">
        <f t="shared" si="146"/>
        <v>0</v>
      </c>
      <c r="BV130" s="81">
        <f t="shared" si="147"/>
        <v>0</v>
      </c>
      <c r="BW130" s="81">
        <f t="shared" si="148"/>
        <v>0</v>
      </c>
      <c r="BX130" s="81">
        <f t="shared" si="149"/>
        <v>0</v>
      </c>
      <c r="BY130" s="81">
        <f t="shared" si="150"/>
        <v>0</v>
      </c>
      <c r="BZ130" s="203">
        <f t="shared" si="151"/>
        <v>0</v>
      </c>
      <c r="CA130" s="203">
        <f t="shared" si="152"/>
        <v>0</v>
      </c>
      <c r="CB130" s="214">
        <v>10</v>
      </c>
      <c r="CC130" s="214"/>
      <c r="CD130" s="214"/>
      <c r="CE130" s="214"/>
      <c r="CF130" s="214"/>
      <c r="CG130" s="214"/>
      <c r="CH130" s="214"/>
      <c r="CI130" s="214"/>
      <c r="CJ130" s="214"/>
      <c r="CK130" s="214"/>
      <c r="CL130" s="215"/>
      <c r="CM130" s="214"/>
      <c r="CN130" s="214"/>
      <c r="CO130" s="214"/>
      <c r="CP130" s="93"/>
      <c r="CQ130" s="81">
        <v>10</v>
      </c>
      <c r="CR130" s="134">
        <f t="shared" si="153"/>
        <v>0</v>
      </c>
      <c r="CS130" s="93"/>
      <c r="CT130" s="126">
        <v>1.069</v>
      </c>
      <c r="CU130" s="81">
        <f t="shared" si="154"/>
        <v>0</v>
      </c>
      <c r="CV130" s="81">
        <f t="shared" si="155"/>
        <v>0</v>
      </c>
      <c r="CW130" s="93"/>
      <c r="CX130" s="92"/>
      <c r="CY130" s="4"/>
    </row>
    <row r="131" spans="1:103" ht="18" customHeight="1">
      <c r="A131" s="142" t="s">
        <v>29542</v>
      </c>
      <c r="B131" s="142" t="s">
        <v>28295</v>
      </c>
      <c r="C131" s="142" t="s">
        <v>29502</v>
      </c>
      <c r="D131" s="142" t="s">
        <v>29332</v>
      </c>
      <c r="E131" s="124" t="s">
        <v>28766</v>
      </c>
      <c r="F131" s="124">
        <v>10</v>
      </c>
      <c r="G131" s="124">
        <f t="shared" si="128"/>
        <v>0</v>
      </c>
      <c r="H131" s="796">
        <v>95</v>
      </c>
      <c r="I131" s="481">
        <f t="shared" si="129"/>
        <v>0</v>
      </c>
      <c r="J131" s="125">
        <f t="shared" si="130"/>
        <v>95</v>
      </c>
      <c r="K131" s="126">
        <f t="shared" si="131"/>
        <v>0</v>
      </c>
      <c r="L131" s="318"/>
      <c r="M131" s="271"/>
      <c r="N131" s="319"/>
      <c r="O131" s="320"/>
      <c r="P131" s="274"/>
      <c r="Q131" s="275"/>
      <c r="R131" s="276"/>
      <c r="S131" s="277"/>
      <c r="T131" s="370"/>
      <c r="U131" s="278"/>
      <c r="V131" s="279"/>
      <c r="W131" s="321"/>
      <c r="X131" s="281"/>
      <c r="Y131" s="277">
        <f t="shared" si="124"/>
        <v>0</v>
      </c>
      <c r="Z131" s="488"/>
      <c r="AA131" s="277"/>
      <c r="AB131" s="128"/>
      <c r="AC131" s="127"/>
      <c r="AD131" s="321"/>
      <c r="AF131" s="277"/>
      <c r="AZ131" s="81">
        <f t="shared" si="132"/>
        <v>0</v>
      </c>
      <c r="BA131" s="81">
        <f t="shared" si="133"/>
        <v>0</v>
      </c>
      <c r="BB131" s="81">
        <f t="shared" si="134"/>
        <v>0</v>
      </c>
      <c r="BC131" s="81">
        <f t="shared" si="135"/>
        <v>0</v>
      </c>
      <c r="BD131" s="81">
        <f t="shared" si="136"/>
        <v>0</v>
      </c>
      <c r="BE131" s="81">
        <f t="shared" si="137"/>
        <v>0</v>
      </c>
      <c r="BF131" s="81">
        <f t="shared" si="138"/>
        <v>0</v>
      </c>
      <c r="BG131" s="214"/>
      <c r="BH131" s="214"/>
      <c r="BI131" s="214"/>
      <c r="BJ131" s="214">
        <v>10</v>
      </c>
      <c r="BK131" s="214"/>
      <c r="BL131" s="214"/>
      <c r="BM131" s="214"/>
      <c r="BN131" s="81">
        <f t="shared" si="139"/>
        <v>0</v>
      </c>
      <c r="BO131" s="81">
        <f t="shared" si="140"/>
        <v>0</v>
      </c>
      <c r="BP131" s="81">
        <f t="shared" si="141"/>
        <v>0</v>
      </c>
      <c r="BQ131" s="81">
        <f t="shared" si="142"/>
        <v>0</v>
      </c>
      <c r="BR131" s="81">
        <f t="shared" si="143"/>
        <v>0</v>
      </c>
      <c r="BS131" s="81">
        <f t="shared" si="144"/>
        <v>0</v>
      </c>
      <c r="BT131" s="81">
        <f t="shared" si="145"/>
        <v>0</v>
      </c>
      <c r="BU131" s="81">
        <f t="shared" si="146"/>
        <v>0</v>
      </c>
      <c r="BV131" s="81">
        <f t="shared" si="147"/>
        <v>0</v>
      </c>
      <c r="BW131" s="81">
        <f t="shared" si="148"/>
        <v>0</v>
      </c>
      <c r="BX131" s="81">
        <f t="shared" si="149"/>
        <v>0</v>
      </c>
      <c r="BY131" s="81">
        <f t="shared" si="150"/>
        <v>0</v>
      </c>
      <c r="BZ131" s="203">
        <f t="shared" si="151"/>
        <v>0</v>
      </c>
      <c r="CA131" s="203">
        <f t="shared" si="152"/>
        <v>0</v>
      </c>
      <c r="CB131" s="214"/>
      <c r="CC131" s="214">
        <v>1</v>
      </c>
      <c r="CD131" s="214">
        <v>7</v>
      </c>
      <c r="CE131" s="214">
        <v>2</v>
      </c>
      <c r="CF131" s="214"/>
      <c r="CG131" s="214"/>
      <c r="CH131" s="214"/>
      <c r="CI131" s="214"/>
      <c r="CJ131" s="214"/>
      <c r="CK131" s="214"/>
      <c r="CL131" s="215"/>
      <c r="CM131" s="214"/>
      <c r="CN131" s="214"/>
      <c r="CO131" s="214"/>
      <c r="CP131" s="93"/>
      <c r="CQ131" s="81">
        <v>20</v>
      </c>
      <c r="CR131" s="134">
        <f t="shared" si="153"/>
        <v>0</v>
      </c>
      <c r="CS131" s="93"/>
      <c r="CT131" s="126">
        <v>4.5170000000000003</v>
      </c>
      <c r="CU131" s="81">
        <f t="shared" si="154"/>
        <v>0</v>
      </c>
      <c r="CV131" s="81">
        <f t="shared" si="155"/>
        <v>0</v>
      </c>
      <c r="CW131" s="93"/>
      <c r="CX131" s="92"/>
      <c r="CY131" s="4"/>
    </row>
    <row r="132" spans="1:103" ht="18" customHeight="1">
      <c r="A132" s="142" t="s">
        <v>29543</v>
      </c>
      <c r="B132" s="142" t="s">
        <v>28296</v>
      </c>
      <c r="C132" s="142" t="s">
        <v>29502</v>
      </c>
      <c r="D132" s="142" t="s">
        <v>29334</v>
      </c>
      <c r="E132" s="124" t="s">
        <v>28766</v>
      </c>
      <c r="F132" s="124">
        <v>5</v>
      </c>
      <c r="G132" s="124">
        <f t="shared" si="128"/>
        <v>0</v>
      </c>
      <c r="H132" s="796">
        <v>80</v>
      </c>
      <c r="I132" s="481">
        <f t="shared" si="129"/>
        <v>0</v>
      </c>
      <c r="J132" s="125">
        <f t="shared" si="130"/>
        <v>80</v>
      </c>
      <c r="K132" s="126">
        <f t="shared" si="131"/>
        <v>0</v>
      </c>
      <c r="L132" s="318"/>
      <c r="M132" s="271"/>
      <c r="N132" s="319"/>
      <c r="O132" s="320"/>
      <c r="P132" s="274"/>
      <c r="Q132" s="275"/>
      <c r="R132" s="276"/>
      <c r="S132" s="277"/>
      <c r="T132" s="370"/>
      <c r="U132" s="278"/>
      <c r="V132" s="279"/>
      <c r="W132" s="321"/>
      <c r="X132" s="281"/>
      <c r="Y132" s="277">
        <f t="shared" si="124"/>
        <v>0</v>
      </c>
      <c r="Z132" s="488"/>
      <c r="AA132" s="277"/>
      <c r="AB132" s="128"/>
      <c r="AC132" s="127"/>
      <c r="AD132" s="321"/>
      <c r="AF132" s="277"/>
      <c r="AZ132" s="81">
        <f t="shared" si="132"/>
        <v>0</v>
      </c>
      <c r="BA132" s="81">
        <f t="shared" si="133"/>
        <v>0</v>
      </c>
      <c r="BB132" s="81">
        <f t="shared" si="134"/>
        <v>0</v>
      </c>
      <c r="BC132" s="81">
        <f t="shared" si="135"/>
        <v>0</v>
      </c>
      <c r="BD132" s="81">
        <f t="shared" si="136"/>
        <v>0</v>
      </c>
      <c r="BE132" s="81">
        <f t="shared" si="137"/>
        <v>0</v>
      </c>
      <c r="BF132" s="81">
        <f t="shared" si="138"/>
        <v>0</v>
      </c>
      <c r="BG132" s="214"/>
      <c r="BH132" s="214"/>
      <c r="BI132" s="214"/>
      <c r="BJ132" s="214"/>
      <c r="BK132" s="214">
        <v>5</v>
      </c>
      <c r="BL132" s="214"/>
      <c r="BM132" s="214"/>
      <c r="BN132" s="81">
        <f t="shared" si="139"/>
        <v>0</v>
      </c>
      <c r="BO132" s="81">
        <f t="shared" si="140"/>
        <v>0</v>
      </c>
      <c r="BP132" s="81">
        <f t="shared" si="141"/>
        <v>0</v>
      </c>
      <c r="BQ132" s="81">
        <f t="shared" si="142"/>
        <v>0</v>
      </c>
      <c r="BR132" s="81">
        <f t="shared" si="143"/>
        <v>0</v>
      </c>
      <c r="BS132" s="81">
        <f t="shared" si="144"/>
        <v>0</v>
      </c>
      <c r="BT132" s="81">
        <f t="shared" si="145"/>
        <v>0</v>
      </c>
      <c r="BU132" s="81">
        <f t="shared" si="146"/>
        <v>0</v>
      </c>
      <c r="BV132" s="81">
        <f t="shared" si="147"/>
        <v>0</v>
      </c>
      <c r="BW132" s="81">
        <f t="shared" si="148"/>
        <v>0</v>
      </c>
      <c r="BX132" s="81">
        <f t="shared" si="149"/>
        <v>0</v>
      </c>
      <c r="BY132" s="81">
        <f t="shared" si="150"/>
        <v>0</v>
      </c>
      <c r="BZ132" s="203">
        <f t="shared" si="151"/>
        <v>0</v>
      </c>
      <c r="CA132" s="203">
        <f t="shared" si="152"/>
        <v>0</v>
      </c>
      <c r="CB132" s="214"/>
      <c r="CC132" s="214"/>
      <c r="CD132" s="214"/>
      <c r="CE132" s="214"/>
      <c r="CF132" s="214">
        <v>3</v>
      </c>
      <c r="CG132" s="214">
        <v>2</v>
      </c>
      <c r="CH132" s="214"/>
      <c r="CI132" s="214"/>
      <c r="CJ132" s="214"/>
      <c r="CK132" s="214"/>
      <c r="CL132" s="215"/>
      <c r="CM132" s="214"/>
      <c r="CN132" s="214"/>
      <c r="CO132" s="214"/>
      <c r="CP132" s="93"/>
      <c r="CQ132" s="81">
        <v>10</v>
      </c>
      <c r="CR132" s="134">
        <f t="shared" si="153"/>
        <v>0</v>
      </c>
      <c r="CS132" s="93"/>
      <c r="CT132" s="126">
        <v>4.1980000000000004</v>
      </c>
      <c r="CU132" s="81">
        <f t="shared" si="154"/>
        <v>0</v>
      </c>
      <c r="CV132" s="81">
        <f t="shared" si="155"/>
        <v>0</v>
      </c>
      <c r="CW132" s="93"/>
      <c r="CX132" s="92"/>
      <c r="CY132" s="4"/>
    </row>
    <row r="133" spans="1:103" ht="18" customHeight="1">
      <c r="A133" s="142" t="s">
        <v>29544</v>
      </c>
      <c r="B133" s="142" t="s">
        <v>28297</v>
      </c>
      <c r="C133" s="142" t="s">
        <v>29502</v>
      </c>
      <c r="D133" s="142" t="s">
        <v>29336</v>
      </c>
      <c r="E133" s="124" t="s">
        <v>28766</v>
      </c>
      <c r="F133" s="124">
        <v>5</v>
      </c>
      <c r="G133" s="124">
        <f t="shared" si="128"/>
        <v>0</v>
      </c>
      <c r="H133" s="796">
        <v>90</v>
      </c>
      <c r="I133" s="481">
        <f t="shared" si="129"/>
        <v>0</v>
      </c>
      <c r="J133" s="125">
        <f t="shared" si="130"/>
        <v>90</v>
      </c>
      <c r="K133" s="126">
        <f t="shared" si="131"/>
        <v>0</v>
      </c>
      <c r="L133" s="318"/>
      <c r="M133" s="271"/>
      <c r="N133" s="319"/>
      <c r="O133" s="320"/>
      <c r="P133" s="274"/>
      <c r="Q133" s="275"/>
      <c r="R133" s="276"/>
      <c r="S133" s="277"/>
      <c r="T133" s="370"/>
      <c r="U133" s="278"/>
      <c r="V133" s="279"/>
      <c r="W133" s="321"/>
      <c r="X133" s="281"/>
      <c r="Y133" s="277">
        <f t="shared" si="124"/>
        <v>0</v>
      </c>
      <c r="Z133" s="488"/>
      <c r="AA133" s="277"/>
      <c r="AB133" s="128"/>
      <c r="AC133" s="127"/>
      <c r="AD133" s="321"/>
      <c r="AF133" s="277"/>
      <c r="AZ133" s="81">
        <f t="shared" si="132"/>
        <v>0</v>
      </c>
      <c r="BA133" s="81">
        <f t="shared" si="133"/>
        <v>0</v>
      </c>
      <c r="BB133" s="81">
        <f t="shared" si="134"/>
        <v>0</v>
      </c>
      <c r="BC133" s="81">
        <f t="shared" si="135"/>
        <v>0</v>
      </c>
      <c r="BD133" s="81">
        <f t="shared" si="136"/>
        <v>0</v>
      </c>
      <c r="BE133" s="81">
        <f t="shared" si="137"/>
        <v>0</v>
      </c>
      <c r="BF133" s="81">
        <f t="shared" si="138"/>
        <v>0</v>
      </c>
      <c r="BG133" s="214"/>
      <c r="BH133" s="214"/>
      <c r="BI133" s="214"/>
      <c r="BJ133" s="214"/>
      <c r="BK133" s="214">
        <v>5</v>
      </c>
      <c r="BL133" s="214"/>
      <c r="BM133" s="214"/>
      <c r="BN133" s="81">
        <f t="shared" si="139"/>
        <v>0</v>
      </c>
      <c r="BO133" s="81">
        <f t="shared" si="140"/>
        <v>0</v>
      </c>
      <c r="BP133" s="81">
        <f t="shared" si="141"/>
        <v>0</v>
      </c>
      <c r="BQ133" s="81">
        <f t="shared" si="142"/>
        <v>0</v>
      </c>
      <c r="BR133" s="81">
        <f t="shared" si="143"/>
        <v>0</v>
      </c>
      <c r="BS133" s="81">
        <f t="shared" si="144"/>
        <v>0</v>
      </c>
      <c r="BT133" s="81">
        <f t="shared" si="145"/>
        <v>0</v>
      </c>
      <c r="BU133" s="81">
        <f t="shared" si="146"/>
        <v>0</v>
      </c>
      <c r="BV133" s="81">
        <f t="shared" si="147"/>
        <v>0</v>
      </c>
      <c r="BW133" s="81">
        <f t="shared" si="148"/>
        <v>0</v>
      </c>
      <c r="BX133" s="81">
        <f t="shared" si="149"/>
        <v>0</v>
      </c>
      <c r="BY133" s="81">
        <f t="shared" si="150"/>
        <v>0</v>
      </c>
      <c r="BZ133" s="203">
        <f t="shared" si="151"/>
        <v>0</v>
      </c>
      <c r="CA133" s="203">
        <f t="shared" si="152"/>
        <v>0</v>
      </c>
      <c r="CB133" s="214"/>
      <c r="CC133" s="214">
        <v>3</v>
      </c>
      <c r="CD133" s="214"/>
      <c r="CE133" s="214">
        <v>2</v>
      </c>
      <c r="CF133" s="214"/>
      <c r="CG133" s="214"/>
      <c r="CH133" s="214"/>
      <c r="CI133" s="214"/>
      <c r="CJ133" s="214"/>
      <c r="CK133" s="214"/>
      <c r="CL133" s="215"/>
      <c r="CM133" s="214"/>
      <c r="CN133" s="214"/>
      <c r="CO133" s="214"/>
      <c r="CP133" s="93"/>
      <c r="CQ133" s="81">
        <v>10</v>
      </c>
      <c r="CR133" s="134">
        <f t="shared" si="153"/>
        <v>0</v>
      </c>
      <c r="CS133" s="93"/>
      <c r="CT133" s="126">
        <v>4.7830000000000004</v>
      </c>
      <c r="CU133" s="81">
        <f t="shared" si="154"/>
        <v>0</v>
      </c>
      <c r="CV133" s="81">
        <f t="shared" si="155"/>
        <v>0</v>
      </c>
      <c r="CW133" s="93"/>
      <c r="CX133" s="92"/>
      <c r="CY133" s="4"/>
    </row>
    <row r="134" spans="1:103" ht="18" customHeight="1">
      <c r="A134" s="142" t="s">
        <v>29545</v>
      </c>
      <c r="B134" s="142" t="s">
        <v>28298</v>
      </c>
      <c r="C134" s="142" t="s">
        <v>29502</v>
      </c>
      <c r="D134" s="142" t="s">
        <v>29546</v>
      </c>
      <c r="E134" s="124" t="s">
        <v>28764</v>
      </c>
      <c r="F134" s="124">
        <v>5</v>
      </c>
      <c r="G134" s="124">
        <f t="shared" si="128"/>
        <v>0</v>
      </c>
      <c r="H134" s="796">
        <v>130</v>
      </c>
      <c r="I134" s="481">
        <f t="shared" si="129"/>
        <v>0</v>
      </c>
      <c r="J134" s="125">
        <f t="shared" si="130"/>
        <v>130</v>
      </c>
      <c r="K134" s="126">
        <f t="shared" si="131"/>
        <v>0</v>
      </c>
      <c r="L134" s="318"/>
      <c r="M134" s="271"/>
      <c r="N134" s="319"/>
      <c r="O134" s="320"/>
      <c r="P134" s="274"/>
      <c r="Q134" s="275"/>
      <c r="R134" s="276"/>
      <c r="S134" s="277"/>
      <c r="T134" s="370"/>
      <c r="U134" s="278"/>
      <c r="V134" s="279"/>
      <c r="W134" s="321"/>
      <c r="X134" s="281"/>
      <c r="Y134" s="277">
        <f t="shared" si="124"/>
        <v>0</v>
      </c>
      <c r="Z134" s="488"/>
      <c r="AA134" s="277"/>
      <c r="AB134" s="128"/>
      <c r="AC134" s="127"/>
      <c r="AD134" s="321"/>
      <c r="AF134" s="277"/>
      <c r="AZ134" s="81">
        <f t="shared" si="132"/>
        <v>0</v>
      </c>
      <c r="BA134" s="81">
        <f t="shared" si="133"/>
        <v>0</v>
      </c>
      <c r="BB134" s="81">
        <f t="shared" si="134"/>
        <v>0</v>
      </c>
      <c r="BC134" s="81">
        <f t="shared" si="135"/>
        <v>0</v>
      </c>
      <c r="BD134" s="81">
        <f t="shared" si="136"/>
        <v>0</v>
      </c>
      <c r="BE134" s="81">
        <f t="shared" si="137"/>
        <v>0</v>
      </c>
      <c r="BF134" s="81">
        <f t="shared" si="138"/>
        <v>0</v>
      </c>
      <c r="BG134" s="214"/>
      <c r="BH134" s="214"/>
      <c r="BI134" s="214"/>
      <c r="BJ134" s="214"/>
      <c r="BK134" s="214">
        <v>5</v>
      </c>
      <c r="BL134" s="214"/>
      <c r="BM134" s="214"/>
      <c r="BN134" s="81">
        <f t="shared" si="139"/>
        <v>0</v>
      </c>
      <c r="BO134" s="81">
        <f t="shared" si="140"/>
        <v>0</v>
      </c>
      <c r="BP134" s="81">
        <f t="shared" si="141"/>
        <v>0</v>
      </c>
      <c r="BQ134" s="81">
        <f t="shared" si="142"/>
        <v>0</v>
      </c>
      <c r="BR134" s="81">
        <f t="shared" si="143"/>
        <v>0</v>
      </c>
      <c r="BS134" s="81">
        <f t="shared" si="144"/>
        <v>0</v>
      </c>
      <c r="BT134" s="81">
        <f t="shared" si="145"/>
        <v>0</v>
      </c>
      <c r="BU134" s="81">
        <f t="shared" si="146"/>
        <v>0</v>
      </c>
      <c r="BV134" s="81">
        <f t="shared" si="147"/>
        <v>0</v>
      </c>
      <c r="BW134" s="81">
        <f t="shared" si="148"/>
        <v>0</v>
      </c>
      <c r="BX134" s="81">
        <f t="shared" si="149"/>
        <v>0</v>
      </c>
      <c r="BY134" s="81">
        <f t="shared" si="150"/>
        <v>0</v>
      </c>
      <c r="BZ134" s="203">
        <f t="shared" si="151"/>
        <v>0</v>
      </c>
      <c r="CA134" s="203">
        <f t="shared" si="152"/>
        <v>0</v>
      </c>
      <c r="CB134" s="214"/>
      <c r="CC134" s="214">
        <v>1</v>
      </c>
      <c r="CD134" s="214">
        <v>3</v>
      </c>
      <c r="CE134" s="214">
        <v>1</v>
      </c>
      <c r="CF134" s="214"/>
      <c r="CG134" s="214"/>
      <c r="CH134" s="214"/>
      <c r="CI134" s="214"/>
      <c r="CJ134" s="214"/>
      <c r="CK134" s="214"/>
      <c r="CL134" s="215"/>
      <c r="CM134" s="214"/>
      <c r="CN134" s="214"/>
      <c r="CO134" s="214"/>
      <c r="CP134" s="93"/>
      <c r="CQ134" s="81">
        <v>20</v>
      </c>
      <c r="CR134" s="134">
        <f t="shared" si="153"/>
        <v>0</v>
      </c>
      <c r="CS134" s="93"/>
      <c r="CT134" s="126">
        <v>5.9480000000000004</v>
      </c>
      <c r="CU134" s="81">
        <f t="shared" si="154"/>
        <v>0</v>
      </c>
      <c r="CV134" s="81">
        <f t="shared" si="155"/>
        <v>0</v>
      </c>
      <c r="CW134" s="93"/>
      <c r="CX134" s="92"/>
      <c r="CY134" s="4"/>
    </row>
    <row r="135" spans="1:103" ht="18" customHeight="1">
      <c r="A135" s="142" t="s">
        <v>29547</v>
      </c>
      <c r="B135" s="142" t="s">
        <v>28299</v>
      </c>
      <c r="C135" s="142" t="s">
        <v>29502</v>
      </c>
      <c r="D135" s="142" t="s">
        <v>29548</v>
      </c>
      <c r="E135" s="124" t="s">
        <v>28764</v>
      </c>
      <c r="F135" s="124">
        <v>5</v>
      </c>
      <c r="G135" s="124">
        <f t="shared" si="128"/>
        <v>0</v>
      </c>
      <c r="H135" s="796">
        <v>140</v>
      </c>
      <c r="I135" s="481">
        <f t="shared" si="129"/>
        <v>0</v>
      </c>
      <c r="J135" s="125">
        <f t="shared" si="130"/>
        <v>140</v>
      </c>
      <c r="K135" s="126">
        <f t="shared" si="131"/>
        <v>0</v>
      </c>
      <c r="L135" s="318"/>
      <c r="M135" s="271"/>
      <c r="N135" s="319"/>
      <c r="O135" s="320"/>
      <c r="P135" s="274"/>
      <c r="Q135" s="275"/>
      <c r="R135" s="276"/>
      <c r="S135" s="277"/>
      <c r="T135" s="370"/>
      <c r="U135" s="278"/>
      <c r="V135" s="279"/>
      <c r="W135" s="321"/>
      <c r="X135" s="281"/>
      <c r="Y135" s="277">
        <f t="shared" si="124"/>
        <v>0</v>
      </c>
      <c r="Z135" s="488"/>
      <c r="AA135" s="277"/>
      <c r="AB135" s="128"/>
      <c r="AC135" s="127"/>
      <c r="AD135" s="321"/>
      <c r="AF135" s="277"/>
      <c r="AZ135" s="81">
        <f t="shared" si="132"/>
        <v>0</v>
      </c>
      <c r="BA135" s="81">
        <f t="shared" si="133"/>
        <v>0</v>
      </c>
      <c r="BB135" s="81">
        <f t="shared" si="134"/>
        <v>0</v>
      </c>
      <c r="BC135" s="81">
        <f t="shared" si="135"/>
        <v>0</v>
      </c>
      <c r="BD135" s="81">
        <f t="shared" si="136"/>
        <v>0</v>
      </c>
      <c r="BE135" s="81">
        <f t="shared" si="137"/>
        <v>0</v>
      </c>
      <c r="BF135" s="81">
        <f t="shared" si="138"/>
        <v>0</v>
      </c>
      <c r="BG135" s="214"/>
      <c r="BH135" s="214"/>
      <c r="BI135" s="214"/>
      <c r="BJ135" s="214"/>
      <c r="BK135" s="214">
        <v>5</v>
      </c>
      <c r="BL135" s="214"/>
      <c r="BM135" s="214"/>
      <c r="BN135" s="81">
        <f t="shared" si="139"/>
        <v>0</v>
      </c>
      <c r="BO135" s="81">
        <f t="shared" si="140"/>
        <v>0</v>
      </c>
      <c r="BP135" s="81">
        <f t="shared" si="141"/>
        <v>0</v>
      </c>
      <c r="BQ135" s="81">
        <f t="shared" si="142"/>
        <v>0</v>
      </c>
      <c r="BR135" s="81">
        <f t="shared" si="143"/>
        <v>0</v>
      </c>
      <c r="BS135" s="81">
        <f t="shared" si="144"/>
        <v>0</v>
      </c>
      <c r="BT135" s="81">
        <f t="shared" si="145"/>
        <v>0</v>
      </c>
      <c r="BU135" s="81">
        <f t="shared" si="146"/>
        <v>0</v>
      </c>
      <c r="BV135" s="81">
        <f t="shared" si="147"/>
        <v>0</v>
      </c>
      <c r="BW135" s="81">
        <f t="shared" si="148"/>
        <v>0</v>
      </c>
      <c r="BX135" s="81">
        <f t="shared" si="149"/>
        <v>0</v>
      </c>
      <c r="BY135" s="81">
        <f t="shared" si="150"/>
        <v>0</v>
      </c>
      <c r="BZ135" s="203">
        <f t="shared" si="151"/>
        <v>0</v>
      </c>
      <c r="CA135" s="203">
        <f t="shared" si="152"/>
        <v>0</v>
      </c>
      <c r="CB135" s="214"/>
      <c r="CC135" s="214"/>
      <c r="CD135" s="214">
        <v>5</v>
      </c>
      <c r="CE135" s="214"/>
      <c r="CF135" s="214"/>
      <c r="CG135" s="214"/>
      <c r="CH135" s="214"/>
      <c r="CI135" s="214"/>
      <c r="CJ135" s="214"/>
      <c r="CK135" s="214"/>
      <c r="CL135" s="215"/>
      <c r="CM135" s="214"/>
      <c r="CN135" s="214"/>
      <c r="CO135" s="214"/>
      <c r="CP135" s="93"/>
      <c r="CQ135" s="81">
        <v>20</v>
      </c>
      <c r="CR135" s="134">
        <f t="shared" si="153"/>
        <v>0</v>
      </c>
      <c r="CS135" s="93"/>
      <c r="CT135" s="126">
        <v>6.7560000000000002</v>
      </c>
      <c r="CU135" s="81">
        <f t="shared" si="154"/>
        <v>0</v>
      </c>
      <c r="CV135" s="81">
        <f t="shared" si="155"/>
        <v>0</v>
      </c>
      <c r="CW135" s="93"/>
      <c r="CX135" s="92"/>
      <c r="CY135" s="4"/>
    </row>
    <row r="136" spans="1:103" ht="18" customHeight="1">
      <c r="A136" s="142" t="s">
        <v>29549</v>
      </c>
      <c r="B136" s="142" t="s">
        <v>28300</v>
      </c>
      <c r="C136" s="142" t="s">
        <v>29502</v>
      </c>
      <c r="D136" s="142" t="s">
        <v>29550</v>
      </c>
      <c r="E136" s="124" t="s">
        <v>28770</v>
      </c>
      <c r="F136" s="124">
        <v>5</v>
      </c>
      <c r="G136" s="124">
        <f t="shared" si="128"/>
        <v>0</v>
      </c>
      <c r="H136" s="796">
        <v>80</v>
      </c>
      <c r="I136" s="481">
        <f t="shared" si="129"/>
        <v>0</v>
      </c>
      <c r="J136" s="125">
        <f t="shared" si="130"/>
        <v>80</v>
      </c>
      <c r="K136" s="126">
        <f t="shared" si="131"/>
        <v>0</v>
      </c>
      <c r="L136" s="318"/>
      <c r="M136" s="271"/>
      <c r="N136" s="319"/>
      <c r="O136" s="320"/>
      <c r="P136" s="274"/>
      <c r="Q136" s="275"/>
      <c r="R136" s="276"/>
      <c r="S136" s="277"/>
      <c r="T136" s="370"/>
      <c r="U136" s="278"/>
      <c r="V136" s="279"/>
      <c r="W136" s="321"/>
      <c r="X136" s="281"/>
      <c r="Y136" s="277">
        <f t="shared" si="124"/>
        <v>0</v>
      </c>
      <c r="Z136" s="488"/>
      <c r="AA136" s="277"/>
      <c r="AB136" s="128"/>
      <c r="AC136" s="127"/>
      <c r="AD136" s="321"/>
      <c r="AF136" s="277"/>
      <c r="AZ136" s="81">
        <f t="shared" si="132"/>
        <v>0</v>
      </c>
      <c r="BA136" s="81">
        <f t="shared" si="133"/>
        <v>0</v>
      </c>
      <c r="BB136" s="81">
        <f t="shared" si="134"/>
        <v>0</v>
      </c>
      <c r="BC136" s="81">
        <f t="shared" si="135"/>
        <v>0</v>
      </c>
      <c r="BD136" s="81">
        <f t="shared" si="136"/>
        <v>0</v>
      </c>
      <c r="BE136" s="81">
        <f t="shared" si="137"/>
        <v>0</v>
      </c>
      <c r="BF136" s="81">
        <f t="shared" si="138"/>
        <v>0</v>
      </c>
      <c r="BG136" s="214"/>
      <c r="BH136" s="214"/>
      <c r="BI136" s="214"/>
      <c r="BJ136" s="214">
        <v>5</v>
      </c>
      <c r="BK136" s="214"/>
      <c r="BL136" s="214"/>
      <c r="BM136" s="214"/>
      <c r="BN136" s="81">
        <f t="shared" si="139"/>
        <v>0</v>
      </c>
      <c r="BO136" s="81">
        <f t="shared" si="140"/>
        <v>0</v>
      </c>
      <c r="BP136" s="81">
        <f t="shared" si="141"/>
        <v>0</v>
      </c>
      <c r="BQ136" s="81">
        <f t="shared" si="142"/>
        <v>0</v>
      </c>
      <c r="BR136" s="81">
        <f t="shared" si="143"/>
        <v>0</v>
      </c>
      <c r="BS136" s="81">
        <f t="shared" si="144"/>
        <v>0</v>
      </c>
      <c r="BT136" s="81">
        <f t="shared" si="145"/>
        <v>0</v>
      </c>
      <c r="BU136" s="81">
        <f t="shared" si="146"/>
        <v>0</v>
      </c>
      <c r="BV136" s="81">
        <f t="shared" si="147"/>
        <v>0</v>
      </c>
      <c r="BW136" s="81">
        <f t="shared" si="148"/>
        <v>0</v>
      </c>
      <c r="BX136" s="81">
        <f t="shared" si="149"/>
        <v>0</v>
      </c>
      <c r="BY136" s="81">
        <f t="shared" si="150"/>
        <v>0</v>
      </c>
      <c r="BZ136" s="203">
        <f t="shared" si="151"/>
        <v>0</v>
      </c>
      <c r="CA136" s="203">
        <f t="shared" si="152"/>
        <v>0</v>
      </c>
      <c r="CB136" s="214"/>
      <c r="CC136" s="214">
        <v>4</v>
      </c>
      <c r="CD136" s="214">
        <v>1</v>
      </c>
      <c r="CE136" s="214"/>
      <c r="CF136" s="214"/>
      <c r="CG136" s="214"/>
      <c r="CH136" s="214"/>
      <c r="CI136" s="214"/>
      <c r="CJ136" s="214"/>
      <c r="CK136" s="214"/>
      <c r="CL136" s="215"/>
      <c r="CM136" s="214"/>
      <c r="CN136" s="214"/>
      <c r="CO136" s="214"/>
      <c r="CP136" s="93"/>
      <c r="CQ136" s="81">
        <v>5</v>
      </c>
      <c r="CR136" s="134">
        <f t="shared" si="153"/>
        <v>0</v>
      </c>
      <c r="CS136" s="93"/>
      <c r="CT136" s="126">
        <v>3.1850000000000001</v>
      </c>
      <c r="CU136" s="81">
        <f t="shared" si="154"/>
        <v>0</v>
      </c>
      <c r="CV136" s="81">
        <f t="shared" si="155"/>
        <v>0</v>
      </c>
      <c r="CW136" s="93"/>
      <c r="CX136" s="92"/>
      <c r="CY136" s="4"/>
    </row>
    <row r="137" spans="1:103" ht="18" customHeight="1">
      <c r="A137" s="142" t="s">
        <v>29551</v>
      </c>
      <c r="B137" s="142" t="s">
        <v>28301</v>
      </c>
      <c r="C137" s="142" t="s">
        <v>29502</v>
      </c>
      <c r="D137" s="142" t="s">
        <v>29552</v>
      </c>
      <c r="E137" s="124" t="s">
        <v>28770</v>
      </c>
      <c r="F137" s="124">
        <v>5</v>
      </c>
      <c r="G137" s="124">
        <f t="shared" si="128"/>
        <v>0</v>
      </c>
      <c r="H137" s="796">
        <v>90</v>
      </c>
      <c r="I137" s="481">
        <f t="shared" si="129"/>
        <v>0</v>
      </c>
      <c r="J137" s="125">
        <f t="shared" si="130"/>
        <v>90</v>
      </c>
      <c r="K137" s="126">
        <f t="shared" si="131"/>
        <v>0</v>
      </c>
      <c r="L137" s="318"/>
      <c r="M137" s="271"/>
      <c r="N137" s="319"/>
      <c r="O137" s="320"/>
      <c r="P137" s="274"/>
      <c r="Q137" s="275"/>
      <c r="R137" s="276"/>
      <c r="S137" s="277"/>
      <c r="T137" s="370"/>
      <c r="U137" s="278"/>
      <c r="V137" s="279"/>
      <c r="W137" s="321"/>
      <c r="X137" s="281"/>
      <c r="Y137" s="277">
        <f t="shared" si="124"/>
        <v>0</v>
      </c>
      <c r="Z137" s="488"/>
      <c r="AA137" s="277"/>
      <c r="AB137" s="128"/>
      <c r="AC137" s="127"/>
      <c r="AD137" s="321"/>
      <c r="AF137" s="277"/>
      <c r="AZ137" s="81">
        <f t="shared" si="132"/>
        <v>0</v>
      </c>
      <c r="BA137" s="81">
        <f t="shared" si="133"/>
        <v>0</v>
      </c>
      <c r="BB137" s="81">
        <f t="shared" si="134"/>
        <v>0</v>
      </c>
      <c r="BC137" s="81">
        <f t="shared" si="135"/>
        <v>0</v>
      </c>
      <c r="BD137" s="81">
        <f t="shared" si="136"/>
        <v>0</v>
      </c>
      <c r="BE137" s="81">
        <f t="shared" si="137"/>
        <v>0</v>
      </c>
      <c r="BF137" s="81">
        <f t="shared" si="138"/>
        <v>0</v>
      </c>
      <c r="BG137" s="214"/>
      <c r="BH137" s="214"/>
      <c r="BI137" s="214"/>
      <c r="BJ137" s="214"/>
      <c r="BK137" s="214">
        <v>5</v>
      </c>
      <c r="BL137" s="214"/>
      <c r="BM137" s="214"/>
      <c r="BN137" s="81">
        <f t="shared" si="139"/>
        <v>0</v>
      </c>
      <c r="BO137" s="81">
        <f t="shared" si="140"/>
        <v>0</v>
      </c>
      <c r="BP137" s="81">
        <f t="shared" si="141"/>
        <v>0</v>
      </c>
      <c r="BQ137" s="81">
        <f t="shared" si="142"/>
        <v>0</v>
      </c>
      <c r="BR137" s="81">
        <f t="shared" si="143"/>
        <v>0</v>
      </c>
      <c r="BS137" s="81">
        <f t="shared" si="144"/>
        <v>0</v>
      </c>
      <c r="BT137" s="81">
        <f t="shared" si="145"/>
        <v>0</v>
      </c>
      <c r="BU137" s="81">
        <f t="shared" si="146"/>
        <v>0</v>
      </c>
      <c r="BV137" s="81">
        <f t="shared" si="147"/>
        <v>0</v>
      </c>
      <c r="BW137" s="81">
        <f t="shared" si="148"/>
        <v>0</v>
      </c>
      <c r="BX137" s="81">
        <f t="shared" si="149"/>
        <v>0</v>
      </c>
      <c r="BY137" s="81">
        <f t="shared" si="150"/>
        <v>0</v>
      </c>
      <c r="BZ137" s="203">
        <f t="shared" si="151"/>
        <v>0</v>
      </c>
      <c r="CA137" s="203">
        <f t="shared" si="152"/>
        <v>0</v>
      </c>
      <c r="CB137" s="214"/>
      <c r="CC137" s="214"/>
      <c r="CD137" s="214"/>
      <c r="CE137" s="214">
        <v>1</v>
      </c>
      <c r="CF137" s="214">
        <v>4</v>
      </c>
      <c r="CG137" s="214"/>
      <c r="CH137" s="214"/>
      <c r="CI137" s="214"/>
      <c r="CJ137" s="214"/>
      <c r="CK137" s="214"/>
      <c r="CL137" s="215"/>
      <c r="CM137" s="214"/>
      <c r="CN137" s="214"/>
      <c r="CO137" s="214"/>
      <c r="CP137" s="93"/>
      <c r="CQ137" s="81">
        <v>15</v>
      </c>
      <c r="CR137" s="134">
        <f t="shared" si="153"/>
        <v>0</v>
      </c>
      <c r="CS137" s="93"/>
      <c r="CT137" s="126">
        <v>3.8210000000000002</v>
      </c>
      <c r="CU137" s="81">
        <f t="shared" si="154"/>
        <v>0</v>
      </c>
      <c r="CV137" s="81">
        <f t="shared" si="155"/>
        <v>0</v>
      </c>
      <c r="CW137" s="93"/>
      <c r="CX137" s="92"/>
      <c r="CY137" s="4"/>
    </row>
    <row r="138" spans="1:103" ht="18" customHeight="1">
      <c r="A138" s="142" t="s">
        <v>29553</v>
      </c>
      <c r="B138" s="142" t="s">
        <v>28302</v>
      </c>
      <c r="C138" s="142" t="s">
        <v>29502</v>
      </c>
      <c r="D138" s="142" t="s">
        <v>29554</v>
      </c>
      <c r="E138" s="124" t="s">
        <v>28770</v>
      </c>
      <c r="F138" s="124">
        <v>5</v>
      </c>
      <c r="G138" s="124">
        <f t="shared" si="128"/>
        <v>0</v>
      </c>
      <c r="H138" s="796">
        <v>130</v>
      </c>
      <c r="I138" s="481">
        <f t="shared" si="129"/>
        <v>0</v>
      </c>
      <c r="J138" s="125">
        <f t="shared" si="130"/>
        <v>130</v>
      </c>
      <c r="K138" s="126">
        <f t="shared" si="131"/>
        <v>0</v>
      </c>
      <c r="L138" s="318"/>
      <c r="M138" s="271"/>
      <c r="N138" s="319"/>
      <c r="O138" s="320"/>
      <c r="P138" s="274"/>
      <c r="Q138" s="275"/>
      <c r="R138" s="276"/>
      <c r="S138" s="277"/>
      <c r="T138" s="370"/>
      <c r="U138" s="278"/>
      <c r="V138" s="279"/>
      <c r="W138" s="321"/>
      <c r="X138" s="281"/>
      <c r="Y138" s="277">
        <f t="shared" si="124"/>
        <v>0</v>
      </c>
      <c r="Z138" s="488"/>
      <c r="AA138" s="277"/>
      <c r="AB138" s="128"/>
      <c r="AC138" s="127"/>
      <c r="AD138" s="321"/>
      <c r="AF138" s="277"/>
      <c r="AZ138" s="81">
        <f t="shared" si="132"/>
        <v>0</v>
      </c>
      <c r="BA138" s="81">
        <f t="shared" si="133"/>
        <v>0</v>
      </c>
      <c r="BB138" s="81">
        <f t="shared" si="134"/>
        <v>0</v>
      </c>
      <c r="BC138" s="81">
        <f t="shared" si="135"/>
        <v>0</v>
      </c>
      <c r="BD138" s="81">
        <f t="shared" si="136"/>
        <v>0</v>
      </c>
      <c r="BE138" s="81">
        <f t="shared" si="137"/>
        <v>0</v>
      </c>
      <c r="BF138" s="81">
        <f t="shared" si="138"/>
        <v>0</v>
      </c>
      <c r="BG138" s="214"/>
      <c r="BH138" s="214"/>
      <c r="BI138" s="214"/>
      <c r="BJ138" s="214"/>
      <c r="BK138" s="214">
        <v>5</v>
      </c>
      <c r="BL138" s="214"/>
      <c r="BM138" s="214"/>
      <c r="BN138" s="81">
        <f t="shared" si="139"/>
        <v>0</v>
      </c>
      <c r="BO138" s="81">
        <f t="shared" si="140"/>
        <v>0</v>
      </c>
      <c r="BP138" s="81">
        <f t="shared" si="141"/>
        <v>0</v>
      </c>
      <c r="BQ138" s="81">
        <f t="shared" si="142"/>
        <v>0</v>
      </c>
      <c r="BR138" s="81">
        <f t="shared" si="143"/>
        <v>0</v>
      </c>
      <c r="BS138" s="81">
        <f t="shared" si="144"/>
        <v>0</v>
      </c>
      <c r="BT138" s="81">
        <f t="shared" si="145"/>
        <v>0</v>
      </c>
      <c r="BU138" s="81">
        <f t="shared" si="146"/>
        <v>0</v>
      </c>
      <c r="BV138" s="81">
        <f t="shared" si="147"/>
        <v>0</v>
      </c>
      <c r="BW138" s="81">
        <f t="shared" si="148"/>
        <v>0</v>
      </c>
      <c r="BX138" s="81">
        <f t="shared" si="149"/>
        <v>0</v>
      </c>
      <c r="BY138" s="81">
        <f t="shared" si="150"/>
        <v>0</v>
      </c>
      <c r="BZ138" s="203">
        <f t="shared" si="151"/>
        <v>0</v>
      </c>
      <c r="CA138" s="203">
        <f t="shared" si="152"/>
        <v>0</v>
      </c>
      <c r="CB138" s="214"/>
      <c r="CC138" s="214"/>
      <c r="CD138" s="214"/>
      <c r="CE138" s="214">
        <v>4</v>
      </c>
      <c r="CF138" s="214">
        <v>1</v>
      </c>
      <c r="CG138" s="214"/>
      <c r="CH138" s="214"/>
      <c r="CI138" s="214"/>
      <c r="CJ138" s="214"/>
      <c r="CK138" s="214"/>
      <c r="CL138" s="215"/>
      <c r="CM138" s="214"/>
      <c r="CN138" s="214"/>
      <c r="CO138" s="214"/>
      <c r="CP138" s="93"/>
      <c r="CQ138" s="81">
        <v>17</v>
      </c>
      <c r="CR138" s="134">
        <f t="shared" si="153"/>
        <v>0</v>
      </c>
      <c r="CS138" s="93"/>
      <c r="CT138" s="126">
        <v>5.8529999999999998</v>
      </c>
      <c r="CU138" s="81">
        <f t="shared" si="154"/>
        <v>0</v>
      </c>
      <c r="CV138" s="81">
        <f t="shared" si="155"/>
        <v>0</v>
      </c>
      <c r="CW138" s="93"/>
      <c r="CX138" s="92"/>
      <c r="CY138" s="4"/>
    </row>
    <row r="139" spans="1:103" ht="18" customHeight="1">
      <c r="A139" s="142" t="s">
        <v>29555</v>
      </c>
      <c r="B139" s="142" t="s">
        <v>28303</v>
      </c>
      <c r="C139" s="142" t="s">
        <v>29502</v>
      </c>
      <c r="D139" s="142" t="s">
        <v>29556</v>
      </c>
      <c r="E139" s="124" t="s">
        <v>28770</v>
      </c>
      <c r="F139" s="124">
        <v>5</v>
      </c>
      <c r="G139" s="124">
        <f t="shared" si="128"/>
        <v>0</v>
      </c>
      <c r="H139" s="796">
        <v>80</v>
      </c>
      <c r="I139" s="481">
        <f t="shared" si="129"/>
        <v>0</v>
      </c>
      <c r="J139" s="125">
        <f t="shared" si="130"/>
        <v>80</v>
      </c>
      <c r="K139" s="126">
        <f t="shared" si="131"/>
        <v>0</v>
      </c>
      <c r="L139" s="318"/>
      <c r="M139" s="271"/>
      <c r="N139" s="319"/>
      <c r="O139" s="320"/>
      <c r="P139" s="274"/>
      <c r="Q139" s="275"/>
      <c r="R139" s="276"/>
      <c r="S139" s="277"/>
      <c r="T139" s="370"/>
      <c r="U139" s="278"/>
      <c r="V139" s="279"/>
      <c r="W139" s="321"/>
      <c r="X139" s="281"/>
      <c r="Y139" s="277">
        <f t="shared" ref="Y139:Y202" si="156">AF139</f>
        <v>0</v>
      </c>
      <c r="Z139" s="488"/>
      <c r="AA139" s="277"/>
      <c r="AB139" s="128"/>
      <c r="AC139" s="127"/>
      <c r="AD139" s="321"/>
      <c r="AF139" s="277"/>
      <c r="AZ139" s="81">
        <f t="shared" si="132"/>
        <v>0</v>
      </c>
      <c r="BA139" s="81">
        <f t="shared" si="133"/>
        <v>0</v>
      </c>
      <c r="BB139" s="81">
        <f t="shared" si="134"/>
        <v>0</v>
      </c>
      <c r="BC139" s="81">
        <f t="shared" si="135"/>
        <v>0</v>
      </c>
      <c r="BD139" s="81">
        <f t="shared" si="136"/>
        <v>0</v>
      </c>
      <c r="BE139" s="81">
        <f t="shared" si="137"/>
        <v>0</v>
      </c>
      <c r="BF139" s="81">
        <f t="shared" si="138"/>
        <v>0</v>
      </c>
      <c r="BG139" s="214"/>
      <c r="BH139" s="214"/>
      <c r="BI139" s="214"/>
      <c r="BJ139" s="214"/>
      <c r="BK139" s="214">
        <v>5</v>
      </c>
      <c r="BL139" s="214"/>
      <c r="BM139" s="214"/>
      <c r="BN139" s="81">
        <f t="shared" si="139"/>
        <v>0</v>
      </c>
      <c r="BO139" s="81">
        <f t="shared" si="140"/>
        <v>0</v>
      </c>
      <c r="BP139" s="81">
        <f t="shared" si="141"/>
        <v>0</v>
      </c>
      <c r="BQ139" s="81">
        <f t="shared" si="142"/>
        <v>0</v>
      </c>
      <c r="BR139" s="81">
        <f t="shared" si="143"/>
        <v>0</v>
      </c>
      <c r="BS139" s="81">
        <f t="shared" si="144"/>
        <v>0</v>
      </c>
      <c r="BT139" s="81">
        <f t="shared" si="145"/>
        <v>0</v>
      </c>
      <c r="BU139" s="81">
        <f t="shared" si="146"/>
        <v>0</v>
      </c>
      <c r="BV139" s="81">
        <f t="shared" si="147"/>
        <v>0</v>
      </c>
      <c r="BW139" s="81">
        <f t="shared" si="148"/>
        <v>0</v>
      </c>
      <c r="BX139" s="81">
        <f t="shared" si="149"/>
        <v>0</v>
      </c>
      <c r="BY139" s="81">
        <f t="shared" si="150"/>
        <v>0</v>
      </c>
      <c r="BZ139" s="203">
        <f t="shared" si="151"/>
        <v>0</v>
      </c>
      <c r="CA139" s="203">
        <f t="shared" si="152"/>
        <v>0</v>
      </c>
      <c r="CB139" s="214"/>
      <c r="CC139" s="214"/>
      <c r="CD139" s="214"/>
      <c r="CE139" s="214">
        <v>1</v>
      </c>
      <c r="CF139" s="214">
        <v>4</v>
      </c>
      <c r="CG139" s="214"/>
      <c r="CH139" s="214"/>
      <c r="CI139" s="214"/>
      <c r="CJ139" s="214"/>
      <c r="CK139" s="214"/>
      <c r="CL139" s="215"/>
      <c r="CM139" s="214"/>
      <c r="CN139" s="214"/>
      <c r="CO139" s="214"/>
      <c r="CP139" s="93"/>
      <c r="CQ139" s="81">
        <v>15</v>
      </c>
      <c r="CR139" s="134">
        <f t="shared" si="153"/>
        <v>0</v>
      </c>
      <c r="CS139" s="93"/>
      <c r="CT139" s="126">
        <v>3.1930000000000001</v>
      </c>
      <c r="CU139" s="81">
        <f t="shared" si="154"/>
        <v>0</v>
      </c>
      <c r="CV139" s="81">
        <f t="shared" si="155"/>
        <v>0</v>
      </c>
      <c r="CW139" s="93"/>
      <c r="CX139" s="92"/>
      <c r="CY139" s="4"/>
    </row>
    <row r="140" spans="1:103" ht="18" customHeight="1">
      <c r="A140" s="142" t="s">
        <v>29557</v>
      </c>
      <c r="B140" s="142" t="s">
        <v>28304</v>
      </c>
      <c r="C140" s="142" t="s">
        <v>29502</v>
      </c>
      <c r="D140" s="142" t="s">
        <v>29558</v>
      </c>
      <c r="E140" s="124" t="s">
        <v>28761</v>
      </c>
      <c r="F140" s="124">
        <v>5</v>
      </c>
      <c r="G140" s="124">
        <f t="shared" si="128"/>
        <v>0</v>
      </c>
      <c r="H140" s="796">
        <v>90</v>
      </c>
      <c r="I140" s="481">
        <f t="shared" si="129"/>
        <v>0</v>
      </c>
      <c r="J140" s="125">
        <f t="shared" si="130"/>
        <v>90</v>
      </c>
      <c r="K140" s="126">
        <f t="shared" si="131"/>
        <v>0</v>
      </c>
      <c r="L140" s="318"/>
      <c r="M140" s="271"/>
      <c r="N140" s="319"/>
      <c r="O140" s="320"/>
      <c r="P140" s="274"/>
      <c r="Q140" s="275"/>
      <c r="R140" s="276"/>
      <c r="S140" s="277"/>
      <c r="T140" s="370"/>
      <c r="U140" s="278"/>
      <c r="V140" s="279"/>
      <c r="W140" s="321"/>
      <c r="X140" s="281"/>
      <c r="Y140" s="277">
        <f t="shared" si="156"/>
        <v>0</v>
      </c>
      <c r="Z140" s="488"/>
      <c r="AA140" s="277"/>
      <c r="AB140" s="128"/>
      <c r="AC140" s="127"/>
      <c r="AD140" s="321"/>
      <c r="AF140" s="277"/>
      <c r="AZ140" s="81">
        <f t="shared" si="132"/>
        <v>0</v>
      </c>
      <c r="BA140" s="81">
        <f t="shared" si="133"/>
        <v>0</v>
      </c>
      <c r="BB140" s="81">
        <f t="shared" si="134"/>
        <v>0</v>
      </c>
      <c r="BC140" s="81">
        <f t="shared" si="135"/>
        <v>0</v>
      </c>
      <c r="BD140" s="81">
        <f t="shared" si="136"/>
        <v>0</v>
      </c>
      <c r="BE140" s="81">
        <f t="shared" si="137"/>
        <v>0</v>
      </c>
      <c r="BF140" s="81">
        <f t="shared" si="138"/>
        <v>0</v>
      </c>
      <c r="BG140" s="214"/>
      <c r="BH140" s="214"/>
      <c r="BI140" s="214"/>
      <c r="BJ140" s="214"/>
      <c r="BK140" s="214">
        <v>5</v>
      </c>
      <c r="BL140" s="214"/>
      <c r="BM140" s="214"/>
      <c r="BN140" s="81">
        <f t="shared" si="139"/>
        <v>0</v>
      </c>
      <c r="BO140" s="81">
        <f t="shared" si="140"/>
        <v>0</v>
      </c>
      <c r="BP140" s="81">
        <f t="shared" si="141"/>
        <v>0</v>
      </c>
      <c r="BQ140" s="81">
        <f t="shared" si="142"/>
        <v>0</v>
      </c>
      <c r="BR140" s="81">
        <f t="shared" si="143"/>
        <v>0</v>
      </c>
      <c r="BS140" s="81">
        <f t="shared" si="144"/>
        <v>0</v>
      </c>
      <c r="BT140" s="81">
        <f t="shared" si="145"/>
        <v>0</v>
      </c>
      <c r="BU140" s="81">
        <f t="shared" si="146"/>
        <v>0</v>
      </c>
      <c r="BV140" s="81">
        <f t="shared" si="147"/>
        <v>0</v>
      </c>
      <c r="BW140" s="81">
        <f t="shared" si="148"/>
        <v>0</v>
      </c>
      <c r="BX140" s="81">
        <f t="shared" si="149"/>
        <v>0</v>
      </c>
      <c r="BY140" s="81">
        <f t="shared" si="150"/>
        <v>0</v>
      </c>
      <c r="BZ140" s="203">
        <f t="shared" si="151"/>
        <v>0</v>
      </c>
      <c r="CA140" s="203">
        <f t="shared" si="152"/>
        <v>0</v>
      </c>
      <c r="CB140" s="214"/>
      <c r="CC140" s="214">
        <v>5</v>
      </c>
      <c r="CD140" s="214"/>
      <c r="CE140" s="214"/>
      <c r="CF140" s="214"/>
      <c r="CG140" s="214"/>
      <c r="CH140" s="214"/>
      <c r="CI140" s="214"/>
      <c r="CJ140" s="214"/>
      <c r="CK140" s="214"/>
      <c r="CL140" s="215"/>
      <c r="CM140" s="214"/>
      <c r="CN140" s="214"/>
      <c r="CO140" s="214"/>
      <c r="CP140" s="93"/>
      <c r="CQ140" s="81">
        <v>5</v>
      </c>
      <c r="CR140" s="134">
        <f t="shared" si="153"/>
        <v>0</v>
      </c>
      <c r="CS140" s="93"/>
      <c r="CT140" s="126">
        <v>4.0419999999999998</v>
      </c>
      <c r="CU140" s="81">
        <f t="shared" si="154"/>
        <v>0</v>
      </c>
      <c r="CV140" s="81">
        <f t="shared" si="155"/>
        <v>0</v>
      </c>
      <c r="CW140" s="93"/>
      <c r="CX140" s="92"/>
      <c r="CY140" s="4"/>
    </row>
    <row r="141" spans="1:103" ht="18" customHeight="1">
      <c r="A141" s="142" t="s">
        <v>29559</v>
      </c>
      <c r="B141" s="142" t="s">
        <v>28305</v>
      </c>
      <c r="C141" s="142" t="s">
        <v>29502</v>
      </c>
      <c r="D141" s="142" t="s">
        <v>29560</v>
      </c>
      <c r="E141" s="124" t="s">
        <v>28761</v>
      </c>
      <c r="F141" s="124">
        <v>5</v>
      </c>
      <c r="G141" s="124">
        <f t="shared" si="128"/>
        <v>0</v>
      </c>
      <c r="H141" s="796">
        <v>90</v>
      </c>
      <c r="I141" s="481">
        <f t="shared" si="129"/>
        <v>0</v>
      </c>
      <c r="J141" s="125">
        <f t="shared" si="130"/>
        <v>90</v>
      </c>
      <c r="K141" s="126">
        <f t="shared" si="131"/>
        <v>0</v>
      </c>
      <c r="L141" s="318"/>
      <c r="M141" s="271"/>
      <c r="N141" s="319"/>
      <c r="O141" s="320"/>
      <c r="P141" s="274"/>
      <c r="Q141" s="275"/>
      <c r="R141" s="276"/>
      <c r="S141" s="277"/>
      <c r="T141" s="370"/>
      <c r="U141" s="278"/>
      <c r="V141" s="279"/>
      <c r="W141" s="321"/>
      <c r="X141" s="281"/>
      <c r="Y141" s="277">
        <f t="shared" si="156"/>
        <v>0</v>
      </c>
      <c r="Z141" s="488"/>
      <c r="AA141" s="277"/>
      <c r="AB141" s="128"/>
      <c r="AC141" s="127"/>
      <c r="AD141" s="321"/>
      <c r="AF141" s="277"/>
      <c r="AZ141" s="81">
        <f t="shared" si="132"/>
        <v>0</v>
      </c>
      <c r="BA141" s="81">
        <f t="shared" si="133"/>
        <v>0</v>
      </c>
      <c r="BB141" s="81">
        <f t="shared" si="134"/>
        <v>0</v>
      </c>
      <c r="BC141" s="81">
        <f t="shared" si="135"/>
        <v>0</v>
      </c>
      <c r="BD141" s="81">
        <f t="shared" si="136"/>
        <v>0</v>
      </c>
      <c r="BE141" s="81">
        <f t="shared" si="137"/>
        <v>0</v>
      </c>
      <c r="BF141" s="81">
        <f t="shared" si="138"/>
        <v>0</v>
      </c>
      <c r="BG141" s="214"/>
      <c r="BH141" s="214"/>
      <c r="BI141" s="214"/>
      <c r="BJ141" s="214"/>
      <c r="BK141" s="214">
        <v>5</v>
      </c>
      <c r="BL141" s="214"/>
      <c r="BM141" s="214"/>
      <c r="BN141" s="81">
        <f t="shared" si="139"/>
        <v>0</v>
      </c>
      <c r="BO141" s="81">
        <f t="shared" si="140"/>
        <v>0</v>
      </c>
      <c r="BP141" s="81">
        <f t="shared" si="141"/>
        <v>0</v>
      </c>
      <c r="BQ141" s="81">
        <f t="shared" si="142"/>
        <v>0</v>
      </c>
      <c r="BR141" s="81">
        <f t="shared" si="143"/>
        <v>0</v>
      </c>
      <c r="BS141" s="81">
        <f t="shared" si="144"/>
        <v>0</v>
      </c>
      <c r="BT141" s="81">
        <f t="shared" si="145"/>
        <v>0</v>
      </c>
      <c r="BU141" s="81">
        <f t="shared" si="146"/>
        <v>0</v>
      </c>
      <c r="BV141" s="81">
        <f t="shared" si="147"/>
        <v>0</v>
      </c>
      <c r="BW141" s="81">
        <f t="shared" si="148"/>
        <v>0</v>
      </c>
      <c r="BX141" s="81">
        <f t="shared" si="149"/>
        <v>0</v>
      </c>
      <c r="BY141" s="81">
        <f t="shared" si="150"/>
        <v>0</v>
      </c>
      <c r="BZ141" s="203">
        <f t="shared" si="151"/>
        <v>0</v>
      </c>
      <c r="CA141" s="203">
        <f t="shared" si="152"/>
        <v>0</v>
      </c>
      <c r="CB141" s="214">
        <v>1</v>
      </c>
      <c r="CC141" s="214">
        <v>4</v>
      </c>
      <c r="CD141" s="214"/>
      <c r="CE141" s="214"/>
      <c r="CF141" s="214"/>
      <c r="CG141" s="214"/>
      <c r="CH141" s="214"/>
      <c r="CI141" s="214"/>
      <c r="CJ141" s="214"/>
      <c r="CK141" s="214"/>
      <c r="CL141" s="215"/>
      <c r="CM141" s="214"/>
      <c r="CN141" s="214"/>
      <c r="CO141" s="214"/>
      <c r="CP141" s="93"/>
      <c r="CQ141" s="81">
        <v>5</v>
      </c>
      <c r="CR141" s="134">
        <f t="shared" si="153"/>
        <v>0</v>
      </c>
      <c r="CS141" s="93"/>
      <c r="CT141" s="126">
        <v>4.1210000000000004</v>
      </c>
      <c r="CU141" s="81">
        <f t="shared" si="154"/>
        <v>0</v>
      </c>
      <c r="CV141" s="81">
        <f t="shared" si="155"/>
        <v>0</v>
      </c>
      <c r="CW141" s="93"/>
      <c r="CX141" s="92"/>
      <c r="CY141" s="4"/>
    </row>
    <row r="142" spans="1:103" ht="18" customHeight="1">
      <c r="A142" s="142" t="s">
        <v>29561</v>
      </c>
      <c r="B142" s="142" t="s">
        <v>28306</v>
      </c>
      <c r="C142" s="142" t="s">
        <v>29502</v>
      </c>
      <c r="D142" s="142" t="s">
        <v>29562</v>
      </c>
      <c r="E142" s="124" t="s">
        <v>28761</v>
      </c>
      <c r="F142" s="124">
        <v>5</v>
      </c>
      <c r="G142" s="124">
        <f t="shared" si="128"/>
        <v>0</v>
      </c>
      <c r="H142" s="796">
        <v>130</v>
      </c>
      <c r="I142" s="481">
        <f t="shared" si="129"/>
        <v>0</v>
      </c>
      <c r="J142" s="125">
        <f t="shared" si="130"/>
        <v>130</v>
      </c>
      <c r="K142" s="126">
        <f t="shared" si="131"/>
        <v>0</v>
      </c>
      <c r="L142" s="318"/>
      <c r="M142" s="271"/>
      <c r="N142" s="319"/>
      <c r="O142" s="320"/>
      <c r="P142" s="274"/>
      <c r="Q142" s="275"/>
      <c r="R142" s="276"/>
      <c r="S142" s="277"/>
      <c r="T142" s="370"/>
      <c r="U142" s="278"/>
      <c r="V142" s="279"/>
      <c r="W142" s="321"/>
      <c r="X142" s="281"/>
      <c r="Y142" s="277">
        <f t="shared" si="156"/>
        <v>0</v>
      </c>
      <c r="Z142" s="488"/>
      <c r="AA142" s="277"/>
      <c r="AB142" s="128"/>
      <c r="AC142" s="127"/>
      <c r="AD142" s="321"/>
      <c r="AF142" s="277"/>
      <c r="AZ142" s="81">
        <f t="shared" si="132"/>
        <v>0</v>
      </c>
      <c r="BA142" s="81">
        <f t="shared" si="133"/>
        <v>0</v>
      </c>
      <c r="BB142" s="81">
        <f t="shared" si="134"/>
        <v>0</v>
      </c>
      <c r="BC142" s="81">
        <f t="shared" si="135"/>
        <v>0</v>
      </c>
      <c r="BD142" s="81">
        <f t="shared" si="136"/>
        <v>0</v>
      </c>
      <c r="BE142" s="81">
        <f t="shared" si="137"/>
        <v>0</v>
      </c>
      <c r="BF142" s="81">
        <f t="shared" si="138"/>
        <v>0</v>
      </c>
      <c r="BG142" s="214"/>
      <c r="BH142" s="214"/>
      <c r="BI142" s="214"/>
      <c r="BJ142" s="214"/>
      <c r="BK142" s="214"/>
      <c r="BL142" s="214">
        <v>5</v>
      </c>
      <c r="BM142" s="214"/>
      <c r="BN142" s="81">
        <f t="shared" si="139"/>
        <v>0</v>
      </c>
      <c r="BO142" s="81">
        <f t="shared" si="140"/>
        <v>0</v>
      </c>
      <c r="BP142" s="81">
        <f t="shared" si="141"/>
        <v>0</v>
      </c>
      <c r="BQ142" s="81">
        <f t="shared" si="142"/>
        <v>0</v>
      </c>
      <c r="BR142" s="81">
        <f t="shared" si="143"/>
        <v>0</v>
      </c>
      <c r="BS142" s="81">
        <f t="shared" si="144"/>
        <v>0</v>
      </c>
      <c r="BT142" s="81">
        <f t="shared" si="145"/>
        <v>0</v>
      </c>
      <c r="BU142" s="81">
        <f t="shared" si="146"/>
        <v>0</v>
      </c>
      <c r="BV142" s="81">
        <f t="shared" si="147"/>
        <v>0</v>
      </c>
      <c r="BW142" s="81">
        <f t="shared" si="148"/>
        <v>0</v>
      </c>
      <c r="BX142" s="81">
        <f t="shared" si="149"/>
        <v>0</v>
      </c>
      <c r="BY142" s="81">
        <f t="shared" si="150"/>
        <v>0</v>
      </c>
      <c r="BZ142" s="203">
        <f t="shared" si="151"/>
        <v>0</v>
      </c>
      <c r="CA142" s="203">
        <f t="shared" si="152"/>
        <v>0</v>
      </c>
      <c r="CB142" s="214"/>
      <c r="CC142" s="214">
        <v>1</v>
      </c>
      <c r="CD142" s="214">
        <v>4</v>
      </c>
      <c r="CE142" s="214"/>
      <c r="CF142" s="214"/>
      <c r="CG142" s="214"/>
      <c r="CH142" s="214"/>
      <c r="CI142" s="214"/>
      <c r="CJ142" s="214"/>
      <c r="CK142" s="214"/>
      <c r="CL142" s="215"/>
      <c r="CM142" s="214"/>
      <c r="CN142" s="214"/>
      <c r="CO142" s="214"/>
      <c r="CP142" s="93"/>
      <c r="CQ142" s="81">
        <v>5</v>
      </c>
      <c r="CR142" s="134">
        <f t="shared" si="153"/>
        <v>0</v>
      </c>
      <c r="CS142" s="93"/>
      <c r="CT142" s="126">
        <v>6.0620000000000003</v>
      </c>
      <c r="CU142" s="81">
        <f t="shared" si="154"/>
        <v>0</v>
      </c>
      <c r="CV142" s="81">
        <f t="shared" si="155"/>
        <v>0</v>
      </c>
      <c r="CW142" s="93"/>
      <c r="CX142" s="92"/>
      <c r="CY142" s="4"/>
    </row>
    <row r="143" spans="1:103" ht="18" customHeight="1">
      <c r="A143" s="142" t="s">
        <v>29563</v>
      </c>
      <c r="B143" s="142" t="s">
        <v>28307</v>
      </c>
      <c r="C143" s="142" t="s">
        <v>29502</v>
      </c>
      <c r="D143" s="142" t="s">
        <v>29564</v>
      </c>
      <c r="E143" s="124" t="s">
        <v>28761</v>
      </c>
      <c r="F143" s="124">
        <v>5</v>
      </c>
      <c r="G143" s="124">
        <f t="shared" si="128"/>
        <v>0</v>
      </c>
      <c r="H143" s="796">
        <v>130</v>
      </c>
      <c r="I143" s="481">
        <f t="shared" si="129"/>
        <v>0</v>
      </c>
      <c r="J143" s="125">
        <f t="shared" si="130"/>
        <v>130</v>
      </c>
      <c r="K143" s="126">
        <f t="shared" si="131"/>
        <v>0</v>
      </c>
      <c r="L143" s="318"/>
      <c r="M143" s="271"/>
      <c r="N143" s="319"/>
      <c r="O143" s="320"/>
      <c r="P143" s="274"/>
      <c r="Q143" s="275"/>
      <c r="R143" s="276"/>
      <c r="S143" s="277"/>
      <c r="T143" s="370"/>
      <c r="U143" s="278"/>
      <c r="V143" s="279"/>
      <c r="W143" s="321"/>
      <c r="X143" s="281"/>
      <c r="Y143" s="277">
        <f t="shared" si="156"/>
        <v>0</v>
      </c>
      <c r="Z143" s="488"/>
      <c r="AA143" s="277"/>
      <c r="AB143" s="128"/>
      <c r="AC143" s="127"/>
      <c r="AD143" s="321"/>
      <c r="AF143" s="277"/>
      <c r="AZ143" s="81">
        <f t="shared" si="132"/>
        <v>0</v>
      </c>
      <c r="BA143" s="81">
        <f t="shared" si="133"/>
        <v>0</v>
      </c>
      <c r="BB143" s="81">
        <f t="shared" si="134"/>
        <v>0</v>
      </c>
      <c r="BC143" s="81">
        <f t="shared" si="135"/>
        <v>0</v>
      </c>
      <c r="BD143" s="81">
        <f t="shared" si="136"/>
        <v>0</v>
      </c>
      <c r="BE143" s="81">
        <f t="shared" si="137"/>
        <v>0</v>
      </c>
      <c r="BF143" s="81">
        <f t="shared" si="138"/>
        <v>0</v>
      </c>
      <c r="BG143" s="214"/>
      <c r="BH143" s="214"/>
      <c r="BI143" s="214"/>
      <c r="BJ143" s="214"/>
      <c r="BK143" s="214"/>
      <c r="BL143" s="214">
        <v>5</v>
      </c>
      <c r="BM143" s="214"/>
      <c r="BN143" s="81">
        <f t="shared" si="139"/>
        <v>0</v>
      </c>
      <c r="BO143" s="81">
        <f t="shared" si="140"/>
        <v>0</v>
      </c>
      <c r="BP143" s="81">
        <f t="shared" si="141"/>
        <v>0</v>
      </c>
      <c r="BQ143" s="81">
        <f t="shared" si="142"/>
        <v>0</v>
      </c>
      <c r="BR143" s="81">
        <f t="shared" si="143"/>
        <v>0</v>
      </c>
      <c r="BS143" s="81">
        <f t="shared" si="144"/>
        <v>0</v>
      </c>
      <c r="BT143" s="81">
        <f t="shared" si="145"/>
        <v>0</v>
      </c>
      <c r="BU143" s="81">
        <f t="shared" si="146"/>
        <v>0</v>
      </c>
      <c r="BV143" s="81">
        <f t="shared" si="147"/>
        <v>0</v>
      </c>
      <c r="BW143" s="81">
        <f t="shared" si="148"/>
        <v>0</v>
      </c>
      <c r="BX143" s="81">
        <f t="shared" si="149"/>
        <v>0</v>
      </c>
      <c r="BY143" s="81">
        <f t="shared" si="150"/>
        <v>0</v>
      </c>
      <c r="BZ143" s="203">
        <f t="shared" si="151"/>
        <v>0</v>
      </c>
      <c r="CA143" s="203">
        <f t="shared" si="152"/>
        <v>0</v>
      </c>
      <c r="CB143" s="214"/>
      <c r="CC143" s="214">
        <v>3</v>
      </c>
      <c r="CD143" s="214">
        <v>2</v>
      </c>
      <c r="CE143" s="214"/>
      <c r="CF143" s="214"/>
      <c r="CG143" s="214"/>
      <c r="CH143" s="214"/>
      <c r="CI143" s="214"/>
      <c r="CJ143" s="214"/>
      <c r="CK143" s="214"/>
      <c r="CL143" s="215"/>
      <c r="CM143" s="214"/>
      <c r="CN143" s="214"/>
      <c r="CO143" s="214"/>
      <c r="CP143" s="93"/>
      <c r="CQ143" s="81">
        <v>5</v>
      </c>
      <c r="CR143" s="134">
        <f t="shared" si="153"/>
        <v>0</v>
      </c>
      <c r="CS143" s="93"/>
      <c r="CT143" s="126">
        <v>5.8540000000000001</v>
      </c>
      <c r="CU143" s="81">
        <f t="shared" si="154"/>
        <v>0</v>
      </c>
      <c r="CV143" s="81">
        <f t="shared" si="155"/>
        <v>0</v>
      </c>
      <c r="CW143" s="93"/>
      <c r="CX143" s="92"/>
      <c r="CY143" s="4"/>
    </row>
    <row r="144" spans="1:103" ht="18" customHeight="1">
      <c r="A144" s="142" t="s">
        <v>29565</v>
      </c>
      <c r="B144" s="142" t="s">
        <v>28308</v>
      </c>
      <c r="C144" s="142" t="s">
        <v>29502</v>
      </c>
      <c r="D144" s="142" t="s">
        <v>29447</v>
      </c>
      <c r="E144" s="124" t="s">
        <v>28763</v>
      </c>
      <c r="F144" s="124">
        <v>5</v>
      </c>
      <c r="G144" s="124">
        <f t="shared" si="128"/>
        <v>0</v>
      </c>
      <c r="H144" s="791">
        <v>90</v>
      </c>
      <c r="I144" s="481">
        <f t="shared" si="129"/>
        <v>0</v>
      </c>
      <c r="J144" s="125">
        <f t="shared" si="130"/>
        <v>90</v>
      </c>
      <c r="K144" s="126">
        <f t="shared" si="131"/>
        <v>0</v>
      </c>
      <c r="L144" s="318"/>
      <c r="M144" s="271"/>
      <c r="N144" s="319"/>
      <c r="O144" s="320"/>
      <c r="P144" s="274"/>
      <c r="Q144" s="275"/>
      <c r="R144" s="276"/>
      <c r="S144" s="277"/>
      <c r="T144" s="370"/>
      <c r="U144" s="278"/>
      <c r="V144" s="279"/>
      <c r="W144" s="321"/>
      <c r="X144" s="281"/>
      <c r="Y144" s="277">
        <f t="shared" si="156"/>
        <v>0</v>
      </c>
      <c r="Z144" s="488"/>
      <c r="AA144" s="277"/>
      <c r="AB144" s="128"/>
      <c r="AC144" s="127"/>
      <c r="AD144" s="321"/>
      <c r="AF144" s="277"/>
      <c r="AZ144" s="81">
        <f t="shared" si="132"/>
        <v>0</v>
      </c>
      <c r="BA144" s="81">
        <f t="shared" si="133"/>
        <v>0</v>
      </c>
      <c r="BB144" s="81">
        <f t="shared" si="134"/>
        <v>0</v>
      </c>
      <c r="BC144" s="81">
        <f t="shared" si="135"/>
        <v>0</v>
      </c>
      <c r="BD144" s="81">
        <f t="shared" si="136"/>
        <v>0</v>
      </c>
      <c r="BE144" s="81">
        <f t="shared" si="137"/>
        <v>0</v>
      </c>
      <c r="BF144" s="81">
        <f t="shared" si="138"/>
        <v>0</v>
      </c>
      <c r="BG144" s="214"/>
      <c r="BH144" s="214"/>
      <c r="BI144" s="214"/>
      <c r="BJ144" s="214"/>
      <c r="BK144" s="214">
        <v>5</v>
      </c>
      <c r="BL144" s="214"/>
      <c r="BM144" s="214"/>
      <c r="BN144" s="81">
        <f t="shared" si="139"/>
        <v>0</v>
      </c>
      <c r="BO144" s="81">
        <f t="shared" si="140"/>
        <v>0</v>
      </c>
      <c r="BP144" s="81">
        <f t="shared" si="141"/>
        <v>0</v>
      </c>
      <c r="BQ144" s="81">
        <f t="shared" si="142"/>
        <v>0</v>
      </c>
      <c r="BR144" s="81">
        <f t="shared" si="143"/>
        <v>0</v>
      </c>
      <c r="BS144" s="81">
        <f t="shared" si="144"/>
        <v>0</v>
      </c>
      <c r="BT144" s="81">
        <f t="shared" si="145"/>
        <v>0</v>
      </c>
      <c r="BU144" s="81">
        <f t="shared" si="146"/>
        <v>0</v>
      </c>
      <c r="BV144" s="81">
        <f t="shared" si="147"/>
        <v>0</v>
      </c>
      <c r="BW144" s="81">
        <f t="shared" si="148"/>
        <v>0</v>
      </c>
      <c r="BX144" s="81">
        <f t="shared" si="149"/>
        <v>0</v>
      </c>
      <c r="BY144" s="81">
        <f t="shared" si="150"/>
        <v>0</v>
      </c>
      <c r="BZ144" s="203">
        <f t="shared" si="151"/>
        <v>0</v>
      </c>
      <c r="CA144" s="203">
        <f t="shared" si="152"/>
        <v>0</v>
      </c>
      <c r="CB144" s="214"/>
      <c r="CC144" s="214">
        <v>4</v>
      </c>
      <c r="CD144" s="214">
        <v>1</v>
      </c>
      <c r="CE144" s="214"/>
      <c r="CF144" s="214"/>
      <c r="CG144" s="214"/>
      <c r="CH144" s="214"/>
      <c r="CI144" s="214"/>
      <c r="CJ144" s="214"/>
      <c r="CK144" s="214"/>
      <c r="CL144" s="215"/>
      <c r="CM144" s="214"/>
      <c r="CN144" s="214"/>
      <c r="CO144" s="214"/>
      <c r="CP144" s="93"/>
      <c r="CQ144" s="81">
        <v>15</v>
      </c>
      <c r="CR144" s="134">
        <f t="shared" si="153"/>
        <v>0</v>
      </c>
      <c r="CS144" s="93"/>
      <c r="CT144" s="126">
        <v>3.597</v>
      </c>
      <c r="CU144" s="81">
        <f t="shared" si="154"/>
        <v>0</v>
      </c>
      <c r="CV144" s="81">
        <f t="shared" si="155"/>
        <v>0</v>
      </c>
      <c r="CW144" s="93"/>
      <c r="CX144" s="92"/>
      <c r="CY144" s="4"/>
    </row>
    <row r="145" spans="1:103" ht="18" customHeight="1">
      <c r="A145" s="155" t="s">
        <v>29566</v>
      </c>
      <c r="B145" s="155" t="s">
        <v>28309</v>
      </c>
      <c r="C145" s="155" t="s">
        <v>29502</v>
      </c>
      <c r="D145" s="155" t="s">
        <v>29449</v>
      </c>
      <c r="E145" s="124" t="s">
        <v>28763</v>
      </c>
      <c r="F145" s="124">
        <v>5</v>
      </c>
      <c r="G145" s="124">
        <f t="shared" si="128"/>
        <v>0</v>
      </c>
      <c r="H145" s="791">
        <v>80</v>
      </c>
      <c r="I145" s="481">
        <f t="shared" si="129"/>
        <v>0</v>
      </c>
      <c r="J145" s="125">
        <f t="shared" si="130"/>
        <v>80</v>
      </c>
      <c r="K145" s="126">
        <f t="shared" si="131"/>
        <v>0</v>
      </c>
      <c r="L145" s="318"/>
      <c r="M145" s="271"/>
      <c r="N145" s="319"/>
      <c r="O145" s="320"/>
      <c r="P145" s="274"/>
      <c r="Q145" s="275"/>
      <c r="R145" s="276"/>
      <c r="S145" s="277"/>
      <c r="T145" s="370"/>
      <c r="U145" s="278"/>
      <c r="V145" s="279"/>
      <c r="W145" s="321"/>
      <c r="X145" s="281"/>
      <c r="Y145" s="277">
        <f t="shared" si="156"/>
        <v>0</v>
      </c>
      <c r="Z145" s="488"/>
      <c r="AA145" s="277"/>
      <c r="AB145" s="128"/>
      <c r="AC145" s="127"/>
      <c r="AD145" s="321"/>
      <c r="AF145" s="277"/>
      <c r="AZ145" s="81">
        <f t="shared" si="132"/>
        <v>0</v>
      </c>
      <c r="BA145" s="81">
        <f t="shared" si="133"/>
        <v>0</v>
      </c>
      <c r="BB145" s="81">
        <f t="shared" si="134"/>
        <v>0</v>
      </c>
      <c r="BC145" s="81">
        <f t="shared" si="135"/>
        <v>0</v>
      </c>
      <c r="BD145" s="81">
        <f t="shared" si="136"/>
        <v>0</v>
      </c>
      <c r="BE145" s="81">
        <f t="shared" si="137"/>
        <v>0</v>
      </c>
      <c r="BF145" s="81">
        <f t="shared" si="138"/>
        <v>0</v>
      </c>
      <c r="BG145" s="218"/>
      <c r="BH145" s="218"/>
      <c r="BI145" s="218"/>
      <c r="BJ145" s="218"/>
      <c r="BK145" s="218">
        <v>5</v>
      </c>
      <c r="BL145" s="218"/>
      <c r="BM145" s="218"/>
      <c r="BN145" s="81">
        <f t="shared" si="139"/>
        <v>0</v>
      </c>
      <c r="BO145" s="81">
        <f t="shared" si="140"/>
        <v>0</v>
      </c>
      <c r="BP145" s="81">
        <f t="shared" si="141"/>
        <v>0</v>
      </c>
      <c r="BQ145" s="81">
        <f t="shared" si="142"/>
        <v>0</v>
      </c>
      <c r="BR145" s="81">
        <f t="shared" si="143"/>
        <v>0</v>
      </c>
      <c r="BS145" s="81">
        <f t="shared" si="144"/>
        <v>0</v>
      </c>
      <c r="BT145" s="81">
        <f t="shared" si="145"/>
        <v>0</v>
      </c>
      <c r="BU145" s="81">
        <f t="shared" si="146"/>
        <v>0</v>
      </c>
      <c r="BV145" s="81">
        <f t="shared" si="147"/>
        <v>0</v>
      </c>
      <c r="BW145" s="81">
        <f t="shared" si="148"/>
        <v>0</v>
      </c>
      <c r="BX145" s="81">
        <f t="shared" si="149"/>
        <v>0</v>
      </c>
      <c r="BY145" s="81">
        <f t="shared" si="150"/>
        <v>0</v>
      </c>
      <c r="BZ145" s="203">
        <f t="shared" si="151"/>
        <v>0</v>
      </c>
      <c r="CA145" s="203">
        <f t="shared" si="152"/>
        <v>0</v>
      </c>
      <c r="CB145" s="218"/>
      <c r="CC145" s="218">
        <v>5</v>
      </c>
      <c r="CD145" s="218"/>
      <c r="CE145" s="218"/>
      <c r="CF145" s="218"/>
      <c r="CG145" s="218"/>
      <c r="CH145" s="218"/>
      <c r="CI145" s="218"/>
      <c r="CJ145" s="218"/>
      <c r="CK145" s="218"/>
      <c r="CL145" s="219"/>
      <c r="CM145" s="218"/>
      <c r="CN145" s="218"/>
      <c r="CO145" s="218"/>
      <c r="CP145" s="93"/>
      <c r="CQ145" s="81">
        <v>15</v>
      </c>
      <c r="CR145" s="134">
        <f t="shared" si="153"/>
        <v>0</v>
      </c>
      <c r="CS145" s="93"/>
      <c r="CT145" s="126">
        <v>3.1589999999999998</v>
      </c>
      <c r="CU145" s="81">
        <f t="shared" si="154"/>
        <v>0</v>
      </c>
      <c r="CV145" s="81">
        <f t="shared" si="155"/>
        <v>0</v>
      </c>
      <c r="CW145" s="93"/>
      <c r="CX145" s="92"/>
      <c r="CY145" s="4"/>
    </row>
    <row r="146" spans="1:103" ht="15.75" customHeight="1">
      <c r="A146" s="109"/>
      <c r="B146" s="109"/>
      <c r="C146" s="180"/>
      <c r="D146" s="180"/>
      <c r="E146" s="504"/>
      <c r="F146" s="92"/>
      <c r="G146" s="92"/>
      <c r="H146" s="798"/>
      <c r="J146" s="116"/>
      <c r="K146" s="125">
        <f>SUM(K105:K145)</f>
        <v>0</v>
      </c>
      <c r="L146" s="312">
        <f>SUMPRODUCT(L105:L145,$F105:$F145)</f>
        <v>0</v>
      </c>
      <c r="M146" s="312">
        <f t="shared" ref="M146:X146" si="157">SUMPRODUCT(M105:M145,$F105:$F145)</f>
        <v>0</v>
      </c>
      <c r="N146" s="312">
        <f t="shared" si="157"/>
        <v>0</v>
      </c>
      <c r="O146" s="312">
        <f t="shared" si="157"/>
        <v>0</v>
      </c>
      <c r="P146" s="312">
        <f t="shared" si="157"/>
        <v>0</v>
      </c>
      <c r="Q146" s="312">
        <f t="shared" si="157"/>
        <v>0</v>
      </c>
      <c r="R146" s="312">
        <f>SUMPRODUCT(R105:R145,$F105:$F145)</f>
        <v>0</v>
      </c>
      <c r="S146" s="312">
        <f t="shared" si="157"/>
        <v>0</v>
      </c>
      <c r="T146" s="312">
        <f t="shared" si="157"/>
        <v>0</v>
      </c>
      <c r="U146" s="312">
        <f t="shared" si="157"/>
        <v>0</v>
      </c>
      <c r="V146" s="312">
        <f t="shared" si="157"/>
        <v>0</v>
      </c>
      <c r="W146" s="312">
        <f t="shared" si="157"/>
        <v>0</v>
      </c>
      <c r="X146" s="312">
        <f t="shared" si="157"/>
        <v>0</v>
      </c>
      <c r="Y146" s="312">
        <f t="shared" si="156"/>
        <v>0</v>
      </c>
      <c r="Z146" s="312"/>
      <c r="AA146" s="312"/>
      <c r="AB146" s="312"/>
      <c r="AC146" s="312"/>
      <c r="AD146" s="312"/>
      <c r="AE146" s="67"/>
      <c r="AF146" s="312">
        <f>SUMPRODUCT(AF105:AF145,$F105:$F145)</f>
        <v>0</v>
      </c>
      <c r="AG146" s="67"/>
      <c r="AH146" s="67"/>
      <c r="AI146" s="67"/>
      <c r="AJ146" s="67"/>
      <c r="AK146" s="67"/>
      <c r="AL146" s="67"/>
      <c r="AM146" s="67"/>
      <c r="AN146" s="67"/>
      <c r="AO146" s="67"/>
      <c r="AP146" s="67"/>
      <c r="AQ146" s="67"/>
      <c r="AR146" s="67"/>
      <c r="AS146" s="67"/>
      <c r="AT146" s="67"/>
      <c r="AU146" s="67"/>
      <c r="AV146" s="67"/>
      <c r="AZ146" s="159">
        <f>SUM(AZ105:AZ145)</f>
        <v>0</v>
      </c>
      <c r="BA146" s="159">
        <f t="shared" ref="BA146:BF146" si="158">SUM(BA105:BA145)</f>
        <v>0</v>
      </c>
      <c r="BB146" s="159">
        <f t="shared" si="158"/>
        <v>0</v>
      </c>
      <c r="BC146" s="159">
        <f t="shared" si="158"/>
        <v>0</v>
      </c>
      <c r="BD146" s="159">
        <f t="shared" si="158"/>
        <v>0</v>
      </c>
      <c r="BE146" s="159">
        <f t="shared" si="158"/>
        <v>0</v>
      </c>
      <c r="BF146" s="160">
        <f t="shared" si="158"/>
        <v>0</v>
      </c>
      <c r="BG146" s="160"/>
      <c r="BH146" s="210"/>
      <c r="BI146" s="210"/>
      <c r="BJ146" s="210"/>
      <c r="BK146" s="210"/>
      <c r="BL146" s="210"/>
      <c r="BM146" s="184"/>
      <c r="BN146" s="184">
        <f t="shared" ref="BN146:CA146" si="159">SUM(BN105:BN145)</f>
        <v>0</v>
      </c>
      <c r="BO146" s="159">
        <f t="shared" si="159"/>
        <v>0</v>
      </c>
      <c r="BP146" s="159">
        <f t="shared" si="159"/>
        <v>0</v>
      </c>
      <c r="BQ146" s="159">
        <f t="shared" si="159"/>
        <v>0</v>
      </c>
      <c r="BR146" s="159">
        <f t="shared" si="159"/>
        <v>0</v>
      </c>
      <c r="BS146" s="159">
        <f t="shared" si="159"/>
        <v>0</v>
      </c>
      <c r="BT146" s="159">
        <f t="shared" si="159"/>
        <v>0</v>
      </c>
      <c r="BU146" s="159">
        <f t="shared" si="159"/>
        <v>0</v>
      </c>
      <c r="BV146" s="159">
        <f t="shared" si="159"/>
        <v>0</v>
      </c>
      <c r="BW146" s="159">
        <f t="shared" si="159"/>
        <v>0</v>
      </c>
      <c r="BX146" s="159">
        <f t="shared" si="159"/>
        <v>0</v>
      </c>
      <c r="BY146" s="160">
        <f t="shared" si="159"/>
        <v>0</v>
      </c>
      <c r="BZ146" s="160">
        <f t="shared" si="159"/>
        <v>0</v>
      </c>
      <c r="CA146" s="160">
        <f t="shared" si="159"/>
        <v>0</v>
      </c>
      <c r="CB146" s="160"/>
      <c r="CC146" s="210"/>
      <c r="CD146" s="210"/>
      <c r="CE146" s="210"/>
      <c r="CF146" s="210"/>
      <c r="CG146" s="210"/>
      <c r="CH146" s="210"/>
      <c r="CI146" s="210"/>
      <c r="CJ146" s="210"/>
      <c r="CK146" s="210"/>
      <c r="CL146" s="210"/>
      <c r="CM146" s="210"/>
      <c r="CN146" s="210"/>
      <c r="CO146" s="210"/>
      <c r="CP146" s="93"/>
      <c r="CQ146" s="105"/>
      <c r="CR146" s="164">
        <f>SUM(CR105:CR145)</f>
        <v>0</v>
      </c>
      <c r="CS146" s="93"/>
      <c r="CT146" s="92"/>
      <c r="CU146" s="92"/>
      <c r="CV146" s="92"/>
      <c r="CW146" s="93"/>
      <c r="CX146" s="92"/>
      <c r="CY146" s="4"/>
    </row>
    <row r="147" spans="1:103" ht="48.75" customHeight="1">
      <c r="A147" s="140" t="s">
        <v>0</v>
      </c>
      <c r="B147" s="140" t="s">
        <v>28839</v>
      </c>
      <c r="C147" s="1036" t="s">
        <v>29567</v>
      </c>
      <c r="D147" s="220" t="s">
        <v>29567</v>
      </c>
      <c r="E147" s="509"/>
      <c r="F147" s="115"/>
      <c r="G147" s="115"/>
      <c r="H147" s="798"/>
      <c r="J147" s="116"/>
      <c r="K147" s="117"/>
      <c r="L147" s="313"/>
      <c r="M147" s="313"/>
      <c r="N147" s="313"/>
      <c r="O147" s="313"/>
      <c r="P147" s="313"/>
      <c r="Q147" s="313"/>
      <c r="R147" s="313"/>
      <c r="S147" s="313"/>
      <c r="T147" s="313"/>
      <c r="U147" s="326"/>
      <c r="V147" s="313"/>
      <c r="W147" s="313"/>
      <c r="X147" s="313"/>
      <c r="Y147" s="313"/>
      <c r="Z147" s="92"/>
      <c r="AA147" s="92"/>
      <c r="AB147" s="92"/>
      <c r="AC147" s="92"/>
      <c r="AD147" s="313"/>
      <c r="AF147" s="313"/>
      <c r="AZ147" s="200" t="s">
        <v>28778</v>
      </c>
      <c r="BA147" s="200" t="s">
        <v>28779</v>
      </c>
      <c r="BB147" s="200" t="s">
        <v>28780</v>
      </c>
      <c r="BC147" s="200" t="s">
        <v>28781</v>
      </c>
      <c r="BD147" s="200" t="s">
        <v>28782</v>
      </c>
      <c r="BE147" s="200" t="s">
        <v>28783</v>
      </c>
      <c r="BF147" s="200" t="s">
        <v>28784</v>
      </c>
      <c r="BG147" s="120" t="s">
        <v>28778</v>
      </c>
      <c r="BH147" s="120" t="s">
        <v>28779</v>
      </c>
      <c r="BI147" s="120" t="s">
        <v>28780</v>
      </c>
      <c r="BJ147" s="120" t="s">
        <v>28781</v>
      </c>
      <c r="BK147" s="120" t="s">
        <v>28782</v>
      </c>
      <c r="BL147" s="120" t="s">
        <v>28783</v>
      </c>
      <c r="BM147" s="120" t="s">
        <v>28784</v>
      </c>
      <c r="BN147" s="200" t="s">
        <v>28787</v>
      </c>
      <c r="BO147" s="200" t="s">
        <v>28788</v>
      </c>
      <c r="BP147" s="200" t="s">
        <v>28789</v>
      </c>
      <c r="BQ147" s="200" t="s">
        <v>28790</v>
      </c>
      <c r="BR147" s="200" t="s">
        <v>28791</v>
      </c>
      <c r="BS147" s="200" t="s">
        <v>28792</v>
      </c>
      <c r="BT147" s="200" t="s">
        <v>28793</v>
      </c>
      <c r="BU147" s="200" t="s">
        <v>28794</v>
      </c>
      <c r="BV147" s="200" t="s">
        <v>28795</v>
      </c>
      <c r="BW147" s="200" t="s">
        <v>28796</v>
      </c>
      <c r="BX147" s="200" t="s">
        <v>28797</v>
      </c>
      <c r="BY147" s="200" t="s">
        <v>28798</v>
      </c>
      <c r="BZ147" s="200" t="s">
        <v>28799</v>
      </c>
      <c r="CA147" s="200" t="s">
        <v>28800</v>
      </c>
      <c r="CB147" s="159" t="s">
        <v>28787</v>
      </c>
      <c r="CC147" s="159" t="s">
        <v>28788</v>
      </c>
      <c r="CD147" s="159" t="s">
        <v>28789</v>
      </c>
      <c r="CE147" s="159" t="s">
        <v>28790</v>
      </c>
      <c r="CF147" s="159" t="s">
        <v>28791</v>
      </c>
      <c r="CG147" s="159" t="s">
        <v>28792</v>
      </c>
      <c r="CH147" s="159" t="s">
        <v>28793</v>
      </c>
      <c r="CI147" s="159" t="s">
        <v>28794</v>
      </c>
      <c r="CJ147" s="159" t="s">
        <v>28795</v>
      </c>
      <c r="CK147" s="159" t="s">
        <v>28796</v>
      </c>
      <c r="CL147" s="159" t="s">
        <v>28797</v>
      </c>
      <c r="CM147" s="159" t="s">
        <v>28866</v>
      </c>
      <c r="CN147" s="159" t="s">
        <v>28799</v>
      </c>
      <c r="CO147" s="159" t="s">
        <v>28800</v>
      </c>
      <c r="CP147" s="93"/>
      <c r="CQ147" s="122" t="s">
        <v>28867</v>
      </c>
      <c r="CR147" s="122" t="s">
        <v>28868</v>
      </c>
      <c r="CS147" s="93"/>
      <c r="CT147" s="122" t="s">
        <v>28869</v>
      </c>
      <c r="CU147" s="122" t="s">
        <v>28870</v>
      </c>
      <c r="CV147" s="122" t="s">
        <v>28871</v>
      </c>
      <c r="CW147" s="93"/>
      <c r="CX147" s="92"/>
      <c r="CY147" s="4"/>
    </row>
    <row r="148" spans="1:103" ht="18" customHeight="1">
      <c r="A148" s="1061" t="s">
        <v>29568</v>
      </c>
      <c r="B148" s="1061" t="s">
        <v>28310</v>
      </c>
      <c r="C148" s="142" t="s">
        <v>29567</v>
      </c>
      <c r="D148" s="142" t="s">
        <v>29108</v>
      </c>
      <c r="E148" s="124" t="s">
        <v>28767</v>
      </c>
      <c r="F148" s="124">
        <v>10</v>
      </c>
      <c r="G148" s="124">
        <f t="shared" ref="G148:G155" si="160">SUM(L148:AD148)</f>
        <v>0</v>
      </c>
      <c r="H148" s="791">
        <v>50</v>
      </c>
      <c r="I148" s="481">
        <f t="shared" ref="I148:I155" si="161">$G$5</f>
        <v>0</v>
      </c>
      <c r="J148" s="125">
        <f t="shared" ref="J148:J155" si="162">H148*((1-I148))</f>
        <v>50</v>
      </c>
      <c r="K148" s="126">
        <f t="shared" ref="K148:K155" si="163">G148*J148</f>
        <v>0</v>
      </c>
      <c r="L148" s="318"/>
      <c r="M148" s="271"/>
      <c r="N148" s="319"/>
      <c r="O148" s="320"/>
      <c r="P148" s="274"/>
      <c r="Q148" s="275"/>
      <c r="R148" s="276"/>
      <c r="S148" s="277"/>
      <c r="T148" s="370"/>
      <c r="U148" s="278"/>
      <c r="V148" s="279"/>
      <c r="W148" s="321"/>
      <c r="X148" s="281"/>
      <c r="Y148" s="277">
        <f t="shared" si="156"/>
        <v>0</v>
      </c>
      <c r="Z148" s="488"/>
      <c r="AA148" s="277"/>
      <c r="AB148" s="128"/>
      <c r="AC148" s="127"/>
      <c r="AD148" s="321"/>
      <c r="AE148" s="420"/>
      <c r="AF148" s="277"/>
      <c r="AG148" s="420"/>
      <c r="AI148" s="422">
        <f t="shared" ref="AI148:AV148" si="164">L155</f>
        <v>0</v>
      </c>
      <c r="AJ148" s="421">
        <f t="shared" si="164"/>
        <v>0</v>
      </c>
      <c r="AK148" s="310">
        <f t="shared" si="164"/>
        <v>0</v>
      </c>
      <c r="AL148" s="304">
        <f t="shared" si="164"/>
        <v>0</v>
      </c>
      <c r="AM148" s="305">
        <f t="shared" si="164"/>
        <v>0</v>
      </c>
      <c r="AN148" s="324">
        <f t="shared" si="164"/>
        <v>0</v>
      </c>
      <c r="AO148" s="347">
        <f t="shared" si="164"/>
        <v>0</v>
      </c>
      <c r="AP148" s="331">
        <f t="shared" si="164"/>
        <v>0</v>
      </c>
      <c r="AQ148" s="306">
        <f t="shared" si="164"/>
        <v>0</v>
      </c>
      <c r="AR148" s="307">
        <f t="shared" si="164"/>
        <v>0</v>
      </c>
      <c r="AS148" s="325">
        <f t="shared" si="164"/>
        <v>0</v>
      </c>
      <c r="AT148" s="308">
        <f t="shared" si="164"/>
        <v>0</v>
      </c>
      <c r="AU148" s="309">
        <f t="shared" si="164"/>
        <v>0</v>
      </c>
      <c r="AV148" s="331">
        <f t="shared" si="164"/>
        <v>0</v>
      </c>
      <c r="AZ148" s="81">
        <f t="shared" ref="AZ148:BF155" si="165">BG148*$G148</f>
        <v>0</v>
      </c>
      <c r="BA148" s="81">
        <f t="shared" si="165"/>
        <v>0</v>
      </c>
      <c r="BB148" s="81">
        <f t="shared" si="165"/>
        <v>0</v>
      </c>
      <c r="BC148" s="81">
        <f t="shared" si="165"/>
        <v>0</v>
      </c>
      <c r="BD148" s="81">
        <f t="shared" si="165"/>
        <v>0</v>
      </c>
      <c r="BE148" s="81">
        <f t="shared" si="165"/>
        <v>0</v>
      </c>
      <c r="BF148" s="81">
        <f t="shared" si="165"/>
        <v>0</v>
      </c>
      <c r="BG148" s="214"/>
      <c r="BH148" s="214">
        <v>10</v>
      </c>
      <c r="BI148" s="214"/>
      <c r="BJ148" s="214"/>
      <c r="BK148" s="214"/>
      <c r="BL148" s="214"/>
      <c r="BM148" s="214"/>
      <c r="BN148" s="81">
        <f t="shared" ref="BN148:CA155" si="166">CB148*$G148</f>
        <v>0</v>
      </c>
      <c r="BO148" s="81">
        <f t="shared" si="166"/>
        <v>0</v>
      </c>
      <c r="BP148" s="81">
        <f t="shared" si="166"/>
        <v>0</v>
      </c>
      <c r="BQ148" s="81">
        <f t="shared" si="166"/>
        <v>0</v>
      </c>
      <c r="BR148" s="81">
        <f t="shared" si="166"/>
        <v>0</v>
      </c>
      <c r="BS148" s="81">
        <f t="shared" si="166"/>
        <v>0</v>
      </c>
      <c r="BT148" s="81">
        <f t="shared" si="166"/>
        <v>0</v>
      </c>
      <c r="BU148" s="81">
        <f t="shared" si="166"/>
        <v>0</v>
      </c>
      <c r="BV148" s="81">
        <f t="shared" si="166"/>
        <v>0</v>
      </c>
      <c r="BW148" s="81">
        <f t="shared" si="166"/>
        <v>0</v>
      </c>
      <c r="BX148" s="81">
        <f t="shared" si="166"/>
        <v>0</v>
      </c>
      <c r="BY148" s="81">
        <f t="shared" si="166"/>
        <v>0</v>
      </c>
      <c r="BZ148" s="203">
        <f t="shared" si="166"/>
        <v>0</v>
      </c>
      <c r="CA148" s="203">
        <f t="shared" si="166"/>
        <v>0</v>
      </c>
      <c r="CB148" s="214">
        <v>1</v>
      </c>
      <c r="CC148" s="214">
        <v>9</v>
      </c>
      <c r="CD148" s="214"/>
      <c r="CE148" s="214"/>
      <c r="CF148" s="214"/>
      <c r="CG148" s="214"/>
      <c r="CH148" s="214"/>
      <c r="CI148" s="214"/>
      <c r="CJ148" s="214"/>
      <c r="CK148" s="214"/>
      <c r="CL148" s="215"/>
      <c r="CM148" s="214"/>
      <c r="CN148" s="214"/>
      <c r="CO148" s="214"/>
      <c r="CP148" s="93"/>
      <c r="CQ148" s="81"/>
      <c r="CR148" s="134">
        <f t="shared" ref="CR148:CR155" si="167">$G148*CQ148</f>
        <v>0</v>
      </c>
      <c r="CS148" s="93"/>
      <c r="CT148" s="126">
        <v>0.99199999999999999</v>
      </c>
      <c r="CU148" s="81">
        <f t="shared" ref="CU148:CU155" si="168">G148</f>
        <v>0</v>
      </c>
      <c r="CV148" s="81">
        <f t="shared" ref="CV148:CV155" si="169">CT148*CU148</f>
        <v>0</v>
      </c>
      <c r="CW148" s="93"/>
      <c r="CX148" s="92"/>
      <c r="CY148" s="4"/>
    </row>
    <row r="149" spans="1:103" ht="18" customHeight="1">
      <c r="A149" s="142" t="s">
        <v>29569</v>
      </c>
      <c r="B149" s="142" t="s">
        <v>28311</v>
      </c>
      <c r="C149" s="142" t="s">
        <v>29567</v>
      </c>
      <c r="D149" s="142" t="s">
        <v>29570</v>
      </c>
      <c r="E149" s="124" t="s">
        <v>28761</v>
      </c>
      <c r="F149" s="124">
        <v>5</v>
      </c>
      <c r="G149" s="124">
        <f t="shared" si="160"/>
        <v>0</v>
      </c>
      <c r="H149" s="796">
        <v>100</v>
      </c>
      <c r="I149" s="481">
        <f t="shared" si="161"/>
        <v>0</v>
      </c>
      <c r="J149" s="125">
        <f t="shared" si="162"/>
        <v>100</v>
      </c>
      <c r="K149" s="126">
        <f t="shared" si="163"/>
        <v>0</v>
      </c>
      <c r="L149" s="318"/>
      <c r="M149" s="271"/>
      <c r="N149" s="319"/>
      <c r="O149" s="320"/>
      <c r="P149" s="274"/>
      <c r="Q149" s="275"/>
      <c r="R149" s="276"/>
      <c r="S149" s="277"/>
      <c r="T149" s="370"/>
      <c r="U149" s="278"/>
      <c r="V149" s="279"/>
      <c r="W149" s="321"/>
      <c r="X149" s="281"/>
      <c r="Y149" s="277">
        <f t="shared" si="156"/>
        <v>0</v>
      </c>
      <c r="Z149" s="488"/>
      <c r="AA149" s="277"/>
      <c r="AB149" s="128"/>
      <c r="AC149" s="127"/>
      <c r="AD149" s="321"/>
      <c r="AE149" s="420"/>
      <c r="AF149" s="277"/>
      <c r="AG149" s="420"/>
      <c r="AI149" s="422">
        <f t="shared" ref="AI149:AI154" si="170">AI148</f>
        <v>0</v>
      </c>
      <c r="AJ149" s="421">
        <f t="shared" ref="AJ149:AU154" si="171">AJ148</f>
        <v>0</v>
      </c>
      <c r="AK149" s="310">
        <f t="shared" si="171"/>
        <v>0</v>
      </c>
      <c r="AL149" s="304">
        <f t="shared" si="171"/>
        <v>0</v>
      </c>
      <c r="AM149" s="305">
        <f t="shared" si="171"/>
        <v>0</v>
      </c>
      <c r="AN149" s="324">
        <f t="shared" si="171"/>
        <v>0</v>
      </c>
      <c r="AO149" s="347">
        <f t="shared" si="171"/>
        <v>0</v>
      </c>
      <c r="AP149" s="331">
        <f t="shared" si="171"/>
        <v>0</v>
      </c>
      <c r="AQ149" s="306">
        <f t="shared" si="171"/>
        <v>0</v>
      </c>
      <c r="AR149" s="307">
        <f t="shared" si="171"/>
        <v>0</v>
      </c>
      <c r="AS149" s="325">
        <f t="shared" si="171"/>
        <v>0</v>
      </c>
      <c r="AT149" s="308">
        <f t="shared" si="171"/>
        <v>0</v>
      </c>
      <c r="AU149" s="309">
        <f t="shared" si="171"/>
        <v>0</v>
      </c>
      <c r="AV149" s="331">
        <f t="shared" ref="AV149:AV154" si="172">AV148</f>
        <v>0</v>
      </c>
      <c r="AZ149" s="81">
        <f t="shared" si="165"/>
        <v>0</v>
      </c>
      <c r="BA149" s="81">
        <f t="shared" si="165"/>
        <v>0</v>
      </c>
      <c r="BB149" s="81">
        <f t="shared" si="165"/>
        <v>0</v>
      </c>
      <c r="BC149" s="81">
        <f t="shared" si="165"/>
        <v>0</v>
      </c>
      <c r="BD149" s="81">
        <f t="shared" si="165"/>
        <v>0</v>
      </c>
      <c r="BE149" s="81">
        <f t="shared" si="165"/>
        <v>0</v>
      </c>
      <c r="BF149" s="81">
        <f t="shared" si="165"/>
        <v>0</v>
      </c>
      <c r="BG149" s="214"/>
      <c r="BH149" s="214"/>
      <c r="BI149" s="214"/>
      <c r="BJ149" s="214">
        <v>5</v>
      </c>
      <c r="BK149" s="214"/>
      <c r="BL149" s="214"/>
      <c r="BM149" s="214"/>
      <c r="BN149" s="81">
        <f t="shared" si="166"/>
        <v>0</v>
      </c>
      <c r="BO149" s="81">
        <f t="shared" si="166"/>
        <v>0</v>
      </c>
      <c r="BP149" s="81">
        <f t="shared" si="166"/>
        <v>0</v>
      </c>
      <c r="BQ149" s="81">
        <f t="shared" si="166"/>
        <v>0</v>
      </c>
      <c r="BR149" s="81">
        <f t="shared" si="166"/>
        <v>0</v>
      </c>
      <c r="BS149" s="81">
        <f t="shared" si="166"/>
        <v>0</v>
      </c>
      <c r="BT149" s="81">
        <f t="shared" si="166"/>
        <v>0</v>
      </c>
      <c r="BU149" s="81">
        <f t="shared" si="166"/>
        <v>0</v>
      </c>
      <c r="BV149" s="81">
        <f t="shared" si="166"/>
        <v>0</v>
      </c>
      <c r="BW149" s="81">
        <f t="shared" si="166"/>
        <v>0</v>
      </c>
      <c r="BX149" s="81">
        <f t="shared" si="166"/>
        <v>0</v>
      </c>
      <c r="BY149" s="81">
        <f t="shared" si="166"/>
        <v>0</v>
      </c>
      <c r="BZ149" s="203">
        <f t="shared" si="166"/>
        <v>0</v>
      </c>
      <c r="CA149" s="203">
        <f t="shared" si="166"/>
        <v>0</v>
      </c>
      <c r="CB149" s="214"/>
      <c r="CC149" s="214">
        <v>1</v>
      </c>
      <c r="CD149" s="214">
        <v>1</v>
      </c>
      <c r="CE149" s="214">
        <v>2</v>
      </c>
      <c r="CF149" s="214">
        <v>1</v>
      </c>
      <c r="CG149" s="214"/>
      <c r="CH149" s="214"/>
      <c r="CI149" s="214"/>
      <c r="CJ149" s="214"/>
      <c r="CK149" s="214"/>
      <c r="CL149" s="215"/>
      <c r="CM149" s="214"/>
      <c r="CN149" s="214"/>
      <c r="CO149" s="214"/>
      <c r="CP149" s="93"/>
      <c r="CQ149" s="81">
        <v>11</v>
      </c>
      <c r="CR149" s="134">
        <f t="shared" si="167"/>
        <v>0</v>
      </c>
      <c r="CS149" s="93"/>
      <c r="CT149" s="126">
        <v>4.6360000000000001</v>
      </c>
      <c r="CU149" s="81">
        <f t="shared" si="168"/>
        <v>0</v>
      </c>
      <c r="CV149" s="81">
        <f t="shared" si="169"/>
        <v>0</v>
      </c>
      <c r="CW149" s="93"/>
      <c r="CX149" s="92"/>
      <c r="CY149" s="4"/>
    </row>
    <row r="150" spans="1:103" ht="18" customHeight="1">
      <c r="A150" s="142" t="s">
        <v>29571</v>
      </c>
      <c r="B150" s="142" t="s">
        <v>28312</v>
      </c>
      <c r="C150" s="142" t="s">
        <v>29567</v>
      </c>
      <c r="D150" s="142" t="s">
        <v>29572</v>
      </c>
      <c r="E150" s="124" t="s">
        <v>28763</v>
      </c>
      <c r="F150" s="124">
        <v>10</v>
      </c>
      <c r="G150" s="124">
        <f t="shared" si="160"/>
        <v>0</v>
      </c>
      <c r="H150" s="796">
        <v>90</v>
      </c>
      <c r="I150" s="481">
        <f t="shared" si="161"/>
        <v>0</v>
      </c>
      <c r="J150" s="125">
        <f t="shared" si="162"/>
        <v>90</v>
      </c>
      <c r="K150" s="126">
        <f t="shared" si="163"/>
        <v>0</v>
      </c>
      <c r="L150" s="318"/>
      <c r="M150" s="271"/>
      <c r="N150" s="319"/>
      <c r="O150" s="320"/>
      <c r="P150" s="274"/>
      <c r="Q150" s="275"/>
      <c r="R150" s="276"/>
      <c r="S150" s="277"/>
      <c r="T150" s="370"/>
      <c r="U150" s="278"/>
      <c r="V150" s="279"/>
      <c r="W150" s="321"/>
      <c r="X150" s="281"/>
      <c r="Y150" s="277">
        <f t="shared" si="156"/>
        <v>0</v>
      </c>
      <c r="Z150" s="488"/>
      <c r="AA150" s="277"/>
      <c r="AB150" s="128"/>
      <c r="AC150" s="127"/>
      <c r="AD150" s="321"/>
      <c r="AE150" s="420"/>
      <c r="AF150" s="277"/>
      <c r="AG150" s="420"/>
      <c r="AI150" s="422">
        <f t="shared" si="170"/>
        <v>0</v>
      </c>
      <c r="AJ150" s="421">
        <f t="shared" si="171"/>
        <v>0</v>
      </c>
      <c r="AK150" s="310">
        <f t="shared" si="171"/>
        <v>0</v>
      </c>
      <c r="AL150" s="304">
        <f t="shared" si="171"/>
        <v>0</v>
      </c>
      <c r="AM150" s="305">
        <f t="shared" si="171"/>
        <v>0</v>
      </c>
      <c r="AN150" s="324">
        <f t="shared" si="171"/>
        <v>0</v>
      </c>
      <c r="AO150" s="347">
        <f t="shared" si="171"/>
        <v>0</v>
      </c>
      <c r="AP150" s="331">
        <f t="shared" si="171"/>
        <v>0</v>
      </c>
      <c r="AQ150" s="306">
        <f t="shared" si="171"/>
        <v>0</v>
      </c>
      <c r="AR150" s="307">
        <f t="shared" si="171"/>
        <v>0</v>
      </c>
      <c r="AS150" s="325">
        <f t="shared" si="171"/>
        <v>0</v>
      </c>
      <c r="AT150" s="308">
        <f t="shared" si="171"/>
        <v>0</v>
      </c>
      <c r="AU150" s="309">
        <f t="shared" si="171"/>
        <v>0</v>
      </c>
      <c r="AV150" s="331">
        <f t="shared" si="172"/>
        <v>0</v>
      </c>
      <c r="AZ150" s="81">
        <f t="shared" si="165"/>
        <v>0</v>
      </c>
      <c r="BA150" s="81">
        <f t="shared" si="165"/>
        <v>0</v>
      </c>
      <c r="BB150" s="81">
        <f t="shared" si="165"/>
        <v>0</v>
      </c>
      <c r="BC150" s="81">
        <f t="shared" si="165"/>
        <v>0</v>
      </c>
      <c r="BD150" s="81">
        <f t="shared" si="165"/>
        <v>0</v>
      </c>
      <c r="BE150" s="81">
        <f t="shared" si="165"/>
        <v>0</v>
      </c>
      <c r="BF150" s="81">
        <f t="shared" si="165"/>
        <v>0</v>
      </c>
      <c r="BG150" s="214"/>
      <c r="BH150" s="214"/>
      <c r="BI150" s="214"/>
      <c r="BJ150" s="214">
        <v>10</v>
      </c>
      <c r="BK150" s="214"/>
      <c r="BL150" s="214"/>
      <c r="BM150" s="214"/>
      <c r="BN150" s="81">
        <f t="shared" si="166"/>
        <v>0</v>
      </c>
      <c r="BO150" s="81">
        <f t="shared" si="166"/>
        <v>0</v>
      </c>
      <c r="BP150" s="81">
        <f t="shared" si="166"/>
        <v>0</v>
      </c>
      <c r="BQ150" s="81">
        <f t="shared" si="166"/>
        <v>0</v>
      </c>
      <c r="BR150" s="81">
        <f t="shared" si="166"/>
        <v>0</v>
      </c>
      <c r="BS150" s="81">
        <f t="shared" si="166"/>
        <v>0</v>
      </c>
      <c r="BT150" s="81">
        <f t="shared" si="166"/>
        <v>0</v>
      </c>
      <c r="BU150" s="81">
        <f t="shared" si="166"/>
        <v>0</v>
      </c>
      <c r="BV150" s="81">
        <f t="shared" si="166"/>
        <v>0</v>
      </c>
      <c r="BW150" s="81">
        <f t="shared" si="166"/>
        <v>0</v>
      </c>
      <c r="BX150" s="81">
        <f t="shared" si="166"/>
        <v>0</v>
      </c>
      <c r="BY150" s="81">
        <f t="shared" si="166"/>
        <v>0</v>
      </c>
      <c r="BZ150" s="203">
        <f t="shared" si="166"/>
        <v>0</v>
      </c>
      <c r="CA150" s="203">
        <f t="shared" si="166"/>
        <v>0</v>
      </c>
      <c r="CB150" s="214">
        <v>4</v>
      </c>
      <c r="CC150" s="214">
        <v>6</v>
      </c>
      <c r="CD150" s="214"/>
      <c r="CE150" s="214"/>
      <c r="CF150" s="214"/>
      <c r="CG150" s="214"/>
      <c r="CH150" s="214"/>
      <c r="CI150" s="214"/>
      <c r="CJ150" s="214"/>
      <c r="CK150" s="214"/>
      <c r="CL150" s="215"/>
      <c r="CM150" s="214"/>
      <c r="CN150" s="214"/>
      <c r="CO150" s="214"/>
      <c r="CP150" s="93"/>
      <c r="CQ150" s="81">
        <v>29</v>
      </c>
      <c r="CR150" s="134">
        <f t="shared" si="167"/>
        <v>0</v>
      </c>
      <c r="CS150" s="93"/>
      <c r="CT150" s="126">
        <v>3.3279999999999998</v>
      </c>
      <c r="CU150" s="81">
        <f t="shared" si="168"/>
        <v>0</v>
      </c>
      <c r="CV150" s="81">
        <f t="shared" si="169"/>
        <v>0</v>
      </c>
      <c r="CW150" s="93"/>
      <c r="CX150" s="92"/>
      <c r="CY150" s="4"/>
    </row>
    <row r="151" spans="1:103" ht="18" customHeight="1">
      <c r="A151" s="142" t="s">
        <v>29573</v>
      </c>
      <c r="B151" s="142" t="s">
        <v>28313</v>
      </c>
      <c r="C151" s="142" t="s">
        <v>29567</v>
      </c>
      <c r="D151" s="142" t="s">
        <v>29574</v>
      </c>
      <c r="E151" s="124" t="s">
        <v>28763</v>
      </c>
      <c r="F151" s="124">
        <v>5</v>
      </c>
      <c r="G151" s="124">
        <f t="shared" si="160"/>
        <v>0</v>
      </c>
      <c r="H151" s="796">
        <v>110</v>
      </c>
      <c r="I151" s="481">
        <f t="shared" si="161"/>
        <v>0</v>
      </c>
      <c r="J151" s="125">
        <f t="shared" si="162"/>
        <v>110</v>
      </c>
      <c r="K151" s="126">
        <f t="shared" si="163"/>
        <v>0</v>
      </c>
      <c r="L151" s="318"/>
      <c r="M151" s="271"/>
      <c r="N151" s="319"/>
      <c r="O151" s="320"/>
      <c r="P151" s="274"/>
      <c r="Q151" s="275"/>
      <c r="R151" s="276"/>
      <c r="S151" s="277"/>
      <c r="T151" s="370"/>
      <c r="U151" s="278"/>
      <c r="V151" s="279"/>
      <c r="W151" s="321"/>
      <c r="X151" s="281"/>
      <c r="Y151" s="277">
        <f t="shared" si="156"/>
        <v>0</v>
      </c>
      <c r="Z151" s="488"/>
      <c r="AA151" s="277"/>
      <c r="AB151" s="128"/>
      <c r="AC151" s="127"/>
      <c r="AD151" s="321"/>
      <c r="AE151" s="420"/>
      <c r="AF151" s="277"/>
      <c r="AG151" s="420"/>
      <c r="AI151" s="422">
        <f t="shared" si="170"/>
        <v>0</v>
      </c>
      <c r="AJ151" s="421">
        <f t="shared" si="171"/>
        <v>0</v>
      </c>
      <c r="AK151" s="310">
        <f t="shared" si="171"/>
        <v>0</v>
      </c>
      <c r="AL151" s="304">
        <f t="shared" si="171"/>
        <v>0</v>
      </c>
      <c r="AM151" s="305">
        <f t="shared" si="171"/>
        <v>0</v>
      </c>
      <c r="AN151" s="324">
        <f t="shared" si="171"/>
        <v>0</v>
      </c>
      <c r="AO151" s="347">
        <f t="shared" si="171"/>
        <v>0</v>
      </c>
      <c r="AP151" s="331">
        <f t="shared" si="171"/>
        <v>0</v>
      </c>
      <c r="AQ151" s="306">
        <f t="shared" si="171"/>
        <v>0</v>
      </c>
      <c r="AR151" s="307">
        <f t="shared" si="171"/>
        <v>0</v>
      </c>
      <c r="AS151" s="325">
        <f t="shared" si="171"/>
        <v>0</v>
      </c>
      <c r="AT151" s="308">
        <f t="shared" si="171"/>
        <v>0</v>
      </c>
      <c r="AU151" s="309">
        <f t="shared" si="171"/>
        <v>0</v>
      </c>
      <c r="AV151" s="331">
        <f t="shared" si="172"/>
        <v>0</v>
      </c>
      <c r="AZ151" s="81">
        <f t="shared" si="165"/>
        <v>0</v>
      </c>
      <c r="BA151" s="81">
        <f t="shared" si="165"/>
        <v>0</v>
      </c>
      <c r="BB151" s="81">
        <f t="shared" si="165"/>
        <v>0</v>
      </c>
      <c r="BC151" s="81">
        <f t="shared" si="165"/>
        <v>0</v>
      </c>
      <c r="BD151" s="81">
        <f t="shared" si="165"/>
        <v>0</v>
      </c>
      <c r="BE151" s="81">
        <f t="shared" si="165"/>
        <v>0</v>
      </c>
      <c r="BF151" s="81">
        <f t="shared" si="165"/>
        <v>0</v>
      </c>
      <c r="BG151" s="214"/>
      <c r="BH151" s="214"/>
      <c r="BI151" s="214"/>
      <c r="BJ151" s="214"/>
      <c r="BK151" s="214">
        <v>5</v>
      </c>
      <c r="BL151" s="214"/>
      <c r="BM151" s="214"/>
      <c r="BN151" s="81">
        <f t="shared" si="166"/>
        <v>0</v>
      </c>
      <c r="BO151" s="81">
        <f t="shared" si="166"/>
        <v>0</v>
      </c>
      <c r="BP151" s="81">
        <f t="shared" si="166"/>
        <v>0</v>
      </c>
      <c r="BQ151" s="81">
        <f t="shared" si="166"/>
        <v>0</v>
      </c>
      <c r="BR151" s="81">
        <f t="shared" si="166"/>
        <v>0</v>
      </c>
      <c r="BS151" s="81">
        <f t="shared" si="166"/>
        <v>0</v>
      </c>
      <c r="BT151" s="81">
        <f t="shared" si="166"/>
        <v>0</v>
      </c>
      <c r="BU151" s="81">
        <f t="shared" si="166"/>
        <v>0</v>
      </c>
      <c r="BV151" s="81">
        <f t="shared" si="166"/>
        <v>0</v>
      </c>
      <c r="BW151" s="81">
        <f t="shared" si="166"/>
        <v>0</v>
      </c>
      <c r="BX151" s="81">
        <f t="shared" si="166"/>
        <v>0</v>
      </c>
      <c r="BY151" s="81">
        <f t="shared" si="166"/>
        <v>0</v>
      </c>
      <c r="BZ151" s="203">
        <f t="shared" si="166"/>
        <v>0</v>
      </c>
      <c r="CA151" s="203">
        <f t="shared" si="166"/>
        <v>0</v>
      </c>
      <c r="CB151" s="214"/>
      <c r="CC151" s="214"/>
      <c r="CD151" s="214">
        <v>3</v>
      </c>
      <c r="CE151" s="214">
        <v>2</v>
      </c>
      <c r="CF151" s="214"/>
      <c r="CG151" s="214"/>
      <c r="CH151" s="214"/>
      <c r="CI151" s="214"/>
      <c r="CJ151" s="214"/>
      <c r="CK151" s="214"/>
      <c r="CL151" s="215"/>
      <c r="CM151" s="214"/>
      <c r="CN151" s="214"/>
      <c r="CO151" s="214"/>
      <c r="CP151" s="93"/>
      <c r="CQ151" s="81">
        <v>20</v>
      </c>
      <c r="CR151" s="134">
        <f t="shared" si="167"/>
        <v>0</v>
      </c>
      <c r="CS151" s="93"/>
      <c r="CT151" s="126">
        <v>5.2229999999999999</v>
      </c>
      <c r="CU151" s="81">
        <f t="shared" si="168"/>
        <v>0</v>
      </c>
      <c r="CV151" s="81">
        <f t="shared" si="169"/>
        <v>0</v>
      </c>
      <c r="CW151" s="93"/>
      <c r="CX151" s="92"/>
      <c r="CY151" s="4"/>
    </row>
    <row r="152" spans="1:103" ht="18" customHeight="1">
      <c r="A152" s="142" t="s">
        <v>29575</v>
      </c>
      <c r="B152" s="142" t="s">
        <v>28314</v>
      </c>
      <c r="C152" s="142" t="s">
        <v>29567</v>
      </c>
      <c r="D152" s="142" t="s">
        <v>29576</v>
      </c>
      <c r="E152" s="124" t="s">
        <v>28761</v>
      </c>
      <c r="F152" s="124">
        <v>5</v>
      </c>
      <c r="G152" s="124">
        <f t="shared" si="160"/>
        <v>0</v>
      </c>
      <c r="H152" s="793">
        <v>110</v>
      </c>
      <c r="I152" s="481">
        <f t="shared" si="161"/>
        <v>0</v>
      </c>
      <c r="J152" s="125">
        <f t="shared" si="162"/>
        <v>110</v>
      </c>
      <c r="K152" s="126">
        <f t="shared" si="163"/>
        <v>0</v>
      </c>
      <c r="L152" s="318"/>
      <c r="M152" s="271"/>
      <c r="N152" s="319"/>
      <c r="O152" s="320"/>
      <c r="P152" s="274"/>
      <c r="Q152" s="275"/>
      <c r="R152" s="276"/>
      <c r="S152" s="277"/>
      <c r="T152" s="370"/>
      <c r="U152" s="278"/>
      <c r="V152" s="279"/>
      <c r="W152" s="321"/>
      <c r="X152" s="281"/>
      <c r="Y152" s="277">
        <f t="shared" si="156"/>
        <v>0</v>
      </c>
      <c r="Z152" s="488"/>
      <c r="AA152" s="277"/>
      <c r="AB152" s="128"/>
      <c r="AC152" s="127"/>
      <c r="AD152" s="321"/>
      <c r="AE152" s="420"/>
      <c r="AF152" s="277"/>
      <c r="AG152" s="420"/>
      <c r="AI152" s="422">
        <f t="shared" si="170"/>
        <v>0</v>
      </c>
      <c r="AJ152" s="421">
        <f t="shared" si="171"/>
        <v>0</v>
      </c>
      <c r="AK152" s="310">
        <f t="shared" si="171"/>
        <v>0</v>
      </c>
      <c r="AL152" s="304">
        <f t="shared" si="171"/>
        <v>0</v>
      </c>
      <c r="AM152" s="305">
        <f t="shared" si="171"/>
        <v>0</v>
      </c>
      <c r="AN152" s="324">
        <f t="shared" si="171"/>
        <v>0</v>
      </c>
      <c r="AO152" s="347">
        <f t="shared" si="171"/>
        <v>0</v>
      </c>
      <c r="AP152" s="331">
        <f t="shared" si="171"/>
        <v>0</v>
      </c>
      <c r="AQ152" s="306">
        <f t="shared" si="171"/>
        <v>0</v>
      </c>
      <c r="AR152" s="307">
        <f t="shared" si="171"/>
        <v>0</v>
      </c>
      <c r="AS152" s="325">
        <f t="shared" si="171"/>
        <v>0</v>
      </c>
      <c r="AT152" s="308">
        <f t="shared" si="171"/>
        <v>0</v>
      </c>
      <c r="AU152" s="309">
        <f t="shared" si="171"/>
        <v>0</v>
      </c>
      <c r="AV152" s="331">
        <f t="shared" si="172"/>
        <v>0</v>
      </c>
      <c r="AZ152" s="81">
        <f t="shared" si="165"/>
        <v>0</v>
      </c>
      <c r="BA152" s="81">
        <f t="shared" si="165"/>
        <v>0</v>
      </c>
      <c r="BB152" s="81">
        <f t="shared" si="165"/>
        <v>0</v>
      </c>
      <c r="BC152" s="81">
        <f t="shared" si="165"/>
        <v>0</v>
      </c>
      <c r="BD152" s="81">
        <f t="shared" si="165"/>
        <v>0</v>
      </c>
      <c r="BE152" s="81">
        <f t="shared" si="165"/>
        <v>0</v>
      </c>
      <c r="BF152" s="81">
        <f t="shared" si="165"/>
        <v>0</v>
      </c>
      <c r="BG152" s="214"/>
      <c r="BH152" s="214"/>
      <c r="BI152" s="214"/>
      <c r="BJ152" s="214"/>
      <c r="BK152" s="214">
        <v>5</v>
      </c>
      <c r="BL152" s="214"/>
      <c r="BM152" s="214"/>
      <c r="BN152" s="81">
        <f t="shared" si="166"/>
        <v>0</v>
      </c>
      <c r="BO152" s="81">
        <f t="shared" si="166"/>
        <v>0</v>
      </c>
      <c r="BP152" s="81">
        <f t="shared" si="166"/>
        <v>0</v>
      </c>
      <c r="BQ152" s="81">
        <f t="shared" si="166"/>
        <v>0</v>
      </c>
      <c r="BR152" s="81">
        <f t="shared" si="166"/>
        <v>0</v>
      </c>
      <c r="BS152" s="81">
        <f t="shared" si="166"/>
        <v>0</v>
      </c>
      <c r="BT152" s="81">
        <f t="shared" si="166"/>
        <v>0</v>
      </c>
      <c r="BU152" s="81">
        <f t="shared" si="166"/>
        <v>0</v>
      </c>
      <c r="BV152" s="81">
        <f t="shared" si="166"/>
        <v>0</v>
      </c>
      <c r="BW152" s="81">
        <f t="shared" si="166"/>
        <v>0</v>
      </c>
      <c r="BX152" s="81">
        <f t="shared" si="166"/>
        <v>0</v>
      </c>
      <c r="BY152" s="81">
        <f t="shared" si="166"/>
        <v>0</v>
      </c>
      <c r="BZ152" s="203">
        <f t="shared" si="166"/>
        <v>0</v>
      </c>
      <c r="CA152" s="203">
        <f t="shared" si="166"/>
        <v>0</v>
      </c>
      <c r="CB152" s="214"/>
      <c r="CC152" s="214"/>
      <c r="CD152" s="214"/>
      <c r="CE152" s="214">
        <v>4</v>
      </c>
      <c r="CF152" s="214">
        <v>1</v>
      </c>
      <c r="CG152" s="214"/>
      <c r="CH152" s="214"/>
      <c r="CI152" s="214"/>
      <c r="CJ152" s="214"/>
      <c r="CK152" s="214"/>
      <c r="CL152" s="215"/>
      <c r="CM152" s="214"/>
      <c r="CN152" s="214"/>
      <c r="CO152" s="214"/>
      <c r="CP152" s="93"/>
      <c r="CQ152" s="81">
        <v>14</v>
      </c>
      <c r="CR152" s="134">
        <f t="shared" si="167"/>
        <v>0</v>
      </c>
      <c r="CS152" s="93"/>
      <c r="CT152" s="126">
        <v>5.5259999999999998</v>
      </c>
      <c r="CU152" s="81">
        <f t="shared" si="168"/>
        <v>0</v>
      </c>
      <c r="CV152" s="81">
        <f t="shared" si="169"/>
        <v>0</v>
      </c>
      <c r="CW152" s="93"/>
      <c r="CX152" s="92"/>
      <c r="CY152" s="4"/>
    </row>
    <row r="153" spans="1:103" ht="18" customHeight="1">
      <c r="A153" s="142" t="s">
        <v>29577</v>
      </c>
      <c r="B153" s="142" t="s">
        <v>28315</v>
      </c>
      <c r="C153" s="142" t="s">
        <v>29567</v>
      </c>
      <c r="D153" s="142" t="s">
        <v>28783</v>
      </c>
      <c r="E153" s="124" t="s">
        <v>28763</v>
      </c>
      <c r="F153" s="124">
        <v>5</v>
      </c>
      <c r="G153" s="124">
        <f t="shared" si="160"/>
        <v>0</v>
      </c>
      <c r="H153" s="793">
        <v>160</v>
      </c>
      <c r="I153" s="481">
        <f t="shared" si="161"/>
        <v>0</v>
      </c>
      <c r="J153" s="125">
        <f t="shared" si="162"/>
        <v>160</v>
      </c>
      <c r="K153" s="126">
        <f t="shared" si="163"/>
        <v>0</v>
      </c>
      <c r="L153" s="318"/>
      <c r="M153" s="271"/>
      <c r="N153" s="319"/>
      <c r="O153" s="320"/>
      <c r="P153" s="274"/>
      <c r="Q153" s="275"/>
      <c r="R153" s="276"/>
      <c r="S153" s="277"/>
      <c r="T153" s="370"/>
      <c r="U153" s="278"/>
      <c r="V153" s="279"/>
      <c r="W153" s="321"/>
      <c r="X153" s="281"/>
      <c r="Y153" s="277">
        <f t="shared" si="156"/>
        <v>0</v>
      </c>
      <c r="Z153" s="488"/>
      <c r="AA153" s="277"/>
      <c r="AB153" s="128"/>
      <c r="AC153" s="127"/>
      <c r="AD153" s="321"/>
      <c r="AE153" s="420"/>
      <c r="AF153" s="277"/>
      <c r="AG153" s="420"/>
      <c r="AI153" s="422">
        <f t="shared" si="170"/>
        <v>0</v>
      </c>
      <c r="AJ153" s="421">
        <f t="shared" si="171"/>
        <v>0</v>
      </c>
      <c r="AK153" s="310">
        <f t="shared" si="171"/>
        <v>0</v>
      </c>
      <c r="AL153" s="304">
        <f t="shared" si="171"/>
        <v>0</v>
      </c>
      <c r="AM153" s="305">
        <f t="shared" si="171"/>
        <v>0</v>
      </c>
      <c r="AN153" s="324">
        <f t="shared" si="171"/>
        <v>0</v>
      </c>
      <c r="AO153" s="347">
        <f t="shared" si="171"/>
        <v>0</v>
      </c>
      <c r="AP153" s="331">
        <f t="shared" si="171"/>
        <v>0</v>
      </c>
      <c r="AQ153" s="306">
        <f t="shared" si="171"/>
        <v>0</v>
      </c>
      <c r="AR153" s="307">
        <f t="shared" si="171"/>
        <v>0</v>
      </c>
      <c r="AS153" s="325">
        <f t="shared" si="171"/>
        <v>0</v>
      </c>
      <c r="AT153" s="308">
        <f t="shared" si="171"/>
        <v>0</v>
      </c>
      <c r="AU153" s="309">
        <f t="shared" si="171"/>
        <v>0</v>
      </c>
      <c r="AV153" s="331">
        <f t="shared" si="172"/>
        <v>0</v>
      </c>
      <c r="AZ153" s="81">
        <f t="shared" si="165"/>
        <v>0</v>
      </c>
      <c r="BA153" s="81">
        <f t="shared" si="165"/>
        <v>0</v>
      </c>
      <c r="BB153" s="81">
        <f t="shared" si="165"/>
        <v>0</v>
      </c>
      <c r="BC153" s="81">
        <f t="shared" si="165"/>
        <v>0</v>
      </c>
      <c r="BD153" s="81">
        <f t="shared" si="165"/>
        <v>0</v>
      </c>
      <c r="BE153" s="81">
        <f t="shared" si="165"/>
        <v>0</v>
      </c>
      <c r="BF153" s="81">
        <f t="shared" si="165"/>
        <v>0</v>
      </c>
      <c r="BG153" s="214"/>
      <c r="BH153" s="214"/>
      <c r="BI153" s="214"/>
      <c r="BJ153" s="214"/>
      <c r="BK153" s="214"/>
      <c r="BL153" s="214">
        <v>5</v>
      </c>
      <c r="BM153" s="214"/>
      <c r="BN153" s="81">
        <f t="shared" si="166"/>
        <v>0</v>
      </c>
      <c r="BO153" s="81">
        <f t="shared" si="166"/>
        <v>0</v>
      </c>
      <c r="BP153" s="81">
        <f t="shared" si="166"/>
        <v>0</v>
      </c>
      <c r="BQ153" s="81">
        <f t="shared" si="166"/>
        <v>0</v>
      </c>
      <c r="BR153" s="81">
        <f t="shared" si="166"/>
        <v>0</v>
      </c>
      <c r="BS153" s="81">
        <f t="shared" si="166"/>
        <v>0</v>
      </c>
      <c r="BT153" s="81">
        <f t="shared" si="166"/>
        <v>0</v>
      </c>
      <c r="BU153" s="81">
        <f t="shared" si="166"/>
        <v>0</v>
      </c>
      <c r="BV153" s="81">
        <f t="shared" si="166"/>
        <v>0</v>
      </c>
      <c r="BW153" s="81">
        <f t="shared" si="166"/>
        <v>0</v>
      </c>
      <c r="BX153" s="81">
        <f t="shared" si="166"/>
        <v>0</v>
      </c>
      <c r="BY153" s="81">
        <f t="shared" si="166"/>
        <v>0</v>
      </c>
      <c r="BZ153" s="203">
        <f t="shared" si="166"/>
        <v>0</v>
      </c>
      <c r="CA153" s="203">
        <f t="shared" si="166"/>
        <v>0</v>
      </c>
      <c r="CB153" s="214"/>
      <c r="CC153" s="214"/>
      <c r="CD153" s="214"/>
      <c r="CE153" s="214"/>
      <c r="CF153" s="214"/>
      <c r="CG153" s="214"/>
      <c r="CH153" s="214">
        <v>1</v>
      </c>
      <c r="CI153" s="214"/>
      <c r="CJ153" s="214">
        <v>4</v>
      </c>
      <c r="CK153" s="214"/>
      <c r="CL153" s="215"/>
      <c r="CM153" s="214"/>
      <c r="CN153" s="214"/>
      <c r="CO153" s="214"/>
      <c r="CP153" s="93"/>
      <c r="CQ153" s="81">
        <v>20</v>
      </c>
      <c r="CR153" s="134">
        <f t="shared" si="167"/>
        <v>0</v>
      </c>
      <c r="CS153" s="93"/>
      <c r="CT153" s="126">
        <v>8.2249999999999996</v>
      </c>
      <c r="CU153" s="81">
        <f t="shared" si="168"/>
        <v>0</v>
      </c>
      <c r="CV153" s="81">
        <f t="shared" si="169"/>
        <v>0</v>
      </c>
      <c r="CW153" s="93"/>
      <c r="CX153" s="92"/>
      <c r="CY153" s="4"/>
    </row>
    <row r="154" spans="1:103" ht="18" customHeight="1">
      <c r="A154" s="155" t="s">
        <v>29578</v>
      </c>
      <c r="B154" s="155" t="s">
        <v>28316</v>
      </c>
      <c r="C154" s="155" t="s">
        <v>29567</v>
      </c>
      <c r="D154" s="155" t="s">
        <v>28784</v>
      </c>
      <c r="E154" s="124" t="s">
        <v>28761</v>
      </c>
      <c r="F154" s="124">
        <v>5</v>
      </c>
      <c r="G154" s="124">
        <f t="shared" si="160"/>
        <v>0</v>
      </c>
      <c r="H154" s="793">
        <v>220</v>
      </c>
      <c r="I154" s="481">
        <f t="shared" si="161"/>
        <v>0</v>
      </c>
      <c r="J154" s="125">
        <f t="shared" si="162"/>
        <v>220</v>
      </c>
      <c r="K154" s="126">
        <f t="shared" si="163"/>
        <v>0</v>
      </c>
      <c r="L154" s="318"/>
      <c r="M154" s="271"/>
      <c r="N154" s="319"/>
      <c r="O154" s="320"/>
      <c r="P154" s="274"/>
      <c r="Q154" s="275"/>
      <c r="R154" s="276"/>
      <c r="S154" s="277"/>
      <c r="T154" s="370"/>
      <c r="U154" s="278"/>
      <c r="V154" s="279"/>
      <c r="W154" s="321"/>
      <c r="X154" s="281"/>
      <c r="Y154" s="277">
        <f t="shared" si="156"/>
        <v>0</v>
      </c>
      <c r="Z154" s="488"/>
      <c r="AA154" s="277"/>
      <c r="AB154" s="128"/>
      <c r="AC154" s="127"/>
      <c r="AD154" s="321"/>
      <c r="AE154" s="420"/>
      <c r="AF154" s="277"/>
      <c r="AG154" s="420"/>
      <c r="AI154" s="422">
        <f t="shared" si="170"/>
        <v>0</v>
      </c>
      <c r="AJ154" s="421">
        <f t="shared" si="171"/>
        <v>0</v>
      </c>
      <c r="AK154" s="310">
        <f t="shared" si="171"/>
        <v>0</v>
      </c>
      <c r="AL154" s="304">
        <f t="shared" si="171"/>
        <v>0</v>
      </c>
      <c r="AM154" s="305">
        <f t="shared" si="171"/>
        <v>0</v>
      </c>
      <c r="AN154" s="324">
        <f t="shared" si="171"/>
        <v>0</v>
      </c>
      <c r="AO154" s="347">
        <f t="shared" si="171"/>
        <v>0</v>
      </c>
      <c r="AP154" s="331">
        <f t="shared" si="171"/>
        <v>0</v>
      </c>
      <c r="AQ154" s="306">
        <f t="shared" si="171"/>
        <v>0</v>
      </c>
      <c r="AR154" s="307">
        <f t="shared" si="171"/>
        <v>0</v>
      </c>
      <c r="AS154" s="325">
        <f t="shared" si="171"/>
        <v>0</v>
      </c>
      <c r="AT154" s="308">
        <f t="shared" si="171"/>
        <v>0</v>
      </c>
      <c r="AU154" s="309">
        <f t="shared" si="171"/>
        <v>0</v>
      </c>
      <c r="AV154" s="331">
        <f t="shared" si="172"/>
        <v>0</v>
      </c>
      <c r="AZ154" s="81">
        <f t="shared" si="165"/>
        <v>0</v>
      </c>
      <c r="BA154" s="81">
        <f t="shared" si="165"/>
        <v>0</v>
      </c>
      <c r="BB154" s="81">
        <f t="shared" si="165"/>
        <v>0</v>
      </c>
      <c r="BC154" s="81">
        <f t="shared" si="165"/>
        <v>0</v>
      </c>
      <c r="BD154" s="81">
        <f t="shared" si="165"/>
        <v>0</v>
      </c>
      <c r="BE154" s="81">
        <f t="shared" si="165"/>
        <v>0</v>
      </c>
      <c r="BF154" s="81">
        <f t="shared" si="165"/>
        <v>0</v>
      </c>
      <c r="BG154" s="218"/>
      <c r="BH154" s="218"/>
      <c r="BI154" s="218"/>
      <c r="BJ154" s="218"/>
      <c r="BK154" s="218"/>
      <c r="BL154" s="218"/>
      <c r="BM154" s="218">
        <v>5</v>
      </c>
      <c r="BN154" s="81">
        <f t="shared" si="166"/>
        <v>0</v>
      </c>
      <c r="BO154" s="81">
        <f t="shared" si="166"/>
        <v>0</v>
      </c>
      <c r="BP154" s="81">
        <f t="shared" si="166"/>
        <v>0</v>
      </c>
      <c r="BQ154" s="81">
        <f t="shared" si="166"/>
        <v>0</v>
      </c>
      <c r="BR154" s="81">
        <f t="shared" si="166"/>
        <v>0</v>
      </c>
      <c r="BS154" s="81">
        <f t="shared" si="166"/>
        <v>0</v>
      </c>
      <c r="BT154" s="81">
        <f t="shared" si="166"/>
        <v>0</v>
      </c>
      <c r="BU154" s="81">
        <f t="shared" si="166"/>
        <v>0</v>
      </c>
      <c r="BV154" s="81">
        <f t="shared" si="166"/>
        <v>0</v>
      </c>
      <c r="BW154" s="81">
        <f t="shared" si="166"/>
        <v>0</v>
      </c>
      <c r="BX154" s="81">
        <f t="shared" si="166"/>
        <v>0</v>
      </c>
      <c r="BY154" s="81">
        <f t="shared" si="166"/>
        <v>0</v>
      </c>
      <c r="BZ154" s="203">
        <f t="shared" si="166"/>
        <v>0</v>
      </c>
      <c r="CA154" s="203">
        <f t="shared" si="166"/>
        <v>0</v>
      </c>
      <c r="CB154" s="218"/>
      <c r="CC154" s="218"/>
      <c r="CD154" s="218"/>
      <c r="CE154" s="218"/>
      <c r="CF154" s="218"/>
      <c r="CG154" s="218"/>
      <c r="CH154" s="218">
        <v>1</v>
      </c>
      <c r="CI154" s="218"/>
      <c r="CJ154" s="218">
        <v>4</v>
      </c>
      <c r="CK154" s="218"/>
      <c r="CL154" s="219"/>
      <c r="CM154" s="218"/>
      <c r="CN154" s="218"/>
      <c r="CO154" s="218"/>
      <c r="CP154" s="93"/>
      <c r="CQ154" s="81">
        <v>5</v>
      </c>
      <c r="CR154" s="134">
        <f t="shared" si="167"/>
        <v>0</v>
      </c>
      <c r="CS154" s="93"/>
      <c r="CT154" s="126">
        <v>10.553000000000001</v>
      </c>
      <c r="CU154" s="81">
        <f t="shared" si="168"/>
        <v>0</v>
      </c>
      <c r="CV154" s="81">
        <f t="shared" si="169"/>
        <v>0</v>
      </c>
      <c r="CW154" s="93"/>
      <c r="CX154" s="92"/>
      <c r="CY154" s="4"/>
    </row>
    <row r="155" spans="1:103" ht="18" customHeight="1">
      <c r="A155" s="144" t="s">
        <v>16717</v>
      </c>
      <c r="B155" s="144" t="s">
        <v>28317</v>
      </c>
      <c r="C155" s="144" t="s">
        <v>29567</v>
      </c>
      <c r="D155" s="144" t="s">
        <v>29579</v>
      </c>
      <c r="E155" s="145"/>
      <c r="F155" s="145">
        <f>SUM(F148:F154)</f>
        <v>45</v>
      </c>
      <c r="G155" s="145">
        <f t="shared" si="160"/>
        <v>0</v>
      </c>
      <c r="H155" s="795">
        <f>SUM(H148:H154)*0.9</f>
        <v>756</v>
      </c>
      <c r="I155" s="485">
        <f t="shared" si="161"/>
        <v>0</v>
      </c>
      <c r="J155" s="487">
        <f t="shared" si="162"/>
        <v>756</v>
      </c>
      <c r="K155" s="146">
        <f t="shared" si="163"/>
        <v>0</v>
      </c>
      <c r="L155" s="311"/>
      <c r="M155" s="303"/>
      <c r="N155" s="310"/>
      <c r="O155" s="304"/>
      <c r="P155" s="305"/>
      <c r="Q155" s="324"/>
      <c r="R155" s="347"/>
      <c r="S155" s="331"/>
      <c r="T155" s="306"/>
      <c r="U155" s="307"/>
      <c r="V155" s="325"/>
      <c r="W155" s="308"/>
      <c r="X155" s="309"/>
      <c r="Y155" s="331">
        <f t="shared" si="156"/>
        <v>0</v>
      </c>
      <c r="Z155" s="489"/>
      <c r="AA155" s="277"/>
      <c r="AB155" s="128"/>
      <c r="AC155" s="127"/>
      <c r="AD155" s="308"/>
      <c r="AF155" s="331"/>
      <c r="AH155" s="68">
        <v>7</v>
      </c>
      <c r="AZ155" s="81">
        <f t="shared" si="165"/>
        <v>0</v>
      </c>
      <c r="BA155" s="81">
        <f t="shared" si="165"/>
        <v>0</v>
      </c>
      <c r="BB155" s="81">
        <f t="shared" si="165"/>
        <v>0</v>
      </c>
      <c r="BC155" s="81">
        <f t="shared" si="165"/>
        <v>0</v>
      </c>
      <c r="BD155" s="81">
        <f t="shared" si="165"/>
        <v>0</v>
      </c>
      <c r="BE155" s="81">
        <f t="shared" si="165"/>
        <v>0</v>
      </c>
      <c r="BF155" s="81">
        <f t="shared" si="165"/>
        <v>0</v>
      </c>
      <c r="BG155" s="147"/>
      <c r="BH155" s="147">
        <v>10</v>
      </c>
      <c r="BI155" s="147"/>
      <c r="BJ155" s="147">
        <v>15</v>
      </c>
      <c r="BK155" s="147">
        <v>10</v>
      </c>
      <c r="BL155" s="147">
        <v>5</v>
      </c>
      <c r="BM155" s="147">
        <v>5</v>
      </c>
      <c r="BN155" s="81">
        <f t="shared" si="166"/>
        <v>0</v>
      </c>
      <c r="BO155" s="81">
        <f t="shared" si="166"/>
        <v>0</v>
      </c>
      <c r="BP155" s="81">
        <f t="shared" si="166"/>
        <v>0</v>
      </c>
      <c r="BQ155" s="81">
        <f t="shared" si="166"/>
        <v>0</v>
      </c>
      <c r="BR155" s="81">
        <f t="shared" si="166"/>
        <v>0</v>
      </c>
      <c r="BS155" s="81">
        <f t="shared" si="166"/>
        <v>0</v>
      </c>
      <c r="BT155" s="81">
        <f t="shared" si="166"/>
        <v>0</v>
      </c>
      <c r="BU155" s="81">
        <f t="shared" si="166"/>
        <v>0</v>
      </c>
      <c r="BV155" s="81">
        <f t="shared" si="166"/>
        <v>0</v>
      </c>
      <c r="BW155" s="81">
        <f t="shared" si="166"/>
        <v>0</v>
      </c>
      <c r="BX155" s="81">
        <f t="shared" si="166"/>
        <v>0</v>
      </c>
      <c r="BY155" s="81">
        <f t="shared" si="166"/>
        <v>0</v>
      </c>
      <c r="BZ155" s="203">
        <f t="shared" si="166"/>
        <v>0</v>
      </c>
      <c r="CA155" s="203">
        <f t="shared" si="166"/>
        <v>0</v>
      </c>
      <c r="CB155" s="147">
        <f>SUM(CB148:CB154)</f>
        <v>5</v>
      </c>
      <c r="CC155" s="147">
        <f>SUM(CC148:CC154)</f>
        <v>16</v>
      </c>
      <c r="CD155" s="147">
        <f>SUM(CD148:CD154)</f>
        <v>4</v>
      </c>
      <c r="CE155" s="147">
        <f>SUM(CE148:CE154)</f>
        <v>8</v>
      </c>
      <c r="CF155" s="147">
        <f>SUM(CF148:CF154)</f>
        <v>2</v>
      </c>
      <c r="CG155" s="147"/>
      <c r="CH155" s="147">
        <f>SUM(CH148:CH154)</f>
        <v>2</v>
      </c>
      <c r="CI155" s="147"/>
      <c r="CJ155" s="147">
        <f>SUM(CJ148:CJ154)</f>
        <v>8</v>
      </c>
      <c r="CK155" s="147"/>
      <c r="CL155" s="147"/>
      <c r="CM155" s="147"/>
      <c r="CN155" s="147"/>
      <c r="CO155" s="147"/>
      <c r="CP155" s="93"/>
      <c r="CQ155" s="147">
        <f>SUM(CQ148:CQ154)</f>
        <v>99</v>
      </c>
      <c r="CR155" s="222">
        <f t="shared" si="167"/>
        <v>0</v>
      </c>
      <c r="CS155" s="93"/>
      <c r="CT155" s="147">
        <f>SUM(CT148:CT154)</f>
        <v>38.483000000000004</v>
      </c>
      <c r="CU155" s="222">
        <f t="shared" si="168"/>
        <v>0</v>
      </c>
      <c r="CV155" s="222">
        <f t="shared" si="169"/>
        <v>0</v>
      </c>
      <c r="CW155" s="93"/>
      <c r="CX155" s="92"/>
      <c r="CY155" s="4"/>
    </row>
    <row r="156" spans="1:103" ht="15.75" customHeight="1">
      <c r="A156" s="109"/>
      <c r="B156" s="109"/>
      <c r="C156" s="180"/>
      <c r="D156" s="180"/>
      <c r="E156" s="504"/>
      <c r="F156" s="92"/>
      <c r="G156" s="92"/>
      <c r="H156" s="789"/>
      <c r="J156" s="116"/>
      <c r="K156" s="125">
        <f>SUM(K148:K155)</f>
        <v>0</v>
      </c>
      <c r="L156" s="312">
        <f>SUMPRODUCT(L148:L155,$F148:$F155)</f>
        <v>0</v>
      </c>
      <c r="M156" s="312">
        <f t="shared" ref="M156:X156" si="173">SUMPRODUCT(M148:M155,$F148:$F155)</f>
        <v>0</v>
      </c>
      <c r="N156" s="312">
        <f t="shared" si="173"/>
        <v>0</v>
      </c>
      <c r="O156" s="312">
        <f t="shared" si="173"/>
        <v>0</v>
      </c>
      <c r="P156" s="312">
        <f t="shared" si="173"/>
        <v>0</v>
      </c>
      <c r="Q156" s="312">
        <f t="shared" si="173"/>
        <v>0</v>
      </c>
      <c r="R156" s="312">
        <f t="shared" si="173"/>
        <v>0</v>
      </c>
      <c r="S156" s="312">
        <f t="shared" si="173"/>
        <v>0</v>
      </c>
      <c r="T156" s="312">
        <f t="shared" si="173"/>
        <v>0</v>
      </c>
      <c r="U156" s="312">
        <f t="shared" si="173"/>
        <v>0</v>
      </c>
      <c r="V156" s="312">
        <f t="shared" si="173"/>
        <v>0</v>
      </c>
      <c r="W156" s="312">
        <f t="shared" si="173"/>
        <v>0</v>
      </c>
      <c r="X156" s="312">
        <f t="shared" si="173"/>
        <v>0</v>
      </c>
      <c r="Y156" s="312">
        <f t="shared" si="156"/>
        <v>0</v>
      </c>
      <c r="Z156" s="312"/>
      <c r="AA156" s="312"/>
      <c r="AB156" s="312"/>
      <c r="AC156" s="312"/>
      <c r="AD156" s="312"/>
      <c r="AE156" s="67"/>
      <c r="AF156" s="312">
        <f>SUMPRODUCT(AF148:AF155,$F148:$F155)</f>
        <v>0</v>
      </c>
      <c r="AG156" s="67"/>
      <c r="AH156" s="67"/>
      <c r="AI156" s="67"/>
      <c r="AJ156" s="67"/>
      <c r="AK156" s="67"/>
      <c r="AL156" s="67"/>
      <c r="AM156" s="67"/>
      <c r="AN156" s="67"/>
      <c r="AO156" s="67"/>
      <c r="AP156" s="67"/>
      <c r="AQ156" s="67"/>
      <c r="AR156" s="67"/>
      <c r="AS156" s="67"/>
      <c r="AT156" s="67"/>
      <c r="AU156" s="67"/>
      <c r="AV156" s="67"/>
      <c r="AZ156" s="159">
        <f>SUM(AZ148:AZ155)</f>
        <v>0</v>
      </c>
      <c r="BA156" s="159">
        <f t="shared" ref="BA156:BF156" si="174">SUM(BA148:BA155)</f>
        <v>0</v>
      </c>
      <c r="BB156" s="159">
        <f t="shared" si="174"/>
        <v>0</v>
      </c>
      <c r="BC156" s="159">
        <f t="shared" si="174"/>
        <v>0</v>
      </c>
      <c r="BD156" s="159">
        <f t="shared" si="174"/>
        <v>0</v>
      </c>
      <c r="BE156" s="159">
        <f t="shared" si="174"/>
        <v>0</v>
      </c>
      <c r="BF156" s="159">
        <f t="shared" si="174"/>
        <v>0</v>
      </c>
      <c r="BG156" s="160"/>
      <c r="BH156" s="210"/>
      <c r="BI156" s="210"/>
      <c r="BJ156" s="210"/>
      <c r="BK156" s="210"/>
      <c r="BL156" s="210"/>
      <c r="BM156" s="184"/>
      <c r="BN156" s="184">
        <f>SUM(BN148:BN155)</f>
        <v>0</v>
      </c>
      <c r="BO156" s="184">
        <f t="shared" ref="BO156:CA156" si="175">SUM(BO148:BO155)</f>
        <v>0</v>
      </c>
      <c r="BP156" s="184">
        <f t="shared" si="175"/>
        <v>0</v>
      </c>
      <c r="BQ156" s="184">
        <f t="shared" si="175"/>
        <v>0</v>
      </c>
      <c r="BR156" s="184">
        <f t="shared" si="175"/>
        <v>0</v>
      </c>
      <c r="BS156" s="184">
        <f t="shared" si="175"/>
        <v>0</v>
      </c>
      <c r="BT156" s="184">
        <f t="shared" si="175"/>
        <v>0</v>
      </c>
      <c r="BU156" s="184">
        <f t="shared" si="175"/>
        <v>0</v>
      </c>
      <c r="BV156" s="184">
        <f t="shared" si="175"/>
        <v>0</v>
      </c>
      <c r="BW156" s="184">
        <f t="shared" si="175"/>
        <v>0</v>
      </c>
      <c r="BX156" s="184">
        <f t="shared" si="175"/>
        <v>0</v>
      </c>
      <c r="BY156" s="184">
        <f t="shared" si="175"/>
        <v>0</v>
      </c>
      <c r="BZ156" s="184">
        <f t="shared" si="175"/>
        <v>0</v>
      </c>
      <c r="CA156" s="184">
        <f t="shared" si="175"/>
        <v>0</v>
      </c>
      <c r="CB156" s="160"/>
      <c r="CC156" s="210"/>
      <c r="CD156" s="210"/>
      <c r="CE156" s="210"/>
      <c r="CF156" s="210"/>
      <c r="CG156" s="210"/>
      <c r="CH156" s="210"/>
      <c r="CI156" s="210"/>
      <c r="CJ156" s="210"/>
      <c r="CK156" s="210"/>
      <c r="CL156" s="210"/>
      <c r="CM156" s="210"/>
      <c r="CN156" s="210"/>
      <c r="CO156" s="210"/>
      <c r="CP156" s="93"/>
      <c r="CQ156" s="105"/>
      <c r="CR156" s="164">
        <f>SUM(CR148:CR155)</f>
        <v>0</v>
      </c>
      <c r="CS156" s="93"/>
      <c r="CT156" s="92"/>
      <c r="CU156" s="92"/>
      <c r="CV156" s="92"/>
      <c r="CW156" s="93"/>
      <c r="CX156" s="92"/>
      <c r="CY156" s="4"/>
    </row>
    <row r="157" spans="1:103" ht="48.75" customHeight="1">
      <c r="A157" s="140" t="s">
        <v>0</v>
      </c>
      <c r="B157" s="140" t="s">
        <v>28839</v>
      </c>
      <c r="C157" s="1036" t="s">
        <v>29348</v>
      </c>
      <c r="D157" s="223" t="s">
        <v>29348</v>
      </c>
      <c r="E157" s="509"/>
      <c r="F157" s="115"/>
      <c r="G157" s="115"/>
      <c r="H157" s="789"/>
      <c r="J157" s="116"/>
      <c r="K157" s="117"/>
      <c r="L157" s="302"/>
      <c r="M157" s="327"/>
      <c r="N157" s="327"/>
      <c r="O157" s="327"/>
      <c r="P157" s="327"/>
      <c r="Q157" s="327"/>
      <c r="R157" s="327"/>
      <c r="S157" s="327"/>
      <c r="T157" s="327"/>
      <c r="U157" s="328"/>
      <c r="V157" s="327"/>
      <c r="W157" s="327"/>
      <c r="X157" s="327"/>
      <c r="Y157" s="327"/>
      <c r="Z157" s="224"/>
      <c r="AA157" s="224"/>
      <c r="AB157" s="224"/>
      <c r="AC157" s="224"/>
      <c r="AD157" s="327"/>
      <c r="AF157" s="327"/>
      <c r="AZ157" s="200" t="s">
        <v>28778</v>
      </c>
      <c r="BA157" s="200" t="s">
        <v>28779</v>
      </c>
      <c r="BB157" s="200" t="s">
        <v>28780</v>
      </c>
      <c r="BC157" s="200" t="s">
        <v>28781</v>
      </c>
      <c r="BD157" s="200" t="s">
        <v>28782</v>
      </c>
      <c r="BE157" s="200" t="s">
        <v>28783</v>
      </c>
      <c r="BF157" s="200" t="s">
        <v>28784</v>
      </c>
      <c r="BG157" s="120" t="s">
        <v>28778</v>
      </c>
      <c r="BH157" s="120" t="s">
        <v>28779</v>
      </c>
      <c r="BI157" s="120" t="s">
        <v>28780</v>
      </c>
      <c r="BJ157" s="120" t="s">
        <v>28781</v>
      </c>
      <c r="BK157" s="120" t="s">
        <v>28782</v>
      </c>
      <c r="BL157" s="120" t="s">
        <v>28783</v>
      </c>
      <c r="BM157" s="120" t="s">
        <v>28784</v>
      </c>
      <c r="BN157" s="200" t="s">
        <v>28787</v>
      </c>
      <c r="BO157" s="200" t="s">
        <v>28788</v>
      </c>
      <c r="BP157" s="200" t="s">
        <v>28789</v>
      </c>
      <c r="BQ157" s="200" t="s">
        <v>28790</v>
      </c>
      <c r="BR157" s="200" t="s">
        <v>28791</v>
      </c>
      <c r="BS157" s="200" t="s">
        <v>28792</v>
      </c>
      <c r="BT157" s="200" t="s">
        <v>28793</v>
      </c>
      <c r="BU157" s="200" t="s">
        <v>28794</v>
      </c>
      <c r="BV157" s="200" t="s">
        <v>28795</v>
      </c>
      <c r="BW157" s="200" t="s">
        <v>28796</v>
      </c>
      <c r="BX157" s="200" t="s">
        <v>28797</v>
      </c>
      <c r="BY157" s="200" t="s">
        <v>28798</v>
      </c>
      <c r="BZ157" s="200" t="s">
        <v>28799</v>
      </c>
      <c r="CA157" s="200" t="s">
        <v>28800</v>
      </c>
      <c r="CB157" s="159" t="s">
        <v>28787</v>
      </c>
      <c r="CC157" s="159" t="s">
        <v>28788</v>
      </c>
      <c r="CD157" s="159" t="s">
        <v>28789</v>
      </c>
      <c r="CE157" s="159" t="s">
        <v>28790</v>
      </c>
      <c r="CF157" s="159" t="s">
        <v>28791</v>
      </c>
      <c r="CG157" s="159" t="s">
        <v>28792</v>
      </c>
      <c r="CH157" s="159" t="s">
        <v>28793</v>
      </c>
      <c r="CI157" s="159" t="s">
        <v>28794</v>
      </c>
      <c r="CJ157" s="159" t="s">
        <v>28795</v>
      </c>
      <c r="CK157" s="159" t="s">
        <v>28796</v>
      </c>
      <c r="CL157" s="159" t="s">
        <v>28797</v>
      </c>
      <c r="CM157" s="159" t="s">
        <v>28866</v>
      </c>
      <c r="CN157" s="159" t="s">
        <v>28799</v>
      </c>
      <c r="CO157" s="159" t="s">
        <v>28800</v>
      </c>
      <c r="CP157" s="93"/>
      <c r="CQ157" s="122" t="s">
        <v>28867</v>
      </c>
      <c r="CR157" s="122" t="s">
        <v>28868</v>
      </c>
      <c r="CS157" s="93"/>
      <c r="CT157" s="122" t="s">
        <v>28869</v>
      </c>
      <c r="CU157" s="122" t="s">
        <v>28870</v>
      </c>
      <c r="CV157" s="122" t="s">
        <v>28871</v>
      </c>
      <c r="CW157" s="93"/>
      <c r="CX157" s="92"/>
      <c r="CY157" s="4"/>
    </row>
    <row r="158" spans="1:103" ht="18" customHeight="1">
      <c r="A158" s="142" t="s">
        <v>29580</v>
      </c>
      <c r="B158" s="142" t="s">
        <v>28170</v>
      </c>
      <c r="C158" s="142" t="s">
        <v>29348</v>
      </c>
      <c r="D158" s="142" t="s">
        <v>29581</v>
      </c>
      <c r="E158" s="170" t="s">
        <v>28769</v>
      </c>
      <c r="F158" s="170">
        <v>10</v>
      </c>
      <c r="G158" s="170">
        <f t="shared" ref="G158:G177" si="176">SUM(L158:AD158)</f>
        <v>0</v>
      </c>
      <c r="H158" s="792">
        <v>150</v>
      </c>
      <c r="I158" s="481">
        <f t="shared" ref="I158:I177" si="177">$G$5</f>
        <v>0</v>
      </c>
      <c r="J158" s="125">
        <f t="shared" ref="J158:J177" si="178">H158*((1-I158))</f>
        <v>150</v>
      </c>
      <c r="K158" s="126">
        <f t="shared" ref="K158:K177" si="179">G158*J158</f>
        <v>0</v>
      </c>
      <c r="L158" s="318"/>
      <c r="M158" s="271"/>
      <c r="N158" s="319"/>
      <c r="O158" s="320"/>
      <c r="P158" s="274"/>
      <c r="Q158" s="275"/>
      <c r="R158" s="276"/>
      <c r="S158" s="277"/>
      <c r="T158" s="370"/>
      <c r="U158" s="278"/>
      <c r="V158" s="279"/>
      <c r="W158" s="321"/>
      <c r="X158" s="281"/>
      <c r="Y158" s="277">
        <f t="shared" si="156"/>
        <v>0</v>
      </c>
      <c r="Z158" s="488"/>
      <c r="AA158" s="277"/>
      <c r="AB158" s="128"/>
      <c r="AC158" s="127"/>
      <c r="AD158" s="321"/>
      <c r="AF158" s="277"/>
      <c r="AZ158" s="81">
        <f t="shared" ref="AZ158:AZ177" si="180">BG158*$G158</f>
        <v>0</v>
      </c>
      <c r="BA158" s="81">
        <f t="shared" ref="BA158:BA177" si="181">BH158*$G158</f>
        <v>0</v>
      </c>
      <c r="BB158" s="81">
        <f t="shared" ref="BB158:BB177" si="182">BI158*$G158</f>
        <v>0</v>
      </c>
      <c r="BC158" s="81">
        <f t="shared" ref="BC158:BC177" si="183">BJ158*$G158</f>
        <v>0</v>
      </c>
      <c r="BD158" s="81">
        <f t="shared" ref="BD158:BD177" si="184">BK158*$G158</f>
        <v>0</v>
      </c>
      <c r="BE158" s="81">
        <f t="shared" ref="BE158:BE177" si="185">BL158*$G158</f>
        <v>0</v>
      </c>
      <c r="BF158" s="81">
        <f t="shared" ref="BF158:BF177" si="186">BM158*$G158</f>
        <v>0</v>
      </c>
      <c r="BG158" s="214"/>
      <c r="BH158" s="214"/>
      <c r="BI158" s="214"/>
      <c r="BJ158" s="214"/>
      <c r="BK158" s="214">
        <v>10</v>
      </c>
      <c r="BL158" s="214"/>
      <c r="BM158" s="214"/>
      <c r="BN158" s="81">
        <f t="shared" ref="BN158:BN177" si="187">CB158*$G158</f>
        <v>0</v>
      </c>
      <c r="BO158" s="81">
        <f t="shared" ref="BO158:BO177" si="188">CC158*$G158</f>
        <v>0</v>
      </c>
      <c r="BP158" s="81">
        <f t="shared" ref="BP158:BP177" si="189">CD158*$G158</f>
        <v>0</v>
      </c>
      <c r="BQ158" s="81">
        <f t="shared" ref="BQ158:BQ177" si="190">CE158*$G158</f>
        <v>0</v>
      </c>
      <c r="BR158" s="81">
        <f t="shared" ref="BR158:BR177" si="191">CF158*$G158</f>
        <v>0</v>
      </c>
      <c r="BS158" s="81">
        <f t="shared" ref="BS158:BS177" si="192">CG158*$G158</f>
        <v>0</v>
      </c>
      <c r="BT158" s="81">
        <f t="shared" ref="BT158:BT177" si="193">CH158*$G158</f>
        <v>0</v>
      </c>
      <c r="BU158" s="81">
        <f t="shared" ref="BU158:BU177" si="194">CI158*$G158</f>
        <v>0</v>
      </c>
      <c r="BV158" s="81">
        <f t="shared" ref="BV158:BV177" si="195">CJ158*$G158</f>
        <v>0</v>
      </c>
      <c r="BW158" s="81">
        <f t="shared" ref="BW158:BW177" si="196">CK158*$G158</f>
        <v>0</v>
      </c>
      <c r="BX158" s="81">
        <f t="shared" ref="BX158:BX177" si="197">CL158*$G158</f>
        <v>0</v>
      </c>
      <c r="BY158" s="81">
        <f t="shared" ref="BY158:BY177" si="198">CM158*$G158</f>
        <v>0</v>
      </c>
      <c r="BZ158" s="203">
        <f t="shared" ref="BZ158:BZ177" si="199">CN158*$G158</f>
        <v>0</v>
      </c>
      <c r="CA158" s="203">
        <f t="shared" ref="CA158:CA177" si="200">CO158*$G158</f>
        <v>0</v>
      </c>
      <c r="CB158" s="214"/>
      <c r="CC158" s="214">
        <v>1</v>
      </c>
      <c r="CD158" s="214">
        <v>5</v>
      </c>
      <c r="CE158" s="214">
        <v>4</v>
      </c>
      <c r="CF158" s="214"/>
      <c r="CG158" s="214"/>
      <c r="CH158" s="214"/>
      <c r="CI158" s="214"/>
      <c r="CJ158" s="214"/>
      <c r="CK158" s="214"/>
      <c r="CL158" s="215"/>
      <c r="CM158" s="214"/>
      <c r="CN158" s="214"/>
      <c r="CO158" s="214"/>
      <c r="CP158" s="93"/>
      <c r="CQ158" s="81">
        <v>10</v>
      </c>
      <c r="CR158" s="134">
        <f t="shared" ref="CR158:CR177" si="201">$G158*CQ158</f>
        <v>0</v>
      </c>
      <c r="CS158" s="93"/>
      <c r="CT158" s="126">
        <v>5.3390000000000004</v>
      </c>
      <c r="CU158" s="81">
        <f t="shared" ref="CU158:CU177" si="202">G158</f>
        <v>0</v>
      </c>
      <c r="CV158" s="81">
        <f t="shared" ref="CV158:CV177" si="203">CT158*CU158</f>
        <v>0</v>
      </c>
      <c r="CW158" s="93"/>
      <c r="CX158" s="92"/>
      <c r="CY158" s="4"/>
    </row>
    <row r="159" spans="1:103" ht="18" customHeight="1">
      <c r="A159" s="142" t="s">
        <v>29582</v>
      </c>
      <c r="B159" s="142" t="s">
        <v>28171</v>
      </c>
      <c r="C159" s="142" t="s">
        <v>29348</v>
      </c>
      <c r="D159" s="142" t="s">
        <v>29013</v>
      </c>
      <c r="E159" s="170" t="s">
        <v>28762</v>
      </c>
      <c r="F159" s="170">
        <v>10</v>
      </c>
      <c r="G159" s="170">
        <f t="shared" si="176"/>
        <v>0</v>
      </c>
      <c r="H159" s="792">
        <v>90</v>
      </c>
      <c r="I159" s="481">
        <f t="shared" si="177"/>
        <v>0</v>
      </c>
      <c r="J159" s="125">
        <f t="shared" si="178"/>
        <v>90</v>
      </c>
      <c r="K159" s="126">
        <f t="shared" si="179"/>
        <v>0</v>
      </c>
      <c r="L159" s="318"/>
      <c r="M159" s="271"/>
      <c r="N159" s="319"/>
      <c r="O159" s="320"/>
      <c r="P159" s="274"/>
      <c r="Q159" s="275"/>
      <c r="R159" s="276"/>
      <c r="S159" s="277"/>
      <c r="T159" s="370"/>
      <c r="U159" s="278"/>
      <c r="V159" s="279"/>
      <c r="W159" s="321"/>
      <c r="X159" s="281"/>
      <c r="Y159" s="277">
        <f t="shared" si="156"/>
        <v>0</v>
      </c>
      <c r="Z159" s="488"/>
      <c r="AA159" s="277"/>
      <c r="AB159" s="128"/>
      <c r="AC159" s="127"/>
      <c r="AD159" s="321"/>
      <c r="AF159" s="277"/>
      <c r="AZ159" s="81">
        <f t="shared" si="180"/>
        <v>0</v>
      </c>
      <c r="BA159" s="81">
        <f t="shared" si="181"/>
        <v>0</v>
      </c>
      <c r="BB159" s="81">
        <f t="shared" si="182"/>
        <v>0</v>
      </c>
      <c r="BC159" s="81">
        <f t="shared" si="183"/>
        <v>0</v>
      </c>
      <c r="BD159" s="81">
        <f t="shared" si="184"/>
        <v>0</v>
      </c>
      <c r="BE159" s="81">
        <f t="shared" si="185"/>
        <v>0</v>
      </c>
      <c r="BF159" s="81">
        <f t="shared" si="186"/>
        <v>0</v>
      </c>
      <c r="BG159" s="214"/>
      <c r="BH159" s="214"/>
      <c r="BI159" s="214">
        <v>10</v>
      </c>
      <c r="BJ159" s="214"/>
      <c r="BK159" s="214"/>
      <c r="BL159" s="214"/>
      <c r="BM159" s="214"/>
      <c r="BN159" s="81">
        <f t="shared" si="187"/>
        <v>0</v>
      </c>
      <c r="BO159" s="81">
        <f t="shared" si="188"/>
        <v>0</v>
      </c>
      <c r="BP159" s="81">
        <f t="shared" si="189"/>
        <v>0</v>
      </c>
      <c r="BQ159" s="81">
        <f t="shared" si="190"/>
        <v>0</v>
      </c>
      <c r="BR159" s="81">
        <f t="shared" si="191"/>
        <v>0</v>
      </c>
      <c r="BS159" s="81">
        <f t="shared" si="192"/>
        <v>0</v>
      </c>
      <c r="BT159" s="81">
        <f t="shared" si="193"/>
        <v>0</v>
      </c>
      <c r="BU159" s="81">
        <f t="shared" si="194"/>
        <v>0</v>
      </c>
      <c r="BV159" s="81">
        <f t="shared" si="195"/>
        <v>0</v>
      </c>
      <c r="BW159" s="81">
        <f t="shared" si="196"/>
        <v>0</v>
      </c>
      <c r="BX159" s="81">
        <f t="shared" si="197"/>
        <v>0</v>
      </c>
      <c r="BY159" s="81">
        <f t="shared" si="198"/>
        <v>0</v>
      </c>
      <c r="BZ159" s="203">
        <f t="shared" si="199"/>
        <v>0</v>
      </c>
      <c r="CA159" s="203">
        <f t="shared" si="200"/>
        <v>0</v>
      </c>
      <c r="CB159" s="214"/>
      <c r="CC159" s="214">
        <v>1</v>
      </c>
      <c r="CD159" s="214">
        <v>9</v>
      </c>
      <c r="CE159" s="214"/>
      <c r="CF159" s="214"/>
      <c r="CG159" s="214"/>
      <c r="CH159" s="214"/>
      <c r="CI159" s="214"/>
      <c r="CJ159" s="214"/>
      <c r="CK159" s="214"/>
      <c r="CL159" s="215"/>
      <c r="CM159" s="214"/>
      <c r="CN159" s="214"/>
      <c r="CO159" s="214"/>
      <c r="CP159" s="93"/>
      <c r="CQ159" s="81">
        <v>21</v>
      </c>
      <c r="CR159" s="134">
        <f t="shared" si="201"/>
        <v>0</v>
      </c>
      <c r="CS159" s="93"/>
      <c r="CT159" s="126">
        <v>3.7010000000000001</v>
      </c>
      <c r="CU159" s="81">
        <f t="shared" si="202"/>
        <v>0</v>
      </c>
      <c r="CV159" s="81">
        <f t="shared" si="203"/>
        <v>0</v>
      </c>
      <c r="CW159" s="93"/>
      <c r="CX159" s="92"/>
      <c r="CY159" s="4"/>
    </row>
    <row r="160" spans="1:103" ht="18" customHeight="1">
      <c r="A160" s="142" t="s">
        <v>29583</v>
      </c>
      <c r="B160" s="142" t="s">
        <v>28172</v>
      </c>
      <c r="C160" s="142" t="s">
        <v>29348</v>
      </c>
      <c r="D160" s="142" t="s">
        <v>29015</v>
      </c>
      <c r="E160" s="170" t="s">
        <v>28762</v>
      </c>
      <c r="F160" s="170">
        <v>20</v>
      </c>
      <c r="G160" s="170">
        <f t="shared" si="176"/>
        <v>0</v>
      </c>
      <c r="H160" s="791">
        <v>90</v>
      </c>
      <c r="I160" s="481">
        <f t="shared" si="177"/>
        <v>0</v>
      </c>
      <c r="J160" s="125">
        <f t="shared" si="178"/>
        <v>90</v>
      </c>
      <c r="K160" s="126">
        <f t="shared" si="179"/>
        <v>0</v>
      </c>
      <c r="L160" s="318"/>
      <c r="M160" s="271"/>
      <c r="N160" s="319"/>
      <c r="O160" s="320"/>
      <c r="P160" s="274"/>
      <c r="Q160" s="275"/>
      <c r="R160" s="276"/>
      <c r="S160" s="277"/>
      <c r="T160" s="370"/>
      <c r="U160" s="278"/>
      <c r="V160" s="279"/>
      <c r="W160" s="321"/>
      <c r="X160" s="281"/>
      <c r="Y160" s="277">
        <f t="shared" si="156"/>
        <v>0</v>
      </c>
      <c r="Z160" s="488"/>
      <c r="AA160" s="277"/>
      <c r="AB160" s="128"/>
      <c r="AC160" s="127"/>
      <c r="AD160" s="321"/>
      <c r="AF160" s="277"/>
      <c r="AZ160" s="81">
        <f t="shared" si="180"/>
        <v>0</v>
      </c>
      <c r="BA160" s="81">
        <f t="shared" si="181"/>
        <v>0</v>
      </c>
      <c r="BB160" s="81">
        <f t="shared" si="182"/>
        <v>0</v>
      </c>
      <c r="BC160" s="81">
        <f t="shared" si="183"/>
        <v>0</v>
      </c>
      <c r="BD160" s="81">
        <f t="shared" si="184"/>
        <v>0</v>
      </c>
      <c r="BE160" s="81">
        <f t="shared" si="185"/>
        <v>0</v>
      </c>
      <c r="BF160" s="81">
        <f t="shared" si="186"/>
        <v>0</v>
      </c>
      <c r="BG160" s="214"/>
      <c r="BH160" s="214">
        <v>20</v>
      </c>
      <c r="BI160" s="214"/>
      <c r="BJ160" s="214"/>
      <c r="BK160" s="214"/>
      <c r="BL160" s="214"/>
      <c r="BM160" s="214"/>
      <c r="BN160" s="81">
        <f t="shared" si="187"/>
        <v>0</v>
      </c>
      <c r="BO160" s="81">
        <f t="shared" si="188"/>
        <v>0</v>
      </c>
      <c r="BP160" s="81">
        <f t="shared" si="189"/>
        <v>0</v>
      </c>
      <c r="BQ160" s="81">
        <f t="shared" si="190"/>
        <v>0</v>
      </c>
      <c r="BR160" s="81">
        <f t="shared" si="191"/>
        <v>0</v>
      </c>
      <c r="BS160" s="81">
        <f t="shared" si="192"/>
        <v>0</v>
      </c>
      <c r="BT160" s="81">
        <f t="shared" si="193"/>
        <v>0</v>
      </c>
      <c r="BU160" s="81">
        <f t="shared" si="194"/>
        <v>0</v>
      </c>
      <c r="BV160" s="81">
        <f t="shared" si="195"/>
        <v>0</v>
      </c>
      <c r="BW160" s="81">
        <f t="shared" si="196"/>
        <v>0</v>
      </c>
      <c r="BX160" s="81">
        <f t="shared" si="197"/>
        <v>0</v>
      </c>
      <c r="BY160" s="81">
        <f t="shared" si="198"/>
        <v>0</v>
      </c>
      <c r="BZ160" s="203">
        <f t="shared" si="199"/>
        <v>0</v>
      </c>
      <c r="CA160" s="203">
        <f t="shared" si="200"/>
        <v>0</v>
      </c>
      <c r="CB160" s="214">
        <v>14</v>
      </c>
      <c r="CC160" s="214">
        <v>6</v>
      </c>
      <c r="CD160" s="214"/>
      <c r="CE160" s="214"/>
      <c r="CF160" s="214"/>
      <c r="CG160" s="214"/>
      <c r="CH160" s="214"/>
      <c r="CI160" s="214"/>
      <c r="CJ160" s="214"/>
      <c r="CK160" s="214"/>
      <c r="CL160" s="215"/>
      <c r="CM160" s="214"/>
      <c r="CN160" s="214"/>
      <c r="CO160" s="214"/>
      <c r="CP160" s="93"/>
      <c r="CQ160" s="81">
        <v>41</v>
      </c>
      <c r="CR160" s="134">
        <f t="shared" si="201"/>
        <v>0</v>
      </c>
      <c r="CS160" s="93"/>
      <c r="CT160" s="126">
        <v>1.7909999999999999</v>
      </c>
      <c r="CU160" s="81">
        <f t="shared" si="202"/>
        <v>0</v>
      </c>
      <c r="CV160" s="81">
        <f t="shared" si="203"/>
        <v>0</v>
      </c>
      <c r="CW160" s="93"/>
      <c r="CX160" s="92"/>
      <c r="CY160" s="4"/>
    </row>
    <row r="161" spans="1:103" ht="18" customHeight="1">
      <c r="A161" s="142" t="s">
        <v>29584</v>
      </c>
      <c r="B161" s="142" t="s">
        <v>28173</v>
      </c>
      <c r="C161" s="142" t="s">
        <v>29348</v>
      </c>
      <c r="D161" s="142" t="s">
        <v>28887</v>
      </c>
      <c r="E161" s="170" t="s">
        <v>28763</v>
      </c>
      <c r="F161" s="170">
        <v>10</v>
      </c>
      <c r="G161" s="170">
        <f t="shared" si="176"/>
        <v>0</v>
      </c>
      <c r="H161" s="791">
        <v>140</v>
      </c>
      <c r="I161" s="481">
        <f t="shared" si="177"/>
        <v>0</v>
      </c>
      <c r="J161" s="125">
        <f t="shared" si="178"/>
        <v>140</v>
      </c>
      <c r="K161" s="126">
        <f t="shared" si="179"/>
        <v>0</v>
      </c>
      <c r="L161" s="318"/>
      <c r="M161" s="271"/>
      <c r="N161" s="319"/>
      <c r="O161" s="320"/>
      <c r="P161" s="274"/>
      <c r="Q161" s="275"/>
      <c r="R161" s="276"/>
      <c r="S161" s="277"/>
      <c r="T161" s="370"/>
      <c r="U161" s="278"/>
      <c r="V161" s="279"/>
      <c r="W161" s="321"/>
      <c r="X161" s="281"/>
      <c r="Y161" s="277">
        <f t="shared" si="156"/>
        <v>0</v>
      </c>
      <c r="Z161" s="488"/>
      <c r="AA161" s="277"/>
      <c r="AB161" s="128"/>
      <c r="AC161" s="127"/>
      <c r="AD161" s="321"/>
      <c r="AF161" s="277"/>
      <c r="AZ161" s="81">
        <f t="shared" si="180"/>
        <v>0</v>
      </c>
      <c r="BA161" s="81">
        <f t="shared" si="181"/>
        <v>0</v>
      </c>
      <c r="BB161" s="81">
        <f t="shared" si="182"/>
        <v>0</v>
      </c>
      <c r="BC161" s="81">
        <f t="shared" si="183"/>
        <v>0</v>
      </c>
      <c r="BD161" s="81">
        <f t="shared" si="184"/>
        <v>0</v>
      </c>
      <c r="BE161" s="81">
        <f t="shared" si="185"/>
        <v>0</v>
      </c>
      <c r="BF161" s="81">
        <f t="shared" si="186"/>
        <v>0</v>
      </c>
      <c r="BG161" s="214"/>
      <c r="BH161" s="214"/>
      <c r="BI161" s="214"/>
      <c r="BJ161" s="214">
        <v>10</v>
      </c>
      <c r="BK161" s="214"/>
      <c r="BL161" s="214"/>
      <c r="BM161" s="214"/>
      <c r="BN161" s="81">
        <f t="shared" si="187"/>
        <v>0</v>
      </c>
      <c r="BO161" s="81">
        <f t="shared" si="188"/>
        <v>0</v>
      </c>
      <c r="BP161" s="81">
        <f t="shared" si="189"/>
        <v>0</v>
      </c>
      <c r="BQ161" s="81">
        <f t="shared" si="190"/>
        <v>0</v>
      </c>
      <c r="BR161" s="81">
        <f t="shared" si="191"/>
        <v>0</v>
      </c>
      <c r="BS161" s="81">
        <f t="shared" si="192"/>
        <v>0</v>
      </c>
      <c r="BT161" s="81">
        <f t="shared" si="193"/>
        <v>0</v>
      </c>
      <c r="BU161" s="81">
        <f t="shared" si="194"/>
        <v>0</v>
      </c>
      <c r="BV161" s="81">
        <f t="shared" si="195"/>
        <v>0</v>
      </c>
      <c r="BW161" s="81">
        <f t="shared" si="196"/>
        <v>0</v>
      </c>
      <c r="BX161" s="81">
        <f t="shared" si="197"/>
        <v>0</v>
      </c>
      <c r="BY161" s="81">
        <f t="shared" si="198"/>
        <v>0</v>
      </c>
      <c r="BZ161" s="203">
        <f t="shared" si="199"/>
        <v>0</v>
      </c>
      <c r="CA161" s="203">
        <f t="shared" si="200"/>
        <v>0</v>
      </c>
      <c r="CB161" s="214"/>
      <c r="CC161" s="214"/>
      <c r="CD161" s="214">
        <v>9</v>
      </c>
      <c r="CE161" s="214">
        <v>1</v>
      </c>
      <c r="CF161" s="214"/>
      <c r="CG161" s="214"/>
      <c r="CH161" s="214"/>
      <c r="CI161" s="214"/>
      <c r="CJ161" s="214"/>
      <c r="CK161" s="214"/>
      <c r="CL161" s="215"/>
      <c r="CM161" s="214"/>
      <c r="CN161" s="214"/>
      <c r="CO161" s="214"/>
      <c r="CP161" s="93"/>
      <c r="CQ161" s="81">
        <v>10</v>
      </c>
      <c r="CR161" s="134">
        <f t="shared" si="201"/>
        <v>0</v>
      </c>
      <c r="CS161" s="93"/>
      <c r="CT161" s="126">
        <v>6.22</v>
      </c>
      <c r="CU161" s="81">
        <f t="shared" si="202"/>
        <v>0</v>
      </c>
      <c r="CV161" s="81">
        <f t="shared" si="203"/>
        <v>0</v>
      </c>
      <c r="CW161" s="93"/>
      <c r="CX161" s="92"/>
      <c r="CY161" s="4"/>
    </row>
    <row r="162" spans="1:103" ht="18" customHeight="1">
      <c r="A162" s="142" t="s">
        <v>29585</v>
      </c>
      <c r="B162" s="142" t="s">
        <v>28174</v>
      </c>
      <c r="C162" s="142" t="s">
        <v>29348</v>
      </c>
      <c r="D162" s="142" t="s">
        <v>28889</v>
      </c>
      <c r="E162" s="170" t="s">
        <v>28763</v>
      </c>
      <c r="F162" s="170">
        <v>10</v>
      </c>
      <c r="G162" s="170">
        <f t="shared" si="176"/>
        <v>0</v>
      </c>
      <c r="H162" s="791">
        <v>125</v>
      </c>
      <c r="I162" s="481">
        <f t="shared" si="177"/>
        <v>0</v>
      </c>
      <c r="J162" s="125">
        <f t="shared" si="178"/>
        <v>125</v>
      </c>
      <c r="K162" s="126">
        <f t="shared" si="179"/>
        <v>0</v>
      </c>
      <c r="L162" s="318"/>
      <c r="M162" s="271"/>
      <c r="N162" s="319"/>
      <c r="O162" s="320"/>
      <c r="P162" s="274"/>
      <c r="Q162" s="275"/>
      <c r="R162" s="276"/>
      <c r="S162" s="277"/>
      <c r="T162" s="370"/>
      <c r="U162" s="278"/>
      <c r="V162" s="279"/>
      <c r="W162" s="321"/>
      <c r="X162" s="281"/>
      <c r="Y162" s="277">
        <f t="shared" si="156"/>
        <v>0</v>
      </c>
      <c r="Z162" s="488"/>
      <c r="AA162" s="277"/>
      <c r="AB162" s="128"/>
      <c r="AC162" s="127"/>
      <c r="AD162" s="321"/>
      <c r="AF162" s="277"/>
      <c r="AZ162" s="81">
        <f t="shared" si="180"/>
        <v>0</v>
      </c>
      <c r="BA162" s="81">
        <f t="shared" si="181"/>
        <v>0</v>
      </c>
      <c r="BB162" s="81">
        <f t="shared" si="182"/>
        <v>0</v>
      </c>
      <c r="BC162" s="81">
        <f t="shared" si="183"/>
        <v>0</v>
      </c>
      <c r="BD162" s="81">
        <f t="shared" si="184"/>
        <v>0</v>
      </c>
      <c r="BE162" s="81">
        <f t="shared" si="185"/>
        <v>0</v>
      </c>
      <c r="BF162" s="81">
        <f t="shared" si="186"/>
        <v>0</v>
      </c>
      <c r="BG162" s="214"/>
      <c r="BH162" s="214"/>
      <c r="BI162" s="214"/>
      <c r="BJ162" s="214">
        <v>10</v>
      </c>
      <c r="BK162" s="214"/>
      <c r="BL162" s="214"/>
      <c r="BM162" s="214"/>
      <c r="BN162" s="81">
        <f t="shared" si="187"/>
        <v>0</v>
      </c>
      <c r="BO162" s="81">
        <f t="shared" si="188"/>
        <v>0</v>
      </c>
      <c r="BP162" s="81">
        <f t="shared" si="189"/>
        <v>0</v>
      </c>
      <c r="BQ162" s="81">
        <f t="shared" si="190"/>
        <v>0</v>
      </c>
      <c r="BR162" s="81">
        <f t="shared" si="191"/>
        <v>0</v>
      </c>
      <c r="BS162" s="81">
        <f t="shared" si="192"/>
        <v>0</v>
      </c>
      <c r="BT162" s="81">
        <f t="shared" si="193"/>
        <v>0</v>
      </c>
      <c r="BU162" s="81">
        <f t="shared" si="194"/>
        <v>0</v>
      </c>
      <c r="BV162" s="81">
        <f t="shared" si="195"/>
        <v>0</v>
      </c>
      <c r="BW162" s="81">
        <f t="shared" si="196"/>
        <v>0</v>
      </c>
      <c r="BX162" s="81">
        <f t="shared" si="197"/>
        <v>0</v>
      </c>
      <c r="BY162" s="81">
        <f t="shared" si="198"/>
        <v>0</v>
      </c>
      <c r="BZ162" s="203">
        <f t="shared" si="199"/>
        <v>0</v>
      </c>
      <c r="CA162" s="203">
        <f t="shared" si="200"/>
        <v>0</v>
      </c>
      <c r="CB162" s="214"/>
      <c r="CC162" s="214"/>
      <c r="CD162" s="214">
        <v>8</v>
      </c>
      <c r="CE162" s="214">
        <v>2</v>
      </c>
      <c r="CF162" s="214"/>
      <c r="CG162" s="214"/>
      <c r="CH162" s="214"/>
      <c r="CI162" s="214"/>
      <c r="CJ162" s="214"/>
      <c r="CK162" s="214"/>
      <c r="CL162" s="215"/>
      <c r="CM162" s="214"/>
      <c r="CN162" s="214"/>
      <c r="CO162" s="214"/>
      <c r="CP162" s="93"/>
      <c r="CQ162" s="81">
        <v>10</v>
      </c>
      <c r="CR162" s="134">
        <f t="shared" si="201"/>
        <v>0</v>
      </c>
      <c r="CS162" s="93"/>
      <c r="CT162" s="126">
        <v>5.194</v>
      </c>
      <c r="CU162" s="81">
        <f t="shared" si="202"/>
        <v>0</v>
      </c>
      <c r="CV162" s="81">
        <f t="shared" si="203"/>
        <v>0</v>
      </c>
      <c r="CW162" s="93"/>
      <c r="CX162" s="92"/>
      <c r="CY162" s="4"/>
    </row>
    <row r="163" spans="1:103" ht="18" customHeight="1">
      <c r="A163" s="142" t="s">
        <v>29586</v>
      </c>
      <c r="B163" s="142" t="s">
        <v>28175</v>
      </c>
      <c r="C163" s="142" t="s">
        <v>29348</v>
      </c>
      <c r="D163" s="142" t="s">
        <v>29587</v>
      </c>
      <c r="E163" s="170" t="s">
        <v>28767</v>
      </c>
      <c r="F163" s="170">
        <v>20</v>
      </c>
      <c r="G163" s="170">
        <f t="shared" si="176"/>
        <v>0</v>
      </c>
      <c r="H163" s="791">
        <v>85</v>
      </c>
      <c r="I163" s="481">
        <f t="shared" si="177"/>
        <v>0</v>
      </c>
      <c r="J163" s="125">
        <f t="shared" si="178"/>
        <v>85</v>
      </c>
      <c r="K163" s="126">
        <f t="shared" si="179"/>
        <v>0</v>
      </c>
      <c r="L163" s="318"/>
      <c r="M163" s="271"/>
      <c r="N163" s="319"/>
      <c r="O163" s="320"/>
      <c r="P163" s="274"/>
      <c r="Q163" s="275"/>
      <c r="R163" s="276"/>
      <c r="S163" s="277"/>
      <c r="T163" s="370"/>
      <c r="U163" s="278"/>
      <c r="V163" s="279"/>
      <c r="W163" s="321"/>
      <c r="X163" s="281"/>
      <c r="Y163" s="277">
        <f t="shared" si="156"/>
        <v>0</v>
      </c>
      <c r="Z163" s="488"/>
      <c r="AA163" s="277"/>
      <c r="AB163" s="128"/>
      <c r="AC163" s="127"/>
      <c r="AD163" s="321"/>
      <c r="AF163" s="277"/>
      <c r="AZ163" s="81">
        <f t="shared" si="180"/>
        <v>0</v>
      </c>
      <c r="BA163" s="81">
        <f t="shared" si="181"/>
        <v>0</v>
      </c>
      <c r="BB163" s="81">
        <f t="shared" si="182"/>
        <v>0</v>
      </c>
      <c r="BC163" s="81">
        <f t="shared" si="183"/>
        <v>0</v>
      </c>
      <c r="BD163" s="81">
        <f t="shared" si="184"/>
        <v>0</v>
      </c>
      <c r="BE163" s="81">
        <f t="shared" si="185"/>
        <v>0</v>
      </c>
      <c r="BF163" s="81">
        <f t="shared" si="186"/>
        <v>0</v>
      </c>
      <c r="BG163" s="214"/>
      <c r="BH163" s="214">
        <v>20</v>
      </c>
      <c r="BI163" s="214"/>
      <c r="BJ163" s="214"/>
      <c r="BK163" s="214"/>
      <c r="BL163" s="214"/>
      <c r="BM163" s="214"/>
      <c r="BN163" s="81">
        <f t="shared" si="187"/>
        <v>0</v>
      </c>
      <c r="BO163" s="81">
        <f t="shared" si="188"/>
        <v>0</v>
      </c>
      <c r="BP163" s="81">
        <f t="shared" si="189"/>
        <v>0</v>
      </c>
      <c r="BQ163" s="81">
        <f t="shared" si="190"/>
        <v>0</v>
      </c>
      <c r="BR163" s="81">
        <f t="shared" si="191"/>
        <v>0</v>
      </c>
      <c r="BS163" s="81">
        <f t="shared" si="192"/>
        <v>0</v>
      </c>
      <c r="BT163" s="81">
        <f t="shared" si="193"/>
        <v>0</v>
      </c>
      <c r="BU163" s="81">
        <f t="shared" si="194"/>
        <v>0</v>
      </c>
      <c r="BV163" s="81">
        <f t="shared" si="195"/>
        <v>0</v>
      </c>
      <c r="BW163" s="81">
        <f t="shared" si="196"/>
        <v>0</v>
      </c>
      <c r="BX163" s="81">
        <f t="shared" si="197"/>
        <v>0</v>
      </c>
      <c r="BY163" s="81">
        <f t="shared" si="198"/>
        <v>0</v>
      </c>
      <c r="BZ163" s="203">
        <f t="shared" si="199"/>
        <v>0</v>
      </c>
      <c r="CA163" s="203">
        <f t="shared" si="200"/>
        <v>0</v>
      </c>
      <c r="CB163" s="214">
        <v>1</v>
      </c>
      <c r="CC163" s="214">
        <v>18</v>
      </c>
      <c r="CD163" s="214"/>
      <c r="CE163" s="214"/>
      <c r="CF163" s="214">
        <v>1</v>
      </c>
      <c r="CG163" s="214"/>
      <c r="CH163" s="214"/>
      <c r="CI163" s="214"/>
      <c r="CJ163" s="214"/>
      <c r="CK163" s="214"/>
      <c r="CL163" s="215"/>
      <c r="CM163" s="214"/>
      <c r="CN163" s="214"/>
      <c r="CO163" s="214"/>
      <c r="CP163" s="93"/>
      <c r="CQ163" s="81"/>
      <c r="CR163" s="134">
        <f t="shared" si="201"/>
        <v>0</v>
      </c>
      <c r="CS163" s="93"/>
      <c r="CT163" s="126">
        <v>1.4530000000000001</v>
      </c>
      <c r="CU163" s="81">
        <f t="shared" si="202"/>
        <v>0</v>
      </c>
      <c r="CV163" s="81">
        <f t="shared" si="203"/>
        <v>0</v>
      </c>
      <c r="CW163" s="93"/>
      <c r="CX163" s="92"/>
      <c r="CY163" s="4"/>
    </row>
    <row r="164" spans="1:103" ht="18" customHeight="1">
      <c r="A164" s="142" t="s">
        <v>29588</v>
      </c>
      <c r="B164" s="142" t="s">
        <v>28176</v>
      </c>
      <c r="C164" s="142" t="s">
        <v>29348</v>
      </c>
      <c r="D164" s="142" t="s">
        <v>29589</v>
      </c>
      <c r="E164" s="170" t="s">
        <v>28767</v>
      </c>
      <c r="F164" s="170">
        <v>20</v>
      </c>
      <c r="G164" s="170">
        <f t="shared" si="176"/>
        <v>0</v>
      </c>
      <c r="H164" s="791">
        <v>85</v>
      </c>
      <c r="I164" s="481">
        <f t="shared" si="177"/>
        <v>0</v>
      </c>
      <c r="J164" s="125">
        <f t="shared" si="178"/>
        <v>85</v>
      </c>
      <c r="K164" s="126">
        <f t="shared" si="179"/>
        <v>0</v>
      </c>
      <c r="L164" s="318"/>
      <c r="M164" s="271"/>
      <c r="N164" s="319"/>
      <c r="O164" s="320"/>
      <c r="P164" s="274"/>
      <c r="Q164" s="275"/>
      <c r="R164" s="276"/>
      <c r="S164" s="277"/>
      <c r="T164" s="370"/>
      <c r="U164" s="278"/>
      <c r="V164" s="279"/>
      <c r="W164" s="321"/>
      <c r="X164" s="281"/>
      <c r="Y164" s="277">
        <f t="shared" si="156"/>
        <v>0</v>
      </c>
      <c r="Z164" s="488"/>
      <c r="AA164" s="277"/>
      <c r="AB164" s="128"/>
      <c r="AC164" s="127"/>
      <c r="AD164" s="321"/>
      <c r="AF164" s="277"/>
      <c r="AZ164" s="81">
        <f t="shared" si="180"/>
        <v>0</v>
      </c>
      <c r="BA164" s="81">
        <f t="shared" si="181"/>
        <v>0</v>
      </c>
      <c r="BB164" s="81">
        <f t="shared" si="182"/>
        <v>0</v>
      </c>
      <c r="BC164" s="81">
        <f t="shared" si="183"/>
        <v>0</v>
      </c>
      <c r="BD164" s="81">
        <f t="shared" si="184"/>
        <v>0</v>
      </c>
      <c r="BE164" s="81">
        <f t="shared" si="185"/>
        <v>0</v>
      </c>
      <c r="BF164" s="81">
        <f t="shared" si="186"/>
        <v>0</v>
      </c>
      <c r="BG164" s="214"/>
      <c r="BH164" s="214">
        <v>20</v>
      </c>
      <c r="BI164" s="214"/>
      <c r="BJ164" s="214"/>
      <c r="BK164" s="214"/>
      <c r="BL164" s="214"/>
      <c r="BM164" s="214"/>
      <c r="BN164" s="81">
        <f t="shared" si="187"/>
        <v>0</v>
      </c>
      <c r="BO164" s="81">
        <f t="shared" si="188"/>
        <v>0</v>
      </c>
      <c r="BP164" s="81">
        <f t="shared" si="189"/>
        <v>0</v>
      </c>
      <c r="BQ164" s="81">
        <f t="shared" si="190"/>
        <v>0</v>
      </c>
      <c r="BR164" s="81">
        <f t="shared" si="191"/>
        <v>0</v>
      </c>
      <c r="BS164" s="81">
        <f t="shared" si="192"/>
        <v>0</v>
      </c>
      <c r="BT164" s="81">
        <f t="shared" si="193"/>
        <v>0</v>
      </c>
      <c r="BU164" s="81">
        <f t="shared" si="194"/>
        <v>0</v>
      </c>
      <c r="BV164" s="81">
        <f t="shared" si="195"/>
        <v>0</v>
      </c>
      <c r="BW164" s="81">
        <f t="shared" si="196"/>
        <v>0</v>
      </c>
      <c r="BX164" s="81">
        <f t="shared" si="197"/>
        <v>0</v>
      </c>
      <c r="BY164" s="81">
        <f t="shared" si="198"/>
        <v>0</v>
      </c>
      <c r="BZ164" s="203">
        <f t="shared" si="199"/>
        <v>0</v>
      </c>
      <c r="CA164" s="203">
        <f t="shared" si="200"/>
        <v>0</v>
      </c>
      <c r="CB164" s="214"/>
      <c r="CC164" s="214">
        <v>20</v>
      </c>
      <c r="CD164" s="214"/>
      <c r="CE164" s="214"/>
      <c r="CF164" s="214"/>
      <c r="CG164" s="214"/>
      <c r="CH164" s="214"/>
      <c r="CI164" s="214"/>
      <c r="CJ164" s="214"/>
      <c r="CK164" s="214"/>
      <c r="CL164" s="215"/>
      <c r="CM164" s="214"/>
      <c r="CN164" s="214"/>
      <c r="CO164" s="214"/>
      <c r="CP164" s="93"/>
      <c r="CQ164" s="81">
        <v>20</v>
      </c>
      <c r="CR164" s="134">
        <f t="shared" si="201"/>
        <v>0</v>
      </c>
      <c r="CS164" s="93"/>
      <c r="CT164" s="126">
        <v>1.88</v>
      </c>
      <c r="CU164" s="81">
        <f t="shared" si="202"/>
        <v>0</v>
      </c>
      <c r="CV164" s="81">
        <f t="shared" si="203"/>
        <v>0</v>
      </c>
      <c r="CW164" s="93"/>
      <c r="CX164" s="92"/>
      <c r="CY164" s="4"/>
    </row>
    <row r="165" spans="1:103" ht="18" customHeight="1">
      <c r="A165" s="142" t="s">
        <v>29590</v>
      </c>
      <c r="B165" s="142" t="s">
        <v>28177</v>
      </c>
      <c r="C165" s="142" t="s">
        <v>29348</v>
      </c>
      <c r="D165" s="142" t="s">
        <v>29486</v>
      </c>
      <c r="E165" s="170" t="s">
        <v>28763</v>
      </c>
      <c r="F165" s="170">
        <v>20</v>
      </c>
      <c r="G165" s="170">
        <f t="shared" si="176"/>
        <v>0</v>
      </c>
      <c r="H165" s="791">
        <v>95</v>
      </c>
      <c r="I165" s="481">
        <f t="shared" si="177"/>
        <v>0</v>
      </c>
      <c r="J165" s="125">
        <f t="shared" si="178"/>
        <v>95</v>
      </c>
      <c r="K165" s="126">
        <f t="shared" si="179"/>
        <v>0</v>
      </c>
      <c r="L165" s="318"/>
      <c r="M165" s="271"/>
      <c r="N165" s="319"/>
      <c r="O165" s="320"/>
      <c r="P165" s="274"/>
      <c r="Q165" s="275"/>
      <c r="R165" s="276"/>
      <c r="S165" s="277"/>
      <c r="T165" s="370"/>
      <c r="U165" s="278"/>
      <c r="V165" s="279"/>
      <c r="W165" s="321"/>
      <c r="X165" s="281"/>
      <c r="Y165" s="277">
        <f t="shared" si="156"/>
        <v>0</v>
      </c>
      <c r="Z165" s="488"/>
      <c r="AA165" s="277"/>
      <c r="AB165" s="128"/>
      <c r="AC165" s="127"/>
      <c r="AD165" s="321"/>
      <c r="AF165" s="277"/>
      <c r="AZ165" s="81">
        <f t="shared" si="180"/>
        <v>0</v>
      </c>
      <c r="BA165" s="81">
        <f t="shared" si="181"/>
        <v>0</v>
      </c>
      <c r="BB165" s="81">
        <f t="shared" si="182"/>
        <v>0</v>
      </c>
      <c r="BC165" s="81">
        <f t="shared" si="183"/>
        <v>0</v>
      </c>
      <c r="BD165" s="81">
        <f t="shared" si="184"/>
        <v>0</v>
      </c>
      <c r="BE165" s="81">
        <f t="shared" si="185"/>
        <v>0</v>
      </c>
      <c r="BF165" s="81">
        <f t="shared" si="186"/>
        <v>0</v>
      </c>
      <c r="BG165" s="214"/>
      <c r="BH165" s="214"/>
      <c r="BI165" s="214">
        <v>20</v>
      </c>
      <c r="BJ165" s="214"/>
      <c r="BK165" s="214"/>
      <c r="BL165" s="214"/>
      <c r="BM165" s="214"/>
      <c r="BN165" s="81">
        <f t="shared" si="187"/>
        <v>0</v>
      </c>
      <c r="BO165" s="81">
        <f t="shared" si="188"/>
        <v>0</v>
      </c>
      <c r="BP165" s="81">
        <f t="shared" si="189"/>
        <v>0</v>
      </c>
      <c r="BQ165" s="81">
        <f t="shared" si="190"/>
        <v>0</v>
      </c>
      <c r="BR165" s="81">
        <f t="shared" si="191"/>
        <v>0</v>
      </c>
      <c r="BS165" s="81">
        <f t="shared" si="192"/>
        <v>0</v>
      </c>
      <c r="BT165" s="81">
        <f t="shared" si="193"/>
        <v>0</v>
      </c>
      <c r="BU165" s="81">
        <f t="shared" si="194"/>
        <v>0</v>
      </c>
      <c r="BV165" s="81">
        <f t="shared" si="195"/>
        <v>0</v>
      </c>
      <c r="BW165" s="81">
        <f t="shared" si="196"/>
        <v>0</v>
      </c>
      <c r="BX165" s="81">
        <f t="shared" si="197"/>
        <v>0</v>
      </c>
      <c r="BY165" s="81">
        <f t="shared" si="198"/>
        <v>0</v>
      </c>
      <c r="BZ165" s="203">
        <f t="shared" si="199"/>
        <v>0</v>
      </c>
      <c r="CA165" s="203">
        <f t="shared" si="200"/>
        <v>0</v>
      </c>
      <c r="CB165" s="214">
        <v>16</v>
      </c>
      <c r="CC165" s="214">
        <v>4</v>
      </c>
      <c r="CD165" s="214"/>
      <c r="CE165" s="214"/>
      <c r="CF165" s="214"/>
      <c r="CG165" s="214"/>
      <c r="CH165" s="214"/>
      <c r="CI165" s="214"/>
      <c r="CJ165" s="214"/>
      <c r="CK165" s="214"/>
      <c r="CL165" s="215"/>
      <c r="CM165" s="214"/>
      <c r="CN165" s="214"/>
      <c r="CO165" s="214"/>
      <c r="CP165" s="93"/>
      <c r="CQ165" s="81">
        <v>39</v>
      </c>
      <c r="CR165" s="134">
        <f t="shared" si="201"/>
        <v>0</v>
      </c>
      <c r="CS165" s="93"/>
      <c r="CT165" s="126">
        <v>1.944</v>
      </c>
      <c r="CU165" s="81">
        <f t="shared" si="202"/>
        <v>0</v>
      </c>
      <c r="CV165" s="81">
        <f t="shared" si="203"/>
        <v>0</v>
      </c>
      <c r="CW165" s="93"/>
      <c r="CX165" s="92"/>
      <c r="CY165" s="4"/>
    </row>
    <row r="166" spans="1:103" ht="18" customHeight="1">
      <c r="A166" s="142" t="s">
        <v>29591</v>
      </c>
      <c r="B166" s="142" t="s">
        <v>28178</v>
      </c>
      <c r="C166" s="142" t="s">
        <v>29348</v>
      </c>
      <c r="D166" s="142" t="s">
        <v>28897</v>
      </c>
      <c r="E166" s="170" t="s">
        <v>28761</v>
      </c>
      <c r="F166" s="170">
        <v>10</v>
      </c>
      <c r="G166" s="170">
        <f t="shared" si="176"/>
        <v>0</v>
      </c>
      <c r="H166" s="791">
        <v>90</v>
      </c>
      <c r="I166" s="481">
        <f t="shared" si="177"/>
        <v>0</v>
      </c>
      <c r="J166" s="125">
        <f t="shared" si="178"/>
        <v>90</v>
      </c>
      <c r="K166" s="126">
        <f t="shared" si="179"/>
        <v>0</v>
      </c>
      <c r="L166" s="318"/>
      <c r="M166" s="271"/>
      <c r="N166" s="319"/>
      <c r="O166" s="320"/>
      <c r="P166" s="274"/>
      <c r="Q166" s="275"/>
      <c r="R166" s="276"/>
      <c r="S166" s="277"/>
      <c r="T166" s="370"/>
      <c r="U166" s="278"/>
      <c r="V166" s="279"/>
      <c r="W166" s="321"/>
      <c r="X166" s="281"/>
      <c r="Y166" s="277">
        <f t="shared" si="156"/>
        <v>0</v>
      </c>
      <c r="Z166" s="488"/>
      <c r="AA166" s="277"/>
      <c r="AB166" s="128"/>
      <c r="AC166" s="127"/>
      <c r="AD166" s="321"/>
      <c r="AF166" s="277"/>
      <c r="AZ166" s="81">
        <f t="shared" si="180"/>
        <v>0</v>
      </c>
      <c r="BA166" s="81">
        <f t="shared" si="181"/>
        <v>0</v>
      </c>
      <c r="BB166" s="81">
        <f t="shared" si="182"/>
        <v>0</v>
      </c>
      <c r="BC166" s="81">
        <f t="shared" si="183"/>
        <v>0</v>
      </c>
      <c r="BD166" s="81">
        <f t="shared" si="184"/>
        <v>0</v>
      </c>
      <c r="BE166" s="81">
        <f t="shared" si="185"/>
        <v>0</v>
      </c>
      <c r="BF166" s="81">
        <f t="shared" si="186"/>
        <v>0</v>
      </c>
      <c r="BG166" s="214"/>
      <c r="BH166" s="214"/>
      <c r="BI166" s="214"/>
      <c r="BJ166" s="214">
        <v>10</v>
      </c>
      <c r="BK166" s="214"/>
      <c r="BL166" s="214"/>
      <c r="BM166" s="214"/>
      <c r="BN166" s="81">
        <f t="shared" si="187"/>
        <v>0</v>
      </c>
      <c r="BO166" s="81">
        <f t="shared" si="188"/>
        <v>0</v>
      </c>
      <c r="BP166" s="81">
        <f t="shared" si="189"/>
        <v>0</v>
      </c>
      <c r="BQ166" s="81">
        <f t="shared" si="190"/>
        <v>0</v>
      </c>
      <c r="BR166" s="81">
        <f t="shared" si="191"/>
        <v>0</v>
      </c>
      <c r="BS166" s="81">
        <f t="shared" si="192"/>
        <v>0</v>
      </c>
      <c r="BT166" s="81">
        <f t="shared" si="193"/>
        <v>0</v>
      </c>
      <c r="BU166" s="81">
        <f t="shared" si="194"/>
        <v>0</v>
      </c>
      <c r="BV166" s="81">
        <f t="shared" si="195"/>
        <v>0</v>
      </c>
      <c r="BW166" s="81">
        <f t="shared" si="196"/>
        <v>0</v>
      </c>
      <c r="BX166" s="81">
        <f t="shared" si="197"/>
        <v>0</v>
      </c>
      <c r="BY166" s="81">
        <f t="shared" si="198"/>
        <v>0</v>
      </c>
      <c r="BZ166" s="203">
        <f t="shared" si="199"/>
        <v>0</v>
      </c>
      <c r="CA166" s="203">
        <f t="shared" si="200"/>
        <v>0</v>
      </c>
      <c r="CB166" s="214"/>
      <c r="CC166" s="214">
        <v>2</v>
      </c>
      <c r="CD166" s="214">
        <v>7</v>
      </c>
      <c r="CE166" s="214">
        <v>1</v>
      </c>
      <c r="CF166" s="214"/>
      <c r="CG166" s="214"/>
      <c r="CH166" s="214"/>
      <c r="CI166" s="214"/>
      <c r="CJ166" s="214"/>
      <c r="CK166" s="214"/>
      <c r="CL166" s="215"/>
      <c r="CM166" s="214"/>
      <c r="CN166" s="214"/>
      <c r="CO166" s="214"/>
      <c r="CP166" s="93"/>
      <c r="CQ166" s="81">
        <v>10</v>
      </c>
      <c r="CR166" s="134">
        <f t="shared" si="201"/>
        <v>0</v>
      </c>
      <c r="CS166" s="93"/>
      <c r="CT166" s="126">
        <v>3.677</v>
      </c>
      <c r="CU166" s="81">
        <f t="shared" si="202"/>
        <v>0</v>
      </c>
      <c r="CV166" s="81">
        <f t="shared" si="203"/>
        <v>0</v>
      </c>
      <c r="CW166" s="93"/>
      <c r="CX166" s="92"/>
      <c r="CY166" s="4"/>
    </row>
    <row r="167" spans="1:103" ht="18" customHeight="1">
      <c r="A167" s="142" t="s">
        <v>29592</v>
      </c>
      <c r="B167" s="142" t="s">
        <v>28179</v>
      </c>
      <c r="C167" s="142" t="s">
        <v>29348</v>
      </c>
      <c r="D167" s="142" t="s">
        <v>28903</v>
      </c>
      <c r="E167" s="170" t="s">
        <v>28761</v>
      </c>
      <c r="F167" s="170">
        <v>10</v>
      </c>
      <c r="G167" s="170">
        <f t="shared" si="176"/>
        <v>0</v>
      </c>
      <c r="H167" s="791">
        <v>160</v>
      </c>
      <c r="I167" s="481">
        <f t="shared" si="177"/>
        <v>0</v>
      </c>
      <c r="J167" s="125">
        <f t="shared" si="178"/>
        <v>160</v>
      </c>
      <c r="K167" s="126">
        <f t="shared" si="179"/>
        <v>0</v>
      </c>
      <c r="L167" s="318"/>
      <c r="M167" s="271"/>
      <c r="N167" s="319"/>
      <c r="O167" s="320"/>
      <c r="P167" s="274"/>
      <c r="Q167" s="275"/>
      <c r="R167" s="276"/>
      <c r="S167" s="277"/>
      <c r="T167" s="370"/>
      <c r="U167" s="278"/>
      <c r="V167" s="279"/>
      <c r="W167" s="321"/>
      <c r="X167" s="281"/>
      <c r="Y167" s="277">
        <f t="shared" si="156"/>
        <v>0</v>
      </c>
      <c r="Z167" s="488"/>
      <c r="AA167" s="277"/>
      <c r="AB167" s="128"/>
      <c r="AC167" s="127"/>
      <c r="AD167" s="321"/>
      <c r="AF167" s="277"/>
      <c r="AZ167" s="81">
        <f t="shared" si="180"/>
        <v>0</v>
      </c>
      <c r="BA167" s="81">
        <f t="shared" si="181"/>
        <v>0</v>
      </c>
      <c r="BB167" s="81">
        <f t="shared" si="182"/>
        <v>0</v>
      </c>
      <c r="BC167" s="81">
        <f t="shared" si="183"/>
        <v>0</v>
      </c>
      <c r="BD167" s="81">
        <f t="shared" si="184"/>
        <v>0</v>
      </c>
      <c r="BE167" s="81">
        <f t="shared" si="185"/>
        <v>0</v>
      </c>
      <c r="BF167" s="81">
        <f t="shared" si="186"/>
        <v>0</v>
      </c>
      <c r="BG167" s="214"/>
      <c r="BH167" s="214"/>
      <c r="BI167" s="214"/>
      <c r="BJ167" s="214"/>
      <c r="BK167" s="214">
        <v>10</v>
      </c>
      <c r="BL167" s="214"/>
      <c r="BM167" s="214"/>
      <c r="BN167" s="81">
        <f t="shared" si="187"/>
        <v>0</v>
      </c>
      <c r="BO167" s="81">
        <f t="shared" si="188"/>
        <v>0</v>
      </c>
      <c r="BP167" s="81">
        <f t="shared" si="189"/>
        <v>0</v>
      </c>
      <c r="BQ167" s="81">
        <f t="shared" si="190"/>
        <v>0</v>
      </c>
      <c r="BR167" s="81">
        <f t="shared" si="191"/>
        <v>0</v>
      </c>
      <c r="BS167" s="81">
        <f t="shared" si="192"/>
        <v>0</v>
      </c>
      <c r="BT167" s="81">
        <f t="shared" si="193"/>
        <v>0</v>
      </c>
      <c r="BU167" s="81">
        <f t="shared" si="194"/>
        <v>0</v>
      </c>
      <c r="BV167" s="81">
        <f t="shared" si="195"/>
        <v>0</v>
      </c>
      <c r="BW167" s="81">
        <f t="shared" si="196"/>
        <v>0</v>
      </c>
      <c r="BX167" s="81">
        <f t="shared" si="197"/>
        <v>0</v>
      </c>
      <c r="BY167" s="81">
        <f t="shared" si="198"/>
        <v>0</v>
      </c>
      <c r="BZ167" s="203">
        <f t="shared" si="199"/>
        <v>0</v>
      </c>
      <c r="CA167" s="203">
        <f t="shared" si="200"/>
        <v>0</v>
      </c>
      <c r="CB167" s="214"/>
      <c r="CC167" s="214"/>
      <c r="CD167" s="214">
        <v>3</v>
      </c>
      <c r="CE167" s="214">
        <v>7</v>
      </c>
      <c r="CF167" s="214"/>
      <c r="CG167" s="214"/>
      <c r="CH167" s="214"/>
      <c r="CI167" s="214"/>
      <c r="CJ167" s="214"/>
      <c r="CK167" s="214"/>
      <c r="CL167" s="215"/>
      <c r="CM167" s="214"/>
      <c r="CN167" s="214"/>
      <c r="CO167" s="214"/>
      <c r="CP167" s="93"/>
      <c r="CQ167" s="81">
        <v>10</v>
      </c>
      <c r="CR167" s="134">
        <f t="shared" si="201"/>
        <v>0</v>
      </c>
      <c r="CS167" s="93"/>
      <c r="CT167" s="126">
        <v>7.93</v>
      </c>
      <c r="CU167" s="81">
        <f t="shared" si="202"/>
        <v>0</v>
      </c>
      <c r="CV167" s="81">
        <f t="shared" si="203"/>
        <v>0</v>
      </c>
      <c r="CW167" s="93"/>
      <c r="CX167" s="92"/>
      <c r="CY167" s="4"/>
    </row>
    <row r="168" spans="1:103" ht="18" customHeight="1">
      <c r="A168" s="142" t="s">
        <v>29593</v>
      </c>
      <c r="B168" s="142" t="s">
        <v>28180</v>
      </c>
      <c r="C168" s="142" t="s">
        <v>29348</v>
      </c>
      <c r="D168" s="142" t="s">
        <v>28905</v>
      </c>
      <c r="E168" s="170" t="s">
        <v>28761</v>
      </c>
      <c r="F168" s="170">
        <v>5</v>
      </c>
      <c r="G168" s="170">
        <f t="shared" si="176"/>
        <v>0</v>
      </c>
      <c r="H168" s="791">
        <v>85</v>
      </c>
      <c r="I168" s="481">
        <f t="shared" si="177"/>
        <v>0</v>
      </c>
      <c r="J168" s="125">
        <f t="shared" si="178"/>
        <v>85</v>
      </c>
      <c r="K168" s="126">
        <f t="shared" si="179"/>
        <v>0</v>
      </c>
      <c r="L168" s="318"/>
      <c r="M168" s="271"/>
      <c r="N168" s="319"/>
      <c r="O168" s="320"/>
      <c r="P168" s="274"/>
      <c r="Q168" s="275"/>
      <c r="R168" s="276"/>
      <c r="S168" s="277"/>
      <c r="T168" s="370"/>
      <c r="U168" s="278"/>
      <c r="V168" s="279"/>
      <c r="W168" s="321"/>
      <c r="X168" s="281"/>
      <c r="Y168" s="277">
        <f t="shared" si="156"/>
        <v>0</v>
      </c>
      <c r="Z168" s="488"/>
      <c r="AA168" s="277"/>
      <c r="AB168" s="128"/>
      <c r="AC168" s="127"/>
      <c r="AD168" s="321"/>
      <c r="AF168" s="277"/>
      <c r="AZ168" s="81">
        <f t="shared" si="180"/>
        <v>0</v>
      </c>
      <c r="BA168" s="81">
        <f t="shared" si="181"/>
        <v>0</v>
      </c>
      <c r="BB168" s="81">
        <f t="shared" si="182"/>
        <v>0</v>
      </c>
      <c r="BC168" s="81">
        <f t="shared" si="183"/>
        <v>0</v>
      </c>
      <c r="BD168" s="81">
        <f t="shared" si="184"/>
        <v>0</v>
      </c>
      <c r="BE168" s="81">
        <f t="shared" si="185"/>
        <v>0</v>
      </c>
      <c r="BF168" s="81">
        <f t="shared" si="186"/>
        <v>0</v>
      </c>
      <c r="BG168" s="214"/>
      <c r="BH168" s="214"/>
      <c r="BI168" s="214"/>
      <c r="BJ168" s="214"/>
      <c r="BK168" s="214">
        <v>5</v>
      </c>
      <c r="BL168" s="214"/>
      <c r="BM168" s="214"/>
      <c r="BN168" s="81">
        <f t="shared" si="187"/>
        <v>0</v>
      </c>
      <c r="BO168" s="81">
        <f t="shared" si="188"/>
        <v>0</v>
      </c>
      <c r="BP168" s="81">
        <f t="shared" si="189"/>
        <v>0</v>
      </c>
      <c r="BQ168" s="81">
        <f t="shared" si="190"/>
        <v>0</v>
      </c>
      <c r="BR168" s="81">
        <f t="shared" si="191"/>
        <v>0</v>
      </c>
      <c r="BS168" s="81">
        <f t="shared" si="192"/>
        <v>0</v>
      </c>
      <c r="BT168" s="81">
        <f t="shared" si="193"/>
        <v>0</v>
      </c>
      <c r="BU168" s="81">
        <f t="shared" si="194"/>
        <v>0</v>
      </c>
      <c r="BV168" s="81">
        <f t="shared" si="195"/>
        <v>0</v>
      </c>
      <c r="BW168" s="81">
        <f t="shared" si="196"/>
        <v>0</v>
      </c>
      <c r="BX168" s="81">
        <f t="shared" si="197"/>
        <v>0</v>
      </c>
      <c r="BY168" s="81">
        <f t="shared" si="198"/>
        <v>0</v>
      </c>
      <c r="BZ168" s="203">
        <f t="shared" si="199"/>
        <v>0</v>
      </c>
      <c r="CA168" s="203">
        <f t="shared" si="200"/>
        <v>0</v>
      </c>
      <c r="CB168" s="214"/>
      <c r="CC168" s="214"/>
      <c r="CD168" s="214">
        <v>5</v>
      </c>
      <c r="CE168" s="214"/>
      <c r="CF168" s="214"/>
      <c r="CG168" s="214"/>
      <c r="CH168" s="214"/>
      <c r="CI168" s="214"/>
      <c r="CJ168" s="214"/>
      <c r="CK168" s="214"/>
      <c r="CL168" s="215"/>
      <c r="CM168" s="214"/>
      <c r="CN168" s="214"/>
      <c r="CO168" s="214"/>
      <c r="CP168" s="93"/>
      <c r="CQ168" s="81">
        <v>5</v>
      </c>
      <c r="CR168" s="134">
        <f t="shared" si="201"/>
        <v>0</v>
      </c>
      <c r="CS168" s="93"/>
      <c r="CT168" s="126">
        <v>3.3079999999999998</v>
      </c>
      <c r="CU168" s="81">
        <f t="shared" si="202"/>
        <v>0</v>
      </c>
      <c r="CV168" s="81">
        <f t="shared" si="203"/>
        <v>0</v>
      </c>
      <c r="CW168" s="93"/>
      <c r="CX168" s="92"/>
      <c r="CY168" s="4"/>
    </row>
    <row r="169" spans="1:103" ht="18" customHeight="1">
      <c r="A169" s="142" t="s">
        <v>29594</v>
      </c>
      <c r="B169" s="142" t="s">
        <v>28181</v>
      </c>
      <c r="C169" s="142" t="s">
        <v>29348</v>
      </c>
      <c r="D169" s="142" t="s">
        <v>29595</v>
      </c>
      <c r="E169" s="170" t="s">
        <v>28761</v>
      </c>
      <c r="F169" s="170">
        <v>20</v>
      </c>
      <c r="G169" s="170">
        <f t="shared" si="176"/>
        <v>0</v>
      </c>
      <c r="H169" s="791">
        <v>90</v>
      </c>
      <c r="I169" s="481">
        <f t="shared" si="177"/>
        <v>0</v>
      </c>
      <c r="J169" s="125">
        <f t="shared" si="178"/>
        <v>90</v>
      </c>
      <c r="K169" s="126">
        <f t="shared" si="179"/>
        <v>0</v>
      </c>
      <c r="L169" s="318"/>
      <c r="M169" s="271"/>
      <c r="N169" s="319"/>
      <c r="O169" s="320"/>
      <c r="P169" s="274"/>
      <c r="Q169" s="275"/>
      <c r="R169" s="276"/>
      <c r="S169" s="277"/>
      <c r="T169" s="370"/>
      <c r="U169" s="278"/>
      <c r="V169" s="279"/>
      <c r="W169" s="321"/>
      <c r="X169" s="281"/>
      <c r="Y169" s="277">
        <f t="shared" si="156"/>
        <v>0</v>
      </c>
      <c r="Z169" s="488"/>
      <c r="AA169" s="277"/>
      <c r="AB169" s="128"/>
      <c r="AC169" s="127"/>
      <c r="AD169" s="321"/>
      <c r="AF169" s="277"/>
      <c r="AZ169" s="81">
        <f t="shared" si="180"/>
        <v>0</v>
      </c>
      <c r="BA169" s="81">
        <f t="shared" si="181"/>
        <v>0</v>
      </c>
      <c r="BB169" s="81">
        <f t="shared" si="182"/>
        <v>0</v>
      </c>
      <c r="BC169" s="81">
        <f t="shared" si="183"/>
        <v>0</v>
      </c>
      <c r="BD169" s="81">
        <f t="shared" si="184"/>
        <v>0</v>
      </c>
      <c r="BE169" s="81">
        <f t="shared" si="185"/>
        <v>0</v>
      </c>
      <c r="BF169" s="81">
        <f t="shared" si="186"/>
        <v>0</v>
      </c>
      <c r="BG169" s="214"/>
      <c r="BH169" s="214">
        <v>20</v>
      </c>
      <c r="BI169" s="214"/>
      <c r="BJ169" s="214"/>
      <c r="BK169" s="214"/>
      <c r="BL169" s="214"/>
      <c r="BM169" s="214"/>
      <c r="BN169" s="81">
        <f t="shared" si="187"/>
        <v>0</v>
      </c>
      <c r="BO169" s="81">
        <f t="shared" si="188"/>
        <v>0</v>
      </c>
      <c r="BP169" s="81">
        <f t="shared" si="189"/>
        <v>0</v>
      </c>
      <c r="BQ169" s="81">
        <f t="shared" si="190"/>
        <v>0</v>
      </c>
      <c r="BR169" s="81">
        <f t="shared" si="191"/>
        <v>0</v>
      </c>
      <c r="BS169" s="81">
        <f t="shared" si="192"/>
        <v>0</v>
      </c>
      <c r="BT169" s="81">
        <f t="shared" si="193"/>
        <v>0</v>
      </c>
      <c r="BU169" s="81">
        <f t="shared" si="194"/>
        <v>0</v>
      </c>
      <c r="BV169" s="81">
        <f t="shared" si="195"/>
        <v>0</v>
      </c>
      <c r="BW169" s="81">
        <f t="shared" si="196"/>
        <v>0</v>
      </c>
      <c r="BX169" s="81">
        <f t="shared" si="197"/>
        <v>0</v>
      </c>
      <c r="BY169" s="81">
        <f t="shared" si="198"/>
        <v>0</v>
      </c>
      <c r="BZ169" s="203">
        <f t="shared" si="199"/>
        <v>0</v>
      </c>
      <c r="CA169" s="203">
        <f t="shared" si="200"/>
        <v>0</v>
      </c>
      <c r="CB169" s="214">
        <v>12</v>
      </c>
      <c r="CC169" s="214">
        <v>7</v>
      </c>
      <c r="CD169" s="214">
        <v>1</v>
      </c>
      <c r="CE169" s="214"/>
      <c r="CF169" s="214"/>
      <c r="CG169" s="214"/>
      <c r="CH169" s="214"/>
      <c r="CI169" s="214"/>
      <c r="CJ169" s="214"/>
      <c r="CK169" s="214"/>
      <c r="CL169" s="215"/>
      <c r="CM169" s="214"/>
      <c r="CN169" s="214"/>
      <c r="CO169" s="214"/>
      <c r="CP169" s="93"/>
      <c r="CQ169" s="81">
        <v>20</v>
      </c>
      <c r="CR169" s="134">
        <f t="shared" si="201"/>
        <v>0</v>
      </c>
      <c r="CS169" s="93"/>
      <c r="CT169" s="126">
        <v>1.88</v>
      </c>
      <c r="CU169" s="81">
        <f t="shared" si="202"/>
        <v>0</v>
      </c>
      <c r="CV169" s="81">
        <f t="shared" si="203"/>
        <v>0</v>
      </c>
      <c r="CW169" s="93"/>
      <c r="CX169" s="92"/>
      <c r="CY169" s="4"/>
    </row>
    <row r="170" spans="1:103" ht="18" customHeight="1">
      <c r="A170" s="142" t="s">
        <v>29596</v>
      </c>
      <c r="B170" s="142" t="s">
        <v>28182</v>
      </c>
      <c r="C170" s="142" t="s">
        <v>29348</v>
      </c>
      <c r="D170" s="142" t="s">
        <v>29597</v>
      </c>
      <c r="E170" s="170" t="s">
        <v>28761</v>
      </c>
      <c r="F170" s="170">
        <v>10</v>
      </c>
      <c r="G170" s="170">
        <f t="shared" si="176"/>
        <v>0</v>
      </c>
      <c r="H170" s="791">
        <v>120</v>
      </c>
      <c r="I170" s="481">
        <f t="shared" si="177"/>
        <v>0</v>
      </c>
      <c r="J170" s="125">
        <f t="shared" si="178"/>
        <v>120</v>
      </c>
      <c r="K170" s="126">
        <f t="shared" si="179"/>
        <v>0</v>
      </c>
      <c r="L170" s="318"/>
      <c r="M170" s="271"/>
      <c r="N170" s="319"/>
      <c r="O170" s="320"/>
      <c r="P170" s="274"/>
      <c r="Q170" s="275"/>
      <c r="R170" s="276"/>
      <c r="S170" s="277"/>
      <c r="T170" s="370"/>
      <c r="U170" s="278"/>
      <c r="V170" s="279"/>
      <c r="W170" s="321"/>
      <c r="X170" s="281"/>
      <c r="Y170" s="277">
        <f t="shared" si="156"/>
        <v>0</v>
      </c>
      <c r="Z170" s="488"/>
      <c r="AA170" s="277"/>
      <c r="AB170" s="128"/>
      <c r="AC170" s="127"/>
      <c r="AD170" s="321"/>
      <c r="AF170" s="277"/>
      <c r="AZ170" s="81">
        <f t="shared" si="180"/>
        <v>0</v>
      </c>
      <c r="BA170" s="81">
        <f t="shared" si="181"/>
        <v>0</v>
      </c>
      <c r="BB170" s="81">
        <f t="shared" si="182"/>
        <v>0</v>
      </c>
      <c r="BC170" s="81">
        <f t="shared" si="183"/>
        <v>0</v>
      </c>
      <c r="BD170" s="81">
        <f t="shared" si="184"/>
        <v>0</v>
      </c>
      <c r="BE170" s="81">
        <f t="shared" si="185"/>
        <v>0</v>
      </c>
      <c r="BF170" s="81">
        <f t="shared" si="186"/>
        <v>0</v>
      </c>
      <c r="BG170" s="214"/>
      <c r="BH170" s="214"/>
      <c r="BI170" s="214"/>
      <c r="BJ170" s="214">
        <v>10</v>
      </c>
      <c r="BK170" s="214"/>
      <c r="BL170" s="214"/>
      <c r="BM170" s="214"/>
      <c r="BN170" s="81">
        <f t="shared" si="187"/>
        <v>0</v>
      </c>
      <c r="BO170" s="81">
        <f t="shared" si="188"/>
        <v>0</v>
      </c>
      <c r="BP170" s="81">
        <f t="shared" si="189"/>
        <v>0</v>
      </c>
      <c r="BQ170" s="81">
        <f t="shared" si="190"/>
        <v>0</v>
      </c>
      <c r="BR170" s="81">
        <f t="shared" si="191"/>
        <v>0</v>
      </c>
      <c r="BS170" s="81">
        <f t="shared" si="192"/>
        <v>0</v>
      </c>
      <c r="BT170" s="81">
        <f t="shared" si="193"/>
        <v>0</v>
      </c>
      <c r="BU170" s="81">
        <f t="shared" si="194"/>
        <v>0</v>
      </c>
      <c r="BV170" s="81">
        <f t="shared" si="195"/>
        <v>0</v>
      </c>
      <c r="BW170" s="81">
        <f t="shared" si="196"/>
        <v>0</v>
      </c>
      <c r="BX170" s="81">
        <f t="shared" si="197"/>
        <v>0</v>
      </c>
      <c r="BY170" s="81">
        <f t="shared" si="198"/>
        <v>0</v>
      </c>
      <c r="BZ170" s="203">
        <f t="shared" si="199"/>
        <v>0</v>
      </c>
      <c r="CA170" s="203">
        <f t="shared" si="200"/>
        <v>0</v>
      </c>
      <c r="CB170" s="214"/>
      <c r="CC170" s="214">
        <v>4</v>
      </c>
      <c r="CD170" s="214">
        <v>6</v>
      </c>
      <c r="CE170" s="214"/>
      <c r="CF170" s="214"/>
      <c r="CG170" s="214"/>
      <c r="CH170" s="214"/>
      <c r="CI170" s="214"/>
      <c r="CJ170" s="214"/>
      <c r="CK170" s="214"/>
      <c r="CL170" s="215"/>
      <c r="CM170" s="214"/>
      <c r="CN170" s="214"/>
      <c r="CO170" s="214"/>
      <c r="CP170" s="93"/>
      <c r="CQ170" s="81">
        <v>20</v>
      </c>
      <c r="CR170" s="134">
        <f t="shared" si="201"/>
        <v>0</v>
      </c>
      <c r="CS170" s="93"/>
      <c r="CT170" s="126">
        <v>4.76</v>
      </c>
      <c r="CU170" s="81">
        <f t="shared" si="202"/>
        <v>0</v>
      </c>
      <c r="CV170" s="81">
        <f t="shared" si="203"/>
        <v>0</v>
      </c>
      <c r="CW170" s="93"/>
      <c r="CX170" s="92"/>
      <c r="CY170" s="4"/>
    </row>
    <row r="171" spans="1:103" ht="18" customHeight="1">
      <c r="A171" s="142" t="s">
        <v>29598</v>
      </c>
      <c r="B171" s="142" t="s">
        <v>28183</v>
      </c>
      <c r="C171" s="142" t="s">
        <v>29348</v>
      </c>
      <c r="D171" s="142" t="s">
        <v>29527</v>
      </c>
      <c r="E171" s="170" t="s">
        <v>28761</v>
      </c>
      <c r="F171" s="170">
        <v>20</v>
      </c>
      <c r="G171" s="170">
        <f t="shared" si="176"/>
        <v>0</v>
      </c>
      <c r="H171" s="791">
        <v>120</v>
      </c>
      <c r="I171" s="481">
        <f t="shared" si="177"/>
        <v>0</v>
      </c>
      <c r="J171" s="125">
        <f t="shared" si="178"/>
        <v>120</v>
      </c>
      <c r="K171" s="126">
        <f t="shared" si="179"/>
        <v>0</v>
      </c>
      <c r="L171" s="318"/>
      <c r="M171" s="271"/>
      <c r="N171" s="319"/>
      <c r="O171" s="320"/>
      <c r="P171" s="274"/>
      <c r="Q171" s="275"/>
      <c r="R171" s="276"/>
      <c r="S171" s="277"/>
      <c r="T171" s="370"/>
      <c r="U171" s="278"/>
      <c r="V171" s="279"/>
      <c r="W171" s="321"/>
      <c r="X171" s="281"/>
      <c r="Y171" s="277">
        <f t="shared" si="156"/>
        <v>0</v>
      </c>
      <c r="Z171" s="488"/>
      <c r="AA171" s="277"/>
      <c r="AB171" s="128"/>
      <c r="AC171" s="127"/>
      <c r="AD171" s="321"/>
      <c r="AF171" s="277"/>
      <c r="AZ171" s="81">
        <f t="shared" si="180"/>
        <v>0</v>
      </c>
      <c r="BA171" s="81">
        <f t="shared" si="181"/>
        <v>0</v>
      </c>
      <c r="BB171" s="81">
        <f t="shared" si="182"/>
        <v>0</v>
      </c>
      <c r="BC171" s="81">
        <f t="shared" si="183"/>
        <v>0</v>
      </c>
      <c r="BD171" s="81">
        <f t="shared" si="184"/>
        <v>0</v>
      </c>
      <c r="BE171" s="81">
        <f t="shared" si="185"/>
        <v>0</v>
      </c>
      <c r="BF171" s="81">
        <f t="shared" si="186"/>
        <v>0</v>
      </c>
      <c r="BG171" s="214"/>
      <c r="BH171" s="214"/>
      <c r="BI171" s="214">
        <v>20</v>
      </c>
      <c r="BJ171" s="214"/>
      <c r="BK171" s="214"/>
      <c r="BL171" s="214"/>
      <c r="BM171" s="214"/>
      <c r="BN171" s="81">
        <f t="shared" si="187"/>
        <v>0</v>
      </c>
      <c r="BO171" s="81">
        <f t="shared" si="188"/>
        <v>0</v>
      </c>
      <c r="BP171" s="81">
        <f t="shared" si="189"/>
        <v>0</v>
      </c>
      <c r="BQ171" s="81">
        <f t="shared" si="190"/>
        <v>0</v>
      </c>
      <c r="BR171" s="81">
        <f t="shared" si="191"/>
        <v>0</v>
      </c>
      <c r="BS171" s="81">
        <f t="shared" si="192"/>
        <v>0</v>
      </c>
      <c r="BT171" s="81">
        <f t="shared" si="193"/>
        <v>0</v>
      </c>
      <c r="BU171" s="81">
        <f t="shared" si="194"/>
        <v>0</v>
      </c>
      <c r="BV171" s="81">
        <f t="shared" si="195"/>
        <v>0</v>
      </c>
      <c r="BW171" s="81">
        <f t="shared" si="196"/>
        <v>0</v>
      </c>
      <c r="BX171" s="81">
        <f t="shared" si="197"/>
        <v>0</v>
      </c>
      <c r="BY171" s="81">
        <f t="shared" si="198"/>
        <v>0</v>
      </c>
      <c r="BZ171" s="203">
        <f t="shared" si="199"/>
        <v>0</v>
      </c>
      <c r="CA171" s="203">
        <f t="shared" si="200"/>
        <v>0</v>
      </c>
      <c r="CB171" s="214">
        <v>7</v>
      </c>
      <c r="CC171" s="214">
        <v>12</v>
      </c>
      <c r="CD171" s="214">
        <v>1</v>
      </c>
      <c r="CE171" s="214"/>
      <c r="CF171" s="214"/>
      <c r="CG171" s="214"/>
      <c r="CH171" s="214"/>
      <c r="CI171" s="214"/>
      <c r="CJ171" s="214"/>
      <c r="CK171" s="214"/>
      <c r="CL171" s="215"/>
      <c r="CM171" s="214"/>
      <c r="CN171" s="214"/>
      <c r="CO171" s="214"/>
      <c r="CP171" s="93"/>
      <c r="CQ171" s="81">
        <v>20</v>
      </c>
      <c r="CR171" s="134">
        <f t="shared" si="201"/>
        <v>0</v>
      </c>
      <c r="CS171" s="93"/>
      <c r="CT171" s="126">
        <v>3.4409999999999998</v>
      </c>
      <c r="CU171" s="81">
        <f t="shared" si="202"/>
        <v>0</v>
      </c>
      <c r="CV171" s="81">
        <f t="shared" si="203"/>
        <v>0</v>
      </c>
      <c r="CW171" s="93"/>
      <c r="CX171" s="92"/>
      <c r="CY171" s="4"/>
    </row>
    <row r="172" spans="1:103" ht="18" customHeight="1">
      <c r="A172" s="142" t="s">
        <v>29599</v>
      </c>
      <c r="B172" s="142" t="s">
        <v>28184</v>
      </c>
      <c r="C172" s="142" t="s">
        <v>29348</v>
      </c>
      <c r="D172" s="142" t="s">
        <v>29529</v>
      </c>
      <c r="E172" s="170" t="s">
        <v>28761</v>
      </c>
      <c r="F172" s="170">
        <v>20</v>
      </c>
      <c r="G172" s="170">
        <f t="shared" si="176"/>
        <v>0</v>
      </c>
      <c r="H172" s="791">
        <v>160</v>
      </c>
      <c r="I172" s="481">
        <f t="shared" si="177"/>
        <v>0</v>
      </c>
      <c r="J172" s="125">
        <f t="shared" si="178"/>
        <v>160</v>
      </c>
      <c r="K172" s="126">
        <f t="shared" si="179"/>
        <v>0</v>
      </c>
      <c r="L172" s="318"/>
      <c r="M172" s="271"/>
      <c r="N172" s="319"/>
      <c r="O172" s="320"/>
      <c r="P172" s="274"/>
      <c r="Q172" s="275"/>
      <c r="R172" s="276"/>
      <c r="S172" s="277"/>
      <c r="T172" s="370"/>
      <c r="U172" s="278"/>
      <c r="V172" s="279"/>
      <c r="W172" s="321"/>
      <c r="X172" s="281"/>
      <c r="Y172" s="277">
        <f t="shared" si="156"/>
        <v>0</v>
      </c>
      <c r="Z172" s="488"/>
      <c r="AA172" s="277"/>
      <c r="AB172" s="128"/>
      <c r="AC172" s="127"/>
      <c r="AD172" s="321"/>
      <c r="AF172" s="277"/>
      <c r="AZ172" s="81">
        <f t="shared" si="180"/>
        <v>0</v>
      </c>
      <c r="BA172" s="81">
        <f t="shared" si="181"/>
        <v>0</v>
      </c>
      <c r="BB172" s="81">
        <f t="shared" si="182"/>
        <v>0</v>
      </c>
      <c r="BC172" s="81">
        <f t="shared" si="183"/>
        <v>0</v>
      </c>
      <c r="BD172" s="81">
        <f t="shared" si="184"/>
        <v>0</v>
      </c>
      <c r="BE172" s="81">
        <f t="shared" si="185"/>
        <v>0</v>
      </c>
      <c r="BF172" s="81">
        <f t="shared" si="186"/>
        <v>0</v>
      </c>
      <c r="BG172" s="214"/>
      <c r="BH172" s="214"/>
      <c r="BI172" s="214">
        <v>20</v>
      </c>
      <c r="BJ172" s="214"/>
      <c r="BK172" s="214"/>
      <c r="BL172" s="214"/>
      <c r="BM172" s="214"/>
      <c r="BN172" s="81">
        <f t="shared" si="187"/>
        <v>0</v>
      </c>
      <c r="BO172" s="81">
        <f t="shared" si="188"/>
        <v>0</v>
      </c>
      <c r="BP172" s="81">
        <f t="shared" si="189"/>
        <v>0</v>
      </c>
      <c r="BQ172" s="81">
        <f t="shared" si="190"/>
        <v>0</v>
      </c>
      <c r="BR172" s="81">
        <f t="shared" si="191"/>
        <v>0</v>
      </c>
      <c r="BS172" s="81">
        <f t="shared" si="192"/>
        <v>0</v>
      </c>
      <c r="BT172" s="81">
        <f t="shared" si="193"/>
        <v>0</v>
      </c>
      <c r="BU172" s="81">
        <f t="shared" si="194"/>
        <v>0</v>
      </c>
      <c r="BV172" s="81">
        <f t="shared" si="195"/>
        <v>0</v>
      </c>
      <c r="BW172" s="81">
        <f t="shared" si="196"/>
        <v>0</v>
      </c>
      <c r="BX172" s="81">
        <f t="shared" si="197"/>
        <v>0</v>
      </c>
      <c r="BY172" s="81">
        <f t="shared" si="198"/>
        <v>0</v>
      </c>
      <c r="BZ172" s="203">
        <f t="shared" si="199"/>
        <v>0</v>
      </c>
      <c r="CA172" s="203">
        <f t="shared" si="200"/>
        <v>0</v>
      </c>
      <c r="CB172" s="214">
        <v>5</v>
      </c>
      <c r="CC172" s="214">
        <v>13</v>
      </c>
      <c r="CD172" s="214">
        <v>2</v>
      </c>
      <c r="CE172" s="214"/>
      <c r="CF172" s="214"/>
      <c r="CG172" s="214"/>
      <c r="CH172" s="214"/>
      <c r="CI172" s="214"/>
      <c r="CJ172" s="214"/>
      <c r="CK172" s="214"/>
      <c r="CL172" s="215"/>
      <c r="CM172" s="214"/>
      <c r="CN172" s="214"/>
      <c r="CO172" s="214"/>
      <c r="CP172" s="93"/>
      <c r="CQ172" s="81">
        <v>20</v>
      </c>
      <c r="CR172" s="134">
        <f t="shared" si="201"/>
        <v>0</v>
      </c>
      <c r="CS172" s="93"/>
      <c r="CT172" s="126">
        <v>5.9059999999999997</v>
      </c>
      <c r="CU172" s="81">
        <f t="shared" si="202"/>
        <v>0</v>
      </c>
      <c r="CV172" s="81">
        <f t="shared" si="203"/>
        <v>0</v>
      </c>
      <c r="CW172" s="93"/>
      <c r="CX172" s="92"/>
      <c r="CY172" s="4"/>
    </row>
    <row r="173" spans="1:103" ht="18" customHeight="1">
      <c r="A173" s="142" t="s">
        <v>29600</v>
      </c>
      <c r="B173" s="142" t="s">
        <v>28185</v>
      </c>
      <c r="C173" s="142" t="s">
        <v>29348</v>
      </c>
      <c r="D173" s="142" t="s">
        <v>29601</v>
      </c>
      <c r="E173" s="170" t="s">
        <v>28763</v>
      </c>
      <c r="F173" s="170">
        <v>10</v>
      </c>
      <c r="G173" s="170">
        <f t="shared" si="176"/>
        <v>0</v>
      </c>
      <c r="H173" s="791">
        <v>90</v>
      </c>
      <c r="I173" s="481">
        <f t="shared" si="177"/>
        <v>0</v>
      </c>
      <c r="J173" s="125">
        <f t="shared" si="178"/>
        <v>90</v>
      </c>
      <c r="K173" s="126">
        <f t="shared" si="179"/>
        <v>0</v>
      </c>
      <c r="L173" s="318"/>
      <c r="M173" s="271"/>
      <c r="N173" s="319"/>
      <c r="O173" s="320"/>
      <c r="P173" s="274"/>
      <c r="Q173" s="275"/>
      <c r="R173" s="276"/>
      <c r="S173" s="277"/>
      <c r="T173" s="370"/>
      <c r="U173" s="278"/>
      <c r="V173" s="279"/>
      <c r="W173" s="321"/>
      <c r="X173" s="281"/>
      <c r="Y173" s="277">
        <f t="shared" si="156"/>
        <v>0</v>
      </c>
      <c r="Z173" s="488"/>
      <c r="AA173" s="277"/>
      <c r="AB173" s="128"/>
      <c r="AC173" s="127"/>
      <c r="AD173" s="321"/>
      <c r="AF173" s="277"/>
      <c r="AZ173" s="81">
        <f t="shared" si="180"/>
        <v>0</v>
      </c>
      <c r="BA173" s="81">
        <f t="shared" si="181"/>
        <v>0</v>
      </c>
      <c r="BB173" s="81">
        <f t="shared" si="182"/>
        <v>0</v>
      </c>
      <c r="BC173" s="81">
        <f t="shared" si="183"/>
        <v>0</v>
      </c>
      <c r="BD173" s="81">
        <f t="shared" si="184"/>
        <v>0</v>
      </c>
      <c r="BE173" s="81">
        <f t="shared" si="185"/>
        <v>0</v>
      </c>
      <c r="BF173" s="81">
        <f t="shared" si="186"/>
        <v>0</v>
      </c>
      <c r="BG173" s="214"/>
      <c r="BH173" s="214"/>
      <c r="BI173" s="214"/>
      <c r="BJ173" s="214">
        <v>10</v>
      </c>
      <c r="BK173" s="214"/>
      <c r="BL173" s="214"/>
      <c r="BM173" s="214"/>
      <c r="BN173" s="81">
        <f t="shared" si="187"/>
        <v>0</v>
      </c>
      <c r="BO173" s="81">
        <f t="shared" si="188"/>
        <v>0</v>
      </c>
      <c r="BP173" s="81">
        <f t="shared" si="189"/>
        <v>0</v>
      </c>
      <c r="BQ173" s="81">
        <f t="shared" si="190"/>
        <v>0</v>
      </c>
      <c r="BR173" s="81">
        <f t="shared" si="191"/>
        <v>0</v>
      </c>
      <c r="BS173" s="81">
        <f t="shared" si="192"/>
        <v>0</v>
      </c>
      <c r="BT173" s="81">
        <f t="shared" si="193"/>
        <v>0</v>
      </c>
      <c r="BU173" s="81">
        <f t="shared" si="194"/>
        <v>0</v>
      </c>
      <c r="BV173" s="81">
        <f t="shared" si="195"/>
        <v>0</v>
      </c>
      <c r="BW173" s="81">
        <f t="shared" si="196"/>
        <v>0</v>
      </c>
      <c r="BX173" s="81">
        <f t="shared" si="197"/>
        <v>0</v>
      </c>
      <c r="BY173" s="81">
        <f t="shared" si="198"/>
        <v>0</v>
      </c>
      <c r="BZ173" s="203">
        <f t="shared" si="199"/>
        <v>0</v>
      </c>
      <c r="CA173" s="203">
        <f t="shared" si="200"/>
        <v>0</v>
      </c>
      <c r="CB173" s="214"/>
      <c r="CC173" s="214"/>
      <c r="CD173" s="214"/>
      <c r="CE173" s="214">
        <v>10</v>
      </c>
      <c r="CF173" s="214"/>
      <c r="CG173" s="214"/>
      <c r="CH173" s="214"/>
      <c r="CI173" s="214"/>
      <c r="CJ173" s="214"/>
      <c r="CK173" s="214"/>
      <c r="CL173" s="215"/>
      <c r="CM173" s="214"/>
      <c r="CN173" s="214"/>
      <c r="CO173" s="214"/>
      <c r="CP173" s="93"/>
      <c r="CQ173" s="81">
        <v>10</v>
      </c>
      <c r="CR173" s="134">
        <f t="shared" si="201"/>
        <v>0</v>
      </c>
      <c r="CS173" s="93"/>
      <c r="CT173" s="126">
        <v>3.57</v>
      </c>
      <c r="CU173" s="81">
        <f t="shared" si="202"/>
        <v>0</v>
      </c>
      <c r="CV173" s="81">
        <f t="shared" si="203"/>
        <v>0</v>
      </c>
      <c r="CW173" s="93"/>
      <c r="CX173" s="92"/>
      <c r="CY173" s="4"/>
    </row>
    <row r="174" spans="1:103" ht="18" customHeight="1">
      <c r="A174" s="142" t="s">
        <v>29602</v>
      </c>
      <c r="B174" s="142" t="s">
        <v>28186</v>
      </c>
      <c r="C174" s="142" t="s">
        <v>29348</v>
      </c>
      <c r="D174" s="142" t="s">
        <v>29603</v>
      </c>
      <c r="E174" s="170" t="s">
        <v>28763</v>
      </c>
      <c r="F174" s="170">
        <v>5</v>
      </c>
      <c r="G174" s="170">
        <f t="shared" si="176"/>
        <v>0</v>
      </c>
      <c r="H174" s="791">
        <v>110</v>
      </c>
      <c r="I174" s="481">
        <f t="shared" si="177"/>
        <v>0</v>
      </c>
      <c r="J174" s="125">
        <f t="shared" si="178"/>
        <v>110</v>
      </c>
      <c r="K174" s="126">
        <f t="shared" si="179"/>
        <v>0</v>
      </c>
      <c r="L174" s="318"/>
      <c r="M174" s="271"/>
      <c r="N174" s="319"/>
      <c r="O174" s="320"/>
      <c r="P174" s="274"/>
      <c r="Q174" s="275"/>
      <c r="R174" s="276"/>
      <c r="S174" s="277"/>
      <c r="T174" s="370"/>
      <c r="U174" s="278"/>
      <c r="V174" s="279"/>
      <c r="W174" s="321"/>
      <c r="X174" s="281"/>
      <c r="Y174" s="277">
        <f t="shared" si="156"/>
        <v>0</v>
      </c>
      <c r="Z174" s="488"/>
      <c r="AA174" s="277"/>
      <c r="AB174" s="128"/>
      <c r="AC174" s="127"/>
      <c r="AD174" s="321"/>
      <c r="AF174" s="277"/>
      <c r="AZ174" s="81">
        <f t="shared" si="180"/>
        <v>0</v>
      </c>
      <c r="BA174" s="81">
        <f t="shared" si="181"/>
        <v>0</v>
      </c>
      <c r="BB174" s="81">
        <f t="shared" si="182"/>
        <v>0</v>
      </c>
      <c r="BC174" s="81">
        <f t="shared" si="183"/>
        <v>0</v>
      </c>
      <c r="BD174" s="81">
        <f t="shared" si="184"/>
        <v>0</v>
      </c>
      <c r="BE174" s="81">
        <f t="shared" si="185"/>
        <v>0</v>
      </c>
      <c r="BF174" s="81">
        <f t="shared" si="186"/>
        <v>0</v>
      </c>
      <c r="BG174" s="214"/>
      <c r="BH174" s="214"/>
      <c r="BI174" s="214"/>
      <c r="BJ174" s="214"/>
      <c r="BK174" s="214">
        <v>5</v>
      </c>
      <c r="BL174" s="214"/>
      <c r="BM174" s="214"/>
      <c r="BN174" s="81">
        <f t="shared" si="187"/>
        <v>0</v>
      </c>
      <c r="BO174" s="81">
        <f t="shared" si="188"/>
        <v>0</v>
      </c>
      <c r="BP174" s="81">
        <f t="shared" si="189"/>
        <v>0</v>
      </c>
      <c r="BQ174" s="81">
        <f t="shared" si="190"/>
        <v>0</v>
      </c>
      <c r="BR174" s="81">
        <f t="shared" si="191"/>
        <v>0</v>
      </c>
      <c r="BS174" s="81">
        <f t="shared" si="192"/>
        <v>0</v>
      </c>
      <c r="BT174" s="81">
        <f t="shared" si="193"/>
        <v>0</v>
      </c>
      <c r="BU174" s="81">
        <f t="shared" si="194"/>
        <v>0</v>
      </c>
      <c r="BV174" s="81">
        <f t="shared" si="195"/>
        <v>0</v>
      </c>
      <c r="BW174" s="81">
        <f t="shared" si="196"/>
        <v>0</v>
      </c>
      <c r="BX174" s="81">
        <f t="shared" si="197"/>
        <v>0</v>
      </c>
      <c r="BY174" s="81">
        <f t="shared" si="198"/>
        <v>0</v>
      </c>
      <c r="BZ174" s="203">
        <f t="shared" si="199"/>
        <v>0</v>
      </c>
      <c r="CA174" s="203">
        <f t="shared" si="200"/>
        <v>0</v>
      </c>
      <c r="CB174" s="214"/>
      <c r="CC174" s="214"/>
      <c r="CD174" s="214"/>
      <c r="CE174" s="214">
        <v>1</v>
      </c>
      <c r="CF174" s="214">
        <v>3</v>
      </c>
      <c r="CG174" s="214">
        <v>1</v>
      </c>
      <c r="CH174" s="214"/>
      <c r="CI174" s="214"/>
      <c r="CJ174" s="214"/>
      <c r="CK174" s="214"/>
      <c r="CL174" s="215"/>
      <c r="CM174" s="214"/>
      <c r="CN174" s="214"/>
      <c r="CO174" s="214"/>
      <c r="CP174" s="93"/>
      <c r="CQ174" s="81">
        <v>5</v>
      </c>
      <c r="CR174" s="134">
        <f t="shared" si="201"/>
        <v>0</v>
      </c>
      <c r="CS174" s="93"/>
      <c r="CT174" s="126">
        <v>5.2720000000000002</v>
      </c>
      <c r="CU174" s="81">
        <f t="shared" si="202"/>
        <v>0</v>
      </c>
      <c r="CV174" s="81">
        <f t="shared" si="203"/>
        <v>0</v>
      </c>
      <c r="CW174" s="93"/>
      <c r="CX174" s="92"/>
      <c r="CY174" s="4"/>
    </row>
    <row r="175" spans="1:103" ht="18" customHeight="1">
      <c r="A175" s="142" t="s">
        <v>29604</v>
      </c>
      <c r="B175" s="142" t="s">
        <v>28187</v>
      </c>
      <c r="C175" s="142" t="s">
        <v>29348</v>
      </c>
      <c r="D175" s="142" t="s">
        <v>29605</v>
      </c>
      <c r="E175" s="170" t="s">
        <v>28763</v>
      </c>
      <c r="F175" s="170">
        <v>5</v>
      </c>
      <c r="G175" s="170">
        <f t="shared" si="176"/>
        <v>0</v>
      </c>
      <c r="H175" s="791">
        <v>100</v>
      </c>
      <c r="I175" s="481">
        <f t="shared" si="177"/>
        <v>0</v>
      </c>
      <c r="J175" s="125">
        <f t="shared" si="178"/>
        <v>100</v>
      </c>
      <c r="K175" s="126">
        <f t="shared" si="179"/>
        <v>0</v>
      </c>
      <c r="L175" s="318"/>
      <c r="M175" s="271"/>
      <c r="N175" s="319"/>
      <c r="O175" s="320"/>
      <c r="P175" s="274"/>
      <c r="Q175" s="275"/>
      <c r="R175" s="276"/>
      <c r="S175" s="277"/>
      <c r="T175" s="370"/>
      <c r="U175" s="278"/>
      <c r="V175" s="279"/>
      <c r="W175" s="321"/>
      <c r="X175" s="281"/>
      <c r="Y175" s="277">
        <f t="shared" si="156"/>
        <v>0</v>
      </c>
      <c r="Z175" s="488"/>
      <c r="AA175" s="277"/>
      <c r="AB175" s="128"/>
      <c r="AC175" s="127"/>
      <c r="AD175" s="321"/>
      <c r="AF175" s="277"/>
      <c r="AZ175" s="81">
        <f t="shared" si="180"/>
        <v>0</v>
      </c>
      <c r="BA175" s="81">
        <f t="shared" si="181"/>
        <v>0</v>
      </c>
      <c r="BB175" s="81">
        <f t="shared" si="182"/>
        <v>0</v>
      </c>
      <c r="BC175" s="81">
        <f t="shared" si="183"/>
        <v>0</v>
      </c>
      <c r="BD175" s="81">
        <f t="shared" si="184"/>
        <v>0</v>
      </c>
      <c r="BE175" s="81">
        <f t="shared" si="185"/>
        <v>0</v>
      </c>
      <c r="BF175" s="81">
        <f t="shared" si="186"/>
        <v>0</v>
      </c>
      <c r="BG175" s="214"/>
      <c r="BH175" s="214"/>
      <c r="BI175" s="214"/>
      <c r="BJ175" s="214"/>
      <c r="BK175" s="214">
        <v>5</v>
      </c>
      <c r="BL175" s="214"/>
      <c r="BM175" s="214"/>
      <c r="BN175" s="81">
        <f t="shared" si="187"/>
        <v>0</v>
      </c>
      <c r="BO175" s="81">
        <f t="shared" si="188"/>
        <v>0</v>
      </c>
      <c r="BP175" s="81">
        <f t="shared" si="189"/>
        <v>0</v>
      </c>
      <c r="BQ175" s="81">
        <f t="shared" si="190"/>
        <v>0</v>
      </c>
      <c r="BR175" s="81">
        <f t="shared" si="191"/>
        <v>0</v>
      </c>
      <c r="BS175" s="81">
        <f t="shared" si="192"/>
        <v>0</v>
      </c>
      <c r="BT175" s="81">
        <f t="shared" si="193"/>
        <v>0</v>
      </c>
      <c r="BU175" s="81">
        <f t="shared" si="194"/>
        <v>0</v>
      </c>
      <c r="BV175" s="81">
        <f t="shared" si="195"/>
        <v>0</v>
      </c>
      <c r="BW175" s="81">
        <f t="shared" si="196"/>
        <v>0</v>
      </c>
      <c r="BX175" s="81">
        <f t="shared" si="197"/>
        <v>0</v>
      </c>
      <c r="BY175" s="81">
        <f t="shared" si="198"/>
        <v>0</v>
      </c>
      <c r="BZ175" s="203">
        <f t="shared" si="199"/>
        <v>0</v>
      </c>
      <c r="CA175" s="203">
        <f t="shared" si="200"/>
        <v>0</v>
      </c>
      <c r="CB175" s="214"/>
      <c r="CC175" s="214"/>
      <c r="CD175" s="214"/>
      <c r="CE175" s="214">
        <v>1</v>
      </c>
      <c r="CF175" s="214">
        <v>3</v>
      </c>
      <c r="CG175" s="214">
        <v>1</v>
      </c>
      <c r="CH175" s="214"/>
      <c r="CI175" s="214"/>
      <c r="CJ175" s="214"/>
      <c r="CK175" s="214"/>
      <c r="CL175" s="215"/>
      <c r="CM175" s="214"/>
      <c r="CN175" s="214"/>
      <c r="CO175" s="214"/>
      <c r="CP175" s="93"/>
      <c r="CQ175" s="81">
        <v>5</v>
      </c>
      <c r="CR175" s="134">
        <f t="shared" si="201"/>
        <v>0</v>
      </c>
      <c r="CS175" s="93"/>
      <c r="CT175" s="126">
        <v>4.6120000000000001</v>
      </c>
      <c r="CU175" s="81">
        <f t="shared" si="202"/>
        <v>0</v>
      </c>
      <c r="CV175" s="81">
        <f t="shared" si="203"/>
        <v>0</v>
      </c>
      <c r="CW175" s="93"/>
      <c r="CX175" s="92"/>
      <c r="CY175" s="4"/>
    </row>
    <row r="176" spans="1:103" ht="18" customHeight="1">
      <c r="A176" s="142" t="s">
        <v>29606</v>
      </c>
      <c r="B176" s="142" t="s">
        <v>28188</v>
      </c>
      <c r="C176" s="142" t="s">
        <v>29348</v>
      </c>
      <c r="D176" s="142" t="s">
        <v>29332</v>
      </c>
      <c r="E176" s="170" t="s">
        <v>28766</v>
      </c>
      <c r="F176" s="170">
        <v>5</v>
      </c>
      <c r="G176" s="170">
        <f t="shared" si="176"/>
        <v>0</v>
      </c>
      <c r="H176" s="791">
        <v>95</v>
      </c>
      <c r="I176" s="481">
        <f t="shared" si="177"/>
        <v>0</v>
      </c>
      <c r="J176" s="125">
        <f t="shared" si="178"/>
        <v>95</v>
      </c>
      <c r="K176" s="126">
        <f t="shared" si="179"/>
        <v>0</v>
      </c>
      <c r="L176" s="318"/>
      <c r="M176" s="271"/>
      <c r="N176" s="319"/>
      <c r="O176" s="320"/>
      <c r="P176" s="274"/>
      <c r="Q176" s="275"/>
      <c r="R176" s="276"/>
      <c r="S176" s="277"/>
      <c r="T176" s="370"/>
      <c r="U176" s="278"/>
      <c r="V176" s="279"/>
      <c r="W176" s="321"/>
      <c r="X176" s="281"/>
      <c r="Y176" s="277">
        <f t="shared" si="156"/>
        <v>0</v>
      </c>
      <c r="Z176" s="488"/>
      <c r="AA176" s="277"/>
      <c r="AB176" s="128"/>
      <c r="AC176" s="127"/>
      <c r="AD176" s="321"/>
      <c r="AF176" s="277"/>
      <c r="AZ176" s="81">
        <f t="shared" si="180"/>
        <v>0</v>
      </c>
      <c r="BA176" s="81">
        <f t="shared" si="181"/>
        <v>0</v>
      </c>
      <c r="BB176" s="81">
        <f t="shared" si="182"/>
        <v>0</v>
      </c>
      <c r="BC176" s="81">
        <f t="shared" si="183"/>
        <v>0</v>
      </c>
      <c r="BD176" s="81">
        <f t="shared" si="184"/>
        <v>0</v>
      </c>
      <c r="BE176" s="81">
        <f t="shared" si="185"/>
        <v>0</v>
      </c>
      <c r="BF176" s="81">
        <f t="shared" si="186"/>
        <v>0</v>
      </c>
      <c r="BG176" s="214"/>
      <c r="BH176" s="214"/>
      <c r="BI176" s="214"/>
      <c r="BJ176" s="214"/>
      <c r="BK176" s="214">
        <v>5</v>
      </c>
      <c r="BL176" s="214"/>
      <c r="BM176" s="214"/>
      <c r="BN176" s="81">
        <f t="shared" si="187"/>
        <v>0</v>
      </c>
      <c r="BO176" s="81">
        <f t="shared" si="188"/>
        <v>0</v>
      </c>
      <c r="BP176" s="81">
        <f t="shared" si="189"/>
        <v>0</v>
      </c>
      <c r="BQ176" s="81">
        <f t="shared" si="190"/>
        <v>0</v>
      </c>
      <c r="BR176" s="81">
        <f t="shared" si="191"/>
        <v>0</v>
      </c>
      <c r="BS176" s="81">
        <f t="shared" si="192"/>
        <v>0</v>
      </c>
      <c r="BT176" s="81">
        <f t="shared" si="193"/>
        <v>0</v>
      </c>
      <c r="BU176" s="81">
        <f t="shared" si="194"/>
        <v>0</v>
      </c>
      <c r="BV176" s="81">
        <f t="shared" si="195"/>
        <v>0</v>
      </c>
      <c r="BW176" s="81">
        <f t="shared" si="196"/>
        <v>0</v>
      </c>
      <c r="BX176" s="81">
        <f t="shared" si="197"/>
        <v>0</v>
      </c>
      <c r="BY176" s="81">
        <f t="shared" si="198"/>
        <v>0</v>
      </c>
      <c r="BZ176" s="203">
        <f t="shared" si="199"/>
        <v>0</v>
      </c>
      <c r="CA176" s="203">
        <f t="shared" si="200"/>
        <v>0</v>
      </c>
      <c r="CB176" s="214"/>
      <c r="CC176" s="214"/>
      <c r="CD176" s="214"/>
      <c r="CE176" s="214"/>
      <c r="CF176" s="214">
        <v>4</v>
      </c>
      <c r="CG176" s="214"/>
      <c r="CH176" s="214">
        <v>1</v>
      </c>
      <c r="CI176" s="214"/>
      <c r="CJ176" s="214"/>
      <c r="CK176" s="214"/>
      <c r="CL176" s="215"/>
      <c r="CM176" s="214"/>
      <c r="CN176" s="214"/>
      <c r="CO176" s="214"/>
      <c r="CP176" s="93"/>
      <c r="CQ176" s="81">
        <v>5</v>
      </c>
      <c r="CR176" s="134">
        <f t="shared" si="201"/>
        <v>0</v>
      </c>
      <c r="CS176" s="93"/>
      <c r="CT176" s="126">
        <v>4.226</v>
      </c>
      <c r="CU176" s="81">
        <f t="shared" si="202"/>
        <v>0</v>
      </c>
      <c r="CV176" s="81">
        <f t="shared" si="203"/>
        <v>0</v>
      </c>
      <c r="CW176" s="93"/>
      <c r="CX176" s="92"/>
      <c r="CY176" s="4"/>
    </row>
    <row r="177" spans="1:103" ht="18" customHeight="1">
      <c r="A177" s="155" t="s">
        <v>29607</v>
      </c>
      <c r="B177" s="155" t="s">
        <v>28189</v>
      </c>
      <c r="C177" s="168" t="s">
        <v>29348</v>
      </c>
      <c r="D177" s="156" t="s">
        <v>29334</v>
      </c>
      <c r="E177" s="170" t="s">
        <v>28766</v>
      </c>
      <c r="F177" s="170">
        <v>5</v>
      </c>
      <c r="G177" s="170">
        <f t="shared" si="176"/>
        <v>0</v>
      </c>
      <c r="H177" s="791">
        <v>95</v>
      </c>
      <c r="I177" s="481">
        <f t="shared" si="177"/>
        <v>0</v>
      </c>
      <c r="J177" s="125">
        <f t="shared" si="178"/>
        <v>95</v>
      </c>
      <c r="K177" s="126">
        <f t="shared" si="179"/>
        <v>0</v>
      </c>
      <c r="L177" s="318"/>
      <c r="M177" s="271"/>
      <c r="N177" s="319"/>
      <c r="O177" s="320"/>
      <c r="P177" s="274"/>
      <c r="Q177" s="275"/>
      <c r="R177" s="276"/>
      <c r="S177" s="277"/>
      <c r="T177" s="370"/>
      <c r="U177" s="278"/>
      <c r="V177" s="279"/>
      <c r="W177" s="321"/>
      <c r="X177" s="281"/>
      <c r="Y177" s="277">
        <f t="shared" si="156"/>
        <v>0</v>
      </c>
      <c r="Z177" s="488"/>
      <c r="AA177" s="277"/>
      <c r="AB177" s="128"/>
      <c r="AC177" s="127"/>
      <c r="AD177" s="321"/>
      <c r="AF177" s="277"/>
      <c r="AZ177" s="81">
        <f t="shared" si="180"/>
        <v>0</v>
      </c>
      <c r="BA177" s="81">
        <f t="shared" si="181"/>
        <v>0</v>
      </c>
      <c r="BB177" s="81">
        <f t="shared" si="182"/>
        <v>0</v>
      </c>
      <c r="BC177" s="81">
        <f t="shared" si="183"/>
        <v>0</v>
      </c>
      <c r="BD177" s="81">
        <f t="shared" si="184"/>
        <v>0</v>
      </c>
      <c r="BE177" s="81">
        <f t="shared" si="185"/>
        <v>0</v>
      </c>
      <c r="BF177" s="81">
        <f t="shared" si="186"/>
        <v>0</v>
      </c>
      <c r="BG177" s="218"/>
      <c r="BH177" s="218"/>
      <c r="BI177" s="218"/>
      <c r="BJ177" s="218"/>
      <c r="BK177" s="218">
        <v>5</v>
      </c>
      <c r="BL177" s="218"/>
      <c r="BM177" s="218"/>
      <c r="BN177" s="81">
        <f t="shared" si="187"/>
        <v>0</v>
      </c>
      <c r="BO177" s="81">
        <f t="shared" si="188"/>
        <v>0</v>
      </c>
      <c r="BP177" s="81">
        <f t="shared" si="189"/>
        <v>0</v>
      </c>
      <c r="BQ177" s="81">
        <f t="shared" si="190"/>
        <v>0</v>
      </c>
      <c r="BR177" s="81">
        <f t="shared" si="191"/>
        <v>0</v>
      </c>
      <c r="BS177" s="81">
        <f t="shared" si="192"/>
        <v>0</v>
      </c>
      <c r="BT177" s="81">
        <f t="shared" si="193"/>
        <v>0</v>
      </c>
      <c r="BU177" s="81">
        <f t="shared" si="194"/>
        <v>0</v>
      </c>
      <c r="BV177" s="81">
        <f t="shared" si="195"/>
        <v>0</v>
      </c>
      <c r="BW177" s="81">
        <f t="shared" si="196"/>
        <v>0</v>
      </c>
      <c r="BX177" s="81">
        <f t="shared" si="197"/>
        <v>0</v>
      </c>
      <c r="BY177" s="81">
        <f t="shared" si="198"/>
        <v>0</v>
      </c>
      <c r="BZ177" s="203">
        <f t="shared" si="199"/>
        <v>0</v>
      </c>
      <c r="CA177" s="203">
        <f t="shared" si="200"/>
        <v>0</v>
      </c>
      <c r="CB177" s="218"/>
      <c r="CC177" s="218"/>
      <c r="CD177" s="218"/>
      <c r="CE177" s="218"/>
      <c r="CF177" s="218">
        <v>4</v>
      </c>
      <c r="CG177" s="218">
        <v>1</v>
      </c>
      <c r="CH177" s="218"/>
      <c r="CI177" s="218"/>
      <c r="CJ177" s="218"/>
      <c r="CK177" s="218"/>
      <c r="CL177" s="219"/>
      <c r="CM177" s="218"/>
      <c r="CN177" s="218"/>
      <c r="CO177" s="218"/>
      <c r="CP177" s="93"/>
      <c r="CQ177" s="81">
        <v>5</v>
      </c>
      <c r="CR177" s="134">
        <f t="shared" si="201"/>
        <v>0</v>
      </c>
      <c r="CS177" s="93"/>
      <c r="CT177" s="126">
        <v>3.9710000000000001</v>
      </c>
      <c r="CU177" s="81">
        <f t="shared" si="202"/>
        <v>0</v>
      </c>
      <c r="CV177" s="81">
        <f t="shared" si="203"/>
        <v>0</v>
      </c>
      <c r="CW177" s="93"/>
      <c r="CX177" s="92"/>
      <c r="CY177" s="4"/>
    </row>
    <row r="178" spans="1:103" ht="15.75" customHeight="1">
      <c r="A178" s="109"/>
      <c r="B178" s="109"/>
      <c r="C178" s="180"/>
      <c r="D178" s="180"/>
      <c r="E178" s="504"/>
      <c r="F178" s="92"/>
      <c r="G178" s="92"/>
      <c r="H178" s="809"/>
      <c r="J178" s="116"/>
      <c r="K178" s="125">
        <f>SUM(K158:K177)</f>
        <v>0</v>
      </c>
      <c r="L178" s="312">
        <f>SUMPRODUCT(L158:L177,$F158:$F177)</f>
        <v>0</v>
      </c>
      <c r="M178" s="312">
        <f t="shared" ref="M178:X178" si="204">SUMPRODUCT(M158:M177,$F158:$F177)</f>
        <v>0</v>
      </c>
      <c r="N178" s="312">
        <f t="shared" si="204"/>
        <v>0</v>
      </c>
      <c r="O178" s="312">
        <f t="shared" si="204"/>
        <v>0</v>
      </c>
      <c r="P178" s="312">
        <f t="shared" si="204"/>
        <v>0</v>
      </c>
      <c r="Q178" s="312">
        <f t="shared" si="204"/>
        <v>0</v>
      </c>
      <c r="R178" s="312">
        <f t="shared" si="204"/>
        <v>0</v>
      </c>
      <c r="S178" s="312">
        <f t="shared" si="204"/>
        <v>0</v>
      </c>
      <c r="T178" s="312">
        <f t="shared" si="204"/>
        <v>0</v>
      </c>
      <c r="U178" s="312">
        <f t="shared" si="204"/>
        <v>0</v>
      </c>
      <c r="V178" s="312">
        <f t="shared" si="204"/>
        <v>0</v>
      </c>
      <c r="W178" s="312">
        <f t="shared" si="204"/>
        <v>0</v>
      </c>
      <c r="X178" s="312">
        <f t="shared" si="204"/>
        <v>0</v>
      </c>
      <c r="Y178" s="312">
        <f t="shared" si="156"/>
        <v>0</v>
      </c>
      <c r="Z178" s="159"/>
      <c r="AA178" s="159"/>
      <c r="AB178" s="159"/>
      <c r="AC178" s="159"/>
      <c r="AD178" s="312"/>
      <c r="AF178" s="312">
        <f>SUMPRODUCT(AF158:AF177,$F158:$F177)</f>
        <v>0</v>
      </c>
      <c r="AZ178" s="120">
        <f t="shared" ref="AZ178:BF178" si="205">SUM(AZ158:AZ177)</f>
        <v>0</v>
      </c>
      <c r="BA178" s="120">
        <f t="shared" si="205"/>
        <v>0</v>
      </c>
      <c r="BB178" s="120">
        <f t="shared" si="205"/>
        <v>0</v>
      </c>
      <c r="BC178" s="120">
        <f t="shared" si="205"/>
        <v>0</v>
      </c>
      <c r="BD178" s="120">
        <f t="shared" si="205"/>
        <v>0</v>
      </c>
      <c r="BE178" s="120">
        <f t="shared" si="205"/>
        <v>0</v>
      </c>
      <c r="BF178" s="121">
        <f t="shared" si="205"/>
        <v>0</v>
      </c>
      <c r="BG178" s="160"/>
      <c r="BH178" s="210"/>
      <c r="BI178" s="210"/>
      <c r="BJ178" s="210"/>
      <c r="BK178" s="210"/>
      <c r="BL178" s="210"/>
      <c r="BM178" s="184"/>
      <c r="BN178" s="184">
        <f t="shared" ref="BN178:CA178" si="206">SUM(BN158:BN177)</f>
        <v>0</v>
      </c>
      <c r="BO178" s="159">
        <f t="shared" si="206"/>
        <v>0</v>
      </c>
      <c r="BP178" s="159">
        <f t="shared" si="206"/>
        <v>0</v>
      </c>
      <c r="BQ178" s="159">
        <f t="shared" si="206"/>
        <v>0</v>
      </c>
      <c r="BR178" s="159">
        <f t="shared" si="206"/>
        <v>0</v>
      </c>
      <c r="BS178" s="159">
        <f t="shared" si="206"/>
        <v>0</v>
      </c>
      <c r="BT178" s="159">
        <f t="shared" si="206"/>
        <v>0</v>
      </c>
      <c r="BU178" s="159">
        <f t="shared" si="206"/>
        <v>0</v>
      </c>
      <c r="BV178" s="159">
        <f t="shared" si="206"/>
        <v>0</v>
      </c>
      <c r="BW178" s="159">
        <f t="shared" si="206"/>
        <v>0</v>
      </c>
      <c r="BX178" s="159">
        <f t="shared" si="206"/>
        <v>0</v>
      </c>
      <c r="BY178" s="160">
        <f t="shared" si="206"/>
        <v>0</v>
      </c>
      <c r="BZ178" s="160">
        <f t="shared" si="206"/>
        <v>0</v>
      </c>
      <c r="CA178" s="160">
        <f t="shared" si="206"/>
        <v>0</v>
      </c>
      <c r="CB178" s="160"/>
      <c r="CC178" s="210"/>
      <c r="CD178" s="210"/>
      <c r="CE178" s="210"/>
      <c r="CF178" s="210"/>
      <c r="CG178" s="210"/>
      <c r="CH178" s="210"/>
      <c r="CI178" s="210"/>
      <c r="CJ178" s="210"/>
      <c r="CK178" s="210"/>
      <c r="CL178" s="210"/>
      <c r="CM178" s="210"/>
      <c r="CN178" s="210"/>
      <c r="CO178" s="210"/>
      <c r="CP178" s="93"/>
      <c r="CQ178" s="105"/>
      <c r="CR178" s="164">
        <f>SUM(CR158:CR177)</f>
        <v>0</v>
      </c>
      <c r="CS178" s="93"/>
      <c r="CT178" s="92"/>
      <c r="CU178" s="92"/>
      <c r="CV178" s="92"/>
      <c r="CW178" s="93"/>
      <c r="CX178" s="92"/>
      <c r="CY178" s="4"/>
    </row>
    <row r="179" spans="1:103" ht="48.75" customHeight="1">
      <c r="A179" s="140" t="s">
        <v>0</v>
      </c>
      <c r="B179" s="140" t="s">
        <v>28839</v>
      </c>
      <c r="C179" s="1036" t="s">
        <v>29355</v>
      </c>
      <c r="D179" s="223" t="s">
        <v>29355</v>
      </c>
      <c r="E179" s="509"/>
      <c r="F179" s="92"/>
      <c r="G179" s="92"/>
      <c r="H179" s="809"/>
      <c r="J179" s="116"/>
      <c r="K179" s="117"/>
      <c r="L179" s="302"/>
      <c r="M179" s="327"/>
      <c r="N179" s="327"/>
      <c r="O179" s="327"/>
      <c r="P179" s="327"/>
      <c r="Q179" s="327"/>
      <c r="R179" s="327"/>
      <c r="S179" s="327"/>
      <c r="T179" s="327"/>
      <c r="U179" s="328"/>
      <c r="V179" s="327"/>
      <c r="W179" s="327"/>
      <c r="X179" s="327"/>
      <c r="Y179" s="327"/>
      <c r="Z179" s="224"/>
      <c r="AA179" s="224"/>
      <c r="AB179" s="224"/>
      <c r="AC179" s="224"/>
      <c r="AD179" s="327"/>
      <c r="AF179" s="327"/>
      <c r="AZ179" s="200" t="s">
        <v>28778</v>
      </c>
      <c r="BA179" s="200" t="s">
        <v>28779</v>
      </c>
      <c r="BB179" s="200" t="s">
        <v>28780</v>
      </c>
      <c r="BC179" s="200" t="s">
        <v>28781</v>
      </c>
      <c r="BD179" s="200" t="s">
        <v>28782</v>
      </c>
      <c r="BE179" s="200" t="s">
        <v>28783</v>
      </c>
      <c r="BF179" s="200" t="s">
        <v>28784</v>
      </c>
      <c r="BG179" s="120" t="s">
        <v>28778</v>
      </c>
      <c r="BH179" s="120" t="s">
        <v>28779</v>
      </c>
      <c r="BI179" s="120" t="s">
        <v>28780</v>
      </c>
      <c r="BJ179" s="120" t="s">
        <v>28781</v>
      </c>
      <c r="BK179" s="120" t="s">
        <v>28782</v>
      </c>
      <c r="BL179" s="120" t="s">
        <v>28783</v>
      </c>
      <c r="BM179" s="120" t="s">
        <v>28784</v>
      </c>
      <c r="BN179" s="200" t="s">
        <v>28787</v>
      </c>
      <c r="BO179" s="200" t="s">
        <v>28788</v>
      </c>
      <c r="BP179" s="200" t="s">
        <v>28789</v>
      </c>
      <c r="BQ179" s="200" t="s">
        <v>28790</v>
      </c>
      <c r="BR179" s="200" t="s">
        <v>28791</v>
      </c>
      <c r="BS179" s="200" t="s">
        <v>28792</v>
      </c>
      <c r="BT179" s="200" t="s">
        <v>28793</v>
      </c>
      <c r="BU179" s="200" t="s">
        <v>28794</v>
      </c>
      <c r="BV179" s="200" t="s">
        <v>28795</v>
      </c>
      <c r="BW179" s="200" t="s">
        <v>28796</v>
      </c>
      <c r="BX179" s="200" t="s">
        <v>28797</v>
      </c>
      <c r="BY179" s="200" t="s">
        <v>28798</v>
      </c>
      <c r="BZ179" s="200" t="s">
        <v>28799</v>
      </c>
      <c r="CA179" s="200" t="s">
        <v>28800</v>
      </c>
      <c r="CB179" s="159" t="s">
        <v>28787</v>
      </c>
      <c r="CC179" s="159" t="s">
        <v>28788</v>
      </c>
      <c r="CD179" s="159" t="s">
        <v>28789</v>
      </c>
      <c r="CE179" s="159" t="s">
        <v>28790</v>
      </c>
      <c r="CF179" s="159" t="s">
        <v>28791</v>
      </c>
      <c r="CG179" s="159" t="s">
        <v>28792</v>
      </c>
      <c r="CH179" s="159" t="s">
        <v>28793</v>
      </c>
      <c r="CI179" s="159" t="s">
        <v>28794</v>
      </c>
      <c r="CJ179" s="159" t="s">
        <v>28795</v>
      </c>
      <c r="CK179" s="159" t="s">
        <v>28796</v>
      </c>
      <c r="CL179" s="159" t="s">
        <v>28797</v>
      </c>
      <c r="CM179" s="159" t="s">
        <v>28866</v>
      </c>
      <c r="CN179" s="159" t="s">
        <v>28799</v>
      </c>
      <c r="CO179" s="159" t="s">
        <v>28800</v>
      </c>
      <c r="CP179" s="93"/>
      <c r="CQ179" s="122" t="s">
        <v>28867</v>
      </c>
      <c r="CR179" s="122" t="s">
        <v>28868</v>
      </c>
      <c r="CS179" s="93"/>
      <c r="CT179" s="122" t="s">
        <v>28869</v>
      </c>
      <c r="CU179" s="122" t="s">
        <v>28870</v>
      </c>
      <c r="CV179" s="122" t="s">
        <v>28871</v>
      </c>
      <c r="CW179" s="93"/>
      <c r="CX179" s="92"/>
      <c r="CY179" s="4"/>
    </row>
    <row r="180" spans="1:103" ht="18" customHeight="1">
      <c r="A180" s="142" t="s">
        <v>29608</v>
      </c>
      <c r="B180" s="142" t="s">
        <v>28196</v>
      </c>
      <c r="C180" s="142" t="s">
        <v>29355</v>
      </c>
      <c r="D180" s="142" t="s">
        <v>29609</v>
      </c>
      <c r="E180" s="170" t="s">
        <v>28767</v>
      </c>
      <c r="F180" s="170">
        <v>20</v>
      </c>
      <c r="G180" s="170">
        <f t="shared" ref="G180:G195" si="207">SUM(L180:AD180)</f>
        <v>0</v>
      </c>
      <c r="H180" s="791">
        <v>90</v>
      </c>
      <c r="I180" s="481">
        <f t="shared" ref="I180:I195" si="208">$G$5</f>
        <v>0</v>
      </c>
      <c r="J180" s="125">
        <f t="shared" ref="J180:J195" si="209">H180*((1-I180))</f>
        <v>90</v>
      </c>
      <c r="K180" s="126">
        <f t="shared" ref="K180:K195" si="210">G180*J180</f>
        <v>0</v>
      </c>
      <c r="L180" s="318"/>
      <c r="M180" s="271"/>
      <c r="N180" s="319"/>
      <c r="O180" s="320"/>
      <c r="P180" s="274"/>
      <c r="Q180" s="275"/>
      <c r="R180" s="276"/>
      <c r="S180" s="277"/>
      <c r="T180" s="370"/>
      <c r="U180" s="278"/>
      <c r="V180" s="279"/>
      <c r="W180" s="321"/>
      <c r="X180" s="281"/>
      <c r="Y180" s="277">
        <f t="shared" si="156"/>
        <v>0</v>
      </c>
      <c r="Z180" s="488"/>
      <c r="AA180" s="277"/>
      <c r="AB180" s="128"/>
      <c r="AC180" s="127"/>
      <c r="AD180" s="321"/>
      <c r="AF180" s="277"/>
      <c r="AZ180" s="81">
        <f t="shared" ref="AZ180:AZ195" si="211">BG180*$G180</f>
        <v>0</v>
      </c>
      <c r="BA180" s="81">
        <f t="shared" ref="BA180:BA195" si="212">BH180*$G180</f>
        <v>0</v>
      </c>
      <c r="BB180" s="81">
        <f t="shared" ref="BB180:BB195" si="213">BI180*$G180</f>
        <v>0</v>
      </c>
      <c r="BC180" s="81">
        <f t="shared" ref="BC180:BC195" si="214">BJ180*$G180</f>
        <v>0</v>
      </c>
      <c r="BD180" s="81">
        <f t="shared" ref="BD180:BD195" si="215">BK180*$G180</f>
        <v>0</v>
      </c>
      <c r="BE180" s="81">
        <f t="shared" ref="BE180:BE195" si="216">BL180*$G180</f>
        <v>0</v>
      </c>
      <c r="BF180" s="81">
        <f t="shared" ref="BF180:BF195" si="217">BM180*$G180</f>
        <v>0</v>
      </c>
      <c r="BG180" s="214"/>
      <c r="BH180" s="214">
        <v>20</v>
      </c>
      <c r="BI180" s="214"/>
      <c r="BJ180" s="214"/>
      <c r="BK180" s="214"/>
      <c r="BL180" s="214"/>
      <c r="BM180" s="214"/>
      <c r="BN180" s="81">
        <f t="shared" ref="BN180:BN195" si="218">CB180*$G180</f>
        <v>0</v>
      </c>
      <c r="BO180" s="81">
        <f t="shared" ref="BO180:BO195" si="219">CC180*$G180</f>
        <v>0</v>
      </c>
      <c r="BP180" s="81">
        <f t="shared" ref="BP180:BP195" si="220">CD180*$G180</f>
        <v>0</v>
      </c>
      <c r="BQ180" s="81">
        <f t="shared" ref="BQ180:BQ195" si="221">CE180*$G180</f>
        <v>0</v>
      </c>
      <c r="BR180" s="81">
        <f t="shared" ref="BR180:BR195" si="222">CF180*$G180</f>
        <v>0</v>
      </c>
      <c r="BS180" s="81">
        <f t="shared" ref="BS180:BS195" si="223">CG180*$G180</f>
        <v>0</v>
      </c>
      <c r="BT180" s="81">
        <f t="shared" ref="BT180:BT195" si="224">CH180*$G180</f>
        <v>0</v>
      </c>
      <c r="BU180" s="81">
        <f t="shared" ref="BU180:BU195" si="225">CI180*$G180</f>
        <v>0</v>
      </c>
      <c r="BV180" s="81">
        <f t="shared" ref="BV180:BV195" si="226">CJ180*$G180</f>
        <v>0</v>
      </c>
      <c r="BW180" s="81">
        <f t="shared" ref="BW180:BW195" si="227">CK180*$G180</f>
        <v>0</v>
      </c>
      <c r="BX180" s="81">
        <f t="shared" ref="BX180:BX195" si="228">CL180*$G180</f>
        <v>0</v>
      </c>
      <c r="BY180" s="81">
        <f t="shared" ref="BY180:BY195" si="229">CM180*$G180</f>
        <v>0</v>
      </c>
      <c r="BZ180" s="203">
        <f t="shared" ref="BZ180:BZ195" si="230">CN180*$G180</f>
        <v>0</v>
      </c>
      <c r="CA180" s="203">
        <f t="shared" ref="CA180:CA195" si="231">CO180*$G180</f>
        <v>0</v>
      </c>
      <c r="CB180" s="214"/>
      <c r="CC180" s="214">
        <v>8</v>
      </c>
      <c r="CD180" s="214">
        <v>12</v>
      </c>
      <c r="CE180" s="214"/>
      <c r="CF180" s="214"/>
      <c r="CG180" s="214"/>
      <c r="CH180" s="214"/>
      <c r="CI180" s="214"/>
      <c r="CJ180" s="214"/>
      <c r="CK180" s="214"/>
      <c r="CL180" s="215"/>
      <c r="CM180" s="214"/>
      <c r="CN180" s="214"/>
      <c r="CO180" s="214"/>
      <c r="CP180" s="93"/>
      <c r="CQ180" s="81"/>
      <c r="CR180" s="134">
        <f t="shared" ref="CR180:CR195" si="232">$G180*CQ180</f>
        <v>0</v>
      </c>
      <c r="CS180" s="93"/>
      <c r="CT180" s="126">
        <v>1.887</v>
      </c>
      <c r="CU180" s="81">
        <f t="shared" ref="CU180:CU195" si="233">G180</f>
        <v>0</v>
      </c>
      <c r="CV180" s="81">
        <f t="shared" ref="CV180:CV195" si="234">CT180*CU180</f>
        <v>0</v>
      </c>
      <c r="CW180" s="93"/>
      <c r="CX180" s="92"/>
      <c r="CY180" s="4"/>
    </row>
    <row r="181" spans="1:103" ht="18" customHeight="1">
      <c r="A181" s="142" t="s">
        <v>29610</v>
      </c>
      <c r="B181" s="142" t="s">
        <v>28197</v>
      </c>
      <c r="C181" s="142" t="s">
        <v>29355</v>
      </c>
      <c r="D181" s="142" t="s">
        <v>29587</v>
      </c>
      <c r="E181" s="170" t="s">
        <v>28767</v>
      </c>
      <c r="F181" s="170">
        <v>20</v>
      </c>
      <c r="G181" s="170">
        <f t="shared" si="207"/>
        <v>0</v>
      </c>
      <c r="H181" s="791">
        <v>100</v>
      </c>
      <c r="I181" s="481">
        <f t="shared" si="208"/>
        <v>0</v>
      </c>
      <c r="J181" s="125">
        <f t="shared" si="209"/>
        <v>100</v>
      </c>
      <c r="K181" s="126">
        <f t="shared" si="210"/>
        <v>0</v>
      </c>
      <c r="L181" s="318"/>
      <c r="M181" s="271"/>
      <c r="N181" s="319"/>
      <c r="O181" s="320"/>
      <c r="P181" s="274"/>
      <c r="Q181" s="275"/>
      <c r="R181" s="276"/>
      <c r="S181" s="277"/>
      <c r="T181" s="370"/>
      <c r="U181" s="278"/>
      <c r="V181" s="279"/>
      <c r="W181" s="321"/>
      <c r="X181" s="281"/>
      <c r="Y181" s="277">
        <f t="shared" si="156"/>
        <v>0</v>
      </c>
      <c r="Z181" s="488"/>
      <c r="AA181" s="277"/>
      <c r="AB181" s="128"/>
      <c r="AC181" s="127"/>
      <c r="AD181" s="321"/>
      <c r="AF181" s="277"/>
      <c r="AZ181" s="81">
        <f t="shared" si="211"/>
        <v>0</v>
      </c>
      <c r="BA181" s="81">
        <f t="shared" si="212"/>
        <v>0</v>
      </c>
      <c r="BB181" s="81">
        <f t="shared" si="213"/>
        <v>0</v>
      </c>
      <c r="BC181" s="81">
        <f t="shared" si="214"/>
        <v>0</v>
      </c>
      <c r="BD181" s="81">
        <f t="shared" si="215"/>
        <v>0</v>
      </c>
      <c r="BE181" s="81">
        <f t="shared" si="216"/>
        <v>0</v>
      </c>
      <c r="BF181" s="81">
        <f t="shared" si="217"/>
        <v>0</v>
      </c>
      <c r="BG181" s="214"/>
      <c r="BH181" s="214">
        <v>20</v>
      </c>
      <c r="BI181" s="214"/>
      <c r="BJ181" s="214"/>
      <c r="BK181" s="214"/>
      <c r="BL181" s="214"/>
      <c r="BM181" s="214"/>
      <c r="BN181" s="81">
        <f t="shared" si="218"/>
        <v>0</v>
      </c>
      <c r="BO181" s="81">
        <f t="shared" si="219"/>
        <v>0</v>
      </c>
      <c r="BP181" s="81">
        <f t="shared" si="220"/>
        <v>0</v>
      </c>
      <c r="BQ181" s="81">
        <f t="shared" si="221"/>
        <v>0</v>
      </c>
      <c r="BR181" s="81">
        <f t="shared" si="222"/>
        <v>0</v>
      </c>
      <c r="BS181" s="81">
        <f t="shared" si="223"/>
        <v>0</v>
      </c>
      <c r="BT181" s="81">
        <f t="shared" si="224"/>
        <v>0</v>
      </c>
      <c r="BU181" s="81">
        <f t="shared" si="225"/>
        <v>0</v>
      </c>
      <c r="BV181" s="81">
        <f t="shared" si="226"/>
        <v>0</v>
      </c>
      <c r="BW181" s="81">
        <f t="shared" si="227"/>
        <v>0</v>
      </c>
      <c r="BX181" s="81">
        <f t="shared" si="228"/>
        <v>0</v>
      </c>
      <c r="BY181" s="81">
        <f t="shared" si="229"/>
        <v>0</v>
      </c>
      <c r="BZ181" s="203">
        <f t="shared" si="230"/>
        <v>0</v>
      </c>
      <c r="CA181" s="203">
        <f t="shared" si="231"/>
        <v>0</v>
      </c>
      <c r="CB181" s="214"/>
      <c r="CC181" s="214">
        <v>20</v>
      </c>
      <c r="CD181" s="214"/>
      <c r="CE181" s="214"/>
      <c r="CF181" s="214"/>
      <c r="CG181" s="214"/>
      <c r="CH181" s="214"/>
      <c r="CI181" s="214"/>
      <c r="CJ181" s="214"/>
      <c r="CK181" s="214"/>
      <c r="CL181" s="215"/>
      <c r="CM181" s="214"/>
      <c r="CN181" s="214"/>
      <c r="CO181" s="214"/>
      <c r="CP181" s="93"/>
      <c r="CQ181" s="81"/>
      <c r="CR181" s="134">
        <f t="shared" si="232"/>
        <v>0</v>
      </c>
      <c r="CS181" s="93"/>
      <c r="CT181" s="126">
        <v>2.258</v>
      </c>
      <c r="CU181" s="81">
        <f t="shared" si="233"/>
        <v>0</v>
      </c>
      <c r="CV181" s="81">
        <f t="shared" si="234"/>
        <v>0</v>
      </c>
      <c r="CW181" s="93"/>
      <c r="CX181" s="92"/>
      <c r="CY181" s="4"/>
    </row>
    <row r="182" spans="1:103" ht="18" customHeight="1">
      <c r="A182" s="142" t="s">
        <v>29611</v>
      </c>
      <c r="B182" s="142" t="s">
        <v>28198</v>
      </c>
      <c r="C182" s="142" t="s">
        <v>29355</v>
      </c>
      <c r="D182" s="142" t="s">
        <v>29486</v>
      </c>
      <c r="E182" s="170" t="s">
        <v>28763</v>
      </c>
      <c r="F182" s="170">
        <v>10</v>
      </c>
      <c r="G182" s="170">
        <f t="shared" si="207"/>
        <v>0</v>
      </c>
      <c r="H182" s="791">
        <v>90</v>
      </c>
      <c r="I182" s="481">
        <f t="shared" si="208"/>
        <v>0</v>
      </c>
      <c r="J182" s="125">
        <f t="shared" si="209"/>
        <v>90</v>
      </c>
      <c r="K182" s="126">
        <f t="shared" si="210"/>
        <v>0</v>
      </c>
      <c r="L182" s="318"/>
      <c r="M182" s="271"/>
      <c r="N182" s="319"/>
      <c r="O182" s="320"/>
      <c r="P182" s="274"/>
      <c r="Q182" s="275"/>
      <c r="R182" s="276"/>
      <c r="S182" s="277"/>
      <c r="T182" s="370"/>
      <c r="U182" s="278"/>
      <c r="V182" s="279"/>
      <c r="W182" s="321"/>
      <c r="X182" s="281"/>
      <c r="Y182" s="277">
        <f t="shared" si="156"/>
        <v>0</v>
      </c>
      <c r="Z182" s="488"/>
      <c r="AA182" s="277"/>
      <c r="AB182" s="128"/>
      <c r="AC182" s="127"/>
      <c r="AD182" s="321"/>
      <c r="AF182" s="277"/>
      <c r="AZ182" s="81">
        <f t="shared" si="211"/>
        <v>0</v>
      </c>
      <c r="BA182" s="81">
        <f t="shared" si="212"/>
        <v>0</v>
      </c>
      <c r="BB182" s="81">
        <f t="shared" si="213"/>
        <v>0</v>
      </c>
      <c r="BC182" s="81">
        <f t="shared" si="214"/>
        <v>0</v>
      </c>
      <c r="BD182" s="81">
        <f t="shared" si="215"/>
        <v>0</v>
      </c>
      <c r="BE182" s="81">
        <f t="shared" si="216"/>
        <v>0</v>
      </c>
      <c r="BF182" s="81">
        <f t="shared" si="217"/>
        <v>0</v>
      </c>
      <c r="BG182" s="214"/>
      <c r="BH182" s="214">
        <v>10</v>
      </c>
      <c r="BI182" s="214"/>
      <c r="BJ182" s="214"/>
      <c r="BK182" s="214"/>
      <c r="BL182" s="214"/>
      <c r="BM182" s="214"/>
      <c r="BN182" s="81">
        <f t="shared" si="218"/>
        <v>0</v>
      </c>
      <c r="BO182" s="81">
        <f t="shared" si="219"/>
        <v>0</v>
      </c>
      <c r="BP182" s="81">
        <f t="shared" si="220"/>
        <v>0</v>
      </c>
      <c r="BQ182" s="81">
        <f t="shared" si="221"/>
        <v>0</v>
      </c>
      <c r="BR182" s="81">
        <f t="shared" si="222"/>
        <v>0</v>
      </c>
      <c r="BS182" s="81">
        <f t="shared" si="223"/>
        <v>0</v>
      </c>
      <c r="BT182" s="81">
        <f t="shared" si="224"/>
        <v>0</v>
      </c>
      <c r="BU182" s="81">
        <f t="shared" si="225"/>
        <v>0</v>
      </c>
      <c r="BV182" s="81">
        <f t="shared" si="226"/>
        <v>0</v>
      </c>
      <c r="BW182" s="81">
        <f t="shared" si="227"/>
        <v>0</v>
      </c>
      <c r="BX182" s="81">
        <f t="shared" si="228"/>
        <v>0</v>
      </c>
      <c r="BY182" s="81">
        <f t="shared" si="229"/>
        <v>0</v>
      </c>
      <c r="BZ182" s="203">
        <f t="shared" si="230"/>
        <v>0</v>
      </c>
      <c r="CA182" s="203">
        <f t="shared" si="231"/>
        <v>0</v>
      </c>
      <c r="CB182" s="214">
        <v>1</v>
      </c>
      <c r="CC182" s="214">
        <v>7</v>
      </c>
      <c r="CD182" s="214">
        <v>1</v>
      </c>
      <c r="CE182" s="214">
        <v>1</v>
      </c>
      <c r="CF182" s="214"/>
      <c r="CG182" s="214"/>
      <c r="CH182" s="214"/>
      <c r="CI182" s="214"/>
      <c r="CJ182" s="214"/>
      <c r="CK182" s="214"/>
      <c r="CL182" s="215"/>
      <c r="CM182" s="214"/>
      <c r="CN182" s="214"/>
      <c r="CO182" s="214"/>
      <c r="CP182" s="93"/>
      <c r="CQ182" s="81"/>
      <c r="CR182" s="134">
        <f t="shared" si="232"/>
        <v>0</v>
      </c>
      <c r="CS182" s="93"/>
      <c r="CT182" s="126">
        <v>2.968</v>
      </c>
      <c r="CU182" s="81">
        <f t="shared" si="233"/>
        <v>0</v>
      </c>
      <c r="CV182" s="81">
        <f t="shared" si="234"/>
        <v>0</v>
      </c>
      <c r="CW182" s="93"/>
      <c r="CX182" s="92"/>
      <c r="CY182" s="4"/>
    </row>
    <row r="183" spans="1:103" ht="18" customHeight="1">
      <c r="A183" s="142" t="s">
        <v>29612</v>
      </c>
      <c r="B183" s="142" t="s">
        <v>28199</v>
      </c>
      <c r="C183" s="142" t="s">
        <v>29355</v>
      </c>
      <c r="D183" s="142" t="s">
        <v>29488</v>
      </c>
      <c r="E183" s="170" t="s">
        <v>28763</v>
      </c>
      <c r="F183" s="170">
        <v>10</v>
      </c>
      <c r="G183" s="170">
        <f t="shared" si="207"/>
        <v>0</v>
      </c>
      <c r="H183" s="791">
        <v>90</v>
      </c>
      <c r="I183" s="481">
        <f t="shared" si="208"/>
        <v>0</v>
      </c>
      <c r="J183" s="125">
        <f t="shared" si="209"/>
        <v>90</v>
      </c>
      <c r="K183" s="126">
        <f t="shared" si="210"/>
        <v>0</v>
      </c>
      <c r="L183" s="318"/>
      <c r="M183" s="271"/>
      <c r="N183" s="319"/>
      <c r="O183" s="320"/>
      <c r="P183" s="274"/>
      <c r="Q183" s="275"/>
      <c r="R183" s="276"/>
      <c r="S183" s="277"/>
      <c r="T183" s="370"/>
      <c r="U183" s="278"/>
      <c r="V183" s="279"/>
      <c r="W183" s="321"/>
      <c r="X183" s="281"/>
      <c r="Y183" s="277">
        <f t="shared" si="156"/>
        <v>0</v>
      </c>
      <c r="Z183" s="488"/>
      <c r="AA183" s="277"/>
      <c r="AB183" s="128"/>
      <c r="AC183" s="127"/>
      <c r="AD183" s="321"/>
      <c r="AF183" s="277"/>
      <c r="AZ183" s="81">
        <f t="shared" si="211"/>
        <v>0</v>
      </c>
      <c r="BA183" s="81">
        <f t="shared" si="212"/>
        <v>0</v>
      </c>
      <c r="BB183" s="81">
        <f t="shared" si="213"/>
        <v>0</v>
      </c>
      <c r="BC183" s="81">
        <f t="shared" si="214"/>
        <v>0</v>
      </c>
      <c r="BD183" s="81">
        <f t="shared" si="215"/>
        <v>0</v>
      </c>
      <c r="BE183" s="81">
        <f t="shared" si="216"/>
        <v>0</v>
      </c>
      <c r="BF183" s="81">
        <f t="shared" si="217"/>
        <v>0</v>
      </c>
      <c r="BG183" s="214"/>
      <c r="BH183" s="214"/>
      <c r="BI183" s="214">
        <v>10</v>
      </c>
      <c r="BJ183" s="214"/>
      <c r="BK183" s="214"/>
      <c r="BL183" s="214"/>
      <c r="BM183" s="214"/>
      <c r="BN183" s="81">
        <f t="shared" si="218"/>
        <v>0</v>
      </c>
      <c r="BO183" s="81">
        <f t="shared" si="219"/>
        <v>0</v>
      </c>
      <c r="BP183" s="81">
        <f t="shared" si="220"/>
        <v>0</v>
      </c>
      <c r="BQ183" s="81">
        <f t="shared" si="221"/>
        <v>0</v>
      </c>
      <c r="BR183" s="81">
        <f t="shared" si="222"/>
        <v>0</v>
      </c>
      <c r="BS183" s="81">
        <f t="shared" si="223"/>
        <v>0</v>
      </c>
      <c r="BT183" s="81">
        <f t="shared" si="224"/>
        <v>0</v>
      </c>
      <c r="BU183" s="81">
        <f t="shared" si="225"/>
        <v>0</v>
      </c>
      <c r="BV183" s="81">
        <f t="shared" si="226"/>
        <v>0</v>
      </c>
      <c r="BW183" s="81">
        <f t="shared" si="227"/>
        <v>0</v>
      </c>
      <c r="BX183" s="81">
        <f t="shared" si="228"/>
        <v>0</v>
      </c>
      <c r="BY183" s="81">
        <f t="shared" si="229"/>
        <v>0</v>
      </c>
      <c r="BZ183" s="203">
        <f t="shared" si="230"/>
        <v>0</v>
      </c>
      <c r="CA183" s="203">
        <f t="shared" si="231"/>
        <v>0</v>
      </c>
      <c r="CB183" s="214"/>
      <c r="CC183" s="214">
        <v>8</v>
      </c>
      <c r="CD183" s="214">
        <v>2</v>
      </c>
      <c r="CE183" s="214"/>
      <c r="CF183" s="214"/>
      <c r="CG183" s="214"/>
      <c r="CH183" s="214"/>
      <c r="CI183" s="214"/>
      <c r="CJ183" s="214"/>
      <c r="CK183" s="214"/>
      <c r="CL183" s="215"/>
      <c r="CM183" s="214"/>
      <c r="CN183" s="214"/>
      <c r="CO183" s="214"/>
      <c r="CP183" s="93"/>
      <c r="CQ183" s="81"/>
      <c r="CR183" s="134">
        <f t="shared" si="232"/>
        <v>0</v>
      </c>
      <c r="CS183" s="93"/>
      <c r="CT183" s="126">
        <v>2.9670000000000001</v>
      </c>
      <c r="CU183" s="81">
        <f t="shared" si="233"/>
        <v>0</v>
      </c>
      <c r="CV183" s="81">
        <f t="shared" si="234"/>
        <v>0</v>
      </c>
      <c r="CW183" s="93"/>
      <c r="CX183" s="92"/>
      <c r="CY183" s="4"/>
    </row>
    <row r="184" spans="1:103" ht="18" customHeight="1">
      <c r="A184" s="142" t="s">
        <v>29613</v>
      </c>
      <c r="B184" s="142" t="s">
        <v>28200</v>
      </c>
      <c r="C184" s="142" t="s">
        <v>29355</v>
      </c>
      <c r="D184" s="142" t="s">
        <v>29370</v>
      </c>
      <c r="E184" s="170" t="s">
        <v>28761</v>
      </c>
      <c r="F184" s="170">
        <v>5</v>
      </c>
      <c r="G184" s="170">
        <f t="shared" si="207"/>
        <v>0</v>
      </c>
      <c r="H184" s="791">
        <v>90</v>
      </c>
      <c r="I184" s="481">
        <f t="shared" si="208"/>
        <v>0</v>
      </c>
      <c r="J184" s="125">
        <f t="shared" si="209"/>
        <v>90</v>
      </c>
      <c r="K184" s="126">
        <f t="shared" si="210"/>
        <v>0</v>
      </c>
      <c r="L184" s="318"/>
      <c r="M184" s="271"/>
      <c r="N184" s="319"/>
      <c r="O184" s="320"/>
      <c r="P184" s="274"/>
      <c r="Q184" s="275"/>
      <c r="R184" s="276"/>
      <c r="S184" s="277"/>
      <c r="T184" s="370"/>
      <c r="U184" s="278"/>
      <c r="V184" s="279"/>
      <c r="W184" s="321"/>
      <c r="X184" s="281"/>
      <c r="Y184" s="277">
        <f t="shared" si="156"/>
        <v>0</v>
      </c>
      <c r="Z184" s="488"/>
      <c r="AA184" s="277"/>
      <c r="AB184" s="128"/>
      <c r="AC184" s="127"/>
      <c r="AD184" s="321"/>
      <c r="AF184" s="277"/>
      <c r="AZ184" s="81">
        <f t="shared" si="211"/>
        <v>0</v>
      </c>
      <c r="BA184" s="81">
        <f t="shared" si="212"/>
        <v>0</v>
      </c>
      <c r="BB184" s="81">
        <f t="shared" si="213"/>
        <v>0</v>
      </c>
      <c r="BC184" s="81">
        <f t="shared" si="214"/>
        <v>0</v>
      </c>
      <c r="BD184" s="81">
        <f t="shared" si="215"/>
        <v>0</v>
      </c>
      <c r="BE184" s="81">
        <f t="shared" si="216"/>
        <v>0</v>
      </c>
      <c r="BF184" s="81">
        <f t="shared" si="217"/>
        <v>0</v>
      </c>
      <c r="BG184" s="214"/>
      <c r="BH184" s="214"/>
      <c r="BI184" s="214"/>
      <c r="BJ184" s="214"/>
      <c r="BK184" s="214">
        <v>5</v>
      </c>
      <c r="BL184" s="214"/>
      <c r="BM184" s="214"/>
      <c r="BN184" s="81">
        <f t="shared" si="218"/>
        <v>0</v>
      </c>
      <c r="BO184" s="81">
        <f t="shared" si="219"/>
        <v>0</v>
      </c>
      <c r="BP184" s="81">
        <f t="shared" si="220"/>
        <v>0</v>
      </c>
      <c r="BQ184" s="81">
        <f t="shared" si="221"/>
        <v>0</v>
      </c>
      <c r="BR184" s="81">
        <f t="shared" si="222"/>
        <v>0</v>
      </c>
      <c r="BS184" s="81">
        <f t="shared" si="223"/>
        <v>0</v>
      </c>
      <c r="BT184" s="81">
        <f t="shared" si="224"/>
        <v>0</v>
      </c>
      <c r="BU184" s="81">
        <f t="shared" si="225"/>
        <v>0</v>
      </c>
      <c r="BV184" s="81">
        <f t="shared" si="226"/>
        <v>0</v>
      </c>
      <c r="BW184" s="81">
        <f t="shared" si="227"/>
        <v>0</v>
      </c>
      <c r="BX184" s="81">
        <f t="shared" si="228"/>
        <v>0</v>
      </c>
      <c r="BY184" s="81">
        <f t="shared" si="229"/>
        <v>0</v>
      </c>
      <c r="BZ184" s="203">
        <f t="shared" si="230"/>
        <v>0</v>
      </c>
      <c r="CA184" s="203">
        <f t="shared" si="231"/>
        <v>0</v>
      </c>
      <c r="CB184" s="214"/>
      <c r="CC184" s="214"/>
      <c r="CD184" s="214">
        <v>4</v>
      </c>
      <c r="CE184" s="214">
        <v>1</v>
      </c>
      <c r="CF184" s="214"/>
      <c r="CG184" s="214"/>
      <c r="CH184" s="214"/>
      <c r="CI184" s="214"/>
      <c r="CJ184" s="214"/>
      <c r="CK184" s="214"/>
      <c r="CL184" s="215"/>
      <c r="CM184" s="214"/>
      <c r="CN184" s="214"/>
      <c r="CO184" s="214"/>
      <c r="CP184" s="93"/>
      <c r="CQ184" s="81"/>
      <c r="CR184" s="134">
        <f t="shared" si="232"/>
        <v>0</v>
      </c>
      <c r="CS184" s="93"/>
      <c r="CT184" s="126">
        <v>3.7149999999999999</v>
      </c>
      <c r="CU184" s="81">
        <f t="shared" si="233"/>
        <v>0</v>
      </c>
      <c r="CV184" s="81">
        <f t="shared" si="234"/>
        <v>0</v>
      </c>
      <c r="CW184" s="93"/>
      <c r="CX184" s="92"/>
      <c r="CY184" s="4"/>
    </row>
    <row r="185" spans="1:103" ht="18" customHeight="1">
      <c r="A185" s="142" t="s">
        <v>29614</v>
      </c>
      <c r="B185" s="142" t="s">
        <v>28201</v>
      </c>
      <c r="C185" s="142" t="s">
        <v>29355</v>
      </c>
      <c r="D185" s="142" t="s">
        <v>29615</v>
      </c>
      <c r="E185" s="170" t="s">
        <v>28761</v>
      </c>
      <c r="F185" s="170">
        <v>5</v>
      </c>
      <c r="G185" s="170">
        <f t="shared" si="207"/>
        <v>0</v>
      </c>
      <c r="H185" s="791">
        <v>95</v>
      </c>
      <c r="I185" s="481">
        <f t="shared" si="208"/>
        <v>0</v>
      </c>
      <c r="J185" s="125">
        <f t="shared" si="209"/>
        <v>95</v>
      </c>
      <c r="K185" s="126">
        <f t="shared" si="210"/>
        <v>0</v>
      </c>
      <c r="L185" s="318"/>
      <c r="M185" s="271"/>
      <c r="N185" s="319"/>
      <c r="O185" s="320"/>
      <c r="P185" s="274"/>
      <c r="Q185" s="275"/>
      <c r="R185" s="276"/>
      <c r="S185" s="277"/>
      <c r="T185" s="370"/>
      <c r="U185" s="278"/>
      <c r="V185" s="279"/>
      <c r="W185" s="321"/>
      <c r="X185" s="281"/>
      <c r="Y185" s="277">
        <f t="shared" si="156"/>
        <v>0</v>
      </c>
      <c r="Z185" s="488"/>
      <c r="AA185" s="277"/>
      <c r="AB185" s="128"/>
      <c r="AC185" s="127"/>
      <c r="AD185" s="321"/>
      <c r="AF185" s="277"/>
      <c r="AZ185" s="81">
        <f t="shared" si="211"/>
        <v>0</v>
      </c>
      <c r="BA185" s="81">
        <f t="shared" si="212"/>
        <v>0</v>
      </c>
      <c r="BB185" s="81">
        <f t="shared" si="213"/>
        <v>0</v>
      </c>
      <c r="BC185" s="81">
        <f t="shared" si="214"/>
        <v>0</v>
      </c>
      <c r="BD185" s="81">
        <f t="shared" si="215"/>
        <v>0</v>
      </c>
      <c r="BE185" s="81">
        <f t="shared" si="216"/>
        <v>0</v>
      </c>
      <c r="BF185" s="81">
        <f t="shared" si="217"/>
        <v>0</v>
      </c>
      <c r="BG185" s="214"/>
      <c r="BH185" s="214"/>
      <c r="BI185" s="214"/>
      <c r="BJ185" s="214"/>
      <c r="BK185" s="214">
        <v>5</v>
      </c>
      <c r="BL185" s="214"/>
      <c r="BM185" s="214"/>
      <c r="BN185" s="81">
        <f t="shared" si="218"/>
        <v>0</v>
      </c>
      <c r="BO185" s="81">
        <f t="shared" si="219"/>
        <v>0</v>
      </c>
      <c r="BP185" s="81">
        <f t="shared" si="220"/>
        <v>0</v>
      </c>
      <c r="BQ185" s="81">
        <f t="shared" si="221"/>
        <v>0</v>
      </c>
      <c r="BR185" s="81">
        <f t="shared" si="222"/>
        <v>0</v>
      </c>
      <c r="BS185" s="81">
        <f t="shared" si="223"/>
        <v>0</v>
      </c>
      <c r="BT185" s="81">
        <f t="shared" si="224"/>
        <v>0</v>
      </c>
      <c r="BU185" s="81">
        <f t="shared" si="225"/>
        <v>0</v>
      </c>
      <c r="BV185" s="81">
        <f t="shared" si="226"/>
        <v>0</v>
      </c>
      <c r="BW185" s="81">
        <f t="shared" si="227"/>
        <v>0</v>
      </c>
      <c r="BX185" s="81">
        <f t="shared" si="228"/>
        <v>0</v>
      </c>
      <c r="BY185" s="81">
        <f t="shared" si="229"/>
        <v>0</v>
      </c>
      <c r="BZ185" s="203">
        <f t="shared" si="230"/>
        <v>0</v>
      </c>
      <c r="CA185" s="203">
        <f t="shared" si="231"/>
        <v>0</v>
      </c>
      <c r="CB185" s="214"/>
      <c r="CC185" s="214"/>
      <c r="CD185" s="214">
        <v>1</v>
      </c>
      <c r="CE185" s="214">
        <v>3</v>
      </c>
      <c r="CF185" s="214">
        <v>1</v>
      </c>
      <c r="CG185" s="214"/>
      <c r="CH185" s="214"/>
      <c r="CI185" s="214"/>
      <c r="CJ185" s="214"/>
      <c r="CK185" s="214"/>
      <c r="CL185" s="215"/>
      <c r="CM185" s="214"/>
      <c r="CN185" s="214"/>
      <c r="CO185" s="214"/>
      <c r="CP185" s="93"/>
      <c r="CQ185" s="81"/>
      <c r="CR185" s="134">
        <f t="shared" si="232"/>
        <v>0</v>
      </c>
      <c r="CS185" s="93"/>
      <c r="CT185" s="126">
        <v>4.1920000000000002</v>
      </c>
      <c r="CU185" s="81">
        <f t="shared" si="233"/>
        <v>0</v>
      </c>
      <c r="CV185" s="81">
        <f t="shared" si="234"/>
        <v>0</v>
      </c>
      <c r="CW185" s="93"/>
      <c r="CX185" s="92"/>
      <c r="CY185" s="4"/>
    </row>
    <row r="186" spans="1:103" ht="18" customHeight="1">
      <c r="A186" s="142" t="s">
        <v>29616</v>
      </c>
      <c r="B186" s="142" t="s">
        <v>28202</v>
      </c>
      <c r="C186" s="142" t="s">
        <v>29355</v>
      </c>
      <c r="D186" s="142" t="s">
        <v>29617</v>
      </c>
      <c r="E186" s="170" t="s">
        <v>28761</v>
      </c>
      <c r="F186" s="170">
        <v>10</v>
      </c>
      <c r="G186" s="170">
        <f t="shared" si="207"/>
        <v>0</v>
      </c>
      <c r="H186" s="791">
        <v>120</v>
      </c>
      <c r="I186" s="481">
        <f t="shared" si="208"/>
        <v>0</v>
      </c>
      <c r="J186" s="125">
        <f t="shared" si="209"/>
        <v>120</v>
      </c>
      <c r="K186" s="126">
        <f t="shared" si="210"/>
        <v>0</v>
      </c>
      <c r="L186" s="318"/>
      <c r="M186" s="271"/>
      <c r="N186" s="319"/>
      <c r="O186" s="320"/>
      <c r="P186" s="274"/>
      <c r="Q186" s="275"/>
      <c r="R186" s="276"/>
      <c r="S186" s="277"/>
      <c r="T186" s="370"/>
      <c r="U186" s="278"/>
      <c r="V186" s="279"/>
      <c r="W186" s="321"/>
      <c r="X186" s="281"/>
      <c r="Y186" s="277">
        <f t="shared" si="156"/>
        <v>0</v>
      </c>
      <c r="Z186" s="488"/>
      <c r="AA186" s="277"/>
      <c r="AB186" s="128"/>
      <c r="AC186" s="127"/>
      <c r="AD186" s="321"/>
      <c r="AF186" s="277"/>
      <c r="AZ186" s="81">
        <f t="shared" si="211"/>
        <v>0</v>
      </c>
      <c r="BA186" s="81">
        <f t="shared" si="212"/>
        <v>0</v>
      </c>
      <c r="BB186" s="81">
        <f t="shared" si="213"/>
        <v>0</v>
      </c>
      <c r="BC186" s="81">
        <f t="shared" si="214"/>
        <v>0</v>
      </c>
      <c r="BD186" s="81">
        <f t="shared" si="215"/>
        <v>0</v>
      </c>
      <c r="BE186" s="81">
        <f t="shared" si="216"/>
        <v>0</v>
      </c>
      <c r="BF186" s="81">
        <f t="shared" si="217"/>
        <v>0</v>
      </c>
      <c r="BG186" s="214"/>
      <c r="BH186" s="214"/>
      <c r="BI186" s="214"/>
      <c r="BJ186" s="214">
        <v>10</v>
      </c>
      <c r="BK186" s="214"/>
      <c r="BL186" s="214"/>
      <c r="BM186" s="214"/>
      <c r="BN186" s="81">
        <f t="shared" si="218"/>
        <v>0</v>
      </c>
      <c r="BO186" s="81">
        <f t="shared" si="219"/>
        <v>0</v>
      </c>
      <c r="BP186" s="81">
        <f t="shared" si="220"/>
        <v>0</v>
      </c>
      <c r="BQ186" s="81">
        <f t="shared" si="221"/>
        <v>0</v>
      </c>
      <c r="BR186" s="81">
        <f t="shared" si="222"/>
        <v>0</v>
      </c>
      <c r="BS186" s="81">
        <f t="shared" si="223"/>
        <v>0</v>
      </c>
      <c r="BT186" s="81">
        <f t="shared" si="224"/>
        <v>0</v>
      </c>
      <c r="BU186" s="81">
        <f t="shared" si="225"/>
        <v>0</v>
      </c>
      <c r="BV186" s="81">
        <f t="shared" si="226"/>
        <v>0</v>
      </c>
      <c r="BW186" s="81">
        <f t="shared" si="227"/>
        <v>0</v>
      </c>
      <c r="BX186" s="81">
        <f t="shared" si="228"/>
        <v>0</v>
      </c>
      <c r="BY186" s="81">
        <f t="shared" si="229"/>
        <v>0</v>
      </c>
      <c r="BZ186" s="203">
        <f t="shared" si="230"/>
        <v>0</v>
      </c>
      <c r="CA186" s="203">
        <f t="shared" si="231"/>
        <v>0</v>
      </c>
      <c r="CB186" s="214"/>
      <c r="CC186" s="214">
        <v>2</v>
      </c>
      <c r="CD186" s="214">
        <v>5</v>
      </c>
      <c r="CE186" s="214">
        <v>3</v>
      </c>
      <c r="CF186" s="214"/>
      <c r="CG186" s="214"/>
      <c r="CH186" s="214"/>
      <c r="CI186" s="214"/>
      <c r="CJ186" s="214"/>
      <c r="CK186" s="214"/>
      <c r="CL186" s="215"/>
      <c r="CM186" s="214"/>
      <c r="CN186" s="214"/>
      <c r="CO186" s="214"/>
      <c r="CP186" s="93"/>
      <c r="CQ186" s="81"/>
      <c r="CR186" s="134">
        <f t="shared" si="232"/>
        <v>0</v>
      </c>
      <c r="CS186" s="93"/>
      <c r="CT186" s="126">
        <v>4.9119999999999999</v>
      </c>
      <c r="CU186" s="81">
        <f t="shared" si="233"/>
        <v>0</v>
      </c>
      <c r="CV186" s="81">
        <f t="shared" si="234"/>
        <v>0</v>
      </c>
      <c r="CW186" s="93"/>
      <c r="CX186" s="92"/>
      <c r="CY186" s="4"/>
    </row>
    <row r="187" spans="1:103" ht="18" customHeight="1">
      <c r="A187" s="142" t="s">
        <v>29618</v>
      </c>
      <c r="B187" s="142" t="s">
        <v>28203</v>
      </c>
      <c r="C187" s="142" t="s">
        <v>29355</v>
      </c>
      <c r="D187" s="142" t="s">
        <v>28903</v>
      </c>
      <c r="E187" s="170" t="s">
        <v>28761</v>
      </c>
      <c r="F187" s="170">
        <v>5</v>
      </c>
      <c r="G187" s="170">
        <f t="shared" si="207"/>
        <v>0</v>
      </c>
      <c r="H187" s="791">
        <v>100</v>
      </c>
      <c r="I187" s="481">
        <f t="shared" si="208"/>
        <v>0</v>
      </c>
      <c r="J187" s="125">
        <f t="shared" si="209"/>
        <v>100</v>
      </c>
      <c r="K187" s="126">
        <f t="shared" si="210"/>
        <v>0</v>
      </c>
      <c r="L187" s="318"/>
      <c r="M187" s="271"/>
      <c r="N187" s="319"/>
      <c r="O187" s="320"/>
      <c r="P187" s="274"/>
      <c r="Q187" s="275"/>
      <c r="R187" s="276"/>
      <c r="S187" s="277"/>
      <c r="T187" s="370"/>
      <c r="U187" s="278"/>
      <c r="V187" s="279"/>
      <c r="W187" s="321"/>
      <c r="X187" s="281"/>
      <c r="Y187" s="277">
        <f t="shared" si="156"/>
        <v>0</v>
      </c>
      <c r="Z187" s="488"/>
      <c r="AA187" s="277"/>
      <c r="AB187" s="128"/>
      <c r="AC187" s="127"/>
      <c r="AD187" s="321"/>
      <c r="AF187" s="277"/>
      <c r="AZ187" s="81">
        <f t="shared" si="211"/>
        <v>0</v>
      </c>
      <c r="BA187" s="81">
        <f t="shared" si="212"/>
        <v>0</v>
      </c>
      <c r="BB187" s="81">
        <f t="shared" si="213"/>
        <v>0</v>
      </c>
      <c r="BC187" s="81">
        <f t="shared" si="214"/>
        <v>0</v>
      </c>
      <c r="BD187" s="81">
        <f t="shared" si="215"/>
        <v>0</v>
      </c>
      <c r="BE187" s="81">
        <f t="shared" si="216"/>
        <v>0</v>
      </c>
      <c r="BF187" s="81">
        <f t="shared" si="217"/>
        <v>0</v>
      </c>
      <c r="BG187" s="214"/>
      <c r="BH187" s="214"/>
      <c r="BI187" s="214"/>
      <c r="BJ187" s="214"/>
      <c r="BK187" s="214">
        <v>5</v>
      </c>
      <c r="BL187" s="214"/>
      <c r="BM187" s="214"/>
      <c r="BN187" s="81">
        <f t="shared" si="218"/>
        <v>0</v>
      </c>
      <c r="BO187" s="81">
        <f t="shared" si="219"/>
        <v>0</v>
      </c>
      <c r="BP187" s="81">
        <f t="shared" si="220"/>
        <v>0</v>
      </c>
      <c r="BQ187" s="81">
        <f t="shared" si="221"/>
        <v>0</v>
      </c>
      <c r="BR187" s="81">
        <f t="shared" si="222"/>
        <v>0</v>
      </c>
      <c r="BS187" s="81">
        <f t="shared" si="223"/>
        <v>0</v>
      </c>
      <c r="BT187" s="81">
        <f t="shared" si="224"/>
        <v>0</v>
      </c>
      <c r="BU187" s="81">
        <f t="shared" si="225"/>
        <v>0</v>
      </c>
      <c r="BV187" s="81">
        <f t="shared" si="226"/>
        <v>0</v>
      </c>
      <c r="BW187" s="81">
        <f t="shared" si="227"/>
        <v>0</v>
      </c>
      <c r="BX187" s="81">
        <f t="shared" si="228"/>
        <v>0</v>
      </c>
      <c r="BY187" s="81">
        <f t="shared" si="229"/>
        <v>0</v>
      </c>
      <c r="BZ187" s="203">
        <f t="shared" si="230"/>
        <v>0</v>
      </c>
      <c r="CA187" s="203">
        <f t="shared" si="231"/>
        <v>0</v>
      </c>
      <c r="CB187" s="214"/>
      <c r="CC187" s="214"/>
      <c r="CD187" s="214">
        <v>3</v>
      </c>
      <c r="CE187" s="214">
        <v>2</v>
      </c>
      <c r="CF187" s="214"/>
      <c r="CG187" s="214"/>
      <c r="CH187" s="214"/>
      <c r="CI187" s="214"/>
      <c r="CJ187" s="214"/>
      <c r="CK187" s="214"/>
      <c r="CL187" s="215"/>
      <c r="CM187" s="214"/>
      <c r="CN187" s="214"/>
      <c r="CO187" s="214"/>
      <c r="CP187" s="93"/>
      <c r="CQ187" s="81"/>
      <c r="CR187" s="134">
        <f t="shared" si="232"/>
        <v>0</v>
      </c>
      <c r="CS187" s="93"/>
      <c r="CT187" s="126">
        <v>4.6139999999999999</v>
      </c>
      <c r="CU187" s="81">
        <f t="shared" si="233"/>
        <v>0</v>
      </c>
      <c r="CV187" s="81">
        <f t="shared" si="234"/>
        <v>0</v>
      </c>
      <c r="CW187" s="93"/>
      <c r="CX187" s="92"/>
      <c r="CY187" s="4"/>
    </row>
    <row r="188" spans="1:103" ht="18" customHeight="1">
      <c r="A188" s="142" t="s">
        <v>29619</v>
      </c>
      <c r="B188" s="142" t="s">
        <v>28204</v>
      </c>
      <c r="C188" s="142" t="s">
        <v>29355</v>
      </c>
      <c r="D188" s="142" t="s">
        <v>28905</v>
      </c>
      <c r="E188" s="170" t="s">
        <v>28761</v>
      </c>
      <c r="F188" s="170">
        <v>5</v>
      </c>
      <c r="G188" s="170">
        <f t="shared" si="207"/>
        <v>0</v>
      </c>
      <c r="H188" s="791">
        <v>90</v>
      </c>
      <c r="I188" s="481">
        <f t="shared" si="208"/>
        <v>0</v>
      </c>
      <c r="J188" s="125">
        <f t="shared" si="209"/>
        <v>90</v>
      </c>
      <c r="K188" s="126">
        <f t="shared" si="210"/>
        <v>0</v>
      </c>
      <c r="L188" s="318"/>
      <c r="M188" s="271"/>
      <c r="N188" s="319"/>
      <c r="O188" s="320"/>
      <c r="P188" s="274"/>
      <c r="Q188" s="275"/>
      <c r="R188" s="276"/>
      <c r="S188" s="277"/>
      <c r="T188" s="370"/>
      <c r="U188" s="278"/>
      <c r="V188" s="279"/>
      <c r="W188" s="321"/>
      <c r="X188" s="281"/>
      <c r="Y188" s="277">
        <f t="shared" si="156"/>
        <v>0</v>
      </c>
      <c r="Z188" s="488"/>
      <c r="AA188" s="277"/>
      <c r="AB188" s="128"/>
      <c r="AC188" s="127"/>
      <c r="AD188" s="321"/>
      <c r="AF188" s="277"/>
      <c r="AZ188" s="81">
        <f t="shared" si="211"/>
        <v>0</v>
      </c>
      <c r="BA188" s="81">
        <f t="shared" si="212"/>
        <v>0</v>
      </c>
      <c r="BB188" s="81">
        <f t="shared" si="213"/>
        <v>0</v>
      </c>
      <c r="BC188" s="81">
        <f t="shared" si="214"/>
        <v>0</v>
      </c>
      <c r="BD188" s="81">
        <f t="shared" si="215"/>
        <v>0</v>
      </c>
      <c r="BE188" s="81">
        <f t="shared" si="216"/>
        <v>0</v>
      </c>
      <c r="BF188" s="81">
        <f t="shared" si="217"/>
        <v>0</v>
      </c>
      <c r="BG188" s="214"/>
      <c r="BH188" s="214"/>
      <c r="BI188" s="214"/>
      <c r="BJ188" s="214"/>
      <c r="BK188" s="214">
        <v>5</v>
      </c>
      <c r="BL188" s="214"/>
      <c r="BM188" s="214"/>
      <c r="BN188" s="81">
        <f t="shared" si="218"/>
        <v>0</v>
      </c>
      <c r="BO188" s="81">
        <f t="shared" si="219"/>
        <v>0</v>
      </c>
      <c r="BP188" s="81">
        <f t="shared" si="220"/>
        <v>0</v>
      </c>
      <c r="BQ188" s="81">
        <f t="shared" si="221"/>
        <v>0</v>
      </c>
      <c r="BR188" s="81">
        <f t="shared" si="222"/>
        <v>0</v>
      </c>
      <c r="BS188" s="81">
        <f t="shared" si="223"/>
        <v>0</v>
      </c>
      <c r="BT188" s="81">
        <f t="shared" si="224"/>
        <v>0</v>
      </c>
      <c r="BU188" s="81">
        <f t="shared" si="225"/>
        <v>0</v>
      </c>
      <c r="BV188" s="81">
        <f t="shared" si="226"/>
        <v>0</v>
      </c>
      <c r="BW188" s="81">
        <f t="shared" si="227"/>
        <v>0</v>
      </c>
      <c r="BX188" s="81">
        <f t="shared" si="228"/>
        <v>0</v>
      </c>
      <c r="BY188" s="81">
        <f t="shared" si="229"/>
        <v>0</v>
      </c>
      <c r="BZ188" s="203">
        <f t="shared" si="230"/>
        <v>0</v>
      </c>
      <c r="CA188" s="203">
        <f t="shared" si="231"/>
        <v>0</v>
      </c>
      <c r="CB188" s="214"/>
      <c r="CC188" s="214"/>
      <c r="CD188" s="214">
        <v>4</v>
      </c>
      <c r="CE188" s="214">
        <v>1</v>
      </c>
      <c r="CF188" s="214"/>
      <c r="CG188" s="214"/>
      <c r="CH188" s="214"/>
      <c r="CI188" s="214"/>
      <c r="CJ188" s="214"/>
      <c r="CK188" s="214"/>
      <c r="CL188" s="215"/>
      <c r="CM188" s="214"/>
      <c r="CN188" s="214"/>
      <c r="CO188" s="214"/>
      <c r="CP188" s="93"/>
      <c r="CQ188" s="81"/>
      <c r="CR188" s="134">
        <f t="shared" si="232"/>
        <v>0</v>
      </c>
      <c r="CS188" s="93"/>
      <c r="CT188" s="126">
        <v>3.82</v>
      </c>
      <c r="CU188" s="81">
        <f t="shared" si="233"/>
        <v>0</v>
      </c>
      <c r="CV188" s="81">
        <f t="shared" si="234"/>
        <v>0</v>
      </c>
      <c r="CW188" s="93"/>
      <c r="CX188" s="92"/>
      <c r="CY188" s="4"/>
    </row>
    <row r="189" spans="1:103" ht="18" customHeight="1">
      <c r="A189" s="142" t="s">
        <v>29620</v>
      </c>
      <c r="B189" s="142" t="s">
        <v>28205</v>
      </c>
      <c r="C189" s="142" t="s">
        <v>29355</v>
      </c>
      <c r="D189" s="142" t="s">
        <v>28907</v>
      </c>
      <c r="E189" s="170" t="s">
        <v>28761</v>
      </c>
      <c r="F189" s="170">
        <v>5</v>
      </c>
      <c r="G189" s="170">
        <f t="shared" si="207"/>
        <v>0</v>
      </c>
      <c r="H189" s="791">
        <v>90</v>
      </c>
      <c r="I189" s="481">
        <f t="shared" si="208"/>
        <v>0</v>
      </c>
      <c r="J189" s="125">
        <f t="shared" si="209"/>
        <v>90</v>
      </c>
      <c r="K189" s="126">
        <f t="shared" si="210"/>
        <v>0</v>
      </c>
      <c r="L189" s="318"/>
      <c r="M189" s="271"/>
      <c r="N189" s="319"/>
      <c r="O189" s="320"/>
      <c r="P189" s="274"/>
      <c r="Q189" s="275"/>
      <c r="R189" s="276"/>
      <c r="S189" s="277"/>
      <c r="T189" s="370"/>
      <c r="U189" s="278"/>
      <c r="V189" s="279"/>
      <c r="W189" s="321"/>
      <c r="X189" s="281"/>
      <c r="Y189" s="277">
        <f t="shared" si="156"/>
        <v>0</v>
      </c>
      <c r="Z189" s="488"/>
      <c r="AA189" s="277"/>
      <c r="AB189" s="128"/>
      <c r="AC189" s="127"/>
      <c r="AD189" s="321"/>
      <c r="AF189" s="277"/>
      <c r="AZ189" s="81">
        <f t="shared" si="211"/>
        <v>0</v>
      </c>
      <c r="BA189" s="81">
        <f t="shared" si="212"/>
        <v>0</v>
      </c>
      <c r="BB189" s="81">
        <f t="shared" si="213"/>
        <v>0</v>
      </c>
      <c r="BC189" s="81">
        <f t="shared" si="214"/>
        <v>0</v>
      </c>
      <c r="BD189" s="81">
        <f t="shared" si="215"/>
        <v>0</v>
      </c>
      <c r="BE189" s="81">
        <f t="shared" si="216"/>
        <v>0</v>
      </c>
      <c r="BF189" s="81">
        <f t="shared" si="217"/>
        <v>0</v>
      </c>
      <c r="BG189" s="214"/>
      <c r="BH189" s="214"/>
      <c r="BI189" s="214"/>
      <c r="BJ189" s="214"/>
      <c r="BK189" s="214">
        <v>5</v>
      </c>
      <c r="BL189" s="214"/>
      <c r="BM189" s="214"/>
      <c r="BN189" s="81">
        <f t="shared" si="218"/>
        <v>0</v>
      </c>
      <c r="BO189" s="81">
        <f t="shared" si="219"/>
        <v>0</v>
      </c>
      <c r="BP189" s="81">
        <f t="shared" si="220"/>
        <v>0</v>
      </c>
      <c r="BQ189" s="81">
        <f t="shared" si="221"/>
        <v>0</v>
      </c>
      <c r="BR189" s="81">
        <f t="shared" si="222"/>
        <v>0</v>
      </c>
      <c r="BS189" s="81">
        <f t="shared" si="223"/>
        <v>0</v>
      </c>
      <c r="BT189" s="81">
        <f t="shared" si="224"/>
        <v>0</v>
      </c>
      <c r="BU189" s="81">
        <f t="shared" si="225"/>
        <v>0</v>
      </c>
      <c r="BV189" s="81">
        <f t="shared" si="226"/>
        <v>0</v>
      </c>
      <c r="BW189" s="81">
        <f t="shared" si="227"/>
        <v>0</v>
      </c>
      <c r="BX189" s="81">
        <f t="shared" si="228"/>
        <v>0</v>
      </c>
      <c r="BY189" s="81">
        <f t="shared" si="229"/>
        <v>0</v>
      </c>
      <c r="BZ189" s="203">
        <f t="shared" si="230"/>
        <v>0</v>
      </c>
      <c r="CA189" s="203">
        <f t="shared" si="231"/>
        <v>0</v>
      </c>
      <c r="CB189" s="214"/>
      <c r="CC189" s="214"/>
      <c r="CD189" s="214">
        <v>4</v>
      </c>
      <c r="CE189" s="214">
        <v>1</v>
      </c>
      <c r="CF189" s="214"/>
      <c r="CG189" s="214"/>
      <c r="CH189" s="214"/>
      <c r="CI189" s="214"/>
      <c r="CJ189" s="214"/>
      <c r="CK189" s="214"/>
      <c r="CL189" s="215"/>
      <c r="CM189" s="214"/>
      <c r="CN189" s="214"/>
      <c r="CO189" s="214"/>
      <c r="CP189" s="93"/>
      <c r="CQ189" s="81"/>
      <c r="CR189" s="134">
        <f t="shared" si="232"/>
        <v>0</v>
      </c>
      <c r="CS189" s="93"/>
      <c r="CT189" s="126">
        <v>3.7149999999999999</v>
      </c>
      <c r="CU189" s="81">
        <f t="shared" si="233"/>
        <v>0</v>
      </c>
      <c r="CV189" s="81">
        <f t="shared" si="234"/>
        <v>0</v>
      </c>
      <c r="CW189" s="93"/>
      <c r="CX189" s="92"/>
      <c r="CY189" s="4"/>
    </row>
    <row r="190" spans="1:103" ht="18" customHeight="1">
      <c r="A190" s="142" t="s">
        <v>29621</v>
      </c>
      <c r="B190" s="142" t="s">
        <v>28206</v>
      </c>
      <c r="C190" s="142" t="s">
        <v>29355</v>
      </c>
      <c r="D190" s="142" t="s">
        <v>29117</v>
      </c>
      <c r="E190" s="170" t="s">
        <v>28761</v>
      </c>
      <c r="F190" s="170">
        <v>5</v>
      </c>
      <c r="G190" s="170">
        <f t="shared" si="207"/>
        <v>0</v>
      </c>
      <c r="H190" s="791">
        <v>105</v>
      </c>
      <c r="I190" s="481">
        <f t="shared" si="208"/>
        <v>0</v>
      </c>
      <c r="J190" s="125">
        <f t="shared" si="209"/>
        <v>105</v>
      </c>
      <c r="K190" s="126">
        <f t="shared" si="210"/>
        <v>0</v>
      </c>
      <c r="L190" s="318"/>
      <c r="M190" s="271"/>
      <c r="N190" s="319"/>
      <c r="O190" s="320"/>
      <c r="P190" s="274"/>
      <c r="Q190" s="275"/>
      <c r="R190" s="276"/>
      <c r="S190" s="277"/>
      <c r="T190" s="370"/>
      <c r="U190" s="278"/>
      <c r="V190" s="279"/>
      <c r="W190" s="321"/>
      <c r="X190" s="281"/>
      <c r="Y190" s="277">
        <f t="shared" si="156"/>
        <v>0</v>
      </c>
      <c r="Z190" s="488"/>
      <c r="AA190" s="277"/>
      <c r="AB190" s="128"/>
      <c r="AC190" s="127"/>
      <c r="AD190" s="321"/>
      <c r="AF190" s="277"/>
      <c r="AZ190" s="81">
        <f t="shared" si="211"/>
        <v>0</v>
      </c>
      <c r="BA190" s="81">
        <f t="shared" si="212"/>
        <v>0</v>
      </c>
      <c r="BB190" s="81">
        <f t="shared" si="213"/>
        <v>0</v>
      </c>
      <c r="BC190" s="81">
        <f t="shared" si="214"/>
        <v>0</v>
      </c>
      <c r="BD190" s="81">
        <f t="shared" si="215"/>
        <v>0</v>
      </c>
      <c r="BE190" s="81">
        <f t="shared" si="216"/>
        <v>0</v>
      </c>
      <c r="BF190" s="81">
        <f t="shared" si="217"/>
        <v>0</v>
      </c>
      <c r="BG190" s="214"/>
      <c r="BH190" s="214"/>
      <c r="BI190" s="214"/>
      <c r="BJ190" s="214"/>
      <c r="BK190" s="214">
        <v>5</v>
      </c>
      <c r="BL190" s="214"/>
      <c r="BM190" s="214"/>
      <c r="BN190" s="81">
        <f t="shared" si="218"/>
        <v>0</v>
      </c>
      <c r="BO190" s="81">
        <f t="shared" si="219"/>
        <v>0</v>
      </c>
      <c r="BP190" s="81">
        <f t="shared" si="220"/>
        <v>0</v>
      </c>
      <c r="BQ190" s="81">
        <f t="shared" si="221"/>
        <v>0</v>
      </c>
      <c r="BR190" s="81">
        <f t="shared" si="222"/>
        <v>0</v>
      </c>
      <c r="BS190" s="81">
        <f t="shared" si="223"/>
        <v>0</v>
      </c>
      <c r="BT190" s="81">
        <f t="shared" si="224"/>
        <v>0</v>
      </c>
      <c r="BU190" s="81">
        <f t="shared" si="225"/>
        <v>0</v>
      </c>
      <c r="BV190" s="81">
        <f t="shared" si="226"/>
        <v>0</v>
      </c>
      <c r="BW190" s="81">
        <f t="shared" si="227"/>
        <v>0</v>
      </c>
      <c r="BX190" s="81">
        <f t="shared" si="228"/>
        <v>0</v>
      </c>
      <c r="BY190" s="81">
        <f t="shared" si="229"/>
        <v>0</v>
      </c>
      <c r="BZ190" s="203">
        <f t="shared" si="230"/>
        <v>0</v>
      </c>
      <c r="CA190" s="203">
        <f t="shared" si="231"/>
        <v>0</v>
      </c>
      <c r="CB190" s="214"/>
      <c r="CC190" s="214"/>
      <c r="CD190" s="214">
        <v>3</v>
      </c>
      <c r="CE190" s="214">
        <v>2</v>
      </c>
      <c r="CF190" s="214"/>
      <c r="CG190" s="214"/>
      <c r="CH190" s="214"/>
      <c r="CI190" s="214"/>
      <c r="CJ190" s="214"/>
      <c r="CK190" s="214"/>
      <c r="CL190" s="215"/>
      <c r="CM190" s="214"/>
      <c r="CN190" s="214"/>
      <c r="CO190" s="214"/>
      <c r="CP190" s="93"/>
      <c r="CQ190" s="81"/>
      <c r="CR190" s="134">
        <f t="shared" si="232"/>
        <v>0</v>
      </c>
      <c r="CS190" s="93"/>
      <c r="CT190" s="126">
        <v>4.5830000000000002</v>
      </c>
      <c r="CU190" s="81">
        <f t="shared" si="233"/>
        <v>0</v>
      </c>
      <c r="CV190" s="81">
        <f t="shared" si="234"/>
        <v>0</v>
      </c>
      <c r="CW190" s="93"/>
      <c r="CX190" s="92"/>
      <c r="CY190" s="4"/>
    </row>
    <row r="191" spans="1:103" ht="18" customHeight="1">
      <c r="A191" s="142" t="s">
        <v>29622</v>
      </c>
      <c r="B191" s="142" t="s">
        <v>28207</v>
      </c>
      <c r="C191" s="142" t="s">
        <v>29355</v>
      </c>
      <c r="D191" s="142" t="s">
        <v>29623</v>
      </c>
      <c r="E191" s="170" t="s">
        <v>28770</v>
      </c>
      <c r="F191" s="170">
        <v>10</v>
      </c>
      <c r="G191" s="170">
        <f t="shared" si="207"/>
        <v>0</v>
      </c>
      <c r="H191" s="791">
        <v>80</v>
      </c>
      <c r="I191" s="481">
        <f t="shared" si="208"/>
        <v>0</v>
      </c>
      <c r="J191" s="125">
        <f t="shared" si="209"/>
        <v>80</v>
      </c>
      <c r="K191" s="126">
        <f t="shared" si="210"/>
        <v>0</v>
      </c>
      <c r="L191" s="318"/>
      <c r="M191" s="271"/>
      <c r="N191" s="319"/>
      <c r="O191" s="320"/>
      <c r="P191" s="274"/>
      <c r="Q191" s="275"/>
      <c r="R191" s="276"/>
      <c r="S191" s="277"/>
      <c r="T191" s="370"/>
      <c r="U191" s="278"/>
      <c r="V191" s="279"/>
      <c r="W191" s="321"/>
      <c r="X191" s="281"/>
      <c r="Y191" s="277">
        <f t="shared" si="156"/>
        <v>0</v>
      </c>
      <c r="Z191" s="488"/>
      <c r="AA191" s="277"/>
      <c r="AB191" s="128"/>
      <c r="AC191" s="127"/>
      <c r="AD191" s="321"/>
      <c r="AF191" s="277"/>
      <c r="AZ191" s="81">
        <f t="shared" si="211"/>
        <v>0</v>
      </c>
      <c r="BA191" s="81">
        <f t="shared" si="212"/>
        <v>0</v>
      </c>
      <c r="BB191" s="81">
        <f t="shared" si="213"/>
        <v>0</v>
      </c>
      <c r="BC191" s="81">
        <f t="shared" si="214"/>
        <v>0</v>
      </c>
      <c r="BD191" s="81">
        <f t="shared" si="215"/>
        <v>0</v>
      </c>
      <c r="BE191" s="81">
        <f t="shared" si="216"/>
        <v>0</v>
      </c>
      <c r="BF191" s="81">
        <f t="shared" si="217"/>
        <v>0</v>
      </c>
      <c r="BG191" s="214"/>
      <c r="BH191" s="214"/>
      <c r="BI191" s="214">
        <v>10</v>
      </c>
      <c r="BJ191" s="214"/>
      <c r="BK191" s="214"/>
      <c r="BL191" s="214"/>
      <c r="BM191" s="214"/>
      <c r="BN191" s="81">
        <f t="shared" si="218"/>
        <v>0</v>
      </c>
      <c r="BO191" s="81">
        <f t="shared" si="219"/>
        <v>0</v>
      </c>
      <c r="BP191" s="81">
        <f t="shared" si="220"/>
        <v>0</v>
      </c>
      <c r="BQ191" s="81">
        <f t="shared" si="221"/>
        <v>0</v>
      </c>
      <c r="BR191" s="81">
        <f t="shared" si="222"/>
        <v>0</v>
      </c>
      <c r="BS191" s="81">
        <f t="shared" si="223"/>
        <v>0</v>
      </c>
      <c r="BT191" s="81">
        <f t="shared" si="224"/>
        <v>0</v>
      </c>
      <c r="BU191" s="81">
        <f t="shared" si="225"/>
        <v>0</v>
      </c>
      <c r="BV191" s="81">
        <f t="shared" si="226"/>
        <v>0</v>
      </c>
      <c r="BW191" s="81">
        <f t="shared" si="227"/>
        <v>0</v>
      </c>
      <c r="BX191" s="81">
        <f t="shared" si="228"/>
        <v>0</v>
      </c>
      <c r="BY191" s="81">
        <f t="shared" si="229"/>
        <v>0</v>
      </c>
      <c r="BZ191" s="203">
        <f t="shared" si="230"/>
        <v>0</v>
      </c>
      <c r="CA191" s="203">
        <f t="shared" si="231"/>
        <v>0</v>
      </c>
      <c r="CB191" s="214">
        <v>2</v>
      </c>
      <c r="CC191" s="214">
        <v>6</v>
      </c>
      <c r="CD191" s="214">
        <v>2</v>
      </c>
      <c r="CE191" s="214"/>
      <c r="CF191" s="214"/>
      <c r="CG191" s="214"/>
      <c r="CH191" s="214"/>
      <c r="CI191" s="214"/>
      <c r="CJ191" s="214"/>
      <c r="CK191" s="214"/>
      <c r="CL191" s="215"/>
      <c r="CM191" s="214"/>
      <c r="CN191" s="214"/>
      <c r="CO191" s="214"/>
      <c r="CP191" s="93"/>
      <c r="CQ191" s="81"/>
      <c r="CR191" s="134">
        <f t="shared" si="232"/>
        <v>0</v>
      </c>
      <c r="CS191" s="93"/>
      <c r="CT191" s="126">
        <v>2.0310000000000001</v>
      </c>
      <c r="CU191" s="81">
        <f t="shared" si="233"/>
        <v>0</v>
      </c>
      <c r="CV191" s="81">
        <f t="shared" si="234"/>
        <v>0</v>
      </c>
      <c r="CW191" s="93"/>
      <c r="CX191" s="92"/>
      <c r="CY191" s="4"/>
    </row>
    <row r="192" spans="1:103" ht="18" customHeight="1">
      <c r="A192" s="142" t="s">
        <v>29624</v>
      </c>
      <c r="B192" s="142" t="s">
        <v>28208</v>
      </c>
      <c r="C192" s="142" t="s">
        <v>29355</v>
      </c>
      <c r="D192" s="142" t="s">
        <v>29527</v>
      </c>
      <c r="E192" s="170" t="s">
        <v>28761</v>
      </c>
      <c r="F192" s="170">
        <v>20</v>
      </c>
      <c r="G192" s="170">
        <f t="shared" si="207"/>
        <v>0</v>
      </c>
      <c r="H192" s="791">
        <v>125</v>
      </c>
      <c r="I192" s="481">
        <f t="shared" si="208"/>
        <v>0</v>
      </c>
      <c r="J192" s="125">
        <f t="shared" si="209"/>
        <v>125</v>
      </c>
      <c r="K192" s="126">
        <f t="shared" si="210"/>
        <v>0</v>
      </c>
      <c r="L192" s="318"/>
      <c r="M192" s="271"/>
      <c r="N192" s="319"/>
      <c r="O192" s="320"/>
      <c r="P192" s="274"/>
      <c r="Q192" s="275"/>
      <c r="R192" s="276"/>
      <c r="S192" s="277"/>
      <c r="T192" s="370"/>
      <c r="U192" s="278"/>
      <c r="V192" s="279"/>
      <c r="W192" s="321"/>
      <c r="X192" s="281"/>
      <c r="Y192" s="277">
        <f t="shared" si="156"/>
        <v>0</v>
      </c>
      <c r="Z192" s="488"/>
      <c r="AA192" s="277"/>
      <c r="AB192" s="128"/>
      <c r="AC192" s="127"/>
      <c r="AD192" s="321"/>
      <c r="AF192" s="277"/>
      <c r="AZ192" s="81">
        <f t="shared" si="211"/>
        <v>0</v>
      </c>
      <c r="BA192" s="81">
        <f t="shared" si="212"/>
        <v>0</v>
      </c>
      <c r="BB192" s="81">
        <f t="shared" si="213"/>
        <v>0</v>
      </c>
      <c r="BC192" s="81">
        <f t="shared" si="214"/>
        <v>0</v>
      </c>
      <c r="BD192" s="81">
        <f t="shared" si="215"/>
        <v>0</v>
      </c>
      <c r="BE192" s="81">
        <f t="shared" si="216"/>
        <v>0</v>
      </c>
      <c r="BF192" s="81">
        <f t="shared" si="217"/>
        <v>0</v>
      </c>
      <c r="BG192" s="214"/>
      <c r="BH192" s="214"/>
      <c r="BI192" s="214">
        <v>20</v>
      </c>
      <c r="BJ192" s="214"/>
      <c r="BK192" s="214"/>
      <c r="BL192" s="214"/>
      <c r="BM192" s="214"/>
      <c r="BN192" s="81">
        <f t="shared" si="218"/>
        <v>0</v>
      </c>
      <c r="BO192" s="81">
        <f t="shared" si="219"/>
        <v>0</v>
      </c>
      <c r="BP192" s="81">
        <f t="shared" si="220"/>
        <v>0</v>
      </c>
      <c r="BQ192" s="81">
        <f t="shared" si="221"/>
        <v>0</v>
      </c>
      <c r="BR192" s="81">
        <f t="shared" si="222"/>
        <v>0</v>
      </c>
      <c r="BS192" s="81">
        <f t="shared" si="223"/>
        <v>0</v>
      </c>
      <c r="BT192" s="81">
        <f t="shared" si="224"/>
        <v>0</v>
      </c>
      <c r="BU192" s="81">
        <f t="shared" si="225"/>
        <v>0</v>
      </c>
      <c r="BV192" s="81">
        <f t="shared" si="226"/>
        <v>0</v>
      </c>
      <c r="BW192" s="81">
        <f t="shared" si="227"/>
        <v>0</v>
      </c>
      <c r="BX192" s="81">
        <f t="shared" si="228"/>
        <v>0</v>
      </c>
      <c r="BY192" s="81">
        <f t="shared" si="229"/>
        <v>0</v>
      </c>
      <c r="BZ192" s="203">
        <f t="shared" si="230"/>
        <v>0</v>
      </c>
      <c r="CA192" s="203">
        <f t="shared" si="231"/>
        <v>0</v>
      </c>
      <c r="CB192" s="214">
        <v>1</v>
      </c>
      <c r="CC192" s="214">
        <v>12</v>
      </c>
      <c r="CD192" s="214">
        <v>7</v>
      </c>
      <c r="CE192" s="214"/>
      <c r="CF192" s="214"/>
      <c r="CG192" s="214"/>
      <c r="CH192" s="214"/>
      <c r="CI192" s="214"/>
      <c r="CJ192" s="214"/>
      <c r="CK192" s="214"/>
      <c r="CL192" s="215"/>
      <c r="CM192" s="214"/>
      <c r="CN192" s="214"/>
      <c r="CO192" s="214"/>
      <c r="CP192" s="93"/>
      <c r="CQ192" s="81"/>
      <c r="CR192" s="134">
        <f t="shared" si="232"/>
        <v>0</v>
      </c>
      <c r="CS192" s="93"/>
      <c r="CT192" s="126">
        <v>3.5430000000000001</v>
      </c>
      <c r="CU192" s="81">
        <f t="shared" si="233"/>
        <v>0</v>
      </c>
      <c r="CV192" s="81">
        <f t="shared" si="234"/>
        <v>0</v>
      </c>
      <c r="CW192" s="93"/>
      <c r="CX192" s="92"/>
      <c r="CY192" s="4"/>
    </row>
    <row r="193" spans="1:103" ht="18" customHeight="1">
      <c r="A193" s="142" t="s">
        <v>29625</v>
      </c>
      <c r="B193" s="142" t="s">
        <v>28209</v>
      </c>
      <c r="C193" s="142" t="s">
        <v>29355</v>
      </c>
      <c r="D193" s="142" t="s">
        <v>29529</v>
      </c>
      <c r="E193" s="170" t="s">
        <v>28761</v>
      </c>
      <c r="F193" s="170">
        <v>20</v>
      </c>
      <c r="G193" s="170">
        <f t="shared" si="207"/>
        <v>0</v>
      </c>
      <c r="H193" s="791">
        <v>160</v>
      </c>
      <c r="I193" s="481">
        <f t="shared" si="208"/>
        <v>0</v>
      </c>
      <c r="J193" s="125">
        <f t="shared" si="209"/>
        <v>160</v>
      </c>
      <c r="K193" s="126">
        <f t="shared" si="210"/>
        <v>0</v>
      </c>
      <c r="L193" s="318"/>
      <c r="M193" s="271"/>
      <c r="N193" s="319"/>
      <c r="O193" s="320"/>
      <c r="P193" s="274"/>
      <c r="Q193" s="275"/>
      <c r="R193" s="276"/>
      <c r="S193" s="277"/>
      <c r="T193" s="370"/>
      <c r="U193" s="278"/>
      <c r="V193" s="279"/>
      <c r="W193" s="321"/>
      <c r="X193" s="281"/>
      <c r="Y193" s="277">
        <f t="shared" si="156"/>
        <v>0</v>
      </c>
      <c r="Z193" s="488"/>
      <c r="AA193" s="277"/>
      <c r="AB193" s="128"/>
      <c r="AC193" s="127"/>
      <c r="AD193" s="321"/>
      <c r="AF193" s="277"/>
      <c r="AZ193" s="81">
        <f t="shared" si="211"/>
        <v>0</v>
      </c>
      <c r="BA193" s="81">
        <f t="shared" si="212"/>
        <v>0</v>
      </c>
      <c r="BB193" s="81">
        <f t="shared" si="213"/>
        <v>0</v>
      </c>
      <c r="BC193" s="81">
        <f t="shared" si="214"/>
        <v>0</v>
      </c>
      <c r="BD193" s="81">
        <f t="shared" si="215"/>
        <v>0</v>
      </c>
      <c r="BE193" s="81">
        <f t="shared" si="216"/>
        <v>0</v>
      </c>
      <c r="BF193" s="81">
        <f t="shared" si="217"/>
        <v>0</v>
      </c>
      <c r="BG193" s="214"/>
      <c r="BH193" s="214"/>
      <c r="BI193" s="214">
        <v>20</v>
      </c>
      <c r="BJ193" s="214"/>
      <c r="BK193" s="214"/>
      <c r="BL193" s="214"/>
      <c r="BM193" s="214"/>
      <c r="BN193" s="81">
        <f t="shared" si="218"/>
        <v>0</v>
      </c>
      <c r="BO193" s="81">
        <f t="shared" si="219"/>
        <v>0</v>
      </c>
      <c r="BP193" s="81">
        <f t="shared" si="220"/>
        <v>0</v>
      </c>
      <c r="BQ193" s="81">
        <f t="shared" si="221"/>
        <v>0</v>
      </c>
      <c r="BR193" s="81">
        <f t="shared" si="222"/>
        <v>0</v>
      </c>
      <c r="BS193" s="81">
        <f t="shared" si="223"/>
        <v>0</v>
      </c>
      <c r="BT193" s="81">
        <f t="shared" si="224"/>
        <v>0</v>
      </c>
      <c r="BU193" s="81">
        <f t="shared" si="225"/>
        <v>0</v>
      </c>
      <c r="BV193" s="81">
        <f t="shared" si="226"/>
        <v>0</v>
      </c>
      <c r="BW193" s="81">
        <f t="shared" si="227"/>
        <v>0</v>
      </c>
      <c r="BX193" s="81">
        <f t="shared" si="228"/>
        <v>0</v>
      </c>
      <c r="BY193" s="81">
        <f t="shared" si="229"/>
        <v>0</v>
      </c>
      <c r="BZ193" s="203">
        <f t="shared" si="230"/>
        <v>0</v>
      </c>
      <c r="CA193" s="203">
        <f t="shared" si="231"/>
        <v>0</v>
      </c>
      <c r="CB193" s="214">
        <v>3</v>
      </c>
      <c r="CC193" s="214">
        <v>15</v>
      </c>
      <c r="CD193" s="214">
        <v>2</v>
      </c>
      <c r="CE193" s="214"/>
      <c r="CF193" s="214"/>
      <c r="CG193" s="214"/>
      <c r="CH193" s="214"/>
      <c r="CI193" s="214"/>
      <c r="CJ193" s="214"/>
      <c r="CK193" s="214"/>
      <c r="CL193" s="215"/>
      <c r="CM193" s="214"/>
      <c r="CN193" s="214"/>
      <c r="CO193" s="214"/>
      <c r="CP193" s="93"/>
      <c r="CQ193" s="81"/>
      <c r="CR193" s="134">
        <f t="shared" si="232"/>
        <v>0</v>
      </c>
      <c r="CS193" s="93"/>
      <c r="CT193" s="126">
        <v>6.1909999999999998</v>
      </c>
      <c r="CU193" s="81">
        <f t="shared" si="233"/>
        <v>0</v>
      </c>
      <c r="CV193" s="81">
        <f t="shared" si="234"/>
        <v>0</v>
      </c>
      <c r="CW193" s="93"/>
      <c r="CX193" s="92"/>
      <c r="CY193" s="4"/>
    </row>
    <row r="194" spans="1:103" ht="18" customHeight="1">
      <c r="A194" s="142" t="s">
        <v>29626</v>
      </c>
      <c r="B194" s="142" t="s">
        <v>28210</v>
      </c>
      <c r="C194" s="142" t="s">
        <v>29355</v>
      </c>
      <c r="D194" s="142" t="s">
        <v>29332</v>
      </c>
      <c r="E194" s="170" t="s">
        <v>28766</v>
      </c>
      <c r="F194" s="170">
        <v>10</v>
      </c>
      <c r="G194" s="170">
        <f t="shared" si="207"/>
        <v>0</v>
      </c>
      <c r="H194" s="791">
        <v>130</v>
      </c>
      <c r="I194" s="481">
        <f t="shared" si="208"/>
        <v>0</v>
      </c>
      <c r="J194" s="125">
        <f t="shared" si="209"/>
        <v>130</v>
      </c>
      <c r="K194" s="126">
        <f t="shared" si="210"/>
        <v>0</v>
      </c>
      <c r="L194" s="318"/>
      <c r="M194" s="271"/>
      <c r="N194" s="319"/>
      <c r="O194" s="320"/>
      <c r="P194" s="274"/>
      <c r="Q194" s="275"/>
      <c r="R194" s="276"/>
      <c r="S194" s="277"/>
      <c r="T194" s="370"/>
      <c r="U194" s="278"/>
      <c r="V194" s="279"/>
      <c r="W194" s="321"/>
      <c r="X194" s="281"/>
      <c r="Y194" s="277">
        <f t="shared" si="156"/>
        <v>0</v>
      </c>
      <c r="Z194" s="488"/>
      <c r="AA194" s="277"/>
      <c r="AB194" s="128"/>
      <c r="AC194" s="127"/>
      <c r="AD194" s="321"/>
      <c r="AF194" s="277"/>
      <c r="AZ194" s="81">
        <f t="shared" si="211"/>
        <v>0</v>
      </c>
      <c r="BA194" s="81">
        <f t="shared" si="212"/>
        <v>0</v>
      </c>
      <c r="BB194" s="81">
        <f t="shared" si="213"/>
        <v>0</v>
      </c>
      <c r="BC194" s="81">
        <f t="shared" si="214"/>
        <v>0</v>
      </c>
      <c r="BD194" s="81">
        <f t="shared" si="215"/>
        <v>0</v>
      </c>
      <c r="BE194" s="81">
        <f t="shared" si="216"/>
        <v>0</v>
      </c>
      <c r="BF194" s="81">
        <f t="shared" si="217"/>
        <v>0</v>
      </c>
      <c r="BG194" s="214"/>
      <c r="BH194" s="214"/>
      <c r="BI194" s="214"/>
      <c r="BJ194" s="214">
        <v>10</v>
      </c>
      <c r="BK194" s="214"/>
      <c r="BL194" s="214"/>
      <c r="BM194" s="214"/>
      <c r="BN194" s="81">
        <f t="shared" si="218"/>
        <v>0</v>
      </c>
      <c r="BO194" s="81">
        <f t="shared" si="219"/>
        <v>0</v>
      </c>
      <c r="BP194" s="81">
        <f t="shared" si="220"/>
        <v>0</v>
      </c>
      <c r="BQ194" s="81">
        <f t="shared" si="221"/>
        <v>0</v>
      </c>
      <c r="BR194" s="81">
        <f t="shared" si="222"/>
        <v>0</v>
      </c>
      <c r="BS194" s="81">
        <f t="shared" si="223"/>
        <v>0</v>
      </c>
      <c r="BT194" s="81">
        <f t="shared" si="224"/>
        <v>0</v>
      </c>
      <c r="BU194" s="81">
        <f t="shared" si="225"/>
        <v>0</v>
      </c>
      <c r="BV194" s="81">
        <f t="shared" si="226"/>
        <v>0</v>
      </c>
      <c r="BW194" s="81">
        <f t="shared" si="227"/>
        <v>0</v>
      </c>
      <c r="BX194" s="81">
        <f t="shared" si="228"/>
        <v>0</v>
      </c>
      <c r="BY194" s="81">
        <f t="shared" si="229"/>
        <v>0</v>
      </c>
      <c r="BZ194" s="203">
        <f t="shared" si="230"/>
        <v>0</v>
      </c>
      <c r="CA194" s="203">
        <f t="shared" si="231"/>
        <v>0</v>
      </c>
      <c r="CB194" s="214"/>
      <c r="CC194" s="214">
        <v>1</v>
      </c>
      <c r="CD194" s="214">
        <v>3</v>
      </c>
      <c r="CE194" s="214">
        <v>3</v>
      </c>
      <c r="CF194" s="214">
        <v>1</v>
      </c>
      <c r="CG194" s="214">
        <v>1</v>
      </c>
      <c r="CH194" s="214">
        <v>1</v>
      </c>
      <c r="CI194" s="214"/>
      <c r="CJ194" s="214"/>
      <c r="CK194" s="214"/>
      <c r="CL194" s="215"/>
      <c r="CM194" s="214"/>
      <c r="CN194" s="214"/>
      <c r="CO194" s="214"/>
      <c r="CP194" s="93"/>
      <c r="CQ194" s="81"/>
      <c r="CR194" s="134">
        <f t="shared" si="232"/>
        <v>0</v>
      </c>
      <c r="CS194" s="93"/>
      <c r="CT194" s="126">
        <v>5.2130000000000001</v>
      </c>
      <c r="CU194" s="81">
        <f t="shared" si="233"/>
        <v>0</v>
      </c>
      <c r="CV194" s="81">
        <f t="shared" si="234"/>
        <v>0</v>
      </c>
      <c r="CW194" s="93"/>
      <c r="CX194" s="92"/>
      <c r="CY194" s="4"/>
    </row>
    <row r="195" spans="1:103" ht="18" customHeight="1">
      <c r="A195" s="155" t="s">
        <v>29627</v>
      </c>
      <c r="B195" s="155" t="s">
        <v>28211</v>
      </c>
      <c r="C195" s="168" t="s">
        <v>29355</v>
      </c>
      <c r="D195" s="156" t="s">
        <v>29334</v>
      </c>
      <c r="E195" s="170" t="s">
        <v>28766</v>
      </c>
      <c r="F195" s="170">
        <v>5</v>
      </c>
      <c r="G195" s="170">
        <f t="shared" si="207"/>
        <v>0</v>
      </c>
      <c r="H195" s="791">
        <v>170</v>
      </c>
      <c r="I195" s="481">
        <f t="shared" si="208"/>
        <v>0</v>
      </c>
      <c r="J195" s="125">
        <f t="shared" si="209"/>
        <v>170</v>
      </c>
      <c r="K195" s="126">
        <f t="shared" si="210"/>
        <v>0</v>
      </c>
      <c r="L195" s="318"/>
      <c r="M195" s="271"/>
      <c r="N195" s="319"/>
      <c r="O195" s="320"/>
      <c r="P195" s="274"/>
      <c r="Q195" s="275"/>
      <c r="R195" s="276"/>
      <c r="S195" s="277"/>
      <c r="T195" s="370"/>
      <c r="U195" s="278"/>
      <c r="V195" s="279"/>
      <c r="W195" s="321"/>
      <c r="X195" s="281"/>
      <c r="Y195" s="277">
        <f t="shared" si="156"/>
        <v>0</v>
      </c>
      <c r="Z195" s="488"/>
      <c r="AA195" s="277"/>
      <c r="AB195" s="128"/>
      <c r="AC195" s="127"/>
      <c r="AD195" s="321"/>
      <c r="AF195" s="277"/>
      <c r="AZ195" s="81">
        <f t="shared" si="211"/>
        <v>0</v>
      </c>
      <c r="BA195" s="81">
        <f t="shared" si="212"/>
        <v>0</v>
      </c>
      <c r="BB195" s="81">
        <f t="shared" si="213"/>
        <v>0</v>
      </c>
      <c r="BC195" s="81">
        <f t="shared" si="214"/>
        <v>0</v>
      </c>
      <c r="BD195" s="81">
        <f t="shared" si="215"/>
        <v>0</v>
      </c>
      <c r="BE195" s="81">
        <f t="shared" si="216"/>
        <v>0</v>
      </c>
      <c r="BF195" s="81">
        <f t="shared" si="217"/>
        <v>0</v>
      </c>
      <c r="BG195" s="218"/>
      <c r="BH195" s="218"/>
      <c r="BI195" s="218"/>
      <c r="BJ195" s="218"/>
      <c r="BK195" s="218">
        <v>5</v>
      </c>
      <c r="BL195" s="218"/>
      <c r="BM195" s="218"/>
      <c r="BN195" s="202">
        <f t="shared" si="218"/>
        <v>0</v>
      </c>
      <c r="BO195" s="202">
        <f t="shared" si="219"/>
        <v>0</v>
      </c>
      <c r="BP195" s="202">
        <f t="shared" si="220"/>
        <v>0</v>
      </c>
      <c r="BQ195" s="202">
        <f t="shared" si="221"/>
        <v>0</v>
      </c>
      <c r="BR195" s="202">
        <f t="shared" si="222"/>
        <v>0</v>
      </c>
      <c r="BS195" s="202">
        <f t="shared" si="223"/>
        <v>0</v>
      </c>
      <c r="BT195" s="202">
        <f t="shared" si="224"/>
        <v>0</v>
      </c>
      <c r="BU195" s="202">
        <f t="shared" si="225"/>
        <v>0</v>
      </c>
      <c r="BV195" s="202">
        <f t="shared" si="226"/>
        <v>0</v>
      </c>
      <c r="BW195" s="202">
        <f t="shared" si="227"/>
        <v>0</v>
      </c>
      <c r="BX195" s="202">
        <f t="shared" si="228"/>
        <v>0</v>
      </c>
      <c r="BY195" s="202">
        <f t="shared" si="229"/>
        <v>0</v>
      </c>
      <c r="BZ195" s="203">
        <f t="shared" si="230"/>
        <v>0</v>
      </c>
      <c r="CA195" s="203">
        <f t="shared" si="231"/>
        <v>0</v>
      </c>
      <c r="CB195" s="218"/>
      <c r="CC195" s="218"/>
      <c r="CD195" s="218"/>
      <c r="CE195" s="218"/>
      <c r="CF195" s="218">
        <v>1</v>
      </c>
      <c r="CG195" s="218">
        <v>1</v>
      </c>
      <c r="CH195" s="218">
        <v>2</v>
      </c>
      <c r="CI195" s="218"/>
      <c r="CJ195" s="218">
        <v>1</v>
      </c>
      <c r="CK195" s="218"/>
      <c r="CL195" s="219"/>
      <c r="CM195" s="218"/>
      <c r="CN195" s="218"/>
      <c r="CO195" s="218"/>
      <c r="CP195" s="93"/>
      <c r="CQ195" s="81"/>
      <c r="CR195" s="134">
        <f t="shared" si="232"/>
        <v>0</v>
      </c>
      <c r="CS195" s="93"/>
      <c r="CT195" s="126">
        <v>7.7530000000000001</v>
      </c>
      <c r="CU195" s="81">
        <f t="shared" si="233"/>
        <v>0</v>
      </c>
      <c r="CV195" s="81">
        <f t="shared" si="234"/>
        <v>0</v>
      </c>
      <c r="CW195" s="93"/>
      <c r="CX195" s="92"/>
      <c r="CY195" s="4"/>
    </row>
    <row r="196" spans="1:103" ht="15.75" customHeight="1">
      <c r="A196" s="225"/>
      <c r="B196" s="225"/>
      <c r="C196" s="180"/>
      <c r="D196" s="180"/>
      <c r="E196" s="504"/>
      <c r="F196" s="92"/>
      <c r="G196" s="92"/>
      <c r="H196" s="809"/>
      <c r="J196" s="116"/>
      <c r="K196" s="125">
        <f>SUM(K180:K195)</f>
        <v>0</v>
      </c>
      <c r="L196" s="312">
        <f>SUMPRODUCT(L180:L195,$F180:$F195)</f>
        <v>0</v>
      </c>
      <c r="M196" s="312">
        <f t="shared" ref="M196:X196" si="235">SUMPRODUCT(M180:M195,$F180:$F195)</f>
        <v>0</v>
      </c>
      <c r="N196" s="312">
        <f t="shared" si="235"/>
        <v>0</v>
      </c>
      <c r="O196" s="312">
        <f t="shared" si="235"/>
        <v>0</v>
      </c>
      <c r="P196" s="312">
        <f t="shared" si="235"/>
        <v>0</v>
      </c>
      <c r="Q196" s="312">
        <f t="shared" si="235"/>
        <v>0</v>
      </c>
      <c r="R196" s="312">
        <f t="shared" si="235"/>
        <v>0</v>
      </c>
      <c r="S196" s="312">
        <f t="shared" si="235"/>
        <v>0</v>
      </c>
      <c r="T196" s="312">
        <f t="shared" si="235"/>
        <v>0</v>
      </c>
      <c r="U196" s="312">
        <f t="shared" si="235"/>
        <v>0</v>
      </c>
      <c r="V196" s="312">
        <f t="shared" si="235"/>
        <v>0</v>
      </c>
      <c r="W196" s="312">
        <f t="shared" si="235"/>
        <v>0</v>
      </c>
      <c r="X196" s="312">
        <f t="shared" si="235"/>
        <v>0</v>
      </c>
      <c r="Y196" s="312">
        <f t="shared" si="156"/>
        <v>0</v>
      </c>
      <c r="Z196" s="312"/>
      <c r="AA196" s="312"/>
      <c r="AB196" s="312"/>
      <c r="AC196" s="312"/>
      <c r="AD196" s="312"/>
      <c r="AE196" s="67"/>
      <c r="AF196" s="312">
        <f>SUMPRODUCT(AF180:AF195,$F180:$F195)</f>
        <v>0</v>
      </c>
      <c r="AG196" s="67"/>
      <c r="AH196" s="67"/>
      <c r="AI196" s="67"/>
      <c r="AJ196" s="67"/>
      <c r="AK196" s="67"/>
      <c r="AL196" s="67"/>
      <c r="AM196" s="67"/>
      <c r="AN196" s="67"/>
      <c r="AO196" s="67"/>
      <c r="AP196" s="67"/>
      <c r="AQ196" s="67"/>
      <c r="AR196" s="67"/>
      <c r="AS196" s="67"/>
      <c r="AT196" s="67"/>
      <c r="AU196" s="67"/>
      <c r="AV196" s="67"/>
      <c r="AZ196" s="159">
        <f t="shared" ref="AZ196:BF196" si="236">SUM(AZ180:AZ195)</f>
        <v>0</v>
      </c>
      <c r="BA196" s="159">
        <f t="shared" si="236"/>
        <v>0</v>
      </c>
      <c r="BB196" s="159">
        <f t="shared" si="236"/>
        <v>0</v>
      </c>
      <c r="BC196" s="159">
        <f t="shared" si="236"/>
        <v>0</v>
      </c>
      <c r="BD196" s="159">
        <f t="shared" si="236"/>
        <v>0</v>
      </c>
      <c r="BE196" s="159">
        <f t="shared" si="236"/>
        <v>0</v>
      </c>
      <c r="BF196" s="160">
        <f t="shared" si="236"/>
        <v>0</v>
      </c>
      <c r="BG196" s="216"/>
      <c r="BH196" s="211"/>
      <c r="BI196" s="211"/>
      <c r="BJ196" s="211"/>
      <c r="BK196" s="211"/>
      <c r="BL196" s="226"/>
      <c r="BM196" s="227"/>
      <c r="BN196" s="184">
        <f t="shared" ref="BN196:CA196" si="237">SUM(BN180:BN195)</f>
        <v>0</v>
      </c>
      <c r="BO196" s="159">
        <f t="shared" si="237"/>
        <v>0</v>
      </c>
      <c r="BP196" s="159">
        <f t="shared" si="237"/>
        <v>0</v>
      </c>
      <c r="BQ196" s="159">
        <f t="shared" si="237"/>
        <v>0</v>
      </c>
      <c r="BR196" s="159">
        <f t="shared" si="237"/>
        <v>0</v>
      </c>
      <c r="BS196" s="159">
        <f t="shared" si="237"/>
        <v>0</v>
      </c>
      <c r="BT196" s="159">
        <f t="shared" si="237"/>
        <v>0</v>
      </c>
      <c r="BU196" s="159">
        <f t="shared" si="237"/>
        <v>0</v>
      </c>
      <c r="BV196" s="159">
        <f t="shared" si="237"/>
        <v>0</v>
      </c>
      <c r="BW196" s="159">
        <f t="shared" si="237"/>
        <v>0</v>
      </c>
      <c r="BX196" s="159">
        <f t="shared" si="237"/>
        <v>0</v>
      </c>
      <c r="BY196" s="160">
        <f t="shared" si="237"/>
        <v>0</v>
      </c>
      <c r="BZ196" s="160">
        <f t="shared" si="237"/>
        <v>0</v>
      </c>
      <c r="CA196" s="160">
        <f t="shared" si="237"/>
        <v>0</v>
      </c>
      <c r="CB196" s="228"/>
      <c r="CC196" s="226"/>
      <c r="CD196" s="226"/>
      <c r="CE196" s="226"/>
      <c r="CF196" s="226"/>
      <c r="CG196" s="226"/>
      <c r="CH196" s="226"/>
      <c r="CI196" s="226"/>
      <c r="CJ196" s="226"/>
      <c r="CK196" s="226"/>
      <c r="CL196" s="226"/>
      <c r="CM196" s="226"/>
      <c r="CN196" s="226"/>
      <c r="CO196" s="226"/>
      <c r="CP196" s="93"/>
      <c r="CQ196" s="105"/>
      <c r="CR196" s="164">
        <f>SUM(CR180:CR195)</f>
        <v>0</v>
      </c>
      <c r="CS196" s="93"/>
      <c r="CT196" s="92"/>
      <c r="CU196" s="92"/>
      <c r="CV196" s="92"/>
      <c r="CW196" s="93"/>
      <c r="CX196" s="92"/>
      <c r="CY196" s="4"/>
    </row>
    <row r="197" spans="1:103" ht="48.75" customHeight="1">
      <c r="A197" s="140" t="s">
        <v>0</v>
      </c>
      <c r="B197" s="140" t="s">
        <v>28839</v>
      </c>
      <c r="C197" s="1036" t="s">
        <v>29367</v>
      </c>
      <c r="D197" s="223" t="s">
        <v>29367</v>
      </c>
      <c r="E197" s="509"/>
      <c r="F197" s="115"/>
      <c r="G197" s="115"/>
      <c r="H197" s="809"/>
      <c r="J197" s="116"/>
      <c r="K197" s="117"/>
      <c r="L197" s="302"/>
      <c r="M197" s="327"/>
      <c r="N197" s="327"/>
      <c r="O197" s="327"/>
      <c r="P197" s="327"/>
      <c r="Q197" s="327"/>
      <c r="R197" s="327"/>
      <c r="S197" s="327"/>
      <c r="T197" s="327"/>
      <c r="U197" s="328"/>
      <c r="V197" s="327"/>
      <c r="W197" s="327"/>
      <c r="X197" s="327"/>
      <c r="Y197" s="327"/>
      <c r="Z197" s="224"/>
      <c r="AA197" s="224"/>
      <c r="AB197" s="224"/>
      <c r="AC197" s="224"/>
      <c r="AD197" s="327"/>
      <c r="AF197" s="327"/>
      <c r="AZ197" s="200" t="s">
        <v>28778</v>
      </c>
      <c r="BA197" s="200" t="s">
        <v>28779</v>
      </c>
      <c r="BB197" s="200" t="s">
        <v>28780</v>
      </c>
      <c r="BC197" s="200" t="s">
        <v>28781</v>
      </c>
      <c r="BD197" s="200" t="s">
        <v>28782</v>
      </c>
      <c r="BE197" s="200" t="s">
        <v>28783</v>
      </c>
      <c r="BF197" s="200" t="s">
        <v>28784</v>
      </c>
      <c r="BG197" s="120" t="s">
        <v>28778</v>
      </c>
      <c r="BH197" s="120" t="s">
        <v>28779</v>
      </c>
      <c r="BI197" s="120" t="s">
        <v>28780</v>
      </c>
      <c r="BJ197" s="120" t="s">
        <v>28781</v>
      </c>
      <c r="BK197" s="120" t="s">
        <v>28782</v>
      </c>
      <c r="BL197" s="120" t="s">
        <v>28783</v>
      </c>
      <c r="BM197" s="120" t="s">
        <v>28784</v>
      </c>
      <c r="BN197" s="119" t="s">
        <v>28787</v>
      </c>
      <c r="BO197" s="119" t="s">
        <v>28788</v>
      </c>
      <c r="BP197" s="119" t="s">
        <v>28789</v>
      </c>
      <c r="BQ197" s="119" t="s">
        <v>28790</v>
      </c>
      <c r="BR197" s="119" t="s">
        <v>28791</v>
      </c>
      <c r="BS197" s="119" t="s">
        <v>28792</v>
      </c>
      <c r="BT197" s="119" t="s">
        <v>28793</v>
      </c>
      <c r="BU197" s="119" t="s">
        <v>28794</v>
      </c>
      <c r="BV197" s="119" t="s">
        <v>28795</v>
      </c>
      <c r="BW197" s="119" t="s">
        <v>28796</v>
      </c>
      <c r="BX197" s="119" t="s">
        <v>28797</v>
      </c>
      <c r="BY197" s="119" t="s">
        <v>28798</v>
      </c>
      <c r="BZ197" s="200" t="s">
        <v>28799</v>
      </c>
      <c r="CA197" s="200" t="s">
        <v>28800</v>
      </c>
      <c r="CB197" s="159" t="s">
        <v>28787</v>
      </c>
      <c r="CC197" s="159" t="s">
        <v>28788</v>
      </c>
      <c r="CD197" s="159" t="s">
        <v>28789</v>
      </c>
      <c r="CE197" s="159" t="s">
        <v>28790</v>
      </c>
      <c r="CF197" s="159" t="s">
        <v>28791</v>
      </c>
      <c r="CG197" s="159" t="s">
        <v>28792</v>
      </c>
      <c r="CH197" s="159" t="s">
        <v>28793</v>
      </c>
      <c r="CI197" s="159" t="s">
        <v>28794</v>
      </c>
      <c r="CJ197" s="159" t="s">
        <v>28795</v>
      </c>
      <c r="CK197" s="159" t="s">
        <v>28796</v>
      </c>
      <c r="CL197" s="159" t="s">
        <v>28797</v>
      </c>
      <c r="CM197" s="159" t="s">
        <v>28866</v>
      </c>
      <c r="CN197" s="159" t="s">
        <v>28799</v>
      </c>
      <c r="CO197" s="159" t="s">
        <v>28800</v>
      </c>
      <c r="CP197" s="93"/>
      <c r="CQ197" s="122" t="s">
        <v>28867</v>
      </c>
      <c r="CR197" s="122" t="s">
        <v>28868</v>
      </c>
      <c r="CS197" s="93"/>
      <c r="CT197" s="122" t="s">
        <v>28869</v>
      </c>
      <c r="CU197" s="122" t="s">
        <v>28870</v>
      </c>
      <c r="CV197" s="122" t="s">
        <v>28871</v>
      </c>
      <c r="CW197" s="93"/>
      <c r="CX197" s="92"/>
      <c r="CY197" s="4"/>
    </row>
    <row r="198" spans="1:103" ht="18" customHeight="1">
      <c r="A198" s="142" t="s">
        <v>29628</v>
      </c>
      <c r="B198" s="142" t="s">
        <v>28216</v>
      </c>
      <c r="C198" s="142" t="s">
        <v>29367</v>
      </c>
      <c r="D198" s="142" t="s">
        <v>29013</v>
      </c>
      <c r="E198" s="170" t="s">
        <v>28762</v>
      </c>
      <c r="F198" s="170">
        <v>10</v>
      </c>
      <c r="G198" s="170">
        <f t="shared" ref="G198:G205" si="238">SUM(L198:AD198)</f>
        <v>0</v>
      </c>
      <c r="H198" s="791">
        <v>90</v>
      </c>
      <c r="I198" s="481">
        <f t="shared" ref="I198:I205" si="239">$G$5</f>
        <v>0</v>
      </c>
      <c r="J198" s="125">
        <f t="shared" ref="J198:J205" si="240">H198*((1-I198))</f>
        <v>90</v>
      </c>
      <c r="K198" s="126">
        <f t="shared" ref="K198:K205" si="241">G198*J198</f>
        <v>0</v>
      </c>
      <c r="L198" s="318"/>
      <c r="M198" s="271"/>
      <c r="N198" s="319"/>
      <c r="O198" s="320"/>
      <c r="P198" s="274"/>
      <c r="Q198" s="275"/>
      <c r="R198" s="276"/>
      <c r="S198" s="277"/>
      <c r="T198" s="370"/>
      <c r="U198" s="278"/>
      <c r="V198" s="279"/>
      <c r="W198" s="321"/>
      <c r="X198" s="281"/>
      <c r="Y198" s="277">
        <f t="shared" si="156"/>
        <v>0</v>
      </c>
      <c r="Z198" s="488"/>
      <c r="AA198" s="277"/>
      <c r="AB198" s="128"/>
      <c r="AC198" s="127"/>
      <c r="AD198" s="321"/>
      <c r="AF198" s="277"/>
      <c r="AZ198" s="81">
        <f t="shared" ref="AZ198:BF205" si="242">BG198*$G198</f>
        <v>0</v>
      </c>
      <c r="BA198" s="81">
        <f t="shared" si="242"/>
        <v>0</v>
      </c>
      <c r="BB198" s="81">
        <f t="shared" si="242"/>
        <v>0</v>
      </c>
      <c r="BC198" s="81">
        <f t="shared" si="242"/>
        <v>0</v>
      </c>
      <c r="BD198" s="81">
        <f t="shared" si="242"/>
        <v>0</v>
      </c>
      <c r="BE198" s="81">
        <f t="shared" si="242"/>
        <v>0</v>
      </c>
      <c r="BF198" s="81">
        <f t="shared" si="242"/>
        <v>0</v>
      </c>
      <c r="BG198" s="214"/>
      <c r="BH198" s="214"/>
      <c r="BI198" s="214">
        <v>10</v>
      </c>
      <c r="BJ198" s="214"/>
      <c r="BK198" s="214"/>
      <c r="BL198" s="214"/>
      <c r="BM198" s="214"/>
      <c r="BN198" s="81">
        <f t="shared" ref="BN198:CA205" si="243">CB198*$G198</f>
        <v>0</v>
      </c>
      <c r="BO198" s="81">
        <f t="shared" si="243"/>
        <v>0</v>
      </c>
      <c r="BP198" s="81">
        <f t="shared" si="243"/>
        <v>0</v>
      </c>
      <c r="BQ198" s="81">
        <f t="shared" si="243"/>
        <v>0</v>
      </c>
      <c r="BR198" s="81">
        <f t="shared" si="243"/>
        <v>0</v>
      </c>
      <c r="BS198" s="81">
        <f t="shared" si="243"/>
        <v>0</v>
      </c>
      <c r="BT198" s="81">
        <f t="shared" si="243"/>
        <v>0</v>
      </c>
      <c r="BU198" s="81">
        <f t="shared" si="243"/>
        <v>0</v>
      </c>
      <c r="BV198" s="81">
        <f t="shared" si="243"/>
        <v>0</v>
      </c>
      <c r="BW198" s="81">
        <f t="shared" si="243"/>
        <v>0</v>
      </c>
      <c r="BX198" s="81">
        <f t="shared" si="243"/>
        <v>0</v>
      </c>
      <c r="BY198" s="81">
        <f t="shared" si="243"/>
        <v>0</v>
      </c>
      <c r="BZ198" s="203">
        <f t="shared" si="243"/>
        <v>0</v>
      </c>
      <c r="CA198" s="203">
        <f t="shared" si="243"/>
        <v>0</v>
      </c>
      <c r="CB198" s="214"/>
      <c r="CC198" s="214"/>
      <c r="CD198" s="214">
        <v>9</v>
      </c>
      <c r="CE198" s="214">
        <v>1</v>
      </c>
      <c r="CF198" s="214"/>
      <c r="CG198" s="214"/>
      <c r="CH198" s="214"/>
      <c r="CI198" s="214"/>
      <c r="CJ198" s="214"/>
      <c r="CK198" s="214"/>
      <c r="CL198" s="215"/>
      <c r="CM198" s="214"/>
      <c r="CN198" s="214"/>
      <c r="CO198" s="214"/>
      <c r="CP198" s="93"/>
      <c r="CQ198" s="81">
        <v>20</v>
      </c>
      <c r="CR198" s="134">
        <f t="shared" ref="CR198:CR205" si="244">$G198*CQ198</f>
        <v>0</v>
      </c>
      <c r="CS198" s="93"/>
      <c r="CT198" s="126">
        <v>3.82</v>
      </c>
      <c r="CU198" s="81">
        <f t="shared" ref="CU198:CU205" si="245">G198</f>
        <v>0</v>
      </c>
      <c r="CV198" s="81">
        <f t="shared" ref="CV198:CV203" si="246">CT198*CU198</f>
        <v>0</v>
      </c>
      <c r="CW198" s="93"/>
      <c r="CX198" s="92"/>
      <c r="CY198" s="4"/>
    </row>
    <row r="199" spans="1:103" ht="18" customHeight="1">
      <c r="A199" s="142" t="s">
        <v>29629</v>
      </c>
      <c r="B199" s="142" t="s">
        <v>28217</v>
      </c>
      <c r="C199" s="142" t="s">
        <v>29367</v>
      </c>
      <c r="D199" s="142" t="s">
        <v>28887</v>
      </c>
      <c r="E199" s="170" t="s">
        <v>28763</v>
      </c>
      <c r="F199" s="170">
        <v>10</v>
      </c>
      <c r="G199" s="170">
        <f t="shared" si="238"/>
        <v>0</v>
      </c>
      <c r="H199" s="791">
        <v>100</v>
      </c>
      <c r="I199" s="481">
        <f t="shared" si="239"/>
        <v>0</v>
      </c>
      <c r="J199" s="125">
        <f t="shared" si="240"/>
        <v>100</v>
      </c>
      <c r="K199" s="126">
        <f t="shared" si="241"/>
        <v>0</v>
      </c>
      <c r="L199" s="318"/>
      <c r="M199" s="271"/>
      <c r="N199" s="319"/>
      <c r="O199" s="320"/>
      <c r="P199" s="274"/>
      <c r="Q199" s="275"/>
      <c r="R199" s="276"/>
      <c r="S199" s="277"/>
      <c r="T199" s="370"/>
      <c r="U199" s="278"/>
      <c r="V199" s="279"/>
      <c r="W199" s="321"/>
      <c r="X199" s="281"/>
      <c r="Y199" s="277">
        <f t="shared" si="156"/>
        <v>0</v>
      </c>
      <c r="Z199" s="488"/>
      <c r="AA199" s="277"/>
      <c r="AB199" s="128"/>
      <c r="AC199" s="127"/>
      <c r="AD199" s="321"/>
      <c r="AF199" s="277"/>
      <c r="AZ199" s="81">
        <f t="shared" si="242"/>
        <v>0</v>
      </c>
      <c r="BA199" s="81">
        <f t="shared" si="242"/>
        <v>0</v>
      </c>
      <c r="BB199" s="81">
        <f t="shared" si="242"/>
        <v>0</v>
      </c>
      <c r="BC199" s="81">
        <f t="shared" si="242"/>
        <v>0</v>
      </c>
      <c r="BD199" s="81">
        <f t="shared" si="242"/>
        <v>0</v>
      </c>
      <c r="BE199" s="81">
        <f t="shared" si="242"/>
        <v>0</v>
      </c>
      <c r="BF199" s="81">
        <f t="shared" si="242"/>
        <v>0</v>
      </c>
      <c r="BG199" s="214"/>
      <c r="BH199" s="214"/>
      <c r="BI199" s="214"/>
      <c r="BJ199" s="214">
        <v>10</v>
      </c>
      <c r="BK199" s="214"/>
      <c r="BL199" s="214"/>
      <c r="BM199" s="214"/>
      <c r="BN199" s="81">
        <f t="shared" si="243"/>
        <v>0</v>
      </c>
      <c r="BO199" s="81">
        <f t="shared" si="243"/>
        <v>0</v>
      </c>
      <c r="BP199" s="81">
        <f t="shared" si="243"/>
        <v>0</v>
      </c>
      <c r="BQ199" s="81">
        <f t="shared" si="243"/>
        <v>0</v>
      </c>
      <c r="BR199" s="81">
        <f t="shared" si="243"/>
        <v>0</v>
      </c>
      <c r="BS199" s="81">
        <f t="shared" si="243"/>
        <v>0</v>
      </c>
      <c r="BT199" s="81">
        <f t="shared" si="243"/>
        <v>0</v>
      </c>
      <c r="BU199" s="81">
        <f t="shared" si="243"/>
        <v>0</v>
      </c>
      <c r="BV199" s="81">
        <f t="shared" si="243"/>
        <v>0</v>
      </c>
      <c r="BW199" s="81">
        <f t="shared" si="243"/>
        <v>0</v>
      </c>
      <c r="BX199" s="81">
        <f t="shared" si="243"/>
        <v>0</v>
      </c>
      <c r="BY199" s="81">
        <f t="shared" si="243"/>
        <v>0</v>
      </c>
      <c r="BZ199" s="203">
        <f t="shared" si="243"/>
        <v>0</v>
      </c>
      <c r="CA199" s="203">
        <f t="shared" si="243"/>
        <v>0</v>
      </c>
      <c r="CB199" s="214"/>
      <c r="CC199" s="214">
        <v>5</v>
      </c>
      <c r="CD199" s="214">
        <v>5</v>
      </c>
      <c r="CE199" s="214"/>
      <c r="CF199" s="214"/>
      <c r="CG199" s="214"/>
      <c r="CH199" s="214"/>
      <c r="CI199" s="214"/>
      <c r="CJ199" s="214"/>
      <c r="CK199" s="214"/>
      <c r="CL199" s="215"/>
      <c r="CM199" s="214"/>
      <c r="CN199" s="214"/>
      <c r="CO199" s="214"/>
      <c r="CP199" s="93"/>
      <c r="CQ199" s="81">
        <v>10</v>
      </c>
      <c r="CR199" s="134">
        <f t="shared" si="244"/>
        <v>0</v>
      </c>
      <c r="CS199" s="93"/>
      <c r="CT199" s="126">
        <v>4.17</v>
      </c>
      <c r="CU199" s="81">
        <f t="shared" si="245"/>
        <v>0</v>
      </c>
      <c r="CV199" s="81">
        <f t="shared" si="246"/>
        <v>0</v>
      </c>
      <c r="CW199" s="93"/>
      <c r="CX199" s="92"/>
      <c r="CY199" s="4"/>
    </row>
    <row r="200" spans="1:103" ht="18" customHeight="1">
      <c r="A200" s="142" t="s">
        <v>29630</v>
      </c>
      <c r="B200" s="142" t="s">
        <v>28218</v>
      </c>
      <c r="C200" s="142" t="s">
        <v>29367</v>
      </c>
      <c r="D200" s="142" t="s">
        <v>28893</v>
      </c>
      <c r="E200" s="170" t="s">
        <v>28763</v>
      </c>
      <c r="F200" s="170">
        <v>5</v>
      </c>
      <c r="G200" s="170">
        <f>SUM(L200:AD200)</f>
        <v>0</v>
      </c>
      <c r="H200" s="791">
        <v>95</v>
      </c>
      <c r="I200" s="481">
        <f t="shared" si="239"/>
        <v>0</v>
      </c>
      <c r="J200" s="125">
        <f>H200*((1-I200))</f>
        <v>95</v>
      </c>
      <c r="K200" s="126">
        <f>G200*J200</f>
        <v>0</v>
      </c>
      <c r="L200" s="318"/>
      <c r="M200" s="271"/>
      <c r="N200" s="319"/>
      <c r="O200" s="320"/>
      <c r="P200" s="274"/>
      <c r="Q200" s="275"/>
      <c r="R200" s="276"/>
      <c r="S200" s="277"/>
      <c r="T200" s="370"/>
      <c r="U200" s="278"/>
      <c r="V200" s="279"/>
      <c r="W200" s="321"/>
      <c r="X200" s="281"/>
      <c r="Y200" s="277">
        <f>AF200</f>
        <v>0</v>
      </c>
      <c r="Z200" s="488"/>
      <c r="AA200" s="277"/>
      <c r="AB200" s="128"/>
      <c r="AC200" s="127"/>
      <c r="AD200" s="321"/>
      <c r="AF200" s="277"/>
      <c r="AZ200" s="81">
        <f t="shared" ref="AZ200:BF200" si="247">BG200*$G200</f>
        <v>0</v>
      </c>
      <c r="BA200" s="81">
        <f t="shared" si="247"/>
        <v>0</v>
      </c>
      <c r="BB200" s="81">
        <f t="shared" si="247"/>
        <v>0</v>
      </c>
      <c r="BC200" s="81">
        <f t="shared" si="247"/>
        <v>0</v>
      </c>
      <c r="BD200" s="81">
        <f t="shared" si="247"/>
        <v>0</v>
      </c>
      <c r="BE200" s="81">
        <f t="shared" si="247"/>
        <v>0</v>
      </c>
      <c r="BF200" s="81">
        <f t="shared" si="247"/>
        <v>0</v>
      </c>
      <c r="BG200" s="214"/>
      <c r="BH200" s="214"/>
      <c r="BI200" s="214"/>
      <c r="BJ200" s="214"/>
      <c r="BK200" s="214">
        <v>5</v>
      </c>
      <c r="BL200" s="214"/>
      <c r="BM200" s="214"/>
      <c r="BN200" s="81">
        <f t="shared" ref="BN200:CA200" si="248">CB200*$G200</f>
        <v>0</v>
      </c>
      <c r="BO200" s="81">
        <f t="shared" si="248"/>
        <v>0</v>
      </c>
      <c r="BP200" s="81">
        <f t="shared" si="248"/>
        <v>0</v>
      </c>
      <c r="BQ200" s="81">
        <f t="shared" si="248"/>
        <v>0</v>
      </c>
      <c r="BR200" s="81">
        <f t="shared" si="248"/>
        <v>0</v>
      </c>
      <c r="BS200" s="81">
        <f t="shared" si="248"/>
        <v>0</v>
      </c>
      <c r="BT200" s="81">
        <f t="shared" si="248"/>
        <v>0</v>
      </c>
      <c r="BU200" s="81">
        <f t="shared" si="248"/>
        <v>0</v>
      </c>
      <c r="BV200" s="81">
        <f t="shared" si="248"/>
        <v>0</v>
      </c>
      <c r="BW200" s="81">
        <f t="shared" si="248"/>
        <v>0</v>
      </c>
      <c r="BX200" s="81">
        <f t="shared" si="248"/>
        <v>0</v>
      </c>
      <c r="BY200" s="81">
        <f t="shared" si="248"/>
        <v>0</v>
      </c>
      <c r="BZ200" s="203">
        <f t="shared" si="248"/>
        <v>0</v>
      </c>
      <c r="CA200" s="203">
        <f t="shared" si="248"/>
        <v>0</v>
      </c>
      <c r="CB200" s="214"/>
      <c r="CC200" s="214"/>
      <c r="CD200" s="214">
        <v>4</v>
      </c>
      <c r="CE200" s="214">
        <v>1</v>
      </c>
      <c r="CF200" s="214"/>
      <c r="CG200" s="214"/>
      <c r="CH200" s="214"/>
      <c r="CI200" s="214"/>
      <c r="CJ200" s="214"/>
      <c r="CK200" s="214"/>
      <c r="CL200" s="215"/>
      <c r="CM200" s="214"/>
      <c r="CN200" s="214"/>
      <c r="CO200" s="214"/>
      <c r="CP200" s="93"/>
      <c r="CQ200" s="81">
        <v>5</v>
      </c>
      <c r="CR200" s="134">
        <f>$G200*CQ200</f>
        <v>0</v>
      </c>
      <c r="CS200" s="93"/>
      <c r="CT200" s="126">
        <v>4.4169999999999998</v>
      </c>
      <c r="CU200" s="81">
        <f t="shared" si="245"/>
        <v>0</v>
      </c>
      <c r="CV200" s="81">
        <f>CT200*CU200</f>
        <v>0</v>
      </c>
      <c r="CW200" s="93"/>
      <c r="CX200" s="92"/>
      <c r="CY200" s="4"/>
    </row>
    <row r="201" spans="1:103" ht="18" customHeight="1">
      <c r="A201" s="142" t="s">
        <v>29631</v>
      </c>
      <c r="B201" s="142" t="s">
        <v>28219</v>
      </c>
      <c r="C201" s="142" t="s">
        <v>29367</v>
      </c>
      <c r="D201" s="142" t="s">
        <v>29486</v>
      </c>
      <c r="E201" s="170" t="s">
        <v>28763</v>
      </c>
      <c r="F201" s="170">
        <v>10</v>
      </c>
      <c r="G201" s="170">
        <f t="shared" si="238"/>
        <v>0</v>
      </c>
      <c r="H201" s="791">
        <v>80</v>
      </c>
      <c r="I201" s="481">
        <f t="shared" si="239"/>
        <v>0</v>
      </c>
      <c r="J201" s="125">
        <f t="shared" si="240"/>
        <v>80</v>
      </c>
      <c r="K201" s="126">
        <f t="shared" si="241"/>
        <v>0</v>
      </c>
      <c r="L201" s="318"/>
      <c r="M201" s="271"/>
      <c r="N201" s="319"/>
      <c r="O201" s="320"/>
      <c r="P201" s="274"/>
      <c r="Q201" s="275"/>
      <c r="R201" s="276"/>
      <c r="S201" s="277"/>
      <c r="T201" s="370"/>
      <c r="U201" s="278"/>
      <c r="V201" s="279"/>
      <c r="W201" s="321"/>
      <c r="X201" s="281"/>
      <c r="Y201" s="277">
        <f t="shared" si="156"/>
        <v>0</v>
      </c>
      <c r="Z201" s="488"/>
      <c r="AA201" s="277"/>
      <c r="AB201" s="128"/>
      <c r="AC201" s="127"/>
      <c r="AD201" s="321"/>
      <c r="AF201" s="277"/>
      <c r="AZ201" s="81">
        <f t="shared" si="242"/>
        <v>0</v>
      </c>
      <c r="BA201" s="81">
        <f t="shared" si="242"/>
        <v>0</v>
      </c>
      <c r="BB201" s="81">
        <f t="shared" si="242"/>
        <v>0</v>
      </c>
      <c r="BC201" s="81">
        <f t="shared" si="242"/>
        <v>0</v>
      </c>
      <c r="BD201" s="81">
        <f t="shared" si="242"/>
        <v>0</v>
      </c>
      <c r="BE201" s="81">
        <f t="shared" si="242"/>
        <v>0</v>
      </c>
      <c r="BF201" s="81">
        <f t="shared" si="242"/>
        <v>0</v>
      </c>
      <c r="BG201" s="214"/>
      <c r="BH201" s="214"/>
      <c r="BI201" s="214">
        <v>10</v>
      </c>
      <c r="BJ201" s="214"/>
      <c r="BK201" s="214"/>
      <c r="BL201" s="214"/>
      <c r="BM201" s="214"/>
      <c r="BN201" s="81">
        <f t="shared" si="243"/>
        <v>0</v>
      </c>
      <c r="BO201" s="81">
        <f t="shared" si="243"/>
        <v>0</v>
      </c>
      <c r="BP201" s="81">
        <f t="shared" si="243"/>
        <v>0</v>
      </c>
      <c r="BQ201" s="81">
        <f t="shared" si="243"/>
        <v>0</v>
      </c>
      <c r="BR201" s="81">
        <f t="shared" si="243"/>
        <v>0</v>
      </c>
      <c r="BS201" s="81">
        <f t="shared" si="243"/>
        <v>0</v>
      </c>
      <c r="BT201" s="81">
        <f t="shared" si="243"/>
        <v>0</v>
      </c>
      <c r="BU201" s="81">
        <f t="shared" si="243"/>
        <v>0</v>
      </c>
      <c r="BV201" s="81">
        <f t="shared" si="243"/>
        <v>0</v>
      </c>
      <c r="BW201" s="81">
        <f t="shared" si="243"/>
        <v>0</v>
      </c>
      <c r="BX201" s="81">
        <f t="shared" si="243"/>
        <v>0</v>
      </c>
      <c r="BY201" s="81">
        <f t="shared" si="243"/>
        <v>0</v>
      </c>
      <c r="BZ201" s="203">
        <f t="shared" si="243"/>
        <v>0</v>
      </c>
      <c r="CA201" s="203">
        <f t="shared" si="243"/>
        <v>0</v>
      </c>
      <c r="CB201" s="214"/>
      <c r="CC201" s="214">
        <v>5</v>
      </c>
      <c r="CD201" s="214">
        <v>5</v>
      </c>
      <c r="CE201" s="214"/>
      <c r="CF201" s="214"/>
      <c r="CG201" s="214"/>
      <c r="CH201" s="214"/>
      <c r="CI201" s="214"/>
      <c r="CJ201" s="214"/>
      <c r="CK201" s="214"/>
      <c r="CL201" s="215"/>
      <c r="CM201" s="214"/>
      <c r="CN201" s="214"/>
      <c r="CO201" s="214"/>
      <c r="CP201" s="93"/>
      <c r="CQ201" s="81">
        <v>20</v>
      </c>
      <c r="CR201" s="134">
        <f t="shared" si="244"/>
        <v>0</v>
      </c>
      <c r="CS201" s="93"/>
      <c r="CT201" s="126">
        <v>3.1909999999999998</v>
      </c>
      <c r="CU201" s="81">
        <f t="shared" si="245"/>
        <v>0</v>
      </c>
      <c r="CV201" s="81">
        <f t="shared" si="246"/>
        <v>0</v>
      </c>
      <c r="CW201" s="93"/>
      <c r="CX201" s="92"/>
      <c r="CY201" s="4"/>
    </row>
    <row r="202" spans="1:103" ht="18" customHeight="1">
      <c r="A202" s="142" t="s">
        <v>29632</v>
      </c>
      <c r="B202" s="142" t="s">
        <v>28220</v>
      </c>
      <c r="C202" s="142" t="s">
        <v>29367</v>
      </c>
      <c r="D202" s="142" t="s">
        <v>29488</v>
      </c>
      <c r="E202" s="170" t="s">
        <v>28763</v>
      </c>
      <c r="F202" s="170">
        <v>10</v>
      </c>
      <c r="G202" s="170">
        <f t="shared" si="238"/>
        <v>0</v>
      </c>
      <c r="H202" s="791">
        <v>95</v>
      </c>
      <c r="I202" s="481">
        <f t="shared" si="239"/>
        <v>0</v>
      </c>
      <c r="J202" s="125">
        <f t="shared" si="240"/>
        <v>95</v>
      </c>
      <c r="K202" s="126">
        <f t="shared" si="241"/>
        <v>0</v>
      </c>
      <c r="L202" s="318"/>
      <c r="M202" s="271"/>
      <c r="N202" s="319"/>
      <c r="O202" s="320"/>
      <c r="P202" s="274"/>
      <c r="Q202" s="275"/>
      <c r="R202" s="276"/>
      <c r="S202" s="277"/>
      <c r="T202" s="370"/>
      <c r="U202" s="278"/>
      <c r="V202" s="279"/>
      <c r="W202" s="321"/>
      <c r="X202" s="281"/>
      <c r="Y202" s="277">
        <f t="shared" si="156"/>
        <v>0</v>
      </c>
      <c r="Z202" s="488"/>
      <c r="AA202" s="277"/>
      <c r="AB202" s="128"/>
      <c r="AC202" s="127"/>
      <c r="AD202" s="321"/>
      <c r="AF202" s="277"/>
      <c r="AZ202" s="81">
        <f t="shared" si="242"/>
        <v>0</v>
      </c>
      <c r="BA202" s="81">
        <f t="shared" si="242"/>
        <v>0</v>
      </c>
      <c r="BB202" s="81">
        <f t="shared" si="242"/>
        <v>0</v>
      </c>
      <c r="BC202" s="81">
        <f t="shared" si="242"/>
        <v>0</v>
      </c>
      <c r="BD202" s="81">
        <f t="shared" si="242"/>
        <v>0</v>
      </c>
      <c r="BE202" s="81">
        <f t="shared" si="242"/>
        <v>0</v>
      </c>
      <c r="BF202" s="81">
        <f t="shared" si="242"/>
        <v>0</v>
      </c>
      <c r="BG202" s="214"/>
      <c r="BH202" s="214"/>
      <c r="BI202" s="214">
        <v>10</v>
      </c>
      <c r="BJ202" s="214"/>
      <c r="BK202" s="214"/>
      <c r="BL202" s="214"/>
      <c r="BM202" s="214"/>
      <c r="BN202" s="81">
        <f t="shared" si="243"/>
        <v>0</v>
      </c>
      <c r="BO202" s="81">
        <f t="shared" si="243"/>
        <v>0</v>
      </c>
      <c r="BP202" s="81">
        <f t="shared" si="243"/>
        <v>0</v>
      </c>
      <c r="BQ202" s="81">
        <f t="shared" si="243"/>
        <v>0</v>
      </c>
      <c r="BR202" s="81">
        <f t="shared" si="243"/>
        <v>0</v>
      </c>
      <c r="BS202" s="81">
        <f t="shared" si="243"/>
        <v>0</v>
      </c>
      <c r="BT202" s="81">
        <f t="shared" si="243"/>
        <v>0</v>
      </c>
      <c r="BU202" s="81">
        <f t="shared" si="243"/>
        <v>0</v>
      </c>
      <c r="BV202" s="81">
        <f t="shared" si="243"/>
        <v>0</v>
      </c>
      <c r="BW202" s="81">
        <f t="shared" si="243"/>
        <v>0</v>
      </c>
      <c r="BX202" s="81">
        <f t="shared" si="243"/>
        <v>0</v>
      </c>
      <c r="BY202" s="81">
        <f t="shared" si="243"/>
        <v>0</v>
      </c>
      <c r="BZ202" s="203">
        <f t="shared" si="243"/>
        <v>0</v>
      </c>
      <c r="CA202" s="203">
        <f t="shared" si="243"/>
        <v>0</v>
      </c>
      <c r="CB202" s="214"/>
      <c r="CC202" s="214">
        <v>7</v>
      </c>
      <c r="CD202" s="214">
        <v>3</v>
      </c>
      <c r="CE202" s="214"/>
      <c r="CF202" s="214"/>
      <c r="CG202" s="214"/>
      <c r="CH202" s="214"/>
      <c r="CI202" s="214"/>
      <c r="CJ202" s="214"/>
      <c r="CK202" s="214"/>
      <c r="CL202" s="215"/>
      <c r="CM202" s="214"/>
      <c r="CN202" s="214"/>
      <c r="CO202" s="214"/>
      <c r="CP202" s="93"/>
      <c r="CQ202" s="81">
        <v>10</v>
      </c>
      <c r="CR202" s="134">
        <f t="shared" si="244"/>
        <v>0</v>
      </c>
      <c r="CS202" s="93"/>
      <c r="CT202" s="126">
        <v>3.63</v>
      </c>
      <c r="CU202" s="81">
        <f t="shared" si="245"/>
        <v>0</v>
      </c>
      <c r="CV202" s="81">
        <f t="shared" si="246"/>
        <v>0</v>
      </c>
      <c r="CW202" s="93"/>
      <c r="CY202" s="4"/>
    </row>
    <row r="203" spans="1:103" ht="18" customHeight="1">
      <c r="A203" s="142" t="s">
        <v>29633</v>
      </c>
      <c r="B203" s="142" t="s">
        <v>28221</v>
      </c>
      <c r="C203" s="142" t="s">
        <v>29367</v>
      </c>
      <c r="D203" s="142" t="s">
        <v>29617</v>
      </c>
      <c r="E203" s="170" t="s">
        <v>28761</v>
      </c>
      <c r="F203" s="170">
        <v>10</v>
      </c>
      <c r="G203" s="170">
        <f t="shared" si="238"/>
        <v>0</v>
      </c>
      <c r="H203" s="791">
        <v>140</v>
      </c>
      <c r="I203" s="481">
        <f t="shared" si="239"/>
        <v>0</v>
      </c>
      <c r="J203" s="125">
        <f t="shared" si="240"/>
        <v>140</v>
      </c>
      <c r="K203" s="126">
        <f t="shared" si="241"/>
        <v>0</v>
      </c>
      <c r="L203" s="318"/>
      <c r="M203" s="271"/>
      <c r="N203" s="319"/>
      <c r="O203" s="320"/>
      <c r="P203" s="274"/>
      <c r="Q203" s="275"/>
      <c r="R203" s="276"/>
      <c r="S203" s="277"/>
      <c r="T203" s="370"/>
      <c r="U203" s="278"/>
      <c r="V203" s="279"/>
      <c r="W203" s="321"/>
      <c r="X203" s="281"/>
      <c r="Y203" s="277">
        <f t="shared" ref="Y203:Y249" si="249">AF203</f>
        <v>0</v>
      </c>
      <c r="Z203" s="488"/>
      <c r="AA203" s="277"/>
      <c r="AB203" s="128"/>
      <c r="AC203" s="127"/>
      <c r="AD203" s="321"/>
      <c r="AF203" s="277"/>
      <c r="AZ203" s="81">
        <f t="shared" si="242"/>
        <v>0</v>
      </c>
      <c r="BA203" s="81">
        <f t="shared" si="242"/>
        <v>0</v>
      </c>
      <c r="BB203" s="81">
        <f t="shared" si="242"/>
        <v>0</v>
      </c>
      <c r="BC203" s="81">
        <f t="shared" si="242"/>
        <v>0</v>
      </c>
      <c r="BD203" s="81">
        <f t="shared" si="242"/>
        <v>0</v>
      </c>
      <c r="BE203" s="81">
        <f t="shared" si="242"/>
        <v>0</v>
      </c>
      <c r="BF203" s="81">
        <f t="shared" si="242"/>
        <v>0</v>
      </c>
      <c r="BG203" s="214"/>
      <c r="BH203" s="214"/>
      <c r="BI203" s="214"/>
      <c r="BJ203" s="214">
        <v>10</v>
      </c>
      <c r="BK203" s="214"/>
      <c r="BL203" s="214"/>
      <c r="BM203" s="214"/>
      <c r="BN203" s="81">
        <f t="shared" si="243"/>
        <v>0</v>
      </c>
      <c r="BO203" s="81">
        <f t="shared" si="243"/>
        <v>0</v>
      </c>
      <c r="BP203" s="81">
        <f t="shared" si="243"/>
        <v>0</v>
      </c>
      <c r="BQ203" s="81">
        <f t="shared" si="243"/>
        <v>0</v>
      </c>
      <c r="BR203" s="81">
        <f t="shared" si="243"/>
        <v>0</v>
      </c>
      <c r="BS203" s="81">
        <f t="shared" si="243"/>
        <v>0</v>
      </c>
      <c r="BT203" s="81">
        <f t="shared" si="243"/>
        <v>0</v>
      </c>
      <c r="BU203" s="81">
        <f t="shared" si="243"/>
        <v>0</v>
      </c>
      <c r="BV203" s="81">
        <f t="shared" si="243"/>
        <v>0</v>
      </c>
      <c r="BW203" s="81">
        <f t="shared" si="243"/>
        <v>0</v>
      </c>
      <c r="BX203" s="81">
        <f t="shared" si="243"/>
        <v>0</v>
      </c>
      <c r="BY203" s="81">
        <f t="shared" si="243"/>
        <v>0</v>
      </c>
      <c r="BZ203" s="203">
        <f t="shared" si="243"/>
        <v>0</v>
      </c>
      <c r="CA203" s="203">
        <f t="shared" si="243"/>
        <v>0</v>
      </c>
      <c r="CB203" s="214"/>
      <c r="CC203" s="214"/>
      <c r="CD203" s="214">
        <v>10</v>
      </c>
      <c r="CE203" s="214"/>
      <c r="CF203" s="214"/>
      <c r="CG203" s="214"/>
      <c r="CH203" s="214"/>
      <c r="CI203" s="214"/>
      <c r="CJ203" s="214"/>
      <c r="CK203" s="214"/>
      <c r="CL203" s="215"/>
      <c r="CM203" s="214"/>
      <c r="CN203" s="214"/>
      <c r="CO203" s="214"/>
      <c r="CP203" s="93"/>
      <c r="CQ203" s="81">
        <v>10</v>
      </c>
      <c r="CR203" s="134">
        <f t="shared" si="244"/>
        <v>0</v>
      </c>
      <c r="CS203" s="93"/>
      <c r="CT203" s="126">
        <v>6.109</v>
      </c>
      <c r="CU203" s="81">
        <f t="shared" si="245"/>
        <v>0</v>
      </c>
      <c r="CV203" s="81">
        <f t="shared" si="246"/>
        <v>0</v>
      </c>
      <c r="CW203" s="93"/>
      <c r="CX203" s="92"/>
      <c r="CY203" s="4"/>
    </row>
    <row r="204" spans="1:103" ht="18" customHeight="1">
      <c r="A204" s="142" t="s">
        <v>29634</v>
      </c>
      <c r="B204" s="142" t="s">
        <v>28222</v>
      </c>
      <c r="C204" s="142" t="s">
        <v>29367</v>
      </c>
      <c r="D204" s="142" t="s">
        <v>29615</v>
      </c>
      <c r="E204" s="170" t="s">
        <v>28761</v>
      </c>
      <c r="F204" s="170">
        <v>10</v>
      </c>
      <c r="G204" s="170">
        <f t="shared" si="238"/>
        <v>0</v>
      </c>
      <c r="H204" s="791">
        <v>110</v>
      </c>
      <c r="I204" s="481">
        <f t="shared" si="239"/>
        <v>0</v>
      </c>
      <c r="J204" s="125">
        <f t="shared" si="240"/>
        <v>110</v>
      </c>
      <c r="K204" s="126">
        <f t="shared" si="241"/>
        <v>0</v>
      </c>
      <c r="L204" s="318"/>
      <c r="M204" s="271"/>
      <c r="N204" s="319"/>
      <c r="O204" s="320"/>
      <c r="P204" s="274"/>
      <c r="Q204" s="275"/>
      <c r="R204" s="276"/>
      <c r="S204" s="277"/>
      <c r="T204" s="370"/>
      <c r="U204" s="278"/>
      <c r="V204" s="279"/>
      <c r="W204" s="321"/>
      <c r="X204" s="281"/>
      <c r="Y204" s="277">
        <f t="shared" si="249"/>
        <v>0</v>
      </c>
      <c r="Z204" s="488"/>
      <c r="AA204" s="277"/>
      <c r="AB204" s="128"/>
      <c r="AC204" s="127"/>
      <c r="AD204" s="321"/>
      <c r="AF204" s="277"/>
      <c r="AZ204" s="81">
        <f t="shared" si="242"/>
        <v>0</v>
      </c>
      <c r="BA204" s="81">
        <f t="shared" si="242"/>
        <v>0</v>
      </c>
      <c r="BB204" s="81">
        <f t="shared" si="242"/>
        <v>0</v>
      </c>
      <c r="BC204" s="81">
        <f t="shared" si="242"/>
        <v>0</v>
      </c>
      <c r="BD204" s="81">
        <f t="shared" si="242"/>
        <v>0</v>
      </c>
      <c r="BE204" s="81">
        <f t="shared" si="242"/>
        <v>0</v>
      </c>
      <c r="BF204" s="81">
        <f t="shared" si="242"/>
        <v>0</v>
      </c>
      <c r="BG204" s="214"/>
      <c r="BH204" s="214"/>
      <c r="BI204" s="214"/>
      <c r="BJ204" s="214">
        <v>10</v>
      </c>
      <c r="BK204" s="214"/>
      <c r="BL204" s="214"/>
      <c r="BM204" s="214"/>
      <c r="BN204" s="81">
        <f t="shared" si="243"/>
        <v>0</v>
      </c>
      <c r="BO204" s="81">
        <f t="shared" si="243"/>
        <v>0</v>
      </c>
      <c r="BP204" s="81">
        <f t="shared" si="243"/>
        <v>0</v>
      </c>
      <c r="BQ204" s="81">
        <f t="shared" si="243"/>
        <v>0</v>
      </c>
      <c r="BR204" s="81">
        <f t="shared" si="243"/>
        <v>0</v>
      </c>
      <c r="BS204" s="81">
        <f t="shared" si="243"/>
        <v>0</v>
      </c>
      <c r="BT204" s="81">
        <f t="shared" si="243"/>
        <v>0</v>
      </c>
      <c r="BU204" s="81">
        <f t="shared" si="243"/>
        <v>0</v>
      </c>
      <c r="BV204" s="81">
        <f t="shared" si="243"/>
        <v>0</v>
      </c>
      <c r="BW204" s="81">
        <f t="shared" si="243"/>
        <v>0</v>
      </c>
      <c r="BX204" s="81">
        <f t="shared" si="243"/>
        <v>0</v>
      </c>
      <c r="BY204" s="81">
        <f t="shared" si="243"/>
        <v>0</v>
      </c>
      <c r="BZ204" s="203">
        <f t="shared" si="243"/>
        <v>0</v>
      </c>
      <c r="CA204" s="203">
        <f t="shared" si="243"/>
        <v>0</v>
      </c>
      <c r="CB204" s="214"/>
      <c r="CC204" s="214">
        <v>4</v>
      </c>
      <c r="CD204" s="214">
        <v>6</v>
      </c>
      <c r="CE204" s="214"/>
      <c r="CF204" s="214"/>
      <c r="CG204" s="214"/>
      <c r="CH204" s="214"/>
      <c r="CI204" s="214"/>
      <c r="CJ204" s="214"/>
      <c r="CK204" s="214"/>
      <c r="CL204" s="215"/>
      <c r="CM204" s="214"/>
      <c r="CN204" s="214"/>
      <c r="CO204" s="214"/>
      <c r="CP204" s="93"/>
      <c r="CQ204" s="81">
        <v>10</v>
      </c>
      <c r="CR204" s="134">
        <f t="shared" si="244"/>
        <v>0</v>
      </c>
      <c r="CS204" s="93"/>
      <c r="CT204" s="126">
        <v>4.6219999999999999</v>
      </c>
      <c r="CU204" s="81">
        <f t="shared" si="245"/>
        <v>0</v>
      </c>
      <c r="CV204" s="81">
        <f>CT204*CU204</f>
        <v>0</v>
      </c>
      <c r="CW204" s="93"/>
      <c r="CX204" s="92"/>
      <c r="CY204" s="4"/>
    </row>
    <row r="205" spans="1:103" ht="18" customHeight="1">
      <c r="A205" s="155" t="s">
        <v>29635</v>
      </c>
      <c r="B205" s="155" t="s">
        <v>28223</v>
      </c>
      <c r="C205" s="155" t="s">
        <v>29367</v>
      </c>
      <c r="D205" s="155" t="s">
        <v>29636</v>
      </c>
      <c r="E205" s="170" t="s">
        <v>28761</v>
      </c>
      <c r="F205" s="170">
        <v>20</v>
      </c>
      <c r="G205" s="170">
        <f t="shared" si="238"/>
        <v>0</v>
      </c>
      <c r="H205" s="791">
        <v>160</v>
      </c>
      <c r="I205" s="481">
        <f t="shared" si="239"/>
        <v>0</v>
      </c>
      <c r="J205" s="125">
        <f t="shared" si="240"/>
        <v>160</v>
      </c>
      <c r="K205" s="126">
        <f t="shared" si="241"/>
        <v>0</v>
      </c>
      <c r="L205" s="318"/>
      <c r="M205" s="271"/>
      <c r="N205" s="319"/>
      <c r="O205" s="320"/>
      <c r="P205" s="274"/>
      <c r="Q205" s="275"/>
      <c r="R205" s="276"/>
      <c r="S205" s="277"/>
      <c r="T205" s="370"/>
      <c r="U205" s="278"/>
      <c r="V205" s="279"/>
      <c r="W205" s="321"/>
      <c r="X205" s="281"/>
      <c r="Y205" s="277">
        <f t="shared" si="249"/>
        <v>0</v>
      </c>
      <c r="Z205" s="488"/>
      <c r="AA205" s="277"/>
      <c r="AB205" s="128"/>
      <c r="AC205" s="127"/>
      <c r="AD205" s="321"/>
      <c r="AF205" s="277"/>
      <c r="AZ205" s="81">
        <f t="shared" si="242"/>
        <v>0</v>
      </c>
      <c r="BA205" s="81">
        <f t="shared" si="242"/>
        <v>0</v>
      </c>
      <c r="BB205" s="81">
        <f t="shared" si="242"/>
        <v>0</v>
      </c>
      <c r="BC205" s="81">
        <f t="shared" si="242"/>
        <v>0</v>
      </c>
      <c r="BD205" s="81">
        <f t="shared" si="242"/>
        <v>0</v>
      </c>
      <c r="BE205" s="81">
        <f t="shared" si="242"/>
        <v>0</v>
      </c>
      <c r="BF205" s="81">
        <f t="shared" si="242"/>
        <v>0</v>
      </c>
      <c r="BG205" s="218"/>
      <c r="BH205" s="218"/>
      <c r="BI205" s="218">
        <v>20</v>
      </c>
      <c r="BJ205" s="218"/>
      <c r="BK205" s="218"/>
      <c r="BL205" s="218"/>
      <c r="BM205" s="218"/>
      <c r="BN205" s="81">
        <f t="shared" si="243"/>
        <v>0</v>
      </c>
      <c r="BO205" s="81">
        <f t="shared" si="243"/>
        <v>0</v>
      </c>
      <c r="BP205" s="81">
        <f t="shared" si="243"/>
        <v>0</v>
      </c>
      <c r="BQ205" s="81">
        <f t="shared" si="243"/>
        <v>0</v>
      </c>
      <c r="BR205" s="81">
        <f t="shared" si="243"/>
        <v>0</v>
      </c>
      <c r="BS205" s="81">
        <f t="shared" si="243"/>
        <v>0</v>
      </c>
      <c r="BT205" s="81">
        <f t="shared" si="243"/>
        <v>0</v>
      </c>
      <c r="BU205" s="81">
        <f t="shared" si="243"/>
        <v>0</v>
      </c>
      <c r="BV205" s="81">
        <f t="shared" si="243"/>
        <v>0</v>
      </c>
      <c r="BW205" s="81">
        <f t="shared" si="243"/>
        <v>0</v>
      </c>
      <c r="BX205" s="81">
        <f t="shared" si="243"/>
        <v>0</v>
      </c>
      <c r="BY205" s="81">
        <f t="shared" si="243"/>
        <v>0</v>
      </c>
      <c r="BZ205" s="203">
        <f t="shared" si="243"/>
        <v>0</v>
      </c>
      <c r="CA205" s="203">
        <f t="shared" si="243"/>
        <v>0</v>
      </c>
      <c r="CB205" s="218">
        <v>1</v>
      </c>
      <c r="CC205" s="218">
        <v>6</v>
      </c>
      <c r="CD205" s="218">
        <v>11</v>
      </c>
      <c r="CE205" s="218">
        <v>2</v>
      </c>
      <c r="CF205" s="218"/>
      <c r="CG205" s="218"/>
      <c r="CH205" s="218"/>
      <c r="CI205" s="218"/>
      <c r="CJ205" s="218"/>
      <c r="CK205" s="218"/>
      <c r="CL205" s="219"/>
      <c r="CM205" s="218"/>
      <c r="CN205" s="218"/>
      <c r="CO205" s="218"/>
      <c r="CP205" s="93"/>
      <c r="CQ205" s="81">
        <v>20</v>
      </c>
      <c r="CR205" s="134">
        <f t="shared" si="244"/>
        <v>0</v>
      </c>
      <c r="CS205" s="93"/>
      <c r="CT205" s="126">
        <v>6.5839999999999996</v>
      </c>
      <c r="CU205" s="81">
        <f t="shared" si="245"/>
        <v>0</v>
      </c>
      <c r="CV205" s="81">
        <f>CT205*CU205</f>
        <v>0</v>
      </c>
      <c r="CW205" s="93"/>
      <c r="CX205" s="92"/>
      <c r="CY205" s="4"/>
    </row>
    <row r="206" spans="1:103" ht="15.75" customHeight="1">
      <c r="A206" s="225"/>
      <c r="B206" s="158"/>
      <c r="C206" s="180"/>
      <c r="D206" s="180"/>
      <c r="E206" s="504"/>
      <c r="F206" s="92"/>
      <c r="G206" s="92"/>
      <c r="H206" s="809"/>
      <c r="J206" s="116"/>
      <c r="K206" s="125">
        <f>SUM(K198:K205)</f>
        <v>0</v>
      </c>
      <c r="L206" s="312">
        <f t="shared" ref="L206:X206" si="250">SUMPRODUCT(L198:L205,$F198:$F205)</f>
        <v>0</v>
      </c>
      <c r="M206" s="312">
        <f t="shared" si="250"/>
        <v>0</v>
      </c>
      <c r="N206" s="312">
        <f t="shared" si="250"/>
        <v>0</v>
      </c>
      <c r="O206" s="312">
        <f t="shared" si="250"/>
        <v>0</v>
      </c>
      <c r="P206" s="312">
        <f t="shared" si="250"/>
        <v>0</v>
      </c>
      <c r="Q206" s="312">
        <f t="shared" si="250"/>
        <v>0</v>
      </c>
      <c r="R206" s="312">
        <f t="shared" si="250"/>
        <v>0</v>
      </c>
      <c r="S206" s="312">
        <f t="shared" si="250"/>
        <v>0</v>
      </c>
      <c r="T206" s="312">
        <f t="shared" si="250"/>
        <v>0</v>
      </c>
      <c r="U206" s="312">
        <f t="shared" si="250"/>
        <v>0</v>
      </c>
      <c r="V206" s="312">
        <f t="shared" si="250"/>
        <v>0</v>
      </c>
      <c r="W206" s="312">
        <f t="shared" si="250"/>
        <v>0</v>
      </c>
      <c r="X206" s="312">
        <f t="shared" si="250"/>
        <v>0</v>
      </c>
      <c r="Y206" s="312">
        <f t="shared" si="249"/>
        <v>0</v>
      </c>
      <c r="Z206" s="159"/>
      <c r="AA206" s="159"/>
      <c r="AB206" s="159"/>
      <c r="AC206" s="159"/>
      <c r="AD206" s="312"/>
      <c r="AF206" s="312">
        <f>SUMPRODUCT(AF198:AF205,$F198:$F205)</f>
        <v>0</v>
      </c>
      <c r="AZ206" s="159">
        <f t="shared" ref="AZ206:BF206" si="251">SUM(AZ198:AZ205)</f>
        <v>0</v>
      </c>
      <c r="BA206" s="159">
        <f t="shared" si="251"/>
        <v>0</v>
      </c>
      <c r="BB206" s="159">
        <f t="shared" si="251"/>
        <v>0</v>
      </c>
      <c r="BC206" s="159">
        <f t="shared" si="251"/>
        <v>0</v>
      </c>
      <c r="BD206" s="159">
        <f t="shared" si="251"/>
        <v>0</v>
      </c>
      <c r="BE206" s="159">
        <f t="shared" si="251"/>
        <v>0</v>
      </c>
      <c r="BF206" s="160">
        <f t="shared" si="251"/>
        <v>0</v>
      </c>
      <c r="BG206" s="160"/>
      <c r="BH206" s="210"/>
      <c r="BI206" s="210"/>
      <c r="BJ206" s="210"/>
      <c r="BK206" s="210"/>
      <c r="BL206" s="210"/>
      <c r="BM206" s="184"/>
      <c r="BN206" s="184">
        <f t="shared" ref="BN206:CA206" si="252">SUM(BN198:BN205)</f>
        <v>0</v>
      </c>
      <c r="BO206" s="159">
        <f t="shared" si="252"/>
        <v>0</v>
      </c>
      <c r="BP206" s="159">
        <f t="shared" si="252"/>
        <v>0</v>
      </c>
      <c r="BQ206" s="159">
        <f t="shared" si="252"/>
        <v>0</v>
      </c>
      <c r="BR206" s="159">
        <f t="shared" si="252"/>
        <v>0</v>
      </c>
      <c r="BS206" s="159">
        <f t="shared" si="252"/>
        <v>0</v>
      </c>
      <c r="BT206" s="159">
        <f t="shared" si="252"/>
        <v>0</v>
      </c>
      <c r="BU206" s="159">
        <f t="shared" si="252"/>
        <v>0</v>
      </c>
      <c r="BV206" s="159">
        <f t="shared" si="252"/>
        <v>0</v>
      </c>
      <c r="BW206" s="159">
        <f t="shared" si="252"/>
        <v>0</v>
      </c>
      <c r="BX206" s="159">
        <f t="shared" si="252"/>
        <v>0</v>
      </c>
      <c r="BY206" s="160">
        <f t="shared" si="252"/>
        <v>0</v>
      </c>
      <c r="BZ206" s="160">
        <f t="shared" si="252"/>
        <v>0</v>
      </c>
      <c r="CA206" s="160">
        <f t="shared" si="252"/>
        <v>0</v>
      </c>
      <c r="CB206" s="216"/>
      <c r="CC206" s="211"/>
      <c r="CD206" s="211"/>
      <c r="CE206" s="211"/>
      <c r="CF206" s="211"/>
      <c r="CG206" s="211"/>
      <c r="CH206" s="211"/>
      <c r="CI206" s="211"/>
      <c r="CJ206" s="211"/>
      <c r="CK206" s="211"/>
      <c r="CL206" s="211"/>
      <c r="CM206" s="211"/>
      <c r="CN206" s="211"/>
      <c r="CO206" s="211"/>
      <c r="CP206" s="93"/>
      <c r="CQ206" s="105"/>
      <c r="CR206" s="164">
        <f>SUM(CR198:CR205)</f>
        <v>0</v>
      </c>
      <c r="CS206" s="93"/>
      <c r="CT206" s="92"/>
      <c r="CU206" s="92"/>
      <c r="CV206" s="92"/>
      <c r="CW206" s="93"/>
      <c r="CX206" s="92"/>
      <c r="CY206" s="4"/>
    </row>
    <row r="207" spans="1:103" ht="48.75" customHeight="1">
      <c r="A207" s="140" t="s">
        <v>0</v>
      </c>
      <c r="B207" s="140" t="s">
        <v>28839</v>
      </c>
      <c r="C207" s="1036" t="s">
        <v>29373</v>
      </c>
      <c r="D207" s="223" t="s">
        <v>29373</v>
      </c>
      <c r="E207" s="509"/>
      <c r="F207" s="115"/>
      <c r="G207" s="115"/>
      <c r="H207" s="809"/>
      <c r="J207" s="116"/>
      <c r="K207" s="117"/>
      <c r="L207" s="302"/>
      <c r="M207" s="327"/>
      <c r="N207" s="327"/>
      <c r="O207" s="327"/>
      <c r="P207" s="327"/>
      <c r="Q207" s="327"/>
      <c r="R207" s="327"/>
      <c r="S207" s="327"/>
      <c r="T207" s="327"/>
      <c r="U207" s="328"/>
      <c r="V207" s="327"/>
      <c r="W207" s="327"/>
      <c r="X207" s="327"/>
      <c r="Y207" s="327"/>
      <c r="Z207" s="224"/>
      <c r="AA207" s="224"/>
      <c r="AB207" s="224"/>
      <c r="AC207" s="224"/>
      <c r="AD207" s="327"/>
      <c r="AF207" s="327"/>
      <c r="AZ207" s="200" t="s">
        <v>28778</v>
      </c>
      <c r="BA207" s="200" t="s">
        <v>28779</v>
      </c>
      <c r="BB207" s="200" t="s">
        <v>28780</v>
      </c>
      <c r="BC207" s="200" t="s">
        <v>28781</v>
      </c>
      <c r="BD207" s="200" t="s">
        <v>28782</v>
      </c>
      <c r="BE207" s="200" t="s">
        <v>28783</v>
      </c>
      <c r="BF207" s="200" t="s">
        <v>28784</v>
      </c>
      <c r="BG207" s="120" t="s">
        <v>28778</v>
      </c>
      <c r="BH207" s="120" t="s">
        <v>28779</v>
      </c>
      <c r="BI207" s="120" t="s">
        <v>28780</v>
      </c>
      <c r="BJ207" s="120" t="s">
        <v>28781</v>
      </c>
      <c r="BK207" s="120" t="s">
        <v>28782</v>
      </c>
      <c r="BL207" s="120" t="s">
        <v>28783</v>
      </c>
      <c r="BM207" s="120" t="s">
        <v>28784</v>
      </c>
      <c r="BN207" s="200" t="s">
        <v>28787</v>
      </c>
      <c r="BO207" s="200" t="s">
        <v>28788</v>
      </c>
      <c r="BP207" s="200" t="s">
        <v>28789</v>
      </c>
      <c r="BQ207" s="200" t="s">
        <v>28790</v>
      </c>
      <c r="BR207" s="200" t="s">
        <v>28791</v>
      </c>
      <c r="BS207" s="200" t="s">
        <v>28792</v>
      </c>
      <c r="BT207" s="200" t="s">
        <v>28793</v>
      </c>
      <c r="BU207" s="200" t="s">
        <v>28794</v>
      </c>
      <c r="BV207" s="200" t="s">
        <v>28795</v>
      </c>
      <c r="BW207" s="200" t="s">
        <v>28796</v>
      </c>
      <c r="BX207" s="200" t="s">
        <v>28797</v>
      </c>
      <c r="BY207" s="200" t="s">
        <v>28798</v>
      </c>
      <c r="BZ207" s="200" t="s">
        <v>28799</v>
      </c>
      <c r="CA207" s="200" t="s">
        <v>28800</v>
      </c>
      <c r="CB207" s="159" t="s">
        <v>28787</v>
      </c>
      <c r="CC207" s="159" t="s">
        <v>28788</v>
      </c>
      <c r="CD207" s="159" t="s">
        <v>28789</v>
      </c>
      <c r="CE207" s="159" t="s">
        <v>28790</v>
      </c>
      <c r="CF207" s="159" t="s">
        <v>28791</v>
      </c>
      <c r="CG207" s="159" t="s">
        <v>28792</v>
      </c>
      <c r="CH207" s="159" t="s">
        <v>28793</v>
      </c>
      <c r="CI207" s="159" t="s">
        <v>28794</v>
      </c>
      <c r="CJ207" s="159" t="s">
        <v>28795</v>
      </c>
      <c r="CK207" s="159" t="s">
        <v>28796</v>
      </c>
      <c r="CL207" s="159" t="s">
        <v>28797</v>
      </c>
      <c r="CM207" s="159" t="s">
        <v>28866</v>
      </c>
      <c r="CN207" s="159" t="s">
        <v>28799</v>
      </c>
      <c r="CO207" s="159" t="s">
        <v>28800</v>
      </c>
      <c r="CP207" s="93"/>
      <c r="CQ207" s="122" t="s">
        <v>28867</v>
      </c>
      <c r="CR207" s="122" t="s">
        <v>28868</v>
      </c>
      <c r="CS207" s="93"/>
      <c r="CT207" s="122" t="s">
        <v>28869</v>
      </c>
      <c r="CU207" s="122" t="s">
        <v>28870</v>
      </c>
      <c r="CV207" s="122" t="s">
        <v>28871</v>
      </c>
      <c r="CW207" s="93"/>
      <c r="CX207" s="92"/>
      <c r="CY207" s="4"/>
    </row>
    <row r="208" spans="1:103" ht="18" customHeight="1">
      <c r="A208" s="142" t="s">
        <v>29637</v>
      </c>
      <c r="B208" s="142" t="s">
        <v>28237</v>
      </c>
      <c r="C208" s="142" t="s">
        <v>29373</v>
      </c>
      <c r="D208" s="142" t="s">
        <v>29638</v>
      </c>
      <c r="E208" s="170" t="s">
        <v>28765</v>
      </c>
      <c r="F208" s="170">
        <v>5</v>
      </c>
      <c r="G208" s="170">
        <f>SUM(L208:AD208)</f>
        <v>0</v>
      </c>
      <c r="H208" s="791">
        <v>160</v>
      </c>
      <c r="I208" s="481">
        <f t="shared" ref="I208:I238" si="253">$G$5</f>
        <v>0</v>
      </c>
      <c r="J208" s="125">
        <f>H208*((1-I208))</f>
        <v>160</v>
      </c>
      <c r="K208" s="126">
        <f>G208*J208</f>
        <v>0</v>
      </c>
      <c r="L208" s="318"/>
      <c r="M208" s="271"/>
      <c r="N208" s="319"/>
      <c r="O208" s="320"/>
      <c r="P208" s="274"/>
      <c r="Q208" s="275"/>
      <c r="R208" s="276"/>
      <c r="S208" s="277"/>
      <c r="T208" s="370"/>
      <c r="U208" s="278"/>
      <c r="V208" s="279"/>
      <c r="W208" s="321"/>
      <c r="X208" s="281"/>
      <c r="Y208" s="277">
        <f>AF208</f>
        <v>0</v>
      </c>
      <c r="Z208" s="488"/>
      <c r="AA208" s="277"/>
      <c r="AB208" s="128"/>
      <c r="AC208" s="127"/>
      <c r="AD208" s="321"/>
      <c r="AF208" s="277"/>
      <c r="AZ208" s="81">
        <f t="shared" ref="AZ208:BF210" si="254">BG208*$G208</f>
        <v>0</v>
      </c>
      <c r="BA208" s="81">
        <f t="shared" si="254"/>
        <v>0</v>
      </c>
      <c r="BB208" s="81">
        <f t="shared" si="254"/>
        <v>0</v>
      </c>
      <c r="BC208" s="81">
        <f t="shared" si="254"/>
        <v>0</v>
      </c>
      <c r="BD208" s="81">
        <f t="shared" si="254"/>
        <v>0</v>
      </c>
      <c r="BE208" s="81">
        <f t="shared" si="254"/>
        <v>0</v>
      </c>
      <c r="BF208" s="81">
        <f t="shared" si="254"/>
        <v>0</v>
      </c>
      <c r="BG208" s="214"/>
      <c r="BH208" s="214"/>
      <c r="BI208" s="214"/>
      <c r="BJ208" s="214">
        <v>3</v>
      </c>
      <c r="BK208" s="214">
        <v>1</v>
      </c>
      <c r="BL208" s="214">
        <v>1</v>
      </c>
      <c r="BM208" s="214"/>
      <c r="BN208" s="81">
        <f t="shared" ref="BN208:CA210" si="255">CB208*$G208</f>
        <v>0</v>
      </c>
      <c r="BO208" s="81">
        <f t="shared" si="255"/>
        <v>0</v>
      </c>
      <c r="BP208" s="81">
        <f t="shared" si="255"/>
        <v>0</v>
      </c>
      <c r="BQ208" s="81">
        <f t="shared" si="255"/>
        <v>0</v>
      </c>
      <c r="BR208" s="81">
        <f t="shared" si="255"/>
        <v>0</v>
      </c>
      <c r="BS208" s="81">
        <f t="shared" si="255"/>
        <v>0</v>
      </c>
      <c r="BT208" s="81">
        <f t="shared" si="255"/>
        <v>0</v>
      </c>
      <c r="BU208" s="81">
        <f t="shared" si="255"/>
        <v>0</v>
      </c>
      <c r="BV208" s="81">
        <f t="shared" si="255"/>
        <v>0</v>
      </c>
      <c r="BW208" s="81">
        <f t="shared" si="255"/>
        <v>0</v>
      </c>
      <c r="BX208" s="81">
        <f t="shared" si="255"/>
        <v>0</v>
      </c>
      <c r="BY208" s="81">
        <f t="shared" si="255"/>
        <v>0</v>
      </c>
      <c r="BZ208" s="203">
        <f t="shared" si="255"/>
        <v>0</v>
      </c>
      <c r="CA208" s="203">
        <f t="shared" si="255"/>
        <v>0</v>
      </c>
      <c r="CB208" s="214"/>
      <c r="CC208" s="214"/>
      <c r="CD208" s="214">
        <v>1</v>
      </c>
      <c r="CE208" s="214"/>
      <c r="CF208" s="214"/>
      <c r="CG208" s="214">
        <v>1</v>
      </c>
      <c r="CH208" s="214"/>
      <c r="CI208" s="214"/>
      <c r="CJ208" s="214">
        <v>3</v>
      </c>
      <c r="CK208" s="214"/>
      <c r="CL208" s="215"/>
      <c r="CM208" s="214"/>
      <c r="CN208" s="214"/>
      <c r="CO208" s="214"/>
      <c r="CP208" s="93"/>
      <c r="CQ208" s="81">
        <v>5</v>
      </c>
      <c r="CR208" s="134">
        <f>$G208*CQ208</f>
        <v>0</v>
      </c>
      <c r="CS208" s="93"/>
      <c r="CT208" s="126">
        <v>7.7530000000000001</v>
      </c>
      <c r="CU208" s="81">
        <f t="shared" ref="CU208:CU238" si="256">G208</f>
        <v>0</v>
      </c>
      <c r="CV208" s="81">
        <f>CT208*CU208</f>
        <v>0</v>
      </c>
      <c r="CW208" s="93"/>
      <c r="CX208" s="92"/>
      <c r="CY208" s="4"/>
    </row>
    <row r="209" spans="1:103" ht="18" customHeight="1">
      <c r="A209" s="142" t="s">
        <v>29639</v>
      </c>
      <c r="B209" s="142" t="s">
        <v>28238</v>
      </c>
      <c r="C209" s="142" t="s">
        <v>29373</v>
      </c>
      <c r="D209" s="142" t="s">
        <v>29640</v>
      </c>
      <c r="E209" s="170" t="s">
        <v>28765</v>
      </c>
      <c r="F209" s="170">
        <v>5</v>
      </c>
      <c r="G209" s="170">
        <f>SUM(L209:AD209)</f>
        <v>0</v>
      </c>
      <c r="H209" s="791">
        <v>180</v>
      </c>
      <c r="I209" s="481">
        <f t="shared" si="253"/>
        <v>0</v>
      </c>
      <c r="J209" s="125">
        <f>H209*((1-I209))</f>
        <v>180</v>
      </c>
      <c r="K209" s="126">
        <f>G209*J209</f>
        <v>0</v>
      </c>
      <c r="L209" s="318"/>
      <c r="M209" s="271"/>
      <c r="N209" s="319"/>
      <c r="O209" s="320"/>
      <c r="P209" s="274"/>
      <c r="Q209" s="275"/>
      <c r="R209" s="276"/>
      <c r="S209" s="277"/>
      <c r="T209" s="370"/>
      <c r="U209" s="278"/>
      <c r="V209" s="279"/>
      <c r="W209" s="321"/>
      <c r="X209" s="281"/>
      <c r="Y209" s="277">
        <f>AF209</f>
        <v>0</v>
      </c>
      <c r="Z209" s="488"/>
      <c r="AA209" s="277"/>
      <c r="AB209" s="128"/>
      <c r="AC209" s="127"/>
      <c r="AD209" s="321"/>
      <c r="AF209" s="277"/>
      <c r="AZ209" s="81">
        <f t="shared" si="254"/>
        <v>0</v>
      </c>
      <c r="BA209" s="81">
        <f t="shared" si="254"/>
        <v>0</v>
      </c>
      <c r="BB209" s="81">
        <f t="shared" si="254"/>
        <v>0</v>
      </c>
      <c r="BC209" s="81">
        <f t="shared" si="254"/>
        <v>0</v>
      </c>
      <c r="BD209" s="81">
        <f t="shared" si="254"/>
        <v>0</v>
      </c>
      <c r="BE209" s="81">
        <f t="shared" si="254"/>
        <v>0</v>
      </c>
      <c r="BF209" s="81">
        <f t="shared" si="254"/>
        <v>0</v>
      </c>
      <c r="BG209" s="214"/>
      <c r="BH209" s="214"/>
      <c r="BI209" s="214"/>
      <c r="BJ209" s="214"/>
      <c r="BK209" s="214"/>
      <c r="BL209" s="214">
        <v>5</v>
      </c>
      <c r="BM209" s="214"/>
      <c r="BN209" s="81">
        <f t="shared" si="255"/>
        <v>0</v>
      </c>
      <c r="BO209" s="81">
        <f t="shared" si="255"/>
        <v>0</v>
      </c>
      <c r="BP209" s="81">
        <f t="shared" si="255"/>
        <v>0</v>
      </c>
      <c r="BQ209" s="81">
        <f t="shared" si="255"/>
        <v>0</v>
      </c>
      <c r="BR209" s="81">
        <f t="shared" si="255"/>
        <v>0</v>
      </c>
      <c r="BS209" s="81">
        <f t="shared" si="255"/>
        <v>0</v>
      </c>
      <c r="BT209" s="81">
        <f t="shared" si="255"/>
        <v>0</v>
      </c>
      <c r="BU209" s="81">
        <f t="shared" si="255"/>
        <v>0</v>
      </c>
      <c r="BV209" s="81">
        <f t="shared" si="255"/>
        <v>0</v>
      </c>
      <c r="BW209" s="81">
        <f t="shared" si="255"/>
        <v>0</v>
      </c>
      <c r="BX209" s="81">
        <f t="shared" si="255"/>
        <v>0</v>
      </c>
      <c r="BY209" s="81">
        <f t="shared" si="255"/>
        <v>0</v>
      </c>
      <c r="BZ209" s="203">
        <f t="shared" si="255"/>
        <v>0</v>
      </c>
      <c r="CA209" s="203">
        <f t="shared" si="255"/>
        <v>0</v>
      </c>
      <c r="CB209" s="214"/>
      <c r="CC209" s="214"/>
      <c r="CD209" s="214"/>
      <c r="CE209" s="214"/>
      <c r="CF209" s="214"/>
      <c r="CG209" s="214"/>
      <c r="CH209" s="214"/>
      <c r="CI209" s="214"/>
      <c r="CJ209" s="214">
        <v>5</v>
      </c>
      <c r="CK209" s="214"/>
      <c r="CL209" s="215"/>
      <c r="CM209" s="214"/>
      <c r="CN209" s="214"/>
      <c r="CO209" s="214"/>
      <c r="CP209" s="93"/>
      <c r="CQ209" s="81">
        <v>7</v>
      </c>
      <c r="CR209" s="134">
        <f>$G209*CQ209</f>
        <v>0</v>
      </c>
      <c r="CS209" s="93"/>
      <c r="CT209" s="126">
        <v>8.798</v>
      </c>
      <c r="CU209" s="81">
        <f t="shared" si="256"/>
        <v>0</v>
      </c>
      <c r="CV209" s="81">
        <f>CT209*CU209</f>
        <v>0</v>
      </c>
      <c r="CW209" s="93"/>
      <c r="CX209" s="92"/>
      <c r="CY209" s="4"/>
    </row>
    <row r="210" spans="1:103" ht="18" customHeight="1">
      <c r="A210" s="142" t="s">
        <v>29641</v>
      </c>
      <c r="B210" s="142" t="s">
        <v>28240</v>
      </c>
      <c r="C210" s="142" t="s">
        <v>29373</v>
      </c>
      <c r="D210" s="142" t="s">
        <v>29642</v>
      </c>
      <c r="E210" s="170" t="s">
        <v>28765</v>
      </c>
      <c r="F210" s="170">
        <v>5</v>
      </c>
      <c r="G210" s="170">
        <f>SUM(L210:AD210)</f>
        <v>0</v>
      </c>
      <c r="H210" s="791">
        <v>120</v>
      </c>
      <c r="I210" s="481">
        <f t="shared" si="253"/>
        <v>0</v>
      </c>
      <c r="J210" s="125">
        <f>H210*((1-I210))</f>
        <v>120</v>
      </c>
      <c r="K210" s="126">
        <f>G210*J210</f>
        <v>0</v>
      </c>
      <c r="L210" s="318"/>
      <c r="M210" s="271"/>
      <c r="N210" s="319"/>
      <c r="O210" s="320"/>
      <c r="P210" s="274"/>
      <c r="Q210" s="275"/>
      <c r="R210" s="276"/>
      <c r="S210" s="277"/>
      <c r="T210" s="370"/>
      <c r="U210" s="278"/>
      <c r="V210" s="279"/>
      <c r="W210" s="321"/>
      <c r="X210" s="281"/>
      <c r="Y210" s="277">
        <f>AF210</f>
        <v>0</v>
      </c>
      <c r="Z210" s="488"/>
      <c r="AA210" s="277"/>
      <c r="AB210" s="128"/>
      <c r="AC210" s="127"/>
      <c r="AD210" s="321"/>
      <c r="AF210" s="277"/>
      <c r="AZ210" s="81">
        <f t="shared" si="254"/>
        <v>0</v>
      </c>
      <c r="BA210" s="81">
        <f t="shared" si="254"/>
        <v>0</v>
      </c>
      <c r="BB210" s="81">
        <f t="shared" si="254"/>
        <v>0</v>
      </c>
      <c r="BC210" s="81">
        <f t="shared" si="254"/>
        <v>0</v>
      </c>
      <c r="BD210" s="81">
        <f t="shared" si="254"/>
        <v>0</v>
      </c>
      <c r="BE210" s="81">
        <f t="shared" si="254"/>
        <v>0</v>
      </c>
      <c r="BF210" s="81">
        <f t="shared" si="254"/>
        <v>0</v>
      </c>
      <c r="BG210" s="214"/>
      <c r="BH210" s="214"/>
      <c r="BI210" s="214"/>
      <c r="BJ210" s="214"/>
      <c r="BK210" s="214"/>
      <c r="BL210" s="214">
        <v>5</v>
      </c>
      <c r="BM210" s="214"/>
      <c r="BN210" s="81">
        <f t="shared" si="255"/>
        <v>0</v>
      </c>
      <c r="BO210" s="81">
        <f t="shared" si="255"/>
        <v>0</v>
      </c>
      <c r="BP210" s="81">
        <f t="shared" si="255"/>
        <v>0</v>
      </c>
      <c r="BQ210" s="81">
        <f t="shared" si="255"/>
        <v>0</v>
      </c>
      <c r="BR210" s="81">
        <f t="shared" si="255"/>
        <v>0</v>
      </c>
      <c r="BS210" s="81">
        <f t="shared" si="255"/>
        <v>0</v>
      </c>
      <c r="BT210" s="81">
        <f t="shared" si="255"/>
        <v>0</v>
      </c>
      <c r="BU210" s="81">
        <f t="shared" si="255"/>
        <v>0</v>
      </c>
      <c r="BV210" s="81">
        <f t="shared" si="255"/>
        <v>0</v>
      </c>
      <c r="BW210" s="81">
        <f t="shared" si="255"/>
        <v>0</v>
      </c>
      <c r="BX210" s="81">
        <f t="shared" si="255"/>
        <v>0</v>
      </c>
      <c r="BY210" s="81">
        <f t="shared" si="255"/>
        <v>0</v>
      </c>
      <c r="BZ210" s="203">
        <f t="shared" si="255"/>
        <v>0</v>
      </c>
      <c r="CA210" s="203">
        <f t="shared" si="255"/>
        <v>0</v>
      </c>
      <c r="CB210" s="214"/>
      <c r="CC210" s="214"/>
      <c r="CD210" s="214"/>
      <c r="CE210" s="214"/>
      <c r="CF210" s="214"/>
      <c r="CG210" s="214"/>
      <c r="CH210" s="214"/>
      <c r="CI210" s="214"/>
      <c r="CJ210" s="214">
        <v>5</v>
      </c>
      <c r="CK210" s="214"/>
      <c r="CL210" s="215"/>
      <c r="CM210" s="214"/>
      <c r="CN210" s="214"/>
      <c r="CO210" s="214"/>
      <c r="CP210" s="93"/>
      <c r="CQ210" s="81">
        <v>5</v>
      </c>
      <c r="CR210" s="134">
        <f>$G210*CQ210</f>
        <v>0</v>
      </c>
      <c r="CS210" s="93"/>
      <c r="CT210" s="126">
        <v>5.5190000000000001</v>
      </c>
      <c r="CU210" s="81">
        <f t="shared" si="256"/>
        <v>0</v>
      </c>
      <c r="CV210" s="81">
        <f>CT210*CU210</f>
        <v>0</v>
      </c>
      <c r="CW210" s="93"/>
      <c r="CX210" s="92"/>
      <c r="CY210" s="4"/>
    </row>
    <row r="211" spans="1:103" ht="18" customHeight="1">
      <c r="A211" s="213" t="s">
        <v>29643</v>
      </c>
      <c r="B211" s="213" t="s">
        <v>28241</v>
      </c>
      <c r="C211" s="213" t="s">
        <v>29373</v>
      </c>
      <c r="D211" s="142" t="s">
        <v>29644</v>
      </c>
      <c r="E211" s="170" t="s">
        <v>28767</v>
      </c>
      <c r="F211" s="170">
        <v>10</v>
      </c>
      <c r="G211" s="170">
        <f t="shared" ref="G211:G238" si="257">SUM(L211:AD211)</f>
        <v>0</v>
      </c>
      <c r="H211" s="791">
        <v>60</v>
      </c>
      <c r="I211" s="481">
        <f t="shared" si="253"/>
        <v>0</v>
      </c>
      <c r="J211" s="125">
        <f t="shared" ref="J211:J238" si="258">H211*((1-I211))</f>
        <v>60</v>
      </c>
      <c r="K211" s="126">
        <f t="shared" ref="K211:K238" si="259">G211*J211</f>
        <v>0</v>
      </c>
      <c r="L211" s="318"/>
      <c r="M211" s="271"/>
      <c r="N211" s="319"/>
      <c r="O211" s="320"/>
      <c r="P211" s="274"/>
      <c r="Q211" s="275"/>
      <c r="R211" s="276"/>
      <c r="S211" s="277"/>
      <c r="T211" s="370"/>
      <c r="U211" s="278"/>
      <c r="V211" s="279"/>
      <c r="W211" s="321"/>
      <c r="X211" s="281"/>
      <c r="Y211" s="277">
        <f t="shared" si="249"/>
        <v>0</v>
      </c>
      <c r="Z211" s="488"/>
      <c r="AA211" s="277"/>
      <c r="AB211" s="128"/>
      <c r="AC211" s="127"/>
      <c r="AD211" s="321"/>
      <c r="AF211" s="277"/>
      <c r="AZ211" s="81">
        <f t="shared" ref="AZ211:AZ238" si="260">BG211*$G211</f>
        <v>0</v>
      </c>
      <c r="BA211" s="81">
        <f t="shared" ref="BA211:BA238" si="261">BH211*$G211</f>
        <v>0</v>
      </c>
      <c r="BB211" s="81">
        <f t="shared" ref="BB211:BB238" si="262">BI211*$G211</f>
        <v>0</v>
      </c>
      <c r="BC211" s="81">
        <f t="shared" ref="BC211:BC238" si="263">BJ211*$G211</f>
        <v>0</v>
      </c>
      <c r="BD211" s="81">
        <f t="shared" ref="BD211:BD238" si="264">BK211*$G211</f>
        <v>0</v>
      </c>
      <c r="BE211" s="81">
        <f t="shared" ref="BE211:BE238" si="265">BL211*$G211</f>
        <v>0</v>
      </c>
      <c r="BF211" s="81">
        <f t="shared" ref="BF211:BF238" si="266">BM211*$G211</f>
        <v>0</v>
      </c>
      <c r="BG211" s="214"/>
      <c r="BH211" s="214">
        <v>10</v>
      </c>
      <c r="BI211" s="214"/>
      <c r="BJ211" s="214"/>
      <c r="BK211" s="214"/>
      <c r="BL211" s="214"/>
      <c r="BM211" s="214"/>
      <c r="BN211" s="81">
        <f t="shared" ref="BN211:BN238" si="267">CB211*$G211</f>
        <v>0</v>
      </c>
      <c r="BO211" s="81">
        <f t="shared" ref="BO211:BO238" si="268">CC211*$G211</f>
        <v>0</v>
      </c>
      <c r="BP211" s="81">
        <f t="shared" ref="BP211:BP238" si="269">CD211*$G211</f>
        <v>0</v>
      </c>
      <c r="BQ211" s="81">
        <f t="shared" ref="BQ211:BQ238" si="270">CE211*$G211</f>
        <v>0</v>
      </c>
      <c r="BR211" s="81">
        <f t="shared" ref="BR211:BR238" si="271">CF211*$G211</f>
        <v>0</v>
      </c>
      <c r="BS211" s="81">
        <f t="shared" ref="BS211:BS238" si="272">CG211*$G211</f>
        <v>0</v>
      </c>
      <c r="BT211" s="81">
        <f t="shared" ref="BT211:BT238" si="273">CH211*$G211</f>
        <v>0</v>
      </c>
      <c r="BU211" s="81">
        <f t="shared" ref="BU211:BU238" si="274">CI211*$G211</f>
        <v>0</v>
      </c>
      <c r="BV211" s="81">
        <f t="shared" ref="BV211:BV238" si="275">CJ211*$G211</f>
        <v>0</v>
      </c>
      <c r="BW211" s="81">
        <f t="shared" ref="BW211:BW238" si="276">CK211*$G211</f>
        <v>0</v>
      </c>
      <c r="BX211" s="81">
        <f t="shared" ref="BX211:BX238" si="277">CL211*$G211</f>
        <v>0</v>
      </c>
      <c r="BY211" s="81">
        <f t="shared" ref="BY211:BY238" si="278">CM211*$G211</f>
        <v>0</v>
      </c>
      <c r="BZ211" s="203">
        <f t="shared" ref="BZ211:BZ238" si="279">CN211*$G211</f>
        <v>0</v>
      </c>
      <c r="CA211" s="203">
        <f t="shared" ref="CA211:CA238" si="280">CO211*$G211</f>
        <v>0</v>
      </c>
      <c r="CB211" s="214"/>
      <c r="CC211" s="214"/>
      <c r="CD211" s="214">
        <v>7</v>
      </c>
      <c r="CE211" s="214">
        <v>3</v>
      </c>
      <c r="CF211" s="214"/>
      <c r="CG211" s="214"/>
      <c r="CH211" s="214"/>
      <c r="CI211" s="214"/>
      <c r="CJ211" s="214"/>
      <c r="CK211" s="214"/>
      <c r="CL211" s="215"/>
      <c r="CM211" s="214"/>
      <c r="CN211" s="214"/>
      <c r="CO211" s="214"/>
      <c r="CP211" s="93"/>
      <c r="CQ211" s="81"/>
      <c r="CR211" s="134">
        <f t="shared" ref="CR211:CR238" si="281">$G211*CQ211</f>
        <v>0</v>
      </c>
      <c r="CS211" s="93"/>
      <c r="CT211" s="126">
        <v>1.698</v>
      </c>
      <c r="CU211" s="81">
        <f t="shared" si="256"/>
        <v>0</v>
      </c>
      <c r="CV211" s="81">
        <f t="shared" ref="CV211:CV238" si="282">CT211*CU211</f>
        <v>0</v>
      </c>
      <c r="CW211" s="93"/>
      <c r="CX211" s="92"/>
      <c r="CY211" s="4"/>
    </row>
    <row r="212" spans="1:103" ht="18" customHeight="1">
      <c r="A212" s="142" t="s">
        <v>29645</v>
      </c>
      <c r="B212" s="142" t="s">
        <v>28242</v>
      </c>
      <c r="C212" s="142" t="s">
        <v>29373</v>
      </c>
      <c r="D212" s="142" t="s">
        <v>29646</v>
      </c>
      <c r="E212" s="170" t="s">
        <v>28769</v>
      </c>
      <c r="F212" s="170">
        <v>5</v>
      </c>
      <c r="G212" s="170">
        <f t="shared" si="257"/>
        <v>0</v>
      </c>
      <c r="H212" s="791">
        <v>180</v>
      </c>
      <c r="I212" s="481">
        <f t="shared" si="253"/>
        <v>0</v>
      </c>
      <c r="J212" s="125">
        <f t="shared" si="258"/>
        <v>180</v>
      </c>
      <c r="K212" s="126">
        <f t="shared" si="259"/>
        <v>0</v>
      </c>
      <c r="L212" s="318"/>
      <c r="M212" s="271"/>
      <c r="N212" s="319"/>
      <c r="O212" s="320"/>
      <c r="P212" s="274"/>
      <c r="Q212" s="275"/>
      <c r="R212" s="276"/>
      <c r="S212" s="277"/>
      <c r="T212" s="370"/>
      <c r="U212" s="278"/>
      <c r="V212" s="279"/>
      <c r="W212" s="321"/>
      <c r="X212" s="281"/>
      <c r="Y212" s="277">
        <f t="shared" si="249"/>
        <v>0</v>
      </c>
      <c r="Z212" s="488"/>
      <c r="AA212" s="277"/>
      <c r="AB212" s="128"/>
      <c r="AC212" s="127"/>
      <c r="AD212" s="321"/>
      <c r="AF212" s="277"/>
      <c r="AZ212" s="81">
        <f t="shared" si="260"/>
        <v>0</v>
      </c>
      <c r="BA212" s="81">
        <f t="shared" si="261"/>
        <v>0</v>
      </c>
      <c r="BB212" s="81">
        <f t="shared" si="262"/>
        <v>0</v>
      </c>
      <c r="BC212" s="81">
        <f t="shared" si="263"/>
        <v>0</v>
      </c>
      <c r="BD212" s="81">
        <f t="shared" si="264"/>
        <v>0</v>
      </c>
      <c r="BE212" s="81">
        <f t="shared" si="265"/>
        <v>0</v>
      </c>
      <c r="BF212" s="81">
        <f t="shared" si="266"/>
        <v>0</v>
      </c>
      <c r="BG212" s="214"/>
      <c r="BH212" s="214"/>
      <c r="BI212" s="214"/>
      <c r="BJ212" s="214">
        <v>2</v>
      </c>
      <c r="BK212" s="214">
        <v>1</v>
      </c>
      <c r="BL212" s="214">
        <v>2</v>
      </c>
      <c r="BM212" s="214"/>
      <c r="BN212" s="81">
        <f t="shared" si="267"/>
        <v>0</v>
      </c>
      <c r="BO212" s="81">
        <f t="shared" si="268"/>
        <v>0</v>
      </c>
      <c r="BP212" s="81">
        <f t="shared" si="269"/>
        <v>0</v>
      </c>
      <c r="BQ212" s="81">
        <f t="shared" si="270"/>
        <v>0</v>
      </c>
      <c r="BR212" s="81">
        <f t="shared" si="271"/>
        <v>0</v>
      </c>
      <c r="BS212" s="81">
        <f t="shared" si="272"/>
        <v>0</v>
      </c>
      <c r="BT212" s="81">
        <f t="shared" si="273"/>
        <v>0</v>
      </c>
      <c r="BU212" s="81">
        <f t="shared" si="274"/>
        <v>0</v>
      </c>
      <c r="BV212" s="81">
        <f t="shared" si="275"/>
        <v>0</v>
      </c>
      <c r="BW212" s="81">
        <f t="shared" si="276"/>
        <v>0</v>
      </c>
      <c r="BX212" s="81">
        <f t="shared" si="277"/>
        <v>0</v>
      </c>
      <c r="BY212" s="81">
        <f t="shared" si="278"/>
        <v>0</v>
      </c>
      <c r="BZ212" s="203">
        <f t="shared" si="279"/>
        <v>0</v>
      </c>
      <c r="CA212" s="203">
        <f t="shared" si="280"/>
        <v>0</v>
      </c>
      <c r="CB212" s="214"/>
      <c r="CC212" s="214"/>
      <c r="CD212" s="214"/>
      <c r="CE212" s="214">
        <v>3</v>
      </c>
      <c r="CF212" s="214"/>
      <c r="CG212" s="214">
        <v>1</v>
      </c>
      <c r="CH212" s="214">
        <v>1</v>
      </c>
      <c r="CI212" s="214"/>
      <c r="CJ212" s="214"/>
      <c r="CK212" s="214"/>
      <c r="CL212" s="215"/>
      <c r="CM212" s="214"/>
      <c r="CN212" s="214"/>
      <c r="CO212" s="214"/>
      <c r="CP212" s="93"/>
      <c r="CQ212" s="81">
        <v>10</v>
      </c>
      <c r="CR212" s="134">
        <f t="shared" si="281"/>
        <v>0</v>
      </c>
      <c r="CS212" s="93"/>
      <c r="CT212" s="126">
        <v>8.6449999999999996</v>
      </c>
      <c r="CU212" s="81">
        <f t="shared" si="256"/>
        <v>0</v>
      </c>
      <c r="CV212" s="81">
        <f t="shared" si="282"/>
        <v>0</v>
      </c>
      <c r="CW212" s="93"/>
      <c r="CX212" s="92"/>
      <c r="CY212" s="4"/>
    </row>
    <row r="213" spans="1:103" ht="18" customHeight="1">
      <c r="A213" s="142" t="s">
        <v>29647</v>
      </c>
      <c r="B213" s="142" t="s">
        <v>28243</v>
      </c>
      <c r="C213" s="142" t="s">
        <v>29373</v>
      </c>
      <c r="D213" s="142" t="s">
        <v>29648</v>
      </c>
      <c r="E213" s="170" t="s">
        <v>28769</v>
      </c>
      <c r="F213" s="170">
        <v>5</v>
      </c>
      <c r="G213" s="170">
        <f t="shared" si="257"/>
        <v>0</v>
      </c>
      <c r="H213" s="791">
        <v>80</v>
      </c>
      <c r="I213" s="481">
        <f t="shared" si="253"/>
        <v>0</v>
      </c>
      <c r="J213" s="125">
        <f t="shared" si="258"/>
        <v>80</v>
      </c>
      <c r="K213" s="126">
        <f t="shared" si="259"/>
        <v>0</v>
      </c>
      <c r="L213" s="318"/>
      <c r="M213" s="271"/>
      <c r="N213" s="319"/>
      <c r="O213" s="320"/>
      <c r="P213" s="274"/>
      <c r="Q213" s="275"/>
      <c r="R213" s="276"/>
      <c r="S213" s="277"/>
      <c r="T213" s="370"/>
      <c r="U213" s="278"/>
      <c r="V213" s="279"/>
      <c r="W213" s="321"/>
      <c r="X213" s="281"/>
      <c r="Y213" s="277">
        <f t="shared" si="249"/>
        <v>0</v>
      </c>
      <c r="Z213" s="488"/>
      <c r="AA213" s="277"/>
      <c r="AB213" s="128"/>
      <c r="AC213" s="127"/>
      <c r="AD213" s="321"/>
      <c r="AF213" s="277"/>
      <c r="AZ213" s="81">
        <f t="shared" si="260"/>
        <v>0</v>
      </c>
      <c r="BA213" s="81">
        <f t="shared" si="261"/>
        <v>0</v>
      </c>
      <c r="BB213" s="81">
        <f t="shared" si="262"/>
        <v>0</v>
      </c>
      <c r="BC213" s="81">
        <f t="shared" si="263"/>
        <v>0</v>
      </c>
      <c r="BD213" s="81">
        <f t="shared" si="264"/>
        <v>0</v>
      </c>
      <c r="BE213" s="81">
        <f t="shared" si="265"/>
        <v>0</v>
      </c>
      <c r="BF213" s="81">
        <f t="shared" si="266"/>
        <v>0</v>
      </c>
      <c r="BG213" s="214"/>
      <c r="BH213" s="214"/>
      <c r="BI213" s="214"/>
      <c r="BJ213" s="214">
        <v>3</v>
      </c>
      <c r="BK213" s="214">
        <v>1</v>
      </c>
      <c r="BL213" s="214">
        <v>1</v>
      </c>
      <c r="BM213" s="214"/>
      <c r="BN213" s="81">
        <f t="shared" si="267"/>
        <v>0</v>
      </c>
      <c r="BO213" s="81">
        <f t="shared" si="268"/>
        <v>0</v>
      </c>
      <c r="BP213" s="81">
        <f t="shared" si="269"/>
        <v>0</v>
      </c>
      <c r="BQ213" s="81">
        <f t="shared" si="270"/>
        <v>0</v>
      </c>
      <c r="BR213" s="81">
        <f t="shared" si="271"/>
        <v>0</v>
      </c>
      <c r="BS213" s="81">
        <f t="shared" si="272"/>
        <v>0</v>
      </c>
      <c r="BT213" s="81">
        <f t="shared" si="273"/>
        <v>0</v>
      </c>
      <c r="BU213" s="81">
        <f t="shared" si="274"/>
        <v>0</v>
      </c>
      <c r="BV213" s="81">
        <f t="shared" si="275"/>
        <v>0</v>
      </c>
      <c r="BW213" s="81">
        <f t="shared" si="276"/>
        <v>0</v>
      </c>
      <c r="BX213" s="81">
        <f t="shared" si="277"/>
        <v>0</v>
      </c>
      <c r="BY213" s="81">
        <f t="shared" si="278"/>
        <v>0</v>
      </c>
      <c r="BZ213" s="203">
        <f t="shared" si="279"/>
        <v>0</v>
      </c>
      <c r="CA213" s="203">
        <f t="shared" si="280"/>
        <v>0</v>
      </c>
      <c r="CB213" s="214"/>
      <c r="CC213" s="214"/>
      <c r="CD213" s="214">
        <v>3</v>
      </c>
      <c r="CE213" s="214">
        <v>1</v>
      </c>
      <c r="CF213" s="214">
        <v>1</v>
      </c>
      <c r="CG213" s="214"/>
      <c r="CH213" s="214"/>
      <c r="CI213" s="214"/>
      <c r="CJ213" s="214"/>
      <c r="CK213" s="214"/>
      <c r="CL213" s="215"/>
      <c r="CM213" s="214"/>
      <c r="CN213" s="214"/>
      <c r="CO213" s="214"/>
      <c r="CP213" s="93"/>
      <c r="CQ213" s="81">
        <v>5</v>
      </c>
      <c r="CR213" s="134">
        <f t="shared" si="281"/>
        <v>0</v>
      </c>
      <c r="CS213" s="93"/>
      <c r="CT213" s="126">
        <v>2.726</v>
      </c>
      <c r="CU213" s="81">
        <f t="shared" si="256"/>
        <v>0</v>
      </c>
      <c r="CV213" s="81">
        <f t="shared" si="282"/>
        <v>0</v>
      </c>
      <c r="CW213" s="93"/>
      <c r="CX213" s="92"/>
      <c r="CY213" s="4"/>
    </row>
    <row r="214" spans="1:103" ht="18" customHeight="1">
      <c r="A214" s="142" t="s">
        <v>29649</v>
      </c>
      <c r="B214" s="142" t="s">
        <v>28244</v>
      </c>
      <c r="C214" s="142" t="s">
        <v>29373</v>
      </c>
      <c r="D214" s="142" t="s">
        <v>29650</v>
      </c>
      <c r="E214" s="170" t="s">
        <v>28763</v>
      </c>
      <c r="F214" s="170">
        <v>5</v>
      </c>
      <c r="G214" s="170">
        <f t="shared" si="257"/>
        <v>0</v>
      </c>
      <c r="H214" s="791">
        <v>65</v>
      </c>
      <c r="I214" s="481">
        <f t="shared" si="253"/>
        <v>0</v>
      </c>
      <c r="J214" s="125">
        <f t="shared" si="258"/>
        <v>65</v>
      </c>
      <c r="K214" s="126">
        <f t="shared" si="259"/>
        <v>0</v>
      </c>
      <c r="L214" s="318"/>
      <c r="M214" s="271"/>
      <c r="N214" s="319"/>
      <c r="O214" s="320"/>
      <c r="P214" s="274"/>
      <c r="Q214" s="275"/>
      <c r="R214" s="276"/>
      <c r="S214" s="277"/>
      <c r="T214" s="370"/>
      <c r="U214" s="278"/>
      <c r="V214" s="279"/>
      <c r="W214" s="321"/>
      <c r="X214" s="281"/>
      <c r="Y214" s="277">
        <f t="shared" si="249"/>
        <v>0</v>
      </c>
      <c r="Z214" s="488"/>
      <c r="AA214" s="277"/>
      <c r="AB214" s="128"/>
      <c r="AC214" s="127"/>
      <c r="AD214" s="321"/>
      <c r="AF214" s="277"/>
      <c r="AZ214" s="81">
        <f t="shared" si="260"/>
        <v>0</v>
      </c>
      <c r="BA214" s="81">
        <f t="shared" si="261"/>
        <v>0</v>
      </c>
      <c r="BB214" s="81">
        <f t="shared" si="262"/>
        <v>0</v>
      </c>
      <c r="BC214" s="81">
        <f t="shared" si="263"/>
        <v>0</v>
      </c>
      <c r="BD214" s="81">
        <f t="shared" si="264"/>
        <v>0</v>
      </c>
      <c r="BE214" s="81">
        <f t="shared" si="265"/>
        <v>0</v>
      </c>
      <c r="BF214" s="81">
        <f t="shared" si="266"/>
        <v>0</v>
      </c>
      <c r="BG214" s="214"/>
      <c r="BH214" s="214"/>
      <c r="BI214" s="214"/>
      <c r="BJ214" s="214">
        <v>5</v>
      </c>
      <c r="BK214" s="214"/>
      <c r="BL214" s="214"/>
      <c r="BM214" s="214"/>
      <c r="BN214" s="81">
        <f t="shared" si="267"/>
        <v>0</v>
      </c>
      <c r="BO214" s="81">
        <f t="shared" si="268"/>
        <v>0</v>
      </c>
      <c r="BP214" s="81">
        <f t="shared" si="269"/>
        <v>0</v>
      </c>
      <c r="BQ214" s="81">
        <f t="shared" si="270"/>
        <v>0</v>
      </c>
      <c r="BR214" s="81">
        <f t="shared" si="271"/>
        <v>0</v>
      </c>
      <c r="BS214" s="81">
        <f t="shared" si="272"/>
        <v>0</v>
      </c>
      <c r="BT214" s="81">
        <f t="shared" si="273"/>
        <v>0</v>
      </c>
      <c r="BU214" s="81">
        <f t="shared" si="274"/>
        <v>0</v>
      </c>
      <c r="BV214" s="81">
        <f t="shared" si="275"/>
        <v>0</v>
      </c>
      <c r="BW214" s="81">
        <f t="shared" si="276"/>
        <v>0</v>
      </c>
      <c r="BX214" s="81">
        <f t="shared" si="277"/>
        <v>0</v>
      </c>
      <c r="BY214" s="81">
        <f t="shared" si="278"/>
        <v>0</v>
      </c>
      <c r="BZ214" s="203">
        <f t="shared" si="279"/>
        <v>0</v>
      </c>
      <c r="CA214" s="203">
        <f t="shared" si="280"/>
        <v>0</v>
      </c>
      <c r="CB214" s="214"/>
      <c r="CC214" s="214">
        <v>5</v>
      </c>
      <c r="CD214" s="214"/>
      <c r="CE214" s="214"/>
      <c r="CF214" s="214"/>
      <c r="CG214" s="214"/>
      <c r="CH214" s="214"/>
      <c r="CI214" s="214"/>
      <c r="CJ214" s="214"/>
      <c r="CK214" s="214"/>
      <c r="CL214" s="215"/>
      <c r="CM214" s="214"/>
      <c r="CN214" s="214"/>
      <c r="CO214" s="214"/>
      <c r="CP214" s="93"/>
      <c r="CQ214" s="81">
        <v>15</v>
      </c>
      <c r="CR214" s="134">
        <f t="shared" si="281"/>
        <v>0</v>
      </c>
      <c r="CS214" s="93"/>
      <c r="CT214" s="126">
        <v>2.36</v>
      </c>
      <c r="CU214" s="81">
        <f t="shared" si="256"/>
        <v>0</v>
      </c>
      <c r="CV214" s="81">
        <f t="shared" si="282"/>
        <v>0</v>
      </c>
      <c r="CW214" s="93"/>
      <c r="CX214" s="92"/>
      <c r="CY214" s="4"/>
    </row>
    <row r="215" spans="1:103" ht="18" customHeight="1">
      <c r="A215" s="142" t="s">
        <v>29651</v>
      </c>
      <c r="B215" s="142" t="s">
        <v>28245</v>
      </c>
      <c r="C215" s="142" t="s">
        <v>29373</v>
      </c>
      <c r="D215" s="142" t="s">
        <v>29461</v>
      </c>
      <c r="E215" s="170" t="s">
        <v>28763</v>
      </c>
      <c r="F215" s="170">
        <v>5</v>
      </c>
      <c r="G215" s="170">
        <f t="shared" si="257"/>
        <v>0</v>
      </c>
      <c r="H215" s="791">
        <v>65</v>
      </c>
      <c r="I215" s="481">
        <f t="shared" si="253"/>
        <v>0</v>
      </c>
      <c r="J215" s="125">
        <f t="shared" si="258"/>
        <v>65</v>
      </c>
      <c r="K215" s="126">
        <f t="shared" si="259"/>
        <v>0</v>
      </c>
      <c r="L215" s="318"/>
      <c r="M215" s="271"/>
      <c r="N215" s="319"/>
      <c r="O215" s="320"/>
      <c r="P215" s="274"/>
      <c r="Q215" s="275"/>
      <c r="R215" s="276"/>
      <c r="S215" s="277"/>
      <c r="T215" s="370"/>
      <c r="U215" s="278"/>
      <c r="V215" s="279"/>
      <c r="W215" s="321"/>
      <c r="X215" s="281"/>
      <c r="Y215" s="277">
        <f t="shared" si="249"/>
        <v>0</v>
      </c>
      <c r="Z215" s="488"/>
      <c r="AA215" s="277"/>
      <c r="AB215" s="128"/>
      <c r="AC215" s="127"/>
      <c r="AD215" s="321"/>
      <c r="AF215" s="277"/>
      <c r="AZ215" s="81">
        <f t="shared" si="260"/>
        <v>0</v>
      </c>
      <c r="BA215" s="81">
        <f t="shared" si="261"/>
        <v>0</v>
      </c>
      <c r="BB215" s="81">
        <f t="shared" si="262"/>
        <v>0</v>
      </c>
      <c r="BC215" s="81">
        <f t="shared" si="263"/>
        <v>0</v>
      </c>
      <c r="BD215" s="81">
        <f t="shared" si="264"/>
        <v>0</v>
      </c>
      <c r="BE215" s="81">
        <f t="shared" si="265"/>
        <v>0</v>
      </c>
      <c r="BF215" s="81">
        <f t="shared" si="266"/>
        <v>0</v>
      </c>
      <c r="BG215" s="214"/>
      <c r="BH215" s="214"/>
      <c r="BI215" s="214"/>
      <c r="BJ215" s="214">
        <v>5</v>
      </c>
      <c r="BK215" s="214"/>
      <c r="BL215" s="214"/>
      <c r="BM215" s="214"/>
      <c r="BN215" s="81">
        <f t="shared" si="267"/>
        <v>0</v>
      </c>
      <c r="BO215" s="81">
        <f t="shared" si="268"/>
        <v>0</v>
      </c>
      <c r="BP215" s="81">
        <f t="shared" si="269"/>
        <v>0</v>
      </c>
      <c r="BQ215" s="81">
        <f t="shared" si="270"/>
        <v>0</v>
      </c>
      <c r="BR215" s="81">
        <f t="shared" si="271"/>
        <v>0</v>
      </c>
      <c r="BS215" s="81">
        <f t="shared" si="272"/>
        <v>0</v>
      </c>
      <c r="BT215" s="81">
        <f t="shared" si="273"/>
        <v>0</v>
      </c>
      <c r="BU215" s="81">
        <f t="shared" si="274"/>
        <v>0</v>
      </c>
      <c r="BV215" s="81">
        <f t="shared" si="275"/>
        <v>0</v>
      </c>
      <c r="BW215" s="81">
        <f t="shared" si="276"/>
        <v>0</v>
      </c>
      <c r="BX215" s="81">
        <f t="shared" si="277"/>
        <v>0</v>
      </c>
      <c r="BY215" s="81">
        <f t="shared" si="278"/>
        <v>0</v>
      </c>
      <c r="BZ215" s="203">
        <f t="shared" si="279"/>
        <v>0</v>
      </c>
      <c r="CA215" s="203">
        <f t="shared" si="280"/>
        <v>0</v>
      </c>
      <c r="CB215" s="214"/>
      <c r="CC215" s="214">
        <v>4</v>
      </c>
      <c r="CD215" s="214">
        <v>1</v>
      </c>
      <c r="CE215" s="214"/>
      <c r="CF215" s="214"/>
      <c r="CG215" s="214"/>
      <c r="CH215" s="214"/>
      <c r="CI215" s="214"/>
      <c r="CJ215" s="214"/>
      <c r="CK215" s="214"/>
      <c r="CL215" s="215"/>
      <c r="CM215" s="214"/>
      <c r="CN215" s="214"/>
      <c r="CO215" s="214"/>
      <c r="CP215" s="93"/>
      <c r="CQ215" s="81">
        <v>11</v>
      </c>
      <c r="CR215" s="134">
        <f t="shared" si="281"/>
        <v>0</v>
      </c>
      <c r="CS215" s="93"/>
      <c r="CT215" s="126">
        <v>2.2480000000000002</v>
      </c>
      <c r="CU215" s="81">
        <f t="shared" si="256"/>
        <v>0</v>
      </c>
      <c r="CV215" s="81">
        <f t="shared" si="282"/>
        <v>0</v>
      </c>
      <c r="CW215" s="93"/>
      <c r="CX215" s="92"/>
      <c r="CY215" s="4"/>
    </row>
    <row r="216" spans="1:103" ht="18" customHeight="1">
      <c r="A216" s="142" t="s">
        <v>29652</v>
      </c>
      <c r="B216" s="142" t="s">
        <v>28246</v>
      </c>
      <c r="C216" s="142" t="s">
        <v>29373</v>
      </c>
      <c r="D216" s="142" t="s">
        <v>29587</v>
      </c>
      <c r="E216" s="170" t="s">
        <v>28767</v>
      </c>
      <c r="F216" s="170">
        <v>20</v>
      </c>
      <c r="G216" s="170">
        <f t="shared" si="257"/>
        <v>0</v>
      </c>
      <c r="H216" s="791">
        <v>80</v>
      </c>
      <c r="I216" s="481">
        <f t="shared" si="253"/>
        <v>0</v>
      </c>
      <c r="J216" s="125">
        <f t="shared" si="258"/>
        <v>80</v>
      </c>
      <c r="K216" s="126">
        <f t="shared" si="259"/>
        <v>0</v>
      </c>
      <c r="L216" s="318"/>
      <c r="M216" s="271"/>
      <c r="N216" s="319"/>
      <c r="O216" s="320"/>
      <c r="P216" s="274"/>
      <c r="Q216" s="275"/>
      <c r="R216" s="276"/>
      <c r="S216" s="277"/>
      <c r="T216" s="370"/>
      <c r="U216" s="278"/>
      <c r="V216" s="279"/>
      <c r="W216" s="321"/>
      <c r="X216" s="281"/>
      <c r="Y216" s="277">
        <f t="shared" si="249"/>
        <v>0</v>
      </c>
      <c r="Z216" s="488"/>
      <c r="AA216" s="277"/>
      <c r="AB216" s="128"/>
      <c r="AC216" s="127"/>
      <c r="AD216" s="321"/>
      <c r="AF216" s="277"/>
      <c r="AZ216" s="81">
        <f t="shared" si="260"/>
        <v>0</v>
      </c>
      <c r="BA216" s="81">
        <f t="shared" si="261"/>
        <v>0</v>
      </c>
      <c r="BB216" s="81">
        <f t="shared" si="262"/>
        <v>0</v>
      </c>
      <c r="BC216" s="81">
        <f t="shared" si="263"/>
        <v>0</v>
      </c>
      <c r="BD216" s="81">
        <f t="shared" si="264"/>
        <v>0</v>
      </c>
      <c r="BE216" s="81">
        <f t="shared" si="265"/>
        <v>0</v>
      </c>
      <c r="BF216" s="81">
        <f t="shared" si="266"/>
        <v>0</v>
      </c>
      <c r="BG216" s="214"/>
      <c r="BH216" s="214">
        <v>20</v>
      </c>
      <c r="BI216" s="214"/>
      <c r="BJ216" s="214"/>
      <c r="BK216" s="214"/>
      <c r="BL216" s="214"/>
      <c r="BM216" s="214"/>
      <c r="BN216" s="81">
        <f t="shared" si="267"/>
        <v>0</v>
      </c>
      <c r="BO216" s="81">
        <f t="shared" si="268"/>
        <v>0</v>
      </c>
      <c r="BP216" s="81">
        <f t="shared" si="269"/>
        <v>0</v>
      </c>
      <c r="BQ216" s="81">
        <f t="shared" si="270"/>
        <v>0</v>
      </c>
      <c r="BR216" s="81">
        <f t="shared" si="271"/>
        <v>0</v>
      </c>
      <c r="BS216" s="81">
        <f t="shared" si="272"/>
        <v>0</v>
      </c>
      <c r="BT216" s="81">
        <f t="shared" si="273"/>
        <v>0</v>
      </c>
      <c r="BU216" s="81">
        <f t="shared" si="274"/>
        <v>0</v>
      </c>
      <c r="BV216" s="81">
        <f t="shared" si="275"/>
        <v>0</v>
      </c>
      <c r="BW216" s="81">
        <f t="shared" si="276"/>
        <v>0</v>
      </c>
      <c r="BX216" s="81">
        <f t="shared" si="277"/>
        <v>0</v>
      </c>
      <c r="BY216" s="81">
        <f t="shared" si="278"/>
        <v>0</v>
      </c>
      <c r="BZ216" s="203">
        <f t="shared" si="279"/>
        <v>0</v>
      </c>
      <c r="CA216" s="203">
        <f t="shared" si="280"/>
        <v>0</v>
      </c>
      <c r="CB216" s="214">
        <v>15</v>
      </c>
      <c r="CC216" s="214">
        <v>5</v>
      </c>
      <c r="CD216" s="214"/>
      <c r="CE216" s="214"/>
      <c r="CF216" s="214"/>
      <c r="CG216" s="214"/>
      <c r="CH216" s="214"/>
      <c r="CI216" s="214"/>
      <c r="CJ216" s="214"/>
      <c r="CK216" s="214"/>
      <c r="CL216" s="215"/>
      <c r="CM216" s="214"/>
      <c r="CN216" s="214"/>
      <c r="CO216" s="214"/>
      <c r="CP216" s="93"/>
      <c r="CQ216" s="81"/>
      <c r="CR216" s="134">
        <f t="shared" si="281"/>
        <v>0</v>
      </c>
      <c r="CS216" s="93"/>
      <c r="CT216" s="126">
        <v>1.595</v>
      </c>
      <c r="CU216" s="81">
        <f t="shared" si="256"/>
        <v>0</v>
      </c>
      <c r="CV216" s="81">
        <f t="shared" si="282"/>
        <v>0</v>
      </c>
      <c r="CW216" s="93"/>
      <c r="CX216" s="92"/>
      <c r="CY216" s="4"/>
    </row>
    <row r="217" spans="1:103" ht="18" customHeight="1">
      <c r="A217" s="142" t="s">
        <v>29653</v>
      </c>
      <c r="B217" s="142" t="s">
        <v>28247</v>
      </c>
      <c r="C217" s="142" t="s">
        <v>29373</v>
      </c>
      <c r="D217" s="142" t="s">
        <v>29654</v>
      </c>
      <c r="E217" s="170" t="s">
        <v>28769</v>
      </c>
      <c r="F217" s="170">
        <v>10</v>
      </c>
      <c r="G217" s="170">
        <f t="shared" si="257"/>
        <v>0</v>
      </c>
      <c r="H217" s="791">
        <v>120</v>
      </c>
      <c r="I217" s="481">
        <f t="shared" si="253"/>
        <v>0</v>
      </c>
      <c r="J217" s="125">
        <f t="shared" si="258"/>
        <v>120</v>
      </c>
      <c r="K217" s="126">
        <f t="shared" si="259"/>
        <v>0</v>
      </c>
      <c r="L217" s="318"/>
      <c r="M217" s="271"/>
      <c r="N217" s="319"/>
      <c r="O217" s="320"/>
      <c r="P217" s="274"/>
      <c r="Q217" s="275"/>
      <c r="R217" s="276"/>
      <c r="S217" s="277"/>
      <c r="T217" s="370"/>
      <c r="U217" s="278"/>
      <c r="V217" s="279"/>
      <c r="W217" s="321"/>
      <c r="X217" s="281"/>
      <c r="Y217" s="277">
        <f t="shared" si="249"/>
        <v>0</v>
      </c>
      <c r="Z217" s="488"/>
      <c r="AA217" s="277"/>
      <c r="AB217" s="128"/>
      <c r="AC217" s="127"/>
      <c r="AD217" s="321"/>
      <c r="AF217" s="277"/>
      <c r="AZ217" s="81">
        <f t="shared" si="260"/>
        <v>0</v>
      </c>
      <c r="BA217" s="81">
        <f t="shared" si="261"/>
        <v>0</v>
      </c>
      <c r="BB217" s="81">
        <f t="shared" si="262"/>
        <v>0</v>
      </c>
      <c r="BC217" s="81">
        <f t="shared" si="263"/>
        <v>0</v>
      </c>
      <c r="BD217" s="81">
        <f t="shared" si="264"/>
        <v>0</v>
      </c>
      <c r="BE217" s="81">
        <f t="shared" si="265"/>
        <v>0</v>
      </c>
      <c r="BF217" s="81">
        <f t="shared" si="266"/>
        <v>0</v>
      </c>
      <c r="BG217" s="214"/>
      <c r="BH217" s="214"/>
      <c r="BI217" s="214"/>
      <c r="BJ217" s="214">
        <v>10</v>
      </c>
      <c r="BK217" s="214"/>
      <c r="BL217" s="214"/>
      <c r="BM217" s="214"/>
      <c r="BN217" s="81">
        <f t="shared" si="267"/>
        <v>0</v>
      </c>
      <c r="BO217" s="81">
        <f t="shared" si="268"/>
        <v>0</v>
      </c>
      <c r="BP217" s="81">
        <f t="shared" si="269"/>
        <v>0</v>
      </c>
      <c r="BQ217" s="81">
        <f t="shared" si="270"/>
        <v>0</v>
      </c>
      <c r="BR217" s="81">
        <f t="shared" si="271"/>
        <v>0</v>
      </c>
      <c r="BS217" s="81">
        <f t="shared" si="272"/>
        <v>0</v>
      </c>
      <c r="BT217" s="81">
        <f t="shared" si="273"/>
        <v>0</v>
      </c>
      <c r="BU217" s="81">
        <f t="shared" si="274"/>
        <v>0</v>
      </c>
      <c r="BV217" s="81">
        <f t="shared" si="275"/>
        <v>0</v>
      </c>
      <c r="BW217" s="81">
        <f t="shared" si="276"/>
        <v>0</v>
      </c>
      <c r="BX217" s="81">
        <f t="shared" si="277"/>
        <v>0</v>
      </c>
      <c r="BY217" s="81">
        <f t="shared" si="278"/>
        <v>0</v>
      </c>
      <c r="BZ217" s="203">
        <f t="shared" si="279"/>
        <v>0</v>
      </c>
      <c r="CA217" s="203">
        <f t="shared" si="280"/>
        <v>0</v>
      </c>
      <c r="CB217" s="214"/>
      <c r="CC217" s="214"/>
      <c r="CD217" s="214"/>
      <c r="CE217" s="214"/>
      <c r="CF217" s="214"/>
      <c r="CG217" s="214"/>
      <c r="CH217" s="214"/>
      <c r="CI217" s="214"/>
      <c r="CJ217" s="214">
        <v>10</v>
      </c>
      <c r="CK217" s="214"/>
      <c r="CL217" s="215"/>
      <c r="CM217" s="214"/>
      <c r="CN217" s="214"/>
      <c r="CO217" s="214"/>
      <c r="CP217" s="93"/>
      <c r="CQ217" s="81">
        <v>10</v>
      </c>
      <c r="CR217" s="134">
        <f t="shared" si="281"/>
        <v>0</v>
      </c>
      <c r="CS217" s="93"/>
      <c r="CT217" s="126">
        <v>4.7969999999999997</v>
      </c>
      <c r="CU217" s="81">
        <f t="shared" si="256"/>
        <v>0</v>
      </c>
      <c r="CV217" s="81">
        <f t="shared" si="282"/>
        <v>0</v>
      </c>
      <c r="CW217" s="93"/>
      <c r="CX217" s="92"/>
      <c r="CY217" s="4"/>
    </row>
    <row r="218" spans="1:103" ht="18" customHeight="1">
      <c r="A218" s="142" t="s">
        <v>29655</v>
      </c>
      <c r="B218" s="142" t="s">
        <v>28248</v>
      </c>
      <c r="C218" s="142" t="s">
        <v>29373</v>
      </c>
      <c r="D218" s="142" t="s">
        <v>29656</v>
      </c>
      <c r="E218" s="170" t="s">
        <v>28761</v>
      </c>
      <c r="F218" s="170">
        <v>5</v>
      </c>
      <c r="G218" s="170">
        <f t="shared" si="257"/>
        <v>0</v>
      </c>
      <c r="H218" s="791">
        <v>80</v>
      </c>
      <c r="I218" s="481">
        <f t="shared" si="253"/>
        <v>0</v>
      </c>
      <c r="J218" s="125">
        <f t="shared" si="258"/>
        <v>80</v>
      </c>
      <c r="K218" s="126">
        <f t="shared" si="259"/>
        <v>0</v>
      </c>
      <c r="L218" s="318"/>
      <c r="M218" s="271"/>
      <c r="N218" s="319"/>
      <c r="O218" s="320"/>
      <c r="P218" s="274"/>
      <c r="Q218" s="275"/>
      <c r="R218" s="276"/>
      <c r="S218" s="277"/>
      <c r="T218" s="370"/>
      <c r="U218" s="278"/>
      <c r="V218" s="279"/>
      <c r="W218" s="321"/>
      <c r="X218" s="281"/>
      <c r="Y218" s="277">
        <f t="shared" si="249"/>
        <v>0</v>
      </c>
      <c r="Z218" s="488"/>
      <c r="AA218" s="277"/>
      <c r="AB218" s="128"/>
      <c r="AC218" s="127"/>
      <c r="AD218" s="321"/>
      <c r="AF218" s="277"/>
      <c r="AZ218" s="81">
        <f t="shared" si="260"/>
        <v>0</v>
      </c>
      <c r="BA218" s="81">
        <f t="shared" si="261"/>
        <v>0</v>
      </c>
      <c r="BB218" s="81">
        <f t="shared" si="262"/>
        <v>0</v>
      </c>
      <c r="BC218" s="81">
        <f t="shared" si="263"/>
        <v>0</v>
      </c>
      <c r="BD218" s="81">
        <f t="shared" si="264"/>
        <v>0</v>
      </c>
      <c r="BE218" s="81">
        <f t="shared" si="265"/>
        <v>0</v>
      </c>
      <c r="BF218" s="81">
        <f t="shared" si="266"/>
        <v>0</v>
      </c>
      <c r="BG218" s="214"/>
      <c r="BH218" s="214"/>
      <c r="BI218" s="214"/>
      <c r="BJ218" s="214">
        <v>4</v>
      </c>
      <c r="BK218" s="214">
        <v>1</v>
      </c>
      <c r="BL218" s="214"/>
      <c r="BM218" s="214"/>
      <c r="BN218" s="81">
        <f t="shared" si="267"/>
        <v>0</v>
      </c>
      <c r="BO218" s="81">
        <f t="shared" si="268"/>
        <v>0</v>
      </c>
      <c r="BP218" s="81">
        <f t="shared" si="269"/>
        <v>0</v>
      </c>
      <c r="BQ218" s="81">
        <f t="shared" si="270"/>
        <v>0</v>
      </c>
      <c r="BR218" s="81">
        <f t="shared" si="271"/>
        <v>0</v>
      </c>
      <c r="BS218" s="81">
        <f t="shared" si="272"/>
        <v>0</v>
      </c>
      <c r="BT218" s="81">
        <f t="shared" si="273"/>
        <v>0</v>
      </c>
      <c r="BU218" s="81">
        <f t="shared" si="274"/>
        <v>0</v>
      </c>
      <c r="BV218" s="81">
        <f t="shared" si="275"/>
        <v>0</v>
      </c>
      <c r="BW218" s="81">
        <f t="shared" si="276"/>
        <v>0</v>
      </c>
      <c r="BX218" s="81">
        <f t="shared" si="277"/>
        <v>0</v>
      </c>
      <c r="BY218" s="81">
        <f t="shared" si="278"/>
        <v>0</v>
      </c>
      <c r="BZ218" s="203">
        <f t="shared" si="279"/>
        <v>0</v>
      </c>
      <c r="CA218" s="203">
        <f t="shared" si="280"/>
        <v>0</v>
      </c>
      <c r="CB218" s="214"/>
      <c r="CC218" s="214">
        <v>3</v>
      </c>
      <c r="CD218" s="214">
        <v>1</v>
      </c>
      <c r="CE218" s="214"/>
      <c r="CF218" s="214">
        <v>1</v>
      </c>
      <c r="CG218" s="214"/>
      <c r="CH218" s="214"/>
      <c r="CI218" s="214"/>
      <c r="CJ218" s="214"/>
      <c r="CK218" s="214"/>
      <c r="CL218" s="215"/>
      <c r="CM218" s="214"/>
      <c r="CN218" s="214"/>
      <c r="CO218" s="214"/>
      <c r="CP218" s="93"/>
      <c r="CQ218" s="81">
        <v>7</v>
      </c>
      <c r="CR218" s="134">
        <f t="shared" si="281"/>
        <v>0</v>
      </c>
      <c r="CS218" s="93"/>
      <c r="CT218" s="126">
        <v>2.9510000000000001</v>
      </c>
      <c r="CU218" s="81">
        <f t="shared" si="256"/>
        <v>0</v>
      </c>
      <c r="CV218" s="81">
        <f t="shared" si="282"/>
        <v>0</v>
      </c>
      <c r="CW218" s="93"/>
      <c r="CX218" s="92"/>
      <c r="CY218" s="4"/>
    </row>
    <row r="219" spans="1:103" ht="18" customHeight="1">
      <c r="A219" s="142" t="s">
        <v>29657</v>
      </c>
      <c r="B219" s="142" t="s">
        <v>28249</v>
      </c>
      <c r="C219" s="123" t="s">
        <v>29373</v>
      </c>
      <c r="D219" s="123" t="s">
        <v>29658</v>
      </c>
      <c r="E219" s="170" t="s">
        <v>28761</v>
      </c>
      <c r="F219" s="170">
        <v>10</v>
      </c>
      <c r="G219" s="170">
        <f t="shared" si="257"/>
        <v>0</v>
      </c>
      <c r="H219" s="791">
        <v>105</v>
      </c>
      <c r="I219" s="481">
        <f t="shared" si="253"/>
        <v>0</v>
      </c>
      <c r="J219" s="125">
        <f t="shared" si="258"/>
        <v>105</v>
      </c>
      <c r="K219" s="126">
        <f t="shared" si="259"/>
        <v>0</v>
      </c>
      <c r="L219" s="318"/>
      <c r="M219" s="271"/>
      <c r="N219" s="319"/>
      <c r="O219" s="320"/>
      <c r="P219" s="274"/>
      <c r="Q219" s="275"/>
      <c r="R219" s="276"/>
      <c r="S219" s="277"/>
      <c r="T219" s="370"/>
      <c r="U219" s="278"/>
      <c r="V219" s="279"/>
      <c r="W219" s="321"/>
      <c r="X219" s="281"/>
      <c r="Y219" s="277">
        <f t="shared" si="249"/>
        <v>0</v>
      </c>
      <c r="Z219" s="488"/>
      <c r="AA219" s="277"/>
      <c r="AB219" s="128"/>
      <c r="AC219" s="127"/>
      <c r="AD219" s="321"/>
      <c r="AF219" s="277"/>
      <c r="AZ219" s="81">
        <f t="shared" si="260"/>
        <v>0</v>
      </c>
      <c r="BA219" s="81">
        <f t="shared" si="261"/>
        <v>0</v>
      </c>
      <c r="BB219" s="81">
        <f t="shared" si="262"/>
        <v>0</v>
      </c>
      <c r="BC219" s="81">
        <f t="shared" si="263"/>
        <v>0</v>
      </c>
      <c r="BD219" s="81">
        <f t="shared" si="264"/>
        <v>0</v>
      </c>
      <c r="BE219" s="81">
        <f t="shared" si="265"/>
        <v>0</v>
      </c>
      <c r="BF219" s="81">
        <f t="shared" si="266"/>
        <v>0</v>
      </c>
      <c r="BG219" s="214"/>
      <c r="BH219" s="214"/>
      <c r="BI219" s="214"/>
      <c r="BJ219" s="214">
        <v>10</v>
      </c>
      <c r="BK219" s="214"/>
      <c r="BL219" s="214"/>
      <c r="BM219" s="214"/>
      <c r="BN219" s="81">
        <f t="shared" si="267"/>
        <v>0</v>
      </c>
      <c r="BO219" s="81">
        <f t="shared" si="268"/>
        <v>0</v>
      </c>
      <c r="BP219" s="81">
        <f t="shared" si="269"/>
        <v>0</v>
      </c>
      <c r="BQ219" s="81">
        <f t="shared" si="270"/>
        <v>0</v>
      </c>
      <c r="BR219" s="81">
        <f t="shared" si="271"/>
        <v>0</v>
      </c>
      <c r="BS219" s="81">
        <f t="shared" si="272"/>
        <v>0</v>
      </c>
      <c r="BT219" s="81">
        <f t="shared" si="273"/>
        <v>0</v>
      </c>
      <c r="BU219" s="81">
        <f t="shared" si="274"/>
        <v>0</v>
      </c>
      <c r="BV219" s="81">
        <f t="shared" si="275"/>
        <v>0</v>
      </c>
      <c r="BW219" s="81">
        <f t="shared" si="276"/>
        <v>0</v>
      </c>
      <c r="BX219" s="81">
        <f t="shared" si="277"/>
        <v>0</v>
      </c>
      <c r="BY219" s="81">
        <f t="shared" si="278"/>
        <v>0</v>
      </c>
      <c r="BZ219" s="203">
        <f t="shared" si="279"/>
        <v>0</v>
      </c>
      <c r="CA219" s="203">
        <f t="shared" si="280"/>
        <v>0</v>
      </c>
      <c r="CB219" s="214"/>
      <c r="CC219" s="214"/>
      <c r="CD219" s="214">
        <v>9</v>
      </c>
      <c r="CE219" s="214">
        <v>1</v>
      </c>
      <c r="CF219" s="214"/>
      <c r="CG219" s="214"/>
      <c r="CH219" s="214"/>
      <c r="CI219" s="214"/>
      <c r="CJ219" s="214"/>
      <c r="CK219" s="214"/>
      <c r="CL219" s="215"/>
      <c r="CM219" s="214"/>
      <c r="CN219" s="214"/>
      <c r="CO219" s="214"/>
      <c r="CP219" s="93"/>
      <c r="CQ219" s="81">
        <v>10</v>
      </c>
      <c r="CR219" s="134">
        <f t="shared" si="281"/>
        <v>0</v>
      </c>
      <c r="CS219" s="93"/>
      <c r="CT219" s="126">
        <v>3.706</v>
      </c>
      <c r="CU219" s="81">
        <f t="shared" si="256"/>
        <v>0</v>
      </c>
      <c r="CV219" s="81">
        <f t="shared" si="282"/>
        <v>0</v>
      </c>
      <c r="CW219" s="93"/>
      <c r="CX219" s="92"/>
      <c r="CY219" s="4"/>
    </row>
    <row r="220" spans="1:103" ht="18" customHeight="1">
      <c r="A220" s="142" t="s">
        <v>29659</v>
      </c>
      <c r="B220" s="142" t="s">
        <v>28250</v>
      </c>
      <c r="C220" s="142" t="s">
        <v>29373</v>
      </c>
      <c r="D220" s="142" t="s">
        <v>29660</v>
      </c>
      <c r="E220" s="170" t="s">
        <v>28763</v>
      </c>
      <c r="F220" s="170">
        <v>10</v>
      </c>
      <c r="G220" s="170">
        <f t="shared" si="257"/>
        <v>0</v>
      </c>
      <c r="H220" s="791">
        <v>70</v>
      </c>
      <c r="I220" s="481">
        <f t="shared" si="253"/>
        <v>0</v>
      </c>
      <c r="J220" s="125">
        <f t="shared" si="258"/>
        <v>70</v>
      </c>
      <c r="K220" s="126">
        <f t="shared" si="259"/>
        <v>0</v>
      </c>
      <c r="L220" s="318"/>
      <c r="M220" s="271"/>
      <c r="N220" s="319"/>
      <c r="O220" s="320"/>
      <c r="P220" s="274"/>
      <c r="Q220" s="275"/>
      <c r="R220" s="276"/>
      <c r="S220" s="277"/>
      <c r="T220" s="370"/>
      <c r="U220" s="278"/>
      <c r="V220" s="279"/>
      <c r="W220" s="321"/>
      <c r="X220" s="281"/>
      <c r="Y220" s="277">
        <f t="shared" si="249"/>
        <v>0</v>
      </c>
      <c r="Z220" s="488"/>
      <c r="AA220" s="277"/>
      <c r="AB220" s="128"/>
      <c r="AC220" s="127"/>
      <c r="AD220" s="321"/>
      <c r="AF220" s="277"/>
      <c r="AZ220" s="81">
        <f t="shared" si="260"/>
        <v>0</v>
      </c>
      <c r="BA220" s="81">
        <f t="shared" si="261"/>
        <v>0</v>
      </c>
      <c r="BB220" s="81">
        <f t="shared" si="262"/>
        <v>0</v>
      </c>
      <c r="BC220" s="81">
        <f t="shared" si="263"/>
        <v>0</v>
      </c>
      <c r="BD220" s="81">
        <f t="shared" si="264"/>
        <v>0</v>
      </c>
      <c r="BE220" s="81">
        <f t="shared" si="265"/>
        <v>0</v>
      </c>
      <c r="BF220" s="81">
        <f t="shared" si="266"/>
        <v>0</v>
      </c>
      <c r="BG220" s="214"/>
      <c r="BH220" s="214"/>
      <c r="BI220" s="214">
        <v>10</v>
      </c>
      <c r="BJ220" s="214"/>
      <c r="BK220" s="214"/>
      <c r="BL220" s="214"/>
      <c r="BM220" s="214"/>
      <c r="BN220" s="81">
        <f t="shared" si="267"/>
        <v>0</v>
      </c>
      <c r="BO220" s="81">
        <f t="shared" si="268"/>
        <v>0</v>
      </c>
      <c r="BP220" s="81">
        <f t="shared" si="269"/>
        <v>0</v>
      </c>
      <c r="BQ220" s="81">
        <f t="shared" si="270"/>
        <v>0</v>
      </c>
      <c r="BR220" s="81">
        <f t="shared" si="271"/>
        <v>0</v>
      </c>
      <c r="BS220" s="81">
        <f t="shared" si="272"/>
        <v>0</v>
      </c>
      <c r="BT220" s="81">
        <f t="shared" si="273"/>
        <v>0</v>
      </c>
      <c r="BU220" s="81">
        <f t="shared" si="274"/>
        <v>0</v>
      </c>
      <c r="BV220" s="81">
        <f t="shared" si="275"/>
        <v>0</v>
      </c>
      <c r="BW220" s="81">
        <f t="shared" si="276"/>
        <v>0</v>
      </c>
      <c r="BX220" s="81">
        <f t="shared" si="277"/>
        <v>0</v>
      </c>
      <c r="BY220" s="81">
        <f t="shared" si="278"/>
        <v>0</v>
      </c>
      <c r="BZ220" s="203">
        <f t="shared" si="279"/>
        <v>0</v>
      </c>
      <c r="CA220" s="203">
        <f t="shared" si="280"/>
        <v>0</v>
      </c>
      <c r="CB220" s="214">
        <v>1</v>
      </c>
      <c r="CC220" s="214">
        <v>9</v>
      </c>
      <c r="CD220" s="214"/>
      <c r="CE220" s="214"/>
      <c r="CF220" s="214"/>
      <c r="CG220" s="214"/>
      <c r="CH220" s="214"/>
      <c r="CI220" s="214"/>
      <c r="CJ220" s="214"/>
      <c r="CK220" s="214"/>
      <c r="CL220" s="215"/>
      <c r="CM220" s="214"/>
      <c r="CN220" s="214"/>
      <c r="CO220" s="214"/>
      <c r="CP220" s="93"/>
      <c r="CQ220" s="81">
        <v>20</v>
      </c>
      <c r="CR220" s="134">
        <f t="shared" si="281"/>
        <v>0</v>
      </c>
      <c r="CS220" s="93"/>
      <c r="CT220" s="126">
        <v>1.8029999999999999</v>
      </c>
      <c r="CU220" s="81">
        <f t="shared" si="256"/>
        <v>0</v>
      </c>
      <c r="CV220" s="81">
        <f t="shared" si="282"/>
        <v>0</v>
      </c>
      <c r="CW220" s="93"/>
      <c r="CX220" s="92"/>
      <c r="CY220" s="4"/>
    </row>
    <row r="221" spans="1:103" ht="18" customHeight="1">
      <c r="A221" s="142" t="s">
        <v>29661</v>
      </c>
      <c r="B221" s="142" t="s">
        <v>28251</v>
      </c>
      <c r="C221" s="142" t="s">
        <v>29373</v>
      </c>
      <c r="D221" s="142" t="s">
        <v>29662</v>
      </c>
      <c r="E221" s="170" t="s">
        <v>28763</v>
      </c>
      <c r="F221" s="170">
        <v>10</v>
      </c>
      <c r="G221" s="170">
        <f t="shared" si="257"/>
        <v>0</v>
      </c>
      <c r="H221" s="791">
        <v>70</v>
      </c>
      <c r="I221" s="481">
        <f t="shared" si="253"/>
        <v>0</v>
      </c>
      <c r="J221" s="125">
        <f t="shared" si="258"/>
        <v>70</v>
      </c>
      <c r="K221" s="126">
        <f t="shared" si="259"/>
        <v>0</v>
      </c>
      <c r="L221" s="318"/>
      <c r="M221" s="271"/>
      <c r="N221" s="319"/>
      <c r="O221" s="320"/>
      <c r="P221" s="274"/>
      <c r="Q221" s="275"/>
      <c r="R221" s="276"/>
      <c r="S221" s="277"/>
      <c r="T221" s="370"/>
      <c r="U221" s="278"/>
      <c r="V221" s="279"/>
      <c r="W221" s="321"/>
      <c r="X221" s="281"/>
      <c r="Y221" s="277">
        <f t="shared" si="249"/>
        <v>0</v>
      </c>
      <c r="Z221" s="488"/>
      <c r="AA221" s="277"/>
      <c r="AB221" s="128"/>
      <c r="AC221" s="127"/>
      <c r="AD221" s="321"/>
      <c r="AF221" s="277"/>
      <c r="AZ221" s="81">
        <f t="shared" si="260"/>
        <v>0</v>
      </c>
      <c r="BA221" s="81">
        <f t="shared" si="261"/>
        <v>0</v>
      </c>
      <c r="BB221" s="81">
        <f t="shared" si="262"/>
        <v>0</v>
      </c>
      <c r="BC221" s="81">
        <f t="shared" si="263"/>
        <v>0</v>
      </c>
      <c r="BD221" s="81">
        <f t="shared" si="264"/>
        <v>0</v>
      </c>
      <c r="BE221" s="81">
        <f t="shared" si="265"/>
        <v>0</v>
      </c>
      <c r="BF221" s="81">
        <f t="shared" si="266"/>
        <v>0</v>
      </c>
      <c r="BG221" s="214"/>
      <c r="BH221" s="214"/>
      <c r="BI221" s="214">
        <v>10</v>
      </c>
      <c r="BJ221" s="214"/>
      <c r="BK221" s="214"/>
      <c r="BL221" s="214"/>
      <c r="BM221" s="214"/>
      <c r="BN221" s="81">
        <f t="shared" si="267"/>
        <v>0</v>
      </c>
      <c r="BO221" s="81">
        <f t="shared" si="268"/>
        <v>0</v>
      </c>
      <c r="BP221" s="81">
        <f t="shared" si="269"/>
        <v>0</v>
      </c>
      <c r="BQ221" s="81">
        <f t="shared" si="270"/>
        <v>0</v>
      </c>
      <c r="BR221" s="81">
        <f t="shared" si="271"/>
        <v>0</v>
      </c>
      <c r="BS221" s="81">
        <f t="shared" si="272"/>
        <v>0</v>
      </c>
      <c r="BT221" s="81">
        <f t="shared" si="273"/>
        <v>0</v>
      </c>
      <c r="BU221" s="81">
        <f t="shared" si="274"/>
        <v>0</v>
      </c>
      <c r="BV221" s="81">
        <f t="shared" si="275"/>
        <v>0</v>
      </c>
      <c r="BW221" s="81">
        <f t="shared" si="276"/>
        <v>0</v>
      </c>
      <c r="BX221" s="81">
        <f t="shared" si="277"/>
        <v>0</v>
      </c>
      <c r="BY221" s="81">
        <f t="shared" si="278"/>
        <v>0</v>
      </c>
      <c r="BZ221" s="203">
        <f t="shared" si="279"/>
        <v>0</v>
      </c>
      <c r="CA221" s="203">
        <f t="shared" si="280"/>
        <v>0</v>
      </c>
      <c r="CB221" s="214">
        <v>1</v>
      </c>
      <c r="CC221" s="214">
        <v>9</v>
      </c>
      <c r="CD221" s="214"/>
      <c r="CE221" s="214"/>
      <c r="CF221" s="214"/>
      <c r="CG221" s="214"/>
      <c r="CH221" s="214"/>
      <c r="CI221" s="214"/>
      <c r="CJ221" s="214"/>
      <c r="CK221" s="214"/>
      <c r="CL221" s="215"/>
      <c r="CM221" s="214"/>
      <c r="CN221" s="214"/>
      <c r="CO221" s="214"/>
      <c r="CP221" s="93"/>
      <c r="CQ221" s="81">
        <v>20</v>
      </c>
      <c r="CR221" s="134">
        <f t="shared" si="281"/>
        <v>0</v>
      </c>
      <c r="CS221" s="93"/>
      <c r="CT221" s="126">
        <v>1.909</v>
      </c>
      <c r="CU221" s="81">
        <f t="shared" si="256"/>
        <v>0</v>
      </c>
      <c r="CV221" s="81">
        <f t="shared" si="282"/>
        <v>0</v>
      </c>
      <c r="CW221" s="93"/>
      <c r="CX221" s="92"/>
      <c r="CY221" s="4"/>
    </row>
    <row r="222" spans="1:103" ht="18" customHeight="1">
      <c r="A222" s="142" t="s">
        <v>29663</v>
      </c>
      <c r="B222" s="142" t="s">
        <v>28252</v>
      </c>
      <c r="C222" s="142" t="s">
        <v>29373</v>
      </c>
      <c r="D222" s="142" t="s">
        <v>29527</v>
      </c>
      <c r="E222" s="170" t="s">
        <v>28761</v>
      </c>
      <c r="F222" s="170">
        <v>10</v>
      </c>
      <c r="G222" s="170">
        <f t="shared" si="257"/>
        <v>0</v>
      </c>
      <c r="H222" s="791">
        <v>90</v>
      </c>
      <c r="I222" s="481">
        <f t="shared" si="253"/>
        <v>0</v>
      </c>
      <c r="J222" s="125">
        <f t="shared" si="258"/>
        <v>90</v>
      </c>
      <c r="K222" s="126">
        <f t="shared" si="259"/>
        <v>0</v>
      </c>
      <c r="L222" s="318"/>
      <c r="M222" s="271"/>
      <c r="N222" s="319"/>
      <c r="O222" s="320"/>
      <c r="P222" s="274"/>
      <c r="Q222" s="275"/>
      <c r="R222" s="276"/>
      <c r="S222" s="277"/>
      <c r="T222" s="370"/>
      <c r="U222" s="278"/>
      <c r="V222" s="279"/>
      <c r="W222" s="321"/>
      <c r="X222" s="281"/>
      <c r="Y222" s="277">
        <f t="shared" si="249"/>
        <v>0</v>
      </c>
      <c r="Z222" s="488"/>
      <c r="AA222" s="277"/>
      <c r="AB222" s="128"/>
      <c r="AC222" s="127"/>
      <c r="AD222" s="321"/>
      <c r="AF222" s="277"/>
      <c r="AZ222" s="81">
        <f t="shared" si="260"/>
        <v>0</v>
      </c>
      <c r="BA222" s="81">
        <f t="shared" si="261"/>
        <v>0</v>
      </c>
      <c r="BB222" s="81">
        <f t="shared" si="262"/>
        <v>0</v>
      </c>
      <c r="BC222" s="81">
        <f t="shared" si="263"/>
        <v>0</v>
      </c>
      <c r="BD222" s="81">
        <f t="shared" si="264"/>
        <v>0</v>
      </c>
      <c r="BE222" s="81">
        <f t="shared" si="265"/>
        <v>0</v>
      </c>
      <c r="BF222" s="81">
        <f t="shared" si="266"/>
        <v>0</v>
      </c>
      <c r="BG222" s="214"/>
      <c r="BH222" s="214"/>
      <c r="BI222" s="214">
        <v>10</v>
      </c>
      <c r="BJ222" s="214"/>
      <c r="BK222" s="214"/>
      <c r="BL222" s="214"/>
      <c r="BM222" s="214"/>
      <c r="BN222" s="81">
        <f t="shared" si="267"/>
        <v>0</v>
      </c>
      <c r="BO222" s="81">
        <f t="shared" si="268"/>
        <v>0</v>
      </c>
      <c r="BP222" s="81">
        <f t="shared" si="269"/>
        <v>0</v>
      </c>
      <c r="BQ222" s="81">
        <f t="shared" si="270"/>
        <v>0</v>
      </c>
      <c r="BR222" s="81">
        <f t="shared" si="271"/>
        <v>0</v>
      </c>
      <c r="BS222" s="81">
        <f t="shared" si="272"/>
        <v>0</v>
      </c>
      <c r="BT222" s="81">
        <f t="shared" si="273"/>
        <v>0</v>
      </c>
      <c r="BU222" s="81">
        <f t="shared" si="274"/>
        <v>0</v>
      </c>
      <c r="BV222" s="81">
        <f t="shared" si="275"/>
        <v>0</v>
      </c>
      <c r="BW222" s="81">
        <f t="shared" si="276"/>
        <v>0</v>
      </c>
      <c r="BX222" s="81">
        <f t="shared" si="277"/>
        <v>0</v>
      </c>
      <c r="BY222" s="81">
        <f t="shared" si="278"/>
        <v>0</v>
      </c>
      <c r="BZ222" s="203">
        <f t="shared" si="279"/>
        <v>0</v>
      </c>
      <c r="CA222" s="203">
        <f t="shared" si="280"/>
        <v>0</v>
      </c>
      <c r="CB222" s="214">
        <v>2</v>
      </c>
      <c r="CC222" s="214">
        <v>8</v>
      </c>
      <c r="CD222" s="214"/>
      <c r="CE222" s="214"/>
      <c r="CF222" s="214"/>
      <c r="CG222" s="214"/>
      <c r="CH222" s="214"/>
      <c r="CI222" s="214"/>
      <c r="CJ222" s="214"/>
      <c r="CK222" s="214"/>
      <c r="CL222" s="215"/>
      <c r="CM222" s="214"/>
      <c r="CN222" s="214"/>
      <c r="CO222" s="214"/>
      <c r="CP222" s="93"/>
      <c r="CQ222" s="81">
        <v>10</v>
      </c>
      <c r="CR222" s="134">
        <f t="shared" si="281"/>
        <v>0</v>
      </c>
      <c r="CS222" s="93"/>
      <c r="CT222" s="126">
        <v>3.0640000000000001</v>
      </c>
      <c r="CU222" s="81">
        <f t="shared" si="256"/>
        <v>0</v>
      </c>
      <c r="CV222" s="81">
        <f t="shared" si="282"/>
        <v>0</v>
      </c>
      <c r="CW222" s="93"/>
      <c r="CX222" s="92"/>
      <c r="CY222" s="4"/>
    </row>
    <row r="223" spans="1:103" ht="18" customHeight="1">
      <c r="A223" s="142" t="s">
        <v>29664</v>
      </c>
      <c r="B223" s="142" t="s">
        <v>28253</v>
      </c>
      <c r="C223" s="142" t="s">
        <v>29373</v>
      </c>
      <c r="D223" s="142" t="s">
        <v>29529</v>
      </c>
      <c r="E223" s="170" t="s">
        <v>28761</v>
      </c>
      <c r="F223" s="170">
        <v>10</v>
      </c>
      <c r="G223" s="170">
        <f t="shared" si="257"/>
        <v>0</v>
      </c>
      <c r="H223" s="791">
        <v>80</v>
      </c>
      <c r="I223" s="481">
        <f t="shared" si="253"/>
        <v>0</v>
      </c>
      <c r="J223" s="125">
        <f t="shared" si="258"/>
        <v>80</v>
      </c>
      <c r="K223" s="126">
        <f t="shared" si="259"/>
        <v>0</v>
      </c>
      <c r="L223" s="318"/>
      <c r="M223" s="271"/>
      <c r="N223" s="319"/>
      <c r="O223" s="320"/>
      <c r="P223" s="274"/>
      <c r="Q223" s="275"/>
      <c r="R223" s="276"/>
      <c r="S223" s="277"/>
      <c r="T223" s="370"/>
      <c r="U223" s="278"/>
      <c r="V223" s="279"/>
      <c r="W223" s="321"/>
      <c r="X223" s="281"/>
      <c r="Y223" s="277">
        <f t="shared" si="249"/>
        <v>0</v>
      </c>
      <c r="Z223" s="488"/>
      <c r="AA223" s="277"/>
      <c r="AB223" s="128"/>
      <c r="AC223" s="127"/>
      <c r="AD223" s="321"/>
      <c r="AF223" s="277"/>
      <c r="AZ223" s="81">
        <f t="shared" si="260"/>
        <v>0</v>
      </c>
      <c r="BA223" s="81">
        <f t="shared" si="261"/>
        <v>0</v>
      </c>
      <c r="BB223" s="81">
        <f t="shared" si="262"/>
        <v>0</v>
      </c>
      <c r="BC223" s="81">
        <f t="shared" si="263"/>
        <v>0</v>
      </c>
      <c r="BD223" s="81">
        <f t="shared" si="264"/>
        <v>0</v>
      </c>
      <c r="BE223" s="81">
        <f t="shared" si="265"/>
        <v>0</v>
      </c>
      <c r="BF223" s="81">
        <f t="shared" si="266"/>
        <v>0</v>
      </c>
      <c r="BG223" s="214"/>
      <c r="BH223" s="214"/>
      <c r="BI223" s="214">
        <v>10</v>
      </c>
      <c r="BJ223" s="214"/>
      <c r="BK223" s="214"/>
      <c r="BL223" s="214"/>
      <c r="BM223" s="214"/>
      <c r="BN223" s="81">
        <f t="shared" si="267"/>
        <v>0</v>
      </c>
      <c r="BO223" s="81">
        <f t="shared" si="268"/>
        <v>0</v>
      </c>
      <c r="BP223" s="81">
        <f t="shared" si="269"/>
        <v>0</v>
      </c>
      <c r="BQ223" s="81">
        <f t="shared" si="270"/>
        <v>0</v>
      </c>
      <c r="BR223" s="81">
        <f t="shared" si="271"/>
        <v>0</v>
      </c>
      <c r="BS223" s="81">
        <f t="shared" si="272"/>
        <v>0</v>
      </c>
      <c r="BT223" s="81">
        <f t="shared" si="273"/>
        <v>0</v>
      </c>
      <c r="BU223" s="81">
        <f t="shared" si="274"/>
        <v>0</v>
      </c>
      <c r="BV223" s="81">
        <f t="shared" si="275"/>
        <v>0</v>
      </c>
      <c r="BW223" s="81">
        <f t="shared" si="276"/>
        <v>0</v>
      </c>
      <c r="BX223" s="81">
        <f t="shared" si="277"/>
        <v>0</v>
      </c>
      <c r="BY223" s="81">
        <f t="shared" si="278"/>
        <v>0</v>
      </c>
      <c r="BZ223" s="203">
        <f t="shared" si="279"/>
        <v>0</v>
      </c>
      <c r="CA223" s="203">
        <f t="shared" si="280"/>
        <v>0</v>
      </c>
      <c r="CB223" s="214">
        <v>3</v>
      </c>
      <c r="CC223" s="214">
        <v>7</v>
      </c>
      <c r="CD223" s="214"/>
      <c r="CE223" s="214"/>
      <c r="CF223" s="214"/>
      <c r="CG223" s="214"/>
      <c r="CH223" s="214"/>
      <c r="CI223" s="214"/>
      <c r="CJ223" s="214"/>
      <c r="CK223" s="214"/>
      <c r="CL223" s="215"/>
      <c r="CM223" s="214"/>
      <c r="CN223" s="214"/>
      <c r="CO223" s="214"/>
      <c r="CP223" s="93"/>
      <c r="CQ223" s="81">
        <v>10</v>
      </c>
      <c r="CR223" s="134">
        <f t="shared" si="281"/>
        <v>0</v>
      </c>
      <c r="CS223" s="93"/>
      <c r="CT223" s="126">
        <v>2.1869999999999998</v>
      </c>
      <c r="CU223" s="81">
        <f t="shared" si="256"/>
        <v>0</v>
      </c>
      <c r="CV223" s="81">
        <f t="shared" si="282"/>
        <v>0</v>
      </c>
      <c r="CW223" s="93"/>
      <c r="CX223" s="92"/>
      <c r="CY223" s="4"/>
    </row>
    <row r="224" spans="1:103" ht="18" customHeight="1">
      <c r="A224" s="142" t="s">
        <v>29665</v>
      </c>
      <c r="B224" s="142" t="s">
        <v>28254</v>
      </c>
      <c r="C224" s="142" t="s">
        <v>29373</v>
      </c>
      <c r="D224" s="142" t="s">
        <v>29666</v>
      </c>
      <c r="E224" s="170" t="s">
        <v>28766</v>
      </c>
      <c r="F224" s="170">
        <v>10</v>
      </c>
      <c r="G224" s="170">
        <f t="shared" si="257"/>
        <v>0</v>
      </c>
      <c r="H224" s="791">
        <v>70</v>
      </c>
      <c r="I224" s="481">
        <f t="shared" si="253"/>
        <v>0</v>
      </c>
      <c r="J224" s="125">
        <f t="shared" si="258"/>
        <v>70</v>
      </c>
      <c r="K224" s="126">
        <f t="shared" si="259"/>
        <v>0</v>
      </c>
      <c r="L224" s="318"/>
      <c r="M224" s="271"/>
      <c r="N224" s="319"/>
      <c r="O224" s="320"/>
      <c r="P224" s="274"/>
      <c r="Q224" s="275"/>
      <c r="R224" s="276"/>
      <c r="S224" s="277"/>
      <c r="T224" s="370"/>
      <c r="U224" s="278"/>
      <c r="V224" s="279"/>
      <c r="W224" s="321"/>
      <c r="X224" s="281"/>
      <c r="Y224" s="277">
        <f t="shared" si="249"/>
        <v>0</v>
      </c>
      <c r="Z224" s="488"/>
      <c r="AA224" s="277"/>
      <c r="AB224" s="128"/>
      <c r="AC224" s="127"/>
      <c r="AD224" s="321"/>
      <c r="AF224" s="277"/>
      <c r="AZ224" s="81">
        <f t="shared" si="260"/>
        <v>0</v>
      </c>
      <c r="BA224" s="81">
        <f t="shared" si="261"/>
        <v>0</v>
      </c>
      <c r="BB224" s="81">
        <f t="shared" si="262"/>
        <v>0</v>
      </c>
      <c r="BC224" s="81">
        <f t="shared" si="263"/>
        <v>0</v>
      </c>
      <c r="BD224" s="81">
        <f t="shared" si="264"/>
        <v>0</v>
      </c>
      <c r="BE224" s="81">
        <f t="shared" si="265"/>
        <v>0</v>
      </c>
      <c r="BF224" s="81">
        <f t="shared" si="266"/>
        <v>0</v>
      </c>
      <c r="BG224" s="214"/>
      <c r="BH224" s="214"/>
      <c r="BI224" s="214">
        <v>10</v>
      </c>
      <c r="BJ224" s="214"/>
      <c r="BK224" s="214"/>
      <c r="BL224" s="214"/>
      <c r="BM224" s="214"/>
      <c r="BN224" s="81">
        <f t="shared" si="267"/>
        <v>0</v>
      </c>
      <c r="BO224" s="81">
        <f t="shared" si="268"/>
        <v>0</v>
      </c>
      <c r="BP224" s="81">
        <f t="shared" si="269"/>
        <v>0</v>
      </c>
      <c r="BQ224" s="81">
        <f t="shared" si="270"/>
        <v>0</v>
      </c>
      <c r="BR224" s="81">
        <f t="shared" si="271"/>
        <v>0</v>
      </c>
      <c r="BS224" s="81">
        <f t="shared" si="272"/>
        <v>0</v>
      </c>
      <c r="BT224" s="81">
        <f t="shared" si="273"/>
        <v>0</v>
      </c>
      <c r="BU224" s="81">
        <f t="shared" si="274"/>
        <v>0</v>
      </c>
      <c r="BV224" s="81">
        <f t="shared" si="275"/>
        <v>0</v>
      </c>
      <c r="BW224" s="81">
        <f t="shared" si="276"/>
        <v>0</v>
      </c>
      <c r="BX224" s="81">
        <f t="shared" si="277"/>
        <v>0</v>
      </c>
      <c r="BY224" s="81">
        <f t="shared" si="278"/>
        <v>0</v>
      </c>
      <c r="BZ224" s="203">
        <f t="shared" si="279"/>
        <v>0</v>
      </c>
      <c r="CA224" s="203">
        <f t="shared" si="280"/>
        <v>0</v>
      </c>
      <c r="CB224" s="214"/>
      <c r="CC224" s="214">
        <v>5</v>
      </c>
      <c r="CD224" s="214">
        <v>5</v>
      </c>
      <c r="CE224" s="214"/>
      <c r="CF224" s="214"/>
      <c r="CG224" s="214"/>
      <c r="CH224" s="214"/>
      <c r="CI224" s="214"/>
      <c r="CJ224" s="214"/>
      <c r="CK224" s="214"/>
      <c r="CL224" s="215"/>
      <c r="CM224" s="214"/>
      <c r="CN224" s="214"/>
      <c r="CO224" s="214"/>
      <c r="CP224" s="93"/>
      <c r="CQ224" s="81">
        <v>20</v>
      </c>
      <c r="CR224" s="134">
        <f t="shared" si="281"/>
        <v>0</v>
      </c>
      <c r="CS224" s="93"/>
      <c r="CT224" s="126">
        <v>1.9850000000000001</v>
      </c>
      <c r="CU224" s="81">
        <f t="shared" si="256"/>
        <v>0</v>
      </c>
      <c r="CV224" s="81">
        <f t="shared" si="282"/>
        <v>0</v>
      </c>
      <c r="CW224" s="93"/>
      <c r="CX224" s="92"/>
      <c r="CY224" s="4"/>
    </row>
    <row r="225" spans="1:103" ht="18" customHeight="1">
      <c r="A225" s="142" t="s">
        <v>29667</v>
      </c>
      <c r="B225" s="142" t="s">
        <v>28255</v>
      </c>
      <c r="C225" s="142" t="s">
        <v>29373</v>
      </c>
      <c r="D225" s="142" t="s">
        <v>29668</v>
      </c>
      <c r="E225" s="170" t="s">
        <v>28770</v>
      </c>
      <c r="F225" s="170">
        <v>5</v>
      </c>
      <c r="G225" s="170">
        <f t="shared" si="257"/>
        <v>0</v>
      </c>
      <c r="H225" s="792">
        <v>60</v>
      </c>
      <c r="I225" s="481">
        <f t="shared" si="253"/>
        <v>0</v>
      </c>
      <c r="J225" s="125">
        <f t="shared" si="258"/>
        <v>60</v>
      </c>
      <c r="K225" s="126">
        <f t="shared" si="259"/>
        <v>0</v>
      </c>
      <c r="L225" s="318"/>
      <c r="M225" s="271"/>
      <c r="N225" s="319"/>
      <c r="O225" s="320"/>
      <c r="P225" s="274"/>
      <c r="Q225" s="275"/>
      <c r="R225" s="276"/>
      <c r="S225" s="277"/>
      <c r="T225" s="370"/>
      <c r="U225" s="278"/>
      <c r="V225" s="279"/>
      <c r="W225" s="321"/>
      <c r="X225" s="281"/>
      <c r="Y225" s="277">
        <f t="shared" si="249"/>
        <v>0</v>
      </c>
      <c r="Z225" s="488"/>
      <c r="AA225" s="277"/>
      <c r="AB225" s="128"/>
      <c r="AC225" s="127"/>
      <c r="AD225" s="321"/>
      <c r="AF225" s="277"/>
      <c r="AZ225" s="81">
        <f t="shared" si="260"/>
        <v>0</v>
      </c>
      <c r="BA225" s="81">
        <f t="shared" si="261"/>
        <v>0</v>
      </c>
      <c r="BB225" s="81">
        <f t="shared" si="262"/>
        <v>0</v>
      </c>
      <c r="BC225" s="81">
        <f t="shared" si="263"/>
        <v>0</v>
      </c>
      <c r="BD225" s="81">
        <f t="shared" si="264"/>
        <v>0</v>
      </c>
      <c r="BE225" s="81">
        <f t="shared" si="265"/>
        <v>0</v>
      </c>
      <c r="BF225" s="81">
        <f t="shared" si="266"/>
        <v>0</v>
      </c>
      <c r="BG225" s="214"/>
      <c r="BH225" s="214"/>
      <c r="BI225" s="214">
        <v>2</v>
      </c>
      <c r="BJ225" s="214">
        <v>3</v>
      </c>
      <c r="BK225" s="214"/>
      <c r="BL225" s="214"/>
      <c r="BM225" s="214"/>
      <c r="BN225" s="81">
        <f t="shared" si="267"/>
        <v>0</v>
      </c>
      <c r="BO225" s="81">
        <f t="shared" si="268"/>
        <v>0</v>
      </c>
      <c r="BP225" s="81">
        <f t="shared" si="269"/>
        <v>0</v>
      </c>
      <c r="BQ225" s="81">
        <f t="shared" si="270"/>
        <v>0</v>
      </c>
      <c r="BR225" s="81">
        <f t="shared" si="271"/>
        <v>0</v>
      </c>
      <c r="BS225" s="81">
        <f t="shared" si="272"/>
        <v>0</v>
      </c>
      <c r="BT225" s="81">
        <f t="shared" si="273"/>
        <v>0</v>
      </c>
      <c r="BU225" s="81">
        <f t="shared" si="274"/>
        <v>0</v>
      </c>
      <c r="BV225" s="81">
        <f t="shared" si="275"/>
        <v>0</v>
      </c>
      <c r="BW225" s="81">
        <f t="shared" si="276"/>
        <v>0</v>
      </c>
      <c r="BX225" s="81">
        <f t="shared" si="277"/>
        <v>0</v>
      </c>
      <c r="BY225" s="81">
        <f t="shared" si="278"/>
        <v>0</v>
      </c>
      <c r="BZ225" s="203">
        <f t="shared" si="279"/>
        <v>0</v>
      </c>
      <c r="CA225" s="203">
        <f t="shared" si="280"/>
        <v>0</v>
      </c>
      <c r="CB225" s="214"/>
      <c r="CC225" s="214">
        <v>3</v>
      </c>
      <c r="CD225" s="214">
        <v>1</v>
      </c>
      <c r="CE225" s="214">
        <v>1</v>
      </c>
      <c r="CF225" s="214"/>
      <c r="CG225" s="214"/>
      <c r="CH225" s="214"/>
      <c r="CI225" s="214"/>
      <c r="CJ225" s="214"/>
      <c r="CK225" s="214"/>
      <c r="CL225" s="215"/>
      <c r="CM225" s="214"/>
      <c r="CN225" s="214"/>
      <c r="CO225" s="214"/>
      <c r="CP225" s="93"/>
      <c r="CQ225" s="81">
        <v>10</v>
      </c>
      <c r="CR225" s="134">
        <f t="shared" si="281"/>
        <v>0</v>
      </c>
      <c r="CS225" s="93"/>
      <c r="CT225" s="126">
        <v>2.0569999999999999</v>
      </c>
      <c r="CU225" s="81">
        <f t="shared" si="256"/>
        <v>0</v>
      </c>
      <c r="CV225" s="81">
        <f t="shared" si="282"/>
        <v>0</v>
      </c>
      <c r="CW225" s="93"/>
      <c r="CX225" s="92"/>
      <c r="CY225" s="4"/>
    </row>
    <row r="226" spans="1:103" ht="18" customHeight="1">
      <c r="A226" s="142" t="s">
        <v>29669</v>
      </c>
      <c r="B226" s="142" t="s">
        <v>28256</v>
      </c>
      <c r="C226" s="142" t="s">
        <v>29373</v>
      </c>
      <c r="D226" s="142" t="s">
        <v>29332</v>
      </c>
      <c r="E226" s="170" t="s">
        <v>28766</v>
      </c>
      <c r="F226" s="170">
        <v>5</v>
      </c>
      <c r="G226" s="170">
        <f t="shared" si="257"/>
        <v>0</v>
      </c>
      <c r="H226" s="792">
        <v>85</v>
      </c>
      <c r="I226" s="481">
        <f t="shared" si="253"/>
        <v>0</v>
      </c>
      <c r="J226" s="125">
        <f t="shared" si="258"/>
        <v>85</v>
      </c>
      <c r="K226" s="126">
        <f t="shared" si="259"/>
        <v>0</v>
      </c>
      <c r="L226" s="318"/>
      <c r="M226" s="271"/>
      <c r="N226" s="319"/>
      <c r="O226" s="320"/>
      <c r="P226" s="274"/>
      <c r="Q226" s="275"/>
      <c r="R226" s="276"/>
      <c r="S226" s="277"/>
      <c r="T226" s="370"/>
      <c r="U226" s="278"/>
      <c r="V226" s="279"/>
      <c r="W226" s="321"/>
      <c r="X226" s="281"/>
      <c r="Y226" s="277">
        <f t="shared" si="249"/>
        <v>0</v>
      </c>
      <c r="Z226" s="488"/>
      <c r="AA226" s="277"/>
      <c r="AB226" s="128"/>
      <c r="AC226" s="127"/>
      <c r="AD226" s="321"/>
      <c r="AF226" s="277"/>
      <c r="AZ226" s="81">
        <f t="shared" si="260"/>
        <v>0</v>
      </c>
      <c r="BA226" s="81">
        <f t="shared" si="261"/>
        <v>0</v>
      </c>
      <c r="BB226" s="81">
        <f t="shared" si="262"/>
        <v>0</v>
      </c>
      <c r="BC226" s="81">
        <f t="shared" si="263"/>
        <v>0</v>
      </c>
      <c r="BD226" s="81">
        <f t="shared" si="264"/>
        <v>0</v>
      </c>
      <c r="BE226" s="81">
        <f t="shared" si="265"/>
        <v>0</v>
      </c>
      <c r="BF226" s="81">
        <f t="shared" si="266"/>
        <v>0</v>
      </c>
      <c r="BG226" s="214"/>
      <c r="BH226" s="214"/>
      <c r="BI226" s="214"/>
      <c r="BJ226" s="214">
        <v>5</v>
      </c>
      <c r="BK226" s="214"/>
      <c r="BL226" s="214"/>
      <c r="BM226" s="214"/>
      <c r="BN226" s="81">
        <f t="shared" si="267"/>
        <v>0</v>
      </c>
      <c r="BO226" s="81">
        <f t="shared" si="268"/>
        <v>0</v>
      </c>
      <c r="BP226" s="81">
        <f t="shared" si="269"/>
        <v>0</v>
      </c>
      <c r="BQ226" s="81">
        <f t="shared" si="270"/>
        <v>0</v>
      </c>
      <c r="BR226" s="81">
        <f t="shared" si="271"/>
        <v>0</v>
      </c>
      <c r="BS226" s="81">
        <f t="shared" si="272"/>
        <v>0</v>
      </c>
      <c r="BT226" s="81">
        <f t="shared" si="273"/>
        <v>0</v>
      </c>
      <c r="BU226" s="81">
        <f t="shared" si="274"/>
        <v>0</v>
      </c>
      <c r="BV226" s="81">
        <f t="shared" si="275"/>
        <v>0</v>
      </c>
      <c r="BW226" s="81">
        <f t="shared" si="276"/>
        <v>0</v>
      </c>
      <c r="BX226" s="81">
        <f t="shared" si="277"/>
        <v>0</v>
      </c>
      <c r="BY226" s="81">
        <f t="shared" si="278"/>
        <v>0</v>
      </c>
      <c r="BZ226" s="203">
        <f t="shared" si="279"/>
        <v>0</v>
      </c>
      <c r="CA226" s="203">
        <f t="shared" si="280"/>
        <v>0</v>
      </c>
      <c r="CB226" s="214"/>
      <c r="CC226" s="214">
        <v>1</v>
      </c>
      <c r="CD226" s="214">
        <v>4</v>
      </c>
      <c r="CE226" s="214"/>
      <c r="CF226" s="214"/>
      <c r="CG226" s="214"/>
      <c r="CH226" s="214"/>
      <c r="CI226" s="214"/>
      <c r="CJ226" s="214"/>
      <c r="CK226" s="214"/>
      <c r="CL226" s="215"/>
      <c r="CM226" s="214"/>
      <c r="CN226" s="214"/>
      <c r="CO226" s="214"/>
      <c r="CP226" s="93"/>
      <c r="CQ226" s="81">
        <v>13</v>
      </c>
      <c r="CR226" s="134">
        <f t="shared" si="281"/>
        <v>0</v>
      </c>
      <c r="CS226" s="93"/>
      <c r="CT226" s="126">
        <v>2.3170000000000002</v>
      </c>
      <c r="CU226" s="81">
        <f t="shared" si="256"/>
        <v>0</v>
      </c>
      <c r="CV226" s="81">
        <f t="shared" si="282"/>
        <v>0</v>
      </c>
      <c r="CW226" s="93"/>
      <c r="CX226" s="92"/>
      <c r="CY226" s="4"/>
    </row>
    <row r="227" spans="1:103" ht="18" customHeight="1">
      <c r="A227" s="142" t="s">
        <v>29670</v>
      </c>
      <c r="B227" s="142" t="s">
        <v>28257</v>
      </c>
      <c r="C227" s="142" t="s">
        <v>29373</v>
      </c>
      <c r="D227" s="142" t="s">
        <v>29334</v>
      </c>
      <c r="E227" s="170" t="s">
        <v>28766</v>
      </c>
      <c r="F227" s="170">
        <v>5</v>
      </c>
      <c r="G227" s="170">
        <f t="shared" si="257"/>
        <v>0</v>
      </c>
      <c r="H227" s="792">
        <v>85</v>
      </c>
      <c r="I227" s="481">
        <f t="shared" si="253"/>
        <v>0</v>
      </c>
      <c r="J227" s="125">
        <f t="shared" si="258"/>
        <v>85</v>
      </c>
      <c r="K227" s="126">
        <f t="shared" si="259"/>
        <v>0</v>
      </c>
      <c r="L227" s="318"/>
      <c r="M227" s="271"/>
      <c r="N227" s="319"/>
      <c r="O227" s="320"/>
      <c r="P227" s="274"/>
      <c r="Q227" s="275"/>
      <c r="R227" s="276"/>
      <c r="S227" s="277"/>
      <c r="T227" s="370"/>
      <c r="U227" s="278"/>
      <c r="V227" s="279"/>
      <c r="W227" s="321"/>
      <c r="X227" s="281"/>
      <c r="Y227" s="277">
        <f t="shared" si="249"/>
        <v>0</v>
      </c>
      <c r="Z227" s="488"/>
      <c r="AA227" s="277"/>
      <c r="AB227" s="128"/>
      <c r="AC227" s="127"/>
      <c r="AD227" s="321"/>
      <c r="AF227" s="277"/>
      <c r="AZ227" s="81">
        <f t="shared" si="260"/>
        <v>0</v>
      </c>
      <c r="BA227" s="81">
        <f t="shared" si="261"/>
        <v>0</v>
      </c>
      <c r="BB227" s="81">
        <f t="shared" si="262"/>
        <v>0</v>
      </c>
      <c r="BC227" s="81">
        <f t="shared" si="263"/>
        <v>0</v>
      </c>
      <c r="BD227" s="81">
        <f t="shared" si="264"/>
        <v>0</v>
      </c>
      <c r="BE227" s="81">
        <f t="shared" si="265"/>
        <v>0</v>
      </c>
      <c r="BF227" s="81">
        <f t="shared" si="266"/>
        <v>0</v>
      </c>
      <c r="BG227" s="214"/>
      <c r="BH227" s="214"/>
      <c r="BI227" s="214"/>
      <c r="BJ227" s="214">
        <v>5</v>
      </c>
      <c r="BK227" s="214"/>
      <c r="BL227" s="214"/>
      <c r="BM227" s="214"/>
      <c r="BN227" s="81">
        <f t="shared" si="267"/>
        <v>0</v>
      </c>
      <c r="BO227" s="81">
        <f t="shared" si="268"/>
        <v>0</v>
      </c>
      <c r="BP227" s="81">
        <f t="shared" si="269"/>
        <v>0</v>
      </c>
      <c r="BQ227" s="81">
        <f t="shared" si="270"/>
        <v>0</v>
      </c>
      <c r="BR227" s="81">
        <f t="shared" si="271"/>
        <v>0</v>
      </c>
      <c r="BS227" s="81">
        <f t="shared" si="272"/>
        <v>0</v>
      </c>
      <c r="BT227" s="81">
        <f t="shared" si="273"/>
        <v>0</v>
      </c>
      <c r="BU227" s="81">
        <f t="shared" si="274"/>
        <v>0</v>
      </c>
      <c r="BV227" s="81">
        <f t="shared" si="275"/>
        <v>0</v>
      </c>
      <c r="BW227" s="81">
        <f t="shared" si="276"/>
        <v>0</v>
      </c>
      <c r="BX227" s="81">
        <f t="shared" si="277"/>
        <v>0</v>
      </c>
      <c r="BY227" s="81">
        <f t="shared" si="278"/>
        <v>0</v>
      </c>
      <c r="BZ227" s="203">
        <f t="shared" si="279"/>
        <v>0</v>
      </c>
      <c r="CA227" s="203">
        <f t="shared" si="280"/>
        <v>0</v>
      </c>
      <c r="CB227" s="214"/>
      <c r="CC227" s="214"/>
      <c r="CD227" s="214"/>
      <c r="CE227" s="214"/>
      <c r="CF227" s="214"/>
      <c r="CG227" s="214">
        <v>3</v>
      </c>
      <c r="CH227" s="214">
        <v>2</v>
      </c>
      <c r="CI227" s="214"/>
      <c r="CJ227" s="214"/>
      <c r="CK227" s="214"/>
      <c r="CL227" s="215"/>
      <c r="CM227" s="214"/>
      <c r="CN227" s="214"/>
      <c r="CO227" s="214"/>
      <c r="CP227" s="93"/>
      <c r="CQ227" s="81">
        <v>10</v>
      </c>
      <c r="CR227" s="134">
        <f t="shared" si="281"/>
        <v>0</v>
      </c>
      <c r="CS227" s="93"/>
      <c r="CT227" s="126">
        <v>3.472</v>
      </c>
      <c r="CU227" s="81">
        <f t="shared" si="256"/>
        <v>0</v>
      </c>
      <c r="CV227" s="81">
        <f t="shared" si="282"/>
        <v>0</v>
      </c>
      <c r="CW227" s="93"/>
      <c r="CX227" s="92"/>
      <c r="CY227" s="4"/>
    </row>
    <row r="228" spans="1:103" ht="18" customHeight="1">
      <c r="A228" s="142" t="s">
        <v>29671</v>
      </c>
      <c r="B228" s="142" t="s">
        <v>28258</v>
      </c>
      <c r="C228" s="142" t="s">
        <v>29373</v>
      </c>
      <c r="D228" s="142" t="s">
        <v>29336</v>
      </c>
      <c r="E228" s="170" t="s">
        <v>28766</v>
      </c>
      <c r="F228" s="170">
        <v>5</v>
      </c>
      <c r="G228" s="170">
        <f t="shared" si="257"/>
        <v>0</v>
      </c>
      <c r="H228" s="792">
        <v>85</v>
      </c>
      <c r="I228" s="481">
        <f t="shared" si="253"/>
        <v>0</v>
      </c>
      <c r="J228" s="125">
        <f t="shared" si="258"/>
        <v>85</v>
      </c>
      <c r="K228" s="126">
        <f t="shared" si="259"/>
        <v>0</v>
      </c>
      <c r="L228" s="318"/>
      <c r="M228" s="271"/>
      <c r="N228" s="319"/>
      <c r="O228" s="320"/>
      <c r="P228" s="274"/>
      <c r="Q228" s="275"/>
      <c r="R228" s="276"/>
      <c r="S228" s="277"/>
      <c r="T228" s="370"/>
      <c r="U228" s="278"/>
      <c r="V228" s="279"/>
      <c r="W228" s="321"/>
      <c r="X228" s="281"/>
      <c r="Y228" s="277">
        <f t="shared" si="249"/>
        <v>0</v>
      </c>
      <c r="Z228" s="488"/>
      <c r="AA228" s="277"/>
      <c r="AB228" s="128"/>
      <c r="AC228" s="127"/>
      <c r="AD228" s="321"/>
      <c r="AF228" s="277"/>
      <c r="AZ228" s="81">
        <f t="shared" si="260"/>
        <v>0</v>
      </c>
      <c r="BA228" s="81">
        <f t="shared" si="261"/>
        <v>0</v>
      </c>
      <c r="BB228" s="81">
        <f t="shared" si="262"/>
        <v>0</v>
      </c>
      <c r="BC228" s="81">
        <f t="shared" si="263"/>
        <v>0</v>
      </c>
      <c r="BD228" s="81">
        <f t="shared" si="264"/>
        <v>0</v>
      </c>
      <c r="BE228" s="81">
        <f t="shared" si="265"/>
        <v>0</v>
      </c>
      <c r="BF228" s="81">
        <f t="shared" si="266"/>
        <v>0</v>
      </c>
      <c r="BG228" s="214"/>
      <c r="BH228" s="214"/>
      <c r="BI228" s="214"/>
      <c r="BJ228" s="214">
        <v>5</v>
      </c>
      <c r="BK228" s="214"/>
      <c r="BL228" s="214"/>
      <c r="BM228" s="214"/>
      <c r="BN228" s="81">
        <f t="shared" si="267"/>
        <v>0</v>
      </c>
      <c r="BO228" s="81">
        <f t="shared" si="268"/>
        <v>0</v>
      </c>
      <c r="BP228" s="81">
        <f t="shared" si="269"/>
        <v>0</v>
      </c>
      <c r="BQ228" s="81">
        <f t="shared" si="270"/>
        <v>0</v>
      </c>
      <c r="BR228" s="81">
        <f t="shared" si="271"/>
        <v>0</v>
      </c>
      <c r="BS228" s="81">
        <f t="shared" si="272"/>
        <v>0</v>
      </c>
      <c r="BT228" s="81">
        <f t="shared" si="273"/>
        <v>0</v>
      </c>
      <c r="BU228" s="81">
        <f t="shared" si="274"/>
        <v>0</v>
      </c>
      <c r="BV228" s="81">
        <f t="shared" si="275"/>
        <v>0</v>
      </c>
      <c r="BW228" s="81">
        <f t="shared" si="276"/>
        <v>0</v>
      </c>
      <c r="BX228" s="81">
        <f t="shared" si="277"/>
        <v>0</v>
      </c>
      <c r="BY228" s="81">
        <f t="shared" si="278"/>
        <v>0</v>
      </c>
      <c r="BZ228" s="203">
        <f t="shared" si="279"/>
        <v>0</v>
      </c>
      <c r="CA228" s="203">
        <f t="shared" si="280"/>
        <v>0</v>
      </c>
      <c r="CB228" s="214"/>
      <c r="CC228" s="214"/>
      <c r="CD228" s="214"/>
      <c r="CE228" s="214"/>
      <c r="CF228" s="214"/>
      <c r="CG228" s="214"/>
      <c r="CH228" s="214">
        <v>1</v>
      </c>
      <c r="CI228" s="214"/>
      <c r="CJ228" s="214">
        <v>4</v>
      </c>
      <c r="CK228" s="214"/>
      <c r="CL228" s="215"/>
      <c r="CM228" s="214"/>
      <c r="CN228" s="214"/>
      <c r="CO228" s="214"/>
      <c r="CP228" s="93"/>
      <c r="CQ228" s="81">
        <v>8</v>
      </c>
      <c r="CR228" s="134">
        <f t="shared" si="281"/>
        <v>0</v>
      </c>
      <c r="CS228" s="93"/>
      <c r="CT228" s="126">
        <v>3.4969999999999999</v>
      </c>
      <c r="CU228" s="81">
        <f t="shared" si="256"/>
        <v>0</v>
      </c>
      <c r="CV228" s="81">
        <f t="shared" si="282"/>
        <v>0</v>
      </c>
      <c r="CW228" s="93"/>
      <c r="CX228" s="92"/>
      <c r="CY228" s="4"/>
    </row>
    <row r="229" spans="1:103" ht="18" customHeight="1">
      <c r="A229" s="142" t="s">
        <v>29672</v>
      </c>
      <c r="B229" s="142" t="s">
        <v>28259</v>
      </c>
      <c r="C229" s="142" t="s">
        <v>29373</v>
      </c>
      <c r="D229" s="142" t="s">
        <v>29338</v>
      </c>
      <c r="E229" s="170" t="s">
        <v>28764</v>
      </c>
      <c r="F229" s="170">
        <v>10</v>
      </c>
      <c r="G229" s="170">
        <f t="shared" si="257"/>
        <v>0</v>
      </c>
      <c r="H229" s="792">
        <v>85</v>
      </c>
      <c r="I229" s="481">
        <f t="shared" si="253"/>
        <v>0</v>
      </c>
      <c r="J229" s="125">
        <f t="shared" si="258"/>
        <v>85</v>
      </c>
      <c r="K229" s="126">
        <f t="shared" si="259"/>
        <v>0</v>
      </c>
      <c r="L229" s="318"/>
      <c r="M229" s="271"/>
      <c r="N229" s="319"/>
      <c r="O229" s="320"/>
      <c r="P229" s="274"/>
      <c r="Q229" s="275"/>
      <c r="R229" s="276"/>
      <c r="S229" s="277"/>
      <c r="T229" s="370"/>
      <c r="U229" s="278"/>
      <c r="V229" s="279"/>
      <c r="W229" s="321"/>
      <c r="X229" s="281"/>
      <c r="Y229" s="277">
        <f t="shared" si="249"/>
        <v>0</v>
      </c>
      <c r="Z229" s="488"/>
      <c r="AA229" s="277"/>
      <c r="AB229" s="128"/>
      <c r="AC229" s="127"/>
      <c r="AD229" s="321"/>
      <c r="AF229" s="277"/>
      <c r="AZ229" s="81">
        <f t="shared" si="260"/>
        <v>0</v>
      </c>
      <c r="BA229" s="81">
        <f t="shared" si="261"/>
        <v>0</v>
      </c>
      <c r="BB229" s="81">
        <f t="shared" si="262"/>
        <v>0</v>
      </c>
      <c r="BC229" s="81">
        <f t="shared" si="263"/>
        <v>0</v>
      </c>
      <c r="BD229" s="81">
        <f t="shared" si="264"/>
        <v>0</v>
      </c>
      <c r="BE229" s="81">
        <f t="shared" si="265"/>
        <v>0</v>
      </c>
      <c r="BF229" s="81">
        <f t="shared" si="266"/>
        <v>0</v>
      </c>
      <c r="BG229" s="214"/>
      <c r="BH229" s="214"/>
      <c r="BI229" s="214">
        <v>10</v>
      </c>
      <c r="BJ229" s="214"/>
      <c r="BK229" s="214"/>
      <c r="BL229" s="214"/>
      <c r="BM229" s="214"/>
      <c r="BN229" s="81">
        <f t="shared" si="267"/>
        <v>0</v>
      </c>
      <c r="BO229" s="81">
        <f t="shared" si="268"/>
        <v>0</v>
      </c>
      <c r="BP229" s="81">
        <f t="shared" si="269"/>
        <v>0</v>
      </c>
      <c r="BQ229" s="81">
        <f t="shared" si="270"/>
        <v>0</v>
      </c>
      <c r="BR229" s="81">
        <f t="shared" si="271"/>
        <v>0</v>
      </c>
      <c r="BS229" s="81">
        <f t="shared" si="272"/>
        <v>0</v>
      </c>
      <c r="BT229" s="81">
        <f t="shared" si="273"/>
        <v>0</v>
      </c>
      <c r="BU229" s="81">
        <f t="shared" si="274"/>
        <v>0</v>
      </c>
      <c r="BV229" s="81">
        <f t="shared" si="275"/>
        <v>0</v>
      </c>
      <c r="BW229" s="81">
        <f t="shared" si="276"/>
        <v>0</v>
      </c>
      <c r="BX229" s="81">
        <f t="shared" si="277"/>
        <v>0</v>
      </c>
      <c r="BY229" s="81">
        <f t="shared" si="278"/>
        <v>0</v>
      </c>
      <c r="BZ229" s="203">
        <f t="shared" si="279"/>
        <v>0</v>
      </c>
      <c r="CA229" s="203">
        <f t="shared" si="280"/>
        <v>0</v>
      </c>
      <c r="CB229" s="214">
        <v>1</v>
      </c>
      <c r="CC229" s="214">
        <v>6</v>
      </c>
      <c r="CD229" s="214">
        <v>3</v>
      </c>
      <c r="CE229" s="214"/>
      <c r="CF229" s="214"/>
      <c r="CG229" s="214"/>
      <c r="CH229" s="214"/>
      <c r="CI229" s="214"/>
      <c r="CJ229" s="214"/>
      <c r="CK229" s="214"/>
      <c r="CL229" s="215"/>
      <c r="CM229" s="214"/>
      <c r="CN229" s="214"/>
      <c r="CO229" s="214"/>
      <c r="CP229" s="93"/>
      <c r="CQ229" s="81">
        <v>23</v>
      </c>
      <c r="CR229" s="134">
        <f t="shared" si="281"/>
        <v>0</v>
      </c>
      <c r="CS229" s="93"/>
      <c r="CT229" s="126">
        <v>3.0739999999999998</v>
      </c>
      <c r="CU229" s="81">
        <f t="shared" si="256"/>
        <v>0</v>
      </c>
      <c r="CV229" s="81">
        <f t="shared" si="282"/>
        <v>0</v>
      </c>
      <c r="CW229" s="93"/>
      <c r="CX229" s="92"/>
      <c r="CY229" s="4"/>
    </row>
    <row r="230" spans="1:103" ht="18" customHeight="1">
      <c r="A230" s="142" t="s">
        <v>29673</v>
      </c>
      <c r="B230" s="142" t="s">
        <v>28260</v>
      </c>
      <c r="C230" s="142" t="s">
        <v>29373</v>
      </c>
      <c r="D230" s="142" t="s">
        <v>29674</v>
      </c>
      <c r="E230" s="170" t="s">
        <v>28761</v>
      </c>
      <c r="F230" s="170">
        <v>10</v>
      </c>
      <c r="G230" s="170">
        <f t="shared" si="257"/>
        <v>0</v>
      </c>
      <c r="H230" s="792">
        <v>150</v>
      </c>
      <c r="I230" s="481">
        <f t="shared" si="253"/>
        <v>0</v>
      </c>
      <c r="J230" s="125">
        <f t="shared" si="258"/>
        <v>150</v>
      </c>
      <c r="K230" s="126">
        <f t="shared" si="259"/>
        <v>0</v>
      </c>
      <c r="L230" s="318"/>
      <c r="M230" s="271"/>
      <c r="N230" s="319"/>
      <c r="O230" s="320"/>
      <c r="P230" s="274"/>
      <c r="Q230" s="275"/>
      <c r="R230" s="276"/>
      <c r="S230" s="277"/>
      <c r="T230" s="370"/>
      <c r="U230" s="278"/>
      <c r="V230" s="279"/>
      <c r="W230" s="321"/>
      <c r="X230" s="281"/>
      <c r="Y230" s="277">
        <f t="shared" si="249"/>
        <v>0</v>
      </c>
      <c r="Z230" s="488"/>
      <c r="AA230" s="277"/>
      <c r="AB230" s="128"/>
      <c r="AC230" s="127"/>
      <c r="AD230" s="321"/>
      <c r="AF230" s="277"/>
      <c r="AZ230" s="81">
        <f t="shared" si="260"/>
        <v>0</v>
      </c>
      <c r="BA230" s="81">
        <f t="shared" si="261"/>
        <v>0</v>
      </c>
      <c r="BB230" s="81">
        <f t="shared" si="262"/>
        <v>0</v>
      </c>
      <c r="BC230" s="81">
        <f t="shared" si="263"/>
        <v>0</v>
      </c>
      <c r="BD230" s="81">
        <f t="shared" si="264"/>
        <v>0</v>
      </c>
      <c r="BE230" s="81">
        <f t="shared" si="265"/>
        <v>0</v>
      </c>
      <c r="BF230" s="81">
        <f t="shared" si="266"/>
        <v>0</v>
      </c>
      <c r="BG230" s="214"/>
      <c r="BH230" s="214"/>
      <c r="BI230" s="214"/>
      <c r="BJ230" s="214">
        <v>10</v>
      </c>
      <c r="BK230" s="214"/>
      <c r="BL230" s="214"/>
      <c r="BM230" s="214"/>
      <c r="BN230" s="81">
        <f t="shared" si="267"/>
        <v>0</v>
      </c>
      <c r="BO230" s="81">
        <f t="shared" si="268"/>
        <v>0</v>
      </c>
      <c r="BP230" s="81">
        <f t="shared" si="269"/>
        <v>0</v>
      </c>
      <c r="BQ230" s="81">
        <f t="shared" si="270"/>
        <v>0</v>
      </c>
      <c r="BR230" s="81">
        <f t="shared" si="271"/>
        <v>0</v>
      </c>
      <c r="BS230" s="81">
        <f t="shared" si="272"/>
        <v>0</v>
      </c>
      <c r="BT230" s="81">
        <f t="shared" si="273"/>
        <v>0</v>
      </c>
      <c r="BU230" s="81">
        <f t="shared" si="274"/>
        <v>0</v>
      </c>
      <c r="BV230" s="81">
        <f t="shared" si="275"/>
        <v>0</v>
      </c>
      <c r="BW230" s="81">
        <f t="shared" si="276"/>
        <v>0</v>
      </c>
      <c r="BX230" s="81">
        <f t="shared" si="277"/>
        <v>0</v>
      </c>
      <c r="BY230" s="81">
        <f t="shared" si="278"/>
        <v>0</v>
      </c>
      <c r="BZ230" s="203">
        <f t="shared" si="279"/>
        <v>0</v>
      </c>
      <c r="CA230" s="203">
        <f t="shared" si="280"/>
        <v>0</v>
      </c>
      <c r="CB230" s="214">
        <v>1</v>
      </c>
      <c r="CC230" s="214">
        <v>8</v>
      </c>
      <c r="CD230" s="214">
        <v>1</v>
      </c>
      <c r="CE230" s="214"/>
      <c r="CF230" s="214"/>
      <c r="CG230" s="214"/>
      <c r="CH230" s="214"/>
      <c r="CI230" s="214"/>
      <c r="CJ230" s="214"/>
      <c r="CK230" s="214"/>
      <c r="CL230" s="215"/>
      <c r="CM230" s="214"/>
      <c r="CN230" s="214"/>
      <c r="CO230" s="214"/>
      <c r="CP230" s="93"/>
      <c r="CQ230" s="81">
        <v>11</v>
      </c>
      <c r="CR230" s="134">
        <f t="shared" si="281"/>
        <v>0</v>
      </c>
      <c r="CS230" s="93"/>
      <c r="CT230" s="126">
        <v>6.8120000000000003</v>
      </c>
      <c r="CU230" s="81">
        <f t="shared" si="256"/>
        <v>0</v>
      </c>
      <c r="CV230" s="81">
        <f t="shared" si="282"/>
        <v>0</v>
      </c>
      <c r="CW230" s="93"/>
      <c r="CX230" s="92"/>
      <c r="CY230" s="4"/>
    </row>
    <row r="231" spans="1:103" ht="18" customHeight="1">
      <c r="A231" s="142" t="s">
        <v>29675</v>
      </c>
      <c r="B231" s="142" t="s">
        <v>28261</v>
      </c>
      <c r="C231" s="142" t="s">
        <v>29373</v>
      </c>
      <c r="D231" s="142" t="s">
        <v>29676</v>
      </c>
      <c r="E231" s="170" t="s">
        <v>28761</v>
      </c>
      <c r="F231" s="170">
        <v>10</v>
      </c>
      <c r="G231" s="170">
        <f t="shared" si="257"/>
        <v>0</v>
      </c>
      <c r="H231" s="792">
        <v>150</v>
      </c>
      <c r="I231" s="481">
        <f t="shared" si="253"/>
        <v>0</v>
      </c>
      <c r="J231" s="125">
        <f t="shared" si="258"/>
        <v>150</v>
      </c>
      <c r="K231" s="126">
        <f t="shared" si="259"/>
        <v>0</v>
      </c>
      <c r="L231" s="318"/>
      <c r="M231" s="271"/>
      <c r="N231" s="319"/>
      <c r="O231" s="320"/>
      <c r="P231" s="274"/>
      <c r="Q231" s="275"/>
      <c r="R231" s="276"/>
      <c r="S231" s="277"/>
      <c r="T231" s="370"/>
      <c r="U231" s="278"/>
      <c r="V231" s="279"/>
      <c r="W231" s="321"/>
      <c r="X231" s="281"/>
      <c r="Y231" s="277">
        <f t="shared" si="249"/>
        <v>0</v>
      </c>
      <c r="Z231" s="488"/>
      <c r="AA231" s="277"/>
      <c r="AB231" s="128"/>
      <c r="AC231" s="127"/>
      <c r="AD231" s="321"/>
      <c r="AF231" s="277"/>
      <c r="AZ231" s="81">
        <f t="shared" si="260"/>
        <v>0</v>
      </c>
      <c r="BA231" s="81">
        <f t="shared" si="261"/>
        <v>0</v>
      </c>
      <c r="BB231" s="81">
        <f t="shared" si="262"/>
        <v>0</v>
      </c>
      <c r="BC231" s="81">
        <f t="shared" si="263"/>
        <v>0</v>
      </c>
      <c r="BD231" s="81">
        <f t="shared" si="264"/>
        <v>0</v>
      </c>
      <c r="BE231" s="81">
        <f t="shared" si="265"/>
        <v>0</v>
      </c>
      <c r="BF231" s="81">
        <f t="shared" si="266"/>
        <v>0</v>
      </c>
      <c r="BG231" s="214"/>
      <c r="BH231" s="214"/>
      <c r="BI231" s="214"/>
      <c r="BJ231" s="214">
        <v>10</v>
      </c>
      <c r="BK231" s="214"/>
      <c r="BL231" s="214"/>
      <c r="BM231" s="214"/>
      <c r="BN231" s="81">
        <f t="shared" si="267"/>
        <v>0</v>
      </c>
      <c r="BO231" s="81">
        <f t="shared" si="268"/>
        <v>0</v>
      </c>
      <c r="BP231" s="81">
        <f t="shared" si="269"/>
        <v>0</v>
      </c>
      <c r="BQ231" s="81">
        <f t="shared" si="270"/>
        <v>0</v>
      </c>
      <c r="BR231" s="81">
        <f t="shared" si="271"/>
        <v>0</v>
      </c>
      <c r="BS231" s="81">
        <f t="shared" si="272"/>
        <v>0</v>
      </c>
      <c r="BT231" s="81">
        <f t="shared" si="273"/>
        <v>0</v>
      </c>
      <c r="BU231" s="81">
        <f t="shared" si="274"/>
        <v>0</v>
      </c>
      <c r="BV231" s="81">
        <f t="shared" si="275"/>
        <v>0</v>
      </c>
      <c r="BW231" s="81">
        <f t="shared" si="276"/>
        <v>0</v>
      </c>
      <c r="BX231" s="81">
        <f t="shared" si="277"/>
        <v>0</v>
      </c>
      <c r="BY231" s="81">
        <f t="shared" si="278"/>
        <v>0</v>
      </c>
      <c r="BZ231" s="203">
        <f t="shared" si="279"/>
        <v>0</v>
      </c>
      <c r="CA231" s="203">
        <f t="shared" si="280"/>
        <v>0</v>
      </c>
      <c r="CB231" s="214">
        <v>1</v>
      </c>
      <c r="CC231" s="214">
        <v>9</v>
      </c>
      <c r="CD231" s="214"/>
      <c r="CE231" s="214"/>
      <c r="CF231" s="214"/>
      <c r="CG231" s="214"/>
      <c r="CH231" s="214"/>
      <c r="CI231" s="214"/>
      <c r="CJ231" s="214"/>
      <c r="CK231" s="214"/>
      <c r="CL231" s="215"/>
      <c r="CM231" s="214"/>
      <c r="CN231" s="214"/>
      <c r="CO231" s="214"/>
      <c r="CP231" s="93"/>
      <c r="CQ231" s="81">
        <v>10</v>
      </c>
      <c r="CR231" s="134">
        <f t="shared" si="281"/>
        <v>0</v>
      </c>
      <c r="CS231" s="93"/>
      <c r="CT231" s="126">
        <v>7.3689999999999998</v>
      </c>
      <c r="CU231" s="81">
        <f t="shared" si="256"/>
        <v>0</v>
      </c>
      <c r="CV231" s="81">
        <f t="shared" si="282"/>
        <v>0</v>
      </c>
      <c r="CW231" s="93"/>
      <c r="CX231" s="92"/>
      <c r="CY231" s="4"/>
    </row>
    <row r="232" spans="1:103" ht="18" customHeight="1">
      <c r="A232" s="142" t="s">
        <v>29677</v>
      </c>
      <c r="B232" s="142" t="s">
        <v>28262</v>
      </c>
      <c r="C232" s="142" t="s">
        <v>29373</v>
      </c>
      <c r="D232" s="142" t="s">
        <v>29558</v>
      </c>
      <c r="E232" s="170" t="s">
        <v>28761</v>
      </c>
      <c r="F232" s="170">
        <v>5</v>
      </c>
      <c r="G232" s="170">
        <f t="shared" si="257"/>
        <v>0</v>
      </c>
      <c r="H232" s="792">
        <v>200</v>
      </c>
      <c r="I232" s="481">
        <f t="shared" si="253"/>
        <v>0</v>
      </c>
      <c r="J232" s="125">
        <f t="shared" si="258"/>
        <v>200</v>
      </c>
      <c r="K232" s="126">
        <f t="shared" si="259"/>
        <v>0</v>
      </c>
      <c r="L232" s="318"/>
      <c r="M232" s="271"/>
      <c r="N232" s="319"/>
      <c r="O232" s="320"/>
      <c r="P232" s="274"/>
      <c r="Q232" s="275"/>
      <c r="R232" s="276"/>
      <c r="S232" s="277"/>
      <c r="T232" s="370"/>
      <c r="U232" s="278"/>
      <c r="V232" s="279"/>
      <c r="W232" s="321"/>
      <c r="X232" s="281"/>
      <c r="Y232" s="277">
        <f t="shared" si="249"/>
        <v>0</v>
      </c>
      <c r="Z232" s="488"/>
      <c r="AA232" s="277"/>
      <c r="AB232" s="128"/>
      <c r="AC232" s="127"/>
      <c r="AD232" s="321"/>
      <c r="AF232" s="277"/>
      <c r="AZ232" s="81">
        <f t="shared" si="260"/>
        <v>0</v>
      </c>
      <c r="BA232" s="81">
        <f t="shared" si="261"/>
        <v>0</v>
      </c>
      <c r="BB232" s="81">
        <f t="shared" si="262"/>
        <v>0</v>
      </c>
      <c r="BC232" s="81">
        <f t="shared" si="263"/>
        <v>0</v>
      </c>
      <c r="BD232" s="81">
        <f t="shared" si="264"/>
        <v>0</v>
      </c>
      <c r="BE232" s="81">
        <f t="shared" si="265"/>
        <v>0</v>
      </c>
      <c r="BF232" s="81">
        <f t="shared" si="266"/>
        <v>0</v>
      </c>
      <c r="BG232" s="214"/>
      <c r="BH232" s="214"/>
      <c r="BI232" s="214"/>
      <c r="BJ232" s="214"/>
      <c r="BK232" s="214">
        <v>5</v>
      </c>
      <c r="BL232" s="214"/>
      <c r="BM232" s="214"/>
      <c r="BN232" s="81">
        <f t="shared" si="267"/>
        <v>0</v>
      </c>
      <c r="BO232" s="81">
        <f t="shared" si="268"/>
        <v>0</v>
      </c>
      <c r="BP232" s="81">
        <f t="shared" si="269"/>
        <v>0</v>
      </c>
      <c r="BQ232" s="81">
        <f t="shared" si="270"/>
        <v>0</v>
      </c>
      <c r="BR232" s="81">
        <f t="shared" si="271"/>
        <v>0</v>
      </c>
      <c r="BS232" s="81">
        <f t="shared" si="272"/>
        <v>0</v>
      </c>
      <c r="BT232" s="81">
        <f t="shared" si="273"/>
        <v>0</v>
      </c>
      <c r="BU232" s="81">
        <f t="shared" si="274"/>
        <v>0</v>
      </c>
      <c r="BV232" s="81">
        <f t="shared" si="275"/>
        <v>0</v>
      </c>
      <c r="BW232" s="81">
        <f t="shared" si="276"/>
        <v>0</v>
      </c>
      <c r="BX232" s="81">
        <f t="shared" si="277"/>
        <v>0</v>
      </c>
      <c r="BY232" s="81">
        <f t="shared" si="278"/>
        <v>0</v>
      </c>
      <c r="BZ232" s="203">
        <f t="shared" si="279"/>
        <v>0</v>
      </c>
      <c r="CA232" s="203">
        <f t="shared" si="280"/>
        <v>0</v>
      </c>
      <c r="CB232" s="214"/>
      <c r="CC232" s="214">
        <v>3</v>
      </c>
      <c r="CD232" s="214">
        <v>2</v>
      </c>
      <c r="CE232" s="214"/>
      <c r="CF232" s="214"/>
      <c r="CG232" s="214"/>
      <c r="CH232" s="214"/>
      <c r="CI232" s="214"/>
      <c r="CJ232" s="214"/>
      <c r="CK232" s="214"/>
      <c r="CL232" s="215"/>
      <c r="CM232" s="214"/>
      <c r="CN232" s="214"/>
      <c r="CO232" s="214"/>
      <c r="CP232" s="93"/>
      <c r="CQ232" s="81">
        <v>7</v>
      </c>
      <c r="CR232" s="134">
        <f t="shared" si="281"/>
        <v>0</v>
      </c>
      <c r="CS232" s="93"/>
      <c r="CT232" s="126">
        <v>10.881</v>
      </c>
      <c r="CU232" s="81">
        <f t="shared" si="256"/>
        <v>0</v>
      </c>
      <c r="CV232" s="81">
        <f t="shared" si="282"/>
        <v>0</v>
      </c>
      <c r="CW232" s="93"/>
      <c r="CX232" s="92"/>
      <c r="CY232" s="4"/>
    </row>
    <row r="233" spans="1:103" ht="18" customHeight="1">
      <c r="A233" s="142" t="s">
        <v>29678</v>
      </c>
      <c r="B233" s="142" t="s">
        <v>28263</v>
      </c>
      <c r="C233" s="142" t="s">
        <v>29373</v>
      </c>
      <c r="D233" s="142" t="s">
        <v>29560</v>
      </c>
      <c r="E233" s="170" t="s">
        <v>28761</v>
      </c>
      <c r="F233" s="170">
        <v>5</v>
      </c>
      <c r="G233" s="170">
        <f t="shared" si="257"/>
        <v>0</v>
      </c>
      <c r="H233" s="792">
        <v>135</v>
      </c>
      <c r="I233" s="481">
        <f t="shared" si="253"/>
        <v>0</v>
      </c>
      <c r="J233" s="125">
        <f t="shared" si="258"/>
        <v>135</v>
      </c>
      <c r="K233" s="126">
        <f t="shared" si="259"/>
        <v>0</v>
      </c>
      <c r="L233" s="318"/>
      <c r="M233" s="271"/>
      <c r="N233" s="319"/>
      <c r="O233" s="320"/>
      <c r="P233" s="274"/>
      <c r="Q233" s="275"/>
      <c r="R233" s="276"/>
      <c r="S233" s="277"/>
      <c r="T233" s="370"/>
      <c r="U233" s="278"/>
      <c r="V233" s="279"/>
      <c r="W233" s="321"/>
      <c r="X233" s="281"/>
      <c r="Y233" s="277">
        <f t="shared" si="249"/>
        <v>0</v>
      </c>
      <c r="Z233" s="488"/>
      <c r="AA233" s="277"/>
      <c r="AB233" s="128"/>
      <c r="AC233" s="127"/>
      <c r="AD233" s="321"/>
      <c r="AF233" s="277"/>
      <c r="AZ233" s="81">
        <f t="shared" si="260"/>
        <v>0</v>
      </c>
      <c r="BA233" s="81">
        <f t="shared" si="261"/>
        <v>0</v>
      </c>
      <c r="BB233" s="81">
        <f t="shared" si="262"/>
        <v>0</v>
      </c>
      <c r="BC233" s="81">
        <f t="shared" si="263"/>
        <v>0</v>
      </c>
      <c r="BD233" s="81">
        <f t="shared" si="264"/>
        <v>0</v>
      </c>
      <c r="BE233" s="81">
        <f t="shared" si="265"/>
        <v>0</v>
      </c>
      <c r="BF233" s="81">
        <f t="shared" si="266"/>
        <v>0</v>
      </c>
      <c r="BG233" s="214"/>
      <c r="BH233" s="214"/>
      <c r="BI233" s="214"/>
      <c r="BJ233" s="214"/>
      <c r="BK233" s="214">
        <v>5</v>
      </c>
      <c r="BL233" s="214"/>
      <c r="BM233" s="214"/>
      <c r="BN233" s="81">
        <f t="shared" si="267"/>
        <v>0</v>
      </c>
      <c r="BO233" s="81">
        <f t="shared" si="268"/>
        <v>0</v>
      </c>
      <c r="BP233" s="81">
        <f t="shared" si="269"/>
        <v>0</v>
      </c>
      <c r="BQ233" s="81">
        <f t="shared" si="270"/>
        <v>0</v>
      </c>
      <c r="BR233" s="81">
        <f t="shared" si="271"/>
        <v>0</v>
      </c>
      <c r="BS233" s="81">
        <f t="shared" si="272"/>
        <v>0</v>
      </c>
      <c r="BT233" s="81">
        <f t="shared" si="273"/>
        <v>0</v>
      </c>
      <c r="BU233" s="81">
        <f t="shared" si="274"/>
        <v>0</v>
      </c>
      <c r="BV233" s="81">
        <f t="shared" si="275"/>
        <v>0</v>
      </c>
      <c r="BW233" s="81">
        <f t="shared" si="276"/>
        <v>0</v>
      </c>
      <c r="BX233" s="81">
        <f t="shared" si="277"/>
        <v>0</v>
      </c>
      <c r="BY233" s="81">
        <f t="shared" si="278"/>
        <v>0</v>
      </c>
      <c r="BZ233" s="203">
        <f t="shared" si="279"/>
        <v>0</v>
      </c>
      <c r="CA233" s="203">
        <f t="shared" si="280"/>
        <v>0</v>
      </c>
      <c r="CB233" s="214"/>
      <c r="CC233" s="214">
        <v>5</v>
      </c>
      <c r="CD233" s="214"/>
      <c r="CE233" s="214"/>
      <c r="CF233" s="214"/>
      <c r="CG233" s="214"/>
      <c r="CH233" s="214"/>
      <c r="CI233" s="214"/>
      <c r="CJ233" s="214"/>
      <c r="CK233" s="214"/>
      <c r="CL233" s="215"/>
      <c r="CM233" s="214"/>
      <c r="CN233" s="214"/>
      <c r="CO233" s="214"/>
      <c r="CP233" s="93"/>
      <c r="CQ233" s="81">
        <v>5</v>
      </c>
      <c r="CR233" s="134">
        <f t="shared" si="281"/>
        <v>0</v>
      </c>
      <c r="CS233" s="93"/>
      <c r="CT233" s="126">
        <v>6.1890000000000001</v>
      </c>
      <c r="CU233" s="81">
        <f t="shared" si="256"/>
        <v>0</v>
      </c>
      <c r="CV233" s="81">
        <f t="shared" si="282"/>
        <v>0</v>
      </c>
      <c r="CW233" s="93"/>
      <c r="CX233" s="92"/>
      <c r="CY233" s="4"/>
    </row>
    <row r="234" spans="1:103" ht="18" customHeight="1">
      <c r="A234" s="142" t="s">
        <v>29679</v>
      </c>
      <c r="B234" s="142" t="s">
        <v>28264</v>
      </c>
      <c r="C234" s="142" t="s">
        <v>29373</v>
      </c>
      <c r="D234" s="142" t="s">
        <v>29343</v>
      </c>
      <c r="E234" s="170" t="s">
        <v>28770</v>
      </c>
      <c r="F234" s="170">
        <v>5</v>
      </c>
      <c r="G234" s="170">
        <f t="shared" si="257"/>
        <v>0</v>
      </c>
      <c r="H234" s="792">
        <v>70</v>
      </c>
      <c r="I234" s="481">
        <f t="shared" si="253"/>
        <v>0</v>
      </c>
      <c r="J234" s="125">
        <f t="shared" si="258"/>
        <v>70</v>
      </c>
      <c r="K234" s="126">
        <f t="shared" si="259"/>
        <v>0</v>
      </c>
      <c r="L234" s="318"/>
      <c r="M234" s="271"/>
      <c r="N234" s="319"/>
      <c r="O234" s="320"/>
      <c r="P234" s="274"/>
      <c r="Q234" s="275"/>
      <c r="R234" s="276"/>
      <c r="S234" s="277"/>
      <c r="T234" s="370"/>
      <c r="U234" s="278"/>
      <c r="V234" s="279"/>
      <c r="W234" s="321"/>
      <c r="X234" s="281"/>
      <c r="Y234" s="277">
        <f t="shared" si="249"/>
        <v>0</v>
      </c>
      <c r="Z234" s="488"/>
      <c r="AA234" s="277"/>
      <c r="AB234" s="128"/>
      <c r="AC234" s="127"/>
      <c r="AD234" s="321"/>
      <c r="AF234" s="277"/>
      <c r="AZ234" s="81">
        <f t="shared" si="260"/>
        <v>0</v>
      </c>
      <c r="BA234" s="81">
        <f t="shared" si="261"/>
        <v>0</v>
      </c>
      <c r="BB234" s="81">
        <f t="shared" si="262"/>
        <v>0</v>
      </c>
      <c r="BC234" s="81">
        <f t="shared" si="263"/>
        <v>0</v>
      </c>
      <c r="BD234" s="81">
        <f t="shared" si="264"/>
        <v>0</v>
      </c>
      <c r="BE234" s="81">
        <f t="shared" si="265"/>
        <v>0</v>
      </c>
      <c r="BF234" s="81">
        <f t="shared" si="266"/>
        <v>0</v>
      </c>
      <c r="BG234" s="214"/>
      <c r="BH234" s="214"/>
      <c r="BI234" s="214"/>
      <c r="BJ234" s="214">
        <v>5</v>
      </c>
      <c r="BK234" s="214"/>
      <c r="BL234" s="214"/>
      <c r="BM234" s="214"/>
      <c r="BN234" s="81">
        <f t="shared" si="267"/>
        <v>0</v>
      </c>
      <c r="BO234" s="81">
        <f t="shared" si="268"/>
        <v>0</v>
      </c>
      <c r="BP234" s="81">
        <f t="shared" si="269"/>
        <v>0</v>
      </c>
      <c r="BQ234" s="81">
        <f t="shared" si="270"/>
        <v>0</v>
      </c>
      <c r="BR234" s="81">
        <f t="shared" si="271"/>
        <v>0</v>
      </c>
      <c r="BS234" s="81">
        <f t="shared" si="272"/>
        <v>0</v>
      </c>
      <c r="BT234" s="81">
        <f t="shared" si="273"/>
        <v>0</v>
      </c>
      <c r="BU234" s="81">
        <f t="shared" si="274"/>
        <v>0</v>
      </c>
      <c r="BV234" s="81">
        <f t="shared" si="275"/>
        <v>0</v>
      </c>
      <c r="BW234" s="81">
        <f t="shared" si="276"/>
        <v>0</v>
      </c>
      <c r="BX234" s="81">
        <f t="shared" si="277"/>
        <v>0</v>
      </c>
      <c r="BY234" s="81">
        <f t="shared" si="278"/>
        <v>0</v>
      </c>
      <c r="BZ234" s="203">
        <f t="shared" si="279"/>
        <v>0</v>
      </c>
      <c r="CA234" s="203">
        <f t="shared" si="280"/>
        <v>0</v>
      </c>
      <c r="CB234" s="214"/>
      <c r="CC234" s="214">
        <v>1</v>
      </c>
      <c r="CD234" s="214">
        <v>3</v>
      </c>
      <c r="CE234" s="214">
        <v>1</v>
      </c>
      <c r="CF234" s="214"/>
      <c r="CG234" s="214"/>
      <c r="CH234" s="214"/>
      <c r="CI234" s="214"/>
      <c r="CJ234" s="214"/>
      <c r="CK234" s="214"/>
      <c r="CL234" s="215"/>
      <c r="CM234" s="214"/>
      <c r="CN234" s="214"/>
      <c r="CO234" s="214"/>
      <c r="CP234" s="93"/>
      <c r="CQ234" s="81">
        <v>12</v>
      </c>
      <c r="CR234" s="134">
        <f t="shared" si="281"/>
        <v>0</v>
      </c>
      <c r="CS234" s="93"/>
      <c r="CT234" s="126">
        <v>2.7810000000000001</v>
      </c>
      <c r="CU234" s="81">
        <f t="shared" si="256"/>
        <v>0</v>
      </c>
      <c r="CV234" s="81">
        <f t="shared" si="282"/>
        <v>0</v>
      </c>
      <c r="CW234" s="93"/>
      <c r="CX234" s="92"/>
      <c r="CY234" s="4"/>
    </row>
    <row r="235" spans="1:103" ht="18" customHeight="1">
      <c r="A235" s="142" t="s">
        <v>29680</v>
      </c>
      <c r="B235" s="142" t="s">
        <v>28265</v>
      </c>
      <c r="C235" s="142" t="s">
        <v>29373</v>
      </c>
      <c r="D235" s="142" t="s">
        <v>29497</v>
      </c>
      <c r="E235" s="170" t="s">
        <v>28770</v>
      </c>
      <c r="F235" s="170">
        <v>5</v>
      </c>
      <c r="G235" s="170">
        <f t="shared" si="257"/>
        <v>0</v>
      </c>
      <c r="H235" s="792">
        <v>100</v>
      </c>
      <c r="I235" s="481">
        <f t="shared" si="253"/>
        <v>0</v>
      </c>
      <c r="J235" s="125">
        <f t="shared" si="258"/>
        <v>100</v>
      </c>
      <c r="K235" s="126">
        <f t="shared" si="259"/>
        <v>0</v>
      </c>
      <c r="L235" s="318"/>
      <c r="M235" s="271"/>
      <c r="N235" s="319"/>
      <c r="O235" s="320"/>
      <c r="P235" s="274"/>
      <c r="Q235" s="275"/>
      <c r="R235" s="276"/>
      <c r="S235" s="277"/>
      <c r="T235" s="370"/>
      <c r="U235" s="278"/>
      <c r="V235" s="279"/>
      <c r="W235" s="321"/>
      <c r="X235" s="281"/>
      <c r="Y235" s="277">
        <f t="shared" si="249"/>
        <v>0</v>
      </c>
      <c r="Z235" s="488"/>
      <c r="AA235" s="277"/>
      <c r="AB235" s="128"/>
      <c r="AC235" s="127"/>
      <c r="AD235" s="321"/>
      <c r="AF235" s="277"/>
      <c r="AZ235" s="81">
        <f t="shared" si="260"/>
        <v>0</v>
      </c>
      <c r="BA235" s="81">
        <f t="shared" si="261"/>
        <v>0</v>
      </c>
      <c r="BB235" s="81">
        <f t="shared" si="262"/>
        <v>0</v>
      </c>
      <c r="BC235" s="81">
        <f t="shared" si="263"/>
        <v>0</v>
      </c>
      <c r="BD235" s="81">
        <f t="shared" si="264"/>
        <v>0</v>
      </c>
      <c r="BE235" s="81">
        <f t="shared" si="265"/>
        <v>0</v>
      </c>
      <c r="BF235" s="81">
        <f t="shared" si="266"/>
        <v>0</v>
      </c>
      <c r="BG235" s="214"/>
      <c r="BH235" s="214"/>
      <c r="BI235" s="214"/>
      <c r="BJ235" s="214"/>
      <c r="BK235" s="214">
        <v>5</v>
      </c>
      <c r="BL235" s="214"/>
      <c r="BM235" s="214"/>
      <c r="BN235" s="81">
        <f t="shared" si="267"/>
        <v>0</v>
      </c>
      <c r="BO235" s="81">
        <f t="shared" si="268"/>
        <v>0</v>
      </c>
      <c r="BP235" s="81">
        <f t="shared" si="269"/>
        <v>0</v>
      </c>
      <c r="BQ235" s="81">
        <f t="shared" si="270"/>
        <v>0</v>
      </c>
      <c r="BR235" s="81">
        <f t="shared" si="271"/>
        <v>0</v>
      </c>
      <c r="BS235" s="81">
        <f t="shared" si="272"/>
        <v>0</v>
      </c>
      <c r="BT235" s="81">
        <f t="shared" si="273"/>
        <v>0</v>
      </c>
      <c r="BU235" s="81">
        <f t="shared" si="274"/>
        <v>0</v>
      </c>
      <c r="BV235" s="81">
        <f t="shared" si="275"/>
        <v>0</v>
      </c>
      <c r="BW235" s="81">
        <f t="shared" si="276"/>
        <v>0</v>
      </c>
      <c r="BX235" s="81">
        <f t="shared" si="277"/>
        <v>0</v>
      </c>
      <c r="BY235" s="81">
        <f t="shared" si="278"/>
        <v>0</v>
      </c>
      <c r="BZ235" s="203">
        <f t="shared" si="279"/>
        <v>0</v>
      </c>
      <c r="CA235" s="203">
        <f t="shared" si="280"/>
        <v>0</v>
      </c>
      <c r="CB235" s="214"/>
      <c r="CC235" s="214"/>
      <c r="CD235" s="214">
        <v>3</v>
      </c>
      <c r="CE235" s="214"/>
      <c r="CF235" s="214">
        <v>2</v>
      </c>
      <c r="CG235" s="214"/>
      <c r="CH235" s="214"/>
      <c r="CI235" s="214"/>
      <c r="CJ235" s="214"/>
      <c r="CK235" s="214"/>
      <c r="CL235" s="215"/>
      <c r="CM235" s="214"/>
      <c r="CN235" s="214"/>
      <c r="CO235" s="214"/>
      <c r="CP235" s="93"/>
      <c r="CQ235" s="81">
        <v>15</v>
      </c>
      <c r="CR235" s="134">
        <f t="shared" si="281"/>
        <v>0</v>
      </c>
      <c r="CS235" s="93"/>
      <c r="CT235" s="126">
        <v>4.5359999999999996</v>
      </c>
      <c r="CU235" s="81">
        <f t="shared" si="256"/>
        <v>0</v>
      </c>
      <c r="CV235" s="81">
        <f t="shared" si="282"/>
        <v>0</v>
      </c>
      <c r="CW235" s="93"/>
      <c r="CX235" s="92"/>
      <c r="CY235" s="4"/>
    </row>
    <row r="236" spans="1:103" ht="18" customHeight="1">
      <c r="A236" s="142" t="s">
        <v>29681</v>
      </c>
      <c r="B236" s="142" t="s">
        <v>28266</v>
      </c>
      <c r="C236" s="142" t="s">
        <v>29373</v>
      </c>
      <c r="D236" s="142" t="s">
        <v>29362</v>
      </c>
      <c r="E236" s="170" t="s">
        <v>28766</v>
      </c>
      <c r="F236" s="170">
        <v>1</v>
      </c>
      <c r="G236" s="170">
        <f t="shared" si="257"/>
        <v>0</v>
      </c>
      <c r="H236" s="792">
        <v>35</v>
      </c>
      <c r="I236" s="481">
        <f t="shared" si="253"/>
        <v>0</v>
      </c>
      <c r="J236" s="125">
        <f t="shared" si="258"/>
        <v>35</v>
      </c>
      <c r="K236" s="126">
        <f t="shared" si="259"/>
        <v>0</v>
      </c>
      <c r="L236" s="318"/>
      <c r="M236" s="271"/>
      <c r="N236" s="319"/>
      <c r="O236" s="320"/>
      <c r="P236" s="274"/>
      <c r="Q236" s="275"/>
      <c r="R236" s="276"/>
      <c r="S236" s="277"/>
      <c r="T236" s="370"/>
      <c r="U236" s="278"/>
      <c r="V236" s="279"/>
      <c r="W236" s="321"/>
      <c r="X236" s="281"/>
      <c r="Y236" s="277">
        <f t="shared" si="249"/>
        <v>0</v>
      </c>
      <c r="Z236" s="488"/>
      <c r="AA236" s="277"/>
      <c r="AB236" s="128"/>
      <c r="AC236" s="127"/>
      <c r="AD236" s="321"/>
      <c r="AF236" s="277"/>
      <c r="AZ236" s="81">
        <f t="shared" si="260"/>
        <v>0</v>
      </c>
      <c r="BA236" s="81">
        <f t="shared" si="261"/>
        <v>0</v>
      </c>
      <c r="BB236" s="81">
        <f t="shared" si="262"/>
        <v>0</v>
      </c>
      <c r="BC236" s="81">
        <f t="shared" si="263"/>
        <v>0</v>
      </c>
      <c r="BD236" s="81">
        <f t="shared" si="264"/>
        <v>0</v>
      </c>
      <c r="BE236" s="81">
        <f t="shared" si="265"/>
        <v>0</v>
      </c>
      <c r="BF236" s="81">
        <f t="shared" si="266"/>
        <v>0</v>
      </c>
      <c r="BG236" s="214"/>
      <c r="BH236" s="214"/>
      <c r="BI236" s="214"/>
      <c r="BJ236" s="214"/>
      <c r="BK236" s="214"/>
      <c r="BL236" s="214">
        <v>1</v>
      </c>
      <c r="BM236" s="214"/>
      <c r="BN236" s="81">
        <f t="shared" si="267"/>
        <v>0</v>
      </c>
      <c r="BO236" s="81">
        <f t="shared" si="268"/>
        <v>0</v>
      </c>
      <c r="BP236" s="81">
        <f t="shared" si="269"/>
        <v>0</v>
      </c>
      <c r="BQ236" s="81">
        <f t="shared" si="270"/>
        <v>0</v>
      </c>
      <c r="BR236" s="81">
        <f t="shared" si="271"/>
        <v>0</v>
      </c>
      <c r="BS236" s="81">
        <f t="shared" si="272"/>
        <v>0</v>
      </c>
      <c r="BT236" s="81">
        <f t="shared" si="273"/>
        <v>0</v>
      </c>
      <c r="BU236" s="81">
        <f t="shared" si="274"/>
        <v>0</v>
      </c>
      <c r="BV236" s="81">
        <f t="shared" si="275"/>
        <v>0</v>
      </c>
      <c r="BW236" s="81">
        <f t="shared" si="276"/>
        <v>0</v>
      </c>
      <c r="BX236" s="81">
        <f t="shared" si="277"/>
        <v>0</v>
      </c>
      <c r="BY236" s="81">
        <f t="shared" si="278"/>
        <v>0</v>
      </c>
      <c r="BZ236" s="203">
        <f t="shared" si="279"/>
        <v>0</v>
      </c>
      <c r="CA236" s="203">
        <f t="shared" si="280"/>
        <v>0</v>
      </c>
      <c r="CB236" s="214"/>
      <c r="CC236" s="214"/>
      <c r="CD236" s="214"/>
      <c r="CE236" s="214"/>
      <c r="CF236" s="214"/>
      <c r="CG236" s="214"/>
      <c r="CH236" s="214"/>
      <c r="CI236" s="214"/>
      <c r="CJ236" s="214">
        <v>1</v>
      </c>
      <c r="CK236" s="214"/>
      <c r="CL236" s="215"/>
      <c r="CM236" s="214"/>
      <c r="CN236" s="214"/>
      <c r="CO236" s="214"/>
      <c r="CP236" s="93"/>
      <c r="CQ236" s="81">
        <v>2</v>
      </c>
      <c r="CR236" s="134">
        <f t="shared" si="281"/>
        <v>0</v>
      </c>
      <c r="CS236" s="93"/>
      <c r="CT236" s="126">
        <v>1.659</v>
      </c>
      <c r="CU236" s="81">
        <f t="shared" si="256"/>
        <v>0</v>
      </c>
      <c r="CV236" s="81">
        <f t="shared" si="282"/>
        <v>0</v>
      </c>
      <c r="CW236" s="93"/>
      <c r="CX236" s="92"/>
      <c r="CY236" s="4"/>
    </row>
    <row r="237" spans="1:103" ht="18" customHeight="1">
      <c r="A237" s="142" t="s">
        <v>29682</v>
      </c>
      <c r="B237" s="142" t="s">
        <v>28267</v>
      </c>
      <c r="C237" s="142" t="s">
        <v>29373</v>
      </c>
      <c r="D237" s="142" t="s">
        <v>29364</v>
      </c>
      <c r="E237" s="170" t="s">
        <v>28766</v>
      </c>
      <c r="F237" s="170">
        <v>1</v>
      </c>
      <c r="G237" s="170">
        <f t="shared" si="257"/>
        <v>0</v>
      </c>
      <c r="H237" s="792">
        <v>35</v>
      </c>
      <c r="I237" s="481">
        <f t="shared" si="253"/>
        <v>0</v>
      </c>
      <c r="J237" s="125">
        <f t="shared" si="258"/>
        <v>35</v>
      </c>
      <c r="K237" s="126">
        <f t="shared" si="259"/>
        <v>0</v>
      </c>
      <c r="L237" s="318"/>
      <c r="M237" s="271"/>
      <c r="N237" s="319"/>
      <c r="O237" s="320"/>
      <c r="P237" s="274"/>
      <c r="Q237" s="275"/>
      <c r="R237" s="276"/>
      <c r="S237" s="277"/>
      <c r="T237" s="370"/>
      <c r="U237" s="278"/>
      <c r="V237" s="279"/>
      <c r="W237" s="321"/>
      <c r="X237" s="281"/>
      <c r="Y237" s="277">
        <f t="shared" si="249"/>
        <v>0</v>
      </c>
      <c r="Z237" s="488"/>
      <c r="AA237" s="277"/>
      <c r="AB237" s="128"/>
      <c r="AC237" s="127"/>
      <c r="AD237" s="321"/>
      <c r="AF237" s="277"/>
      <c r="AZ237" s="81">
        <f t="shared" si="260"/>
        <v>0</v>
      </c>
      <c r="BA237" s="81">
        <f t="shared" si="261"/>
        <v>0</v>
      </c>
      <c r="BB237" s="81">
        <f t="shared" si="262"/>
        <v>0</v>
      </c>
      <c r="BC237" s="81">
        <f t="shared" si="263"/>
        <v>0</v>
      </c>
      <c r="BD237" s="81">
        <f t="shared" si="264"/>
        <v>0</v>
      </c>
      <c r="BE237" s="81">
        <f t="shared" si="265"/>
        <v>0</v>
      </c>
      <c r="BF237" s="81">
        <f t="shared" si="266"/>
        <v>0</v>
      </c>
      <c r="BG237" s="214"/>
      <c r="BH237" s="214"/>
      <c r="BI237" s="214"/>
      <c r="BJ237" s="214"/>
      <c r="BK237" s="214"/>
      <c r="BL237" s="214">
        <v>1</v>
      </c>
      <c r="BM237" s="214"/>
      <c r="BN237" s="81">
        <f t="shared" si="267"/>
        <v>0</v>
      </c>
      <c r="BO237" s="81">
        <f t="shared" si="268"/>
        <v>0</v>
      </c>
      <c r="BP237" s="81">
        <f t="shared" si="269"/>
        <v>0</v>
      </c>
      <c r="BQ237" s="81">
        <f t="shared" si="270"/>
        <v>0</v>
      </c>
      <c r="BR237" s="81">
        <f t="shared" si="271"/>
        <v>0</v>
      </c>
      <c r="BS237" s="81">
        <f t="shared" si="272"/>
        <v>0</v>
      </c>
      <c r="BT237" s="81">
        <f t="shared" si="273"/>
        <v>0</v>
      </c>
      <c r="BU237" s="81">
        <f t="shared" si="274"/>
        <v>0</v>
      </c>
      <c r="BV237" s="81">
        <f t="shared" si="275"/>
        <v>0</v>
      </c>
      <c r="BW237" s="81">
        <f t="shared" si="276"/>
        <v>0</v>
      </c>
      <c r="BX237" s="81">
        <f t="shared" si="277"/>
        <v>0</v>
      </c>
      <c r="BY237" s="81">
        <f t="shared" si="278"/>
        <v>0</v>
      </c>
      <c r="BZ237" s="203">
        <f t="shared" si="279"/>
        <v>0</v>
      </c>
      <c r="CA237" s="203">
        <f t="shared" si="280"/>
        <v>0</v>
      </c>
      <c r="CB237" s="214"/>
      <c r="CC237" s="214"/>
      <c r="CD237" s="214"/>
      <c r="CE237" s="214"/>
      <c r="CF237" s="214"/>
      <c r="CG237" s="214"/>
      <c r="CH237" s="214"/>
      <c r="CI237" s="214"/>
      <c r="CJ237" s="214">
        <v>1</v>
      </c>
      <c r="CK237" s="214"/>
      <c r="CL237" s="215"/>
      <c r="CM237" s="214"/>
      <c r="CN237" s="214"/>
      <c r="CO237" s="214"/>
      <c r="CP237" s="93"/>
      <c r="CQ237" s="81">
        <v>2</v>
      </c>
      <c r="CR237" s="134">
        <f t="shared" si="281"/>
        <v>0</v>
      </c>
      <c r="CS237" s="93"/>
      <c r="CT237" s="126">
        <v>1.367</v>
      </c>
      <c r="CU237" s="81">
        <f t="shared" si="256"/>
        <v>0</v>
      </c>
      <c r="CV237" s="81">
        <f t="shared" si="282"/>
        <v>0</v>
      </c>
      <c r="CW237" s="93"/>
      <c r="CX237" s="92"/>
      <c r="CY237" s="4"/>
    </row>
    <row r="238" spans="1:103" ht="18" customHeight="1">
      <c r="A238" s="155" t="s">
        <v>29683</v>
      </c>
      <c r="B238" s="155" t="s">
        <v>28268</v>
      </c>
      <c r="C238" s="155" t="s">
        <v>29373</v>
      </c>
      <c r="D238" s="155" t="s">
        <v>29366</v>
      </c>
      <c r="E238" s="170" t="s">
        <v>28766</v>
      </c>
      <c r="F238" s="170">
        <v>1</v>
      </c>
      <c r="G238" s="170">
        <f t="shared" si="257"/>
        <v>0</v>
      </c>
      <c r="H238" s="792">
        <v>35</v>
      </c>
      <c r="I238" s="481">
        <f t="shared" si="253"/>
        <v>0</v>
      </c>
      <c r="J238" s="125">
        <f t="shared" si="258"/>
        <v>35</v>
      </c>
      <c r="K238" s="126">
        <f t="shared" si="259"/>
        <v>0</v>
      </c>
      <c r="L238" s="318"/>
      <c r="M238" s="271"/>
      <c r="N238" s="319"/>
      <c r="O238" s="320"/>
      <c r="P238" s="274"/>
      <c r="Q238" s="275"/>
      <c r="R238" s="276"/>
      <c r="S238" s="277"/>
      <c r="T238" s="370"/>
      <c r="U238" s="278"/>
      <c r="V238" s="279"/>
      <c r="W238" s="321"/>
      <c r="X238" s="281"/>
      <c r="Y238" s="277">
        <f t="shared" si="249"/>
        <v>0</v>
      </c>
      <c r="Z238" s="488"/>
      <c r="AA238" s="277"/>
      <c r="AB238" s="128"/>
      <c r="AC238" s="127"/>
      <c r="AD238" s="321"/>
      <c r="AF238" s="277"/>
      <c r="AZ238" s="81">
        <f t="shared" si="260"/>
        <v>0</v>
      </c>
      <c r="BA238" s="81">
        <f t="shared" si="261"/>
        <v>0</v>
      </c>
      <c r="BB238" s="81">
        <f t="shared" si="262"/>
        <v>0</v>
      </c>
      <c r="BC238" s="81">
        <f t="shared" si="263"/>
        <v>0</v>
      </c>
      <c r="BD238" s="81">
        <f t="shared" si="264"/>
        <v>0</v>
      </c>
      <c r="BE238" s="81">
        <f t="shared" si="265"/>
        <v>0</v>
      </c>
      <c r="BF238" s="81">
        <f t="shared" si="266"/>
        <v>0</v>
      </c>
      <c r="BG238" s="218"/>
      <c r="BH238" s="218"/>
      <c r="BI238" s="218"/>
      <c r="BJ238" s="218"/>
      <c r="BK238" s="218"/>
      <c r="BL238" s="218">
        <v>1</v>
      </c>
      <c r="BM238" s="218"/>
      <c r="BN238" s="81">
        <f t="shared" si="267"/>
        <v>0</v>
      </c>
      <c r="BO238" s="81">
        <f t="shared" si="268"/>
        <v>0</v>
      </c>
      <c r="BP238" s="81">
        <f t="shared" si="269"/>
        <v>0</v>
      </c>
      <c r="BQ238" s="81">
        <f t="shared" si="270"/>
        <v>0</v>
      </c>
      <c r="BR238" s="81">
        <f t="shared" si="271"/>
        <v>0</v>
      </c>
      <c r="BS238" s="81">
        <f t="shared" si="272"/>
        <v>0</v>
      </c>
      <c r="BT238" s="81">
        <f t="shared" si="273"/>
        <v>0</v>
      </c>
      <c r="BU238" s="81">
        <f t="shared" si="274"/>
        <v>0</v>
      </c>
      <c r="BV238" s="81">
        <f t="shared" si="275"/>
        <v>0</v>
      </c>
      <c r="BW238" s="81">
        <f t="shared" si="276"/>
        <v>0</v>
      </c>
      <c r="BX238" s="81">
        <f t="shared" si="277"/>
        <v>0</v>
      </c>
      <c r="BY238" s="81">
        <f t="shared" si="278"/>
        <v>0</v>
      </c>
      <c r="BZ238" s="203">
        <f t="shared" si="279"/>
        <v>0</v>
      </c>
      <c r="CA238" s="203">
        <f t="shared" si="280"/>
        <v>0</v>
      </c>
      <c r="CB238" s="218"/>
      <c r="CC238" s="218"/>
      <c r="CD238" s="218"/>
      <c r="CE238" s="218"/>
      <c r="CF238" s="218"/>
      <c r="CG238" s="218"/>
      <c r="CH238" s="218"/>
      <c r="CI238" s="218"/>
      <c r="CJ238" s="218">
        <v>1</v>
      </c>
      <c r="CK238" s="218"/>
      <c r="CL238" s="219"/>
      <c r="CM238" s="218"/>
      <c r="CN238" s="218"/>
      <c r="CO238" s="218"/>
      <c r="CP238" s="93"/>
      <c r="CQ238" s="81">
        <v>4</v>
      </c>
      <c r="CR238" s="134">
        <f t="shared" si="281"/>
        <v>0</v>
      </c>
      <c r="CS238" s="93"/>
      <c r="CT238" s="126">
        <v>1.4179999999999999</v>
      </c>
      <c r="CU238" s="81">
        <f t="shared" si="256"/>
        <v>0</v>
      </c>
      <c r="CV238" s="81">
        <f t="shared" si="282"/>
        <v>0</v>
      </c>
      <c r="CW238" s="93"/>
      <c r="CX238" s="92"/>
      <c r="CY238" s="4"/>
    </row>
    <row r="239" spans="1:103" ht="15.75" customHeight="1">
      <c r="A239" s="158"/>
      <c r="B239" s="158"/>
      <c r="C239" s="180"/>
      <c r="D239" s="180"/>
      <c r="E239" s="504"/>
      <c r="F239" s="92"/>
      <c r="G239" s="92"/>
      <c r="H239" s="810"/>
      <c r="J239" s="116"/>
      <c r="K239" s="125">
        <f>SUM(K208:K238)</f>
        <v>0</v>
      </c>
      <c r="L239" s="312">
        <f>SUMPRODUCT(L208:L238,$F208:$F238)</f>
        <v>0</v>
      </c>
      <c r="M239" s="312">
        <f t="shared" ref="M239:X239" si="283">SUMPRODUCT(M208:M238,$F208:$F238)</f>
        <v>0</v>
      </c>
      <c r="N239" s="312">
        <f t="shared" si="283"/>
        <v>0</v>
      </c>
      <c r="O239" s="312">
        <f t="shared" si="283"/>
        <v>0</v>
      </c>
      <c r="P239" s="312">
        <f t="shared" si="283"/>
        <v>0</v>
      </c>
      <c r="Q239" s="312">
        <f t="shared" si="283"/>
        <v>0</v>
      </c>
      <c r="R239" s="312">
        <f t="shared" si="283"/>
        <v>0</v>
      </c>
      <c r="S239" s="312">
        <f t="shared" si="283"/>
        <v>0</v>
      </c>
      <c r="T239" s="312">
        <f t="shared" si="283"/>
        <v>0</v>
      </c>
      <c r="U239" s="312">
        <f t="shared" si="283"/>
        <v>0</v>
      </c>
      <c r="V239" s="312">
        <f t="shared" si="283"/>
        <v>0</v>
      </c>
      <c r="W239" s="312">
        <f t="shared" si="283"/>
        <v>0</v>
      </c>
      <c r="X239" s="312">
        <f t="shared" si="283"/>
        <v>0</v>
      </c>
      <c r="Y239" s="312">
        <f t="shared" si="249"/>
        <v>0</v>
      </c>
      <c r="Z239" s="312"/>
      <c r="AA239" s="312"/>
      <c r="AB239" s="312"/>
      <c r="AC239" s="312"/>
      <c r="AD239" s="312"/>
      <c r="AE239" s="67"/>
      <c r="AF239" s="312">
        <f>SUMPRODUCT(AF211:AF238,$F211:$F238)</f>
        <v>0</v>
      </c>
      <c r="AG239" s="67"/>
      <c r="AH239" s="67"/>
      <c r="AI239" s="67"/>
      <c r="AJ239" s="67"/>
      <c r="AK239" s="67"/>
      <c r="AL239" s="67"/>
      <c r="AM239" s="67"/>
      <c r="AN239" s="67"/>
      <c r="AO239" s="67"/>
      <c r="AP239" s="67"/>
      <c r="AQ239" s="67"/>
      <c r="AR239" s="67"/>
      <c r="AS239" s="67"/>
      <c r="AT239" s="67"/>
      <c r="AU239" s="67"/>
      <c r="AV239" s="67"/>
      <c r="AZ239" s="120">
        <f t="shared" ref="AZ239:BF239" si="284">SUM(AZ211:AZ238)</f>
        <v>0</v>
      </c>
      <c r="BA239" s="120">
        <f t="shared" si="284"/>
        <v>0</v>
      </c>
      <c r="BB239" s="120">
        <f t="shared" si="284"/>
        <v>0</v>
      </c>
      <c r="BC239" s="120">
        <f t="shared" si="284"/>
        <v>0</v>
      </c>
      <c r="BD239" s="120">
        <f t="shared" si="284"/>
        <v>0</v>
      </c>
      <c r="BE239" s="120">
        <f t="shared" si="284"/>
        <v>0</v>
      </c>
      <c r="BF239" s="121">
        <f t="shared" si="284"/>
        <v>0</v>
      </c>
      <c r="BG239" s="160"/>
      <c r="BH239" s="210"/>
      <c r="BI239" s="210"/>
      <c r="BJ239" s="210"/>
      <c r="BK239" s="210"/>
      <c r="BL239" s="210"/>
      <c r="BM239" s="184"/>
      <c r="BN239" s="184">
        <f t="shared" ref="BN239:CA239" si="285">SUM(BN211:BN238)</f>
        <v>0</v>
      </c>
      <c r="BO239" s="159">
        <f t="shared" si="285"/>
        <v>0</v>
      </c>
      <c r="BP239" s="159">
        <f t="shared" si="285"/>
        <v>0</v>
      </c>
      <c r="BQ239" s="159">
        <f t="shared" si="285"/>
        <v>0</v>
      </c>
      <c r="BR239" s="159">
        <f t="shared" si="285"/>
        <v>0</v>
      </c>
      <c r="BS239" s="159">
        <f t="shared" si="285"/>
        <v>0</v>
      </c>
      <c r="BT239" s="159">
        <f t="shared" si="285"/>
        <v>0</v>
      </c>
      <c r="BU239" s="159">
        <f t="shared" si="285"/>
        <v>0</v>
      </c>
      <c r="BV239" s="159">
        <f t="shared" si="285"/>
        <v>0</v>
      </c>
      <c r="BW239" s="159">
        <f t="shared" si="285"/>
        <v>0</v>
      </c>
      <c r="BX239" s="159">
        <f t="shared" si="285"/>
        <v>0</v>
      </c>
      <c r="BY239" s="160">
        <f t="shared" si="285"/>
        <v>0</v>
      </c>
      <c r="BZ239" s="160">
        <f t="shared" si="285"/>
        <v>0</v>
      </c>
      <c r="CA239" s="160">
        <f t="shared" si="285"/>
        <v>0</v>
      </c>
      <c r="CB239" s="160"/>
      <c r="CC239" s="210"/>
      <c r="CD239" s="210"/>
      <c r="CE239" s="210"/>
      <c r="CF239" s="210"/>
      <c r="CG239" s="210"/>
      <c r="CH239" s="210"/>
      <c r="CI239" s="210"/>
      <c r="CJ239" s="210"/>
      <c r="CK239" s="210"/>
      <c r="CL239" s="210"/>
      <c r="CM239" s="210"/>
      <c r="CN239" s="210"/>
      <c r="CO239" s="210"/>
      <c r="CP239" s="93"/>
      <c r="CQ239" s="105"/>
      <c r="CR239" s="164">
        <f>SUM(CR211:CR238)</f>
        <v>0</v>
      </c>
      <c r="CS239" s="93"/>
      <c r="CT239" s="92"/>
      <c r="CU239" s="92"/>
      <c r="CV239" s="92"/>
      <c r="CW239" s="93"/>
      <c r="CX239" s="92"/>
      <c r="CY239" s="4"/>
    </row>
    <row r="240" spans="1:103" ht="48.75" customHeight="1">
      <c r="A240" s="140" t="s">
        <v>0</v>
      </c>
      <c r="B240" s="140" t="s">
        <v>28839</v>
      </c>
      <c r="C240" s="1036" t="s">
        <v>29684</v>
      </c>
      <c r="D240" s="223" t="s">
        <v>29684</v>
      </c>
      <c r="E240" s="509"/>
      <c r="F240" s="115"/>
      <c r="G240" s="115"/>
      <c r="H240" s="810"/>
      <c r="J240" s="116"/>
      <c r="K240" s="117"/>
      <c r="L240" s="302"/>
      <c r="M240" s="313"/>
      <c r="N240" s="313"/>
      <c r="O240" s="313"/>
      <c r="P240" s="313"/>
      <c r="Q240" s="313"/>
      <c r="R240" s="313"/>
      <c r="S240" s="313"/>
      <c r="T240" s="313"/>
      <c r="U240" s="326"/>
      <c r="V240" s="313"/>
      <c r="W240" s="313"/>
      <c r="X240" s="313"/>
      <c r="Y240" s="313"/>
      <c r="Z240" s="92"/>
      <c r="AA240" s="92"/>
      <c r="AB240" s="92"/>
      <c r="AC240" s="92"/>
      <c r="AD240" s="313"/>
      <c r="AF240" s="313"/>
      <c r="AZ240" s="200" t="s">
        <v>28778</v>
      </c>
      <c r="BA240" s="200" t="s">
        <v>28779</v>
      </c>
      <c r="BB240" s="200" t="s">
        <v>28780</v>
      </c>
      <c r="BC240" s="200" t="s">
        <v>28781</v>
      </c>
      <c r="BD240" s="200" t="s">
        <v>28782</v>
      </c>
      <c r="BE240" s="200" t="s">
        <v>28783</v>
      </c>
      <c r="BF240" s="200" t="s">
        <v>28784</v>
      </c>
      <c r="BG240" s="120" t="s">
        <v>28778</v>
      </c>
      <c r="BH240" s="120" t="s">
        <v>28779</v>
      </c>
      <c r="BI240" s="120" t="s">
        <v>28780</v>
      </c>
      <c r="BJ240" s="120" t="s">
        <v>28781</v>
      </c>
      <c r="BK240" s="120" t="s">
        <v>28782</v>
      </c>
      <c r="BL240" s="120" t="s">
        <v>28783</v>
      </c>
      <c r="BM240" s="120" t="s">
        <v>28784</v>
      </c>
      <c r="BN240" s="200" t="s">
        <v>28787</v>
      </c>
      <c r="BO240" s="200" t="s">
        <v>28788</v>
      </c>
      <c r="BP240" s="200" t="s">
        <v>28789</v>
      </c>
      <c r="BQ240" s="200" t="s">
        <v>28790</v>
      </c>
      <c r="BR240" s="200" t="s">
        <v>28791</v>
      </c>
      <c r="BS240" s="200" t="s">
        <v>28792</v>
      </c>
      <c r="BT240" s="200" t="s">
        <v>28793</v>
      </c>
      <c r="BU240" s="200" t="s">
        <v>28794</v>
      </c>
      <c r="BV240" s="200" t="s">
        <v>28795</v>
      </c>
      <c r="BW240" s="200" t="s">
        <v>28796</v>
      </c>
      <c r="BX240" s="200" t="s">
        <v>28797</v>
      </c>
      <c r="BY240" s="200" t="s">
        <v>28798</v>
      </c>
      <c r="BZ240" s="200" t="s">
        <v>28799</v>
      </c>
      <c r="CA240" s="200" t="s">
        <v>28800</v>
      </c>
      <c r="CB240" s="159" t="s">
        <v>28787</v>
      </c>
      <c r="CC240" s="159" t="s">
        <v>28788</v>
      </c>
      <c r="CD240" s="159" t="s">
        <v>28789</v>
      </c>
      <c r="CE240" s="159" t="s">
        <v>28790</v>
      </c>
      <c r="CF240" s="159" t="s">
        <v>28791</v>
      </c>
      <c r="CG240" s="159" t="s">
        <v>28792</v>
      </c>
      <c r="CH240" s="159" t="s">
        <v>28793</v>
      </c>
      <c r="CI240" s="159" t="s">
        <v>28794</v>
      </c>
      <c r="CJ240" s="159" t="s">
        <v>28795</v>
      </c>
      <c r="CK240" s="159" t="s">
        <v>28796</v>
      </c>
      <c r="CL240" s="159" t="s">
        <v>28797</v>
      </c>
      <c r="CM240" s="159" t="s">
        <v>28866</v>
      </c>
      <c r="CN240" s="159" t="s">
        <v>28799</v>
      </c>
      <c r="CO240" s="159" t="s">
        <v>28800</v>
      </c>
      <c r="CP240" s="93"/>
      <c r="CQ240" s="122" t="s">
        <v>28867</v>
      </c>
      <c r="CR240" s="122" t="s">
        <v>28868</v>
      </c>
      <c r="CS240" s="93"/>
      <c r="CT240" s="122" t="s">
        <v>28869</v>
      </c>
      <c r="CU240" s="122" t="s">
        <v>28870</v>
      </c>
      <c r="CV240" s="122" t="s">
        <v>28871</v>
      </c>
      <c r="CW240" s="93"/>
      <c r="CX240" s="92"/>
      <c r="CY240" s="4"/>
    </row>
    <row r="241" spans="1:103" ht="18" customHeight="1">
      <c r="A241" s="142" t="s">
        <v>29685</v>
      </c>
      <c r="B241" s="142" t="s">
        <v>28318</v>
      </c>
      <c r="C241" s="123" t="s">
        <v>29684</v>
      </c>
      <c r="D241" s="153" t="s">
        <v>29686</v>
      </c>
      <c r="E241" s="229" t="s">
        <v>28772</v>
      </c>
      <c r="F241" s="229">
        <v>50</v>
      </c>
      <c r="G241" s="229">
        <f t="shared" ref="G241:G248" si="286">SUM(L241:AD241)</f>
        <v>0</v>
      </c>
      <c r="H241" s="792">
        <v>320</v>
      </c>
      <c r="I241" s="481">
        <f t="shared" ref="I241:I248" si="287">$G$5</f>
        <v>0</v>
      </c>
      <c r="J241" s="125">
        <f t="shared" ref="J241:J248" si="288">H241*((1-I241))</f>
        <v>320</v>
      </c>
      <c r="K241" s="126">
        <f t="shared" ref="K241:K248" si="289">G241*J241</f>
        <v>0</v>
      </c>
      <c r="L241" s="318"/>
      <c r="M241" s="271"/>
      <c r="N241" s="319"/>
      <c r="O241" s="320"/>
      <c r="P241" s="274"/>
      <c r="Q241" s="275"/>
      <c r="R241" s="276"/>
      <c r="S241" s="277"/>
      <c r="T241" s="370"/>
      <c r="U241" s="278"/>
      <c r="V241" s="279"/>
      <c r="W241" s="321"/>
      <c r="X241" s="281"/>
      <c r="Y241" s="277">
        <f t="shared" si="249"/>
        <v>0</v>
      </c>
      <c r="Z241" s="488"/>
      <c r="AA241" s="277"/>
      <c r="AB241" s="128"/>
      <c r="AC241" s="127"/>
      <c r="AD241" s="321"/>
      <c r="AF241" s="277"/>
      <c r="AZ241" s="81">
        <f t="shared" ref="AZ241:BF248" si="290">BG241*$G241</f>
        <v>0</v>
      </c>
      <c r="BA241" s="81">
        <f t="shared" si="290"/>
        <v>0</v>
      </c>
      <c r="BB241" s="81">
        <f t="shared" si="290"/>
        <v>0</v>
      </c>
      <c r="BC241" s="81">
        <f t="shared" si="290"/>
        <v>0</v>
      </c>
      <c r="BD241" s="81">
        <f t="shared" si="290"/>
        <v>0</v>
      </c>
      <c r="BE241" s="81">
        <f t="shared" si="290"/>
        <v>0</v>
      </c>
      <c r="BF241" s="81">
        <f t="shared" si="290"/>
        <v>0</v>
      </c>
      <c r="BG241" s="214"/>
      <c r="BH241" s="214">
        <v>16</v>
      </c>
      <c r="BI241" s="214">
        <v>27</v>
      </c>
      <c r="BJ241" s="214">
        <v>3</v>
      </c>
      <c r="BK241" s="214">
        <v>4</v>
      </c>
      <c r="BL241" s="214"/>
      <c r="BM241" s="214"/>
      <c r="BN241" s="81">
        <f t="shared" ref="BN241:CA248" si="291">CB241*$G241</f>
        <v>0</v>
      </c>
      <c r="BO241" s="81">
        <f t="shared" si="291"/>
        <v>0</v>
      </c>
      <c r="BP241" s="81">
        <f t="shared" si="291"/>
        <v>0</v>
      </c>
      <c r="BQ241" s="81">
        <f t="shared" si="291"/>
        <v>0</v>
      </c>
      <c r="BR241" s="81">
        <f t="shared" si="291"/>
        <v>0</v>
      </c>
      <c r="BS241" s="81">
        <f t="shared" si="291"/>
        <v>0</v>
      </c>
      <c r="BT241" s="81">
        <f t="shared" si="291"/>
        <v>0</v>
      </c>
      <c r="BU241" s="81">
        <f t="shared" si="291"/>
        <v>0</v>
      </c>
      <c r="BV241" s="81">
        <f t="shared" si="291"/>
        <v>0</v>
      </c>
      <c r="BW241" s="81">
        <f t="shared" si="291"/>
        <v>0</v>
      </c>
      <c r="BX241" s="81">
        <f t="shared" si="291"/>
        <v>0</v>
      </c>
      <c r="BY241" s="81">
        <f t="shared" si="291"/>
        <v>0</v>
      </c>
      <c r="BZ241" s="203">
        <f t="shared" si="291"/>
        <v>0</v>
      </c>
      <c r="CA241" s="203">
        <f t="shared" si="291"/>
        <v>0</v>
      </c>
      <c r="CB241" s="214"/>
      <c r="CC241" s="214">
        <v>8</v>
      </c>
      <c r="CD241" s="214">
        <v>39</v>
      </c>
      <c r="CE241" s="214">
        <v>2</v>
      </c>
      <c r="CF241" s="214">
        <v>3</v>
      </c>
      <c r="CG241" s="214"/>
      <c r="CH241" s="214"/>
      <c r="CI241" s="214"/>
      <c r="CJ241" s="214"/>
      <c r="CK241" s="214"/>
      <c r="CL241" s="215"/>
      <c r="CM241" s="214"/>
      <c r="CN241" s="214"/>
      <c r="CO241" s="214"/>
      <c r="CP241" s="93"/>
      <c r="CQ241" s="81">
        <v>50</v>
      </c>
      <c r="CR241" s="134">
        <f t="shared" ref="CR241:CR248" si="292">$G241*CQ241</f>
        <v>0</v>
      </c>
      <c r="CS241" s="93"/>
      <c r="CT241" s="126">
        <v>11.182</v>
      </c>
      <c r="CU241" s="81">
        <f t="shared" ref="CU241:CU248" si="293">G241</f>
        <v>0</v>
      </c>
      <c r="CV241" s="81">
        <f t="shared" ref="CV241:CV248" si="294">CT241*CU241</f>
        <v>0</v>
      </c>
      <c r="CW241" s="93"/>
      <c r="CX241" s="92"/>
      <c r="CY241" s="4"/>
    </row>
    <row r="242" spans="1:103" ht="18" customHeight="1">
      <c r="A242" s="142" t="s">
        <v>29687</v>
      </c>
      <c r="B242" s="142" t="s">
        <v>28319</v>
      </c>
      <c r="C242" s="123" t="s">
        <v>29684</v>
      </c>
      <c r="D242" s="153" t="s">
        <v>29688</v>
      </c>
      <c r="E242" s="229" t="s">
        <v>28772</v>
      </c>
      <c r="F242" s="229">
        <v>50</v>
      </c>
      <c r="G242" s="229">
        <f t="shared" si="286"/>
        <v>0</v>
      </c>
      <c r="H242" s="792">
        <v>320</v>
      </c>
      <c r="I242" s="481">
        <f t="shared" si="287"/>
        <v>0</v>
      </c>
      <c r="J242" s="125">
        <f t="shared" si="288"/>
        <v>320</v>
      </c>
      <c r="K242" s="126">
        <f t="shared" si="289"/>
        <v>0</v>
      </c>
      <c r="L242" s="318"/>
      <c r="M242" s="271"/>
      <c r="N242" s="319"/>
      <c r="O242" s="320"/>
      <c r="P242" s="274"/>
      <c r="Q242" s="275"/>
      <c r="R242" s="276"/>
      <c r="S242" s="277"/>
      <c r="T242" s="370"/>
      <c r="U242" s="278"/>
      <c r="V242" s="279"/>
      <c r="W242" s="321"/>
      <c r="X242" s="281"/>
      <c r="Y242" s="277">
        <f t="shared" si="249"/>
        <v>0</v>
      </c>
      <c r="Z242" s="488"/>
      <c r="AA242" s="277"/>
      <c r="AB242" s="128"/>
      <c r="AC242" s="127"/>
      <c r="AD242" s="321"/>
      <c r="AF242" s="277"/>
      <c r="AZ242" s="81">
        <f t="shared" si="290"/>
        <v>0</v>
      </c>
      <c r="BA242" s="81">
        <f t="shared" si="290"/>
        <v>0</v>
      </c>
      <c r="BB242" s="81">
        <f t="shared" si="290"/>
        <v>0</v>
      </c>
      <c r="BC242" s="81">
        <f t="shared" si="290"/>
        <v>0</v>
      </c>
      <c r="BD242" s="81">
        <f t="shared" si="290"/>
        <v>0</v>
      </c>
      <c r="BE242" s="81">
        <f t="shared" si="290"/>
        <v>0</v>
      </c>
      <c r="BF242" s="81">
        <f t="shared" si="290"/>
        <v>0</v>
      </c>
      <c r="BG242" s="214"/>
      <c r="BH242" s="214">
        <v>15</v>
      </c>
      <c r="BI242" s="214">
        <v>25</v>
      </c>
      <c r="BJ242" s="214">
        <v>5</v>
      </c>
      <c r="BK242" s="214">
        <v>5</v>
      </c>
      <c r="BL242" s="214"/>
      <c r="BM242" s="214"/>
      <c r="BN242" s="81">
        <f t="shared" si="291"/>
        <v>0</v>
      </c>
      <c r="BO242" s="81">
        <f t="shared" si="291"/>
        <v>0</v>
      </c>
      <c r="BP242" s="81">
        <f t="shared" si="291"/>
        <v>0</v>
      </c>
      <c r="BQ242" s="81">
        <f t="shared" si="291"/>
        <v>0</v>
      </c>
      <c r="BR242" s="81">
        <f t="shared" si="291"/>
        <v>0</v>
      </c>
      <c r="BS242" s="81">
        <f t="shared" si="291"/>
        <v>0</v>
      </c>
      <c r="BT242" s="81">
        <f t="shared" si="291"/>
        <v>0</v>
      </c>
      <c r="BU242" s="81">
        <f t="shared" si="291"/>
        <v>0</v>
      </c>
      <c r="BV242" s="81">
        <f t="shared" si="291"/>
        <v>0</v>
      </c>
      <c r="BW242" s="81">
        <f t="shared" si="291"/>
        <v>0</v>
      </c>
      <c r="BX242" s="81">
        <f t="shared" si="291"/>
        <v>0</v>
      </c>
      <c r="BY242" s="81">
        <f t="shared" si="291"/>
        <v>0</v>
      </c>
      <c r="BZ242" s="203">
        <f t="shared" si="291"/>
        <v>0</v>
      </c>
      <c r="CA242" s="203">
        <f t="shared" si="291"/>
        <v>0</v>
      </c>
      <c r="CB242" s="214"/>
      <c r="CC242" s="214">
        <v>8</v>
      </c>
      <c r="CD242" s="214">
        <v>29</v>
      </c>
      <c r="CE242" s="214">
        <v>10</v>
      </c>
      <c r="CF242" s="214">
        <v>3</v>
      </c>
      <c r="CG242" s="214"/>
      <c r="CH242" s="214"/>
      <c r="CI242" s="214"/>
      <c r="CJ242" s="214"/>
      <c r="CK242" s="214"/>
      <c r="CL242" s="215"/>
      <c r="CM242" s="214"/>
      <c r="CN242" s="214"/>
      <c r="CO242" s="214"/>
      <c r="CP242" s="93"/>
      <c r="CQ242" s="81">
        <v>50</v>
      </c>
      <c r="CR242" s="134">
        <f t="shared" si="292"/>
        <v>0</v>
      </c>
      <c r="CS242" s="93"/>
      <c r="CT242" s="126">
        <v>12.586</v>
      </c>
      <c r="CU242" s="81">
        <f t="shared" si="293"/>
        <v>0</v>
      </c>
      <c r="CV242" s="81">
        <f t="shared" si="294"/>
        <v>0</v>
      </c>
      <c r="CW242" s="93"/>
      <c r="CX242" s="92"/>
      <c r="CY242" s="4"/>
    </row>
    <row r="243" spans="1:103" ht="18" customHeight="1">
      <c r="A243" s="142" t="s">
        <v>29689</v>
      </c>
      <c r="B243" s="142" t="s">
        <v>28320</v>
      </c>
      <c r="C243" s="123" t="s">
        <v>29684</v>
      </c>
      <c r="D243" s="153" t="s">
        <v>29690</v>
      </c>
      <c r="E243" s="229" t="s">
        <v>28772</v>
      </c>
      <c r="F243" s="229">
        <v>50</v>
      </c>
      <c r="G243" s="229">
        <f t="shared" si="286"/>
        <v>0</v>
      </c>
      <c r="H243" s="792">
        <v>320</v>
      </c>
      <c r="I243" s="481">
        <f t="shared" si="287"/>
        <v>0</v>
      </c>
      <c r="J243" s="125">
        <f t="shared" si="288"/>
        <v>320</v>
      </c>
      <c r="K243" s="126">
        <f t="shared" si="289"/>
        <v>0</v>
      </c>
      <c r="L243" s="318"/>
      <c r="M243" s="271"/>
      <c r="N243" s="319"/>
      <c r="O243" s="320"/>
      <c r="P243" s="274"/>
      <c r="Q243" s="275"/>
      <c r="R243" s="276"/>
      <c r="S243" s="277"/>
      <c r="T243" s="370"/>
      <c r="U243" s="278"/>
      <c r="V243" s="279"/>
      <c r="W243" s="321"/>
      <c r="X243" s="281"/>
      <c r="Y243" s="277">
        <f t="shared" si="249"/>
        <v>0</v>
      </c>
      <c r="Z243" s="488"/>
      <c r="AA243" s="277"/>
      <c r="AB243" s="128"/>
      <c r="AC243" s="127"/>
      <c r="AD243" s="321"/>
      <c r="AF243" s="277"/>
      <c r="AZ243" s="81">
        <f t="shared" si="290"/>
        <v>0</v>
      </c>
      <c r="BA243" s="81">
        <f t="shared" si="290"/>
        <v>0</v>
      </c>
      <c r="BB243" s="81">
        <f t="shared" si="290"/>
        <v>0</v>
      </c>
      <c r="BC243" s="81">
        <f t="shared" si="290"/>
        <v>0</v>
      </c>
      <c r="BD243" s="81">
        <f t="shared" si="290"/>
        <v>0</v>
      </c>
      <c r="BE243" s="81">
        <f t="shared" si="290"/>
        <v>0</v>
      </c>
      <c r="BF243" s="81">
        <f t="shared" si="290"/>
        <v>0</v>
      </c>
      <c r="BG243" s="214"/>
      <c r="BH243" s="214">
        <v>19</v>
      </c>
      <c r="BI243" s="214">
        <v>22</v>
      </c>
      <c r="BJ243" s="214">
        <v>4</v>
      </c>
      <c r="BK243" s="214">
        <v>5</v>
      </c>
      <c r="BL243" s="214"/>
      <c r="BM243" s="214"/>
      <c r="BN243" s="81">
        <f t="shared" si="291"/>
        <v>0</v>
      </c>
      <c r="BO243" s="81">
        <f t="shared" si="291"/>
        <v>0</v>
      </c>
      <c r="BP243" s="81">
        <f t="shared" si="291"/>
        <v>0</v>
      </c>
      <c r="BQ243" s="81">
        <f t="shared" si="291"/>
        <v>0</v>
      </c>
      <c r="BR243" s="81">
        <f t="shared" si="291"/>
        <v>0</v>
      </c>
      <c r="BS243" s="81">
        <f t="shared" si="291"/>
        <v>0</v>
      </c>
      <c r="BT243" s="81">
        <f t="shared" si="291"/>
        <v>0</v>
      </c>
      <c r="BU243" s="81">
        <f t="shared" si="291"/>
        <v>0</v>
      </c>
      <c r="BV243" s="81">
        <f t="shared" si="291"/>
        <v>0</v>
      </c>
      <c r="BW243" s="81">
        <f t="shared" si="291"/>
        <v>0</v>
      </c>
      <c r="BX243" s="81">
        <f t="shared" si="291"/>
        <v>0</v>
      </c>
      <c r="BY243" s="81">
        <f t="shared" si="291"/>
        <v>0</v>
      </c>
      <c r="BZ243" s="203">
        <f t="shared" si="291"/>
        <v>0</v>
      </c>
      <c r="CA243" s="203">
        <f t="shared" si="291"/>
        <v>0</v>
      </c>
      <c r="CB243" s="214">
        <v>2</v>
      </c>
      <c r="CC243" s="214">
        <v>3</v>
      </c>
      <c r="CD243" s="214">
        <v>19</v>
      </c>
      <c r="CE243" s="214">
        <v>15</v>
      </c>
      <c r="CF243" s="214">
        <v>5</v>
      </c>
      <c r="CG243" s="214">
        <v>4</v>
      </c>
      <c r="CH243" s="214">
        <v>1</v>
      </c>
      <c r="CI243" s="214">
        <v>1</v>
      </c>
      <c r="CJ243" s="214"/>
      <c r="CK243" s="214"/>
      <c r="CL243" s="215"/>
      <c r="CM243" s="214"/>
      <c r="CN243" s="214"/>
      <c r="CO243" s="214"/>
      <c r="CP243" s="93"/>
      <c r="CQ243" s="81">
        <v>50</v>
      </c>
      <c r="CR243" s="134">
        <f t="shared" si="292"/>
        <v>0</v>
      </c>
      <c r="CS243" s="93"/>
      <c r="CT243" s="126">
        <v>12.492000000000001</v>
      </c>
      <c r="CU243" s="81">
        <f t="shared" si="293"/>
        <v>0</v>
      </c>
      <c r="CV243" s="81">
        <f t="shared" si="294"/>
        <v>0</v>
      </c>
      <c r="CW243" s="93"/>
      <c r="CX243" s="92"/>
      <c r="CY243" s="4"/>
    </row>
    <row r="244" spans="1:103" ht="18" customHeight="1">
      <c r="A244" s="142" t="s">
        <v>29691</v>
      </c>
      <c r="B244" s="142" t="s">
        <v>28321</v>
      </c>
      <c r="C244" s="123" t="s">
        <v>29684</v>
      </c>
      <c r="D244" s="153" t="s">
        <v>29692</v>
      </c>
      <c r="E244" s="229" t="s">
        <v>28772</v>
      </c>
      <c r="F244" s="229">
        <v>50</v>
      </c>
      <c r="G244" s="229">
        <f t="shared" si="286"/>
        <v>0</v>
      </c>
      <c r="H244" s="792">
        <v>320</v>
      </c>
      <c r="I244" s="481">
        <f t="shared" si="287"/>
        <v>0</v>
      </c>
      <c r="J244" s="125">
        <f t="shared" si="288"/>
        <v>320</v>
      </c>
      <c r="K244" s="126">
        <f t="shared" si="289"/>
        <v>0</v>
      </c>
      <c r="L244" s="318"/>
      <c r="M244" s="271"/>
      <c r="N244" s="319"/>
      <c r="O244" s="320"/>
      <c r="P244" s="274"/>
      <c r="Q244" s="275"/>
      <c r="R244" s="276"/>
      <c r="S244" s="277"/>
      <c r="T244" s="370"/>
      <c r="U244" s="278"/>
      <c r="V244" s="279"/>
      <c r="W244" s="321"/>
      <c r="X244" s="281"/>
      <c r="Y244" s="277">
        <f t="shared" si="249"/>
        <v>0</v>
      </c>
      <c r="Z244" s="488"/>
      <c r="AA244" s="277"/>
      <c r="AB244" s="128"/>
      <c r="AC244" s="127"/>
      <c r="AD244" s="321"/>
      <c r="AF244" s="277"/>
      <c r="AZ244" s="81">
        <f t="shared" si="290"/>
        <v>0</v>
      </c>
      <c r="BA244" s="81">
        <f t="shared" si="290"/>
        <v>0</v>
      </c>
      <c r="BB244" s="81">
        <f t="shared" si="290"/>
        <v>0</v>
      </c>
      <c r="BC244" s="81">
        <f t="shared" si="290"/>
        <v>0</v>
      </c>
      <c r="BD244" s="81">
        <f t="shared" si="290"/>
        <v>0</v>
      </c>
      <c r="BE244" s="81">
        <f t="shared" si="290"/>
        <v>0</v>
      </c>
      <c r="BF244" s="81">
        <f t="shared" si="290"/>
        <v>0</v>
      </c>
      <c r="BG244" s="214"/>
      <c r="BH244" s="214">
        <v>15</v>
      </c>
      <c r="BI244" s="214">
        <v>24</v>
      </c>
      <c r="BJ244" s="214">
        <v>6</v>
      </c>
      <c r="BK244" s="214">
        <v>5</v>
      </c>
      <c r="BL244" s="214"/>
      <c r="BM244" s="214"/>
      <c r="BN244" s="81">
        <f t="shared" si="291"/>
        <v>0</v>
      </c>
      <c r="BO244" s="81">
        <f t="shared" si="291"/>
        <v>0</v>
      </c>
      <c r="BP244" s="81">
        <f t="shared" si="291"/>
        <v>0</v>
      </c>
      <c r="BQ244" s="81">
        <f t="shared" si="291"/>
        <v>0</v>
      </c>
      <c r="BR244" s="81">
        <f t="shared" si="291"/>
        <v>0</v>
      </c>
      <c r="BS244" s="81">
        <f t="shared" si="291"/>
        <v>0</v>
      </c>
      <c r="BT244" s="81">
        <f t="shared" si="291"/>
        <v>0</v>
      </c>
      <c r="BU244" s="81">
        <f t="shared" si="291"/>
        <v>0</v>
      </c>
      <c r="BV244" s="81">
        <f t="shared" si="291"/>
        <v>0</v>
      </c>
      <c r="BW244" s="81">
        <f t="shared" si="291"/>
        <v>0</v>
      </c>
      <c r="BX244" s="81">
        <f t="shared" si="291"/>
        <v>0</v>
      </c>
      <c r="BY244" s="81">
        <f t="shared" si="291"/>
        <v>0</v>
      </c>
      <c r="BZ244" s="203">
        <f t="shared" si="291"/>
        <v>0</v>
      </c>
      <c r="CA244" s="203">
        <f t="shared" si="291"/>
        <v>0</v>
      </c>
      <c r="CB244" s="214"/>
      <c r="CC244" s="214">
        <v>2</v>
      </c>
      <c r="CD244" s="214">
        <v>24</v>
      </c>
      <c r="CE244" s="214">
        <v>13</v>
      </c>
      <c r="CF244" s="214">
        <v>6</v>
      </c>
      <c r="CG244" s="214">
        <v>2</v>
      </c>
      <c r="CH244" s="214">
        <v>3</v>
      </c>
      <c r="CI244" s="214"/>
      <c r="CJ244" s="214"/>
      <c r="CK244" s="214"/>
      <c r="CL244" s="215"/>
      <c r="CM244" s="214"/>
      <c r="CN244" s="214"/>
      <c r="CO244" s="214"/>
      <c r="CP244" s="93"/>
      <c r="CQ244" s="81">
        <v>50</v>
      </c>
      <c r="CR244" s="134">
        <f t="shared" si="292"/>
        <v>0</v>
      </c>
      <c r="CS244" s="93"/>
      <c r="CT244" s="126">
        <v>13.13</v>
      </c>
      <c r="CU244" s="81">
        <f t="shared" si="293"/>
        <v>0</v>
      </c>
      <c r="CV244" s="81">
        <f t="shared" si="294"/>
        <v>0</v>
      </c>
      <c r="CW244" s="93"/>
      <c r="CX244" s="92"/>
      <c r="CY244" s="4"/>
    </row>
    <row r="245" spans="1:103" ht="18" customHeight="1">
      <c r="A245" s="142" t="s">
        <v>29693</v>
      </c>
      <c r="B245" s="142" t="s">
        <v>28322</v>
      </c>
      <c r="C245" s="123" t="s">
        <v>29684</v>
      </c>
      <c r="D245" s="153" t="s">
        <v>29694</v>
      </c>
      <c r="E245" s="229" t="s">
        <v>28772</v>
      </c>
      <c r="F245" s="229">
        <v>50</v>
      </c>
      <c r="G245" s="229">
        <f t="shared" si="286"/>
        <v>0</v>
      </c>
      <c r="H245" s="792">
        <v>320</v>
      </c>
      <c r="I245" s="481">
        <f t="shared" si="287"/>
        <v>0</v>
      </c>
      <c r="J245" s="125">
        <f t="shared" si="288"/>
        <v>320</v>
      </c>
      <c r="K245" s="126">
        <f t="shared" si="289"/>
        <v>0</v>
      </c>
      <c r="L245" s="318"/>
      <c r="M245" s="271"/>
      <c r="N245" s="319"/>
      <c r="O245" s="320"/>
      <c r="P245" s="274"/>
      <c r="Q245" s="275"/>
      <c r="R245" s="276"/>
      <c r="S245" s="277"/>
      <c r="T245" s="370"/>
      <c r="U245" s="278"/>
      <c r="V245" s="279"/>
      <c r="W245" s="321"/>
      <c r="X245" s="281"/>
      <c r="Y245" s="277">
        <f t="shared" si="249"/>
        <v>0</v>
      </c>
      <c r="Z245" s="488"/>
      <c r="AA245" s="277"/>
      <c r="AB245" s="128"/>
      <c r="AC245" s="127"/>
      <c r="AD245" s="321"/>
      <c r="AF245" s="277"/>
      <c r="AZ245" s="81">
        <f t="shared" si="290"/>
        <v>0</v>
      </c>
      <c r="BA245" s="81">
        <f t="shared" si="290"/>
        <v>0</v>
      </c>
      <c r="BB245" s="81">
        <f t="shared" si="290"/>
        <v>0</v>
      </c>
      <c r="BC245" s="81">
        <f t="shared" si="290"/>
        <v>0</v>
      </c>
      <c r="BD245" s="81">
        <f t="shared" si="290"/>
        <v>0</v>
      </c>
      <c r="BE245" s="81">
        <f t="shared" si="290"/>
        <v>0</v>
      </c>
      <c r="BF245" s="81">
        <f t="shared" si="290"/>
        <v>0</v>
      </c>
      <c r="BG245" s="214"/>
      <c r="BH245" s="214">
        <v>16</v>
      </c>
      <c r="BI245" s="214">
        <v>22</v>
      </c>
      <c r="BJ245" s="214">
        <v>6</v>
      </c>
      <c r="BK245" s="214">
        <v>6</v>
      </c>
      <c r="BL245" s="214"/>
      <c r="BM245" s="214"/>
      <c r="BN245" s="81">
        <f t="shared" si="291"/>
        <v>0</v>
      </c>
      <c r="BO245" s="81">
        <f t="shared" si="291"/>
        <v>0</v>
      </c>
      <c r="BP245" s="81">
        <f t="shared" si="291"/>
        <v>0</v>
      </c>
      <c r="BQ245" s="81">
        <f t="shared" si="291"/>
        <v>0</v>
      </c>
      <c r="BR245" s="81">
        <f t="shared" si="291"/>
        <v>0</v>
      </c>
      <c r="BS245" s="81">
        <f t="shared" si="291"/>
        <v>0</v>
      </c>
      <c r="BT245" s="81">
        <f t="shared" si="291"/>
        <v>0</v>
      </c>
      <c r="BU245" s="81">
        <f t="shared" si="291"/>
        <v>0</v>
      </c>
      <c r="BV245" s="81">
        <f t="shared" si="291"/>
        <v>0</v>
      </c>
      <c r="BW245" s="81">
        <f t="shared" si="291"/>
        <v>0</v>
      </c>
      <c r="BX245" s="81">
        <f t="shared" si="291"/>
        <v>0</v>
      </c>
      <c r="BY245" s="81">
        <f t="shared" si="291"/>
        <v>0</v>
      </c>
      <c r="BZ245" s="203">
        <f t="shared" si="291"/>
        <v>0</v>
      </c>
      <c r="CA245" s="203">
        <f t="shared" si="291"/>
        <v>0</v>
      </c>
      <c r="CB245" s="214">
        <v>1</v>
      </c>
      <c r="CC245" s="214">
        <v>4</v>
      </c>
      <c r="CD245" s="214">
        <v>23</v>
      </c>
      <c r="CE245" s="214">
        <v>11</v>
      </c>
      <c r="CF245" s="214">
        <v>6</v>
      </c>
      <c r="CG245" s="214">
        <v>3</v>
      </c>
      <c r="CH245" s="214">
        <v>1</v>
      </c>
      <c r="CI245" s="214">
        <v>1</v>
      </c>
      <c r="CJ245" s="214"/>
      <c r="CK245" s="214"/>
      <c r="CL245" s="215"/>
      <c r="CM245" s="214"/>
      <c r="CN245" s="214"/>
      <c r="CO245" s="214"/>
      <c r="CP245" s="93"/>
      <c r="CQ245" s="81">
        <v>50</v>
      </c>
      <c r="CR245" s="134">
        <f t="shared" si="292"/>
        <v>0</v>
      </c>
      <c r="CS245" s="93"/>
      <c r="CT245" s="126">
        <v>13.471</v>
      </c>
      <c r="CU245" s="81">
        <f t="shared" si="293"/>
        <v>0</v>
      </c>
      <c r="CV245" s="81">
        <f t="shared" si="294"/>
        <v>0</v>
      </c>
      <c r="CW245" s="93"/>
      <c r="CX245" s="92"/>
      <c r="CY245" s="4"/>
    </row>
    <row r="246" spans="1:103" ht="18" customHeight="1">
      <c r="A246" s="142" t="s">
        <v>29695</v>
      </c>
      <c r="B246" s="142" t="s">
        <v>28323</v>
      </c>
      <c r="C246" s="123" t="s">
        <v>29684</v>
      </c>
      <c r="D246" s="153" t="s">
        <v>29696</v>
      </c>
      <c r="E246" s="229" t="s">
        <v>28772</v>
      </c>
      <c r="F246" s="229">
        <v>50</v>
      </c>
      <c r="G246" s="229">
        <f t="shared" si="286"/>
        <v>0</v>
      </c>
      <c r="H246" s="792">
        <v>320</v>
      </c>
      <c r="I246" s="481">
        <f t="shared" si="287"/>
        <v>0</v>
      </c>
      <c r="J246" s="125">
        <f t="shared" si="288"/>
        <v>320</v>
      </c>
      <c r="K246" s="126">
        <f t="shared" si="289"/>
        <v>0</v>
      </c>
      <c r="L246" s="318"/>
      <c r="M246" s="271"/>
      <c r="N246" s="319"/>
      <c r="O246" s="320"/>
      <c r="P246" s="274"/>
      <c r="Q246" s="275"/>
      <c r="R246" s="276"/>
      <c r="S246" s="277"/>
      <c r="T246" s="370"/>
      <c r="U246" s="278"/>
      <c r="V246" s="279"/>
      <c r="W246" s="321"/>
      <c r="X246" s="281"/>
      <c r="Y246" s="277">
        <f t="shared" si="249"/>
        <v>0</v>
      </c>
      <c r="Z246" s="488"/>
      <c r="AA246" s="277"/>
      <c r="AB246" s="128"/>
      <c r="AC246" s="127"/>
      <c r="AD246" s="321"/>
      <c r="AF246" s="277"/>
      <c r="AZ246" s="81">
        <f t="shared" si="290"/>
        <v>0</v>
      </c>
      <c r="BA246" s="81">
        <f t="shared" si="290"/>
        <v>0</v>
      </c>
      <c r="BB246" s="81">
        <f t="shared" si="290"/>
        <v>0</v>
      </c>
      <c r="BC246" s="81">
        <f t="shared" si="290"/>
        <v>0</v>
      </c>
      <c r="BD246" s="81">
        <f t="shared" si="290"/>
        <v>0</v>
      </c>
      <c r="BE246" s="81">
        <f t="shared" si="290"/>
        <v>0</v>
      </c>
      <c r="BF246" s="81">
        <f t="shared" si="290"/>
        <v>0</v>
      </c>
      <c r="BG246" s="214"/>
      <c r="BH246" s="214">
        <v>15</v>
      </c>
      <c r="BI246" s="214">
        <v>24</v>
      </c>
      <c r="BJ246" s="214">
        <v>6</v>
      </c>
      <c r="BK246" s="214">
        <v>5</v>
      </c>
      <c r="BL246" s="214"/>
      <c r="BM246" s="214"/>
      <c r="BN246" s="81">
        <f t="shared" si="291"/>
        <v>0</v>
      </c>
      <c r="BO246" s="81">
        <f t="shared" si="291"/>
        <v>0</v>
      </c>
      <c r="BP246" s="81">
        <f t="shared" si="291"/>
        <v>0</v>
      </c>
      <c r="BQ246" s="81">
        <f t="shared" si="291"/>
        <v>0</v>
      </c>
      <c r="BR246" s="81">
        <f t="shared" si="291"/>
        <v>0</v>
      </c>
      <c r="BS246" s="81">
        <f t="shared" si="291"/>
        <v>0</v>
      </c>
      <c r="BT246" s="81">
        <f t="shared" si="291"/>
        <v>0</v>
      </c>
      <c r="BU246" s="81">
        <f t="shared" si="291"/>
        <v>0</v>
      </c>
      <c r="BV246" s="81">
        <f t="shared" si="291"/>
        <v>0</v>
      </c>
      <c r="BW246" s="81">
        <f t="shared" si="291"/>
        <v>0</v>
      </c>
      <c r="BX246" s="81">
        <f t="shared" si="291"/>
        <v>0</v>
      </c>
      <c r="BY246" s="81">
        <f t="shared" si="291"/>
        <v>0</v>
      </c>
      <c r="BZ246" s="203">
        <f t="shared" si="291"/>
        <v>0</v>
      </c>
      <c r="CA246" s="203">
        <f t="shared" si="291"/>
        <v>0</v>
      </c>
      <c r="CB246" s="214"/>
      <c r="CC246" s="214">
        <v>2</v>
      </c>
      <c r="CD246" s="214">
        <v>23</v>
      </c>
      <c r="CE246" s="214">
        <v>13</v>
      </c>
      <c r="CF246" s="214">
        <v>6</v>
      </c>
      <c r="CG246" s="214">
        <v>4</v>
      </c>
      <c r="CH246" s="214">
        <v>2</v>
      </c>
      <c r="CI246" s="214"/>
      <c r="CJ246" s="214"/>
      <c r="CK246" s="214"/>
      <c r="CL246" s="215"/>
      <c r="CM246" s="214"/>
      <c r="CN246" s="214"/>
      <c r="CO246" s="214"/>
      <c r="CP246" s="93"/>
      <c r="CQ246" s="81">
        <v>50</v>
      </c>
      <c r="CR246" s="134">
        <f t="shared" si="292"/>
        <v>0</v>
      </c>
      <c r="CS246" s="93"/>
      <c r="CT246" s="126">
        <v>13.143000000000001</v>
      </c>
      <c r="CU246" s="81">
        <f t="shared" si="293"/>
        <v>0</v>
      </c>
      <c r="CV246" s="81">
        <f t="shared" si="294"/>
        <v>0</v>
      </c>
      <c r="CW246" s="93"/>
      <c r="CX246" s="92"/>
      <c r="CY246" s="4"/>
    </row>
    <row r="247" spans="1:103" ht="18" customHeight="1">
      <c r="A247" s="142" t="s">
        <v>29697</v>
      </c>
      <c r="B247" s="142" t="s">
        <v>28324</v>
      </c>
      <c r="C247" s="123" t="s">
        <v>29684</v>
      </c>
      <c r="D247" s="153" t="s">
        <v>29698</v>
      </c>
      <c r="E247" s="229" t="s">
        <v>28772</v>
      </c>
      <c r="F247" s="230">
        <v>50</v>
      </c>
      <c r="G247" s="230">
        <f t="shared" si="286"/>
        <v>0</v>
      </c>
      <c r="H247" s="792">
        <v>320</v>
      </c>
      <c r="I247" s="481">
        <f t="shared" si="287"/>
        <v>0</v>
      </c>
      <c r="J247" s="125">
        <f t="shared" si="288"/>
        <v>320</v>
      </c>
      <c r="K247" s="126">
        <f t="shared" si="289"/>
        <v>0</v>
      </c>
      <c r="L247" s="318"/>
      <c r="M247" s="271"/>
      <c r="N247" s="319"/>
      <c r="O247" s="320"/>
      <c r="P247" s="274"/>
      <c r="Q247" s="275"/>
      <c r="R247" s="276"/>
      <c r="S247" s="277"/>
      <c r="T247" s="370"/>
      <c r="U247" s="278"/>
      <c r="V247" s="279"/>
      <c r="W247" s="321"/>
      <c r="X247" s="281"/>
      <c r="Y247" s="277">
        <f t="shared" si="249"/>
        <v>0</v>
      </c>
      <c r="Z247" s="488"/>
      <c r="AA247" s="277"/>
      <c r="AB247" s="128"/>
      <c r="AC247" s="127"/>
      <c r="AD247" s="321"/>
      <c r="AF247" s="277"/>
      <c r="AZ247" s="81">
        <f t="shared" si="290"/>
        <v>0</v>
      </c>
      <c r="BA247" s="81">
        <f t="shared" si="290"/>
        <v>0</v>
      </c>
      <c r="BB247" s="81">
        <f t="shared" si="290"/>
        <v>0</v>
      </c>
      <c r="BC247" s="81">
        <f t="shared" si="290"/>
        <v>0</v>
      </c>
      <c r="BD247" s="81">
        <f t="shared" si="290"/>
        <v>0</v>
      </c>
      <c r="BE247" s="81">
        <f t="shared" si="290"/>
        <v>0</v>
      </c>
      <c r="BF247" s="81">
        <f t="shared" si="290"/>
        <v>0</v>
      </c>
      <c r="BG247" s="214"/>
      <c r="BH247" s="214">
        <v>16</v>
      </c>
      <c r="BI247" s="214">
        <v>23</v>
      </c>
      <c r="BJ247" s="214">
        <v>6</v>
      </c>
      <c r="BK247" s="214">
        <v>5</v>
      </c>
      <c r="BL247" s="214"/>
      <c r="BM247" s="214"/>
      <c r="BN247" s="81">
        <f t="shared" si="291"/>
        <v>0</v>
      </c>
      <c r="BO247" s="81">
        <f t="shared" si="291"/>
        <v>0</v>
      </c>
      <c r="BP247" s="81">
        <f t="shared" si="291"/>
        <v>0</v>
      </c>
      <c r="BQ247" s="81">
        <f t="shared" si="291"/>
        <v>0</v>
      </c>
      <c r="BR247" s="81">
        <f t="shared" si="291"/>
        <v>0</v>
      </c>
      <c r="BS247" s="81">
        <f t="shared" si="291"/>
        <v>0</v>
      </c>
      <c r="BT247" s="81">
        <f t="shared" si="291"/>
        <v>0</v>
      </c>
      <c r="BU247" s="81">
        <f t="shared" si="291"/>
        <v>0</v>
      </c>
      <c r="BV247" s="81">
        <f t="shared" si="291"/>
        <v>0</v>
      </c>
      <c r="BW247" s="81">
        <f t="shared" si="291"/>
        <v>0</v>
      </c>
      <c r="BX247" s="81">
        <f t="shared" si="291"/>
        <v>0</v>
      </c>
      <c r="BY247" s="81">
        <f t="shared" si="291"/>
        <v>0</v>
      </c>
      <c r="BZ247" s="203">
        <f t="shared" si="291"/>
        <v>0</v>
      </c>
      <c r="CA247" s="203">
        <f t="shared" si="291"/>
        <v>0</v>
      </c>
      <c r="CB247" s="214"/>
      <c r="CC247" s="214">
        <v>1</v>
      </c>
      <c r="CD247" s="214">
        <v>27</v>
      </c>
      <c r="CE247" s="214">
        <v>10</v>
      </c>
      <c r="CF247" s="214">
        <v>6</v>
      </c>
      <c r="CG247" s="214">
        <v>3</v>
      </c>
      <c r="CH247" s="214">
        <v>2</v>
      </c>
      <c r="CI247" s="214">
        <v>1</v>
      </c>
      <c r="CJ247" s="214"/>
      <c r="CK247" s="214"/>
      <c r="CL247" s="215"/>
      <c r="CM247" s="214"/>
      <c r="CN247" s="214"/>
      <c r="CO247" s="214"/>
      <c r="CP247" s="93"/>
      <c r="CQ247" s="81">
        <v>50</v>
      </c>
      <c r="CR247" s="134">
        <f t="shared" si="292"/>
        <v>0</v>
      </c>
      <c r="CS247" s="93"/>
      <c r="CT247" s="126">
        <v>12.967000000000001</v>
      </c>
      <c r="CU247" s="81">
        <f t="shared" si="293"/>
        <v>0</v>
      </c>
      <c r="CV247" s="81">
        <f t="shared" si="294"/>
        <v>0</v>
      </c>
      <c r="CW247" s="93"/>
      <c r="CX247" s="92"/>
      <c r="CY247" s="4"/>
    </row>
    <row r="248" spans="1:103" ht="18" customHeight="1">
      <c r="A248" s="155" t="s">
        <v>29699</v>
      </c>
      <c r="B248" s="155" t="s">
        <v>28325</v>
      </c>
      <c r="C248" s="168" t="s">
        <v>29684</v>
      </c>
      <c r="D248" s="156" t="s">
        <v>29700</v>
      </c>
      <c r="E248" s="229" t="s">
        <v>28772</v>
      </c>
      <c r="F248" s="229">
        <v>50</v>
      </c>
      <c r="G248" s="229">
        <f t="shared" si="286"/>
        <v>0</v>
      </c>
      <c r="H248" s="792">
        <v>320</v>
      </c>
      <c r="I248" s="481">
        <f t="shared" si="287"/>
        <v>0</v>
      </c>
      <c r="J248" s="125">
        <f t="shared" si="288"/>
        <v>320</v>
      </c>
      <c r="K248" s="126">
        <f t="shared" si="289"/>
        <v>0</v>
      </c>
      <c r="L248" s="318"/>
      <c r="M248" s="271"/>
      <c r="N248" s="319"/>
      <c r="O248" s="320"/>
      <c r="P248" s="274"/>
      <c r="Q248" s="275"/>
      <c r="R248" s="276"/>
      <c r="S248" s="277"/>
      <c r="T248" s="370"/>
      <c r="U248" s="278"/>
      <c r="V248" s="279"/>
      <c r="W248" s="321"/>
      <c r="X248" s="281"/>
      <c r="Y248" s="277">
        <f t="shared" si="249"/>
        <v>0</v>
      </c>
      <c r="Z248" s="488"/>
      <c r="AA248" s="277"/>
      <c r="AB248" s="128"/>
      <c r="AC248" s="127"/>
      <c r="AD248" s="321"/>
      <c r="AF248" s="277"/>
      <c r="AZ248" s="81">
        <f t="shared" si="290"/>
        <v>0</v>
      </c>
      <c r="BA248" s="81">
        <f t="shared" si="290"/>
        <v>0</v>
      </c>
      <c r="BB248" s="81">
        <f t="shared" si="290"/>
        <v>0</v>
      </c>
      <c r="BC248" s="81">
        <f t="shared" si="290"/>
        <v>0</v>
      </c>
      <c r="BD248" s="81">
        <f t="shared" si="290"/>
        <v>0</v>
      </c>
      <c r="BE248" s="81">
        <f t="shared" si="290"/>
        <v>0</v>
      </c>
      <c r="BF248" s="81">
        <f t="shared" si="290"/>
        <v>0</v>
      </c>
      <c r="BG248" s="218"/>
      <c r="BH248" s="218">
        <v>10</v>
      </c>
      <c r="BI248" s="218">
        <v>27</v>
      </c>
      <c r="BJ248" s="218">
        <v>8</v>
      </c>
      <c r="BK248" s="218">
        <v>5</v>
      </c>
      <c r="BL248" s="218"/>
      <c r="BM248" s="218"/>
      <c r="BN248" s="81">
        <f t="shared" si="291"/>
        <v>0</v>
      </c>
      <c r="BO248" s="81">
        <f t="shared" si="291"/>
        <v>0</v>
      </c>
      <c r="BP248" s="81">
        <f t="shared" si="291"/>
        <v>0</v>
      </c>
      <c r="BQ248" s="81">
        <f t="shared" si="291"/>
        <v>0</v>
      </c>
      <c r="BR248" s="81">
        <f t="shared" si="291"/>
        <v>0</v>
      </c>
      <c r="BS248" s="81">
        <f t="shared" si="291"/>
        <v>0</v>
      </c>
      <c r="BT248" s="81">
        <f t="shared" si="291"/>
        <v>0</v>
      </c>
      <c r="BU248" s="81">
        <f t="shared" si="291"/>
        <v>0</v>
      </c>
      <c r="BV248" s="81">
        <f t="shared" si="291"/>
        <v>0</v>
      </c>
      <c r="BW248" s="81">
        <f t="shared" si="291"/>
        <v>0</v>
      </c>
      <c r="BX248" s="81">
        <f t="shared" si="291"/>
        <v>0</v>
      </c>
      <c r="BY248" s="81">
        <f t="shared" si="291"/>
        <v>0</v>
      </c>
      <c r="BZ248" s="203">
        <f t="shared" si="291"/>
        <v>0</v>
      </c>
      <c r="CA248" s="203">
        <f t="shared" si="291"/>
        <v>0</v>
      </c>
      <c r="CB248" s="218">
        <v>17</v>
      </c>
      <c r="CC248" s="218">
        <v>2</v>
      </c>
      <c r="CD248" s="218">
        <v>10</v>
      </c>
      <c r="CE248" s="218">
        <v>5</v>
      </c>
      <c r="CF248" s="218">
        <v>7</v>
      </c>
      <c r="CG248" s="218">
        <v>6</v>
      </c>
      <c r="CH248" s="218">
        <v>2</v>
      </c>
      <c r="CI248" s="218">
        <v>1</v>
      </c>
      <c r="CJ248" s="218"/>
      <c r="CK248" s="218"/>
      <c r="CL248" s="219"/>
      <c r="CM248" s="218"/>
      <c r="CN248" s="218"/>
      <c r="CO248" s="218"/>
      <c r="CP248" s="93"/>
      <c r="CQ248" s="202">
        <v>50</v>
      </c>
      <c r="CR248" s="134">
        <f t="shared" si="292"/>
        <v>0</v>
      </c>
      <c r="CS248" s="93"/>
      <c r="CT248" s="126">
        <v>12.737</v>
      </c>
      <c r="CU248" s="81">
        <f t="shared" si="293"/>
        <v>0</v>
      </c>
      <c r="CV248" s="81">
        <f t="shared" si="294"/>
        <v>0</v>
      </c>
      <c r="CW248" s="93"/>
      <c r="CX248" s="92"/>
      <c r="CY248" s="4"/>
    </row>
    <row r="249" spans="1:103" ht="15.75" customHeight="1">
      <c r="A249" s="158"/>
      <c r="B249" s="158"/>
      <c r="C249" s="180"/>
      <c r="D249" s="180"/>
      <c r="E249" s="504"/>
      <c r="F249" s="92"/>
      <c r="G249" s="92"/>
      <c r="H249" s="810"/>
      <c r="J249" s="116"/>
      <c r="K249" s="125">
        <f>SUM(K241:K248)</f>
        <v>0</v>
      </c>
      <c r="L249" s="312">
        <f>SUMPRODUCT(L241:L248,$F241:$F248)</f>
        <v>0</v>
      </c>
      <c r="M249" s="312">
        <f t="shared" ref="M249:X249" si="295">SUMPRODUCT(M241:M248,$F241:$F248)</f>
        <v>0</v>
      </c>
      <c r="N249" s="312">
        <f t="shared" si="295"/>
        <v>0</v>
      </c>
      <c r="O249" s="312">
        <f t="shared" si="295"/>
        <v>0</v>
      </c>
      <c r="P249" s="312">
        <f t="shared" si="295"/>
        <v>0</v>
      </c>
      <c r="Q249" s="312">
        <f t="shared" si="295"/>
        <v>0</v>
      </c>
      <c r="R249" s="312">
        <f t="shared" si="295"/>
        <v>0</v>
      </c>
      <c r="S249" s="312">
        <f t="shared" si="295"/>
        <v>0</v>
      </c>
      <c r="T249" s="312">
        <f t="shared" si="295"/>
        <v>0</v>
      </c>
      <c r="U249" s="312">
        <f t="shared" si="295"/>
        <v>0</v>
      </c>
      <c r="V249" s="312">
        <f t="shared" si="295"/>
        <v>0</v>
      </c>
      <c r="W249" s="312">
        <f t="shared" si="295"/>
        <v>0</v>
      </c>
      <c r="X249" s="312">
        <f t="shared" si="295"/>
        <v>0</v>
      </c>
      <c r="Y249" s="312">
        <f t="shared" si="249"/>
        <v>0</v>
      </c>
      <c r="Z249" s="159"/>
      <c r="AA249" s="159"/>
      <c r="AB249" s="159"/>
      <c r="AC249" s="159"/>
      <c r="AD249" s="312"/>
      <c r="AF249" s="312">
        <f>SUMPRODUCT(AF241:AF248,$F241:$F248)</f>
        <v>0</v>
      </c>
      <c r="AZ249" s="159">
        <f t="shared" ref="AZ249:CA249" si="296">SUM(AZ241:AZ248)</f>
        <v>0</v>
      </c>
      <c r="BA249" s="159">
        <f t="shared" si="296"/>
        <v>0</v>
      </c>
      <c r="BB249" s="159">
        <f t="shared" si="296"/>
        <v>0</v>
      </c>
      <c r="BC249" s="159">
        <f t="shared" si="296"/>
        <v>0</v>
      </c>
      <c r="BD249" s="159">
        <f t="shared" si="296"/>
        <v>0</v>
      </c>
      <c r="BE249" s="159">
        <f t="shared" si="296"/>
        <v>0</v>
      </c>
      <c r="BF249" s="159">
        <f t="shared" si="296"/>
        <v>0</v>
      </c>
      <c r="BG249" s="1013"/>
      <c r="BH249" s="1014"/>
      <c r="BI249" s="1014"/>
      <c r="BJ249" s="1014"/>
      <c r="BK249" s="1014"/>
      <c r="BL249" s="1014"/>
      <c r="BM249" s="1015"/>
      <c r="BN249" s="184">
        <f t="shared" si="296"/>
        <v>0</v>
      </c>
      <c r="BO249" s="159">
        <f t="shared" si="296"/>
        <v>0</v>
      </c>
      <c r="BP249" s="159">
        <f t="shared" si="296"/>
        <v>0</v>
      </c>
      <c r="BQ249" s="159">
        <f t="shared" si="296"/>
        <v>0</v>
      </c>
      <c r="BR249" s="159">
        <f t="shared" si="296"/>
        <v>0</v>
      </c>
      <c r="BS249" s="159">
        <f t="shared" si="296"/>
        <v>0</v>
      </c>
      <c r="BT249" s="159">
        <f t="shared" si="296"/>
        <v>0</v>
      </c>
      <c r="BU249" s="159">
        <f t="shared" si="296"/>
        <v>0</v>
      </c>
      <c r="BV249" s="159">
        <f t="shared" si="296"/>
        <v>0</v>
      </c>
      <c r="BW249" s="159">
        <f t="shared" si="296"/>
        <v>0</v>
      </c>
      <c r="BX249" s="159">
        <f t="shared" si="296"/>
        <v>0</v>
      </c>
      <c r="BY249" s="159">
        <f t="shared" si="296"/>
        <v>0</v>
      </c>
      <c r="BZ249" s="159">
        <f t="shared" si="296"/>
        <v>0</v>
      </c>
      <c r="CA249" s="159">
        <f t="shared" si="296"/>
        <v>0</v>
      </c>
      <c r="CB249" s="1013"/>
      <c r="CC249" s="1014"/>
      <c r="CD249" s="1014"/>
      <c r="CE249" s="1014"/>
      <c r="CF249" s="1014"/>
      <c r="CG249" s="1014"/>
      <c r="CH249" s="1014"/>
      <c r="CI249" s="1014"/>
      <c r="CJ249" s="1014"/>
      <c r="CK249" s="1014"/>
      <c r="CL249" s="1014"/>
      <c r="CM249" s="1014"/>
      <c r="CN249" s="1014"/>
      <c r="CO249" s="1014"/>
      <c r="CP249" s="93"/>
      <c r="CQ249" s="839"/>
      <c r="CR249" s="164">
        <f>SUM(CR241:CR248)</f>
        <v>0</v>
      </c>
      <c r="CS249" s="93"/>
      <c r="CT249" s="92"/>
      <c r="CU249" s="92"/>
      <c r="CV249" s="92"/>
      <c r="CW249" s="93"/>
      <c r="CX249" s="92"/>
      <c r="CY249" s="4"/>
    </row>
    <row r="250" spans="1:103" ht="15.75" customHeight="1">
      <c r="D250" s="92"/>
      <c r="E250" s="510"/>
      <c r="F250" s="92"/>
      <c r="G250" s="92"/>
      <c r="H250" s="420"/>
      <c r="J250" s="92"/>
      <c r="K250" s="92"/>
      <c r="L250" s="313"/>
      <c r="M250" s="313"/>
      <c r="N250" s="313"/>
      <c r="O250" s="313"/>
      <c r="P250" s="313"/>
      <c r="Q250" s="313"/>
      <c r="R250" s="314"/>
      <c r="S250" s="313"/>
      <c r="T250" s="313"/>
      <c r="U250" s="313"/>
      <c r="V250" s="313"/>
      <c r="W250" s="313"/>
      <c r="X250" s="313"/>
      <c r="Y250" s="92"/>
      <c r="Z250" s="92"/>
      <c r="AA250" s="92"/>
      <c r="AB250" s="92"/>
      <c r="AC250" s="92"/>
      <c r="AD250" s="313"/>
      <c r="AF250" s="92"/>
      <c r="AZ250" s="92"/>
      <c r="BA250" s="92"/>
      <c r="BB250" s="92"/>
      <c r="BC250" s="92"/>
      <c r="BD250" s="92"/>
      <c r="BE250" s="92"/>
      <c r="BF250" s="92"/>
      <c r="BG250" s="92"/>
      <c r="BH250" s="92"/>
      <c r="BI250" s="92"/>
      <c r="BJ250" s="92"/>
      <c r="BK250" s="92"/>
      <c r="BL250" s="92"/>
      <c r="BM250" s="92"/>
      <c r="BN250" s="93"/>
      <c r="BO250" s="93"/>
      <c r="BP250" s="93"/>
      <c r="BQ250" s="93"/>
      <c r="BR250" s="93"/>
      <c r="BS250" s="93"/>
      <c r="BT250" s="93"/>
      <c r="BU250" s="93"/>
      <c r="BV250" s="93"/>
      <c r="BW250" s="93"/>
      <c r="BX250" s="93"/>
      <c r="BY250" s="93"/>
      <c r="BZ250" s="93"/>
      <c r="CA250" s="93"/>
      <c r="CB250" s="93"/>
      <c r="CC250" s="93"/>
      <c r="CD250" s="93"/>
      <c r="CE250" s="93"/>
      <c r="CF250" s="93"/>
      <c r="CG250" s="93"/>
      <c r="CH250" s="93"/>
      <c r="CI250" s="93"/>
      <c r="CJ250" s="93"/>
      <c r="CK250" s="93"/>
      <c r="CL250" s="93"/>
      <c r="CM250" s="93"/>
      <c r="CN250" s="93"/>
      <c r="CO250" s="93"/>
      <c r="CP250" s="93"/>
      <c r="CQ250" s="92"/>
      <c r="CR250" s="92"/>
      <c r="CS250" s="93"/>
      <c r="CT250" s="92"/>
    </row>
    <row r="251" spans="1:103" ht="15.75" customHeight="1">
      <c r="D251" s="92"/>
      <c r="E251" s="510"/>
      <c r="F251" s="92"/>
      <c r="G251" s="92"/>
      <c r="H251" s="800"/>
      <c r="J251" s="92"/>
      <c r="K251" s="92"/>
      <c r="L251" s="313"/>
      <c r="M251" s="313"/>
      <c r="N251" s="313"/>
      <c r="O251" s="313"/>
      <c r="P251" s="313"/>
      <c r="Q251" s="313"/>
      <c r="R251" s="314"/>
      <c r="S251" s="313"/>
      <c r="T251" s="313"/>
      <c r="U251" s="313"/>
      <c r="V251" s="313"/>
      <c r="W251" s="313"/>
      <c r="X251" s="313"/>
      <c r="Y251" s="92"/>
      <c r="Z251" s="92"/>
      <c r="AA251" s="92"/>
      <c r="AB251" s="92"/>
      <c r="AC251" s="92"/>
      <c r="AD251" s="313"/>
      <c r="AF251" s="92"/>
      <c r="AZ251" s="92"/>
      <c r="BA251" s="92"/>
      <c r="BB251" s="92"/>
      <c r="BC251" s="92"/>
      <c r="BD251" s="92"/>
      <c r="BE251" s="92"/>
      <c r="BF251" s="92"/>
      <c r="BG251" s="92"/>
      <c r="BH251" s="92"/>
      <c r="BI251" s="92"/>
      <c r="BJ251" s="92"/>
      <c r="BK251" s="92"/>
      <c r="BL251" s="92"/>
      <c r="BM251" s="92"/>
      <c r="BN251" s="93"/>
      <c r="BO251" s="93"/>
      <c r="BP251" s="93"/>
      <c r="BQ251" s="93"/>
      <c r="BR251" s="93"/>
      <c r="BS251" s="93"/>
      <c r="BT251" s="93"/>
      <c r="BU251" s="93"/>
      <c r="BV251" s="93"/>
      <c r="BW251" s="93"/>
      <c r="BX251" s="93"/>
      <c r="BY251" s="93"/>
      <c r="BZ251" s="93"/>
      <c r="CA251" s="93"/>
      <c r="CB251" s="93"/>
      <c r="CC251" s="93"/>
      <c r="CD251" s="93"/>
      <c r="CE251" s="93"/>
      <c r="CF251" s="93"/>
      <c r="CG251" s="93"/>
      <c r="CH251" s="93"/>
      <c r="CI251" s="93"/>
      <c r="CJ251" s="93"/>
      <c r="CK251" s="93"/>
      <c r="CL251" s="93"/>
      <c r="CM251" s="93"/>
      <c r="CN251" s="93"/>
      <c r="CO251" s="93"/>
      <c r="CP251" s="93"/>
      <c r="CQ251" s="92"/>
      <c r="CR251" s="81">
        <f>SUM(CR249+CR239+CR178+CR196+CR206+CR156+CR146+CR103+CR73+CR19)</f>
        <v>0</v>
      </c>
      <c r="CS251" s="93"/>
      <c r="CT251" s="92"/>
      <c r="CU251" s="131" t="s">
        <v>29701</v>
      </c>
      <c r="CV251" s="81">
        <f>SUM(CV241:CV248,CV208:CV238,CV198:CV205,CV180:CV195,CV158:CV177,CV148:CV155,CV105:CV145,CV75:CV102,CV22:CV72,CV18)</f>
        <v>0</v>
      </c>
      <c r="CW251" s="93"/>
      <c r="CX251" s="92"/>
      <c r="CY251" s="4"/>
    </row>
    <row r="252" spans="1:103" ht="15.75" customHeight="1">
      <c r="D252" s="92"/>
      <c r="E252" s="510"/>
      <c r="F252" s="92"/>
      <c r="G252" s="92"/>
      <c r="H252" s="800"/>
      <c r="J252" s="92"/>
      <c r="K252" s="92"/>
      <c r="L252" s="313"/>
      <c r="M252" s="313"/>
      <c r="N252" s="313"/>
      <c r="O252" s="313"/>
      <c r="P252" s="313"/>
      <c r="Q252" s="313"/>
      <c r="R252" s="314"/>
      <c r="S252" s="313"/>
      <c r="T252" s="313"/>
      <c r="U252" s="313"/>
      <c r="V252" s="313"/>
      <c r="W252" s="313"/>
      <c r="X252" s="313"/>
      <c r="Y252" s="92"/>
      <c r="Z252" s="92"/>
      <c r="AA252" s="92"/>
      <c r="AB252" s="92"/>
      <c r="AC252" s="92"/>
      <c r="AD252" s="313"/>
      <c r="AF252" s="92"/>
      <c r="AZ252" s="92"/>
      <c r="BA252" s="92"/>
      <c r="BB252" s="92"/>
      <c r="BC252" s="92"/>
      <c r="BD252" s="92"/>
      <c r="BE252" s="92"/>
      <c r="BF252" s="92"/>
      <c r="BG252" s="92"/>
      <c r="BH252" s="92"/>
      <c r="BI252" s="92"/>
      <c r="BJ252" s="92"/>
      <c r="BK252" s="92"/>
      <c r="BL252" s="92"/>
      <c r="BM252" s="92"/>
      <c r="BN252" s="93"/>
      <c r="BO252" s="93"/>
      <c r="BP252" s="93"/>
      <c r="BQ252" s="93"/>
      <c r="BR252" s="93"/>
      <c r="BS252" s="93"/>
      <c r="BT252" s="93"/>
      <c r="BU252" s="93"/>
      <c r="BV252" s="93"/>
      <c r="BW252" s="93"/>
      <c r="BX252" s="93"/>
      <c r="BY252" s="93"/>
      <c r="BZ252" s="93"/>
      <c r="CA252" s="93"/>
      <c r="CB252" s="93"/>
      <c r="CC252" s="93"/>
      <c r="CD252" s="93"/>
      <c r="CE252" s="93"/>
      <c r="CF252" s="93"/>
      <c r="CG252" s="93"/>
      <c r="CH252" s="93"/>
      <c r="CI252" s="93"/>
      <c r="CJ252" s="93"/>
      <c r="CK252" s="93"/>
      <c r="CL252" s="93"/>
      <c r="CM252" s="93"/>
      <c r="CN252" s="93"/>
      <c r="CO252" s="93"/>
      <c r="CP252" s="93"/>
      <c r="CQ252" s="92"/>
      <c r="CR252" s="92"/>
      <c r="CS252" s="93"/>
      <c r="CT252" s="92"/>
    </row>
    <row r="253" spans="1:103" ht="15.75" hidden="1" customHeight="1">
      <c r="D253" s="92"/>
      <c r="E253" s="510"/>
      <c r="F253" s="92"/>
      <c r="G253" s="92"/>
      <c r="H253" s="800"/>
      <c r="J253" s="92"/>
      <c r="K253" s="92"/>
      <c r="L253" s="313"/>
      <c r="M253" s="313"/>
      <c r="N253" s="313"/>
      <c r="O253" s="313"/>
      <c r="P253" s="313"/>
      <c r="Q253" s="313"/>
      <c r="R253" s="314"/>
      <c r="S253" s="313"/>
      <c r="T253" s="313"/>
      <c r="U253" s="313"/>
      <c r="V253" s="313"/>
      <c r="W253" s="313"/>
      <c r="X253" s="313"/>
      <c r="Y253" s="92"/>
      <c r="Z253" s="92"/>
      <c r="AA253" s="92"/>
      <c r="AB253" s="92"/>
      <c r="AC253" s="92"/>
      <c r="AD253" s="313"/>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CJ253" s="68"/>
      <c r="CK253" s="68"/>
      <c r="CM253" s="68"/>
      <c r="CP253" s="93"/>
      <c r="CQ253" s="68"/>
      <c r="CS253" s="68"/>
      <c r="CT253" s="68"/>
    </row>
    <row r="254" spans="1:103" ht="15.75" hidden="1" customHeight="1">
      <c r="D254" s="92"/>
      <c r="E254" s="510"/>
      <c r="F254" s="92"/>
      <c r="G254" s="92"/>
      <c r="H254" s="800"/>
      <c r="J254" s="92"/>
      <c r="K254" s="92"/>
      <c r="L254" s="313"/>
      <c r="M254" s="313"/>
      <c r="N254" s="313"/>
      <c r="O254" s="313"/>
      <c r="P254" s="313"/>
      <c r="Q254" s="313"/>
      <c r="R254" s="314"/>
      <c r="S254" s="313"/>
      <c r="T254" s="313"/>
      <c r="U254" s="313"/>
      <c r="V254" s="313"/>
      <c r="W254" s="313"/>
      <c r="X254" s="313"/>
      <c r="Y254" s="92"/>
      <c r="Z254" s="92"/>
      <c r="AA254" s="92"/>
      <c r="AB254" s="92"/>
      <c r="AC254" s="92"/>
      <c r="AD254" s="313"/>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CJ254" s="68"/>
      <c r="CK254" s="68"/>
      <c r="CM254" s="68"/>
      <c r="CP254" s="93"/>
      <c r="CQ254" s="68"/>
      <c r="CS254" s="68"/>
      <c r="CT254" s="68"/>
    </row>
    <row r="255" spans="1:103" ht="15.75" hidden="1" customHeight="1">
      <c r="D255" s="92"/>
      <c r="E255" s="510"/>
      <c r="F255" s="92"/>
      <c r="G255" s="92"/>
      <c r="H255" s="800"/>
      <c r="J255" s="92"/>
      <c r="K255" s="92"/>
      <c r="L255" s="313"/>
      <c r="M255" s="313"/>
      <c r="N255" s="313"/>
      <c r="O255" s="313"/>
      <c r="P255" s="313"/>
      <c r="Q255" s="313"/>
      <c r="R255" s="314"/>
      <c r="S255" s="313"/>
      <c r="T255" s="313"/>
      <c r="U255" s="313"/>
      <c r="V255" s="313"/>
      <c r="W255" s="313"/>
      <c r="X255" s="313"/>
      <c r="Y255" s="92"/>
      <c r="Z255" s="92"/>
      <c r="AA255" s="92"/>
      <c r="AB255" s="92"/>
      <c r="AC255" s="92"/>
      <c r="AD255" s="313"/>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2"/>
      <c r="BB255" s="92"/>
      <c r="BC255" s="92"/>
      <c r="BD255" s="92"/>
      <c r="BE255" s="92"/>
      <c r="BF255" s="92"/>
      <c r="BG255" s="92"/>
      <c r="BH255" s="92"/>
      <c r="CJ255" s="68"/>
      <c r="CK255" s="68"/>
      <c r="CM255" s="68"/>
      <c r="CP255" s="93"/>
      <c r="CQ255" s="68"/>
      <c r="CS255" s="68"/>
      <c r="CT255" s="68"/>
    </row>
    <row r="256" spans="1:103" ht="15.75" hidden="1" customHeight="1">
      <c r="D256" s="92"/>
      <c r="E256" s="510"/>
      <c r="F256" s="92"/>
      <c r="G256" s="92"/>
      <c r="H256" s="800"/>
      <c r="J256" s="92"/>
      <c r="K256" s="92"/>
      <c r="L256" s="313"/>
      <c r="M256" s="313"/>
      <c r="N256" s="313"/>
      <c r="O256" s="313"/>
      <c r="P256" s="313"/>
      <c r="Q256" s="313"/>
      <c r="R256" s="314"/>
      <c r="S256" s="313"/>
      <c r="T256" s="313"/>
      <c r="U256" s="313"/>
      <c r="V256" s="313"/>
      <c r="W256" s="313"/>
      <c r="X256" s="313"/>
      <c r="Y256" s="92"/>
      <c r="Z256" s="92"/>
      <c r="AA256" s="92"/>
      <c r="AB256" s="92"/>
      <c r="AC256" s="92"/>
      <c r="AD256" s="313"/>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CJ256" s="68"/>
      <c r="CK256" s="68"/>
      <c r="CM256" s="68"/>
      <c r="CP256" s="93"/>
      <c r="CQ256" s="68"/>
      <c r="CS256" s="68"/>
      <c r="CT256" s="68"/>
    </row>
    <row r="257" spans="4:98" ht="15.75" hidden="1" customHeight="1">
      <c r="D257" s="92"/>
      <c r="E257" s="510"/>
      <c r="F257" s="92"/>
      <c r="G257" s="92"/>
      <c r="H257" s="800"/>
      <c r="J257" s="92"/>
      <c r="K257" s="92"/>
      <c r="L257" s="313"/>
      <c r="M257" s="313"/>
      <c r="N257" s="313"/>
      <c r="O257" s="313"/>
      <c r="P257" s="313"/>
      <c r="Q257" s="313"/>
      <c r="R257" s="314"/>
      <c r="S257" s="313"/>
      <c r="T257" s="313"/>
      <c r="U257" s="313"/>
      <c r="V257" s="313"/>
      <c r="W257" s="313"/>
      <c r="X257" s="313"/>
      <c r="Y257" s="92"/>
      <c r="Z257" s="92"/>
      <c r="AA257" s="92"/>
      <c r="AB257" s="92"/>
      <c r="AC257" s="92"/>
      <c r="AD257" s="313"/>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CJ257" s="68"/>
      <c r="CK257" s="68"/>
      <c r="CM257" s="68"/>
      <c r="CP257" s="93"/>
      <c r="CQ257" s="68"/>
      <c r="CS257" s="68"/>
      <c r="CT257" s="68"/>
    </row>
    <row r="258" spans="4:98" ht="15.75" hidden="1" customHeight="1">
      <c r="D258" s="92"/>
      <c r="E258" s="510"/>
      <c r="F258" s="92"/>
      <c r="G258" s="92"/>
      <c r="H258" s="800"/>
      <c r="J258" s="92"/>
      <c r="K258" s="92"/>
      <c r="L258" s="313"/>
      <c r="M258" s="313"/>
      <c r="N258" s="313"/>
      <c r="O258" s="313"/>
      <c r="P258" s="313"/>
      <c r="Q258" s="313"/>
      <c r="R258" s="314"/>
      <c r="S258" s="313"/>
      <c r="T258" s="313"/>
      <c r="U258" s="313"/>
      <c r="V258" s="313"/>
      <c r="W258" s="313"/>
      <c r="X258" s="313"/>
      <c r="Y258" s="92"/>
      <c r="Z258" s="92"/>
      <c r="AA258" s="92"/>
      <c r="AB258" s="92"/>
      <c r="AC258" s="92"/>
      <c r="AD258" s="313"/>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CJ258" s="68"/>
      <c r="CK258" s="68"/>
      <c r="CM258" s="68"/>
      <c r="CP258" s="93"/>
      <c r="CQ258" s="68"/>
      <c r="CS258" s="68"/>
      <c r="CT258" s="68"/>
    </row>
    <row r="259" spans="4:98" ht="15.75" hidden="1" customHeight="1">
      <c r="D259" s="92"/>
      <c r="E259" s="510"/>
      <c r="F259" s="92"/>
      <c r="G259" s="92"/>
      <c r="H259" s="800"/>
      <c r="J259" s="92"/>
      <c r="K259" s="92"/>
      <c r="L259" s="313"/>
      <c r="M259" s="313"/>
      <c r="N259" s="313"/>
      <c r="O259" s="313"/>
      <c r="P259" s="313"/>
      <c r="Q259" s="313"/>
      <c r="R259" s="314"/>
      <c r="S259" s="313"/>
      <c r="T259" s="313"/>
      <c r="U259" s="313"/>
      <c r="V259" s="313"/>
      <c r="W259" s="313"/>
      <c r="X259" s="313"/>
      <c r="Y259" s="92"/>
      <c r="Z259" s="92"/>
      <c r="AA259" s="92"/>
      <c r="AB259" s="92"/>
      <c r="AC259" s="92"/>
      <c r="AD259" s="313"/>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CJ259" s="68"/>
      <c r="CK259" s="68"/>
      <c r="CM259" s="68"/>
      <c r="CP259" s="93"/>
      <c r="CQ259" s="68"/>
      <c r="CS259" s="68"/>
      <c r="CT259" s="68"/>
    </row>
    <row r="260" spans="4:98" ht="15.75" hidden="1" customHeight="1">
      <c r="D260" s="92"/>
      <c r="E260" s="510"/>
      <c r="F260" s="92"/>
      <c r="G260" s="92"/>
      <c r="H260" s="800"/>
      <c r="J260" s="92"/>
      <c r="K260" s="92"/>
      <c r="L260" s="313"/>
      <c r="M260" s="313"/>
      <c r="N260" s="313"/>
      <c r="O260" s="313"/>
      <c r="P260" s="313"/>
      <c r="Q260" s="313"/>
      <c r="R260" s="314"/>
      <c r="S260" s="313"/>
      <c r="T260" s="313"/>
      <c r="U260" s="313"/>
      <c r="V260" s="313"/>
      <c r="W260" s="313"/>
      <c r="X260" s="313"/>
      <c r="Y260" s="92"/>
      <c r="Z260" s="92"/>
      <c r="AA260" s="92"/>
      <c r="AB260" s="92"/>
      <c r="AC260" s="92"/>
      <c r="AD260" s="313"/>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CJ260" s="68"/>
      <c r="CK260" s="68"/>
      <c r="CM260" s="68"/>
      <c r="CP260" s="93"/>
      <c r="CQ260" s="68"/>
      <c r="CS260" s="68"/>
      <c r="CT260" s="68"/>
    </row>
    <row r="261" spans="4:98" ht="15.75" hidden="1" customHeight="1">
      <c r="D261" s="92"/>
      <c r="E261" s="510"/>
      <c r="F261" s="92"/>
      <c r="G261" s="92"/>
      <c r="H261" s="800"/>
      <c r="J261" s="92"/>
      <c r="K261" s="92"/>
      <c r="L261" s="313"/>
      <c r="M261" s="313"/>
      <c r="N261" s="313"/>
      <c r="O261" s="313"/>
      <c r="P261" s="313"/>
      <c r="Q261" s="313"/>
      <c r="R261" s="314"/>
      <c r="S261" s="313"/>
      <c r="T261" s="313"/>
      <c r="U261" s="313"/>
      <c r="V261" s="313"/>
      <c r="W261" s="313"/>
      <c r="X261" s="313"/>
      <c r="Y261" s="92"/>
      <c r="Z261" s="92"/>
      <c r="AA261" s="92"/>
      <c r="AB261" s="92"/>
      <c r="AC261" s="92"/>
      <c r="AD261" s="313"/>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CJ261" s="68"/>
      <c r="CK261" s="68"/>
      <c r="CM261" s="68"/>
      <c r="CP261" s="93"/>
      <c r="CQ261" s="68"/>
      <c r="CS261" s="68"/>
      <c r="CT261" s="68"/>
    </row>
    <row r="262" spans="4:98" ht="15.75" hidden="1" customHeight="1">
      <c r="D262" s="92"/>
      <c r="E262" s="510"/>
      <c r="F262" s="92"/>
      <c r="G262" s="92"/>
      <c r="H262" s="800"/>
      <c r="J262" s="92"/>
      <c r="K262" s="92"/>
      <c r="L262" s="313"/>
      <c r="M262" s="313"/>
      <c r="N262" s="313"/>
      <c r="O262" s="313"/>
      <c r="P262" s="313"/>
      <c r="Q262" s="313"/>
      <c r="R262" s="314"/>
      <c r="S262" s="313"/>
      <c r="T262" s="313"/>
      <c r="U262" s="313"/>
      <c r="V262" s="313"/>
      <c r="W262" s="313"/>
      <c r="X262" s="313"/>
      <c r="Y262" s="92"/>
      <c r="Z262" s="92"/>
      <c r="AA262" s="92"/>
      <c r="AB262" s="92"/>
      <c r="AC262" s="92"/>
      <c r="AD262" s="313"/>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CJ262" s="68"/>
      <c r="CK262" s="68"/>
      <c r="CM262" s="68"/>
      <c r="CP262" s="93"/>
      <c r="CQ262" s="68"/>
      <c r="CS262" s="68"/>
      <c r="CT262" s="68"/>
    </row>
    <row r="263" spans="4:98" ht="15.75" hidden="1" customHeight="1">
      <c r="D263" s="92"/>
      <c r="E263" s="510"/>
      <c r="F263" s="92"/>
      <c r="G263" s="92"/>
      <c r="H263" s="800"/>
      <c r="J263" s="92"/>
      <c r="K263" s="92"/>
      <c r="L263" s="313"/>
      <c r="M263" s="313"/>
      <c r="N263" s="313"/>
      <c r="O263" s="313"/>
      <c r="P263" s="313"/>
      <c r="Q263" s="313"/>
      <c r="R263" s="314"/>
      <c r="S263" s="313"/>
      <c r="T263" s="313"/>
      <c r="U263" s="313"/>
      <c r="V263" s="313"/>
      <c r="W263" s="313"/>
      <c r="X263" s="313"/>
      <c r="Y263" s="92"/>
      <c r="Z263" s="92"/>
      <c r="AA263" s="92"/>
      <c r="AB263" s="92"/>
      <c r="AC263" s="92"/>
      <c r="AD263" s="313"/>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CJ263" s="68"/>
      <c r="CK263" s="68"/>
      <c r="CM263" s="68"/>
      <c r="CP263" s="93"/>
      <c r="CQ263" s="68"/>
      <c r="CS263" s="68"/>
      <c r="CT263" s="68"/>
    </row>
    <row r="264" spans="4:98" ht="15.75" hidden="1" customHeight="1">
      <c r="D264" s="92"/>
      <c r="E264" s="510"/>
      <c r="F264" s="92"/>
      <c r="G264" s="92"/>
      <c r="H264" s="800"/>
      <c r="J264" s="92"/>
      <c r="K264" s="92"/>
      <c r="L264" s="313"/>
      <c r="M264" s="313"/>
      <c r="N264" s="313"/>
      <c r="O264" s="313"/>
      <c r="P264" s="313"/>
      <c r="Q264" s="313"/>
      <c r="R264" s="314"/>
      <c r="S264" s="313"/>
      <c r="T264" s="313"/>
      <c r="U264" s="313"/>
      <c r="V264" s="313"/>
      <c r="W264" s="313"/>
      <c r="X264" s="313"/>
      <c r="Y264" s="92"/>
      <c r="Z264" s="92"/>
      <c r="AA264" s="92"/>
      <c r="AB264" s="92"/>
      <c r="AC264" s="92"/>
      <c r="AD264" s="313"/>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CJ264" s="68"/>
      <c r="CK264" s="68"/>
      <c r="CM264" s="68"/>
      <c r="CP264" s="93"/>
      <c r="CQ264" s="68"/>
      <c r="CS264" s="68"/>
      <c r="CT264" s="68"/>
    </row>
    <row r="265" spans="4:98" ht="15.75" hidden="1" customHeight="1">
      <c r="D265" s="92"/>
      <c r="E265" s="510"/>
      <c r="F265" s="92"/>
      <c r="G265" s="92"/>
      <c r="H265" s="800"/>
      <c r="J265" s="92"/>
      <c r="K265" s="92"/>
      <c r="L265" s="313"/>
      <c r="M265" s="313"/>
      <c r="N265" s="313"/>
      <c r="O265" s="313"/>
      <c r="P265" s="313"/>
      <c r="Q265" s="313"/>
      <c r="R265" s="314"/>
      <c r="S265" s="313"/>
      <c r="T265" s="313"/>
      <c r="U265" s="313"/>
      <c r="V265" s="313"/>
      <c r="W265" s="313"/>
      <c r="X265" s="313"/>
      <c r="Y265" s="92"/>
      <c r="Z265" s="92"/>
      <c r="AA265" s="92"/>
      <c r="AB265" s="92"/>
      <c r="AC265" s="92"/>
      <c r="AD265" s="313"/>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CJ265" s="68"/>
      <c r="CK265" s="68"/>
      <c r="CM265" s="68"/>
      <c r="CP265" s="93"/>
      <c r="CQ265" s="68"/>
      <c r="CS265" s="68"/>
      <c r="CT265" s="68"/>
    </row>
    <row r="266" spans="4:98" ht="15.75" hidden="1" customHeight="1">
      <c r="D266" s="92"/>
      <c r="E266" s="510"/>
      <c r="F266" s="92"/>
      <c r="G266" s="92"/>
      <c r="H266" s="800"/>
      <c r="J266" s="92"/>
      <c r="K266" s="92"/>
      <c r="L266" s="313"/>
      <c r="M266" s="313"/>
      <c r="N266" s="313"/>
      <c r="O266" s="313"/>
      <c r="P266" s="313"/>
      <c r="Q266" s="313"/>
      <c r="R266" s="314"/>
      <c r="S266" s="313"/>
      <c r="T266" s="313"/>
      <c r="U266" s="313"/>
      <c r="V266" s="313"/>
      <c r="W266" s="313"/>
      <c r="X266" s="313"/>
      <c r="Y266" s="92"/>
      <c r="Z266" s="92"/>
      <c r="AA266" s="92"/>
      <c r="AB266" s="92"/>
      <c r="AC266" s="92"/>
      <c r="AD266" s="313"/>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CJ266" s="68"/>
      <c r="CK266" s="68"/>
      <c r="CM266" s="68"/>
      <c r="CP266" s="93"/>
      <c r="CQ266" s="68"/>
      <c r="CS266" s="68"/>
      <c r="CT266" s="68"/>
    </row>
    <row r="267" spans="4:98" ht="15.75" hidden="1" customHeight="1">
      <c r="D267" s="92"/>
      <c r="E267" s="510"/>
      <c r="F267" s="92"/>
      <c r="G267" s="92"/>
      <c r="H267" s="800"/>
      <c r="J267" s="92"/>
      <c r="K267" s="92"/>
      <c r="L267" s="313"/>
      <c r="M267" s="313"/>
      <c r="N267" s="313"/>
      <c r="O267" s="313"/>
      <c r="P267" s="313"/>
      <c r="Q267" s="313"/>
      <c r="R267" s="314"/>
      <c r="S267" s="313"/>
      <c r="T267" s="313"/>
      <c r="U267" s="313"/>
      <c r="V267" s="313"/>
      <c r="W267" s="313"/>
      <c r="X267" s="313"/>
      <c r="Y267" s="92"/>
      <c r="Z267" s="92"/>
      <c r="AA267" s="92"/>
      <c r="AB267" s="92"/>
      <c r="AC267" s="92"/>
      <c r="AD267" s="313"/>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CJ267" s="68"/>
      <c r="CK267" s="68"/>
      <c r="CM267" s="68"/>
      <c r="CP267" s="93"/>
      <c r="CQ267" s="68"/>
      <c r="CS267" s="68"/>
      <c r="CT267" s="68"/>
    </row>
    <row r="268" spans="4:98" ht="15.75" hidden="1" customHeight="1">
      <c r="D268" s="92"/>
      <c r="E268" s="510"/>
      <c r="F268" s="92"/>
      <c r="G268" s="92"/>
      <c r="H268" s="800"/>
      <c r="J268" s="92"/>
      <c r="K268" s="92"/>
      <c r="L268" s="313"/>
      <c r="M268" s="313"/>
      <c r="N268" s="313"/>
      <c r="O268" s="313"/>
      <c r="P268" s="313"/>
      <c r="Q268" s="313"/>
      <c r="R268" s="314"/>
      <c r="S268" s="313"/>
      <c r="T268" s="313"/>
      <c r="U268" s="313"/>
      <c r="V268" s="313"/>
      <c r="W268" s="313"/>
      <c r="X268" s="313"/>
      <c r="Y268" s="92"/>
      <c r="Z268" s="92"/>
      <c r="AA268" s="92"/>
      <c r="AB268" s="92"/>
      <c r="AC268" s="92"/>
      <c r="AD268" s="313"/>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CJ268" s="68"/>
      <c r="CK268" s="68"/>
      <c r="CM268" s="68"/>
      <c r="CP268" s="93"/>
      <c r="CQ268" s="68"/>
      <c r="CS268" s="68"/>
      <c r="CT268" s="68"/>
    </row>
    <row r="269" spans="4:98" ht="15.75" hidden="1" customHeight="1">
      <c r="D269" s="92"/>
      <c r="E269" s="510"/>
      <c r="F269" s="92"/>
      <c r="G269" s="92"/>
      <c r="H269" s="800"/>
      <c r="J269" s="92"/>
      <c r="K269" s="92"/>
      <c r="L269" s="313"/>
      <c r="M269" s="313"/>
      <c r="N269" s="313"/>
      <c r="O269" s="313"/>
      <c r="P269" s="313"/>
      <c r="Q269" s="313"/>
      <c r="R269" s="314"/>
      <c r="S269" s="313"/>
      <c r="T269" s="313"/>
      <c r="U269" s="313"/>
      <c r="V269" s="313"/>
      <c r="W269" s="313"/>
      <c r="X269" s="313"/>
      <c r="Y269" s="92"/>
      <c r="Z269" s="92"/>
      <c r="AA269" s="92"/>
      <c r="AB269" s="92"/>
      <c r="AC269" s="92"/>
      <c r="AD269" s="313"/>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c r="BC269" s="92"/>
      <c r="BD269" s="92"/>
      <c r="BE269" s="92"/>
      <c r="BF269" s="92"/>
      <c r="BG269" s="92"/>
      <c r="BH269" s="92"/>
      <c r="CJ269" s="68"/>
      <c r="CK269" s="68"/>
      <c r="CM269" s="68"/>
      <c r="CP269" s="93"/>
      <c r="CQ269" s="68"/>
      <c r="CS269" s="68"/>
      <c r="CT269" s="68"/>
    </row>
    <row r="270" spans="4:98" ht="15.75" hidden="1" customHeight="1">
      <c r="D270" s="92"/>
      <c r="E270" s="510"/>
      <c r="F270" s="92"/>
      <c r="G270" s="92"/>
      <c r="H270" s="800"/>
      <c r="J270" s="92"/>
      <c r="K270" s="92"/>
      <c r="L270" s="313"/>
      <c r="M270" s="313"/>
      <c r="N270" s="313"/>
      <c r="O270" s="313"/>
      <c r="P270" s="313"/>
      <c r="Q270" s="313"/>
      <c r="R270" s="314"/>
      <c r="S270" s="313"/>
      <c r="T270" s="313"/>
      <c r="U270" s="313"/>
      <c r="V270" s="313"/>
      <c r="W270" s="313"/>
      <c r="X270" s="313"/>
      <c r="Y270" s="92"/>
      <c r="Z270" s="92"/>
      <c r="AA270" s="92"/>
      <c r="AB270" s="92"/>
      <c r="AC270" s="92"/>
      <c r="AD270" s="313"/>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c r="BC270" s="92"/>
      <c r="BD270" s="92"/>
      <c r="BE270" s="92"/>
      <c r="BF270" s="92"/>
      <c r="BG270" s="92"/>
      <c r="BH270" s="92"/>
      <c r="CJ270" s="68"/>
      <c r="CK270" s="68"/>
      <c r="CM270" s="68"/>
      <c r="CP270" s="93"/>
      <c r="CQ270" s="68"/>
      <c r="CS270" s="68"/>
      <c r="CT270" s="68"/>
    </row>
    <row r="271" spans="4:98" ht="15.75" hidden="1" customHeight="1">
      <c r="D271" s="92"/>
      <c r="E271" s="510"/>
      <c r="F271" s="92"/>
      <c r="G271" s="92"/>
      <c r="H271" s="800"/>
      <c r="J271" s="92"/>
      <c r="K271" s="92"/>
      <c r="L271" s="313"/>
      <c r="M271" s="313"/>
      <c r="N271" s="313"/>
      <c r="O271" s="313"/>
      <c r="P271" s="313"/>
      <c r="Q271" s="313"/>
      <c r="R271" s="314"/>
      <c r="S271" s="313"/>
      <c r="T271" s="313"/>
      <c r="U271" s="313"/>
      <c r="V271" s="313"/>
      <c r="W271" s="313"/>
      <c r="X271" s="313"/>
      <c r="Y271" s="92"/>
      <c r="Z271" s="92"/>
      <c r="AA271" s="92"/>
      <c r="AB271" s="92"/>
      <c r="AC271" s="92"/>
      <c r="AD271" s="313"/>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CJ271" s="68"/>
      <c r="CK271" s="68"/>
      <c r="CM271" s="68"/>
      <c r="CP271" s="93"/>
      <c r="CQ271" s="68"/>
      <c r="CS271" s="68"/>
      <c r="CT271" s="68"/>
    </row>
    <row r="272" spans="4:98" ht="15.75" hidden="1" customHeight="1">
      <c r="D272" s="92"/>
      <c r="E272" s="510"/>
      <c r="F272" s="92"/>
      <c r="G272" s="92"/>
      <c r="H272" s="800"/>
      <c r="J272" s="92"/>
      <c r="K272" s="92"/>
      <c r="L272" s="313"/>
      <c r="M272" s="313"/>
      <c r="N272" s="313"/>
      <c r="O272" s="313"/>
      <c r="P272" s="313"/>
      <c r="Q272" s="313"/>
      <c r="R272" s="314"/>
      <c r="S272" s="313"/>
      <c r="T272" s="313"/>
      <c r="U272" s="313"/>
      <c r="V272" s="313"/>
      <c r="W272" s="313"/>
      <c r="X272" s="313"/>
      <c r="Y272" s="92"/>
      <c r="Z272" s="92"/>
      <c r="AA272" s="92"/>
      <c r="AB272" s="92"/>
      <c r="AC272" s="92"/>
      <c r="AD272" s="313"/>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c r="BC272" s="92"/>
      <c r="BD272" s="92"/>
      <c r="BE272" s="92"/>
      <c r="BF272" s="92"/>
      <c r="BG272" s="92"/>
      <c r="BH272" s="92"/>
      <c r="CJ272" s="68"/>
      <c r="CK272" s="68"/>
      <c r="CM272" s="68"/>
      <c r="CP272" s="93"/>
      <c r="CQ272" s="68"/>
      <c r="CS272" s="68"/>
      <c r="CT272" s="68"/>
    </row>
    <row r="273" spans="4:98" ht="15.75" hidden="1" customHeight="1">
      <c r="D273" s="92"/>
      <c r="E273" s="510"/>
      <c r="F273" s="92"/>
      <c r="G273" s="92"/>
      <c r="H273" s="800"/>
      <c r="J273" s="92"/>
      <c r="K273" s="92"/>
      <c r="L273" s="313"/>
      <c r="M273" s="313"/>
      <c r="N273" s="313"/>
      <c r="O273" s="313"/>
      <c r="P273" s="313"/>
      <c r="Q273" s="313"/>
      <c r="R273" s="314"/>
      <c r="S273" s="313"/>
      <c r="T273" s="313"/>
      <c r="U273" s="313"/>
      <c r="V273" s="313"/>
      <c r="W273" s="313"/>
      <c r="X273" s="313"/>
      <c r="Y273" s="92"/>
      <c r="Z273" s="92"/>
      <c r="AA273" s="92"/>
      <c r="AB273" s="92"/>
      <c r="AC273" s="92"/>
      <c r="AD273" s="313"/>
      <c r="AE273" s="92"/>
      <c r="AF273" s="92"/>
      <c r="AG273" s="92"/>
      <c r="AH273" s="92"/>
      <c r="AI273" s="92"/>
      <c r="AJ273" s="92"/>
      <c r="AK273" s="92"/>
      <c r="AL273" s="92"/>
      <c r="AM273" s="92"/>
      <c r="AN273" s="92"/>
      <c r="AO273" s="92"/>
      <c r="AP273" s="92"/>
      <c r="AQ273" s="92"/>
      <c r="AR273" s="92"/>
      <c r="AS273" s="92"/>
      <c r="AT273" s="92"/>
      <c r="AU273" s="92"/>
      <c r="AV273" s="92"/>
      <c r="AW273" s="92"/>
      <c r="AX273" s="92"/>
      <c r="AY273" s="92"/>
      <c r="AZ273" s="92"/>
      <c r="BA273" s="92"/>
      <c r="BB273" s="92"/>
      <c r="BC273" s="92"/>
      <c r="BD273" s="92"/>
      <c r="BE273" s="92"/>
      <c r="BF273" s="92"/>
      <c r="BG273" s="92"/>
      <c r="BH273" s="92"/>
      <c r="CJ273" s="68"/>
      <c r="CK273" s="68"/>
      <c r="CM273" s="68"/>
      <c r="CP273" s="93"/>
      <c r="CQ273" s="68"/>
      <c r="CS273" s="68"/>
      <c r="CT273" s="68"/>
    </row>
    <row r="274" spans="4:98" ht="15.75" hidden="1" customHeight="1">
      <c r="D274" s="92"/>
      <c r="E274" s="510"/>
      <c r="F274" s="92"/>
      <c r="G274" s="92"/>
      <c r="H274" s="800"/>
      <c r="J274" s="92"/>
      <c r="K274" s="92"/>
      <c r="L274" s="313"/>
      <c r="M274" s="313"/>
      <c r="N274" s="313"/>
      <c r="O274" s="313"/>
      <c r="P274" s="313"/>
      <c r="Q274" s="313"/>
      <c r="R274" s="314"/>
      <c r="S274" s="313"/>
      <c r="T274" s="313"/>
      <c r="U274" s="313"/>
      <c r="V274" s="313"/>
      <c r="W274" s="313"/>
      <c r="X274" s="313"/>
      <c r="Y274" s="92"/>
      <c r="Z274" s="92"/>
      <c r="AA274" s="92"/>
      <c r="AB274" s="92"/>
      <c r="AC274" s="92"/>
      <c r="AD274" s="313"/>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CJ274" s="68"/>
      <c r="CK274" s="68"/>
      <c r="CM274" s="68"/>
      <c r="CP274" s="93"/>
      <c r="CQ274" s="68"/>
      <c r="CS274" s="68"/>
      <c r="CT274" s="68"/>
    </row>
    <row r="275" spans="4:98" ht="15.75" hidden="1" customHeight="1">
      <c r="D275" s="92"/>
      <c r="E275" s="510"/>
      <c r="F275" s="92"/>
      <c r="G275" s="92"/>
      <c r="H275" s="800"/>
      <c r="J275" s="92"/>
      <c r="K275" s="92"/>
      <c r="L275" s="313"/>
      <c r="M275" s="313"/>
      <c r="N275" s="313"/>
      <c r="O275" s="313"/>
      <c r="P275" s="313"/>
      <c r="Q275" s="313"/>
      <c r="R275" s="314"/>
      <c r="S275" s="313"/>
      <c r="T275" s="313"/>
      <c r="U275" s="313"/>
      <c r="V275" s="313"/>
      <c r="W275" s="313"/>
      <c r="X275" s="313"/>
      <c r="Y275" s="92"/>
      <c r="Z275" s="92"/>
      <c r="AA275" s="92"/>
      <c r="AB275" s="92"/>
      <c r="AC275" s="92"/>
      <c r="AD275" s="313"/>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CJ275" s="68"/>
      <c r="CK275" s="68"/>
      <c r="CM275" s="68"/>
      <c r="CP275" s="93"/>
      <c r="CQ275" s="68"/>
      <c r="CS275" s="68"/>
      <c r="CT275" s="68"/>
    </row>
    <row r="276" spans="4:98" ht="15.75" hidden="1" customHeight="1">
      <c r="D276" s="92"/>
      <c r="E276" s="510"/>
      <c r="F276" s="92"/>
      <c r="G276" s="92"/>
      <c r="H276" s="800"/>
      <c r="J276" s="92"/>
      <c r="K276" s="92"/>
      <c r="L276" s="313"/>
      <c r="M276" s="313"/>
      <c r="N276" s="313"/>
      <c r="O276" s="313"/>
      <c r="P276" s="313"/>
      <c r="Q276" s="313"/>
      <c r="R276" s="314"/>
      <c r="S276" s="313"/>
      <c r="T276" s="313"/>
      <c r="U276" s="313"/>
      <c r="V276" s="313"/>
      <c r="W276" s="313"/>
      <c r="X276" s="313"/>
      <c r="Y276" s="92"/>
      <c r="Z276" s="92"/>
      <c r="AA276" s="92"/>
      <c r="AB276" s="92"/>
      <c r="AC276" s="92"/>
      <c r="AD276" s="313"/>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CJ276" s="68"/>
      <c r="CK276" s="68"/>
      <c r="CM276" s="68"/>
      <c r="CP276" s="93"/>
      <c r="CQ276" s="68"/>
      <c r="CS276" s="68"/>
      <c r="CT276" s="68"/>
    </row>
    <row r="277" spans="4:98" ht="15.75" hidden="1" customHeight="1">
      <c r="D277" s="92"/>
      <c r="E277" s="510"/>
      <c r="F277" s="92"/>
      <c r="G277" s="92"/>
      <c r="H277" s="800"/>
      <c r="J277" s="92"/>
      <c r="K277" s="92"/>
      <c r="L277" s="313"/>
      <c r="M277" s="313"/>
      <c r="N277" s="313"/>
      <c r="O277" s="313"/>
      <c r="P277" s="313"/>
      <c r="Q277" s="313"/>
      <c r="R277" s="314"/>
      <c r="S277" s="313"/>
      <c r="T277" s="313"/>
      <c r="U277" s="313"/>
      <c r="V277" s="313"/>
      <c r="W277" s="313"/>
      <c r="X277" s="313"/>
      <c r="Y277" s="92"/>
      <c r="Z277" s="92"/>
      <c r="AA277" s="92"/>
      <c r="AB277" s="92"/>
      <c r="AC277" s="92"/>
      <c r="AD277" s="313"/>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CJ277" s="68"/>
      <c r="CK277" s="68"/>
      <c r="CM277" s="68"/>
      <c r="CP277" s="93"/>
      <c r="CQ277" s="68"/>
      <c r="CS277" s="68"/>
      <c r="CT277" s="68"/>
    </row>
    <row r="278" spans="4:98" ht="15.75" hidden="1" customHeight="1">
      <c r="D278" s="92"/>
      <c r="E278" s="510"/>
      <c r="F278" s="92"/>
      <c r="G278" s="92"/>
      <c r="H278" s="800"/>
      <c r="J278" s="92"/>
      <c r="K278" s="92"/>
      <c r="L278" s="313"/>
      <c r="M278" s="313"/>
      <c r="N278" s="313"/>
      <c r="O278" s="313"/>
      <c r="P278" s="313"/>
      <c r="Q278" s="313"/>
      <c r="R278" s="314"/>
      <c r="S278" s="313"/>
      <c r="T278" s="313"/>
      <c r="U278" s="313"/>
      <c r="V278" s="313"/>
      <c r="W278" s="313"/>
      <c r="X278" s="313"/>
      <c r="Y278" s="92"/>
      <c r="Z278" s="92"/>
      <c r="AA278" s="92"/>
      <c r="AB278" s="92"/>
      <c r="AC278" s="92"/>
      <c r="AD278" s="313"/>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CJ278" s="68"/>
      <c r="CK278" s="68"/>
      <c r="CM278" s="68"/>
      <c r="CP278" s="93"/>
      <c r="CQ278" s="68"/>
      <c r="CS278" s="68"/>
      <c r="CT278" s="68"/>
    </row>
    <row r="279" spans="4:98" ht="15.75" hidden="1" customHeight="1">
      <c r="D279" s="92"/>
      <c r="E279" s="510"/>
      <c r="F279" s="92"/>
      <c r="G279" s="92"/>
      <c r="H279" s="800"/>
      <c r="J279" s="92"/>
      <c r="K279" s="92"/>
      <c r="L279" s="313"/>
      <c r="M279" s="313"/>
      <c r="N279" s="313"/>
      <c r="O279" s="313"/>
      <c r="P279" s="313"/>
      <c r="Q279" s="313"/>
      <c r="R279" s="314"/>
      <c r="S279" s="313"/>
      <c r="T279" s="313"/>
      <c r="U279" s="313"/>
      <c r="V279" s="313"/>
      <c r="W279" s="313"/>
      <c r="X279" s="313"/>
      <c r="Y279" s="92"/>
      <c r="Z279" s="92"/>
      <c r="AA279" s="92"/>
      <c r="AB279" s="92"/>
      <c r="AC279" s="92"/>
      <c r="AD279" s="313"/>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CJ279" s="68"/>
      <c r="CK279" s="68"/>
      <c r="CM279" s="68"/>
      <c r="CP279" s="93"/>
      <c r="CQ279" s="68"/>
      <c r="CS279" s="68"/>
      <c r="CT279" s="68"/>
    </row>
    <row r="280" spans="4:98" ht="15.75" hidden="1" customHeight="1">
      <c r="D280" s="92"/>
      <c r="E280" s="510"/>
      <c r="F280" s="92"/>
      <c r="G280" s="92"/>
      <c r="H280" s="800"/>
      <c r="J280" s="92"/>
      <c r="K280" s="92"/>
      <c r="L280" s="313"/>
      <c r="M280" s="313"/>
      <c r="N280" s="313"/>
      <c r="O280" s="313"/>
      <c r="P280" s="313"/>
      <c r="Q280" s="313"/>
      <c r="R280" s="314"/>
      <c r="S280" s="313"/>
      <c r="T280" s="313"/>
      <c r="U280" s="313"/>
      <c r="V280" s="313"/>
      <c r="W280" s="313"/>
      <c r="X280" s="313"/>
      <c r="Y280" s="92"/>
      <c r="Z280" s="92"/>
      <c r="AA280" s="92"/>
      <c r="AB280" s="92"/>
      <c r="AC280" s="92"/>
      <c r="AD280" s="313"/>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CJ280" s="68"/>
      <c r="CK280" s="68"/>
      <c r="CM280" s="68"/>
      <c r="CP280" s="93"/>
      <c r="CQ280" s="68"/>
      <c r="CS280" s="68"/>
      <c r="CT280" s="68"/>
    </row>
    <row r="281" spans="4:98" ht="15.75" hidden="1" customHeight="1">
      <c r="D281" s="92"/>
      <c r="E281" s="510"/>
      <c r="F281" s="92"/>
      <c r="G281" s="92"/>
      <c r="H281" s="800"/>
      <c r="J281" s="92"/>
      <c r="K281" s="92"/>
      <c r="L281" s="313"/>
      <c r="M281" s="313"/>
      <c r="N281" s="313"/>
      <c r="O281" s="313"/>
      <c r="P281" s="313"/>
      <c r="Q281" s="313"/>
      <c r="R281" s="314"/>
      <c r="S281" s="313"/>
      <c r="T281" s="313"/>
      <c r="U281" s="313"/>
      <c r="V281" s="313"/>
      <c r="W281" s="313"/>
      <c r="X281" s="313"/>
      <c r="Y281" s="92"/>
      <c r="Z281" s="92"/>
      <c r="AA281" s="92"/>
      <c r="AB281" s="92"/>
      <c r="AC281" s="92"/>
      <c r="AD281" s="313"/>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CJ281" s="68"/>
      <c r="CK281" s="68"/>
      <c r="CM281" s="68"/>
      <c r="CP281" s="93"/>
      <c r="CQ281" s="68"/>
      <c r="CS281" s="68"/>
      <c r="CT281" s="68"/>
    </row>
    <row r="282" spans="4:98" ht="15.75" hidden="1" customHeight="1">
      <c r="D282" s="92"/>
      <c r="E282" s="510"/>
      <c r="F282" s="92"/>
      <c r="G282" s="92"/>
      <c r="H282" s="800"/>
      <c r="J282" s="92"/>
      <c r="K282" s="92"/>
      <c r="L282" s="313"/>
      <c r="M282" s="313"/>
      <c r="N282" s="313"/>
      <c r="O282" s="313"/>
      <c r="P282" s="313"/>
      <c r="Q282" s="313"/>
      <c r="R282" s="314"/>
      <c r="S282" s="313"/>
      <c r="T282" s="313"/>
      <c r="U282" s="313"/>
      <c r="V282" s="313"/>
      <c r="W282" s="313"/>
      <c r="X282" s="313"/>
      <c r="Y282" s="92"/>
      <c r="Z282" s="92"/>
      <c r="AA282" s="92"/>
      <c r="AB282" s="92"/>
      <c r="AC282" s="92"/>
      <c r="AD282" s="313"/>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CJ282" s="68"/>
      <c r="CK282" s="68"/>
      <c r="CM282" s="68"/>
      <c r="CP282" s="93"/>
      <c r="CQ282" s="68"/>
      <c r="CS282" s="68"/>
      <c r="CT282" s="68"/>
    </row>
    <row r="283" spans="4:98" ht="15.75" hidden="1" customHeight="1">
      <c r="D283" s="92"/>
      <c r="E283" s="510"/>
      <c r="F283" s="92"/>
      <c r="G283" s="92"/>
      <c r="H283" s="800"/>
      <c r="J283" s="92"/>
      <c r="K283" s="92"/>
      <c r="L283" s="313"/>
      <c r="M283" s="313"/>
      <c r="N283" s="313"/>
      <c r="O283" s="313"/>
      <c r="P283" s="313"/>
      <c r="Q283" s="313"/>
      <c r="R283" s="314"/>
      <c r="S283" s="313"/>
      <c r="T283" s="313"/>
      <c r="U283" s="313"/>
      <c r="V283" s="313"/>
      <c r="W283" s="313"/>
      <c r="X283" s="313"/>
      <c r="Y283" s="92"/>
      <c r="Z283" s="92"/>
      <c r="AA283" s="92"/>
      <c r="AB283" s="92"/>
      <c r="AC283" s="92"/>
      <c r="AD283" s="313"/>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CJ283" s="68"/>
      <c r="CK283" s="68"/>
      <c r="CM283" s="68"/>
      <c r="CP283" s="93"/>
      <c r="CQ283" s="68"/>
      <c r="CS283" s="68"/>
      <c r="CT283" s="68"/>
    </row>
    <row r="284" spans="4:98" ht="15.75" hidden="1" customHeight="1">
      <c r="D284" s="92"/>
      <c r="E284" s="510"/>
      <c r="F284" s="92"/>
      <c r="G284" s="92"/>
      <c r="H284" s="800"/>
      <c r="J284" s="92"/>
      <c r="K284" s="92"/>
      <c r="L284" s="313"/>
      <c r="M284" s="313"/>
      <c r="N284" s="313"/>
      <c r="O284" s="313"/>
      <c r="P284" s="313"/>
      <c r="Q284" s="313"/>
      <c r="R284" s="314"/>
      <c r="S284" s="313"/>
      <c r="T284" s="313"/>
      <c r="U284" s="313"/>
      <c r="V284" s="313"/>
      <c r="W284" s="313"/>
      <c r="X284" s="313"/>
      <c r="Y284" s="92"/>
      <c r="Z284" s="92"/>
      <c r="AA284" s="92"/>
      <c r="AB284" s="92"/>
      <c r="AC284" s="92"/>
      <c r="AD284" s="313"/>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CJ284" s="68"/>
      <c r="CK284" s="68"/>
      <c r="CM284" s="68"/>
      <c r="CP284" s="93"/>
      <c r="CQ284" s="68"/>
      <c r="CS284" s="68"/>
      <c r="CT284" s="68"/>
    </row>
    <row r="285" spans="4:98" ht="15.75" hidden="1" customHeight="1">
      <c r="D285" s="92"/>
      <c r="E285" s="510"/>
      <c r="F285" s="92"/>
      <c r="G285" s="92"/>
      <c r="H285" s="800"/>
      <c r="J285" s="92"/>
      <c r="K285" s="92"/>
      <c r="L285" s="313"/>
      <c r="M285" s="313"/>
      <c r="N285" s="313"/>
      <c r="O285" s="313"/>
      <c r="P285" s="313"/>
      <c r="Q285" s="313"/>
      <c r="R285" s="314"/>
      <c r="S285" s="313"/>
      <c r="T285" s="313"/>
      <c r="U285" s="313"/>
      <c r="V285" s="313"/>
      <c r="W285" s="313"/>
      <c r="X285" s="313"/>
      <c r="Y285" s="92"/>
      <c r="Z285" s="92"/>
      <c r="AA285" s="92"/>
      <c r="AB285" s="92"/>
      <c r="AC285" s="92"/>
      <c r="AD285" s="313"/>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2"/>
      <c r="BB285" s="92"/>
      <c r="BC285" s="92"/>
      <c r="BD285" s="92"/>
      <c r="BE285" s="92"/>
      <c r="BF285" s="92"/>
      <c r="BG285" s="92"/>
      <c r="BH285" s="92"/>
      <c r="CJ285" s="68"/>
      <c r="CK285" s="68"/>
      <c r="CM285" s="68"/>
      <c r="CP285" s="93"/>
      <c r="CQ285" s="68"/>
      <c r="CS285" s="68"/>
      <c r="CT285" s="68"/>
    </row>
    <row r="286" spans="4:98" ht="15.75" hidden="1" customHeight="1">
      <c r="D286" s="92"/>
      <c r="E286" s="510"/>
      <c r="F286" s="92"/>
      <c r="G286" s="92"/>
      <c r="H286" s="800"/>
      <c r="J286" s="92"/>
      <c r="K286" s="92"/>
      <c r="L286" s="313"/>
      <c r="M286" s="313"/>
      <c r="N286" s="313"/>
      <c r="O286" s="313"/>
      <c r="P286" s="313"/>
      <c r="Q286" s="313"/>
      <c r="R286" s="314"/>
      <c r="S286" s="313"/>
      <c r="T286" s="313"/>
      <c r="U286" s="313"/>
      <c r="V286" s="313"/>
      <c r="W286" s="313"/>
      <c r="X286" s="313"/>
      <c r="Y286" s="92"/>
      <c r="Z286" s="92"/>
      <c r="AA286" s="92"/>
      <c r="AB286" s="92"/>
      <c r="AC286" s="92"/>
      <c r="AD286" s="313"/>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CJ286" s="68"/>
      <c r="CK286" s="68"/>
      <c r="CM286" s="68"/>
      <c r="CP286" s="93"/>
      <c r="CQ286" s="68"/>
      <c r="CS286" s="68"/>
      <c r="CT286" s="68"/>
    </row>
    <row r="287" spans="4:98" ht="15.75" hidden="1" customHeight="1">
      <c r="D287" s="92"/>
      <c r="E287" s="510"/>
      <c r="F287" s="92"/>
      <c r="G287" s="92"/>
      <c r="H287" s="800"/>
      <c r="J287" s="92"/>
      <c r="K287" s="92"/>
      <c r="L287" s="313"/>
      <c r="M287" s="313"/>
      <c r="N287" s="313"/>
      <c r="O287" s="313"/>
      <c r="P287" s="313"/>
      <c r="Q287" s="313"/>
      <c r="R287" s="314"/>
      <c r="S287" s="313"/>
      <c r="T287" s="313"/>
      <c r="U287" s="313"/>
      <c r="V287" s="313"/>
      <c r="W287" s="313"/>
      <c r="X287" s="313"/>
      <c r="Y287" s="92"/>
      <c r="Z287" s="92"/>
      <c r="AA287" s="92"/>
      <c r="AB287" s="92"/>
      <c r="AC287" s="92"/>
      <c r="AD287" s="313"/>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CJ287" s="68"/>
      <c r="CK287" s="68"/>
      <c r="CM287" s="68"/>
      <c r="CP287" s="93"/>
      <c r="CQ287" s="68"/>
      <c r="CS287" s="68"/>
      <c r="CT287" s="68"/>
    </row>
    <row r="288" spans="4:98" ht="15.75" hidden="1" customHeight="1">
      <c r="D288" s="92"/>
      <c r="E288" s="510"/>
      <c r="F288" s="92"/>
      <c r="G288" s="92"/>
      <c r="H288" s="800"/>
      <c r="J288" s="92"/>
      <c r="K288" s="92"/>
      <c r="L288" s="313"/>
      <c r="M288" s="313"/>
      <c r="N288" s="313"/>
      <c r="O288" s="313"/>
      <c r="P288" s="313"/>
      <c r="Q288" s="313"/>
      <c r="R288" s="314"/>
      <c r="S288" s="313"/>
      <c r="T288" s="313"/>
      <c r="U288" s="313"/>
      <c r="V288" s="313"/>
      <c r="W288" s="313"/>
      <c r="X288" s="313"/>
      <c r="Y288" s="92"/>
      <c r="Z288" s="92"/>
      <c r="AA288" s="92"/>
      <c r="AB288" s="92"/>
      <c r="AC288" s="92"/>
      <c r="AD288" s="313"/>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CJ288" s="68"/>
      <c r="CK288" s="68"/>
      <c r="CM288" s="68"/>
      <c r="CP288" s="93"/>
      <c r="CQ288" s="68"/>
      <c r="CS288" s="68"/>
      <c r="CT288" s="68"/>
    </row>
    <row r="289" spans="4:98" ht="15.75" hidden="1" customHeight="1">
      <c r="D289" s="92"/>
      <c r="E289" s="510"/>
      <c r="F289" s="92"/>
      <c r="G289" s="92"/>
      <c r="H289" s="800"/>
      <c r="J289" s="92"/>
      <c r="K289" s="92"/>
      <c r="L289" s="313"/>
      <c r="M289" s="313"/>
      <c r="N289" s="313"/>
      <c r="O289" s="313"/>
      <c r="P289" s="313"/>
      <c r="Q289" s="313"/>
      <c r="R289" s="314"/>
      <c r="S289" s="313"/>
      <c r="T289" s="313"/>
      <c r="U289" s="313"/>
      <c r="V289" s="313"/>
      <c r="W289" s="313"/>
      <c r="X289" s="313"/>
      <c r="Y289" s="92"/>
      <c r="Z289" s="92"/>
      <c r="AA289" s="92"/>
      <c r="AB289" s="92"/>
      <c r="AC289" s="92"/>
      <c r="AD289" s="313"/>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CJ289" s="68"/>
      <c r="CK289" s="68"/>
      <c r="CM289" s="68"/>
      <c r="CP289" s="93"/>
      <c r="CQ289" s="68"/>
      <c r="CS289" s="68"/>
      <c r="CT289" s="68"/>
    </row>
    <row r="290" spans="4:98" ht="15.75" hidden="1" customHeight="1">
      <c r="D290" s="92"/>
      <c r="E290" s="510"/>
      <c r="F290" s="92"/>
      <c r="G290" s="92"/>
      <c r="H290" s="800"/>
      <c r="J290" s="92"/>
      <c r="K290" s="92"/>
      <c r="L290" s="313"/>
      <c r="M290" s="313"/>
      <c r="N290" s="313"/>
      <c r="O290" s="313"/>
      <c r="P290" s="313"/>
      <c r="Q290" s="313"/>
      <c r="R290" s="314"/>
      <c r="S290" s="313"/>
      <c r="T290" s="313"/>
      <c r="U290" s="313"/>
      <c r="V290" s="313"/>
      <c r="W290" s="313"/>
      <c r="X290" s="313"/>
      <c r="Y290" s="92"/>
      <c r="Z290" s="92"/>
      <c r="AA290" s="92"/>
      <c r="AB290" s="92"/>
      <c r="AC290" s="92"/>
      <c r="AD290" s="313"/>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CJ290" s="68"/>
      <c r="CK290" s="68"/>
      <c r="CM290" s="68"/>
      <c r="CP290" s="93"/>
      <c r="CQ290" s="68"/>
      <c r="CS290" s="68"/>
      <c r="CT290" s="68"/>
    </row>
    <row r="291" spans="4:98" ht="15.75" hidden="1" customHeight="1">
      <c r="D291" s="92"/>
      <c r="E291" s="510"/>
      <c r="F291" s="92"/>
      <c r="G291" s="92"/>
      <c r="H291" s="800"/>
      <c r="J291" s="92"/>
      <c r="K291" s="92"/>
      <c r="L291" s="313"/>
      <c r="M291" s="313"/>
      <c r="N291" s="313"/>
      <c r="O291" s="313"/>
      <c r="P291" s="313"/>
      <c r="Q291" s="313"/>
      <c r="R291" s="314"/>
      <c r="S291" s="313"/>
      <c r="T291" s="313"/>
      <c r="U291" s="313"/>
      <c r="V291" s="313"/>
      <c r="W291" s="313"/>
      <c r="X291" s="313"/>
      <c r="Y291" s="92"/>
      <c r="Z291" s="92"/>
      <c r="AA291" s="92"/>
      <c r="AB291" s="92"/>
      <c r="AC291" s="92"/>
      <c r="AD291" s="313"/>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CJ291" s="68"/>
      <c r="CK291" s="68"/>
      <c r="CM291" s="68"/>
      <c r="CP291" s="93"/>
      <c r="CQ291" s="68"/>
      <c r="CS291" s="68"/>
      <c r="CT291" s="68"/>
    </row>
    <row r="292" spans="4:98" ht="15.75" hidden="1" customHeight="1">
      <c r="D292" s="92"/>
      <c r="E292" s="510"/>
      <c r="F292" s="92"/>
      <c r="G292" s="92"/>
      <c r="H292" s="800"/>
      <c r="J292" s="92"/>
      <c r="K292" s="92"/>
      <c r="L292" s="313"/>
      <c r="M292" s="313"/>
      <c r="N292" s="313"/>
      <c r="O292" s="313"/>
      <c r="P292" s="313"/>
      <c r="Q292" s="313"/>
      <c r="R292" s="314"/>
      <c r="S292" s="313"/>
      <c r="T292" s="313"/>
      <c r="U292" s="313"/>
      <c r="V292" s="313"/>
      <c r="W292" s="313"/>
      <c r="X292" s="313"/>
      <c r="Y292" s="92"/>
      <c r="Z292" s="92"/>
      <c r="AA292" s="92"/>
      <c r="AB292" s="92"/>
      <c r="AC292" s="92"/>
      <c r="AD292" s="313"/>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CJ292" s="68"/>
      <c r="CK292" s="68"/>
      <c r="CM292" s="68"/>
      <c r="CP292" s="93"/>
      <c r="CQ292" s="68"/>
      <c r="CS292" s="68"/>
      <c r="CT292" s="68"/>
    </row>
    <row r="293" spans="4:98" ht="15.75" hidden="1" customHeight="1">
      <c r="D293" s="92"/>
      <c r="E293" s="510"/>
      <c r="F293" s="92"/>
      <c r="G293" s="92"/>
      <c r="H293" s="800"/>
      <c r="J293" s="92"/>
      <c r="K293" s="92"/>
      <c r="L293" s="313"/>
      <c r="M293" s="313"/>
      <c r="N293" s="313"/>
      <c r="O293" s="313"/>
      <c r="P293" s="313"/>
      <c r="Q293" s="313"/>
      <c r="R293" s="314"/>
      <c r="S293" s="313"/>
      <c r="T293" s="313"/>
      <c r="U293" s="313"/>
      <c r="V293" s="313"/>
      <c r="W293" s="313"/>
      <c r="X293" s="313"/>
      <c r="Y293" s="92"/>
      <c r="Z293" s="92"/>
      <c r="AA293" s="92"/>
      <c r="AB293" s="92"/>
      <c r="AC293" s="92"/>
      <c r="AD293" s="313"/>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CJ293" s="68"/>
      <c r="CK293" s="68"/>
      <c r="CM293" s="68"/>
      <c r="CP293" s="93"/>
      <c r="CQ293" s="68"/>
      <c r="CS293" s="68"/>
      <c r="CT293" s="68"/>
    </row>
    <row r="294" spans="4:98" ht="15.75" hidden="1" customHeight="1">
      <c r="D294" s="92"/>
      <c r="E294" s="510"/>
      <c r="F294" s="92"/>
      <c r="G294" s="92"/>
      <c r="H294" s="800"/>
      <c r="J294" s="92"/>
      <c r="K294" s="92"/>
      <c r="L294" s="313"/>
      <c r="M294" s="313"/>
      <c r="N294" s="313"/>
      <c r="O294" s="313"/>
      <c r="P294" s="313"/>
      <c r="Q294" s="313"/>
      <c r="R294" s="314"/>
      <c r="S294" s="313"/>
      <c r="T294" s="313"/>
      <c r="U294" s="313"/>
      <c r="V294" s="313"/>
      <c r="W294" s="313"/>
      <c r="X294" s="313"/>
      <c r="Y294" s="92"/>
      <c r="Z294" s="92"/>
      <c r="AA294" s="92"/>
      <c r="AB294" s="92"/>
      <c r="AC294" s="92"/>
      <c r="AD294" s="313"/>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CJ294" s="68"/>
      <c r="CK294" s="68"/>
      <c r="CM294" s="68"/>
      <c r="CP294" s="93"/>
      <c r="CQ294" s="68"/>
      <c r="CS294" s="68"/>
      <c r="CT294" s="68"/>
    </row>
    <row r="295" spans="4:98" ht="15.75" hidden="1" customHeight="1">
      <c r="D295" s="92"/>
      <c r="E295" s="510"/>
      <c r="F295" s="92"/>
      <c r="G295" s="92"/>
      <c r="H295" s="800"/>
      <c r="J295" s="92"/>
      <c r="K295" s="92"/>
      <c r="L295" s="313"/>
      <c r="M295" s="313"/>
      <c r="N295" s="313"/>
      <c r="O295" s="313"/>
      <c r="P295" s="313"/>
      <c r="Q295" s="313"/>
      <c r="R295" s="314"/>
      <c r="S295" s="313"/>
      <c r="T295" s="313"/>
      <c r="U295" s="313"/>
      <c r="V295" s="313"/>
      <c r="W295" s="313"/>
      <c r="X295" s="313"/>
      <c r="Y295" s="92"/>
      <c r="Z295" s="92"/>
      <c r="AA295" s="92"/>
      <c r="AB295" s="92"/>
      <c r="AC295" s="92"/>
      <c r="AD295" s="313"/>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CJ295" s="68"/>
      <c r="CK295" s="68"/>
      <c r="CM295" s="68"/>
      <c r="CP295" s="93"/>
      <c r="CQ295" s="68"/>
      <c r="CS295" s="68"/>
      <c r="CT295" s="68"/>
    </row>
    <row r="296" spans="4:98" ht="15.75" hidden="1" customHeight="1">
      <c r="D296" s="92"/>
      <c r="E296" s="510"/>
      <c r="F296" s="92"/>
      <c r="G296" s="92"/>
      <c r="H296" s="800"/>
      <c r="J296" s="92"/>
      <c r="K296" s="92"/>
      <c r="L296" s="313"/>
      <c r="M296" s="313"/>
      <c r="N296" s="313"/>
      <c r="O296" s="313"/>
      <c r="P296" s="313"/>
      <c r="Q296" s="313"/>
      <c r="R296" s="314"/>
      <c r="S296" s="313"/>
      <c r="T296" s="313"/>
      <c r="U296" s="313"/>
      <c r="V296" s="313"/>
      <c r="W296" s="313"/>
      <c r="X296" s="313"/>
      <c r="Y296" s="92"/>
      <c r="Z296" s="92"/>
      <c r="AA296" s="92"/>
      <c r="AB296" s="92"/>
      <c r="AC296" s="92"/>
      <c r="AD296" s="313"/>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CJ296" s="68"/>
      <c r="CK296" s="68"/>
      <c r="CM296" s="68"/>
      <c r="CP296" s="93"/>
      <c r="CQ296" s="68"/>
      <c r="CS296" s="68"/>
      <c r="CT296" s="68"/>
    </row>
    <row r="297" spans="4:98" ht="15.75" hidden="1" customHeight="1">
      <c r="D297" s="92"/>
      <c r="E297" s="510"/>
      <c r="F297" s="92"/>
      <c r="G297" s="92"/>
      <c r="H297" s="800"/>
      <c r="J297" s="92"/>
      <c r="K297" s="92"/>
      <c r="L297" s="313"/>
      <c r="M297" s="313"/>
      <c r="N297" s="313"/>
      <c r="O297" s="313"/>
      <c r="P297" s="313"/>
      <c r="Q297" s="313"/>
      <c r="R297" s="314"/>
      <c r="S297" s="313"/>
      <c r="T297" s="313"/>
      <c r="U297" s="313"/>
      <c r="V297" s="313"/>
      <c r="W297" s="313"/>
      <c r="X297" s="313"/>
      <c r="Y297" s="92"/>
      <c r="Z297" s="92"/>
      <c r="AA297" s="92"/>
      <c r="AB297" s="92"/>
      <c r="AC297" s="92"/>
      <c r="AD297" s="313"/>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CJ297" s="68"/>
      <c r="CK297" s="68"/>
      <c r="CM297" s="68"/>
      <c r="CP297" s="93"/>
      <c r="CQ297" s="68"/>
      <c r="CS297" s="68"/>
      <c r="CT297" s="68"/>
    </row>
    <row r="298" spans="4:98" ht="15.75" hidden="1" customHeight="1">
      <c r="D298" s="92"/>
      <c r="E298" s="510"/>
      <c r="F298" s="92"/>
      <c r="G298" s="92"/>
      <c r="H298" s="800"/>
      <c r="J298" s="92"/>
      <c r="K298" s="92"/>
      <c r="L298" s="313"/>
      <c r="M298" s="313"/>
      <c r="N298" s="313"/>
      <c r="O298" s="313"/>
      <c r="P298" s="313"/>
      <c r="Q298" s="313"/>
      <c r="R298" s="314"/>
      <c r="S298" s="313"/>
      <c r="T298" s="313"/>
      <c r="U298" s="313"/>
      <c r="V298" s="313"/>
      <c r="W298" s="313"/>
      <c r="X298" s="313"/>
      <c r="Y298" s="92"/>
      <c r="Z298" s="92"/>
      <c r="AA298" s="92"/>
      <c r="AB298" s="92"/>
      <c r="AC298" s="92"/>
      <c r="AD298" s="313"/>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CJ298" s="68"/>
      <c r="CK298" s="68"/>
      <c r="CM298" s="68"/>
      <c r="CP298" s="93"/>
      <c r="CQ298" s="68"/>
      <c r="CS298" s="68"/>
      <c r="CT298" s="68"/>
    </row>
    <row r="299" spans="4:98" ht="15.75" hidden="1" customHeight="1">
      <c r="D299" s="92"/>
      <c r="E299" s="510"/>
      <c r="F299" s="92"/>
      <c r="G299" s="92"/>
      <c r="H299" s="800"/>
      <c r="J299" s="92"/>
      <c r="K299" s="92"/>
      <c r="L299" s="313"/>
      <c r="M299" s="313"/>
      <c r="N299" s="313"/>
      <c r="O299" s="313"/>
      <c r="P299" s="313"/>
      <c r="Q299" s="313"/>
      <c r="R299" s="314"/>
      <c r="S299" s="313"/>
      <c r="T299" s="313"/>
      <c r="U299" s="313"/>
      <c r="V299" s="313"/>
      <c r="W299" s="313"/>
      <c r="X299" s="313"/>
      <c r="Y299" s="92"/>
      <c r="Z299" s="92"/>
      <c r="AA299" s="92"/>
      <c r="AB299" s="92"/>
      <c r="AC299" s="92"/>
      <c r="AD299" s="313"/>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2"/>
      <c r="BC299" s="92"/>
      <c r="BD299" s="92"/>
      <c r="BE299" s="92"/>
      <c r="BF299" s="92"/>
      <c r="BG299" s="92"/>
      <c r="BH299" s="92"/>
      <c r="CJ299" s="68"/>
      <c r="CK299" s="68"/>
      <c r="CM299" s="68"/>
      <c r="CP299" s="68"/>
      <c r="CQ299" s="68"/>
      <c r="CS299" s="68"/>
      <c r="CT299" s="68"/>
    </row>
    <row r="300" spans="4:98" ht="15.75" hidden="1" customHeight="1">
      <c r="D300" s="92"/>
      <c r="E300" s="510"/>
      <c r="F300" s="92"/>
      <c r="G300" s="92"/>
      <c r="H300" s="800"/>
      <c r="J300" s="92"/>
      <c r="K300" s="92"/>
      <c r="L300" s="313"/>
      <c r="M300" s="313"/>
      <c r="N300" s="313"/>
      <c r="O300" s="313"/>
      <c r="P300" s="313"/>
      <c r="Q300" s="313"/>
      <c r="R300" s="314"/>
      <c r="S300" s="313"/>
      <c r="T300" s="313"/>
      <c r="U300" s="313"/>
      <c r="V300" s="313"/>
      <c r="W300" s="313"/>
      <c r="X300" s="313"/>
      <c r="Y300" s="92"/>
      <c r="Z300" s="92"/>
      <c r="AA300" s="92"/>
      <c r="AB300" s="92"/>
      <c r="AC300" s="92"/>
      <c r="AD300" s="313"/>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CJ300" s="68"/>
      <c r="CK300" s="68"/>
      <c r="CM300" s="68"/>
      <c r="CP300" s="68"/>
      <c r="CQ300" s="68"/>
      <c r="CS300" s="68"/>
      <c r="CT300" s="68"/>
    </row>
    <row r="301" spans="4:98" ht="15.75" hidden="1" customHeight="1">
      <c r="D301" s="92"/>
      <c r="E301" s="510"/>
      <c r="F301" s="92"/>
      <c r="G301" s="92"/>
      <c r="H301" s="800"/>
      <c r="J301" s="92"/>
      <c r="K301" s="92"/>
      <c r="L301" s="313"/>
      <c r="M301" s="313"/>
      <c r="N301" s="313"/>
      <c r="O301" s="313"/>
      <c r="P301" s="313"/>
      <c r="Q301" s="313"/>
      <c r="R301" s="314"/>
      <c r="S301" s="313"/>
      <c r="T301" s="313"/>
      <c r="U301" s="313"/>
      <c r="V301" s="313"/>
      <c r="W301" s="313"/>
      <c r="X301" s="313"/>
      <c r="Y301" s="92"/>
      <c r="Z301" s="92"/>
      <c r="AA301" s="92"/>
      <c r="AB301" s="92"/>
      <c r="AC301" s="92"/>
      <c r="AD301" s="313"/>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CJ301" s="68"/>
      <c r="CK301" s="68"/>
      <c r="CM301" s="68"/>
      <c r="CP301" s="68"/>
      <c r="CQ301" s="68"/>
      <c r="CS301" s="68"/>
      <c r="CT301" s="68"/>
    </row>
    <row r="302" spans="4:98" ht="15.75" hidden="1" customHeight="1">
      <c r="D302" s="92"/>
      <c r="E302" s="510"/>
      <c r="F302" s="92"/>
      <c r="G302" s="92"/>
      <c r="H302" s="800"/>
      <c r="J302" s="92"/>
      <c r="K302" s="92"/>
      <c r="L302" s="313"/>
      <c r="M302" s="313"/>
      <c r="N302" s="313"/>
      <c r="O302" s="313"/>
      <c r="P302" s="313"/>
      <c r="Q302" s="313"/>
      <c r="R302" s="314"/>
      <c r="S302" s="313"/>
      <c r="T302" s="313"/>
      <c r="U302" s="313"/>
      <c r="V302" s="313"/>
      <c r="W302" s="313"/>
      <c r="X302" s="313"/>
      <c r="Y302" s="92"/>
      <c r="Z302" s="92"/>
      <c r="AA302" s="92"/>
      <c r="AB302" s="92"/>
      <c r="AC302" s="92"/>
      <c r="AD302" s="313"/>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CJ302" s="68"/>
      <c r="CK302" s="68"/>
      <c r="CM302" s="68"/>
      <c r="CP302" s="68"/>
      <c r="CQ302" s="68"/>
      <c r="CS302" s="68"/>
      <c r="CT302" s="68"/>
    </row>
    <row r="303" spans="4:98" ht="15.75" hidden="1" customHeight="1">
      <c r="D303" s="92"/>
      <c r="E303" s="510"/>
      <c r="F303" s="92"/>
      <c r="G303" s="92"/>
      <c r="H303" s="800"/>
      <c r="J303" s="92"/>
      <c r="K303" s="92"/>
      <c r="L303" s="313"/>
      <c r="M303" s="313"/>
      <c r="N303" s="313"/>
      <c r="O303" s="313"/>
      <c r="P303" s="313"/>
      <c r="Q303" s="313"/>
      <c r="R303" s="314"/>
      <c r="S303" s="313"/>
      <c r="T303" s="313"/>
      <c r="U303" s="313"/>
      <c r="V303" s="313"/>
      <c r="W303" s="313"/>
      <c r="X303" s="313"/>
      <c r="Y303" s="92"/>
      <c r="Z303" s="92"/>
      <c r="AA303" s="92"/>
      <c r="AB303" s="92"/>
      <c r="AC303" s="92"/>
      <c r="AD303" s="313"/>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c r="BC303" s="92"/>
      <c r="BD303" s="92"/>
      <c r="BE303" s="92"/>
      <c r="BF303" s="92"/>
      <c r="BG303" s="92"/>
      <c r="BH303" s="92"/>
      <c r="CJ303" s="68"/>
      <c r="CK303" s="68"/>
      <c r="CM303" s="68"/>
      <c r="CP303" s="68"/>
      <c r="CQ303" s="68"/>
      <c r="CS303" s="68"/>
      <c r="CT303" s="68"/>
    </row>
    <row r="304" spans="4:98" ht="15.75" hidden="1" customHeight="1">
      <c r="D304" s="92"/>
      <c r="E304" s="510"/>
      <c r="F304" s="92"/>
      <c r="G304" s="92"/>
      <c r="H304" s="800"/>
      <c r="J304" s="92"/>
      <c r="K304" s="92"/>
      <c r="L304" s="313"/>
      <c r="M304" s="313"/>
      <c r="N304" s="313"/>
      <c r="O304" s="313"/>
      <c r="P304" s="313"/>
      <c r="Q304" s="313"/>
      <c r="R304" s="314"/>
      <c r="S304" s="313"/>
      <c r="T304" s="313"/>
      <c r="U304" s="313"/>
      <c r="V304" s="313"/>
      <c r="W304" s="313"/>
      <c r="X304" s="313"/>
      <c r="Y304" s="92"/>
      <c r="Z304" s="92"/>
      <c r="AA304" s="92"/>
      <c r="AB304" s="92"/>
      <c r="AC304" s="92"/>
      <c r="AD304" s="313"/>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CJ304" s="68"/>
      <c r="CK304" s="68"/>
      <c r="CM304" s="68"/>
      <c r="CP304" s="68"/>
      <c r="CQ304" s="68"/>
      <c r="CS304" s="68"/>
      <c r="CT304" s="68"/>
    </row>
    <row r="305" spans="4:98" ht="15.75" hidden="1" customHeight="1">
      <c r="D305" s="92"/>
      <c r="E305" s="510"/>
      <c r="F305" s="92"/>
      <c r="G305" s="92"/>
      <c r="H305" s="800"/>
      <c r="J305" s="92"/>
      <c r="K305" s="92"/>
      <c r="L305" s="313"/>
      <c r="M305" s="313"/>
      <c r="N305" s="313"/>
      <c r="O305" s="313"/>
      <c r="P305" s="313"/>
      <c r="Q305" s="313"/>
      <c r="R305" s="314"/>
      <c r="S305" s="313"/>
      <c r="T305" s="313"/>
      <c r="U305" s="313"/>
      <c r="V305" s="313"/>
      <c r="W305" s="313"/>
      <c r="X305" s="313"/>
      <c r="Y305" s="92"/>
      <c r="Z305" s="92"/>
      <c r="AA305" s="92"/>
      <c r="AB305" s="92"/>
      <c r="AC305" s="92"/>
      <c r="AD305" s="313"/>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c r="BC305" s="92"/>
      <c r="BD305" s="92"/>
      <c r="BE305" s="92"/>
      <c r="BF305" s="92"/>
      <c r="BG305" s="92"/>
      <c r="BH305" s="92"/>
      <c r="CJ305" s="68"/>
      <c r="CK305" s="68"/>
      <c r="CM305" s="68"/>
      <c r="CP305" s="68"/>
      <c r="CQ305" s="68"/>
      <c r="CS305" s="68"/>
      <c r="CT305" s="68"/>
    </row>
    <row r="306" spans="4:98" ht="15.75" hidden="1" customHeight="1">
      <c r="D306" s="92"/>
      <c r="E306" s="510"/>
      <c r="F306" s="92"/>
      <c r="G306" s="92"/>
      <c r="H306" s="800"/>
      <c r="J306" s="92"/>
      <c r="K306" s="92"/>
      <c r="L306" s="313"/>
      <c r="M306" s="313"/>
      <c r="N306" s="313"/>
      <c r="O306" s="313"/>
      <c r="P306" s="313"/>
      <c r="Q306" s="313"/>
      <c r="R306" s="314"/>
      <c r="S306" s="313"/>
      <c r="T306" s="313"/>
      <c r="U306" s="313"/>
      <c r="V306" s="313"/>
      <c r="W306" s="313"/>
      <c r="X306" s="313"/>
      <c r="Y306" s="92"/>
      <c r="Z306" s="92"/>
      <c r="AA306" s="92"/>
      <c r="AB306" s="92"/>
      <c r="AC306" s="92"/>
      <c r="AD306" s="313"/>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CJ306" s="68"/>
      <c r="CK306" s="68"/>
      <c r="CM306" s="68"/>
      <c r="CP306" s="68"/>
      <c r="CQ306" s="68"/>
      <c r="CS306" s="68"/>
      <c r="CT306" s="68"/>
    </row>
    <row r="307" spans="4:98" ht="15.75" hidden="1" customHeight="1">
      <c r="D307" s="92"/>
      <c r="E307" s="510"/>
      <c r="F307" s="92"/>
      <c r="G307" s="92"/>
      <c r="H307" s="800"/>
      <c r="J307" s="92"/>
      <c r="K307" s="92"/>
      <c r="L307" s="313"/>
      <c r="M307" s="313"/>
      <c r="N307" s="313"/>
      <c r="O307" s="313"/>
      <c r="P307" s="313"/>
      <c r="Q307" s="313"/>
      <c r="R307" s="314"/>
      <c r="S307" s="313"/>
      <c r="T307" s="313"/>
      <c r="U307" s="313"/>
      <c r="V307" s="313"/>
      <c r="W307" s="313"/>
      <c r="X307" s="313"/>
      <c r="Y307" s="92"/>
      <c r="Z307" s="92"/>
      <c r="AA307" s="92"/>
      <c r="AB307" s="92"/>
      <c r="AC307" s="92"/>
      <c r="AD307" s="313"/>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CJ307" s="68"/>
      <c r="CK307" s="68"/>
      <c r="CM307" s="68"/>
      <c r="CP307" s="68"/>
      <c r="CQ307" s="68"/>
      <c r="CS307" s="68"/>
      <c r="CT307" s="68"/>
    </row>
    <row r="308" spans="4:98" ht="15.75" hidden="1" customHeight="1">
      <c r="D308" s="92"/>
      <c r="E308" s="510"/>
      <c r="F308" s="92"/>
      <c r="G308" s="92"/>
      <c r="H308" s="800"/>
      <c r="J308" s="92"/>
      <c r="K308" s="92"/>
      <c r="L308" s="313"/>
      <c r="M308" s="313"/>
      <c r="N308" s="313"/>
      <c r="O308" s="313"/>
      <c r="P308" s="313"/>
      <c r="Q308" s="313"/>
      <c r="R308" s="314"/>
      <c r="S308" s="313"/>
      <c r="T308" s="313"/>
      <c r="U308" s="313"/>
      <c r="V308" s="313"/>
      <c r="W308" s="313"/>
      <c r="X308" s="313"/>
      <c r="Y308" s="92"/>
      <c r="Z308" s="92"/>
      <c r="AA308" s="92"/>
      <c r="AB308" s="92"/>
      <c r="AC308" s="92"/>
      <c r="AD308" s="313"/>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CJ308" s="68"/>
      <c r="CK308" s="68"/>
      <c r="CM308" s="68"/>
      <c r="CP308" s="68"/>
      <c r="CQ308" s="68"/>
      <c r="CS308" s="68"/>
      <c r="CT308" s="68"/>
    </row>
    <row r="309" spans="4:98" ht="15.75" hidden="1" customHeight="1">
      <c r="D309" s="92"/>
      <c r="E309" s="510"/>
      <c r="F309" s="92"/>
      <c r="G309" s="92"/>
      <c r="H309" s="800"/>
      <c r="J309" s="92"/>
      <c r="K309" s="92"/>
      <c r="L309" s="313"/>
      <c r="M309" s="313"/>
      <c r="N309" s="313"/>
      <c r="O309" s="313"/>
      <c r="P309" s="313"/>
      <c r="Q309" s="313"/>
      <c r="R309" s="314"/>
      <c r="S309" s="313"/>
      <c r="T309" s="313"/>
      <c r="U309" s="313"/>
      <c r="V309" s="313"/>
      <c r="W309" s="313"/>
      <c r="X309" s="313"/>
      <c r="Y309" s="92"/>
      <c r="Z309" s="92"/>
      <c r="AA309" s="92"/>
      <c r="AB309" s="92"/>
      <c r="AC309" s="92"/>
      <c r="AD309" s="313"/>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CJ309" s="68"/>
      <c r="CK309" s="68"/>
      <c r="CM309" s="68"/>
      <c r="CP309" s="68"/>
      <c r="CQ309" s="68"/>
      <c r="CS309" s="68"/>
      <c r="CT309" s="68"/>
    </row>
    <row r="310" spans="4:98" ht="15.75" hidden="1" customHeight="1">
      <c r="D310" s="92"/>
      <c r="E310" s="510"/>
      <c r="F310" s="92"/>
      <c r="G310" s="92"/>
      <c r="H310" s="800"/>
      <c r="J310" s="92"/>
      <c r="K310" s="92"/>
      <c r="L310" s="313"/>
      <c r="M310" s="313"/>
      <c r="N310" s="313"/>
      <c r="O310" s="313"/>
      <c r="P310" s="313"/>
      <c r="Q310" s="313"/>
      <c r="R310" s="314"/>
      <c r="S310" s="313"/>
      <c r="T310" s="313"/>
      <c r="U310" s="313"/>
      <c r="V310" s="313"/>
      <c r="W310" s="313"/>
      <c r="X310" s="313"/>
      <c r="Y310" s="92"/>
      <c r="Z310" s="92"/>
      <c r="AA310" s="92"/>
      <c r="AB310" s="92"/>
      <c r="AC310" s="92"/>
      <c r="AD310" s="313"/>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CJ310" s="68"/>
      <c r="CK310" s="68"/>
      <c r="CM310" s="68"/>
      <c r="CP310" s="68"/>
      <c r="CQ310" s="68"/>
      <c r="CS310" s="68"/>
      <c r="CT310" s="68"/>
    </row>
    <row r="311" spans="4:98" ht="15.75" hidden="1" customHeight="1">
      <c r="D311" s="92"/>
      <c r="E311" s="510"/>
      <c r="F311" s="92"/>
      <c r="G311" s="92"/>
      <c r="H311" s="800"/>
      <c r="J311" s="92"/>
      <c r="K311" s="92"/>
      <c r="L311" s="313"/>
      <c r="M311" s="313"/>
      <c r="N311" s="313"/>
      <c r="O311" s="313"/>
      <c r="P311" s="313"/>
      <c r="Q311" s="313"/>
      <c r="R311" s="314"/>
      <c r="S311" s="313"/>
      <c r="T311" s="313"/>
      <c r="U311" s="313"/>
      <c r="V311" s="313"/>
      <c r="W311" s="313"/>
      <c r="X311" s="313"/>
      <c r="Y311" s="92"/>
      <c r="Z311" s="92"/>
      <c r="AA311" s="92"/>
      <c r="AB311" s="92"/>
      <c r="AC311" s="92"/>
      <c r="AD311" s="313"/>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CJ311" s="68"/>
      <c r="CK311" s="68"/>
      <c r="CM311" s="68"/>
      <c r="CP311" s="68"/>
      <c r="CQ311" s="68"/>
      <c r="CS311" s="68"/>
      <c r="CT311" s="68"/>
    </row>
    <row r="312" spans="4:98" ht="15.75" hidden="1" customHeight="1">
      <c r="D312" s="92"/>
      <c r="E312" s="510"/>
      <c r="F312" s="92"/>
      <c r="G312" s="92"/>
      <c r="H312" s="800"/>
      <c r="J312" s="92"/>
      <c r="K312" s="92"/>
      <c r="L312" s="313"/>
      <c r="M312" s="313"/>
      <c r="N312" s="313"/>
      <c r="O312" s="313"/>
      <c r="P312" s="313"/>
      <c r="Q312" s="313"/>
      <c r="R312" s="314"/>
      <c r="S312" s="313"/>
      <c r="T312" s="313"/>
      <c r="U312" s="313"/>
      <c r="V312" s="313"/>
      <c r="W312" s="313"/>
      <c r="X312" s="313"/>
      <c r="Y312" s="92"/>
      <c r="Z312" s="92"/>
      <c r="AA312" s="92"/>
      <c r="AB312" s="92"/>
      <c r="AC312" s="92"/>
      <c r="AD312" s="313"/>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CJ312" s="68"/>
      <c r="CK312" s="68"/>
      <c r="CM312" s="68"/>
      <c r="CP312" s="68"/>
      <c r="CQ312" s="68"/>
      <c r="CS312" s="68"/>
      <c r="CT312" s="68"/>
    </row>
    <row r="313" spans="4:98" ht="15.75" hidden="1" customHeight="1">
      <c r="D313" s="92"/>
      <c r="E313" s="510"/>
      <c r="F313" s="92"/>
      <c r="G313" s="92"/>
      <c r="H313" s="800"/>
      <c r="J313" s="92"/>
      <c r="K313" s="92"/>
      <c r="L313" s="313"/>
      <c r="M313" s="313"/>
      <c r="N313" s="313"/>
      <c r="O313" s="313"/>
      <c r="P313" s="313"/>
      <c r="Q313" s="313"/>
      <c r="R313" s="314"/>
      <c r="S313" s="313"/>
      <c r="T313" s="313"/>
      <c r="U313" s="313"/>
      <c r="V313" s="313"/>
      <c r="W313" s="313"/>
      <c r="X313" s="313"/>
      <c r="Y313" s="92"/>
      <c r="Z313" s="92"/>
      <c r="AA313" s="92"/>
      <c r="AB313" s="92"/>
      <c r="AC313" s="92"/>
      <c r="AD313" s="313"/>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CJ313" s="68"/>
      <c r="CK313" s="68"/>
      <c r="CM313" s="68"/>
      <c r="CP313" s="68"/>
      <c r="CQ313" s="68"/>
      <c r="CS313" s="68"/>
      <c r="CT313" s="68"/>
    </row>
    <row r="314" spans="4:98" ht="15.75" hidden="1" customHeight="1">
      <c r="D314" s="92"/>
      <c r="E314" s="510"/>
      <c r="F314" s="92"/>
      <c r="G314" s="92"/>
      <c r="H314" s="800"/>
      <c r="J314" s="92"/>
      <c r="K314" s="92"/>
      <c r="L314" s="313"/>
      <c r="M314" s="313"/>
      <c r="N314" s="313"/>
      <c r="O314" s="313"/>
      <c r="P314" s="313"/>
      <c r="Q314" s="313"/>
      <c r="R314" s="314"/>
      <c r="S314" s="313"/>
      <c r="T314" s="313"/>
      <c r="U314" s="313"/>
      <c r="V314" s="313"/>
      <c r="W314" s="313"/>
      <c r="X314" s="313"/>
      <c r="Y314" s="92"/>
      <c r="Z314" s="92"/>
      <c r="AA314" s="92"/>
      <c r="AB314" s="92"/>
      <c r="AC314" s="92"/>
      <c r="AD314" s="313"/>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CJ314" s="68"/>
      <c r="CK314" s="68"/>
      <c r="CM314" s="68"/>
      <c r="CP314" s="68"/>
      <c r="CQ314" s="68"/>
      <c r="CS314" s="68"/>
      <c r="CT314" s="68"/>
    </row>
    <row r="315" spans="4:98" ht="15.75" hidden="1" customHeight="1">
      <c r="D315" s="92"/>
      <c r="E315" s="510"/>
      <c r="F315" s="92"/>
      <c r="G315" s="92"/>
      <c r="H315" s="800"/>
      <c r="J315" s="92"/>
      <c r="K315" s="92"/>
      <c r="L315" s="313"/>
      <c r="M315" s="313"/>
      <c r="N315" s="313"/>
      <c r="O315" s="313"/>
      <c r="P315" s="313"/>
      <c r="Q315" s="313"/>
      <c r="R315" s="314"/>
      <c r="S315" s="313"/>
      <c r="T315" s="313"/>
      <c r="U315" s="313"/>
      <c r="V315" s="313"/>
      <c r="W315" s="313"/>
      <c r="X315" s="313"/>
      <c r="Y315" s="92"/>
      <c r="Z315" s="92"/>
      <c r="AA315" s="92"/>
      <c r="AB315" s="92"/>
      <c r="AC315" s="92"/>
      <c r="AD315" s="313"/>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CJ315" s="68"/>
      <c r="CK315" s="68"/>
      <c r="CM315" s="68"/>
      <c r="CP315" s="68"/>
      <c r="CQ315" s="68"/>
      <c r="CS315" s="68"/>
      <c r="CT315" s="68"/>
    </row>
    <row r="316" spans="4:98" ht="15.75" hidden="1" customHeight="1">
      <c r="D316" s="92"/>
      <c r="E316" s="510"/>
      <c r="F316" s="92"/>
      <c r="G316" s="92"/>
      <c r="H316" s="800"/>
      <c r="J316" s="92"/>
      <c r="K316" s="92"/>
      <c r="L316" s="313"/>
      <c r="M316" s="313"/>
      <c r="N316" s="313"/>
      <c r="O316" s="313"/>
      <c r="P316" s="313"/>
      <c r="Q316" s="313"/>
      <c r="R316" s="314"/>
      <c r="S316" s="313"/>
      <c r="T316" s="313"/>
      <c r="U316" s="313"/>
      <c r="V316" s="313"/>
      <c r="W316" s="313"/>
      <c r="X316" s="313"/>
      <c r="Y316" s="92"/>
      <c r="Z316" s="92"/>
      <c r="AA316" s="92"/>
      <c r="AB316" s="92"/>
      <c r="AC316" s="92"/>
      <c r="AD316" s="313"/>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CJ316" s="68"/>
      <c r="CK316" s="68"/>
      <c r="CM316" s="68"/>
      <c r="CP316" s="68"/>
      <c r="CQ316" s="68"/>
      <c r="CS316" s="68"/>
      <c r="CT316" s="68"/>
    </row>
    <row r="317" spans="4:98" ht="15.75" hidden="1" customHeight="1">
      <c r="D317" s="92"/>
      <c r="E317" s="510"/>
      <c r="F317" s="92"/>
      <c r="G317" s="92"/>
      <c r="H317" s="800"/>
      <c r="J317" s="92"/>
      <c r="K317" s="92"/>
      <c r="L317" s="313"/>
      <c r="M317" s="313"/>
      <c r="N317" s="313"/>
      <c r="O317" s="313"/>
      <c r="P317" s="313"/>
      <c r="Q317" s="313"/>
      <c r="R317" s="314"/>
      <c r="S317" s="313"/>
      <c r="T317" s="313"/>
      <c r="U317" s="313"/>
      <c r="V317" s="313"/>
      <c r="W317" s="313"/>
      <c r="X317" s="313"/>
      <c r="Y317" s="92"/>
      <c r="Z317" s="92"/>
      <c r="AA317" s="92"/>
      <c r="AB317" s="92"/>
      <c r="AC317" s="92"/>
      <c r="AD317" s="313"/>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CJ317" s="68"/>
      <c r="CK317" s="68"/>
      <c r="CM317" s="68"/>
      <c r="CP317" s="68"/>
      <c r="CQ317" s="68"/>
      <c r="CS317" s="68"/>
      <c r="CT317" s="68"/>
    </row>
    <row r="318" spans="4:98" ht="15.75" hidden="1" customHeight="1">
      <c r="D318" s="92"/>
      <c r="E318" s="510"/>
      <c r="F318" s="92"/>
      <c r="G318" s="92"/>
      <c r="H318" s="800"/>
      <c r="J318" s="92"/>
      <c r="K318" s="92"/>
      <c r="L318" s="313"/>
      <c r="M318" s="313"/>
      <c r="N318" s="313"/>
      <c r="O318" s="313"/>
      <c r="P318" s="313"/>
      <c r="Q318" s="313"/>
      <c r="R318" s="314"/>
      <c r="S318" s="313"/>
      <c r="T318" s="313"/>
      <c r="U318" s="313"/>
      <c r="V318" s="313"/>
      <c r="W318" s="313"/>
      <c r="X318" s="313"/>
      <c r="Y318" s="92"/>
      <c r="Z318" s="92"/>
      <c r="AA318" s="92"/>
      <c r="AB318" s="92"/>
      <c r="AC318" s="92"/>
      <c r="AD318" s="313"/>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CJ318" s="68"/>
      <c r="CK318" s="68"/>
      <c r="CM318" s="68"/>
      <c r="CP318" s="68"/>
      <c r="CQ318" s="68"/>
      <c r="CS318" s="68"/>
      <c r="CT318" s="68"/>
    </row>
    <row r="319" spans="4:98" ht="15.75" hidden="1" customHeight="1">
      <c r="D319" s="92"/>
      <c r="E319" s="510"/>
      <c r="F319" s="92"/>
      <c r="G319" s="92"/>
      <c r="H319" s="800"/>
      <c r="J319" s="92"/>
      <c r="K319" s="92"/>
      <c r="L319" s="313"/>
      <c r="M319" s="313"/>
      <c r="N319" s="313"/>
      <c r="O319" s="313"/>
      <c r="P319" s="313"/>
      <c r="Q319" s="313"/>
      <c r="R319" s="314"/>
      <c r="S319" s="313"/>
      <c r="T319" s="313"/>
      <c r="U319" s="313"/>
      <c r="V319" s="313"/>
      <c r="W319" s="313"/>
      <c r="X319" s="313"/>
      <c r="Y319" s="92"/>
      <c r="Z319" s="92"/>
      <c r="AA319" s="92"/>
      <c r="AB319" s="92"/>
      <c r="AC319" s="92"/>
      <c r="AD319" s="313"/>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CJ319" s="68"/>
      <c r="CK319" s="68"/>
      <c r="CM319" s="68"/>
      <c r="CP319" s="68"/>
      <c r="CQ319" s="68"/>
      <c r="CS319" s="68"/>
      <c r="CT319" s="68"/>
    </row>
    <row r="320" spans="4:98" ht="15.75" hidden="1" customHeight="1">
      <c r="D320" s="92"/>
      <c r="E320" s="510"/>
      <c r="F320" s="92"/>
      <c r="G320" s="92"/>
      <c r="H320" s="800"/>
      <c r="J320" s="92"/>
      <c r="K320" s="92"/>
      <c r="L320" s="313"/>
      <c r="M320" s="313"/>
      <c r="N320" s="313"/>
      <c r="O320" s="313"/>
      <c r="P320" s="313"/>
      <c r="Q320" s="313"/>
      <c r="R320" s="314"/>
      <c r="S320" s="313"/>
      <c r="T320" s="313"/>
      <c r="U320" s="313"/>
      <c r="V320" s="313"/>
      <c r="W320" s="313"/>
      <c r="X320" s="313"/>
      <c r="Y320" s="92"/>
      <c r="Z320" s="92"/>
      <c r="AA320" s="92"/>
      <c r="AB320" s="92"/>
      <c r="AC320" s="92"/>
      <c r="AD320" s="313"/>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CJ320" s="68"/>
      <c r="CK320" s="68"/>
      <c r="CM320" s="68"/>
      <c r="CP320" s="68"/>
      <c r="CQ320" s="68"/>
      <c r="CS320" s="68"/>
      <c r="CT320" s="68"/>
    </row>
    <row r="321" spans="4:98" ht="15.75" hidden="1" customHeight="1">
      <c r="D321" s="92"/>
      <c r="E321" s="510"/>
      <c r="F321" s="92"/>
      <c r="G321" s="92"/>
      <c r="H321" s="800"/>
      <c r="J321" s="92"/>
      <c r="K321" s="92"/>
      <c r="L321" s="313"/>
      <c r="M321" s="313"/>
      <c r="N321" s="313"/>
      <c r="O321" s="313"/>
      <c r="P321" s="313"/>
      <c r="Q321" s="313"/>
      <c r="R321" s="314"/>
      <c r="S321" s="313"/>
      <c r="T321" s="313"/>
      <c r="U321" s="313"/>
      <c r="V321" s="313"/>
      <c r="W321" s="313"/>
      <c r="X321" s="313"/>
      <c r="Y321" s="92"/>
      <c r="Z321" s="92"/>
      <c r="AA321" s="92"/>
      <c r="AB321" s="92"/>
      <c r="AC321" s="92"/>
      <c r="AD321" s="313"/>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CJ321" s="68"/>
      <c r="CK321" s="68"/>
      <c r="CM321" s="68"/>
      <c r="CP321" s="68"/>
      <c r="CQ321" s="68"/>
      <c r="CS321" s="68"/>
      <c r="CT321" s="68"/>
    </row>
    <row r="322" spans="4:98" ht="15.75" hidden="1" customHeight="1">
      <c r="D322" s="92"/>
      <c r="E322" s="510"/>
      <c r="F322" s="92"/>
      <c r="G322" s="92"/>
      <c r="H322" s="800"/>
      <c r="J322" s="92"/>
      <c r="K322" s="92"/>
      <c r="L322" s="313"/>
      <c r="M322" s="313"/>
      <c r="N322" s="313"/>
      <c r="O322" s="313"/>
      <c r="P322" s="313"/>
      <c r="Q322" s="313"/>
      <c r="R322" s="314"/>
      <c r="S322" s="313"/>
      <c r="T322" s="313"/>
      <c r="U322" s="313"/>
      <c r="V322" s="313"/>
      <c r="W322" s="313"/>
      <c r="X322" s="313"/>
      <c r="Y322" s="92"/>
      <c r="Z322" s="92"/>
      <c r="AA322" s="92"/>
      <c r="AB322" s="92"/>
      <c r="AC322" s="92"/>
      <c r="AD322" s="313"/>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CJ322" s="68"/>
      <c r="CK322" s="68"/>
      <c r="CM322" s="68"/>
      <c r="CP322" s="68"/>
      <c r="CQ322" s="68"/>
      <c r="CS322" s="68"/>
      <c r="CT322" s="68"/>
    </row>
    <row r="323" spans="4:98" ht="15.75" hidden="1" customHeight="1">
      <c r="D323" s="92"/>
      <c r="E323" s="510"/>
      <c r="F323" s="92"/>
      <c r="G323" s="92"/>
      <c r="H323" s="800"/>
      <c r="J323" s="92"/>
      <c r="K323" s="92"/>
      <c r="L323" s="313"/>
      <c r="M323" s="313"/>
      <c r="N323" s="313"/>
      <c r="O323" s="313"/>
      <c r="P323" s="313"/>
      <c r="Q323" s="313"/>
      <c r="R323" s="314"/>
      <c r="S323" s="313"/>
      <c r="T323" s="313"/>
      <c r="U323" s="313"/>
      <c r="V323" s="313"/>
      <c r="W323" s="313"/>
      <c r="X323" s="313"/>
      <c r="Y323" s="92"/>
      <c r="Z323" s="92"/>
      <c r="AA323" s="92"/>
      <c r="AB323" s="92"/>
      <c r="AC323" s="92"/>
      <c r="AD323" s="313"/>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CJ323" s="68"/>
      <c r="CK323" s="68"/>
      <c r="CM323" s="68"/>
      <c r="CP323" s="68"/>
      <c r="CQ323" s="68"/>
      <c r="CS323" s="68"/>
      <c r="CT323" s="68"/>
    </row>
    <row r="324" spans="4:98" ht="15.75" hidden="1" customHeight="1">
      <c r="D324" s="92"/>
      <c r="E324" s="510"/>
      <c r="F324" s="92"/>
      <c r="G324" s="92"/>
      <c r="H324" s="800"/>
      <c r="J324" s="92"/>
      <c r="K324" s="92"/>
      <c r="L324" s="313"/>
      <c r="M324" s="313"/>
      <c r="N324" s="313"/>
      <c r="O324" s="313"/>
      <c r="P324" s="313"/>
      <c r="Q324" s="313"/>
      <c r="R324" s="314"/>
      <c r="S324" s="313"/>
      <c r="T324" s="313"/>
      <c r="U324" s="313"/>
      <c r="V324" s="313"/>
      <c r="W324" s="313"/>
      <c r="X324" s="313"/>
      <c r="Y324" s="92"/>
      <c r="Z324" s="92"/>
      <c r="AA324" s="92"/>
      <c r="AB324" s="92"/>
      <c r="AC324" s="92"/>
      <c r="AD324" s="313"/>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CJ324" s="68"/>
      <c r="CK324" s="68"/>
      <c r="CM324" s="68"/>
      <c r="CP324" s="68"/>
      <c r="CQ324" s="68"/>
      <c r="CS324" s="68"/>
      <c r="CT324" s="68"/>
    </row>
    <row r="325" spans="4:98" ht="15.75" hidden="1" customHeight="1">
      <c r="D325" s="92"/>
      <c r="E325" s="510"/>
      <c r="F325" s="92"/>
      <c r="G325" s="92"/>
      <c r="H325" s="800"/>
      <c r="J325" s="92"/>
      <c r="K325" s="92"/>
      <c r="L325" s="313"/>
      <c r="M325" s="313"/>
      <c r="N325" s="313"/>
      <c r="O325" s="313"/>
      <c r="P325" s="313"/>
      <c r="Q325" s="313"/>
      <c r="R325" s="314"/>
      <c r="S325" s="313"/>
      <c r="T325" s="313"/>
      <c r="U325" s="313"/>
      <c r="V325" s="313"/>
      <c r="W325" s="313"/>
      <c r="X325" s="313"/>
      <c r="Y325" s="92"/>
      <c r="Z325" s="92"/>
      <c r="AA325" s="92"/>
      <c r="AB325" s="92"/>
      <c r="AC325" s="92"/>
      <c r="AD325" s="313"/>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c r="BC325" s="92"/>
      <c r="BD325" s="92"/>
      <c r="BE325" s="92"/>
      <c r="BF325" s="92"/>
      <c r="BG325" s="92"/>
      <c r="BH325" s="92"/>
      <c r="CJ325" s="68"/>
      <c r="CK325" s="68"/>
      <c r="CM325" s="68"/>
      <c r="CP325" s="68"/>
      <c r="CQ325" s="68"/>
      <c r="CS325" s="68"/>
      <c r="CT325" s="68"/>
    </row>
    <row r="326" spans="4:98" ht="15.75" hidden="1" customHeight="1">
      <c r="D326" s="92"/>
      <c r="E326" s="510"/>
      <c r="F326" s="92"/>
      <c r="G326" s="92"/>
      <c r="H326" s="800"/>
      <c r="J326" s="92"/>
      <c r="K326" s="92"/>
      <c r="L326" s="313"/>
      <c r="M326" s="313"/>
      <c r="N326" s="313"/>
      <c r="O326" s="313"/>
      <c r="P326" s="313"/>
      <c r="Q326" s="313"/>
      <c r="R326" s="314"/>
      <c r="S326" s="313"/>
      <c r="T326" s="313"/>
      <c r="U326" s="313"/>
      <c r="V326" s="313"/>
      <c r="W326" s="313"/>
      <c r="X326" s="313"/>
      <c r="Y326" s="92"/>
      <c r="Z326" s="92"/>
      <c r="AA326" s="92"/>
      <c r="AB326" s="92"/>
      <c r="AC326" s="92"/>
      <c r="AD326" s="313"/>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CJ326" s="68"/>
      <c r="CK326" s="68"/>
      <c r="CM326" s="68"/>
      <c r="CP326" s="68"/>
      <c r="CQ326" s="68"/>
      <c r="CS326" s="68"/>
      <c r="CT326" s="68"/>
    </row>
    <row r="327" spans="4:98" ht="15.75" hidden="1" customHeight="1">
      <c r="D327" s="92"/>
      <c r="E327" s="510"/>
      <c r="F327" s="92"/>
      <c r="G327" s="92"/>
      <c r="H327" s="800"/>
      <c r="J327" s="92"/>
      <c r="K327" s="92"/>
      <c r="L327" s="313"/>
      <c r="M327" s="313"/>
      <c r="N327" s="313"/>
      <c r="O327" s="313"/>
      <c r="P327" s="313"/>
      <c r="Q327" s="313"/>
      <c r="R327" s="314"/>
      <c r="S327" s="313"/>
      <c r="T327" s="313"/>
      <c r="U327" s="313"/>
      <c r="V327" s="313"/>
      <c r="W327" s="313"/>
      <c r="X327" s="313"/>
      <c r="Y327" s="92"/>
      <c r="Z327" s="92"/>
      <c r="AA327" s="92"/>
      <c r="AB327" s="92"/>
      <c r="AC327" s="92"/>
      <c r="AD327" s="313"/>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CJ327" s="68"/>
      <c r="CK327" s="68"/>
      <c r="CM327" s="68"/>
      <c r="CP327" s="68"/>
      <c r="CQ327" s="68"/>
      <c r="CS327" s="68"/>
      <c r="CT327" s="68"/>
    </row>
    <row r="328" spans="4:98" ht="15.75" hidden="1" customHeight="1">
      <c r="D328" s="92"/>
      <c r="E328" s="510"/>
      <c r="F328" s="92"/>
      <c r="G328" s="92"/>
      <c r="H328" s="800"/>
      <c r="J328" s="92"/>
      <c r="K328" s="92"/>
      <c r="L328" s="313"/>
      <c r="M328" s="313"/>
      <c r="N328" s="313"/>
      <c r="O328" s="313"/>
      <c r="P328" s="313"/>
      <c r="Q328" s="313"/>
      <c r="R328" s="314"/>
      <c r="S328" s="313"/>
      <c r="T328" s="313"/>
      <c r="U328" s="313"/>
      <c r="V328" s="313"/>
      <c r="W328" s="313"/>
      <c r="X328" s="313"/>
      <c r="Y328" s="92"/>
      <c r="Z328" s="92"/>
      <c r="AA328" s="92"/>
      <c r="AB328" s="92"/>
      <c r="AC328" s="92"/>
      <c r="AD328" s="313"/>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CJ328" s="68"/>
      <c r="CK328" s="68"/>
      <c r="CM328" s="68"/>
      <c r="CP328" s="68"/>
      <c r="CQ328" s="68"/>
      <c r="CS328" s="68"/>
      <c r="CT328" s="68"/>
    </row>
    <row r="329" spans="4:98" ht="15.75" hidden="1" customHeight="1">
      <c r="D329" s="92"/>
      <c r="E329" s="510"/>
      <c r="F329" s="92"/>
      <c r="G329" s="92"/>
      <c r="H329" s="800"/>
      <c r="J329" s="92"/>
      <c r="K329" s="92"/>
      <c r="L329" s="313"/>
      <c r="M329" s="313"/>
      <c r="N329" s="313"/>
      <c r="O329" s="313"/>
      <c r="P329" s="313"/>
      <c r="Q329" s="313"/>
      <c r="R329" s="314"/>
      <c r="S329" s="313"/>
      <c r="T329" s="313"/>
      <c r="U329" s="313"/>
      <c r="V329" s="313"/>
      <c r="W329" s="313"/>
      <c r="X329" s="313"/>
      <c r="Y329" s="92"/>
      <c r="Z329" s="92"/>
      <c r="AA329" s="92"/>
      <c r="AB329" s="92"/>
      <c r="AC329" s="92"/>
      <c r="AD329" s="313"/>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CJ329" s="68"/>
      <c r="CK329" s="68"/>
      <c r="CM329" s="68"/>
      <c r="CP329" s="68"/>
      <c r="CQ329" s="68"/>
      <c r="CS329" s="68"/>
      <c r="CT329" s="68"/>
    </row>
    <row r="330" spans="4:98" ht="15.75" hidden="1" customHeight="1">
      <c r="D330" s="92"/>
      <c r="E330" s="510"/>
      <c r="F330" s="92"/>
      <c r="G330" s="92"/>
      <c r="H330" s="800"/>
      <c r="J330" s="92"/>
      <c r="K330" s="92"/>
      <c r="L330" s="313"/>
      <c r="M330" s="313"/>
      <c r="N330" s="313"/>
      <c r="O330" s="313"/>
      <c r="P330" s="313"/>
      <c r="Q330" s="313"/>
      <c r="R330" s="314"/>
      <c r="S330" s="313"/>
      <c r="T330" s="313"/>
      <c r="U330" s="313"/>
      <c r="V330" s="313"/>
      <c r="W330" s="313"/>
      <c r="X330" s="313"/>
      <c r="Y330" s="92"/>
      <c r="Z330" s="92"/>
      <c r="AA330" s="92"/>
      <c r="AB330" s="92"/>
      <c r="AC330" s="92"/>
      <c r="AD330" s="313"/>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c r="BC330" s="92"/>
      <c r="BD330" s="92"/>
      <c r="BE330" s="92"/>
      <c r="BF330" s="92"/>
      <c r="BG330" s="92"/>
      <c r="BH330" s="92"/>
      <c r="CJ330" s="68"/>
      <c r="CK330" s="68"/>
      <c r="CM330" s="68"/>
      <c r="CP330" s="68"/>
      <c r="CQ330" s="68"/>
      <c r="CS330" s="68"/>
      <c r="CT330" s="68"/>
    </row>
    <row r="331" spans="4:98" ht="15.75" hidden="1" customHeight="1">
      <c r="D331" s="92"/>
      <c r="E331" s="510"/>
      <c r="F331" s="92"/>
      <c r="G331" s="92"/>
      <c r="H331" s="800"/>
      <c r="J331" s="92"/>
      <c r="K331" s="92"/>
      <c r="L331" s="313"/>
      <c r="M331" s="313"/>
      <c r="N331" s="313"/>
      <c r="O331" s="313"/>
      <c r="P331" s="313"/>
      <c r="Q331" s="313"/>
      <c r="R331" s="314"/>
      <c r="S331" s="313"/>
      <c r="T331" s="313"/>
      <c r="U331" s="313"/>
      <c r="V331" s="313"/>
      <c r="W331" s="313"/>
      <c r="X331" s="313"/>
      <c r="Y331" s="92"/>
      <c r="Z331" s="92"/>
      <c r="AA331" s="92"/>
      <c r="AB331" s="92"/>
      <c r="AC331" s="92"/>
      <c r="AD331" s="313"/>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CJ331" s="68"/>
      <c r="CK331" s="68"/>
      <c r="CM331" s="68"/>
      <c r="CP331" s="68"/>
      <c r="CQ331" s="68"/>
      <c r="CS331" s="68"/>
      <c r="CT331" s="68"/>
    </row>
    <row r="332" spans="4:98" ht="15.75" hidden="1" customHeight="1">
      <c r="D332" s="92"/>
      <c r="E332" s="510"/>
      <c r="F332" s="92"/>
      <c r="G332" s="92"/>
      <c r="H332" s="800"/>
      <c r="J332" s="92"/>
      <c r="K332" s="92"/>
      <c r="L332" s="313"/>
      <c r="M332" s="313"/>
      <c r="N332" s="313"/>
      <c r="O332" s="313"/>
      <c r="P332" s="313"/>
      <c r="Q332" s="313"/>
      <c r="R332" s="314"/>
      <c r="S332" s="313"/>
      <c r="T332" s="313"/>
      <c r="U332" s="313"/>
      <c r="V332" s="313"/>
      <c r="W332" s="313"/>
      <c r="X332" s="313"/>
      <c r="Y332" s="92"/>
      <c r="Z332" s="92"/>
      <c r="AA332" s="92"/>
      <c r="AB332" s="92"/>
      <c r="AC332" s="92"/>
      <c r="AD332" s="313"/>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CJ332" s="68"/>
      <c r="CK332" s="68"/>
      <c r="CM332" s="68"/>
      <c r="CP332" s="68"/>
      <c r="CQ332" s="68"/>
      <c r="CS332" s="68"/>
      <c r="CT332" s="68"/>
    </row>
    <row r="333" spans="4:98" ht="15.75" hidden="1" customHeight="1">
      <c r="D333" s="92"/>
      <c r="E333" s="510"/>
      <c r="F333" s="92"/>
      <c r="G333" s="92"/>
      <c r="H333" s="800"/>
      <c r="J333" s="92"/>
      <c r="K333" s="92"/>
      <c r="L333" s="313"/>
      <c r="M333" s="313"/>
      <c r="N333" s="313"/>
      <c r="O333" s="313"/>
      <c r="P333" s="313"/>
      <c r="Q333" s="313"/>
      <c r="R333" s="314"/>
      <c r="S333" s="313"/>
      <c r="T333" s="313"/>
      <c r="U333" s="313"/>
      <c r="V333" s="313"/>
      <c r="W333" s="313"/>
      <c r="X333" s="313"/>
      <c r="Y333" s="92"/>
      <c r="Z333" s="92"/>
      <c r="AA333" s="92"/>
      <c r="AB333" s="92"/>
      <c r="AC333" s="92"/>
      <c r="AD333" s="313"/>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CJ333" s="68"/>
      <c r="CK333" s="68"/>
      <c r="CM333" s="68"/>
      <c r="CP333" s="68"/>
      <c r="CQ333" s="68"/>
      <c r="CS333" s="68"/>
      <c r="CT333" s="68"/>
    </row>
    <row r="334" spans="4:98" ht="15.75" hidden="1" customHeight="1">
      <c r="D334" s="92"/>
      <c r="E334" s="510"/>
      <c r="F334" s="92"/>
      <c r="G334" s="92"/>
      <c r="H334" s="800"/>
      <c r="J334" s="92"/>
      <c r="K334" s="92"/>
      <c r="L334" s="313"/>
      <c r="M334" s="313"/>
      <c r="N334" s="313"/>
      <c r="O334" s="313"/>
      <c r="P334" s="313"/>
      <c r="Q334" s="313"/>
      <c r="R334" s="314"/>
      <c r="S334" s="313"/>
      <c r="T334" s="313"/>
      <c r="U334" s="313"/>
      <c r="V334" s="313"/>
      <c r="W334" s="313"/>
      <c r="X334" s="313"/>
      <c r="Y334" s="92"/>
      <c r="Z334" s="92"/>
      <c r="AA334" s="92"/>
      <c r="AB334" s="92"/>
      <c r="AC334" s="92"/>
      <c r="AD334" s="313"/>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CJ334" s="68"/>
      <c r="CK334" s="68"/>
      <c r="CM334" s="68"/>
      <c r="CP334" s="68"/>
      <c r="CQ334" s="68"/>
      <c r="CS334" s="68"/>
      <c r="CT334" s="68"/>
    </row>
    <row r="335" spans="4:98" ht="15.75" hidden="1" customHeight="1">
      <c r="D335" s="92"/>
      <c r="E335" s="510"/>
      <c r="F335" s="92"/>
      <c r="G335" s="92"/>
      <c r="H335" s="800"/>
      <c r="J335" s="92"/>
      <c r="K335" s="92"/>
      <c r="L335" s="313"/>
      <c r="M335" s="313"/>
      <c r="N335" s="313"/>
      <c r="O335" s="313"/>
      <c r="P335" s="313"/>
      <c r="Q335" s="313"/>
      <c r="R335" s="314"/>
      <c r="S335" s="313"/>
      <c r="T335" s="313"/>
      <c r="U335" s="313"/>
      <c r="V335" s="313"/>
      <c r="W335" s="313"/>
      <c r="X335" s="313"/>
      <c r="Y335" s="92"/>
      <c r="Z335" s="92"/>
      <c r="AA335" s="92"/>
      <c r="AB335" s="92"/>
      <c r="AC335" s="92"/>
      <c r="AD335" s="313"/>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CJ335" s="68"/>
      <c r="CK335" s="68"/>
      <c r="CM335" s="68"/>
      <c r="CP335" s="68"/>
      <c r="CQ335" s="68"/>
      <c r="CS335" s="68"/>
      <c r="CT335" s="68"/>
    </row>
    <row r="336" spans="4:98" ht="15.75" hidden="1" customHeight="1">
      <c r="D336" s="92"/>
      <c r="E336" s="510"/>
      <c r="F336" s="92"/>
      <c r="G336" s="92"/>
      <c r="H336" s="800"/>
      <c r="J336" s="92"/>
      <c r="K336" s="92"/>
      <c r="L336" s="313"/>
      <c r="M336" s="313"/>
      <c r="N336" s="313"/>
      <c r="O336" s="313"/>
      <c r="P336" s="313"/>
      <c r="Q336" s="313"/>
      <c r="R336" s="314"/>
      <c r="S336" s="313"/>
      <c r="T336" s="313"/>
      <c r="U336" s="313"/>
      <c r="V336" s="313"/>
      <c r="W336" s="313"/>
      <c r="X336" s="313"/>
      <c r="Y336" s="92"/>
      <c r="Z336" s="92"/>
      <c r="AA336" s="92"/>
      <c r="AB336" s="92"/>
      <c r="AC336" s="92"/>
      <c r="AD336" s="313"/>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CJ336" s="68"/>
      <c r="CK336" s="68"/>
      <c r="CM336" s="68"/>
      <c r="CP336" s="68"/>
      <c r="CQ336" s="68"/>
      <c r="CS336" s="68"/>
      <c r="CT336" s="68"/>
    </row>
    <row r="337" spans="4:98" ht="15.75" hidden="1" customHeight="1">
      <c r="D337" s="92"/>
      <c r="E337" s="510"/>
      <c r="F337" s="92"/>
      <c r="G337" s="92"/>
      <c r="H337" s="800"/>
      <c r="J337" s="92"/>
      <c r="K337" s="92"/>
      <c r="L337" s="313"/>
      <c r="M337" s="313"/>
      <c r="N337" s="313"/>
      <c r="O337" s="313"/>
      <c r="P337" s="313"/>
      <c r="Q337" s="313"/>
      <c r="R337" s="314"/>
      <c r="S337" s="313"/>
      <c r="T337" s="313"/>
      <c r="U337" s="313"/>
      <c r="V337" s="313"/>
      <c r="W337" s="313"/>
      <c r="X337" s="313"/>
      <c r="Y337" s="92"/>
      <c r="Z337" s="92"/>
      <c r="AA337" s="92"/>
      <c r="AB337" s="92"/>
      <c r="AC337" s="92"/>
      <c r="AD337" s="313"/>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CJ337" s="68"/>
      <c r="CK337" s="68"/>
      <c r="CM337" s="68"/>
      <c r="CP337" s="68"/>
      <c r="CQ337" s="68"/>
      <c r="CS337" s="68"/>
      <c r="CT337" s="68"/>
    </row>
    <row r="338" spans="4:98" ht="15.75" hidden="1" customHeight="1">
      <c r="D338" s="92"/>
      <c r="E338" s="510"/>
      <c r="F338" s="92"/>
      <c r="G338" s="92"/>
      <c r="H338" s="800"/>
      <c r="J338" s="92"/>
      <c r="K338" s="92"/>
      <c r="L338" s="313"/>
      <c r="M338" s="313"/>
      <c r="N338" s="313"/>
      <c r="O338" s="313"/>
      <c r="P338" s="313"/>
      <c r="Q338" s="313"/>
      <c r="R338" s="314"/>
      <c r="S338" s="313"/>
      <c r="T338" s="313"/>
      <c r="U338" s="313"/>
      <c r="V338" s="313"/>
      <c r="W338" s="313"/>
      <c r="X338" s="313"/>
      <c r="Y338" s="92"/>
      <c r="Z338" s="92"/>
      <c r="AA338" s="92"/>
      <c r="AB338" s="92"/>
      <c r="AC338" s="92"/>
      <c r="AD338" s="313"/>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CJ338" s="68"/>
      <c r="CK338" s="68"/>
      <c r="CM338" s="68"/>
      <c r="CP338" s="68"/>
      <c r="CQ338" s="68"/>
      <c r="CS338" s="68"/>
      <c r="CT338" s="68"/>
    </row>
    <row r="339" spans="4:98" ht="15.75" hidden="1" customHeight="1">
      <c r="D339" s="92"/>
      <c r="E339" s="510"/>
      <c r="F339" s="92"/>
      <c r="G339" s="92"/>
      <c r="H339" s="800"/>
      <c r="J339" s="92"/>
      <c r="K339" s="92"/>
      <c r="L339" s="313"/>
      <c r="M339" s="313"/>
      <c r="N339" s="313"/>
      <c r="O339" s="313"/>
      <c r="P339" s="313"/>
      <c r="Q339" s="313"/>
      <c r="R339" s="314"/>
      <c r="S339" s="313"/>
      <c r="T339" s="313"/>
      <c r="U339" s="313"/>
      <c r="V339" s="313"/>
      <c r="W339" s="313"/>
      <c r="X339" s="313"/>
      <c r="Y339" s="92"/>
      <c r="Z339" s="92"/>
      <c r="AA339" s="92"/>
      <c r="AB339" s="92"/>
      <c r="AC339" s="92"/>
      <c r="AD339" s="313"/>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CJ339" s="68"/>
      <c r="CK339" s="68"/>
      <c r="CM339" s="68"/>
      <c r="CP339" s="68"/>
      <c r="CQ339" s="68"/>
      <c r="CS339" s="68"/>
      <c r="CT339" s="68"/>
    </row>
    <row r="340" spans="4:98" ht="15.75" hidden="1" customHeight="1">
      <c r="D340" s="92"/>
      <c r="E340" s="510"/>
      <c r="F340" s="92"/>
      <c r="G340" s="92"/>
      <c r="H340" s="800"/>
      <c r="J340" s="92"/>
      <c r="K340" s="92"/>
      <c r="L340" s="313"/>
      <c r="M340" s="313"/>
      <c r="N340" s="313"/>
      <c r="O340" s="313"/>
      <c r="P340" s="313"/>
      <c r="Q340" s="313"/>
      <c r="R340" s="314"/>
      <c r="S340" s="313"/>
      <c r="T340" s="313"/>
      <c r="U340" s="313"/>
      <c r="V340" s="313"/>
      <c r="W340" s="313"/>
      <c r="X340" s="313"/>
      <c r="Y340" s="92"/>
      <c r="Z340" s="92"/>
      <c r="AA340" s="92"/>
      <c r="AB340" s="92"/>
      <c r="AC340" s="92"/>
      <c r="AD340" s="313"/>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CJ340" s="68"/>
      <c r="CK340" s="68"/>
      <c r="CM340" s="68"/>
      <c r="CP340" s="68"/>
      <c r="CQ340" s="68"/>
      <c r="CS340" s="68"/>
      <c r="CT340" s="68"/>
    </row>
    <row r="341" spans="4:98" ht="15.75" hidden="1" customHeight="1">
      <c r="D341" s="92"/>
      <c r="E341" s="510"/>
      <c r="F341" s="92"/>
      <c r="G341" s="92"/>
      <c r="H341" s="800"/>
      <c r="J341" s="92"/>
      <c r="K341" s="92"/>
      <c r="L341" s="313"/>
      <c r="M341" s="313"/>
      <c r="N341" s="313"/>
      <c r="O341" s="313"/>
      <c r="P341" s="313"/>
      <c r="Q341" s="313"/>
      <c r="R341" s="314"/>
      <c r="S341" s="313"/>
      <c r="T341" s="313"/>
      <c r="U341" s="313"/>
      <c r="V341" s="313"/>
      <c r="W341" s="313"/>
      <c r="X341" s="313"/>
      <c r="Y341" s="92"/>
      <c r="Z341" s="92"/>
      <c r="AA341" s="92"/>
      <c r="AB341" s="92"/>
      <c r="AC341" s="92"/>
      <c r="AD341" s="313"/>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CJ341" s="68"/>
      <c r="CK341" s="68"/>
      <c r="CM341" s="68"/>
      <c r="CP341" s="68"/>
      <c r="CQ341" s="68"/>
      <c r="CS341" s="68"/>
      <c r="CT341" s="68"/>
    </row>
    <row r="342" spans="4:98" ht="15.75" hidden="1" customHeight="1">
      <c r="D342" s="92"/>
      <c r="E342" s="510"/>
      <c r="F342" s="92"/>
      <c r="G342" s="92"/>
      <c r="H342" s="800"/>
      <c r="J342" s="92"/>
      <c r="K342" s="92"/>
      <c r="L342" s="313"/>
      <c r="M342" s="313"/>
      <c r="N342" s="313"/>
      <c r="O342" s="313"/>
      <c r="P342" s="313"/>
      <c r="Q342" s="313"/>
      <c r="R342" s="314"/>
      <c r="S342" s="313"/>
      <c r="T342" s="313"/>
      <c r="U342" s="313"/>
      <c r="V342" s="313"/>
      <c r="W342" s="313"/>
      <c r="X342" s="313"/>
      <c r="Y342" s="92"/>
      <c r="Z342" s="92"/>
      <c r="AA342" s="92"/>
      <c r="AB342" s="92"/>
      <c r="AC342" s="92"/>
      <c r="AD342" s="313"/>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CJ342" s="68"/>
      <c r="CK342" s="68"/>
      <c r="CM342" s="68"/>
      <c r="CP342" s="68"/>
      <c r="CQ342" s="68"/>
      <c r="CS342" s="68"/>
      <c r="CT342" s="68"/>
    </row>
    <row r="343" spans="4:98" ht="15.75" hidden="1" customHeight="1">
      <c r="D343" s="92"/>
      <c r="E343" s="510"/>
      <c r="F343" s="92"/>
      <c r="G343" s="92"/>
      <c r="H343" s="800"/>
      <c r="J343" s="92"/>
      <c r="K343" s="92"/>
      <c r="L343" s="313"/>
      <c r="M343" s="313"/>
      <c r="N343" s="313"/>
      <c r="O343" s="313"/>
      <c r="P343" s="313"/>
      <c r="Q343" s="313"/>
      <c r="R343" s="314"/>
      <c r="S343" s="313"/>
      <c r="T343" s="313"/>
      <c r="U343" s="313"/>
      <c r="V343" s="313"/>
      <c r="W343" s="313"/>
      <c r="X343" s="313"/>
      <c r="Y343" s="92"/>
      <c r="Z343" s="92"/>
      <c r="AA343" s="92"/>
      <c r="AB343" s="92"/>
      <c r="AC343" s="92"/>
      <c r="AD343" s="313"/>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CJ343" s="68"/>
      <c r="CK343" s="68"/>
      <c r="CM343" s="68"/>
      <c r="CP343" s="68"/>
      <c r="CQ343" s="68"/>
      <c r="CS343" s="68"/>
      <c r="CT343" s="68"/>
    </row>
    <row r="344" spans="4:98" ht="15.75" hidden="1" customHeight="1">
      <c r="D344" s="92"/>
      <c r="E344" s="510"/>
      <c r="F344" s="92"/>
      <c r="G344" s="92"/>
      <c r="H344" s="800"/>
      <c r="J344" s="92"/>
      <c r="K344" s="92"/>
      <c r="L344" s="315"/>
      <c r="M344" s="315"/>
      <c r="N344" s="315"/>
      <c r="O344" s="315"/>
      <c r="P344" s="315"/>
      <c r="Q344" s="315"/>
      <c r="R344" s="316"/>
      <c r="S344" s="315"/>
      <c r="T344" s="315"/>
      <c r="U344" s="315"/>
      <c r="V344" s="315"/>
      <c r="W344" s="315"/>
      <c r="X344" s="315"/>
      <c r="Y344" s="92"/>
      <c r="Z344" s="92"/>
      <c r="AA344" s="92"/>
      <c r="AB344" s="92"/>
      <c r="AC344" s="92"/>
      <c r="AD344" s="315"/>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CJ344" s="68"/>
      <c r="CK344" s="68"/>
      <c r="CM344" s="68"/>
      <c r="CP344" s="68"/>
      <c r="CQ344" s="68"/>
      <c r="CS344" s="68"/>
      <c r="CT344" s="68"/>
    </row>
    <row r="345" spans="4:98" ht="15.75" hidden="1" customHeight="1">
      <c r="D345" s="92"/>
      <c r="E345" s="510"/>
      <c r="F345" s="92"/>
      <c r="G345" s="92"/>
      <c r="H345" s="800"/>
      <c r="J345" s="92"/>
      <c r="K345" s="92"/>
      <c r="L345" s="315"/>
      <c r="M345" s="315"/>
      <c r="N345" s="315"/>
      <c r="O345" s="315"/>
      <c r="P345" s="315"/>
      <c r="Q345" s="315"/>
      <c r="R345" s="316"/>
      <c r="S345" s="315"/>
      <c r="T345" s="315"/>
      <c r="U345" s="315"/>
      <c r="V345" s="315"/>
      <c r="W345" s="315"/>
      <c r="X345" s="315"/>
      <c r="Y345" s="92"/>
      <c r="Z345" s="92"/>
      <c r="AA345" s="92"/>
      <c r="AB345" s="92"/>
      <c r="AC345" s="92"/>
      <c r="AD345" s="315"/>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CJ345" s="68"/>
      <c r="CK345" s="68"/>
      <c r="CM345" s="68"/>
      <c r="CP345" s="68"/>
      <c r="CQ345" s="68"/>
      <c r="CS345" s="68"/>
      <c r="CT345" s="68"/>
    </row>
    <row r="346" spans="4:98" ht="15.75" hidden="1" customHeight="1">
      <c r="D346" s="92"/>
      <c r="E346" s="510"/>
      <c r="F346" s="92"/>
      <c r="G346" s="92"/>
      <c r="H346" s="800"/>
      <c r="J346" s="92"/>
      <c r="K346" s="92"/>
      <c r="L346" s="315"/>
      <c r="M346" s="315"/>
      <c r="N346" s="315"/>
      <c r="O346" s="315"/>
      <c r="P346" s="315"/>
      <c r="Q346" s="315"/>
      <c r="R346" s="316"/>
      <c r="S346" s="315"/>
      <c r="T346" s="315"/>
      <c r="U346" s="315"/>
      <c r="V346" s="315"/>
      <c r="W346" s="315"/>
      <c r="X346" s="315"/>
      <c r="Y346" s="92"/>
      <c r="Z346" s="92"/>
      <c r="AA346" s="92"/>
      <c r="AB346" s="92"/>
      <c r="AC346" s="92"/>
      <c r="AD346" s="315"/>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CJ346" s="68"/>
      <c r="CK346" s="68"/>
      <c r="CM346" s="68"/>
      <c r="CP346" s="68"/>
      <c r="CQ346" s="68"/>
      <c r="CS346" s="68"/>
      <c r="CT346" s="68"/>
    </row>
    <row r="347" spans="4:98" ht="15.75" hidden="1" customHeight="1">
      <c r="D347" s="92"/>
      <c r="E347" s="510"/>
      <c r="F347" s="92"/>
      <c r="G347" s="92"/>
      <c r="H347" s="800"/>
      <c r="J347" s="92"/>
      <c r="K347" s="92"/>
      <c r="L347" s="315"/>
      <c r="M347" s="315"/>
      <c r="N347" s="315"/>
      <c r="O347" s="315"/>
      <c r="P347" s="315"/>
      <c r="Q347" s="315"/>
      <c r="R347" s="316"/>
      <c r="S347" s="315"/>
      <c r="T347" s="315"/>
      <c r="U347" s="315"/>
      <c r="V347" s="315"/>
      <c r="W347" s="315"/>
      <c r="X347" s="315"/>
      <c r="Y347" s="92"/>
      <c r="Z347" s="92"/>
      <c r="AA347" s="92"/>
      <c r="AB347" s="92"/>
      <c r="AC347" s="92"/>
      <c r="AD347" s="315"/>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CJ347" s="68"/>
      <c r="CK347" s="68"/>
      <c r="CM347" s="68"/>
      <c r="CP347" s="68"/>
      <c r="CQ347" s="68"/>
      <c r="CS347" s="68"/>
      <c r="CT347" s="68"/>
    </row>
    <row r="348" spans="4:98" ht="15.75" hidden="1" customHeight="1">
      <c r="D348" s="92"/>
      <c r="E348" s="510"/>
      <c r="F348" s="92"/>
      <c r="G348" s="92"/>
      <c r="H348" s="800"/>
      <c r="J348" s="92"/>
      <c r="K348" s="92"/>
      <c r="L348" s="315"/>
      <c r="M348" s="315"/>
      <c r="N348" s="315"/>
      <c r="O348" s="315"/>
      <c r="P348" s="315"/>
      <c r="Q348" s="315"/>
      <c r="R348" s="316"/>
      <c r="S348" s="315"/>
      <c r="T348" s="315"/>
      <c r="U348" s="315"/>
      <c r="V348" s="315"/>
      <c r="W348" s="315"/>
      <c r="X348" s="315"/>
      <c r="Y348" s="92"/>
      <c r="Z348" s="92"/>
      <c r="AA348" s="92"/>
      <c r="AB348" s="92"/>
      <c r="AC348" s="92"/>
      <c r="AD348" s="315"/>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CJ348" s="68"/>
      <c r="CK348" s="68"/>
      <c r="CM348" s="68"/>
      <c r="CP348" s="68"/>
      <c r="CQ348" s="68"/>
      <c r="CS348" s="68"/>
      <c r="CT348" s="68"/>
    </row>
    <row r="349" spans="4:98" ht="15.75" hidden="1" customHeight="1">
      <c r="D349" s="92"/>
      <c r="E349" s="510"/>
      <c r="F349" s="92"/>
      <c r="G349" s="92"/>
      <c r="H349" s="800"/>
      <c r="J349" s="92"/>
      <c r="K349" s="92"/>
      <c r="L349" s="315"/>
      <c r="M349" s="315"/>
      <c r="N349" s="315"/>
      <c r="O349" s="315"/>
      <c r="P349" s="315"/>
      <c r="Q349" s="315"/>
      <c r="R349" s="316"/>
      <c r="S349" s="315"/>
      <c r="T349" s="315"/>
      <c r="U349" s="315"/>
      <c r="V349" s="315"/>
      <c r="W349" s="315"/>
      <c r="X349" s="315"/>
      <c r="Y349" s="92"/>
      <c r="Z349" s="92"/>
      <c r="AA349" s="92"/>
      <c r="AB349" s="92"/>
      <c r="AC349" s="92"/>
      <c r="AD349" s="315"/>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CJ349" s="68"/>
      <c r="CK349" s="68"/>
      <c r="CM349" s="68"/>
      <c r="CP349" s="68"/>
      <c r="CQ349" s="68"/>
      <c r="CS349" s="68"/>
      <c r="CT349" s="68"/>
    </row>
    <row r="350" spans="4:98" ht="15.75" hidden="1" customHeight="1">
      <c r="D350" s="92"/>
      <c r="E350" s="510"/>
      <c r="F350" s="92"/>
      <c r="G350" s="92"/>
      <c r="H350" s="800"/>
      <c r="J350" s="92"/>
      <c r="K350" s="92"/>
      <c r="L350" s="315"/>
      <c r="M350" s="315"/>
      <c r="N350" s="315"/>
      <c r="O350" s="315"/>
      <c r="P350" s="315"/>
      <c r="Q350" s="315"/>
      <c r="R350" s="316"/>
      <c r="S350" s="315"/>
      <c r="T350" s="315"/>
      <c r="U350" s="315"/>
      <c r="V350" s="315"/>
      <c r="W350" s="315"/>
      <c r="X350" s="315"/>
      <c r="Y350" s="92"/>
      <c r="Z350" s="92"/>
      <c r="AA350" s="92"/>
      <c r="AB350" s="92"/>
      <c r="AC350" s="92"/>
      <c r="AD350" s="315"/>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CJ350" s="68"/>
      <c r="CK350" s="68"/>
      <c r="CM350" s="68"/>
      <c r="CP350" s="68"/>
      <c r="CQ350" s="68"/>
      <c r="CS350" s="68"/>
      <c r="CT350" s="68"/>
    </row>
    <row r="351" spans="4:98" ht="15.75" hidden="1" customHeight="1">
      <c r="D351" s="92"/>
      <c r="E351" s="510"/>
      <c r="F351" s="92"/>
      <c r="G351" s="92"/>
      <c r="H351" s="800"/>
      <c r="J351" s="92"/>
      <c r="K351" s="92"/>
      <c r="L351" s="315"/>
      <c r="M351" s="315"/>
      <c r="N351" s="315"/>
      <c r="O351" s="315"/>
      <c r="P351" s="315"/>
      <c r="Q351" s="315"/>
      <c r="R351" s="316"/>
      <c r="S351" s="315"/>
      <c r="T351" s="315"/>
      <c r="U351" s="315"/>
      <c r="V351" s="315"/>
      <c r="W351" s="315"/>
      <c r="X351" s="315"/>
      <c r="Y351" s="92"/>
      <c r="Z351" s="92"/>
      <c r="AA351" s="92"/>
      <c r="AB351" s="92"/>
      <c r="AC351" s="92"/>
      <c r="AD351" s="315"/>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92"/>
      <c r="BB351" s="92"/>
      <c r="BC351" s="92"/>
      <c r="BD351" s="92"/>
      <c r="BE351" s="92"/>
      <c r="BF351" s="92"/>
      <c r="BG351" s="92"/>
      <c r="BH351" s="92"/>
      <c r="CJ351" s="68"/>
      <c r="CK351" s="68"/>
      <c r="CM351" s="68"/>
      <c r="CP351" s="68"/>
      <c r="CQ351" s="68"/>
      <c r="CS351" s="68"/>
      <c r="CT351" s="68"/>
    </row>
    <row r="352" spans="4:98" ht="15.75" hidden="1" customHeight="1">
      <c r="D352" s="92"/>
      <c r="E352" s="510"/>
      <c r="F352" s="92"/>
      <c r="G352" s="92"/>
      <c r="H352" s="800"/>
      <c r="J352" s="92"/>
      <c r="K352" s="92"/>
      <c r="L352" s="315"/>
      <c r="M352" s="315"/>
      <c r="N352" s="315"/>
      <c r="O352" s="315"/>
      <c r="P352" s="315"/>
      <c r="Q352" s="315"/>
      <c r="R352" s="316"/>
      <c r="S352" s="315"/>
      <c r="T352" s="315"/>
      <c r="U352" s="315"/>
      <c r="V352" s="315"/>
      <c r="W352" s="315"/>
      <c r="X352" s="315"/>
      <c r="Y352" s="92"/>
      <c r="Z352" s="92"/>
      <c r="AA352" s="92"/>
      <c r="AB352" s="92"/>
      <c r="AC352" s="92"/>
      <c r="AD352" s="315"/>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CJ352" s="68"/>
      <c r="CK352" s="68"/>
      <c r="CM352" s="68"/>
      <c r="CP352" s="68"/>
      <c r="CQ352" s="68"/>
      <c r="CS352" s="68"/>
      <c r="CT352" s="68"/>
    </row>
    <row r="353" spans="4:98" ht="15.75" hidden="1" customHeight="1">
      <c r="D353" s="92"/>
      <c r="E353" s="510"/>
      <c r="F353" s="92"/>
      <c r="G353" s="92"/>
      <c r="H353" s="800"/>
      <c r="J353" s="92"/>
      <c r="K353" s="92"/>
      <c r="L353" s="315"/>
      <c r="M353" s="315"/>
      <c r="N353" s="315"/>
      <c r="O353" s="315"/>
      <c r="P353" s="315"/>
      <c r="Q353" s="315"/>
      <c r="R353" s="316"/>
      <c r="S353" s="315"/>
      <c r="T353" s="315"/>
      <c r="U353" s="315"/>
      <c r="V353" s="315"/>
      <c r="W353" s="315"/>
      <c r="X353" s="315"/>
      <c r="Y353" s="92"/>
      <c r="Z353" s="92"/>
      <c r="AA353" s="92"/>
      <c r="AB353" s="92"/>
      <c r="AC353" s="92"/>
      <c r="AD353" s="315"/>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CJ353" s="68"/>
      <c r="CK353" s="68"/>
      <c r="CM353" s="68"/>
      <c r="CP353" s="68"/>
      <c r="CQ353" s="68"/>
      <c r="CS353" s="68"/>
      <c r="CT353" s="68"/>
    </row>
    <row r="354" spans="4:98" ht="15.75" hidden="1" customHeight="1">
      <c r="D354" s="92"/>
      <c r="E354" s="510"/>
      <c r="F354" s="92"/>
      <c r="G354" s="92"/>
      <c r="H354" s="800"/>
      <c r="J354" s="92"/>
      <c r="K354" s="92"/>
      <c r="L354" s="315"/>
      <c r="M354" s="315"/>
      <c r="N354" s="315"/>
      <c r="O354" s="315"/>
      <c r="P354" s="315"/>
      <c r="Q354" s="315"/>
      <c r="R354" s="316"/>
      <c r="S354" s="315"/>
      <c r="T354" s="315"/>
      <c r="U354" s="315"/>
      <c r="V354" s="315"/>
      <c r="W354" s="315"/>
      <c r="X354" s="315"/>
      <c r="Y354" s="92"/>
      <c r="Z354" s="92"/>
      <c r="AA354" s="92"/>
      <c r="AB354" s="92"/>
      <c r="AC354" s="92"/>
      <c r="AD354" s="315"/>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CJ354" s="68"/>
      <c r="CK354" s="68"/>
      <c r="CM354" s="68"/>
      <c r="CP354" s="68"/>
      <c r="CQ354" s="68"/>
      <c r="CS354" s="68"/>
      <c r="CT354" s="68"/>
    </row>
    <row r="355" spans="4:98" ht="15.75" hidden="1" customHeight="1">
      <c r="D355" s="92"/>
      <c r="E355" s="510"/>
      <c r="F355" s="92"/>
      <c r="G355" s="92"/>
      <c r="H355" s="800"/>
      <c r="J355" s="92"/>
      <c r="K355" s="92"/>
      <c r="L355" s="315"/>
      <c r="M355" s="315"/>
      <c r="N355" s="315"/>
      <c r="O355" s="315"/>
      <c r="P355" s="315"/>
      <c r="Q355" s="315"/>
      <c r="R355" s="316"/>
      <c r="S355" s="315"/>
      <c r="T355" s="315"/>
      <c r="U355" s="315"/>
      <c r="V355" s="315"/>
      <c r="W355" s="315"/>
      <c r="X355" s="315"/>
      <c r="Y355" s="92"/>
      <c r="Z355" s="92"/>
      <c r="AA355" s="92"/>
      <c r="AB355" s="92"/>
      <c r="AC355" s="92"/>
      <c r="AD355" s="315"/>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CJ355" s="68"/>
      <c r="CK355" s="68"/>
      <c r="CM355" s="68"/>
      <c r="CP355" s="68"/>
      <c r="CQ355" s="68"/>
      <c r="CS355" s="68"/>
      <c r="CT355" s="68"/>
    </row>
    <row r="356" spans="4:98" ht="15.75" hidden="1" customHeight="1">
      <c r="D356" s="92"/>
      <c r="E356" s="510"/>
      <c r="F356" s="92"/>
      <c r="G356" s="92"/>
      <c r="H356" s="800"/>
      <c r="J356" s="92"/>
      <c r="K356" s="92"/>
      <c r="L356" s="315"/>
      <c r="M356" s="315"/>
      <c r="N356" s="315"/>
      <c r="O356" s="315"/>
      <c r="P356" s="315"/>
      <c r="Q356" s="315"/>
      <c r="R356" s="316"/>
      <c r="S356" s="315"/>
      <c r="T356" s="315"/>
      <c r="U356" s="315"/>
      <c r="V356" s="315"/>
      <c r="W356" s="315"/>
      <c r="X356" s="315"/>
      <c r="Y356" s="92"/>
      <c r="Z356" s="92"/>
      <c r="AA356" s="92"/>
      <c r="AB356" s="92"/>
      <c r="AC356" s="92"/>
      <c r="AD356" s="315"/>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CJ356" s="68"/>
      <c r="CK356" s="68"/>
      <c r="CM356" s="68"/>
      <c r="CP356" s="68"/>
      <c r="CQ356" s="68"/>
      <c r="CS356" s="68"/>
      <c r="CT356" s="68"/>
    </row>
    <row r="357" spans="4:98" ht="15.75" hidden="1" customHeight="1">
      <c r="D357" s="92"/>
      <c r="E357" s="510"/>
      <c r="F357" s="92"/>
      <c r="G357" s="92"/>
      <c r="H357" s="800"/>
      <c r="J357" s="92"/>
      <c r="K357" s="92"/>
      <c r="L357" s="315"/>
      <c r="M357" s="315"/>
      <c r="N357" s="315"/>
      <c r="O357" s="315"/>
      <c r="P357" s="315"/>
      <c r="Q357" s="315"/>
      <c r="R357" s="316"/>
      <c r="S357" s="315"/>
      <c r="T357" s="315"/>
      <c r="U357" s="315"/>
      <c r="V357" s="315"/>
      <c r="W357" s="315"/>
      <c r="X357" s="315"/>
      <c r="Y357" s="92"/>
      <c r="Z357" s="92"/>
      <c r="AA357" s="92"/>
      <c r="AB357" s="92"/>
      <c r="AC357" s="92"/>
      <c r="AD357" s="315"/>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CJ357" s="68"/>
      <c r="CK357" s="68"/>
      <c r="CM357" s="68"/>
      <c r="CP357" s="68"/>
      <c r="CQ357" s="68"/>
      <c r="CS357" s="68"/>
      <c r="CT357" s="68"/>
    </row>
    <row r="358" spans="4:98" ht="15.75" hidden="1" customHeight="1">
      <c r="D358" s="92"/>
      <c r="E358" s="510"/>
      <c r="F358" s="92"/>
      <c r="G358" s="92"/>
      <c r="H358" s="800"/>
      <c r="J358" s="92"/>
      <c r="K358" s="92"/>
      <c r="L358" s="315"/>
      <c r="M358" s="315"/>
      <c r="N358" s="315"/>
      <c r="O358" s="315"/>
      <c r="P358" s="315"/>
      <c r="Q358" s="315"/>
      <c r="R358" s="316"/>
      <c r="S358" s="315"/>
      <c r="T358" s="315"/>
      <c r="U358" s="315"/>
      <c r="V358" s="315"/>
      <c r="W358" s="315"/>
      <c r="X358" s="315"/>
      <c r="Y358" s="92"/>
      <c r="Z358" s="92"/>
      <c r="AA358" s="92"/>
      <c r="AB358" s="92"/>
      <c r="AC358" s="92"/>
      <c r="AD358" s="315"/>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2"/>
      <c r="BB358" s="92"/>
      <c r="BC358" s="92"/>
      <c r="BD358" s="92"/>
      <c r="BE358" s="92"/>
      <c r="BF358" s="92"/>
      <c r="BG358" s="92"/>
      <c r="BH358" s="92"/>
      <c r="CJ358" s="68"/>
      <c r="CK358" s="68"/>
      <c r="CM358" s="68"/>
      <c r="CP358" s="68"/>
      <c r="CQ358" s="68"/>
      <c r="CS358" s="68"/>
      <c r="CT358" s="68"/>
    </row>
    <row r="359" spans="4:98" ht="15.75" hidden="1" customHeight="1">
      <c r="D359" s="92"/>
      <c r="E359" s="510"/>
      <c r="F359" s="92"/>
      <c r="G359" s="92"/>
      <c r="H359" s="800"/>
      <c r="J359" s="92"/>
      <c r="K359" s="92"/>
      <c r="L359" s="315"/>
      <c r="M359" s="315"/>
      <c r="N359" s="315"/>
      <c r="O359" s="315"/>
      <c r="P359" s="315"/>
      <c r="Q359" s="315"/>
      <c r="R359" s="316"/>
      <c r="S359" s="315"/>
      <c r="T359" s="315"/>
      <c r="U359" s="315"/>
      <c r="V359" s="315"/>
      <c r="W359" s="315"/>
      <c r="X359" s="315"/>
      <c r="Y359" s="92"/>
      <c r="Z359" s="92"/>
      <c r="AA359" s="92"/>
      <c r="AB359" s="92"/>
      <c r="AC359" s="92"/>
      <c r="AD359" s="315"/>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CJ359" s="68"/>
      <c r="CK359" s="68"/>
      <c r="CM359" s="68"/>
      <c r="CP359" s="68"/>
      <c r="CQ359" s="68"/>
      <c r="CS359" s="68"/>
      <c r="CT359" s="68"/>
    </row>
    <row r="360" spans="4:98" ht="15.75" hidden="1" customHeight="1">
      <c r="D360" s="92"/>
      <c r="E360" s="510"/>
      <c r="F360" s="92"/>
      <c r="G360" s="92"/>
      <c r="H360" s="800"/>
      <c r="J360" s="92"/>
      <c r="K360" s="92"/>
      <c r="L360" s="315"/>
      <c r="M360" s="315"/>
      <c r="N360" s="315"/>
      <c r="O360" s="315"/>
      <c r="P360" s="315"/>
      <c r="Q360" s="315"/>
      <c r="R360" s="316"/>
      <c r="S360" s="315"/>
      <c r="T360" s="315"/>
      <c r="U360" s="315"/>
      <c r="V360" s="315"/>
      <c r="W360" s="315"/>
      <c r="X360" s="315"/>
      <c r="Y360" s="92"/>
      <c r="Z360" s="92"/>
      <c r="AA360" s="92"/>
      <c r="AB360" s="92"/>
      <c r="AC360" s="92"/>
      <c r="AD360" s="315"/>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c r="BB360" s="92"/>
      <c r="BC360" s="92"/>
      <c r="BD360" s="92"/>
      <c r="BE360" s="92"/>
      <c r="BF360" s="92"/>
      <c r="BG360" s="92"/>
      <c r="BH360" s="92"/>
      <c r="CJ360" s="68"/>
      <c r="CK360" s="68"/>
      <c r="CM360" s="68"/>
      <c r="CP360" s="68"/>
      <c r="CQ360" s="68"/>
      <c r="CS360" s="68"/>
      <c r="CT360" s="68"/>
    </row>
    <row r="361" spans="4:98" ht="15.75" hidden="1" customHeight="1">
      <c r="D361" s="92"/>
      <c r="E361" s="510"/>
      <c r="F361" s="92"/>
      <c r="G361" s="92"/>
      <c r="H361" s="800"/>
      <c r="J361" s="92"/>
      <c r="K361" s="92"/>
      <c r="L361" s="315"/>
      <c r="M361" s="315"/>
      <c r="N361" s="315"/>
      <c r="O361" s="315"/>
      <c r="P361" s="315"/>
      <c r="Q361" s="315"/>
      <c r="R361" s="316"/>
      <c r="S361" s="315"/>
      <c r="T361" s="315"/>
      <c r="U361" s="315"/>
      <c r="V361" s="315"/>
      <c r="W361" s="315"/>
      <c r="X361" s="315"/>
      <c r="Y361" s="92"/>
      <c r="Z361" s="92"/>
      <c r="AA361" s="92"/>
      <c r="AB361" s="92"/>
      <c r="AC361" s="92"/>
      <c r="AD361" s="315"/>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CJ361" s="68"/>
      <c r="CK361" s="68"/>
      <c r="CM361" s="68"/>
      <c r="CP361" s="68"/>
      <c r="CQ361" s="68"/>
      <c r="CS361" s="68"/>
      <c r="CT361" s="68"/>
    </row>
    <row r="362" spans="4:98" ht="15.75" hidden="1" customHeight="1">
      <c r="D362" s="92"/>
      <c r="E362" s="510"/>
      <c r="F362" s="92"/>
      <c r="G362" s="92"/>
      <c r="H362" s="800"/>
      <c r="J362" s="92"/>
      <c r="K362" s="92"/>
      <c r="L362" s="315"/>
      <c r="M362" s="315"/>
      <c r="N362" s="315"/>
      <c r="O362" s="315"/>
      <c r="P362" s="315"/>
      <c r="Q362" s="315"/>
      <c r="R362" s="316"/>
      <c r="S362" s="315"/>
      <c r="T362" s="315"/>
      <c r="U362" s="315"/>
      <c r="V362" s="315"/>
      <c r="W362" s="315"/>
      <c r="X362" s="315"/>
      <c r="Y362" s="92"/>
      <c r="Z362" s="92"/>
      <c r="AA362" s="92"/>
      <c r="AB362" s="92"/>
      <c r="AC362" s="92"/>
      <c r="AD362" s="315"/>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CJ362" s="68"/>
      <c r="CK362" s="68"/>
      <c r="CM362" s="68"/>
      <c r="CP362" s="68"/>
      <c r="CQ362" s="68"/>
      <c r="CS362" s="68"/>
      <c r="CT362" s="68"/>
    </row>
    <row r="363" spans="4:98" ht="15.75" hidden="1" customHeight="1">
      <c r="D363" s="92"/>
      <c r="E363" s="510"/>
      <c r="F363" s="92"/>
      <c r="G363" s="92"/>
      <c r="H363" s="800"/>
      <c r="J363" s="92"/>
      <c r="K363" s="92"/>
      <c r="L363" s="315"/>
      <c r="M363" s="315"/>
      <c r="N363" s="315"/>
      <c r="O363" s="315"/>
      <c r="P363" s="315"/>
      <c r="Q363" s="315"/>
      <c r="R363" s="316"/>
      <c r="S363" s="315"/>
      <c r="T363" s="315"/>
      <c r="U363" s="315"/>
      <c r="V363" s="315"/>
      <c r="W363" s="315"/>
      <c r="X363" s="315"/>
      <c r="Y363" s="92"/>
      <c r="Z363" s="92"/>
      <c r="AA363" s="92"/>
      <c r="AB363" s="92"/>
      <c r="AC363" s="92"/>
      <c r="AD363" s="315"/>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CJ363" s="68"/>
      <c r="CK363" s="68"/>
      <c r="CM363" s="68"/>
      <c r="CP363" s="68"/>
      <c r="CQ363" s="68"/>
      <c r="CS363" s="68"/>
      <c r="CT363" s="68"/>
    </row>
    <row r="364" spans="4:98" ht="15.75" hidden="1" customHeight="1">
      <c r="D364" s="92"/>
      <c r="E364" s="510"/>
      <c r="F364" s="92"/>
      <c r="G364" s="92"/>
      <c r="H364" s="800"/>
      <c r="J364" s="92"/>
      <c r="K364" s="92"/>
      <c r="L364" s="315"/>
      <c r="M364" s="315"/>
      <c r="N364" s="315"/>
      <c r="O364" s="315"/>
      <c r="P364" s="315"/>
      <c r="Q364" s="315"/>
      <c r="R364" s="316"/>
      <c r="S364" s="315"/>
      <c r="T364" s="315"/>
      <c r="U364" s="315"/>
      <c r="V364" s="315"/>
      <c r="W364" s="315"/>
      <c r="X364" s="315"/>
      <c r="Y364" s="92"/>
      <c r="Z364" s="92"/>
      <c r="AA364" s="92"/>
      <c r="AB364" s="92"/>
      <c r="AC364" s="92"/>
      <c r="AD364" s="315"/>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CJ364" s="68"/>
      <c r="CK364" s="68"/>
      <c r="CM364" s="68"/>
      <c r="CP364" s="68"/>
      <c r="CQ364" s="68"/>
      <c r="CS364" s="68"/>
      <c r="CT364" s="68"/>
    </row>
    <row r="365" spans="4:98" ht="15.75" hidden="1" customHeight="1">
      <c r="D365" s="92"/>
      <c r="E365" s="510"/>
      <c r="F365" s="92"/>
      <c r="G365" s="92"/>
      <c r="H365" s="800"/>
      <c r="J365" s="92"/>
      <c r="K365" s="92"/>
      <c r="L365" s="315"/>
      <c r="M365" s="315"/>
      <c r="N365" s="315"/>
      <c r="O365" s="315"/>
      <c r="P365" s="315"/>
      <c r="Q365" s="315"/>
      <c r="R365" s="316"/>
      <c r="S365" s="315"/>
      <c r="T365" s="315"/>
      <c r="U365" s="315"/>
      <c r="V365" s="315"/>
      <c r="W365" s="315"/>
      <c r="X365" s="315"/>
      <c r="Y365" s="92"/>
      <c r="Z365" s="92"/>
      <c r="AA365" s="92"/>
      <c r="AB365" s="92"/>
      <c r="AC365" s="92"/>
      <c r="AD365" s="315"/>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CJ365" s="68"/>
      <c r="CK365" s="68"/>
      <c r="CM365" s="68"/>
      <c r="CP365" s="68"/>
      <c r="CQ365" s="68"/>
      <c r="CS365" s="68"/>
      <c r="CT365" s="68"/>
    </row>
    <row r="366" spans="4:98" ht="15.75" hidden="1" customHeight="1">
      <c r="D366" s="92"/>
      <c r="E366" s="510"/>
      <c r="F366" s="92"/>
      <c r="G366" s="92"/>
      <c r="H366" s="800"/>
      <c r="J366" s="92"/>
      <c r="K366" s="92"/>
      <c r="L366" s="315"/>
      <c r="M366" s="315"/>
      <c r="N366" s="315"/>
      <c r="O366" s="315"/>
      <c r="P366" s="315"/>
      <c r="Q366" s="315"/>
      <c r="R366" s="316"/>
      <c r="S366" s="315"/>
      <c r="T366" s="315"/>
      <c r="U366" s="315"/>
      <c r="V366" s="315"/>
      <c r="W366" s="315"/>
      <c r="X366" s="315"/>
      <c r="Y366" s="92"/>
      <c r="Z366" s="92"/>
      <c r="AA366" s="92"/>
      <c r="AB366" s="92"/>
      <c r="AC366" s="92"/>
      <c r="AD366" s="315"/>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CJ366" s="68"/>
      <c r="CK366" s="68"/>
      <c r="CM366" s="68"/>
      <c r="CP366" s="68"/>
      <c r="CQ366" s="68"/>
      <c r="CS366" s="68"/>
      <c r="CT366" s="68"/>
    </row>
    <row r="367" spans="4:98" ht="15.75" hidden="1" customHeight="1">
      <c r="D367" s="92"/>
      <c r="E367" s="510"/>
      <c r="F367" s="92"/>
      <c r="G367" s="92"/>
      <c r="H367" s="800"/>
      <c r="J367" s="92"/>
      <c r="K367" s="92"/>
      <c r="L367" s="315"/>
      <c r="M367" s="315"/>
      <c r="N367" s="315"/>
      <c r="O367" s="315"/>
      <c r="P367" s="315"/>
      <c r="Q367" s="315"/>
      <c r="R367" s="316"/>
      <c r="S367" s="315"/>
      <c r="T367" s="315"/>
      <c r="U367" s="315"/>
      <c r="V367" s="315"/>
      <c r="W367" s="315"/>
      <c r="X367" s="315"/>
      <c r="Y367" s="92"/>
      <c r="Z367" s="92"/>
      <c r="AA367" s="92"/>
      <c r="AB367" s="92"/>
      <c r="AC367" s="92"/>
      <c r="AD367" s="315"/>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c r="BC367" s="92"/>
      <c r="BD367" s="92"/>
      <c r="BE367" s="92"/>
      <c r="BF367" s="92"/>
      <c r="BG367" s="92"/>
      <c r="BH367" s="92"/>
      <c r="CJ367" s="68"/>
      <c r="CK367" s="68"/>
      <c r="CM367" s="68"/>
      <c r="CP367" s="68"/>
      <c r="CQ367" s="68"/>
      <c r="CS367" s="68"/>
      <c r="CT367" s="68"/>
    </row>
    <row r="368" spans="4:98" ht="15.75" hidden="1" customHeight="1">
      <c r="D368" s="92"/>
      <c r="E368" s="510"/>
      <c r="F368" s="92"/>
      <c r="G368" s="92"/>
      <c r="H368" s="800"/>
      <c r="J368" s="92"/>
      <c r="K368" s="92"/>
      <c r="L368" s="315"/>
      <c r="M368" s="315"/>
      <c r="N368" s="315"/>
      <c r="O368" s="315"/>
      <c r="P368" s="315"/>
      <c r="Q368" s="315"/>
      <c r="R368" s="316"/>
      <c r="S368" s="315"/>
      <c r="T368" s="315"/>
      <c r="U368" s="315"/>
      <c r="V368" s="315"/>
      <c r="W368" s="315"/>
      <c r="X368" s="315"/>
      <c r="Y368" s="92"/>
      <c r="Z368" s="92"/>
      <c r="AA368" s="92"/>
      <c r="AB368" s="92"/>
      <c r="AC368" s="92"/>
      <c r="AD368" s="315"/>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CJ368" s="68"/>
      <c r="CK368" s="68"/>
      <c r="CM368" s="68"/>
      <c r="CP368" s="68"/>
      <c r="CQ368" s="68"/>
      <c r="CS368" s="68"/>
      <c r="CT368" s="68"/>
    </row>
    <row r="369" spans="4:98" ht="15.75" hidden="1" customHeight="1">
      <c r="D369" s="92"/>
      <c r="E369" s="510"/>
      <c r="F369" s="92"/>
      <c r="G369" s="92"/>
      <c r="H369" s="800"/>
      <c r="J369" s="92"/>
      <c r="K369" s="92"/>
      <c r="L369" s="315"/>
      <c r="M369" s="315"/>
      <c r="N369" s="315"/>
      <c r="O369" s="315"/>
      <c r="P369" s="315"/>
      <c r="Q369" s="315"/>
      <c r="R369" s="316"/>
      <c r="S369" s="315"/>
      <c r="T369" s="315"/>
      <c r="U369" s="315"/>
      <c r="V369" s="315"/>
      <c r="W369" s="315"/>
      <c r="X369" s="315"/>
      <c r="Y369" s="92"/>
      <c r="Z369" s="92"/>
      <c r="AA369" s="92"/>
      <c r="AB369" s="92"/>
      <c r="AC369" s="92"/>
      <c r="AD369" s="315"/>
      <c r="AE369" s="92"/>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92"/>
      <c r="BB369" s="92"/>
      <c r="BC369" s="92"/>
      <c r="BD369" s="92"/>
      <c r="BE369" s="92"/>
      <c r="BF369" s="92"/>
      <c r="BG369" s="92"/>
      <c r="BH369" s="92"/>
      <c r="CJ369" s="68"/>
      <c r="CK369" s="68"/>
      <c r="CM369" s="68"/>
      <c r="CP369" s="68"/>
      <c r="CQ369" s="68"/>
      <c r="CS369" s="68"/>
      <c r="CT369" s="68"/>
    </row>
    <row r="370" spans="4:98" ht="15.75" hidden="1" customHeight="1">
      <c r="D370" s="92"/>
      <c r="E370" s="510"/>
      <c r="F370" s="92"/>
      <c r="G370" s="92"/>
      <c r="H370" s="800"/>
      <c r="J370" s="92"/>
      <c r="K370" s="92"/>
      <c r="L370" s="315"/>
      <c r="M370" s="315"/>
      <c r="N370" s="315"/>
      <c r="O370" s="315"/>
      <c r="P370" s="315"/>
      <c r="Q370" s="315"/>
      <c r="R370" s="316"/>
      <c r="S370" s="315"/>
      <c r="T370" s="315"/>
      <c r="U370" s="315"/>
      <c r="V370" s="315"/>
      <c r="W370" s="315"/>
      <c r="X370" s="315"/>
      <c r="Y370" s="92"/>
      <c r="Z370" s="92"/>
      <c r="AA370" s="92"/>
      <c r="AB370" s="92"/>
      <c r="AC370" s="92"/>
      <c r="AD370" s="315"/>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CJ370" s="68"/>
      <c r="CK370" s="68"/>
      <c r="CM370" s="68"/>
      <c r="CP370" s="68"/>
      <c r="CQ370" s="68"/>
      <c r="CS370" s="68"/>
      <c r="CT370" s="68"/>
    </row>
    <row r="371" spans="4:98" ht="15.75" hidden="1" customHeight="1">
      <c r="D371" s="92"/>
      <c r="E371" s="510"/>
      <c r="F371" s="92"/>
      <c r="G371" s="92"/>
      <c r="H371" s="800"/>
      <c r="J371" s="92"/>
      <c r="K371" s="92"/>
      <c r="L371" s="315"/>
      <c r="M371" s="315"/>
      <c r="N371" s="315"/>
      <c r="O371" s="315"/>
      <c r="P371" s="315"/>
      <c r="Q371" s="315"/>
      <c r="R371" s="316"/>
      <c r="S371" s="315"/>
      <c r="T371" s="315"/>
      <c r="U371" s="315"/>
      <c r="V371" s="315"/>
      <c r="W371" s="315"/>
      <c r="X371" s="315"/>
      <c r="Y371" s="92"/>
      <c r="Z371" s="92"/>
      <c r="AA371" s="92"/>
      <c r="AB371" s="92"/>
      <c r="AC371" s="92"/>
      <c r="AD371" s="315"/>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CJ371" s="68"/>
      <c r="CK371" s="68"/>
      <c r="CM371" s="68"/>
      <c r="CP371" s="68"/>
      <c r="CQ371" s="68"/>
      <c r="CS371" s="68"/>
      <c r="CT371" s="68"/>
    </row>
    <row r="372" spans="4:98" ht="15.75" hidden="1" customHeight="1">
      <c r="D372" s="92"/>
      <c r="E372" s="510"/>
      <c r="F372" s="92"/>
      <c r="G372" s="92"/>
      <c r="H372" s="800"/>
      <c r="J372" s="92"/>
      <c r="K372" s="92"/>
      <c r="L372" s="315"/>
      <c r="M372" s="315"/>
      <c r="N372" s="315"/>
      <c r="O372" s="315"/>
      <c r="P372" s="315"/>
      <c r="Q372" s="315"/>
      <c r="R372" s="316"/>
      <c r="S372" s="315"/>
      <c r="T372" s="315"/>
      <c r="U372" s="315"/>
      <c r="V372" s="315"/>
      <c r="W372" s="315"/>
      <c r="X372" s="315"/>
      <c r="Y372" s="92"/>
      <c r="Z372" s="92"/>
      <c r="AA372" s="92"/>
      <c r="AB372" s="92"/>
      <c r="AC372" s="92"/>
      <c r="AD372" s="315"/>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CJ372" s="68"/>
      <c r="CK372" s="68"/>
      <c r="CM372" s="68"/>
      <c r="CP372" s="68"/>
      <c r="CQ372" s="68"/>
      <c r="CS372" s="68"/>
      <c r="CT372" s="68"/>
    </row>
    <row r="373" spans="4:98" ht="15.75" hidden="1" customHeight="1">
      <c r="D373" s="92"/>
      <c r="E373" s="510"/>
      <c r="F373" s="92"/>
      <c r="G373" s="92"/>
      <c r="H373" s="800"/>
      <c r="J373" s="92"/>
      <c r="K373" s="92"/>
      <c r="L373" s="315"/>
      <c r="M373" s="315"/>
      <c r="N373" s="315"/>
      <c r="O373" s="315"/>
      <c r="P373" s="315"/>
      <c r="Q373" s="315"/>
      <c r="R373" s="316"/>
      <c r="S373" s="315"/>
      <c r="T373" s="315"/>
      <c r="U373" s="315"/>
      <c r="V373" s="315"/>
      <c r="W373" s="315"/>
      <c r="X373" s="315"/>
      <c r="Y373" s="92"/>
      <c r="Z373" s="92"/>
      <c r="AA373" s="92"/>
      <c r="AB373" s="92"/>
      <c r="AC373" s="92"/>
      <c r="AD373" s="315"/>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CJ373" s="68"/>
      <c r="CK373" s="68"/>
      <c r="CM373" s="68"/>
      <c r="CP373" s="68"/>
      <c r="CQ373" s="68"/>
      <c r="CS373" s="68"/>
      <c r="CT373" s="68"/>
    </row>
    <row r="374" spans="4:98" ht="15.75" hidden="1" customHeight="1">
      <c r="D374" s="92"/>
      <c r="E374" s="510"/>
      <c r="F374" s="92"/>
      <c r="G374" s="92"/>
      <c r="H374" s="800"/>
      <c r="J374" s="92"/>
      <c r="K374" s="92"/>
      <c r="L374" s="315"/>
      <c r="M374" s="315"/>
      <c r="N374" s="315"/>
      <c r="O374" s="315"/>
      <c r="P374" s="315"/>
      <c r="Q374" s="315"/>
      <c r="R374" s="316"/>
      <c r="S374" s="315"/>
      <c r="T374" s="315"/>
      <c r="U374" s="315"/>
      <c r="V374" s="315"/>
      <c r="W374" s="315"/>
      <c r="X374" s="315"/>
      <c r="Y374" s="92"/>
      <c r="Z374" s="92"/>
      <c r="AA374" s="92"/>
      <c r="AB374" s="92"/>
      <c r="AC374" s="92"/>
      <c r="AD374" s="315"/>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CJ374" s="68"/>
      <c r="CK374" s="68"/>
      <c r="CM374" s="68"/>
      <c r="CP374" s="68"/>
      <c r="CQ374" s="68"/>
      <c r="CS374" s="68"/>
      <c r="CT374" s="68"/>
    </row>
    <row r="375" spans="4:98" ht="15.75" hidden="1" customHeight="1">
      <c r="D375" s="92"/>
      <c r="E375" s="510"/>
      <c r="F375" s="92"/>
      <c r="G375" s="92"/>
      <c r="H375" s="800"/>
      <c r="J375" s="92"/>
      <c r="K375" s="92"/>
      <c r="L375" s="315"/>
      <c r="M375" s="315"/>
      <c r="N375" s="315"/>
      <c r="O375" s="315"/>
      <c r="P375" s="315"/>
      <c r="Q375" s="315"/>
      <c r="R375" s="316"/>
      <c r="S375" s="315"/>
      <c r="T375" s="315"/>
      <c r="U375" s="315"/>
      <c r="V375" s="315"/>
      <c r="W375" s="315"/>
      <c r="X375" s="315"/>
      <c r="Y375" s="92"/>
      <c r="Z375" s="92"/>
      <c r="AA375" s="92"/>
      <c r="AB375" s="92"/>
      <c r="AC375" s="92"/>
      <c r="AD375" s="315"/>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CJ375" s="68"/>
      <c r="CK375" s="68"/>
      <c r="CM375" s="68"/>
      <c r="CP375" s="68"/>
      <c r="CQ375" s="68"/>
      <c r="CS375" s="68"/>
      <c r="CT375" s="68"/>
    </row>
    <row r="376" spans="4:98" ht="15.75" hidden="1" customHeight="1">
      <c r="D376" s="92"/>
      <c r="E376" s="510"/>
      <c r="F376" s="92"/>
      <c r="G376" s="92"/>
      <c r="H376" s="800"/>
      <c r="J376" s="92"/>
      <c r="K376" s="92"/>
      <c r="L376" s="315"/>
      <c r="M376" s="315"/>
      <c r="N376" s="315"/>
      <c r="O376" s="315"/>
      <c r="P376" s="315"/>
      <c r="Q376" s="315"/>
      <c r="R376" s="316"/>
      <c r="S376" s="315"/>
      <c r="T376" s="315"/>
      <c r="U376" s="315"/>
      <c r="V376" s="315"/>
      <c r="W376" s="315"/>
      <c r="X376" s="315"/>
      <c r="Y376" s="92"/>
      <c r="Z376" s="92"/>
      <c r="AA376" s="92"/>
      <c r="AB376" s="92"/>
      <c r="AC376" s="92"/>
      <c r="AD376" s="315"/>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CJ376" s="68"/>
      <c r="CK376" s="68"/>
      <c r="CM376" s="68"/>
      <c r="CP376" s="68"/>
      <c r="CQ376" s="68"/>
      <c r="CS376" s="68"/>
      <c r="CT376" s="68"/>
    </row>
    <row r="377" spans="4:98" ht="15.75" hidden="1" customHeight="1">
      <c r="D377" s="92"/>
      <c r="E377" s="510"/>
      <c r="F377" s="92"/>
      <c r="G377" s="92"/>
      <c r="H377" s="800"/>
      <c r="J377" s="92"/>
      <c r="K377" s="92"/>
      <c r="L377" s="315"/>
      <c r="M377" s="315"/>
      <c r="N377" s="315"/>
      <c r="O377" s="315"/>
      <c r="P377" s="315"/>
      <c r="Q377" s="315"/>
      <c r="R377" s="316"/>
      <c r="S377" s="315"/>
      <c r="T377" s="315"/>
      <c r="U377" s="315"/>
      <c r="V377" s="315"/>
      <c r="W377" s="315"/>
      <c r="X377" s="315"/>
      <c r="Y377" s="92"/>
      <c r="Z377" s="92"/>
      <c r="AA377" s="92"/>
      <c r="AB377" s="92"/>
      <c r="AC377" s="92"/>
      <c r="AD377" s="315"/>
      <c r="AE377" s="92"/>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2"/>
      <c r="BB377" s="92"/>
      <c r="BC377" s="92"/>
      <c r="BD377" s="92"/>
      <c r="BE377" s="92"/>
      <c r="BF377" s="92"/>
      <c r="BG377" s="92"/>
      <c r="BH377" s="92"/>
      <c r="CJ377" s="68"/>
      <c r="CK377" s="68"/>
      <c r="CM377" s="68"/>
      <c r="CP377" s="68"/>
      <c r="CQ377" s="68"/>
      <c r="CS377" s="68"/>
      <c r="CT377" s="68"/>
    </row>
    <row r="378" spans="4:98" ht="15.75" hidden="1" customHeight="1">
      <c r="D378" s="92"/>
      <c r="E378" s="510"/>
      <c r="F378" s="92"/>
      <c r="G378" s="92"/>
      <c r="H378" s="800"/>
      <c r="J378" s="92"/>
      <c r="K378" s="92"/>
      <c r="L378" s="92"/>
      <c r="M378" s="92"/>
      <c r="N378" s="92"/>
      <c r="O378" s="92"/>
      <c r="P378" s="92"/>
      <c r="Q378" s="92"/>
      <c r="R378" s="118"/>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CJ378" s="68"/>
      <c r="CK378" s="68"/>
      <c r="CM378" s="68"/>
      <c r="CP378" s="68"/>
      <c r="CQ378" s="68"/>
      <c r="CS378" s="68"/>
      <c r="CT378" s="68"/>
    </row>
    <row r="379" spans="4:98" ht="15.75" hidden="1" customHeight="1">
      <c r="D379" s="92"/>
      <c r="E379" s="510"/>
      <c r="F379" s="92"/>
      <c r="G379" s="92"/>
      <c r="H379" s="800"/>
      <c r="J379" s="92"/>
      <c r="K379" s="92"/>
      <c r="L379" s="92"/>
      <c r="M379" s="92"/>
      <c r="N379" s="92"/>
      <c r="O379" s="92"/>
      <c r="P379" s="92"/>
      <c r="Q379" s="92"/>
      <c r="R379" s="118"/>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c r="BB379" s="92"/>
      <c r="BC379" s="92"/>
      <c r="BD379" s="92"/>
      <c r="BE379" s="92"/>
      <c r="BF379" s="92"/>
      <c r="BG379" s="92"/>
      <c r="BH379" s="92"/>
      <c r="CJ379" s="68"/>
      <c r="CK379" s="68"/>
      <c r="CM379" s="68"/>
      <c r="CP379" s="68"/>
      <c r="CQ379" s="68"/>
      <c r="CS379" s="68"/>
      <c r="CT379" s="68"/>
    </row>
    <row r="380" spans="4:98" ht="15.75" hidden="1" customHeight="1">
      <c r="D380" s="92"/>
      <c r="E380" s="510"/>
      <c r="F380" s="92"/>
      <c r="G380" s="92"/>
      <c r="H380" s="800"/>
      <c r="J380" s="92"/>
      <c r="K380" s="92"/>
      <c r="L380" s="92"/>
      <c r="M380" s="92"/>
      <c r="N380" s="92"/>
      <c r="O380" s="92"/>
      <c r="P380" s="92"/>
      <c r="Q380" s="92"/>
      <c r="R380" s="118"/>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CJ380" s="68"/>
      <c r="CK380" s="68"/>
      <c r="CM380" s="68"/>
      <c r="CP380" s="68"/>
      <c r="CQ380" s="68"/>
      <c r="CS380" s="68"/>
      <c r="CT380" s="68"/>
    </row>
    <row r="381" spans="4:98" ht="15.75" hidden="1" customHeight="1">
      <c r="D381" s="92"/>
      <c r="E381" s="510"/>
      <c r="F381" s="92"/>
      <c r="G381" s="92"/>
      <c r="H381" s="800"/>
      <c r="J381" s="92"/>
      <c r="K381" s="92"/>
      <c r="L381" s="92"/>
      <c r="M381" s="92"/>
      <c r="N381" s="92"/>
      <c r="O381" s="92"/>
      <c r="P381" s="92"/>
      <c r="Q381" s="92"/>
      <c r="R381" s="118"/>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CJ381" s="68"/>
      <c r="CK381" s="68"/>
      <c r="CM381" s="68"/>
      <c r="CP381" s="68"/>
      <c r="CQ381" s="68"/>
      <c r="CS381" s="68"/>
      <c r="CT381" s="68"/>
    </row>
    <row r="382" spans="4:98" ht="15.75" hidden="1" customHeight="1">
      <c r="D382" s="92"/>
      <c r="E382" s="510"/>
      <c r="F382" s="92"/>
      <c r="G382" s="92"/>
      <c r="H382" s="800"/>
      <c r="J382" s="92"/>
      <c r="K382" s="92"/>
      <c r="L382" s="92"/>
      <c r="M382" s="92"/>
      <c r="N382" s="92"/>
      <c r="O382" s="92"/>
      <c r="P382" s="92"/>
      <c r="Q382" s="92"/>
      <c r="R382" s="118"/>
      <c r="S382" s="92"/>
      <c r="T382" s="92"/>
      <c r="U382" s="92"/>
      <c r="V382" s="92"/>
      <c r="W382" s="92"/>
      <c r="X382" s="92"/>
      <c r="Y382" s="92"/>
      <c r="Z382" s="92"/>
      <c r="AA382" s="92"/>
      <c r="AB382" s="92"/>
      <c r="AC382" s="92"/>
      <c r="AD382" s="92"/>
      <c r="AE382" s="92"/>
      <c r="AF382" s="92"/>
      <c r="AG382" s="92"/>
      <c r="AH382" s="92"/>
      <c r="AI382" s="92"/>
      <c r="AJ382" s="92"/>
      <c r="AK382" s="92"/>
      <c r="AL382" s="92"/>
      <c r="AM382" s="92"/>
      <c r="AN382" s="92"/>
      <c r="AO382" s="92"/>
      <c r="AP382" s="92"/>
      <c r="AQ382" s="92"/>
      <c r="AR382" s="92"/>
      <c r="AS382" s="92"/>
      <c r="AT382" s="92"/>
      <c r="AU382" s="92"/>
      <c r="AV382" s="92"/>
      <c r="AW382" s="92"/>
      <c r="AX382" s="92"/>
      <c r="AY382" s="92"/>
      <c r="AZ382" s="92"/>
      <c r="BA382" s="92"/>
      <c r="BB382" s="92"/>
      <c r="BC382" s="92"/>
      <c r="BD382" s="92"/>
      <c r="BE382" s="92"/>
      <c r="BF382" s="92"/>
      <c r="BG382" s="92"/>
      <c r="BH382" s="92"/>
      <c r="CJ382" s="68"/>
      <c r="CK382" s="68"/>
      <c r="CM382" s="68"/>
      <c r="CP382" s="68"/>
      <c r="CQ382" s="68"/>
      <c r="CS382" s="68"/>
      <c r="CT382" s="68"/>
    </row>
    <row r="383" spans="4:98" ht="15.75" hidden="1" customHeight="1">
      <c r="D383" s="92"/>
      <c r="E383" s="510"/>
      <c r="F383" s="92"/>
      <c r="G383" s="92"/>
      <c r="H383" s="800"/>
      <c r="J383" s="92"/>
      <c r="K383" s="92"/>
      <c r="L383" s="92"/>
      <c r="M383" s="92"/>
      <c r="N383" s="92"/>
      <c r="O383" s="92"/>
      <c r="P383" s="92"/>
      <c r="Q383" s="92"/>
      <c r="R383" s="118"/>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CJ383" s="68"/>
      <c r="CK383" s="68"/>
      <c r="CM383" s="68"/>
      <c r="CP383" s="68"/>
      <c r="CQ383" s="68"/>
      <c r="CS383" s="68"/>
      <c r="CT383" s="68"/>
    </row>
    <row r="384" spans="4:98" ht="15.75" hidden="1" customHeight="1">
      <c r="D384" s="92"/>
      <c r="E384" s="510"/>
      <c r="F384" s="92"/>
      <c r="G384" s="92"/>
      <c r="H384" s="800"/>
      <c r="J384" s="92"/>
      <c r="K384" s="92"/>
      <c r="L384" s="92"/>
      <c r="M384" s="92"/>
      <c r="N384" s="92"/>
      <c r="O384" s="92"/>
      <c r="P384" s="92"/>
      <c r="Q384" s="92"/>
      <c r="R384" s="118"/>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CJ384" s="68"/>
      <c r="CK384" s="68"/>
      <c r="CM384" s="68"/>
      <c r="CP384" s="68"/>
      <c r="CQ384" s="68"/>
      <c r="CS384" s="68"/>
      <c r="CT384" s="68"/>
    </row>
    <row r="385" spans="4:98" ht="15.75" hidden="1" customHeight="1">
      <c r="D385" s="92"/>
      <c r="E385" s="510"/>
      <c r="F385" s="92"/>
      <c r="G385" s="92"/>
      <c r="H385" s="800"/>
      <c r="J385" s="92"/>
      <c r="K385" s="92"/>
      <c r="L385" s="92"/>
      <c r="M385" s="92"/>
      <c r="N385" s="92"/>
      <c r="O385" s="92"/>
      <c r="P385" s="92"/>
      <c r="Q385" s="92"/>
      <c r="R385" s="118"/>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CJ385" s="68"/>
      <c r="CK385" s="68"/>
      <c r="CM385" s="68"/>
      <c r="CP385" s="68"/>
      <c r="CQ385" s="68"/>
      <c r="CS385" s="68"/>
      <c r="CT385" s="68"/>
    </row>
    <row r="386" spans="4:98" ht="15.75" hidden="1" customHeight="1">
      <c r="R386" s="185"/>
      <c r="AW386" s="68"/>
      <c r="AX386" s="68"/>
      <c r="AY386" s="68"/>
      <c r="AZ386" s="68"/>
      <c r="BA386" s="68"/>
      <c r="BB386" s="68"/>
      <c r="BC386" s="68"/>
      <c r="BD386" s="68"/>
      <c r="BE386" s="68"/>
      <c r="BF386" s="68"/>
      <c r="BG386" s="68"/>
      <c r="BH386" s="68"/>
      <c r="CJ386" s="68"/>
      <c r="CK386" s="68"/>
      <c r="CM386" s="68"/>
      <c r="CP386" s="68"/>
      <c r="CQ386" s="68"/>
      <c r="CS386" s="68"/>
      <c r="CT386" s="68"/>
    </row>
    <row r="387" spans="4:98" ht="15.75" hidden="1" customHeight="1">
      <c r="R387" s="185"/>
      <c r="AW387" s="68"/>
      <c r="AX387" s="68"/>
      <c r="AY387" s="68"/>
      <c r="AZ387" s="68"/>
      <c r="BA387" s="68"/>
      <c r="BB387" s="68"/>
      <c r="BC387" s="68"/>
      <c r="BD387" s="68"/>
      <c r="BE387" s="68"/>
      <c r="BF387" s="68"/>
      <c r="BG387" s="68"/>
      <c r="BH387" s="68"/>
      <c r="CJ387" s="68"/>
      <c r="CK387" s="68"/>
      <c r="CM387" s="68"/>
      <c r="CP387" s="68"/>
      <c r="CQ387" s="68"/>
      <c r="CS387" s="68"/>
      <c r="CT387" s="68"/>
    </row>
    <row r="388" spans="4:98" ht="15.75" hidden="1" customHeight="1">
      <c r="R388" s="185"/>
      <c r="AW388" s="68"/>
      <c r="AX388" s="68"/>
      <c r="AY388" s="68"/>
      <c r="AZ388" s="68"/>
      <c r="BA388" s="68"/>
      <c r="BB388" s="68"/>
      <c r="BC388" s="68"/>
      <c r="BD388" s="68"/>
      <c r="BE388" s="68"/>
      <c r="BF388" s="68"/>
      <c r="BG388" s="68"/>
      <c r="BH388" s="68"/>
      <c r="CJ388" s="68"/>
      <c r="CK388" s="68"/>
      <c r="CM388" s="68"/>
      <c r="CP388" s="68"/>
      <c r="CQ388" s="68"/>
      <c r="CS388" s="68"/>
      <c r="CT388" s="68"/>
    </row>
    <row r="389" spans="4:98" ht="15.75" hidden="1" customHeight="1">
      <c r="R389" s="185"/>
      <c r="AW389" s="68"/>
      <c r="AX389" s="68"/>
      <c r="AY389" s="68"/>
      <c r="AZ389" s="68"/>
      <c r="BA389" s="68"/>
      <c r="BB389" s="68"/>
      <c r="BC389" s="68"/>
      <c r="BD389" s="68"/>
      <c r="BE389" s="68"/>
      <c r="BF389" s="68"/>
      <c r="BG389" s="68"/>
      <c r="BH389" s="68"/>
      <c r="CJ389" s="68"/>
      <c r="CK389" s="68"/>
      <c r="CM389" s="68"/>
      <c r="CP389" s="68"/>
      <c r="CQ389" s="68"/>
      <c r="CS389" s="68"/>
      <c r="CT389" s="68"/>
    </row>
    <row r="390" spans="4:98" ht="15.75" hidden="1" customHeight="1">
      <c r="R390" s="185"/>
      <c r="AW390" s="68"/>
      <c r="AX390" s="68"/>
      <c r="AY390" s="68"/>
      <c r="AZ390" s="68"/>
      <c r="BA390" s="68"/>
      <c r="BB390" s="68"/>
      <c r="BC390" s="68"/>
      <c r="BD390" s="68"/>
      <c r="BE390" s="68"/>
      <c r="BF390" s="68"/>
      <c r="BG390" s="68"/>
      <c r="BH390" s="68"/>
      <c r="CJ390" s="68"/>
      <c r="CK390" s="68"/>
      <c r="CM390" s="68"/>
      <c r="CP390" s="68"/>
      <c r="CQ390" s="68"/>
      <c r="CS390" s="68"/>
      <c r="CT390" s="68"/>
    </row>
    <row r="391" spans="4:98" ht="15.75" hidden="1" customHeight="1">
      <c r="R391" s="185"/>
      <c r="AW391" s="68"/>
      <c r="AX391" s="68"/>
      <c r="AY391" s="68"/>
      <c r="AZ391" s="68"/>
      <c r="BA391" s="68"/>
      <c r="BB391" s="68"/>
      <c r="BC391" s="68"/>
      <c r="BD391" s="68"/>
      <c r="BE391" s="68"/>
      <c r="BF391" s="68"/>
      <c r="BG391" s="68"/>
      <c r="BH391" s="68"/>
      <c r="CJ391" s="68"/>
      <c r="CK391" s="68"/>
      <c r="CM391" s="68"/>
      <c r="CP391" s="68"/>
      <c r="CQ391" s="68"/>
      <c r="CS391" s="68"/>
      <c r="CT391" s="68"/>
    </row>
    <row r="392" spans="4:98" ht="15.75" hidden="1" customHeight="1">
      <c r="R392" s="185"/>
      <c r="AW392" s="68"/>
      <c r="AX392" s="68"/>
      <c r="AY392" s="68"/>
      <c r="AZ392" s="68"/>
      <c r="BA392" s="68"/>
      <c r="BB392" s="68"/>
      <c r="BC392" s="68"/>
      <c r="BD392" s="68"/>
      <c r="BE392" s="68"/>
      <c r="BF392" s="68"/>
      <c r="BG392" s="68"/>
      <c r="BH392" s="68"/>
      <c r="CJ392" s="68"/>
      <c r="CK392" s="68"/>
      <c r="CM392" s="68"/>
      <c r="CP392" s="68"/>
      <c r="CQ392" s="68"/>
      <c r="CS392" s="68"/>
      <c r="CT392" s="68"/>
    </row>
    <row r="393" spans="4:98" ht="15.75" hidden="1" customHeight="1">
      <c r="R393" s="185"/>
      <c r="AW393" s="68"/>
      <c r="AX393" s="68"/>
      <c r="AY393" s="68"/>
      <c r="AZ393" s="68"/>
      <c r="BA393" s="68"/>
      <c r="BB393" s="68"/>
      <c r="BC393" s="68"/>
      <c r="BD393" s="68"/>
      <c r="BE393" s="68"/>
      <c r="BF393" s="68"/>
      <c r="BG393" s="68"/>
      <c r="BH393" s="68"/>
      <c r="CJ393" s="68"/>
      <c r="CK393" s="68"/>
      <c r="CM393" s="68"/>
      <c r="CP393" s="68"/>
      <c r="CQ393" s="68"/>
      <c r="CS393" s="68"/>
      <c r="CT393" s="68"/>
    </row>
    <row r="394" spans="4:98" ht="15.75" hidden="1" customHeight="1">
      <c r="R394" s="185"/>
      <c r="AW394" s="68"/>
      <c r="AX394" s="68"/>
      <c r="AY394" s="68"/>
      <c r="AZ394" s="68"/>
      <c r="BA394" s="68"/>
      <c r="BB394" s="68"/>
      <c r="BC394" s="68"/>
      <c r="BD394" s="68"/>
      <c r="BE394" s="68"/>
      <c r="BF394" s="68"/>
      <c r="BG394" s="68"/>
      <c r="BH394" s="68"/>
      <c r="CJ394" s="68"/>
      <c r="CK394" s="68"/>
      <c r="CM394" s="68"/>
      <c r="CP394" s="68"/>
      <c r="CQ394" s="68"/>
      <c r="CS394" s="68"/>
      <c r="CT394" s="68"/>
    </row>
    <row r="395" spans="4:98" ht="15.75" hidden="1" customHeight="1">
      <c r="R395" s="185"/>
      <c r="AW395" s="68"/>
      <c r="AX395" s="68"/>
      <c r="AY395" s="68"/>
      <c r="AZ395" s="68"/>
      <c r="BA395" s="68"/>
      <c r="BB395" s="68"/>
      <c r="BC395" s="68"/>
      <c r="BD395" s="68"/>
      <c r="BE395" s="68"/>
      <c r="BF395" s="68"/>
      <c r="BG395" s="68"/>
      <c r="BH395" s="68"/>
      <c r="CJ395" s="68"/>
      <c r="CK395" s="68"/>
      <c r="CM395" s="68"/>
      <c r="CP395" s="68"/>
      <c r="CQ395" s="68"/>
      <c r="CS395" s="68"/>
      <c r="CT395" s="68"/>
    </row>
    <row r="396" spans="4:98" ht="15.75" hidden="1" customHeight="1">
      <c r="R396" s="185"/>
      <c r="AW396" s="68"/>
      <c r="AX396" s="68"/>
      <c r="AY396" s="68"/>
      <c r="AZ396" s="68"/>
      <c r="BA396" s="68"/>
      <c r="BB396" s="68"/>
      <c r="BC396" s="68"/>
      <c r="BD396" s="68"/>
      <c r="BE396" s="68"/>
      <c r="BF396" s="68"/>
      <c r="BG396" s="68"/>
      <c r="BH396" s="68"/>
      <c r="CJ396" s="68"/>
      <c r="CK396" s="68"/>
      <c r="CM396" s="68"/>
      <c r="CP396" s="68"/>
      <c r="CQ396" s="68"/>
      <c r="CS396" s="68"/>
      <c r="CT396" s="68"/>
    </row>
  </sheetData>
  <mergeCells count="13">
    <mergeCell ref="CQ15:CR15"/>
    <mergeCell ref="CT15:CV15"/>
    <mergeCell ref="BN15:CO15"/>
    <mergeCell ref="D12:G12"/>
    <mergeCell ref="D13:G13"/>
    <mergeCell ref="L12:X12"/>
    <mergeCell ref="AZ15:BM15"/>
    <mergeCell ref="D1:D2"/>
    <mergeCell ref="D4:D6"/>
    <mergeCell ref="E5:E6"/>
    <mergeCell ref="F5:F6"/>
    <mergeCell ref="G5:G6"/>
    <mergeCell ref="E1:G2"/>
  </mergeCells>
  <conditionalFormatting sqref="G18 G22:G392">
    <cfRule type="cellIs" dxfId="99" priority="3" operator="notEqual">
      <formula>0</formula>
    </cfRule>
  </conditionalFormatting>
  <conditionalFormatting sqref="L14">
    <cfRule type="cellIs" dxfId="98" priority="1" operator="notEqual">
      <formula>0</formula>
    </cfRule>
  </conditionalFormatting>
  <conditionalFormatting sqref="M14">
    <cfRule type="cellIs" dxfId="97" priority="19" operator="notEqual">
      <formula>0</formula>
    </cfRule>
  </conditionalFormatting>
  <conditionalFormatting sqref="N14">
    <cfRule type="cellIs" dxfId="96" priority="20" operator="notEqual">
      <formula>0</formula>
    </cfRule>
  </conditionalFormatting>
  <conditionalFormatting sqref="O14">
    <cfRule type="cellIs" dxfId="95" priority="18" operator="notEqual">
      <formula>0</formula>
    </cfRule>
  </conditionalFormatting>
  <conditionalFormatting sqref="P14">
    <cfRule type="cellIs" dxfId="94" priority="22" operator="notEqual">
      <formula>0</formula>
    </cfRule>
  </conditionalFormatting>
  <conditionalFormatting sqref="Q14">
    <cfRule type="cellIs" dxfId="93" priority="15" operator="notEqual">
      <formula>0</formula>
    </cfRule>
  </conditionalFormatting>
  <conditionalFormatting sqref="R14">
    <cfRule type="cellIs" dxfId="92" priority="16" operator="notEqual">
      <formula>0</formula>
    </cfRule>
  </conditionalFormatting>
  <conditionalFormatting sqref="S14">
    <cfRule type="cellIs" dxfId="91" priority="13" operator="notEqual">
      <formula>0</formula>
    </cfRule>
  </conditionalFormatting>
  <conditionalFormatting sqref="T14">
    <cfRule type="cellIs" dxfId="90" priority="14" operator="notEqual">
      <formula>0</formula>
    </cfRule>
  </conditionalFormatting>
  <conditionalFormatting sqref="U14">
    <cfRule type="cellIs" dxfId="89" priority="12" operator="notEqual">
      <formula>0</formula>
    </cfRule>
  </conditionalFormatting>
  <conditionalFormatting sqref="V14">
    <cfRule type="cellIs" dxfId="88" priority="11" operator="notEqual">
      <formula>0</formula>
    </cfRule>
  </conditionalFormatting>
  <conditionalFormatting sqref="W14">
    <cfRule type="cellIs" dxfId="87" priority="17" operator="notEqual">
      <formula>0</formula>
    </cfRule>
  </conditionalFormatting>
  <conditionalFormatting sqref="X14">
    <cfRule type="cellIs" dxfId="86" priority="21" operator="notEqual">
      <formula>0</formula>
    </cfRule>
  </conditionalFormatting>
  <conditionalFormatting sqref="Y14">
    <cfRule type="cellIs" dxfId="85" priority="6" operator="notEqual">
      <formula>0</formula>
    </cfRule>
  </conditionalFormatting>
  <conditionalFormatting sqref="AD14">
    <cfRule type="cellIs" dxfId="84" priority="5" operator="notEqual">
      <formula>0</formula>
    </cfRule>
  </conditionalFormatting>
  <conditionalFormatting sqref="AF14:AG14">
    <cfRule type="cellIs" dxfId="83" priority="9" operator="notEqual">
      <formula>0</formula>
    </cfRule>
  </conditionalFormatting>
  <hyperlinks>
    <hyperlink ref="D148" r:id="rId1" location="/48-couleur-black" display="Foot 1 " xr:uid="{00000000-0004-0000-0700-000000000000}"/>
    <hyperlink ref="D149" r:id="rId2" location="/48-couleur-black" display="L1 " xr:uid="{00000000-0004-0000-0700-000001000000}"/>
    <hyperlink ref="D150" r:id="rId3" location="/48-couleur-black" display="Positive Edges L1 " xr:uid="{00000000-0004-0000-0700-000002000000}"/>
    <hyperlink ref="D151" r:id="rId4" location="/48-couleur-black" display="Positive Edges XL1 " xr:uid="{00000000-0004-0000-0700-000003000000}"/>
    <hyperlink ref="D152" r:id="rId5" location="/48-couleur-black" display="Round Jugs 1 " xr:uid="{00000000-0004-0000-0700-000004000000}"/>
    <hyperlink ref="D153" r:id="rId6" location="/48-couleur-black" display="XXL " xr:uid="{00000000-0004-0000-0700-000005000000}"/>
    <hyperlink ref="D154" r:id="rId7" location="/45-couleur-blue" display="XXXL " xr:uid="{00000000-0004-0000-0700-000006000000}"/>
    <hyperlink ref="D158" r:id="rId8" location="/48-couleur-black" display="Bridges 1 " xr:uid="{00000000-0004-0000-0700-000007000000}"/>
    <hyperlink ref="D159" r:id="rId9" location="/48-couleur-black" display="Crimps 1 " xr:uid="{00000000-0004-0000-0700-000008000000}"/>
    <hyperlink ref="D160" r:id="rId10" location="/48-couleur-black" display="Crimps 2 " xr:uid="{00000000-0004-0000-0700-000009000000}"/>
    <hyperlink ref="D161" r:id="rId11" location="/48-couleur-black" display="Edges L1 " xr:uid="{00000000-0004-0000-0700-00000A000000}"/>
    <hyperlink ref="D162" r:id="rId12" location="/48-couleur-black" display="Edges L2 " xr:uid="{00000000-0004-0000-0700-00000B000000}"/>
    <hyperlink ref="D163" r:id="rId13" location="/48-couleur-black" display="Foot 3" xr:uid="{00000000-0004-0000-0700-00000C000000}"/>
    <hyperlink ref="D164" r:id="rId14" location="/48-couleur-black" display="Foot 4  easy" xr:uid="{00000000-0004-0000-0700-00000D000000}"/>
    <hyperlink ref="D165" r:id="rId15" location="/48-couleur-black" display="Incut Edges 1 " xr:uid="{00000000-0004-0000-0700-00000E000000}"/>
    <hyperlink ref="D166" r:id="rId16" location="/48-couleur-black" display="Jugs L 1 " xr:uid="{00000000-0004-0000-0700-00000F000000}"/>
    <hyperlink ref="D167" r:id="rId17" location="/48-couleur-black" display="Jugs XL 1 " xr:uid="{00000000-0004-0000-0700-000010000000}"/>
    <hyperlink ref="D168" r:id="rId18" location="/48-couleur-black" display="Jugs XL 2 " xr:uid="{00000000-0004-0000-0700-000011000000}"/>
    <hyperlink ref="D169" r:id="rId19" location="/48-couleur-black" display="Micro Jugs " xr:uid="{00000000-0004-0000-0700-000012000000}"/>
    <hyperlink ref="D170" r:id="rId20" location="/53-couleur-f_green" display="Mini Flowers " xr:uid="{00000000-0004-0000-0700-000013000000}"/>
    <hyperlink ref="D171" r:id="rId21" location="/48-couleur-black" display="Mini Jugs 1 " xr:uid="{00000000-0004-0000-0700-000014000000}"/>
    <hyperlink ref="D172" r:id="rId22" location="/48-couleur-black" display="Mini Jugs 2 " xr:uid="{00000000-0004-0000-0700-000015000000}"/>
    <hyperlink ref="D173" r:id="rId23" location="/48-couleur-black" display="Pebbles 1 " xr:uid="{00000000-0004-0000-0700-000016000000}"/>
    <hyperlink ref="D174" r:id="rId24" location="/48-couleur-black" display="Pebbles 2 " xr:uid="{00000000-0004-0000-0700-000017000000}"/>
    <hyperlink ref="D175" r:id="rId25" location="/48-couleur-black" display="Pebbles 3 " xr:uid="{00000000-0004-0000-0700-000018000000}"/>
    <hyperlink ref="D176" r:id="rId26" location="/48-couleur-black" display="Pinches 1 " xr:uid="{00000000-0004-0000-0700-000019000000}"/>
    <hyperlink ref="D177" r:id="rId27" location="/48-couleur-black" display="Pinches 2 " xr:uid="{00000000-0004-0000-0700-00001A000000}"/>
    <hyperlink ref="D241" r:id="rId28" location="/48-couleur-black" display="Eco Pack 1 " xr:uid="{00000000-0004-0000-0700-00001B000000}"/>
    <hyperlink ref="D242" r:id="rId29" location="/48-couleur-black" display="Eco Pack 2 " xr:uid="{00000000-0004-0000-0700-00001C000000}"/>
    <hyperlink ref="D243" r:id="rId30" location="/48-couleur-black" display="Eco Pack 3 " xr:uid="{00000000-0004-0000-0700-00001D000000}"/>
    <hyperlink ref="D244" r:id="rId31" location="/48-couleur-black" display="Eco Pack 4 " xr:uid="{00000000-0004-0000-0700-00001E000000}"/>
    <hyperlink ref="D245" r:id="rId32" location="/48-couleur-black" display="Eco Pack 5 " xr:uid="{00000000-0004-0000-0700-00001F000000}"/>
    <hyperlink ref="D246" r:id="rId33" location="/48-couleur-black" display="Eco Pack 6 " xr:uid="{00000000-0004-0000-0700-000020000000}"/>
    <hyperlink ref="D247" r:id="rId34" location="/48-couleur-black" display="Eco Pack 7 " xr:uid="{00000000-0004-0000-0700-000021000000}"/>
    <hyperlink ref="D248" r:id="rId35" location="/48-couleur-black" display="Eco Pack 8 " xr:uid="{00000000-0004-0000-0700-000022000000}"/>
    <hyperlink ref="D18" r:id="rId36" location="/42-couleur-green" xr:uid="{00000000-0004-0000-0700-000023000000}"/>
    <hyperlink ref="AW5" location="'PE Holds'!B17" display="DOWN-CLIMB " xr:uid="{00000000-0004-0000-0700-000024000000}"/>
    <hyperlink ref="AW6" location="'PE Holds'!B21" display="HAPPY BALLS " xr:uid="{00000000-0004-0000-0700-000025000000}"/>
    <hyperlink ref="AW7" location="'PE Holds'!B38" display="PURE" xr:uid="{00000000-0004-0000-0700-000026000000}"/>
    <hyperlink ref="AW8" location="'PE Holds'!B68" display="PLATES" xr:uid="{00000000-0004-0000-0700-000027000000}"/>
    <hyperlink ref="AW9" location="'PE Holds'!B74" display="ESSENCE" xr:uid="{00000000-0004-0000-0700-000028000000}"/>
    <hyperlink ref="AX5" location="'PE Holds'!B147" display="PACMAN" xr:uid="{00000000-0004-0000-0700-000029000000}"/>
    <hyperlink ref="AX6" location="'PE Holds'!B157" display="DESERT POINT" xr:uid="{00000000-0004-0000-0700-00002A000000}"/>
    <hyperlink ref="AX7" location="'PE Holds'!B179" display="BLEAU" xr:uid="{00000000-0004-0000-0700-00002B000000}"/>
    <hyperlink ref="AX8" location="'PE Holds'!B197" display="RIVERBED" xr:uid="{00000000-0004-0000-0700-00002C000000}"/>
    <hyperlink ref="AX9" location="'PE Holds'!B207" display="IMPULSE" xr:uid="{00000000-0004-0000-0700-00002D000000}"/>
    <hyperlink ref="AX10" location="'PE Holds'!B240" display="PACKS" xr:uid="{00000000-0004-0000-0700-00002E000000}"/>
    <hyperlink ref="D155" r:id="rId37" location="/45-couleur-blue" display="Pacman - Full Range (PE)" xr:uid="{00000000-0004-0000-0700-00002F000000}"/>
    <hyperlink ref="D36" r:id="rId38" location="/48-couleur-black" xr:uid="{00000000-0004-0000-0700-000030000000}"/>
    <hyperlink ref="AW10" location="'PE Holds'!B104" display="COCONUT" xr:uid="{00000000-0004-0000-0700-000031000000}"/>
    <hyperlink ref="D211" r:id="rId39" location="/45-couleur-blue" xr:uid="{00000000-0004-0000-0700-000032000000}"/>
    <hyperlink ref="D208" r:id="rId40" location="/48-couleur-black" xr:uid="{00000000-0004-0000-0700-000033000000}"/>
    <hyperlink ref="D209" r:id="rId41" location="/48-couleur-black" display="Balls XXL1" xr:uid="{00000000-0004-0000-0700-000034000000}"/>
    <hyperlink ref="D210" r:id="rId42" location="/48-couleur-black" display="Balls XXL2" xr:uid="{00000000-0004-0000-0700-000035000000}"/>
    <hyperlink ref="D212" r:id="rId43" location="/45-couleur-blue" xr:uid="{00000000-0004-0000-0700-000036000000}"/>
    <hyperlink ref="D213" r:id="rId44" location="/45-couleur-blue" display="Bridges 2 " xr:uid="{00000000-0004-0000-0700-000037000000}"/>
    <hyperlink ref="D214" r:id="rId45" location="/48-couleur-black" xr:uid="{00000000-0004-0000-0700-000038000000}"/>
    <hyperlink ref="D215" r:id="rId46" location="/48-couleur-black" display="Edges 2 " xr:uid="{00000000-0004-0000-0700-000039000000}"/>
    <hyperlink ref="D216" r:id="rId47" location="/48-couleur-black" display="Foot 3 easy " xr:uid="{00000000-0004-0000-0700-00003A000000}"/>
    <hyperlink ref="D217" r:id="rId48" location="/45-couleur-blue" display="Handles 1 " xr:uid="{00000000-0004-0000-0700-00003B000000}"/>
    <hyperlink ref="D218" r:id="rId49" location="/48-couleur-black" xr:uid="{00000000-0004-0000-0700-00003C000000}"/>
    <hyperlink ref="D219" r:id="rId50" location="/48-couleur-black" xr:uid="{00000000-0004-0000-0700-00003D000000}"/>
    <hyperlink ref="D220" r:id="rId51" location="/48-couleur-black" display="Mini Edges 1 " xr:uid="{00000000-0004-0000-0700-00003E000000}"/>
    <hyperlink ref="D221" r:id="rId52" location="/48-couleur-black" display="Mini Edges 2 " xr:uid="{00000000-0004-0000-0700-00003F000000}"/>
    <hyperlink ref="D222" r:id="rId53" location="/48-couleur-black" display="Mini Jugs 1 " xr:uid="{00000000-0004-0000-0700-000040000000}"/>
    <hyperlink ref="D223" r:id="rId54" location="/48-couleur-black" display="Mini Jugs 2 " xr:uid="{00000000-0004-0000-0700-000041000000}"/>
    <hyperlink ref="D224" r:id="rId55" location="/48-couleur-black" xr:uid="{00000000-0004-0000-0700-000042000000}"/>
    <hyperlink ref="D225" r:id="rId56" location="/48-couleur-black" xr:uid="{00000000-0004-0000-0700-000043000000}"/>
    <hyperlink ref="D226" r:id="rId57" location="/48-couleur-black" xr:uid="{00000000-0004-0000-0700-000044000000}"/>
    <hyperlink ref="D227" r:id="rId58" location="/48-couleur-black" xr:uid="{00000000-0004-0000-0700-000045000000}"/>
    <hyperlink ref="D228" r:id="rId59" location="/48-couleur-black" xr:uid="{00000000-0004-0000-0700-000046000000}"/>
    <hyperlink ref="D229" r:id="rId60" location="/48-couleur-black" xr:uid="{00000000-0004-0000-0700-000047000000}"/>
    <hyperlink ref="D230" r:id="rId61" location="/45-couleur-blue" xr:uid="{00000000-0004-0000-0700-000048000000}"/>
    <hyperlink ref="D231" r:id="rId62" location="/45-couleur-blue" xr:uid="{00000000-0004-0000-0700-000049000000}"/>
    <hyperlink ref="D232" r:id="rId63" location="/45-couleur-blue" xr:uid="{00000000-0004-0000-0700-00004A000000}"/>
    <hyperlink ref="D233" r:id="rId64" location="/45-couleur-blue" xr:uid="{00000000-0004-0000-0700-00004B000000}"/>
    <hyperlink ref="D234" r:id="rId65" location="/48-couleur-black" xr:uid="{00000000-0004-0000-0700-00004C000000}"/>
    <hyperlink ref="D235" r:id="rId66" location="/48-couleur-black" xr:uid="{00000000-0004-0000-0700-00004D000000}"/>
    <hyperlink ref="D236" r:id="rId67" location="/48-couleur-black" display="XXL1 " xr:uid="{00000000-0004-0000-0700-00004E000000}"/>
    <hyperlink ref="D237" r:id="rId68" location="/48-couleur-black" display="XXL2 " xr:uid="{00000000-0004-0000-0700-00004F000000}"/>
    <hyperlink ref="D238" r:id="rId69" location="/48-couleur-black" display="XXL3 " xr:uid="{00000000-0004-0000-0700-000050000000}"/>
    <hyperlink ref="D198" r:id="rId70" location="/48-couleur-black" display="Crimps 1 " xr:uid="{00000000-0004-0000-0700-000051000000}"/>
    <hyperlink ref="D200" r:id="rId71" location="/48-couleur-black" display="Edges L 1 " xr:uid="{00000000-0004-0000-0700-000052000000}"/>
    <hyperlink ref="D201" r:id="rId72" location="/48-couleur-black" display="Incut Edges 1 " xr:uid="{00000000-0004-0000-0700-000053000000}"/>
    <hyperlink ref="D202" r:id="rId73" location="/48-couleur-black" display="Incut Edges 2 " xr:uid="{00000000-0004-0000-0700-000054000000}"/>
    <hyperlink ref="D204" r:id="rId74" location="/48-couleur-black" xr:uid="{00000000-0004-0000-0700-000055000000}"/>
    <hyperlink ref="D205" r:id="rId75" location="/48-couleur-black" display="Mini Jugs " xr:uid="{00000000-0004-0000-0700-000056000000}"/>
    <hyperlink ref="D203" r:id="rId76" location="/48-couleur-black" xr:uid="{00000000-0004-0000-0700-000057000000}"/>
    <hyperlink ref="D180" r:id="rId77" location="/48-couleur-black" display="Foot 2  easy" xr:uid="{00000000-0004-0000-0700-000058000000}"/>
    <hyperlink ref="D181" r:id="rId78" location="/48-couleur-black" display="Foot 3 " xr:uid="{00000000-0004-0000-0700-000059000000}"/>
    <hyperlink ref="D182" r:id="rId79" location="/48-couleur-black" display="Incut Edges 1 " xr:uid="{00000000-0004-0000-0700-00005A000000}"/>
    <hyperlink ref="D183" r:id="rId80" location="/48-couleur-black" display="Incut Edges 2 " xr:uid="{00000000-0004-0000-0700-00005B000000}"/>
    <hyperlink ref="D184" r:id="rId81" location="/48-couleur-black" display="Jugs / Edges 1 " xr:uid="{00000000-0004-0000-0700-00005C000000}"/>
    <hyperlink ref="D185" r:id="rId82" location="/48-couleur-black" display="Jugs / Edges 2 " xr:uid="{00000000-0004-0000-0700-00005D000000}"/>
    <hyperlink ref="D186" r:id="rId83" location="/48-couleur-black" display="Jugs L " xr:uid="{00000000-0004-0000-0700-00005E000000}"/>
    <hyperlink ref="D187" r:id="rId84" location="/48-couleur-black" display="Jugs XL 1 " xr:uid="{00000000-0004-0000-0700-00005F000000}"/>
    <hyperlink ref="D188" r:id="rId85" location="/48-couleur-black" display="Jugs XL 2 " xr:uid="{00000000-0004-0000-0700-000060000000}"/>
    <hyperlink ref="D189" r:id="rId86" location="/48-couleur-black" display="Jugs XL 3 " xr:uid="{00000000-0004-0000-0700-000061000000}"/>
    <hyperlink ref="D190" r:id="rId87" location="/48-couleur-black" display="Jugs XL 4 " xr:uid="{00000000-0004-0000-0700-000062000000}"/>
    <hyperlink ref="D191" r:id="rId88" location="/48-couleur-black" display="Micro Slopers " xr:uid="{00000000-0004-0000-0700-000063000000}"/>
    <hyperlink ref="D192" r:id="rId89" location="/48-couleur-black" display="Mini Jugs 1 " xr:uid="{00000000-0004-0000-0700-000064000000}"/>
    <hyperlink ref="D194" r:id="rId90" location="/48-couleur-black" display="Pinches 1 " xr:uid="{00000000-0004-0000-0700-000065000000}"/>
    <hyperlink ref="D195" r:id="rId91" location="/48-couleur-black" display="Pinches 2 " xr:uid="{00000000-0004-0000-0700-000066000000}"/>
    <hyperlink ref="D193" r:id="rId92" location="/48-couleur-black" display="Mini Jugs 2 " xr:uid="{00000000-0004-0000-0700-000067000000}"/>
    <hyperlink ref="D105" r:id="rId93" location="/48-couleur-black" display="Big Foot " xr:uid="{00000000-0004-0000-0700-000068000000}"/>
    <hyperlink ref="D106" r:id="rId94" location="/48-couleur-black" display="Crimps 1 " xr:uid="{00000000-0004-0000-0700-000069000000}"/>
    <hyperlink ref="D107" r:id="rId95" location="/48-couleur-black" display="Crimps 2 " xr:uid="{00000000-0004-0000-0700-00006A000000}"/>
    <hyperlink ref="D108" r:id="rId96" location="/48-couleur-black" display="Flat Jugs " xr:uid="{00000000-0004-0000-0700-00006B000000}"/>
    <hyperlink ref="D109" r:id="rId97" location="/48-couleur-black" display="Foot 1 " xr:uid="{00000000-0004-0000-0700-00006C000000}"/>
    <hyperlink ref="D110" r:id="rId98" location="/48-couleur-black" display="Foot 2 " xr:uid="{00000000-0004-0000-0700-00006D000000}"/>
    <hyperlink ref="D111" r:id="rId99" location="/48-couleur-black" display="Happy Balls L1" xr:uid="{00000000-0004-0000-0700-00006E000000}"/>
    <hyperlink ref="D112" r:id="rId100" location="/48-couleur-black" display="Happy Balls L2 " xr:uid="{00000000-0004-0000-0700-00006F000000}"/>
    <hyperlink ref="D113" r:id="rId101" location="/48-couleur-black" display="Incut Edges 1 " xr:uid="{00000000-0004-0000-0700-000070000000}"/>
    <hyperlink ref="D114" r:id="rId102" location="/48-couleur-black" display="Jugs L1 " xr:uid="{00000000-0004-0000-0700-000071000000}"/>
    <hyperlink ref="D115" r:id="rId103" location="/48-couleur-black" display="Jugs L2 " xr:uid="{00000000-0004-0000-0700-000072000000}"/>
    <hyperlink ref="D116" r:id="rId104" location="/48-couleur-black" display="Jugs L3 " xr:uid="{00000000-0004-0000-0700-000073000000}"/>
    <hyperlink ref="D117" r:id="rId105" display="Jugs XL1 " xr:uid="{00000000-0004-0000-0700-000074000000}"/>
    <hyperlink ref="D118" r:id="rId106" location="/48-couleur-black" display="Jugs XL2 " xr:uid="{00000000-0004-0000-0700-000075000000}"/>
    <hyperlink ref="D119" r:id="rId107" location="/48-couleur-black" display="Jugs XL3 " xr:uid="{00000000-0004-0000-0700-000076000000}"/>
    <hyperlink ref="D120" r:id="rId108" location="/48-couleur-black" display="Jugs XL4 " xr:uid="{00000000-0004-0000-0700-000077000000}"/>
    <hyperlink ref="D121" r:id="rId109" location="/48-couleur-black" display="Jugs XL5 " xr:uid="{00000000-0004-0000-0700-000078000000}"/>
    <hyperlink ref="D122" r:id="rId110" location="/48-couleur-black" display="Jugs XL6" xr:uid="{00000000-0004-0000-0700-000079000000}"/>
    <hyperlink ref="D123" r:id="rId111" location="/48-couleur-black" display="Mini Jugs 1 " xr:uid="{00000000-0004-0000-0700-00007A000000}"/>
    <hyperlink ref="D124" r:id="rId112" location="/48-couleur-black" display="Mini Jugs 2 " xr:uid="{00000000-0004-0000-0700-00007B000000}"/>
    <hyperlink ref="D125" r:id="rId113" location="/48-couleur-black" display="Mini Jugs 3 " xr:uid="{00000000-0004-0000-0700-00007C000000}"/>
    <hyperlink ref="D126" r:id="rId114" location="/48-couleur-black" display="Mini Jugs 4 " xr:uid="{00000000-0004-0000-0700-00007D000000}"/>
    <hyperlink ref="D127" r:id="rId115" location="/48-couleur-black" display="Mini Jugs 5 " xr:uid="{00000000-0004-0000-0700-00007E000000}"/>
    <hyperlink ref="D128" r:id="rId116" location="/48-couleur-black" display="Mini Jugs 6 " xr:uid="{00000000-0004-0000-0700-00007F000000}"/>
    <hyperlink ref="D129" r:id="rId117" location="/48-couleur-black" display="Mini Jugs 7 " xr:uid="{00000000-0004-0000-0700-000080000000}"/>
    <hyperlink ref="D130" r:id="rId118" location="/48-couleur-black" display="Mini Jugs 8 " xr:uid="{00000000-0004-0000-0700-000081000000}"/>
    <hyperlink ref="D131" r:id="rId119" location="/48-couleur-black" display="Pinches 1 " xr:uid="{00000000-0004-0000-0700-000082000000}"/>
    <hyperlink ref="D132" r:id="rId120" location="/48-couleur-black" display="Pinches 2 " xr:uid="{00000000-0004-0000-0700-000083000000}"/>
    <hyperlink ref="D133" r:id="rId121" location="/48-couleur-black" display="Pinches 3 " xr:uid="{00000000-0004-0000-0700-000084000000}"/>
    <hyperlink ref="D134" r:id="rId122" location="/48-couleur-black" display="Pockets 1 " xr:uid="{00000000-0004-0000-0700-000085000000}"/>
    <hyperlink ref="D135" r:id="rId123" location="/48-couleur-black" display="Pockets 2 " xr:uid="{00000000-0004-0000-0700-000086000000}"/>
    <hyperlink ref="D136" r:id="rId124" location="/48-couleur-black" xr:uid="{00000000-0004-0000-0700-000087000000}"/>
    <hyperlink ref="D137" r:id="rId125" location="/48-couleur-black" xr:uid="{00000000-0004-0000-0700-000088000000}"/>
    <hyperlink ref="D138" r:id="rId126" location="/48-couleur-black" display="Positive Slopers 3 " xr:uid="{00000000-0004-0000-0700-000089000000}"/>
    <hyperlink ref="D139" r:id="rId127" location="/48-couleur-black" xr:uid="{00000000-0004-0000-0700-00008A000000}"/>
    <hyperlink ref="D140" r:id="rId128" location="/48-couleur-black" display="Roof Jugs XL1 " xr:uid="{00000000-0004-0000-0700-00008B000000}"/>
    <hyperlink ref="D141" r:id="rId129" location="/48-couleur-black" display="Roof Jugs XL2 " xr:uid="{00000000-0004-0000-0700-00008C000000}"/>
    <hyperlink ref="D142" r:id="rId130" location="/48-couleur-black" display="Roof Jugs XXL1 " xr:uid="{00000000-0004-0000-0700-00008D000000}"/>
    <hyperlink ref="D143" r:id="rId131" location="/48-couleur-black" display="Roof Jugs XXL2 " xr:uid="{00000000-0004-0000-0700-00008E000000}"/>
    <hyperlink ref="D144" r:id="rId132" location="/48-couleur-black" display="Round Edges 1 " xr:uid="{00000000-0004-0000-0700-00008F000000}"/>
    <hyperlink ref="D145" r:id="rId133" location="/48-couleur-black" display="Round Edges 2 " xr:uid="{00000000-0004-0000-0700-000090000000}"/>
    <hyperlink ref="D76" r:id="rId134" location="/48-couleur-black" display="Foot 1 " xr:uid="{00000000-0004-0000-0700-000091000000}"/>
    <hyperlink ref="D77" r:id="rId135" location="/48-couleur-black" display="Foot 2 " xr:uid="{00000000-0004-0000-0700-000092000000}"/>
    <hyperlink ref="D78" r:id="rId136" location="/48-couleur-black" display="Foot 3 " xr:uid="{00000000-0004-0000-0700-000093000000}"/>
    <hyperlink ref="D79" r:id="rId137" location="/48-couleur-black" display="Good L 1 " xr:uid="{00000000-0004-0000-0700-000094000000}"/>
    <hyperlink ref="D80" r:id="rId138" location="/48-couleur-black" display="Good L 2 " xr:uid="{00000000-0004-0000-0700-000095000000}"/>
    <hyperlink ref="D81" r:id="rId139" location="/48-couleur-black" display="Good L 3 " xr:uid="{00000000-0004-0000-0700-000096000000}"/>
    <hyperlink ref="D82" r:id="rId140" location="/48-couleur-black" display="Good L 4 " xr:uid="{00000000-0004-0000-0700-000097000000}"/>
    <hyperlink ref="D83" r:id="rId141" location="/48-couleur-black" display="Good M1 " xr:uid="{00000000-0004-0000-0700-000098000000}"/>
    <hyperlink ref="D84" r:id="rId142" location="/48-couleur-black" display="Good M2 " xr:uid="{00000000-0004-0000-0700-000099000000}"/>
    <hyperlink ref="D85" r:id="rId143" location="/48-couleur-black" display="Good M3 " xr:uid="{00000000-0004-0000-0700-00009A000000}"/>
    <hyperlink ref="D86" r:id="rId144" location="/48-couleur-black" display="Good XL 1 " xr:uid="{00000000-0004-0000-0700-00009B000000}"/>
    <hyperlink ref="D87" r:id="rId145" location="/48-couleur-black" display="Good XL 2 " xr:uid="{00000000-0004-0000-0700-00009C000000}"/>
    <hyperlink ref="D88" r:id="rId146" location="/45-couleur-blue" display="Good XL 3 " xr:uid="{00000000-0004-0000-0700-00009D000000}"/>
    <hyperlink ref="D89" r:id="rId147" location="/45-couleur-blue" display="Good XL 4 " xr:uid="{00000000-0004-0000-0700-00009E000000}"/>
    <hyperlink ref="D90" r:id="rId148" location="/48-couleur-black" display="Incut Edges 1 " xr:uid="{00000000-0004-0000-0700-00009F000000}"/>
    <hyperlink ref="D91" r:id="rId149" location="/48-couleur-black" display="Incut Edges 2 " xr:uid="{00000000-0004-0000-0700-0000A0000000}"/>
    <hyperlink ref="D92" r:id="rId150" location="/48-couleur-black" display="Pinches 1 " xr:uid="{00000000-0004-0000-0700-0000A1000000}"/>
    <hyperlink ref="D93" r:id="rId151" location="/48-couleur-black" display="Pinches 2 " xr:uid="{00000000-0004-0000-0700-0000A2000000}"/>
    <hyperlink ref="D94" r:id="rId152" location="/48-couleur-black" display="Pinches 3 " xr:uid="{00000000-0004-0000-0700-0000A3000000}"/>
    <hyperlink ref="D95" r:id="rId153" location="/48-couleur-black" display="Pockets " xr:uid="{00000000-0004-0000-0700-0000A4000000}"/>
    <hyperlink ref="D96" r:id="rId154" location="/45-couleur-blue" display="Round Edges 1 " xr:uid="{00000000-0004-0000-0700-0000A5000000}"/>
    <hyperlink ref="D97" r:id="rId155" location="/45-couleur-blue" display="Round Edges 2 " xr:uid="{00000000-0004-0000-0700-0000A6000000}"/>
    <hyperlink ref="D98" r:id="rId156" location="/48-couleur-black" display="Slopers 1 " xr:uid="{00000000-0004-0000-0700-0000A7000000}"/>
    <hyperlink ref="D99" r:id="rId157" location="/48-couleur-black" display="Slopers 2 " xr:uid="{00000000-0004-0000-0700-0000A8000000}"/>
    <hyperlink ref="D100" r:id="rId158" location="/48-couleur-black" display="Small 1 " xr:uid="{00000000-0004-0000-0700-0000A9000000}"/>
    <hyperlink ref="D101" r:id="rId159" location="/43-couleur-yellow" display="Small 2 " xr:uid="{00000000-0004-0000-0700-0000AA000000}"/>
    <hyperlink ref="D102" r:id="rId160" location="/48-couleur-black" xr:uid="{00000000-0004-0000-0700-0000AB000000}"/>
    <hyperlink ref="D75" r:id="rId161" location="/45-couleur-blue" display="Flat Jugs " xr:uid="{00000000-0004-0000-0700-0000AC000000}"/>
    <hyperlink ref="D69" r:id="rId162" location="/48-couleur-black" display="Plates Edges 1 " xr:uid="{00000000-0004-0000-0700-0000AD000000}"/>
    <hyperlink ref="D70" r:id="rId163" location="/48-couleur-black" display="Plates Edges 2 " xr:uid="{00000000-0004-0000-0700-0000AE000000}"/>
    <hyperlink ref="D71" r:id="rId164" location="/48-couleur-black" display="Plates Mini Slopers " xr:uid="{00000000-0004-0000-0700-0000AF000000}"/>
    <hyperlink ref="D72" r:id="rId165" location="/48-couleur-black" display="Plates Slopers " xr:uid="{00000000-0004-0000-0700-0000B0000000}"/>
    <hyperlink ref="D39" r:id="rId166" location="/48-couleur-black" display="Pure Eggs Mini Volume 1 " xr:uid="{00000000-0004-0000-0700-0000B1000000}"/>
    <hyperlink ref="D40" r:id="rId167" location="/48-couleur-black" display="Pure Eggs Mini Volume 2 " xr:uid="{00000000-0004-0000-0700-0000B2000000}"/>
    <hyperlink ref="D41" r:id="rId168" location="/48-couleur-black" display="Pure Eggs Mini Volume 3 " xr:uid="{00000000-0004-0000-0700-0000B3000000}"/>
    <hyperlink ref="D42" r:id="rId169" location="/48-couleur-black" display="Pure Eggs Mini Volume 4 " xr:uid="{00000000-0004-0000-0700-0000B4000000}"/>
    <hyperlink ref="D43" r:id="rId170" location="/48-couleur-black" display="Pure Eggs Mini Volume 5 " xr:uid="{00000000-0004-0000-0700-0000B5000000}"/>
    <hyperlink ref="D45" r:id="rId171" location="/48-couleur-black" display="Pure Flat Edges L " xr:uid="{00000000-0004-0000-0700-0000B6000000}"/>
    <hyperlink ref="D46" r:id="rId172" location="/48-couleur-black" display="Pure Flat Edges XXL " xr:uid="{00000000-0004-0000-0700-0000B7000000}"/>
    <hyperlink ref="D47" r:id="rId173" location="/48-couleur-black" display="Pure Long Edges " xr:uid="{00000000-0004-0000-0700-0000B8000000}"/>
    <hyperlink ref="D48" r:id="rId174" location="/48-couleur-black" display="Pure Mini Volume 1 " xr:uid="{00000000-0004-0000-0700-0000B9000000}"/>
    <hyperlink ref="D49" r:id="rId175" location="/48-couleur-black" display="Pure Mini Volume 2 " xr:uid="{00000000-0004-0000-0700-0000BA000000}"/>
    <hyperlink ref="D50" r:id="rId176" location="/48-couleur-black" display="Pure Mini Volume 3 " xr:uid="{00000000-0004-0000-0700-0000BB000000}"/>
    <hyperlink ref="D51" r:id="rId177" location="/48-couleur-black" display="Pure Mini Volume 4 " xr:uid="{00000000-0004-0000-0700-0000BC000000}"/>
    <hyperlink ref="D52" r:id="rId178" location="/48-couleur-black" display="Pure mini Volume 5" xr:uid="{00000000-0004-0000-0700-0000BD000000}"/>
    <hyperlink ref="D55" r:id="rId179" location="/48-couleur-black" display="Pure Positive Pinches " xr:uid="{00000000-0004-0000-0700-0000BE000000}"/>
    <hyperlink ref="D56" r:id="rId180" location="/48-couleur-black" display="Pure Positive Slopers " xr:uid="{00000000-0004-0000-0700-0000BF000000}"/>
    <hyperlink ref="D57" r:id="rId181" location="/48-couleur-black" display="Pure Round Edges 1 " xr:uid="{00000000-0004-0000-0700-0000C0000000}"/>
    <hyperlink ref="D58" r:id="rId182" location="/48-couleur-black" display="Pure Round Edges 2 " xr:uid="{00000000-0004-0000-0700-0000C1000000}"/>
    <hyperlink ref="D59" r:id="rId183" location="/48-couleur-black" display="Pure Round Edges 3 " xr:uid="{00000000-0004-0000-0700-0000C2000000}"/>
    <hyperlink ref="D60" r:id="rId184" location="/48-couleur-black" display="Pure Tripod Mini Volume 1 " xr:uid="{00000000-0004-0000-0700-0000C3000000}"/>
    <hyperlink ref="D61" r:id="rId185" location="/48-couleur-black" display="Pure Tripod Mini Volume 2 " xr:uid="{00000000-0004-0000-0700-0000C4000000}"/>
    <hyperlink ref="D62" r:id="rId186" location="/48-couleur-black" display="Pure Tripod Mini Volume 3 " xr:uid="{00000000-0004-0000-0700-0000C5000000}"/>
    <hyperlink ref="D63" r:id="rId187" location="/48-couleur-black" display="Pure Tripod Mini Volume 4 " xr:uid="{00000000-0004-0000-0700-0000C6000000}"/>
    <hyperlink ref="D64" r:id="rId188" location="/48-couleur-black" display="Pure Tripod Mini Volume 5 " xr:uid="{00000000-0004-0000-0700-0000C7000000}"/>
    <hyperlink ref="D66" r:id="rId189" location="/48-couleur-black" display="Pure XL Crimps " xr:uid="{00000000-0004-0000-0700-0000C8000000}"/>
    <hyperlink ref="D53" r:id="rId190" location="/48-couleur-black" display="Pure Mini Volume 6" xr:uid="{00000000-0004-0000-0700-0000C9000000}"/>
    <hyperlink ref="D44" r:id="rId191" location="/48-couleur-black" display="Pure Eggs Mini Volume  - Full Range (PE)" xr:uid="{00000000-0004-0000-0700-0000CA000000}"/>
    <hyperlink ref="D54" r:id="rId192" location="/48-couleur-black" display="Pure Mini Volume  - Full Range (PE)" xr:uid="{00000000-0004-0000-0700-0000CB000000}"/>
    <hyperlink ref="D65" r:id="rId193" location="/45-couleur-blue" display="Pure Tripod Mini Volume - Full Range (PE)" xr:uid="{00000000-0004-0000-0700-0000CC000000}"/>
    <hyperlink ref="D22" r:id="rId194" location="/48-couleur-black" display="Happy Balls Footholds " xr:uid="{00000000-0004-0000-0700-0000CD000000}"/>
    <hyperlink ref="D23" r:id="rId195" location="/48-couleur-black" display="Happy Balls L " xr:uid="{00000000-0004-0000-0700-0000CE000000}"/>
    <hyperlink ref="D24" r:id="rId196" location="/48-couleur-black" display="Happy Balls Mini Volume 01 " xr:uid="{00000000-0004-0000-0700-0000CF000000}"/>
    <hyperlink ref="D34" r:id="rId197" location="/48-couleur-black" display="Happy Balls Mini Volume 11 " xr:uid="{00000000-0004-0000-0700-0000D0000000}"/>
    <hyperlink ref="D33" r:id="rId198" location="/48-couleur-black" display="Happy Balls Mini Volume 10 " xr:uid="{00000000-0004-0000-0700-0000D1000000}"/>
    <hyperlink ref="D32" r:id="rId199" location="/48-couleur-black" display="Happy Balls Mini Volume 09 " xr:uid="{00000000-0004-0000-0700-0000D2000000}"/>
    <hyperlink ref="D31" r:id="rId200" location="/48-couleur-black" display="Happy Balls Mini Volume 08 " xr:uid="{00000000-0004-0000-0700-0000D3000000}"/>
    <hyperlink ref="D30" r:id="rId201" location="/48-couleur-black" display="Happy Balls Mini Volume 07 " xr:uid="{00000000-0004-0000-0700-0000D4000000}"/>
    <hyperlink ref="D29" r:id="rId202" location="/48-couleur-black" display="Happy Balls Mini Volume 06 " xr:uid="{00000000-0004-0000-0700-0000D5000000}"/>
    <hyperlink ref="D28" r:id="rId203" location="/48-couleur-black" display="Happy Balls Mini Volume 05 " xr:uid="{00000000-0004-0000-0700-0000D6000000}"/>
    <hyperlink ref="D27" r:id="rId204" location="/48-couleur-black" display="Happy Balls Mini Volume 04 " xr:uid="{00000000-0004-0000-0700-0000D7000000}"/>
    <hyperlink ref="D26" r:id="rId205" location="/48-couleur-black" display="Happy Balls Mini Volume 03 " xr:uid="{00000000-0004-0000-0700-0000D8000000}"/>
    <hyperlink ref="D25" r:id="rId206" location="/48-couleur-black" display="Happy Balls Mini Volume 02 " xr:uid="{00000000-0004-0000-0700-0000D9000000}"/>
    <hyperlink ref="D35" r:id="rId207" location="/48-couleur-black" display="Happy Balls XL " xr:uid="{00000000-0004-0000-0700-0000DA000000}"/>
  </hyperlinks>
  <pageMargins left="0.7" right="0.7" top="0.75" bottom="0.75" header="0.511811023622047" footer="0.511811023622047"/>
  <pageSetup paperSize="9" orientation="portrait" horizontalDpi="300" verticalDpi="300" r:id="rId208"/>
  <ignoredErrors>
    <ignoredError sqref="CC54 CT54 CT65 CQ54" formulaRange="1"/>
  </ignoredErrors>
  <drawing r:id="rId209"/>
  <tableParts count="1">
    <tablePart r:id="rId210"/>
  </tableParts>
  <extLst>
    <ext xmlns:x15="http://schemas.microsoft.com/office/spreadsheetml/2010/11/main" uri="{3A4CF648-6AED-40f4-86FF-DC5316D8AED3}">
      <x14:slicerList xmlns:x14="http://schemas.microsoft.com/office/spreadsheetml/2009/9/main">
        <x14:slicer r:id="rId211"/>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4">
    <tabColor theme="8" tint="0.39997558519241921"/>
  </sheetPr>
  <dimension ref="A2:Z516"/>
  <sheetViews>
    <sheetView topLeftCell="B1" zoomScaleNormal="100" workbookViewId="0">
      <pane xSplit="3" ySplit="5" topLeftCell="G123" activePane="bottomRight" state="frozen"/>
      <selection pane="topRight" activeCell="G354" sqref="G354"/>
      <selection pane="bottomLeft" activeCell="G354" sqref="G354"/>
      <selection pane="bottomRight" activeCell="G135" sqref="G135"/>
    </sheetView>
  </sheetViews>
  <sheetFormatPr defaultColWidth="8.6640625" defaultRowHeight="14.4"/>
  <cols>
    <col min="1" max="1" width="11.5546875" style="10" hidden="1" customWidth="1"/>
    <col min="2" max="2" width="20" style="10" customWidth="1"/>
    <col min="3" max="3" width="23.44140625" style="10" customWidth="1"/>
    <col min="4" max="4" width="25.5546875" style="10" customWidth="1"/>
    <col min="5" max="5" width="10" style="10" customWidth="1"/>
    <col min="6" max="9" width="12" style="736" customWidth="1"/>
    <col min="10" max="10" width="9.6640625" style="736" customWidth="1"/>
    <col min="11" max="11" width="9.5546875" style="736" customWidth="1"/>
    <col min="12" max="12" width="11" style="736" bestFit="1" customWidth="1"/>
    <col min="13" max="19" width="12" style="736" customWidth="1"/>
    <col min="20" max="21" width="12" style="735" customWidth="1"/>
    <col min="22" max="24" width="12" style="736" customWidth="1"/>
    <col min="25" max="16384" width="8.6640625" style="10"/>
  </cols>
  <sheetData>
    <row r="2" spans="1:26">
      <c r="I2" s="1259" t="s">
        <v>29702</v>
      </c>
      <c r="J2" s="1259"/>
      <c r="K2" s="1259"/>
      <c r="L2" s="989" t="s">
        <v>29703</v>
      </c>
      <c r="M2" s="989"/>
      <c r="N2" s="990"/>
    </row>
    <row r="3" spans="1:26" ht="120" customHeight="1">
      <c r="M3" s="737"/>
      <c r="N3" s="737"/>
      <c r="O3" s="737"/>
    </row>
    <row r="4" spans="1:26" ht="15" thickBot="1">
      <c r="E4" s="11" t="s">
        <v>29704</v>
      </c>
      <c r="F4" s="11">
        <f t="shared" ref="F4:Z4" si="0">SUM(F6:F515)</f>
        <v>0</v>
      </c>
      <c r="G4" s="11">
        <f t="shared" si="0"/>
        <v>0</v>
      </c>
      <c r="H4" s="11">
        <f t="shared" si="0"/>
        <v>0</v>
      </c>
      <c r="I4" s="11">
        <f t="shared" si="0"/>
        <v>0</v>
      </c>
      <c r="J4" s="11">
        <f t="shared" si="0"/>
        <v>0</v>
      </c>
      <c r="K4" s="11">
        <f t="shared" si="0"/>
        <v>0</v>
      </c>
      <c r="L4" s="11">
        <f t="shared" si="0"/>
        <v>0</v>
      </c>
      <c r="M4" s="11">
        <f t="shared" si="0"/>
        <v>0</v>
      </c>
      <c r="N4" s="11">
        <f t="shared" si="0"/>
        <v>0</v>
      </c>
      <c r="O4" s="11">
        <f t="shared" si="0"/>
        <v>0</v>
      </c>
      <c r="P4" s="11">
        <f t="shared" si="0"/>
        <v>0</v>
      </c>
      <c r="Q4" s="11">
        <f t="shared" si="0"/>
        <v>0</v>
      </c>
      <c r="R4" s="11">
        <f t="shared" si="0"/>
        <v>0</v>
      </c>
      <c r="S4" s="11">
        <f t="shared" si="0"/>
        <v>0</v>
      </c>
      <c r="T4" s="11">
        <f t="shared" si="0"/>
        <v>0</v>
      </c>
      <c r="U4" s="11">
        <f t="shared" si="0"/>
        <v>0</v>
      </c>
      <c r="V4" s="11">
        <f t="shared" si="0"/>
        <v>0</v>
      </c>
      <c r="W4" s="11">
        <f t="shared" si="0"/>
        <v>0</v>
      </c>
      <c r="X4" s="11">
        <f>SUM(X6:X515)</f>
        <v>0</v>
      </c>
      <c r="Y4" s="1012">
        <f t="shared" si="0"/>
        <v>0</v>
      </c>
      <c r="Z4" s="1012">
        <f t="shared" si="0"/>
        <v>0</v>
      </c>
    </row>
    <row r="5" spans="1:26" ht="30" thickTop="1" thickBot="1">
      <c r="A5" s="12" t="s">
        <v>29705</v>
      </c>
      <c r="B5" s="759" t="s">
        <v>29706</v>
      </c>
      <c r="C5" s="759" t="s">
        <v>29707</v>
      </c>
      <c r="D5" s="759" t="s">
        <v>29708</v>
      </c>
      <c r="E5" s="759" t="s">
        <v>29709</v>
      </c>
      <c r="F5" s="760" t="s">
        <v>29710</v>
      </c>
      <c r="G5" s="761" t="s">
        <v>29711</v>
      </c>
      <c r="H5" s="762" t="s">
        <v>29712</v>
      </c>
      <c r="I5" s="763" t="s">
        <v>29713</v>
      </c>
      <c r="J5" s="764" t="s">
        <v>29714</v>
      </c>
      <c r="K5" s="765" t="s">
        <v>29715</v>
      </c>
      <c r="L5" s="766" t="s">
        <v>29716</v>
      </c>
      <c r="M5" s="767" t="s">
        <v>29717</v>
      </c>
      <c r="N5" s="768" t="s">
        <v>29718</v>
      </c>
      <c r="O5" s="769" t="s">
        <v>29719</v>
      </c>
      <c r="P5" s="770" t="s">
        <v>29720</v>
      </c>
      <c r="Q5" s="771" t="s">
        <v>29721</v>
      </c>
      <c r="R5" s="772" t="s">
        <v>29722</v>
      </c>
      <c r="S5" s="773" t="s">
        <v>29723</v>
      </c>
      <c r="T5" s="774" t="s">
        <v>29724</v>
      </c>
      <c r="U5" s="773" t="s">
        <v>29725</v>
      </c>
      <c r="V5" s="775" t="s">
        <v>29726</v>
      </c>
      <c r="W5" s="776" t="s">
        <v>29727</v>
      </c>
      <c r="X5" s="777" t="s">
        <v>29728</v>
      </c>
      <c r="Y5" s="759" t="s">
        <v>29729</v>
      </c>
      <c r="Z5" s="759" t="s">
        <v>29730</v>
      </c>
    </row>
    <row r="6" spans="1:26" ht="15" thickTop="1">
      <c r="A6" s="964"/>
      <c r="B6" s="741" t="s">
        <v>29731</v>
      </c>
      <c r="C6" s="741" t="s">
        <v>28781</v>
      </c>
      <c r="D6" s="741" t="s">
        <v>29732</v>
      </c>
      <c r="E6" s="966">
        <v>10</v>
      </c>
      <c r="F6" s="965"/>
      <c r="G6" s="743">
        <f>'PU Holds'!M162</f>
        <v>0</v>
      </c>
      <c r="H6" s="744">
        <f>'PU Holds'!N162</f>
        <v>0</v>
      </c>
      <c r="I6" s="745">
        <f>'PU Holds'!O162</f>
        <v>0</v>
      </c>
      <c r="J6" s="746">
        <f>'PU Holds'!P162</f>
        <v>0</v>
      </c>
      <c r="K6" s="747">
        <f>'PU Holds'!Q162</f>
        <v>0</v>
      </c>
      <c r="L6" s="748">
        <f>'PU Holds'!R162</f>
        <v>0</v>
      </c>
      <c r="M6" s="749">
        <f>'PU Holds'!S162</f>
        <v>0</v>
      </c>
      <c r="N6" s="750">
        <f>'PU Holds'!T162</f>
        <v>0</v>
      </c>
      <c r="O6" s="751">
        <f>'PU Holds'!U162</f>
        <v>0</v>
      </c>
      <c r="P6" s="752">
        <f>'PU Holds'!V162</f>
        <v>0</v>
      </c>
      <c r="Q6" s="753">
        <f>'PU Holds'!W162</f>
        <v>0</v>
      </c>
      <c r="R6" s="754">
        <f>'PU Holds'!X162</f>
        <v>0</v>
      </c>
      <c r="S6" s="755">
        <f>'PU Holds'!Y162</f>
        <v>0</v>
      </c>
      <c r="T6" s="756">
        <f>'PU Holds'!Z162</f>
        <v>0</v>
      </c>
      <c r="U6" s="755">
        <f>'PU Holds'!AA162</f>
        <v>0</v>
      </c>
      <c r="V6" s="757">
        <f>'PU Holds'!AB162</f>
        <v>0</v>
      </c>
      <c r="W6" s="742">
        <f>'PU Holds'!AC162</f>
        <v>0</v>
      </c>
      <c r="X6" s="758">
        <f>'PU Holds'!AD162</f>
        <v>0</v>
      </c>
      <c r="Y6" s="15">
        <f t="shared" ref="Y6:Y32" si="1">SUM(F6:X6)</f>
        <v>0</v>
      </c>
      <c r="Z6" s="15">
        <f t="shared" ref="Z6:Z32" si="2">E6*Y6</f>
        <v>0</v>
      </c>
    </row>
    <row r="7" spans="1:26">
      <c r="A7" s="964"/>
      <c r="B7" s="741" t="s">
        <v>29731</v>
      </c>
      <c r="C7" s="741" t="s">
        <v>28781</v>
      </c>
      <c r="D7" s="741" t="s">
        <v>29733</v>
      </c>
      <c r="E7" s="966">
        <v>5</v>
      </c>
      <c r="F7" s="965"/>
      <c r="G7" s="743">
        <f>'PU Holds'!M163</f>
        <v>0</v>
      </c>
      <c r="H7" s="744">
        <f>'PU Holds'!N163</f>
        <v>0</v>
      </c>
      <c r="I7" s="745">
        <f>'PU Holds'!O163</f>
        <v>0</v>
      </c>
      <c r="J7" s="746">
        <f>'PU Holds'!P163</f>
        <v>0</v>
      </c>
      <c r="K7" s="747">
        <f>'PU Holds'!Q163</f>
        <v>0</v>
      </c>
      <c r="L7" s="748">
        <f>'PU Holds'!R163</f>
        <v>0</v>
      </c>
      <c r="M7" s="749">
        <f>'PU Holds'!S163</f>
        <v>0</v>
      </c>
      <c r="N7" s="750">
        <f>'PU Holds'!T163</f>
        <v>0</v>
      </c>
      <c r="O7" s="751">
        <f>'PU Holds'!U163</f>
        <v>0</v>
      </c>
      <c r="P7" s="752">
        <f>'PU Holds'!V163</f>
        <v>0</v>
      </c>
      <c r="Q7" s="753">
        <f>'PU Holds'!W163</f>
        <v>0</v>
      </c>
      <c r="R7" s="754">
        <f>'PU Holds'!X163</f>
        <v>0</v>
      </c>
      <c r="S7" s="755">
        <f>'PU Holds'!Y163</f>
        <v>0</v>
      </c>
      <c r="T7" s="756">
        <f>'PU Holds'!Z163</f>
        <v>0</v>
      </c>
      <c r="U7" s="755">
        <f>'PU Holds'!AA163</f>
        <v>0</v>
      </c>
      <c r="V7" s="757">
        <f>'PU Holds'!AB163</f>
        <v>0</v>
      </c>
      <c r="W7" s="742">
        <f>'PU Holds'!AC163</f>
        <v>0</v>
      </c>
      <c r="X7" s="758">
        <f>'PU Holds'!AD163</f>
        <v>0</v>
      </c>
      <c r="Y7" s="15">
        <f t="shared" si="1"/>
        <v>0</v>
      </c>
      <c r="Z7" s="15">
        <f t="shared" si="2"/>
        <v>0</v>
      </c>
    </row>
    <row r="8" spans="1:26">
      <c r="A8" s="964"/>
      <c r="B8" s="741" t="s">
        <v>29731</v>
      </c>
      <c r="C8" s="741" t="s">
        <v>28780</v>
      </c>
      <c r="D8" s="741"/>
      <c r="E8" s="966">
        <v>10</v>
      </c>
      <c r="F8" s="965"/>
      <c r="G8" s="743">
        <f>'PU Holds'!M164</f>
        <v>0</v>
      </c>
      <c r="H8" s="744">
        <f>'PU Holds'!N164</f>
        <v>0</v>
      </c>
      <c r="I8" s="745">
        <f>'PU Holds'!O164</f>
        <v>0</v>
      </c>
      <c r="J8" s="746">
        <f>'PU Holds'!P164</f>
        <v>0</v>
      </c>
      <c r="K8" s="747">
        <f>'PU Holds'!Q164</f>
        <v>0</v>
      </c>
      <c r="L8" s="748">
        <f>'PU Holds'!R164</f>
        <v>0</v>
      </c>
      <c r="M8" s="749">
        <f>'PU Holds'!S164</f>
        <v>0</v>
      </c>
      <c r="N8" s="750">
        <f>'PU Holds'!T164</f>
        <v>0</v>
      </c>
      <c r="O8" s="751">
        <f>'PU Holds'!U164</f>
        <v>0</v>
      </c>
      <c r="P8" s="752">
        <f>'PU Holds'!V164</f>
        <v>0</v>
      </c>
      <c r="Q8" s="753">
        <f>'PU Holds'!W164</f>
        <v>0</v>
      </c>
      <c r="R8" s="754">
        <f>'PU Holds'!X164</f>
        <v>0</v>
      </c>
      <c r="S8" s="755">
        <f>'PU Holds'!Y164</f>
        <v>0</v>
      </c>
      <c r="T8" s="756">
        <f>'PU Holds'!Z164</f>
        <v>0</v>
      </c>
      <c r="U8" s="755">
        <f>'PU Holds'!AA164</f>
        <v>0</v>
      </c>
      <c r="V8" s="757">
        <f>'PU Holds'!AB164</f>
        <v>0</v>
      </c>
      <c r="W8" s="742">
        <f>'PU Holds'!AC164</f>
        <v>0</v>
      </c>
      <c r="X8" s="758">
        <f>'PU Holds'!AD164</f>
        <v>0</v>
      </c>
      <c r="Y8" s="15">
        <f t="shared" si="1"/>
        <v>0</v>
      </c>
      <c r="Z8" s="15">
        <f t="shared" si="2"/>
        <v>0</v>
      </c>
    </row>
    <row r="9" spans="1:26">
      <c r="A9" s="964"/>
      <c r="B9" s="741" t="s">
        <v>29731</v>
      </c>
      <c r="C9" s="741" t="s">
        <v>29734</v>
      </c>
      <c r="D9" s="741" t="s">
        <v>29732</v>
      </c>
      <c r="E9" s="966">
        <v>5</v>
      </c>
      <c r="F9" s="965"/>
      <c r="G9" s="743">
        <f>'PU Holds'!M165</f>
        <v>0</v>
      </c>
      <c r="H9" s="744">
        <f>'PU Holds'!N165</f>
        <v>0</v>
      </c>
      <c r="I9" s="745">
        <f>'PU Holds'!O165</f>
        <v>0</v>
      </c>
      <c r="J9" s="746">
        <f>'PU Holds'!P165</f>
        <v>0</v>
      </c>
      <c r="K9" s="747">
        <f>'PU Holds'!Q165</f>
        <v>0</v>
      </c>
      <c r="L9" s="748">
        <f>'PU Holds'!R165</f>
        <v>0</v>
      </c>
      <c r="M9" s="749">
        <f>'PU Holds'!S165</f>
        <v>0</v>
      </c>
      <c r="N9" s="750">
        <f>'PU Holds'!T165</f>
        <v>0</v>
      </c>
      <c r="O9" s="751">
        <f>'PU Holds'!U165</f>
        <v>0</v>
      </c>
      <c r="P9" s="752">
        <f>'PU Holds'!V165</f>
        <v>0</v>
      </c>
      <c r="Q9" s="753">
        <f>'PU Holds'!W165</f>
        <v>0</v>
      </c>
      <c r="R9" s="754">
        <f>'PU Holds'!X165</f>
        <v>0</v>
      </c>
      <c r="S9" s="755">
        <f>'PU Holds'!Y165</f>
        <v>0</v>
      </c>
      <c r="T9" s="756">
        <f>'PU Holds'!Z165</f>
        <v>0</v>
      </c>
      <c r="U9" s="755">
        <f>'PU Holds'!AA165</f>
        <v>0</v>
      </c>
      <c r="V9" s="757">
        <f>'PU Holds'!AB165</f>
        <v>0</v>
      </c>
      <c r="W9" s="742">
        <f>'PU Holds'!AC165</f>
        <v>0</v>
      </c>
      <c r="X9" s="758">
        <f>'PU Holds'!AD165</f>
        <v>0</v>
      </c>
      <c r="Y9" s="15">
        <f t="shared" si="1"/>
        <v>0</v>
      </c>
      <c r="Z9" s="15">
        <f t="shared" si="2"/>
        <v>0</v>
      </c>
    </row>
    <row r="10" spans="1:26">
      <c r="A10" s="964"/>
      <c r="B10" s="741" t="s">
        <v>29731</v>
      </c>
      <c r="C10" s="741" t="s">
        <v>29734</v>
      </c>
      <c r="D10" s="741" t="s">
        <v>29733</v>
      </c>
      <c r="E10" s="966">
        <v>5</v>
      </c>
      <c r="F10" s="965"/>
      <c r="G10" s="743">
        <f>'PU Holds'!M166</f>
        <v>0</v>
      </c>
      <c r="H10" s="744">
        <f>'PU Holds'!N166</f>
        <v>0</v>
      </c>
      <c r="I10" s="745">
        <f>'PU Holds'!O166</f>
        <v>0</v>
      </c>
      <c r="J10" s="746">
        <f>'PU Holds'!P166</f>
        <v>0</v>
      </c>
      <c r="K10" s="747">
        <f>'PU Holds'!Q166</f>
        <v>0</v>
      </c>
      <c r="L10" s="748">
        <f>'PU Holds'!R166</f>
        <v>0</v>
      </c>
      <c r="M10" s="749">
        <f>'PU Holds'!S166</f>
        <v>0</v>
      </c>
      <c r="N10" s="750">
        <f>'PU Holds'!T166</f>
        <v>0</v>
      </c>
      <c r="O10" s="751">
        <f>'PU Holds'!U166</f>
        <v>0</v>
      </c>
      <c r="P10" s="752">
        <f>'PU Holds'!V166</f>
        <v>0</v>
      </c>
      <c r="Q10" s="753">
        <f>'PU Holds'!W166</f>
        <v>0</v>
      </c>
      <c r="R10" s="754">
        <f>'PU Holds'!X166</f>
        <v>0</v>
      </c>
      <c r="S10" s="755">
        <f>'PU Holds'!Y166</f>
        <v>0</v>
      </c>
      <c r="T10" s="756">
        <f>'PU Holds'!Z166</f>
        <v>0</v>
      </c>
      <c r="U10" s="755">
        <f>'PU Holds'!AA166</f>
        <v>0</v>
      </c>
      <c r="V10" s="757">
        <f>'PU Holds'!AB166</f>
        <v>0</v>
      </c>
      <c r="W10" s="742">
        <f>'PU Holds'!AC166</f>
        <v>0</v>
      </c>
      <c r="X10" s="758">
        <f>'PU Holds'!AD166</f>
        <v>0</v>
      </c>
      <c r="Y10" s="15">
        <f t="shared" si="1"/>
        <v>0</v>
      </c>
      <c r="Z10" s="15">
        <f t="shared" si="2"/>
        <v>0</v>
      </c>
    </row>
    <row r="11" spans="1:26">
      <c r="A11" s="964"/>
      <c r="B11" s="741" t="s">
        <v>29731</v>
      </c>
      <c r="C11" s="741" t="s">
        <v>29289</v>
      </c>
      <c r="D11" s="741" t="s">
        <v>29732</v>
      </c>
      <c r="E11" s="966">
        <v>20</v>
      </c>
      <c r="F11" s="965"/>
      <c r="G11" s="743">
        <f>'PU Holds'!M167</f>
        <v>0</v>
      </c>
      <c r="H11" s="744">
        <f>'PU Holds'!N167</f>
        <v>0</v>
      </c>
      <c r="I11" s="745">
        <f>'PU Holds'!O167</f>
        <v>0</v>
      </c>
      <c r="J11" s="746">
        <f>'PU Holds'!P167</f>
        <v>0</v>
      </c>
      <c r="K11" s="747">
        <f>'PU Holds'!Q167</f>
        <v>0</v>
      </c>
      <c r="L11" s="748">
        <f>'PU Holds'!R167</f>
        <v>0</v>
      </c>
      <c r="M11" s="749">
        <f>'PU Holds'!S167</f>
        <v>0</v>
      </c>
      <c r="N11" s="750">
        <f>'PU Holds'!T167</f>
        <v>0</v>
      </c>
      <c r="O11" s="751">
        <f>'PU Holds'!U167</f>
        <v>0</v>
      </c>
      <c r="P11" s="752">
        <f>'PU Holds'!V167</f>
        <v>0</v>
      </c>
      <c r="Q11" s="753">
        <f>'PU Holds'!W167</f>
        <v>0</v>
      </c>
      <c r="R11" s="754">
        <f>'PU Holds'!X167</f>
        <v>0</v>
      </c>
      <c r="S11" s="755">
        <f>'PU Holds'!Y167</f>
        <v>0</v>
      </c>
      <c r="T11" s="756">
        <f>'PU Holds'!Z167</f>
        <v>0</v>
      </c>
      <c r="U11" s="755">
        <f>'PU Holds'!AA167</f>
        <v>0</v>
      </c>
      <c r="V11" s="757">
        <f>'PU Holds'!AB167</f>
        <v>0</v>
      </c>
      <c r="W11" s="742">
        <f>'PU Holds'!AC167</f>
        <v>0</v>
      </c>
      <c r="X11" s="758">
        <f>'PU Holds'!AD167</f>
        <v>0</v>
      </c>
      <c r="Y11" s="15">
        <f t="shared" si="1"/>
        <v>0</v>
      </c>
      <c r="Z11" s="15">
        <f t="shared" si="2"/>
        <v>0</v>
      </c>
    </row>
    <row r="12" spans="1:26">
      <c r="A12" s="964"/>
      <c r="B12" s="741" t="s">
        <v>29731</v>
      </c>
      <c r="C12" s="741" t="s">
        <v>29289</v>
      </c>
      <c r="D12" s="741" t="s">
        <v>29733</v>
      </c>
      <c r="E12" s="966">
        <v>10</v>
      </c>
      <c r="F12" s="965"/>
      <c r="G12" s="743">
        <f>'PU Holds'!M168</f>
        <v>0</v>
      </c>
      <c r="H12" s="744">
        <f>'PU Holds'!N168</f>
        <v>0</v>
      </c>
      <c r="I12" s="745">
        <f>'PU Holds'!O168</f>
        <v>0</v>
      </c>
      <c r="J12" s="746">
        <f>'PU Holds'!P168</f>
        <v>0</v>
      </c>
      <c r="K12" s="747">
        <f>'PU Holds'!Q168</f>
        <v>0</v>
      </c>
      <c r="L12" s="748">
        <f>'PU Holds'!R168</f>
        <v>0</v>
      </c>
      <c r="M12" s="749">
        <f>'PU Holds'!S168</f>
        <v>0</v>
      </c>
      <c r="N12" s="750">
        <f>'PU Holds'!T168</f>
        <v>0</v>
      </c>
      <c r="O12" s="751">
        <f>'PU Holds'!U168</f>
        <v>0</v>
      </c>
      <c r="P12" s="752">
        <f>'PU Holds'!V168</f>
        <v>0</v>
      </c>
      <c r="Q12" s="753">
        <f>'PU Holds'!W168</f>
        <v>0</v>
      </c>
      <c r="R12" s="754">
        <f>'PU Holds'!X168</f>
        <v>0</v>
      </c>
      <c r="S12" s="755">
        <f>'PU Holds'!Y168</f>
        <v>0</v>
      </c>
      <c r="T12" s="756">
        <f>'PU Holds'!Z168</f>
        <v>0</v>
      </c>
      <c r="U12" s="755">
        <f>'PU Holds'!AA168</f>
        <v>0</v>
      </c>
      <c r="V12" s="757">
        <f>'PU Holds'!AB168</f>
        <v>0</v>
      </c>
      <c r="W12" s="742">
        <f>'PU Holds'!AC168</f>
        <v>0</v>
      </c>
      <c r="X12" s="758">
        <f>'PU Holds'!AD168</f>
        <v>0</v>
      </c>
      <c r="Y12" s="15">
        <f t="shared" si="1"/>
        <v>0</v>
      </c>
      <c r="Z12" s="15">
        <f t="shared" si="2"/>
        <v>0</v>
      </c>
    </row>
    <row r="13" spans="1:26">
      <c r="A13" s="964"/>
      <c r="B13" s="741" t="s">
        <v>29731</v>
      </c>
      <c r="C13" s="741" t="s">
        <v>28782</v>
      </c>
      <c r="D13" s="741" t="s">
        <v>29732</v>
      </c>
      <c r="E13" s="966">
        <v>5</v>
      </c>
      <c r="F13" s="965"/>
      <c r="G13" s="743">
        <f>'PU Holds'!M169</f>
        <v>0</v>
      </c>
      <c r="H13" s="744">
        <f>'PU Holds'!N169</f>
        <v>0</v>
      </c>
      <c r="I13" s="745">
        <f>'PU Holds'!O169</f>
        <v>0</v>
      </c>
      <c r="J13" s="746">
        <f>'PU Holds'!P169</f>
        <v>0</v>
      </c>
      <c r="K13" s="747">
        <f>'PU Holds'!Q169</f>
        <v>0</v>
      </c>
      <c r="L13" s="748">
        <f>'PU Holds'!R169</f>
        <v>0</v>
      </c>
      <c r="M13" s="749">
        <f>'PU Holds'!S169</f>
        <v>0</v>
      </c>
      <c r="N13" s="750">
        <f>'PU Holds'!T169</f>
        <v>0</v>
      </c>
      <c r="O13" s="751">
        <f>'PU Holds'!U169</f>
        <v>0</v>
      </c>
      <c r="P13" s="752">
        <f>'PU Holds'!V169</f>
        <v>0</v>
      </c>
      <c r="Q13" s="753">
        <f>'PU Holds'!W169</f>
        <v>0</v>
      </c>
      <c r="R13" s="754">
        <f>'PU Holds'!X169</f>
        <v>0</v>
      </c>
      <c r="S13" s="755">
        <f>'PU Holds'!Y169</f>
        <v>0</v>
      </c>
      <c r="T13" s="756">
        <f>'PU Holds'!Z169</f>
        <v>0</v>
      </c>
      <c r="U13" s="755">
        <f>'PU Holds'!AA169</f>
        <v>0</v>
      </c>
      <c r="V13" s="757">
        <f>'PU Holds'!AB169</f>
        <v>0</v>
      </c>
      <c r="W13" s="742">
        <f>'PU Holds'!AC169</f>
        <v>0</v>
      </c>
      <c r="X13" s="758">
        <f>'PU Holds'!AD169</f>
        <v>0</v>
      </c>
      <c r="Y13" s="15">
        <f t="shared" si="1"/>
        <v>0</v>
      </c>
      <c r="Z13" s="15">
        <f t="shared" si="2"/>
        <v>0</v>
      </c>
    </row>
    <row r="14" spans="1:26">
      <c r="A14" s="964"/>
      <c r="B14" s="741" t="s">
        <v>29731</v>
      </c>
      <c r="C14" s="741" t="s">
        <v>28782</v>
      </c>
      <c r="D14" s="741" t="s">
        <v>29733</v>
      </c>
      <c r="E14" s="966">
        <v>5</v>
      </c>
      <c r="F14" s="965"/>
      <c r="G14" s="743">
        <f>'PU Holds'!M170</f>
        <v>0</v>
      </c>
      <c r="H14" s="744">
        <f>'PU Holds'!N170</f>
        <v>0</v>
      </c>
      <c r="I14" s="745">
        <f>'PU Holds'!O170</f>
        <v>0</v>
      </c>
      <c r="J14" s="746">
        <f>'PU Holds'!P170</f>
        <v>0</v>
      </c>
      <c r="K14" s="747">
        <f>'PU Holds'!Q170</f>
        <v>0</v>
      </c>
      <c r="L14" s="748">
        <f>'PU Holds'!R170</f>
        <v>0</v>
      </c>
      <c r="M14" s="749">
        <f>'PU Holds'!S170</f>
        <v>0</v>
      </c>
      <c r="N14" s="750">
        <f>'PU Holds'!T170</f>
        <v>0</v>
      </c>
      <c r="O14" s="751">
        <f>'PU Holds'!U170</f>
        <v>0</v>
      </c>
      <c r="P14" s="752">
        <f>'PU Holds'!V170</f>
        <v>0</v>
      </c>
      <c r="Q14" s="753">
        <f>'PU Holds'!W170</f>
        <v>0</v>
      </c>
      <c r="R14" s="754">
        <f>'PU Holds'!X170</f>
        <v>0</v>
      </c>
      <c r="S14" s="755">
        <f>'PU Holds'!Y170</f>
        <v>0</v>
      </c>
      <c r="T14" s="756">
        <f>'PU Holds'!Z170</f>
        <v>0</v>
      </c>
      <c r="U14" s="755">
        <f>'PU Holds'!AA170</f>
        <v>0</v>
      </c>
      <c r="V14" s="757">
        <f>'PU Holds'!AB170</f>
        <v>0</v>
      </c>
      <c r="W14" s="742">
        <f>'PU Holds'!AC170</f>
        <v>0</v>
      </c>
      <c r="X14" s="758">
        <f>'PU Holds'!AD170</f>
        <v>0</v>
      </c>
      <c r="Y14" s="15">
        <f t="shared" si="1"/>
        <v>0</v>
      </c>
      <c r="Z14" s="15">
        <f t="shared" si="2"/>
        <v>0</v>
      </c>
    </row>
    <row r="15" spans="1:26">
      <c r="A15" s="964"/>
      <c r="B15" s="741" t="s">
        <v>29731</v>
      </c>
      <c r="C15" s="741" t="s">
        <v>28783</v>
      </c>
      <c r="D15" s="741" t="s">
        <v>29732</v>
      </c>
      <c r="E15" s="966">
        <v>2</v>
      </c>
      <c r="F15" s="965"/>
      <c r="G15" s="743">
        <f>'PU Holds'!M171</f>
        <v>0</v>
      </c>
      <c r="H15" s="744">
        <f>'PU Holds'!N171</f>
        <v>0</v>
      </c>
      <c r="I15" s="745">
        <f>'PU Holds'!O171</f>
        <v>0</v>
      </c>
      <c r="J15" s="746">
        <f>'PU Holds'!P171</f>
        <v>0</v>
      </c>
      <c r="K15" s="747">
        <f>'PU Holds'!Q171</f>
        <v>0</v>
      </c>
      <c r="L15" s="748">
        <f>'PU Holds'!R171</f>
        <v>0</v>
      </c>
      <c r="M15" s="749">
        <f>'PU Holds'!S171</f>
        <v>0</v>
      </c>
      <c r="N15" s="750">
        <f>'PU Holds'!T171</f>
        <v>0</v>
      </c>
      <c r="O15" s="751">
        <f>'PU Holds'!U171</f>
        <v>0</v>
      </c>
      <c r="P15" s="752">
        <f>'PU Holds'!V171</f>
        <v>0</v>
      </c>
      <c r="Q15" s="753">
        <f>'PU Holds'!W171</f>
        <v>0</v>
      </c>
      <c r="R15" s="754">
        <f>'PU Holds'!X171</f>
        <v>0</v>
      </c>
      <c r="S15" s="755">
        <f>'PU Holds'!Y171</f>
        <v>0</v>
      </c>
      <c r="T15" s="756">
        <f>'PU Holds'!Z171</f>
        <v>0</v>
      </c>
      <c r="U15" s="755">
        <f>'PU Holds'!AA171</f>
        <v>0</v>
      </c>
      <c r="V15" s="757">
        <f>'PU Holds'!AB171</f>
        <v>0</v>
      </c>
      <c r="W15" s="742">
        <f>'PU Holds'!AC171</f>
        <v>0</v>
      </c>
      <c r="X15" s="758">
        <f>'PU Holds'!AD171</f>
        <v>0</v>
      </c>
      <c r="Y15" s="15">
        <f t="shared" si="1"/>
        <v>0</v>
      </c>
      <c r="Z15" s="15">
        <f t="shared" si="2"/>
        <v>0</v>
      </c>
    </row>
    <row r="16" spans="1:26">
      <c r="A16" s="964"/>
      <c r="B16" s="741" t="s">
        <v>29731</v>
      </c>
      <c r="C16" s="741" t="s">
        <v>28783</v>
      </c>
      <c r="D16" s="741" t="s">
        <v>29733</v>
      </c>
      <c r="E16" s="966">
        <v>2</v>
      </c>
      <c r="F16" s="965"/>
      <c r="G16" s="743">
        <f>'PU Holds'!M172</f>
        <v>0</v>
      </c>
      <c r="H16" s="744">
        <f>'PU Holds'!N172</f>
        <v>0</v>
      </c>
      <c r="I16" s="745">
        <f>'PU Holds'!O172</f>
        <v>0</v>
      </c>
      <c r="J16" s="746">
        <f>'PU Holds'!P172</f>
        <v>0</v>
      </c>
      <c r="K16" s="747">
        <f>'PU Holds'!Q172</f>
        <v>0</v>
      </c>
      <c r="L16" s="748">
        <f>'PU Holds'!R172</f>
        <v>0</v>
      </c>
      <c r="M16" s="749">
        <f>'PU Holds'!S172</f>
        <v>0</v>
      </c>
      <c r="N16" s="750">
        <f>'PU Holds'!T172</f>
        <v>0</v>
      </c>
      <c r="O16" s="751">
        <f>'PU Holds'!U172</f>
        <v>0</v>
      </c>
      <c r="P16" s="752">
        <f>'PU Holds'!V172</f>
        <v>0</v>
      </c>
      <c r="Q16" s="753">
        <f>'PU Holds'!W172</f>
        <v>0</v>
      </c>
      <c r="R16" s="754">
        <f>'PU Holds'!X172</f>
        <v>0</v>
      </c>
      <c r="S16" s="755">
        <f>'PU Holds'!Y172</f>
        <v>0</v>
      </c>
      <c r="T16" s="756">
        <f>'PU Holds'!Z172</f>
        <v>0</v>
      </c>
      <c r="U16" s="755">
        <f>'PU Holds'!AA172</f>
        <v>0</v>
      </c>
      <c r="V16" s="757">
        <f>'PU Holds'!AB172</f>
        <v>0</v>
      </c>
      <c r="W16" s="742">
        <f>'PU Holds'!AC172</f>
        <v>0</v>
      </c>
      <c r="X16" s="758">
        <f>'PU Holds'!AD172</f>
        <v>0</v>
      </c>
      <c r="Y16" s="15">
        <f t="shared" si="1"/>
        <v>0</v>
      </c>
      <c r="Z16" s="15">
        <f t="shared" si="2"/>
        <v>0</v>
      </c>
    </row>
    <row r="17" spans="1:26">
      <c r="A17" s="964"/>
      <c r="B17" s="741" t="s">
        <v>29731</v>
      </c>
      <c r="C17" s="741" t="s">
        <v>28783</v>
      </c>
      <c r="D17" s="741" t="s">
        <v>29735</v>
      </c>
      <c r="E17" s="966">
        <v>2</v>
      </c>
      <c r="F17" s="965"/>
      <c r="G17" s="743">
        <f>'PU Holds'!M173</f>
        <v>0</v>
      </c>
      <c r="H17" s="744">
        <f>'PU Holds'!N173</f>
        <v>0</v>
      </c>
      <c r="I17" s="745">
        <f>'PU Holds'!O173</f>
        <v>0</v>
      </c>
      <c r="J17" s="746">
        <f>'PU Holds'!P173</f>
        <v>0</v>
      </c>
      <c r="K17" s="747">
        <f>'PU Holds'!Q173</f>
        <v>0</v>
      </c>
      <c r="L17" s="748">
        <f>'PU Holds'!R173</f>
        <v>0</v>
      </c>
      <c r="M17" s="749">
        <f>'PU Holds'!S173</f>
        <v>0</v>
      </c>
      <c r="N17" s="750">
        <f>'PU Holds'!T173</f>
        <v>0</v>
      </c>
      <c r="O17" s="751">
        <f>'PU Holds'!U173</f>
        <v>0</v>
      </c>
      <c r="P17" s="752">
        <f>'PU Holds'!V173</f>
        <v>0</v>
      </c>
      <c r="Q17" s="753">
        <f>'PU Holds'!W173</f>
        <v>0</v>
      </c>
      <c r="R17" s="754">
        <f>'PU Holds'!X173</f>
        <v>0</v>
      </c>
      <c r="S17" s="755">
        <f>'PU Holds'!Y173</f>
        <v>0</v>
      </c>
      <c r="T17" s="756">
        <f>'PU Holds'!Z173</f>
        <v>0</v>
      </c>
      <c r="U17" s="755">
        <f>'PU Holds'!AA173</f>
        <v>0</v>
      </c>
      <c r="V17" s="757">
        <f>'PU Holds'!AB173</f>
        <v>0</v>
      </c>
      <c r="W17" s="742">
        <f>'PU Holds'!AC173</f>
        <v>0</v>
      </c>
      <c r="X17" s="758">
        <f>'PU Holds'!AD173</f>
        <v>0</v>
      </c>
      <c r="Y17" s="15">
        <f t="shared" si="1"/>
        <v>0</v>
      </c>
      <c r="Z17" s="15">
        <f t="shared" si="2"/>
        <v>0</v>
      </c>
    </row>
    <row r="18" spans="1:26">
      <c r="A18" s="964"/>
      <c r="B18" s="741" t="s">
        <v>29731</v>
      </c>
      <c r="C18" s="741" t="s">
        <v>28783</v>
      </c>
      <c r="D18" s="741" t="s">
        <v>29736</v>
      </c>
      <c r="E18" s="966">
        <v>2</v>
      </c>
      <c r="F18" s="965"/>
      <c r="G18" s="743">
        <f>'PU Holds'!M174</f>
        <v>0</v>
      </c>
      <c r="H18" s="744">
        <f>'PU Holds'!N174</f>
        <v>0</v>
      </c>
      <c r="I18" s="745">
        <f>'PU Holds'!O174</f>
        <v>0</v>
      </c>
      <c r="J18" s="746">
        <f>'PU Holds'!P174</f>
        <v>0</v>
      </c>
      <c r="K18" s="747">
        <f>'PU Holds'!Q174</f>
        <v>0</v>
      </c>
      <c r="L18" s="748">
        <f>'PU Holds'!R174</f>
        <v>0</v>
      </c>
      <c r="M18" s="749">
        <f>'PU Holds'!S174</f>
        <v>0</v>
      </c>
      <c r="N18" s="750">
        <f>'PU Holds'!T174</f>
        <v>0</v>
      </c>
      <c r="O18" s="751">
        <f>'PU Holds'!U174</f>
        <v>0</v>
      </c>
      <c r="P18" s="752">
        <f>'PU Holds'!V174</f>
        <v>0</v>
      </c>
      <c r="Q18" s="753">
        <f>'PU Holds'!W174</f>
        <v>0</v>
      </c>
      <c r="R18" s="754">
        <f>'PU Holds'!X174</f>
        <v>0</v>
      </c>
      <c r="S18" s="755">
        <f>'PU Holds'!Y174</f>
        <v>0</v>
      </c>
      <c r="T18" s="756">
        <f>'PU Holds'!Z174</f>
        <v>0</v>
      </c>
      <c r="U18" s="755">
        <f>'PU Holds'!AA174</f>
        <v>0</v>
      </c>
      <c r="V18" s="757">
        <f>'PU Holds'!AB174</f>
        <v>0</v>
      </c>
      <c r="W18" s="742">
        <f>'PU Holds'!AC174</f>
        <v>0</v>
      </c>
      <c r="X18" s="758">
        <f>'PU Holds'!AD174</f>
        <v>0</v>
      </c>
      <c r="Y18" s="15">
        <f t="shared" si="1"/>
        <v>0</v>
      </c>
      <c r="Z18" s="15">
        <f t="shared" si="2"/>
        <v>0</v>
      </c>
    </row>
    <row r="19" spans="1:26">
      <c r="A19" s="964"/>
      <c r="B19" s="741" t="s">
        <v>29731</v>
      </c>
      <c r="C19" s="741" t="s">
        <v>28783</v>
      </c>
      <c r="D19" s="741" t="s">
        <v>29737</v>
      </c>
      <c r="E19" s="966">
        <v>2</v>
      </c>
      <c r="F19" s="965"/>
      <c r="G19" s="743">
        <f>'PU Holds'!M175</f>
        <v>0</v>
      </c>
      <c r="H19" s="744">
        <f>'PU Holds'!N175</f>
        <v>0</v>
      </c>
      <c r="I19" s="745">
        <f>'PU Holds'!O175</f>
        <v>0</v>
      </c>
      <c r="J19" s="746">
        <f>'PU Holds'!P175</f>
        <v>0</v>
      </c>
      <c r="K19" s="747">
        <f>'PU Holds'!Q175</f>
        <v>0</v>
      </c>
      <c r="L19" s="748">
        <f>'PU Holds'!R175</f>
        <v>0</v>
      </c>
      <c r="M19" s="749">
        <f>'PU Holds'!S175</f>
        <v>0</v>
      </c>
      <c r="N19" s="750">
        <f>'PU Holds'!T175</f>
        <v>0</v>
      </c>
      <c r="O19" s="751">
        <f>'PU Holds'!U175</f>
        <v>0</v>
      </c>
      <c r="P19" s="752">
        <f>'PU Holds'!V175</f>
        <v>0</v>
      </c>
      <c r="Q19" s="753">
        <f>'PU Holds'!W175</f>
        <v>0</v>
      </c>
      <c r="R19" s="754">
        <f>'PU Holds'!X175</f>
        <v>0</v>
      </c>
      <c r="S19" s="755">
        <f>'PU Holds'!Y175</f>
        <v>0</v>
      </c>
      <c r="T19" s="756">
        <f>'PU Holds'!Z175</f>
        <v>0</v>
      </c>
      <c r="U19" s="755">
        <f>'PU Holds'!AA175</f>
        <v>0</v>
      </c>
      <c r="V19" s="757">
        <f>'PU Holds'!AB175</f>
        <v>0</v>
      </c>
      <c r="W19" s="742">
        <f>'PU Holds'!AC175</f>
        <v>0</v>
      </c>
      <c r="X19" s="758">
        <f>'PU Holds'!AD175</f>
        <v>0</v>
      </c>
      <c r="Y19" s="15">
        <f t="shared" si="1"/>
        <v>0</v>
      </c>
      <c r="Z19" s="15">
        <f t="shared" si="2"/>
        <v>0</v>
      </c>
    </row>
    <row r="20" spans="1:26">
      <c r="A20" s="964"/>
      <c r="B20" s="741" t="s">
        <v>29731</v>
      </c>
      <c r="C20" s="741" t="s">
        <v>28783</v>
      </c>
      <c r="D20" s="741" t="s">
        <v>29738</v>
      </c>
      <c r="E20" s="966">
        <v>2</v>
      </c>
      <c r="F20" s="965"/>
      <c r="G20" s="743">
        <f>'PU Holds'!M176</f>
        <v>0</v>
      </c>
      <c r="H20" s="744">
        <f>'PU Holds'!N176</f>
        <v>0</v>
      </c>
      <c r="I20" s="745">
        <f>'PU Holds'!O176</f>
        <v>0</v>
      </c>
      <c r="J20" s="746">
        <f>'PU Holds'!P176</f>
        <v>0</v>
      </c>
      <c r="K20" s="747">
        <f>'PU Holds'!Q176</f>
        <v>0</v>
      </c>
      <c r="L20" s="748">
        <f>'PU Holds'!R176</f>
        <v>0</v>
      </c>
      <c r="M20" s="749">
        <f>'PU Holds'!S176</f>
        <v>0</v>
      </c>
      <c r="N20" s="750">
        <f>'PU Holds'!T176</f>
        <v>0</v>
      </c>
      <c r="O20" s="751">
        <f>'PU Holds'!U176</f>
        <v>0</v>
      </c>
      <c r="P20" s="752">
        <f>'PU Holds'!V176</f>
        <v>0</v>
      </c>
      <c r="Q20" s="753">
        <f>'PU Holds'!W176</f>
        <v>0</v>
      </c>
      <c r="R20" s="754">
        <f>'PU Holds'!X176</f>
        <v>0</v>
      </c>
      <c r="S20" s="755">
        <f>'PU Holds'!Y176</f>
        <v>0</v>
      </c>
      <c r="T20" s="756">
        <f>'PU Holds'!Z176</f>
        <v>0</v>
      </c>
      <c r="U20" s="755">
        <f>'PU Holds'!AA176</f>
        <v>0</v>
      </c>
      <c r="V20" s="757">
        <f>'PU Holds'!AB176</f>
        <v>0</v>
      </c>
      <c r="W20" s="742">
        <f>'PU Holds'!AC176</f>
        <v>0</v>
      </c>
      <c r="X20" s="758">
        <f>'PU Holds'!AD176</f>
        <v>0</v>
      </c>
      <c r="Y20" s="15">
        <f t="shared" si="1"/>
        <v>0</v>
      </c>
      <c r="Z20" s="15">
        <f t="shared" si="2"/>
        <v>0</v>
      </c>
    </row>
    <row r="21" spans="1:26">
      <c r="A21" s="964"/>
      <c r="B21" s="741" t="s">
        <v>29731</v>
      </c>
      <c r="C21" s="741" t="s">
        <v>28784</v>
      </c>
      <c r="D21" s="741" t="s">
        <v>29732</v>
      </c>
      <c r="E21" s="966">
        <v>1</v>
      </c>
      <c r="F21" s="965"/>
      <c r="G21" s="743">
        <f>'PU Holds'!M177</f>
        <v>0</v>
      </c>
      <c r="H21" s="744">
        <f>'PU Holds'!N177</f>
        <v>0</v>
      </c>
      <c r="I21" s="745">
        <f>'PU Holds'!O177</f>
        <v>0</v>
      </c>
      <c r="J21" s="746">
        <f>'PU Holds'!P177</f>
        <v>0</v>
      </c>
      <c r="K21" s="747">
        <f>'PU Holds'!Q177</f>
        <v>0</v>
      </c>
      <c r="L21" s="748">
        <f>'PU Holds'!R177</f>
        <v>0</v>
      </c>
      <c r="M21" s="749">
        <f>'PU Holds'!S177</f>
        <v>0</v>
      </c>
      <c r="N21" s="750">
        <f>'PU Holds'!T177</f>
        <v>0</v>
      </c>
      <c r="O21" s="751">
        <f>'PU Holds'!U177</f>
        <v>0</v>
      </c>
      <c r="P21" s="752">
        <f>'PU Holds'!V177</f>
        <v>0</v>
      </c>
      <c r="Q21" s="753">
        <f>'PU Holds'!W177</f>
        <v>0</v>
      </c>
      <c r="R21" s="754">
        <f>'PU Holds'!X177</f>
        <v>0</v>
      </c>
      <c r="S21" s="755">
        <f>'PU Holds'!Y177</f>
        <v>0</v>
      </c>
      <c r="T21" s="756">
        <f>'PU Holds'!Z177</f>
        <v>0</v>
      </c>
      <c r="U21" s="755">
        <f>'PU Holds'!AA177</f>
        <v>0</v>
      </c>
      <c r="V21" s="757">
        <f>'PU Holds'!AB177</f>
        <v>0</v>
      </c>
      <c r="W21" s="742">
        <f>'PU Holds'!AC177</f>
        <v>0</v>
      </c>
      <c r="X21" s="758">
        <f>'PU Holds'!AD177</f>
        <v>0</v>
      </c>
      <c r="Y21" s="15">
        <f t="shared" si="1"/>
        <v>0</v>
      </c>
      <c r="Z21" s="15">
        <f t="shared" si="2"/>
        <v>0</v>
      </c>
    </row>
    <row r="22" spans="1:26">
      <c r="A22" s="964"/>
      <c r="B22" s="741" t="s">
        <v>29731</v>
      </c>
      <c r="C22" s="741" t="s">
        <v>28784</v>
      </c>
      <c r="D22" s="741" t="s">
        <v>29733</v>
      </c>
      <c r="E22" s="966">
        <v>1</v>
      </c>
      <c r="F22" s="965"/>
      <c r="G22" s="743">
        <f>'PU Holds'!M178</f>
        <v>0</v>
      </c>
      <c r="H22" s="744">
        <f>'PU Holds'!N178</f>
        <v>0</v>
      </c>
      <c r="I22" s="745">
        <f>'PU Holds'!O178</f>
        <v>0</v>
      </c>
      <c r="J22" s="746">
        <f>'PU Holds'!P178</f>
        <v>0</v>
      </c>
      <c r="K22" s="747">
        <f>'PU Holds'!Q178</f>
        <v>0</v>
      </c>
      <c r="L22" s="748">
        <f>'PU Holds'!R178</f>
        <v>0</v>
      </c>
      <c r="M22" s="749">
        <f>'PU Holds'!S178</f>
        <v>0</v>
      </c>
      <c r="N22" s="750">
        <f>'PU Holds'!T178</f>
        <v>0</v>
      </c>
      <c r="O22" s="751">
        <f>'PU Holds'!U178</f>
        <v>0</v>
      </c>
      <c r="P22" s="752">
        <f>'PU Holds'!V178</f>
        <v>0</v>
      </c>
      <c r="Q22" s="753">
        <f>'PU Holds'!W178</f>
        <v>0</v>
      </c>
      <c r="R22" s="754">
        <f>'PU Holds'!X178</f>
        <v>0</v>
      </c>
      <c r="S22" s="755">
        <f>'PU Holds'!Y178</f>
        <v>0</v>
      </c>
      <c r="T22" s="756">
        <f>'PU Holds'!Z178</f>
        <v>0</v>
      </c>
      <c r="U22" s="755">
        <f>'PU Holds'!AA178</f>
        <v>0</v>
      </c>
      <c r="V22" s="757">
        <f>'PU Holds'!AB178</f>
        <v>0</v>
      </c>
      <c r="W22" s="742">
        <f>'PU Holds'!AC178</f>
        <v>0</v>
      </c>
      <c r="X22" s="758">
        <f>'PU Holds'!AD178</f>
        <v>0</v>
      </c>
      <c r="Y22" s="15">
        <f t="shared" ref="Y22" si="3">SUM(F22:X22)</f>
        <v>0</v>
      </c>
      <c r="Z22" s="15">
        <f t="shared" ref="Z22" si="4">E22*Y22</f>
        <v>0</v>
      </c>
    </row>
    <row r="23" spans="1:26">
      <c r="A23" s="964"/>
      <c r="B23" s="741" t="s">
        <v>29731</v>
      </c>
      <c r="C23" s="741" t="s">
        <v>28784</v>
      </c>
      <c r="D23" s="741" t="s">
        <v>29735</v>
      </c>
      <c r="E23" s="966">
        <v>1</v>
      </c>
      <c r="F23" s="965"/>
      <c r="G23" s="743">
        <f>'PU Holds'!M179</f>
        <v>0</v>
      </c>
      <c r="H23" s="744">
        <f>'PU Holds'!N179</f>
        <v>0</v>
      </c>
      <c r="I23" s="745">
        <f>'PU Holds'!O179</f>
        <v>0</v>
      </c>
      <c r="J23" s="746">
        <f>'PU Holds'!P179</f>
        <v>0</v>
      </c>
      <c r="K23" s="747">
        <f>'PU Holds'!Q179</f>
        <v>0</v>
      </c>
      <c r="L23" s="748">
        <f>'PU Holds'!R179</f>
        <v>0</v>
      </c>
      <c r="M23" s="749">
        <f>'PU Holds'!S179</f>
        <v>0</v>
      </c>
      <c r="N23" s="750">
        <f>'PU Holds'!T179</f>
        <v>0</v>
      </c>
      <c r="O23" s="751">
        <f>'PU Holds'!U179</f>
        <v>0</v>
      </c>
      <c r="P23" s="752">
        <f>'PU Holds'!V179</f>
        <v>0</v>
      </c>
      <c r="Q23" s="753">
        <f>'PU Holds'!W179</f>
        <v>0</v>
      </c>
      <c r="R23" s="754">
        <f>'PU Holds'!X179</f>
        <v>0</v>
      </c>
      <c r="S23" s="755">
        <f>'PU Holds'!Y179</f>
        <v>0</v>
      </c>
      <c r="T23" s="756">
        <f>'PU Holds'!Z179</f>
        <v>0</v>
      </c>
      <c r="U23" s="755">
        <f>'PU Holds'!AA179</f>
        <v>0</v>
      </c>
      <c r="V23" s="757">
        <f>'PU Holds'!AB179</f>
        <v>0</v>
      </c>
      <c r="W23" s="742">
        <f>'PU Holds'!AC179</f>
        <v>0</v>
      </c>
      <c r="X23" s="758">
        <f>'PU Holds'!AD179</f>
        <v>0</v>
      </c>
      <c r="Y23" s="15">
        <f t="shared" si="1"/>
        <v>0</v>
      </c>
      <c r="Z23" s="15">
        <f t="shared" si="2"/>
        <v>0</v>
      </c>
    </row>
    <row r="24" spans="1:26">
      <c r="A24" s="964"/>
      <c r="B24" s="741" t="s">
        <v>29731</v>
      </c>
      <c r="C24" s="741" t="s">
        <v>28784</v>
      </c>
      <c r="D24" s="741" t="s">
        <v>29736</v>
      </c>
      <c r="E24" s="966">
        <v>1</v>
      </c>
      <c r="F24" s="965"/>
      <c r="G24" s="743">
        <f>'PU Holds'!M180</f>
        <v>0</v>
      </c>
      <c r="H24" s="744">
        <f>'PU Holds'!N180</f>
        <v>0</v>
      </c>
      <c r="I24" s="745">
        <f>'PU Holds'!O180</f>
        <v>0</v>
      </c>
      <c r="J24" s="746">
        <f>'PU Holds'!P180</f>
        <v>0</v>
      </c>
      <c r="K24" s="747">
        <f>'PU Holds'!Q180</f>
        <v>0</v>
      </c>
      <c r="L24" s="748">
        <f>'PU Holds'!R180</f>
        <v>0</v>
      </c>
      <c r="M24" s="749">
        <f>'PU Holds'!S180</f>
        <v>0</v>
      </c>
      <c r="N24" s="750">
        <f>'PU Holds'!T180</f>
        <v>0</v>
      </c>
      <c r="O24" s="751">
        <f>'PU Holds'!U180</f>
        <v>0</v>
      </c>
      <c r="P24" s="752">
        <f>'PU Holds'!V180</f>
        <v>0</v>
      </c>
      <c r="Q24" s="753">
        <f>'PU Holds'!W180</f>
        <v>0</v>
      </c>
      <c r="R24" s="754">
        <f>'PU Holds'!X180</f>
        <v>0</v>
      </c>
      <c r="S24" s="755">
        <f>'PU Holds'!Y180</f>
        <v>0</v>
      </c>
      <c r="T24" s="756">
        <f>'PU Holds'!Z180</f>
        <v>0</v>
      </c>
      <c r="U24" s="755">
        <f>'PU Holds'!AA180</f>
        <v>0</v>
      </c>
      <c r="V24" s="757">
        <f>'PU Holds'!AB180</f>
        <v>0</v>
      </c>
      <c r="W24" s="742">
        <f>'PU Holds'!AC180</f>
        <v>0</v>
      </c>
      <c r="X24" s="758">
        <f>'PU Holds'!AD180</f>
        <v>0</v>
      </c>
      <c r="Y24" s="15">
        <f t="shared" si="1"/>
        <v>0</v>
      </c>
      <c r="Z24" s="15">
        <f t="shared" si="2"/>
        <v>0</v>
      </c>
    </row>
    <row r="25" spans="1:26">
      <c r="A25" s="964"/>
      <c r="B25" s="741" t="s">
        <v>29731</v>
      </c>
      <c r="C25" s="741" t="s">
        <v>28784</v>
      </c>
      <c r="D25" s="741" t="s">
        <v>29737</v>
      </c>
      <c r="E25" s="966">
        <v>1</v>
      </c>
      <c r="F25" s="965"/>
      <c r="G25" s="743">
        <f>'PU Holds'!M181</f>
        <v>0</v>
      </c>
      <c r="H25" s="744">
        <f>'PU Holds'!N181</f>
        <v>0</v>
      </c>
      <c r="I25" s="745">
        <f>'PU Holds'!O181</f>
        <v>0</v>
      </c>
      <c r="J25" s="746">
        <f>'PU Holds'!P181</f>
        <v>0</v>
      </c>
      <c r="K25" s="747">
        <f>'PU Holds'!Q181</f>
        <v>0</v>
      </c>
      <c r="L25" s="748">
        <f>'PU Holds'!R181</f>
        <v>0</v>
      </c>
      <c r="M25" s="749">
        <f>'PU Holds'!S181</f>
        <v>0</v>
      </c>
      <c r="N25" s="750">
        <f>'PU Holds'!T181</f>
        <v>0</v>
      </c>
      <c r="O25" s="751">
        <f>'PU Holds'!U181</f>
        <v>0</v>
      </c>
      <c r="P25" s="752">
        <f>'PU Holds'!V181</f>
        <v>0</v>
      </c>
      <c r="Q25" s="753">
        <f>'PU Holds'!W181</f>
        <v>0</v>
      </c>
      <c r="R25" s="754">
        <f>'PU Holds'!X181</f>
        <v>0</v>
      </c>
      <c r="S25" s="755">
        <f>'PU Holds'!Y181</f>
        <v>0</v>
      </c>
      <c r="T25" s="756">
        <f>'PU Holds'!Z181</f>
        <v>0</v>
      </c>
      <c r="U25" s="755">
        <f>'PU Holds'!AA181</f>
        <v>0</v>
      </c>
      <c r="V25" s="757">
        <f>'PU Holds'!AB181</f>
        <v>0</v>
      </c>
      <c r="W25" s="742">
        <f>'PU Holds'!AC181</f>
        <v>0</v>
      </c>
      <c r="X25" s="758">
        <f>'PU Holds'!AD181</f>
        <v>0</v>
      </c>
      <c r="Y25" s="15">
        <f t="shared" si="1"/>
        <v>0</v>
      </c>
      <c r="Z25" s="15">
        <f t="shared" si="2"/>
        <v>0</v>
      </c>
    </row>
    <row r="26" spans="1:26">
      <c r="A26" s="964"/>
      <c r="B26" s="741" t="s">
        <v>29731</v>
      </c>
      <c r="C26" s="741" t="s">
        <v>28784</v>
      </c>
      <c r="D26" s="741" t="s">
        <v>29738</v>
      </c>
      <c r="E26" s="966">
        <v>1</v>
      </c>
      <c r="F26" s="965"/>
      <c r="G26" s="743">
        <f>'PU Holds'!M182</f>
        <v>0</v>
      </c>
      <c r="H26" s="744">
        <f>'PU Holds'!N182</f>
        <v>0</v>
      </c>
      <c r="I26" s="745">
        <f>'PU Holds'!O182</f>
        <v>0</v>
      </c>
      <c r="J26" s="746">
        <f>'PU Holds'!P182</f>
        <v>0</v>
      </c>
      <c r="K26" s="747">
        <f>'PU Holds'!Q182</f>
        <v>0</v>
      </c>
      <c r="L26" s="748">
        <f>'PU Holds'!R182</f>
        <v>0</v>
      </c>
      <c r="M26" s="749">
        <f>'PU Holds'!S182</f>
        <v>0</v>
      </c>
      <c r="N26" s="750">
        <f>'PU Holds'!T182</f>
        <v>0</v>
      </c>
      <c r="O26" s="751">
        <f>'PU Holds'!U182</f>
        <v>0</v>
      </c>
      <c r="P26" s="752">
        <f>'PU Holds'!V182</f>
        <v>0</v>
      </c>
      <c r="Q26" s="753">
        <f>'PU Holds'!W182</f>
        <v>0</v>
      </c>
      <c r="R26" s="754">
        <f>'PU Holds'!X182</f>
        <v>0</v>
      </c>
      <c r="S26" s="755">
        <f>'PU Holds'!Y182</f>
        <v>0</v>
      </c>
      <c r="T26" s="756">
        <f>'PU Holds'!Z182</f>
        <v>0</v>
      </c>
      <c r="U26" s="755">
        <f>'PU Holds'!AA182</f>
        <v>0</v>
      </c>
      <c r="V26" s="757">
        <f>'PU Holds'!AB182</f>
        <v>0</v>
      </c>
      <c r="W26" s="742">
        <f>'PU Holds'!AC182</f>
        <v>0</v>
      </c>
      <c r="X26" s="758">
        <f>'PU Holds'!AD182</f>
        <v>0</v>
      </c>
      <c r="Y26" s="15">
        <f t="shared" si="1"/>
        <v>0</v>
      </c>
      <c r="Z26" s="15">
        <f t="shared" si="2"/>
        <v>0</v>
      </c>
    </row>
    <row r="27" spans="1:26">
      <c r="A27" s="964"/>
      <c r="B27" s="741" t="s">
        <v>29731</v>
      </c>
      <c r="C27" s="741" t="s">
        <v>28784</v>
      </c>
      <c r="D27" s="741" t="s">
        <v>29739</v>
      </c>
      <c r="E27" s="966">
        <v>1</v>
      </c>
      <c r="F27" s="965"/>
      <c r="G27" s="743">
        <f>'PU Holds'!M183</f>
        <v>0</v>
      </c>
      <c r="H27" s="744">
        <f>'PU Holds'!N183</f>
        <v>0</v>
      </c>
      <c r="I27" s="745">
        <f>'PU Holds'!O183</f>
        <v>0</v>
      </c>
      <c r="J27" s="746">
        <f>'PU Holds'!P183</f>
        <v>0</v>
      </c>
      <c r="K27" s="747">
        <f>'PU Holds'!Q183</f>
        <v>0</v>
      </c>
      <c r="L27" s="748">
        <f>'PU Holds'!R183</f>
        <v>0</v>
      </c>
      <c r="M27" s="749">
        <f>'PU Holds'!S183</f>
        <v>0</v>
      </c>
      <c r="N27" s="750">
        <f>'PU Holds'!T183</f>
        <v>0</v>
      </c>
      <c r="O27" s="751">
        <f>'PU Holds'!U183</f>
        <v>0</v>
      </c>
      <c r="P27" s="752">
        <f>'PU Holds'!V183</f>
        <v>0</v>
      </c>
      <c r="Q27" s="753">
        <f>'PU Holds'!W183</f>
        <v>0</v>
      </c>
      <c r="R27" s="754">
        <f>'PU Holds'!X183</f>
        <v>0</v>
      </c>
      <c r="S27" s="755">
        <f>'PU Holds'!Y183</f>
        <v>0</v>
      </c>
      <c r="T27" s="756">
        <f>'PU Holds'!Z183</f>
        <v>0</v>
      </c>
      <c r="U27" s="755">
        <f>'PU Holds'!AA183</f>
        <v>0</v>
      </c>
      <c r="V27" s="757">
        <f>'PU Holds'!AB183</f>
        <v>0</v>
      </c>
      <c r="W27" s="742">
        <f>'PU Holds'!AC183</f>
        <v>0</v>
      </c>
      <c r="X27" s="758">
        <f>'PU Holds'!AD183</f>
        <v>0</v>
      </c>
      <c r="Y27" s="15">
        <f t="shared" si="1"/>
        <v>0</v>
      </c>
      <c r="Z27" s="15">
        <f t="shared" si="2"/>
        <v>0</v>
      </c>
    </row>
    <row r="28" spans="1:26">
      <c r="A28" s="964"/>
      <c r="B28" s="741" t="s">
        <v>29731</v>
      </c>
      <c r="C28" s="741" t="s">
        <v>28784</v>
      </c>
      <c r="D28" s="741" t="s">
        <v>29740</v>
      </c>
      <c r="E28" s="966">
        <v>1</v>
      </c>
      <c r="F28" s="965"/>
      <c r="G28" s="743">
        <f>'PU Holds'!M184</f>
        <v>0</v>
      </c>
      <c r="H28" s="744">
        <f>'PU Holds'!N184</f>
        <v>0</v>
      </c>
      <c r="I28" s="745">
        <f>'PU Holds'!O184</f>
        <v>0</v>
      </c>
      <c r="J28" s="746">
        <f>'PU Holds'!P184</f>
        <v>0</v>
      </c>
      <c r="K28" s="747">
        <f>'PU Holds'!Q184</f>
        <v>0</v>
      </c>
      <c r="L28" s="748">
        <f>'PU Holds'!R184</f>
        <v>0</v>
      </c>
      <c r="M28" s="749">
        <f>'PU Holds'!S184</f>
        <v>0</v>
      </c>
      <c r="N28" s="750">
        <f>'PU Holds'!T184</f>
        <v>0</v>
      </c>
      <c r="O28" s="751">
        <f>'PU Holds'!U184</f>
        <v>0</v>
      </c>
      <c r="P28" s="752">
        <f>'PU Holds'!V184</f>
        <v>0</v>
      </c>
      <c r="Q28" s="753">
        <f>'PU Holds'!W184</f>
        <v>0</v>
      </c>
      <c r="R28" s="754">
        <f>'PU Holds'!X184</f>
        <v>0</v>
      </c>
      <c r="S28" s="755">
        <f>'PU Holds'!Y184</f>
        <v>0</v>
      </c>
      <c r="T28" s="756">
        <f>'PU Holds'!Z184</f>
        <v>0</v>
      </c>
      <c r="U28" s="755">
        <f>'PU Holds'!AA184</f>
        <v>0</v>
      </c>
      <c r="V28" s="757">
        <f>'PU Holds'!AB184</f>
        <v>0</v>
      </c>
      <c r="W28" s="742">
        <f>'PU Holds'!AC184</f>
        <v>0</v>
      </c>
      <c r="X28" s="758">
        <f>'PU Holds'!AD184</f>
        <v>0</v>
      </c>
      <c r="Y28" s="15">
        <f t="shared" si="1"/>
        <v>0</v>
      </c>
      <c r="Z28" s="15">
        <f t="shared" si="2"/>
        <v>0</v>
      </c>
    </row>
    <row r="29" spans="1:26">
      <c r="A29" s="964"/>
      <c r="B29" s="741" t="s">
        <v>29731</v>
      </c>
      <c r="C29" s="741" t="s">
        <v>28784</v>
      </c>
      <c r="D29" s="741" t="s">
        <v>29741</v>
      </c>
      <c r="E29" s="966">
        <v>1</v>
      </c>
      <c r="F29" s="965"/>
      <c r="G29" s="743">
        <f>'PU Holds'!M185</f>
        <v>0</v>
      </c>
      <c r="H29" s="744">
        <f>'PU Holds'!N185</f>
        <v>0</v>
      </c>
      <c r="I29" s="745">
        <f>'PU Holds'!O185</f>
        <v>0</v>
      </c>
      <c r="J29" s="746">
        <f>'PU Holds'!P185</f>
        <v>0</v>
      </c>
      <c r="K29" s="747">
        <f>'PU Holds'!Q185</f>
        <v>0</v>
      </c>
      <c r="L29" s="748">
        <f>'PU Holds'!R185</f>
        <v>0</v>
      </c>
      <c r="M29" s="749">
        <f>'PU Holds'!S185</f>
        <v>0</v>
      </c>
      <c r="N29" s="750">
        <f>'PU Holds'!T185</f>
        <v>0</v>
      </c>
      <c r="O29" s="751">
        <f>'PU Holds'!U185</f>
        <v>0</v>
      </c>
      <c r="P29" s="752">
        <f>'PU Holds'!V185</f>
        <v>0</v>
      </c>
      <c r="Q29" s="753">
        <f>'PU Holds'!W185</f>
        <v>0</v>
      </c>
      <c r="R29" s="754">
        <f>'PU Holds'!X185</f>
        <v>0</v>
      </c>
      <c r="S29" s="755">
        <f>'PU Holds'!Y185</f>
        <v>0</v>
      </c>
      <c r="T29" s="756">
        <f>'PU Holds'!Z185</f>
        <v>0</v>
      </c>
      <c r="U29" s="755">
        <f>'PU Holds'!AA185</f>
        <v>0</v>
      </c>
      <c r="V29" s="757">
        <f>'PU Holds'!AB185</f>
        <v>0</v>
      </c>
      <c r="W29" s="742">
        <f>'PU Holds'!AC185</f>
        <v>0</v>
      </c>
      <c r="X29" s="758">
        <f>'PU Holds'!AD185</f>
        <v>0</v>
      </c>
      <c r="Y29" s="15">
        <f t="shared" ref="Y29" si="5">SUM(F29:X29)</f>
        <v>0</v>
      </c>
      <c r="Z29" s="15">
        <f t="shared" ref="Z29" si="6">E29*Y29</f>
        <v>0</v>
      </c>
    </row>
    <row r="30" spans="1:26">
      <c r="A30" s="964"/>
      <c r="B30" s="741" t="s">
        <v>29731</v>
      </c>
      <c r="C30" s="741" t="s">
        <v>28784</v>
      </c>
      <c r="D30" s="741" t="s">
        <v>29742</v>
      </c>
      <c r="E30" s="966">
        <v>1</v>
      </c>
      <c r="F30" s="965"/>
      <c r="G30" s="743">
        <f>'PU Holds'!M186</f>
        <v>0</v>
      </c>
      <c r="H30" s="744">
        <f>'PU Holds'!N186</f>
        <v>0</v>
      </c>
      <c r="I30" s="745">
        <f>'PU Holds'!O186</f>
        <v>0</v>
      </c>
      <c r="J30" s="746">
        <f>'PU Holds'!P186</f>
        <v>0</v>
      </c>
      <c r="K30" s="747">
        <f>'PU Holds'!Q186</f>
        <v>0</v>
      </c>
      <c r="L30" s="748">
        <f>'PU Holds'!R186</f>
        <v>0</v>
      </c>
      <c r="M30" s="749">
        <f>'PU Holds'!S186</f>
        <v>0</v>
      </c>
      <c r="N30" s="750">
        <f>'PU Holds'!T186</f>
        <v>0</v>
      </c>
      <c r="O30" s="751">
        <f>'PU Holds'!U186</f>
        <v>0</v>
      </c>
      <c r="P30" s="752">
        <f>'PU Holds'!V186</f>
        <v>0</v>
      </c>
      <c r="Q30" s="753">
        <f>'PU Holds'!W186</f>
        <v>0</v>
      </c>
      <c r="R30" s="754">
        <f>'PU Holds'!X186</f>
        <v>0</v>
      </c>
      <c r="S30" s="755">
        <f>'PU Holds'!Y186</f>
        <v>0</v>
      </c>
      <c r="T30" s="756">
        <f>'PU Holds'!Z186</f>
        <v>0</v>
      </c>
      <c r="U30" s="755">
        <f>'PU Holds'!AA186</f>
        <v>0</v>
      </c>
      <c r="V30" s="757">
        <f>'PU Holds'!AB186</f>
        <v>0</v>
      </c>
      <c r="W30" s="742">
        <f>'PU Holds'!AC186</f>
        <v>0</v>
      </c>
      <c r="X30" s="758">
        <f>'PU Holds'!AD186</f>
        <v>0</v>
      </c>
      <c r="Y30" s="15">
        <f t="shared" si="1"/>
        <v>0</v>
      </c>
      <c r="Z30" s="15">
        <f t="shared" si="2"/>
        <v>0</v>
      </c>
    </row>
    <row r="31" spans="1:26">
      <c r="A31" s="964"/>
      <c r="B31" s="741" t="s">
        <v>29731</v>
      </c>
      <c r="C31" s="741" t="s">
        <v>28784</v>
      </c>
      <c r="D31" s="741" t="s">
        <v>29743</v>
      </c>
      <c r="E31" s="966">
        <v>1</v>
      </c>
      <c r="F31" s="965"/>
      <c r="G31" s="743">
        <f>'PU Holds'!M187</f>
        <v>0</v>
      </c>
      <c r="H31" s="744">
        <f>'PU Holds'!N187</f>
        <v>0</v>
      </c>
      <c r="I31" s="745">
        <f>'PU Holds'!O187</f>
        <v>0</v>
      </c>
      <c r="J31" s="746">
        <f>'PU Holds'!P187</f>
        <v>0</v>
      </c>
      <c r="K31" s="747">
        <f>'PU Holds'!Q187</f>
        <v>0</v>
      </c>
      <c r="L31" s="748">
        <f>'PU Holds'!R187</f>
        <v>0</v>
      </c>
      <c r="M31" s="749">
        <f>'PU Holds'!S187</f>
        <v>0</v>
      </c>
      <c r="N31" s="750">
        <f>'PU Holds'!T187</f>
        <v>0</v>
      </c>
      <c r="O31" s="751">
        <f>'PU Holds'!U187</f>
        <v>0</v>
      </c>
      <c r="P31" s="752">
        <f>'PU Holds'!V187</f>
        <v>0</v>
      </c>
      <c r="Q31" s="753">
        <f>'PU Holds'!W187</f>
        <v>0</v>
      </c>
      <c r="R31" s="754">
        <f>'PU Holds'!X187</f>
        <v>0</v>
      </c>
      <c r="S31" s="755">
        <f>'PU Holds'!Y187</f>
        <v>0</v>
      </c>
      <c r="T31" s="756">
        <f>'PU Holds'!Z187</f>
        <v>0</v>
      </c>
      <c r="U31" s="755">
        <f>'PU Holds'!AA187</f>
        <v>0</v>
      </c>
      <c r="V31" s="757">
        <f>'PU Holds'!AB187</f>
        <v>0</v>
      </c>
      <c r="W31" s="742">
        <f>'PU Holds'!AC187</f>
        <v>0</v>
      </c>
      <c r="X31" s="758">
        <f>'PU Holds'!AD187</f>
        <v>0</v>
      </c>
      <c r="Y31" s="15">
        <f t="shared" si="1"/>
        <v>0</v>
      </c>
      <c r="Z31" s="15">
        <f t="shared" si="2"/>
        <v>0</v>
      </c>
    </row>
    <row r="32" spans="1:26">
      <c r="A32" s="964"/>
      <c r="B32" s="741" t="s">
        <v>29731</v>
      </c>
      <c r="C32" s="741" t="s">
        <v>28784</v>
      </c>
      <c r="D32" s="741" t="s">
        <v>29744</v>
      </c>
      <c r="E32" s="966">
        <v>1</v>
      </c>
      <c r="F32" s="965"/>
      <c r="G32" s="743">
        <f>'PU Holds'!M188</f>
        <v>0</v>
      </c>
      <c r="H32" s="744">
        <f>'PU Holds'!N188</f>
        <v>0</v>
      </c>
      <c r="I32" s="745">
        <f>'PU Holds'!O188</f>
        <v>0</v>
      </c>
      <c r="J32" s="746">
        <f>'PU Holds'!P188</f>
        <v>0</v>
      </c>
      <c r="K32" s="747">
        <f>'PU Holds'!Q188</f>
        <v>0</v>
      </c>
      <c r="L32" s="748">
        <f>'PU Holds'!R188</f>
        <v>0</v>
      </c>
      <c r="M32" s="749">
        <f>'PU Holds'!S188</f>
        <v>0</v>
      </c>
      <c r="N32" s="750">
        <f>'PU Holds'!T188</f>
        <v>0</v>
      </c>
      <c r="O32" s="751">
        <f>'PU Holds'!U188</f>
        <v>0</v>
      </c>
      <c r="P32" s="752">
        <f>'PU Holds'!V188</f>
        <v>0</v>
      </c>
      <c r="Q32" s="753">
        <f>'PU Holds'!W188</f>
        <v>0</v>
      </c>
      <c r="R32" s="754">
        <f>'PU Holds'!X188</f>
        <v>0</v>
      </c>
      <c r="S32" s="755">
        <f>'PU Holds'!Y188</f>
        <v>0</v>
      </c>
      <c r="T32" s="756">
        <f>'PU Holds'!Z188</f>
        <v>0</v>
      </c>
      <c r="U32" s="755">
        <f>'PU Holds'!AA188</f>
        <v>0</v>
      </c>
      <c r="V32" s="757">
        <f>'PU Holds'!AB188</f>
        <v>0</v>
      </c>
      <c r="W32" s="742">
        <f>'PU Holds'!AC188</f>
        <v>0</v>
      </c>
      <c r="X32" s="758">
        <f>'PU Holds'!AD188</f>
        <v>0</v>
      </c>
      <c r="Y32" s="15">
        <f t="shared" si="1"/>
        <v>0</v>
      </c>
      <c r="Z32" s="15">
        <f t="shared" si="2"/>
        <v>0</v>
      </c>
    </row>
    <row r="33" spans="1:26">
      <c r="A33" s="13">
        <v>6242</v>
      </c>
      <c r="B33" s="741" t="s">
        <v>29745</v>
      </c>
      <c r="C33" s="741" t="s">
        <v>29746</v>
      </c>
      <c r="D33" s="741" t="s">
        <v>29747</v>
      </c>
      <c r="E33" s="15">
        <v>20</v>
      </c>
      <c r="F33" s="742"/>
      <c r="G33" s="743">
        <f>'PU Holds'!M298</f>
        <v>0</v>
      </c>
      <c r="H33" s="744">
        <f>'PU Holds'!N298</f>
        <v>0</v>
      </c>
      <c r="I33" s="745">
        <f>'PU Holds'!O298</f>
        <v>0</v>
      </c>
      <c r="J33" s="746">
        <f>'PU Holds'!P298</f>
        <v>0</v>
      </c>
      <c r="K33" s="747">
        <f>'PU Holds'!Q298</f>
        <v>0</v>
      </c>
      <c r="L33" s="748">
        <f>'PU Holds'!R298</f>
        <v>0</v>
      </c>
      <c r="M33" s="749">
        <f>'PU Holds'!S298</f>
        <v>0</v>
      </c>
      <c r="N33" s="750">
        <f>'PU Holds'!T298</f>
        <v>0</v>
      </c>
      <c r="O33" s="751">
        <f>'PU Holds'!U298</f>
        <v>0</v>
      </c>
      <c r="P33" s="752">
        <f>'PU Holds'!V298</f>
        <v>0</v>
      </c>
      <c r="Q33" s="753">
        <f>'PU Holds'!W298</f>
        <v>0</v>
      </c>
      <c r="R33" s="754">
        <f>'PU Holds'!X298</f>
        <v>0</v>
      </c>
      <c r="S33" s="755">
        <f>'PU Holds'!Y298</f>
        <v>0</v>
      </c>
      <c r="T33" s="756">
        <f>'PU Holds'!Z298</f>
        <v>0</v>
      </c>
      <c r="U33" s="755">
        <f>'PU Holds'!AA298</f>
        <v>0</v>
      </c>
      <c r="V33" s="757">
        <f>'PU Holds'!AB298</f>
        <v>0</v>
      </c>
      <c r="W33" s="742">
        <f>'PU Holds'!AC298</f>
        <v>0</v>
      </c>
      <c r="X33" s="758">
        <f>'PU Holds'!AD298</f>
        <v>0</v>
      </c>
      <c r="Y33" s="15">
        <f>SUM(F33:X33)</f>
        <v>0</v>
      </c>
      <c r="Z33" s="15">
        <f>E33*Y33</f>
        <v>0</v>
      </c>
    </row>
    <row r="34" spans="1:26">
      <c r="A34" s="13">
        <v>11942</v>
      </c>
      <c r="B34" s="13" t="s">
        <v>29745</v>
      </c>
      <c r="C34" s="13" t="s">
        <v>29746</v>
      </c>
      <c r="D34" s="13" t="s">
        <v>29748</v>
      </c>
      <c r="E34" s="16">
        <v>20</v>
      </c>
      <c r="F34" s="721">
        <f>'PE Holds'!L180</f>
        <v>0</v>
      </c>
      <c r="G34" s="722">
        <f>'PE Holds'!M180</f>
        <v>0</v>
      </c>
      <c r="H34" s="723">
        <f>'PE Holds'!N180</f>
        <v>0</v>
      </c>
      <c r="I34" s="724">
        <f>'PE Holds'!O180</f>
        <v>0</v>
      </c>
      <c r="J34" s="725">
        <f>'PE Holds'!P180</f>
        <v>0</v>
      </c>
      <c r="K34" s="726">
        <f>'PE Holds'!Q180</f>
        <v>0</v>
      </c>
      <c r="L34" s="727">
        <f>'PE Holds'!R180</f>
        <v>0</v>
      </c>
      <c r="M34" s="728">
        <f>'PE Holds'!S180</f>
        <v>0</v>
      </c>
      <c r="N34" s="729">
        <f>'PE Holds'!T180</f>
        <v>0</v>
      </c>
      <c r="O34" s="730">
        <f>'PE Holds'!U180</f>
        <v>0</v>
      </c>
      <c r="P34" s="731">
        <f>'PE Holds'!V180</f>
        <v>0</v>
      </c>
      <c r="Q34" s="732">
        <f>'PE Holds'!W180</f>
        <v>0</v>
      </c>
      <c r="R34" s="733">
        <f>'PE Holds'!X180</f>
        <v>0</v>
      </c>
      <c r="S34" s="738">
        <f>'PE Holds'!Y180</f>
        <v>0</v>
      </c>
      <c r="T34" s="739">
        <f>'PE Holds'!Z180</f>
        <v>0</v>
      </c>
      <c r="U34" s="738">
        <f>'PE Holds'!AA180</f>
        <v>0</v>
      </c>
      <c r="V34" s="734">
        <f>'PE Holds'!AB180</f>
        <v>0</v>
      </c>
      <c r="W34" s="721">
        <f>'PE Holds'!AC180</f>
        <v>0</v>
      </c>
      <c r="X34" s="740">
        <f>'PE Holds'!AD180</f>
        <v>0</v>
      </c>
      <c r="Y34" s="15">
        <f t="shared" ref="Y34:Y97" si="7">SUM(F34:X34)</f>
        <v>0</v>
      </c>
      <c r="Z34" s="16">
        <f t="shared" ref="Z34:Z96" si="8">E34*Y34</f>
        <v>0</v>
      </c>
    </row>
    <row r="35" spans="1:26">
      <c r="A35" s="13">
        <v>13453</v>
      </c>
      <c r="B35" s="13" t="s">
        <v>29745</v>
      </c>
      <c r="C35" s="13" t="s">
        <v>29746</v>
      </c>
      <c r="D35" s="13" t="s">
        <v>29749</v>
      </c>
      <c r="E35" s="16">
        <v>20</v>
      </c>
      <c r="F35" s="721">
        <f>'PE Holds'!L181</f>
        <v>0</v>
      </c>
      <c r="G35" s="722">
        <f>'PE Holds'!M181</f>
        <v>0</v>
      </c>
      <c r="H35" s="723">
        <f>'PE Holds'!N181</f>
        <v>0</v>
      </c>
      <c r="I35" s="724">
        <f>'PE Holds'!O181</f>
        <v>0</v>
      </c>
      <c r="J35" s="725">
        <f>'PE Holds'!P181</f>
        <v>0</v>
      </c>
      <c r="K35" s="726">
        <f>'PE Holds'!Q181</f>
        <v>0</v>
      </c>
      <c r="L35" s="727">
        <f>'PE Holds'!R181</f>
        <v>0</v>
      </c>
      <c r="M35" s="728">
        <f>'PE Holds'!S181</f>
        <v>0</v>
      </c>
      <c r="N35" s="729">
        <f>'PE Holds'!T181</f>
        <v>0</v>
      </c>
      <c r="O35" s="730">
        <f>'PE Holds'!U181</f>
        <v>0</v>
      </c>
      <c r="P35" s="731">
        <f>'PE Holds'!V181</f>
        <v>0</v>
      </c>
      <c r="Q35" s="732">
        <f>'PE Holds'!W181</f>
        <v>0</v>
      </c>
      <c r="R35" s="733">
        <f>'PE Holds'!X181</f>
        <v>0</v>
      </c>
      <c r="S35" s="738">
        <f>'PE Holds'!Y181</f>
        <v>0</v>
      </c>
      <c r="T35" s="739">
        <f>'PE Holds'!Z181</f>
        <v>0</v>
      </c>
      <c r="U35" s="738">
        <f>'PE Holds'!AA181</f>
        <v>0</v>
      </c>
      <c r="V35" s="734">
        <f>'PE Holds'!AB181</f>
        <v>0</v>
      </c>
      <c r="W35" s="721">
        <f>'PE Holds'!AC181</f>
        <v>0</v>
      </c>
      <c r="X35" s="740">
        <f>'PE Holds'!AD181</f>
        <v>0</v>
      </c>
      <c r="Y35" s="15">
        <f t="shared" si="7"/>
        <v>0</v>
      </c>
      <c r="Z35" s="16">
        <f t="shared" si="8"/>
        <v>0</v>
      </c>
    </row>
    <row r="36" spans="1:26">
      <c r="A36" s="13">
        <v>4877</v>
      </c>
      <c r="B36" s="14" t="s">
        <v>29745</v>
      </c>
      <c r="C36" s="14" t="s">
        <v>29358</v>
      </c>
      <c r="D36" s="14" t="s">
        <v>29747</v>
      </c>
      <c r="E36" s="16">
        <v>5</v>
      </c>
      <c r="F36" s="721"/>
      <c r="G36" s="722">
        <f>'PU Holds'!M299</f>
        <v>0</v>
      </c>
      <c r="H36" s="723">
        <f>'PU Holds'!N299</f>
        <v>0</v>
      </c>
      <c r="I36" s="724">
        <f>'PU Holds'!O299</f>
        <v>0</v>
      </c>
      <c r="J36" s="725">
        <f>'PU Holds'!P299</f>
        <v>0</v>
      </c>
      <c r="K36" s="726">
        <f>'PU Holds'!Q299</f>
        <v>0</v>
      </c>
      <c r="L36" s="727">
        <f>'PU Holds'!R299</f>
        <v>0</v>
      </c>
      <c r="M36" s="728">
        <f>'PU Holds'!S299</f>
        <v>0</v>
      </c>
      <c r="N36" s="729">
        <f>'PU Holds'!T299</f>
        <v>0</v>
      </c>
      <c r="O36" s="730">
        <f>'PU Holds'!U299</f>
        <v>0</v>
      </c>
      <c r="P36" s="731">
        <f>'PU Holds'!V299</f>
        <v>0</v>
      </c>
      <c r="Q36" s="732">
        <f>'PU Holds'!W299</f>
        <v>0</v>
      </c>
      <c r="R36" s="733">
        <f>'PU Holds'!X299</f>
        <v>0</v>
      </c>
      <c r="S36" s="738">
        <f>'PU Holds'!Y299</f>
        <v>0</v>
      </c>
      <c r="T36" s="739">
        <f>'PU Holds'!Z299</f>
        <v>0</v>
      </c>
      <c r="U36" s="738">
        <f>'PU Holds'!AA299</f>
        <v>0</v>
      </c>
      <c r="V36" s="734">
        <f>'PU Holds'!AB299</f>
        <v>0</v>
      </c>
      <c r="W36" s="721">
        <f>'PU Holds'!AC299</f>
        <v>0</v>
      </c>
      <c r="X36" s="740">
        <f>'PU Holds'!AD299</f>
        <v>0</v>
      </c>
      <c r="Y36" s="15">
        <f t="shared" si="7"/>
        <v>0</v>
      </c>
      <c r="Z36" s="16">
        <f t="shared" si="8"/>
        <v>0</v>
      </c>
    </row>
    <row r="37" spans="1:26">
      <c r="A37" s="13">
        <v>4797</v>
      </c>
      <c r="B37" s="13" t="s">
        <v>29745</v>
      </c>
      <c r="C37" s="13" t="s">
        <v>29750</v>
      </c>
      <c r="D37" s="13" t="s">
        <v>29732</v>
      </c>
      <c r="E37" s="16">
        <v>10</v>
      </c>
      <c r="F37" s="721">
        <f>'PE Holds'!L182</f>
        <v>0</v>
      </c>
      <c r="G37" s="722">
        <f>'PE Holds'!M182</f>
        <v>0</v>
      </c>
      <c r="H37" s="723">
        <f>'PE Holds'!N182</f>
        <v>0</v>
      </c>
      <c r="I37" s="724">
        <f>'PE Holds'!O182</f>
        <v>0</v>
      </c>
      <c r="J37" s="725">
        <f>'PE Holds'!P182</f>
        <v>0</v>
      </c>
      <c r="K37" s="726">
        <f>'PE Holds'!Q182</f>
        <v>0</v>
      </c>
      <c r="L37" s="727">
        <f>'PE Holds'!R182</f>
        <v>0</v>
      </c>
      <c r="M37" s="728">
        <f>'PE Holds'!S182</f>
        <v>0</v>
      </c>
      <c r="N37" s="729">
        <f>'PE Holds'!T182</f>
        <v>0</v>
      </c>
      <c r="O37" s="730">
        <f>'PE Holds'!U182</f>
        <v>0</v>
      </c>
      <c r="P37" s="731">
        <f>'PE Holds'!V182</f>
        <v>0</v>
      </c>
      <c r="Q37" s="732">
        <f>'PE Holds'!W182</f>
        <v>0</v>
      </c>
      <c r="R37" s="733">
        <f>'PE Holds'!X182</f>
        <v>0</v>
      </c>
      <c r="S37" s="738">
        <f>'PE Holds'!Y182</f>
        <v>0</v>
      </c>
      <c r="T37" s="739">
        <f>'PE Holds'!Z182</f>
        <v>0</v>
      </c>
      <c r="U37" s="738">
        <f>'PE Holds'!AA182</f>
        <v>0</v>
      </c>
      <c r="V37" s="734">
        <f>'PE Holds'!AB182</f>
        <v>0</v>
      </c>
      <c r="W37" s="721">
        <f>'PE Holds'!AC182</f>
        <v>0</v>
      </c>
      <c r="X37" s="740">
        <f>'PE Holds'!AD182</f>
        <v>0</v>
      </c>
      <c r="Y37" s="15">
        <f t="shared" si="7"/>
        <v>0</v>
      </c>
      <c r="Z37" s="16">
        <f t="shared" si="8"/>
        <v>0</v>
      </c>
    </row>
    <row r="38" spans="1:26">
      <c r="A38" s="13">
        <v>4789</v>
      </c>
      <c r="B38" s="13" t="s">
        <v>29745</v>
      </c>
      <c r="C38" s="13" t="s">
        <v>29750</v>
      </c>
      <c r="D38" s="13" t="s">
        <v>29733</v>
      </c>
      <c r="E38" s="16">
        <v>10</v>
      </c>
      <c r="F38" s="721">
        <f>'PE Holds'!L183</f>
        <v>0</v>
      </c>
      <c r="G38" s="722">
        <f>'PE Holds'!M183</f>
        <v>0</v>
      </c>
      <c r="H38" s="723">
        <f>'PE Holds'!N183</f>
        <v>0</v>
      </c>
      <c r="I38" s="724">
        <f>'PE Holds'!O183</f>
        <v>0</v>
      </c>
      <c r="J38" s="725">
        <f>'PE Holds'!P183</f>
        <v>0</v>
      </c>
      <c r="K38" s="726">
        <f>'PE Holds'!Q183</f>
        <v>0</v>
      </c>
      <c r="L38" s="727">
        <f>'PE Holds'!R183</f>
        <v>0</v>
      </c>
      <c r="M38" s="728">
        <f>'PE Holds'!S183</f>
        <v>0</v>
      </c>
      <c r="N38" s="729">
        <f>'PE Holds'!T183</f>
        <v>0</v>
      </c>
      <c r="O38" s="730">
        <f>'PE Holds'!U183</f>
        <v>0</v>
      </c>
      <c r="P38" s="731">
        <f>'PE Holds'!V183</f>
        <v>0</v>
      </c>
      <c r="Q38" s="732">
        <f>'PE Holds'!W183</f>
        <v>0</v>
      </c>
      <c r="R38" s="733">
        <f>'PE Holds'!X183</f>
        <v>0</v>
      </c>
      <c r="S38" s="738">
        <f>'PE Holds'!Y183</f>
        <v>0</v>
      </c>
      <c r="T38" s="739">
        <f>'PE Holds'!Z183</f>
        <v>0</v>
      </c>
      <c r="U38" s="738">
        <f>'PE Holds'!AA183</f>
        <v>0</v>
      </c>
      <c r="V38" s="734">
        <f>'PE Holds'!AB183</f>
        <v>0</v>
      </c>
      <c r="W38" s="721">
        <f>'PE Holds'!AC183</f>
        <v>0</v>
      </c>
      <c r="X38" s="740">
        <f>'PE Holds'!AD183</f>
        <v>0</v>
      </c>
      <c r="Y38" s="15">
        <f t="shared" si="7"/>
        <v>0</v>
      </c>
      <c r="Z38" s="16">
        <f t="shared" si="8"/>
        <v>0</v>
      </c>
    </row>
    <row r="39" spans="1:26">
      <c r="A39" s="13">
        <v>4818</v>
      </c>
      <c r="B39" s="13" t="s">
        <v>29745</v>
      </c>
      <c r="C39" s="13" t="s">
        <v>29751</v>
      </c>
      <c r="D39" s="13" t="s">
        <v>29732</v>
      </c>
      <c r="E39" s="16">
        <v>5</v>
      </c>
      <c r="F39" s="721">
        <f>'PE Holds'!L184</f>
        <v>0</v>
      </c>
      <c r="G39" s="722">
        <f>'PE Holds'!M184</f>
        <v>0</v>
      </c>
      <c r="H39" s="723">
        <f>'PE Holds'!N184</f>
        <v>0</v>
      </c>
      <c r="I39" s="724">
        <f>'PE Holds'!O184</f>
        <v>0</v>
      </c>
      <c r="J39" s="725">
        <f>'PE Holds'!P184</f>
        <v>0</v>
      </c>
      <c r="K39" s="726">
        <f>'PE Holds'!Q184</f>
        <v>0</v>
      </c>
      <c r="L39" s="727">
        <f>'PE Holds'!R184</f>
        <v>0</v>
      </c>
      <c r="M39" s="728">
        <f>'PE Holds'!S184</f>
        <v>0</v>
      </c>
      <c r="N39" s="729">
        <f>'PE Holds'!T184</f>
        <v>0</v>
      </c>
      <c r="O39" s="730">
        <f>'PE Holds'!U184</f>
        <v>0</v>
      </c>
      <c r="P39" s="731">
        <f>'PE Holds'!V184</f>
        <v>0</v>
      </c>
      <c r="Q39" s="732">
        <f>'PE Holds'!W184</f>
        <v>0</v>
      </c>
      <c r="R39" s="733">
        <f>'PE Holds'!X184</f>
        <v>0</v>
      </c>
      <c r="S39" s="738">
        <f>'PE Holds'!Y184</f>
        <v>0</v>
      </c>
      <c r="T39" s="739">
        <f>'PE Holds'!Z184</f>
        <v>0</v>
      </c>
      <c r="U39" s="738">
        <f>'PE Holds'!AA184</f>
        <v>0</v>
      </c>
      <c r="V39" s="734">
        <f>'PE Holds'!AB184</f>
        <v>0</v>
      </c>
      <c r="W39" s="721">
        <f>'PE Holds'!AC184</f>
        <v>0</v>
      </c>
      <c r="X39" s="740">
        <f>'PE Holds'!AD184</f>
        <v>0</v>
      </c>
      <c r="Y39" s="15">
        <f t="shared" si="7"/>
        <v>0</v>
      </c>
      <c r="Z39" s="16">
        <f t="shared" si="8"/>
        <v>0</v>
      </c>
    </row>
    <row r="40" spans="1:26">
      <c r="A40" s="13">
        <v>4817</v>
      </c>
      <c r="B40" s="13" t="s">
        <v>29745</v>
      </c>
      <c r="C40" s="13" t="s">
        <v>29751</v>
      </c>
      <c r="D40" s="13" t="s">
        <v>29733</v>
      </c>
      <c r="E40" s="16">
        <v>5</v>
      </c>
      <c r="F40" s="721">
        <f>'PE Holds'!L185</f>
        <v>0</v>
      </c>
      <c r="G40" s="722">
        <f>'PE Holds'!M185</f>
        <v>0</v>
      </c>
      <c r="H40" s="723">
        <f>'PE Holds'!N185</f>
        <v>0</v>
      </c>
      <c r="I40" s="724">
        <f>'PE Holds'!O185</f>
        <v>0</v>
      </c>
      <c r="J40" s="725">
        <f>'PE Holds'!P185</f>
        <v>0</v>
      </c>
      <c r="K40" s="726">
        <f>'PE Holds'!Q185</f>
        <v>0</v>
      </c>
      <c r="L40" s="727">
        <f>'PE Holds'!R185</f>
        <v>0</v>
      </c>
      <c r="M40" s="728">
        <f>'PE Holds'!S185</f>
        <v>0</v>
      </c>
      <c r="N40" s="729">
        <f>'PE Holds'!T185</f>
        <v>0</v>
      </c>
      <c r="O40" s="730">
        <f>'PE Holds'!U185</f>
        <v>0</v>
      </c>
      <c r="P40" s="731">
        <f>'PE Holds'!V185</f>
        <v>0</v>
      </c>
      <c r="Q40" s="732">
        <f>'PE Holds'!W185</f>
        <v>0</v>
      </c>
      <c r="R40" s="733">
        <f>'PE Holds'!X185</f>
        <v>0</v>
      </c>
      <c r="S40" s="738">
        <f>'PE Holds'!Y185</f>
        <v>0</v>
      </c>
      <c r="T40" s="739">
        <f>'PE Holds'!Z185</f>
        <v>0</v>
      </c>
      <c r="U40" s="738">
        <f>'PE Holds'!AA185</f>
        <v>0</v>
      </c>
      <c r="V40" s="734">
        <f>'PE Holds'!AB185</f>
        <v>0</v>
      </c>
      <c r="W40" s="721">
        <f>'PE Holds'!AC185</f>
        <v>0</v>
      </c>
      <c r="X40" s="740">
        <f>'PE Holds'!AD185</f>
        <v>0</v>
      </c>
      <c r="Y40" s="15">
        <f t="shared" si="7"/>
        <v>0</v>
      </c>
      <c r="Z40" s="16">
        <f t="shared" si="8"/>
        <v>0</v>
      </c>
    </row>
    <row r="41" spans="1:26">
      <c r="A41" s="13">
        <v>4785</v>
      </c>
      <c r="B41" s="13" t="s">
        <v>29745</v>
      </c>
      <c r="C41" s="13" t="s">
        <v>29617</v>
      </c>
      <c r="D41" s="13" t="s">
        <v>29732</v>
      </c>
      <c r="E41" s="16">
        <v>10</v>
      </c>
      <c r="F41" s="721">
        <f>'PE Holds'!L186</f>
        <v>0</v>
      </c>
      <c r="G41" s="722">
        <f>'PE Holds'!M186</f>
        <v>0</v>
      </c>
      <c r="H41" s="723">
        <f>'PE Holds'!N186</f>
        <v>0</v>
      </c>
      <c r="I41" s="724">
        <f>'PE Holds'!O186</f>
        <v>0</v>
      </c>
      <c r="J41" s="725">
        <f>'PE Holds'!P186</f>
        <v>0</v>
      </c>
      <c r="K41" s="726">
        <f>'PE Holds'!Q186</f>
        <v>0</v>
      </c>
      <c r="L41" s="727">
        <f>'PE Holds'!R186</f>
        <v>0</v>
      </c>
      <c r="M41" s="728">
        <f>'PE Holds'!S186</f>
        <v>0</v>
      </c>
      <c r="N41" s="729">
        <f>'PE Holds'!T186</f>
        <v>0</v>
      </c>
      <c r="O41" s="730">
        <f>'PE Holds'!U186</f>
        <v>0</v>
      </c>
      <c r="P41" s="731">
        <f>'PE Holds'!V186</f>
        <v>0</v>
      </c>
      <c r="Q41" s="732">
        <f>'PE Holds'!W186</f>
        <v>0</v>
      </c>
      <c r="R41" s="733">
        <f>'PE Holds'!X186</f>
        <v>0</v>
      </c>
      <c r="S41" s="738">
        <f>'PE Holds'!Y186</f>
        <v>0</v>
      </c>
      <c r="T41" s="739">
        <f>'PE Holds'!Z186</f>
        <v>0</v>
      </c>
      <c r="U41" s="738">
        <f>'PE Holds'!AA186</f>
        <v>0</v>
      </c>
      <c r="V41" s="734">
        <f>'PE Holds'!AB186</f>
        <v>0</v>
      </c>
      <c r="W41" s="721">
        <f>'PE Holds'!AC186</f>
        <v>0</v>
      </c>
      <c r="X41" s="740">
        <f>'PE Holds'!AD186</f>
        <v>0</v>
      </c>
      <c r="Y41" s="15">
        <f t="shared" si="7"/>
        <v>0</v>
      </c>
      <c r="Z41" s="16">
        <f t="shared" si="8"/>
        <v>0</v>
      </c>
    </row>
    <row r="42" spans="1:26">
      <c r="A42" s="13">
        <v>4862</v>
      </c>
      <c r="B42" s="13" t="s">
        <v>29745</v>
      </c>
      <c r="C42" s="13" t="s">
        <v>29752</v>
      </c>
      <c r="D42" s="13" t="s">
        <v>29732</v>
      </c>
      <c r="E42" s="16">
        <v>5</v>
      </c>
      <c r="F42" s="721">
        <f>'PE Holds'!L187</f>
        <v>0</v>
      </c>
      <c r="G42" s="722">
        <f>'PE Holds'!M187</f>
        <v>0</v>
      </c>
      <c r="H42" s="723">
        <f>'PE Holds'!N187</f>
        <v>0</v>
      </c>
      <c r="I42" s="724">
        <f>'PE Holds'!O187</f>
        <v>0</v>
      </c>
      <c r="J42" s="725">
        <f>'PE Holds'!P187</f>
        <v>0</v>
      </c>
      <c r="K42" s="726">
        <f>'PE Holds'!Q187</f>
        <v>0</v>
      </c>
      <c r="L42" s="727">
        <f>'PE Holds'!R187</f>
        <v>0</v>
      </c>
      <c r="M42" s="728">
        <f>'PE Holds'!S187</f>
        <v>0</v>
      </c>
      <c r="N42" s="729">
        <f>'PE Holds'!T187</f>
        <v>0</v>
      </c>
      <c r="O42" s="730">
        <f>'PE Holds'!U187</f>
        <v>0</v>
      </c>
      <c r="P42" s="731">
        <f>'PE Holds'!V187</f>
        <v>0</v>
      </c>
      <c r="Q42" s="732">
        <f>'PE Holds'!W187</f>
        <v>0</v>
      </c>
      <c r="R42" s="733">
        <f>'PE Holds'!X187</f>
        <v>0</v>
      </c>
      <c r="S42" s="738">
        <f>'PE Holds'!Y187</f>
        <v>0</v>
      </c>
      <c r="T42" s="739">
        <f>'PE Holds'!Z187</f>
        <v>0</v>
      </c>
      <c r="U42" s="738">
        <f>'PE Holds'!AA187</f>
        <v>0</v>
      </c>
      <c r="V42" s="734">
        <f>'PE Holds'!AB187</f>
        <v>0</v>
      </c>
      <c r="W42" s="721">
        <f>'PE Holds'!AC187</f>
        <v>0</v>
      </c>
      <c r="X42" s="740">
        <f>'PE Holds'!AD187</f>
        <v>0</v>
      </c>
      <c r="Y42" s="15">
        <f t="shared" si="7"/>
        <v>0</v>
      </c>
      <c r="Z42" s="16">
        <f t="shared" si="8"/>
        <v>0</v>
      </c>
    </row>
    <row r="43" spans="1:26">
      <c r="A43" s="13">
        <v>4814</v>
      </c>
      <c r="B43" s="13" t="s">
        <v>29745</v>
      </c>
      <c r="C43" s="13" t="s">
        <v>29752</v>
      </c>
      <c r="D43" s="13" t="s">
        <v>29733</v>
      </c>
      <c r="E43" s="16">
        <v>5</v>
      </c>
      <c r="F43" s="721">
        <f>'PE Holds'!L188</f>
        <v>0</v>
      </c>
      <c r="G43" s="722">
        <f>'PE Holds'!M188</f>
        <v>0</v>
      </c>
      <c r="H43" s="723">
        <f>'PE Holds'!N188</f>
        <v>0</v>
      </c>
      <c r="I43" s="724">
        <f>'PE Holds'!O188</f>
        <v>0</v>
      </c>
      <c r="J43" s="725">
        <f>'PE Holds'!P188</f>
        <v>0</v>
      </c>
      <c r="K43" s="726">
        <f>'PE Holds'!Q188</f>
        <v>0</v>
      </c>
      <c r="L43" s="727">
        <f>'PE Holds'!R188</f>
        <v>0</v>
      </c>
      <c r="M43" s="728">
        <f>'PE Holds'!S188</f>
        <v>0</v>
      </c>
      <c r="N43" s="729">
        <f>'PE Holds'!T188</f>
        <v>0</v>
      </c>
      <c r="O43" s="730">
        <f>'PE Holds'!U188</f>
        <v>0</v>
      </c>
      <c r="P43" s="731">
        <f>'PE Holds'!V188</f>
        <v>0</v>
      </c>
      <c r="Q43" s="732">
        <f>'PE Holds'!W188</f>
        <v>0</v>
      </c>
      <c r="R43" s="733">
        <f>'PE Holds'!X188</f>
        <v>0</v>
      </c>
      <c r="S43" s="738">
        <f>'PE Holds'!Y188</f>
        <v>0</v>
      </c>
      <c r="T43" s="739">
        <f>'PE Holds'!Z188</f>
        <v>0</v>
      </c>
      <c r="U43" s="738">
        <f>'PE Holds'!AA188</f>
        <v>0</v>
      </c>
      <c r="V43" s="734">
        <f>'PE Holds'!AB188</f>
        <v>0</v>
      </c>
      <c r="W43" s="721">
        <f>'PE Holds'!AC188</f>
        <v>0</v>
      </c>
      <c r="X43" s="740">
        <f>'PE Holds'!AD188</f>
        <v>0</v>
      </c>
      <c r="Y43" s="15">
        <f t="shared" si="7"/>
        <v>0</v>
      </c>
      <c r="Z43" s="16">
        <f t="shared" si="8"/>
        <v>0</v>
      </c>
    </row>
    <row r="44" spans="1:26">
      <c r="A44" s="13">
        <v>4787</v>
      </c>
      <c r="B44" s="13" t="s">
        <v>29745</v>
      </c>
      <c r="C44" s="13" t="s">
        <v>29752</v>
      </c>
      <c r="D44" s="13" t="s">
        <v>29735</v>
      </c>
      <c r="E44" s="16">
        <v>5</v>
      </c>
      <c r="F44" s="721">
        <f>'PE Holds'!L189</f>
        <v>0</v>
      </c>
      <c r="G44" s="722">
        <f>'PE Holds'!M189</f>
        <v>0</v>
      </c>
      <c r="H44" s="723">
        <f>'PE Holds'!N189</f>
        <v>0</v>
      </c>
      <c r="I44" s="724">
        <f>'PE Holds'!O189</f>
        <v>0</v>
      </c>
      <c r="J44" s="725">
        <f>'PE Holds'!P189</f>
        <v>0</v>
      </c>
      <c r="K44" s="726">
        <f>'PE Holds'!Q189</f>
        <v>0</v>
      </c>
      <c r="L44" s="727">
        <f>'PE Holds'!R189</f>
        <v>0</v>
      </c>
      <c r="M44" s="728">
        <f>'PE Holds'!S189</f>
        <v>0</v>
      </c>
      <c r="N44" s="729">
        <f>'PE Holds'!T189</f>
        <v>0</v>
      </c>
      <c r="O44" s="730">
        <f>'PE Holds'!U189</f>
        <v>0</v>
      </c>
      <c r="P44" s="731">
        <f>'PE Holds'!V189</f>
        <v>0</v>
      </c>
      <c r="Q44" s="732">
        <f>'PE Holds'!W189</f>
        <v>0</v>
      </c>
      <c r="R44" s="733">
        <f>'PE Holds'!X189</f>
        <v>0</v>
      </c>
      <c r="S44" s="738">
        <f>'PE Holds'!Y189</f>
        <v>0</v>
      </c>
      <c r="T44" s="739">
        <f>'PE Holds'!Z189</f>
        <v>0</v>
      </c>
      <c r="U44" s="738">
        <f>'PE Holds'!AA189</f>
        <v>0</v>
      </c>
      <c r="V44" s="734">
        <f>'PE Holds'!AB189</f>
        <v>0</v>
      </c>
      <c r="W44" s="721">
        <f>'PE Holds'!AC189</f>
        <v>0</v>
      </c>
      <c r="X44" s="740">
        <f>'PE Holds'!AD189</f>
        <v>0</v>
      </c>
      <c r="Y44" s="15">
        <f t="shared" si="7"/>
        <v>0</v>
      </c>
      <c r="Z44" s="16">
        <f t="shared" si="8"/>
        <v>0</v>
      </c>
    </row>
    <row r="45" spans="1:26">
      <c r="A45" s="13">
        <v>5123</v>
      </c>
      <c r="B45" s="13" t="s">
        <v>29745</v>
      </c>
      <c r="C45" s="13" t="s">
        <v>29752</v>
      </c>
      <c r="D45" s="13" t="s">
        <v>29736</v>
      </c>
      <c r="E45" s="16">
        <v>5</v>
      </c>
      <c r="F45" s="721">
        <f>'PE Holds'!L190</f>
        <v>0</v>
      </c>
      <c r="G45" s="722">
        <f>'PE Holds'!M190</f>
        <v>0</v>
      </c>
      <c r="H45" s="723">
        <f>'PE Holds'!N190</f>
        <v>0</v>
      </c>
      <c r="I45" s="724">
        <f>'PE Holds'!O190</f>
        <v>0</v>
      </c>
      <c r="J45" s="725">
        <f>'PE Holds'!P190</f>
        <v>0</v>
      </c>
      <c r="K45" s="726">
        <f>'PE Holds'!Q190</f>
        <v>0</v>
      </c>
      <c r="L45" s="727">
        <f>'PE Holds'!R190</f>
        <v>0</v>
      </c>
      <c r="M45" s="728">
        <f>'PE Holds'!S190</f>
        <v>0</v>
      </c>
      <c r="N45" s="729">
        <f>'PE Holds'!T190</f>
        <v>0</v>
      </c>
      <c r="O45" s="730">
        <f>'PE Holds'!U190</f>
        <v>0</v>
      </c>
      <c r="P45" s="731">
        <f>'PE Holds'!V190</f>
        <v>0</v>
      </c>
      <c r="Q45" s="732">
        <f>'PE Holds'!W190</f>
        <v>0</v>
      </c>
      <c r="R45" s="733">
        <f>'PE Holds'!X190</f>
        <v>0</v>
      </c>
      <c r="S45" s="738">
        <f>'PE Holds'!Y190</f>
        <v>0</v>
      </c>
      <c r="T45" s="739">
        <f>'PE Holds'!Z190</f>
        <v>0</v>
      </c>
      <c r="U45" s="738">
        <f>'PE Holds'!AA190</f>
        <v>0</v>
      </c>
      <c r="V45" s="734">
        <f>'PE Holds'!AB190</f>
        <v>0</v>
      </c>
      <c r="W45" s="721">
        <f>'PE Holds'!AC190</f>
        <v>0</v>
      </c>
      <c r="X45" s="740">
        <f>'PE Holds'!AD190</f>
        <v>0</v>
      </c>
      <c r="Y45" s="15">
        <f t="shared" si="7"/>
        <v>0</v>
      </c>
      <c r="Z45" s="16">
        <f t="shared" si="8"/>
        <v>0</v>
      </c>
    </row>
    <row r="46" spans="1:26">
      <c r="A46" s="13">
        <v>7301</v>
      </c>
      <c r="B46" s="13" t="s">
        <v>29745</v>
      </c>
      <c r="C46" s="13" t="s">
        <v>29753</v>
      </c>
      <c r="D46" s="13" t="s">
        <v>29732</v>
      </c>
      <c r="E46" s="16">
        <v>10</v>
      </c>
      <c r="F46" s="721">
        <f>'PE Holds'!L191</f>
        <v>0</v>
      </c>
      <c r="G46" s="722">
        <f>'PE Holds'!M191</f>
        <v>0</v>
      </c>
      <c r="H46" s="723">
        <f>'PE Holds'!N191</f>
        <v>0</v>
      </c>
      <c r="I46" s="724">
        <f>'PE Holds'!O191</f>
        <v>0</v>
      </c>
      <c r="J46" s="725">
        <f>'PE Holds'!P191</f>
        <v>0</v>
      </c>
      <c r="K46" s="726">
        <f>'PE Holds'!Q191</f>
        <v>0</v>
      </c>
      <c r="L46" s="727">
        <f>'PE Holds'!R191</f>
        <v>0</v>
      </c>
      <c r="M46" s="728">
        <f>'PE Holds'!S191</f>
        <v>0</v>
      </c>
      <c r="N46" s="729">
        <f>'PE Holds'!T191</f>
        <v>0</v>
      </c>
      <c r="O46" s="730">
        <f>'PE Holds'!U191</f>
        <v>0</v>
      </c>
      <c r="P46" s="731">
        <f>'PE Holds'!V191</f>
        <v>0</v>
      </c>
      <c r="Q46" s="732">
        <f>'PE Holds'!W191</f>
        <v>0</v>
      </c>
      <c r="R46" s="733">
        <f>'PE Holds'!X191</f>
        <v>0</v>
      </c>
      <c r="S46" s="738">
        <f>'PE Holds'!Y191</f>
        <v>0</v>
      </c>
      <c r="T46" s="739">
        <f>'PE Holds'!Z191</f>
        <v>0</v>
      </c>
      <c r="U46" s="738">
        <f>'PE Holds'!AA191</f>
        <v>0</v>
      </c>
      <c r="V46" s="734">
        <f>'PE Holds'!AB191</f>
        <v>0</v>
      </c>
      <c r="W46" s="721">
        <f>'PE Holds'!AC191</f>
        <v>0</v>
      </c>
      <c r="X46" s="740">
        <f>'PE Holds'!AD191</f>
        <v>0</v>
      </c>
      <c r="Y46" s="15">
        <f t="shared" si="7"/>
        <v>0</v>
      </c>
      <c r="Z46" s="16">
        <f t="shared" si="8"/>
        <v>0</v>
      </c>
    </row>
    <row r="47" spans="1:26">
      <c r="A47" s="13">
        <v>6493</v>
      </c>
      <c r="B47" s="13" t="s">
        <v>29745</v>
      </c>
      <c r="C47" s="13" t="s">
        <v>29636</v>
      </c>
      <c r="D47" s="13" t="s">
        <v>29732</v>
      </c>
      <c r="E47" s="16">
        <v>20</v>
      </c>
      <c r="F47" s="721">
        <f>'PE Holds'!L192</f>
        <v>0</v>
      </c>
      <c r="G47" s="722">
        <f>'PE Holds'!M192</f>
        <v>0</v>
      </c>
      <c r="H47" s="723">
        <f>'PE Holds'!N192</f>
        <v>0</v>
      </c>
      <c r="I47" s="724">
        <f>'PE Holds'!O192</f>
        <v>0</v>
      </c>
      <c r="J47" s="725">
        <f>'PE Holds'!P192</f>
        <v>0</v>
      </c>
      <c r="K47" s="726">
        <f>'PE Holds'!Q192</f>
        <v>0</v>
      </c>
      <c r="L47" s="727">
        <f>'PE Holds'!R192</f>
        <v>0</v>
      </c>
      <c r="M47" s="728">
        <f>'PE Holds'!S192</f>
        <v>0</v>
      </c>
      <c r="N47" s="729">
        <f>'PE Holds'!T192</f>
        <v>0</v>
      </c>
      <c r="O47" s="730">
        <f>'PE Holds'!U192</f>
        <v>0</v>
      </c>
      <c r="P47" s="731">
        <f>'PE Holds'!V192</f>
        <v>0</v>
      </c>
      <c r="Q47" s="732">
        <f>'PE Holds'!W192</f>
        <v>0</v>
      </c>
      <c r="R47" s="733">
        <f>'PE Holds'!X192</f>
        <v>0</v>
      </c>
      <c r="S47" s="738">
        <f>'PE Holds'!Y192</f>
        <v>0</v>
      </c>
      <c r="T47" s="739">
        <f>'PE Holds'!Z192</f>
        <v>0</v>
      </c>
      <c r="U47" s="738">
        <f>'PE Holds'!AA192</f>
        <v>0</v>
      </c>
      <c r="V47" s="734">
        <f>'PE Holds'!AB192</f>
        <v>0</v>
      </c>
      <c r="W47" s="721">
        <f>'PE Holds'!AC192</f>
        <v>0</v>
      </c>
      <c r="X47" s="740">
        <f>'PE Holds'!AD192</f>
        <v>0</v>
      </c>
      <c r="Y47" s="15">
        <f t="shared" si="7"/>
        <v>0</v>
      </c>
      <c r="Z47" s="16">
        <f t="shared" si="8"/>
        <v>0</v>
      </c>
    </row>
    <row r="48" spans="1:26">
      <c r="A48" s="13">
        <v>12127</v>
      </c>
      <c r="B48" s="13" t="s">
        <v>29745</v>
      </c>
      <c r="C48" s="13" t="s">
        <v>29636</v>
      </c>
      <c r="D48" s="13" t="s">
        <v>29733</v>
      </c>
      <c r="E48" s="16">
        <v>20</v>
      </c>
      <c r="F48" s="721">
        <f>'PE Holds'!L193</f>
        <v>0</v>
      </c>
      <c r="G48" s="722">
        <f>'PE Holds'!M193</f>
        <v>0</v>
      </c>
      <c r="H48" s="723">
        <f>'PE Holds'!N193</f>
        <v>0</v>
      </c>
      <c r="I48" s="724">
        <f>'PE Holds'!O193</f>
        <v>0</v>
      </c>
      <c r="J48" s="725">
        <f>'PE Holds'!P193</f>
        <v>0</v>
      </c>
      <c r="K48" s="726">
        <f>'PE Holds'!Q193</f>
        <v>0</v>
      </c>
      <c r="L48" s="727">
        <f>'PE Holds'!R193</f>
        <v>0</v>
      </c>
      <c r="M48" s="728">
        <f>'PE Holds'!S193</f>
        <v>0</v>
      </c>
      <c r="N48" s="729">
        <f>'PE Holds'!T193</f>
        <v>0</v>
      </c>
      <c r="O48" s="730">
        <f>'PE Holds'!U193</f>
        <v>0</v>
      </c>
      <c r="P48" s="731">
        <f>'PE Holds'!V193</f>
        <v>0</v>
      </c>
      <c r="Q48" s="732">
        <f>'PE Holds'!W193</f>
        <v>0</v>
      </c>
      <c r="R48" s="733">
        <f>'PE Holds'!X193</f>
        <v>0</v>
      </c>
      <c r="S48" s="738">
        <f>'PE Holds'!Y193</f>
        <v>0</v>
      </c>
      <c r="T48" s="739">
        <f>'PE Holds'!Z193</f>
        <v>0</v>
      </c>
      <c r="U48" s="738">
        <f>'PE Holds'!AA193</f>
        <v>0</v>
      </c>
      <c r="V48" s="734">
        <f>'PE Holds'!AB193</f>
        <v>0</v>
      </c>
      <c r="W48" s="721">
        <f>'PE Holds'!AC193</f>
        <v>0</v>
      </c>
      <c r="X48" s="740">
        <f>'PE Holds'!AD193</f>
        <v>0</v>
      </c>
      <c r="Y48" s="15">
        <f t="shared" si="7"/>
        <v>0</v>
      </c>
      <c r="Z48" s="16">
        <f t="shared" si="8"/>
        <v>0</v>
      </c>
    </row>
    <row r="49" spans="1:26">
      <c r="A49" s="13">
        <v>7281</v>
      </c>
      <c r="B49" s="14" t="s">
        <v>29745</v>
      </c>
      <c r="C49" s="14" t="s">
        <v>29360</v>
      </c>
      <c r="D49" s="14" t="s">
        <v>29754</v>
      </c>
      <c r="E49" s="16">
        <v>20</v>
      </c>
      <c r="F49" s="721"/>
      <c r="G49" s="722">
        <f>'PU Holds'!M300</f>
        <v>0</v>
      </c>
      <c r="H49" s="723">
        <f>'PU Holds'!N300</f>
        <v>0</v>
      </c>
      <c r="I49" s="724">
        <f>'PU Holds'!O300</f>
        <v>0</v>
      </c>
      <c r="J49" s="725">
        <f>'PU Holds'!P300</f>
        <v>0</v>
      </c>
      <c r="K49" s="726">
        <f>'PU Holds'!Q300</f>
        <v>0</v>
      </c>
      <c r="L49" s="727">
        <f>'PU Holds'!R300</f>
        <v>0</v>
      </c>
      <c r="M49" s="728">
        <f>'PU Holds'!S300</f>
        <v>0</v>
      </c>
      <c r="N49" s="729">
        <f>'PU Holds'!T300</f>
        <v>0</v>
      </c>
      <c r="O49" s="730">
        <f>'PU Holds'!U300</f>
        <v>0</v>
      </c>
      <c r="P49" s="731">
        <f>'PU Holds'!V300</f>
        <v>0</v>
      </c>
      <c r="Q49" s="732">
        <f>'PU Holds'!W300</f>
        <v>0</v>
      </c>
      <c r="R49" s="733">
        <f>'PU Holds'!X300</f>
        <v>0</v>
      </c>
      <c r="S49" s="738">
        <f>'PU Holds'!Y300</f>
        <v>0</v>
      </c>
      <c r="T49" s="739">
        <f>'PU Holds'!Z300</f>
        <v>0</v>
      </c>
      <c r="U49" s="738">
        <f>'PU Holds'!AA300</f>
        <v>0</v>
      </c>
      <c r="V49" s="734">
        <f>'PU Holds'!AB300</f>
        <v>0</v>
      </c>
      <c r="W49" s="721">
        <f>'PU Holds'!AC300</f>
        <v>0</v>
      </c>
      <c r="X49" s="740">
        <f>'PU Holds'!AD300</f>
        <v>0</v>
      </c>
      <c r="Y49" s="15">
        <f t="shared" si="7"/>
        <v>0</v>
      </c>
      <c r="Z49" s="16">
        <f t="shared" si="8"/>
        <v>0</v>
      </c>
    </row>
    <row r="50" spans="1:26">
      <c r="A50" s="13">
        <v>4796</v>
      </c>
      <c r="B50" s="13" t="s">
        <v>29745</v>
      </c>
      <c r="C50" s="13" t="s">
        <v>29755</v>
      </c>
      <c r="D50" s="13" t="s">
        <v>29732</v>
      </c>
      <c r="E50" s="16">
        <v>10</v>
      </c>
      <c r="F50" s="721">
        <f>'PE Holds'!L194</f>
        <v>0</v>
      </c>
      <c r="G50" s="722">
        <f>'PE Holds'!M194</f>
        <v>0</v>
      </c>
      <c r="H50" s="723">
        <f>'PE Holds'!N194</f>
        <v>0</v>
      </c>
      <c r="I50" s="724">
        <f>'PE Holds'!O194</f>
        <v>0</v>
      </c>
      <c r="J50" s="725">
        <f>'PE Holds'!P194</f>
        <v>0</v>
      </c>
      <c r="K50" s="726">
        <f>'PE Holds'!Q194</f>
        <v>0</v>
      </c>
      <c r="L50" s="727">
        <f>'PE Holds'!R194</f>
        <v>0</v>
      </c>
      <c r="M50" s="728">
        <f>'PE Holds'!S194</f>
        <v>0</v>
      </c>
      <c r="N50" s="729">
        <f>'PE Holds'!T194</f>
        <v>0</v>
      </c>
      <c r="O50" s="730">
        <f>'PE Holds'!U194</f>
        <v>0</v>
      </c>
      <c r="P50" s="731">
        <f>'PE Holds'!V194</f>
        <v>0</v>
      </c>
      <c r="Q50" s="732">
        <f>'PE Holds'!W194</f>
        <v>0</v>
      </c>
      <c r="R50" s="733">
        <f>'PE Holds'!X194</f>
        <v>0</v>
      </c>
      <c r="S50" s="738">
        <f>'PE Holds'!Y194</f>
        <v>0</v>
      </c>
      <c r="T50" s="739">
        <f>'PE Holds'!Z194</f>
        <v>0</v>
      </c>
      <c r="U50" s="738">
        <f>'PE Holds'!AA194</f>
        <v>0</v>
      </c>
      <c r="V50" s="734">
        <f>'PE Holds'!AB194</f>
        <v>0</v>
      </c>
      <c r="W50" s="721">
        <f>'PE Holds'!AC194</f>
        <v>0</v>
      </c>
      <c r="X50" s="740">
        <f>'PE Holds'!AD194</f>
        <v>0</v>
      </c>
      <c r="Y50" s="15">
        <f t="shared" si="7"/>
        <v>0</v>
      </c>
      <c r="Z50" s="16">
        <f t="shared" si="8"/>
        <v>0</v>
      </c>
    </row>
    <row r="51" spans="1:26">
      <c r="A51" s="13">
        <v>4844</v>
      </c>
      <c r="B51" s="13" t="s">
        <v>29745</v>
      </c>
      <c r="C51" s="13" t="s">
        <v>29755</v>
      </c>
      <c r="D51" s="13" t="s">
        <v>29733</v>
      </c>
      <c r="E51" s="16">
        <v>5</v>
      </c>
      <c r="F51" s="721">
        <f>'PE Holds'!L195</f>
        <v>0</v>
      </c>
      <c r="G51" s="722">
        <f>'PE Holds'!M195</f>
        <v>0</v>
      </c>
      <c r="H51" s="723">
        <f>'PE Holds'!N195</f>
        <v>0</v>
      </c>
      <c r="I51" s="724">
        <f>'PE Holds'!O195</f>
        <v>0</v>
      </c>
      <c r="J51" s="725">
        <f>'PE Holds'!P195</f>
        <v>0</v>
      </c>
      <c r="K51" s="726">
        <f>'PE Holds'!Q195</f>
        <v>0</v>
      </c>
      <c r="L51" s="727">
        <f>'PE Holds'!R195</f>
        <v>0</v>
      </c>
      <c r="M51" s="728">
        <f>'PE Holds'!S195</f>
        <v>0</v>
      </c>
      <c r="N51" s="729">
        <f>'PE Holds'!T195</f>
        <v>0</v>
      </c>
      <c r="O51" s="730">
        <f>'PE Holds'!U195</f>
        <v>0</v>
      </c>
      <c r="P51" s="731">
        <f>'PE Holds'!V195</f>
        <v>0</v>
      </c>
      <c r="Q51" s="732">
        <f>'PE Holds'!W195</f>
        <v>0</v>
      </c>
      <c r="R51" s="733">
        <f>'PE Holds'!X195</f>
        <v>0</v>
      </c>
      <c r="S51" s="738">
        <f>'PE Holds'!Y195</f>
        <v>0</v>
      </c>
      <c r="T51" s="739">
        <f>'PE Holds'!Z195</f>
        <v>0</v>
      </c>
      <c r="U51" s="738">
        <f>'PE Holds'!AA195</f>
        <v>0</v>
      </c>
      <c r="V51" s="734">
        <f>'PE Holds'!AB195</f>
        <v>0</v>
      </c>
      <c r="W51" s="721">
        <f>'PE Holds'!AC195</f>
        <v>0</v>
      </c>
      <c r="X51" s="740">
        <f>'PE Holds'!AD195</f>
        <v>0</v>
      </c>
      <c r="Y51" s="15">
        <f t="shared" si="7"/>
        <v>0</v>
      </c>
      <c r="Z51" s="16">
        <f t="shared" si="8"/>
        <v>0</v>
      </c>
    </row>
    <row r="52" spans="1:26">
      <c r="A52" s="13">
        <v>4863</v>
      </c>
      <c r="B52" s="14" t="s">
        <v>29745</v>
      </c>
      <c r="C52" s="14" t="s">
        <v>28783</v>
      </c>
      <c r="D52" s="14" t="s">
        <v>29747</v>
      </c>
      <c r="E52" s="16">
        <v>2</v>
      </c>
      <c r="F52" s="721"/>
      <c r="G52" s="722">
        <f>'PU Holds'!M301</f>
        <v>0</v>
      </c>
      <c r="H52" s="723">
        <f>'PU Holds'!N301</f>
        <v>0</v>
      </c>
      <c r="I52" s="724">
        <f>'PU Holds'!O301</f>
        <v>0</v>
      </c>
      <c r="J52" s="725">
        <f>'PU Holds'!P301</f>
        <v>0</v>
      </c>
      <c r="K52" s="726">
        <f>'PU Holds'!Q301</f>
        <v>0</v>
      </c>
      <c r="L52" s="727">
        <f>'PU Holds'!R301</f>
        <v>0</v>
      </c>
      <c r="M52" s="728">
        <f>'PU Holds'!S301</f>
        <v>0</v>
      </c>
      <c r="N52" s="729">
        <f>'PU Holds'!T301</f>
        <v>0</v>
      </c>
      <c r="O52" s="730">
        <f>'PU Holds'!U301</f>
        <v>0</v>
      </c>
      <c r="P52" s="731">
        <f>'PU Holds'!V301</f>
        <v>0</v>
      </c>
      <c r="Q52" s="732">
        <f>'PU Holds'!W301</f>
        <v>0</v>
      </c>
      <c r="R52" s="733">
        <f>'PU Holds'!X301</f>
        <v>0</v>
      </c>
      <c r="S52" s="738">
        <f>'PU Holds'!Y301</f>
        <v>0</v>
      </c>
      <c r="T52" s="739">
        <f>'PU Holds'!Z301</f>
        <v>0</v>
      </c>
      <c r="U52" s="738">
        <f>'PU Holds'!AA301</f>
        <v>0</v>
      </c>
      <c r="V52" s="734">
        <f>'PU Holds'!AB301</f>
        <v>0</v>
      </c>
      <c r="W52" s="721">
        <f>'PU Holds'!AC301</f>
        <v>0</v>
      </c>
      <c r="X52" s="740">
        <f>'PU Holds'!AD301</f>
        <v>0</v>
      </c>
      <c r="Y52" s="15">
        <f t="shared" si="7"/>
        <v>0</v>
      </c>
      <c r="Z52" s="16">
        <f t="shared" si="8"/>
        <v>0</v>
      </c>
    </row>
    <row r="53" spans="1:26">
      <c r="A53" s="13">
        <v>4864</v>
      </c>
      <c r="B53" s="14" t="s">
        <v>29745</v>
      </c>
      <c r="C53" s="14" t="s">
        <v>28783</v>
      </c>
      <c r="D53" s="14" t="s">
        <v>29756</v>
      </c>
      <c r="E53" s="16">
        <v>2</v>
      </c>
      <c r="F53" s="721"/>
      <c r="G53" s="722">
        <f>'PU Holds'!M302</f>
        <v>0</v>
      </c>
      <c r="H53" s="723">
        <f>'PU Holds'!N302</f>
        <v>0</v>
      </c>
      <c r="I53" s="724">
        <f>'PU Holds'!O302</f>
        <v>0</v>
      </c>
      <c r="J53" s="725">
        <f>'PU Holds'!P302</f>
        <v>0</v>
      </c>
      <c r="K53" s="726">
        <f>'PU Holds'!Q302</f>
        <v>0</v>
      </c>
      <c r="L53" s="727">
        <f>'PU Holds'!R302</f>
        <v>0</v>
      </c>
      <c r="M53" s="728">
        <f>'PU Holds'!S302</f>
        <v>0</v>
      </c>
      <c r="N53" s="729">
        <f>'PU Holds'!T302</f>
        <v>0</v>
      </c>
      <c r="O53" s="730">
        <f>'PU Holds'!U302</f>
        <v>0</v>
      </c>
      <c r="P53" s="731">
        <f>'PU Holds'!V302</f>
        <v>0</v>
      </c>
      <c r="Q53" s="732">
        <f>'PU Holds'!W302</f>
        <v>0</v>
      </c>
      <c r="R53" s="733">
        <f>'PU Holds'!X302</f>
        <v>0</v>
      </c>
      <c r="S53" s="738">
        <f>'PU Holds'!Y302</f>
        <v>0</v>
      </c>
      <c r="T53" s="739">
        <f>'PU Holds'!Z302</f>
        <v>0</v>
      </c>
      <c r="U53" s="738">
        <f>'PU Holds'!AA302</f>
        <v>0</v>
      </c>
      <c r="V53" s="734">
        <f>'PU Holds'!AB302</f>
        <v>0</v>
      </c>
      <c r="W53" s="721">
        <f>'PU Holds'!AC302</f>
        <v>0</v>
      </c>
      <c r="X53" s="740">
        <f>'PU Holds'!AD302</f>
        <v>0</v>
      </c>
      <c r="Y53" s="15">
        <f t="shared" si="7"/>
        <v>0</v>
      </c>
      <c r="Z53" s="16">
        <f t="shared" si="8"/>
        <v>0</v>
      </c>
    </row>
    <row r="54" spans="1:26">
      <c r="A54" s="13">
        <v>4820</v>
      </c>
      <c r="B54" s="14" t="s">
        <v>29745</v>
      </c>
      <c r="C54" s="14" t="s">
        <v>28783</v>
      </c>
      <c r="D54" s="14" t="s">
        <v>29757</v>
      </c>
      <c r="E54" s="16">
        <v>2</v>
      </c>
      <c r="F54" s="721"/>
      <c r="G54" s="722">
        <f>'PU Holds'!M303</f>
        <v>0</v>
      </c>
      <c r="H54" s="723">
        <f>'PU Holds'!N303</f>
        <v>0</v>
      </c>
      <c r="I54" s="724">
        <f>'PU Holds'!O303</f>
        <v>0</v>
      </c>
      <c r="J54" s="725">
        <f>'PU Holds'!P303</f>
        <v>0</v>
      </c>
      <c r="K54" s="726">
        <f>'PU Holds'!Q303</f>
        <v>0</v>
      </c>
      <c r="L54" s="727">
        <f>'PU Holds'!R303</f>
        <v>0</v>
      </c>
      <c r="M54" s="728">
        <f>'PU Holds'!S303</f>
        <v>0</v>
      </c>
      <c r="N54" s="729">
        <f>'PU Holds'!T303</f>
        <v>0</v>
      </c>
      <c r="O54" s="730">
        <f>'PU Holds'!U303</f>
        <v>0</v>
      </c>
      <c r="P54" s="731">
        <f>'PU Holds'!V303</f>
        <v>0</v>
      </c>
      <c r="Q54" s="732">
        <f>'PU Holds'!W303</f>
        <v>0</v>
      </c>
      <c r="R54" s="733">
        <f>'PU Holds'!X303</f>
        <v>0</v>
      </c>
      <c r="S54" s="738">
        <f>'PU Holds'!Y303</f>
        <v>0</v>
      </c>
      <c r="T54" s="739">
        <f>'PU Holds'!Z303</f>
        <v>0</v>
      </c>
      <c r="U54" s="738">
        <f>'PU Holds'!AA303</f>
        <v>0</v>
      </c>
      <c r="V54" s="734">
        <f>'PU Holds'!AB303</f>
        <v>0</v>
      </c>
      <c r="W54" s="721">
        <f>'PU Holds'!AC303</f>
        <v>0</v>
      </c>
      <c r="X54" s="740">
        <f>'PU Holds'!AD303</f>
        <v>0</v>
      </c>
      <c r="Y54" s="15">
        <f t="shared" si="7"/>
        <v>0</v>
      </c>
      <c r="Z54" s="16">
        <f t="shared" si="8"/>
        <v>0</v>
      </c>
    </row>
    <row r="55" spans="1:26">
      <c r="A55" s="13">
        <v>12293</v>
      </c>
      <c r="B55" s="14" t="s">
        <v>29758</v>
      </c>
      <c r="C55" s="14" t="s">
        <v>29759</v>
      </c>
      <c r="D55" s="14" t="s">
        <v>29282</v>
      </c>
      <c r="E55" s="16">
        <v>5</v>
      </c>
      <c r="F55" s="721"/>
      <c r="G55" s="722">
        <f>'PU Holds'!M248</f>
        <v>0</v>
      </c>
      <c r="H55" s="723">
        <f>'PU Holds'!N248</f>
        <v>0</v>
      </c>
      <c r="I55" s="724">
        <f>'PU Holds'!O248</f>
        <v>0</v>
      </c>
      <c r="J55" s="725">
        <f>'PU Holds'!P248</f>
        <v>0</v>
      </c>
      <c r="K55" s="726">
        <f>'PU Holds'!Q248</f>
        <v>0</v>
      </c>
      <c r="L55" s="727">
        <f>'PU Holds'!R248</f>
        <v>0</v>
      </c>
      <c r="M55" s="728">
        <f>'PU Holds'!S248</f>
        <v>0</v>
      </c>
      <c r="N55" s="729">
        <f>'PU Holds'!T248</f>
        <v>0</v>
      </c>
      <c r="O55" s="730">
        <f>'PU Holds'!U248</f>
        <v>0</v>
      </c>
      <c r="P55" s="731">
        <f>'PU Holds'!V248</f>
        <v>0</v>
      </c>
      <c r="Q55" s="732">
        <f>'PU Holds'!W248</f>
        <v>0</v>
      </c>
      <c r="R55" s="733">
        <f>'PU Holds'!X248</f>
        <v>0</v>
      </c>
      <c r="S55" s="738">
        <f>'PU Holds'!Y248</f>
        <v>0</v>
      </c>
      <c r="T55" s="739">
        <f>'PU Holds'!Z248</f>
        <v>0</v>
      </c>
      <c r="U55" s="738">
        <f>'PU Holds'!AA248</f>
        <v>0</v>
      </c>
      <c r="V55" s="734">
        <f>'PU Holds'!AB248</f>
        <v>0</v>
      </c>
      <c r="W55" s="721">
        <f>'PU Holds'!AC248</f>
        <v>0</v>
      </c>
      <c r="X55" s="740">
        <f>'PU Holds'!AD248</f>
        <v>0</v>
      </c>
      <c r="Y55" s="15">
        <f t="shared" si="7"/>
        <v>0</v>
      </c>
      <c r="Z55" s="16">
        <f t="shared" si="8"/>
        <v>0</v>
      </c>
    </row>
    <row r="56" spans="1:26">
      <c r="A56" s="13">
        <v>12763</v>
      </c>
      <c r="B56" s="14" t="s">
        <v>29758</v>
      </c>
      <c r="C56" s="14" t="s">
        <v>29759</v>
      </c>
      <c r="D56" s="14" t="s">
        <v>29760</v>
      </c>
      <c r="E56" s="16">
        <v>5</v>
      </c>
      <c r="F56" s="721"/>
      <c r="G56" s="722">
        <f>'PU Holds'!M249</f>
        <v>0</v>
      </c>
      <c r="H56" s="723">
        <f>'PU Holds'!N249</f>
        <v>0</v>
      </c>
      <c r="I56" s="724">
        <f>'PU Holds'!O249</f>
        <v>0</v>
      </c>
      <c r="J56" s="725">
        <f>'PU Holds'!P249</f>
        <v>0</v>
      </c>
      <c r="K56" s="726">
        <f>'PU Holds'!Q249</f>
        <v>0</v>
      </c>
      <c r="L56" s="727">
        <f>'PU Holds'!R249</f>
        <v>0</v>
      </c>
      <c r="M56" s="728">
        <f>'PU Holds'!S249</f>
        <v>0</v>
      </c>
      <c r="N56" s="729">
        <f>'PU Holds'!T249</f>
        <v>0</v>
      </c>
      <c r="O56" s="730">
        <f>'PU Holds'!U249</f>
        <v>0</v>
      </c>
      <c r="P56" s="731">
        <f>'PU Holds'!V249</f>
        <v>0</v>
      </c>
      <c r="Q56" s="732">
        <f>'PU Holds'!W249</f>
        <v>0</v>
      </c>
      <c r="R56" s="733">
        <f>'PU Holds'!X249</f>
        <v>0</v>
      </c>
      <c r="S56" s="738">
        <f>'PU Holds'!Y249</f>
        <v>0</v>
      </c>
      <c r="T56" s="739">
        <f>'PU Holds'!Z249</f>
        <v>0</v>
      </c>
      <c r="U56" s="738">
        <f>'PU Holds'!AA249</f>
        <v>0</v>
      </c>
      <c r="V56" s="734">
        <f>'PU Holds'!AB249</f>
        <v>0</v>
      </c>
      <c r="W56" s="721">
        <f>'PU Holds'!AC249</f>
        <v>0</v>
      </c>
      <c r="X56" s="740">
        <f>'PU Holds'!AD249</f>
        <v>0</v>
      </c>
      <c r="Y56" s="15">
        <f t="shared" si="7"/>
        <v>0</v>
      </c>
      <c r="Z56" s="16">
        <f t="shared" si="8"/>
        <v>0</v>
      </c>
    </row>
    <row r="57" spans="1:26">
      <c r="A57" s="13">
        <v>12379</v>
      </c>
      <c r="B57" s="14" t="s">
        <v>29758</v>
      </c>
      <c r="C57" s="14" t="s">
        <v>29759</v>
      </c>
      <c r="D57" s="14" t="s">
        <v>29761</v>
      </c>
      <c r="E57" s="16">
        <v>1</v>
      </c>
      <c r="F57" s="721"/>
      <c r="G57" s="722">
        <f>'PU Holds'!M250</f>
        <v>0</v>
      </c>
      <c r="H57" s="723">
        <f>'PU Holds'!N250</f>
        <v>0</v>
      </c>
      <c r="I57" s="724">
        <f>'PU Holds'!O250</f>
        <v>0</v>
      </c>
      <c r="J57" s="725">
        <f>'PU Holds'!P250</f>
        <v>0</v>
      </c>
      <c r="K57" s="726">
        <f>'PU Holds'!Q250</f>
        <v>0</v>
      </c>
      <c r="L57" s="727">
        <f>'PU Holds'!R250</f>
        <v>0</v>
      </c>
      <c r="M57" s="728">
        <f>'PU Holds'!S250</f>
        <v>0</v>
      </c>
      <c r="N57" s="729">
        <f>'PU Holds'!T250</f>
        <v>0</v>
      </c>
      <c r="O57" s="730">
        <f>'PU Holds'!U250</f>
        <v>0</v>
      </c>
      <c r="P57" s="731">
        <f>'PU Holds'!V250</f>
        <v>0</v>
      </c>
      <c r="Q57" s="732">
        <f>'PU Holds'!W250</f>
        <v>0</v>
      </c>
      <c r="R57" s="733">
        <f>'PU Holds'!X250</f>
        <v>0</v>
      </c>
      <c r="S57" s="738">
        <f>'PU Holds'!Y250</f>
        <v>0</v>
      </c>
      <c r="T57" s="739">
        <f>'PU Holds'!Z250</f>
        <v>0</v>
      </c>
      <c r="U57" s="738">
        <f>'PU Holds'!AA250</f>
        <v>0</v>
      </c>
      <c r="V57" s="734">
        <f>'PU Holds'!AB250</f>
        <v>0</v>
      </c>
      <c r="W57" s="721">
        <f>'PU Holds'!AC250</f>
        <v>0</v>
      </c>
      <c r="X57" s="740">
        <f>'PU Holds'!AD250</f>
        <v>0</v>
      </c>
      <c r="Y57" s="15">
        <f t="shared" si="7"/>
        <v>0</v>
      </c>
      <c r="Z57" s="16">
        <f t="shared" si="8"/>
        <v>0</v>
      </c>
    </row>
    <row r="58" spans="1:26">
      <c r="A58" s="13">
        <v>12762</v>
      </c>
      <c r="B58" s="14" t="s">
        <v>29758</v>
      </c>
      <c r="C58" s="14" t="s">
        <v>29759</v>
      </c>
      <c r="D58" s="14" t="s">
        <v>29762</v>
      </c>
      <c r="E58" s="16">
        <v>1</v>
      </c>
      <c r="F58" s="721"/>
      <c r="G58" s="722">
        <f>'PU Holds'!M251</f>
        <v>0</v>
      </c>
      <c r="H58" s="723">
        <f>'PU Holds'!N251</f>
        <v>0</v>
      </c>
      <c r="I58" s="724">
        <f>'PU Holds'!O251</f>
        <v>0</v>
      </c>
      <c r="J58" s="725">
        <f>'PU Holds'!P251</f>
        <v>0</v>
      </c>
      <c r="K58" s="726">
        <f>'PU Holds'!Q251</f>
        <v>0</v>
      </c>
      <c r="L58" s="727">
        <f>'PU Holds'!R251</f>
        <v>0</v>
      </c>
      <c r="M58" s="728">
        <f>'PU Holds'!S251</f>
        <v>0</v>
      </c>
      <c r="N58" s="729">
        <f>'PU Holds'!T251</f>
        <v>0</v>
      </c>
      <c r="O58" s="730">
        <f>'PU Holds'!U251</f>
        <v>0</v>
      </c>
      <c r="P58" s="731">
        <f>'PU Holds'!V251</f>
        <v>0</v>
      </c>
      <c r="Q58" s="732">
        <f>'PU Holds'!W251</f>
        <v>0</v>
      </c>
      <c r="R58" s="733">
        <f>'PU Holds'!X251</f>
        <v>0</v>
      </c>
      <c r="S58" s="738">
        <f>'PU Holds'!Y251</f>
        <v>0</v>
      </c>
      <c r="T58" s="739">
        <f>'PU Holds'!Z251</f>
        <v>0</v>
      </c>
      <c r="U58" s="738">
        <f>'PU Holds'!AA251</f>
        <v>0</v>
      </c>
      <c r="V58" s="734">
        <f>'PU Holds'!AB251</f>
        <v>0</v>
      </c>
      <c r="W58" s="721">
        <f>'PU Holds'!AC251</f>
        <v>0</v>
      </c>
      <c r="X58" s="740">
        <f>'PU Holds'!AD251</f>
        <v>0</v>
      </c>
      <c r="Y58" s="15">
        <f t="shared" si="7"/>
        <v>0</v>
      </c>
      <c r="Z58" s="16">
        <f t="shared" si="8"/>
        <v>0</v>
      </c>
    </row>
    <row r="59" spans="1:26">
      <c r="A59" s="13">
        <v>11844</v>
      </c>
      <c r="B59" s="14" t="s">
        <v>29758</v>
      </c>
      <c r="C59" s="14" t="s">
        <v>29759</v>
      </c>
      <c r="D59" s="14" t="s">
        <v>29763</v>
      </c>
      <c r="E59" s="16">
        <v>10</v>
      </c>
      <c r="F59" s="721"/>
      <c r="G59" s="722">
        <f>'PU Holds'!M252</f>
        <v>0</v>
      </c>
      <c r="H59" s="723">
        <f>'PU Holds'!N252</f>
        <v>0</v>
      </c>
      <c r="I59" s="724">
        <f>'PU Holds'!O252</f>
        <v>0</v>
      </c>
      <c r="J59" s="725">
        <f>'PU Holds'!P252</f>
        <v>0</v>
      </c>
      <c r="K59" s="726">
        <f>'PU Holds'!Q252</f>
        <v>0</v>
      </c>
      <c r="L59" s="727">
        <f>'PU Holds'!R252</f>
        <v>0</v>
      </c>
      <c r="M59" s="728">
        <f>'PU Holds'!S252</f>
        <v>0</v>
      </c>
      <c r="N59" s="729">
        <f>'PU Holds'!T252</f>
        <v>0</v>
      </c>
      <c r="O59" s="730">
        <f>'PU Holds'!U252</f>
        <v>0</v>
      </c>
      <c r="P59" s="731">
        <f>'PU Holds'!V252</f>
        <v>0</v>
      </c>
      <c r="Q59" s="732">
        <f>'PU Holds'!W252</f>
        <v>0</v>
      </c>
      <c r="R59" s="733">
        <f>'PU Holds'!X252</f>
        <v>0</v>
      </c>
      <c r="S59" s="738">
        <f>'PU Holds'!Y252</f>
        <v>0</v>
      </c>
      <c r="T59" s="739">
        <f>'PU Holds'!Z252</f>
        <v>0</v>
      </c>
      <c r="U59" s="738">
        <f>'PU Holds'!AA252</f>
        <v>0</v>
      </c>
      <c r="V59" s="734">
        <f>'PU Holds'!AB252</f>
        <v>0</v>
      </c>
      <c r="W59" s="721">
        <f>'PU Holds'!AC252</f>
        <v>0</v>
      </c>
      <c r="X59" s="740">
        <f>'PU Holds'!AD252</f>
        <v>0</v>
      </c>
      <c r="Y59" s="15">
        <f t="shared" si="7"/>
        <v>0</v>
      </c>
      <c r="Z59" s="16">
        <f t="shared" si="8"/>
        <v>0</v>
      </c>
    </row>
    <row r="60" spans="1:26">
      <c r="A60" s="13">
        <v>12764</v>
      </c>
      <c r="B60" s="14" t="s">
        <v>29758</v>
      </c>
      <c r="C60" s="14" t="s">
        <v>29759</v>
      </c>
      <c r="D60" s="14" t="s">
        <v>29764</v>
      </c>
      <c r="E60" s="16">
        <v>5</v>
      </c>
      <c r="F60" s="721"/>
      <c r="G60" s="722">
        <f>'PU Holds'!M253</f>
        <v>0</v>
      </c>
      <c r="H60" s="723">
        <f>'PU Holds'!N253</f>
        <v>0</v>
      </c>
      <c r="I60" s="724">
        <f>'PU Holds'!O253</f>
        <v>0</v>
      </c>
      <c r="J60" s="725">
        <f>'PU Holds'!P253</f>
        <v>0</v>
      </c>
      <c r="K60" s="726">
        <f>'PU Holds'!Q253</f>
        <v>0</v>
      </c>
      <c r="L60" s="727">
        <f>'PU Holds'!R253</f>
        <v>0</v>
      </c>
      <c r="M60" s="728">
        <f>'PU Holds'!S253</f>
        <v>0</v>
      </c>
      <c r="N60" s="729">
        <f>'PU Holds'!T253</f>
        <v>0</v>
      </c>
      <c r="O60" s="730">
        <f>'PU Holds'!U253</f>
        <v>0</v>
      </c>
      <c r="P60" s="731">
        <f>'PU Holds'!V253</f>
        <v>0</v>
      </c>
      <c r="Q60" s="732">
        <f>'PU Holds'!W253</f>
        <v>0</v>
      </c>
      <c r="R60" s="733">
        <f>'PU Holds'!X253</f>
        <v>0</v>
      </c>
      <c r="S60" s="738">
        <f>'PU Holds'!Y253</f>
        <v>0</v>
      </c>
      <c r="T60" s="739">
        <f>'PU Holds'!Z253</f>
        <v>0</v>
      </c>
      <c r="U60" s="738">
        <f>'PU Holds'!AA253</f>
        <v>0</v>
      </c>
      <c r="V60" s="734">
        <f>'PU Holds'!AB253</f>
        <v>0</v>
      </c>
      <c r="W60" s="721">
        <f>'PU Holds'!AC253</f>
        <v>0</v>
      </c>
      <c r="X60" s="740">
        <f>'PU Holds'!AD253</f>
        <v>0</v>
      </c>
      <c r="Y60" s="15">
        <f t="shared" si="7"/>
        <v>0</v>
      </c>
      <c r="Z60" s="16">
        <f t="shared" si="8"/>
        <v>0</v>
      </c>
    </row>
    <row r="61" spans="1:26">
      <c r="A61" s="13">
        <v>12736</v>
      </c>
      <c r="B61" s="13" t="s">
        <v>29758</v>
      </c>
      <c r="C61" s="13" t="s">
        <v>29765</v>
      </c>
      <c r="D61" s="13" t="s">
        <v>29766</v>
      </c>
      <c r="E61" s="16">
        <v>20</v>
      </c>
      <c r="F61" s="721">
        <f>'PE Holds'!L22+'PE Holds'!AI22</f>
        <v>0</v>
      </c>
      <c r="G61" s="722">
        <f>'PE Holds'!M22+'PE Holds'!AJ22</f>
        <v>0</v>
      </c>
      <c r="H61" s="723">
        <f>'PE Holds'!N22+'PE Holds'!AK22</f>
        <v>0</v>
      </c>
      <c r="I61" s="724">
        <f>'PE Holds'!O22+'PE Holds'!AL22</f>
        <v>0</v>
      </c>
      <c r="J61" s="725">
        <f>'PE Holds'!P22+'PE Holds'!AM22</f>
        <v>0</v>
      </c>
      <c r="K61" s="726">
        <f>'PE Holds'!Q22+'PE Holds'!AN22</f>
        <v>0</v>
      </c>
      <c r="L61" s="727">
        <f>'PE Holds'!R22+'PE Holds'!AO22</f>
        <v>0</v>
      </c>
      <c r="M61" s="728">
        <f>'PE Holds'!S22+'PE Holds'!AP22</f>
        <v>0</v>
      </c>
      <c r="N61" s="729">
        <f>'PE Holds'!T22+'PE Holds'!AQ22</f>
        <v>0</v>
      </c>
      <c r="O61" s="730">
        <f>'PE Holds'!U22+'PE Holds'!AR22</f>
        <v>0</v>
      </c>
      <c r="P61" s="731">
        <f>'PE Holds'!V22+'PE Holds'!AS22</f>
        <v>0</v>
      </c>
      <c r="Q61" s="732">
        <f>'PE Holds'!W22+'PE Holds'!AT22</f>
        <v>0</v>
      </c>
      <c r="R61" s="733">
        <f>'PE Holds'!X22+'PE Holds'!AU22</f>
        <v>0</v>
      </c>
      <c r="S61" s="738">
        <f>'PE Holds'!Y22+'PE Holds'!AV22</f>
        <v>0</v>
      </c>
      <c r="T61" s="739">
        <f>'PE Holds'!Z22+'PE Holds'!AG22</f>
        <v>0</v>
      </c>
      <c r="U61" s="738">
        <f>'PE Holds'!AA22+'PE Holds'!AW22</f>
        <v>0</v>
      </c>
      <c r="V61" s="734">
        <f>'PE Holds'!AB22+'PE Holds'!AX22</f>
        <v>0</v>
      </c>
      <c r="W61" s="721">
        <f>'PE Holds'!AC22+'PE Holds'!AY22</f>
        <v>0</v>
      </c>
      <c r="X61" s="740">
        <f>'PE Holds'!AD22</f>
        <v>0</v>
      </c>
      <c r="Y61" s="15">
        <f t="shared" si="7"/>
        <v>0</v>
      </c>
      <c r="Z61" s="16">
        <f t="shared" si="8"/>
        <v>0</v>
      </c>
    </row>
    <row r="62" spans="1:26">
      <c r="A62" s="13">
        <v>12766</v>
      </c>
      <c r="B62" s="13" t="s">
        <v>29758</v>
      </c>
      <c r="C62" s="13" t="s">
        <v>29765</v>
      </c>
      <c r="D62" s="13" t="s">
        <v>29767</v>
      </c>
      <c r="E62" s="16">
        <v>5</v>
      </c>
      <c r="F62" s="721">
        <f>'PE Holds'!L23+'PE Holds'!AI23</f>
        <v>0</v>
      </c>
      <c r="G62" s="722">
        <f>'PE Holds'!M23+'PE Holds'!AJ23</f>
        <v>0</v>
      </c>
      <c r="H62" s="723">
        <f>'PE Holds'!N23+'PE Holds'!AK23</f>
        <v>0</v>
      </c>
      <c r="I62" s="724">
        <f>'PE Holds'!O23+'PE Holds'!AL23</f>
        <v>0</v>
      </c>
      <c r="J62" s="725">
        <f>'PE Holds'!P23+'PE Holds'!AM23</f>
        <v>0</v>
      </c>
      <c r="K62" s="726">
        <f>'PE Holds'!Q23+'PE Holds'!AN23</f>
        <v>0</v>
      </c>
      <c r="L62" s="727">
        <f>'PE Holds'!R23+'PE Holds'!AO23</f>
        <v>0</v>
      </c>
      <c r="M62" s="728">
        <f>'PE Holds'!S23+'PE Holds'!AP23</f>
        <v>0</v>
      </c>
      <c r="N62" s="729">
        <f>'PE Holds'!T23+'PE Holds'!AQ23</f>
        <v>0</v>
      </c>
      <c r="O62" s="730">
        <f>'PE Holds'!U23+'PE Holds'!AR23</f>
        <v>0</v>
      </c>
      <c r="P62" s="731">
        <f>'PE Holds'!V23+'PE Holds'!AS23</f>
        <v>0</v>
      </c>
      <c r="Q62" s="732">
        <f>'PE Holds'!W23+'PE Holds'!AT23</f>
        <v>0</v>
      </c>
      <c r="R62" s="733">
        <f>'PE Holds'!X23+'PE Holds'!AU23</f>
        <v>0</v>
      </c>
      <c r="S62" s="738">
        <f>'PE Holds'!Y23+'PE Holds'!AV23</f>
        <v>0</v>
      </c>
      <c r="T62" s="739">
        <f>'PE Holds'!Z23+'PE Holds'!AG23</f>
        <v>0</v>
      </c>
      <c r="U62" s="738">
        <f>'PE Holds'!AA23+'PE Holds'!AW23</f>
        <v>0</v>
      </c>
      <c r="V62" s="734">
        <f>'PE Holds'!AB23+'PE Holds'!AX23</f>
        <v>0</v>
      </c>
      <c r="W62" s="721">
        <f>'PE Holds'!AC23+'PE Holds'!AY23</f>
        <v>0</v>
      </c>
      <c r="X62" s="740">
        <f>'PE Holds'!AD23</f>
        <v>0</v>
      </c>
      <c r="Y62" s="15">
        <f t="shared" si="7"/>
        <v>0</v>
      </c>
      <c r="Z62" s="16">
        <f t="shared" si="8"/>
        <v>0</v>
      </c>
    </row>
    <row r="63" spans="1:26">
      <c r="A63" s="13">
        <v>12765</v>
      </c>
      <c r="B63" s="14" t="s">
        <v>29758</v>
      </c>
      <c r="C63" s="14" t="s">
        <v>29765</v>
      </c>
      <c r="D63" s="14" t="s">
        <v>29768</v>
      </c>
      <c r="E63" s="16">
        <v>5</v>
      </c>
      <c r="F63" s="721"/>
      <c r="G63" s="722">
        <f>'PU Holds'!M232+'PU Holds'!AJ232</f>
        <v>0</v>
      </c>
      <c r="H63" s="723">
        <f>'PU Holds'!N232+'PU Holds'!AK232</f>
        <v>0</v>
      </c>
      <c r="I63" s="724">
        <f>'PU Holds'!O232+'PU Holds'!AL232</f>
        <v>0</v>
      </c>
      <c r="J63" s="725">
        <f>'PU Holds'!P232+'PU Holds'!AM232</f>
        <v>0</v>
      </c>
      <c r="K63" s="726">
        <f>'PU Holds'!Q232+'PU Holds'!AN232</f>
        <v>0</v>
      </c>
      <c r="L63" s="727">
        <f>'PU Holds'!R232+'PU Holds'!AO232</f>
        <v>0</v>
      </c>
      <c r="M63" s="728">
        <f>'PU Holds'!S232+'PU Holds'!AP232</f>
        <v>0</v>
      </c>
      <c r="N63" s="729">
        <f>'PU Holds'!T232+'PU Holds'!AQ232</f>
        <v>0</v>
      </c>
      <c r="O63" s="730">
        <f>'PU Holds'!U232+'PU Holds'!AR232</f>
        <v>0</v>
      </c>
      <c r="P63" s="731">
        <f>'PU Holds'!V232+'PU Holds'!AS232</f>
        <v>0</v>
      </c>
      <c r="Q63" s="732">
        <f>'PU Holds'!W232+'PU Holds'!AT232</f>
        <v>0</v>
      </c>
      <c r="R63" s="733">
        <f>'PU Holds'!X232+'PU Holds'!AU232</f>
        <v>0</v>
      </c>
      <c r="S63" s="738">
        <f>'PU Holds'!Y232+'PU Holds'!AV232</f>
        <v>0</v>
      </c>
      <c r="T63" s="739">
        <f>'PU Holds'!Z232+'PU Holds'!AW232</f>
        <v>0</v>
      </c>
      <c r="U63" s="738">
        <f>'PU Holds'!AA232+'PU Holds'!AX232</f>
        <v>0</v>
      </c>
      <c r="V63" s="734">
        <f>'PU Holds'!AB232+'PU Holds'!AY232</f>
        <v>0</v>
      </c>
      <c r="W63" s="721">
        <f>'PU Holds'!AC232+'PU Holds'!AZ232</f>
        <v>0</v>
      </c>
      <c r="X63" s="740">
        <f>'PU Holds'!AD232+'PU Holds'!BA232</f>
        <v>0</v>
      </c>
      <c r="Y63" s="15">
        <f t="shared" si="7"/>
        <v>0</v>
      </c>
      <c r="Z63" s="16">
        <f t="shared" si="8"/>
        <v>0</v>
      </c>
    </row>
    <row r="64" spans="1:26">
      <c r="A64" s="13">
        <v>8381</v>
      </c>
      <c r="B64" s="14" t="s">
        <v>29758</v>
      </c>
      <c r="C64" s="14" t="s">
        <v>29765</v>
      </c>
      <c r="D64" s="14" t="s">
        <v>29257</v>
      </c>
      <c r="E64" s="16">
        <v>1</v>
      </c>
      <c r="F64" s="721"/>
      <c r="G64" s="722">
        <f>'PU Holds'!M233+'PU Holds'!AJ233</f>
        <v>0</v>
      </c>
      <c r="H64" s="723">
        <f>'PU Holds'!N233+'PU Holds'!AK233</f>
        <v>0</v>
      </c>
      <c r="I64" s="724">
        <f>'PU Holds'!O233+'PU Holds'!AL233</f>
        <v>0</v>
      </c>
      <c r="J64" s="725">
        <f>'PU Holds'!P233+'PU Holds'!AM233</f>
        <v>0</v>
      </c>
      <c r="K64" s="726">
        <f>'PU Holds'!Q233+'PU Holds'!AN233</f>
        <v>0</v>
      </c>
      <c r="L64" s="727">
        <f>'PU Holds'!R233+'PU Holds'!AO233</f>
        <v>0</v>
      </c>
      <c r="M64" s="728">
        <f>'PU Holds'!S233+'PU Holds'!AP233</f>
        <v>0</v>
      </c>
      <c r="N64" s="729">
        <f>'PU Holds'!T233+'PU Holds'!AQ233</f>
        <v>0</v>
      </c>
      <c r="O64" s="730">
        <f>'PU Holds'!U233+'PU Holds'!AR233</f>
        <v>0</v>
      </c>
      <c r="P64" s="731">
        <f>'PU Holds'!V233+'PU Holds'!AS233</f>
        <v>0</v>
      </c>
      <c r="Q64" s="732">
        <f>'PU Holds'!W233+'PU Holds'!AT233</f>
        <v>0</v>
      </c>
      <c r="R64" s="733">
        <f>'PU Holds'!X233+'PU Holds'!AU233</f>
        <v>0</v>
      </c>
      <c r="S64" s="738">
        <f>'PU Holds'!Y233+'PU Holds'!AV233</f>
        <v>0</v>
      </c>
      <c r="T64" s="739">
        <f>'PU Holds'!Z233+'PU Holds'!AW233</f>
        <v>0</v>
      </c>
      <c r="U64" s="738">
        <f>'PU Holds'!AA233+'PU Holds'!AX233</f>
        <v>0</v>
      </c>
      <c r="V64" s="734">
        <f>'PU Holds'!AB233+'PU Holds'!AY233</f>
        <v>0</v>
      </c>
      <c r="W64" s="721">
        <f>'PU Holds'!AC233+'PU Holds'!AZ233</f>
        <v>0</v>
      </c>
      <c r="X64" s="740">
        <f>'PU Holds'!AD233+'PU Holds'!BA233</f>
        <v>0</v>
      </c>
      <c r="Y64" s="15">
        <f t="shared" si="7"/>
        <v>0</v>
      </c>
      <c r="Z64" s="16">
        <f t="shared" si="8"/>
        <v>0</v>
      </c>
    </row>
    <row r="65" spans="1:26">
      <c r="A65" s="13">
        <v>9514</v>
      </c>
      <c r="B65" s="13" t="s">
        <v>29758</v>
      </c>
      <c r="C65" s="13" t="s">
        <v>29765</v>
      </c>
      <c r="D65" s="13" t="s">
        <v>29769</v>
      </c>
      <c r="E65" s="16">
        <v>1</v>
      </c>
      <c r="F65" s="721">
        <f>'PE Holds'!L24+'PE Holds'!AI24</f>
        <v>0</v>
      </c>
      <c r="G65" s="722">
        <f>'PE Holds'!M24+'PE Holds'!AJ24</f>
        <v>0</v>
      </c>
      <c r="H65" s="723">
        <f>'PE Holds'!N24+'PE Holds'!AK24</f>
        <v>0</v>
      </c>
      <c r="I65" s="724">
        <f>'PE Holds'!O24+'PE Holds'!AL24</f>
        <v>0</v>
      </c>
      <c r="J65" s="725">
        <f>'PE Holds'!P24+'PE Holds'!AM24</f>
        <v>0</v>
      </c>
      <c r="K65" s="726">
        <f>'PE Holds'!Q24+'PE Holds'!AN24</f>
        <v>0</v>
      </c>
      <c r="L65" s="727">
        <f>'PE Holds'!R24+'PE Holds'!AO24</f>
        <v>0</v>
      </c>
      <c r="M65" s="728">
        <f>'PE Holds'!S24+'PE Holds'!AP24</f>
        <v>0</v>
      </c>
      <c r="N65" s="729">
        <f>'PE Holds'!T24+'PE Holds'!AQ24</f>
        <v>0</v>
      </c>
      <c r="O65" s="730">
        <f>'PE Holds'!U24+'PE Holds'!AR24</f>
        <v>0</v>
      </c>
      <c r="P65" s="731">
        <f>'PE Holds'!V24+'PE Holds'!AS24</f>
        <v>0</v>
      </c>
      <c r="Q65" s="732">
        <f>'PE Holds'!W24+'PE Holds'!AT24</f>
        <v>0</v>
      </c>
      <c r="R65" s="733">
        <f>'PE Holds'!X24+'PE Holds'!AU24</f>
        <v>0</v>
      </c>
      <c r="S65" s="738">
        <f>'PE Holds'!Y24+'PE Holds'!AV24</f>
        <v>0</v>
      </c>
      <c r="T65" s="739">
        <f>'PE Holds'!Z24+'PE Holds'!AG24</f>
        <v>0</v>
      </c>
      <c r="U65" s="738">
        <f>'PE Holds'!AA24+'PE Holds'!AW24</f>
        <v>0</v>
      </c>
      <c r="V65" s="734">
        <f>'PE Holds'!AB24+'PE Holds'!AX24</f>
        <v>0</v>
      </c>
      <c r="W65" s="721">
        <f>'PE Holds'!AC24+'PE Holds'!AY24</f>
        <v>0</v>
      </c>
      <c r="X65" s="740">
        <f>'PE Holds'!AD24</f>
        <v>0</v>
      </c>
      <c r="Y65" s="15">
        <f t="shared" si="7"/>
        <v>0</v>
      </c>
      <c r="Z65" s="16">
        <f t="shared" si="8"/>
        <v>0</v>
      </c>
    </row>
    <row r="66" spans="1:26">
      <c r="A66" s="13">
        <v>8382</v>
      </c>
      <c r="B66" s="14" t="s">
        <v>29758</v>
      </c>
      <c r="C66" s="14" t="s">
        <v>29765</v>
      </c>
      <c r="D66" s="14" t="s">
        <v>29259</v>
      </c>
      <c r="E66" s="16">
        <v>1</v>
      </c>
      <c r="F66" s="721"/>
      <c r="G66" s="722">
        <f>'PU Holds'!M234+'PU Holds'!AJ234</f>
        <v>0</v>
      </c>
      <c r="H66" s="723">
        <f>'PU Holds'!N234+'PU Holds'!AK234</f>
        <v>0</v>
      </c>
      <c r="I66" s="724">
        <f>'PU Holds'!O234+'PU Holds'!AL234</f>
        <v>0</v>
      </c>
      <c r="J66" s="725">
        <f>'PU Holds'!P234+'PU Holds'!AM234</f>
        <v>0</v>
      </c>
      <c r="K66" s="726">
        <f>'PU Holds'!Q234+'PU Holds'!AN234</f>
        <v>0</v>
      </c>
      <c r="L66" s="727">
        <f>'PU Holds'!R234+'PU Holds'!AO234</f>
        <v>0</v>
      </c>
      <c r="M66" s="728">
        <f>'PU Holds'!S234+'PU Holds'!AP234</f>
        <v>0</v>
      </c>
      <c r="N66" s="729">
        <f>'PU Holds'!T234+'PU Holds'!AQ234</f>
        <v>0</v>
      </c>
      <c r="O66" s="730">
        <f>'PU Holds'!U234+'PU Holds'!AR234</f>
        <v>0</v>
      </c>
      <c r="P66" s="731">
        <f>'PU Holds'!V234+'PU Holds'!AS234</f>
        <v>0</v>
      </c>
      <c r="Q66" s="732">
        <f>'PU Holds'!W234+'PU Holds'!AT234</f>
        <v>0</v>
      </c>
      <c r="R66" s="733">
        <f>'PU Holds'!X234+'PU Holds'!AU234</f>
        <v>0</v>
      </c>
      <c r="S66" s="738">
        <f>'PU Holds'!Y234+'PU Holds'!AV234</f>
        <v>0</v>
      </c>
      <c r="T66" s="739">
        <f>'PU Holds'!Z234+'PU Holds'!AW234</f>
        <v>0</v>
      </c>
      <c r="U66" s="738">
        <f>'PU Holds'!AA234+'PU Holds'!AX234</f>
        <v>0</v>
      </c>
      <c r="V66" s="734">
        <f>'PU Holds'!AB234+'PU Holds'!AY234</f>
        <v>0</v>
      </c>
      <c r="W66" s="721">
        <f>'PU Holds'!AC234+'PU Holds'!AZ234</f>
        <v>0</v>
      </c>
      <c r="X66" s="740">
        <f>'PU Holds'!AD234+'PU Holds'!BA234</f>
        <v>0</v>
      </c>
      <c r="Y66" s="15">
        <f t="shared" si="7"/>
        <v>0</v>
      </c>
      <c r="Z66" s="16">
        <f t="shared" si="8"/>
        <v>0</v>
      </c>
    </row>
    <row r="67" spans="1:26">
      <c r="A67" s="13">
        <v>9515</v>
      </c>
      <c r="B67" s="13" t="s">
        <v>29758</v>
      </c>
      <c r="C67" s="13" t="s">
        <v>29765</v>
      </c>
      <c r="D67" s="13" t="s">
        <v>29770</v>
      </c>
      <c r="E67" s="16">
        <v>1</v>
      </c>
      <c r="F67" s="721">
        <f>'PE Holds'!L25+'PE Holds'!AI25</f>
        <v>0</v>
      </c>
      <c r="G67" s="722">
        <f>'PE Holds'!M25+'PE Holds'!AJ25</f>
        <v>0</v>
      </c>
      <c r="H67" s="723">
        <f>'PE Holds'!N25+'PE Holds'!AK25</f>
        <v>0</v>
      </c>
      <c r="I67" s="724">
        <f>'PE Holds'!O25+'PE Holds'!AL25</f>
        <v>0</v>
      </c>
      <c r="J67" s="725">
        <f>'PE Holds'!P25+'PE Holds'!AM25</f>
        <v>0</v>
      </c>
      <c r="K67" s="726">
        <f>'PE Holds'!Q25+'PE Holds'!AN25</f>
        <v>0</v>
      </c>
      <c r="L67" s="727">
        <f>'PE Holds'!R25+'PE Holds'!AO25</f>
        <v>0</v>
      </c>
      <c r="M67" s="728">
        <f>'PE Holds'!S25+'PE Holds'!AP25</f>
        <v>0</v>
      </c>
      <c r="N67" s="729">
        <f>'PE Holds'!T25+'PE Holds'!AQ25</f>
        <v>0</v>
      </c>
      <c r="O67" s="730">
        <f>'PE Holds'!U25+'PE Holds'!AR25</f>
        <v>0</v>
      </c>
      <c r="P67" s="731">
        <f>'PE Holds'!V25+'PE Holds'!AS25</f>
        <v>0</v>
      </c>
      <c r="Q67" s="732">
        <f>'PE Holds'!W25+'PE Holds'!AT25</f>
        <v>0</v>
      </c>
      <c r="R67" s="733">
        <f>'PE Holds'!X25+'PE Holds'!AU25</f>
        <v>0</v>
      </c>
      <c r="S67" s="738">
        <f>'PE Holds'!Y25+'PE Holds'!AV25</f>
        <v>0</v>
      </c>
      <c r="T67" s="739">
        <f>'PE Holds'!Z25+'PE Holds'!AG25</f>
        <v>0</v>
      </c>
      <c r="U67" s="738">
        <f>'PE Holds'!AA25+'PE Holds'!AW25</f>
        <v>0</v>
      </c>
      <c r="V67" s="734">
        <f>'PE Holds'!AB25+'PE Holds'!AX25</f>
        <v>0</v>
      </c>
      <c r="W67" s="721">
        <f>'PE Holds'!AC25+'PE Holds'!AY25</f>
        <v>0</v>
      </c>
      <c r="X67" s="740">
        <f>'PE Holds'!AD25</f>
        <v>0</v>
      </c>
      <c r="Y67" s="15">
        <f t="shared" si="7"/>
        <v>0</v>
      </c>
      <c r="Z67" s="16">
        <f t="shared" si="8"/>
        <v>0</v>
      </c>
    </row>
    <row r="68" spans="1:26">
      <c r="A68" s="13">
        <v>8454</v>
      </c>
      <c r="B68" s="14" t="s">
        <v>29758</v>
      </c>
      <c r="C68" s="14" t="s">
        <v>29765</v>
      </c>
      <c r="D68" s="14" t="s">
        <v>29261</v>
      </c>
      <c r="E68" s="16">
        <v>1</v>
      </c>
      <c r="F68" s="721"/>
      <c r="G68" s="722">
        <f>'PU Holds'!M235+'PU Holds'!AJ235</f>
        <v>0</v>
      </c>
      <c r="H68" s="723">
        <f>'PU Holds'!N235+'PU Holds'!AK235</f>
        <v>0</v>
      </c>
      <c r="I68" s="724">
        <f>'PU Holds'!O235+'PU Holds'!AL235</f>
        <v>0</v>
      </c>
      <c r="J68" s="725">
        <f>'PU Holds'!P235+'PU Holds'!AM235</f>
        <v>0</v>
      </c>
      <c r="K68" s="726">
        <f>'PU Holds'!Q235+'PU Holds'!AN235</f>
        <v>0</v>
      </c>
      <c r="L68" s="727">
        <f>'PU Holds'!R235+'PU Holds'!AO235</f>
        <v>0</v>
      </c>
      <c r="M68" s="728">
        <f>'PU Holds'!S235+'PU Holds'!AP235</f>
        <v>0</v>
      </c>
      <c r="N68" s="729">
        <f>'PU Holds'!T235+'PU Holds'!AQ235</f>
        <v>0</v>
      </c>
      <c r="O68" s="730">
        <f>'PU Holds'!U235+'PU Holds'!AR235</f>
        <v>0</v>
      </c>
      <c r="P68" s="731">
        <f>'PU Holds'!V235+'PU Holds'!AS235</f>
        <v>0</v>
      </c>
      <c r="Q68" s="732">
        <f>'PU Holds'!W235+'PU Holds'!AT235</f>
        <v>0</v>
      </c>
      <c r="R68" s="733">
        <f>'PU Holds'!X235+'PU Holds'!AU235</f>
        <v>0</v>
      </c>
      <c r="S68" s="738">
        <f>'PU Holds'!Y235+'PU Holds'!AV235</f>
        <v>0</v>
      </c>
      <c r="T68" s="739">
        <f>'PU Holds'!Z235+'PU Holds'!AW235</f>
        <v>0</v>
      </c>
      <c r="U68" s="738">
        <f>'PU Holds'!AA235+'PU Holds'!AX235</f>
        <v>0</v>
      </c>
      <c r="V68" s="734">
        <f>'PU Holds'!AB235+'PU Holds'!AY235</f>
        <v>0</v>
      </c>
      <c r="W68" s="721">
        <f>'PU Holds'!AC235+'PU Holds'!AZ235</f>
        <v>0</v>
      </c>
      <c r="X68" s="740">
        <f>'PU Holds'!AD235+'PU Holds'!BA235</f>
        <v>0</v>
      </c>
      <c r="Y68" s="15">
        <f t="shared" si="7"/>
        <v>0</v>
      </c>
      <c r="Z68" s="16">
        <f t="shared" si="8"/>
        <v>0</v>
      </c>
    </row>
    <row r="69" spans="1:26">
      <c r="A69" s="13">
        <v>9575</v>
      </c>
      <c r="B69" s="13" t="s">
        <v>29758</v>
      </c>
      <c r="C69" s="13" t="s">
        <v>29765</v>
      </c>
      <c r="D69" s="13" t="s">
        <v>29771</v>
      </c>
      <c r="E69" s="16">
        <v>1</v>
      </c>
      <c r="F69" s="721">
        <f>'PE Holds'!L26+'PE Holds'!AI26</f>
        <v>0</v>
      </c>
      <c r="G69" s="722">
        <f>'PE Holds'!M26+'PE Holds'!AJ26</f>
        <v>0</v>
      </c>
      <c r="H69" s="723">
        <f>'PE Holds'!N26+'PE Holds'!AK26</f>
        <v>0</v>
      </c>
      <c r="I69" s="724">
        <f>'PE Holds'!O26+'PE Holds'!AL26</f>
        <v>0</v>
      </c>
      <c r="J69" s="725">
        <f>'PE Holds'!P26+'PE Holds'!AM26</f>
        <v>0</v>
      </c>
      <c r="K69" s="726">
        <f>'PE Holds'!Q26+'PE Holds'!AN26</f>
        <v>0</v>
      </c>
      <c r="L69" s="727">
        <f>'PE Holds'!R26+'PE Holds'!AO26</f>
        <v>0</v>
      </c>
      <c r="M69" s="728">
        <f>'PE Holds'!S26+'PE Holds'!AP26</f>
        <v>0</v>
      </c>
      <c r="N69" s="729">
        <f>'PE Holds'!T26+'PE Holds'!AQ26</f>
        <v>0</v>
      </c>
      <c r="O69" s="730">
        <f>'PE Holds'!U26+'PE Holds'!AR26</f>
        <v>0</v>
      </c>
      <c r="P69" s="731">
        <f>'PE Holds'!V26+'PE Holds'!AS26</f>
        <v>0</v>
      </c>
      <c r="Q69" s="732">
        <f>'PE Holds'!W26+'PE Holds'!AT26</f>
        <v>0</v>
      </c>
      <c r="R69" s="733">
        <f>'PE Holds'!X26+'PE Holds'!AU26</f>
        <v>0</v>
      </c>
      <c r="S69" s="738">
        <f>'PE Holds'!Y26+'PE Holds'!AV26</f>
        <v>0</v>
      </c>
      <c r="T69" s="739">
        <f>'PE Holds'!Z26+'PE Holds'!AG26</f>
        <v>0</v>
      </c>
      <c r="U69" s="738">
        <f>'PE Holds'!AA26+'PE Holds'!AW26</f>
        <v>0</v>
      </c>
      <c r="V69" s="734">
        <f>'PE Holds'!AB26+'PE Holds'!AX26</f>
        <v>0</v>
      </c>
      <c r="W69" s="721">
        <f>'PE Holds'!AC26+'PE Holds'!AY26</f>
        <v>0</v>
      </c>
      <c r="X69" s="740">
        <f>'PE Holds'!AD26</f>
        <v>0</v>
      </c>
      <c r="Y69" s="15">
        <f t="shared" si="7"/>
        <v>0</v>
      </c>
      <c r="Z69" s="16">
        <f t="shared" si="8"/>
        <v>0</v>
      </c>
    </row>
    <row r="70" spans="1:26">
      <c r="A70" s="13">
        <v>8356</v>
      </c>
      <c r="B70" s="14" t="s">
        <v>29758</v>
      </c>
      <c r="C70" s="14" t="s">
        <v>29765</v>
      </c>
      <c r="D70" s="14" t="s">
        <v>29263</v>
      </c>
      <c r="E70" s="16">
        <v>1</v>
      </c>
      <c r="F70" s="721"/>
      <c r="G70" s="722">
        <f>'PU Holds'!M236+'PU Holds'!AJ236</f>
        <v>0</v>
      </c>
      <c r="H70" s="723">
        <f>'PU Holds'!N236+'PU Holds'!AK236</f>
        <v>0</v>
      </c>
      <c r="I70" s="724">
        <f>'PU Holds'!O236+'PU Holds'!AL236</f>
        <v>0</v>
      </c>
      <c r="J70" s="725">
        <f>'PU Holds'!P236+'PU Holds'!AM236</f>
        <v>0</v>
      </c>
      <c r="K70" s="726">
        <f>'PU Holds'!Q236+'PU Holds'!AN236</f>
        <v>0</v>
      </c>
      <c r="L70" s="727">
        <f>'PU Holds'!R236+'PU Holds'!AO236</f>
        <v>0</v>
      </c>
      <c r="M70" s="728">
        <f>'PU Holds'!S236+'PU Holds'!AP236</f>
        <v>0</v>
      </c>
      <c r="N70" s="729">
        <f>'PU Holds'!T236+'PU Holds'!AQ236</f>
        <v>0</v>
      </c>
      <c r="O70" s="730">
        <f>'PU Holds'!U236+'PU Holds'!AR236</f>
        <v>0</v>
      </c>
      <c r="P70" s="731">
        <f>'PU Holds'!V236+'PU Holds'!AS236</f>
        <v>0</v>
      </c>
      <c r="Q70" s="732">
        <f>'PU Holds'!W236+'PU Holds'!AT236</f>
        <v>0</v>
      </c>
      <c r="R70" s="733">
        <f>'PU Holds'!X236+'PU Holds'!AU236</f>
        <v>0</v>
      </c>
      <c r="S70" s="738">
        <f>'PU Holds'!Y236+'PU Holds'!AV236</f>
        <v>0</v>
      </c>
      <c r="T70" s="739">
        <f>'PU Holds'!Z236+'PU Holds'!AW236</f>
        <v>0</v>
      </c>
      <c r="U70" s="738">
        <f>'PU Holds'!AA236+'PU Holds'!AX236</f>
        <v>0</v>
      </c>
      <c r="V70" s="734">
        <f>'PU Holds'!AB236+'PU Holds'!AY236</f>
        <v>0</v>
      </c>
      <c r="W70" s="721">
        <f>'PU Holds'!AC236+'PU Holds'!AZ236</f>
        <v>0</v>
      </c>
      <c r="X70" s="740">
        <f>'PU Holds'!AD236+'PU Holds'!BA236</f>
        <v>0</v>
      </c>
      <c r="Y70" s="15">
        <f t="shared" si="7"/>
        <v>0</v>
      </c>
      <c r="Z70" s="16">
        <f t="shared" si="8"/>
        <v>0</v>
      </c>
    </row>
    <row r="71" spans="1:26">
      <c r="A71" s="13">
        <v>9578</v>
      </c>
      <c r="B71" s="13" t="s">
        <v>29758</v>
      </c>
      <c r="C71" s="13" t="s">
        <v>29765</v>
      </c>
      <c r="D71" s="13" t="s">
        <v>29772</v>
      </c>
      <c r="E71" s="16">
        <v>1</v>
      </c>
      <c r="F71" s="721">
        <f>'PE Holds'!L27+'PE Holds'!AI27</f>
        <v>0</v>
      </c>
      <c r="G71" s="722">
        <f>'PE Holds'!M27+'PE Holds'!AJ27</f>
        <v>0</v>
      </c>
      <c r="H71" s="723">
        <f>'PE Holds'!N27+'PE Holds'!AK27</f>
        <v>0</v>
      </c>
      <c r="I71" s="724">
        <f>'PE Holds'!O27+'PE Holds'!AL27</f>
        <v>0</v>
      </c>
      <c r="J71" s="725">
        <f>'PE Holds'!P27+'PE Holds'!AM27</f>
        <v>0</v>
      </c>
      <c r="K71" s="726">
        <f>'PE Holds'!Q27+'PE Holds'!AN27</f>
        <v>0</v>
      </c>
      <c r="L71" s="727">
        <f>'PE Holds'!R27+'PE Holds'!AO27</f>
        <v>0</v>
      </c>
      <c r="M71" s="728">
        <f>'PE Holds'!S27+'PE Holds'!AP27</f>
        <v>0</v>
      </c>
      <c r="N71" s="729">
        <f>'PE Holds'!T27+'PE Holds'!AQ27</f>
        <v>0</v>
      </c>
      <c r="O71" s="730">
        <f>'PE Holds'!U27+'PE Holds'!AR27</f>
        <v>0</v>
      </c>
      <c r="P71" s="731">
        <f>'PE Holds'!V27+'PE Holds'!AS27</f>
        <v>0</v>
      </c>
      <c r="Q71" s="732">
        <f>'PE Holds'!W27+'PE Holds'!AT27</f>
        <v>0</v>
      </c>
      <c r="R71" s="733">
        <f>'PE Holds'!X27+'PE Holds'!AU27</f>
        <v>0</v>
      </c>
      <c r="S71" s="738">
        <f>'PE Holds'!Y27+'PE Holds'!AV27</f>
        <v>0</v>
      </c>
      <c r="T71" s="739">
        <f>'PE Holds'!Z27+'PE Holds'!AG27</f>
        <v>0</v>
      </c>
      <c r="U71" s="738">
        <f>'PE Holds'!AA27+'PE Holds'!AW27</f>
        <v>0</v>
      </c>
      <c r="V71" s="734">
        <f>'PE Holds'!AB27+'PE Holds'!AX27</f>
        <v>0</v>
      </c>
      <c r="W71" s="721">
        <f>'PE Holds'!AC27+'PE Holds'!AY27</f>
        <v>0</v>
      </c>
      <c r="X71" s="740">
        <f>'PE Holds'!AD27</f>
        <v>0</v>
      </c>
      <c r="Y71" s="15">
        <f t="shared" si="7"/>
        <v>0</v>
      </c>
      <c r="Z71" s="16">
        <f t="shared" si="8"/>
        <v>0</v>
      </c>
    </row>
    <row r="72" spans="1:26">
      <c r="A72" s="13">
        <v>8414</v>
      </c>
      <c r="B72" s="14" t="s">
        <v>29758</v>
      </c>
      <c r="C72" s="14" t="s">
        <v>29765</v>
      </c>
      <c r="D72" s="14" t="s">
        <v>29265</v>
      </c>
      <c r="E72" s="16">
        <v>1</v>
      </c>
      <c r="F72" s="721"/>
      <c r="G72" s="722">
        <f>'PU Holds'!M237+'PU Holds'!AJ237</f>
        <v>0</v>
      </c>
      <c r="H72" s="723">
        <f>'PU Holds'!N237+'PU Holds'!AK237</f>
        <v>0</v>
      </c>
      <c r="I72" s="724">
        <f>'PU Holds'!O237+'PU Holds'!AL237</f>
        <v>0</v>
      </c>
      <c r="J72" s="725">
        <f>'PU Holds'!P237+'PU Holds'!AM237</f>
        <v>0</v>
      </c>
      <c r="K72" s="726">
        <f>'PU Holds'!Q237+'PU Holds'!AN237</f>
        <v>0</v>
      </c>
      <c r="L72" s="727">
        <f>'PU Holds'!R237+'PU Holds'!AO237</f>
        <v>0</v>
      </c>
      <c r="M72" s="728">
        <f>'PU Holds'!S237+'PU Holds'!AP237</f>
        <v>0</v>
      </c>
      <c r="N72" s="729">
        <f>'PU Holds'!T237+'PU Holds'!AQ237</f>
        <v>0</v>
      </c>
      <c r="O72" s="730">
        <f>'PU Holds'!U237+'PU Holds'!AR237</f>
        <v>0</v>
      </c>
      <c r="P72" s="731">
        <f>'PU Holds'!V237+'PU Holds'!AS237</f>
        <v>0</v>
      </c>
      <c r="Q72" s="732">
        <f>'PU Holds'!W237+'PU Holds'!AT237</f>
        <v>0</v>
      </c>
      <c r="R72" s="733">
        <f>'PU Holds'!X237+'PU Holds'!AU237</f>
        <v>0</v>
      </c>
      <c r="S72" s="738">
        <f>'PU Holds'!Y237+'PU Holds'!AV237</f>
        <v>0</v>
      </c>
      <c r="T72" s="739">
        <f>'PU Holds'!Z237+'PU Holds'!AW237</f>
        <v>0</v>
      </c>
      <c r="U72" s="738">
        <f>'PU Holds'!AA237+'PU Holds'!AX237</f>
        <v>0</v>
      </c>
      <c r="V72" s="734">
        <f>'PU Holds'!AB237+'PU Holds'!AY237</f>
        <v>0</v>
      </c>
      <c r="W72" s="721">
        <f>'PU Holds'!AC237+'PU Holds'!AZ237</f>
        <v>0</v>
      </c>
      <c r="X72" s="740">
        <f>'PU Holds'!AD237+'PU Holds'!BA237</f>
        <v>0</v>
      </c>
      <c r="Y72" s="15">
        <f t="shared" si="7"/>
        <v>0</v>
      </c>
      <c r="Z72" s="16">
        <f t="shared" si="8"/>
        <v>0</v>
      </c>
    </row>
    <row r="73" spans="1:26">
      <c r="A73" s="13">
        <v>9485</v>
      </c>
      <c r="B73" s="13" t="s">
        <v>29758</v>
      </c>
      <c r="C73" s="13" t="s">
        <v>29765</v>
      </c>
      <c r="D73" s="13" t="s">
        <v>29773</v>
      </c>
      <c r="E73" s="16">
        <v>1</v>
      </c>
      <c r="F73" s="721">
        <f>'PE Holds'!L28+'PE Holds'!AI28</f>
        <v>0</v>
      </c>
      <c r="G73" s="722">
        <f>'PE Holds'!M28+'PE Holds'!AJ28</f>
        <v>0</v>
      </c>
      <c r="H73" s="723">
        <f>'PE Holds'!N28+'PE Holds'!AK28</f>
        <v>0</v>
      </c>
      <c r="I73" s="724">
        <f>'PE Holds'!O28+'PE Holds'!AL28</f>
        <v>0</v>
      </c>
      <c r="J73" s="725">
        <f>'PE Holds'!P28+'PE Holds'!AM28</f>
        <v>0</v>
      </c>
      <c r="K73" s="726">
        <f>'PE Holds'!Q28+'PE Holds'!AN28</f>
        <v>0</v>
      </c>
      <c r="L73" s="727">
        <f>'PE Holds'!R28+'PE Holds'!AO28</f>
        <v>0</v>
      </c>
      <c r="M73" s="728">
        <f>'PE Holds'!S28+'PE Holds'!AP28</f>
        <v>0</v>
      </c>
      <c r="N73" s="729">
        <f>'PE Holds'!T28+'PE Holds'!AQ28</f>
        <v>0</v>
      </c>
      <c r="O73" s="730">
        <f>'PE Holds'!U28+'PE Holds'!AR28</f>
        <v>0</v>
      </c>
      <c r="P73" s="731">
        <f>'PE Holds'!V28+'PE Holds'!AS28</f>
        <v>0</v>
      </c>
      <c r="Q73" s="732">
        <f>'PE Holds'!W28+'PE Holds'!AT28</f>
        <v>0</v>
      </c>
      <c r="R73" s="733">
        <f>'PE Holds'!X28+'PE Holds'!AU28</f>
        <v>0</v>
      </c>
      <c r="S73" s="738">
        <f>'PE Holds'!Y28+'PE Holds'!AV28</f>
        <v>0</v>
      </c>
      <c r="T73" s="739">
        <f>'PE Holds'!Z28+'PE Holds'!AG28</f>
        <v>0</v>
      </c>
      <c r="U73" s="738">
        <f>'PE Holds'!AA28+'PE Holds'!AW28</f>
        <v>0</v>
      </c>
      <c r="V73" s="734">
        <f>'PE Holds'!AB28+'PE Holds'!AX28</f>
        <v>0</v>
      </c>
      <c r="W73" s="721">
        <f>'PE Holds'!AC28+'PE Holds'!AY28</f>
        <v>0</v>
      </c>
      <c r="X73" s="740">
        <f>'PE Holds'!AD28</f>
        <v>0</v>
      </c>
      <c r="Y73" s="15">
        <f t="shared" si="7"/>
        <v>0</v>
      </c>
      <c r="Z73" s="16">
        <f t="shared" si="8"/>
        <v>0</v>
      </c>
    </row>
    <row r="74" spans="1:26">
      <c r="A74" s="13">
        <v>8413</v>
      </c>
      <c r="B74" s="14" t="s">
        <v>29758</v>
      </c>
      <c r="C74" s="14" t="s">
        <v>29765</v>
      </c>
      <c r="D74" s="14" t="s">
        <v>29267</v>
      </c>
      <c r="E74" s="16">
        <v>1</v>
      </c>
      <c r="F74" s="721"/>
      <c r="G74" s="722">
        <f>'PU Holds'!M238+'PU Holds'!AJ238</f>
        <v>0</v>
      </c>
      <c r="H74" s="723">
        <f>'PU Holds'!N238+'PU Holds'!AK238</f>
        <v>0</v>
      </c>
      <c r="I74" s="724">
        <f>'PU Holds'!O238+'PU Holds'!AL238</f>
        <v>0</v>
      </c>
      <c r="J74" s="725">
        <f>'PU Holds'!P238+'PU Holds'!AM238</f>
        <v>0</v>
      </c>
      <c r="K74" s="726">
        <f>'PU Holds'!Q238+'PU Holds'!AN238</f>
        <v>0</v>
      </c>
      <c r="L74" s="727">
        <f>'PU Holds'!R238+'PU Holds'!AO238</f>
        <v>0</v>
      </c>
      <c r="M74" s="728">
        <f>'PU Holds'!S238+'PU Holds'!AP238</f>
        <v>0</v>
      </c>
      <c r="N74" s="729">
        <f>'PU Holds'!T238+'PU Holds'!AQ238</f>
        <v>0</v>
      </c>
      <c r="O74" s="730">
        <f>'PU Holds'!U238+'PU Holds'!AR238</f>
        <v>0</v>
      </c>
      <c r="P74" s="731">
        <f>'PU Holds'!V238+'PU Holds'!AS238</f>
        <v>0</v>
      </c>
      <c r="Q74" s="732">
        <f>'PU Holds'!W238+'PU Holds'!AT238</f>
        <v>0</v>
      </c>
      <c r="R74" s="733">
        <f>'PU Holds'!X238+'PU Holds'!AU238</f>
        <v>0</v>
      </c>
      <c r="S74" s="738">
        <f>'PU Holds'!Y238+'PU Holds'!AV238</f>
        <v>0</v>
      </c>
      <c r="T74" s="739">
        <f>'PU Holds'!Z238+'PU Holds'!AW238</f>
        <v>0</v>
      </c>
      <c r="U74" s="738">
        <f>'PU Holds'!AA238+'PU Holds'!AX238</f>
        <v>0</v>
      </c>
      <c r="V74" s="734">
        <f>'PU Holds'!AB238+'PU Holds'!AY238</f>
        <v>0</v>
      </c>
      <c r="W74" s="721">
        <f>'PU Holds'!AC238+'PU Holds'!AZ238</f>
        <v>0</v>
      </c>
      <c r="X74" s="740">
        <f>'PU Holds'!AD238+'PU Holds'!BA238</f>
        <v>0</v>
      </c>
      <c r="Y74" s="15">
        <f t="shared" si="7"/>
        <v>0</v>
      </c>
      <c r="Z74" s="16">
        <f t="shared" si="8"/>
        <v>0</v>
      </c>
    </row>
    <row r="75" spans="1:26">
      <c r="A75" s="13">
        <v>9639</v>
      </c>
      <c r="B75" s="13" t="s">
        <v>29758</v>
      </c>
      <c r="C75" s="13" t="s">
        <v>29765</v>
      </c>
      <c r="D75" s="13" t="s">
        <v>29774</v>
      </c>
      <c r="E75" s="16">
        <v>1</v>
      </c>
      <c r="F75" s="721">
        <f>'PE Holds'!L29+'PE Holds'!AI29</f>
        <v>0</v>
      </c>
      <c r="G75" s="722">
        <f>'PE Holds'!M29+'PE Holds'!AJ29</f>
        <v>0</v>
      </c>
      <c r="H75" s="723">
        <f>'PE Holds'!N29+'PE Holds'!AK29</f>
        <v>0</v>
      </c>
      <c r="I75" s="724">
        <f>'PE Holds'!O29+'PE Holds'!AL29</f>
        <v>0</v>
      </c>
      <c r="J75" s="725">
        <f>'PE Holds'!P29+'PE Holds'!AM29</f>
        <v>0</v>
      </c>
      <c r="K75" s="726">
        <f>'PE Holds'!Q29+'PE Holds'!AN29</f>
        <v>0</v>
      </c>
      <c r="L75" s="727">
        <f>'PE Holds'!R29+'PE Holds'!AO29</f>
        <v>0</v>
      </c>
      <c r="M75" s="728">
        <f>'PE Holds'!S29+'PE Holds'!AP29</f>
        <v>0</v>
      </c>
      <c r="N75" s="729">
        <f>'PE Holds'!T29+'PE Holds'!AQ29</f>
        <v>0</v>
      </c>
      <c r="O75" s="730">
        <f>'PE Holds'!U29+'PE Holds'!AR29</f>
        <v>0</v>
      </c>
      <c r="P75" s="731">
        <f>'PE Holds'!V29+'PE Holds'!AS29</f>
        <v>0</v>
      </c>
      <c r="Q75" s="732">
        <f>'PE Holds'!W29+'PE Holds'!AT29</f>
        <v>0</v>
      </c>
      <c r="R75" s="733">
        <f>'PE Holds'!X29+'PE Holds'!AU29</f>
        <v>0</v>
      </c>
      <c r="S75" s="738">
        <f>'PE Holds'!Y29+'PE Holds'!AV29</f>
        <v>0</v>
      </c>
      <c r="T75" s="739">
        <f>'PE Holds'!Z29+'PE Holds'!AG29</f>
        <v>0</v>
      </c>
      <c r="U75" s="738">
        <f>'PE Holds'!AA29+'PE Holds'!AW29</f>
        <v>0</v>
      </c>
      <c r="V75" s="734">
        <f>'PE Holds'!AB29+'PE Holds'!AX29</f>
        <v>0</v>
      </c>
      <c r="W75" s="721">
        <f>'PE Holds'!AC29+'PE Holds'!AY29</f>
        <v>0</v>
      </c>
      <c r="X75" s="740">
        <f>'PE Holds'!AD29+'PE Holds'!AZ29</f>
        <v>0</v>
      </c>
      <c r="Y75" s="15">
        <f t="shared" si="7"/>
        <v>0</v>
      </c>
      <c r="Z75" s="16">
        <f t="shared" si="8"/>
        <v>0</v>
      </c>
    </row>
    <row r="76" spans="1:26">
      <c r="A76" s="13">
        <v>8523</v>
      </c>
      <c r="B76" s="14" t="s">
        <v>29758</v>
      </c>
      <c r="C76" s="14" t="s">
        <v>29765</v>
      </c>
      <c r="D76" s="14" t="s">
        <v>29269</v>
      </c>
      <c r="E76" s="16">
        <v>1</v>
      </c>
      <c r="F76" s="721"/>
      <c r="G76" s="722">
        <f>'PU Holds'!M239+'PU Holds'!AJ239</f>
        <v>0</v>
      </c>
      <c r="H76" s="723">
        <f>'PU Holds'!N239+'PU Holds'!AK239</f>
        <v>0</v>
      </c>
      <c r="I76" s="724">
        <f>'PU Holds'!O239+'PU Holds'!AL239</f>
        <v>0</v>
      </c>
      <c r="J76" s="725">
        <f>'PU Holds'!P239+'PU Holds'!AM239</f>
        <v>0</v>
      </c>
      <c r="K76" s="726">
        <f>'PU Holds'!Q239+'PU Holds'!AN239</f>
        <v>0</v>
      </c>
      <c r="L76" s="727">
        <f>'PU Holds'!R239+'PU Holds'!AO239</f>
        <v>0</v>
      </c>
      <c r="M76" s="728">
        <f>'PU Holds'!S239+'PU Holds'!AP239</f>
        <v>0</v>
      </c>
      <c r="N76" s="729">
        <f>'PU Holds'!T239+'PU Holds'!AQ239</f>
        <v>0</v>
      </c>
      <c r="O76" s="730">
        <f>'PU Holds'!U239+'PU Holds'!AR239</f>
        <v>0</v>
      </c>
      <c r="P76" s="731">
        <f>'PU Holds'!V239+'PU Holds'!AS239</f>
        <v>0</v>
      </c>
      <c r="Q76" s="732">
        <f>'PU Holds'!W239+'PU Holds'!AT239</f>
        <v>0</v>
      </c>
      <c r="R76" s="733">
        <f>'PU Holds'!X239+'PU Holds'!AU239</f>
        <v>0</v>
      </c>
      <c r="S76" s="738">
        <f>'PU Holds'!Y239+'PU Holds'!AV239</f>
        <v>0</v>
      </c>
      <c r="T76" s="739">
        <f>'PU Holds'!Z239+'PU Holds'!AW239</f>
        <v>0</v>
      </c>
      <c r="U76" s="738">
        <f>'PU Holds'!AA239+'PU Holds'!AX239</f>
        <v>0</v>
      </c>
      <c r="V76" s="734">
        <f>'PU Holds'!AB239+'PU Holds'!AY239</f>
        <v>0</v>
      </c>
      <c r="W76" s="721">
        <f>'PU Holds'!AC239+'PU Holds'!AZ239</f>
        <v>0</v>
      </c>
      <c r="X76" s="740">
        <f>'PU Holds'!AD239+'PU Holds'!BA239</f>
        <v>0</v>
      </c>
      <c r="Y76" s="15">
        <f t="shared" si="7"/>
        <v>0</v>
      </c>
      <c r="Z76" s="16">
        <f t="shared" si="8"/>
        <v>0</v>
      </c>
    </row>
    <row r="77" spans="1:26">
      <c r="A77" s="13">
        <v>9576</v>
      </c>
      <c r="B77" s="13" t="s">
        <v>29758</v>
      </c>
      <c r="C77" s="13" t="s">
        <v>29765</v>
      </c>
      <c r="D77" s="13" t="s">
        <v>29775</v>
      </c>
      <c r="E77" s="16">
        <v>1</v>
      </c>
      <c r="F77" s="721">
        <f>'PE Holds'!L30+'PE Holds'!AI30</f>
        <v>0</v>
      </c>
      <c r="G77" s="722">
        <f>'PE Holds'!M30+'PE Holds'!AJ30</f>
        <v>0</v>
      </c>
      <c r="H77" s="723">
        <f>'PE Holds'!N30+'PE Holds'!AK30</f>
        <v>0</v>
      </c>
      <c r="I77" s="724">
        <f>'PE Holds'!O30+'PE Holds'!AL30</f>
        <v>0</v>
      </c>
      <c r="J77" s="725">
        <f>'PE Holds'!P30+'PE Holds'!AM30</f>
        <v>0</v>
      </c>
      <c r="K77" s="726">
        <f>'PE Holds'!Q30+'PE Holds'!AN30</f>
        <v>0</v>
      </c>
      <c r="L77" s="727">
        <f>'PE Holds'!R30+'PE Holds'!AO30</f>
        <v>0</v>
      </c>
      <c r="M77" s="728">
        <f>'PE Holds'!S30+'PE Holds'!AP30</f>
        <v>0</v>
      </c>
      <c r="N77" s="729">
        <f>'PE Holds'!T30+'PE Holds'!AQ30</f>
        <v>0</v>
      </c>
      <c r="O77" s="730">
        <f>'PE Holds'!U30+'PE Holds'!AR30</f>
        <v>0</v>
      </c>
      <c r="P77" s="731">
        <f>'PE Holds'!V30+'PE Holds'!AS30</f>
        <v>0</v>
      </c>
      <c r="Q77" s="732">
        <f>'PE Holds'!W30+'PE Holds'!AT30</f>
        <v>0</v>
      </c>
      <c r="R77" s="733">
        <f>'PE Holds'!X30+'PE Holds'!AU30</f>
        <v>0</v>
      </c>
      <c r="S77" s="738">
        <f>'PE Holds'!Y30+'PE Holds'!AV30</f>
        <v>0</v>
      </c>
      <c r="T77" s="739">
        <f>'PE Holds'!Z30+'PE Holds'!AG30</f>
        <v>0</v>
      </c>
      <c r="U77" s="738">
        <f>'PE Holds'!AA30+'PE Holds'!AW30</f>
        <v>0</v>
      </c>
      <c r="V77" s="734">
        <f>'PE Holds'!AB30+'PE Holds'!AX30</f>
        <v>0</v>
      </c>
      <c r="W77" s="721">
        <f>'PE Holds'!AC30+'PE Holds'!AY30</f>
        <v>0</v>
      </c>
      <c r="X77" s="740">
        <f>'PE Holds'!AD30+'PE Holds'!AZ30</f>
        <v>0</v>
      </c>
      <c r="Y77" s="15">
        <f t="shared" si="7"/>
        <v>0</v>
      </c>
      <c r="Z77" s="16">
        <f t="shared" si="8"/>
        <v>0</v>
      </c>
    </row>
    <row r="78" spans="1:26">
      <c r="A78" s="13">
        <v>8398</v>
      </c>
      <c r="B78" s="14" t="s">
        <v>29758</v>
      </c>
      <c r="C78" s="14" t="s">
        <v>29765</v>
      </c>
      <c r="D78" s="14" t="s">
        <v>29271</v>
      </c>
      <c r="E78" s="16">
        <v>1</v>
      </c>
      <c r="F78" s="721"/>
      <c r="G78" s="722">
        <f>'PU Holds'!M240+'PU Holds'!AJ240</f>
        <v>0</v>
      </c>
      <c r="H78" s="723">
        <f>'PU Holds'!N240+'PU Holds'!AK240</f>
        <v>0</v>
      </c>
      <c r="I78" s="724">
        <f>'PU Holds'!O240+'PU Holds'!AL240</f>
        <v>0</v>
      </c>
      <c r="J78" s="725">
        <f>'PU Holds'!P240+'PU Holds'!AM240</f>
        <v>0</v>
      </c>
      <c r="K78" s="726">
        <f>'PU Holds'!Q240+'PU Holds'!AN240</f>
        <v>0</v>
      </c>
      <c r="L78" s="727">
        <f>'PU Holds'!R240+'PU Holds'!AO240</f>
        <v>0</v>
      </c>
      <c r="M78" s="728">
        <f>'PU Holds'!S240+'PU Holds'!AP240</f>
        <v>0</v>
      </c>
      <c r="N78" s="729">
        <f>'PU Holds'!T240+'PU Holds'!AQ240</f>
        <v>0</v>
      </c>
      <c r="O78" s="730">
        <f>'PU Holds'!U240+'PU Holds'!AR240</f>
        <v>0</v>
      </c>
      <c r="P78" s="731">
        <f>'PU Holds'!V240+'PU Holds'!AS240</f>
        <v>0</v>
      </c>
      <c r="Q78" s="732">
        <f>'PU Holds'!W240+'PU Holds'!AT240</f>
        <v>0</v>
      </c>
      <c r="R78" s="733">
        <f>'PU Holds'!X240+'PU Holds'!AU240</f>
        <v>0</v>
      </c>
      <c r="S78" s="738">
        <f>'PU Holds'!Y240+'PU Holds'!AV240</f>
        <v>0</v>
      </c>
      <c r="T78" s="739">
        <f>'PU Holds'!Z240+'PU Holds'!AW240</f>
        <v>0</v>
      </c>
      <c r="U78" s="738">
        <f>'PU Holds'!AA240+'PU Holds'!AX240</f>
        <v>0</v>
      </c>
      <c r="V78" s="734">
        <f>'PU Holds'!AB240+'PU Holds'!AY240</f>
        <v>0</v>
      </c>
      <c r="W78" s="721">
        <f>'PU Holds'!AC240+'PU Holds'!AZ240</f>
        <v>0</v>
      </c>
      <c r="X78" s="740">
        <f>'PU Holds'!AD240+'PU Holds'!BA240</f>
        <v>0</v>
      </c>
      <c r="Y78" s="15">
        <f t="shared" si="7"/>
        <v>0</v>
      </c>
      <c r="Z78" s="16">
        <f t="shared" si="8"/>
        <v>0</v>
      </c>
    </row>
    <row r="79" spans="1:26">
      <c r="A79" s="13">
        <v>9537</v>
      </c>
      <c r="B79" s="13" t="s">
        <v>29758</v>
      </c>
      <c r="C79" s="13" t="s">
        <v>29765</v>
      </c>
      <c r="D79" s="13" t="s">
        <v>29776</v>
      </c>
      <c r="E79" s="16">
        <v>1</v>
      </c>
      <c r="F79" s="721">
        <f>'PE Holds'!L31+'PE Holds'!AI31</f>
        <v>0</v>
      </c>
      <c r="G79" s="722">
        <f>'PE Holds'!M31+'PE Holds'!AJ31</f>
        <v>0</v>
      </c>
      <c r="H79" s="723">
        <f>'PE Holds'!N31+'PE Holds'!AK31</f>
        <v>0</v>
      </c>
      <c r="I79" s="724">
        <f>'PE Holds'!O31+'PE Holds'!AL31</f>
        <v>0</v>
      </c>
      <c r="J79" s="725">
        <f>'PE Holds'!P31+'PE Holds'!AM31</f>
        <v>0</v>
      </c>
      <c r="K79" s="726">
        <f>'PE Holds'!Q31+'PE Holds'!AN31</f>
        <v>0</v>
      </c>
      <c r="L79" s="727">
        <f>'PE Holds'!R31+'PE Holds'!AO31</f>
        <v>0</v>
      </c>
      <c r="M79" s="728">
        <f>'PE Holds'!S31+'PE Holds'!AP31</f>
        <v>0</v>
      </c>
      <c r="N79" s="729">
        <f>'PE Holds'!T31+'PE Holds'!AQ31</f>
        <v>0</v>
      </c>
      <c r="O79" s="730">
        <f>'PE Holds'!U31+'PE Holds'!AR31</f>
        <v>0</v>
      </c>
      <c r="P79" s="731">
        <f>'PE Holds'!V31+'PE Holds'!AS31</f>
        <v>0</v>
      </c>
      <c r="Q79" s="732">
        <f>'PE Holds'!W31+'PE Holds'!AT31</f>
        <v>0</v>
      </c>
      <c r="R79" s="733">
        <f>'PE Holds'!X31+'PE Holds'!AU31</f>
        <v>0</v>
      </c>
      <c r="S79" s="738">
        <f>'PE Holds'!Y31+'PE Holds'!AV31</f>
        <v>0</v>
      </c>
      <c r="T79" s="739">
        <f>'PE Holds'!Z31+'PE Holds'!AG31</f>
        <v>0</v>
      </c>
      <c r="U79" s="738">
        <f>'PE Holds'!AA31+'PE Holds'!AW31</f>
        <v>0</v>
      </c>
      <c r="V79" s="734">
        <f>'PE Holds'!AB31+'PE Holds'!AX31</f>
        <v>0</v>
      </c>
      <c r="W79" s="721">
        <f>'PE Holds'!AC31+'PE Holds'!AY31</f>
        <v>0</v>
      </c>
      <c r="X79" s="740">
        <f>'PE Holds'!AD31+'PE Holds'!AZ31</f>
        <v>0</v>
      </c>
      <c r="Y79" s="15">
        <f t="shared" si="7"/>
        <v>0</v>
      </c>
      <c r="Z79" s="16">
        <f t="shared" si="8"/>
        <v>0</v>
      </c>
    </row>
    <row r="80" spans="1:26">
      <c r="A80" s="13">
        <v>8525</v>
      </c>
      <c r="B80" s="14" t="s">
        <v>29758</v>
      </c>
      <c r="C80" s="14" t="s">
        <v>29765</v>
      </c>
      <c r="D80" s="14" t="s">
        <v>29273</v>
      </c>
      <c r="E80" s="16">
        <v>1</v>
      </c>
      <c r="F80" s="721"/>
      <c r="G80" s="722">
        <f>'PU Holds'!M241+'PU Holds'!AJ241</f>
        <v>0</v>
      </c>
      <c r="H80" s="723">
        <f>'PU Holds'!N241+'PU Holds'!AK241</f>
        <v>0</v>
      </c>
      <c r="I80" s="724">
        <f>'PU Holds'!O241+'PU Holds'!AL241</f>
        <v>0</v>
      </c>
      <c r="J80" s="725">
        <f>'PU Holds'!P241+'PU Holds'!AM241</f>
        <v>0</v>
      </c>
      <c r="K80" s="726">
        <f>'PU Holds'!Q241+'PU Holds'!AN241</f>
        <v>0</v>
      </c>
      <c r="L80" s="727">
        <f>'PU Holds'!R241+'PU Holds'!AO241</f>
        <v>0</v>
      </c>
      <c r="M80" s="728">
        <f>'PU Holds'!S241+'PU Holds'!AP241</f>
        <v>0</v>
      </c>
      <c r="N80" s="729">
        <f>'PU Holds'!T241+'PU Holds'!AQ241</f>
        <v>0</v>
      </c>
      <c r="O80" s="730">
        <f>'PU Holds'!U241+'PU Holds'!AR241</f>
        <v>0</v>
      </c>
      <c r="P80" s="731">
        <f>'PU Holds'!V241+'PU Holds'!AS241</f>
        <v>0</v>
      </c>
      <c r="Q80" s="732">
        <f>'PU Holds'!W241+'PU Holds'!AT241</f>
        <v>0</v>
      </c>
      <c r="R80" s="733">
        <f>'PU Holds'!X241+'PU Holds'!AU241</f>
        <v>0</v>
      </c>
      <c r="S80" s="738">
        <f>'PU Holds'!Y241+'PU Holds'!AV241</f>
        <v>0</v>
      </c>
      <c r="T80" s="739">
        <f>'PU Holds'!Z241+'PU Holds'!AW241</f>
        <v>0</v>
      </c>
      <c r="U80" s="738">
        <f>'PU Holds'!AA241+'PU Holds'!AX241</f>
        <v>0</v>
      </c>
      <c r="V80" s="734">
        <f>'PU Holds'!AB241+'PU Holds'!AY241</f>
        <v>0</v>
      </c>
      <c r="W80" s="721">
        <f>'PU Holds'!AC241+'PU Holds'!AZ241</f>
        <v>0</v>
      </c>
      <c r="X80" s="740">
        <f>'PU Holds'!AD241+'PU Holds'!BA241</f>
        <v>0</v>
      </c>
      <c r="Y80" s="15">
        <f t="shared" si="7"/>
        <v>0</v>
      </c>
      <c r="Z80" s="16">
        <f t="shared" si="8"/>
        <v>0</v>
      </c>
    </row>
    <row r="81" spans="1:26">
      <c r="A81" s="13">
        <v>9577</v>
      </c>
      <c r="B81" s="13" t="s">
        <v>29758</v>
      </c>
      <c r="C81" s="13" t="s">
        <v>29765</v>
      </c>
      <c r="D81" s="13" t="s">
        <v>29777</v>
      </c>
      <c r="E81" s="16">
        <v>1</v>
      </c>
      <c r="F81" s="721">
        <f>'PE Holds'!L32+'PE Holds'!AI32</f>
        <v>0</v>
      </c>
      <c r="G81" s="722">
        <f>'PE Holds'!M32+'PE Holds'!AJ32</f>
        <v>0</v>
      </c>
      <c r="H81" s="723">
        <f>'PE Holds'!N32+'PE Holds'!AK32</f>
        <v>0</v>
      </c>
      <c r="I81" s="724">
        <f>'PE Holds'!O32+'PE Holds'!AL32</f>
        <v>0</v>
      </c>
      <c r="J81" s="725">
        <f>'PE Holds'!P32+'PE Holds'!AM32</f>
        <v>0</v>
      </c>
      <c r="K81" s="726">
        <f>'PE Holds'!Q32+'PE Holds'!AN32</f>
        <v>0</v>
      </c>
      <c r="L81" s="727">
        <f>'PE Holds'!R32+'PE Holds'!AO32</f>
        <v>0</v>
      </c>
      <c r="M81" s="728">
        <f>'PE Holds'!S32+'PE Holds'!AP32</f>
        <v>0</v>
      </c>
      <c r="N81" s="729">
        <f>'PE Holds'!T32+'PE Holds'!AQ32</f>
        <v>0</v>
      </c>
      <c r="O81" s="730">
        <f>'PE Holds'!U32+'PE Holds'!AR32</f>
        <v>0</v>
      </c>
      <c r="P81" s="731">
        <f>'PE Holds'!V32+'PE Holds'!AS32</f>
        <v>0</v>
      </c>
      <c r="Q81" s="732">
        <f>'PE Holds'!W32+'PE Holds'!AT32</f>
        <v>0</v>
      </c>
      <c r="R81" s="733">
        <f>'PE Holds'!X32+'PE Holds'!AU32</f>
        <v>0</v>
      </c>
      <c r="S81" s="738">
        <f>'PE Holds'!Y32+'PE Holds'!AV32</f>
        <v>0</v>
      </c>
      <c r="T81" s="739">
        <f>'PE Holds'!Z32+'PE Holds'!AG32</f>
        <v>0</v>
      </c>
      <c r="U81" s="738">
        <f>'PE Holds'!AA32+'PE Holds'!AW32</f>
        <v>0</v>
      </c>
      <c r="V81" s="734">
        <f>'PE Holds'!AB32+'PE Holds'!AX32</f>
        <v>0</v>
      </c>
      <c r="W81" s="721">
        <f>'PE Holds'!AC32+'PE Holds'!AY32</f>
        <v>0</v>
      </c>
      <c r="X81" s="740">
        <f>'PE Holds'!AD32+'PE Holds'!AZ32</f>
        <v>0</v>
      </c>
      <c r="Y81" s="15">
        <f t="shared" si="7"/>
        <v>0</v>
      </c>
      <c r="Z81" s="16">
        <f t="shared" si="8"/>
        <v>0</v>
      </c>
    </row>
    <row r="82" spans="1:26">
      <c r="A82" s="13">
        <v>8453</v>
      </c>
      <c r="B82" s="14" t="s">
        <v>29758</v>
      </c>
      <c r="C82" s="14" t="s">
        <v>29765</v>
      </c>
      <c r="D82" s="14" t="s">
        <v>29275</v>
      </c>
      <c r="E82" s="16">
        <v>1</v>
      </c>
      <c r="F82" s="721"/>
      <c r="G82" s="722">
        <f>'PU Holds'!M242+'PU Holds'!AJ242</f>
        <v>0</v>
      </c>
      <c r="H82" s="723">
        <f>'PU Holds'!N242+'PU Holds'!AK242</f>
        <v>0</v>
      </c>
      <c r="I82" s="724">
        <f>'PU Holds'!O242+'PU Holds'!AL242</f>
        <v>0</v>
      </c>
      <c r="J82" s="725">
        <f>'PU Holds'!P242+'PU Holds'!AM242</f>
        <v>0</v>
      </c>
      <c r="K82" s="726">
        <f>'PU Holds'!Q242+'PU Holds'!AN242</f>
        <v>0</v>
      </c>
      <c r="L82" s="727">
        <f>'PU Holds'!R242+'PU Holds'!AO242</f>
        <v>0</v>
      </c>
      <c r="M82" s="728">
        <f>'PU Holds'!S242+'PU Holds'!AP242</f>
        <v>0</v>
      </c>
      <c r="N82" s="729">
        <f>'PU Holds'!T242+'PU Holds'!AQ242</f>
        <v>0</v>
      </c>
      <c r="O82" s="730">
        <f>'PU Holds'!U242+'PU Holds'!AR242</f>
        <v>0</v>
      </c>
      <c r="P82" s="731">
        <f>'PU Holds'!V242+'PU Holds'!AS242</f>
        <v>0</v>
      </c>
      <c r="Q82" s="732">
        <f>'PU Holds'!W242+'PU Holds'!AT242</f>
        <v>0</v>
      </c>
      <c r="R82" s="733">
        <f>'PU Holds'!X242+'PU Holds'!AU242</f>
        <v>0</v>
      </c>
      <c r="S82" s="738">
        <f>'PU Holds'!Y242+'PU Holds'!AV242</f>
        <v>0</v>
      </c>
      <c r="T82" s="739">
        <f>'PU Holds'!Z242+'PU Holds'!AW242</f>
        <v>0</v>
      </c>
      <c r="U82" s="738">
        <f>'PU Holds'!AA242+'PU Holds'!AX242</f>
        <v>0</v>
      </c>
      <c r="V82" s="734">
        <f>'PU Holds'!AB242+'PU Holds'!AY242</f>
        <v>0</v>
      </c>
      <c r="W82" s="721">
        <f>'PU Holds'!AC242+'PU Holds'!AZ242</f>
        <v>0</v>
      </c>
      <c r="X82" s="740">
        <f>'PU Holds'!AD242+'PU Holds'!BA242</f>
        <v>0</v>
      </c>
      <c r="Y82" s="15">
        <f t="shared" si="7"/>
        <v>0</v>
      </c>
      <c r="Z82" s="16">
        <f t="shared" si="8"/>
        <v>0</v>
      </c>
    </row>
    <row r="83" spans="1:26">
      <c r="A83" s="13">
        <v>9534</v>
      </c>
      <c r="B83" s="13" t="s">
        <v>29758</v>
      </c>
      <c r="C83" s="13" t="s">
        <v>29765</v>
      </c>
      <c r="D83" s="13" t="s">
        <v>29778</v>
      </c>
      <c r="E83" s="16">
        <v>1</v>
      </c>
      <c r="F83" s="721">
        <f>'PE Holds'!L33+'PE Holds'!AI33</f>
        <v>0</v>
      </c>
      <c r="G83" s="722">
        <f>'PE Holds'!M33+'PE Holds'!AJ33</f>
        <v>0</v>
      </c>
      <c r="H83" s="723">
        <f>'PE Holds'!N33+'PE Holds'!AK33</f>
        <v>0</v>
      </c>
      <c r="I83" s="724">
        <f>'PE Holds'!O33+'PE Holds'!AL33</f>
        <v>0</v>
      </c>
      <c r="J83" s="725">
        <f>'PE Holds'!P33+'PE Holds'!AM33</f>
        <v>0</v>
      </c>
      <c r="K83" s="726">
        <f>'PE Holds'!Q33+'PE Holds'!AN33</f>
        <v>0</v>
      </c>
      <c r="L83" s="727">
        <f>'PE Holds'!R33+'PE Holds'!AO33</f>
        <v>0</v>
      </c>
      <c r="M83" s="728">
        <f>'PE Holds'!S33+'PE Holds'!AP33</f>
        <v>0</v>
      </c>
      <c r="N83" s="729">
        <f>'PE Holds'!T33+'PE Holds'!AQ33</f>
        <v>0</v>
      </c>
      <c r="O83" s="730">
        <f>'PE Holds'!U33+'PE Holds'!AR33</f>
        <v>0</v>
      </c>
      <c r="P83" s="731">
        <f>'PE Holds'!V33+'PE Holds'!AS33</f>
        <v>0</v>
      </c>
      <c r="Q83" s="732">
        <f>'PE Holds'!W33+'PE Holds'!AT33</f>
        <v>0</v>
      </c>
      <c r="R83" s="733">
        <f>'PE Holds'!X33+'PE Holds'!AU33</f>
        <v>0</v>
      </c>
      <c r="S83" s="738">
        <f>'PE Holds'!Y33+'PE Holds'!AV33</f>
        <v>0</v>
      </c>
      <c r="T83" s="739">
        <f>'PE Holds'!Z33+'PE Holds'!AG33</f>
        <v>0</v>
      </c>
      <c r="U83" s="738">
        <f>'PE Holds'!AA33+'PE Holds'!AW33</f>
        <v>0</v>
      </c>
      <c r="V83" s="734">
        <f>'PE Holds'!AB33+'PE Holds'!AX33</f>
        <v>0</v>
      </c>
      <c r="W83" s="721">
        <f>'PE Holds'!AC33+'PE Holds'!AY33</f>
        <v>0</v>
      </c>
      <c r="X83" s="740">
        <f>'PE Holds'!AD33+'PE Holds'!AZ33</f>
        <v>0</v>
      </c>
      <c r="Y83" s="15">
        <f t="shared" si="7"/>
        <v>0</v>
      </c>
      <c r="Z83" s="16">
        <f t="shared" si="8"/>
        <v>0</v>
      </c>
    </row>
    <row r="84" spans="1:26">
      <c r="A84" s="13">
        <v>8455</v>
      </c>
      <c r="B84" s="14" t="s">
        <v>29758</v>
      </c>
      <c r="C84" s="14" t="s">
        <v>29765</v>
      </c>
      <c r="D84" s="14" t="s">
        <v>29277</v>
      </c>
      <c r="E84" s="16">
        <v>1</v>
      </c>
      <c r="F84" s="721"/>
      <c r="G84" s="722">
        <f>'PU Holds'!M243+'PU Holds'!AJ243</f>
        <v>0</v>
      </c>
      <c r="H84" s="723">
        <f>'PU Holds'!N243+'PU Holds'!AK243</f>
        <v>0</v>
      </c>
      <c r="I84" s="724">
        <f>'PU Holds'!O243+'PU Holds'!AL243</f>
        <v>0</v>
      </c>
      <c r="J84" s="725">
        <f>'PU Holds'!P243+'PU Holds'!AM243</f>
        <v>0</v>
      </c>
      <c r="K84" s="726">
        <f>'PU Holds'!Q243+'PU Holds'!AN243</f>
        <v>0</v>
      </c>
      <c r="L84" s="727">
        <f>'PU Holds'!R243+'PU Holds'!AO243</f>
        <v>0</v>
      </c>
      <c r="M84" s="728">
        <f>'PU Holds'!S243+'PU Holds'!AP243</f>
        <v>0</v>
      </c>
      <c r="N84" s="729">
        <f>'PU Holds'!T243+'PU Holds'!AQ243</f>
        <v>0</v>
      </c>
      <c r="O84" s="730">
        <f>'PU Holds'!U243+'PU Holds'!AR243</f>
        <v>0</v>
      </c>
      <c r="P84" s="731">
        <f>'PU Holds'!V243+'PU Holds'!AS243</f>
        <v>0</v>
      </c>
      <c r="Q84" s="732">
        <f>'PU Holds'!W243+'PU Holds'!AT243</f>
        <v>0</v>
      </c>
      <c r="R84" s="733">
        <f>'PU Holds'!X243+'PU Holds'!AU243</f>
        <v>0</v>
      </c>
      <c r="S84" s="738">
        <f>'PU Holds'!Y243+'PU Holds'!AV243</f>
        <v>0</v>
      </c>
      <c r="T84" s="739">
        <f>'PU Holds'!Z243+'PU Holds'!AW243</f>
        <v>0</v>
      </c>
      <c r="U84" s="738">
        <f>'PU Holds'!AA243+'PU Holds'!AX243</f>
        <v>0</v>
      </c>
      <c r="V84" s="734">
        <f>'PU Holds'!AB243+'PU Holds'!AY243</f>
        <v>0</v>
      </c>
      <c r="W84" s="721">
        <f>'PU Holds'!AC243+'PU Holds'!AZ243</f>
        <v>0</v>
      </c>
      <c r="X84" s="740">
        <f>'PU Holds'!AD243+'PU Holds'!BA243</f>
        <v>0</v>
      </c>
      <c r="Y84" s="15">
        <f t="shared" si="7"/>
        <v>0</v>
      </c>
      <c r="Z84" s="16">
        <f t="shared" si="8"/>
        <v>0</v>
      </c>
    </row>
    <row r="85" spans="1:26">
      <c r="A85" s="13">
        <v>9505</v>
      </c>
      <c r="B85" s="13" t="s">
        <v>29758</v>
      </c>
      <c r="C85" s="13" t="s">
        <v>29765</v>
      </c>
      <c r="D85" s="13" t="s">
        <v>29779</v>
      </c>
      <c r="E85" s="16">
        <v>1</v>
      </c>
      <c r="F85" s="721">
        <f>'PE Holds'!L34+'PE Holds'!AI34</f>
        <v>0</v>
      </c>
      <c r="G85" s="722">
        <f>'PE Holds'!M34+'PE Holds'!AJ34</f>
        <v>0</v>
      </c>
      <c r="H85" s="723">
        <f>'PE Holds'!N34+'PE Holds'!AK34</f>
        <v>0</v>
      </c>
      <c r="I85" s="724">
        <f>'PE Holds'!O34+'PE Holds'!AL34</f>
        <v>0</v>
      </c>
      <c r="J85" s="725">
        <f>'PE Holds'!P34+'PE Holds'!AM34</f>
        <v>0</v>
      </c>
      <c r="K85" s="726">
        <f>'PE Holds'!Q34+'PE Holds'!AN34</f>
        <v>0</v>
      </c>
      <c r="L85" s="727">
        <f>'PE Holds'!R34+'PE Holds'!AO34</f>
        <v>0</v>
      </c>
      <c r="M85" s="728">
        <f>'PE Holds'!S34+'PE Holds'!AP34</f>
        <v>0</v>
      </c>
      <c r="N85" s="729">
        <f>'PE Holds'!T34+'PE Holds'!AQ34</f>
        <v>0</v>
      </c>
      <c r="O85" s="730">
        <f>'PE Holds'!U34+'PE Holds'!AR34</f>
        <v>0</v>
      </c>
      <c r="P85" s="731">
        <f>'PE Holds'!V34+'PE Holds'!AS34</f>
        <v>0</v>
      </c>
      <c r="Q85" s="732">
        <f>'PE Holds'!W34+'PE Holds'!AT34</f>
        <v>0</v>
      </c>
      <c r="R85" s="733">
        <f>'PE Holds'!X34+'PE Holds'!AU34</f>
        <v>0</v>
      </c>
      <c r="S85" s="738">
        <f>'PE Holds'!Y34+'PE Holds'!AV34</f>
        <v>0</v>
      </c>
      <c r="T85" s="739">
        <f>'PE Holds'!Z34+'PE Holds'!AG34</f>
        <v>0</v>
      </c>
      <c r="U85" s="738">
        <f>'PE Holds'!AA34+'PE Holds'!AW34</f>
        <v>0</v>
      </c>
      <c r="V85" s="734">
        <f>'PE Holds'!AB34+'PE Holds'!AX34</f>
        <v>0</v>
      </c>
      <c r="W85" s="721">
        <f>'PE Holds'!AC34+'PE Holds'!AY34</f>
        <v>0</v>
      </c>
      <c r="X85" s="740">
        <f>'PE Holds'!AD34+'PE Holds'!AZ34</f>
        <v>0</v>
      </c>
      <c r="Y85" s="15">
        <f t="shared" si="7"/>
        <v>0</v>
      </c>
      <c r="Z85" s="16">
        <f t="shared" si="8"/>
        <v>0</v>
      </c>
    </row>
    <row r="86" spans="1:26">
      <c r="A86" s="13">
        <v>12768</v>
      </c>
      <c r="B86" s="13" t="s">
        <v>29758</v>
      </c>
      <c r="C86" s="13" t="s">
        <v>29765</v>
      </c>
      <c r="D86" s="13" t="s">
        <v>29780</v>
      </c>
      <c r="E86" s="16">
        <v>5</v>
      </c>
      <c r="F86" s="721">
        <f>'PE Holds'!L35+'PE Holds'!AI35</f>
        <v>0</v>
      </c>
      <c r="G86" s="722">
        <f>'PE Holds'!M35+'PE Holds'!AJ35</f>
        <v>0</v>
      </c>
      <c r="H86" s="723">
        <f>'PE Holds'!N35+'PE Holds'!AK35</f>
        <v>0</v>
      </c>
      <c r="I86" s="724">
        <f>'PE Holds'!O35+'PE Holds'!AL35</f>
        <v>0</v>
      </c>
      <c r="J86" s="725">
        <f>'PE Holds'!P35+'PE Holds'!AM35</f>
        <v>0</v>
      </c>
      <c r="K86" s="726">
        <f>'PE Holds'!Q35+'PE Holds'!AN35</f>
        <v>0</v>
      </c>
      <c r="L86" s="727">
        <f>'PE Holds'!R35+'PE Holds'!AO35</f>
        <v>0</v>
      </c>
      <c r="M86" s="728">
        <f>'PE Holds'!S35+'PE Holds'!AP35</f>
        <v>0</v>
      </c>
      <c r="N86" s="729">
        <f>'PE Holds'!T35+'PE Holds'!AQ35</f>
        <v>0</v>
      </c>
      <c r="O86" s="730">
        <f>'PE Holds'!U35+'PE Holds'!AR35</f>
        <v>0</v>
      </c>
      <c r="P86" s="731">
        <f>'PE Holds'!V35+'PE Holds'!AS35</f>
        <v>0</v>
      </c>
      <c r="Q86" s="732">
        <f>'PE Holds'!W35+'PE Holds'!AT35</f>
        <v>0</v>
      </c>
      <c r="R86" s="733">
        <f>'PE Holds'!X35+'PE Holds'!AU35</f>
        <v>0</v>
      </c>
      <c r="S86" s="738">
        <f>'PE Holds'!Y35+'PE Holds'!AV35</f>
        <v>0</v>
      </c>
      <c r="T86" s="739">
        <f>'PE Holds'!Z35+'PE Holds'!AG35</f>
        <v>0</v>
      </c>
      <c r="U86" s="738">
        <f>'PE Holds'!AA35+'PE Holds'!AW35</f>
        <v>0</v>
      </c>
      <c r="V86" s="734">
        <f>'PE Holds'!AB35+'PE Holds'!AX35</f>
        <v>0</v>
      </c>
      <c r="W86" s="721">
        <f>'PE Holds'!AC35+'PE Holds'!AY35</f>
        <v>0</v>
      </c>
      <c r="X86" s="740">
        <f>'PE Holds'!AD35+'PE Holds'!AZ35</f>
        <v>0</v>
      </c>
      <c r="Y86" s="15">
        <f t="shared" si="7"/>
        <v>0</v>
      </c>
      <c r="Z86" s="16">
        <f t="shared" si="8"/>
        <v>0</v>
      </c>
    </row>
    <row r="87" spans="1:26">
      <c r="A87" s="13">
        <v>12767</v>
      </c>
      <c r="B87" s="14" t="s">
        <v>29758</v>
      </c>
      <c r="C87" s="14" t="s">
        <v>29765</v>
      </c>
      <c r="D87" s="14" t="s">
        <v>29781</v>
      </c>
      <c r="E87" s="16">
        <v>5</v>
      </c>
      <c r="F87" s="721"/>
      <c r="G87" s="722">
        <f>'PU Holds'!M244+'PU Holds'!AJ244</f>
        <v>0</v>
      </c>
      <c r="H87" s="723">
        <f>'PU Holds'!N244+'PU Holds'!AK244</f>
        <v>0</v>
      </c>
      <c r="I87" s="724">
        <f>'PU Holds'!O244+'PU Holds'!AL244</f>
        <v>0</v>
      </c>
      <c r="J87" s="725">
        <f>'PU Holds'!P244+'PU Holds'!AM244</f>
        <v>0</v>
      </c>
      <c r="K87" s="726">
        <f>'PU Holds'!Q244+'PU Holds'!AN244</f>
        <v>0</v>
      </c>
      <c r="L87" s="727">
        <f>'PU Holds'!R244+'PU Holds'!AO244</f>
        <v>0</v>
      </c>
      <c r="M87" s="728">
        <f>'PU Holds'!S244+'PU Holds'!AP244</f>
        <v>0</v>
      </c>
      <c r="N87" s="729">
        <f>'PU Holds'!T244+'PU Holds'!AQ244</f>
        <v>0</v>
      </c>
      <c r="O87" s="730">
        <f>'PU Holds'!U244+'PU Holds'!AR244</f>
        <v>0</v>
      </c>
      <c r="P87" s="731">
        <f>'PU Holds'!V244+'PU Holds'!AS244</f>
        <v>0</v>
      </c>
      <c r="Q87" s="732">
        <f>'PU Holds'!W244+'PU Holds'!AT244</f>
        <v>0</v>
      </c>
      <c r="R87" s="733">
        <f>'PU Holds'!X244+'PU Holds'!AU244</f>
        <v>0</v>
      </c>
      <c r="S87" s="738">
        <f>'PU Holds'!Y244+'PU Holds'!AV244</f>
        <v>0</v>
      </c>
      <c r="T87" s="739">
        <f>'PU Holds'!Z244+'PU Holds'!AW244</f>
        <v>0</v>
      </c>
      <c r="U87" s="738">
        <f>'PU Holds'!AA244+'PU Holds'!AX244</f>
        <v>0</v>
      </c>
      <c r="V87" s="734">
        <f>'PU Holds'!AB244+'PU Holds'!AY244</f>
        <v>0</v>
      </c>
      <c r="W87" s="721">
        <f>'PU Holds'!AC244+'PU Holds'!AZ244</f>
        <v>0</v>
      </c>
      <c r="X87" s="740">
        <f>'PU Holds'!AD244+'PU Holds'!BA244</f>
        <v>0</v>
      </c>
      <c r="Y87" s="15">
        <f t="shared" si="7"/>
        <v>0</v>
      </c>
      <c r="Z87" s="16">
        <f t="shared" si="8"/>
        <v>0</v>
      </c>
    </row>
    <row r="88" spans="1:26">
      <c r="A88" s="13"/>
      <c r="B88" s="14" t="s">
        <v>29758</v>
      </c>
      <c r="C88" s="14" t="s">
        <v>29782</v>
      </c>
      <c r="D88" s="14" t="s">
        <v>29783</v>
      </c>
      <c r="E88" s="16">
        <v>10</v>
      </c>
      <c r="F88" s="721"/>
      <c r="G88" s="722">
        <f>'PU Holds'!M131+'PU Holds'!AJ131</f>
        <v>0</v>
      </c>
      <c r="H88" s="723">
        <f>'PU Holds'!N131+'PU Holds'!AK131</f>
        <v>0</v>
      </c>
      <c r="I88" s="724">
        <f>'PU Holds'!O131+'PU Holds'!AL131</f>
        <v>0</v>
      </c>
      <c r="J88" s="725">
        <f>'PU Holds'!P131+'PU Holds'!AM131</f>
        <v>0</v>
      </c>
      <c r="K88" s="726">
        <f>'PU Holds'!Q131+'PU Holds'!AN131</f>
        <v>0</v>
      </c>
      <c r="L88" s="727">
        <f>'PU Holds'!R131+'PU Holds'!AO131</f>
        <v>0</v>
      </c>
      <c r="M88" s="728">
        <f>'PU Holds'!S131+'PU Holds'!AP131</f>
        <v>0</v>
      </c>
      <c r="N88" s="729">
        <f>'PU Holds'!T131+'PU Holds'!AQ131</f>
        <v>0</v>
      </c>
      <c r="O88" s="730">
        <f>'PU Holds'!U131+'PU Holds'!AR131</f>
        <v>0</v>
      </c>
      <c r="P88" s="731">
        <f>'PU Holds'!V131+'PU Holds'!AS131</f>
        <v>0</v>
      </c>
      <c r="Q88" s="732">
        <f>'PU Holds'!W131+'PU Holds'!AT131</f>
        <v>0</v>
      </c>
      <c r="R88" s="733">
        <f>'PU Holds'!X131+'PU Holds'!AU131</f>
        <v>0</v>
      </c>
      <c r="S88" s="738">
        <f>'PU Holds'!Y131+'PU Holds'!AV131</f>
        <v>0</v>
      </c>
      <c r="T88" s="739">
        <f>'PU Holds'!Z131+'PU Holds'!AW131</f>
        <v>0</v>
      </c>
      <c r="U88" s="738">
        <f>'PU Holds'!AA131+'PU Holds'!AX131</f>
        <v>0</v>
      </c>
      <c r="V88" s="734">
        <f>'PU Holds'!AB131+'PU Holds'!AY131</f>
        <v>0</v>
      </c>
      <c r="W88" s="721">
        <f>'PU Holds'!AC131+'PU Holds'!AZ131</f>
        <v>0</v>
      </c>
      <c r="X88" s="740">
        <f>'PU Holds'!AD131+'PU Holds'!BA131</f>
        <v>0</v>
      </c>
      <c r="Y88" s="15">
        <f t="shared" si="7"/>
        <v>0</v>
      </c>
      <c r="Z88" s="16">
        <f t="shared" si="8"/>
        <v>0</v>
      </c>
    </row>
    <row r="89" spans="1:26">
      <c r="A89" s="13">
        <v>11738</v>
      </c>
      <c r="B89" s="14" t="s">
        <v>29758</v>
      </c>
      <c r="C89" s="14" t="s">
        <v>29782</v>
      </c>
      <c r="D89" s="14" t="s">
        <v>29784</v>
      </c>
      <c r="E89" s="16">
        <v>10</v>
      </c>
      <c r="F89" s="721"/>
      <c r="G89" s="722">
        <f>'PU Holds'!M91</f>
        <v>0</v>
      </c>
      <c r="H89" s="723">
        <f>'PU Holds'!N91</f>
        <v>0</v>
      </c>
      <c r="I89" s="724">
        <f>'PU Holds'!O91</f>
        <v>0</v>
      </c>
      <c r="J89" s="725">
        <f>'PU Holds'!P91</f>
        <v>0</v>
      </c>
      <c r="K89" s="726">
        <f>'PU Holds'!Q91</f>
        <v>0</v>
      </c>
      <c r="L89" s="727">
        <f>'PU Holds'!R91</f>
        <v>0</v>
      </c>
      <c r="M89" s="728">
        <f>'PU Holds'!S91</f>
        <v>0</v>
      </c>
      <c r="N89" s="729">
        <f>'PU Holds'!T91</f>
        <v>0</v>
      </c>
      <c r="O89" s="730">
        <f>'PU Holds'!U91</f>
        <v>0</v>
      </c>
      <c r="P89" s="731">
        <f>'PU Holds'!V91</f>
        <v>0</v>
      </c>
      <c r="Q89" s="732">
        <f>'PU Holds'!W91</f>
        <v>0</v>
      </c>
      <c r="R89" s="733">
        <f>'PU Holds'!X91</f>
        <v>0</v>
      </c>
      <c r="S89" s="738">
        <f>'PU Holds'!Y91</f>
        <v>0</v>
      </c>
      <c r="T89" s="739">
        <f>'PU Holds'!Z91</f>
        <v>0</v>
      </c>
      <c r="U89" s="738">
        <f>'PU Holds'!AA91</f>
        <v>0</v>
      </c>
      <c r="V89" s="734">
        <f>'PU Holds'!AB91</f>
        <v>0</v>
      </c>
      <c r="W89" s="721">
        <f>'PU Holds'!AC91</f>
        <v>0</v>
      </c>
      <c r="X89" s="740">
        <f>'PU Holds'!AD91</f>
        <v>0</v>
      </c>
      <c r="Y89" s="15">
        <f t="shared" si="7"/>
        <v>0</v>
      </c>
      <c r="Z89" s="16">
        <f t="shared" si="8"/>
        <v>0</v>
      </c>
    </row>
    <row r="90" spans="1:26">
      <c r="A90" s="13">
        <v>11736</v>
      </c>
      <c r="B90" s="14" t="s">
        <v>29758</v>
      </c>
      <c r="C90" s="14" t="s">
        <v>29782</v>
      </c>
      <c r="D90" s="14" t="s">
        <v>29785</v>
      </c>
      <c r="E90" s="16">
        <v>5</v>
      </c>
      <c r="F90" s="721"/>
      <c r="G90" s="722">
        <f>'PU Holds'!M92</f>
        <v>0</v>
      </c>
      <c r="H90" s="723">
        <f>'PU Holds'!N92</f>
        <v>0</v>
      </c>
      <c r="I90" s="724">
        <f>'PU Holds'!O92</f>
        <v>0</v>
      </c>
      <c r="J90" s="725">
        <f>'PU Holds'!P92</f>
        <v>0</v>
      </c>
      <c r="K90" s="726">
        <f>'PU Holds'!Q92</f>
        <v>0</v>
      </c>
      <c r="L90" s="727">
        <f>'PU Holds'!R92</f>
        <v>0</v>
      </c>
      <c r="M90" s="728">
        <f>'PU Holds'!S92</f>
        <v>0</v>
      </c>
      <c r="N90" s="729">
        <f>'PU Holds'!T92</f>
        <v>0</v>
      </c>
      <c r="O90" s="730">
        <f>'PU Holds'!U92</f>
        <v>0</v>
      </c>
      <c r="P90" s="731">
        <f>'PU Holds'!V92</f>
        <v>0</v>
      </c>
      <c r="Q90" s="732">
        <f>'PU Holds'!W92</f>
        <v>0</v>
      </c>
      <c r="R90" s="733">
        <f>'PU Holds'!X92</f>
        <v>0</v>
      </c>
      <c r="S90" s="738">
        <f>'PU Holds'!Y92</f>
        <v>0</v>
      </c>
      <c r="T90" s="739">
        <f>'PU Holds'!Z92</f>
        <v>0</v>
      </c>
      <c r="U90" s="738">
        <f>'PU Holds'!AA92</f>
        <v>0</v>
      </c>
      <c r="V90" s="734">
        <f>'PU Holds'!AB92</f>
        <v>0</v>
      </c>
      <c r="W90" s="721">
        <f>'PU Holds'!AC92</f>
        <v>0</v>
      </c>
      <c r="X90" s="740">
        <f>'PU Holds'!AD92</f>
        <v>0</v>
      </c>
      <c r="Y90" s="15">
        <f t="shared" si="7"/>
        <v>0</v>
      </c>
      <c r="Z90" s="16">
        <f t="shared" si="8"/>
        <v>0</v>
      </c>
    </row>
    <row r="91" spans="1:26">
      <c r="A91" s="13">
        <v>11737</v>
      </c>
      <c r="B91" s="14" t="s">
        <v>29758</v>
      </c>
      <c r="C91" s="14" t="s">
        <v>29782</v>
      </c>
      <c r="D91" s="14" t="s">
        <v>29786</v>
      </c>
      <c r="E91" s="16">
        <v>10</v>
      </c>
      <c r="F91" s="721"/>
      <c r="G91" s="722">
        <f>'PU Holds'!M93</f>
        <v>0</v>
      </c>
      <c r="H91" s="723">
        <f>'PU Holds'!N93</f>
        <v>0</v>
      </c>
      <c r="I91" s="724">
        <f>'PU Holds'!O93</f>
        <v>0</v>
      </c>
      <c r="J91" s="725">
        <f>'PU Holds'!P93</f>
        <v>0</v>
      </c>
      <c r="K91" s="726">
        <f>'PU Holds'!Q93</f>
        <v>0</v>
      </c>
      <c r="L91" s="727">
        <f>'PU Holds'!R93</f>
        <v>0</v>
      </c>
      <c r="M91" s="728">
        <f>'PU Holds'!S93</f>
        <v>0</v>
      </c>
      <c r="N91" s="729">
        <f>'PU Holds'!T93</f>
        <v>0</v>
      </c>
      <c r="O91" s="730">
        <f>'PU Holds'!U93</f>
        <v>0</v>
      </c>
      <c r="P91" s="731">
        <f>'PU Holds'!V93</f>
        <v>0</v>
      </c>
      <c r="Q91" s="732">
        <f>'PU Holds'!W93</f>
        <v>0</v>
      </c>
      <c r="R91" s="733">
        <f>'PU Holds'!X93</f>
        <v>0</v>
      </c>
      <c r="S91" s="738">
        <f>'PU Holds'!Y93</f>
        <v>0</v>
      </c>
      <c r="T91" s="739">
        <f>'PU Holds'!Z93</f>
        <v>0</v>
      </c>
      <c r="U91" s="738">
        <f>'PU Holds'!AA93</f>
        <v>0</v>
      </c>
      <c r="V91" s="734">
        <f>'PU Holds'!AB93</f>
        <v>0</v>
      </c>
      <c r="W91" s="721">
        <f>'PU Holds'!AC93</f>
        <v>0</v>
      </c>
      <c r="X91" s="740">
        <f>'PU Holds'!AD93</f>
        <v>0</v>
      </c>
      <c r="Y91" s="15">
        <f t="shared" si="7"/>
        <v>0</v>
      </c>
      <c r="Z91" s="16">
        <f t="shared" si="8"/>
        <v>0</v>
      </c>
    </row>
    <row r="92" spans="1:26">
      <c r="A92" s="13">
        <v>12405</v>
      </c>
      <c r="B92" s="14" t="s">
        <v>29758</v>
      </c>
      <c r="C92" s="14" t="s">
        <v>29782</v>
      </c>
      <c r="D92" s="14" t="s">
        <v>29019</v>
      </c>
      <c r="E92" s="16">
        <v>3</v>
      </c>
      <c r="F92" s="721"/>
      <c r="G92" s="722">
        <f>'PU Holds'!M94</f>
        <v>0</v>
      </c>
      <c r="H92" s="723">
        <f>'PU Holds'!N94</f>
        <v>0</v>
      </c>
      <c r="I92" s="724">
        <f>'PU Holds'!O94</f>
        <v>0</v>
      </c>
      <c r="J92" s="725">
        <f>'PU Holds'!P94</f>
        <v>0</v>
      </c>
      <c r="K92" s="726">
        <f>'PU Holds'!Q94</f>
        <v>0</v>
      </c>
      <c r="L92" s="727">
        <f>'PU Holds'!R94</f>
        <v>0</v>
      </c>
      <c r="M92" s="728">
        <f>'PU Holds'!S94</f>
        <v>0</v>
      </c>
      <c r="N92" s="729">
        <f>'PU Holds'!T94</f>
        <v>0</v>
      </c>
      <c r="O92" s="730">
        <f>'PU Holds'!U94</f>
        <v>0</v>
      </c>
      <c r="P92" s="731">
        <f>'PU Holds'!V94</f>
        <v>0</v>
      </c>
      <c r="Q92" s="732">
        <f>'PU Holds'!W94</f>
        <v>0</v>
      </c>
      <c r="R92" s="733">
        <f>'PU Holds'!X94</f>
        <v>0</v>
      </c>
      <c r="S92" s="738">
        <f>'PU Holds'!Y94</f>
        <v>0</v>
      </c>
      <c r="T92" s="739">
        <f>'PU Holds'!Z94</f>
        <v>0</v>
      </c>
      <c r="U92" s="738">
        <f>'PU Holds'!AA94</f>
        <v>0</v>
      </c>
      <c r="V92" s="734">
        <f>'PU Holds'!AB94</f>
        <v>0</v>
      </c>
      <c r="W92" s="721">
        <f>'PU Holds'!AC94</f>
        <v>0</v>
      </c>
      <c r="X92" s="740">
        <f>'PU Holds'!AD94</f>
        <v>0</v>
      </c>
      <c r="Y92" s="15">
        <f t="shared" si="7"/>
        <v>0</v>
      </c>
      <c r="Z92" s="16">
        <f t="shared" si="8"/>
        <v>0</v>
      </c>
    </row>
    <row r="93" spans="1:26">
      <c r="A93" s="13">
        <v>12503</v>
      </c>
      <c r="B93" s="14" t="s">
        <v>29758</v>
      </c>
      <c r="C93" s="14" t="s">
        <v>29782</v>
      </c>
      <c r="D93" s="14" t="s">
        <v>29021</v>
      </c>
      <c r="E93" s="16">
        <v>3</v>
      </c>
      <c r="F93" s="721"/>
      <c r="G93" s="722">
        <f>'PU Holds'!M95</f>
        <v>0</v>
      </c>
      <c r="H93" s="723">
        <f>'PU Holds'!N95</f>
        <v>0</v>
      </c>
      <c r="I93" s="724">
        <f>'PU Holds'!O95</f>
        <v>0</v>
      </c>
      <c r="J93" s="725">
        <f>'PU Holds'!P95</f>
        <v>0</v>
      </c>
      <c r="K93" s="726">
        <f>'PU Holds'!Q95</f>
        <v>0</v>
      </c>
      <c r="L93" s="727">
        <f>'PU Holds'!R95</f>
        <v>0</v>
      </c>
      <c r="M93" s="728">
        <f>'PU Holds'!S95</f>
        <v>0</v>
      </c>
      <c r="N93" s="729">
        <f>'PU Holds'!T95</f>
        <v>0</v>
      </c>
      <c r="O93" s="730">
        <f>'PU Holds'!U95</f>
        <v>0</v>
      </c>
      <c r="P93" s="731">
        <f>'PU Holds'!V95</f>
        <v>0</v>
      </c>
      <c r="Q93" s="732">
        <f>'PU Holds'!W95</f>
        <v>0</v>
      </c>
      <c r="R93" s="733">
        <f>'PU Holds'!X95</f>
        <v>0</v>
      </c>
      <c r="S93" s="738">
        <f>'PU Holds'!Y95</f>
        <v>0</v>
      </c>
      <c r="T93" s="739">
        <f>'PU Holds'!Z95</f>
        <v>0</v>
      </c>
      <c r="U93" s="738">
        <f>'PU Holds'!AA95</f>
        <v>0</v>
      </c>
      <c r="V93" s="734">
        <f>'PU Holds'!AB95</f>
        <v>0</v>
      </c>
      <c r="W93" s="721">
        <f>'PU Holds'!AC95</f>
        <v>0</v>
      </c>
      <c r="X93" s="740">
        <f>'PU Holds'!AD95</f>
        <v>0</v>
      </c>
      <c r="Y93" s="15">
        <f t="shared" si="7"/>
        <v>0</v>
      </c>
      <c r="Z93" s="16">
        <f t="shared" si="8"/>
        <v>0</v>
      </c>
    </row>
    <row r="94" spans="1:26">
      <c r="A94" s="13">
        <v>13470</v>
      </c>
      <c r="B94" s="14" t="s">
        <v>29758</v>
      </c>
      <c r="C94" s="14" t="s">
        <v>29782</v>
      </c>
      <c r="D94" s="14" t="s">
        <v>29023</v>
      </c>
      <c r="E94" s="16">
        <v>3</v>
      </c>
      <c r="F94" s="721"/>
      <c r="G94" s="722">
        <f>'PU Holds'!M96</f>
        <v>0</v>
      </c>
      <c r="H94" s="723">
        <f>'PU Holds'!N96</f>
        <v>0</v>
      </c>
      <c r="I94" s="724">
        <f>'PU Holds'!O96</f>
        <v>0</v>
      </c>
      <c r="J94" s="725">
        <f>'PU Holds'!P96</f>
        <v>0</v>
      </c>
      <c r="K94" s="726">
        <f>'PU Holds'!Q96</f>
        <v>0</v>
      </c>
      <c r="L94" s="727">
        <f>'PU Holds'!R96</f>
        <v>0</v>
      </c>
      <c r="M94" s="728">
        <f>'PU Holds'!S96</f>
        <v>0</v>
      </c>
      <c r="N94" s="729">
        <f>'PU Holds'!T96</f>
        <v>0</v>
      </c>
      <c r="O94" s="730">
        <f>'PU Holds'!U96</f>
        <v>0</v>
      </c>
      <c r="P94" s="731">
        <f>'PU Holds'!V96</f>
        <v>0</v>
      </c>
      <c r="Q94" s="732">
        <f>'PU Holds'!W96</f>
        <v>0</v>
      </c>
      <c r="R94" s="733">
        <f>'PU Holds'!X96</f>
        <v>0</v>
      </c>
      <c r="S94" s="738">
        <f>'PU Holds'!Y96</f>
        <v>0</v>
      </c>
      <c r="T94" s="739">
        <f>'PU Holds'!Z96</f>
        <v>0</v>
      </c>
      <c r="U94" s="738">
        <f>'PU Holds'!AA96</f>
        <v>0</v>
      </c>
      <c r="V94" s="734">
        <f>'PU Holds'!AB96</f>
        <v>0</v>
      </c>
      <c r="W94" s="721">
        <f>'PU Holds'!AC96</f>
        <v>0</v>
      </c>
      <c r="X94" s="740">
        <f>'PU Holds'!AD96</f>
        <v>0</v>
      </c>
      <c r="Y94" s="15">
        <f t="shared" si="7"/>
        <v>0</v>
      </c>
      <c r="Z94" s="16">
        <f t="shared" si="8"/>
        <v>0</v>
      </c>
    </row>
    <row r="95" spans="1:26">
      <c r="A95" s="13">
        <v>10952</v>
      </c>
      <c r="B95" s="14" t="s">
        <v>29758</v>
      </c>
      <c r="C95" s="14" t="s">
        <v>29782</v>
      </c>
      <c r="D95" s="14" t="s">
        <v>29787</v>
      </c>
      <c r="E95" s="16">
        <v>1</v>
      </c>
      <c r="F95" s="721"/>
      <c r="G95" s="722">
        <f>'PU Holds'!M97+'PU Holds'!AJ97</f>
        <v>0</v>
      </c>
      <c r="H95" s="723">
        <f>'PU Holds'!N97+'PU Holds'!AK97</f>
        <v>0</v>
      </c>
      <c r="I95" s="724">
        <f>'PU Holds'!O97+'PU Holds'!AL97</f>
        <v>0</v>
      </c>
      <c r="J95" s="725">
        <f>'PU Holds'!P97+'PU Holds'!AM97</f>
        <v>0</v>
      </c>
      <c r="K95" s="726">
        <f>'PU Holds'!Q97+'PU Holds'!AN97</f>
        <v>0</v>
      </c>
      <c r="L95" s="727">
        <f>'PU Holds'!R97+'PU Holds'!AO97</f>
        <v>0</v>
      </c>
      <c r="M95" s="728">
        <f>'PU Holds'!S97+'PU Holds'!AP97</f>
        <v>0</v>
      </c>
      <c r="N95" s="729">
        <f>'PU Holds'!T97+'PU Holds'!AQ97</f>
        <v>0</v>
      </c>
      <c r="O95" s="730">
        <f>'PU Holds'!U97+'PU Holds'!AR97</f>
        <v>0</v>
      </c>
      <c r="P95" s="731">
        <f>'PU Holds'!V97+'PU Holds'!AS97</f>
        <v>0</v>
      </c>
      <c r="Q95" s="732">
        <f>'PU Holds'!W97+'PU Holds'!AT97</f>
        <v>0</v>
      </c>
      <c r="R95" s="733">
        <f>'PU Holds'!X97+'PU Holds'!AU97</f>
        <v>0</v>
      </c>
      <c r="S95" s="738">
        <f>'PU Holds'!Y97+'PU Holds'!AV97</f>
        <v>0</v>
      </c>
      <c r="T95" s="739">
        <f>'PU Holds'!Z97+'PU Holds'!AW97</f>
        <v>0</v>
      </c>
      <c r="U95" s="738">
        <f>'PU Holds'!AA97+'PU Holds'!AX97</f>
        <v>0</v>
      </c>
      <c r="V95" s="734">
        <f>'PU Holds'!AB97+'PU Holds'!AY97</f>
        <v>0</v>
      </c>
      <c r="W95" s="721">
        <f>'PU Holds'!AC97+'PU Holds'!AZ97</f>
        <v>0</v>
      </c>
      <c r="X95" s="740">
        <f>'PU Holds'!AD97+'PU Holds'!BA97</f>
        <v>0</v>
      </c>
      <c r="Y95" s="15">
        <f t="shared" si="7"/>
        <v>0</v>
      </c>
      <c r="Z95" s="16">
        <f t="shared" si="8"/>
        <v>0</v>
      </c>
    </row>
    <row r="96" spans="1:26">
      <c r="A96" s="13">
        <v>10953</v>
      </c>
      <c r="B96" s="14" t="s">
        <v>29758</v>
      </c>
      <c r="C96" s="14" t="s">
        <v>29782</v>
      </c>
      <c r="D96" s="14" t="s">
        <v>29788</v>
      </c>
      <c r="E96" s="16">
        <v>1</v>
      </c>
      <c r="F96" s="721"/>
      <c r="G96" s="722">
        <f>'PU Holds'!M98+'PU Holds'!AJ98</f>
        <v>0</v>
      </c>
      <c r="H96" s="723">
        <f>'PU Holds'!N98+'PU Holds'!AK98</f>
        <v>0</v>
      </c>
      <c r="I96" s="724">
        <f>'PU Holds'!O98+'PU Holds'!AL98</f>
        <v>0</v>
      </c>
      <c r="J96" s="725">
        <f>'PU Holds'!P98+'PU Holds'!AM98</f>
        <v>0</v>
      </c>
      <c r="K96" s="726">
        <f>'PU Holds'!Q98+'PU Holds'!AN98</f>
        <v>0</v>
      </c>
      <c r="L96" s="727">
        <f>'PU Holds'!R98+'PU Holds'!AO98</f>
        <v>0</v>
      </c>
      <c r="M96" s="728">
        <f>'PU Holds'!S98+'PU Holds'!AP98</f>
        <v>0</v>
      </c>
      <c r="N96" s="729">
        <f>'PU Holds'!T98+'PU Holds'!AQ98</f>
        <v>0</v>
      </c>
      <c r="O96" s="730">
        <f>'PU Holds'!U98+'PU Holds'!AR98</f>
        <v>0</v>
      </c>
      <c r="P96" s="731">
        <f>'PU Holds'!V98+'PU Holds'!AS98</f>
        <v>0</v>
      </c>
      <c r="Q96" s="732">
        <f>'PU Holds'!W98+'PU Holds'!AT98</f>
        <v>0</v>
      </c>
      <c r="R96" s="733">
        <f>'PU Holds'!X98+'PU Holds'!AU98</f>
        <v>0</v>
      </c>
      <c r="S96" s="738">
        <f>'PU Holds'!Y98+'PU Holds'!AV98</f>
        <v>0</v>
      </c>
      <c r="T96" s="739">
        <f>'PU Holds'!Z98+'PU Holds'!AW98</f>
        <v>0</v>
      </c>
      <c r="U96" s="738">
        <f>'PU Holds'!AA98+'PU Holds'!AX98</f>
        <v>0</v>
      </c>
      <c r="V96" s="734">
        <f>'PU Holds'!AB98+'PU Holds'!AY98</f>
        <v>0</v>
      </c>
      <c r="W96" s="721">
        <f>'PU Holds'!AC98+'PU Holds'!AZ98</f>
        <v>0</v>
      </c>
      <c r="X96" s="740">
        <f>'PU Holds'!AD98+'PU Holds'!BA98</f>
        <v>0</v>
      </c>
      <c r="Y96" s="15">
        <f t="shared" si="7"/>
        <v>0</v>
      </c>
      <c r="Z96" s="16">
        <f t="shared" si="8"/>
        <v>0</v>
      </c>
    </row>
    <row r="97" spans="1:26">
      <c r="A97" s="13">
        <v>10905</v>
      </c>
      <c r="B97" s="14" t="s">
        <v>29758</v>
      </c>
      <c r="C97" s="14" t="s">
        <v>29782</v>
      </c>
      <c r="D97" s="14" t="s">
        <v>29789</v>
      </c>
      <c r="E97" s="16">
        <v>1</v>
      </c>
      <c r="F97" s="721"/>
      <c r="G97" s="722">
        <f>'PU Holds'!M99+'PU Holds'!AJ99</f>
        <v>0</v>
      </c>
      <c r="H97" s="723">
        <f>'PU Holds'!N99+'PU Holds'!AK99</f>
        <v>0</v>
      </c>
      <c r="I97" s="724">
        <f>'PU Holds'!O99+'PU Holds'!AL99</f>
        <v>0</v>
      </c>
      <c r="J97" s="725">
        <f>'PU Holds'!P99+'PU Holds'!AM99</f>
        <v>0</v>
      </c>
      <c r="K97" s="726">
        <f>'PU Holds'!Q99+'PU Holds'!AN99</f>
        <v>0</v>
      </c>
      <c r="L97" s="727">
        <f>'PU Holds'!R99+'PU Holds'!AO99</f>
        <v>0</v>
      </c>
      <c r="M97" s="728">
        <f>'PU Holds'!S99+'PU Holds'!AP99</f>
        <v>0</v>
      </c>
      <c r="N97" s="729">
        <f>'PU Holds'!T99+'PU Holds'!AQ99</f>
        <v>0</v>
      </c>
      <c r="O97" s="730">
        <f>'PU Holds'!U99+'PU Holds'!AR99</f>
        <v>0</v>
      </c>
      <c r="P97" s="731">
        <f>'PU Holds'!V99+'PU Holds'!AS99</f>
        <v>0</v>
      </c>
      <c r="Q97" s="732">
        <f>'PU Holds'!W99+'PU Holds'!AT99</f>
        <v>0</v>
      </c>
      <c r="R97" s="733">
        <f>'PU Holds'!X99+'PU Holds'!AU99</f>
        <v>0</v>
      </c>
      <c r="S97" s="738">
        <f>'PU Holds'!Y99+'PU Holds'!AV99</f>
        <v>0</v>
      </c>
      <c r="T97" s="739">
        <f>'PU Holds'!Z99+'PU Holds'!AW99</f>
        <v>0</v>
      </c>
      <c r="U97" s="738">
        <f>'PU Holds'!AA99+'PU Holds'!AX99</f>
        <v>0</v>
      </c>
      <c r="V97" s="734">
        <f>'PU Holds'!AB99+'PU Holds'!AY99</f>
        <v>0</v>
      </c>
      <c r="W97" s="721">
        <f>'PU Holds'!AC99+'PU Holds'!AZ99</f>
        <v>0</v>
      </c>
      <c r="X97" s="740">
        <f>'PU Holds'!AD99+'PU Holds'!BA99</f>
        <v>0</v>
      </c>
      <c r="Y97" s="15">
        <f t="shared" si="7"/>
        <v>0</v>
      </c>
      <c r="Z97" s="16">
        <f t="shared" ref="Z97:Z161" si="9">E97*Y97</f>
        <v>0</v>
      </c>
    </row>
    <row r="98" spans="1:26">
      <c r="A98" s="13">
        <v>10951</v>
      </c>
      <c r="B98" s="14" t="s">
        <v>29758</v>
      </c>
      <c r="C98" s="14" t="s">
        <v>29782</v>
      </c>
      <c r="D98" s="14" t="s">
        <v>29790</v>
      </c>
      <c r="E98" s="16">
        <v>1</v>
      </c>
      <c r="F98" s="721"/>
      <c r="G98" s="722">
        <f>'PU Holds'!M100+'PU Holds'!AJ100</f>
        <v>0</v>
      </c>
      <c r="H98" s="723">
        <f>'PU Holds'!N100+'PU Holds'!AK100</f>
        <v>0</v>
      </c>
      <c r="I98" s="724">
        <f>'PU Holds'!O100+'PU Holds'!AL100</f>
        <v>0</v>
      </c>
      <c r="J98" s="725">
        <f>'PU Holds'!P100+'PU Holds'!AM100</f>
        <v>0</v>
      </c>
      <c r="K98" s="726">
        <f>'PU Holds'!Q100+'PU Holds'!AN100</f>
        <v>0</v>
      </c>
      <c r="L98" s="727">
        <f>'PU Holds'!R100+'PU Holds'!AO100</f>
        <v>0</v>
      </c>
      <c r="M98" s="728">
        <f>'PU Holds'!S100+'PU Holds'!AP100</f>
        <v>0</v>
      </c>
      <c r="N98" s="729">
        <f>'PU Holds'!T100+'PU Holds'!AQ100</f>
        <v>0</v>
      </c>
      <c r="O98" s="730">
        <f>'PU Holds'!U100+'PU Holds'!AR100</f>
        <v>0</v>
      </c>
      <c r="P98" s="731">
        <f>'PU Holds'!V100+'PU Holds'!AS100</f>
        <v>0</v>
      </c>
      <c r="Q98" s="732">
        <f>'PU Holds'!W100+'PU Holds'!AT100</f>
        <v>0</v>
      </c>
      <c r="R98" s="733">
        <f>'PU Holds'!X100+'PU Holds'!AU100</f>
        <v>0</v>
      </c>
      <c r="S98" s="738">
        <f>'PU Holds'!Y100+'PU Holds'!AV100</f>
        <v>0</v>
      </c>
      <c r="T98" s="739">
        <f>'PU Holds'!Z100+'PU Holds'!AW100</f>
        <v>0</v>
      </c>
      <c r="U98" s="738">
        <f>'PU Holds'!AA100+'PU Holds'!AX100</f>
        <v>0</v>
      </c>
      <c r="V98" s="734">
        <f>'PU Holds'!AB100+'PU Holds'!AY100</f>
        <v>0</v>
      </c>
      <c r="W98" s="721">
        <f>'PU Holds'!AC100+'PU Holds'!AZ100</f>
        <v>0</v>
      </c>
      <c r="X98" s="740">
        <f>'PU Holds'!AD100+'PU Holds'!BA100</f>
        <v>0</v>
      </c>
      <c r="Y98" s="15">
        <f t="shared" ref="Y98:Y162" si="10">SUM(F98:X98)</f>
        <v>0</v>
      </c>
      <c r="Z98" s="16">
        <f t="shared" si="9"/>
        <v>0</v>
      </c>
    </row>
    <row r="99" spans="1:26">
      <c r="A99" s="13">
        <v>11023</v>
      </c>
      <c r="B99" s="14" t="s">
        <v>29758</v>
      </c>
      <c r="C99" s="14" t="s">
        <v>29782</v>
      </c>
      <c r="D99" s="14" t="s">
        <v>29791</v>
      </c>
      <c r="E99" s="16">
        <v>1</v>
      </c>
      <c r="F99" s="721"/>
      <c r="G99" s="722">
        <f>'PU Holds'!M101+'PU Holds'!AJ101</f>
        <v>0</v>
      </c>
      <c r="H99" s="723">
        <f>'PU Holds'!N101+'PU Holds'!AK101</f>
        <v>0</v>
      </c>
      <c r="I99" s="724">
        <f>'PU Holds'!O101+'PU Holds'!AL101</f>
        <v>0</v>
      </c>
      <c r="J99" s="725">
        <f>'PU Holds'!P101+'PU Holds'!AM101</f>
        <v>0</v>
      </c>
      <c r="K99" s="726">
        <f>'PU Holds'!Q101+'PU Holds'!AN101</f>
        <v>0</v>
      </c>
      <c r="L99" s="727">
        <f>'PU Holds'!R101+'PU Holds'!AO101</f>
        <v>0</v>
      </c>
      <c r="M99" s="728">
        <f>'PU Holds'!S101+'PU Holds'!AP101</f>
        <v>0</v>
      </c>
      <c r="N99" s="729">
        <f>'PU Holds'!T101+'PU Holds'!AQ101</f>
        <v>0</v>
      </c>
      <c r="O99" s="730">
        <f>'PU Holds'!U101+'PU Holds'!AR101</f>
        <v>0</v>
      </c>
      <c r="P99" s="731">
        <f>'PU Holds'!V101+'PU Holds'!AS101</f>
        <v>0</v>
      </c>
      <c r="Q99" s="732">
        <f>'PU Holds'!W101+'PU Holds'!AT101</f>
        <v>0</v>
      </c>
      <c r="R99" s="733">
        <f>'PU Holds'!X101+'PU Holds'!AU101</f>
        <v>0</v>
      </c>
      <c r="S99" s="738">
        <f>'PU Holds'!Y101+'PU Holds'!AV101</f>
        <v>0</v>
      </c>
      <c r="T99" s="739">
        <f>'PU Holds'!Z101+'PU Holds'!AW101</f>
        <v>0</v>
      </c>
      <c r="U99" s="738">
        <f>'PU Holds'!AA101+'PU Holds'!AX101</f>
        <v>0</v>
      </c>
      <c r="V99" s="734">
        <f>'PU Holds'!AB101+'PU Holds'!AY101</f>
        <v>0</v>
      </c>
      <c r="W99" s="721">
        <f>'PU Holds'!AC101+'PU Holds'!AZ101</f>
        <v>0</v>
      </c>
      <c r="X99" s="740">
        <f>'PU Holds'!AD101+'PU Holds'!BA101</f>
        <v>0</v>
      </c>
      <c r="Y99" s="15">
        <f t="shared" si="10"/>
        <v>0</v>
      </c>
      <c r="Z99" s="16">
        <f t="shared" si="9"/>
        <v>0</v>
      </c>
    </row>
    <row r="100" spans="1:26">
      <c r="A100" s="13">
        <v>14028</v>
      </c>
      <c r="B100" s="14" t="s">
        <v>29758</v>
      </c>
      <c r="C100" s="14" t="s">
        <v>29782</v>
      </c>
      <c r="D100" s="14" t="s">
        <v>29792</v>
      </c>
      <c r="E100" s="16">
        <v>1</v>
      </c>
      <c r="F100" s="721"/>
      <c r="G100" s="722">
        <f>'PU Holds'!M102+'PU Holds'!AJ102</f>
        <v>0</v>
      </c>
      <c r="H100" s="723">
        <f>'PU Holds'!N102+'PU Holds'!AK102</f>
        <v>0</v>
      </c>
      <c r="I100" s="724">
        <f>'PU Holds'!O102+'PU Holds'!AL102</f>
        <v>0</v>
      </c>
      <c r="J100" s="725">
        <f>'PU Holds'!P102+'PU Holds'!AM102</f>
        <v>0</v>
      </c>
      <c r="K100" s="726">
        <f>'PU Holds'!Q102+'PU Holds'!AN102</f>
        <v>0</v>
      </c>
      <c r="L100" s="727">
        <f>'PU Holds'!R102+'PU Holds'!AO102</f>
        <v>0</v>
      </c>
      <c r="M100" s="728">
        <f>'PU Holds'!S102+'PU Holds'!AP102</f>
        <v>0</v>
      </c>
      <c r="N100" s="729">
        <f>'PU Holds'!T102+'PU Holds'!AQ102</f>
        <v>0</v>
      </c>
      <c r="O100" s="730">
        <f>'PU Holds'!U102+'PU Holds'!AR102</f>
        <v>0</v>
      </c>
      <c r="P100" s="731">
        <f>'PU Holds'!V102+'PU Holds'!AS102</f>
        <v>0</v>
      </c>
      <c r="Q100" s="732">
        <f>'PU Holds'!W102+'PU Holds'!AT102</f>
        <v>0</v>
      </c>
      <c r="R100" s="733">
        <f>'PU Holds'!X102+'PU Holds'!AU102</f>
        <v>0</v>
      </c>
      <c r="S100" s="738">
        <f>'PU Holds'!Y102+'PU Holds'!AV102</f>
        <v>0</v>
      </c>
      <c r="T100" s="739">
        <f>'PU Holds'!Z102+'PU Holds'!AW102</f>
        <v>0</v>
      </c>
      <c r="U100" s="738">
        <f>'PU Holds'!AA102+'PU Holds'!AX102</f>
        <v>0</v>
      </c>
      <c r="V100" s="734">
        <f>'PU Holds'!AB102+'PU Holds'!AY102</f>
        <v>0</v>
      </c>
      <c r="W100" s="721">
        <f>'PU Holds'!AC102+'PU Holds'!AZ102</f>
        <v>0</v>
      </c>
      <c r="X100" s="740">
        <f>'PU Holds'!AD102+'PU Holds'!BA102</f>
        <v>0</v>
      </c>
      <c r="Y100" s="15">
        <f t="shared" si="10"/>
        <v>0</v>
      </c>
      <c r="Z100" s="16">
        <f t="shared" si="9"/>
        <v>0</v>
      </c>
    </row>
    <row r="101" spans="1:26">
      <c r="A101" s="13">
        <v>14029</v>
      </c>
      <c r="B101" s="14" t="s">
        <v>29758</v>
      </c>
      <c r="C101" s="14" t="s">
        <v>29782</v>
      </c>
      <c r="D101" s="14" t="s">
        <v>29793</v>
      </c>
      <c r="E101" s="16">
        <v>1</v>
      </c>
      <c r="F101" s="721"/>
      <c r="G101" s="722">
        <f>'PU Holds'!M103+'PU Holds'!AJ103</f>
        <v>0</v>
      </c>
      <c r="H101" s="723">
        <f>'PU Holds'!N103+'PU Holds'!AK103</f>
        <v>0</v>
      </c>
      <c r="I101" s="724">
        <f>'PU Holds'!O103+'PU Holds'!AL103</f>
        <v>0</v>
      </c>
      <c r="J101" s="725">
        <f>'PU Holds'!P103+'PU Holds'!AM103</f>
        <v>0</v>
      </c>
      <c r="K101" s="726">
        <f>'PU Holds'!Q103+'PU Holds'!AN103</f>
        <v>0</v>
      </c>
      <c r="L101" s="727">
        <f>'PU Holds'!R103+'PU Holds'!AO103</f>
        <v>0</v>
      </c>
      <c r="M101" s="728">
        <f>'PU Holds'!S103+'PU Holds'!AP103</f>
        <v>0</v>
      </c>
      <c r="N101" s="729">
        <f>'PU Holds'!T103+'PU Holds'!AQ103</f>
        <v>0</v>
      </c>
      <c r="O101" s="730">
        <f>'PU Holds'!U103+'PU Holds'!AR103</f>
        <v>0</v>
      </c>
      <c r="P101" s="731">
        <f>'PU Holds'!V103+'PU Holds'!AS103</f>
        <v>0</v>
      </c>
      <c r="Q101" s="732">
        <f>'PU Holds'!W103+'PU Holds'!AT103</f>
        <v>0</v>
      </c>
      <c r="R101" s="733">
        <f>'PU Holds'!X103+'PU Holds'!AU103</f>
        <v>0</v>
      </c>
      <c r="S101" s="738">
        <f>'PU Holds'!Y103+'PU Holds'!AV103</f>
        <v>0</v>
      </c>
      <c r="T101" s="739">
        <f>'PU Holds'!Z103+'PU Holds'!AW103</f>
        <v>0</v>
      </c>
      <c r="U101" s="738">
        <f>'PU Holds'!AA103+'PU Holds'!AX103</f>
        <v>0</v>
      </c>
      <c r="V101" s="734">
        <f>'PU Holds'!AB103+'PU Holds'!AY103</f>
        <v>0</v>
      </c>
      <c r="W101" s="721">
        <f>'PU Holds'!AC103+'PU Holds'!AZ103</f>
        <v>0</v>
      </c>
      <c r="X101" s="740">
        <f>'PU Holds'!AD103+'PU Holds'!BA103</f>
        <v>0</v>
      </c>
      <c r="Y101" s="15">
        <f t="shared" si="10"/>
        <v>0</v>
      </c>
      <c r="Z101" s="16">
        <f t="shared" si="9"/>
        <v>0</v>
      </c>
    </row>
    <row r="102" spans="1:26">
      <c r="A102" s="13">
        <v>14030</v>
      </c>
      <c r="B102" s="14" t="s">
        <v>29758</v>
      </c>
      <c r="C102" s="14" t="s">
        <v>29782</v>
      </c>
      <c r="D102" s="14" t="s">
        <v>29794</v>
      </c>
      <c r="E102" s="16">
        <v>1</v>
      </c>
      <c r="F102" s="721"/>
      <c r="G102" s="722">
        <f>'PU Holds'!M104+'PU Holds'!AJ104</f>
        <v>0</v>
      </c>
      <c r="H102" s="723">
        <f>'PU Holds'!N104+'PU Holds'!AK104</f>
        <v>0</v>
      </c>
      <c r="I102" s="724">
        <f>'PU Holds'!O104+'PU Holds'!AL104</f>
        <v>0</v>
      </c>
      <c r="J102" s="725">
        <f>'PU Holds'!P104+'PU Holds'!AM104</f>
        <v>0</v>
      </c>
      <c r="K102" s="726">
        <f>'PU Holds'!Q104+'PU Holds'!AN104</f>
        <v>0</v>
      </c>
      <c r="L102" s="727">
        <f>'PU Holds'!R104+'PU Holds'!AO104</f>
        <v>0</v>
      </c>
      <c r="M102" s="728">
        <f>'PU Holds'!S104+'PU Holds'!AP104</f>
        <v>0</v>
      </c>
      <c r="N102" s="729">
        <f>'PU Holds'!T104+'PU Holds'!AQ104</f>
        <v>0</v>
      </c>
      <c r="O102" s="730">
        <f>'PU Holds'!U104+'PU Holds'!AR104</f>
        <v>0</v>
      </c>
      <c r="P102" s="731">
        <f>'PU Holds'!V104+'PU Holds'!AS104</f>
        <v>0</v>
      </c>
      <c r="Q102" s="732">
        <f>'PU Holds'!W104+'PU Holds'!AT104</f>
        <v>0</v>
      </c>
      <c r="R102" s="733">
        <f>'PU Holds'!X104+'PU Holds'!AU104</f>
        <v>0</v>
      </c>
      <c r="S102" s="738">
        <f>'PU Holds'!Y104+'PU Holds'!AV104</f>
        <v>0</v>
      </c>
      <c r="T102" s="739">
        <f>'PU Holds'!Z104+'PU Holds'!AW104</f>
        <v>0</v>
      </c>
      <c r="U102" s="738">
        <f>'PU Holds'!AA104+'PU Holds'!AX104</f>
        <v>0</v>
      </c>
      <c r="V102" s="734">
        <f>'PU Holds'!AB104+'PU Holds'!AY104</f>
        <v>0</v>
      </c>
      <c r="W102" s="721">
        <f>'PU Holds'!AC104+'PU Holds'!AZ104</f>
        <v>0</v>
      </c>
      <c r="X102" s="740">
        <f>'PU Holds'!AD104+'PU Holds'!BA104</f>
        <v>0</v>
      </c>
      <c r="Y102" s="15">
        <f t="shared" si="10"/>
        <v>0</v>
      </c>
      <c r="Z102" s="16">
        <f t="shared" si="9"/>
        <v>0</v>
      </c>
    </row>
    <row r="103" spans="1:26">
      <c r="A103" s="13">
        <v>12104</v>
      </c>
      <c r="B103" s="14" t="s">
        <v>29758</v>
      </c>
      <c r="C103" s="14" t="s">
        <v>29782</v>
      </c>
      <c r="D103" s="14" t="s">
        <v>29795</v>
      </c>
      <c r="E103" s="16">
        <v>10</v>
      </c>
      <c r="F103" s="721"/>
      <c r="G103" s="722">
        <f>'PU Holds'!M105+'PU Holds'!AJ105</f>
        <v>0</v>
      </c>
      <c r="H103" s="723">
        <f>'PU Holds'!N105+'PU Holds'!AK105</f>
        <v>0</v>
      </c>
      <c r="I103" s="724">
        <f>'PU Holds'!O105+'PU Holds'!AL105</f>
        <v>0</v>
      </c>
      <c r="J103" s="725">
        <f>'PU Holds'!P105+'PU Holds'!AM105</f>
        <v>0</v>
      </c>
      <c r="K103" s="726">
        <f>'PU Holds'!Q105+'PU Holds'!AN105</f>
        <v>0</v>
      </c>
      <c r="L103" s="727">
        <f>'PU Holds'!R105+'PU Holds'!AO105</f>
        <v>0</v>
      </c>
      <c r="M103" s="728">
        <f>'PU Holds'!S105+'PU Holds'!AP105</f>
        <v>0</v>
      </c>
      <c r="N103" s="729">
        <f>'PU Holds'!T105+'PU Holds'!AQ105</f>
        <v>0</v>
      </c>
      <c r="O103" s="730">
        <f>'PU Holds'!U105+'PU Holds'!AR105</f>
        <v>0</v>
      </c>
      <c r="P103" s="731">
        <f>'PU Holds'!V105+'PU Holds'!AS105</f>
        <v>0</v>
      </c>
      <c r="Q103" s="732">
        <f>'PU Holds'!W105+'PU Holds'!AT105</f>
        <v>0</v>
      </c>
      <c r="R103" s="733">
        <f>'PU Holds'!X105+'PU Holds'!AU105</f>
        <v>0</v>
      </c>
      <c r="S103" s="738">
        <f>'PU Holds'!Y105+'PU Holds'!AV105</f>
        <v>0</v>
      </c>
      <c r="T103" s="739">
        <f>'PU Holds'!Z105+'PU Holds'!AW105</f>
        <v>0</v>
      </c>
      <c r="U103" s="738">
        <f>'PU Holds'!AA105+'PU Holds'!AX105</f>
        <v>0</v>
      </c>
      <c r="V103" s="734">
        <f>'PU Holds'!AB105+'PU Holds'!AY105</f>
        <v>0</v>
      </c>
      <c r="W103" s="721">
        <f>'PU Holds'!AC105+'PU Holds'!AZ105</f>
        <v>0</v>
      </c>
      <c r="X103" s="740">
        <f>'PU Holds'!AD105+'PU Holds'!BA105</f>
        <v>0</v>
      </c>
      <c r="Y103" s="15">
        <f t="shared" si="10"/>
        <v>0</v>
      </c>
      <c r="Z103" s="16">
        <f t="shared" si="9"/>
        <v>0</v>
      </c>
    </row>
    <row r="104" spans="1:26">
      <c r="A104" s="13">
        <v>11886</v>
      </c>
      <c r="B104" s="14" t="s">
        <v>29758</v>
      </c>
      <c r="C104" s="14" t="s">
        <v>29782</v>
      </c>
      <c r="D104" s="14" t="s">
        <v>29796</v>
      </c>
      <c r="E104" s="16">
        <v>10</v>
      </c>
      <c r="F104" s="721"/>
      <c r="G104" s="722">
        <f>'PU Holds'!M106+'PU Holds'!AJ106</f>
        <v>0</v>
      </c>
      <c r="H104" s="723">
        <f>'PU Holds'!N106+'PU Holds'!AK106</f>
        <v>0</v>
      </c>
      <c r="I104" s="724">
        <f>'PU Holds'!O106+'PU Holds'!AL106</f>
        <v>0</v>
      </c>
      <c r="J104" s="725">
        <f>'PU Holds'!P106+'PU Holds'!AM106</f>
        <v>0</v>
      </c>
      <c r="K104" s="726">
        <f>'PU Holds'!Q106+'PU Holds'!AN106</f>
        <v>0</v>
      </c>
      <c r="L104" s="727">
        <f>'PU Holds'!R106+'PU Holds'!AO106</f>
        <v>0</v>
      </c>
      <c r="M104" s="728">
        <f>'PU Holds'!S106+'PU Holds'!AP106</f>
        <v>0</v>
      </c>
      <c r="N104" s="729">
        <f>'PU Holds'!T106+'PU Holds'!AQ106</f>
        <v>0</v>
      </c>
      <c r="O104" s="730">
        <f>'PU Holds'!U106+'PU Holds'!AR106</f>
        <v>0</v>
      </c>
      <c r="P104" s="731">
        <f>'PU Holds'!V106+'PU Holds'!AS106</f>
        <v>0</v>
      </c>
      <c r="Q104" s="732">
        <f>'PU Holds'!W106+'PU Holds'!AT106</f>
        <v>0</v>
      </c>
      <c r="R104" s="733">
        <f>'PU Holds'!X106+'PU Holds'!AU106</f>
        <v>0</v>
      </c>
      <c r="S104" s="738">
        <f>'PU Holds'!Y106+'PU Holds'!AV106</f>
        <v>0</v>
      </c>
      <c r="T104" s="739">
        <f>'PU Holds'!Z106+'PU Holds'!AW106</f>
        <v>0</v>
      </c>
      <c r="U104" s="738">
        <f>'PU Holds'!AA106+'PU Holds'!AX106</f>
        <v>0</v>
      </c>
      <c r="V104" s="734">
        <f>'PU Holds'!AB106+'PU Holds'!AY106</f>
        <v>0</v>
      </c>
      <c r="W104" s="721">
        <f>'PU Holds'!AC106+'PU Holds'!AZ106</f>
        <v>0</v>
      </c>
      <c r="X104" s="740">
        <f>'PU Holds'!AD106+'PU Holds'!BA106</f>
        <v>0</v>
      </c>
      <c r="Y104" s="15">
        <f t="shared" si="10"/>
        <v>0</v>
      </c>
      <c r="Z104" s="16">
        <f t="shared" si="9"/>
        <v>0</v>
      </c>
    </row>
    <row r="105" spans="1:26">
      <c r="A105" s="13">
        <v>12430</v>
      </c>
      <c r="B105" s="14" t="s">
        <v>29758</v>
      </c>
      <c r="C105" s="14" t="s">
        <v>29782</v>
      </c>
      <c r="D105" s="14" t="s">
        <v>29797</v>
      </c>
      <c r="E105" s="16">
        <v>5</v>
      </c>
      <c r="F105" s="721"/>
      <c r="G105" s="722">
        <f>'PU Holds'!M107+'PU Holds'!AJ107</f>
        <v>0</v>
      </c>
      <c r="H105" s="723">
        <f>'PU Holds'!N107+'PU Holds'!AK107</f>
        <v>0</v>
      </c>
      <c r="I105" s="724">
        <f>'PU Holds'!O107+'PU Holds'!AL107</f>
        <v>0</v>
      </c>
      <c r="J105" s="725">
        <f>'PU Holds'!P107+'PU Holds'!AM107</f>
        <v>0</v>
      </c>
      <c r="K105" s="726">
        <f>'PU Holds'!Q107+'PU Holds'!AN107</f>
        <v>0</v>
      </c>
      <c r="L105" s="727">
        <f>'PU Holds'!R107+'PU Holds'!AO107</f>
        <v>0</v>
      </c>
      <c r="M105" s="728">
        <f>'PU Holds'!S107+'PU Holds'!AP107</f>
        <v>0</v>
      </c>
      <c r="N105" s="729">
        <f>'PU Holds'!T107+'PU Holds'!AQ107</f>
        <v>0</v>
      </c>
      <c r="O105" s="730">
        <f>'PU Holds'!U107+'PU Holds'!AR107</f>
        <v>0</v>
      </c>
      <c r="P105" s="731">
        <f>'PU Holds'!V107+'PU Holds'!AS107</f>
        <v>0</v>
      </c>
      <c r="Q105" s="732">
        <f>'PU Holds'!W107+'PU Holds'!AT107</f>
        <v>0</v>
      </c>
      <c r="R105" s="733">
        <f>'PU Holds'!X107+'PU Holds'!AU107</f>
        <v>0</v>
      </c>
      <c r="S105" s="738">
        <f>'PU Holds'!Y107+'PU Holds'!AV107</f>
        <v>0</v>
      </c>
      <c r="T105" s="739">
        <f>'PU Holds'!Z107+'PU Holds'!AW107</f>
        <v>0</v>
      </c>
      <c r="U105" s="738">
        <f>'PU Holds'!AA107+'PU Holds'!AX107</f>
        <v>0</v>
      </c>
      <c r="V105" s="734">
        <f>'PU Holds'!AB107+'PU Holds'!AY107</f>
        <v>0</v>
      </c>
      <c r="W105" s="721">
        <f>'PU Holds'!AC107+'PU Holds'!AZ107</f>
        <v>0</v>
      </c>
      <c r="X105" s="740">
        <f>'PU Holds'!AD107+'PU Holds'!BA107</f>
        <v>0</v>
      </c>
      <c r="Y105" s="15">
        <f t="shared" si="10"/>
        <v>0</v>
      </c>
      <c r="Z105" s="16">
        <f t="shared" si="9"/>
        <v>0</v>
      </c>
    </row>
    <row r="106" spans="1:26">
      <c r="A106" s="13">
        <v>10846</v>
      </c>
      <c r="B106" s="14" t="s">
        <v>29758</v>
      </c>
      <c r="C106" s="14" t="s">
        <v>29782</v>
      </c>
      <c r="D106" s="14" t="s">
        <v>29798</v>
      </c>
      <c r="E106" s="16">
        <v>1</v>
      </c>
      <c r="F106" s="721"/>
      <c r="G106" s="722">
        <f>'PU Holds'!M109+'PU Holds'!AJ109</f>
        <v>0</v>
      </c>
      <c r="H106" s="723">
        <f>'PU Holds'!N109+'PU Holds'!AK109</f>
        <v>0</v>
      </c>
      <c r="I106" s="724">
        <f>'PU Holds'!O109+'PU Holds'!AL109</f>
        <v>0</v>
      </c>
      <c r="J106" s="725">
        <f>'PU Holds'!P109+'PU Holds'!AM109</f>
        <v>0</v>
      </c>
      <c r="K106" s="726">
        <f>'PU Holds'!Q109+'PU Holds'!AN109</f>
        <v>0</v>
      </c>
      <c r="L106" s="727">
        <f>'PU Holds'!R109+'PU Holds'!AO109</f>
        <v>0</v>
      </c>
      <c r="M106" s="728">
        <f>'PU Holds'!S109+'PU Holds'!AP109</f>
        <v>0</v>
      </c>
      <c r="N106" s="729">
        <f>'PU Holds'!T109+'PU Holds'!AQ109</f>
        <v>0</v>
      </c>
      <c r="O106" s="730">
        <f>'PU Holds'!U109+'PU Holds'!AR109</f>
        <v>0</v>
      </c>
      <c r="P106" s="731">
        <f>'PU Holds'!V109+'PU Holds'!AS109</f>
        <v>0</v>
      </c>
      <c r="Q106" s="732">
        <f>'PU Holds'!W109+'PU Holds'!AT109</f>
        <v>0</v>
      </c>
      <c r="R106" s="733">
        <f>'PU Holds'!X109+'PU Holds'!AU109</f>
        <v>0</v>
      </c>
      <c r="S106" s="738">
        <f>'PU Holds'!Y109+'PU Holds'!AV109</f>
        <v>0</v>
      </c>
      <c r="T106" s="739">
        <f>'PU Holds'!Z109+'PU Holds'!AW109</f>
        <v>0</v>
      </c>
      <c r="U106" s="738">
        <f>'PU Holds'!AA109+'PU Holds'!AX109</f>
        <v>0</v>
      </c>
      <c r="V106" s="734">
        <f>'PU Holds'!AB109+'PU Holds'!AY109</f>
        <v>0</v>
      </c>
      <c r="W106" s="721">
        <f>'PU Holds'!AC109+'PU Holds'!AZ109</f>
        <v>0</v>
      </c>
      <c r="X106" s="740">
        <f>'PU Holds'!AD109+'PU Holds'!BA109</f>
        <v>0</v>
      </c>
      <c r="Y106" s="15">
        <f t="shared" si="10"/>
        <v>0</v>
      </c>
      <c r="Z106" s="16">
        <f t="shared" si="9"/>
        <v>0</v>
      </c>
    </row>
    <row r="107" spans="1:26">
      <c r="A107" s="13">
        <v>14032</v>
      </c>
      <c r="B107" s="14" t="s">
        <v>29758</v>
      </c>
      <c r="C107" s="14" t="s">
        <v>29782</v>
      </c>
      <c r="D107" s="14" t="s">
        <v>29799</v>
      </c>
      <c r="E107" s="16">
        <v>1</v>
      </c>
      <c r="F107" s="721"/>
      <c r="G107" s="722">
        <f>'PU Holds'!M118+'PU Holds'!AJ118</f>
        <v>0</v>
      </c>
      <c r="H107" s="723">
        <f>'PU Holds'!N118+'PU Holds'!AK118</f>
        <v>0</v>
      </c>
      <c r="I107" s="724">
        <f>'PU Holds'!O118+'PU Holds'!AL118</f>
        <v>0</v>
      </c>
      <c r="J107" s="725">
        <f>'PU Holds'!P118+'PU Holds'!AM118</f>
        <v>0</v>
      </c>
      <c r="K107" s="726">
        <f>'PU Holds'!Q118+'PU Holds'!AN118</f>
        <v>0</v>
      </c>
      <c r="L107" s="727">
        <f>'PU Holds'!R118+'PU Holds'!AO118</f>
        <v>0</v>
      </c>
      <c r="M107" s="728">
        <f>'PU Holds'!S118+'PU Holds'!AP118</f>
        <v>0</v>
      </c>
      <c r="N107" s="729">
        <f>'PU Holds'!T118+'PU Holds'!AQ118</f>
        <v>0</v>
      </c>
      <c r="O107" s="730">
        <f>'PU Holds'!U118+'PU Holds'!AR118</f>
        <v>0</v>
      </c>
      <c r="P107" s="731">
        <f>'PU Holds'!V118+'PU Holds'!AS118</f>
        <v>0</v>
      </c>
      <c r="Q107" s="732">
        <f>'PU Holds'!W118+'PU Holds'!AT118</f>
        <v>0</v>
      </c>
      <c r="R107" s="733">
        <f>'PU Holds'!X118+'PU Holds'!AU118</f>
        <v>0</v>
      </c>
      <c r="S107" s="738">
        <f>'PU Holds'!Y118+'PU Holds'!AV118</f>
        <v>0</v>
      </c>
      <c r="T107" s="739">
        <f>'PU Holds'!Z118+'PU Holds'!AW118</f>
        <v>0</v>
      </c>
      <c r="U107" s="738">
        <f>'PU Holds'!AA118+'PU Holds'!AX118</f>
        <v>0</v>
      </c>
      <c r="V107" s="734">
        <f>'PU Holds'!AB118+'PU Holds'!AY118</f>
        <v>0</v>
      </c>
      <c r="W107" s="721">
        <f>'PU Holds'!AC118+'PU Holds'!AZ118</f>
        <v>0</v>
      </c>
      <c r="X107" s="740">
        <f>'PU Holds'!AD118+'PU Holds'!BA118</f>
        <v>0</v>
      </c>
      <c r="Y107" s="15">
        <f t="shared" si="10"/>
        <v>0</v>
      </c>
      <c r="Z107" s="16">
        <f t="shared" si="9"/>
        <v>0</v>
      </c>
    </row>
    <row r="108" spans="1:26">
      <c r="A108" s="13">
        <v>10850</v>
      </c>
      <c r="B108" s="14" t="s">
        <v>29758</v>
      </c>
      <c r="C108" s="14" t="s">
        <v>29782</v>
      </c>
      <c r="D108" s="14" t="s">
        <v>29800</v>
      </c>
      <c r="E108" s="16">
        <v>1</v>
      </c>
      <c r="F108" s="721"/>
      <c r="G108" s="722">
        <f>'PU Holds'!M110+'PU Holds'!AJ110</f>
        <v>0</v>
      </c>
      <c r="H108" s="723">
        <f>'PU Holds'!N110+'PU Holds'!AK110</f>
        <v>0</v>
      </c>
      <c r="I108" s="724">
        <f>'PU Holds'!O110+'PU Holds'!AL110</f>
        <v>0</v>
      </c>
      <c r="J108" s="725">
        <f>'PU Holds'!P110+'PU Holds'!AM110</f>
        <v>0</v>
      </c>
      <c r="K108" s="726">
        <f>'PU Holds'!Q110+'PU Holds'!AN110</f>
        <v>0</v>
      </c>
      <c r="L108" s="727">
        <f>'PU Holds'!R110+'PU Holds'!AO110</f>
        <v>0</v>
      </c>
      <c r="M108" s="728">
        <f>'PU Holds'!S110+'PU Holds'!AP110</f>
        <v>0</v>
      </c>
      <c r="N108" s="729">
        <f>'PU Holds'!T110+'PU Holds'!AQ110</f>
        <v>0</v>
      </c>
      <c r="O108" s="730">
        <f>'PU Holds'!U110+'PU Holds'!AR110</f>
        <v>0</v>
      </c>
      <c r="P108" s="731">
        <f>'PU Holds'!V110+'PU Holds'!AS110</f>
        <v>0</v>
      </c>
      <c r="Q108" s="732">
        <f>'PU Holds'!W110+'PU Holds'!AT110</f>
        <v>0</v>
      </c>
      <c r="R108" s="733">
        <f>'PU Holds'!X110+'PU Holds'!AU110</f>
        <v>0</v>
      </c>
      <c r="S108" s="738">
        <f>'PU Holds'!Y110+'PU Holds'!AV110</f>
        <v>0</v>
      </c>
      <c r="T108" s="739">
        <f>'PU Holds'!Z110+'PU Holds'!AW110</f>
        <v>0</v>
      </c>
      <c r="U108" s="738">
        <f>'PU Holds'!AA110+'PU Holds'!AX110</f>
        <v>0</v>
      </c>
      <c r="V108" s="734">
        <f>'PU Holds'!AB110+'PU Holds'!AY110</f>
        <v>0</v>
      </c>
      <c r="W108" s="721">
        <f>'PU Holds'!AC110+'PU Holds'!AZ110</f>
        <v>0</v>
      </c>
      <c r="X108" s="740">
        <f>'PU Holds'!AD110+'PU Holds'!BA110</f>
        <v>0</v>
      </c>
      <c r="Y108" s="15">
        <f t="shared" si="10"/>
        <v>0</v>
      </c>
      <c r="Z108" s="16">
        <f t="shared" si="9"/>
        <v>0</v>
      </c>
    </row>
    <row r="109" spans="1:26">
      <c r="A109" s="13">
        <v>10847</v>
      </c>
      <c r="B109" s="14" t="s">
        <v>29758</v>
      </c>
      <c r="C109" s="14" t="s">
        <v>29782</v>
      </c>
      <c r="D109" s="14" t="s">
        <v>29801</v>
      </c>
      <c r="E109" s="16">
        <v>1</v>
      </c>
      <c r="F109" s="721"/>
      <c r="G109" s="722">
        <f>'PU Holds'!M111+'PU Holds'!AJ111</f>
        <v>0</v>
      </c>
      <c r="H109" s="723">
        <f>'PU Holds'!N111+'PU Holds'!AK111</f>
        <v>0</v>
      </c>
      <c r="I109" s="724">
        <f>'PU Holds'!O111+'PU Holds'!AL111</f>
        <v>0</v>
      </c>
      <c r="J109" s="725">
        <f>'PU Holds'!P111+'PU Holds'!AM111</f>
        <v>0</v>
      </c>
      <c r="K109" s="726">
        <f>'PU Holds'!Q111+'PU Holds'!AN111</f>
        <v>0</v>
      </c>
      <c r="L109" s="727">
        <f>'PU Holds'!R111+'PU Holds'!AO111</f>
        <v>0</v>
      </c>
      <c r="M109" s="728">
        <f>'PU Holds'!S111+'PU Holds'!AP111</f>
        <v>0</v>
      </c>
      <c r="N109" s="729">
        <f>'PU Holds'!T111+'PU Holds'!AQ111</f>
        <v>0</v>
      </c>
      <c r="O109" s="730">
        <f>'PU Holds'!U111+'PU Holds'!AR111</f>
        <v>0</v>
      </c>
      <c r="P109" s="731">
        <f>'PU Holds'!V111+'PU Holds'!AS111</f>
        <v>0</v>
      </c>
      <c r="Q109" s="732">
        <f>'PU Holds'!W111+'PU Holds'!AT111</f>
        <v>0</v>
      </c>
      <c r="R109" s="733">
        <f>'PU Holds'!X111+'PU Holds'!AU111</f>
        <v>0</v>
      </c>
      <c r="S109" s="738">
        <f>'PU Holds'!Y111+'PU Holds'!AV111</f>
        <v>0</v>
      </c>
      <c r="T109" s="739">
        <f>'PU Holds'!Z111+'PU Holds'!AW111</f>
        <v>0</v>
      </c>
      <c r="U109" s="738">
        <f>'PU Holds'!AA111+'PU Holds'!AX111</f>
        <v>0</v>
      </c>
      <c r="V109" s="734">
        <f>'PU Holds'!AB111+'PU Holds'!AY111</f>
        <v>0</v>
      </c>
      <c r="W109" s="721">
        <f>'PU Holds'!AC111+'PU Holds'!AZ111</f>
        <v>0</v>
      </c>
      <c r="X109" s="740">
        <f>'PU Holds'!AD111+'PU Holds'!BA111</f>
        <v>0</v>
      </c>
      <c r="Y109" s="15">
        <f t="shared" si="10"/>
        <v>0</v>
      </c>
      <c r="Z109" s="16">
        <f t="shared" si="9"/>
        <v>0</v>
      </c>
    </row>
    <row r="110" spans="1:26">
      <c r="A110" s="13">
        <v>10849</v>
      </c>
      <c r="B110" s="14" t="s">
        <v>29758</v>
      </c>
      <c r="C110" s="14" t="s">
        <v>29782</v>
      </c>
      <c r="D110" s="14" t="s">
        <v>29802</v>
      </c>
      <c r="E110" s="16">
        <v>1</v>
      </c>
      <c r="F110" s="721"/>
      <c r="G110" s="722">
        <f>'PU Holds'!M112+'PU Holds'!AJ112</f>
        <v>0</v>
      </c>
      <c r="H110" s="723">
        <f>'PU Holds'!N112+'PU Holds'!AK112</f>
        <v>0</v>
      </c>
      <c r="I110" s="724">
        <f>'PU Holds'!O112+'PU Holds'!AL112</f>
        <v>0</v>
      </c>
      <c r="J110" s="725">
        <f>'PU Holds'!P112+'PU Holds'!AM112</f>
        <v>0</v>
      </c>
      <c r="K110" s="726">
        <f>'PU Holds'!Q112+'PU Holds'!AN112</f>
        <v>0</v>
      </c>
      <c r="L110" s="727">
        <f>'PU Holds'!R112+'PU Holds'!AO112</f>
        <v>0</v>
      </c>
      <c r="M110" s="728">
        <f>'PU Holds'!S112+'PU Holds'!AP112</f>
        <v>0</v>
      </c>
      <c r="N110" s="729">
        <f>'PU Holds'!T112+'PU Holds'!AQ112</f>
        <v>0</v>
      </c>
      <c r="O110" s="730">
        <f>'PU Holds'!U112+'PU Holds'!AR112</f>
        <v>0</v>
      </c>
      <c r="P110" s="731">
        <f>'PU Holds'!V112+'PU Holds'!AS112</f>
        <v>0</v>
      </c>
      <c r="Q110" s="732">
        <f>'PU Holds'!W112+'PU Holds'!AT112</f>
        <v>0</v>
      </c>
      <c r="R110" s="733">
        <f>'PU Holds'!X112+'PU Holds'!AU112</f>
        <v>0</v>
      </c>
      <c r="S110" s="738">
        <f>'PU Holds'!Y112+'PU Holds'!AV112</f>
        <v>0</v>
      </c>
      <c r="T110" s="739">
        <f>'PU Holds'!Z112+'PU Holds'!AW112</f>
        <v>0</v>
      </c>
      <c r="U110" s="738">
        <f>'PU Holds'!AA112+'PU Holds'!AX112</f>
        <v>0</v>
      </c>
      <c r="V110" s="734">
        <f>'PU Holds'!AB112+'PU Holds'!AY112</f>
        <v>0</v>
      </c>
      <c r="W110" s="721">
        <f>'PU Holds'!AC112+'PU Holds'!AZ112</f>
        <v>0</v>
      </c>
      <c r="X110" s="740">
        <f>'PU Holds'!AD112+'PU Holds'!BA112</f>
        <v>0</v>
      </c>
      <c r="Y110" s="15">
        <f t="shared" si="10"/>
        <v>0</v>
      </c>
      <c r="Z110" s="16">
        <f t="shared" si="9"/>
        <v>0</v>
      </c>
    </row>
    <row r="111" spans="1:26">
      <c r="A111" s="13">
        <v>10870</v>
      </c>
      <c r="B111" s="14" t="s">
        <v>29758</v>
      </c>
      <c r="C111" s="14" t="s">
        <v>29782</v>
      </c>
      <c r="D111" s="14" t="s">
        <v>29803</v>
      </c>
      <c r="E111" s="16">
        <v>1</v>
      </c>
      <c r="F111" s="721"/>
      <c r="G111" s="722">
        <f>'PU Holds'!M113+'PU Holds'!AJ113</f>
        <v>0</v>
      </c>
      <c r="H111" s="723">
        <f>'PU Holds'!N113+'PU Holds'!AK113</f>
        <v>0</v>
      </c>
      <c r="I111" s="724">
        <f>'PU Holds'!O113+'PU Holds'!AL113</f>
        <v>0</v>
      </c>
      <c r="J111" s="725">
        <f>'PU Holds'!P113+'PU Holds'!AM113</f>
        <v>0</v>
      </c>
      <c r="K111" s="726">
        <f>'PU Holds'!Q113+'PU Holds'!AN113</f>
        <v>0</v>
      </c>
      <c r="L111" s="727">
        <f>'PU Holds'!R113+'PU Holds'!AO113</f>
        <v>0</v>
      </c>
      <c r="M111" s="728">
        <f>'PU Holds'!S113+'PU Holds'!AP113</f>
        <v>0</v>
      </c>
      <c r="N111" s="729">
        <f>'PU Holds'!T113+'PU Holds'!AQ113</f>
        <v>0</v>
      </c>
      <c r="O111" s="730">
        <f>'PU Holds'!U113+'PU Holds'!AR113</f>
        <v>0</v>
      </c>
      <c r="P111" s="731">
        <f>'PU Holds'!V113+'PU Holds'!AS113</f>
        <v>0</v>
      </c>
      <c r="Q111" s="732">
        <f>'PU Holds'!W113+'PU Holds'!AT113</f>
        <v>0</v>
      </c>
      <c r="R111" s="733">
        <f>'PU Holds'!X113+'PU Holds'!AU113</f>
        <v>0</v>
      </c>
      <c r="S111" s="738">
        <f>'PU Holds'!Y113+'PU Holds'!AV113</f>
        <v>0</v>
      </c>
      <c r="T111" s="739">
        <f>'PU Holds'!Z113+'PU Holds'!AW113</f>
        <v>0</v>
      </c>
      <c r="U111" s="738">
        <f>'PU Holds'!AA113+'PU Holds'!AX113</f>
        <v>0</v>
      </c>
      <c r="V111" s="734">
        <f>'PU Holds'!AB113+'PU Holds'!AY113</f>
        <v>0</v>
      </c>
      <c r="W111" s="721">
        <f>'PU Holds'!AC113+'PU Holds'!AZ113</f>
        <v>0</v>
      </c>
      <c r="X111" s="740">
        <f>'PU Holds'!AD113+'PU Holds'!BA113</f>
        <v>0</v>
      </c>
      <c r="Y111" s="15">
        <f t="shared" si="10"/>
        <v>0</v>
      </c>
      <c r="Z111" s="16">
        <f t="shared" si="9"/>
        <v>0</v>
      </c>
    </row>
    <row r="112" spans="1:26">
      <c r="A112" s="13">
        <v>10956</v>
      </c>
      <c r="B112" s="14" t="s">
        <v>29758</v>
      </c>
      <c r="C112" s="14" t="s">
        <v>29782</v>
      </c>
      <c r="D112" s="14" t="s">
        <v>29804</v>
      </c>
      <c r="E112" s="16">
        <v>1</v>
      </c>
      <c r="F112" s="721"/>
      <c r="G112" s="722">
        <f>'PU Holds'!M114+'PU Holds'!AJ114</f>
        <v>0</v>
      </c>
      <c r="H112" s="723">
        <f>'PU Holds'!N114+'PU Holds'!AK114</f>
        <v>0</v>
      </c>
      <c r="I112" s="724">
        <f>'PU Holds'!O114+'PU Holds'!AL114</f>
        <v>0</v>
      </c>
      <c r="J112" s="725">
        <f>'PU Holds'!P114+'PU Holds'!AM114</f>
        <v>0</v>
      </c>
      <c r="K112" s="726">
        <f>'PU Holds'!Q114+'PU Holds'!AN114</f>
        <v>0</v>
      </c>
      <c r="L112" s="727">
        <f>'PU Holds'!R114+'PU Holds'!AO114</f>
        <v>0</v>
      </c>
      <c r="M112" s="728">
        <f>'PU Holds'!S114+'PU Holds'!AP114</f>
        <v>0</v>
      </c>
      <c r="N112" s="729">
        <f>'PU Holds'!T114+'PU Holds'!AQ114</f>
        <v>0</v>
      </c>
      <c r="O112" s="730">
        <f>'PU Holds'!U114+'PU Holds'!AR114</f>
        <v>0</v>
      </c>
      <c r="P112" s="731">
        <f>'PU Holds'!V114+'PU Holds'!AS114</f>
        <v>0</v>
      </c>
      <c r="Q112" s="732">
        <f>'PU Holds'!W114+'PU Holds'!AT114</f>
        <v>0</v>
      </c>
      <c r="R112" s="733">
        <f>'PU Holds'!X114+'PU Holds'!AU114</f>
        <v>0</v>
      </c>
      <c r="S112" s="738">
        <f>'PU Holds'!Y114+'PU Holds'!AV114</f>
        <v>0</v>
      </c>
      <c r="T112" s="739">
        <f>'PU Holds'!Z114+'PU Holds'!AW114</f>
        <v>0</v>
      </c>
      <c r="U112" s="738">
        <f>'PU Holds'!AA114+'PU Holds'!AX114</f>
        <v>0</v>
      </c>
      <c r="V112" s="734">
        <f>'PU Holds'!AB114+'PU Holds'!AY114</f>
        <v>0</v>
      </c>
      <c r="W112" s="721">
        <f>'PU Holds'!AC114+'PU Holds'!AZ114</f>
        <v>0</v>
      </c>
      <c r="X112" s="740">
        <f>'PU Holds'!AD114+'PU Holds'!BA114</f>
        <v>0</v>
      </c>
      <c r="Y112" s="15">
        <f t="shared" si="10"/>
        <v>0</v>
      </c>
      <c r="Z112" s="16">
        <f t="shared" si="9"/>
        <v>0</v>
      </c>
    </row>
    <row r="113" spans="1:26">
      <c r="A113" s="13">
        <v>10949</v>
      </c>
      <c r="B113" s="14" t="s">
        <v>29758</v>
      </c>
      <c r="C113" s="14" t="s">
        <v>29782</v>
      </c>
      <c r="D113" s="14" t="s">
        <v>29805</v>
      </c>
      <c r="E113" s="16">
        <v>1</v>
      </c>
      <c r="F113" s="721"/>
      <c r="G113" s="722">
        <f>'PU Holds'!M115+'PU Holds'!AJ115</f>
        <v>0</v>
      </c>
      <c r="H113" s="723">
        <f>'PU Holds'!N115+'PU Holds'!AK115</f>
        <v>0</v>
      </c>
      <c r="I113" s="724">
        <f>'PU Holds'!O115+'PU Holds'!AL115</f>
        <v>0</v>
      </c>
      <c r="J113" s="725">
        <f>'PU Holds'!P115+'PU Holds'!AM115</f>
        <v>0</v>
      </c>
      <c r="K113" s="726">
        <f>'PU Holds'!Q115+'PU Holds'!AN115</f>
        <v>0</v>
      </c>
      <c r="L113" s="727">
        <f>'PU Holds'!R115+'PU Holds'!AO115</f>
        <v>0</v>
      </c>
      <c r="M113" s="728">
        <f>'PU Holds'!S115+'PU Holds'!AP115</f>
        <v>0</v>
      </c>
      <c r="N113" s="729">
        <f>'PU Holds'!T115+'PU Holds'!AQ115</f>
        <v>0</v>
      </c>
      <c r="O113" s="730">
        <f>'PU Holds'!U115+'PU Holds'!AR115</f>
        <v>0</v>
      </c>
      <c r="P113" s="731">
        <f>'PU Holds'!V115+'PU Holds'!AS115</f>
        <v>0</v>
      </c>
      <c r="Q113" s="732">
        <f>'PU Holds'!W115+'PU Holds'!AT115</f>
        <v>0</v>
      </c>
      <c r="R113" s="733">
        <f>'PU Holds'!X115+'PU Holds'!AU115</f>
        <v>0</v>
      </c>
      <c r="S113" s="738">
        <f>'PU Holds'!Y115+'PU Holds'!AV115</f>
        <v>0</v>
      </c>
      <c r="T113" s="739">
        <f>'PU Holds'!Z115+'PU Holds'!AW115</f>
        <v>0</v>
      </c>
      <c r="U113" s="738">
        <f>'PU Holds'!AA115+'PU Holds'!AX115</f>
        <v>0</v>
      </c>
      <c r="V113" s="734">
        <f>'PU Holds'!AB115+'PU Holds'!AY115</f>
        <v>0</v>
      </c>
      <c r="W113" s="721">
        <f>'PU Holds'!AC115+'PU Holds'!AZ115</f>
        <v>0</v>
      </c>
      <c r="X113" s="740">
        <f>'PU Holds'!AD115+'PU Holds'!BA115</f>
        <v>0</v>
      </c>
      <c r="Y113" s="15">
        <f t="shared" si="10"/>
        <v>0</v>
      </c>
      <c r="Z113" s="16">
        <f t="shared" si="9"/>
        <v>0</v>
      </c>
    </row>
    <row r="114" spans="1:26">
      <c r="A114" s="13">
        <v>13660</v>
      </c>
      <c r="B114" s="14" t="s">
        <v>29758</v>
      </c>
      <c r="C114" s="14" t="s">
        <v>29782</v>
      </c>
      <c r="D114" s="14" t="s">
        <v>29806</v>
      </c>
      <c r="E114" s="16">
        <v>1</v>
      </c>
      <c r="F114" s="721"/>
      <c r="G114" s="722">
        <f>'PU Holds'!M116+'PU Holds'!AJ116</f>
        <v>0</v>
      </c>
      <c r="H114" s="723">
        <f>'PU Holds'!N116+'PU Holds'!AK116</f>
        <v>0</v>
      </c>
      <c r="I114" s="724">
        <f>'PU Holds'!O116+'PU Holds'!AL116</f>
        <v>0</v>
      </c>
      <c r="J114" s="725">
        <f>'PU Holds'!P116+'PU Holds'!AM116</f>
        <v>0</v>
      </c>
      <c r="K114" s="726">
        <f>'PU Holds'!Q116+'PU Holds'!AN116</f>
        <v>0</v>
      </c>
      <c r="L114" s="727">
        <f>'PU Holds'!R116+'PU Holds'!AO116</f>
        <v>0</v>
      </c>
      <c r="M114" s="728">
        <f>'PU Holds'!S116+'PU Holds'!AP116</f>
        <v>0</v>
      </c>
      <c r="N114" s="729">
        <f>'PU Holds'!T116+'PU Holds'!AQ116</f>
        <v>0</v>
      </c>
      <c r="O114" s="730">
        <f>'PU Holds'!U116+'PU Holds'!AR116</f>
        <v>0</v>
      </c>
      <c r="P114" s="731">
        <f>'PU Holds'!V116+'PU Holds'!AS116</f>
        <v>0</v>
      </c>
      <c r="Q114" s="732">
        <f>'PU Holds'!W116+'PU Holds'!AT116</f>
        <v>0</v>
      </c>
      <c r="R114" s="733">
        <f>'PU Holds'!X116+'PU Holds'!AU116</f>
        <v>0</v>
      </c>
      <c r="S114" s="738">
        <f>'PU Holds'!Y116+'PU Holds'!AV116</f>
        <v>0</v>
      </c>
      <c r="T114" s="739">
        <f>'PU Holds'!Z116+'PU Holds'!AW116</f>
        <v>0</v>
      </c>
      <c r="U114" s="738">
        <f>'PU Holds'!AA116+'PU Holds'!AX116</f>
        <v>0</v>
      </c>
      <c r="V114" s="734">
        <f>'PU Holds'!AB116+'PU Holds'!AY116</f>
        <v>0</v>
      </c>
      <c r="W114" s="721">
        <f>'PU Holds'!AC116+'PU Holds'!AZ116</f>
        <v>0</v>
      </c>
      <c r="X114" s="740">
        <f>'PU Holds'!AD116+'PU Holds'!BA116</f>
        <v>0</v>
      </c>
      <c r="Y114" s="15">
        <f t="shared" si="10"/>
        <v>0</v>
      </c>
      <c r="Z114" s="16">
        <f t="shared" si="9"/>
        <v>0</v>
      </c>
    </row>
    <row r="115" spans="1:26">
      <c r="A115" s="13">
        <v>13875</v>
      </c>
      <c r="B115" s="14" t="s">
        <v>29758</v>
      </c>
      <c r="C115" s="14" t="s">
        <v>29782</v>
      </c>
      <c r="D115" s="14" t="s">
        <v>29807</v>
      </c>
      <c r="E115" s="16">
        <v>1</v>
      </c>
      <c r="F115" s="721"/>
      <c r="G115" s="722">
        <f>'PU Holds'!M117+'PU Holds'!AJ117</f>
        <v>0</v>
      </c>
      <c r="H115" s="723">
        <f>'PU Holds'!N117+'PU Holds'!AK117</f>
        <v>0</v>
      </c>
      <c r="I115" s="724">
        <f>'PU Holds'!O117+'PU Holds'!AL117</f>
        <v>0</v>
      </c>
      <c r="J115" s="725">
        <f>'PU Holds'!P117+'PU Holds'!AM117</f>
        <v>0</v>
      </c>
      <c r="K115" s="726">
        <f>'PU Holds'!Q117+'PU Holds'!AN117</f>
        <v>0</v>
      </c>
      <c r="L115" s="727">
        <f>'PU Holds'!R117+'PU Holds'!AO117</f>
        <v>0</v>
      </c>
      <c r="M115" s="728">
        <f>'PU Holds'!S117+'PU Holds'!AP117</f>
        <v>0</v>
      </c>
      <c r="N115" s="729">
        <f>'PU Holds'!T117+'PU Holds'!AQ117</f>
        <v>0</v>
      </c>
      <c r="O115" s="730">
        <f>'PU Holds'!U117+'PU Holds'!AR117</f>
        <v>0</v>
      </c>
      <c r="P115" s="731">
        <f>'PU Holds'!V117+'PU Holds'!AS117</f>
        <v>0</v>
      </c>
      <c r="Q115" s="732">
        <f>'PU Holds'!W117+'PU Holds'!AT117</f>
        <v>0</v>
      </c>
      <c r="R115" s="733">
        <f>'PU Holds'!X117+'PU Holds'!AU117</f>
        <v>0</v>
      </c>
      <c r="S115" s="738">
        <f>'PU Holds'!Y117+'PU Holds'!AV117</f>
        <v>0</v>
      </c>
      <c r="T115" s="739">
        <f>'PU Holds'!Z117+'PU Holds'!AW117</f>
        <v>0</v>
      </c>
      <c r="U115" s="738">
        <f>'PU Holds'!AA117+'PU Holds'!AX117</f>
        <v>0</v>
      </c>
      <c r="V115" s="734">
        <f>'PU Holds'!AB117+'PU Holds'!AY117</f>
        <v>0</v>
      </c>
      <c r="W115" s="721">
        <f>'PU Holds'!AC117+'PU Holds'!AZ117</f>
        <v>0</v>
      </c>
      <c r="X115" s="740">
        <f>'PU Holds'!AD117+'PU Holds'!BA117</f>
        <v>0</v>
      </c>
      <c r="Y115" s="15">
        <f t="shared" si="10"/>
        <v>0</v>
      </c>
      <c r="Z115" s="16">
        <f t="shared" si="9"/>
        <v>0</v>
      </c>
    </row>
    <row r="116" spans="1:26">
      <c r="A116" s="13">
        <v>12404</v>
      </c>
      <c r="B116" s="14" t="s">
        <v>29758</v>
      </c>
      <c r="C116" s="14" t="s">
        <v>29782</v>
      </c>
      <c r="D116" s="14" t="s">
        <v>29808</v>
      </c>
      <c r="E116" s="16">
        <v>5</v>
      </c>
      <c r="F116" s="721"/>
      <c r="G116" s="722">
        <f>'PU Holds'!M133</f>
        <v>0</v>
      </c>
      <c r="H116" s="723">
        <f>'PU Holds'!N133</f>
        <v>0</v>
      </c>
      <c r="I116" s="724">
        <f>'PU Holds'!O133</f>
        <v>0</v>
      </c>
      <c r="J116" s="725">
        <f>'PU Holds'!P133</f>
        <v>0</v>
      </c>
      <c r="K116" s="726">
        <f>'PU Holds'!Q133</f>
        <v>0</v>
      </c>
      <c r="L116" s="727">
        <f>'PU Holds'!R133</f>
        <v>0</v>
      </c>
      <c r="M116" s="728">
        <f>'PU Holds'!S133</f>
        <v>0</v>
      </c>
      <c r="N116" s="729">
        <f>'PU Holds'!T133</f>
        <v>0</v>
      </c>
      <c r="O116" s="730">
        <f>'PU Holds'!U133</f>
        <v>0</v>
      </c>
      <c r="P116" s="731">
        <f>'PU Holds'!V133</f>
        <v>0</v>
      </c>
      <c r="Q116" s="732">
        <f>'PU Holds'!W133</f>
        <v>0</v>
      </c>
      <c r="R116" s="733">
        <f>'PU Holds'!X133</f>
        <v>0</v>
      </c>
      <c r="S116" s="738">
        <f>'PU Holds'!Y133</f>
        <v>0</v>
      </c>
      <c r="T116" s="739">
        <f>'PU Holds'!Z133</f>
        <v>0</v>
      </c>
      <c r="U116" s="738">
        <f>'PU Holds'!AA133</f>
        <v>0</v>
      </c>
      <c r="V116" s="734">
        <f>'PU Holds'!AB133</f>
        <v>0</v>
      </c>
      <c r="W116" s="721">
        <f>'PU Holds'!AC133</f>
        <v>0</v>
      </c>
      <c r="X116" s="740">
        <f>'PU Holds'!AD133</f>
        <v>0</v>
      </c>
      <c r="Y116" s="15">
        <f t="shared" si="10"/>
        <v>0</v>
      </c>
      <c r="Z116" s="16">
        <f t="shared" si="9"/>
        <v>0</v>
      </c>
    </row>
    <row r="117" spans="1:26">
      <c r="A117" s="13">
        <v>10908</v>
      </c>
      <c r="B117" s="14" t="s">
        <v>29758</v>
      </c>
      <c r="C117" s="14" t="s">
        <v>29782</v>
      </c>
      <c r="D117" s="14" t="s">
        <v>29809</v>
      </c>
      <c r="E117" s="16">
        <v>1</v>
      </c>
      <c r="F117" s="721"/>
      <c r="G117" s="722">
        <f>'PU Holds'!M120+'PU Holds'!AJ120</f>
        <v>0</v>
      </c>
      <c r="H117" s="723">
        <f>'PU Holds'!N120+'PU Holds'!AK120</f>
        <v>0</v>
      </c>
      <c r="I117" s="724">
        <f>'PU Holds'!O120+'PU Holds'!AL120</f>
        <v>0</v>
      </c>
      <c r="J117" s="725">
        <f>'PU Holds'!P120+'PU Holds'!AM120</f>
        <v>0</v>
      </c>
      <c r="K117" s="726">
        <f>'PU Holds'!Q120+'PU Holds'!AN120</f>
        <v>0</v>
      </c>
      <c r="L117" s="727">
        <f>'PU Holds'!R120+'PU Holds'!AO120</f>
        <v>0</v>
      </c>
      <c r="M117" s="728">
        <f>'PU Holds'!S120+'PU Holds'!AP120</f>
        <v>0</v>
      </c>
      <c r="N117" s="729">
        <f>'PU Holds'!T120+'PU Holds'!AQ120</f>
        <v>0</v>
      </c>
      <c r="O117" s="730">
        <f>'PU Holds'!U120+'PU Holds'!AR120</f>
        <v>0</v>
      </c>
      <c r="P117" s="731">
        <f>'PU Holds'!V120+'PU Holds'!AS120</f>
        <v>0</v>
      </c>
      <c r="Q117" s="732">
        <f>'PU Holds'!W120+'PU Holds'!AT120</f>
        <v>0</v>
      </c>
      <c r="R117" s="733">
        <f>'PU Holds'!X120+'PU Holds'!AU120</f>
        <v>0</v>
      </c>
      <c r="S117" s="738">
        <f>'PU Holds'!Y120+'PU Holds'!AV120</f>
        <v>0</v>
      </c>
      <c r="T117" s="739">
        <f>'PU Holds'!Z120+'PU Holds'!AW120</f>
        <v>0</v>
      </c>
      <c r="U117" s="738">
        <f>'PU Holds'!AA120+'PU Holds'!AX120</f>
        <v>0</v>
      </c>
      <c r="V117" s="734">
        <f>'PU Holds'!AB120+'PU Holds'!AY120</f>
        <v>0</v>
      </c>
      <c r="W117" s="721">
        <f>'PU Holds'!AC120+'PU Holds'!AZ120</f>
        <v>0</v>
      </c>
      <c r="X117" s="740">
        <f>'PU Holds'!AD120+'PU Holds'!BA120</f>
        <v>0</v>
      </c>
      <c r="Y117" s="15">
        <f t="shared" si="10"/>
        <v>0</v>
      </c>
      <c r="Z117" s="16">
        <f t="shared" si="9"/>
        <v>0</v>
      </c>
    </row>
    <row r="118" spans="1:26">
      <c r="A118" s="13">
        <v>14031</v>
      </c>
      <c r="B118" s="14" t="s">
        <v>29758</v>
      </c>
      <c r="C118" s="14" t="s">
        <v>29782</v>
      </c>
      <c r="D118" s="14" t="s">
        <v>29810</v>
      </c>
      <c r="E118" s="16">
        <v>1</v>
      </c>
      <c r="F118" s="721"/>
      <c r="G118" s="722">
        <f>'PU Holds'!M129+'PU Holds'!AJ129</f>
        <v>0</v>
      </c>
      <c r="H118" s="723">
        <f>'PU Holds'!N129+'PU Holds'!AK129</f>
        <v>0</v>
      </c>
      <c r="I118" s="724">
        <f>'PU Holds'!O129+'PU Holds'!AL129</f>
        <v>0</v>
      </c>
      <c r="J118" s="725">
        <f>'PU Holds'!P129+'PU Holds'!AM129</f>
        <v>0</v>
      </c>
      <c r="K118" s="726">
        <f>'PU Holds'!Q129+'PU Holds'!AN129</f>
        <v>0</v>
      </c>
      <c r="L118" s="727">
        <f>'PU Holds'!R129+'PU Holds'!AO129</f>
        <v>0</v>
      </c>
      <c r="M118" s="728">
        <f>'PU Holds'!S129+'PU Holds'!AP129</f>
        <v>0</v>
      </c>
      <c r="N118" s="729">
        <f>'PU Holds'!T129+'PU Holds'!AQ129</f>
        <v>0</v>
      </c>
      <c r="O118" s="730">
        <f>'PU Holds'!U129+'PU Holds'!AR129</f>
        <v>0</v>
      </c>
      <c r="P118" s="731">
        <f>'PU Holds'!V129+'PU Holds'!AS129</f>
        <v>0</v>
      </c>
      <c r="Q118" s="732">
        <f>'PU Holds'!W129+'PU Holds'!AT129</f>
        <v>0</v>
      </c>
      <c r="R118" s="733">
        <f>'PU Holds'!X129+'PU Holds'!AU129</f>
        <v>0</v>
      </c>
      <c r="S118" s="738">
        <f>'PU Holds'!Y129+'PU Holds'!AV129</f>
        <v>0</v>
      </c>
      <c r="T118" s="739">
        <f>'PU Holds'!Z129+'PU Holds'!AW129</f>
        <v>0</v>
      </c>
      <c r="U118" s="738">
        <f>'PU Holds'!AA129+'PU Holds'!AX129</f>
        <v>0</v>
      </c>
      <c r="V118" s="734">
        <f>'PU Holds'!AB129+'PU Holds'!AY129</f>
        <v>0</v>
      </c>
      <c r="W118" s="721">
        <f>'PU Holds'!AC129+'PU Holds'!AZ129</f>
        <v>0</v>
      </c>
      <c r="X118" s="740">
        <f>'PU Holds'!AD129+'PU Holds'!BA129</f>
        <v>0</v>
      </c>
      <c r="Y118" s="15">
        <f t="shared" si="10"/>
        <v>0</v>
      </c>
      <c r="Z118" s="16">
        <f t="shared" si="9"/>
        <v>0</v>
      </c>
    </row>
    <row r="119" spans="1:26">
      <c r="A119" s="13">
        <v>10904</v>
      </c>
      <c r="B119" s="14" t="s">
        <v>29758</v>
      </c>
      <c r="C119" s="14" t="s">
        <v>29782</v>
      </c>
      <c r="D119" s="14" t="s">
        <v>29811</v>
      </c>
      <c r="E119" s="16">
        <v>1</v>
      </c>
      <c r="F119" s="721"/>
      <c r="G119" s="722">
        <f>'PU Holds'!M121+'PU Holds'!AJ121</f>
        <v>0</v>
      </c>
      <c r="H119" s="723">
        <f>'PU Holds'!N121+'PU Holds'!AK121</f>
        <v>0</v>
      </c>
      <c r="I119" s="724">
        <f>'PU Holds'!O121+'PU Holds'!AL121</f>
        <v>0</v>
      </c>
      <c r="J119" s="725">
        <f>'PU Holds'!P121+'PU Holds'!AM121</f>
        <v>0</v>
      </c>
      <c r="K119" s="726">
        <f>'PU Holds'!Q121+'PU Holds'!AN121</f>
        <v>0</v>
      </c>
      <c r="L119" s="727">
        <f>'PU Holds'!R121+'PU Holds'!AO121</f>
        <v>0</v>
      </c>
      <c r="M119" s="728">
        <f>'PU Holds'!S121+'PU Holds'!AP121</f>
        <v>0</v>
      </c>
      <c r="N119" s="729">
        <f>'PU Holds'!T121+'PU Holds'!AQ121</f>
        <v>0</v>
      </c>
      <c r="O119" s="730">
        <f>'PU Holds'!U121+'PU Holds'!AR121</f>
        <v>0</v>
      </c>
      <c r="P119" s="731">
        <f>'PU Holds'!V121+'PU Holds'!AS121</f>
        <v>0</v>
      </c>
      <c r="Q119" s="732">
        <f>'PU Holds'!W121+'PU Holds'!AT121</f>
        <v>0</v>
      </c>
      <c r="R119" s="733">
        <f>'PU Holds'!X121+'PU Holds'!AU121</f>
        <v>0</v>
      </c>
      <c r="S119" s="738">
        <f>'PU Holds'!Y121+'PU Holds'!AV121</f>
        <v>0</v>
      </c>
      <c r="T119" s="739">
        <f>'PU Holds'!Z121+'PU Holds'!AW121</f>
        <v>0</v>
      </c>
      <c r="U119" s="738">
        <f>'PU Holds'!AA121+'PU Holds'!AX121</f>
        <v>0</v>
      </c>
      <c r="V119" s="734">
        <f>'PU Holds'!AB121+'PU Holds'!AY121</f>
        <v>0</v>
      </c>
      <c r="W119" s="721">
        <f>'PU Holds'!AC121+'PU Holds'!AZ121</f>
        <v>0</v>
      </c>
      <c r="X119" s="740">
        <f>'PU Holds'!AD121+'PU Holds'!BA121</f>
        <v>0</v>
      </c>
      <c r="Y119" s="15">
        <f t="shared" si="10"/>
        <v>0</v>
      </c>
      <c r="Z119" s="16">
        <f t="shared" si="9"/>
        <v>0</v>
      </c>
    </row>
    <row r="120" spans="1:26">
      <c r="A120" s="13">
        <v>10950</v>
      </c>
      <c r="B120" s="14" t="s">
        <v>29758</v>
      </c>
      <c r="C120" s="14" t="s">
        <v>29782</v>
      </c>
      <c r="D120" s="14" t="s">
        <v>29812</v>
      </c>
      <c r="E120" s="16">
        <v>1</v>
      </c>
      <c r="F120" s="721"/>
      <c r="G120" s="722">
        <f>'PU Holds'!M122+'PU Holds'!AJ122</f>
        <v>0</v>
      </c>
      <c r="H120" s="723">
        <f>'PU Holds'!N122+'PU Holds'!AK122</f>
        <v>0</v>
      </c>
      <c r="I120" s="724">
        <f>'PU Holds'!O122+'PU Holds'!AL122</f>
        <v>0</v>
      </c>
      <c r="J120" s="725">
        <f>'PU Holds'!P122+'PU Holds'!AM122</f>
        <v>0</v>
      </c>
      <c r="K120" s="726">
        <f>'PU Holds'!Q122+'PU Holds'!AN122</f>
        <v>0</v>
      </c>
      <c r="L120" s="727">
        <f>'PU Holds'!R122+'PU Holds'!AO122</f>
        <v>0</v>
      </c>
      <c r="M120" s="728">
        <f>'PU Holds'!S122+'PU Holds'!AP122</f>
        <v>0</v>
      </c>
      <c r="N120" s="729">
        <f>'PU Holds'!T122+'PU Holds'!AQ122</f>
        <v>0</v>
      </c>
      <c r="O120" s="730">
        <f>'PU Holds'!U122+'PU Holds'!AR122</f>
        <v>0</v>
      </c>
      <c r="P120" s="731">
        <f>'PU Holds'!V122+'PU Holds'!AS122</f>
        <v>0</v>
      </c>
      <c r="Q120" s="732">
        <f>'PU Holds'!W122+'PU Holds'!AT122</f>
        <v>0</v>
      </c>
      <c r="R120" s="733">
        <f>'PU Holds'!X122+'PU Holds'!AU122</f>
        <v>0</v>
      </c>
      <c r="S120" s="738">
        <f>'PU Holds'!Y122+'PU Holds'!AV122</f>
        <v>0</v>
      </c>
      <c r="T120" s="739">
        <f>'PU Holds'!Z122+'PU Holds'!AW122</f>
        <v>0</v>
      </c>
      <c r="U120" s="738">
        <f>'PU Holds'!AA122+'PU Holds'!AX122</f>
        <v>0</v>
      </c>
      <c r="V120" s="734">
        <f>'PU Holds'!AB122+'PU Holds'!AY122</f>
        <v>0</v>
      </c>
      <c r="W120" s="721">
        <f>'PU Holds'!AC122+'PU Holds'!AZ122</f>
        <v>0</v>
      </c>
      <c r="X120" s="740">
        <f>'PU Holds'!AD122+'PU Holds'!BA122</f>
        <v>0</v>
      </c>
      <c r="Y120" s="15">
        <f t="shared" si="10"/>
        <v>0</v>
      </c>
      <c r="Z120" s="16">
        <f t="shared" si="9"/>
        <v>0</v>
      </c>
    </row>
    <row r="121" spans="1:26">
      <c r="A121" s="13">
        <v>10868</v>
      </c>
      <c r="B121" s="14" t="s">
        <v>29758</v>
      </c>
      <c r="C121" s="14" t="s">
        <v>29782</v>
      </c>
      <c r="D121" s="14" t="s">
        <v>29813</v>
      </c>
      <c r="E121" s="16">
        <v>1</v>
      </c>
      <c r="F121" s="721"/>
      <c r="G121" s="722">
        <f>'PU Holds'!M123+'PU Holds'!AJ123</f>
        <v>0</v>
      </c>
      <c r="H121" s="723">
        <f>'PU Holds'!N123+'PU Holds'!AK123</f>
        <v>0</v>
      </c>
      <c r="I121" s="724">
        <f>'PU Holds'!O123+'PU Holds'!AL123</f>
        <v>0</v>
      </c>
      <c r="J121" s="725">
        <f>'PU Holds'!P123+'PU Holds'!AM123</f>
        <v>0</v>
      </c>
      <c r="K121" s="726">
        <f>'PU Holds'!Q123+'PU Holds'!AN123</f>
        <v>0</v>
      </c>
      <c r="L121" s="727">
        <f>'PU Holds'!R123+'PU Holds'!AO123</f>
        <v>0</v>
      </c>
      <c r="M121" s="728">
        <f>'PU Holds'!S123+'PU Holds'!AP123</f>
        <v>0</v>
      </c>
      <c r="N121" s="729">
        <f>'PU Holds'!T123+'PU Holds'!AQ123</f>
        <v>0</v>
      </c>
      <c r="O121" s="730">
        <f>'PU Holds'!U123+'PU Holds'!AR123</f>
        <v>0</v>
      </c>
      <c r="P121" s="731">
        <f>'PU Holds'!V123+'PU Holds'!AS123</f>
        <v>0</v>
      </c>
      <c r="Q121" s="732">
        <f>'PU Holds'!W123+'PU Holds'!AT123</f>
        <v>0</v>
      </c>
      <c r="R121" s="733">
        <f>'PU Holds'!X123+'PU Holds'!AU123</f>
        <v>0</v>
      </c>
      <c r="S121" s="738">
        <f>'PU Holds'!Y123+'PU Holds'!AV123</f>
        <v>0</v>
      </c>
      <c r="T121" s="739">
        <f>'PU Holds'!Z123+'PU Holds'!AW123</f>
        <v>0</v>
      </c>
      <c r="U121" s="738">
        <f>'PU Holds'!AA123+'PU Holds'!AX123</f>
        <v>0</v>
      </c>
      <c r="V121" s="734">
        <f>'PU Holds'!AB123+'PU Holds'!AY123</f>
        <v>0</v>
      </c>
      <c r="W121" s="721">
        <f>'PU Holds'!AC123+'PU Holds'!AZ123</f>
        <v>0</v>
      </c>
      <c r="X121" s="740">
        <f>'PU Holds'!AD123+'PU Holds'!BA123</f>
        <v>0</v>
      </c>
      <c r="Y121" s="15">
        <f t="shared" si="10"/>
        <v>0</v>
      </c>
      <c r="Z121" s="16">
        <f t="shared" si="9"/>
        <v>0</v>
      </c>
    </row>
    <row r="122" spans="1:26">
      <c r="A122" s="13">
        <v>10869</v>
      </c>
      <c r="B122" s="14" t="s">
        <v>29758</v>
      </c>
      <c r="C122" s="14" t="s">
        <v>29782</v>
      </c>
      <c r="D122" s="14" t="s">
        <v>29814</v>
      </c>
      <c r="E122" s="16">
        <v>1</v>
      </c>
      <c r="F122" s="721"/>
      <c r="G122" s="722">
        <f>'PU Holds'!M124+'PU Holds'!AJ124</f>
        <v>0</v>
      </c>
      <c r="H122" s="723">
        <f>'PU Holds'!N124+'PU Holds'!AK124</f>
        <v>0</v>
      </c>
      <c r="I122" s="724">
        <f>'PU Holds'!O124+'PU Holds'!AL124</f>
        <v>0</v>
      </c>
      <c r="J122" s="725">
        <f>'PU Holds'!P124+'PU Holds'!AM124</f>
        <v>0</v>
      </c>
      <c r="K122" s="726">
        <f>'PU Holds'!Q124+'PU Holds'!AN124</f>
        <v>0</v>
      </c>
      <c r="L122" s="727">
        <f>'PU Holds'!R124+'PU Holds'!AO124</f>
        <v>0</v>
      </c>
      <c r="M122" s="728">
        <f>'PU Holds'!S124+'PU Holds'!AP124</f>
        <v>0</v>
      </c>
      <c r="N122" s="729">
        <f>'PU Holds'!T124+'PU Holds'!AQ124</f>
        <v>0</v>
      </c>
      <c r="O122" s="730">
        <f>'PU Holds'!U124+'PU Holds'!AR124</f>
        <v>0</v>
      </c>
      <c r="P122" s="731">
        <f>'PU Holds'!V124+'PU Holds'!AS124</f>
        <v>0</v>
      </c>
      <c r="Q122" s="732">
        <f>'PU Holds'!W124+'PU Holds'!AT124</f>
        <v>0</v>
      </c>
      <c r="R122" s="733">
        <f>'PU Holds'!X124+'PU Holds'!AU124</f>
        <v>0</v>
      </c>
      <c r="S122" s="738">
        <f>'PU Holds'!Y124+'PU Holds'!AV124</f>
        <v>0</v>
      </c>
      <c r="T122" s="739">
        <f>'PU Holds'!Z124+'PU Holds'!AW124</f>
        <v>0</v>
      </c>
      <c r="U122" s="738">
        <f>'PU Holds'!AA124+'PU Holds'!AX124</f>
        <v>0</v>
      </c>
      <c r="V122" s="734">
        <f>'PU Holds'!AB124+'PU Holds'!AY124</f>
        <v>0</v>
      </c>
      <c r="W122" s="721">
        <f>'PU Holds'!AC124+'PU Holds'!AZ124</f>
        <v>0</v>
      </c>
      <c r="X122" s="740">
        <f>'PU Holds'!AD124+'PU Holds'!BA124</f>
        <v>0</v>
      </c>
      <c r="Y122" s="15">
        <f t="shared" si="10"/>
        <v>0</v>
      </c>
      <c r="Z122" s="16">
        <f t="shared" si="9"/>
        <v>0</v>
      </c>
    </row>
    <row r="123" spans="1:26">
      <c r="A123" s="13">
        <v>10903</v>
      </c>
      <c r="B123" s="14" t="s">
        <v>29758</v>
      </c>
      <c r="C123" s="14" t="s">
        <v>29782</v>
      </c>
      <c r="D123" s="14" t="s">
        <v>29815</v>
      </c>
      <c r="E123" s="16">
        <v>1</v>
      </c>
      <c r="F123" s="721"/>
      <c r="G123" s="722">
        <f>'PU Holds'!M125+'PU Holds'!AJ125</f>
        <v>0</v>
      </c>
      <c r="H123" s="723">
        <f>'PU Holds'!N125+'PU Holds'!AK125</f>
        <v>0</v>
      </c>
      <c r="I123" s="724">
        <f>'PU Holds'!O125+'PU Holds'!AL125</f>
        <v>0</v>
      </c>
      <c r="J123" s="725">
        <f>'PU Holds'!P125+'PU Holds'!AM125</f>
        <v>0</v>
      </c>
      <c r="K123" s="726">
        <f>'PU Holds'!Q125+'PU Holds'!AN125</f>
        <v>0</v>
      </c>
      <c r="L123" s="727">
        <f>'PU Holds'!R125+'PU Holds'!AO125</f>
        <v>0</v>
      </c>
      <c r="M123" s="728">
        <f>'PU Holds'!S125+'PU Holds'!AP125</f>
        <v>0</v>
      </c>
      <c r="N123" s="729">
        <f>'PU Holds'!T125+'PU Holds'!AQ125</f>
        <v>0</v>
      </c>
      <c r="O123" s="730">
        <f>'PU Holds'!U125+'PU Holds'!AR125</f>
        <v>0</v>
      </c>
      <c r="P123" s="731">
        <f>'PU Holds'!V125+'PU Holds'!AS125</f>
        <v>0</v>
      </c>
      <c r="Q123" s="732">
        <f>'PU Holds'!W125+'PU Holds'!AT125</f>
        <v>0</v>
      </c>
      <c r="R123" s="733">
        <f>'PU Holds'!X125+'PU Holds'!AU125</f>
        <v>0</v>
      </c>
      <c r="S123" s="738">
        <f>'PU Holds'!Y125+'PU Holds'!AV125</f>
        <v>0</v>
      </c>
      <c r="T123" s="739">
        <f>'PU Holds'!Z125+'PU Holds'!AW125</f>
        <v>0</v>
      </c>
      <c r="U123" s="738">
        <f>'PU Holds'!AA125+'PU Holds'!AX125</f>
        <v>0</v>
      </c>
      <c r="V123" s="734">
        <f>'PU Holds'!AB125+'PU Holds'!AY125</f>
        <v>0</v>
      </c>
      <c r="W123" s="721">
        <f>'PU Holds'!AC125+'PU Holds'!AZ125</f>
        <v>0</v>
      </c>
      <c r="X123" s="740">
        <f>'PU Holds'!AD125+'PU Holds'!BA125</f>
        <v>0</v>
      </c>
      <c r="Y123" s="15">
        <f t="shared" si="10"/>
        <v>0</v>
      </c>
      <c r="Z123" s="16">
        <f t="shared" si="9"/>
        <v>0</v>
      </c>
    </row>
    <row r="124" spans="1:26">
      <c r="A124" s="13">
        <v>10957</v>
      </c>
      <c r="B124" s="14" t="s">
        <v>29758</v>
      </c>
      <c r="C124" s="14" t="s">
        <v>29782</v>
      </c>
      <c r="D124" s="14" t="s">
        <v>29816</v>
      </c>
      <c r="E124" s="16">
        <v>1</v>
      </c>
      <c r="F124" s="721"/>
      <c r="G124" s="722">
        <f>'PU Holds'!M126+'PU Holds'!AJ126</f>
        <v>0</v>
      </c>
      <c r="H124" s="723">
        <f>'PU Holds'!N126+'PU Holds'!AK126</f>
        <v>0</v>
      </c>
      <c r="I124" s="724">
        <f>'PU Holds'!O126+'PU Holds'!AL126</f>
        <v>0</v>
      </c>
      <c r="J124" s="725">
        <f>'PU Holds'!P126+'PU Holds'!AM126</f>
        <v>0</v>
      </c>
      <c r="K124" s="726">
        <f>'PU Holds'!Q126+'PU Holds'!AN126</f>
        <v>0</v>
      </c>
      <c r="L124" s="727">
        <f>'PU Holds'!R126+'PU Holds'!AO126</f>
        <v>0</v>
      </c>
      <c r="M124" s="728">
        <f>'PU Holds'!S126+'PU Holds'!AP126</f>
        <v>0</v>
      </c>
      <c r="N124" s="729">
        <f>'PU Holds'!T126+'PU Holds'!AQ126</f>
        <v>0</v>
      </c>
      <c r="O124" s="730">
        <f>'PU Holds'!U126+'PU Holds'!AR126</f>
        <v>0</v>
      </c>
      <c r="P124" s="731">
        <f>'PU Holds'!V126+'PU Holds'!AS126</f>
        <v>0</v>
      </c>
      <c r="Q124" s="732">
        <f>'PU Holds'!W126+'PU Holds'!AT126</f>
        <v>0</v>
      </c>
      <c r="R124" s="733">
        <f>'PU Holds'!X126+'PU Holds'!AU126</f>
        <v>0</v>
      </c>
      <c r="S124" s="738">
        <f>'PU Holds'!Y126+'PU Holds'!AV126</f>
        <v>0</v>
      </c>
      <c r="T124" s="739">
        <f>'PU Holds'!Z126+'PU Holds'!AW126</f>
        <v>0</v>
      </c>
      <c r="U124" s="738">
        <f>'PU Holds'!AA126+'PU Holds'!AX126</f>
        <v>0</v>
      </c>
      <c r="V124" s="734">
        <f>'PU Holds'!AB126+'PU Holds'!AY126</f>
        <v>0</v>
      </c>
      <c r="W124" s="721">
        <f>'PU Holds'!AC126+'PU Holds'!AZ126</f>
        <v>0</v>
      </c>
      <c r="X124" s="740">
        <f>'PU Holds'!AD126+'PU Holds'!BA126</f>
        <v>0</v>
      </c>
      <c r="Y124" s="15">
        <f t="shared" si="10"/>
        <v>0</v>
      </c>
      <c r="Z124" s="16">
        <f t="shared" si="9"/>
        <v>0</v>
      </c>
    </row>
    <row r="125" spans="1:26">
      <c r="A125" s="13">
        <v>13659</v>
      </c>
      <c r="B125" s="14" t="s">
        <v>29758</v>
      </c>
      <c r="C125" s="14" t="s">
        <v>29782</v>
      </c>
      <c r="D125" s="14" t="s">
        <v>29817</v>
      </c>
      <c r="E125" s="16">
        <v>1</v>
      </c>
      <c r="F125" s="721"/>
      <c r="G125" s="722">
        <f>'PU Holds'!M127+'PU Holds'!AJ127</f>
        <v>0</v>
      </c>
      <c r="H125" s="723">
        <f>'PU Holds'!N127+'PU Holds'!AK127</f>
        <v>0</v>
      </c>
      <c r="I125" s="724">
        <f>'PU Holds'!O127+'PU Holds'!AL127</f>
        <v>0</v>
      </c>
      <c r="J125" s="725">
        <f>'PU Holds'!P127+'PU Holds'!AM127</f>
        <v>0</v>
      </c>
      <c r="K125" s="726">
        <f>'PU Holds'!Q127+'PU Holds'!AN127</f>
        <v>0</v>
      </c>
      <c r="L125" s="727">
        <f>'PU Holds'!R127+'PU Holds'!AO127</f>
        <v>0</v>
      </c>
      <c r="M125" s="728">
        <f>'PU Holds'!S127+'PU Holds'!AP127</f>
        <v>0</v>
      </c>
      <c r="N125" s="729">
        <f>'PU Holds'!T127+'PU Holds'!AQ127</f>
        <v>0</v>
      </c>
      <c r="O125" s="730">
        <f>'PU Holds'!U127+'PU Holds'!AR127</f>
        <v>0</v>
      </c>
      <c r="P125" s="731">
        <f>'PU Holds'!V127+'PU Holds'!AS127</f>
        <v>0</v>
      </c>
      <c r="Q125" s="732">
        <f>'PU Holds'!W127+'PU Holds'!AT127</f>
        <v>0</v>
      </c>
      <c r="R125" s="733">
        <f>'PU Holds'!X127+'PU Holds'!AU127</f>
        <v>0</v>
      </c>
      <c r="S125" s="738">
        <f>'PU Holds'!Y127+'PU Holds'!AV127</f>
        <v>0</v>
      </c>
      <c r="T125" s="739">
        <f>'PU Holds'!Z127+'PU Holds'!AW127</f>
        <v>0</v>
      </c>
      <c r="U125" s="738">
        <f>'PU Holds'!AA127+'PU Holds'!AX127</f>
        <v>0</v>
      </c>
      <c r="V125" s="734">
        <f>'PU Holds'!AB127+'PU Holds'!AY127</f>
        <v>0</v>
      </c>
      <c r="W125" s="721">
        <f>'PU Holds'!AC127+'PU Holds'!AZ127</f>
        <v>0</v>
      </c>
      <c r="X125" s="740">
        <f>'PU Holds'!AD127+'PU Holds'!BA127</f>
        <v>0</v>
      </c>
      <c r="Y125" s="15">
        <f t="shared" si="10"/>
        <v>0</v>
      </c>
      <c r="Z125" s="16">
        <f t="shared" si="9"/>
        <v>0</v>
      </c>
    </row>
    <row r="126" spans="1:26">
      <c r="A126" s="13">
        <v>14027</v>
      </c>
      <c r="B126" s="14" t="s">
        <v>29758</v>
      </c>
      <c r="C126" s="14" t="s">
        <v>29782</v>
      </c>
      <c r="D126" s="14" t="s">
        <v>29818</v>
      </c>
      <c r="E126" s="16">
        <v>1</v>
      </c>
      <c r="F126" s="721"/>
      <c r="G126" s="722">
        <f>'PU Holds'!M128+'PU Holds'!AJ128</f>
        <v>0</v>
      </c>
      <c r="H126" s="723">
        <f>'PU Holds'!N128+'PU Holds'!AK128</f>
        <v>0</v>
      </c>
      <c r="I126" s="724">
        <f>'PU Holds'!O128+'PU Holds'!AL128</f>
        <v>0</v>
      </c>
      <c r="J126" s="725">
        <f>'PU Holds'!P128+'PU Holds'!AM128</f>
        <v>0</v>
      </c>
      <c r="K126" s="726">
        <f>'PU Holds'!Q128+'PU Holds'!AN128</f>
        <v>0</v>
      </c>
      <c r="L126" s="727">
        <f>'PU Holds'!R128+'PU Holds'!AO128</f>
        <v>0</v>
      </c>
      <c r="M126" s="728">
        <f>'PU Holds'!S128+'PU Holds'!AP128</f>
        <v>0</v>
      </c>
      <c r="N126" s="729">
        <f>'PU Holds'!T128+'PU Holds'!AQ128</f>
        <v>0</v>
      </c>
      <c r="O126" s="730">
        <f>'PU Holds'!U128+'PU Holds'!AR128</f>
        <v>0</v>
      </c>
      <c r="P126" s="731">
        <f>'PU Holds'!V128+'PU Holds'!AS128</f>
        <v>0</v>
      </c>
      <c r="Q126" s="732">
        <f>'PU Holds'!W128+'PU Holds'!AT128</f>
        <v>0</v>
      </c>
      <c r="R126" s="733">
        <f>'PU Holds'!X128+'PU Holds'!AU128</f>
        <v>0</v>
      </c>
      <c r="S126" s="738">
        <f>'PU Holds'!Y128+'PU Holds'!AV128</f>
        <v>0</v>
      </c>
      <c r="T126" s="739">
        <f>'PU Holds'!Z128+'PU Holds'!AW128</f>
        <v>0</v>
      </c>
      <c r="U126" s="738">
        <f>'PU Holds'!AA128+'PU Holds'!AX128</f>
        <v>0</v>
      </c>
      <c r="V126" s="734">
        <f>'PU Holds'!AB128+'PU Holds'!AY128</f>
        <v>0</v>
      </c>
      <c r="W126" s="721">
        <f>'PU Holds'!AC128+'PU Holds'!AZ128</f>
        <v>0</v>
      </c>
      <c r="X126" s="740">
        <f>'PU Holds'!AD128+'PU Holds'!BA128</f>
        <v>0</v>
      </c>
      <c r="Y126" s="15">
        <f t="shared" si="10"/>
        <v>0</v>
      </c>
      <c r="Z126" s="16">
        <f t="shared" si="9"/>
        <v>0</v>
      </c>
    </row>
    <row r="127" spans="1:26">
      <c r="A127" s="13">
        <v>12067</v>
      </c>
      <c r="B127" s="14" t="s">
        <v>29758</v>
      </c>
      <c r="C127" s="14" t="s">
        <v>29782</v>
      </c>
      <c r="D127" s="14" t="s">
        <v>29819</v>
      </c>
      <c r="E127" s="16">
        <v>10</v>
      </c>
      <c r="F127" s="721"/>
      <c r="G127" s="722">
        <f>'PU Holds'!M130+'PU Holds'!AJ130</f>
        <v>0</v>
      </c>
      <c r="H127" s="723">
        <f>'PU Holds'!N130+'PU Holds'!AK130</f>
        <v>0</v>
      </c>
      <c r="I127" s="724">
        <f>'PU Holds'!O130+'PU Holds'!AL130</f>
        <v>0</v>
      </c>
      <c r="J127" s="725">
        <f>'PU Holds'!P130+'PU Holds'!AM130</f>
        <v>0</v>
      </c>
      <c r="K127" s="726">
        <f>'PU Holds'!Q130+'PU Holds'!AN130</f>
        <v>0</v>
      </c>
      <c r="L127" s="727">
        <f>'PU Holds'!R130+'PU Holds'!AO130</f>
        <v>0</v>
      </c>
      <c r="M127" s="728">
        <f>'PU Holds'!S130+'PU Holds'!AP130</f>
        <v>0</v>
      </c>
      <c r="N127" s="729">
        <f>'PU Holds'!T130+'PU Holds'!AQ130</f>
        <v>0</v>
      </c>
      <c r="O127" s="730">
        <f>'PU Holds'!U130+'PU Holds'!AR130</f>
        <v>0</v>
      </c>
      <c r="P127" s="731">
        <f>'PU Holds'!V130+'PU Holds'!AS130</f>
        <v>0</v>
      </c>
      <c r="Q127" s="732">
        <f>'PU Holds'!W130+'PU Holds'!AT130</f>
        <v>0</v>
      </c>
      <c r="R127" s="733">
        <f>'PU Holds'!X130+'PU Holds'!AU130</f>
        <v>0</v>
      </c>
      <c r="S127" s="738">
        <f>'PU Holds'!Y130+'PU Holds'!AV130</f>
        <v>0</v>
      </c>
      <c r="T127" s="739">
        <f>'PU Holds'!Z130+'PU Holds'!AW130</f>
        <v>0</v>
      </c>
      <c r="U127" s="738">
        <f>'PU Holds'!AA130+'PU Holds'!AX130</f>
        <v>0</v>
      </c>
      <c r="V127" s="734">
        <f>'PU Holds'!AB130+'PU Holds'!AY130</f>
        <v>0</v>
      </c>
      <c r="W127" s="721">
        <f>'PU Holds'!AC130+'PU Holds'!AZ130</f>
        <v>0</v>
      </c>
      <c r="X127" s="740">
        <f>'PU Holds'!AD130+'PU Holds'!BA130</f>
        <v>0</v>
      </c>
      <c r="Y127" s="15">
        <f t="shared" si="10"/>
        <v>0</v>
      </c>
      <c r="Z127" s="16">
        <f t="shared" si="9"/>
        <v>0</v>
      </c>
    </row>
    <row r="128" spans="1:26">
      <c r="A128" s="13">
        <v>10851</v>
      </c>
      <c r="B128" s="14" t="s">
        <v>29758</v>
      </c>
      <c r="C128" s="14" t="s">
        <v>29782</v>
      </c>
      <c r="D128" s="14" t="s">
        <v>29763</v>
      </c>
      <c r="E128" s="16">
        <v>10</v>
      </c>
      <c r="F128" s="721"/>
      <c r="G128" s="722">
        <f>'PU Holds'!M134</f>
        <v>0</v>
      </c>
      <c r="H128" s="723">
        <f>'PU Holds'!N134</f>
        <v>0</v>
      </c>
      <c r="I128" s="724">
        <f>'PU Holds'!O134</f>
        <v>0</v>
      </c>
      <c r="J128" s="725">
        <f>'PU Holds'!P134</f>
        <v>0</v>
      </c>
      <c r="K128" s="726">
        <f>'PU Holds'!Q134</f>
        <v>0</v>
      </c>
      <c r="L128" s="727">
        <f>'PU Holds'!R134</f>
        <v>0</v>
      </c>
      <c r="M128" s="728">
        <f>'PU Holds'!S134</f>
        <v>0</v>
      </c>
      <c r="N128" s="729">
        <f>'PU Holds'!T134</f>
        <v>0</v>
      </c>
      <c r="O128" s="730">
        <f>'PU Holds'!U134</f>
        <v>0</v>
      </c>
      <c r="P128" s="731">
        <f>'PU Holds'!V134</f>
        <v>0</v>
      </c>
      <c r="Q128" s="732">
        <f>'PU Holds'!W134</f>
        <v>0</v>
      </c>
      <c r="R128" s="733">
        <f>'PU Holds'!X134</f>
        <v>0</v>
      </c>
      <c r="S128" s="738">
        <f>'PU Holds'!Y134</f>
        <v>0</v>
      </c>
      <c r="T128" s="739">
        <f>'PU Holds'!Z134</f>
        <v>0</v>
      </c>
      <c r="U128" s="738">
        <f>'PU Holds'!AA134</f>
        <v>0</v>
      </c>
      <c r="V128" s="734">
        <f>'PU Holds'!AB134</f>
        <v>0</v>
      </c>
      <c r="W128" s="721">
        <f>'PU Holds'!AC134</f>
        <v>0</v>
      </c>
      <c r="X128" s="740">
        <f>'PU Holds'!AD134</f>
        <v>0</v>
      </c>
      <c r="Y128" s="15">
        <f t="shared" si="10"/>
        <v>0</v>
      </c>
      <c r="Z128" s="16">
        <f t="shared" si="9"/>
        <v>0</v>
      </c>
    </row>
    <row r="129" spans="1:26">
      <c r="A129" s="13">
        <v>13664</v>
      </c>
      <c r="B129" s="14" t="s">
        <v>29758</v>
      </c>
      <c r="C129" s="14" t="s">
        <v>29782</v>
      </c>
      <c r="D129" s="14" t="s">
        <v>29820</v>
      </c>
      <c r="E129" s="16">
        <v>20</v>
      </c>
      <c r="F129" s="721"/>
      <c r="G129" s="722">
        <f>'PU Holds'!M135</f>
        <v>0</v>
      </c>
      <c r="H129" s="723">
        <f>'PU Holds'!N135</f>
        <v>0</v>
      </c>
      <c r="I129" s="724">
        <f>'PU Holds'!O135</f>
        <v>0</v>
      </c>
      <c r="J129" s="725">
        <f>'PU Holds'!P135</f>
        <v>0</v>
      </c>
      <c r="K129" s="726">
        <f>'PU Holds'!Q135</f>
        <v>0</v>
      </c>
      <c r="L129" s="727">
        <f>'PU Holds'!R135</f>
        <v>0</v>
      </c>
      <c r="M129" s="728">
        <f>'PU Holds'!S135</f>
        <v>0</v>
      </c>
      <c r="N129" s="729">
        <f>'PU Holds'!T135</f>
        <v>0</v>
      </c>
      <c r="O129" s="730">
        <f>'PU Holds'!U135</f>
        <v>0</v>
      </c>
      <c r="P129" s="731">
        <f>'PU Holds'!V135</f>
        <v>0</v>
      </c>
      <c r="Q129" s="732">
        <f>'PU Holds'!W135</f>
        <v>0</v>
      </c>
      <c r="R129" s="733">
        <f>'PU Holds'!X135</f>
        <v>0</v>
      </c>
      <c r="S129" s="738">
        <f>'PU Holds'!Y135</f>
        <v>0</v>
      </c>
      <c r="T129" s="739">
        <f>'PU Holds'!Z135</f>
        <v>0</v>
      </c>
      <c r="U129" s="738">
        <f>'PU Holds'!AA135</f>
        <v>0</v>
      </c>
      <c r="V129" s="734">
        <f>'PU Holds'!AB135</f>
        <v>0</v>
      </c>
      <c r="W129" s="721">
        <f>'PU Holds'!AC135</f>
        <v>0</v>
      </c>
      <c r="X129" s="740">
        <f>'PU Holds'!AD135</f>
        <v>0</v>
      </c>
      <c r="Y129" s="15">
        <f t="shared" si="10"/>
        <v>0</v>
      </c>
      <c r="Z129" s="16">
        <f t="shared" si="9"/>
        <v>0</v>
      </c>
    </row>
    <row r="130" spans="1:26">
      <c r="A130" s="13">
        <v>13661</v>
      </c>
      <c r="B130" s="14" t="s">
        <v>29758</v>
      </c>
      <c r="C130" s="14" t="s">
        <v>29782</v>
      </c>
      <c r="D130" s="14" t="s">
        <v>29821</v>
      </c>
      <c r="E130" s="16">
        <v>20</v>
      </c>
      <c r="F130" s="721"/>
      <c r="G130" s="722">
        <f>'PU Holds'!M136</f>
        <v>0</v>
      </c>
      <c r="H130" s="723">
        <f>'PU Holds'!N136</f>
        <v>0</v>
      </c>
      <c r="I130" s="724">
        <f>'PU Holds'!O136</f>
        <v>0</v>
      </c>
      <c r="J130" s="725">
        <f>'PU Holds'!P136</f>
        <v>0</v>
      </c>
      <c r="K130" s="726">
        <f>'PU Holds'!Q136</f>
        <v>0</v>
      </c>
      <c r="L130" s="727">
        <f>'PU Holds'!R136</f>
        <v>0</v>
      </c>
      <c r="M130" s="728">
        <f>'PU Holds'!S136</f>
        <v>0</v>
      </c>
      <c r="N130" s="729">
        <f>'PU Holds'!T136</f>
        <v>0</v>
      </c>
      <c r="O130" s="730">
        <f>'PU Holds'!U136</f>
        <v>0</v>
      </c>
      <c r="P130" s="731">
        <f>'PU Holds'!V136</f>
        <v>0</v>
      </c>
      <c r="Q130" s="732">
        <f>'PU Holds'!W136</f>
        <v>0</v>
      </c>
      <c r="R130" s="733">
        <f>'PU Holds'!X136</f>
        <v>0</v>
      </c>
      <c r="S130" s="738">
        <f>'PU Holds'!Y136</f>
        <v>0</v>
      </c>
      <c r="T130" s="739">
        <f>'PU Holds'!Z136</f>
        <v>0</v>
      </c>
      <c r="U130" s="738">
        <f>'PU Holds'!AA136</f>
        <v>0</v>
      </c>
      <c r="V130" s="734">
        <f>'PU Holds'!AB136</f>
        <v>0</v>
      </c>
      <c r="W130" s="721">
        <f>'PU Holds'!AC136</f>
        <v>0</v>
      </c>
      <c r="X130" s="740">
        <f>'PU Holds'!AD136</f>
        <v>0</v>
      </c>
      <c r="Y130" s="15">
        <f t="shared" si="10"/>
        <v>0</v>
      </c>
      <c r="Z130" s="16">
        <f t="shared" si="9"/>
        <v>0</v>
      </c>
    </row>
    <row r="131" spans="1:26">
      <c r="A131" s="13"/>
      <c r="B131" s="14" t="s">
        <v>29758</v>
      </c>
      <c r="C131" s="14" t="s">
        <v>29782</v>
      </c>
      <c r="D131" s="14" t="s">
        <v>28989</v>
      </c>
      <c r="E131" s="16">
        <v>20</v>
      </c>
      <c r="F131" s="721"/>
      <c r="G131" s="722">
        <f>'PU Holds'!M137</f>
        <v>0</v>
      </c>
      <c r="H131" s="723">
        <f>'PU Holds'!N137</f>
        <v>0</v>
      </c>
      <c r="I131" s="724">
        <f>'PU Holds'!O137</f>
        <v>0</v>
      </c>
      <c r="J131" s="725">
        <f>'PU Holds'!P137</f>
        <v>0</v>
      </c>
      <c r="K131" s="726">
        <f>'PU Holds'!Q137</f>
        <v>0</v>
      </c>
      <c r="L131" s="727">
        <f>'PU Holds'!R137</f>
        <v>0</v>
      </c>
      <c r="M131" s="728">
        <f>'PU Holds'!S137</f>
        <v>0</v>
      </c>
      <c r="N131" s="729">
        <f>'PU Holds'!T137</f>
        <v>0</v>
      </c>
      <c r="O131" s="730">
        <f>'PU Holds'!U137</f>
        <v>0</v>
      </c>
      <c r="P131" s="731">
        <f>'PU Holds'!V137</f>
        <v>0</v>
      </c>
      <c r="Q131" s="732">
        <f>'PU Holds'!W137</f>
        <v>0</v>
      </c>
      <c r="R131" s="733">
        <f>'PU Holds'!X137</f>
        <v>0</v>
      </c>
      <c r="S131" s="738">
        <f>'PU Holds'!Y137</f>
        <v>0</v>
      </c>
      <c r="T131" s="739">
        <f>'PU Holds'!Z137</f>
        <v>0</v>
      </c>
      <c r="U131" s="738">
        <f>'PU Holds'!AA137</f>
        <v>0</v>
      </c>
      <c r="V131" s="734">
        <f>'PU Holds'!AB137</f>
        <v>0</v>
      </c>
      <c r="W131" s="721">
        <f>'PU Holds'!AC137</f>
        <v>0</v>
      </c>
      <c r="X131" s="740">
        <f>'PU Holds'!AD137</f>
        <v>0</v>
      </c>
      <c r="Y131" s="15">
        <f t="shared" si="10"/>
        <v>0</v>
      </c>
      <c r="Z131" s="16">
        <f t="shared" si="9"/>
        <v>0</v>
      </c>
    </row>
    <row r="132" spans="1:26">
      <c r="A132" s="13">
        <v>13662</v>
      </c>
      <c r="B132" s="14" t="s">
        <v>29758</v>
      </c>
      <c r="C132" s="14" t="s">
        <v>29782</v>
      </c>
      <c r="D132" s="14" t="s">
        <v>29822</v>
      </c>
      <c r="E132" s="16">
        <v>10</v>
      </c>
      <c r="F132" s="721"/>
      <c r="G132" s="722">
        <f>'PU Holds'!M138</f>
        <v>0</v>
      </c>
      <c r="H132" s="723">
        <f>'PU Holds'!N138</f>
        <v>0</v>
      </c>
      <c r="I132" s="724">
        <f>'PU Holds'!O138</f>
        <v>0</v>
      </c>
      <c r="J132" s="725">
        <f>'PU Holds'!P138</f>
        <v>0</v>
      </c>
      <c r="K132" s="726">
        <f>'PU Holds'!Q138</f>
        <v>0</v>
      </c>
      <c r="L132" s="727">
        <f>'PU Holds'!R138</f>
        <v>0</v>
      </c>
      <c r="M132" s="728">
        <f>'PU Holds'!S138</f>
        <v>0</v>
      </c>
      <c r="N132" s="729">
        <f>'PU Holds'!T138</f>
        <v>0</v>
      </c>
      <c r="O132" s="730">
        <f>'PU Holds'!U138</f>
        <v>0</v>
      </c>
      <c r="P132" s="731">
        <f>'PU Holds'!V138</f>
        <v>0</v>
      </c>
      <c r="Q132" s="732">
        <f>'PU Holds'!W138</f>
        <v>0</v>
      </c>
      <c r="R132" s="733">
        <f>'PU Holds'!X138</f>
        <v>0</v>
      </c>
      <c r="S132" s="738">
        <f>'PU Holds'!Y138</f>
        <v>0</v>
      </c>
      <c r="T132" s="739">
        <f>'PU Holds'!Z138</f>
        <v>0</v>
      </c>
      <c r="U132" s="738">
        <f>'PU Holds'!AA138</f>
        <v>0</v>
      </c>
      <c r="V132" s="734">
        <f>'PU Holds'!AB138</f>
        <v>0</v>
      </c>
      <c r="W132" s="721">
        <f>'PU Holds'!AC138</f>
        <v>0</v>
      </c>
      <c r="X132" s="740">
        <f>'PU Holds'!AD138</f>
        <v>0</v>
      </c>
      <c r="Y132" s="15">
        <f t="shared" si="10"/>
        <v>0</v>
      </c>
      <c r="Z132" s="16">
        <f t="shared" si="9"/>
        <v>0</v>
      </c>
    </row>
    <row r="133" spans="1:26">
      <c r="A133" s="13"/>
      <c r="B133" s="14" t="s">
        <v>29758</v>
      </c>
      <c r="C133" s="14" t="s">
        <v>29782</v>
      </c>
      <c r="D133" s="14" t="s">
        <v>28993</v>
      </c>
      <c r="E133" s="16">
        <v>10</v>
      </c>
      <c r="F133" s="721"/>
      <c r="G133" s="722">
        <f>'PU Holds'!M139</f>
        <v>0</v>
      </c>
      <c r="H133" s="723">
        <f>'PU Holds'!N139</f>
        <v>0</v>
      </c>
      <c r="I133" s="724">
        <f>'PU Holds'!O139</f>
        <v>0</v>
      </c>
      <c r="J133" s="725">
        <f>'PU Holds'!P139</f>
        <v>0</v>
      </c>
      <c r="K133" s="726">
        <f>'PU Holds'!Q139</f>
        <v>0</v>
      </c>
      <c r="L133" s="727">
        <f>'PU Holds'!R139</f>
        <v>0</v>
      </c>
      <c r="M133" s="728">
        <f>'PU Holds'!S139</f>
        <v>0</v>
      </c>
      <c r="N133" s="729">
        <f>'PU Holds'!T139</f>
        <v>0</v>
      </c>
      <c r="O133" s="730">
        <f>'PU Holds'!U139</f>
        <v>0</v>
      </c>
      <c r="P133" s="731">
        <f>'PU Holds'!V139</f>
        <v>0</v>
      </c>
      <c r="Q133" s="732">
        <f>'PU Holds'!W139</f>
        <v>0</v>
      </c>
      <c r="R133" s="733">
        <f>'PU Holds'!X139</f>
        <v>0</v>
      </c>
      <c r="S133" s="738">
        <f>'PU Holds'!Y139</f>
        <v>0</v>
      </c>
      <c r="T133" s="739">
        <f>'PU Holds'!Z139</f>
        <v>0</v>
      </c>
      <c r="U133" s="738">
        <f>'PU Holds'!AA139</f>
        <v>0</v>
      </c>
      <c r="V133" s="734">
        <f>'PU Holds'!AB139</f>
        <v>0</v>
      </c>
      <c r="W133" s="721">
        <f>'PU Holds'!AC139</f>
        <v>0</v>
      </c>
      <c r="X133" s="740">
        <f>'PU Holds'!AD139</f>
        <v>0</v>
      </c>
      <c r="Y133" s="15">
        <f t="shared" si="10"/>
        <v>0</v>
      </c>
      <c r="Z133" s="16">
        <f t="shared" si="9"/>
        <v>0</v>
      </c>
    </row>
    <row r="134" spans="1:26">
      <c r="A134" s="13"/>
      <c r="B134" s="14" t="s">
        <v>29758</v>
      </c>
      <c r="C134" s="14" t="s">
        <v>29782</v>
      </c>
      <c r="D134" s="14" t="s">
        <v>28997</v>
      </c>
      <c r="E134" s="16">
        <v>20</v>
      </c>
      <c r="F134" s="721"/>
      <c r="G134" s="722">
        <f>'PU Holds'!M140</f>
        <v>0</v>
      </c>
      <c r="H134" s="723">
        <f>'PU Holds'!N140</f>
        <v>0</v>
      </c>
      <c r="I134" s="724">
        <f>'PU Holds'!O140</f>
        <v>0</v>
      </c>
      <c r="J134" s="725">
        <f>'PU Holds'!P140</f>
        <v>0</v>
      </c>
      <c r="K134" s="726">
        <f>'PU Holds'!Q140</f>
        <v>0</v>
      </c>
      <c r="L134" s="727">
        <f>'PU Holds'!R140</f>
        <v>0</v>
      </c>
      <c r="M134" s="728">
        <f>'PU Holds'!S140</f>
        <v>0</v>
      </c>
      <c r="N134" s="729">
        <f>'PU Holds'!T140</f>
        <v>0</v>
      </c>
      <c r="O134" s="730">
        <f>'PU Holds'!U140</f>
        <v>0</v>
      </c>
      <c r="P134" s="731">
        <f>'PU Holds'!V140</f>
        <v>0</v>
      </c>
      <c r="Q134" s="732">
        <f>'PU Holds'!W140</f>
        <v>0</v>
      </c>
      <c r="R134" s="733">
        <f>'PU Holds'!X140</f>
        <v>0</v>
      </c>
      <c r="S134" s="738">
        <f>'PU Holds'!Y140</f>
        <v>0</v>
      </c>
      <c r="T134" s="739">
        <f>'PU Holds'!Z140</f>
        <v>0</v>
      </c>
      <c r="U134" s="738">
        <f>'PU Holds'!AA140</f>
        <v>0</v>
      </c>
      <c r="V134" s="734">
        <f>'PU Holds'!AB140</f>
        <v>0</v>
      </c>
      <c r="W134" s="721">
        <f>'PU Holds'!AC140</f>
        <v>0</v>
      </c>
      <c r="X134" s="740">
        <f>'PU Holds'!AD140</f>
        <v>0</v>
      </c>
      <c r="Y134" s="15">
        <f t="shared" si="10"/>
        <v>0</v>
      </c>
      <c r="Z134" s="16">
        <f t="shared" si="9"/>
        <v>0</v>
      </c>
    </row>
    <row r="135" spans="1:26">
      <c r="A135" s="13"/>
      <c r="B135" s="14" t="s">
        <v>29758</v>
      </c>
      <c r="C135" s="14" t="s">
        <v>29782</v>
      </c>
      <c r="D135" s="14" t="s">
        <v>29823</v>
      </c>
      <c r="E135" s="16">
        <v>10</v>
      </c>
      <c r="F135" s="721"/>
      <c r="G135" s="722">
        <f>'PU Holds'!M141</f>
        <v>0</v>
      </c>
      <c r="H135" s="723">
        <f>'PU Holds'!N141</f>
        <v>0</v>
      </c>
      <c r="I135" s="724">
        <f>'PU Holds'!O141</f>
        <v>0</v>
      </c>
      <c r="J135" s="725">
        <f>'PU Holds'!P141</f>
        <v>0</v>
      </c>
      <c r="K135" s="726">
        <f>'PU Holds'!Q141</f>
        <v>0</v>
      </c>
      <c r="L135" s="727">
        <f>'PU Holds'!R141</f>
        <v>0</v>
      </c>
      <c r="M135" s="728">
        <f>'PU Holds'!S141</f>
        <v>0</v>
      </c>
      <c r="N135" s="729">
        <f>'PU Holds'!T141</f>
        <v>0</v>
      </c>
      <c r="O135" s="730">
        <f>'PU Holds'!U141</f>
        <v>0</v>
      </c>
      <c r="P135" s="731">
        <f>'PU Holds'!V141</f>
        <v>0</v>
      </c>
      <c r="Q135" s="732">
        <f>'PU Holds'!W141</f>
        <v>0</v>
      </c>
      <c r="R135" s="733">
        <f>'PU Holds'!X141</f>
        <v>0</v>
      </c>
      <c r="S135" s="738">
        <f>'PU Holds'!Y141</f>
        <v>0</v>
      </c>
      <c r="T135" s="739">
        <f>'PU Holds'!Z141</f>
        <v>0</v>
      </c>
      <c r="U135" s="738">
        <f>'PU Holds'!AA141</f>
        <v>0</v>
      </c>
      <c r="V135" s="734">
        <f>'PU Holds'!AB141</f>
        <v>0</v>
      </c>
      <c r="W135" s="721">
        <f>'PU Holds'!AC141</f>
        <v>0</v>
      </c>
      <c r="X135" s="740">
        <f>'PU Holds'!AD141</f>
        <v>0</v>
      </c>
      <c r="Y135" s="15">
        <f t="shared" ref="Y135" si="11">SUM(F135:X135)</f>
        <v>0</v>
      </c>
      <c r="Z135" s="16">
        <f t="shared" ref="Z135" si="12">E135*Y135</f>
        <v>0</v>
      </c>
    </row>
    <row r="136" spans="1:26">
      <c r="A136" s="13">
        <v>13663</v>
      </c>
      <c r="B136" s="14" t="s">
        <v>29758</v>
      </c>
      <c r="C136" s="14" t="s">
        <v>29782</v>
      </c>
      <c r="D136" s="14" t="s">
        <v>29824</v>
      </c>
      <c r="E136" s="16">
        <v>10</v>
      </c>
      <c r="F136" s="721"/>
      <c r="G136" s="722">
        <f>'PU Holds'!M142</f>
        <v>0</v>
      </c>
      <c r="H136" s="723">
        <f>'PU Holds'!N142</f>
        <v>0</v>
      </c>
      <c r="I136" s="724">
        <f>'PU Holds'!O142</f>
        <v>0</v>
      </c>
      <c r="J136" s="725">
        <f>'PU Holds'!P142</f>
        <v>0</v>
      </c>
      <c r="K136" s="726">
        <f>'PU Holds'!Q142</f>
        <v>0</v>
      </c>
      <c r="L136" s="727">
        <f>'PU Holds'!R142</f>
        <v>0</v>
      </c>
      <c r="M136" s="728">
        <f>'PU Holds'!S142</f>
        <v>0</v>
      </c>
      <c r="N136" s="729">
        <f>'PU Holds'!T142</f>
        <v>0</v>
      </c>
      <c r="O136" s="730">
        <f>'PU Holds'!U142</f>
        <v>0</v>
      </c>
      <c r="P136" s="731">
        <f>'PU Holds'!V142</f>
        <v>0</v>
      </c>
      <c r="Q136" s="732">
        <f>'PU Holds'!W142</f>
        <v>0</v>
      </c>
      <c r="R136" s="733">
        <f>'PU Holds'!X142</f>
        <v>0</v>
      </c>
      <c r="S136" s="738">
        <f>'PU Holds'!Y142</f>
        <v>0</v>
      </c>
      <c r="T136" s="739">
        <f>'PU Holds'!Z142</f>
        <v>0</v>
      </c>
      <c r="U136" s="738">
        <f>'PU Holds'!AA142</f>
        <v>0</v>
      </c>
      <c r="V136" s="734">
        <f>'PU Holds'!AB142</f>
        <v>0</v>
      </c>
      <c r="W136" s="721">
        <f>'PU Holds'!AC142</f>
        <v>0</v>
      </c>
      <c r="X136" s="740">
        <f>'PU Holds'!AD142</f>
        <v>0</v>
      </c>
      <c r="Y136" s="15">
        <f t="shared" si="10"/>
        <v>0</v>
      </c>
      <c r="Z136" s="16">
        <f t="shared" si="9"/>
        <v>0</v>
      </c>
    </row>
    <row r="137" spans="1:26">
      <c r="A137" s="13">
        <v>12105</v>
      </c>
      <c r="B137" s="14" t="s">
        <v>29758</v>
      </c>
      <c r="C137" s="14" t="s">
        <v>29825</v>
      </c>
      <c r="D137" s="14" t="s">
        <v>29826</v>
      </c>
      <c r="E137" s="16">
        <v>5</v>
      </c>
      <c r="F137" s="721"/>
      <c r="G137" s="722">
        <f>'PU Holds'!M256</f>
        <v>0</v>
      </c>
      <c r="H137" s="723">
        <f>'PU Holds'!N256</f>
        <v>0</v>
      </c>
      <c r="I137" s="724">
        <f>'PU Holds'!O256</f>
        <v>0</v>
      </c>
      <c r="J137" s="725">
        <f>'PU Holds'!P256</f>
        <v>0</v>
      </c>
      <c r="K137" s="726">
        <f>'PU Holds'!Q256</f>
        <v>0</v>
      </c>
      <c r="L137" s="727">
        <f>'PU Holds'!R256</f>
        <v>0</v>
      </c>
      <c r="M137" s="728">
        <f>'PU Holds'!S256</f>
        <v>0</v>
      </c>
      <c r="N137" s="729">
        <f>'PU Holds'!T256</f>
        <v>0</v>
      </c>
      <c r="O137" s="730">
        <f>'PU Holds'!U256</f>
        <v>0</v>
      </c>
      <c r="P137" s="731">
        <f>'PU Holds'!V256</f>
        <v>0</v>
      </c>
      <c r="Q137" s="732">
        <f>'PU Holds'!W256</f>
        <v>0</v>
      </c>
      <c r="R137" s="733">
        <f>'PU Holds'!X256</f>
        <v>0</v>
      </c>
      <c r="S137" s="738">
        <f>'PU Holds'!Y256</f>
        <v>0</v>
      </c>
      <c r="T137" s="739">
        <f>'PU Holds'!Z256</f>
        <v>0</v>
      </c>
      <c r="U137" s="738">
        <f>'PU Holds'!AA256</f>
        <v>0</v>
      </c>
      <c r="V137" s="734">
        <f>'PU Holds'!AB256</f>
        <v>0</v>
      </c>
      <c r="W137" s="721">
        <f>'PU Holds'!AC256</f>
        <v>0</v>
      </c>
      <c r="X137" s="740">
        <f>'PU Holds'!AD256</f>
        <v>0</v>
      </c>
      <c r="Y137" s="15">
        <f t="shared" si="10"/>
        <v>0</v>
      </c>
      <c r="Z137" s="16">
        <f t="shared" si="9"/>
        <v>0</v>
      </c>
    </row>
    <row r="138" spans="1:26">
      <c r="A138" s="13">
        <v>11749</v>
      </c>
      <c r="B138" s="14" t="s">
        <v>29758</v>
      </c>
      <c r="C138" s="14" t="s">
        <v>29825</v>
      </c>
      <c r="D138" s="14" t="s">
        <v>29827</v>
      </c>
      <c r="E138" s="16">
        <v>5</v>
      </c>
      <c r="F138" s="721"/>
      <c r="G138" s="722">
        <f>'PU Holds'!M257</f>
        <v>0</v>
      </c>
      <c r="H138" s="723">
        <f>'PU Holds'!N257</f>
        <v>0</v>
      </c>
      <c r="I138" s="724">
        <f>'PU Holds'!O257</f>
        <v>0</v>
      </c>
      <c r="J138" s="725">
        <f>'PU Holds'!P257</f>
        <v>0</v>
      </c>
      <c r="K138" s="726">
        <f>'PU Holds'!Q257</f>
        <v>0</v>
      </c>
      <c r="L138" s="727">
        <f>'PU Holds'!R257</f>
        <v>0</v>
      </c>
      <c r="M138" s="728">
        <f>'PU Holds'!S257</f>
        <v>0</v>
      </c>
      <c r="N138" s="729">
        <f>'PU Holds'!T257</f>
        <v>0</v>
      </c>
      <c r="O138" s="730">
        <f>'PU Holds'!U257</f>
        <v>0</v>
      </c>
      <c r="P138" s="731">
        <f>'PU Holds'!V257</f>
        <v>0</v>
      </c>
      <c r="Q138" s="732">
        <f>'PU Holds'!W257</f>
        <v>0</v>
      </c>
      <c r="R138" s="733">
        <f>'PU Holds'!X257</f>
        <v>0</v>
      </c>
      <c r="S138" s="738">
        <f>'PU Holds'!Y257</f>
        <v>0</v>
      </c>
      <c r="T138" s="739">
        <f>'PU Holds'!Z257</f>
        <v>0</v>
      </c>
      <c r="U138" s="738">
        <f>'PU Holds'!AA257</f>
        <v>0</v>
      </c>
      <c r="V138" s="734">
        <f>'PU Holds'!AB257</f>
        <v>0</v>
      </c>
      <c r="W138" s="721">
        <f>'PU Holds'!AC257</f>
        <v>0</v>
      </c>
      <c r="X138" s="740">
        <f>'PU Holds'!AD257</f>
        <v>0</v>
      </c>
      <c r="Y138" s="15">
        <f t="shared" si="10"/>
        <v>0</v>
      </c>
      <c r="Z138" s="16">
        <f t="shared" si="9"/>
        <v>0</v>
      </c>
    </row>
    <row r="139" spans="1:26">
      <c r="A139" s="13">
        <v>11759</v>
      </c>
      <c r="B139" s="14" t="s">
        <v>29758</v>
      </c>
      <c r="C139" s="14" t="s">
        <v>29825</v>
      </c>
      <c r="D139" s="14" t="s">
        <v>29828</v>
      </c>
      <c r="E139" s="16">
        <v>5</v>
      </c>
      <c r="F139" s="721"/>
      <c r="G139" s="722">
        <f>'PU Holds'!M258</f>
        <v>0</v>
      </c>
      <c r="H139" s="723">
        <f>'PU Holds'!N258</f>
        <v>0</v>
      </c>
      <c r="I139" s="724">
        <f>'PU Holds'!O258</f>
        <v>0</v>
      </c>
      <c r="J139" s="725">
        <f>'PU Holds'!P258</f>
        <v>0</v>
      </c>
      <c r="K139" s="726">
        <f>'PU Holds'!Q258</f>
        <v>0</v>
      </c>
      <c r="L139" s="727">
        <f>'PU Holds'!R258</f>
        <v>0</v>
      </c>
      <c r="M139" s="728">
        <f>'PU Holds'!S258</f>
        <v>0</v>
      </c>
      <c r="N139" s="729">
        <f>'PU Holds'!T258</f>
        <v>0</v>
      </c>
      <c r="O139" s="730">
        <f>'PU Holds'!U258</f>
        <v>0</v>
      </c>
      <c r="P139" s="731">
        <f>'PU Holds'!V258</f>
        <v>0</v>
      </c>
      <c r="Q139" s="732">
        <f>'PU Holds'!W258</f>
        <v>0</v>
      </c>
      <c r="R139" s="733">
        <f>'PU Holds'!X258</f>
        <v>0</v>
      </c>
      <c r="S139" s="738">
        <f>'PU Holds'!Y258</f>
        <v>0</v>
      </c>
      <c r="T139" s="739">
        <f>'PU Holds'!Z258</f>
        <v>0</v>
      </c>
      <c r="U139" s="738">
        <f>'PU Holds'!AA258</f>
        <v>0</v>
      </c>
      <c r="V139" s="734">
        <f>'PU Holds'!AB258</f>
        <v>0</v>
      </c>
      <c r="W139" s="721">
        <f>'PU Holds'!AC258</f>
        <v>0</v>
      </c>
      <c r="X139" s="740">
        <f>'PU Holds'!AD258</f>
        <v>0</v>
      </c>
      <c r="Y139" s="15">
        <f t="shared" si="10"/>
        <v>0</v>
      </c>
      <c r="Z139" s="16">
        <f t="shared" si="9"/>
        <v>0</v>
      </c>
    </row>
    <row r="140" spans="1:26">
      <c r="A140" s="13">
        <v>11691</v>
      </c>
      <c r="B140" s="14" t="s">
        <v>29758</v>
      </c>
      <c r="C140" s="14" t="s">
        <v>29825</v>
      </c>
      <c r="D140" s="14" t="s">
        <v>29829</v>
      </c>
      <c r="E140" s="16">
        <v>5</v>
      </c>
      <c r="F140" s="721"/>
      <c r="G140" s="722">
        <f>'PU Holds'!M259</f>
        <v>0</v>
      </c>
      <c r="H140" s="723">
        <f>'PU Holds'!N259</f>
        <v>0</v>
      </c>
      <c r="I140" s="724">
        <f>'PU Holds'!O259</f>
        <v>0</v>
      </c>
      <c r="J140" s="725">
        <f>'PU Holds'!P259</f>
        <v>0</v>
      </c>
      <c r="K140" s="726">
        <f>'PU Holds'!Q259</f>
        <v>0</v>
      </c>
      <c r="L140" s="727">
        <f>'PU Holds'!R259</f>
        <v>0</v>
      </c>
      <c r="M140" s="728">
        <f>'PU Holds'!S259</f>
        <v>0</v>
      </c>
      <c r="N140" s="729">
        <f>'PU Holds'!T259</f>
        <v>0</v>
      </c>
      <c r="O140" s="730">
        <f>'PU Holds'!U259</f>
        <v>0</v>
      </c>
      <c r="P140" s="731">
        <f>'PU Holds'!V259</f>
        <v>0</v>
      </c>
      <c r="Q140" s="732">
        <f>'PU Holds'!W259</f>
        <v>0</v>
      </c>
      <c r="R140" s="733">
        <f>'PU Holds'!X259</f>
        <v>0</v>
      </c>
      <c r="S140" s="738">
        <f>'PU Holds'!Y259</f>
        <v>0</v>
      </c>
      <c r="T140" s="739">
        <f>'PU Holds'!Z259</f>
        <v>0</v>
      </c>
      <c r="U140" s="738">
        <f>'PU Holds'!AA259</f>
        <v>0</v>
      </c>
      <c r="V140" s="734">
        <f>'PU Holds'!AB259</f>
        <v>0</v>
      </c>
      <c r="W140" s="721">
        <f>'PU Holds'!AC259</f>
        <v>0</v>
      </c>
      <c r="X140" s="740">
        <f>'PU Holds'!AD259</f>
        <v>0</v>
      </c>
      <c r="Y140" s="15">
        <f t="shared" si="10"/>
        <v>0</v>
      </c>
      <c r="Z140" s="16">
        <f t="shared" si="9"/>
        <v>0</v>
      </c>
    </row>
    <row r="141" spans="1:26">
      <c r="A141" s="13">
        <v>9124</v>
      </c>
      <c r="B141" s="13" t="s">
        <v>29758</v>
      </c>
      <c r="C141" s="13" t="s">
        <v>29830</v>
      </c>
      <c r="D141" s="13" t="s">
        <v>29831</v>
      </c>
      <c r="E141" s="16">
        <v>5</v>
      </c>
      <c r="F141" s="721">
        <f>'PE Holds'!L69</f>
        <v>0</v>
      </c>
      <c r="G141" s="722">
        <f>'PE Holds'!M69</f>
        <v>0</v>
      </c>
      <c r="H141" s="723">
        <f>'PE Holds'!N69</f>
        <v>0</v>
      </c>
      <c r="I141" s="724">
        <f>'PE Holds'!O69</f>
        <v>0</v>
      </c>
      <c r="J141" s="725">
        <f>'PE Holds'!P69</f>
        <v>0</v>
      </c>
      <c r="K141" s="726">
        <f>'PE Holds'!Q69</f>
        <v>0</v>
      </c>
      <c r="L141" s="727">
        <f>'PE Holds'!R69</f>
        <v>0</v>
      </c>
      <c r="M141" s="728">
        <f>'PE Holds'!S69</f>
        <v>0</v>
      </c>
      <c r="N141" s="729">
        <f>'PE Holds'!T69</f>
        <v>0</v>
      </c>
      <c r="O141" s="730">
        <f>'PE Holds'!U69</f>
        <v>0</v>
      </c>
      <c r="P141" s="731">
        <f>'PE Holds'!V69</f>
        <v>0</v>
      </c>
      <c r="Q141" s="732">
        <f>'PE Holds'!W69</f>
        <v>0</v>
      </c>
      <c r="R141" s="733">
        <f>'PE Holds'!X69</f>
        <v>0</v>
      </c>
      <c r="S141" s="738">
        <f>'PE Holds'!Y69</f>
        <v>0</v>
      </c>
      <c r="T141" s="739">
        <f>'PE Holds'!Z69</f>
        <v>0</v>
      </c>
      <c r="U141" s="738">
        <f>'PE Holds'!AA69</f>
        <v>0</v>
      </c>
      <c r="V141" s="734">
        <f>'PE Holds'!AB69</f>
        <v>0</v>
      </c>
      <c r="W141" s="721">
        <f>'PE Holds'!AC69</f>
        <v>0</v>
      </c>
      <c r="X141" s="740">
        <f>'PE Holds'!AD69</f>
        <v>0</v>
      </c>
      <c r="Y141" s="15">
        <f t="shared" si="10"/>
        <v>0</v>
      </c>
      <c r="Z141" s="16">
        <f t="shared" si="9"/>
        <v>0</v>
      </c>
    </row>
    <row r="142" spans="1:26">
      <c r="A142" s="13">
        <v>9011</v>
      </c>
      <c r="B142" s="13" t="s">
        <v>29758</v>
      </c>
      <c r="C142" s="13" t="s">
        <v>29830</v>
      </c>
      <c r="D142" s="13" t="s">
        <v>29832</v>
      </c>
      <c r="E142" s="16">
        <v>5</v>
      </c>
      <c r="F142" s="721">
        <f>'PE Holds'!L70</f>
        <v>0</v>
      </c>
      <c r="G142" s="722">
        <f>'PE Holds'!M70</f>
        <v>0</v>
      </c>
      <c r="H142" s="723">
        <f>'PE Holds'!N70</f>
        <v>0</v>
      </c>
      <c r="I142" s="724">
        <f>'PE Holds'!O70</f>
        <v>0</v>
      </c>
      <c r="J142" s="725">
        <f>'PE Holds'!P70</f>
        <v>0</v>
      </c>
      <c r="K142" s="726">
        <f>'PE Holds'!Q70</f>
        <v>0</v>
      </c>
      <c r="L142" s="727">
        <f>'PE Holds'!R70</f>
        <v>0</v>
      </c>
      <c r="M142" s="728">
        <f>'PE Holds'!S70</f>
        <v>0</v>
      </c>
      <c r="N142" s="729">
        <f>'PE Holds'!T70</f>
        <v>0</v>
      </c>
      <c r="O142" s="730">
        <f>'PE Holds'!U70</f>
        <v>0</v>
      </c>
      <c r="P142" s="731">
        <f>'PE Holds'!V70</f>
        <v>0</v>
      </c>
      <c r="Q142" s="732">
        <f>'PE Holds'!W70</f>
        <v>0</v>
      </c>
      <c r="R142" s="733">
        <f>'PE Holds'!X70</f>
        <v>0</v>
      </c>
      <c r="S142" s="738">
        <f>'PE Holds'!Y70</f>
        <v>0</v>
      </c>
      <c r="T142" s="739">
        <f>'PE Holds'!Z70</f>
        <v>0</v>
      </c>
      <c r="U142" s="738">
        <f>'PE Holds'!AA70</f>
        <v>0</v>
      </c>
      <c r="V142" s="734">
        <f>'PE Holds'!AB70</f>
        <v>0</v>
      </c>
      <c r="W142" s="721">
        <f>'PE Holds'!AC70</f>
        <v>0</v>
      </c>
      <c r="X142" s="740">
        <f>'PE Holds'!AD70</f>
        <v>0</v>
      </c>
      <c r="Y142" s="15">
        <f t="shared" si="10"/>
        <v>0</v>
      </c>
      <c r="Z142" s="16">
        <f t="shared" si="9"/>
        <v>0</v>
      </c>
    </row>
    <row r="143" spans="1:26">
      <c r="A143" s="13">
        <v>8428</v>
      </c>
      <c r="B143" s="14" t="s">
        <v>29758</v>
      </c>
      <c r="C143" s="14" t="s">
        <v>29830</v>
      </c>
      <c r="D143" s="14" t="s">
        <v>29833</v>
      </c>
      <c r="E143" s="16">
        <v>5</v>
      </c>
      <c r="F143" s="721"/>
      <c r="G143" s="722">
        <f>'PU Holds'!M262</f>
        <v>0</v>
      </c>
      <c r="H143" s="723">
        <f>'PU Holds'!N262</f>
        <v>0</v>
      </c>
      <c r="I143" s="724">
        <f>'PU Holds'!O262</f>
        <v>0</v>
      </c>
      <c r="J143" s="725">
        <f>'PU Holds'!P262</f>
        <v>0</v>
      </c>
      <c r="K143" s="726">
        <f>'PU Holds'!Q262</f>
        <v>0</v>
      </c>
      <c r="L143" s="727">
        <f>'PU Holds'!R262</f>
        <v>0</v>
      </c>
      <c r="M143" s="728">
        <f>'PU Holds'!S262</f>
        <v>0</v>
      </c>
      <c r="N143" s="729">
        <f>'PU Holds'!T262</f>
        <v>0</v>
      </c>
      <c r="O143" s="730">
        <f>'PU Holds'!U262</f>
        <v>0</v>
      </c>
      <c r="P143" s="731">
        <f>'PU Holds'!V262</f>
        <v>0</v>
      </c>
      <c r="Q143" s="732">
        <f>'PU Holds'!W262</f>
        <v>0</v>
      </c>
      <c r="R143" s="733">
        <f>'PU Holds'!X262</f>
        <v>0</v>
      </c>
      <c r="S143" s="738">
        <f>'PU Holds'!Y262</f>
        <v>0</v>
      </c>
      <c r="T143" s="739">
        <f>'PU Holds'!Z262</f>
        <v>0</v>
      </c>
      <c r="U143" s="738">
        <f>'PU Holds'!AA262</f>
        <v>0</v>
      </c>
      <c r="V143" s="734">
        <f>'PU Holds'!AB262</f>
        <v>0</v>
      </c>
      <c r="W143" s="721">
        <f>'PU Holds'!AC262</f>
        <v>0</v>
      </c>
      <c r="X143" s="740">
        <f>'PU Holds'!AD262</f>
        <v>0</v>
      </c>
      <c r="Y143" s="15">
        <f t="shared" si="10"/>
        <v>0</v>
      </c>
      <c r="Z143" s="16">
        <f t="shared" si="9"/>
        <v>0</v>
      </c>
    </row>
    <row r="144" spans="1:26">
      <c r="A144" s="13">
        <v>9489</v>
      </c>
      <c r="B144" s="13" t="s">
        <v>29758</v>
      </c>
      <c r="C144" s="13" t="s">
        <v>29830</v>
      </c>
      <c r="D144" s="13" t="s">
        <v>29834</v>
      </c>
      <c r="E144" s="16">
        <v>5</v>
      </c>
      <c r="F144" s="721">
        <f>'PE Holds'!L71</f>
        <v>0</v>
      </c>
      <c r="G144" s="722">
        <f>'PE Holds'!M71</f>
        <v>0</v>
      </c>
      <c r="H144" s="723">
        <f>'PE Holds'!N71</f>
        <v>0</v>
      </c>
      <c r="I144" s="724">
        <f>'PE Holds'!O71</f>
        <v>0</v>
      </c>
      <c r="J144" s="725">
        <f>'PE Holds'!P71</f>
        <v>0</v>
      </c>
      <c r="K144" s="726">
        <f>'PE Holds'!Q71</f>
        <v>0</v>
      </c>
      <c r="L144" s="727">
        <f>'PE Holds'!R71</f>
        <v>0</v>
      </c>
      <c r="M144" s="728">
        <f>'PE Holds'!S71</f>
        <v>0</v>
      </c>
      <c r="N144" s="729">
        <f>'PE Holds'!T71</f>
        <v>0</v>
      </c>
      <c r="O144" s="730">
        <f>'PE Holds'!U71</f>
        <v>0</v>
      </c>
      <c r="P144" s="731">
        <f>'PE Holds'!V71</f>
        <v>0</v>
      </c>
      <c r="Q144" s="732">
        <f>'PE Holds'!W71</f>
        <v>0</v>
      </c>
      <c r="R144" s="733">
        <f>'PE Holds'!X71</f>
        <v>0</v>
      </c>
      <c r="S144" s="738">
        <f>'PE Holds'!Y71</f>
        <v>0</v>
      </c>
      <c r="T144" s="739">
        <f>'PE Holds'!Z71</f>
        <v>0</v>
      </c>
      <c r="U144" s="738">
        <f>'PE Holds'!AA71</f>
        <v>0</v>
      </c>
      <c r="V144" s="734">
        <f>'PE Holds'!AB71</f>
        <v>0</v>
      </c>
      <c r="W144" s="721">
        <f>'PE Holds'!AC71</f>
        <v>0</v>
      </c>
      <c r="X144" s="740">
        <f>'PE Holds'!AD71</f>
        <v>0</v>
      </c>
      <c r="Y144" s="15">
        <f t="shared" si="10"/>
        <v>0</v>
      </c>
      <c r="Z144" s="16">
        <f t="shared" si="9"/>
        <v>0</v>
      </c>
    </row>
    <row r="145" spans="1:26">
      <c r="A145" s="13">
        <v>9570</v>
      </c>
      <c r="B145" s="13" t="s">
        <v>29758</v>
      </c>
      <c r="C145" s="13" t="s">
        <v>29830</v>
      </c>
      <c r="D145" s="13" t="s">
        <v>29835</v>
      </c>
      <c r="E145" s="16">
        <v>5</v>
      </c>
      <c r="F145" s="721">
        <f>'PE Holds'!L72</f>
        <v>0</v>
      </c>
      <c r="G145" s="722">
        <f>'PE Holds'!M72</f>
        <v>0</v>
      </c>
      <c r="H145" s="723">
        <f>'PE Holds'!N72</f>
        <v>0</v>
      </c>
      <c r="I145" s="724">
        <f>'PE Holds'!O72</f>
        <v>0</v>
      </c>
      <c r="J145" s="725">
        <f>'PE Holds'!P72</f>
        <v>0</v>
      </c>
      <c r="K145" s="726">
        <f>'PE Holds'!Q72</f>
        <v>0</v>
      </c>
      <c r="L145" s="727">
        <f>'PE Holds'!R72</f>
        <v>0</v>
      </c>
      <c r="M145" s="728">
        <f>'PE Holds'!S72</f>
        <v>0</v>
      </c>
      <c r="N145" s="729">
        <f>'PE Holds'!T72</f>
        <v>0</v>
      </c>
      <c r="O145" s="730">
        <f>'PE Holds'!U72</f>
        <v>0</v>
      </c>
      <c r="P145" s="731">
        <f>'PE Holds'!V72</f>
        <v>0</v>
      </c>
      <c r="Q145" s="732">
        <f>'PE Holds'!W72</f>
        <v>0</v>
      </c>
      <c r="R145" s="733">
        <f>'PE Holds'!X72</f>
        <v>0</v>
      </c>
      <c r="S145" s="738">
        <f>'PE Holds'!Y72</f>
        <v>0</v>
      </c>
      <c r="T145" s="739">
        <f>'PE Holds'!Z72</f>
        <v>0</v>
      </c>
      <c r="U145" s="738">
        <f>'PE Holds'!AA72</f>
        <v>0</v>
      </c>
      <c r="V145" s="734">
        <f>'PE Holds'!AB72</f>
        <v>0</v>
      </c>
      <c r="W145" s="721">
        <f>'PE Holds'!AC72</f>
        <v>0</v>
      </c>
      <c r="X145" s="740">
        <f>'PE Holds'!AD72</f>
        <v>0</v>
      </c>
      <c r="Y145" s="15">
        <f t="shared" si="10"/>
        <v>0</v>
      </c>
      <c r="Z145" s="16">
        <f t="shared" si="9"/>
        <v>0</v>
      </c>
    </row>
    <row r="146" spans="1:26">
      <c r="A146" s="14">
        <v>8522</v>
      </c>
      <c r="B146" s="14" t="s">
        <v>29758</v>
      </c>
      <c r="C146" s="14" t="s">
        <v>29830</v>
      </c>
      <c r="D146" s="14" t="s">
        <v>29836</v>
      </c>
      <c r="E146" s="16">
        <v>5</v>
      </c>
      <c r="F146" s="721"/>
      <c r="G146" s="722">
        <f>'PU Holds'!M263</f>
        <v>0</v>
      </c>
      <c r="H146" s="723">
        <f>'PU Holds'!N263</f>
        <v>0</v>
      </c>
      <c r="I146" s="724">
        <f>'PU Holds'!O263</f>
        <v>0</v>
      </c>
      <c r="J146" s="725">
        <f>'PU Holds'!P263</f>
        <v>0</v>
      </c>
      <c r="K146" s="726">
        <f>'PU Holds'!Q263</f>
        <v>0</v>
      </c>
      <c r="L146" s="727">
        <f>'PU Holds'!R263</f>
        <v>0</v>
      </c>
      <c r="M146" s="728">
        <f>'PU Holds'!S263</f>
        <v>0</v>
      </c>
      <c r="N146" s="729">
        <f>'PU Holds'!T263</f>
        <v>0</v>
      </c>
      <c r="O146" s="730">
        <f>'PU Holds'!U263</f>
        <v>0</v>
      </c>
      <c r="P146" s="731">
        <f>'PU Holds'!V263</f>
        <v>0</v>
      </c>
      <c r="Q146" s="732">
        <f>'PU Holds'!W263</f>
        <v>0</v>
      </c>
      <c r="R146" s="733">
        <f>'PU Holds'!X263</f>
        <v>0</v>
      </c>
      <c r="S146" s="738">
        <f>'PU Holds'!Y263</f>
        <v>0</v>
      </c>
      <c r="T146" s="739">
        <f>'PU Holds'!Z263</f>
        <v>0</v>
      </c>
      <c r="U146" s="738">
        <f>'PU Holds'!AA263</f>
        <v>0</v>
      </c>
      <c r="V146" s="734">
        <f>'PU Holds'!AB263</f>
        <v>0</v>
      </c>
      <c r="W146" s="721">
        <f>'PU Holds'!AC263</f>
        <v>0</v>
      </c>
      <c r="X146" s="740">
        <f>'PU Holds'!AD263</f>
        <v>0</v>
      </c>
      <c r="Y146" s="15">
        <f t="shared" si="10"/>
        <v>0</v>
      </c>
      <c r="Z146" s="16">
        <f t="shared" si="9"/>
        <v>0</v>
      </c>
    </row>
    <row r="147" spans="1:26">
      <c r="A147" s="14">
        <v>8575</v>
      </c>
      <c r="B147" s="14" t="s">
        <v>29758</v>
      </c>
      <c r="C147" s="14" t="s">
        <v>29830</v>
      </c>
      <c r="D147" s="14" t="s">
        <v>29837</v>
      </c>
      <c r="E147" s="16">
        <v>1</v>
      </c>
      <c r="F147" s="721"/>
      <c r="G147" s="722">
        <f>'PU Holds'!M264</f>
        <v>0</v>
      </c>
      <c r="H147" s="723">
        <f>'PU Holds'!N264</f>
        <v>0</v>
      </c>
      <c r="I147" s="724">
        <f>'PU Holds'!O264</f>
        <v>0</v>
      </c>
      <c r="J147" s="725">
        <f>'PU Holds'!P264</f>
        <v>0</v>
      </c>
      <c r="K147" s="726">
        <f>'PU Holds'!Q264</f>
        <v>0</v>
      </c>
      <c r="L147" s="727">
        <f>'PU Holds'!R264</f>
        <v>0</v>
      </c>
      <c r="M147" s="728">
        <f>'PU Holds'!S264</f>
        <v>0</v>
      </c>
      <c r="N147" s="729">
        <f>'PU Holds'!T264</f>
        <v>0</v>
      </c>
      <c r="O147" s="730">
        <f>'PU Holds'!U264</f>
        <v>0</v>
      </c>
      <c r="P147" s="731">
        <f>'PU Holds'!V264</f>
        <v>0</v>
      </c>
      <c r="Q147" s="732">
        <f>'PU Holds'!W264</f>
        <v>0</v>
      </c>
      <c r="R147" s="733">
        <f>'PU Holds'!X264</f>
        <v>0</v>
      </c>
      <c r="S147" s="738">
        <f>'PU Holds'!Y264</f>
        <v>0</v>
      </c>
      <c r="T147" s="739">
        <f>'PU Holds'!Z264</f>
        <v>0</v>
      </c>
      <c r="U147" s="738">
        <f>'PU Holds'!AA264</f>
        <v>0</v>
      </c>
      <c r="V147" s="734">
        <f>'PU Holds'!AB264</f>
        <v>0</v>
      </c>
      <c r="W147" s="721">
        <f>'PU Holds'!AC264</f>
        <v>0</v>
      </c>
      <c r="X147" s="740">
        <f>'PU Holds'!AD264</f>
        <v>0</v>
      </c>
      <c r="Y147" s="15">
        <f t="shared" si="10"/>
        <v>0</v>
      </c>
      <c r="Z147" s="16">
        <f t="shared" si="9"/>
        <v>0</v>
      </c>
    </row>
    <row r="148" spans="1:26">
      <c r="A148" s="14">
        <v>8600</v>
      </c>
      <c r="B148" s="14" t="s">
        <v>29758</v>
      </c>
      <c r="C148" s="14" t="s">
        <v>29830</v>
      </c>
      <c r="D148" s="14" t="s">
        <v>29838</v>
      </c>
      <c r="E148" s="16">
        <v>1</v>
      </c>
      <c r="F148" s="721"/>
      <c r="G148" s="722">
        <f>'PU Holds'!M265</f>
        <v>0</v>
      </c>
      <c r="H148" s="723">
        <f>'PU Holds'!N265</f>
        <v>0</v>
      </c>
      <c r="I148" s="724">
        <f>'PU Holds'!O265</f>
        <v>0</v>
      </c>
      <c r="J148" s="725">
        <f>'PU Holds'!P265</f>
        <v>0</v>
      </c>
      <c r="K148" s="726">
        <f>'PU Holds'!Q265</f>
        <v>0</v>
      </c>
      <c r="L148" s="727">
        <f>'PU Holds'!R265</f>
        <v>0</v>
      </c>
      <c r="M148" s="728">
        <f>'PU Holds'!S265</f>
        <v>0</v>
      </c>
      <c r="N148" s="729">
        <f>'PU Holds'!T265</f>
        <v>0</v>
      </c>
      <c r="O148" s="730">
        <f>'PU Holds'!U265</f>
        <v>0</v>
      </c>
      <c r="P148" s="731">
        <f>'PU Holds'!V265</f>
        <v>0</v>
      </c>
      <c r="Q148" s="732">
        <f>'PU Holds'!W265</f>
        <v>0</v>
      </c>
      <c r="R148" s="733">
        <f>'PU Holds'!X265</f>
        <v>0</v>
      </c>
      <c r="S148" s="738">
        <f>'PU Holds'!Y265</f>
        <v>0</v>
      </c>
      <c r="T148" s="739">
        <f>'PU Holds'!Z265</f>
        <v>0</v>
      </c>
      <c r="U148" s="738">
        <f>'PU Holds'!AA265</f>
        <v>0</v>
      </c>
      <c r="V148" s="734">
        <f>'PU Holds'!AB265</f>
        <v>0</v>
      </c>
      <c r="W148" s="721">
        <f>'PU Holds'!AC265</f>
        <v>0</v>
      </c>
      <c r="X148" s="740">
        <f>'PU Holds'!AD265</f>
        <v>0</v>
      </c>
      <c r="Y148" s="15">
        <f t="shared" si="10"/>
        <v>0</v>
      </c>
      <c r="Z148" s="16">
        <f t="shared" si="9"/>
        <v>0</v>
      </c>
    </row>
    <row r="149" spans="1:26">
      <c r="A149" s="14">
        <v>8535</v>
      </c>
      <c r="B149" s="14" t="s">
        <v>29758</v>
      </c>
      <c r="C149" s="14" t="s">
        <v>29830</v>
      </c>
      <c r="D149" s="14" t="s">
        <v>29839</v>
      </c>
      <c r="E149" s="16">
        <v>1</v>
      </c>
      <c r="F149" s="721"/>
      <c r="G149" s="722">
        <f>'PU Holds'!M266</f>
        <v>0</v>
      </c>
      <c r="H149" s="723">
        <f>'PU Holds'!N266</f>
        <v>0</v>
      </c>
      <c r="I149" s="724">
        <f>'PU Holds'!O266</f>
        <v>0</v>
      </c>
      <c r="J149" s="725">
        <f>'PU Holds'!P266</f>
        <v>0</v>
      </c>
      <c r="K149" s="726">
        <f>'PU Holds'!Q266</f>
        <v>0</v>
      </c>
      <c r="L149" s="727">
        <f>'PU Holds'!R266</f>
        <v>0</v>
      </c>
      <c r="M149" s="728">
        <f>'PU Holds'!S266</f>
        <v>0</v>
      </c>
      <c r="N149" s="729">
        <f>'PU Holds'!T266</f>
        <v>0</v>
      </c>
      <c r="O149" s="730">
        <f>'PU Holds'!U266</f>
        <v>0</v>
      </c>
      <c r="P149" s="731">
        <f>'PU Holds'!V266</f>
        <v>0</v>
      </c>
      <c r="Q149" s="732">
        <f>'PU Holds'!W266</f>
        <v>0</v>
      </c>
      <c r="R149" s="733">
        <f>'PU Holds'!X266</f>
        <v>0</v>
      </c>
      <c r="S149" s="738">
        <f>'PU Holds'!Y266</f>
        <v>0</v>
      </c>
      <c r="T149" s="739">
        <f>'PU Holds'!Z266</f>
        <v>0</v>
      </c>
      <c r="U149" s="738">
        <f>'PU Holds'!AA266</f>
        <v>0</v>
      </c>
      <c r="V149" s="734">
        <f>'PU Holds'!AB266</f>
        <v>0</v>
      </c>
      <c r="W149" s="721">
        <f>'PU Holds'!AC266</f>
        <v>0</v>
      </c>
      <c r="X149" s="740">
        <f>'PU Holds'!AD266</f>
        <v>0</v>
      </c>
      <c r="Y149" s="15">
        <f t="shared" si="10"/>
        <v>0</v>
      </c>
      <c r="Z149" s="16">
        <f t="shared" si="9"/>
        <v>0</v>
      </c>
    </row>
    <row r="150" spans="1:26">
      <c r="A150" s="14">
        <v>12749</v>
      </c>
      <c r="B150" s="14" t="s">
        <v>29758</v>
      </c>
      <c r="C150" s="14" t="s">
        <v>29840</v>
      </c>
      <c r="D150" s="14" t="s">
        <v>29841</v>
      </c>
      <c r="E150" s="16">
        <v>5</v>
      </c>
      <c r="F150" s="721"/>
      <c r="G150" s="722">
        <f>'PU Holds'!M191</f>
        <v>0</v>
      </c>
      <c r="H150" s="723">
        <f>'PU Holds'!N191</f>
        <v>0</v>
      </c>
      <c r="I150" s="724">
        <f>'PU Holds'!O191</f>
        <v>0</v>
      </c>
      <c r="J150" s="725">
        <f>'PU Holds'!P191</f>
        <v>0</v>
      </c>
      <c r="K150" s="726">
        <f>'PU Holds'!Q191</f>
        <v>0</v>
      </c>
      <c r="L150" s="727">
        <f>'PU Holds'!R191</f>
        <v>0</v>
      </c>
      <c r="M150" s="728">
        <f>'PU Holds'!S191</f>
        <v>0</v>
      </c>
      <c r="N150" s="729">
        <f>'PU Holds'!T191</f>
        <v>0</v>
      </c>
      <c r="O150" s="730">
        <f>'PU Holds'!U191</f>
        <v>0</v>
      </c>
      <c r="P150" s="731">
        <f>'PU Holds'!V191</f>
        <v>0</v>
      </c>
      <c r="Q150" s="732">
        <f>'PU Holds'!W191</f>
        <v>0</v>
      </c>
      <c r="R150" s="733">
        <f>'PU Holds'!X191</f>
        <v>0</v>
      </c>
      <c r="S150" s="738">
        <f>'PU Holds'!Y191</f>
        <v>0</v>
      </c>
      <c r="T150" s="739">
        <f>'PU Holds'!Z191</f>
        <v>0</v>
      </c>
      <c r="U150" s="738">
        <f>'PU Holds'!AA191</f>
        <v>0</v>
      </c>
      <c r="V150" s="734">
        <f>'PU Holds'!AB191</f>
        <v>0</v>
      </c>
      <c r="W150" s="721">
        <f>'PU Holds'!AC191</f>
        <v>0</v>
      </c>
      <c r="X150" s="740">
        <f>'PU Holds'!AD191</f>
        <v>0</v>
      </c>
      <c r="Y150" s="15">
        <f t="shared" si="10"/>
        <v>0</v>
      </c>
      <c r="Z150" s="16">
        <f t="shared" si="9"/>
        <v>0</v>
      </c>
    </row>
    <row r="151" spans="1:26">
      <c r="A151" s="14">
        <v>12750</v>
      </c>
      <c r="B151" s="14" t="s">
        <v>29758</v>
      </c>
      <c r="C151" s="14" t="s">
        <v>29840</v>
      </c>
      <c r="D151" s="14" t="s">
        <v>29842</v>
      </c>
      <c r="E151" s="16">
        <v>10</v>
      </c>
      <c r="F151" s="721"/>
      <c r="G151" s="722">
        <f>'PU Holds'!M192</f>
        <v>0</v>
      </c>
      <c r="H151" s="723">
        <f>'PU Holds'!N192</f>
        <v>0</v>
      </c>
      <c r="I151" s="724">
        <f>'PU Holds'!O192</f>
        <v>0</v>
      </c>
      <c r="J151" s="725">
        <f>'PU Holds'!P192</f>
        <v>0</v>
      </c>
      <c r="K151" s="726">
        <f>'PU Holds'!Q192</f>
        <v>0</v>
      </c>
      <c r="L151" s="727">
        <f>'PU Holds'!R192</f>
        <v>0</v>
      </c>
      <c r="M151" s="728">
        <f>'PU Holds'!S192</f>
        <v>0</v>
      </c>
      <c r="N151" s="729">
        <f>'PU Holds'!T192</f>
        <v>0</v>
      </c>
      <c r="O151" s="730">
        <f>'PU Holds'!U192</f>
        <v>0</v>
      </c>
      <c r="P151" s="731">
        <f>'PU Holds'!V192</f>
        <v>0</v>
      </c>
      <c r="Q151" s="732">
        <f>'PU Holds'!W192</f>
        <v>0</v>
      </c>
      <c r="R151" s="733">
        <f>'PU Holds'!X192</f>
        <v>0</v>
      </c>
      <c r="S151" s="738">
        <f>'PU Holds'!Y192</f>
        <v>0</v>
      </c>
      <c r="T151" s="739">
        <f>'PU Holds'!Z192</f>
        <v>0</v>
      </c>
      <c r="U151" s="738">
        <f>'PU Holds'!AA192</f>
        <v>0</v>
      </c>
      <c r="V151" s="734">
        <f>'PU Holds'!AB192</f>
        <v>0</v>
      </c>
      <c r="W151" s="721">
        <f>'PU Holds'!AC192</f>
        <v>0</v>
      </c>
      <c r="X151" s="740">
        <f>'PU Holds'!AD192</f>
        <v>0</v>
      </c>
      <c r="Y151" s="15">
        <f t="shared" si="10"/>
        <v>0</v>
      </c>
      <c r="Z151" s="16">
        <f t="shared" si="9"/>
        <v>0</v>
      </c>
    </row>
    <row r="152" spans="1:26">
      <c r="A152" s="14">
        <v>12751</v>
      </c>
      <c r="B152" s="14" t="s">
        <v>29758</v>
      </c>
      <c r="C152" s="14" t="s">
        <v>29840</v>
      </c>
      <c r="D152" s="14" t="s">
        <v>29843</v>
      </c>
      <c r="E152" s="16">
        <v>5</v>
      </c>
      <c r="F152" s="721"/>
      <c r="G152" s="722">
        <f>'PU Holds'!M193</f>
        <v>0</v>
      </c>
      <c r="H152" s="723">
        <f>'PU Holds'!N193</f>
        <v>0</v>
      </c>
      <c r="I152" s="724">
        <f>'PU Holds'!O193</f>
        <v>0</v>
      </c>
      <c r="J152" s="725">
        <f>'PU Holds'!P193</f>
        <v>0</v>
      </c>
      <c r="K152" s="726">
        <f>'PU Holds'!Q193</f>
        <v>0</v>
      </c>
      <c r="L152" s="727">
        <f>'PU Holds'!R193</f>
        <v>0</v>
      </c>
      <c r="M152" s="728">
        <f>'PU Holds'!S193</f>
        <v>0</v>
      </c>
      <c r="N152" s="729">
        <f>'PU Holds'!T193</f>
        <v>0</v>
      </c>
      <c r="O152" s="730">
        <f>'PU Holds'!U193</f>
        <v>0</v>
      </c>
      <c r="P152" s="731">
        <f>'PU Holds'!V193</f>
        <v>0</v>
      </c>
      <c r="Q152" s="732">
        <f>'PU Holds'!W193</f>
        <v>0</v>
      </c>
      <c r="R152" s="733">
        <f>'PU Holds'!X193</f>
        <v>0</v>
      </c>
      <c r="S152" s="738">
        <f>'PU Holds'!Y193</f>
        <v>0</v>
      </c>
      <c r="T152" s="739">
        <f>'PU Holds'!Z193</f>
        <v>0</v>
      </c>
      <c r="U152" s="738">
        <f>'PU Holds'!AA193</f>
        <v>0</v>
      </c>
      <c r="V152" s="734">
        <f>'PU Holds'!AB193</f>
        <v>0</v>
      </c>
      <c r="W152" s="721">
        <f>'PU Holds'!AC193</f>
        <v>0</v>
      </c>
      <c r="X152" s="740">
        <f>'PU Holds'!AD193</f>
        <v>0</v>
      </c>
      <c r="Y152" s="15">
        <f t="shared" si="10"/>
        <v>0</v>
      </c>
      <c r="Z152" s="16">
        <f t="shared" si="9"/>
        <v>0</v>
      </c>
    </row>
    <row r="153" spans="1:26">
      <c r="A153" s="13">
        <v>12752</v>
      </c>
      <c r="B153" s="13" t="s">
        <v>29758</v>
      </c>
      <c r="C153" s="13" t="s">
        <v>29840</v>
      </c>
      <c r="D153" s="13" t="s">
        <v>29844</v>
      </c>
      <c r="E153" s="16">
        <v>1</v>
      </c>
      <c r="F153" s="721">
        <f>'PE Holds'!L39+'PE Holds'!AI39</f>
        <v>0</v>
      </c>
      <c r="G153" s="722">
        <f>'PE Holds'!M39+'PE Holds'!AJ39</f>
        <v>0</v>
      </c>
      <c r="H153" s="723">
        <f>'PE Holds'!N39+'PE Holds'!AK39</f>
        <v>0</v>
      </c>
      <c r="I153" s="724">
        <f>'PE Holds'!O39+'PE Holds'!AL39</f>
        <v>0</v>
      </c>
      <c r="J153" s="725">
        <f>'PE Holds'!P39+'PE Holds'!AM39</f>
        <v>0</v>
      </c>
      <c r="K153" s="726">
        <f>'PE Holds'!Q39+'PE Holds'!AN39</f>
        <v>0</v>
      </c>
      <c r="L153" s="727">
        <f>'PE Holds'!R39+'PE Holds'!AO39</f>
        <v>0</v>
      </c>
      <c r="M153" s="728">
        <f>'PE Holds'!S39+'PE Holds'!AP39</f>
        <v>0</v>
      </c>
      <c r="N153" s="729">
        <f>'PE Holds'!T39+'PE Holds'!AQ39</f>
        <v>0</v>
      </c>
      <c r="O153" s="730">
        <f>'PE Holds'!U39+'PE Holds'!AR39</f>
        <v>0</v>
      </c>
      <c r="P153" s="731">
        <f>'PE Holds'!V39+'PE Holds'!AS39</f>
        <v>0</v>
      </c>
      <c r="Q153" s="732">
        <f>'PE Holds'!W39+'PE Holds'!AT39</f>
        <v>0</v>
      </c>
      <c r="R153" s="733">
        <f>'PE Holds'!X39+'PE Holds'!AU39</f>
        <v>0</v>
      </c>
      <c r="S153" s="738">
        <f>'PE Holds'!Y39+'PE Holds'!AV39</f>
        <v>0</v>
      </c>
      <c r="T153" s="739">
        <f>'PE Holds'!Z39+'PE Holds'!AG39</f>
        <v>0</v>
      </c>
      <c r="U153" s="738">
        <f>'PE Holds'!AA39+'PE Holds'!AW39</f>
        <v>0</v>
      </c>
      <c r="V153" s="734">
        <f>'PE Holds'!AB39+'PE Holds'!AX39</f>
        <v>0</v>
      </c>
      <c r="W153" s="721">
        <f>'PE Holds'!AC39+'PE Holds'!AY39</f>
        <v>0</v>
      </c>
      <c r="X153" s="740">
        <f>'PE Holds'!AD39+'PE Holds'!AZ39</f>
        <v>0</v>
      </c>
      <c r="Y153" s="15">
        <f t="shared" si="10"/>
        <v>0</v>
      </c>
      <c r="Z153" s="16">
        <f t="shared" si="9"/>
        <v>0</v>
      </c>
    </row>
    <row r="154" spans="1:26">
      <c r="A154" s="13">
        <v>12753</v>
      </c>
      <c r="B154" s="13" t="s">
        <v>29758</v>
      </c>
      <c r="C154" s="13" t="s">
        <v>29840</v>
      </c>
      <c r="D154" s="13" t="s">
        <v>29845</v>
      </c>
      <c r="E154" s="16">
        <v>1</v>
      </c>
      <c r="F154" s="721">
        <f>'PE Holds'!L40+'PE Holds'!AI40</f>
        <v>0</v>
      </c>
      <c r="G154" s="722">
        <f>'PE Holds'!M40+'PE Holds'!AJ40</f>
        <v>0</v>
      </c>
      <c r="H154" s="723">
        <f>'PE Holds'!N40+'PE Holds'!AK40</f>
        <v>0</v>
      </c>
      <c r="I154" s="724">
        <f>'PE Holds'!O40+'PE Holds'!AL40</f>
        <v>0</v>
      </c>
      <c r="J154" s="725">
        <f>'PE Holds'!P40+'PE Holds'!AM40</f>
        <v>0</v>
      </c>
      <c r="K154" s="726">
        <f>'PE Holds'!Q40+'PE Holds'!AN40</f>
        <v>0</v>
      </c>
      <c r="L154" s="727">
        <f>'PE Holds'!R40+'PE Holds'!AO40</f>
        <v>0</v>
      </c>
      <c r="M154" s="728">
        <f>'PE Holds'!S40+'PE Holds'!AP40</f>
        <v>0</v>
      </c>
      <c r="N154" s="729">
        <f>'PE Holds'!T40+'PE Holds'!AQ40</f>
        <v>0</v>
      </c>
      <c r="O154" s="730">
        <f>'PE Holds'!U40+'PE Holds'!AR40</f>
        <v>0</v>
      </c>
      <c r="P154" s="731">
        <f>'PE Holds'!V40+'PE Holds'!AS40</f>
        <v>0</v>
      </c>
      <c r="Q154" s="732">
        <f>'PE Holds'!W40+'PE Holds'!AT40</f>
        <v>0</v>
      </c>
      <c r="R154" s="733">
        <f>'PE Holds'!X40+'PE Holds'!AU40</f>
        <v>0</v>
      </c>
      <c r="S154" s="738">
        <f>'PE Holds'!Y40+'PE Holds'!AV40</f>
        <v>0</v>
      </c>
      <c r="T154" s="739">
        <f>'PE Holds'!Z40+'PE Holds'!AG40</f>
        <v>0</v>
      </c>
      <c r="U154" s="738">
        <f>'PE Holds'!AA40+'PE Holds'!AW40</f>
        <v>0</v>
      </c>
      <c r="V154" s="734">
        <f>'PE Holds'!AB40+'PE Holds'!AX40</f>
        <v>0</v>
      </c>
      <c r="W154" s="721">
        <f>'PE Holds'!AC40+'PE Holds'!AY40</f>
        <v>0</v>
      </c>
      <c r="X154" s="740">
        <f>'PE Holds'!AD40+'PE Holds'!AZ40</f>
        <v>0</v>
      </c>
      <c r="Y154" s="15">
        <f t="shared" si="10"/>
        <v>0</v>
      </c>
      <c r="Z154" s="16">
        <f t="shared" si="9"/>
        <v>0</v>
      </c>
    </row>
    <row r="155" spans="1:26">
      <c r="A155" s="13">
        <v>12754</v>
      </c>
      <c r="B155" s="13" t="s">
        <v>29758</v>
      </c>
      <c r="C155" s="13" t="s">
        <v>29840</v>
      </c>
      <c r="D155" s="13" t="s">
        <v>29846</v>
      </c>
      <c r="E155" s="16">
        <v>1</v>
      </c>
      <c r="F155" s="721">
        <f>'PE Holds'!L41+'PE Holds'!AI41</f>
        <v>0</v>
      </c>
      <c r="G155" s="722">
        <f>'PE Holds'!M41+'PE Holds'!AJ41</f>
        <v>0</v>
      </c>
      <c r="H155" s="723">
        <f>'PE Holds'!N41+'PE Holds'!AK41</f>
        <v>0</v>
      </c>
      <c r="I155" s="724">
        <f>'PE Holds'!O41+'PE Holds'!AL41</f>
        <v>0</v>
      </c>
      <c r="J155" s="725">
        <f>'PE Holds'!P41+'PE Holds'!AM41</f>
        <v>0</v>
      </c>
      <c r="K155" s="726">
        <f>'PE Holds'!Q41+'PE Holds'!AN41</f>
        <v>0</v>
      </c>
      <c r="L155" s="727">
        <f>'PE Holds'!R41+'PE Holds'!AO41</f>
        <v>0</v>
      </c>
      <c r="M155" s="728">
        <f>'PE Holds'!S41+'PE Holds'!AP41</f>
        <v>0</v>
      </c>
      <c r="N155" s="729">
        <f>'PE Holds'!T41+'PE Holds'!AQ41</f>
        <v>0</v>
      </c>
      <c r="O155" s="730">
        <f>'PE Holds'!U41+'PE Holds'!AR41</f>
        <v>0</v>
      </c>
      <c r="P155" s="731">
        <f>'PE Holds'!V41+'PE Holds'!AS41</f>
        <v>0</v>
      </c>
      <c r="Q155" s="732">
        <f>'PE Holds'!W41+'PE Holds'!AT41</f>
        <v>0</v>
      </c>
      <c r="R155" s="733">
        <f>'PE Holds'!X41+'PE Holds'!AU41</f>
        <v>0</v>
      </c>
      <c r="S155" s="738">
        <f>'PE Holds'!Y41+'PE Holds'!AV41</f>
        <v>0</v>
      </c>
      <c r="T155" s="739">
        <f>'PE Holds'!Z41+'PE Holds'!AG41</f>
        <v>0</v>
      </c>
      <c r="U155" s="738">
        <f>'PE Holds'!AA41+'PE Holds'!AW41</f>
        <v>0</v>
      </c>
      <c r="V155" s="734">
        <f>'PE Holds'!AB41+'PE Holds'!AX41</f>
        <v>0</v>
      </c>
      <c r="W155" s="721">
        <f>'PE Holds'!AC41+'PE Holds'!AY41</f>
        <v>0</v>
      </c>
      <c r="X155" s="740">
        <f>'PE Holds'!AD41+'PE Holds'!AZ41</f>
        <v>0</v>
      </c>
      <c r="Y155" s="15">
        <f t="shared" si="10"/>
        <v>0</v>
      </c>
      <c r="Z155" s="16">
        <f t="shared" si="9"/>
        <v>0</v>
      </c>
    </row>
    <row r="156" spans="1:26">
      <c r="A156" s="13">
        <v>12755</v>
      </c>
      <c r="B156" s="13" t="s">
        <v>29758</v>
      </c>
      <c r="C156" s="13" t="s">
        <v>29840</v>
      </c>
      <c r="D156" s="13" t="s">
        <v>29847</v>
      </c>
      <c r="E156" s="16">
        <v>1</v>
      </c>
      <c r="F156" s="721">
        <f>'PE Holds'!L42+'PE Holds'!AI42</f>
        <v>0</v>
      </c>
      <c r="G156" s="722">
        <f>'PE Holds'!M42+'PE Holds'!AJ42</f>
        <v>0</v>
      </c>
      <c r="H156" s="723">
        <f>'PE Holds'!N42+'PE Holds'!AK42</f>
        <v>0</v>
      </c>
      <c r="I156" s="724">
        <f>'PE Holds'!O42+'PE Holds'!AL42</f>
        <v>0</v>
      </c>
      <c r="J156" s="725">
        <f>'PE Holds'!P42+'PE Holds'!AM42</f>
        <v>0</v>
      </c>
      <c r="K156" s="726">
        <f>'PE Holds'!Q42+'PE Holds'!AN42</f>
        <v>0</v>
      </c>
      <c r="L156" s="727">
        <f>'PE Holds'!R42+'PE Holds'!AO42</f>
        <v>0</v>
      </c>
      <c r="M156" s="728">
        <f>'PE Holds'!S42+'PE Holds'!AP42</f>
        <v>0</v>
      </c>
      <c r="N156" s="729">
        <f>'PE Holds'!T42+'PE Holds'!AQ42</f>
        <v>0</v>
      </c>
      <c r="O156" s="730">
        <f>'PE Holds'!U42+'PE Holds'!AR42</f>
        <v>0</v>
      </c>
      <c r="P156" s="731">
        <f>'PE Holds'!V42+'PE Holds'!AS42</f>
        <v>0</v>
      </c>
      <c r="Q156" s="732">
        <f>'PE Holds'!W42+'PE Holds'!AT42</f>
        <v>0</v>
      </c>
      <c r="R156" s="733">
        <f>'PE Holds'!X42+'PE Holds'!AU42</f>
        <v>0</v>
      </c>
      <c r="S156" s="738">
        <f>'PE Holds'!Y42+'PE Holds'!AV42</f>
        <v>0</v>
      </c>
      <c r="T156" s="739">
        <f>'PE Holds'!Z42+'PE Holds'!AG42</f>
        <v>0</v>
      </c>
      <c r="U156" s="738">
        <f>'PE Holds'!AA42+'PE Holds'!AW42</f>
        <v>0</v>
      </c>
      <c r="V156" s="734">
        <f>'PE Holds'!AB42+'PE Holds'!AX42</f>
        <v>0</v>
      </c>
      <c r="W156" s="721">
        <f>'PE Holds'!AC42+'PE Holds'!AY42</f>
        <v>0</v>
      </c>
      <c r="X156" s="740">
        <f>'PE Holds'!AD42+'PE Holds'!AZ42</f>
        <v>0</v>
      </c>
      <c r="Y156" s="15">
        <f t="shared" si="10"/>
        <v>0</v>
      </c>
      <c r="Z156" s="16">
        <f t="shared" si="9"/>
        <v>0</v>
      </c>
    </row>
    <row r="157" spans="1:26">
      <c r="A157" s="13">
        <v>12756</v>
      </c>
      <c r="B157" s="13" t="s">
        <v>29758</v>
      </c>
      <c r="C157" s="13" t="s">
        <v>29840</v>
      </c>
      <c r="D157" s="13" t="s">
        <v>29848</v>
      </c>
      <c r="E157" s="16">
        <v>1</v>
      </c>
      <c r="F157" s="721">
        <f>'PE Holds'!L43+'PE Holds'!AI43</f>
        <v>0</v>
      </c>
      <c r="G157" s="722">
        <f>'PE Holds'!M43+'PE Holds'!AJ43</f>
        <v>0</v>
      </c>
      <c r="H157" s="723">
        <f>'PE Holds'!N43+'PE Holds'!AK43</f>
        <v>0</v>
      </c>
      <c r="I157" s="724">
        <f>'PE Holds'!O43+'PE Holds'!AL43</f>
        <v>0</v>
      </c>
      <c r="J157" s="725">
        <f>'PE Holds'!P43+'PE Holds'!AM43</f>
        <v>0</v>
      </c>
      <c r="K157" s="726">
        <f>'PE Holds'!Q43+'PE Holds'!AN43</f>
        <v>0</v>
      </c>
      <c r="L157" s="727">
        <f>'PE Holds'!R43+'PE Holds'!AO43</f>
        <v>0</v>
      </c>
      <c r="M157" s="728">
        <f>'PE Holds'!S43+'PE Holds'!AP43</f>
        <v>0</v>
      </c>
      <c r="N157" s="729">
        <f>'PE Holds'!T43+'PE Holds'!AQ43</f>
        <v>0</v>
      </c>
      <c r="O157" s="730">
        <f>'PE Holds'!U43+'PE Holds'!AR43</f>
        <v>0</v>
      </c>
      <c r="P157" s="731">
        <f>'PE Holds'!V43+'PE Holds'!AS43</f>
        <v>0</v>
      </c>
      <c r="Q157" s="732">
        <f>'PE Holds'!W43+'PE Holds'!AT43</f>
        <v>0</v>
      </c>
      <c r="R157" s="733">
        <f>'PE Holds'!X43+'PE Holds'!AU43</f>
        <v>0</v>
      </c>
      <c r="S157" s="738">
        <f>'PE Holds'!Y43+'PE Holds'!AV43</f>
        <v>0</v>
      </c>
      <c r="T157" s="739">
        <f>'PE Holds'!Z43+'PE Holds'!AG43</f>
        <v>0</v>
      </c>
      <c r="U157" s="738">
        <f>'PE Holds'!AA43+'PE Holds'!AW43</f>
        <v>0</v>
      </c>
      <c r="V157" s="734">
        <f>'PE Holds'!AB43+'PE Holds'!AX43</f>
        <v>0</v>
      </c>
      <c r="W157" s="721">
        <f>'PE Holds'!AC43+'PE Holds'!AY43</f>
        <v>0</v>
      </c>
      <c r="X157" s="740">
        <f>'PE Holds'!AD43+'PE Holds'!AZ43</f>
        <v>0</v>
      </c>
      <c r="Y157" s="15">
        <f t="shared" si="10"/>
        <v>0</v>
      </c>
      <c r="Z157" s="16">
        <f t="shared" si="9"/>
        <v>0</v>
      </c>
    </row>
    <row r="158" spans="1:26">
      <c r="A158" s="14">
        <v>12757</v>
      </c>
      <c r="B158" s="14" t="s">
        <v>29758</v>
      </c>
      <c r="C158" s="14" t="s">
        <v>29840</v>
      </c>
      <c r="D158" s="14" t="s">
        <v>29849</v>
      </c>
      <c r="E158" s="16">
        <v>1</v>
      </c>
      <c r="F158" s="721"/>
      <c r="G158" s="722">
        <f>'PU Holds'!M194</f>
        <v>0</v>
      </c>
      <c r="H158" s="723">
        <f>'PU Holds'!N194</f>
        <v>0</v>
      </c>
      <c r="I158" s="724">
        <f>'PU Holds'!O194</f>
        <v>0</v>
      </c>
      <c r="J158" s="725">
        <f>'PU Holds'!P194</f>
        <v>0</v>
      </c>
      <c r="K158" s="726">
        <f>'PU Holds'!Q194</f>
        <v>0</v>
      </c>
      <c r="L158" s="727">
        <f>'PU Holds'!R194</f>
        <v>0</v>
      </c>
      <c r="M158" s="728">
        <f>'PU Holds'!S194</f>
        <v>0</v>
      </c>
      <c r="N158" s="729">
        <f>'PU Holds'!T194</f>
        <v>0</v>
      </c>
      <c r="O158" s="730">
        <f>'PU Holds'!U194</f>
        <v>0</v>
      </c>
      <c r="P158" s="731">
        <f>'PU Holds'!V194</f>
        <v>0</v>
      </c>
      <c r="Q158" s="732">
        <f>'PU Holds'!W194</f>
        <v>0</v>
      </c>
      <c r="R158" s="733">
        <f>'PU Holds'!X194</f>
        <v>0</v>
      </c>
      <c r="S158" s="738">
        <f>'PU Holds'!Y194</f>
        <v>0</v>
      </c>
      <c r="T158" s="739">
        <f>'PU Holds'!Z194</f>
        <v>0</v>
      </c>
      <c r="U158" s="738">
        <f>'PU Holds'!AA194</f>
        <v>0</v>
      </c>
      <c r="V158" s="734">
        <f>'PU Holds'!AB194</f>
        <v>0</v>
      </c>
      <c r="W158" s="721">
        <f>'PU Holds'!AC194</f>
        <v>0</v>
      </c>
      <c r="X158" s="740">
        <f>'PU Holds'!AD194</f>
        <v>0</v>
      </c>
      <c r="Y158" s="15">
        <f t="shared" si="10"/>
        <v>0</v>
      </c>
      <c r="Z158" s="16">
        <f t="shared" si="9"/>
        <v>0</v>
      </c>
    </row>
    <row r="159" spans="1:26">
      <c r="A159" s="13">
        <v>12758</v>
      </c>
      <c r="B159" s="13" t="s">
        <v>29758</v>
      </c>
      <c r="C159" s="13" t="s">
        <v>29840</v>
      </c>
      <c r="D159" s="13" t="s">
        <v>29850</v>
      </c>
      <c r="E159" s="16">
        <v>10</v>
      </c>
      <c r="F159" s="721">
        <f>'PE Holds'!L45</f>
        <v>0</v>
      </c>
      <c r="G159" s="722">
        <f>'PE Holds'!M45</f>
        <v>0</v>
      </c>
      <c r="H159" s="723">
        <f>'PE Holds'!N45</f>
        <v>0</v>
      </c>
      <c r="I159" s="724">
        <f>'PE Holds'!O45</f>
        <v>0</v>
      </c>
      <c r="J159" s="725">
        <f>'PE Holds'!P45</f>
        <v>0</v>
      </c>
      <c r="K159" s="726">
        <f>'PE Holds'!Q45</f>
        <v>0</v>
      </c>
      <c r="L159" s="727">
        <f>'PE Holds'!R45</f>
        <v>0</v>
      </c>
      <c r="M159" s="728">
        <f>'PE Holds'!S45</f>
        <v>0</v>
      </c>
      <c r="N159" s="729">
        <f>'PE Holds'!T45</f>
        <v>0</v>
      </c>
      <c r="O159" s="730">
        <f>'PE Holds'!U45</f>
        <v>0</v>
      </c>
      <c r="P159" s="731">
        <f>'PE Holds'!V45</f>
        <v>0</v>
      </c>
      <c r="Q159" s="732">
        <f>'PE Holds'!W45</f>
        <v>0</v>
      </c>
      <c r="R159" s="733">
        <f>'PE Holds'!X45</f>
        <v>0</v>
      </c>
      <c r="S159" s="738">
        <f>'PE Holds'!Y45</f>
        <v>0</v>
      </c>
      <c r="T159" s="739">
        <f>'PE Holds'!Z45</f>
        <v>0</v>
      </c>
      <c r="U159" s="738">
        <f>'PE Holds'!AA45</f>
        <v>0</v>
      </c>
      <c r="V159" s="734">
        <f>'PE Holds'!AB45</f>
        <v>0</v>
      </c>
      <c r="W159" s="721">
        <f>'PE Holds'!AC45</f>
        <v>0</v>
      </c>
      <c r="X159" s="740">
        <f>'PE Holds'!AD45</f>
        <v>0</v>
      </c>
      <c r="Y159" s="15">
        <f t="shared" si="10"/>
        <v>0</v>
      </c>
      <c r="Z159" s="16">
        <f t="shared" si="9"/>
        <v>0</v>
      </c>
    </row>
    <row r="160" spans="1:26">
      <c r="A160" s="14">
        <v>12759</v>
      </c>
      <c r="B160" s="14" t="s">
        <v>29758</v>
      </c>
      <c r="C160" s="14" t="s">
        <v>29840</v>
      </c>
      <c r="D160" s="14" t="s">
        <v>29851</v>
      </c>
      <c r="E160" s="16">
        <v>10</v>
      </c>
      <c r="F160" s="721"/>
      <c r="G160" s="722">
        <f>'PU Holds'!M195</f>
        <v>0</v>
      </c>
      <c r="H160" s="723">
        <f>'PU Holds'!N195</f>
        <v>0</v>
      </c>
      <c r="I160" s="724">
        <f>'PU Holds'!O195</f>
        <v>0</v>
      </c>
      <c r="J160" s="725">
        <f>'PU Holds'!P195</f>
        <v>0</v>
      </c>
      <c r="K160" s="726">
        <f>'PU Holds'!Q195</f>
        <v>0</v>
      </c>
      <c r="L160" s="727">
        <f>'PU Holds'!R195</f>
        <v>0</v>
      </c>
      <c r="M160" s="728">
        <f>'PU Holds'!S195</f>
        <v>0</v>
      </c>
      <c r="N160" s="729">
        <f>'PU Holds'!T195</f>
        <v>0</v>
      </c>
      <c r="O160" s="730">
        <f>'PU Holds'!U195</f>
        <v>0</v>
      </c>
      <c r="P160" s="731">
        <f>'PU Holds'!V195</f>
        <v>0</v>
      </c>
      <c r="Q160" s="732">
        <f>'PU Holds'!W195</f>
        <v>0</v>
      </c>
      <c r="R160" s="733">
        <f>'PU Holds'!X195</f>
        <v>0</v>
      </c>
      <c r="S160" s="738">
        <f>'PU Holds'!Y195</f>
        <v>0</v>
      </c>
      <c r="T160" s="739">
        <f>'PU Holds'!Z195</f>
        <v>0</v>
      </c>
      <c r="U160" s="738">
        <f>'PU Holds'!AA195</f>
        <v>0</v>
      </c>
      <c r="V160" s="734">
        <f>'PU Holds'!AB195</f>
        <v>0</v>
      </c>
      <c r="W160" s="721">
        <f>'PU Holds'!AC195</f>
        <v>0</v>
      </c>
      <c r="X160" s="740">
        <f>'PU Holds'!AD195</f>
        <v>0</v>
      </c>
      <c r="Y160" s="15">
        <f t="shared" si="10"/>
        <v>0</v>
      </c>
      <c r="Z160" s="16">
        <f t="shared" si="9"/>
        <v>0</v>
      </c>
    </row>
    <row r="161" spans="1:26">
      <c r="A161" s="13">
        <v>12760</v>
      </c>
      <c r="B161" s="13" t="s">
        <v>29758</v>
      </c>
      <c r="C161" s="13" t="s">
        <v>29840</v>
      </c>
      <c r="D161" s="13" t="s">
        <v>29852</v>
      </c>
      <c r="E161" s="16">
        <v>5</v>
      </c>
      <c r="F161" s="721">
        <f>'PE Holds'!L46</f>
        <v>0</v>
      </c>
      <c r="G161" s="722">
        <f>'PE Holds'!M46</f>
        <v>0</v>
      </c>
      <c r="H161" s="723">
        <f>'PE Holds'!N46</f>
        <v>0</v>
      </c>
      <c r="I161" s="724">
        <f>'PE Holds'!O46</f>
        <v>0</v>
      </c>
      <c r="J161" s="725">
        <f>'PE Holds'!P46</f>
        <v>0</v>
      </c>
      <c r="K161" s="726">
        <f>'PE Holds'!Q46</f>
        <v>0</v>
      </c>
      <c r="L161" s="727">
        <f>'PE Holds'!R46</f>
        <v>0</v>
      </c>
      <c r="M161" s="728">
        <f>'PE Holds'!S46</f>
        <v>0</v>
      </c>
      <c r="N161" s="729">
        <f>'PE Holds'!T46</f>
        <v>0</v>
      </c>
      <c r="O161" s="730">
        <f>'PE Holds'!U46</f>
        <v>0</v>
      </c>
      <c r="P161" s="731">
        <f>'PE Holds'!V46</f>
        <v>0</v>
      </c>
      <c r="Q161" s="732">
        <f>'PE Holds'!W46</f>
        <v>0</v>
      </c>
      <c r="R161" s="733">
        <f>'PE Holds'!X46</f>
        <v>0</v>
      </c>
      <c r="S161" s="738">
        <f>'PE Holds'!Y46</f>
        <v>0</v>
      </c>
      <c r="T161" s="739">
        <f>'PE Holds'!Z46</f>
        <v>0</v>
      </c>
      <c r="U161" s="738">
        <f>'PE Holds'!AA46</f>
        <v>0</v>
      </c>
      <c r="V161" s="734">
        <f>'PE Holds'!AB46</f>
        <v>0</v>
      </c>
      <c r="W161" s="721">
        <f>'PE Holds'!AC46</f>
        <v>0</v>
      </c>
      <c r="X161" s="740">
        <f>'PE Holds'!AD46</f>
        <v>0</v>
      </c>
      <c r="Y161" s="15">
        <f t="shared" si="10"/>
        <v>0</v>
      </c>
      <c r="Z161" s="16">
        <f t="shared" si="9"/>
        <v>0</v>
      </c>
    </row>
    <row r="162" spans="1:26">
      <c r="A162" s="14">
        <v>12761</v>
      </c>
      <c r="B162" s="14" t="s">
        <v>29758</v>
      </c>
      <c r="C162" s="14" t="s">
        <v>29840</v>
      </c>
      <c r="D162" s="14" t="s">
        <v>29853</v>
      </c>
      <c r="E162" s="16">
        <v>5</v>
      </c>
      <c r="F162" s="721"/>
      <c r="G162" s="722">
        <f>'PU Holds'!M196</f>
        <v>0</v>
      </c>
      <c r="H162" s="723">
        <f>'PU Holds'!N196</f>
        <v>0</v>
      </c>
      <c r="I162" s="724">
        <f>'PU Holds'!O196</f>
        <v>0</v>
      </c>
      <c r="J162" s="725">
        <f>'PU Holds'!P196</f>
        <v>0</v>
      </c>
      <c r="K162" s="726">
        <f>'PU Holds'!Q196</f>
        <v>0</v>
      </c>
      <c r="L162" s="727">
        <f>'PU Holds'!R196</f>
        <v>0</v>
      </c>
      <c r="M162" s="728">
        <f>'PU Holds'!S196</f>
        <v>0</v>
      </c>
      <c r="N162" s="729">
        <f>'PU Holds'!T196</f>
        <v>0</v>
      </c>
      <c r="O162" s="730">
        <f>'PU Holds'!U196</f>
        <v>0</v>
      </c>
      <c r="P162" s="731">
        <f>'PU Holds'!V196</f>
        <v>0</v>
      </c>
      <c r="Q162" s="732">
        <f>'PU Holds'!W196</f>
        <v>0</v>
      </c>
      <c r="R162" s="733">
        <f>'PU Holds'!X196</f>
        <v>0</v>
      </c>
      <c r="S162" s="738">
        <f>'PU Holds'!Y196</f>
        <v>0</v>
      </c>
      <c r="T162" s="739">
        <f>'PU Holds'!Z196</f>
        <v>0</v>
      </c>
      <c r="U162" s="738">
        <f>'PU Holds'!AA196</f>
        <v>0</v>
      </c>
      <c r="V162" s="734">
        <f>'PU Holds'!AB196</f>
        <v>0</v>
      </c>
      <c r="W162" s="721">
        <f>'PU Holds'!AC196</f>
        <v>0</v>
      </c>
      <c r="X162" s="740">
        <f>'PU Holds'!AD196</f>
        <v>0</v>
      </c>
      <c r="Y162" s="15">
        <f t="shared" si="10"/>
        <v>0</v>
      </c>
      <c r="Z162" s="16">
        <f t="shared" ref="Z162:Z225" si="13">E162*Y162</f>
        <v>0</v>
      </c>
    </row>
    <row r="163" spans="1:26">
      <c r="A163" s="14">
        <v>12772</v>
      </c>
      <c r="B163" s="14" t="s">
        <v>29758</v>
      </c>
      <c r="C163" s="14" t="s">
        <v>29840</v>
      </c>
      <c r="D163" s="14" t="s">
        <v>29854</v>
      </c>
      <c r="E163" s="16">
        <v>1</v>
      </c>
      <c r="F163" s="721"/>
      <c r="G163" s="722">
        <f>'PU Holds'!M197+'PU Holds'!AJ197</f>
        <v>0</v>
      </c>
      <c r="H163" s="723">
        <f>'PU Holds'!N197+'PU Holds'!AK197</f>
        <v>0</v>
      </c>
      <c r="I163" s="724">
        <f>'PU Holds'!O197+'PU Holds'!AL197</f>
        <v>0</v>
      </c>
      <c r="J163" s="725">
        <f>'PU Holds'!P197+'PU Holds'!AM197</f>
        <v>0</v>
      </c>
      <c r="K163" s="726">
        <f>'PU Holds'!Q197+'PU Holds'!AN197</f>
        <v>0</v>
      </c>
      <c r="L163" s="727">
        <f>'PU Holds'!R197+'PU Holds'!AO197</f>
        <v>0</v>
      </c>
      <c r="M163" s="728">
        <f>'PU Holds'!S197+'PU Holds'!AP197</f>
        <v>0</v>
      </c>
      <c r="N163" s="729">
        <f>'PU Holds'!T197+'PU Holds'!AQ197</f>
        <v>0</v>
      </c>
      <c r="O163" s="730">
        <f>'PU Holds'!U197+'PU Holds'!AR197</f>
        <v>0</v>
      </c>
      <c r="P163" s="731">
        <f>'PU Holds'!V197+'PU Holds'!AS197</f>
        <v>0</v>
      </c>
      <c r="Q163" s="732">
        <f>'PU Holds'!W197+'PU Holds'!AT197</f>
        <v>0</v>
      </c>
      <c r="R163" s="733">
        <f>'PU Holds'!X197+'PU Holds'!AU197</f>
        <v>0</v>
      </c>
      <c r="S163" s="738">
        <f>'PU Holds'!Y197+'PU Holds'!AV197</f>
        <v>0</v>
      </c>
      <c r="T163" s="739">
        <f>'PU Holds'!Z197+'PU Holds'!AW197</f>
        <v>0</v>
      </c>
      <c r="U163" s="738">
        <f>'PU Holds'!AA197+'PU Holds'!AX197</f>
        <v>0</v>
      </c>
      <c r="V163" s="734">
        <f>'PU Holds'!AB197+'PU Holds'!AY197</f>
        <v>0</v>
      </c>
      <c r="W163" s="721">
        <f>'PU Holds'!AC197+'PU Holds'!AZ197</f>
        <v>0</v>
      </c>
      <c r="X163" s="740">
        <f>'PU Holds'!AD197+'PU Holds'!BA197</f>
        <v>0</v>
      </c>
      <c r="Y163" s="15">
        <f t="shared" ref="Y163:Y226" si="14">SUM(F163:X163)</f>
        <v>0</v>
      </c>
      <c r="Z163" s="16">
        <f t="shared" si="13"/>
        <v>0</v>
      </c>
    </row>
    <row r="164" spans="1:26">
      <c r="A164" s="14">
        <v>12773</v>
      </c>
      <c r="B164" s="14" t="s">
        <v>29758</v>
      </c>
      <c r="C164" s="14" t="s">
        <v>29840</v>
      </c>
      <c r="D164" s="14" t="s">
        <v>29855</v>
      </c>
      <c r="E164" s="16">
        <v>1</v>
      </c>
      <c r="F164" s="721"/>
      <c r="G164" s="722">
        <f>'PU Holds'!M198+'PU Holds'!AJ198</f>
        <v>0</v>
      </c>
      <c r="H164" s="723">
        <f>'PU Holds'!N198+'PU Holds'!AK198</f>
        <v>0</v>
      </c>
      <c r="I164" s="724">
        <f>'PU Holds'!O198+'PU Holds'!AL198</f>
        <v>0</v>
      </c>
      <c r="J164" s="725">
        <f>'PU Holds'!P198+'PU Holds'!AM198</f>
        <v>0</v>
      </c>
      <c r="K164" s="726">
        <f>'PU Holds'!Q198+'PU Holds'!AN198</f>
        <v>0</v>
      </c>
      <c r="L164" s="727">
        <f>'PU Holds'!R198+'PU Holds'!AO198</f>
        <v>0</v>
      </c>
      <c r="M164" s="728">
        <f>'PU Holds'!S198+'PU Holds'!AP198</f>
        <v>0</v>
      </c>
      <c r="N164" s="729">
        <f>'PU Holds'!T198+'PU Holds'!AQ198</f>
        <v>0</v>
      </c>
      <c r="O164" s="730">
        <f>'PU Holds'!U198+'PU Holds'!AR198</f>
        <v>0</v>
      </c>
      <c r="P164" s="731">
        <f>'PU Holds'!V198+'PU Holds'!AS198</f>
        <v>0</v>
      </c>
      <c r="Q164" s="732">
        <f>'PU Holds'!W198+'PU Holds'!AT198</f>
        <v>0</v>
      </c>
      <c r="R164" s="733">
        <f>'PU Holds'!X198+'PU Holds'!AU198</f>
        <v>0</v>
      </c>
      <c r="S164" s="738">
        <f>'PU Holds'!Y198+'PU Holds'!AV198</f>
        <v>0</v>
      </c>
      <c r="T164" s="739">
        <f>'PU Holds'!Z198+'PU Holds'!AW198</f>
        <v>0</v>
      </c>
      <c r="U164" s="738">
        <f>'PU Holds'!AA198+'PU Holds'!AX198</f>
        <v>0</v>
      </c>
      <c r="V164" s="734">
        <f>'PU Holds'!AB198+'PU Holds'!AY198</f>
        <v>0</v>
      </c>
      <c r="W164" s="721">
        <f>'PU Holds'!AC198+'PU Holds'!AZ198</f>
        <v>0</v>
      </c>
      <c r="X164" s="740">
        <f>'PU Holds'!AD198+'PU Holds'!BA198</f>
        <v>0</v>
      </c>
      <c r="Y164" s="15">
        <f t="shared" si="14"/>
        <v>0</v>
      </c>
      <c r="Z164" s="16">
        <f t="shared" si="13"/>
        <v>0</v>
      </c>
    </row>
    <row r="165" spans="1:26">
      <c r="A165" s="14">
        <v>12774</v>
      </c>
      <c r="B165" s="14" t="s">
        <v>29758</v>
      </c>
      <c r="C165" s="14" t="s">
        <v>29840</v>
      </c>
      <c r="D165" s="14" t="s">
        <v>29856</v>
      </c>
      <c r="E165" s="16">
        <v>1</v>
      </c>
      <c r="F165" s="721"/>
      <c r="G165" s="722">
        <f>'PU Holds'!M199+'PU Holds'!AJ199</f>
        <v>0</v>
      </c>
      <c r="H165" s="723">
        <f>'PU Holds'!N199+'PU Holds'!AK199</f>
        <v>0</v>
      </c>
      <c r="I165" s="724">
        <f>'PU Holds'!O199+'PU Holds'!AL199</f>
        <v>0</v>
      </c>
      <c r="J165" s="725">
        <f>'PU Holds'!P199+'PU Holds'!AM199</f>
        <v>0</v>
      </c>
      <c r="K165" s="726">
        <f>'PU Holds'!Q199+'PU Holds'!AN199</f>
        <v>0</v>
      </c>
      <c r="L165" s="727">
        <f>'PU Holds'!R199+'PU Holds'!AO199</f>
        <v>0</v>
      </c>
      <c r="M165" s="728">
        <f>'PU Holds'!S199+'PU Holds'!AP199</f>
        <v>0</v>
      </c>
      <c r="N165" s="729">
        <f>'PU Holds'!T199+'PU Holds'!AQ199</f>
        <v>0</v>
      </c>
      <c r="O165" s="730">
        <f>'PU Holds'!U199+'PU Holds'!AR199</f>
        <v>0</v>
      </c>
      <c r="P165" s="731">
        <f>'PU Holds'!V199+'PU Holds'!AS199</f>
        <v>0</v>
      </c>
      <c r="Q165" s="732">
        <f>'PU Holds'!W199+'PU Holds'!AT199</f>
        <v>0</v>
      </c>
      <c r="R165" s="733">
        <f>'PU Holds'!X199+'PU Holds'!AU199</f>
        <v>0</v>
      </c>
      <c r="S165" s="738">
        <f>'PU Holds'!Y199+'PU Holds'!AV199</f>
        <v>0</v>
      </c>
      <c r="T165" s="739">
        <f>'PU Holds'!Z199+'PU Holds'!AW199</f>
        <v>0</v>
      </c>
      <c r="U165" s="738">
        <f>'PU Holds'!AA199+'PU Holds'!AX199</f>
        <v>0</v>
      </c>
      <c r="V165" s="734">
        <f>'PU Holds'!AB199+'PU Holds'!AY199</f>
        <v>0</v>
      </c>
      <c r="W165" s="721">
        <f>'PU Holds'!AC199+'PU Holds'!AZ199</f>
        <v>0</v>
      </c>
      <c r="X165" s="740">
        <f>'PU Holds'!AD199+'PU Holds'!BA199</f>
        <v>0</v>
      </c>
      <c r="Y165" s="15">
        <f t="shared" si="14"/>
        <v>0</v>
      </c>
      <c r="Z165" s="16">
        <f t="shared" si="13"/>
        <v>0</v>
      </c>
    </row>
    <row r="166" spans="1:26">
      <c r="A166" s="14">
        <v>12775</v>
      </c>
      <c r="B166" s="14" t="s">
        <v>29758</v>
      </c>
      <c r="C166" s="14" t="s">
        <v>29840</v>
      </c>
      <c r="D166" s="14" t="s">
        <v>29857</v>
      </c>
      <c r="E166" s="16">
        <v>1</v>
      </c>
      <c r="F166" s="721"/>
      <c r="G166" s="722">
        <f>'PU Holds'!M200+'PU Holds'!AJ200</f>
        <v>0</v>
      </c>
      <c r="H166" s="723">
        <f>'PU Holds'!N200+'PU Holds'!AK200</f>
        <v>0</v>
      </c>
      <c r="I166" s="724">
        <f>'PU Holds'!O200+'PU Holds'!AL200</f>
        <v>0</v>
      </c>
      <c r="J166" s="725">
        <f>'PU Holds'!P200+'PU Holds'!AM200</f>
        <v>0</v>
      </c>
      <c r="K166" s="726">
        <f>'PU Holds'!Q200+'PU Holds'!AN200</f>
        <v>0</v>
      </c>
      <c r="L166" s="727">
        <f>'PU Holds'!R200+'PU Holds'!AO200</f>
        <v>0</v>
      </c>
      <c r="M166" s="728">
        <f>'PU Holds'!S200+'PU Holds'!AP200</f>
        <v>0</v>
      </c>
      <c r="N166" s="729">
        <f>'PU Holds'!T200+'PU Holds'!AQ200</f>
        <v>0</v>
      </c>
      <c r="O166" s="730">
        <f>'PU Holds'!U200+'PU Holds'!AR200</f>
        <v>0</v>
      </c>
      <c r="P166" s="731">
        <f>'PU Holds'!V200+'PU Holds'!AS200</f>
        <v>0</v>
      </c>
      <c r="Q166" s="732">
        <f>'PU Holds'!W200+'PU Holds'!AT200</f>
        <v>0</v>
      </c>
      <c r="R166" s="733">
        <f>'PU Holds'!X200+'PU Holds'!AU200</f>
        <v>0</v>
      </c>
      <c r="S166" s="738">
        <f>'PU Holds'!Y200+'PU Holds'!AV200</f>
        <v>0</v>
      </c>
      <c r="T166" s="739">
        <f>'PU Holds'!Z200+'PU Holds'!AW200</f>
        <v>0</v>
      </c>
      <c r="U166" s="738">
        <f>'PU Holds'!AA200+'PU Holds'!AX200</f>
        <v>0</v>
      </c>
      <c r="V166" s="734">
        <f>'PU Holds'!AB200+'PU Holds'!AY200</f>
        <v>0</v>
      </c>
      <c r="W166" s="721">
        <f>'PU Holds'!AC200+'PU Holds'!AZ200</f>
        <v>0</v>
      </c>
      <c r="X166" s="740">
        <f>'PU Holds'!AD200+'PU Holds'!BA200</f>
        <v>0</v>
      </c>
      <c r="Y166" s="15">
        <f t="shared" si="14"/>
        <v>0</v>
      </c>
      <c r="Z166" s="16">
        <f t="shared" si="13"/>
        <v>0</v>
      </c>
    </row>
    <row r="167" spans="1:26">
      <c r="A167" s="14">
        <v>12776</v>
      </c>
      <c r="B167" s="14" t="s">
        <v>29758</v>
      </c>
      <c r="C167" s="14" t="s">
        <v>29840</v>
      </c>
      <c r="D167" s="14" t="s">
        <v>29858</v>
      </c>
      <c r="E167" s="16">
        <v>1</v>
      </c>
      <c r="F167" s="721"/>
      <c r="G167" s="722">
        <f>'PU Holds'!M201+'PU Holds'!AJ201</f>
        <v>0</v>
      </c>
      <c r="H167" s="723">
        <f>'PU Holds'!N201+'PU Holds'!AK201</f>
        <v>0</v>
      </c>
      <c r="I167" s="724">
        <f>'PU Holds'!O201+'PU Holds'!AL201</f>
        <v>0</v>
      </c>
      <c r="J167" s="725">
        <f>'PU Holds'!P201+'PU Holds'!AM201</f>
        <v>0</v>
      </c>
      <c r="K167" s="726">
        <f>'PU Holds'!Q201+'PU Holds'!AN201</f>
        <v>0</v>
      </c>
      <c r="L167" s="727">
        <f>'PU Holds'!R201+'PU Holds'!AO201</f>
        <v>0</v>
      </c>
      <c r="M167" s="728">
        <f>'PU Holds'!S201+'PU Holds'!AP201</f>
        <v>0</v>
      </c>
      <c r="N167" s="729">
        <f>'PU Holds'!T201+'PU Holds'!AQ201</f>
        <v>0</v>
      </c>
      <c r="O167" s="730">
        <f>'PU Holds'!U201+'PU Holds'!AR201</f>
        <v>0</v>
      </c>
      <c r="P167" s="731">
        <f>'PU Holds'!V201+'PU Holds'!AS201</f>
        <v>0</v>
      </c>
      <c r="Q167" s="732">
        <f>'PU Holds'!W201+'PU Holds'!AT201</f>
        <v>0</v>
      </c>
      <c r="R167" s="733">
        <f>'PU Holds'!X201+'PU Holds'!AU201</f>
        <v>0</v>
      </c>
      <c r="S167" s="738">
        <f>'PU Holds'!Y201+'PU Holds'!AV201</f>
        <v>0</v>
      </c>
      <c r="T167" s="739">
        <f>'PU Holds'!Z201+'PU Holds'!AW201</f>
        <v>0</v>
      </c>
      <c r="U167" s="738">
        <f>'PU Holds'!AA201+'PU Holds'!AX201</f>
        <v>0</v>
      </c>
      <c r="V167" s="734">
        <f>'PU Holds'!AB201+'PU Holds'!AY201</f>
        <v>0</v>
      </c>
      <c r="W167" s="721">
        <f>'PU Holds'!AC201+'PU Holds'!AZ201</f>
        <v>0</v>
      </c>
      <c r="X167" s="740">
        <f>'PU Holds'!AD201+'PU Holds'!BA201</f>
        <v>0</v>
      </c>
      <c r="Y167" s="15">
        <f t="shared" si="14"/>
        <v>0</v>
      </c>
      <c r="Z167" s="16">
        <f t="shared" si="13"/>
        <v>0</v>
      </c>
    </row>
    <row r="168" spans="1:26">
      <c r="A168" s="13">
        <v>12253</v>
      </c>
      <c r="B168" s="13" t="s">
        <v>29758</v>
      </c>
      <c r="C168" s="13" t="s">
        <v>29840</v>
      </c>
      <c r="D168" s="13" t="s">
        <v>29859</v>
      </c>
      <c r="E168" s="16">
        <v>5</v>
      </c>
      <c r="F168" s="721">
        <f>'PE Holds'!L47</f>
        <v>0</v>
      </c>
      <c r="G168" s="722">
        <f>'PE Holds'!M47</f>
        <v>0</v>
      </c>
      <c r="H168" s="723">
        <f>'PE Holds'!N47</f>
        <v>0</v>
      </c>
      <c r="I168" s="724">
        <f>'PE Holds'!O47</f>
        <v>0</v>
      </c>
      <c r="J168" s="725">
        <f>'PE Holds'!P47</f>
        <v>0</v>
      </c>
      <c r="K168" s="726">
        <f>'PE Holds'!Q47</f>
        <v>0</v>
      </c>
      <c r="L168" s="727">
        <f>'PE Holds'!R47</f>
        <v>0</v>
      </c>
      <c r="M168" s="728">
        <f>'PE Holds'!S47</f>
        <v>0</v>
      </c>
      <c r="N168" s="729">
        <f>'PE Holds'!T47</f>
        <v>0</v>
      </c>
      <c r="O168" s="730">
        <f>'PE Holds'!U47</f>
        <v>0</v>
      </c>
      <c r="P168" s="731">
        <f>'PE Holds'!V47</f>
        <v>0</v>
      </c>
      <c r="Q168" s="732">
        <f>'PE Holds'!W47</f>
        <v>0</v>
      </c>
      <c r="R168" s="733">
        <f>'PE Holds'!X47</f>
        <v>0</v>
      </c>
      <c r="S168" s="738">
        <f>'PE Holds'!Y47</f>
        <v>0</v>
      </c>
      <c r="T168" s="739">
        <f>'PE Holds'!Z47</f>
        <v>0</v>
      </c>
      <c r="U168" s="738">
        <f>'PE Holds'!AA47</f>
        <v>0</v>
      </c>
      <c r="V168" s="734">
        <f>'PE Holds'!AB47</f>
        <v>0</v>
      </c>
      <c r="W168" s="721">
        <f>'PE Holds'!AC47</f>
        <v>0</v>
      </c>
      <c r="X168" s="740">
        <f>'PE Holds'!AD47</f>
        <v>0</v>
      </c>
      <c r="Y168" s="15">
        <f t="shared" si="14"/>
        <v>0</v>
      </c>
      <c r="Z168" s="16">
        <f t="shared" si="13"/>
        <v>0</v>
      </c>
    </row>
    <row r="169" spans="1:26">
      <c r="A169" s="14">
        <v>9159</v>
      </c>
      <c r="B169" s="14" t="s">
        <v>29758</v>
      </c>
      <c r="C169" s="14" t="s">
        <v>29840</v>
      </c>
      <c r="D169" s="14" t="s">
        <v>29206</v>
      </c>
      <c r="E169" s="16">
        <v>1</v>
      </c>
      <c r="F169" s="721"/>
      <c r="G169" s="722">
        <f>'PU Holds'!M203+'PU Holds'!AJ203</f>
        <v>0</v>
      </c>
      <c r="H169" s="723">
        <f>'PU Holds'!N203+'PU Holds'!AK203</f>
        <v>0</v>
      </c>
      <c r="I169" s="724">
        <f>'PU Holds'!O203+'PU Holds'!AL203</f>
        <v>0</v>
      </c>
      <c r="J169" s="725">
        <f>'PU Holds'!P203+'PU Holds'!AM203</f>
        <v>0</v>
      </c>
      <c r="K169" s="726">
        <f>'PU Holds'!Q203+'PU Holds'!AN203</f>
        <v>0</v>
      </c>
      <c r="L169" s="727">
        <f>'PU Holds'!R203+'PU Holds'!AO203</f>
        <v>0</v>
      </c>
      <c r="M169" s="728">
        <f>'PU Holds'!S203+'PU Holds'!AP203</f>
        <v>0</v>
      </c>
      <c r="N169" s="729">
        <f>'PU Holds'!T203+'PU Holds'!AQ203</f>
        <v>0</v>
      </c>
      <c r="O169" s="730">
        <f>'PU Holds'!U203+'PU Holds'!AR203</f>
        <v>0</v>
      </c>
      <c r="P169" s="731">
        <f>'PU Holds'!V203+'PU Holds'!AS203</f>
        <v>0</v>
      </c>
      <c r="Q169" s="732">
        <f>'PU Holds'!W203+'PU Holds'!AT203</f>
        <v>0</v>
      </c>
      <c r="R169" s="733">
        <f>'PU Holds'!X203+'PU Holds'!AU203</f>
        <v>0</v>
      </c>
      <c r="S169" s="738">
        <f>'PU Holds'!Y203+'PU Holds'!AV203</f>
        <v>0</v>
      </c>
      <c r="T169" s="739">
        <f>'PU Holds'!Z203+'PU Holds'!AW203</f>
        <v>0</v>
      </c>
      <c r="U169" s="738">
        <f>'PU Holds'!AA203+'PU Holds'!AX203</f>
        <v>0</v>
      </c>
      <c r="V169" s="734">
        <f>'PU Holds'!AB203+'PU Holds'!AY203</f>
        <v>0</v>
      </c>
      <c r="W169" s="721">
        <f>'PU Holds'!AC203+'PU Holds'!AZ203</f>
        <v>0</v>
      </c>
      <c r="X169" s="740">
        <f>'PU Holds'!AD203+'PU Holds'!BA203</f>
        <v>0</v>
      </c>
      <c r="Y169" s="15">
        <f t="shared" si="14"/>
        <v>0</v>
      </c>
      <c r="Z169" s="16">
        <f t="shared" si="13"/>
        <v>0</v>
      </c>
    </row>
    <row r="170" spans="1:26">
      <c r="A170" s="13">
        <v>9579</v>
      </c>
      <c r="B170" s="13" t="s">
        <v>29758</v>
      </c>
      <c r="C170" s="13" t="s">
        <v>29840</v>
      </c>
      <c r="D170" s="13" t="s">
        <v>29860</v>
      </c>
      <c r="E170" s="16">
        <v>1</v>
      </c>
      <c r="F170" s="721">
        <f>'PE Holds'!L48+'PE Holds'!AI48</f>
        <v>0</v>
      </c>
      <c r="G170" s="722">
        <f>'PE Holds'!M48+'PE Holds'!AJ48</f>
        <v>0</v>
      </c>
      <c r="H170" s="723">
        <f>'PE Holds'!N48+'PE Holds'!AK48</f>
        <v>0</v>
      </c>
      <c r="I170" s="724">
        <f>'PE Holds'!O48+'PE Holds'!AL48</f>
        <v>0</v>
      </c>
      <c r="J170" s="725">
        <f>'PE Holds'!P48+'PE Holds'!AM48</f>
        <v>0</v>
      </c>
      <c r="K170" s="726">
        <f>'PE Holds'!Q48+'PE Holds'!AN48</f>
        <v>0</v>
      </c>
      <c r="L170" s="727">
        <f>'PE Holds'!R48+'PE Holds'!AO48</f>
        <v>0</v>
      </c>
      <c r="M170" s="728">
        <f>'PE Holds'!S48+'PE Holds'!AP48</f>
        <v>0</v>
      </c>
      <c r="N170" s="729">
        <f>'PE Holds'!T48+'PE Holds'!AQ48</f>
        <v>0</v>
      </c>
      <c r="O170" s="730">
        <f>'PE Holds'!U48+'PE Holds'!AR48</f>
        <v>0</v>
      </c>
      <c r="P170" s="731">
        <f>'PE Holds'!V48+'PE Holds'!AS48</f>
        <v>0</v>
      </c>
      <c r="Q170" s="732">
        <f>'PE Holds'!W48+'PE Holds'!AT48</f>
        <v>0</v>
      </c>
      <c r="R170" s="733">
        <f>'PE Holds'!X48+'PE Holds'!AU48</f>
        <v>0</v>
      </c>
      <c r="S170" s="738">
        <f>'PE Holds'!Y48+'PE Holds'!AV48</f>
        <v>0</v>
      </c>
      <c r="T170" s="739">
        <f>'PE Holds'!Z48+'PE Holds'!AG48</f>
        <v>0</v>
      </c>
      <c r="U170" s="738">
        <f>'PE Holds'!AA48+'PE Holds'!AW48</f>
        <v>0</v>
      </c>
      <c r="V170" s="734">
        <f>'PE Holds'!AB48+'PE Holds'!AX48</f>
        <v>0</v>
      </c>
      <c r="W170" s="721">
        <f>'PE Holds'!AC48+'PE Holds'!AY48</f>
        <v>0</v>
      </c>
      <c r="X170" s="740">
        <f>'PE Holds'!AD48+'PE Holds'!AZ48</f>
        <v>0</v>
      </c>
      <c r="Y170" s="15">
        <f t="shared" si="14"/>
        <v>0</v>
      </c>
      <c r="Z170" s="16">
        <f t="shared" si="13"/>
        <v>0</v>
      </c>
    </row>
    <row r="171" spans="1:26">
      <c r="A171" s="14">
        <v>9160</v>
      </c>
      <c r="B171" s="14" t="s">
        <v>29758</v>
      </c>
      <c r="C171" s="14" t="s">
        <v>29840</v>
      </c>
      <c r="D171" s="14" t="s">
        <v>29208</v>
      </c>
      <c r="E171" s="16">
        <v>1</v>
      </c>
      <c r="F171" s="721"/>
      <c r="G171" s="722">
        <f>'PU Holds'!M204+'PU Holds'!AJ204</f>
        <v>0</v>
      </c>
      <c r="H171" s="723">
        <f>'PU Holds'!N204+'PU Holds'!AK204</f>
        <v>0</v>
      </c>
      <c r="I171" s="724">
        <f>'PU Holds'!O204+'PU Holds'!AL204</f>
        <v>0</v>
      </c>
      <c r="J171" s="725">
        <f>'PU Holds'!P204+'PU Holds'!AM204</f>
        <v>0</v>
      </c>
      <c r="K171" s="726">
        <f>'PU Holds'!Q204+'PU Holds'!AN204</f>
        <v>0</v>
      </c>
      <c r="L171" s="727">
        <f>'PU Holds'!R204+'PU Holds'!AO204</f>
        <v>0</v>
      </c>
      <c r="M171" s="728">
        <f>'PU Holds'!S204+'PU Holds'!AP204</f>
        <v>0</v>
      </c>
      <c r="N171" s="729">
        <f>'PU Holds'!T204+'PU Holds'!AQ204</f>
        <v>0</v>
      </c>
      <c r="O171" s="730">
        <f>'PU Holds'!U204+'PU Holds'!AR204</f>
        <v>0</v>
      </c>
      <c r="P171" s="731">
        <f>'PU Holds'!V204+'PU Holds'!AS204</f>
        <v>0</v>
      </c>
      <c r="Q171" s="732">
        <f>'PU Holds'!W204+'PU Holds'!AT204</f>
        <v>0</v>
      </c>
      <c r="R171" s="733">
        <f>'PU Holds'!X204+'PU Holds'!AU204</f>
        <v>0</v>
      </c>
      <c r="S171" s="738">
        <f>'PU Holds'!Y204+'PU Holds'!AV204</f>
        <v>0</v>
      </c>
      <c r="T171" s="739">
        <f>'PU Holds'!Z204+'PU Holds'!AW204</f>
        <v>0</v>
      </c>
      <c r="U171" s="738">
        <f>'PU Holds'!AA204+'PU Holds'!AX204</f>
        <v>0</v>
      </c>
      <c r="V171" s="734">
        <f>'PU Holds'!AB204+'PU Holds'!AY204</f>
        <v>0</v>
      </c>
      <c r="W171" s="721">
        <f>'PU Holds'!AC204+'PU Holds'!AZ204</f>
        <v>0</v>
      </c>
      <c r="X171" s="740">
        <f>'PU Holds'!AD204+'PU Holds'!BA204</f>
        <v>0</v>
      </c>
      <c r="Y171" s="15">
        <f t="shared" si="14"/>
        <v>0</v>
      </c>
      <c r="Z171" s="16">
        <f t="shared" si="13"/>
        <v>0</v>
      </c>
    </row>
    <row r="172" spans="1:26">
      <c r="A172" s="13">
        <v>9484</v>
      </c>
      <c r="B172" s="13" t="s">
        <v>29758</v>
      </c>
      <c r="C172" s="13" t="s">
        <v>29840</v>
      </c>
      <c r="D172" s="13" t="s">
        <v>29861</v>
      </c>
      <c r="E172" s="16">
        <v>1</v>
      </c>
      <c r="F172" s="721">
        <f>'PE Holds'!L49+'PE Holds'!AI49</f>
        <v>0</v>
      </c>
      <c r="G172" s="722">
        <f>'PE Holds'!M49+'PE Holds'!AJ49</f>
        <v>0</v>
      </c>
      <c r="H172" s="723">
        <f>'PE Holds'!N49+'PE Holds'!AK49</f>
        <v>0</v>
      </c>
      <c r="I172" s="724">
        <f>'PE Holds'!O49+'PE Holds'!AL49</f>
        <v>0</v>
      </c>
      <c r="J172" s="725">
        <f>'PE Holds'!P49+'PE Holds'!AM49</f>
        <v>0</v>
      </c>
      <c r="K172" s="726">
        <f>'PE Holds'!Q49+'PE Holds'!AN49</f>
        <v>0</v>
      </c>
      <c r="L172" s="727">
        <f>'PE Holds'!R49+'PE Holds'!AO49</f>
        <v>0</v>
      </c>
      <c r="M172" s="728">
        <f>'PE Holds'!S49+'PE Holds'!AP49</f>
        <v>0</v>
      </c>
      <c r="N172" s="729">
        <f>'PE Holds'!T49+'PE Holds'!AQ49</f>
        <v>0</v>
      </c>
      <c r="O172" s="730">
        <f>'PE Holds'!U49+'PE Holds'!AR49</f>
        <v>0</v>
      </c>
      <c r="P172" s="731">
        <f>'PE Holds'!V49+'PE Holds'!AS49</f>
        <v>0</v>
      </c>
      <c r="Q172" s="732">
        <f>'PE Holds'!W49+'PE Holds'!AT49</f>
        <v>0</v>
      </c>
      <c r="R172" s="733">
        <f>'PE Holds'!X49+'PE Holds'!AU49</f>
        <v>0</v>
      </c>
      <c r="S172" s="738">
        <f>'PE Holds'!Y49+'PE Holds'!AV49</f>
        <v>0</v>
      </c>
      <c r="T172" s="739">
        <f>'PE Holds'!Z49+'PE Holds'!AG49</f>
        <v>0</v>
      </c>
      <c r="U172" s="738">
        <f>'PE Holds'!AA49+'PE Holds'!AW49</f>
        <v>0</v>
      </c>
      <c r="V172" s="734">
        <f>'PE Holds'!AB49+'PE Holds'!AX49</f>
        <v>0</v>
      </c>
      <c r="W172" s="721">
        <f>'PE Holds'!AC49+'PE Holds'!AY49</f>
        <v>0</v>
      </c>
      <c r="X172" s="740">
        <f>'PE Holds'!AD49+'PE Holds'!AZ49</f>
        <v>0</v>
      </c>
      <c r="Y172" s="15">
        <f t="shared" si="14"/>
        <v>0</v>
      </c>
      <c r="Z172" s="16">
        <f t="shared" si="13"/>
        <v>0</v>
      </c>
    </row>
    <row r="173" spans="1:26">
      <c r="A173" s="13">
        <v>9161</v>
      </c>
      <c r="B173" s="14" t="s">
        <v>29758</v>
      </c>
      <c r="C173" s="14" t="s">
        <v>29840</v>
      </c>
      <c r="D173" s="14" t="s">
        <v>29210</v>
      </c>
      <c r="E173" s="16">
        <v>1</v>
      </c>
      <c r="F173" s="721"/>
      <c r="G173" s="722">
        <f>'PU Holds'!M205+'PU Holds'!AJ205</f>
        <v>0</v>
      </c>
      <c r="H173" s="723">
        <f>'PU Holds'!N205+'PU Holds'!AK205</f>
        <v>0</v>
      </c>
      <c r="I173" s="724">
        <f>'PU Holds'!O205+'PU Holds'!AL205</f>
        <v>0</v>
      </c>
      <c r="J173" s="725">
        <f>'PU Holds'!P205+'PU Holds'!AM205</f>
        <v>0</v>
      </c>
      <c r="K173" s="726">
        <f>'PU Holds'!Q205+'PU Holds'!AN205</f>
        <v>0</v>
      </c>
      <c r="L173" s="727">
        <f>'PU Holds'!R205+'PU Holds'!AO205</f>
        <v>0</v>
      </c>
      <c r="M173" s="728">
        <f>'PU Holds'!S205+'PU Holds'!AP205</f>
        <v>0</v>
      </c>
      <c r="N173" s="729">
        <f>'PU Holds'!T205+'PU Holds'!AQ205</f>
        <v>0</v>
      </c>
      <c r="O173" s="730">
        <f>'PU Holds'!U205+'PU Holds'!AR205</f>
        <v>0</v>
      </c>
      <c r="P173" s="731">
        <f>'PU Holds'!V205+'PU Holds'!AS205</f>
        <v>0</v>
      </c>
      <c r="Q173" s="732">
        <f>'PU Holds'!W205+'PU Holds'!AT205</f>
        <v>0</v>
      </c>
      <c r="R173" s="733">
        <f>'PU Holds'!X205+'PU Holds'!AU205</f>
        <v>0</v>
      </c>
      <c r="S173" s="738">
        <f>'PU Holds'!Y205+'PU Holds'!AV205</f>
        <v>0</v>
      </c>
      <c r="T173" s="739">
        <f>'PU Holds'!Z205+'PU Holds'!AW205</f>
        <v>0</v>
      </c>
      <c r="U173" s="738">
        <f>'PU Holds'!AA205+'PU Holds'!AX205</f>
        <v>0</v>
      </c>
      <c r="V173" s="734">
        <f>'PU Holds'!AB205+'PU Holds'!AY205</f>
        <v>0</v>
      </c>
      <c r="W173" s="721">
        <f>'PU Holds'!AC205+'PU Holds'!AZ205</f>
        <v>0</v>
      </c>
      <c r="X173" s="740">
        <f>'PU Holds'!AD205+'PU Holds'!BA205</f>
        <v>0</v>
      </c>
      <c r="Y173" s="15">
        <f t="shared" si="14"/>
        <v>0</v>
      </c>
      <c r="Z173" s="16">
        <f t="shared" si="13"/>
        <v>0</v>
      </c>
    </row>
    <row r="174" spans="1:26">
      <c r="A174" s="13">
        <v>9511</v>
      </c>
      <c r="B174" s="13" t="s">
        <v>29758</v>
      </c>
      <c r="C174" s="13" t="s">
        <v>29840</v>
      </c>
      <c r="D174" s="13" t="s">
        <v>29862</v>
      </c>
      <c r="E174" s="16">
        <v>1</v>
      </c>
      <c r="F174" s="721">
        <f>'PE Holds'!L50+'PE Holds'!AI50</f>
        <v>0</v>
      </c>
      <c r="G174" s="722">
        <f>'PE Holds'!M50+'PE Holds'!AJ50</f>
        <v>0</v>
      </c>
      <c r="H174" s="723">
        <f>'PE Holds'!N50+'PE Holds'!AK50</f>
        <v>0</v>
      </c>
      <c r="I174" s="724">
        <f>'PE Holds'!O50+'PE Holds'!AL50</f>
        <v>0</v>
      </c>
      <c r="J174" s="725">
        <f>'PE Holds'!P50+'PE Holds'!AM50</f>
        <v>0</v>
      </c>
      <c r="K174" s="726">
        <f>'PE Holds'!Q50+'PE Holds'!AN50</f>
        <v>0</v>
      </c>
      <c r="L174" s="727">
        <f>'PE Holds'!R50+'PE Holds'!AO50</f>
        <v>0</v>
      </c>
      <c r="M174" s="728">
        <f>'PE Holds'!S50+'PE Holds'!AP50</f>
        <v>0</v>
      </c>
      <c r="N174" s="729">
        <f>'PE Holds'!T50+'PE Holds'!AQ50</f>
        <v>0</v>
      </c>
      <c r="O174" s="730">
        <f>'PE Holds'!U50+'PE Holds'!AR50</f>
        <v>0</v>
      </c>
      <c r="P174" s="731">
        <f>'PE Holds'!V50+'PE Holds'!AS50</f>
        <v>0</v>
      </c>
      <c r="Q174" s="732">
        <f>'PE Holds'!W50+'PE Holds'!AT50</f>
        <v>0</v>
      </c>
      <c r="R174" s="733">
        <f>'PE Holds'!X50+'PE Holds'!AU50</f>
        <v>0</v>
      </c>
      <c r="S174" s="738">
        <f>'PE Holds'!Y50+'PE Holds'!AV50</f>
        <v>0</v>
      </c>
      <c r="T174" s="739">
        <f>'PE Holds'!Z50+'PE Holds'!AG50</f>
        <v>0</v>
      </c>
      <c r="U174" s="738">
        <f>'PE Holds'!AA50+'PE Holds'!AW50</f>
        <v>0</v>
      </c>
      <c r="V174" s="734">
        <f>'PE Holds'!AB50+'PE Holds'!AX50</f>
        <v>0</v>
      </c>
      <c r="W174" s="721">
        <f>'PE Holds'!AC50+'PE Holds'!AY50</f>
        <v>0</v>
      </c>
      <c r="X174" s="740">
        <f>'PE Holds'!AD50+'PE Holds'!AZ50</f>
        <v>0</v>
      </c>
      <c r="Y174" s="15">
        <f t="shared" si="14"/>
        <v>0</v>
      </c>
      <c r="Z174" s="16">
        <f t="shared" si="13"/>
        <v>0</v>
      </c>
    </row>
    <row r="175" spans="1:26">
      <c r="A175" s="13">
        <v>9162</v>
      </c>
      <c r="B175" s="14" t="s">
        <v>29758</v>
      </c>
      <c r="C175" s="14" t="s">
        <v>29840</v>
      </c>
      <c r="D175" s="14" t="s">
        <v>29212</v>
      </c>
      <c r="E175" s="16">
        <v>1</v>
      </c>
      <c r="F175" s="721"/>
      <c r="G175" s="722">
        <f>'PU Holds'!M206+'PU Holds'!AJ206</f>
        <v>0</v>
      </c>
      <c r="H175" s="723">
        <f>'PU Holds'!N206+'PU Holds'!AK206</f>
        <v>0</v>
      </c>
      <c r="I175" s="724">
        <f>'PU Holds'!O206+'PU Holds'!AL206</f>
        <v>0</v>
      </c>
      <c r="J175" s="725">
        <f>'PU Holds'!P206+'PU Holds'!AM206</f>
        <v>0</v>
      </c>
      <c r="K175" s="726">
        <f>'PU Holds'!Q206+'PU Holds'!AN206</f>
        <v>0</v>
      </c>
      <c r="L175" s="727">
        <f>'PU Holds'!R206+'PU Holds'!AO206</f>
        <v>0</v>
      </c>
      <c r="M175" s="728">
        <f>'PU Holds'!S206+'PU Holds'!AP206</f>
        <v>0</v>
      </c>
      <c r="N175" s="729">
        <f>'PU Holds'!T206+'PU Holds'!AQ206</f>
        <v>0</v>
      </c>
      <c r="O175" s="730">
        <f>'PU Holds'!U206+'PU Holds'!AR206</f>
        <v>0</v>
      </c>
      <c r="P175" s="731">
        <f>'PU Holds'!V206+'PU Holds'!AS206</f>
        <v>0</v>
      </c>
      <c r="Q175" s="732">
        <f>'PU Holds'!W206+'PU Holds'!AT206</f>
        <v>0</v>
      </c>
      <c r="R175" s="733">
        <f>'PU Holds'!X206+'PU Holds'!AU206</f>
        <v>0</v>
      </c>
      <c r="S175" s="738">
        <f>'PU Holds'!Y206+'PU Holds'!AV206</f>
        <v>0</v>
      </c>
      <c r="T175" s="739">
        <f>'PU Holds'!Z206+'PU Holds'!AW206</f>
        <v>0</v>
      </c>
      <c r="U175" s="738">
        <f>'PU Holds'!AA206+'PU Holds'!AX206</f>
        <v>0</v>
      </c>
      <c r="V175" s="734">
        <f>'PU Holds'!AB206+'PU Holds'!AY206</f>
        <v>0</v>
      </c>
      <c r="W175" s="721">
        <f>'PU Holds'!AC206+'PU Holds'!AZ206</f>
        <v>0</v>
      </c>
      <c r="X175" s="740">
        <f>'PU Holds'!AD206+'PU Holds'!BA206</f>
        <v>0</v>
      </c>
      <c r="Y175" s="15">
        <f t="shared" si="14"/>
        <v>0</v>
      </c>
      <c r="Z175" s="16">
        <f t="shared" si="13"/>
        <v>0</v>
      </c>
    </row>
    <row r="176" spans="1:26">
      <c r="A176" s="13">
        <v>9513</v>
      </c>
      <c r="B176" s="13" t="s">
        <v>29758</v>
      </c>
      <c r="C176" s="13" t="s">
        <v>29840</v>
      </c>
      <c r="D176" s="13" t="s">
        <v>29863</v>
      </c>
      <c r="E176" s="16">
        <v>1</v>
      </c>
      <c r="F176" s="721">
        <f>'PE Holds'!L51+'PE Holds'!AI51</f>
        <v>0</v>
      </c>
      <c r="G176" s="722">
        <f>'PE Holds'!M51+'PE Holds'!AJ51</f>
        <v>0</v>
      </c>
      <c r="H176" s="723">
        <f>'PE Holds'!N51+'PE Holds'!AK51</f>
        <v>0</v>
      </c>
      <c r="I176" s="724">
        <f>'PE Holds'!O51+'PE Holds'!AL51</f>
        <v>0</v>
      </c>
      <c r="J176" s="725">
        <f>'PE Holds'!P51+'PE Holds'!AM51</f>
        <v>0</v>
      </c>
      <c r="K176" s="726">
        <f>'PE Holds'!Q51+'PE Holds'!AN51</f>
        <v>0</v>
      </c>
      <c r="L176" s="727">
        <f>'PE Holds'!R51+'PE Holds'!AO51</f>
        <v>0</v>
      </c>
      <c r="M176" s="728">
        <f>'PE Holds'!S51+'PE Holds'!AP51</f>
        <v>0</v>
      </c>
      <c r="N176" s="729">
        <f>'PE Holds'!T51+'PE Holds'!AQ51</f>
        <v>0</v>
      </c>
      <c r="O176" s="730">
        <f>'PE Holds'!U51+'PE Holds'!AR51</f>
        <v>0</v>
      </c>
      <c r="P176" s="731">
        <f>'PE Holds'!V51+'PE Holds'!AS51</f>
        <v>0</v>
      </c>
      <c r="Q176" s="732">
        <f>'PE Holds'!W51+'PE Holds'!AT51</f>
        <v>0</v>
      </c>
      <c r="R176" s="733">
        <f>'PE Holds'!X51+'PE Holds'!AU51</f>
        <v>0</v>
      </c>
      <c r="S176" s="738">
        <f>'PE Holds'!Y51+'PE Holds'!AV51</f>
        <v>0</v>
      </c>
      <c r="T176" s="739">
        <f>'PE Holds'!Z51+'PE Holds'!AG51</f>
        <v>0</v>
      </c>
      <c r="U176" s="738">
        <f>'PE Holds'!AA51+'PE Holds'!AW51</f>
        <v>0</v>
      </c>
      <c r="V176" s="734">
        <f>'PE Holds'!AB51+'PE Holds'!AX51</f>
        <v>0</v>
      </c>
      <c r="W176" s="721">
        <f>'PE Holds'!AC51+'PE Holds'!AY51</f>
        <v>0</v>
      </c>
      <c r="X176" s="740">
        <f>'PE Holds'!AD51+'PE Holds'!AZ51</f>
        <v>0</v>
      </c>
      <c r="Y176" s="15">
        <f t="shared" si="14"/>
        <v>0</v>
      </c>
      <c r="Z176" s="16">
        <f t="shared" si="13"/>
        <v>0</v>
      </c>
    </row>
    <row r="177" spans="1:26">
      <c r="A177" s="13">
        <v>9163</v>
      </c>
      <c r="B177" s="14" t="s">
        <v>29758</v>
      </c>
      <c r="C177" s="14" t="s">
        <v>29840</v>
      </c>
      <c r="D177" s="14" t="s">
        <v>29214</v>
      </c>
      <c r="E177" s="16">
        <v>1</v>
      </c>
      <c r="F177" s="721"/>
      <c r="G177" s="722">
        <f>'PU Holds'!M207+'PU Holds'!AJ207</f>
        <v>0</v>
      </c>
      <c r="H177" s="723">
        <f>'PU Holds'!N207+'PU Holds'!AK207</f>
        <v>0</v>
      </c>
      <c r="I177" s="724">
        <f>'PU Holds'!O207+'PU Holds'!AL207</f>
        <v>0</v>
      </c>
      <c r="J177" s="725">
        <f>'PU Holds'!P207+'PU Holds'!AM207</f>
        <v>0</v>
      </c>
      <c r="K177" s="726">
        <f>'PU Holds'!Q207+'PU Holds'!AN207</f>
        <v>0</v>
      </c>
      <c r="L177" s="727">
        <f>'PU Holds'!R207+'PU Holds'!AO207</f>
        <v>0</v>
      </c>
      <c r="M177" s="728">
        <f>'PU Holds'!S207+'PU Holds'!AP207</f>
        <v>0</v>
      </c>
      <c r="N177" s="729">
        <f>'PU Holds'!T207+'PU Holds'!AQ207</f>
        <v>0</v>
      </c>
      <c r="O177" s="730">
        <f>'PU Holds'!U207+'PU Holds'!AR207</f>
        <v>0</v>
      </c>
      <c r="P177" s="731">
        <f>'PU Holds'!V207+'PU Holds'!AS207</f>
        <v>0</v>
      </c>
      <c r="Q177" s="732">
        <f>'PU Holds'!W207+'PU Holds'!AT207</f>
        <v>0</v>
      </c>
      <c r="R177" s="733">
        <f>'PU Holds'!X207+'PU Holds'!AU207</f>
        <v>0</v>
      </c>
      <c r="S177" s="738">
        <f>'PU Holds'!Y207+'PU Holds'!AV207</f>
        <v>0</v>
      </c>
      <c r="T177" s="739">
        <f>'PU Holds'!Z207+'PU Holds'!AW207</f>
        <v>0</v>
      </c>
      <c r="U177" s="738">
        <f>'PU Holds'!AA207+'PU Holds'!AX207</f>
        <v>0</v>
      </c>
      <c r="V177" s="734">
        <f>'PU Holds'!AB207+'PU Holds'!AY207</f>
        <v>0</v>
      </c>
      <c r="W177" s="721">
        <f>'PU Holds'!AC207+'PU Holds'!AZ207</f>
        <v>0</v>
      </c>
      <c r="X177" s="740">
        <f>'PU Holds'!AD207+'PU Holds'!BA207</f>
        <v>0</v>
      </c>
      <c r="Y177" s="15">
        <f t="shared" si="14"/>
        <v>0</v>
      </c>
      <c r="Z177" s="16">
        <f t="shared" si="13"/>
        <v>0</v>
      </c>
    </row>
    <row r="178" spans="1:26">
      <c r="A178" s="13">
        <v>9486</v>
      </c>
      <c r="B178" s="13" t="s">
        <v>29758</v>
      </c>
      <c r="C178" s="13" t="s">
        <v>29840</v>
      </c>
      <c r="D178" s="13" t="s">
        <v>29864</v>
      </c>
      <c r="E178" s="16">
        <v>1</v>
      </c>
      <c r="F178" s="721">
        <f>'PE Holds'!L52+'PE Holds'!AI52</f>
        <v>0</v>
      </c>
      <c r="G178" s="722">
        <f>'PE Holds'!M52+'PE Holds'!AJ52</f>
        <v>0</v>
      </c>
      <c r="H178" s="723">
        <f>'PE Holds'!N52+'PE Holds'!AK52</f>
        <v>0</v>
      </c>
      <c r="I178" s="724">
        <f>'PE Holds'!O52+'PE Holds'!AL52</f>
        <v>0</v>
      </c>
      <c r="J178" s="725">
        <f>'PE Holds'!P52+'PE Holds'!AM52</f>
        <v>0</v>
      </c>
      <c r="K178" s="726">
        <f>'PE Holds'!Q52+'PE Holds'!AN52</f>
        <v>0</v>
      </c>
      <c r="L178" s="727">
        <f>'PE Holds'!R52+'PE Holds'!AO52</f>
        <v>0</v>
      </c>
      <c r="M178" s="728">
        <f>'PE Holds'!S52+'PE Holds'!AP52</f>
        <v>0</v>
      </c>
      <c r="N178" s="729">
        <f>'PE Holds'!T52+'PE Holds'!AQ52</f>
        <v>0</v>
      </c>
      <c r="O178" s="730">
        <f>'PE Holds'!U52+'PE Holds'!AR52</f>
        <v>0</v>
      </c>
      <c r="P178" s="731">
        <f>'PE Holds'!V52+'PE Holds'!AS52</f>
        <v>0</v>
      </c>
      <c r="Q178" s="732">
        <f>'PE Holds'!W52+'PE Holds'!AT52</f>
        <v>0</v>
      </c>
      <c r="R178" s="733">
        <f>'PE Holds'!X52+'PE Holds'!AU52</f>
        <v>0</v>
      </c>
      <c r="S178" s="738">
        <f>'PE Holds'!Y52+'PE Holds'!AV52</f>
        <v>0</v>
      </c>
      <c r="T178" s="739">
        <f>'PE Holds'!Z52+'PE Holds'!AG52</f>
        <v>0</v>
      </c>
      <c r="U178" s="738">
        <f>'PE Holds'!AA52+'PE Holds'!AW52</f>
        <v>0</v>
      </c>
      <c r="V178" s="734">
        <f>'PE Holds'!AB52+'PE Holds'!AX52</f>
        <v>0</v>
      </c>
      <c r="W178" s="721">
        <f>'PE Holds'!AC52+'PE Holds'!AY52</f>
        <v>0</v>
      </c>
      <c r="X178" s="740">
        <f>'PE Holds'!AD52+'PE Holds'!AZ52</f>
        <v>0</v>
      </c>
      <c r="Y178" s="15">
        <f t="shared" si="14"/>
        <v>0</v>
      </c>
      <c r="Z178" s="16">
        <f t="shared" si="13"/>
        <v>0</v>
      </c>
    </row>
    <row r="179" spans="1:26">
      <c r="A179" s="13">
        <v>9165</v>
      </c>
      <c r="B179" s="14" t="s">
        <v>29758</v>
      </c>
      <c r="C179" s="14" t="s">
        <v>29840</v>
      </c>
      <c r="D179" s="14" t="s">
        <v>29216</v>
      </c>
      <c r="E179" s="16">
        <v>1</v>
      </c>
      <c r="F179" s="721"/>
      <c r="G179" s="722">
        <f>'PU Holds'!M208+'PU Holds'!AJ208</f>
        <v>0</v>
      </c>
      <c r="H179" s="723">
        <f>'PU Holds'!N208+'PU Holds'!AK208</f>
        <v>0</v>
      </c>
      <c r="I179" s="724">
        <f>'PU Holds'!O208+'PU Holds'!AL208</f>
        <v>0</v>
      </c>
      <c r="J179" s="725">
        <f>'PU Holds'!P208+'PU Holds'!AM208</f>
        <v>0</v>
      </c>
      <c r="K179" s="726">
        <f>'PU Holds'!Q208+'PU Holds'!AN208</f>
        <v>0</v>
      </c>
      <c r="L179" s="727">
        <f>'PU Holds'!R208+'PU Holds'!AO208</f>
        <v>0</v>
      </c>
      <c r="M179" s="728">
        <f>'PU Holds'!S208+'PU Holds'!AP208</f>
        <v>0</v>
      </c>
      <c r="N179" s="729">
        <f>'PU Holds'!T208+'PU Holds'!AQ208</f>
        <v>0</v>
      </c>
      <c r="O179" s="730">
        <f>'PU Holds'!U208+'PU Holds'!AR208</f>
        <v>0</v>
      </c>
      <c r="P179" s="731">
        <f>'PU Holds'!V208+'PU Holds'!AS208</f>
        <v>0</v>
      </c>
      <c r="Q179" s="732">
        <f>'PU Holds'!W208+'PU Holds'!AT208</f>
        <v>0</v>
      </c>
      <c r="R179" s="733">
        <f>'PU Holds'!X208+'PU Holds'!AU208</f>
        <v>0</v>
      </c>
      <c r="S179" s="738">
        <f>'PU Holds'!Y208+'PU Holds'!AV208</f>
        <v>0</v>
      </c>
      <c r="T179" s="739">
        <f>'PU Holds'!Z208+'PU Holds'!AW208</f>
        <v>0</v>
      </c>
      <c r="U179" s="738">
        <f>'PU Holds'!AA208+'PU Holds'!AX208</f>
        <v>0</v>
      </c>
      <c r="V179" s="734">
        <f>'PU Holds'!AB208+'PU Holds'!AY208</f>
        <v>0</v>
      </c>
      <c r="W179" s="721">
        <f>'PU Holds'!AC208+'PU Holds'!AZ208</f>
        <v>0</v>
      </c>
      <c r="X179" s="740">
        <f>'PU Holds'!AD208+'PU Holds'!BA208</f>
        <v>0</v>
      </c>
      <c r="Y179" s="15">
        <f t="shared" si="14"/>
        <v>0</v>
      </c>
      <c r="Z179" s="16">
        <f t="shared" si="13"/>
        <v>0</v>
      </c>
    </row>
    <row r="180" spans="1:26">
      <c r="A180" s="13">
        <v>9574</v>
      </c>
      <c r="B180" s="13" t="s">
        <v>29758</v>
      </c>
      <c r="C180" s="13" t="s">
        <v>29840</v>
      </c>
      <c r="D180" s="13" t="s">
        <v>29865</v>
      </c>
      <c r="E180" s="16">
        <v>1</v>
      </c>
      <c r="F180" s="721">
        <f>'PE Holds'!L53+'PE Holds'!AI53</f>
        <v>0</v>
      </c>
      <c r="G180" s="722">
        <f>'PE Holds'!M53+'PE Holds'!AJ53</f>
        <v>0</v>
      </c>
      <c r="H180" s="723">
        <f>'PE Holds'!N53+'PE Holds'!AK53</f>
        <v>0</v>
      </c>
      <c r="I180" s="724">
        <f>'PE Holds'!O53+'PE Holds'!AL53</f>
        <v>0</v>
      </c>
      <c r="J180" s="725">
        <f>'PE Holds'!P53+'PE Holds'!AM53</f>
        <v>0</v>
      </c>
      <c r="K180" s="726">
        <f>'PE Holds'!Q53+'PE Holds'!AN53</f>
        <v>0</v>
      </c>
      <c r="L180" s="727">
        <f>'PE Holds'!R53+'PE Holds'!AO53</f>
        <v>0</v>
      </c>
      <c r="M180" s="728">
        <f>'PE Holds'!S53+'PE Holds'!AP53</f>
        <v>0</v>
      </c>
      <c r="N180" s="729">
        <f>'PE Holds'!T53+'PE Holds'!AQ53</f>
        <v>0</v>
      </c>
      <c r="O180" s="730">
        <f>'PE Holds'!U53+'PE Holds'!AR53</f>
        <v>0</v>
      </c>
      <c r="P180" s="731">
        <f>'PE Holds'!V53+'PE Holds'!AS53</f>
        <v>0</v>
      </c>
      <c r="Q180" s="732">
        <f>'PE Holds'!W53+'PE Holds'!AT53</f>
        <v>0</v>
      </c>
      <c r="R180" s="733">
        <f>'PE Holds'!X53+'PE Holds'!AU53</f>
        <v>0</v>
      </c>
      <c r="S180" s="738">
        <f>'PE Holds'!Y53+'PE Holds'!AV53</f>
        <v>0</v>
      </c>
      <c r="T180" s="739">
        <f>'PE Holds'!Z53+'PE Holds'!AG53</f>
        <v>0</v>
      </c>
      <c r="U180" s="738">
        <f>'PE Holds'!AA53+'PE Holds'!AW53</f>
        <v>0</v>
      </c>
      <c r="V180" s="734">
        <f>'PE Holds'!AB53+'PE Holds'!AX53</f>
        <v>0</v>
      </c>
      <c r="W180" s="721">
        <f>'PE Holds'!AC53+'PE Holds'!AY53</f>
        <v>0</v>
      </c>
      <c r="X180" s="740">
        <f>'PE Holds'!AD53+'PE Holds'!AZ53</f>
        <v>0</v>
      </c>
      <c r="Y180" s="15">
        <f t="shared" si="14"/>
        <v>0</v>
      </c>
      <c r="Z180" s="16">
        <f t="shared" si="13"/>
        <v>0</v>
      </c>
    </row>
    <row r="181" spans="1:26">
      <c r="A181" s="14">
        <v>12777</v>
      </c>
      <c r="B181" s="14" t="s">
        <v>29758</v>
      </c>
      <c r="C181" s="14" t="s">
        <v>29840</v>
      </c>
      <c r="D181" s="14" t="s">
        <v>29866</v>
      </c>
      <c r="E181" s="16">
        <v>1</v>
      </c>
      <c r="F181" s="721"/>
      <c r="G181" s="722">
        <f>'PU Holds'!M210</f>
        <v>0</v>
      </c>
      <c r="H181" s="723">
        <f>'PU Holds'!N210</f>
        <v>0</v>
      </c>
      <c r="I181" s="724">
        <f>'PU Holds'!O210</f>
        <v>0</v>
      </c>
      <c r="J181" s="725">
        <f>'PU Holds'!P210</f>
        <v>0</v>
      </c>
      <c r="K181" s="726">
        <f>'PU Holds'!Q210</f>
        <v>0</v>
      </c>
      <c r="L181" s="727">
        <f>'PU Holds'!R210</f>
        <v>0</v>
      </c>
      <c r="M181" s="728">
        <f>'PU Holds'!S210</f>
        <v>0</v>
      </c>
      <c r="N181" s="729">
        <f>'PU Holds'!T210</f>
        <v>0</v>
      </c>
      <c r="O181" s="730">
        <f>'PU Holds'!U210</f>
        <v>0</v>
      </c>
      <c r="P181" s="731">
        <f>'PU Holds'!V210</f>
        <v>0</v>
      </c>
      <c r="Q181" s="732">
        <f>'PU Holds'!W210</f>
        <v>0</v>
      </c>
      <c r="R181" s="733">
        <f>'PU Holds'!X210</f>
        <v>0</v>
      </c>
      <c r="S181" s="738">
        <f>'PU Holds'!Y210</f>
        <v>0</v>
      </c>
      <c r="T181" s="739">
        <f>'PU Holds'!Z210</f>
        <v>0</v>
      </c>
      <c r="U181" s="738">
        <f>'PU Holds'!AA210</f>
        <v>0</v>
      </c>
      <c r="V181" s="734">
        <f>'PU Holds'!AB210</f>
        <v>0</v>
      </c>
      <c r="W181" s="721">
        <f>'PU Holds'!AC210</f>
        <v>0</v>
      </c>
      <c r="X181" s="740">
        <f>'PU Holds'!AD210</f>
        <v>0</v>
      </c>
      <c r="Y181" s="15">
        <f t="shared" si="14"/>
        <v>0</v>
      </c>
      <c r="Z181" s="16">
        <f t="shared" si="13"/>
        <v>0</v>
      </c>
    </row>
    <row r="182" spans="1:26">
      <c r="A182" s="14">
        <v>12778</v>
      </c>
      <c r="B182" s="14" t="s">
        <v>29758</v>
      </c>
      <c r="C182" s="14" t="s">
        <v>29840</v>
      </c>
      <c r="D182" s="14" t="s">
        <v>29867</v>
      </c>
      <c r="E182" s="16">
        <v>1</v>
      </c>
      <c r="F182" s="721"/>
      <c r="G182" s="722">
        <f>'PU Holds'!M211</f>
        <v>0</v>
      </c>
      <c r="H182" s="723">
        <f>'PU Holds'!N211</f>
        <v>0</v>
      </c>
      <c r="I182" s="724">
        <f>'PU Holds'!O211</f>
        <v>0</v>
      </c>
      <c r="J182" s="725">
        <f>'PU Holds'!P211</f>
        <v>0</v>
      </c>
      <c r="K182" s="726">
        <f>'PU Holds'!Q211</f>
        <v>0</v>
      </c>
      <c r="L182" s="727">
        <f>'PU Holds'!R211</f>
        <v>0</v>
      </c>
      <c r="M182" s="728">
        <f>'PU Holds'!S211</f>
        <v>0</v>
      </c>
      <c r="N182" s="729">
        <f>'PU Holds'!T211</f>
        <v>0</v>
      </c>
      <c r="O182" s="730">
        <f>'PU Holds'!U211</f>
        <v>0</v>
      </c>
      <c r="P182" s="731">
        <f>'PU Holds'!V211</f>
        <v>0</v>
      </c>
      <c r="Q182" s="732">
        <f>'PU Holds'!W211</f>
        <v>0</v>
      </c>
      <c r="R182" s="733">
        <f>'PU Holds'!X211</f>
        <v>0</v>
      </c>
      <c r="S182" s="738">
        <f>'PU Holds'!Y211</f>
        <v>0</v>
      </c>
      <c r="T182" s="739">
        <f>'PU Holds'!Z211</f>
        <v>0</v>
      </c>
      <c r="U182" s="738">
        <f>'PU Holds'!AA211</f>
        <v>0</v>
      </c>
      <c r="V182" s="734">
        <f>'PU Holds'!AB211</f>
        <v>0</v>
      </c>
      <c r="W182" s="721">
        <f>'PU Holds'!AC211</f>
        <v>0</v>
      </c>
      <c r="X182" s="740">
        <f>'PU Holds'!AD211</f>
        <v>0</v>
      </c>
      <c r="Y182" s="15">
        <f t="shared" si="14"/>
        <v>0</v>
      </c>
      <c r="Z182" s="16">
        <f t="shared" si="13"/>
        <v>0</v>
      </c>
    </row>
    <row r="183" spans="1:26">
      <c r="A183" s="14">
        <v>9164</v>
      </c>
      <c r="B183" s="14" t="s">
        <v>29758</v>
      </c>
      <c r="C183" s="14" t="s">
        <v>29840</v>
      </c>
      <c r="D183" s="14" t="s">
        <v>29868</v>
      </c>
      <c r="E183" s="16">
        <v>3</v>
      </c>
      <c r="F183" s="721"/>
      <c r="G183" s="722">
        <f>'PU Holds'!M212</f>
        <v>0</v>
      </c>
      <c r="H183" s="723">
        <f>'PU Holds'!N212</f>
        <v>0</v>
      </c>
      <c r="I183" s="724">
        <f>'PU Holds'!O212</f>
        <v>0</v>
      </c>
      <c r="J183" s="725">
        <f>'PU Holds'!P212</f>
        <v>0</v>
      </c>
      <c r="K183" s="726">
        <f>'PU Holds'!Q212</f>
        <v>0</v>
      </c>
      <c r="L183" s="727">
        <f>'PU Holds'!R212</f>
        <v>0</v>
      </c>
      <c r="M183" s="728">
        <f>'PU Holds'!S212</f>
        <v>0</v>
      </c>
      <c r="N183" s="729">
        <f>'PU Holds'!T212</f>
        <v>0</v>
      </c>
      <c r="O183" s="730">
        <f>'PU Holds'!U212</f>
        <v>0</v>
      </c>
      <c r="P183" s="731">
        <f>'PU Holds'!V212</f>
        <v>0</v>
      </c>
      <c r="Q183" s="732">
        <f>'PU Holds'!W212</f>
        <v>0</v>
      </c>
      <c r="R183" s="733">
        <f>'PU Holds'!X212</f>
        <v>0</v>
      </c>
      <c r="S183" s="738">
        <f>'PU Holds'!Y212</f>
        <v>0</v>
      </c>
      <c r="T183" s="739">
        <f>'PU Holds'!Z212</f>
        <v>0</v>
      </c>
      <c r="U183" s="738">
        <f>'PU Holds'!AA212</f>
        <v>0</v>
      </c>
      <c r="V183" s="734">
        <f>'PU Holds'!AB212</f>
        <v>0</v>
      </c>
      <c r="W183" s="721">
        <f>'PU Holds'!AC212</f>
        <v>0</v>
      </c>
      <c r="X183" s="740">
        <f>'PU Holds'!AD212</f>
        <v>0</v>
      </c>
      <c r="Y183" s="15">
        <f t="shared" si="14"/>
        <v>0</v>
      </c>
      <c r="Z183" s="16">
        <f t="shared" si="13"/>
        <v>0</v>
      </c>
    </row>
    <row r="184" spans="1:26">
      <c r="A184" s="14">
        <v>9166</v>
      </c>
      <c r="B184" s="14" t="s">
        <v>29758</v>
      </c>
      <c r="C184" s="14" t="s">
        <v>29840</v>
      </c>
      <c r="D184" s="14" t="s">
        <v>29869</v>
      </c>
      <c r="E184" s="16">
        <v>5</v>
      </c>
      <c r="F184" s="721"/>
      <c r="G184" s="722">
        <f>'PU Holds'!M213</f>
        <v>0</v>
      </c>
      <c r="H184" s="723">
        <f>'PU Holds'!N213</f>
        <v>0</v>
      </c>
      <c r="I184" s="724">
        <f>'PU Holds'!O213</f>
        <v>0</v>
      </c>
      <c r="J184" s="725">
        <f>'PU Holds'!P213</f>
        <v>0</v>
      </c>
      <c r="K184" s="726">
        <f>'PU Holds'!Q213</f>
        <v>0</v>
      </c>
      <c r="L184" s="727">
        <f>'PU Holds'!R213</f>
        <v>0</v>
      </c>
      <c r="M184" s="728">
        <f>'PU Holds'!S213</f>
        <v>0</v>
      </c>
      <c r="N184" s="729">
        <f>'PU Holds'!T213</f>
        <v>0</v>
      </c>
      <c r="O184" s="730">
        <f>'PU Holds'!U213</f>
        <v>0</v>
      </c>
      <c r="P184" s="731">
        <f>'PU Holds'!V213</f>
        <v>0</v>
      </c>
      <c r="Q184" s="732">
        <f>'PU Holds'!W213</f>
        <v>0</v>
      </c>
      <c r="R184" s="733">
        <f>'PU Holds'!X213</f>
        <v>0</v>
      </c>
      <c r="S184" s="738">
        <f>'PU Holds'!Y213</f>
        <v>0</v>
      </c>
      <c r="T184" s="739">
        <f>'PU Holds'!Z213</f>
        <v>0</v>
      </c>
      <c r="U184" s="738">
        <f>'PU Holds'!AA213</f>
        <v>0</v>
      </c>
      <c r="V184" s="734">
        <f>'PU Holds'!AB213</f>
        <v>0</v>
      </c>
      <c r="W184" s="721">
        <f>'PU Holds'!AC213</f>
        <v>0</v>
      </c>
      <c r="X184" s="740">
        <f>'PU Holds'!AD213</f>
        <v>0</v>
      </c>
      <c r="Y184" s="15">
        <f t="shared" si="14"/>
        <v>0</v>
      </c>
      <c r="Z184" s="16">
        <f t="shared" si="13"/>
        <v>0</v>
      </c>
    </row>
    <row r="185" spans="1:26">
      <c r="A185" s="13">
        <v>9572</v>
      </c>
      <c r="B185" s="13" t="s">
        <v>29758</v>
      </c>
      <c r="C185" s="13" t="s">
        <v>29840</v>
      </c>
      <c r="D185" s="13" t="s">
        <v>29870</v>
      </c>
      <c r="E185" s="16">
        <v>5</v>
      </c>
      <c r="F185" s="721">
        <f>'PE Holds'!L55</f>
        <v>0</v>
      </c>
      <c r="G185" s="722">
        <f>'PE Holds'!M55</f>
        <v>0</v>
      </c>
      <c r="H185" s="723">
        <f>'PE Holds'!N55</f>
        <v>0</v>
      </c>
      <c r="I185" s="724">
        <f>'PE Holds'!O55</f>
        <v>0</v>
      </c>
      <c r="J185" s="725">
        <f>'PE Holds'!P55</f>
        <v>0</v>
      </c>
      <c r="K185" s="726">
        <f>'PE Holds'!Q55</f>
        <v>0</v>
      </c>
      <c r="L185" s="727">
        <f>'PE Holds'!R55</f>
        <v>0</v>
      </c>
      <c r="M185" s="728">
        <f>'PE Holds'!S55</f>
        <v>0</v>
      </c>
      <c r="N185" s="729">
        <f>'PE Holds'!T55</f>
        <v>0</v>
      </c>
      <c r="O185" s="730">
        <f>'PE Holds'!U55</f>
        <v>0</v>
      </c>
      <c r="P185" s="731">
        <f>'PE Holds'!V55</f>
        <v>0</v>
      </c>
      <c r="Q185" s="732">
        <f>'PE Holds'!W55</f>
        <v>0</v>
      </c>
      <c r="R185" s="733">
        <f>'PE Holds'!X55</f>
        <v>0</v>
      </c>
      <c r="S185" s="738">
        <f>'PE Holds'!Y55</f>
        <v>0</v>
      </c>
      <c r="T185" s="739">
        <f>'PE Holds'!Z55</f>
        <v>0</v>
      </c>
      <c r="U185" s="738">
        <f>'PE Holds'!AA55</f>
        <v>0</v>
      </c>
      <c r="V185" s="734">
        <f>'PE Holds'!AB55</f>
        <v>0</v>
      </c>
      <c r="W185" s="721">
        <f>'PE Holds'!AC55</f>
        <v>0</v>
      </c>
      <c r="X185" s="740">
        <f>'PE Holds'!AD55</f>
        <v>0</v>
      </c>
      <c r="Y185" s="15">
        <f t="shared" si="14"/>
        <v>0</v>
      </c>
      <c r="Z185" s="16">
        <f t="shared" si="13"/>
        <v>0</v>
      </c>
    </row>
    <row r="186" spans="1:26">
      <c r="A186" s="13">
        <v>12692</v>
      </c>
      <c r="B186" s="13" t="s">
        <v>29758</v>
      </c>
      <c r="C186" s="13" t="s">
        <v>29840</v>
      </c>
      <c r="D186" s="13" t="s">
        <v>29550</v>
      </c>
      <c r="E186" s="16">
        <v>5</v>
      </c>
      <c r="F186" s="721">
        <f>'PE Holds'!L56</f>
        <v>0</v>
      </c>
      <c r="G186" s="722">
        <f>'PE Holds'!M56</f>
        <v>0</v>
      </c>
      <c r="H186" s="723">
        <f>'PE Holds'!N56</f>
        <v>0</v>
      </c>
      <c r="I186" s="724">
        <f>'PE Holds'!O56</f>
        <v>0</v>
      </c>
      <c r="J186" s="725">
        <f>'PE Holds'!P56</f>
        <v>0</v>
      </c>
      <c r="K186" s="726">
        <f>'PE Holds'!Q56</f>
        <v>0</v>
      </c>
      <c r="L186" s="727">
        <f>'PE Holds'!R56</f>
        <v>0</v>
      </c>
      <c r="M186" s="728">
        <f>'PE Holds'!S56</f>
        <v>0</v>
      </c>
      <c r="N186" s="729">
        <f>'PE Holds'!T56</f>
        <v>0</v>
      </c>
      <c r="O186" s="730">
        <f>'PE Holds'!U56</f>
        <v>0</v>
      </c>
      <c r="P186" s="731">
        <f>'PE Holds'!V56</f>
        <v>0</v>
      </c>
      <c r="Q186" s="732">
        <f>'PE Holds'!W56</f>
        <v>0</v>
      </c>
      <c r="R186" s="733">
        <f>'PE Holds'!X56</f>
        <v>0</v>
      </c>
      <c r="S186" s="738">
        <f>'PE Holds'!Y56</f>
        <v>0</v>
      </c>
      <c r="T186" s="739">
        <f>'PE Holds'!Z56</f>
        <v>0</v>
      </c>
      <c r="U186" s="738">
        <f>'PE Holds'!AA56</f>
        <v>0</v>
      </c>
      <c r="V186" s="734">
        <f>'PE Holds'!AB56</f>
        <v>0</v>
      </c>
      <c r="W186" s="721">
        <f>'PE Holds'!AC56</f>
        <v>0</v>
      </c>
      <c r="X186" s="740">
        <f>'PE Holds'!AD56</f>
        <v>0</v>
      </c>
      <c r="Y186" s="15">
        <f t="shared" si="14"/>
        <v>0</v>
      </c>
      <c r="Z186" s="16">
        <f t="shared" si="13"/>
        <v>0</v>
      </c>
    </row>
    <row r="187" spans="1:26">
      <c r="A187" s="13">
        <v>12848</v>
      </c>
      <c r="B187" s="13" t="s">
        <v>29758</v>
      </c>
      <c r="C187" s="13" t="s">
        <v>29840</v>
      </c>
      <c r="D187" s="13" t="s">
        <v>29871</v>
      </c>
      <c r="E187" s="16">
        <v>5</v>
      </c>
      <c r="F187" s="721">
        <f>'PE Holds'!L57</f>
        <v>0</v>
      </c>
      <c r="G187" s="722">
        <f>'PE Holds'!M57</f>
        <v>0</v>
      </c>
      <c r="H187" s="723">
        <f>'PE Holds'!N57</f>
        <v>0</v>
      </c>
      <c r="I187" s="724">
        <f>'PE Holds'!O57</f>
        <v>0</v>
      </c>
      <c r="J187" s="725">
        <f>'PE Holds'!P57</f>
        <v>0</v>
      </c>
      <c r="K187" s="726">
        <f>'PE Holds'!Q57</f>
        <v>0</v>
      </c>
      <c r="L187" s="727">
        <f>'PE Holds'!R57</f>
        <v>0</v>
      </c>
      <c r="M187" s="728">
        <f>'PE Holds'!S57</f>
        <v>0</v>
      </c>
      <c r="N187" s="729">
        <f>'PE Holds'!T57</f>
        <v>0</v>
      </c>
      <c r="O187" s="730">
        <f>'PE Holds'!U57</f>
        <v>0</v>
      </c>
      <c r="P187" s="731">
        <f>'PE Holds'!V57</f>
        <v>0</v>
      </c>
      <c r="Q187" s="732">
        <f>'PE Holds'!W57</f>
        <v>0</v>
      </c>
      <c r="R187" s="733">
        <f>'PE Holds'!X57</f>
        <v>0</v>
      </c>
      <c r="S187" s="738">
        <f>'PE Holds'!Y57</f>
        <v>0</v>
      </c>
      <c r="T187" s="739">
        <f>'PE Holds'!Z57</f>
        <v>0</v>
      </c>
      <c r="U187" s="738">
        <f>'PE Holds'!AA57</f>
        <v>0</v>
      </c>
      <c r="V187" s="734">
        <f>'PE Holds'!AB57</f>
        <v>0</v>
      </c>
      <c r="W187" s="721">
        <f>'PE Holds'!AC57</f>
        <v>0</v>
      </c>
      <c r="X187" s="740">
        <f>'PE Holds'!AD57</f>
        <v>0</v>
      </c>
      <c r="Y187" s="15">
        <f t="shared" si="14"/>
        <v>0</v>
      </c>
      <c r="Z187" s="16">
        <f t="shared" si="13"/>
        <v>0</v>
      </c>
    </row>
    <row r="188" spans="1:26">
      <c r="A188" s="13">
        <v>13452</v>
      </c>
      <c r="B188" s="13" t="s">
        <v>29758</v>
      </c>
      <c r="C188" s="13" t="s">
        <v>29840</v>
      </c>
      <c r="D188" s="13" t="s">
        <v>29872</v>
      </c>
      <c r="E188" s="16">
        <v>5</v>
      </c>
      <c r="F188" s="721">
        <f>'PE Holds'!L58</f>
        <v>0</v>
      </c>
      <c r="G188" s="722">
        <f>'PE Holds'!M58</f>
        <v>0</v>
      </c>
      <c r="H188" s="723">
        <f>'PE Holds'!N58</f>
        <v>0</v>
      </c>
      <c r="I188" s="724">
        <f>'PE Holds'!O58</f>
        <v>0</v>
      </c>
      <c r="J188" s="725">
        <f>'PE Holds'!P58</f>
        <v>0</v>
      </c>
      <c r="K188" s="726">
        <f>'PE Holds'!Q58</f>
        <v>0</v>
      </c>
      <c r="L188" s="727">
        <f>'PE Holds'!R58</f>
        <v>0</v>
      </c>
      <c r="M188" s="728">
        <f>'PE Holds'!S58</f>
        <v>0</v>
      </c>
      <c r="N188" s="729">
        <f>'PE Holds'!T58</f>
        <v>0</v>
      </c>
      <c r="O188" s="730">
        <f>'PE Holds'!U58</f>
        <v>0</v>
      </c>
      <c r="P188" s="731">
        <f>'PE Holds'!V58</f>
        <v>0</v>
      </c>
      <c r="Q188" s="732">
        <f>'PE Holds'!W58</f>
        <v>0</v>
      </c>
      <c r="R188" s="733">
        <f>'PE Holds'!X58</f>
        <v>0</v>
      </c>
      <c r="S188" s="738">
        <f>'PE Holds'!Y58</f>
        <v>0</v>
      </c>
      <c r="T188" s="739">
        <f>'PE Holds'!Z58</f>
        <v>0</v>
      </c>
      <c r="U188" s="738">
        <f>'PE Holds'!AA58</f>
        <v>0</v>
      </c>
      <c r="V188" s="734">
        <f>'PE Holds'!AB58</f>
        <v>0</v>
      </c>
      <c r="W188" s="721">
        <f>'PE Holds'!AC58</f>
        <v>0</v>
      </c>
      <c r="X188" s="740">
        <f>'PE Holds'!AD58</f>
        <v>0</v>
      </c>
      <c r="Y188" s="15">
        <f t="shared" si="14"/>
        <v>0</v>
      </c>
      <c r="Z188" s="16">
        <f t="shared" si="13"/>
        <v>0</v>
      </c>
    </row>
    <row r="189" spans="1:26">
      <c r="A189" s="13">
        <v>9119</v>
      </c>
      <c r="B189" s="13" t="s">
        <v>29758</v>
      </c>
      <c r="C189" s="13" t="s">
        <v>29840</v>
      </c>
      <c r="D189" s="13" t="s">
        <v>29873</v>
      </c>
      <c r="E189" s="16">
        <v>5</v>
      </c>
      <c r="F189" s="721">
        <f>'PE Holds'!L59</f>
        <v>0</v>
      </c>
      <c r="G189" s="722">
        <f>'PE Holds'!M59</f>
        <v>0</v>
      </c>
      <c r="H189" s="723">
        <f>'PE Holds'!N59</f>
        <v>0</v>
      </c>
      <c r="I189" s="724">
        <f>'PE Holds'!O59</f>
        <v>0</v>
      </c>
      <c r="J189" s="725">
        <f>'PE Holds'!P59</f>
        <v>0</v>
      </c>
      <c r="K189" s="726">
        <f>'PE Holds'!Q59</f>
        <v>0</v>
      </c>
      <c r="L189" s="727">
        <f>'PE Holds'!R59</f>
        <v>0</v>
      </c>
      <c r="M189" s="728">
        <f>'PE Holds'!S59</f>
        <v>0</v>
      </c>
      <c r="N189" s="729">
        <f>'PE Holds'!T59</f>
        <v>0</v>
      </c>
      <c r="O189" s="730">
        <f>'PE Holds'!U59</f>
        <v>0</v>
      </c>
      <c r="P189" s="731">
        <f>'PE Holds'!V59</f>
        <v>0</v>
      </c>
      <c r="Q189" s="732">
        <f>'PE Holds'!W59</f>
        <v>0</v>
      </c>
      <c r="R189" s="733">
        <f>'PE Holds'!X59</f>
        <v>0</v>
      </c>
      <c r="S189" s="738">
        <f>'PE Holds'!Y59</f>
        <v>0</v>
      </c>
      <c r="T189" s="739">
        <f>'PE Holds'!Z59</f>
        <v>0</v>
      </c>
      <c r="U189" s="738">
        <f>'PE Holds'!AA59</f>
        <v>0</v>
      </c>
      <c r="V189" s="734">
        <f>'PE Holds'!AB59</f>
        <v>0</v>
      </c>
      <c r="W189" s="721">
        <f>'PE Holds'!AC59</f>
        <v>0</v>
      </c>
      <c r="X189" s="740">
        <f>'PE Holds'!AD59</f>
        <v>0</v>
      </c>
      <c r="Y189" s="15">
        <f t="shared" si="14"/>
        <v>0</v>
      </c>
      <c r="Z189" s="16">
        <f t="shared" si="13"/>
        <v>0</v>
      </c>
    </row>
    <row r="190" spans="1:26">
      <c r="A190" s="13">
        <v>9167</v>
      </c>
      <c r="B190" s="14" t="s">
        <v>29758</v>
      </c>
      <c r="C190" s="14" t="s">
        <v>29840</v>
      </c>
      <c r="D190" s="14" t="s">
        <v>29763</v>
      </c>
      <c r="E190" s="16">
        <v>20</v>
      </c>
      <c r="F190" s="721"/>
      <c r="G190" s="722">
        <f>'PU Holds'!M214</f>
        <v>0</v>
      </c>
      <c r="H190" s="723">
        <f>'PU Holds'!N214</f>
        <v>0</v>
      </c>
      <c r="I190" s="724">
        <f>'PU Holds'!O214</f>
        <v>0</v>
      </c>
      <c r="J190" s="725">
        <f>'PU Holds'!P214</f>
        <v>0</v>
      </c>
      <c r="K190" s="726">
        <f>'PU Holds'!Q214</f>
        <v>0</v>
      </c>
      <c r="L190" s="727">
        <f>'PU Holds'!R214</f>
        <v>0</v>
      </c>
      <c r="M190" s="728">
        <f>'PU Holds'!S214</f>
        <v>0</v>
      </c>
      <c r="N190" s="729">
        <f>'PU Holds'!T214</f>
        <v>0</v>
      </c>
      <c r="O190" s="730">
        <f>'PU Holds'!U214</f>
        <v>0</v>
      </c>
      <c r="P190" s="731">
        <f>'PU Holds'!V214</f>
        <v>0</v>
      </c>
      <c r="Q190" s="732">
        <f>'PU Holds'!W214</f>
        <v>0</v>
      </c>
      <c r="R190" s="733">
        <f>'PU Holds'!X214</f>
        <v>0</v>
      </c>
      <c r="S190" s="738">
        <f>'PU Holds'!Y214</f>
        <v>0</v>
      </c>
      <c r="T190" s="739">
        <f>'PU Holds'!Z214</f>
        <v>0</v>
      </c>
      <c r="U190" s="738">
        <f>'PU Holds'!AA214</f>
        <v>0</v>
      </c>
      <c r="V190" s="734">
        <f>'PU Holds'!AB214</f>
        <v>0</v>
      </c>
      <c r="W190" s="721">
        <f>'PU Holds'!AC214</f>
        <v>0</v>
      </c>
      <c r="X190" s="740">
        <f>'PU Holds'!AD214</f>
        <v>0</v>
      </c>
      <c r="Y190" s="15">
        <f t="shared" si="14"/>
        <v>0</v>
      </c>
      <c r="Z190" s="16">
        <f t="shared" si="13"/>
        <v>0</v>
      </c>
    </row>
    <row r="191" spans="1:26">
      <c r="A191" s="13">
        <v>9168</v>
      </c>
      <c r="B191" s="14" t="s">
        <v>29758</v>
      </c>
      <c r="C191" s="14" t="s">
        <v>29840</v>
      </c>
      <c r="D191" s="14" t="s">
        <v>29874</v>
      </c>
      <c r="E191" s="16">
        <v>20</v>
      </c>
      <c r="F191" s="721"/>
      <c r="G191" s="722">
        <f>'PU Holds'!M215</f>
        <v>0</v>
      </c>
      <c r="H191" s="723">
        <f>'PU Holds'!N215</f>
        <v>0</v>
      </c>
      <c r="I191" s="724">
        <f>'PU Holds'!O215</f>
        <v>0</v>
      </c>
      <c r="J191" s="725">
        <f>'PU Holds'!P215</f>
        <v>0</v>
      </c>
      <c r="K191" s="726">
        <f>'PU Holds'!Q215</f>
        <v>0</v>
      </c>
      <c r="L191" s="727">
        <f>'PU Holds'!R215</f>
        <v>0</v>
      </c>
      <c r="M191" s="728">
        <f>'PU Holds'!S215</f>
        <v>0</v>
      </c>
      <c r="N191" s="729">
        <f>'PU Holds'!T215</f>
        <v>0</v>
      </c>
      <c r="O191" s="730">
        <f>'PU Holds'!U215</f>
        <v>0</v>
      </c>
      <c r="P191" s="731">
        <f>'PU Holds'!V215</f>
        <v>0</v>
      </c>
      <c r="Q191" s="732">
        <f>'PU Holds'!W215</f>
        <v>0</v>
      </c>
      <c r="R191" s="733">
        <f>'PU Holds'!X215</f>
        <v>0</v>
      </c>
      <c r="S191" s="738">
        <f>'PU Holds'!Y215</f>
        <v>0</v>
      </c>
      <c r="T191" s="739">
        <f>'PU Holds'!Z215</f>
        <v>0</v>
      </c>
      <c r="U191" s="738">
        <f>'PU Holds'!AA215</f>
        <v>0</v>
      </c>
      <c r="V191" s="734">
        <f>'PU Holds'!AB215</f>
        <v>0</v>
      </c>
      <c r="W191" s="721">
        <f>'PU Holds'!AC215</f>
        <v>0</v>
      </c>
      <c r="X191" s="740">
        <f>'PU Holds'!AD215</f>
        <v>0</v>
      </c>
      <c r="Y191" s="15">
        <f t="shared" si="14"/>
        <v>0</v>
      </c>
      <c r="Z191" s="16">
        <f t="shared" si="13"/>
        <v>0</v>
      </c>
    </row>
    <row r="192" spans="1:26">
      <c r="A192" s="13">
        <v>11887</v>
      </c>
      <c r="B192" s="14" t="s">
        <v>29758</v>
      </c>
      <c r="C192" s="14" t="s">
        <v>29840</v>
      </c>
      <c r="D192" s="14" t="s">
        <v>29875</v>
      </c>
      <c r="E192" s="16">
        <v>20</v>
      </c>
      <c r="F192" s="721"/>
      <c r="G192" s="722">
        <f>'PU Holds'!M216</f>
        <v>0</v>
      </c>
      <c r="H192" s="723">
        <f>'PU Holds'!N216</f>
        <v>0</v>
      </c>
      <c r="I192" s="724">
        <f>'PU Holds'!O216</f>
        <v>0</v>
      </c>
      <c r="J192" s="725">
        <f>'PU Holds'!P216</f>
        <v>0</v>
      </c>
      <c r="K192" s="726">
        <f>'PU Holds'!Q216</f>
        <v>0</v>
      </c>
      <c r="L192" s="727">
        <f>'PU Holds'!R216</f>
        <v>0</v>
      </c>
      <c r="M192" s="728">
        <f>'PU Holds'!S216</f>
        <v>0</v>
      </c>
      <c r="N192" s="729">
        <f>'PU Holds'!T216</f>
        <v>0</v>
      </c>
      <c r="O192" s="730">
        <f>'PU Holds'!U216</f>
        <v>0</v>
      </c>
      <c r="P192" s="731">
        <f>'PU Holds'!V216</f>
        <v>0</v>
      </c>
      <c r="Q192" s="732">
        <f>'PU Holds'!W216</f>
        <v>0</v>
      </c>
      <c r="R192" s="733">
        <f>'PU Holds'!X216</f>
        <v>0</v>
      </c>
      <c r="S192" s="738">
        <f>'PU Holds'!Y216</f>
        <v>0</v>
      </c>
      <c r="T192" s="739">
        <f>'PU Holds'!Z216</f>
        <v>0</v>
      </c>
      <c r="U192" s="738">
        <f>'PU Holds'!AA216</f>
        <v>0</v>
      </c>
      <c r="V192" s="734">
        <f>'PU Holds'!AB216</f>
        <v>0</v>
      </c>
      <c r="W192" s="721">
        <f>'PU Holds'!AC216</f>
        <v>0</v>
      </c>
      <c r="X192" s="740">
        <f>'PU Holds'!AD216</f>
        <v>0</v>
      </c>
      <c r="Y192" s="15">
        <f t="shared" si="14"/>
        <v>0</v>
      </c>
      <c r="Z192" s="16">
        <f t="shared" si="13"/>
        <v>0</v>
      </c>
    </row>
    <row r="193" spans="1:26">
      <c r="A193" s="13">
        <v>9169</v>
      </c>
      <c r="B193" s="14" t="s">
        <v>29758</v>
      </c>
      <c r="C193" s="14" t="s">
        <v>29840</v>
      </c>
      <c r="D193" s="14" t="s">
        <v>29876</v>
      </c>
      <c r="E193" s="16">
        <v>50</v>
      </c>
      <c r="F193" s="721"/>
      <c r="G193" s="722">
        <f>'PU Holds'!M217</f>
        <v>0</v>
      </c>
      <c r="H193" s="723">
        <f>'PU Holds'!N217</f>
        <v>0</v>
      </c>
      <c r="I193" s="724">
        <f>'PU Holds'!O217</f>
        <v>0</v>
      </c>
      <c r="J193" s="725">
        <f>'PU Holds'!P217</f>
        <v>0</v>
      </c>
      <c r="K193" s="726">
        <f>'PU Holds'!Q217</f>
        <v>0</v>
      </c>
      <c r="L193" s="727">
        <f>'PU Holds'!R217</f>
        <v>0</v>
      </c>
      <c r="M193" s="728">
        <f>'PU Holds'!S217</f>
        <v>0</v>
      </c>
      <c r="N193" s="729">
        <f>'PU Holds'!T217</f>
        <v>0</v>
      </c>
      <c r="O193" s="730">
        <f>'PU Holds'!U217</f>
        <v>0</v>
      </c>
      <c r="P193" s="731">
        <f>'PU Holds'!V217</f>
        <v>0</v>
      </c>
      <c r="Q193" s="732">
        <f>'PU Holds'!W217</f>
        <v>0</v>
      </c>
      <c r="R193" s="733">
        <f>'PU Holds'!X217</f>
        <v>0</v>
      </c>
      <c r="S193" s="738">
        <f>'PU Holds'!Y217</f>
        <v>0</v>
      </c>
      <c r="T193" s="739">
        <f>'PU Holds'!Z217</f>
        <v>0</v>
      </c>
      <c r="U193" s="738">
        <f>'PU Holds'!AA217</f>
        <v>0</v>
      </c>
      <c r="V193" s="734">
        <f>'PU Holds'!AB217</f>
        <v>0</v>
      </c>
      <c r="W193" s="721">
        <f>'PU Holds'!AC217</f>
        <v>0</v>
      </c>
      <c r="X193" s="740">
        <f>'PU Holds'!AD217</f>
        <v>0</v>
      </c>
      <c r="Y193" s="15">
        <f t="shared" si="14"/>
        <v>0</v>
      </c>
      <c r="Z193" s="16">
        <f t="shared" si="13"/>
        <v>0</v>
      </c>
    </row>
    <row r="194" spans="1:26">
      <c r="A194" s="13">
        <v>12771</v>
      </c>
      <c r="B194" s="14" t="s">
        <v>29758</v>
      </c>
      <c r="C194" s="14" t="s">
        <v>29840</v>
      </c>
      <c r="D194" s="14" t="s">
        <v>29877</v>
      </c>
      <c r="E194" s="16">
        <v>1</v>
      </c>
      <c r="F194" s="721"/>
      <c r="G194" s="722">
        <f>'PU Holds'!M218</f>
        <v>0</v>
      </c>
      <c r="H194" s="723">
        <f>'PU Holds'!N218</f>
        <v>0</v>
      </c>
      <c r="I194" s="724">
        <f>'PU Holds'!O218</f>
        <v>0</v>
      </c>
      <c r="J194" s="725">
        <f>'PU Holds'!P218</f>
        <v>0</v>
      </c>
      <c r="K194" s="726">
        <f>'PU Holds'!Q218</f>
        <v>0</v>
      </c>
      <c r="L194" s="727">
        <f>'PU Holds'!R218</f>
        <v>0</v>
      </c>
      <c r="M194" s="728">
        <f>'PU Holds'!S218</f>
        <v>0</v>
      </c>
      <c r="N194" s="729">
        <f>'PU Holds'!T218</f>
        <v>0</v>
      </c>
      <c r="O194" s="730">
        <f>'PU Holds'!U218</f>
        <v>0</v>
      </c>
      <c r="P194" s="731">
        <f>'PU Holds'!V218</f>
        <v>0</v>
      </c>
      <c r="Q194" s="732">
        <f>'PU Holds'!W218</f>
        <v>0</v>
      </c>
      <c r="R194" s="733">
        <f>'PU Holds'!X218</f>
        <v>0</v>
      </c>
      <c r="S194" s="738">
        <f>'PU Holds'!Y218</f>
        <v>0</v>
      </c>
      <c r="T194" s="739">
        <f>'PU Holds'!Z218</f>
        <v>0</v>
      </c>
      <c r="U194" s="738">
        <f>'PU Holds'!AA218</f>
        <v>0</v>
      </c>
      <c r="V194" s="734">
        <f>'PU Holds'!AB218</f>
        <v>0</v>
      </c>
      <c r="W194" s="721">
        <f>'PU Holds'!AC218</f>
        <v>0</v>
      </c>
      <c r="X194" s="740">
        <f>'PU Holds'!AD218</f>
        <v>0</v>
      </c>
      <c r="Y194" s="15">
        <f t="shared" si="14"/>
        <v>0</v>
      </c>
      <c r="Z194" s="16">
        <f t="shared" si="13"/>
        <v>0</v>
      </c>
    </row>
    <row r="195" spans="1:26">
      <c r="A195" s="13">
        <v>11855</v>
      </c>
      <c r="B195" s="14" t="s">
        <v>29758</v>
      </c>
      <c r="C195" s="14" t="s">
        <v>29840</v>
      </c>
      <c r="D195" s="14" t="s">
        <v>29234</v>
      </c>
      <c r="E195" s="16">
        <v>5</v>
      </c>
      <c r="F195" s="721"/>
      <c r="G195" s="722">
        <f>'PU Holds'!M219</f>
        <v>0</v>
      </c>
      <c r="H195" s="723">
        <f>'PU Holds'!N219</f>
        <v>0</v>
      </c>
      <c r="I195" s="724">
        <f>'PU Holds'!O219</f>
        <v>0</v>
      </c>
      <c r="J195" s="725">
        <f>'PU Holds'!P219</f>
        <v>0</v>
      </c>
      <c r="K195" s="726">
        <f>'PU Holds'!Q219</f>
        <v>0</v>
      </c>
      <c r="L195" s="727">
        <f>'PU Holds'!R219</f>
        <v>0</v>
      </c>
      <c r="M195" s="728">
        <f>'PU Holds'!S219</f>
        <v>0</v>
      </c>
      <c r="N195" s="729">
        <f>'PU Holds'!T219</f>
        <v>0</v>
      </c>
      <c r="O195" s="730">
        <f>'PU Holds'!U219</f>
        <v>0</v>
      </c>
      <c r="P195" s="731">
        <f>'PU Holds'!V219</f>
        <v>0</v>
      </c>
      <c r="Q195" s="732">
        <f>'PU Holds'!W219</f>
        <v>0</v>
      </c>
      <c r="R195" s="733">
        <f>'PU Holds'!X219</f>
        <v>0</v>
      </c>
      <c r="S195" s="738">
        <f>'PU Holds'!Y219</f>
        <v>0</v>
      </c>
      <c r="T195" s="739">
        <f>'PU Holds'!Z219</f>
        <v>0</v>
      </c>
      <c r="U195" s="738">
        <f>'PU Holds'!AA219</f>
        <v>0</v>
      </c>
      <c r="V195" s="734">
        <f>'PU Holds'!AB219</f>
        <v>0</v>
      </c>
      <c r="W195" s="721">
        <f>'PU Holds'!AC219</f>
        <v>0</v>
      </c>
      <c r="X195" s="740">
        <f>'PU Holds'!AD219</f>
        <v>0</v>
      </c>
      <c r="Y195" s="15">
        <f t="shared" si="14"/>
        <v>0</v>
      </c>
      <c r="Z195" s="16">
        <f t="shared" si="13"/>
        <v>0</v>
      </c>
    </row>
    <row r="196" spans="1:26">
      <c r="A196" s="13">
        <v>9571</v>
      </c>
      <c r="B196" s="13" t="s">
        <v>29758</v>
      </c>
      <c r="C196" s="13" t="s">
        <v>29840</v>
      </c>
      <c r="D196" s="13" t="s">
        <v>29878</v>
      </c>
      <c r="E196" s="16">
        <v>5</v>
      </c>
      <c r="F196" s="721">
        <f>'PE Holds'!L66</f>
        <v>0</v>
      </c>
      <c r="G196" s="722">
        <f>'PE Holds'!M66</f>
        <v>0</v>
      </c>
      <c r="H196" s="723">
        <f>'PE Holds'!N66</f>
        <v>0</v>
      </c>
      <c r="I196" s="724">
        <f>'PE Holds'!O66</f>
        <v>0</v>
      </c>
      <c r="J196" s="725">
        <f>'PE Holds'!P66</f>
        <v>0</v>
      </c>
      <c r="K196" s="726">
        <f>'PE Holds'!Q66</f>
        <v>0</v>
      </c>
      <c r="L196" s="727">
        <f>'PE Holds'!R66</f>
        <v>0</v>
      </c>
      <c r="M196" s="728">
        <f>'PE Holds'!S66</f>
        <v>0</v>
      </c>
      <c r="N196" s="729">
        <f>'PE Holds'!T66</f>
        <v>0</v>
      </c>
      <c r="O196" s="730">
        <f>'PE Holds'!U66</f>
        <v>0</v>
      </c>
      <c r="P196" s="731">
        <f>'PE Holds'!V66</f>
        <v>0</v>
      </c>
      <c r="Q196" s="732">
        <f>'PE Holds'!W66</f>
        <v>0</v>
      </c>
      <c r="R196" s="733">
        <f>'PE Holds'!X66</f>
        <v>0</v>
      </c>
      <c r="S196" s="738">
        <f>'PE Holds'!Y66</f>
        <v>0</v>
      </c>
      <c r="T196" s="739">
        <f>'PE Holds'!Z66</f>
        <v>0</v>
      </c>
      <c r="U196" s="738">
        <f>'PE Holds'!AA66</f>
        <v>0</v>
      </c>
      <c r="V196" s="734">
        <f>'PE Holds'!AB66</f>
        <v>0</v>
      </c>
      <c r="W196" s="721">
        <f>'PE Holds'!AC66</f>
        <v>0</v>
      </c>
      <c r="X196" s="740">
        <f>'PE Holds'!AD66</f>
        <v>0</v>
      </c>
      <c r="Y196" s="15">
        <f t="shared" si="14"/>
        <v>0</v>
      </c>
      <c r="Z196" s="16">
        <f t="shared" si="13"/>
        <v>0</v>
      </c>
    </row>
    <row r="197" spans="1:26">
      <c r="A197" s="14">
        <v>9170</v>
      </c>
      <c r="B197" s="14" t="s">
        <v>29758</v>
      </c>
      <c r="C197" s="14" t="s">
        <v>29840</v>
      </c>
      <c r="D197" s="14" t="s">
        <v>29879</v>
      </c>
      <c r="E197" s="16">
        <v>5</v>
      </c>
      <c r="F197" s="721"/>
      <c r="G197" s="722">
        <f>'PU Holds'!M229</f>
        <v>0</v>
      </c>
      <c r="H197" s="723">
        <f>'PU Holds'!N229</f>
        <v>0</v>
      </c>
      <c r="I197" s="724">
        <f>'PU Holds'!O229</f>
        <v>0</v>
      </c>
      <c r="J197" s="725">
        <f>'PU Holds'!P229</f>
        <v>0</v>
      </c>
      <c r="K197" s="726">
        <f>'PU Holds'!Q229</f>
        <v>0</v>
      </c>
      <c r="L197" s="727">
        <f>'PU Holds'!R229</f>
        <v>0</v>
      </c>
      <c r="M197" s="728">
        <f>'PU Holds'!S229</f>
        <v>0</v>
      </c>
      <c r="N197" s="729">
        <f>'PU Holds'!T229</f>
        <v>0</v>
      </c>
      <c r="O197" s="730">
        <f>'PU Holds'!U229</f>
        <v>0</v>
      </c>
      <c r="P197" s="731">
        <f>'PU Holds'!V229</f>
        <v>0</v>
      </c>
      <c r="Q197" s="732">
        <f>'PU Holds'!W229</f>
        <v>0</v>
      </c>
      <c r="R197" s="733">
        <f>'PU Holds'!X229</f>
        <v>0</v>
      </c>
      <c r="S197" s="738">
        <f>'PU Holds'!Y229</f>
        <v>0</v>
      </c>
      <c r="T197" s="739">
        <f>'PU Holds'!Z229</f>
        <v>0</v>
      </c>
      <c r="U197" s="738">
        <f>'PU Holds'!AA229</f>
        <v>0</v>
      </c>
      <c r="V197" s="734">
        <f>'PU Holds'!AB229</f>
        <v>0</v>
      </c>
      <c r="W197" s="721">
        <f>'PU Holds'!AC229</f>
        <v>0</v>
      </c>
      <c r="X197" s="740">
        <f>'PU Holds'!AD229</f>
        <v>0</v>
      </c>
      <c r="Y197" s="15">
        <f t="shared" si="14"/>
        <v>0</v>
      </c>
      <c r="Z197" s="16">
        <f t="shared" si="13"/>
        <v>0</v>
      </c>
    </row>
    <row r="198" spans="1:26">
      <c r="A198" s="13">
        <v>9580</v>
      </c>
      <c r="B198" s="13" t="s">
        <v>29758</v>
      </c>
      <c r="C198" s="13" t="s">
        <v>29880</v>
      </c>
      <c r="D198" s="13" t="s">
        <v>29860</v>
      </c>
      <c r="E198" s="16">
        <v>1</v>
      </c>
      <c r="F198" s="721">
        <f>'PE Holds'!L60+'PE Holds'!AI60</f>
        <v>0</v>
      </c>
      <c r="G198" s="722">
        <f>'PE Holds'!M60+'PE Holds'!AJ60</f>
        <v>0</v>
      </c>
      <c r="H198" s="723">
        <f>'PE Holds'!N60+'PE Holds'!AK60</f>
        <v>0</v>
      </c>
      <c r="I198" s="724">
        <f>'PE Holds'!O60+'PE Holds'!AL60</f>
        <v>0</v>
      </c>
      <c r="J198" s="725">
        <f>'PE Holds'!P60+'PE Holds'!AM60</f>
        <v>0</v>
      </c>
      <c r="K198" s="726">
        <f>'PE Holds'!Q60+'PE Holds'!AN60</f>
        <v>0</v>
      </c>
      <c r="L198" s="727">
        <f>'PE Holds'!R60+'PE Holds'!AO60</f>
        <v>0</v>
      </c>
      <c r="M198" s="728">
        <f>'PE Holds'!S60+'PE Holds'!AP60</f>
        <v>0</v>
      </c>
      <c r="N198" s="729">
        <f>'PE Holds'!T60+'PE Holds'!AQ60</f>
        <v>0</v>
      </c>
      <c r="O198" s="730">
        <f>'PE Holds'!U60+'PE Holds'!AR60</f>
        <v>0</v>
      </c>
      <c r="P198" s="731">
        <f>'PE Holds'!V60+'PE Holds'!AS60</f>
        <v>0</v>
      </c>
      <c r="Q198" s="732">
        <f>'PE Holds'!W60+'PE Holds'!AT60</f>
        <v>0</v>
      </c>
      <c r="R198" s="733">
        <f>'PE Holds'!X60+'PE Holds'!AU60</f>
        <v>0</v>
      </c>
      <c r="S198" s="738">
        <f>'PE Holds'!Y60+'PE Holds'!AV60</f>
        <v>0</v>
      </c>
      <c r="T198" s="739">
        <f>'PE Holds'!Z60+'PE Holds'!AG60</f>
        <v>0</v>
      </c>
      <c r="U198" s="738">
        <f>'PE Holds'!AA60+'PE Holds'!AW60</f>
        <v>0</v>
      </c>
      <c r="V198" s="734">
        <f>'PE Holds'!AB60+'PE Holds'!AX60</f>
        <v>0</v>
      </c>
      <c r="W198" s="721">
        <f>'PE Holds'!AC60+'PE Holds'!AY60</f>
        <v>0</v>
      </c>
      <c r="X198" s="740">
        <f>'PE Holds'!AD60+'PE Holds'!AZ60</f>
        <v>0</v>
      </c>
      <c r="Y198" s="15">
        <f t="shared" si="14"/>
        <v>0</v>
      </c>
      <c r="Z198" s="16">
        <f t="shared" si="13"/>
        <v>0</v>
      </c>
    </row>
    <row r="199" spans="1:26">
      <c r="A199" s="13">
        <v>8514</v>
      </c>
      <c r="B199" s="14" t="s">
        <v>29758</v>
      </c>
      <c r="C199" s="14" t="s">
        <v>29880</v>
      </c>
      <c r="D199" s="14" t="s">
        <v>29881</v>
      </c>
      <c r="E199" s="16">
        <v>1</v>
      </c>
      <c r="F199" s="721"/>
      <c r="G199" s="722">
        <f>'PU Holds'!M220+'PU Holds'!AJ220</f>
        <v>0</v>
      </c>
      <c r="H199" s="723">
        <f>'PU Holds'!N220+'PU Holds'!AK220</f>
        <v>0</v>
      </c>
      <c r="I199" s="724">
        <f>'PU Holds'!O220+'PU Holds'!AL220</f>
        <v>0</v>
      </c>
      <c r="J199" s="725">
        <f>'PU Holds'!P220+'PU Holds'!AM220</f>
        <v>0</v>
      </c>
      <c r="K199" s="726">
        <f>'PU Holds'!Q220+'PU Holds'!AN220</f>
        <v>0</v>
      </c>
      <c r="L199" s="727">
        <f>'PU Holds'!R220+'PU Holds'!AO220</f>
        <v>0</v>
      </c>
      <c r="M199" s="728">
        <f>'PU Holds'!S220+'PU Holds'!AP220</f>
        <v>0</v>
      </c>
      <c r="N199" s="729">
        <f>'PU Holds'!T220+'PU Holds'!AQ220</f>
        <v>0</v>
      </c>
      <c r="O199" s="730">
        <f>'PU Holds'!U220+'PU Holds'!AR220</f>
        <v>0</v>
      </c>
      <c r="P199" s="731">
        <f>'PU Holds'!V220+'PU Holds'!AS220</f>
        <v>0</v>
      </c>
      <c r="Q199" s="732">
        <f>'PU Holds'!W220+'PU Holds'!AT220</f>
        <v>0</v>
      </c>
      <c r="R199" s="733">
        <f>'PU Holds'!X220+'PU Holds'!AU220</f>
        <v>0</v>
      </c>
      <c r="S199" s="738">
        <f>'PU Holds'!Y220+'PU Holds'!AV220</f>
        <v>0</v>
      </c>
      <c r="T199" s="739">
        <f>'PU Holds'!Z220+'PU Holds'!AW220</f>
        <v>0</v>
      </c>
      <c r="U199" s="738">
        <f>'PU Holds'!AA220+'PU Holds'!AX220</f>
        <v>0</v>
      </c>
      <c r="V199" s="734">
        <f>'PU Holds'!AB220+'PU Holds'!AY220</f>
        <v>0</v>
      </c>
      <c r="W199" s="721">
        <f>'PU Holds'!AC220+'PU Holds'!AZ220</f>
        <v>0</v>
      </c>
      <c r="X199" s="740">
        <f>'PU Holds'!AD220+'PU Holds'!BA220</f>
        <v>0</v>
      </c>
      <c r="Y199" s="15">
        <f t="shared" si="14"/>
        <v>0</v>
      </c>
      <c r="Z199" s="16">
        <f t="shared" si="13"/>
        <v>0</v>
      </c>
    </row>
    <row r="200" spans="1:26">
      <c r="A200" s="13">
        <v>9504</v>
      </c>
      <c r="B200" s="13" t="s">
        <v>29758</v>
      </c>
      <c r="C200" s="13" t="s">
        <v>29880</v>
      </c>
      <c r="D200" s="13" t="s">
        <v>29861</v>
      </c>
      <c r="E200" s="16">
        <v>1</v>
      </c>
      <c r="F200" s="721">
        <f>'PE Holds'!L61+'PE Holds'!AI61</f>
        <v>0</v>
      </c>
      <c r="G200" s="722">
        <f>'PE Holds'!M61+'PE Holds'!AJ61</f>
        <v>0</v>
      </c>
      <c r="H200" s="723">
        <f>'PE Holds'!N61+'PE Holds'!AK61</f>
        <v>0</v>
      </c>
      <c r="I200" s="724">
        <f>'PE Holds'!O61+'PE Holds'!AL61</f>
        <v>0</v>
      </c>
      <c r="J200" s="725">
        <f>'PE Holds'!P61+'PE Holds'!AM61</f>
        <v>0</v>
      </c>
      <c r="K200" s="726">
        <f>'PE Holds'!Q61+'PE Holds'!AN61</f>
        <v>0</v>
      </c>
      <c r="L200" s="727">
        <f>'PE Holds'!R61+'PE Holds'!AO61</f>
        <v>0</v>
      </c>
      <c r="M200" s="728">
        <f>'PE Holds'!S61+'PE Holds'!AP61</f>
        <v>0</v>
      </c>
      <c r="N200" s="729">
        <f>'PE Holds'!T61+'PE Holds'!AQ61</f>
        <v>0</v>
      </c>
      <c r="O200" s="730">
        <f>'PE Holds'!U61+'PE Holds'!AR61</f>
        <v>0</v>
      </c>
      <c r="P200" s="731">
        <f>'PE Holds'!V61+'PE Holds'!AS61</f>
        <v>0</v>
      </c>
      <c r="Q200" s="732">
        <f>'PE Holds'!W61+'PE Holds'!AT61</f>
        <v>0</v>
      </c>
      <c r="R200" s="733">
        <f>'PE Holds'!X61+'PE Holds'!AU61</f>
        <v>0</v>
      </c>
      <c r="S200" s="738">
        <f>'PE Holds'!Y61+'PE Holds'!AV61</f>
        <v>0</v>
      </c>
      <c r="T200" s="739">
        <f>'PE Holds'!Z61+'PE Holds'!AG61</f>
        <v>0</v>
      </c>
      <c r="U200" s="738">
        <f>'PE Holds'!AA61+'PE Holds'!AW61</f>
        <v>0</v>
      </c>
      <c r="V200" s="734">
        <f>'PE Holds'!AB61+'PE Holds'!AX61</f>
        <v>0</v>
      </c>
      <c r="W200" s="721">
        <f>'PE Holds'!AC61+'PE Holds'!AY61</f>
        <v>0</v>
      </c>
      <c r="X200" s="740">
        <f>'PE Holds'!AD61+'PE Holds'!AZ61</f>
        <v>0</v>
      </c>
      <c r="Y200" s="15">
        <f t="shared" si="14"/>
        <v>0</v>
      </c>
      <c r="Z200" s="16">
        <f t="shared" si="13"/>
        <v>0</v>
      </c>
    </row>
    <row r="201" spans="1:26">
      <c r="A201" s="13">
        <v>8510</v>
      </c>
      <c r="B201" s="14" t="s">
        <v>29758</v>
      </c>
      <c r="C201" s="14" t="s">
        <v>29880</v>
      </c>
      <c r="D201" s="14" t="s">
        <v>29882</v>
      </c>
      <c r="E201" s="16">
        <v>1</v>
      </c>
      <c r="F201" s="721"/>
      <c r="G201" s="722">
        <f>'PU Holds'!M221+'PU Holds'!AJ221</f>
        <v>0</v>
      </c>
      <c r="H201" s="723">
        <f>'PU Holds'!N221+'PU Holds'!AK221</f>
        <v>0</v>
      </c>
      <c r="I201" s="724">
        <f>'PU Holds'!O221+'PU Holds'!AL221</f>
        <v>0</v>
      </c>
      <c r="J201" s="725">
        <f>'PU Holds'!P221+'PU Holds'!AM221</f>
        <v>0</v>
      </c>
      <c r="K201" s="726">
        <f>'PU Holds'!Q221+'PU Holds'!AN221</f>
        <v>0</v>
      </c>
      <c r="L201" s="727">
        <f>'PU Holds'!R221+'PU Holds'!AO221</f>
        <v>0</v>
      </c>
      <c r="M201" s="728">
        <f>'PU Holds'!S221+'PU Holds'!AP221</f>
        <v>0</v>
      </c>
      <c r="N201" s="729">
        <f>'PU Holds'!T221+'PU Holds'!AQ221</f>
        <v>0</v>
      </c>
      <c r="O201" s="730">
        <f>'PU Holds'!U221+'PU Holds'!AR221</f>
        <v>0</v>
      </c>
      <c r="P201" s="731">
        <f>'PU Holds'!V221+'PU Holds'!AS221</f>
        <v>0</v>
      </c>
      <c r="Q201" s="732">
        <f>'PU Holds'!W221+'PU Holds'!AT221</f>
        <v>0</v>
      </c>
      <c r="R201" s="733">
        <f>'PU Holds'!X221+'PU Holds'!AU221</f>
        <v>0</v>
      </c>
      <c r="S201" s="738">
        <f>'PU Holds'!Y221+'PU Holds'!AV221</f>
        <v>0</v>
      </c>
      <c r="T201" s="739">
        <f>'PU Holds'!Z221+'PU Holds'!AW221</f>
        <v>0</v>
      </c>
      <c r="U201" s="738">
        <f>'PU Holds'!AA221+'PU Holds'!AX221</f>
        <v>0</v>
      </c>
      <c r="V201" s="734">
        <f>'PU Holds'!AB221+'PU Holds'!AY221</f>
        <v>0</v>
      </c>
      <c r="W201" s="721">
        <f>'PU Holds'!AC221+'PU Holds'!AZ221</f>
        <v>0</v>
      </c>
      <c r="X201" s="740">
        <f>'PU Holds'!AD221+'PU Holds'!BA221</f>
        <v>0</v>
      </c>
      <c r="Y201" s="15">
        <f t="shared" si="14"/>
        <v>0</v>
      </c>
      <c r="Z201" s="16">
        <f t="shared" si="13"/>
        <v>0</v>
      </c>
    </row>
    <row r="202" spans="1:26">
      <c r="A202" s="13">
        <v>9510</v>
      </c>
      <c r="B202" s="13" t="s">
        <v>29758</v>
      </c>
      <c r="C202" s="13" t="s">
        <v>29880</v>
      </c>
      <c r="D202" s="13" t="s">
        <v>29862</v>
      </c>
      <c r="E202" s="16">
        <v>1</v>
      </c>
      <c r="F202" s="721">
        <f>'PE Holds'!L62+'PE Holds'!AI62</f>
        <v>0</v>
      </c>
      <c r="G202" s="722">
        <f>'PE Holds'!M62+'PE Holds'!AJ62</f>
        <v>0</v>
      </c>
      <c r="H202" s="723">
        <f>'PE Holds'!N62+'PE Holds'!AK62</f>
        <v>0</v>
      </c>
      <c r="I202" s="724">
        <f>'PE Holds'!O62+'PE Holds'!AL62</f>
        <v>0</v>
      </c>
      <c r="J202" s="725">
        <f>'PE Holds'!P62+'PE Holds'!AM62</f>
        <v>0</v>
      </c>
      <c r="K202" s="726">
        <f>'PE Holds'!Q62+'PE Holds'!AN62</f>
        <v>0</v>
      </c>
      <c r="L202" s="727">
        <f>'PE Holds'!R62+'PE Holds'!AO62</f>
        <v>0</v>
      </c>
      <c r="M202" s="728">
        <f>'PE Holds'!S62+'PE Holds'!AP62</f>
        <v>0</v>
      </c>
      <c r="N202" s="729">
        <f>'PE Holds'!T62+'PE Holds'!AQ62</f>
        <v>0</v>
      </c>
      <c r="O202" s="730">
        <f>'PE Holds'!U62+'PE Holds'!AR62</f>
        <v>0</v>
      </c>
      <c r="P202" s="731">
        <f>'PE Holds'!V62+'PE Holds'!AS62</f>
        <v>0</v>
      </c>
      <c r="Q202" s="732">
        <f>'PE Holds'!W62+'PE Holds'!AT62</f>
        <v>0</v>
      </c>
      <c r="R202" s="733">
        <f>'PE Holds'!X62+'PE Holds'!AU62</f>
        <v>0</v>
      </c>
      <c r="S202" s="738">
        <f>'PE Holds'!Y62+'PE Holds'!AV62</f>
        <v>0</v>
      </c>
      <c r="T202" s="739">
        <f>'PE Holds'!Z62+'PE Holds'!AG62</f>
        <v>0</v>
      </c>
      <c r="U202" s="738">
        <f>'PE Holds'!AA62+'PE Holds'!AW62</f>
        <v>0</v>
      </c>
      <c r="V202" s="734">
        <f>'PE Holds'!AB62+'PE Holds'!AX62</f>
        <v>0</v>
      </c>
      <c r="W202" s="721">
        <f>'PE Holds'!AC62+'PE Holds'!AY62</f>
        <v>0</v>
      </c>
      <c r="X202" s="740">
        <f>'PE Holds'!AD62+'PE Holds'!AZ62</f>
        <v>0</v>
      </c>
      <c r="Y202" s="15">
        <f t="shared" si="14"/>
        <v>0</v>
      </c>
      <c r="Z202" s="16">
        <f t="shared" si="13"/>
        <v>0</v>
      </c>
    </row>
    <row r="203" spans="1:26">
      <c r="A203" s="13">
        <v>8515</v>
      </c>
      <c r="B203" s="14" t="s">
        <v>29758</v>
      </c>
      <c r="C203" s="14" t="s">
        <v>29880</v>
      </c>
      <c r="D203" s="14" t="s">
        <v>29883</v>
      </c>
      <c r="E203" s="16">
        <v>1</v>
      </c>
      <c r="F203" s="721"/>
      <c r="G203" s="722">
        <f>'PU Holds'!M222+'PU Holds'!AJ222</f>
        <v>0</v>
      </c>
      <c r="H203" s="723">
        <f>'PU Holds'!N222+'PU Holds'!AK222</f>
        <v>0</v>
      </c>
      <c r="I203" s="724">
        <f>'PU Holds'!O222+'PU Holds'!AL222</f>
        <v>0</v>
      </c>
      <c r="J203" s="725">
        <f>'PU Holds'!P222+'PU Holds'!AM222</f>
        <v>0</v>
      </c>
      <c r="K203" s="726">
        <f>'PU Holds'!Q222+'PU Holds'!AN222</f>
        <v>0</v>
      </c>
      <c r="L203" s="727">
        <f>'PU Holds'!R222+'PU Holds'!AO222</f>
        <v>0</v>
      </c>
      <c r="M203" s="728">
        <f>'PU Holds'!S222+'PU Holds'!AP222</f>
        <v>0</v>
      </c>
      <c r="N203" s="729">
        <f>'PU Holds'!T222+'PU Holds'!AQ222</f>
        <v>0</v>
      </c>
      <c r="O203" s="730">
        <f>'PU Holds'!U222+'PU Holds'!AR222</f>
        <v>0</v>
      </c>
      <c r="P203" s="731">
        <f>'PU Holds'!V222+'PU Holds'!AS222</f>
        <v>0</v>
      </c>
      <c r="Q203" s="732">
        <f>'PU Holds'!W222+'PU Holds'!AT222</f>
        <v>0</v>
      </c>
      <c r="R203" s="733">
        <f>'PU Holds'!X222+'PU Holds'!AU222</f>
        <v>0</v>
      </c>
      <c r="S203" s="738">
        <f>'PU Holds'!Y222+'PU Holds'!AV222</f>
        <v>0</v>
      </c>
      <c r="T203" s="739">
        <f>'PU Holds'!Z222+'PU Holds'!AW222</f>
        <v>0</v>
      </c>
      <c r="U203" s="738">
        <f>'PU Holds'!AA222+'PU Holds'!AX222</f>
        <v>0</v>
      </c>
      <c r="V203" s="734">
        <f>'PU Holds'!AB222+'PU Holds'!AY222</f>
        <v>0</v>
      </c>
      <c r="W203" s="721">
        <f>'PU Holds'!AC222+'PU Holds'!AZ222</f>
        <v>0</v>
      </c>
      <c r="X203" s="740">
        <f>'PU Holds'!AD222+'PU Holds'!BA222</f>
        <v>0</v>
      </c>
      <c r="Y203" s="15">
        <f t="shared" si="14"/>
        <v>0</v>
      </c>
      <c r="Z203" s="16">
        <f t="shared" si="13"/>
        <v>0</v>
      </c>
    </row>
    <row r="204" spans="1:26">
      <c r="A204" s="13">
        <v>9533</v>
      </c>
      <c r="B204" s="13" t="s">
        <v>29758</v>
      </c>
      <c r="C204" s="13" t="s">
        <v>29880</v>
      </c>
      <c r="D204" s="13" t="s">
        <v>29863</v>
      </c>
      <c r="E204" s="16">
        <v>1</v>
      </c>
      <c r="F204" s="721">
        <f>'PE Holds'!L63+'PE Holds'!AI63</f>
        <v>0</v>
      </c>
      <c r="G204" s="722">
        <f>'PE Holds'!M63+'PE Holds'!AJ63</f>
        <v>0</v>
      </c>
      <c r="H204" s="723">
        <f>'PE Holds'!N63+'PE Holds'!AK63</f>
        <v>0</v>
      </c>
      <c r="I204" s="724">
        <f>'PE Holds'!O63+'PE Holds'!AL63</f>
        <v>0</v>
      </c>
      <c r="J204" s="725">
        <f>'PE Holds'!P63+'PE Holds'!AM63</f>
        <v>0</v>
      </c>
      <c r="K204" s="726">
        <f>'PE Holds'!Q63+'PE Holds'!AN63</f>
        <v>0</v>
      </c>
      <c r="L204" s="727">
        <f>'PE Holds'!R63+'PE Holds'!AO63</f>
        <v>0</v>
      </c>
      <c r="M204" s="728">
        <f>'PE Holds'!S63+'PE Holds'!AP63</f>
        <v>0</v>
      </c>
      <c r="N204" s="729">
        <f>'PE Holds'!T63+'PE Holds'!AQ63</f>
        <v>0</v>
      </c>
      <c r="O204" s="730">
        <f>'PE Holds'!U63+'PE Holds'!AR63</f>
        <v>0</v>
      </c>
      <c r="P204" s="731">
        <f>'PE Holds'!V63+'PE Holds'!AS63</f>
        <v>0</v>
      </c>
      <c r="Q204" s="732">
        <f>'PE Holds'!W63+'PE Holds'!AT63</f>
        <v>0</v>
      </c>
      <c r="R204" s="733">
        <f>'PE Holds'!X63+'PE Holds'!AU63</f>
        <v>0</v>
      </c>
      <c r="S204" s="738">
        <f>'PE Holds'!Y63+'PE Holds'!AV63</f>
        <v>0</v>
      </c>
      <c r="T204" s="739">
        <f>'PE Holds'!Z63+'PE Holds'!AG63</f>
        <v>0</v>
      </c>
      <c r="U204" s="738">
        <f>'PE Holds'!AA63+'PE Holds'!AW63</f>
        <v>0</v>
      </c>
      <c r="V204" s="734">
        <f>'PE Holds'!AB63+'PE Holds'!AX63</f>
        <v>0</v>
      </c>
      <c r="W204" s="721">
        <f>'PE Holds'!AC63+'PE Holds'!AY63</f>
        <v>0</v>
      </c>
      <c r="X204" s="740">
        <f>'PE Holds'!AD63+'PE Holds'!AZ63</f>
        <v>0</v>
      </c>
      <c r="Y204" s="15">
        <f t="shared" si="14"/>
        <v>0</v>
      </c>
      <c r="Z204" s="16">
        <f t="shared" si="13"/>
        <v>0</v>
      </c>
    </row>
    <row r="205" spans="1:26">
      <c r="A205" s="13">
        <v>8516</v>
      </c>
      <c r="B205" s="14" t="s">
        <v>29758</v>
      </c>
      <c r="C205" s="14" t="s">
        <v>29880</v>
      </c>
      <c r="D205" s="14" t="s">
        <v>29884</v>
      </c>
      <c r="E205" s="16">
        <v>1</v>
      </c>
      <c r="F205" s="721"/>
      <c r="G205" s="722">
        <f>'PU Holds'!M223+'PU Holds'!AJ223</f>
        <v>0</v>
      </c>
      <c r="H205" s="723">
        <f>'PU Holds'!N223+'PU Holds'!AK223</f>
        <v>0</v>
      </c>
      <c r="I205" s="724">
        <f>'PU Holds'!O223+'PU Holds'!AL223</f>
        <v>0</v>
      </c>
      <c r="J205" s="725">
        <f>'PU Holds'!P223+'PU Holds'!AM223</f>
        <v>0</v>
      </c>
      <c r="K205" s="726">
        <f>'PU Holds'!Q223+'PU Holds'!AN223</f>
        <v>0</v>
      </c>
      <c r="L205" s="727">
        <f>'PU Holds'!R223+'PU Holds'!AO223</f>
        <v>0</v>
      </c>
      <c r="M205" s="728">
        <f>'PU Holds'!S223+'PU Holds'!AP223</f>
        <v>0</v>
      </c>
      <c r="N205" s="729">
        <f>'PU Holds'!T223+'PU Holds'!AQ223</f>
        <v>0</v>
      </c>
      <c r="O205" s="730">
        <f>'PU Holds'!U223+'PU Holds'!AR223</f>
        <v>0</v>
      </c>
      <c r="P205" s="731">
        <f>'PU Holds'!V223+'PU Holds'!AS223</f>
        <v>0</v>
      </c>
      <c r="Q205" s="732">
        <f>'PU Holds'!W223+'PU Holds'!AT223</f>
        <v>0</v>
      </c>
      <c r="R205" s="733">
        <f>'PU Holds'!X223+'PU Holds'!AU223</f>
        <v>0</v>
      </c>
      <c r="S205" s="738">
        <f>'PU Holds'!Y223+'PU Holds'!AV223</f>
        <v>0</v>
      </c>
      <c r="T205" s="739">
        <f>'PU Holds'!Z223+'PU Holds'!AW223</f>
        <v>0</v>
      </c>
      <c r="U205" s="738">
        <f>'PU Holds'!AA223+'PU Holds'!AX223</f>
        <v>0</v>
      </c>
      <c r="V205" s="734">
        <f>'PU Holds'!AB223+'PU Holds'!AY223</f>
        <v>0</v>
      </c>
      <c r="W205" s="721">
        <f>'PU Holds'!AC223+'PU Holds'!AZ223</f>
        <v>0</v>
      </c>
      <c r="X205" s="740">
        <f>'PU Holds'!AD223+'PU Holds'!BA223</f>
        <v>0</v>
      </c>
      <c r="Y205" s="15">
        <f t="shared" si="14"/>
        <v>0</v>
      </c>
      <c r="Z205" s="16">
        <f t="shared" si="13"/>
        <v>0</v>
      </c>
    </row>
    <row r="206" spans="1:26">
      <c r="A206" s="13">
        <v>9535</v>
      </c>
      <c r="B206" s="13" t="s">
        <v>29758</v>
      </c>
      <c r="C206" s="13" t="s">
        <v>29880</v>
      </c>
      <c r="D206" s="13" t="s">
        <v>29864</v>
      </c>
      <c r="E206" s="16">
        <v>1</v>
      </c>
      <c r="F206" s="721">
        <f>'PE Holds'!L64+'PE Holds'!AI64</f>
        <v>0</v>
      </c>
      <c r="G206" s="722">
        <f>'PE Holds'!M64+'PE Holds'!AJ64</f>
        <v>0</v>
      </c>
      <c r="H206" s="723">
        <f>'PE Holds'!N64+'PE Holds'!AK64</f>
        <v>0</v>
      </c>
      <c r="I206" s="724">
        <f>'PE Holds'!O64+'PE Holds'!AL64</f>
        <v>0</v>
      </c>
      <c r="J206" s="725">
        <f>'PE Holds'!P64+'PE Holds'!AM64</f>
        <v>0</v>
      </c>
      <c r="K206" s="726">
        <f>'PE Holds'!Q64+'PE Holds'!AN64</f>
        <v>0</v>
      </c>
      <c r="L206" s="727">
        <f>'PE Holds'!R64+'PE Holds'!AO64</f>
        <v>0</v>
      </c>
      <c r="M206" s="728">
        <f>'PE Holds'!S64+'PE Holds'!AP64</f>
        <v>0</v>
      </c>
      <c r="N206" s="729">
        <f>'PE Holds'!T64+'PE Holds'!AQ64</f>
        <v>0</v>
      </c>
      <c r="O206" s="730">
        <f>'PE Holds'!U64+'PE Holds'!AR64</f>
        <v>0</v>
      </c>
      <c r="P206" s="731">
        <f>'PE Holds'!V64+'PE Holds'!AS64</f>
        <v>0</v>
      </c>
      <c r="Q206" s="732">
        <f>'PE Holds'!W64+'PE Holds'!AT64</f>
        <v>0</v>
      </c>
      <c r="R206" s="733">
        <f>'PE Holds'!X64+'PE Holds'!AU64</f>
        <v>0</v>
      </c>
      <c r="S206" s="738">
        <f>'PE Holds'!Y64+'PE Holds'!AV64</f>
        <v>0</v>
      </c>
      <c r="T206" s="739">
        <f>'PE Holds'!Z64+'PE Holds'!AG64</f>
        <v>0</v>
      </c>
      <c r="U206" s="738">
        <f>'PE Holds'!AA64+'PE Holds'!AW64</f>
        <v>0</v>
      </c>
      <c r="V206" s="734">
        <f>'PE Holds'!AB64+'PE Holds'!AX64</f>
        <v>0</v>
      </c>
      <c r="W206" s="721">
        <f>'PE Holds'!AC64+'PE Holds'!AY64</f>
        <v>0</v>
      </c>
      <c r="X206" s="740">
        <f>'PE Holds'!AD64+'PE Holds'!AZ64</f>
        <v>0</v>
      </c>
      <c r="Y206" s="15">
        <f t="shared" si="14"/>
        <v>0</v>
      </c>
      <c r="Z206" s="16">
        <f t="shared" si="13"/>
        <v>0</v>
      </c>
    </row>
    <row r="207" spans="1:26">
      <c r="A207" s="13">
        <v>8517</v>
      </c>
      <c r="B207" s="14" t="s">
        <v>29758</v>
      </c>
      <c r="C207" s="14" t="s">
        <v>29880</v>
      </c>
      <c r="D207" s="14" t="s">
        <v>29885</v>
      </c>
      <c r="E207" s="16">
        <v>1</v>
      </c>
      <c r="F207" s="721"/>
      <c r="G207" s="722">
        <f>'PU Holds'!M224+'PU Holds'!AJ224</f>
        <v>0</v>
      </c>
      <c r="H207" s="723">
        <f>'PU Holds'!N224+'PU Holds'!AK224</f>
        <v>0</v>
      </c>
      <c r="I207" s="724">
        <f>'PU Holds'!O224+'PU Holds'!AL224</f>
        <v>0</v>
      </c>
      <c r="J207" s="725">
        <f>'PU Holds'!P224+'PU Holds'!AM224</f>
        <v>0</v>
      </c>
      <c r="K207" s="726">
        <f>'PU Holds'!Q224+'PU Holds'!AN224</f>
        <v>0</v>
      </c>
      <c r="L207" s="727">
        <f>'PU Holds'!R224+'PU Holds'!AO224</f>
        <v>0</v>
      </c>
      <c r="M207" s="728">
        <f>'PU Holds'!S224+'PU Holds'!AP224</f>
        <v>0</v>
      </c>
      <c r="N207" s="729">
        <f>'PU Holds'!T224+'PU Holds'!AQ224</f>
        <v>0</v>
      </c>
      <c r="O207" s="730">
        <f>'PU Holds'!U224+'PU Holds'!AR224</f>
        <v>0</v>
      </c>
      <c r="P207" s="731">
        <f>'PU Holds'!V224+'PU Holds'!AS224</f>
        <v>0</v>
      </c>
      <c r="Q207" s="732">
        <f>'PU Holds'!W224+'PU Holds'!AT224</f>
        <v>0</v>
      </c>
      <c r="R207" s="733">
        <f>'PU Holds'!X224+'PU Holds'!AU224</f>
        <v>0</v>
      </c>
      <c r="S207" s="738">
        <f>'PU Holds'!Y224+'PU Holds'!AV224</f>
        <v>0</v>
      </c>
      <c r="T207" s="739">
        <f>'PU Holds'!Z224+'PU Holds'!AW224</f>
        <v>0</v>
      </c>
      <c r="U207" s="738">
        <f>'PU Holds'!AA224+'PU Holds'!AX224</f>
        <v>0</v>
      </c>
      <c r="V207" s="734">
        <f>'PU Holds'!AB224+'PU Holds'!AY224</f>
        <v>0</v>
      </c>
      <c r="W207" s="721">
        <f>'PU Holds'!AC224+'PU Holds'!AZ224</f>
        <v>0</v>
      </c>
      <c r="X207" s="740">
        <f>'PU Holds'!AD224+'PU Holds'!BA224</f>
        <v>0</v>
      </c>
      <c r="Y207" s="15">
        <f t="shared" si="14"/>
        <v>0</v>
      </c>
      <c r="Z207" s="16">
        <f t="shared" si="13"/>
        <v>0</v>
      </c>
    </row>
    <row r="208" spans="1:26">
      <c r="A208" s="13">
        <v>9004</v>
      </c>
      <c r="B208" s="14" t="s">
        <v>29758</v>
      </c>
      <c r="C208" s="14" t="s">
        <v>29886</v>
      </c>
      <c r="D208" s="14" t="s">
        <v>29732</v>
      </c>
      <c r="E208" s="16">
        <v>1</v>
      </c>
      <c r="F208" s="721"/>
      <c r="G208" s="722">
        <f>'PU Holds'!M226</f>
        <v>0</v>
      </c>
      <c r="H208" s="723">
        <f>'PU Holds'!N226</f>
        <v>0</v>
      </c>
      <c r="I208" s="724">
        <f>'PU Holds'!O226</f>
        <v>0</v>
      </c>
      <c r="J208" s="725">
        <f>'PU Holds'!P226</f>
        <v>0</v>
      </c>
      <c r="K208" s="726">
        <f>'PU Holds'!Q226</f>
        <v>0</v>
      </c>
      <c r="L208" s="727">
        <f>'PU Holds'!R226</f>
        <v>0</v>
      </c>
      <c r="M208" s="728">
        <f>'PU Holds'!S226</f>
        <v>0</v>
      </c>
      <c r="N208" s="729">
        <f>'PU Holds'!T226</f>
        <v>0</v>
      </c>
      <c r="O208" s="730">
        <f>'PU Holds'!U226</f>
        <v>0</v>
      </c>
      <c r="P208" s="731">
        <f>'PU Holds'!V226</f>
        <v>0</v>
      </c>
      <c r="Q208" s="732">
        <f>'PU Holds'!W226</f>
        <v>0</v>
      </c>
      <c r="R208" s="733">
        <f>'PU Holds'!X226</f>
        <v>0</v>
      </c>
      <c r="S208" s="738">
        <f>'PU Holds'!Y226</f>
        <v>0</v>
      </c>
      <c r="T208" s="739">
        <f>'PU Holds'!Z226</f>
        <v>0</v>
      </c>
      <c r="U208" s="738">
        <f>'PU Holds'!AA226</f>
        <v>0</v>
      </c>
      <c r="V208" s="734">
        <f>'PU Holds'!AB226</f>
        <v>0</v>
      </c>
      <c r="W208" s="721">
        <f>'PU Holds'!AC226</f>
        <v>0</v>
      </c>
      <c r="X208" s="740">
        <f>'PU Holds'!AD226</f>
        <v>0</v>
      </c>
      <c r="Y208" s="15">
        <f t="shared" si="14"/>
        <v>0</v>
      </c>
      <c r="Z208" s="16">
        <f t="shared" si="13"/>
        <v>0</v>
      </c>
    </row>
    <row r="209" spans="1:26">
      <c r="A209" s="13">
        <v>8921</v>
      </c>
      <c r="B209" s="14" t="s">
        <v>29758</v>
      </c>
      <c r="C209" s="14" t="s">
        <v>29886</v>
      </c>
      <c r="D209" s="14" t="s">
        <v>29733</v>
      </c>
      <c r="E209" s="16">
        <v>1</v>
      </c>
      <c r="F209" s="721"/>
      <c r="G209" s="722">
        <f>'PU Holds'!M227</f>
        <v>0</v>
      </c>
      <c r="H209" s="723">
        <f>'PU Holds'!N227</f>
        <v>0</v>
      </c>
      <c r="I209" s="724">
        <f>'PU Holds'!O227</f>
        <v>0</v>
      </c>
      <c r="J209" s="725">
        <f>'PU Holds'!P227</f>
        <v>0</v>
      </c>
      <c r="K209" s="726">
        <f>'PU Holds'!Q227</f>
        <v>0</v>
      </c>
      <c r="L209" s="727">
        <f>'PU Holds'!R227</f>
        <v>0</v>
      </c>
      <c r="M209" s="728">
        <f>'PU Holds'!S227</f>
        <v>0</v>
      </c>
      <c r="N209" s="729">
        <f>'PU Holds'!T227</f>
        <v>0</v>
      </c>
      <c r="O209" s="730">
        <f>'PU Holds'!U227</f>
        <v>0</v>
      </c>
      <c r="P209" s="731">
        <f>'PU Holds'!V227</f>
        <v>0</v>
      </c>
      <c r="Q209" s="732">
        <f>'PU Holds'!W227</f>
        <v>0</v>
      </c>
      <c r="R209" s="733">
        <f>'PU Holds'!X227</f>
        <v>0</v>
      </c>
      <c r="S209" s="738">
        <f>'PU Holds'!Y227</f>
        <v>0</v>
      </c>
      <c r="T209" s="739">
        <f>'PU Holds'!Z227</f>
        <v>0</v>
      </c>
      <c r="U209" s="738">
        <f>'PU Holds'!AA227</f>
        <v>0</v>
      </c>
      <c r="V209" s="734">
        <f>'PU Holds'!AB227</f>
        <v>0</v>
      </c>
      <c r="W209" s="721">
        <f>'PU Holds'!AC227</f>
        <v>0</v>
      </c>
      <c r="X209" s="740">
        <f>'PU Holds'!AD227</f>
        <v>0</v>
      </c>
      <c r="Y209" s="15">
        <f t="shared" si="14"/>
        <v>0</v>
      </c>
      <c r="Z209" s="16">
        <f t="shared" si="13"/>
        <v>0</v>
      </c>
    </row>
    <row r="210" spans="1:26">
      <c r="A210" s="13">
        <v>8981</v>
      </c>
      <c r="B210" s="14" t="s">
        <v>29758</v>
      </c>
      <c r="C210" s="14" t="s">
        <v>29886</v>
      </c>
      <c r="D210" s="14" t="s">
        <v>29735</v>
      </c>
      <c r="E210" s="16">
        <v>1</v>
      </c>
      <c r="F210" s="721"/>
      <c r="G210" s="722">
        <f>'PU Holds'!M228</f>
        <v>0</v>
      </c>
      <c r="H210" s="723">
        <f>'PU Holds'!N228</f>
        <v>0</v>
      </c>
      <c r="I210" s="724">
        <f>'PU Holds'!O228</f>
        <v>0</v>
      </c>
      <c r="J210" s="725">
        <f>'PU Holds'!P228</f>
        <v>0</v>
      </c>
      <c r="K210" s="726">
        <f>'PU Holds'!Q228</f>
        <v>0</v>
      </c>
      <c r="L210" s="727">
        <f>'PU Holds'!R228</f>
        <v>0</v>
      </c>
      <c r="M210" s="728">
        <f>'PU Holds'!S228</f>
        <v>0</v>
      </c>
      <c r="N210" s="729">
        <f>'PU Holds'!T228</f>
        <v>0</v>
      </c>
      <c r="O210" s="730">
        <f>'PU Holds'!U228</f>
        <v>0</v>
      </c>
      <c r="P210" s="731">
        <f>'PU Holds'!V228</f>
        <v>0</v>
      </c>
      <c r="Q210" s="732">
        <f>'PU Holds'!W228</f>
        <v>0</v>
      </c>
      <c r="R210" s="733">
        <f>'PU Holds'!X228</f>
        <v>0</v>
      </c>
      <c r="S210" s="738">
        <f>'PU Holds'!Y228</f>
        <v>0</v>
      </c>
      <c r="T210" s="739">
        <f>'PU Holds'!Z228</f>
        <v>0</v>
      </c>
      <c r="U210" s="738">
        <f>'PU Holds'!AA228</f>
        <v>0</v>
      </c>
      <c r="V210" s="734">
        <f>'PU Holds'!AB228</f>
        <v>0</v>
      </c>
      <c r="W210" s="721">
        <f>'PU Holds'!AC228</f>
        <v>0</v>
      </c>
      <c r="X210" s="740">
        <f>'PU Holds'!AD228</f>
        <v>0</v>
      </c>
      <c r="Y210" s="15">
        <f t="shared" si="14"/>
        <v>0</v>
      </c>
      <c r="Z210" s="16">
        <f t="shared" si="13"/>
        <v>0</v>
      </c>
    </row>
    <row r="211" spans="1:26">
      <c r="A211" s="13">
        <v>13088</v>
      </c>
      <c r="B211" s="13" t="s">
        <v>29887</v>
      </c>
      <c r="C211" s="13" t="s">
        <v>29504</v>
      </c>
      <c r="D211" s="13" t="s">
        <v>29732</v>
      </c>
      <c r="E211" s="16">
        <v>10</v>
      </c>
      <c r="F211" s="721">
        <f>'PE Holds'!L105</f>
        <v>0</v>
      </c>
      <c r="G211" s="722">
        <f>'PE Holds'!M105</f>
        <v>0</v>
      </c>
      <c r="H211" s="723">
        <f>'PE Holds'!N105</f>
        <v>0</v>
      </c>
      <c r="I211" s="724">
        <f>'PE Holds'!O105</f>
        <v>0</v>
      </c>
      <c r="J211" s="725">
        <f>'PE Holds'!P105</f>
        <v>0</v>
      </c>
      <c r="K211" s="726">
        <f>'PE Holds'!Q105</f>
        <v>0</v>
      </c>
      <c r="L211" s="727">
        <f>'PE Holds'!R105</f>
        <v>0</v>
      </c>
      <c r="M211" s="728">
        <f>'PE Holds'!S105</f>
        <v>0</v>
      </c>
      <c r="N211" s="729">
        <f>'PE Holds'!T105</f>
        <v>0</v>
      </c>
      <c r="O211" s="730">
        <f>'PE Holds'!U105</f>
        <v>0</v>
      </c>
      <c r="P211" s="731">
        <f>'PE Holds'!V105</f>
        <v>0</v>
      </c>
      <c r="Q211" s="732">
        <f>'PE Holds'!W105</f>
        <v>0</v>
      </c>
      <c r="R211" s="733">
        <f>'PE Holds'!X105</f>
        <v>0</v>
      </c>
      <c r="S211" s="738">
        <f>'PE Holds'!Y105</f>
        <v>0</v>
      </c>
      <c r="T211" s="739">
        <f>'PE Holds'!Z105</f>
        <v>0</v>
      </c>
      <c r="U211" s="738">
        <f>'PE Holds'!AA105</f>
        <v>0</v>
      </c>
      <c r="V211" s="734">
        <f>'PE Holds'!AB105</f>
        <v>0</v>
      </c>
      <c r="W211" s="721">
        <f>'PE Holds'!AC105</f>
        <v>0</v>
      </c>
      <c r="X211" s="740">
        <f>'PE Holds'!AD105</f>
        <v>0</v>
      </c>
      <c r="Y211" s="15">
        <f t="shared" si="14"/>
        <v>0</v>
      </c>
      <c r="Z211" s="16">
        <f t="shared" si="13"/>
        <v>0</v>
      </c>
    </row>
    <row r="212" spans="1:26">
      <c r="A212" s="13">
        <v>13092</v>
      </c>
      <c r="B212" s="13" t="s">
        <v>29887</v>
      </c>
      <c r="C212" s="13" t="s">
        <v>29888</v>
      </c>
      <c r="D212" s="13" t="s">
        <v>29732</v>
      </c>
      <c r="E212" s="16">
        <v>10</v>
      </c>
      <c r="F212" s="721">
        <f>'PE Holds'!L106</f>
        <v>0</v>
      </c>
      <c r="G212" s="722">
        <f>'PE Holds'!M106</f>
        <v>0</v>
      </c>
      <c r="H212" s="723">
        <f>'PE Holds'!N106</f>
        <v>0</v>
      </c>
      <c r="I212" s="724">
        <f>'PE Holds'!O106</f>
        <v>0</v>
      </c>
      <c r="J212" s="725">
        <f>'PE Holds'!P106</f>
        <v>0</v>
      </c>
      <c r="K212" s="726">
        <f>'PE Holds'!Q106</f>
        <v>0</v>
      </c>
      <c r="L212" s="727">
        <f>'PE Holds'!R106</f>
        <v>0</v>
      </c>
      <c r="M212" s="728">
        <f>'PE Holds'!S106</f>
        <v>0</v>
      </c>
      <c r="N212" s="729">
        <f>'PE Holds'!T106</f>
        <v>0</v>
      </c>
      <c r="O212" s="730">
        <f>'PE Holds'!U106</f>
        <v>0</v>
      </c>
      <c r="P212" s="731">
        <f>'PE Holds'!V106</f>
        <v>0</v>
      </c>
      <c r="Q212" s="732">
        <f>'PE Holds'!W106</f>
        <v>0</v>
      </c>
      <c r="R212" s="733">
        <f>'PE Holds'!X106</f>
        <v>0</v>
      </c>
      <c r="S212" s="738">
        <f>'PE Holds'!Y106</f>
        <v>0</v>
      </c>
      <c r="T212" s="739">
        <f>'PE Holds'!Z106</f>
        <v>0</v>
      </c>
      <c r="U212" s="738">
        <f>'PE Holds'!AA106</f>
        <v>0</v>
      </c>
      <c r="V212" s="734">
        <f>'PE Holds'!AB106</f>
        <v>0</v>
      </c>
      <c r="W212" s="721">
        <f>'PE Holds'!AC106</f>
        <v>0</v>
      </c>
      <c r="X212" s="740">
        <f>'PE Holds'!AD106</f>
        <v>0</v>
      </c>
      <c r="Y212" s="15">
        <f t="shared" si="14"/>
        <v>0</v>
      </c>
      <c r="Z212" s="16">
        <f t="shared" si="13"/>
        <v>0</v>
      </c>
    </row>
    <row r="213" spans="1:26">
      <c r="A213" s="13">
        <v>14201</v>
      </c>
      <c r="B213" s="13" t="s">
        <v>29887</v>
      </c>
      <c r="C213" s="13" t="s">
        <v>29888</v>
      </c>
      <c r="D213" s="13" t="s">
        <v>29733</v>
      </c>
      <c r="E213" s="16">
        <v>10</v>
      </c>
      <c r="F213" s="721">
        <f>'PE Holds'!L107</f>
        <v>0</v>
      </c>
      <c r="G213" s="722">
        <f>'PE Holds'!M107</f>
        <v>0</v>
      </c>
      <c r="H213" s="723">
        <f>'PE Holds'!N107</f>
        <v>0</v>
      </c>
      <c r="I213" s="724">
        <f>'PE Holds'!O107</f>
        <v>0</v>
      </c>
      <c r="J213" s="725">
        <f>'PE Holds'!P107</f>
        <v>0</v>
      </c>
      <c r="K213" s="726">
        <f>'PE Holds'!Q107</f>
        <v>0</v>
      </c>
      <c r="L213" s="727">
        <f>'PE Holds'!R107</f>
        <v>0</v>
      </c>
      <c r="M213" s="728">
        <f>'PE Holds'!S107</f>
        <v>0</v>
      </c>
      <c r="N213" s="729">
        <f>'PE Holds'!T107</f>
        <v>0</v>
      </c>
      <c r="O213" s="730">
        <f>'PE Holds'!U107</f>
        <v>0</v>
      </c>
      <c r="P213" s="731">
        <f>'PE Holds'!V107</f>
        <v>0</v>
      </c>
      <c r="Q213" s="732">
        <f>'PE Holds'!W107</f>
        <v>0</v>
      </c>
      <c r="R213" s="733">
        <f>'PE Holds'!X107</f>
        <v>0</v>
      </c>
      <c r="S213" s="738">
        <f>'PE Holds'!Y107</f>
        <v>0</v>
      </c>
      <c r="T213" s="739">
        <f>'PE Holds'!Z107</f>
        <v>0</v>
      </c>
      <c r="U213" s="738">
        <f>'PE Holds'!AA107</f>
        <v>0</v>
      </c>
      <c r="V213" s="734">
        <f>'PE Holds'!AB107</f>
        <v>0</v>
      </c>
      <c r="W213" s="721">
        <f>'PE Holds'!AC107</f>
        <v>0</v>
      </c>
      <c r="X213" s="740">
        <f>'PE Holds'!AD107</f>
        <v>0</v>
      </c>
      <c r="Y213" s="15">
        <f t="shared" si="14"/>
        <v>0</v>
      </c>
      <c r="Z213" s="16">
        <f t="shared" si="13"/>
        <v>0</v>
      </c>
    </row>
    <row r="214" spans="1:26">
      <c r="A214" s="13">
        <v>14212</v>
      </c>
      <c r="B214" s="13" t="s">
        <v>29887</v>
      </c>
      <c r="C214" s="13" t="s">
        <v>29466</v>
      </c>
      <c r="D214" s="13" t="s">
        <v>29732</v>
      </c>
      <c r="E214" s="16">
        <v>10</v>
      </c>
      <c r="F214" s="721">
        <f>'PE Holds'!L108</f>
        <v>0</v>
      </c>
      <c r="G214" s="722">
        <f>'PE Holds'!M108</f>
        <v>0</v>
      </c>
      <c r="H214" s="723">
        <f>'PE Holds'!N108</f>
        <v>0</v>
      </c>
      <c r="I214" s="724">
        <f>'PE Holds'!O108</f>
        <v>0</v>
      </c>
      <c r="J214" s="725">
        <f>'PE Holds'!P108</f>
        <v>0</v>
      </c>
      <c r="K214" s="726">
        <f>'PE Holds'!Q108</f>
        <v>0</v>
      </c>
      <c r="L214" s="727">
        <f>'PE Holds'!R108</f>
        <v>0</v>
      </c>
      <c r="M214" s="728">
        <f>'PE Holds'!S108</f>
        <v>0</v>
      </c>
      <c r="N214" s="729">
        <f>'PE Holds'!T108</f>
        <v>0</v>
      </c>
      <c r="O214" s="730">
        <f>'PE Holds'!U108</f>
        <v>0</v>
      </c>
      <c r="P214" s="731">
        <f>'PE Holds'!V108</f>
        <v>0</v>
      </c>
      <c r="Q214" s="732">
        <f>'PE Holds'!W108</f>
        <v>0</v>
      </c>
      <c r="R214" s="733">
        <f>'PE Holds'!X108</f>
        <v>0</v>
      </c>
      <c r="S214" s="738">
        <f>'PE Holds'!Y108</f>
        <v>0</v>
      </c>
      <c r="T214" s="739">
        <f>'PE Holds'!Z108</f>
        <v>0</v>
      </c>
      <c r="U214" s="738">
        <f>'PE Holds'!AA108</f>
        <v>0</v>
      </c>
      <c r="V214" s="734">
        <f>'PE Holds'!AB108</f>
        <v>0</v>
      </c>
      <c r="W214" s="721">
        <f>'PE Holds'!AC108</f>
        <v>0</v>
      </c>
      <c r="X214" s="740">
        <f>'PE Holds'!AD108</f>
        <v>0</v>
      </c>
      <c r="Y214" s="15">
        <f t="shared" si="14"/>
        <v>0</v>
      </c>
      <c r="Z214" s="16">
        <f t="shared" si="13"/>
        <v>0</v>
      </c>
    </row>
    <row r="215" spans="1:26">
      <c r="A215" s="13">
        <v>13454</v>
      </c>
      <c r="B215" s="13" t="s">
        <v>29887</v>
      </c>
      <c r="C215" s="13" t="s">
        <v>29746</v>
      </c>
      <c r="D215" s="13" t="s">
        <v>29732</v>
      </c>
      <c r="E215" s="16">
        <v>20</v>
      </c>
      <c r="F215" s="721">
        <f>'PE Holds'!L109</f>
        <v>0</v>
      </c>
      <c r="G215" s="722">
        <f>'PE Holds'!M109</f>
        <v>0</v>
      </c>
      <c r="H215" s="723">
        <f>'PE Holds'!N109</f>
        <v>0</v>
      </c>
      <c r="I215" s="724">
        <f>'PE Holds'!O109</f>
        <v>0</v>
      </c>
      <c r="J215" s="725">
        <f>'PE Holds'!P109</f>
        <v>0</v>
      </c>
      <c r="K215" s="726">
        <f>'PE Holds'!Q109</f>
        <v>0</v>
      </c>
      <c r="L215" s="727">
        <f>'PE Holds'!R109</f>
        <v>0</v>
      </c>
      <c r="M215" s="728">
        <f>'PE Holds'!S109</f>
        <v>0</v>
      </c>
      <c r="N215" s="729">
        <f>'PE Holds'!T109</f>
        <v>0</v>
      </c>
      <c r="O215" s="730">
        <f>'PE Holds'!U109</f>
        <v>0</v>
      </c>
      <c r="P215" s="731">
        <f>'PE Holds'!V109</f>
        <v>0</v>
      </c>
      <c r="Q215" s="732">
        <f>'PE Holds'!W109</f>
        <v>0</v>
      </c>
      <c r="R215" s="733">
        <f>'PE Holds'!X109</f>
        <v>0</v>
      </c>
      <c r="S215" s="738">
        <f>'PE Holds'!Y109</f>
        <v>0</v>
      </c>
      <c r="T215" s="739">
        <f>'PE Holds'!Z109</f>
        <v>0</v>
      </c>
      <c r="U215" s="738">
        <f>'PE Holds'!AA109</f>
        <v>0</v>
      </c>
      <c r="V215" s="734">
        <f>'PE Holds'!AB109</f>
        <v>0</v>
      </c>
      <c r="W215" s="721">
        <f>'PE Holds'!AC109</f>
        <v>0</v>
      </c>
      <c r="X215" s="740">
        <f>'PE Holds'!AD109</f>
        <v>0</v>
      </c>
      <c r="Y215" s="15">
        <f t="shared" si="14"/>
        <v>0</v>
      </c>
      <c r="Z215" s="16">
        <f t="shared" si="13"/>
        <v>0</v>
      </c>
    </row>
    <row r="216" spans="1:26">
      <c r="A216" s="13">
        <v>12837</v>
      </c>
      <c r="B216" s="13" t="s">
        <v>29887</v>
      </c>
      <c r="C216" s="13" t="s">
        <v>29746</v>
      </c>
      <c r="D216" s="13" t="s">
        <v>29733</v>
      </c>
      <c r="E216" s="16">
        <v>20</v>
      </c>
      <c r="F216" s="721">
        <f>'PE Holds'!L110</f>
        <v>0</v>
      </c>
      <c r="G216" s="722">
        <f>'PE Holds'!M110</f>
        <v>0</v>
      </c>
      <c r="H216" s="723">
        <f>'PE Holds'!N110</f>
        <v>0</v>
      </c>
      <c r="I216" s="724">
        <f>'PE Holds'!O110</f>
        <v>0</v>
      </c>
      <c r="J216" s="725">
        <f>'PE Holds'!P110</f>
        <v>0</v>
      </c>
      <c r="K216" s="726">
        <f>'PE Holds'!Q110</f>
        <v>0</v>
      </c>
      <c r="L216" s="727">
        <f>'PE Holds'!R110</f>
        <v>0</v>
      </c>
      <c r="M216" s="728">
        <f>'PE Holds'!S110</f>
        <v>0</v>
      </c>
      <c r="N216" s="729">
        <f>'PE Holds'!T110</f>
        <v>0</v>
      </c>
      <c r="O216" s="730">
        <f>'PE Holds'!U110</f>
        <v>0</v>
      </c>
      <c r="P216" s="731">
        <f>'PE Holds'!V110</f>
        <v>0</v>
      </c>
      <c r="Q216" s="732">
        <f>'PE Holds'!W110</f>
        <v>0</v>
      </c>
      <c r="R216" s="733">
        <f>'PE Holds'!X110</f>
        <v>0</v>
      </c>
      <c r="S216" s="738">
        <f>'PE Holds'!Y110</f>
        <v>0</v>
      </c>
      <c r="T216" s="739">
        <f>'PE Holds'!Z110</f>
        <v>0</v>
      </c>
      <c r="U216" s="738">
        <f>'PE Holds'!AA110</f>
        <v>0</v>
      </c>
      <c r="V216" s="734">
        <f>'PE Holds'!AB110</f>
        <v>0</v>
      </c>
      <c r="W216" s="721">
        <f>'PE Holds'!AC110</f>
        <v>0</v>
      </c>
      <c r="X216" s="740">
        <f>'PE Holds'!AD110</f>
        <v>0</v>
      </c>
      <c r="Y216" s="15">
        <f t="shared" si="14"/>
        <v>0</v>
      </c>
      <c r="Z216" s="16">
        <f t="shared" si="13"/>
        <v>0</v>
      </c>
    </row>
    <row r="217" spans="1:26">
      <c r="A217" s="13">
        <v>14215</v>
      </c>
      <c r="B217" s="13" t="s">
        <v>29887</v>
      </c>
      <c r="C217" s="13" t="s">
        <v>29765</v>
      </c>
      <c r="D217" s="13" t="s">
        <v>29889</v>
      </c>
      <c r="E217" s="16">
        <v>10</v>
      </c>
      <c r="F217" s="721">
        <f>'PE Holds'!L111</f>
        <v>0</v>
      </c>
      <c r="G217" s="722">
        <f>'PE Holds'!M111</f>
        <v>0</v>
      </c>
      <c r="H217" s="723">
        <f>'PE Holds'!N111</f>
        <v>0</v>
      </c>
      <c r="I217" s="724">
        <f>'PE Holds'!O111</f>
        <v>0</v>
      </c>
      <c r="J217" s="725">
        <f>'PE Holds'!P111</f>
        <v>0</v>
      </c>
      <c r="K217" s="726">
        <f>'PE Holds'!Q111</f>
        <v>0</v>
      </c>
      <c r="L217" s="727">
        <f>'PE Holds'!R111</f>
        <v>0</v>
      </c>
      <c r="M217" s="728">
        <f>'PE Holds'!S111</f>
        <v>0</v>
      </c>
      <c r="N217" s="729">
        <f>'PE Holds'!T111</f>
        <v>0</v>
      </c>
      <c r="O217" s="730">
        <f>'PE Holds'!U111</f>
        <v>0</v>
      </c>
      <c r="P217" s="731">
        <f>'PE Holds'!V111</f>
        <v>0</v>
      </c>
      <c r="Q217" s="732">
        <f>'PE Holds'!W111</f>
        <v>0</v>
      </c>
      <c r="R217" s="733">
        <f>'PE Holds'!X111</f>
        <v>0</v>
      </c>
      <c r="S217" s="738">
        <f>'PE Holds'!Y111</f>
        <v>0</v>
      </c>
      <c r="T217" s="739">
        <f>'PE Holds'!Z111</f>
        <v>0</v>
      </c>
      <c r="U217" s="738">
        <f>'PE Holds'!AA111</f>
        <v>0</v>
      </c>
      <c r="V217" s="734">
        <f>'PE Holds'!AB111</f>
        <v>0</v>
      </c>
      <c r="W217" s="721">
        <f>'PE Holds'!AC111</f>
        <v>0</v>
      </c>
      <c r="X217" s="740">
        <f>'PE Holds'!AD111</f>
        <v>0</v>
      </c>
      <c r="Y217" s="15">
        <f t="shared" si="14"/>
        <v>0</v>
      </c>
      <c r="Z217" s="16">
        <f t="shared" si="13"/>
        <v>0</v>
      </c>
    </row>
    <row r="218" spans="1:26">
      <c r="A218" s="13">
        <v>14217</v>
      </c>
      <c r="B218" s="13" t="s">
        <v>29887</v>
      </c>
      <c r="C218" s="13" t="s">
        <v>29765</v>
      </c>
      <c r="D218" s="13" t="s">
        <v>29890</v>
      </c>
      <c r="E218" s="16">
        <v>10</v>
      </c>
      <c r="F218" s="721">
        <f>'PE Holds'!L112</f>
        <v>0</v>
      </c>
      <c r="G218" s="722">
        <f>'PE Holds'!M112</f>
        <v>0</v>
      </c>
      <c r="H218" s="723">
        <f>'PE Holds'!N112</f>
        <v>0</v>
      </c>
      <c r="I218" s="724">
        <f>'PE Holds'!O112</f>
        <v>0</v>
      </c>
      <c r="J218" s="725">
        <f>'PE Holds'!P112</f>
        <v>0</v>
      </c>
      <c r="K218" s="726">
        <f>'PE Holds'!Q112</f>
        <v>0</v>
      </c>
      <c r="L218" s="727">
        <f>'PE Holds'!R112</f>
        <v>0</v>
      </c>
      <c r="M218" s="728">
        <f>'PE Holds'!S112</f>
        <v>0</v>
      </c>
      <c r="N218" s="729">
        <f>'PE Holds'!T112</f>
        <v>0</v>
      </c>
      <c r="O218" s="730">
        <f>'PE Holds'!U112</f>
        <v>0</v>
      </c>
      <c r="P218" s="731">
        <f>'PE Holds'!V112</f>
        <v>0</v>
      </c>
      <c r="Q218" s="732">
        <f>'PE Holds'!W112</f>
        <v>0</v>
      </c>
      <c r="R218" s="733">
        <f>'PE Holds'!X112</f>
        <v>0</v>
      </c>
      <c r="S218" s="738">
        <f>'PE Holds'!Y112</f>
        <v>0</v>
      </c>
      <c r="T218" s="739">
        <f>'PE Holds'!Z112</f>
        <v>0</v>
      </c>
      <c r="U218" s="738">
        <f>'PE Holds'!AA112</f>
        <v>0</v>
      </c>
      <c r="V218" s="734">
        <f>'PE Holds'!AB112</f>
        <v>0</v>
      </c>
      <c r="W218" s="721">
        <f>'PE Holds'!AC112</f>
        <v>0</v>
      </c>
      <c r="X218" s="740">
        <f>'PE Holds'!AD112</f>
        <v>0</v>
      </c>
      <c r="Y218" s="15">
        <f t="shared" si="14"/>
        <v>0</v>
      </c>
      <c r="Z218" s="16">
        <f t="shared" si="13"/>
        <v>0</v>
      </c>
    </row>
    <row r="219" spans="1:26">
      <c r="A219" s="13">
        <v>13090</v>
      </c>
      <c r="B219" s="13" t="s">
        <v>29887</v>
      </c>
      <c r="C219" s="13" t="s">
        <v>29750</v>
      </c>
      <c r="D219" s="13" t="s">
        <v>29732</v>
      </c>
      <c r="E219" s="16">
        <v>10</v>
      </c>
      <c r="F219" s="721">
        <f>'PE Holds'!L113</f>
        <v>0</v>
      </c>
      <c r="G219" s="722">
        <f>'PE Holds'!M113</f>
        <v>0</v>
      </c>
      <c r="H219" s="723">
        <f>'PE Holds'!N113</f>
        <v>0</v>
      </c>
      <c r="I219" s="724">
        <f>'PE Holds'!O113</f>
        <v>0</v>
      </c>
      <c r="J219" s="725">
        <f>'PE Holds'!P113</f>
        <v>0</v>
      </c>
      <c r="K219" s="726">
        <f>'PE Holds'!Q113</f>
        <v>0</v>
      </c>
      <c r="L219" s="727">
        <f>'PE Holds'!R113</f>
        <v>0</v>
      </c>
      <c r="M219" s="728">
        <f>'PE Holds'!S113</f>
        <v>0</v>
      </c>
      <c r="N219" s="729">
        <f>'PE Holds'!T113</f>
        <v>0</v>
      </c>
      <c r="O219" s="730">
        <f>'PE Holds'!U113</f>
        <v>0</v>
      </c>
      <c r="P219" s="731">
        <f>'PE Holds'!V113</f>
        <v>0</v>
      </c>
      <c r="Q219" s="732">
        <f>'PE Holds'!W113</f>
        <v>0</v>
      </c>
      <c r="R219" s="733">
        <f>'PE Holds'!X113</f>
        <v>0</v>
      </c>
      <c r="S219" s="738">
        <f>'PE Holds'!Y113</f>
        <v>0</v>
      </c>
      <c r="T219" s="739">
        <f>'PE Holds'!Z113</f>
        <v>0</v>
      </c>
      <c r="U219" s="738">
        <f>'PE Holds'!AA113</f>
        <v>0</v>
      </c>
      <c r="V219" s="734">
        <f>'PE Holds'!AB113</f>
        <v>0</v>
      </c>
      <c r="W219" s="721">
        <f>'PE Holds'!AC113</f>
        <v>0</v>
      </c>
      <c r="X219" s="740">
        <f>'PE Holds'!AD113</f>
        <v>0</v>
      </c>
      <c r="Y219" s="15">
        <f t="shared" si="14"/>
        <v>0</v>
      </c>
      <c r="Z219" s="16">
        <f t="shared" si="13"/>
        <v>0</v>
      </c>
    </row>
    <row r="220" spans="1:26">
      <c r="A220" s="13">
        <v>13976</v>
      </c>
      <c r="B220" s="13" t="s">
        <v>29887</v>
      </c>
      <c r="C220" s="13" t="s">
        <v>29617</v>
      </c>
      <c r="D220" s="13" t="s">
        <v>29732</v>
      </c>
      <c r="E220" s="16">
        <v>10</v>
      </c>
      <c r="F220" s="721">
        <f>'PE Holds'!L114</f>
        <v>0</v>
      </c>
      <c r="G220" s="722">
        <f>'PE Holds'!M114</f>
        <v>0</v>
      </c>
      <c r="H220" s="723">
        <f>'PE Holds'!N114</f>
        <v>0</v>
      </c>
      <c r="I220" s="724">
        <f>'PE Holds'!O114</f>
        <v>0</v>
      </c>
      <c r="J220" s="725">
        <f>'PE Holds'!P114</f>
        <v>0</v>
      </c>
      <c r="K220" s="726">
        <f>'PE Holds'!Q114</f>
        <v>0</v>
      </c>
      <c r="L220" s="727">
        <f>'PE Holds'!R114</f>
        <v>0</v>
      </c>
      <c r="M220" s="728">
        <f>'PE Holds'!S114</f>
        <v>0</v>
      </c>
      <c r="N220" s="729">
        <f>'PE Holds'!T114</f>
        <v>0</v>
      </c>
      <c r="O220" s="730">
        <f>'PE Holds'!U114</f>
        <v>0</v>
      </c>
      <c r="P220" s="731">
        <f>'PE Holds'!V114</f>
        <v>0</v>
      </c>
      <c r="Q220" s="732">
        <f>'PE Holds'!W114</f>
        <v>0</v>
      </c>
      <c r="R220" s="733">
        <f>'PE Holds'!X114</f>
        <v>0</v>
      </c>
      <c r="S220" s="738">
        <f>'PE Holds'!Y114</f>
        <v>0</v>
      </c>
      <c r="T220" s="739">
        <f>'PE Holds'!Z114</f>
        <v>0</v>
      </c>
      <c r="U220" s="738">
        <f>'PE Holds'!AA114</f>
        <v>0</v>
      </c>
      <c r="V220" s="734">
        <f>'PE Holds'!AB114</f>
        <v>0</v>
      </c>
      <c r="W220" s="721">
        <f>'PE Holds'!AC114</f>
        <v>0</v>
      </c>
      <c r="X220" s="740">
        <f>'PE Holds'!AD114</f>
        <v>0</v>
      </c>
      <c r="Y220" s="15">
        <f t="shared" si="14"/>
        <v>0</v>
      </c>
      <c r="Z220" s="16">
        <f t="shared" si="13"/>
        <v>0</v>
      </c>
    </row>
    <row r="221" spans="1:26">
      <c r="A221" s="13">
        <v>13977</v>
      </c>
      <c r="B221" s="13" t="s">
        <v>29887</v>
      </c>
      <c r="C221" s="13" t="s">
        <v>29617</v>
      </c>
      <c r="D221" s="13" t="s">
        <v>29733</v>
      </c>
      <c r="E221" s="16">
        <v>10</v>
      </c>
      <c r="F221" s="721">
        <f>'PE Holds'!L115</f>
        <v>0</v>
      </c>
      <c r="G221" s="722">
        <f>'PE Holds'!M115</f>
        <v>0</v>
      </c>
      <c r="H221" s="723">
        <f>'PE Holds'!N115</f>
        <v>0</v>
      </c>
      <c r="I221" s="724">
        <f>'PE Holds'!O115</f>
        <v>0</v>
      </c>
      <c r="J221" s="725">
        <f>'PE Holds'!P115</f>
        <v>0</v>
      </c>
      <c r="K221" s="726">
        <f>'PE Holds'!Q115</f>
        <v>0</v>
      </c>
      <c r="L221" s="727">
        <f>'PE Holds'!R115</f>
        <v>0</v>
      </c>
      <c r="M221" s="728">
        <f>'PE Holds'!S115</f>
        <v>0</v>
      </c>
      <c r="N221" s="729">
        <f>'PE Holds'!T115</f>
        <v>0</v>
      </c>
      <c r="O221" s="730">
        <f>'PE Holds'!U115</f>
        <v>0</v>
      </c>
      <c r="P221" s="731">
        <f>'PE Holds'!V115</f>
        <v>0</v>
      </c>
      <c r="Q221" s="732">
        <f>'PE Holds'!W115</f>
        <v>0</v>
      </c>
      <c r="R221" s="733">
        <f>'PE Holds'!X115</f>
        <v>0</v>
      </c>
      <c r="S221" s="738">
        <f>'PE Holds'!Y115</f>
        <v>0</v>
      </c>
      <c r="T221" s="739">
        <f>'PE Holds'!Z115</f>
        <v>0</v>
      </c>
      <c r="U221" s="738">
        <f>'PE Holds'!AA115</f>
        <v>0</v>
      </c>
      <c r="V221" s="734">
        <f>'PE Holds'!AB115</f>
        <v>0</v>
      </c>
      <c r="W221" s="721">
        <f>'PE Holds'!AC115</f>
        <v>0</v>
      </c>
      <c r="X221" s="740">
        <f>'PE Holds'!AD115</f>
        <v>0</v>
      </c>
      <c r="Y221" s="15">
        <f t="shared" si="14"/>
        <v>0</v>
      </c>
      <c r="Z221" s="16">
        <f t="shared" si="13"/>
        <v>0</v>
      </c>
    </row>
    <row r="222" spans="1:26">
      <c r="A222" s="13">
        <v>14230</v>
      </c>
      <c r="B222" s="13" t="s">
        <v>29887</v>
      </c>
      <c r="C222" s="13" t="s">
        <v>29617</v>
      </c>
      <c r="D222" s="13" t="s">
        <v>29735</v>
      </c>
      <c r="E222" s="16">
        <v>10</v>
      </c>
      <c r="F222" s="721">
        <f>'PE Holds'!L116</f>
        <v>0</v>
      </c>
      <c r="G222" s="722">
        <f>'PE Holds'!M116</f>
        <v>0</v>
      </c>
      <c r="H222" s="723">
        <f>'PE Holds'!N116</f>
        <v>0</v>
      </c>
      <c r="I222" s="724">
        <f>'PE Holds'!O116</f>
        <v>0</v>
      </c>
      <c r="J222" s="725">
        <f>'PE Holds'!P116</f>
        <v>0</v>
      </c>
      <c r="K222" s="726">
        <f>'PE Holds'!Q116</f>
        <v>0</v>
      </c>
      <c r="L222" s="727">
        <f>'PE Holds'!R116</f>
        <v>0</v>
      </c>
      <c r="M222" s="728">
        <f>'PE Holds'!S116</f>
        <v>0</v>
      </c>
      <c r="N222" s="729">
        <f>'PE Holds'!T116</f>
        <v>0</v>
      </c>
      <c r="O222" s="730">
        <f>'PE Holds'!U116</f>
        <v>0</v>
      </c>
      <c r="P222" s="731">
        <f>'PE Holds'!V116</f>
        <v>0</v>
      </c>
      <c r="Q222" s="732">
        <f>'PE Holds'!W116</f>
        <v>0</v>
      </c>
      <c r="R222" s="733">
        <f>'PE Holds'!X116</f>
        <v>0</v>
      </c>
      <c r="S222" s="738">
        <f>'PE Holds'!Y116</f>
        <v>0</v>
      </c>
      <c r="T222" s="739">
        <f>'PE Holds'!Z116</f>
        <v>0</v>
      </c>
      <c r="U222" s="738">
        <f>'PE Holds'!AA116</f>
        <v>0</v>
      </c>
      <c r="V222" s="734">
        <f>'PE Holds'!AB116</f>
        <v>0</v>
      </c>
      <c r="W222" s="721">
        <f>'PE Holds'!AC116</f>
        <v>0</v>
      </c>
      <c r="X222" s="740">
        <f>'PE Holds'!AD116</f>
        <v>0</v>
      </c>
      <c r="Y222" s="15">
        <f t="shared" si="14"/>
        <v>0</v>
      </c>
      <c r="Z222" s="16">
        <f t="shared" si="13"/>
        <v>0</v>
      </c>
    </row>
    <row r="223" spans="1:26">
      <c r="A223" s="13">
        <v>14231</v>
      </c>
      <c r="B223" s="13" t="s">
        <v>29887</v>
      </c>
      <c r="C223" s="13" t="s">
        <v>29752</v>
      </c>
      <c r="D223" s="13" t="s">
        <v>29732</v>
      </c>
      <c r="E223" s="16">
        <v>5</v>
      </c>
      <c r="F223" s="721">
        <f>'PE Holds'!L117</f>
        <v>0</v>
      </c>
      <c r="G223" s="722">
        <f>'PE Holds'!M117</f>
        <v>0</v>
      </c>
      <c r="H223" s="723">
        <f>'PE Holds'!N117</f>
        <v>0</v>
      </c>
      <c r="I223" s="724">
        <f>'PE Holds'!O117</f>
        <v>0</v>
      </c>
      <c r="J223" s="725">
        <f>'PE Holds'!P117</f>
        <v>0</v>
      </c>
      <c r="K223" s="726">
        <f>'PE Holds'!Q117</f>
        <v>0</v>
      </c>
      <c r="L223" s="727">
        <f>'PE Holds'!R117</f>
        <v>0</v>
      </c>
      <c r="M223" s="728">
        <f>'PE Holds'!S117</f>
        <v>0</v>
      </c>
      <c r="N223" s="729">
        <f>'PE Holds'!T117</f>
        <v>0</v>
      </c>
      <c r="O223" s="730">
        <f>'PE Holds'!U117</f>
        <v>0</v>
      </c>
      <c r="P223" s="731">
        <f>'PE Holds'!V117</f>
        <v>0</v>
      </c>
      <c r="Q223" s="732">
        <f>'PE Holds'!W117</f>
        <v>0</v>
      </c>
      <c r="R223" s="733">
        <f>'PE Holds'!X117</f>
        <v>0</v>
      </c>
      <c r="S223" s="738">
        <f>'PE Holds'!Y117</f>
        <v>0</v>
      </c>
      <c r="T223" s="739">
        <f>'PE Holds'!Z117</f>
        <v>0</v>
      </c>
      <c r="U223" s="738">
        <f>'PE Holds'!AA117</f>
        <v>0</v>
      </c>
      <c r="V223" s="734">
        <f>'PE Holds'!AB117</f>
        <v>0</v>
      </c>
      <c r="W223" s="721">
        <f>'PE Holds'!AC117</f>
        <v>0</v>
      </c>
      <c r="X223" s="740">
        <f>'PE Holds'!AD117</f>
        <v>0</v>
      </c>
      <c r="Y223" s="15">
        <f t="shared" si="14"/>
        <v>0</v>
      </c>
      <c r="Z223" s="16">
        <f t="shared" si="13"/>
        <v>0</v>
      </c>
    </row>
    <row r="224" spans="1:26">
      <c r="A224" s="13">
        <v>13077</v>
      </c>
      <c r="B224" s="13" t="s">
        <v>29887</v>
      </c>
      <c r="C224" s="13" t="s">
        <v>29752</v>
      </c>
      <c r="D224" s="13" t="s">
        <v>29733</v>
      </c>
      <c r="E224" s="16">
        <v>5</v>
      </c>
      <c r="F224" s="721">
        <f>'PE Holds'!L118</f>
        <v>0</v>
      </c>
      <c r="G224" s="722">
        <f>'PE Holds'!M118</f>
        <v>0</v>
      </c>
      <c r="H224" s="723">
        <f>'PE Holds'!N118</f>
        <v>0</v>
      </c>
      <c r="I224" s="724">
        <f>'PE Holds'!O118</f>
        <v>0</v>
      </c>
      <c r="J224" s="725">
        <f>'PE Holds'!P118</f>
        <v>0</v>
      </c>
      <c r="K224" s="726">
        <f>'PE Holds'!Q118</f>
        <v>0</v>
      </c>
      <c r="L224" s="727">
        <f>'PE Holds'!R118</f>
        <v>0</v>
      </c>
      <c r="M224" s="728">
        <f>'PE Holds'!S118</f>
        <v>0</v>
      </c>
      <c r="N224" s="729">
        <f>'PE Holds'!T118</f>
        <v>0</v>
      </c>
      <c r="O224" s="730">
        <f>'PE Holds'!U118</f>
        <v>0</v>
      </c>
      <c r="P224" s="731">
        <f>'PE Holds'!V118</f>
        <v>0</v>
      </c>
      <c r="Q224" s="732">
        <f>'PE Holds'!W118</f>
        <v>0</v>
      </c>
      <c r="R224" s="733">
        <f>'PE Holds'!X118</f>
        <v>0</v>
      </c>
      <c r="S224" s="738">
        <f>'PE Holds'!Y118</f>
        <v>0</v>
      </c>
      <c r="T224" s="739">
        <f>'PE Holds'!Z118</f>
        <v>0</v>
      </c>
      <c r="U224" s="738">
        <f>'PE Holds'!AA118</f>
        <v>0</v>
      </c>
      <c r="V224" s="734">
        <f>'PE Holds'!AB118</f>
        <v>0</v>
      </c>
      <c r="W224" s="721">
        <f>'PE Holds'!AC118</f>
        <v>0</v>
      </c>
      <c r="X224" s="740">
        <f>'PE Holds'!AD118</f>
        <v>0</v>
      </c>
      <c r="Y224" s="15">
        <f t="shared" si="14"/>
        <v>0</v>
      </c>
      <c r="Z224" s="16">
        <f t="shared" si="13"/>
        <v>0</v>
      </c>
    </row>
    <row r="225" spans="1:26">
      <c r="A225" s="13">
        <v>13096</v>
      </c>
      <c r="B225" s="13" t="s">
        <v>29887</v>
      </c>
      <c r="C225" s="13" t="s">
        <v>29752</v>
      </c>
      <c r="D225" s="13" t="s">
        <v>29735</v>
      </c>
      <c r="E225" s="16">
        <v>5</v>
      </c>
      <c r="F225" s="721">
        <f>'PE Holds'!L119</f>
        <v>0</v>
      </c>
      <c r="G225" s="722">
        <f>'PE Holds'!M119</f>
        <v>0</v>
      </c>
      <c r="H225" s="723">
        <f>'PE Holds'!N119</f>
        <v>0</v>
      </c>
      <c r="I225" s="724">
        <f>'PE Holds'!O119</f>
        <v>0</v>
      </c>
      <c r="J225" s="725">
        <f>'PE Holds'!P119</f>
        <v>0</v>
      </c>
      <c r="K225" s="726">
        <f>'PE Holds'!Q119</f>
        <v>0</v>
      </c>
      <c r="L225" s="727">
        <f>'PE Holds'!R119</f>
        <v>0</v>
      </c>
      <c r="M225" s="728">
        <f>'PE Holds'!S119</f>
        <v>0</v>
      </c>
      <c r="N225" s="729">
        <f>'PE Holds'!T119</f>
        <v>0</v>
      </c>
      <c r="O225" s="730">
        <f>'PE Holds'!U119</f>
        <v>0</v>
      </c>
      <c r="P225" s="731">
        <f>'PE Holds'!V119</f>
        <v>0</v>
      </c>
      <c r="Q225" s="732">
        <f>'PE Holds'!W119</f>
        <v>0</v>
      </c>
      <c r="R225" s="733">
        <f>'PE Holds'!X119</f>
        <v>0</v>
      </c>
      <c r="S225" s="738">
        <f>'PE Holds'!Y119</f>
        <v>0</v>
      </c>
      <c r="T225" s="739">
        <f>'PE Holds'!Z119</f>
        <v>0</v>
      </c>
      <c r="U225" s="738">
        <f>'PE Holds'!AA119</f>
        <v>0</v>
      </c>
      <c r="V225" s="734">
        <f>'PE Holds'!AB119</f>
        <v>0</v>
      </c>
      <c r="W225" s="721">
        <f>'PE Holds'!AC119</f>
        <v>0</v>
      </c>
      <c r="X225" s="740">
        <f>'PE Holds'!AD119</f>
        <v>0</v>
      </c>
      <c r="Y225" s="15">
        <f t="shared" si="14"/>
        <v>0</v>
      </c>
      <c r="Z225" s="16">
        <f t="shared" si="13"/>
        <v>0</v>
      </c>
    </row>
    <row r="226" spans="1:26">
      <c r="A226" s="13">
        <v>13891</v>
      </c>
      <c r="B226" s="13" t="s">
        <v>29887</v>
      </c>
      <c r="C226" s="13" t="s">
        <v>29752</v>
      </c>
      <c r="D226" s="13" t="s">
        <v>29736</v>
      </c>
      <c r="E226" s="16">
        <v>5</v>
      </c>
      <c r="F226" s="721">
        <f>'PE Holds'!L120</f>
        <v>0</v>
      </c>
      <c r="G226" s="722">
        <f>'PE Holds'!M120</f>
        <v>0</v>
      </c>
      <c r="H226" s="723">
        <f>'PE Holds'!N120</f>
        <v>0</v>
      </c>
      <c r="I226" s="724">
        <f>'PE Holds'!O120</f>
        <v>0</v>
      </c>
      <c r="J226" s="725">
        <f>'PE Holds'!P120</f>
        <v>0</v>
      </c>
      <c r="K226" s="726">
        <f>'PE Holds'!Q120</f>
        <v>0</v>
      </c>
      <c r="L226" s="727">
        <f>'PE Holds'!R120</f>
        <v>0</v>
      </c>
      <c r="M226" s="728">
        <f>'PE Holds'!S120</f>
        <v>0</v>
      </c>
      <c r="N226" s="729">
        <f>'PE Holds'!T120</f>
        <v>0</v>
      </c>
      <c r="O226" s="730">
        <f>'PE Holds'!U120</f>
        <v>0</v>
      </c>
      <c r="P226" s="731">
        <f>'PE Holds'!V120</f>
        <v>0</v>
      </c>
      <c r="Q226" s="732">
        <f>'PE Holds'!W120</f>
        <v>0</v>
      </c>
      <c r="R226" s="733">
        <f>'PE Holds'!X120</f>
        <v>0</v>
      </c>
      <c r="S226" s="738">
        <f>'PE Holds'!Y120</f>
        <v>0</v>
      </c>
      <c r="T226" s="739">
        <f>'PE Holds'!Z120</f>
        <v>0</v>
      </c>
      <c r="U226" s="738">
        <f>'PE Holds'!AA120</f>
        <v>0</v>
      </c>
      <c r="V226" s="734">
        <f>'PE Holds'!AB120</f>
        <v>0</v>
      </c>
      <c r="W226" s="721">
        <f>'PE Holds'!AC120</f>
        <v>0</v>
      </c>
      <c r="X226" s="740">
        <f>'PE Holds'!AD120</f>
        <v>0</v>
      </c>
      <c r="Y226" s="15">
        <f t="shared" si="14"/>
        <v>0</v>
      </c>
      <c r="Z226" s="16">
        <f t="shared" ref="Z226:Z288" si="15">E226*Y226</f>
        <v>0</v>
      </c>
    </row>
    <row r="227" spans="1:26">
      <c r="A227" s="13">
        <v>14213</v>
      </c>
      <c r="B227" s="13" t="s">
        <v>29887</v>
      </c>
      <c r="C227" s="13" t="s">
        <v>29752</v>
      </c>
      <c r="D227" s="13" t="s">
        <v>29737</v>
      </c>
      <c r="E227" s="16">
        <v>5</v>
      </c>
      <c r="F227" s="721">
        <f>'PE Holds'!L121</f>
        <v>0</v>
      </c>
      <c r="G227" s="722">
        <f>'PE Holds'!M121</f>
        <v>0</v>
      </c>
      <c r="H227" s="723">
        <f>'PE Holds'!N121</f>
        <v>0</v>
      </c>
      <c r="I227" s="724">
        <f>'PE Holds'!O121</f>
        <v>0</v>
      </c>
      <c r="J227" s="725">
        <f>'PE Holds'!P121</f>
        <v>0</v>
      </c>
      <c r="K227" s="726">
        <f>'PE Holds'!Q121</f>
        <v>0</v>
      </c>
      <c r="L227" s="727">
        <f>'PE Holds'!R121</f>
        <v>0</v>
      </c>
      <c r="M227" s="728">
        <f>'PE Holds'!S121</f>
        <v>0</v>
      </c>
      <c r="N227" s="729">
        <f>'PE Holds'!T121</f>
        <v>0</v>
      </c>
      <c r="O227" s="730">
        <f>'PE Holds'!U121</f>
        <v>0</v>
      </c>
      <c r="P227" s="731">
        <f>'PE Holds'!V121</f>
        <v>0</v>
      </c>
      <c r="Q227" s="732">
        <f>'PE Holds'!W121</f>
        <v>0</v>
      </c>
      <c r="R227" s="733">
        <f>'PE Holds'!X121</f>
        <v>0</v>
      </c>
      <c r="S227" s="738">
        <f>'PE Holds'!Y121</f>
        <v>0</v>
      </c>
      <c r="T227" s="739">
        <f>'PE Holds'!Z121</f>
        <v>0</v>
      </c>
      <c r="U227" s="738">
        <f>'PE Holds'!AA121</f>
        <v>0</v>
      </c>
      <c r="V227" s="734">
        <f>'PE Holds'!AB121</f>
        <v>0</v>
      </c>
      <c r="W227" s="721">
        <f>'PE Holds'!AC121</f>
        <v>0</v>
      </c>
      <c r="X227" s="740">
        <f>'PE Holds'!AD121</f>
        <v>0</v>
      </c>
      <c r="Y227" s="15">
        <f t="shared" ref="Y227:Y289" si="16">SUM(F227:X227)</f>
        <v>0</v>
      </c>
      <c r="Z227" s="16">
        <f t="shared" si="15"/>
        <v>0</v>
      </c>
    </row>
    <row r="228" spans="1:26">
      <c r="A228" s="13">
        <v>14852</v>
      </c>
      <c r="B228" s="13" t="s">
        <v>29887</v>
      </c>
      <c r="C228" s="13" t="s">
        <v>29752</v>
      </c>
      <c r="D228" s="13" t="s">
        <v>29738</v>
      </c>
      <c r="E228" s="16">
        <v>5</v>
      </c>
      <c r="F228" s="721">
        <f>'PE Holds'!L122</f>
        <v>0</v>
      </c>
      <c r="G228" s="722">
        <f>'PE Holds'!M122</f>
        <v>0</v>
      </c>
      <c r="H228" s="723">
        <f>'PE Holds'!N122</f>
        <v>0</v>
      </c>
      <c r="I228" s="724">
        <f>'PE Holds'!O122</f>
        <v>0</v>
      </c>
      <c r="J228" s="725">
        <f>'PE Holds'!P122</f>
        <v>0</v>
      </c>
      <c r="K228" s="726">
        <f>'PE Holds'!Q122</f>
        <v>0</v>
      </c>
      <c r="L228" s="727">
        <f>'PE Holds'!R122</f>
        <v>0</v>
      </c>
      <c r="M228" s="728">
        <f>'PE Holds'!S122</f>
        <v>0</v>
      </c>
      <c r="N228" s="729">
        <f>'PE Holds'!T122</f>
        <v>0</v>
      </c>
      <c r="O228" s="730">
        <f>'PE Holds'!U122</f>
        <v>0</v>
      </c>
      <c r="P228" s="731">
        <f>'PE Holds'!V122</f>
        <v>0</v>
      </c>
      <c r="Q228" s="732">
        <f>'PE Holds'!W122</f>
        <v>0</v>
      </c>
      <c r="R228" s="733">
        <f>'PE Holds'!X122</f>
        <v>0</v>
      </c>
      <c r="S228" s="738">
        <f>'PE Holds'!Y122</f>
        <v>0</v>
      </c>
      <c r="T228" s="739">
        <f>'PE Holds'!Z122</f>
        <v>0</v>
      </c>
      <c r="U228" s="738">
        <f>'PE Holds'!AA122</f>
        <v>0</v>
      </c>
      <c r="V228" s="734">
        <f>'PE Holds'!AB122</f>
        <v>0</v>
      </c>
      <c r="W228" s="721">
        <f>'PE Holds'!AC122</f>
        <v>0</v>
      </c>
      <c r="X228" s="740">
        <f>'PE Holds'!AD122</f>
        <v>0</v>
      </c>
      <c r="Y228" s="15">
        <f t="shared" si="16"/>
        <v>0</v>
      </c>
      <c r="Z228" s="16">
        <f t="shared" si="15"/>
        <v>0</v>
      </c>
    </row>
    <row r="229" spans="1:26">
      <c r="A229" s="13">
        <v>12373</v>
      </c>
      <c r="B229" s="13" t="s">
        <v>29887</v>
      </c>
      <c r="C229" s="13" t="s">
        <v>29636</v>
      </c>
      <c r="D229" s="13" t="s">
        <v>29732</v>
      </c>
      <c r="E229" s="16">
        <v>10</v>
      </c>
      <c r="F229" s="721">
        <f>'PE Holds'!L123</f>
        <v>0</v>
      </c>
      <c r="G229" s="722">
        <f>'PE Holds'!M123</f>
        <v>0</v>
      </c>
      <c r="H229" s="723">
        <f>'PE Holds'!N123</f>
        <v>0</v>
      </c>
      <c r="I229" s="724">
        <f>'PE Holds'!O123</f>
        <v>0</v>
      </c>
      <c r="J229" s="725">
        <f>'PE Holds'!P123</f>
        <v>0</v>
      </c>
      <c r="K229" s="726">
        <f>'PE Holds'!Q123</f>
        <v>0</v>
      </c>
      <c r="L229" s="727">
        <f>'PE Holds'!R123</f>
        <v>0</v>
      </c>
      <c r="M229" s="728">
        <f>'PE Holds'!S123</f>
        <v>0</v>
      </c>
      <c r="N229" s="729">
        <f>'PE Holds'!T123</f>
        <v>0</v>
      </c>
      <c r="O229" s="730">
        <f>'PE Holds'!U123</f>
        <v>0</v>
      </c>
      <c r="P229" s="731">
        <f>'PE Holds'!V123</f>
        <v>0</v>
      </c>
      <c r="Q229" s="732">
        <f>'PE Holds'!W123</f>
        <v>0</v>
      </c>
      <c r="R229" s="733">
        <f>'PE Holds'!X123</f>
        <v>0</v>
      </c>
      <c r="S229" s="738">
        <f>'PE Holds'!Y123</f>
        <v>0</v>
      </c>
      <c r="T229" s="739">
        <f>'PE Holds'!Z123</f>
        <v>0</v>
      </c>
      <c r="U229" s="738">
        <f>'PE Holds'!AA123</f>
        <v>0</v>
      </c>
      <c r="V229" s="734">
        <f>'PE Holds'!AB123</f>
        <v>0</v>
      </c>
      <c r="W229" s="721">
        <f>'PE Holds'!AC123</f>
        <v>0</v>
      </c>
      <c r="X229" s="740">
        <f>'PE Holds'!AD123</f>
        <v>0</v>
      </c>
      <c r="Y229" s="15">
        <f t="shared" si="16"/>
        <v>0</v>
      </c>
      <c r="Z229" s="16">
        <f t="shared" si="15"/>
        <v>0</v>
      </c>
    </row>
    <row r="230" spans="1:26">
      <c r="A230" s="13">
        <v>12250</v>
      </c>
      <c r="B230" s="13" t="s">
        <v>29887</v>
      </c>
      <c r="C230" s="13" t="s">
        <v>29636</v>
      </c>
      <c r="D230" s="13" t="s">
        <v>29733</v>
      </c>
      <c r="E230" s="16">
        <v>10</v>
      </c>
      <c r="F230" s="721">
        <f>'PE Holds'!L124</f>
        <v>0</v>
      </c>
      <c r="G230" s="722">
        <f>'PE Holds'!M124</f>
        <v>0</v>
      </c>
      <c r="H230" s="723">
        <f>'PE Holds'!N124</f>
        <v>0</v>
      </c>
      <c r="I230" s="724">
        <f>'PE Holds'!O124</f>
        <v>0</v>
      </c>
      <c r="J230" s="725">
        <f>'PE Holds'!P124</f>
        <v>0</v>
      </c>
      <c r="K230" s="726">
        <f>'PE Holds'!Q124</f>
        <v>0</v>
      </c>
      <c r="L230" s="727">
        <f>'PE Holds'!R124</f>
        <v>0</v>
      </c>
      <c r="M230" s="728">
        <f>'PE Holds'!S124</f>
        <v>0</v>
      </c>
      <c r="N230" s="729">
        <f>'PE Holds'!T124</f>
        <v>0</v>
      </c>
      <c r="O230" s="730">
        <f>'PE Holds'!U124</f>
        <v>0</v>
      </c>
      <c r="P230" s="731">
        <f>'PE Holds'!V124</f>
        <v>0</v>
      </c>
      <c r="Q230" s="732">
        <f>'PE Holds'!W124</f>
        <v>0</v>
      </c>
      <c r="R230" s="733">
        <f>'PE Holds'!X124</f>
        <v>0</v>
      </c>
      <c r="S230" s="738">
        <f>'PE Holds'!Y124</f>
        <v>0</v>
      </c>
      <c r="T230" s="739">
        <f>'PE Holds'!Z124</f>
        <v>0</v>
      </c>
      <c r="U230" s="738">
        <f>'PE Holds'!AA124</f>
        <v>0</v>
      </c>
      <c r="V230" s="734">
        <f>'PE Holds'!AB124</f>
        <v>0</v>
      </c>
      <c r="W230" s="721">
        <f>'PE Holds'!AC124</f>
        <v>0</v>
      </c>
      <c r="X230" s="740">
        <f>'PE Holds'!AD124</f>
        <v>0</v>
      </c>
      <c r="Y230" s="15">
        <f t="shared" si="16"/>
        <v>0</v>
      </c>
      <c r="Z230" s="16">
        <f t="shared" si="15"/>
        <v>0</v>
      </c>
    </row>
    <row r="231" spans="1:26">
      <c r="A231" s="13">
        <v>12414</v>
      </c>
      <c r="B231" s="13" t="s">
        <v>29887</v>
      </c>
      <c r="C231" s="13" t="s">
        <v>29636</v>
      </c>
      <c r="D231" s="13" t="s">
        <v>29735</v>
      </c>
      <c r="E231" s="16">
        <v>10</v>
      </c>
      <c r="F231" s="721">
        <f>'PE Holds'!L125</f>
        <v>0</v>
      </c>
      <c r="G231" s="722">
        <f>'PE Holds'!M125</f>
        <v>0</v>
      </c>
      <c r="H231" s="723">
        <f>'PE Holds'!N125</f>
        <v>0</v>
      </c>
      <c r="I231" s="724">
        <f>'PE Holds'!O125</f>
        <v>0</v>
      </c>
      <c r="J231" s="725">
        <f>'PE Holds'!P125</f>
        <v>0</v>
      </c>
      <c r="K231" s="726">
        <f>'PE Holds'!Q125</f>
        <v>0</v>
      </c>
      <c r="L231" s="727">
        <f>'PE Holds'!R125</f>
        <v>0</v>
      </c>
      <c r="M231" s="728">
        <f>'PE Holds'!S125</f>
        <v>0</v>
      </c>
      <c r="N231" s="729">
        <f>'PE Holds'!T125</f>
        <v>0</v>
      </c>
      <c r="O231" s="730">
        <f>'PE Holds'!U125</f>
        <v>0</v>
      </c>
      <c r="P231" s="731">
        <f>'PE Holds'!V125</f>
        <v>0</v>
      </c>
      <c r="Q231" s="732">
        <f>'PE Holds'!W125</f>
        <v>0</v>
      </c>
      <c r="R231" s="733">
        <f>'PE Holds'!X125</f>
        <v>0</v>
      </c>
      <c r="S231" s="738">
        <f>'PE Holds'!Y125</f>
        <v>0</v>
      </c>
      <c r="T231" s="739">
        <f>'PE Holds'!Z125</f>
        <v>0</v>
      </c>
      <c r="U231" s="738">
        <f>'PE Holds'!AA125</f>
        <v>0</v>
      </c>
      <c r="V231" s="734">
        <f>'PE Holds'!AB125</f>
        <v>0</v>
      </c>
      <c r="W231" s="721">
        <f>'PE Holds'!AC125</f>
        <v>0</v>
      </c>
      <c r="X231" s="740">
        <f>'PE Holds'!AD125</f>
        <v>0</v>
      </c>
      <c r="Y231" s="15">
        <f t="shared" si="16"/>
        <v>0</v>
      </c>
      <c r="Z231" s="16">
        <f t="shared" si="15"/>
        <v>0</v>
      </c>
    </row>
    <row r="232" spans="1:26">
      <c r="A232" s="13">
        <v>12126</v>
      </c>
      <c r="B232" s="13" t="s">
        <v>29887</v>
      </c>
      <c r="C232" s="13" t="s">
        <v>29636</v>
      </c>
      <c r="D232" s="13" t="s">
        <v>29736</v>
      </c>
      <c r="E232" s="16">
        <v>10</v>
      </c>
      <c r="F232" s="721">
        <f>'PE Holds'!L126</f>
        <v>0</v>
      </c>
      <c r="G232" s="722">
        <f>'PE Holds'!M126</f>
        <v>0</v>
      </c>
      <c r="H232" s="723">
        <f>'PE Holds'!N126</f>
        <v>0</v>
      </c>
      <c r="I232" s="724">
        <f>'PE Holds'!O126</f>
        <v>0</v>
      </c>
      <c r="J232" s="725">
        <f>'PE Holds'!P126</f>
        <v>0</v>
      </c>
      <c r="K232" s="726">
        <f>'PE Holds'!Q126</f>
        <v>0</v>
      </c>
      <c r="L232" s="727">
        <f>'PE Holds'!R126</f>
        <v>0</v>
      </c>
      <c r="M232" s="728">
        <f>'PE Holds'!S126</f>
        <v>0</v>
      </c>
      <c r="N232" s="729">
        <f>'PE Holds'!T126</f>
        <v>0</v>
      </c>
      <c r="O232" s="730">
        <f>'PE Holds'!U126</f>
        <v>0</v>
      </c>
      <c r="P232" s="731">
        <f>'PE Holds'!V126</f>
        <v>0</v>
      </c>
      <c r="Q232" s="732">
        <f>'PE Holds'!W126</f>
        <v>0</v>
      </c>
      <c r="R232" s="733">
        <f>'PE Holds'!X126</f>
        <v>0</v>
      </c>
      <c r="S232" s="738">
        <f>'PE Holds'!Y126</f>
        <v>0</v>
      </c>
      <c r="T232" s="739">
        <f>'PE Holds'!Z126</f>
        <v>0</v>
      </c>
      <c r="U232" s="738">
        <f>'PE Holds'!AA126</f>
        <v>0</v>
      </c>
      <c r="V232" s="734">
        <f>'PE Holds'!AB126</f>
        <v>0</v>
      </c>
      <c r="W232" s="721">
        <f>'PE Holds'!AC126</f>
        <v>0</v>
      </c>
      <c r="X232" s="740">
        <f>'PE Holds'!AD126</f>
        <v>0</v>
      </c>
      <c r="Y232" s="15">
        <f t="shared" si="16"/>
        <v>0</v>
      </c>
      <c r="Z232" s="16">
        <f t="shared" si="15"/>
        <v>0</v>
      </c>
    </row>
    <row r="233" spans="1:26">
      <c r="A233" s="13">
        <v>12467</v>
      </c>
      <c r="B233" s="13" t="s">
        <v>29887</v>
      </c>
      <c r="C233" s="13" t="s">
        <v>29636</v>
      </c>
      <c r="D233" s="13" t="s">
        <v>29737</v>
      </c>
      <c r="E233" s="16">
        <v>10</v>
      </c>
      <c r="F233" s="721">
        <f>'PE Holds'!L127</f>
        <v>0</v>
      </c>
      <c r="G233" s="722">
        <f>'PE Holds'!M127</f>
        <v>0</v>
      </c>
      <c r="H233" s="723">
        <f>'PE Holds'!N127</f>
        <v>0</v>
      </c>
      <c r="I233" s="724">
        <f>'PE Holds'!O127</f>
        <v>0</v>
      </c>
      <c r="J233" s="725">
        <f>'PE Holds'!P127</f>
        <v>0</v>
      </c>
      <c r="K233" s="726">
        <f>'PE Holds'!Q127</f>
        <v>0</v>
      </c>
      <c r="L233" s="727">
        <f>'PE Holds'!R127</f>
        <v>0</v>
      </c>
      <c r="M233" s="728">
        <f>'PE Holds'!S127</f>
        <v>0</v>
      </c>
      <c r="N233" s="729">
        <f>'PE Holds'!T127</f>
        <v>0</v>
      </c>
      <c r="O233" s="730">
        <f>'PE Holds'!U127</f>
        <v>0</v>
      </c>
      <c r="P233" s="731">
        <f>'PE Holds'!V127</f>
        <v>0</v>
      </c>
      <c r="Q233" s="732">
        <f>'PE Holds'!W127</f>
        <v>0</v>
      </c>
      <c r="R233" s="733">
        <f>'PE Holds'!X127</f>
        <v>0</v>
      </c>
      <c r="S233" s="738">
        <f>'PE Holds'!Y127</f>
        <v>0</v>
      </c>
      <c r="T233" s="739">
        <f>'PE Holds'!Z127</f>
        <v>0</v>
      </c>
      <c r="U233" s="738">
        <f>'PE Holds'!AA127</f>
        <v>0</v>
      </c>
      <c r="V233" s="734">
        <f>'PE Holds'!AB127</f>
        <v>0</v>
      </c>
      <c r="W233" s="721">
        <f>'PE Holds'!AC127</f>
        <v>0</v>
      </c>
      <c r="X233" s="740">
        <f>'PE Holds'!AD127</f>
        <v>0</v>
      </c>
      <c r="Y233" s="15">
        <f t="shared" si="16"/>
        <v>0</v>
      </c>
      <c r="Z233" s="16">
        <f t="shared" si="15"/>
        <v>0</v>
      </c>
    </row>
    <row r="234" spans="1:26">
      <c r="A234" s="13">
        <v>12384</v>
      </c>
      <c r="B234" s="13" t="s">
        <v>29887</v>
      </c>
      <c r="C234" s="13" t="s">
        <v>29636</v>
      </c>
      <c r="D234" s="13" t="s">
        <v>29738</v>
      </c>
      <c r="E234" s="16">
        <v>10</v>
      </c>
      <c r="F234" s="721">
        <f>'PE Holds'!L128</f>
        <v>0</v>
      </c>
      <c r="G234" s="722">
        <f>'PE Holds'!M128</f>
        <v>0</v>
      </c>
      <c r="H234" s="723">
        <f>'PE Holds'!N128</f>
        <v>0</v>
      </c>
      <c r="I234" s="724">
        <f>'PE Holds'!O128</f>
        <v>0</v>
      </c>
      <c r="J234" s="725">
        <f>'PE Holds'!P128</f>
        <v>0</v>
      </c>
      <c r="K234" s="726">
        <f>'PE Holds'!Q128</f>
        <v>0</v>
      </c>
      <c r="L234" s="727">
        <f>'PE Holds'!R128</f>
        <v>0</v>
      </c>
      <c r="M234" s="728">
        <f>'PE Holds'!S128</f>
        <v>0</v>
      </c>
      <c r="N234" s="729">
        <f>'PE Holds'!T128</f>
        <v>0</v>
      </c>
      <c r="O234" s="730">
        <f>'PE Holds'!U128</f>
        <v>0</v>
      </c>
      <c r="P234" s="731">
        <f>'PE Holds'!V128</f>
        <v>0</v>
      </c>
      <c r="Q234" s="732">
        <f>'PE Holds'!W128</f>
        <v>0</v>
      </c>
      <c r="R234" s="733">
        <f>'PE Holds'!X128</f>
        <v>0</v>
      </c>
      <c r="S234" s="738">
        <f>'PE Holds'!Y128</f>
        <v>0</v>
      </c>
      <c r="T234" s="739">
        <f>'PE Holds'!Z128</f>
        <v>0</v>
      </c>
      <c r="U234" s="738">
        <f>'PE Holds'!AA128</f>
        <v>0</v>
      </c>
      <c r="V234" s="734">
        <f>'PE Holds'!AB128</f>
        <v>0</v>
      </c>
      <c r="W234" s="721">
        <f>'PE Holds'!AC128</f>
        <v>0</v>
      </c>
      <c r="X234" s="740">
        <f>'PE Holds'!AD128</f>
        <v>0</v>
      </c>
      <c r="Y234" s="15">
        <f t="shared" si="16"/>
        <v>0</v>
      </c>
      <c r="Z234" s="16">
        <f t="shared" si="15"/>
        <v>0</v>
      </c>
    </row>
    <row r="235" spans="1:26">
      <c r="A235" s="13">
        <v>12843</v>
      </c>
      <c r="B235" s="13" t="s">
        <v>29887</v>
      </c>
      <c r="C235" s="13" t="s">
        <v>29636</v>
      </c>
      <c r="D235" s="13" t="s">
        <v>29739</v>
      </c>
      <c r="E235" s="16">
        <v>10</v>
      </c>
      <c r="F235" s="721">
        <f>'PE Holds'!L129</f>
        <v>0</v>
      </c>
      <c r="G235" s="722">
        <f>'PE Holds'!M129</f>
        <v>0</v>
      </c>
      <c r="H235" s="723">
        <f>'PE Holds'!N129</f>
        <v>0</v>
      </c>
      <c r="I235" s="724">
        <f>'PE Holds'!O129</f>
        <v>0</v>
      </c>
      <c r="J235" s="725">
        <f>'PE Holds'!P129</f>
        <v>0</v>
      </c>
      <c r="K235" s="726">
        <f>'PE Holds'!Q129</f>
        <v>0</v>
      </c>
      <c r="L235" s="727">
        <f>'PE Holds'!R129</f>
        <v>0</v>
      </c>
      <c r="M235" s="728">
        <f>'PE Holds'!S129</f>
        <v>0</v>
      </c>
      <c r="N235" s="729">
        <f>'PE Holds'!T129</f>
        <v>0</v>
      </c>
      <c r="O235" s="730">
        <f>'PE Holds'!U129</f>
        <v>0</v>
      </c>
      <c r="P235" s="731">
        <f>'PE Holds'!V129</f>
        <v>0</v>
      </c>
      <c r="Q235" s="732">
        <f>'PE Holds'!W129</f>
        <v>0</v>
      </c>
      <c r="R235" s="733">
        <f>'PE Holds'!X129</f>
        <v>0</v>
      </c>
      <c r="S235" s="738">
        <f>'PE Holds'!Y129</f>
        <v>0</v>
      </c>
      <c r="T235" s="739">
        <f>'PE Holds'!Z129</f>
        <v>0</v>
      </c>
      <c r="U235" s="738">
        <f>'PE Holds'!AA129</f>
        <v>0</v>
      </c>
      <c r="V235" s="734">
        <f>'PE Holds'!AB129</f>
        <v>0</v>
      </c>
      <c r="W235" s="721">
        <f>'PE Holds'!AC129</f>
        <v>0</v>
      </c>
      <c r="X235" s="740">
        <f>'PE Holds'!AD129</f>
        <v>0</v>
      </c>
      <c r="Y235" s="15">
        <f t="shared" si="16"/>
        <v>0</v>
      </c>
      <c r="Z235" s="16">
        <f t="shared" si="15"/>
        <v>0</v>
      </c>
    </row>
    <row r="236" spans="1:26">
      <c r="A236" s="13">
        <v>12835</v>
      </c>
      <c r="B236" s="13" t="s">
        <v>29887</v>
      </c>
      <c r="C236" s="13" t="s">
        <v>29636</v>
      </c>
      <c r="D236" s="13" t="s">
        <v>29740</v>
      </c>
      <c r="E236" s="16">
        <v>10</v>
      </c>
      <c r="F236" s="721">
        <f>'PE Holds'!L130</f>
        <v>0</v>
      </c>
      <c r="G236" s="722">
        <f>'PE Holds'!M130</f>
        <v>0</v>
      </c>
      <c r="H236" s="723">
        <f>'PE Holds'!N130</f>
        <v>0</v>
      </c>
      <c r="I236" s="724">
        <f>'PE Holds'!O130</f>
        <v>0</v>
      </c>
      <c r="J236" s="725">
        <f>'PE Holds'!P130</f>
        <v>0</v>
      </c>
      <c r="K236" s="726">
        <f>'PE Holds'!Q130</f>
        <v>0</v>
      </c>
      <c r="L236" s="727">
        <f>'PE Holds'!R130</f>
        <v>0</v>
      </c>
      <c r="M236" s="728">
        <f>'PE Holds'!S130</f>
        <v>0</v>
      </c>
      <c r="N236" s="729">
        <f>'PE Holds'!T130</f>
        <v>0</v>
      </c>
      <c r="O236" s="730">
        <f>'PE Holds'!U130</f>
        <v>0</v>
      </c>
      <c r="P236" s="731">
        <f>'PE Holds'!V130</f>
        <v>0</v>
      </c>
      <c r="Q236" s="732">
        <f>'PE Holds'!W130</f>
        <v>0</v>
      </c>
      <c r="R236" s="733">
        <f>'PE Holds'!X130</f>
        <v>0</v>
      </c>
      <c r="S236" s="738">
        <f>'PE Holds'!Y130</f>
        <v>0</v>
      </c>
      <c r="T236" s="739">
        <f>'PE Holds'!Z130</f>
        <v>0</v>
      </c>
      <c r="U236" s="738">
        <f>'PE Holds'!AA130</f>
        <v>0</v>
      </c>
      <c r="V236" s="734">
        <f>'PE Holds'!AB130</f>
        <v>0</v>
      </c>
      <c r="W236" s="721">
        <f>'PE Holds'!AC130</f>
        <v>0</v>
      </c>
      <c r="X236" s="740">
        <f>'PE Holds'!AD130</f>
        <v>0</v>
      </c>
      <c r="Y236" s="15">
        <f t="shared" si="16"/>
        <v>0</v>
      </c>
      <c r="Z236" s="16">
        <f t="shared" si="15"/>
        <v>0</v>
      </c>
    </row>
    <row r="237" spans="1:26">
      <c r="A237" s="13">
        <v>13079</v>
      </c>
      <c r="B237" s="13" t="s">
        <v>29887</v>
      </c>
      <c r="C237" s="13" t="s">
        <v>29755</v>
      </c>
      <c r="D237" s="13" t="s">
        <v>29732</v>
      </c>
      <c r="E237" s="16">
        <v>10</v>
      </c>
      <c r="F237" s="721">
        <f>'PE Holds'!L131</f>
        <v>0</v>
      </c>
      <c r="G237" s="722">
        <f>'PE Holds'!M131</f>
        <v>0</v>
      </c>
      <c r="H237" s="723">
        <f>'PE Holds'!N131</f>
        <v>0</v>
      </c>
      <c r="I237" s="724">
        <f>'PE Holds'!O131</f>
        <v>0</v>
      </c>
      <c r="J237" s="725">
        <f>'PE Holds'!P131</f>
        <v>0</v>
      </c>
      <c r="K237" s="726">
        <f>'PE Holds'!Q131</f>
        <v>0</v>
      </c>
      <c r="L237" s="727">
        <f>'PE Holds'!R131</f>
        <v>0</v>
      </c>
      <c r="M237" s="728">
        <f>'PE Holds'!S131</f>
        <v>0</v>
      </c>
      <c r="N237" s="729">
        <f>'PE Holds'!T131</f>
        <v>0</v>
      </c>
      <c r="O237" s="730">
        <f>'PE Holds'!U131</f>
        <v>0</v>
      </c>
      <c r="P237" s="731">
        <f>'PE Holds'!V131</f>
        <v>0</v>
      </c>
      <c r="Q237" s="732">
        <f>'PE Holds'!W131</f>
        <v>0</v>
      </c>
      <c r="R237" s="733">
        <f>'PE Holds'!X131</f>
        <v>0</v>
      </c>
      <c r="S237" s="738">
        <f>'PE Holds'!Y131</f>
        <v>0</v>
      </c>
      <c r="T237" s="739">
        <f>'PE Holds'!Z131</f>
        <v>0</v>
      </c>
      <c r="U237" s="738">
        <f>'PE Holds'!AA131</f>
        <v>0</v>
      </c>
      <c r="V237" s="734">
        <f>'PE Holds'!AB131</f>
        <v>0</v>
      </c>
      <c r="W237" s="721">
        <f>'PE Holds'!AC131</f>
        <v>0</v>
      </c>
      <c r="X237" s="740">
        <f>'PE Holds'!AD131</f>
        <v>0</v>
      </c>
      <c r="Y237" s="15">
        <f t="shared" si="16"/>
        <v>0</v>
      </c>
      <c r="Z237" s="16">
        <f t="shared" si="15"/>
        <v>0</v>
      </c>
    </row>
    <row r="238" spans="1:26">
      <c r="A238" s="13">
        <v>13095</v>
      </c>
      <c r="B238" s="13" t="s">
        <v>29887</v>
      </c>
      <c r="C238" s="13" t="s">
        <v>29755</v>
      </c>
      <c r="D238" s="13" t="s">
        <v>29733</v>
      </c>
      <c r="E238" s="16">
        <v>5</v>
      </c>
      <c r="F238" s="721">
        <f>'PE Holds'!L132</f>
        <v>0</v>
      </c>
      <c r="G238" s="722">
        <f>'PE Holds'!M132</f>
        <v>0</v>
      </c>
      <c r="H238" s="723">
        <f>'PE Holds'!N132</f>
        <v>0</v>
      </c>
      <c r="I238" s="724">
        <f>'PE Holds'!O132</f>
        <v>0</v>
      </c>
      <c r="J238" s="725">
        <f>'PE Holds'!P132</f>
        <v>0</v>
      </c>
      <c r="K238" s="726">
        <f>'PE Holds'!Q132</f>
        <v>0</v>
      </c>
      <c r="L238" s="727">
        <f>'PE Holds'!R132</f>
        <v>0</v>
      </c>
      <c r="M238" s="728">
        <f>'PE Holds'!S132</f>
        <v>0</v>
      </c>
      <c r="N238" s="729">
        <f>'PE Holds'!T132</f>
        <v>0</v>
      </c>
      <c r="O238" s="730">
        <f>'PE Holds'!U132</f>
        <v>0</v>
      </c>
      <c r="P238" s="731">
        <f>'PE Holds'!V132</f>
        <v>0</v>
      </c>
      <c r="Q238" s="732">
        <f>'PE Holds'!W132</f>
        <v>0</v>
      </c>
      <c r="R238" s="733">
        <f>'PE Holds'!X132</f>
        <v>0</v>
      </c>
      <c r="S238" s="738">
        <f>'PE Holds'!Y132</f>
        <v>0</v>
      </c>
      <c r="T238" s="739">
        <f>'PE Holds'!Z132</f>
        <v>0</v>
      </c>
      <c r="U238" s="738">
        <f>'PE Holds'!AA132</f>
        <v>0</v>
      </c>
      <c r="V238" s="734">
        <f>'PE Holds'!AB132</f>
        <v>0</v>
      </c>
      <c r="W238" s="721">
        <f>'PE Holds'!AC132</f>
        <v>0</v>
      </c>
      <c r="X238" s="740">
        <f>'PE Holds'!AD132</f>
        <v>0</v>
      </c>
      <c r="Y238" s="15">
        <f t="shared" si="16"/>
        <v>0</v>
      </c>
      <c r="Z238" s="16">
        <f t="shared" si="15"/>
        <v>0</v>
      </c>
    </row>
    <row r="239" spans="1:26">
      <c r="A239" s="13">
        <v>13093</v>
      </c>
      <c r="B239" s="13" t="s">
        <v>29887</v>
      </c>
      <c r="C239" s="13" t="s">
        <v>29755</v>
      </c>
      <c r="D239" s="13" t="s">
        <v>29735</v>
      </c>
      <c r="E239" s="16">
        <v>5</v>
      </c>
      <c r="F239" s="721">
        <f>'PE Holds'!L133</f>
        <v>0</v>
      </c>
      <c r="G239" s="722">
        <f>'PE Holds'!M133</f>
        <v>0</v>
      </c>
      <c r="H239" s="723">
        <f>'PE Holds'!N133</f>
        <v>0</v>
      </c>
      <c r="I239" s="724">
        <f>'PE Holds'!O133</f>
        <v>0</v>
      </c>
      <c r="J239" s="725">
        <f>'PE Holds'!P133</f>
        <v>0</v>
      </c>
      <c r="K239" s="726">
        <f>'PE Holds'!Q133</f>
        <v>0</v>
      </c>
      <c r="L239" s="727">
        <f>'PE Holds'!R133</f>
        <v>0</v>
      </c>
      <c r="M239" s="728">
        <f>'PE Holds'!S133</f>
        <v>0</v>
      </c>
      <c r="N239" s="729">
        <f>'PE Holds'!T133</f>
        <v>0</v>
      </c>
      <c r="O239" s="730">
        <f>'PE Holds'!U133</f>
        <v>0</v>
      </c>
      <c r="P239" s="731">
        <f>'PE Holds'!V133</f>
        <v>0</v>
      </c>
      <c r="Q239" s="732">
        <f>'PE Holds'!W133</f>
        <v>0</v>
      </c>
      <c r="R239" s="733">
        <f>'PE Holds'!X133</f>
        <v>0</v>
      </c>
      <c r="S239" s="738">
        <f>'PE Holds'!Y133</f>
        <v>0</v>
      </c>
      <c r="T239" s="739">
        <f>'PE Holds'!Z133</f>
        <v>0</v>
      </c>
      <c r="U239" s="738">
        <f>'PE Holds'!AA133</f>
        <v>0</v>
      </c>
      <c r="V239" s="734">
        <f>'PE Holds'!AB133</f>
        <v>0</v>
      </c>
      <c r="W239" s="721">
        <f>'PE Holds'!AC133</f>
        <v>0</v>
      </c>
      <c r="X239" s="740">
        <f>'PE Holds'!AD133</f>
        <v>0</v>
      </c>
      <c r="Y239" s="15">
        <f t="shared" si="16"/>
        <v>0</v>
      </c>
      <c r="Z239" s="16">
        <f t="shared" si="15"/>
        <v>0</v>
      </c>
    </row>
    <row r="240" spans="1:26">
      <c r="A240" s="13">
        <v>14877</v>
      </c>
      <c r="B240" s="13" t="s">
        <v>29887</v>
      </c>
      <c r="C240" s="13" t="s">
        <v>29338</v>
      </c>
      <c r="D240" s="13" t="s">
        <v>29732</v>
      </c>
      <c r="E240" s="16">
        <v>5</v>
      </c>
      <c r="F240" s="721">
        <f>'PE Holds'!L134</f>
        <v>0</v>
      </c>
      <c r="G240" s="722">
        <f>'PE Holds'!M134</f>
        <v>0</v>
      </c>
      <c r="H240" s="723">
        <f>'PE Holds'!N134</f>
        <v>0</v>
      </c>
      <c r="I240" s="724">
        <f>'PE Holds'!O134</f>
        <v>0</v>
      </c>
      <c r="J240" s="725">
        <f>'PE Holds'!P134</f>
        <v>0</v>
      </c>
      <c r="K240" s="726">
        <f>'PE Holds'!Q134</f>
        <v>0</v>
      </c>
      <c r="L240" s="727">
        <f>'PE Holds'!R134</f>
        <v>0</v>
      </c>
      <c r="M240" s="728">
        <f>'PE Holds'!S134</f>
        <v>0</v>
      </c>
      <c r="N240" s="729">
        <f>'PE Holds'!T134</f>
        <v>0</v>
      </c>
      <c r="O240" s="730">
        <f>'PE Holds'!U134</f>
        <v>0</v>
      </c>
      <c r="P240" s="731">
        <f>'PE Holds'!V134</f>
        <v>0</v>
      </c>
      <c r="Q240" s="732">
        <f>'PE Holds'!W134</f>
        <v>0</v>
      </c>
      <c r="R240" s="733">
        <f>'PE Holds'!X134</f>
        <v>0</v>
      </c>
      <c r="S240" s="738">
        <f>'PE Holds'!Y134</f>
        <v>0</v>
      </c>
      <c r="T240" s="739">
        <f>'PE Holds'!Z134</f>
        <v>0</v>
      </c>
      <c r="U240" s="738">
        <f>'PE Holds'!AA134</f>
        <v>0</v>
      </c>
      <c r="V240" s="734">
        <f>'PE Holds'!AB134</f>
        <v>0</v>
      </c>
      <c r="W240" s="721">
        <f>'PE Holds'!AC134</f>
        <v>0</v>
      </c>
      <c r="X240" s="740">
        <f>'PE Holds'!AD134</f>
        <v>0</v>
      </c>
      <c r="Y240" s="15">
        <f t="shared" si="16"/>
        <v>0</v>
      </c>
      <c r="Z240" s="16">
        <f t="shared" si="15"/>
        <v>0</v>
      </c>
    </row>
    <row r="241" spans="1:26">
      <c r="A241" s="13">
        <v>14878</v>
      </c>
      <c r="B241" s="13" t="s">
        <v>29887</v>
      </c>
      <c r="C241" s="13" t="s">
        <v>29338</v>
      </c>
      <c r="D241" s="13" t="s">
        <v>29733</v>
      </c>
      <c r="E241" s="16">
        <v>5</v>
      </c>
      <c r="F241" s="721">
        <f>'PE Holds'!L135</f>
        <v>0</v>
      </c>
      <c r="G241" s="722">
        <f>'PE Holds'!M135</f>
        <v>0</v>
      </c>
      <c r="H241" s="723">
        <f>'PE Holds'!N135</f>
        <v>0</v>
      </c>
      <c r="I241" s="724">
        <f>'PE Holds'!O135</f>
        <v>0</v>
      </c>
      <c r="J241" s="725">
        <f>'PE Holds'!P135</f>
        <v>0</v>
      </c>
      <c r="K241" s="726">
        <f>'PE Holds'!Q135</f>
        <v>0</v>
      </c>
      <c r="L241" s="727">
        <f>'PE Holds'!R135</f>
        <v>0</v>
      </c>
      <c r="M241" s="728">
        <f>'PE Holds'!S135</f>
        <v>0</v>
      </c>
      <c r="N241" s="729">
        <f>'PE Holds'!T135</f>
        <v>0</v>
      </c>
      <c r="O241" s="730">
        <f>'PE Holds'!U135</f>
        <v>0</v>
      </c>
      <c r="P241" s="731">
        <f>'PE Holds'!V135</f>
        <v>0</v>
      </c>
      <c r="Q241" s="732">
        <f>'PE Holds'!W135</f>
        <v>0</v>
      </c>
      <c r="R241" s="733">
        <f>'PE Holds'!X135</f>
        <v>0</v>
      </c>
      <c r="S241" s="738">
        <f>'PE Holds'!Y135</f>
        <v>0</v>
      </c>
      <c r="T241" s="739">
        <f>'PE Holds'!Z135</f>
        <v>0</v>
      </c>
      <c r="U241" s="738">
        <f>'PE Holds'!AA135</f>
        <v>0</v>
      </c>
      <c r="V241" s="734">
        <f>'PE Holds'!AB135</f>
        <v>0</v>
      </c>
      <c r="W241" s="721">
        <f>'PE Holds'!AC135</f>
        <v>0</v>
      </c>
      <c r="X241" s="740">
        <f>'PE Holds'!AD135</f>
        <v>0</v>
      </c>
      <c r="Y241" s="15">
        <f t="shared" si="16"/>
        <v>0</v>
      </c>
      <c r="Z241" s="16">
        <f t="shared" si="15"/>
        <v>0</v>
      </c>
    </row>
    <row r="242" spans="1:26">
      <c r="A242" s="13">
        <v>13890</v>
      </c>
      <c r="B242" s="13" t="s">
        <v>29887</v>
      </c>
      <c r="C242" s="13" t="s">
        <v>29445</v>
      </c>
      <c r="D242" s="13" t="s">
        <v>29732</v>
      </c>
      <c r="E242" s="16">
        <v>5</v>
      </c>
      <c r="F242" s="721">
        <f>'PE Holds'!L136</f>
        <v>0</v>
      </c>
      <c r="G242" s="722">
        <f>'PE Holds'!M136</f>
        <v>0</v>
      </c>
      <c r="H242" s="723">
        <f>'PE Holds'!N136</f>
        <v>0</v>
      </c>
      <c r="I242" s="724">
        <f>'PE Holds'!O136</f>
        <v>0</v>
      </c>
      <c r="J242" s="725">
        <f>'PE Holds'!P136</f>
        <v>0</v>
      </c>
      <c r="K242" s="726">
        <f>'PE Holds'!Q136</f>
        <v>0</v>
      </c>
      <c r="L242" s="727">
        <f>'PE Holds'!R136</f>
        <v>0</v>
      </c>
      <c r="M242" s="728">
        <f>'PE Holds'!S136</f>
        <v>0</v>
      </c>
      <c r="N242" s="729">
        <f>'PE Holds'!T136</f>
        <v>0</v>
      </c>
      <c r="O242" s="730">
        <f>'PE Holds'!U136</f>
        <v>0</v>
      </c>
      <c r="P242" s="731">
        <f>'PE Holds'!V136</f>
        <v>0</v>
      </c>
      <c r="Q242" s="732">
        <f>'PE Holds'!W136</f>
        <v>0</v>
      </c>
      <c r="R242" s="733">
        <f>'PE Holds'!X136</f>
        <v>0</v>
      </c>
      <c r="S242" s="738">
        <f>'PE Holds'!Y136</f>
        <v>0</v>
      </c>
      <c r="T242" s="739">
        <f>'PE Holds'!Z136</f>
        <v>0</v>
      </c>
      <c r="U242" s="738">
        <f>'PE Holds'!AA136</f>
        <v>0</v>
      </c>
      <c r="V242" s="734">
        <f>'PE Holds'!AB136</f>
        <v>0</v>
      </c>
      <c r="W242" s="721">
        <f>'PE Holds'!AC136</f>
        <v>0</v>
      </c>
      <c r="X242" s="740">
        <f>'PE Holds'!AD136</f>
        <v>0</v>
      </c>
      <c r="Y242" s="15">
        <f t="shared" si="16"/>
        <v>0</v>
      </c>
      <c r="Z242" s="16">
        <f t="shared" si="15"/>
        <v>0</v>
      </c>
    </row>
    <row r="243" spans="1:26">
      <c r="A243" s="13">
        <v>14604</v>
      </c>
      <c r="B243" s="13" t="s">
        <v>29887</v>
      </c>
      <c r="C243" s="13" t="s">
        <v>29445</v>
      </c>
      <c r="D243" s="13" t="s">
        <v>29733</v>
      </c>
      <c r="E243" s="16">
        <v>5</v>
      </c>
      <c r="F243" s="721">
        <f>'PE Holds'!L137</f>
        <v>0</v>
      </c>
      <c r="G243" s="722">
        <f>'PE Holds'!M137</f>
        <v>0</v>
      </c>
      <c r="H243" s="723">
        <f>'PE Holds'!N137</f>
        <v>0</v>
      </c>
      <c r="I243" s="724">
        <f>'PE Holds'!O137</f>
        <v>0</v>
      </c>
      <c r="J243" s="725">
        <f>'PE Holds'!P137</f>
        <v>0</v>
      </c>
      <c r="K243" s="726">
        <f>'PE Holds'!Q137</f>
        <v>0</v>
      </c>
      <c r="L243" s="727">
        <f>'PE Holds'!R137</f>
        <v>0</v>
      </c>
      <c r="M243" s="728">
        <f>'PE Holds'!S137</f>
        <v>0</v>
      </c>
      <c r="N243" s="729">
        <f>'PE Holds'!T137</f>
        <v>0</v>
      </c>
      <c r="O243" s="730">
        <f>'PE Holds'!U137</f>
        <v>0</v>
      </c>
      <c r="P243" s="731">
        <f>'PE Holds'!V137</f>
        <v>0</v>
      </c>
      <c r="Q243" s="732">
        <f>'PE Holds'!W137</f>
        <v>0</v>
      </c>
      <c r="R243" s="733">
        <f>'PE Holds'!X137</f>
        <v>0</v>
      </c>
      <c r="S243" s="738">
        <f>'PE Holds'!Y137</f>
        <v>0</v>
      </c>
      <c r="T243" s="739">
        <f>'PE Holds'!Z137</f>
        <v>0</v>
      </c>
      <c r="U243" s="738">
        <f>'PE Holds'!AA137</f>
        <v>0</v>
      </c>
      <c r="V243" s="734">
        <f>'PE Holds'!AB137</f>
        <v>0</v>
      </c>
      <c r="W243" s="721">
        <f>'PE Holds'!AC137</f>
        <v>0</v>
      </c>
      <c r="X243" s="740">
        <f>'PE Holds'!AD137</f>
        <v>0</v>
      </c>
      <c r="Y243" s="15">
        <f t="shared" si="16"/>
        <v>0</v>
      </c>
      <c r="Z243" s="16">
        <f t="shared" si="15"/>
        <v>0</v>
      </c>
    </row>
    <row r="244" spans="1:26">
      <c r="A244" s="13">
        <v>14396</v>
      </c>
      <c r="B244" s="13" t="s">
        <v>29887</v>
      </c>
      <c r="C244" s="13" t="s">
        <v>29445</v>
      </c>
      <c r="D244" s="13" t="s">
        <v>29735</v>
      </c>
      <c r="E244" s="16">
        <v>5</v>
      </c>
      <c r="F244" s="721">
        <f>'PE Holds'!L138</f>
        <v>0</v>
      </c>
      <c r="G244" s="722">
        <f>'PE Holds'!M138</f>
        <v>0</v>
      </c>
      <c r="H244" s="723">
        <f>'PE Holds'!N138</f>
        <v>0</v>
      </c>
      <c r="I244" s="724">
        <f>'PE Holds'!O138</f>
        <v>0</v>
      </c>
      <c r="J244" s="725">
        <f>'PE Holds'!P138</f>
        <v>0</v>
      </c>
      <c r="K244" s="726">
        <f>'PE Holds'!Q138</f>
        <v>0</v>
      </c>
      <c r="L244" s="727">
        <f>'PE Holds'!R138</f>
        <v>0</v>
      </c>
      <c r="M244" s="728">
        <f>'PE Holds'!S138</f>
        <v>0</v>
      </c>
      <c r="N244" s="729">
        <f>'PE Holds'!T138</f>
        <v>0</v>
      </c>
      <c r="O244" s="730">
        <f>'PE Holds'!U138</f>
        <v>0</v>
      </c>
      <c r="P244" s="731">
        <f>'PE Holds'!V138</f>
        <v>0</v>
      </c>
      <c r="Q244" s="732">
        <f>'PE Holds'!W138</f>
        <v>0</v>
      </c>
      <c r="R244" s="733">
        <f>'PE Holds'!X138</f>
        <v>0</v>
      </c>
      <c r="S244" s="738">
        <f>'PE Holds'!Y138</f>
        <v>0</v>
      </c>
      <c r="T244" s="739">
        <f>'PE Holds'!Z138</f>
        <v>0</v>
      </c>
      <c r="U244" s="738">
        <f>'PE Holds'!AA138</f>
        <v>0</v>
      </c>
      <c r="V244" s="734">
        <f>'PE Holds'!AB138</f>
        <v>0</v>
      </c>
      <c r="W244" s="721">
        <f>'PE Holds'!AC138</f>
        <v>0</v>
      </c>
      <c r="X244" s="740">
        <f>'PE Holds'!AD138</f>
        <v>0</v>
      </c>
      <c r="Y244" s="15">
        <f t="shared" si="16"/>
        <v>0</v>
      </c>
      <c r="Z244" s="16">
        <f t="shared" si="15"/>
        <v>0</v>
      </c>
    </row>
    <row r="245" spans="1:26">
      <c r="A245" s="13">
        <v>14684</v>
      </c>
      <c r="B245" s="13" t="s">
        <v>29887</v>
      </c>
      <c r="C245" s="13" t="s">
        <v>29445</v>
      </c>
      <c r="D245" s="13" t="s">
        <v>29736</v>
      </c>
      <c r="E245" s="16">
        <v>5</v>
      </c>
      <c r="F245" s="721">
        <f>'PE Holds'!L139</f>
        <v>0</v>
      </c>
      <c r="G245" s="722">
        <f>'PE Holds'!M139</f>
        <v>0</v>
      </c>
      <c r="H245" s="723">
        <f>'PE Holds'!N139</f>
        <v>0</v>
      </c>
      <c r="I245" s="724">
        <f>'PE Holds'!O139</f>
        <v>0</v>
      </c>
      <c r="J245" s="725">
        <f>'PE Holds'!P139</f>
        <v>0</v>
      </c>
      <c r="K245" s="726">
        <f>'PE Holds'!Q139</f>
        <v>0</v>
      </c>
      <c r="L245" s="727">
        <f>'PE Holds'!R139</f>
        <v>0</v>
      </c>
      <c r="M245" s="728">
        <f>'PE Holds'!S139</f>
        <v>0</v>
      </c>
      <c r="N245" s="729">
        <f>'PE Holds'!T139</f>
        <v>0</v>
      </c>
      <c r="O245" s="730">
        <f>'PE Holds'!U139</f>
        <v>0</v>
      </c>
      <c r="P245" s="731">
        <f>'PE Holds'!V139</f>
        <v>0</v>
      </c>
      <c r="Q245" s="732">
        <f>'PE Holds'!W139</f>
        <v>0</v>
      </c>
      <c r="R245" s="733">
        <f>'PE Holds'!X139</f>
        <v>0</v>
      </c>
      <c r="S245" s="738">
        <f>'PE Holds'!Y139</f>
        <v>0</v>
      </c>
      <c r="T245" s="739">
        <f>'PE Holds'!Z139</f>
        <v>0</v>
      </c>
      <c r="U245" s="738">
        <f>'PE Holds'!AA139</f>
        <v>0</v>
      </c>
      <c r="V245" s="734">
        <f>'PE Holds'!AB139</f>
        <v>0</v>
      </c>
      <c r="W245" s="721">
        <f>'PE Holds'!AC139</f>
        <v>0</v>
      </c>
      <c r="X245" s="740">
        <f>'PE Holds'!AD139</f>
        <v>0</v>
      </c>
      <c r="Y245" s="15">
        <f t="shared" si="16"/>
        <v>0</v>
      </c>
      <c r="Z245" s="16">
        <f t="shared" si="15"/>
        <v>0</v>
      </c>
    </row>
    <row r="246" spans="1:26">
      <c r="A246" s="13">
        <v>13086</v>
      </c>
      <c r="B246" s="13" t="s">
        <v>29887</v>
      </c>
      <c r="C246" s="13" t="s">
        <v>29891</v>
      </c>
      <c r="D246" s="13" t="s">
        <v>29732</v>
      </c>
      <c r="E246" s="16">
        <v>5</v>
      </c>
      <c r="F246" s="721">
        <f>'PE Holds'!L140</f>
        <v>0</v>
      </c>
      <c r="G246" s="722">
        <f>'PE Holds'!M140</f>
        <v>0</v>
      </c>
      <c r="H246" s="723">
        <f>'PE Holds'!N140</f>
        <v>0</v>
      </c>
      <c r="I246" s="724">
        <f>'PE Holds'!O140</f>
        <v>0</v>
      </c>
      <c r="J246" s="725">
        <f>'PE Holds'!P140</f>
        <v>0</v>
      </c>
      <c r="K246" s="726">
        <f>'PE Holds'!Q140</f>
        <v>0</v>
      </c>
      <c r="L246" s="727">
        <f>'PE Holds'!R140</f>
        <v>0</v>
      </c>
      <c r="M246" s="728">
        <f>'PE Holds'!S140</f>
        <v>0</v>
      </c>
      <c r="N246" s="729">
        <f>'PE Holds'!T140</f>
        <v>0</v>
      </c>
      <c r="O246" s="730">
        <f>'PE Holds'!U140</f>
        <v>0</v>
      </c>
      <c r="P246" s="731">
        <f>'PE Holds'!V140</f>
        <v>0</v>
      </c>
      <c r="Q246" s="732">
        <f>'PE Holds'!W140</f>
        <v>0</v>
      </c>
      <c r="R246" s="733">
        <f>'PE Holds'!X140</f>
        <v>0</v>
      </c>
      <c r="S246" s="738">
        <f>'PE Holds'!Y140</f>
        <v>0</v>
      </c>
      <c r="T246" s="739">
        <f>'PE Holds'!Z140</f>
        <v>0</v>
      </c>
      <c r="U246" s="738">
        <f>'PE Holds'!AA140</f>
        <v>0</v>
      </c>
      <c r="V246" s="734">
        <f>'PE Holds'!AB140</f>
        <v>0</v>
      </c>
      <c r="W246" s="721">
        <f>'PE Holds'!AC140</f>
        <v>0</v>
      </c>
      <c r="X246" s="740">
        <f>'PE Holds'!AD140</f>
        <v>0</v>
      </c>
      <c r="Y246" s="15">
        <f t="shared" si="16"/>
        <v>0</v>
      </c>
      <c r="Z246" s="16">
        <f t="shared" si="15"/>
        <v>0</v>
      </c>
    </row>
    <row r="247" spans="1:26">
      <c r="A247" s="13">
        <v>13094</v>
      </c>
      <c r="B247" s="13" t="s">
        <v>29887</v>
      </c>
      <c r="C247" s="13" t="s">
        <v>29891</v>
      </c>
      <c r="D247" s="13" t="s">
        <v>29733</v>
      </c>
      <c r="E247" s="16">
        <v>5</v>
      </c>
      <c r="F247" s="721">
        <f>'PE Holds'!L141</f>
        <v>0</v>
      </c>
      <c r="G247" s="722">
        <f>'PE Holds'!M141</f>
        <v>0</v>
      </c>
      <c r="H247" s="723">
        <f>'PE Holds'!N141</f>
        <v>0</v>
      </c>
      <c r="I247" s="724">
        <f>'PE Holds'!O141</f>
        <v>0</v>
      </c>
      <c r="J247" s="725">
        <f>'PE Holds'!P141</f>
        <v>0</v>
      </c>
      <c r="K247" s="726">
        <f>'PE Holds'!Q141</f>
        <v>0</v>
      </c>
      <c r="L247" s="727">
        <f>'PE Holds'!R141</f>
        <v>0</v>
      </c>
      <c r="M247" s="728">
        <f>'PE Holds'!S141</f>
        <v>0</v>
      </c>
      <c r="N247" s="729">
        <f>'PE Holds'!T141</f>
        <v>0</v>
      </c>
      <c r="O247" s="730">
        <f>'PE Holds'!U141</f>
        <v>0</v>
      </c>
      <c r="P247" s="731">
        <f>'PE Holds'!V141</f>
        <v>0</v>
      </c>
      <c r="Q247" s="732">
        <f>'PE Holds'!W141</f>
        <v>0</v>
      </c>
      <c r="R247" s="733">
        <f>'PE Holds'!X141</f>
        <v>0</v>
      </c>
      <c r="S247" s="738">
        <f>'PE Holds'!Y141</f>
        <v>0</v>
      </c>
      <c r="T247" s="739">
        <f>'PE Holds'!Z141</f>
        <v>0</v>
      </c>
      <c r="U247" s="738">
        <f>'PE Holds'!AA141</f>
        <v>0</v>
      </c>
      <c r="V247" s="734">
        <f>'PE Holds'!AB141</f>
        <v>0</v>
      </c>
      <c r="W247" s="721">
        <f>'PE Holds'!AC141</f>
        <v>0</v>
      </c>
      <c r="X247" s="740">
        <f>'PE Holds'!AD141</f>
        <v>0</v>
      </c>
      <c r="Y247" s="15">
        <f t="shared" si="16"/>
        <v>0</v>
      </c>
      <c r="Z247" s="16">
        <f t="shared" si="15"/>
        <v>0</v>
      </c>
    </row>
    <row r="248" spans="1:26">
      <c r="A248" s="13">
        <v>13084</v>
      </c>
      <c r="B248" s="13" t="s">
        <v>29887</v>
      </c>
      <c r="C248" s="13" t="s">
        <v>29892</v>
      </c>
      <c r="D248" s="13" t="s">
        <v>29732</v>
      </c>
      <c r="E248" s="16">
        <v>5</v>
      </c>
      <c r="F248" s="721">
        <f>'PE Holds'!L142</f>
        <v>0</v>
      </c>
      <c r="G248" s="722">
        <f>'PE Holds'!M142</f>
        <v>0</v>
      </c>
      <c r="H248" s="723">
        <f>'PE Holds'!N142</f>
        <v>0</v>
      </c>
      <c r="I248" s="724">
        <f>'PE Holds'!O142</f>
        <v>0</v>
      </c>
      <c r="J248" s="725">
        <f>'PE Holds'!P142</f>
        <v>0</v>
      </c>
      <c r="K248" s="726">
        <f>'PE Holds'!Q142</f>
        <v>0</v>
      </c>
      <c r="L248" s="727">
        <f>'PE Holds'!R142</f>
        <v>0</v>
      </c>
      <c r="M248" s="728">
        <f>'PE Holds'!S142</f>
        <v>0</v>
      </c>
      <c r="N248" s="729">
        <f>'PE Holds'!T142</f>
        <v>0</v>
      </c>
      <c r="O248" s="730">
        <f>'PE Holds'!U142</f>
        <v>0</v>
      </c>
      <c r="P248" s="731">
        <f>'PE Holds'!V142</f>
        <v>0</v>
      </c>
      <c r="Q248" s="732">
        <f>'PE Holds'!W142</f>
        <v>0</v>
      </c>
      <c r="R248" s="733">
        <f>'PE Holds'!X142</f>
        <v>0</v>
      </c>
      <c r="S248" s="738">
        <f>'PE Holds'!Y142</f>
        <v>0</v>
      </c>
      <c r="T248" s="739">
        <f>'PE Holds'!Z142</f>
        <v>0</v>
      </c>
      <c r="U248" s="738">
        <f>'PE Holds'!AA142</f>
        <v>0</v>
      </c>
      <c r="V248" s="734">
        <f>'PE Holds'!AB142</f>
        <v>0</v>
      </c>
      <c r="W248" s="721">
        <f>'PE Holds'!AC142</f>
        <v>0</v>
      </c>
      <c r="X248" s="740">
        <f>'PE Holds'!AD142</f>
        <v>0</v>
      </c>
      <c r="Y248" s="15">
        <f t="shared" si="16"/>
        <v>0</v>
      </c>
      <c r="Z248" s="16">
        <f t="shared" si="15"/>
        <v>0</v>
      </c>
    </row>
    <row r="249" spans="1:26">
      <c r="A249" s="13">
        <v>13097</v>
      </c>
      <c r="B249" s="13" t="s">
        <v>29887</v>
      </c>
      <c r="C249" s="13" t="s">
        <v>29892</v>
      </c>
      <c r="D249" s="13" t="s">
        <v>29733</v>
      </c>
      <c r="E249" s="16">
        <v>5</v>
      </c>
      <c r="F249" s="721">
        <f>'PE Holds'!L143</f>
        <v>0</v>
      </c>
      <c r="G249" s="722">
        <f>'PE Holds'!M143</f>
        <v>0</v>
      </c>
      <c r="H249" s="723">
        <f>'PE Holds'!N143</f>
        <v>0</v>
      </c>
      <c r="I249" s="724">
        <f>'PE Holds'!O143</f>
        <v>0</v>
      </c>
      <c r="J249" s="725">
        <f>'PE Holds'!P143</f>
        <v>0</v>
      </c>
      <c r="K249" s="726">
        <f>'PE Holds'!Q143</f>
        <v>0</v>
      </c>
      <c r="L249" s="727">
        <f>'PE Holds'!R143</f>
        <v>0</v>
      </c>
      <c r="M249" s="728">
        <f>'PE Holds'!S143</f>
        <v>0</v>
      </c>
      <c r="N249" s="729">
        <f>'PE Holds'!T143</f>
        <v>0</v>
      </c>
      <c r="O249" s="730">
        <f>'PE Holds'!U143</f>
        <v>0</v>
      </c>
      <c r="P249" s="731">
        <f>'PE Holds'!V143</f>
        <v>0</v>
      </c>
      <c r="Q249" s="732">
        <f>'PE Holds'!W143</f>
        <v>0</v>
      </c>
      <c r="R249" s="733">
        <f>'PE Holds'!X143</f>
        <v>0</v>
      </c>
      <c r="S249" s="738">
        <f>'PE Holds'!Y143</f>
        <v>0</v>
      </c>
      <c r="T249" s="739">
        <f>'PE Holds'!Z143</f>
        <v>0</v>
      </c>
      <c r="U249" s="738">
        <f>'PE Holds'!AA143</f>
        <v>0</v>
      </c>
      <c r="V249" s="734">
        <f>'PE Holds'!AB143</f>
        <v>0</v>
      </c>
      <c r="W249" s="721">
        <f>'PE Holds'!AC143</f>
        <v>0</v>
      </c>
      <c r="X249" s="740">
        <f>'PE Holds'!AD143</f>
        <v>0</v>
      </c>
      <c r="Y249" s="15">
        <f t="shared" si="16"/>
        <v>0</v>
      </c>
      <c r="Z249" s="16">
        <f t="shared" si="15"/>
        <v>0</v>
      </c>
    </row>
    <row r="250" spans="1:26">
      <c r="A250" s="13">
        <v>13080</v>
      </c>
      <c r="B250" s="13" t="s">
        <v>29887</v>
      </c>
      <c r="C250" s="13" t="s">
        <v>29893</v>
      </c>
      <c r="D250" s="13" t="s">
        <v>29732</v>
      </c>
      <c r="E250" s="16">
        <v>5</v>
      </c>
      <c r="F250" s="721">
        <f>'PE Holds'!L144</f>
        <v>0</v>
      </c>
      <c r="G250" s="722">
        <f>'PE Holds'!M144</f>
        <v>0</v>
      </c>
      <c r="H250" s="723">
        <f>'PE Holds'!N144</f>
        <v>0</v>
      </c>
      <c r="I250" s="724">
        <f>'PE Holds'!O144</f>
        <v>0</v>
      </c>
      <c r="J250" s="725">
        <f>'PE Holds'!P144</f>
        <v>0</v>
      </c>
      <c r="K250" s="726">
        <f>'PE Holds'!Q144</f>
        <v>0</v>
      </c>
      <c r="L250" s="727">
        <f>'PE Holds'!R144</f>
        <v>0</v>
      </c>
      <c r="M250" s="728">
        <f>'PE Holds'!S144</f>
        <v>0</v>
      </c>
      <c r="N250" s="729">
        <f>'PE Holds'!T144</f>
        <v>0</v>
      </c>
      <c r="O250" s="730">
        <f>'PE Holds'!U144</f>
        <v>0</v>
      </c>
      <c r="P250" s="731">
        <f>'PE Holds'!V144</f>
        <v>0</v>
      </c>
      <c r="Q250" s="732">
        <f>'PE Holds'!W144</f>
        <v>0</v>
      </c>
      <c r="R250" s="733">
        <f>'PE Holds'!X144</f>
        <v>0</v>
      </c>
      <c r="S250" s="738">
        <f>'PE Holds'!Y144</f>
        <v>0</v>
      </c>
      <c r="T250" s="739">
        <f>'PE Holds'!Z144</f>
        <v>0</v>
      </c>
      <c r="U250" s="738">
        <f>'PE Holds'!AA144</f>
        <v>0</v>
      </c>
      <c r="V250" s="734">
        <f>'PE Holds'!AB144</f>
        <v>0</v>
      </c>
      <c r="W250" s="721">
        <f>'PE Holds'!AC144</f>
        <v>0</v>
      </c>
      <c r="X250" s="740">
        <f>'PE Holds'!AD144</f>
        <v>0</v>
      </c>
      <c r="Y250" s="15">
        <f t="shared" si="16"/>
        <v>0</v>
      </c>
      <c r="Z250" s="16">
        <f t="shared" si="15"/>
        <v>0</v>
      </c>
    </row>
    <row r="251" spans="1:26">
      <c r="A251" s="13">
        <v>13075</v>
      </c>
      <c r="B251" s="13" t="s">
        <v>29887</v>
      </c>
      <c r="C251" s="13" t="s">
        <v>29893</v>
      </c>
      <c r="D251" s="13" t="s">
        <v>29733</v>
      </c>
      <c r="E251" s="16">
        <v>5</v>
      </c>
      <c r="F251" s="721">
        <f>'PE Holds'!L145</f>
        <v>0</v>
      </c>
      <c r="G251" s="722">
        <f>'PE Holds'!M145</f>
        <v>0</v>
      </c>
      <c r="H251" s="723">
        <f>'PE Holds'!N145</f>
        <v>0</v>
      </c>
      <c r="I251" s="724">
        <f>'PE Holds'!O145</f>
        <v>0</v>
      </c>
      <c r="J251" s="725">
        <f>'PE Holds'!P145</f>
        <v>0</v>
      </c>
      <c r="K251" s="726">
        <f>'PE Holds'!Q145</f>
        <v>0</v>
      </c>
      <c r="L251" s="727">
        <f>'PE Holds'!R145</f>
        <v>0</v>
      </c>
      <c r="M251" s="728">
        <f>'PE Holds'!S145</f>
        <v>0</v>
      </c>
      <c r="N251" s="729">
        <f>'PE Holds'!T145</f>
        <v>0</v>
      </c>
      <c r="O251" s="730">
        <f>'PE Holds'!U145</f>
        <v>0</v>
      </c>
      <c r="P251" s="731">
        <f>'PE Holds'!V145</f>
        <v>0</v>
      </c>
      <c r="Q251" s="732">
        <f>'PE Holds'!W145</f>
        <v>0</v>
      </c>
      <c r="R251" s="733">
        <f>'PE Holds'!X145</f>
        <v>0</v>
      </c>
      <c r="S251" s="738">
        <f>'PE Holds'!Y145</f>
        <v>0</v>
      </c>
      <c r="T251" s="739">
        <f>'PE Holds'!Z145</f>
        <v>0</v>
      </c>
      <c r="U251" s="738">
        <f>'PE Holds'!AA145</f>
        <v>0</v>
      </c>
      <c r="V251" s="734">
        <f>'PE Holds'!AB145</f>
        <v>0</v>
      </c>
      <c r="W251" s="721">
        <f>'PE Holds'!AC145</f>
        <v>0</v>
      </c>
      <c r="X251" s="740">
        <f>'PE Holds'!AD145</f>
        <v>0</v>
      </c>
      <c r="Y251" s="15">
        <f t="shared" si="16"/>
        <v>0</v>
      </c>
      <c r="Z251" s="16">
        <f t="shared" si="15"/>
        <v>0</v>
      </c>
    </row>
    <row r="252" spans="1:26">
      <c r="A252" s="13">
        <v>14865</v>
      </c>
      <c r="B252" s="17" t="s">
        <v>29887</v>
      </c>
      <c r="C252" s="17" t="s">
        <v>29894</v>
      </c>
      <c r="D252" s="17" t="s">
        <v>29737</v>
      </c>
      <c r="E252" s="16">
        <v>5</v>
      </c>
      <c r="F252" s="721"/>
      <c r="G252" s="722"/>
      <c r="H252" s="723"/>
      <c r="I252" s="724"/>
      <c r="J252" s="725"/>
      <c r="K252" s="726"/>
      <c r="L252" s="727"/>
      <c r="M252" s="728"/>
      <c r="N252" s="729"/>
      <c r="O252" s="730"/>
      <c r="P252" s="731"/>
      <c r="Q252" s="732"/>
      <c r="R252" s="733"/>
      <c r="S252" s="738"/>
      <c r="T252" s="739"/>
      <c r="U252" s="738"/>
      <c r="V252" s="734"/>
      <c r="W252" s="721"/>
      <c r="X252" s="740"/>
      <c r="Y252" s="15">
        <f t="shared" si="16"/>
        <v>0</v>
      </c>
      <c r="Z252" s="16">
        <f t="shared" si="15"/>
        <v>0</v>
      </c>
    </row>
    <row r="253" spans="1:26">
      <c r="A253" s="13">
        <v>12469</v>
      </c>
      <c r="B253" s="13" t="s">
        <v>29895</v>
      </c>
      <c r="C253" s="13" t="s">
        <v>29896</v>
      </c>
      <c r="D253" s="13" t="s">
        <v>29732</v>
      </c>
      <c r="E253" s="16">
        <v>10</v>
      </c>
      <c r="F253" s="721">
        <f>'PE Holds'!L158</f>
        <v>0</v>
      </c>
      <c r="G253" s="722">
        <f>'PE Holds'!M158</f>
        <v>0</v>
      </c>
      <c r="H253" s="723">
        <f>'PE Holds'!N158</f>
        <v>0</v>
      </c>
      <c r="I253" s="724">
        <f>'PE Holds'!O158</f>
        <v>0</v>
      </c>
      <c r="J253" s="725">
        <f>'PE Holds'!P158</f>
        <v>0</v>
      </c>
      <c r="K253" s="726">
        <f>'PE Holds'!Q158</f>
        <v>0</v>
      </c>
      <c r="L253" s="727">
        <f>'PE Holds'!R158</f>
        <v>0</v>
      </c>
      <c r="M253" s="728">
        <f>'PE Holds'!S158</f>
        <v>0</v>
      </c>
      <c r="N253" s="729">
        <f>'PE Holds'!T158</f>
        <v>0</v>
      </c>
      <c r="O253" s="730">
        <f>'PE Holds'!U158</f>
        <v>0</v>
      </c>
      <c r="P253" s="731">
        <f>'PE Holds'!V158</f>
        <v>0</v>
      </c>
      <c r="Q253" s="732">
        <f>'PE Holds'!W158</f>
        <v>0</v>
      </c>
      <c r="R253" s="733">
        <f>'PE Holds'!X158</f>
        <v>0</v>
      </c>
      <c r="S253" s="738">
        <f>'PE Holds'!Y158</f>
        <v>0</v>
      </c>
      <c r="T253" s="739">
        <f>'PE Holds'!Z158</f>
        <v>0</v>
      </c>
      <c r="U253" s="738">
        <f>'PE Holds'!AA158</f>
        <v>0</v>
      </c>
      <c r="V253" s="734">
        <f>'PE Holds'!AB158</f>
        <v>0</v>
      </c>
      <c r="W253" s="721">
        <f>'PE Holds'!AC158</f>
        <v>0</v>
      </c>
      <c r="X253" s="740">
        <f>'PE Holds'!AD158</f>
        <v>0</v>
      </c>
      <c r="Y253" s="15">
        <f t="shared" si="16"/>
        <v>0</v>
      </c>
      <c r="Z253" s="16">
        <f t="shared" si="15"/>
        <v>0</v>
      </c>
    </row>
    <row r="254" spans="1:26">
      <c r="A254" s="13">
        <v>4822</v>
      </c>
      <c r="B254" s="13" t="s">
        <v>29895</v>
      </c>
      <c r="C254" s="13" t="s">
        <v>29888</v>
      </c>
      <c r="D254" s="13" t="s">
        <v>29732</v>
      </c>
      <c r="E254" s="16">
        <v>10</v>
      </c>
      <c r="F254" s="721">
        <f>'PE Holds'!L159</f>
        <v>0</v>
      </c>
      <c r="G254" s="722">
        <f>'PE Holds'!M159</f>
        <v>0</v>
      </c>
      <c r="H254" s="723">
        <f>'PE Holds'!N159</f>
        <v>0</v>
      </c>
      <c r="I254" s="724">
        <f>'PE Holds'!O159</f>
        <v>0</v>
      </c>
      <c r="J254" s="725">
        <f>'PE Holds'!P159</f>
        <v>0</v>
      </c>
      <c r="K254" s="726">
        <f>'PE Holds'!Q159</f>
        <v>0</v>
      </c>
      <c r="L254" s="727">
        <f>'PE Holds'!R159</f>
        <v>0</v>
      </c>
      <c r="M254" s="728">
        <f>'PE Holds'!S159</f>
        <v>0</v>
      </c>
      <c r="N254" s="729">
        <f>'PE Holds'!T159</f>
        <v>0</v>
      </c>
      <c r="O254" s="730">
        <f>'PE Holds'!U159</f>
        <v>0</v>
      </c>
      <c r="P254" s="731">
        <f>'PE Holds'!V159</f>
        <v>0</v>
      </c>
      <c r="Q254" s="732">
        <f>'PE Holds'!W159</f>
        <v>0</v>
      </c>
      <c r="R254" s="733">
        <f>'PE Holds'!X159</f>
        <v>0</v>
      </c>
      <c r="S254" s="738">
        <f>'PE Holds'!Y159</f>
        <v>0</v>
      </c>
      <c r="T254" s="739">
        <f>'PE Holds'!Z159</f>
        <v>0</v>
      </c>
      <c r="U254" s="738">
        <f>'PE Holds'!AA159</f>
        <v>0</v>
      </c>
      <c r="V254" s="734">
        <f>'PE Holds'!AB159</f>
        <v>0</v>
      </c>
      <c r="W254" s="721">
        <f>'PE Holds'!AC159</f>
        <v>0</v>
      </c>
      <c r="X254" s="740">
        <f>'PE Holds'!AD159</f>
        <v>0</v>
      </c>
      <c r="Y254" s="15">
        <f t="shared" si="16"/>
        <v>0</v>
      </c>
      <c r="Z254" s="16">
        <f t="shared" si="15"/>
        <v>0</v>
      </c>
    </row>
    <row r="255" spans="1:26">
      <c r="A255" s="13">
        <v>5485</v>
      </c>
      <c r="B255" s="13" t="s">
        <v>29895</v>
      </c>
      <c r="C255" s="13" t="s">
        <v>29888</v>
      </c>
      <c r="D255" s="13" t="s">
        <v>29733</v>
      </c>
      <c r="E255" s="16">
        <v>20</v>
      </c>
      <c r="F255" s="721">
        <f>'PE Holds'!L160</f>
        <v>0</v>
      </c>
      <c r="G255" s="722">
        <f>'PE Holds'!M160</f>
        <v>0</v>
      </c>
      <c r="H255" s="723">
        <f>'PE Holds'!N160</f>
        <v>0</v>
      </c>
      <c r="I255" s="724">
        <f>'PE Holds'!O160</f>
        <v>0</v>
      </c>
      <c r="J255" s="725">
        <f>'PE Holds'!P160</f>
        <v>0</v>
      </c>
      <c r="K255" s="726">
        <f>'PE Holds'!Q160</f>
        <v>0</v>
      </c>
      <c r="L255" s="727">
        <f>'PE Holds'!R160</f>
        <v>0</v>
      </c>
      <c r="M255" s="728">
        <f>'PE Holds'!S160</f>
        <v>0</v>
      </c>
      <c r="N255" s="729">
        <f>'PE Holds'!T160</f>
        <v>0</v>
      </c>
      <c r="O255" s="730">
        <f>'PE Holds'!U160</f>
        <v>0</v>
      </c>
      <c r="P255" s="731">
        <f>'PE Holds'!V160</f>
        <v>0</v>
      </c>
      <c r="Q255" s="732">
        <f>'PE Holds'!W160</f>
        <v>0</v>
      </c>
      <c r="R255" s="733">
        <f>'PE Holds'!X160</f>
        <v>0</v>
      </c>
      <c r="S255" s="738">
        <f>'PE Holds'!Y160</f>
        <v>0</v>
      </c>
      <c r="T255" s="739">
        <f>'PE Holds'!Z160</f>
        <v>0</v>
      </c>
      <c r="U255" s="738">
        <f>'PE Holds'!AA160</f>
        <v>0</v>
      </c>
      <c r="V255" s="734">
        <f>'PE Holds'!AB160</f>
        <v>0</v>
      </c>
      <c r="W255" s="721">
        <f>'PE Holds'!AC160</f>
        <v>0</v>
      </c>
      <c r="X255" s="740">
        <f>'PE Holds'!AD160</f>
        <v>0</v>
      </c>
      <c r="Y255" s="15">
        <f t="shared" si="16"/>
        <v>0</v>
      </c>
      <c r="Z255" s="16">
        <f t="shared" si="15"/>
        <v>0</v>
      </c>
    </row>
    <row r="256" spans="1:26">
      <c r="A256" s="13">
        <v>4867</v>
      </c>
      <c r="B256" s="13" t="s">
        <v>29895</v>
      </c>
      <c r="C256" s="13" t="s">
        <v>29897</v>
      </c>
      <c r="D256" s="13" t="s">
        <v>29732</v>
      </c>
      <c r="E256" s="16">
        <v>10</v>
      </c>
      <c r="F256" s="721">
        <f>'PE Holds'!L161</f>
        <v>0</v>
      </c>
      <c r="G256" s="722">
        <f>'PE Holds'!M161</f>
        <v>0</v>
      </c>
      <c r="H256" s="723">
        <f>'PE Holds'!N161</f>
        <v>0</v>
      </c>
      <c r="I256" s="724">
        <f>'PE Holds'!O161</f>
        <v>0</v>
      </c>
      <c r="J256" s="725">
        <f>'PE Holds'!P161</f>
        <v>0</v>
      </c>
      <c r="K256" s="726">
        <f>'PE Holds'!Q161</f>
        <v>0</v>
      </c>
      <c r="L256" s="727">
        <f>'PE Holds'!R161</f>
        <v>0</v>
      </c>
      <c r="M256" s="728">
        <f>'PE Holds'!S161</f>
        <v>0</v>
      </c>
      <c r="N256" s="729">
        <f>'PE Holds'!T161</f>
        <v>0</v>
      </c>
      <c r="O256" s="730">
        <f>'PE Holds'!U161</f>
        <v>0</v>
      </c>
      <c r="P256" s="731">
        <f>'PE Holds'!V161</f>
        <v>0</v>
      </c>
      <c r="Q256" s="732">
        <f>'PE Holds'!W161</f>
        <v>0</v>
      </c>
      <c r="R256" s="733">
        <f>'PE Holds'!X161</f>
        <v>0</v>
      </c>
      <c r="S256" s="738">
        <f>'PE Holds'!Y161</f>
        <v>0</v>
      </c>
      <c r="T256" s="739">
        <f>'PE Holds'!Z161</f>
        <v>0</v>
      </c>
      <c r="U256" s="738">
        <f>'PE Holds'!AA161</f>
        <v>0</v>
      </c>
      <c r="V256" s="734">
        <f>'PE Holds'!AB161</f>
        <v>0</v>
      </c>
      <c r="W256" s="721">
        <f>'PE Holds'!AC161</f>
        <v>0</v>
      </c>
      <c r="X256" s="740">
        <f>'PE Holds'!AD161</f>
        <v>0</v>
      </c>
      <c r="Y256" s="15">
        <f t="shared" si="16"/>
        <v>0</v>
      </c>
      <c r="Z256" s="16">
        <f t="shared" si="15"/>
        <v>0</v>
      </c>
    </row>
    <row r="257" spans="1:26">
      <c r="A257" s="13">
        <v>4843</v>
      </c>
      <c r="B257" s="13" t="s">
        <v>29895</v>
      </c>
      <c r="C257" s="13" t="s">
        <v>29897</v>
      </c>
      <c r="D257" s="13" t="s">
        <v>29733</v>
      </c>
      <c r="E257" s="16">
        <v>10</v>
      </c>
      <c r="F257" s="721">
        <f>'PE Holds'!L162</f>
        <v>0</v>
      </c>
      <c r="G257" s="722">
        <f>'PE Holds'!M162</f>
        <v>0</v>
      </c>
      <c r="H257" s="723">
        <f>'PE Holds'!N162</f>
        <v>0</v>
      </c>
      <c r="I257" s="724">
        <f>'PE Holds'!O162</f>
        <v>0</v>
      </c>
      <c r="J257" s="725">
        <f>'PE Holds'!P162</f>
        <v>0</v>
      </c>
      <c r="K257" s="726">
        <f>'PE Holds'!Q162</f>
        <v>0</v>
      </c>
      <c r="L257" s="727">
        <f>'PE Holds'!R162</f>
        <v>0</v>
      </c>
      <c r="M257" s="728">
        <f>'PE Holds'!S162</f>
        <v>0</v>
      </c>
      <c r="N257" s="729">
        <f>'PE Holds'!T162</f>
        <v>0</v>
      </c>
      <c r="O257" s="730">
        <f>'PE Holds'!U162</f>
        <v>0</v>
      </c>
      <c r="P257" s="731">
        <f>'PE Holds'!V162</f>
        <v>0</v>
      </c>
      <c r="Q257" s="732">
        <f>'PE Holds'!W162</f>
        <v>0</v>
      </c>
      <c r="R257" s="733">
        <f>'PE Holds'!X162</f>
        <v>0</v>
      </c>
      <c r="S257" s="738">
        <f>'PE Holds'!Y162</f>
        <v>0</v>
      </c>
      <c r="T257" s="739">
        <f>'PE Holds'!Z162</f>
        <v>0</v>
      </c>
      <c r="U257" s="738">
        <f>'PE Holds'!AA162</f>
        <v>0</v>
      </c>
      <c r="V257" s="734">
        <f>'PE Holds'!AB162</f>
        <v>0</v>
      </c>
      <c r="W257" s="721">
        <f>'PE Holds'!AC162</f>
        <v>0</v>
      </c>
      <c r="X257" s="740">
        <f>'PE Holds'!AD162</f>
        <v>0</v>
      </c>
      <c r="Y257" s="15">
        <f t="shared" si="16"/>
        <v>0</v>
      </c>
      <c r="Z257" s="16">
        <f t="shared" si="15"/>
        <v>0</v>
      </c>
    </row>
    <row r="258" spans="1:26">
      <c r="A258" s="13">
        <v>4833</v>
      </c>
      <c r="B258" s="14" t="s">
        <v>29895</v>
      </c>
      <c r="C258" s="14" t="s">
        <v>29350</v>
      </c>
      <c r="D258" s="14" t="s">
        <v>29732</v>
      </c>
      <c r="E258" s="16">
        <v>5</v>
      </c>
      <c r="F258" s="721"/>
      <c r="G258" s="722">
        <f>'PU Holds'!M291</f>
        <v>0</v>
      </c>
      <c r="H258" s="723">
        <f>'PU Holds'!N291</f>
        <v>0</v>
      </c>
      <c r="I258" s="724">
        <f>'PU Holds'!O291</f>
        <v>0</v>
      </c>
      <c r="J258" s="725">
        <f>'PU Holds'!P291</f>
        <v>0</v>
      </c>
      <c r="K258" s="726">
        <f>'PU Holds'!Q291</f>
        <v>0</v>
      </c>
      <c r="L258" s="727">
        <f>'PU Holds'!R291</f>
        <v>0</v>
      </c>
      <c r="M258" s="728">
        <f>'PU Holds'!S291</f>
        <v>0</v>
      </c>
      <c r="N258" s="729">
        <f>'PU Holds'!T291</f>
        <v>0</v>
      </c>
      <c r="O258" s="730">
        <f>'PU Holds'!U291</f>
        <v>0</v>
      </c>
      <c r="P258" s="731">
        <f>'PU Holds'!V291</f>
        <v>0</v>
      </c>
      <c r="Q258" s="732">
        <f>'PU Holds'!W291</f>
        <v>0</v>
      </c>
      <c r="R258" s="733">
        <f>'PU Holds'!X291</f>
        <v>0</v>
      </c>
      <c r="S258" s="738">
        <f>'PU Holds'!Y291</f>
        <v>0</v>
      </c>
      <c r="T258" s="739">
        <f>'PU Holds'!Z291</f>
        <v>0</v>
      </c>
      <c r="U258" s="738">
        <f>'PU Holds'!AA291</f>
        <v>0</v>
      </c>
      <c r="V258" s="734">
        <f>'PU Holds'!AB291</f>
        <v>0</v>
      </c>
      <c r="W258" s="721">
        <f>'PU Holds'!AC291</f>
        <v>0</v>
      </c>
      <c r="X258" s="740">
        <f>'PU Holds'!AD291</f>
        <v>0</v>
      </c>
      <c r="Y258" s="15">
        <f t="shared" si="16"/>
        <v>0</v>
      </c>
      <c r="Z258" s="16">
        <f t="shared" si="15"/>
        <v>0</v>
      </c>
    </row>
    <row r="259" spans="1:26">
      <c r="A259" s="13">
        <v>5480</v>
      </c>
      <c r="B259" s="14" t="s">
        <v>29895</v>
      </c>
      <c r="C259" s="14" t="s">
        <v>29746</v>
      </c>
      <c r="D259" s="14" t="s">
        <v>29732</v>
      </c>
      <c r="E259" s="16">
        <v>20</v>
      </c>
      <c r="F259" s="721"/>
      <c r="G259" s="722">
        <f>'PU Holds'!M292</f>
        <v>0</v>
      </c>
      <c r="H259" s="723">
        <f>'PU Holds'!N292</f>
        <v>0</v>
      </c>
      <c r="I259" s="724">
        <f>'PU Holds'!O292</f>
        <v>0</v>
      </c>
      <c r="J259" s="725">
        <f>'PU Holds'!P292</f>
        <v>0</v>
      </c>
      <c r="K259" s="726">
        <f>'PU Holds'!Q292</f>
        <v>0</v>
      </c>
      <c r="L259" s="727">
        <f>'PU Holds'!R292</f>
        <v>0</v>
      </c>
      <c r="M259" s="728">
        <f>'PU Holds'!S292</f>
        <v>0</v>
      </c>
      <c r="N259" s="729">
        <f>'PU Holds'!T292</f>
        <v>0</v>
      </c>
      <c r="O259" s="730">
        <f>'PU Holds'!U292</f>
        <v>0</v>
      </c>
      <c r="P259" s="731">
        <f>'PU Holds'!V292</f>
        <v>0</v>
      </c>
      <c r="Q259" s="732">
        <f>'PU Holds'!W292</f>
        <v>0</v>
      </c>
      <c r="R259" s="733">
        <f>'PU Holds'!X292</f>
        <v>0</v>
      </c>
      <c r="S259" s="738">
        <f>'PU Holds'!Y292</f>
        <v>0</v>
      </c>
      <c r="T259" s="739">
        <f>'PU Holds'!Z292</f>
        <v>0</v>
      </c>
      <c r="U259" s="738">
        <f>'PU Holds'!AA292</f>
        <v>0</v>
      </c>
      <c r="V259" s="734">
        <f>'PU Holds'!AB292</f>
        <v>0</v>
      </c>
      <c r="W259" s="721">
        <f>'PU Holds'!AC292</f>
        <v>0</v>
      </c>
      <c r="X259" s="740">
        <f>'PU Holds'!AD292</f>
        <v>0</v>
      </c>
      <c r="Y259" s="15">
        <f t="shared" si="16"/>
        <v>0</v>
      </c>
      <c r="Z259" s="16">
        <f t="shared" si="15"/>
        <v>0</v>
      </c>
    </row>
    <row r="260" spans="1:26">
      <c r="A260" s="13">
        <v>6227</v>
      </c>
      <c r="B260" s="14" t="s">
        <v>29895</v>
      </c>
      <c r="C260" s="14" t="s">
        <v>29746</v>
      </c>
      <c r="D260" s="14" t="s">
        <v>29733</v>
      </c>
      <c r="E260" s="16">
        <v>20</v>
      </c>
      <c r="F260" s="721"/>
      <c r="G260" s="722">
        <f>'PU Holds'!M293</f>
        <v>0</v>
      </c>
      <c r="H260" s="723">
        <f>'PU Holds'!N293</f>
        <v>0</v>
      </c>
      <c r="I260" s="724">
        <f>'PU Holds'!O293</f>
        <v>0</v>
      </c>
      <c r="J260" s="725">
        <f>'PU Holds'!P293</f>
        <v>0</v>
      </c>
      <c r="K260" s="726">
        <f>'PU Holds'!Q293</f>
        <v>0</v>
      </c>
      <c r="L260" s="727">
        <f>'PU Holds'!R293</f>
        <v>0</v>
      </c>
      <c r="M260" s="728">
        <f>'PU Holds'!S293</f>
        <v>0</v>
      </c>
      <c r="N260" s="729">
        <f>'PU Holds'!T293</f>
        <v>0</v>
      </c>
      <c r="O260" s="730">
        <f>'PU Holds'!U293</f>
        <v>0</v>
      </c>
      <c r="P260" s="731">
        <f>'PU Holds'!V293</f>
        <v>0</v>
      </c>
      <c r="Q260" s="732">
        <f>'PU Holds'!W293</f>
        <v>0</v>
      </c>
      <c r="R260" s="733">
        <f>'PU Holds'!X293</f>
        <v>0</v>
      </c>
      <c r="S260" s="738">
        <f>'PU Holds'!Y293</f>
        <v>0</v>
      </c>
      <c r="T260" s="739">
        <f>'PU Holds'!Z293</f>
        <v>0</v>
      </c>
      <c r="U260" s="738">
        <f>'PU Holds'!AA293</f>
        <v>0</v>
      </c>
      <c r="V260" s="734">
        <f>'PU Holds'!AB293</f>
        <v>0</v>
      </c>
      <c r="W260" s="721">
        <f>'PU Holds'!AC293</f>
        <v>0</v>
      </c>
      <c r="X260" s="740">
        <f>'PU Holds'!AD293</f>
        <v>0</v>
      </c>
      <c r="Y260" s="15">
        <f t="shared" si="16"/>
        <v>0</v>
      </c>
      <c r="Z260" s="16">
        <f t="shared" si="15"/>
        <v>0</v>
      </c>
    </row>
    <row r="261" spans="1:26">
      <c r="A261" s="13">
        <v>11952</v>
      </c>
      <c r="B261" s="13" t="s">
        <v>29895</v>
      </c>
      <c r="C261" s="13" t="s">
        <v>29746</v>
      </c>
      <c r="D261" s="13" t="s">
        <v>29735</v>
      </c>
      <c r="E261" s="16">
        <v>20</v>
      </c>
      <c r="F261" s="721">
        <f>'PE Holds'!L163</f>
        <v>0</v>
      </c>
      <c r="G261" s="722">
        <f>'PE Holds'!M163</f>
        <v>0</v>
      </c>
      <c r="H261" s="723">
        <f>'PE Holds'!N163</f>
        <v>0</v>
      </c>
      <c r="I261" s="724">
        <f>'PE Holds'!O163</f>
        <v>0</v>
      </c>
      <c r="J261" s="725">
        <f>'PE Holds'!P163</f>
        <v>0</v>
      </c>
      <c r="K261" s="726">
        <f>'PE Holds'!Q163</f>
        <v>0</v>
      </c>
      <c r="L261" s="727">
        <f>'PE Holds'!R163</f>
        <v>0</v>
      </c>
      <c r="M261" s="728">
        <f>'PE Holds'!S163</f>
        <v>0</v>
      </c>
      <c r="N261" s="729">
        <f>'PE Holds'!T163</f>
        <v>0</v>
      </c>
      <c r="O261" s="730">
        <f>'PE Holds'!U163</f>
        <v>0</v>
      </c>
      <c r="P261" s="731">
        <f>'PE Holds'!V163</f>
        <v>0</v>
      </c>
      <c r="Q261" s="732">
        <f>'PE Holds'!W163</f>
        <v>0</v>
      </c>
      <c r="R261" s="733">
        <f>'PE Holds'!X163</f>
        <v>0</v>
      </c>
      <c r="S261" s="738">
        <f>'PE Holds'!Y163</f>
        <v>0</v>
      </c>
      <c r="T261" s="739">
        <f>'PE Holds'!Z163</f>
        <v>0</v>
      </c>
      <c r="U261" s="738">
        <f>'PE Holds'!AA163</f>
        <v>0</v>
      </c>
      <c r="V261" s="734">
        <f>'PE Holds'!AB163</f>
        <v>0</v>
      </c>
      <c r="W261" s="721">
        <f>'PE Holds'!AC163</f>
        <v>0</v>
      </c>
      <c r="X261" s="740">
        <f>'PE Holds'!AD163</f>
        <v>0</v>
      </c>
      <c r="Y261" s="15">
        <f t="shared" si="16"/>
        <v>0</v>
      </c>
      <c r="Z261" s="16">
        <f t="shared" si="15"/>
        <v>0</v>
      </c>
    </row>
    <row r="262" spans="1:26">
      <c r="A262" s="13">
        <v>13455</v>
      </c>
      <c r="B262" s="13" t="s">
        <v>29895</v>
      </c>
      <c r="C262" s="13" t="s">
        <v>29746</v>
      </c>
      <c r="D262" s="13" t="s">
        <v>29898</v>
      </c>
      <c r="E262" s="16">
        <v>20</v>
      </c>
      <c r="F262" s="721">
        <f>'PE Holds'!L164</f>
        <v>0</v>
      </c>
      <c r="G262" s="722">
        <f>'PE Holds'!M164</f>
        <v>0</v>
      </c>
      <c r="H262" s="723">
        <f>'PE Holds'!N164</f>
        <v>0</v>
      </c>
      <c r="I262" s="724">
        <f>'PE Holds'!O164</f>
        <v>0</v>
      </c>
      <c r="J262" s="725">
        <f>'PE Holds'!P164</f>
        <v>0</v>
      </c>
      <c r="K262" s="726">
        <f>'PE Holds'!Q164</f>
        <v>0</v>
      </c>
      <c r="L262" s="727">
        <f>'PE Holds'!R164</f>
        <v>0</v>
      </c>
      <c r="M262" s="728">
        <f>'PE Holds'!S164</f>
        <v>0</v>
      </c>
      <c r="N262" s="729">
        <f>'PE Holds'!T164</f>
        <v>0</v>
      </c>
      <c r="O262" s="730">
        <f>'PE Holds'!U164</f>
        <v>0</v>
      </c>
      <c r="P262" s="731">
        <f>'PE Holds'!V164</f>
        <v>0</v>
      </c>
      <c r="Q262" s="732">
        <f>'PE Holds'!W164</f>
        <v>0</v>
      </c>
      <c r="R262" s="733">
        <f>'PE Holds'!X164</f>
        <v>0</v>
      </c>
      <c r="S262" s="738">
        <f>'PE Holds'!Y164</f>
        <v>0</v>
      </c>
      <c r="T262" s="739">
        <f>'PE Holds'!Z164</f>
        <v>0</v>
      </c>
      <c r="U262" s="738">
        <f>'PE Holds'!AA164</f>
        <v>0</v>
      </c>
      <c r="V262" s="734">
        <f>'PE Holds'!AB164</f>
        <v>0</v>
      </c>
      <c r="W262" s="721">
        <f>'PE Holds'!AC164</f>
        <v>0</v>
      </c>
      <c r="X262" s="740">
        <f>'PE Holds'!AD164</f>
        <v>0</v>
      </c>
      <c r="Y262" s="15">
        <f t="shared" si="16"/>
        <v>0</v>
      </c>
      <c r="Z262" s="16">
        <f t="shared" si="15"/>
        <v>0</v>
      </c>
    </row>
    <row r="263" spans="1:26">
      <c r="A263" s="13">
        <v>6091</v>
      </c>
      <c r="B263" s="13" t="s">
        <v>29895</v>
      </c>
      <c r="C263" s="13" t="s">
        <v>29750</v>
      </c>
      <c r="D263" s="13" t="s">
        <v>29732</v>
      </c>
      <c r="E263" s="16">
        <v>20</v>
      </c>
      <c r="F263" s="721">
        <f>'PE Holds'!L165</f>
        <v>0</v>
      </c>
      <c r="G263" s="722">
        <f>'PE Holds'!M165</f>
        <v>0</v>
      </c>
      <c r="H263" s="723">
        <f>'PE Holds'!N165</f>
        <v>0</v>
      </c>
      <c r="I263" s="724">
        <f>'PE Holds'!O165</f>
        <v>0</v>
      </c>
      <c r="J263" s="725">
        <f>'PE Holds'!P165</f>
        <v>0</v>
      </c>
      <c r="K263" s="726">
        <f>'PE Holds'!Q165</f>
        <v>0</v>
      </c>
      <c r="L263" s="727">
        <f>'PE Holds'!R165</f>
        <v>0</v>
      </c>
      <c r="M263" s="728">
        <f>'PE Holds'!S165</f>
        <v>0</v>
      </c>
      <c r="N263" s="729">
        <f>'PE Holds'!T165</f>
        <v>0</v>
      </c>
      <c r="O263" s="730">
        <f>'PE Holds'!U165</f>
        <v>0</v>
      </c>
      <c r="P263" s="731">
        <f>'PE Holds'!V165</f>
        <v>0</v>
      </c>
      <c r="Q263" s="732">
        <f>'PE Holds'!W165</f>
        <v>0</v>
      </c>
      <c r="R263" s="733">
        <f>'PE Holds'!X165</f>
        <v>0</v>
      </c>
      <c r="S263" s="738">
        <f>'PE Holds'!Y165</f>
        <v>0</v>
      </c>
      <c r="T263" s="739">
        <f>'PE Holds'!Z165</f>
        <v>0</v>
      </c>
      <c r="U263" s="738">
        <f>'PE Holds'!AA165</f>
        <v>0</v>
      </c>
      <c r="V263" s="734">
        <f>'PE Holds'!AB165</f>
        <v>0</v>
      </c>
      <c r="W263" s="721">
        <f>'PE Holds'!AC165</f>
        <v>0</v>
      </c>
      <c r="X263" s="740">
        <f>'PE Holds'!AD165</f>
        <v>0</v>
      </c>
      <c r="Y263" s="15">
        <f t="shared" si="16"/>
        <v>0</v>
      </c>
      <c r="Z263" s="16">
        <f t="shared" si="15"/>
        <v>0</v>
      </c>
    </row>
    <row r="264" spans="1:26">
      <c r="A264" s="13">
        <v>4824</v>
      </c>
      <c r="B264" s="13" t="s">
        <v>29895</v>
      </c>
      <c r="C264" s="13" t="s">
        <v>29617</v>
      </c>
      <c r="D264" s="13" t="s">
        <v>29732</v>
      </c>
      <c r="E264" s="16">
        <v>10</v>
      </c>
      <c r="F264" s="721">
        <f>'PE Holds'!L166</f>
        <v>0</v>
      </c>
      <c r="G264" s="722">
        <f>'PE Holds'!M166</f>
        <v>0</v>
      </c>
      <c r="H264" s="723">
        <f>'PE Holds'!N166</f>
        <v>0</v>
      </c>
      <c r="I264" s="724">
        <f>'PE Holds'!O166</f>
        <v>0</v>
      </c>
      <c r="J264" s="725">
        <f>'PE Holds'!P166</f>
        <v>0</v>
      </c>
      <c r="K264" s="726">
        <f>'PE Holds'!Q166</f>
        <v>0</v>
      </c>
      <c r="L264" s="727">
        <f>'PE Holds'!R166</f>
        <v>0</v>
      </c>
      <c r="M264" s="728">
        <f>'PE Holds'!S166</f>
        <v>0</v>
      </c>
      <c r="N264" s="729">
        <f>'PE Holds'!T166</f>
        <v>0</v>
      </c>
      <c r="O264" s="730">
        <f>'PE Holds'!U166</f>
        <v>0</v>
      </c>
      <c r="P264" s="731">
        <f>'PE Holds'!V166</f>
        <v>0</v>
      </c>
      <c r="Q264" s="732">
        <f>'PE Holds'!W166</f>
        <v>0</v>
      </c>
      <c r="R264" s="733">
        <f>'PE Holds'!X166</f>
        <v>0</v>
      </c>
      <c r="S264" s="738">
        <f>'PE Holds'!Y166</f>
        <v>0</v>
      </c>
      <c r="T264" s="739">
        <f>'PE Holds'!Z166</f>
        <v>0</v>
      </c>
      <c r="U264" s="738">
        <f>'PE Holds'!AA166</f>
        <v>0</v>
      </c>
      <c r="V264" s="734">
        <f>'PE Holds'!AB166</f>
        <v>0</v>
      </c>
      <c r="W264" s="721">
        <f>'PE Holds'!AC166</f>
        <v>0</v>
      </c>
      <c r="X264" s="740">
        <f>'PE Holds'!AD166</f>
        <v>0</v>
      </c>
      <c r="Y264" s="15">
        <f t="shared" si="16"/>
        <v>0</v>
      </c>
      <c r="Z264" s="16">
        <f t="shared" si="15"/>
        <v>0</v>
      </c>
    </row>
    <row r="265" spans="1:26">
      <c r="A265" s="13">
        <v>4879</v>
      </c>
      <c r="B265" s="13" t="s">
        <v>29895</v>
      </c>
      <c r="C265" s="13" t="s">
        <v>29752</v>
      </c>
      <c r="D265" s="13" t="s">
        <v>29732</v>
      </c>
      <c r="E265" s="16">
        <v>10</v>
      </c>
      <c r="F265" s="721">
        <f>'PE Holds'!L167</f>
        <v>0</v>
      </c>
      <c r="G265" s="722">
        <f>'PE Holds'!M167</f>
        <v>0</v>
      </c>
      <c r="H265" s="723">
        <f>'PE Holds'!N167</f>
        <v>0</v>
      </c>
      <c r="I265" s="724">
        <f>'PE Holds'!O167</f>
        <v>0</v>
      </c>
      <c r="J265" s="725">
        <f>'PE Holds'!P167</f>
        <v>0</v>
      </c>
      <c r="K265" s="726">
        <f>'PE Holds'!Q167</f>
        <v>0</v>
      </c>
      <c r="L265" s="727">
        <f>'PE Holds'!R167</f>
        <v>0</v>
      </c>
      <c r="M265" s="728">
        <f>'PE Holds'!S167</f>
        <v>0</v>
      </c>
      <c r="N265" s="729">
        <f>'PE Holds'!T167</f>
        <v>0</v>
      </c>
      <c r="O265" s="730">
        <f>'PE Holds'!U167</f>
        <v>0</v>
      </c>
      <c r="P265" s="731">
        <f>'PE Holds'!V167</f>
        <v>0</v>
      </c>
      <c r="Q265" s="732">
        <f>'PE Holds'!W167</f>
        <v>0</v>
      </c>
      <c r="R265" s="733">
        <f>'PE Holds'!X167</f>
        <v>0</v>
      </c>
      <c r="S265" s="738">
        <f>'PE Holds'!Y167</f>
        <v>0</v>
      </c>
      <c r="T265" s="739">
        <f>'PE Holds'!Z167</f>
        <v>0</v>
      </c>
      <c r="U265" s="738">
        <f>'PE Holds'!AA167</f>
        <v>0</v>
      </c>
      <c r="V265" s="734">
        <f>'PE Holds'!AB167</f>
        <v>0</v>
      </c>
      <c r="W265" s="721">
        <f>'PE Holds'!AC167</f>
        <v>0</v>
      </c>
      <c r="X265" s="740">
        <f>'PE Holds'!AD167</f>
        <v>0</v>
      </c>
      <c r="Y265" s="15">
        <f t="shared" si="16"/>
        <v>0</v>
      </c>
      <c r="Z265" s="16">
        <f t="shared" si="15"/>
        <v>0</v>
      </c>
    </row>
    <row r="266" spans="1:26">
      <c r="A266" s="13">
        <v>12241</v>
      </c>
      <c r="B266" s="13" t="s">
        <v>29895</v>
      </c>
      <c r="C266" s="13" t="s">
        <v>29752</v>
      </c>
      <c r="D266" s="13" t="s">
        <v>29733</v>
      </c>
      <c r="E266" s="16">
        <v>5</v>
      </c>
      <c r="F266" s="721">
        <f>'PE Holds'!L168</f>
        <v>0</v>
      </c>
      <c r="G266" s="722">
        <f>'PE Holds'!M168</f>
        <v>0</v>
      </c>
      <c r="H266" s="723">
        <f>'PE Holds'!N168</f>
        <v>0</v>
      </c>
      <c r="I266" s="724">
        <f>'PE Holds'!O168</f>
        <v>0</v>
      </c>
      <c r="J266" s="725">
        <f>'PE Holds'!P168</f>
        <v>0</v>
      </c>
      <c r="K266" s="726">
        <f>'PE Holds'!Q168</f>
        <v>0</v>
      </c>
      <c r="L266" s="727">
        <f>'PE Holds'!R168</f>
        <v>0</v>
      </c>
      <c r="M266" s="728">
        <f>'PE Holds'!S168</f>
        <v>0</v>
      </c>
      <c r="N266" s="729">
        <f>'PE Holds'!T168</f>
        <v>0</v>
      </c>
      <c r="O266" s="730">
        <f>'PE Holds'!U168</f>
        <v>0</v>
      </c>
      <c r="P266" s="731">
        <f>'PE Holds'!V168</f>
        <v>0</v>
      </c>
      <c r="Q266" s="732">
        <f>'PE Holds'!W168</f>
        <v>0</v>
      </c>
      <c r="R266" s="733">
        <f>'PE Holds'!X168</f>
        <v>0</v>
      </c>
      <c r="S266" s="738">
        <f>'PE Holds'!Y168</f>
        <v>0</v>
      </c>
      <c r="T266" s="739">
        <f>'PE Holds'!Z168</f>
        <v>0</v>
      </c>
      <c r="U266" s="738">
        <f>'PE Holds'!AA168</f>
        <v>0</v>
      </c>
      <c r="V266" s="734">
        <f>'PE Holds'!AB168</f>
        <v>0</v>
      </c>
      <c r="W266" s="721">
        <f>'PE Holds'!AC168</f>
        <v>0</v>
      </c>
      <c r="X266" s="740">
        <f>'PE Holds'!AD168</f>
        <v>0</v>
      </c>
      <c r="Y266" s="15">
        <f t="shared" si="16"/>
        <v>0</v>
      </c>
      <c r="Z266" s="16">
        <f t="shared" si="15"/>
        <v>0</v>
      </c>
    </row>
    <row r="267" spans="1:26">
      <c r="A267" s="13">
        <v>6092</v>
      </c>
      <c r="B267" s="13" t="s">
        <v>29895</v>
      </c>
      <c r="C267" s="13" t="s">
        <v>29595</v>
      </c>
      <c r="D267" s="13"/>
      <c r="E267" s="16">
        <v>20</v>
      </c>
      <c r="F267" s="721">
        <f>'PE Holds'!L169</f>
        <v>0</v>
      </c>
      <c r="G267" s="722">
        <f>'PE Holds'!M169</f>
        <v>0</v>
      </c>
      <c r="H267" s="723">
        <f>'PE Holds'!N169</f>
        <v>0</v>
      </c>
      <c r="I267" s="724">
        <f>'PE Holds'!O169</f>
        <v>0</v>
      </c>
      <c r="J267" s="725">
        <f>'PE Holds'!P169</f>
        <v>0</v>
      </c>
      <c r="K267" s="726">
        <f>'PE Holds'!Q169</f>
        <v>0</v>
      </c>
      <c r="L267" s="727">
        <f>'PE Holds'!R169</f>
        <v>0</v>
      </c>
      <c r="M267" s="728">
        <f>'PE Holds'!S169</f>
        <v>0</v>
      </c>
      <c r="N267" s="729">
        <f>'PE Holds'!T169</f>
        <v>0</v>
      </c>
      <c r="O267" s="730">
        <f>'PE Holds'!U169</f>
        <v>0</v>
      </c>
      <c r="P267" s="731">
        <f>'PE Holds'!V169</f>
        <v>0</v>
      </c>
      <c r="Q267" s="732">
        <f>'PE Holds'!W169</f>
        <v>0</v>
      </c>
      <c r="R267" s="733">
        <f>'PE Holds'!X169</f>
        <v>0</v>
      </c>
      <c r="S267" s="738">
        <f>'PE Holds'!Y169</f>
        <v>0</v>
      </c>
      <c r="T267" s="739">
        <f>'PE Holds'!Z169</f>
        <v>0</v>
      </c>
      <c r="U267" s="738">
        <f>'PE Holds'!AA169</f>
        <v>0</v>
      </c>
      <c r="V267" s="734">
        <f>'PE Holds'!AB169</f>
        <v>0</v>
      </c>
      <c r="W267" s="721">
        <f>'PE Holds'!AC169</f>
        <v>0</v>
      </c>
      <c r="X267" s="740">
        <f>'PE Holds'!AD169</f>
        <v>0</v>
      </c>
      <c r="Y267" s="15">
        <f t="shared" si="16"/>
        <v>0</v>
      </c>
      <c r="Z267" s="16">
        <f t="shared" si="15"/>
        <v>0</v>
      </c>
    </row>
    <row r="268" spans="1:26">
      <c r="A268" s="13">
        <v>6239</v>
      </c>
      <c r="B268" s="13" t="s">
        <v>29895</v>
      </c>
      <c r="C268" s="13" t="s">
        <v>29597</v>
      </c>
      <c r="D268" s="13" t="s">
        <v>29732</v>
      </c>
      <c r="E268" s="16">
        <v>10</v>
      </c>
      <c r="F268" s="721">
        <f>'PE Holds'!L170</f>
        <v>0</v>
      </c>
      <c r="G268" s="722">
        <f>'PE Holds'!M170</f>
        <v>0</v>
      </c>
      <c r="H268" s="723">
        <f>'PE Holds'!N170</f>
        <v>0</v>
      </c>
      <c r="I268" s="724">
        <f>'PE Holds'!O170</f>
        <v>0</v>
      </c>
      <c r="J268" s="725">
        <f>'PE Holds'!P170</f>
        <v>0</v>
      </c>
      <c r="K268" s="726">
        <f>'PE Holds'!Q170</f>
        <v>0</v>
      </c>
      <c r="L268" s="727">
        <f>'PE Holds'!R170</f>
        <v>0</v>
      </c>
      <c r="M268" s="728">
        <f>'PE Holds'!S170</f>
        <v>0</v>
      </c>
      <c r="N268" s="729">
        <f>'PE Holds'!T170</f>
        <v>0</v>
      </c>
      <c r="O268" s="730">
        <f>'PE Holds'!U170</f>
        <v>0</v>
      </c>
      <c r="P268" s="731">
        <f>'PE Holds'!V170</f>
        <v>0</v>
      </c>
      <c r="Q268" s="732">
        <f>'PE Holds'!W170</f>
        <v>0</v>
      </c>
      <c r="R268" s="733">
        <f>'PE Holds'!X170</f>
        <v>0</v>
      </c>
      <c r="S268" s="738">
        <f>'PE Holds'!Y170</f>
        <v>0</v>
      </c>
      <c r="T268" s="739">
        <f>'PE Holds'!Z170</f>
        <v>0</v>
      </c>
      <c r="U268" s="738">
        <f>'PE Holds'!AA170</f>
        <v>0</v>
      </c>
      <c r="V268" s="734">
        <f>'PE Holds'!AB170</f>
        <v>0</v>
      </c>
      <c r="W268" s="721">
        <f>'PE Holds'!AC170</f>
        <v>0</v>
      </c>
      <c r="X268" s="740">
        <f>'PE Holds'!AD170</f>
        <v>0</v>
      </c>
      <c r="Y268" s="15">
        <f t="shared" si="16"/>
        <v>0</v>
      </c>
      <c r="Z268" s="16">
        <f t="shared" si="15"/>
        <v>0</v>
      </c>
    </row>
    <row r="269" spans="1:26">
      <c r="A269" s="13">
        <v>6226</v>
      </c>
      <c r="B269" s="13" t="s">
        <v>29895</v>
      </c>
      <c r="C269" s="13" t="s">
        <v>29636</v>
      </c>
      <c r="D269" s="13" t="s">
        <v>29732</v>
      </c>
      <c r="E269" s="16">
        <v>20</v>
      </c>
      <c r="F269" s="721">
        <f>'PE Holds'!L171</f>
        <v>0</v>
      </c>
      <c r="G269" s="722">
        <f>'PE Holds'!M171</f>
        <v>0</v>
      </c>
      <c r="H269" s="723">
        <f>'PE Holds'!N171</f>
        <v>0</v>
      </c>
      <c r="I269" s="724">
        <f>'PE Holds'!O171</f>
        <v>0</v>
      </c>
      <c r="J269" s="725">
        <f>'PE Holds'!P171</f>
        <v>0</v>
      </c>
      <c r="K269" s="726">
        <f>'PE Holds'!Q171</f>
        <v>0</v>
      </c>
      <c r="L269" s="727">
        <f>'PE Holds'!R171</f>
        <v>0</v>
      </c>
      <c r="M269" s="728">
        <f>'PE Holds'!S171</f>
        <v>0</v>
      </c>
      <c r="N269" s="729">
        <f>'PE Holds'!T171</f>
        <v>0</v>
      </c>
      <c r="O269" s="730">
        <f>'PE Holds'!U171</f>
        <v>0</v>
      </c>
      <c r="P269" s="731">
        <f>'PE Holds'!V171</f>
        <v>0</v>
      </c>
      <c r="Q269" s="732">
        <f>'PE Holds'!W171</f>
        <v>0</v>
      </c>
      <c r="R269" s="733">
        <f>'PE Holds'!X171</f>
        <v>0</v>
      </c>
      <c r="S269" s="738">
        <f>'PE Holds'!Y171</f>
        <v>0</v>
      </c>
      <c r="T269" s="739">
        <f>'PE Holds'!Z171</f>
        <v>0</v>
      </c>
      <c r="U269" s="738">
        <f>'PE Holds'!AA171</f>
        <v>0</v>
      </c>
      <c r="V269" s="734">
        <f>'PE Holds'!AB171</f>
        <v>0</v>
      </c>
      <c r="W269" s="721">
        <f>'PE Holds'!AC171</f>
        <v>0</v>
      </c>
      <c r="X269" s="740">
        <f>'PE Holds'!AD171</f>
        <v>0</v>
      </c>
      <c r="Y269" s="15">
        <f t="shared" si="16"/>
        <v>0</v>
      </c>
      <c r="Z269" s="16">
        <f t="shared" si="15"/>
        <v>0</v>
      </c>
    </row>
    <row r="270" spans="1:26">
      <c r="A270" s="13">
        <v>9435</v>
      </c>
      <c r="B270" s="13" t="s">
        <v>29895</v>
      </c>
      <c r="C270" s="13" t="s">
        <v>29636</v>
      </c>
      <c r="D270" s="13" t="s">
        <v>29733</v>
      </c>
      <c r="E270" s="16">
        <v>20</v>
      </c>
      <c r="F270" s="721">
        <f>'PE Holds'!L172</f>
        <v>0</v>
      </c>
      <c r="G270" s="722">
        <f>'PE Holds'!M172</f>
        <v>0</v>
      </c>
      <c r="H270" s="723">
        <f>'PE Holds'!N172</f>
        <v>0</v>
      </c>
      <c r="I270" s="724">
        <f>'PE Holds'!O172</f>
        <v>0</v>
      </c>
      <c r="J270" s="725">
        <f>'PE Holds'!P172</f>
        <v>0</v>
      </c>
      <c r="K270" s="726">
        <f>'PE Holds'!Q172</f>
        <v>0</v>
      </c>
      <c r="L270" s="727">
        <f>'PE Holds'!R172</f>
        <v>0</v>
      </c>
      <c r="M270" s="728">
        <f>'PE Holds'!S172</f>
        <v>0</v>
      </c>
      <c r="N270" s="729">
        <f>'PE Holds'!T172</f>
        <v>0</v>
      </c>
      <c r="O270" s="730">
        <f>'PE Holds'!U172</f>
        <v>0</v>
      </c>
      <c r="P270" s="731">
        <f>'PE Holds'!V172</f>
        <v>0</v>
      </c>
      <c r="Q270" s="732">
        <f>'PE Holds'!W172</f>
        <v>0</v>
      </c>
      <c r="R270" s="733">
        <f>'PE Holds'!X172</f>
        <v>0</v>
      </c>
      <c r="S270" s="738">
        <f>'PE Holds'!Y172</f>
        <v>0</v>
      </c>
      <c r="T270" s="739">
        <f>'PE Holds'!Z172</f>
        <v>0</v>
      </c>
      <c r="U270" s="738">
        <f>'PE Holds'!AA172</f>
        <v>0</v>
      </c>
      <c r="V270" s="734">
        <f>'PE Holds'!AB172</f>
        <v>0</v>
      </c>
      <c r="W270" s="721">
        <f>'PE Holds'!AC172</f>
        <v>0</v>
      </c>
      <c r="X270" s="740">
        <f>'PE Holds'!AD172</f>
        <v>0</v>
      </c>
      <c r="Y270" s="15">
        <f t="shared" si="16"/>
        <v>0</v>
      </c>
      <c r="Z270" s="16">
        <f t="shared" si="15"/>
        <v>0</v>
      </c>
    </row>
    <row r="271" spans="1:26">
      <c r="A271" s="13">
        <v>4792</v>
      </c>
      <c r="B271" s="13" t="s">
        <v>29895</v>
      </c>
      <c r="C271" s="13" t="s">
        <v>29360</v>
      </c>
      <c r="D271" s="13" t="s">
        <v>29732</v>
      </c>
      <c r="E271" s="16">
        <v>10</v>
      </c>
      <c r="F271" s="721">
        <f>'PE Holds'!L173</f>
        <v>0</v>
      </c>
      <c r="G271" s="722">
        <f>'PE Holds'!M173</f>
        <v>0</v>
      </c>
      <c r="H271" s="723">
        <f>'PE Holds'!N173</f>
        <v>0</v>
      </c>
      <c r="I271" s="724">
        <f>'PE Holds'!O173</f>
        <v>0</v>
      </c>
      <c r="J271" s="725">
        <f>'PE Holds'!P173</f>
        <v>0</v>
      </c>
      <c r="K271" s="726">
        <f>'PE Holds'!Q173</f>
        <v>0</v>
      </c>
      <c r="L271" s="727">
        <f>'PE Holds'!R173</f>
        <v>0</v>
      </c>
      <c r="M271" s="728">
        <f>'PE Holds'!S173</f>
        <v>0</v>
      </c>
      <c r="N271" s="729">
        <f>'PE Holds'!T173</f>
        <v>0</v>
      </c>
      <c r="O271" s="730">
        <f>'PE Holds'!U173</f>
        <v>0</v>
      </c>
      <c r="P271" s="731">
        <f>'PE Holds'!V173</f>
        <v>0</v>
      </c>
      <c r="Q271" s="732">
        <f>'PE Holds'!W173</f>
        <v>0</v>
      </c>
      <c r="R271" s="733">
        <f>'PE Holds'!X173</f>
        <v>0</v>
      </c>
      <c r="S271" s="738">
        <f>'PE Holds'!Y173</f>
        <v>0</v>
      </c>
      <c r="T271" s="739">
        <f>'PE Holds'!Z173</f>
        <v>0</v>
      </c>
      <c r="U271" s="738">
        <f>'PE Holds'!AA173</f>
        <v>0</v>
      </c>
      <c r="V271" s="734">
        <f>'PE Holds'!AB173</f>
        <v>0</v>
      </c>
      <c r="W271" s="721">
        <f>'PE Holds'!AC173</f>
        <v>0</v>
      </c>
      <c r="X271" s="740">
        <f>'PE Holds'!AD173</f>
        <v>0</v>
      </c>
      <c r="Y271" s="15">
        <f t="shared" si="16"/>
        <v>0</v>
      </c>
      <c r="Z271" s="16">
        <f t="shared" si="15"/>
        <v>0</v>
      </c>
    </row>
    <row r="272" spans="1:26">
      <c r="A272" s="13">
        <v>4815</v>
      </c>
      <c r="B272" s="13" t="s">
        <v>29895</v>
      </c>
      <c r="C272" s="13" t="s">
        <v>29360</v>
      </c>
      <c r="D272" s="13" t="s">
        <v>29733</v>
      </c>
      <c r="E272" s="16">
        <v>5</v>
      </c>
      <c r="F272" s="721">
        <f>'PE Holds'!L174</f>
        <v>0</v>
      </c>
      <c r="G272" s="722">
        <f>'PE Holds'!M174</f>
        <v>0</v>
      </c>
      <c r="H272" s="723">
        <f>'PE Holds'!N174</f>
        <v>0</v>
      </c>
      <c r="I272" s="724">
        <f>'PE Holds'!O174</f>
        <v>0</v>
      </c>
      <c r="J272" s="725">
        <f>'PE Holds'!P174</f>
        <v>0</v>
      </c>
      <c r="K272" s="726">
        <f>'PE Holds'!Q174</f>
        <v>0</v>
      </c>
      <c r="L272" s="727">
        <f>'PE Holds'!R174</f>
        <v>0</v>
      </c>
      <c r="M272" s="728">
        <f>'PE Holds'!S174</f>
        <v>0</v>
      </c>
      <c r="N272" s="729">
        <f>'PE Holds'!T174</f>
        <v>0</v>
      </c>
      <c r="O272" s="730">
        <f>'PE Holds'!U174</f>
        <v>0</v>
      </c>
      <c r="P272" s="731">
        <f>'PE Holds'!V174</f>
        <v>0</v>
      </c>
      <c r="Q272" s="732">
        <f>'PE Holds'!W174</f>
        <v>0</v>
      </c>
      <c r="R272" s="733">
        <f>'PE Holds'!X174</f>
        <v>0</v>
      </c>
      <c r="S272" s="738">
        <f>'PE Holds'!Y174</f>
        <v>0</v>
      </c>
      <c r="T272" s="739">
        <f>'PE Holds'!Z174</f>
        <v>0</v>
      </c>
      <c r="U272" s="738">
        <f>'PE Holds'!AA174</f>
        <v>0</v>
      </c>
      <c r="V272" s="734">
        <f>'PE Holds'!AB174</f>
        <v>0</v>
      </c>
      <c r="W272" s="721">
        <f>'PE Holds'!AC174</f>
        <v>0</v>
      </c>
      <c r="X272" s="740">
        <f>'PE Holds'!AD174</f>
        <v>0</v>
      </c>
      <c r="Y272" s="15">
        <f t="shared" si="16"/>
        <v>0</v>
      </c>
      <c r="Z272" s="16">
        <f t="shared" si="15"/>
        <v>0</v>
      </c>
    </row>
    <row r="273" spans="1:26">
      <c r="A273" s="13">
        <v>5098</v>
      </c>
      <c r="B273" s="13" t="s">
        <v>29895</v>
      </c>
      <c r="C273" s="13" t="s">
        <v>29360</v>
      </c>
      <c r="D273" s="13" t="s">
        <v>29735</v>
      </c>
      <c r="E273" s="16">
        <v>5</v>
      </c>
      <c r="F273" s="721">
        <f>'PE Holds'!L175</f>
        <v>0</v>
      </c>
      <c r="G273" s="722">
        <f>'PE Holds'!M175</f>
        <v>0</v>
      </c>
      <c r="H273" s="723">
        <f>'PE Holds'!N175</f>
        <v>0</v>
      </c>
      <c r="I273" s="724">
        <f>'PE Holds'!O175</f>
        <v>0</v>
      </c>
      <c r="J273" s="725">
        <f>'PE Holds'!P175</f>
        <v>0</v>
      </c>
      <c r="K273" s="726">
        <f>'PE Holds'!Q175</f>
        <v>0</v>
      </c>
      <c r="L273" s="727">
        <f>'PE Holds'!R175</f>
        <v>0</v>
      </c>
      <c r="M273" s="728">
        <f>'PE Holds'!S175</f>
        <v>0</v>
      </c>
      <c r="N273" s="729">
        <f>'PE Holds'!T175</f>
        <v>0</v>
      </c>
      <c r="O273" s="730">
        <f>'PE Holds'!U175</f>
        <v>0</v>
      </c>
      <c r="P273" s="731">
        <f>'PE Holds'!V175</f>
        <v>0</v>
      </c>
      <c r="Q273" s="732">
        <f>'PE Holds'!W175</f>
        <v>0</v>
      </c>
      <c r="R273" s="733">
        <f>'PE Holds'!X175</f>
        <v>0</v>
      </c>
      <c r="S273" s="738">
        <f>'PE Holds'!Y175</f>
        <v>0</v>
      </c>
      <c r="T273" s="739">
        <f>'PE Holds'!Z175</f>
        <v>0</v>
      </c>
      <c r="U273" s="738">
        <f>'PE Holds'!AA175</f>
        <v>0</v>
      </c>
      <c r="V273" s="734">
        <f>'PE Holds'!AB175</f>
        <v>0</v>
      </c>
      <c r="W273" s="721">
        <f>'PE Holds'!AC175</f>
        <v>0</v>
      </c>
      <c r="X273" s="740">
        <f>'PE Holds'!AD175</f>
        <v>0</v>
      </c>
      <c r="Y273" s="15">
        <f t="shared" si="16"/>
        <v>0</v>
      </c>
      <c r="Z273" s="16">
        <f t="shared" si="15"/>
        <v>0</v>
      </c>
    </row>
    <row r="274" spans="1:26">
      <c r="A274" s="13">
        <v>4866</v>
      </c>
      <c r="B274" s="13" t="s">
        <v>29895</v>
      </c>
      <c r="C274" s="13" t="s">
        <v>29755</v>
      </c>
      <c r="D274" s="13" t="s">
        <v>29732</v>
      </c>
      <c r="E274" s="16">
        <v>5</v>
      </c>
      <c r="F274" s="721">
        <f>'PE Holds'!L176</f>
        <v>0</v>
      </c>
      <c r="G274" s="722">
        <f>'PE Holds'!M176</f>
        <v>0</v>
      </c>
      <c r="H274" s="723">
        <f>'PE Holds'!N176</f>
        <v>0</v>
      </c>
      <c r="I274" s="724">
        <f>'PE Holds'!O176</f>
        <v>0</v>
      </c>
      <c r="J274" s="725">
        <f>'PE Holds'!P176</f>
        <v>0</v>
      </c>
      <c r="K274" s="726">
        <f>'PE Holds'!Q176</f>
        <v>0</v>
      </c>
      <c r="L274" s="727">
        <f>'PE Holds'!R176</f>
        <v>0</v>
      </c>
      <c r="M274" s="728">
        <f>'PE Holds'!S176</f>
        <v>0</v>
      </c>
      <c r="N274" s="729">
        <f>'PE Holds'!T176</f>
        <v>0</v>
      </c>
      <c r="O274" s="730">
        <f>'PE Holds'!U176</f>
        <v>0</v>
      </c>
      <c r="P274" s="731">
        <f>'PE Holds'!V176</f>
        <v>0</v>
      </c>
      <c r="Q274" s="732">
        <f>'PE Holds'!W176</f>
        <v>0</v>
      </c>
      <c r="R274" s="733">
        <f>'PE Holds'!X176</f>
        <v>0</v>
      </c>
      <c r="S274" s="738">
        <f>'PE Holds'!Y176</f>
        <v>0</v>
      </c>
      <c r="T274" s="739">
        <f>'PE Holds'!Z176</f>
        <v>0</v>
      </c>
      <c r="U274" s="738">
        <f>'PE Holds'!AA176</f>
        <v>0</v>
      </c>
      <c r="V274" s="734">
        <f>'PE Holds'!AB176</f>
        <v>0</v>
      </c>
      <c r="W274" s="721">
        <f>'PE Holds'!AC176</f>
        <v>0</v>
      </c>
      <c r="X274" s="740">
        <f>'PE Holds'!AD176</f>
        <v>0</v>
      </c>
      <c r="Y274" s="15">
        <f t="shared" si="16"/>
        <v>0</v>
      </c>
      <c r="Z274" s="16">
        <f t="shared" si="15"/>
        <v>0</v>
      </c>
    </row>
    <row r="275" spans="1:26">
      <c r="A275" s="13">
        <v>5124</v>
      </c>
      <c r="B275" s="13" t="s">
        <v>29895</v>
      </c>
      <c r="C275" s="13" t="s">
        <v>29755</v>
      </c>
      <c r="D275" s="13" t="s">
        <v>29733</v>
      </c>
      <c r="E275" s="16">
        <v>5</v>
      </c>
      <c r="F275" s="721">
        <f>'PE Holds'!L177</f>
        <v>0</v>
      </c>
      <c r="G275" s="722">
        <f>'PE Holds'!M177</f>
        <v>0</v>
      </c>
      <c r="H275" s="723">
        <f>'PE Holds'!N177</f>
        <v>0</v>
      </c>
      <c r="I275" s="724">
        <f>'PE Holds'!O177</f>
        <v>0</v>
      </c>
      <c r="J275" s="725">
        <f>'PE Holds'!P177</f>
        <v>0</v>
      </c>
      <c r="K275" s="726">
        <f>'PE Holds'!Q177</f>
        <v>0</v>
      </c>
      <c r="L275" s="727">
        <f>'PE Holds'!R177</f>
        <v>0</v>
      </c>
      <c r="M275" s="728">
        <f>'PE Holds'!S177</f>
        <v>0</v>
      </c>
      <c r="N275" s="729">
        <f>'PE Holds'!T177</f>
        <v>0</v>
      </c>
      <c r="O275" s="730">
        <f>'PE Holds'!U177</f>
        <v>0</v>
      </c>
      <c r="P275" s="731">
        <f>'PE Holds'!V177</f>
        <v>0</v>
      </c>
      <c r="Q275" s="732">
        <f>'PE Holds'!W177</f>
        <v>0</v>
      </c>
      <c r="R275" s="733">
        <f>'PE Holds'!X177</f>
        <v>0</v>
      </c>
      <c r="S275" s="738">
        <f>'PE Holds'!Y177</f>
        <v>0</v>
      </c>
      <c r="T275" s="739">
        <f>'PE Holds'!Z177</f>
        <v>0</v>
      </c>
      <c r="U275" s="738">
        <f>'PE Holds'!AA177</f>
        <v>0</v>
      </c>
      <c r="V275" s="734">
        <f>'PE Holds'!AB177</f>
        <v>0</v>
      </c>
      <c r="W275" s="721">
        <f>'PE Holds'!AC177</f>
        <v>0</v>
      </c>
      <c r="X275" s="740">
        <f>'PE Holds'!AD177</f>
        <v>0</v>
      </c>
      <c r="Y275" s="15">
        <f t="shared" si="16"/>
        <v>0</v>
      </c>
      <c r="Z275" s="16">
        <f t="shared" si="15"/>
        <v>0</v>
      </c>
    </row>
    <row r="276" spans="1:26">
      <c r="A276" s="13">
        <v>8578</v>
      </c>
      <c r="B276" s="17" t="s">
        <v>29895</v>
      </c>
      <c r="C276" s="17" t="s">
        <v>29899</v>
      </c>
      <c r="D276" s="17"/>
      <c r="E276" s="16">
        <v>5</v>
      </c>
      <c r="F276" s="721"/>
      <c r="G276" s="722"/>
      <c r="H276" s="723"/>
      <c r="I276" s="724"/>
      <c r="J276" s="725"/>
      <c r="K276" s="726"/>
      <c r="L276" s="727"/>
      <c r="M276" s="728"/>
      <c r="N276" s="729"/>
      <c r="O276" s="730"/>
      <c r="P276" s="731"/>
      <c r="Q276" s="732"/>
      <c r="R276" s="733"/>
      <c r="S276" s="738"/>
      <c r="T276" s="739"/>
      <c r="U276" s="738"/>
      <c r="V276" s="734"/>
      <c r="W276" s="721"/>
      <c r="X276" s="740"/>
      <c r="Y276" s="15">
        <f t="shared" si="16"/>
        <v>0</v>
      </c>
      <c r="Z276" s="16">
        <f t="shared" si="15"/>
        <v>0</v>
      </c>
    </row>
    <row r="277" spans="1:26">
      <c r="A277" s="13">
        <v>6138</v>
      </c>
      <c r="B277" s="14" t="s">
        <v>29895</v>
      </c>
      <c r="C277" s="14" t="s">
        <v>29900</v>
      </c>
      <c r="D277" s="14" t="s">
        <v>29747</v>
      </c>
      <c r="E277" s="16">
        <v>10</v>
      </c>
      <c r="F277" s="721"/>
      <c r="G277" s="722">
        <f>'PU Holds'!M294</f>
        <v>0</v>
      </c>
      <c r="H277" s="723">
        <f>'PU Holds'!N294</f>
        <v>0</v>
      </c>
      <c r="I277" s="724">
        <f>'PU Holds'!O294</f>
        <v>0</v>
      </c>
      <c r="J277" s="725">
        <f>'PU Holds'!P294</f>
        <v>0</v>
      </c>
      <c r="K277" s="726">
        <f>'PU Holds'!Q294</f>
        <v>0</v>
      </c>
      <c r="L277" s="727">
        <f>'PU Holds'!R294</f>
        <v>0</v>
      </c>
      <c r="M277" s="728">
        <f>'PU Holds'!S294</f>
        <v>0</v>
      </c>
      <c r="N277" s="729">
        <f>'PU Holds'!T294</f>
        <v>0</v>
      </c>
      <c r="O277" s="730">
        <f>'PU Holds'!U294</f>
        <v>0</v>
      </c>
      <c r="P277" s="731">
        <f>'PU Holds'!V294</f>
        <v>0</v>
      </c>
      <c r="Q277" s="732">
        <f>'PU Holds'!W294</f>
        <v>0</v>
      </c>
      <c r="R277" s="733">
        <f>'PU Holds'!X294</f>
        <v>0</v>
      </c>
      <c r="S277" s="738">
        <f>'PU Holds'!Y294</f>
        <v>0</v>
      </c>
      <c r="T277" s="739">
        <f>'PU Holds'!Z294</f>
        <v>0</v>
      </c>
      <c r="U277" s="738">
        <f>'PU Holds'!AA294</f>
        <v>0</v>
      </c>
      <c r="V277" s="734">
        <f>'PU Holds'!AB294</f>
        <v>0</v>
      </c>
      <c r="W277" s="721">
        <f>'PU Holds'!AC294</f>
        <v>0</v>
      </c>
      <c r="X277" s="740">
        <f>'PU Holds'!AD294</f>
        <v>0</v>
      </c>
      <c r="Y277" s="15">
        <f t="shared" si="16"/>
        <v>0</v>
      </c>
      <c r="Z277" s="16">
        <f t="shared" si="15"/>
        <v>0</v>
      </c>
    </row>
    <row r="278" spans="1:26">
      <c r="A278" s="13">
        <v>7501</v>
      </c>
      <c r="B278" s="14" t="s">
        <v>29895</v>
      </c>
      <c r="C278" s="14" t="s">
        <v>29900</v>
      </c>
      <c r="D278" s="14" t="s">
        <v>29756</v>
      </c>
      <c r="E278" s="16">
        <v>20</v>
      </c>
      <c r="F278" s="721"/>
      <c r="G278" s="722">
        <f>'PU Holds'!M295</f>
        <v>0</v>
      </c>
      <c r="H278" s="723">
        <f>'PU Holds'!N295</f>
        <v>0</v>
      </c>
      <c r="I278" s="724">
        <f>'PU Holds'!O295</f>
        <v>0</v>
      </c>
      <c r="J278" s="725">
        <f>'PU Holds'!P295</f>
        <v>0</v>
      </c>
      <c r="K278" s="726">
        <f>'PU Holds'!Q295</f>
        <v>0</v>
      </c>
      <c r="L278" s="727">
        <f>'PU Holds'!R295</f>
        <v>0</v>
      </c>
      <c r="M278" s="728">
        <f>'PU Holds'!S295</f>
        <v>0</v>
      </c>
      <c r="N278" s="729">
        <f>'PU Holds'!T295</f>
        <v>0</v>
      </c>
      <c r="O278" s="730">
        <f>'PU Holds'!U295</f>
        <v>0</v>
      </c>
      <c r="P278" s="731">
        <f>'PU Holds'!V295</f>
        <v>0</v>
      </c>
      <c r="Q278" s="732">
        <f>'PU Holds'!W295</f>
        <v>0</v>
      </c>
      <c r="R278" s="733">
        <f>'PU Holds'!X295</f>
        <v>0</v>
      </c>
      <c r="S278" s="738">
        <f>'PU Holds'!Y295</f>
        <v>0</v>
      </c>
      <c r="T278" s="739">
        <f>'PU Holds'!Z295</f>
        <v>0</v>
      </c>
      <c r="U278" s="738">
        <f>'PU Holds'!AA295</f>
        <v>0</v>
      </c>
      <c r="V278" s="734">
        <f>'PU Holds'!AB295</f>
        <v>0</v>
      </c>
      <c r="W278" s="721">
        <f>'PU Holds'!AC295</f>
        <v>0</v>
      </c>
      <c r="X278" s="740">
        <f>'PU Holds'!AD295</f>
        <v>0</v>
      </c>
      <c r="Y278" s="15">
        <f t="shared" si="16"/>
        <v>0</v>
      </c>
      <c r="Z278" s="16">
        <f t="shared" si="15"/>
        <v>0</v>
      </c>
    </row>
    <row r="279" spans="1:26">
      <c r="A279" s="13">
        <v>1978</v>
      </c>
      <c r="B279" s="13" t="s">
        <v>29901</v>
      </c>
      <c r="C279" s="13" t="s">
        <v>29902</v>
      </c>
      <c r="D279" s="13"/>
      <c r="E279" s="16">
        <v>50</v>
      </c>
      <c r="F279" s="721">
        <f>'PE Holds'!L241</f>
        <v>0</v>
      </c>
      <c r="G279" s="722">
        <f>'PE Holds'!M241</f>
        <v>0</v>
      </c>
      <c r="H279" s="723">
        <f>'PE Holds'!N241</f>
        <v>0</v>
      </c>
      <c r="I279" s="724">
        <f>'PE Holds'!O241</f>
        <v>0</v>
      </c>
      <c r="J279" s="725">
        <f>'PE Holds'!P241</f>
        <v>0</v>
      </c>
      <c r="K279" s="726">
        <f>'PE Holds'!Q241</f>
        <v>0</v>
      </c>
      <c r="L279" s="727">
        <f>'PE Holds'!R241</f>
        <v>0</v>
      </c>
      <c r="M279" s="728">
        <f>'PE Holds'!S241</f>
        <v>0</v>
      </c>
      <c r="N279" s="729">
        <f>'PE Holds'!T241</f>
        <v>0</v>
      </c>
      <c r="O279" s="730">
        <f>'PE Holds'!U241</f>
        <v>0</v>
      </c>
      <c r="P279" s="731">
        <f>'PE Holds'!V241</f>
        <v>0</v>
      </c>
      <c r="Q279" s="732">
        <f>'PE Holds'!W241</f>
        <v>0</v>
      </c>
      <c r="R279" s="733">
        <f>'PE Holds'!X241</f>
        <v>0</v>
      </c>
      <c r="S279" s="738">
        <f>'PE Holds'!Y241</f>
        <v>0</v>
      </c>
      <c r="T279" s="739">
        <f>'PE Holds'!Z241</f>
        <v>0</v>
      </c>
      <c r="U279" s="738">
        <f>'PE Holds'!AA241</f>
        <v>0</v>
      </c>
      <c r="V279" s="734">
        <f>'PE Holds'!AB241</f>
        <v>0</v>
      </c>
      <c r="W279" s="721">
        <f>'PE Holds'!AC241</f>
        <v>0</v>
      </c>
      <c r="X279" s="740">
        <f>'PE Holds'!AD241</f>
        <v>0</v>
      </c>
      <c r="Y279" s="15">
        <f t="shared" si="16"/>
        <v>0</v>
      </c>
      <c r="Z279" s="16">
        <f t="shared" si="15"/>
        <v>0</v>
      </c>
    </row>
    <row r="280" spans="1:26">
      <c r="A280" s="13">
        <v>1979</v>
      </c>
      <c r="B280" s="13" t="s">
        <v>29901</v>
      </c>
      <c r="C280" s="13" t="s">
        <v>29903</v>
      </c>
      <c r="D280" s="13"/>
      <c r="E280" s="16">
        <v>50</v>
      </c>
      <c r="F280" s="721">
        <f>'PE Holds'!L242</f>
        <v>0</v>
      </c>
      <c r="G280" s="722">
        <f>'PE Holds'!M242</f>
        <v>0</v>
      </c>
      <c r="H280" s="723">
        <f>'PE Holds'!N242</f>
        <v>0</v>
      </c>
      <c r="I280" s="724">
        <f>'PE Holds'!O242</f>
        <v>0</v>
      </c>
      <c r="J280" s="725">
        <f>'PE Holds'!P242</f>
        <v>0</v>
      </c>
      <c r="K280" s="726">
        <f>'PE Holds'!Q242</f>
        <v>0</v>
      </c>
      <c r="L280" s="727">
        <f>'PE Holds'!R242</f>
        <v>0</v>
      </c>
      <c r="M280" s="728">
        <f>'PE Holds'!S242</f>
        <v>0</v>
      </c>
      <c r="N280" s="729">
        <f>'PE Holds'!T242</f>
        <v>0</v>
      </c>
      <c r="O280" s="730">
        <f>'PE Holds'!U242</f>
        <v>0</v>
      </c>
      <c r="P280" s="731">
        <f>'PE Holds'!V242</f>
        <v>0</v>
      </c>
      <c r="Q280" s="732">
        <f>'PE Holds'!W242</f>
        <v>0</v>
      </c>
      <c r="R280" s="733">
        <f>'PE Holds'!X242</f>
        <v>0</v>
      </c>
      <c r="S280" s="738">
        <f>'PE Holds'!Y242</f>
        <v>0</v>
      </c>
      <c r="T280" s="739">
        <f>'PE Holds'!Z242</f>
        <v>0</v>
      </c>
      <c r="U280" s="738">
        <f>'PE Holds'!AA242</f>
        <v>0</v>
      </c>
      <c r="V280" s="734">
        <f>'PE Holds'!AB242</f>
        <v>0</v>
      </c>
      <c r="W280" s="721">
        <f>'PE Holds'!AC242</f>
        <v>0</v>
      </c>
      <c r="X280" s="740">
        <f>'PE Holds'!AD242</f>
        <v>0</v>
      </c>
      <c r="Y280" s="15">
        <f t="shared" si="16"/>
        <v>0</v>
      </c>
      <c r="Z280" s="16">
        <f t="shared" si="15"/>
        <v>0</v>
      </c>
    </row>
    <row r="281" spans="1:26">
      <c r="A281" s="13">
        <v>2024</v>
      </c>
      <c r="B281" s="13" t="s">
        <v>29901</v>
      </c>
      <c r="C281" s="13" t="s">
        <v>29904</v>
      </c>
      <c r="D281" s="13"/>
      <c r="E281" s="16">
        <v>50</v>
      </c>
      <c r="F281" s="721">
        <f>'PE Holds'!L243</f>
        <v>0</v>
      </c>
      <c r="G281" s="722">
        <f>'PE Holds'!M243</f>
        <v>0</v>
      </c>
      <c r="H281" s="723">
        <f>'PE Holds'!N243</f>
        <v>0</v>
      </c>
      <c r="I281" s="724">
        <f>'PE Holds'!O243</f>
        <v>0</v>
      </c>
      <c r="J281" s="725">
        <f>'PE Holds'!P243</f>
        <v>0</v>
      </c>
      <c r="K281" s="726">
        <f>'PE Holds'!Q243</f>
        <v>0</v>
      </c>
      <c r="L281" s="727">
        <f>'PE Holds'!R243</f>
        <v>0</v>
      </c>
      <c r="M281" s="728">
        <f>'PE Holds'!S243</f>
        <v>0</v>
      </c>
      <c r="N281" s="729">
        <f>'PE Holds'!T243</f>
        <v>0</v>
      </c>
      <c r="O281" s="730">
        <f>'PE Holds'!U243</f>
        <v>0</v>
      </c>
      <c r="P281" s="731">
        <f>'PE Holds'!V243</f>
        <v>0</v>
      </c>
      <c r="Q281" s="732">
        <f>'PE Holds'!W243</f>
        <v>0</v>
      </c>
      <c r="R281" s="733">
        <f>'PE Holds'!X243</f>
        <v>0</v>
      </c>
      <c r="S281" s="738">
        <f>'PE Holds'!Y243</f>
        <v>0</v>
      </c>
      <c r="T281" s="739">
        <f>'PE Holds'!Z243</f>
        <v>0</v>
      </c>
      <c r="U281" s="738">
        <f>'PE Holds'!AA243</f>
        <v>0</v>
      </c>
      <c r="V281" s="734">
        <f>'PE Holds'!AB243</f>
        <v>0</v>
      </c>
      <c r="W281" s="721">
        <f>'PE Holds'!AC243</f>
        <v>0</v>
      </c>
      <c r="X281" s="740">
        <f>'PE Holds'!AD243</f>
        <v>0</v>
      </c>
      <c r="Y281" s="15">
        <f t="shared" si="16"/>
        <v>0</v>
      </c>
      <c r="Z281" s="16">
        <f t="shared" si="15"/>
        <v>0</v>
      </c>
    </row>
    <row r="282" spans="1:26">
      <c r="A282" s="13">
        <v>1998</v>
      </c>
      <c r="B282" s="13" t="s">
        <v>29901</v>
      </c>
      <c r="C282" s="13" t="s">
        <v>29905</v>
      </c>
      <c r="D282" s="13"/>
      <c r="E282" s="16">
        <v>50</v>
      </c>
      <c r="F282" s="721">
        <f>'PE Holds'!L244</f>
        <v>0</v>
      </c>
      <c r="G282" s="722">
        <f>'PE Holds'!M244</f>
        <v>0</v>
      </c>
      <c r="H282" s="723">
        <f>'PE Holds'!N244</f>
        <v>0</v>
      </c>
      <c r="I282" s="724">
        <f>'PE Holds'!O244</f>
        <v>0</v>
      </c>
      <c r="J282" s="725">
        <f>'PE Holds'!P244</f>
        <v>0</v>
      </c>
      <c r="K282" s="726">
        <f>'PE Holds'!Q244</f>
        <v>0</v>
      </c>
      <c r="L282" s="727">
        <f>'PE Holds'!R244</f>
        <v>0</v>
      </c>
      <c r="M282" s="728">
        <f>'PE Holds'!S244</f>
        <v>0</v>
      </c>
      <c r="N282" s="729">
        <f>'PE Holds'!T244</f>
        <v>0</v>
      </c>
      <c r="O282" s="730">
        <f>'PE Holds'!U244</f>
        <v>0</v>
      </c>
      <c r="P282" s="731">
        <f>'PE Holds'!V244</f>
        <v>0</v>
      </c>
      <c r="Q282" s="732">
        <f>'PE Holds'!W244</f>
        <v>0</v>
      </c>
      <c r="R282" s="733">
        <f>'PE Holds'!X244</f>
        <v>0</v>
      </c>
      <c r="S282" s="738">
        <f>'PE Holds'!Y244</f>
        <v>0</v>
      </c>
      <c r="T282" s="739">
        <f>'PE Holds'!Z244</f>
        <v>0</v>
      </c>
      <c r="U282" s="738">
        <f>'PE Holds'!AA244</f>
        <v>0</v>
      </c>
      <c r="V282" s="734">
        <f>'PE Holds'!AB244</f>
        <v>0</v>
      </c>
      <c r="W282" s="721">
        <f>'PE Holds'!AC244</f>
        <v>0</v>
      </c>
      <c r="X282" s="740">
        <f>'PE Holds'!AD244</f>
        <v>0</v>
      </c>
      <c r="Y282" s="15">
        <f t="shared" si="16"/>
        <v>0</v>
      </c>
      <c r="Z282" s="16">
        <f t="shared" si="15"/>
        <v>0</v>
      </c>
    </row>
    <row r="283" spans="1:26">
      <c r="A283" s="13">
        <v>1999</v>
      </c>
      <c r="B283" s="13" t="s">
        <v>29901</v>
      </c>
      <c r="C283" s="13" t="s">
        <v>29906</v>
      </c>
      <c r="D283" s="13"/>
      <c r="E283" s="16">
        <v>50</v>
      </c>
      <c r="F283" s="721">
        <f>'PE Holds'!L245</f>
        <v>0</v>
      </c>
      <c r="G283" s="722">
        <f>'PE Holds'!M245</f>
        <v>0</v>
      </c>
      <c r="H283" s="723">
        <f>'PE Holds'!N245</f>
        <v>0</v>
      </c>
      <c r="I283" s="724">
        <f>'PE Holds'!O245</f>
        <v>0</v>
      </c>
      <c r="J283" s="725">
        <f>'PE Holds'!P245</f>
        <v>0</v>
      </c>
      <c r="K283" s="726">
        <f>'PE Holds'!Q245</f>
        <v>0</v>
      </c>
      <c r="L283" s="727">
        <f>'PE Holds'!R245</f>
        <v>0</v>
      </c>
      <c r="M283" s="728">
        <f>'PE Holds'!S245</f>
        <v>0</v>
      </c>
      <c r="N283" s="729">
        <f>'PE Holds'!T245</f>
        <v>0</v>
      </c>
      <c r="O283" s="730">
        <f>'PE Holds'!U245</f>
        <v>0</v>
      </c>
      <c r="P283" s="731">
        <f>'PE Holds'!V245</f>
        <v>0</v>
      </c>
      <c r="Q283" s="732">
        <f>'PE Holds'!W245</f>
        <v>0</v>
      </c>
      <c r="R283" s="733">
        <f>'PE Holds'!X245</f>
        <v>0</v>
      </c>
      <c r="S283" s="738">
        <f>'PE Holds'!Y245</f>
        <v>0</v>
      </c>
      <c r="T283" s="739">
        <f>'PE Holds'!Z245</f>
        <v>0</v>
      </c>
      <c r="U283" s="738">
        <f>'PE Holds'!AA245</f>
        <v>0</v>
      </c>
      <c r="V283" s="734">
        <f>'PE Holds'!AB245</f>
        <v>0</v>
      </c>
      <c r="W283" s="721">
        <f>'PE Holds'!AC245</f>
        <v>0</v>
      </c>
      <c r="X283" s="740">
        <f>'PE Holds'!AD245</f>
        <v>0</v>
      </c>
      <c r="Y283" s="15">
        <f t="shared" si="16"/>
        <v>0</v>
      </c>
      <c r="Z283" s="16">
        <f t="shared" si="15"/>
        <v>0</v>
      </c>
    </row>
    <row r="284" spans="1:26">
      <c r="A284" s="13">
        <v>2025</v>
      </c>
      <c r="B284" s="13" t="s">
        <v>29901</v>
      </c>
      <c r="C284" s="13" t="s">
        <v>29907</v>
      </c>
      <c r="D284" s="13"/>
      <c r="E284" s="16">
        <v>50</v>
      </c>
      <c r="F284" s="721">
        <f>'PE Holds'!L246</f>
        <v>0</v>
      </c>
      <c r="G284" s="722">
        <f>'PE Holds'!M246</f>
        <v>0</v>
      </c>
      <c r="H284" s="723">
        <f>'PE Holds'!N246</f>
        <v>0</v>
      </c>
      <c r="I284" s="724">
        <f>'PE Holds'!O246</f>
        <v>0</v>
      </c>
      <c r="J284" s="725">
        <f>'PE Holds'!P246</f>
        <v>0</v>
      </c>
      <c r="K284" s="726">
        <f>'PE Holds'!Q246</f>
        <v>0</v>
      </c>
      <c r="L284" s="727">
        <f>'PE Holds'!R246</f>
        <v>0</v>
      </c>
      <c r="M284" s="728">
        <f>'PE Holds'!S246</f>
        <v>0</v>
      </c>
      <c r="N284" s="729">
        <f>'PE Holds'!T246</f>
        <v>0</v>
      </c>
      <c r="O284" s="730">
        <f>'PE Holds'!U246</f>
        <v>0</v>
      </c>
      <c r="P284" s="731">
        <f>'PE Holds'!V246</f>
        <v>0</v>
      </c>
      <c r="Q284" s="732">
        <f>'PE Holds'!W246</f>
        <v>0</v>
      </c>
      <c r="R284" s="733">
        <f>'PE Holds'!X246</f>
        <v>0</v>
      </c>
      <c r="S284" s="738">
        <f>'PE Holds'!Y246</f>
        <v>0</v>
      </c>
      <c r="T284" s="739">
        <f>'PE Holds'!Z246</f>
        <v>0</v>
      </c>
      <c r="U284" s="738">
        <f>'PE Holds'!AA246</f>
        <v>0</v>
      </c>
      <c r="V284" s="734">
        <f>'PE Holds'!AB246</f>
        <v>0</v>
      </c>
      <c r="W284" s="721">
        <f>'PE Holds'!AC246</f>
        <v>0</v>
      </c>
      <c r="X284" s="740">
        <f>'PE Holds'!AD246</f>
        <v>0</v>
      </c>
      <c r="Y284" s="15">
        <f t="shared" si="16"/>
        <v>0</v>
      </c>
      <c r="Z284" s="16">
        <f t="shared" si="15"/>
        <v>0</v>
      </c>
    </row>
    <row r="285" spans="1:26">
      <c r="A285" s="13">
        <v>2026</v>
      </c>
      <c r="B285" s="13" t="s">
        <v>29901</v>
      </c>
      <c r="C285" s="13" t="s">
        <v>29908</v>
      </c>
      <c r="D285" s="13"/>
      <c r="E285" s="16">
        <v>50</v>
      </c>
      <c r="F285" s="721">
        <f>'PE Holds'!L247</f>
        <v>0</v>
      </c>
      <c r="G285" s="722">
        <f>'PE Holds'!M247</f>
        <v>0</v>
      </c>
      <c r="H285" s="723">
        <f>'PE Holds'!N247</f>
        <v>0</v>
      </c>
      <c r="I285" s="724">
        <f>'PE Holds'!O247</f>
        <v>0</v>
      </c>
      <c r="J285" s="725">
        <f>'PE Holds'!P247</f>
        <v>0</v>
      </c>
      <c r="K285" s="726">
        <f>'PE Holds'!Q247</f>
        <v>0</v>
      </c>
      <c r="L285" s="727">
        <f>'PE Holds'!R247</f>
        <v>0</v>
      </c>
      <c r="M285" s="728">
        <f>'PE Holds'!S247</f>
        <v>0</v>
      </c>
      <c r="N285" s="729">
        <f>'PE Holds'!T247</f>
        <v>0</v>
      </c>
      <c r="O285" s="730">
        <f>'PE Holds'!U247</f>
        <v>0</v>
      </c>
      <c r="P285" s="731">
        <f>'PE Holds'!V247</f>
        <v>0</v>
      </c>
      <c r="Q285" s="732">
        <f>'PE Holds'!W247</f>
        <v>0</v>
      </c>
      <c r="R285" s="733">
        <f>'PE Holds'!X247</f>
        <v>0</v>
      </c>
      <c r="S285" s="738">
        <f>'PE Holds'!Y247</f>
        <v>0</v>
      </c>
      <c r="T285" s="739">
        <f>'PE Holds'!Z247</f>
        <v>0</v>
      </c>
      <c r="U285" s="738">
        <f>'PE Holds'!AA247</f>
        <v>0</v>
      </c>
      <c r="V285" s="734">
        <f>'PE Holds'!AB247</f>
        <v>0</v>
      </c>
      <c r="W285" s="721">
        <f>'PE Holds'!AC247</f>
        <v>0</v>
      </c>
      <c r="X285" s="740">
        <f>'PE Holds'!AD247</f>
        <v>0</v>
      </c>
      <c r="Y285" s="15">
        <f t="shared" si="16"/>
        <v>0</v>
      </c>
      <c r="Z285" s="16">
        <f t="shared" si="15"/>
        <v>0</v>
      </c>
    </row>
    <row r="286" spans="1:26">
      <c r="A286" s="13">
        <v>2023</v>
      </c>
      <c r="B286" s="13" t="s">
        <v>29901</v>
      </c>
      <c r="C286" s="13" t="s">
        <v>29909</v>
      </c>
      <c r="D286" s="13"/>
      <c r="E286" s="16">
        <v>50</v>
      </c>
      <c r="F286" s="721">
        <f>'PE Holds'!L248</f>
        <v>0</v>
      </c>
      <c r="G286" s="722">
        <f>'PE Holds'!M248</f>
        <v>0</v>
      </c>
      <c r="H286" s="723">
        <f>'PE Holds'!N248</f>
        <v>0</v>
      </c>
      <c r="I286" s="724">
        <f>'PE Holds'!O248</f>
        <v>0</v>
      </c>
      <c r="J286" s="725">
        <f>'PE Holds'!P248</f>
        <v>0</v>
      </c>
      <c r="K286" s="726">
        <f>'PE Holds'!Q248</f>
        <v>0</v>
      </c>
      <c r="L286" s="727">
        <f>'PE Holds'!R248</f>
        <v>0</v>
      </c>
      <c r="M286" s="728">
        <f>'PE Holds'!S248</f>
        <v>0</v>
      </c>
      <c r="N286" s="729">
        <f>'PE Holds'!T248</f>
        <v>0</v>
      </c>
      <c r="O286" s="730">
        <f>'PE Holds'!U248</f>
        <v>0</v>
      </c>
      <c r="P286" s="731">
        <f>'PE Holds'!V248</f>
        <v>0</v>
      </c>
      <c r="Q286" s="732">
        <f>'PE Holds'!W248</f>
        <v>0</v>
      </c>
      <c r="R286" s="733">
        <f>'PE Holds'!X248</f>
        <v>0</v>
      </c>
      <c r="S286" s="738">
        <f>'PE Holds'!Y248</f>
        <v>0</v>
      </c>
      <c r="T286" s="739">
        <f>'PE Holds'!Z248</f>
        <v>0</v>
      </c>
      <c r="U286" s="738">
        <f>'PE Holds'!AA248</f>
        <v>0</v>
      </c>
      <c r="V286" s="734">
        <f>'PE Holds'!AB248</f>
        <v>0</v>
      </c>
      <c r="W286" s="721">
        <f>'PE Holds'!AC248</f>
        <v>0</v>
      </c>
      <c r="X286" s="740">
        <f>'PE Holds'!AD248</f>
        <v>0</v>
      </c>
      <c r="Y286" s="15">
        <f t="shared" si="16"/>
        <v>0</v>
      </c>
      <c r="Z286" s="16">
        <f t="shared" si="15"/>
        <v>0</v>
      </c>
    </row>
    <row r="287" spans="1:26">
      <c r="A287" s="13">
        <v>14203</v>
      </c>
      <c r="B287" s="13" t="s">
        <v>29910</v>
      </c>
      <c r="C287" s="13" t="s">
        <v>29466</v>
      </c>
      <c r="D287" s="13" t="s">
        <v>29732</v>
      </c>
      <c r="E287" s="16">
        <v>5</v>
      </c>
      <c r="F287" s="721">
        <f>'PE Holds'!L75</f>
        <v>0</v>
      </c>
      <c r="G287" s="722">
        <f>'PE Holds'!M75</f>
        <v>0</v>
      </c>
      <c r="H287" s="723">
        <f>'PE Holds'!N75</f>
        <v>0</v>
      </c>
      <c r="I287" s="724">
        <f>'PE Holds'!O75</f>
        <v>0</v>
      </c>
      <c r="J287" s="725">
        <f>'PE Holds'!P75</f>
        <v>0</v>
      </c>
      <c r="K287" s="726">
        <f>'PE Holds'!Q75</f>
        <v>0</v>
      </c>
      <c r="L287" s="727">
        <f>'PE Holds'!R75</f>
        <v>0</v>
      </c>
      <c r="M287" s="728">
        <f>'PE Holds'!S75</f>
        <v>0</v>
      </c>
      <c r="N287" s="729">
        <f>'PE Holds'!T75</f>
        <v>0</v>
      </c>
      <c r="O287" s="730">
        <f>'PE Holds'!U75</f>
        <v>0</v>
      </c>
      <c r="P287" s="731">
        <f>'PE Holds'!V75</f>
        <v>0</v>
      </c>
      <c r="Q287" s="732">
        <f>'PE Holds'!W75</f>
        <v>0</v>
      </c>
      <c r="R287" s="733">
        <f>'PE Holds'!X75</f>
        <v>0</v>
      </c>
      <c r="S287" s="738">
        <f>'PE Holds'!Y75</f>
        <v>0</v>
      </c>
      <c r="T287" s="739">
        <f>'PE Holds'!Z75</f>
        <v>0</v>
      </c>
      <c r="U287" s="738">
        <f>'PE Holds'!AA75</f>
        <v>0</v>
      </c>
      <c r="V287" s="734">
        <f>'PE Holds'!AB75</f>
        <v>0</v>
      </c>
      <c r="W287" s="721">
        <f>'PE Holds'!AC75</f>
        <v>0</v>
      </c>
      <c r="X287" s="740">
        <f>'PE Holds'!AD75</f>
        <v>0</v>
      </c>
      <c r="Y287" s="15">
        <f t="shared" si="16"/>
        <v>0</v>
      </c>
      <c r="Z287" s="16">
        <f t="shared" si="15"/>
        <v>0</v>
      </c>
    </row>
    <row r="288" spans="1:26">
      <c r="A288" s="13">
        <v>1824</v>
      </c>
      <c r="B288" s="13" t="s">
        <v>29910</v>
      </c>
      <c r="C288" s="13" t="s">
        <v>29746</v>
      </c>
      <c r="D288" s="13" t="s">
        <v>29732</v>
      </c>
      <c r="E288" s="16">
        <v>20</v>
      </c>
      <c r="F288" s="721">
        <f>'PE Holds'!L76</f>
        <v>0</v>
      </c>
      <c r="G288" s="722">
        <f>'PE Holds'!M76</f>
        <v>0</v>
      </c>
      <c r="H288" s="723">
        <f>'PE Holds'!N76</f>
        <v>0</v>
      </c>
      <c r="I288" s="724">
        <f>'PE Holds'!O76</f>
        <v>0</v>
      </c>
      <c r="J288" s="725">
        <f>'PE Holds'!P76</f>
        <v>0</v>
      </c>
      <c r="K288" s="726">
        <f>'PE Holds'!Q76</f>
        <v>0</v>
      </c>
      <c r="L288" s="727">
        <f>'PE Holds'!R76</f>
        <v>0</v>
      </c>
      <c r="M288" s="728">
        <f>'PE Holds'!S76</f>
        <v>0</v>
      </c>
      <c r="N288" s="729">
        <f>'PE Holds'!T76</f>
        <v>0</v>
      </c>
      <c r="O288" s="730">
        <f>'PE Holds'!U76</f>
        <v>0</v>
      </c>
      <c r="P288" s="731">
        <f>'PE Holds'!V76</f>
        <v>0</v>
      </c>
      <c r="Q288" s="732">
        <f>'PE Holds'!W76</f>
        <v>0</v>
      </c>
      <c r="R288" s="733">
        <f>'PE Holds'!X76</f>
        <v>0</v>
      </c>
      <c r="S288" s="738">
        <f>'PE Holds'!Y76</f>
        <v>0</v>
      </c>
      <c r="T288" s="739">
        <f>'PE Holds'!Z76</f>
        <v>0</v>
      </c>
      <c r="U288" s="738">
        <f>'PE Holds'!AA76</f>
        <v>0</v>
      </c>
      <c r="V288" s="734">
        <f>'PE Holds'!AB76</f>
        <v>0</v>
      </c>
      <c r="W288" s="721">
        <f>'PE Holds'!AC76</f>
        <v>0</v>
      </c>
      <c r="X288" s="740">
        <f>'PE Holds'!AD76</f>
        <v>0</v>
      </c>
      <c r="Y288" s="15">
        <f t="shared" si="16"/>
        <v>0</v>
      </c>
      <c r="Z288" s="16">
        <f t="shared" si="15"/>
        <v>0</v>
      </c>
    </row>
    <row r="289" spans="1:26">
      <c r="A289" s="13">
        <v>1825</v>
      </c>
      <c r="B289" s="13" t="s">
        <v>29910</v>
      </c>
      <c r="C289" s="13" t="s">
        <v>29746</v>
      </c>
      <c r="D289" s="13" t="s">
        <v>29733</v>
      </c>
      <c r="E289" s="16">
        <v>20</v>
      </c>
      <c r="F289" s="721">
        <f>'PE Holds'!L77</f>
        <v>0</v>
      </c>
      <c r="G289" s="722">
        <f>'PE Holds'!M77</f>
        <v>0</v>
      </c>
      <c r="H289" s="723">
        <f>'PE Holds'!N77</f>
        <v>0</v>
      </c>
      <c r="I289" s="724">
        <f>'PE Holds'!O77</f>
        <v>0</v>
      </c>
      <c r="J289" s="725">
        <f>'PE Holds'!P77</f>
        <v>0</v>
      </c>
      <c r="K289" s="726">
        <f>'PE Holds'!Q77</f>
        <v>0</v>
      </c>
      <c r="L289" s="727">
        <f>'PE Holds'!R77</f>
        <v>0</v>
      </c>
      <c r="M289" s="728">
        <f>'PE Holds'!S77</f>
        <v>0</v>
      </c>
      <c r="N289" s="729">
        <f>'PE Holds'!T77</f>
        <v>0</v>
      </c>
      <c r="O289" s="730">
        <f>'PE Holds'!U77</f>
        <v>0</v>
      </c>
      <c r="P289" s="731">
        <f>'PE Holds'!V77</f>
        <v>0</v>
      </c>
      <c r="Q289" s="732">
        <f>'PE Holds'!W77</f>
        <v>0</v>
      </c>
      <c r="R289" s="733">
        <f>'PE Holds'!X77</f>
        <v>0</v>
      </c>
      <c r="S289" s="738">
        <f>'PE Holds'!Y77</f>
        <v>0</v>
      </c>
      <c r="T289" s="739">
        <f>'PE Holds'!Z77</f>
        <v>0</v>
      </c>
      <c r="U289" s="738">
        <f>'PE Holds'!AA77</f>
        <v>0</v>
      </c>
      <c r="V289" s="734">
        <f>'PE Holds'!AB77</f>
        <v>0</v>
      </c>
      <c r="W289" s="721">
        <f>'PE Holds'!AC77</f>
        <v>0</v>
      </c>
      <c r="X289" s="740">
        <f>'PE Holds'!AD77</f>
        <v>0</v>
      </c>
      <c r="Y289" s="15">
        <f t="shared" si="16"/>
        <v>0</v>
      </c>
      <c r="Z289" s="16">
        <f t="shared" ref="Z289:Z367" si="17">E289*Y289</f>
        <v>0</v>
      </c>
    </row>
    <row r="290" spans="1:26">
      <c r="A290" s="13">
        <v>4321</v>
      </c>
      <c r="B290" s="13" t="s">
        <v>29910</v>
      </c>
      <c r="C290" s="13" t="s">
        <v>29746</v>
      </c>
      <c r="D290" s="13" t="s">
        <v>29735</v>
      </c>
      <c r="E290" s="16">
        <v>20</v>
      </c>
      <c r="F290" s="721">
        <f>'PE Holds'!L78</f>
        <v>0</v>
      </c>
      <c r="G290" s="722">
        <f>'PE Holds'!M78</f>
        <v>0</v>
      </c>
      <c r="H290" s="723">
        <f>'PE Holds'!N78</f>
        <v>0</v>
      </c>
      <c r="I290" s="724">
        <f>'PE Holds'!O78</f>
        <v>0</v>
      </c>
      <c r="J290" s="725">
        <f>'PE Holds'!P78</f>
        <v>0</v>
      </c>
      <c r="K290" s="726">
        <f>'PE Holds'!Q78</f>
        <v>0</v>
      </c>
      <c r="L290" s="727">
        <f>'PE Holds'!R78</f>
        <v>0</v>
      </c>
      <c r="M290" s="728">
        <f>'PE Holds'!S78</f>
        <v>0</v>
      </c>
      <c r="N290" s="729">
        <f>'PE Holds'!T78</f>
        <v>0</v>
      </c>
      <c r="O290" s="730">
        <f>'PE Holds'!U78</f>
        <v>0</v>
      </c>
      <c r="P290" s="731">
        <f>'PE Holds'!V78</f>
        <v>0</v>
      </c>
      <c r="Q290" s="732">
        <f>'PE Holds'!W78</f>
        <v>0</v>
      </c>
      <c r="R290" s="733">
        <f>'PE Holds'!X78</f>
        <v>0</v>
      </c>
      <c r="S290" s="738">
        <f>'PE Holds'!Y78</f>
        <v>0</v>
      </c>
      <c r="T290" s="739">
        <f>'PE Holds'!Z78</f>
        <v>0</v>
      </c>
      <c r="U290" s="738">
        <f>'PE Holds'!AA78</f>
        <v>0</v>
      </c>
      <c r="V290" s="734">
        <f>'PE Holds'!AB78</f>
        <v>0</v>
      </c>
      <c r="W290" s="721">
        <f>'PE Holds'!AC78</f>
        <v>0</v>
      </c>
      <c r="X290" s="740">
        <f>'PE Holds'!AD78</f>
        <v>0</v>
      </c>
      <c r="Y290" s="15">
        <f t="shared" ref="Y290:Y368" si="18">SUM(F290:X290)</f>
        <v>0</v>
      </c>
      <c r="Z290" s="16">
        <f t="shared" si="17"/>
        <v>0</v>
      </c>
    </row>
    <row r="291" spans="1:26">
      <c r="A291" s="13">
        <v>1800</v>
      </c>
      <c r="B291" s="13" t="s">
        <v>29910</v>
      </c>
      <c r="C291" s="13" t="s">
        <v>29911</v>
      </c>
      <c r="D291" s="13" t="s">
        <v>29570</v>
      </c>
      <c r="E291" s="16">
        <v>10</v>
      </c>
      <c r="F291" s="721">
        <f>'PE Holds'!L79</f>
        <v>0</v>
      </c>
      <c r="G291" s="722">
        <f>'PE Holds'!M79</f>
        <v>0</v>
      </c>
      <c r="H291" s="723">
        <f>'PE Holds'!N79</f>
        <v>0</v>
      </c>
      <c r="I291" s="724">
        <f>'PE Holds'!O79</f>
        <v>0</v>
      </c>
      <c r="J291" s="725">
        <f>'PE Holds'!P79</f>
        <v>0</v>
      </c>
      <c r="K291" s="726">
        <f>'PE Holds'!Q79</f>
        <v>0</v>
      </c>
      <c r="L291" s="727">
        <f>'PE Holds'!R79</f>
        <v>0</v>
      </c>
      <c r="M291" s="728">
        <f>'PE Holds'!S79</f>
        <v>0</v>
      </c>
      <c r="N291" s="729">
        <f>'PE Holds'!T79</f>
        <v>0</v>
      </c>
      <c r="O291" s="730">
        <f>'PE Holds'!U79</f>
        <v>0</v>
      </c>
      <c r="P291" s="731">
        <f>'PE Holds'!V79</f>
        <v>0</v>
      </c>
      <c r="Q291" s="732">
        <f>'PE Holds'!W79</f>
        <v>0</v>
      </c>
      <c r="R291" s="733">
        <f>'PE Holds'!X79</f>
        <v>0</v>
      </c>
      <c r="S291" s="738">
        <f>'PE Holds'!Y79</f>
        <v>0</v>
      </c>
      <c r="T291" s="739">
        <f>'PE Holds'!Z79</f>
        <v>0</v>
      </c>
      <c r="U291" s="738">
        <f>'PE Holds'!AA79</f>
        <v>0</v>
      </c>
      <c r="V291" s="734">
        <f>'PE Holds'!AB79</f>
        <v>0</v>
      </c>
      <c r="W291" s="721">
        <f>'PE Holds'!AC79</f>
        <v>0</v>
      </c>
      <c r="X291" s="740">
        <f>'PE Holds'!AD79</f>
        <v>0</v>
      </c>
      <c r="Y291" s="15">
        <f t="shared" si="18"/>
        <v>0</v>
      </c>
      <c r="Z291" s="16">
        <f t="shared" si="17"/>
        <v>0</v>
      </c>
    </row>
    <row r="292" spans="1:26">
      <c r="A292" s="13">
        <v>1828</v>
      </c>
      <c r="B292" s="13" t="s">
        <v>29910</v>
      </c>
      <c r="C292" s="13" t="s">
        <v>29911</v>
      </c>
      <c r="D292" s="13" t="s">
        <v>29912</v>
      </c>
      <c r="E292" s="16">
        <v>10</v>
      </c>
      <c r="F292" s="721">
        <f>'PE Holds'!L80</f>
        <v>0</v>
      </c>
      <c r="G292" s="722">
        <f>'PE Holds'!M80</f>
        <v>0</v>
      </c>
      <c r="H292" s="723">
        <f>'PE Holds'!N80</f>
        <v>0</v>
      </c>
      <c r="I292" s="724">
        <f>'PE Holds'!O80</f>
        <v>0</v>
      </c>
      <c r="J292" s="725">
        <f>'PE Holds'!P80</f>
        <v>0</v>
      </c>
      <c r="K292" s="726">
        <f>'PE Holds'!Q80</f>
        <v>0</v>
      </c>
      <c r="L292" s="727">
        <f>'PE Holds'!R80</f>
        <v>0</v>
      </c>
      <c r="M292" s="728">
        <f>'PE Holds'!S80</f>
        <v>0</v>
      </c>
      <c r="N292" s="729">
        <f>'PE Holds'!T80</f>
        <v>0</v>
      </c>
      <c r="O292" s="730">
        <f>'PE Holds'!U80</f>
        <v>0</v>
      </c>
      <c r="P292" s="731">
        <f>'PE Holds'!V80</f>
        <v>0</v>
      </c>
      <c r="Q292" s="732">
        <f>'PE Holds'!W80</f>
        <v>0</v>
      </c>
      <c r="R292" s="733">
        <f>'PE Holds'!X80</f>
        <v>0</v>
      </c>
      <c r="S292" s="738">
        <f>'PE Holds'!Y80</f>
        <v>0</v>
      </c>
      <c r="T292" s="739">
        <f>'PE Holds'!Z80</f>
        <v>0</v>
      </c>
      <c r="U292" s="738">
        <f>'PE Holds'!AA80</f>
        <v>0</v>
      </c>
      <c r="V292" s="734">
        <f>'PE Holds'!AB80</f>
        <v>0</v>
      </c>
      <c r="W292" s="721">
        <f>'PE Holds'!AC80</f>
        <v>0</v>
      </c>
      <c r="X292" s="740">
        <f>'PE Holds'!AD80</f>
        <v>0</v>
      </c>
      <c r="Y292" s="15">
        <f t="shared" si="18"/>
        <v>0</v>
      </c>
      <c r="Z292" s="16">
        <f t="shared" si="17"/>
        <v>0</v>
      </c>
    </row>
    <row r="293" spans="1:26">
      <c r="A293" s="13">
        <v>1827</v>
      </c>
      <c r="B293" s="13" t="s">
        <v>29910</v>
      </c>
      <c r="C293" s="13" t="s">
        <v>29911</v>
      </c>
      <c r="D293" s="13" t="s">
        <v>29913</v>
      </c>
      <c r="E293" s="16">
        <v>10</v>
      </c>
      <c r="F293" s="721">
        <f>'PE Holds'!L81</f>
        <v>0</v>
      </c>
      <c r="G293" s="722">
        <f>'PE Holds'!M81</f>
        <v>0</v>
      </c>
      <c r="H293" s="723">
        <f>'PE Holds'!N81</f>
        <v>0</v>
      </c>
      <c r="I293" s="724">
        <f>'PE Holds'!O81</f>
        <v>0</v>
      </c>
      <c r="J293" s="725">
        <f>'PE Holds'!P81</f>
        <v>0</v>
      </c>
      <c r="K293" s="726">
        <f>'PE Holds'!Q81</f>
        <v>0</v>
      </c>
      <c r="L293" s="727">
        <f>'PE Holds'!R81</f>
        <v>0</v>
      </c>
      <c r="M293" s="728">
        <f>'PE Holds'!S81</f>
        <v>0</v>
      </c>
      <c r="N293" s="729">
        <f>'PE Holds'!T81</f>
        <v>0</v>
      </c>
      <c r="O293" s="730">
        <f>'PE Holds'!U81</f>
        <v>0</v>
      </c>
      <c r="P293" s="731">
        <f>'PE Holds'!V81</f>
        <v>0</v>
      </c>
      <c r="Q293" s="732">
        <f>'PE Holds'!W81</f>
        <v>0</v>
      </c>
      <c r="R293" s="733">
        <f>'PE Holds'!X81</f>
        <v>0</v>
      </c>
      <c r="S293" s="738">
        <f>'PE Holds'!Y81</f>
        <v>0</v>
      </c>
      <c r="T293" s="739">
        <f>'PE Holds'!Z81</f>
        <v>0</v>
      </c>
      <c r="U293" s="738">
        <f>'PE Holds'!AA81</f>
        <v>0</v>
      </c>
      <c r="V293" s="734">
        <f>'PE Holds'!AB81</f>
        <v>0</v>
      </c>
      <c r="W293" s="721">
        <f>'PE Holds'!AC81</f>
        <v>0</v>
      </c>
      <c r="X293" s="740">
        <f>'PE Holds'!AD81</f>
        <v>0</v>
      </c>
      <c r="Y293" s="15">
        <f t="shared" si="18"/>
        <v>0</v>
      </c>
      <c r="Z293" s="16">
        <f t="shared" si="17"/>
        <v>0</v>
      </c>
    </row>
    <row r="294" spans="1:26">
      <c r="A294" s="13">
        <v>4324</v>
      </c>
      <c r="B294" s="13" t="s">
        <v>29910</v>
      </c>
      <c r="C294" s="13" t="s">
        <v>29911</v>
      </c>
      <c r="D294" s="13" t="s">
        <v>29914</v>
      </c>
      <c r="E294" s="16">
        <v>10</v>
      </c>
      <c r="F294" s="721">
        <f>'PE Holds'!L82</f>
        <v>0</v>
      </c>
      <c r="G294" s="722">
        <f>'PE Holds'!M82</f>
        <v>0</v>
      </c>
      <c r="H294" s="723">
        <f>'PE Holds'!N82</f>
        <v>0</v>
      </c>
      <c r="I294" s="724">
        <f>'PE Holds'!O82</f>
        <v>0</v>
      </c>
      <c r="J294" s="725">
        <f>'PE Holds'!P82</f>
        <v>0</v>
      </c>
      <c r="K294" s="726">
        <f>'PE Holds'!Q82</f>
        <v>0</v>
      </c>
      <c r="L294" s="727">
        <f>'PE Holds'!R82</f>
        <v>0</v>
      </c>
      <c r="M294" s="728">
        <f>'PE Holds'!S82</f>
        <v>0</v>
      </c>
      <c r="N294" s="729">
        <f>'PE Holds'!T82</f>
        <v>0</v>
      </c>
      <c r="O294" s="730">
        <f>'PE Holds'!U82</f>
        <v>0</v>
      </c>
      <c r="P294" s="731">
        <f>'PE Holds'!V82</f>
        <v>0</v>
      </c>
      <c r="Q294" s="732">
        <f>'PE Holds'!W82</f>
        <v>0</v>
      </c>
      <c r="R294" s="733">
        <f>'PE Holds'!X82</f>
        <v>0</v>
      </c>
      <c r="S294" s="738">
        <f>'PE Holds'!Y82</f>
        <v>0</v>
      </c>
      <c r="T294" s="739">
        <f>'PE Holds'!Z82</f>
        <v>0</v>
      </c>
      <c r="U294" s="738">
        <f>'PE Holds'!AA82</f>
        <v>0</v>
      </c>
      <c r="V294" s="734">
        <f>'PE Holds'!AB82</f>
        <v>0</v>
      </c>
      <c r="W294" s="721">
        <f>'PE Holds'!AC82</f>
        <v>0</v>
      </c>
      <c r="X294" s="740">
        <f>'PE Holds'!AD82</f>
        <v>0</v>
      </c>
      <c r="Y294" s="15">
        <f t="shared" si="18"/>
        <v>0</v>
      </c>
      <c r="Z294" s="16">
        <f t="shared" si="17"/>
        <v>0</v>
      </c>
    </row>
    <row r="295" spans="1:26">
      <c r="A295" s="13">
        <v>1811</v>
      </c>
      <c r="B295" s="13" t="s">
        <v>29910</v>
      </c>
      <c r="C295" s="13" t="s">
        <v>29911</v>
      </c>
      <c r="D295" s="13" t="s">
        <v>29915</v>
      </c>
      <c r="E295" s="16">
        <v>10</v>
      </c>
      <c r="F295" s="721">
        <f>'PE Holds'!L83</f>
        <v>0</v>
      </c>
      <c r="G295" s="722">
        <f>'PE Holds'!M83</f>
        <v>0</v>
      </c>
      <c r="H295" s="723">
        <f>'PE Holds'!N83</f>
        <v>0</v>
      </c>
      <c r="I295" s="724">
        <f>'PE Holds'!O83</f>
        <v>0</v>
      </c>
      <c r="J295" s="725">
        <f>'PE Holds'!P83</f>
        <v>0</v>
      </c>
      <c r="K295" s="726">
        <f>'PE Holds'!Q83</f>
        <v>0</v>
      </c>
      <c r="L295" s="727">
        <f>'PE Holds'!R83</f>
        <v>0</v>
      </c>
      <c r="M295" s="728">
        <f>'PE Holds'!S83</f>
        <v>0</v>
      </c>
      <c r="N295" s="729">
        <f>'PE Holds'!T83</f>
        <v>0</v>
      </c>
      <c r="O295" s="730">
        <f>'PE Holds'!U83</f>
        <v>0</v>
      </c>
      <c r="P295" s="731">
        <f>'PE Holds'!V83</f>
        <v>0</v>
      </c>
      <c r="Q295" s="732">
        <f>'PE Holds'!W83</f>
        <v>0</v>
      </c>
      <c r="R295" s="733">
        <f>'PE Holds'!X83</f>
        <v>0</v>
      </c>
      <c r="S295" s="738">
        <f>'PE Holds'!Y83</f>
        <v>0</v>
      </c>
      <c r="T295" s="739">
        <f>'PE Holds'!Z83</f>
        <v>0</v>
      </c>
      <c r="U295" s="738">
        <f>'PE Holds'!AA83</f>
        <v>0</v>
      </c>
      <c r="V295" s="734">
        <f>'PE Holds'!AB83</f>
        <v>0</v>
      </c>
      <c r="W295" s="721">
        <f>'PE Holds'!AC83</f>
        <v>0</v>
      </c>
      <c r="X295" s="740">
        <f>'PE Holds'!AD83</f>
        <v>0</v>
      </c>
      <c r="Y295" s="15">
        <f t="shared" si="18"/>
        <v>0</v>
      </c>
      <c r="Z295" s="16">
        <f t="shared" si="17"/>
        <v>0</v>
      </c>
    </row>
    <row r="296" spans="1:26">
      <c r="A296" s="13">
        <v>1812</v>
      </c>
      <c r="B296" s="13" t="s">
        <v>29910</v>
      </c>
      <c r="C296" s="13" t="s">
        <v>29911</v>
      </c>
      <c r="D296" s="13" t="s">
        <v>29916</v>
      </c>
      <c r="E296" s="16">
        <v>10</v>
      </c>
      <c r="F296" s="721">
        <f>'PE Holds'!L84</f>
        <v>0</v>
      </c>
      <c r="G296" s="722">
        <f>'PE Holds'!M84</f>
        <v>0</v>
      </c>
      <c r="H296" s="723">
        <f>'PE Holds'!N84</f>
        <v>0</v>
      </c>
      <c r="I296" s="724">
        <f>'PE Holds'!O84</f>
        <v>0</v>
      </c>
      <c r="J296" s="725">
        <f>'PE Holds'!P84</f>
        <v>0</v>
      </c>
      <c r="K296" s="726">
        <f>'PE Holds'!Q84</f>
        <v>0</v>
      </c>
      <c r="L296" s="727">
        <f>'PE Holds'!R84</f>
        <v>0</v>
      </c>
      <c r="M296" s="728">
        <f>'PE Holds'!S84</f>
        <v>0</v>
      </c>
      <c r="N296" s="729">
        <f>'PE Holds'!T84</f>
        <v>0</v>
      </c>
      <c r="O296" s="730">
        <f>'PE Holds'!U84</f>
        <v>0</v>
      </c>
      <c r="P296" s="731">
        <f>'PE Holds'!V84</f>
        <v>0</v>
      </c>
      <c r="Q296" s="732">
        <f>'PE Holds'!W84</f>
        <v>0</v>
      </c>
      <c r="R296" s="733">
        <f>'PE Holds'!X84</f>
        <v>0</v>
      </c>
      <c r="S296" s="738">
        <f>'PE Holds'!Y84</f>
        <v>0</v>
      </c>
      <c r="T296" s="739">
        <f>'PE Holds'!Z84</f>
        <v>0</v>
      </c>
      <c r="U296" s="738">
        <f>'PE Holds'!AA84</f>
        <v>0</v>
      </c>
      <c r="V296" s="734">
        <f>'PE Holds'!AB84</f>
        <v>0</v>
      </c>
      <c r="W296" s="721">
        <f>'PE Holds'!AC84</f>
        <v>0</v>
      </c>
      <c r="X296" s="740">
        <f>'PE Holds'!AD84</f>
        <v>0</v>
      </c>
      <c r="Y296" s="15">
        <f t="shared" si="18"/>
        <v>0</v>
      </c>
      <c r="Z296" s="16">
        <f t="shared" si="17"/>
        <v>0</v>
      </c>
    </row>
    <row r="297" spans="1:26">
      <c r="A297" s="13">
        <v>1813</v>
      </c>
      <c r="B297" s="13" t="s">
        <v>29910</v>
      </c>
      <c r="C297" s="13" t="s">
        <v>29911</v>
      </c>
      <c r="D297" s="13" t="s">
        <v>29917</v>
      </c>
      <c r="E297" s="16">
        <v>10</v>
      </c>
      <c r="F297" s="721">
        <f>'PE Holds'!L85</f>
        <v>0</v>
      </c>
      <c r="G297" s="722">
        <f>'PE Holds'!M85</f>
        <v>0</v>
      </c>
      <c r="H297" s="723">
        <f>'PE Holds'!N85</f>
        <v>0</v>
      </c>
      <c r="I297" s="724">
        <f>'PE Holds'!O85</f>
        <v>0</v>
      </c>
      <c r="J297" s="725">
        <f>'PE Holds'!P85</f>
        <v>0</v>
      </c>
      <c r="K297" s="726">
        <f>'PE Holds'!Q85</f>
        <v>0</v>
      </c>
      <c r="L297" s="727">
        <f>'PE Holds'!R85</f>
        <v>0</v>
      </c>
      <c r="M297" s="728">
        <f>'PE Holds'!S85</f>
        <v>0</v>
      </c>
      <c r="N297" s="729">
        <f>'PE Holds'!T85</f>
        <v>0</v>
      </c>
      <c r="O297" s="730">
        <f>'PE Holds'!U85</f>
        <v>0</v>
      </c>
      <c r="P297" s="731">
        <f>'PE Holds'!V85</f>
        <v>0</v>
      </c>
      <c r="Q297" s="732">
        <f>'PE Holds'!W85</f>
        <v>0</v>
      </c>
      <c r="R297" s="733">
        <f>'PE Holds'!X85</f>
        <v>0</v>
      </c>
      <c r="S297" s="738">
        <f>'PE Holds'!Y85</f>
        <v>0</v>
      </c>
      <c r="T297" s="739">
        <f>'PE Holds'!Z85</f>
        <v>0</v>
      </c>
      <c r="U297" s="738">
        <f>'PE Holds'!AA85</f>
        <v>0</v>
      </c>
      <c r="V297" s="734">
        <f>'PE Holds'!AB85</f>
        <v>0</v>
      </c>
      <c r="W297" s="721">
        <f>'PE Holds'!AC85</f>
        <v>0</v>
      </c>
      <c r="X297" s="740">
        <f>'PE Holds'!AD85</f>
        <v>0</v>
      </c>
      <c r="Y297" s="15">
        <f t="shared" si="18"/>
        <v>0</v>
      </c>
      <c r="Z297" s="16">
        <f t="shared" si="17"/>
        <v>0</v>
      </c>
    </row>
    <row r="298" spans="1:26">
      <c r="A298" s="13">
        <v>1803</v>
      </c>
      <c r="B298" s="13" t="s">
        <v>29910</v>
      </c>
      <c r="C298" s="13" t="s">
        <v>29911</v>
      </c>
      <c r="D298" s="13" t="s">
        <v>29918</v>
      </c>
      <c r="E298" s="16">
        <v>10</v>
      </c>
      <c r="F298" s="721">
        <f>'PE Holds'!L86</f>
        <v>0</v>
      </c>
      <c r="G298" s="722">
        <f>'PE Holds'!M86</f>
        <v>0</v>
      </c>
      <c r="H298" s="723">
        <f>'PE Holds'!N86</f>
        <v>0</v>
      </c>
      <c r="I298" s="724">
        <f>'PE Holds'!O86</f>
        <v>0</v>
      </c>
      <c r="J298" s="725">
        <f>'PE Holds'!P86</f>
        <v>0</v>
      </c>
      <c r="K298" s="726">
        <f>'PE Holds'!Q86</f>
        <v>0</v>
      </c>
      <c r="L298" s="727">
        <f>'PE Holds'!R86</f>
        <v>0</v>
      </c>
      <c r="M298" s="728">
        <f>'PE Holds'!S86</f>
        <v>0</v>
      </c>
      <c r="N298" s="729">
        <f>'PE Holds'!T86</f>
        <v>0</v>
      </c>
      <c r="O298" s="730">
        <f>'PE Holds'!U86</f>
        <v>0</v>
      </c>
      <c r="P298" s="731">
        <f>'PE Holds'!V86</f>
        <v>0</v>
      </c>
      <c r="Q298" s="732">
        <f>'PE Holds'!W86</f>
        <v>0</v>
      </c>
      <c r="R298" s="733">
        <f>'PE Holds'!X86</f>
        <v>0</v>
      </c>
      <c r="S298" s="738">
        <f>'PE Holds'!Y86</f>
        <v>0</v>
      </c>
      <c r="T298" s="739">
        <f>'PE Holds'!Z86</f>
        <v>0</v>
      </c>
      <c r="U298" s="738">
        <f>'PE Holds'!AA86</f>
        <v>0</v>
      </c>
      <c r="V298" s="734">
        <f>'PE Holds'!AB86</f>
        <v>0</v>
      </c>
      <c r="W298" s="721">
        <f>'PE Holds'!AC86</f>
        <v>0</v>
      </c>
      <c r="X298" s="740">
        <f>'PE Holds'!AD86</f>
        <v>0</v>
      </c>
      <c r="Y298" s="15">
        <f t="shared" si="18"/>
        <v>0</v>
      </c>
      <c r="Z298" s="16">
        <f t="shared" si="17"/>
        <v>0</v>
      </c>
    </row>
    <row r="299" spans="1:26">
      <c r="A299" s="13">
        <v>1799</v>
      </c>
      <c r="B299" s="13" t="s">
        <v>29910</v>
      </c>
      <c r="C299" s="13" t="s">
        <v>29911</v>
      </c>
      <c r="D299" s="13" t="s">
        <v>29919</v>
      </c>
      <c r="E299" s="16">
        <v>5</v>
      </c>
      <c r="F299" s="721">
        <f>'PE Holds'!L87</f>
        <v>0</v>
      </c>
      <c r="G299" s="722">
        <f>'PE Holds'!M87</f>
        <v>0</v>
      </c>
      <c r="H299" s="723">
        <f>'PE Holds'!N87</f>
        <v>0</v>
      </c>
      <c r="I299" s="724">
        <f>'PE Holds'!O87</f>
        <v>0</v>
      </c>
      <c r="J299" s="725">
        <f>'PE Holds'!P87</f>
        <v>0</v>
      </c>
      <c r="K299" s="726">
        <f>'PE Holds'!Q87</f>
        <v>0</v>
      </c>
      <c r="L299" s="727">
        <f>'PE Holds'!R87</f>
        <v>0</v>
      </c>
      <c r="M299" s="728">
        <f>'PE Holds'!S87</f>
        <v>0</v>
      </c>
      <c r="N299" s="729">
        <f>'PE Holds'!T87</f>
        <v>0</v>
      </c>
      <c r="O299" s="730">
        <f>'PE Holds'!U87</f>
        <v>0</v>
      </c>
      <c r="P299" s="731">
        <f>'PE Holds'!V87</f>
        <v>0</v>
      </c>
      <c r="Q299" s="732">
        <f>'PE Holds'!W87</f>
        <v>0</v>
      </c>
      <c r="R299" s="733">
        <f>'PE Holds'!X87</f>
        <v>0</v>
      </c>
      <c r="S299" s="738">
        <f>'PE Holds'!Y87</f>
        <v>0</v>
      </c>
      <c r="T299" s="739">
        <f>'PE Holds'!Z87</f>
        <v>0</v>
      </c>
      <c r="U299" s="738">
        <f>'PE Holds'!AA87</f>
        <v>0</v>
      </c>
      <c r="V299" s="734">
        <f>'PE Holds'!AB87</f>
        <v>0</v>
      </c>
      <c r="W299" s="721">
        <f>'PE Holds'!AC87</f>
        <v>0</v>
      </c>
      <c r="X299" s="740">
        <f>'PE Holds'!AD87</f>
        <v>0</v>
      </c>
      <c r="Y299" s="15">
        <f t="shared" si="18"/>
        <v>0</v>
      </c>
      <c r="Z299" s="16">
        <f t="shared" si="17"/>
        <v>0</v>
      </c>
    </row>
    <row r="300" spans="1:26">
      <c r="A300" s="13">
        <v>14294</v>
      </c>
      <c r="B300" s="13" t="s">
        <v>29910</v>
      </c>
      <c r="C300" s="13" t="s">
        <v>29911</v>
      </c>
      <c r="D300" s="13" t="s">
        <v>29920</v>
      </c>
      <c r="E300" s="16">
        <v>5</v>
      </c>
      <c r="F300" s="721">
        <f>'PE Holds'!L88</f>
        <v>0</v>
      </c>
      <c r="G300" s="722">
        <f>'PE Holds'!M88</f>
        <v>0</v>
      </c>
      <c r="H300" s="723">
        <f>'PE Holds'!N88</f>
        <v>0</v>
      </c>
      <c r="I300" s="724">
        <f>'PE Holds'!O88</f>
        <v>0</v>
      </c>
      <c r="J300" s="725">
        <f>'PE Holds'!P88</f>
        <v>0</v>
      </c>
      <c r="K300" s="726">
        <f>'PE Holds'!Q88</f>
        <v>0</v>
      </c>
      <c r="L300" s="727">
        <f>'PE Holds'!R88</f>
        <v>0</v>
      </c>
      <c r="M300" s="728">
        <f>'PE Holds'!S88</f>
        <v>0</v>
      </c>
      <c r="N300" s="729">
        <f>'PE Holds'!T88</f>
        <v>0</v>
      </c>
      <c r="O300" s="730">
        <f>'PE Holds'!U88</f>
        <v>0</v>
      </c>
      <c r="P300" s="731">
        <f>'PE Holds'!V88</f>
        <v>0</v>
      </c>
      <c r="Q300" s="732">
        <f>'PE Holds'!W88</f>
        <v>0</v>
      </c>
      <c r="R300" s="733">
        <f>'PE Holds'!X88</f>
        <v>0</v>
      </c>
      <c r="S300" s="738">
        <f>'PE Holds'!Y88</f>
        <v>0</v>
      </c>
      <c r="T300" s="739">
        <f>'PE Holds'!Z88</f>
        <v>0</v>
      </c>
      <c r="U300" s="738">
        <f>'PE Holds'!AA88</f>
        <v>0</v>
      </c>
      <c r="V300" s="734">
        <f>'PE Holds'!AB88</f>
        <v>0</v>
      </c>
      <c r="W300" s="721">
        <f>'PE Holds'!AC88</f>
        <v>0</v>
      </c>
      <c r="X300" s="740">
        <f>'PE Holds'!AD88</f>
        <v>0</v>
      </c>
      <c r="Y300" s="15">
        <f t="shared" si="18"/>
        <v>0</v>
      </c>
      <c r="Z300" s="16">
        <f t="shared" si="17"/>
        <v>0</v>
      </c>
    </row>
    <row r="301" spans="1:26">
      <c r="A301" s="13">
        <v>14216</v>
      </c>
      <c r="B301" s="13" t="s">
        <v>29910</v>
      </c>
      <c r="C301" s="13" t="s">
        <v>29911</v>
      </c>
      <c r="D301" s="13" t="s">
        <v>29921</v>
      </c>
      <c r="E301" s="16">
        <v>5</v>
      </c>
      <c r="F301" s="721">
        <f>'PE Holds'!L89</f>
        <v>0</v>
      </c>
      <c r="G301" s="722">
        <f>'PE Holds'!M89</f>
        <v>0</v>
      </c>
      <c r="H301" s="723">
        <f>'PE Holds'!N89</f>
        <v>0</v>
      </c>
      <c r="I301" s="724">
        <f>'PE Holds'!O89</f>
        <v>0</v>
      </c>
      <c r="J301" s="725">
        <f>'PE Holds'!P89</f>
        <v>0</v>
      </c>
      <c r="K301" s="726">
        <f>'PE Holds'!Q89</f>
        <v>0</v>
      </c>
      <c r="L301" s="727">
        <f>'PE Holds'!R89</f>
        <v>0</v>
      </c>
      <c r="M301" s="728">
        <f>'PE Holds'!S89</f>
        <v>0</v>
      </c>
      <c r="N301" s="729">
        <f>'PE Holds'!T89</f>
        <v>0</v>
      </c>
      <c r="O301" s="730">
        <f>'PE Holds'!U89</f>
        <v>0</v>
      </c>
      <c r="P301" s="731">
        <f>'PE Holds'!V89</f>
        <v>0</v>
      </c>
      <c r="Q301" s="732">
        <f>'PE Holds'!W89</f>
        <v>0</v>
      </c>
      <c r="R301" s="733">
        <f>'PE Holds'!X89</f>
        <v>0</v>
      </c>
      <c r="S301" s="738">
        <f>'PE Holds'!Y89</f>
        <v>0</v>
      </c>
      <c r="T301" s="739">
        <f>'PE Holds'!Z89</f>
        <v>0</v>
      </c>
      <c r="U301" s="738">
        <f>'PE Holds'!AA89</f>
        <v>0</v>
      </c>
      <c r="V301" s="734">
        <f>'PE Holds'!AB89</f>
        <v>0</v>
      </c>
      <c r="W301" s="721">
        <f>'PE Holds'!AC89</f>
        <v>0</v>
      </c>
      <c r="X301" s="740">
        <f>'PE Holds'!AD89</f>
        <v>0</v>
      </c>
      <c r="Y301" s="15">
        <f t="shared" si="18"/>
        <v>0</v>
      </c>
      <c r="Z301" s="16">
        <f t="shared" si="17"/>
        <v>0</v>
      </c>
    </row>
    <row r="302" spans="1:26">
      <c r="A302" s="13">
        <v>4305</v>
      </c>
      <c r="B302" s="13" t="s">
        <v>29910</v>
      </c>
      <c r="C302" s="13" t="s">
        <v>29750</v>
      </c>
      <c r="D302" s="13" t="s">
        <v>29732</v>
      </c>
      <c r="E302" s="16">
        <v>10</v>
      </c>
      <c r="F302" s="721">
        <f>'PE Holds'!L90</f>
        <v>0</v>
      </c>
      <c r="G302" s="722">
        <f>'PE Holds'!M90</f>
        <v>0</v>
      </c>
      <c r="H302" s="723">
        <f>'PE Holds'!N90</f>
        <v>0</v>
      </c>
      <c r="I302" s="724">
        <f>'PE Holds'!O90</f>
        <v>0</v>
      </c>
      <c r="J302" s="725">
        <f>'PE Holds'!P90</f>
        <v>0</v>
      </c>
      <c r="K302" s="726">
        <f>'PE Holds'!Q90</f>
        <v>0</v>
      </c>
      <c r="L302" s="727">
        <f>'PE Holds'!R90</f>
        <v>0</v>
      </c>
      <c r="M302" s="728">
        <f>'PE Holds'!S90</f>
        <v>0</v>
      </c>
      <c r="N302" s="729">
        <f>'PE Holds'!T90</f>
        <v>0</v>
      </c>
      <c r="O302" s="730">
        <f>'PE Holds'!U90</f>
        <v>0</v>
      </c>
      <c r="P302" s="731">
        <f>'PE Holds'!V90</f>
        <v>0</v>
      </c>
      <c r="Q302" s="732">
        <f>'PE Holds'!W90</f>
        <v>0</v>
      </c>
      <c r="R302" s="733">
        <f>'PE Holds'!X90</f>
        <v>0</v>
      </c>
      <c r="S302" s="738">
        <f>'PE Holds'!Y90</f>
        <v>0</v>
      </c>
      <c r="T302" s="739">
        <f>'PE Holds'!Z90</f>
        <v>0</v>
      </c>
      <c r="U302" s="738">
        <f>'PE Holds'!AA90</f>
        <v>0</v>
      </c>
      <c r="V302" s="734">
        <f>'PE Holds'!AB90</f>
        <v>0</v>
      </c>
      <c r="W302" s="721">
        <f>'PE Holds'!AC90</f>
        <v>0</v>
      </c>
      <c r="X302" s="740">
        <f>'PE Holds'!AD90</f>
        <v>0</v>
      </c>
      <c r="Y302" s="15">
        <f t="shared" si="18"/>
        <v>0</v>
      </c>
      <c r="Z302" s="16">
        <f t="shared" si="17"/>
        <v>0</v>
      </c>
    </row>
    <row r="303" spans="1:26">
      <c r="A303" s="13">
        <v>4304</v>
      </c>
      <c r="B303" s="13" t="s">
        <v>29910</v>
      </c>
      <c r="C303" s="13" t="s">
        <v>29750</v>
      </c>
      <c r="D303" s="13" t="s">
        <v>29733</v>
      </c>
      <c r="E303" s="16">
        <v>10</v>
      </c>
      <c r="F303" s="721">
        <f>'PE Holds'!L91</f>
        <v>0</v>
      </c>
      <c r="G303" s="722">
        <f>'PE Holds'!M91</f>
        <v>0</v>
      </c>
      <c r="H303" s="723">
        <f>'PE Holds'!N91</f>
        <v>0</v>
      </c>
      <c r="I303" s="724">
        <f>'PE Holds'!O91</f>
        <v>0</v>
      </c>
      <c r="J303" s="725">
        <f>'PE Holds'!P91</f>
        <v>0</v>
      </c>
      <c r="K303" s="726">
        <f>'PE Holds'!Q91</f>
        <v>0</v>
      </c>
      <c r="L303" s="727">
        <f>'PE Holds'!R91</f>
        <v>0</v>
      </c>
      <c r="M303" s="728">
        <f>'PE Holds'!S91</f>
        <v>0</v>
      </c>
      <c r="N303" s="729">
        <f>'PE Holds'!T91</f>
        <v>0</v>
      </c>
      <c r="O303" s="730">
        <f>'PE Holds'!U91</f>
        <v>0</v>
      </c>
      <c r="P303" s="731">
        <f>'PE Holds'!V91</f>
        <v>0</v>
      </c>
      <c r="Q303" s="732">
        <f>'PE Holds'!W91</f>
        <v>0</v>
      </c>
      <c r="R303" s="733">
        <f>'PE Holds'!X91</f>
        <v>0</v>
      </c>
      <c r="S303" s="738">
        <f>'PE Holds'!Y91</f>
        <v>0</v>
      </c>
      <c r="T303" s="739">
        <f>'PE Holds'!Z91</f>
        <v>0</v>
      </c>
      <c r="U303" s="738">
        <f>'PE Holds'!AA91</f>
        <v>0</v>
      </c>
      <c r="V303" s="734">
        <f>'PE Holds'!AB91</f>
        <v>0</v>
      </c>
      <c r="W303" s="721">
        <f>'PE Holds'!AC91</f>
        <v>0</v>
      </c>
      <c r="X303" s="740">
        <f>'PE Holds'!AD91</f>
        <v>0</v>
      </c>
      <c r="Y303" s="15">
        <f t="shared" si="18"/>
        <v>0</v>
      </c>
      <c r="Z303" s="16">
        <f t="shared" si="17"/>
        <v>0</v>
      </c>
    </row>
    <row r="304" spans="1:26">
      <c r="A304" s="13">
        <v>1826</v>
      </c>
      <c r="B304" s="13" t="s">
        <v>29910</v>
      </c>
      <c r="C304" s="13" t="s">
        <v>29755</v>
      </c>
      <c r="D304" s="13" t="s">
        <v>29732</v>
      </c>
      <c r="E304" s="16">
        <v>10</v>
      </c>
      <c r="F304" s="721">
        <f>'PE Holds'!L92</f>
        <v>0</v>
      </c>
      <c r="G304" s="722">
        <f>'PE Holds'!M92</f>
        <v>0</v>
      </c>
      <c r="H304" s="723">
        <f>'PE Holds'!N92</f>
        <v>0</v>
      </c>
      <c r="I304" s="724">
        <f>'PE Holds'!O92</f>
        <v>0</v>
      </c>
      <c r="J304" s="725">
        <f>'PE Holds'!P92</f>
        <v>0</v>
      </c>
      <c r="K304" s="726">
        <f>'PE Holds'!Q92</f>
        <v>0</v>
      </c>
      <c r="L304" s="727">
        <f>'PE Holds'!R92</f>
        <v>0</v>
      </c>
      <c r="M304" s="728">
        <f>'PE Holds'!S92</f>
        <v>0</v>
      </c>
      <c r="N304" s="729">
        <f>'PE Holds'!T92</f>
        <v>0</v>
      </c>
      <c r="O304" s="730">
        <f>'PE Holds'!U92</f>
        <v>0</v>
      </c>
      <c r="P304" s="731">
        <f>'PE Holds'!V92</f>
        <v>0</v>
      </c>
      <c r="Q304" s="732">
        <f>'PE Holds'!W92</f>
        <v>0</v>
      </c>
      <c r="R304" s="733">
        <f>'PE Holds'!X92</f>
        <v>0</v>
      </c>
      <c r="S304" s="738">
        <f>'PE Holds'!Y92</f>
        <v>0</v>
      </c>
      <c r="T304" s="739">
        <f>'PE Holds'!Z92</f>
        <v>0</v>
      </c>
      <c r="U304" s="738">
        <f>'PE Holds'!AA92</f>
        <v>0</v>
      </c>
      <c r="V304" s="734">
        <f>'PE Holds'!AB92</f>
        <v>0</v>
      </c>
      <c r="W304" s="721">
        <f>'PE Holds'!AC92</f>
        <v>0</v>
      </c>
      <c r="X304" s="740">
        <f>'PE Holds'!AD92</f>
        <v>0</v>
      </c>
      <c r="Y304" s="15">
        <f t="shared" si="18"/>
        <v>0</v>
      </c>
      <c r="Z304" s="16">
        <f t="shared" si="17"/>
        <v>0</v>
      </c>
    </row>
    <row r="305" spans="1:26">
      <c r="A305" s="13">
        <v>1817</v>
      </c>
      <c r="B305" s="13" t="s">
        <v>29910</v>
      </c>
      <c r="C305" s="13" t="s">
        <v>29755</v>
      </c>
      <c r="D305" s="13" t="s">
        <v>29733</v>
      </c>
      <c r="E305" s="16">
        <v>10</v>
      </c>
      <c r="F305" s="721">
        <f>'PE Holds'!L93</f>
        <v>0</v>
      </c>
      <c r="G305" s="722">
        <f>'PE Holds'!M93</f>
        <v>0</v>
      </c>
      <c r="H305" s="723">
        <f>'PE Holds'!N93</f>
        <v>0</v>
      </c>
      <c r="I305" s="724">
        <f>'PE Holds'!O93</f>
        <v>0</v>
      </c>
      <c r="J305" s="725">
        <f>'PE Holds'!P93</f>
        <v>0</v>
      </c>
      <c r="K305" s="726">
        <f>'PE Holds'!Q93</f>
        <v>0</v>
      </c>
      <c r="L305" s="727">
        <f>'PE Holds'!R93</f>
        <v>0</v>
      </c>
      <c r="M305" s="728">
        <f>'PE Holds'!S93</f>
        <v>0</v>
      </c>
      <c r="N305" s="729">
        <f>'PE Holds'!T93</f>
        <v>0</v>
      </c>
      <c r="O305" s="730">
        <f>'PE Holds'!U93</f>
        <v>0</v>
      </c>
      <c r="P305" s="731">
        <f>'PE Holds'!V93</f>
        <v>0</v>
      </c>
      <c r="Q305" s="732">
        <f>'PE Holds'!W93</f>
        <v>0</v>
      </c>
      <c r="R305" s="733">
        <f>'PE Holds'!X93</f>
        <v>0</v>
      </c>
      <c r="S305" s="738">
        <f>'PE Holds'!Y93</f>
        <v>0</v>
      </c>
      <c r="T305" s="739">
        <f>'PE Holds'!Z93</f>
        <v>0</v>
      </c>
      <c r="U305" s="738">
        <f>'PE Holds'!AA93</f>
        <v>0</v>
      </c>
      <c r="V305" s="734">
        <f>'PE Holds'!AB93</f>
        <v>0</v>
      </c>
      <c r="W305" s="721">
        <f>'PE Holds'!AC93</f>
        <v>0</v>
      </c>
      <c r="X305" s="740">
        <f>'PE Holds'!AD93</f>
        <v>0</v>
      </c>
      <c r="Y305" s="15">
        <f t="shared" si="18"/>
        <v>0</v>
      </c>
      <c r="Z305" s="16">
        <f t="shared" si="17"/>
        <v>0</v>
      </c>
    </row>
    <row r="306" spans="1:26">
      <c r="A306" s="13">
        <v>1818</v>
      </c>
      <c r="B306" s="13" t="s">
        <v>29910</v>
      </c>
      <c r="C306" s="13" t="s">
        <v>29755</v>
      </c>
      <c r="D306" s="13" t="s">
        <v>29735</v>
      </c>
      <c r="E306" s="16">
        <v>10</v>
      </c>
      <c r="F306" s="721">
        <f>'PE Holds'!L94</f>
        <v>0</v>
      </c>
      <c r="G306" s="722">
        <f>'PE Holds'!M94</f>
        <v>0</v>
      </c>
      <c r="H306" s="723">
        <f>'PE Holds'!N94</f>
        <v>0</v>
      </c>
      <c r="I306" s="724">
        <f>'PE Holds'!O94</f>
        <v>0</v>
      </c>
      <c r="J306" s="725">
        <f>'PE Holds'!P94</f>
        <v>0</v>
      </c>
      <c r="K306" s="726">
        <f>'PE Holds'!Q94</f>
        <v>0</v>
      </c>
      <c r="L306" s="727">
        <f>'PE Holds'!R94</f>
        <v>0</v>
      </c>
      <c r="M306" s="728">
        <f>'PE Holds'!S94</f>
        <v>0</v>
      </c>
      <c r="N306" s="729">
        <f>'PE Holds'!T94</f>
        <v>0</v>
      </c>
      <c r="O306" s="730">
        <f>'PE Holds'!U94</f>
        <v>0</v>
      </c>
      <c r="P306" s="731">
        <f>'PE Holds'!V94</f>
        <v>0</v>
      </c>
      <c r="Q306" s="732">
        <f>'PE Holds'!W94</f>
        <v>0</v>
      </c>
      <c r="R306" s="733">
        <f>'PE Holds'!X94</f>
        <v>0</v>
      </c>
      <c r="S306" s="738">
        <f>'PE Holds'!Y94</f>
        <v>0</v>
      </c>
      <c r="T306" s="739">
        <f>'PE Holds'!Z94</f>
        <v>0</v>
      </c>
      <c r="U306" s="738">
        <f>'PE Holds'!AA94</f>
        <v>0</v>
      </c>
      <c r="V306" s="734">
        <f>'PE Holds'!AB94</f>
        <v>0</v>
      </c>
      <c r="W306" s="721">
        <f>'PE Holds'!AC94</f>
        <v>0</v>
      </c>
      <c r="X306" s="740">
        <f>'PE Holds'!AD94</f>
        <v>0</v>
      </c>
      <c r="Y306" s="15">
        <f t="shared" si="18"/>
        <v>0</v>
      </c>
      <c r="Z306" s="16">
        <f t="shared" si="17"/>
        <v>0</v>
      </c>
    </row>
    <row r="307" spans="1:26">
      <c r="A307" s="13">
        <v>1815</v>
      </c>
      <c r="B307" s="13" t="s">
        <v>29910</v>
      </c>
      <c r="C307" s="13" t="s">
        <v>29338</v>
      </c>
      <c r="D307" s="13"/>
      <c r="E307" s="16">
        <v>10</v>
      </c>
      <c r="F307" s="721">
        <f>'PE Holds'!L95</f>
        <v>0</v>
      </c>
      <c r="G307" s="722">
        <f>'PE Holds'!M95</f>
        <v>0</v>
      </c>
      <c r="H307" s="723">
        <f>'PE Holds'!N95</f>
        <v>0</v>
      </c>
      <c r="I307" s="724">
        <f>'PE Holds'!O95</f>
        <v>0</v>
      </c>
      <c r="J307" s="725">
        <f>'PE Holds'!P95</f>
        <v>0</v>
      </c>
      <c r="K307" s="726">
        <f>'PE Holds'!Q95</f>
        <v>0</v>
      </c>
      <c r="L307" s="727">
        <f>'PE Holds'!R95</f>
        <v>0</v>
      </c>
      <c r="M307" s="728">
        <f>'PE Holds'!S95</f>
        <v>0</v>
      </c>
      <c r="N307" s="729">
        <f>'PE Holds'!T95</f>
        <v>0</v>
      </c>
      <c r="O307" s="730">
        <f>'PE Holds'!U95</f>
        <v>0</v>
      </c>
      <c r="P307" s="731">
        <f>'PE Holds'!V95</f>
        <v>0</v>
      </c>
      <c r="Q307" s="732">
        <f>'PE Holds'!W95</f>
        <v>0</v>
      </c>
      <c r="R307" s="733">
        <f>'PE Holds'!X95</f>
        <v>0</v>
      </c>
      <c r="S307" s="738">
        <f>'PE Holds'!Y95</f>
        <v>0</v>
      </c>
      <c r="T307" s="739">
        <f>'PE Holds'!Z95</f>
        <v>0</v>
      </c>
      <c r="U307" s="738">
        <f>'PE Holds'!AA95</f>
        <v>0</v>
      </c>
      <c r="V307" s="734">
        <f>'PE Holds'!AB95</f>
        <v>0</v>
      </c>
      <c r="W307" s="721">
        <f>'PE Holds'!AC95</f>
        <v>0</v>
      </c>
      <c r="X307" s="740">
        <f>'PE Holds'!AD95</f>
        <v>0</v>
      </c>
      <c r="Y307" s="15">
        <f t="shared" si="18"/>
        <v>0</v>
      </c>
      <c r="Z307" s="16">
        <f t="shared" si="17"/>
        <v>0</v>
      </c>
    </row>
    <row r="308" spans="1:26">
      <c r="A308" s="13">
        <v>14304</v>
      </c>
      <c r="B308" s="13" t="s">
        <v>29910</v>
      </c>
      <c r="C308" s="13" t="s">
        <v>29893</v>
      </c>
      <c r="D308" s="13" t="s">
        <v>29732</v>
      </c>
      <c r="E308" s="16">
        <v>5</v>
      </c>
      <c r="F308" s="721">
        <f>'PE Holds'!L96</f>
        <v>0</v>
      </c>
      <c r="G308" s="722">
        <f>'PE Holds'!M96</f>
        <v>0</v>
      </c>
      <c r="H308" s="723">
        <f>'PE Holds'!N96</f>
        <v>0</v>
      </c>
      <c r="I308" s="724">
        <f>'PE Holds'!O96</f>
        <v>0</v>
      </c>
      <c r="J308" s="725">
        <f>'PE Holds'!P96</f>
        <v>0</v>
      </c>
      <c r="K308" s="726">
        <f>'PE Holds'!Q96</f>
        <v>0</v>
      </c>
      <c r="L308" s="727">
        <f>'PE Holds'!R96</f>
        <v>0</v>
      </c>
      <c r="M308" s="728">
        <f>'PE Holds'!S96</f>
        <v>0</v>
      </c>
      <c r="N308" s="729">
        <f>'PE Holds'!T96</f>
        <v>0</v>
      </c>
      <c r="O308" s="730">
        <f>'PE Holds'!U96</f>
        <v>0</v>
      </c>
      <c r="P308" s="731">
        <f>'PE Holds'!V96</f>
        <v>0</v>
      </c>
      <c r="Q308" s="732">
        <f>'PE Holds'!W96</f>
        <v>0</v>
      </c>
      <c r="R308" s="733">
        <f>'PE Holds'!X96</f>
        <v>0</v>
      </c>
      <c r="S308" s="738">
        <f>'PE Holds'!Y96</f>
        <v>0</v>
      </c>
      <c r="T308" s="739">
        <f>'PE Holds'!Z96</f>
        <v>0</v>
      </c>
      <c r="U308" s="738">
        <f>'PE Holds'!AA96</f>
        <v>0</v>
      </c>
      <c r="V308" s="734">
        <f>'PE Holds'!AB96</f>
        <v>0</v>
      </c>
      <c r="W308" s="721">
        <f>'PE Holds'!AC96</f>
        <v>0</v>
      </c>
      <c r="X308" s="740">
        <f>'PE Holds'!AD96</f>
        <v>0</v>
      </c>
      <c r="Y308" s="15">
        <f t="shared" si="18"/>
        <v>0</v>
      </c>
      <c r="Z308" s="16">
        <f t="shared" si="17"/>
        <v>0</v>
      </c>
    </row>
    <row r="309" spans="1:26">
      <c r="A309" s="13">
        <v>14026</v>
      </c>
      <c r="B309" s="13" t="s">
        <v>29910</v>
      </c>
      <c r="C309" s="13" t="s">
        <v>29893</v>
      </c>
      <c r="D309" s="13" t="s">
        <v>29733</v>
      </c>
      <c r="E309" s="16">
        <v>5</v>
      </c>
      <c r="F309" s="721">
        <f>'PE Holds'!L97</f>
        <v>0</v>
      </c>
      <c r="G309" s="722">
        <f>'PE Holds'!M97</f>
        <v>0</v>
      </c>
      <c r="H309" s="723">
        <f>'PE Holds'!N97</f>
        <v>0</v>
      </c>
      <c r="I309" s="724">
        <f>'PE Holds'!O97</f>
        <v>0</v>
      </c>
      <c r="J309" s="725">
        <f>'PE Holds'!P97</f>
        <v>0</v>
      </c>
      <c r="K309" s="726">
        <f>'PE Holds'!Q97</f>
        <v>0</v>
      </c>
      <c r="L309" s="727">
        <f>'PE Holds'!R97</f>
        <v>0</v>
      </c>
      <c r="M309" s="728">
        <f>'PE Holds'!S97</f>
        <v>0</v>
      </c>
      <c r="N309" s="729">
        <f>'PE Holds'!T97</f>
        <v>0</v>
      </c>
      <c r="O309" s="730">
        <f>'PE Holds'!U97</f>
        <v>0</v>
      </c>
      <c r="P309" s="731">
        <f>'PE Holds'!V97</f>
        <v>0</v>
      </c>
      <c r="Q309" s="732">
        <f>'PE Holds'!W97</f>
        <v>0</v>
      </c>
      <c r="R309" s="733">
        <f>'PE Holds'!X97</f>
        <v>0</v>
      </c>
      <c r="S309" s="738">
        <f>'PE Holds'!Y97</f>
        <v>0</v>
      </c>
      <c r="T309" s="739">
        <f>'PE Holds'!Z97</f>
        <v>0</v>
      </c>
      <c r="U309" s="738">
        <f>'PE Holds'!AA97</f>
        <v>0</v>
      </c>
      <c r="V309" s="734">
        <f>'PE Holds'!AB97</f>
        <v>0</v>
      </c>
      <c r="W309" s="721">
        <f>'PE Holds'!AC97</f>
        <v>0</v>
      </c>
      <c r="X309" s="740">
        <f>'PE Holds'!AD97</f>
        <v>0</v>
      </c>
      <c r="Y309" s="15">
        <f t="shared" si="18"/>
        <v>0</v>
      </c>
      <c r="Z309" s="16">
        <f t="shared" si="17"/>
        <v>0</v>
      </c>
    </row>
    <row r="310" spans="1:26">
      <c r="A310" s="13">
        <v>1802</v>
      </c>
      <c r="B310" s="13" t="s">
        <v>29910</v>
      </c>
      <c r="C310" s="13" t="s">
        <v>29305</v>
      </c>
      <c r="D310" s="13" t="s">
        <v>29732</v>
      </c>
      <c r="E310" s="16">
        <v>5</v>
      </c>
      <c r="F310" s="721">
        <f>'PE Holds'!L98</f>
        <v>0</v>
      </c>
      <c r="G310" s="722">
        <f>'PE Holds'!M98</f>
        <v>0</v>
      </c>
      <c r="H310" s="723">
        <f>'PE Holds'!N98</f>
        <v>0</v>
      </c>
      <c r="I310" s="724">
        <f>'PE Holds'!O98</f>
        <v>0</v>
      </c>
      <c r="J310" s="725">
        <f>'PE Holds'!P98</f>
        <v>0</v>
      </c>
      <c r="K310" s="726">
        <f>'PE Holds'!Q98</f>
        <v>0</v>
      </c>
      <c r="L310" s="727">
        <f>'PE Holds'!R98</f>
        <v>0</v>
      </c>
      <c r="M310" s="728">
        <f>'PE Holds'!S98</f>
        <v>0</v>
      </c>
      <c r="N310" s="729">
        <f>'PE Holds'!T98</f>
        <v>0</v>
      </c>
      <c r="O310" s="730">
        <f>'PE Holds'!U98</f>
        <v>0</v>
      </c>
      <c r="P310" s="731">
        <f>'PE Holds'!V98</f>
        <v>0</v>
      </c>
      <c r="Q310" s="732">
        <f>'PE Holds'!W98</f>
        <v>0</v>
      </c>
      <c r="R310" s="733">
        <f>'PE Holds'!X98</f>
        <v>0</v>
      </c>
      <c r="S310" s="738">
        <f>'PE Holds'!Y98</f>
        <v>0</v>
      </c>
      <c r="T310" s="739">
        <f>'PE Holds'!Z98</f>
        <v>0</v>
      </c>
      <c r="U310" s="738">
        <f>'PE Holds'!AA98</f>
        <v>0</v>
      </c>
      <c r="V310" s="734">
        <f>'PE Holds'!AB98</f>
        <v>0</v>
      </c>
      <c r="W310" s="721">
        <f>'PE Holds'!AC98</f>
        <v>0</v>
      </c>
      <c r="X310" s="740">
        <f>'PE Holds'!AD98</f>
        <v>0</v>
      </c>
      <c r="Y310" s="15">
        <f t="shared" si="18"/>
        <v>0</v>
      </c>
      <c r="Z310" s="16">
        <f t="shared" si="17"/>
        <v>0</v>
      </c>
    </row>
    <row r="311" spans="1:26">
      <c r="A311" s="13">
        <v>4314</v>
      </c>
      <c r="B311" s="13" t="s">
        <v>29910</v>
      </c>
      <c r="C311" s="13" t="s">
        <v>29305</v>
      </c>
      <c r="D311" s="13" t="s">
        <v>29733</v>
      </c>
      <c r="E311" s="16">
        <v>5</v>
      </c>
      <c r="F311" s="721">
        <f>'PE Holds'!L99</f>
        <v>0</v>
      </c>
      <c r="G311" s="722">
        <f>'PE Holds'!M99</f>
        <v>0</v>
      </c>
      <c r="H311" s="723">
        <f>'PE Holds'!N99</f>
        <v>0</v>
      </c>
      <c r="I311" s="724">
        <f>'PE Holds'!O99</f>
        <v>0</v>
      </c>
      <c r="J311" s="725">
        <f>'PE Holds'!P99</f>
        <v>0</v>
      </c>
      <c r="K311" s="726">
        <f>'PE Holds'!Q99</f>
        <v>0</v>
      </c>
      <c r="L311" s="727">
        <f>'PE Holds'!R99</f>
        <v>0</v>
      </c>
      <c r="M311" s="728">
        <f>'PE Holds'!S99</f>
        <v>0</v>
      </c>
      <c r="N311" s="729">
        <f>'PE Holds'!T99</f>
        <v>0</v>
      </c>
      <c r="O311" s="730">
        <f>'PE Holds'!U99</f>
        <v>0</v>
      </c>
      <c r="P311" s="731">
        <f>'PE Holds'!V99</f>
        <v>0</v>
      </c>
      <c r="Q311" s="732">
        <f>'PE Holds'!W99</f>
        <v>0</v>
      </c>
      <c r="R311" s="733">
        <f>'PE Holds'!X99</f>
        <v>0</v>
      </c>
      <c r="S311" s="738">
        <f>'PE Holds'!Y99</f>
        <v>0</v>
      </c>
      <c r="T311" s="739">
        <f>'PE Holds'!Z99</f>
        <v>0</v>
      </c>
      <c r="U311" s="738">
        <f>'PE Holds'!AA99</f>
        <v>0</v>
      </c>
      <c r="V311" s="734">
        <f>'PE Holds'!AB99</f>
        <v>0</v>
      </c>
      <c r="W311" s="721">
        <f>'PE Holds'!AC99</f>
        <v>0</v>
      </c>
      <c r="X311" s="740">
        <f>'PE Holds'!AD99</f>
        <v>0</v>
      </c>
      <c r="Y311" s="15">
        <f t="shared" si="18"/>
        <v>0</v>
      </c>
      <c r="Z311" s="16">
        <f t="shared" si="17"/>
        <v>0</v>
      </c>
    </row>
    <row r="312" spans="1:26">
      <c r="A312" s="13">
        <v>1822</v>
      </c>
      <c r="B312" s="13" t="s">
        <v>29910</v>
      </c>
      <c r="C312" s="13" t="s">
        <v>29922</v>
      </c>
      <c r="D312" s="13" t="s">
        <v>29732</v>
      </c>
      <c r="E312" s="16">
        <v>20</v>
      </c>
      <c r="F312" s="721">
        <f>'PE Holds'!L100</f>
        <v>0</v>
      </c>
      <c r="G312" s="722">
        <f>'PE Holds'!M100</f>
        <v>0</v>
      </c>
      <c r="H312" s="723">
        <f>'PE Holds'!N100</f>
        <v>0</v>
      </c>
      <c r="I312" s="724">
        <f>'PE Holds'!O100</f>
        <v>0</v>
      </c>
      <c r="J312" s="725">
        <f>'PE Holds'!P100</f>
        <v>0</v>
      </c>
      <c r="K312" s="726">
        <f>'PE Holds'!Q100</f>
        <v>0</v>
      </c>
      <c r="L312" s="727">
        <f>'PE Holds'!R100</f>
        <v>0</v>
      </c>
      <c r="M312" s="728">
        <f>'PE Holds'!S100</f>
        <v>0</v>
      </c>
      <c r="N312" s="729">
        <f>'PE Holds'!T100</f>
        <v>0</v>
      </c>
      <c r="O312" s="730">
        <f>'PE Holds'!U100</f>
        <v>0</v>
      </c>
      <c r="P312" s="731">
        <f>'PE Holds'!V100</f>
        <v>0</v>
      </c>
      <c r="Q312" s="732">
        <f>'PE Holds'!W100</f>
        <v>0</v>
      </c>
      <c r="R312" s="733">
        <f>'PE Holds'!X100</f>
        <v>0</v>
      </c>
      <c r="S312" s="738">
        <f>'PE Holds'!Y100</f>
        <v>0</v>
      </c>
      <c r="T312" s="739">
        <f>'PE Holds'!Z100</f>
        <v>0</v>
      </c>
      <c r="U312" s="738">
        <f>'PE Holds'!AA100</f>
        <v>0</v>
      </c>
      <c r="V312" s="734">
        <f>'PE Holds'!AB100</f>
        <v>0</v>
      </c>
      <c r="W312" s="721">
        <f>'PE Holds'!AC100</f>
        <v>0</v>
      </c>
      <c r="X312" s="740">
        <f>'PE Holds'!AD100</f>
        <v>0</v>
      </c>
      <c r="Y312" s="15">
        <f t="shared" si="18"/>
        <v>0</v>
      </c>
      <c r="Z312" s="16">
        <f t="shared" si="17"/>
        <v>0</v>
      </c>
    </row>
    <row r="313" spans="1:26">
      <c r="A313" s="13">
        <v>1808</v>
      </c>
      <c r="B313" s="13" t="s">
        <v>29910</v>
      </c>
      <c r="C313" s="13" t="s">
        <v>29922</v>
      </c>
      <c r="D313" s="13" t="s">
        <v>29733</v>
      </c>
      <c r="E313" s="16">
        <v>20</v>
      </c>
      <c r="F313" s="721">
        <f>'PE Holds'!L101</f>
        <v>0</v>
      </c>
      <c r="G313" s="722">
        <f>'PE Holds'!M101</f>
        <v>0</v>
      </c>
      <c r="H313" s="723">
        <f>'PE Holds'!N101</f>
        <v>0</v>
      </c>
      <c r="I313" s="724">
        <f>'PE Holds'!O101</f>
        <v>0</v>
      </c>
      <c r="J313" s="725">
        <f>'PE Holds'!P101</f>
        <v>0</v>
      </c>
      <c r="K313" s="726">
        <f>'PE Holds'!Q101</f>
        <v>0</v>
      </c>
      <c r="L313" s="727">
        <f>'PE Holds'!R101</f>
        <v>0</v>
      </c>
      <c r="M313" s="728">
        <f>'PE Holds'!S101</f>
        <v>0</v>
      </c>
      <c r="N313" s="729">
        <f>'PE Holds'!T101</f>
        <v>0</v>
      </c>
      <c r="O313" s="730">
        <f>'PE Holds'!U101</f>
        <v>0</v>
      </c>
      <c r="P313" s="731">
        <f>'PE Holds'!V101</f>
        <v>0</v>
      </c>
      <c r="Q313" s="732">
        <f>'PE Holds'!W101</f>
        <v>0</v>
      </c>
      <c r="R313" s="733">
        <f>'PE Holds'!X101</f>
        <v>0</v>
      </c>
      <c r="S313" s="738">
        <f>'PE Holds'!Y101</f>
        <v>0</v>
      </c>
      <c r="T313" s="739">
        <f>'PE Holds'!Z101</f>
        <v>0</v>
      </c>
      <c r="U313" s="738">
        <f>'PE Holds'!AA101</f>
        <v>0</v>
      </c>
      <c r="V313" s="734">
        <f>'PE Holds'!AB101</f>
        <v>0</v>
      </c>
      <c r="W313" s="721">
        <f>'PE Holds'!AC101</f>
        <v>0</v>
      </c>
      <c r="X313" s="740">
        <f>'PE Holds'!AD101</f>
        <v>0</v>
      </c>
      <c r="Y313" s="15">
        <f t="shared" si="18"/>
        <v>0</v>
      </c>
      <c r="Z313" s="16">
        <f t="shared" si="17"/>
        <v>0</v>
      </c>
    </row>
    <row r="314" spans="1:26">
      <c r="A314" s="13">
        <v>4309</v>
      </c>
      <c r="B314" s="13" t="s">
        <v>29910</v>
      </c>
      <c r="C314" s="13" t="s">
        <v>29922</v>
      </c>
      <c r="D314" s="13" t="s">
        <v>29735</v>
      </c>
      <c r="E314" s="16">
        <v>20</v>
      </c>
      <c r="F314" s="721">
        <f>'PE Holds'!L102</f>
        <v>0</v>
      </c>
      <c r="G314" s="722">
        <f>'PE Holds'!M102</f>
        <v>0</v>
      </c>
      <c r="H314" s="723">
        <f>'PE Holds'!N102</f>
        <v>0</v>
      </c>
      <c r="I314" s="724">
        <f>'PE Holds'!O102</f>
        <v>0</v>
      </c>
      <c r="J314" s="725">
        <f>'PE Holds'!P102</f>
        <v>0</v>
      </c>
      <c r="K314" s="726">
        <f>'PE Holds'!Q102</f>
        <v>0</v>
      </c>
      <c r="L314" s="727">
        <f>'PE Holds'!R102</f>
        <v>0</v>
      </c>
      <c r="M314" s="728">
        <f>'PE Holds'!S102</f>
        <v>0</v>
      </c>
      <c r="N314" s="729">
        <f>'PE Holds'!T102</f>
        <v>0</v>
      </c>
      <c r="O314" s="730">
        <f>'PE Holds'!U102</f>
        <v>0</v>
      </c>
      <c r="P314" s="731">
        <f>'PE Holds'!V102</f>
        <v>0</v>
      </c>
      <c r="Q314" s="732">
        <f>'PE Holds'!W102</f>
        <v>0</v>
      </c>
      <c r="R314" s="733">
        <f>'PE Holds'!X102</f>
        <v>0</v>
      </c>
      <c r="S314" s="738">
        <f>'PE Holds'!Y102</f>
        <v>0</v>
      </c>
      <c r="T314" s="739">
        <f>'PE Holds'!Z102</f>
        <v>0</v>
      </c>
      <c r="U314" s="738">
        <f>'PE Holds'!AA102</f>
        <v>0</v>
      </c>
      <c r="V314" s="734">
        <f>'PE Holds'!AB102</f>
        <v>0</v>
      </c>
      <c r="W314" s="721">
        <f>'PE Holds'!AC102</f>
        <v>0</v>
      </c>
      <c r="X314" s="740">
        <f>'PE Holds'!AD102</f>
        <v>0</v>
      </c>
      <c r="Y314" s="15">
        <f t="shared" si="18"/>
        <v>0</v>
      </c>
      <c r="Z314" s="16">
        <f t="shared" si="17"/>
        <v>0</v>
      </c>
    </row>
    <row r="315" spans="1:26">
      <c r="A315" s="13">
        <v>3748</v>
      </c>
      <c r="B315" s="14" t="s">
        <v>29923</v>
      </c>
      <c r="C315" s="14" t="s">
        <v>29746</v>
      </c>
      <c r="D315" s="14" t="s">
        <v>29732</v>
      </c>
      <c r="E315" s="16">
        <v>20</v>
      </c>
      <c r="F315" s="721"/>
      <c r="G315" s="722">
        <f>'PU Holds'!M269</f>
        <v>0</v>
      </c>
      <c r="H315" s="723">
        <f>'PU Holds'!N269</f>
        <v>0</v>
      </c>
      <c r="I315" s="724">
        <f>'PU Holds'!O269</f>
        <v>0</v>
      </c>
      <c r="J315" s="725">
        <f>'PU Holds'!P269</f>
        <v>0</v>
      </c>
      <c r="K315" s="726">
        <f>'PU Holds'!Q269</f>
        <v>0</v>
      </c>
      <c r="L315" s="727">
        <f>'PU Holds'!R269</f>
        <v>0</v>
      </c>
      <c r="M315" s="728">
        <f>'PU Holds'!S269</f>
        <v>0</v>
      </c>
      <c r="N315" s="729">
        <f>'PU Holds'!T269</f>
        <v>0</v>
      </c>
      <c r="O315" s="730">
        <f>'PU Holds'!U269</f>
        <v>0</v>
      </c>
      <c r="P315" s="731">
        <f>'PU Holds'!V269</f>
        <v>0</v>
      </c>
      <c r="Q315" s="732">
        <f>'PU Holds'!W269</f>
        <v>0</v>
      </c>
      <c r="R315" s="733">
        <f>'PU Holds'!X269</f>
        <v>0</v>
      </c>
      <c r="S315" s="738">
        <f>'PU Holds'!Y269</f>
        <v>0</v>
      </c>
      <c r="T315" s="739">
        <f>'PU Holds'!Z269</f>
        <v>0</v>
      </c>
      <c r="U315" s="738">
        <f>'PU Holds'!AA269</f>
        <v>0</v>
      </c>
      <c r="V315" s="734">
        <f>'PU Holds'!AB269</f>
        <v>0</v>
      </c>
      <c r="W315" s="721">
        <f>'PU Holds'!AC269</f>
        <v>0</v>
      </c>
      <c r="X315" s="740">
        <f>'PU Holds'!AD269</f>
        <v>0</v>
      </c>
      <c r="Y315" s="15">
        <f t="shared" si="18"/>
        <v>0</v>
      </c>
      <c r="Z315" s="16">
        <f t="shared" si="17"/>
        <v>0</v>
      </c>
    </row>
    <row r="316" spans="1:26">
      <c r="A316" s="13">
        <v>3749</v>
      </c>
      <c r="B316" s="14" t="s">
        <v>29923</v>
      </c>
      <c r="C316" s="14" t="s">
        <v>29746</v>
      </c>
      <c r="D316" s="14" t="s">
        <v>29733</v>
      </c>
      <c r="E316" s="16">
        <v>20</v>
      </c>
      <c r="F316" s="721"/>
      <c r="G316" s="722">
        <f>'PU Holds'!M270</f>
        <v>0</v>
      </c>
      <c r="H316" s="723">
        <f>'PU Holds'!N270</f>
        <v>0</v>
      </c>
      <c r="I316" s="724">
        <f>'PU Holds'!O270</f>
        <v>0</v>
      </c>
      <c r="J316" s="725">
        <f>'PU Holds'!P270</f>
        <v>0</v>
      </c>
      <c r="K316" s="726">
        <f>'PU Holds'!Q270</f>
        <v>0</v>
      </c>
      <c r="L316" s="727">
        <f>'PU Holds'!R270</f>
        <v>0</v>
      </c>
      <c r="M316" s="728">
        <f>'PU Holds'!S270</f>
        <v>0</v>
      </c>
      <c r="N316" s="729">
        <f>'PU Holds'!T270</f>
        <v>0</v>
      </c>
      <c r="O316" s="730">
        <f>'PU Holds'!U270</f>
        <v>0</v>
      </c>
      <c r="P316" s="731">
        <f>'PU Holds'!V270</f>
        <v>0</v>
      </c>
      <c r="Q316" s="732">
        <f>'PU Holds'!W270</f>
        <v>0</v>
      </c>
      <c r="R316" s="733">
        <f>'PU Holds'!X270</f>
        <v>0</v>
      </c>
      <c r="S316" s="738">
        <f>'PU Holds'!Y270</f>
        <v>0</v>
      </c>
      <c r="T316" s="739">
        <f>'PU Holds'!Z270</f>
        <v>0</v>
      </c>
      <c r="U316" s="738">
        <f>'PU Holds'!AA270</f>
        <v>0</v>
      </c>
      <c r="V316" s="734">
        <f>'PU Holds'!AB270</f>
        <v>0</v>
      </c>
      <c r="W316" s="721">
        <f>'PU Holds'!AC270</f>
        <v>0</v>
      </c>
      <c r="X316" s="740">
        <f>'PU Holds'!AD270</f>
        <v>0</v>
      </c>
      <c r="Y316" s="15">
        <f t="shared" si="18"/>
        <v>0</v>
      </c>
      <c r="Z316" s="16">
        <f t="shared" si="17"/>
        <v>0</v>
      </c>
    </row>
    <row r="317" spans="1:26">
      <c r="A317" s="13">
        <v>3986</v>
      </c>
      <c r="B317" s="14" t="s">
        <v>29923</v>
      </c>
      <c r="C317" s="14" t="s">
        <v>29911</v>
      </c>
      <c r="D317" s="14" t="s">
        <v>29889</v>
      </c>
      <c r="E317" s="16">
        <v>10</v>
      </c>
      <c r="F317" s="721"/>
      <c r="G317" s="722">
        <f>'PU Holds'!M271</f>
        <v>0</v>
      </c>
      <c r="H317" s="723">
        <f>'PU Holds'!N271</f>
        <v>0</v>
      </c>
      <c r="I317" s="724">
        <f>'PU Holds'!O271</f>
        <v>0</v>
      </c>
      <c r="J317" s="725">
        <f>'PU Holds'!P271</f>
        <v>0</v>
      </c>
      <c r="K317" s="726">
        <f>'PU Holds'!Q271</f>
        <v>0</v>
      </c>
      <c r="L317" s="727">
        <f>'PU Holds'!R271</f>
        <v>0</v>
      </c>
      <c r="M317" s="728">
        <f>'PU Holds'!S271</f>
        <v>0</v>
      </c>
      <c r="N317" s="729">
        <f>'PU Holds'!T271</f>
        <v>0</v>
      </c>
      <c r="O317" s="730">
        <f>'PU Holds'!U271</f>
        <v>0</v>
      </c>
      <c r="P317" s="731">
        <f>'PU Holds'!V271</f>
        <v>0</v>
      </c>
      <c r="Q317" s="732">
        <f>'PU Holds'!W271</f>
        <v>0</v>
      </c>
      <c r="R317" s="733">
        <f>'PU Holds'!X271</f>
        <v>0</v>
      </c>
      <c r="S317" s="738">
        <f>'PU Holds'!Y271</f>
        <v>0</v>
      </c>
      <c r="T317" s="739">
        <f>'PU Holds'!Z271</f>
        <v>0</v>
      </c>
      <c r="U317" s="738">
        <f>'PU Holds'!AA271</f>
        <v>0</v>
      </c>
      <c r="V317" s="734">
        <f>'PU Holds'!AB271</f>
        <v>0</v>
      </c>
      <c r="W317" s="721">
        <f>'PU Holds'!AC271</f>
        <v>0</v>
      </c>
      <c r="X317" s="740">
        <f>'PU Holds'!AD271</f>
        <v>0</v>
      </c>
      <c r="Y317" s="15">
        <f t="shared" si="18"/>
        <v>0</v>
      </c>
      <c r="Z317" s="16">
        <f t="shared" si="17"/>
        <v>0</v>
      </c>
    </row>
    <row r="318" spans="1:26">
      <c r="A318" s="13">
        <v>3981</v>
      </c>
      <c r="B318" s="14" t="s">
        <v>29923</v>
      </c>
      <c r="C318" s="14" t="s">
        <v>29911</v>
      </c>
      <c r="D318" s="14" t="s">
        <v>29890</v>
      </c>
      <c r="E318" s="16">
        <v>10</v>
      </c>
      <c r="F318" s="721"/>
      <c r="G318" s="722">
        <f>'PU Holds'!M272</f>
        <v>0</v>
      </c>
      <c r="H318" s="723">
        <f>'PU Holds'!N272</f>
        <v>0</v>
      </c>
      <c r="I318" s="724">
        <f>'PU Holds'!O272</f>
        <v>0</v>
      </c>
      <c r="J318" s="725">
        <f>'PU Holds'!P272</f>
        <v>0</v>
      </c>
      <c r="K318" s="726">
        <f>'PU Holds'!Q272</f>
        <v>0</v>
      </c>
      <c r="L318" s="727">
        <f>'PU Holds'!R272</f>
        <v>0</v>
      </c>
      <c r="M318" s="728">
        <f>'PU Holds'!S272</f>
        <v>0</v>
      </c>
      <c r="N318" s="729">
        <f>'PU Holds'!T272</f>
        <v>0</v>
      </c>
      <c r="O318" s="730">
        <f>'PU Holds'!U272</f>
        <v>0</v>
      </c>
      <c r="P318" s="731">
        <f>'PU Holds'!V272</f>
        <v>0</v>
      </c>
      <c r="Q318" s="732">
        <f>'PU Holds'!W272</f>
        <v>0</v>
      </c>
      <c r="R318" s="733">
        <f>'PU Holds'!X272</f>
        <v>0</v>
      </c>
      <c r="S318" s="738">
        <f>'PU Holds'!Y272</f>
        <v>0</v>
      </c>
      <c r="T318" s="739">
        <f>'PU Holds'!Z272</f>
        <v>0</v>
      </c>
      <c r="U318" s="738">
        <f>'PU Holds'!AA272</f>
        <v>0</v>
      </c>
      <c r="V318" s="734">
        <f>'PU Holds'!AB272</f>
        <v>0</v>
      </c>
      <c r="W318" s="721">
        <f>'PU Holds'!AC272</f>
        <v>0</v>
      </c>
      <c r="X318" s="740">
        <f>'PU Holds'!AD272</f>
        <v>0</v>
      </c>
      <c r="Y318" s="15">
        <f t="shared" si="18"/>
        <v>0</v>
      </c>
      <c r="Z318" s="16">
        <f t="shared" si="17"/>
        <v>0</v>
      </c>
    </row>
    <row r="319" spans="1:26">
      <c r="A319" s="13">
        <v>3751</v>
      </c>
      <c r="B319" s="14" t="s">
        <v>29923</v>
      </c>
      <c r="C319" s="14" t="s">
        <v>29911</v>
      </c>
      <c r="D319" s="14" t="s">
        <v>29924</v>
      </c>
      <c r="E319" s="16">
        <v>10</v>
      </c>
      <c r="F319" s="721"/>
      <c r="G319" s="722">
        <f>'PU Holds'!M273</f>
        <v>0</v>
      </c>
      <c r="H319" s="723">
        <f>'PU Holds'!N273</f>
        <v>0</v>
      </c>
      <c r="I319" s="724">
        <f>'PU Holds'!O273</f>
        <v>0</v>
      </c>
      <c r="J319" s="725">
        <f>'PU Holds'!P273</f>
        <v>0</v>
      </c>
      <c r="K319" s="726">
        <f>'PU Holds'!Q273</f>
        <v>0</v>
      </c>
      <c r="L319" s="727">
        <f>'PU Holds'!R273</f>
        <v>0</v>
      </c>
      <c r="M319" s="728">
        <f>'PU Holds'!S273</f>
        <v>0</v>
      </c>
      <c r="N319" s="729">
        <f>'PU Holds'!T273</f>
        <v>0</v>
      </c>
      <c r="O319" s="730">
        <f>'PU Holds'!U273</f>
        <v>0</v>
      </c>
      <c r="P319" s="731">
        <f>'PU Holds'!V273</f>
        <v>0</v>
      </c>
      <c r="Q319" s="732">
        <f>'PU Holds'!W273</f>
        <v>0</v>
      </c>
      <c r="R319" s="733">
        <f>'PU Holds'!X273</f>
        <v>0</v>
      </c>
      <c r="S319" s="738">
        <f>'PU Holds'!Y273</f>
        <v>0</v>
      </c>
      <c r="T319" s="739">
        <f>'PU Holds'!Z273</f>
        <v>0</v>
      </c>
      <c r="U319" s="738">
        <f>'PU Holds'!AA273</f>
        <v>0</v>
      </c>
      <c r="V319" s="734">
        <f>'PU Holds'!AB273</f>
        <v>0</v>
      </c>
      <c r="W319" s="721">
        <f>'PU Holds'!AC273</f>
        <v>0</v>
      </c>
      <c r="X319" s="740">
        <f>'PU Holds'!AD273</f>
        <v>0</v>
      </c>
      <c r="Y319" s="15">
        <f t="shared" si="18"/>
        <v>0</v>
      </c>
      <c r="Z319" s="16">
        <f t="shared" si="17"/>
        <v>0</v>
      </c>
    </row>
    <row r="320" spans="1:26">
      <c r="A320" s="13">
        <v>3955</v>
      </c>
      <c r="B320" s="14" t="s">
        <v>29923</v>
      </c>
      <c r="C320" s="14" t="s">
        <v>29911</v>
      </c>
      <c r="D320" s="14" t="s">
        <v>29925</v>
      </c>
      <c r="E320" s="16">
        <v>10</v>
      </c>
      <c r="F320" s="721"/>
      <c r="G320" s="722">
        <f>'PU Holds'!M274</f>
        <v>0</v>
      </c>
      <c r="H320" s="723">
        <f>'PU Holds'!N274</f>
        <v>0</v>
      </c>
      <c r="I320" s="724">
        <f>'PU Holds'!O274</f>
        <v>0</v>
      </c>
      <c r="J320" s="725">
        <f>'PU Holds'!P274</f>
        <v>0</v>
      </c>
      <c r="K320" s="726">
        <f>'PU Holds'!Q274</f>
        <v>0</v>
      </c>
      <c r="L320" s="727">
        <f>'PU Holds'!R274</f>
        <v>0</v>
      </c>
      <c r="M320" s="728">
        <f>'PU Holds'!S274</f>
        <v>0</v>
      </c>
      <c r="N320" s="729">
        <f>'PU Holds'!T274</f>
        <v>0</v>
      </c>
      <c r="O320" s="730">
        <f>'PU Holds'!U274</f>
        <v>0</v>
      </c>
      <c r="P320" s="731">
        <f>'PU Holds'!V274</f>
        <v>0</v>
      </c>
      <c r="Q320" s="732">
        <f>'PU Holds'!W274</f>
        <v>0</v>
      </c>
      <c r="R320" s="733">
        <f>'PU Holds'!X274</f>
        <v>0</v>
      </c>
      <c r="S320" s="738">
        <f>'PU Holds'!Y274</f>
        <v>0</v>
      </c>
      <c r="T320" s="739">
        <f>'PU Holds'!Z274</f>
        <v>0</v>
      </c>
      <c r="U320" s="738">
        <f>'PU Holds'!AA274</f>
        <v>0</v>
      </c>
      <c r="V320" s="734">
        <f>'PU Holds'!AB274</f>
        <v>0</v>
      </c>
      <c r="W320" s="721">
        <f>'PU Holds'!AC274</f>
        <v>0</v>
      </c>
      <c r="X320" s="740">
        <f>'PU Holds'!AD274</f>
        <v>0</v>
      </c>
      <c r="Y320" s="15">
        <f t="shared" si="18"/>
        <v>0</v>
      </c>
      <c r="Z320" s="16">
        <f t="shared" si="17"/>
        <v>0</v>
      </c>
    </row>
    <row r="321" spans="1:26">
      <c r="A321" s="13">
        <v>3956</v>
      </c>
      <c r="B321" s="14" t="s">
        <v>29923</v>
      </c>
      <c r="C321" s="14" t="s">
        <v>29911</v>
      </c>
      <c r="D321" s="14" t="s">
        <v>29926</v>
      </c>
      <c r="E321" s="16">
        <v>10</v>
      </c>
      <c r="F321" s="721"/>
      <c r="G321" s="722">
        <f>'PU Holds'!M275</f>
        <v>0</v>
      </c>
      <c r="H321" s="723">
        <f>'PU Holds'!N275</f>
        <v>0</v>
      </c>
      <c r="I321" s="724">
        <f>'PU Holds'!O275</f>
        <v>0</v>
      </c>
      <c r="J321" s="725">
        <f>'PU Holds'!P275</f>
        <v>0</v>
      </c>
      <c r="K321" s="726">
        <f>'PU Holds'!Q275</f>
        <v>0</v>
      </c>
      <c r="L321" s="727">
        <f>'PU Holds'!R275</f>
        <v>0</v>
      </c>
      <c r="M321" s="728">
        <f>'PU Holds'!S275</f>
        <v>0</v>
      </c>
      <c r="N321" s="729">
        <f>'PU Holds'!T275</f>
        <v>0</v>
      </c>
      <c r="O321" s="730">
        <f>'PU Holds'!U275</f>
        <v>0</v>
      </c>
      <c r="P321" s="731">
        <f>'PU Holds'!V275</f>
        <v>0</v>
      </c>
      <c r="Q321" s="732">
        <f>'PU Holds'!W275</f>
        <v>0</v>
      </c>
      <c r="R321" s="733">
        <f>'PU Holds'!X275</f>
        <v>0</v>
      </c>
      <c r="S321" s="738">
        <f>'PU Holds'!Y275</f>
        <v>0</v>
      </c>
      <c r="T321" s="739">
        <f>'PU Holds'!Z275</f>
        <v>0</v>
      </c>
      <c r="U321" s="738">
        <f>'PU Holds'!AA275</f>
        <v>0</v>
      </c>
      <c r="V321" s="734">
        <f>'PU Holds'!AB275</f>
        <v>0</v>
      </c>
      <c r="W321" s="721">
        <f>'PU Holds'!AC275</f>
        <v>0</v>
      </c>
      <c r="X321" s="740">
        <f>'PU Holds'!AD275</f>
        <v>0</v>
      </c>
      <c r="Y321" s="15">
        <f t="shared" si="18"/>
        <v>0</v>
      </c>
      <c r="Z321" s="16">
        <f t="shared" si="17"/>
        <v>0</v>
      </c>
    </row>
    <row r="322" spans="1:26">
      <c r="A322" s="13">
        <v>3957</v>
      </c>
      <c r="B322" s="14" t="s">
        <v>29923</v>
      </c>
      <c r="C322" s="14" t="s">
        <v>29911</v>
      </c>
      <c r="D322" s="14" t="s">
        <v>29927</v>
      </c>
      <c r="E322" s="16">
        <v>10</v>
      </c>
      <c r="F322" s="721"/>
      <c r="G322" s="722">
        <f>'PU Holds'!M276</f>
        <v>0</v>
      </c>
      <c r="H322" s="723">
        <f>'PU Holds'!N276</f>
        <v>0</v>
      </c>
      <c r="I322" s="724">
        <f>'PU Holds'!O276</f>
        <v>0</v>
      </c>
      <c r="J322" s="725">
        <f>'PU Holds'!P276</f>
        <v>0</v>
      </c>
      <c r="K322" s="726">
        <f>'PU Holds'!Q276</f>
        <v>0</v>
      </c>
      <c r="L322" s="727">
        <f>'PU Holds'!R276</f>
        <v>0</v>
      </c>
      <c r="M322" s="728">
        <f>'PU Holds'!S276</f>
        <v>0</v>
      </c>
      <c r="N322" s="729">
        <f>'PU Holds'!T276</f>
        <v>0</v>
      </c>
      <c r="O322" s="730">
        <f>'PU Holds'!U276</f>
        <v>0</v>
      </c>
      <c r="P322" s="731">
        <f>'PU Holds'!V276</f>
        <v>0</v>
      </c>
      <c r="Q322" s="732">
        <f>'PU Holds'!W276</f>
        <v>0</v>
      </c>
      <c r="R322" s="733">
        <f>'PU Holds'!X276</f>
        <v>0</v>
      </c>
      <c r="S322" s="738">
        <f>'PU Holds'!Y276</f>
        <v>0</v>
      </c>
      <c r="T322" s="739">
        <f>'PU Holds'!Z276</f>
        <v>0</v>
      </c>
      <c r="U322" s="738">
        <f>'PU Holds'!AA276</f>
        <v>0</v>
      </c>
      <c r="V322" s="734">
        <f>'PU Holds'!AB276</f>
        <v>0</v>
      </c>
      <c r="W322" s="721">
        <f>'PU Holds'!AC276</f>
        <v>0</v>
      </c>
      <c r="X322" s="740">
        <f>'PU Holds'!AD276</f>
        <v>0</v>
      </c>
      <c r="Y322" s="15">
        <f t="shared" si="18"/>
        <v>0</v>
      </c>
      <c r="Z322" s="16">
        <f t="shared" si="17"/>
        <v>0</v>
      </c>
    </row>
    <row r="323" spans="1:26">
      <c r="A323" s="13">
        <v>3746</v>
      </c>
      <c r="B323" s="14" t="s">
        <v>29923</v>
      </c>
      <c r="C323" s="14" t="s">
        <v>29911</v>
      </c>
      <c r="D323" s="14" t="s">
        <v>29928</v>
      </c>
      <c r="E323" s="16">
        <v>10</v>
      </c>
      <c r="F323" s="721"/>
      <c r="G323" s="722">
        <f>'PU Holds'!M277</f>
        <v>0</v>
      </c>
      <c r="H323" s="723">
        <f>'PU Holds'!N277</f>
        <v>0</v>
      </c>
      <c r="I323" s="724">
        <f>'PU Holds'!O277</f>
        <v>0</v>
      </c>
      <c r="J323" s="725">
        <f>'PU Holds'!P277</f>
        <v>0</v>
      </c>
      <c r="K323" s="726">
        <f>'PU Holds'!Q277</f>
        <v>0</v>
      </c>
      <c r="L323" s="727">
        <f>'PU Holds'!R277</f>
        <v>0</v>
      </c>
      <c r="M323" s="728">
        <f>'PU Holds'!S277</f>
        <v>0</v>
      </c>
      <c r="N323" s="729">
        <f>'PU Holds'!T277</f>
        <v>0</v>
      </c>
      <c r="O323" s="730">
        <f>'PU Holds'!U277</f>
        <v>0</v>
      </c>
      <c r="P323" s="731">
        <f>'PU Holds'!V277</f>
        <v>0</v>
      </c>
      <c r="Q323" s="732">
        <f>'PU Holds'!W277</f>
        <v>0</v>
      </c>
      <c r="R323" s="733">
        <f>'PU Holds'!X277</f>
        <v>0</v>
      </c>
      <c r="S323" s="738">
        <f>'PU Holds'!Y277</f>
        <v>0</v>
      </c>
      <c r="T323" s="739">
        <f>'PU Holds'!Z277</f>
        <v>0</v>
      </c>
      <c r="U323" s="738">
        <f>'PU Holds'!AA277</f>
        <v>0</v>
      </c>
      <c r="V323" s="734">
        <f>'PU Holds'!AB277</f>
        <v>0</v>
      </c>
      <c r="W323" s="721">
        <f>'PU Holds'!AC277</f>
        <v>0</v>
      </c>
      <c r="X323" s="740">
        <f>'PU Holds'!AD277</f>
        <v>0</v>
      </c>
      <c r="Y323" s="15">
        <f t="shared" si="18"/>
        <v>0</v>
      </c>
      <c r="Z323" s="16">
        <f t="shared" si="17"/>
        <v>0</v>
      </c>
    </row>
    <row r="324" spans="1:26">
      <c r="A324" s="13">
        <v>3752</v>
      </c>
      <c r="B324" s="14" t="s">
        <v>29923</v>
      </c>
      <c r="C324" s="14" t="s">
        <v>29911</v>
      </c>
      <c r="D324" s="14" t="s">
        <v>29929</v>
      </c>
      <c r="E324" s="16">
        <v>5</v>
      </c>
      <c r="F324" s="721"/>
      <c r="G324" s="722">
        <f>'PU Holds'!M278</f>
        <v>0</v>
      </c>
      <c r="H324" s="723">
        <f>'PU Holds'!N278</f>
        <v>0</v>
      </c>
      <c r="I324" s="724">
        <f>'PU Holds'!O278</f>
        <v>0</v>
      </c>
      <c r="J324" s="725">
        <f>'PU Holds'!P278</f>
        <v>0</v>
      </c>
      <c r="K324" s="726">
        <f>'PU Holds'!Q278</f>
        <v>0</v>
      </c>
      <c r="L324" s="727">
        <f>'PU Holds'!R278</f>
        <v>0</v>
      </c>
      <c r="M324" s="728">
        <f>'PU Holds'!S278</f>
        <v>0</v>
      </c>
      <c r="N324" s="729">
        <f>'PU Holds'!T278</f>
        <v>0</v>
      </c>
      <c r="O324" s="730">
        <f>'PU Holds'!U278</f>
        <v>0</v>
      </c>
      <c r="P324" s="731">
        <f>'PU Holds'!V278</f>
        <v>0</v>
      </c>
      <c r="Q324" s="732">
        <f>'PU Holds'!W278</f>
        <v>0</v>
      </c>
      <c r="R324" s="733">
        <f>'PU Holds'!X278</f>
        <v>0</v>
      </c>
      <c r="S324" s="738">
        <f>'PU Holds'!Y278</f>
        <v>0</v>
      </c>
      <c r="T324" s="739">
        <f>'PU Holds'!Z278</f>
        <v>0</v>
      </c>
      <c r="U324" s="738">
        <f>'PU Holds'!AA278</f>
        <v>0</v>
      </c>
      <c r="V324" s="734">
        <f>'PU Holds'!AB278</f>
        <v>0</v>
      </c>
      <c r="W324" s="721">
        <f>'PU Holds'!AC278</f>
        <v>0</v>
      </c>
      <c r="X324" s="740">
        <f>'PU Holds'!AD278</f>
        <v>0</v>
      </c>
      <c r="Y324" s="15">
        <f t="shared" si="18"/>
        <v>0</v>
      </c>
      <c r="Z324" s="16">
        <f t="shared" si="17"/>
        <v>0</v>
      </c>
    </row>
    <row r="325" spans="1:26">
      <c r="A325" s="13">
        <v>3977</v>
      </c>
      <c r="B325" s="14" t="s">
        <v>29923</v>
      </c>
      <c r="C325" s="14" t="s">
        <v>29755</v>
      </c>
      <c r="D325" s="14" t="s">
        <v>29925</v>
      </c>
      <c r="E325" s="16">
        <v>10</v>
      </c>
      <c r="F325" s="721"/>
      <c r="G325" s="722">
        <f>'PU Holds'!M279</f>
        <v>0</v>
      </c>
      <c r="H325" s="723">
        <f>'PU Holds'!N279</f>
        <v>0</v>
      </c>
      <c r="I325" s="724">
        <f>'PU Holds'!O279</f>
        <v>0</v>
      </c>
      <c r="J325" s="725">
        <f>'PU Holds'!P279</f>
        <v>0</v>
      </c>
      <c r="K325" s="726">
        <f>'PU Holds'!Q279</f>
        <v>0</v>
      </c>
      <c r="L325" s="727">
        <f>'PU Holds'!R279</f>
        <v>0</v>
      </c>
      <c r="M325" s="728">
        <f>'PU Holds'!S279</f>
        <v>0</v>
      </c>
      <c r="N325" s="729">
        <f>'PU Holds'!T279</f>
        <v>0</v>
      </c>
      <c r="O325" s="730">
        <f>'PU Holds'!U279</f>
        <v>0</v>
      </c>
      <c r="P325" s="731">
        <f>'PU Holds'!V279</f>
        <v>0</v>
      </c>
      <c r="Q325" s="732">
        <f>'PU Holds'!W279</f>
        <v>0</v>
      </c>
      <c r="R325" s="733">
        <f>'PU Holds'!X279</f>
        <v>0</v>
      </c>
      <c r="S325" s="738">
        <f>'PU Holds'!Y279</f>
        <v>0</v>
      </c>
      <c r="T325" s="739">
        <f>'PU Holds'!Z279</f>
        <v>0</v>
      </c>
      <c r="U325" s="738">
        <f>'PU Holds'!AA279</f>
        <v>0</v>
      </c>
      <c r="V325" s="734">
        <f>'PU Holds'!AB279</f>
        <v>0</v>
      </c>
      <c r="W325" s="721">
        <f>'PU Holds'!AC279</f>
        <v>0</v>
      </c>
      <c r="X325" s="740">
        <f>'PU Holds'!AD279</f>
        <v>0</v>
      </c>
      <c r="Y325" s="15">
        <f t="shared" si="18"/>
        <v>0</v>
      </c>
      <c r="Z325" s="16">
        <f t="shared" si="17"/>
        <v>0</v>
      </c>
    </row>
    <row r="326" spans="1:26">
      <c r="A326" s="13">
        <v>3959</v>
      </c>
      <c r="B326" s="14" t="s">
        <v>29923</v>
      </c>
      <c r="C326" s="14" t="s">
        <v>29755</v>
      </c>
      <c r="D326" s="14" t="s">
        <v>29926</v>
      </c>
      <c r="E326" s="16">
        <v>10</v>
      </c>
      <c r="F326" s="721"/>
      <c r="G326" s="722">
        <f>'PU Holds'!M280</f>
        <v>0</v>
      </c>
      <c r="H326" s="723">
        <f>'PU Holds'!N280</f>
        <v>0</v>
      </c>
      <c r="I326" s="724">
        <f>'PU Holds'!O280</f>
        <v>0</v>
      </c>
      <c r="J326" s="725">
        <f>'PU Holds'!P280</f>
        <v>0</v>
      </c>
      <c r="K326" s="726">
        <f>'PU Holds'!Q280</f>
        <v>0</v>
      </c>
      <c r="L326" s="727">
        <f>'PU Holds'!R280</f>
        <v>0</v>
      </c>
      <c r="M326" s="728">
        <f>'PU Holds'!S280</f>
        <v>0</v>
      </c>
      <c r="N326" s="729">
        <f>'PU Holds'!T280</f>
        <v>0</v>
      </c>
      <c r="O326" s="730">
        <f>'PU Holds'!U280</f>
        <v>0</v>
      </c>
      <c r="P326" s="731">
        <f>'PU Holds'!V280</f>
        <v>0</v>
      </c>
      <c r="Q326" s="732">
        <f>'PU Holds'!W280</f>
        <v>0</v>
      </c>
      <c r="R326" s="733">
        <f>'PU Holds'!X280</f>
        <v>0</v>
      </c>
      <c r="S326" s="738">
        <f>'PU Holds'!Y280</f>
        <v>0</v>
      </c>
      <c r="T326" s="739">
        <f>'PU Holds'!Z280</f>
        <v>0</v>
      </c>
      <c r="U326" s="738">
        <f>'PU Holds'!AA280</f>
        <v>0</v>
      </c>
      <c r="V326" s="734">
        <f>'PU Holds'!AB280</f>
        <v>0</v>
      </c>
      <c r="W326" s="721">
        <f>'PU Holds'!AC280</f>
        <v>0</v>
      </c>
      <c r="X326" s="740">
        <f>'PU Holds'!AD280</f>
        <v>0</v>
      </c>
      <c r="Y326" s="15">
        <f t="shared" si="18"/>
        <v>0</v>
      </c>
      <c r="Z326" s="16">
        <f t="shared" si="17"/>
        <v>0</v>
      </c>
    </row>
    <row r="327" spans="1:26">
      <c r="A327" s="13">
        <v>3978</v>
      </c>
      <c r="B327" s="14" t="s">
        <v>29923</v>
      </c>
      <c r="C327" s="14" t="s">
        <v>29755</v>
      </c>
      <c r="D327" s="14" t="s">
        <v>29927</v>
      </c>
      <c r="E327" s="16">
        <v>10</v>
      </c>
      <c r="F327" s="721"/>
      <c r="G327" s="722">
        <f>'PU Holds'!M281</f>
        <v>0</v>
      </c>
      <c r="H327" s="723">
        <f>'PU Holds'!N281</f>
        <v>0</v>
      </c>
      <c r="I327" s="724">
        <f>'PU Holds'!O281</f>
        <v>0</v>
      </c>
      <c r="J327" s="725">
        <f>'PU Holds'!P281</f>
        <v>0</v>
      </c>
      <c r="K327" s="726">
        <f>'PU Holds'!Q281</f>
        <v>0</v>
      </c>
      <c r="L327" s="727">
        <f>'PU Holds'!R281</f>
        <v>0</v>
      </c>
      <c r="M327" s="728">
        <f>'PU Holds'!S281</f>
        <v>0</v>
      </c>
      <c r="N327" s="729">
        <f>'PU Holds'!T281</f>
        <v>0</v>
      </c>
      <c r="O327" s="730">
        <f>'PU Holds'!U281</f>
        <v>0</v>
      </c>
      <c r="P327" s="731">
        <f>'PU Holds'!V281</f>
        <v>0</v>
      </c>
      <c r="Q327" s="732">
        <f>'PU Holds'!W281</f>
        <v>0</v>
      </c>
      <c r="R327" s="733">
        <f>'PU Holds'!X281</f>
        <v>0</v>
      </c>
      <c r="S327" s="738">
        <f>'PU Holds'!Y281</f>
        <v>0</v>
      </c>
      <c r="T327" s="739">
        <f>'PU Holds'!Z281</f>
        <v>0</v>
      </c>
      <c r="U327" s="738">
        <f>'PU Holds'!AA281</f>
        <v>0</v>
      </c>
      <c r="V327" s="734">
        <f>'PU Holds'!AB281</f>
        <v>0</v>
      </c>
      <c r="W327" s="721">
        <f>'PU Holds'!AC281</f>
        <v>0</v>
      </c>
      <c r="X327" s="740">
        <f>'PU Holds'!AD281</f>
        <v>0</v>
      </c>
      <c r="Y327" s="15">
        <f t="shared" si="18"/>
        <v>0</v>
      </c>
      <c r="Z327" s="16">
        <f t="shared" si="17"/>
        <v>0</v>
      </c>
    </row>
    <row r="328" spans="1:26">
      <c r="A328" s="13">
        <v>3983</v>
      </c>
      <c r="B328" s="14" t="s">
        <v>29923</v>
      </c>
      <c r="C328" s="14" t="s">
        <v>29338</v>
      </c>
      <c r="D328" s="14" t="s">
        <v>29732</v>
      </c>
      <c r="E328" s="16">
        <v>10</v>
      </c>
      <c r="F328" s="721"/>
      <c r="G328" s="722">
        <f>'PU Holds'!M282</f>
        <v>0</v>
      </c>
      <c r="H328" s="723">
        <f>'PU Holds'!N282</f>
        <v>0</v>
      </c>
      <c r="I328" s="724">
        <f>'PU Holds'!O282</f>
        <v>0</v>
      </c>
      <c r="J328" s="725">
        <f>'PU Holds'!P282</f>
        <v>0</v>
      </c>
      <c r="K328" s="726">
        <f>'PU Holds'!Q282</f>
        <v>0</v>
      </c>
      <c r="L328" s="727">
        <f>'PU Holds'!R282</f>
        <v>0</v>
      </c>
      <c r="M328" s="728">
        <f>'PU Holds'!S282</f>
        <v>0</v>
      </c>
      <c r="N328" s="729">
        <f>'PU Holds'!T282</f>
        <v>0</v>
      </c>
      <c r="O328" s="730">
        <f>'PU Holds'!U282</f>
        <v>0</v>
      </c>
      <c r="P328" s="731">
        <f>'PU Holds'!V282</f>
        <v>0</v>
      </c>
      <c r="Q328" s="732">
        <f>'PU Holds'!W282</f>
        <v>0</v>
      </c>
      <c r="R328" s="733">
        <f>'PU Holds'!X282</f>
        <v>0</v>
      </c>
      <c r="S328" s="738">
        <f>'PU Holds'!Y282</f>
        <v>0</v>
      </c>
      <c r="T328" s="739">
        <f>'PU Holds'!Z282</f>
        <v>0</v>
      </c>
      <c r="U328" s="738">
        <f>'PU Holds'!AA282</f>
        <v>0</v>
      </c>
      <c r="V328" s="734">
        <f>'PU Holds'!AB282</f>
        <v>0</v>
      </c>
      <c r="W328" s="721">
        <f>'PU Holds'!AC282</f>
        <v>0</v>
      </c>
      <c r="X328" s="740">
        <f>'PU Holds'!AD282</f>
        <v>0</v>
      </c>
      <c r="Y328" s="15">
        <f t="shared" si="18"/>
        <v>0</v>
      </c>
      <c r="Z328" s="16">
        <f t="shared" si="17"/>
        <v>0</v>
      </c>
    </row>
    <row r="329" spans="1:26">
      <c r="A329" s="13">
        <v>4316</v>
      </c>
      <c r="B329" s="14" t="s">
        <v>29923</v>
      </c>
      <c r="C329" s="14" t="s">
        <v>29900</v>
      </c>
      <c r="D329" s="14" t="s">
        <v>29732</v>
      </c>
      <c r="E329" s="16">
        <v>20</v>
      </c>
      <c r="F329" s="721"/>
      <c r="G329" s="722">
        <f>'PU Holds'!M283</f>
        <v>0</v>
      </c>
      <c r="H329" s="723">
        <f>'PU Holds'!N283</f>
        <v>0</v>
      </c>
      <c r="I329" s="724">
        <f>'PU Holds'!O283</f>
        <v>0</v>
      </c>
      <c r="J329" s="725">
        <f>'PU Holds'!P283</f>
        <v>0</v>
      </c>
      <c r="K329" s="726">
        <f>'PU Holds'!Q283</f>
        <v>0</v>
      </c>
      <c r="L329" s="727">
        <f>'PU Holds'!R283</f>
        <v>0</v>
      </c>
      <c r="M329" s="728">
        <f>'PU Holds'!S283</f>
        <v>0</v>
      </c>
      <c r="N329" s="729">
        <f>'PU Holds'!T283</f>
        <v>0</v>
      </c>
      <c r="O329" s="730">
        <f>'PU Holds'!U283</f>
        <v>0</v>
      </c>
      <c r="P329" s="731">
        <f>'PU Holds'!V283</f>
        <v>0</v>
      </c>
      <c r="Q329" s="732">
        <f>'PU Holds'!W283</f>
        <v>0</v>
      </c>
      <c r="R329" s="733">
        <f>'PU Holds'!X283</f>
        <v>0</v>
      </c>
      <c r="S329" s="738">
        <f>'PU Holds'!Y283</f>
        <v>0</v>
      </c>
      <c r="T329" s="739">
        <f>'PU Holds'!Z283</f>
        <v>0</v>
      </c>
      <c r="U329" s="738">
        <f>'PU Holds'!AA283</f>
        <v>0</v>
      </c>
      <c r="V329" s="734">
        <f>'PU Holds'!AB283</f>
        <v>0</v>
      </c>
      <c r="W329" s="721">
        <f>'PU Holds'!AC283</f>
        <v>0</v>
      </c>
      <c r="X329" s="740">
        <f>'PU Holds'!AD283</f>
        <v>0</v>
      </c>
      <c r="Y329" s="15">
        <f t="shared" si="18"/>
        <v>0</v>
      </c>
      <c r="Z329" s="16">
        <f t="shared" si="17"/>
        <v>0</v>
      </c>
    </row>
    <row r="330" spans="1:26">
      <c r="A330" s="13">
        <v>4312</v>
      </c>
      <c r="B330" s="14" t="s">
        <v>29923</v>
      </c>
      <c r="C330" s="14" t="s">
        <v>29900</v>
      </c>
      <c r="D330" s="14" t="s">
        <v>29733</v>
      </c>
      <c r="E330" s="16">
        <v>10</v>
      </c>
      <c r="F330" s="721"/>
      <c r="G330" s="722">
        <f>'PU Holds'!M284</f>
        <v>0</v>
      </c>
      <c r="H330" s="723">
        <f>'PU Holds'!N284</f>
        <v>0</v>
      </c>
      <c r="I330" s="724">
        <f>'PU Holds'!O284</f>
        <v>0</v>
      </c>
      <c r="J330" s="725">
        <f>'PU Holds'!P284</f>
        <v>0</v>
      </c>
      <c r="K330" s="726">
        <f>'PU Holds'!Q284</f>
        <v>0</v>
      </c>
      <c r="L330" s="727">
        <f>'PU Holds'!R284</f>
        <v>0</v>
      </c>
      <c r="M330" s="728">
        <f>'PU Holds'!S284</f>
        <v>0</v>
      </c>
      <c r="N330" s="729">
        <f>'PU Holds'!T284</f>
        <v>0</v>
      </c>
      <c r="O330" s="730">
        <f>'PU Holds'!U284</f>
        <v>0</v>
      </c>
      <c r="P330" s="731">
        <f>'PU Holds'!V284</f>
        <v>0</v>
      </c>
      <c r="Q330" s="732">
        <f>'PU Holds'!W284</f>
        <v>0</v>
      </c>
      <c r="R330" s="733">
        <f>'PU Holds'!X284</f>
        <v>0</v>
      </c>
      <c r="S330" s="738">
        <f>'PU Holds'!Y284</f>
        <v>0</v>
      </c>
      <c r="T330" s="739">
        <f>'PU Holds'!Z284</f>
        <v>0</v>
      </c>
      <c r="U330" s="738">
        <f>'PU Holds'!AA284</f>
        <v>0</v>
      </c>
      <c r="V330" s="734">
        <f>'PU Holds'!AB284</f>
        <v>0</v>
      </c>
      <c r="W330" s="721">
        <f>'PU Holds'!AC284</f>
        <v>0</v>
      </c>
      <c r="X330" s="740">
        <f>'PU Holds'!AD284</f>
        <v>0</v>
      </c>
      <c r="Y330" s="15">
        <f t="shared" si="18"/>
        <v>0</v>
      </c>
      <c r="Z330" s="16">
        <f t="shared" si="17"/>
        <v>0</v>
      </c>
    </row>
    <row r="331" spans="1:26">
      <c r="A331" s="13">
        <v>4315</v>
      </c>
      <c r="B331" s="14" t="s">
        <v>29923</v>
      </c>
      <c r="C331" s="14" t="s">
        <v>29900</v>
      </c>
      <c r="D331" s="14" t="s">
        <v>29735</v>
      </c>
      <c r="E331" s="16">
        <v>5</v>
      </c>
      <c r="F331" s="721"/>
      <c r="G331" s="722">
        <f>'PU Holds'!M285</f>
        <v>0</v>
      </c>
      <c r="H331" s="723">
        <f>'PU Holds'!N285</f>
        <v>0</v>
      </c>
      <c r="I331" s="724">
        <f>'PU Holds'!O285</f>
        <v>0</v>
      </c>
      <c r="J331" s="725">
        <f>'PU Holds'!P285</f>
        <v>0</v>
      </c>
      <c r="K331" s="726">
        <f>'PU Holds'!Q285</f>
        <v>0</v>
      </c>
      <c r="L331" s="727">
        <f>'PU Holds'!R285</f>
        <v>0</v>
      </c>
      <c r="M331" s="728">
        <f>'PU Holds'!S285</f>
        <v>0</v>
      </c>
      <c r="N331" s="729">
        <f>'PU Holds'!T285</f>
        <v>0</v>
      </c>
      <c r="O331" s="730">
        <f>'PU Holds'!U285</f>
        <v>0</v>
      </c>
      <c r="P331" s="731">
        <f>'PU Holds'!V285</f>
        <v>0</v>
      </c>
      <c r="Q331" s="732">
        <f>'PU Holds'!W285</f>
        <v>0</v>
      </c>
      <c r="R331" s="733">
        <f>'PU Holds'!X285</f>
        <v>0</v>
      </c>
      <c r="S331" s="738">
        <f>'PU Holds'!Y285</f>
        <v>0</v>
      </c>
      <c r="T331" s="739">
        <f>'PU Holds'!Z285</f>
        <v>0</v>
      </c>
      <c r="U331" s="738">
        <f>'PU Holds'!AA285</f>
        <v>0</v>
      </c>
      <c r="V331" s="734">
        <f>'PU Holds'!AB285</f>
        <v>0</v>
      </c>
      <c r="W331" s="721">
        <f>'PU Holds'!AC285</f>
        <v>0</v>
      </c>
      <c r="X331" s="740">
        <f>'PU Holds'!AD285</f>
        <v>0</v>
      </c>
      <c r="Y331" s="15">
        <f t="shared" si="18"/>
        <v>0</v>
      </c>
      <c r="Z331" s="16">
        <f t="shared" si="17"/>
        <v>0</v>
      </c>
    </row>
    <row r="332" spans="1:26">
      <c r="A332" s="13">
        <v>3750</v>
      </c>
      <c r="B332" s="14" t="s">
        <v>29923</v>
      </c>
      <c r="C332" s="14" t="s">
        <v>29305</v>
      </c>
      <c r="D332" s="14"/>
      <c r="E332" s="16">
        <v>5</v>
      </c>
      <c r="F332" s="721"/>
      <c r="G332" s="722">
        <f>'PU Holds'!M286</f>
        <v>0</v>
      </c>
      <c r="H332" s="723">
        <f>'PU Holds'!N286</f>
        <v>0</v>
      </c>
      <c r="I332" s="724">
        <f>'PU Holds'!O286</f>
        <v>0</v>
      </c>
      <c r="J332" s="725">
        <f>'PU Holds'!P286</f>
        <v>0</v>
      </c>
      <c r="K332" s="726">
        <f>'PU Holds'!Q286</f>
        <v>0</v>
      </c>
      <c r="L332" s="727">
        <f>'PU Holds'!R286</f>
        <v>0</v>
      </c>
      <c r="M332" s="728">
        <f>'PU Holds'!S286</f>
        <v>0</v>
      </c>
      <c r="N332" s="729">
        <f>'PU Holds'!T286</f>
        <v>0</v>
      </c>
      <c r="O332" s="730">
        <f>'PU Holds'!U286</f>
        <v>0</v>
      </c>
      <c r="P332" s="731">
        <f>'PU Holds'!V286</f>
        <v>0</v>
      </c>
      <c r="Q332" s="732">
        <f>'PU Holds'!W286</f>
        <v>0</v>
      </c>
      <c r="R332" s="733">
        <f>'PU Holds'!X286</f>
        <v>0</v>
      </c>
      <c r="S332" s="738">
        <f>'PU Holds'!Y286</f>
        <v>0</v>
      </c>
      <c r="T332" s="739">
        <f>'PU Holds'!Z286</f>
        <v>0</v>
      </c>
      <c r="U332" s="738">
        <f>'PU Holds'!AA286</f>
        <v>0</v>
      </c>
      <c r="V332" s="734">
        <f>'PU Holds'!AB286</f>
        <v>0</v>
      </c>
      <c r="W332" s="721">
        <f>'PU Holds'!AC286</f>
        <v>0</v>
      </c>
      <c r="X332" s="740">
        <f>'PU Holds'!AD286</f>
        <v>0</v>
      </c>
      <c r="Y332" s="15">
        <f t="shared" si="18"/>
        <v>0</v>
      </c>
      <c r="Z332" s="16">
        <f t="shared" si="17"/>
        <v>0</v>
      </c>
    </row>
    <row r="333" spans="1:26">
      <c r="A333" s="13">
        <v>3954</v>
      </c>
      <c r="B333" s="14" t="s">
        <v>29923</v>
      </c>
      <c r="C333" s="14" t="s">
        <v>29922</v>
      </c>
      <c r="D333" s="14" t="s">
        <v>29732</v>
      </c>
      <c r="E333" s="16">
        <v>20</v>
      </c>
      <c r="F333" s="721"/>
      <c r="G333" s="722">
        <f>'PU Holds'!M287</f>
        <v>0</v>
      </c>
      <c r="H333" s="723">
        <f>'PU Holds'!N287</f>
        <v>0</v>
      </c>
      <c r="I333" s="724">
        <f>'PU Holds'!O287</f>
        <v>0</v>
      </c>
      <c r="J333" s="725">
        <f>'PU Holds'!P287</f>
        <v>0</v>
      </c>
      <c r="K333" s="726">
        <f>'PU Holds'!Q287</f>
        <v>0</v>
      </c>
      <c r="L333" s="727">
        <f>'PU Holds'!R287</f>
        <v>0</v>
      </c>
      <c r="M333" s="728">
        <f>'PU Holds'!S287</f>
        <v>0</v>
      </c>
      <c r="N333" s="729">
        <f>'PU Holds'!T287</f>
        <v>0</v>
      </c>
      <c r="O333" s="730">
        <f>'PU Holds'!U287</f>
        <v>0</v>
      </c>
      <c r="P333" s="731">
        <f>'PU Holds'!V287</f>
        <v>0</v>
      </c>
      <c r="Q333" s="732">
        <f>'PU Holds'!W287</f>
        <v>0</v>
      </c>
      <c r="R333" s="733">
        <f>'PU Holds'!X287</f>
        <v>0</v>
      </c>
      <c r="S333" s="738">
        <f>'PU Holds'!Y287</f>
        <v>0</v>
      </c>
      <c r="T333" s="739">
        <f>'PU Holds'!Z287</f>
        <v>0</v>
      </c>
      <c r="U333" s="738">
        <f>'PU Holds'!AA287</f>
        <v>0</v>
      </c>
      <c r="V333" s="734">
        <f>'PU Holds'!AB287</f>
        <v>0</v>
      </c>
      <c r="W333" s="721">
        <f>'PU Holds'!AC287</f>
        <v>0</v>
      </c>
      <c r="X333" s="740">
        <f>'PU Holds'!AD287</f>
        <v>0</v>
      </c>
      <c r="Y333" s="15">
        <f t="shared" si="18"/>
        <v>0</v>
      </c>
      <c r="Z333" s="16">
        <f t="shared" si="17"/>
        <v>0</v>
      </c>
    </row>
    <row r="334" spans="1:26">
      <c r="A334" s="13">
        <v>3987</v>
      </c>
      <c r="B334" s="14" t="s">
        <v>29923</v>
      </c>
      <c r="C334" s="14" t="s">
        <v>29922</v>
      </c>
      <c r="D334" s="14" t="s">
        <v>29733</v>
      </c>
      <c r="E334" s="16">
        <v>20</v>
      </c>
      <c r="F334" s="721"/>
      <c r="G334" s="722">
        <f>'PU Holds'!M288</f>
        <v>0</v>
      </c>
      <c r="H334" s="723">
        <f>'PU Holds'!N288</f>
        <v>0</v>
      </c>
      <c r="I334" s="724">
        <f>'PU Holds'!O288</f>
        <v>0</v>
      </c>
      <c r="J334" s="725">
        <f>'PU Holds'!P288</f>
        <v>0</v>
      </c>
      <c r="K334" s="726">
        <f>'PU Holds'!Q288</f>
        <v>0</v>
      </c>
      <c r="L334" s="727">
        <f>'PU Holds'!R288</f>
        <v>0</v>
      </c>
      <c r="M334" s="728">
        <f>'PU Holds'!S288</f>
        <v>0</v>
      </c>
      <c r="N334" s="729">
        <f>'PU Holds'!T288</f>
        <v>0</v>
      </c>
      <c r="O334" s="730">
        <f>'PU Holds'!U288</f>
        <v>0</v>
      </c>
      <c r="P334" s="731">
        <f>'PU Holds'!V288</f>
        <v>0</v>
      </c>
      <c r="Q334" s="732">
        <f>'PU Holds'!W288</f>
        <v>0</v>
      </c>
      <c r="R334" s="733">
        <f>'PU Holds'!X288</f>
        <v>0</v>
      </c>
      <c r="S334" s="738">
        <f>'PU Holds'!Y288</f>
        <v>0</v>
      </c>
      <c r="T334" s="739">
        <f>'PU Holds'!Z288</f>
        <v>0</v>
      </c>
      <c r="U334" s="738">
        <f>'PU Holds'!AA288</f>
        <v>0</v>
      </c>
      <c r="V334" s="734">
        <f>'PU Holds'!AB288</f>
        <v>0</v>
      </c>
      <c r="W334" s="721">
        <f>'PU Holds'!AC288</f>
        <v>0</v>
      </c>
      <c r="X334" s="740">
        <f>'PU Holds'!AD288</f>
        <v>0</v>
      </c>
      <c r="Y334" s="15">
        <f t="shared" si="18"/>
        <v>0</v>
      </c>
      <c r="Z334" s="16">
        <f t="shared" si="17"/>
        <v>0</v>
      </c>
    </row>
    <row r="335" spans="1:26">
      <c r="A335" s="13"/>
      <c r="B335" s="14" t="s">
        <v>29930</v>
      </c>
      <c r="C335" s="14" t="s">
        <v>29931</v>
      </c>
      <c r="D335" s="14" t="s">
        <v>29932</v>
      </c>
      <c r="E335" s="16">
        <v>5</v>
      </c>
      <c r="F335" s="721"/>
      <c r="G335" s="722">
        <f>'PU Holds'!M22</f>
        <v>0</v>
      </c>
      <c r="H335" s="723">
        <f>'PU Holds'!N22</f>
        <v>0</v>
      </c>
      <c r="I335" s="724">
        <f>'PU Holds'!O22</f>
        <v>0</v>
      </c>
      <c r="J335" s="725">
        <f>'PU Holds'!P22</f>
        <v>0</v>
      </c>
      <c r="K335" s="726">
        <f>'PU Holds'!Q22</f>
        <v>0</v>
      </c>
      <c r="L335" s="727">
        <f>'PU Holds'!R22</f>
        <v>0</v>
      </c>
      <c r="M335" s="728">
        <f>'PU Holds'!S22</f>
        <v>0</v>
      </c>
      <c r="N335" s="729">
        <f>'PU Holds'!T22</f>
        <v>0</v>
      </c>
      <c r="O335" s="730">
        <f>'PU Holds'!U22</f>
        <v>0</v>
      </c>
      <c r="P335" s="731">
        <f>'PU Holds'!V22</f>
        <v>0</v>
      </c>
      <c r="Q335" s="732">
        <f>'PU Holds'!W22</f>
        <v>0</v>
      </c>
      <c r="R335" s="733">
        <f>'PU Holds'!X22</f>
        <v>0</v>
      </c>
      <c r="S335" s="738">
        <f>'PU Holds'!Y22</f>
        <v>0</v>
      </c>
      <c r="T335" s="739">
        <f>'PU Holds'!Z22</f>
        <v>0</v>
      </c>
      <c r="U335" s="738">
        <f>'PU Holds'!AA22</f>
        <v>0</v>
      </c>
      <c r="V335" s="734">
        <f>'PU Holds'!AB22</f>
        <v>0</v>
      </c>
      <c r="W335" s="721">
        <f>'PU Holds'!AC22</f>
        <v>0</v>
      </c>
      <c r="X335" s="740">
        <f>'PU Holds'!AD22</f>
        <v>0</v>
      </c>
      <c r="Y335" s="15">
        <f t="shared" si="18"/>
        <v>0</v>
      </c>
      <c r="Z335" s="16">
        <f t="shared" si="17"/>
        <v>0</v>
      </c>
    </row>
    <row r="336" spans="1:26">
      <c r="A336" s="13"/>
      <c r="B336" s="14" t="s">
        <v>29930</v>
      </c>
      <c r="C336" s="14" t="s">
        <v>29931</v>
      </c>
      <c r="D336" s="14" t="s">
        <v>29933</v>
      </c>
      <c r="E336" s="16">
        <v>3</v>
      </c>
      <c r="F336" s="721"/>
      <c r="G336" s="722">
        <f>'PU Holds'!M23</f>
        <v>0</v>
      </c>
      <c r="H336" s="723">
        <f>'PU Holds'!N23</f>
        <v>0</v>
      </c>
      <c r="I336" s="724">
        <f>'PU Holds'!O23</f>
        <v>0</v>
      </c>
      <c r="J336" s="725">
        <f>'PU Holds'!P23</f>
        <v>0</v>
      </c>
      <c r="K336" s="726">
        <f>'PU Holds'!Q23</f>
        <v>0</v>
      </c>
      <c r="L336" s="727">
        <f>'PU Holds'!R23</f>
        <v>0</v>
      </c>
      <c r="M336" s="728">
        <f>'PU Holds'!S23</f>
        <v>0</v>
      </c>
      <c r="N336" s="729">
        <f>'PU Holds'!T23</f>
        <v>0</v>
      </c>
      <c r="O336" s="730">
        <f>'PU Holds'!U23</f>
        <v>0</v>
      </c>
      <c r="P336" s="731">
        <f>'PU Holds'!V23</f>
        <v>0</v>
      </c>
      <c r="Q336" s="732">
        <f>'PU Holds'!W23</f>
        <v>0</v>
      </c>
      <c r="R336" s="733">
        <f>'PU Holds'!X23</f>
        <v>0</v>
      </c>
      <c r="S336" s="738">
        <f>'PU Holds'!Y23</f>
        <v>0</v>
      </c>
      <c r="T336" s="739">
        <f>'PU Holds'!Z23</f>
        <v>0</v>
      </c>
      <c r="U336" s="738">
        <f>'PU Holds'!AA23</f>
        <v>0</v>
      </c>
      <c r="V336" s="734">
        <f>'PU Holds'!AB23</f>
        <v>0</v>
      </c>
      <c r="W336" s="721">
        <f>'PU Holds'!AC23</f>
        <v>0</v>
      </c>
      <c r="X336" s="740">
        <f>'PU Holds'!AD23</f>
        <v>0</v>
      </c>
      <c r="Y336" s="15">
        <f t="shared" si="18"/>
        <v>0</v>
      </c>
      <c r="Z336" s="16">
        <f t="shared" si="17"/>
        <v>0</v>
      </c>
    </row>
    <row r="337" spans="1:26">
      <c r="A337" s="13"/>
      <c r="B337" s="14" t="s">
        <v>29930</v>
      </c>
      <c r="C337" s="14" t="s">
        <v>29931</v>
      </c>
      <c r="D337" s="14" t="s">
        <v>29934</v>
      </c>
      <c r="E337" s="16">
        <v>2</v>
      </c>
      <c r="F337" s="721"/>
      <c r="G337" s="722">
        <f>'PU Holds'!M24</f>
        <v>0</v>
      </c>
      <c r="H337" s="723">
        <f>'PU Holds'!N24</f>
        <v>0</v>
      </c>
      <c r="I337" s="724">
        <f>'PU Holds'!O24</f>
        <v>0</v>
      </c>
      <c r="J337" s="725">
        <f>'PU Holds'!P24</f>
        <v>0</v>
      </c>
      <c r="K337" s="726">
        <f>'PU Holds'!Q24</f>
        <v>0</v>
      </c>
      <c r="L337" s="727">
        <f>'PU Holds'!R24</f>
        <v>0</v>
      </c>
      <c r="M337" s="728">
        <f>'PU Holds'!S24</f>
        <v>0</v>
      </c>
      <c r="N337" s="729">
        <f>'PU Holds'!T24</f>
        <v>0</v>
      </c>
      <c r="O337" s="730">
        <f>'PU Holds'!U24</f>
        <v>0</v>
      </c>
      <c r="P337" s="731">
        <f>'PU Holds'!V24</f>
        <v>0</v>
      </c>
      <c r="Q337" s="732">
        <f>'PU Holds'!W24</f>
        <v>0</v>
      </c>
      <c r="R337" s="733">
        <f>'PU Holds'!X24</f>
        <v>0</v>
      </c>
      <c r="S337" s="738">
        <f>'PU Holds'!Y24</f>
        <v>0</v>
      </c>
      <c r="T337" s="739">
        <f>'PU Holds'!Z24</f>
        <v>0</v>
      </c>
      <c r="U337" s="738">
        <f>'PU Holds'!AA24</f>
        <v>0</v>
      </c>
      <c r="V337" s="734">
        <f>'PU Holds'!AB24</f>
        <v>0</v>
      </c>
      <c r="W337" s="721">
        <f>'PU Holds'!AC24</f>
        <v>0</v>
      </c>
      <c r="X337" s="740">
        <f>'PU Holds'!AD24</f>
        <v>0</v>
      </c>
      <c r="Y337" s="15">
        <f t="shared" si="18"/>
        <v>0</v>
      </c>
      <c r="Z337" s="16">
        <f t="shared" si="17"/>
        <v>0</v>
      </c>
    </row>
    <row r="338" spans="1:26">
      <c r="A338" s="13"/>
      <c r="B338" s="14" t="s">
        <v>29930</v>
      </c>
      <c r="C338" s="14" t="s">
        <v>29935</v>
      </c>
      <c r="D338" s="14" t="s">
        <v>29889</v>
      </c>
      <c r="E338" s="16">
        <v>5</v>
      </c>
      <c r="F338" s="721"/>
      <c r="G338" s="722">
        <f>'PU Holds'!M25</f>
        <v>0</v>
      </c>
      <c r="H338" s="723">
        <f>'PU Holds'!N25</f>
        <v>0</v>
      </c>
      <c r="I338" s="724">
        <f>'PU Holds'!O25</f>
        <v>0</v>
      </c>
      <c r="J338" s="725">
        <f>'PU Holds'!P25</f>
        <v>0</v>
      </c>
      <c r="K338" s="726">
        <f>'PU Holds'!Q25</f>
        <v>0</v>
      </c>
      <c r="L338" s="727">
        <f>'PU Holds'!R25</f>
        <v>0</v>
      </c>
      <c r="M338" s="728">
        <f>'PU Holds'!S25</f>
        <v>0</v>
      </c>
      <c r="N338" s="729">
        <f>'PU Holds'!T25</f>
        <v>0</v>
      </c>
      <c r="O338" s="730">
        <f>'PU Holds'!U25</f>
        <v>0</v>
      </c>
      <c r="P338" s="731">
        <f>'PU Holds'!V25</f>
        <v>0</v>
      </c>
      <c r="Q338" s="732">
        <f>'PU Holds'!W25</f>
        <v>0</v>
      </c>
      <c r="R338" s="733">
        <f>'PU Holds'!X25</f>
        <v>0</v>
      </c>
      <c r="S338" s="738">
        <f>'PU Holds'!Y25</f>
        <v>0</v>
      </c>
      <c r="T338" s="739">
        <f>'PU Holds'!Z25</f>
        <v>0</v>
      </c>
      <c r="U338" s="738">
        <f>'PU Holds'!AA25</f>
        <v>0</v>
      </c>
      <c r="V338" s="734">
        <f>'PU Holds'!AB25</f>
        <v>0</v>
      </c>
      <c r="W338" s="721">
        <f>'PU Holds'!AC25</f>
        <v>0</v>
      </c>
      <c r="X338" s="740">
        <f>'PU Holds'!AD25</f>
        <v>0</v>
      </c>
      <c r="Y338" s="15">
        <f t="shared" si="18"/>
        <v>0</v>
      </c>
      <c r="Z338" s="16">
        <f t="shared" si="17"/>
        <v>0</v>
      </c>
    </row>
    <row r="339" spans="1:26">
      <c r="A339" s="13"/>
      <c r="B339" s="14" t="s">
        <v>29930</v>
      </c>
      <c r="C339" s="14" t="s">
        <v>29935</v>
      </c>
      <c r="D339" s="14" t="s">
        <v>29890</v>
      </c>
      <c r="E339" s="16">
        <v>5</v>
      </c>
      <c r="F339" s="721"/>
      <c r="G339" s="722">
        <f>'PU Holds'!M26</f>
        <v>0</v>
      </c>
      <c r="H339" s="723">
        <f>'PU Holds'!N26</f>
        <v>0</v>
      </c>
      <c r="I339" s="724">
        <f>'PU Holds'!O26</f>
        <v>0</v>
      </c>
      <c r="J339" s="725">
        <f>'PU Holds'!P26</f>
        <v>0</v>
      </c>
      <c r="K339" s="726">
        <f>'PU Holds'!Q26</f>
        <v>0</v>
      </c>
      <c r="L339" s="727">
        <f>'PU Holds'!R26</f>
        <v>0</v>
      </c>
      <c r="M339" s="728">
        <f>'PU Holds'!S26</f>
        <v>0</v>
      </c>
      <c r="N339" s="729">
        <f>'PU Holds'!T26</f>
        <v>0</v>
      </c>
      <c r="O339" s="730">
        <f>'PU Holds'!U26</f>
        <v>0</v>
      </c>
      <c r="P339" s="731">
        <f>'PU Holds'!V26</f>
        <v>0</v>
      </c>
      <c r="Q339" s="732">
        <f>'PU Holds'!W26</f>
        <v>0</v>
      </c>
      <c r="R339" s="733">
        <f>'PU Holds'!X26</f>
        <v>0</v>
      </c>
      <c r="S339" s="738">
        <f>'PU Holds'!Y26</f>
        <v>0</v>
      </c>
      <c r="T339" s="739">
        <f>'PU Holds'!Z26</f>
        <v>0</v>
      </c>
      <c r="U339" s="738">
        <f>'PU Holds'!AA26</f>
        <v>0</v>
      </c>
      <c r="V339" s="734">
        <f>'PU Holds'!AB26</f>
        <v>0</v>
      </c>
      <c r="W339" s="721">
        <f>'PU Holds'!AC26</f>
        <v>0</v>
      </c>
      <c r="X339" s="740">
        <f>'PU Holds'!AD26</f>
        <v>0</v>
      </c>
      <c r="Y339" s="15">
        <f t="shared" si="18"/>
        <v>0</v>
      </c>
      <c r="Z339" s="16">
        <f t="shared" si="17"/>
        <v>0</v>
      </c>
    </row>
    <row r="340" spans="1:26">
      <c r="A340" s="13"/>
      <c r="B340" s="14" t="s">
        <v>29930</v>
      </c>
      <c r="C340" s="14" t="s">
        <v>29935</v>
      </c>
      <c r="D340" s="14" t="s">
        <v>28780</v>
      </c>
      <c r="E340" s="16">
        <v>5</v>
      </c>
      <c r="F340" s="721"/>
      <c r="G340" s="722">
        <f>'PU Holds'!M27</f>
        <v>0</v>
      </c>
      <c r="H340" s="723">
        <f>'PU Holds'!N27</f>
        <v>0</v>
      </c>
      <c r="I340" s="724">
        <f>'PU Holds'!O27</f>
        <v>0</v>
      </c>
      <c r="J340" s="725">
        <f>'PU Holds'!P27</f>
        <v>0</v>
      </c>
      <c r="K340" s="726">
        <f>'PU Holds'!Q27</f>
        <v>0</v>
      </c>
      <c r="L340" s="727">
        <f>'PU Holds'!R27</f>
        <v>0</v>
      </c>
      <c r="M340" s="728">
        <f>'PU Holds'!S27</f>
        <v>0</v>
      </c>
      <c r="N340" s="729">
        <f>'PU Holds'!T27</f>
        <v>0</v>
      </c>
      <c r="O340" s="730">
        <f>'PU Holds'!U27</f>
        <v>0</v>
      </c>
      <c r="P340" s="731">
        <f>'PU Holds'!V27</f>
        <v>0</v>
      </c>
      <c r="Q340" s="732">
        <f>'PU Holds'!W27</f>
        <v>0</v>
      </c>
      <c r="R340" s="733">
        <f>'PU Holds'!X27</f>
        <v>0</v>
      </c>
      <c r="S340" s="738">
        <f>'PU Holds'!Y27</f>
        <v>0</v>
      </c>
      <c r="T340" s="739">
        <f>'PU Holds'!Z27</f>
        <v>0</v>
      </c>
      <c r="U340" s="738">
        <f>'PU Holds'!AA27</f>
        <v>0</v>
      </c>
      <c r="V340" s="734">
        <f>'PU Holds'!AB27</f>
        <v>0</v>
      </c>
      <c r="W340" s="721">
        <f>'PU Holds'!AC27</f>
        <v>0</v>
      </c>
      <c r="X340" s="740">
        <f>'PU Holds'!AD27</f>
        <v>0</v>
      </c>
      <c r="Y340" s="15">
        <f t="shared" si="18"/>
        <v>0</v>
      </c>
      <c r="Z340" s="16">
        <f t="shared" si="17"/>
        <v>0</v>
      </c>
    </row>
    <row r="341" spans="1:26">
      <c r="A341" s="13"/>
      <c r="B341" s="14" t="s">
        <v>29930</v>
      </c>
      <c r="C341" s="14" t="s">
        <v>29935</v>
      </c>
      <c r="D341" s="14" t="s">
        <v>29928</v>
      </c>
      <c r="E341" s="16">
        <v>5</v>
      </c>
      <c r="F341" s="721"/>
      <c r="G341" s="722">
        <f>'PU Holds'!M28</f>
        <v>0</v>
      </c>
      <c r="H341" s="723">
        <f>'PU Holds'!N28</f>
        <v>0</v>
      </c>
      <c r="I341" s="724">
        <f>'PU Holds'!O28</f>
        <v>0</v>
      </c>
      <c r="J341" s="725">
        <f>'PU Holds'!P28</f>
        <v>0</v>
      </c>
      <c r="K341" s="726">
        <f>'PU Holds'!Q28</f>
        <v>0</v>
      </c>
      <c r="L341" s="727">
        <f>'PU Holds'!R28</f>
        <v>0</v>
      </c>
      <c r="M341" s="728">
        <f>'PU Holds'!S28</f>
        <v>0</v>
      </c>
      <c r="N341" s="729">
        <f>'PU Holds'!T28</f>
        <v>0</v>
      </c>
      <c r="O341" s="730">
        <f>'PU Holds'!U28</f>
        <v>0</v>
      </c>
      <c r="P341" s="731">
        <f>'PU Holds'!V28</f>
        <v>0</v>
      </c>
      <c r="Q341" s="732">
        <f>'PU Holds'!W28</f>
        <v>0</v>
      </c>
      <c r="R341" s="733">
        <f>'PU Holds'!X28</f>
        <v>0</v>
      </c>
      <c r="S341" s="738">
        <f>'PU Holds'!Y28</f>
        <v>0</v>
      </c>
      <c r="T341" s="739">
        <f>'PU Holds'!Z28</f>
        <v>0</v>
      </c>
      <c r="U341" s="738">
        <f>'PU Holds'!AA28</f>
        <v>0</v>
      </c>
      <c r="V341" s="734">
        <f>'PU Holds'!AB28</f>
        <v>0</v>
      </c>
      <c r="W341" s="721">
        <f>'PU Holds'!AC28</f>
        <v>0</v>
      </c>
      <c r="X341" s="740">
        <f>'PU Holds'!AD28</f>
        <v>0</v>
      </c>
      <c r="Y341" s="15">
        <f t="shared" si="18"/>
        <v>0</v>
      </c>
      <c r="Z341" s="16">
        <f t="shared" si="17"/>
        <v>0</v>
      </c>
    </row>
    <row r="342" spans="1:26">
      <c r="A342" s="13">
        <v>16964</v>
      </c>
      <c r="B342" s="14" t="s">
        <v>29930</v>
      </c>
      <c r="C342" s="14" t="s">
        <v>29466</v>
      </c>
      <c r="D342" s="14"/>
      <c r="E342" s="16">
        <v>10</v>
      </c>
      <c r="F342" s="721"/>
      <c r="G342" s="722">
        <f>'PU Holds'!M29</f>
        <v>0</v>
      </c>
      <c r="H342" s="723">
        <f>'PU Holds'!N29</f>
        <v>0</v>
      </c>
      <c r="I342" s="724">
        <f>'PU Holds'!O29</f>
        <v>0</v>
      </c>
      <c r="J342" s="725">
        <f>'PU Holds'!P29</f>
        <v>0</v>
      </c>
      <c r="K342" s="726">
        <f>'PU Holds'!Q29</f>
        <v>0</v>
      </c>
      <c r="L342" s="727">
        <f>'PU Holds'!R29</f>
        <v>0</v>
      </c>
      <c r="M342" s="728">
        <f>'PU Holds'!S29</f>
        <v>0</v>
      </c>
      <c r="N342" s="729">
        <f>'PU Holds'!T29</f>
        <v>0</v>
      </c>
      <c r="O342" s="730">
        <f>'PU Holds'!U29</f>
        <v>0</v>
      </c>
      <c r="P342" s="731">
        <f>'PU Holds'!V29</f>
        <v>0</v>
      </c>
      <c r="Q342" s="732">
        <f>'PU Holds'!W29</f>
        <v>0</v>
      </c>
      <c r="R342" s="733">
        <f>'PU Holds'!X29</f>
        <v>0</v>
      </c>
      <c r="S342" s="738">
        <f>'PU Holds'!Y29</f>
        <v>0</v>
      </c>
      <c r="T342" s="739">
        <f>'PU Holds'!Z29</f>
        <v>0</v>
      </c>
      <c r="U342" s="738">
        <f>'PU Holds'!AA29</f>
        <v>0</v>
      </c>
      <c r="V342" s="734">
        <f>'PU Holds'!AB29</f>
        <v>0</v>
      </c>
      <c r="W342" s="721">
        <f>'PU Holds'!AC29</f>
        <v>0</v>
      </c>
      <c r="X342" s="740">
        <f>'PU Holds'!AD29</f>
        <v>0</v>
      </c>
      <c r="Y342" s="15">
        <f t="shared" si="18"/>
        <v>0</v>
      </c>
      <c r="Z342" s="16">
        <f t="shared" si="17"/>
        <v>0</v>
      </c>
    </row>
    <row r="343" spans="1:26">
      <c r="A343" s="13">
        <v>16983</v>
      </c>
      <c r="B343" s="14" t="s">
        <v>29930</v>
      </c>
      <c r="C343" s="14" t="s">
        <v>29936</v>
      </c>
      <c r="D343" s="14" t="s">
        <v>29889</v>
      </c>
      <c r="E343" s="16">
        <v>5</v>
      </c>
      <c r="F343" s="721"/>
      <c r="G343" s="722">
        <f>'PU Holds'!M30</f>
        <v>0</v>
      </c>
      <c r="H343" s="723">
        <f>'PU Holds'!N30</f>
        <v>0</v>
      </c>
      <c r="I343" s="724">
        <f>'PU Holds'!O30</f>
        <v>0</v>
      </c>
      <c r="J343" s="725">
        <f>'PU Holds'!P30</f>
        <v>0</v>
      </c>
      <c r="K343" s="726">
        <f>'PU Holds'!Q30</f>
        <v>0</v>
      </c>
      <c r="L343" s="727">
        <f>'PU Holds'!R30</f>
        <v>0</v>
      </c>
      <c r="M343" s="728">
        <f>'PU Holds'!S30</f>
        <v>0</v>
      </c>
      <c r="N343" s="729">
        <f>'PU Holds'!T30</f>
        <v>0</v>
      </c>
      <c r="O343" s="730">
        <f>'PU Holds'!U30</f>
        <v>0</v>
      </c>
      <c r="P343" s="731">
        <f>'PU Holds'!V30</f>
        <v>0</v>
      </c>
      <c r="Q343" s="732">
        <f>'PU Holds'!W30</f>
        <v>0</v>
      </c>
      <c r="R343" s="733">
        <f>'PU Holds'!X30</f>
        <v>0</v>
      </c>
      <c r="S343" s="738">
        <f>'PU Holds'!Y30</f>
        <v>0</v>
      </c>
      <c r="T343" s="739">
        <f>'PU Holds'!Z30</f>
        <v>0</v>
      </c>
      <c r="U343" s="738">
        <f>'PU Holds'!AA30</f>
        <v>0</v>
      </c>
      <c r="V343" s="734">
        <f>'PU Holds'!AB30</f>
        <v>0</v>
      </c>
      <c r="W343" s="721">
        <f>'PU Holds'!AC30</f>
        <v>0</v>
      </c>
      <c r="X343" s="740">
        <f>'PU Holds'!AD30</f>
        <v>0</v>
      </c>
      <c r="Y343" s="15">
        <f t="shared" si="18"/>
        <v>0</v>
      </c>
      <c r="Z343" s="16">
        <f t="shared" si="17"/>
        <v>0</v>
      </c>
    </row>
    <row r="344" spans="1:26">
      <c r="A344" s="13">
        <v>16969</v>
      </c>
      <c r="B344" s="14" t="s">
        <v>29930</v>
      </c>
      <c r="C344" s="14" t="s">
        <v>29936</v>
      </c>
      <c r="D344" s="14" t="s">
        <v>29890</v>
      </c>
      <c r="E344" s="16">
        <v>5</v>
      </c>
      <c r="F344" s="721"/>
      <c r="G344" s="722">
        <f>'PU Holds'!M31</f>
        <v>0</v>
      </c>
      <c r="H344" s="723">
        <f>'PU Holds'!N31</f>
        <v>0</v>
      </c>
      <c r="I344" s="724">
        <f>'PU Holds'!O31</f>
        <v>0</v>
      </c>
      <c r="J344" s="725">
        <f>'PU Holds'!P31</f>
        <v>0</v>
      </c>
      <c r="K344" s="726">
        <f>'PU Holds'!Q31</f>
        <v>0</v>
      </c>
      <c r="L344" s="727">
        <f>'PU Holds'!R31</f>
        <v>0</v>
      </c>
      <c r="M344" s="728">
        <f>'PU Holds'!S31</f>
        <v>0</v>
      </c>
      <c r="N344" s="729">
        <f>'PU Holds'!T31</f>
        <v>0</v>
      </c>
      <c r="O344" s="730">
        <f>'PU Holds'!U31</f>
        <v>0</v>
      </c>
      <c r="P344" s="731">
        <f>'PU Holds'!V31</f>
        <v>0</v>
      </c>
      <c r="Q344" s="732">
        <f>'PU Holds'!W31</f>
        <v>0</v>
      </c>
      <c r="R344" s="733">
        <f>'PU Holds'!X31</f>
        <v>0</v>
      </c>
      <c r="S344" s="738">
        <f>'PU Holds'!Y31</f>
        <v>0</v>
      </c>
      <c r="T344" s="739">
        <f>'PU Holds'!Z31</f>
        <v>0</v>
      </c>
      <c r="U344" s="738">
        <f>'PU Holds'!AA31</f>
        <v>0</v>
      </c>
      <c r="V344" s="734">
        <f>'PU Holds'!AB31</f>
        <v>0</v>
      </c>
      <c r="W344" s="721">
        <f>'PU Holds'!AC31</f>
        <v>0</v>
      </c>
      <c r="X344" s="740">
        <f>'PU Holds'!AD31</f>
        <v>0</v>
      </c>
      <c r="Y344" s="15">
        <f t="shared" ref="Y344:Y359" si="19">SUM(F344:X344)</f>
        <v>0</v>
      </c>
      <c r="Z344" s="16">
        <f t="shared" ref="Z344:Z359" si="20">E344*Y344</f>
        <v>0</v>
      </c>
    </row>
    <row r="345" spans="1:26">
      <c r="A345" s="13"/>
      <c r="B345" s="14" t="s">
        <v>29930</v>
      </c>
      <c r="C345" s="14" t="s">
        <v>29936</v>
      </c>
      <c r="D345" s="14" t="s">
        <v>29924</v>
      </c>
      <c r="E345" s="966">
        <v>5</v>
      </c>
      <c r="F345" s="721"/>
      <c r="G345" s="722">
        <f>'PU Holds'!M32</f>
        <v>0</v>
      </c>
      <c r="H345" s="723">
        <f>'PU Holds'!N32</f>
        <v>0</v>
      </c>
      <c r="I345" s="724">
        <f>'PU Holds'!O32</f>
        <v>0</v>
      </c>
      <c r="J345" s="725">
        <f>'PU Holds'!P32</f>
        <v>0</v>
      </c>
      <c r="K345" s="726">
        <f>'PU Holds'!Q32</f>
        <v>0</v>
      </c>
      <c r="L345" s="727">
        <f>'PU Holds'!R32</f>
        <v>0</v>
      </c>
      <c r="M345" s="728">
        <f>'PU Holds'!S32</f>
        <v>0</v>
      </c>
      <c r="N345" s="729">
        <f>'PU Holds'!T32</f>
        <v>0</v>
      </c>
      <c r="O345" s="730">
        <f>'PU Holds'!U32</f>
        <v>0</v>
      </c>
      <c r="P345" s="731">
        <f>'PU Holds'!V32</f>
        <v>0</v>
      </c>
      <c r="Q345" s="732">
        <f>'PU Holds'!W32</f>
        <v>0</v>
      </c>
      <c r="R345" s="733">
        <f>'PU Holds'!X32</f>
        <v>0</v>
      </c>
      <c r="S345" s="738">
        <f>'PU Holds'!Y32</f>
        <v>0</v>
      </c>
      <c r="T345" s="739">
        <f>'PU Holds'!Z32</f>
        <v>0</v>
      </c>
      <c r="U345" s="738">
        <f>'PU Holds'!AA32</f>
        <v>0</v>
      </c>
      <c r="V345" s="734">
        <f>'PU Holds'!AB32</f>
        <v>0</v>
      </c>
      <c r="W345" s="721">
        <f>'PU Holds'!AC32</f>
        <v>0</v>
      </c>
      <c r="X345" s="740">
        <f>'PU Holds'!AD32</f>
        <v>0</v>
      </c>
      <c r="Y345" s="15">
        <f t="shared" si="19"/>
        <v>0</v>
      </c>
      <c r="Z345" s="16">
        <f t="shared" si="20"/>
        <v>0</v>
      </c>
    </row>
    <row r="346" spans="1:26">
      <c r="A346" s="13"/>
      <c r="B346" s="14" t="s">
        <v>29930</v>
      </c>
      <c r="C346" s="14" t="s">
        <v>29936</v>
      </c>
      <c r="D346" s="14" t="s">
        <v>29928</v>
      </c>
      <c r="E346" s="966">
        <v>5</v>
      </c>
      <c r="F346" s="721"/>
      <c r="G346" s="722">
        <f>'PU Holds'!M33</f>
        <v>0</v>
      </c>
      <c r="H346" s="723">
        <f>'PU Holds'!N33</f>
        <v>0</v>
      </c>
      <c r="I346" s="724">
        <f>'PU Holds'!O33</f>
        <v>0</v>
      </c>
      <c r="J346" s="725">
        <f>'PU Holds'!P33</f>
        <v>0</v>
      </c>
      <c r="K346" s="726">
        <f>'PU Holds'!Q33</f>
        <v>0</v>
      </c>
      <c r="L346" s="727">
        <f>'PU Holds'!R33</f>
        <v>0</v>
      </c>
      <c r="M346" s="728">
        <f>'PU Holds'!S33</f>
        <v>0</v>
      </c>
      <c r="N346" s="729">
        <f>'PU Holds'!T33</f>
        <v>0</v>
      </c>
      <c r="O346" s="730">
        <f>'PU Holds'!U33</f>
        <v>0</v>
      </c>
      <c r="P346" s="731">
        <f>'PU Holds'!V33</f>
        <v>0</v>
      </c>
      <c r="Q346" s="732">
        <f>'PU Holds'!W33</f>
        <v>0</v>
      </c>
      <c r="R346" s="733">
        <f>'PU Holds'!X33</f>
        <v>0</v>
      </c>
      <c r="S346" s="738">
        <f>'PU Holds'!Y33</f>
        <v>0</v>
      </c>
      <c r="T346" s="739">
        <f>'PU Holds'!Z33</f>
        <v>0</v>
      </c>
      <c r="U346" s="738">
        <f>'PU Holds'!AA33</f>
        <v>0</v>
      </c>
      <c r="V346" s="734">
        <f>'PU Holds'!AB33</f>
        <v>0</v>
      </c>
      <c r="W346" s="721">
        <f>'PU Holds'!AC33</f>
        <v>0</v>
      </c>
      <c r="X346" s="740">
        <f>'PU Holds'!AD33</f>
        <v>0</v>
      </c>
      <c r="Y346" s="15">
        <f t="shared" si="19"/>
        <v>0</v>
      </c>
      <c r="Z346" s="16">
        <f t="shared" si="20"/>
        <v>0</v>
      </c>
    </row>
    <row r="347" spans="1:26">
      <c r="A347" s="13"/>
      <c r="B347" s="14" t="s">
        <v>29930</v>
      </c>
      <c r="C347" s="14" t="s">
        <v>29936</v>
      </c>
      <c r="D347" s="14" t="s">
        <v>29929</v>
      </c>
      <c r="E347" s="966">
        <v>5</v>
      </c>
      <c r="F347" s="721"/>
      <c r="G347" s="722">
        <f>'PU Holds'!M34</f>
        <v>0</v>
      </c>
      <c r="H347" s="723">
        <f>'PU Holds'!N34</f>
        <v>0</v>
      </c>
      <c r="I347" s="724">
        <f>'PU Holds'!O34</f>
        <v>0</v>
      </c>
      <c r="J347" s="725">
        <f>'PU Holds'!P34</f>
        <v>0</v>
      </c>
      <c r="K347" s="726">
        <f>'PU Holds'!Q34</f>
        <v>0</v>
      </c>
      <c r="L347" s="727">
        <f>'PU Holds'!R34</f>
        <v>0</v>
      </c>
      <c r="M347" s="728">
        <f>'PU Holds'!S34</f>
        <v>0</v>
      </c>
      <c r="N347" s="729">
        <f>'PU Holds'!T34</f>
        <v>0</v>
      </c>
      <c r="O347" s="730">
        <f>'PU Holds'!U34</f>
        <v>0</v>
      </c>
      <c r="P347" s="731">
        <f>'PU Holds'!V34</f>
        <v>0</v>
      </c>
      <c r="Q347" s="732">
        <f>'PU Holds'!W34</f>
        <v>0</v>
      </c>
      <c r="R347" s="733">
        <f>'PU Holds'!X34</f>
        <v>0</v>
      </c>
      <c r="S347" s="738">
        <f>'PU Holds'!Y34</f>
        <v>0</v>
      </c>
      <c r="T347" s="739">
        <f>'PU Holds'!Z34</f>
        <v>0</v>
      </c>
      <c r="U347" s="738">
        <f>'PU Holds'!AA34</f>
        <v>0</v>
      </c>
      <c r="V347" s="734">
        <f>'PU Holds'!AB34</f>
        <v>0</v>
      </c>
      <c r="W347" s="721">
        <f>'PU Holds'!AC34</f>
        <v>0</v>
      </c>
      <c r="X347" s="740">
        <f>'PU Holds'!AD34</f>
        <v>0</v>
      </c>
      <c r="Y347" s="15">
        <f t="shared" si="19"/>
        <v>0</v>
      </c>
      <c r="Z347" s="16">
        <f t="shared" si="20"/>
        <v>0</v>
      </c>
    </row>
    <row r="348" spans="1:26">
      <c r="A348" s="13"/>
      <c r="B348" s="14" t="s">
        <v>29930</v>
      </c>
      <c r="C348" s="14" t="s">
        <v>29936</v>
      </c>
      <c r="D348" s="14" t="s">
        <v>29937</v>
      </c>
      <c r="E348" s="966">
        <v>5</v>
      </c>
      <c r="F348" s="721"/>
      <c r="G348" s="722">
        <f>'PU Holds'!M35</f>
        <v>0</v>
      </c>
      <c r="H348" s="723">
        <f>'PU Holds'!N35</f>
        <v>0</v>
      </c>
      <c r="I348" s="724">
        <f>'PU Holds'!O35</f>
        <v>0</v>
      </c>
      <c r="J348" s="725">
        <f>'PU Holds'!P35</f>
        <v>0</v>
      </c>
      <c r="K348" s="726">
        <f>'PU Holds'!Q35</f>
        <v>0</v>
      </c>
      <c r="L348" s="727">
        <f>'PU Holds'!R35</f>
        <v>0</v>
      </c>
      <c r="M348" s="728">
        <f>'PU Holds'!S35</f>
        <v>0</v>
      </c>
      <c r="N348" s="729">
        <f>'PU Holds'!T35</f>
        <v>0</v>
      </c>
      <c r="O348" s="730">
        <f>'PU Holds'!U35</f>
        <v>0</v>
      </c>
      <c r="P348" s="731">
        <f>'PU Holds'!V35</f>
        <v>0</v>
      </c>
      <c r="Q348" s="732">
        <f>'PU Holds'!W35</f>
        <v>0</v>
      </c>
      <c r="R348" s="733">
        <f>'PU Holds'!X35</f>
        <v>0</v>
      </c>
      <c r="S348" s="738">
        <f>'PU Holds'!Y35</f>
        <v>0</v>
      </c>
      <c r="T348" s="739">
        <f>'PU Holds'!Z35</f>
        <v>0</v>
      </c>
      <c r="U348" s="738">
        <f>'PU Holds'!AA35</f>
        <v>0</v>
      </c>
      <c r="V348" s="734">
        <f>'PU Holds'!AB35</f>
        <v>0</v>
      </c>
      <c r="W348" s="721">
        <f>'PU Holds'!AC35</f>
        <v>0</v>
      </c>
      <c r="X348" s="740">
        <f>'PU Holds'!AD35</f>
        <v>0</v>
      </c>
      <c r="Y348" s="15">
        <f t="shared" ref="Y348" si="21">SUM(F348:X348)</f>
        <v>0</v>
      </c>
      <c r="Z348" s="16">
        <f t="shared" ref="Z348" si="22">E348*Y348</f>
        <v>0</v>
      </c>
    </row>
    <row r="349" spans="1:26">
      <c r="A349" s="13"/>
      <c r="B349" s="14" t="s">
        <v>29930</v>
      </c>
      <c r="C349" s="14" t="s">
        <v>29936</v>
      </c>
      <c r="D349" s="14" t="s">
        <v>29932</v>
      </c>
      <c r="E349" s="966">
        <v>5</v>
      </c>
      <c r="F349" s="721"/>
      <c r="G349" s="722">
        <f>'PU Holds'!M36</f>
        <v>0</v>
      </c>
      <c r="H349" s="723">
        <f>'PU Holds'!N36</f>
        <v>0</v>
      </c>
      <c r="I349" s="724">
        <f>'PU Holds'!O36</f>
        <v>0</v>
      </c>
      <c r="J349" s="725">
        <f>'PU Holds'!P36</f>
        <v>0</v>
      </c>
      <c r="K349" s="726">
        <f>'PU Holds'!Q36</f>
        <v>0</v>
      </c>
      <c r="L349" s="727">
        <f>'PU Holds'!R36</f>
        <v>0</v>
      </c>
      <c r="M349" s="728">
        <f>'PU Holds'!S36</f>
        <v>0</v>
      </c>
      <c r="N349" s="729">
        <f>'PU Holds'!T36</f>
        <v>0</v>
      </c>
      <c r="O349" s="730">
        <f>'PU Holds'!U36</f>
        <v>0</v>
      </c>
      <c r="P349" s="731">
        <f>'PU Holds'!V36</f>
        <v>0</v>
      </c>
      <c r="Q349" s="732">
        <f>'PU Holds'!W36</f>
        <v>0</v>
      </c>
      <c r="R349" s="733">
        <f>'PU Holds'!X36</f>
        <v>0</v>
      </c>
      <c r="S349" s="738">
        <f>'PU Holds'!Y36</f>
        <v>0</v>
      </c>
      <c r="T349" s="739">
        <f>'PU Holds'!Z36</f>
        <v>0</v>
      </c>
      <c r="U349" s="738">
        <f>'PU Holds'!AA36</f>
        <v>0</v>
      </c>
      <c r="V349" s="734">
        <f>'PU Holds'!AB36</f>
        <v>0</v>
      </c>
      <c r="W349" s="721">
        <f>'PU Holds'!AC36</f>
        <v>0</v>
      </c>
      <c r="X349" s="740">
        <f>'PU Holds'!AD36</f>
        <v>0</v>
      </c>
      <c r="Y349" s="15">
        <f t="shared" si="19"/>
        <v>0</v>
      </c>
      <c r="Z349" s="16">
        <f t="shared" si="20"/>
        <v>0</v>
      </c>
    </row>
    <row r="350" spans="1:26">
      <c r="A350" s="13"/>
      <c r="B350" s="14" t="s">
        <v>29930</v>
      </c>
      <c r="C350" s="14" t="s">
        <v>29936</v>
      </c>
      <c r="D350" s="14" t="s">
        <v>29938</v>
      </c>
      <c r="E350" s="966">
        <v>5</v>
      </c>
      <c r="F350" s="721"/>
      <c r="G350" s="722">
        <f>'PU Holds'!M37</f>
        <v>0</v>
      </c>
      <c r="H350" s="723">
        <f>'PU Holds'!N37</f>
        <v>0</v>
      </c>
      <c r="I350" s="724">
        <f>'PU Holds'!O37</f>
        <v>0</v>
      </c>
      <c r="J350" s="725">
        <f>'PU Holds'!P37</f>
        <v>0</v>
      </c>
      <c r="K350" s="726">
        <f>'PU Holds'!Q37</f>
        <v>0</v>
      </c>
      <c r="L350" s="727">
        <f>'PU Holds'!R37</f>
        <v>0</v>
      </c>
      <c r="M350" s="728">
        <f>'PU Holds'!S37</f>
        <v>0</v>
      </c>
      <c r="N350" s="729">
        <f>'PU Holds'!T37</f>
        <v>0</v>
      </c>
      <c r="O350" s="730">
        <f>'PU Holds'!U37</f>
        <v>0</v>
      </c>
      <c r="P350" s="731">
        <f>'PU Holds'!V37</f>
        <v>0</v>
      </c>
      <c r="Q350" s="732">
        <f>'PU Holds'!W37</f>
        <v>0</v>
      </c>
      <c r="R350" s="733">
        <f>'PU Holds'!X37</f>
        <v>0</v>
      </c>
      <c r="S350" s="738">
        <f>'PU Holds'!Y37</f>
        <v>0</v>
      </c>
      <c r="T350" s="739">
        <f>'PU Holds'!Z37</f>
        <v>0</v>
      </c>
      <c r="U350" s="738">
        <f>'PU Holds'!AA37</f>
        <v>0</v>
      </c>
      <c r="V350" s="734">
        <f>'PU Holds'!AB37</f>
        <v>0</v>
      </c>
      <c r="W350" s="721">
        <f>'PU Holds'!AC37</f>
        <v>0</v>
      </c>
      <c r="X350" s="740">
        <f>'PU Holds'!AD37</f>
        <v>0</v>
      </c>
      <c r="Y350" s="15">
        <f t="shared" ref="Y350" si="23">SUM(F350:X350)</f>
        <v>0</v>
      </c>
      <c r="Z350" s="16">
        <f t="shared" ref="Z350" si="24">E350*Y350</f>
        <v>0</v>
      </c>
    </row>
    <row r="351" spans="1:26">
      <c r="A351" s="13"/>
      <c r="B351" s="14" t="s">
        <v>29930</v>
      </c>
      <c r="C351" s="14" t="s">
        <v>29936</v>
      </c>
      <c r="D351" s="14" t="s">
        <v>29939</v>
      </c>
      <c r="E351" s="966">
        <v>3</v>
      </c>
      <c r="F351" s="721"/>
      <c r="G351" s="722">
        <f>'PU Holds'!M38</f>
        <v>0</v>
      </c>
      <c r="H351" s="723">
        <f>'PU Holds'!N38</f>
        <v>0</v>
      </c>
      <c r="I351" s="724">
        <f>'PU Holds'!O38</f>
        <v>0</v>
      </c>
      <c r="J351" s="725">
        <f>'PU Holds'!P38</f>
        <v>0</v>
      </c>
      <c r="K351" s="726">
        <f>'PU Holds'!Q38</f>
        <v>0</v>
      </c>
      <c r="L351" s="727">
        <f>'PU Holds'!R38</f>
        <v>0</v>
      </c>
      <c r="M351" s="728">
        <f>'PU Holds'!S38</f>
        <v>0</v>
      </c>
      <c r="N351" s="729">
        <f>'PU Holds'!T38</f>
        <v>0</v>
      </c>
      <c r="O351" s="730">
        <f>'PU Holds'!U38</f>
        <v>0</v>
      </c>
      <c r="P351" s="731">
        <f>'PU Holds'!V38</f>
        <v>0</v>
      </c>
      <c r="Q351" s="732">
        <f>'PU Holds'!W38</f>
        <v>0</v>
      </c>
      <c r="R351" s="733">
        <f>'PU Holds'!X38</f>
        <v>0</v>
      </c>
      <c r="S351" s="738">
        <f>'PU Holds'!Y38</f>
        <v>0</v>
      </c>
      <c r="T351" s="739">
        <f>'PU Holds'!Z38</f>
        <v>0</v>
      </c>
      <c r="U351" s="738">
        <f>'PU Holds'!AA38</f>
        <v>0</v>
      </c>
      <c r="V351" s="734">
        <f>'PU Holds'!AB38</f>
        <v>0</v>
      </c>
      <c r="W351" s="721">
        <f>'PU Holds'!AC38</f>
        <v>0</v>
      </c>
      <c r="X351" s="740">
        <f>'PU Holds'!AD38</f>
        <v>0</v>
      </c>
      <c r="Y351" s="15">
        <f t="shared" si="19"/>
        <v>0</v>
      </c>
      <c r="Z351" s="16">
        <f t="shared" si="20"/>
        <v>0</v>
      </c>
    </row>
    <row r="352" spans="1:26">
      <c r="A352" s="13"/>
      <c r="B352" s="14" t="s">
        <v>29930</v>
      </c>
      <c r="C352" s="14" t="s">
        <v>29936</v>
      </c>
      <c r="D352" s="14" t="s">
        <v>29940</v>
      </c>
      <c r="E352" s="966">
        <v>3</v>
      </c>
      <c r="F352" s="721"/>
      <c r="G352" s="722">
        <f>'PU Holds'!M39</f>
        <v>0</v>
      </c>
      <c r="H352" s="723">
        <f>'PU Holds'!N39</f>
        <v>0</v>
      </c>
      <c r="I352" s="724">
        <f>'PU Holds'!O39</f>
        <v>0</v>
      </c>
      <c r="J352" s="725">
        <f>'PU Holds'!P39</f>
        <v>0</v>
      </c>
      <c r="K352" s="726">
        <f>'PU Holds'!Q39</f>
        <v>0</v>
      </c>
      <c r="L352" s="727">
        <f>'PU Holds'!R39</f>
        <v>0</v>
      </c>
      <c r="M352" s="728">
        <f>'PU Holds'!S39</f>
        <v>0</v>
      </c>
      <c r="N352" s="729">
        <f>'PU Holds'!T39</f>
        <v>0</v>
      </c>
      <c r="O352" s="730">
        <f>'PU Holds'!U39</f>
        <v>0</v>
      </c>
      <c r="P352" s="731">
        <f>'PU Holds'!V39</f>
        <v>0</v>
      </c>
      <c r="Q352" s="732">
        <f>'PU Holds'!W39</f>
        <v>0</v>
      </c>
      <c r="R352" s="733">
        <f>'PU Holds'!X39</f>
        <v>0</v>
      </c>
      <c r="S352" s="738">
        <f>'PU Holds'!Y39</f>
        <v>0</v>
      </c>
      <c r="T352" s="739">
        <f>'PU Holds'!Z39</f>
        <v>0</v>
      </c>
      <c r="U352" s="738">
        <f>'PU Holds'!AA39</f>
        <v>0</v>
      </c>
      <c r="V352" s="734">
        <f>'PU Holds'!AB39</f>
        <v>0</v>
      </c>
      <c r="W352" s="721">
        <f>'PU Holds'!AC39</f>
        <v>0</v>
      </c>
      <c r="X352" s="740">
        <f>'PU Holds'!AD39</f>
        <v>0</v>
      </c>
      <c r="Y352" s="15">
        <f t="shared" si="19"/>
        <v>0</v>
      </c>
      <c r="Z352" s="16">
        <f t="shared" si="20"/>
        <v>0</v>
      </c>
    </row>
    <row r="353" spans="1:26">
      <c r="A353" s="13"/>
      <c r="B353" s="14" t="s">
        <v>29930</v>
      </c>
      <c r="C353" s="14" t="s">
        <v>29936</v>
      </c>
      <c r="D353" s="14" t="s">
        <v>29941</v>
      </c>
      <c r="E353" s="966">
        <v>3</v>
      </c>
      <c r="F353" s="721"/>
      <c r="G353" s="722">
        <f>'PU Holds'!M40</f>
        <v>0</v>
      </c>
      <c r="H353" s="723">
        <f>'PU Holds'!N40</f>
        <v>0</v>
      </c>
      <c r="I353" s="724">
        <f>'PU Holds'!O40</f>
        <v>0</v>
      </c>
      <c r="J353" s="725">
        <f>'PU Holds'!P40</f>
        <v>0</v>
      </c>
      <c r="K353" s="726">
        <f>'PU Holds'!Q40</f>
        <v>0</v>
      </c>
      <c r="L353" s="727">
        <f>'PU Holds'!R40</f>
        <v>0</v>
      </c>
      <c r="M353" s="728">
        <f>'PU Holds'!S40</f>
        <v>0</v>
      </c>
      <c r="N353" s="729">
        <f>'PU Holds'!T40</f>
        <v>0</v>
      </c>
      <c r="O353" s="730">
        <f>'PU Holds'!U40</f>
        <v>0</v>
      </c>
      <c r="P353" s="731">
        <f>'PU Holds'!V40</f>
        <v>0</v>
      </c>
      <c r="Q353" s="732">
        <f>'PU Holds'!W40</f>
        <v>0</v>
      </c>
      <c r="R353" s="733">
        <f>'PU Holds'!X40</f>
        <v>0</v>
      </c>
      <c r="S353" s="738">
        <f>'PU Holds'!Y40</f>
        <v>0</v>
      </c>
      <c r="T353" s="739">
        <f>'PU Holds'!Z40</f>
        <v>0</v>
      </c>
      <c r="U353" s="738">
        <f>'PU Holds'!AA40</f>
        <v>0</v>
      </c>
      <c r="V353" s="734">
        <f>'PU Holds'!AB40</f>
        <v>0</v>
      </c>
      <c r="W353" s="721">
        <f>'PU Holds'!AC40</f>
        <v>0</v>
      </c>
      <c r="X353" s="740">
        <f>'PU Holds'!AD40</f>
        <v>0</v>
      </c>
      <c r="Y353" s="15">
        <f t="shared" si="19"/>
        <v>0</v>
      </c>
      <c r="Z353" s="16">
        <f t="shared" si="20"/>
        <v>0</v>
      </c>
    </row>
    <row r="354" spans="1:26">
      <c r="A354" s="13"/>
      <c r="B354" s="14" t="s">
        <v>29930</v>
      </c>
      <c r="C354" s="14" t="s">
        <v>29936</v>
      </c>
      <c r="D354" s="14" t="s">
        <v>29933</v>
      </c>
      <c r="E354" s="16">
        <v>2</v>
      </c>
      <c r="F354" s="721"/>
      <c r="G354" s="722">
        <f>'PU Holds'!M41</f>
        <v>0</v>
      </c>
      <c r="H354" s="723">
        <f>'PU Holds'!N41</f>
        <v>0</v>
      </c>
      <c r="I354" s="724">
        <f>'PU Holds'!O41</f>
        <v>0</v>
      </c>
      <c r="J354" s="725">
        <f>'PU Holds'!P41</f>
        <v>0</v>
      </c>
      <c r="K354" s="726">
        <f>'PU Holds'!Q41</f>
        <v>0</v>
      </c>
      <c r="L354" s="727">
        <f>'PU Holds'!R41</f>
        <v>0</v>
      </c>
      <c r="M354" s="728">
        <f>'PU Holds'!S41</f>
        <v>0</v>
      </c>
      <c r="N354" s="729">
        <f>'PU Holds'!T41</f>
        <v>0</v>
      </c>
      <c r="O354" s="730">
        <f>'PU Holds'!U41</f>
        <v>0</v>
      </c>
      <c r="P354" s="731">
        <f>'PU Holds'!V41</f>
        <v>0</v>
      </c>
      <c r="Q354" s="732">
        <f>'PU Holds'!W41</f>
        <v>0</v>
      </c>
      <c r="R354" s="733">
        <f>'PU Holds'!X41</f>
        <v>0</v>
      </c>
      <c r="S354" s="738">
        <f>'PU Holds'!Y41</f>
        <v>0</v>
      </c>
      <c r="T354" s="739">
        <f>'PU Holds'!Z41</f>
        <v>0</v>
      </c>
      <c r="U354" s="738">
        <f>'PU Holds'!AA41</f>
        <v>0</v>
      </c>
      <c r="V354" s="734">
        <f>'PU Holds'!AB41</f>
        <v>0</v>
      </c>
      <c r="W354" s="721">
        <f>'PU Holds'!AC41</f>
        <v>0</v>
      </c>
      <c r="X354" s="740">
        <f>'PU Holds'!AD41</f>
        <v>0</v>
      </c>
      <c r="Y354" s="15">
        <f t="shared" ref="Y354" si="25">SUM(F354:X354)</f>
        <v>0</v>
      </c>
      <c r="Z354" s="16">
        <f t="shared" ref="Z354" si="26">E354*Y354</f>
        <v>0</v>
      </c>
    </row>
    <row r="355" spans="1:26">
      <c r="A355" s="13"/>
      <c r="B355" s="14" t="s">
        <v>29930</v>
      </c>
      <c r="C355" s="14" t="s">
        <v>29936</v>
      </c>
      <c r="D355" s="14" t="s">
        <v>29934</v>
      </c>
      <c r="E355" s="16">
        <v>2</v>
      </c>
      <c r="F355" s="721"/>
      <c r="G355" s="722">
        <f>'PU Holds'!M42</f>
        <v>0</v>
      </c>
      <c r="H355" s="723">
        <f>'PU Holds'!N42</f>
        <v>0</v>
      </c>
      <c r="I355" s="724">
        <f>'PU Holds'!O42</f>
        <v>0</v>
      </c>
      <c r="J355" s="725">
        <f>'PU Holds'!P42</f>
        <v>0</v>
      </c>
      <c r="K355" s="726">
        <f>'PU Holds'!Q42</f>
        <v>0</v>
      </c>
      <c r="L355" s="727">
        <f>'PU Holds'!R42</f>
        <v>0</v>
      </c>
      <c r="M355" s="728">
        <f>'PU Holds'!S42</f>
        <v>0</v>
      </c>
      <c r="N355" s="729">
        <f>'PU Holds'!T42</f>
        <v>0</v>
      </c>
      <c r="O355" s="730">
        <f>'PU Holds'!U42</f>
        <v>0</v>
      </c>
      <c r="P355" s="731">
        <f>'PU Holds'!V42</f>
        <v>0</v>
      </c>
      <c r="Q355" s="732">
        <f>'PU Holds'!W42</f>
        <v>0</v>
      </c>
      <c r="R355" s="733">
        <f>'PU Holds'!X42</f>
        <v>0</v>
      </c>
      <c r="S355" s="738">
        <f>'PU Holds'!Y42</f>
        <v>0</v>
      </c>
      <c r="T355" s="739">
        <f>'PU Holds'!Z42</f>
        <v>0</v>
      </c>
      <c r="U355" s="738">
        <f>'PU Holds'!AA42</f>
        <v>0</v>
      </c>
      <c r="V355" s="734">
        <f>'PU Holds'!AB42</f>
        <v>0</v>
      </c>
      <c r="W355" s="721">
        <f>'PU Holds'!AC42</f>
        <v>0</v>
      </c>
      <c r="X355" s="740">
        <f>'PU Holds'!AD42</f>
        <v>0</v>
      </c>
      <c r="Y355" s="15">
        <f t="shared" si="19"/>
        <v>0</v>
      </c>
      <c r="Z355" s="16">
        <f t="shared" si="20"/>
        <v>0</v>
      </c>
    </row>
    <row r="356" spans="1:26">
      <c r="A356" s="13"/>
      <c r="B356" s="14" t="s">
        <v>29930</v>
      </c>
      <c r="C356" s="14" t="s">
        <v>29936</v>
      </c>
      <c r="D356" s="14" t="s">
        <v>29942</v>
      </c>
      <c r="E356" s="16">
        <v>2</v>
      </c>
      <c r="F356" s="721"/>
      <c r="G356" s="722">
        <f>'PU Holds'!M43</f>
        <v>0</v>
      </c>
      <c r="H356" s="723">
        <f>'PU Holds'!N43</f>
        <v>0</v>
      </c>
      <c r="I356" s="724">
        <f>'PU Holds'!O43</f>
        <v>0</v>
      </c>
      <c r="J356" s="725">
        <f>'PU Holds'!P43</f>
        <v>0</v>
      </c>
      <c r="K356" s="726">
        <f>'PU Holds'!Q43</f>
        <v>0</v>
      </c>
      <c r="L356" s="727">
        <f>'PU Holds'!R43</f>
        <v>0</v>
      </c>
      <c r="M356" s="728">
        <f>'PU Holds'!S43</f>
        <v>0</v>
      </c>
      <c r="N356" s="729">
        <f>'PU Holds'!T43</f>
        <v>0</v>
      </c>
      <c r="O356" s="730">
        <f>'PU Holds'!U43</f>
        <v>0</v>
      </c>
      <c r="P356" s="731">
        <f>'PU Holds'!V43</f>
        <v>0</v>
      </c>
      <c r="Q356" s="732">
        <f>'PU Holds'!W43</f>
        <v>0</v>
      </c>
      <c r="R356" s="733">
        <f>'PU Holds'!X43</f>
        <v>0</v>
      </c>
      <c r="S356" s="738">
        <f>'PU Holds'!Y43</f>
        <v>0</v>
      </c>
      <c r="T356" s="739">
        <f>'PU Holds'!Z43</f>
        <v>0</v>
      </c>
      <c r="U356" s="738">
        <f>'PU Holds'!AA43</f>
        <v>0</v>
      </c>
      <c r="V356" s="734">
        <f>'PU Holds'!AB43</f>
        <v>0</v>
      </c>
      <c r="W356" s="721">
        <f>'PU Holds'!AC43</f>
        <v>0</v>
      </c>
      <c r="X356" s="740">
        <f>'PU Holds'!AD43</f>
        <v>0</v>
      </c>
      <c r="Y356" s="15">
        <f t="shared" si="19"/>
        <v>0</v>
      </c>
      <c r="Z356" s="16">
        <f t="shared" si="20"/>
        <v>0</v>
      </c>
    </row>
    <row r="357" spans="1:26">
      <c r="A357" s="13"/>
      <c r="B357" s="14" t="s">
        <v>29930</v>
      </c>
      <c r="C357" s="14" t="s">
        <v>29936</v>
      </c>
      <c r="D357" s="14" t="s">
        <v>29943</v>
      </c>
      <c r="E357" s="16">
        <v>2</v>
      </c>
      <c r="F357" s="721"/>
      <c r="G357" s="722">
        <f>'PU Holds'!M44</f>
        <v>0</v>
      </c>
      <c r="H357" s="723">
        <f>'PU Holds'!N44</f>
        <v>0</v>
      </c>
      <c r="I357" s="724">
        <f>'PU Holds'!O44</f>
        <v>0</v>
      </c>
      <c r="J357" s="725">
        <f>'PU Holds'!P44</f>
        <v>0</v>
      </c>
      <c r="K357" s="726">
        <f>'PU Holds'!Q44</f>
        <v>0</v>
      </c>
      <c r="L357" s="727">
        <f>'PU Holds'!R44</f>
        <v>0</v>
      </c>
      <c r="M357" s="728">
        <f>'PU Holds'!S44</f>
        <v>0</v>
      </c>
      <c r="N357" s="729">
        <f>'PU Holds'!T44</f>
        <v>0</v>
      </c>
      <c r="O357" s="730">
        <f>'PU Holds'!U44</f>
        <v>0</v>
      </c>
      <c r="P357" s="731">
        <f>'PU Holds'!V44</f>
        <v>0</v>
      </c>
      <c r="Q357" s="732">
        <f>'PU Holds'!W44</f>
        <v>0</v>
      </c>
      <c r="R357" s="733">
        <f>'PU Holds'!X44</f>
        <v>0</v>
      </c>
      <c r="S357" s="738">
        <f>'PU Holds'!Y44</f>
        <v>0</v>
      </c>
      <c r="T357" s="739">
        <f>'PU Holds'!Z44</f>
        <v>0</v>
      </c>
      <c r="U357" s="738">
        <f>'PU Holds'!AA44</f>
        <v>0</v>
      </c>
      <c r="V357" s="734">
        <f>'PU Holds'!AB44</f>
        <v>0</v>
      </c>
      <c r="W357" s="721">
        <f>'PU Holds'!AC44</f>
        <v>0</v>
      </c>
      <c r="X357" s="740">
        <f>'PU Holds'!AD44</f>
        <v>0</v>
      </c>
      <c r="Y357" s="15">
        <f t="shared" si="19"/>
        <v>0</v>
      </c>
      <c r="Z357" s="16">
        <f t="shared" si="20"/>
        <v>0</v>
      </c>
    </row>
    <row r="358" spans="1:26">
      <c r="A358" s="13"/>
      <c r="B358" s="14" t="s">
        <v>29930</v>
      </c>
      <c r="C358" s="14" t="s">
        <v>29936</v>
      </c>
      <c r="D358" s="14" t="s">
        <v>29944</v>
      </c>
      <c r="E358" s="16">
        <v>2</v>
      </c>
      <c r="F358" s="721"/>
      <c r="G358" s="722">
        <f>'PU Holds'!M45</f>
        <v>0</v>
      </c>
      <c r="H358" s="723">
        <f>'PU Holds'!N45</f>
        <v>0</v>
      </c>
      <c r="I358" s="724">
        <f>'PU Holds'!O45</f>
        <v>0</v>
      </c>
      <c r="J358" s="725">
        <f>'PU Holds'!P45</f>
        <v>0</v>
      </c>
      <c r="K358" s="726">
        <f>'PU Holds'!Q45</f>
        <v>0</v>
      </c>
      <c r="L358" s="727">
        <f>'PU Holds'!R45</f>
        <v>0</v>
      </c>
      <c r="M358" s="728">
        <f>'PU Holds'!S45</f>
        <v>0</v>
      </c>
      <c r="N358" s="729">
        <f>'PU Holds'!T45</f>
        <v>0</v>
      </c>
      <c r="O358" s="730">
        <f>'PU Holds'!U45</f>
        <v>0</v>
      </c>
      <c r="P358" s="731">
        <f>'PU Holds'!V45</f>
        <v>0</v>
      </c>
      <c r="Q358" s="732">
        <f>'PU Holds'!W45</f>
        <v>0</v>
      </c>
      <c r="R358" s="733">
        <f>'PU Holds'!X45</f>
        <v>0</v>
      </c>
      <c r="S358" s="738">
        <f>'PU Holds'!Y45</f>
        <v>0</v>
      </c>
      <c r="T358" s="739">
        <f>'PU Holds'!Z45</f>
        <v>0</v>
      </c>
      <c r="U358" s="738">
        <f>'PU Holds'!AA45</f>
        <v>0</v>
      </c>
      <c r="V358" s="734">
        <f>'PU Holds'!AB45</f>
        <v>0</v>
      </c>
      <c r="W358" s="721">
        <f>'PU Holds'!AC45</f>
        <v>0</v>
      </c>
      <c r="X358" s="740">
        <f>'PU Holds'!AD45</f>
        <v>0</v>
      </c>
      <c r="Y358" s="15">
        <f t="shared" si="19"/>
        <v>0</v>
      </c>
      <c r="Z358" s="16">
        <f t="shared" si="20"/>
        <v>0</v>
      </c>
    </row>
    <row r="359" spans="1:26">
      <c r="A359" s="13"/>
      <c r="B359" s="14" t="s">
        <v>29930</v>
      </c>
      <c r="C359" s="14" t="s">
        <v>29936</v>
      </c>
      <c r="D359" s="14" t="s">
        <v>29945</v>
      </c>
      <c r="E359" s="966">
        <v>1</v>
      </c>
      <c r="F359" s="721"/>
      <c r="G359" s="722">
        <f>'PU Holds'!M46</f>
        <v>0</v>
      </c>
      <c r="H359" s="723">
        <f>'PU Holds'!N46</f>
        <v>0</v>
      </c>
      <c r="I359" s="724">
        <f>'PU Holds'!O46</f>
        <v>0</v>
      </c>
      <c r="J359" s="725">
        <f>'PU Holds'!P46</f>
        <v>0</v>
      </c>
      <c r="K359" s="726">
        <f>'PU Holds'!Q46</f>
        <v>0</v>
      </c>
      <c r="L359" s="727">
        <f>'PU Holds'!R46</f>
        <v>0</v>
      </c>
      <c r="M359" s="728">
        <f>'PU Holds'!S46</f>
        <v>0</v>
      </c>
      <c r="N359" s="729">
        <f>'PU Holds'!T46</f>
        <v>0</v>
      </c>
      <c r="O359" s="730">
        <f>'PU Holds'!U46</f>
        <v>0</v>
      </c>
      <c r="P359" s="731">
        <f>'PU Holds'!V46</f>
        <v>0</v>
      </c>
      <c r="Q359" s="732">
        <f>'PU Holds'!W46</f>
        <v>0</v>
      </c>
      <c r="R359" s="733">
        <f>'PU Holds'!X46</f>
        <v>0</v>
      </c>
      <c r="S359" s="738">
        <f>'PU Holds'!Y46</f>
        <v>0</v>
      </c>
      <c r="T359" s="739">
        <f>'PU Holds'!Z46</f>
        <v>0</v>
      </c>
      <c r="U359" s="738">
        <f>'PU Holds'!AA46</f>
        <v>0</v>
      </c>
      <c r="V359" s="734">
        <f>'PU Holds'!AB46</f>
        <v>0</v>
      </c>
      <c r="W359" s="721">
        <f>'PU Holds'!AC46</f>
        <v>0</v>
      </c>
      <c r="X359" s="740">
        <f>'PU Holds'!AD46</f>
        <v>0</v>
      </c>
      <c r="Y359" s="15">
        <f t="shared" si="19"/>
        <v>0</v>
      </c>
      <c r="Z359" s="16">
        <f t="shared" si="20"/>
        <v>0</v>
      </c>
    </row>
    <row r="360" spans="1:26">
      <c r="A360" s="13"/>
      <c r="B360" s="14" t="s">
        <v>29930</v>
      </c>
      <c r="C360" s="14" t="s">
        <v>29435</v>
      </c>
      <c r="D360" s="14" t="s">
        <v>29932</v>
      </c>
      <c r="E360" s="16">
        <v>5</v>
      </c>
      <c r="F360" s="721"/>
      <c r="G360" s="722">
        <f>'PU Holds'!M47</f>
        <v>0</v>
      </c>
      <c r="H360" s="723">
        <f>'PU Holds'!N47</f>
        <v>0</v>
      </c>
      <c r="I360" s="724">
        <f>'PU Holds'!O47</f>
        <v>0</v>
      </c>
      <c r="J360" s="725">
        <f>'PU Holds'!P47</f>
        <v>0</v>
      </c>
      <c r="K360" s="726">
        <f>'PU Holds'!Q47</f>
        <v>0</v>
      </c>
      <c r="L360" s="727">
        <f>'PU Holds'!R47</f>
        <v>0</v>
      </c>
      <c r="M360" s="728">
        <f>'PU Holds'!S47</f>
        <v>0</v>
      </c>
      <c r="N360" s="729">
        <f>'PU Holds'!T47</f>
        <v>0</v>
      </c>
      <c r="O360" s="730">
        <f>'PU Holds'!U47</f>
        <v>0</v>
      </c>
      <c r="P360" s="731">
        <f>'PU Holds'!V47</f>
        <v>0</v>
      </c>
      <c r="Q360" s="732">
        <f>'PU Holds'!W47</f>
        <v>0</v>
      </c>
      <c r="R360" s="733">
        <f>'PU Holds'!X47</f>
        <v>0</v>
      </c>
      <c r="S360" s="738">
        <f>'PU Holds'!Y47</f>
        <v>0</v>
      </c>
      <c r="T360" s="739">
        <f>'PU Holds'!Z47</f>
        <v>0</v>
      </c>
      <c r="U360" s="738">
        <f>'PU Holds'!AA47</f>
        <v>0</v>
      </c>
      <c r="V360" s="734">
        <f>'PU Holds'!AB47</f>
        <v>0</v>
      </c>
      <c r="W360" s="721">
        <f>'PU Holds'!AC47</f>
        <v>0</v>
      </c>
      <c r="X360" s="740">
        <f>'PU Holds'!AD47</f>
        <v>0</v>
      </c>
      <c r="Y360" s="15">
        <f t="shared" si="18"/>
        <v>0</v>
      </c>
      <c r="Z360" s="16">
        <f t="shared" si="17"/>
        <v>0</v>
      </c>
    </row>
    <row r="361" spans="1:26">
      <c r="A361" s="13"/>
      <c r="B361" s="14" t="s">
        <v>29930</v>
      </c>
      <c r="C361" s="14" t="s">
        <v>29435</v>
      </c>
      <c r="D361" s="14" t="s">
        <v>29933</v>
      </c>
      <c r="E361" s="16">
        <v>3</v>
      </c>
      <c r="F361" s="721"/>
      <c r="G361" s="722">
        <f>'PU Holds'!M48</f>
        <v>0</v>
      </c>
      <c r="H361" s="723">
        <f>'PU Holds'!N48</f>
        <v>0</v>
      </c>
      <c r="I361" s="724">
        <f>'PU Holds'!O48</f>
        <v>0</v>
      </c>
      <c r="J361" s="725">
        <f>'PU Holds'!P48</f>
        <v>0</v>
      </c>
      <c r="K361" s="726">
        <f>'PU Holds'!Q48</f>
        <v>0</v>
      </c>
      <c r="L361" s="727">
        <f>'PU Holds'!R48</f>
        <v>0</v>
      </c>
      <c r="M361" s="728">
        <f>'PU Holds'!S48</f>
        <v>0</v>
      </c>
      <c r="N361" s="729">
        <f>'PU Holds'!T48</f>
        <v>0</v>
      </c>
      <c r="O361" s="730">
        <f>'PU Holds'!U48</f>
        <v>0</v>
      </c>
      <c r="P361" s="731">
        <f>'PU Holds'!V48</f>
        <v>0</v>
      </c>
      <c r="Q361" s="732">
        <f>'PU Holds'!W48</f>
        <v>0</v>
      </c>
      <c r="R361" s="733">
        <f>'PU Holds'!X48</f>
        <v>0</v>
      </c>
      <c r="S361" s="738">
        <f>'PU Holds'!Y48</f>
        <v>0</v>
      </c>
      <c r="T361" s="739">
        <f>'PU Holds'!Z48</f>
        <v>0</v>
      </c>
      <c r="U361" s="738">
        <f>'PU Holds'!AA48</f>
        <v>0</v>
      </c>
      <c r="V361" s="734">
        <f>'PU Holds'!AB48</f>
        <v>0</v>
      </c>
      <c r="W361" s="721">
        <f>'PU Holds'!AC48</f>
        <v>0</v>
      </c>
      <c r="X361" s="740">
        <f>'PU Holds'!AD48</f>
        <v>0</v>
      </c>
      <c r="Y361" s="15">
        <f t="shared" si="18"/>
        <v>0</v>
      </c>
      <c r="Z361" s="16">
        <f t="shared" si="17"/>
        <v>0</v>
      </c>
    </row>
    <row r="362" spans="1:26">
      <c r="A362" s="13"/>
      <c r="B362" s="14" t="s">
        <v>29930</v>
      </c>
      <c r="C362" s="14" t="s">
        <v>29435</v>
      </c>
      <c r="D362" s="14" t="s">
        <v>29934</v>
      </c>
      <c r="E362" s="16">
        <v>2</v>
      </c>
      <c r="F362" s="721"/>
      <c r="G362" s="722">
        <f>'PU Holds'!M49</f>
        <v>0</v>
      </c>
      <c r="H362" s="723">
        <f>'PU Holds'!N49</f>
        <v>0</v>
      </c>
      <c r="I362" s="724">
        <f>'PU Holds'!O49</f>
        <v>0</v>
      </c>
      <c r="J362" s="725">
        <f>'PU Holds'!P49</f>
        <v>0</v>
      </c>
      <c r="K362" s="726">
        <f>'PU Holds'!Q49</f>
        <v>0</v>
      </c>
      <c r="L362" s="727">
        <f>'PU Holds'!R49</f>
        <v>0</v>
      </c>
      <c r="M362" s="728">
        <f>'PU Holds'!S49</f>
        <v>0</v>
      </c>
      <c r="N362" s="729">
        <f>'PU Holds'!T49</f>
        <v>0</v>
      </c>
      <c r="O362" s="730">
        <f>'PU Holds'!U49</f>
        <v>0</v>
      </c>
      <c r="P362" s="731">
        <f>'PU Holds'!V49</f>
        <v>0</v>
      </c>
      <c r="Q362" s="732">
        <f>'PU Holds'!W49</f>
        <v>0</v>
      </c>
      <c r="R362" s="733">
        <f>'PU Holds'!X49</f>
        <v>0</v>
      </c>
      <c r="S362" s="738">
        <f>'PU Holds'!Y49</f>
        <v>0</v>
      </c>
      <c r="T362" s="739">
        <f>'PU Holds'!Z49</f>
        <v>0</v>
      </c>
      <c r="U362" s="738">
        <f>'PU Holds'!AA49</f>
        <v>0</v>
      </c>
      <c r="V362" s="734">
        <f>'PU Holds'!AB49</f>
        <v>0</v>
      </c>
      <c r="W362" s="721">
        <f>'PU Holds'!AC49</f>
        <v>0</v>
      </c>
      <c r="X362" s="740">
        <f>'PU Holds'!AD49</f>
        <v>0</v>
      </c>
      <c r="Y362" s="15">
        <f t="shared" si="18"/>
        <v>0</v>
      </c>
      <c r="Z362" s="16">
        <f t="shared" si="17"/>
        <v>0</v>
      </c>
    </row>
    <row r="363" spans="1:26">
      <c r="A363" s="13"/>
      <c r="B363" s="14" t="s">
        <v>29930</v>
      </c>
      <c r="C363" s="14" t="s">
        <v>29019</v>
      </c>
      <c r="D363" s="14" t="s">
        <v>29933</v>
      </c>
      <c r="E363" s="16">
        <v>1</v>
      </c>
      <c r="F363" s="721"/>
      <c r="G363" s="722">
        <f>'PU Holds'!M50</f>
        <v>0</v>
      </c>
      <c r="H363" s="723">
        <f>'PU Holds'!N50</f>
        <v>0</v>
      </c>
      <c r="I363" s="724">
        <f>'PU Holds'!O50</f>
        <v>0</v>
      </c>
      <c r="J363" s="725">
        <f>'PU Holds'!P50</f>
        <v>0</v>
      </c>
      <c r="K363" s="726">
        <f>'PU Holds'!Q50</f>
        <v>0</v>
      </c>
      <c r="L363" s="727">
        <f>'PU Holds'!R50</f>
        <v>0</v>
      </c>
      <c r="M363" s="728">
        <f>'PU Holds'!S50</f>
        <v>0</v>
      </c>
      <c r="N363" s="729">
        <f>'PU Holds'!T50</f>
        <v>0</v>
      </c>
      <c r="O363" s="730">
        <f>'PU Holds'!U50</f>
        <v>0</v>
      </c>
      <c r="P363" s="731">
        <f>'PU Holds'!V50</f>
        <v>0</v>
      </c>
      <c r="Q363" s="732">
        <f>'PU Holds'!W50</f>
        <v>0</v>
      </c>
      <c r="R363" s="733">
        <f>'PU Holds'!X50</f>
        <v>0</v>
      </c>
      <c r="S363" s="738">
        <f>'PU Holds'!Y50</f>
        <v>0</v>
      </c>
      <c r="T363" s="739">
        <f>'PU Holds'!Z50</f>
        <v>0</v>
      </c>
      <c r="U363" s="738">
        <f>'PU Holds'!AA50</f>
        <v>0</v>
      </c>
      <c r="V363" s="734">
        <f>'PU Holds'!AB50</f>
        <v>0</v>
      </c>
      <c r="W363" s="721">
        <f>'PU Holds'!AC50</f>
        <v>0</v>
      </c>
      <c r="X363" s="740">
        <f>'PU Holds'!AD50</f>
        <v>0</v>
      </c>
      <c r="Y363" s="15">
        <f t="shared" si="18"/>
        <v>0</v>
      </c>
      <c r="Z363" s="16">
        <f t="shared" si="17"/>
        <v>0</v>
      </c>
    </row>
    <row r="364" spans="1:26">
      <c r="A364" s="13"/>
      <c r="B364" s="14" t="s">
        <v>29930</v>
      </c>
      <c r="C364" s="14" t="s">
        <v>29019</v>
      </c>
      <c r="D364" s="14" t="s">
        <v>29934</v>
      </c>
      <c r="E364" s="16">
        <v>1</v>
      </c>
      <c r="F364" s="721"/>
      <c r="G364" s="722">
        <f>'PU Holds'!M51</f>
        <v>0</v>
      </c>
      <c r="H364" s="723">
        <f>'PU Holds'!N51</f>
        <v>0</v>
      </c>
      <c r="I364" s="724">
        <f>'PU Holds'!O51</f>
        <v>0</v>
      </c>
      <c r="J364" s="725">
        <f>'PU Holds'!P51</f>
        <v>0</v>
      </c>
      <c r="K364" s="726">
        <f>'PU Holds'!Q51</f>
        <v>0</v>
      </c>
      <c r="L364" s="727">
        <f>'PU Holds'!R51</f>
        <v>0</v>
      </c>
      <c r="M364" s="728">
        <f>'PU Holds'!S51</f>
        <v>0</v>
      </c>
      <c r="N364" s="729">
        <f>'PU Holds'!T51</f>
        <v>0</v>
      </c>
      <c r="O364" s="730">
        <f>'PU Holds'!U51</f>
        <v>0</v>
      </c>
      <c r="P364" s="731">
        <f>'PU Holds'!V51</f>
        <v>0</v>
      </c>
      <c r="Q364" s="732">
        <f>'PU Holds'!W51</f>
        <v>0</v>
      </c>
      <c r="R364" s="733">
        <f>'PU Holds'!X51</f>
        <v>0</v>
      </c>
      <c r="S364" s="738">
        <f>'PU Holds'!Y51</f>
        <v>0</v>
      </c>
      <c r="T364" s="739">
        <f>'PU Holds'!Z51</f>
        <v>0</v>
      </c>
      <c r="U364" s="738">
        <f>'PU Holds'!AA51</f>
        <v>0</v>
      </c>
      <c r="V364" s="734">
        <f>'PU Holds'!AB51</f>
        <v>0</v>
      </c>
      <c r="W364" s="721">
        <f>'PU Holds'!AC51</f>
        <v>0</v>
      </c>
      <c r="X364" s="740">
        <f>'PU Holds'!AD51</f>
        <v>0</v>
      </c>
      <c r="Y364" s="15">
        <f t="shared" si="18"/>
        <v>0</v>
      </c>
      <c r="Z364" s="16">
        <f t="shared" si="17"/>
        <v>0</v>
      </c>
    </row>
    <row r="365" spans="1:26">
      <c r="A365" s="13"/>
      <c r="B365" s="14" t="s">
        <v>29930</v>
      </c>
      <c r="C365" s="14" t="s">
        <v>29019</v>
      </c>
      <c r="D365" s="14" t="s">
        <v>29942</v>
      </c>
      <c r="E365" s="16">
        <v>1</v>
      </c>
      <c r="F365" s="721"/>
      <c r="G365" s="722">
        <f>'PU Holds'!M52</f>
        <v>0</v>
      </c>
      <c r="H365" s="723">
        <f>'PU Holds'!N52</f>
        <v>0</v>
      </c>
      <c r="I365" s="724">
        <f>'PU Holds'!O52</f>
        <v>0</v>
      </c>
      <c r="J365" s="725">
        <f>'PU Holds'!P52</f>
        <v>0</v>
      </c>
      <c r="K365" s="726">
        <f>'PU Holds'!Q52</f>
        <v>0</v>
      </c>
      <c r="L365" s="727">
        <f>'PU Holds'!R52</f>
        <v>0</v>
      </c>
      <c r="M365" s="728">
        <f>'PU Holds'!S52</f>
        <v>0</v>
      </c>
      <c r="N365" s="729">
        <f>'PU Holds'!T52</f>
        <v>0</v>
      </c>
      <c r="O365" s="730">
        <f>'PU Holds'!U52</f>
        <v>0</v>
      </c>
      <c r="P365" s="731">
        <f>'PU Holds'!V52</f>
        <v>0</v>
      </c>
      <c r="Q365" s="732">
        <f>'PU Holds'!W52</f>
        <v>0</v>
      </c>
      <c r="R365" s="733">
        <f>'PU Holds'!X52</f>
        <v>0</v>
      </c>
      <c r="S365" s="738">
        <f>'PU Holds'!Y52</f>
        <v>0</v>
      </c>
      <c r="T365" s="739">
        <f>'PU Holds'!Z52</f>
        <v>0</v>
      </c>
      <c r="U365" s="738">
        <f>'PU Holds'!AA52</f>
        <v>0</v>
      </c>
      <c r="V365" s="734">
        <f>'PU Holds'!AB52</f>
        <v>0</v>
      </c>
      <c r="W365" s="721">
        <f>'PU Holds'!AC52</f>
        <v>0</v>
      </c>
      <c r="X365" s="740">
        <f>'PU Holds'!AD52</f>
        <v>0</v>
      </c>
      <c r="Y365" s="15">
        <f t="shared" si="18"/>
        <v>0</v>
      </c>
      <c r="Z365" s="16">
        <f t="shared" si="17"/>
        <v>0</v>
      </c>
    </row>
    <row r="366" spans="1:26">
      <c r="A366" s="13"/>
      <c r="B366" s="14" t="s">
        <v>29930</v>
      </c>
      <c r="C366" s="14" t="s">
        <v>29019</v>
      </c>
      <c r="D366" s="14" t="s">
        <v>29943</v>
      </c>
      <c r="E366" s="16">
        <v>1</v>
      </c>
      <c r="F366" s="721"/>
      <c r="G366" s="722">
        <f>'PU Holds'!M53</f>
        <v>0</v>
      </c>
      <c r="H366" s="723">
        <f>'PU Holds'!N53</f>
        <v>0</v>
      </c>
      <c r="I366" s="724">
        <f>'PU Holds'!O53</f>
        <v>0</v>
      </c>
      <c r="J366" s="725">
        <f>'PU Holds'!P53</f>
        <v>0</v>
      </c>
      <c r="K366" s="726">
        <f>'PU Holds'!Q53</f>
        <v>0</v>
      </c>
      <c r="L366" s="727">
        <f>'PU Holds'!R53</f>
        <v>0</v>
      </c>
      <c r="M366" s="728">
        <f>'PU Holds'!S53</f>
        <v>0</v>
      </c>
      <c r="N366" s="729">
        <f>'PU Holds'!T53</f>
        <v>0</v>
      </c>
      <c r="O366" s="730">
        <f>'PU Holds'!U53</f>
        <v>0</v>
      </c>
      <c r="P366" s="731">
        <f>'PU Holds'!V53</f>
        <v>0</v>
      </c>
      <c r="Q366" s="732">
        <f>'PU Holds'!W53</f>
        <v>0</v>
      </c>
      <c r="R366" s="733">
        <f>'PU Holds'!X53</f>
        <v>0</v>
      </c>
      <c r="S366" s="738">
        <f>'PU Holds'!Y53</f>
        <v>0</v>
      </c>
      <c r="T366" s="739">
        <f>'PU Holds'!Z53</f>
        <v>0</v>
      </c>
      <c r="U366" s="738">
        <f>'PU Holds'!AA53</f>
        <v>0</v>
      </c>
      <c r="V366" s="734">
        <f>'PU Holds'!AB53</f>
        <v>0</v>
      </c>
      <c r="W366" s="721">
        <f>'PU Holds'!AC53</f>
        <v>0</v>
      </c>
      <c r="X366" s="740">
        <f>'PU Holds'!AD53</f>
        <v>0</v>
      </c>
      <c r="Y366" s="15">
        <f t="shared" si="18"/>
        <v>0</v>
      </c>
      <c r="Z366" s="16">
        <f t="shared" si="17"/>
        <v>0</v>
      </c>
    </row>
    <row r="367" spans="1:26">
      <c r="A367" s="13"/>
      <c r="B367" s="14" t="s">
        <v>29930</v>
      </c>
      <c r="C367" s="14" t="s">
        <v>29019</v>
      </c>
      <c r="D367" s="14" t="s">
        <v>29944</v>
      </c>
      <c r="E367" s="16">
        <v>1</v>
      </c>
      <c r="F367" s="721"/>
      <c r="G367" s="722">
        <f>'PU Holds'!M54</f>
        <v>0</v>
      </c>
      <c r="H367" s="723">
        <f>'PU Holds'!N54</f>
        <v>0</v>
      </c>
      <c r="I367" s="724">
        <f>'PU Holds'!O54</f>
        <v>0</v>
      </c>
      <c r="J367" s="725">
        <f>'PU Holds'!P54</f>
        <v>0</v>
      </c>
      <c r="K367" s="726">
        <f>'PU Holds'!Q54</f>
        <v>0</v>
      </c>
      <c r="L367" s="727">
        <f>'PU Holds'!R54</f>
        <v>0</v>
      </c>
      <c r="M367" s="728">
        <f>'PU Holds'!S54</f>
        <v>0</v>
      </c>
      <c r="N367" s="729">
        <f>'PU Holds'!T54</f>
        <v>0</v>
      </c>
      <c r="O367" s="730">
        <f>'PU Holds'!U54</f>
        <v>0</v>
      </c>
      <c r="P367" s="731">
        <f>'PU Holds'!V54</f>
        <v>0</v>
      </c>
      <c r="Q367" s="732">
        <f>'PU Holds'!W54</f>
        <v>0</v>
      </c>
      <c r="R367" s="733">
        <f>'PU Holds'!X54</f>
        <v>0</v>
      </c>
      <c r="S367" s="738">
        <f>'PU Holds'!Y54</f>
        <v>0</v>
      </c>
      <c r="T367" s="739">
        <f>'PU Holds'!Z54</f>
        <v>0</v>
      </c>
      <c r="U367" s="738">
        <f>'PU Holds'!AA54</f>
        <v>0</v>
      </c>
      <c r="V367" s="734">
        <f>'PU Holds'!AB54</f>
        <v>0</v>
      </c>
      <c r="W367" s="721">
        <f>'PU Holds'!AC54</f>
        <v>0</v>
      </c>
      <c r="X367" s="740">
        <f>'PU Holds'!AD54</f>
        <v>0</v>
      </c>
      <c r="Y367" s="15">
        <f t="shared" si="18"/>
        <v>0</v>
      </c>
      <c r="Z367" s="16">
        <f t="shared" si="17"/>
        <v>0</v>
      </c>
    </row>
    <row r="368" spans="1:26">
      <c r="A368" s="13"/>
      <c r="B368" s="14" t="s">
        <v>29930</v>
      </c>
      <c r="C368" s="14" t="s">
        <v>29734</v>
      </c>
      <c r="D368" s="14" t="s">
        <v>29932</v>
      </c>
      <c r="E368" s="16">
        <v>5</v>
      </c>
      <c r="F368" s="721"/>
      <c r="G368" s="722">
        <f>'PU Holds'!M55</f>
        <v>0</v>
      </c>
      <c r="H368" s="723">
        <f>'PU Holds'!N55</f>
        <v>0</v>
      </c>
      <c r="I368" s="724">
        <f>'PU Holds'!O55</f>
        <v>0</v>
      </c>
      <c r="J368" s="725">
        <f>'PU Holds'!P55</f>
        <v>0</v>
      </c>
      <c r="K368" s="726">
        <f>'PU Holds'!Q55</f>
        <v>0</v>
      </c>
      <c r="L368" s="727">
        <f>'PU Holds'!R55</f>
        <v>0</v>
      </c>
      <c r="M368" s="728">
        <f>'PU Holds'!S55</f>
        <v>0</v>
      </c>
      <c r="N368" s="729">
        <f>'PU Holds'!T55</f>
        <v>0</v>
      </c>
      <c r="O368" s="730">
        <f>'PU Holds'!U55</f>
        <v>0</v>
      </c>
      <c r="P368" s="731">
        <f>'PU Holds'!V55</f>
        <v>0</v>
      </c>
      <c r="Q368" s="732">
        <f>'PU Holds'!W55</f>
        <v>0</v>
      </c>
      <c r="R368" s="733">
        <f>'PU Holds'!X55</f>
        <v>0</v>
      </c>
      <c r="S368" s="738">
        <f>'PU Holds'!Y55</f>
        <v>0</v>
      </c>
      <c r="T368" s="739">
        <f>'PU Holds'!Z55</f>
        <v>0</v>
      </c>
      <c r="U368" s="738">
        <f>'PU Holds'!AA55</f>
        <v>0</v>
      </c>
      <c r="V368" s="734">
        <f>'PU Holds'!AB55</f>
        <v>0</v>
      </c>
      <c r="W368" s="721">
        <f>'PU Holds'!AC55</f>
        <v>0</v>
      </c>
      <c r="X368" s="740">
        <f>'PU Holds'!AD55</f>
        <v>0</v>
      </c>
      <c r="Y368" s="15">
        <f t="shared" si="18"/>
        <v>0</v>
      </c>
      <c r="Z368" s="16">
        <f t="shared" ref="Z368:Z415" si="27">E368*Y368</f>
        <v>0</v>
      </c>
    </row>
    <row r="369" spans="1:26">
      <c r="A369" s="13"/>
      <c r="B369" s="14" t="s">
        <v>29930</v>
      </c>
      <c r="C369" s="14" t="s">
        <v>29445</v>
      </c>
      <c r="D369" s="14" t="s">
        <v>29932</v>
      </c>
      <c r="E369" s="16">
        <v>5</v>
      </c>
      <c r="F369" s="721"/>
      <c r="G369" s="722">
        <f>'PU Holds'!M56</f>
        <v>0</v>
      </c>
      <c r="H369" s="723">
        <f>'PU Holds'!N56</f>
        <v>0</v>
      </c>
      <c r="I369" s="724">
        <f>'PU Holds'!O56</f>
        <v>0</v>
      </c>
      <c r="J369" s="725">
        <f>'PU Holds'!P56</f>
        <v>0</v>
      </c>
      <c r="K369" s="726">
        <f>'PU Holds'!Q56</f>
        <v>0</v>
      </c>
      <c r="L369" s="727">
        <f>'PU Holds'!R56</f>
        <v>0</v>
      </c>
      <c r="M369" s="728">
        <f>'PU Holds'!S56</f>
        <v>0</v>
      </c>
      <c r="N369" s="729">
        <f>'PU Holds'!T56</f>
        <v>0</v>
      </c>
      <c r="O369" s="730">
        <f>'PU Holds'!U56</f>
        <v>0</v>
      </c>
      <c r="P369" s="731">
        <f>'PU Holds'!V56</f>
        <v>0</v>
      </c>
      <c r="Q369" s="732">
        <f>'PU Holds'!W56</f>
        <v>0</v>
      </c>
      <c r="R369" s="733">
        <f>'PU Holds'!X56</f>
        <v>0</v>
      </c>
      <c r="S369" s="738">
        <f>'PU Holds'!Y56</f>
        <v>0</v>
      </c>
      <c r="T369" s="739">
        <f>'PU Holds'!Z56</f>
        <v>0</v>
      </c>
      <c r="U369" s="738">
        <f>'PU Holds'!AA56</f>
        <v>0</v>
      </c>
      <c r="V369" s="734">
        <f>'PU Holds'!AB56</f>
        <v>0</v>
      </c>
      <c r="W369" s="721">
        <f>'PU Holds'!AC56</f>
        <v>0</v>
      </c>
      <c r="X369" s="740">
        <f>'PU Holds'!AD56</f>
        <v>0</v>
      </c>
      <c r="Y369" s="15">
        <f t="shared" ref="Y369:Y416" si="28">SUM(F369:X369)</f>
        <v>0</v>
      </c>
      <c r="Z369" s="16">
        <f t="shared" si="27"/>
        <v>0</v>
      </c>
    </row>
    <row r="370" spans="1:26">
      <c r="A370" s="13"/>
      <c r="B370" s="14" t="s">
        <v>29930</v>
      </c>
      <c r="C370" s="14" t="s">
        <v>29893</v>
      </c>
      <c r="D370" s="14" t="s">
        <v>29889</v>
      </c>
      <c r="E370" s="16">
        <v>5</v>
      </c>
      <c r="F370" s="721"/>
      <c r="G370" s="722">
        <f>'PU Holds'!M57</f>
        <v>0</v>
      </c>
      <c r="H370" s="723">
        <f>'PU Holds'!N57</f>
        <v>0</v>
      </c>
      <c r="I370" s="724">
        <f>'PU Holds'!O57</f>
        <v>0</v>
      </c>
      <c r="J370" s="725">
        <f>'PU Holds'!P57</f>
        <v>0</v>
      </c>
      <c r="K370" s="726">
        <f>'PU Holds'!Q57</f>
        <v>0</v>
      </c>
      <c r="L370" s="727">
        <f>'PU Holds'!R57</f>
        <v>0</v>
      </c>
      <c r="M370" s="728">
        <f>'PU Holds'!S57</f>
        <v>0</v>
      </c>
      <c r="N370" s="729">
        <f>'PU Holds'!T57</f>
        <v>0</v>
      </c>
      <c r="O370" s="730">
        <f>'PU Holds'!U57</f>
        <v>0</v>
      </c>
      <c r="P370" s="731">
        <f>'PU Holds'!V57</f>
        <v>0</v>
      </c>
      <c r="Q370" s="732">
        <f>'PU Holds'!W57</f>
        <v>0</v>
      </c>
      <c r="R370" s="733">
        <f>'PU Holds'!X57</f>
        <v>0</v>
      </c>
      <c r="S370" s="738">
        <f>'PU Holds'!Y57</f>
        <v>0</v>
      </c>
      <c r="T370" s="739">
        <f>'PU Holds'!Z57</f>
        <v>0</v>
      </c>
      <c r="U370" s="738">
        <f>'PU Holds'!AA57</f>
        <v>0</v>
      </c>
      <c r="V370" s="734">
        <f>'PU Holds'!AB57</f>
        <v>0</v>
      </c>
      <c r="W370" s="721">
        <f>'PU Holds'!AC57</f>
        <v>0</v>
      </c>
      <c r="X370" s="740">
        <f>'PU Holds'!AD57</f>
        <v>0</v>
      </c>
      <c r="Y370" s="15">
        <f t="shared" si="28"/>
        <v>0</v>
      </c>
      <c r="Z370" s="16">
        <f t="shared" si="27"/>
        <v>0</v>
      </c>
    </row>
    <row r="371" spans="1:26">
      <c r="A371" s="13"/>
      <c r="B371" s="14" t="s">
        <v>29930</v>
      </c>
      <c r="C371" s="14" t="s">
        <v>29893</v>
      </c>
      <c r="D371" s="14" t="s">
        <v>29890</v>
      </c>
      <c r="E371" s="16">
        <v>5</v>
      </c>
      <c r="F371" s="721"/>
      <c r="G371" s="722">
        <f>'PU Holds'!M58</f>
        <v>0</v>
      </c>
      <c r="H371" s="723">
        <f>'PU Holds'!N58</f>
        <v>0</v>
      </c>
      <c r="I371" s="724">
        <f>'PU Holds'!O58</f>
        <v>0</v>
      </c>
      <c r="J371" s="725">
        <f>'PU Holds'!P58</f>
        <v>0</v>
      </c>
      <c r="K371" s="726">
        <f>'PU Holds'!Q58</f>
        <v>0</v>
      </c>
      <c r="L371" s="727">
        <f>'PU Holds'!R58</f>
        <v>0</v>
      </c>
      <c r="M371" s="728">
        <f>'PU Holds'!S58</f>
        <v>0</v>
      </c>
      <c r="N371" s="729">
        <f>'PU Holds'!T58</f>
        <v>0</v>
      </c>
      <c r="O371" s="730">
        <f>'PU Holds'!U58</f>
        <v>0</v>
      </c>
      <c r="P371" s="731">
        <f>'PU Holds'!V58</f>
        <v>0</v>
      </c>
      <c r="Q371" s="732">
        <f>'PU Holds'!W58</f>
        <v>0</v>
      </c>
      <c r="R371" s="733">
        <f>'PU Holds'!X58</f>
        <v>0</v>
      </c>
      <c r="S371" s="738">
        <f>'PU Holds'!Y58</f>
        <v>0</v>
      </c>
      <c r="T371" s="739">
        <f>'PU Holds'!Z58</f>
        <v>0</v>
      </c>
      <c r="U371" s="738">
        <f>'PU Holds'!AA58</f>
        <v>0</v>
      </c>
      <c r="V371" s="734">
        <f>'PU Holds'!AB58</f>
        <v>0</v>
      </c>
      <c r="W371" s="721">
        <f>'PU Holds'!AC58</f>
        <v>0</v>
      </c>
      <c r="X371" s="740">
        <f>'PU Holds'!AD58</f>
        <v>0</v>
      </c>
      <c r="Y371" s="15">
        <f t="shared" si="28"/>
        <v>0</v>
      </c>
      <c r="Z371" s="16">
        <f t="shared" si="27"/>
        <v>0</v>
      </c>
    </row>
    <row r="372" spans="1:26">
      <c r="A372" s="13"/>
      <c r="B372" s="14" t="s">
        <v>29930</v>
      </c>
      <c r="C372" s="14" t="s">
        <v>29893</v>
      </c>
      <c r="D372" s="14" t="s">
        <v>29924</v>
      </c>
      <c r="E372" s="16">
        <v>5</v>
      </c>
      <c r="F372" s="721"/>
      <c r="G372" s="722">
        <f>'PU Holds'!M59</f>
        <v>0</v>
      </c>
      <c r="H372" s="723">
        <f>'PU Holds'!N59</f>
        <v>0</v>
      </c>
      <c r="I372" s="724">
        <f>'PU Holds'!O59</f>
        <v>0</v>
      </c>
      <c r="J372" s="725">
        <f>'PU Holds'!P59</f>
        <v>0</v>
      </c>
      <c r="K372" s="726">
        <f>'PU Holds'!Q59</f>
        <v>0</v>
      </c>
      <c r="L372" s="727">
        <f>'PU Holds'!R59</f>
        <v>0</v>
      </c>
      <c r="M372" s="728">
        <f>'PU Holds'!S59</f>
        <v>0</v>
      </c>
      <c r="N372" s="729">
        <f>'PU Holds'!T59</f>
        <v>0</v>
      </c>
      <c r="O372" s="730">
        <f>'PU Holds'!U59</f>
        <v>0</v>
      </c>
      <c r="P372" s="731">
        <f>'PU Holds'!V59</f>
        <v>0</v>
      </c>
      <c r="Q372" s="732">
        <f>'PU Holds'!W59</f>
        <v>0</v>
      </c>
      <c r="R372" s="733">
        <f>'PU Holds'!X59</f>
        <v>0</v>
      </c>
      <c r="S372" s="738">
        <f>'PU Holds'!Y59</f>
        <v>0</v>
      </c>
      <c r="T372" s="739">
        <f>'PU Holds'!Z59</f>
        <v>0</v>
      </c>
      <c r="U372" s="738">
        <f>'PU Holds'!AA59</f>
        <v>0</v>
      </c>
      <c r="V372" s="734">
        <f>'PU Holds'!AB59</f>
        <v>0</v>
      </c>
      <c r="W372" s="721">
        <f>'PU Holds'!AC59</f>
        <v>0</v>
      </c>
      <c r="X372" s="740">
        <f>'PU Holds'!AD59</f>
        <v>0</v>
      </c>
      <c r="Y372" s="15">
        <f t="shared" si="28"/>
        <v>0</v>
      </c>
      <c r="Z372" s="16">
        <f t="shared" si="27"/>
        <v>0</v>
      </c>
    </row>
    <row r="373" spans="1:26">
      <c r="A373" s="13"/>
      <c r="B373" s="14" t="s">
        <v>29930</v>
      </c>
      <c r="C373" s="14" t="s">
        <v>29893</v>
      </c>
      <c r="D373" s="14" t="s">
        <v>29946</v>
      </c>
      <c r="E373" s="16">
        <v>5</v>
      </c>
      <c r="F373" s="721"/>
      <c r="G373" s="722">
        <f>'PU Holds'!M60</f>
        <v>0</v>
      </c>
      <c r="H373" s="723">
        <f>'PU Holds'!N60</f>
        <v>0</v>
      </c>
      <c r="I373" s="724">
        <f>'PU Holds'!O60</f>
        <v>0</v>
      </c>
      <c r="J373" s="725">
        <f>'PU Holds'!P60</f>
        <v>0</v>
      </c>
      <c r="K373" s="726">
        <f>'PU Holds'!Q60</f>
        <v>0</v>
      </c>
      <c r="L373" s="727">
        <f>'PU Holds'!R60</f>
        <v>0</v>
      </c>
      <c r="M373" s="728">
        <f>'PU Holds'!S60</f>
        <v>0</v>
      </c>
      <c r="N373" s="729">
        <f>'PU Holds'!T60</f>
        <v>0</v>
      </c>
      <c r="O373" s="730">
        <f>'PU Holds'!U60</f>
        <v>0</v>
      </c>
      <c r="P373" s="731">
        <f>'PU Holds'!V60</f>
        <v>0</v>
      </c>
      <c r="Q373" s="732">
        <f>'PU Holds'!W60</f>
        <v>0</v>
      </c>
      <c r="R373" s="733">
        <f>'PU Holds'!X60</f>
        <v>0</v>
      </c>
      <c r="S373" s="738">
        <f>'PU Holds'!Y60</f>
        <v>0</v>
      </c>
      <c r="T373" s="739">
        <f>'PU Holds'!Z60</f>
        <v>0</v>
      </c>
      <c r="U373" s="738">
        <f>'PU Holds'!AA60</f>
        <v>0</v>
      </c>
      <c r="V373" s="734">
        <f>'PU Holds'!AB60</f>
        <v>0</v>
      </c>
      <c r="W373" s="721">
        <f>'PU Holds'!AC60</f>
        <v>0</v>
      </c>
      <c r="X373" s="740">
        <f>'PU Holds'!AD60</f>
        <v>0</v>
      </c>
      <c r="Y373" s="15">
        <f t="shared" si="28"/>
        <v>0</v>
      </c>
      <c r="Z373" s="16">
        <f t="shared" si="27"/>
        <v>0</v>
      </c>
    </row>
    <row r="374" spans="1:26">
      <c r="A374" s="13"/>
      <c r="B374" s="14" t="s">
        <v>29930</v>
      </c>
      <c r="C374" s="14" t="s">
        <v>29893</v>
      </c>
      <c r="D374" s="14" t="s">
        <v>29928</v>
      </c>
      <c r="E374" s="16">
        <v>5</v>
      </c>
      <c r="F374" s="721"/>
      <c r="G374" s="722">
        <f>'PU Holds'!M61</f>
        <v>0</v>
      </c>
      <c r="H374" s="723">
        <f>'PU Holds'!N61</f>
        <v>0</v>
      </c>
      <c r="I374" s="724">
        <f>'PU Holds'!O61</f>
        <v>0</v>
      </c>
      <c r="J374" s="725">
        <f>'PU Holds'!P61</f>
        <v>0</v>
      </c>
      <c r="K374" s="726">
        <f>'PU Holds'!Q61</f>
        <v>0</v>
      </c>
      <c r="L374" s="727">
        <f>'PU Holds'!R61</f>
        <v>0</v>
      </c>
      <c r="M374" s="728">
        <f>'PU Holds'!S61</f>
        <v>0</v>
      </c>
      <c r="N374" s="729">
        <f>'PU Holds'!T61</f>
        <v>0</v>
      </c>
      <c r="O374" s="730">
        <f>'PU Holds'!U61</f>
        <v>0</v>
      </c>
      <c r="P374" s="731">
        <f>'PU Holds'!V61</f>
        <v>0</v>
      </c>
      <c r="Q374" s="732">
        <f>'PU Holds'!W61</f>
        <v>0</v>
      </c>
      <c r="R374" s="733">
        <f>'PU Holds'!X61</f>
        <v>0</v>
      </c>
      <c r="S374" s="738">
        <f>'PU Holds'!Y61</f>
        <v>0</v>
      </c>
      <c r="T374" s="739">
        <f>'PU Holds'!Z61</f>
        <v>0</v>
      </c>
      <c r="U374" s="738">
        <f>'PU Holds'!AA61</f>
        <v>0</v>
      </c>
      <c r="V374" s="734">
        <f>'PU Holds'!AB61</f>
        <v>0</v>
      </c>
      <c r="W374" s="721">
        <f>'PU Holds'!AC61</f>
        <v>0</v>
      </c>
      <c r="X374" s="740">
        <f>'PU Holds'!AD61</f>
        <v>0</v>
      </c>
      <c r="Y374" s="15">
        <f t="shared" si="28"/>
        <v>0</v>
      </c>
      <c r="Z374" s="16">
        <f t="shared" si="27"/>
        <v>0</v>
      </c>
    </row>
    <row r="375" spans="1:26">
      <c r="A375" s="13"/>
      <c r="B375" s="14" t="s">
        <v>29930</v>
      </c>
      <c r="C375" s="14" t="s">
        <v>29893</v>
      </c>
      <c r="D375" s="14" t="s">
        <v>29929</v>
      </c>
      <c r="E375" s="16">
        <v>5</v>
      </c>
      <c r="F375" s="721"/>
      <c r="G375" s="722">
        <f>'PU Holds'!M62</f>
        <v>0</v>
      </c>
      <c r="H375" s="723">
        <f>'PU Holds'!N62</f>
        <v>0</v>
      </c>
      <c r="I375" s="724">
        <f>'PU Holds'!O62</f>
        <v>0</v>
      </c>
      <c r="J375" s="725">
        <f>'PU Holds'!P62</f>
        <v>0</v>
      </c>
      <c r="K375" s="726">
        <f>'PU Holds'!Q62</f>
        <v>0</v>
      </c>
      <c r="L375" s="727">
        <f>'PU Holds'!R62</f>
        <v>0</v>
      </c>
      <c r="M375" s="728">
        <f>'PU Holds'!S62</f>
        <v>0</v>
      </c>
      <c r="N375" s="729">
        <f>'PU Holds'!T62</f>
        <v>0</v>
      </c>
      <c r="O375" s="730">
        <f>'PU Holds'!U62</f>
        <v>0</v>
      </c>
      <c r="P375" s="731">
        <f>'PU Holds'!V62</f>
        <v>0</v>
      </c>
      <c r="Q375" s="732">
        <f>'PU Holds'!W62</f>
        <v>0</v>
      </c>
      <c r="R375" s="733">
        <f>'PU Holds'!X62</f>
        <v>0</v>
      </c>
      <c r="S375" s="738">
        <f>'PU Holds'!Y62</f>
        <v>0</v>
      </c>
      <c r="T375" s="739">
        <f>'PU Holds'!Z62</f>
        <v>0</v>
      </c>
      <c r="U375" s="738">
        <f>'PU Holds'!AA62</f>
        <v>0</v>
      </c>
      <c r="V375" s="734">
        <f>'PU Holds'!AB62</f>
        <v>0</v>
      </c>
      <c r="W375" s="721">
        <f>'PU Holds'!AC62</f>
        <v>0</v>
      </c>
      <c r="X375" s="740">
        <f>'PU Holds'!AD62</f>
        <v>0</v>
      </c>
      <c r="Y375" s="15">
        <f t="shared" si="28"/>
        <v>0</v>
      </c>
      <c r="Z375" s="16">
        <f t="shared" si="27"/>
        <v>0</v>
      </c>
    </row>
    <row r="376" spans="1:26">
      <c r="A376" s="13"/>
      <c r="B376" s="14" t="s">
        <v>29930</v>
      </c>
      <c r="C376" s="14" t="s">
        <v>29893</v>
      </c>
      <c r="D376" s="14" t="s">
        <v>29937</v>
      </c>
      <c r="E376" s="16">
        <v>5</v>
      </c>
      <c r="F376" s="721"/>
      <c r="G376" s="722">
        <f>'PU Holds'!M63</f>
        <v>0</v>
      </c>
      <c r="H376" s="723">
        <f>'PU Holds'!N63</f>
        <v>0</v>
      </c>
      <c r="I376" s="724">
        <f>'PU Holds'!O63</f>
        <v>0</v>
      </c>
      <c r="J376" s="725">
        <f>'PU Holds'!P63</f>
        <v>0</v>
      </c>
      <c r="K376" s="726">
        <f>'PU Holds'!Q63</f>
        <v>0</v>
      </c>
      <c r="L376" s="727">
        <f>'PU Holds'!R63</f>
        <v>0</v>
      </c>
      <c r="M376" s="728">
        <f>'PU Holds'!S63</f>
        <v>0</v>
      </c>
      <c r="N376" s="729">
        <f>'PU Holds'!T63</f>
        <v>0</v>
      </c>
      <c r="O376" s="730">
        <f>'PU Holds'!U63</f>
        <v>0</v>
      </c>
      <c r="P376" s="731">
        <f>'PU Holds'!V63</f>
        <v>0</v>
      </c>
      <c r="Q376" s="732">
        <f>'PU Holds'!W63</f>
        <v>0</v>
      </c>
      <c r="R376" s="733">
        <f>'PU Holds'!X63</f>
        <v>0</v>
      </c>
      <c r="S376" s="738">
        <f>'PU Holds'!Y63</f>
        <v>0</v>
      </c>
      <c r="T376" s="739">
        <f>'PU Holds'!Z63</f>
        <v>0</v>
      </c>
      <c r="U376" s="738">
        <f>'PU Holds'!AA63</f>
        <v>0</v>
      </c>
      <c r="V376" s="734">
        <f>'PU Holds'!AB63</f>
        <v>0</v>
      </c>
      <c r="W376" s="721">
        <f>'PU Holds'!AC63</f>
        <v>0</v>
      </c>
      <c r="X376" s="740">
        <f>'PU Holds'!AD63</f>
        <v>0</v>
      </c>
      <c r="Y376" s="15">
        <f t="shared" si="28"/>
        <v>0</v>
      </c>
      <c r="Z376" s="16">
        <f t="shared" si="27"/>
        <v>0</v>
      </c>
    </row>
    <row r="377" spans="1:26">
      <c r="A377" s="13"/>
      <c r="B377" s="14" t="s">
        <v>29930</v>
      </c>
      <c r="C377" s="14" t="s">
        <v>29893</v>
      </c>
      <c r="D377" s="14" t="s">
        <v>29932</v>
      </c>
      <c r="E377" s="16">
        <v>5</v>
      </c>
      <c r="F377" s="721"/>
      <c r="G377" s="722">
        <f>'PU Holds'!M64</f>
        <v>0</v>
      </c>
      <c r="H377" s="723">
        <f>'PU Holds'!N64</f>
        <v>0</v>
      </c>
      <c r="I377" s="724">
        <f>'PU Holds'!O64</f>
        <v>0</v>
      </c>
      <c r="J377" s="725">
        <f>'PU Holds'!P64</f>
        <v>0</v>
      </c>
      <c r="K377" s="726">
        <f>'PU Holds'!Q64</f>
        <v>0</v>
      </c>
      <c r="L377" s="727">
        <f>'PU Holds'!R64</f>
        <v>0</v>
      </c>
      <c r="M377" s="728">
        <f>'PU Holds'!S64</f>
        <v>0</v>
      </c>
      <c r="N377" s="729">
        <f>'PU Holds'!T64</f>
        <v>0</v>
      </c>
      <c r="O377" s="730">
        <f>'PU Holds'!U64</f>
        <v>0</v>
      </c>
      <c r="P377" s="731">
        <f>'PU Holds'!V64</f>
        <v>0</v>
      </c>
      <c r="Q377" s="732">
        <f>'PU Holds'!W64</f>
        <v>0</v>
      </c>
      <c r="R377" s="733">
        <f>'PU Holds'!X64</f>
        <v>0</v>
      </c>
      <c r="S377" s="738">
        <f>'PU Holds'!Y64</f>
        <v>0</v>
      </c>
      <c r="T377" s="739">
        <f>'PU Holds'!Z64</f>
        <v>0</v>
      </c>
      <c r="U377" s="738">
        <f>'PU Holds'!AA64</f>
        <v>0</v>
      </c>
      <c r="V377" s="734">
        <f>'PU Holds'!AB64</f>
        <v>0</v>
      </c>
      <c r="W377" s="721">
        <f>'PU Holds'!AC64</f>
        <v>0</v>
      </c>
      <c r="X377" s="740">
        <f>'PU Holds'!AD64</f>
        <v>0</v>
      </c>
      <c r="Y377" s="15">
        <f t="shared" si="28"/>
        <v>0</v>
      </c>
      <c r="Z377" s="16">
        <f t="shared" si="27"/>
        <v>0</v>
      </c>
    </row>
    <row r="378" spans="1:26">
      <c r="A378" s="13"/>
      <c r="B378" s="14" t="s">
        <v>29930</v>
      </c>
      <c r="C378" s="14" t="s">
        <v>29893</v>
      </c>
      <c r="D378" s="14" t="s">
        <v>29938</v>
      </c>
      <c r="E378" s="16">
        <v>5</v>
      </c>
      <c r="F378" s="721"/>
      <c r="G378" s="722">
        <f>'PU Holds'!M65</f>
        <v>0</v>
      </c>
      <c r="H378" s="723">
        <f>'PU Holds'!N65</f>
        <v>0</v>
      </c>
      <c r="I378" s="724">
        <f>'PU Holds'!O65</f>
        <v>0</v>
      </c>
      <c r="J378" s="725">
        <f>'PU Holds'!P65</f>
        <v>0</v>
      </c>
      <c r="K378" s="726">
        <f>'PU Holds'!Q65</f>
        <v>0</v>
      </c>
      <c r="L378" s="727">
        <f>'PU Holds'!R65</f>
        <v>0</v>
      </c>
      <c r="M378" s="728">
        <f>'PU Holds'!S65</f>
        <v>0</v>
      </c>
      <c r="N378" s="729">
        <f>'PU Holds'!T65</f>
        <v>0</v>
      </c>
      <c r="O378" s="730">
        <f>'PU Holds'!U65</f>
        <v>0</v>
      </c>
      <c r="P378" s="731">
        <f>'PU Holds'!V65</f>
        <v>0</v>
      </c>
      <c r="Q378" s="732">
        <f>'PU Holds'!W65</f>
        <v>0</v>
      </c>
      <c r="R378" s="733">
        <f>'PU Holds'!X65</f>
        <v>0</v>
      </c>
      <c r="S378" s="738">
        <f>'PU Holds'!Y65</f>
        <v>0</v>
      </c>
      <c r="T378" s="739">
        <f>'PU Holds'!Z65</f>
        <v>0</v>
      </c>
      <c r="U378" s="738">
        <f>'PU Holds'!AA65</f>
        <v>0</v>
      </c>
      <c r="V378" s="734">
        <f>'PU Holds'!AB65</f>
        <v>0</v>
      </c>
      <c r="W378" s="721">
        <f>'PU Holds'!AC65</f>
        <v>0</v>
      </c>
      <c r="X378" s="740">
        <f>'PU Holds'!AD65</f>
        <v>0</v>
      </c>
      <c r="Y378" s="15">
        <f t="shared" si="28"/>
        <v>0</v>
      </c>
      <c r="Z378" s="16">
        <f t="shared" si="27"/>
        <v>0</v>
      </c>
    </row>
    <row r="379" spans="1:26">
      <c r="A379" s="13"/>
      <c r="B379" s="14" t="s">
        <v>29930</v>
      </c>
      <c r="C379" s="14" t="s">
        <v>29893</v>
      </c>
      <c r="D379" s="14" t="s">
        <v>29939</v>
      </c>
      <c r="E379" s="16">
        <v>5</v>
      </c>
      <c r="F379" s="721"/>
      <c r="G379" s="722">
        <f>'PU Holds'!M66</f>
        <v>0</v>
      </c>
      <c r="H379" s="723">
        <f>'PU Holds'!N66</f>
        <v>0</v>
      </c>
      <c r="I379" s="724">
        <f>'PU Holds'!O66</f>
        <v>0</v>
      </c>
      <c r="J379" s="725">
        <f>'PU Holds'!P66</f>
        <v>0</v>
      </c>
      <c r="K379" s="726">
        <f>'PU Holds'!Q66</f>
        <v>0</v>
      </c>
      <c r="L379" s="727">
        <f>'PU Holds'!R66</f>
        <v>0</v>
      </c>
      <c r="M379" s="728">
        <f>'PU Holds'!S66</f>
        <v>0</v>
      </c>
      <c r="N379" s="729">
        <f>'PU Holds'!T66</f>
        <v>0</v>
      </c>
      <c r="O379" s="730">
        <f>'PU Holds'!U66</f>
        <v>0</v>
      </c>
      <c r="P379" s="731">
        <f>'PU Holds'!V66</f>
        <v>0</v>
      </c>
      <c r="Q379" s="732">
        <f>'PU Holds'!W66</f>
        <v>0</v>
      </c>
      <c r="R379" s="733">
        <f>'PU Holds'!X66</f>
        <v>0</v>
      </c>
      <c r="S379" s="738">
        <f>'PU Holds'!Y66</f>
        <v>0</v>
      </c>
      <c r="T379" s="739">
        <f>'PU Holds'!Z66</f>
        <v>0</v>
      </c>
      <c r="U379" s="738">
        <f>'PU Holds'!AA66</f>
        <v>0</v>
      </c>
      <c r="V379" s="734">
        <f>'PU Holds'!AB66</f>
        <v>0</v>
      </c>
      <c r="W379" s="721">
        <f>'PU Holds'!AC66</f>
        <v>0</v>
      </c>
      <c r="X379" s="740">
        <f>'PU Holds'!AD66</f>
        <v>0</v>
      </c>
      <c r="Y379" s="15">
        <f t="shared" si="28"/>
        <v>0</v>
      </c>
      <c r="Z379" s="16">
        <f t="shared" si="27"/>
        <v>0</v>
      </c>
    </row>
    <row r="380" spans="1:26">
      <c r="A380" s="13"/>
      <c r="B380" s="14" t="s">
        <v>29930</v>
      </c>
      <c r="C380" s="14" t="s">
        <v>29893</v>
      </c>
      <c r="D380" s="14" t="s">
        <v>29940</v>
      </c>
      <c r="E380" s="16">
        <v>5</v>
      </c>
      <c r="F380" s="721"/>
      <c r="G380" s="722">
        <f>'PU Holds'!M67</f>
        <v>0</v>
      </c>
      <c r="H380" s="723">
        <f>'PU Holds'!N67</f>
        <v>0</v>
      </c>
      <c r="I380" s="724">
        <f>'PU Holds'!O67</f>
        <v>0</v>
      </c>
      <c r="J380" s="725">
        <f>'PU Holds'!P67</f>
        <v>0</v>
      </c>
      <c r="K380" s="726">
        <f>'PU Holds'!Q67</f>
        <v>0</v>
      </c>
      <c r="L380" s="727">
        <f>'PU Holds'!R67</f>
        <v>0</v>
      </c>
      <c r="M380" s="728">
        <f>'PU Holds'!S67</f>
        <v>0</v>
      </c>
      <c r="N380" s="729">
        <f>'PU Holds'!T67</f>
        <v>0</v>
      </c>
      <c r="O380" s="730">
        <f>'PU Holds'!U67</f>
        <v>0</v>
      </c>
      <c r="P380" s="731">
        <f>'PU Holds'!V67</f>
        <v>0</v>
      </c>
      <c r="Q380" s="732">
        <f>'PU Holds'!W67</f>
        <v>0</v>
      </c>
      <c r="R380" s="733">
        <f>'PU Holds'!X67</f>
        <v>0</v>
      </c>
      <c r="S380" s="738">
        <f>'PU Holds'!Y67</f>
        <v>0</v>
      </c>
      <c r="T380" s="739">
        <f>'PU Holds'!Z67</f>
        <v>0</v>
      </c>
      <c r="U380" s="738">
        <f>'PU Holds'!AA67</f>
        <v>0</v>
      </c>
      <c r="V380" s="734">
        <f>'PU Holds'!AB67</f>
        <v>0</v>
      </c>
      <c r="W380" s="721">
        <f>'PU Holds'!AC67</f>
        <v>0</v>
      </c>
      <c r="X380" s="740">
        <f>'PU Holds'!AD67</f>
        <v>0</v>
      </c>
      <c r="Y380" s="15">
        <f t="shared" si="28"/>
        <v>0</v>
      </c>
      <c r="Z380" s="16">
        <f t="shared" si="27"/>
        <v>0</v>
      </c>
    </row>
    <row r="381" spans="1:26">
      <c r="A381" s="13"/>
      <c r="B381" s="14" t="s">
        <v>29930</v>
      </c>
      <c r="C381" s="14" t="s">
        <v>29893</v>
      </c>
      <c r="D381" s="14" t="s">
        <v>29933</v>
      </c>
      <c r="E381" s="16">
        <v>1</v>
      </c>
      <c r="F381" s="721"/>
      <c r="G381" s="722">
        <f>'PU Holds'!M68</f>
        <v>0</v>
      </c>
      <c r="H381" s="723">
        <f>'PU Holds'!N68</f>
        <v>0</v>
      </c>
      <c r="I381" s="724">
        <f>'PU Holds'!O68</f>
        <v>0</v>
      </c>
      <c r="J381" s="725">
        <f>'PU Holds'!P68</f>
        <v>0</v>
      </c>
      <c r="K381" s="726">
        <f>'PU Holds'!Q68</f>
        <v>0</v>
      </c>
      <c r="L381" s="727">
        <f>'PU Holds'!R68</f>
        <v>0</v>
      </c>
      <c r="M381" s="728">
        <f>'PU Holds'!S68</f>
        <v>0</v>
      </c>
      <c r="N381" s="729">
        <f>'PU Holds'!T68</f>
        <v>0</v>
      </c>
      <c r="O381" s="730">
        <f>'PU Holds'!U68</f>
        <v>0</v>
      </c>
      <c r="P381" s="731">
        <f>'PU Holds'!V68</f>
        <v>0</v>
      </c>
      <c r="Q381" s="732">
        <f>'PU Holds'!W68</f>
        <v>0</v>
      </c>
      <c r="R381" s="733">
        <f>'PU Holds'!X68</f>
        <v>0</v>
      </c>
      <c r="S381" s="738">
        <f>'PU Holds'!Y68</f>
        <v>0</v>
      </c>
      <c r="T381" s="739">
        <f>'PU Holds'!Z68</f>
        <v>0</v>
      </c>
      <c r="U381" s="738">
        <f>'PU Holds'!AA68</f>
        <v>0</v>
      </c>
      <c r="V381" s="734">
        <f>'PU Holds'!AB68</f>
        <v>0</v>
      </c>
      <c r="W381" s="721">
        <f>'PU Holds'!AC68</f>
        <v>0</v>
      </c>
      <c r="X381" s="740">
        <f>'PU Holds'!AD68</f>
        <v>0</v>
      </c>
      <c r="Y381" s="15">
        <f t="shared" si="28"/>
        <v>0</v>
      </c>
      <c r="Z381" s="16">
        <f t="shared" si="27"/>
        <v>0</v>
      </c>
    </row>
    <row r="382" spans="1:26">
      <c r="A382" s="13"/>
      <c r="B382" s="14" t="s">
        <v>29930</v>
      </c>
      <c r="C382" s="14" t="s">
        <v>29893</v>
      </c>
      <c r="D382" s="14" t="s">
        <v>29934</v>
      </c>
      <c r="E382" s="16">
        <v>1</v>
      </c>
      <c r="F382" s="721"/>
      <c r="G382" s="722">
        <f>'PU Holds'!M69</f>
        <v>0</v>
      </c>
      <c r="H382" s="723">
        <f>'PU Holds'!N69</f>
        <v>0</v>
      </c>
      <c r="I382" s="724">
        <f>'PU Holds'!O69</f>
        <v>0</v>
      </c>
      <c r="J382" s="725">
        <f>'PU Holds'!P69</f>
        <v>0</v>
      </c>
      <c r="K382" s="726">
        <f>'PU Holds'!Q69</f>
        <v>0</v>
      </c>
      <c r="L382" s="727">
        <f>'PU Holds'!R69</f>
        <v>0</v>
      </c>
      <c r="M382" s="728">
        <f>'PU Holds'!S69</f>
        <v>0</v>
      </c>
      <c r="N382" s="729">
        <f>'PU Holds'!T69</f>
        <v>0</v>
      </c>
      <c r="O382" s="730">
        <f>'PU Holds'!U69</f>
        <v>0</v>
      </c>
      <c r="P382" s="731">
        <f>'PU Holds'!V69</f>
        <v>0</v>
      </c>
      <c r="Q382" s="732">
        <f>'PU Holds'!W69</f>
        <v>0</v>
      </c>
      <c r="R382" s="733">
        <f>'PU Holds'!X69</f>
        <v>0</v>
      </c>
      <c r="S382" s="738">
        <f>'PU Holds'!Y69</f>
        <v>0</v>
      </c>
      <c r="T382" s="739">
        <f>'PU Holds'!Z69</f>
        <v>0</v>
      </c>
      <c r="U382" s="738">
        <f>'PU Holds'!AA69</f>
        <v>0</v>
      </c>
      <c r="V382" s="734">
        <f>'PU Holds'!AB69</f>
        <v>0</v>
      </c>
      <c r="W382" s="721">
        <f>'PU Holds'!AC69</f>
        <v>0</v>
      </c>
      <c r="X382" s="740">
        <f>'PU Holds'!AD69</f>
        <v>0</v>
      </c>
      <c r="Y382" s="15">
        <f t="shared" si="28"/>
        <v>0</v>
      </c>
      <c r="Z382" s="16">
        <f t="shared" si="27"/>
        <v>0</v>
      </c>
    </row>
    <row r="383" spans="1:26">
      <c r="A383" s="13"/>
      <c r="B383" s="14" t="s">
        <v>29930</v>
      </c>
      <c r="C383" s="14" t="s">
        <v>29893</v>
      </c>
      <c r="D383" s="14" t="s">
        <v>29942</v>
      </c>
      <c r="E383" s="16">
        <v>1</v>
      </c>
      <c r="F383" s="721"/>
      <c r="G383" s="722">
        <f>'PU Holds'!M70</f>
        <v>0</v>
      </c>
      <c r="H383" s="723">
        <f>'PU Holds'!N70</f>
        <v>0</v>
      </c>
      <c r="I383" s="724">
        <f>'PU Holds'!O70</f>
        <v>0</v>
      </c>
      <c r="J383" s="725">
        <f>'PU Holds'!P70</f>
        <v>0</v>
      </c>
      <c r="K383" s="726">
        <f>'PU Holds'!Q70</f>
        <v>0</v>
      </c>
      <c r="L383" s="727">
        <f>'PU Holds'!R70</f>
        <v>0</v>
      </c>
      <c r="M383" s="728">
        <f>'PU Holds'!S70</f>
        <v>0</v>
      </c>
      <c r="N383" s="729">
        <f>'PU Holds'!T70</f>
        <v>0</v>
      </c>
      <c r="O383" s="730">
        <f>'PU Holds'!U70</f>
        <v>0</v>
      </c>
      <c r="P383" s="731">
        <f>'PU Holds'!V70</f>
        <v>0</v>
      </c>
      <c r="Q383" s="732">
        <f>'PU Holds'!W70</f>
        <v>0</v>
      </c>
      <c r="R383" s="733">
        <f>'PU Holds'!X70</f>
        <v>0</v>
      </c>
      <c r="S383" s="738">
        <f>'PU Holds'!Y70</f>
        <v>0</v>
      </c>
      <c r="T383" s="739">
        <f>'PU Holds'!Z70</f>
        <v>0</v>
      </c>
      <c r="U383" s="738">
        <f>'PU Holds'!AA70</f>
        <v>0</v>
      </c>
      <c r="V383" s="734">
        <f>'PU Holds'!AB70</f>
        <v>0</v>
      </c>
      <c r="W383" s="721">
        <f>'PU Holds'!AC70</f>
        <v>0</v>
      </c>
      <c r="X383" s="740">
        <f>'PU Holds'!AD70</f>
        <v>0</v>
      </c>
      <c r="Y383" s="15">
        <f t="shared" si="28"/>
        <v>0</v>
      </c>
      <c r="Z383" s="16">
        <f t="shared" si="27"/>
        <v>0</v>
      </c>
    </row>
    <row r="384" spans="1:26">
      <c r="A384" s="13"/>
      <c r="B384" s="14" t="s">
        <v>29930</v>
      </c>
      <c r="C384" s="14" t="s">
        <v>29893</v>
      </c>
      <c r="D384" s="14" t="s">
        <v>29943</v>
      </c>
      <c r="E384" s="16">
        <v>1</v>
      </c>
      <c r="F384" s="721"/>
      <c r="G384" s="722">
        <f>'PU Holds'!M71</f>
        <v>0</v>
      </c>
      <c r="H384" s="723">
        <f>'PU Holds'!N71</f>
        <v>0</v>
      </c>
      <c r="I384" s="724">
        <f>'PU Holds'!O71</f>
        <v>0</v>
      </c>
      <c r="J384" s="725">
        <f>'PU Holds'!P71</f>
        <v>0</v>
      </c>
      <c r="K384" s="726">
        <f>'PU Holds'!Q71</f>
        <v>0</v>
      </c>
      <c r="L384" s="727">
        <f>'PU Holds'!R71</f>
        <v>0</v>
      </c>
      <c r="M384" s="728">
        <f>'PU Holds'!S71</f>
        <v>0</v>
      </c>
      <c r="N384" s="729">
        <f>'PU Holds'!T71</f>
        <v>0</v>
      </c>
      <c r="O384" s="730">
        <f>'PU Holds'!U71</f>
        <v>0</v>
      </c>
      <c r="P384" s="731">
        <f>'PU Holds'!V71</f>
        <v>0</v>
      </c>
      <c r="Q384" s="732">
        <f>'PU Holds'!W71</f>
        <v>0</v>
      </c>
      <c r="R384" s="733">
        <f>'PU Holds'!X71</f>
        <v>0</v>
      </c>
      <c r="S384" s="738">
        <f>'PU Holds'!Y71</f>
        <v>0</v>
      </c>
      <c r="T384" s="739">
        <f>'PU Holds'!Z71</f>
        <v>0</v>
      </c>
      <c r="U384" s="738">
        <f>'PU Holds'!AA71</f>
        <v>0</v>
      </c>
      <c r="V384" s="734">
        <f>'PU Holds'!AB71</f>
        <v>0</v>
      </c>
      <c r="W384" s="721">
        <f>'PU Holds'!AC71</f>
        <v>0</v>
      </c>
      <c r="X384" s="740">
        <f>'PU Holds'!AD71</f>
        <v>0</v>
      </c>
      <c r="Y384" s="15">
        <f t="shared" si="28"/>
        <v>0</v>
      </c>
      <c r="Z384" s="16">
        <f t="shared" si="27"/>
        <v>0</v>
      </c>
    </row>
    <row r="385" spans="1:26">
      <c r="A385" s="13"/>
      <c r="B385" s="14" t="s">
        <v>29930</v>
      </c>
      <c r="C385" s="14" t="s">
        <v>29893</v>
      </c>
      <c r="D385" s="14" t="s">
        <v>29944</v>
      </c>
      <c r="E385" s="16">
        <v>1</v>
      </c>
      <c r="F385" s="721"/>
      <c r="G385" s="722">
        <f>'PU Holds'!M72</f>
        <v>0</v>
      </c>
      <c r="H385" s="723">
        <f>'PU Holds'!N72</f>
        <v>0</v>
      </c>
      <c r="I385" s="724">
        <f>'PU Holds'!O72</f>
        <v>0</v>
      </c>
      <c r="J385" s="725">
        <f>'PU Holds'!P72</f>
        <v>0</v>
      </c>
      <c r="K385" s="726">
        <f>'PU Holds'!Q72</f>
        <v>0</v>
      </c>
      <c r="L385" s="727">
        <f>'PU Holds'!R72</f>
        <v>0</v>
      </c>
      <c r="M385" s="728">
        <f>'PU Holds'!S72</f>
        <v>0</v>
      </c>
      <c r="N385" s="729">
        <f>'PU Holds'!T72</f>
        <v>0</v>
      </c>
      <c r="O385" s="730">
        <f>'PU Holds'!U72</f>
        <v>0</v>
      </c>
      <c r="P385" s="731">
        <f>'PU Holds'!V72</f>
        <v>0</v>
      </c>
      <c r="Q385" s="732">
        <f>'PU Holds'!W72</f>
        <v>0</v>
      </c>
      <c r="R385" s="733">
        <f>'PU Holds'!X72</f>
        <v>0</v>
      </c>
      <c r="S385" s="738">
        <f>'PU Holds'!Y72</f>
        <v>0</v>
      </c>
      <c r="T385" s="739">
        <f>'PU Holds'!Z72</f>
        <v>0</v>
      </c>
      <c r="U385" s="738">
        <f>'PU Holds'!AA72</f>
        <v>0</v>
      </c>
      <c r="V385" s="734">
        <f>'PU Holds'!AB72</f>
        <v>0</v>
      </c>
      <c r="W385" s="721">
        <f>'PU Holds'!AC72</f>
        <v>0</v>
      </c>
      <c r="X385" s="740">
        <f>'PU Holds'!AD72</f>
        <v>0</v>
      </c>
      <c r="Y385" s="15">
        <f t="shared" si="28"/>
        <v>0</v>
      </c>
      <c r="Z385" s="16">
        <f t="shared" si="27"/>
        <v>0</v>
      </c>
    </row>
    <row r="386" spans="1:26">
      <c r="A386" s="13"/>
      <c r="B386" s="14" t="s">
        <v>29930</v>
      </c>
      <c r="C386" s="14" t="s">
        <v>29289</v>
      </c>
      <c r="D386" s="14" t="s">
        <v>29732</v>
      </c>
      <c r="E386" s="16">
        <v>10</v>
      </c>
      <c r="F386" s="721"/>
      <c r="G386" s="722">
        <f>'PU Holds'!M73</f>
        <v>0</v>
      </c>
      <c r="H386" s="723">
        <f>'PU Holds'!N73</f>
        <v>0</v>
      </c>
      <c r="I386" s="724">
        <f>'PU Holds'!O73</f>
        <v>0</v>
      </c>
      <c r="J386" s="725">
        <f>'PU Holds'!P73</f>
        <v>0</v>
      </c>
      <c r="K386" s="726">
        <f>'PU Holds'!Q73</f>
        <v>0</v>
      </c>
      <c r="L386" s="727">
        <f>'PU Holds'!R73</f>
        <v>0</v>
      </c>
      <c r="M386" s="728">
        <f>'PU Holds'!S73</f>
        <v>0</v>
      </c>
      <c r="N386" s="729">
        <f>'PU Holds'!T73</f>
        <v>0</v>
      </c>
      <c r="O386" s="730">
        <f>'PU Holds'!U73</f>
        <v>0</v>
      </c>
      <c r="P386" s="731">
        <f>'PU Holds'!V73</f>
        <v>0</v>
      </c>
      <c r="Q386" s="732">
        <f>'PU Holds'!W73</f>
        <v>0</v>
      </c>
      <c r="R386" s="733">
        <f>'PU Holds'!X73</f>
        <v>0</v>
      </c>
      <c r="S386" s="738">
        <f>'PU Holds'!Y73</f>
        <v>0</v>
      </c>
      <c r="T386" s="739">
        <f>'PU Holds'!Z73</f>
        <v>0</v>
      </c>
      <c r="U386" s="738">
        <f>'PU Holds'!AA73</f>
        <v>0</v>
      </c>
      <c r="V386" s="734">
        <f>'PU Holds'!AB73</f>
        <v>0</v>
      </c>
      <c r="W386" s="721">
        <f>'PU Holds'!AC73</f>
        <v>0</v>
      </c>
      <c r="X386" s="740">
        <f>'PU Holds'!AD73</f>
        <v>0</v>
      </c>
      <c r="Y386" s="15">
        <f t="shared" si="28"/>
        <v>0</v>
      </c>
      <c r="Z386" s="16">
        <f t="shared" si="27"/>
        <v>0</v>
      </c>
    </row>
    <row r="387" spans="1:26">
      <c r="A387" s="13"/>
      <c r="B387" s="14" t="s">
        <v>29930</v>
      </c>
      <c r="C387" s="14" t="s">
        <v>29289</v>
      </c>
      <c r="D387" s="14" t="s">
        <v>29733</v>
      </c>
      <c r="E387" s="16">
        <v>10</v>
      </c>
      <c r="F387" s="721"/>
      <c r="G387" s="722">
        <f>'PU Holds'!M74</f>
        <v>0</v>
      </c>
      <c r="H387" s="723">
        <f>'PU Holds'!N74</f>
        <v>0</v>
      </c>
      <c r="I387" s="724">
        <f>'PU Holds'!O74</f>
        <v>0</v>
      </c>
      <c r="J387" s="725">
        <f>'PU Holds'!P74</f>
        <v>0</v>
      </c>
      <c r="K387" s="726">
        <f>'PU Holds'!Q74</f>
        <v>0</v>
      </c>
      <c r="L387" s="727">
        <f>'PU Holds'!R74</f>
        <v>0</v>
      </c>
      <c r="M387" s="728">
        <f>'PU Holds'!S74</f>
        <v>0</v>
      </c>
      <c r="N387" s="729">
        <f>'PU Holds'!T74</f>
        <v>0</v>
      </c>
      <c r="O387" s="730">
        <f>'PU Holds'!U74</f>
        <v>0</v>
      </c>
      <c r="P387" s="731">
        <f>'PU Holds'!V74</f>
        <v>0</v>
      </c>
      <c r="Q387" s="732">
        <f>'PU Holds'!W74</f>
        <v>0</v>
      </c>
      <c r="R387" s="733">
        <f>'PU Holds'!X74</f>
        <v>0</v>
      </c>
      <c r="S387" s="738">
        <f>'PU Holds'!Y74</f>
        <v>0</v>
      </c>
      <c r="T387" s="739">
        <f>'PU Holds'!Z74</f>
        <v>0</v>
      </c>
      <c r="U387" s="738">
        <f>'PU Holds'!AA74</f>
        <v>0</v>
      </c>
      <c r="V387" s="734">
        <f>'PU Holds'!AB74</f>
        <v>0</v>
      </c>
      <c r="W387" s="721">
        <f>'PU Holds'!AC74</f>
        <v>0</v>
      </c>
      <c r="X387" s="740">
        <f>'PU Holds'!AD74</f>
        <v>0</v>
      </c>
      <c r="Y387" s="15">
        <f t="shared" si="28"/>
        <v>0</v>
      </c>
      <c r="Z387" s="16">
        <f t="shared" si="27"/>
        <v>0</v>
      </c>
    </row>
    <row r="388" spans="1:26">
      <c r="A388" s="13"/>
      <c r="B388" s="14" t="s">
        <v>29930</v>
      </c>
      <c r="C388" s="14" t="s">
        <v>29289</v>
      </c>
      <c r="D388" s="14" t="s">
        <v>29735</v>
      </c>
      <c r="E388" s="16">
        <v>10</v>
      </c>
      <c r="F388" s="721"/>
      <c r="G388" s="722">
        <f>'PU Holds'!M75</f>
        <v>0</v>
      </c>
      <c r="H388" s="723">
        <f>'PU Holds'!N75</f>
        <v>0</v>
      </c>
      <c r="I388" s="724">
        <f>'PU Holds'!O75</f>
        <v>0</v>
      </c>
      <c r="J388" s="725">
        <f>'PU Holds'!P75</f>
        <v>0</v>
      </c>
      <c r="K388" s="726">
        <f>'PU Holds'!Q75</f>
        <v>0</v>
      </c>
      <c r="L388" s="727">
        <f>'PU Holds'!R75</f>
        <v>0</v>
      </c>
      <c r="M388" s="728">
        <f>'PU Holds'!S75</f>
        <v>0</v>
      </c>
      <c r="N388" s="729">
        <f>'PU Holds'!T75</f>
        <v>0</v>
      </c>
      <c r="O388" s="730">
        <f>'PU Holds'!U75</f>
        <v>0</v>
      </c>
      <c r="P388" s="731">
        <f>'PU Holds'!V75</f>
        <v>0</v>
      </c>
      <c r="Q388" s="732">
        <f>'PU Holds'!W75</f>
        <v>0</v>
      </c>
      <c r="R388" s="733">
        <f>'PU Holds'!X75</f>
        <v>0</v>
      </c>
      <c r="S388" s="738">
        <f>'PU Holds'!Y75</f>
        <v>0</v>
      </c>
      <c r="T388" s="739">
        <f>'PU Holds'!Z75</f>
        <v>0</v>
      </c>
      <c r="U388" s="738">
        <f>'PU Holds'!AA75</f>
        <v>0</v>
      </c>
      <c r="V388" s="734">
        <f>'PU Holds'!AB75</f>
        <v>0</v>
      </c>
      <c r="W388" s="721">
        <f>'PU Holds'!AC75</f>
        <v>0</v>
      </c>
      <c r="X388" s="740">
        <f>'PU Holds'!AD75</f>
        <v>0</v>
      </c>
      <c r="Y388" s="15">
        <f t="shared" si="28"/>
        <v>0</v>
      </c>
      <c r="Z388" s="16">
        <f t="shared" si="27"/>
        <v>0</v>
      </c>
    </row>
    <row r="389" spans="1:26">
      <c r="A389" s="13"/>
      <c r="B389" s="14" t="s">
        <v>29930</v>
      </c>
      <c r="C389" s="14" t="s">
        <v>29289</v>
      </c>
      <c r="D389" s="14" t="s">
        <v>29736</v>
      </c>
      <c r="E389" s="16">
        <v>10</v>
      </c>
      <c r="F389" s="721"/>
      <c r="G389" s="722">
        <f>'PU Holds'!M76</f>
        <v>0</v>
      </c>
      <c r="H389" s="723">
        <f>'PU Holds'!N76</f>
        <v>0</v>
      </c>
      <c r="I389" s="724">
        <f>'PU Holds'!O76</f>
        <v>0</v>
      </c>
      <c r="J389" s="725">
        <f>'PU Holds'!P76</f>
        <v>0</v>
      </c>
      <c r="K389" s="726">
        <f>'PU Holds'!Q76</f>
        <v>0</v>
      </c>
      <c r="L389" s="727">
        <f>'PU Holds'!R76</f>
        <v>0</v>
      </c>
      <c r="M389" s="728">
        <f>'PU Holds'!S76</f>
        <v>0</v>
      </c>
      <c r="N389" s="729">
        <f>'PU Holds'!T76</f>
        <v>0</v>
      </c>
      <c r="O389" s="730">
        <f>'PU Holds'!U76</f>
        <v>0</v>
      </c>
      <c r="P389" s="731">
        <f>'PU Holds'!V76</f>
        <v>0</v>
      </c>
      <c r="Q389" s="732">
        <f>'PU Holds'!W76</f>
        <v>0</v>
      </c>
      <c r="R389" s="733">
        <f>'PU Holds'!X76</f>
        <v>0</v>
      </c>
      <c r="S389" s="738">
        <f>'PU Holds'!Y76</f>
        <v>0</v>
      </c>
      <c r="T389" s="739">
        <f>'PU Holds'!Z76</f>
        <v>0</v>
      </c>
      <c r="U389" s="738">
        <f>'PU Holds'!AA76</f>
        <v>0</v>
      </c>
      <c r="V389" s="734">
        <f>'PU Holds'!AB76</f>
        <v>0</v>
      </c>
      <c r="W389" s="721">
        <f>'PU Holds'!AC76</f>
        <v>0</v>
      </c>
      <c r="X389" s="740">
        <f>'PU Holds'!AD76</f>
        <v>0</v>
      </c>
      <c r="Y389" s="15">
        <f t="shared" si="28"/>
        <v>0</v>
      </c>
      <c r="Z389" s="16">
        <f t="shared" si="27"/>
        <v>0</v>
      </c>
    </row>
    <row r="390" spans="1:26">
      <c r="A390" s="13"/>
      <c r="B390" s="14" t="s">
        <v>29930</v>
      </c>
      <c r="C390" s="14" t="s">
        <v>29289</v>
      </c>
      <c r="D390" s="14" t="s">
        <v>29737</v>
      </c>
      <c r="E390" s="16">
        <v>5</v>
      </c>
      <c r="F390" s="721"/>
      <c r="G390" s="722">
        <f>'PU Holds'!M77</f>
        <v>0</v>
      </c>
      <c r="H390" s="723">
        <f>'PU Holds'!N77</f>
        <v>0</v>
      </c>
      <c r="I390" s="724">
        <f>'PU Holds'!O77</f>
        <v>0</v>
      </c>
      <c r="J390" s="725">
        <f>'PU Holds'!P77</f>
        <v>0</v>
      </c>
      <c r="K390" s="726">
        <f>'PU Holds'!Q77</f>
        <v>0</v>
      </c>
      <c r="L390" s="727">
        <f>'PU Holds'!R77</f>
        <v>0</v>
      </c>
      <c r="M390" s="728">
        <f>'PU Holds'!S77</f>
        <v>0</v>
      </c>
      <c r="N390" s="729">
        <f>'PU Holds'!T77</f>
        <v>0</v>
      </c>
      <c r="O390" s="730">
        <f>'PU Holds'!U77</f>
        <v>0</v>
      </c>
      <c r="P390" s="731">
        <f>'PU Holds'!V77</f>
        <v>0</v>
      </c>
      <c r="Q390" s="732">
        <f>'PU Holds'!W77</f>
        <v>0</v>
      </c>
      <c r="R390" s="733">
        <f>'PU Holds'!X77</f>
        <v>0</v>
      </c>
      <c r="S390" s="738">
        <f>'PU Holds'!Y77</f>
        <v>0</v>
      </c>
      <c r="T390" s="739">
        <f>'PU Holds'!Z77</f>
        <v>0</v>
      </c>
      <c r="U390" s="738">
        <f>'PU Holds'!AA77</f>
        <v>0</v>
      </c>
      <c r="V390" s="734">
        <f>'PU Holds'!AB77</f>
        <v>0</v>
      </c>
      <c r="W390" s="721">
        <f>'PU Holds'!AC77</f>
        <v>0</v>
      </c>
      <c r="X390" s="740">
        <f>'PU Holds'!AD77</f>
        <v>0</v>
      </c>
      <c r="Y390" s="15">
        <f t="shared" si="28"/>
        <v>0</v>
      </c>
      <c r="Z390" s="16">
        <f t="shared" si="27"/>
        <v>0</v>
      </c>
    </row>
    <row r="391" spans="1:26">
      <c r="A391" s="13"/>
      <c r="B391" s="14" t="s">
        <v>29930</v>
      </c>
      <c r="C391" s="14" t="s">
        <v>29289</v>
      </c>
      <c r="D391" s="14" t="s">
        <v>29738</v>
      </c>
      <c r="E391" s="16">
        <v>5</v>
      </c>
      <c r="F391" s="721"/>
      <c r="G391" s="722">
        <f>'PU Holds'!M78</f>
        <v>0</v>
      </c>
      <c r="H391" s="723">
        <f>'PU Holds'!N78</f>
        <v>0</v>
      </c>
      <c r="I391" s="724">
        <f>'PU Holds'!O78</f>
        <v>0</v>
      </c>
      <c r="J391" s="725">
        <f>'PU Holds'!P78</f>
        <v>0</v>
      </c>
      <c r="K391" s="726">
        <f>'PU Holds'!Q78</f>
        <v>0</v>
      </c>
      <c r="L391" s="727">
        <f>'PU Holds'!R78</f>
        <v>0</v>
      </c>
      <c r="M391" s="728">
        <f>'PU Holds'!S78</f>
        <v>0</v>
      </c>
      <c r="N391" s="729">
        <f>'PU Holds'!T78</f>
        <v>0</v>
      </c>
      <c r="O391" s="730">
        <f>'PU Holds'!U78</f>
        <v>0</v>
      </c>
      <c r="P391" s="731">
        <f>'PU Holds'!V78</f>
        <v>0</v>
      </c>
      <c r="Q391" s="732">
        <f>'PU Holds'!W78</f>
        <v>0</v>
      </c>
      <c r="R391" s="733">
        <f>'PU Holds'!X78</f>
        <v>0</v>
      </c>
      <c r="S391" s="738">
        <f>'PU Holds'!Y78</f>
        <v>0</v>
      </c>
      <c r="T391" s="739">
        <f>'PU Holds'!Z78</f>
        <v>0</v>
      </c>
      <c r="U391" s="738">
        <f>'PU Holds'!AA78</f>
        <v>0</v>
      </c>
      <c r="V391" s="734">
        <f>'PU Holds'!AB78</f>
        <v>0</v>
      </c>
      <c r="W391" s="721">
        <f>'PU Holds'!AC78</f>
        <v>0</v>
      </c>
      <c r="X391" s="740">
        <f>'PU Holds'!AD78</f>
        <v>0</v>
      </c>
      <c r="Y391" s="15">
        <f t="shared" si="28"/>
        <v>0</v>
      </c>
      <c r="Z391" s="16">
        <f t="shared" si="27"/>
        <v>0</v>
      </c>
    </row>
    <row r="392" spans="1:26">
      <c r="A392" s="13"/>
      <c r="B392" s="14" t="s">
        <v>29930</v>
      </c>
      <c r="C392" s="14" t="s">
        <v>29289</v>
      </c>
      <c r="D392" s="14" t="s">
        <v>29739</v>
      </c>
      <c r="E392" s="16">
        <v>5</v>
      </c>
      <c r="F392" s="721"/>
      <c r="G392" s="722">
        <f>'PU Holds'!M79</f>
        <v>0</v>
      </c>
      <c r="H392" s="723">
        <f>'PU Holds'!N79</f>
        <v>0</v>
      </c>
      <c r="I392" s="724">
        <f>'PU Holds'!O79</f>
        <v>0</v>
      </c>
      <c r="J392" s="725">
        <f>'PU Holds'!P79</f>
        <v>0</v>
      </c>
      <c r="K392" s="726">
        <f>'PU Holds'!Q79</f>
        <v>0</v>
      </c>
      <c r="L392" s="727">
        <f>'PU Holds'!R79</f>
        <v>0</v>
      </c>
      <c r="M392" s="728">
        <f>'PU Holds'!S79</f>
        <v>0</v>
      </c>
      <c r="N392" s="729">
        <f>'PU Holds'!T79</f>
        <v>0</v>
      </c>
      <c r="O392" s="730">
        <f>'PU Holds'!U79</f>
        <v>0</v>
      </c>
      <c r="P392" s="731">
        <f>'PU Holds'!V79</f>
        <v>0</v>
      </c>
      <c r="Q392" s="732">
        <f>'PU Holds'!W79</f>
        <v>0</v>
      </c>
      <c r="R392" s="733">
        <f>'PU Holds'!X79</f>
        <v>0</v>
      </c>
      <c r="S392" s="738">
        <f>'PU Holds'!Y79</f>
        <v>0</v>
      </c>
      <c r="T392" s="739">
        <f>'PU Holds'!Z79</f>
        <v>0</v>
      </c>
      <c r="U392" s="738">
        <f>'PU Holds'!AA79</f>
        <v>0</v>
      </c>
      <c r="V392" s="734">
        <f>'PU Holds'!AB79</f>
        <v>0</v>
      </c>
      <c r="W392" s="721">
        <f>'PU Holds'!AC79</f>
        <v>0</v>
      </c>
      <c r="X392" s="740">
        <f>'PU Holds'!AD79</f>
        <v>0</v>
      </c>
      <c r="Y392" s="15">
        <f t="shared" si="28"/>
        <v>0</v>
      </c>
      <c r="Z392" s="16">
        <f t="shared" si="27"/>
        <v>0</v>
      </c>
    </row>
    <row r="393" spans="1:26">
      <c r="A393" s="13"/>
      <c r="B393" s="14" t="s">
        <v>29930</v>
      </c>
      <c r="C393" s="14" t="s">
        <v>29289</v>
      </c>
      <c r="D393" s="14" t="s">
        <v>29740</v>
      </c>
      <c r="E393" s="16">
        <v>5</v>
      </c>
      <c r="F393" s="721"/>
      <c r="G393" s="722">
        <f>'PU Holds'!M80</f>
        <v>0</v>
      </c>
      <c r="H393" s="723">
        <f>'PU Holds'!N80</f>
        <v>0</v>
      </c>
      <c r="I393" s="724">
        <f>'PU Holds'!O80</f>
        <v>0</v>
      </c>
      <c r="J393" s="725">
        <f>'PU Holds'!P80</f>
        <v>0</v>
      </c>
      <c r="K393" s="726">
        <f>'PU Holds'!Q80</f>
        <v>0</v>
      </c>
      <c r="L393" s="727">
        <f>'PU Holds'!R80</f>
        <v>0</v>
      </c>
      <c r="M393" s="728">
        <f>'PU Holds'!S80</f>
        <v>0</v>
      </c>
      <c r="N393" s="729">
        <f>'PU Holds'!T80</f>
        <v>0</v>
      </c>
      <c r="O393" s="730">
        <f>'PU Holds'!U80</f>
        <v>0</v>
      </c>
      <c r="P393" s="731">
        <f>'PU Holds'!V80</f>
        <v>0</v>
      </c>
      <c r="Q393" s="732">
        <f>'PU Holds'!W80</f>
        <v>0</v>
      </c>
      <c r="R393" s="733">
        <f>'PU Holds'!X80</f>
        <v>0</v>
      </c>
      <c r="S393" s="738">
        <f>'PU Holds'!Y80</f>
        <v>0</v>
      </c>
      <c r="T393" s="739">
        <f>'PU Holds'!Z80</f>
        <v>0</v>
      </c>
      <c r="U393" s="738">
        <f>'PU Holds'!AA80</f>
        <v>0</v>
      </c>
      <c r="V393" s="734">
        <f>'PU Holds'!AB80</f>
        <v>0</v>
      </c>
      <c r="W393" s="721">
        <f>'PU Holds'!AC80</f>
        <v>0</v>
      </c>
      <c r="X393" s="740">
        <f>'PU Holds'!AD80</f>
        <v>0</v>
      </c>
      <c r="Y393" s="15">
        <f t="shared" si="28"/>
        <v>0</v>
      </c>
      <c r="Z393" s="16">
        <f t="shared" si="27"/>
        <v>0</v>
      </c>
    </row>
    <row r="394" spans="1:26">
      <c r="A394" s="13">
        <v>16967</v>
      </c>
      <c r="B394" s="14" t="s">
        <v>29930</v>
      </c>
      <c r="C394" s="14" t="s">
        <v>29289</v>
      </c>
      <c r="D394" s="14" t="s">
        <v>29741</v>
      </c>
      <c r="E394" s="16">
        <v>10</v>
      </c>
      <c r="F394" s="721"/>
      <c r="G394" s="722">
        <f>'PU Holds'!M81</f>
        <v>0</v>
      </c>
      <c r="H394" s="723">
        <f>'PU Holds'!N81</f>
        <v>0</v>
      </c>
      <c r="I394" s="724">
        <f>'PU Holds'!O81</f>
        <v>0</v>
      </c>
      <c r="J394" s="725">
        <f>'PU Holds'!P81</f>
        <v>0</v>
      </c>
      <c r="K394" s="726">
        <f>'PU Holds'!Q81</f>
        <v>0</v>
      </c>
      <c r="L394" s="727">
        <f>'PU Holds'!R81</f>
        <v>0</v>
      </c>
      <c r="M394" s="728">
        <f>'PU Holds'!S81</f>
        <v>0</v>
      </c>
      <c r="N394" s="729">
        <f>'PU Holds'!T81</f>
        <v>0</v>
      </c>
      <c r="O394" s="730">
        <f>'PU Holds'!U81</f>
        <v>0</v>
      </c>
      <c r="P394" s="731">
        <f>'PU Holds'!V81</f>
        <v>0</v>
      </c>
      <c r="Q394" s="732">
        <f>'PU Holds'!W81</f>
        <v>0</v>
      </c>
      <c r="R394" s="733">
        <f>'PU Holds'!X81</f>
        <v>0</v>
      </c>
      <c r="S394" s="738">
        <f>'PU Holds'!Y81</f>
        <v>0</v>
      </c>
      <c r="T394" s="739">
        <f>'PU Holds'!Z81</f>
        <v>0</v>
      </c>
      <c r="U394" s="738">
        <f>'PU Holds'!AA81</f>
        <v>0</v>
      </c>
      <c r="V394" s="734">
        <f>'PU Holds'!AB81</f>
        <v>0</v>
      </c>
      <c r="W394" s="721">
        <f>'PU Holds'!AC81</f>
        <v>0</v>
      </c>
      <c r="X394" s="740">
        <f>'PU Holds'!AD81</f>
        <v>0</v>
      </c>
      <c r="Y394" s="15">
        <f t="shared" si="28"/>
        <v>0</v>
      </c>
      <c r="Z394" s="16">
        <f t="shared" si="27"/>
        <v>0</v>
      </c>
    </row>
    <row r="395" spans="1:26">
      <c r="A395" s="13"/>
      <c r="B395" s="14" t="s">
        <v>29930</v>
      </c>
      <c r="C395" s="14" t="s">
        <v>29305</v>
      </c>
      <c r="D395" s="14" t="s">
        <v>29932</v>
      </c>
      <c r="E395" s="16">
        <v>5</v>
      </c>
      <c r="F395" s="721"/>
      <c r="G395" s="722">
        <f>'PU Holds'!M82</f>
        <v>0</v>
      </c>
      <c r="H395" s="723">
        <f>'PU Holds'!N82</f>
        <v>0</v>
      </c>
      <c r="I395" s="724">
        <f>'PU Holds'!O82</f>
        <v>0</v>
      </c>
      <c r="J395" s="725">
        <f>'PU Holds'!P82</f>
        <v>0</v>
      </c>
      <c r="K395" s="726">
        <f>'PU Holds'!Q82</f>
        <v>0</v>
      </c>
      <c r="L395" s="727">
        <f>'PU Holds'!R82</f>
        <v>0</v>
      </c>
      <c r="M395" s="728">
        <f>'PU Holds'!S82</f>
        <v>0</v>
      </c>
      <c r="N395" s="729">
        <f>'PU Holds'!T82</f>
        <v>0</v>
      </c>
      <c r="O395" s="730">
        <f>'PU Holds'!U82</f>
        <v>0</v>
      </c>
      <c r="P395" s="731">
        <f>'PU Holds'!V82</f>
        <v>0</v>
      </c>
      <c r="Q395" s="732">
        <f>'PU Holds'!W82</f>
        <v>0</v>
      </c>
      <c r="R395" s="733">
        <f>'PU Holds'!X82</f>
        <v>0</v>
      </c>
      <c r="S395" s="738">
        <f>'PU Holds'!Y82</f>
        <v>0</v>
      </c>
      <c r="T395" s="739">
        <f>'PU Holds'!Z82</f>
        <v>0</v>
      </c>
      <c r="U395" s="738">
        <f>'PU Holds'!AA82</f>
        <v>0</v>
      </c>
      <c r="V395" s="734">
        <f>'PU Holds'!AB82</f>
        <v>0</v>
      </c>
      <c r="W395" s="721">
        <f>'PU Holds'!AC82</f>
        <v>0</v>
      </c>
      <c r="X395" s="740">
        <f>'PU Holds'!AD82</f>
        <v>0</v>
      </c>
      <c r="Y395" s="15">
        <f t="shared" si="28"/>
        <v>0</v>
      </c>
      <c r="Z395" s="16">
        <f t="shared" si="27"/>
        <v>0</v>
      </c>
    </row>
    <row r="396" spans="1:26">
      <c r="A396" s="13"/>
      <c r="B396" s="14" t="s">
        <v>29930</v>
      </c>
      <c r="C396" s="14" t="s">
        <v>29305</v>
      </c>
      <c r="D396" s="14" t="s">
        <v>29938</v>
      </c>
      <c r="E396" s="16">
        <v>5</v>
      </c>
      <c r="F396" s="721"/>
      <c r="G396" s="722">
        <f>'PU Holds'!M83</f>
        <v>0</v>
      </c>
      <c r="H396" s="723">
        <f>'PU Holds'!N83</f>
        <v>0</v>
      </c>
      <c r="I396" s="724">
        <f>'PU Holds'!O83</f>
        <v>0</v>
      </c>
      <c r="J396" s="725">
        <f>'PU Holds'!P83</f>
        <v>0</v>
      </c>
      <c r="K396" s="726">
        <f>'PU Holds'!Q83</f>
        <v>0</v>
      </c>
      <c r="L396" s="727">
        <f>'PU Holds'!R83</f>
        <v>0</v>
      </c>
      <c r="M396" s="728">
        <f>'PU Holds'!S83</f>
        <v>0</v>
      </c>
      <c r="N396" s="729">
        <f>'PU Holds'!T83</f>
        <v>0</v>
      </c>
      <c r="O396" s="730">
        <f>'PU Holds'!U83</f>
        <v>0</v>
      </c>
      <c r="P396" s="731">
        <f>'PU Holds'!V83</f>
        <v>0</v>
      </c>
      <c r="Q396" s="732">
        <f>'PU Holds'!W83</f>
        <v>0</v>
      </c>
      <c r="R396" s="733">
        <f>'PU Holds'!X83</f>
        <v>0</v>
      </c>
      <c r="S396" s="738">
        <f>'PU Holds'!Y83</f>
        <v>0</v>
      </c>
      <c r="T396" s="739">
        <f>'PU Holds'!Z83</f>
        <v>0</v>
      </c>
      <c r="U396" s="738">
        <f>'PU Holds'!AA83</f>
        <v>0</v>
      </c>
      <c r="V396" s="734">
        <f>'PU Holds'!AB83</f>
        <v>0</v>
      </c>
      <c r="W396" s="721">
        <f>'PU Holds'!AC83</f>
        <v>0</v>
      </c>
      <c r="X396" s="740">
        <f>'PU Holds'!AD83</f>
        <v>0</v>
      </c>
      <c r="Y396" s="15">
        <f t="shared" si="28"/>
        <v>0</v>
      </c>
      <c r="Z396" s="16">
        <f t="shared" si="27"/>
        <v>0</v>
      </c>
    </row>
    <row r="397" spans="1:26">
      <c r="A397" s="13"/>
      <c r="B397" s="14" t="s">
        <v>29930</v>
      </c>
      <c r="C397" s="14" t="s">
        <v>29305</v>
      </c>
      <c r="D397" s="14" t="s">
        <v>29933</v>
      </c>
      <c r="E397" s="16">
        <v>1</v>
      </c>
      <c r="F397" s="721"/>
      <c r="G397" s="722">
        <f>'PU Holds'!M84</f>
        <v>0</v>
      </c>
      <c r="H397" s="723">
        <f>'PU Holds'!N84</f>
        <v>0</v>
      </c>
      <c r="I397" s="724">
        <f>'PU Holds'!O84</f>
        <v>0</v>
      </c>
      <c r="J397" s="725">
        <f>'PU Holds'!P84</f>
        <v>0</v>
      </c>
      <c r="K397" s="726">
        <f>'PU Holds'!Q84</f>
        <v>0</v>
      </c>
      <c r="L397" s="727">
        <f>'PU Holds'!R84</f>
        <v>0</v>
      </c>
      <c r="M397" s="728">
        <f>'PU Holds'!S84</f>
        <v>0</v>
      </c>
      <c r="N397" s="729">
        <f>'PU Holds'!T84</f>
        <v>0</v>
      </c>
      <c r="O397" s="730">
        <f>'PU Holds'!U84</f>
        <v>0</v>
      </c>
      <c r="P397" s="731">
        <f>'PU Holds'!V84</f>
        <v>0</v>
      </c>
      <c r="Q397" s="732">
        <f>'PU Holds'!W84</f>
        <v>0</v>
      </c>
      <c r="R397" s="733">
        <f>'PU Holds'!X84</f>
        <v>0</v>
      </c>
      <c r="S397" s="738">
        <f>'PU Holds'!Y84</f>
        <v>0</v>
      </c>
      <c r="T397" s="739">
        <f>'PU Holds'!Z84</f>
        <v>0</v>
      </c>
      <c r="U397" s="738">
        <f>'PU Holds'!AA84</f>
        <v>0</v>
      </c>
      <c r="V397" s="734">
        <f>'PU Holds'!AB84</f>
        <v>0</v>
      </c>
      <c r="W397" s="721">
        <f>'PU Holds'!AC84</f>
        <v>0</v>
      </c>
      <c r="X397" s="740">
        <f>'PU Holds'!AD84</f>
        <v>0</v>
      </c>
      <c r="Y397" s="15">
        <f t="shared" si="28"/>
        <v>0</v>
      </c>
      <c r="Z397" s="16">
        <f t="shared" si="27"/>
        <v>0</v>
      </c>
    </row>
    <row r="398" spans="1:26">
      <c r="A398" s="13"/>
      <c r="B398" s="14" t="s">
        <v>29930</v>
      </c>
      <c r="C398" s="14" t="s">
        <v>29305</v>
      </c>
      <c r="D398" s="14" t="s">
        <v>29934</v>
      </c>
      <c r="E398" s="16">
        <v>1</v>
      </c>
      <c r="F398" s="721"/>
      <c r="G398" s="722">
        <f>'PU Holds'!M85</f>
        <v>0</v>
      </c>
      <c r="H398" s="723">
        <f>'PU Holds'!N85</f>
        <v>0</v>
      </c>
      <c r="I398" s="724">
        <f>'PU Holds'!O85</f>
        <v>0</v>
      </c>
      <c r="J398" s="725">
        <f>'PU Holds'!P85</f>
        <v>0</v>
      </c>
      <c r="K398" s="726">
        <f>'PU Holds'!Q85</f>
        <v>0</v>
      </c>
      <c r="L398" s="727">
        <f>'PU Holds'!R85</f>
        <v>0</v>
      </c>
      <c r="M398" s="728">
        <f>'PU Holds'!S85</f>
        <v>0</v>
      </c>
      <c r="N398" s="729">
        <f>'PU Holds'!T85</f>
        <v>0</v>
      </c>
      <c r="O398" s="730">
        <f>'PU Holds'!U85</f>
        <v>0</v>
      </c>
      <c r="P398" s="731">
        <f>'PU Holds'!V85</f>
        <v>0</v>
      </c>
      <c r="Q398" s="732">
        <f>'PU Holds'!W85</f>
        <v>0</v>
      </c>
      <c r="R398" s="733">
        <f>'PU Holds'!X85</f>
        <v>0</v>
      </c>
      <c r="S398" s="738">
        <f>'PU Holds'!Y85</f>
        <v>0</v>
      </c>
      <c r="T398" s="739">
        <f>'PU Holds'!Z85</f>
        <v>0</v>
      </c>
      <c r="U398" s="738">
        <f>'PU Holds'!AA85</f>
        <v>0</v>
      </c>
      <c r="V398" s="734">
        <f>'PU Holds'!AB85</f>
        <v>0</v>
      </c>
      <c r="W398" s="721">
        <f>'PU Holds'!AC85</f>
        <v>0</v>
      </c>
      <c r="X398" s="740">
        <f>'PU Holds'!AD85</f>
        <v>0</v>
      </c>
      <c r="Y398" s="15">
        <f t="shared" si="28"/>
        <v>0</v>
      </c>
      <c r="Z398" s="16">
        <f t="shared" si="27"/>
        <v>0</v>
      </c>
    </row>
    <row r="399" spans="1:26">
      <c r="A399" s="13"/>
      <c r="B399" s="14" t="s">
        <v>29930</v>
      </c>
      <c r="C399" s="14" t="s">
        <v>29305</v>
      </c>
      <c r="D399" s="14" t="s">
        <v>29942</v>
      </c>
      <c r="E399" s="16">
        <v>1</v>
      </c>
      <c r="F399" s="721"/>
      <c r="G399" s="722">
        <f>'PU Holds'!M86</f>
        <v>0</v>
      </c>
      <c r="H399" s="723">
        <f>'PU Holds'!N86</f>
        <v>0</v>
      </c>
      <c r="I399" s="724">
        <f>'PU Holds'!O86</f>
        <v>0</v>
      </c>
      <c r="J399" s="725">
        <f>'PU Holds'!P86</f>
        <v>0</v>
      </c>
      <c r="K399" s="726">
        <f>'PU Holds'!Q86</f>
        <v>0</v>
      </c>
      <c r="L399" s="727">
        <f>'PU Holds'!R86</f>
        <v>0</v>
      </c>
      <c r="M399" s="728">
        <f>'PU Holds'!S86</f>
        <v>0</v>
      </c>
      <c r="N399" s="729">
        <f>'PU Holds'!T86</f>
        <v>0</v>
      </c>
      <c r="O399" s="730">
        <f>'PU Holds'!U86</f>
        <v>0</v>
      </c>
      <c r="P399" s="731">
        <f>'PU Holds'!V86</f>
        <v>0</v>
      </c>
      <c r="Q399" s="732">
        <f>'PU Holds'!W86</f>
        <v>0</v>
      </c>
      <c r="R399" s="733">
        <f>'PU Holds'!X86</f>
        <v>0</v>
      </c>
      <c r="S399" s="738">
        <f>'PU Holds'!Y86</f>
        <v>0</v>
      </c>
      <c r="T399" s="739">
        <f>'PU Holds'!Z86</f>
        <v>0</v>
      </c>
      <c r="U399" s="738">
        <f>'PU Holds'!AA86</f>
        <v>0</v>
      </c>
      <c r="V399" s="734">
        <f>'PU Holds'!AB86</f>
        <v>0</v>
      </c>
      <c r="W399" s="721">
        <f>'PU Holds'!AC86</f>
        <v>0</v>
      </c>
      <c r="X399" s="740">
        <f>'PU Holds'!AD86</f>
        <v>0</v>
      </c>
      <c r="Y399" s="15">
        <f t="shared" si="28"/>
        <v>0</v>
      </c>
      <c r="Z399" s="16">
        <f t="shared" si="27"/>
        <v>0</v>
      </c>
    </row>
    <row r="400" spans="1:26">
      <c r="A400" s="13"/>
      <c r="B400" s="14" t="s">
        <v>29930</v>
      </c>
      <c r="C400" s="14" t="s">
        <v>29305</v>
      </c>
      <c r="D400" s="14" t="s">
        <v>29943</v>
      </c>
      <c r="E400" s="16">
        <v>1</v>
      </c>
      <c r="F400" s="721"/>
      <c r="G400" s="722">
        <f>'PU Holds'!M87</f>
        <v>0</v>
      </c>
      <c r="H400" s="723">
        <f>'PU Holds'!N87</f>
        <v>0</v>
      </c>
      <c r="I400" s="724">
        <f>'PU Holds'!O87</f>
        <v>0</v>
      </c>
      <c r="J400" s="725">
        <f>'PU Holds'!P87</f>
        <v>0</v>
      </c>
      <c r="K400" s="726">
        <f>'PU Holds'!Q87</f>
        <v>0</v>
      </c>
      <c r="L400" s="727">
        <f>'PU Holds'!R87</f>
        <v>0</v>
      </c>
      <c r="M400" s="728">
        <f>'PU Holds'!S87</f>
        <v>0</v>
      </c>
      <c r="N400" s="729">
        <f>'PU Holds'!T87</f>
        <v>0</v>
      </c>
      <c r="O400" s="730">
        <f>'PU Holds'!U87</f>
        <v>0</v>
      </c>
      <c r="P400" s="731">
        <f>'PU Holds'!V87</f>
        <v>0</v>
      </c>
      <c r="Q400" s="732">
        <f>'PU Holds'!W87</f>
        <v>0</v>
      </c>
      <c r="R400" s="733">
        <f>'PU Holds'!X87</f>
        <v>0</v>
      </c>
      <c r="S400" s="738">
        <f>'PU Holds'!Y87</f>
        <v>0</v>
      </c>
      <c r="T400" s="739">
        <f>'PU Holds'!Z87</f>
        <v>0</v>
      </c>
      <c r="U400" s="738">
        <f>'PU Holds'!AA87</f>
        <v>0</v>
      </c>
      <c r="V400" s="734">
        <f>'PU Holds'!AB87</f>
        <v>0</v>
      </c>
      <c r="W400" s="721">
        <f>'PU Holds'!AC87</f>
        <v>0</v>
      </c>
      <c r="X400" s="740">
        <f>'PU Holds'!AD87</f>
        <v>0</v>
      </c>
      <c r="Y400" s="15">
        <f t="shared" si="28"/>
        <v>0</v>
      </c>
      <c r="Z400" s="16">
        <f t="shared" si="27"/>
        <v>0</v>
      </c>
    </row>
    <row r="401" spans="1:26">
      <c r="A401" s="13"/>
      <c r="B401" s="14" t="s">
        <v>29930</v>
      </c>
      <c r="C401" s="14" t="s">
        <v>29305</v>
      </c>
      <c r="D401" s="14" t="s">
        <v>29944</v>
      </c>
      <c r="E401" s="16">
        <v>1</v>
      </c>
      <c r="F401" s="721"/>
      <c r="G401" s="722">
        <f>'PU Holds'!M88</f>
        <v>0</v>
      </c>
      <c r="H401" s="723">
        <f>'PU Holds'!N88</f>
        <v>0</v>
      </c>
      <c r="I401" s="724">
        <f>'PU Holds'!O88</f>
        <v>0</v>
      </c>
      <c r="J401" s="725">
        <f>'PU Holds'!P88</f>
        <v>0</v>
      </c>
      <c r="K401" s="726">
        <f>'PU Holds'!Q88</f>
        <v>0</v>
      </c>
      <c r="L401" s="727">
        <f>'PU Holds'!R88</f>
        <v>0</v>
      </c>
      <c r="M401" s="728">
        <f>'PU Holds'!S88</f>
        <v>0</v>
      </c>
      <c r="N401" s="729">
        <f>'PU Holds'!T88</f>
        <v>0</v>
      </c>
      <c r="O401" s="730">
        <f>'PU Holds'!U88</f>
        <v>0</v>
      </c>
      <c r="P401" s="731">
        <f>'PU Holds'!V88</f>
        <v>0</v>
      </c>
      <c r="Q401" s="732">
        <f>'PU Holds'!W88</f>
        <v>0</v>
      </c>
      <c r="R401" s="733">
        <f>'PU Holds'!X88</f>
        <v>0</v>
      </c>
      <c r="S401" s="738">
        <f>'PU Holds'!Y88</f>
        <v>0</v>
      </c>
      <c r="T401" s="739">
        <f>'PU Holds'!Z88</f>
        <v>0</v>
      </c>
      <c r="U401" s="738">
        <f>'PU Holds'!AA88</f>
        <v>0</v>
      </c>
      <c r="V401" s="734">
        <f>'PU Holds'!AB88</f>
        <v>0</v>
      </c>
      <c r="W401" s="721">
        <f>'PU Holds'!AC88</f>
        <v>0</v>
      </c>
      <c r="X401" s="740">
        <f>'PU Holds'!AD88</f>
        <v>0</v>
      </c>
      <c r="Y401" s="15">
        <f t="shared" si="28"/>
        <v>0</v>
      </c>
      <c r="Z401" s="16">
        <f t="shared" si="27"/>
        <v>0</v>
      </c>
    </row>
    <row r="402" spans="1:26">
      <c r="A402" s="13">
        <v>12240</v>
      </c>
      <c r="B402" s="963" t="s">
        <v>29947</v>
      </c>
      <c r="C402" s="963" t="s">
        <v>29638</v>
      </c>
      <c r="D402" s="963" t="s">
        <v>29732</v>
      </c>
      <c r="E402" s="966">
        <v>5</v>
      </c>
      <c r="F402" s="721">
        <f>'PE Holds'!L208</f>
        <v>0</v>
      </c>
      <c r="G402" s="722">
        <f>'PE Holds'!M208</f>
        <v>0</v>
      </c>
      <c r="H402" s="723">
        <f>'PE Holds'!N208</f>
        <v>0</v>
      </c>
      <c r="I402" s="724">
        <f>'PE Holds'!O208</f>
        <v>0</v>
      </c>
      <c r="J402" s="725">
        <f>'PE Holds'!P208</f>
        <v>0</v>
      </c>
      <c r="K402" s="726">
        <f>'PE Holds'!Q208</f>
        <v>0</v>
      </c>
      <c r="L402" s="727">
        <f>'PE Holds'!R208</f>
        <v>0</v>
      </c>
      <c r="M402" s="728">
        <f>'PE Holds'!S208</f>
        <v>0</v>
      </c>
      <c r="N402" s="729">
        <f>'PE Holds'!T208</f>
        <v>0</v>
      </c>
      <c r="O402" s="730">
        <f>'PE Holds'!U208</f>
        <v>0</v>
      </c>
      <c r="P402" s="731">
        <f>'PE Holds'!V208</f>
        <v>0</v>
      </c>
      <c r="Q402" s="732">
        <f>'PE Holds'!W208</f>
        <v>0</v>
      </c>
      <c r="R402" s="733">
        <f>'PE Holds'!X208</f>
        <v>0</v>
      </c>
      <c r="S402" s="738">
        <f>'PE Holds'!Y208</f>
        <v>0</v>
      </c>
      <c r="T402" s="739">
        <f>'PE Holds'!Z208</f>
        <v>0</v>
      </c>
      <c r="U402" s="738">
        <f>'PE Holds'!AA208</f>
        <v>0</v>
      </c>
      <c r="V402" s="734">
        <f>'PE Holds'!AB208</f>
        <v>0</v>
      </c>
      <c r="W402" s="721">
        <f>'PE Holds'!AC208</f>
        <v>0</v>
      </c>
      <c r="X402" s="740">
        <f>'PE Holds'!AD208</f>
        <v>0</v>
      </c>
      <c r="Y402" s="15">
        <f t="shared" si="28"/>
        <v>0</v>
      </c>
      <c r="Z402" s="16">
        <f t="shared" si="27"/>
        <v>0</v>
      </c>
    </row>
    <row r="403" spans="1:26">
      <c r="A403" s="13">
        <v>6297</v>
      </c>
      <c r="B403" s="963" t="s">
        <v>29947</v>
      </c>
      <c r="C403" s="963" t="s">
        <v>29948</v>
      </c>
      <c r="D403" s="963" t="s">
        <v>29732</v>
      </c>
      <c r="E403" s="966">
        <v>5</v>
      </c>
      <c r="F403" s="721">
        <f>'PE Holds'!L209</f>
        <v>0</v>
      </c>
      <c r="G403" s="722">
        <f>'PE Holds'!M209</f>
        <v>0</v>
      </c>
      <c r="H403" s="723">
        <f>'PE Holds'!N209</f>
        <v>0</v>
      </c>
      <c r="I403" s="724">
        <f>'PE Holds'!O209</f>
        <v>0</v>
      </c>
      <c r="J403" s="725">
        <f>'PE Holds'!P209</f>
        <v>0</v>
      </c>
      <c r="K403" s="726">
        <f>'PE Holds'!Q209</f>
        <v>0</v>
      </c>
      <c r="L403" s="727">
        <f>'PE Holds'!R209</f>
        <v>0</v>
      </c>
      <c r="M403" s="728">
        <f>'PE Holds'!S209</f>
        <v>0</v>
      </c>
      <c r="N403" s="729">
        <f>'PE Holds'!T209</f>
        <v>0</v>
      </c>
      <c r="O403" s="730">
        <f>'PE Holds'!U209</f>
        <v>0</v>
      </c>
      <c r="P403" s="731">
        <f>'PE Holds'!V209</f>
        <v>0</v>
      </c>
      <c r="Q403" s="732">
        <f>'PE Holds'!W209</f>
        <v>0</v>
      </c>
      <c r="R403" s="733">
        <f>'PE Holds'!X209</f>
        <v>0</v>
      </c>
      <c r="S403" s="738">
        <f>'PE Holds'!Y209</f>
        <v>0</v>
      </c>
      <c r="T403" s="739">
        <f>'PE Holds'!Z209</f>
        <v>0</v>
      </c>
      <c r="U403" s="738">
        <f>'PE Holds'!AA209</f>
        <v>0</v>
      </c>
      <c r="V403" s="734">
        <f>'PE Holds'!AB209</f>
        <v>0</v>
      </c>
      <c r="W403" s="721">
        <f>'PE Holds'!AC209</f>
        <v>0</v>
      </c>
      <c r="X403" s="740">
        <f>'PE Holds'!AD209</f>
        <v>0</v>
      </c>
      <c r="Y403" s="15">
        <f t="shared" si="28"/>
        <v>0</v>
      </c>
      <c r="Z403" s="16">
        <f t="shared" si="27"/>
        <v>0</v>
      </c>
    </row>
    <row r="404" spans="1:26">
      <c r="A404" s="13">
        <v>12501</v>
      </c>
      <c r="B404" s="963" t="s">
        <v>29947</v>
      </c>
      <c r="C404" s="963" t="s">
        <v>29948</v>
      </c>
      <c r="D404" s="963" t="s">
        <v>29733</v>
      </c>
      <c r="E404" s="966">
        <v>5</v>
      </c>
      <c r="F404" s="721">
        <f>'PE Holds'!L210</f>
        <v>0</v>
      </c>
      <c r="G404" s="722">
        <f>'PE Holds'!M210</f>
        <v>0</v>
      </c>
      <c r="H404" s="723">
        <f>'PE Holds'!N210</f>
        <v>0</v>
      </c>
      <c r="I404" s="724">
        <f>'PE Holds'!O210</f>
        <v>0</v>
      </c>
      <c r="J404" s="725">
        <f>'PE Holds'!P210</f>
        <v>0</v>
      </c>
      <c r="K404" s="726">
        <f>'PE Holds'!Q210</f>
        <v>0</v>
      </c>
      <c r="L404" s="727">
        <f>'PE Holds'!R210</f>
        <v>0</v>
      </c>
      <c r="M404" s="728">
        <f>'PE Holds'!S210</f>
        <v>0</v>
      </c>
      <c r="N404" s="729">
        <f>'PE Holds'!T210</f>
        <v>0</v>
      </c>
      <c r="O404" s="730">
        <f>'PE Holds'!U210</f>
        <v>0</v>
      </c>
      <c r="P404" s="731">
        <f>'PE Holds'!V210</f>
        <v>0</v>
      </c>
      <c r="Q404" s="732">
        <f>'PE Holds'!W210</f>
        <v>0</v>
      </c>
      <c r="R404" s="733">
        <f>'PE Holds'!X210</f>
        <v>0</v>
      </c>
      <c r="S404" s="738">
        <f>'PE Holds'!Y210</f>
        <v>0</v>
      </c>
      <c r="T404" s="739">
        <f>'PE Holds'!Z210</f>
        <v>0</v>
      </c>
      <c r="U404" s="738">
        <f>'PE Holds'!AA210</f>
        <v>0</v>
      </c>
      <c r="V404" s="734">
        <f>'PE Holds'!AB210</f>
        <v>0</v>
      </c>
      <c r="W404" s="721">
        <f>'PE Holds'!AC210</f>
        <v>0</v>
      </c>
      <c r="X404" s="740">
        <f>'PE Holds'!AD210</f>
        <v>0</v>
      </c>
      <c r="Y404" s="15">
        <f t="shared" si="28"/>
        <v>0</v>
      </c>
      <c r="Z404" s="16">
        <f t="shared" si="27"/>
        <v>0</v>
      </c>
    </row>
    <row r="405" spans="1:26">
      <c r="A405" s="13">
        <v>12502</v>
      </c>
      <c r="B405" s="963" t="s">
        <v>29947</v>
      </c>
      <c r="C405" s="963" t="s">
        <v>29504</v>
      </c>
      <c r="D405" s="963" t="s">
        <v>29732</v>
      </c>
      <c r="E405" s="966">
        <v>10</v>
      </c>
      <c r="F405" s="721">
        <f>'PE Holds'!L211</f>
        <v>0</v>
      </c>
      <c r="G405" s="722">
        <f>'PE Holds'!M211</f>
        <v>0</v>
      </c>
      <c r="H405" s="723">
        <f>'PE Holds'!N211</f>
        <v>0</v>
      </c>
      <c r="I405" s="724">
        <f>'PE Holds'!O211</f>
        <v>0</v>
      </c>
      <c r="J405" s="725">
        <f>'PE Holds'!P211</f>
        <v>0</v>
      </c>
      <c r="K405" s="726">
        <f>'PE Holds'!Q211</f>
        <v>0</v>
      </c>
      <c r="L405" s="727">
        <f>'PE Holds'!R211</f>
        <v>0</v>
      </c>
      <c r="M405" s="728">
        <f>'PE Holds'!S211</f>
        <v>0</v>
      </c>
      <c r="N405" s="729">
        <f>'PE Holds'!T211</f>
        <v>0</v>
      </c>
      <c r="O405" s="730">
        <f>'PE Holds'!U211</f>
        <v>0</v>
      </c>
      <c r="P405" s="731">
        <f>'PE Holds'!V211</f>
        <v>0</v>
      </c>
      <c r="Q405" s="732">
        <f>'PE Holds'!W211</f>
        <v>0</v>
      </c>
      <c r="R405" s="733">
        <f>'PE Holds'!X211</f>
        <v>0</v>
      </c>
      <c r="S405" s="738">
        <f>'PE Holds'!Y211</f>
        <v>0</v>
      </c>
      <c r="T405" s="739">
        <f>'PE Holds'!Z211</f>
        <v>0</v>
      </c>
      <c r="U405" s="738">
        <f>'PE Holds'!AA211</f>
        <v>0</v>
      </c>
      <c r="V405" s="734">
        <f>'PE Holds'!AB211</f>
        <v>0</v>
      </c>
      <c r="W405" s="721">
        <f>'PE Holds'!AC211</f>
        <v>0</v>
      </c>
      <c r="X405" s="740">
        <f>'PE Holds'!AD211</f>
        <v>0</v>
      </c>
      <c r="Y405" s="15">
        <f t="shared" si="28"/>
        <v>0</v>
      </c>
      <c r="Z405" s="16">
        <f t="shared" si="27"/>
        <v>0</v>
      </c>
    </row>
    <row r="406" spans="1:26">
      <c r="A406" s="13">
        <v>6443</v>
      </c>
      <c r="B406" s="13" t="s">
        <v>29947</v>
      </c>
      <c r="C406" s="13" t="s">
        <v>29896</v>
      </c>
      <c r="D406" s="13" t="s">
        <v>29732</v>
      </c>
      <c r="E406" s="16">
        <v>5</v>
      </c>
      <c r="F406" s="721">
        <f>'PE Holds'!L212</f>
        <v>0</v>
      </c>
      <c r="G406" s="722">
        <f>'PE Holds'!M212</f>
        <v>0</v>
      </c>
      <c r="H406" s="723">
        <f>'PE Holds'!N212</f>
        <v>0</v>
      </c>
      <c r="I406" s="724">
        <f>'PE Holds'!O212</f>
        <v>0</v>
      </c>
      <c r="J406" s="725">
        <f>'PE Holds'!P212</f>
        <v>0</v>
      </c>
      <c r="K406" s="726">
        <f>'PE Holds'!Q212</f>
        <v>0</v>
      </c>
      <c r="L406" s="727">
        <f>'PE Holds'!R212</f>
        <v>0</v>
      </c>
      <c r="M406" s="728">
        <f>'PE Holds'!S212</f>
        <v>0</v>
      </c>
      <c r="N406" s="729">
        <f>'PE Holds'!T212</f>
        <v>0</v>
      </c>
      <c r="O406" s="730">
        <f>'PE Holds'!U212</f>
        <v>0</v>
      </c>
      <c r="P406" s="731">
        <f>'PE Holds'!V212</f>
        <v>0</v>
      </c>
      <c r="Q406" s="732">
        <f>'PE Holds'!W212</f>
        <v>0</v>
      </c>
      <c r="R406" s="733">
        <f>'PE Holds'!X212</f>
        <v>0</v>
      </c>
      <c r="S406" s="738">
        <f>'PE Holds'!Y212</f>
        <v>0</v>
      </c>
      <c r="T406" s="739">
        <f>'PE Holds'!Z212</f>
        <v>0</v>
      </c>
      <c r="U406" s="738">
        <f>'PE Holds'!AA212</f>
        <v>0</v>
      </c>
      <c r="V406" s="734">
        <f>'PE Holds'!AB212</f>
        <v>0</v>
      </c>
      <c r="W406" s="721">
        <f>'PE Holds'!AC212</f>
        <v>0</v>
      </c>
      <c r="X406" s="740">
        <f>'PE Holds'!AD212</f>
        <v>0</v>
      </c>
      <c r="Y406" s="15">
        <f t="shared" si="28"/>
        <v>0</v>
      </c>
      <c r="Z406" s="16">
        <f t="shared" si="27"/>
        <v>0</v>
      </c>
    </row>
    <row r="407" spans="1:26">
      <c r="A407" s="13">
        <v>6444</v>
      </c>
      <c r="B407" s="13" t="s">
        <v>29947</v>
      </c>
      <c r="C407" s="13" t="s">
        <v>29896</v>
      </c>
      <c r="D407" s="13" t="s">
        <v>29733</v>
      </c>
      <c r="E407" s="16">
        <v>5</v>
      </c>
      <c r="F407" s="721">
        <f>'PE Holds'!L213</f>
        <v>0</v>
      </c>
      <c r="G407" s="722">
        <f>'PE Holds'!M213</f>
        <v>0</v>
      </c>
      <c r="H407" s="723">
        <f>'PE Holds'!N213</f>
        <v>0</v>
      </c>
      <c r="I407" s="724">
        <f>'PE Holds'!O213</f>
        <v>0</v>
      </c>
      <c r="J407" s="725">
        <f>'PE Holds'!P213</f>
        <v>0</v>
      </c>
      <c r="K407" s="726">
        <f>'PE Holds'!Q213</f>
        <v>0</v>
      </c>
      <c r="L407" s="727">
        <f>'PE Holds'!R213</f>
        <v>0</v>
      </c>
      <c r="M407" s="728">
        <f>'PE Holds'!S213</f>
        <v>0</v>
      </c>
      <c r="N407" s="729">
        <f>'PE Holds'!T213</f>
        <v>0</v>
      </c>
      <c r="O407" s="730">
        <f>'PE Holds'!U213</f>
        <v>0</v>
      </c>
      <c r="P407" s="731">
        <f>'PE Holds'!V213</f>
        <v>0</v>
      </c>
      <c r="Q407" s="732">
        <f>'PE Holds'!W213</f>
        <v>0</v>
      </c>
      <c r="R407" s="733">
        <f>'PE Holds'!X213</f>
        <v>0</v>
      </c>
      <c r="S407" s="738">
        <f>'PE Holds'!Y213</f>
        <v>0</v>
      </c>
      <c r="T407" s="739">
        <f>'PE Holds'!Z213</f>
        <v>0</v>
      </c>
      <c r="U407" s="738">
        <f>'PE Holds'!AA213</f>
        <v>0</v>
      </c>
      <c r="V407" s="734">
        <f>'PE Holds'!AB213</f>
        <v>0</v>
      </c>
      <c r="W407" s="721">
        <f>'PE Holds'!AC213</f>
        <v>0</v>
      </c>
      <c r="X407" s="740">
        <f>'PE Holds'!AD213</f>
        <v>0</v>
      </c>
      <c r="Y407" s="15">
        <f t="shared" si="28"/>
        <v>0</v>
      </c>
      <c r="Z407" s="16">
        <f t="shared" si="27"/>
        <v>0</v>
      </c>
    </row>
    <row r="408" spans="1:26">
      <c r="A408" s="13">
        <v>6237</v>
      </c>
      <c r="B408" s="14" t="s">
        <v>29947</v>
      </c>
      <c r="C408" s="14" t="s">
        <v>29888</v>
      </c>
      <c r="D408" s="14" t="s">
        <v>29732</v>
      </c>
      <c r="E408" s="16">
        <v>10</v>
      </c>
      <c r="F408" s="721"/>
      <c r="G408" s="722">
        <f>'PU Holds'!M312</f>
        <v>0</v>
      </c>
      <c r="H408" s="723">
        <f>'PU Holds'!N312</f>
        <v>0</v>
      </c>
      <c r="I408" s="724">
        <f>'PU Holds'!O312</f>
        <v>0</v>
      </c>
      <c r="J408" s="725">
        <f>'PU Holds'!P312</f>
        <v>0</v>
      </c>
      <c r="K408" s="726">
        <f>'PU Holds'!Q312</f>
        <v>0</v>
      </c>
      <c r="L408" s="727">
        <f>'PU Holds'!R312</f>
        <v>0</v>
      </c>
      <c r="M408" s="728">
        <f>'PU Holds'!S312</f>
        <v>0</v>
      </c>
      <c r="N408" s="729">
        <f>'PU Holds'!T312</f>
        <v>0</v>
      </c>
      <c r="O408" s="730">
        <f>'PU Holds'!U312</f>
        <v>0</v>
      </c>
      <c r="P408" s="731">
        <f>'PU Holds'!V312</f>
        <v>0</v>
      </c>
      <c r="Q408" s="732">
        <f>'PU Holds'!W312</f>
        <v>0</v>
      </c>
      <c r="R408" s="733">
        <f>'PU Holds'!X312</f>
        <v>0</v>
      </c>
      <c r="S408" s="738">
        <f>'PU Holds'!Y312</f>
        <v>0</v>
      </c>
      <c r="T408" s="739">
        <f>'PU Holds'!Z312</f>
        <v>0</v>
      </c>
      <c r="U408" s="738">
        <f>'PU Holds'!AA312</f>
        <v>0</v>
      </c>
      <c r="V408" s="734">
        <f>'PU Holds'!AB312</f>
        <v>0</v>
      </c>
      <c r="W408" s="721">
        <f>'PU Holds'!AC312</f>
        <v>0</v>
      </c>
      <c r="X408" s="740">
        <f>'PU Holds'!AD312</f>
        <v>0</v>
      </c>
      <c r="Y408" s="15">
        <f t="shared" si="28"/>
        <v>0</v>
      </c>
      <c r="Z408" s="16">
        <f t="shared" si="27"/>
        <v>0</v>
      </c>
    </row>
    <row r="409" spans="1:26">
      <c r="A409" s="13">
        <v>6243</v>
      </c>
      <c r="B409" s="14" t="s">
        <v>29947</v>
      </c>
      <c r="C409" s="14" t="s">
        <v>29888</v>
      </c>
      <c r="D409" s="14" t="s">
        <v>29733</v>
      </c>
      <c r="E409" s="16">
        <v>10</v>
      </c>
      <c r="F409" s="721"/>
      <c r="G409" s="722">
        <f>'PU Holds'!M313</f>
        <v>0</v>
      </c>
      <c r="H409" s="723">
        <f>'PU Holds'!N313</f>
        <v>0</v>
      </c>
      <c r="I409" s="724">
        <f>'PU Holds'!O313</f>
        <v>0</v>
      </c>
      <c r="J409" s="725">
        <f>'PU Holds'!P313</f>
        <v>0</v>
      </c>
      <c r="K409" s="726">
        <f>'PU Holds'!Q313</f>
        <v>0</v>
      </c>
      <c r="L409" s="727">
        <f>'PU Holds'!R313</f>
        <v>0</v>
      </c>
      <c r="M409" s="728">
        <f>'PU Holds'!S313</f>
        <v>0</v>
      </c>
      <c r="N409" s="729">
        <f>'PU Holds'!T313</f>
        <v>0</v>
      </c>
      <c r="O409" s="730">
        <f>'PU Holds'!U313</f>
        <v>0</v>
      </c>
      <c r="P409" s="731">
        <f>'PU Holds'!V313</f>
        <v>0</v>
      </c>
      <c r="Q409" s="732">
        <f>'PU Holds'!W313</f>
        <v>0</v>
      </c>
      <c r="R409" s="733">
        <f>'PU Holds'!X313</f>
        <v>0</v>
      </c>
      <c r="S409" s="738">
        <f>'PU Holds'!Y313</f>
        <v>0</v>
      </c>
      <c r="T409" s="739">
        <f>'PU Holds'!Z313</f>
        <v>0</v>
      </c>
      <c r="U409" s="738">
        <f>'PU Holds'!AA313</f>
        <v>0</v>
      </c>
      <c r="V409" s="734">
        <f>'PU Holds'!AB313</f>
        <v>0</v>
      </c>
      <c r="W409" s="721">
        <f>'PU Holds'!AC313</f>
        <v>0</v>
      </c>
      <c r="X409" s="740">
        <f>'PU Holds'!AD313</f>
        <v>0</v>
      </c>
      <c r="Y409" s="15">
        <f t="shared" si="28"/>
        <v>0</v>
      </c>
      <c r="Z409" s="16">
        <f t="shared" si="27"/>
        <v>0</v>
      </c>
    </row>
    <row r="410" spans="1:26">
      <c r="A410" s="13">
        <v>6210</v>
      </c>
      <c r="B410" s="13" t="s">
        <v>29947</v>
      </c>
      <c r="C410" s="13" t="s">
        <v>29935</v>
      </c>
      <c r="D410" s="13" t="s">
        <v>29732</v>
      </c>
      <c r="E410" s="16">
        <v>5</v>
      </c>
      <c r="F410" s="721">
        <f>'PE Holds'!L214</f>
        <v>0</v>
      </c>
      <c r="G410" s="722">
        <f>'PE Holds'!M214</f>
        <v>0</v>
      </c>
      <c r="H410" s="723">
        <f>'PE Holds'!N214</f>
        <v>0</v>
      </c>
      <c r="I410" s="724">
        <f>'PE Holds'!O214</f>
        <v>0</v>
      </c>
      <c r="J410" s="725">
        <f>'PE Holds'!P214</f>
        <v>0</v>
      </c>
      <c r="K410" s="726">
        <f>'PE Holds'!Q214</f>
        <v>0</v>
      </c>
      <c r="L410" s="727">
        <f>'PE Holds'!R214</f>
        <v>0</v>
      </c>
      <c r="M410" s="728">
        <f>'PE Holds'!S214</f>
        <v>0</v>
      </c>
      <c r="N410" s="729">
        <f>'PE Holds'!T214</f>
        <v>0</v>
      </c>
      <c r="O410" s="730">
        <f>'PE Holds'!U214</f>
        <v>0</v>
      </c>
      <c r="P410" s="731">
        <f>'PE Holds'!V214</f>
        <v>0</v>
      </c>
      <c r="Q410" s="732">
        <f>'PE Holds'!W214</f>
        <v>0</v>
      </c>
      <c r="R410" s="733">
        <f>'PE Holds'!X214</f>
        <v>0</v>
      </c>
      <c r="S410" s="738">
        <f>'PE Holds'!Y214</f>
        <v>0</v>
      </c>
      <c r="T410" s="739">
        <f>'PE Holds'!Z214</f>
        <v>0</v>
      </c>
      <c r="U410" s="738">
        <f>'PE Holds'!AA214</f>
        <v>0</v>
      </c>
      <c r="V410" s="734">
        <f>'PE Holds'!AB214</f>
        <v>0</v>
      </c>
      <c r="W410" s="721">
        <f>'PE Holds'!AC214</f>
        <v>0</v>
      </c>
      <c r="X410" s="740">
        <f>'PE Holds'!AD214</f>
        <v>0</v>
      </c>
      <c r="Y410" s="15">
        <f t="shared" si="28"/>
        <v>0</v>
      </c>
      <c r="Z410" s="16">
        <f t="shared" si="27"/>
        <v>0</v>
      </c>
    </row>
    <row r="411" spans="1:26">
      <c r="A411" s="13">
        <v>6228</v>
      </c>
      <c r="B411" s="13" t="s">
        <v>29947</v>
      </c>
      <c r="C411" s="13" t="s">
        <v>29935</v>
      </c>
      <c r="D411" s="13" t="s">
        <v>29733</v>
      </c>
      <c r="E411" s="16">
        <v>5</v>
      </c>
      <c r="F411" s="721">
        <f>'PE Holds'!L215</f>
        <v>0</v>
      </c>
      <c r="G411" s="722">
        <f>'PE Holds'!M215</f>
        <v>0</v>
      </c>
      <c r="H411" s="723">
        <f>'PE Holds'!N215</f>
        <v>0</v>
      </c>
      <c r="I411" s="724">
        <f>'PE Holds'!O215</f>
        <v>0</v>
      </c>
      <c r="J411" s="725">
        <f>'PE Holds'!P215</f>
        <v>0</v>
      </c>
      <c r="K411" s="726">
        <f>'PE Holds'!Q215</f>
        <v>0</v>
      </c>
      <c r="L411" s="727">
        <f>'PE Holds'!R215</f>
        <v>0</v>
      </c>
      <c r="M411" s="728">
        <f>'PE Holds'!S215</f>
        <v>0</v>
      </c>
      <c r="N411" s="729">
        <f>'PE Holds'!T215</f>
        <v>0</v>
      </c>
      <c r="O411" s="730">
        <f>'PE Holds'!U215</f>
        <v>0</v>
      </c>
      <c r="P411" s="731">
        <f>'PE Holds'!V215</f>
        <v>0</v>
      </c>
      <c r="Q411" s="732">
        <f>'PE Holds'!W215</f>
        <v>0</v>
      </c>
      <c r="R411" s="733">
        <f>'PE Holds'!X215</f>
        <v>0</v>
      </c>
      <c r="S411" s="738">
        <f>'PE Holds'!Y215</f>
        <v>0</v>
      </c>
      <c r="T411" s="739">
        <f>'PE Holds'!Z215</f>
        <v>0</v>
      </c>
      <c r="U411" s="738">
        <f>'PE Holds'!AA215</f>
        <v>0</v>
      </c>
      <c r="V411" s="734">
        <f>'PE Holds'!AB215</f>
        <v>0</v>
      </c>
      <c r="W411" s="721">
        <f>'PE Holds'!AC215</f>
        <v>0</v>
      </c>
      <c r="X411" s="740">
        <f>'PE Holds'!AD215</f>
        <v>0</v>
      </c>
      <c r="Y411" s="15">
        <f t="shared" si="28"/>
        <v>0</v>
      </c>
      <c r="Z411" s="16">
        <f t="shared" si="27"/>
        <v>0</v>
      </c>
    </row>
    <row r="412" spans="1:26">
      <c r="A412" s="13">
        <v>6254</v>
      </c>
      <c r="B412" s="14" t="s">
        <v>29947</v>
      </c>
      <c r="C412" s="14" t="s">
        <v>29746</v>
      </c>
      <c r="D412" s="14" t="s">
        <v>29732</v>
      </c>
      <c r="E412" s="16">
        <v>20</v>
      </c>
      <c r="F412" s="721"/>
      <c r="G412" s="722">
        <f>'PU Holds'!M314</f>
        <v>0</v>
      </c>
      <c r="H412" s="723">
        <f>'PU Holds'!N314</f>
        <v>0</v>
      </c>
      <c r="I412" s="724">
        <f>'PU Holds'!O314</f>
        <v>0</v>
      </c>
      <c r="J412" s="725">
        <f>'PU Holds'!P314</f>
        <v>0</v>
      </c>
      <c r="K412" s="726">
        <f>'PU Holds'!Q314</f>
        <v>0</v>
      </c>
      <c r="L412" s="727">
        <f>'PU Holds'!R314</f>
        <v>0</v>
      </c>
      <c r="M412" s="728">
        <f>'PU Holds'!S314</f>
        <v>0</v>
      </c>
      <c r="N412" s="729">
        <f>'PU Holds'!T314</f>
        <v>0</v>
      </c>
      <c r="O412" s="730">
        <f>'PU Holds'!U314</f>
        <v>0</v>
      </c>
      <c r="P412" s="731">
        <f>'PU Holds'!V314</f>
        <v>0</v>
      </c>
      <c r="Q412" s="732">
        <f>'PU Holds'!W314</f>
        <v>0</v>
      </c>
      <c r="R412" s="733">
        <f>'PU Holds'!X314</f>
        <v>0</v>
      </c>
      <c r="S412" s="738">
        <f>'PU Holds'!Y314</f>
        <v>0</v>
      </c>
      <c r="T412" s="739">
        <f>'PU Holds'!Z314</f>
        <v>0</v>
      </c>
      <c r="U412" s="738">
        <f>'PU Holds'!AA314</f>
        <v>0</v>
      </c>
      <c r="V412" s="734">
        <f>'PU Holds'!AB314</f>
        <v>0</v>
      </c>
      <c r="W412" s="721">
        <f>'PU Holds'!AC314</f>
        <v>0</v>
      </c>
      <c r="X412" s="740">
        <f>'PU Holds'!AD314</f>
        <v>0</v>
      </c>
      <c r="Y412" s="15">
        <f t="shared" si="28"/>
        <v>0</v>
      </c>
      <c r="Z412" s="16">
        <f t="shared" si="27"/>
        <v>0</v>
      </c>
    </row>
    <row r="413" spans="1:26">
      <c r="A413" s="13">
        <v>8400</v>
      </c>
      <c r="B413" s="14" t="s">
        <v>29947</v>
      </c>
      <c r="C413" s="14" t="s">
        <v>29746</v>
      </c>
      <c r="D413" s="14" t="s">
        <v>29733</v>
      </c>
      <c r="E413" s="16">
        <v>20</v>
      </c>
      <c r="F413" s="721"/>
      <c r="G413" s="722">
        <f>'PU Holds'!M315</f>
        <v>0</v>
      </c>
      <c r="H413" s="723">
        <f>'PU Holds'!N315</f>
        <v>0</v>
      </c>
      <c r="I413" s="724">
        <f>'PU Holds'!O315</f>
        <v>0</v>
      </c>
      <c r="J413" s="725">
        <f>'PU Holds'!P315</f>
        <v>0</v>
      </c>
      <c r="K413" s="726">
        <f>'PU Holds'!Q315</f>
        <v>0</v>
      </c>
      <c r="L413" s="727">
        <f>'PU Holds'!R315</f>
        <v>0</v>
      </c>
      <c r="M413" s="728">
        <f>'PU Holds'!S315</f>
        <v>0</v>
      </c>
      <c r="N413" s="729">
        <f>'PU Holds'!T315</f>
        <v>0</v>
      </c>
      <c r="O413" s="730">
        <f>'PU Holds'!U315</f>
        <v>0</v>
      </c>
      <c r="P413" s="731">
        <f>'PU Holds'!V315</f>
        <v>0</v>
      </c>
      <c r="Q413" s="732">
        <f>'PU Holds'!W315</f>
        <v>0</v>
      </c>
      <c r="R413" s="733">
        <f>'PU Holds'!X315</f>
        <v>0</v>
      </c>
      <c r="S413" s="738">
        <f>'PU Holds'!Y315</f>
        <v>0</v>
      </c>
      <c r="T413" s="739">
        <f>'PU Holds'!Z315</f>
        <v>0</v>
      </c>
      <c r="U413" s="738">
        <f>'PU Holds'!AA315</f>
        <v>0</v>
      </c>
      <c r="V413" s="734">
        <f>'PU Holds'!AB315</f>
        <v>0</v>
      </c>
      <c r="W413" s="721">
        <f>'PU Holds'!AC315</f>
        <v>0</v>
      </c>
      <c r="X413" s="740">
        <f>'PU Holds'!AD315</f>
        <v>0</v>
      </c>
      <c r="Y413" s="15">
        <f t="shared" si="28"/>
        <v>0</v>
      </c>
      <c r="Z413" s="16">
        <f t="shared" si="27"/>
        <v>0</v>
      </c>
    </row>
    <row r="414" spans="1:26">
      <c r="A414" s="13">
        <v>12238</v>
      </c>
      <c r="B414" s="13" t="s">
        <v>29947</v>
      </c>
      <c r="C414" s="13" t="s">
        <v>29746</v>
      </c>
      <c r="D414" s="13" t="s">
        <v>29735</v>
      </c>
      <c r="E414" s="16">
        <v>20</v>
      </c>
      <c r="F414" s="721">
        <f>'PE Holds'!L216</f>
        <v>0</v>
      </c>
      <c r="G414" s="722">
        <f>'PE Holds'!M216</f>
        <v>0</v>
      </c>
      <c r="H414" s="723">
        <f>'PE Holds'!N216</f>
        <v>0</v>
      </c>
      <c r="I414" s="724">
        <f>'PE Holds'!O216</f>
        <v>0</v>
      </c>
      <c r="J414" s="725">
        <f>'PE Holds'!P216</f>
        <v>0</v>
      </c>
      <c r="K414" s="726">
        <f>'PE Holds'!Q216</f>
        <v>0</v>
      </c>
      <c r="L414" s="727">
        <f>'PE Holds'!R216</f>
        <v>0</v>
      </c>
      <c r="M414" s="728">
        <f>'PE Holds'!S216</f>
        <v>0</v>
      </c>
      <c r="N414" s="729">
        <f>'PE Holds'!T216</f>
        <v>0</v>
      </c>
      <c r="O414" s="730">
        <f>'PE Holds'!U216</f>
        <v>0</v>
      </c>
      <c r="P414" s="731">
        <f>'PE Holds'!V216</f>
        <v>0</v>
      </c>
      <c r="Q414" s="732">
        <f>'PE Holds'!W216</f>
        <v>0</v>
      </c>
      <c r="R414" s="733">
        <f>'PE Holds'!X216</f>
        <v>0</v>
      </c>
      <c r="S414" s="738">
        <f>'PE Holds'!Y216</f>
        <v>0</v>
      </c>
      <c r="T414" s="739">
        <f>'PE Holds'!Z216</f>
        <v>0</v>
      </c>
      <c r="U414" s="738">
        <f>'PE Holds'!AA216</f>
        <v>0</v>
      </c>
      <c r="V414" s="734">
        <f>'PE Holds'!AB216</f>
        <v>0</v>
      </c>
      <c r="W414" s="721">
        <f>'PE Holds'!AC216</f>
        <v>0</v>
      </c>
      <c r="X414" s="740">
        <f>'PE Holds'!AD216</f>
        <v>0</v>
      </c>
      <c r="Y414" s="15">
        <f t="shared" si="28"/>
        <v>0</v>
      </c>
      <c r="Z414" s="16">
        <f t="shared" si="27"/>
        <v>0</v>
      </c>
    </row>
    <row r="415" spans="1:26">
      <c r="A415" s="13">
        <v>12243</v>
      </c>
      <c r="B415" s="13" t="s">
        <v>29947</v>
      </c>
      <c r="C415" s="13" t="s">
        <v>29949</v>
      </c>
      <c r="D415" s="13" t="s">
        <v>29732</v>
      </c>
      <c r="E415" s="16">
        <v>10</v>
      </c>
      <c r="F415" s="721">
        <f>'PE Holds'!L217</f>
        <v>0</v>
      </c>
      <c r="G415" s="722">
        <f>'PE Holds'!M217</f>
        <v>0</v>
      </c>
      <c r="H415" s="723">
        <f>'PE Holds'!N217</f>
        <v>0</v>
      </c>
      <c r="I415" s="724">
        <f>'PE Holds'!O217</f>
        <v>0</v>
      </c>
      <c r="J415" s="725">
        <f>'PE Holds'!P217</f>
        <v>0</v>
      </c>
      <c r="K415" s="726">
        <f>'PE Holds'!Q217</f>
        <v>0</v>
      </c>
      <c r="L415" s="727">
        <f>'PE Holds'!R217</f>
        <v>0</v>
      </c>
      <c r="M415" s="728">
        <f>'PE Holds'!S217</f>
        <v>0</v>
      </c>
      <c r="N415" s="729">
        <f>'PE Holds'!T217</f>
        <v>0</v>
      </c>
      <c r="O415" s="730">
        <f>'PE Holds'!U217</f>
        <v>0</v>
      </c>
      <c r="P415" s="731">
        <f>'PE Holds'!V217</f>
        <v>0</v>
      </c>
      <c r="Q415" s="732">
        <f>'PE Holds'!W217</f>
        <v>0</v>
      </c>
      <c r="R415" s="733">
        <f>'PE Holds'!X217</f>
        <v>0</v>
      </c>
      <c r="S415" s="738">
        <f>'PE Holds'!Y217</f>
        <v>0</v>
      </c>
      <c r="T415" s="739">
        <f>'PE Holds'!Z217</f>
        <v>0</v>
      </c>
      <c r="U415" s="738">
        <f>'PE Holds'!AA217</f>
        <v>0</v>
      </c>
      <c r="V415" s="734">
        <f>'PE Holds'!AB217</f>
        <v>0</v>
      </c>
      <c r="W415" s="721">
        <f>'PE Holds'!AC217</f>
        <v>0</v>
      </c>
      <c r="X415" s="740">
        <f>'PE Holds'!AD217</f>
        <v>0</v>
      </c>
      <c r="Y415" s="15">
        <f t="shared" si="28"/>
        <v>0</v>
      </c>
      <c r="Z415" s="16">
        <f t="shared" si="27"/>
        <v>0</v>
      </c>
    </row>
    <row r="416" spans="1:26">
      <c r="A416" s="13">
        <v>6274</v>
      </c>
      <c r="B416" s="13" t="s">
        <v>29947</v>
      </c>
      <c r="C416" s="13" t="s">
        <v>29617</v>
      </c>
      <c r="D416" s="13" t="s">
        <v>29732</v>
      </c>
      <c r="E416" s="16">
        <v>5</v>
      </c>
      <c r="F416" s="721">
        <f>'PE Holds'!L218</f>
        <v>0</v>
      </c>
      <c r="G416" s="722">
        <f>'PE Holds'!M218</f>
        <v>0</v>
      </c>
      <c r="H416" s="723">
        <f>'PE Holds'!N218</f>
        <v>0</v>
      </c>
      <c r="I416" s="724">
        <f>'PE Holds'!O218</f>
        <v>0</v>
      </c>
      <c r="J416" s="725">
        <f>'PE Holds'!P218</f>
        <v>0</v>
      </c>
      <c r="K416" s="726">
        <f>'PE Holds'!Q218</f>
        <v>0</v>
      </c>
      <c r="L416" s="727">
        <f>'PE Holds'!R218</f>
        <v>0</v>
      </c>
      <c r="M416" s="728">
        <f>'PE Holds'!S218</f>
        <v>0</v>
      </c>
      <c r="N416" s="729">
        <f>'PE Holds'!T218</f>
        <v>0</v>
      </c>
      <c r="O416" s="730">
        <f>'PE Holds'!U218</f>
        <v>0</v>
      </c>
      <c r="P416" s="731">
        <f>'PE Holds'!V218</f>
        <v>0</v>
      </c>
      <c r="Q416" s="732">
        <f>'PE Holds'!W218</f>
        <v>0</v>
      </c>
      <c r="R416" s="733">
        <f>'PE Holds'!X218</f>
        <v>0</v>
      </c>
      <c r="S416" s="738">
        <f>'PE Holds'!Y218</f>
        <v>0</v>
      </c>
      <c r="T416" s="739">
        <f>'PE Holds'!Z218</f>
        <v>0</v>
      </c>
      <c r="U416" s="738">
        <f>'PE Holds'!AA218</f>
        <v>0</v>
      </c>
      <c r="V416" s="734">
        <f>'PE Holds'!AB218</f>
        <v>0</v>
      </c>
      <c r="W416" s="721">
        <f>'PE Holds'!AC218</f>
        <v>0</v>
      </c>
      <c r="X416" s="740">
        <f>'PE Holds'!AD218</f>
        <v>0</v>
      </c>
      <c r="Y416" s="15">
        <f t="shared" si="28"/>
        <v>0</v>
      </c>
      <c r="Z416" s="16">
        <f t="shared" ref="Z416:Z475" si="29">E416*Y416</f>
        <v>0</v>
      </c>
    </row>
    <row r="417" spans="1:26">
      <c r="A417" s="13">
        <v>6537</v>
      </c>
      <c r="B417" s="13" t="s">
        <v>29947</v>
      </c>
      <c r="C417" s="13" t="s">
        <v>29617</v>
      </c>
      <c r="D417" s="13" t="s">
        <v>29733</v>
      </c>
      <c r="E417" s="16">
        <v>10</v>
      </c>
      <c r="F417" s="721">
        <f>'PE Holds'!L219</f>
        <v>0</v>
      </c>
      <c r="G417" s="722">
        <f>'PE Holds'!M219</f>
        <v>0</v>
      </c>
      <c r="H417" s="723">
        <f>'PE Holds'!N219</f>
        <v>0</v>
      </c>
      <c r="I417" s="724">
        <f>'PE Holds'!O219</f>
        <v>0</v>
      </c>
      <c r="J417" s="725">
        <f>'PE Holds'!P219</f>
        <v>0</v>
      </c>
      <c r="K417" s="726">
        <f>'PE Holds'!Q219</f>
        <v>0</v>
      </c>
      <c r="L417" s="727">
        <f>'PE Holds'!R219</f>
        <v>0</v>
      </c>
      <c r="M417" s="728">
        <f>'PE Holds'!S219</f>
        <v>0</v>
      </c>
      <c r="N417" s="729">
        <f>'PE Holds'!T219</f>
        <v>0</v>
      </c>
      <c r="O417" s="730">
        <f>'PE Holds'!U219</f>
        <v>0</v>
      </c>
      <c r="P417" s="731">
        <f>'PE Holds'!V219</f>
        <v>0</v>
      </c>
      <c r="Q417" s="732">
        <f>'PE Holds'!W219</f>
        <v>0</v>
      </c>
      <c r="R417" s="733">
        <f>'PE Holds'!X219</f>
        <v>0</v>
      </c>
      <c r="S417" s="738">
        <f>'PE Holds'!Y219</f>
        <v>0</v>
      </c>
      <c r="T417" s="739">
        <f>'PE Holds'!Z219</f>
        <v>0</v>
      </c>
      <c r="U417" s="738">
        <f>'PE Holds'!AA219</f>
        <v>0</v>
      </c>
      <c r="V417" s="734">
        <f>'PE Holds'!AB219</f>
        <v>0</v>
      </c>
      <c r="W417" s="721">
        <f>'PE Holds'!AC219</f>
        <v>0</v>
      </c>
      <c r="X417" s="740">
        <f>'PE Holds'!AD219</f>
        <v>0</v>
      </c>
      <c r="Y417" s="15">
        <f t="shared" ref="Y417:Y476" si="30">SUM(F417:X417)</f>
        <v>0</v>
      </c>
      <c r="Z417" s="16">
        <f t="shared" si="29"/>
        <v>0</v>
      </c>
    </row>
    <row r="418" spans="1:26">
      <c r="A418" s="14">
        <v>12780</v>
      </c>
      <c r="B418" s="14" t="s">
        <v>29947</v>
      </c>
      <c r="C418" s="14" t="s">
        <v>29379</v>
      </c>
      <c r="D418" s="14" t="s">
        <v>29732</v>
      </c>
      <c r="E418" s="16">
        <v>10</v>
      </c>
      <c r="F418" s="721"/>
      <c r="G418" s="722">
        <f>'PU Holds'!M316</f>
        <v>0</v>
      </c>
      <c r="H418" s="723">
        <f>'PU Holds'!N316</f>
        <v>0</v>
      </c>
      <c r="I418" s="724">
        <f>'PU Holds'!O316</f>
        <v>0</v>
      </c>
      <c r="J418" s="725">
        <f>'PU Holds'!P316</f>
        <v>0</v>
      </c>
      <c r="K418" s="726">
        <f>'PU Holds'!Q316</f>
        <v>0</v>
      </c>
      <c r="L418" s="727">
        <f>'PU Holds'!R316</f>
        <v>0</v>
      </c>
      <c r="M418" s="728">
        <f>'PU Holds'!S316</f>
        <v>0</v>
      </c>
      <c r="N418" s="729">
        <f>'PU Holds'!T316</f>
        <v>0</v>
      </c>
      <c r="O418" s="730">
        <f>'PU Holds'!U316</f>
        <v>0</v>
      </c>
      <c r="P418" s="731">
        <f>'PU Holds'!V316</f>
        <v>0</v>
      </c>
      <c r="Q418" s="732">
        <f>'PU Holds'!W316</f>
        <v>0</v>
      </c>
      <c r="R418" s="733">
        <f>'PU Holds'!X316</f>
        <v>0</v>
      </c>
      <c r="S418" s="738">
        <f>'PU Holds'!Y316</f>
        <v>0</v>
      </c>
      <c r="T418" s="739">
        <f>'PU Holds'!Z316</f>
        <v>0</v>
      </c>
      <c r="U418" s="738">
        <f>'PU Holds'!AA316</f>
        <v>0</v>
      </c>
      <c r="V418" s="734">
        <f>'PU Holds'!AB316</f>
        <v>0</v>
      </c>
      <c r="W418" s="721">
        <f>'PU Holds'!AC316</f>
        <v>0</v>
      </c>
      <c r="X418" s="740">
        <f>'PU Holds'!AD316</f>
        <v>0</v>
      </c>
      <c r="Y418" s="15">
        <f t="shared" si="30"/>
        <v>0</v>
      </c>
      <c r="Z418" s="16">
        <f t="shared" si="29"/>
        <v>0</v>
      </c>
    </row>
    <row r="419" spans="1:26">
      <c r="A419" s="13">
        <v>6314</v>
      </c>
      <c r="B419" s="13" t="s">
        <v>29947</v>
      </c>
      <c r="C419" s="13" t="s">
        <v>29950</v>
      </c>
      <c r="D419" s="13" t="s">
        <v>29732</v>
      </c>
      <c r="E419" s="16">
        <v>10</v>
      </c>
      <c r="F419" s="721">
        <f>'PE Holds'!L220</f>
        <v>0</v>
      </c>
      <c r="G419" s="722">
        <f>'PE Holds'!M220</f>
        <v>0</v>
      </c>
      <c r="H419" s="723">
        <f>'PE Holds'!N220</f>
        <v>0</v>
      </c>
      <c r="I419" s="724">
        <f>'PE Holds'!O220</f>
        <v>0</v>
      </c>
      <c r="J419" s="725">
        <f>'PE Holds'!P220</f>
        <v>0</v>
      </c>
      <c r="K419" s="726">
        <f>'PE Holds'!Q220</f>
        <v>0</v>
      </c>
      <c r="L419" s="727">
        <f>'PE Holds'!R220</f>
        <v>0</v>
      </c>
      <c r="M419" s="728">
        <f>'PE Holds'!S220</f>
        <v>0</v>
      </c>
      <c r="N419" s="729">
        <f>'PE Holds'!T220</f>
        <v>0</v>
      </c>
      <c r="O419" s="730">
        <f>'PE Holds'!U220</f>
        <v>0</v>
      </c>
      <c r="P419" s="731">
        <f>'PE Holds'!V220</f>
        <v>0</v>
      </c>
      <c r="Q419" s="732">
        <f>'PE Holds'!W220</f>
        <v>0</v>
      </c>
      <c r="R419" s="733">
        <f>'PE Holds'!X220</f>
        <v>0</v>
      </c>
      <c r="S419" s="738">
        <f>'PE Holds'!Y220</f>
        <v>0</v>
      </c>
      <c r="T419" s="739">
        <f>'PE Holds'!Z220</f>
        <v>0</v>
      </c>
      <c r="U419" s="738">
        <f>'PE Holds'!AA220</f>
        <v>0</v>
      </c>
      <c r="V419" s="734">
        <f>'PE Holds'!AB220</f>
        <v>0</v>
      </c>
      <c r="W419" s="721">
        <f>'PE Holds'!AC220</f>
        <v>0</v>
      </c>
      <c r="X419" s="740">
        <f>'PE Holds'!AD220</f>
        <v>0</v>
      </c>
      <c r="Y419" s="15">
        <f t="shared" si="30"/>
        <v>0</v>
      </c>
      <c r="Z419" s="16">
        <f t="shared" si="29"/>
        <v>0</v>
      </c>
    </row>
    <row r="420" spans="1:26">
      <c r="A420" s="13">
        <v>6277</v>
      </c>
      <c r="B420" s="13" t="s">
        <v>29947</v>
      </c>
      <c r="C420" s="13" t="s">
        <v>29950</v>
      </c>
      <c r="D420" s="13" t="s">
        <v>29733</v>
      </c>
      <c r="E420" s="16">
        <v>10</v>
      </c>
      <c r="F420" s="721">
        <f>'PE Holds'!L221</f>
        <v>0</v>
      </c>
      <c r="G420" s="722">
        <f>'PE Holds'!M221</f>
        <v>0</v>
      </c>
      <c r="H420" s="723">
        <f>'PE Holds'!N221</f>
        <v>0</v>
      </c>
      <c r="I420" s="724">
        <f>'PE Holds'!O221</f>
        <v>0</v>
      </c>
      <c r="J420" s="725">
        <f>'PE Holds'!P221</f>
        <v>0</v>
      </c>
      <c r="K420" s="726">
        <f>'PE Holds'!Q221</f>
        <v>0</v>
      </c>
      <c r="L420" s="727">
        <f>'PE Holds'!R221</f>
        <v>0</v>
      </c>
      <c r="M420" s="728">
        <f>'PE Holds'!S221</f>
        <v>0</v>
      </c>
      <c r="N420" s="729">
        <f>'PE Holds'!T221</f>
        <v>0</v>
      </c>
      <c r="O420" s="730">
        <f>'PE Holds'!U221</f>
        <v>0</v>
      </c>
      <c r="P420" s="731">
        <f>'PE Holds'!V221</f>
        <v>0</v>
      </c>
      <c r="Q420" s="732">
        <f>'PE Holds'!W221</f>
        <v>0</v>
      </c>
      <c r="R420" s="733">
        <f>'PE Holds'!X221</f>
        <v>0</v>
      </c>
      <c r="S420" s="738">
        <f>'PE Holds'!Y221</f>
        <v>0</v>
      </c>
      <c r="T420" s="739">
        <f>'PE Holds'!Z221</f>
        <v>0</v>
      </c>
      <c r="U420" s="738">
        <f>'PE Holds'!AA221</f>
        <v>0</v>
      </c>
      <c r="V420" s="734">
        <f>'PE Holds'!AB221</f>
        <v>0</v>
      </c>
      <c r="W420" s="721">
        <f>'PE Holds'!AC221</f>
        <v>0</v>
      </c>
      <c r="X420" s="740">
        <f>'PE Holds'!AD221</f>
        <v>0</v>
      </c>
      <c r="Y420" s="15">
        <f t="shared" si="30"/>
        <v>0</v>
      </c>
      <c r="Z420" s="16">
        <f t="shared" si="29"/>
        <v>0</v>
      </c>
    </row>
    <row r="421" spans="1:26">
      <c r="A421" s="13">
        <v>6309</v>
      </c>
      <c r="B421" s="13" t="s">
        <v>29947</v>
      </c>
      <c r="C421" s="13" t="s">
        <v>29636</v>
      </c>
      <c r="D421" s="13" t="s">
        <v>29732</v>
      </c>
      <c r="E421" s="16">
        <v>10</v>
      </c>
      <c r="F421" s="721">
        <f>'PE Holds'!L222</f>
        <v>0</v>
      </c>
      <c r="G421" s="722">
        <f>'PE Holds'!M222</f>
        <v>0</v>
      </c>
      <c r="H421" s="723">
        <f>'PE Holds'!N222</f>
        <v>0</v>
      </c>
      <c r="I421" s="724">
        <f>'PE Holds'!O222</f>
        <v>0</v>
      </c>
      <c r="J421" s="725">
        <f>'PE Holds'!P222</f>
        <v>0</v>
      </c>
      <c r="K421" s="726">
        <f>'PE Holds'!Q222</f>
        <v>0</v>
      </c>
      <c r="L421" s="727">
        <f>'PE Holds'!R222</f>
        <v>0</v>
      </c>
      <c r="M421" s="728">
        <f>'PE Holds'!S222</f>
        <v>0</v>
      </c>
      <c r="N421" s="729">
        <f>'PE Holds'!T222</f>
        <v>0</v>
      </c>
      <c r="O421" s="730">
        <f>'PE Holds'!U222</f>
        <v>0</v>
      </c>
      <c r="P421" s="731">
        <f>'PE Holds'!V222</f>
        <v>0</v>
      </c>
      <c r="Q421" s="732">
        <f>'PE Holds'!W222</f>
        <v>0</v>
      </c>
      <c r="R421" s="733">
        <f>'PE Holds'!X222</f>
        <v>0</v>
      </c>
      <c r="S421" s="738">
        <f>'PE Holds'!Y222</f>
        <v>0</v>
      </c>
      <c r="T421" s="739">
        <f>'PE Holds'!Z222</f>
        <v>0</v>
      </c>
      <c r="U421" s="738">
        <f>'PE Holds'!AA222</f>
        <v>0</v>
      </c>
      <c r="V421" s="734">
        <f>'PE Holds'!AB222</f>
        <v>0</v>
      </c>
      <c r="W421" s="721">
        <f>'PE Holds'!AC222</f>
        <v>0</v>
      </c>
      <c r="X421" s="740">
        <f>'PE Holds'!AD222</f>
        <v>0</v>
      </c>
      <c r="Y421" s="15">
        <f t="shared" si="30"/>
        <v>0</v>
      </c>
      <c r="Z421" s="16">
        <f t="shared" si="29"/>
        <v>0</v>
      </c>
    </row>
    <row r="422" spans="1:26">
      <c r="A422" s="13">
        <v>6286</v>
      </c>
      <c r="B422" s="13" t="s">
        <v>29947</v>
      </c>
      <c r="C422" s="13" t="s">
        <v>29636</v>
      </c>
      <c r="D422" s="13" t="s">
        <v>29733</v>
      </c>
      <c r="E422" s="16">
        <v>10</v>
      </c>
      <c r="F422" s="721">
        <f>'PE Holds'!L223</f>
        <v>0</v>
      </c>
      <c r="G422" s="722">
        <f>'PE Holds'!M223</f>
        <v>0</v>
      </c>
      <c r="H422" s="723">
        <f>'PE Holds'!N223</f>
        <v>0</v>
      </c>
      <c r="I422" s="724">
        <f>'PE Holds'!O223</f>
        <v>0</v>
      </c>
      <c r="J422" s="725">
        <f>'PE Holds'!P223</f>
        <v>0</v>
      </c>
      <c r="K422" s="726">
        <f>'PE Holds'!Q223</f>
        <v>0</v>
      </c>
      <c r="L422" s="727">
        <f>'PE Holds'!R223</f>
        <v>0</v>
      </c>
      <c r="M422" s="728">
        <f>'PE Holds'!S223</f>
        <v>0</v>
      </c>
      <c r="N422" s="729">
        <f>'PE Holds'!T223</f>
        <v>0</v>
      </c>
      <c r="O422" s="730">
        <f>'PE Holds'!U223</f>
        <v>0</v>
      </c>
      <c r="P422" s="731">
        <f>'PE Holds'!V223</f>
        <v>0</v>
      </c>
      <c r="Q422" s="732">
        <f>'PE Holds'!W223</f>
        <v>0</v>
      </c>
      <c r="R422" s="733">
        <f>'PE Holds'!X223</f>
        <v>0</v>
      </c>
      <c r="S422" s="738">
        <f>'PE Holds'!Y223</f>
        <v>0</v>
      </c>
      <c r="T422" s="739">
        <f>'PE Holds'!Z223</f>
        <v>0</v>
      </c>
      <c r="U422" s="738">
        <f>'PE Holds'!AA223</f>
        <v>0</v>
      </c>
      <c r="V422" s="734">
        <f>'PE Holds'!AB223</f>
        <v>0</v>
      </c>
      <c r="W422" s="721">
        <f>'PE Holds'!AC223</f>
        <v>0</v>
      </c>
      <c r="X422" s="740">
        <f>'PE Holds'!AD223</f>
        <v>0</v>
      </c>
      <c r="Y422" s="15">
        <f t="shared" si="30"/>
        <v>0</v>
      </c>
      <c r="Z422" s="16">
        <f t="shared" si="29"/>
        <v>0</v>
      </c>
    </row>
    <row r="423" spans="1:26">
      <c r="A423" s="13">
        <v>6240</v>
      </c>
      <c r="B423" s="13" t="s">
        <v>29947</v>
      </c>
      <c r="C423" s="13" t="s">
        <v>29666</v>
      </c>
      <c r="D423" s="13"/>
      <c r="E423" s="16">
        <v>10</v>
      </c>
      <c r="F423" s="721">
        <f>'PE Holds'!L224</f>
        <v>0</v>
      </c>
      <c r="G423" s="722">
        <f>'PE Holds'!M224</f>
        <v>0</v>
      </c>
      <c r="H423" s="723">
        <f>'PE Holds'!N224</f>
        <v>0</v>
      </c>
      <c r="I423" s="724">
        <f>'PE Holds'!O224</f>
        <v>0</v>
      </c>
      <c r="J423" s="725">
        <f>'PE Holds'!P224</f>
        <v>0</v>
      </c>
      <c r="K423" s="726">
        <f>'PE Holds'!Q224</f>
        <v>0</v>
      </c>
      <c r="L423" s="727">
        <f>'PE Holds'!R224</f>
        <v>0</v>
      </c>
      <c r="M423" s="728">
        <f>'PE Holds'!S224</f>
        <v>0</v>
      </c>
      <c r="N423" s="729">
        <f>'PE Holds'!T224</f>
        <v>0</v>
      </c>
      <c r="O423" s="730">
        <f>'PE Holds'!U224</f>
        <v>0</v>
      </c>
      <c r="P423" s="731">
        <f>'PE Holds'!V224</f>
        <v>0</v>
      </c>
      <c r="Q423" s="732">
        <f>'PE Holds'!W224</f>
        <v>0</v>
      </c>
      <c r="R423" s="733">
        <f>'PE Holds'!X224</f>
        <v>0</v>
      </c>
      <c r="S423" s="738">
        <f>'PE Holds'!Y224</f>
        <v>0</v>
      </c>
      <c r="T423" s="739">
        <f>'PE Holds'!Z224</f>
        <v>0</v>
      </c>
      <c r="U423" s="738">
        <f>'PE Holds'!AA224</f>
        <v>0</v>
      </c>
      <c r="V423" s="734">
        <f>'PE Holds'!AB224</f>
        <v>0</v>
      </c>
      <c r="W423" s="721">
        <f>'PE Holds'!AC224</f>
        <v>0</v>
      </c>
      <c r="X423" s="740">
        <f>'PE Holds'!AD224</f>
        <v>0</v>
      </c>
      <c r="Y423" s="15">
        <f t="shared" si="30"/>
        <v>0</v>
      </c>
      <c r="Z423" s="16">
        <f t="shared" si="29"/>
        <v>0</v>
      </c>
    </row>
    <row r="424" spans="1:26">
      <c r="A424" s="13">
        <v>6281</v>
      </c>
      <c r="B424" s="14" t="s">
        <v>29947</v>
      </c>
      <c r="C424" s="14" t="s">
        <v>29463</v>
      </c>
      <c r="D424" s="14" t="s">
        <v>29732</v>
      </c>
      <c r="E424" s="16">
        <v>5</v>
      </c>
      <c r="F424" s="721"/>
      <c r="G424" s="722">
        <f>'PU Holds'!M317</f>
        <v>0</v>
      </c>
      <c r="H424" s="723">
        <f>'PU Holds'!N317</f>
        <v>0</v>
      </c>
      <c r="I424" s="724">
        <f>'PU Holds'!O317</f>
        <v>0</v>
      </c>
      <c r="J424" s="725">
        <f>'PU Holds'!P317</f>
        <v>0</v>
      </c>
      <c r="K424" s="726">
        <f>'PU Holds'!Q317</f>
        <v>0</v>
      </c>
      <c r="L424" s="727">
        <f>'PU Holds'!R317</f>
        <v>0</v>
      </c>
      <c r="M424" s="728">
        <f>'PU Holds'!S317</f>
        <v>0</v>
      </c>
      <c r="N424" s="729">
        <f>'PU Holds'!T317</f>
        <v>0</v>
      </c>
      <c r="O424" s="730">
        <f>'PU Holds'!U317</f>
        <v>0</v>
      </c>
      <c r="P424" s="731">
        <f>'PU Holds'!V317</f>
        <v>0</v>
      </c>
      <c r="Q424" s="732">
        <f>'PU Holds'!W317</f>
        <v>0</v>
      </c>
      <c r="R424" s="733">
        <f>'PU Holds'!X317</f>
        <v>0</v>
      </c>
      <c r="S424" s="738">
        <f>'PU Holds'!Y317</f>
        <v>0</v>
      </c>
      <c r="T424" s="739">
        <f>'PU Holds'!Z317</f>
        <v>0</v>
      </c>
      <c r="U424" s="738">
        <f>'PU Holds'!AA317</f>
        <v>0</v>
      </c>
      <c r="V424" s="734">
        <f>'PU Holds'!AB317</f>
        <v>0</v>
      </c>
      <c r="W424" s="721">
        <f>'PU Holds'!AC317</f>
        <v>0</v>
      </c>
      <c r="X424" s="740">
        <f>'PU Holds'!AD317</f>
        <v>0</v>
      </c>
      <c r="Y424" s="15">
        <f t="shared" si="30"/>
        <v>0</v>
      </c>
      <c r="Z424" s="16">
        <f t="shared" si="29"/>
        <v>0</v>
      </c>
    </row>
    <row r="425" spans="1:26">
      <c r="A425" s="13">
        <v>6230</v>
      </c>
      <c r="B425" s="13" t="s">
        <v>29947</v>
      </c>
      <c r="C425" s="13" t="s">
        <v>29463</v>
      </c>
      <c r="D425" s="13" t="s">
        <v>29733</v>
      </c>
      <c r="E425" s="16">
        <v>5</v>
      </c>
      <c r="F425" s="721">
        <f>'PE Holds'!L225</f>
        <v>0</v>
      </c>
      <c r="G425" s="722">
        <f>'PE Holds'!M225</f>
        <v>0</v>
      </c>
      <c r="H425" s="723">
        <f>'PE Holds'!N225</f>
        <v>0</v>
      </c>
      <c r="I425" s="724">
        <f>'PE Holds'!O225</f>
        <v>0</v>
      </c>
      <c r="J425" s="725">
        <f>'PE Holds'!P225</f>
        <v>0</v>
      </c>
      <c r="K425" s="726">
        <f>'PE Holds'!Q225</f>
        <v>0</v>
      </c>
      <c r="L425" s="727">
        <f>'PE Holds'!R225</f>
        <v>0</v>
      </c>
      <c r="M425" s="728">
        <f>'PE Holds'!S225</f>
        <v>0</v>
      </c>
      <c r="N425" s="729">
        <f>'PE Holds'!T225</f>
        <v>0</v>
      </c>
      <c r="O425" s="730">
        <f>'PE Holds'!U225</f>
        <v>0</v>
      </c>
      <c r="P425" s="731">
        <f>'PE Holds'!V225</f>
        <v>0</v>
      </c>
      <c r="Q425" s="732">
        <f>'PE Holds'!W225</f>
        <v>0</v>
      </c>
      <c r="R425" s="733">
        <f>'PE Holds'!X225</f>
        <v>0</v>
      </c>
      <c r="S425" s="738">
        <f>'PE Holds'!Y225</f>
        <v>0</v>
      </c>
      <c r="T425" s="739">
        <f>'PE Holds'!Z225</f>
        <v>0</v>
      </c>
      <c r="U425" s="738">
        <f>'PE Holds'!AA225</f>
        <v>0</v>
      </c>
      <c r="V425" s="734">
        <f>'PE Holds'!AB225</f>
        <v>0</v>
      </c>
      <c r="W425" s="721">
        <f>'PE Holds'!AC225</f>
        <v>0</v>
      </c>
      <c r="X425" s="740">
        <f>'PE Holds'!AD225</f>
        <v>0</v>
      </c>
      <c r="Y425" s="15">
        <f t="shared" si="30"/>
        <v>0</v>
      </c>
      <c r="Z425" s="16">
        <f t="shared" si="29"/>
        <v>0</v>
      </c>
    </row>
    <row r="426" spans="1:26">
      <c r="A426" s="13">
        <v>7551</v>
      </c>
      <c r="B426" s="14" t="s">
        <v>29947</v>
      </c>
      <c r="C426" s="14" t="s">
        <v>29951</v>
      </c>
      <c r="D426" s="14" t="s">
        <v>29754</v>
      </c>
      <c r="E426" s="16">
        <v>1</v>
      </c>
      <c r="F426" s="721"/>
      <c r="G426" s="722">
        <f>'PU Holds'!M318</f>
        <v>0</v>
      </c>
      <c r="H426" s="723">
        <f>'PU Holds'!N318</f>
        <v>0</v>
      </c>
      <c r="I426" s="724">
        <f>'PU Holds'!O318</f>
        <v>0</v>
      </c>
      <c r="J426" s="725">
        <f>'PU Holds'!P318</f>
        <v>0</v>
      </c>
      <c r="K426" s="726">
        <f>'PU Holds'!Q318</f>
        <v>0</v>
      </c>
      <c r="L426" s="727">
        <f>'PU Holds'!R318</f>
        <v>0</v>
      </c>
      <c r="M426" s="728">
        <f>'PU Holds'!S318</f>
        <v>0</v>
      </c>
      <c r="N426" s="729">
        <f>'PU Holds'!T318</f>
        <v>0</v>
      </c>
      <c r="O426" s="730">
        <f>'PU Holds'!U318</f>
        <v>0</v>
      </c>
      <c r="P426" s="731">
        <f>'PU Holds'!V318</f>
        <v>0</v>
      </c>
      <c r="Q426" s="732">
        <f>'PU Holds'!W318</f>
        <v>0</v>
      </c>
      <c r="R426" s="733">
        <f>'PU Holds'!X318</f>
        <v>0</v>
      </c>
      <c r="S426" s="738">
        <f>'PU Holds'!Y318</f>
        <v>0</v>
      </c>
      <c r="T426" s="739">
        <f>'PU Holds'!Z318</f>
        <v>0</v>
      </c>
      <c r="U426" s="738">
        <f>'PU Holds'!AA318</f>
        <v>0</v>
      </c>
      <c r="V426" s="734">
        <f>'PU Holds'!AB318</f>
        <v>0</v>
      </c>
      <c r="W426" s="721">
        <f>'PU Holds'!AC318</f>
        <v>0</v>
      </c>
      <c r="X426" s="740">
        <f>'PU Holds'!AD318</f>
        <v>0</v>
      </c>
      <c r="Y426" s="15">
        <f t="shared" si="30"/>
        <v>0</v>
      </c>
      <c r="Z426" s="16">
        <f t="shared" si="29"/>
        <v>0</v>
      </c>
    </row>
    <row r="427" spans="1:26">
      <c r="A427" s="13">
        <v>7573</v>
      </c>
      <c r="B427" s="14" t="s">
        <v>29947</v>
      </c>
      <c r="C427" s="14" t="s">
        <v>29951</v>
      </c>
      <c r="D427" s="14" t="s">
        <v>29756</v>
      </c>
      <c r="E427" s="16">
        <v>1</v>
      </c>
      <c r="F427" s="721"/>
      <c r="G427" s="722">
        <f>'PU Holds'!M319</f>
        <v>0</v>
      </c>
      <c r="H427" s="723">
        <f>'PU Holds'!N319</f>
        <v>0</v>
      </c>
      <c r="I427" s="724">
        <f>'PU Holds'!O319</f>
        <v>0</v>
      </c>
      <c r="J427" s="725">
        <f>'PU Holds'!P319</f>
        <v>0</v>
      </c>
      <c r="K427" s="726">
        <f>'PU Holds'!Q319</f>
        <v>0</v>
      </c>
      <c r="L427" s="727">
        <f>'PU Holds'!R319</f>
        <v>0</v>
      </c>
      <c r="M427" s="728">
        <f>'PU Holds'!S319</f>
        <v>0</v>
      </c>
      <c r="N427" s="729">
        <f>'PU Holds'!T319</f>
        <v>0</v>
      </c>
      <c r="O427" s="730">
        <f>'PU Holds'!U319</f>
        <v>0</v>
      </c>
      <c r="P427" s="731">
        <f>'PU Holds'!V319</f>
        <v>0</v>
      </c>
      <c r="Q427" s="732">
        <f>'PU Holds'!W319</f>
        <v>0</v>
      </c>
      <c r="R427" s="733">
        <f>'PU Holds'!X319</f>
        <v>0</v>
      </c>
      <c r="S427" s="738">
        <f>'PU Holds'!Y319</f>
        <v>0</v>
      </c>
      <c r="T427" s="739">
        <f>'PU Holds'!Z319</f>
        <v>0</v>
      </c>
      <c r="U427" s="738">
        <f>'PU Holds'!AA319</f>
        <v>0</v>
      </c>
      <c r="V427" s="734">
        <f>'PU Holds'!AB319</f>
        <v>0</v>
      </c>
      <c r="W427" s="721">
        <f>'PU Holds'!AC319</f>
        <v>0</v>
      </c>
      <c r="X427" s="740">
        <f>'PU Holds'!AD319</f>
        <v>0</v>
      </c>
      <c r="Y427" s="15">
        <f t="shared" si="30"/>
        <v>0</v>
      </c>
      <c r="Z427" s="16">
        <f t="shared" si="29"/>
        <v>0</v>
      </c>
    </row>
    <row r="428" spans="1:26">
      <c r="A428" s="13">
        <v>6232</v>
      </c>
      <c r="B428" s="13" t="s">
        <v>29947</v>
      </c>
      <c r="C428" s="13" t="s">
        <v>29755</v>
      </c>
      <c r="D428" s="13" t="s">
        <v>29732</v>
      </c>
      <c r="E428" s="16">
        <v>5</v>
      </c>
      <c r="F428" s="721">
        <f>'PE Holds'!L226</f>
        <v>0</v>
      </c>
      <c r="G428" s="722">
        <f>'PE Holds'!M226</f>
        <v>0</v>
      </c>
      <c r="H428" s="723">
        <f>'PE Holds'!N226</f>
        <v>0</v>
      </c>
      <c r="I428" s="724">
        <f>'PE Holds'!O226</f>
        <v>0</v>
      </c>
      <c r="J428" s="725">
        <f>'PE Holds'!P226</f>
        <v>0</v>
      </c>
      <c r="K428" s="726">
        <f>'PE Holds'!Q226</f>
        <v>0</v>
      </c>
      <c r="L428" s="727">
        <f>'PE Holds'!R226</f>
        <v>0</v>
      </c>
      <c r="M428" s="728">
        <f>'PE Holds'!S226</f>
        <v>0</v>
      </c>
      <c r="N428" s="729">
        <f>'PE Holds'!T226</f>
        <v>0</v>
      </c>
      <c r="O428" s="730">
        <f>'PE Holds'!U226</f>
        <v>0</v>
      </c>
      <c r="P428" s="731">
        <f>'PE Holds'!V226</f>
        <v>0</v>
      </c>
      <c r="Q428" s="732">
        <f>'PE Holds'!W226</f>
        <v>0</v>
      </c>
      <c r="R428" s="733">
        <f>'PE Holds'!X226</f>
        <v>0</v>
      </c>
      <c r="S428" s="738">
        <f>'PE Holds'!Y226</f>
        <v>0</v>
      </c>
      <c r="T428" s="739">
        <f>'PE Holds'!Z226</f>
        <v>0</v>
      </c>
      <c r="U428" s="738">
        <f>'PE Holds'!AA226</f>
        <v>0</v>
      </c>
      <c r="V428" s="734">
        <f>'PE Holds'!AB226</f>
        <v>0</v>
      </c>
      <c r="W428" s="721">
        <f>'PE Holds'!AC226</f>
        <v>0</v>
      </c>
      <c r="X428" s="740">
        <f>'PE Holds'!AD226</f>
        <v>0</v>
      </c>
      <c r="Y428" s="15">
        <f t="shared" si="30"/>
        <v>0</v>
      </c>
      <c r="Z428" s="16">
        <f t="shared" si="29"/>
        <v>0</v>
      </c>
    </row>
    <row r="429" spans="1:26">
      <c r="A429" s="13">
        <v>6292</v>
      </c>
      <c r="B429" s="13" t="s">
        <v>29947</v>
      </c>
      <c r="C429" s="13" t="s">
        <v>29755</v>
      </c>
      <c r="D429" s="13" t="s">
        <v>29733</v>
      </c>
      <c r="E429" s="16">
        <v>5</v>
      </c>
      <c r="F429" s="721">
        <f>'PE Holds'!L227</f>
        <v>0</v>
      </c>
      <c r="G429" s="722">
        <f>'PE Holds'!M227</f>
        <v>0</v>
      </c>
      <c r="H429" s="723">
        <f>'PE Holds'!N227</f>
        <v>0</v>
      </c>
      <c r="I429" s="724">
        <f>'PE Holds'!O227</f>
        <v>0</v>
      </c>
      <c r="J429" s="725">
        <f>'PE Holds'!P227</f>
        <v>0</v>
      </c>
      <c r="K429" s="726">
        <f>'PE Holds'!Q227</f>
        <v>0</v>
      </c>
      <c r="L429" s="727">
        <f>'PE Holds'!R227</f>
        <v>0</v>
      </c>
      <c r="M429" s="728">
        <f>'PE Holds'!S227</f>
        <v>0</v>
      </c>
      <c r="N429" s="729">
        <f>'PE Holds'!T227</f>
        <v>0</v>
      </c>
      <c r="O429" s="730">
        <f>'PE Holds'!U227</f>
        <v>0</v>
      </c>
      <c r="P429" s="731">
        <f>'PE Holds'!V227</f>
        <v>0</v>
      </c>
      <c r="Q429" s="732">
        <f>'PE Holds'!W227</f>
        <v>0</v>
      </c>
      <c r="R429" s="733">
        <f>'PE Holds'!X227</f>
        <v>0</v>
      </c>
      <c r="S429" s="738">
        <f>'PE Holds'!Y227</f>
        <v>0</v>
      </c>
      <c r="T429" s="739">
        <f>'PE Holds'!Z227</f>
        <v>0</v>
      </c>
      <c r="U429" s="738">
        <f>'PE Holds'!AA227</f>
        <v>0</v>
      </c>
      <c r="V429" s="734">
        <f>'PE Holds'!AB227</f>
        <v>0</v>
      </c>
      <c r="W429" s="721">
        <f>'PE Holds'!AC227</f>
        <v>0</v>
      </c>
      <c r="X429" s="740">
        <f>'PE Holds'!AD227</f>
        <v>0</v>
      </c>
      <c r="Y429" s="15">
        <f t="shared" si="30"/>
        <v>0</v>
      </c>
      <c r="Z429" s="16">
        <f t="shared" si="29"/>
        <v>0</v>
      </c>
    </row>
    <row r="430" spans="1:26">
      <c r="A430" s="13">
        <v>6291</v>
      </c>
      <c r="B430" s="13" t="s">
        <v>29947</v>
      </c>
      <c r="C430" s="13" t="s">
        <v>29755</v>
      </c>
      <c r="D430" s="13" t="s">
        <v>29735</v>
      </c>
      <c r="E430" s="16">
        <v>5</v>
      </c>
      <c r="F430" s="721">
        <f>'PE Holds'!L228</f>
        <v>0</v>
      </c>
      <c r="G430" s="722">
        <f>'PE Holds'!M228</f>
        <v>0</v>
      </c>
      <c r="H430" s="723">
        <f>'PE Holds'!N228</f>
        <v>0</v>
      </c>
      <c r="I430" s="724">
        <f>'PE Holds'!O228</f>
        <v>0</v>
      </c>
      <c r="J430" s="725">
        <f>'PE Holds'!P228</f>
        <v>0</v>
      </c>
      <c r="K430" s="726">
        <f>'PE Holds'!Q228</f>
        <v>0</v>
      </c>
      <c r="L430" s="727">
        <f>'PE Holds'!R228</f>
        <v>0</v>
      </c>
      <c r="M430" s="728">
        <f>'PE Holds'!S228</f>
        <v>0</v>
      </c>
      <c r="N430" s="729">
        <f>'PE Holds'!T228</f>
        <v>0</v>
      </c>
      <c r="O430" s="730">
        <f>'PE Holds'!U228</f>
        <v>0</v>
      </c>
      <c r="P430" s="731">
        <f>'PE Holds'!V228</f>
        <v>0</v>
      </c>
      <c r="Q430" s="732">
        <f>'PE Holds'!W228</f>
        <v>0</v>
      </c>
      <c r="R430" s="733">
        <f>'PE Holds'!X228</f>
        <v>0</v>
      </c>
      <c r="S430" s="738">
        <f>'PE Holds'!Y228</f>
        <v>0</v>
      </c>
      <c r="T430" s="739">
        <f>'PE Holds'!Z228</f>
        <v>0</v>
      </c>
      <c r="U430" s="738">
        <f>'PE Holds'!AA228</f>
        <v>0</v>
      </c>
      <c r="V430" s="734">
        <f>'PE Holds'!AB228</f>
        <v>0</v>
      </c>
      <c r="W430" s="721">
        <f>'PE Holds'!AC228</f>
        <v>0</v>
      </c>
      <c r="X430" s="740">
        <f>'PE Holds'!AD228</f>
        <v>0</v>
      </c>
      <c r="Y430" s="15">
        <f t="shared" si="30"/>
        <v>0</v>
      </c>
      <c r="Z430" s="16">
        <f t="shared" si="29"/>
        <v>0</v>
      </c>
    </row>
    <row r="431" spans="1:26">
      <c r="A431" s="13">
        <v>6494</v>
      </c>
      <c r="B431" s="13" t="s">
        <v>29947</v>
      </c>
      <c r="C431" s="13" t="s">
        <v>29338</v>
      </c>
      <c r="D431" s="13"/>
      <c r="E431" s="16">
        <v>10</v>
      </c>
      <c r="F431" s="721">
        <f>'PE Holds'!L229</f>
        <v>0</v>
      </c>
      <c r="G431" s="722">
        <f>'PE Holds'!M229</f>
        <v>0</v>
      </c>
      <c r="H431" s="723">
        <f>'PE Holds'!N229</f>
        <v>0</v>
      </c>
      <c r="I431" s="724">
        <f>'PE Holds'!O229</f>
        <v>0</v>
      </c>
      <c r="J431" s="725">
        <f>'PE Holds'!P229</f>
        <v>0</v>
      </c>
      <c r="K431" s="726">
        <f>'PE Holds'!Q229</f>
        <v>0</v>
      </c>
      <c r="L431" s="727">
        <f>'PE Holds'!R229</f>
        <v>0</v>
      </c>
      <c r="M431" s="728">
        <f>'PE Holds'!S229</f>
        <v>0</v>
      </c>
      <c r="N431" s="729">
        <f>'PE Holds'!T229</f>
        <v>0</v>
      </c>
      <c r="O431" s="730">
        <f>'PE Holds'!U229</f>
        <v>0</v>
      </c>
      <c r="P431" s="731">
        <f>'PE Holds'!V229</f>
        <v>0</v>
      </c>
      <c r="Q431" s="732">
        <f>'PE Holds'!W229</f>
        <v>0</v>
      </c>
      <c r="R431" s="733">
        <f>'PE Holds'!X229</f>
        <v>0</v>
      </c>
      <c r="S431" s="738">
        <f>'PE Holds'!Y229</f>
        <v>0</v>
      </c>
      <c r="T431" s="739">
        <f>'PE Holds'!Z229</f>
        <v>0</v>
      </c>
      <c r="U431" s="738">
        <f>'PE Holds'!AA229</f>
        <v>0</v>
      </c>
      <c r="V431" s="734">
        <f>'PE Holds'!AB229</f>
        <v>0</v>
      </c>
      <c r="W431" s="721">
        <f>'PE Holds'!AC229</f>
        <v>0</v>
      </c>
      <c r="X431" s="740">
        <f>'PE Holds'!AD229</f>
        <v>0</v>
      </c>
      <c r="Y431" s="15">
        <f t="shared" si="30"/>
        <v>0</v>
      </c>
      <c r="Z431" s="16">
        <f t="shared" si="29"/>
        <v>0</v>
      </c>
    </row>
    <row r="432" spans="1:26">
      <c r="A432" s="13">
        <v>12129</v>
      </c>
      <c r="B432" s="13" t="s">
        <v>29947</v>
      </c>
      <c r="C432" s="13" t="s">
        <v>29952</v>
      </c>
      <c r="D432" s="13" t="s">
        <v>29732</v>
      </c>
      <c r="E432" s="16">
        <v>10</v>
      </c>
      <c r="F432" s="721">
        <f>'PE Holds'!L230</f>
        <v>0</v>
      </c>
      <c r="G432" s="722">
        <f>'PE Holds'!M230</f>
        <v>0</v>
      </c>
      <c r="H432" s="723">
        <f>'PE Holds'!N230</f>
        <v>0</v>
      </c>
      <c r="I432" s="724">
        <f>'PE Holds'!O230</f>
        <v>0</v>
      </c>
      <c r="J432" s="725">
        <f>'PE Holds'!P230</f>
        <v>0</v>
      </c>
      <c r="K432" s="726">
        <f>'PE Holds'!Q230</f>
        <v>0</v>
      </c>
      <c r="L432" s="727">
        <f>'PE Holds'!R230</f>
        <v>0</v>
      </c>
      <c r="M432" s="728">
        <f>'PE Holds'!S230</f>
        <v>0</v>
      </c>
      <c r="N432" s="729">
        <f>'PE Holds'!T230</f>
        <v>0</v>
      </c>
      <c r="O432" s="730">
        <f>'PE Holds'!U230</f>
        <v>0</v>
      </c>
      <c r="P432" s="731">
        <f>'PE Holds'!V230</f>
        <v>0</v>
      </c>
      <c r="Q432" s="732">
        <f>'PE Holds'!W230</f>
        <v>0</v>
      </c>
      <c r="R432" s="733">
        <f>'PE Holds'!X230</f>
        <v>0</v>
      </c>
      <c r="S432" s="738">
        <f>'PE Holds'!Y230</f>
        <v>0</v>
      </c>
      <c r="T432" s="739">
        <f>'PE Holds'!Z230</f>
        <v>0</v>
      </c>
      <c r="U432" s="738">
        <f>'PE Holds'!AA230</f>
        <v>0</v>
      </c>
      <c r="V432" s="734">
        <f>'PE Holds'!AB230</f>
        <v>0</v>
      </c>
      <c r="W432" s="721">
        <f>'PE Holds'!AC230</f>
        <v>0</v>
      </c>
      <c r="X432" s="740">
        <f>'PE Holds'!AD230</f>
        <v>0</v>
      </c>
      <c r="Y432" s="15">
        <f t="shared" si="30"/>
        <v>0</v>
      </c>
      <c r="Z432" s="16">
        <f t="shared" si="29"/>
        <v>0</v>
      </c>
    </row>
    <row r="433" spans="1:26">
      <c r="A433" s="13">
        <v>12132</v>
      </c>
      <c r="B433" s="13" t="s">
        <v>29947</v>
      </c>
      <c r="C433" s="13" t="s">
        <v>29952</v>
      </c>
      <c r="D433" s="13" t="s">
        <v>29733</v>
      </c>
      <c r="E433" s="16">
        <v>10</v>
      </c>
      <c r="F433" s="721">
        <f>'PE Holds'!L231</f>
        <v>0</v>
      </c>
      <c r="G433" s="722">
        <f>'PE Holds'!M231</f>
        <v>0</v>
      </c>
      <c r="H433" s="723">
        <f>'PE Holds'!N231</f>
        <v>0</v>
      </c>
      <c r="I433" s="724">
        <f>'PE Holds'!O231</f>
        <v>0</v>
      </c>
      <c r="J433" s="725">
        <f>'PE Holds'!P231</f>
        <v>0</v>
      </c>
      <c r="K433" s="726">
        <f>'PE Holds'!Q231</f>
        <v>0</v>
      </c>
      <c r="L433" s="727">
        <f>'PE Holds'!R231</f>
        <v>0</v>
      </c>
      <c r="M433" s="728">
        <f>'PE Holds'!S231</f>
        <v>0</v>
      </c>
      <c r="N433" s="729">
        <f>'PE Holds'!T231</f>
        <v>0</v>
      </c>
      <c r="O433" s="730">
        <f>'PE Holds'!U231</f>
        <v>0</v>
      </c>
      <c r="P433" s="731">
        <f>'PE Holds'!V231</f>
        <v>0</v>
      </c>
      <c r="Q433" s="732">
        <f>'PE Holds'!W231</f>
        <v>0</v>
      </c>
      <c r="R433" s="733">
        <f>'PE Holds'!X231</f>
        <v>0</v>
      </c>
      <c r="S433" s="738">
        <f>'PE Holds'!Y231</f>
        <v>0</v>
      </c>
      <c r="T433" s="739">
        <f>'PE Holds'!Z231</f>
        <v>0</v>
      </c>
      <c r="U433" s="738">
        <f>'PE Holds'!AA231</f>
        <v>0</v>
      </c>
      <c r="V433" s="734">
        <f>'PE Holds'!AB231</f>
        <v>0</v>
      </c>
      <c r="W433" s="721">
        <f>'PE Holds'!AC231</f>
        <v>0</v>
      </c>
      <c r="X433" s="740">
        <f>'PE Holds'!AD231</f>
        <v>0</v>
      </c>
      <c r="Y433" s="15">
        <f t="shared" si="30"/>
        <v>0</v>
      </c>
      <c r="Z433" s="16">
        <f t="shared" si="29"/>
        <v>0</v>
      </c>
    </row>
    <row r="434" spans="1:26">
      <c r="A434" s="13">
        <v>12131</v>
      </c>
      <c r="B434" s="13" t="s">
        <v>29947</v>
      </c>
      <c r="C434" s="13" t="s">
        <v>29891</v>
      </c>
      <c r="D434" s="13" t="s">
        <v>29732</v>
      </c>
      <c r="E434" s="16">
        <v>5</v>
      </c>
      <c r="F434" s="721">
        <f>'PE Holds'!L232</f>
        <v>0</v>
      </c>
      <c r="G434" s="722">
        <f>'PE Holds'!M232</f>
        <v>0</v>
      </c>
      <c r="H434" s="723">
        <f>'PE Holds'!N232</f>
        <v>0</v>
      </c>
      <c r="I434" s="724">
        <f>'PE Holds'!O232</f>
        <v>0</v>
      </c>
      <c r="J434" s="725">
        <f>'PE Holds'!P232</f>
        <v>0</v>
      </c>
      <c r="K434" s="726">
        <f>'PE Holds'!Q232</f>
        <v>0</v>
      </c>
      <c r="L434" s="727">
        <f>'PE Holds'!R232</f>
        <v>0</v>
      </c>
      <c r="M434" s="728">
        <f>'PE Holds'!S232</f>
        <v>0</v>
      </c>
      <c r="N434" s="729">
        <f>'PE Holds'!T232</f>
        <v>0</v>
      </c>
      <c r="O434" s="730">
        <f>'PE Holds'!U232</f>
        <v>0</v>
      </c>
      <c r="P434" s="731">
        <f>'PE Holds'!V232</f>
        <v>0</v>
      </c>
      <c r="Q434" s="732">
        <f>'PE Holds'!W232</f>
        <v>0</v>
      </c>
      <c r="R434" s="733">
        <f>'PE Holds'!X232</f>
        <v>0</v>
      </c>
      <c r="S434" s="738">
        <f>'PE Holds'!Y232</f>
        <v>0</v>
      </c>
      <c r="T434" s="739">
        <f>'PE Holds'!Z232</f>
        <v>0</v>
      </c>
      <c r="U434" s="738">
        <f>'PE Holds'!AA232</f>
        <v>0</v>
      </c>
      <c r="V434" s="734">
        <f>'PE Holds'!AB232</f>
        <v>0</v>
      </c>
      <c r="W434" s="721">
        <f>'PE Holds'!AC232</f>
        <v>0</v>
      </c>
      <c r="X434" s="740">
        <f>'PE Holds'!AD232</f>
        <v>0</v>
      </c>
      <c r="Y434" s="15">
        <f t="shared" si="30"/>
        <v>0</v>
      </c>
      <c r="Z434" s="16">
        <f t="shared" si="29"/>
        <v>0</v>
      </c>
    </row>
    <row r="435" spans="1:26">
      <c r="A435" s="13">
        <v>12374</v>
      </c>
      <c r="B435" s="13" t="s">
        <v>29947</v>
      </c>
      <c r="C435" s="13" t="s">
        <v>29891</v>
      </c>
      <c r="D435" s="13" t="s">
        <v>29733</v>
      </c>
      <c r="E435" s="16">
        <v>5</v>
      </c>
      <c r="F435" s="721">
        <f>'PE Holds'!L233</f>
        <v>0</v>
      </c>
      <c r="G435" s="722">
        <f>'PE Holds'!M233</f>
        <v>0</v>
      </c>
      <c r="H435" s="723">
        <f>'PE Holds'!N233</f>
        <v>0</v>
      </c>
      <c r="I435" s="724">
        <f>'PE Holds'!O233</f>
        <v>0</v>
      </c>
      <c r="J435" s="725">
        <f>'PE Holds'!P233</f>
        <v>0</v>
      </c>
      <c r="K435" s="726">
        <f>'PE Holds'!Q233</f>
        <v>0</v>
      </c>
      <c r="L435" s="727">
        <f>'PE Holds'!R233</f>
        <v>0</v>
      </c>
      <c r="M435" s="728">
        <f>'PE Holds'!S233</f>
        <v>0</v>
      </c>
      <c r="N435" s="729">
        <f>'PE Holds'!T233</f>
        <v>0</v>
      </c>
      <c r="O435" s="730">
        <f>'PE Holds'!U233</f>
        <v>0</v>
      </c>
      <c r="P435" s="731">
        <f>'PE Holds'!V233</f>
        <v>0</v>
      </c>
      <c r="Q435" s="732">
        <f>'PE Holds'!W233</f>
        <v>0</v>
      </c>
      <c r="R435" s="733">
        <f>'PE Holds'!X233</f>
        <v>0</v>
      </c>
      <c r="S435" s="738">
        <f>'PE Holds'!Y233</f>
        <v>0</v>
      </c>
      <c r="T435" s="739">
        <f>'PE Holds'!Z233</f>
        <v>0</v>
      </c>
      <c r="U435" s="738">
        <f>'PE Holds'!AA233</f>
        <v>0</v>
      </c>
      <c r="V435" s="734">
        <f>'PE Holds'!AB233</f>
        <v>0</v>
      </c>
      <c r="W435" s="721">
        <f>'PE Holds'!AC233</f>
        <v>0</v>
      </c>
      <c r="X435" s="740">
        <f>'PE Holds'!AD233</f>
        <v>0</v>
      </c>
      <c r="Y435" s="15">
        <f t="shared" si="30"/>
        <v>0</v>
      </c>
      <c r="Z435" s="16">
        <f t="shared" si="29"/>
        <v>0</v>
      </c>
    </row>
    <row r="436" spans="1:26">
      <c r="A436" s="14">
        <v>6245</v>
      </c>
      <c r="B436" s="14" t="s">
        <v>29947</v>
      </c>
      <c r="C436" s="14" t="s">
        <v>29900</v>
      </c>
      <c r="D436" s="14" t="s">
        <v>29732</v>
      </c>
      <c r="E436" s="16">
        <v>20</v>
      </c>
      <c r="F436" s="721"/>
      <c r="G436" s="722">
        <f>'PU Holds'!M320</f>
        <v>0</v>
      </c>
      <c r="H436" s="723">
        <f>'PU Holds'!N320</f>
        <v>0</v>
      </c>
      <c r="I436" s="724">
        <f>'PU Holds'!O320</f>
        <v>0</v>
      </c>
      <c r="J436" s="725">
        <f>'PU Holds'!P320</f>
        <v>0</v>
      </c>
      <c r="K436" s="726">
        <f>'PU Holds'!Q320</f>
        <v>0</v>
      </c>
      <c r="L436" s="727">
        <f>'PU Holds'!R320</f>
        <v>0</v>
      </c>
      <c r="M436" s="728">
        <f>'PU Holds'!S320</f>
        <v>0</v>
      </c>
      <c r="N436" s="729">
        <f>'PU Holds'!T320</f>
        <v>0</v>
      </c>
      <c r="O436" s="730">
        <f>'PU Holds'!U320</f>
        <v>0</v>
      </c>
      <c r="P436" s="731">
        <f>'PU Holds'!V320</f>
        <v>0</v>
      </c>
      <c r="Q436" s="732">
        <f>'PU Holds'!W320</f>
        <v>0</v>
      </c>
      <c r="R436" s="733">
        <f>'PU Holds'!X320</f>
        <v>0</v>
      </c>
      <c r="S436" s="738">
        <f>'PU Holds'!Y320</f>
        <v>0</v>
      </c>
      <c r="T436" s="739">
        <f>'PU Holds'!Z320</f>
        <v>0</v>
      </c>
      <c r="U436" s="738">
        <f>'PU Holds'!AA320</f>
        <v>0</v>
      </c>
      <c r="V436" s="734">
        <f>'PU Holds'!AB320</f>
        <v>0</v>
      </c>
      <c r="W436" s="721">
        <f>'PU Holds'!AC320</f>
        <v>0</v>
      </c>
      <c r="X436" s="740">
        <f>'PU Holds'!AD320</f>
        <v>0</v>
      </c>
      <c r="Y436" s="15">
        <f t="shared" si="30"/>
        <v>0</v>
      </c>
      <c r="Z436" s="16">
        <f t="shared" si="29"/>
        <v>0</v>
      </c>
    </row>
    <row r="437" spans="1:26">
      <c r="A437" s="14">
        <v>6275</v>
      </c>
      <c r="B437" s="14" t="s">
        <v>29947</v>
      </c>
      <c r="C437" s="14" t="s">
        <v>29900</v>
      </c>
      <c r="D437" s="14" t="s">
        <v>29953</v>
      </c>
      <c r="E437" s="16">
        <v>10</v>
      </c>
      <c r="F437" s="721"/>
      <c r="G437" s="722">
        <f>'PU Holds'!M321</f>
        <v>0</v>
      </c>
      <c r="H437" s="723">
        <f>'PU Holds'!N321</f>
        <v>0</v>
      </c>
      <c r="I437" s="724">
        <f>'PU Holds'!O321</f>
        <v>0</v>
      </c>
      <c r="J437" s="725">
        <f>'PU Holds'!P321</f>
        <v>0</v>
      </c>
      <c r="K437" s="726">
        <f>'PU Holds'!Q321</f>
        <v>0</v>
      </c>
      <c r="L437" s="727">
        <f>'PU Holds'!R321</f>
        <v>0</v>
      </c>
      <c r="M437" s="728">
        <f>'PU Holds'!S321</f>
        <v>0</v>
      </c>
      <c r="N437" s="729">
        <f>'PU Holds'!T321</f>
        <v>0</v>
      </c>
      <c r="O437" s="730">
        <f>'PU Holds'!U321</f>
        <v>0</v>
      </c>
      <c r="P437" s="731">
        <f>'PU Holds'!V321</f>
        <v>0</v>
      </c>
      <c r="Q437" s="732">
        <f>'PU Holds'!W321</f>
        <v>0</v>
      </c>
      <c r="R437" s="733">
        <f>'PU Holds'!X321</f>
        <v>0</v>
      </c>
      <c r="S437" s="738">
        <f>'PU Holds'!Y321</f>
        <v>0</v>
      </c>
      <c r="T437" s="739">
        <f>'PU Holds'!Z321</f>
        <v>0</v>
      </c>
      <c r="U437" s="738">
        <f>'PU Holds'!AA321</f>
        <v>0</v>
      </c>
      <c r="V437" s="734">
        <f>'PU Holds'!AB321</f>
        <v>0</v>
      </c>
      <c r="W437" s="721">
        <f>'PU Holds'!AC321</f>
        <v>0</v>
      </c>
      <c r="X437" s="740">
        <f>'PU Holds'!AD321</f>
        <v>0</v>
      </c>
      <c r="Y437" s="15">
        <f t="shared" si="30"/>
        <v>0</v>
      </c>
      <c r="Z437" s="16">
        <f t="shared" si="29"/>
        <v>0</v>
      </c>
    </row>
    <row r="438" spans="1:26">
      <c r="A438" s="14">
        <v>6752</v>
      </c>
      <c r="B438" s="14" t="s">
        <v>29947</v>
      </c>
      <c r="C438" s="14" t="s">
        <v>29900</v>
      </c>
      <c r="D438" s="14" t="s">
        <v>29735</v>
      </c>
      <c r="E438" s="16">
        <v>20</v>
      </c>
      <c r="F438" s="721"/>
      <c r="G438" s="722">
        <f>'PU Holds'!M322</f>
        <v>0</v>
      </c>
      <c r="H438" s="723">
        <f>'PU Holds'!N322</f>
        <v>0</v>
      </c>
      <c r="I438" s="724">
        <f>'PU Holds'!O322</f>
        <v>0</v>
      </c>
      <c r="J438" s="725">
        <f>'PU Holds'!P322</f>
        <v>0</v>
      </c>
      <c r="K438" s="726">
        <f>'PU Holds'!Q322</f>
        <v>0</v>
      </c>
      <c r="L438" s="727">
        <f>'PU Holds'!R322</f>
        <v>0</v>
      </c>
      <c r="M438" s="728">
        <f>'PU Holds'!S322</f>
        <v>0</v>
      </c>
      <c r="N438" s="729">
        <f>'PU Holds'!T322</f>
        <v>0</v>
      </c>
      <c r="O438" s="730">
        <f>'PU Holds'!U322</f>
        <v>0</v>
      </c>
      <c r="P438" s="731">
        <f>'PU Holds'!V322</f>
        <v>0</v>
      </c>
      <c r="Q438" s="732">
        <f>'PU Holds'!W322</f>
        <v>0</v>
      </c>
      <c r="R438" s="733">
        <f>'PU Holds'!X322</f>
        <v>0</v>
      </c>
      <c r="S438" s="738">
        <f>'PU Holds'!Y322</f>
        <v>0</v>
      </c>
      <c r="T438" s="739">
        <f>'PU Holds'!Z322</f>
        <v>0</v>
      </c>
      <c r="U438" s="738">
        <f>'PU Holds'!AA322</f>
        <v>0</v>
      </c>
      <c r="V438" s="734">
        <f>'PU Holds'!AB322</f>
        <v>0</v>
      </c>
      <c r="W438" s="721">
        <f>'PU Holds'!AC322</f>
        <v>0</v>
      </c>
      <c r="X438" s="740">
        <f>'PU Holds'!AD322</f>
        <v>0</v>
      </c>
      <c r="Y438" s="15">
        <f t="shared" si="30"/>
        <v>0</v>
      </c>
      <c r="Z438" s="16">
        <f t="shared" si="29"/>
        <v>0</v>
      </c>
    </row>
    <row r="439" spans="1:26">
      <c r="A439" s="13">
        <v>6233</v>
      </c>
      <c r="B439" s="13" t="s">
        <v>29947</v>
      </c>
      <c r="C439" s="13" t="s">
        <v>29305</v>
      </c>
      <c r="D439" s="13" t="s">
        <v>29732</v>
      </c>
      <c r="E439" s="16">
        <v>5</v>
      </c>
      <c r="F439" s="721">
        <f>'PE Holds'!L234</f>
        <v>0</v>
      </c>
      <c r="G439" s="722">
        <f>'PE Holds'!M234</f>
        <v>0</v>
      </c>
      <c r="H439" s="723">
        <f>'PE Holds'!N234</f>
        <v>0</v>
      </c>
      <c r="I439" s="724">
        <f>'PE Holds'!O234</f>
        <v>0</v>
      </c>
      <c r="J439" s="725">
        <f>'PE Holds'!P234</f>
        <v>0</v>
      </c>
      <c r="K439" s="726">
        <f>'PE Holds'!Q234</f>
        <v>0</v>
      </c>
      <c r="L439" s="727">
        <f>'PE Holds'!R234</f>
        <v>0</v>
      </c>
      <c r="M439" s="728">
        <f>'PE Holds'!S234</f>
        <v>0</v>
      </c>
      <c r="N439" s="729">
        <f>'PE Holds'!T234</f>
        <v>0</v>
      </c>
      <c r="O439" s="730">
        <f>'PE Holds'!U234</f>
        <v>0</v>
      </c>
      <c r="P439" s="731">
        <f>'PE Holds'!V234</f>
        <v>0</v>
      </c>
      <c r="Q439" s="732">
        <f>'PE Holds'!W234</f>
        <v>0</v>
      </c>
      <c r="R439" s="733">
        <f>'PE Holds'!X234</f>
        <v>0</v>
      </c>
      <c r="S439" s="738">
        <f>'PE Holds'!Y234</f>
        <v>0</v>
      </c>
      <c r="T439" s="739">
        <f>'PE Holds'!Z234</f>
        <v>0</v>
      </c>
      <c r="U439" s="738">
        <f>'PE Holds'!AA234</f>
        <v>0</v>
      </c>
      <c r="V439" s="734">
        <f>'PE Holds'!AB234</f>
        <v>0</v>
      </c>
      <c r="W439" s="721">
        <f>'PE Holds'!AC234</f>
        <v>0</v>
      </c>
      <c r="X439" s="740">
        <f>'PE Holds'!AD234</f>
        <v>0</v>
      </c>
      <c r="Y439" s="15">
        <f t="shared" si="30"/>
        <v>0</v>
      </c>
      <c r="Z439" s="16">
        <f t="shared" si="29"/>
        <v>0</v>
      </c>
    </row>
    <row r="440" spans="1:26">
      <c r="A440" s="13">
        <v>6208</v>
      </c>
      <c r="B440" s="13" t="s">
        <v>29947</v>
      </c>
      <c r="C440" s="13" t="s">
        <v>29305</v>
      </c>
      <c r="D440" s="13" t="s">
        <v>29733</v>
      </c>
      <c r="E440" s="16">
        <v>5</v>
      </c>
      <c r="F440" s="721">
        <f>'PE Holds'!L235</f>
        <v>0</v>
      </c>
      <c r="G440" s="722">
        <f>'PE Holds'!M235</f>
        <v>0</v>
      </c>
      <c r="H440" s="723">
        <f>'PE Holds'!N235</f>
        <v>0</v>
      </c>
      <c r="I440" s="724">
        <f>'PE Holds'!O235</f>
        <v>0</v>
      </c>
      <c r="J440" s="725">
        <f>'PE Holds'!P235</f>
        <v>0</v>
      </c>
      <c r="K440" s="726">
        <f>'PE Holds'!Q235</f>
        <v>0</v>
      </c>
      <c r="L440" s="727">
        <f>'PE Holds'!R235</f>
        <v>0</v>
      </c>
      <c r="M440" s="728">
        <f>'PE Holds'!S235</f>
        <v>0</v>
      </c>
      <c r="N440" s="729">
        <f>'PE Holds'!T235</f>
        <v>0</v>
      </c>
      <c r="O440" s="730">
        <f>'PE Holds'!U235</f>
        <v>0</v>
      </c>
      <c r="P440" s="731">
        <f>'PE Holds'!V235</f>
        <v>0</v>
      </c>
      <c r="Q440" s="732">
        <f>'PE Holds'!W235</f>
        <v>0</v>
      </c>
      <c r="R440" s="733">
        <f>'PE Holds'!X235</f>
        <v>0</v>
      </c>
      <c r="S440" s="738">
        <f>'PE Holds'!Y235</f>
        <v>0</v>
      </c>
      <c r="T440" s="739">
        <f>'PE Holds'!Z235</f>
        <v>0</v>
      </c>
      <c r="U440" s="738">
        <f>'PE Holds'!AA235</f>
        <v>0</v>
      </c>
      <c r="V440" s="734">
        <f>'PE Holds'!AB235</f>
        <v>0</v>
      </c>
      <c r="W440" s="721">
        <f>'PE Holds'!AC235</f>
        <v>0</v>
      </c>
      <c r="X440" s="740">
        <f>'PE Holds'!AD235</f>
        <v>0</v>
      </c>
      <c r="Y440" s="15">
        <f t="shared" si="30"/>
        <v>0</v>
      </c>
      <c r="Z440" s="16">
        <f t="shared" si="29"/>
        <v>0</v>
      </c>
    </row>
    <row r="441" spans="1:26">
      <c r="A441" s="13">
        <v>8399</v>
      </c>
      <c r="B441" s="14" t="s">
        <v>29947</v>
      </c>
      <c r="C441" s="14" t="s">
        <v>29954</v>
      </c>
      <c r="D441" s="14" t="s">
        <v>29732</v>
      </c>
      <c r="E441" s="16">
        <v>1</v>
      </c>
      <c r="F441" s="721"/>
      <c r="G441" s="722">
        <f>'PU Holds'!M323</f>
        <v>0</v>
      </c>
      <c r="H441" s="723">
        <f>'PU Holds'!N323</f>
        <v>0</v>
      </c>
      <c r="I441" s="724">
        <f>'PU Holds'!O323</f>
        <v>0</v>
      </c>
      <c r="J441" s="725">
        <f>'PU Holds'!P323</f>
        <v>0</v>
      </c>
      <c r="K441" s="726">
        <f>'PU Holds'!Q323</f>
        <v>0</v>
      </c>
      <c r="L441" s="727">
        <f>'PU Holds'!R323</f>
        <v>0</v>
      </c>
      <c r="M441" s="728">
        <f>'PU Holds'!S323</f>
        <v>0</v>
      </c>
      <c r="N441" s="729">
        <f>'PU Holds'!T323</f>
        <v>0</v>
      </c>
      <c r="O441" s="730">
        <f>'PU Holds'!U323</f>
        <v>0</v>
      </c>
      <c r="P441" s="731">
        <f>'PU Holds'!V323</f>
        <v>0</v>
      </c>
      <c r="Q441" s="732">
        <f>'PU Holds'!W323</f>
        <v>0</v>
      </c>
      <c r="R441" s="733">
        <f>'PU Holds'!X323</f>
        <v>0</v>
      </c>
      <c r="S441" s="738">
        <f>'PU Holds'!Y323</f>
        <v>0</v>
      </c>
      <c r="T441" s="739">
        <f>'PU Holds'!Z323</f>
        <v>0</v>
      </c>
      <c r="U441" s="738">
        <f>'PU Holds'!AA323</f>
        <v>0</v>
      </c>
      <c r="V441" s="734">
        <f>'PU Holds'!AB323</f>
        <v>0</v>
      </c>
      <c r="W441" s="721">
        <f>'PU Holds'!AC323</f>
        <v>0</v>
      </c>
      <c r="X441" s="740">
        <f>'PU Holds'!AD323</f>
        <v>0</v>
      </c>
      <c r="Y441" s="15">
        <f t="shared" si="30"/>
        <v>0</v>
      </c>
      <c r="Z441" s="16">
        <f t="shared" si="29"/>
        <v>0</v>
      </c>
    </row>
    <row r="442" spans="1:26">
      <c r="A442" s="13">
        <v>8384</v>
      </c>
      <c r="B442" s="14" t="s">
        <v>29947</v>
      </c>
      <c r="C442" s="14" t="s">
        <v>29954</v>
      </c>
      <c r="D442" s="14" t="s">
        <v>29733</v>
      </c>
      <c r="E442" s="16">
        <v>1</v>
      </c>
      <c r="F442" s="721"/>
      <c r="G442" s="722">
        <f>'PU Holds'!M324</f>
        <v>0</v>
      </c>
      <c r="H442" s="723">
        <f>'PU Holds'!N324</f>
        <v>0</v>
      </c>
      <c r="I442" s="724">
        <f>'PU Holds'!O324</f>
        <v>0</v>
      </c>
      <c r="J442" s="725">
        <f>'PU Holds'!P324</f>
        <v>0</v>
      </c>
      <c r="K442" s="726">
        <f>'PU Holds'!Q324</f>
        <v>0</v>
      </c>
      <c r="L442" s="727">
        <f>'PU Holds'!R324</f>
        <v>0</v>
      </c>
      <c r="M442" s="728">
        <f>'PU Holds'!S324</f>
        <v>0</v>
      </c>
      <c r="N442" s="729">
        <f>'PU Holds'!T324</f>
        <v>0</v>
      </c>
      <c r="O442" s="730">
        <f>'PU Holds'!U324</f>
        <v>0</v>
      </c>
      <c r="P442" s="731">
        <f>'PU Holds'!V324</f>
        <v>0</v>
      </c>
      <c r="Q442" s="732">
        <f>'PU Holds'!W324</f>
        <v>0</v>
      </c>
      <c r="R442" s="733">
        <f>'PU Holds'!X324</f>
        <v>0</v>
      </c>
      <c r="S442" s="738">
        <f>'PU Holds'!Y324</f>
        <v>0</v>
      </c>
      <c r="T442" s="739">
        <f>'PU Holds'!Z324</f>
        <v>0</v>
      </c>
      <c r="U442" s="738">
        <f>'PU Holds'!AA324</f>
        <v>0</v>
      </c>
      <c r="V442" s="734">
        <f>'PU Holds'!AB324</f>
        <v>0</v>
      </c>
      <c r="W442" s="721">
        <f>'PU Holds'!AC324</f>
        <v>0</v>
      </c>
      <c r="X442" s="740">
        <f>'PU Holds'!AD324</f>
        <v>0</v>
      </c>
      <c r="Y442" s="15">
        <f t="shared" si="30"/>
        <v>0</v>
      </c>
      <c r="Z442" s="16">
        <f t="shared" si="29"/>
        <v>0</v>
      </c>
    </row>
    <row r="443" spans="1:26">
      <c r="A443" s="13">
        <v>6434</v>
      </c>
      <c r="B443" s="13" t="s">
        <v>29947</v>
      </c>
      <c r="C443" s="13" t="s">
        <v>28783</v>
      </c>
      <c r="D443" s="13" t="s">
        <v>29732</v>
      </c>
      <c r="E443" s="16">
        <v>1</v>
      </c>
      <c r="F443" s="721">
        <f>'PE Holds'!L236</f>
        <v>0</v>
      </c>
      <c r="G443" s="722">
        <f>'PE Holds'!M236</f>
        <v>0</v>
      </c>
      <c r="H443" s="723">
        <f>'PE Holds'!N236</f>
        <v>0</v>
      </c>
      <c r="I443" s="724">
        <f>'PE Holds'!O236</f>
        <v>0</v>
      </c>
      <c r="J443" s="725">
        <f>'PE Holds'!P236</f>
        <v>0</v>
      </c>
      <c r="K443" s="726">
        <f>'PE Holds'!Q236</f>
        <v>0</v>
      </c>
      <c r="L443" s="727">
        <f>'PE Holds'!R236</f>
        <v>0</v>
      </c>
      <c r="M443" s="728">
        <f>'PE Holds'!S236</f>
        <v>0</v>
      </c>
      <c r="N443" s="729">
        <f>'PE Holds'!T236</f>
        <v>0</v>
      </c>
      <c r="O443" s="730">
        <f>'PE Holds'!U236</f>
        <v>0</v>
      </c>
      <c r="P443" s="731">
        <f>'PE Holds'!V236</f>
        <v>0</v>
      </c>
      <c r="Q443" s="732">
        <f>'PE Holds'!W236</f>
        <v>0</v>
      </c>
      <c r="R443" s="733">
        <f>'PE Holds'!X236</f>
        <v>0</v>
      </c>
      <c r="S443" s="738">
        <f>'PE Holds'!Y236</f>
        <v>0</v>
      </c>
      <c r="T443" s="739">
        <f>'PE Holds'!Z236</f>
        <v>0</v>
      </c>
      <c r="U443" s="738">
        <f>'PE Holds'!AA236</f>
        <v>0</v>
      </c>
      <c r="V443" s="734">
        <f>'PE Holds'!AB236</f>
        <v>0</v>
      </c>
      <c r="W443" s="721">
        <f>'PE Holds'!AC236</f>
        <v>0</v>
      </c>
      <c r="X443" s="740">
        <f>'PE Holds'!AD236</f>
        <v>0</v>
      </c>
      <c r="Y443" s="15">
        <f t="shared" si="30"/>
        <v>0</v>
      </c>
      <c r="Z443" s="16">
        <f t="shared" si="29"/>
        <v>0</v>
      </c>
    </row>
    <row r="444" spans="1:26">
      <c r="A444" s="13">
        <v>6389</v>
      </c>
      <c r="B444" s="13" t="s">
        <v>29947</v>
      </c>
      <c r="C444" s="13" t="s">
        <v>28783</v>
      </c>
      <c r="D444" s="13" t="s">
        <v>29733</v>
      </c>
      <c r="E444" s="16">
        <v>1</v>
      </c>
      <c r="F444" s="721">
        <f>'PE Holds'!L237</f>
        <v>0</v>
      </c>
      <c r="G444" s="722">
        <f>'PE Holds'!M237</f>
        <v>0</v>
      </c>
      <c r="H444" s="723">
        <f>'PE Holds'!N237</f>
        <v>0</v>
      </c>
      <c r="I444" s="724">
        <f>'PE Holds'!O237</f>
        <v>0</v>
      </c>
      <c r="J444" s="725">
        <f>'PE Holds'!P237</f>
        <v>0</v>
      </c>
      <c r="K444" s="726">
        <f>'PE Holds'!Q237</f>
        <v>0</v>
      </c>
      <c r="L444" s="727">
        <f>'PE Holds'!R237</f>
        <v>0</v>
      </c>
      <c r="M444" s="728">
        <f>'PE Holds'!S237</f>
        <v>0</v>
      </c>
      <c r="N444" s="729">
        <f>'PE Holds'!T237</f>
        <v>0</v>
      </c>
      <c r="O444" s="730">
        <f>'PE Holds'!U237</f>
        <v>0</v>
      </c>
      <c r="P444" s="731">
        <f>'PE Holds'!V237</f>
        <v>0</v>
      </c>
      <c r="Q444" s="732">
        <f>'PE Holds'!W237</f>
        <v>0</v>
      </c>
      <c r="R444" s="733">
        <f>'PE Holds'!X237</f>
        <v>0</v>
      </c>
      <c r="S444" s="738">
        <f>'PE Holds'!Y237</f>
        <v>0</v>
      </c>
      <c r="T444" s="739">
        <f>'PE Holds'!Z237</f>
        <v>0</v>
      </c>
      <c r="U444" s="738">
        <f>'PE Holds'!AA237</f>
        <v>0</v>
      </c>
      <c r="V444" s="734">
        <f>'PE Holds'!AB237</f>
        <v>0</v>
      </c>
      <c r="W444" s="721">
        <f>'PE Holds'!AC237</f>
        <v>0</v>
      </c>
      <c r="X444" s="740">
        <f>'PE Holds'!AD237</f>
        <v>0</v>
      </c>
      <c r="Y444" s="15">
        <f t="shared" si="30"/>
        <v>0</v>
      </c>
      <c r="Z444" s="16">
        <f t="shared" si="29"/>
        <v>0</v>
      </c>
    </row>
    <row r="445" spans="1:26">
      <c r="A445" s="13">
        <v>6388</v>
      </c>
      <c r="B445" s="13" t="s">
        <v>29947</v>
      </c>
      <c r="C445" s="13" t="s">
        <v>28783</v>
      </c>
      <c r="D445" s="13" t="s">
        <v>29735</v>
      </c>
      <c r="E445" s="16">
        <v>1</v>
      </c>
      <c r="F445" s="721">
        <f>'PE Holds'!L238</f>
        <v>0</v>
      </c>
      <c r="G445" s="722">
        <f>'PE Holds'!M238</f>
        <v>0</v>
      </c>
      <c r="H445" s="723">
        <f>'PE Holds'!N238</f>
        <v>0</v>
      </c>
      <c r="I445" s="724">
        <f>'PE Holds'!O238</f>
        <v>0</v>
      </c>
      <c r="J445" s="725">
        <f>'PE Holds'!P238</f>
        <v>0</v>
      </c>
      <c r="K445" s="726">
        <f>'PE Holds'!Q238</f>
        <v>0</v>
      </c>
      <c r="L445" s="727">
        <f>'PE Holds'!R238</f>
        <v>0</v>
      </c>
      <c r="M445" s="728">
        <f>'PE Holds'!S238</f>
        <v>0</v>
      </c>
      <c r="N445" s="729">
        <f>'PE Holds'!T238</f>
        <v>0</v>
      </c>
      <c r="O445" s="730">
        <f>'PE Holds'!U238</f>
        <v>0</v>
      </c>
      <c r="P445" s="731">
        <f>'PE Holds'!V238</f>
        <v>0</v>
      </c>
      <c r="Q445" s="732">
        <f>'PE Holds'!W238</f>
        <v>0</v>
      </c>
      <c r="R445" s="733">
        <f>'PE Holds'!X238</f>
        <v>0</v>
      </c>
      <c r="S445" s="738">
        <f>'PE Holds'!Y238</f>
        <v>0</v>
      </c>
      <c r="T445" s="739">
        <f>'PE Holds'!Z238</f>
        <v>0</v>
      </c>
      <c r="U445" s="738">
        <f>'PE Holds'!AA238</f>
        <v>0</v>
      </c>
      <c r="V445" s="734">
        <f>'PE Holds'!AB238</f>
        <v>0</v>
      </c>
      <c r="W445" s="721">
        <f>'PE Holds'!AC238</f>
        <v>0</v>
      </c>
      <c r="X445" s="740">
        <f>'PE Holds'!AD238</f>
        <v>0</v>
      </c>
      <c r="Y445" s="15">
        <f t="shared" si="30"/>
        <v>0</v>
      </c>
      <c r="Z445" s="16">
        <f t="shared" si="29"/>
        <v>0</v>
      </c>
    </row>
    <row r="446" spans="1:26">
      <c r="A446" s="13">
        <v>1862</v>
      </c>
      <c r="B446" s="17" t="s">
        <v>29955</v>
      </c>
      <c r="C446" s="17" t="s">
        <v>29581</v>
      </c>
      <c r="D446" s="17"/>
      <c r="E446" s="16">
        <v>5</v>
      </c>
      <c r="F446" s="721"/>
      <c r="G446" s="722"/>
      <c r="H446" s="723"/>
      <c r="I446" s="724"/>
      <c r="J446" s="725"/>
      <c r="K446" s="726"/>
      <c r="L446" s="727"/>
      <c r="M446" s="728"/>
      <c r="N446" s="729"/>
      <c r="O446" s="730"/>
      <c r="P446" s="731"/>
      <c r="Q446" s="732"/>
      <c r="R446" s="733"/>
      <c r="S446" s="738"/>
      <c r="T446" s="739"/>
      <c r="U446" s="738"/>
      <c r="V446" s="734"/>
      <c r="W446" s="721"/>
      <c r="X446" s="740"/>
      <c r="Y446" s="15">
        <f t="shared" si="30"/>
        <v>0</v>
      </c>
      <c r="Z446" s="16">
        <f t="shared" si="29"/>
        <v>0</v>
      </c>
    </row>
    <row r="447" spans="1:26">
      <c r="A447" s="13">
        <v>1820</v>
      </c>
      <c r="B447" s="17" t="s">
        <v>29955</v>
      </c>
      <c r="C447" s="17" t="s">
        <v>29936</v>
      </c>
      <c r="D447" s="17" t="s">
        <v>29732</v>
      </c>
      <c r="E447" s="16">
        <v>10</v>
      </c>
      <c r="F447" s="721"/>
      <c r="G447" s="722"/>
      <c r="H447" s="723"/>
      <c r="I447" s="724"/>
      <c r="J447" s="725"/>
      <c r="K447" s="726"/>
      <c r="L447" s="727"/>
      <c r="M447" s="728"/>
      <c r="N447" s="729"/>
      <c r="O447" s="730"/>
      <c r="P447" s="731"/>
      <c r="Q447" s="732"/>
      <c r="R447" s="733"/>
      <c r="S447" s="738"/>
      <c r="T447" s="739"/>
      <c r="U447" s="738"/>
      <c r="V447" s="734"/>
      <c r="W447" s="721"/>
      <c r="X447" s="740"/>
      <c r="Y447" s="15">
        <f t="shared" si="30"/>
        <v>0</v>
      </c>
      <c r="Z447" s="16">
        <f t="shared" si="29"/>
        <v>0</v>
      </c>
    </row>
    <row r="448" spans="1:26">
      <c r="A448" s="13">
        <v>1831</v>
      </c>
      <c r="B448" s="17" t="s">
        <v>29955</v>
      </c>
      <c r="C448" s="17" t="s">
        <v>29936</v>
      </c>
      <c r="D448" s="17" t="s">
        <v>29733</v>
      </c>
      <c r="E448" s="16">
        <v>10</v>
      </c>
      <c r="F448" s="721"/>
      <c r="G448" s="722"/>
      <c r="H448" s="723"/>
      <c r="I448" s="724"/>
      <c r="J448" s="725"/>
      <c r="K448" s="726"/>
      <c r="L448" s="727"/>
      <c r="M448" s="728"/>
      <c r="N448" s="729"/>
      <c r="O448" s="730"/>
      <c r="P448" s="731"/>
      <c r="Q448" s="732"/>
      <c r="R448" s="733"/>
      <c r="S448" s="738"/>
      <c r="T448" s="739"/>
      <c r="U448" s="738"/>
      <c r="V448" s="734"/>
      <c r="W448" s="721"/>
      <c r="X448" s="740"/>
      <c r="Y448" s="15">
        <f t="shared" si="30"/>
        <v>0</v>
      </c>
      <c r="Z448" s="16">
        <f t="shared" si="29"/>
        <v>0</v>
      </c>
    </row>
    <row r="449" spans="1:26">
      <c r="A449" s="13">
        <v>4327</v>
      </c>
      <c r="B449" s="17" t="s">
        <v>29955</v>
      </c>
      <c r="C449" s="17" t="s">
        <v>29956</v>
      </c>
      <c r="D449" s="17" t="s">
        <v>29955</v>
      </c>
      <c r="E449" s="16">
        <v>15</v>
      </c>
      <c r="F449" s="721"/>
      <c r="G449" s="722"/>
      <c r="H449" s="723"/>
      <c r="I449" s="724"/>
      <c r="J449" s="725"/>
      <c r="K449" s="726"/>
      <c r="L449" s="727"/>
      <c r="M449" s="728"/>
      <c r="N449" s="729"/>
      <c r="O449" s="730"/>
      <c r="P449" s="731"/>
      <c r="Q449" s="732"/>
      <c r="R449" s="733"/>
      <c r="S449" s="738"/>
      <c r="T449" s="739"/>
      <c r="U449" s="738"/>
      <c r="V449" s="734"/>
      <c r="W449" s="721"/>
      <c r="X449" s="740"/>
      <c r="Y449" s="15">
        <f t="shared" si="30"/>
        <v>0</v>
      </c>
      <c r="Z449" s="16">
        <f t="shared" si="29"/>
        <v>0</v>
      </c>
    </row>
    <row r="450" spans="1:26">
      <c r="A450" s="13">
        <v>1814</v>
      </c>
      <c r="B450" s="17" t="s">
        <v>29955</v>
      </c>
      <c r="C450" s="17" t="s">
        <v>29636</v>
      </c>
      <c r="D450" s="17"/>
      <c r="E450" s="16">
        <v>10</v>
      </c>
      <c r="F450" s="721"/>
      <c r="G450" s="722"/>
      <c r="H450" s="723"/>
      <c r="I450" s="724"/>
      <c r="J450" s="725"/>
      <c r="K450" s="726"/>
      <c r="L450" s="727"/>
      <c r="M450" s="728"/>
      <c r="N450" s="729"/>
      <c r="O450" s="730"/>
      <c r="P450" s="731"/>
      <c r="Q450" s="732"/>
      <c r="R450" s="733"/>
      <c r="S450" s="738"/>
      <c r="T450" s="739"/>
      <c r="U450" s="738"/>
      <c r="V450" s="734"/>
      <c r="W450" s="721"/>
      <c r="X450" s="740"/>
      <c r="Y450" s="15">
        <f t="shared" si="30"/>
        <v>0</v>
      </c>
      <c r="Z450" s="16">
        <f t="shared" si="29"/>
        <v>0</v>
      </c>
    </row>
    <row r="451" spans="1:26">
      <c r="A451" s="13">
        <v>1861</v>
      </c>
      <c r="B451" s="17" t="s">
        <v>29955</v>
      </c>
      <c r="C451" s="17" t="s">
        <v>29343</v>
      </c>
      <c r="D451" s="17"/>
      <c r="E451" s="16">
        <v>5</v>
      </c>
      <c r="F451" s="721"/>
      <c r="G451" s="722"/>
      <c r="H451" s="723"/>
      <c r="I451" s="724"/>
      <c r="J451" s="725"/>
      <c r="K451" s="726"/>
      <c r="L451" s="727"/>
      <c r="M451" s="728"/>
      <c r="N451" s="729"/>
      <c r="O451" s="730"/>
      <c r="P451" s="731"/>
      <c r="Q451" s="732"/>
      <c r="R451" s="733"/>
      <c r="S451" s="738"/>
      <c r="T451" s="739"/>
      <c r="U451" s="738"/>
      <c r="V451" s="734"/>
      <c r="W451" s="721"/>
      <c r="X451" s="740"/>
      <c r="Y451" s="15">
        <f t="shared" si="30"/>
        <v>0</v>
      </c>
      <c r="Z451" s="16">
        <f t="shared" si="29"/>
        <v>0</v>
      </c>
    </row>
    <row r="452" spans="1:26">
      <c r="A452" s="13">
        <v>1832</v>
      </c>
      <c r="B452" s="17" t="s">
        <v>29955</v>
      </c>
      <c r="C452" s="17" t="s">
        <v>29922</v>
      </c>
      <c r="D452" s="17"/>
      <c r="E452" s="16">
        <v>10</v>
      </c>
      <c r="F452" s="721"/>
      <c r="G452" s="722"/>
      <c r="H452" s="723"/>
      <c r="I452" s="724"/>
      <c r="J452" s="725"/>
      <c r="K452" s="726"/>
      <c r="L452" s="727"/>
      <c r="M452" s="728"/>
      <c r="N452" s="729"/>
      <c r="O452" s="730"/>
      <c r="P452" s="731"/>
      <c r="Q452" s="732"/>
      <c r="R452" s="733"/>
      <c r="S452" s="738"/>
      <c r="T452" s="739"/>
      <c r="U452" s="738"/>
      <c r="V452" s="734"/>
      <c r="W452" s="721"/>
      <c r="X452" s="740"/>
      <c r="Y452" s="15">
        <f t="shared" si="30"/>
        <v>0</v>
      </c>
      <c r="Z452" s="16">
        <f t="shared" si="29"/>
        <v>0</v>
      </c>
    </row>
    <row r="453" spans="1:26">
      <c r="A453" s="13">
        <v>3984</v>
      </c>
      <c r="B453" s="17" t="s">
        <v>29957</v>
      </c>
      <c r="C453" s="17" t="s">
        <v>29936</v>
      </c>
      <c r="D453" s="17" t="s">
        <v>29732</v>
      </c>
      <c r="E453" s="16">
        <v>10</v>
      </c>
      <c r="F453" s="721"/>
      <c r="G453" s="722"/>
      <c r="H453" s="723"/>
      <c r="I453" s="724"/>
      <c r="J453" s="725"/>
      <c r="K453" s="726"/>
      <c r="L453" s="727"/>
      <c r="M453" s="728"/>
      <c r="N453" s="729"/>
      <c r="O453" s="730"/>
      <c r="P453" s="731"/>
      <c r="Q453" s="732"/>
      <c r="R453" s="733"/>
      <c r="S453" s="738"/>
      <c r="T453" s="739"/>
      <c r="U453" s="738"/>
      <c r="V453" s="734"/>
      <c r="W453" s="721"/>
      <c r="X453" s="740"/>
      <c r="Y453" s="15">
        <f t="shared" si="30"/>
        <v>0</v>
      </c>
      <c r="Z453" s="16">
        <f t="shared" si="29"/>
        <v>0</v>
      </c>
    </row>
    <row r="454" spans="1:26">
      <c r="A454" s="13">
        <v>3980</v>
      </c>
      <c r="B454" s="17" t="s">
        <v>29957</v>
      </c>
      <c r="C454" s="17" t="s">
        <v>29936</v>
      </c>
      <c r="D454" s="17" t="s">
        <v>29733</v>
      </c>
      <c r="E454" s="16">
        <v>10</v>
      </c>
      <c r="F454" s="721"/>
      <c r="G454" s="722"/>
      <c r="H454" s="723"/>
      <c r="I454" s="724"/>
      <c r="J454" s="725"/>
      <c r="K454" s="726"/>
      <c r="L454" s="727"/>
      <c r="M454" s="728"/>
      <c r="N454" s="729"/>
      <c r="O454" s="730"/>
      <c r="P454" s="731"/>
      <c r="Q454" s="732"/>
      <c r="R454" s="733"/>
      <c r="S454" s="738"/>
      <c r="T454" s="739"/>
      <c r="U454" s="738"/>
      <c r="V454" s="734"/>
      <c r="W454" s="721"/>
      <c r="X454" s="740"/>
      <c r="Y454" s="15">
        <f t="shared" si="30"/>
        <v>0</v>
      </c>
      <c r="Z454" s="16">
        <f t="shared" si="29"/>
        <v>0</v>
      </c>
    </row>
    <row r="455" spans="1:26">
      <c r="A455" s="13">
        <v>3985</v>
      </c>
      <c r="B455" s="17" t="s">
        <v>29957</v>
      </c>
      <c r="C455" s="17" t="s">
        <v>29636</v>
      </c>
      <c r="D455" s="17"/>
      <c r="E455" s="16">
        <v>10</v>
      </c>
      <c r="F455" s="721"/>
      <c r="G455" s="722"/>
      <c r="H455" s="723"/>
      <c r="I455" s="724"/>
      <c r="J455" s="725"/>
      <c r="K455" s="726"/>
      <c r="L455" s="727"/>
      <c r="M455" s="728"/>
      <c r="N455" s="729"/>
      <c r="O455" s="730"/>
      <c r="P455" s="731"/>
      <c r="Q455" s="732"/>
      <c r="R455" s="733"/>
      <c r="S455" s="738"/>
      <c r="T455" s="739"/>
      <c r="U455" s="738"/>
      <c r="V455" s="734"/>
      <c r="W455" s="721"/>
      <c r="X455" s="740"/>
      <c r="Y455" s="15">
        <f t="shared" si="30"/>
        <v>0</v>
      </c>
      <c r="Z455" s="16">
        <f t="shared" si="29"/>
        <v>0</v>
      </c>
    </row>
    <row r="456" spans="1:26">
      <c r="A456" s="13">
        <v>4831</v>
      </c>
      <c r="B456" s="14" t="s">
        <v>29957</v>
      </c>
      <c r="C456" s="14" t="s">
        <v>29900</v>
      </c>
      <c r="D456" s="14" t="s">
        <v>29747</v>
      </c>
      <c r="E456" s="16">
        <v>10</v>
      </c>
      <c r="F456" s="721"/>
      <c r="G456" s="722"/>
      <c r="H456" s="723"/>
      <c r="I456" s="724"/>
      <c r="J456" s="725"/>
      <c r="K456" s="726"/>
      <c r="L456" s="727"/>
      <c r="M456" s="728"/>
      <c r="N456" s="729"/>
      <c r="O456" s="730"/>
      <c r="P456" s="731"/>
      <c r="Q456" s="732"/>
      <c r="R456" s="733"/>
      <c r="S456" s="738"/>
      <c r="T456" s="739"/>
      <c r="U456" s="738"/>
      <c r="V456" s="734"/>
      <c r="W456" s="721"/>
      <c r="X456" s="740"/>
      <c r="Y456" s="15">
        <f t="shared" si="30"/>
        <v>0</v>
      </c>
      <c r="Z456" s="16">
        <f t="shared" si="29"/>
        <v>0</v>
      </c>
    </row>
    <row r="457" spans="1:26">
      <c r="A457" s="13">
        <v>3754</v>
      </c>
      <c r="B457" s="17" t="s">
        <v>29957</v>
      </c>
      <c r="C457" s="17" t="s">
        <v>29922</v>
      </c>
      <c r="D457" s="17"/>
      <c r="E457" s="16">
        <v>10</v>
      </c>
      <c r="F457" s="721"/>
      <c r="G457" s="722"/>
      <c r="H457" s="723"/>
      <c r="I457" s="724"/>
      <c r="J457" s="725"/>
      <c r="K457" s="726"/>
      <c r="L457" s="727"/>
      <c r="M457" s="728"/>
      <c r="N457" s="729"/>
      <c r="O457" s="730"/>
      <c r="P457" s="731"/>
      <c r="Q457" s="732"/>
      <c r="R457" s="733"/>
      <c r="S457" s="738"/>
      <c r="T457" s="739"/>
      <c r="U457" s="738"/>
      <c r="V457" s="734"/>
      <c r="W457" s="721"/>
      <c r="X457" s="740"/>
      <c r="Y457" s="15">
        <f t="shared" si="30"/>
        <v>0</v>
      </c>
      <c r="Z457" s="16">
        <f t="shared" si="29"/>
        <v>0</v>
      </c>
    </row>
    <row r="458" spans="1:26">
      <c r="A458" s="13">
        <v>12861</v>
      </c>
      <c r="B458" s="13" t="s">
        <v>29958</v>
      </c>
      <c r="C458" s="13" t="s">
        <v>29959</v>
      </c>
      <c r="D458" s="13"/>
      <c r="E458" s="16">
        <v>1</v>
      </c>
      <c r="F458" s="721"/>
      <c r="G458" s="722"/>
      <c r="H458" s="723"/>
      <c r="I458" s="724"/>
      <c r="J458" s="725"/>
      <c r="K458" s="726"/>
      <c r="L458" s="727"/>
      <c r="M458" s="728"/>
      <c r="N458" s="729"/>
      <c r="O458" s="730"/>
      <c r="P458" s="731"/>
      <c r="Q458" s="732"/>
      <c r="R458" s="733"/>
      <c r="S458" s="738"/>
      <c r="T458" s="739"/>
      <c r="U458" s="738"/>
      <c r="V458" s="734"/>
      <c r="W458" s="721"/>
      <c r="X458" s="740"/>
      <c r="Y458" s="15">
        <f t="shared" si="30"/>
        <v>0</v>
      </c>
      <c r="Z458" s="16">
        <f t="shared" si="29"/>
        <v>0</v>
      </c>
    </row>
    <row r="459" spans="1:26">
      <c r="A459" s="13">
        <v>12840</v>
      </c>
      <c r="B459" s="13" t="s">
        <v>29960</v>
      </c>
      <c r="C459" s="13" t="s">
        <v>29746</v>
      </c>
      <c r="D459" s="13" t="s">
        <v>29732</v>
      </c>
      <c r="E459" s="16">
        <v>10</v>
      </c>
      <c r="F459" s="721">
        <f>'PE Holds'!L148+'PE Holds'!AI148</f>
        <v>0</v>
      </c>
      <c r="G459" s="722">
        <f>'PE Holds'!M148+'PE Holds'!AJ148</f>
        <v>0</v>
      </c>
      <c r="H459" s="723">
        <f>'PE Holds'!N148+'PE Holds'!AK148</f>
        <v>0</v>
      </c>
      <c r="I459" s="724">
        <f>'PE Holds'!O148+'PE Holds'!AL148</f>
        <v>0</v>
      </c>
      <c r="J459" s="725">
        <f>'PE Holds'!P148+'PE Holds'!AM148</f>
        <v>0</v>
      </c>
      <c r="K459" s="726">
        <f>'PE Holds'!Q148+'PE Holds'!AN148</f>
        <v>0</v>
      </c>
      <c r="L459" s="727">
        <f>'PE Holds'!R148+'PE Holds'!AO148</f>
        <v>0</v>
      </c>
      <c r="M459" s="728">
        <f>'PE Holds'!S148+'PE Holds'!AP148</f>
        <v>0</v>
      </c>
      <c r="N459" s="729">
        <f>'PE Holds'!T148+'PE Holds'!AQ148</f>
        <v>0</v>
      </c>
      <c r="O459" s="730">
        <f>'PE Holds'!U148+'PE Holds'!AR148</f>
        <v>0</v>
      </c>
      <c r="P459" s="731">
        <f>'PE Holds'!V148+'PE Holds'!AS148</f>
        <v>0</v>
      </c>
      <c r="Q459" s="732">
        <f>'PE Holds'!W148+'PE Holds'!AT148</f>
        <v>0</v>
      </c>
      <c r="R459" s="733">
        <f>'PE Holds'!X148+'PE Holds'!AU148</f>
        <v>0</v>
      </c>
      <c r="S459" s="738">
        <f>'PE Holds'!Y148+'PE Holds'!AV148</f>
        <v>0</v>
      </c>
      <c r="T459" s="739">
        <f>'PE Holds'!Z148+'PE Holds'!AG148</f>
        <v>0</v>
      </c>
      <c r="U459" s="738">
        <f>'PE Holds'!AA148+'PE Holds'!AW148</f>
        <v>0</v>
      </c>
      <c r="V459" s="734">
        <f>'PE Holds'!AB148+'PE Holds'!AX148</f>
        <v>0</v>
      </c>
      <c r="W459" s="721">
        <f>'PE Holds'!AC148+'PE Holds'!AY148</f>
        <v>0</v>
      </c>
      <c r="X459" s="740">
        <f>'PE Holds'!AD148</f>
        <v>0</v>
      </c>
      <c r="Y459" s="15">
        <f t="shared" si="30"/>
        <v>0</v>
      </c>
      <c r="Z459" s="16">
        <f t="shared" si="29"/>
        <v>0</v>
      </c>
    </row>
    <row r="460" spans="1:26">
      <c r="A460" s="13">
        <v>12845</v>
      </c>
      <c r="B460" s="13" t="s">
        <v>29960</v>
      </c>
      <c r="C460" s="13" t="s">
        <v>28781</v>
      </c>
      <c r="D460" s="13" t="s">
        <v>29732</v>
      </c>
      <c r="E460" s="16">
        <v>5</v>
      </c>
      <c r="F460" s="721">
        <f>'PE Holds'!L149+'PE Holds'!AI149</f>
        <v>0</v>
      </c>
      <c r="G460" s="722">
        <f>'PE Holds'!M149+'PE Holds'!AJ149</f>
        <v>0</v>
      </c>
      <c r="H460" s="723">
        <f>'PE Holds'!N149+'PE Holds'!AK149</f>
        <v>0</v>
      </c>
      <c r="I460" s="724">
        <f>'PE Holds'!O149+'PE Holds'!AL149</f>
        <v>0</v>
      </c>
      <c r="J460" s="725">
        <f>'PE Holds'!P149+'PE Holds'!AM149</f>
        <v>0</v>
      </c>
      <c r="K460" s="726">
        <f>'PE Holds'!Q149+'PE Holds'!AN149</f>
        <v>0</v>
      </c>
      <c r="L460" s="727">
        <f>'PE Holds'!R149+'PE Holds'!AO149</f>
        <v>0</v>
      </c>
      <c r="M460" s="728">
        <f>'PE Holds'!S149+'PE Holds'!AP149</f>
        <v>0</v>
      </c>
      <c r="N460" s="729">
        <f>'PE Holds'!T149+'PE Holds'!AQ149</f>
        <v>0</v>
      </c>
      <c r="O460" s="730">
        <f>'PE Holds'!U149+'PE Holds'!AR149</f>
        <v>0</v>
      </c>
      <c r="P460" s="731">
        <f>'PE Holds'!V149+'PE Holds'!AS149</f>
        <v>0</v>
      </c>
      <c r="Q460" s="732">
        <f>'PE Holds'!W149+'PE Holds'!AT149</f>
        <v>0</v>
      </c>
      <c r="R460" s="733">
        <f>'PE Holds'!X149+'PE Holds'!AU149</f>
        <v>0</v>
      </c>
      <c r="S460" s="738">
        <f>'PE Holds'!Y149+'PE Holds'!AV149</f>
        <v>0</v>
      </c>
      <c r="T460" s="739">
        <f>'PE Holds'!Z149+'PE Holds'!AG149</f>
        <v>0</v>
      </c>
      <c r="U460" s="738">
        <f>'PE Holds'!AA149+'PE Holds'!AW149</f>
        <v>0</v>
      </c>
      <c r="V460" s="734">
        <f>'PE Holds'!AB149+'PE Holds'!AX149</f>
        <v>0</v>
      </c>
      <c r="W460" s="721">
        <f>'PE Holds'!AC149+'PE Holds'!AY149</f>
        <v>0</v>
      </c>
      <c r="X460" s="740">
        <f>'PE Holds'!AD149</f>
        <v>0</v>
      </c>
      <c r="Y460" s="15">
        <f t="shared" si="30"/>
        <v>0</v>
      </c>
      <c r="Z460" s="16">
        <f t="shared" si="29"/>
        <v>0</v>
      </c>
    </row>
    <row r="461" spans="1:26">
      <c r="A461" s="13">
        <v>12842</v>
      </c>
      <c r="B461" s="13" t="s">
        <v>29960</v>
      </c>
      <c r="C461" s="13" t="s">
        <v>29961</v>
      </c>
      <c r="D461" s="13" t="s">
        <v>29732</v>
      </c>
      <c r="E461" s="16">
        <v>10</v>
      </c>
      <c r="F461" s="721">
        <f>'PE Holds'!L150+'PE Holds'!AI150</f>
        <v>0</v>
      </c>
      <c r="G461" s="722">
        <f>'PE Holds'!M150+'PE Holds'!AJ150</f>
        <v>0</v>
      </c>
      <c r="H461" s="723">
        <f>'PE Holds'!N150+'PE Holds'!AK150</f>
        <v>0</v>
      </c>
      <c r="I461" s="724">
        <f>'PE Holds'!O150+'PE Holds'!AL150</f>
        <v>0</v>
      </c>
      <c r="J461" s="725">
        <f>'PE Holds'!P150+'PE Holds'!AM150</f>
        <v>0</v>
      </c>
      <c r="K461" s="726">
        <f>'PE Holds'!Q150+'PE Holds'!AN150</f>
        <v>0</v>
      </c>
      <c r="L461" s="727">
        <f>'PE Holds'!R150+'PE Holds'!AO150</f>
        <v>0</v>
      </c>
      <c r="M461" s="728">
        <f>'PE Holds'!S150+'PE Holds'!AP150</f>
        <v>0</v>
      </c>
      <c r="N461" s="729">
        <f>'PE Holds'!T150+'PE Holds'!AQ150</f>
        <v>0</v>
      </c>
      <c r="O461" s="730">
        <f>'PE Holds'!U150+'PE Holds'!AR150</f>
        <v>0</v>
      </c>
      <c r="P461" s="731">
        <f>'PE Holds'!V150+'PE Holds'!AS150</f>
        <v>0</v>
      </c>
      <c r="Q461" s="732">
        <f>'PE Holds'!W150+'PE Holds'!AT150</f>
        <v>0</v>
      </c>
      <c r="R461" s="733">
        <f>'PE Holds'!X150+'PE Holds'!AU150</f>
        <v>0</v>
      </c>
      <c r="S461" s="738">
        <f>'PE Holds'!Y150+'PE Holds'!AV150</f>
        <v>0</v>
      </c>
      <c r="T461" s="739">
        <f>'PE Holds'!Z150+'PE Holds'!AG150</f>
        <v>0</v>
      </c>
      <c r="U461" s="738">
        <f>'PE Holds'!AA150+'PE Holds'!AW150</f>
        <v>0</v>
      </c>
      <c r="V461" s="734">
        <f>'PE Holds'!AB150+'PE Holds'!AX150</f>
        <v>0</v>
      </c>
      <c r="W461" s="721">
        <f>'PE Holds'!AC150+'PE Holds'!AY150</f>
        <v>0</v>
      </c>
      <c r="X461" s="740">
        <f>'PE Holds'!AD150</f>
        <v>0</v>
      </c>
      <c r="Y461" s="15">
        <f t="shared" si="30"/>
        <v>0</v>
      </c>
      <c r="Z461" s="16">
        <f t="shared" si="29"/>
        <v>0</v>
      </c>
    </row>
    <row r="462" spans="1:26">
      <c r="A462" s="13">
        <v>13481</v>
      </c>
      <c r="B462" s="13" t="s">
        <v>29960</v>
      </c>
      <c r="C462" s="13" t="s">
        <v>29962</v>
      </c>
      <c r="D462" s="13" t="s">
        <v>29732</v>
      </c>
      <c r="E462" s="16">
        <v>5</v>
      </c>
      <c r="F462" s="721">
        <f>'PE Holds'!L151+'PE Holds'!AI151</f>
        <v>0</v>
      </c>
      <c r="G462" s="722">
        <f>'PE Holds'!M151+'PE Holds'!AJ151</f>
        <v>0</v>
      </c>
      <c r="H462" s="723">
        <f>'PE Holds'!N151+'PE Holds'!AK151</f>
        <v>0</v>
      </c>
      <c r="I462" s="724">
        <f>'PE Holds'!O151+'PE Holds'!AL151</f>
        <v>0</v>
      </c>
      <c r="J462" s="725">
        <f>'PE Holds'!P151+'PE Holds'!AM151</f>
        <v>0</v>
      </c>
      <c r="K462" s="726">
        <f>'PE Holds'!Q151+'PE Holds'!AN151</f>
        <v>0</v>
      </c>
      <c r="L462" s="727">
        <f>'PE Holds'!R151+'PE Holds'!AO151</f>
        <v>0</v>
      </c>
      <c r="M462" s="728">
        <f>'PE Holds'!S151+'PE Holds'!AP151</f>
        <v>0</v>
      </c>
      <c r="N462" s="729">
        <f>'PE Holds'!T151+'PE Holds'!AQ151</f>
        <v>0</v>
      </c>
      <c r="O462" s="730">
        <f>'PE Holds'!U151+'PE Holds'!AR151</f>
        <v>0</v>
      </c>
      <c r="P462" s="731">
        <f>'PE Holds'!V151+'PE Holds'!AS151</f>
        <v>0</v>
      </c>
      <c r="Q462" s="732">
        <f>'PE Holds'!W151+'PE Holds'!AT151</f>
        <v>0</v>
      </c>
      <c r="R462" s="733">
        <f>'PE Holds'!X151+'PE Holds'!AU151</f>
        <v>0</v>
      </c>
      <c r="S462" s="738">
        <f>'PE Holds'!Y151+'PE Holds'!AV151</f>
        <v>0</v>
      </c>
      <c r="T462" s="739">
        <f>'PE Holds'!Z151+'PE Holds'!AG151</f>
        <v>0</v>
      </c>
      <c r="U462" s="738">
        <f>'PE Holds'!AA151+'PE Holds'!AW151</f>
        <v>0</v>
      </c>
      <c r="V462" s="734">
        <f>'PE Holds'!AB151+'PE Holds'!AX151</f>
        <v>0</v>
      </c>
      <c r="W462" s="721">
        <f>'PE Holds'!AC151+'PE Holds'!AY151</f>
        <v>0</v>
      </c>
      <c r="X462" s="740">
        <f>'PE Holds'!AD151</f>
        <v>0</v>
      </c>
      <c r="Y462" s="15">
        <f t="shared" si="30"/>
        <v>0</v>
      </c>
      <c r="Z462" s="16">
        <f t="shared" si="29"/>
        <v>0</v>
      </c>
    </row>
    <row r="463" spans="1:26">
      <c r="A463" s="13">
        <v>12847</v>
      </c>
      <c r="B463" s="13" t="s">
        <v>29960</v>
      </c>
      <c r="C463" s="13" t="s">
        <v>29963</v>
      </c>
      <c r="D463" s="13" t="s">
        <v>29732</v>
      </c>
      <c r="E463" s="16">
        <v>5</v>
      </c>
      <c r="F463" s="721">
        <f>'PE Holds'!L152+'PE Holds'!AI152</f>
        <v>0</v>
      </c>
      <c r="G463" s="722">
        <f>'PE Holds'!M152+'PE Holds'!AJ152</f>
        <v>0</v>
      </c>
      <c r="H463" s="723">
        <f>'PE Holds'!N152+'PE Holds'!AK152</f>
        <v>0</v>
      </c>
      <c r="I463" s="724">
        <f>'PE Holds'!O152+'PE Holds'!AL152</f>
        <v>0</v>
      </c>
      <c r="J463" s="725">
        <f>'PE Holds'!P152+'PE Holds'!AM152</f>
        <v>0</v>
      </c>
      <c r="K463" s="726">
        <f>'PE Holds'!Q152+'PE Holds'!AN152</f>
        <v>0</v>
      </c>
      <c r="L463" s="727">
        <f>'PE Holds'!R152+'PE Holds'!AO152</f>
        <v>0</v>
      </c>
      <c r="M463" s="728">
        <f>'PE Holds'!S152+'PE Holds'!AP152</f>
        <v>0</v>
      </c>
      <c r="N463" s="729">
        <f>'PE Holds'!T152+'PE Holds'!AQ152</f>
        <v>0</v>
      </c>
      <c r="O463" s="730">
        <f>'PE Holds'!U152+'PE Holds'!AR152</f>
        <v>0</v>
      </c>
      <c r="P463" s="731">
        <f>'PE Holds'!V152+'PE Holds'!AS152</f>
        <v>0</v>
      </c>
      <c r="Q463" s="732">
        <f>'PE Holds'!W152+'PE Holds'!AT152</f>
        <v>0</v>
      </c>
      <c r="R463" s="733">
        <f>'PE Holds'!X152+'PE Holds'!AU152</f>
        <v>0</v>
      </c>
      <c r="S463" s="738">
        <f>'PE Holds'!Y152+'PE Holds'!AV152</f>
        <v>0</v>
      </c>
      <c r="T463" s="739">
        <f>'PE Holds'!Z152+'PE Holds'!AG152</f>
        <v>0</v>
      </c>
      <c r="U463" s="738">
        <f>'PE Holds'!AA152+'PE Holds'!AW152</f>
        <v>0</v>
      </c>
      <c r="V463" s="734">
        <f>'PE Holds'!AB152+'PE Holds'!AX152</f>
        <v>0</v>
      </c>
      <c r="W463" s="721">
        <f>'PE Holds'!AC152+'PE Holds'!AY152</f>
        <v>0</v>
      </c>
      <c r="X463" s="740">
        <f>'PE Holds'!AD152</f>
        <v>0</v>
      </c>
      <c r="Y463" s="15">
        <f t="shared" si="30"/>
        <v>0</v>
      </c>
      <c r="Z463" s="16">
        <f t="shared" si="29"/>
        <v>0</v>
      </c>
    </row>
    <row r="464" spans="1:26">
      <c r="A464" s="13">
        <v>12960</v>
      </c>
      <c r="B464" s="13" t="s">
        <v>29960</v>
      </c>
      <c r="C464" s="13" t="s">
        <v>28783</v>
      </c>
      <c r="D464" s="13" t="s">
        <v>29964</v>
      </c>
      <c r="E464" s="16">
        <v>5</v>
      </c>
      <c r="F464" s="721">
        <f>'PE Holds'!L153+'PE Holds'!AI153</f>
        <v>0</v>
      </c>
      <c r="G464" s="722">
        <f>'PE Holds'!M153+'PE Holds'!AJ153</f>
        <v>0</v>
      </c>
      <c r="H464" s="723">
        <f>'PE Holds'!N153+'PE Holds'!AK153</f>
        <v>0</v>
      </c>
      <c r="I464" s="724">
        <f>'PE Holds'!O153+'PE Holds'!AL153</f>
        <v>0</v>
      </c>
      <c r="J464" s="725">
        <f>'PE Holds'!P153+'PE Holds'!AM153</f>
        <v>0</v>
      </c>
      <c r="K464" s="726">
        <f>'PE Holds'!Q153+'PE Holds'!AN153</f>
        <v>0</v>
      </c>
      <c r="L464" s="727">
        <f>'PE Holds'!R153+'PE Holds'!AO153</f>
        <v>0</v>
      </c>
      <c r="M464" s="728">
        <f>'PE Holds'!S153+'PE Holds'!AP153</f>
        <v>0</v>
      </c>
      <c r="N464" s="729">
        <f>'PE Holds'!T153+'PE Holds'!AQ153</f>
        <v>0</v>
      </c>
      <c r="O464" s="730">
        <f>'PE Holds'!U153+'PE Holds'!AR153</f>
        <v>0</v>
      </c>
      <c r="P464" s="731">
        <f>'PE Holds'!V153+'PE Holds'!AS153</f>
        <v>0</v>
      </c>
      <c r="Q464" s="732">
        <f>'PE Holds'!W153+'PE Holds'!AT153</f>
        <v>0</v>
      </c>
      <c r="R464" s="733">
        <f>'PE Holds'!X153+'PE Holds'!AU153</f>
        <v>0</v>
      </c>
      <c r="S464" s="738">
        <f>'PE Holds'!Y153+'PE Holds'!AV153</f>
        <v>0</v>
      </c>
      <c r="T464" s="739">
        <f>'PE Holds'!Z153+'PE Holds'!AG153</f>
        <v>0</v>
      </c>
      <c r="U464" s="738">
        <f>'PE Holds'!AA153+'PE Holds'!AW153</f>
        <v>0</v>
      </c>
      <c r="V464" s="734">
        <f>'PE Holds'!AB153+'PE Holds'!AX153</f>
        <v>0</v>
      </c>
      <c r="W464" s="721">
        <f>'PE Holds'!AC153+'PE Holds'!AY153</f>
        <v>0</v>
      </c>
      <c r="X464" s="740">
        <f>'PE Holds'!AD153</f>
        <v>0</v>
      </c>
      <c r="Y464" s="15">
        <f t="shared" si="30"/>
        <v>0</v>
      </c>
      <c r="Z464" s="16">
        <f t="shared" si="29"/>
        <v>0</v>
      </c>
    </row>
    <row r="465" spans="1:26">
      <c r="A465" s="13">
        <v>13577</v>
      </c>
      <c r="B465" s="13" t="s">
        <v>29960</v>
      </c>
      <c r="C465" s="13" t="s">
        <v>28784</v>
      </c>
      <c r="D465" s="13" t="s">
        <v>29732</v>
      </c>
      <c r="E465" s="16">
        <v>5</v>
      </c>
      <c r="F465" s="721">
        <f>'PE Holds'!L154+'PE Holds'!AI154</f>
        <v>0</v>
      </c>
      <c r="G465" s="722">
        <f>'PE Holds'!M154+'PE Holds'!AJ154</f>
        <v>0</v>
      </c>
      <c r="H465" s="723">
        <f>'PE Holds'!N154+'PE Holds'!AK154</f>
        <v>0</v>
      </c>
      <c r="I465" s="724">
        <f>'PE Holds'!O154+'PE Holds'!AL154</f>
        <v>0</v>
      </c>
      <c r="J465" s="725">
        <f>'PE Holds'!P154+'PE Holds'!AM154</f>
        <v>0</v>
      </c>
      <c r="K465" s="726">
        <f>'PE Holds'!Q154+'PE Holds'!AN154</f>
        <v>0</v>
      </c>
      <c r="L465" s="727">
        <f>'PE Holds'!R154+'PE Holds'!AO154</f>
        <v>0</v>
      </c>
      <c r="M465" s="728">
        <f>'PE Holds'!S154+'PE Holds'!AP154</f>
        <v>0</v>
      </c>
      <c r="N465" s="729">
        <f>'PE Holds'!T154+'PE Holds'!AQ154</f>
        <v>0</v>
      </c>
      <c r="O465" s="730">
        <f>'PE Holds'!U154+'PE Holds'!AR154</f>
        <v>0</v>
      </c>
      <c r="P465" s="731">
        <f>'PE Holds'!V154+'PE Holds'!AS154</f>
        <v>0</v>
      </c>
      <c r="Q465" s="732">
        <f>'PE Holds'!W154+'PE Holds'!AT154</f>
        <v>0</v>
      </c>
      <c r="R465" s="733">
        <f>'PE Holds'!X154+'PE Holds'!AU154</f>
        <v>0</v>
      </c>
      <c r="S465" s="738">
        <f>'PE Holds'!Y154+'PE Holds'!AV154</f>
        <v>0</v>
      </c>
      <c r="T465" s="739">
        <f>'PE Holds'!Z154+'PE Holds'!AG154</f>
        <v>0</v>
      </c>
      <c r="U465" s="738">
        <f>'PE Holds'!AA154+'PE Holds'!AW154</f>
        <v>0</v>
      </c>
      <c r="V465" s="734">
        <f>'PE Holds'!AB154+'PE Holds'!AX154</f>
        <v>0</v>
      </c>
      <c r="W465" s="721">
        <f>'PE Holds'!AC154+'PE Holds'!AY154</f>
        <v>0</v>
      </c>
      <c r="X465" s="740">
        <f>'PE Holds'!AD154</f>
        <v>0</v>
      </c>
      <c r="Y465" s="15">
        <f t="shared" si="30"/>
        <v>0</v>
      </c>
      <c r="Z465" s="16">
        <f t="shared" si="29"/>
        <v>0</v>
      </c>
    </row>
    <row r="466" spans="1:26">
      <c r="A466" s="13"/>
      <c r="B466" s="17" t="s">
        <v>29965</v>
      </c>
      <c r="C466" s="17" t="s">
        <v>29966</v>
      </c>
      <c r="D466" s="17"/>
      <c r="E466" s="966">
        <v>10</v>
      </c>
      <c r="F466" s="721"/>
      <c r="G466" s="722"/>
      <c r="H466" s="723"/>
      <c r="I466" s="724"/>
      <c r="J466" s="725"/>
      <c r="K466" s="726"/>
      <c r="L466" s="727"/>
      <c r="M466" s="728"/>
      <c r="N466" s="729"/>
      <c r="O466" s="730"/>
      <c r="P466" s="731"/>
      <c r="Q466" s="732"/>
      <c r="R466" s="733"/>
      <c r="S466" s="738"/>
      <c r="T466" s="739"/>
      <c r="U466" s="738"/>
      <c r="V466" s="734"/>
      <c r="W466" s="721"/>
      <c r="X466" s="740"/>
      <c r="Y466" s="15"/>
      <c r="Z466" s="16"/>
    </row>
    <row r="467" spans="1:26">
      <c r="A467" s="13">
        <v>8839</v>
      </c>
      <c r="B467" s="17" t="s">
        <v>29967</v>
      </c>
      <c r="C467" s="17" t="s">
        <v>29968</v>
      </c>
      <c r="D467" s="17" t="s">
        <v>29969</v>
      </c>
      <c r="E467" s="16">
        <v>1</v>
      </c>
      <c r="F467" s="721"/>
      <c r="G467" s="722"/>
      <c r="H467" s="723"/>
      <c r="I467" s="724"/>
      <c r="J467" s="725"/>
      <c r="K467" s="726"/>
      <c r="L467" s="727"/>
      <c r="M467" s="728"/>
      <c r="N467" s="729"/>
      <c r="O467" s="730"/>
      <c r="P467" s="731"/>
      <c r="Q467" s="732"/>
      <c r="R467" s="733"/>
      <c r="S467" s="738"/>
      <c r="T467" s="739"/>
      <c r="U467" s="738"/>
      <c r="V467" s="734"/>
      <c r="W467" s="721"/>
      <c r="X467" s="740"/>
      <c r="Y467" s="15">
        <f t="shared" si="30"/>
        <v>0</v>
      </c>
      <c r="Z467" s="16">
        <f t="shared" si="29"/>
        <v>0</v>
      </c>
    </row>
    <row r="468" spans="1:26">
      <c r="A468" s="13">
        <v>8946</v>
      </c>
      <c r="B468" s="17" t="s">
        <v>29967</v>
      </c>
      <c r="C468" s="17" t="s">
        <v>29968</v>
      </c>
      <c r="D468" s="17" t="s">
        <v>29970</v>
      </c>
      <c r="E468" s="16">
        <v>1</v>
      </c>
      <c r="F468" s="721"/>
      <c r="G468" s="722"/>
      <c r="H468" s="723"/>
      <c r="I468" s="724"/>
      <c r="J468" s="725"/>
      <c r="K468" s="726"/>
      <c r="L468" s="727"/>
      <c r="M468" s="728"/>
      <c r="N468" s="729"/>
      <c r="O468" s="730"/>
      <c r="P468" s="731"/>
      <c r="Q468" s="732"/>
      <c r="R468" s="733"/>
      <c r="S468" s="738"/>
      <c r="T468" s="739"/>
      <c r="U468" s="738"/>
      <c r="V468" s="734"/>
      <c r="W468" s="721"/>
      <c r="X468" s="740"/>
      <c r="Y468" s="15">
        <f t="shared" si="30"/>
        <v>0</v>
      </c>
      <c r="Z468" s="16">
        <f t="shared" si="29"/>
        <v>0</v>
      </c>
    </row>
    <row r="469" spans="1:26">
      <c r="A469" s="13">
        <v>8918</v>
      </c>
      <c r="B469" s="17" t="s">
        <v>29967</v>
      </c>
      <c r="C469" s="17" t="s">
        <v>29968</v>
      </c>
      <c r="D469" s="17" t="s">
        <v>29971</v>
      </c>
      <c r="E469" s="16">
        <v>1</v>
      </c>
      <c r="F469" s="721"/>
      <c r="G469" s="722"/>
      <c r="H469" s="723"/>
      <c r="I469" s="724"/>
      <c r="J469" s="725"/>
      <c r="K469" s="726"/>
      <c r="L469" s="727"/>
      <c r="M469" s="728"/>
      <c r="N469" s="729"/>
      <c r="O469" s="730"/>
      <c r="P469" s="731"/>
      <c r="Q469" s="732"/>
      <c r="R469" s="733"/>
      <c r="S469" s="738"/>
      <c r="T469" s="739"/>
      <c r="U469" s="738"/>
      <c r="V469" s="734"/>
      <c r="W469" s="721"/>
      <c r="X469" s="740"/>
      <c r="Y469" s="15">
        <f t="shared" si="30"/>
        <v>0</v>
      </c>
      <c r="Z469" s="16">
        <f t="shared" si="29"/>
        <v>0</v>
      </c>
    </row>
    <row r="470" spans="1:26">
      <c r="A470" s="13">
        <v>8877</v>
      </c>
      <c r="B470" s="17" t="s">
        <v>29967</v>
      </c>
      <c r="C470" s="17" t="s">
        <v>29968</v>
      </c>
      <c r="D470" s="17" t="s">
        <v>29972</v>
      </c>
      <c r="E470" s="16">
        <v>1</v>
      </c>
      <c r="F470" s="721"/>
      <c r="G470" s="722"/>
      <c r="H470" s="723"/>
      <c r="I470" s="724"/>
      <c r="J470" s="725"/>
      <c r="K470" s="726"/>
      <c r="L470" s="727"/>
      <c r="M470" s="728"/>
      <c r="N470" s="729"/>
      <c r="O470" s="730"/>
      <c r="P470" s="731"/>
      <c r="Q470" s="732"/>
      <c r="R470" s="733"/>
      <c r="S470" s="738"/>
      <c r="T470" s="739"/>
      <c r="U470" s="738"/>
      <c r="V470" s="734"/>
      <c r="W470" s="721"/>
      <c r="X470" s="740"/>
      <c r="Y470" s="15">
        <f t="shared" si="30"/>
        <v>0</v>
      </c>
      <c r="Z470" s="16">
        <f t="shared" si="29"/>
        <v>0</v>
      </c>
    </row>
    <row r="471" spans="1:26">
      <c r="A471" s="13">
        <v>8942</v>
      </c>
      <c r="B471" s="17" t="s">
        <v>29967</v>
      </c>
      <c r="C471" s="17" t="s">
        <v>29968</v>
      </c>
      <c r="D471" s="17" t="s">
        <v>29973</v>
      </c>
      <c r="E471" s="16">
        <v>1</v>
      </c>
      <c r="F471" s="721"/>
      <c r="G471" s="722"/>
      <c r="H471" s="723"/>
      <c r="I471" s="724"/>
      <c r="J471" s="725"/>
      <c r="K471" s="726"/>
      <c r="L471" s="727"/>
      <c r="M471" s="728"/>
      <c r="N471" s="729"/>
      <c r="O471" s="730"/>
      <c r="P471" s="731"/>
      <c r="Q471" s="732"/>
      <c r="R471" s="733"/>
      <c r="S471" s="738"/>
      <c r="T471" s="739"/>
      <c r="U471" s="738"/>
      <c r="V471" s="734"/>
      <c r="W471" s="721"/>
      <c r="X471" s="740"/>
      <c r="Y471" s="15">
        <f t="shared" si="30"/>
        <v>0</v>
      </c>
      <c r="Z471" s="16">
        <f t="shared" si="29"/>
        <v>0</v>
      </c>
    </row>
    <row r="472" spans="1:26">
      <c r="A472" s="13">
        <v>9461</v>
      </c>
      <c r="B472" s="17" t="s">
        <v>29967</v>
      </c>
      <c r="C472" s="17" t="s">
        <v>29968</v>
      </c>
      <c r="D472" s="17" t="s">
        <v>29017</v>
      </c>
      <c r="E472" s="16">
        <v>5</v>
      </c>
      <c r="F472" s="721"/>
      <c r="G472" s="722"/>
      <c r="H472" s="723"/>
      <c r="I472" s="724"/>
      <c r="J472" s="725"/>
      <c r="K472" s="726"/>
      <c r="L472" s="727"/>
      <c r="M472" s="728"/>
      <c r="N472" s="729"/>
      <c r="O472" s="730"/>
      <c r="P472" s="731"/>
      <c r="Q472" s="732"/>
      <c r="R472" s="733"/>
      <c r="S472" s="738"/>
      <c r="T472" s="739"/>
      <c r="U472" s="738"/>
      <c r="V472" s="734"/>
      <c r="W472" s="721"/>
      <c r="X472" s="740"/>
      <c r="Y472" s="15">
        <f t="shared" si="30"/>
        <v>0</v>
      </c>
      <c r="Z472" s="16">
        <f t="shared" si="29"/>
        <v>0</v>
      </c>
    </row>
    <row r="473" spans="1:26">
      <c r="A473" s="13">
        <v>12252</v>
      </c>
      <c r="B473" s="17" t="s">
        <v>29967</v>
      </c>
      <c r="C473" s="17" t="s">
        <v>29968</v>
      </c>
      <c r="D473" s="17" t="s">
        <v>29974</v>
      </c>
      <c r="E473" s="16">
        <v>2</v>
      </c>
      <c r="F473" s="721"/>
      <c r="G473" s="722"/>
      <c r="H473" s="723"/>
      <c r="I473" s="724"/>
      <c r="J473" s="725"/>
      <c r="K473" s="726"/>
      <c r="L473" s="727"/>
      <c r="M473" s="728"/>
      <c r="N473" s="729"/>
      <c r="O473" s="730"/>
      <c r="P473" s="731"/>
      <c r="Q473" s="732"/>
      <c r="R473" s="733"/>
      <c r="S473" s="738"/>
      <c r="T473" s="739"/>
      <c r="U473" s="738"/>
      <c r="V473" s="734"/>
      <c r="W473" s="721"/>
      <c r="X473" s="740"/>
      <c r="Y473" s="15">
        <f t="shared" si="30"/>
        <v>0</v>
      </c>
      <c r="Z473" s="16">
        <f t="shared" si="29"/>
        <v>0</v>
      </c>
    </row>
    <row r="474" spans="1:26">
      <c r="A474" s="13">
        <v>8919</v>
      </c>
      <c r="B474" s="17" t="s">
        <v>29967</v>
      </c>
      <c r="C474" s="17" t="s">
        <v>29968</v>
      </c>
      <c r="D474" s="17" t="s">
        <v>29975</v>
      </c>
      <c r="E474" s="16">
        <v>5</v>
      </c>
      <c r="F474" s="721"/>
      <c r="G474" s="722"/>
      <c r="H474" s="723"/>
      <c r="I474" s="724"/>
      <c r="J474" s="725"/>
      <c r="K474" s="726"/>
      <c r="L474" s="727"/>
      <c r="M474" s="728"/>
      <c r="N474" s="729"/>
      <c r="O474" s="730"/>
      <c r="P474" s="731"/>
      <c r="Q474" s="732"/>
      <c r="R474" s="733"/>
      <c r="S474" s="738"/>
      <c r="T474" s="739"/>
      <c r="U474" s="738"/>
      <c r="V474" s="734"/>
      <c r="W474" s="721"/>
      <c r="X474" s="740"/>
      <c r="Y474" s="15">
        <f t="shared" si="30"/>
        <v>0</v>
      </c>
      <c r="Z474" s="16">
        <f t="shared" si="29"/>
        <v>0</v>
      </c>
    </row>
    <row r="475" spans="1:26">
      <c r="A475" s="13">
        <v>9460</v>
      </c>
      <c r="B475" s="17" t="s">
        <v>29967</v>
      </c>
      <c r="C475" s="17" t="s">
        <v>29968</v>
      </c>
      <c r="D475" s="17" t="s">
        <v>29285</v>
      </c>
      <c r="E475" s="16">
        <v>1</v>
      </c>
      <c r="F475" s="721"/>
      <c r="G475" s="722"/>
      <c r="H475" s="723"/>
      <c r="I475" s="724"/>
      <c r="J475" s="725"/>
      <c r="K475" s="726"/>
      <c r="L475" s="727"/>
      <c r="M475" s="728"/>
      <c r="N475" s="729"/>
      <c r="O475" s="730"/>
      <c r="P475" s="731"/>
      <c r="Q475" s="732"/>
      <c r="R475" s="733"/>
      <c r="S475" s="738"/>
      <c r="T475" s="739"/>
      <c r="U475" s="738"/>
      <c r="V475" s="734"/>
      <c r="W475" s="721"/>
      <c r="X475" s="740"/>
      <c r="Y475" s="15">
        <f t="shared" si="30"/>
        <v>0</v>
      </c>
      <c r="Z475" s="16">
        <f t="shared" si="29"/>
        <v>0</v>
      </c>
    </row>
    <row r="476" spans="1:26">
      <c r="A476" s="13">
        <v>9459</v>
      </c>
      <c r="B476" s="17" t="s">
        <v>29967</v>
      </c>
      <c r="C476" s="17" t="s">
        <v>29968</v>
      </c>
      <c r="D476" s="17" t="s">
        <v>29287</v>
      </c>
      <c r="E476" s="16">
        <v>1</v>
      </c>
      <c r="F476" s="721"/>
      <c r="G476" s="722"/>
      <c r="H476" s="723"/>
      <c r="I476" s="724"/>
      <c r="J476" s="725"/>
      <c r="K476" s="726"/>
      <c r="L476" s="727"/>
      <c r="M476" s="728"/>
      <c r="N476" s="729"/>
      <c r="O476" s="730"/>
      <c r="P476" s="731"/>
      <c r="Q476" s="732"/>
      <c r="R476" s="733"/>
      <c r="S476" s="738"/>
      <c r="T476" s="739"/>
      <c r="U476" s="738"/>
      <c r="V476" s="734"/>
      <c r="W476" s="721"/>
      <c r="X476" s="740"/>
      <c r="Y476" s="15">
        <f t="shared" si="30"/>
        <v>0</v>
      </c>
      <c r="Z476" s="16">
        <f t="shared" ref="Z476:Z515" si="31">E476*Y476</f>
        <v>0</v>
      </c>
    </row>
    <row r="477" spans="1:26">
      <c r="A477" s="13">
        <v>9417</v>
      </c>
      <c r="B477" s="17" t="s">
        <v>29967</v>
      </c>
      <c r="C477" s="17" t="s">
        <v>29968</v>
      </c>
      <c r="D477" s="17" t="s">
        <v>29976</v>
      </c>
      <c r="E477" s="16">
        <v>1</v>
      </c>
      <c r="F477" s="721"/>
      <c r="G477" s="722"/>
      <c r="H477" s="723"/>
      <c r="I477" s="724"/>
      <c r="J477" s="725"/>
      <c r="K477" s="726"/>
      <c r="L477" s="727"/>
      <c r="M477" s="728"/>
      <c r="N477" s="729"/>
      <c r="O477" s="730"/>
      <c r="P477" s="731"/>
      <c r="Q477" s="732"/>
      <c r="R477" s="733"/>
      <c r="S477" s="738"/>
      <c r="T477" s="739"/>
      <c r="U477" s="738"/>
      <c r="V477" s="734"/>
      <c r="W477" s="721"/>
      <c r="X477" s="740"/>
      <c r="Y477" s="15">
        <f t="shared" ref="Y477:Y515" si="32">SUM(F477:X477)</f>
        <v>0</v>
      </c>
      <c r="Z477" s="16">
        <f t="shared" si="31"/>
        <v>0</v>
      </c>
    </row>
    <row r="478" spans="1:26">
      <c r="A478" s="13">
        <v>9419</v>
      </c>
      <c r="B478" s="17" t="s">
        <v>29967</v>
      </c>
      <c r="C478" s="17" t="s">
        <v>29968</v>
      </c>
      <c r="D478" s="17" t="s">
        <v>29977</v>
      </c>
      <c r="E478" s="16">
        <v>1</v>
      </c>
      <c r="F478" s="721"/>
      <c r="G478" s="722"/>
      <c r="H478" s="723"/>
      <c r="I478" s="724"/>
      <c r="J478" s="725"/>
      <c r="K478" s="726"/>
      <c r="L478" s="727"/>
      <c r="M478" s="728"/>
      <c r="N478" s="729"/>
      <c r="O478" s="730"/>
      <c r="P478" s="731"/>
      <c r="Q478" s="732"/>
      <c r="R478" s="733"/>
      <c r="S478" s="738"/>
      <c r="T478" s="739"/>
      <c r="U478" s="738"/>
      <c r="V478" s="734"/>
      <c r="W478" s="721"/>
      <c r="X478" s="740"/>
      <c r="Y478" s="15">
        <f t="shared" si="32"/>
        <v>0</v>
      </c>
      <c r="Z478" s="16">
        <f t="shared" si="31"/>
        <v>0</v>
      </c>
    </row>
    <row r="479" spans="1:26">
      <c r="A479" s="13">
        <v>9418</v>
      </c>
      <c r="B479" s="17" t="s">
        <v>29967</v>
      </c>
      <c r="C479" s="17" t="s">
        <v>29968</v>
      </c>
      <c r="D479" s="17" t="s">
        <v>29978</v>
      </c>
      <c r="E479" s="16">
        <v>1</v>
      </c>
      <c r="F479" s="721"/>
      <c r="G479" s="722"/>
      <c r="H479" s="723"/>
      <c r="I479" s="724"/>
      <c r="J479" s="725"/>
      <c r="K479" s="726"/>
      <c r="L479" s="727"/>
      <c r="M479" s="728"/>
      <c r="N479" s="729"/>
      <c r="O479" s="730"/>
      <c r="P479" s="731"/>
      <c r="Q479" s="732"/>
      <c r="R479" s="733"/>
      <c r="S479" s="738"/>
      <c r="T479" s="739"/>
      <c r="U479" s="738"/>
      <c r="V479" s="734"/>
      <c r="W479" s="721"/>
      <c r="X479" s="740"/>
      <c r="Y479" s="15">
        <f t="shared" si="32"/>
        <v>0</v>
      </c>
      <c r="Z479" s="16">
        <f t="shared" si="31"/>
        <v>0</v>
      </c>
    </row>
    <row r="480" spans="1:26">
      <c r="A480" s="13">
        <v>9436</v>
      </c>
      <c r="B480" s="17" t="s">
        <v>29967</v>
      </c>
      <c r="C480" s="17" t="s">
        <v>29968</v>
      </c>
      <c r="D480" s="17" t="s">
        <v>29334</v>
      </c>
      <c r="E480" s="16">
        <v>5</v>
      </c>
      <c r="F480" s="721"/>
      <c r="G480" s="722"/>
      <c r="H480" s="723"/>
      <c r="I480" s="724"/>
      <c r="J480" s="725"/>
      <c r="K480" s="726"/>
      <c r="L480" s="727"/>
      <c r="M480" s="728"/>
      <c r="N480" s="729"/>
      <c r="O480" s="730"/>
      <c r="P480" s="731"/>
      <c r="Q480" s="732"/>
      <c r="R480" s="733"/>
      <c r="S480" s="738"/>
      <c r="T480" s="739"/>
      <c r="U480" s="738"/>
      <c r="V480" s="734"/>
      <c r="W480" s="721"/>
      <c r="X480" s="740"/>
      <c r="Y480" s="15">
        <f t="shared" si="32"/>
        <v>0</v>
      </c>
      <c r="Z480" s="16">
        <f t="shared" si="31"/>
        <v>0</v>
      </c>
    </row>
    <row r="481" spans="1:26">
      <c r="A481" s="13"/>
      <c r="B481" s="14" t="s">
        <v>29979</v>
      </c>
      <c r="C481" s="14" t="s">
        <v>29746</v>
      </c>
      <c r="D481" s="14" t="s">
        <v>29732</v>
      </c>
      <c r="E481" s="16">
        <v>10</v>
      </c>
      <c r="F481" s="721"/>
      <c r="G481" s="722">
        <f>'PU Holds'!M145</f>
        <v>0</v>
      </c>
      <c r="H481" s="723">
        <f>'PU Holds'!N145</f>
        <v>0</v>
      </c>
      <c r="I481" s="724">
        <f>'PU Holds'!O145</f>
        <v>0</v>
      </c>
      <c r="J481" s="725">
        <f>'PU Holds'!P145</f>
        <v>0</v>
      </c>
      <c r="K481" s="726">
        <f>'PU Holds'!Q145</f>
        <v>0</v>
      </c>
      <c r="L481" s="727">
        <f>'PU Holds'!R145</f>
        <v>0</v>
      </c>
      <c r="M481" s="728">
        <f>'PU Holds'!S145</f>
        <v>0</v>
      </c>
      <c r="N481" s="729">
        <f>'PU Holds'!T145</f>
        <v>0</v>
      </c>
      <c r="O481" s="730">
        <f>'PU Holds'!U145</f>
        <v>0</v>
      </c>
      <c r="P481" s="731">
        <f>'PU Holds'!V145</f>
        <v>0</v>
      </c>
      <c r="Q481" s="732">
        <f>'PU Holds'!W145</f>
        <v>0</v>
      </c>
      <c r="R481" s="733">
        <f>'PU Holds'!X145</f>
        <v>0</v>
      </c>
      <c r="S481" s="738">
        <f>'PU Holds'!Y145</f>
        <v>0</v>
      </c>
      <c r="T481" s="739">
        <f>'PU Holds'!Z145</f>
        <v>0</v>
      </c>
      <c r="U481" s="738">
        <f>'PU Holds'!AA145</f>
        <v>0</v>
      </c>
      <c r="V481" s="734">
        <f>'PU Holds'!AB145</f>
        <v>0</v>
      </c>
      <c r="W481" s="721">
        <f>'PU Holds'!AC145</f>
        <v>0</v>
      </c>
      <c r="X481" s="740">
        <f>'PU Holds'!AD145</f>
        <v>0</v>
      </c>
      <c r="Y481" s="15">
        <f t="shared" si="32"/>
        <v>0</v>
      </c>
      <c r="Z481" s="16">
        <f t="shared" si="31"/>
        <v>0</v>
      </c>
    </row>
    <row r="482" spans="1:26">
      <c r="A482" s="13"/>
      <c r="B482" s="14" t="s">
        <v>29979</v>
      </c>
      <c r="C482" s="14" t="s">
        <v>29746</v>
      </c>
      <c r="D482" s="14" t="s">
        <v>29733</v>
      </c>
      <c r="E482" s="16">
        <v>10</v>
      </c>
      <c r="F482" s="721"/>
      <c r="G482" s="722">
        <f>'PU Holds'!M146</f>
        <v>0</v>
      </c>
      <c r="H482" s="723">
        <f>'PU Holds'!N146</f>
        <v>0</v>
      </c>
      <c r="I482" s="724">
        <f>'PU Holds'!O146</f>
        <v>0</v>
      </c>
      <c r="J482" s="725">
        <f>'PU Holds'!P146</f>
        <v>0</v>
      </c>
      <c r="K482" s="726">
        <f>'PU Holds'!Q146</f>
        <v>0</v>
      </c>
      <c r="L482" s="727">
        <f>'PU Holds'!R146</f>
        <v>0</v>
      </c>
      <c r="M482" s="728">
        <f>'PU Holds'!S146</f>
        <v>0</v>
      </c>
      <c r="N482" s="729">
        <f>'PU Holds'!T146</f>
        <v>0</v>
      </c>
      <c r="O482" s="730">
        <f>'PU Holds'!U146</f>
        <v>0</v>
      </c>
      <c r="P482" s="731">
        <f>'PU Holds'!V146</f>
        <v>0</v>
      </c>
      <c r="Q482" s="732">
        <f>'PU Holds'!W146</f>
        <v>0</v>
      </c>
      <c r="R482" s="733">
        <f>'PU Holds'!X146</f>
        <v>0</v>
      </c>
      <c r="S482" s="738">
        <f>'PU Holds'!Y146</f>
        <v>0</v>
      </c>
      <c r="T482" s="739">
        <f>'PU Holds'!Z146</f>
        <v>0</v>
      </c>
      <c r="U482" s="738">
        <f>'PU Holds'!AA146</f>
        <v>0</v>
      </c>
      <c r="V482" s="734">
        <f>'PU Holds'!AB146</f>
        <v>0</v>
      </c>
      <c r="W482" s="721">
        <f>'PU Holds'!AC146</f>
        <v>0</v>
      </c>
      <c r="X482" s="740">
        <f>'PU Holds'!AD146</f>
        <v>0</v>
      </c>
      <c r="Y482" s="15">
        <f t="shared" si="32"/>
        <v>0</v>
      </c>
      <c r="Z482" s="16">
        <f t="shared" si="31"/>
        <v>0</v>
      </c>
    </row>
    <row r="483" spans="1:26">
      <c r="A483" s="13"/>
      <c r="B483" s="14" t="s">
        <v>29979</v>
      </c>
      <c r="C483" s="14" t="s">
        <v>29936</v>
      </c>
      <c r="D483" s="14" t="s">
        <v>29889</v>
      </c>
      <c r="E483" s="16">
        <v>10</v>
      </c>
      <c r="F483" s="721"/>
      <c r="G483" s="722">
        <f>'PU Holds'!M147</f>
        <v>0</v>
      </c>
      <c r="H483" s="723">
        <f>'PU Holds'!N147</f>
        <v>0</v>
      </c>
      <c r="I483" s="724">
        <f>'PU Holds'!O147</f>
        <v>0</v>
      </c>
      <c r="J483" s="725">
        <f>'PU Holds'!P147</f>
        <v>0</v>
      </c>
      <c r="K483" s="726">
        <f>'PU Holds'!Q147</f>
        <v>0</v>
      </c>
      <c r="L483" s="727">
        <f>'PU Holds'!R147</f>
        <v>0</v>
      </c>
      <c r="M483" s="728">
        <f>'PU Holds'!S147</f>
        <v>0</v>
      </c>
      <c r="N483" s="729">
        <f>'PU Holds'!T147</f>
        <v>0</v>
      </c>
      <c r="O483" s="730">
        <f>'PU Holds'!U147</f>
        <v>0</v>
      </c>
      <c r="P483" s="731">
        <f>'PU Holds'!V147</f>
        <v>0</v>
      </c>
      <c r="Q483" s="732">
        <f>'PU Holds'!W147</f>
        <v>0</v>
      </c>
      <c r="R483" s="733">
        <f>'PU Holds'!X147</f>
        <v>0</v>
      </c>
      <c r="S483" s="738">
        <f>'PU Holds'!Y147</f>
        <v>0</v>
      </c>
      <c r="T483" s="739">
        <f>'PU Holds'!Z147</f>
        <v>0</v>
      </c>
      <c r="U483" s="738">
        <f>'PU Holds'!AA147</f>
        <v>0</v>
      </c>
      <c r="V483" s="734">
        <f>'PU Holds'!AB147</f>
        <v>0</v>
      </c>
      <c r="W483" s="721">
        <f>'PU Holds'!AC147</f>
        <v>0</v>
      </c>
      <c r="X483" s="740">
        <f>'PU Holds'!AD147</f>
        <v>0</v>
      </c>
      <c r="Y483" s="15">
        <f t="shared" si="32"/>
        <v>0</v>
      </c>
      <c r="Z483" s="16">
        <f t="shared" si="31"/>
        <v>0</v>
      </c>
    </row>
    <row r="484" spans="1:26">
      <c r="A484" s="13"/>
      <c r="B484" s="14" t="s">
        <v>29979</v>
      </c>
      <c r="C484" s="14" t="s">
        <v>29936</v>
      </c>
      <c r="D484" s="14" t="s">
        <v>29890</v>
      </c>
      <c r="E484" s="16">
        <v>10</v>
      </c>
      <c r="F484" s="721"/>
      <c r="G484" s="722">
        <f>'PU Holds'!M148</f>
        <v>0</v>
      </c>
      <c r="H484" s="723">
        <f>'PU Holds'!N148</f>
        <v>0</v>
      </c>
      <c r="I484" s="724">
        <f>'PU Holds'!O148</f>
        <v>0</v>
      </c>
      <c r="J484" s="725">
        <f>'PU Holds'!P148</f>
        <v>0</v>
      </c>
      <c r="K484" s="726">
        <f>'PU Holds'!Q148</f>
        <v>0</v>
      </c>
      <c r="L484" s="727">
        <f>'PU Holds'!R148</f>
        <v>0</v>
      </c>
      <c r="M484" s="728">
        <f>'PU Holds'!S148</f>
        <v>0</v>
      </c>
      <c r="N484" s="729">
        <f>'PU Holds'!T148</f>
        <v>0</v>
      </c>
      <c r="O484" s="730">
        <f>'PU Holds'!U148</f>
        <v>0</v>
      </c>
      <c r="P484" s="731">
        <f>'PU Holds'!V148</f>
        <v>0</v>
      </c>
      <c r="Q484" s="732">
        <f>'PU Holds'!W148</f>
        <v>0</v>
      </c>
      <c r="R484" s="733">
        <f>'PU Holds'!X148</f>
        <v>0</v>
      </c>
      <c r="S484" s="738">
        <f>'PU Holds'!Y148</f>
        <v>0</v>
      </c>
      <c r="T484" s="739">
        <f>'PU Holds'!Z148</f>
        <v>0</v>
      </c>
      <c r="U484" s="738">
        <f>'PU Holds'!AA148</f>
        <v>0</v>
      </c>
      <c r="V484" s="734">
        <f>'PU Holds'!AB148</f>
        <v>0</v>
      </c>
      <c r="W484" s="721">
        <f>'PU Holds'!AC148</f>
        <v>0</v>
      </c>
      <c r="X484" s="740">
        <f>'PU Holds'!AD148</f>
        <v>0</v>
      </c>
      <c r="Y484" s="15">
        <f t="shared" si="32"/>
        <v>0</v>
      </c>
      <c r="Z484" s="16">
        <f t="shared" si="31"/>
        <v>0</v>
      </c>
    </row>
    <row r="485" spans="1:26">
      <c r="A485" s="13"/>
      <c r="B485" s="14" t="s">
        <v>29979</v>
      </c>
      <c r="C485" s="14" t="s">
        <v>29936</v>
      </c>
      <c r="D485" s="14" t="s">
        <v>29928</v>
      </c>
      <c r="E485" s="16">
        <v>5</v>
      </c>
      <c r="F485" s="721"/>
      <c r="G485" s="722">
        <f>'PU Holds'!M149</f>
        <v>0</v>
      </c>
      <c r="H485" s="723">
        <f>'PU Holds'!N149</f>
        <v>0</v>
      </c>
      <c r="I485" s="724">
        <f>'PU Holds'!O149</f>
        <v>0</v>
      </c>
      <c r="J485" s="725">
        <f>'PU Holds'!P149</f>
        <v>0</v>
      </c>
      <c r="K485" s="726">
        <f>'PU Holds'!Q149</f>
        <v>0</v>
      </c>
      <c r="L485" s="727">
        <f>'PU Holds'!R149</f>
        <v>0</v>
      </c>
      <c r="M485" s="728">
        <f>'PU Holds'!S149</f>
        <v>0</v>
      </c>
      <c r="N485" s="729">
        <f>'PU Holds'!T149</f>
        <v>0</v>
      </c>
      <c r="O485" s="730">
        <f>'PU Holds'!U149</f>
        <v>0</v>
      </c>
      <c r="P485" s="731">
        <f>'PU Holds'!V149</f>
        <v>0</v>
      </c>
      <c r="Q485" s="732">
        <f>'PU Holds'!W149</f>
        <v>0</v>
      </c>
      <c r="R485" s="733">
        <f>'PU Holds'!X149</f>
        <v>0</v>
      </c>
      <c r="S485" s="738">
        <f>'PU Holds'!Y149</f>
        <v>0</v>
      </c>
      <c r="T485" s="739">
        <f>'PU Holds'!Z149</f>
        <v>0</v>
      </c>
      <c r="U485" s="738">
        <f>'PU Holds'!AA149</f>
        <v>0</v>
      </c>
      <c r="V485" s="734">
        <f>'PU Holds'!AB149</f>
        <v>0</v>
      </c>
      <c r="W485" s="721">
        <f>'PU Holds'!AC149</f>
        <v>0</v>
      </c>
      <c r="X485" s="740">
        <f>'PU Holds'!AD149</f>
        <v>0</v>
      </c>
      <c r="Y485" s="15">
        <f t="shared" si="32"/>
        <v>0</v>
      </c>
      <c r="Z485" s="16">
        <f t="shared" si="31"/>
        <v>0</v>
      </c>
    </row>
    <row r="486" spans="1:26">
      <c r="A486" s="13"/>
      <c r="B486" s="14" t="s">
        <v>29979</v>
      </c>
      <c r="C486" s="14" t="s">
        <v>29936</v>
      </c>
      <c r="D486" s="14" t="s">
        <v>29929</v>
      </c>
      <c r="E486" s="16">
        <v>5</v>
      </c>
      <c r="F486" s="721"/>
      <c r="G486" s="722">
        <f>'PU Holds'!M150</f>
        <v>0</v>
      </c>
      <c r="H486" s="723">
        <f>'PU Holds'!N150</f>
        <v>0</v>
      </c>
      <c r="I486" s="724">
        <f>'PU Holds'!O150</f>
        <v>0</v>
      </c>
      <c r="J486" s="725">
        <f>'PU Holds'!P150</f>
        <v>0</v>
      </c>
      <c r="K486" s="726">
        <f>'PU Holds'!Q150</f>
        <v>0</v>
      </c>
      <c r="L486" s="727">
        <f>'PU Holds'!R150</f>
        <v>0</v>
      </c>
      <c r="M486" s="728">
        <f>'PU Holds'!S150</f>
        <v>0</v>
      </c>
      <c r="N486" s="729">
        <f>'PU Holds'!T150</f>
        <v>0</v>
      </c>
      <c r="O486" s="730">
        <f>'PU Holds'!U150</f>
        <v>0</v>
      </c>
      <c r="P486" s="731">
        <f>'PU Holds'!V150</f>
        <v>0</v>
      </c>
      <c r="Q486" s="732">
        <f>'PU Holds'!W150</f>
        <v>0</v>
      </c>
      <c r="R486" s="733">
        <f>'PU Holds'!X150</f>
        <v>0</v>
      </c>
      <c r="S486" s="738">
        <f>'PU Holds'!Y150</f>
        <v>0</v>
      </c>
      <c r="T486" s="739">
        <f>'PU Holds'!Z150</f>
        <v>0</v>
      </c>
      <c r="U486" s="738">
        <f>'PU Holds'!AA150</f>
        <v>0</v>
      </c>
      <c r="V486" s="734">
        <f>'PU Holds'!AB150</f>
        <v>0</v>
      </c>
      <c r="W486" s="721">
        <f>'PU Holds'!AC150</f>
        <v>0</v>
      </c>
      <c r="X486" s="740">
        <f>'PU Holds'!AD150</f>
        <v>0</v>
      </c>
      <c r="Y486" s="15">
        <f t="shared" si="32"/>
        <v>0</v>
      </c>
      <c r="Z486" s="16">
        <f t="shared" si="31"/>
        <v>0</v>
      </c>
    </row>
    <row r="487" spans="1:26">
      <c r="A487" s="13"/>
      <c r="B487" s="14" t="s">
        <v>29979</v>
      </c>
      <c r="C487" s="14" t="s">
        <v>29936</v>
      </c>
      <c r="D487" s="14" t="s">
        <v>29937</v>
      </c>
      <c r="E487" s="16">
        <v>5</v>
      </c>
      <c r="F487" s="721"/>
      <c r="G487" s="722">
        <f>'PU Holds'!M151</f>
        <v>0</v>
      </c>
      <c r="H487" s="723">
        <f>'PU Holds'!N151</f>
        <v>0</v>
      </c>
      <c r="I487" s="724">
        <f>'PU Holds'!O151</f>
        <v>0</v>
      </c>
      <c r="J487" s="725">
        <f>'PU Holds'!P151</f>
        <v>0</v>
      </c>
      <c r="K487" s="726">
        <f>'PU Holds'!Q151</f>
        <v>0</v>
      </c>
      <c r="L487" s="727">
        <f>'PU Holds'!R151</f>
        <v>0</v>
      </c>
      <c r="M487" s="728">
        <f>'PU Holds'!S151</f>
        <v>0</v>
      </c>
      <c r="N487" s="729">
        <f>'PU Holds'!T151</f>
        <v>0</v>
      </c>
      <c r="O487" s="730">
        <f>'PU Holds'!U151</f>
        <v>0</v>
      </c>
      <c r="P487" s="731">
        <f>'PU Holds'!V151</f>
        <v>0</v>
      </c>
      <c r="Q487" s="732">
        <f>'PU Holds'!W151</f>
        <v>0</v>
      </c>
      <c r="R487" s="733">
        <f>'PU Holds'!X151</f>
        <v>0</v>
      </c>
      <c r="S487" s="738">
        <f>'PU Holds'!Y151</f>
        <v>0</v>
      </c>
      <c r="T487" s="739">
        <f>'PU Holds'!Z151</f>
        <v>0</v>
      </c>
      <c r="U487" s="738">
        <f>'PU Holds'!AA151</f>
        <v>0</v>
      </c>
      <c r="V487" s="734">
        <f>'PU Holds'!AB151</f>
        <v>0</v>
      </c>
      <c r="W487" s="721">
        <f>'PU Holds'!AC151</f>
        <v>0</v>
      </c>
      <c r="X487" s="740">
        <f>'PU Holds'!AD151</f>
        <v>0</v>
      </c>
      <c r="Y487" s="15">
        <f t="shared" si="32"/>
        <v>0</v>
      </c>
      <c r="Z487" s="16">
        <f t="shared" si="31"/>
        <v>0</v>
      </c>
    </row>
    <row r="488" spans="1:26">
      <c r="A488" s="13"/>
      <c r="B488" s="14" t="s">
        <v>29979</v>
      </c>
      <c r="C488" s="14" t="s">
        <v>29936</v>
      </c>
      <c r="D488" s="14" t="s">
        <v>29921</v>
      </c>
      <c r="E488" s="16">
        <v>5</v>
      </c>
      <c r="F488" s="721"/>
      <c r="G488" s="722">
        <f>'PU Holds'!M152</f>
        <v>0</v>
      </c>
      <c r="H488" s="723">
        <f>'PU Holds'!N152</f>
        <v>0</v>
      </c>
      <c r="I488" s="724">
        <f>'PU Holds'!O152</f>
        <v>0</v>
      </c>
      <c r="J488" s="725">
        <f>'PU Holds'!P152</f>
        <v>0</v>
      </c>
      <c r="K488" s="726">
        <f>'PU Holds'!Q152</f>
        <v>0</v>
      </c>
      <c r="L488" s="727">
        <f>'PU Holds'!R152</f>
        <v>0</v>
      </c>
      <c r="M488" s="728">
        <f>'PU Holds'!S152</f>
        <v>0</v>
      </c>
      <c r="N488" s="729">
        <f>'PU Holds'!T152</f>
        <v>0</v>
      </c>
      <c r="O488" s="730">
        <f>'PU Holds'!U152</f>
        <v>0</v>
      </c>
      <c r="P488" s="731">
        <f>'PU Holds'!V152</f>
        <v>0</v>
      </c>
      <c r="Q488" s="732">
        <f>'PU Holds'!W152</f>
        <v>0</v>
      </c>
      <c r="R488" s="733">
        <f>'PU Holds'!X152</f>
        <v>0</v>
      </c>
      <c r="S488" s="738">
        <f>'PU Holds'!Y152</f>
        <v>0</v>
      </c>
      <c r="T488" s="739">
        <f>'PU Holds'!Z152</f>
        <v>0</v>
      </c>
      <c r="U488" s="738">
        <f>'PU Holds'!AA152</f>
        <v>0</v>
      </c>
      <c r="V488" s="734">
        <f>'PU Holds'!AB152</f>
        <v>0</v>
      </c>
      <c r="W488" s="721">
        <f>'PU Holds'!AC152</f>
        <v>0</v>
      </c>
      <c r="X488" s="740">
        <f>'PU Holds'!AD152</f>
        <v>0</v>
      </c>
      <c r="Y488" s="15">
        <f t="shared" si="32"/>
        <v>0</v>
      </c>
      <c r="Z488" s="16">
        <f t="shared" si="31"/>
        <v>0</v>
      </c>
    </row>
    <row r="489" spans="1:26">
      <c r="A489" s="13"/>
      <c r="B489" s="14" t="s">
        <v>29979</v>
      </c>
      <c r="C489" s="14" t="s">
        <v>29936</v>
      </c>
      <c r="D489" s="14" t="s">
        <v>29932</v>
      </c>
      <c r="E489" s="16">
        <v>5</v>
      </c>
      <c r="F489" s="721"/>
      <c r="G489" s="722">
        <f>'PU Holds'!M153</f>
        <v>0</v>
      </c>
      <c r="H489" s="723">
        <f>'PU Holds'!N153</f>
        <v>0</v>
      </c>
      <c r="I489" s="724">
        <f>'PU Holds'!O153</f>
        <v>0</v>
      </c>
      <c r="J489" s="725">
        <f>'PU Holds'!P153</f>
        <v>0</v>
      </c>
      <c r="K489" s="726">
        <f>'PU Holds'!Q153</f>
        <v>0</v>
      </c>
      <c r="L489" s="727">
        <f>'PU Holds'!R153</f>
        <v>0</v>
      </c>
      <c r="M489" s="728">
        <f>'PU Holds'!S153</f>
        <v>0</v>
      </c>
      <c r="N489" s="729">
        <f>'PU Holds'!T153</f>
        <v>0</v>
      </c>
      <c r="O489" s="730">
        <f>'PU Holds'!U153</f>
        <v>0</v>
      </c>
      <c r="P489" s="731">
        <f>'PU Holds'!V153</f>
        <v>0</v>
      </c>
      <c r="Q489" s="732">
        <f>'PU Holds'!W153</f>
        <v>0</v>
      </c>
      <c r="R489" s="733">
        <f>'PU Holds'!X153</f>
        <v>0</v>
      </c>
      <c r="S489" s="738">
        <f>'PU Holds'!Y153</f>
        <v>0</v>
      </c>
      <c r="T489" s="739">
        <f>'PU Holds'!Z153</f>
        <v>0</v>
      </c>
      <c r="U489" s="738">
        <f>'PU Holds'!AA153</f>
        <v>0</v>
      </c>
      <c r="V489" s="734">
        <f>'PU Holds'!AB153</f>
        <v>0</v>
      </c>
      <c r="W489" s="721">
        <f>'PU Holds'!AC153</f>
        <v>0</v>
      </c>
      <c r="X489" s="740">
        <f>'PU Holds'!AD153</f>
        <v>0</v>
      </c>
      <c r="Y489" s="15">
        <f t="shared" si="32"/>
        <v>0</v>
      </c>
      <c r="Z489" s="16">
        <f t="shared" si="31"/>
        <v>0</v>
      </c>
    </row>
    <row r="490" spans="1:26">
      <c r="A490" s="13"/>
      <c r="B490" s="14" t="s">
        <v>29979</v>
      </c>
      <c r="C490" s="14" t="s">
        <v>29936</v>
      </c>
      <c r="D490" s="14" t="s">
        <v>29938</v>
      </c>
      <c r="E490" s="16">
        <v>5</v>
      </c>
      <c r="F490" s="721"/>
      <c r="G490" s="722">
        <f>'PU Holds'!M154</f>
        <v>0</v>
      </c>
      <c r="H490" s="723">
        <f>'PU Holds'!N154</f>
        <v>0</v>
      </c>
      <c r="I490" s="724">
        <f>'PU Holds'!O154</f>
        <v>0</v>
      </c>
      <c r="J490" s="725">
        <f>'PU Holds'!P154</f>
        <v>0</v>
      </c>
      <c r="K490" s="726">
        <f>'PU Holds'!Q154</f>
        <v>0</v>
      </c>
      <c r="L490" s="727">
        <f>'PU Holds'!R154</f>
        <v>0</v>
      </c>
      <c r="M490" s="728">
        <f>'PU Holds'!S154</f>
        <v>0</v>
      </c>
      <c r="N490" s="729">
        <f>'PU Holds'!T154</f>
        <v>0</v>
      </c>
      <c r="O490" s="730">
        <f>'PU Holds'!U154</f>
        <v>0</v>
      </c>
      <c r="P490" s="731">
        <f>'PU Holds'!V154</f>
        <v>0</v>
      </c>
      <c r="Q490" s="732">
        <f>'PU Holds'!W154</f>
        <v>0</v>
      </c>
      <c r="R490" s="733">
        <f>'PU Holds'!X154</f>
        <v>0</v>
      </c>
      <c r="S490" s="738">
        <f>'PU Holds'!Y154</f>
        <v>0</v>
      </c>
      <c r="T490" s="739">
        <f>'PU Holds'!Z154</f>
        <v>0</v>
      </c>
      <c r="U490" s="738">
        <f>'PU Holds'!AA154</f>
        <v>0</v>
      </c>
      <c r="V490" s="734">
        <f>'PU Holds'!AB154</f>
        <v>0</v>
      </c>
      <c r="W490" s="721">
        <f>'PU Holds'!AC154</f>
        <v>0</v>
      </c>
      <c r="X490" s="740">
        <f>'PU Holds'!AD154</f>
        <v>0</v>
      </c>
      <c r="Y490" s="15">
        <f t="shared" si="32"/>
        <v>0</v>
      </c>
      <c r="Z490" s="16">
        <f t="shared" si="31"/>
        <v>0</v>
      </c>
    </row>
    <row r="491" spans="1:26">
      <c r="A491" s="13"/>
      <c r="B491" s="14" t="s">
        <v>29979</v>
      </c>
      <c r="C491" s="14" t="s">
        <v>29936</v>
      </c>
      <c r="D491" s="14" t="s">
        <v>29933</v>
      </c>
      <c r="E491" s="16">
        <v>3</v>
      </c>
      <c r="F491" s="721"/>
      <c r="G491" s="722">
        <f>'PU Holds'!M155</f>
        <v>0</v>
      </c>
      <c r="H491" s="723">
        <f>'PU Holds'!N155</f>
        <v>0</v>
      </c>
      <c r="I491" s="724">
        <f>'PU Holds'!O155</f>
        <v>0</v>
      </c>
      <c r="J491" s="725">
        <f>'PU Holds'!P155</f>
        <v>0</v>
      </c>
      <c r="K491" s="726">
        <f>'PU Holds'!Q155</f>
        <v>0</v>
      </c>
      <c r="L491" s="727">
        <f>'PU Holds'!R155</f>
        <v>0</v>
      </c>
      <c r="M491" s="728">
        <f>'PU Holds'!S155</f>
        <v>0</v>
      </c>
      <c r="N491" s="729">
        <f>'PU Holds'!T155</f>
        <v>0</v>
      </c>
      <c r="O491" s="730">
        <f>'PU Holds'!U155</f>
        <v>0</v>
      </c>
      <c r="P491" s="731">
        <f>'PU Holds'!V155</f>
        <v>0</v>
      </c>
      <c r="Q491" s="732">
        <f>'PU Holds'!W155</f>
        <v>0</v>
      </c>
      <c r="R491" s="733">
        <f>'PU Holds'!X155</f>
        <v>0</v>
      </c>
      <c r="S491" s="738">
        <f>'PU Holds'!Y155</f>
        <v>0</v>
      </c>
      <c r="T491" s="739">
        <f>'PU Holds'!Z155</f>
        <v>0</v>
      </c>
      <c r="U491" s="738">
        <f>'PU Holds'!AA155</f>
        <v>0</v>
      </c>
      <c r="V491" s="734">
        <f>'PU Holds'!AB155</f>
        <v>0</v>
      </c>
      <c r="W491" s="721">
        <f>'PU Holds'!AC155</f>
        <v>0</v>
      </c>
      <c r="X491" s="740">
        <f>'PU Holds'!AD155</f>
        <v>0</v>
      </c>
      <c r="Y491" s="15">
        <f t="shared" si="32"/>
        <v>0</v>
      </c>
      <c r="Z491" s="16">
        <f t="shared" si="31"/>
        <v>0</v>
      </c>
    </row>
    <row r="492" spans="1:26">
      <c r="A492" s="13"/>
      <c r="B492" s="14" t="s">
        <v>29979</v>
      </c>
      <c r="C492" s="14" t="s">
        <v>29936</v>
      </c>
      <c r="D492" s="14" t="s">
        <v>29934</v>
      </c>
      <c r="E492" s="16">
        <v>3</v>
      </c>
      <c r="F492" s="721"/>
      <c r="G492" s="722">
        <f>'PU Holds'!M156</f>
        <v>0</v>
      </c>
      <c r="H492" s="723">
        <f>'PU Holds'!N156</f>
        <v>0</v>
      </c>
      <c r="I492" s="724">
        <f>'PU Holds'!O156</f>
        <v>0</v>
      </c>
      <c r="J492" s="725">
        <f>'PU Holds'!P156</f>
        <v>0</v>
      </c>
      <c r="K492" s="726">
        <f>'PU Holds'!Q156</f>
        <v>0</v>
      </c>
      <c r="L492" s="727">
        <f>'PU Holds'!R156</f>
        <v>0</v>
      </c>
      <c r="M492" s="728">
        <f>'PU Holds'!S156</f>
        <v>0</v>
      </c>
      <c r="N492" s="729">
        <f>'PU Holds'!T156</f>
        <v>0</v>
      </c>
      <c r="O492" s="730">
        <f>'PU Holds'!U156</f>
        <v>0</v>
      </c>
      <c r="P492" s="731">
        <f>'PU Holds'!V156</f>
        <v>0</v>
      </c>
      <c r="Q492" s="732">
        <f>'PU Holds'!W156</f>
        <v>0</v>
      </c>
      <c r="R492" s="733">
        <f>'PU Holds'!X156</f>
        <v>0</v>
      </c>
      <c r="S492" s="738">
        <f>'PU Holds'!Y156</f>
        <v>0</v>
      </c>
      <c r="T492" s="739">
        <f>'PU Holds'!Z156</f>
        <v>0</v>
      </c>
      <c r="U492" s="738">
        <f>'PU Holds'!AA156</f>
        <v>0</v>
      </c>
      <c r="V492" s="734">
        <f>'PU Holds'!AB156</f>
        <v>0</v>
      </c>
      <c r="W492" s="721">
        <f>'PU Holds'!AC156</f>
        <v>0</v>
      </c>
      <c r="X492" s="740">
        <f>'PU Holds'!AD156</f>
        <v>0</v>
      </c>
      <c r="Y492" s="15">
        <f t="shared" si="32"/>
        <v>0</v>
      </c>
      <c r="Z492" s="16">
        <f t="shared" si="31"/>
        <v>0</v>
      </c>
    </row>
    <row r="493" spans="1:26">
      <c r="A493" s="13"/>
      <c r="B493" s="14" t="s">
        <v>29979</v>
      </c>
      <c r="C493" s="14" t="s">
        <v>29936</v>
      </c>
      <c r="D493" s="14" t="s">
        <v>29942</v>
      </c>
      <c r="E493" s="16">
        <v>3</v>
      </c>
      <c r="F493" s="721"/>
      <c r="G493" s="722">
        <f>'PU Holds'!M157</f>
        <v>0</v>
      </c>
      <c r="H493" s="723">
        <f>'PU Holds'!N157</f>
        <v>0</v>
      </c>
      <c r="I493" s="724">
        <f>'PU Holds'!O157</f>
        <v>0</v>
      </c>
      <c r="J493" s="725">
        <f>'PU Holds'!P157</f>
        <v>0</v>
      </c>
      <c r="K493" s="726">
        <f>'PU Holds'!Q157</f>
        <v>0</v>
      </c>
      <c r="L493" s="727">
        <f>'PU Holds'!R157</f>
        <v>0</v>
      </c>
      <c r="M493" s="728">
        <f>'PU Holds'!S157</f>
        <v>0</v>
      </c>
      <c r="N493" s="729">
        <f>'PU Holds'!T157</f>
        <v>0</v>
      </c>
      <c r="O493" s="730">
        <f>'PU Holds'!U157</f>
        <v>0</v>
      </c>
      <c r="P493" s="731">
        <f>'PU Holds'!V157</f>
        <v>0</v>
      </c>
      <c r="Q493" s="732">
        <f>'PU Holds'!W157</f>
        <v>0</v>
      </c>
      <c r="R493" s="733">
        <f>'PU Holds'!X157</f>
        <v>0</v>
      </c>
      <c r="S493" s="738">
        <f>'PU Holds'!Y157</f>
        <v>0</v>
      </c>
      <c r="T493" s="739">
        <f>'PU Holds'!Z157</f>
        <v>0</v>
      </c>
      <c r="U493" s="738">
        <f>'PU Holds'!AA157</f>
        <v>0</v>
      </c>
      <c r="V493" s="734">
        <f>'PU Holds'!AB157</f>
        <v>0</v>
      </c>
      <c r="W493" s="721">
        <f>'PU Holds'!AC157</f>
        <v>0</v>
      </c>
      <c r="X493" s="740">
        <f>'PU Holds'!AD157</f>
        <v>0</v>
      </c>
      <c r="Y493" s="15">
        <f t="shared" si="32"/>
        <v>0</v>
      </c>
      <c r="Z493" s="16">
        <f t="shared" si="31"/>
        <v>0</v>
      </c>
    </row>
    <row r="494" spans="1:26">
      <c r="A494" s="13"/>
      <c r="B494" s="14" t="s">
        <v>29979</v>
      </c>
      <c r="C494" s="14" t="s">
        <v>29936</v>
      </c>
      <c r="D494" s="14" t="s">
        <v>29943</v>
      </c>
      <c r="E494" s="16">
        <v>3</v>
      </c>
      <c r="F494" s="721"/>
      <c r="G494" s="722">
        <f>'PU Holds'!M158</f>
        <v>0</v>
      </c>
      <c r="H494" s="723">
        <f>'PU Holds'!N158</f>
        <v>0</v>
      </c>
      <c r="I494" s="724">
        <f>'PU Holds'!O158</f>
        <v>0</v>
      </c>
      <c r="J494" s="725">
        <f>'PU Holds'!P158</f>
        <v>0</v>
      </c>
      <c r="K494" s="726">
        <f>'PU Holds'!Q158</f>
        <v>0</v>
      </c>
      <c r="L494" s="727">
        <f>'PU Holds'!R158</f>
        <v>0</v>
      </c>
      <c r="M494" s="728">
        <f>'PU Holds'!S158</f>
        <v>0</v>
      </c>
      <c r="N494" s="729">
        <f>'PU Holds'!T158</f>
        <v>0</v>
      </c>
      <c r="O494" s="730">
        <f>'PU Holds'!U158</f>
        <v>0</v>
      </c>
      <c r="P494" s="731">
        <f>'PU Holds'!V158</f>
        <v>0</v>
      </c>
      <c r="Q494" s="732">
        <f>'PU Holds'!W158</f>
        <v>0</v>
      </c>
      <c r="R494" s="733">
        <f>'PU Holds'!X158</f>
        <v>0</v>
      </c>
      <c r="S494" s="738">
        <f>'PU Holds'!Y158</f>
        <v>0</v>
      </c>
      <c r="T494" s="739">
        <f>'PU Holds'!Z158</f>
        <v>0</v>
      </c>
      <c r="U494" s="738">
        <f>'PU Holds'!AA158</f>
        <v>0</v>
      </c>
      <c r="V494" s="734">
        <f>'PU Holds'!AB158</f>
        <v>0</v>
      </c>
      <c r="W494" s="721">
        <f>'PU Holds'!AC158</f>
        <v>0</v>
      </c>
      <c r="X494" s="740">
        <f>'PU Holds'!AD158</f>
        <v>0</v>
      </c>
      <c r="Y494" s="15">
        <f t="shared" si="32"/>
        <v>0</v>
      </c>
      <c r="Z494" s="16">
        <f t="shared" si="31"/>
        <v>0</v>
      </c>
    </row>
    <row r="495" spans="1:26">
      <c r="A495" s="13"/>
      <c r="B495" s="14" t="s">
        <v>29979</v>
      </c>
      <c r="C495" s="14" t="s">
        <v>29936</v>
      </c>
      <c r="D495" s="14" t="s">
        <v>29944</v>
      </c>
      <c r="E495" s="16">
        <v>3</v>
      </c>
      <c r="F495" s="721"/>
      <c r="G495" s="722">
        <f>'PU Holds'!M159</f>
        <v>0</v>
      </c>
      <c r="H495" s="723">
        <f>'PU Holds'!N159</f>
        <v>0</v>
      </c>
      <c r="I495" s="724">
        <f>'PU Holds'!O159</f>
        <v>0</v>
      </c>
      <c r="J495" s="725">
        <f>'PU Holds'!P159</f>
        <v>0</v>
      </c>
      <c r="K495" s="726">
        <f>'PU Holds'!Q159</f>
        <v>0</v>
      </c>
      <c r="L495" s="727">
        <f>'PU Holds'!R159</f>
        <v>0</v>
      </c>
      <c r="M495" s="728">
        <f>'PU Holds'!S159</f>
        <v>0</v>
      </c>
      <c r="N495" s="729">
        <f>'PU Holds'!T159</f>
        <v>0</v>
      </c>
      <c r="O495" s="730">
        <f>'PU Holds'!U159</f>
        <v>0</v>
      </c>
      <c r="P495" s="731">
        <f>'PU Holds'!V159</f>
        <v>0</v>
      </c>
      <c r="Q495" s="732">
        <f>'PU Holds'!W159</f>
        <v>0</v>
      </c>
      <c r="R495" s="733">
        <f>'PU Holds'!X159</f>
        <v>0</v>
      </c>
      <c r="S495" s="738">
        <f>'PU Holds'!Y159</f>
        <v>0</v>
      </c>
      <c r="T495" s="739">
        <f>'PU Holds'!Z159</f>
        <v>0</v>
      </c>
      <c r="U495" s="738">
        <f>'PU Holds'!AA159</f>
        <v>0</v>
      </c>
      <c r="V495" s="734">
        <f>'PU Holds'!AB159</f>
        <v>0</v>
      </c>
      <c r="W495" s="721">
        <f>'PU Holds'!AC159</f>
        <v>0</v>
      </c>
      <c r="X495" s="740">
        <f>'PU Holds'!AD159</f>
        <v>0</v>
      </c>
      <c r="Y495" s="15">
        <f t="shared" si="32"/>
        <v>0</v>
      </c>
      <c r="Z495" s="16">
        <f t="shared" si="31"/>
        <v>0</v>
      </c>
    </row>
    <row r="496" spans="1:26">
      <c r="A496" s="13">
        <v>4861</v>
      </c>
      <c r="B496" s="13" t="s">
        <v>29980</v>
      </c>
      <c r="C496" s="13" t="s">
        <v>29888</v>
      </c>
      <c r="D496" s="13" t="s">
        <v>29981</v>
      </c>
      <c r="E496" s="16">
        <v>10</v>
      </c>
      <c r="F496" s="721">
        <f>'PE Holds'!L198</f>
        <v>0</v>
      </c>
      <c r="G496" s="722">
        <f>'PE Holds'!M198</f>
        <v>0</v>
      </c>
      <c r="H496" s="723">
        <f>'PE Holds'!N198</f>
        <v>0</v>
      </c>
      <c r="I496" s="724">
        <f>'PE Holds'!O198</f>
        <v>0</v>
      </c>
      <c r="J496" s="725">
        <f>'PE Holds'!P198</f>
        <v>0</v>
      </c>
      <c r="K496" s="726">
        <f>'PE Holds'!Q198</f>
        <v>0</v>
      </c>
      <c r="L496" s="727">
        <f>'PE Holds'!R198</f>
        <v>0</v>
      </c>
      <c r="M496" s="728">
        <f>'PE Holds'!S198</f>
        <v>0</v>
      </c>
      <c r="N496" s="729">
        <f>'PE Holds'!T198</f>
        <v>0</v>
      </c>
      <c r="O496" s="730">
        <f>'PE Holds'!U198</f>
        <v>0</v>
      </c>
      <c r="P496" s="731">
        <f>'PE Holds'!V198</f>
        <v>0</v>
      </c>
      <c r="Q496" s="732">
        <f>'PE Holds'!W198</f>
        <v>0</v>
      </c>
      <c r="R496" s="733">
        <f>'PE Holds'!X198</f>
        <v>0</v>
      </c>
      <c r="S496" s="738">
        <f>'PE Holds'!Y198</f>
        <v>0</v>
      </c>
      <c r="T496" s="739">
        <f>'PE Holds'!Z198</f>
        <v>0</v>
      </c>
      <c r="U496" s="738">
        <f>'PE Holds'!AA198</f>
        <v>0</v>
      </c>
      <c r="V496" s="734">
        <f>'PE Holds'!AB198</f>
        <v>0</v>
      </c>
      <c r="W496" s="721">
        <f>'PE Holds'!AC198</f>
        <v>0</v>
      </c>
      <c r="X496" s="740">
        <f>'PE Holds'!AD198</f>
        <v>0</v>
      </c>
      <c r="Y496" s="15">
        <f t="shared" si="32"/>
        <v>0</v>
      </c>
      <c r="Z496" s="16">
        <f t="shared" si="31"/>
        <v>0</v>
      </c>
    </row>
    <row r="497" spans="1:26">
      <c r="A497" s="13">
        <v>4859</v>
      </c>
      <c r="B497" s="13" t="s">
        <v>29980</v>
      </c>
      <c r="C497" s="13" t="s">
        <v>29897</v>
      </c>
      <c r="D497" s="13" t="s">
        <v>29964</v>
      </c>
      <c r="E497" s="16">
        <v>10</v>
      </c>
      <c r="F497" s="721">
        <f>'PE Holds'!L199</f>
        <v>0</v>
      </c>
      <c r="G497" s="722">
        <f>'PE Holds'!M199</f>
        <v>0</v>
      </c>
      <c r="H497" s="723">
        <f>'PE Holds'!N199</f>
        <v>0</v>
      </c>
      <c r="I497" s="724">
        <f>'PE Holds'!O199</f>
        <v>0</v>
      </c>
      <c r="J497" s="725">
        <f>'PE Holds'!P199</f>
        <v>0</v>
      </c>
      <c r="K497" s="726">
        <f>'PE Holds'!Q199</f>
        <v>0</v>
      </c>
      <c r="L497" s="727">
        <f>'PE Holds'!R199</f>
        <v>0</v>
      </c>
      <c r="M497" s="728">
        <f>'PE Holds'!S199</f>
        <v>0</v>
      </c>
      <c r="N497" s="729">
        <f>'PE Holds'!T199</f>
        <v>0</v>
      </c>
      <c r="O497" s="730">
        <f>'PE Holds'!U199</f>
        <v>0</v>
      </c>
      <c r="P497" s="731">
        <f>'PE Holds'!V199</f>
        <v>0</v>
      </c>
      <c r="Q497" s="732">
        <f>'PE Holds'!W199</f>
        <v>0</v>
      </c>
      <c r="R497" s="733">
        <f>'PE Holds'!X199</f>
        <v>0</v>
      </c>
      <c r="S497" s="738">
        <f>'PE Holds'!Y199</f>
        <v>0</v>
      </c>
      <c r="T497" s="739">
        <f>'PE Holds'!Z199</f>
        <v>0</v>
      </c>
      <c r="U497" s="738">
        <f>'PE Holds'!AA199</f>
        <v>0</v>
      </c>
      <c r="V497" s="734">
        <f>'PE Holds'!AB199</f>
        <v>0</v>
      </c>
      <c r="W497" s="721">
        <f>'PE Holds'!AC199</f>
        <v>0</v>
      </c>
      <c r="X497" s="740">
        <f>'PE Holds'!AD199</f>
        <v>0</v>
      </c>
      <c r="Y497" s="15">
        <f t="shared" si="32"/>
        <v>0</v>
      </c>
      <c r="Z497" s="16">
        <f t="shared" si="31"/>
        <v>0</v>
      </c>
    </row>
    <row r="498" spans="1:26">
      <c r="A498" s="13">
        <v>4855</v>
      </c>
      <c r="B498" s="13" t="s">
        <v>29980</v>
      </c>
      <c r="C498" s="13" t="s">
        <v>29982</v>
      </c>
      <c r="D498" s="13" t="s">
        <v>29981</v>
      </c>
      <c r="E498" s="16">
        <v>5</v>
      </c>
      <c r="F498" s="721">
        <f>'PE Holds'!L200</f>
        <v>0</v>
      </c>
      <c r="G498" s="722">
        <f>'PE Holds'!M200</f>
        <v>0</v>
      </c>
      <c r="H498" s="723">
        <f>'PE Holds'!N200</f>
        <v>0</v>
      </c>
      <c r="I498" s="724">
        <f>'PE Holds'!O200</f>
        <v>0</v>
      </c>
      <c r="J498" s="725">
        <f>'PE Holds'!P200</f>
        <v>0</v>
      </c>
      <c r="K498" s="726">
        <f>'PE Holds'!Q200</f>
        <v>0</v>
      </c>
      <c r="L498" s="727">
        <f>'PE Holds'!R200</f>
        <v>0</v>
      </c>
      <c r="M498" s="728">
        <f>'PE Holds'!S200</f>
        <v>0</v>
      </c>
      <c r="N498" s="729">
        <f>'PE Holds'!T200</f>
        <v>0</v>
      </c>
      <c r="O498" s="730">
        <f>'PE Holds'!U200</f>
        <v>0</v>
      </c>
      <c r="P498" s="731">
        <f>'PE Holds'!V200</f>
        <v>0</v>
      </c>
      <c r="Q498" s="732">
        <f>'PE Holds'!W200</f>
        <v>0</v>
      </c>
      <c r="R498" s="733">
        <f>'PE Holds'!X200</f>
        <v>0</v>
      </c>
      <c r="S498" s="738">
        <f>'PE Holds'!Y200</f>
        <v>0</v>
      </c>
      <c r="T498" s="739">
        <f>'PE Holds'!Z200</f>
        <v>0</v>
      </c>
      <c r="U498" s="738">
        <f>'PE Holds'!AA200</f>
        <v>0</v>
      </c>
      <c r="V498" s="734">
        <f>'PE Holds'!AB200</f>
        <v>0</v>
      </c>
      <c r="W498" s="721">
        <f>'PE Holds'!AC200</f>
        <v>0</v>
      </c>
      <c r="X498" s="740">
        <f>'PE Holds'!AD200</f>
        <v>0</v>
      </c>
      <c r="Y498" s="15">
        <f>SUM(F497:X497)</f>
        <v>0</v>
      </c>
      <c r="Z498" s="16">
        <f t="shared" si="31"/>
        <v>0</v>
      </c>
    </row>
    <row r="499" spans="1:26">
      <c r="A499" s="13">
        <v>6235</v>
      </c>
      <c r="B499" s="14" t="s">
        <v>29980</v>
      </c>
      <c r="C499" s="14" t="s">
        <v>29746</v>
      </c>
      <c r="D499" s="14" t="s">
        <v>29732</v>
      </c>
      <c r="E499" s="16">
        <v>20</v>
      </c>
      <c r="F499" s="721"/>
      <c r="G499" s="722">
        <f>'PU Holds'!M306</f>
        <v>0</v>
      </c>
      <c r="H499" s="723">
        <f>'PU Holds'!N306</f>
        <v>0</v>
      </c>
      <c r="I499" s="724">
        <f>'PU Holds'!O306</f>
        <v>0</v>
      </c>
      <c r="J499" s="725">
        <f>'PU Holds'!P306</f>
        <v>0</v>
      </c>
      <c r="K499" s="726">
        <f>'PU Holds'!Q306</f>
        <v>0</v>
      </c>
      <c r="L499" s="727">
        <f>'PU Holds'!R306</f>
        <v>0</v>
      </c>
      <c r="M499" s="728">
        <f>'PU Holds'!S306</f>
        <v>0</v>
      </c>
      <c r="N499" s="729">
        <f>'PU Holds'!T306</f>
        <v>0</v>
      </c>
      <c r="O499" s="730">
        <f>'PU Holds'!U306</f>
        <v>0</v>
      </c>
      <c r="P499" s="731">
        <f>'PU Holds'!V306</f>
        <v>0</v>
      </c>
      <c r="Q499" s="732">
        <f>'PU Holds'!W306</f>
        <v>0</v>
      </c>
      <c r="R499" s="733">
        <f>'PU Holds'!X306</f>
        <v>0</v>
      </c>
      <c r="S499" s="738">
        <f>'PU Holds'!Y306</f>
        <v>0</v>
      </c>
      <c r="T499" s="739">
        <f>'PU Holds'!Z306</f>
        <v>0</v>
      </c>
      <c r="U499" s="738">
        <f>'PU Holds'!AA306</f>
        <v>0</v>
      </c>
      <c r="V499" s="734">
        <f>'PU Holds'!AB306</f>
        <v>0</v>
      </c>
      <c r="W499" s="721">
        <f>'PU Holds'!AC306</f>
        <v>0</v>
      </c>
      <c r="X499" s="740">
        <f>'PU Holds'!AD306</f>
        <v>0</v>
      </c>
      <c r="Y499" s="15">
        <f t="shared" si="32"/>
        <v>0</v>
      </c>
      <c r="Z499" s="16">
        <f t="shared" si="31"/>
        <v>0</v>
      </c>
    </row>
    <row r="500" spans="1:26">
      <c r="A500" s="13">
        <v>4857</v>
      </c>
      <c r="B500" s="13" t="s">
        <v>29980</v>
      </c>
      <c r="C500" s="13" t="s">
        <v>29750</v>
      </c>
      <c r="D500" s="13" t="s">
        <v>29981</v>
      </c>
      <c r="E500" s="16">
        <v>10</v>
      </c>
      <c r="F500" s="721">
        <f>'PE Holds'!L201</f>
        <v>0</v>
      </c>
      <c r="G500" s="722">
        <f>'PE Holds'!M201</f>
        <v>0</v>
      </c>
      <c r="H500" s="723">
        <f>'PE Holds'!N201</f>
        <v>0</v>
      </c>
      <c r="I500" s="724">
        <f>'PE Holds'!O201</f>
        <v>0</v>
      </c>
      <c r="J500" s="725">
        <f>'PE Holds'!P201</f>
        <v>0</v>
      </c>
      <c r="K500" s="726">
        <f>'PE Holds'!Q201</f>
        <v>0</v>
      </c>
      <c r="L500" s="727">
        <f>'PE Holds'!R201</f>
        <v>0</v>
      </c>
      <c r="M500" s="728">
        <f>'PE Holds'!S201</f>
        <v>0</v>
      </c>
      <c r="N500" s="729">
        <f>'PE Holds'!T201</f>
        <v>0</v>
      </c>
      <c r="O500" s="730">
        <f>'PE Holds'!U201</f>
        <v>0</v>
      </c>
      <c r="P500" s="731">
        <f>'PE Holds'!V201</f>
        <v>0</v>
      </c>
      <c r="Q500" s="732">
        <f>'PE Holds'!W201</f>
        <v>0</v>
      </c>
      <c r="R500" s="733">
        <f>'PE Holds'!X201</f>
        <v>0</v>
      </c>
      <c r="S500" s="738">
        <f>'PE Holds'!Y201</f>
        <v>0</v>
      </c>
      <c r="T500" s="739">
        <f>'PE Holds'!Z201</f>
        <v>0</v>
      </c>
      <c r="U500" s="738">
        <f>'PE Holds'!AA201</f>
        <v>0</v>
      </c>
      <c r="V500" s="734">
        <f>'PE Holds'!AB201</f>
        <v>0</v>
      </c>
      <c r="W500" s="721">
        <f>'PE Holds'!AC201</f>
        <v>0</v>
      </c>
      <c r="X500" s="740">
        <f>'PE Holds'!AD201</f>
        <v>0</v>
      </c>
      <c r="Y500" s="15">
        <f t="shared" si="32"/>
        <v>0</v>
      </c>
      <c r="Z500" s="16">
        <f t="shared" si="31"/>
        <v>0</v>
      </c>
    </row>
    <row r="501" spans="1:26">
      <c r="A501" s="13">
        <v>5122</v>
      </c>
      <c r="B501" s="13" t="s">
        <v>29980</v>
      </c>
      <c r="C501" s="13" t="s">
        <v>29750</v>
      </c>
      <c r="D501" s="13" t="s">
        <v>29983</v>
      </c>
      <c r="E501" s="16">
        <v>10</v>
      </c>
      <c r="F501" s="721">
        <f>'PE Holds'!L202</f>
        <v>0</v>
      </c>
      <c r="G501" s="722">
        <f>'PE Holds'!M202</f>
        <v>0</v>
      </c>
      <c r="H501" s="723">
        <f>'PE Holds'!N202</f>
        <v>0</v>
      </c>
      <c r="I501" s="724">
        <f>'PE Holds'!O202</f>
        <v>0</v>
      </c>
      <c r="J501" s="725">
        <f>'PE Holds'!P202</f>
        <v>0</v>
      </c>
      <c r="K501" s="726">
        <f>'PE Holds'!Q202</f>
        <v>0</v>
      </c>
      <c r="L501" s="727">
        <f>'PE Holds'!R202</f>
        <v>0</v>
      </c>
      <c r="M501" s="728">
        <f>'PE Holds'!S202</f>
        <v>0</v>
      </c>
      <c r="N501" s="729">
        <f>'PE Holds'!T202</f>
        <v>0</v>
      </c>
      <c r="O501" s="730">
        <f>'PE Holds'!U202</f>
        <v>0</v>
      </c>
      <c r="P501" s="731">
        <f>'PE Holds'!V202</f>
        <v>0</v>
      </c>
      <c r="Q501" s="732">
        <f>'PE Holds'!W202</f>
        <v>0</v>
      </c>
      <c r="R501" s="733">
        <f>'PE Holds'!X202</f>
        <v>0</v>
      </c>
      <c r="S501" s="738">
        <f>'PE Holds'!Y202</f>
        <v>0</v>
      </c>
      <c r="T501" s="739">
        <f>'PE Holds'!Z202</f>
        <v>0</v>
      </c>
      <c r="U501" s="738">
        <f>'PE Holds'!AA202</f>
        <v>0</v>
      </c>
      <c r="V501" s="734">
        <f>'PE Holds'!AB202</f>
        <v>0</v>
      </c>
      <c r="W501" s="721">
        <f>'PE Holds'!AC202</f>
        <v>0</v>
      </c>
      <c r="X501" s="740">
        <f>'PE Holds'!AD202</f>
        <v>0</v>
      </c>
      <c r="Y501" s="15">
        <f t="shared" si="32"/>
        <v>0</v>
      </c>
      <c r="Z501" s="16">
        <f t="shared" si="31"/>
        <v>0</v>
      </c>
    </row>
    <row r="502" spans="1:26">
      <c r="A502" s="13">
        <v>4851</v>
      </c>
      <c r="B502" s="13" t="s">
        <v>29980</v>
      </c>
      <c r="C502" s="13" t="s">
        <v>29617</v>
      </c>
      <c r="D502" s="13" t="s">
        <v>29981</v>
      </c>
      <c r="E502" s="16">
        <v>10</v>
      </c>
      <c r="F502" s="721">
        <f>'PE Holds'!L203</f>
        <v>0</v>
      </c>
      <c r="G502" s="722">
        <f>'PE Holds'!M203</f>
        <v>0</v>
      </c>
      <c r="H502" s="723">
        <f>'PE Holds'!N203</f>
        <v>0</v>
      </c>
      <c r="I502" s="724">
        <f>'PE Holds'!O203</f>
        <v>0</v>
      </c>
      <c r="J502" s="725">
        <f>'PE Holds'!P203</f>
        <v>0</v>
      </c>
      <c r="K502" s="726">
        <f>'PE Holds'!Q203</f>
        <v>0</v>
      </c>
      <c r="L502" s="727">
        <f>'PE Holds'!R203</f>
        <v>0</v>
      </c>
      <c r="M502" s="728">
        <f>'PE Holds'!S203</f>
        <v>0</v>
      </c>
      <c r="N502" s="729">
        <f>'PE Holds'!T203</f>
        <v>0</v>
      </c>
      <c r="O502" s="730">
        <f>'PE Holds'!U203</f>
        <v>0</v>
      </c>
      <c r="P502" s="731">
        <f>'PE Holds'!V203</f>
        <v>0</v>
      </c>
      <c r="Q502" s="732">
        <f>'PE Holds'!W203</f>
        <v>0</v>
      </c>
      <c r="R502" s="733">
        <f>'PE Holds'!X203</f>
        <v>0</v>
      </c>
      <c r="S502" s="738">
        <f>'PE Holds'!Y203</f>
        <v>0</v>
      </c>
      <c r="T502" s="739">
        <f>'PE Holds'!Z203</f>
        <v>0</v>
      </c>
      <c r="U502" s="738">
        <f>'PE Holds'!AA203</f>
        <v>0</v>
      </c>
      <c r="V502" s="734">
        <f>'PE Holds'!AB203</f>
        <v>0</v>
      </c>
      <c r="W502" s="721">
        <f>'PE Holds'!AC203</f>
        <v>0</v>
      </c>
      <c r="X502" s="740">
        <f>'PE Holds'!AD203</f>
        <v>0</v>
      </c>
      <c r="Y502" s="15">
        <f t="shared" si="32"/>
        <v>0</v>
      </c>
      <c r="Z502" s="16">
        <f t="shared" si="31"/>
        <v>0</v>
      </c>
    </row>
    <row r="503" spans="1:26">
      <c r="A503" s="13">
        <v>4884</v>
      </c>
      <c r="B503" s="14" t="s">
        <v>29980</v>
      </c>
      <c r="C503" s="14" t="s">
        <v>29984</v>
      </c>
      <c r="D503" s="14" t="s">
        <v>29747</v>
      </c>
      <c r="E503" s="16">
        <v>5</v>
      </c>
      <c r="F503" s="721"/>
      <c r="G503" s="722">
        <f>'PU Holds'!M307</f>
        <v>0</v>
      </c>
      <c r="H503" s="723">
        <f>'PU Holds'!N307</f>
        <v>0</v>
      </c>
      <c r="I503" s="724">
        <f>'PU Holds'!O307</f>
        <v>0</v>
      </c>
      <c r="J503" s="725">
        <f>'PU Holds'!P307</f>
        <v>0</v>
      </c>
      <c r="K503" s="726">
        <f>'PU Holds'!Q307</f>
        <v>0</v>
      </c>
      <c r="L503" s="727">
        <f>'PU Holds'!R307</f>
        <v>0</v>
      </c>
      <c r="M503" s="728">
        <f>'PU Holds'!S307</f>
        <v>0</v>
      </c>
      <c r="N503" s="729">
        <f>'PU Holds'!T307</f>
        <v>0</v>
      </c>
      <c r="O503" s="730">
        <f>'PU Holds'!U307</f>
        <v>0</v>
      </c>
      <c r="P503" s="731">
        <f>'PU Holds'!V307</f>
        <v>0</v>
      </c>
      <c r="Q503" s="732">
        <f>'PU Holds'!W307</f>
        <v>0</v>
      </c>
      <c r="R503" s="733">
        <f>'PU Holds'!X307</f>
        <v>0</v>
      </c>
      <c r="S503" s="738">
        <f>'PU Holds'!Y307</f>
        <v>0</v>
      </c>
      <c r="T503" s="739">
        <f>'PU Holds'!Z307</f>
        <v>0</v>
      </c>
      <c r="U503" s="738">
        <f>'PU Holds'!AA307</f>
        <v>0</v>
      </c>
      <c r="V503" s="734">
        <f>'PU Holds'!AB307</f>
        <v>0</v>
      </c>
      <c r="W503" s="721">
        <f>'PU Holds'!AC307</f>
        <v>0</v>
      </c>
      <c r="X503" s="740">
        <f>'PU Holds'!AD307</f>
        <v>0</v>
      </c>
      <c r="Y503" s="15">
        <f t="shared" si="32"/>
        <v>0</v>
      </c>
      <c r="Z503" s="16">
        <f t="shared" si="31"/>
        <v>0</v>
      </c>
    </row>
    <row r="504" spans="1:26">
      <c r="A504" s="13">
        <v>4849</v>
      </c>
      <c r="B504" s="13" t="s">
        <v>29980</v>
      </c>
      <c r="C504" s="13" t="s">
        <v>29984</v>
      </c>
      <c r="D504" s="13" t="s">
        <v>29733</v>
      </c>
      <c r="E504" s="16">
        <v>10</v>
      </c>
      <c r="F504" s="721">
        <f>'PE Holds'!L204</f>
        <v>0</v>
      </c>
      <c r="G504" s="722">
        <f>'PE Holds'!M204</f>
        <v>0</v>
      </c>
      <c r="H504" s="723">
        <f>'PE Holds'!N204</f>
        <v>0</v>
      </c>
      <c r="I504" s="724">
        <f>'PE Holds'!O204</f>
        <v>0</v>
      </c>
      <c r="J504" s="725">
        <f>'PE Holds'!P204</f>
        <v>0</v>
      </c>
      <c r="K504" s="726">
        <f>'PE Holds'!Q204</f>
        <v>0</v>
      </c>
      <c r="L504" s="727">
        <f>'PE Holds'!R204</f>
        <v>0</v>
      </c>
      <c r="M504" s="728">
        <f>'PE Holds'!S204</f>
        <v>0</v>
      </c>
      <c r="N504" s="729">
        <f>'PE Holds'!T204</f>
        <v>0</v>
      </c>
      <c r="O504" s="730">
        <f>'PE Holds'!U204</f>
        <v>0</v>
      </c>
      <c r="P504" s="731">
        <f>'PE Holds'!V204</f>
        <v>0</v>
      </c>
      <c r="Q504" s="732">
        <f>'PE Holds'!W204</f>
        <v>0</v>
      </c>
      <c r="R504" s="733">
        <f>'PE Holds'!X204</f>
        <v>0</v>
      </c>
      <c r="S504" s="738">
        <f>'PE Holds'!Y204</f>
        <v>0</v>
      </c>
      <c r="T504" s="739">
        <f>'PE Holds'!Z204</f>
        <v>0</v>
      </c>
      <c r="U504" s="738">
        <f>'PE Holds'!AA204</f>
        <v>0</v>
      </c>
      <c r="V504" s="734">
        <f>'PE Holds'!AB204</f>
        <v>0</v>
      </c>
      <c r="W504" s="721">
        <f>'PE Holds'!AC204</f>
        <v>0</v>
      </c>
      <c r="X504" s="740">
        <f>'PE Holds'!AD204</f>
        <v>0</v>
      </c>
      <c r="Y504" s="15">
        <f t="shared" si="32"/>
        <v>0</v>
      </c>
      <c r="Z504" s="16">
        <f t="shared" si="31"/>
        <v>0</v>
      </c>
    </row>
    <row r="505" spans="1:26">
      <c r="A505" s="13">
        <v>4853</v>
      </c>
      <c r="B505" s="13" t="s">
        <v>29980</v>
      </c>
      <c r="C505" s="13" t="s">
        <v>29636</v>
      </c>
      <c r="D505" s="13" t="s">
        <v>29732</v>
      </c>
      <c r="E505" s="16">
        <v>20</v>
      </c>
      <c r="F505" s="721">
        <f>'PE Holds'!L205</f>
        <v>0</v>
      </c>
      <c r="G505" s="722">
        <f>'PE Holds'!M205</f>
        <v>0</v>
      </c>
      <c r="H505" s="723">
        <f>'PE Holds'!N205</f>
        <v>0</v>
      </c>
      <c r="I505" s="724">
        <f>'PE Holds'!O205</f>
        <v>0</v>
      </c>
      <c r="J505" s="725">
        <f>'PE Holds'!P205</f>
        <v>0</v>
      </c>
      <c r="K505" s="726">
        <f>'PE Holds'!Q205</f>
        <v>0</v>
      </c>
      <c r="L505" s="727">
        <f>'PE Holds'!R205</f>
        <v>0</v>
      </c>
      <c r="M505" s="728">
        <f>'PE Holds'!S205</f>
        <v>0</v>
      </c>
      <c r="N505" s="729">
        <f>'PE Holds'!T205</f>
        <v>0</v>
      </c>
      <c r="O505" s="730">
        <f>'PE Holds'!U205</f>
        <v>0</v>
      </c>
      <c r="P505" s="731">
        <f>'PE Holds'!V205</f>
        <v>0</v>
      </c>
      <c r="Q505" s="732">
        <f>'PE Holds'!W205</f>
        <v>0</v>
      </c>
      <c r="R505" s="733">
        <f>'PE Holds'!X205</f>
        <v>0</v>
      </c>
      <c r="S505" s="738">
        <f>'PE Holds'!Y205</f>
        <v>0</v>
      </c>
      <c r="T505" s="739">
        <f>'PE Holds'!Z205</f>
        <v>0</v>
      </c>
      <c r="U505" s="738">
        <f>'PE Holds'!AA205</f>
        <v>0</v>
      </c>
      <c r="V505" s="734">
        <f>'PE Holds'!AB205</f>
        <v>0</v>
      </c>
      <c r="W505" s="721">
        <f>'PE Holds'!AC205</f>
        <v>0</v>
      </c>
      <c r="X505" s="740">
        <f>'PE Holds'!AD205</f>
        <v>0</v>
      </c>
      <c r="Y505" s="15">
        <f t="shared" si="32"/>
        <v>0</v>
      </c>
      <c r="Z505" s="16">
        <f t="shared" si="31"/>
        <v>0</v>
      </c>
    </row>
    <row r="506" spans="1:26">
      <c r="A506" s="13">
        <v>4881</v>
      </c>
      <c r="B506" s="14" t="s">
        <v>29980</v>
      </c>
      <c r="C506" s="14" t="s">
        <v>29305</v>
      </c>
      <c r="D506" s="14" t="s">
        <v>29747</v>
      </c>
      <c r="E506" s="16">
        <v>5</v>
      </c>
      <c r="F506" s="721"/>
      <c r="G506" s="722">
        <f>'PU Holds'!M308</f>
        <v>0</v>
      </c>
      <c r="H506" s="723">
        <f>'PU Holds'!N308</f>
        <v>0</v>
      </c>
      <c r="I506" s="724">
        <f>'PU Holds'!O308</f>
        <v>0</v>
      </c>
      <c r="J506" s="725">
        <f>'PU Holds'!P308</f>
        <v>0</v>
      </c>
      <c r="K506" s="726">
        <f>'PU Holds'!Q308</f>
        <v>0</v>
      </c>
      <c r="L506" s="727">
        <f>'PU Holds'!R308</f>
        <v>0</v>
      </c>
      <c r="M506" s="728">
        <f>'PU Holds'!S308</f>
        <v>0</v>
      </c>
      <c r="N506" s="729">
        <f>'PU Holds'!T308</f>
        <v>0</v>
      </c>
      <c r="O506" s="730">
        <f>'PU Holds'!U308</f>
        <v>0</v>
      </c>
      <c r="P506" s="731">
        <f>'PU Holds'!V308</f>
        <v>0</v>
      </c>
      <c r="Q506" s="732">
        <f>'PU Holds'!W308</f>
        <v>0</v>
      </c>
      <c r="R506" s="733">
        <f>'PU Holds'!X308</f>
        <v>0</v>
      </c>
      <c r="S506" s="738">
        <f>'PU Holds'!Y308</f>
        <v>0</v>
      </c>
      <c r="T506" s="739">
        <f>'PU Holds'!Z308</f>
        <v>0</v>
      </c>
      <c r="U506" s="738">
        <f>'PU Holds'!AA308</f>
        <v>0</v>
      </c>
      <c r="V506" s="734">
        <f>'PU Holds'!AB308</f>
        <v>0</v>
      </c>
      <c r="W506" s="721">
        <f>'PU Holds'!AC308</f>
        <v>0</v>
      </c>
      <c r="X506" s="740">
        <f>'PU Holds'!AD308</f>
        <v>0</v>
      </c>
      <c r="Y506" s="15">
        <f t="shared" si="32"/>
        <v>0</v>
      </c>
      <c r="Z506" s="16">
        <f t="shared" si="31"/>
        <v>0</v>
      </c>
    </row>
    <row r="507" spans="1:26">
      <c r="A507" s="13">
        <v>4875</v>
      </c>
      <c r="B507" s="14" t="s">
        <v>29980</v>
      </c>
      <c r="C507" s="14" t="s">
        <v>28783</v>
      </c>
      <c r="D507" s="14" t="s">
        <v>29747</v>
      </c>
      <c r="E507" s="16">
        <v>2</v>
      </c>
      <c r="F507" s="721"/>
      <c r="G507" s="722">
        <f>'PU Holds'!M309</f>
        <v>0</v>
      </c>
      <c r="H507" s="723">
        <f>'PU Holds'!N309</f>
        <v>0</v>
      </c>
      <c r="I507" s="724">
        <f>'PU Holds'!O309</f>
        <v>0</v>
      </c>
      <c r="J507" s="725">
        <f>'PU Holds'!P309</f>
        <v>0</v>
      </c>
      <c r="K507" s="726">
        <f>'PU Holds'!Q309</f>
        <v>0</v>
      </c>
      <c r="L507" s="727">
        <f>'PU Holds'!R309</f>
        <v>0</v>
      </c>
      <c r="M507" s="728">
        <f>'PU Holds'!S309</f>
        <v>0</v>
      </c>
      <c r="N507" s="729">
        <f>'PU Holds'!T309</f>
        <v>0</v>
      </c>
      <c r="O507" s="730">
        <f>'PU Holds'!U309</f>
        <v>0</v>
      </c>
      <c r="P507" s="731">
        <f>'PU Holds'!V309</f>
        <v>0</v>
      </c>
      <c r="Q507" s="732">
        <f>'PU Holds'!W309</f>
        <v>0</v>
      </c>
      <c r="R507" s="733">
        <f>'PU Holds'!X309</f>
        <v>0</v>
      </c>
      <c r="S507" s="738">
        <f>'PU Holds'!Y309</f>
        <v>0</v>
      </c>
      <c r="T507" s="739">
        <f>'PU Holds'!Z309</f>
        <v>0</v>
      </c>
      <c r="U507" s="738">
        <f>'PU Holds'!AA309</f>
        <v>0</v>
      </c>
      <c r="V507" s="734">
        <f>'PU Holds'!AB309</f>
        <v>0</v>
      </c>
      <c r="W507" s="721">
        <f>'PU Holds'!AC309</f>
        <v>0</v>
      </c>
      <c r="X507" s="740">
        <f>'PU Holds'!AD309</f>
        <v>0</v>
      </c>
      <c r="Y507" s="15">
        <f t="shared" si="32"/>
        <v>0</v>
      </c>
      <c r="Z507" s="16">
        <f t="shared" si="31"/>
        <v>0</v>
      </c>
    </row>
    <row r="508" spans="1:26">
      <c r="A508" s="13">
        <v>9158</v>
      </c>
      <c r="B508" s="13" t="s">
        <v>29985</v>
      </c>
      <c r="C508" s="13" t="s">
        <v>29986</v>
      </c>
      <c r="D508" s="13" t="s">
        <v>29732</v>
      </c>
      <c r="E508" s="16">
        <v>10</v>
      </c>
      <c r="F508" s="721">
        <f>'PE Holds'!L18</f>
        <v>0</v>
      </c>
      <c r="G508" s="722">
        <f>'PE Holds'!M18</f>
        <v>0</v>
      </c>
      <c r="H508" s="723">
        <f>'PE Holds'!N18</f>
        <v>0</v>
      </c>
      <c r="I508" s="724">
        <f>'PE Holds'!O18</f>
        <v>0</v>
      </c>
      <c r="J508" s="725">
        <f>'PE Holds'!P18</f>
        <v>0</v>
      </c>
      <c r="K508" s="726">
        <f>'PE Holds'!Q18</f>
        <v>0</v>
      </c>
      <c r="L508" s="727">
        <f>'PE Holds'!R18</f>
        <v>0</v>
      </c>
      <c r="M508" s="728">
        <f>'PE Holds'!S18</f>
        <v>0</v>
      </c>
      <c r="N508" s="729">
        <f>'PE Holds'!T18</f>
        <v>0</v>
      </c>
      <c r="O508" s="730">
        <f>'PE Holds'!U18</f>
        <v>0</v>
      </c>
      <c r="P508" s="731">
        <f>'PE Holds'!V18</f>
        <v>0</v>
      </c>
      <c r="Q508" s="732">
        <f>'PE Holds'!W18</f>
        <v>0</v>
      </c>
      <c r="R508" s="733">
        <f>'PE Holds'!X18</f>
        <v>0</v>
      </c>
      <c r="S508" s="738">
        <f>'PE Holds'!Y18</f>
        <v>0</v>
      </c>
      <c r="T508" s="739">
        <f>'PE Holds'!Z18</f>
        <v>0</v>
      </c>
      <c r="U508" s="738">
        <f>'PE Holds'!AA18</f>
        <v>0</v>
      </c>
      <c r="V508" s="734">
        <f>'PE Holds'!AB18</f>
        <v>0</v>
      </c>
      <c r="W508" s="721">
        <f>'PE Holds'!AC18</f>
        <v>0</v>
      </c>
      <c r="X508" s="740">
        <f>'PE Holds'!AD18</f>
        <v>0</v>
      </c>
      <c r="Y508" s="15">
        <f t="shared" si="32"/>
        <v>0</v>
      </c>
      <c r="Z508" s="16">
        <f t="shared" si="31"/>
        <v>0</v>
      </c>
    </row>
    <row r="509" spans="1:26">
      <c r="A509" s="13"/>
      <c r="B509" s="14" t="s">
        <v>29987</v>
      </c>
      <c r="C509" s="14" t="s">
        <v>29988</v>
      </c>
      <c r="D509" s="14" t="s">
        <v>29732</v>
      </c>
      <c r="E509" s="16"/>
      <c r="F509" s="721"/>
      <c r="G509" s="722">
        <f>'PU Holds'!M17</f>
        <v>0</v>
      </c>
      <c r="H509" s="723">
        <f>'PU Holds'!N17</f>
        <v>0</v>
      </c>
      <c r="I509" s="724">
        <f>'PU Holds'!O17</f>
        <v>0</v>
      </c>
      <c r="J509" s="725">
        <f>'PU Holds'!P17</f>
        <v>0</v>
      </c>
      <c r="K509" s="726">
        <f>'PU Holds'!Q17</f>
        <v>0</v>
      </c>
      <c r="L509" s="727">
        <f>'PU Holds'!R17</f>
        <v>0</v>
      </c>
      <c r="M509" s="728">
        <f>'PU Holds'!S17</f>
        <v>0</v>
      </c>
      <c r="N509" s="729">
        <f>'PU Holds'!T17</f>
        <v>0</v>
      </c>
      <c r="O509" s="730">
        <f>'PU Holds'!U17</f>
        <v>0</v>
      </c>
      <c r="P509" s="731">
        <f>'PU Holds'!V17</f>
        <v>0</v>
      </c>
      <c r="Q509" s="732">
        <f>'PU Holds'!W17</f>
        <v>0</v>
      </c>
      <c r="R509" s="733">
        <f>'PU Holds'!X17</f>
        <v>0</v>
      </c>
      <c r="S509" s="738">
        <f>'PU Holds'!Y17</f>
        <v>0</v>
      </c>
      <c r="T509" s="739">
        <f>'PU Holds'!Z17</f>
        <v>0</v>
      </c>
      <c r="U509" s="738">
        <f>'PU Holds'!AA17</f>
        <v>0</v>
      </c>
      <c r="V509" s="734">
        <f>'PU Holds'!AB17</f>
        <v>0</v>
      </c>
      <c r="W509" s="721">
        <f>'PU Holds'!AC17</f>
        <v>0</v>
      </c>
      <c r="X509" s="740">
        <f>'PU Holds'!AD17</f>
        <v>0</v>
      </c>
      <c r="Y509" s="15">
        <f t="shared" ref="Y509:Y511" si="33">SUM(F509:X509)</f>
        <v>0</v>
      </c>
      <c r="Z509" s="16">
        <f t="shared" ref="Z509:Z511" si="34">E509*Y509</f>
        <v>0</v>
      </c>
    </row>
    <row r="510" spans="1:26">
      <c r="A510" s="13"/>
      <c r="B510" s="14" t="s">
        <v>29987</v>
      </c>
      <c r="C510" s="14" t="s">
        <v>29988</v>
      </c>
      <c r="D510" s="14" t="s">
        <v>29733</v>
      </c>
      <c r="E510" s="16"/>
      <c r="F510" s="721"/>
      <c r="G510" s="722">
        <f>'PU Holds'!M18</f>
        <v>0</v>
      </c>
      <c r="H510" s="723">
        <f>'PU Holds'!N18</f>
        <v>0</v>
      </c>
      <c r="I510" s="724">
        <f>'PU Holds'!O18</f>
        <v>0</v>
      </c>
      <c r="J510" s="725">
        <f>'PU Holds'!P18</f>
        <v>0</v>
      </c>
      <c r="K510" s="726">
        <f>'PU Holds'!Q18</f>
        <v>0</v>
      </c>
      <c r="L510" s="727">
        <f>'PU Holds'!R18</f>
        <v>0</v>
      </c>
      <c r="M510" s="728">
        <f>'PU Holds'!S18</f>
        <v>0</v>
      </c>
      <c r="N510" s="729">
        <f>'PU Holds'!T18</f>
        <v>0</v>
      </c>
      <c r="O510" s="730">
        <f>'PU Holds'!U18</f>
        <v>0</v>
      </c>
      <c r="P510" s="731">
        <f>'PU Holds'!V18</f>
        <v>0</v>
      </c>
      <c r="Q510" s="732">
        <f>'PU Holds'!W18</f>
        <v>0</v>
      </c>
      <c r="R510" s="733">
        <f>'PU Holds'!X18</f>
        <v>0</v>
      </c>
      <c r="S510" s="738">
        <f>'PU Holds'!Y18</f>
        <v>0</v>
      </c>
      <c r="T510" s="739">
        <f>'PU Holds'!Z18</f>
        <v>0</v>
      </c>
      <c r="U510" s="738">
        <f>'PU Holds'!AA18</f>
        <v>0</v>
      </c>
      <c r="V510" s="734">
        <f>'PU Holds'!AB18</f>
        <v>0</v>
      </c>
      <c r="W510" s="721">
        <f>'PU Holds'!AC18</f>
        <v>0</v>
      </c>
      <c r="X510" s="740">
        <f>'PU Holds'!AD18</f>
        <v>0</v>
      </c>
      <c r="Y510" s="15">
        <f t="shared" si="33"/>
        <v>0</v>
      </c>
      <c r="Z510" s="16">
        <f t="shared" si="34"/>
        <v>0</v>
      </c>
    </row>
    <row r="511" spans="1:26">
      <c r="A511" s="13"/>
      <c r="B511" s="14" t="s">
        <v>29987</v>
      </c>
      <c r="C511" s="14" t="s">
        <v>29988</v>
      </c>
      <c r="D511" s="14" t="s">
        <v>29735</v>
      </c>
      <c r="E511" s="16"/>
      <c r="F511" s="721"/>
      <c r="G511" s="722">
        <f>'PU Holds'!M19</f>
        <v>0</v>
      </c>
      <c r="H511" s="723">
        <f>'PU Holds'!N19</f>
        <v>0</v>
      </c>
      <c r="I511" s="724">
        <f>'PU Holds'!O19</f>
        <v>0</v>
      </c>
      <c r="J511" s="725">
        <f>'PU Holds'!P19</f>
        <v>0</v>
      </c>
      <c r="K511" s="726">
        <f>'PU Holds'!Q19</f>
        <v>0</v>
      </c>
      <c r="L511" s="727">
        <f>'PU Holds'!R19</f>
        <v>0</v>
      </c>
      <c r="M511" s="728">
        <f>'PU Holds'!S19</f>
        <v>0</v>
      </c>
      <c r="N511" s="729">
        <f>'PU Holds'!T19</f>
        <v>0</v>
      </c>
      <c r="O511" s="730">
        <f>'PU Holds'!U19</f>
        <v>0</v>
      </c>
      <c r="P511" s="731">
        <f>'PU Holds'!V19</f>
        <v>0</v>
      </c>
      <c r="Q511" s="732">
        <f>'PU Holds'!W19</f>
        <v>0</v>
      </c>
      <c r="R511" s="733">
        <f>'PU Holds'!X19</f>
        <v>0</v>
      </c>
      <c r="S511" s="738">
        <f>'PU Holds'!Y19</f>
        <v>0</v>
      </c>
      <c r="T511" s="739">
        <f>'PU Holds'!Z19</f>
        <v>0</v>
      </c>
      <c r="U511" s="738">
        <f>'PU Holds'!AA19</f>
        <v>0</v>
      </c>
      <c r="V511" s="734">
        <f>'PU Holds'!AB19</f>
        <v>0</v>
      </c>
      <c r="W511" s="721">
        <f>'PU Holds'!AC19</f>
        <v>0</v>
      </c>
      <c r="X511" s="740">
        <f>'PU Holds'!AD19</f>
        <v>0</v>
      </c>
      <c r="Y511" s="15">
        <f t="shared" si="33"/>
        <v>0</v>
      </c>
      <c r="Z511" s="16">
        <f t="shared" si="34"/>
        <v>0</v>
      </c>
    </row>
    <row r="512" spans="1:26">
      <c r="A512" s="13">
        <v>2574</v>
      </c>
      <c r="B512" s="13" t="s">
        <v>29989</v>
      </c>
      <c r="C512" s="13" t="s">
        <v>29990</v>
      </c>
      <c r="D512" s="13"/>
      <c r="E512" s="16">
        <v>50</v>
      </c>
      <c r="F512" s="721"/>
      <c r="G512" s="722"/>
      <c r="H512" s="723"/>
      <c r="I512" s="724"/>
      <c r="J512" s="725"/>
      <c r="K512" s="726"/>
      <c r="L512" s="727"/>
      <c r="M512" s="728"/>
      <c r="N512" s="729"/>
      <c r="O512" s="730"/>
      <c r="P512" s="731"/>
      <c r="Q512" s="732"/>
      <c r="R512" s="733"/>
      <c r="S512" s="738"/>
      <c r="T512" s="739"/>
      <c r="U512" s="738"/>
      <c r="V512" s="734"/>
      <c r="W512" s="721"/>
      <c r="X512" s="740"/>
      <c r="Y512" s="15">
        <f t="shared" si="32"/>
        <v>0</v>
      </c>
      <c r="Z512" s="16">
        <f t="shared" si="31"/>
        <v>0</v>
      </c>
    </row>
    <row r="513" spans="1:26">
      <c r="A513" s="13">
        <v>4779</v>
      </c>
      <c r="B513" s="13" t="s">
        <v>29991</v>
      </c>
      <c r="C513" s="13" t="s">
        <v>29740</v>
      </c>
      <c r="D513" s="13"/>
      <c r="E513" s="16">
        <v>2</v>
      </c>
      <c r="F513" s="721"/>
      <c r="G513" s="722"/>
      <c r="H513" s="723"/>
      <c r="I513" s="724"/>
      <c r="J513" s="725"/>
      <c r="K513" s="726"/>
      <c r="L513" s="727"/>
      <c r="M513" s="728"/>
      <c r="N513" s="729"/>
      <c r="O513" s="730"/>
      <c r="P513" s="731"/>
      <c r="Q513" s="732"/>
      <c r="R513" s="733"/>
      <c r="S513" s="738"/>
      <c r="T513" s="739"/>
      <c r="U513" s="738"/>
      <c r="V513" s="734"/>
      <c r="W513" s="721"/>
      <c r="X513" s="740"/>
      <c r="Y513" s="15">
        <f t="shared" si="32"/>
        <v>0</v>
      </c>
      <c r="Z513" s="16">
        <f t="shared" si="31"/>
        <v>0</v>
      </c>
    </row>
    <row r="514" spans="1:26">
      <c r="A514" s="13">
        <v>4809</v>
      </c>
      <c r="B514" s="13" t="s">
        <v>29991</v>
      </c>
      <c r="C514" s="13" t="s">
        <v>29742</v>
      </c>
      <c r="D514" s="13"/>
      <c r="E514" s="16">
        <v>2</v>
      </c>
      <c r="F514" s="721"/>
      <c r="G514" s="722"/>
      <c r="H514" s="723"/>
      <c r="I514" s="724"/>
      <c r="J514" s="725"/>
      <c r="K514" s="726"/>
      <c r="L514" s="727"/>
      <c r="M514" s="728"/>
      <c r="N514" s="729"/>
      <c r="O514" s="730"/>
      <c r="P514" s="731"/>
      <c r="Q514" s="732"/>
      <c r="R514" s="733"/>
      <c r="S514" s="738"/>
      <c r="T514" s="739"/>
      <c r="U514" s="738"/>
      <c r="V514" s="734"/>
      <c r="W514" s="721"/>
      <c r="X514" s="740"/>
      <c r="Y514" s="15">
        <f t="shared" si="32"/>
        <v>0</v>
      </c>
      <c r="Z514" s="16">
        <f t="shared" si="31"/>
        <v>0</v>
      </c>
    </row>
    <row r="515" spans="1:26">
      <c r="A515" s="13">
        <v>10113</v>
      </c>
      <c r="B515" s="17" t="s">
        <v>29992</v>
      </c>
      <c r="C515" s="17" t="s">
        <v>29992</v>
      </c>
      <c r="D515" s="17"/>
      <c r="E515" s="16">
        <v>10</v>
      </c>
      <c r="F515" s="721"/>
      <c r="G515" s="722"/>
      <c r="H515" s="723"/>
      <c r="I515" s="724"/>
      <c r="J515" s="725"/>
      <c r="K515" s="726"/>
      <c r="L515" s="727"/>
      <c r="M515" s="728"/>
      <c r="N515" s="729"/>
      <c r="O515" s="730"/>
      <c r="P515" s="731"/>
      <c r="Q515" s="732"/>
      <c r="R515" s="733"/>
      <c r="S515" s="738"/>
      <c r="T515" s="739"/>
      <c r="U515" s="738"/>
      <c r="V515" s="734"/>
      <c r="W515" s="721"/>
      <c r="X515" s="740"/>
      <c r="Y515" s="15">
        <f t="shared" si="32"/>
        <v>0</v>
      </c>
      <c r="Z515" s="16">
        <f t="shared" si="31"/>
        <v>0</v>
      </c>
    </row>
    <row r="516" spans="1:26">
      <c r="E516" s="18"/>
      <c r="Y516" s="18"/>
      <c r="Z516" s="18"/>
    </row>
  </sheetData>
  <sheetProtection algorithmName="SHA-512" hashValue="WEOHaj45k4zHWnWYY0U4rUJZnpWlSvqgBb60XObzCadaDTX1EvyyVbd6rCwKV6nyen/FuC5XNxOBASVSDFOj6w==" saltValue="Ba7yoBs9UIDpOR8l4zD8WQ==" spinCount="100000" sheet="1" objects="1" scenarios="1" sort="0"/>
  <autoFilter ref="B5:Z515" xr:uid="{00000000-0009-0000-0000-000008000000}"/>
  <mergeCells count="1">
    <mergeCell ref="I2:K2"/>
  </mergeCells>
  <pageMargins left="0.7" right="0.7" top="0.75" bottom="0.75" header="0.511811023622047" footer="0.511811023622047"/>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5">
    <pageSetUpPr fitToPage="1"/>
  </sheetPr>
  <dimension ref="A1:CU1108"/>
  <sheetViews>
    <sheetView showGridLines="0" zoomScale="70" zoomScaleNormal="70" workbookViewId="0">
      <pane xSplit="4" ySplit="14" topLeftCell="E15" activePane="bottomRight" state="frozen"/>
      <selection pane="topRight" activeCell="C1" sqref="C1"/>
      <selection pane="bottomLeft" activeCell="A15" sqref="A15"/>
      <selection pane="bottomRight" activeCell="U70" sqref="U70"/>
    </sheetView>
  </sheetViews>
  <sheetFormatPr defaultColWidth="14.44140625" defaultRowHeight="14.4"/>
  <cols>
    <col min="1" max="1" width="22" style="67" hidden="1" customWidth="1"/>
    <col min="2" max="2" width="25.6640625" style="67" customWidth="1"/>
    <col min="3" max="3" width="22" style="67" hidden="1" customWidth="1"/>
    <col min="4" max="4" width="46.6640625" style="67" customWidth="1"/>
    <col min="5" max="5" width="12.33203125" style="67" customWidth="1"/>
    <col min="6" max="6" width="11.33203125" style="814" customWidth="1"/>
    <col min="7" max="7" width="15.88671875" style="801" customWidth="1"/>
    <col min="8" max="8" width="15.5546875" style="482" customWidth="1"/>
    <col min="9" max="9" width="16.44140625" style="67" customWidth="1"/>
    <col min="10" max="10" width="16.33203125" style="67" customWidth="1"/>
    <col min="11" max="12" width="12.6640625" style="67" customWidth="1"/>
    <col min="13" max="13" width="12.6640625" style="67" hidden="1" customWidth="1"/>
    <col min="14" max="14" width="7.88671875" style="67" hidden="1" customWidth="1"/>
    <col min="15" max="17" width="12.6640625" style="67" customWidth="1"/>
    <col min="18" max="18" width="7.88671875" style="67" hidden="1" customWidth="1"/>
    <col min="19" max="19" width="12.6640625" style="67" customWidth="1"/>
    <col min="20" max="20" width="7.88671875" style="67" hidden="1" customWidth="1"/>
    <col min="21" max="22" width="12.6640625" style="67" customWidth="1"/>
    <col min="23" max="23" width="7.88671875" style="67" hidden="1" customWidth="1"/>
    <col min="24" max="27" width="12.6640625" style="67" customWidth="1"/>
    <col min="28" max="28" width="14" style="67" customWidth="1"/>
    <col min="29" max="29" width="15" style="67" bestFit="1" customWidth="1"/>
    <col min="30" max="30" width="6.44140625" style="67" customWidth="1"/>
    <col min="31" max="49" width="7.109375" style="67" hidden="1" customWidth="1"/>
    <col min="50" max="50" width="11" style="67" customWidth="1"/>
    <col min="51" max="52" width="199.6640625" style="67" customWidth="1"/>
    <col min="53" max="55" width="11" style="67" customWidth="1"/>
    <col min="56" max="56" width="11.5546875" style="68" customWidth="1"/>
    <col min="57" max="59" width="11" style="67" customWidth="1"/>
    <col min="60" max="60" width="11.5546875" style="68" customWidth="1"/>
    <col min="61" max="61" width="11" customWidth="1"/>
    <col min="62" max="62" width="27.109375" style="68" customWidth="1"/>
    <col min="63" max="63" width="15" style="67" customWidth="1"/>
    <col min="64" max="81" width="11" style="67" customWidth="1"/>
    <col min="82" max="88" width="11" style="67" hidden="1" customWidth="1"/>
    <col min="89" max="89" width="11" style="67" customWidth="1"/>
    <col min="90" max="91" width="10.6640625" hidden="1" customWidth="1"/>
    <col min="92" max="99" width="0" hidden="1" customWidth="1"/>
  </cols>
  <sheetData>
    <row r="1" spans="1:99" ht="49.5" customHeight="1">
      <c r="D1" s="1252"/>
      <c r="E1" s="1240" t="s">
        <v>29993</v>
      </c>
      <c r="F1" s="1240"/>
      <c r="G1" s="1240"/>
    </row>
    <row r="2" spans="1:99" ht="12" customHeight="1">
      <c r="D2" s="1252"/>
      <c r="E2" s="1240"/>
      <c r="F2" s="1240"/>
      <c r="G2" s="1240"/>
    </row>
    <row r="3" spans="1:99" ht="6.75" hidden="1" customHeight="1">
      <c r="G3" s="67"/>
    </row>
    <row r="4" spans="1:99" ht="20.100000000000001" customHeight="1">
      <c r="D4" s="1253" t="s">
        <v>28824</v>
      </c>
      <c r="E4" s="186" t="s">
        <v>28825</v>
      </c>
      <c r="F4" s="815" t="s">
        <v>28826</v>
      </c>
      <c r="G4" s="231" t="s">
        <v>28722</v>
      </c>
      <c r="K4" s="70" t="s">
        <v>28811</v>
      </c>
      <c r="L4" s="71"/>
      <c r="O4" s="72"/>
      <c r="P4" s="71"/>
      <c r="Q4" s="74"/>
      <c r="BB4" s="68"/>
      <c r="BC4" s="68"/>
      <c r="BE4" s="68"/>
      <c r="BF4" s="68"/>
      <c r="BG4" s="68"/>
    </row>
    <row r="5" spans="1:99" ht="20.100000000000001" customHeight="1">
      <c r="D5" s="1253"/>
      <c r="E5" s="1235">
        <f>J224</f>
        <v>0</v>
      </c>
      <c r="F5" s="1267">
        <f>E5*1.2</f>
        <v>0</v>
      </c>
      <c r="G5" s="1239">
        <f>Summary!F16</f>
        <v>0</v>
      </c>
      <c r="K5" s="76" t="s">
        <v>28779</v>
      </c>
      <c r="L5" s="77" t="s">
        <v>28780</v>
      </c>
      <c r="O5" s="77" t="s">
        <v>28781</v>
      </c>
      <c r="P5" s="77" t="s">
        <v>28782</v>
      </c>
      <c r="Q5" s="368" t="s">
        <v>28773</v>
      </c>
      <c r="V5" s="334" t="s">
        <v>28828</v>
      </c>
      <c r="X5" s="334"/>
      <c r="Y5" s="333"/>
      <c r="BB5" s="68"/>
      <c r="BC5" s="68"/>
      <c r="BE5" s="68"/>
      <c r="BF5" s="68"/>
      <c r="BG5" s="68"/>
    </row>
    <row r="6" spans="1:99" ht="20.100000000000001" customHeight="1">
      <c r="D6" s="1253"/>
      <c r="E6" s="1236"/>
      <c r="F6" s="1268"/>
      <c r="G6" s="1239"/>
      <c r="K6" s="82">
        <f>BA225</f>
        <v>0</v>
      </c>
      <c r="L6" s="82">
        <f>BB225</f>
        <v>0</v>
      </c>
      <c r="O6" s="82">
        <f>BC225</f>
        <v>0</v>
      </c>
      <c r="P6" s="82">
        <f>BD225</f>
        <v>0</v>
      </c>
      <c r="Q6" s="82">
        <f>SUM(K6:P6)</f>
        <v>0</v>
      </c>
      <c r="V6" s="79" t="s">
        <v>28822</v>
      </c>
      <c r="W6" s="385"/>
      <c r="X6" s="386"/>
      <c r="Y6" s="81">
        <f>BL16</f>
        <v>0</v>
      </c>
      <c r="BA6" s="68"/>
      <c r="BB6" s="68"/>
      <c r="BC6" s="68"/>
      <c r="BE6" s="68"/>
      <c r="BF6" s="68"/>
      <c r="BG6" s="68"/>
    </row>
    <row r="7" spans="1:99" ht="20.100000000000001" customHeight="1">
      <c r="D7" s="232"/>
      <c r="E7" s="232"/>
      <c r="G7" s="67"/>
      <c r="BA7" s="68"/>
      <c r="BB7" s="68"/>
      <c r="BC7" s="68"/>
      <c r="BE7" s="68"/>
      <c r="BF7" s="68"/>
      <c r="BG7" s="68"/>
    </row>
    <row r="8" spans="1:99" ht="20.100000000000001" customHeight="1">
      <c r="D8" s="233" t="s">
        <v>28829</v>
      </c>
      <c r="E8" s="624">
        <f>BN16</f>
        <v>0</v>
      </c>
      <c r="F8" s="816" t="s">
        <v>28830</v>
      </c>
      <c r="G8" s="83"/>
      <c r="BA8" s="68"/>
      <c r="BB8" s="68"/>
      <c r="BC8" s="68"/>
      <c r="BE8" s="68"/>
      <c r="BF8" s="68"/>
      <c r="BG8" s="68"/>
    </row>
    <row r="9" spans="1:99" ht="21.75" customHeight="1">
      <c r="D9" s="233" t="s">
        <v>28831</v>
      </c>
      <c r="E9" s="384">
        <f>SUM(F17:F31,F34:F43,F46:F55,F58:F67,F70:F84,F87:F96,F98:F107,F109:F118,F145:F159,F162:F176,F179:F193,F196:F210,F213:F222,F121:F130,F132:F141,F142:F142)+F223*E223+F211*E211+F194*E194+F177*E177+F160*E160+F119*E119+F108*E108+F97*E97+F85*E85+F131*E131+F143*E143+F68*E68+F56*E56+F44*E44+F32*E32</f>
        <v>0</v>
      </c>
      <c r="F9" s="817" t="s">
        <v>29994</v>
      </c>
      <c r="G9" s="83"/>
      <c r="BA9" s="68"/>
      <c r="BB9" s="68"/>
      <c r="BC9" s="68"/>
      <c r="BE9" s="68"/>
      <c r="BF9" s="68"/>
      <c r="BG9" s="68"/>
    </row>
    <row r="10" spans="1:99" ht="6.75" customHeight="1" thickBot="1">
      <c r="D10" s="90"/>
      <c r="E10" s="91"/>
      <c r="F10" s="818"/>
      <c r="G10" s="83"/>
      <c r="H10" s="480"/>
      <c r="L10" s="92"/>
      <c r="M10" s="92"/>
      <c r="N10" s="92"/>
      <c r="O10" s="92"/>
      <c r="P10" s="92"/>
      <c r="Q10" s="92"/>
      <c r="R10" s="92"/>
      <c r="S10" s="92"/>
      <c r="T10" s="92"/>
      <c r="U10" s="92"/>
      <c r="V10" s="92"/>
      <c r="W10" s="92"/>
      <c r="BA10" s="68"/>
      <c r="BB10" s="68"/>
      <c r="BC10" s="68"/>
      <c r="BE10" s="68"/>
      <c r="BF10" s="68"/>
      <c r="BG10" s="68"/>
    </row>
    <row r="11" spans="1:99" s="6" customFormat="1" ht="18" customHeight="1" thickBot="1">
      <c r="A11" s="93"/>
      <c r="B11" s="93"/>
      <c r="C11" s="93"/>
      <c r="D11" s="1247" t="s">
        <v>28835</v>
      </c>
      <c r="E11" s="1247"/>
      <c r="F11" s="1247"/>
      <c r="G11" s="94"/>
      <c r="H11" s="480"/>
      <c r="I11" s="94"/>
      <c r="J11" s="92"/>
      <c r="K11" s="1260" t="s">
        <v>29995</v>
      </c>
      <c r="L11" s="1261"/>
      <c r="M11" s="1261"/>
      <c r="N11" s="1261"/>
      <c r="O11" s="1261"/>
      <c r="P11" s="1261"/>
      <c r="Q11" s="1261"/>
      <c r="R11" s="1261"/>
      <c r="S11" s="1261"/>
      <c r="T11" s="1261"/>
      <c r="U11" s="1261"/>
      <c r="V11" s="1261"/>
      <c r="W11" s="1261"/>
      <c r="X11" s="1261"/>
      <c r="Y11" s="1261"/>
      <c r="Z11" s="1261"/>
      <c r="AA11" s="1261"/>
      <c r="AB11" s="1261"/>
      <c r="AC11" s="1262"/>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68"/>
      <c r="BB11" s="68"/>
      <c r="BC11" s="68"/>
      <c r="BD11" s="68"/>
      <c r="BE11" s="68"/>
      <c r="BF11" s="68"/>
      <c r="BG11" s="68"/>
      <c r="BH11" s="68"/>
      <c r="BI11"/>
      <c r="BJ11" s="92"/>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2"/>
      <c r="CK11" s="92"/>
      <c r="CM11" s="5"/>
      <c r="CN11" s="5"/>
      <c r="CO11" s="5"/>
      <c r="CQ11" s="7"/>
      <c r="CR11" s="5"/>
    </row>
    <row r="12" spans="1:99" s="6" customFormat="1" ht="18" customHeight="1" thickBot="1">
      <c r="A12" s="93"/>
      <c r="B12" s="93"/>
      <c r="C12" s="93"/>
      <c r="D12" s="1266" t="s">
        <v>28837</v>
      </c>
      <c r="E12" s="1266"/>
      <c r="F12" s="1266"/>
      <c r="G12" s="95" t="s">
        <v>28838</v>
      </c>
      <c r="H12" s="480"/>
      <c r="I12" s="94"/>
      <c r="J12" s="92"/>
      <c r="K12" s="693">
        <f>K224</f>
        <v>0</v>
      </c>
      <c r="L12" s="693">
        <f t="shared" ref="L12:AC12" si="0">L224</f>
        <v>0</v>
      </c>
      <c r="M12" s="693">
        <f t="shared" si="0"/>
        <v>0</v>
      </c>
      <c r="N12" s="693"/>
      <c r="O12" s="693">
        <f t="shared" si="0"/>
        <v>0</v>
      </c>
      <c r="P12" s="693">
        <f t="shared" si="0"/>
        <v>0</v>
      </c>
      <c r="Q12" s="693">
        <f t="shared" si="0"/>
        <v>0</v>
      </c>
      <c r="R12" s="693"/>
      <c r="S12" s="693">
        <f t="shared" si="0"/>
        <v>0</v>
      </c>
      <c r="T12" s="693"/>
      <c r="U12" s="693">
        <f t="shared" si="0"/>
        <v>0</v>
      </c>
      <c r="V12" s="693">
        <f t="shared" si="0"/>
        <v>0</v>
      </c>
      <c r="W12" s="693"/>
      <c r="X12" s="693">
        <f t="shared" si="0"/>
        <v>0</v>
      </c>
      <c r="Y12" s="693">
        <f t="shared" si="0"/>
        <v>0</v>
      </c>
      <c r="Z12" s="693">
        <f t="shared" si="0"/>
        <v>0</v>
      </c>
      <c r="AA12" s="693">
        <f t="shared" si="0"/>
        <v>0</v>
      </c>
      <c r="AB12" s="693">
        <f t="shared" si="0"/>
        <v>0</v>
      </c>
      <c r="AC12" s="693">
        <f t="shared" si="0"/>
        <v>0</v>
      </c>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83"/>
      <c r="BB12" s="83"/>
      <c r="BC12" s="83"/>
      <c r="BD12" s="83"/>
      <c r="BE12" s="83"/>
      <c r="BF12" s="83"/>
      <c r="BG12" s="83"/>
      <c r="BH12" s="83"/>
      <c r="BI12"/>
      <c r="BJ12" s="92"/>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2"/>
      <c r="CK12" s="92"/>
      <c r="CM12" s="5"/>
      <c r="CN12" s="5"/>
      <c r="CO12" s="5"/>
      <c r="CQ12" s="7"/>
      <c r="CR12" s="5"/>
    </row>
    <row r="13" spans="1:99" ht="20.100000000000001" customHeight="1" thickBot="1">
      <c r="G13" s="96"/>
      <c r="H13" s="480"/>
      <c r="I13" s="98"/>
      <c r="J13" s="99"/>
      <c r="K13" s="1018" t="str">
        <f t="shared" ref="K13:AC13" si="1">IFERROR((K224/$E$9),"")</f>
        <v/>
      </c>
      <c r="L13" s="692" t="str">
        <f t="shared" si="1"/>
        <v/>
      </c>
      <c r="M13" s="692" t="str">
        <f t="shared" si="1"/>
        <v/>
      </c>
      <c r="N13" s="692" t="str">
        <f t="shared" si="1"/>
        <v/>
      </c>
      <c r="O13" s="692" t="str">
        <f t="shared" si="1"/>
        <v/>
      </c>
      <c r="P13" s="692" t="str">
        <f t="shared" si="1"/>
        <v/>
      </c>
      <c r="Q13" s="692" t="str">
        <f t="shared" si="1"/>
        <v/>
      </c>
      <c r="R13" s="692" t="str">
        <f t="shared" si="1"/>
        <v/>
      </c>
      <c r="S13" s="692" t="str">
        <f t="shared" si="1"/>
        <v/>
      </c>
      <c r="T13" s="692" t="str">
        <f t="shared" si="1"/>
        <v/>
      </c>
      <c r="U13" s="692" t="str">
        <f t="shared" si="1"/>
        <v/>
      </c>
      <c r="V13" s="692" t="str">
        <f t="shared" si="1"/>
        <v/>
      </c>
      <c r="W13" s="692" t="str">
        <f t="shared" si="1"/>
        <v/>
      </c>
      <c r="X13" s="692" t="str">
        <f t="shared" si="1"/>
        <v/>
      </c>
      <c r="Y13" s="692" t="str">
        <f t="shared" si="1"/>
        <v/>
      </c>
      <c r="Z13" s="692" t="str">
        <f t="shared" si="1"/>
        <v/>
      </c>
      <c r="AA13" s="692" t="str">
        <f t="shared" si="1"/>
        <v/>
      </c>
      <c r="AB13" s="692" t="str">
        <f t="shared" si="1"/>
        <v/>
      </c>
      <c r="AC13" s="692" t="str">
        <f t="shared" si="1"/>
        <v/>
      </c>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H13" s="67"/>
      <c r="BI13" s="67"/>
      <c r="BJ13" s="67"/>
      <c r="CL13" s="67"/>
      <c r="CM13" s="67"/>
      <c r="CN13" s="67"/>
      <c r="CO13" s="67"/>
      <c r="CP13" s="67"/>
      <c r="CQ13" s="67"/>
      <c r="CR13" s="67"/>
      <c r="CS13" s="67"/>
      <c r="CT13" s="67"/>
      <c r="CU13" s="67"/>
    </row>
    <row r="14" spans="1:99" ht="52.5" customHeight="1" thickBot="1">
      <c r="A14" s="1062" t="s">
        <v>0</v>
      </c>
      <c r="B14" s="1062" t="s">
        <v>28839</v>
      </c>
      <c r="C14" s="1062" t="s">
        <v>28840</v>
      </c>
      <c r="D14" s="195" t="s">
        <v>28841</v>
      </c>
      <c r="E14" s="101" t="s">
        <v>28843</v>
      </c>
      <c r="F14" s="101" t="s">
        <v>28844</v>
      </c>
      <c r="G14" s="802" t="s">
        <v>28845</v>
      </c>
      <c r="H14" s="101" t="s">
        <v>28722</v>
      </c>
      <c r="I14" s="101" t="s">
        <v>28846</v>
      </c>
      <c r="J14" s="101" t="s">
        <v>28847</v>
      </c>
      <c r="K14" s="353" t="s">
        <v>28239</v>
      </c>
      <c r="L14" s="354" t="s">
        <v>29996</v>
      </c>
      <c r="M14" s="446" t="s">
        <v>29997</v>
      </c>
      <c r="N14" s="355" t="s">
        <v>29398</v>
      </c>
      <c r="O14" s="356" t="s">
        <v>28757</v>
      </c>
      <c r="P14" s="822" t="s">
        <v>28805</v>
      </c>
      <c r="Q14" s="357" t="s">
        <v>29998</v>
      </c>
      <c r="R14" s="358" t="s">
        <v>28850</v>
      </c>
      <c r="S14" s="359" t="s">
        <v>28807</v>
      </c>
      <c r="T14" s="360" t="s">
        <v>28851</v>
      </c>
      <c r="U14" s="361" t="s">
        <v>28748</v>
      </c>
      <c r="V14" s="1088" t="s">
        <v>28756</v>
      </c>
      <c r="W14" s="362" t="s">
        <v>29399</v>
      </c>
      <c r="X14" s="363" t="s">
        <v>28751</v>
      </c>
      <c r="Y14" s="364" t="s">
        <v>28750</v>
      </c>
      <c r="Z14" s="352" t="s">
        <v>29999</v>
      </c>
      <c r="AA14" s="349" t="s">
        <v>30000</v>
      </c>
      <c r="AB14" s="365" t="s">
        <v>30001</v>
      </c>
      <c r="AC14" s="366" t="s">
        <v>30002</v>
      </c>
      <c r="BJ14" s="379"/>
      <c r="BK14" s="68"/>
      <c r="BL14" s="68"/>
      <c r="BN14" s="68"/>
    </row>
    <row r="15" spans="1:99" ht="19.5" customHeight="1">
      <c r="BA15" s="1263" t="s">
        <v>30003</v>
      </c>
      <c r="BB15" s="1264"/>
      <c r="BC15" s="1264"/>
      <c r="BD15" s="1264"/>
      <c r="BE15" s="1264"/>
      <c r="BF15" s="1264"/>
      <c r="BG15" s="1264"/>
      <c r="BH15" s="1265"/>
      <c r="BJ15" s="264"/>
      <c r="BK15" s="68"/>
      <c r="BL15" s="68"/>
      <c r="BN15" s="68"/>
    </row>
    <row r="16" spans="1:99" ht="57.75" customHeight="1">
      <c r="A16" s="234" t="s">
        <v>0</v>
      </c>
      <c r="B16" s="234" t="s">
        <v>28839</v>
      </c>
      <c r="C16" s="234" t="s">
        <v>30004</v>
      </c>
      <c r="D16" s="1016" t="s">
        <v>30005</v>
      </c>
      <c r="E16" s="115"/>
      <c r="F16" s="819"/>
      <c r="G16" s="1030"/>
      <c r="H16" s="1030"/>
      <c r="I16" s="94"/>
      <c r="J16" s="92"/>
      <c r="K16"/>
      <c r="L16"/>
      <c r="M16"/>
      <c r="N16"/>
      <c r="O16"/>
      <c r="P16"/>
      <c r="Q16"/>
      <c r="R16"/>
      <c r="S16"/>
      <c r="T16"/>
      <c r="U16"/>
      <c r="V16"/>
      <c r="W16"/>
      <c r="X16"/>
      <c r="Y16"/>
      <c r="Z16"/>
      <c r="AA16"/>
      <c r="AB16"/>
      <c r="AC16"/>
      <c r="BA16" s="200" t="s">
        <v>28779</v>
      </c>
      <c r="BB16" s="200" t="s">
        <v>28780</v>
      </c>
      <c r="BC16" s="200" t="s">
        <v>28781</v>
      </c>
      <c r="BD16" s="200" t="s">
        <v>28782</v>
      </c>
      <c r="BE16" s="159" t="s">
        <v>28779</v>
      </c>
      <c r="BF16" s="159" t="s">
        <v>28780</v>
      </c>
      <c r="BG16" s="159" t="s">
        <v>28781</v>
      </c>
      <c r="BH16" s="159" t="s">
        <v>28782</v>
      </c>
      <c r="BJ16" s="200" t="s">
        <v>30006</v>
      </c>
      <c r="BK16" s="265" t="s">
        <v>30007</v>
      </c>
      <c r="BL16" s="200">
        <f>SUM(BL17:BL223)</f>
        <v>0</v>
      </c>
      <c r="BM16" s="200" t="s">
        <v>30008</v>
      </c>
      <c r="BN16" s="200">
        <f>SUM(BN17:BN223)</f>
        <v>0</v>
      </c>
      <c r="BO16" s="83"/>
      <c r="BP16" s="83"/>
      <c r="BQ16" s="83"/>
      <c r="BR16" s="83"/>
      <c r="BS16" s="83"/>
      <c r="BT16" s="83"/>
      <c r="BU16" s="83"/>
      <c r="BV16" s="83"/>
      <c r="BW16" s="83"/>
      <c r="BX16" s="83"/>
      <c r="BY16" s="83"/>
      <c r="BZ16" s="83"/>
      <c r="CA16" s="83"/>
      <c r="CB16" s="83"/>
      <c r="CC16" s="83"/>
      <c r="CD16" s="83"/>
      <c r="CE16" s="83"/>
      <c r="CF16" s="83"/>
      <c r="CG16" s="83"/>
      <c r="CH16" s="83"/>
      <c r="CI16" s="83"/>
      <c r="CJ16" s="83"/>
    </row>
    <row r="17" spans="1:89" ht="18" customHeight="1">
      <c r="A17" s="235" t="s">
        <v>30009</v>
      </c>
      <c r="B17" s="235" t="s">
        <v>28332</v>
      </c>
      <c r="C17" s="235" t="s">
        <v>30004</v>
      </c>
      <c r="D17" s="986" t="s">
        <v>30010</v>
      </c>
      <c r="E17" s="124">
        <v>1</v>
      </c>
      <c r="F17" s="124">
        <f t="shared" ref="F17:F32" si="2">SUM(K17:AC17)</f>
        <v>0</v>
      </c>
      <c r="G17" s="793">
        <v>180</v>
      </c>
      <c r="H17" s="481">
        <f>$G$5</f>
        <v>0</v>
      </c>
      <c r="I17" s="125">
        <f t="shared" ref="I17:I32" si="3">G17*((1-H17))</f>
        <v>180</v>
      </c>
      <c r="J17" s="236">
        <f t="shared" ref="J17:J32" si="4">F17*I17</f>
        <v>0</v>
      </c>
      <c r="K17" s="389"/>
      <c r="L17" s="390"/>
      <c r="M17" s="444"/>
      <c r="N17" s="392"/>
      <c r="O17" s="393"/>
      <c r="P17" s="824"/>
      <c r="Q17" s="369"/>
      <c r="R17" s="394"/>
      <c r="S17" s="388"/>
      <c r="T17" s="425"/>
      <c r="U17" s="395"/>
      <c r="V17" s="396"/>
      <c r="W17" s="396"/>
      <c r="X17" s="398"/>
      <c r="Y17" s="399"/>
      <c r="Z17" s="400"/>
      <c r="AA17" s="401"/>
      <c r="AB17" s="402"/>
      <c r="AC17" s="403"/>
      <c r="AE17" s="424">
        <f t="shared" ref="AE17:AS17" si="5">K32</f>
        <v>0</v>
      </c>
      <c r="AF17" s="423">
        <f t="shared" si="5"/>
        <v>0</v>
      </c>
      <c r="AG17" s="391">
        <f t="shared" si="5"/>
        <v>0</v>
      </c>
      <c r="AH17" s="392">
        <f t="shared" si="5"/>
        <v>0</v>
      </c>
      <c r="AI17" s="407">
        <f t="shared" si="5"/>
        <v>0</v>
      </c>
      <c r="AJ17" s="408">
        <f t="shared" si="5"/>
        <v>0</v>
      </c>
      <c r="AK17" s="409">
        <f t="shared" si="5"/>
        <v>0</v>
      </c>
      <c r="AL17" s="394">
        <f t="shared" si="5"/>
        <v>0</v>
      </c>
      <c r="AM17" s="410">
        <f t="shared" si="5"/>
        <v>0</v>
      </c>
      <c r="AN17" s="426">
        <f t="shared" si="5"/>
        <v>0</v>
      </c>
      <c r="AO17" s="411">
        <f t="shared" si="5"/>
        <v>0</v>
      </c>
      <c r="AP17" s="412">
        <f t="shared" si="5"/>
        <v>0</v>
      </c>
      <c r="AQ17" s="397">
        <f t="shared" si="5"/>
        <v>0</v>
      </c>
      <c r="AR17" s="413">
        <f t="shared" si="5"/>
        <v>0</v>
      </c>
      <c r="AS17" s="414">
        <f t="shared" si="5"/>
        <v>0</v>
      </c>
      <c r="AT17" s="415">
        <f>Z32</f>
        <v>0</v>
      </c>
      <c r="AU17" s="425">
        <f>AA32</f>
        <v>0</v>
      </c>
      <c r="AV17" s="416">
        <f>AB32</f>
        <v>0</v>
      </c>
      <c r="AW17" s="417">
        <f>AC32</f>
        <v>0</v>
      </c>
      <c r="BA17" s="81">
        <f>BE17*$F17</f>
        <v>0</v>
      </c>
      <c r="BB17" s="81">
        <f t="shared" ref="BB17:BD32" si="6">BF17*$F17</f>
        <v>0</v>
      </c>
      <c r="BC17" s="81">
        <f t="shared" si="6"/>
        <v>0</v>
      </c>
      <c r="BD17" s="81">
        <f t="shared" si="6"/>
        <v>0</v>
      </c>
      <c r="BE17" s="267"/>
      <c r="BF17" s="267">
        <v>1</v>
      </c>
      <c r="BG17" s="267"/>
      <c r="BH17" s="267"/>
      <c r="BJ17" s="375" t="s">
        <v>30011</v>
      </c>
      <c r="BK17" s="134">
        <v>6</v>
      </c>
      <c r="BL17" s="134">
        <f t="shared" ref="BL17:BL32" si="7">BK17*F17</f>
        <v>0</v>
      </c>
      <c r="BM17" s="134">
        <v>1.1200000000000001</v>
      </c>
      <c r="BN17" s="134">
        <f t="shared" ref="BN17:BN32" si="8">BM17*F17</f>
        <v>0</v>
      </c>
      <c r="BO17" s="68"/>
      <c r="BP17" s="68"/>
      <c r="BQ17" s="68"/>
      <c r="BR17" s="68"/>
      <c r="BS17" s="68"/>
      <c r="BT17" s="68"/>
      <c r="BU17" s="68"/>
      <c r="BV17" s="68"/>
      <c r="BW17" s="68"/>
      <c r="BX17" s="68"/>
      <c r="BY17" s="68"/>
      <c r="BZ17" s="68"/>
      <c r="CA17" s="68"/>
      <c r="CB17" s="68"/>
      <c r="CC17" s="68"/>
      <c r="CD17" s="68"/>
      <c r="CE17" s="68"/>
      <c r="CF17" s="68"/>
      <c r="CG17" s="68"/>
      <c r="CH17" s="68"/>
      <c r="CI17" s="68"/>
      <c r="CJ17" s="68"/>
    </row>
    <row r="18" spans="1:89" ht="18" customHeight="1">
      <c r="A18" s="235" t="s">
        <v>30012</v>
      </c>
      <c r="B18" s="235" t="s">
        <v>28334</v>
      </c>
      <c r="C18" s="235" t="s">
        <v>30004</v>
      </c>
      <c r="D18" s="986" t="s">
        <v>30013</v>
      </c>
      <c r="E18" s="124">
        <v>1</v>
      </c>
      <c r="F18" s="124">
        <f t="shared" si="2"/>
        <v>0</v>
      </c>
      <c r="G18" s="793">
        <v>180</v>
      </c>
      <c r="H18" s="481">
        <f t="shared" ref="H18:H31" si="9">$G$5</f>
        <v>0</v>
      </c>
      <c r="I18" s="125">
        <f t="shared" si="3"/>
        <v>180</v>
      </c>
      <c r="J18" s="236">
        <f t="shared" si="4"/>
        <v>0</v>
      </c>
      <c r="K18" s="389"/>
      <c r="L18" s="390"/>
      <c r="M18" s="444"/>
      <c r="N18" s="392"/>
      <c r="O18" s="404"/>
      <c r="P18" s="824"/>
      <c r="Q18" s="369"/>
      <c r="R18" s="394"/>
      <c r="S18" s="388"/>
      <c r="T18" s="425"/>
      <c r="U18" s="395"/>
      <c r="V18" s="396"/>
      <c r="W18" s="396"/>
      <c r="X18" s="398"/>
      <c r="Y18" s="399"/>
      <c r="Z18" s="400"/>
      <c r="AA18" s="401"/>
      <c r="AB18" s="402"/>
      <c r="AC18" s="403"/>
      <c r="AE18" s="424">
        <f>AE17</f>
        <v>0</v>
      </c>
      <c r="AF18" s="423">
        <f t="shared" ref="AF18:AW18" si="10">AF17</f>
        <v>0</v>
      </c>
      <c r="AG18" s="391">
        <f t="shared" si="10"/>
        <v>0</v>
      </c>
      <c r="AH18" s="392">
        <f t="shared" si="10"/>
        <v>0</v>
      </c>
      <c r="AI18" s="407">
        <f t="shared" si="10"/>
        <v>0</v>
      </c>
      <c r="AJ18" s="408">
        <f t="shared" si="10"/>
        <v>0</v>
      </c>
      <c r="AK18" s="409">
        <f t="shared" si="10"/>
        <v>0</v>
      </c>
      <c r="AL18" s="394">
        <f t="shared" si="10"/>
        <v>0</v>
      </c>
      <c r="AM18" s="410">
        <f t="shared" si="10"/>
        <v>0</v>
      </c>
      <c r="AN18" s="426">
        <f t="shared" si="10"/>
        <v>0</v>
      </c>
      <c r="AO18" s="411">
        <f t="shared" si="10"/>
        <v>0</v>
      </c>
      <c r="AP18" s="412">
        <f t="shared" si="10"/>
        <v>0</v>
      </c>
      <c r="AQ18" s="397">
        <f t="shared" si="10"/>
        <v>0</v>
      </c>
      <c r="AR18" s="413">
        <f t="shared" si="10"/>
        <v>0</v>
      </c>
      <c r="AS18" s="414">
        <f t="shared" si="10"/>
        <v>0</v>
      </c>
      <c r="AT18" s="415">
        <f t="shared" si="10"/>
        <v>0</v>
      </c>
      <c r="AU18" s="425">
        <f t="shared" si="10"/>
        <v>0</v>
      </c>
      <c r="AV18" s="416">
        <f t="shared" si="10"/>
        <v>0</v>
      </c>
      <c r="AW18" s="417">
        <f t="shared" si="10"/>
        <v>0</v>
      </c>
      <c r="BA18" s="81">
        <f t="shared" ref="BA18:BA32" si="11">BE18*$F18</f>
        <v>0</v>
      </c>
      <c r="BB18" s="81">
        <f t="shared" si="6"/>
        <v>0</v>
      </c>
      <c r="BC18" s="81">
        <f t="shared" si="6"/>
        <v>0</v>
      </c>
      <c r="BD18" s="81">
        <f t="shared" si="6"/>
        <v>0</v>
      </c>
      <c r="BE18" s="267"/>
      <c r="BF18" s="267">
        <v>1</v>
      </c>
      <c r="BG18" s="267"/>
      <c r="BH18" s="267"/>
      <c r="BJ18" s="375" t="s">
        <v>30011</v>
      </c>
      <c r="BK18" s="131">
        <v>6</v>
      </c>
      <c r="BL18" s="131">
        <f t="shared" si="7"/>
        <v>0</v>
      </c>
      <c r="BM18" s="131">
        <v>1.04</v>
      </c>
      <c r="BN18" s="131">
        <f t="shared" si="8"/>
        <v>0</v>
      </c>
      <c r="BO18" s="68"/>
      <c r="BP18" s="68"/>
      <c r="BQ18" s="68"/>
      <c r="BR18" s="68"/>
      <c r="BS18" s="68"/>
      <c r="BT18" s="68"/>
      <c r="BU18" s="68"/>
      <c r="BV18" s="68"/>
      <c r="BW18" s="68"/>
      <c r="BX18" s="68"/>
      <c r="BY18" s="68"/>
      <c r="BZ18" s="68"/>
      <c r="CA18" s="68"/>
      <c r="CB18" s="68"/>
      <c r="CC18" s="68"/>
      <c r="CD18" s="68"/>
      <c r="CE18" s="68"/>
      <c r="CF18" s="68"/>
      <c r="CG18" s="68"/>
      <c r="CH18" s="68"/>
      <c r="CI18" s="68"/>
      <c r="CJ18" s="68"/>
    </row>
    <row r="19" spans="1:89" ht="18" customHeight="1">
      <c r="A19" s="235" t="s">
        <v>30014</v>
      </c>
      <c r="B19" s="235" t="s">
        <v>28335</v>
      </c>
      <c r="C19" s="235" t="s">
        <v>30004</v>
      </c>
      <c r="D19" s="986" t="s">
        <v>30015</v>
      </c>
      <c r="E19" s="124">
        <v>1</v>
      </c>
      <c r="F19" s="124">
        <f t="shared" si="2"/>
        <v>0</v>
      </c>
      <c r="G19" s="793">
        <v>180</v>
      </c>
      <c r="H19" s="481">
        <f t="shared" si="9"/>
        <v>0</v>
      </c>
      <c r="I19" s="125">
        <f t="shared" si="3"/>
        <v>180</v>
      </c>
      <c r="J19" s="236">
        <f t="shared" si="4"/>
        <v>0</v>
      </c>
      <c r="K19" s="389"/>
      <c r="L19" s="390"/>
      <c r="M19" s="444"/>
      <c r="N19" s="392"/>
      <c r="O19" s="404"/>
      <c r="P19" s="824"/>
      <c r="Q19" s="369"/>
      <c r="R19" s="394"/>
      <c r="S19" s="388"/>
      <c r="T19" s="425"/>
      <c r="U19" s="395"/>
      <c r="V19" s="396"/>
      <c r="W19" s="396"/>
      <c r="X19" s="398"/>
      <c r="Y19" s="399"/>
      <c r="Z19" s="400"/>
      <c r="AA19" s="401"/>
      <c r="AB19" s="402"/>
      <c r="AC19" s="403"/>
      <c r="AE19" s="424">
        <f t="shared" ref="AE19:AW23" si="12">AE18</f>
        <v>0</v>
      </c>
      <c r="AF19" s="423">
        <f t="shared" si="12"/>
        <v>0</v>
      </c>
      <c r="AG19" s="391">
        <f t="shared" si="12"/>
        <v>0</v>
      </c>
      <c r="AH19" s="392">
        <f t="shared" si="12"/>
        <v>0</v>
      </c>
      <c r="AI19" s="407">
        <f t="shared" si="12"/>
        <v>0</v>
      </c>
      <c r="AJ19" s="408">
        <f t="shared" si="12"/>
        <v>0</v>
      </c>
      <c r="AK19" s="409">
        <f t="shared" si="12"/>
        <v>0</v>
      </c>
      <c r="AL19" s="394">
        <f t="shared" si="12"/>
        <v>0</v>
      </c>
      <c r="AM19" s="410">
        <f t="shared" si="12"/>
        <v>0</v>
      </c>
      <c r="AN19" s="426">
        <f t="shared" si="12"/>
        <v>0</v>
      </c>
      <c r="AO19" s="411">
        <f t="shared" si="12"/>
        <v>0</v>
      </c>
      <c r="AP19" s="412">
        <f t="shared" si="12"/>
        <v>0</v>
      </c>
      <c r="AQ19" s="397">
        <f t="shared" si="12"/>
        <v>0</v>
      </c>
      <c r="AR19" s="413">
        <f t="shared" si="12"/>
        <v>0</v>
      </c>
      <c r="AS19" s="414">
        <f t="shared" si="12"/>
        <v>0</v>
      </c>
      <c r="AT19" s="415">
        <f t="shared" si="12"/>
        <v>0</v>
      </c>
      <c r="AU19" s="425">
        <f t="shared" si="12"/>
        <v>0</v>
      </c>
      <c r="AV19" s="416">
        <f t="shared" si="12"/>
        <v>0</v>
      </c>
      <c r="AW19" s="417">
        <f t="shared" si="12"/>
        <v>0</v>
      </c>
      <c r="BA19" s="81">
        <f t="shared" si="11"/>
        <v>0</v>
      </c>
      <c r="BB19" s="81">
        <f t="shared" si="6"/>
        <v>0</v>
      </c>
      <c r="BC19" s="81">
        <f t="shared" si="6"/>
        <v>0</v>
      </c>
      <c r="BD19" s="81">
        <f t="shared" si="6"/>
        <v>0</v>
      </c>
      <c r="BE19" s="267"/>
      <c r="BF19" s="267">
        <v>1</v>
      </c>
      <c r="BG19" s="267"/>
      <c r="BH19" s="267"/>
      <c r="BJ19" s="375" t="s">
        <v>30016</v>
      </c>
      <c r="BK19" s="131">
        <v>6</v>
      </c>
      <c r="BL19" s="131">
        <f t="shared" si="7"/>
        <v>0</v>
      </c>
      <c r="BM19" s="131">
        <v>1.04</v>
      </c>
      <c r="BN19" s="131">
        <f t="shared" si="8"/>
        <v>0</v>
      </c>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9" ht="18" customHeight="1">
      <c r="A20" s="235" t="s">
        <v>30017</v>
      </c>
      <c r="B20" s="235" t="s">
        <v>28336</v>
      </c>
      <c r="C20" s="235" t="s">
        <v>30004</v>
      </c>
      <c r="D20" s="986" t="s">
        <v>30018</v>
      </c>
      <c r="E20" s="124">
        <v>1</v>
      </c>
      <c r="F20" s="124">
        <f t="shared" si="2"/>
        <v>0</v>
      </c>
      <c r="G20" s="793">
        <v>190</v>
      </c>
      <c r="H20" s="481">
        <f t="shared" si="9"/>
        <v>0</v>
      </c>
      <c r="I20" s="125">
        <f t="shared" si="3"/>
        <v>190</v>
      </c>
      <c r="J20" s="236">
        <f t="shared" si="4"/>
        <v>0</v>
      </c>
      <c r="K20" s="389"/>
      <c r="L20" s="390"/>
      <c r="M20" s="444"/>
      <c r="N20" s="392"/>
      <c r="O20" s="393"/>
      <c r="P20" s="824"/>
      <c r="Q20" s="369"/>
      <c r="R20" s="394"/>
      <c r="S20" s="388"/>
      <c r="T20" s="425"/>
      <c r="U20" s="395"/>
      <c r="V20" s="396"/>
      <c r="W20" s="396"/>
      <c r="X20" s="398"/>
      <c r="Y20" s="399"/>
      <c r="Z20" s="400"/>
      <c r="AA20" s="401"/>
      <c r="AB20" s="402"/>
      <c r="AC20" s="403"/>
      <c r="AE20" s="424">
        <f t="shared" si="12"/>
        <v>0</v>
      </c>
      <c r="AF20" s="423">
        <f t="shared" si="12"/>
        <v>0</v>
      </c>
      <c r="AG20" s="391">
        <f t="shared" si="12"/>
        <v>0</v>
      </c>
      <c r="AH20" s="392">
        <f t="shared" si="12"/>
        <v>0</v>
      </c>
      <c r="AI20" s="407">
        <f t="shared" si="12"/>
        <v>0</v>
      </c>
      <c r="AJ20" s="408">
        <f t="shared" si="12"/>
        <v>0</v>
      </c>
      <c r="AK20" s="409">
        <f t="shared" si="12"/>
        <v>0</v>
      </c>
      <c r="AL20" s="394">
        <f t="shared" si="12"/>
        <v>0</v>
      </c>
      <c r="AM20" s="410">
        <f t="shared" si="12"/>
        <v>0</v>
      </c>
      <c r="AN20" s="426">
        <f t="shared" si="12"/>
        <v>0</v>
      </c>
      <c r="AO20" s="411">
        <f t="shared" si="12"/>
        <v>0</v>
      </c>
      <c r="AP20" s="412">
        <f t="shared" si="12"/>
        <v>0</v>
      </c>
      <c r="AQ20" s="397">
        <f t="shared" si="12"/>
        <v>0</v>
      </c>
      <c r="AR20" s="413">
        <f t="shared" si="12"/>
        <v>0</v>
      </c>
      <c r="AS20" s="414">
        <f t="shared" si="12"/>
        <v>0</v>
      </c>
      <c r="AT20" s="415">
        <f t="shared" si="12"/>
        <v>0</v>
      </c>
      <c r="AU20" s="425">
        <f t="shared" si="12"/>
        <v>0</v>
      </c>
      <c r="AV20" s="416">
        <f t="shared" si="12"/>
        <v>0</v>
      </c>
      <c r="AW20" s="417">
        <f t="shared" si="12"/>
        <v>0</v>
      </c>
      <c r="BA20" s="81">
        <f t="shared" si="11"/>
        <v>0</v>
      </c>
      <c r="BB20" s="81">
        <f t="shared" si="6"/>
        <v>0</v>
      </c>
      <c r="BC20" s="81">
        <f t="shared" si="6"/>
        <v>0</v>
      </c>
      <c r="BD20" s="81">
        <f t="shared" si="6"/>
        <v>0</v>
      </c>
      <c r="BE20" s="267"/>
      <c r="BF20" s="267">
        <v>1</v>
      </c>
      <c r="BG20" s="267"/>
      <c r="BH20" s="267"/>
      <c r="BJ20" s="375" t="s">
        <v>30019</v>
      </c>
      <c r="BK20" s="131">
        <v>6</v>
      </c>
      <c r="BL20" s="131">
        <f t="shared" si="7"/>
        <v>0</v>
      </c>
      <c r="BM20" s="131">
        <v>1.18</v>
      </c>
      <c r="BN20" s="131">
        <f t="shared" si="8"/>
        <v>0</v>
      </c>
      <c r="BO20" s="68"/>
      <c r="BP20" s="68"/>
      <c r="BQ20" s="68"/>
      <c r="BR20" s="68"/>
      <c r="BS20" s="68"/>
      <c r="BT20" s="68"/>
      <c r="BU20" s="68"/>
      <c r="BV20" s="68"/>
      <c r="BW20" s="68"/>
      <c r="BX20" s="68"/>
      <c r="BY20" s="68"/>
      <c r="BZ20" s="68"/>
      <c r="CA20" s="68"/>
      <c r="CB20" s="68"/>
      <c r="CC20" s="68"/>
      <c r="CD20" s="68"/>
      <c r="CE20" s="68"/>
      <c r="CF20" s="68"/>
      <c r="CG20" s="68"/>
      <c r="CH20" s="68"/>
      <c r="CI20" s="68"/>
      <c r="CJ20" s="68"/>
    </row>
    <row r="21" spans="1:89" ht="18" customHeight="1">
      <c r="A21" s="235" t="s">
        <v>30020</v>
      </c>
      <c r="B21" s="235" t="s">
        <v>28337</v>
      </c>
      <c r="C21" s="235" t="s">
        <v>30004</v>
      </c>
      <c r="D21" s="986" t="s">
        <v>30021</v>
      </c>
      <c r="E21" s="124">
        <v>1</v>
      </c>
      <c r="F21" s="124">
        <f t="shared" si="2"/>
        <v>0</v>
      </c>
      <c r="G21" s="793">
        <v>210</v>
      </c>
      <c r="H21" s="481">
        <f t="shared" si="9"/>
        <v>0</v>
      </c>
      <c r="I21" s="125">
        <f t="shared" si="3"/>
        <v>210</v>
      </c>
      <c r="J21" s="236">
        <f t="shared" si="4"/>
        <v>0</v>
      </c>
      <c r="K21" s="389"/>
      <c r="L21" s="390"/>
      <c r="M21" s="444"/>
      <c r="N21" s="392"/>
      <c r="O21" s="393"/>
      <c r="P21" s="824"/>
      <c r="Q21" s="369"/>
      <c r="R21" s="394"/>
      <c r="S21" s="388"/>
      <c r="T21" s="425"/>
      <c r="U21" s="395"/>
      <c r="V21" s="396"/>
      <c r="W21" s="396"/>
      <c r="X21" s="398"/>
      <c r="Y21" s="399"/>
      <c r="Z21" s="400"/>
      <c r="AA21" s="401"/>
      <c r="AB21" s="402"/>
      <c r="AC21" s="403"/>
      <c r="AE21" s="424">
        <f t="shared" si="12"/>
        <v>0</v>
      </c>
      <c r="AF21" s="423">
        <f t="shared" si="12"/>
        <v>0</v>
      </c>
      <c r="AG21" s="391">
        <f t="shared" si="12"/>
        <v>0</v>
      </c>
      <c r="AH21" s="392">
        <f t="shared" si="12"/>
        <v>0</v>
      </c>
      <c r="AI21" s="407">
        <f t="shared" si="12"/>
        <v>0</v>
      </c>
      <c r="AJ21" s="408">
        <f t="shared" si="12"/>
        <v>0</v>
      </c>
      <c r="AK21" s="409">
        <f t="shared" si="12"/>
        <v>0</v>
      </c>
      <c r="AL21" s="394">
        <f t="shared" si="12"/>
        <v>0</v>
      </c>
      <c r="AM21" s="410">
        <f t="shared" si="12"/>
        <v>0</v>
      </c>
      <c r="AN21" s="426">
        <f t="shared" si="12"/>
        <v>0</v>
      </c>
      <c r="AO21" s="411">
        <f t="shared" si="12"/>
        <v>0</v>
      </c>
      <c r="AP21" s="412">
        <f t="shared" si="12"/>
        <v>0</v>
      </c>
      <c r="AQ21" s="397">
        <f t="shared" si="12"/>
        <v>0</v>
      </c>
      <c r="AR21" s="413">
        <f t="shared" si="12"/>
        <v>0</v>
      </c>
      <c r="AS21" s="414">
        <f t="shared" si="12"/>
        <v>0</v>
      </c>
      <c r="AT21" s="415">
        <f t="shared" si="12"/>
        <v>0</v>
      </c>
      <c r="AU21" s="425">
        <f t="shared" si="12"/>
        <v>0</v>
      </c>
      <c r="AV21" s="416">
        <f t="shared" si="12"/>
        <v>0</v>
      </c>
      <c r="AW21" s="417">
        <f t="shared" si="12"/>
        <v>0</v>
      </c>
      <c r="BA21" s="81">
        <f t="shared" si="11"/>
        <v>0</v>
      </c>
      <c r="BB21" s="81">
        <f t="shared" si="6"/>
        <v>0</v>
      </c>
      <c r="BC21" s="81">
        <f t="shared" si="6"/>
        <v>0</v>
      </c>
      <c r="BD21" s="81">
        <f t="shared" si="6"/>
        <v>0</v>
      </c>
      <c r="BE21" s="267"/>
      <c r="BF21" s="267"/>
      <c r="BG21" s="267">
        <v>1</v>
      </c>
      <c r="BH21" s="267"/>
      <c r="BJ21" s="375" t="s">
        <v>30022</v>
      </c>
      <c r="BK21" s="131">
        <v>6</v>
      </c>
      <c r="BL21" s="131">
        <f t="shared" si="7"/>
        <v>0</v>
      </c>
      <c r="BM21" s="131">
        <v>1.36</v>
      </c>
      <c r="BN21" s="131">
        <f t="shared" si="8"/>
        <v>0</v>
      </c>
      <c r="BO21" s="68"/>
      <c r="BP21" s="68"/>
      <c r="BQ21" s="68"/>
      <c r="BR21" s="68"/>
      <c r="BS21" s="68"/>
      <c r="BT21" s="68"/>
      <c r="BU21" s="68"/>
      <c r="BV21" s="68"/>
      <c r="BW21" s="68"/>
      <c r="BX21" s="68"/>
      <c r="BY21" s="68"/>
      <c r="BZ21" s="68"/>
      <c r="CA21" s="68"/>
      <c r="CB21" s="68"/>
      <c r="CC21" s="68"/>
      <c r="CD21" s="68"/>
      <c r="CE21" s="68"/>
      <c r="CF21" s="68"/>
      <c r="CG21" s="68"/>
      <c r="CH21" s="68"/>
      <c r="CI21" s="68"/>
      <c r="CJ21" s="68"/>
    </row>
    <row r="22" spans="1:89" ht="18" customHeight="1">
      <c r="A22" s="235" t="s">
        <v>30023</v>
      </c>
      <c r="B22" s="235" t="s">
        <v>28338</v>
      </c>
      <c r="C22" s="235" t="s">
        <v>30004</v>
      </c>
      <c r="D22" s="986" t="s">
        <v>30024</v>
      </c>
      <c r="E22" s="124">
        <v>1</v>
      </c>
      <c r="F22" s="124">
        <f t="shared" si="2"/>
        <v>0</v>
      </c>
      <c r="G22" s="793">
        <v>210</v>
      </c>
      <c r="H22" s="481">
        <f t="shared" si="9"/>
        <v>0</v>
      </c>
      <c r="I22" s="125">
        <f t="shared" si="3"/>
        <v>210</v>
      </c>
      <c r="J22" s="236">
        <f t="shared" si="4"/>
        <v>0</v>
      </c>
      <c r="K22" s="389"/>
      <c r="L22" s="390"/>
      <c r="M22" s="444"/>
      <c r="N22" s="392"/>
      <c r="O22" s="393"/>
      <c r="P22" s="824"/>
      <c r="Q22" s="369"/>
      <c r="R22" s="394"/>
      <c r="S22" s="388"/>
      <c r="T22" s="425"/>
      <c r="U22" s="395"/>
      <c r="V22" s="396"/>
      <c r="W22" s="396"/>
      <c r="X22" s="398"/>
      <c r="Y22" s="399"/>
      <c r="Z22" s="400"/>
      <c r="AA22" s="401"/>
      <c r="AB22" s="402"/>
      <c r="AC22" s="403"/>
      <c r="AE22" s="424">
        <f t="shared" si="12"/>
        <v>0</v>
      </c>
      <c r="AF22" s="423">
        <f t="shared" si="12"/>
        <v>0</v>
      </c>
      <c r="AG22" s="391">
        <f t="shared" si="12"/>
        <v>0</v>
      </c>
      <c r="AH22" s="392">
        <f t="shared" si="12"/>
        <v>0</v>
      </c>
      <c r="AI22" s="407">
        <f t="shared" si="12"/>
        <v>0</v>
      </c>
      <c r="AJ22" s="408">
        <f t="shared" si="12"/>
        <v>0</v>
      </c>
      <c r="AK22" s="409">
        <f t="shared" si="12"/>
        <v>0</v>
      </c>
      <c r="AL22" s="394">
        <f t="shared" si="12"/>
        <v>0</v>
      </c>
      <c r="AM22" s="410">
        <f t="shared" si="12"/>
        <v>0</v>
      </c>
      <c r="AN22" s="426">
        <f t="shared" si="12"/>
        <v>0</v>
      </c>
      <c r="AO22" s="411">
        <f t="shared" si="12"/>
        <v>0</v>
      </c>
      <c r="AP22" s="412">
        <f t="shared" si="12"/>
        <v>0</v>
      </c>
      <c r="AQ22" s="397">
        <f t="shared" si="12"/>
        <v>0</v>
      </c>
      <c r="AR22" s="413">
        <f t="shared" si="12"/>
        <v>0</v>
      </c>
      <c r="AS22" s="414">
        <f t="shared" si="12"/>
        <v>0</v>
      </c>
      <c r="AT22" s="415">
        <f t="shared" si="12"/>
        <v>0</v>
      </c>
      <c r="AU22" s="425">
        <f t="shared" si="12"/>
        <v>0</v>
      </c>
      <c r="AV22" s="416">
        <f t="shared" si="12"/>
        <v>0</v>
      </c>
      <c r="AW22" s="417">
        <f t="shared" si="12"/>
        <v>0</v>
      </c>
      <c r="BA22" s="81">
        <f t="shared" si="11"/>
        <v>0</v>
      </c>
      <c r="BB22" s="81">
        <f t="shared" si="6"/>
        <v>0</v>
      </c>
      <c r="BC22" s="81">
        <f t="shared" si="6"/>
        <v>0</v>
      </c>
      <c r="BD22" s="81">
        <f t="shared" si="6"/>
        <v>0</v>
      </c>
      <c r="BE22" s="267"/>
      <c r="BF22" s="267"/>
      <c r="BG22" s="267">
        <v>1</v>
      </c>
      <c r="BH22" s="267"/>
      <c r="BJ22" s="375" t="s">
        <v>30025</v>
      </c>
      <c r="BK22" s="131">
        <v>6</v>
      </c>
      <c r="BL22" s="131">
        <f t="shared" si="7"/>
        <v>0</v>
      </c>
      <c r="BM22" s="131">
        <v>1.38</v>
      </c>
      <c r="BN22" s="131">
        <f t="shared" si="8"/>
        <v>0</v>
      </c>
      <c r="BO22" s="68"/>
      <c r="BP22" s="68"/>
      <c r="BQ22" s="68"/>
      <c r="BR22" s="68"/>
      <c r="BS22" s="68"/>
      <c r="BT22" s="68"/>
      <c r="BU22" s="68"/>
      <c r="BV22" s="68"/>
      <c r="BW22" s="68"/>
      <c r="BX22" s="68"/>
      <c r="BY22" s="68"/>
      <c r="BZ22" s="68"/>
      <c r="CA22" s="68"/>
      <c r="CB22" s="68"/>
      <c r="CC22" s="68"/>
      <c r="CD22" s="68"/>
      <c r="CE22" s="68"/>
      <c r="CF22" s="68"/>
      <c r="CG22" s="68"/>
      <c r="CH22" s="68"/>
      <c r="CI22" s="68"/>
      <c r="CJ22" s="68"/>
    </row>
    <row r="23" spans="1:89" ht="18" customHeight="1">
      <c r="A23" s="235" t="s">
        <v>30026</v>
      </c>
      <c r="B23" s="235" t="s">
        <v>28339</v>
      </c>
      <c r="C23" s="235" t="s">
        <v>30004</v>
      </c>
      <c r="D23" s="986" t="s">
        <v>30027</v>
      </c>
      <c r="E23" s="124">
        <v>1</v>
      </c>
      <c r="F23" s="124">
        <f t="shared" si="2"/>
        <v>0</v>
      </c>
      <c r="G23" s="793">
        <v>190</v>
      </c>
      <c r="H23" s="481">
        <f t="shared" si="9"/>
        <v>0</v>
      </c>
      <c r="I23" s="125">
        <f t="shared" si="3"/>
        <v>190</v>
      </c>
      <c r="J23" s="236">
        <f t="shared" si="4"/>
        <v>0</v>
      </c>
      <c r="K23" s="389"/>
      <c r="L23" s="390"/>
      <c r="M23" s="444"/>
      <c r="N23" s="392"/>
      <c r="O23" s="404"/>
      <c r="P23" s="824"/>
      <c r="Q23" s="369"/>
      <c r="R23" s="394"/>
      <c r="S23" s="388"/>
      <c r="T23" s="425"/>
      <c r="U23" s="395"/>
      <c r="V23" s="396"/>
      <c r="W23" s="396"/>
      <c r="X23" s="398"/>
      <c r="Y23" s="399"/>
      <c r="Z23" s="400"/>
      <c r="AA23" s="401"/>
      <c r="AB23" s="402"/>
      <c r="AC23" s="403"/>
      <c r="AE23" s="424">
        <f>AE22</f>
        <v>0</v>
      </c>
      <c r="AF23" s="423">
        <f t="shared" si="12"/>
        <v>0</v>
      </c>
      <c r="AG23" s="391">
        <f t="shared" si="12"/>
        <v>0</v>
      </c>
      <c r="AH23" s="392">
        <f t="shared" si="12"/>
        <v>0</v>
      </c>
      <c r="AI23" s="407">
        <f t="shared" si="12"/>
        <v>0</v>
      </c>
      <c r="AJ23" s="408">
        <f t="shared" si="12"/>
        <v>0</v>
      </c>
      <c r="AK23" s="409">
        <f t="shared" si="12"/>
        <v>0</v>
      </c>
      <c r="AL23" s="394">
        <f t="shared" si="12"/>
        <v>0</v>
      </c>
      <c r="AM23" s="410">
        <f t="shared" si="12"/>
        <v>0</v>
      </c>
      <c r="AN23" s="426">
        <f t="shared" si="12"/>
        <v>0</v>
      </c>
      <c r="AO23" s="411">
        <f t="shared" si="12"/>
        <v>0</v>
      </c>
      <c r="AP23" s="412">
        <f t="shared" si="12"/>
        <v>0</v>
      </c>
      <c r="AQ23" s="397">
        <f t="shared" si="12"/>
        <v>0</v>
      </c>
      <c r="AR23" s="413">
        <f t="shared" si="12"/>
        <v>0</v>
      </c>
      <c r="AS23" s="414">
        <f t="shared" si="12"/>
        <v>0</v>
      </c>
      <c r="AT23" s="415">
        <f t="shared" si="12"/>
        <v>0</v>
      </c>
      <c r="AU23" s="425">
        <f t="shared" si="12"/>
        <v>0</v>
      </c>
      <c r="AV23" s="416">
        <f t="shared" si="12"/>
        <v>0</v>
      </c>
      <c r="AW23" s="417">
        <f t="shared" si="12"/>
        <v>0</v>
      </c>
      <c r="BA23" s="81">
        <f t="shared" si="11"/>
        <v>0</v>
      </c>
      <c r="BB23" s="81">
        <f t="shared" si="6"/>
        <v>0</v>
      </c>
      <c r="BC23" s="81">
        <f t="shared" si="6"/>
        <v>0</v>
      </c>
      <c r="BD23" s="81">
        <f t="shared" si="6"/>
        <v>0</v>
      </c>
      <c r="BE23" s="267"/>
      <c r="BF23" s="267">
        <v>1</v>
      </c>
      <c r="BG23" s="267"/>
      <c r="BH23" s="267"/>
      <c r="BJ23" s="375" t="s">
        <v>30028</v>
      </c>
      <c r="BK23" s="131">
        <v>6</v>
      </c>
      <c r="BL23" s="131">
        <f t="shared" si="7"/>
        <v>0</v>
      </c>
      <c r="BM23" s="131">
        <v>1.1200000000000001</v>
      </c>
      <c r="BN23" s="131">
        <f t="shared" si="8"/>
        <v>0</v>
      </c>
      <c r="BO23" s="68"/>
      <c r="BP23" s="68"/>
      <c r="BQ23" s="68"/>
      <c r="BR23" s="68"/>
      <c r="BS23" s="68"/>
      <c r="BT23" s="68"/>
      <c r="BU23" s="68"/>
      <c r="BV23" s="68"/>
      <c r="BW23" s="68"/>
      <c r="BX23" s="68"/>
      <c r="BY23" s="68"/>
      <c r="BZ23" s="68"/>
      <c r="CA23" s="68"/>
      <c r="CB23" s="68"/>
      <c r="CC23" s="68"/>
      <c r="CD23" s="68"/>
      <c r="CE23" s="68"/>
      <c r="CF23" s="68"/>
      <c r="CG23" s="68"/>
      <c r="CH23" s="68"/>
      <c r="CI23" s="68"/>
      <c r="CJ23" s="68"/>
    </row>
    <row r="24" spans="1:89" ht="18" customHeight="1">
      <c r="A24" s="235" t="s">
        <v>30029</v>
      </c>
      <c r="B24" s="235" t="s">
        <v>28340</v>
      </c>
      <c r="C24" s="235" t="s">
        <v>30004</v>
      </c>
      <c r="D24" s="986" t="s">
        <v>30030</v>
      </c>
      <c r="E24" s="124">
        <v>1</v>
      </c>
      <c r="F24" s="124">
        <f t="shared" si="2"/>
        <v>0</v>
      </c>
      <c r="G24" s="793">
        <v>210</v>
      </c>
      <c r="H24" s="481">
        <f t="shared" si="9"/>
        <v>0</v>
      </c>
      <c r="I24" s="125">
        <f t="shared" si="3"/>
        <v>210</v>
      </c>
      <c r="J24" s="236">
        <f t="shared" si="4"/>
        <v>0</v>
      </c>
      <c r="K24" s="389"/>
      <c r="L24" s="390"/>
      <c r="M24" s="444"/>
      <c r="N24" s="392"/>
      <c r="O24" s="404"/>
      <c r="P24" s="824"/>
      <c r="Q24" s="369"/>
      <c r="R24" s="394"/>
      <c r="S24" s="388"/>
      <c r="T24" s="425"/>
      <c r="U24" s="395"/>
      <c r="V24" s="396"/>
      <c r="W24" s="396"/>
      <c r="X24" s="398"/>
      <c r="Y24" s="399"/>
      <c r="Z24" s="400"/>
      <c r="AA24" s="401"/>
      <c r="AB24" s="402"/>
      <c r="AC24" s="403"/>
      <c r="AE24" s="424">
        <f t="shared" ref="AE24:AW27" si="13">AE23</f>
        <v>0</v>
      </c>
      <c r="AF24" s="423">
        <f t="shared" si="13"/>
        <v>0</v>
      </c>
      <c r="AG24" s="391">
        <f t="shared" si="13"/>
        <v>0</v>
      </c>
      <c r="AH24" s="392">
        <f t="shared" si="13"/>
        <v>0</v>
      </c>
      <c r="AI24" s="407">
        <f t="shared" si="13"/>
        <v>0</v>
      </c>
      <c r="AJ24" s="408">
        <f t="shared" si="13"/>
        <v>0</v>
      </c>
      <c r="AK24" s="409">
        <f t="shared" si="13"/>
        <v>0</v>
      </c>
      <c r="AL24" s="394">
        <f t="shared" si="13"/>
        <v>0</v>
      </c>
      <c r="AM24" s="410">
        <f t="shared" si="13"/>
        <v>0</v>
      </c>
      <c r="AN24" s="426">
        <f t="shared" si="13"/>
        <v>0</v>
      </c>
      <c r="AO24" s="411">
        <f t="shared" si="13"/>
        <v>0</v>
      </c>
      <c r="AP24" s="412">
        <f t="shared" si="13"/>
        <v>0</v>
      </c>
      <c r="AQ24" s="397">
        <f t="shared" si="13"/>
        <v>0</v>
      </c>
      <c r="AR24" s="413">
        <f t="shared" si="13"/>
        <v>0</v>
      </c>
      <c r="AS24" s="414">
        <f t="shared" si="13"/>
        <v>0</v>
      </c>
      <c r="AT24" s="415">
        <f t="shared" si="13"/>
        <v>0</v>
      </c>
      <c r="AU24" s="425">
        <f t="shared" si="13"/>
        <v>0</v>
      </c>
      <c r="AV24" s="416">
        <f t="shared" si="13"/>
        <v>0</v>
      </c>
      <c r="AW24" s="417">
        <f t="shared" si="13"/>
        <v>0</v>
      </c>
      <c r="BA24" s="81">
        <f t="shared" si="11"/>
        <v>0</v>
      </c>
      <c r="BB24" s="81">
        <f t="shared" si="6"/>
        <v>0</v>
      </c>
      <c r="BC24" s="81">
        <f t="shared" si="6"/>
        <v>0</v>
      </c>
      <c r="BD24" s="81">
        <f t="shared" si="6"/>
        <v>0</v>
      </c>
      <c r="BE24" s="267"/>
      <c r="BF24" s="267"/>
      <c r="BG24" s="267">
        <v>1</v>
      </c>
      <c r="BH24" s="267"/>
      <c r="BJ24" s="375" t="s">
        <v>30031</v>
      </c>
      <c r="BK24" s="131">
        <v>6</v>
      </c>
      <c r="BL24" s="131">
        <f t="shared" si="7"/>
        <v>0</v>
      </c>
      <c r="BM24" s="131">
        <v>1.28</v>
      </c>
      <c r="BN24" s="131">
        <f t="shared" si="8"/>
        <v>0</v>
      </c>
      <c r="BO24" s="68"/>
      <c r="BP24" s="68"/>
      <c r="BQ24" s="68"/>
      <c r="BR24" s="68"/>
      <c r="BS24" s="68"/>
      <c r="BT24" s="68"/>
      <c r="BU24" s="68"/>
      <c r="BV24" s="68"/>
      <c r="BW24" s="68"/>
      <c r="BX24" s="68"/>
      <c r="BY24" s="68"/>
      <c r="BZ24" s="68"/>
      <c r="CA24" s="68"/>
      <c r="CB24" s="68"/>
      <c r="CC24" s="68"/>
      <c r="CD24" s="68"/>
      <c r="CE24" s="68"/>
      <c r="CF24" s="68"/>
      <c r="CG24" s="68"/>
      <c r="CH24" s="68"/>
      <c r="CI24" s="68"/>
      <c r="CJ24" s="68"/>
    </row>
    <row r="25" spans="1:89" ht="18" customHeight="1">
      <c r="A25" s="235" t="s">
        <v>30032</v>
      </c>
      <c r="B25" s="235" t="s">
        <v>28341</v>
      </c>
      <c r="C25" s="235" t="s">
        <v>30004</v>
      </c>
      <c r="D25" s="986" t="s">
        <v>30033</v>
      </c>
      <c r="E25" s="124">
        <v>1</v>
      </c>
      <c r="F25" s="124">
        <f t="shared" si="2"/>
        <v>0</v>
      </c>
      <c r="G25" s="793">
        <v>190</v>
      </c>
      <c r="H25" s="481">
        <f t="shared" si="9"/>
        <v>0</v>
      </c>
      <c r="I25" s="125">
        <f t="shared" si="3"/>
        <v>190</v>
      </c>
      <c r="J25" s="236">
        <f t="shared" si="4"/>
        <v>0</v>
      </c>
      <c r="K25" s="389"/>
      <c r="L25" s="390"/>
      <c r="M25" s="444"/>
      <c r="N25" s="392"/>
      <c r="O25" s="393"/>
      <c r="P25" s="824"/>
      <c r="Q25" s="369"/>
      <c r="R25" s="394"/>
      <c r="S25" s="388"/>
      <c r="T25" s="425"/>
      <c r="U25" s="395"/>
      <c r="V25" s="396"/>
      <c r="W25" s="396"/>
      <c r="X25" s="398"/>
      <c r="Y25" s="399"/>
      <c r="Z25" s="400"/>
      <c r="AA25" s="401"/>
      <c r="AB25" s="402"/>
      <c r="AC25" s="403"/>
      <c r="AE25" s="424">
        <f t="shared" si="13"/>
        <v>0</v>
      </c>
      <c r="AF25" s="423">
        <f t="shared" si="13"/>
        <v>0</v>
      </c>
      <c r="AG25" s="391">
        <f t="shared" si="13"/>
        <v>0</v>
      </c>
      <c r="AH25" s="392">
        <f t="shared" si="13"/>
        <v>0</v>
      </c>
      <c r="AI25" s="407">
        <f t="shared" si="13"/>
        <v>0</v>
      </c>
      <c r="AJ25" s="408">
        <f t="shared" si="13"/>
        <v>0</v>
      </c>
      <c r="AK25" s="409">
        <f t="shared" si="13"/>
        <v>0</v>
      </c>
      <c r="AL25" s="394">
        <f t="shared" si="13"/>
        <v>0</v>
      </c>
      <c r="AM25" s="410">
        <f t="shared" si="13"/>
        <v>0</v>
      </c>
      <c r="AN25" s="426">
        <f t="shared" si="13"/>
        <v>0</v>
      </c>
      <c r="AO25" s="411">
        <f t="shared" si="13"/>
        <v>0</v>
      </c>
      <c r="AP25" s="412">
        <f t="shared" si="13"/>
        <v>0</v>
      </c>
      <c r="AQ25" s="397">
        <f t="shared" si="13"/>
        <v>0</v>
      </c>
      <c r="AR25" s="413">
        <f t="shared" si="13"/>
        <v>0</v>
      </c>
      <c r="AS25" s="414">
        <f t="shared" si="13"/>
        <v>0</v>
      </c>
      <c r="AT25" s="415">
        <f t="shared" si="13"/>
        <v>0</v>
      </c>
      <c r="AU25" s="425">
        <f t="shared" si="13"/>
        <v>0</v>
      </c>
      <c r="AV25" s="416">
        <f t="shared" si="13"/>
        <v>0</v>
      </c>
      <c r="AW25" s="417">
        <f t="shared" si="13"/>
        <v>0</v>
      </c>
      <c r="BA25" s="81">
        <f t="shared" si="11"/>
        <v>0</v>
      </c>
      <c r="BB25" s="81">
        <f t="shared" si="6"/>
        <v>0</v>
      </c>
      <c r="BC25" s="81">
        <f t="shared" si="6"/>
        <v>0</v>
      </c>
      <c r="BD25" s="81">
        <f t="shared" si="6"/>
        <v>0</v>
      </c>
      <c r="BE25" s="267"/>
      <c r="BF25" s="267">
        <v>1</v>
      </c>
      <c r="BG25" s="267"/>
      <c r="BH25" s="267"/>
      <c r="BJ25" s="375" t="s">
        <v>30034</v>
      </c>
      <c r="BK25" s="131">
        <v>6</v>
      </c>
      <c r="BL25" s="131">
        <f t="shared" si="7"/>
        <v>0</v>
      </c>
      <c r="BM25" s="131">
        <v>1.1499999999999999</v>
      </c>
      <c r="BN25" s="131">
        <f t="shared" si="8"/>
        <v>0</v>
      </c>
      <c r="BO25" s="68"/>
      <c r="BP25" s="68"/>
      <c r="BQ25" s="68"/>
      <c r="BR25" s="68"/>
      <c r="BS25" s="68"/>
      <c r="BT25" s="68"/>
      <c r="BU25" s="68"/>
      <c r="BV25" s="68"/>
      <c r="BW25" s="68"/>
      <c r="BX25" s="68"/>
      <c r="BY25" s="68"/>
      <c r="BZ25" s="68"/>
      <c r="CA25" s="68"/>
      <c r="CB25" s="68"/>
      <c r="CC25" s="68"/>
      <c r="CD25" s="68"/>
      <c r="CE25" s="68"/>
      <c r="CF25" s="68"/>
      <c r="CG25" s="68"/>
      <c r="CH25" s="68"/>
      <c r="CI25" s="68"/>
      <c r="CJ25" s="68"/>
    </row>
    <row r="26" spans="1:89" ht="18" customHeight="1">
      <c r="A26" s="235" t="s">
        <v>30035</v>
      </c>
      <c r="B26" s="235" t="s">
        <v>28342</v>
      </c>
      <c r="C26" s="235" t="s">
        <v>30004</v>
      </c>
      <c r="D26" s="986" t="s">
        <v>30036</v>
      </c>
      <c r="E26" s="124">
        <v>1</v>
      </c>
      <c r="F26" s="124">
        <f t="shared" si="2"/>
        <v>0</v>
      </c>
      <c r="G26" s="793">
        <v>210</v>
      </c>
      <c r="H26" s="481">
        <f t="shared" si="9"/>
        <v>0</v>
      </c>
      <c r="I26" s="125">
        <f t="shared" si="3"/>
        <v>210</v>
      </c>
      <c r="J26" s="236">
        <f t="shared" si="4"/>
        <v>0</v>
      </c>
      <c r="K26" s="389"/>
      <c r="L26" s="390"/>
      <c r="M26" s="444"/>
      <c r="N26" s="392"/>
      <c r="O26" s="393"/>
      <c r="P26" s="824"/>
      <c r="Q26" s="369"/>
      <c r="R26" s="394"/>
      <c r="S26" s="388"/>
      <c r="T26" s="425"/>
      <c r="U26" s="395"/>
      <c r="V26" s="396"/>
      <c r="W26" s="396"/>
      <c r="X26" s="398"/>
      <c r="Y26" s="399"/>
      <c r="Z26" s="400"/>
      <c r="AA26" s="401"/>
      <c r="AB26" s="402"/>
      <c r="AC26" s="403"/>
      <c r="AE26" s="424">
        <f t="shared" si="13"/>
        <v>0</v>
      </c>
      <c r="AF26" s="423">
        <f t="shared" si="13"/>
        <v>0</v>
      </c>
      <c r="AG26" s="391">
        <f t="shared" si="13"/>
        <v>0</v>
      </c>
      <c r="AH26" s="392">
        <f t="shared" si="13"/>
        <v>0</v>
      </c>
      <c r="AI26" s="407">
        <f t="shared" si="13"/>
        <v>0</v>
      </c>
      <c r="AJ26" s="408">
        <f t="shared" si="13"/>
        <v>0</v>
      </c>
      <c r="AK26" s="409">
        <f t="shared" si="13"/>
        <v>0</v>
      </c>
      <c r="AL26" s="394">
        <f t="shared" si="13"/>
        <v>0</v>
      </c>
      <c r="AM26" s="410">
        <f t="shared" si="13"/>
        <v>0</v>
      </c>
      <c r="AN26" s="426">
        <f t="shared" si="13"/>
        <v>0</v>
      </c>
      <c r="AO26" s="411">
        <f t="shared" si="13"/>
        <v>0</v>
      </c>
      <c r="AP26" s="412">
        <f t="shared" si="13"/>
        <v>0</v>
      </c>
      <c r="AQ26" s="397">
        <f t="shared" si="13"/>
        <v>0</v>
      </c>
      <c r="AR26" s="413">
        <f t="shared" si="13"/>
        <v>0</v>
      </c>
      <c r="AS26" s="414">
        <f t="shared" si="13"/>
        <v>0</v>
      </c>
      <c r="AT26" s="415">
        <f t="shared" si="13"/>
        <v>0</v>
      </c>
      <c r="AU26" s="425">
        <f t="shared" si="13"/>
        <v>0</v>
      </c>
      <c r="AV26" s="416">
        <f t="shared" si="13"/>
        <v>0</v>
      </c>
      <c r="AW26" s="417">
        <f t="shared" si="13"/>
        <v>0</v>
      </c>
      <c r="BA26" s="81">
        <f t="shared" si="11"/>
        <v>0</v>
      </c>
      <c r="BB26" s="81">
        <f t="shared" si="6"/>
        <v>0</v>
      </c>
      <c r="BC26" s="81">
        <f t="shared" si="6"/>
        <v>0</v>
      </c>
      <c r="BD26" s="81">
        <f t="shared" si="6"/>
        <v>0</v>
      </c>
      <c r="BE26" s="267"/>
      <c r="BF26" s="267"/>
      <c r="BG26" s="267">
        <v>1</v>
      </c>
      <c r="BH26" s="267"/>
      <c r="BJ26" s="375" t="s">
        <v>30037</v>
      </c>
      <c r="BK26" s="131">
        <v>6</v>
      </c>
      <c r="BL26" s="131">
        <f t="shared" si="7"/>
        <v>0</v>
      </c>
      <c r="BM26" s="131">
        <v>1.28</v>
      </c>
      <c r="BN26" s="131">
        <f t="shared" si="8"/>
        <v>0</v>
      </c>
      <c r="BO26" s="68"/>
      <c r="BP26" s="68"/>
      <c r="BQ26" s="68"/>
      <c r="BR26" s="68"/>
      <c r="BS26" s="68"/>
      <c r="BT26" s="68"/>
      <c r="BU26" s="68"/>
      <c r="BV26" s="68"/>
      <c r="BW26" s="68"/>
      <c r="BX26" s="68"/>
      <c r="BY26" s="68"/>
      <c r="BZ26" s="68"/>
      <c r="CA26" s="68"/>
      <c r="CB26" s="68"/>
      <c r="CC26" s="68"/>
      <c r="CD26" s="68"/>
      <c r="CE26" s="68"/>
      <c r="CF26" s="68"/>
      <c r="CG26" s="68"/>
      <c r="CH26" s="68"/>
      <c r="CI26" s="68"/>
      <c r="CJ26" s="68"/>
    </row>
    <row r="27" spans="1:89" ht="18" customHeight="1">
      <c r="A27" s="235" t="s">
        <v>30038</v>
      </c>
      <c r="B27" s="235" t="s">
        <v>28343</v>
      </c>
      <c r="C27" s="235" t="s">
        <v>30004</v>
      </c>
      <c r="D27" s="986" t="s">
        <v>30039</v>
      </c>
      <c r="E27" s="124">
        <v>1</v>
      </c>
      <c r="F27" s="124">
        <f t="shared" si="2"/>
        <v>0</v>
      </c>
      <c r="G27" s="793">
        <v>210</v>
      </c>
      <c r="H27" s="481">
        <f t="shared" si="9"/>
        <v>0</v>
      </c>
      <c r="I27" s="125">
        <f t="shared" si="3"/>
        <v>210</v>
      </c>
      <c r="J27" s="236">
        <f t="shared" si="4"/>
        <v>0</v>
      </c>
      <c r="K27" s="389"/>
      <c r="L27" s="390"/>
      <c r="M27" s="444"/>
      <c r="N27" s="392"/>
      <c r="O27" s="393"/>
      <c r="P27" s="824"/>
      <c r="Q27" s="369"/>
      <c r="R27" s="394"/>
      <c r="S27" s="388"/>
      <c r="T27" s="425"/>
      <c r="U27" s="395"/>
      <c r="V27" s="396"/>
      <c r="W27" s="396"/>
      <c r="X27" s="398"/>
      <c r="Y27" s="399"/>
      <c r="Z27" s="400"/>
      <c r="AA27" s="401"/>
      <c r="AB27" s="402"/>
      <c r="AC27" s="403"/>
      <c r="AE27" s="424">
        <f t="shared" si="13"/>
        <v>0</v>
      </c>
      <c r="AF27" s="423">
        <f t="shared" si="13"/>
        <v>0</v>
      </c>
      <c r="AG27" s="391">
        <f t="shared" si="13"/>
        <v>0</v>
      </c>
      <c r="AH27" s="392">
        <f t="shared" si="13"/>
        <v>0</v>
      </c>
      <c r="AI27" s="407">
        <f t="shared" si="13"/>
        <v>0</v>
      </c>
      <c r="AJ27" s="408">
        <f t="shared" si="13"/>
        <v>0</v>
      </c>
      <c r="AK27" s="409">
        <f t="shared" si="13"/>
        <v>0</v>
      </c>
      <c r="AL27" s="394">
        <f t="shared" si="13"/>
        <v>0</v>
      </c>
      <c r="AM27" s="410">
        <f t="shared" si="13"/>
        <v>0</v>
      </c>
      <c r="AN27" s="426">
        <f t="shared" si="13"/>
        <v>0</v>
      </c>
      <c r="AO27" s="411">
        <f t="shared" si="13"/>
        <v>0</v>
      </c>
      <c r="AP27" s="412">
        <f t="shared" si="13"/>
        <v>0</v>
      </c>
      <c r="AQ27" s="397">
        <f t="shared" si="13"/>
        <v>0</v>
      </c>
      <c r="AR27" s="413">
        <f t="shared" si="13"/>
        <v>0</v>
      </c>
      <c r="AS27" s="414">
        <f t="shared" si="13"/>
        <v>0</v>
      </c>
      <c r="AT27" s="415">
        <f t="shared" si="13"/>
        <v>0</v>
      </c>
      <c r="AU27" s="425">
        <f t="shared" si="13"/>
        <v>0</v>
      </c>
      <c r="AV27" s="416">
        <f t="shared" si="13"/>
        <v>0</v>
      </c>
      <c r="AW27" s="417">
        <f t="shared" si="13"/>
        <v>0</v>
      </c>
      <c r="BA27" s="81">
        <f t="shared" si="11"/>
        <v>0</v>
      </c>
      <c r="BB27" s="81">
        <f t="shared" si="6"/>
        <v>0</v>
      </c>
      <c r="BC27" s="81">
        <f t="shared" si="6"/>
        <v>0</v>
      </c>
      <c r="BD27" s="81">
        <f t="shared" si="6"/>
        <v>0</v>
      </c>
      <c r="BE27" s="267"/>
      <c r="BF27" s="267"/>
      <c r="BG27" s="267">
        <v>1</v>
      </c>
      <c r="BH27" s="267"/>
      <c r="BJ27" s="375" t="s">
        <v>30040</v>
      </c>
      <c r="BK27" s="131">
        <v>6</v>
      </c>
      <c r="BL27" s="131">
        <f t="shared" si="7"/>
        <v>0</v>
      </c>
      <c r="BM27" s="131">
        <v>1.25</v>
      </c>
      <c r="BN27" s="131">
        <f t="shared" si="8"/>
        <v>0</v>
      </c>
      <c r="BO27" s="68"/>
      <c r="BP27" s="68"/>
      <c r="BQ27" s="68"/>
      <c r="BR27" s="68"/>
      <c r="BS27" s="68"/>
      <c r="BT27" s="68"/>
      <c r="BU27" s="68"/>
      <c r="BV27" s="68"/>
      <c r="BW27" s="68"/>
      <c r="BX27" s="68"/>
      <c r="BY27" s="68"/>
      <c r="BZ27" s="68"/>
      <c r="CA27" s="68"/>
      <c r="CB27" s="68"/>
      <c r="CC27" s="68"/>
      <c r="CD27" s="68"/>
      <c r="CE27" s="68"/>
      <c r="CF27" s="68"/>
      <c r="CG27" s="68"/>
      <c r="CH27" s="68"/>
      <c r="CI27" s="68"/>
      <c r="CJ27" s="68"/>
    </row>
    <row r="28" spans="1:89" ht="18" customHeight="1">
      <c r="A28" s="235" t="s">
        <v>30041</v>
      </c>
      <c r="B28" s="235" t="s">
        <v>28344</v>
      </c>
      <c r="C28" s="235" t="s">
        <v>30004</v>
      </c>
      <c r="D28" s="986" t="s">
        <v>30042</v>
      </c>
      <c r="E28" s="124">
        <v>1</v>
      </c>
      <c r="F28" s="124">
        <f t="shared" si="2"/>
        <v>0</v>
      </c>
      <c r="G28" s="793">
        <v>220</v>
      </c>
      <c r="H28" s="481">
        <f t="shared" si="9"/>
        <v>0</v>
      </c>
      <c r="I28" s="125">
        <f t="shared" si="3"/>
        <v>220</v>
      </c>
      <c r="J28" s="236">
        <f t="shared" si="4"/>
        <v>0</v>
      </c>
      <c r="K28" s="389"/>
      <c r="L28" s="390"/>
      <c r="M28" s="444"/>
      <c r="N28" s="392"/>
      <c r="O28" s="393"/>
      <c r="P28" s="824"/>
      <c r="Q28" s="369"/>
      <c r="R28" s="394"/>
      <c r="S28" s="388"/>
      <c r="T28" s="425"/>
      <c r="U28" s="395"/>
      <c r="V28" s="396"/>
      <c r="W28" s="396"/>
      <c r="X28" s="398"/>
      <c r="Y28" s="399"/>
      <c r="Z28" s="400"/>
      <c r="AA28" s="401"/>
      <c r="AB28" s="402"/>
      <c r="AC28" s="403"/>
      <c r="AE28" s="424">
        <f t="shared" ref="AE28:AW28" si="14">AE22</f>
        <v>0</v>
      </c>
      <c r="AF28" s="423">
        <f t="shared" si="14"/>
        <v>0</v>
      </c>
      <c r="AG28" s="391">
        <f t="shared" si="14"/>
        <v>0</v>
      </c>
      <c r="AH28" s="392">
        <f t="shared" si="14"/>
        <v>0</v>
      </c>
      <c r="AI28" s="407">
        <f t="shared" si="14"/>
        <v>0</v>
      </c>
      <c r="AJ28" s="408">
        <f t="shared" si="14"/>
        <v>0</v>
      </c>
      <c r="AK28" s="409">
        <f t="shared" si="14"/>
        <v>0</v>
      </c>
      <c r="AL28" s="394">
        <f t="shared" si="14"/>
        <v>0</v>
      </c>
      <c r="AM28" s="410">
        <f t="shared" si="14"/>
        <v>0</v>
      </c>
      <c r="AN28" s="426">
        <f t="shared" si="14"/>
        <v>0</v>
      </c>
      <c r="AO28" s="411">
        <f t="shared" si="14"/>
        <v>0</v>
      </c>
      <c r="AP28" s="412">
        <f t="shared" si="14"/>
        <v>0</v>
      </c>
      <c r="AQ28" s="397">
        <f t="shared" si="14"/>
        <v>0</v>
      </c>
      <c r="AR28" s="413">
        <f t="shared" si="14"/>
        <v>0</v>
      </c>
      <c r="AS28" s="414">
        <f t="shared" si="14"/>
        <v>0</v>
      </c>
      <c r="AT28" s="415">
        <f t="shared" si="14"/>
        <v>0</v>
      </c>
      <c r="AU28" s="425">
        <f t="shared" si="14"/>
        <v>0</v>
      </c>
      <c r="AV28" s="416">
        <f t="shared" si="14"/>
        <v>0</v>
      </c>
      <c r="AW28" s="417">
        <f t="shared" si="14"/>
        <v>0</v>
      </c>
      <c r="BA28" s="81">
        <f t="shared" si="11"/>
        <v>0</v>
      </c>
      <c r="BB28" s="81">
        <f t="shared" si="6"/>
        <v>0</v>
      </c>
      <c r="BC28" s="81">
        <f t="shared" si="6"/>
        <v>0</v>
      </c>
      <c r="BD28" s="81">
        <f t="shared" si="6"/>
        <v>0</v>
      </c>
      <c r="BE28" s="267"/>
      <c r="BF28" s="267"/>
      <c r="BG28" s="267">
        <v>1</v>
      </c>
      <c r="BH28" s="267"/>
      <c r="BJ28" s="375" t="s">
        <v>30043</v>
      </c>
      <c r="BK28" s="131">
        <v>8</v>
      </c>
      <c r="BL28" s="131">
        <f t="shared" si="7"/>
        <v>0</v>
      </c>
      <c r="BM28" s="131">
        <v>1.35</v>
      </c>
      <c r="BN28" s="131">
        <f t="shared" si="8"/>
        <v>0</v>
      </c>
      <c r="BO28" s="68"/>
      <c r="BP28" s="68"/>
      <c r="BQ28" s="68"/>
      <c r="BR28" s="68"/>
      <c r="BS28" s="68"/>
      <c r="BT28" s="68"/>
      <c r="BU28" s="68"/>
      <c r="BV28" s="68"/>
      <c r="BW28" s="68"/>
      <c r="BX28" s="68"/>
      <c r="BY28" s="68"/>
      <c r="BZ28" s="68"/>
      <c r="CA28" s="68"/>
      <c r="CB28" s="68"/>
      <c r="CC28" s="68"/>
      <c r="CD28" s="68"/>
      <c r="CE28" s="68"/>
      <c r="CF28" s="68"/>
      <c r="CG28" s="68"/>
      <c r="CH28" s="68"/>
      <c r="CI28" s="68"/>
      <c r="CJ28" s="68"/>
    </row>
    <row r="29" spans="1:89" ht="18" customHeight="1">
      <c r="A29" s="235" t="s">
        <v>30044</v>
      </c>
      <c r="B29" s="235" t="s">
        <v>28345</v>
      </c>
      <c r="C29" s="235" t="s">
        <v>30004</v>
      </c>
      <c r="D29" s="986" t="s">
        <v>30045</v>
      </c>
      <c r="E29" s="201">
        <v>1</v>
      </c>
      <c r="F29" s="201">
        <f t="shared" si="2"/>
        <v>0</v>
      </c>
      <c r="G29" s="799">
        <v>240</v>
      </c>
      <c r="H29" s="481">
        <f t="shared" si="9"/>
        <v>0</v>
      </c>
      <c r="I29" s="125">
        <f t="shared" si="3"/>
        <v>240</v>
      </c>
      <c r="J29" s="237">
        <f t="shared" si="4"/>
        <v>0</v>
      </c>
      <c r="K29" s="389"/>
      <c r="L29" s="390"/>
      <c r="M29" s="444"/>
      <c r="N29" s="392"/>
      <c r="O29" s="393"/>
      <c r="P29" s="824"/>
      <c r="Q29" s="369"/>
      <c r="R29" s="394"/>
      <c r="S29" s="388"/>
      <c r="T29" s="425"/>
      <c r="U29" s="395"/>
      <c r="V29" s="396"/>
      <c r="W29" s="396"/>
      <c r="X29" s="398"/>
      <c r="Y29" s="399"/>
      <c r="Z29" s="400"/>
      <c r="AA29" s="401"/>
      <c r="AB29" s="402"/>
      <c r="AC29" s="403"/>
      <c r="AE29" s="424">
        <f t="shared" ref="AE29:AW31" si="15">AE28</f>
        <v>0</v>
      </c>
      <c r="AF29" s="423">
        <f t="shared" si="15"/>
        <v>0</v>
      </c>
      <c r="AG29" s="391">
        <f t="shared" si="15"/>
        <v>0</v>
      </c>
      <c r="AH29" s="392">
        <f t="shared" si="15"/>
        <v>0</v>
      </c>
      <c r="AI29" s="407">
        <f t="shared" si="15"/>
        <v>0</v>
      </c>
      <c r="AJ29" s="408">
        <f t="shared" si="15"/>
        <v>0</v>
      </c>
      <c r="AK29" s="409">
        <f t="shared" si="15"/>
        <v>0</v>
      </c>
      <c r="AL29" s="394">
        <f t="shared" si="15"/>
        <v>0</v>
      </c>
      <c r="AM29" s="410">
        <f t="shared" si="15"/>
        <v>0</v>
      </c>
      <c r="AN29" s="426">
        <f t="shared" si="15"/>
        <v>0</v>
      </c>
      <c r="AO29" s="411">
        <f t="shared" si="15"/>
        <v>0</v>
      </c>
      <c r="AP29" s="412">
        <f t="shared" si="15"/>
        <v>0</v>
      </c>
      <c r="AQ29" s="397">
        <f t="shared" si="15"/>
        <v>0</v>
      </c>
      <c r="AR29" s="413">
        <f t="shared" si="15"/>
        <v>0</v>
      </c>
      <c r="AS29" s="414">
        <f t="shared" si="15"/>
        <v>0</v>
      </c>
      <c r="AT29" s="415">
        <f t="shared" si="15"/>
        <v>0</v>
      </c>
      <c r="AU29" s="425">
        <f t="shared" si="15"/>
        <v>0</v>
      </c>
      <c r="AV29" s="416">
        <f t="shared" si="15"/>
        <v>0</v>
      </c>
      <c r="AW29" s="417">
        <f t="shared" si="15"/>
        <v>0</v>
      </c>
      <c r="BA29" s="81">
        <f t="shared" si="11"/>
        <v>0</v>
      </c>
      <c r="BB29" s="81">
        <f t="shared" si="6"/>
        <v>0</v>
      </c>
      <c r="BC29" s="81">
        <f t="shared" si="6"/>
        <v>0</v>
      </c>
      <c r="BD29" s="81">
        <f t="shared" si="6"/>
        <v>0</v>
      </c>
      <c r="BE29" s="267"/>
      <c r="BF29" s="267"/>
      <c r="BG29" s="267">
        <v>1</v>
      </c>
      <c r="BH29" s="267"/>
      <c r="BJ29" s="375" t="s">
        <v>30046</v>
      </c>
      <c r="BK29" s="181">
        <v>6</v>
      </c>
      <c r="BL29" s="181">
        <f t="shared" si="7"/>
        <v>0</v>
      </c>
      <c r="BM29" s="181">
        <v>1.71</v>
      </c>
      <c r="BN29" s="181">
        <f t="shared" si="8"/>
        <v>0</v>
      </c>
      <c r="BO29" s="68"/>
      <c r="BP29" s="68"/>
      <c r="BQ29" s="68"/>
      <c r="BR29" s="68"/>
      <c r="BS29" s="68"/>
      <c r="BT29" s="68"/>
      <c r="BU29" s="68"/>
      <c r="BV29" s="68"/>
      <c r="BW29" s="68"/>
      <c r="BX29" s="68"/>
      <c r="BY29" s="68"/>
      <c r="BZ29" s="68"/>
      <c r="CA29" s="68"/>
      <c r="CB29" s="68"/>
      <c r="CC29" s="68"/>
      <c r="CD29" s="68"/>
      <c r="CE29" s="68"/>
      <c r="CF29" s="68"/>
      <c r="CG29" s="68"/>
      <c r="CH29" s="68"/>
      <c r="CI29" s="68"/>
      <c r="CJ29" s="68"/>
    </row>
    <row r="30" spans="1:89" ht="18" customHeight="1">
      <c r="A30" s="235" t="s">
        <v>30047</v>
      </c>
      <c r="B30" s="235" t="s">
        <v>28346</v>
      </c>
      <c r="C30" s="235" t="s">
        <v>30004</v>
      </c>
      <c r="D30" s="986" t="s">
        <v>30048</v>
      </c>
      <c r="E30" s="124">
        <v>1</v>
      </c>
      <c r="F30" s="124">
        <f t="shared" si="2"/>
        <v>0</v>
      </c>
      <c r="G30" s="793">
        <v>240</v>
      </c>
      <c r="H30" s="481">
        <f t="shared" si="9"/>
        <v>0</v>
      </c>
      <c r="I30" s="125">
        <f t="shared" si="3"/>
        <v>240</v>
      </c>
      <c r="J30" s="236">
        <f t="shared" si="4"/>
        <v>0</v>
      </c>
      <c r="K30" s="389"/>
      <c r="L30" s="390"/>
      <c r="M30" s="444"/>
      <c r="N30" s="392"/>
      <c r="O30" s="393"/>
      <c r="P30" s="824"/>
      <c r="Q30" s="369"/>
      <c r="R30" s="394"/>
      <c r="S30" s="388"/>
      <c r="T30" s="425"/>
      <c r="U30" s="395"/>
      <c r="V30" s="396"/>
      <c r="W30" s="396"/>
      <c r="X30" s="398"/>
      <c r="Y30" s="399"/>
      <c r="Z30" s="400"/>
      <c r="AA30" s="401"/>
      <c r="AB30" s="402"/>
      <c r="AC30" s="403"/>
      <c r="AE30" s="424">
        <f t="shared" si="15"/>
        <v>0</v>
      </c>
      <c r="AF30" s="423">
        <f t="shared" si="15"/>
        <v>0</v>
      </c>
      <c r="AG30" s="391">
        <f t="shared" si="15"/>
        <v>0</v>
      </c>
      <c r="AH30" s="392">
        <f t="shared" si="15"/>
        <v>0</v>
      </c>
      <c r="AI30" s="407">
        <f t="shared" si="15"/>
        <v>0</v>
      </c>
      <c r="AJ30" s="408">
        <f t="shared" si="15"/>
        <v>0</v>
      </c>
      <c r="AK30" s="409">
        <f t="shared" si="15"/>
        <v>0</v>
      </c>
      <c r="AL30" s="394">
        <f t="shared" si="15"/>
        <v>0</v>
      </c>
      <c r="AM30" s="410">
        <f t="shared" si="15"/>
        <v>0</v>
      </c>
      <c r="AN30" s="426">
        <f t="shared" si="15"/>
        <v>0</v>
      </c>
      <c r="AO30" s="411">
        <f t="shared" si="15"/>
        <v>0</v>
      </c>
      <c r="AP30" s="412">
        <f t="shared" si="15"/>
        <v>0</v>
      </c>
      <c r="AQ30" s="397">
        <f t="shared" si="15"/>
        <v>0</v>
      </c>
      <c r="AR30" s="413">
        <f t="shared" si="15"/>
        <v>0</v>
      </c>
      <c r="AS30" s="414">
        <f t="shared" si="15"/>
        <v>0</v>
      </c>
      <c r="AT30" s="415">
        <f t="shared" si="15"/>
        <v>0</v>
      </c>
      <c r="AU30" s="425">
        <f t="shared" si="15"/>
        <v>0</v>
      </c>
      <c r="AV30" s="416">
        <f t="shared" si="15"/>
        <v>0</v>
      </c>
      <c r="AW30" s="417">
        <f t="shared" si="15"/>
        <v>0</v>
      </c>
      <c r="BA30" s="81">
        <f t="shared" si="11"/>
        <v>0</v>
      </c>
      <c r="BB30" s="81">
        <f t="shared" si="6"/>
        <v>0</v>
      </c>
      <c r="BC30" s="81">
        <f t="shared" si="6"/>
        <v>0</v>
      </c>
      <c r="BD30" s="81">
        <f t="shared" si="6"/>
        <v>0</v>
      </c>
      <c r="BE30" s="267"/>
      <c r="BF30" s="267"/>
      <c r="BG30" s="267">
        <v>1</v>
      </c>
      <c r="BH30" s="267"/>
      <c r="BJ30" s="375" t="s">
        <v>30049</v>
      </c>
      <c r="BK30" s="131">
        <v>6</v>
      </c>
      <c r="BL30" s="131">
        <f t="shared" si="7"/>
        <v>0</v>
      </c>
      <c r="BM30" s="131">
        <v>1.66</v>
      </c>
      <c r="BN30" s="131">
        <f t="shared" si="8"/>
        <v>0</v>
      </c>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9" ht="18" customHeight="1">
      <c r="A31" s="235" t="s">
        <v>30050</v>
      </c>
      <c r="B31" s="235" t="s">
        <v>28347</v>
      </c>
      <c r="C31" s="235" t="s">
        <v>30004</v>
      </c>
      <c r="D31" s="986" t="s">
        <v>30051</v>
      </c>
      <c r="E31" s="124">
        <v>1</v>
      </c>
      <c r="F31" s="124">
        <f t="shared" si="2"/>
        <v>0</v>
      </c>
      <c r="G31" s="793">
        <v>260</v>
      </c>
      <c r="H31" s="481">
        <f t="shared" si="9"/>
        <v>0</v>
      </c>
      <c r="I31" s="125">
        <f t="shared" si="3"/>
        <v>260</v>
      </c>
      <c r="J31" s="236">
        <f t="shared" si="4"/>
        <v>0</v>
      </c>
      <c r="K31" s="389"/>
      <c r="L31" s="390"/>
      <c r="M31" s="444"/>
      <c r="N31" s="392"/>
      <c r="O31" s="393"/>
      <c r="P31" s="824"/>
      <c r="Q31" s="369"/>
      <c r="R31" s="394"/>
      <c r="S31" s="388"/>
      <c r="T31" s="425"/>
      <c r="U31" s="395"/>
      <c r="V31" s="396"/>
      <c r="W31" s="396"/>
      <c r="X31" s="398"/>
      <c r="Y31" s="399"/>
      <c r="Z31" s="400"/>
      <c r="AA31" s="401"/>
      <c r="AB31" s="402"/>
      <c r="AC31" s="403"/>
      <c r="AE31" s="424">
        <f t="shared" si="15"/>
        <v>0</v>
      </c>
      <c r="AF31" s="423">
        <f t="shared" si="15"/>
        <v>0</v>
      </c>
      <c r="AG31" s="391">
        <f t="shared" si="15"/>
        <v>0</v>
      </c>
      <c r="AH31" s="392">
        <f t="shared" si="15"/>
        <v>0</v>
      </c>
      <c r="AI31" s="407">
        <f t="shared" si="15"/>
        <v>0</v>
      </c>
      <c r="AJ31" s="408">
        <f t="shared" si="15"/>
        <v>0</v>
      </c>
      <c r="AK31" s="409">
        <f t="shared" si="15"/>
        <v>0</v>
      </c>
      <c r="AL31" s="394">
        <f t="shared" si="15"/>
        <v>0</v>
      </c>
      <c r="AM31" s="410">
        <f t="shared" si="15"/>
        <v>0</v>
      </c>
      <c r="AN31" s="426">
        <f t="shared" si="15"/>
        <v>0</v>
      </c>
      <c r="AO31" s="411">
        <f t="shared" si="15"/>
        <v>0</v>
      </c>
      <c r="AP31" s="412">
        <f t="shared" si="15"/>
        <v>0</v>
      </c>
      <c r="AQ31" s="397">
        <f t="shared" si="15"/>
        <v>0</v>
      </c>
      <c r="AR31" s="413">
        <f t="shared" si="15"/>
        <v>0</v>
      </c>
      <c r="AS31" s="414">
        <f t="shared" si="15"/>
        <v>0</v>
      </c>
      <c r="AT31" s="415">
        <f t="shared" si="15"/>
        <v>0</v>
      </c>
      <c r="AU31" s="425">
        <f t="shared" si="15"/>
        <v>0</v>
      </c>
      <c r="AV31" s="416">
        <f t="shared" si="15"/>
        <v>0</v>
      </c>
      <c r="AW31" s="417">
        <f t="shared" si="15"/>
        <v>0</v>
      </c>
      <c r="BA31" s="81">
        <f t="shared" si="11"/>
        <v>0</v>
      </c>
      <c r="BB31" s="81">
        <f t="shared" si="6"/>
        <v>0</v>
      </c>
      <c r="BC31" s="81">
        <f t="shared" si="6"/>
        <v>0</v>
      </c>
      <c r="BD31" s="81">
        <f t="shared" si="6"/>
        <v>0</v>
      </c>
      <c r="BE31" s="267"/>
      <c r="BF31" s="267"/>
      <c r="BG31" s="267">
        <v>1</v>
      </c>
      <c r="BH31" s="267"/>
      <c r="BJ31" s="375" t="s">
        <v>30052</v>
      </c>
      <c r="BK31" s="181">
        <v>6</v>
      </c>
      <c r="BL31" s="181">
        <f t="shared" si="7"/>
        <v>0</v>
      </c>
      <c r="BM31" s="181">
        <v>2.0699999999999998</v>
      </c>
      <c r="BN31" s="181">
        <f t="shared" si="8"/>
        <v>0</v>
      </c>
      <c r="BO31" s="68"/>
      <c r="BP31" s="68"/>
      <c r="BQ31" s="68"/>
      <c r="BR31" s="68"/>
      <c r="BS31" s="68"/>
      <c r="BT31" s="68"/>
      <c r="BU31" s="68"/>
      <c r="BV31" s="68"/>
      <c r="BW31" s="68"/>
      <c r="BX31" s="68"/>
      <c r="BY31" s="68"/>
      <c r="BZ31" s="68"/>
      <c r="CA31" s="68"/>
      <c r="CB31" s="68"/>
      <c r="CC31" s="68"/>
      <c r="CD31" s="68"/>
      <c r="CE31" s="68"/>
      <c r="CF31" s="68"/>
      <c r="CG31" s="68"/>
      <c r="CH31" s="68"/>
      <c r="CI31" s="68"/>
      <c r="CJ31" s="68"/>
    </row>
    <row r="32" spans="1:89" ht="18" customHeight="1">
      <c r="A32" s="144" t="s">
        <v>18641</v>
      </c>
      <c r="B32" s="144" t="s">
        <v>28348</v>
      </c>
      <c r="C32" s="144" t="s">
        <v>30004</v>
      </c>
      <c r="D32" s="1000" t="s">
        <v>30053</v>
      </c>
      <c r="E32" s="145">
        <v>15</v>
      </c>
      <c r="F32" s="145">
        <f t="shared" si="2"/>
        <v>0</v>
      </c>
      <c r="G32" s="795">
        <f>SUM(G17:G31)*0.9</f>
        <v>2808</v>
      </c>
      <c r="H32" s="485">
        <f>$G$5</f>
        <v>0</v>
      </c>
      <c r="I32" s="487">
        <f t="shared" si="3"/>
        <v>2808</v>
      </c>
      <c r="J32" s="146">
        <f t="shared" si="4"/>
        <v>0</v>
      </c>
      <c r="K32" s="405"/>
      <c r="L32" s="406"/>
      <c r="M32" s="445"/>
      <c r="N32" s="392"/>
      <c r="O32" s="407"/>
      <c r="P32" s="823"/>
      <c r="Q32" s="332"/>
      <c r="R32" s="394"/>
      <c r="S32" s="410"/>
      <c r="T32" s="426"/>
      <c r="U32" s="411"/>
      <c r="V32" s="412"/>
      <c r="W32" s="412"/>
      <c r="X32" s="413"/>
      <c r="Y32" s="414"/>
      <c r="Z32" s="415"/>
      <c r="AA32" s="425"/>
      <c r="AB32" s="416"/>
      <c r="AC32" s="417"/>
      <c r="BA32" s="81">
        <f t="shared" si="11"/>
        <v>0</v>
      </c>
      <c r="BB32" s="81">
        <f t="shared" si="6"/>
        <v>0</v>
      </c>
      <c r="BC32" s="81">
        <f t="shared" si="6"/>
        <v>0</v>
      </c>
      <c r="BD32" s="81">
        <f t="shared" si="6"/>
        <v>0</v>
      </c>
      <c r="BE32" s="147">
        <f>SUM(BE17:BE31)</f>
        <v>0</v>
      </c>
      <c r="BF32" s="147">
        <f>SUM(BF17:BF31)</f>
        <v>6</v>
      </c>
      <c r="BG32" s="147">
        <f>SUM(BG17:BG31)</f>
        <v>9</v>
      </c>
      <c r="BH32" s="147">
        <f>SUM(BH17:BH31)</f>
        <v>0</v>
      </c>
      <c r="BJ32" s="377"/>
      <c r="BK32" s="147">
        <f>SUM(BK17:BK31)</f>
        <v>92</v>
      </c>
      <c r="BL32" s="151">
        <f t="shared" si="7"/>
        <v>0</v>
      </c>
      <c r="BM32" s="150">
        <f>SUM(BM17:BM31)</f>
        <v>19.989999999999998</v>
      </c>
      <c r="BN32" s="151">
        <f t="shared" si="8"/>
        <v>0</v>
      </c>
      <c r="BO32" s="68"/>
      <c r="BP32" s="68"/>
      <c r="BQ32" s="68"/>
      <c r="BR32" s="68"/>
      <c r="BS32" s="68"/>
      <c r="BT32" s="68"/>
      <c r="BU32" s="68"/>
      <c r="BV32" s="68"/>
      <c r="BW32" s="68"/>
      <c r="BX32" s="68"/>
      <c r="BY32" s="68"/>
      <c r="BZ32" s="68"/>
      <c r="CA32" s="68"/>
      <c r="CB32" s="68"/>
      <c r="CC32" s="68"/>
      <c r="CD32" s="68"/>
      <c r="CE32" s="68"/>
      <c r="CF32" s="68"/>
      <c r="CG32" s="68"/>
      <c r="CH32" s="68"/>
      <c r="CI32" s="68"/>
      <c r="CJ32" s="68"/>
      <c r="CK32" s="240"/>
    </row>
    <row r="33" spans="1:89" ht="57.75" customHeight="1">
      <c r="A33" s="234" t="s">
        <v>0</v>
      </c>
      <c r="B33" s="234" t="s">
        <v>28839</v>
      </c>
      <c r="C33" s="234" t="s">
        <v>30054</v>
      </c>
      <c r="D33" s="1016" t="s">
        <v>30055</v>
      </c>
      <c r="E33" s="115"/>
      <c r="F33" s="819"/>
      <c r="G33" s="1030"/>
      <c r="H33" s="1030"/>
      <c r="I33" s="94"/>
      <c r="J33" s="92"/>
      <c r="K33"/>
      <c r="L33"/>
      <c r="M33"/>
      <c r="N33"/>
      <c r="O33"/>
      <c r="P33"/>
      <c r="Q33"/>
      <c r="R33"/>
      <c r="S33"/>
      <c r="T33"/>
      <c r="U33"/>
      <c r="V33"/>
      <c r="W33"/>
      <c r="X33"/>
      <c r="Y33"/>
      <c r="Z33"/>
      <c r="AA33"/>
      <c r="AB33"/>
      <c r="AC33"/>
      <c r="BA33" s="200" t="s">
        <v>28779</v>
      </c>
      <c r="BB33" s="200" t="s">
        <v>28780</v>
      </c>
      <c r="BC33" s="200" t="s">
        <v>28781</v>
      </c>
      <c r="BD33" s="200" t="s">
        <v>28782</v>
      </c>
      <c r="BE33" s="159" t="s">
        <v>28779</v>
      </c>
      <c r="BF33" s="159" t="s">
        <v>28780</v>
      </c>
      <c r="BG33" s="159" t="s">
        <v>28781</v>
      </c>
      <c r="BH33" s="159" t="s">
        <v>28782</v>
      </c>
      <c r="BJ33" s="378"/>
      <c r="BK33" s="378"/>
      <c r="BL33" s="239"/>
      <c r="BO33" s="83"/>
      <c r="BP33" s="83"/>
      <c r="BQ33" s="83"/>
      <c r="BR33" s="83"/>
      <c r="BS33" s="83"/>
      <c r="BT33" s="83"/>
      <c r="BU33" s="83"/>
      <c r="BV33" s="83"/>
      <c r="BW33" s="83"/>
      <c r="BX33" s="83"/>
      <c r="BY33" s="83"/>
      <c r="BZ33" s="83"/>
      <c r="CA33" s="83"/>
      <c r="CB33" s="83"/>
      <c r="CC33" s="83"/>
      <c r="CD33" s="83"/>
      <c r="CE33" s="83"/>
      <c r="CF33" s="83"/>
      <c r="CG33" s="83"/>
      <c r="CH33" s="83"/>
      <c r="CI33" s="83"/>
      <c r="CJ33" s="83"/>
    </row>
    <row r="34" spans="1:89" ht="18" customHeight="1">
      <c r="A34" s="235" t="s">
        <v>30056</v>
      </c>
      <c r="B34" s="235" t="s">
        <v>28349</v>
      </c>
      <c r="C34" s="235" t="s">
        <v>30054</v>
      </c>
      <c r="D34" s="986" t="s">
        <v>30057</v>
      </c>
      <c r="E34" s="124">
        <v>1</v>
      </c>
      <c r="F34" s="124">
        <f t="shared" ref="F34:F44" si="16">SUM(K34:AC34)</f>
        <v>0</v>
      </c>
      <c r="G34" s="793">
        <v>160</v>
      </c>
      <c r="H34" s="481">
        <f>$G$5</f>
        <v>0</v>
      </c>
      <c r="I34" s="125">
        <f t="shared" ref="I34:I44" si="17">G34*((1-H34))</f>
        <v>160</v>
      </c>
      <c r="J34" s="236">
        <f t="shared" ref="J34:J44" si="18">F34*I34</f>
        <v>0</v>
      </c>
      <c r="K34" s="389"/>
      <c r="L34" s="390"/>
      <c r="M34" s="444"/>
      <c r="N34" s="392"/>
      <c r="O34" s="393"/>
      <c r="P34" s="824"/>
      <c r="Q34" s="369"/>
      <c r="R34" s="394"/>
      <c r="S34" s="388"/>
      <c r="T34" s="425"/>
      <c r="U34" s="395"/>
      <c r="V34" s="396"/>
      <c r="W34" s="396"/>
      <c r="X34" s="398"/>
      <c r="Y34" s="399"/>
      <c r="Z34" s="400"/>
      <c r="AA34" s="401"/>
      <c r="AB34" s="402"/>
      <c r="AC34" s="403"/>
      <c r="AE34" s="424">
        <f t="shared" ref="AE34:AS34" si="19">K44</f>
        <v>0</v>
      </c>
      <c r="AF34" s="423">
        <f t="shared" si="19"/>
        <v>0</v>
      </c>
      <c r="AG34" s="391">
        <f t="shared" si="19"/>
        <v>0</v>
      </c>
      <c r="AH34" s="392">
        <f t="shared" si="19"/>
        <v>0</v>
      </c>
      <c r="AI34" s="407">
        <f t="shared" si="19"/>
        <v>0</v>
      </c>
      <c r="AJ34" s="408">
        <f t="shared" si="19"/>
        <v>0</v>
      </c>
      <c r="AK34" s="409">
        <f t="shared" si="19"/>
        <v>0</v>
      </c>
      <c r="AL34" s="394">
        <f t="shared" si="19"/>
        <v>0</v>
      </c>
      <c r="AM34" s="410">
        <f t="shared" si="19"/>
        <v>0</v>
      </c>
      <c r="AN34" s="426">
        <f t="shared" si="19"/>
        <v>0</v>
      </c>
      <c r="AO34" s="411">
        <f t="shared" si="19"/>
        <v>0</v>
      </c>
      <c r="AP34" s="412">
        <f t="shared" si="19"/>
        <v>0</v>
      </c>
      <c r="AQ34" s="397">
        <f t="shared" si="19"/>
        <v>0</v>
      </c>
      <c r="AR34" s="413">
        <f t="shared" si="19"/>
        <v>0</v>
      </c>
      <c r="AS34" s="414">
        <f t="shared" si="19"/>
        <v>0</v>
      </c>
      <c r="AT34" s="415">
        <f>Z44</f>
        <v>0</v>
      </c>
      <c r="AU34" s="425">
        <f>AA44</f>
        <v>0</v>
      </c>
      <c r="AV34" s="416">
        <f>AB44</f>
        <v>0</v>
      </c>
      <c r="AW34" s="417">
        <f>AC44</f>
        <v>0</v>
      </c>
      <c r="BA34" s="81">
        <f>BE34*$F34</f>
        <v>0</v>
      </c>
      <c r="BB34" s="81">
        <f t="shared" ref="BB34:BD44" si="20">BF34*$F34</f>
        <v>0</v>
      </c>
      <c r="BC34" s="81">
        <f t="shared" si="20"/>
        <v>0</v>
      </c>
      <c r="BD34" s="81">
        <f t="shared" si="20"/>
        <v>0</v>
      </c>
      <c r="BE34" s="267"/>
      <c r="BF34" s="267">
        <v>1</v>
      </c>
      <c r="BG34" s="267"/>
      <c r="BH34" s="267"/>
      <c r="BJ34" s="375" t="s">
        <v>30058</v>
      </c>
      <c r="BK34" s="134">
        <v>6</v>
      </c>
      <c r="BL34" s="134">
        <f t="shared" ref="BL34:BL44" si="21">BK34*F34</f>
        <v>0</v>
      </c>
      <c r="BM34" s="131">
        <v>0.74</v>
      </c>
      <c r="BN34" s="131">
        <f t="shared" ref="BN34:BN44" si="22">BM34*F34</f>
        <v>0</v>
      </c>
      <c r="BO34" s="68"/>
      <c r="BP34" s="68"/>
      <c r="BQ34" s="68"/>
      <c r="BR34" s="68"/>
      <c r="BS34" s="68"/>
      <c r="BT34" s="68"/>
      <c r="BU34" s="68"/>
      <c r="BV34" s="68"/>
      <c r="BW34" s="68"/>
      <c r="BX34" s="68"/>
      <c r="BY34" s="68"/>
      <c r="BZ34" s="68"/>
      <c r="CA34" s="68"/>
      <c r="CB34" s="68"/>
      <c r="CC34" s="68"/>
      <c r="CD34" s="68"/>
      <c r="CE34" s="68"/>
      <c r="CF34" s="68"/>
      <c r="CG34" s="68"/>
      <c r="CH34" s="68"/>
      <c r="CI34" s="68"/>
      <c r="CJ34" s="68"/>
    </row>
    <row r="35" spans="1:89" ht="18" customHeight="1">
      <c r="A35" s="235" t="s">
        <v>30059</v>
      </c>
      <c r="B35" s="235" t="s">
        <v>28350</v>
      </c>
      <c r="C35" s="235" t="s">
        <v>30054</v>
      </c>
      <c r="D35" s="986" t="s">
        <v>30060</v>
      </c>
      <c r="E35" s="124">
        <v>1</v>
      </c>
      <c r="F35" s="124">
        <f t="shared" si="16"/>
        <v>0</v>
      </c>
      <c r="G35" s="793">
        <v>160</v>
      </c>
      <c r="H35" s="481">
        <f t="shared" ref="H35:H43" si="23">$G$5</f>
        <v>0</v>
      </c>
      <c r="I35" s="125">
        <f t="shared" si="17"/>
        <v>160</v>
      </c>
      <c r="J35" s="236">
        <f t="shared" si="18"/>
        <v>0</v>
      </c>
      <c r="K35" s="389"/>
      <c r="L35" s="390"/>
      <c r="M35" s="444"/>
      <c r="N35" s="392"/>
      <c r="O35" s="404"/>
      <c r="P35" s="824"/>
      <c r="Q35" s="369"/>
      <c r="R35" s="394"/>
      <c r="S35" s="388"/>
      <c r="T35" s="425"/>
      <c r="U35" s="395"/>
      <c r="V35" s="396"/>
      <c r="W35" s="396"/>
      <c r="X35" s="398"/>
      <c r="Y35" s="399"/>
      <c r="Z35" s="400"/>
      <c r="AA35" s="401"/>
      <c r="AB35" s="402"/>
      <c r="AC35" s="403"/>
      <c r="AE35" s="424">
        <f>AE34</f>
        <v>0</v>
      </c>
      <c r="AF35" s="423">
        <f t="shared" ref="AF35:AW35" si="24">AF34</f>
        <v>0</v>
      </c>
      <c r="AG35" s="391">
        <f t="shared" si="24"/>
        <v>0</v>
      </c>
      <c r="AH35" s="392">
        <f t="shared" si="24"/>
        <v>0</v>
      </c>
      <c r="AI35" s="407">
        <f t="shared" si="24"/>
        <v>0</v>
      </c>
      <c r="AJ35" s="408">
        <f t="shared" si="24"/>
        <v>0</v>
      </c>
      <c r="AK35" s="409">
        <f t="shared" si="24"/>
        <v>0</v>
      </c>
      <c r="AL35" s="394">
        <f t="shared" si="24"/>
        <v>0</v>
      </c>
      <c r="AM35" s="410">
        <f t="shared" si="24"/>
        <v>0</v>
      </c>
      <c r="AN35" s="426">
        <f t="shared" si="24"/>
        <v>0</v>
      </c>
      <c r="AO35" s="411">
        <f t="shared" si="24"/>
        <v>0</v>
      </c>
      <c r="AP35" s="412">
        <f t="shared" si="24"/>
        <v>0</v>
      </c>
      <c r="AQ35" s="397">
        <f t="shared" si="24"/>
        <v>0</v>
      </c>
      <c r="AR35" s="413">
        <f t="shared" si="24"/>
        <v>0</v>
      </c>
      <c r="AS35" s="414">
        <f t="shared" si="24"/>
        <v>0</v>
      </c>
      <c r="AT35" s="415">
        <f t="shared" si="24"/>
        <v>0</v>
      </c>
      <c r="AU35" s="425">
        <f t="shared" si="24"/>
        <v>0</v>
      </c>
      <c r="AV35" s="416">
        <f t="shared" si="24"/>
        <v>0</v>
      </c>
      <c r="AW35" s="417">
        <f t="shared" si="24"/>
        <v>0</v>
      </c>
      <c r="BA35" s="81">
        <f t="shared" ref="BA35:BA44" si="25">BE35*$F35</f>
        <v>0</v>
      </c>
      <c r="BB35" s="81">
        <f t="shared" si="20"/>
        <v>0</v>
      </c>
      <c r="BC35" s="81">
        <f t="shared" si="20"/>
        <v>0</v>
      </c>
      <c r="BD35" s="81">
        <f t="shared" si="20"/>
        <v>0</v>
      </c>
      <c r="BE35" s="267"/>
      <c r="BF35" s="267">
        <v>1</v>
      </c>
      <c r="BG35" s="267"/>
      <c r="BH35" s="267"/>
      <c r="BJ35" s="375" t="s">
        <v>30061</v>
      </c>
      <c r="BK35" s="131">
        <v>6</v>
      </c>
      <c r="BL35" s="131">
        <f t="shared" si="21"/>
        <v>0</v>
      </c>
      <c r="BM35" s="131">
        <v>0.72</v>
      </c>
      <c r="BN35" s="131">
        <f t="shared" si="22"/>
        <v>0</v>
      </c>
      <c r="BO35" s="68"/>
      <c r="BP35" s="68"/>
      <c r="BQ35" s="68"/>
      <c r="BR35" s="68"/>
      <c r="BS35" s="68"/>
      <c r="BT35" s="68"/>
      <c r="BU35" s="68"/>
      <c r="BV35" s="68"/>
      <c r="BW35" s="68"/>
      <c r="BX35" s="68"/>
      <c r="BY35" s="68"/>
      <c r="BZ35" s="68"/>
      <c r="CA35" s="68"/>
      <c r="CB35" s="68"/>
      <c r="CC35" s="68"/>
      <c r="CD35" s="68"/>
      <c r="CE35" s="68"/>
      <c r="CF35" s="68"/>
      <c r="CG35" s="68"/>
      <c r="CH35" s="68"/>
      <c r="CI35" s="68"/>
      <c r="CJ35" s="68"/>
    </row>
    <row r="36" spans="1:89" ht="18" customHeight="1">
      <c r="A36" s="235" t="s">
        <v>30062</v>
      </c>
      <c r="B36" s="235" t="s">
        <v>28351</v>
      </c>
      <c r="C36" s="235" t="s">
        <v>30054</v>
      </c>
      <c r="D36" s="986" t="s">
        <v>30063</v>
      </c>
      <c r="E36" s="124">
        <v>1</v>
      </c>
      <c r="F36" s="124">
        <f t="shared" si="16"/>
        <v>0</v>
      </c>
      <c r="G36" s="793">
        <v>180</v>
      </c>
      <c r="H36" s="481">
        <f t="shared" si="23"/>
        <v>0</v>
      </c>
      <c r="I36" s="125">
        <f t="shared" si="17"/>
        <v>180</v>
      </c>
      <c r="J36" s="236">
        <f t="shared" si="18"/>
        <v>0</v>
      </c>
      <c r="K36" s="389"/>
      <c r="L36" s="390"/>
      <c r="M36" s="444"/>
      <c r="N36" s="392"/>
      <c r="O36" s="404"/>
      <c r="P36" s="824"/>
      <c r="Q36" s="369"/>
      <c r="R36" s="394"/>
      <c r="S36" s="388"/>
      <c r="T36" s="425"/>
      <c r="U36" s="395"/>
      <c r="V36" s="396"/>
      <c r="W36" s="396"/>
      <c r="X36" s="398"/>
      <c r="Y36" s="399"/>
      <c r="Z36" s="400"/>
      <c r="AA36" s="401"/>
      <c r="AB36" s="402"/>
      <c r="AC36" s="403"/>
      <c r="AE36" s="424">
        <f t="shared" ref="AE36:AW43" si="26">AE35</f>
        <v>0</v>
      </c>
      <c r="AF36" s="423">
        <f t="shared" si="26"/>
        <v>0</v>
      </c>
      <c r="AG36" s="391">
        <f t="shared" si="26"/>
        <v>0</v>
      </c>
      <c r="AH36" s="392">
        <f t="shared" si="26"/>
        <v>0</v>
      </c>
      <c r="AI36" s="407">
        <f t="shared" si="26"/>
        <v>0</v>
      </c>
      <c r="AJ36" s="408">
        <f t="shared" si="26"/>
        <v>0</v>
      </c>
      <c r="AK36" s="409">
        <f t="shared" si="26"/>
        <v>0</v>
      </c>
      <c r="AL36" s="394">
        <f t="shared" si="26"/>
        <v>0</v>
      </c>
      <c r="AM36" s="410">
        <f t="shared" si="26"/>
        <v>0</v>
      </c>
      <c r="AN36" s="426">
        <f t="shared" si="26"/>
        <v>0</v>
      </c>
      <c r="AO36" s="411">
        <f t="shared" si="26"/>
        <v>0</v>
      </c>
      <c r="AP36" s="412">
        <f t="shared" si="26"/>
        <v>0</v>
      </c>
      <c r="AQ36" s="397">
        <f t="shared" si="26"/>
        <v>0</v>
      </c>
      <c r="AR36" s="413">
        <f t="shared" si="26"/>
        <v>0</v>
      </c>
      <c r="AS36" s="414">
        <f t="shared" si="26"/>
        <v>0</v>
      </c>
      <c r="AT36" s="415">
        <f t="shared" si="26"/>
        <v>0</v>
      </c>
      <c r="AU36" s="425">
        <f t="shared" si="26"/>
        <v>0</v>
      </c>
      <c r="AV36" s="416">
        <f t="shared" si="26"/>
        <v>0</v>
      </c>
      <c r="AW36" s="417">
        <f t="shared" si="26"/>
        <v>0</v>
      </c>
      <c r="BA36" s="81">
        <f t="shared" si="25"/>
        <v>0</v>
      </c>
      <c r="BB36" s="81">
        <f t="shared" si="20"/>
        <v>0</v>
      </c>
      <c r="BC36" s="81">
        <f t="shared" si="20"/>
        <v>0</v>
      </c>
      <c r="BD36" s="81">
        <f t="shared" si="20"/>
        <v>0</v>
      </c>
      <c r="BE36" s="267"/>
      <c r="BF36" s="267"/>
      <c r="BG36" s="267">
        <v>1</v>
      </c>
      <c r="BH36" s="267"/>
      <c r="BJ36" s="375" t="s">
        <v>30064</v>
      </c>
      <c r="BK36" s="131">
        <v>6</v>
      </c>
      <c r="BL36" s="131">
        <f t="shared" si="21"/>
        <v>0</v>
      </c>
      <c r="BM36" s="131">
        <v>0.87</v>
      </c>
      <c r="BN36" s="131">
        <f t="shared" si="22"/>
        <v>0</v>
      </c>
      <c r="BO36" s="68"/>
      <c r="BP36" s="68"/>
      <c r="BQ36" s="68"/>
      <c r="BR36" s="68"/>
      <c r="BS36" s="68"/>
      <c r="BT36" s="68"/>
      <c r="BU36" s="68"/>
      <c r="BV36" s="68"/>
      <c r="BW36" s="68"/>
      <c r="BX36" s="68"/>
      <c r="BY36" s="68"/>
      <c r="BZ36" s="68"/>
      <c r="CA36" s="68"/>
      <c r="CB36" s="68"/>
      <c r="CC36" s="68"/>
      <c r="CD36" s="68"/>
      <c r="CE36" s="68"/>
      <c r="CF36" s="68"/>
      <c r="CG36" s="68"/>
      <c r="CH36" s="68"/>
      <c r="CI36" s="68"/>
      <c r="CJ36" s="68"/>
    </row>
    <row r="37" spans="1:89" ht="18" customHeight="1">
      <c r="A37" s="235" t="s">
        <v>30065</v>
      </c>
      <c r="B37" s="235" t="s">
        <v>28352</v>
      </c>
      <c r="C37" s="235" t="s">
        <v>30054</v>
      </c>
      <c r="D37" s="986" t="s">
        <v>30066</v>
      </c>
      <c r="E37" s="124">
        <v>1</v>
      </c>
      <c r="F37" s="124">
        <f t="shared" si="16"/>
        <v>0</v>
      </c>
      <c r="G37" s="793">
        <v>200</v>
      </c>
      <c r="H37" s="481">
        <f t="shared" si="23"/>
        <v>0</v>
      </c>
      <c r="I37" s="125">
        <f t="shared" si="17"/>
        <v>200</v>
      </c>
      <c r="J37" s="236">
        <f t="shared" si="18"/>
        <v>0</v>
      </c>
      <c r="K37" s="389"/>
      <c r="L37" s="390"/>
      <c r="M37" s="444"/>
      <c r="N37" s="392"/>
      <c r="O37" s="393"/>
      <c r="P37" s="824"/>
      <c r="Q37" s="369"/>
      <c r="R37" s="394"/>
      <c r="S37" s="388"/>
      <c r="T37" s="425"/>
      <c r="U37" s="395"/>
      <c r="V37" s="396"/>
      <c r="W37" s="396"/>
      <c r="X37" s="398"/>
      <c r="Y37" s="399"/>
      <c r="Z37" s="400"/>
      <c r="AA37" s="401"/>
      <c r="AB37" s="402"/>
      <c r="AC37" s="403"/>
      <c r="AE37" s="424">
        <f t="shared" si="26"/>
        <v>0</v>
      </c>
      <c r="AF37" s="423">
        <f t="shared" si="26"/>
        <v>0</v>
      </c>
      <c r="AG37" s="391">
        <f t="shared" si="26"/>
        <v>0</v>
      </c>
      <c r="AH37" s="392">
        <f t="shared" si="26"/>
        <v>0</v>
      </c>
      <c r="AI37" s="407">
        <f t="shared" si="26"/>
        <v>0</v>
      </c>
      <c r="AJ37" s="408">
        <f t="shared" si="26"/>
        <v>0</v>
      </c>
      <c r="AK37" s="409">
        <f t="shared" si="26"/>
        <v>0</v>
      </c>
      <c r="AL37" s="394">
        <f t="shared" si="26"/>
        <v>0</v>
      </c>
      <c r="AM37" s="410">
        <f t="shared" si="26"/>
        <v>0</v>
      </c>
      <c r="AN37" s="426">
        <f t="shared" si="26"/>
        <v>0</v>
      </c>
      <c r="AO37" s="411">
        <f t="shared" si="26"/>
        <v>0</v>
      </c>
      <c r="AP37" s="412">
        <f t="shared" si="26"/>
        <v>0</v>
      </c>
      <c r="AQ37" s="397">
        <f t="shared" si="26"/>
        <v>0</v>
      </c>
      <c r="AR37" s="413">
        <f t="shared" si="26"/>
        <v>0</v>
      </c>
      <c r="AS37" s="414">
        <f t="shared" si="26"/>
        <v>0</v>
      </c>
      <c r="AT37" s="415">
        <f t="shared" si="26"/>
        <v>0</v>
      </c>
      <c r="AU37" s="425">
        <f t="shared" si="26"/>
        <v>0</v>
      </c>
      <c r="AV37" s="416">
        <f t="shared" si="26"/>
        <v>0</v>
      </c>
      <c r="AW37" s="417">
        <f t="shared" si="26"/>
        <v>0</v>
      </c>
      <c r="BA37" s="81">
        <f t="shared" si="25"/>
        <v>0</v>
      </c>
      <c r="BB37" s="81">
        <f t="shared" si="20"/>
        <v>0</v>
      </c>
      <c r="BC37" s="81">
        <f t="shared" si="20"/>
        <v>0</v>
      </c>
      <c r="BD37" s="81">
        <f t="shared" si="20"/>
        <v>0</v>
      </c>
      <c r="BE37" s="267"/>
      <c r="BF37" s="267"/>
      <c r="BG37" s="267">
        <v>1</v>
      </c>
      <c r="BH37" s="267"/>
      <c r="BJ37" s="375" t="s">
        <v>30067</v>
      </c>
      <c r="BK37" s="131">
        <v>6</v>
      </c>
      <c r="BL37" s="131">
        <f t="shared" si="21"/>
        <v>0</v>
      </c>
      <c r="BM37" s="131">
        <v>1.04</v>
      </c>
      <c r="BN37" s="131">
        <f t="shared" si="22"/>
        <v>0</v>
      </c>
      <c r="BO37" s="68"/>
      <c r="BP37" s="68"/>
      <c r="BQ37" s="68"/>
      <c r="BR37" s="68"/>
      <c r="BS37" s="68"/>
      <c r="BT37" s="68"/>
      <c r="BU37" s="68"/>
      <c r="BV37" s="68"/>
      <c r="BW37" s="68"/>
      <c r="BX37" s="68"/>
      <c r="BY37" s="68"/>
      <c r="BZ37" s="68"/>
      <c r="CA37" s="68"/>
      <c r="CB37" s="68"/>
      <c r="CC37" s="68"/>
      <c r="CD37" s="68"/>
      <c r="CE37" s="68"/>
      <c r="CF37" s="68"/>
      <c r="CG37" s="68"/>
      <c r="CH37" s="68"/>
      <c r="CI37" s="68"/>
      <c r="CJ37" s="68"/>
    </row>
    <row r="38" spans="1:89" ht="18" customHeight="1">
      <c r="A38" s="235" t="s">
        <v>30068</v>
      </c>
      <c r="B38" s="235" t="s">
        <v>28353</v>
      </c>
      <c r="C38" s="235" t="s">
        <v>30054</v>
      </c>
      <c r="D38" s="986" t="s">
        <v>30069</v>
      </c>
      <c r="E38" s="124">
        <v>1</v>
      </c>
      <c r="F38" s="124">
        <f t="shared" si="16"/>
        <v>0</v>
      </c>
      <c r="G38" s="793">
        <v>220</v>
      </c>
      <c r="H38" s="481">
        <f t="shared" si="23"/>
        <v>0</v>
      </c>
      <c r="I38" s="125">
        <f t="shared" si="17"/>
        <v>220</v>
      </c>
      <c r="J38" s="236">
        <f t="shared" si="18"/>
        <v>0</v>
      </c>
      <c r="K38" s="389"/>
      <c r="L38" s="390"/>
      <c r="M38" s="444"/>
      <c r="N38" s="392"/>
      <c r="O38" s="393"/>
      <c r="P38" s="824"/>
      <c r="Q38" s="369"/>
      <c r="R38" s="394"/>
      <c r="S38" s="388"/>
      <c r="T38" s="425"/>
      <c r="U38" s="395"/>
      <c r="V38" s="396"/>
      <c r="W38" s="396"/>
      <c r="X38" s="398"/>
      <c r="Y38" s="399"/>
      <c r="Z38" s="400"/>
      <c r="AA38" s="401"/>
      <c r="AB38" s="402"/>
      <c r="AC38" s="403"/>
      <c r="AE38" s="424">
        <f t="shared" si="26"/>
        <v>0</v>
      </c>
      <c r="AF38" s="423">
        <f t="shared" si="26"/>
        <v>0</v>
      </c>
      <c r="AG38" s="391">
        <f t="shared" si="26"/>
        <v>0</v>
      </c>
      <c r="AH38" s="392">
        <f t="shared" si="26"/>
        <v>0</v>
      </c>
      <c r="AI38" s="407">
        <f t="shared" si="26"/>
        <v>0</v>
      </c>
      <c r="AJ38" s="408">
        <f t="shared" si="26"/>
        <v>0</v>
      </c>
      <c r="AK38" s="409">
        <f t="shared" si="26"/>
        <v>0</v>
      </c>
      <c r="AL38" s="394">
        <f t="shared" si="26"/>
        <v>0</v>
      </c>
      <c r="AM38" s="410">
        <f t="shared" si="26"/>
        <v>0</v>
      </c>
      <c r="AN38" s="426">
        <f t="shared" si="26"/>
        <v>0</v>
      </c>
      <c r="AO38" s="411">
        <f t="shared" si="26"/>
        <v>0</v>
      </c>
      <c r="AP38" s="412">
        <f t="shared" si="26"/>
        <v>0</v>
      </c>
      <c r="AQ38" s="397">
        <f t="shared" si="26"/>
        <v>0</v>
      </c>
      <c r="AR38" s="413">
        <f t="shared" si="26"/>
        <v>0</v>
      </c>
      <c r="AS38" s="414">
        <f t="shared" si="26"/>
        <v>0</v>
      </c>
      <c r="AT38" s="415">
        <f t="shared" si="26"/>
        <v>0</v>
      </c>
      <c r="AU38" s="425">
        <f t="shared" si="26"/>
        <v>0</v>
      </c>
      <c r="AV38" s="416">
        <f t="shared" si="26"/>
        <v>0</v>
      </c>
      <c r="AW38" s="417">
        <f t="shared" si="26"/>
        <v>0</v>
      </c>
      <c r="BA38" s="81">
        <f t="shared" si="25"/>
        <v>0</v>
      </c>
      <c r="BB38" s="81">
        <f t="shared" si="20"/>
        <v>0</v>
      </c>
      <c r="BC38" s="81">
        <f t="shared" si="20"/>
        <v>0</v>
      </c>
      <c r="BD38" s="81">
        <f t="shared" si="20"/>
        <v>0</v>
      </c>
      <c r="BE38" s="267"/>
      <c r="BF38" s="267"/>
      <c r="BG38" s="267"/>
      <c r="BH38" s="267">
        <v>1</v>
      </c>
      <c r="BJ38" s="375" t="s">
        <v>30070</v>
      </c>
      <c r="BK38" s="131">
        <v>6</v>
      </c>
      <c r="BL38" s="131">
        <f t="shared" si="21"/>
        <v>0</v>
      </c>
      <c r="BM38" s="131">
        <v>1.32</v>
      </c>
      <c r="BN38" s="131">
        <f t="shared" si="22"/>
        <v>0</v>
      </c>
      <c r="BO38" s="68"/>
      <c r="BP38" s="68"/>
      <c r="BQ38" s="68"/>
      <c r="BR38" s="68"/>
      <c r="BS38" s="68"/>
      <c r="BT38" s="68"/>
      <c r="BU38" s="68"/>
      <c r="BV38" s="68"/>
      <c r="BW38" s="68"/>
      <c r="BX38" s="68"/>
      <c r="BY38" s="68"/>
      <c r="BZ38" s="68"/>
      <c r="CA38" s="68"/>
      <c r="CB38" s="68"/>
      <c r="CC38" s="68"/>
      <c r="CD38" s="68"/>
      <c r="CE38" s="68"/>
      <c r="CF38" s="68"/>
      <c r="CG38" s="68"/>
      <c r="CH38" s="68"/>
      <c r="CI38" s="68"/>
      <c r="CJ38" s="68"/>
    </row>
    <row r="39" spans="1:89" ht="18" customHeight="1">
      <c r="A39" s="235" t="s">
        <v>30071</v>
      </c>
      <c r="B39" s="235" t="s">
        <v>28354</v>
      </c>
      <c r="C39" s="235" t="s">
        <v>30054</v>
      </c>
      <c r="D39" s="986" t="s">
        <v>30072</v>
      </c>
      <c r="E39" s="124">
        <v>1</v>
      </c>
      <c r="F39" s="124">
        <f t="shared" si="16"/>
        <v>0</v>
      </c>
      <c r="G39" s="793">
        <v>200</v>
      </c>
      <c r="H39" s="481">
        <f t="shared" si="23"/>
        <v>0</v>
      </c>
      <c r="I39" s="125">
        <f t="shared" si="17"/>
        <v>200</v>
      </c>
      <c r="J39" s="236">
        <f t="shared" si="18"/>
        <v>0</v>
      </c>
      <c r="K39" s="389"/>
      <c r="L39" s="390"/>
      <c r="M39" s="444"/>
      <c r="N39" s="392"/>
      <c r="O39" s="393"/>
      <c r="P39" s="824"/>
      <c r="Q39" s="369"/>
      <c r="R39" s="394"/>
      <c r="S39" s="388"/>
      <c r="T39" s="425"/>
      <c r="U39" s="395"/>
      <c r="V39" s="396"/>
      <c r="W39" s="396"/>
      <c r="X39" s="398"/>
      <c r="Y39" s="399"/>
      <c r="Z39" s="400"/>
      <c r="AA39" s="401"/>
      <c r="AB39" s="402"/>
      <c r="AC39" s="403"/>
      <c r="AE39" s="424">
        <f t="shared" si="26"/>
        <v>0</v>
      </c>
      <c r="AF39" s="423">
        <f t="shared" si="26"/>
        <v>0</v>
      </c>
      <c r="AG39" s="391">
        <f t="shared" si="26"/>
        <v>0</v>
      </c>
      <c r="AH39" s="392">
        <f t="shared" si="26"/>
        <v>0</v>
      </c>
      <c r="AI39" s="407">
        <f t="shared" si="26"/>
        <v>0</v>
      </c>
      <c r="AJ39" s="408">
        <f t="shared" si="26"/>
        <v>0</v>
      </c>
      <c r="AK39" s="409">
        <f t="shared" si="26"/>
        <v>0</v>
      </c>
      <c r="AL39" s="394">
        <f t="shared" si="26"/>
        <v>0</v>
      </c>
      <c r="AM39" s="410">
        <f t="shared" si="26"/>
        <v>0</v>
      </c>
      <c r="AN39" s="426">
        <f t="shared" si="26"/>
        <v>0</v>
      </c>
      <c r="AO39" s="411">
        <f t="shared" si="26"/>
        <v>0</v>
      </c>
      <c r="AP39" s="412">
        <f t="shared" si="26"/>
        <v>0</v>
      </c>
      <c r="AQ39" s="397">
        <f t="shared" si="26"/>
        <v>0</v>
      </c>
      <c r="AR39" s="413">
        <f t="shared" si="26"/>
        <v>0</v>
      </c>
      <c r="AS39" s="414">
        <f t="shared" si="26"/>
        <v>0</v>
      </c>
      <c r="AT39" s="415">
        <f t="shared" si="26"/>
        <v>0</v>
      </c>
      <c r="AU39" s="425">
        <f t="shared" si="26"/>
        <v>0</v>
      </c>
      <c r="AV39" s="416">
        <f t="shared" si="26"/>
        <v>0</v>
      </c>
      <c r="AW39" s="417">
        <f t="shared" si="26"/>
        <v>0</v>
      </c>
      <c r="BA39" s="81">
        <f t="shared" si="25"/>
        <v>0</v>
      </c>
      <c r="BB39" s="81">
        <f t="shared" si="20"/>
        <v>0</v>
      </c>
      <c r="BC39" s="81">
        <f t="shared" si="20"/>
        <v>0</v>
      </c>
      <c r="BD39" s="81">
        <f t="shared" si="20"/>
        <v>0</v>
      </c>
      <c r="BE39" s="267"/>
      <c r="BF39" s="267"/>
      <c r="BG39" s="267"/>
      <c r="BH39" s="267">
        <v>1</v>
      </c>
      <c r="BJ39" s="375" t="s">
        <v>30073</v>
      </c>
      <c r="BK39" s="131">
        <v>6</v>
      </c>
      <c r="BL39" s="131">
        <f t="shared" si="21"/>
        <v>0</v>
      </c>
      <c r="BM39" s="131">
        <v>1.05</v>
      </c>
      <c r="BN39" s="131">
        <f t="shared" si="22"/>
        <v>0</v>
      </c>
      <c r="BO39" s="68"/>
      <c r="BP39" s="68"/>
      <c r="BQ39" s="68"/>
      <c r="BR39" s="68"/>
      <c r="BS39" s="68"/>
      <c r="BT39" s="68"/>
      <c r="BU39" s="68"/>
      <c r="BV39" s="68"/>
      <c r="BW39" s="68"/>
      <c r="BX39" s="68"/>
      <c r="BY39" s="68"/>
      <c r="BZ39" s="68"/>
      <c r="CA39" s="68"/>
      <c r="CB39" s="68"/>
      <c r="CC39" s="68"/>
      <c r="CD39" s="68"/>
      <c r="CE39" s="68"/>
      <c r="CF39" s="68"/>
      <c r="CG39" s="68"/>
      <c r="CH39" s="68"/>
      <c r="CI39" s="68"/>
      <c r="CJ39" s="68"/>
    </row>
    <row r="40" spans="1:89" ht="18" customHeight="1">
      <c r="A40" s="235" t="s">
        <v>30074</v>
      </c>
      <c r="B40" s="235" t="s">
        <v>28355</v>
      </c>
      <c r="C40" s="235" t="s">
        <v>30054</v>
      </c>
      <c r="D40" s="986" t="s">
        <v>30075</v>
      </c>
      <c r="E40" s="124">
        <v>1</v>
      </c>
      <c r="F40" s="124">
        <f t="shared" si="16"/>
        <v>0</v>
      </c>
      <c r="G40" s="793">
        <v>200</v>
      </c>
      <c r="H40" s="481">
        <f t="shared" si="23"/>
        <v>0</v>
      </c>
      <c r="I40" s="125">
        <f t="shared" si="17"/>
        <v>200</v>
      </c>
      <c r="J40" s="236">
        <f t="shared" si="18"/>
        <v>0</v>
      </c>
      <c r="K40" s="389"/>
      <c r="L40" s="390"/>
      <c r="M40" s="444"/>
      <c r="N40" s="392"/>
      <c r="O40" s="393"/>
      <c r="P40" s="824"/>
      <c r="Q40" s="369"/>
      <c r="R40" s="394"/>
      <c r="S40" s="388"/>
      <c r="T40" s="425"/>
      <c r="U40" s="395"/>
      <c r="V40" s="396"/>
      <c r="W40" s="396"/>
      <c r="X40" s="398"/>
      <c r="Y40" s="399"/>
      <c r="Z40" s="400"/>
      <c r="AA40" s="401"/>
      <c r="AB40" s="402"/>
      <c r="AC40" s="403"/>
      <c r="AE40" s="424">
        <f t="shared" si="26"/>
        <v>0</v>
      </c>
      <c r="AF40" s="423">
        <f t="shared" si="26"/>
        <v>0</v>
      </c>
      <c r="AG40" s="391">
        <f t="shared" si="26"/>
        <v>0</v>
      </c>
      <c r="AH40" s="392">
        <f t="shared" si="26"/>
        <v>0</v>
      </c>
      <c r="AI40" s="407">
        <f t="shared" si="26"/>
        <v>0</v>
      </c>
      <c r="AJ40" s="408">
        <f t="shared" si="26"/>
        <v>0</v>
      </c>
      <c r="AK40" s="409">
        <f t="shared" si="26"/>
        <v>0</v>
      </c>
      <c r="AL40" s="394">
        <f t="shared" si="26"/>
        <v>0</v>
      </c>
      <c r="AM40" s="410">
        <f t="shared" si="26"/>
        <v>0</v>
      </c>
      <c r="AN40" s="426">
        <f t="shared" si="26"/>
        <v>0</v>
      </c>
      <c r="AO40" s="411">
        <f t="shared" si="26"/>
        <v>0</v>
      </c>
      <c r="AP40" s="412">
        <f t="shared" si="26"/>
        <v>0</v>
      </c>
      <c r="AQ40" s="397">
        <f t="shared" si="26"/>
        <v>0</v>
      </c>
      <c r="AR40" s="413">
        <f t="shared" si="26"/>
        <v>0</v>
      </c>
      <c r="AS40" s="414">
        <f t="shared" si="26"/>
        <v>0</v>
      </c>
      <c r="AT40" s="415">
        <f t="shared" si="26"/>
        <v>0</v>
      </c>
      <c r="AU40" s="425">
        <f t="shared" si="26"/>
        <v>0</v>
      </c>
      <c r="AV40" s="416">
        <f t="shared" si="26"/>
        <v>0</v>
      </c>
      <c r="AW40" s="417">
        <f t="shared" si="26"/>
        <v>0</v>
      </c>
      <c r="BA40" s="81">
        <f t="shared" si="25"/>
        <v>0</v>
      </c>
      <c r="BB40" s="81">
        <f t="shared" si="20"/>
        <v>0</v>
      </c>
      <c r="BC40" s="81">
        <f t="shared" si="20"/>
        <v>0</v>
      </c>
      <c r="BD40" s="81">
        <f t="shared" si="20"/>
        <v>0</v>
      </c>
      <c r="BE40" s="267"/>
      <c r="BF40" s="267"/>
      <c r="BG40" s="267">
        <v>1</v>
      </c>
      <c r="BH40" s="267"/>
      <c r="BJ40" s="375" t="s">
        <v>30076</v>
      </c>
      <c r="BK40" s="131">
        <v>8</v>
      </c>
      <c r="BL40" s="131">
        <f t="shared" si="21"/>
        <v>0</v>
      </c>
      <c r="BM40" s="131">
        <v>0.99</v>
      </c>
      <c r="BN40" s="131">
        <f t="shared" si="22"/>
        <v>0</v>
      </c>
      <c r="BO40" s="68"/>
      <c r="BP40" s="68"/>
      <c r="BQ40" s="68"/>
      <c r="BR40" s="68"/>
      <c r="BS40" s="68"/>
      <c r="BT40" s="68"/>
      <c r="BU40" s="68"/>
      <c r="BV40" s="68"/>
      <c r="BW40" s="68"/>
      <c r="BX40" s="68"/>
      <c r="BY40" s="68"/>
      <c r="BZ40" s="68"/>
      <c r="CA40" s="68"/>
      <c r="CB40" s="68"/>
      <c r="CC40" s="68"/>
      <c r="CD40" s="68"/>
      <c r="CE40" s="68"/>
      <c r="CF40" s="68"/>
      <c r="CG40" s="68"/>
      <c r="CH40" s="68"/>
      <c r="CI40" s="68"/>
      <c r="CJ40" s="68"/>
    </row>
    <row r="41" spans="1:89" ht="18" customHeight="1">
      <c r="A41" s="235" t="s">
        <v>30077</v>
      </c>
      <c r="B41" s="235" t="s">
        <v>28356</v>
      </c>
      <c r="C41" s="235" t="s">
        <v>30054</v>
      </c>
      <c r="D41" s="986" t="s">
        <v>30078</v>
      </c>
      <c r="E41" s="201">
        <v>1</v>
      </c>
      <c r="F41" s="201">
        <f t="shared" si="16"/>
        <v>0</v>
      </c>
      <c r="G41" s="799">
        <v>200</v>
      </c>
      <c r="H41" s="481">
        <f t="shared" si="23"/>
        <v>0</v>
      </c>
      <c r="I41" s="125">
        <f t="shared" si="17"/>
        <v>200</v>
      </c>
      <c r="J41" s="237">
        <f t="shared" si="18"/>
        <v>0</v>
      </c>
      <c r="K41" s="389"/>
      <c r="L41" s="390"/>
      <c r="M41" s="444"/>
      <c r="N41" s="392"/>
      <c r="O41" s="393"/>
      <c r="P41" s="824"/>
      <c r="Q41" s="369"/>
      <c r="R41" s="394"/>
      <c r="S41" s="388"/>
      <c r="T41" s="425"/>
      <c r="U41" s="395"/>
      <c r="V41" s="396"/>
      <c r="W41" s="396"/>
      <c r="X41" s="398"/>
      <c r="Y41" s="399"/>
      <c r="Z41" s="400"/>
      <c r="AA41" s="401"/>
      <c r="AB41" s="402"/>
      <c r="AC41" s="403"/>
      <c r="AE41" s="424">
        <f t="shared" si="26"/>
        <v>0</v>
      </c>
      <c r="AF41" s="423">
        <f t="shared" si="26"/>
        <v>0</v>
      </c>
      <c r="AG41" s="391">
        <f t="shared" si="26"/>
        <v>0</v>
      </c>
      <c r="AH41" s="392">
        <f t="shared" si="26"/>
        <v>0</v>
      </c>
      <c r="AI41" s="407">
        <f t="shared" si="26"/>
        <v>0</v>
      </c>
      <c r="AJ41" s="408">
        <f t="shared" si="26"/>
        <v>0</v>
      </c>
      <c r="AK41" s="409">
        <f t="shared" si="26"/>
        <v>0</v>
      </c>
      <c r="AL41" s="394">
        <f t="shared" si="26"/>
        <v>0</v>
      </c>
      <c r="AM41" s="410">
        <f t="shared" si="26"/>
        <v>0</v>
      </c>
      <c r="AN41" s="426">
        <f t="shared" si="26"/>
        <v>0</v>
      </c>
      <c r="AO41" s="411">
        <f t="shared" si="26"/>
        <v>0</v>
      </c>
      <c r="AP41" s="412">
        <f t="shared" si="26"/>
        <v>0</v>
      </c>
      <c r="AQ41" s="397">
        <f t="shared" si="26"/>
        <v>0</v>
      </c>
      <c r="AR41" s="413">
        <f t="shared" si="26"/>
        <v>0</v>
      </c>
      <c r="AS41" s="414">
        <f t="shared" si="26"/>
        <v>0</v>
      </c>
      <c r="AT41" s="415">
        <f t="shared" si="26"/>
        <v>0</v>
      </c>
      <c r="AU41" s="425">
        <f t="shared" si="26"/>
        <v>0</v>
      </c>
      <c r="AV41" s="416">
        <f t="shared" si="26"/>
        <v>0</v>
      </c>
      <c r="AW41" s="417">
        <f t="shared" si="26"/>
        <v>0</v>
      </c>
      <c r="BA41" s="81">
        <f t="shared" si="25"/>
        <v>0</v>
      </c>
      <c r="BB41" s="81">
        <f t="shared" si="20"/>
        <v>0</v>
      </c>
      <c r="BC41" s="81">
        <f t="shared" si="20"/>
        <v>0</v>
      </c>
      <c r="BD41" s="81">
        <f t="shared" si="20"/>
        <v>0</v>
      </c>
      <c r="BE41" s="267"/>
      <c r="BF41" s="267"/>
      <c r="BG41" s="267">
        <v>1</v>
      </c>
      <c r="BH41" s="267"/>
      <c r="BJ41" s="375" t="s">
        <v>30079</v>
      </c>
      <c r="BK41" s="181">
        <v>6</v>
      </c>
      <c r="BL41" s="181">
        <f t="shared" si="21"/>
        <v>0</v>
      </c>
      <c r="BM41" s="181">
        <v>1.04</v>
      </c>
      <c r="BN41" s="181">
        <f t="shared" si="22"/>
        <v>0</v>
      </c>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9" ht="18" customHeight="1">
      <c r="A42" s="235" t="s">
        <v>30080</v>
      </c>
      <c r="B42" s="235" t="s">
        <v>28357</v>
      </c>
      <c r="C42" s="235" t="s">
        <v>30054</v>
      </c>
      <c r="D42" s="986" t="s">
        <v>30081</v>
      </c>
      <c r="E42" s="124">
        <v>1</v>
      </c>
      <c r="F42" s="124">
        <f t="shared" si="16"/>
        <v>0</v>
      </c>
      <c r="G42" s="793">
        <v>220</v>
      </c>
      <c r="H42" s="481">
        <f t="shared" si="23"/>
        <v>0</v>
      </c>
      <c r="I42" s="125">
        <f t="shared" si="17"/>
        <v>220</v>
      </c>
      <c r="J42" s="236">
        <f t="shared" si="18"/>
        <v>0</v>
      </c>
      <c r="K42" s="389"/>
      <c r="L42" s="390"/>
      <c r="M42" s="444"/>
      <c r="N42" s="392"/>
      <c r="O42" s="393"/>
      <c r="P42" s="824"/>
      <c r="Q42" s="369"/>
      <c r="R42" s="394"/>
      <c r="S42" s="388"/>
      <c r="T42" s="425"/>
      <c r="U42" s="395"/>
      <c r="V42" s="396"/>
      <c r="W42" s="396"/>
      <c r="X42" s="398"/>
      <c r="Y42" s="399"/>
      <c r="Z42" s="400"/>
      <c r="AA42" s="401"/>
      <c r="AB42" s="402"/>
      <c r="AC42" s="403"/>
      <c r="AE42" s="424">
        <f t="shared" si="26"/>
        <v>0</v>
      </c>
      <c r="AF42" s="423">
        <f t="shared" si="26"/>
        <v>0</v>
      </c>
      <c r="AG42" s="391">
        <f t="shared" si="26"/>
        <v>0</v>
      </c>
      <c r="AH42" s="392">
        <f t="shared" si="26"/>
        <v>0</v>
      </c>
      <c r="AI42" s="407">
        <f t="shared" si="26"/>
        <v>0</v>
      </c>
      <c r="AJ42" s="408">
        <f t="shared" si="26"/>
        <v>0</v>
      </c>
      <c r="AK42" s="409">
        <f t="shared" si="26"/>
        <v>0</v>
      </c>
      <c r="AL42" s="394">
        <f t="shared" si="26"/>
        <v>0</v>
      </c>
      <c r="AM42" s="410">
        <f t="shared" si="26"/>
        <v>0</v>
      </c>
      <c r="AN42" s="426">
        <f t="shared" si="26"/>
        <v>0</v>
      </c>
      <c r="AO42" s="411">
        <f t="shared" si="26"/>
        <v>0</v>
      </c>
      <c r="AP42" s="412">
        <f t="shared" si="26"/>
        <v>0</v>
      </c>
      <c r="AQ42" s="397">
        <f t="shared" si="26"/>
        <v>0</v>
      </c>
      <c r="AR42" s="413">
        <f t="shared" si="26"/>
        <v>0</v>
      </c>
      <c r="AS42" s="414">
        <f t="shared" si="26"/>
        <v>0</v>
      </c>
      <c r="AT42" s="415">
        <f t="shared" si="26"/>
        <v>0</v>
      </c>
      <c r="AU42" s="425">
        <f t="shared" si="26"/>
        <v>0</v>
      </c>
      <c r="AV42" s="416">
        <f t="shared" si="26"/>
        <v>0</v>
      </c>
      <c r="AW42" s="417">
        <f t="shared" si="26"/>
        <v>0</v>
      </c>
      <c r="BA42" s="81">
        <f t="shared" si="25"/>
        <v>0</v>
      </c>
      <c r="BB42" s="81">
        <f t="shared" si="20"/>
        <v>0</v>
      </c>
      <c r="BC42" s="81">
        <f t="shared" si="20"/>
        <v>0</v>
      </c>
      <c r="BD42" s="81">
        <f t="shared" si="20"/>
        <v>0</v>
      </c>
      <c r="BE42" s="267"/>
      <c r="BF42" s="267"/>
      <c r="BG42" s="267"/>
      <c r="BH42" s="267">
        <v>1</v>
      </c>
      <c r="BJ42" s="375" t="s">
        <v>30082</v>
      </c>
      <c r="BK42" s="131">
        <v>6</v>
      </c>
      <c r="BL42" s="131">
        <f t="shared" si="21"/>
        <v>0</v>
      </c>
      <c r="BM42" s="131">
        <v>1.38</v>
      </c>
      <c r="BN42" s="131">
        <f t="shared" si="22"/>
        <v>0</v>
      </c>
      <c r="BO42" s="68"/>
      <c r="BP42" s="68"/>
      <c r="BQ42" s="68"/>
      <c r="BR42" s="68"/>
      <c r="BS42" s="68"/>
      <c r="BT42" s="68"/>
      <c r="BU42" s="68"/>
      <c r="BV42" s="68"/>
      <c r="BW42" s="68"/>
      <c r="BX42" s="68"/>
      <c r="BY42" s="68"/>
      <c r="BZ42" s="68"/>
      <c r="CA42" s="68"/>
      <c r="CB42" s="68"/>
      <c r="CC42" s="68"/>
      <c r="CD42" s="68"/>
      <c r="CE42" s="68"/>
      <c r="CF42" s="68"/>
      <c r="CG42" s="68"/>
      <c r="CH42" s="68"/>
      <c r="CI42" s="68"/>
      <c r="CJ42" s="68"/>
    </row>
    <row r="43" spans="1:89" ht="18" customHeight="1">
      <c r="A43" s="235" t="s">
        <v>30083</v>
      </c>
      <c r="B43" s="235" t="s">
        <v>28358</v>
      </c>
      <c r="C43" s="235" t="s">
        <v>30054</v>
      </c>
      <c r="D43" s="986" t="s">
        <v>30084</v>
      </c>
      <c r="E43" s="124">
        <v>1</v>
      </c>
      <c r="F43" s="124">
        <f t="shared" si="16"/>
        <v>0</v>
      </c>
      <c r="G43" s="793">
        <v>230</v>
      </c>
      <c r="H43" s="481">
        <f t="shared" si="23"/>
        <v>0</v>
      </c>
      <c r="I43" s="125">
        <f t="shared" si="17"/>
        <v>230</v>
      </c>
      <c r="J43" s="236">
        <f t="shared" si="18"/>
        <v>0</v>
      </c>
      <c r="K43" s="389"/>
      <c r="L43" s="390"/>
      <c r="M43" s="444"/>
      <c r="N43" s="392"/>
      <c r="O43" s="393"/>
      <c r="P43" s="824"/>
      <c r="Q43" s="369"/>
      <c r="R43" s="394"/>
      <c r="S43" s="388"/>
      <c r="T43" s="425"/>
      <c r="U43" s="395"/>
      <c r="V43" s="396"/>
      <c r="W43" s="396"/>
      <c r="X43" s="398"/>
      <c r="Y43" s="399"/>
      <c r="Z43" s="400"/>
      <c r="AA43" s="401"/>
      <c r="AB43" s="402"/>
      <c r="AC43" s="403"/>
      <c r="AE43" s="424">
        <f t="shared" si="26"/>
        <v>0</v>
      </c>
      <c r="AF43" s="423">
        <f t="shared" si="26"/>
        <v>0</v>
      </c>
      <c r="AG43" s="391">
        <f t="shared" si="26"/>
        <v>0</v>
      </c>
      <c r="AH43" s="392">
        <f t="shared" si="26"/>
        <v>0</v>
      </c>
      <c r="AI43" s="407">
        <f t="shared" si="26"/>
        <v>0</v>
      </c>
      <c r="AJ43" s="408">
        <f t="shared" si="26"/>
        <v>0</v>
      </c>
      <c r="AK43" s="409">
        <f t="shared" si="26"/>
        <v>0</v>
      </c>
      <c r="AL43" s="394">
        <f t="shared" si="26"/>
        <v>0</v>
      </c>
      <c r="AM43" s="410">
        <f t="shared" si="26"/>
        <v>0</v>
      </c>
      <c r="AN43" s="426">
        <f t="shared" si="26"/>
        <v>0</v>
      </c>
      <c r="AO43" s="411">
        <f t="shared" si="26"/>
        <v>0</v>
      </c>
      <c r="AP43" s="412">
        <f t="shared" si="26"/>
        <v>0</v>
      </c>
      <c r="AQ43" s="397">
        <f t="shared" si="26"/>
        <v>0</v>
      </c>
      <c r="AR43" s="413">
        <f t="shared" si="26"/>
        <v>0</v>
      </c>
      <c r="AS43" s="414">
        <f t="shared" si="26"/>
        <v>0</v>
      </c>
      <c r="AT43" s="415">
        <f t="shared" si="26"/>
        <v>0</v>
      </c>
      <c r="AU43" s="425">
        <f t="shared" si="26"/>
        <v>0</v>
      </c>
      <c r="AV43" s="416">
        <f t="shared" si="26"/>
        <v>0</v>
      </c>
      <c r="AW43" s="417">
        <f t="shared" si="26"/>
        <v>0</v>
      </c>
      <c r="BA43" s="81">
        <f t="shared" si="25"/>
        <v>0</v>
      </c>
      <c r="BB43" s="81">
        <f t="shared" si="20"/>
        <v>0</v>
      </c>
      <c r="BC43" s="81">
        <f t="shared" si="20"/>
        <v>0</v>
      </c>
      <c r="BD43" s="81">
        <f t="shared" si="20"/>
        <v>0</v>
      </c>
      <c r="BE43" s="267"/>
      <c r="BF43" s="267"/>
      <c r="BG43" s="267"/>
      <c r="BH43" s="267">
        <v>1</v>
      </c>
      <c r="BJ43" s="375" t="s">
        <v>30085</v>
      </c>
      <c r="BK43" s="181">
        <v>6</v>
      </c>
      <c r="BL43" s="181">
        <f t="shared" si="21"/>
        <v>0</v>
      </c>
      <c r="BM43" s="181">
        <v>1.44</v>
      </c>
      <c r="BN43" s="181">
        <f t="shared" si="22"/>
        <v>0</v>
      </c>
      <c r="BO43" s="68"/>
      <c r="BP43" s="68"/>
      <c r="BQ43" s="68"/>
      <c r="BR43" s="68"/>
      <c r="BS43" s="68"/>
      <c r="BT43" s="68"/>
      <c r="BU43" s="68"/>
      <c r="BV43" s="68"/>
      <c r="BW43" s="68"/>
      <c r="BX43" s="68"/>
      <c r="BY43" s="68"/>
      <c r="BZ43" s="68"/>
      <c r="CA43" s="68"/>
      <c r="CB43" s="68"/>
      <c r="CC43" s="68"/>
      <c r="CD43" s="68"/>
      <c r="CE43" s="68"/>
      <c r="CF43" s="68"/>
      <c r="CG43" s="68"/>
      <c r="CH43" s="68"/>
      <c r="CI43" s="68"/>
      <c r="CJ43" s="68"/>
    </row>
    <row r="44" spans="1:89" ht="18" customHeight="1">
      <c r="A44" s="144" t="s">
        <v>18638</v>
      </c>
      <c r="B44" s="144" t="s">
        <v>28359</v>
      </c>
      <c r="C44" s="144" t="s">
        <v>30054</v>
      </c>
      <c r="D44" s="1000" t="s">
        <v>30086</v>
      </c>
      <c r="E44" s="145">
        <v>10</v>
      </c>
      <c r="F44" s="145">
        <f t="shared" si="16"/>
        <v>0</v>
      </c>
      <c r="G44" s="795">
        <f>SUM(G34:G43)*0.9</f>
        <v>1773</v>
      </c>
      <c r="H44" s="485">
        <f>$G$5</f>
        <v>0</v>
      </c>
      <c r="I44" s="487">
        <f t="shared" si="17"/>
        <v>1773</v>
      </c>
      <c r="J44" s="146">
        <f t="shared" si="18"/>
        <v>0</v>
      </c>
      <c r="K44" s="405"/>
      <c r="L44" s="406"/>
      <c r="M44" s="445"/>
      <c r="N44" s="392"/>
      <c r="O44" s="407"/>
      <c r="P44" s="823"/>
      <c r="Q44" s="332"/>
      <c r="R44" s="394"/>
      <c r="S44" s="410"/>
      <c r="T44" s="426"/>
      <c r="U44" s="411"/>
      <c r="V44" s="412"/>
      <c r="W44" s="412"/>
      <c r="X44" s="413"/>
      <c r="Y44" s="414"/>
      <c r="Z44" s="415"/>
      <c r="AA44" s="425"/>
      <c r="AB44" s="416"/>
      <c r="AC44" s="417"/>
      <c r="BA44" s="81">
        <f t="shared" si="25"/>
        <v>0</v>
      </c>
      <c r="BB44" s="81">
        <f t="shared" si="20"/>
        <v>0</v>
      </c>
      <c r="BC44" s="81">
        <f t="shared" si="20"/>
        <v>0</v>
      </c>
      <c r="BD44" s="81">
        <f t="shared" si="20"/>
        <v>0</v>
      </c>
      <c r="BE44" s="147">
        <f>SUM(BE34:BE43)</f>
        <v>0</v>
      </c>
      <c r="BF44" s="147">
        <f>SUM(BF34:BF43)</f>
        <v>2</v>
      </c>
      <c r="BG44" s="147">
        <f>SUM(BG34:BG43)</f>
        <v>4</v>
      </c>
      <c r="BH44" s="147">
        <f>SUM(BH34:BH43)</f>
        <v>4</v>
      </c>
      <c r="BJ44" s="377"/>
      <c r="BK44" s="147">
        <f>SUM(BK34:BK43)</f>
        <v>62</v>
      </c>
      <c r="BL44" s="151">
        <f t="shared" si="21"/>
        <v>0</v>
      </c>
      <c r="BM44" s="150">
        <f>SUM(BM34:BM43)</f>
        <v>10.59</v>
      </c>
      <c r="BN44" s="151">
        <f t="shared" si="22"/>
        <v>0</v>
      </c>
      <c r="BO44" s="68"/>
      <c r="BP44" s="68"/>
      <c r="BQ44" s="68"/>
      <c r="BR44" s="68"/>
      <c r="BS44" s="68"/>
      <c r="BT44" s="68"/>
      <c r="BU44" s="68"/>
      <c r="BV44" s="68"/>
      <c r="BW44" s="68"/>
      <c r="BX44" s="68"/>
      <c r="BY44" s="68"/>
      <c r="BZ44" s="68"/>
      <c r="CA44" s="68"/>
      <c r="CB44" s="68"/>
      <c r="CC44" s="68"/>
      <c r="CD44" s="68"/>
      <c r="CE44" s="68"/>
      <c r="CF44" s="68"/>
      <c r="CG44" s="68"/>
      <c r="CH44" s="68"/>
      <c r="CI44" s="68"/>
      <c r="CJ44" s="68"/>
      <c r="CK44" s="240"/>
    </row>
    <row r="45" spans="1:89" ht="57.75" customHeight="1">
      <c r="A45" s="234" t="s">
        <v>0</v>
      </c>
      <c r="B45" s="234" t="s">
        <v>28839</v>
      </c>
      <c r="C45" s="234" t="s">
        <v>30087</v>
      </c>
      <c r="D45" s="1016" t="s">
        <v>30088</v>
      </c>
      <c r="E45" s="115"/>
      <c r="F45" s="819"/>
      <c r="G45" s="1030"/>
      <c r="H45" s="1030"/>
      <c r="I45" s="94"/>
      <c r="J45" s="92"/>
      <c r="K45"/>
      <c r="L45"/>
      <c r="M45"/>
      <c r="N45"/>
      <c r="O45"/>
      <c r="P45"/>
      <c r="Q45"/>
      <c r="R45"/>
      <c r="S45"/>
      <c r="T45"/>
      <c r="U45"/>
      <c r="V45"/>
      <c r="W45"/>
      <c r="X45"/>
      <c r="Y45"/>
      <c r="Z45"/>
      <c r="AA45"/>
      <c r="AB45"/>
      <c r="AC45"/>
      <c r="BA45" s="200" t="s">
        <v>28779</v>
      </c>
      <c r="BB45" s="200" t="s">
        <v>28780</v>
      </c>
      <c r="BC45" s="200" t="s">
        <v>28781</v>
      </c>
      <c r="BD45" s="200" t="s">
        <v>28782</v>
      </c>
      <c r="BE45" s="159" t="s">
        <v>28779</v>
      </c>
      <c r="BF45" s="159" t="s">
        <v>28780</v>
      </c>
      <c r="BG45" s="159" t="s">
        <v>28781</v>
      </c>
      <c r="BH45" s="159" t="s">
        <v>28782</v>
      </c>
      <c r="BJ45" s="378"/>
      <c r="BK45" s="378"/>
      <c r="BL45" s="239"/>
      <c r="BO45" s="83"/>
      <c r="BP45" s="83"/>
      <c r="BQ45" s="83"/>
      <c r="BR45" s="83"/>
      <c r="BS45" s="83"/>
      <c r="BT45" s="83"/>
      <c r="BU45" s="83"/>
      <c r="BV45" s="83"/>
      <c r="BW45" s="83"/>
      <c r="BX45" s="83"/>
      <c r="BY45" s="83"/>
      <c r="BZ45" s="83"/>
      <c r="CA45" s="83"/>
      <c r="CB45" s="83"/>
      <c r="CC45" s="83"/>
      <c r="CD45" s="83"/>
      <c r="CE45" s="83"/>
      <c r="CF45" s="83"/>
      <c r="CG45" s="83"/>
      <c r="CH45" s="83"/>
      <c r="CI45" s="83"/>
      <c r="CJ45" s="83"/>
    </row>
    <row r="46" spans="1:89" ht="18" customHeight="1">
      <c r="A46" s="235" t="s">
        <v>30089</v>
      </c>
      <c r="B46" s="235" t="s">
        <v>28360</v>
      </c>
      <c r="C46" s="235" t="s">
        <v>30087</v>
      </c>
      <c r="D46" s="986" t="s">
        <v>30090</v>
      </c>
      <c r="E46" s="124">
        <v>1</v>
      </c>
      <c r="F46" s="124">
        <f t="shared" ref="F46:F56" si="27">SUM(K46:AC46)</f>
        <v>0</v>
      </c>
      <c r="G46" s="793">
        <v>140</v>
      </c>
      <c r="H46" s="481">
        <f>$G$5</f>
        <v>0</v>
      </c>
      <c r="I46" s="125">
        <f t="shared" ref="I46:I56" si="28">G46*((1-H46))</f>
        <v>140</v>
      </c>
      <c r="J46" s="236">
        <f t="shared" ref="J46:J56" si="29">F46*I46</f>
        <v>0</v>
      </c>
      <c r="K46" s="389"/>
      <c r="L46" s="390"/>
      <c r="M46" s="444"/>
      <c r="N46" s="392"/>
      <c r="O46" s="393"/>
      <c r="P46" s="824"/>
      <c r="Q46" s="369"/>
      <c r="R46" s="394"/>
      <c r="S46" s="388"/>
      <c r="T46" s="425"/>
      <c r="U46" s="395"/>
      <c r="V46" s="396"/>
      <c r="W46" s="396"/>
      <c r="X46" s="398"/>
      <c r="Y46" s="399"/>
      <c r="Z46" s="400"/>
      <c r="AA46" s="401"/>
      <c r="AB46" s="402"/>
      <c r="AC46" s="403"/>
      <c r="AE46" s="424">
        <f t="shared" ref="AE46:AS46" si="30">K56</f>
        <v>0</v>
      </c>
      <c r="AF46" s="423">
        <f t="shared" si="30"/>
        <v>0</v>
      </c>
      <c r="AG46" s="391">
        <f t="shared" si="30"/>
        <v>0</v>
      </c>
      <c r="AH46" s="392">
        <f t="shared" si="30"/>
        <v>0</v>
      </c>
      <c r="AI46" s="407">
        <f t="shared" si="30"/>
        <v>0</v>
      </c>
      <c r="AJ46" s="408">
        <f t="shared" si="30"/>
        <v>0</v>
      </c>
      <c r="AK46" s="409">
        <f t="shared" si="30"/>
        <v>0</v>
      </c>
      <c r="AL46" s="394">
        <f t="shared" si="30"/>
        <v>0</v>
      </c>
      <c r="AM46" s="410">
        <f t="shared" si="30"/>
        <v>0</v>
      </c>
      <c r="AN46" s="426">
        <f t="shared" si="30"/>
        <v>0</v>
      </c>
      <c r="AO46" s="411">
        <f t="shared" si="30"/>
        <v>0</v>
      </c>
      <c r="AP46" s="412">
        <f t="shared" si="30"/>
        <v>0</v>
      </c>
      <c r="AQ46" s="397">
        <f t="shared" si="30"/>
        <v>0</v>
      </c>
      <c r="AR46" s="413">
        <f t="shared" si="30"/>
        <v>0</v>
      </c>
      <c r="AS46" s="414">
        <f t="shared" si="30"/>
        <v>0</v>
      </c>
      <c r="AT46" s="415">
        <f>Z56</f>
        <v>0</v>
      </c>
      <c r="AU46" s="425">
        <f>AA56</f>
        <v>0</v>
      </c>
      <c r="AV46" s="416">
        <f>AB56</f>
        <v>0</v>
      </c>
      <c r="AW46" s="417">
        <f>AC56</f>
        <v>0</v>
      </c>
      <c r="BA46" s="81">
        <f>BE46*$F46</f>
        <v>0</v>
      </c>
      <c r="BB46" s="81">
        <f t="shared" ref="BB46:BD56" si="31">BF46*$F46</f>
        <v>0</v>
      </c>
      <c r="BC46" s="81">
        <f t="shared" si="31"/>
        <v>0</v>
      </c>
      <c r="BD46" s="81">
        <f t="shared" si="31"/>
        <v>0</v>
      </c>
      <c r="BE46" s="267">
        <v>1</v>
      </c>
      <c r="BF46" s="267"/>
      <c r="BG46" s="267"/>
      <c r="BH46" s="267"/>
      <c r="BJ46" s="375" t="s">
        <v>30091</v>
      </c>
      <c r="BK46" s="134">
        <v>6</v>
      </c>
      <c r="BL46" s="134">
        <f t="shared" ref="BL46:BL56" si="32">BK46*F46</f>
        <v>0</v>
      </c>
      <c r="BM46" s="131">
        <v>0.73</v>
      </c>
      <c r="BN46" s="131">
        <f t="shared" ref="BN46:BN56" si="33">BM46*F46</f>
        <v>0</v>
      </c>
      <c r="BO46" s="68"/>
      <c r="BP46" s="68"/>
      <c r="BQ46" s="68"/>
      <c r="BR46" s="68"/>
      <c r="BS46" s="68"/>
      <c r="BT46" s="68"/>
      <c r="BU46" s="68"/>
      <c r="BV46" s="68"/>
      <c r="BW46" s="68"/>
      <c r="BX46" s="68"/>
      <c r="BY46" s="68"/>
      <c r="BZ46" s="68"/>
      <c r="CA46" s="68"/>
      <c r="CB46" s="68"/>
      <c r="CC46" s="68"/>
      <c r="CD46" s="68"/>
      <c r="CE46" s="68"/>
      <c r="CF46" s="68"/>
      <c r="CG46" s="68"/>
      <c r="CH46" s="68"/>
      <c r="CI46" s="68"/>
      <c r="CJ46" s="68"/>
    </row>
    <row r="47" spans="1:89" ht="18" customHeight="1">
      <c r="A47" s="235" t="s">
        <v>30092</v>
      </c>
      <c r="B47" s="235" t="s">
        <v>28361</v>
      </c>
      <c r="C47" s="235" t="s">
        <v>30087</v>
      </c>
      <c r="D47" s="986" t="s">
        <v>30093</v>
      </c>
      <c r="E47" s="124">
        <v>1</v>
      </c>
      <c r="F47" s="124">
        <f t="shared" si="27"/>
        <v>0</v>
      </c>
      <c r="G47" s="793">
        <v>140</v>
      </c>
      <c r="H47" s="481">
        <f t="shared" ref="H47:H55" si="34">$G$5</f>
        <v>0</v>
      </c>
      <c r="I47" s="125">
        <f t="shared" si="28"/>
        <v>140</v>
      </c>
      <c r="J47" s="236">
        <f t="shared" si="29"/>
        <v>0</v>
      </c>
      <c r="K47" s="389"/>
      <c r="L47" s="390"/>
      <c r="M47" s="444"/>
      <c r="N47" s="392"/>
      <c r="O47" s="404"/>
      <c r="P47" s="824"/>
      <c r="Q47" s="369"/>
      <c r="R47" s="394"/>
      <c r="S47" s="388"/>
      <c r="T47" s="425"/>
      <c r="U47" s="395"/>
      <c r="V47" s="396"/>
      <c r="W47" s="396"/>
      <c r="X47" s="398"/>
      <c r="Y47" s="399"/>
      <c r="Z47" s="400"/>
      <c r="AA47" s="401"/>
      <c r="AB47" s="402"/>
      <c r="AC47" s="403"/>
      <c r="AE47" s="424">
        <f>AE46</f>
        <v>0</v>
      </c>
      <c r="AF47" s="423">
        <f t="shared" ref="AF47:AW47" si="35">AF46</f>
        <v>0</v>
      </c>
      <c r="AG47" s="391">
        <f t="shared" si="35"/>
        <v>0</v>
      </c>
      <c r="AH47" s="392">
        <f t="shared" si="35"/>
        <v>0</v>
      </c>
      <c r="AI47" s="407">
        <f t="shared" si="35"/>
        <v>0</v>
      </c>
      <c r="AJ47" s="408">
        <f t="shared" si="35"/>
        <v>0</v>
      </c>
      <c r="AK47" s="409">
        <f t="shared" si="35"/>
        <v>0</v>
      </c>
      <c r="AL47" s="394">
        <f t="shared" si="35"/>
        <v>0</v>
      </c>
      <c r="AM47" s="410">
        <f t="shared" si="35"/>
        <v>0</v>
      </c>
      <c r="AN47" s="426">
        <f t="shared" si="35"/>
        <v>0</v>
      </c>
      <c r="AO47" s="411">
        <f t="shared" si="35"/>
        <v>0</v>
      </c>
      <c r="AP47" s="412">
        <f t="shared" si="35"/>
        <v>0</v>
      </c>
      <c r="AQ47" s="397">
        <f t="shared" si="35"/>
        <v>0</v>
      </c>
      <c r="AR47" s="413">
        <f t="shared" si="35"/>
        <v>0</v>
      </c>
      <c r="AS47" s="414">
        <f t="shared" si="35"/>
        <v>0</v>
      </c>
      <c r="AT47" s="415">
        <f t="shared" si="35"/>
        <v>0</v>
      </c>
      <c r="AU47" s="425">
        <f t="shared" si="35"/>
        <v>0</v>
      </c>
      <c r="AV47" s="416">
        <f t="shared" si="35"/>
        <v>0</v>
      </c>
      <c r="AW47" s="417">
        <f t="shared" si="35"/>
        <v>0</v>
      </c>
      <c r="BA47" s="81">
        <f t="shared" ref="BA47:BA56" si="36">BE47*$F47</f>
        <v>0</v>
      </c>
      <c r="BB47" s="81">
        <f t="shared" si="31"/>
        <v>0</v>
      </c>
      <c r="BC47" s="81">
        <f t="shared" si="31"/>
        <v>0</v>
      </c>
      <c r="BD47" s="81">
        <f t="shared" si="31"/>
        <v>0</v>
      </c>
      <c r="BE47" s="267">
        <v>1</v>
      </c>
      <c r="BF47" s="267"/>
      <c r="BG47" s="267"/>
      <c r="BH47" s="267"/>
      <c r="BJ47" s="375" t="s">
        <v>30094</v>
      </c>
      <c r="BK47" s="131">
        <v>6</v>
      </c>
      <c r="BL47" s="131">
        <f t="shared" si="32"/>
        <v>0</v>
      </c>
      <c r="BM47" s="131">
        <v>0.76</v>
      </c>
      <c r="BN47" s="131">
        <f t="shared" si="33"/>
        <v>0</v>
      </c>
      <c r="BO47" s="68"/>
      <c r="BP47" s="68"/>
      <c r="BQ47" s="68"/>
      <c r="BR47" s="68"/>
      <c r="BS47" s="68"/>
      <c r="BT47" s="68"/>
      <c r="BU47" s="68"/>
      <c r="BV47" s="68"/>
      <c r="BW47" s="68"/>
      <c r="BX47" s="68"/>
      <c r="BY47" s="68"/>
      <c r="BZ47" s="68"/>
      <c r="CA47" s="68"/>
      <c r="CB47" s="68"/>
      <c r="CC47" s="68"/>
      <c r="CD47" s="68"/>
      <c r="CE47" s="68"/>
      <c r="CF47" s="68"/>
      <c r="CG47" s="68"/>
      <c r="CH47" s="68"/>
      <c r="CI47" s="68"/>
      <c r="CJ47" s="68"/>
    </row>
    <row r="48" spans="1:89" ht="18" customHeight="1">
      <c r="A48" s="235" t="s">
        <v>30095</v>
      </c>
      <c r="B48" s="235" t="s">
        <v>28362</v>
      </c>
      <c r="C48" s="235" t="s">
        <v>30087</v>
      </c>
      <c r="D48" s="986" t="s">
        <v>30096</v>
      </c>
      <c r="E48" s="124">
        <v>1</v>
      </c>
      <c r="F48" s="124">
        <f t="shared" si="27"/>
        <v>0</v>
      </c>
      <c r="G48" s="793">
        <v>190</v>
      </c>
      <c r="H48" s="481">
        <f t="shared" si="34"/>
        <v>0</v>
      </c>
      <c r="I48" s="125">
        <f t="shared" si="28"/>
        <v>190</v>
      </c>
      <c r="J48" s="236">
        <f t="shared" si="29"/>
        <v>0</v>
      </c>
      <c r="K48" s="389"/>
      <c r="L48" s="390"/>
      <c r="M48" s="444"/>
      <c r="N48" s="392"/>
      <c r="O48" s="404"/>
      <c r="P48" s="824"/>
      <c r="Q48" s="369"/>
      <c r="R48" s="394"/>
      <c r="S48" s="388"/>
      <c r="T48" s="425"/>
      <c r="U48" s="395"/>
      <c r="V48" s="396"/>
      <c r="W48" s="396"/>
      <c r="X48" s="398"/>
      <c r="Y48" s="399"/>
      <c r="Z48" s="400"/>
      <c r="AA48" s="401"/>
      <c r="AB48" s="402"/>
      <c r="AC48" s="403"/>
      <c r="AE48" s="424">
        <f t="shared" ref="AE48:AW55" si="37">AE47</f>
        <v>0</v>
      </c>
      <c r="AF48" s="423">
        <f t="shared" si="37"/>
        <v>0</v>
      </c>
      <c r="AG48" s="391">
        <f t="shared" si="37"/>
        <v>0</v>
      </c>
      <c r="AH48" s="392">
        <f t="shared" si="37"/>
        <v>0</v>
      </c>
      <c r="AI48" s="407">
        <f t="shared" si="37"/>
        <v>0</v>
      </c>
      <c r="AJ48" s="408">
        <f t="shared" si="37"/>
        <v>0</v>
      </c>
      <c r="AK48" s="409">
        <f t="shared" si="37"/>
        <v>0</v>
      </c>
      <c r="AL48" s="394">
        <f t="shared" si="37"/>
        <v>0</v>
      </c>
      <c r="AM48" s="410">
        <f t="shared" si="37"/>
        <v>0</v>
      </c>
      <c r="AN48" s="426">
        <f t="shared" si="37"/>
        <v>0</v>
      </c>
      <c r="AO48" s="411">
        <f t="shared" si="37"/>
        <v>0</v>
      </c>
      <c r="AP48" s="412">
        <f t="shared" si="37"/>
        <v>0</v>
      </c>
      <c r="AQ48" s="397">
        <f t="shared" si="37"/>
        <v>0</v>
      </c>
      <c r="AR48" s="413">
        <f t="shared" si="37"/>
        <v>0</v>
      </c>
      <c r="AS48" s="414">
        <f t="shared" si="37"/>
        <v>0</v>
      </c>
      <c r="AT48" s="415">
        <f t="shared" si="37"/>
        <v>0</v>
      </c>
      <c r="AU48" s="425">
        <f t="shared" si="37"/>
        <v>0</v>
      </c>
      <c r="AV48" s="416">
        <f t="shared" si="37"/>
        <v>0</v>
      </c>
      <c r="AW48" s="417">
        <f t="shared" si="37"/>
        <v>0</v>
      </c>
      <c r="BA48" s="81">
        <f t="shared" si="36"/>
        <v>0</v>
      </c>
      <c r="BB48" s="81">
        <f t="shared" si="31"/>
        <v>0</v>
      </c>
      <c r="BC48" s="81">
        <f t="shared" si="31"/>
        <v>0</v>
      </c>
      <c r="BD48" s="81">
        <f t="shared" si="31"/>
        <v>0</v>
      </c>
      <c r="BE48" s="267"/>
      <c r="BF48" s="267">
        <v>1</v>
      </c>
      <c r="BG48" s="267"/>
      <c r="BH48" s="267"/>
      <c r="BJ48" s="375" t="s">
        <v>30097</v>
      </c>
      <c r="BK48" s="131">
        <v>6</v>
      </c>
      <c r="BL48" s="131">
        <f t="shared" si="32"/>
        <v>0</v>
      </c>
      <c r="BM48" s="131">
        <v>1.1100000000000001</v>
      </c>
      <c r="BN48" s="131">
        <f t="shared" si="33"/>
        <v>0</v>
      </c>
      <c r="BO48" s="68"/>
      <c r="BP48" s="68"/>
      <c r="BQ48" s="68"/>
      <c r="BR48" s="68"/>
      <c r="BS48" s="68"/>
      <c r="BT48" s="68"/>
      <c r="BU48" s="68"/>
      <c r="BV48" s="68"/>
      <c r="BW48" s="68"/>
      <c r="BX48" s="68"/>
      <c r="BY48" s="68"/>
      <c r="BZ48" s="68"/>
      <c r="CA48" s="68"/>
      <c r="CB48" s="68"/>
      <c r="CC48" s="68"/>
      <c r="CD48" s="68"/>
      <c r="CE48" s="68"/>
      <c r="CF48" s="68"/>
      <c r="CG48" s="68"/>
      <c r="CH48" s="68"/>
      <c r="CI48" s="68"/>
      <c r="CJ48" s="68"/>
    </row>
    <row r="49" spans="1:89" ht="18" customHeight="1">
      <c r="A49" s="235" t="s">
        <v>30098</v>
      </c>
      <c r="B49" s="235" t="s">
        <v>28363</v>
      </c>
      <c r="C49" s="235" t="s">
        <v>30087</v>
      </c>
      <c r="D49" s="986" t="s">
        <v>30099</v>
      </c>
      <c r="E49" s="124">
        <v>1</v>
      </c>
      <c r="F49" s="124">
        <f t="shared" si="27"/>
        <v>0</v>
      </c>
      <c r="G49" s="793">
        <v>180</v>
      </c>
      <c r="H49" s="481">
        <f t="shared" si="34"/>
        <v>0</v>
      </c>
      <c r="I49" s="125">
        <f t="shared" si="28"/>
        <v>180</v>
      </c>
      <c r="J49" s="236">
        <f t="shared" si="29"/>
        <v>0</v>
      </c>
      <c r="K49" s="389"/>
      <c r="L49" s="390"/>
      <c r="M49" s="444"/>
      <c r="N49" s="392"/>
      <c r="O49" s="393"/>
      <c r="P49" s="824"/>
      <c r="Q49" s="369"/>
      <c r="R49" s="394"/>
      <c r="S49" s="388"/>
      <c r="T49" s="425"/>
      <c r="U49" s="395"/>
      <c r="V49" s="396"/>
      <c r="W49" s="396"/>
      <c r="X49" s="398"/>
      <c r="Y49" s="399"/>
      <c r="Z49" s="400"/>
      <c r="AA49" s="401"/>
      <c r="AB49" s="402"/>
      <c r="AC49" s="403"/>
      <c r="AE49" s="424">
        <f t="shared" si="37"/>
        <v>0</v>
      </c>
      <c r="AF49" s="423">
        <f t="shared" si="37"/>
        <v>0</v>
      </c>
      <c r="AG49" s="391">
        <f t="shared" si="37"/>
        <v>0</v>
      </c>
      <c r="AH49" s="392">
        <f t="shared" si="37"/>
        <v>0</v>
      </c>
      <c r="AI49" s="407">
        <f t="shared" si="37"/>
        <v>0</v>
      </c>
      <c r="AJ49" s="408">
        <f t="shared" si="37"/>
        <v>0</v>
      </c>
      <c r="AK49" s="409">
        <f t="shared" si="37"/>
        <v>0</v>
      </c>
      <c r="AL49" s="394">
        <f t="shared" si="37"/>
        <v>0</v>
      </c>
      <c r="AM49" s="410">
        <f t="shared" si="37"/>
        <v>0</v>
      </c>
      <c r="AN49" s="426">
        <f t="shared" si="37"/>
        <v>0</v>
      </c>
      <c r="AO49" s="411">
        <f t="shared" si="37"/>
        <v>0</v>
      </c>
      <c r="AP49" s="412">
        <f t="shared" si="37"/>
        <v>0</v>
      </c>
      <c r="AQ49" s="397">
        <f t="shared" si="37"/>
        <v>0</v>
      </c>
      <c r="AR49" s="413">
        <f t="shared" si="37"/>
        <v>0</v>
      </c>
      <c r="AS49" s="414">
        <f t="shared" si="37"/>
        <v>0</v>
      </c>
      <c r="AT49" s="415">
        <f t="shared" si="37"/>
        <v>0</v>
      </c>
      <c r="AU49" s="425">
        <f t="shared" si="37"/>
        <v>0</v>
      </c>
      <c r="AV49" s="416">
        <f t="shared" si="37"/>
        <v>0</v>
      </c>
      <c r="AW49" s="417">
        <f t="shared" si="37"/>
        <v>0</v>
      </c>
      <c r="BA49" s="81">
        <f t="shared" si="36"/>
        <v>0</v>
      </c>
      <c r="BB49" s="81">
        <f t="shared" si="31"/>
        <v>0</v>
      </c>
      <c r="BC49" s="81">
        <f t="shared" si="31"/>
        <v>0</v>
      </c>
      <c r="BD49" s="81">
        <f t="shared" si="31"/>
        <v>0</v>
      </c>
      <c r="BE49" s="267"/>
      <c r="BF49" s="267">
        <v>1</v>
      </c>
      <c r="BG49" s="267"/>
      <c r="BH49" s="267"/>
      <c r="BJ49" s="375" t="s">
        <v>30100</v>
      </c>
      <c r="BK49" s="131">
        <v>6</v>
      </c>
      <c r="BL49" s="131">
        <f t="shared" si="32"/>
        <v>0</v>
      </c>
      <c r="BM49" s="131">
        <v>1.07</v>
      </c>
      <c r="BN49" s="131">
        <f t="shared" si="33"/>
        <v>0</v>
      </c>
      <c r="BO49" s="68"/>
      <c r="BP49" s="68"/>
      <c r="BQ49" s="68"/>
      <c r="BR49" s="68"/>
      <c r="BS49" s="68"/>
      <c r="BT49" s="68"/>
      <c r="BU49" s="68"/>
      <c r="BV49" s="68"/>
      <c r="BW49" s="68"/>
      <c r="BX49" s="68"/>
      <c r="BY49" s="68"/>
      <c r="BZ49" s="68"/>
      <c r="CA49" s="68"/>
      <c r="CB49" s="68"/>
      <c r="CC49" s="68"/>
      <c r="CD49" s="68"/>
      <c r="CE49" s="68"/>
      <c r="CF49" s="68"/>
      <c r="CG49" s="68"/>
      <c r="CH49" s="68"/>
      <c r="CI49" s="68"/>
      <c r="CJ49" s="68"/>
    </row>
    <row r="50" spans="1:89" ht="18" customHeight="1">
      <c r="A50" s="235" t="s">
        <v>30101</v>
      </c>
      <c r="B50" s="235" t="s">
        <v>28364</v>
      </c>
      <c r="C50" s="235" t="s">
        <v>30087</v>
      </c>
      <c r="D50" s="986" t="s">
        <v>30102</v>
      </c>
      <c r="E50" s="124">
        <v>1</v>
      </c>
      <c r="F50" s="124">
        <f t="shared" si="27"/>
        <v>0</v>
      </c>
      <c r="G50" s="793">
        <v>190</v>
      </c>
      <c r="H50" s="481">
        <f t="shared" si="34"/>
        <v>0</v>
      </c>
      <c r="I50" s="125">
        <f t="shared" si="28"/>
        <v>190</v>
      </c>
      <c r="J50" s="236">
        <f t="shared" si="29"/>
        <v>0</v>
      </c>
      <c r="K50" s="389"/>
      <c r="L50" s="390"/>
      <c r="M50" s="444"/>
      <c r="N50" s="392"/>
      <c r="O50" s="393"/>
      <c r="P50" s="824"/>
      <c r="Q50" s="369"/>
      <c r="R50" s="394"/>
      <c r="S50" s="388"/>
      <c r="T50" s="425"/>
      <c r="U50" s="395"/>
      <c r="V50" s="396"/>
      <c r="W50" s="396"/>
      <c r="X50" s="398"/>
      <c r="Y50" s="399"/>
      <c r="Z50" s="400"/>
      <c r="AA50" s="401"/>
      <c r="AB50" s="402"/>
      <c r="AC50" s="403"/>
      <c r="AE50" s="424">
        <f t="shared" si="37"/>
        <v>0</v>
      </c>
      <c r="AF50" s="423">
        <f t="shared" si="37"/>
        <v>0</v>
      </c>
      <c r="AG50" s="391">
        <f t="shared" si="37"/>
        <v>0</v>
      </c>
      <c r="AH50" s="392">
        <f t="shared" si="37"/>
        <v>0</v>
      </c>
      <c r="AI50" s="407">
        <f t="shared" si="37"/>
        <v>0</v>
      </c>
      <c r="AJ50" s="408">
        <f t="shared" si="37"/>
        <v>0</v>
      </c>
      <c r="AK50" s="409">
        <f t="shared" si="37"/>
        <v>0</v>
      </c>
      <c r="AL50" s="394">
        <f t="shared" si="37"/>
        <v>0</v>
      </c>
      <c r="AM50" s="410">
        <f t="shared" si="37"/>
        <v>0</v>
      </c>
      <c r="AN50" s="426">
        <f t="shared" si="37"/>
        <v>0</v>
      </c>
      <c r="AO50" s="411">
        <f t="shared" si="37"/>
        <v>0</v>
      </c>
      <c r="AP50" s="412">
        <f t="shared" si="37"/>
        <v>0</v>
      </c>
      <c r="AQ50" s="397">
        <f t="shared" si="37"/>
        <v>0</v>
      </c>
      <c r="AR50" s="413">
        <f t="shared" si="37"/>
        <v>0</v>
      </c>
      <c r="AS50" s="414">
        <f t="shared" si="37"/>
        <v>0</v>
      </c>
      <c r="AT50" s="415">
        <f t="shared" si="37"/>
        <v>0</v>
      </c>
      <c r="AU50" s="425">
        <f t="shared" si="37"/>
        <v>0</v>
      </c>
      <c r="AV50" s="416">
        <f t="shared" si="37"/>
        <v>0</v>
      </c>
      <c r="AW50" s="417">
        <f t="shared" si="37"/>
        <v>0</v>
      </c>
      <c r="BA50" s="81">
        <f t="shared" si="36"/>
        <v>0</v>
      </c>
      <c r="BB50" s="81">
        <f t="shared" si="31"/>
        <v>0</v>
      </c>
      <c r="BC50" s="81">
        <f t="shared" si="31"/>
        <v>0</v>
      </c>
      <c r="BD50" s="81">
        <f t="shared" si="31"/>
        <v>0</v>
      </c>
      <c r="BE50" s="267"/>
      <c r="BF50" s="267">
        <v>1</v>
      </c>
      <c r="BG50" s="267"/>
      <c r="BH50" s="267"/>
      <c r="BJ50" s="375" t="s">
        <v>30103</v>
      </c>
      <c r="BK50" s="131">
        <v>6</v>
      </c>
      <c r="BL50" s="131">
        <f t="shared" si="32"/>
        <v>0</v>
      </c>
      <c r="BM50" s="131">
        <v>1.1000000000000001</v>
      </c>
      <c r="BN50" s="131">
        <f t="shared" si="33"/>
        <v>0</v>
      </c>
      <c r="BO50" s="68"/>
      <c r="BP50" s="68"/>
      <c r="BQ50" s="68"/>
      <c r="BR50" s="68"/>
      <c r="BS50" s="68"/>
      <c r="BT50" s="68"/>
      <c r="BU50" s="68"/>
      <c r="BV50" s="68"/>
      <c r="BW50" s="68"/>
      <c r="BX50" s="68"/>
      <c r="BY50" s="68"/>
      <c r="BZ50" s="68"/>
      <c r="CA50" s="68"/>
      <c r="CB50" s="68"/>
      <c r="CC50" s="68"/>
      <c r="CD50" s="68"/>
      <c r="CE50" s="68"/>
      <c r="CF50" s="68"/>
      <c r="CG50" s="68"/>
      <c r="CH50" s="68"/>
      <c r="CI50" s="68"/>
      <c r="CJ50" s="68"/>
    </row>
    <row r="51" spans="1:89" ht="18" customHeight="1">
      <c r="A51" s="235" t="s">
        <v>30104</v>
      </c>
      <c r="B51" s="235" t="s">
        <v>28365</v>
      </c>
      <c r="C51" s="235" t="s">
        <v>30087</v>
      </c>
      <c r="D51" s="986" t="s">
        <v>30105</v>
      </c>
      <c r="E51" s="124">
        <v>1</v>
      </c>
      <c r="F51" s="124">
        <f t="shared" si="27"/>
        <v>0</v>
      </c>
      <c r="G51" s="793">
        <v>200</v>
      </c>
      <c r="H51" s="481">
        <f t="shared" si="34"/>
        <v>0</v>
      </c>
      <c r="I51" s="125">
        <f t="shared" si="28"/>
        <v>200</v>
      </c>
      <c r="J51" s="236">
        <f t="shared" si="29"/>
        <v>0</v>
      </c>
      <c r="K51" s="389"/>
      <c r="L51" s="390"/>
      <c r="M51" s="444"/>
      <c r="N51" s="392"/>
      <c r="O51" s="393"/>
      <c r="P51" s="824"/>
      <c r="Q51" s="369"/>
      <c r="R51" s="394"/>
      <c r="S51" s="388"/>
      <c r="T51" s="425"/>
      <c r="U51" s="395"/>
      <c r="V51" s="396"/>
      <c r="W51" s="396"/>
      <c r="X51" s="398"/>
      <c r="Y51" s="399"/>
      <c r="Z51" s="400"/>
      <c r="AA51" s="401"/>
      <c r="AB51" s="402"/>
      <c r="AC51" s="403"/>
      <c r="AE51" s="424">
        <f t="shared" si="37"/>
        <v>0</v>
      </c>
      <c r="AF51" s="423">
        <f t="shared" si="37"/>
        <v>0</v>
      </c>
      <c r="AG51" s="391">
        <f t="shared" si="37"/>
        <v>0</v>
      </c>
      <c r="AH51" s="392">
        <f t="shared" si="37"/>
        <v>0</v>
      </c>
      <c r="AI51" s="407">
        <f t="shared" si="37"/>
        <v>0</v>
      </c>
      <c r="AJ51" s="408">
        <f t="shared" si="37"/>
        <v>0</v>
      </c>
      <c r="AK51" s="409">
        <f t="shared" si="37"/>
        <v>0</v>
      </c>
      <c r="AL51" s="394">
        <f t="shared" si="37"/>
        <v>0</v>
      </c>
      <c r="AM51" s="410">
        <f t="shared" si="37"/>
        <v>0</v>
      </c>
      <c r="AN51" s="426">
        <f t="shared" si="37"/>
        <v>0</v>
      </c>
      <c r="AO51" s="411">
        <f t="shared" si="37"/>
        <v>0</v>
      </c>
      <c r="AP51" s="412">
        <f t="shared" si="37"/>
        <v>0</v>
      </c>
      <c r="AQ51" s="397">
        <f t="shared" si="37"/>
        <v>0</v>
      </c>
      <c r="AR51" s="413">
        <f t="shared" si="37"/>
        <v>0</v>
      </c>
      <c r="AS51" s="414">
        <f t="shared" si="37"/>
        <v>0</v>
      </c>
      <c r="AT51" s="415">
        <f t="shared" si="37"/>
        <v>0</v>
      </c>
      <c r="AU51" s="425">
        <f t="shared" si="37"/>
        <v>0</v>
      </c>
      <c r="AV51" s="416">
        <f t="shared" si="37"/>
        <v>0</v>
      </c>
      <c r="AW51" s="417">
        <f t="shared" si="37"/>
        <v>0</v>
      </c>
      <c r="BA51" s="81">
        <f t="shared" si="36"/>
        <v>0</v>
      </c>
      <c r="BB51" s="81">
        <f t="shared" si="31"/>
        <v>0</v>
      </c>
      <c r="BC51" s="81">
        <f t="shared" si="31"/>
        <v>0</v>
      </c>
      <c r="BD51" s="81">
        <f t="shared" si="31"/>
        <v>0</v>
      </c>
      <c r="BE51" s="267"/>
      <c r="BF51" s="267">
        <v>1</v>
      </c>
      <c r="BG51" s="267"/>
      <c r="BH51" s="267"/>
      <c r="BJ51" s="375" t="s">
        <v>30106</v>
      </c>
      <c r="BK51" s="131">
        <v>6</v>
      </c>
      <c r="BL51" s="131">
        <f t="shared" si="32"/>
        <v>0</v>
      </c>
      <c r="BM51" s="131">
        <v>1.27</v>
      </c>
      <c r="BN51" s="131">
        <f t="shared" si="33"/>
        <v>0</v>
      </c>
      <c r="BO51" s="68"/>
      <c r="BP51" s="68"/>
      <c r="BQ51" s="68"/>
      <c r="BR51" s="68"/>
      <c r="BS51" s="68"/>
      <c r="BT51" s="68"/>
      <c r="BU51" s="68"/>
      <c r="BV51" s="68"/>
      <c r="BW51" s="68"/>
      <c r="BX51" s="68"/>
      <c r="BY51" s="68"/>
      <c r="BZ51" s="68"/>
      <c r="CA51" s="68"/>
      <c r="CB51" s="68"/>
      <c r="CC51" s="68"/>
      <c r="CD51" s="68"/>
      <c r="CE51" s="68"/>
      <c r="CF51" s="68"/>
      <c r="CG51" s="68"/>
      <c r="CH51" s="68"/>
      <c r="CI51" s="68"/>
      <c r="CJ51" s="68"/>
    </row>
    <row r="52" spans="1:89" ht="18" customHeight="1">
      <c r="A52" s="235" t="s">
        <v>30107</v>
      </c>
      <c r="B52" s="235" t="s">
        <v>28366</v>
      </c>
      <c r="C52" s="235" t="s">
        <v>30087</v>
      </c>
      <c r="D52" s="986" t="s">
        <v>30108</v>
      </c>
      <c r="E52" s="124">
        <v>1</v>
      </c>
      <c r="F52" s="124">
        <f t="shared" si="27"/>
        <v>0</v>
      </c>
      <c r="G52" s="793">
        <v>240</v>
      </c>
      <c r="H52" s="481">
        <f t="shared" si="34"/>
        <v>0</v>
      </c>
      <c r="I52" s="125">
        <f t="shared" si="28"/>
        <v>240</v>
      </c>
      <c r="J52" s="236">
        <f t="shared" si="29"/>
        <v>0</v>
      </c>
      <c r="K52" s="389"/>
      <c r="L52" s="390"/>
      <c r="M52" s="444"/>
      <c r="N52" s="392"/>
      <c r="O52" s="393"/>
      <c r="P52" s="824"/>
      <c r="Q52" s="369"/>
      <c r="R52" s="394"/>
      <c r="S52" s="388"/>
      <c r="T52" s="425"/>
      <c r="U52" s="395"/>
      <c r="V52" s="396"/>
      <c r="W52" s="396"/>
      <c r="X52" s="398"/>
      <c r="Y52" s="399"/>
      <c r="Z52" s="400"/>
      <c r="AA52" s="401"/>
      <c r="AB52" s="402"/>
      <c r="AC52" s="403"/>
      <c r="AE52" s="424">
        <f t="shared" si="37"/>
        <v>0</v>
      </c>
      <c r="AF52" s="423">
        <f t="shared" si="37"/>
        <v>0</v>
      </c>
      <c r="AG52" s="391">
        <f t="shared" si="37"/>
        <v>0</v>
      </c>
      <c r="AH52" s="392">
        <f t="shared" si="37"/>
        <v>0</v>
      </c>
      <c r="AI52" s="407">
        <f t="shared" si="37"/>
        <v>0</v>
      </c>
      <c r="AJ52" s="408">
        <f t="shared" si="37"/>
        <v>0</v>
      </c>
      <c r="AK52" s="409">
        <f t="shared" si="37"/>
        <v>0</v>
      </c>
      <c r="AL52" s="394">
        <f t="shared" si="37"/>
        <v>0</v>
      </c>
      <c r="AM52" s="410">
        <f t="shared" si="37"/>
        <v>0</v>
      </c>
      <c r="AN52" s="426">
        <f t="shared" si="37"/>
        <v>0</v>
      </c>
      <c r="AO52" s="411">
        <f t="shared" si="37"/>
        <v>0</v>
      </c>
      <c r="AP52" s="412">
        <f t="shared" si="37"/>
        <v>0</v>
      </c>
      <c r="AQ52" s="397">
        <f t="shared" si="37"/>
        <v>0</v>
      </c>
      <c r="AR52" s="413">
        <f t="shared" si="37"/>
        <v>0</v>
      </c>
      <c r="AS52" s="414">
        <f t="shared" si="37"/>
        <v>0</v>
      </c>
      <c r="AT52" s="415">
        <f t="shared" si="37"/>
        <v>0</v>
      </c>
      <c r="AU52" s="425">
        <f t="shared" si="37"/>
        <v>0</v>
      </c>
      <c r="AV52" s="416">
        <f t="shared" si="37"/>
        <v>0</v>
      </c>
      <c r="AW52" s="417">
        <f t="shared" si="37"/>
        <v>0</v>
      </c>
      <c r="BA52" s="81">
        <f t="shared" si="36"/>
        <v>0</v>
      </c>
      <c r="BB52" s="81">
        <f t="shared" si="31"/>
        <v>0</v>
      </c>
      <c r="BC52" s="81">
        <f t="shared" si="31"/>
        <v>0</v>
      </c>
      <c r="BD52" s="81">
        <f t="shared" si="31"/>
        <v>0</v>
      </c>
      <c r="BE52" s="267"/>
      <c r="BF52" s="267">
        <v>1</v>
      </c>
      <c r="BG52" s="267"/>
      <c r="BH52" s="267"/>
      <c r="BJ52" s="375" t="s">
        <v>30109</v>
      </c>
      <c r="BK52" s="131">
        <v>8</v>
      </c>
      <c r="BL52" s="131">
        <f t="shared" si="32"/>
        <v>0</v>
      </c>
      <c r="BM52" s="131">
        <v>1.94</v>
      </c>
      <c r="BN52" s="131">
        <f t="shared" si="33"/>
        <v>0</v>
      </c>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9" ht="18" customHeight="1">
      <c r="A53" s="235" t="s">
        <v>30110</v>
      </c>
      <c r="B53" s="235" t="s">
        <v>28367</v>
      </c>
      <c r="C53" s="235" t="s">
        <v>30087</v>
      </c>
      <c r="D53" s="986" t="s">
        <v>30111</v>
      </c>
      <c r="E53" s="201">
        <v>1</v>
      </c>
      <c r="F53" s="201">
        <f t="shared" si="27"/>
        <v>0</v>
      </c>
      <c r="G53" s="799">
        <v>240</v>
      </c>
      <c r="H53" s="481">
        <f t="shared" si="34"/>
        <v>0</v>
      </c>
      <c r="I53" s="125">
        <f t="shared" si="28"/>
        <v>240</v>
      </c>
      <c r="J53" s="237">
        <f t="shared" si="29"/>
        <v>0</v>
      </c>
      <c r="K53" s="389"/>
      <c r="L53" s="390"/>
      <c r="M53" s="444"/>
      <c r="N53" s="392"/>
      <c r="O53" s="393"/>
      <c r="P53" s="824"/>
      <c r="Q53" s="369"/>
      <c r="R53" s="394"/>
      <c r="S53" s="388"/>
      <c r="T53" s="425"/>
      <c r="U53" s="395"/>
      <c r="V53" s="396"/>
      <c r="W53" s="396"/>
      <c r="X53" s="398"/>
      <c r="Y53" s="399"/>
      <c r="Z53" s="400"/>
      <c r="AA53" s="401"/>
      <c r="AB53" s="402"/>
      <c r="AC53" s="403"/>
      <c r="AE53" s="424">
        <f t="shared" si="37"/>
        <v>0</v>
      </c>
      <c r="AF53" s="423">
        <f t="shared" si="37"/>
        <v>0</v>
      </c>
      <c r="AG53" s="391">
        <f t="shared" si="37"/>
        <v>0</v>
      </c>
      <c r="AH53" s="392">
        <f t="shared" si="37"/>
        <v>0</v>
      </c>
      <c r="AI53" s="407">
        <f t="shared" si="37"/>
        <v>0</v>
      </c>
      <c r="AJ53" s="408">
        <f t="shared" si="37"/>
        <v>0</v>
      </c>
      <c r="AK53" s="409">
        <f t="shared" si="37"/>
        <v>0</v>
      </c>
      <c r="AL53" s="394">
        <f t="shared" si="37"/>
        <v>0</v>
      </c>
      <c r="AM53" s="410">
        <f t="shared" si="37"/>
        <v>0</v>
      </c>
      <c r="AN53" s="426">
        <f t="shared" si="37"/>
        <v>0</v>
      </c>
      <c r="AO53" s="411">
        <f t="shared" si="37"/>
        <v>0</v>
      </c>
      <c r="AP53" s="412">
        <f t="shared" si="37"/>
        <v>0</v>
      </c>
      <c r="AQ53" s="397">
        <f t="shared" si="37"/>
        <v>0</v>
      </c>
      <c r="AR53" s="413">
        <f t="shared" si="37"/>
        <v>0</v>
      </c>
      <c r="AS53" s="414">
        <f t="shared" si="37"/>
        <v>0</v>
      </c>
      <c r="AT53" s="415">
        <f t="shared" si="37"/>
        <v>0</v>
      </c>
      <c r="AU53" s="425">
        <f t="shared" si="37"/>
        <v>0</v>
      </c>
      <c r="AV53" s="416">
        <f t="shared" si="37"/>
        <v>0</v>
      </c>
      <c r="AW53" s="417">
        <f t="shared" si="37"/>
        <v>0</v>
      </c>
      <c r="BA53" s="81">
        <f t="shared" si="36"/>
        <v>0</v>
      </c>
      <c r="BB53" s="81">
        <f t="shared" si="31"/>
        <v>0</v>
      </c>
      <c r="BC53" s="81">
        <f t="shared" si="31"/>
        <v>0</v>
      </c>
      <c r="BD53" s="81">
        <f t="shared" si="31"/>
        <v>0</v>
      </c>
      <c r="BE53" s="267"/>
      <c r="BF53" s="267">
        <v>1</v>
      </c>
      <c r="BG53" s="267"/>
      <c r="BH53" s="267"/>
      <c r="BJ53" s="375" t="s">
        <v>30112</v>
      </c>
      <c r="BK53" s="181">
        <v>6</v>
      </c>
      <c r="BL53" s="181">
        <f t="shared" si="32"/>
        <v>0</v>
      </c>
      <c r="BM53" s="181">
        <v>2.0699999999999998</v>
      </c>
      <c r="BN53" s="181">
        <f t="shared" si="33"/>
        <v>0</v>
      </c>
      <c r="BO53" s="68"/>
      <c r="BP53" s="68"/>
      <c r="BQ53" s="68"/>
      <c r="BR53" s="68"/>
      <c r="BS53" s="68"/>
      <c r="BT53" s="68"/>
      <c r="BU53" s="68"/>
      <c r="BV53" s="68"/>
      <c r="BW53" s="68"/>
      <c r="BX53" s="68"/>
      <c r="BY53" s="68"/>
      <c r="BZ53" s="68"/>
      <c r="CA53" s="68"/>
      <c r="CB53" s="68"/>
      <c r="CC53" s="68"/>
      <c r="CD53" s="68"/>
      <c r="CE53" s="68"/>
      <c r="CF53" s="68"/>
      <c r="CG53" s="68"/>
      <c r="CH53" s="68"/>
      <c r="CI53" s="68"/>
      <c r="CJ53" s="68"/>
    </row>
    <row r="54" spans="1:89" ht="18" customHeight="1">
      <c r="A54" s="235" t="s">
        <v>30113</v>
      </c>
      <c r="B54" s="235" t="s">
        <v>28368</v>
      </c>
      <c r="C54" s="235" t="s">
        <v>30087</v>
      </c>
      <c r="D54" s="986" t="s">
        <v>30114</v>
      </c>
      <c r="E54" s="124">
        <v>1</v>
      </c>
      <c r="F54" s="124">
        <f t="shared" si="27"/>
        <v>0</v>
      </c>
      <c r="G54" s="793">
        <v>250</v>
      </c>
      <c r="H54" s="481">
        <f t="shared" si="34"/>
        <v>0</v>
      </c>
      <c r="I54" s="125">
        <f t="shared" si="28"/>
        <v>250</v>
      </c>
      <c r="J54" s="236">
        <f t="shared" si="29"/>
        <v>0</v>
      </c>
      <c r="K54" s="389"/>
      <c r="L54" s="390"/>
      <c r="M54" s="444"/>
      <c r="N54" s="392"/>
      <c r="O54" s="393"/>
      <c r="P54" s="824"/>
      <c r="Q54" s="369"/>
      <c r="R54" s="394"/>
      <c r="S54" s="388"/>
      <c r="T54" s="425"/>
      <c r="U54" s="395"/>
      <c r="V54" s="396"/>
      <c r="W54" s="396"/>
      <c r="X54" s="398"/>
      <c r="Y54" s="399"/>
      <c r="Z54" s="400"/>
      <c r="AA54" s="401"/>
      <c r="AB54" s="402"/>
      <c r="AC54" s="403"/>
      <c r="AE54" s="424">
        <f t="shared" si="37"/>
        <v>0</v>
      </c>
      <c r="AF54" s="423">
        <f t="shared" si="37"/>
        <v>0</v>
      </c>
      <c r="AG54" s="391">
        <f t="shared" si="37"/>
        <v>0</v>
      </c>
      <c r="AH54" s="392">
        <f t="shared" si="37"/>
        <v>0</v>
      </c>
      <c r="AI54" s="407">
        <f t="shared" si="37"/>
        <v>0</v>
      </c>
      <c r="AJ54" s="408">
        <f t="shared" si="37"/>
        <v>0</v>
      </c>
      <c r="AK54" s="409">
        <f t="shared" si="37"/>
        <v>0</v>
      </c>
      <c r="AL54" s="394">
        <f t="shared" si="37"/>
        <v>0</v>
      </c>
      <c r="AM54" s="410">
        <f t="shared" si="37"/>
        <v>0</v>
      </c>
      <c r="AN54" s="426">
        <f t="shared" si="37"/>
        <v>0</v>
      </c>
      <c r="AO54" s="411">
        <f t="shared" si="37"/>
        <v>0</v>
      </c>
      <c r="AP54" s="412">
        <f t="shared" si="37"/>
        <v>0</v>
      </c>
      <c r="AQ54" s="397">
        <f t="shared" si="37"/>
        <v>0</v>
      </c>
      <c r="AR54" s="413">
        <f t="shared" si="37"/>
        <v>0</v>
      </c>
      <c r="AS54" s="414">
        <f t="shared" si="37"/>
        <v>0</v>
      </c>
      <c r="AT54" s="415">
        <f t="shared" si="37"/>
        <v>0</v>
      </c>
      <c r="AU54" s="425">
        <f t="shared" si="37"/>
        <v>0</v>
      </c>
      <c r="AV54" s="416">
        <f t="shared" si="37"/>
        <v>0</v>
      </c>
      <c r="AW54" s="417">
        <f t="shared" si="37"/>
        <v>0</v>
      </c>
      <c r="BA54" s="81">
        <f t="shared" si="36"/>
        <v>0</v>
      </c>
      <c r="BB54" s="81">
        <f t="shared" si="31"/>
        <v>0</v>
      </c>
      <c r="BC54" s="81">
        <f t="shared" si="31"/>
        <v>0</v>
      </c>
      <c r="BD54" s="81">
        <f t="shared" si="31"/>
        <v>0</v>
      </c>
      <c r="BE54" s="267"/>
      <c r="BF54" s="267"/>
      <c r="BG54" s="267">
        <v>1</v>
      </c>
      <c r="BH54" s="267"/>
      <c r="BJ54" s="375" t="s">
        <v>30115</v>
      </c>
      <c r="BK54" s="131">
        <v>6</v>
      </c>
      <c r="BL54" s="131">
        <f t="shared" si="32"/>
        <v>0</v>
      </c>
      <c r="BM54" s="131">
        <v>2.4500000000000002</v>
      </c>
      <c r="BN54" s="131">
        <f t="shared" si="33"/>
        <v>0</v>
      </c>
      <c r="BO54" s="68"/>
      <c r="BP54" s="68"/>
      <c r="BQ54" s="68"/>
      <c r="BR54" s="68"/>
      <c r="BS54" s="68"/>
      <c r="BT54" s="68"/>
      <c r="BU54" s="68"/>
      <c r="BV54" s="68"/>
      <c r="BW54" s="68"/>
      <c r="BX54" s="68"/>
      <c r="BY54" s="68"/>
      <c r="BZ54" s="68"/>
      <c r="CA54" s="68"/>
      <c r="CB54" s="68"/>
      <c r="CC54" s="68"/>
      <c r="CD54" s="68"/>
      <c r="CE54" s="68"/>
      <c r="CF54" s="68"/>
      <c r="CG54" s="68"/>
      <c r="CH54" s="68"/>
      <c r="CI54" s="68"/>
      <c r="CJ54" s="68"/>
    </row>
    <row r="55" spans="1:89" ht="18" customHeight="1">
      <c r="A55" s="235" t="s">
        <v>30116</v>
      </c>
      <c r="B55" s="235" t="s">
        <v>28369</v>
      </c>
      <c r="C55" s="235" t="s">
        <v>30087</v>
      </c>
      <c r="D55" s="986" t="s">
        <v>30117</v>
      </c>
      <c r="E55" s="124">
        <v>1</v>
      </c>
      <c r="F55" s="124">
        <f t="shared" si="27"/>
        <v>0</v>
      </c>
      <c r="G55" s="793">
        <v>300</v>
      </c>
      <c r="H55" s="481">
        <f t="shared" si="34"/>
        <v>0</v>
      </c>
      <c r="I55" s="125">
        <f t="shared" si="28"/>
        <v>300</v>
      </c>
      <c r="J55" s="236">
        <f t="shared" si="29"/>
        <v>0</v>
      </c>
      <c r="K55" s="389"/>
      <c r="L55" s="390"/>
      <c r="M55" s="444"/>
      <c r="N55" s="392"/>
      <c r="O55" s="393"/>
      <c r="P55" s="824"/>
      <c r="Q55" s="369"/>
      <c r="R55" s="394"/>
      <c r="S55" s="388"/>
      <c r="T55" s="425"/>
      <c r="U55" s="395"/>
      <c r="V55" s="396"/>
      <c r="W55" s="396"/>
      <c r="X55" s="398"/>
      <c r="Y55" s="399"/>
      <c r="Z55" s="400"/>
      <c r="AA55" s="401"/>
      <c r="AB55" s="402"/>
      <c r="AC55" s="403"/>
      <c r="AE55" s="424">
        <f t="shared" si="37"/>
        <v>0</v>
      </c>
      <c r="AF55" s="423">
        <f t="shared" si="37"/>
        <v>0</v>
      </c>
      <c r="AG55" s="391">
        <f t="shared" si="37"/>
        <v>0</v>
      </c>
      <c r="AH55" s="392">
        <f t="shared" si="37"/>
        <v>0</v>
      </c>
      <c r="AI55" s="407">
        <f t="shared" si="37"/>
        <v>0</v>
      </c>
      <c r="AJ55" s="408">
        <f t="shared" si="37"/>
        <v>0</v>
      </c>
      <c r="AK55" s="409">
        <f t="shared" si="37"/>
        <v>0</v>
      </c>
      <c r="AL55" s="394">
        <f t="shared" si="37"/>
        <v>0</v>
      </c>
      <c r="AM55" s="410">
        <f t="shared" si="37"/>
        <v>0</v>
      </c>
      <c r="AN55" s="426">
        <f t="shared" si="37"/>
        <v>0</v>
      </c>
      <c r="AO55" s="411">
        <f t="shared" si="37"/>
        <v>0</v>
      </c>
      <c r="AP55" s="412">
        <f t="shared" si="37"/>
        <v>0</v>
      </c>
      <c r="AQ55" s="397">
        <f t="shared" si="37"/>
        <v>0</v>
      </c>
      <c r="AR55" s="413">
        <f t="shared" si="37"/>
        <v>0</v>
      </c>
      <c r="AS55" s="414">
        <f t="shared" si="37"/>
        <v>0</v>
      </c>
      <c r="AT55" s="415">
        <f t="shared" si="37"/>
        <v>0</v>
      </c>
      <c r="AU55" s="425">
        <f t="shared" si="37"/>
        <v>0</v>
      </c>
      <c r="AV55" s="416">
        <f t="shared" si="37"/>
        <v>0</v>
      </c>
      <c r="AW55" s="417">
        <f t="shared" si="37"/>
        <v>0</v>
      </c>
      <c r="BA55" s="81">
        <f t="shared" si="36"/>
        <v>0</v>
      </c>
      <c r="BB55" s="81">
        <f t="shared" si="31"/>
        <v>0</v>
      </c>
      <c r="BC55" s="81">
        <f t="shared" si="31"/>
        <v>0</v>
      </c>
      <c r="BD55" s="81">
        <f t="shared" si="31"/>
        <v>0</v>
      </c>
      <c r="BE55" s="267"/>
      <c r="BF55" s="267"/>
      <c r="BG55" s="267">
        <v>1</v>
      </c>
      <c r="BH55" s="267"/>
      <c r="BJ55" s="375" t="s">
        <v>30118</v>
      </c>
      <c r="BK55" s="181">
        <v>6</v>
      </c>
      <c r="BL55" s="181">
        <f t="shared" si="32"/>
        <v>0</v>
      </c>
      <c r="BM55" s="181">
        <v>3.39</v>
      </c>
      <c r="BN55" s="181">
        <f t="shared" si="33"/>
        <v>0</v>
      </c>
      <c r="BO55" s="68"/>
      <c r="BP55" s="68"/>
      <c r="BQ55" s="68"/>
      <c r="BR55" s="68"/>
      <c r="BS55" s="68"/>
      <c r="BT55" s="68"/>
      <c r="BU55" s="68"/>
      <c r="BV55" s="68"/>
      <c r="BW55" s="68"/>
      <c r="BX55" s="68"/>
      <c r="BY55" s="68"/>
      <c r="BZ55" s="68"/>
      <c r="CA55" s="68"/>
      <c r="CB55" s="68"/>
      <c r="CC55" s="68"/>
      <c r="CD55" s="68"/>
      <c r="CE55" s="68"/>
      <c r="CF55" s="68"/>
      <c r="CG55" s="68"/>
      <c r="CH55" s="68"/>
      <c r="CI55" s="68"/>
      <c r="CJ55" s="68"/>
    </row>
    <row r="56" spans="1:89" ht="18" customHeight="1">
      <c r="A56" s="144" t="s">
        <v>18635</v>
      </c>
      <c r="B56" s="144" t="s">
        <v>28370</v>
      </c>
      <c r="C56" s="144" t="s">
        <v>30087</v>
      </c>
      <c r="D56" s="1000" t="s">
        <v>30119</v>
      </c>
      <c r="E56" s="145">
        <v>10</v>
      </c>
      <c r="F56" s="145">
        <f t="shared" si="27"/>
        <v>0</v>
      </c>
      <c r="G56" s="795">
        <f>SUM(G46:G55)*0.9</f>
        <v>1863</v>
      </c>
      <c r="H56" s="485">
        <f>$G$5</f>
        <v>0</v>
      </c>
      <c r="I56" s="487">
        <f t="shared" si="28"/>
        <v>1863</v>
      </c>
      <c r="J56" s="146">
        <f t="shared" si="29"/>
        <v>0</v>
      </c>
      <c r="K56" s="405"/>
      <c r="L56" s="406"/>
      <c r="M56" s="445"/>
      <c r="N56" s="392"/>
      <c r="O56" s="407"/>
      <c r="P56" s="823"/>
      <c r="Q56" s="332"/>
      <c r="R56" s="394"/>
      <c r="S56" s="410"/>
      <c r="T56" s="426"/>
      <c r="U56" s="411"/>
      <c r="V56" s="412"/>
      <c r="W56" s="412"/>
      <c r="X56" s="413"/>
      <c r="Y56" s="414"/>
      <c r="Z56" s="415"/>
      <c r="AA56" s="425"/>
      <c r="AB56" s="416"/>
      <c r="AC56" s="417"/>
      <c r="BA56" s="81">
        <f t="shared" si="36"/>
        <v>0</v>
      </c>
      <c r="BB56" s="81">
        <f t="shared" si="31"/>
        <v>0</v>
      </c>
      <c r="BC56" s="81">
        <f t="shared" si="31"/>
        <v>0</v>
      </c>
      <c r="BD56" s="81">
        <f t="shared" si="31"/>
        <v>0</v>
      </c>
      <c r="BE56" s="147">
        <f>SUM(BE46:BE55)</f>
        <v>2</v>
      </c>
      <c r="BF56" s="147">
        <f>SUM(BF46:BF55)</f>
        <v>6</v>
      </c>
      <c r="BG56" s="147">
        <f>SUM(BG46:BG55)</f>
        <v>2</v>
      </c>
      <c r="BH56" s="147">
        <f>SUM(BH46:BH55)</f>
        <v>0</v>
      </c>
      <c r="BJ56" s="377"/>
      <c r="BK56" s="147">
        <f>SUM(BK46:BK55)</f>
        <v>62</v>
      </c>
      <c r="BL56" s="151">
        <f t="shared" si="32"/>
        <v>0</v>
      </c>
      <c r="BM56" s="150">
        <f>SUM(BM46:BM55)</f>
        <v>15.89</v>
      </c>
      <c r="BN56" s="151">
        <f t="shared" si="33"/>
        <v>0</v>
      </c>
      <c r="BO56" s="68"/>
      <c r="BP56" s="68"/>
      <c r="BQ56" s="68"/>
      <c r="BR56" s="68"/>
      <c r="BS56" s="68"/>
      <c r="BT56" s="68"/>
      <c r="BU56" s="68"/>
      <c r="BV56" s="68"/>
      <c r="BW56" s="68"/>
      <c r="BX56" s="68"/>
      <c r="BY56" s="68"/>
      <c r="BZ56" s="68"/>
      <c r="CA56" s="68"/>
      <c r="CB56" s="68"/>
      <c r="CC56" s="68"/>
      <c r="CD56" s="68"/>
      <c r="CE56" s="68"/>
      <c r="CF56" s="68"/>
      <c r="CG56" s="68"/>
      <c r="CH56" s="68"/>
      <c r="CI56" s="68"/>
      <c r="CJ56" s="68"/>
      <c r="CK56" s="240"/>
    </row>
    <row r="57" spans="1:89" ht="57.75" customHeight="1">
      <c r="A57" s="234" t="s">
        <v>0</v>
      </c>
      <c r="B57" s="234" t="s">
        <v>28839</v>
      </c>
      <c r="C57" s="234" t="s">
        <v>30120</v>
      </c>
      <c r="D57" s="1016" t="s">
        <v>30121</v>
      </c>
      <c r="E57" s="115"/>
      <c r="F57" s="819"/>
      <c r="G57" s="1030"/>
      <c r="H57" s="1030"/>
      <c r="I57" s="94"/>
      <c r="J57" s="92"/>
      <c r="K57"/>
      <c r="L57"/>
      <c r="M57"/>
      <c r="N57"/>
      <c r="O57"/>
      <c r="P57"/>
      <c r="Q57"/>
      <c r="R57"/>
      <c r="S57"/>
      <c r="T57"/>
      <c r="U57"/>
      <c r="V57"/>
      <c r="W57"/>
      <c r="X57"/>
      <c r="Y57"/>
      <c r="Z57"/>
      <c r="AA57"/>
      <c r="AB57"/>
      <c r="AC57"/>
      <c r="BA57" s="200" t="s">
        <v>28779</v>
      </c>
      <c r="BB57" s="200" t="s">
        <v>28780</v>
      </c>
      <c r="BC57" s="200" t="s">
        <v>28781</v>
      </c>
      <c r="BD57" s="200" t="s">
        <v>28782</v>
      </c>
      <c r="BE57" s="159" t="s">
        <v>28779</v>
      </c>
      <c r="BF57" s="159" t="s">
        <v>28780</v>
      </c>
      <c r="BG57" s="159" t="s">
        <v>28781</v>
      </c>
      <c r="BH57" s="159" t="s">
        <v>28782</v>
      </c>
      <c r="BJ57" s="378"/>
      <c r="BK57" s="378"/>
      <c r="BL57" s="239"/>
      <c r="BO57" s="83"/>
      <c r="BP57" s="83"/>
      <c r="BQ57" s="83"/>
      <c r="BR57" s="83"/>
      <c r="BS57" s="83"/>
      <c r="BT57" s="83"/>
      <c r="BU57" s="83"/>
      <c r="BV57" s="83"/>
      <c r="BW57" s="83"/>
      <c r="BX57" s="83"/>
      <c r="BY57" s="83"/>
      <c r="BZ57" s="83"/>
      <c r="CA57" s="83"/>
      <c r="CB57" s="83"/>
      <c r="CC57" s="83"/>
      <c r="CD57" s="83"/>
      <c r="CE57" s="83"/>
      <c r="CF57" s="83"/>
      <c r="CG57" s="83"/>
      <c r="CH57" s="83"/>
      <c r="CI57" s="83"/>
      <c r="CJ57" s="83"/>
    </row>
    <row r="58" spans="1:89" ht="18" customHeight="1">
      <c r="A58" s="235" t="s">
        <v>30122</v>
      </c>
      <c r="B58" s="235" t="s">
        <v>28371</v>
      </c>
      <c r="C58" s="235" t="s">
        <v>30120</v>
      </c>
      <c r="D58" s="986" t="s">
        <v>30123</v>
      </c>
      <c r="E58" s="124">
        <v>1</v>
      </c>
      <c r="F58" s="124">
        <f t="shared" ref="F58:F68" si="38">SUM(K58:AC58)</f>
        <v>0</v>
      </c>
      <c r="G58" s="793">
        <v>140</v>
      </c>
      <c r="H58" s="481">
        <f>$G$5</f>
        <v>0</v>
      </c>
      <c r="I58" s="125">
        <f t="shared" ref="I58:I68" si="39">G58*((1-H58))</f>
        <v>140</v>
      </c>
      <c r="J58" s="236">
        <f t="shared" ref="J58:J68" si="40">F58*I58</f>
        <v>0</v>
      </c>
      <c r="K58" s="389"/>
      <c r="L58" s="390"/>
      <c r="M58" s="444"/>
      <c r="N58" s="392"/>
      <c r="O58" s="393"/>
      <c r="P58" s="824"/>
      <c r="Q58" s="369"/>
      <c r="R58" s="394"/>
      <c r="S58" s="388"/>
      <c r="T58" s="425"/>
      <c r="U58" s="395"/>
      <c r="V58" s="396"/>
      <c r="W58" s="396"/>
      <c r="X58" s="398"/>
      <c r="Y58" s="399"/>
      <c r="Z58" s="400"/>
      <c r="AA58" s="401"/>
      <c r="AB58" s="402"/>
      <c r="AC58" s="403"/>
      <c r="AE58" s="424">
        <f t="shared" ref="AE58:AS58" si="41">K68</f>
        <v>0</v>
      </c>
      <c r="AF58" s="423">
        <f t="shared" si="41"/>
        <v>0</v>
      </c>
      <c r="AG58" s="391">
        <f t="shared" si="41"/>
        <v>0</v>
      </c>
      <c r="AH58" s="392">
        <f t="shared" si="41"/>
        <v>0</v>
      </c>
      <c r="AI58" s="407">
        <f t="shared" si="41"/>
        <v>0</v>
      </c>
      <c r="AJ58" s="408">
        <f t="shared" si="41"/>
        <v>0</v>
      </c>
      <c r="AK58" s="409">
        <f t="shared" si="41"/>
        <v>0</v>
      </c>
      <c r="AL58" s="394">
        <f t="shared" si="41"/>
        <v>0</v>
      </c>
      <c r="AM58" s="410">
        <f t="shared" si="41"/>
        <v>0</v>
      </c>
      <c r="AN58" s="426">
        <f t="shared" si="41"/>
        <v>0</v>
      </c>
      <c r="AO58" s="411">
        <f t="shared" si="41"/>
        <v>0</v>
      </c>
      <c r="AP58" s="412">
        <f t="shared" si="41"/>
        <v>0</v>
      </c>
      <c r="AQ58" s="397">
        <f t="shared" si="41"/>
        <v>0</v>
      </c>
      <c r="AR58" s="413">
        <f t="shared" si="41"/>
        <v>0</v>
      </c>
      <c r="AS58" s="414">
        <f t="shared" si="41"/>
        <v>0</v>
      </c>
      <c r="AT58" s="415">
        <f>Z68</f>
        <v>0</v>
      </c>
      <c r="AU58" s="425">
        <f>AA68</f>
        <v>0</v>
      </c>
      <c r="AV58" s="416">
        <f>AB68</f>
        <v>0</v>
      </c>
      <c r="AW58" s="417">
        <f>AC68</f>
        <v>0</v>
      </c>
      <c r="BA58" s="81">
        <f>BE58*$F58</f>
        <v>0</v>
      </c>
      <c r="BB58" s="81">
        <f t="shared" ref="BB58:BD68" si="42">BF58*$F58</f>
        <v>0</v>
      </c>
      <c r="BC58" s="81">
        <f t="shared" si="42"/>
        <v>0</v>
      </c>
      <c r="BD58" s="81">
        <f t="shared" si="42"/>
        <v>0</v>
      </c>
      <c r="BE58" s="267"/>
      <c r="BF58" s="267">
        <v>1</v>
      </c>
      <c r="BG58" s="267"/>
      <c r="BH58" s="267"/>
      <c r="BJ58" s="375" t="s">
        <v>30124</v>
      </c>
      <c r="BK58" s="134">
        <v>6</v>
      </c>
      <c r="BL58" s="134">
        <f t="shared" ref="BL58:BL68" si="43">BK58*F58</f>
        <v>0</v>
      </c>
      <c r="BM58" s="131">
        <v>0.82</v>
      </c>
      <c r="BN58" s="131">
        <f t="shared" ref="BN58:BN68" si="44">BM58*F58</f>
        <v>0</v>
      </c>
      <c r="BO58" s="68"/>
      <c r="BP58" s="68"/>
      <c r="BQ58" s="68"/>
      <c r="BR58" s="68"/>
      <c r="BS58" s="68"/>
      <c r="BT58" s="68"/>
      <c r="BU58" s="68"/>
      <c r="BV58" s="68"/>
      <c r="BW58" s="68"/>
      <c r="BX58" s="68"/>
      <c r="BY58" s="68"/>
      <c r="BZ58" s="68"/>
      <c r="CA58" s="68"/>
      <c r="CB58" s="68"/>
      <c r="CC58" s="68"/>
      <c r="CD58" s="68"/>
      <c r="CE58" s="68"/>
      <c r="CF58" s="68"/>
      <c r="CG58" s="68"/>
      <c r="CH58" s="68"/>
      <c r="CI58" s="68"/>
      <c r="CJ58" s="68"/>
    </row>
    <row r="59" spans="1:89" ht="18" customHeight="1">
      <c r="A59" s="235" t="s">
        <v>30125</v>
      </c>
      <c r="B59" s="235" t="s">
        <v>28372</v>
      </c>
      <c r="C59" s="235" t="s">
        <v>30120</v>
      </c>
      <c r="D59" s="986" t="s">
        <v>30126</v>
      </c>
      <c r="E59" s="124">
        <v>1</v>
      </c>
      <c r="F59" s="124">
        <f t="shared" si="38"/>
        <v>0</v>
      </c>
      <c r="G59" s="793">
        <v>170</v>
      </c>
      <c r="H59" s="481">
        <f t="shared" ref="H59:H67" si="45">$G$5</f>
        <v>0</v>
      </c>
      <c r="I59" s="125">
        <f t="shared" si="39"/>
        <v>170</v>
      </c>
      <c r="J59" s="236">
        <f t="shared" si="40"/>
        <v>0</v>
      </c>
      <c r="K59" s="389"/>
      <c r="L59" s="390"/>
      <c r="M59" s="444"/>
      <c r="N59" s="392"/>
      <c r="O59" s="404"/>
      <c r="P59" s="824"/>
      <c r="Q59" s="369"/>
      <c r="R59" s="394"/>
      <c r="S59" s="388"/>
      <c r="T59" s="425"/>
      <c r="U59" s="395"/>
      <c r="V59" s="396"/>
      <c r="W59" s="396"/>
      <c r="X59" s="398"/>
      <c r="Y59" s="399"/>
      <c r="Z59" s="400"/>
      <c r="AA59" s="401"/>
      <c r="AB59" s="402"/>
      <c r="AC59" s="403"/>
      <c r="AE59" s="424">
        <f>AE58</f>
        <v>0</v>
      </c>
      <c r="AF59" s="423">
        <f t="shared" ref="AF59:AW59" si="46">AF58</f>
        <v>0</v>
      </c>
      <c r="AG59" s="391">
        <f t="shared" si="46"/>
        <v>0</v>
      </c>
      <c r="AH59" s="392">
        <f t="shared" si="46"/>
        <v>0</v>
      </c>
      <c r="AI59" s="407">
        <f t="shared" si="46"/>
        <v>0</v>
      </c>
      <c r="AJ59" s="408">
        <f t="shared" si="46"/>
        <v>0</v>
      </c>
      <c r="AK59" s="409">
        <f t="shared" si="46"/>
        <v>0</v>
      </c>
      <c r="AL59" s="394">
        <f t="shared" si="46"/>
        <v>0</v>
      </c>
      <c r="AM59" s="410">
        <f t="shared" si="46"/>
        <v>0</v>
      </c>
      <c r="AN59" s="426">
        <f t="shared" si="46"/>
        <v>0</v>
      </c>
      <c r="AO59" s="411">
        <f t="shared" si="46"/>
        <v>0</v>
      </c>
      <c r="AP59" s="412">
        <f t="shared" si="46"/>
        <v>0</v>
      </c>
      <c r="AQ59" s="397">
        <f t="shared" si="46"/>
        <v>0</v>
      </c>
      <c r="AR59" s="413">
        <f t="shared" si="46"/>
        <v>0</v>
      </c>
      <c r="AS59" s="414">
        <f t="shared" si="46"/>
        <v>0</v>
      </c>
      <c r="AT59" s="415">
        <f t="shared" si="46"/>
        <v>0</v>
      </c>
      <c r="AU59" s="425">
        <f t="shared" si="46"/>
        <v>0</v>
      </c>
      <c r="AV59" s="416">
        <f t="shared" si="46"/>
        <v>0</v>
      </c>
      <c r="AW59" s="417">
        <f t="shared" si="46"/>
        <v>0</v>
      </c>
      <c r="BA59" s="81">
        <f t="shared" ref="BA59:BA68" si="47">BE59*$F59</f>
        <v>0</v>
      </c>
      <c r="BB59" s="81">
        <f t="shared" si="42"/>
        <v>0</v>
      </c>
      <c r="BC59" s="81">
        <f t="shared" si="42"/>
        <v>0</v>
      </c>
      <c r="BD59" s="81">
        <f t="shared" si="42"/>
        <v>0</v>
      </c>
      <c r="BE59" s="267"/>
      <c r="BF59" s="267">
        <v>1</v>
      </c>
      <c r="BG59" s="267"/>
      <c r="BH59" s="267"/>
      <c r="BJ59" s="375" t="s">
        <v>30127</v>
      </c>
      <c r="BK59" s="131">
        <v>6</v>
      </c>
      <c r="BL59" s="131">
        <f t="shared" si="43"/>
        <v>0</v>
      </c>
      <c r="BM59" s="131">
        <v>1.03</v>
      </c>
      <c r="BN59" s="131">
        <f t="shared" si="44"/>
        <v>0</v>
      </c>
      <c r="BO59" s="68"/>
      <c r="BP59" s="68"/>
      <c r="BQ59" s="68"/>
      <c r="BR59" s="68"/>
      <c r="BS59" s="68"/>
      <c r="BT59" s="68"/>
      <c r="BU59" s="68"/>
      <c r="BV59" s="68"/>
      <c r="BW59" s="68"/>
      <c r="BX59" s="68"/>
      <c r="BY59" s="68"/>
      <c r="BZ59" s="68"/>
      <c r="CA59" s="68"/>
      <c r="CB59" s="68"/>
      <c r="CC59" s="68"/>
      <c r="CD59" s="68"/>
      <c r="CE59" s="68"/>
      <c r="CF59" s="68"/>
      <c r="CG59" s="68"/>
      <c r="CH59" s="68"/>
      <c r="CI59" s="68"/>
      <c r="CJ59" s="68"/>
    </row>
    <row r="60" spans="1:89" ht="18" customHeight="1">
      <c r="A60" s="235" t="s">
        <v>30128</v>
      </c>
      <c r="B60" s="235" t="s">
        <v>28373</v>
      </c>
      <c r="C60" s="235" t="s">
        <v>30120</v>
      </c>
      <c r="D60" s="986" t="s">
        <v>30129</v>
      </c>
      <c r="E60" s="124">
        <v>1</v>
      </c>
      <c r="F60" s="124">
        <f t="shared" si="38"/>
        <v>0</v>
      </c>
      <c r="G60" s="793">
        <v>200</v>
      </c>
      <c r="H60" s="481">
        <f t="shared" si="45"/>
        <v>0</v>
      </c>
      <c r="I60" s="125">
        <f t="shared" si="39"/>
        <v>200</v>
      </c>
      <c r="J60" s="236">
        <f t="shared" si="40"/>
        <v>0</v>
      </c>
      <c r="K60" s="389"/>
      <c r="L60" s="390"/>
      <c r="M60" s="444"/>
      <c r="N60" s="392"/>
      <c r="O60" s="404"/>
      <c r="P60" s="824"/>
      <c r="Q60" s="369"/>
      <c r="R60" s="394"/>
      <c r="S60" s="388"/>
      <c r="T60" s="425"/>
      <c r="U60" s="395"/>
      <c r="V60" s="396"/>
      <c r="W60" s="396"/>
      <c r="X60" s="398"/>
      <c r="Y60" s="399"/>
      <c r="Z60" s="400"/>
      <c r="AA60" s="401"/>
      <c r="AB60" s="402"/>
      <c r="AC60" s="403"/>
      <c r="AE60" s="424">
        <f t="shared" ref="AE60:AW67" si="48">AE59</f>
        <v>0</v>
      </c>
      <c r="AF60" s="423">
        <f t="shared" si="48"/>
        <v>0</v>
      </c>
      <c r="AG60" s="391">
        <f t="shared" si="48"/>
        <v>0</v>
      </c>
      <c r="AH60" s="392">
        <f t="shared" si="48"/>
        <v>0</v>
      </c>
      <c r="AI60" s="407">
        <f t="shared" si="48"/>
        <v>0</v>
      </c>
      <c r="AJ60" s="408">
        <f t="shared" si="48"/>
        <v>0</v>
      </c>
      <c r="AK60" s="409">
        <f t="shared" si="48"/>
        <v>0</v>
      </c>
      <c r="AL60" s="394">
        <f t="shared" si="48"/>
        <v>0</v>
      </c>
      <c r="AM60" s="410">
        <f t="shared" si="48"/>
        <v>0</v>
      </c>
      <c r="AN60" s="426">
        <f t="shared" si="48"/>
        <v>0</v>
      </c>
      <c r="AO60" s="411">
        <f t="shared" si="48"/>
        <v>0</v>
      </c>
      <c r="AP60" s="412">
        <f t="shared" si="48"/>
        <v>0</v>
      </c>
      <c r="AQ60" s="397">
        <f t="shared" si="48"/>
        <v>0</v>
      </c>
      <c r="AR60" s="413">
        <f t="shared" si="48"/>
        <v>0</v>
      </c>
      <c r="AS60" s="414">
        <f t="shared" si="48"/>
        <v>0</v>
      </c>
      <c r="AT60" s="415">
        <f t="shared" si="48"/>
        <v>0</v>
      </c>
      <c r="AU60" s="425">
        <f t="shared" si="48"/>
        <v>0</v>
      </c>
      <c r="AV60" s="416">
        <f t="shared" si="48"/>
        <v>0</v>
      </c>
      <c r="AW60" s="417">
        <f t="shared" si="48"/>
        <v>0</v>
      </c>
      <c r="BA60" s="81">
        <f t="shared" si="47"/>
        <v>0</v>
      </c>
      <c r="BB60" s="81">
        <f t="shared" si="42"/>
        <v>0</v>
      </c>
      <c r="BC60" s="81">
        <f t="shared" si="42"/>
        <v>0</v>
      </c>
      <c r="BD60" s="81">
        <f t="shared" si="42"/>
        <v>0</v>
      </c>
      <c r="BE60" s="267"/>
      <c r="BF60" s="267">
        <v>1</v>
      </c>
      <c r="BG60" s="267"/>
      <c r="BH60" s="267"/>
      <c r="BJ60" s="375" t="s">
        <v>30130</v>
      </c>
      <c r="BK60" s="131">
        <v>6</v>
      </c>
      <c r="BL60" s="131">
        <f t="shared" si="43"/>
        <v>0</v>
      </c>
      <c r="BM60" s="131">
        <v>1.1299999999999999</v>
      </c>
      <c r="BN60" s="131">
        <f t="shared" si="44"/>
        <v>0</v>
      </c>
      <c r="BO60" s="68"/>
      <c r="BP60" s="68"/>
      <c r="BQ60" s="68"/>
      <c r="BR60" s="68"/>
      <c r="BS60" s="68"/>
      <c r="BT60" s="68"/>
      <c r="BU60" s="68"/>
      <c r="BV60" s="68"/>
      <c r="BW60" s="68"/>
      <c r="BX60" s="68"/>
      <c r="BY60" s="68"/>
      <c r="BZ60" s="68"/>
      <c r="CA60" s="68"/>
      <c r="CB60" s="68"/>
      <c r="CC60" s="68"/>
      <c r="CD60" s="68"/>
      <c r="CE60" s="68"/>
      <c r="CF60" s="68"/>
      <c r="CG60" s="68"/>
      <c r="CH60" s="68"/>
      <c r="CI60" s="68"/>
      <c r="CJ60" s="68"/>
    </row>
    <row r="61" spans="1:89" ht="18" customHeight="1">
      <c r="A61" s="235" t="s">
        <v>30131</v>
      </c>
      <c r="B61" s="235" t="s">
        <v>28374</v>
      </c>
      <c r="C61" s="235" t="s">
        <v>30120</v>
      </c>
      <c r="D61" s="986" t="s">
        <v>30132</v>
      </c>
      <c r="E61" s="124">
        <v>1</v>
      </c>
      <c r="F61" s="124">
        <f t="shared" si="38"/>
        <v>0</v>
      </c>
      <c r="G61" s="793">
        <v>210</v>
      </c>
      <c r="H61" s="481">
        <f t="shared" si="45"/>
        <v>0</v>
      </c>
      <c r="I61" s="125">
        <f t="shared" si="39"/>
        <v>210</v>
      </c>
      <c r="J61" s="236">
        <f t="shared" si="40"/>
        <v>0</v>
      </c>
      <c r="K61" s="389"/>
      <c r="L61" s="390"/>
      <c r="M61" s="444"/>
      <c r="N61" s="392"/>
      <c r="O61" s="393"/>
      <c r="P61" s="824"/>
      <c r="Q61" s="369"/>
      <c r="R61" s="394"/>
      <c r="S61" s="388"/>
      <c r="T61" s="425"/>
      <c r="U61" s="395"/>
      <c r="V61" s="396"/>
      <c r="W61" s="396"/>
      <c r="X61" s="398"/>
      <c r="Y61" s="399"/>
      <c r="Z61" s="400"/>
      <c r="AA61" s="401"/>
      <c r="AB61" s="402"/>
      <c r="AC61" s="403"/>
      <c r="AE61" s="424">
        <f t="shared" si="48"/>
        <v>0</v>
      </c>
      <c r="AF61" s="423">
        <f t="shared" si="48"/>
        <v>0</v>
      </c>
      <c r="AG61" s="391">
        <f t="shared" si="48"/>
        <v>0</v>
      </c>
      <c r="AH61" s="392">
        <f t="shared" si="48"/>
        <v>0</v>
      </c>
      <c r="AI61" s="407">
        <f t="shared" si="48"/>
        <v>0</v>
      </c>
      <c r="AJ61" s="408">
        <f t="shared" si="48"/>
        <v>0</v>
      </c>
      <c r="AK61" s="409">
        <f t="shared" si="48"/>
        <v>0</v>
      </c>
      <c r="AL61" s="394">
        <f t="shared" si="48"/>
        <v>0</v>
      </c>
      <c r="AM61" s="410">
        <f t="shared" si="48"/>
        <v>0</v>
      </c>
      <c r="AN61" s="426">
        <f t="shared" si="48"/>
        <v>0</v>
      </c>
      <c r="AO61" s="411">
        <f t="shared" si="48"/>
        <v>0</v>
      </c>
      <c r="AP61" s="412">
        <f t="shared" si="48"/>
        <v>0</v>
      </c>
      <c r="AQ61" s="397">
        <f t="shared" si="48"/>
        <v>0</v>
      </c>
      <c r="AR61" s="413">
        <f t="shared" si="48"/>
        <v>0</v>
      </c>
      <c r="AS61" s="414">
        <f t="shared" si="48"/>
        <v>0</v>
      </c>
      <c r="AT61" s="415">
        <f t="shared" si="48"/>
        <v>0</v>
      </c>
      <c r="AU61" s="425">
        <f t="shared" si="48"/>
        <v>0</v>
      </c>
      <c r="AV61" s="416">
        <f t="shared" si="48"/>
        <v>0</v>
      </c>
      <c r="AW61" s="417">
        <f t="shared" si="48"/>
        <v>0</v>
      </c>
      <c r="BA61" s="81">
        <f t="shared" si="47"/>
        <v>0</v>
      </c>
      <c r="BB61" s="81">
        <f t="shared" si="42"/>
        <v>0</v>
      </c>
      <c r="BC61" s="81">
        <f t="shared" si="42"/>
        <v>0</v>
      </c>
      <c r="BD61" s="81">
        <f t="shared" si="42"/>
        <v>0</v>
      </c>
      <c r="BE61" s="267"/>
      <c r="BF61" s="267">
        <v>1</v>
      </c>
      <c r="BG61" s="267"/>
      <c r="BH61" s="267"/>
      <c r="BJ61" s="375" t="s">
        <v>30133</v>
      </c>
      <c r="BK61" s="131">
        <v>6</v>
      </c>
      <c r="BL61" s="131">
        <f t="shared" si="43"/>
        <v>0</v>
      </c>
      <c r="BM61" s="131">
        <v>1.2</v>
      </c>
      <c r="BN61" s="131">
        <f t="shared" si="44"/>
        <v>0</v>
      </c>
      <c r="BO61" s="68"/>
      <c r="BP61" s="68"/>
      <c r="BQ61" s="68"/>
      <c r="BR61" s="68"/>
      <c r="BS61" s="68"/>
      <c r="BT61" s="68"/>
      <c r="BU61" s="68"/>
      <c r="BV61" s="68"/>
      <c r="BW61" s="68"/>
      <c r="BX61" s="68"/>
      <c r="BY61" s="68"/>
      <c r="BZ61" s="68"/>
      <c r="CA61" s="68"/>
      <c r="CB61" s="68"/>
      <c r="CC61" s="68"/>
      <c r="CD61" s="68"/>
      <c r="CE61" s="68"/>
      <c r="CF61" s="68"/>
      <c r="CG61" s="68"/>
      <c r="CH61" s="68"/>
      <c r="CI61" s="68"/>
      <c r="CJ61" s="68"/>
    </row>
    <row r="62" spans="1:89" ht="18" customHeight="1">
      <c r="A62" s="235" t="s">
        <v>30134</v>
      </c>
      <c r="B62" s="235" t="s">
        <v>28375</v>
      </c>
      <c r="C62" s="235" t="s">
        <v>30120</v>
      </c>
      <c r="D62" s="986" t="s">
        <v>30135</v>
      </c>
      <c r="E62" s="124">
        <v>1</v>
      </c>
      <c r="F62" s="124">
        <f t="shared" si="38"/>
        <v>0</v>
      </c>
      <c r="G62" s="793">
        <v>270</v>
      </c>
      <c r="H62" s="481">
        <f t="shared" si="45"/>
        <v>0</v>
      </c>
      <c r="I62" s="125">
        <f t="shared" si="39"/>
        <v>270</v>
      </c>
      <c r="J62" s="236">
        <f t="shared" si="40"/>
        <v>0</v>
      </c>
      <c r="K62" s="389"/>
      <c r="L62" s="390"/>
      <c r="M62" s="444"/>
      <c r="N62" s="392"/>
      <c r="O62" s="393"/>
      <c r="P62" s="824"/>
      <c r="Q62" s="369"/>
      <c r="R62" s="394"/>
      <c r="S62" s="388"/>
      <c r="T62" s="425"/>
      <c r="U62" s="395"/>
      <c r="V62" s="396"/>
      <c r="W62" s="396"/>
      <c r="X62" s="398"/>
      <c r="Y62" s="399"/>
      <c r="Z62" s="400"/>
      <c r="AA62" s="401"/>
      <c r="AB62" s="402"/>
      <c r="AC62" s="403"/>
      <c r="AE62" s="424">
        <f t="shared" si="48"/>
        <v>0</v>
      </c>
      <c r="AF62" s="423">
        <f t="shared" si="48"/>
        <v>0</v>
      </c>
      <c r="AG62" s="391">
        <f t="shared" si="48"/>
        <v>0</v>
      </c>
      <c r="AH62" s="392">
        <f t="shared" si="48"/>
        <v>0</v>
      </c>
      <c r="AI62" s="407">
        <f t="shared" si="48"/>
        <v>0</v>
      </c>
      <c r="AJ62" s="408">
        <f t="shared" si="48"/>
        <v>0</v>
      </c>
      <c r="AK62" s="409">
        <f t="shared" si="48"/>
        <v>0</v>
      </c>
      <c r="AL62" s="394">
        <f t="shared" si="48"/>
        <v>0</v>
      </c>
      <c r="AM62" s="410">
        <f t="shared" si="48"/>
        <v>0</v>
      </c>
      <c r="AN62" s="426">
        <f t="shared" si="48"/>
        <v>0</v>
      </c>
      <c r="AO62" s="411">
        <f t="shared" si="48"/>
        <v>0</v>
      </c>
      <c r="AP62" s="412">
        <f t="shared" si="48"/>
        <v>0</v>
      </c>
      <c r="AQ62" s="397">
        <f t="shared" si="48"/>
        <v>0</v>
      </c>
      <c r="AR62" s="413">
        <f t="shared" si="48"/>
        <v>0</v>
      </c>
      <c r="AS62" s="414">
        <f t="shared" si="48"/>
        <v>0</v>
      </c>
      <c r="AT62" s="415">
        <f t="shared" si="48"/>
        <v>0</v>
      </c>
      <c r="AU62" s="425">
        <f t="shared" si="48"/>
        <v>0</v>
      </c>
      <c r="AV62" s="416">
        <f t="shared" si="48"/>
        <v>0</v>
      </c>
      <c r="AW62" s="417">
        <f t="shared" si="48"/>
        <v>0</v>
      </c>
      <c r="BA62" s="81">
        <f t="shared" si="47"/>
        <v>0</v>
      </c>
      <c r="BB62" s="81">
        <f t="shared" si="42"/>
        <v>0</v>
      </c>
      <c r="BC62" s="81">
        <f t="shared" si="42"/>
        <v>0</v>
      </c>
      <c r="BD62" s="81">
        <f t="shared" si="42"/>
        <v>0</v>
      </c>
      <c r="BE62" s="267"/>
      <c r="BF62" s="267">
        <v>1</v>
      </c>
      <c r="BG62" s="267"/>
      <c r="BH62" s="267"/>
      <c r="BJ62" s="375" t="s">
        <v>30136</v>
      </c>
      <c r="BK62" s="131">
        <v>6</v>
      </c>
      <c r="BL62" s="131">
        <f t="shared" si="43"/>
        <v>0</v>
      </c>
      <c r="BM62" s="131">
        <v>1.92</v>
      </c>
      <c r="BN62" s="131">
        <f t="shared" si="44"/>
        <v>0</v>
      </c>
      <c r="BO62" s="68"/>
      <c r="BP62" s="68"/>
      <c r="BQ62" s="68"/>
      <c r="BR62" s="68"/>
      <c r="BS62" s="68"/>
      <c r="BT62" s="68"/>
      <c r="BU62" s="68"/>
      <c r="BV62" s="68"/>
      <c r="BW62" s="68"/>
      <c r="BX62" s="68"/>
      <c r="BY62" s="68"/>
      <c r="BZ62" s="68"/>
      <c r="CA62" s="68"/>
      <c r="CB62" s="68"/>
      <c r="CC62" s="68"/>
      <c r="CD62" s="68"/>
      <c r="CE62" s="68"/>
      <c r="CF62" s="68"/>
      <c r="CG62" s="68"/>
      <c r="CH62" s="68"/>
      <c r="CI62" s="68"/>
      <c r="CJ62" s="68"/>
    </row>
    <row r="63" spans="1:89" ht="18" customHeight="1">
      <c r="A63" s="235" t="s">
        <v>30137</v>
      </c>
      <c r="B63" s="235" t="s">
        <v>28376</v>
      </c>
      <c r="C63" s="235" t="s">
        <v>30120</v>
      </c>
      <c r="D63" s="986" t="s">
        <v>30138</v>
      </c>
      <c r="E63" s="124">
        <v>1</v>
      </c>
      <c r="F63" s="124">
        <f t="shared" si="38"/>
        <v>0</v>
      </c>
      <c r="G63" s="793">
        <v>120</v>
      </c>
      <c r="H63" s="481">
        <f t="shared" si="45"/>
        <v>0</v>
      </c>
      <c r="I63" s="125">
        <f t="shared" si="39"/>
        <v>120</v>
      </c>
      <c r="J63" s="236">
        <f t="shared" si="40"/>
        <v>0</v>
      </c>
      <c r="K63" s="389"/>
      <c r="L63" s="390"/>
      <c r="M63" s="444"/>
      <c r="N63" s="392"/>
      <c r="O63" s="393"/>
      <c r="P63" s="824"/>
      <c r="Q63" s="369"/>
      <c r="R63" s="394"/>
      <c r="S63" s="388"/>
      <c r="T63" s="425"/>
      <c r="U63" s="395"/>
      <c r="V63" s="396"/>
      <c r="W63" s="396"/>
      <c r="X63" s="398"/>
      <c r="Y63" s="399"/>
      <c r="Z63" s="400"/>
      <c r="AA63" s="401"/>
      <c r="AB63" s="402"/>
      <c r="AC63" s="403"/>
      <c r="AE63" s="424">
        <f t="shared" si="48"/>
        <v>0</v>
      </c>
      <c r="AF63" s="423">
        <f t="shared" si="48"/>
        <v>0</v>
      </c>
      <c r="AG63" s="391">
        <f t="shared" si="48"/>
        <v>0</v>
      </c>
      <c r="AH63" s="392">
        <f t="shared" si="48"/>
        <v>0</v>
      </c>
      <c r="AI63" s="407">
        <f t="shared" si="48"/>
        <v>0</v>
      </c>
      <c r="AJ63" s="408">
        <f t="shared" si="48"/>
        <v>0</v>
      </c>
      <c r="AK63" s="409">
        <f t="shared" si="48"/>
        <v>0</v>
      </c>
      <c r="AL63" s="394">
        <f t="shared" si="48"/>
        <v>0</v>
      </c>
      <c r="AM63" s="410">
        <f t="shared" si="48"/>
        <v>0</v>
      </c>
      <c r="AN63" s="426">
        <f t="shared" si="48"/>
        <v>0</v>
      </c>
      <c r="AO63" s="411">
        <f t="shared" si="48"/>
        <v>0</v>
      </c>
      <c r="AP63" s="412">
        <f t="shared" si="48"/>
        <v>0</v>
      </c>
      <c r="AQ63" s="397">
        <f t="shared" si="48"/>
        <v>0</v>
      </c>
      <c r="AR63" s="413">
        <f t="shared" si="48"/>
        <v>0</v>
      </c>
      <c r="AS63" s="414">
        <f t="shared" si="48"/>
        <v>0</v>
      </c>
      <c r="AT63" s="415">
        <f t="shared" si="48"/>
        <v>0</v>
      </c>
      <c r="AU63" s="425">
        <f t="shared" si="48"/>
        <v>0</v>
      </c>
      <c r="AV63" s="416">
        <f t="shared" si="48"/>
        <v>0</v>
      </c>
      <c r="AW63" s="417">
        <f t="shared" si="48"/>
        <v>0</v>
      </c>
      <c r="BA63" s="81">
        <f t="shared" si="47"/>
        <v>0</v>
      </c>
      <c r="BB63" s="81">
        <f t="shared" si="42"/>
        <v>0</v>
      </c>
      <c r="BC63" s="81">
        <f t="shared" si="42"/>
        <v>0</v>
      </c>
      <c r="BD63" s="81">
        <f t="shared" si="42"/>
        <v>0</v>
      </c>
      <c r="BE63" s="267"/>
      <c r="BF63" s="267">
        <v>1</v>
      </c>
      <c r="BG63" s="267"/>
      <c r="BH63" s="267"/>
      <c r="BJ63" s="375" t="s">
        <v>30139</v>
      </c>
      <c r="BK63" s="131">
        <v>6</v>
      </c>
      <c r="BL63" s="131">
        <f t="shared" si="43"/>
        <v>0</v>
      </c>
      <c r="BM63" s="131">
        <v>0.69</v>
      </c>
      <c r="BN63" s="131">
        <f t="shared" si="44"/>
        <v>0</v>
      </c>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9" ht="18" customHeight="1">
      <c r="A64" s="235" t="s">
        <v>30140</v>
      </c>
      <c r="B64" s="235" t="s">
        <v>28377</v>
      </c>
      <c r="C64" s="235" t="s">
        <v>30120</v>
      </c>
      <c r="D64" s="986" t="s">
        <v>30141</v>
      </c>
      <c r="E64" s="124">
        <v>1</v>
      </c>
      <c r="F64" s="124">
        <f t="shared" si="38"/>
        <v>0</v>
      </c>
      <c r="G64" s="793">
        <v>160</v>
      </c>
      <c r="H64" s="481">
        <f t="shared" si="45"/>
        <v>0</v>
      </c>
      <c r="I64" s="125">
        <f t="shared" si="39"/>
        <v>160</v>
      </c>
      <c r="J64" s="236">
        <f t="shared" si="40"/>
        <v>0</v>
      </c>
      <c r="K64" s="389"/>
      <c r="L64" s="390"/>
      <c r="M64" s="444"/>
      <c r="N64" s="392"/>
      <c r="O64" s="393"/>
      <c r="P64" s="824"/>
      <c r="Q64" s="369"/>
      <c r="R64" s="394"/>
      <c r="S64" s="388"/>
      <c r="T64" s="425"/>
      <c r="U64" s="395"/>
      <c r="V64" s="396"/>
      <c r="W64" s="396"/>
      <c r="X64" s="398"/>
      <c r="Y64" s="399"/>
      <c r="Z64" s="400"/>
      <c r="AA64" s="401"/>
      <c r="AB64" s="402"/>
      <c r="AC64" s="403"/>
      <c r="AE64" s="424">
        <f t="shared" si="48"/>
        <v>0</v>
      </c>
      <c r="AF64" s="423">
        <f t="shared" si="48"/>
        <v>0</v>
      </c>
      <c r="AG64" s="391">
        <f t="shared" si="48"/>
        <v>0</v>
      </c>
      <c r="AH64" s="392">
        <f t="shared" si="48"/>
        <v>0</v>
      </c>
      <c r="AI64" s="407">
        <f t="shared" si="48"/>
        <v>0</v>
      </c>
      <c r="AJ64" s="408">
        <f t="shared" si="48"/>
        <v>0</v>
      </c>
      <c r="AK64" s="409">
        <f t="shared" si="48"/>
        <v>0</v>
      </c>
      <c r="AL64" s="394">
        <f t="shared" si="48"/>
        <v>0</v>
      </c>
      <c r="AM64" s="410">
        <f t="shared" si="48"/>
        <v>0</v>
      </c>
      <c r="AN64" s="426">
        <f t="shared" si="48"/>
        <v>0</v>
      </c>
      <c r="AO64" s="411">
        <f t="shared" si="48"/>
        <v>0</v>
      </c>
      <c r="AP64" s="412">
        <f t="shared" si="48"/>
        <v>0</v>
      </c>
      <c r="AQ64" s="397">
        <f t="shared" si="48"/>
        <v>0</v>
      </c>
      <c r="AR64" s="413">
        <f t="shared" si="48"/>
        <v>0</v>
      </c>
      <c r="AS64" s="414">
        <f t="shared" si="48"/>
        <v>0</v>
      </c>
      <c r="AT64" s="415">
        <f t="shared" si="48"/>
        <v>0</v>
      </c>
      <c r="AU64" s="425">
        <f t="shared" si="48"/>
        <v>0</v>
      </c>
      <c r="AV64" s="416">
        <f t="shared" si="48"/>
        <v>0</v>
      </c>
      <c r="AW64" s="417">
        <f t="shared" si="48"/>
        <v>0</v>
      </c>
      <c r="BA64" s="81">
        <f t="shared" si="47"/>
        <v>0</v>
      </c>
      <c r="BB64" s="81">
        <f t="shared" si="42"/>
        <v>0</v>
      </c>
      <c r="BC64" s="81">
        <f t="shared" si="42"/>
        <v>0</v>
      </c>
      <c r="BD64" s="81">
        <f t="shared" si="42"/>
        <v>0</v>
      </c>
      <c r="BE64" s="267"/>
      <c r="BF64" s="267">
        <v>1</v>
      </c>
      <c r="BG64" s="267"/>
      <c r="BH64" s="267"/>
      <c r="BJ64" s="375" t="s">
        <v>30142</v>
      </c>
      <c r="BK64" s="131">
        <v>8</v>
      </c>
      <c r="BL64" s="131">
        <f t="shared" si="43"/>
        <v>0</v>
      </c>
      <c r="BM64" s="131">
        <v>0.87</v>
      </c>
      <c r="BN64" s="131">
        <f t="shared" si="44"/>
        <v>0</v>
      </c>
      <c r="BO64" s="68"/>
      <c r="BP64" s="68"/>
      <c r="BQ64" s="68"/>
      <c r="BR64" s="68"/>
      <c r="BS64" s="68"/>
      <c r="BT64" s="68"/>
      <c r="BU64" s="68"/>
      <c r="BV64" s="68"/>
      <c r="BW64" s="68"/>
      <c r="BX64" s="68"/>
      <c r="BY64" s="68"/>
      <c r="BZ64" s="68"/>
      <c r="CA64" s="68"/>
      <c r="CB64" s="68"/>
      <c r="CC64" s="68"/>
      <c r="CD64" s="68"/>
      <c r="CE64" s="68"/>
      <c r="CF64" s="68"/>
      <c r="CG64" s="68"/>
      <c r="CH64" s="68"/>
      <c r="CI64" s="68"/>
      <c r="CJ64" s="68"/>
    </row>
    <row r="65" spans="1:89" ht="18" customHeight="1">
      <c r="A65" s="235" t="s">
        <v>30143</v>
      </c>
      <c r="B65" s="235" t="s">
        <v>28378</v>
      </c>
      <c r="C65" s="235" t="s">
        <v>30120</v>
      </c>
      <c r="D65" s="986" t="s">
        <v>30144</v>
      </c>
      <c r="E65" s="201">
        <v>1</v>
      </c>
      <c r="F65" s="201">
        <f t="shared" si="38"/>
        <v>0</v>
      </c>
      <c r="G65" s="799">
        <v>220</v>
      </c>
      <c r="H65" s="481">
        <f t="shared" si="45"/>
        <v>0</v>
      </c>
      <c r="I65" s="125">
        <f t="shared" si="39"/>
        <v>220</v>
      </c>
      <c r="J65" s="237">
        <f t="shared" si="40"/>
        <v>0</v>
      </c>
      <c r="K65" s="389"/>
      <c r="L65" s="390"/>
      <c r="M65" s="444"/>
      <c r="N65" s="392"/>
      <c r="O65" s="393"/>
      <c r="P65" s="824"/>
      <c r="Q65" s="369"/>
      <c r="R65" s="394"/>
      <c r="S65" s="388"/>
      <c r="T65" s="425"/>
      <c r="U65" s="395"/>
      <c r="V65" s="396"/>
      <c r="W65" s="396"/>
      <c r="X65" s="398"/>
      <c r="Y65" s="399"/>
      <c r="Z65" s="400"/>
      <c r="AA65" s="401"/>
      <c r="AB65" s="402"/>
      <c r="AC65" s="403"/>
      <c r="AE65" s="424">
        <f t="shared" si="48"/>
        <v>0</v>
      </c>
      <c r="AF65" s="423">
        <f t="shared" si="48"/>
        <v>0</v>
      </c>
      <c r="AG65" s="391">
        <f t="shared" si="48"/>
        <v>0</v>
      </c>
      <c r="AH65" s="392">
        <f t="shared" si="48"/>
        <v>0</v>
      </c>
      <c r="AI65" s="407">
        <f t="shared" si="48"/>
        <v>0</v>
      </c>
      <c r="AJ65" s="408">
        <f t="shared" si="48"/>
        <v>0</v>
      </c>
      <c r="AK65" s="409">
        <f t="shared" si="48"/>
        <v>0</v>
      </c>
      <c r="AL65" s="394">
        <f t="shared" si="48"/>
        <v>0</v>
      </c>
      <c r="AM65" s="410">
        <f t="shared" si="48"/>
        <v>0</v>
      </c>
      <c r="AN65" s="426">
        <f t="shared" si="48"/>
        <v>0</v>
      </c>
      <c r="AO65" s="411">
        <f t="shared" si="48"/>
        <v>0</v>
      </c>
      <c r="AP65" s="412">
        <f t="shared" si="48"/>
        <v>0</v>
      </c>
      <c r="AQ65" s="397">
        <f t="shared" si="48"/>
        <v>0</v>
      </c>
      <c r="AR65" s="413">
        <f t="shared" si="48"/>
        <v>0</v>
      </c>
      <c r="AS65" s="414">
        <f t="shared" si="48"/>
        <v>0</v>
      </c>
      <c r="AT65" s="415">
        <f t="shared" si="48"/>
        <v>0</v>
      </c>
      <c r="AU65" s="425">
        <f t="shared" si="48"/>
        <v>0</v>
      </c>
      <c r="AV65" s="416">
        <f t="shared" si="48"/>
        <v>0</v>
      </c>
      <c r="AW65" s="417">
        <f t="shared" si="48"/>
        <v>0</v>
      </c>
      <c r="BA65" s="81">
        <f t="shared" si="47"/>
        <v>0</v>
      </c>
      <c r="BB65" s="81">
        <f t="shared" si="42"/>
        <v>0</v>
      </c>
      <c r="BC65" s="81">
        <f t="shared" si="42"/>
        <v>0</v>
      </c>
      <c r="BD65" s="81">
        <f t="shared" si="42"/>
        <v>0</v>
      </c>
      <c r="BE65" s="267"/>
      <c r="BF65" s="267">
        <v>1</v>
      </c>
      <c r="BG65" s="267"/>
      <c r="BH65" s="267"/>
      <c r="BJ65" s="375" t="s">
        <v>30145</v>
      </c>
      <c r="BK65" s="181">
        <v>6</v>
      </c>
      <c r="BL65" s="181">
        <f t="shared" si="43"/>
        <v>0</v>
      </c>
      <c r="BM65" s="181">
        <v>1.49</v>
      </c>
      <c r="BN65" s="181">
        <f t="shared" si="44"/>
        <v>0</v>
      </c>
      <c r="BO65" s="68"/>
      <c r="BP65" s="68"/>
      <c r="BQ65" s="68"/>
      <c r="BR65" s="68"/>
      <c r="BS65" s="68"/>
      <c r="BT65" s="68"/>
      <c r="BU65" s="68"/>
      <c r="BV65" s="68"/>
      <c r="BW65" s="68"/>
      <c r="BX65" s="68"/>
      <c r="BY65" s="68"/>
      <c r="BZ65" s="68"/>
      <c r="CA65" s="68"/>
      <c r="CB65" s="68"/>
      <c r="CC65" s="68"/>
      <c r="CD65" s="68"/>
      <c r="CE65" s="68"/>
      <c r="CF65" s="68"/>
      <c r="CG65" s="68"/>
      <c r="CH65" s="68"/>
      <c r="CI65" s="68"/>
      <c r="CJ65" s="68"/>
    </row>
    <row r="66" spans="1:89" ht="18" customHeight="1">
      <c r="A66" s="235" t="s">
        <v>30146</v>
      </c>
      <c r="B66" s="235" t="s">
        <v>28379</v>
      </c>
      <c r="C66" s="235" t="s">
        <v>30120</v>
      </c>
      <c r="D66" s="986" t="s">
        <v>30147</v>
      </c>
      <c r="E66" s="124">
        <v>1</v>
      </c>
      <c r="F66" s="124">
        <f t="shared" si="38"/>
        <v>0</v>
      </c>
      <c r="G66" s="793">
        <v>240</v>
      </c>
      <c r="H66" s="481">
        <f t="shared" si="45"/>
        <v>0</v>
      </c>
      <c r="I66" s="125">
        <f t="shared" si="39"/>
        <v>240</v>
      </c>
      <c r="J66" s="236">
        <f t="shared" si="40"/>
        <v>0</v>
      </c>
      <c r="K66" s="389"/>
      <c r="L66" s="390"/>
      <c r="M66" s="444"/>
      <c r="N66" s="392"/>
      <c r="O66" s="393"/>
      <c r="P66" s="824"/>
      <c r="Q66" s="369"/>
      <c r="R66" s="394"/>
      <c r="S66" s="388"/>
      <c r="T66" s="425"/>
      <c r="U66" s="395"/>
      <c r="V66" s="396"/>
      <c r="W66" s="396"/>
      <c r="X66" s="398"/>
      <c r="Y66" s="399"/>
      <c r="Z66" s="400"/>
      <c r="AA66" s="401"/>
      <c r="AB66" s="402"/>
      <c r="AC66" s="403"/>
      <c r="AE66" s="424">
        <f t="shared" si="48"/>
        <v>0</v>
      </c>
      <c r="AF66" s="423">
        <f t="shared" si="48"/>
        <v>0</v>
      </c>
      <c r="AG66" s="391">
        <f t="shared" si="48"/>
        <v>0</v>
      </c>
      <c r="AH66" s="392">
        <f t="shared" si="48"/>
        <v>0</v>
      </c>
      <c r="AI66" s="407">
        <f t="shared" si="48"/>
        <v>0</v>
      </c>
      <c r="AJ66" s="408">
        <f t="shared" si="48"/>
        <v>0</v>
      </c>
      <c r="AK66" s="409">
        <f t="shared" si="48"/>
        <v>0</v>
      </c>
      <c r="AL66" s="394">
        <f t="shared" si="48"/>
        <v>0</v>
      </c>
      <c r="AM66" s="410">
        <f t="shared" si="48"/>
        <v>0</v>
      </c>
      <c r="AN66" s="426">
        <f t="shared" si="48"/>
        <v>0</v>
      </c>
      <c r="AO66" s="411">
        <f t="shared" si="48"/>
        <v>0</v>
      </c>
      <c r="AP66" s="412">
        <f t="shared" si="48"/>
        <v>0</v>
      </c>
      <c r="AQ66" s="397">
        <f t="shared" si="48"/>
        <v>0</v>
      </c>
      <c r="AR66" s="413">
        <f t="shared" si="48"/>
        <v>0</v>
      </c>
      <c r="AS66" s="414">
        <f t="shared" si="48"/>
        <v>0</v>
      </c>
      <c r="AT66" s="415">
        <f t="shared" si="48"/>
        <v>0</v>
      </c>
      <c r="AU66" s="425">
        <f t="shared" si="48"/>
        <v>0</v>
      </c>
      <c r="AV66" s="416">
        <f t="shared" si="48"/>
        <v>0</v>
      </c>
      <c r="AW66" s="417">
        <f t="shared" si="48"/>
        <v>0</v>
      </c>
      <c r="BA66" s="81">
        <f t="shared" si="47"/>
        <v>0</v>
      </c>
      <c r="BB66" s="81">
        <f t="shared" si="42"/>
        <v>0</v>
      </c>
      <c r="BC66" s="81">
        <f t="shared" si="42"/>
        <v>0</v>
      </c>
      <c r="BD66" s="81">
        <f t="shared" si="42"/>
        <v>0</v>
      </c>
      <c r="BE66" s="267"/>
      <c r="BF66" s="267">
        <v>1</v>
      </c>
      <c r="BG66" s="267"/>
      <c r="BH66" s="267"/>
      <c r="BJ66" s="375" t="s">
        <v>30148</v>
      </c>
      <c r="BK66" s="131">
        <v>6</v>
      </c>
      <c r="BL66" s="131">
        <f t="shared" si="43"/>
        <v>0</v>
      </c>
      <c r="BM66" s="131">
        <v>1.4</v>
      </c>
      <c r="BN66" s="131">
        <f t="shared" si="44"/>
        <v>0</v>
      </c>
      <c r="BO66" s="68"/>
      <c r="BP66" s="68"/>
      <c r="BQ66" s="68"/>
      <c r="BR66" s="68"/>
      <c r="BS66" s="68"/>
      <c r="BT66" s="68"/>
      <c r="BU66" s="68"/>
      <c r="BV66" s="68"/>
      <c r="BW66" s="68"/>
      <c r="BX66" s="68"/>
      <c r="BY66" s="68"/>
      <c r="BZ66" s="68"/>
      <c r="CA66" s="68"/>
      <c r="CB66" s="68"/>
      <c r="CC66" s="68"/>
      <c r="CD66" s="68"/>
      <c r="CE66" s="68"/>
      <c r="CF66" s="68"/>
      <c r="CG66" s="68"/>
      <c r="CH66" s="68"/>
      <c r="CI66" s="68"/>
      <c r="CJ66" s="68"/>
    </row>
    <row r="67" spans="1:89" ht="18" customHeight="1">
      <c r="A67" s="235" t="s">
        <v>30149</v>
      </c>
      <c r="B67" s="235" t="s">
        <v>28380</v>
      </c>
      <c r="C67" s="235" t="s">
        <v>30120</v>
      </c>
      <c r="D67" s="986" t="s">
        <v>30150</v>
      </c>
      <c r="E67" s="124">
        <v>1</v>
      </c>
      <c r="F67" s="124">
        <f t="shared" si="38"/>
        <v>0</v>
      </c>
      <c r="G67" s="793">
        <v>250</v>
      </c>
      <c r="H67" s="481">
        <f t="shared" si="45"/>
        <v>0</v>
      </c>
      <c r="I67" s="125">
        <f t="shared" si="39"/>
        <v>250</v>
      </c>
      <c r="J67" s="236">
        <f t="shared" si="40"/>
        <v>0</v>
      </c>
      <c r="K67" s="389"/>
      <c r="L67" s="390"/>
      <c r="M67" s="444"/>
      <c r="N67" s="392"/>
      <c r="O67" s="393"/>
      <c r="P67" s="824"/>
      <c r="Q67" s="369"/>
      <c r="R67" s="394"/>
      <c r="S67" s="388"/>
      <c r="T67" s="425"/>
      <c r="U67" s="395"/>
      <c r="V67" s="396"/>
      <c r="W67" s="396"/>
      <c r="X67" s="398"/>
      <c r="Y67" s="399"/>
      <c r="Z67" s="400"/>
      <c r="AA67" s="401"/>
      <c r="AB67" s="402"/>
      <c r="AC67" s="403"/>
      <c r="AE67" s="424">
        <f t="shared" si="48"/>
        <v>0</v>
      </c>
      <c r="AF67" s="423">
        <f t="shared" si="48"/>
        <v>0</v>
      </c>
      <c r="AG67" s="391">
        <f t="shared" si="48"/>
        <v>0</v>
      </c>
      <c r="AH67" s="392">
        <f t="shared" si="48"/>
        <v>0</v>
      </c>
      <c r="AI67" s="407">
        <f t="shared" si="48"/>
        <v>0</v>
      </c>
      <c r="AJ67" s="408">
        <f t="shared" si="48"/>
        <v>0</v>
      </c>
      <c r="AK67" s="409">
        <f t="shared" si="48"/>
        <v>0</v>
      </c>
      <c r="AL67" s="394">
        <f t="shared" si="48"/>
        <v>0</v>
      </c>
      <c r="AM67" s="410">
        <f t="shared" si="48"/>
        <v>0</v>
      </c>
      <c r="AN67" s="426">
        <f t="shared" si="48"/>
        <v>0</v>
      </c>
      <c r="AO67" s="411">
        <f t="shared" si="48"/>
        <v>0</v>
      </c>
      <c r="AP67" s="412">
        <f t="shared" si="48"/>
        <v>0</v>
      </c>
      <c r="AQ67" s="397">
        <f t="shared" si="48"/>
        <v>0</v>
      </c>
      <c r="AR67" s="413">
        <f t="shared" si="48"/>
        <v>0</v>
      </c>
      <c r="AS67" s="414">
        <f t="shared" si="48"/>
        <v>0</v>
      </c>
      <c r="AT67" s="415">
        <f t="shared" si="48"/>
        <v>0</v>
      </c>
      <c r="AU67" s="425">
        <f t="shared" si="48"/>
        <v>0</v>
      </c>
      <c r="AV67" s="416">
        <f t="shared" si="48"/>
        <v>0</v>
      </c>
      <c r="AW67" s="417">
        <f t="shared" si="48"/>
        <v>0</v>
      </c>
      <c r="BA67" s="81">
        <f t="shared" si="47"/>
        <v>0</v>
      </c>
      <c r="BB67" s="81">
        <f t="shared" si="42"/>
        <v>0</v>
      </c>
      <c r="BC67" s="81">
        <f t="shared" si="42"/>
        <v>0</v>
      </c>
      <c r="BD67" s="81">
        <f t="shared" si="42"/>
        <v>0</v>
      </c>
      <c r="BE67" s="267"/>
      <c r="BF67" s="267">
        <v>1</v>
      </c>
      <c r="BG67" s="267"/>
      <c r="BH67" s="267"/>
      <c r="BJ67" s="375" t="s">
        <v>30151</v>
      </c>
      <c r="BK67" s="181">
        <v>6</v>
      </c>
      <c r="BL67" s="181">
        <f t="shared" si="43"/>
        <v>0</v>
      </c>
      <c r="BM67" s="181">
        <v>1.52</v>
      </c>
      <c r="BN67" s="181">
        <f t="shared" si="44"/>
        <v>0</v>
      </c>
      <c r="BO67" s="68"/>
      <c r="BP67" s="68"/>
      <c r="BQ67" s="68"/>
      <c r="BR67" s="68"/>
      <c r="BS67" s="68"/>
      <c r="BT67" s="68"/>
      <c r="BU67" s="68"/>
      <c r="BV67" s="68"/>
      <c r="BW67" s="68"/>
      <c r="BX67" s="68"/>
      <c r="BY67" s="68"/>
      <c r="BZ67" s="68"/>
      <c r="CA67" s="68"/>
      <c r="CB67" s="68"/>
      <c r="CC67" s="68"/>
      <c r="CD67" s="68"/>
      <c r="CE67" s="68"/>
      <c r="CF67" s="68"/>
      <c r="CG67" s="68"/>
      <c r="CH67" s="68"/>
      <c r="CI67" s="68"/>
      <c r="CJ67" s="68"/>
    </row>
    <row r="68" spans="1:89" ht="18" customHeight="1">
      <c r="A68" s="144" t="s">
        <v>18632</v>
      </c>
      <c r="B68" s="144" t="s">
        <v>28381</v>
      </c>
      <c r="C68" s="144" t="s">
        <v>30120</v>
      </c>
      <c r="D68" s="1000" t="s">
        <v>30152</v>
      </c>
      <c r="E68" s="145">
        <v>10</v>
      </c>
      <c r="F68" s="145">
        <f t="shared" si="38"/>
        <v>0</v>
      </c>
      <c r="G68" s="795">
        <f>SUM(G58:G67)*0.9</f>
        <v>1782</v>
      </c>
      <c r="H68" s="485">
        <f>$G$5</f>
        <v>0</v>
      </c>
      <c r="I68" s="487">
        <f t="shared" si="39"/>
        <v>1782</v>
      </c>
      <c r="J68" s="146">
        <f t="shared" si="40"/>
        <v>0</v>
      </c>
      <c r="K68" s="405"/>
      <c r="L68" s="406"/>
      <c r="M68" s="445"/>
      <c r="N68" s="392"/>
      <c r="O68" s="407"/>
      <c r="P68" s="823"/>
      <c r="Q68" s="332"/>
      <c r="R68" s="394"/>
      <c r="S68" s="410"/>
      <c r="T68" s="426"/>
      <c r="U68" s="411"/>
      <c r="V68" s="412"/>
      <c r="W68" s="412"/>
      <c r="X68" s="413"/>
      <c r="Y68" s="414"/>
      <c r="Z68" s="415"/>
      <c r="AA68" s="425"/>
      <c r="AB68" s="416"/>
      <c r="AC68" s="417"/>
      <c r="BA68" s="81">
        <f t="shared" si="47"/>
        <v>0</v>
      </c>
      <c r="BB68" s="81">
        <f t="shared" si="42"/>
        <v>0</v>
      </c>
      <c r="BC68" s="81">
        <f t="shared" si="42"/>
        <v>0</v>
      </c>
      <c r="BD68" s="81">
        <f t="shared" si="42"/>
        <v>0</v>
      </c>
      <c r="BE68" s="147">
        <f>SUM(BE58:BE67)</f>
        <v>0</v>
      </c>
      <c r="BF68" s="147">
        <f>SUM(BF58:BF67)</f>
        <v>10</v>
      </c>
      <c r="BG68" s="147">
        <f>SUM(BG58:BG67)</f>
        <v>0</v>
      </c>
      <c r="BH68" s="147">
        <f>SUM(BH58:BH67)</f>
        <v>0</v>
      </c>
      <c r="BJ68" s="377"/>
      <c r="BK68" s="147">
        <f>SUM(BK58:BK67)</f>
        <v>62</v>
      </c>
      <c r="BL68" s="151">
        <f t="shared" si="43"/>
        <v>0</v>
      </c>
      <c r="BM68" s="150">
        <f>SUM(BM58:BM67)</f>
        <v>12.069999999999999</v>
      </c>
      <c r="BN68" s="151">
        <f t="shared" si="44"/>
        <v>0</v>
      </c>
      <c r="BO68" s="68"/>
      <c r="BP68" s="68"/>
      <c r="BQ68" s="68"/>
      <c r="BR68" s="68"/>
      <c r="BS68" s="68"/>
      <c r="BT68" s="68"/>
      <c r="BU68" s="68"/>
      <c r="BV68" s="68"/>
      <c r="BW68" s="68"/>
      <c r="BX68" s="68"/>
      <c r="BY68" s="68"/>
      <c r="BZ68" s="68"/>
      <c r="CA68" s="68"/>
      <c r="CB68" s="68"/>
      <c r="CC68" s="68"/>
      <c r="CD68" s="68"/>
      <c r="CE68" s="68"/>
      <c r="CF68" s="68"/>
      <c r="CG68" s="68"/>
      <c r="CH68" s="68"/>
      <c r="CI68" s="68"/>
      <c r="CJ68" s="68"/>
      <c r="CK68" s="240"/>
    </row>
    <row r="69" spans="1:89" ht="57.75" customHeight="1">
      <c r="A69" s="234" t="s">
        <v>0</v>
      </c>
      <c r="B69" s="234" t="s">
        <v>28839</v>
      </c>
      <c r="C69" s="234" t="s">
        <v>30153</v>
      </c>
      <c r="D69" s="1001" t="s">
        <v>30154</v>
      </c>
      <c r="E69" s="115"/>
      <c r="F69" s="819"/>
      <c r="G69" s="788"/>
      <c r="H69" s="115"/>
      <c r="I69" s="94"/>
      <c r="J69" s="92"/>
      <c r="K69"/>
      <c r="L69"/>
      <c r="M69"/>
      <c r="N69"/>
      <c r="O69"/>
      <c r="P69"/>
      <c r="Q69"/>
      <c r="R69"/>
      <c r="S69"/>
      <c r="T69"/>
      <c r="U69"/>
      <c r="V69"/>
      <c r="W69"/>
      <c r="X69"/>
      <c r="Y69"/>
      <c r="Z69"/>
      <c r="AA69"/>
      <c r="AB69"/>
      <c r="AC69"/>
      <c r="BA69" s="200" t="s">
        <v>28779</v>
      </c>
      <c r="BB69" s="200" t="s">
        <v>28780</v>
      </c>
      <c r="BC69" s="200" t="s">
        <v>28781</v>
      </c>
      <c r="BD69" s="200" t="s">
        <v>28782</v>
      </c>
      <c r="BE69" s="159" t="s">
        <v>28779</v>
      </c>
      <c r="BF69" s="159" t="s">
        <v>28780</v>
      </c>
      <c r="BG69" s="159" t="s">
        <v>28781</v>
      </c>
      <c r="BH69" s="159" t="s">
        <v>28782</v>
      </c>
      <c r="BJ69" s="378"/>
      <c r="BK69" s="378"/>
      <c r="BL69" s="239"/>
      <c r="BO69" s="83"/>
      <c r="BP69" s="83"/>
      <c r="BQ69" s="83"/>
      <c r="BR69" s="83"/>
      <c r="BS69" s="83"/>
      <c r="BT69" s="83"/>
      <c r="BU69" s="83"/>
      <c r="BV69" s="83"/>
      <c r="BW69" s="83"/>
      <c r="BX69" s="83"/>
      <c r="BY69" s="83"/>
      <c r="BZ69" s="83"/>
      <c r="CA69" s="83"/>
      <c r="CB69" s="83"/>
      <c r="CC69" s="83"/>
      <c r="CD69" s="83"/>
      <c r="CE69" s="83"/>
      <c r="CF69" s="83"/>
      <c r="CG69" s="83"/>
      <c r="CH69" s="83"/>
      <c r="CI69" s="83"/>
      <c r="CJ69" s="83"/>
    </row>
    <row r="70" spans="1:89" ht="18" customHeight="1">
      <c r="A70" s="235" t="s">
        <v>30155</v>
      </c>
      <c r="B70" s="235" t="s">
        <v>28382</v>
      </c>
      <c r="C70" s="235" t="s">
        <v>30153</v>
      </c>
      <c r="D70" s="142" t="s">
        <v>30156</v>
      </c>
      <c r="E70" s="124">
        <v>1</v>
      </c>
      <c r="F70" s="124">
        <f t="shared" ref="F70:F85" si="49">SUM(K70:AC70)</f>
        <v>0</v>
      </c>
      <c r="G70" s="793">
        <v>210</v>
      </c>
      <c r="H70" s="481">
        <f>$G$5</f>
        <v>0</v>
      </c>
      <c r="I70" s="125">
        <f t="shared" ref="I70:I85" si="50">G70*((1-H70))</f>
        <v>210</v>
      </c>
      <c r="J70" s="236">
        <f t="shared" ref="J70:J85" si="51">F70*I70</f>
        <v>0</v>
      </c>
      <c r="K70" s="389"/>
      <c r="L70" s="390"/>
      <c r="M70" s="444"/>
      <c r="N70" s="392"/>
      <c r="O70" s="393"/>
      <c r="P70" s="824"/>
      <c r="Q70" s="369"/>
      <c r="R70" s="394"/>
      <c r="S70" s="388"/>
      <c r="T70" s="425"/>
      <c r="U70" s="395"/>
      <c r="V70" s="396"/>
      <c r="W70" s="396"/>
      <c r="X70" s="398"/>
      <c r="Y70" s="399"/>
      <c r="Z70" s="400"/>
      <c r="AA70" s="401"/>
      <c r="AB70" s="402"/>
      <c r="AC70" s="403"/>
      <c r="AE70" s="424">
        <f t="shared" ref="AE70:AS70" si="52">K85</f>
        <v>0</v>
      </c>
      <c r="AF70" s="423">
        <f t="shared" si="52"/>
        <v>0</v>
      </c>
      <c r="AG70" s="391">
        <f t="shared" si="52"/>
        <v>0</v>
      </c>
      <c r="AH70" s="392">
        <f t="shared" si="52"/>
        <v>0</v>
      </c>
      <c r="AI70" s="407">
        <f t="shared" si="52"/>
        <v>0</v>
      </c>
      <c r="AJ70" s="408">
        <f t="shared" si="52"/>
        <v>0</v>
      </c>
      <c r="AK70" s="409">
        <f t="shared" si="52"/>
        <v>0</v>
      </c>
      <c r="AL70" s="394">
        <f t="shared" si="52"/>
        <v>0</v>
      </c>
      <c r="AM70" s="410">
        <f t="shared" si="52"/>
        <v>0</v>
      </c>
      <c r="AN70" s="426">
        <f t="shared" si="52"/>
        <v>0</v>
      </c>
      <c r="AO70" s="411">
        <f t="shared" si="52"/>
        <v>0</v>
      </c>
      <c r="AP70" s="412">
        <f t="shared" si="52"/>
        <v>0</v>
      </c>
      <c r="AQ70" s="397">
        <f t="shared" si="52"/>
        <v>0</v>
      </c>
      <c r="AR70" s="413">
        <f t="shared" si="52"/>
        <v>0</v>
      </c>
      <c r="AS70" s="414">
        <f t="shared" si="52"/>
        <v>0</v>
      </c>
      <c r="AT70" s="415">
        <f>Z85</f>
        <v>0</v>
      </c>
      <c r="AU70" s="425">
        <f>AA85</f>
        <v>0</v>
      </c>
      <c r="AV70" s="416">
        <f>AB85</f>
        <v>0</v>
      </c>
      <c r="AW70" s="417">
        <f>AC85</f>
        <v>0</v>
      </c>
      <c r="BA70" s="81">
        <f t="shared" ref="BA70:BA85" si="53">BE70*$F70</f>
        <v>0</v>
      </c>
      <c r="BB70" s="81">
        <f t="shared" ref="BB70:BD85" si="54">BF70*$F70</f>
        <v>0</v>
      </c>
      <c r="BC70" s="81">
        <f t="shared" si="54"/>
        <v>0</v>
      </c>
      <c r="BD70" s="81">
        <f t="shared" si="54"/>
        <v>0</v>
      </c>
      <c r="BE70" s="267"/>
      <c r="BF70" s="267">
        <v>1</v>
      </c>
      <c r="BG70" s="267"/>
      <c r="BH70" s="267"/>
      <c r="BJ70" s="375" t="s">
        <v>30157</v>
      </c>
      <c r="BK70" s="134">
        <v>6</v>
      </c>
      <c r="BL70" s="134">
        <f t="shared" ref="BL70:BL85" si="55">BK70*F70</f>
        <v>0</v>
      </c>
      <c r="BM70" s="131">
        <v>1.68</v>
      </c>
      <c r="BN70" s="131">
        <f t="shared" ref="BN70:BN85" si="56">BM70*F70</f>
        <v>0</v>
      </c>
      <c r="BO70" s="68"/>
      <c r="BP70" s="68"/>
      <c r="BQ70" s="68"/>
      <c r="BR70" s="68"/>
      <c r="BS70" s="68"/>
      <c r="BT70" s="68"/>
      <c r="BU70" s="68"/>
      <c r="BV70" s="68"/>
      <c r="BW70" s="68"/>
      <c r="BX70" s="68"/>
      <c r="BY70" s="68"/>
      <c r="BZ70" s="68"/>
      <c r="CA70" s="68"/>
      <c r="CB70" s="68"/>
      <c r="CC70" s="68"/>
      <c r="CD70" s="68"/>
      <c r="CE70" s="68"/>
      <c r="CF70" s="68"/>
      <c r="CG70" s="68"/>
      <c r="CH70" s="68"/>
      <c r="CI70" s="68"/>
      <c r="CJ70" s="68"/>
    </row>
    <row r="71" spans="1:89" ht="18" customHeight="1">
      <c r="A71" s="235" t="s">
        <v>30158</v>
      </c>
      <c r="B71" s="235" t="s">
        <v>28383</v>
      </c>
      <c r="C71" s="235" t="s">
        <v>30153</v>
      </c>
      <c r="D71" s="142" t="s">
        <v>30159</v>
      </c>
      <c r="E71" s="124">
        <v>1</v>
      </c>
      <c r="F71" s="124">
        <f t="shared" si="49"/>
        <v>0</v>
      </c>
      <c r="G71" s="793">
        <v>200</v>
      </c>
      <c r="H71" s="481">
        <f t="shared" ref="H71:H84" si="57">$G$5</f>
        <v>0</v>
      </c>
      <c r="I71" s="125">
        <f t="shared" si="50"/>
        <v>200</v>
      </c>
      <c r="J71" s="236">
        <f t="shared" si="51"/>
        <v>0</v>
      </c>
      <c r="K71" s="389"/>
      <c r="L71" s="390"/>
      <c r="M71" s="444"/>
      <c r="N71" s="392"/>
      <c r="O71" s="404"/>
      <c r="P71" s="824"/>
      <c r="Q71" s="369"/>
      <c r="R71" s="394"/>
      <c r="S71" s="388"/>
      <c r="T71" s="425"/>
      <c r="U71" s="395"/>
      <c r="V71" s="396"/>
      <c r="W71" s="396"/>
      <c r="X71" s="398"/>
      <c r="Y71" s="399"/>
      <c r="Z71" s="400"/>
      <c r="AA71" s="401"/>
      <c r="AB71" s="402"/>
      <c r="AC71" s="403"/>
      <c r="AE71" s="424">
        <f t="shared" ref="AE71:AE84" si="58">AE70</f>
        <v>0</v>
      </c>
      <c r="AF71" s="423">
        <f t="shared" ref="AF71:AW84" si="59">AF70</f>
        <v>0</v>
      </c>
      <c r="AG71" s="391">
        <f t="shared" si="59"/>
        <v>0</v>
      </c>
      <c r="AH71" s="392">
        <f t="shared" si="59"/>
        <v>0</v>
      </c>
      <c r="AI71" s="407">
        <f t="shared" si="59"/>
        <v>0</v>
      </c>
      <c r="AJ71" s="408">
        <f t="shared" si="59"/>
        <v>0</v>
      </c>
      <c r="AK71" s="409">
        <f t="shared" si="59"/>
        <v>0</v>
      </c>
      <c r="AL71" s="394">
        <f t="shared" si="59"/>
        <v>0</v>
      </c>
      <c r="AM71" s="410">
        <f t="shared" si="59"/>
        <v>0</v>
      </c>
      <c r="AN71" s="426">
        <f t="shared" si="59"/>
        <v>0</v>
      </c>
      <c r="AO71" s="411">
        <f t="shared" si="59"/>
        <v>0</v>
      </c>
      <c r="AP71" s="412">
        <f t="shared" si="59"/>
        <v>0</v>
      </c>
      <c r="AQ71" s="397">
        <f t="shared" si="59"/>
        <v>0</v>
      </c>
      <c r="AR71" s="413">
        <f t="shared" si="59"/>
        <v>0</v>
      </c>
      <c r="AS71" s="414">
        <f t="shared" si="59"/>
        <v>0</v>
      </c>
      <c r="AT71" s="415">
        <f t="shared" si="59"/>
        <v>0</v>
      </c>
      <c r="AU71" s="425">
        <f t="shared" si="59"/>
        <v>0</v>
      </c>
      <c r="AV71" s="416">
        <f t="shared" si="59"/>
        <v>0</v>
      </c>
      <c r="AW71" s="417">
        <f t="shared" si="59"/>
        <v>0</v>
      </c>
      <c r="BA71" s="81">
        <f t="shared" si="53"/>
        <v>0</v>
      </c>
      <c r="BB71" s="81">
        <f t="shared" si="54"/>
        <v>0</v>
      </c>
      <c r="BC71" s="81">
        <f t="shared" si="54"/>
        <v>0</v>
      </c>
      <c r="BD71" s="81">
        <f t="shared" si="54"/>
        <v>0</v>
      </c>
      <c r="BE71" s="267"/>
      <c r="BF71" s="267">
        <v>1</v>
      </c>
      <c r="BG71" s="267"/>
      <c r="BH71" s="267"/>
      <c r="BJ71" s="375" t="s">
        <v>30160</v>
      </c>
      <c r="BK71" s="131">
        <v>6</v>
      </c>
      <c r="BL71" s="131">
        <f t="shared" si="55"/>
        <v>0</v>
      </c>
      <c r="BM71" s="131">
        <v>1.46</v>
      </c>
      <c r="BN71" s="131">
        <f t="shared" si="56"/>
        <v>0</v>
      </c>
      <c r="BO71" s="68"/>
      <c r="BP71" s="68"/>
      <c r="BQ71" s="68"/>
      <c r="BR71" s="68"/>
      <c r="BS71" s="68"/>
      <c r="BT71" s="68"/>
      <c r="BU71" s="68"/>
      <c r="BV71" s="68"/>
      <c r="BW71" s="68"/>
      <c r="BX71" s="68"/>
      <c r="BY71" s="68"/>
      <c r="BZ71" s="68"/>
      <c r="CA71" s="68"/>
      <c r="CB71" s="68"/>
      <c r="CC71" s="68"/>
      <c r="CD71" s="68"/>
      <c r="CE71" s="68"/>
      <c r="CF71" s="68"/>
      <c r="CG71" s="68"/>
      <c r="CH71" s="68"/>
      <c r="CI71" s="68"/>
      <c r="CJ71" s="68"/>
    </row>
    <row r="72" spans="1:89" ht="18" customHeight="1">
      <c r="A72" s="235" t="s">
        <v>30161</v>
      </c>
      <c r="B72" s="235" t="s">
        <v>28384</v>
      </c>
      <c r="C72" s="235" t="s">
        <v>30153</v>
      </c>
      <c r="D72" s="142" t="s">
        <v>30162</v>
      </c>
      <c r="E72" s="124">
        <v>1</v>
      </c>
      <c r="F72" s="124">
        <f t="shared" si="49"/>
        <v>0</v>
      </c>
      <c r="G72" s="793">
        <v>200</v>
      </c>
      <c r="H72" s="481">
        <f t="shared" si="57"/>
        <v>0</v>
      </c>
      <c r="I72" s="125">
        <f t="shared" si="50"/>
        <v>200</v>
      </c>
      <c r="J72" s="236">
        <f t="shared" si="51"/>
        <v>0</v>
      </c>
      <c r="K72" s="389"/>
      <c r="L72" s="390"/>
      <c r="M72" s="444"/>
      <c r="N72" s="392"/>
      <c r="O72" s="404"/>
      <c r="P72" s="824"/>
      <c r="Q72" s="369"/>
      <c r="R72" s="394"/>
      <c r="S72" s="388"/>
      <c r="T72" s="425"/>
      <c r="U72" s="395"/>
      <c r="V72" s="396"/>
      <c r="W72" s="396"/>
      <c r="X72" s="398"/>
      <c r="Y72" s="399"/>
      <c r="Z72" s="400"/>
      <c r="AA72" s="401"/>
      <c r="AB72" s="402"/>
      <c r="AC72" s="403"/>
      <c r="AE72" s="424">
        <f t="shared" si="58"/>
        <v>0</v>
      </c>
      <c r="AF72" s="423">
        <f t="shared" si="59"/>
        <v>0</v>
      </c>
      <c r="AG72" s="391">
        <f t="shared" si="59"/>
        <v>0</v>
      </c>
      <c r="AH72" s="392">
        <f t="shared" si="59"/>
        <v>0</v>
      </c>
      <c r="AI72" s="407">
        <f t="shared" si="59"/>
        <v>0</v>
      </c>
      <c r="AJ72" s="408">
        <f t="shared" si="59"/>
        <v>0</v>
      </c>
      <c r="AK72" s="409">
        <f t="shared" si="59"/>
        <v>0</v>
      </c>
      <c r="AL72" s="394">
        <f t="shared" si="59"/>
        <v>0</v>
      </c>
      <c r="AM72" s="410">
        <f t="shared" si="59"/>
        <v>0</v>
      </c>
      <c r="AN72" s="426">
        <f t="shared" si="59"/>
        <v>0</v>
      </c>
      <c r="AO72" s="411">
        <f t="shared" si="59"/>
        <v>0</v>
      </c>
      <c r="AP72" s="412">
        <f t="shared" si="59"/>
        <v>0</v>
      </c>
      <c r="AQ72" s="397">
        <f t="shared" si="59"/>
        <v>0</v>
      </c>
      <c r="AR72" s="413">
        <f t="shared" si="59"/>
        <v>0</v>
      </c>
      <c r="AS72" s="414">
        <f t="shared" si="59"/>
        <v>0</v>
      </c>
      <c r="AT72" s="415">
        <f t="shared" si="59"/>
        <v>0</v>
      </c>
      <c r="AU72" s="425">
        <f t="shared" si="59"/>
        <v>0</v>
      </c>
      <c r="AV72" s="416">
        <f t="shared" si="59"/>
        <v>0</v>
      </c>
      <c r="AW72" s="417">
        <f t="shared" si="59"/>
        <v>0</v>
      </c>
      <c r="BA72" s="81">
        <f t="shared" si="53"/>
        <v>0</v>
      </c>
      <c r="BB72" s="81">
        <f t="shared" si="54"/>
        <v>0</v>
      </c>
      <c r="BC72" s="81">
        <f t="shared" si="54"/>
        <v>0</v>
      </c>
      <c r="BD72" s="81">
        <f t="shared" si="54"/>
        <v>0</v>
      </c>
      <c r="BE72" s="267"/>
      <c r="BF72" s="267">
        <v>1</v>
      </c>
      <c r="BG72" s="267"/>
      <c r="BH72" s="267"/>
      <c r="BJ72" s="375" t="s">
        <v>30163</v>
      </c>
      <c r="BK72" s="131">
        <v>6</v>
      </c>
      <c r="BL72" s="131">
        <f t="shared" si="55"/>
        <v>0</v>
      </c>
      <c r="BM72" s="131">
        <v>1.42</v>
      </c>
      <c r="BN72" s="131">
        <f t="shared" si="56"/>
        <v>0</v>
      </c>
      <c r="BO72" s="68"/>
      <c r="BP72" s="68"/>
      <c r="BQ72" s="68"/>
      <c r="BR72" s="68"/>
      <c r="BS72" s="68"/>
      <c r="BT72" s="68"/>
      <c r="BU72" s="68"/>
      <c r="BV72" s="68"/>
      <c r="BW72" s="68"/>
      <c r="BX72" s="68"/>
      <c r="BY72" s="68"/>
      <c r="BZ72" s="68"/>
      <c r="CA72" s="68"/>
      <c r="CB72" s="68"/>
      <c r="CC72" s="68"/>
      <c r="CD72" s="68"/>
      <c r="CE72" s="68"/>
      <c r="CF72" s="68"/>
      <c r="CG72" s="68"/>
      <c r="CH72" s="68"/>
      <c r="CI72" s="68"/>
      <c r="CJ72" s="68"/>
    </row>
    <row r="73" spans="1:89" ht="18" customHeight="1">
      <c r="A73" s="235" t="s">
        <v>30164</v>
      </c>
      <c r="B73" s="235" t="s">
        <v>28385</v>
      </c>
      <c r="C73" s="235" t="s">
        <v>30153</v>
      </c>
      <c r="D73" s="142" t="s">
        <v>30165</v>
      </c>
      <c r="E73" s="124">
        <v>1</v>
      </c>
      <c r="F73" s="124">
        <f t="shared" si="49"/>
        <v>0</v>
      </c>
      <c r="G73" s="793">
        <v>200</v>
      </c>
      <c r="H73" s="481">
        <f t="shared" si="57"/>
        <v>0</v>
      </c>
      <c r="I73" s="125">
        <f t="shared" si="50"/>
        <v>200</v>
      </c>
      <c r="J73" s="236">
        <f t="shared" si="51"/>
        <v>0</v>
      </c>
      <c r="K73" s="389"/>
      <c r="L73" s="390"/>
      <c r="M73" s="444"/>
      <c r="N73" s="392"/>
      <c r="O73" s="393"/>
      <c r="P73" s="824"/>
      <c r="Q73" s="369"/>
      <c r="R73" s="394"/>
      <c r="S73" s="388"/>
      <c r="T73" s="425"/>
      <c r="U73" s="395"/>
      <c r="V73" s="396"/>
      <c r="W73" s="396"/>
      <c r="X73" s="398"/>
      <c r="Y73" s="399"/>
      <c r="Z73" s="400"/>
      <c r="AA73" s="401"/>
      <c r="AB73" s="402"/>
      <c r="AC73" s="403"/>
      <c r="AE73" s="424">
        <f t="shared" si="58"/>
        <v>0</v>
      </c>
      <c r="AF73" s="423">
        <f t="shared" si="59"/>
        <v>0</v>
      </c>
      <c r="AG73" s="391">
        <f t="shared" si="59"/>
        <v>0</v>
      </c>
      <c r="AH73" s="392">
        <f t="shared" si="59"/>
        <v>0</v>
      </c>
      <c r="AI73" s="407">
        <f t="shared" si="59"/>
        <v>0</v>
      </c>
      <c r="AJ73" s="408">
        <f t="shared" si="59"/>
        <v>0</v>
      </c>
      <c r="AK73" s="409">
        <f t="shared" si="59"/>
        <v>0</v>
      </c>
      <c r="AL73" s="394">
        <f t="shared" si="59"/>
        <v>0</v>
      </c>
      <c r="AM73" s="410">
        <f t="shared" si="59"/>
        <v>0</v>
      </c>
      <c r="AN73" s="426">
        <f t="shared" si="59"/>
        <v>0</v>
      </c>
      <c r="AO73" s="411">
        <f t="shared" si="59"/>
        <v>0</v>
      </c>
      <c r="AP73" s="412">
        <f t="shared" si="59"/>
        <v>0</v>
      </c>
      <c r="AQ73" s="397">
        <f t="shared" si="59"/>
        <v>0</v>
      </c>
      <c r="AR73" s="413">
        <f t="shared" si="59"/>
        <v>0</v>
      </c>
      <c r="AS73" s="414">
        <f t="shared" si="59"/>
        <v>0</v>
      </c>
      <c r="AT73" s="415">
        <f t="shared" si="59"/>
        <v>0</v>
      </c>
      <c r="AU73" s="425">
        <f t="shared" si="59"/>
        <v>0</v>
      </c>
      <c r="AV73" s="416">
        <f t="shared" si="59"/>
        <v>0</v>
      </c>
      <c r="AW73" s="417">
        <f t="shared" si="59"/>
        <v>0</v>
      </c>
      <c r="BA73" s="81">
        <f t="shared" si="53"/>
        <v>0</v>
      </c>
      <c r="BB73" s="81">
        <f t="shared" si="54"/>
        <v>0</v>
      </c>
      <c r="BC73" s="81">
        <f t="shared" si="54"/>
        <v>0</v>
      </c>
      <c r="BD73" s="81">
        <f t="shared" si="54"/>
        <v>0</v>
      </c>
      <c r="BE73" s="267"/>
      <c r="BF73" s="267">
        <v>1</v>
      </c>
      <c r="BG73" s="267"/>
      <c r="BH73" s="267"/>
      <c r="BJ73" s="375" t="s">
        <v>30166</v>
      </c>
      <c r="BK73" s="131">
        <v>6</v>
      </c>
      <c r="BL73" s="131">
        <f t="shared" si="55"/>
        <v>0</v>
      </c>
      <c r="BM73" s="131">
        <v>1.36</v>
      </c>
      <c r="BN73" s="131">
        <f t="shared" si="56"/>
        <v>0</v>
      </c>
      <c r="BO73" s="68"/>
      <c r="BP73" s="68"/>
      <c r="BQ73" s="68"/>
      <c r="BR73" s="68"/>
      <c r="BS73" s="68"/>
      <c r="BT73" s="68"/>
      <c r="BU73" s="68"/>
      <c r="BV73" s="68"/>
      <c r="BW73" s="68"/>
      <c r="BX73" s="68"/>
      <c r="BY73" s="68"/>
      <c r="BZ73" s="68"/>
      <c r="CA73" s="68"/>
      <c r="CB73" s="68"/>
      <c r="CC73" s="68"/>
      <c r="CD73" s="68"/>
      <c r="CE73" s="68"/>
      <c r="CF73" s="68"/>
      <c r="CG73" s="68"/>
      <c r="CH73" s="68"/>
      <c r="CI73" s="68"/>
      <c r="CJ73" s="68"/>
    </row>
    <row r="74" spans="1:89" ht="18" customHeight="1">
      <c r="A74" s="235" t="s">
        <v>30167</v>
      </c>
      <c r="B74" s="235" t="s">
        <v>28386</v>
      </c>
      <c r="C74" s="235" t="s">
        <v>30153</v>
      </c>
      <c r="D74" s="142" t="s">
        <v>30168</v>
      </c>
      <c r="E74" s="124">
        <v>1</v>
      </c>
      <c r="F74" s="124">
        <f t="shared" si="49"/>
        <v>0</v>
      </c>
      <c r="G74" s="793">
        <v>210</v>
      </c>
      <c r="H74" s="481">
        <f t="shared" si="57"/>
        <v>0</v>
      </c>
      <c r="I74" s="125">
        <f t="shared" si="50"/>
        <v>210</v>
      </c>
      <c r="J74" s="236">
        <f t="shared" si="51"/>
        <v>0</v>
      </c>
      <c r="K74" s="389"/>
      <c r="L74" s="390"/>
      <c r="M74" s="444"/>
      <c r="N74" s="392"/>
      <c r="O74" s="393"/>
      <c r="P74" s="824"/>
      <c r="Q74" s="369"/>
      <c r="R74" s="394"/>
      <c r="S74" s="388"/>
      <c r="T74" s="425"/>
      <c r="U74" s="395"/>
      <c r="V74" s="396"/>
      <c r="W74" s="396"/>
      <c r="X74" s="398"/>
      <c r="Y74" s="399"/>
      <c r="Z74" s="400"/>
      <c r="AA74" s="401"/>
      <c r="AB74" s="402"/>
      <c r="AC74" s="403"/>
      <c r="AE74" s="424">
        <f t="shared" si="58"/>
        <v>0</v>
      </c>
      <c r="AF74" s="423">
        <f t="shared" si="59"/>
        <v>0</v>
      </c>
      <c r="AG74" s="391">
        <f t="shared" si="59"/>
        <v>0</v>
      </c>
      <c r="AH74" s="392">
        <f t="shared" si="59"/>
        <v>0</v>
      </c>
      <c r="AI74" s="407">
        <f t="shared" si="59"/>
        <v>0</v>
      </c>
      <c r="AJ74" s="408">
        <f t="shared" si="59"/>
        <v>0</v>
      </c>
      <c r="AK74" s="409">
        <f t="shared" si="59"/>
        <v>0</v>
      </c>
      <c r="AL74" s="394">
        <f t="shared" si="59"/>
        <v>0</v>
      </c>
      <c r="AM74" s="410">
        <f t="shared" si="59"/>
        <v>0</v>
      </c>
      <c r="AN74" s="426">
        <f t="shared" si="59"/>
        <v>0</v>
      </c>
      <c r="AO74" s="411">
        <f t="shared" si="59"/>
        <v>0</v>
      </c>
      <c r="AP74" s="412">
        <f t="shared" si="59"/>
        <v>0</v>
      </c>
      <c r="AQ74" s="397">
        <f t="shared" si="59"/>
        <v>0</v>
      </c>
      <c r="AR74" s="413">
        <f t="shared" si="59"/>
        <v>0</v>
      </c>
      <c r="AS74" s="414">
        <f t="shared" si="59"/>
        <v>0</v>
      </c>
      <c r="AT74" s="415">
        <f t="shared" si="59"/>
        <v>0</v>
      </c>
      <c r="AU74" s="425">
        <f t="shared" si="59"/>
        <v>0</v>
      </c>
      <c r="AV74" s="416">
        <f t="shared" si="59"/>
        <v>0</v>
      </c>
      <c r="AW74" s="417">
        <f t="shared" si="59"/>
        <v>0</v>
      </c>
      <c r="BA74" s="81">
        <f t="shared" si="53"/>
        <v>0</v>
      </c>
      <c r="BB74" s="81">
        <f t="shared" si="54"/>
        <v>0</v>
      </c>
      <c r="BC74" s="81">
        <f t="shared" si="54"/>
        <v>0</v>
      </c>
      <c r="BD74" s="81">
        <f t="shared" si="54"/>
        <v>0</v>
      </c>
      <c r="BE74" s="267"/>
      <c r="BF74" s="267">
        <v>1</v>
      </c>
      <c r="BG74" s="267"/>
      <c r="BH74" s="267"/>
      <c r="BJ74" s="375" t="s">
        <v>30169</v>
      </c>
      <c r="BK74" s="131">
        <v>6</v>
      </c>
      <c r="BL74" s="131">
        <f t="shared" si="55"/>
        <v>0</v>
      </c>
      <c r="BM74" s="131">
        <v>1.52</v>
      </c>
      <c r="BN74" s="131">
        <f t="shared" si="56"/>
        <v>0</v>
      </c>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9" ht="18" customHeight="1">
      <c r="A75" s="235" t="s">
        <v>30170</v>
      </c>
      <c r="B75" s="235" t="s">
        <v>28387</v>
      </c>
      <c r="C75" s="235" t="s">
        <v>30153</v>
      </c>
      <c r="D75" s="142" t="s">
        <v>30171</v>
      </c>
      <c r="E75" s="124">
        <v>1</v>
      </c>
      <c r="F75" s="124">
        <f t="shared" si="49"/>
        <v>0</v>
      </c>
      <c r="G75" s="793">
        <v>210</v>
      </c>
      <c r="H75" s="481">
        <f t="shared" si="57"/>
        <v>0</v>
      </c>
      <c r="I75" s="125">
        <f t="shared" si="50"/>
        <v>210</v>
      </c>
      <c r="J75" s="236">
        <f t="shared" si="51"/>
        <v>0</v>
      </c>
      <c r="K75" s="389"/>
      <c r="L75" s="390"/>
      <c r="M75" s="444"/>
      <c r="N75" s="392"/>
      <c r="O75" s="393"/>
      <c r="P75" s="824"/>
      <c r="Q75" s="369"/>
      <c r="R75" s="394"/>
      <c r="S75" s="388"/>
      <c r="T75" s="425"/>
      <c r="U75" s="395"/>
      <c r="V75" s="396"/>
      <c r="W75" s="396"/>
      <c r="X75" s="398"/>
      <c r="Y75" s="399"/>
      <c r="Z75" s="400"/>
      <c r="AA75" s="401"/>
      <c r="AB75" s="402"/>
      <c r="AC75" s="403"/>
      <c r="AE75" s="424">
        <f t="shared" si="58"/>
        <v>0</v>
      </c>
      <c r="AF75" s="423">
        <f t="shared" si="59"/>
        <v>0</v>
      </c>
      <c r="AG75" s="391">
        <f t="shared" si="59"/>
        <v>0</v>
      </c>
      <c r="AH75" s="392">
        <f t="shared" si="59"/>
        <v>0</v>
      </c>
      <c r="AI75" s="407">
        <f t="shared" si="59"/>
        <v>0</v>
      </c>
      <c r="AJ75" s="408">
        <f t="shared" si="59"/>
        <v>0</v>
      </c>
      <c r="AK75" s="409">
        <f t="shared" si="59"/>
        <v>0</v>
      </c>
      <c r="AL75" s="394">
        <f t="shared" si="59"/>
        <v>0</v>
      </c>
      <c r="AM75" s="410">
        <f t="shared" si="59"/>
        <v>0</v>
      </c>
      <c r="AN75" s="426">
        <f t="shared" si="59"/>
        <v>0</v>
      </c>
      <c r="AO75" s="411">
        <f t="shared" si="59"/>
        <v>0</v>
      </c>
      <c r="AP75" s="412">
        <f t="shared" si="59"/>
        <v>0</v>
      </c>
      <c r="AQ75" s="397">
        <f t="shared" si="59"/>
        <v>0</v>
      </c>
      <c r="AR75" s="413">
        <f t="shared" si="59"/>
        <v>0</v>
      </c>
      <c r="AS75" s="414">
        <f t="shared" si="59"/>
        <v>0</v>
      </c>
      <c r="AT75" s="415">
        <f t="shared" si="59"/>
        <v>0</v>
      </c>
      <c r="AU75" s="425">
        <f t="shared" si="59"/>
        <v>0</v>
      </c>
      <c r="AV75" s="416">
        <f t="shared" si="59"/>
        <v>0</v>
      </c>
      <c r="AW75" s="417">
        <f t="shared" si="59"/>
        <v>0</v>
      </c>
      <c r="BA75" s="81">
        <f t="shared" si="53"/>
        <v>0</v>
      </c>
      <c r="BB75" s="81">
        <f t="shared" si="54"/>
        <v>0</v>
      </c>
      <c r="BC75" s="81">
        <f t="shared" si="54"/>
        <v>0</v>
      </c>
      <c r="BD75" s="81">
        <f t="shared" si="54"/>
        <v>0</v>
      </c>
      <c r="BE75" s="267"/>
      <c r="BF75" s="267">
        <v>1</v>
      </c>
      <c r="BG75" s="267"/>
      <c r="BH75" s="267"/>
      <c r="BJ75" s="375" t="s">
        <v>30172</v>
      </c>
      <c r="BK75" s="131">
        <v>6</v>
      </c>
      <c r="BL75" s="131">
        <f t="shared" si="55"/>
        <v>0</v>
      </c>
      <c r="BM75" s="131">
        <v>1.64</v>
      </c>
      <c r="BN75" s="131">
        <f t="shared" si="56"/>
        <v>0</v>
      </c>
      <c r="BO75" s="68"/>
      <c r="BP75" s="68"/>
      <c r="BQ75" s="68"/>
      <c r="BR75" s="68"/>
      <c r="BS75" s="68"/>
      <c r="BT75" s="68"/>
      <c r="BU75" s="68"/>
      <c r="BV75" s="68"/>
      <c r="BW75" s="68"/>
      <c r="BX75" s="68"/>
      <c r="BY75" s="68"/>
      <c r="BZ75" s="68"/>
      <c r="CA75" s="68"/>
      <c r="CB75" s="68"/>
      <c r="CC75" s="68"/>
      <c r="CD75" s="68"/>
      <c r="CE75" s="68"/>
      <c r="CF75" s="68"/>
      <c r="CG75" s="68"/>
      <c r="CH75" s="68"/>
      <c r="CI75" s="68"/>
      <c r="CJ75" s="68"/>
    </row>
    <row r="76" spans="1:89" ht="18" customHeight="1">
      <c r="A76" s="235" t="s">
        <v>30173</v>
      </c>
      <c r="B76" s="235" t="s">
        <v>28388</v>
      </c>
      <c r="C76" s="235" t="s">
        <v>30153</v>
      </c>
      <c r="D76" s="142" t="s">
        <v>30174</v>
      </c>
      <c r="E76" s="124">
        <v>1</v>
      </c>
      <c r="F76" s="124">
        <f t="shared" si="49"/>
        <v>0</v>
      </c>
      <c r="G76" s="793">
        <v>210</v>
      </c>
      <c r="H76" s="481">
        <f t="shared" si="57"/>
        <v>0</v>
      </c>
      <c r="I76" s="125">
        <f t="shared" si="50"/>
        <v>210</v>
      </c>
      <c r="J76" s="236">
        <f t="shared" si="51"/>
        <v>0</v>
      </c>
      <c r="K76" s="389"/>
      <c r="L76" s="390"/>
      <c r="M76" s="444"/>
      <c r="N76" s="392"/>
      <c r="O76" s="393"/>
      <c r="P76" s="824"/>
      <c r="Q76" s="369"/>
      <c r="R76" s="394"/>
      <c r="S76" s="388"/>
      <c r="T76" s="425"/>
      <c r="U76" s="395"/>
      <c r="V76" s="396"/>
      <c r="W76" s="396"/>
      <c r="X76" s="398"/>
      <c r="Y76" s="399"/>
      <c r="Z76" s="400"/>
      <c r="AA76" s="401"/>
      <c r="AB76" s="402"/>
      <c r="AC76" s="403"/>
      <c r="AE76" s="424">
        <f t="shared" si="58"/>
        <v>0</v>
      </c>
      <c r="AF76" s="423">
        <f t="shared" si="59"/>
        <v>0</v>
      </c>
      <c r="AG76" s="391">
        <f t="shared" si="59"/>
        <v>0</v>
      </c>
      <c r="AH76" s="392">
        <f t="shared" si="59"/>
        <v>0</v>
      </c>
      <c r="AI76" s="407">
        <f t="shared" si="59"/>
        <v>0</v>
      </c>
      <c r="AJ76" s="408">
        <f t="shared" si="59"/>
        <v>0</v>
      </c>
      <c r="AK76" s="409">
        <f t="shared" si="59"/>
        <v>0</v>
      </c>
      <c r="AL76" s="394">
        <f t="shared" si="59"/>
        <v>0</v>
      </c>
      <c r="AM76" s="410">
        <f t="shared" si="59"/>
        <v>0</v>
      </c>
      <c r="AN76" s="426">
        <f t="shared" si="59"/>
        <v>0</v>
      </c>
      <c r="AO76" s="411">
        <f t="shared" si="59"/>
        <v>0</v>
      </c>
      <c r="AP76" s="412">
        <f t="shared" si="59"/>
        <v>0</v>
      </c>
      <c r="AQ76" s="397">
        <f t="shared" si="59"/>
        <v>0</v>
      </c>
      <c r="AR76" s="413">
        <f t="shared" si="59"/>
        <v>0</v>
      </c>
      <c r="AS76" s="414">
        <f t="shared" si="59"/>
        <v>0</v>
      </c>
      <c r="AT76" s="415">
        <f t="shared" si="59"/>
        <v>0</v>
      </c>
      <c r="AU76" s="425">
        <f t="shared" si="59"/>
        <v>0</v>
      </c>
      <c r="AV76" s="416">
        <f t="shared" si="59"/>
        <v>0</v>
      </c>
      <c r="AW76" s="417">
        <f t="shared" si="59"/>
        <v>0</v>
      </c>
      <c r="BA76" s="81">
        <f t="shared" si="53"/>
        <v>0</v>
      </c>
      <c r="BB76" s="81">
        <f t="shared" si="54"/>
        <v>0</v>
      </c>
      <c r="BC76" s="81">
        <f t="shared" si="54"/>
        <v>0</v>
      </c>
      <c r="BD76" s="81">
        <f t="shared" si="54"/>
        <v>0</v>
      </c>
      <c r="BE76" s="267"/>
      <c r="BF76" s="267">
        <v>1</v>
      </c>
      <c r="BG76" s="267"/>
      <c r="BH76" s="267"/>
      <c r="BJ76" s="375" t="s">
        <v>30175</v>
      </c>
      <c r="BK76" s="131">
        <v>8</v>
      </c>
      <c r="BL76" s="131">
        <f t="shared" si="55"/>
        <v>0</v>
      </c>
      <c r="BM76" s="131">
        <v>1.76</v>
      </c>
      <c r="BN76" s="131">
        <f t="shared" si="56"/>
        <v>0</v>
      </c>
      <c r="BO76" s="68"/>
      <c r="BP76" s="68"/>
      <c r="BQ76" s="68"/>
      <c r="BR76" s="68"/>
      <c r="BS76" s="68"/>
      <c r="BT76" s="68"/>
      <c r="BU76" s="68"/>
      <c r="BV76" s="68"/>
      <c r="BW76" s="68"/>
      <c r="BX76" s="68"/>
      <c r="BY76" s="68"/>
      <c r="BZ76" s="68"/>
      <c r="CA76" s="68"/>
      <c r="CB76" s="68"/>
      <c r="CC76" s="68"/>
      <c r="CD76" s="68"/>
      <c r="CE76" s="68"/>
      <c r="CF76" s="68"/>
      <c r="CG76" s="68"/>
      <c r="CH76" s="68"/>
      <c r="CI76" s="68"/>
      <c r="CJ76" s="68"/>
    </row>
    <row r="77" spans="1:89" ht="18" customHeight="1">
      <c r="A77" s="235" t="s">
        <v>30176</v>
      </c>
      <c r="B77" s="235" t="s">
        <v>28389</v>
      </c>
      <c r="C77" s="235" t="s">
        <v>30153</v>
      </c>
      <c r="D77" s="142" t="s">
        <v>30177</v>
      </c>
      <c r="E77" s="201">
        <v>1</v>
      </c>
      <c r="F77" s="201">
        <f t="shared" si="49"/>
        <v>0</v>
      </c>
      <c r="G77" s="799">
        <v>210</v>
      </c>
      <c r="H77" s="481">
        <f t="shared" si="57"/>
        <v>0</v>
      </c>
      <c r="I77" s="125">
        <f t="shared" si="50"/>
        <v>210</v>
      </c>
      <c r="J77" s="237">
        <f t="shared" si="51"/>
        <v>0</v>
      </c>
      <c r="K77" s="389"/>
      <c r="L77" s="390"/>
      <c r="M77" s="444"/>
      <c r="N77" s="392"/>
      <c r="O77" s="393"/>
      <c r="P77" s="824"/>
      <c r="Q77" s="369"/>
      <c r="R77" s="394"/>
      <c r="S77" s="388"/>
      <c r="T77" s="425"/>
      <c r="U77" s="395"/>
      <c r="V77" s="396"/>
      <c r="W77" s="396"/>
      <c r="X77" s="398"/>
      <c r="Y77" s="399"/>
      <c r="Z77" s="400"/>
      <c r="AA77" s="401"/>
      <c r="AB77" s="402"/>
      <c r="AC77" s="403"/>
      <c r="AE77" s="424">
        <f t="shared" si="58"/>
        <v>0</v>
      </c>
      <c r="AF77" s="423">
        <f t="shared" si="59"/>
        <v>0</v>
      </c>
      <c r="AG77" s="391">
        <f t="shared" si="59"/>
        <v>0</v>
      </c>
      <c r="AH77" s="392">
        <f t="shared" si="59"/>
        <v>0</v>
      </c>
      <c r="AI77" s="407">
        <f t="shared" si="59"/>
        <v>0</v>
      </c>
      <c r="AJ77" s="408">
        <f t="shared" si="59"/>
        <v>0</v>
      </c>
      <c r="AK77" s="409">
        <f t="shared" si="59"/>
        <v>0</v>
      </c>
      <c r="AL77" s="394">
        <f t="shared" si="59"/>
        <v>0</v>
      </c>
      <c r="AM77" s="410">
        <f t="shared" si="59"/>
        <v>0</v>
      </c>
      <c r="AN77" s="426">
        <f t="shared" si="59"/>
        <v>0</v>
      </c>
      <c r="AO77" s="411">
        <f t="shared" si="59"/>
        <v>0</v>
      </c>
      <c r="AP77" s="412">
        <f t="shared" si="59"/>
        <v>0</v>
      </c>
      <c r="AQ77" s="397">
        <f t="shared" si="59"/>
        <v>0</v>
      </c>
      <c r="AR77" s="413">
        <f t="shared" si="59"/>
        <v>0</v>
      </c>
      <c r="AS77" s="414">
        <f t="shared" si="59"/>
        <v>0</v>
      </c>
      <c r="AT77" s="415">
        <f t="shared" si="59"/>
        <v>0</v>
      </c>
      <c r="AU77" s="425">
        <f t="shared" si="59"/>
        <v>0</v>
      </c>
      <c r="AV77" s="416">
        <f t="shared" si="59"/>
        <v>0</v>
      </c>
      <c r="AW77" s="417">
        <f t="shared" si="59"/>
        <v>0</v>
      </c>
      <c r="BA77" s="81">
        <f t="shared" si="53"/>
        <v>0</v>
      </c>
      <c r="BB77" s="81">
        <f t="shared" si="54"/>
        <v>0</v>
      </c>
      <c r="BC77" s="81">
        <f t="shared" si="54"/>
        <v>0</v>
      </c>
      <c r="BD77" s="81">
        <f t="shared" si="54"/>
        <v>0</v>
      </c>
      <c r="BE77" s="267"/>
      <c r="BF77" s="267">
        <v>1</v>
      </c>
      <c r="BG77" s="267"/>
      <c r="BH77" s="267"/>
      <c r="BJ77" s="375" t="s">
        <v>30178</v>
      </c>
      <c r="BK77" s="181">
        <v>6</v>
      </c>
      <c r="BL77" s="181">
        <f t="shared" si="55"/>
        <v>0</v>
      </c>
      <c r="BM77" s="181">
        <v>1.68</v>
      </c>
      <c r="BN77" s="181">
        <f t="shared" si="56"/>
        <v>0</v>
      </c>
      <c r="BO77" s="68"/>
      <c r="BP77" s="68"/>
      <c r="BQ77" s="68"/>
      <c r="BR77" s="68"/>
      <c r="BS77" s="68"/>
      <c r="BT77" s="68"/>
      <c r="BU77" s="68"/>
      <c r="BV77" s="68"/>
      <c r="BW77" s="68"/>
      <c r="BX77" s="68"/>
      <c r="BY77" s="68"/>
      <c r="BZ77" s="68"/>
      <c r="CA77" s="68"/>
      <c r="CB77" s="68"/>
      <c r="CC77" s="68"/>
      <c r="CD77" s="68"/>
      <c r="CE77" s="68"/>
      <c r="CF77" s="68"/>
      <c r="CG77" s="68"/>
      <c r="CH77" s="68"/>
      <c r="CI77" s="68"/>
      <c r="CJ77" s="68"/>
    </row>
    <row r="78" spans="1:89" ht="18" customHeight="1">
      <c r="A78" s="235" t="s">
        <v>30179</v>
      </c>
      <c r="B78" s="235" t="s">
        <v>28390</v>
      </c>
      <c r="C78" s="235" t="s">
        <v>30153</v>
      </c>
      <c r="D78" s="142" t="s">
        <v>30180</v>
      </c>
      <c r="E78" s="124">
        <v>1</v>
      </c>
      <c r="F78" s="124">
        <f t="shared" si="49"/>
        <v>0</v>
      </c>
      <c r="G78" s="793">
        <v>220</v>
      </c>
      <c r="H78" s="481">
        <f t="shared" si="57"/>
        <v>0</v>
      </c>
      <c r="I78" s="125">
        <f t="shared" si="50"/>
        <v>220</v>
      </c>
      <c r="J78" s="236">
        <f t="shared" si="51"/>
        <v>0</v>
      </c>
      <c r="K78" s="389"/>
      <c r="L78" s="390"/>
      <c r="M78" s="444"/>
      <c r="N78" s="392"/>
      <c r="O78" s="393"/>
      <c r="P78" s="824"/>
      <c r="Q78" s="369"/>
      <c r="R78" s="394"/>
      <c r="S78" s="388"/>
      <c r="T78" s="425"/>
      <c r="U78" s="395"/>
      <c r="V78" s="396"/>
      <c r="W78" s="396"/>
      <c r="X78" s="398"/>
      <c r="Y78" s="399"/>
      <c r="Z78" s="400"/>
      <c r="AA78" s="401"/>
      <c r="AB78" s="402"/>
      <c r="AC78" s="403"/>
      <c r="AE78" s="424">
        <f t="shared" si="58"/>
        <v>0</v>
      </c>
      <c r="AF78" s="423">
        <f t="shared" si="59"/>
        <v>0</v>
      </c>
      <c r="AG78" s="391">
        <f t="shared" si="59"/>
        <v>0</v>
      </c>
      <c r="AH78" s="392">
        <f t="shared" si="59"/>
        <v>0</v>
      </c>
      <c r="AI78" s="407">
        <f t="shared" si="59"/>
        <v>0</v>
      </c>
      <c r="AJ78" s="408">
        <f t="shared" si="59"/>
        <v>0</v>
      </c>
      <c r="AK78" s="409">
        <f t="shared" si="59"/>
        <v>0</v>
      </c>
      <c r="AL78" s="394">
        <f t="shared" si="59"/>
        <v>0</v>
      </c>
      <c r="AM78" s="410">
        <f t="shared" si="59"/>
        <v>0</v>
      </c>
      <c r="AN78" s="426">
        <f t="shared" si="59"/>
        <v>0</v>
      </c>
      <c r="AO78" s="411">
        <f t="shared" si="59"/>
        <v>0</v>
      </c>
      <c r="AP78" s="412">
        <f t="shared" si="59"/>
        <v>0</v>
      </c>
      <c r="AQ78" s="397">
        <f t="shared" si="59"/>
        <v>0</v>
      </c>
      <c r="AR78" s="413">
        <f t="shared" si="59"/>
        <v>0</v>
      </c>
      <c r="AS78" s="414">
        <f t="shared" si="59"/>
        <v>0</v>
      </c>
      <c r="AT78" s="415">
        <f t="shared" si="59"/>
        <v>0</v>
      </c>
      <c r="AU78" s="425">
        <f t="shared" si="59"/>
        <v>0</v>
      </c>
      <c r="AV78" s="416">
        <f t="shared" si="59"/>
        <v>0</v>
      </c>
      <c r="AW78" s="417">
        <f t="shared" si="59"/>
        <v>0</v>
      </c>
      <c r="BA78" s="81">
        <f t="shared" si="53"/>
        <v>0</v>
      </c>
      <c r="BB78" s="81">
        <f t="shared" si="54"/>
        <v>0</v>
      </c>
      <c r="BC78" s="81">
        <f t="shared" si="54"/>
        <v>0</v>
      </c>
      <c r="BD78" s="81">
        <f t="shared" si="54"/>
        <v>0</v>
      </c>
      <c r="BE78" s="267"/>
      <c r="BF78" s="267"/>
      <c r="BG78" s="267">
        <v>1</v>
      </c>
      <c r="BH78" s="267"/>
      <c r="BJ78" s="375" t="s">
        <v>30181</v>
      </c>
      <c r="BK78" s="131">
        <v>6</v>
      </c>
      <c r="BL78" s="131">
        <f t="shared" si="55"/>
        <v>0</v>
      </c>
      <c r="BM78" s="131">
        <v>2.14</v>
      </c>
      <c r="BN78" s="131">
        <f t="shared" si="56"/>
        <v>0</v>
      </c>
      <c r="BO78" s="68"/>
      <c r="BP78" s="68"/>
      <c r="BQ78" s="68"/>
      <c r="BR78" s="68"/>
      <c r="BS78" s="68"/>
      <c r="BT78" s="68"/>
      <c r="BU78" s="68"/>
      <c r="BV78" s="68"/>
      <c r="BW78" s="68"/>
      <c r="BX78" s="68"/>
      <c r="BY78" s="68"/>
      <c r="BZ78" s="68"/>
      <c r="CA78" s="68"/>
      <c r="CB78" s="68"/>
      <c r="CC78" s="68"/>
      <c r="CD78" s="68"/>
      <c r="CE78" s="68"/>
      <c r="CF78" s="68"/>
      <c r="CG78" s="68"/>
      <c r="CH78" s="68"/>
      <c r="CI78" s="68"/>
      <c r="CJ78" s="68"/>
    </row>
    <row r="79" spans="1:89" ht="18" customHeight="1">
      <c r="A79" s="235" t="s">
        <v>30182</v>
      </c>
      <c r="B79" s="235" t="s">
        <v>28391</v>
      </c>
      <c r="C79" s="235" t="s">
        <v>30153</v>
      </c>
      <c r="D79" s="142" t="s">
        <v>30183</v>
      </c>
      <c r="E79" s="124">
        <v>1</v>
      </c>
      <c r="F79" s="124">
        <f t="shared" si="49"/>
        <v>0</v>
      </c>
      <c r="G79" s="793">
        <v>230</v>
      </c>
      <c r="H79" s="481">
        <f t="shared" si="57"/>
        <v>0</v>
      </c>
      <c r="I79" s="125">
        <f t="shared" si="50"/>
        <v>230</v>
      </c>
      <c r="J79" s="236">
        <f t="shared" si="51"/>
        <v>0</v>
      </c>
      <c r="K79" s="389"/>
      <c r="L79" s="390"/>
      <c r="M79" s="444"/>
      <c r="N79" s="392"/>
      <c r="O79" s="393"/>
      <c r="P79" s="824"/>
      <c r="Q79" s="369"/>
      <c r="R79" s="394"/>
      <c r="S79" s="388"/>
      <c r="T79" s="425"/>
      <c r="U79" s="395"/>
      <c r="V79" s="396"/>
      <c r="W79" s="396"/>
      <c r="X79" s="398"/>
      <c r="Y79" s="399"/>
      <c r="Z79" s="400"/>
      <c r="AA79" s="401"/>
      <c r="AB79" s="402"/>
      <c r="AC79" s="403"/>
      <c r="AE79" s="424">
        <f t="shared" si="58"/>
        <v>0</v>
      </c>
      <c r="AF79" s="423">
        <f t="shared" si="59"/>
        <v>0</v>
      </c>
      <c r="AG79" s="391">
        <f t="shared" si="59"/>
        <v>0</v>
      </c>
      <c r="AH79" s="392">
        <f t="shared" si="59"/>
        <v>0</v>
      </c>
      <c r="AI79" s="407">
        <f t="shared" si="59"/>
        <v>0</v>
      </c>
      <c r="AJ79" s="408">
        <f t="shared" si="59"/>
        <v>0</v>
      </c>
      <c r="AK79" s="409">
        <f t="shared" si="59"/>
        <v>0</v>
      </c>
      <c r="AL79" s="394">
        <f t="shared" si="59"/>
        <v>0</v>
      </c>
      <c r="AM79" s="410">
        <f t="shared" si="59"/>
        <v>0</v>
      </c>
      <c r="AN79" s="426">
        <f t="shared" si="59"/>
        <v>0</v>
      </c>
      <c r="AO79" s="411">
        <f t="shared" si="59"/>
        <v>0</v>
      </c>
      <c r="AP79" s="412">
        <f t="shared" si="59"/>
        <v>0</v>
      </c>
      <c r="AQ79" s="397">
        <f t="shared" si="59"/>
        <v>0</v>
      </c>
      <c r="AR79" s="413">
        <f t="shared" si="59"/>
        <v>0</v>
      </c>
      <c r="AS79" s="414">
        <f t="shared" si="59"/>
        <v>0</v>
      </c>
      <c r="AT79" s="415">
        <f t="shared" si="59"/>
        <v>0</v>
      </c>
      <c r="AU79" s="425">
        <f t="shared" si="59"/>
        <v>0</v>
      </c>
      <c r="AV79" s="416">
        <f t="shared" si="59"/>
        <v>0</v>
      </c>
      <c r="AW79" s="417">
        <f t="shared" si="59"/>
        <v>0</v>
      </c>
      <c r="BA79" s="81">
        <f t="shared" si="53"/>
        <v>0</v>
      </c>
      <c r="BB79" s="81">
        <f t="shared" si="54"/>
        <v>0</v>
      </c>
      <c r="BC79" s="81">
        <f t="shared" si="54"/>
        <v>0</v>
      </c>
      <c r="BD79" s="81">
        <f t="shared" si="54"/>
        <v>0</v>
      </c>
      <c r="BE79" s="267"/>
      <c r="BF79" s="267"/>
      <c r="BG79" s="267">
        <v>1</v>
      </c>
      <c r="BH79" s="267"/>
      <c r="BJ79" s="375" t="s">
        <v>30184</v>
      </c>
      <c r="BK79" s="181">
        <v>6</v>
      </c>
      <c r="BL79" s="181">
        <f t="shared" si="55"/>
        <v>0</v>
      </c>
      <c r="BM79" s="181">
        <v>1.68</v>
      </c>
      <c r="BN79" s="181">
        <f t="shared" si="56"/>
        <v>0</v>
      </c>
      <c r="BO79" s="68"/>
      <c r="BP79" s="68"/>
      <c r="BQ79" s="68"/>
      <c r="BR79" s="68"/>
      <c r="BS79" s="68"/>
      <c r="BT79" s="68"/>
      <c r="BU79" s="68"/>
      <c r="BV79" s="68"/>
      <c r="BW79" s="68"/>
      <c r="BX79" s="68"/>
      <c r="BY79" s="68"/>
      <c r="BZ79" s="68"/>
      <c r="CA79" s="68"/>
      <c r="CB79" s="68"/>
      <c r="CC79" s="68"/>
      <c r="CD79" s="68"/>
      <c r="CE79" s="68"/>
      <c r="CF79" s="68"/>
      <c r="CG79" s="68"/>
      <c r="CH79" s="68"/>
      <c r="CI79" s="68"/>
      <c r="CJ79" s="68"/>
    </row>
    <row r="80" spans="1:89" ht="18" customHeight="1">
      <c r="A80" s="235" t="s">
        <v>30185</v>
      </c>
      <c r="B80" s="235" t="s">
        <v>28392</v>
      </c>
      <c r="C80" s="235" t="s">
        <v>30153</v>
      </c>
      <c r="D80" s="986" t="s">
        <v>30186</v>
      </c>
      <c r="E80" s="124">
        <v>1</v>
      </c>
      <c r="F80" s="124">
        <f t="shared" si="49"/>
        <v>0</v>
      </c>
      <c r="G80" s="793">
        <v>220</v>
      </c>
      <c r="H80" s="481">
        <f t="shared" si="57"/>
        <v>0</v>
      </c>
      <c r="I80" s="125">
        <f t="shared" si="50"/>
        <v>220</v>
      </c>
      <c r="J80" s="236">
        <f t="shared" si="51"/>
        <v>0</v>
      </c>
      <c r="K80" s="389"/>
      <c r="L80" s="390"/>
      <c r="M80" s="444"/>
      <c r="N80" s="392"/>
      <c r="O80" s="393"/>
      <c r="P80" s="824"/>
      <c r="Q80" s="369"/>
      <c r="R80" s="394"/>
      <c r="S80" s="388"/>
      <c r="T80" s="425"/>
      <c r="U80" s="395"/>
      <c r="V80" s="396"/>
      <c r="W80" s="396"/>
      <c r="X80" s="398"/>
      <c r="Y80" s="399"/>
      <c r="Z80" s="400"/>
      <c r="AA80" s="401"/>
      <c r="AB80" s="402"/>
      <c r="AC80" s="403"/>
      <c r="AE80" s="424">
        <f t="shared" si="58"/>
        <v>0</v>
      </c>
      <c r="AF80" s="423">
        <f t="shared" ref="AF80:AS84" si="60">AF79</f>
        <v>0</v>
      </c>
      <c r="AG80" s="391">
        <f t="shared" si="60"/>
        <v>0</v>
      </c>
      <c r="AH80" s="392">
        <f t="shared" si="60"/>
        <v>0</v>
      </c>
      <c r="AI80" s="407">
        <f t="shared" si="60"/>
        <v>0</v>
      </c>
      <c r="AJ80" s="408">
        <f t="shared" si="60"/>
        <v>0</v>
      </c>
      <c r="AK80" s="409">
        <f t="shared" si="60"/>
        <v>0</v>
      </c>
      <c r="AL80" s="394">
        <f t="shared" si="60"/>
        <v>0</v>
      </c>
      <c r="AM80" s="410">
        <f t="shared" si="60"/>
        <v>0</v>
      </c>
      <c r="AN80" s="426">
        <f t="shared" si="60"/>
        <v>0</v>
      </c>
      <c r="AO80" s="411">
        <f t="shared" si="60"/>
        <v>0</v>
      </c>
      <c r="AP80" s="412">
        <f t="shared" si="60"/>
        <v>0</v>
      </c>
      <c r="AQ80" s="397">
        <f t="shared" si="60"/>
        <v>0</v>
      </c>
      <c r="AR80" s="413">
        <f t="shared" si="60"/>
        <v>0</v>
      </c>
      <c r="AS80" s="414">
        <f t="shared" si="60"/>
        <v>0</v>
      </c>
      <c r="AT80" s="415">
        <f t="shared" si="59"/>
        <v>0</v>
      </c>
      <c r="AU80" s="425">
        <f t="shared" si="59"/>
        <v>0</v>
      </c>
      <c r="AV80" s="416">
        <f t="shared" si="59"/>
        <v>0</v>
      </c>
      <c r="AW80" s="417">
        <f t="shared" si="59"/>
        <v>0</v>
      </c>
      <c r="BA80" s="81">
        <f t="shared" si="53"/>
        <v>0</v>
      </c>
      <c r="BB80" s="81">
        <f t="shared" si="54"/>
        <v>0</v>
      </c>
      <c r="BC80" s="81">
        <f t="shared" si="54"/>
        <v>0</v>
      </c>
      <c r="BD80" s="81">
        <f t="shared" si="54"/>
        <v>0</v>
      </c>
      <c r="BE80" s="267"/>
      <c r="BF80" s="267">
        <v>1</v>
      </c>
      <c r="BG80" s="267"/>
      <c r="BH80" s="267"/>
      <c r="BJ80" s="375" t="s">
        <v>30187</v>
      </c>
      <c r="BK80" s="131">
        <v>6</v>
      </c>
      <c r="BL80" s="131">
        <f t="shared" si="55"/>
        <v>0</v>
      </c>
      <c r="BM80" s="131">
        <v>1.2</v>
      </c>
      <c r="BN80" s="131">
        <f t="shared" si="56"/>
        <v>0</v>
      </c>
      <c r="BO80" s="68"/>
      <c r="BP80" s="68"/>
      <c r="BQ80" s="68"/>
      <c r="BR80" s="68"/>
      <c r="BS80" s="68"/>
      <c r="BT80" s="68"/>
      <c r="BU80" s="68"/>
      <c r="BV80" s="68"/>
      <c r="BW80" s="68"/>
      <c r="BX80" s="68"/>
      <c r="BY80" s="68"/>
      <c r="BZ80" s="68"/>
      <c r="CA80" s="68"/>
      <c r="CB80" s="68"/>
      <c r="CC80" s="68"/>
      <c r="CD80" s="68"/>
      <c r="CE80" s="68"/>
      <c r="CF80" s="68"/>
      <c r="CG80" s="68"/>
      <c r="CH80" s="68"/>
      <c r="CI80" s="68"/>
      <c r="CJ80" s="68"/>
    </row>
    <row r="81" spans="1:90" ht="18" customHeight="1">
      <c r="A81" s="235" t="s">
        <v>30188</v>
      </c>
      <c r="B81" s="235" t="s">
        <v>28393</v>
      </c>
      <c r="C81" s="235" t="s">
        <v>30153</v>
      </c>
      <c r="D81" s="986" t="s">
        <v>30189</v>
      </c>
      <c r="E81" s="124">
        <v>1</v>
      </c>
      <c r="F81" s="124">
        <f t="shared" si="49"/>
        <v>0</v>
      </c>
      <c r="G81" s="793">
        <v>220</v>
      </c>
      <c r="H81" s="481">
        <f t="shared" si="57"/>
        <v>0</v>
      </c>
      <c r="I81" s="125">
        <f t="shared" si="50"/>
        <v>220</v>
      </c>
      <c r="J81" s="236">
        <f t="shared" si="51"/>
        <v>0</v>
      </c>
      <c r="K81" s="389"/>
      <c r="L81" s="390"/>
      <c r="M81" s="444"/>
      <c r="N81" s="392"/>
      <c r="O81" s="393"/>
      <c r="P81" s="824"/>
      <c r="Q81" s="369"/>
      <c r="R81" s="394"/>
      <c r="S81" s="388"/>
      <c r="T81" s="425"/>
      <c r="U81" s="395"/>
      <c r="V81" s="396"/>
      <c r="W81" s="396"/>
      <c r="X81" s="398"/>
      <c r="Y81" s="399"/>
      <c r="Z81" s="400"/>
      <c r="AA81" s="401"/>
      <c r="AB81" s="402"/>
      <c r="AC81" s="403"/>
      <c r="AE81" s="424">
        <f t="shared" si="58"/>
        <v>0</v>
      </c>
      <c r="AF81" s="423">
        <f t="shared" si="60"/>
        <v>0</v>
      </c>
      <c r="AG81" s="391">
        <f t="shared" si="60"/>
        <v>0</v>
      </c>
      <c r="AH81" s="392">
        <f t="shared" si="60"/>
        <v>0</v>
      </c>
      <c r="AI81" s="407">
        <f t="shared" si="60"/>
        <v>0</v>
      </c>
      <c r="AJ81" s="408">
        <f t="shared" si="60"/>
        <v>0</v>
      </c>
      <c r="AK81" s="409">
        <f t="shared" si="60"/>
        <v>0</v>
      </c>
      <c r="AL81" s="394">
        <f t="shared" si="60"/>
        <v>0</v>
      </c>
      <c r="AM81" s="410">
        <f t="shared" si="60"/>
        <v>0</v>
      </c>
      <c r="AN81" s="426">
        <f t="shared" si="60"/>
        <v>0</v>
      </c>
      <c r="AO81" s="411">
        <f t="shared" si="60"/>
        <v>0</v>
      </c>
      <c r="AP81" s="412">
        <f t="shared" si="60"/>
        <v>0</v>
      </c>
      <c r="AQ81" s="397">
        <f t="shared" si="60"/>
        <v>0</v>
      </c>
      <c r="AR81" s="413">
        <f t="shared" si="60"/>
        <v>0</v>
      </c>
      <c r="AS81" s="414">
        <f t="shared" si="60"/>
        <v>0</v>
      </c>
      <c r="AT81" s="415">
        <f t="shared" si="59"/>
        <v>0</v>
      </c>
      <c r="AU81" s="425">
        <f t="shared" si="59"/>
        <v>0</v>
      </c>
      <c r="AV81" s="416">
        <f t="shared" si="59"/>
        <v>0</v>
      </c>
      <c r="AW81" s="417">
        <f t="shared" si="59"/>
        <v>0</v>
      </c>
      <c r="BA81" s="81">
        <f t="shared" si="53"/>
        <v>0</v>
      </c>
      <c r="BB81" s="81">
        <f t="shared" ref="BB81:BD84" si="61">BF81*$F81</f>
        <v>0</v>
      </c>
      <c r="BC81" s="81">
        <f t="shared" si="61"/>
        <v>0</v>
      </c>
      <c r="BD81" s="81">
        <f t="shared" si="61"/>
        <v>0</v>
      </c>
      <c r="BE81" s="267"/>
      <c r="BF81" s="267"/>
      <c r="BG81" s="267">
        <v>1</v>
      </c>
      <c r="BH81" s="267"/>
      <c r="BJ81" s="375" t="s">
        <v>30190</v>
      </c>
      <c r="BK81" s="131">
        <v>8</v>
      </c>
      <c r="BL81" s="131">
        <f t="shared" si="55"/>
        <v>0</v>
      </c>
      <c r="BM81" s="131">
        <v>1.1499999999999999</v>
      </c>
      <c r="BN81" s="131">
        <f t="shared" si="56"/>
        <v>0</v>
      </c>
      <c r="BO81" s="68"/>
      <c r="BP81" s="68"/>
      <c r="BQ81" s="68"/>
      <c r="BR81" s="68"/>
      <c r="BS81" s="68"/>
      <c r="BT81" s="68"/>
      <c r="BU81" s="68"/>
      <c r="BV81" s="68"/>
      <c r="BW81" s="68"/>
      <c r="BX81" s="68"/>
      <c r="BY81" s="68"/>
      <c r="BZ81" s="68"/>
      <c r="CA81" s="68"/>
      <c r="CB81" s="68"/>
      <c r="CC81" s="68"/>
      <c r="CD81" s="68"/>
      <c r="CE81" s="68"/>
      <c r="CF81" s="68"/>
      <c r="CG81" s="68"/>
      <c r="CH81" s="68"/>
      <c r="CI81" s="68"/>
      <c r="CJ81" s="68"/>
    </row>
    <row r="82" spans="1:90" ht="18" customHeight="1">
      <c r="A82" s="235" t="s">
        <v>30191</v>
      </c>
      <c r="B82" s="235" t="s">
        <v>28394</v>
      </c>
      <c r="C82" s="235" t="s">
        <v>30153</v>
      </c>
      <c r="D82" s="986" t="s">
        <v>30192</v>
      </c>
      <c r="E82" s="201">
        <v>1</v>
      </c>
      <c r="F82" s="201">
        <f t="shared" si="49"/>
        <v>0</v>
      </c>
      <c r="G82" s="799">
        <v>230</v>
      </c>
      <c r="H82" s="481">
        <f t="shared" si="57"/>
        <v>0</v>
      </c>
      <c r="I82" s="125">
        <f t="shared" si="50"/>
        <v>230</v>
      </c>
      <c r="J82" s="237">
        <f t="shared" si="51"/>
        <v>0</v>
      </c>
      <c r="K82" s="389"/>
      <c r="L82" s="390"/>
      <c r="M82" s="444"/>
      <c r="N82" s="392"/>
      <c r="O82" s="393"/>
      <c r="P82" s="824"/>
      <c r="Q82" s="369"/>
      <c r="R82" s="394"/>
      <c r="S82" s="388"/>
      <c r="T82" s="425"/>
      <c r="U82" s="395"/>
      <c r="V82" s="396"/>
      <c r="W82" s="396"/>
      <c r="X82" s="398"/>
      <c r="Y82" s="399"/>
      <c r="Z82" s="400"/>
      <c r="AA82" s="401"/>
      <c r="AB82" s="402"/>
      <c r="AC82" s="403"/>
      <c r="AE82" s="424">
        <f t="shared" si="58"/>
        <v>0</v>
      </c>
      <c r="AF82" s="423">
        <f t="shared" si="60"/>
        <v>0</v>
      </c>
      <c r="AG82" s="391">
        <f t="shared" si="60"/>
        <v>0</v>
      </c>
      <c r="AH82" s="392">
        <f t="shared" si="60"/>
        <v>0</v>
      </c>
      <c r="AI82" s="407">
        <f t="shared" si="60"/>
        <v>0</v>
      </c>
      <c r="AJ82" s="408">
        <f t="shared" si="60"/>
        <v>0</v>
      </c>
      <c r="AK82" s="409">
        <f t="shared" si="60"/>
        <v>0</v>
      </c>
      <c r="AL82" s="394">
        <f t="shared" si="60"/>
        <v>0</v>
      </c>
      <c r="AM82" s="410">
        <f t="shared" si="60"/>
        <v>0</v>
      </c>
      <c r="AN82" s="426">
        <f t="shared" si="60"/>
        <v>0</v>
      </c>
      <c r="AO82" s="411">
        <f t="shared" si="60"/>
        <v>0</v>
      </c>
      <c r="AP82" s="412">
        <f t="shared" si="60"/>
        <v>0</v>
      </c>
      <c r="AQ82" s="397">
        <f t="shared" si="60"/>
        <v>0</v>
      </c>
      <c r="AR82" s="413">
        <f t="shared" si="60"/>
        <v>0</v>
      </c>
      <c r="AS82" s="414">
        <f t="shared" si="60"/>
        <v>0</v>
      </c>
      <c r="AT82" s="415">
        <f t="shared" si="59"/>
        <v>0</v>
      </c>
      <c r="AU82" s="425">
        <f t="shared" si="59"/>
        <v>0</v>
      </c>
      <c r="AV82" s="416">
        <f t="shared" si="59"/>
        <v>0</v>
      </c>
      <c r="AW82" s="417">
        <f t="shared" si="59"/>
        <v>0</v>
      </c>
      <c r="BA82" s="81">
        <f t="shared" si="53"/>
        <v>0</v>
      </c>
      <c r="BB82" s="81">
        <f t="shared" si="61"/>
        <v>0</v>
      </c>
      <c r="BC82" s="81">
        <f t="shared" si="61"/>
        <v>0</v>
      </c>
      <c r="BD82" s="81">
        <f t="shared" si="61"/>
        <v>0</v>
      </c>
      <c r="BE82" s="267"/>
      <c r="BF82" s="267"/>
      <c r="BG82" s="267">
        <v>1</v>
      </c>
      <c r="BH82" s="267"/>
      <c r="BJ82" s="375" t="s">
        <v>30193</v>
      </c>
      <c r="BK82" s="181">
        <v>6</v>
      </c>
      <c r="BL82" s="181">
        <f t="shared" si="55"/>
        <v>0</v>
      </c>
      <c r="BM82" s="181">
        <v>1.42</v>
      </c>
      <c r="BN82" s="181">
        <f t="shared" si="56"/>
        <v>0</v>
      </c>
      <c r="BO82" s="68"/>
      <c r="BP82" s="68"/>
      <c r="BQ82" s="68"/>
      <c r="BR82" s="68"/>
      <c r="BS82" s="68"/>
      <c r="BT82" s="68"/>
      <c r="BU82" s="68"/>
      <c r="BV82" s="68"/>
      <c r="BW82" s="68"/>
      <c r="BX82" s="68"/>
      <c r="BY82" s="68"/>
      <c r="BZ82" s="68"/>
      <c r="CA82" s="68"/>
      <c r="CB82" s="68"/>
      <c r="CC82" s="68"/>
      <c r="CD82" s="68"/>
      <c r="CE82" s="68"/>
      <c r="CF82" s="68"/>
      <c r="CG82" s="68"/>
      <c r="CH82" s="68"/>
      <c r="CI82" s="68"/>
      <c r="CJ82" s="68"/>
    </row>
    <row r="83" spans="1:90" ht="18" customHeight="1">
      <c r="A83" s="235" t="s">
        <v>30194</v>
      </c>
      <c r="B83" s="235" t="s">
        <v>28395</v>
      </c>
      <c r="C83" s="235" t="s">
        <v>30153</v>
      </c>
      <c r="D83" s="986" t="s">
        <v>30195</v>
      </c>
      <c r="E83" s="124">
        <v>1</v>
      </c>
      <c r="F83" s="124">
        <f t="shared" si="49"/>
        <v>0</v>
      </c>
      <c r="G83" s="793">
        <v>240</v>
      </c>
      <c r="H83" s="481">
        <f t="shared" si="57"/>
        <v>0</v>
      </c>
      <c r="I83" s="125">
        <f t="shared" si="50"/>
        <v>240</v>
      </c>
      <c r="J83" s="236">
        <f t="shared" si="51"/>
        <v>0</v>
      </c>
      <c r="K83" s="389"/>
      <c r="L83" s="390"/>
      <c r="M83" s="444"/>
      <c r="N83" s="392"/>
      <c r="O83" s="393"/>
      <c r="P83" s="824"/>
      <c r="Q83" s="369"/>
      <c r="R83" s="394"/>
      <c r="S83" s="388"/>
      <c r="T83" s="425"/>
      <c r="U83" s="395"/>
      <c r="V83" s="396"/>
      <c r="W83" s="396"/>
      <c r="X83" s="398"/>
      <c r="Y83" s="399"/>
      <c r="Z83" s="400"/>
      <c r="AA83" s="401"/>
      <c r="AB83" s="402"/>
      <c r="AC83" s="403"/>
      <c r="AE83" s="424">
        <f t="shared" si="58"/>
        <v>0</v>
      </c>
      <c r="AF83" s="423">
        <f t="shared" si="60"/>
        <v>0</v>
      </c>
      <c r="AG83" s="391">
        <f t="shared" si="60"/>
        <v>0</v>
      </c>
      <c r="AH83" s="392">
        <f t="shared" si="60"/>
        <v>0</v>
      </c>
      <c r="AI83" s="407">
        <f t="shared" si="60"/>
        <v>0</v>
      </c>
      <c r="AJ83" s="408">
        <f t="shared" si="60"/>
        <v>0</v>
      </c>
      <c r="AK83" s="409">
        <f t="shared" si="60"/>
        <v>0</v>
      </c>
      <c r="AL83" s="394">
        <f t="shared" si="60"/>
        <v>0</v>
      </c>
      <c r="AM83" s="410">
        <f t="shared" si="60"/>
        <v>0</v>
      </c>
      <c r="AN83" s="426">
        <f t="shared" si="60"/>
        <v>0</v>
      </c>
      <c r="AO83" s="411">
        <f t="shared" si="60"/>
        <v>0</v>
      </c>
      <c r="AP83" s="412">
        <f t="shared" si="60"/>
        <v>0</v>
      </c>
      <c r="AQ83" s="397">
        <f t="shared" si="60"/>
        <v>0</v>
      </c>
      <c r="AR83" s="413">
        <f t="shared" si="60"/>
        <v>0</v>
      </c>
      <c r="AS83" s="414">
        <f t="shared" si="60"/>
        <v>0</v>
      </c>
      <c r="AT83" s="415">
        <f t="shared" si="59"/>
        <v>0</v>
      </c>
      <c r="AU83" s="425">
        <f t="shared" si="59"/>
        <v>0</v>
      </c>
      <c r="AV83" s="416">
        <f t="shared" si="59"/>
        <v>0</v>
      </c>
      <c r="AW83" s="417">
        <f t="shared" si="59"/>
        <v>0</v>
      </c>
      <c r="BA83" s="81">
        <f t="shared" si="53"/>
        <v>0</v>
      </c>
      <c r="BB83" s="81">
        <f t="shared" si="61"/>
        <v>0</v>
      </c>
      <c r="BC83" s="81">
        <f t="shared" si="61"/>
        <v>0</v>
      </c>
      <c r="BD83" s="81">
        <f t="shared" si="61"/>
        <v>0</v>
      </c>
      <c r="BE83" s="267"/>
      <c r="BF83" s="267"/>
      <c r="BG83" s="267">
        <v>1</v>
      </c>
      <c r="BH83" s="267"/>
      <c r="BJ83" s="375" t="s">
        <v>30196</v>
      </c>
      <c r="BK83" s="131">
        <v>6</v>
      </c>
      <c r="BL83" s="131">
        <f t="shared" si="55"/>
        <v>0</v>
      </c>
      <c r="BM83" s="131">
        <v>1.51</v>
      </c>
      <c r="BN83" s="131">
        <f t="shared" si="56"/>
        <v>0</v>
      </c>
      <c r="BO83" s="68"/>
      <c r="BP83" s="68"/>
      <c r="BQ83" s="68"/>
      <c r="BR83" s="68"/>
      <c r="BS83" s="68"/>
      <c r="BT83" s="68"/>
      <c r="BU83" s="68"/>
      <c r="BV83" s="68"/>
      <c r="BW83" s="68"/>
      <c r="BX83" s="68"/>
      <c r="BY83" s="68"/>
      <c r="BZ83" s="68"/>
      <c r="CA83" s="68"/>
      <c r="CB83" s="68"/>
      <c r="CC83" s="68"/>
      <c r="CD83" s="68"/>
      <c r="CE83" s="68"/>
      <c r="CF83" s="68"/>
      <c r="CG83" s="68"/>
      <c r="CH83" s="68"/>
      <c r="CI83" s="68"/>
      <c r="CJ83" s="68"/>
    </row>
    <row r="84" spans="1:90" ht="18" customHeight="1">
      <c r="A84" s="235" t="s">
        <v>30197</v>
      </c>
      <c r="B84" s="235" t="s">
        <v>28396</v>
      </c>
      <c r="C84" s="235" t="s">
        <v>30153</v>
      </c>
      <c r="D84" s="986" t="s">
        <v>30198</v>
      </c>
      <c r="E84" s="124">
        <v>1</v>
      </c>
      <c r="F84" s="124">
        <f t="shared" si="49"/>
        <v>0</v>
      </c>
      <c r="G84" s="793">
        <v>220</v>
      </c>
      <c r="H84" s="481">
        <f t="shared" si="57"/>
        <v>0</v>
      </c>
      <c r="I84" s="125">
        <f t="shared" si="50"/>
        <v>220</v>
      </c>
      <c r="J84" s="236">
        <f t="shared" si="51"/>
        <v>0</v>
      </c>
      <c r="K84" s="389"/>
      <c r="L84" s="390"/>
      <c r="M84" s="444"/>
      <c r="N84" s="392"/>
      <c r="O84" s="393"/>
      <c r="P84" s="824"/>
      <c r="Q84" s="369"/>
      <c r="R84" s="394"/>
      <c r="S84" s="388"/>
      <c r="T84" s="425"/>
      <c r="U84" s="395"/>
      <c r="V84" s="396"/>
      <c r="W84" s="396"/>
      <c r="X84" s="398"/>
      <c r="Y84" s="399"/>
      <c r="Z84" s="400"/>
      <c r="AA84" s="401"/>
      <c r="AB84" s="402"/>
      <c r="AC84" s="403"/>
      <c r="AE84" s="424">
        <f t="shared" si="58"/>
        <v>0</v>
      </c>
      <c r="AF84" s="423">
        <f t="shared" si="60"/>
        <v>0</v>
      </c>
      <c r="AG84" s="391">
        <f t="shared" si="60"/>
        <v>0</v>
      </c>
      <c r="AH84" s="392">
        <f t="shared" si="60"/>
        <v>0</v>
      </c>
      <c r="AI84" s="407">
        <f t="shared" si="60"/>
        <v>0</v>
      </c>
      <c r="AJ84" s="408">
        <f t="shared" si="60"/>
        <v>0</v>
      </c>
      <c r="AK84" s="409">
        <f t="shared" si="60"/>
        <v>0</v>
      </c>
      <c r="AL84" s="394">
        <f t="shared" si="60"/>
        <v>0</v>
      </c>
      <c r="AM84" s="410">
        <f t="shared" si="60"/>
        <v>0</v>
      </c>
      <c r="AN84" s="426">
        <f t="shared" si="60"/>
        <v>0</v>
      </c>
      <c r="AO84" s="411">
        <f t="shared" si="60"/>
        <v>0</v>
      </c>
      <c r="AP84" s="412">
        <f t="shared" si="60"/>
        <v>0</v>
      </c>
      <c r="AQ84" s="397">
        <f t="shared" si="60"/>
        <v>0</v>
      </c>
      <c r="AR84" s="413">
        <f t="shared" si="60"/>
        <v>0</v>
      </c>
      <c r="AS84" s="414">
        <f t="shared" si="60"/>
        <v>0</v>
      </c>
      <c r="AT84" s="415">
        <f t="shared" si="59"/>
        <v>0</v>
      </c>
      <c r="AU84" s="425">
        <f t="shared" si="59"/>
        <v>0</v>
      </c>
      <c r="AV84" s="416">
        <f t="shared" si="59"/>
        <v>0</v>
      </c>
      <c r="AW84" s="417">
        <f t="shared" si="59"/>
        <v>0</v>
      </c>
      <c r="BA84" s="81">
        <f t="shared" si="53"/>
        <v>0</v>
      </c>
      <c r="BB84" s="81">
        <f t="shared" si="61"/>
        <v>0</v>
      </c>
      <c r="BC84" s="81">
        <f t="shared" si="61"/>
        <v>0</v>
      </c>
      <c r="BD84" s="81">
        <f t="shared" si="61"/>
        <v>0</v>
      </c>
      <c r="BE84" s="267"/>
      <c r="BF84" s="267"/>
      <c r="BG84" s="267">
        <v>1</v>
      </c>
      <c r="BH84" s="267"/>
      <c r="BJ84" s="375" t="s">
        <v>30199</v>
      </c>
      <c r="BK84" s="181">
        <v>6</v>
      </c>
      <c r="BL84" s="181">
        <f t="shared" si="55"/>
        <v>0</v>
      </c>
      <c r="BM84" s="181">
        <v>1.33</v>
      </c>
      <c r="BN84" s="181">
        <f t="shared" si="56"/>
        <v>0</v>
      </c>
      <c r="BO84" s="68"/>
      <c r="BP84" s="68"/>
      <c r="BQ84" s="68"/>
      <c r="BR84" s="68"/>
      <c r="BS84" s="68"/>
      <c r="BT84" s="68"/>
      <c r="BU84" s="68"/>
      <c r="BV84" s="68"/>
      <c r="BW84" s="68"/>
      <c r="BX84" s="68"/>
      <c r="BY84" s="68"/>
      <c r="BZ84" s="68"/>
      <c r="CA84" s="68"/>
      <c r="CB84" s="68"/>
      <c r="CC84" s="68"/>
      <c r="CD84" s="68"/>
      <c r="CE84" s="68"/>
      <c r="CF84" s="68"/>
      <c r="CG84" s="68"/>
      <c r="CH84" s="68"/>
      <c r="CI84" s="68"/>
      <c r="CJ84" s="68"/>
    </row>
    <row r="85" spans="1:90" ht="18" customHeight="1">
      <c r="A85" s="144" t="s">
        <v>18623</v>
      </c>
      <c r="B85" s="144" t="s">
        <v>28397</v>
      </c>
      <c r="C85" s="144" t="s">
        <v>30153</v>
      </c>
      <c r="D85" s="987" t="s">
        <v>30200</v>
      </c>
      <c r="E85" s="145">
        <v>15</v>
      </c>
      <c r="F85" s="145">
        <f t="shared" si="49"/>
        <v>0</v>
      </c>
      <c r="G85" s="795">
        <f>SUM(G70:G84)*0.9</f>
        <v>2907</v>
      </c>
      <c r="H85" s="485">
        <f>$G$5</f>
        <v>0</v>
      </c>
      <c r="I85" s="487">
        <f t="shared" si="50"/>
        <v>2907</v>
      </c>
      <c r="J85" s="146">
        <f t="shared" si="51"/>
        <v>0</v>
      </c>
      <c r="K85" s="405"/>
      <c r="L85" s="406"/>
      <c r="M85" s="445"/>
      <c r="N85" s="392"/>
      <c r="O85" s="407"/>
      <c r="P85" s="823"/>
      <c r="Q85" s="332"/>
      <c r="R85" s="394"/>
      <c r="S85" s="410"/>
      <c r="T85" s="426"/>
      <c r="U85" s="411"/>
      <c r="V85" s="412"/>
      <c r="W85" s="412"/>
      <c r="X85" s="413"/>
      <c r="Y85" s="414"/>
      <c r="Z85" s="415"/>
      <c r="AA85" s="425"/>
      <c r="AB85" s="416"/>
      <c r="AC85" s="417"/>
      <c r="BA85" s="81">
        <f t="shared" si="53"/>
        <v>0</v>
      </c>
      <c r="BB85" s="81">
        <f t="shared" si="54"/>
        <v>0</v>
      </c>
      <c r="BC85" s="81">
        <f t="shared" si="54"/>
        <v>0</v>
      </c>
      <c r="BD85" s="81">
        <f t="shared" si="54"/>
        <v>0</v>
      </c>
      <c r="BE85" s="147">
        <f>SUM(BE70:BE84)</f>
        <v>0</v>
      </c>
      <c r="BF85" s="147">
        <f>SUM(BF70:BF84)</f>
        <v>9</v>
      </c>
      <c r="BG85" s="147">
        <f>SUM(BG70:BG84)</f>
        <v>6</v>
      </c>
      <c r="BH85" s="147">
        <f>SUM(BH70:BH84)</f>
        <v>0</v>
      </c>
      <c r="BJ85" s="377"/>
      <c r="BK85" s="147">
        <f>SUM(BK70:BK84)</f>
        <v>94</v>
      </c>
      <c r="BL85" s="151">
        <f t="shared" si="55"/>
        <v>0</v>
      </c>
      <c r="BM85" s="150">
        <f>SUM(BM70:BM84)</f>
        <v>22.950000000000003</v>
      </c>
      <c r="BN85" s="151">
        <f t="shared" si="56"/>
        <v>0</v>
      </c>
      <c r="BO85" s="68"/>
      <c r="BP85" s="68"/>
      <c r="BQ85" s="68"/>
      <c r="BR85" s="68"/>
      <c r="BS85" s="68"/>
      <c r="BT85" s="68"/>
      <c r="BU85" s="68"/>
      <c r="BV85" s="68"/>
      <c r="BW85" s="68"/>
      <c r="BX85" s="68"/>
      <c r="BY85" s="68"/>
      <c r="BZ85" s="68"/>
      <c r="CA85" s="68"/>
      <c r="CB85" s="68"/>
      <c r="CC85" s="68"/>
      <c r="CD85" s="68"/>
      <c r="CE85" s="68"/>
      <c r="CF85" s="68"/>
      <c r="CG85" s="68"/>
      <c r="CH85" s="68"/>
      <c r="CI85" s="68"/>
      <c r="CJ85" s="68"/>
      <c r="CK85" s="240"/>
    </row>
    <row r="86" spans="1:90" ht="57.75" customHeight="1">
      <c r="A86" s="234" t="s">
        <v>0</v>
      </c>
      <c r="B86" s="234" t="s">
        <v>28839</v>
      </c>
      <c r="C86" s="234" t="s">
        <v>30201</v>
      </c>
      <c r="D86" s="234" t="s">
        <v>30202</v>
      </c>
      <c r="E86" s="115"/>
      <c r="F86" s="115"/>
      <c r="G86" s="788"/>
      <c r="I86" s="94"/>
      <c r="J86" s="92"/>
      <c r="K86"/>
      <c r="L86"/>
      <c r="M86"/>
      <c r="N86"/>
      <c r="O86"/>
      <c r="P86"/>
      <c r="Q86"/>
      <c r="R86"/>
      <c r="S86"/>
      <c r="T86"/>
      <c r="U86"/>
      <c r="V86"/>
      <c r="W86"/>
      <c r="X86"/>
      <c r="Y86"/>
      <c r="Z86"/>
      <c r="AA86"/>
      <c r="AB86"/>
      <c r="AC86"/>
      <c r="BA86" s="200" t="s">
        <v>28779</v>
      </c>
      <c r="BB86" s="200" t="s">
        <v>28780</v>
      </c>
      <c r="BC86" s="200" t="s">
        <v>28781</v>
      </c>
      <c r="BD86" s="200" t="s">
        <v>28782</v>
      </c>
      <c r="BE86" s="159" t="s">
        <v>28779</v>
      </c>
      <c r="BF86" s="159" t="s">
        <v>28780</v>
      </c>
      <c r="BG86" s="159" t="s">
        <v>28781</v>
      </c>
      <c r="BH86" s="159" t="s">
        <v>28782</v>
      </c>
      <c r="BJ86" s="378"/>
      <c r="BK86" s="378"/>
      <c r="BL86" s="239"/>
    </row>
    <row r="87" spans="1:90" ht="18" customHeight="1">
      <c r="A87" s="235" t="s">
        <v>30203</v>
      </c>
      <c r="B87" s="235" t="s">
        <v>28529</v>
      </c>
      <c r="C87" s="235" t="s">
        <v>30201</v>
      </c>
      <c r="D87" s="142" t="s">
        <v>30204</v>
      </c>
      <c r="E87" s="124">
        <v>1</v>
      </c>
      <c r="F87" s="124">
        <f t="shared" ref="F87:F119" si="62">SUM(K87:AC87)</f>
        <v>0</v>
      </c>
      <c r="G87" s="793">
        <v>190</v>
      </c>
      <c r="H87" s="481">
        <f t="shared" ref="H87:H96" si="63">$G$5</f>
        <v>0</v>
      </c>
      <c r="I87" s="125">
        <f t="shared" ref="I87:I119" si="64">G87*((1-H87))</f>
        <v>190</v>
      </c>
      <c r="J87" s="236">
        <f t="shared" ref="J87:J119" si="65">F87*I87</f>
        <v>0</v>
      </c>
      <c r="K87" s="389"/>
      <c r="L87" s="390"/>
      <c r="M87" s="444"/>
      <c r="N87" s="392"/>
      <c r="O87" s="393"/>
      <c r="P87" s="824"/>
      <c r="Q87" s="369"/>
      <c r="R87" s="394"/>
      <c r="S87" s="388"/>
      <c r="T87" s="425"/>
      <c r="U87" s="395"/>
      <c r="V87" s="396"/>
      <c r="W87" s="396"/>
      <c r="X87" s="398"/>
      <c r="Y87" s="399"/>
      <c r="Z87" s="400"/>
      <c r="AA87" s="401"/>
      <c r="AB87" s="402"/>
      <c r="AC87" s="403"/>
      <c r="AE87" s="424">
        <f t="shared" ref="AE87:AS87" si="66">K97</f>
        <v>0</v>
      </c>
      <c r="AF87" s="423">
        <f t="shared" si="66"/>
        <v>0</v>
      </c>
      <c r="AG87" s="391">
        <f t="shared" si="66"/>
        <v>0</v>
      </c>
      <c r="AH87" s="392">
        <f t="shared" si="66"/>
        <v>0</v>
      </c>
      <c r="AI87" s="407">
        <f t="shared" si="66"/>
        <v>0</v>
      </c>
      <c r="AJ87" s="408">
        <f t="shared" si="66"/>
        <v>0</v>
      </c>
      <c r="AK87" s="409">
        <f t="shared" si="66"/>
        <v>0</v>
      </c>
      <c r="AL87" s="394">
        <f t="shared" si="66"/>
        <v>0</v>
      </c>
      <c r="AM87" s="410">
        <f t="shared" si="66"/>
        <v>0</v>
      </c>
      <c r="AN87" s="426">
        <f t="shared" si="66"/>
        <v>0</v>
      </c>
      <c r="AO87" s="411">
        <f t="shared" si="66"/>
        <v>0</v>
      </c>
      <c r="AP87" s="412">
        <f t="shared" si="66"/>
        <v>0</v>
      </c>
      <c r="AQ87" s="397">
        <f t="shared" si="66"/>
        <v>0</v>
      </c>
      <c r="AR87" s="413">
        <f t="shared" si="66"/>
        <v>0</v>
      </c>
      <c r="AS87" s="414">
        <f t="shared" si="66"/>
        <v>0</v>
      </c>
      <c r="AT87" s="415">
        <f>Z97</f>
        <v>0</v>
      </c>
      <c r="AU87" s="425">
        <f>AA97</f>
        <v>0</v>
      </c>
      <c r="AV87" s="416">
        <f>AB97</f>
        <v>0</v>
      </c>
      <c r="AW87" s="417">
        <f>AC97</f>
        <v>0</v>
      </c>
      <c r="BA87" s="81">
        <f>BE87*$F87</f>
        <v>0</v>
      </c>
      <c r="BB87" s="81">
        <f t="shared" ref="BB87:BB97" si="67">BF87*$F87</f>
        <v>0</v>
      </c>
      <c r="BC87" s="81">
        <f t="shared" ref="BC87:BC97" si="68">BG87*$F87</f>
        <v>0</v>
      </c>
      <c r="BD87" s="81">
        <f t="shared" ref="BD87:BD97" si="69">BH87*$F87</f>
        <v>0</v>
      </c>
      <c r="BE87" s="267"/>
      <c r="BF87" s="267">
        <v>1</v>
      </c>
      <c r="BG87" s="267"/>
      <c r="BH87" s="267"/>
      <c r="BJ87" s="375" t="s">
        <v>30205</v>
      </c>
      <c r="BK87" s="134">
        <v>6</v>
      </c>
      <c r="BL87" s="131">
        <f t="shared" ref="BL87:BL119" si="70">BK87*F87</f>
        <v>0</v>
      </c>
      <c r="BM87" s="131">
        <v>1.25</v>
      </c>
      <c r="BN87" s="131">
        <f t="shared" ref="BN87:BN119" si="71">BM87*F87</f>
        <v>0</v>
      </c>
      <c r="BO87" s="68"/>
      <c r="BP87" s="68"/>
      <c r="BQ87" s="68"/>
      <c r="BR87" s="68"/>
      <c r="BS87" s="68"/>
      <c r="BT87" s="68"/>
      <c r="BU87" s="68"/>
      <c r="BV87" s="68"/>
      <c r="BW87" s="68"/>
      <c r="BX87" s="68"/>
      <c r="BY87" s="68"/>
      <c r="BZ87" s="68"/>
      <c r="CA87" s="68"/>
      <c r="CB87" s="68"/>
      <c r="CC87" s="68"/>
      <c r="CD87" s="68"/>
      <c r="CE87" s="68"/>
      <c r="CF87" s="68"/>
      <c r="CG87" s="68"/>
      <c r="CH87" s="68"/>
      <c r="CI87" s="68"/>
      <c r="CJ87" s="68"/>
      <c r="CK87" s="240"/>
    </row>
    <row r="88" spans="1:90" ht="18" customHeight="1">
      <c r="A88" s="235" t="s">
        <v>30206</v>
      </c>
      <c r="B88" s="235" t="s">
        <v>28530</v>
      </c>
      <c r="C88" s="235" t="s">
        <v>30201</v>
      </c>
      <c r="D88" s="142" t="s">
        <v>30207</v>
      </c>
      <c r="E88" s="124">
        <v>1</v>
      </c>
      <c r="F88" s="124">
        <f t="shared" si="62"/>
        <v>0</v>
      </c>
      <c r="G88" s="793">
        <v>190</v>
      </c>
      <c r="H88" s="481">
        <f t="shared" si="63"/>
        <v>0</v>
      </c>
      <c r="I88" s="125">
        <f t="shared" si="64"/>
        <v>190</v>
      </c>
      <c r="J88" s="236">
        <f t="shared" si="65"/>
        <v>0</v>
      </c>
      <c r="K88" s="389"/>
      <c r="L88" s="390"/>
      <c r="M88" s="444"/>
      <c r="N88" s="392"/>
      <c r="O88" s="393"/>
      <c r="P88" s="824"/>
      <c r="Q88" s="369"/>
      <c r="R88" s="394"/>
      <c r="S88" s="388"/>
      <c r="T88" s="425"/>
      <c r="U88" s="395"/>
      <c r="V88" s="396"/>
      <c r="W88" s="396"/>
      <c r="X88" s="398"/>
      <c r="Y88" s="399"/>
      <c r="Z88" s="400"/>
      <c r="AA88" s="401"/>
      <c r="AB88" s="402"/>
      <c r="AC88" s="403"/>
      <c r="AE88" s="424">
        <f>AE87</f>
        <v>0</v>
      </c>
      <c r="AF88" s="423">
        <f t="shared" ref="AF88:AW95" si="72">AF87</f>
        <v>0</v>
      </c>
      <c r="AG88" s="391">
        <f t="shared" si="72"/>
        <v>0</v>
      </c>
      <c r="AH88" s="392">
        <f t="shared" si="72"/>
        <v>0</v>
      </c>
      <c r="AI88" s="407">
        <f t="shared" si="72"/>
        <v>0</v>
      </c>
      <c r="AJ88" s="408">
        <f t="shared" si="72"/>
        <v>0</v>
      </c>
      <c r="AK88" s="409">
        <f t="shared" si="72"/>
        <v>0</v>
      </c>
      <c r="AL88" s="394">
        <f t="shared" si="72"/>
        <v>0</v>
      </c>
      <c r="AM88" s="410">
        <f t="shared" si="72"/>
        <v>0</v>
      </c>
      <c r="AN88" s="426">
        <f t="shared" si="72"/>
        <v>0</v>
      </c>
      <c r="AO88" s="411">
        <f t="shared" si="72"/>
        <v>0</v>
      </c>
      <c r="AP88" s="412">
        <f t="shared" si="72"/>
        <v>0</v>
      </c>
      <c r="AQ88" s="397">
        <f t="shared" si="72"/>
        <v>0</v>
      </c>
      <c r="AR88" s="413">
        <f t="shared" si="72"/>
        <v>0</v>
      </c>
      <c r="AS88" s="414">
        <f t="shared" si="72"/>
        <v>0</v>
      </c>
      <c r="AT88" s="415">
        <f t="shared" si="72"/>
        <v>0</v>
      </c>
      <c r="AU88" s="425">
        <f t="shared" si="72"/>
        <v>0</v>
      </c>
      <c r="AV88" s="416">
        <f t="shared" si="72"/>
        <v>0</v>
      </c>
      <c r="AW88" s="417">
        <f t="shared" si="72"/>
        <v>0</v>
      </c>
      <c r="BA88" s="81">
        <f t="shared" ref="BA88:BA97" si="73">BE88*$F88</f>
        <v>0</v>
      </c>
      <c r="BB88" s="81">
        <f t="shared" si="67"/>
        <v>0</v>
      </c>
      <c r="BC88" s="81">
        <f t="shared" si="68"/>
        <v>0</v>
      </c>
      <c r="BD88" s="81">
        <f t="shared" si="69"/>
        <v>0</v>
      </c>
      <c r="BE88" s="267"/>
      <c r="BF88" s="267">
        <v>1</v>
      </c>
      <c r="BG88" s="267"/>
      <c r="BH88" s="267"/>
      <c r="BJ88" s="375" t="s">
        <v>30208</v>
      </c>
      <c r="BK88" s="131">
        <v>6</v>
      </c>
      <c r="BL88" s="131">
        <f t="shared" si="70"/>
        <v>0</v>
      </c>
      <c r="BM88" s="131">
        <v>1.35</v>
      </c>
      <c r="BN88" s="131">
        <f t="shared" si="71"/>
        <v>0</v>
      </c>
      <c r="BO88" s="68"/>
      <c r="BP88" s="68"/>
      <c r="BQ88" s="68"/>
      <c r="BR88" s="68"/>
      <c r="BS88" s="68"/>
      <c r="BT88" s="68"/>
      <c r="BU88" s="68"/>
      <c r="BV88" s="68"/>
      <c r="BW88" s="68"/>
      <c r="BX88" s="68"/>
      <c r="BY88" s="68"/>
      <c r="BZ88" s="68"/>
      <c r="CA88" s="68"/>
      <c r="CB88" s="68"/>
      <c r="CC88" s="68"/>
      <c r="CD88" s="68"/>
      <c r="CE88" s="68"/>
      <c r="CF88" s="68"/>
      <c r="CG88" s="68"/>
      <c r="CH88" s="68"/>
      <c r="CI88" s="68"/>
      <c r="CJ88" s="68"/>
      <c r="CK88" s="240"/>
    </row>
    <row r="89" spans="1:90" ht="18" customHeight="1">
      <c r="A89" s="235" t="s">
        <v>30209</v>
      </c>
      <c r="B89" s="235" t="s">
        <v>28531</v>
      </c>
      <c r="C89" s="235" t="s">
        <v>30201</v>
      </c>
      <c r="D89" s="142" t="s">
        <v>30210</v>
      </c>
      <c r="E89" s="124">
        <v>1</v>
      </c>
      <c r="F89" s="124">
        <f t="shared" si="62"/>
        <v>0</v>
      </c>
      <c r="G89" s="793">
        <v>190</v>
      </c>
      <c r="H89" s="481">
        <f t="shared" si="63"/>
        <v>0</v>
      </c>
      <c r="I89" s="125">
        <f t="shared" si="64"/>
        <v>190</v>
      </c>
      <c r="J89" s="236">
        <f t="shared" si="65"/>
        <v>0</v>
      </c>
      <c r="K89" s="389"/>
      <c r="L89" s="390"/>
      <c r="M89" s="444"/>
      <c r="N89" s="392"/>
      <c r="O89" s="393"/>
      <c r="P89" s="824"/>
      <c r="Q89" s="369"/>
      <c r="R89" s="394"/>
      <c r="S89" s="388"/>
      <c r="T89" s="425"/>
      <c r="U89" s="395"/>
      <c r="V89" s="396"/>
      <c r="W89" s="396"/>
      <c r="X89" s="398"/>
      <c r="Y89" s="399"/>
      <c r="Z89" s="400"/>
      <c r="AA89" s="401"/>
      <c r="AB89" s="402"/>
      <c r="AC89" s="403"/>
      <c r="AE89" s="424">
        <f t="shared" ref="AE89:AE95" si="74">AE88</f>
        <v>0</v>
      </c>
      <c r="AF89" s="423">
        <f t="shared" si="72"/>
        <v>0</v>
      </c>
      <c r="AG89" s="391">
        <f t="shared" si="72"/>
        <v>0</v>
      </c>
      <c r="AH89" s="392">
        <f t="shared" si="72"/>
        <v>0</v>
      </c>
      <c r="AI89" s="407">
        <f t="shared" si="72"/>
        <v>0</v>
      </c>
      <c r="AJ89" s="408">
        <f t="shared" si="72"/>
        <v>0</v>
      </c>
      <c r="AK89" s="409">
        <f t="shared" si="72"/>
        <v>0</v>
      </c>
      <c r="AL89" s="394">
        <f t="shared" si="72"/>
        <v>0</v>
      </c>
      <c r="AM89" s="410">
        <f t="shared" si="72"/>
        <v>0</v>
      </c>
      <c r="AN89" s="426">
        <f t="shared" si="72"/>
        <v>0</v>
      </c>
      <c r="AO89" s="411">
        <f t="shared" si="72"/>
        <v>0</v>
      </c>
      <c r="AP89" s="412">
        <f t="shared" si="72"/>
        <v>0</v>
      </c>
      <c r="AQ89" s="397">
        <f t="shared" si="72"/>
        <v>0</v>
      </c>
      <c r="AR89" s="413">
        <f t="shared" si="72"/>
        <v>0</v>
      </c>
      <c r="AS89" s="414">
        <f t="shared" si="72"/>
        <v>0</v>
      </c>
      <c r="AT89" s="415">
        <f t="shared" si="72"/>
        <v>0</v>
      </c>
      <c r="AU89" s="425">
        <f t="shared" si="72"/>
        <v>0</v>
      </c>
      <c r="AV89" s="416">
        <f t="shared" si="72"/>
        <v>0</v>
      </c>
      <c r="AW89" s="417">
        <f t="shared" si="72"/>
        <v>0</v>
      </c>
      <c r="BA89" s="81">
        <f t="shared" si="73"/>
        <v>0</v>
      </c>
      <c r="BB89" s="81">
        <f t="shared" si="67"/>
        <v>0</v>
      </c>
      <c r="BC89" s="81">
        <f t="shared" si="68"/>
        <v>0</v>
      </c>
      <c r="BD89" s="81">
        <f t="shared" si="69"/>
        <v>0</v>
      </c>
      <c r="BE89" s="267"/>
      <c r="BF89" s="267"/>
      <c r="BG89" s="267">
        <v>1</v>
      </c>
      <c r="BH89" s="267"/>
      <c r="BJ89" s="375" t="s">
        <v>30211</v>
      </c>
      <c r="BK89" s="131">
        <v>6</v>
      </c>
      <c r="BL89" s="131">
        <f t="shared" si="70"/>
        <v>0</v>
      </c>
      <c r="BM89" s="131">
        <v>1.5</v>
      </c>
      <c r="BN89" s="131">
        <f t="shared" si="71"/>
        <v>0</v>
      </c>
      <c r="BO89" s="68"/>
      <c r="BP89" s="68"/>
      <c r="BQ89" s="68"/>
      <c r="BR89" s="68"/>
      <c r="BS89" s="68"/>
      <c r="BT89" s="68"/>
      <c r="BU89" s="68"/>
      <c r="BV89" s="68"/>
      <c r="BW89" s="68"/>
      <c r="BX89" s="68"/>
      <c r="BY89" s="68"/>
      <c r="BZ89" s="68"/>
      <c r="CA89" s="68"/>
      <c r="CB89" s="68"/>
      <c r="CC89" s="68"/>
      <c r="CD89" s="68"/>
      <c r="CE89" s="68"/>
      <c r="CF89" s="68"/>
      <c r="CG89" s="68"/>
      <c r="CH89" s="68"/>
      <c r="CI89" s="68"/>
      <c r="CJ89" s="68"/>
      <c r="CK89" s="240"/>
    </row>
    <row r="90" spans="1:90" ht="18" customHeight="1">
      <c r="A90" s="235" t="s">
        <v>30212</v>
      </c>
      <c r="B90" s="235" t="s">
        <v>28532</v>
      </c>
      <c r="C90" s="235" t="s">
        <v>30201</v>
      </c>
      <c r="D90" s="142" t="s">
        <v>30213</v>
      </c>
      <c r="E90" s="124">
        <v>1</v>
      </c>
      <c r="F90" s="124">
        <f t="shared" si="62"/>
        <v>0</v>
      </c>
      <c r="G90" s="793">
        <v>190</v>
      </c>
      <c r="H90" s="481">
        <f t="shared" si="63"/>
        <v>0</v>
      </c>
      <c r="I90" s="125">
        <f t="shared" si="64"/>
        <v>190</v>
      </c>
      <c r="J90" s="236">
        <f t="shared" si="65"/>
        <v>0</v>
      </c>
      <c r="K90" s="389"/>
      <c r="L90" s="390"/>
      <c r="M90" s="444"/>
      <c r="N90" s="392"/>
      <c r="O90" s="393"/>
      <c r="P90" s="824"/>
      <c r="Q90" s="369"/>
      <c r="R90" s="394"/>
      <c r="S90" s="388"/>
      <c r="T90" s="425"/>
      <c r="U90" s="395"/>
      <c r="V90" s="396"/>
      <c r="W90" s="396"/>
      <c r="X90" s="398"/>
      <c r="Y90" s="399"/>
      <c r="Z90" s="400"/>
      <c r="AA90" s="401"/>
      <c r="AB90" s="402"/>
      <c r="AC90" s="403"/>
      <c r="AE90" s="424">
        <f t="shared" si="74"/>
        <v>0</v>
      </c>
      <c r="AF90" s="423">
        <f t="shared" si="72"/>
        <v>0</v>
      </c>
      <c r="AG90" s="391">
        <f t="shared" si="72"/>
        <v>0</v>
      </c>
      <c r="AH90" s="392">
        <f t="shared" si="72"/>
        <v>0</v>
      </c>
      <c r="AI90" s="407">
        <f t="shared" si="72"/>
        <v>0</v>
      </c>
      <c r="AJ90" s="408">
        <f t="shared" si="72"/>
        <v>0</v>
      </c>
      <c r="AK90" s="409">
        <f t="shared" si="72"/>
        <v>0</v>
      </c>
      <c r="AL90" s="394">
        <f t="shared" si="72"/>
        <v>0</v>
      </c>
      <c r="AM90" s="410">
        <f t="shared" si="72"/>
        <v>0</v>
      </c>
      <c r="AN90" s="426">
        <f t="shared" si="72"/>
        <v>0</v>
      </c>
      <c r="AO90" s="411">
        <f t="shared" si="72"/>
        <v>0</v>
      </c>
      <c r="AP90" s="412">
        <f t="shared" si="72"/>
        <v>0</v>
      </c>
      <c r="AQ90" s="397">
        <f t="shared" si="72"/>
        <v>0</v>
      </c>
      <c r="AR90" s="413">
        <f t="shared" si="72"/>
        <v>0</v>
      </c>
      <c r="AS90" s="414">
        <f t="shared" si="72"/>
        <v>0</v>
      </c>
      <c r="AT90" s="415">
        <f t="shared" si="72"/>
        <v>0</v>
      </c>
      <c r="AU90" s="425">
        <f t="shared" si="72"/>
        <v>0</v>
      </c>
      <c r="AV90" s="416">
        <f t="shared" si="72"/>
        <v>0</v>
      </c>
      <c r="AW90" s="417">
        <f t="shared" si="72"/>
        <v>0</v>
      </c>
      <c r="BA90" s="81">
        <f t="shared" si="73"/>
        <v>0</v>
      </c>
      <c r="BB90" s="81">
        <f t="shared" si="67"/>
        <v>0</v>
      </c>
      <c r="BC90" s="81">
        <f t="shared" si="68"/>
        <v>0</v>
      </c>
      <c r="BD90" s="81">
        <f t="shared" si="69"/>
        <v>0</v>
      </c>
      <c r="BE90" s="267"/>
      <c r="BF90" s="267"/>
      <c r="BG90" s="267">
        <v>1</v>
      </c>
      <c r="BH90" s="267"/>
      <c r="BJ90" s="375" t="s">
        <v>30214</v>
      </c>
      <c r="BK90" s="131">
        <v>6</v>
      </c>
      <c r="BL90" s="131">
        <f t="shared" si="70"/>
        <v>0</v>
      </c>
      <c r="BM90" s="131">
        <v>1.5</v>
      </c>
      <c r="BN90" s="131">
        <f t="shared" si="71"/>
        <v>0</v>
      </c>
      <c r="BO90" s="68"/>
      <c r="BP90" s="68"/>
      <c r="BQ90" s="68"/>
      <c r="BR90" s="68"/>
      <c r="BS90" s="68"/>
      <c r="BT90" s="68"/>
      <c r="BU90" s="68"/>
      <c r="BV90" s="68"/>
      <c r="BW90" s="68"/>
      <c r="BX90" s="68"/>
      <c r="BY90" s="68"/>
      <c r="BZ90" s="68"/>
      <c r="CA90" s="68"/>
      <c r="CB90" s="68"/>
      <c r="CC90" s="68"/>
      <c r="CD90" s="68"/>
      <c r="CE90" s="68"/>
      <c r="CF90" s="68"/>
      <c r="CG90" s="68"/>
      <c r="CH90" s="68"/>
      <c r="CI90" s="68"/>
      <c r="CJ90" s="68"/>
      <c r="CK90" s="240"/>
    </row>
    <row r="91" spans="1:90" ht="18" customHeight="1">
      <c r="A91" s="235" t="s">
        <v>30215</v>
      </c>
      <c r="B91" s="235" t="s">
        <v>28533</v>
      </c>
      <c r="C91" s="235" t="s">
        <v>30201</v>
      </c>
      <c r="D91" s="142" t="s">
        <v>30216</v>
      </c>
      <c r="E91" s="124">
        <v>1</v>
      </c>
      <c r="F91" s="124">
        <f t="shared" si="62"/>
        <v>0</v>
      </c>
      <c r="G91" s="793">
        <v>190</v>
      </c>
      <c r="H91" s="481">
        <f t="shared" si="63"/>
        <v>0</v>
      </c>
      <c r="I91" s="125">
        <f t="shared" si="64"/>
        <v>190</v>
      </c>
      <c r="J91" s="236">
        <f t="shared" si="65"/>
        <v>0</v>
      </c>
      <c r="K91" s="389"/>
      <c r="L91" s="390"/>
      <c r="M91" s="444"/>
      <c r="N91" s="392"/>
      <c r="O91" s="393"/>
      <c r="P91" s="824"/>
      <c r="Q91" s="369"/>
      <c r="R91" s="394"/>
      <c r="S91" s="388"/>
      <c r="T91" s="425"/>
      <c r="U91" s="395"/>
      <c r="V91" s="396"/>
      <c r="W91" s="396"/>
      <c r="X91" s="398"/>
      <c r="Y91" s="399"/>
      <c r="Z91" s="400"/>
      <c r="AA91" s="401"/>
      <c r="AB91" s="402"/>
      <c r="AC91" s="403"/>
      <c r="AE91" s="424">
        <f t="shared" si="74"/>
        <v>0</v>
      </c>
      <c r="AF91" s="423">
        <f t="shared" si="72"/>
        <v>0</v>
      </c>
      <c r="AG91" s="391">
        <f t="shared" si="72"/>
        <v>0</v>
      </c>
      <c r="AH91" s="392">
        <f t="shared" si="72"/>
        <v>0</v>
      </c>
      <c r="AI91" s="407">
        <f t="shared" si="72"/>
        <v>0</v>
      </c>
      <c r="AJ91" s="408">
        <f t="shared" si="72"/>
        <v>0</v>
      </c>
      <c r="AK91" s="409">
        <f t="shared" si="72"/>
        <v>0</v>
      </c>
      <c r="AL91" s="394">
        <f t="shared" si="72"/>
        <v>0</v>
      </c>
      <c r="AM91" s="410">
        <f t="shared" si="72"/>
        <v>0</v>
      </c>
      <c r="AN91" s="426">
        <f t="shared" si="72"/>
        <v>0</v>
      </c>
      <c r="AO91" s="411">
        <f t="shared" si="72"/>
        <v>0</v>
      </c>
      <c r="AP91" s="412">
        <f t="shared" si="72"/>
        <v>0</v>
      </c>
      <c r="AQ91" s="397">
        <f t="shared" si="72"/>
        <v>0</v>
      </c>
      <c r="AR91" s="413">
        <f t="shared" si="72"/>
        <v>0</v>
      </c>
      <c r="AS91" s="414">
        <f t="shared" si="72"/>
        <v>0</v>
      </c>
      <c r="AT91" s="415">
        <f t="shared" si="72"/>
        <v>0</v>
      </c>
      <c r="AU91" s="425">
        <f t="shared" si="72"/>
        <v>0</v>
      </c>
      <c r="AV91" s="416">
        <f t="shared" si="72"/>
        <v>0</v>
      </c>
      <c r="AW91" s="417">
        <f t="shared" si="72"/>
        <v>0</v>
      </c>
      <c r="BA91" s="81">
        <f t="shared" si="73"/>
        <v>0</v>
      </c>
      <c r="BB91" s="81">
        <f t="shared" si="67"/>
        <v>0</v>
      </c>
      <c r="BC91" s="81">
        <f t="shared" si="68"/>
        <v>0</v>
      </c>
      <c r="BD91" s="81">
        <f t="shared" si="69"/>
        <v>0</v>
      </c>
      <c r="BE91" s="267"/>
      <c r="BF91" s="267"/>
      <c r="BG91" s="267">
        <v>1</v>
      </c>
      <c r="BH91" s="267"/>
      <c r="BJ91" s="375" t="s">
        <v>30217</v>
      </c>
      <c r="BK91" s="131">
        <v>6</v>
      </c>
      <c r="BL91" s="131">
        <f t="shared" si="70"/>
        <v>0</v>
      </c>
      <c r="BM91" s="131">
        <v>1.45</v>
      </c>
      <c r="BN91" s="131">
        <f t="shared" si="71"/>
        <v>0</v>
      </c>
      <c r="BO91" s="68"/>
      <c r="BP91" s="68"/>
      <c r="BQ91" s="68"/>
      <c r="BR91" s="68"/>
      <c r="BS91" s="68"/>
      <c r="BT91" s="68"/>
      <c r="BU91" s="68"/>
      <c r="BV91" s="68"/>
      <c r="BW91" s="68"/>
      <c r="BX91" s="68"/>
      <c r="BY91" s="68"/>
      <c r="BZ91" s="68"/>
      <c r="CA91" s="68"/>
      <c r="CB91" s="68"/>
      <c r="CC91" s="68"/>
      <c r="CD91" s="68"/>
      <c r="CE91" s="68"/>
      <c r="CF91" s="68"/>
      <c r="CG91" s="68"/>
      <c r="CH91" s="68"/>
      <c r="CI91" s="68"/>
      <c r="CJ91" s="68"/>
      <c r="CK91" s="240"/>
    </row>
    <row r="92" spans="1:90" ht="18" customHeight="1">
      <c r="A92" s="235" t="s">
        <v>30218</v>
      </c>
      <c r="B92" s="235" t="s">
        <v>28534</v>
      </c>
      <c r="C92" s="235" t="s">
        <v>30201</v>
      </c>
      <c r="D92" s="142" t="s">
        <v>30219</v>
      </c>
      <c r="E92" s="124">
        <v>1</v>
      </c>
      <c r="F92" s="124">
        <f t="shared" si="62"/>
        <v>0</v>
      </c>
      <c r="G92" s="793">
        <v>200</v>
      </c>
      <c r="H92" s="481">
        <f t="shared" si="63"/>
        <v>0</v>
      </c>
      <c r="I92" s="125">
        <f t="shared" si="64"/>
        <v>200</v>
      </c>
      <c r="J92" s="236">
        <f t="shared" si="65"/>
        <v>0</v>
      </c>
      <c r="K92" s="389"/>
      <c r="L92" s="390"/>
      <c r="M92" s="444"/>
      <c r="N92" s="392"/>
      <c r="O92" s="393"/>
      <c r="P92" s="824"/>
      <c r="Q92" s="369"/>
      <c r="R92" s="394"/>
      <c r="S92" s="388"/>
      <c r="T92" s="425"/>
      <c r="U92" s="395"/>
      <c r="V92" s="396"/>
      <c r="W92" s="396"/>
      <c r="X92" s="398"/>
      <c r="Y92" s="399"/>
      <c r="Z92" s="400"/>
      <c r="AA92" s="401"/>
      <c r="AB92" s="402"/>
      <c r="AC92" s="403"/>
      <c r="AE92" s="424">
        <f t="shared" si="74"/>
        <v>0</v>
      </c>
      <c r="AF92" s="423">
        <f t="shared" si="72"/>
        <v>0</v>
      </c>
      <c r="AG92" s="391">
        <f t="shared" si="72"/>
        <v>0</v>
      </c>
      <c r="AH92" s="392">
        <f t="shared" si="72"/>
        <v>0</v>
      </c>
      <c r="AI92" s="407">
        <f t="shared" si="72"/>
        <v>0</v>
      </c>
      <c r="AJ92" s="408">
        <f t="shared" si="72"/>
        <v>0</v>
      </c>
      <c r="AK92" s="409">
        <f t="shared" si="72"/>
        <v>0</v>
      </c>
      <c r="AL92" s="394">
        <f t="shared" si="72"/>
        <v>0</v>
      </c>
      <c r="AM92" s="410">
        <f t="shared" si="72"/>
        <v>0</v>
      </c>
      <c r="AN92" s="426">
        <f t="shared" si="72"/>
        <v>0</v>
      </c>
      <c r="AO92" s="411">
        <f t="shared" si="72"/>
        <v>0</v>
      </c>
      <c r="AP92" s="412">
        <f t="shared" si="72"/>
        <v>0</v>
      </c>
      <c r="AQ92" s="397">
        <f t="shared" si="72"/>
        <v>0</v>
      </c>
      <c r="AR92" s="413">
        <f t="shared" si="72"/>
        <v>0</v>
      </c>
      <c r="AS92" s="414">
        <f t="shared" si="72"/>
        <v>0</v>
      </c>
      <c r="AT92" s="415">
        <f t="shared" si="72"/>
        <v>0</v>
      </c>
      <c r="AU92" s="425">
        <f t="shared" si="72"/>
        <v>0</v>
      </c>
      <c r="AV92" s="416">
        <f t="shared" si="72"/>
        <v>0</v>
      </c>
      <c r="AW92" s="417">
        <f t="shared" si="72"/>
        <v>0</v>
      </c>
      <c r="BA92" s="81">
        <f t="shared" si="73"/>
        <v>0</v>
      </c>
      <c r="BB92" s="81">
        <f t="shared" si="67"/>
        <v>0</v>
      </c>
      <c r="BC92" s="81">
        <f t="shared" si="68"/>
        <v>0</v>
      </c>
      <c r="BD92" s="81">
        <f t="shared" si="69"/>
        <v>0</v>
      </c>
      <c r="BE92" s="267"/>
      <c r="BF92" s="267"/>
      <c r="BG92" s="267">
        <v>1</v>
      </c>
      <c r="BH92" s="267"/>
      <c r="BJ92" s="375" t="s">
        <v>30220</v>
      </c>
      <c r="BK92" s="131">
        <v>6</v>
      </c>
      <c r="BL92" s="131">
        <f t="shared" si="70"/>
        <v>0</v>
      </c>
      <c r="BM92" s="131">
        <v>1.8</v>
      </c>
      <c r="BN92" s="131">
        <f t="shared" si="71"/>
        <v>0</v>
      </c>
      <c r="BO92" s="68"/>
      <c r="BP92" s="68"/>
      <c r="BQ92" s="68"/>
      <c r="BR92" s="68"/>
      <c r="BS92" s="68"/>
      <c r="BT92" s="68"/>
      <c r="BU92" s="68"/>
      <c r="BV92" s="68"/>
      <c r="BW92" s="68"/>
      <c r="BX92" s="68"/>
      <c r="BY92" s="68"/>
      <c r="BZ92" s="68"/>
      <c r="CA92" s="68"/>
      <c r="CB92" s="68"/>
      <c r="CC92" s="68"/>
      <c r="CD92" s="68"/>
      <c r="CE92" s="68"/>
      <c r="CF92" s="68"/>
      <c r="CG92" s="68"/>
      <c r="CH92" s="68"/>
      <c r="CI92" s="68"/>
      <c r="CJ92" s="68"/>
      <c r="CK92" s="240"/>
      <c r="CL92" s="20"/>
    </row>
    <row r="93" spans="1:90" ht="18" customHeight="1">
      <c r="A93" s="235" t="s">
        <v>30221</v>
      </c>
      <c r="B93" s="235" t="s">
        <v>28535</v>
      </c>
      <c r="C93" s="235" t="s">
        <v>30201</v>
      </c>
      <c r="D93" s="142" t="s">
        <v>30222</v>
      </c>
      <c r="E93" s="124">
        <v>1</v>
      </c>
      <c r="F93" s="124">
        <f t="shared" si="62"/>
        <v>0</v>
      </c>
      <c r="G93" s="793">
        <v>200</v>
      </c>
      <c r="H93" s="481">
        <f t="shared" si="63"/>
        <v>0</v>
      </c>
      <c r="I93" s="125">
        <f t="shared" si="64"/>
        <v>200</v>
      </c>
      <c r="J93" s="236">
        <f t="shared" si="65"/>
        <v>0</v>
      </c>
      <c r="K93" s="389"/>
      <c r="L93" s="390"/>
      <c r="M93" s="444"/>
      <c r="N93" s="392"/>
      <c r="O93" s="393"/>
      <c r="P93" s="824"/>
      <c r="Q93" s="369"/>
      <c r="R93" s="394"/>
      <c r="S93" s="388"/>
      <c r="T93" s="425"/>
      <c r="U93" s="395"/>
      <c r="V93" s="396"/>
      <c r="W93" s="396"/>
      <c r="X93" s="398"/>
      <c r="Y93" s="399"/>
      <c r="Z93" s="400"/>
      <c r="AA93" s="401"/>
      <c r="AB93" s="402"/>
      <c r="AC93" s="403"/>
      <c r="AE93" s="424">
        <f t="shared" si="74"/>
        <v>0</v>
      </c>
      <c r="AF93" s="423">
        <f t="shared" si="72"/>
        <v>0</v>
      </c>
      <c r="AG93" s="391">
        <f t="shared" si="72"/>
        <v>0</v>
      </c>
      <c r="AH93" s="392">
        <f t="shared" si="72"/>
        <v>0</v>
      </c>
      <c r="AI93" s="407">
        <f t="shared" si="72"/>
        <v>0</v>
      </c>
      <c r="AJ93" s="408">
        <f t="shared" si="72"/>
        <v>0</v>
      </c>
      <c r="AK93" s="409">
        <f t="shared" si="72"/>
        <v>0</v>
      </c>
      <c r="AL93" s="394">
        <f t="shared" si="72"/>
        <v>0</v>
      </c>
      <c r="AM93" s="410">
        <f t="shared" si="72"/>
        <v>0</v>
      </c>
      <c r="AN93" s="426">
        <f t="shared" si="72"/>
        <v>0</v>
      </c>
      <c r="AO93" s="411">
        <f t="shared" si="72"/>
        <v>0</v>
      </c>
      <c r="AP93" s="412">
        <f t="shared" si="72"/>
        <v>0</v>
      </c>
      <c r="AQ93" s="397">
        <f t="shared" si="72"/>
        <v>0</v>
      </c>
      <c r="AR93" s="413">
        <f t="shared" si="72"/>
        <v>0</v>
      </c>
      <c r="AS93" s="414">
        <f t="shared" si="72"/>
        <v>0</v>
      </c>
      <c r="AT93" s="415">
        <f t="shared" si="72"/>
        <v>0</v>
      </c>
      <c r="AU93" s="425">
        <f t="shared" si="72"/>
        <v>0</v>
      </c>
      <c r="AV93" s="416">
        <f t="shared" si="72"/>
        <v>0</v>
      </c>
      <c r="AW93" s="417">
        <f t="shared" si="72"/>
        <v>0</v>
      </c>
      <c r="BA93" s="81">
        <f t="shared" si="73"/>
        <v>0</v>
      </c>
      <c r="BB93" s="81">
        <f t="shared" si="67"/>
        <v>0</v>
      </c>
      <c r="BC93" s="81">
        <f t="shared" si="68"/>
        <v>0</v>
      </c>
      <c r="BD93" s="81">
        <f t="shared" si="69"/>
        <v>0</v>
      </c>
      <c r="BE93" s="267"/>
      <c r="BF93" s="267"/>
      <c r="BG93" s="267">
        <v>1</v>
      </c>
      <c r="BH93" s="267"/>
      <c r="BJ93" s="375" t="s">
        <v>30223</v>
      </c>
      <c r="BK93" s="131">
        <v>8</v>
      </c>
      <c r="BL93" s="131">
        <f t="shared" si="70"/>
        <v>0</v>
      </c>
      <c r="BM93" s="131">
        <v>1.35</v>
      </c>
      <c r="BN93" s="131">
        <f t="shared" si="71"/>
        <v>0</v>
      </c>
      <c r="BO93" s="68"/>
      <c r="BP93" s="68"/>
      <c r="BQ93" s="68"/>
      <c r="BR93" s="68"/>
      <c r="BS93" s="68"/>
      <c r="BT93" s="68"/>
      <c r="BU93" s="68"/>
      <c r="BV93" s="68"/>
      <c r="BW93" s="68"/>
      <c r="BX93" s="68"/>
      <c r="BY93" s="68"/>
      <c r="BZ93" s="68"/>
      <c r="CA93" s="68"/>
      <c r="CB93" s="68"/>
      <c r="CC93" s="68"/>
      <c r="CD93" s="68"/>
      <c r="CE93" s="68"/>
      <c r="CF93" s="68"/>
      <c r="CG93" s="68"/>
      <c r="CH93" s="68"/>
      <c r="CI93" s="68"/>
      <c r="CJ93" s="68"/>
      <c r="CK93" s="240"/>
    </row>
    <row r="94" spans="1:90" ht="18" customHeight="1">
      <c r="A94" s="235" t="s">
        <v>30224</v>
      </c>
      <c r="B94" s="235" t="s">
        <v>28536</v>
      </c>
      <c r="C94" s="235" t="s">
        <v>30201</v>
      </c>
      <c r="D94" s="142" t="s">
        <v>30225</v>
      </c>
      <c r="E94" s="201">
        <v>1</v>
      </c>
      <c r="F94" s="201">
        <f t="shared" si="62"/>
        <v>0</v>
      </c>
      <c r="G94" s="799">
        <v>210</v>
      </c>
      <c r="H94" s="481">
        <f t="shared" si="63"/>
        <v>0</v>
      </c>
      <c r="I94" s="125">
        <f t="shared" si="64"/>
        <v>210</v>
      </c>
      <c r="J94" s="237">
        <f t="shared" si="65"/>
        <v>0</v>
      </c>
      <c r="K94" s="389"/>
      <c r="L94" s="390"/>
      <c r="M94" s="444"/>
      <c r="N94" s="392"/>
      <c r="O94" s="393"/>
      <c r="P94" s="824"/>
      <c r="Q94" s="369"/>
      <c r="R94" s="394"/>
      <c r="S94" s="388"/>
      <c r="T94" s="425"/>
      <c r="U94" s="395"/>
      <c r="V94" s="396"/>
      <c r="W94" s="396"/>
      <c r="X94" s="398"/>
      <c r="Y94" s="399"/>
      <c r="Z94" s="400"/>
      <c r="AA94" s="401"/>
      <c r="AB94" s="402"/>
      <c r="AC94" s="403"/>
      <c r="AE94" s="424">
        <f t="shared" si="74"/>
        <v>0</v>
      </c>
      <c r="AF94" s="423">
        <f t="shared" si="72"/>
        <v>0</v>
      </c>
      <c r="AG94" s="391">
        <f t="shared" si="72"/>
        <v>0</v>
      </c>
      <c r="AH94" s="392">
        <f t="shared" si="72"/>
        <v>0</v>
      </c>
      <c r="AI94" s="407">
        <f t="shared" si="72"/>
        <v>0</v>
      </c>
      <c r="AJ94" s="408">
        <f t="shared" si="72"/>
        <v>0</v>
      </c>
      <c r="AK94" s="409">
        <f t="shared" si="72"/>
        <v>0</v>
      </c>
      <c r="AL94" s="394">
        <f t="shared" si="72"/>
        <v>0</v>
      </c>
      <c r="AM94" s="410">
        <f t="shared" si="72"/>
        <v>0</v>
      </c>
      <c r="AN94" s="426">
        <f t="shared" si="72"/>
        <v>0</v>
      </c>
      <c r="AO94" s="411">
        <f t="shared" si="72"/>
        <v>0</v>
      </c>
      <c r="AP94" s="412">
        <f t="shared" si="72"/>
        <v>0</v>
      </c>
      <c r="AQ94" s="397">
        <f t="shared" si="72"/>
        <v>0</v>
      </c>
      <c r="AR94" s="413">
        <f t="shared" si="72"/>
        <v>0</v>
      </c>
      <c r="AS94" s="414">
        <f t="shared" si="72"/>
        <v>0</v>
      </c>
      <c r="AT94" s="415">
        <f t="shared" si="72"/>
        <v>0</v>
      </c>
      <c r="AU94" s="425">
        <f t="shared" si="72"/>
        <v>0</v>
      </c>
      <c r="AV94" s="416">
        <f t="shared" si="72"/>
        <v>0</v>
      </c>
      <c r="AW94" s="417">
        <f t="shared" si="72"/>
        <v>0</v>
      </c>
      <c r="BA94" s="81">
        <f t="shared" si="73"/>
        <v>0</v>
      </c>
      <c r="BB94" s="81">
        <f t="shared" si="67"/>
        <v>0</v>
      </c>
      <c r="BC94" s="81">
        <f t="shared" si="68"/>
        <v>0</v>
      </c>
      <c r="BD94" s="81">
        <f t="shared" si="69"/>
        <v>0</v>
      </c>
      <c r="BE94" s="267"/>
      <c r="BF94" s="267">
        <v>1</v>
      </c>
      <c r="BG94" s="267"/>
      <c r="BH94" s="267"/>
      <c r="BJ94" s="375" t="s">
        <v>30226</v>
      </c>
      <c r="BK94" s="181">
        <v>6</v>
      </c>
      <c r="BL94" s="181">
        <f t="shared" si="70"/>
        <v>0</v>
      </c>
      <c r="BM94" s="181">
        <v>1.8</v>
      </c>
      <c r="BN94" s="181">
        <f t="shared" si="71"/>
        <v>0</v>
      </c>
      <c r="BO94" s="68"/>
      <c r="BP94" s="68"/>
      <c r="BQ94" s="68"/>
      <c r="BR94" s="68"/>
      <c r="BS94" s="68"/>
      <c r="BT94" s="68"/>
      <c r="BU94" s="68"/>
      <c r="BV94" s="68"/>
      <c r="BW94" s="68"/>
      <c r="BX94" s="68"/>
      <c r="BY94" s="68"/>
      <c r="BZ94" s="68"/>
      <c r="CA94" s="68"/>
      <c r="CB94" s="68"/>
      <c r="CC94" s="68"/>
      <c r="CD94" s="68"/>
      <c r="CE94" s="68"/>
      <c r="CF94" s="68"/>
      <c r="CG94" s="68"/>
      <c r="CH94" s="68"/>
      <c r="CI94" s="68"/>
      <c r="CJ94" s="68"/>
      <c r="CK94" s="240"/>
    </row>
    <row r="95" spans="1:90" ht="18" customHeight="1">
      <c r="A95" s="235" t="s">
        <v>30227</v>
      </c>
      <c r="B95" s="235" t="s">
        <v>28537</v>
      </c>
      <c r="C95" s="235" t="s">
        <v>30201</v>
      </c>
      <c r="D95" s="142" t="s">
        <v>30228</v>
      </c>
      <c r="E95" s="124">
        <v>1</v>
      </c>
      <c r="F95" s="124">
        <f t="shared" si="62"/>
        <v>0</v>
      </c>
      <c r="G95" s="793">
        <v>190</v>
      </c>
      <c r="H95" s="481">
        <f t="shared" si="63"/>
        <v>0</v>
      </c>
      <c r="I95" s="125">
        <f t="shared" si="64"/>
        <v>190</v>
      </c>
      <c r="J95" s="236">
        <f t="shared" si="65"/>
        <v>0</v>
      </c>
      <c r="K95" s="389"/>
      <c r="L95" s="390"/>
      <c r="M95" s="444"/>
      <c r="N95" s="392"/>
      <c r="O95" s="393"/>
      <c r="P95" s="824"/>
      <c r="Q95" s="369"/>
      <c r="R95" s="394"/>
      <c r="S95" s="388"/>
      <c r="T95" s="425"/>
      <c r="U95" s="395"/>
      <c r="V95" s="396"/>
      <c r="W95" s="396"/>
      <c r="X95" s="398"/>
      <c r="Y95" s="399"/>
      <c r="Z95" s="400"/>
      <c r="AA95" s="401"/>
      <c r="AB95" s="402"/>
      <c r="AC95" s="403"/>
      <c r="AE95" s="424">
        <f t="shared" si="74"/>
        <v>0</v>
      </c>
      <c r="AF95" s="423">
        <f t="shared" si="72"/>
        <v>0</v>
      </c>
      <c r="AG95" s="391">
        <f t="shared" si="72"/>
        <v>0</v>
      </c>
      <c r="AH95" s="392">
        <f t="shared" si="72"/>
        <v>0</v>
      </c>
      <c r="AI95" s="407">
        <f t="shared" si="72"/>
        <v>0</v>
      </c>
      <c r="AJ95" s="408">
        <f t="shared" si="72"/>
        <v>0</v>
      </c>
      <c r="AK95" s="409">
        <f t="shared" si="72"/>
        <v>0</v>
      </c>
      <c r="AL95" s="394">
        <f t="shared" si="72"/>
        <v>0</v>
      </c>
      <c r="AM95" s="410">
        <f t="shared" si="72"/>
        <v>0</v>
      </c>
      <c r="AN95" s="426">
        <f t="shared" si="72"/>
        <v>0</v>
      </c>
      <c r="AO95" s="411">
        <f t="shared" si="72"/>
        <v>0</v>
      </c>
      <c r="AP95" s="412">
        <f t="shared" si="72"/>
        <v>0</v>
      </c>
      <c r="AQ95" s="397">
        <f t="shared" si="72"/>
        <v>0</v>
      </c>
      <c r="AR95" s="413">
        <f t="shared" si="72"/>
        <v>0</v>
      </c>
      <c r="AS95" s="414">
        <f t="shared" si="72"/>
        <v>0</v>
      </c>
      <c r="AT95" s="415">
        <f t="shared" si="72"/>
        <v>0</v>
      </c>
      <c r="AU95" s="425">
        <f t="shared" si="72"/>
        <v>0</v>
      </c>
      <c r="AV95" s="416">
        <f t="shared" si="72"/>
        <v>0</v>
      </c>
      <c r="AW95" s="417">
        <f t="shared" si="72"/>
        <v>0</v>
      </c>
      <c r="BA95" s="81">
        <f t="shared" si="73"/>
        <v>0</v>
      </c>
      <c r="BB95" s="81">
        <f t="shared" si="67"/>
        <v>0</v>
      </c>
      <c r="BC95" s="81">
        <f t="shared" si="68"/>
        <v>0</v>
      </c>
      <c r="BD95" s="81">
        <f t="shared" si="69"/>
        <v>0</v>
      </c>
      <c r="BE95" s="267"/>
      <c r="BF95" s="267">
        <v>1</v>
      </c>
      <c r="BG95" s="267"/>
      <c r="BH95" s="267"/>
      <c r="BJ95" s="375" t="s">
        <v>30229</v>
      </c>
      <c r="BK95" s="131">
        <v>6</v>
      </c>
      <c r="BL95" s="131">
        <f t="shared" si="70"/>
        <v>0</v>
      </c>
      <c r="BM95" s="131">
        <v>1.85</v>
      </c>
      <c r="BN95" s="131">
        <f t="shared" si="71"/>
        <v>0</v>
      </c>
      <c r="BO95" s="68"/>
      <c r="BP95" s="68"/>
      <c r="BQ95" s="68"/>
      <c r="BR95" s="68"/>
      <c r="BS95" s="68"/>
      <c r="BT95" s="68"/>
      <c r="BU95" s="68"/>
      <c r="BV95" s="68"/>
      <c r="BW95" s="68"/>
      <c r="BX95" s="68"/>
      <c r="BY95" s="68"/>
      <c r="BZ95" s="68"/>
      <c r="CA95" s="68"/>
      <c r="CB95" s="68"/>
      <c r="CC95" s="68"/>
      <c r="CD95" s="68"/>
      <c r="CE95" s="68"/>
      <c r="CF95" s="68"/>
      <c r="CG95" s="68"/>
      <c r="CH95" s="68"/>
      <c r="CI95" s="68"/>
      <c r="CJ95" s="68"/>
      <c r="CK95" s="240"/>
    </row>
    <row r="96" spans="1:90" ht="18" customHeight="1">
      <c r="A96" s="235" t="s">
        <v>30230</v>
      </c>
      <c r="B96" s="235" t="s">
        <v>28538</v>
      </c>
      <c r="C96" s="235" t="s">
        <v>30201</v>
      </c>
      <c r="D96" s="142" t="s">
        <v>30231</v>
      </c>
      <c r="E96" s="124">
        <v>1</v>
      </c>
      <c r="F96" s="124">
        <f t="shared" si="62"/>
        <v>0</v>
      </c>
      <c r="G96" s="793">
        <v>190</v>
      </c>
      <c r="H96" s="481">
        <f t="shared" si="63"/>
        <v>0</v>
      </c>
      <c r="I96" s="125">
        <f t="shared" si="64"/>
        <v>190</v>
      </c>
      <c r="J96" s="236">
        <f t="shared" si="65"/>
        <v>0</v>
      </c>
      <c r="K96" s="389"/>
      <c r="L96" s="390"/>
      <c r="M96" s="444"/>
      <c r="N96" s="392"/>
      <c r="O96" s="393"/>
      <c r="P96" s="824"/>
      <c r="Q96" s="369"/>
      <c r="R96" s="394"/>
      <c r="S96" s="388"/>
      <c r="T96" s="425"/>
      <c r="U96" s="395"/>
      <c r="V96" s="396"/>
      <c r="W96" s="396"/>
      <c r="X96" s="398"/>
      <c r="Y96" s="399"/>
      <c r="Z96" s="400"/>
      <c r="AA96" s="401"/>
      <c r="AB96" s="402"/>
      <c r="AC96" s="403"/>
      <c r="AE96" s="424">
        <f t="shared" ref="AE96:AW96" si="75">AE95</f>
        <v>0</v>
      </c>
      <c r="AF96" s="423">
        <f t="shared" si="75"/>
        <v>0</v>
      </c>
      <c r="AG96" s="391">
        <f t="shared" si="75"/>
        <v>0</v>
      </c>
      <c r="AH96" s="392">
        <f t="shared" si="75"/>
        <v>0</v>
      </c>
      <c r="AI96" s="407">
        <f t="shared" si="75"/>
        <v>0</v>
      </c>
      <c r="AJ96" s="408">
        <f t="shared" si="75"/>
        <v>0</v>
      </c>
      <c r="AK96" s="409">
        <f t="shared" si="75"/>
        <v>0</v>
      </c>
      <c r="AL96" s="394">
        <f t="shared" si="75"/>
        <v>0</v>
      </c>
      <c r="AM96" s="410">
        <f t="shared" si="75"/>
        <v>0</v>
      </c>
      <c r="AN96" s="426">
        <f t="shared" si="75"/>
        <v>0</v>
      </c>
      <c r="AO96" s="411">
        <f t="shared" si="75"/>
        <v>0</v>
      </c>
      <c r="AP96" s="412">
        <f t="shared" si="75"/>
        <v>0</v>
      </c>
      <c r="AQ96" s="397">
        <f t="shared" si="75"/>
        <v>0</v>
      </c>
      <c r="AR96" s="413">
        <f t="shared" si="75"/>
        <v>0</v>
      </c>
      <c r="AS96" s="414">
        <f t="shared" si="75"/>
        <v>0</v>
      </c>
      <c r="AT96" s="415">
        <f t="shared" si="75"/>
        <v>0</v>
      </c>
      <c r="AU96" s="425">
        <f t="shared" si="75"/>
        <v>0</v>
      </c>
      <c r="AV96" s="416">
        <f t="shared" si="75"/>
        <v>0</v>
      </c>
      <c r="AW96" s="417">
        <f t="shared" si="75"/>
        <v>0</v>
      </c>
      <c r="BA96" s="81">
        <f t="shared" si="73"/>
        <v>0</v>
      </c>
      <c r="BB96" s="81">
        <f t="shared" si="67"/>
        <v>0</v>
      </c>
      <c r="BC96" s="81">
        <f t="shared" si="68"/>
        <v>0</v>
      </c>
      <c r="BD96" s="81">
        <f t="shared" si="69"/>
        <v>0</v>
      </c>
      <c r="BE96" s="267"/>
      <c r="BF96" s="267">
        <v>1</v>
      </c>
      <c r="BG96" s="267"/>
      <c r="BH96" s="267"/>
      <c r="BJ96" s="375" t="s">
        <v>30232</v>
      </c>
      <c r="BK96" s="131">
        <v>6</v>
      </c>
      <c r="BL96" s="131">
        <f t="shared" si="70"/>
        <v>0</v>
      </c>
      <c r="BM96" s="131">
        <v>1.7</v>
      </c>
      <c r="BN96" s="131">
        <f t="shared" si="71"/>
        <v>0</v>
      </c>
      <c r="BO96" s="68"/>
      <c r="BP96" s="68"/>
      <c r="BQ96" s="68"/>
      <c r="BR96" s="68"/>
      <c r="BS96" s="68"/>
      <c r="BT96" s="68"/>
      <c r="BU96" s="68"/>
      <c r="BV96" s="68"/>
      <c r="BW96" s="68"/>
      <c r="BX96" s="68"/>
      <c r="BY96" s="68"/>
      <c r="BZ96" s="68"/>
      <c r="CA96" s="68"/>
      <c r="CB96" s="68"/>
      <c r="CC96" s="68"/>
      <c r="CD96" s="68"/>
      <c r="CE96" s="68"/>
      <c r="CF96" s="68"/>
      <c r="CG96" s="68"/>
      <c r="CH96" s="68"/>
      <c r="CI96" s="68"/>
      <c r="CJ96" s="68"/>
      <c r="CK96" s="240"/>
    </row>
    <row r="97" spans="1:89" ht="18" customHeight="1">
      <c r="A97" s="144" t="s">
        <v>23105</v>
      </c>
      <c r="B97" s="144" t="s">
        <v>28539</v>
      </c>
      <c r="C97" s="144" t="s">
        <v>30201</v>
      </c>
      <c r="D97" s="144" t="s">
        <v>30233</v>
      </c>
      <c r="E97" s="145">
        <v>10</v>
      </c>
      <c r="F97" s="145">
        <f t="shared" si="62"/>
        <v>0</v>
      </c>
      <c r="G97" s="795">
        <f>SUM(G87:G96)*0.9</f>
        <v>1746</v>
      </c>
      <c r="H97" s="485">
        <f>$G$5</f>
        <v>0</v>
      </c>
      <c r="I97" s="487">
        <f t="shared" si="64"/>
        <v>1746</v>
      </c>
      <c r="J97" s="146">
        <f t="shared" si="65"/>
        <v>0</v>
      </c>
      <c r="K97" s="405"/>
      <c r="L97" s="406"/>
      <c r="M97" s="445"/>
      <c r="N97" s="392"/>
      <c r="O97" s="407"/>
      <c r="P97" s="823"/>
      <c r="Q97" s="332"/>
      <c r="R97" s="394"/>
      <c r="S97" s="410"/>
      <c r="T97" s="426"/>
      <c r="U97" s="411"/>
      <c r="V97" s="412"/>
      <c r="W97" s="412"/>
      <c r="X97" s="413"/>
      <c r="Y97" s="414"/>
      <c r="Z97" s="415"/>
      <c r="AA97" s="425"/>
      <c r="AB97" s="416"/>
      <c r="AC97" s="417"/>
      <c r="BA97" s="81">
        <f t="shared" si="73"/>
        <v>0</v>
      </c>
      <c r="BB97" s="81">
        <f t="shared" si="67"/>
        <v>0</v>
      </c>
      <c r="BC97" s="81">
        <f t="shared" si="68"/>
        <v>0</v>
      </c>
      <c r="BD97" s="81">
        <f t="shared" si="69"/>
        <v>0</v>
      </c>
      <c r="BE97" s="147">
        <f>SUM(BE87:BE96)</f>
        <v>0</v>
      </c>
      <c r="BF97" s="147">
        <f>SUM(BF87:BF96)</f>
        <v>5</v>
      </c>
      <c r="BG97" s="147">
        <f>SUM(BG87:BG96)</f>
        <v>5</v>
      </c>
      <c r="BH97" s="147">
        <f>SUM(BH87:BH96)</f>
        <v>0</v>
      </c>
      <c r="BJ97" s="377"/>
      <c r="BK97" s="147">
        <f>SUM(BK87:BK96)</f>
        <v>62</v>
      </c>
      <c r="BL97" s="151">
        <f t="shared" si="70"/>
        <v>0</v>
      </c>
      <c r="BM97" s="150">
        <f>SUM(BM87:BM96)</f>
        <v>15.549999999999999</v>
      </c>
      <c r="BN97" s="151">
        <f t="shared" si="71"/>
        <v>0</v>
      </c>
      <c r="BO97" s="68"/>
      <c r="BP97" s="68"/>
      <c r="BQ97" s="68"/>
      <c r="BR97" s="68"/>
      <c r="BS97" s="68"/>
      <c r="BT97" s="68"/>
      <c r="BU97" s="68"/>
      <c r="BV97" s="68"/>
      <c r="BW97" s="68"/>
      <c r="BX97" s="68"/>
      <c r="BY97" s="68"/>
      <c r="BZ97" s="68"/>
      <c r="CA97" s="68"/>
      <c r="CB97" s="68"/>
      <c r="CC97" s="68"/>
      <c r="CD97" s="68"/>
      <c r="CE97" s="68"/>
      <c r="CF97" s="68"/>
      <c r="CG97" s="68"/>
      <c r="CH97" s="68"/>
      <c r="CI97" s="68"/>
      <c r="CJ97" s="68"/>
      <c r="CK97" s="240"/>
    </row>
    <row r="98" spans="1:89" ht="18" customHeight="1">
      <c r="A98" s="235" t="s">
        <v>30234</v>
      </c>
      <c r="B98" s="235" t="s">
        <v>28540</v>
      </c>
      <c r="C98" s="235" t="s">
        <v>30201</v>
      </c>
      <c r="D98" s="142" t="s">
        <v>30235</v>
      </c>
      <c r="E98" s="124">
        <v>1</v>
      </c>
      <c r="F98" s="124">
        <f t="shared" si="62"/>
        <v>0</v>
      </c>
      <c r="G98" s="793">
        <v>180</v>
      </c>
      <c r="H98" s="481">
        <f t="shared" ref="H98:H107" si="76">$G$5</f>
        <v>0</v>
      </c>
      <c r="I98" s="125">
        <f t="shared" si="64"/>
        <v>180</v>
      </c>
      <c r="J98" s="236">
        <f t="shared" si="65"/>
        <v>0</v>
      </c>
      <c r="K98" s="389"/>
      <c r="L98" s="390"/>
      <c r="M98" s="444"/>
      <c r="N98" s="392"/>
      <c r="O98" s="393"/>
      <c r="P98" s="824"/>
      <c r="Q98" s="369"/>
      <c r="R98" s="394"/>
      <c r="S98" s="388"/>
      <c r="T98" s="425"/>
      <c r="U98" s="395"/>
      <c r="V98" s="396"/>
      <c r="W98" s="396"/>
      <c r="X98" s="398"/>
      <c r="Y98" s="399"/>
      <c r="Z98" s="400"/>
      <c r="AA98" s="401"/>
      <c r="AB98" s="402"/>
      <c r="AC98" s="403"/>
      <c r="AE98" s="424">
        <f t="shared" ref="AE98:AS98" si="77">K108</f>
        <v>0</v>
      </c>
      <c r="AF98" s="423">
        <f t="shared" si="77"/>
        <v>0</v>
      </c>
      <c r="AG98" s="391">
        <f t="shared" si="77"/>
        <v>0</v>
      </c>
      <c r="AH98" s="392">
        <f t="shared" si="77"/>
        <v>0</v>
      </c>
      <c r="AI98" s="407">
        <f t="shared" si="77"/>
        <v>0</v>
      </c>
      <c r="AJ98" s="408">
        <f t="shared" si="77"/>
        <v>0</v>
      </c>
      <c r="AK98" s="409">
        <f t="shared" si="77"/>
        <v>0</v>
      </c>
      <c r="AL98" s="394">
        <f t="shared" si="77"/>
        <v>0</v>
      </c>
      <c r="AM98" s="410">
        <f t="shared" si="77"/>
        <v>0</v>
      </c>
      <c r="AN98" s="426">
        <f t="shared" si="77"/>
        <v>0</v>
      </c>
      <c r="AO98" s="411">
        <f t="shared" si="77"/>
        <v>0</v>
      </c>
      <c r="AP98" s="412">
        <f t="shared" si="77"/>
        <v>0</v>
      </c>
      <c r="AQ98" s="397">
        <f t="shared" si="77"/>
        <v>0</v>
      </c>
      <c r="AR98" s="413">
        <f t="shared" si="77"/>
        <v>0</v>
      </c>
      <c r="AS98" s="414">
        <f t="shared" si="77"/>
        <v>0</v>
      </c>
      <c r="AT98" s="415">
        <f>Z108</f>
        <v>0</v>
      </c>
      <c r="AU98" s="425">
        <f>AA108</f>
        <v>0</v>
      </c>
      <c r="AV98" s="416">
        <f>AB108</f>
        <v>0</v>
      </c>
      <c r="AW98" s="417">
        <f>AC108</f>
        <v>0</v>
      </c>
      <c r="BA98" s="81">
        <f t="shared" ref="BA98:BD104" si="78">BE98*$F98</f>
        <v>0</v>
      </c>
      <c r="BB98" s="81">
        <f t="shared" si="78"/>
        <v>0</v>
      </c>
      <c r="BC98" s="81">
        <f t="shared" si="78"/>
        <v>0</v>
      </c>
      <c r="BD98" s="81">
        <f t="shared" si="78"/>
        <v>0</v>
      </c>
      <c r="BE98" s="267"/>
      <c r="BF98" s="267"/>
      <c r="BG98" s="267">
        <v>1</v>
      </c>
      <c r="BH98" s="267"/>
      <c r="BJ98" s="375" t="s">
        <v>30236</v>
      </c>
      <c r="BK98" s="131">
        <v>6</v>
      </c>
      <c r="BL98" s="131">
        <f t="shared" si="70"/>
        <v>0</v>
      </c>
      <c r="BM98" s="131">
        <v>1.85</v>
      </c>
      <c r="BN98" s="131">
        <f t="shared" si="71"/>
        <v>0</v>
      </c>
      <c r="BO98" s="68"/>
      <c r="BP98" s="68"/>
      <c r="BQ98" s="68"/>
      <c r="BR98" s="68"/>
      <c r="BS98" s="68"/>
      <c r="BT98" s="68"/>
      <c r="BU98" s="68"/>
      <c r="BV98" s="68"/>
      <c r="BW98" s="68"/>
      <c r="BX98" s="68"/>
      <c r="BY98" s="68"/>
      <c r="BZ98" s="68"/>
      <c r="CA98" s="68"/>
      <c r="CB98" s="68"/>
      <c r="CC98" s="68"/>
      <c r="CD98" s="68"/>
      <c r="CE98" s="68"/>
      <c r="CF98" s="68"/>
      <c r="CG98" s="68"/>
      <c r="CH98" s="68"/>
      <c r="CI98" s="68"/>
      <c r="CJ98" s="68"/>
      <c r="CK98" s="240"/>
    </row>
    <row r="99" spans="1:89" ht="18" customHeight="1">
      <c r="A99" s="235" t="s">
        <v>30237</v>
      </c>
      <c r="B99" s="235" t="s">
        <v>28541</v>
      </c>
      <c r="C99" s="235" t="s">
        <v>30201</v>
      </c>
      <c r="D99" s="142" t="s">
        <v>30238</v>
      </c>
      <c r="E99" s="124">
        <v>1</v>
      </c>
      <c r="F99" s="124">
        <f t="shared" si="62"/>
        <v>0</v>
      </c>
      <c r="G99" s="793">
        <v>190</v>
      </c>
      <c r="H99" s="481">
        <f t="shared" si="76"/>
        <v>0</v>
      </c>
      <c r="I99" s="125">
        <f t="shared" si="64"/>
        <v>190</v>
      </c>
      <c r="J99" s="236">
        <f t="shared" si="65"/>
        <v>0</v>
      </c>
      <c r="K99" s="389"/>
      <c r="L99" s="390"/>
      <c r="M99" s="444"/>
      <c r="N99" s="392"/>
      <c r="O99" s="393"/>
      <c r="P99" s="824"/>
      <c r="Q99" s="369"/>
      <c r="R99" s="394"/>
      <c r="S99" s="388"/>
      <c r="T99" s="425"/>
      <c r="U99" s="395"/>
      <c r="V99" s="396"/>
      <c r="W99" s="396"/>
      <c r="X99" s="398"/>
      <c r="Y99" s="399"/>
      <c r="Z99" s="400"/>
      <c r="AA99" s="401"/>
      <c r="AB99" s="402"/>
      <c r="AC99" s="403"/>
      <c r="AE99" s="424">
        <f>AE98</f>
        <v>0</v>
      </c>
      <c r="AF99" s="423">
        <f t="shared" ref="AF99:AW107" si="79">AF98</f>
        <v>0</v>
      </c>
      <c r="AG99" s="391">
        <f t="shared" si="79"/>
        <v>0</v>
      </c>
      <c r="AH99" s="392">
        <f t="shared" si="79"/>
        <v>0</v>
      </c>
      <c r="AI99" s="407">
        <f t="shared" si="79"/>
        <v>0</v>
      </c>
      <c r="AJ99" s="408">
        <f t="shared" si="79"/>
        <v>0</v>
      </c>
      <c r="AK99" s="409">
        <f t="shared" si="79"/>
        <v>0</v>
      </c>
      <c r="AL99" s="394">
        <f t="shared" si="79"/>
        <v>0</v>
      </c>
      <c r="AM99" s="410">
        <f t="shared" si="79"/>
        <v>0</v>
      </c>
      <c r="AN99" s="426">
        <f t="shared" si="79"/>
        <v>0</v>
      </c>
      <c r="AO99" s="411">
        <f t="shared" si="79"/>
        <v>0</v>
      </c>
      <c r="AP99" s="412">
        <f t="shared" si="79"/>
        <v>0</v>
      </c>
      <c r="AQ99" s="397">
        <f t="shared" si="79"/>
        <v>0</v>
      </c>
      <c r="AR99" s="413">
        <f t="shared" si="79"/>
        <v>0</v>
      </c>
      <c r="AS99" s="414">
        <f t="shared" si="79"/>
        <v>0</v>
      </c>
      <c r="AT99" s="415">
        <f t="shared" si="79"/>
        <v>0</v>
      </c>
      <c r="AU99" s="425">
        <f t="shared" si="79"/>
        <v>0</v>
      </c>
      <c r="AV99" s="416">
        <f t="shared" si="79"/>
        <v>0</v>
      </c>
      <c r="AW99" s="417">
        <f t="shared" si="79"/>
        <v>0</v>
      </c>
      <c r="BA99" s="81">
        <f t="shared" si="78"/>
        <v>0</v>
      </c>
      <c r="BB99" s="81">
        <f t="shared" si="78"/>
        <v>0</v>
      </c>
      <c r="BC99" s="81">
        <f t="shared" si="78"/>
        <v>0</v>
      </c>
      <c r="BD99" s="81">
        <f t="shared" si="78"/>
        <v>0</v>
      </c>
      <c r="BE99" s="267"/>
      <c r="BF99" s="267"/>
      <c r="BG99" s="267">
        <v>1</v>
      </c>
      <c r="BH99" s="267"/>
      <c r="BJ99" s="375" t="s">
        <v>30239</v>
      </c>
      <c r="BK99" s="131">
        <v>6</v>
      </c>
      <c r="BL99" s="131">
        <f t="shared" si="70"/>
        <v>0</v>
      </c>
      <c r="BM99" s="131">
        <v>2.5</v>
      </c>
      <c r="BN99" s="131">
        <f t="shared" si="71"/>
        <v>0</v>
      </c>
      <c r="BO99" s="68"/>
      <c r="BP99" s="68"/>
      <c r="BQ99" s="68"/>
      <c r="BR99" s="68"/>
      <c r="BS99" s="68"/>
      <c r="BT99" s="68"/>
      <c r="BU99" s="68"/>
      <c r="BV99" s="68"/>
      <c r="BW99" s="68"/>
      <c r="BX99" s="68"/>
      <c r="BY99" s="68"/>
      <c r="BZ99" s="68"/>
      <c r="CA99" s="68"/>
      <c r="CB99" s="68"/>
      <c r="CC99" s="68"/>
      <c r="CD99" s="68"/>
      <c r="CE99" s="68"/>
      <c r="CF99" s="68"/>
      <c r="CG99" s="68"/>
      <c r="CH99" s="68"/>
      <c r="CI99" s="68"/>
      <c r="CJ99" s="68"/>
      <c r="CK99" s="240"/>
    </row>
    <row r="100" spans="1:89" ht="18" customHeight="1">
      <c r="A100" s="235" t="s">
        <v>30240</v>
      </c>
      <c r="B100" s="235" t="s">
        <v>28542</v>
      </c>
      <c r="C100" s="235" t="s">
        <v>30201</v>
      </c>
      <c r="D100" s="142" t="s">
        <v>30241</v>
      </c>
      <c r="E100" s="124">
        <v>1</v>
      </c>
      <c r="F100" s="124">
        <f t="shared" si="62"/>
        <v>0</v>
      </c>
      <c r="G100" s="793">
        <v>220</v>
      </c>
      <c r="H100" s="481">
        <f t="shared" si="76"/>
        <v>0</v>
      </c>
      <c r="I100" s="125">
        <f t="shared" si="64"/>
        <v>220</v>
      </c>
      <c r="J100" s="236">
        <f t="shared" si="65"/>
        <v>0</v>
      </c>
      <c r="K100" s="389"/>
      <c r="L100" s="390"/>
      <c r="M100" s="444"/>
      <c r="N100" s="392"/>
      <c r="O100" s="393"/>
      <c r="P100" s="824"/>
      <c r="Q100" s="369"/>
      <c r="R100" s="394"/>
      <c r="S100" s="388"/>
      <c r="T100" s="425"/>
      <c r="U100" s="395"/>
      <c r="V100" s="396"/>
      <c r="W100" s="396"/>
      <c r="X100" s="398"/>
      <c r="Y100" s="399"/>
      <c r="Z100" s="400"/>
      <c r="AA100" s="401"/>
      <c r="AB100" s="402"/>
      <c r="AC100" s="403"/>
      <c r="AE100" s="424">
        <f t="shared" ref="AE100:AE107" si="80">AE99</f>
        <v>0</v>
      </c>
      <c r="AF100" s="423">
        <f t="shared" si="79"/>
        <v>0</v>
      </c>
      <c r="AG100" s="391">
        <f t="shared" si="79"/>
        <v>0</v>
      </c>
      <c r="AH100" s="392">
        <f t="shared" si="79"/>
        <v>0</v>
      </c>
      <c r="AI100" s="407">
        <f t="shared" si="79"/>
        <v>0</v>
      </c>
      <c r="AJ100" s="408">
        <f t="shared" si="79"/>
        <v>0</v>
      </c>
      <c r="AK100" s="409">
        <f t="shared" si="79"/>
        <v>0</v>
      </c>
      <c r="AL100" s="394">
        <f t="shared" si="79"/>
        <v>0</v>
      </c>
      <c r="AM100" s="410">
        <f t="shared" si="79"/>
        <v>0</v>
      </c>
      <c r="AN100" s="426">
        <f t="shared" si="79"/>
        <v>0</v>
      </c>
      <c r="AO100" s="411">
        <f t="shared" si="79"/>
        <v>0</v>
      </c>
      <c r="AP100" s="412">
        <f t="shared" si="79"/>
        <v>0</v>
      </c>
      <c r="AQ100" s="397">
        <f t="shared" si="79"/>
        <v>0</v>
      </c>
      <c r="AR100" s="413">
        <f t="shared" si="79"/>
        <v>0</v>
      </c>
      <c r="AS100" s="414">
        <f t="shared" si="79"/>
        <v>0</v>
      </c>
      <c r="AT100" s="415">
        <f t="shared" si="79"/>
        <v>0</v>
      </c>
      <c r="AU100" s="425">
        <f t="shared" si="79"/>
        <v>0</v>
      </c>
      <c r="AV100" s="416">
        <f t="shared" si="79"/>
        <v>0</v>
      </c>
      <c r="AW100" s="417">
        <f t="shared" si="79"/>
        <v>0</v>
      </c>
      <c r="BA100" s="81">
        <f t="shared" si="78"/>
        <v>0</v>
      </c>
      <c r="BB100" s="81">
        <f t="shared" si="78"/>
        <v>0</v>
      </c>
      <c r="BC100" s="81">
        <f t="shared" si="78"/>
        <v>0</v>
      </c>
      <c r="BD100" s="81">
        <f t="shared" si="78"/>
        <v>0</v>
      </c>
      <c r="BE100" s="267"/>
      <c r="BF100" s="267"/>
      <c r="BG100" s="267"/>
      <c r="BH100" s="267">
        <v>1</v>
      </c>
      <c r="BJ100" s="375" t="s">
        <v>30242</v>
      </c>
      <c r="BK100" s="131">
        <v>6</v>
      </c>
      <c r="BL100" s="131">
        <f t="shared" si="70"/>
        <v>0</v>
      </c>
      <c r="BM100" s="131">
        <v>2.2000000000000002</v>
      </c>
      <c r="BN100" s="131">
        <f t="shared" si="71"/>
        <v>0</v>
      </c>
      <c r="BO100" s="68"/>
      <c r="BP100" s="68"/>
      <c r="BQ100" s="68"/>
      <c r="BR100" s="68"/>
      <c r="BS100" s="68"/>
      <c r="BT100" s="68"/>
      <c r="BU100" s="68"/>
      <c r="BV100" s="68"/>
      <c r="BW100" s="68"/>
      <c r="BX100" s="68"/>
      <c r="BY100" s="68"/>
      <c r="BZ100" s="68"/>
      <c r="CA100" s="68"/>
      <c r="CB100" s="68"/>
      <c r="CC100" s="68"/>
      <c r="CD100" s="68"/>
      <c r="CE100" s="68"/>
      <c r="CF100" s="68"/>
      <c r="CG100" s="68"/>
      <c r="CH100" s="68"/>
      <c r="CI100" s="68"/>
      <c r="CJ100" s="68"/>
      <c r="CK100" s="240"/>
    </row>
    <row r="101" spans="1:89" ht="18" customHeight="1">
      <c r="A101" s="235" t="s">
        <v>30243</v>
      </c>
      <c r="B101" s="235" t="s">
        <v>28543</v>
      </c>
      <c r="C101" s="235" t="s">
        <v>30201</v>
      </c>
      <c r="D101" s="142" t="s">
        <v>30244</v>
      </c>
      <c r="E101" s="124">
        <v>1</v>
      </c>
      <c r="F101" s="124">
        <f t="shared" si="62"/>
        <v>0</v>
      </c>
      <c r="G101" s="793">
        <v>210</v>
      </c>
      <c r="H101" s="481">
        <f t="shared" si="76"/>
        <v>0</v>
      </c>
      <c r="I101" s="125">
        <f t="shared" si="64"/>
        <v>210</v>
      </c>
      <c r="J101" s="236">
        <f t="shared" si="65"/>
        <v>0</v>
      </c>
      <c r="K101" s="389"/>
      <c r="L101" s="390"/>
      <c r="M101" s="444"/>
      <c r="N101" s="392"/>
      <c r="O101" s="393"/>
      <c r="P101" s="824"/>
      <c r="Q101" s="369"/>
      <c r="R101" s="394"/>
      <c r="S101" s="388"/>
      <c r="T101" s="425"/>
      <c r="U101" s="395"/>
      <c r="V101" s="396"/>
      <c r="W101" s="396"/>
      <c r="X101" s="398"/>
      <c r="Y101" s="399"/>
      <c r="Z101" s="400"/>
      <c r="AA101" s="401"/>
      <c r="AB101" s="402"/>
      <c r="AC101" s="403"/>
      <c r="AE101" s="424">
        <f t="shared" si="80"/>
        <v>0</v>
      </c>
      <c r="AF101" s="423">
        <f t="shared" si="79"/>
        <v>0</v>
      </c>
      <c r="AG101" s="391">
        <f t="shared" si="79"/>
        <v>0</v>
      </c>
      <c r="AH101" s="392">
        <f t="shared" si="79"/>
        <v>0</v>
      </c>
      <c r="AI101" s="407">
        <f t="shared" si="79"/>
        <v>0</v>
      </c>
      <c r="AJ101" s="408">
        <f t="shared" si="79"/>
        <v>0</v>
      </c>
      <c r="AK101" s="409">
        <f t="shared" si="79"/>
        <v>0</v>
      </c>
      <c r="AL101" s="394">
        <f t="shared" si="79"/>
        <v>0</v>
      </c>
      <c r="AM101" s="410">
        <f t="shared" si="79"/>
        <v>0</v>
      </c>
      <c r="AN101" s="426">
        <f t="shared" si="79"/>
        <v>0</v>
      </c>
      <c r="AO101" s="411">
        <f t="shared" si="79"/>
        <v>0</v>
      </c>
      <c r="AP101" s="412">
        <f t="shared" si="79"/>
        <v>0</v>
      </c>
      <c r="AQ101" s="397">
        <f t="shared" si="79"/>
        <v>0</v>
      </c>
      <c r="AR101" s="413">
        <f t="shared" si="79"/>
        <v>0</v>
      </c>
      <c r="AS101" s="414">
        <f t="shared" si="79"/>
        <v>0</v>
      </c>
      <c r="AT101" s="415">
        <f t="shared" si="79"/>
        <v>0</v>
      </c>
      <c r="AU101" s="425">
        <f t="shared" si="79"/>
        <v>0</v>
      </c>
      <c r="AV101" s="416">
        <f t="shared" si="79"/>
        <v>0</v>
      </c>
      <c r="AW101" s="417">
        <f t="shared" si="79"/>
        <v>0</v>
      </c>
      <c r="BA101" s="81">
        <f t="shared" si="78"/>
        <v>0</v>
      </c>
      <c r="BB101" s="81">
        <f t="shared" si="78"/>
        <v>0</v>
      </c>
      <c r="BC101" s="81">
        <f t="shared" si="78"/>
        <v>0</v>
      </c>
      <c r="BD101" s="81">
        <f t="shared" si="78"/>
        <v>0</v>
      </c>
      <c r="BE101" s="267"/>
      <c r="BF101" s="267"/>
      <c r="BG101" s="267">
        <v>1</v>
      </c>
      <c r="BH101" s="267"/>
      <c r="BJ101" s="375" t="s">
        <v>30245</v>
      </c>
      <c r="BK101" s="131">
        <v>6</v>
      </c>
      <c r="BL101" s="131">
        <f t="shared" si="70"/>
        <v>0</v>
      </c>
      <c r="BM101" s="131">
        <v>2.75</v>
      </c>
      <c r="BN101" s="131">
        <f t="shared" si="71"/>
        <v>0</v>
      </c>
      <c r="BO101" s="68"/>
      <c r="BP101" s="68"/>
      <c r="BQ101" s="68"/>
      <c r="BR101" s="68"/>
      <c r="BS101" s="68"/>
      <c r="BT101" s="68"/>
      <c r="BU101" s="68"/>
      <c r="BV101" s="68"/>
      <c r="BW101" s="68"/>
      <c r="BX101" s="68"/>
      <c r="BY101" s="68"/>
      <c r="BZ101" s="68"/>
      <c r="CA101" s="68"/>
      <c r="CB101" s="68"/>
      <c r="CC101" s="68"/>
      <c r="CD101" s="68"/>
      <c r="CE101" s="68"/>
      <c r="CF101" s="68"/>
      <c r="CG101" s="68"/>
      <c r="CH101" s="68"/>
      <c r="CI101" s="68"/>
      <c r="CJ101" s="68"/>
      <c r="CK101" s="240"/>
    </row>
    <row r="102" spans="1:89" ht="18" customHeight="1">
      <c r="A102" s="235" t="s">
        <v>30246</v>
      </c>
      <c r="B102" s="235" t="s">
        <v>28544</v>
      </c>
      <c r="C102" s="235" t="s">
        <v>30201</v>
      </c>
      <c r="D102" s="142" t="s">
        <v>30247</v>
      </c>
      <c r="E102" s="124">
        <v>1</v>
      </c>
      <c r="F102" s="124">
        <f t="shared" si="62"/>
        <v>0</v>
      </c>
      <c r="G102" s="793">
        <v>240</v>
      </c>
      <c r="H102" s="481">
        <f t="shared" si="76"/>
        <v>0</v>
      </c>
      <c r="I102" s="125">
        <f t="shared" si="64"/>
        <v>240</v>
      </c>
      <c r="J102" s="236">
        <f t="shared" si="65"/>
        <v>0</v>
      </c>
      <c r="K102" s="389"/>
      <c r="L102" s="390"/>
      <c r="M102" s="444"/>
      <c r="N102" s="392"/>
      <c r="O102" s="393"/>
      <c r="P102" s="824"/>
      <c r="Q102" s="369"/>
      <c r="R102" s="394"/>
      <c r="S102" s="388"/>
      <c r="T102" s="425"/>
      <c r="U102" s="395"/>
      <c r="V102" s="396"/>
      <c r="W102" s="396"/>
      <c r="X102" s="398"/>
      <c r="Y102" s="399"/>
      <c r="Z102" s="400"/>
      <c r="AA102" s="401"/>
      <c r="AB102" s="402"/>
      <c r="AC102" s="403"/>
      <c r="AE102" s="424">
        <f t="shared" si="80"/>
        <v>0</v>
      </c>
      <c r="AF102" s="423">
        <f t="shared" si="79"/>
        <v>0</v>
      </c>
      <c r="AG102" s="391">
        <f t="shared" si="79"/>
        <v>0</v>
      </c>
      <c r="AH102" s="392">
        <f t="shared" si="79"/>
        <v>0</v>
      </c>
      <c r="AI102" s="407">
        <f t="shared" si="79"/>
        <v>0</v>
      </c>
      <c r="AJ102" s="408">
        <f t="shared" si="79"/>
        <v>0</v>
      </c>
      <c r="AK102" s="409">
        <f t="shared" si="79"/>
        <v>0</v>
      </c>
      <c r="AL102" s="394">
        <f t="shared" si="79"/>
        <v>0</v>
      </c>
      <c r="AM102" s="410">
        <f t="shared" si="79"/>
        <v>0</v>
      </c>
      <c r="AN102" s="426">
        <f t="shared" si="79"/>
        <v>0</v>
      </c>
      <c r="AO102" s="411">
        <f t="shared" si="79"/>
        <v>0</v>
      </c>
      <c r="AP102" s="412">
        <f t="shared" si="79"/>
        <v>0</v>
      </c>
      <c r="AQ102" s="397">
        <f t="shared" si="79"/>
        <v>0</v>
      </c>
      <c r="AR102" s="413">
        <f t="shared" si="79"/>
        <v>0</v>
      </c>
      <c r="AS102" s="414">
        <f t="shared" si="79"/>
        <v>0</v>
      </c>
      <c r="AT102" s="415">
        <f t="shared" si="79"/>
        <v>0</v>
      </c>
      <c r="AU102" s="425">
        <f t="shared" si="79"/>
        <v>0</v>
      </c>
      <c r="AV102" s="416">
        <f t="shared" si="79"/>
        <v>0</v>
      </c>
      <c r="AW102" s="417">
        <f t="shared" si="79"/>
        <v>0</v>
      </c>
      <c r="BA102" s="81">
        <f t="shared" si="78"/>
        <v>0</v>
      </c>
      <c r="BB102" s="81">
        <f t="shared" si="78"/>
        <v>0</v>
      </c>
      <c r="BC102" s="81">
        <f t="shared" si="78"/>
        <v>0</v>
      </c>
      <c r="BD102" s="81">
        <f t="shared" si="78"/>
        <v>0</v>
      </c>
      <c r="BE102" s="267"/>
      <c r="BF102" s="267"/>
      <c r="BG102" s="267">
        <v>1</v>
      </c>
      <c r="BH102" s="267"/>
      <c r="BJ102" s="375" t="s">
        <v>30248</v>
      </c>
      <c r="BK102" s="131">
        <v>8</v>
      </c>
      <c r="BL102" s="131">
        <f t="shared" si="70"/>
        <v>0</v>
      </c>
      <c r="BM102" s="131">
        <v>3.65</v>
      </c>
      <c r="BN102" s="131">
        <f t="shared" si="71"/>
        <v>0</v>
      </c>
      <c r="BO102" s="68"/>
      <c r="BP102" s="68"/>
      <c r="BQ102" s="68"/>
      <c r="BR102" s="68"/>
      <c r="BS102" s="68"/>
      <c r="BT102" s="68"/>
      <c r="BU102" s="68"/>
      <c r="BV102" s="68"/>
      <c r="BW102" s="68"/>
      <c r="BX102" s="68"/>
      <c r="BY102" s="68"/>
      <c r="BZ102" s="68"/>
      <c r="CA102" s="68"/>
      <c r="CB102" s="68"/>
      <c r="CC102" s="68"/>
      <c r="CD102" s="68"/>
      <c r="CE102" s="68"/>
      <c r="CF102" s="68"/>
      <c r="CG102" s="68"/>
      <c r="CH102" s="68"/>
      <c r="CI102" s="68"/>
      <c r="CJ102" s="68"/>
      <c r="CK102" s="240"/>
    </row>
    <row r="103" spans="1:89" ht="18" customHeight="1">
      <c r="A103" s="235" t="s">
        <v>30249</v>
      </c>
      <c r="B103" s="235" t="s">
        <v>28545</v>
      </c>
      <c r="C103" s="235" t="s">
        <v>30201</v>
      </c>
      <c r="D103" s="142" t="s">
        <v>30250</v>
      </c>
      <c r="E103" s="124">
        <v>1</v>
      </c>
      <c r="F103" s="124">
        <f t="shared" si="62"/>
        <v>0</v>
      </c>
      <c r="G103" s="793">
        <v>210</v>
      </c>
      <c r="H103" s="481">
        <f t="shared" si="76"/>
        <v>0</v>
      </c>
      <c r="I103" s="125">
        <f t="shared" si="64"/>
        <v>210</v>
      </c>
      <c r="J103" s="236">
        <f t="shared" si="65"/>
        <v>0</v>
      </c>
      <c r="K103" s="389"/>
      <c r="L103" s="390"/>
      <c r="M103" s="444"/>
      <c r="N103" s="392"/>
      <c r="O103" s="393"/>
      <c r="P103" s="824"/>
      <c r="Q103" s="369"/>
      <c r="R103" s="394"/>
      <c r="S103" s="388"/>
      <c r="T103" s="425"/>
      <c r="U103" s="395"/>
      <c r="V103" s="396"/>
      <c r="W103" s="396"/>
      <c r="X103" s="398"/>
      <c r="Y103" s="399"/>
      <c r="Z103" s="400"/>
      <c r="AA103" s="401"/>
      <c r="AB103" s="402"/>
      <c r="AC103" s="403"/>
      <c r="AE103" s="424">
        <f t="shared" si="80"/>
        <v>0</v>
      </c>
      <c r="AF103" s="423">
        <f t="shared" si="79"/>
        <v>0</v>
      </c>
      <c r="AG103" s="391">
        <f t="shared" si="79"/>
        <v>0</v>
      </c>
      <c r="AH103" s="392">
        <f t="shared" si="79"/>
        <v>0</v>
      </c>
      <c r="AI103" s="407">
        <f t="shared" si="79"/>
        <v>0</v>
      </c>
      <c r="AJ103" s="408">
        <f t="shared" si="79"/>
        <v>0</v>
      </c>
      <c r="AK103" s="409">
        <f t="shared" si="79"/>
        <v>0</v>
      </c>
      <c r="AL103" s="394">
        <f t="shared" si="79"/>
        <v>0</v>
      </c>
      <c r="AM103" s="410">
        <f t="shared" si="79"/>
        <v>0</v>
      </c>
      <c r="AN103" s="426">
        <f t="shared" si="79"/>
        <v>0</v>
      </c>
      <c r="AO103" s="411">
        <f t="shared" si="79"/>
        <v>0</v>
      </c>
      <c r="AP103" s="412">
        <f t="shared" si="79"/>
        <v>0</v>
      </c>
      <c r="AQ103" s="397">
        <f t="shared" si="79"/>
        <v>0</v>
      </c>
      <c r="AR103" s="413">
        <f t="shared" si="79"/>
        <v>0</v>
      </c>
      <c r="AS103" s="414">
        <f t="shared" si="79"/>
        <v>0</v>
      </c>
      <c r="AT103" s="415">
        <f t="shared" si="79"/>
        <v>0</v>
      </c>
      <c r="AU103" s="425">
        <f t="shared" si="79"/>
        <v>0</v>
      </c>
      <c r="AV103" s="416">
        <f t="shared" si="79"/>
        <v>0</v>
      </c>
      <c r="AW103" s="417">
        <f t="shared" si="79"/>
        <v>0</v>
      </c>
      <c r="BA103" s="81">
        <f t="shared" si="78"/>
        <v>0</v>
      </c>
      <c r="BB103" s="81">
        <f t="shared" si="78"/>
        <v>0</v>
      </c>
      <c r="BC103" s="81">
        <f t="shared" si="78"/>
        <v>0</v>
      </c>
      <c r="BD103" s="81">
        <f t="shared" si="78"/>
        <v>0</v>
      </c>
      <c r="BE103" s="267"/>
      <c r="BF103" s="267"/>
      <c r="BG103" s="267">
        <v>1</v>
      </c>
      <c r="BH103" s="267"/>
      <c r="BJ103" s="375" t="s">
        <v>30251</v>
      </c>
      <c r="BK103" s="131">
        <v>6</v>
      </c>
      <c r="BL103" s="131">
        <f t="shared" si="70"/>
        <v>0</v>
      </c>
      <c r="BM103" s="131">
        <v>1.56</v>
      </c>
      <c r="BN103" s="131">
        <f t="shared" si="71"/>
        <v>0</v>
      </c>
      <c r="BO103" s="68"/>
      <c r="BP103" s="68"/>
      <c r="BQ103" s="68"/>
      <c r="BR103" s="68"/>
      <c r="BS103" s="68"/>
      <c r="BT103" s="68"/>
      <c r="BU103" s="68"/>
      <c r="BV103" s="68"/>
      <c r="BW103" s="68"/>
      <c r="BX103" s="68"/>
      <c r="BY103" s="68"/>
      <c r="BZ103" s="68"/>
      <c r="CA103" s="68"/>
      <c r="CB103" s="68"/>
      <c r="CC103" s="68"/>
      <c r="CD103" s="68"/>
      <c r="CE103" s="68"/>
      <c r="CF103" s="68"/>
      <c r="CG103" s="68"/>
      <c r="CH103" s="68"/>
      <c r="CI103" s="68"/>
      <c r="CJ103" s="68"/>
    </row>
    <row r="104" spans="1:89" ht="18" customHeight="1">
      <c r="A104" s="235" t="s">
        <v>30252</v>
      </c>
      <c r="B104" s="235" t="s">
        <v>28546</v>
      </c>
      <c r="C104" s="235" t="s">
        <v>30201</v>
      </c>
      <c r="D104" s="142" t="s">
        <v>30253</v>
      </c>
      <c r="E104" s="124">
        <v>1</v>
      </c>
      <c r="F104" s="124">
        <f t="shared" si="62"/>
        <v>0</v>
      </c>
      <c r="G104" s="793">
        <v>210</v>
      </c>
      <c r="H104" s="481">
        <f t="shared" si="76"/>
        <v>0</v>
      </c>
      <c r="I104" s="125">
        <f t="shared" si="64"/>
        <v>210</v>
      </c>
      <c r="J104" s="236">
        <f t="shared" si="65"/>
        <v>0</v>
      </c>
      <c r="K104" s="389"/>
      <c r="L104" s="390"/>
      <c r="M104" s="444"/>
      <c r="N104" s="392"/>
      <c r="O104" s="393"/>
      <c r="P104" s="824"/>
      <c r="Q104" s="369"/>
      <c r="R104" s="394"/>
      <c r="S104" s="388"/>
      <c r="T104" s="425"/>
      <c r="U104" s="395"/>
      <c r="V104" s="396"/>
      <c r="W104" s="396"/>
      <c r="X104" s="398"/>
      <c r="Y104" s="399"/>
      <c r="Z104" s="400"/>
      <c r="AA104" s="401"/>
      <c r="AB104" s="402"/>
      <c r="AC104" s="403"/>
      <c r="AE104" s="424">
        <f t="shared" si="80"/>
        <v>0</v>
      </c>
      <c r="AF104" s="423">
        <f t="shared" si="79"/>
        <v>0</v>
      </c>
      <c r="AG104" s="391">
        <f t="shared" si="79"/>
        <v>0</v>
      </c>
      <c r="AH104" s="392">
        <f t="shared" si="79"/>
        <v>0</v>
      </c>
      <c r="AI104" s="407">
        <f t="shared" si="79"/>
        <v>0</v>
      </c>
      <c r="AJ104" s="408">
        <f t="shared" si="79"/>
        <v>0</v>
      </c>
      <c r="AK104" s="409">
        <f t="shared" si="79"/>
        <v>0</v>
      </c>
      <c r="AL104" s="394">
        <f t="shared" si="79"/>
        <v>0</v>
      </c>
      <c r="AM104" s="410">
        <f t="shared" si="79"/>
        <v>0</v>
      </c>
      <c r="AN104" s="426">
        <f t="shared" si="79"/>
        <v>0</v>
      </c>
      <c r="AO104" s="411">
        <f t="shared" si="79"/>
        <v>0</v>
      </c>
      <c r="AP104" s="412">
        <f t="shared" si="79"/>
        <v>0</v>
      </c>
      <c r="AQ104" s="397">
        <f t="shared" si="79"/>
        <v>0</v>
      </c>
      <c r="AR104" s="413">
        <f t="shared" si="79"/>
        <v>0</v>
      </c>
      <c r="AS104" s="414">
        <f t="shared" si="79"/>
        <v>0</v>
      </c>
      <c r="AT104" s="415">
        <f t="shared" si="79"/>
        <v>0</v>
      </c>
      <c r="AU104" s="425">
        <f t="shared" si="79"/>
        <v>0</v>
      </c>
      <c r="AV104" s="416">
        <f t="shared" si="79"/>
        <v>0</v>
      </c>
      <c r="AW104" s="417">
        <f t="shared" si="79"/>
        <v>0</v>
      </c>
      <c r="BA104" s="81">
        <f t="shared" si="78"/>
        <v>0</v>
      </c>
      <c r="BB104" s="81">
        <f t="shared" si="78"/>
        <v>0</v>
      </c>
      <c r="BC104" s="81">
        <f t="shared" si="78"/>
        <v>0</v>
      </c>
      <c r="BD104" s="81">
        <f t="shared" si="78"/>
        <v>0</v>
      </c>
      <c r="BE104" s="267"/>
      <c r="BF104" s="267"/>
      <c r="BG104" s="267">
        <v>1</v>
      </c>
      <c r="BH104" s="267"/>
      <c r="BJ104" s="375" t="s">
        <v>30254</v>
      </c>
      <c r="BK104" s="131">
        <v>6</v>
      </c>
      <c r="BL104" s="131">
        <f t="shared" si="70"/>
        <v>0</v>
      </c>
      <c r="BM104" s="131">
        <v>1.58</v>
      </c>
      <c r="BN104" s="131">
        <f t="shared" si="71"/>
        <v>0</v>
      </c>
      <c r="BO104" s="68"/>
      <c r="BP104" s="68"/>
      <c r="BQ104" s="68"/>
      <c r="BR104" s="68"/>
      <c r="BS104" s="68"/>
      <c r="BT104" s="68"/>
      <c r="BU104" s="68"/>
      <c r="BV104" s="68"/>
      <c r="BW104" s="68"/>
      <c r="BX104" s="68"/>
      <c r="BY104" s="68"/>
      <c r="BZ104" s="68"/>
      <c r="CA104" s="68"/>
      <c r="CB104" s="68"/>
      <c r="CC104" s="68"/>
      <c r="CD104" s="68"/>
      <c r="CE104" s="68"/>
      <c r="CF104" s="68"/>
      <c r="CG104" s="68"/>
      <c r="CH104" s="68"/>
      <c r="CI104" s="68"/>
      <c r="CJ104" s="68"/>
    </row>
    <row r="105" spans="1:89" ht="18" customHeight="1">
      <c r="A105" s="235" t="s">
        <v>30255</v>
      </c>
      <c r="B105" s="235" t="s">
        <v>28547</v>
      </c>
      <c r="C105" s="235" t="s">
        <v>30201</v>
      </c>
      <c r="D105" s="142" t="s">
        <v>30256</v>
      </c>
      <c r="E105" s="124">
        <v>1</v>
      </c>
      <c r="F105" s="124">
        <f t="shared" si="62"/>
        <v>0</v>
      </c>
      <c r="G105" s="793">
        <v>210</v>
      </c>
      <c r="H105" s="481">
        <f t="shared" si="76"/>
        <v>0</v>
      </c>
      <c r="I105" s="125">
        <f t="shared" si="64"/>
        <v>210</v>
      </c>
      <c r="J105" s="236">
        <f t="shared" si="65"/>
        <v>0</v>
      </c>
      <c r="K105" s="389"/>
      <c r="L105" s="390"/>
      <c r="M105" s="444"/>
      <c r="N105" s="392"/>
      <c r="O105" s="393"/>
      <c r="P105" s="824"/>
      <c r="Q105" s="369"/>
      <c r="R105" s="394"/>
      <c r="S105" s="388"/>
      <c r="T105" s="425"/>
      <c r="U105" s="395"/>
      <c r="V105" s="396"/>
      <c r="W105" s="396"/>
      <c r="X105" s="398"/>
      <c r="Y105" s="399"/>
      <c r="Z105" s="400"/>
      <c r="AA105" s="401"/>
      <c r="AB105" s="402"/>
      <c r="AC105" s="403"/>
      <c r="AE105" s="424">
        <f t="shared" si="80"/>
        <v>0</v>
      </c>
      <c r="AF105" s="423">
        <f t="shared" si="79"/>
        <v>0</v>
      </c>
      <c r="AG105" s="391">
        <f t="shared" si="79"/>
        <v>0</v>
      </c>
      <c r="AH105" s="392">
        <f t="shared" si="79"/>
        <v>0</v>
      </c>
      <c r="AI105" s="407">
        <f t="shared" si="79"/>
        <v>0</v>
      </c>
      <c r="AJ105" s="408">
        <f t="shared" si="79"/>
        <v>0</v>
      </c>
      <c r="AK105" s="409">
        <f t="shared" si="79"/>
        <v>0</v>
      </c>
      <c r="AL105" s="394">
        <f t="shared" si="79"/>
        <v>0</v>
      </c>
      <c r="AM105" s="410">
        <f t="shared" si="79"/>
        <v>0</v>
      </c>
      <c r="AN105" s="426">
        <f t="shared" si="79"/>
        <v>0</v>
      </c>
      <c r="AO105" s="411">
        <f t="shared" si="79"/>
        <v>0</v>
      </c>
      <c r="AP105" s="412">
        <f t="shared" si="79"/>
        <v>0</v>
      </c>
      <c r="AQ105" s="397">
        <f t="shared" si="79"/>
        <v>0</v>
      </c>
      <c r="AR105" s="413">
        <f t="shared" si="79"/>
        <v>0</v>
      </c>
      <c r="AS105" s="414">
        <f t="shared" si="79"/>
        <v>0</v>
      </c>
      <c r="AT105" s="415">
        <f t="shared" si="79"/>
        <v>0</v>
      </c>
      <c r="AU105" s="425">
        <f t="shared" si="79"/>
        <v>0</v>
      </c>
      <c r="AV105" s="416">
        <f t="shared" si="79"/>
        <v>0</v>
      </c>
      <c r="AW105" s="417">
        <f t="shared" si="79"/>
        <v>0</v>
      </c>
      <c r="BA105" s="81">
        <f t="shared" ref="BA105:BA119" si="81">BE105*$F105</f>
        <v>0</v>
      </c>
      <c r="BB105" s="81">
        <f t="shared" ref="BB105:BB119" si="82">BF105*$F105</f>
        <v>0</v>
      </c>
      <c r="BC105" s="81">
        <f t="shared" ref="BC105:BC119" si="83">BG105*$F105</f>
        <v>0</v>
      </c>
      <c r="BD105" s="81">
        <f t="shared" ref="BD105:BD119" si="84">BH105*$F105</f>
        <v>0</v>
      </c>
      <c r="BE105" s="267"/>
      <c r="BF105" s="267"/>
      <c r="BG105" s="267">
        <v>1</v>
      </c>
      <c r="BH105" s="267"/>
      <c r="BJ105" s="375" t="s">
        <v>30257</v>
      </c>
      <c r="BK105" s="131">
        <v>6</v>
      </c>
      <c r="BL105" s="131">
        <f t="shared" si="70"/>
        <v>0</v>
      </c>
      <c r="BM105" s="131">
        <v>1.58</v>
      </c>
      <c r="BN105" s="131">
        <f t="shared" si="71"/>
        <v>0</v>
      </c>
      <c r="BO105" s="68"/>
      <c r="BP105" s="68"/>
      <c r="BQ105" s="68"/>
      <c r="BR105" s="68"/>
      <c r="BS105" s="68"/>
      <c r="BT105" s="68"/>
      <c r="BU105" s="68"/>
      <c r="BV105" s="68"/>
      <c r="BW105" s="68"/>
      <c r="BX105" s="68"/>
      <c r="BY105" s="68"/>
      <c r="BZ105" s="68"/>
      <c r="CA105" s="68"/>
      <c r="CB105" s="68"/>
      <c r="CC105" s="68"/>
      <c r="CD105" s="68"/>
      <c r="CE105" s="68"/>
      <c r="CF105" s="68"/>
      <c r="CG105" s="68"/>
      <c r="CH105" s="68"/>
      <c r="CI105" s="68"/>
      <c r="CJ105" s="68"/>
    </row>
    <row r="106" spans="1:89" ht="18" customHeight="1">
      <c r="A106" s="235" t="s">
        <v>30258</v>
      </c>
      <c r="B106" s="235" t="s">
        <v>28548</v>
      </c>
      <c r="C106" s="235" t="s">
        <v>30201</v>
      </c>
      <c r="D106" s="142" t="s">
        <v>30259</v>
      </c>
      <c r="E106" s="124">
        <v>1</v>
      </c>
      <c r="F106" s="124">
        <f t="shared" si="62"/>
        <v>0</v>
      </c>
      <c r="G106" s="793">
        <v>200</v>
      </c>
      <c r="H106" s="481">
        <f t="shared" si="76"/>
        <v>0</v>
      </c>
      <c r="I106" s="125">
        <f t="shared" si="64"/>
        <v>200</v>
      </c>
      <c r="J106" s="236">
        <f t="shared" si="65"/>
        <v>0</v>
      </c>
      <c r="K106" s="389"/>
      <c r="L106" s="390"/>
      <c r="M106" s="444"/>
      <c r="N106" s="392"/>
      <c r="O106" s="393"/>
      <c r="P106" s="824"/>
      <c r="Q106" s="369"/>
      <c r="R106" s="394"/>
      <c r="S106" s="388"/>
      <c r="T106" s="425"/>
      <c r="U106" s="395"/>
      <c r="V106" s="396"/>
      <c r="W106" s="396"/>
      <c r="X106" s="398"/>
      <c r="Y106" s="399"/>
      <c r="Z106" s="400"/>
      <c r="AA106" s="401"/>
      <c r="AB106" s="402"/>
      <c r="AC106" s="403"/>
      <c r="AE106" s="424">
        <f t="shared" si="80"/>
        <v>0</v>
      </c>
      <c r="AF106" s="423">
        <f t="shared" si="79"/>
        <v>0</v>
      </c>
      <c r="AG106" s="391">
        <f t="shared" si="79"/>
        <v>0</v>
      </c>
      <c r="AH106" s="392">
        <f t="shared" si="79"/>
        <v>0</v>
      </c>
      <c r="AI106" s="407">
        <f t="shared" si="79"/>
        <v>0</v>
      </c>
      <c r="AJ106" s="408">
        <f t="shared" si="79"/>
        <v>0</v>
      </c>
      <c r="AK106" s="409">
        <f t="shared" si="79"/>
        <v>0</v>
      </c>
      <c r="AL106" s="394">
        <f t="shared" si="79"/>
        <v>0</v>
      </c>
      <c r="AM106" s="410">
        <f t="shared" si="79"/>
        <v>0</v>
      </c>
      <c r="AN106" s="426">
        <f t="shared" si="79"/>
        <v>0</v>
      </c>
      <c r="AO106" s="411">
        <f t="shared" si="79"/>
        <v>0</v>
      </c>
      <c r="AP106" s="412">
        <f t="shared" si="79"/>
        <v>0</v>
      </c>
      <c r="AQ106" s="397">
        <f t="shared" si="79"/>
        <v>0</v>
      </c>
      <c r="AR106" s="413">
        <f t="shared" si="79"/>
        <v>0</v>
      </c>
      <c r="AS106" s="414">
        <f t="shared" si="79"/>
        <v>0</v>
      </c>
      <c r="AT106" s="415">
        <f t="shared" si="79"/>
        <v>0</v>
      </c>
      <c r="AU106" s="425">
        <f t="shared" si="79"/>
        <v>0</v>
      </c>
      <c r="AV106" s="416">
        <f t="shared" si="79"/>
        <v>0</v>
      </c>
      <c r="AW106" s="417">
        <f t="shared" si="79"/>
        <v>0</v>
      </c>
      <c r="BA106" s="81">
        <f t="shared" si="81"/>
        <v>0</v>
      </c>
      <c r="BB106" s="81">
        <f t="shared" si="82"/>
        <v>0</v>
      </c>
      <c r="BC106" s="81">
        <f t="shared" si="83"/>
        <v>0</v>
      </c>
      <c r="BD106" s="81">
        <f t="shared" si="84"/>
        <v>0</v>
      </c>
      <c r="BE106" s="267"/>
      <c r="BF106" s="267">
        <v>1</v>
      </c>
      <c r="BG106" s="267"/>
      <c r="BH106" s="267"/>
      <c r="BJ106" s="375" t="s">
        <v>30260</v>
      </c>
      <c r="BK106" s="131">
        <v>6</v>
      </c>
      <c r="BL106" s="131">
        <f t="shared" si="70"/>
        <v>0</v>
      </c>
      <c r="BM106" s="131">
        <v>1.54</v>
      </c>
      <c r="BN106" s="131">
        <f t="shared" si="71"/>
        <v>0</v>
      </c>
      <c r="BO106" s="68"/>
      <c r="BP106" s="68"/>
      <c r="BQ106" s="68"/>
      <c r="BR106" s="68"/>
      <c r="BS106" s="68"/>
      <c r="BT106" s="68"/>
      <c r="BU106" s="68"/>
      <c r="BV106" s="68"/>
      <c r="BW106" s="68"/>
      <c r="BX106" s="68"/>
      <c r="BY106" s="68"/>
      <c r="BZ106" s="68"/>
      <c r="CA106" s="68"/>
      <c r="CB106" s="68"/>
      <c r="CC106" s="68"/>
      <c r="CD106" s="68"/>
      <c r="CE106" s="68"/>
      <c r="CF106" s="68"/>
      <c r="CG106" s="68"/>
      <c r="CH106" s="68"/>
      <c r="CI106" s="68"/>
      <c r="CJ106" s="68"/>
    </row>
    <row r="107" spans="1:89" ht="18" customHeight="1">
      <c r="A107" s="235" t="s">
        <v>30261</v>
      </c>
      <c r="B107" s="235" t="s">
        <v>28549</v>
      </c>
      <c r="C107" s="235" t="s">
        <v>30201</v>
      </c>
      <c r="D107" s="142" t="s">
        <v>30262</v>
      </c>
      <c r="E107" s="124">
        <v>1</v>
      </c>
      <c r="F107" s="124">
        <f t="shared" si="62"/>
        <v>0</v>
      </c>
      <c r="G107" s="793">
        <v>220</v>
      </c>
      <c r="H107" s="481">
        <f t="shared" si="76"/>
        <v>0</v>
      </c>
      <c r="I107" s="125">
        <f t="shared" si="64"/>
        <v>220</v>
      </c>
      <c r="J107" s="236">
        <f t="shared" si="65"/>
        <v>0</v>
      </c>
      <c r="K107" s="389"/>
      <c r="L107" s="390"/>
      <c r="M107" s="444"/>
      <c r="N107" s="392"/>
      <c r="O107" s="393"/>
      <c r="P107" s="824"/>
      <c r="Q107" s="369"/>
      <c r="R107" s="394"/>
      <c r="S107" s="388"/>
      <c r="T107" s="425"/>
      <c r="U107" s="395"/>
      <c r="V107" s="396"/>
      <c r="W107" s="396"/>
      <c r="X107" s="398"/>
      <c r="Y107" s="399"/>
      <c r="Z107" s="400"/>
      <c r="AA107" s="401"/>
      <c r="AB107" s="402"/>
      <c r="AC107" s="403"/>
      <c r="AE107" s="424">
        <f t="shared" si="80"/>
        <v>0</v>
      </c>
      <c r="AF107" s="423">
        <f t="shared" si="79"/>
        <v>0</v>
      </c>
      <c r="AG107" s="391">
        <f t="shared" si="79"/>
        <v>0</v>
      </c>
      <c r="AH107" s="392">
        <f t="shared" si="79"/>
        <v>0</v>
      </c>
      <c r="AI107" s="407">
        <f t="shared" si="79"/>
        <v>0</v>
      </c>
      <c r="AJ107" s="408">
        <f t="shared" si="79"/>
        <v>0</v>
      </c>
      <c r="AK107" s="409">
        <f t="shared" si="79"/>
        <v>0</v>
      </c>
      <c r="AL107" s="394">
        <f t="shared" si="79"/>
        <v>0</v>
      </c>
      <c r="AM107" s="410">
        <f t="shared" si="79"/>
        <v>0</v>
      </c>
      <c r="AN107" s="426">
        <f t="shared" si="79"/>
        <v>0</v>
      </c>
      <c r="AO107" s="411">
        <f t="shared" si="79"/>
        <v>0</v>
      </c>
      <c r="AP107" s="412">
        <f t="shared" si="79"/>
        <v>0</v>
      </c>
      <c r="AQ107" s="397">
        <f t="shared" si="79"/>
        <v>0</v>
      </c>
      <c r="AR107" s="413">
        <f t="shared" si="79"/>
        <v>0</v>
      </c>
      <c r="AS107" s="414">
        <f t="shared" si="79"/>
        <v>0</v>
      </c>
      <c r="AT107" s="415">
        <f t="shared" si="79"/>
        <v>0</v>
      </c>
      <c r="AU107" s="425">
        <f t="shared" si="79"/>
        <v>0</v>
      </c>
      <c r="AV107" s="416">
        <f t="shared" si="79"/>
        <v>0</v>
      </c>
      <c r="AW107" s="417">
        <f t="shared" si="79"/>
        <v>0</v>
      </c>
      <c r="BA107" s="81">
        <f t="shared" si="81"/>
        <v>0</v>
      </c>
      <c r="BB107" s="81">
        <f t="shared" si="82"/>
        <v>0</v>
      </c>
      <c r="BC107" s="81">
        <f t="shared" si="83"/>
        <v>0</v>
      </c>
      <c r="BD107" s="81">
        <f t="shared" si="84"/>
        <v>0</v>
      </c>
      <c r="BE107" s="267"/>
      <c r="BF107" s="267">
        <v>1</v>
      </c>
      <c r="BG107" s="267"/>
      <c r="BH107" s="267"/>
      <c r="BJ107" s="375" t="s">
        <v>30263</v>
      </c>
      <c r="BK107" s="131">
        <v>6</v>
      </c>
      <c r="BL107" s="131">
        <f t="shared" si="70"/>
        <v>0</v>
      </c>
      <c r="BM107" s="131">
        <v>1.72</v>
      </c>
      <c r="BN107" s="131">
        <f t="shared" si="71"/>
        <v>0</v>
      </c>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9" ht="18" customHeight="1">
      <c r="A108" s="144" t="s">
        <v>23111</v>
      </c>
      <c r="B108" s="144" t="s">
        <v>28550</v>
      </c>
      <c r="C108" s="144" t="s">
        <v>30201</v>
      </c>
      <c r="D108" s="144" t="s">
        <v>30264</v>
      </c>
      <c r="E108" s="145">
        <v>10</v>
      </c>
      <c r="F108" s="145">
        <f t="shared" si="62"/>
        <v>0</v>
      </c>
      <c r="G108" s="795">
        <f>SUM(G98:G107)*0.9</f>
        <v>1881</v>
      </c>
      <c r="H108" s="485">
        <f>$G$5</f>
        <v>0</v>
      </c>
      <c r="I108" s="487">
        <f t="shared" si="64"/>
        <v>1881</v>
      </c>
      <c r="J108" s="146">
        <f t="shared" si="65"/>
        <v>0</v>
      </c>
      <c r="K108" s="405"/>
      <c r="L108" s="406"/>
      <c r="M108" s="445"/>
      <c r="N108" s="392"/>
      <c r="O108" s="407"/>
      <c r="P108" s="823"/>
      <c r="Q108" s="332"/>
      <c r="R108" s="394"/>
      <c r="S108" s="410"/>
      <c r="T108" s="426"/>
      <c r="U108" s="411"/>
      <c r="V108" s="412"/>
      <c r="W108" s="412"/>
      <c r="X108" s="413"/>
      <c r="Y108" s="414"/>
      <c r="Z108" s="415"/>
      <c r="AA108" s="425"/>
      <c r="AB108" s="416"/>
      <c r="AC108" s="417"/>
      <c r="BA108" s="81">
        <f t="shared" si="81"/>
        <v>0</v>
      </c>
      <c r="BB108" s="81">
        <f t="shared" si="82"/>
        <v>0</v>
      </c>
      <c r="BC108" s="81">
        <f t="shared" si="83"/>
        <v>0</v>
      </c>
      <c r="BD108" s="81">
        <f t="shared" si="84"/>
        <v>0</v>
      </c>
      <c r="BE108" s="147">
        <f>SUM(BE98:BE107)</f>
        <v>0</v>
      </c>
      <c r="BF108" s="147">
        <f>SUM(BF98:BF107)</f>
        <v>2</v>
      </c>
      <c r="BG108" s="147">
        <f>SUM(BG98:BG107)</f>
        <v>7</v>
      </c>
      <c r="BH108" s="147">
        <f>SUM(BH98:BH107)</f>
        <v>1</v>
      </c>
      <c r="BJ108" s="377"/>
      <c r="BK108" s="147">
        <f>SUM(BK98:BK107)</f>
        <v>62</v>
      </c>
      <c r="BL108" s="151">
        <f t="shared" si="70"/>
        <v>0</v>
      </c>
      <c r="BM108" s="150">
        <f>SUM(BM98:BM107)</f>
        <v>20.93</v>
      </c>
      <c r="BN108" s="151">
        <f t="shared" si="71"/>
        <v>0</v>
      </c>
      <c r="BO108" s="68"/>
      <c r="BP108" s="68"/>
      <c r="BQ108" s="68"/>
      <c r="BR108" s="68"/>
      <c r="BS108" s="68"/>
      <c r="BT108" s="68"/>
      <c r="BU108" s="68"/>
      <c r="BV108" s="68"/>
      <c r="BW108" s="68"/>
      <c r="BX108" s="68"/>
      <c r="BY108" s="68"/>
      <c r="BZ108" s="68"/>
      <c r="CA108" s="68"/>
      <c r="CB108" s="68"/>
      <c r="CC108" s="68"/>
      <c r="CD108" s="68"/>
      <c r="CE108" s="68"/>
      <c r="CF108" s="68"/>
      <c r="CG108" s="68"/>
      <c r="CH108" s="68"/>
      <c r="CI108" s="68"/>
      <c r="CJ108" s="68"/>
    </row>
    <row r="109" spans="1:89" ht="18" customHeight="1">
      <c r="A109" s="235" t="s">
        <v>30265</v>
      </c>
      <c r="B109" s="235" t="s">
        <v>28551</v>
      </c>
      <c r="C109" s="235" t="s">
        <v>30201</v>
      </c>
      <c r="D109" s="142" t="s">
        <v>30266</v>
      </c>
      <c r="E109" s="124">
        <v>1</v>
      </c>
      <c r="F109" s="124">
        <f t="shared" si="62"/>
        <v>0</v>
      </c>
      <c r="G109" s="793">
        <v>230</v>
      </c>
      <c r="H109" s="481">
        <f t="shared" ref="H109:H118" si="85">$G$5</f>
        <v>0</v>
      </c>
      <c r="I109" s="125">
        <f>G109*((1-H109))</f>
        <v>230</v>
      </c>
      <c r="J109" s="236">
        <f>F109*I109</f>
        <v>0</v>
      </c>
      <c r="K109" s="389"/>
      <c r="L109" s="390"/>
      <c r="M109" s="444"/>
      <c r="N109" s="392"/>
      <c r="O109" s="393"/>
      <c r="P109" s="824"/>
      <c r="Q109" s="369"/>
      <c r="R109" s="394"/>
      <c r="S109" s="388"/>
      <c r="T109" s="425"/>
      <c r="U109" s="395"/>
      <c r="V109" s="396"/>
      <c r="W109" s="396"/>
      <c r="X109" s="398"/>
      <c r="Y109" s="399"/>
      <c r="Z109" s="400"/>
      <c r="AA109" s="401"/>
      <c r="AB109" s="402"/>
      <c r="AC109" s="403"/>
      <c r="AE109" s="424">
        <f t="shared" ref="AE109:AS109" si="86">K119</f>
        <v>0</v>
      </c>
      <c r="AF109" s="423">
        <f t="shared" si="86"/>
        <v>0</v>
      </c>
      <c r="AG109" s="391">
        <f t="shared" si="86"/>
        <v>0</v>
      </c>
      <c r="AH109" s="392">
        <f t="shared" si="86"/>
        <v>0</v>
      </c>
      <c r="AI109" s="407">
        <f t="shared" si="86"/>
        <v>0</v>
      </c>
      <c r="AJ109" s="408">
        <f t="shared" si="86"/>
        <v>0</v>
      </c>
      <c r="AK109" s="409">
        <f t="shared" si="86"/>
        <v>0</v>
      </c>
      <c r="AL109" s="394">
        <f t="shared" si="86"/>
        <v>0</v>
      </c>
      <c r="AM109" s="410">
        <f t="shared" si="86"/>
        <v>0</v>
      </c>
      <c r="AN109" s="426">
        <f t="shared" si="86"/>
        <v>0</v>
      </c>
      <c r="AO109" s="411">
        <f t="shared" si="86"/>
        <v>0</v>
      </c>
      <c r="AP109" s="412">
        <f t="shared" si="86"/>
        <v>0</v>
      </c>
      <c r="AQ109" s="397">
        <f t="shared" si="86"/>
        <v>0</v>
      </c>
      <c r="AR109" s="413">
        <f t="shared" si="86"/>
        <v>0</v>
      </c>
      <c r="AS109" s="414">
        <f t="shared" si="86"/>
        <v>0</v>
      </c>
      <c r="AT109" s="415">
        <f>Z119</f>
        <v>0</v>
      </c>
      <c r="AU109" s="425">
        <f>AA119</f>
        <v>0</v>
      </c>
      <c r="AV109" s="416">
        <f>AB119</f>
        <v>0</v>
      </c>
      <c r="AW109" s="417">
        <f>AC119</f>
        <v>0</v>
      </c>
      <c r="BA109" s="81">
        <f>BE109*$F109</f>
        <v>0</v>
      </c>
      <c r="BB109" s="81">
        <f>BF109*$F109</f>
        <v>0</v>
      </c>
      <c r="BC109" s="81">
        <f>BG109*$F109</f>
        <v>0</v>
      </c>
      <c r="BD109" s="81">
        <f>BH109*$F109</f>
        <v>0</v>
      </c>
      <c r="BE109" s="267"/>
      <c r="BF109" s="267">
        <v>1</v>
      </c>
      <c r="BG109" s="267"/>
      <c r="BH109" s="267"/>
      <c r="BJ109" s="375" t="s">
        <v>30267</v>
      </c>
      <c r="BK109" s="131">
        <v>8</v>
      </c>
      <c r="BL109" s="131">
        <f t="shared" si="70"/>
        <v>0</v>
      </c>
      <c r="BM109" s="131">
        <v>2.09</v>
      </c>
      <c r="BN109" s="131">
        <f t="shared" si="71"/>
        <v>0</v>
      </c>
      <c r="BO109" s="68"/>
      <c r="BP109" s="68"/>
      <c r="BQ109" s="68"/>
      <c r="BR109" s="68"/>
      <c r="BS109" s="68"/>
      <c r="BT109" s="68"/>
      <c r="BU109" s="68"/>
      <c r="BV109" s="68"/>
      <c r="BW109" s="68"/>
      <c r="BX109" s="68"/>
      <c r="BY109" s="68"/>
      <c r="BZ109" s="68"/>
      <c r="CA109" s="68"/>
      <c r="CB109" s="68"/>
      <c r="CC109" s="68"/>
      <c r="CD109" s="68"/>
      <c r="CE109" s="68"/>
      <c r="CF109" s="68"/>
      <c r="CG109" s="68"/>
      <c r="CH109" s="68"/>
      <c r="CI109" s="68"/>
      <c r="CJ109" s="68"/>
    </row>
    <row r="110" spans="1:89" ht="18" customHeight="1">
      <c r="A110" s="235" t="s">
        <v>30268</v>
      </c>
      <c r="B110" s="235" t="s">
        <v>28552</v>
      </c>
      <c r="C110" s="235" t="s">
        <v>30201</v>
      </c>
      <c r="D110" s="142" t="s">
        <v>30269</v>
      </c>
      <c r="E110" s="124">
        <v>1</v>
      </c>
      <c r="F110" s="124">
        <f t="shared" si="62"/>
        <v>0</v>
      </c>
      <c r="G110" s="793">
        <v>220</v>
      </c>
      <c r="H110" s="481">
        <f t="shared" si="85"/>
        <v>0</v>
      </c>
      <c r="I110" s="125">
        <f t="shared" si="64"/>
        <v>220</v>
      </c>
      <c r="J110" s="236">
        <f t="shared" si="65"/>
        <v>0</v>
      </c>
      <c r="K110" s="389"/>
      <c r="L110" s="390"/>
      <c r="M110" s="444"/>
      <c r="N110" s="392"/>
      <c r="O110" s="393"/>
      <c r="P110" s="824"/>
      <c r="Q110" s="369"/>
      <c r="R110" s="394"/>
      <c r="S110" s="388"/>
      <c r="T110" s="425"/>
      <c r="U110" s="395"/>
      <c r="V110" s="396"/>
      <c r="W110" s="396"/>
      <c r="X110" s="398"/>
      <c r="Y110" s="399"/>
      <c r="Z110" s="400"/>
      <c r="AA110" s="401"/>
      <c r="AB110" s="402"/>
      <c r="AC110" s="403"/>
      <c r="AE110" s="424">
        <f>AE109</f>
        <v>0</v>
      </c>
      <c r="AF110" s="423">
        <f t="shared" ref="AF110:AW118" si="87">AF109</f>
        <v>0</v>
      </c>
      <c r="AG110" s="391">
        <f t="shared" si="87"/>
        <v>0</v>
      </c>
      <c r="AH110" s="392">
        <f t="shared" si="87"/>
        <v>0</v>
      </c>
      <c r="AI110" s="407">
        <f t="shared" si="87"/>
        <v>0</v>
      </c>
      <c r="AJ110" s="408">
        <f t="shared" si="87"/>
        <v>0</v>
      </c>
      <c r="AK110" s="409">
        <f t="shared" si="87"/>
        <v>0</v>
      </c>
      <c r="AL110" s="394">
        <f t="shared" si="87"/>
        <v>0</v>
      </c>
      <c r="AM110" s="410">
        <f t="shared" si="87"/>
        <v>0</v>
      </c>
      <c r="AN110" s="426">
        <f t="shared" si="87"/>
        <v>0</v>
      </c>
      <c r="AO110" s="411">
        <f t="shared" si="87"/>
        <v>0</v>
      </c>
      <c r="AP110" s="412">
        <f t="shared" si="87"/>
        <v>0</v>
      </c>
      <c r="AQ110" s="397">
        <f t="shared" si="87"/>
        <v>0</v>
      </c>
      <c r="AR110" s="413">
        <f t="shared" si="87"/>
        <v>0</v>
      </c>
      <c r="AS110" s="414">
        <f t="shared" si="87"/>
        <v>0</v>
      </c>
      <c r="AT110" s="415">
        <f t="shared" si="87"/>
        <v>0</v>
      </c>
      <c r="AU110" s="425">
        <f t="shared" si="87"/>
        <v>0</v>
      </c>
      <c r="AV110" s="416">
        <f t="shared" si="87"/>
        <v>0</v>
      </c>
      <c r="AW110" s="417">
        <f t="shared" si="87"/>
        <v>0</v>
      </c>
      <c r="BA110" s="81">
        <f t="shared" si="81"/>
        <v>0</v>
      </c>
      <c r="BB110" s="81">
        <f t="shared" si="82"/>
        <v>0</v>
      </c>
      <c r="BC110" s="81">
        <f t="shared" si="83"/>
        <v>0</v>
      </c>
      <c r="BD110" s="81">
        <f t="shared" si="84"/>
        <v>0</v>
      </c>
      <c r="BE110" s="267"/>
      <c r="BF110" s="267">
        <v>1</v>
      </c>
      <c r="BG110" s="267"/>
      <c r="BH110" s="267"/>
      <c r="BJ110" s="375" t="s">
        <v>30270</v>
      </c>
      <c r="BK110" s="131">
        <v>7</v>
      </c>
      <c r="BL110" s="131">
        <f t="shared" si="70"/>
        <v>0</v>
      </c>
      <c r="BM110" s="131">
        <v>1.3</v>
      </c>
      <c r="BN110" s="131">
        <f t="shared" si="71"/>
        <v>0</v>
      </c>
      <c r="BO110" s="68"/>
      <c r="BP110" s="68"/>
      <c r="BQ110" s="68"/>
      <c r="BR110" s="68"/>
      <c r="BS110" s="68"/>
      <c r="BT110" s="68"/>
      <c r="BU110" s="68"/>
      <c r="BV110" s="68"/>
      <c r="BW110" s="68"/>
      <c r="BX110" s="68"/>
      <c r="BY110" s="68"/>
      <c r="BZ110" s="68"/>
      <c r="CA110" s="68"/>
      <c r="CB110" s="68"/>
      <c r="CC110" s="68"/>
      <c r="CD110" s="68"/>
      <c r="CE110" s="68"/>
      <c r="CF110" s="68"/>
      <c r="CG110" s="68"/>
      <c r="CH110" s="68"/>
    </row>
    <row r="111" spans="1:89" ht="18" customHeight="1">
      <c r="A111" s="235" t="s">
        <v>30271</v>
      </c>
      <c r="B111" s="235" t="s">
        <v>28553</v>
      </c>
      <c r="C111" s="235" t="s">
        <v>30201</v>
      </c>
      <c r="D111" s="142" t="s">
        <v>30272</v>
      </c>
      <c r="E111" s="124">
        <v>1</v>
      </c>
      <c r="F111" s="124">
        <f t="shared" si="62"/>
        <v>0</v>
      </c>
      <c r="G111" s="793">
        <v>220</v>
      </c>
      <c r="H111" s="481">
        <f t="shared" si="85"/>
        <v>0</v>
      </c>
      <c r="I111" s="125">
        <f t="shared" si="64"/>
        <v>220</v>
      </c>
      <c r="J111" s="236">
        <f t="shared" si="65"/>
        <v>0</v>
      </c>
      <c r="K111" s="389"/>
      <c r="L111" s="390"/>
      <c r="M111" s="444"/>
      <c r="N111" s="392"/>
      <c r="O111" s="393"/>
      <c r="P111" s="824"/>
      <c r="Q111" s="369"/>
      <c r="R111" s="394"/>
      <c r="S111" s="388"/>
      <c r="T111" s="425"/>
      <c r="U111" s="395"/>
      <c r="V111" s="396"/>
      <c r="W111" s="396"/>
      <c r="X111" s="398"/>
      <c r="Y111" s="399"/>
      <c r="Z111" s="400"/>
      <c r="AA111" s="401"/>
      <c r="AB111" s="402"/>
      <c r="AC111" s="403"/>
      <c r="AE111" s="424">
        <f t="shared" ref="AE111:AE118" si="88">AE110</f>
        <v>0</v>
      </c>
      <c r="AF111" s="423">
        <f t="shared" si="87"/>
        <v>0</v>
      </c>
      <c r="AG111" s="391">
        <f t="shared" si="87"/>
        <v>0</v>
      </c>
      <c r="AH111" s="392">
        <f t="shared" si="87"/>
        <v>0</v>
      </c>
      <c r="AI111" s="407">
        <f t="shared" si="87"/>
        <v>0</v>
      </c>
      <c r="AJ111" s="408">
        <f t="shared" si="87"/>
        <v>0</v>
      </c>
      <c r="AK111" s="409">
        <f t="shared" si="87"/>
        <v>0</v>
      </c>
      <c r="AL111" s="394">
        <f t="shared" si="87"/>
        <v>0</v>
      </c>
      <c r="AM111" s="410">
        <f t="shared" si="87"/>
        <v>0</v>
      </c>
      <c r="AN111" s="426">
        <f t="shared" si="87"/>
        <v>0</v>
      </c>
      <c r="AO111" s="411">
        <f t="shared" si="87"/>
        <v>0</v>
      </c>
      <c r="AP111" s="412">
        <f t="shared" si="87"/>
        <v>0</v>
      </c>
      <c r="AQ111" s="397">
        <f t="shared" si="87"/>
        <v>0</v>
      </c>
      <c r="AR111" s="413">
        <f t="shared" si="87"/>
        <v>0</v>
      </c>
      <c r="AS111" s="414">
        <f t="shared" si="87"/>
        <v>0</v>
      </c>
      <c r="AT111" s="415">
        <f t="shared" si="87"/>
        <v>0</v>
      </c>
      <c r="AU111" s="425">
        <f t="shared" si="87"/>
        <v>0</v>
      </c>
      <c r="AV111" s="416">
        <f t="shared" si="87"/>
        <v>0</v>
      </c>
      <c r="AW111" s="417">
        <f t="shared" si="87"/>
        <v>0</v>
      </c>
      <c r="BA111" s="81">
        <f t="shared" si="81"/>
        <v>0</v>
      </c>
      <c r="BB111" s="81">
        <f t="shared" si="82"/>
        <v>0</v>
      </c>
      <c r="BC111" s="81">
        <f t="shared" si="83"/>
        <v>0</v>
      </c>
      <c r="BD111" s="81">
        <f t="shared" si="84"/>
        <v>0</v>
      </c>
      <c r="BE111" s="267"/>
      <c r="BF111" s="267">
        <v>1</v>
      </c>
      <c r="BG111" s="267"/>
      <c r="BH111" s="267"/>
      <c r="BJ111" s="375" t="s">
        <v>30273</v>
      </c>
      <c r="BK111" s="131">
        <v>7</v>
      </c>
      <c r="BL111" s="131">
        <f t="shared" si="70"/>
        <v>0</v>
      </c>
      <c r="BM111" s="131">
        <v>1.47</v>
      </c>
      <c r="BN111" s="131">
        <f t="shared" si="71"/>
        <v>0</v>
      </c>
      <c r="BO111" s="68"/>
      <c r="BP111" s="68"/>
      <c r="BQ111" s="68"/>
      <c r="BR111" s="68"/>
      <c r="BS111" s="68"/>
      <c r="BT111" s="68"/>
      <c r="BU111" s="68"/>
      <c r="BV111" s="68"/>
      <c r="BW111" s="68"/>
      <c r="BX111" s="68"/>
      <c r="BY111" s="68"/>
      <c r="BZ111" s="68"/>
      <c r="CA111" s="68"/>
      <c r="CB111" s="68"/>
      <c r="CC111" s="68"/>
      <c r="CD111" s="68"/>
      <c r="CE111" s="68"/>
      <c r="CF111" s="68"/>
      <c r="CG111" s="68"/>
      <c r="CH111" s="68"/>
    </row>
    <row r="112" spans="1:89" ht="18" customHeight="1">
      <c r="A112" s="235" t="s">
        <v>30274</v>
      </c>
      <c r="B112" s="235" t="s">
        <v>28554</v>
      </c>
      <c r="C112" s="235" t="s">
        <v>30201</v>
      </c>
      <c r="D112" s="142" t="s">
        <v>30275</v>
      </c>
      <c r="E112" s="124">
        <v>1</v>
      </c>
      <c r="F112" s="124">
        <f t="shared" si="62"/>
        <v>0</v>
      </c>
      <c r="G112" s="793">
        <v>220</v>
      </c>
      <c r="H112" s="481">
        <f t="shared" si="85"/>
        <v>0</v>
      </c>
      <c r="I112" s="125">
        <f t="shared" si="64"/>
        <v>220</v>
      </c>
      <c r="J112" s="236">
        <f t="shared" si="65"/>
        <v>0</v>
      </c>
      <c r="K112" s="389"/>
      <c r="L112" s="390"/>
      <c r="M112" s="444"/>
      <c r="N112" s="392"/>
      <c r="O112" s="393"/>
      <c r="P112" s="824"/>
      <c r="Q112" s="369"/>
      <c r="R112" s="394"/>
      <c r="S112" s="388"/>
      <c r="T112" s="425"/>
      <c r="U112" s="395"/>
      <c r="V112" s="396"/>
      <c r="W112" s="396"/>
      <c r="X112" s="398"/>
      <c r="Y112" s="399"/>
      <c r="Z112" s="400"/>
      <c r="AA112" s="401"/>
      <c r="AB112" s="402"/>
      <c r="AC112" s="403"/>
      <c r="AE112" s="424">
        <f t="shared" si="88"/>
        <v>0</v>
      </c>
      <c r="AF112" s="423">
        <f t="shared" si="87"/>
        <v>0</v>
      </c>
      <c r="AG112" s="391">
        <f t="shared" si="87"/>
        <v>0</v>
      </c>
      <c r="AH112" s="392">
        <f t="shared" si="87"/>
        <v>0</v>
      </c>
      <c r="AI112" s="407">
        <f t="shared" si="87"/>
        <v>0</v>
      </c>
      <c r="AJ112" s="408">
        <f t="shared" si="87"/>
        <v>0</v>
      </c>
      <c r="AK112" s="409">
        <f t="shared" si="87"/>
        <v>0</v>
      </c>
      <c r="AL112" s="394">
        <f t="shared" si="87"/>
        <v>0</v>
      </c>
      <c r="AM112" s="410">
        <f t="shared" si="87"/>
        <v>0</v>
      </c>
      <c r="AN112" s="426">
        <f t="shared" si="87"/>
        <v>0</v>
      </c>
      <c r="AO112" s="411">
        <f t="shared" si="87"/>
        <v>0</v>
      </c>
      <c r="AP112" s="412">
        <f t="shared" si="87"/>
        <v>0</v>
      </c>
      <c r="AQ112" s="397">
        <f t="shared" si="87"/>
        <v>0</v>
      </c>
      <c r="AR112" s="413">
        <f t="shared" si="87"/>
        <v>0</v>
      </c>
      <c r="AS112" s="414">
        <f t="shared" si="87"/>
        <v>0</v>
      </c>
      <c r="AT112" s="415">
        <f t="shared" si="87"/>
        <v>0</v>
      </c>
      <c r="AU112" s="425">
        <f t="shared" si="87"/>
        <v>0</v>
      </c>
      <c r="AV112" s="416">
        <f t="shared" si="87"/>
        <v>0</v>
      </c>
      <c r="AW112" s="417">
        <f t="shared" si="87"/>
        <v>0</v>
      </c>
      <c r="BA112" s="81">
        <f t="shared" si="81"/>
        <v>0</v>
      </c>
      <c r="BB112" s="81">
        <f t="shared" si="82"/>
        <v>0</v>
      </c>
      <c r="BC112" s="81">
        <f t="shared" si="83"/>
        <v>0</v>
      </c>
      <c r="BD112" s="81">
        <f t="shared" si="84"/>
        <v>0</v>
      </c>
      <c r="BE112" s="267"/>
      <c r="BF112" s="267">
        <v>1</v>
      </c>
      <c r="BG112" s="267"/>
      <c r="BH112" s="267"/>
      <c r="BJ112" s="375" t="s">
        <v>30276</v>
      </c>
      <c r="BK112" s="131">
        <v>8</v>
      </c>
      <c r="BL112" s="131">
        <f t="shared" si="70"/>
        <v>0</v>
      </c>
      <c r="BM112" s="131">
        <v>1.44</v>
      </c>
      <c r="BN112" s="131">
        <f t="shared" si="71"/>
        <v>0</v>
      </c>
      <c r="BO112" s="68"/>
      <c r="BP112" s="68"/>
      <c r="BQ112" s="68"/>
      <c r="BR112" s="68"/>
      <c r="BS112" s="68"/>
      <c r="BT112" s="68"/>
      <c r="BU112" s="68"/>
      <c r="BV112" s="68"/>
      <c r="BW112" s="68"/>
      <c r="BX112" s="68"/>
      <c r="BY112" s="68"/>
      <c r="BZ112" s="68"/>
      <c r="CA112" s="68"/>
      <c r="CB112" s="68"/>
      <c r="CC112" s="68"/>
      <c r="CD112" s="68"/>
      <c r="CE112" s="68"/>
      <c r="CF112" s="68"/>
      <c r="CG112" s="68"/>
      <c r="CH112" s="68"/>
    </row>
    <row r="113" spans="1:90" ht="18" customHeight="1">
      <c r="A113" s="235" t="s">
        <v>30277</v>
      </c>
      <c r="B113" s="235" t="s">
        <v>28555</v>
      </c>
      <c r="C113" s="235" t="s">
        <v>30201</v>
      </c>
      <c r="D113" s="142" t="s">
        <v>30278</v>
      </c>
      <c r="E113" s="124">
        <v>1</v>
      </c>
      <c r="F113" s="124">
        <f t="shared" si="62"/>
        <v>0</v>
      </c>
      <c r="G113" s="793">
        <v>230</v>
      </c>
      <c r="H113" s="481">
        <f t="shared" si="85"/>
        <v>0</v>
      </c>
      <c r="I113" s="125">
        <f t="shared" si="64"/>
        <v>230</v>
      </c>
      <c r="J113" s="236">
        <f t="shared" si="65"/>
        <v>0</v>
      </c>
      <c r="K113" s="389"/>
      <c r="L113" s="390"/>
      <c r="M113" s="444"/>
      <c r="N113" s="392"/>
      <c r="O113" s="393"/>
      <c r="P113" s="824"/>
      <c r="Q113" s="369"/>
      <c r="R113" s="394"/>
      <c r="S113" s="388"/>
      <c r="T113" s="425"/>
      <c r="U113" s="395"/>
      <c r="V113" s="396"/>
      <c r="W113" s="396"/>
      <c r="X113" s="398"/>
      <c r="Y113" s="399"/>
      <c r="Z113" s="400"/>
      <c r="AA113" s="401"/>
      <c r="AB113" s="402"/>
      <c r="AC113" s="403"/>
      <c r="AE113" s="424">
        <f t="shared" si="88"/>
        <v>0</v>
      </c>
      <c r="AF113" s="423">
        <f t="shared" si="87"/>
        <v>0</v>
      </c>
      <c r="AG113" s="391">
        <f t="shared" si="87"/>
        <v>0</v>
      </c>
      <c r="AH113" s="392">
        <f t="shared" si="87"/>
        <v>0</v>
      </c>
      <c r="AI113" s="407">
        <f t="shared" si="87"/>
        <v>0</v>
      </c>
      <c r="AJ113" s="408">
        <f t="shared" si="87"/>
        <v>0</v>
      </c>
      <c r="AK113" s="409">
        <f t="shared" si="87"/>
        <v>0</v>
      </c>
      <c r="AL113" s="394">
        <f t="shared" si="87"/>
        <v>0</v>
      </c>
      <c r="AM113" s="410">
        <f t="shared" si="87"/>
        <v>0</v>
      </c>
      <c r="AN113" s="426">
        <f t="shared" si="87"/>
        <v>0</v>
      </c>
      <c r="AO113" s="411">
        <f t="shared" si="87"/>
        <v>0</v>
      </c>
      <c r="AP113" s="412">
        <f t="shared" si="87"/>
        <v>0</v>
      </c>
      <c r="AQ113" s="397">
        <f t="shared" si="87"/>
        <v>0</v>
      </c>
      <c r="AR113" s="413">
        <f t="shared" si="87"/>
        <v>0</v>
      </c>
      <c r="AS113" s="414">
        <f t="shared" si="87"/>
        <v>0</v>
      </c>
      <c r="AT113" s="415">
        <f t="shared" si="87"/>
        <v>0</v>
      </c>
      <c r="AU113" s="425">
        <f t="shared" si="87"/>
        <v>0</v>
      </c>
      <c r="AV113" s="416">
        <f t="shared" si="87"/>
        <v>0</v>
      </c>
      <c r="AW113" s="417">
        <f t="shared" si="87"/>
        <v>0</v>
      </c>
      <c r="BA113" s="81">
        <f t="shared" si="81"/>
        <v>0</v>
      </c>
      <c r="BB113" s="81">
        <f t="shared" si="82"/>
        <v>0</v>
      </c>
      <c r="BC113" s="81">
        <f t="shared" si="83"/>
        <v>0</v>
      </c>
      <c r="BD113" s="81">
        <f t="shared" si="84"/>
        <v>0</v>
      </c>
      <c r="BE113" s="267"/>
      <c r="BF113" s="267">
        <v>1</v>
      </c>
      <c r="BG113" s="267"/>
      <c r="BH113" s="267"/>
      <c r="BJ113" s="375" t="s">
        <v>30279</v>
      </c>
      <c r="BK113" s="131">
        <v>7</v>
      </c>
      <c r="BL113" s="131">
        <f t="shared" si="70"/>
        <v>0</v>
      </c>
      <c r="BM113" s="131">
        <v>1.62</v>
      </c>
      <c r="BN113" s="131">
        <f t="shared" si="71"/>
        <v>0</v>
      </c>
      <c r="BO113" s="68"/>
      <c r="BP113" s="68"/>
      <c r="BQ113" s="68"/>
      <c r="BR113" s="68"/>
      <c r="BS113" s="68"/>
      <c r="BT113" s="68"/>
      <c r="BU113" s="68"/>
      <c r="BV113" s="68"/>
      <c r="BW113" s="68"/>
      <c r="BX113" s="68"/>
      <c r="BY113" s="68"/>
      <c r="BZ113" s="68"/>
      <c r="CA113" s="68"/>
      <c r="CB113" s="68"/>
      <c r="CC113" s="68"/>
      <c r="CD113" s="68"/>
      <c r="CE113" s="68"/>
      <c r="CF113" s="68"/>
      <c r="CG113" s="68"/>
      <c r="CH113" s="68"/>
    </row>
    <row r="114" spans="1:90" ht="18" customHeight="1">
      <c r="A114" s="235" t="s">
        <v>30280</v>
      </c>
      <c r="B114" s="235" t="s">
        <v>28556</v>
      </c>
      <c r="C114" s="235" t="s">
        <v>30201</v>
      </c>
      <c r="D114" s="142" t="s">
        <v>30281</v>
      </c>
      <c r="E114" s="124">
        <v>1</v>
      </c>
      <c r="F114" s="124">
        <f t="shared" si="62"/>
        <v>0</v>
      </c>
      <c r="G114" s="793">
        <v>250</v>
      </c>
      <c r="H114" s="481">
        <f t="shared" si="85"/>
        <v>0</v>
      </c>
      <c r="I114" s="125">
        <f t="shared" si="64"/>
        <v>250</v>
      </c>
      <c r="J114" s="236">
        <f t="shared" si="65"/>
        <v>0</v>
      </c>
      <c r="K114" s="389"/>
      <c r="L114" s="390"/>
      <c r="M114" s="444"/>
      <c r="N114" s="392"/>
      <c r="O114" s="393"/>
      <c r="P114" s="824"/>
      <c r="Q114" s="369"/>
      <c r="R114" s="394"/>
      <c r="S114" s="388"/>
      <c r="T114" s="425"/>
      <c r="U114" s="395"/>
      <c r="V114" s="396"/>
      <c r="W114" s="396"/>
      <c r="X114" s="398"/>
      <c r="Y114" s="399"/>
      <c r="Z114" s="400"/>
      <c r="AA114" s="401"/>
      <c r="AB114" s="402"/>
      <c r="AC114" s="403"/>
      <c r="AE114" s="424">
        <f t="shared" si="88"/>
        <v>0</v>
      </c>
      <c r="AF114" s="423">
        <f t="shared" si="87"/>
        <v>0</v>
      </c>
      <c r="AG114" s="391">
        <f t="shared" si="87"/>
        <v>0</v>
      </c>
      <c r="AH114" s="392">
        <f t="shared" si="87"/>
        <v>0</v>
      </c>
      <c r="AI114" s="407">
        <f t="shared" si="87"/>
        <v>0</v>
      </c>
      <c r="AJ114" s="408">
        <f t="shared" si="87"/>
        <v>0</v>
      </c>
      <c r="AK114" s="409">
        <f t="shared" si="87"/>
        <v>0</v>
      </c>
      <c r="AL114" s="394">
        <f t="shared" si="87"/>
        <v>0</v>
      </c>
      <c r="AM114" s="410">
        <f t="shared" si="87"/>
        <v>0</v>
      </c>
      <c r="AN114" s="426">
        <f t="shared" si="87"/>
        <v>0</v>
      </c>
      <c r="AO114" s="411">
        <f t="shared" si="87"/>
        <v>0</v>
      </c>
      <c r="AP114" s="412">
        <f t="shared" si="87"/>
        <v>0</v>
      </c>
      <c r="AQ114" s="397">
        <f t="shared" si="87"/>
        <v>0</v>
      </c>
      <c r="AR114" s="413">
        <f t="shared" si="87"/>
        <v>0</v>
      </c>
      <c r="AS114" s="414">
        <f t="shared" si="87"/>
        <v>0</v>
      </c>
      <c r="AT114" s="415">
        <f t="shared" si="87"/>
        <v>0</v>
      </c>
      <c r="AU114" s="425">
        <f t="shared" si="87"/>
        <v>0</v>
      </c>
      <c r="AV114" s="416">
        <f t="shared" si="87"/>
        <v>0</v>
      </c>
      <c r="AW114" s="417">
        <f t="shared" si="87"/>
        <v>0</v>
      </c>
      <c r="BA114" s="81">
        <f t="shared" si="81"/>
        <v>0</v>
      </c>
      <c r="BB114" s="81">
        <f t="shared" si="82"/>
        <v>0</v>
      </c>
      <c r="BC114" s="81">
        <f t="shared" si="83"/>
        <v>0</v>
      </c>
      <c r="BD114" s="81">
        <f t="shared" si="84"/>
        <v>0</v>
      </c>
      <c r="BE114" s="267"/>
      <c r="BF114" s="267"/>
      <c r="BG114" s="267">
        <v>1</v>
      </c>
      <c r="BH114" s="267"/>
      <c r="BJ114" s="375" t="s">
        <v>30282</v>
      </c>
      <c r="BK114" s="131">
        <v>7</v>
      </c>
      <c r="BL114" s="131">
        <f t="shared" si="70"/>
        <v>0</v>
      </c>
      <c r="BM114" s="131">
        <v>1.97</v>
      </c>
      <c r="BN114" s="131">
        <f t="shared" si="71"/>
        <v>0</v>
      </c>
      <c r="BO114" s="68"/>
      <c r="BP114" s="68"/>
      <c r="BQ114" s="68"/>
      <c r="BR114" s="68"/>
      <c r="BS114" s="68"/>
      <c r="BT114" s="68"/>
      <c r="BU114" s="68"/>
      <c r="BV114" s="68"/>
      <c r="BW114" s="68"/>
      <c r="BX114" s="68"/>
      <c r="BY114" s="68"/>
      <c r="BZ114" s="68"/>
      <c r="CA114" s="68"/>
      <c r="CB114" s="68"/>
      <c r="CC114" s="68"/>
      <c r="CD114" s="68"/>
      <c r="CE114" s="68"/>
      <c r="CF114" s="68"/>
      <c r="CG114" s="68"/>
      <c r="CH114" s="68"/>
    </row>
    <row r="115" spans="1:90" ht="18" customHeight="1">
      <c r="A115" s="235" t="s">
        <v>30283</v>
      </c>
      <c r="B115" s="235" t="s">
        <v>28557</v>
      </c>
      <c r="C115" s="235" t="s">
        <v>30201</v>
      </c>
      <c r="D115" s="142" t="s">
        <v>30284</v>
      </c>
      <c r="E115" s="124">
        <v>1</v>
      </c>
      <c r="F115" s="124">
        <f t="shared" si="62"/>
        <v>0</v>
      </c>
      <c r="G115" s="793">
        <v>260</v>
      </c>
      <c r="H115" s="481">
        <f t="shared" si="85"/>
        <v>0</v>
      </c>
      <c r="I115" s="125">
        <f t="shared" si="64"/>
        <v>260</v>
      </c>
      <c r="J115" s="236">
        <f t="shared" si="65"/>
        <v>0</v>
      </c>
      <c r="K115" s="389"/>
      <c r="L115" s="390"/>
      <c r="M115" s="444"/>
      <c r="N115" s="392"/>
      <c r="O115" s="393"/>
      <c r="P115" s="824"/>
      <c r="Q115" s="369"/>
      <c r="R115" s="394"/>
      <c r="S115" s="388"/>
      <c r="T115" s="425"/>
      <c r="U115" s="395"/>
      <c r="V115" s="396"/>
      <c r="W115" s="396"/>
      <c r="X115" s="398"/>
      <c r="Y115" s="399"/>
      <c r="Z115" s="400"/>
      <c r="AA115" s="401"/>
      <c r="AB115" s="402"/>
      <c r="AC115" s="403"/>
      <c r="AE115" s="424">
        <f t="shared" si="88"/>
        <v>0</v>
      </c>
      <c r="AF115" s="423">
        <f t="shared" si="87"/>
        <v>0</v>
      </c>
      <c r="AG115" s="391">
        <f t="shared" si="87"/>
        <v>0</v>
      </c>
      <c r="AH115" s="392">
        <f t="shared" si="87"/>
        <v>0</v>
      </c>
      <c r="AI115" s="407">
        <f t="shared" si="87"/>
        <v>0</v>
      </c>
      <c r="AJ115" s="408">
        <f t="shared" si="87"/>
        <v>0</v>
      </c>
      <c r="AK115" s="409">
        <f t="shared" si="87"/>
        <v>0</v>
      </c>
      <c r="AL115" s="394">
        <f t="shared" si="87"/>
        <v>0</v>
      </c>
      <c r="AM115" s="410">
        <f t="shared" si="87"/>
        <v>0</v>
      </c>
      <c r="AN115" s="426">
        <f t="shared" si="87"/>
        <v>0</v>
      </c>
      <c r="AO115" s="411">
        <f t="shared" si="87"/>
        <v>0</v>
      </c>
      <c r="AP115" s="412">
        <f t="shared" si="87"/>
        <v>0</v>
      </c>
      <c r="AQ115" s="397">
        <f t="shared" si="87"/>
        <v>0</v>
      </c>
      <c r="AR115" s="413">
        <f t="shared" si="87"/>
        <v>0</v>
      </c>
      <c r="AS115" s="414">
        <f t="shared" si="87"/>
        <v>0</v>
      </c>
      <c r="AT115" s="415">
        <f t="shared" si="87"/>
        <v>0</v>
      </c>
      <c r="AU115" s="425">
        <f t="shared" si="87"/>
        <v>0</v>
      </c>
      <c r="AV115" s="416">
        <f t="shared" si="87"/>
        <v>0</v>
      </c>
      <c r="AW115" s="417">
        <f t="shared" si="87"/>
        <v>0</v>
      </c>
      <c r="BA115" s="81">
        <f t="shared" si="81"/>
        <v>0</v>
      </c>
      <c r="BB115" s="81">
        <f t="shared" si="82"/>
        <v>0</v>
      </c>
      <c r="BC115" s="81">
        <f t="shared" si="83"/>
        <v>0</v>
      </c>
      <c r="BD115" s="81">
        <f t="shared" si="84"/>
        <v>0</v>
      </c>
      <c r="BE115" s="267"/>
      <c r="BF115" s="267"/>
      <c r="BG115" s="267">
        <v>1</v>
      </c>
      <c r="BH115" s="267"/>
      <c r="BJ115" s="375" t="s">
        <v>30285</v>
      </c>
      <c r="BK115" s="131">
        <v>8</v>
      </c>
      <c r="BL115" s="131">
        <f t="shared" si="70"/>
        <v>0</v>
      </c>
      <c r="BM115" s="131">
        <v>1.94</v>
      </c>
      <c r="BN115" s="131">
        <f t="shared" si="71"/>
        <v>0</v>
      </c>
      <c r="BO115" s="68"/>
      <c r="BP115" s="68"/>
      <c r="BQ115" s="68"/>
      <c r="BR115" s="68"/>
      <c r="BS115" s="68"/>
      <c r="BT115" s="68"/>
      <c r="BU115" s="68"/>
      <c r="BV115" s="68"/>
      <c r="BW115" s="68"/>
      <c r="BX115" s="68"/>
      <c r="BY115" s="68"/>
      <c r="BZ115" s="68"/>
      <c r="CA115" s="68"/>
      <c r="CB115" s="68"/>
      <c r="CC115" s="68"/>
      <c r="CD115" s="68"/>
      <c r="CE115" s="68"/>
      <c r="CF115" s="68"/>
      <c r="CG115" s="68"/>
      <c r="CH115" s="68"/>
    </row>
    <row r="116" spans="1:90" ht="18" customHeight="1">
      <c r="A116" s="235" t="s">
        <v>30286</v>
      </c>
      <c r="B116" s="235" t="s">
        <v>28558</v>
      </c>
      <c r="C116" s="235" t="s">
        <v>30201</v>
      </c>
      <c r="D116" s="142" t="s">
        <v>30287</v>
      </c>
      <c r="E116" s="124">
        <v>1</v>
      </c>
      <c r="F116" s="124">
        <f t="shared" si="62"/>
        <v>0</v>
      </c>
      <c r="G116" s="793">
        <v>260</v>
      </c>
      <c r="H116" s="481">
        <f t="shared" si="85"/>
        <v>0</v>
      </c>
      <c r="I116" s="125">
        <f t="shared" si="64"/>
        <v>260</v>
      </c>
      <c r="J116" s="236">
        <f t="shared" si="65"/>
        <v>0</v>
      </c>
      <c r="K116" s="389"/>
      <c r="L116" s="390"/>
      <c r="M116" s="444"/>
      <c r="N116" s="392"/>
      <c r="O116" s="393"/>
      <c r="P116" s="824"/>
      <c r="Q116" s="369"/>
      <c r="R116" s="394"/>
      <c r="S116" s="388"/>
      <c r="T116" s="425"/>
      <c r="U116" s="395"/>
      <c r="V116" s="396"/>
      <c r="W116" s="396"/>
      <c r="X116" s="398"/>
      <c r="Y116" s="399"/>
      <c r="Z116" s="400"/>
      <c r="AA116" s="401"/>
      <c r="AB116" s="402"/>
      <c r="AC116" s="403"/>
      <c r="AE116" s="424">
        <f t="shared" si="88"/>
        <v>0</v>
      </c>
      <c r="AF116" s="423">
        <f t="shared" si="87"/>
        <v>0</v>
      </c>
      <c r="AG116" s="391">
        <f t="shared" si="87"/>
        <v>0</v>
      </c>
      <c r="AH116" s="392">
        <f t="shared" si="87"/>
        <v>0</v>
      </c>
      <c r="AI116" s="407">
        <f t="shared" si="87"/>
        <v>0</v>
      </c>
      <c r="AJ116" s="408">
        <f t="shared" si="87"/>
        <v>0</v>
      </c>
      <c r="AK116" s="409">
        <f t="shared" si="87"/>
        <v>0</v>
      </c>
      <c r="AL116" s="394">
        <f t="shared" si="87"/>
        <v>0</v>
      </c>
      <c r="AM116" s="410">
        <f t="shared" si="87"/>
        <v>0</v>
      </c>
      <c r="AN116" s="426">
        <f t="shared" si="87"/>
        <v>0</v>
      </c>
      <c r="AO116" s="411">
        <f t="shared" si="87"/>
        <v>0</v>
      </c>
      <c r="AP116" s="412">
        <f t="shared" si="87"/>
        <v>0</v>
      </c>
      <c r="AQ116" s="397">
        <f t="shared" si="87"/>
        <v>0</v>
      </c>
      <c r="AR116" s="413">
        <f t="shared" si="87"/>
        <v>0</v>
      </c>
      <c r="AS116" s="414">
        <f t="shared" si="87"/>
        <v>0</v>
      </c>
      <c r="AT116" s="415">
        <f t="shared" si="87"/>
        <v>0</v>
      </c>
      <c r="AU116" s="425">
        <f t="shared" si="87"/>
        <v>0</v>
      </c>
      <c r="AV116" s="416">
        <f t="shared" si="87"/>
        <v>0</v>
      </c>
      <c r="AW116" s="417">
        <f t="shared" si="87"/>
        <v>0</v>
      </c>
      <c r="BA116" s="81">
        <f t="shared" si="81"/>
        <v>0</v>
      </c>
      <c r="BB116" s="81">
        <f t="shared" si="82"/>
        <v>0</v>
      </c>
      <c r="BC116" s="81">
        <f t="shared" si="83"/>
        <v>0</v>
      </c>
      <c r="BD116" s="81">
        <f t="shared" si="84"/>
        <v>0</v>
      </c>
      <c r="BE116" s="267"/>
      <c r="BF116" s="267"/>
      <c r="BG116" s="267">
        <v>1</v>
      </c>
      <c r="BH116" s="267"/>
      <c r="BJ116" s="375" t="s">
        <v>30288</v>
      </c>
      <c r="BK116" s="131">
        <v>7</v>
      </c>
      <c r="BL116" s="131">
        <f t="shared" si="70"/>
        <v>0</v>
      </c>
      <c r="BM116" s="131">
        <v>1.89</v>
      </c>
      <c r="BN116" s="131">
        <f t="shared" si="71"/>
        <v>0</v>
      </c>
      <c r="BO116" s="68"/>
      <c r="BP116" s="68"/>
      <c r="BQ116" s="68"/>
      <c r="BR116" s="68"/>
      <c r="BS116" s="68"/>
      <c r="BT116" s="68"/>
      <c r="BU116" s="68"/>
      <c r="BV116" s="68"/>
      <c r="BW116" s="68"/>
      <c r="BX116" s="68"/>
      <c r="BY116" s="68"/>
      <c r="BZ116" s="68"/>
      <c r="CA116" s="68"/>
      <c r="CB116" s="68"/>
      <c r="CC116" s="68"/>
      <c r="CD116" s="68"/>
      <c r="CE116" s="68"/>
      <c r="CF116" s="68"/>
      <c r="CG116" s="68"/>
      <c r="CH116" s="68"/>
    </row>
    <row r="117" spans="1:90" ht="18" customHeight="1">
      <c r="A117" s="235" t="s">
        <v>30289</v>
      </c>
      <c r="B117" s="235" t="s">
        <v>28559</v>
      </c>
      <c r="C117" s="235" t="s">
        <v>30201</v>
      </c>
      <c r="D117" s="142" t="s">
        <v>30290</v>
      </c>
      <c r="E117" s="124">
        <v>1</v>
      </c>
      <c r="F117" s="124">
        <f t="shared" si="62"/>
        <v>0</v>
      </c>
      <c r="G117" s="793">
        <v>280</v>
      </c>
      <c r="H117" s="481">
        <f t="shared" si="85"/>
        <v>0</v>
      </c>
      <c r="I117" s="125">
        <f t="shared" si="64"/>
        <v>280</v>
      </c>
      <c r="J117" s="236">
        <f t="shared" si="65"/>
        <v>0</v>
      </c>
      <c r="K117" s="389"/>
      <c r="L117" s="390"/>
      <c r="M117" s="444"/>
      <c r="N117" s="392"/>
      <c r="O117" s="393"/>
      <c r="P117" s="824"/>
      <c r="Q117" s="369"/>
      <c r="R117" s="394"/>
      <c r="S117" s="388"/>
      <c r="T117" s="425"/>
      <c r="U117" s="395"/>
      <c r="V117" s="396"/>
      <c r="W117" s="396"/>
      <c r="X117" s="398"/>
      <c r="Y117" s="399"/>
      <c r="Z117" s="400"/>
      <c r="AA117" s="401"/>
      <c r="AB117" s="402"/>
      <c r="AC117" s="403"/>
      <c r="AE117" s="424">
        <f t="shared" si="88"/>
        <v>0</v>
      </c>
      <c r="AF117" s="423">
        <f t="shared" si="87"/>
        <v>0</v>
      </c>
      <c r="AG117" s="391">
        <f t="shared" si="87"/>
        <v>0</v>
      </c>
      <c r="AH117" s="392">
        <f t="shared" si="87"/>
        <v>0</v>
      </c>
      <c r="AI117" s="407">
        <f t="shared" si="87"/>
        <v>0</v>
      </c>
      <c r="AJ117" s="408">
        <f t="shared" si="87"/>
        <v>0</v>
      </c>
      <c r="AK117" s="409">
        <f t="shared" si="87"/>
        <v>0</v>
      </c>
      <c r="AL117" s="394">
        <f t="shared" si="87"/>
        <v>0</v>
      </c>
      <c r="AM117" s="410">
        <f t="shared" si="87"/>
        <v>0</v>
      </c>
      <c r="AN117" s="426">
        <f t="shared" si="87"/>
        <v>0</v>
      </c>
      <c r="AO117" s="411">
        <f t="shared" si="87"/>
        <v>0</v>
      </c>
      <c r="AP117" s="412">
        <f t="shared" si="87"/>
        <v>0</v>
      </c>
      <c r="AQ117" s="397">
        <f t="shared" si="87"/>
        <v>0</v>
      </c>
      <c r="AR117" s="413">
        <f t="shared" si="87"/>
        <v>0</v>
      </c>
      <c r="AS117" s="414">
        <f t="shared" si="87"/>
        <v>0</v>
      </c>
      <c r="AT117" s="415">
        <f t="shared" si="87"/>
        <v>0</v>
      </c>
      <c r="AU117" s="425">
        <f t="shared" si="87"/>
        <v>0</v>
      </c>
      <c r="AV117" s="416">
        <f t="shared" si="87"/>
        <v>0</v>
      </c>
      <c r="AW117" s="417">
        <f t="shared" si="87"/>
        <v>0</v>
      </c>
      <c r="BA117" s="81">
        <f t="shared" si="81"/>
        <v>0</v>
      </c>
      <c r="BB117" s="81">
        <f t="shared" si="82"/>
        <v>0</v>
      </c>
      <c r="BC117" s="81">
        <f t="shared" si="83"/>
        <v>0</v>
      </c>
      <c r="BD117" s="81">
        <f t="shared" si="84"/>
        <v>0</v>
      </c>
      <c r="BE117" s="267"/>
      <c r="BF117" s="267"/>
      <c r="BG117" s="267">
        <v>1</v>
      </c>
      <c r="BH117" s="267"/>
      <c r="BJ117" s="375" t="s">
        <v>30291</v>
      </c>
      <c r="BK117" s="131">
        <v>7</v>
      </c>
      <c r="BL117" s="131">
        <f t="shared" si="70"/>
        <v>0</v>
      </c>
      <c r="BM117" s="131">
        <v>1.99</v>
      </c>
      <c r="BN117" s="131">
        <f t="shared" si="71"/>
        <v>0</v>
      </c>
      <c r="BO117" s="68"/>
      <c r="BP117" s="68"/>
      <c r="BQ117" s="68"/>
      <c r="BR117" s="68"/>
      <c r="BS117" s="68"/>
      <c r="BT117" s="68"/>
      <c r="BU117" s="68"/>
      <c r="BV117" s="68"/>
      <c r="BW117" s="68"/>
      <c r="BX117" s="68"/>
      <c r="BY117" s="68"/>
      <c r="BZ117" s="68"/>
      <c r="CA117" s="68"/>
      <c r="CB117" s="68"/>
      <c r="CC117" s="68"/>
      <c r="CD117" s="68"/>
      <c r="CE117" s="68"/>
      <c r="CF117" s="68"/>
      <c r="CG117" s="68"/>
      <c r="CH117" s="68"/>
    </row>
    <row r="118" spans="1:90" ht="18" customHeight="1">
      <c r="A118" s="235" t="s">
        <v>30292</v>
      </c>
      <c r="B118" s="235" t="s">
        <v>28560</v>
      </c>
      <c r="C118" s="235" t="s">
        <v>30201</v>
      </c>
      <c r="D118" s="142" t="s">
        <v>30293</v>
      </c>
      <c r="E118" s="124">
        <v>1</v>
      </c>
      <c r="F118" s="124">
        <f t="shared" si="62"/>
        <v>0</v>
      </c>
      <c r="G118" s="793">
        <v>280</v>
      </c>
      <c r="H118" s="481">
        <f t="shared" si="85"/>
        <v>0</v>
      </c>
      <c r="I118" s="125">
        <f t="shared" si="64"/>
        <v>280</v>
      </c>
      <c r="J118" s="236">
        <f t="shared" si="65"/>
        <v>0</v>
      </c>
      <c r="K118" s="389"/>
      <c r="L118" s="390"/>
      <c r="M118" s="444"/>
      <c r="N118" s="392"/>
      <c r="O118" s="393"/>
      <c r="P118" s="824"/>
      <c r="Q118" s="369"/>
      <c r="R118" s="394"/>
      <c r="S118" s="388"/>
      <c r="T118" s="425"/>
      <c r="U118" s="395"/>
      <c r="V118" s="396"/>
      <c r="W118" s="396"/>
      <c r="X118" s="398"/>
      <c r="Y118" s="399"/>
      <c r="Z118" s="400"/>
      <c r="AA118" s="401"/>
      <c r="AB118" s="402"/>
      <c r="AC118" s="403"/>
      <c r="AE118" s="424">
        <f t="shared" si="88"/>
        <v>0</v>
      </c>
      <c r="AF118" s="423">
        <f t="shared" si="87"/>
        <v>0</v>
      </c>
      <c r="AG118" s="391">
        <f t="shared" si="87"/>
        <v>0</v>
      </c>
      <c r="AH118" s="392">
        <f t="shared" si="87"/>
        <v>0</v>
      </c>
      <c r="AI118" s="407">
        <f t="shared" si="87"/>
        <v>0</v>
      </c>
      <c r="AJ118" s="408">
        <f t="shared" si="87"/>
        <v>0</v>
      </c>
      <c r="AK118" s="409">
        <f t="shared" si="87"/>
        <v>0</v>
      </c>
      <c r="AL118" s="394">
        <f t="shared" si="87"/>
        <v>0</v>
      </c>
      <c r="AM118" s="410">
        <f t="shared" si="87"/>
        <v>0</v>
      </c>
      <c r="AN118" s="426">
        <f t="shared" si="87"/>
        <v>0</v>
      </c>
      <c r="AO118" s="411">
        <f t="shared" si="87"/>
        <v>0</v>
      </c>
      <c r="AP118" s="412">
        <f t="shared" si="87"/>
        <v>0</v>
      </c>
      <c r="AQ118" s="397">
        <f t="shared" si="87"/>
        <v>0</v>
      </c>
      <c r="AR118" s="413">
        <f t="shared" si="87"/>
        <v>0</v>
      </c>
      <c r="AS118" s="414">
        <f t="shared" si="87"/>
        <v>0</v>
      </c>
      <c r="AT118" s="415">
        <f t="shared" si="87"/>
        <v>0</v>
      </c>
      <c r="AU118" s="425">
        <f t="shared" si="87"/>
        <v>0</v>
      </c>
      <c r="AV118" s="416">
        <f t="shared" si="87"/>
        <v>0</v>
      </c>
      <c r="AW118" s="417">
        <f t="shared" si="87"/>
        <v>0</v>
      </c>
      <c r="BA118" s="81">
        <f t="shared" si="81"/>
        <v>0</v>
      </c>
      <c r="BB118" s="81">
        <f t="shared" si="82"/>
        <v>0</v>
      </c>
      <c r="BC118" s="81">
        <f t="shared" si="83"/>
        <v>0</v>
      </c>
      <c r="BD118" s="81">
        <f t="shared" si="84"/>
        <v>0</v>
      </c>
      <c r="BE118" s="267"/>
      <c r="BF118" s="267"/>
      <c r="BG118" s="267">
        <v>1</v>
      </c>
      <c r="BH118" s="267"/>
      <c r="BJ118" s="375" t="s">
        <v>30294</v>
      </c>
      <c r="BK118" s="131">
        <v>8</v>
      </c>
      <c r="BL118" s="131">
        <f t="shared" si="70"/>
        <v>0</v>
      </c>
      <c r="BM118" s="131">
        <v>2.11</v>
      </c>
      <c r="BN118" s="131">
        <f t="shared" si="71"/>
        <v>0</v>
      </c>
      <c r="BO118" s="68"/>
      <c r="BP118" s="68"/>
      <c r="BQ118" s="68"/>
      <c r="BR118" s="68"/>
      <c r="BS118" s="68"/>
      <c r="BT118" s="68"/>
      <c r="BU118" s="68"/>
      <c r="BV118" s="68"/>
      <c r="BW118" s="68"/>
      <c r="BX118" s="68"/>
      <c r="BY118" s="68"/>
      <c r="BZ118" s="68"/>
      <c r="CA118" s="68"/>
      <c r="CB118" s="68"/>
      <c r="CC118" s="68"/>
      <c r="CD118" s="68"/>
      <c r="CE118" s="68"/>
      <c r="CF118" s="68"/>
      <c r="CG118" s="68"/>
      <c r="CH118" s="68"/>
    </row>
    <row r="119" spans="1:90" ht="18" customHeight="1">
      <c r="A119" s="144" t="s">
        <v>23117</v>
      </c>
      <c r="B119" s="144" t="s">
        <v>28561</v>
      </c>
      <c r="C119" s="144" t="s">
        <v>30201</v>
      </c>
      <c r="D119" s="144" t="s">
        <v>30295</v>
      </c>
      <c r="E119" s="145">
        <v>10</v>
      </c>
      <c r="F119" s="145">
        <f t="shared" si="62"/>
        <v>0</v>
      </c>
      <c r="G119" s="795">
        <f>SUM(G109:G118)*0.9</f>
        <v>2205</v>
      </c>
      <c r="H119" s="485">
        <f>$G$5</f>
        <v>0</v>
      </c>
      <c r="I119" s="487">
        <f t="shared" si="64"/>
        <v>2205</v>
      </c>
      <c r="J119" s="146">
        <f t="shared" si="65"/>
        <v>0</v>
      </c>
      <c r="K119" s="405"/>
      <c r="L119" s="406"/>
      <c r="M119" s="445"/>
      <c r="N119" s="392"/>
      <c r="O119" s="407"/>
      <c r="P119" s="823"/>
      <c r="Q119" s="332"/>
      <c r="R119" s="394"/>
      <c r="S119" s="410"/>
      <c r="T119" s="426"/>
      <c r="U119" s="411"/>
      <c r="V119" s="412"/>
      <c r="W119" s="412"/>
      <c r="X119" s="413"/>
      <c r="Y119" s="414"/>
      <c r="Z119" s="415"/>
      <c r="AA119" s="425"/>
      <c r="AB119" s="416"/>
      <c r="AC119" s="417"/>
      <c r="BA119" s="81">
        <f t="shared" si="81"/>
        <v>0</v>
      </c>
      <c r="BB119" s="81">
        <f t="shared" si="82"/>
        <v>0</v>
      </c>
      <c r="BC119" s="81">
        <f t="shared" si="83"/>
        <v>0</v>
      </c>
      <c r="BD119" s="81">
        <f t="shared" si="84"/>
        <v>0</v>
      </c>
      <c r="BE119" s="147">
        <f>SUM(BE109:BE118)</f>
        <v>0</v>
      </c>
      <c r="BF119" s="147">
        <f>SUM(BF109:BF118)</f>
        <v>5</v>
      </c>
      <c r="BG119" s="147">
        <f>SUM(BG109:BG118)</f>
        <v>5</v>
      </c>
      <c r="BH119" s="147">
        <f>SUM(BH109:BH118)</f>
        <v>0</v>
      </c>
      <c r="BJ119" s="377"/>
      <c r="BK119" s="147">
        <f>SUM(BK109:BK118)</f>
        <v>74</v>
      </c>
      <c r="BL119" s="151">
        <f t="shared" si="70"/>
        <v>0</v>
      </c>
      <c r="BM119" s="150">
        <f>SUM(BM109:BM118)</f>
        <v>17.82</v>
      </c>
      <c r="BN119" s="151">
        <f t="shared" si="71"/>
        <v>0</v>
      </c>
      <c r="BO119" s="68"/>
      <c r="BP119" s="68"/>
      <c r="BQ119" s="68"/>
      <c r="BR119" s="68"/>
      <c r="BS119" s="68"/>
      <c r="BT119" s="68"/>
      <c r="BU119" s="68"/>
      <c r="BV119" s="68"/>
      <c r="BW119" s="68"/>
      <c r="BX119" s="68"/>
      <c r="BY119" s="68"/>
      <c r="BZ119" s="68"/>
      <c r="CA119" s="68"/>
      <c r="CB119" s="68"/>
      <c r="CC119" s="68"/>
      <c r="CD119" s="68"/>
      <c r="CE119" s="68"/>
      <c r="CF119" s="68"/>
      <c r="CG119" s="68"/>
      <c r="CH119" s="68"/>
      <c r="CI119" s="68"/>
      <c r="CJ119" s="68"/>
    </row>
    <row r="120" spans="1:90" ht="57.75" customHeight="1">
      <c r="A120" s="234" t="s">
        <v>0</v>
      </c>
      <c r="B120" s="234" t="s">
        <v>28839</v>
      </c>
      <c r="C120" s="234" t="s">
        <v>30296</v>
      </c>
      <c r="D120" s="451" t="s">
        <v>30297</v>
      </c>
      <c r="E120" s="115"/>
      <c r="F120" s="115"/>
      <c r="G120" s="788"/>
      <c r="I120" s="94"/>
      <c r="J120" s="92"/>
      <c r="K120"/>
      <c r="L120"/>
      <c r="M120"/>
      <c r="N120"/>
      <c r="O120"/>
      <c r="P120"/>
      <c r="Q120"/>
      <c r="R120"/>
      <c r="S120"/>
      <c r="T120"/>
      <c r="U120"/>
      <c r="V120"/>
      <c r="W120"/>
      <c r="X120"/>
      <c r="Y120"/>
      <c r="Z120"/>
      <c r="AA120"/>
      <c r="AB120"/>
      <c r="AC120"/>
      <c r="BA120" s="200" t="s">
        <v>28779</v>
      </c>
      <c r="BB120" s="200" t="s">
        <v>28780</v>
      </c>
      <c r="BC120" s="200" t="s">
        <v>28781</v>
      </c>
      <c r="BD120" s="200" t="s">
        <v>28782</v>
      </c>
      <c r="BE120" s="159" t="s">
        <v>28779</v>
      </c>
      <c r="BF120" s="159" t="s">
        <v>28780</v>
      </c>
      <c r="BG120" s="159" t="s">
        <v>28781</v>
      </c>
      <c r="BH120" s="159" t="s">
        <v>28782</v>
      </c>
      <c r="BJ120" s="378"/>
      <c r="BK120" s="378"/>
      <c r="BL120" s="239"/>
    </row>
    <row r="121" spans="1:90" ht="18" customHeight="1">
      <c r="A121" s="235" t="s">
        <v>30298</v>
      </c>
      <c r="B121" s="235" t="s">
        <v>28398</v>
      </c>
      <c r="C121" s="235" t="s">
        <v>30296</v>
      </c>
      <c r="D121" s="142" t="s">
        <v>30299</v>
      </c>
      <c r="E121" s="124">
        <v>1</v>
      </c>
      <c r="F121" s="124">
        <f t="shared" ref="F121:F143" si="89">SUM(K121:AC121)</f>
        <v>0</v>
      </c>
      <c r="G121" s="793">
        <v>153</v>
      </c>
      <c r="H121" s="481">
        <f t="shared" ref="H121:H130" si="90">$G$5</f>
        <v>0</v>
      </c>
      <c r="I121" s="125">
        <f t="shared" ref="I121:I174" si="91">G121*((1-H121))</f>
        <v>153</v>
      </c>
      <c r="J121" s="236">
        <f t="shared" ref="J121:J143" si="92">F121*I121</f>
        <v>0</v>
      </c>
      <c r="K121" s="389"/>
      <c r="L121" s="390"/>
      <c r="M121" s="444"/>
      <c r="N121" s="392"/>
      <c r="O121" s="393"/>
      <c r="P121" s="824"/>
      <c r="Q121" s="369"/>
      <c r="R121" s="394"/>
      <c r="S121" s="388"/>
      <c r="T121" s="425"/>
      <c r="U121" s="395"/>
      <c r="V121" s="396"/>
      <c r="W121" s="396"/>
      <c r="X121" s="398"/>
      <c r="Y121" s="399"/>
      <c r="Z121" s="400"/>
      <c r="AA121" s="401"/>
      <c r="AB121" s="402"/>
      <c r="AC121" s="403"/>
      <c r="AE121" s="424">
        <f t="shared" ref="AE121:AS121" si="93">K131</f>
        <v>0</v>
      </c>
      <c r="AF121" s="423">
        <f t="shared" si="93"/>
        <v>0</v>
      </c>
      <c r="AG121" s="391">
        <f t="shared" si="93"/>
        <v>0</v>
      </c>
      <c r="AH121" s="392">
        <f t="shared" si="93"/>
        <v>0</v>
      </c>
      <c r="AI121" s="407">
        <f t="shared" si="93"/>
        <v>0</v>
      </c>
      <c r="AJ121" s="408">
        <f t="shared" si="93"/>
        <v>0</v>
      </c>
      <c r="AK121" s="409">
        <f t="shared" si="93"/>
        <v>0</v>
      </c>
      <c r="AL121" s="394">
        <f t="shared" si="93"/>
        <v>0</v>
      </c>
      <c r="AM121" s="410">
        <f t="shared" si="93"/>
        <v>0</v>
      </c>
      <c r="AN121" s="426">
        <f t="shared" si="93"/>
        <v>0</v>
      </c>
      <c r="AO121" s="411">
        <f t="shared" si="93"/>
        <v>0</v>
      </c>
      <c r="AP121" s="412">
        <f t="shared" si="93"/>
        <v>0</v>
      </c>
      <c r="AQ121" s="397">
        <f t="shared" si="93"/>
        <v>0</v>
      </c>
      <c r="AR121" s="413">
        <f t="shared" si="93"/>
        <v>0</v>
      </c>
      <c r="AS121" s="414">
        <f t="shared" si="93"/>
        <v>0</v>
      </c>
      <c r="AT121" s="415">
        <f>Z131</f>
        <v>0</v>
      </c>
      <c r="AU121" s="425">
        <f>AA131</f>
        <v>0</v>
      </c>
      <c r="AV121" s="416">
        <f>AB131</f>
        <v>0</v>
      </c>
      <c r="AW121" s="417">
        <f>AC131</f>
        <v>0</v>
      </c>
      <c r="BA121" s="81">
        <f>BE121*$F121</f>
        <v>0</v>
      </c>
      <c r="BB121" s="81">
        <f t="shared" ref="BB121:BB143" si="94">BF121*$F121</f>
        <v>0</v>
      </c>
      <c r="BC121" s="81">
        <f t="shared" ref="BC121:BC143" si="95">BG121*$F121</f>
        <v>0</v>
      </c>
      <c r="BD121" s="81">
        <f t="shared" ref="BD121:BD143" si="96">BH121*$F121</f>
        <v>0</v>
      </c>
      <c r="BE121" s="267"/>
      <c r="BF121" s="267">
        <v>1</v>
      </c>
      <c r="BG121" s="267"/>
      <c r="BH121" s="267"/>
      <c r="BJ121" s="375" t="s">
        <v>30205</v>
      </c>
      <c r="BK121" s="134">
        <v>6</v>
      </c>
      <c r="BL121" s="131">
        <f t="shared" ref="BL121:BL143" si="97">BK121*F121</f>
        <v>0</v>
      </c>
      <c r="BM121" s="131">
        <v>1.25</v>
      </c>
      <c r="BN121" s="131">
        <f t="shared" ref="BN121:BN143" si="98">BM121*F121</f>
        <v>0</v>
      </c>
      <c r="BO121" s="68"/>
      <c r="BP121" s="68"/>
      <c r="BQ121" s="68"/>
      <c r="BR121" s="68"/>
      <c r="BS121" s="68"/>
      <c r="BT121" s="68"/>
      <c r="BU121" s="68"/>
      <c r="BV121" s="68"/>
      <c r="BW121" s="68"/>
      <c r="BX121" s="68"/>
      <c r="BY121" s="68"/>
      <c r="BZ121" s="68"/>
      <c r="CA121" s="68"/>
      <c r="CB121" s="68"/>
      <c r="CC121" s="68"/>
      <c r="CD121" s="68"/>
      <c r="CE121" s="68"/>
      <c r="CF121" s="68"/>
      <c r="CG121" s="68"/>
      <c r="CH121" s="68"/>
      <c r="CI121" s="68"/>
      <c r="CJ121" s="68"/>
      <c r="CK121" s="240"/>
    </row>
    <row r="122" spans="1:90" ht="18" customHeight="1">
      <c r="A122" s="235" t="s">
        <v>30300</v>
      </c>
      <c r="B122" s="235" t="s">
        <v>28399</v>
      </c>
      <c r="C122" s="235" t="s">
        <v>30296</v>
      </c>
      <c r="D122" s="142" t="s">
        <v>30301</v>
      </c>
      <c r="E122" s="124">
        <v>1</v>
      </c>
      <c r="F122" s="124">
        <f t="shared" si="89"/>
        <v>0</v>
      </c>
      <c r="G122" s="793">
        <v>153</v>
      </c>
      <c r="H122" s="481">
        <f t="shared" si="90"/>
        <v>0</v>
      </c>
      <c r="I122" s="125">
        <f t="shared" si="91"/>
        <v>153</v>
      </c>
      <c r="J122" s="236">
        <f t="shared" si="92"/>
        <v>0</v>
      </c>
      <c r="K122" s="389"/>
      <c r="L122" s="390"/>
      <c r="M122" s="444"/>
      <c r="N122" s="392"/>
      <c r="O122" s="393"/>
      <c r="P122" s="824"/>
      <c r="Q122" s="369"/>
      <c r="R122" s="394"/>
      <c r="S122" s="388"/>
      <c r="T122" s="425"/>
      <c r="U122" s="395"/>
      <c r="V122" s="396"/>
      <c r="W122" s="396"/>
      <c r="X122" s="398"/>
      <c r="Y122" s="399"/>
      <c r="Z122" s="400"/>
      <c r="AA122" s="401"/>
      <c r="AB122" s="402"/>
      <c r="AC122" s="403"/>
      <c r="AE122" s="424">
        <f>AE121</f>
        <v>0</v>
      </c>
      <c r="AF122" s="423">
        <f t="shared" ref="AF122:AW122" si="99">AF121</f>
        <v>0</v>
      </c>
      <c r="AG122" s="391">
        <f t="shared" si="99"/>
        <v>0</v>
      </c>
      <c r="AH122" s="392">
        <f t="shared" si="99"/>
        <v>0</v>
      </c>
      <c r="AI122" s="407">
        <f t="shared" si="99"/>
        <v>0</v>
      </c>
      <c r="AJ122" s="408">
        <f t="shared" si="99"/>
        <v>0</v>
      </c>
      <c r="AK122" s="409">
        <f t="shared" si="99"/>
        <v>0</v>
      </c>
      <c r="AL122" s="394">
        <f t="shared" si="99"/>
        <v>0</v>
      </c>
      <c r="AM122" s="410">
        <f t="shared" si="99"/>
        <v>0</v>
      </c>
      <c r="AN122" s="426">
        <f t="shared" si="99"/>
        <v>0</v>
      </c>
      <c r="AO122" s="411">
        <f t="shared" si="99"/>
        <v>0</v>
      </c>
      <c r="AP122" s="412">
        <f t="shared" si="99"/>
        <v>0</v>
      </c>
      <c r="AQ122" s="397">
        <f t="shared" si="99"/>
        <v>0</v>
      </c>
      <c r="AR122" s="413">
        <f t="shared" si="99"/>
        <v>0</v>
      </c>
      <c r="AS122" s="414">
        <f t="shared" si="99"/>
        <v>0</v>
      </c>
      <c r="AT122" s="415">
        <f t="shared" si="99"/>
        <v>0</v>
      </c>
      <c r="AU122" s="425">
        <f t="shared" si="99"/>
        <v>0</v>
      </c>
      <c r="AV122" s="416">
        <f t="shared" si="99"/>
        <v>0</v>
      </c>
      <c r="AW122" s="417">
        <f t="shared" si="99"/>
        <v>0</v>
      </c>
      <c r="BA122" s="81">
        <f t="shared" ref="BA122:BA143" si="100">BE122*$F122</f>
        <v>0</v>
      </c>
      <c r="BB122" s="81">
        <f t="shared" si="94"/>
        <v>0</v>
      </c>
      <c r="BC122" s="81">
        <f t="shared" si="95"/>
        <v>0</v>
      </c>
      <c r="BD122" s="81">
        <f t="shared" si="96"/>
        <v>0</v>
      </c>
      <c r="BE122" s="267"/>
      <c r="BF122" s="267">
        <v>1</v>
      </c>
      <c r="BG122" s="267"/>
      <c r="BH122" s="267"/>
      <c r="BJ122" s="375" t="s">
        <v>30208</v>
      </c>
      <c r="BK122" s="131">
        <v>6</v>
      </c>
      <c r="BL122" s="131">
        <f t="shared" si="97"/>
        <v>0</v>
      </c>
      <c r="BM122" s="131">
        <v>1.35</v>
      </c>
      <c r="BN122" s="131">
        <f t="shared" si="98"/>
        <v>0</v>
      </c>
      <c r="BO122" s="68"/>
      <c r="BP122" s="68"/>
      <c r="BQ122" s="68"/>
      <c r="BR122" s="68"/>
      <c r="BS122" s="68"/>
      <c r="BT122" s="68"/>
      <c r="BU122" s="68"/>
      <c r="BV122" s="68"/>
      <c r="BW122" s="68"/>
      <c r="BX122" s="68"/>
      <c r="BY122" s="68"/>
      <c r="BZ122" s="68"/>
      <c r="CA122" s="68"/>
      <c r="CB122" s="68"/>
      <c r="CC122" s="68"/>
      <c r="CD122" s="68"/>
      <c r="CE122" s="68"/>
      <c r="CF122" s="68"/>
      <c r="CG122" s="68"/>
      <c r="CH122" s="68"/>
      <c r="CI122" s="68"/>
      <c r="CJ122" s="68"/>
      <c r="CK122" s="240"/>
    </row>
    <row r="123" spans="1:90" ht="18" customHeight="1">
      <c r="A123" s="235" t="s">
        <v>30302</v>
      </c>
      <c r="B123" s="235" t="s">
        <v>28400</v>
      </c>
      <c r="C123" s="235" t="s">
        <v>30296</v>
      </c>
      <c r="D123" s="142" t="s">
        <v>30303</v>
      </c>
      <c r="E123" s="124">
        <v>1</v>
      </c>
      <c r="F123" s="124">
        <f t="shared" si="89"/>
        <v>0</v>
      </c>
      <c r="G123" s="793">
        <v>153</v>
      </c>
      <c r="H123" s="481">
        <f t="shared" si="90"/>
        <v>0</v>
      </c>
      <c r="I123" s="125">
        <f t="shared" si="91"/>
        <v>153</v>
      </c>
      <c r="J123" s="236">
        <f t="shared" si="92"/>
        <v>0</v>
      </c>
      <c r="K123" s="389"/>
      <c r="L123" s="390"/>
      <c r="M123" s="444"/>
      <c r="N123" s="392"/>
      <c r="O123" s="393"/>
      <c r="P123" s="824"/>
      <c r="Q123" s="369"/>
      <c r="R123" s="394"/>
      <c r="S123" s="388"/>
      <c r="T123" s="425"/>
      <c r="U123" s="395"/>
      <c r="V123" s="396"/>
      <c r="W123" s="396"/>
      <c r="X123" s="398"/>
      <c r="Y123" s="399"/>
      <c r="Z123" s="400"/>
      <c r="AA123" s="401"/>
      <c r="AB123" s="402"/>
      <c r="AC123" s="403"/>
      <c r="AE123" s="424">
        <f t="shared" ref="AE123:AW130" si="101">AE122</f>
        <v>0</v>
      </c>
      <c r="AF123" s="423">
        <f t="shared" si="101"/>
        <v>0</v>
      </c>
      <c r="AG123" s="391">
        <f t="shared" si="101"/>
        <v>0</v>
      </c>
      <c r="AH123" s="392">
        <f t="shared" si="101"/>
        <v>0</v>
      </c>
      <c r="AI123" s="407">
        <f t="shared" si="101"/>
        <v>0</v>
      </c>
      <c r="AJ123" s="408">
        <f t="shared" si="101"/>
        <v>0</v>
      </c>
      <c r="AK123" s="409">
        <f t="shared" si="101"/>
        <v>0</v>
      </c>
      <c r="AL123" s="394">
        <f t="shared" si="101"/>
        <v>0</v>
      </c>
      <c r="AM123" s="410">
        <f t="shared" si="101"/>
        <v>0</v>
      </c>
      <c r="AN123" s="426">
        <f t="shared" si="101"/>
        <v>0</v>
      </c>
      <c r="AO123" s="411">
        <f t="shared" si="101"/>
        <v>0</v>
      </c>
      <c r="AP123" s="412">
        <f t="shared" si="101"/>
        <v>0</v>
      </c>
      <c r="AQ123" s="397">
        <f t="shared" si="101"/>
        <v>0</v>
      </c>
      <c r="AR123" s="413">
        <f t="shared" si="101"/>
        <v>0</v>
      </c>
      <c r="AS123" s="414">
        <f t="shared" si="101"/>
        <v>0</v>
      </c>
      <c r="AT123" s="415">
        <f t="shared" si="101"/>
        <v>0</v>
      </c>
      <c r="AU123" s="425">
        <f t="shared" si="101"/>
        <v>0</v>
      </c>
      <c r="AV123" s="416">
        <f t="shared" si="101"/>
        <v>0</v>
      </c>
      <c r="AW123" s="417">
        <f t="shared" si="101"/>
        <v>0</v>
      </c>
      <c r="BA123" s="81">
        <f t="shared" si="100"/>
        <v>0</v>
      </c>
      <c r="BB123" s="81">
        <f t="shared" si="94"/>
        <v>0</v>
      </c>
      <c r="BC123" s="81">
        <f t="shared" si="95"/>
        <v>0</v>
      </c>
      <c r="BD123" s="81">
        <f t="shared" si="96"/>
        <v>0</v>
      </c>
      <c r="BE123" s="267"/>
      <c r="BF123" s="267"/>
      <c r="BG123" s="267">
        <v>1</v>
      </c>
      <c r="BH123" s="267"/>
      <c r="BJ123" s="375" t="s">
        <v>30211</v>
      </c>
      <c r="BK123" s="131">
        <v>6</v>
      </c>
      <c r="BL123" s="131">
        <f t="shared" si="97"/>
        <v>0</v>
      </c>
      <c r="BM123" s="131">
        <v>1.5</v>
      </c>
      <c r="BN123" s="131">
        <f t="shared" si="98"/>
        <v>0</v>
      </c>
      <c r="BO123" s="68"/>
      <c r="BP123" s="68"/>
      <c r="BQ123" s="68"/>
      <c r="BR123" s="68"/>
      <c r="BS123" s="68"/>
      <c r="BT123" s="68"/>
      <c r="BU123" s="68"/>
      <c r="BV123" s="68"/>
      <c r="BW123" s="68"/>
      <c r="BX123" s="68"/>
      <c r="BY123" s="68"/>
      <c r="BZ123" s="68"/>
      <c r="CA123" s="68"/>
      <c r="CB123" s="68"/>
      <c r="CC123" s="68"/>
      <c r="CD123" s="68"/>
      <c r="CE123" s="68"/>
      <c r="CF123" s="68"/>
      <c r="CG123" s="68"/>
      <c r="CH123" s="68"/>
      <c r="CI123" s="68"/>
      <c r="CJ123" s="68"/>
      <c r="CK123" s="240"/>
    </row>
    <row r="124" spans="1:90" ht="18" customHeight="1">
      <c r="A124" s="235" t="s">
        <v>30304</v>
      </c>
      <c r="B124" s="235" t="s">
        <v>28401</v>
      </c>
      <c r="C124" s="235" t="s">
        <v>30296</v>
      </c>
      <c r="D124" s="142" t="s">
        <v>30305</v>
      </c>
      <c r="E124" s="124">
        <v>1</v>
      </c>
      <c r="F124" s="124">
        <f t="shared" si="89"/>
        <v>0</v>
      </c>
      <c r="G124" s="793">
        <v>153</v>
      </c>
      <c r="H124" s="481">
        <f t="shared" si="90"/>
        <v>0</v>
      </c>
      <c r="I124" s="125">
        <f t="shared" si="91"/>
        <v>153</v>
      </c>
      <c r="J124" s="236">
        <f t="shared" si="92"/>
        <v>0</v>
      </c>
      <c r="K124" s="389"/>
      <c r="L124" s="390"/>
      <c r="M124" s="444"/>
      <c r="N124" s="392"/>
      <c r="O124" s="393"/>
      <c r="P124" s="824"/>
      <c r="Q124" s="369"/>
      <c r="R124" s="394"/>
      <c r="S124" s="388"/>
      <c r="T124" s="425"/>
      <c r="U124" s="395"/>
      <c r="V124" s="396"/>
      <c r="W124" s="396"/>
      <c r="X124" s="398"/>
      <c r="Y124" s="399"/>
      <c r="Z124" s="400"/>
      <c r="AA124" s="401"/>
      <c r="AB124" s="402"/>
      <c r="AC124" s="403"/>
      <c r="AE124" s="424">
        <f t="shared" si="101"/>
        <v>0</v>
      </c>
      <c r="AF124" s="423">
        <f t="shared" si="101"/>
        <v>0</v>
      </c>
      <c r="AG124" s="391">
        <f t="shared" si="101"/>
        <v>0</v>
      </c>
      <c r="AH124" s="392">
        <f t="shared" si="101"/>
        <v>0</v>
      </c>
      <c r="AI124" s="407">
        <f t="shared" si="101"/>
        <v>0</v>
      </c>
      <c r="AJ124" s="408">
        <f t="shared" si="101"/>
        <v>0</v>
      </c>
      <c r="AK124" s="409">
        <f t="shared" si="101"/>
        <v>0</v>
      </c>
      <c r="AL124" s="394">
        <f t="shared" si="101"/>
        <v>0</v>
      </c>
      <c r="AM124" s="410">
        <f t="shared" si="101"/>
        <v>0</v>
      </c>
      <c r="AN124" s="426">
        <f t="shared" si="101"/>
        <v>0</v>
      </c>
      <c r="AO124" s="411">
        <f t="shared" si="101"/>
        <v>0</v>
      </c>
      <c r="AP124" s="412">
        <f t="shared" si="101"/>
        <v>0</v>
      </c>
      <c r="AQ124" s="397">
        <f t="shared" si="101"/>
        <v>0</v>
      </c>
      <c r="AR124" s="413">
        <f t="shared" si="101"/>
        <v>0</v>
      </c>
      <c r="AS124" s="414">
        <f t="shared" si="101"/>
        <v>0</v>
      </c>
      <c r="AT124" s="415">
        <f t="shared" si="101"/>
        <v>0</v>
      </c>
      <c r="AU124" s="425">
        <f t="shared" si="101"/>
        <v>0</v>
      </c>
      <c r="AV124" s="416">
        <f t="shared" si="101"/>
        <v>0</v>
      </c>
      <c r="AW124" s="417">
        <f t="shared" si="101"/>
        <v>0</v>
      </c>
      <c r="BA124" s="81">
        <f t="shared" si="100"/>
        <v>0</v>
      </c>
      <c r="BB124" s="81">
        <f t="shared" si="94"/>
        <v>0</v>
      </c>
      <c r="BC124" s="81">
        <f t="shared" si="95"/>
        <v>0</v>
      </c>
      <c r="BD124" s="81">
        <f t="shared" si="96"/>
        <v>0</v>
      </c>
      <c r="BE124" s="267"/>
      <c r="BF124" s="267"/>
      <c r="BG124" s="267">
        <v>1</v>
      </c>
      <c r="BH124" s="267"/>
      <c r="BJ124" s="375" t="s">
        <v>30214</v>
      </c>
      <c r="BK124" s="131">
        <v>6</v>
      </c>
      <c r="BL124" s="131">
        <f t="shared" si="97"/>
        <v>0</v>
      </c>
      <c r="BM124" s="131">
        <v>1.5</v>
      </c>
      <c r="BN124" s="131">
        <f t="shared" si="98"/>
        <v>0</v>
      </c>
      <c r="BO124" s="68"/>
      <c r="BP124" s="68"/>
      <c r="BQ124" s="68"/>
      <c r="BR124" s="68"/>
      <c r="BS124" s="68"/>
      <c r="BT124" s="68"/>
      <c r="BU124" s="68"/>
      <c r="BV124" s="68"/>
      <c r="BW124" s="68"/>
      <c r="BX124" s="68"/>
      <c r="BY124" s="68"/>
      <c r="BZ124" s="68"/>
      <c r="CA124" s="68"/>
      <c r="CB124" s="68"/>
      <c r="CC124" s="68"/>
      <c r="CD124" s="68"/>
      <c r="CE124" s="68"/>
      <c r="CF124" s="68"/>
      <c r="CG124" s="68"/>
      <c r="CH124" s="68"/>
      <c r="CI124" s="68"/>
      <c r="CJ124" s="68"/>
      <c r="CK124" s="240"/>
    </row>
    <row r="125" spans="1:90" ht="18" customHeight="1">
      <c r="A125" s="235" t="s">
        <v>30306</v>
      </c>
      <c r="B125" s="235" t="s">
        <v>28402</v>
      </c>
      <c r="C125" s="235" t="s">
        <v>30296</v>
      </c>
      <c r="D125" s="142" t="s">
        <v>30307</v>
      </c>
      <c r="E125" s="124">
        <v>1</v>
      </c>
      <c r="F125" s="124">
        <f t="shared" si="89"/>
        <v>0</v>
      </c>
      <c r="G125" s="793">
        <v>153</v>
      </c>
      <c r="H125" s="481">
        <f t="shared" si="90"/>
        <v>0</v>
      </c>
      <c r="I125" s="125">
        <f t="shared" si="91"/>
        <v>153</v>
      </c>
      <c r="J125" s="236">
        <f t="shared" si="92"/>
        <v>0</v>
      </c>
      <c r="K125" s="389"/>
      <c r="L125" s="390"/>
      <c r="M125" s="444"/>
      <c r="N125" s="392"/>
      <c r="O125" s="393"/>
      <c r="P125" s="824"/>
      <c r="Q125" s="369"/>
      <c r="R125" s="394"/>
      <c r="S125" s="388"/>
      <c r="T125" s="425"/>
      <c r="U125" s="395"/>
      <c r="V125" s="396"/>
      <c r="W125" s="396"/>
      <c r="X125" s="398"/>
      <c r="Y125" s="399"/>
      <c r="Z125" s="400"/>
      <c r="AA125" s="401"/>
      <c r="AB125" s="402"/>
      <c r="AC125" s="403"/>
      <c r="AE125" s="424">
        <f t="shared" si="101"/>
        <v>0</v>
      </c>
      <c r="AF125" s="423">
        <f t="shared" si="101"/>
        <v>0</v>
      </c>
      <c r="AG125" s="391">
        <f t="shared" si="101"/>
        <v>0</v>
      </c>
      <c r="AH125" s="392">
        <f t="shared" si="101"/>
        <v>0</v>
      </c>
      <c r="AI125" s="407">
        <f t="shared" si="101"/>
        <v>0</v>
      </c>
      <c r="AJ125" s="408">
        <f t="shared" si="101"/>
        <v>0</v>
      </c>
      <c r="AK125" s="409">
        <f t="shared" si="101"/>
        <v>0</v>
      </c>
      <c r="AL125" s="394">
        <f t="shared" si="101"/>
        <v>0</v>
      </c>
      <c r="AM125" s="410">
        <f t="shared" si="101"/>
        <v>0</v>
      </c>
      <c r="AN125" s="426">
        <f t="shared" si="101"/>
        <v>0</v>
      </c>
      <c r="AO125" s="411">
        <f t="shared" si="101"/>
        <v>0</v>
      </c>
      <c r="AP125" s="412">
        <f t="shared" si="101"/>
        <v>0</v>
      </c>
      <c r="AQ125" s="397">
        <f t="shared" si="101"/>
        <v>0</v>
      </c>
      <c r="AR125" s="413">
        <f t="shared" si="101"/>
        <v>0</v>
      </c>
      <c r="AS125" s="414">
        <f t="shared" si="101"/>
        <v>0</v>
      </c>
      <c r="AT125" s="415">
        <f t="shared" si="101"/>
        <v>0</v>
      </c>
      <c r="AU125" s="425">
        <f t="shared" si="101"/>
        <v>0</v>
      </c>
      <c r="AV125" s="416">
        <f t="shared" si="101"/>
        <v>0</v>
      </c>
      <c r="AW125" s="417">
        <f t="shared" si="101"/>
        <v>0</v>
      </c>
      <c r="BA125" s="81">
        <f t="shared" si="100"/>
        <v>0</v>
      </c>
      <c r="BB125" s="81">
        <f t="shared" si="94"/>
        <v>0</v>
      </c>
      <c r="BC125" s="81">
        <f t="shared" si="95"/>
        <v>0</v>
      </c>
      <c r="BD125" s="81">
        <f t="shared" si="96"/>
        <v>0</v>
      </c>
      <c r="BE125" s="267"/>
      <c r="BF125" s="267"/>
      <c r="BG125" s="267">
        <v>1</v>
      </c>
      <c r="BH125" s="267"/>
      <c r="BJ125" s="375" t="s">
        <v>30217</v>
      </c>
      <c r="BK125" s="131">
        <v>6</v>
      </c>
      <c r="BL125" s="131">
        <f t="shared" si="97"/>
        <v>0</v>
      </c>
      <c r="BM125" s="131">
        <v>1.45</v>
      </c>
      <c r="BN125" s="131">
        <f t="shared" si="98"/>
        <v>0</v>
      </c>
      <c r="BO125" s="68"/>
      <c r="BP125" s="68"/>
      <c r="BQ125" s="68"/>
      <c r="BR125" s="68"/>
      <c r="BS125" s="68"/>
      <c r="BT125" s="68"/>
      <c r="BU125" s="68"/>
      <c r="BV125" s="68"/>
      <c r="BW125" s="68"/>
      <c r="BX125" s="68"/>
      <c r="BY125" s="68"/>
      <c r="BZ125" s="68"/>
      <c r="CA125" s="68"/>
      <c r="CB125" s="68"/>
      <c r="CC125" s="68"/>
      <c r="CD125" s="68"/>
      <c r="CE125" s="68"/>
      <c r="CF125" s="68"/>
      <c r="CG125" s="68"/>
      <c r="CH125" s="68"/>
      <c r="CI125" s="68"/>
      <c r="CJ125" s="68"/>
      <c r="CK125" s="240"/>
    </row>
    <row r="126" spans="1:90" ht="18" customHeight="1">
      <c r="A126" s="235" t="s">
        <v>30308</v>
      </c>
      <c r="B126" s="235" t="s">
        <v>28403</v>
      </c>
      <c r="C126" s="235" t="s">
        <v>30296</v>
      </c>
      <c r="D126" s="142" t="s">
        <v>30309</v>
      </c>
      <c r="E126" s="124">
        <v>1</v>
      </c>
      <c r="F126" s="124">
        <f t="shared" si="89"/>
        <v>0</v>
      </c>
      <c r="G126" s="793">
        <v>161</v>
      </c>
      <c r="H126" s="481">
        <f t="shared" si="90"/>
        <v>0</v>
      </c>
      <c r="I126" s="125">
        <f t="shared" si="91"/>
        <v>161</v>
      </c>
      <c r="J126" s="236">
        <f t="shared" si="92"/>
        <v>0</v>
      </c>
      <c r="K126" s="389"/>
      <c r="L126" s="390"/>
      <c r="M126" s="444"/>
      <c r="N126" s="392"/>
      <c r="O126" s="393"/>
      <c r="P126" s="824"/>
      <c r="Q126" s="369"/>
      <c r="R126" s="394"/>
      <c r="S126" s="388"/>
      <c r="T126" s="425"/>
      <c r="U126" s="395"/>
      <c r="V126" s="396"/>
      <c r="W126" s="396"/>
      <c r="X126" s="398"/>
      <c r="Y126" s="399"/>
      <c r="Z126" s="400"/>
      <c r="AA126" s="401"/>
      <c r="AB126" s="402"/>
      <c r="AC126" s="403"/>
      <c r="AE126" s="424">
        <f t="shared" si="101"/>
        <v>0</v>
      </c>
      <c r="AF126" s="423">
        <f t="shared" si="101"/>
        <v>0</v>
      </c>
      <c r="AG126" s="391">
        <f t="shared" si="101"/>
        <v>0</v>
      </c>
      <c r="AH126" s="392">
        <f t="shared" si="101"/>
        <v>0</v>
      </c>
      <c r="AI126" s="407">
        <f t="shared" si="101"/>
        <v>0</v>
      </c>
      <c r="AJ126" s="408">
        <f t="shared" si="101"/>
        <v>0</v>
      </c>
      <c r="AK126" s="409">
        <f t="shared" si="101"/>
        <v>0</v>
      </c>
      <c r="AL126" s="394">
        <f t="shared" si="101"/>
        <v>0</v>
      </c>
      <c r="AM126" s="410">
        <f t="shared" si="101"/>
        <v>0</v>
      </c>
      <c r="AN126" s="426">
        <f t="shared" si="101"/>
        <v>0</v>
      </c>
      <c r="AO126" s="411">
        <f t="shared" si="101"/>
        <v>0</v>
      </c>
      <c r="AP126" s="412">
        <f t="shared" si="101"/>
        <v>0</v>
      </c>
      <c r="AQ126" s="397">
        <f t="shared" si="101"/>
        <v>0</v>
      </c>
      <c r="AR126" s="413">
        <f t="shared" si="101"/>
        <v>0</v>
      </c>
      <c r="AS126" s="414">
        <f t="shared" si="101"/>
        <v>0</v>
      </c>
      <c r="AT126" s="415">
        <f t="shared" si="101"/>
        <v>0</v>
      </c>
      <c r="AU126" s="425">
        <f t="shared" si="101"/>
        <v>0</v>
      </c>
      <c r="AV126" s="416">
        <f t="shared" si="101"/>
        <v>0</v>
      </c>
      <c r="AW126" s="417">
        <f t="shared" si="101"/>
        <v>0</v>
      </c>
      <c r="BA126" s="81">
        <f t="shared" si="100"/>
        <v>0</v>
      </c>
      <c r="BB126" s="81">
        <f t="shared" si="94"/>
        <v>0</v>
      </c>
      <c r="BC126" s="81">
        <f t="shared" si="95"/>
        <v>0</v>
      </c>
      <c r="BD126" s="81">
        <f t="shared" si="96"/>
        <v>0</v>
      </c>
      <c r="BE126" s="267"/>
      <c r="BF126" s="267"/>
      <c r="BG126" s="267">
        <v>1</v>
      </c>
      <c r="BH126" s="267"/>
      <c r="BJ126" s="375" t="s">
        <v>30220</v>
      </c>
      <c r="BK126" s="131">
        <v>6</v>
      </c>
      <c r="BL126" s="131">
        <f t="shared" si="97"/>
        <v>0</v>
      </c>
      <c r="BM126" s="131">
        <v>1.8</v>
      </c>
      <c r="BN126" s="131">
        <f t="shared" si="98"/>
        <v>0</v>
      </c>
      <c r="BO126" s="68"/>
      <c r="BP126" s="68"/>
      <c r="BQ126" s="68"/>
      <c r="BR126" s="68"/>
      <c r="BS126" s="68"/>
      <c r="BT126" s="68"/>
      <c r="BU126" s="68"/>
      <c r="BV126" s="68"/>
      <c r="BW126" s="68"/>
      <c r="BX126" s="68"/>
      <c r="BY126" s="68"/>
      <c r="BZ126" s="68"/>
      <c r="CA126" s="68"/>
      <c r="CB126" s="68"/>
      <c r="CC126" s="68"/>
      <c r="CD126" s="68"/>
      <c r="CE126" s="68"/>
      <c r="CF126" s="68"/>
      <c r="CG126" s="68"/>
      <c r="CH126" s="68"/>
      <c r="CI126" s="68"/>
      <c r="CJ126" s="68"/>
      <c r="CK126" s="240"/>
      <c r="CL126" s="20"/>
    </row>
    <row r="127" spans="1:90" ht="18" customHeight="1">
      <c r="A127" s="235" t="s">
        <v>30310</v>
      </c>
      <c r="B127" s="235" t="s">
        <v>28404</v>
      </c>
      <c r="C127" s="235" t="s">
        <v>30296</v>
      </c>
      <c r="D127" s="142" t="s">
        <v>30311</v>
      </c>
      <c r="E127" s="124">
        <v>1</v>
      </c>
      <c r="F127" s="124">
        <f t="shared" si="89"/>
        <v>0</v>
      </c>
      <c r="G127" s="793">
        <v>161</v>
      </c>
      <c r="H127" s="481">
        <f t="shared" si="90"/>
        <v>0</v>
      </c>
      <c r="I127" s="125">
        <f t="shared" si="91"/>
        <v>161</v>
      </c>
      <c r="J127" s="236">
        <f t="shared" si="92"/>
        <v>0</v>
      </c>
      <c r="K127" s="389"/>
      <c r="L127" s="390"/>
      <c r="M127" s="444"/>
      <c r="N127" s="392"/>
      <c r="O127" s="393"/>
      <c r="P127" s="824"/>
      <c r="Q127" s="369"/>
      <c r="R127" s="394"/>
      <c r="S127" s="388"/>
      <c r="T127" s="425"/>
      <c r="U127" s="395"/>
      <c r="V127" s="396"/>
      <c r="W127" s="396"/>
      <c r="X127" s="398"/>
      <c r="Y127" s="399"/>
      <c r="Z127" s="400"/>
      <c r="AA127" s="401"/>
      <c r="AB127" s="402"/>
      <c r="AC127" s="403"/>
      <c r="AE127" s="424">
        <f t="shared" si="101"/>
        <v>0</v>
      </c>
      <c r="AF127" s="423">
        <f t="shared" si="101"/>
        <v>0</v>
      </c>
      <c r="AG127" s="391">
        <f t="shared" si="101"/>
        <v>0</v>
      </c>
      <c r="AH127" s="392">
        <f t="shared" si="101"/>
        <v>0</v>
      </c>
      <c r="AI127" s="407">
        <f t="shared" si="101"/>
        <v>0</v>
      </c>
      <c r="AJ127" s="408">
        <f t="shared" si="101"/>
        <v>0</v>
      </c>
      <c r="AK127" s="409">
        <f t="shared" si="101"/>
        <v>0</v>
      </c>
      <c r="AL127" s="394">
        <f t="shared" si="101"/>
        <v>0</v>
      </c>
      <c r="AM127" s="410">
        <f t="shared" si="101"/>
        <v>0</v>
      </c>
      <c r="AN127" s="426">
        <f t="shared" si="101"/>
        <v>0</v>
      </c>
      <c r="AO127" s="411">
        <f t="shared" si="101"/>
        <v>0</v>
      </c>
      <c r="AP127" s="412">
        <f t="shared" si="101"/>
        <v>0</v>
      </c>
      <c r="AQ127" s="397">
        <f t="shared" si="101"/>
        <v>0</v>
      </c>
      <c r="AR127" s="413">
        <f t="shared" si="101"/>
        <v>0</v>
      </c>
      <c r="AS127" s="414">
        <f t="shared" si="101"/>
        <v>0</v>
      </c>
      <c r="AT127" s="415">
        <f t="shared" si="101"/>
        <v>0</v>
      </c>
      <c r="AU127" s="425">
        <f t="shared" si="101"/>
        <v>0</v>
      </c>
      <c r="AV127" s="416">
        <f t="shared" si="101"/>
        <v>0</v>
      </c>
      <c r="AW127" s="417">
        <f t="shared" si="101"/>
        <v>0</v>
      </c>
      <c r="BA127" s="81">
        <f t="shared" si="100"/>
        <v>0</v>
      </c>
      <c r="BB127" s="81">
        <f t="shared" si="94"/>
        <v>0</v>
      </c>
      <c r="BC127" s="81">
        <f t="shared" si="95"/>
        <v>0</v>
      </c>
      <c r="BD127" s="81">
        <f t="shared" si="96"/>
        <v>0</v>
      </c>
      <c r="BE127" s="267"/>
      <c r="BF127" s="267"/>
      <c r="BG127" s="267">
        <v>1</v>
      </c>
      <c r="BH127" s="267"/>
      <c r="BJ127" s="375" t="s">
        <v>30223</v>
      </c>
      <c r="BK127" s="131">
        <v>8</v>
      </c>
      <c r="BL127" s="131">
        <f t="shared" si="97"/>
        <v>0</v>
      </c>
      <c r="BM127" s="131">
        <v>1.35</v>
      </c>
      <c r="BN127" s="131">
        <f t="shared" si="98"/>
        <v>0</v>
      </c>
      <c r="BO127" s="68"/>
      <c r="BP127" s="68"/>
      <c r="BQ127" s="68"/>
      <c r="BR127" s="68"/>
      <c r="BS127" s="68"/>
      <c r="BT127" s="68"/>
      <c r="BU127" s="68"/>
      <c r="BV127" s="68"/>
      <c r="BW127" s="68"/>
      <c r="BX127" s="68"/>
      <c r="BY127" s="68"/>
      <c r="BZ127" s="68"/>
      <c r="CA127" s="68"/>
      <c r="CB127" s="68"/>
      <c r="CC127" s="68"/>
      <c r="CD127" s="68"/>
      <c r="CE127" s="68"/>
      <c r="CF127" s="68"/>
      <c r="CG127" s="68"/>
      <c r="CH127" s="68"/>
      <c r="CI127" s="68"/>
      <c r="CJ127" s="68"/>
      <c r="CK127" s="240"/>
    </row>
    <row r="128" spans="1:90" ht="18" customHeight="1">
      <c r="A128" s="235" t="s">
        <v>30312</v>
      </c>
      <c r="B128" s="235" t="s">
        <v>28405</v>
      </c>
      <c r="C128" s="235" t="s">
        <v>30296</v>
      </c>
      <c r="D128" s="142" t="s">
        <v>30313</v>
      </c>
      <c r="E128" s="201">
        <v>1</v>
      </c>
      <c r="F128" s="201">
        <f t="shared" si="89"/>
        <v>0</v>
      </c>
      <c r="G128" s="799">
        <v>169</v>
      </c>
      <c r="H128" s="481">
        <f t="shared" si="90"/>
        <v>0</v>
      </c>
      <c r="I128" s="125">
        <f t="shared" si="91"/>
        <v>169</v>
      </c>
      <c r="J128" s="237">
        <f t="shared" si="92"/>
        <v>0</v>
      </c>
      <c r="K128" s="389"/>
      <c r="L128" s="390"/>
      <c r="M128" s="444"/>
      <c r="N128" s="392"/>
      <c r="O128" s="393"/>
      <c r="P128" s="824"/>
      <c r="Q128" s="369"/>
      <c r="R128" s="394"/>
      <c r="S128" s="388"/>
      <c r="T128" s="425"/>
      <c r="U128" s="395"/>
      <c r="V128" s="396"/>
      <c r="W128" s="396"/>
      <c r="X128" s="398"/>
      <c r="Y128" s="399"/>
      <c r="Z128" s="400"/>
      <c r="AA128" s="401"/>
      <c r="AB128" s="402"/>
      <c r="AC128" s="403"/>
      <c r="AE128" s="424">
        <f t="shared" si="101"/>
        <v>0</v>
      </c>
      <c r="AF128" s="423">
        <f t="shared" si="101"/>
        <v>0</v>
      </c>
      <c r="AG128" s="391">
        <f t="shared" si="101"/>
        <v>0</v>
      </c>
      <c r="AH128" s="392">
        <f t="shared" si="101"/>
        <v>0</v>
      </c>
      <c r="AI128" s="407">
        <f t="shared" si="101"/>
        <v>0</v>
      </c>
      <c r="AJ128" s="408">
        <f t="shared" si="101"/>
        <v>0</v>
      </c>
      <c r="AK128" s="409">
        <f t="shared" si="101"/>
        <v>0</v>
      </c>
      <c r="AL128" s="394">
        <f t="shared" si="101"/>
        <v>0</v>
      </c>
      <c r="AM128" s="410">
        <f t="shared" si="101"/>
        <v>0</v>
      </c>
      <c r="AN128" s="426">
        <f t="shared" si="101"/>
        <v>0</v>
      </c>
      <c r="AO128" s="411">
        <f t="shared" si="101"/>
        <v>0</v>
      </c>
      <c r="AP128" s="412">
        <f t="shared" si="101"/>
        <v>0</v>
      </c>
      <c r="AQ128" s="397">
        <f t="shared" si="101"/>
        <v>0</v>
      </c>
      <c r="AR128" s="413">
        <f t="shared" si="101"/>
        <v>0</v>
      </c>
      <c r="AS128" s="414">
        <f t="shared" si="101"/>
        <v>0</v>
      </c>
      <c r="AT128" s="415">
        <f t="shared" si="101"/>
        <v>0</v>
      </c>
      <c r="AU128" s="425">
        <f t="shared" si="101"/>
        <v>0</v>
      </c>
      <c r="AV128" s="416">
        <f t="shared" si="101"/>
        <v>0</v>
      </c>
      <c r="AW128" s="417">
        <f t="shared" si="101"/>
        <v>0</v>
      </c>
      <c r="BA128" s="81">
        <f t="shared" si="100"/>
        <v>0</v>
      </c>
      <c r="BB128" s="81">
        <f t="shared" si="94"/>
        <v>0</v>
      </c>
      <c r="BC128" s="81">
        <f t="shared" si="95"/>
        <v>0</v>
      </c>
      <c r="BD128" s="81">
        <f t="shared" si="96"/>
        <v>0</v>
      </c>
      <c r="BE128" s="267"/>
      <c r="BF128" s="267">
        <v>1</v>
      </c>
      <c r="BG128" s="267"/>
      <c r="BH128" s="267"/>
      <c r="BJ128" s="375" t="s">
        <v>30226</v>
      </c>
      <c r="BK128" s="181">
        <v>6</v>
      </c>
      <c r="BL128" s="181">
        <f t="shared" si="97"/>
        <v>0</v>
      </c>
      <c r="BM128" s="181">
        <v>1.8</v>
      </c>
      <c r="BN128" s="181">
        <f t="shared" si="98"/>
        <v>0</v>
      </c>
      <c r="BO128" s="68"/>
      <c r="BP128" s="68"/>
      <c r="BQ128" s="68"/>
      <c r="BR128" s="68"/>
      <c r="BS128" s="68"/>
      <c r="BT128" s="68"/>
      <c r="BU128" s="68"/>
      <c r="BV128" s="68"/>
      <c r="BW128" s="68"/>
      <c r="BX128" s="68"/>
      <c r="BY128" s="68"/>
      <c r="BZ128" s="68"/>
      <c r="CA128" s="68"/>
      <c r="CB128" s="68"/>
      <c r="CC128" s="68"/>
      <c r="CD128" s="68"/>
      <c r="CE128" s="68"/>
      <c r="CF128" s="68"/>
      <c r="CG128" s="68"/>
      <c r="CH128" s="68"/>
      <c r="CI128" s="68"/>
      <c r="CJ128" s="68"/>
      <c r="CK128" s="240"/>
    </row>
    <row r="129" spans="1:89" ht="18" customHeight="1">
      <c r="A129" s="235" t="s">
        <v>30314</v>
      </c>
      <c r="B129" s="235" t="s">
        <v>28406</v>
      </c>
      <c r="C129" s="235" t="s">
        <v>30296</v>
      </c>
      <c r="D129" s="142" t="s">
        <v>30315</v>
      </c>
      <c r="E129" s="124">
        <v>1</v>
      </c>
      <c r="F129" s="124">
        <f t="shared" si="89"/>
        <v>0</v>
      </c>
      <c r="G129" s="793">
        <v>153</v>
      </c>
      <c r="H129" s="481">
        <f t="shared" si="90"/>
        <v>0</v>
      </c>
      <c r="I129" s="125">
        <f t="shared" si="91"/>
        <v>153</v>
      </c>
      <c r="J129" s="236">
        <f t="shared" si="92"/>
        <v>0</v>
      </c>
      <c r="K129" s="389"/>
      <c r="L129" s="390"/>
      <c r="M129" s="444"/>
      <c r="N129" s="392"/>
      <c r="O129" s="393"/>
      <c r="P129" s="824"/>
      <c r="Q129" s="369"/>
      <c r="R129" s="394"/>
      <c r="S129" s="388"/>
      <c r="T129" s="425"/>
      <c r="U129" s="395"/>
      <c r="V129" s="396"/>
      <c r="W129" s="396"/>
      <c r="X129" s="398"/>
      <c r="Y129" s="399"/>
      <c r="Z129" s="400"/>
      <c r="AA129" s="401"/>
      <c r="AB129" s="402"/>
      <c r="AC129" s="403"/>
      <c r="AE129" s="424">
        <f t="shared" si="101"/>
        <v>0</v>
      </c>
      <c r="AF129" s="423">
        <f t="shared" si="101"/>
        <v>0</v>
      </c>
      <c r="AG129" s="391">
        <f t="shared" si="101"/>
        <v>0</v>
      </c>
      <c r="AH129" s="392">
        <f t="shared" si="101"/>
        <v>0</v>
      </c>
      <c r="AI129" s="407">
        <f t="shared" si="101"/>
        <v>0</v>
      </c>
      <c r="AJ129" s="408">
        <f t="shared" si="101"/>
        <v>0</v>
      </c>
      <c r="AK129" s="409">
        <f t="shared" si="101"/>
        <v>0</v>
      </c>
      <c r="AL129" s="394">
        <f t="shared" si="101"/>
        <v>0</v>
      </c>
      <c r="AM129" s="410">
        <f t="shared" si="101"/>
        <v>0</v>
      </c>
      <c r="AN129" s="426">
        <f t="shared" si="101"/>
        <v>0</v>
      </c>
      <c r="AO129" s="411">
        <f t="shared" si="101"/>
        <v>0</v>
      </c>
      <c r="AP129" s="412">
        <f t="shared" si="101"/>
        <v>0</v>
      </c>
      <c r="AQ129" s="397">
        <f t="shared" si="101"/>
        <v>0</v>
      </c>
      <c r="AR129" s="413">
        <f t="shared" si="101"/>
        <v>0</v>
      </c>
      <c r="AS129" s="414">
        <f t="shared" si="101"/>
        <v>0</v>
      </c>
      <c r="AT129" s="415">
        <f t="shared" si="101"/>
        <v>0</v>
      </c>
      <c r="AU129" s="425">
        <f t="shared" si="101"/>
        <v>0</v>
      </c>
      <c r="AV129" s="416">
        <f t="shared" si="101"/>
        <v>0</v>
      </c>
      <c r="AW129" s="417">
        <f t="shared" si="101"/>
        <v>0</v>
      </c>
      <c r="BA129" s="81">
        <f t="shared" si="100"/>
        <v>0</v>
      </c>
      <c r="BB129" s="81">
        <f t="shared" si="94"/>
        <v>0</v>
      </c>
      <c r="BC129" s="81">
        <f t="shared" si="95"/>
        <v>0</v>
      </c>
      <c r="BD129" s="81">
        <f t="shared" si="96"/>
        <v>0</v>
      </c>
      <c r="BE129" s="267"/>
      <c r="BF129" s="267">
        <v>1</v>
      </c>
      <c r="BG129" s="267"/>
      <c r="BH129" s="267"/>
      <c r="BJ129" s="375" t="s">
        <v>30229</v>
      </c>
      <c r="BK129" s="131">
        <v>6</v>
      </c>
      <c r="BL129" s="131">
        <f t="shared" si="97"/>
        <v>0</v>
      </c>
      <c r="BM129" s="131">
        <v>1.85</v>
      </c>
      <c r="BN129" s="131">
        <f t="shared" si="98"/>
        <v>0</v>
      </c>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c r="CK129" s="240"/>
    </row>
    <row r="130" spans="1:89" ht="18" customHeight="1">
      <c r="A130" s="235" t="s">
        <v>30316</v>
      </c>
      <c r="B130" s="235" t="s">
        <v>28407</v>
      </c>
      <c r="C130" s="235" t="s">
        <v>30296</v>
      </c>
      <c r="D130" s="142" t="s">
        <v>30317</v>
      </c>
      <c r="E130" s="124">
        <v>1</v>
      </c>
      <c r="F130" s="124">
        <f t="shared" si="89"/>
        <v>0</v>
      </c>
      <c r="G130" s="793">
        <v>153</v>
      </c>
      <c r="H130" s="481">
        <f t="shared" si="90"/>
        <v>0</v>
      </c>
      <c r="I130" s="125">
        <f t="shared" si="91"/>
        <v>153</v>
      </c>
      <c r="J130" s="236">
        <f t="shared" si="92"/>
        <v>0</v>
      </c>
      <c r="K130" s="389"/>
      <c r="L130" s="390"/>
      <c r="M130" s="444"/>
      <c r="N130" s="392"/>
      <c r="O130" s="393"/>
      <c r="P130" s="824"/>
      <c r="Q130" s="369"/>
      <c r="R130" s="394"/>
      <c r="S130" s="388"/>
      <c r="T130" s="425"/>
      <c r="U130" s="395"/>
      <c r="V130" s="396"/>
      <c r="W130" s="396"/>
      <c r="X130" s="398"/>
      <c r="Y130" s="399"/>
      <c r="Z130" s="400"/>
      <c r="AA130" s="401"/>
      <c r="AB130" s="402"/>
      <c r="AC130" s="403"/>
      <c r="AE130" s="424">
        <f t="shared" si="101"/>
        <v>0</v>
      </c>
      <c r="AF130" s="423">
        <f t="shared" si="101"/>
        <v>0</v>
      </c>
      <c r="AG130" s="391">
        <f t="shared" si="101"/>
        <v>0</v>
      </c>
      <c r="AH130" s="392">
        <f t="shared" si="101"/>
        <v>0</v>
      </c>
      <c r="AI130" s="407">
        <f t="shared" si="101"/>
        <v>0</v>
      </c>
      <c r="AJ130" s="408">
        <f t="shared" si="101"/>
        <v>0</v>
      </c>
      <c r="AK130" s="409">
        <f t="shared" si="101"/>
        <v>0</v>
      </c>
      <c r="AL130" s="394">
        <f t="shared" si="101"/>
        <v>0</v>
      </c>
      <c r="AM130" s="410">
        <f t="shared" si="101"/>
        <v>0</v>
      </c>
      <c r="AN130" s="426">
        <f t="shared" si="101"/>
        <v>0</v>
      </c>
      <c r="AO130" s="411">
        <f t="shared" si="101"/>
        <v>0</v>
      </c>
      <c r="AP130" s="412">
        <f t="shared" si="101"/>
        <v>0</v>
      </c>
      <c r="AQ130" s="397">
        <f t="shared" si="101"/>
        <v>0</v>
      </c>
      <c r="AR130" s="413">
        <f t="shared" si="101"/>
        <v>0</v>
      </c>
      <c r="AS130" s="414">
        <f t="shared" si="101"/>
        <v>0</v>
      </c>
      <c r="AT130" s="415">
        <f t="shared" si="101"/>
        <v>0</v>
      </c>
      <c r="AU130" s="425">
        <f t="shared" si="101"/>
        <v>0</v>
      </c>
      <c r="AV130" s="416">
        <f t="shared" si="101"/>
        <v>0</v>
      </c>
      <c r="AW130" s="417">
        <f t="shared" si="101"/>
        <v>0</v>
      </c>
      <c r="BA130" s="81">
        <f t="shared" si="100"/>
        <v>0</v>
      </c>
      <c r="BB130" s="81">
        <f t="shared" si="94"/>
        <v>0</v>
      </c>
      <c r="BC130" s="81">
        <f t="shared" si="95"/>
        <v>0</v>
      </c>
      <c r="BD130" s="81">
        <f t="shared" si="96"/>
        <v>0</v>
      </c>
      <c r="BE130" s="267"/>
      <c r="BF130" s="267">
        <v>1</v>
      </c>
      <c r="BG130" s="267"/>
      <c r="BH130" s="267"/>
      <c r="BJ130" s="375" t="s">
        <v>30232</v>
      </c>
      <c r="BK130" s="131">
        <v>6</v>
      </c>
      <c r="BL130" s="131">
        <f t="shared" si="97"/>
        <v>0</v>
      </c>
      <c r="BM130" s="131">
        <v>1.7</v>
      </c>
      <c r="BN130" s="131">
        <f t="shared" si="98"/>
        <v>0</v>
      </c>
      <c r="BO130" s="68"/>
      <c r="BP130" s="68"/>
      <c r="BQ130" s="68"/>
      <c r="BR130" s="68"/>
      <c r="BS130" s="68"/>
      <c r="BT130" s="68"/>
      <c r="BU130" s="68"/>
      <c r="BV130" s="68"/>
      <c r="BW130" s="68"/>
      <c r="BX130" s="68"/>
      <c r="BY130" s="68"/>
      <c r="BZ130" s="68"/>
      <c r="CA130" s="68"/>
      <c r="CB130" s="68"/>
      <c r="CC130" s="68"/>
      <c r="CD130" s="68"/>
      <c r="CE130" s="68"/>
      <c r="CF130" s="68"/>
      <c r="CG130" s="68"/>
      <c r="CH130" s="68"/>
      <c r="CI130" s="68"/>
      <c r="CJ130" s="68"/>
      <c r="CK130" s="240"/>
    </row>
    <row r="131" spans="1:89" ht="18" customHeight="1">
      <c r="A131" s="144" t="s">
        <v>23108</v>
      </c>
      <c r="B131" s="144" t="s">
        <v>28408</v>
      </c>
      <c r="C131" s="144" t="s">
        <v>30296</v>
      </c>
      <c r="D131" s="144" t="s">
        <v>30318</v>
      </c>
      <c r="E131" s="145">
        <v>10</v>
      </c>
      <c r="F131" s="145">
        <f t="shared" si="89"/>
        <v>0</v>
      </c>
      <c r="G131" s="795">
        <f>SUM(G121:G130)*0.9</f>
        <v>1405.8</v>
      </c>
      <c r="H131" s="485">
        <f>$G$5</f>
        <v>0</v>
      </c>
      <c r="I131" s="487">
        <f t="shared" si="91"/>
        <v>1405.8</v>
      </c>
      <c r="J131" s="146">
        <f t="shared" si="92"/>
        <v>0</v>
      </c>
      <c r="K131" s="405"/>
      <c r="L131" s="406"/>
      <c r="M131" s="445"/>
      <c r="N131" s="392"/>
      <c r="O131" s="407"/>
      <c r="P131" s="823"/>
      <c r="Q131" s="332"/>
      <c r="R131" s="394"/>
      <c r="S131" s="410"/>
      <c r="T131" s="426"/>
      <c r="U131" s="411"/>
      <c r="V131" s="412"/>
      <c r="W131" s="412"/>
      <c r="X131" s="413"/>
      <c r="Y131" s="414"/>
      <c r="Z131" s="415"/>
      <c r="AA131" s="425"/>
      <c r="AB131" s="416"/>
      <c r="AC131" s="417"/>
      <c r="BA131" s="81">
        <f t="shared" si="100"/>
        <v>0</v>
      </c>
      <c r="BB131" s="81">
        <f t="shared" si="94"/>
        <v>0</v>
      </c>
      <c r="BC131" s="81">
        <f t="shared" si="95"/>
        <v>0</v>
      </c>
      <c r="BD131" s="81">
        <f t="shared" si="96"/>
        <v>0</v>
      </c>
      <c r="BE131" s="147">
        <f>SUM(BE121:BE130)</f>
        <v>0</v>
      </c>
      <c r="BF131" s="147">
        <f>SUM(BF121:BF130)</f>
        <v>5</v>
      </c>
      <c r="BG131" s="147">
        <f>SUM(BG121:BG130)</f>
        <v>5</v>
      </c>
      <c r="BH131" s="147">
        <f>SUM(BH121:BH130)</f>
        <v>0</v>
      </c>
      <c r="BJ131" s="377"/>
      <c r="BK131" s="147">
        <f>SUM(BK121:BK130)</f>
        <v>62</v>
      </c>
      <c r="BL131" s="151">
        <f t="shared" si="97"/>
        <v>0</v>
      </c>
      <c r="BM131" s="150">
        <f>SUM(BM121:BM130)</f>
        <v>15.549999999999999</v>
      </c>
      <c r="BN131" s="151">
        <f t="shared" si="98"/>
        <v>0</v>
      </c>
      <c r="BO131" s="68"/>
      <c r="BP131" s="68"/>
      <c r="BQ131" s="68"/>
      <c r="BR131" s="68"/>
      <c r="BS131" s="68"/>
      <c r="BT131" s="68"/>
      <c r="BU131" s="68"/>
      <c r="BV131" s="68"/>
      <c r="BW131" s="68"/>
      <c r="BX131" s="68"/>
      <c r="BY131" s="68"/>
      <c r="BZ131" s="68"/>
      <c r="CA131" s="68"/>
      <c r="CB131" s="68"/>
      <c r="CC131" s="68"/>
      <c r="CD131" s="68"/>
      <c r="CE131" s="68"/>
      <c r="CF131" s="68"/>
      <c r="CG131" s="68"/>
      <c r="CH131" s="68"/>
      <c r="CI131" s="68"/>
      <c r="CJ131" s="68"/>
      <c r="CK131" s="240"/>
    </row>
    <row r="132" spans="1:89" ht="18" customHeight="1">
      <c r="A132" s="235" t="s">
        <v>30319</v>
      </c>
      <c r="B132" s="235" t="s">
        <v>28409</v>
      </c>
      <c r="C132" s="235" t="s">
        <v>30296</v>
      </c>
      <c r="D132" s="142" t="s">
        <v>30320</v>
      </c>
      <c r="E132" s="124">
        <v>1</v>
      </c>
      <c r="F132" s="124">
        <f t="shared" si="89"/>
        <v>0</v>
      </c>
      <c r="G132" s="793">
        <v>145</v>
      </c>
      <c r="H132" s="481">
        <f t="shared" ref="H132:H141" si="102">$G$5</f>
        <v>0</v>
      </c>
      <c r="I132" s="125">
        <f t="shared" si="91"/>
        <v>145</v>
      </c>
      <c r="J132" s="236">
        <f t="shared" si="92"/>
        <v>0</v>
      </c>
      <c r="K132" s="389"/>
      <c r="L132" s="390"/>
      <c r="M132" s="444"/>
      <c r="N132" s="392"/>
      <c r="O132" s="393"/>
      <c r="P132" s="824"/>
      <c r="Q132" s="369"/>
      <c r="R132" s="394"/>
      <c r="S132" s="388"/>
      <c r="T132" s="425"/>
      <c r="U132" s="395"/>
      <c r="V132" s="396"/>
      <c r="W132" s="396"/>
      <c r="X132" s="398"/>
      <c r="Y132" s="399"/>
      <c r="Z132" s="400"/>
      <c r="AA132" s="401"/>
      <c r="AB132" s="402"/>
      <c r="AC132" s="403"/>
      <c r="AE132" s="424">
        <f t="shared" ref="AE132:AS132" si="103">K143</f>
        <v>0</v>
      </c>
      <c r="AF132" s="423">
        <f t="shared" si="103"/>
        <v>0</v>
      </c>
      <c r="AG132" s="391">
        <f t="shared" si="103"/>
        <v>0</v>
      </c>
      <c r="AH132" s="392">
        <f t="shared" si="103"/>
        <v>0</v>
      </c>
      <c r="AI132" s="407">
        <f t="shared" si="103"/>
        <v>0</v>
      </c>
      <c r="AJ132" s="408">
        <f t="shared" si="103"/>
        <v>0</v>
      </c>
      <c r="AK132" s="409">
        <f t="shared" si="103"/>
        <v>0</v>
      </c>
      <c r="AL132" s="394">
        <f t="shared" si="103"/>
        <v>0</v>
      </c>
      <c r="AM132" s="410">
        <f t="shared" si="103"/>
        <v>0</v>
      </c>
      <c r="AN132" s="426">
        <f t="shared" si="103"/>
        <v>0</v>
      </c>
      <c r="AO132" s="411">
        <f t="shared" si="103"/>
        <v>0</v>
      </c>
      <c r="AP132" s="412">
        <f t="shared" si="103"/>
        <v>0</v>
      </c>
      <c r="AQ132" s="397">
        <f t="shared" si="103"/>
        <v>0</v>
      </c>
      <c r="AR132" s="413">
        <f t="shared" si="103"/>
        <v>0</v>
      </c>
      <c r="AS132" s="414">
        <f t="shared" si="103"/>
        <v>0</v>
      </c>
      <c r="AT132" s="415">
        <f>Z143</f>
        <v>0</v>
      </c>
      <c r="AU132" s="425">
        <f>AA143</f>
        <v>0</v>
      </c>
      <c r="AV132" s="416">
        <f>AB143</f>
        <v>0</v>
      </c>
      <c r="AW132" s="417">
        <f>AC143</f>
        <v>0</v>
      </c>
      <c r="BA132" s="81">
        <f t="shared" si="100"/>
        <v>0</v>
      </c>
      <c r="BB132" s="81">
        <f t="shared" si="94"/>
        <v>0</v>
      </c>
      <c r="BC132" s="81">
        <f t="shared" si="95"/>
        <v>0</v>
      </c>
      <c r="BD132" s="81">
        <f t="shared" si="96"/>
        <v>0</v>
      </c>
      <c r="BE132" s="267"/>
      <c r="BF132" s="267"/>
      <c r="BG132" s="267">
        <v>1</v>
      </c>
      <c r="BH132" s="267"/>
      <c r="BJ132" s="375" t="s">
        <v>30236</v>
      </c>
      <c r="BK132" s="131">
        <v>6</v>
      </c>
      <c r="BL132" s="131">
        <f t="shared" si="97"/>
        <v>0</v>
      </c>
      <c r="BM132" s="131">
        <v>1.85</v>
      </c>
      <c r="BN132" s="131">
        <f t="shared" si="98"/>
        <v>0</v>
      </c>
      <c r="BO132" s="68"/>
      <c r="BP132" s="68"/>
      <c r="BQ132" s="68"/>
      <c r="BR132" s="68"/>
      <c r="BS132" s="68"/>
      <c r="BT132" s="68"/>
      <c r="BU132" s="68"/>
      <c r="BV132" s="68"/>
      <c r="BW132" s="68"/>
      <c r="BX132" s="68"/>
      <c r="BY132" s="68"/>
      <c r="BZ132" s="68"/>
      <c r="CA132" s="68"/>
      <c r="CB132" s="68"/>
      <c r="CC132" s="68"/>
      <c r="CD132" s="68"/>
      <c r="CE132" s="68"/>
      <c r="CF132" s="68"/>
      <c r="CG132" s="68"/>
      <c r="CH132" s="68"/>
      <c r="CI132" s="68"/>
      <c r="CJ132" s="68"/>
      <c r="CK132" s="240"/>
    </row>
    <row r="133" spans="1:89" ht="18" customHeight="1">
      <c r="A133" s="235" t="s">
        <v>30321</v>
      </c>
      <c r="B133" s="235" t="s">
        <v>28410</v>
      </c>
      <c r="C133" s="235" t="s">
        <v>30296</v>
      </c>
      <c r="D133" s="142" t="s">
        <v>30322</v>
      </c>
      <c r="E133" s="124">
        <v>1</v>
      </c>
      <c r="F133" s="124">
        <f t="shared" si="89"/>
        <v>0</v>
      </c>
      <c r="G133" s="793">
        <v>153</v>
      </c>
      <c r="H133" s="481">
        <f t="shared" si="102"/>
        <v>0</v>
      </c>
      <c r="I133" s="125">
        <f t="shared" si="91"/>
        <v>153</v>
      </c>
      <c r="J133" s="236">
        <f t="shared" si="92"/>
        <v>0</v>
      </c>
      <c r="K133" s="389"/>
      <c r="L133" s="390"/>
      <c r="M133" s="444"/>
      <c r="N133" s="392"/>
      <c r="O133" s="393"/>
      <c r="P133" s="824"/>
      <c r="Q133" s="369"/>
      <c r="R133" s="394"/>
      <c r="S133" s="388"/>
      <c r="T133" s="425"/>
      <c r="U133" s="395"/>
      <c r="V133" s="396"/>
      <c r="W133" s="396"/>
      <c r="X133" s="398"/>
      <c r="Y133" s="399"/>
      <c r="Z133" s="400"/>
      <c r="AA133" s="401"/>
      <c r="AB133" s="402"/>
      <c r="AC133" s="403"/>
      <c r="AE133" s="424">
        <f>AE132</f>
        <v>0</v>
      </c>
      <c r="AF133" s="423">
        <f t="shared" ref="AF133:AW133" si="104">AF132</f>
        <v>0</v>
      </c>
      <c r="AG133" s="391">
        <f t="shared" si="104"/>
        <v>0</v>
      </c>
      <c r="AH133" s="392">
        <f t="shared" si="104"/>
        <v>0</v>
      </c>
      <c r="AI133" s="407">
        <f t="shared" si="104"/>
        <v>0</v>
      </c>
      <c r="AJ133" s="408">
        <f t="shared" si="104"/>
        <v>0</v>
      </c>
      <c r="AK133" s="409">
        <f t="shared" si="104"/>
        <v>0</v>
      </c>
      <c r="AL133" s="394">
        <f t="shared" si="104"/>
        <v>0</v>
      </c>
      <c r="AM133" s="410">
        <f t="shared" si="104"/>
        <v>0</v>
      </c>
      <c r="AN133" s="426">
        <f t="shared" si="104"/>
        <v>0</v>
      </c>
      <c r="AO133" s="411">
        <f t="shared" si="104"/>
        <v>0</v>
      </c>
      <c r="AP133" s="412">
        <f t="shared" si="104"/>
        <v>0</v>
      </c>
      <c r="AQ133" s="397">
        <f t="shared" si="104"/>
        <v>0</v>
      </c>
      <c r="AR133" s="413">
        <f t="shared" si="104"/>
        <v>0</v>
      </c>
      <c r="AS133" s="414">
        <f t="shared" si="104"/>
        <v>0</v>
      </c>
      <c r="AT133" s="415">
        <f t="shared" si="104"/>
        <v>0</v>
      </c>
      <c r="AU133" s="425">
        <f t="shared" si="104"/>
        <v>0</v>
      </c>
      <c r="AV133" s="416">
        <f t="shared" si="104"/>
        <v>0</v>
      </c>
      <c r="AW133" s="417">
        <f t="shared" si="104"/>
        <v>0</v>
      </c>
      <c r="BA133" s="81">
        <f t="shared" si="100"/>
        <v>0</v>
      </c>
      <c r="BB133" s="81">
        <f t="shared" si="94"/>
        <v>0</v>
      </c>
      <c r="BC133" s="81">
        <f t="shared" si="95"/>
        <v>0</v>
      </c>
      <c r="BD133" s="81">
        <f t="shared" si="96"/>
        <v>0</v>
      </c>
      <c r="BE133" s="267"/>
      <c r="BF133" s="267"/>
      <c r="BG133" s="267">
        <v>1</v>
      </c>
      <c r="BH133" s="267"/>
      <c r="BJ133" s="375" t="s">
        <v>30239</v>
      </c>
      <c r="BK133" s="131">
        <v>6</v>
      </c>
      <c r="BL133" s="131">
        <f t="shared" si="97"/>
        <v>0</v>
      </c>
      <c r="BM133" s="131">
        <v>2.5</v>
      </c>
      <c r="BN133" s="131">
        <f t="shared" si="98"/>
        <v>0</v>
      </c>
      <c r="BO133" s="68"/>
      <c r="BP133" s="68"/>
      <c r="BQ133" s="68"/>
      <c r="BR133" s="68"/>
      <c r="BS133" s="68"/>
      <c r="BT133" s="68"/>
      <c r="BU133" s="68"/>
      <c r="BV133" s="68"/>
      <c r="BW133" s="68"/>
      <c r="BX133" s="68"/>
      <c r="BY133" s="68"/>
      <c r="BZ133" s="68"/>
      <c r="CA133" s="68"/>
      <c r="CB133" s="68"/>
      <c r="CC133" s="68"/>
      <c r="CD133" s="68"/>
      <c r="CE133" s="68"/>
      <c r="CF133" s="68"/>
      <c r="CG133" s="68"/>
      <c r="CH133" s="68"/>
      <c r="CI133" s="68"/>
      <c r="CJ133" s="68"/>
      <c r="CK133" s="240"/>
    </row>
    <row r="134" spans="1:89" ht="18" customHeight="1">
      <c r="A134" s="235" t="s">
        <v>30323</v>
      </c>
      <c r="B134" s="235" t="s">
        <v>28411</v>
      </c>
      <c r="C134" s="235" t="s">
        <v>30296</v>
      </c>
      <c r="D134" s="142" t="s">
        <v>30324</v>
      </c>
      <c r="E134" s="124">
        <v>1</v>
      </c>
      <c r="F134" s="124">
        <f t="shared" si="89"/>
        <v>0</v>
      </c>
      <c r="G134" s="793">
        <v>177</v>
      </c>
      <c r="H134" s="481">
        <f t="shared" si="102"/>
        <v>0</v>
      </c>
      <c r="I134" s="125">
        <f t="shared" si="91"/>
        <v>177</v>
      </c>
      <c r="J134" s="236">
        <f t="shared" si="92"/>
        <v>0</v>
      </c>
      <c r="K134" s="389"/>
      <c r="L134" s="390"/>
      <c r="M134" s="444"/>
      <c r="N134" s="392"/>
      <c r="O134" s="393"/>
      <c r="P134" s="824"/>
      <c r="Q134" s="369"/>
      <c r="R134" s="394"/>
      <c r="S134" s="388"/>
      <c r="T134" s="425"/>
      <c r="U134" s="395"/>
      <c r="V134" s="396"/>
      <c r="W134" s="396"/>
      <c r="X134" s="398"/>
      <c r="Y134" s="399"/>
      <c r="Z134" s="400"/>
      <c r="AA134" s="401"/>
      <c r="AB134" s="402"/>
      <c r="AC134" s="403"/>
      <c r="AE134" s="424">
        <f t="shared" ref="AE134:AW142" si="105">AE133</f>
        <v>0</v>
      </c>
      <c r="AF134" s="423">
        <f t="shared" si="105"/>
        <v>0</v>
      </c>
      <c r="AG134" s="391">
        <f t="shared" si="105"/>
        <v>0</v>
      </c>
      <c r="AH134" s="392">
        <f t="shared" si="105"/>
        <v>0</v>
      </c>
      <c r="AI134" s="407">
        <f t="shared" si="105"/>
        <v>0</v>
      </c>
      <c r="AJ134" s="408">
        <f t="shared" si="105"/>
        <v>0</v>
      </c>
      <c r="AK134" s="409">
        <f t="shared" si="105"/>
        <v>0</v>
      </c>
      <c r="AL134" s="394">
        <f t="shared" si="105"/>
        <v>0</v>
      </c>
      <c r="AM134" s="410">
        <f t="shared" si="105"/>
        <v>0</v>
      </c>
      <c r="AN134" s="426">
        <f t="shared" si="105"/>
        <v>0</v>
      </c>
      <c r="AO134" s="411">
        <f t="shared" si="105"/>
        <v>0</v>
      </c>
      <c r="AP134" s="412">
        <f t="shared" si="105"/>
        <v>0</v>
      </c>
      <c r="AQ134" s="397">
        <f t="shared" si="105"/>
        <v>0</v>
      </c>
      <c r="AR134" s="413">
        <f t="shared" si="105"/>
        <v>0</v>
      </c>
      <c r="AS134" s="414">
        <f t="shared" si="105"/>
        <v>0</v>
      </c>
      <c r="AT134" s="415">
        <f t="shared" si="105"/>
        <v>0</v>
      </c>
      <c r="AU134" s="425">
        <f t="shared" si="105"/>
        <v>0</v>
      </c>
      <c r="AV134" s="416">
        <f t="shared" si="105"/>
        <v>0</v>
      </c>
      <c r="AW134" s="417">
        <f t="shared" si="105"/>
        <v>0</v>
      </c>
      <c r="BA134" s="81">
        <f t="shared" si="100"/>
        <v>0</v>
      </c>
      <c r="BB134" s="81">
        <f t="shared" si="94"/>
        <v>0</v>
      </c>
      <c r="BC134" s="81">
        <f t="shared" si="95"/>
        <v>0</v>
      </c>
      <c r="BD134" s="81">
        <f t="shared" si="96"/>
        <v>0</v>
      </c>
      <c r="BE134" s="267"/>
      <c r="BF134" s="267"/>
      <c r="BG134" s="267"/>
      <c r="BH134" s="267">
        <v>1</v>
      </c>
      <c r="BJ134" s="375" t="s">
        <v>30242</v>
      </c>
      <c r="BK134" s="131">
        <v>6</v>
      </c>
      <c r="BL134" s="131">
        <f t="shared" si="97"/>
        <v>0</v>
      </c>
      <c r="BM134" s="131">
        <v>2.2000000000000002</v>
      </c>
      <c r="BN134" s="131">
        <f t="shared" si="98"/>
        <v>0</v>
      </c>
      <c r="BO134" s="68"/>
      <c r="BP134" s="68"/>
      <c r="BQ134" s="68"/>
      <c r="BR134" s="68"/>
      <c r="BS134" s="68"/>
      <c r="BT134" s="68"/>
      <c r="BU134" s="68"/>
      <c r="BV134" s="68"/>
      <c r="BW134" s="68"/>
      <c r="BX134" s="68"/>
      <c r="BY134" s="68"/>
      <c r="BZ134" s="68"/>
      <c r="CA134" s="68"/>
      <c r="CB134" s="68"/>
      <c r="CC134" s="68"/>
      <c r="CD134" s="68"/>
      <c r="CE134" s="68"/>
      <c r="CF134" s="68"/>
      <c r="CG134" s="68"/>
      <c r="CH134" s="68"/>
      <c r="CI134" s="68"/>
      <c r="CJ134" s="68"/>
      <c r="CK134" s="240"/>
    </row>
    <row r="135" spans="1:89" ht="18" customHeight="1">
      <c r="A135" s="235" t="s">
        <v>30325</v>
      </c>
      <c r="B135" s="235" t="s">
        <v>28412</v>
      </c>
      <c r="C135" s="235" t="s">
        <v>30296</v>
      </c>
      <c r="D135" s="142" t="s">
        <v>30326</v>
      </c>
      <c r="E135" s="124">
        <v>1</v>
      </c>
      <c r="F135" s="124">
        <f t="shared" si="89"/>
        <v>0</v>
      </c>
      <c r="G135" s="793">
        <v>169</v>
      </c>
      <c r="H135" s="481">
        <f t="shared" si="102"/>
        <v>0</v>
      </c>
      <c r="I135" s="125">
        <f t="shared" si="91"/>
        <v>169</v>
      </c>
      <c r="J135" s="236">
        <f t="shared" si="92"/>
        <v>0</v>
      </c>
      <c r="K135" s="389"/>
      <c r="L135" s="390"/>
      <c r="M135" s="444"/>
      <c r="N135" s="392"/>
      <c r="O135" s="393"/>
      <c r="P135" s="824"/>
      <c r="Q135" s="369"/>
      <c r="R135" s="394"/>
      <c r="S135" s="388"/>
      <c r="T135" s="425"/>
      <c r="U135" s="395"/>
      <c r="V135" s="396"/>
      <c r="W135" s="396"/>
      <c r="X135" s="398"/>
      <c r="Y135" s="399"/>
      <c r="Z135" s="400"/>
      <c r="AA135" s="401"/>
      <c r="AB135" s="402"/>
      <c r="AC135" s="403"/>
      <c r="AE135" s="424">
        <f t="shared" si="105"/>
        <v>0</v>
      </c>
      <c r="AF135" s="423">
        <f t="shared" si="105"/>
        <v>0</v>
      </c>
      <c r="AG135" s="391">
        <f t="shared" si="105"/>
        <v>0</v>
      </c>
      <c r="AH135" s="392">
        <f t="shared" si="105"/>
        <v>0</v>
      </c>
      <c r="AI135" s="407">
        <f t="shared" si="105"/>
        <v>0</v>
      </c>
      <c r="AJ135" s="408">
        <f t="shared" si="105"/>
        <v>0</v>
      </c>
      <c r="AK135" s="409">
        <f t="shared" si="105"/>
        <v>0</v>
      </c>
      <c r="AL135" s="394">
        <f t="shared" si="105"/>
        <v>0</v>
      </c>
      <c r="AM135" s="410">
        <f t="shared" si="105"/>
        <v>0</v>
      </c>
      <c r="AN135" s="426">
        <f t="shared" si="105"/>
        <v>0</v>
      </c>
      <c r="AO135" s="411">
        <f t="shared" si="105"/>
        <v>0</v>
      </c>
      <c r="AP135" s="412">
        <f t="shared" si="105"/>
        <v>0</v>
      </c>
      <c r="AQ135" s="397">
        <f t="shared" si="105"/>
        <v>0</v>
      </c>
      <c r="AR135" s="413">
        <f t="shared" si="105"/>
        <v>0</v>
      </c>
      <c r="AS135" s="414">
        <f t="shared" si="105"/>
        <v>0</v>
      </c>
      <c r="AT135" s="415">
        <f t="shared" si="105"/>
        <v>0</v>
      </c>
      <c r="AU135" s="425">
        <f t="shared" si="105"/>
        <v>0</v>
      </c>
      <c r="AV135" s="416">
        <f t="shared" si="105"/>
        <v>0</v>
      </c>
      <c r="AW135" s="417">
        <f t="shared" si="105"/>
        <v>0</v>
      </c>
      <c r="BA135" s="81">
        <f t="shared" si="100"/>
        <v>0</v>
      </c>
      <c r="BB135" s="81">
        <f t="shared" si="94"/>
        <v>0</v>
      </c>
      <c r="BC135" s="81">
        <f t="shared" si="95"/>
        <v>0</v>
      </c>
      <c r="BD135" s="81">
        <f t="shared" si="96"/>
        <v>0</v>
      </c>
      <c r="BE135" s="267"/>
      <c r="BF135" s="267"/>
      <c r="BG135" s="267">
        <v>1</v>
      </c>
      <c r="BH135" s="267"/>
      <c r="BJ135" s="375" t="s">
        <v>30245</v>
      </c>
      <c r="BK135" s="131">
        <v>6</v>
      </c>
      <c r="BL135" s="131">
        <f t="shared" si="97"/>
        <v>0</v>
      </c>
      <c r="BM135" s="131">
        <v>2.75</v>
      </c>
      <c r="BN135" s="131">
        <f t="shared" si="98"/>
        <v>0</v>
      </c>
      <c r="BO135" s="68"/>
      <c r="BP135" s="68"/>
      <c r="BQ135" s="68"/>
      <c r="BR135" s="68"/>
      <c r="BS135" s="68"/>
      <c r="BT135" s="68"/>
      <c r="BU135" s="68"/>
      <c r="BV135" s="68"/>
      <c r="BW135" s="68"/>
      <c r="BX135" s="68"/>
      <c r="BY135" s="68"/>
      <c r="BZ135" s="68"/>
      <c r="CA135" s="68"/>
      <c r="CB135" s="68"/>
      <c r="CC135" s="68"/>
      <c r="CD135" s="68"/>
      <c r="CE135" s="68"/>
      <c r="CF135" s="68"/>
      <c r="CG135" s="68"/>
      <c r="CH135" s="68"/>
      <c r="CI135" s="68"/>
      <c r="CJ135" s="68"/>
      <c r="CK135" s="240"/>
    </row>
    <row r="136" spans="1:89" ht="18" customHeight="1">
      <c r="A136" s="235" t="s">
        <v>30327</v>
      </c>
      <c r="B136" s="235" t="s">
        <v>28413</v>
      </c>
      <c r="C136" s="235" t="s">
        <v>30296</v>
      </c>
      <c r="D136" s="142" t="s">
        <v>30328</v>
      </c>
      <c r="E136" s="124">
        <v>1</v>
      </c>
      <c r="F136" s="124">
        <f t="shared" si="89"/>
        <v>0</v>
      </c>
      <c r="G136" s="793">
        <v>193</v>
      </c>
      <c r="H136" s="481">
        <f t="shared" si="102"/>
        <v>0</v>
      </c>
      <c r="I136" s="125">
        <f t="shared" si="91"/>
        <v>193</v>
      </c>
      <c r="J136" s="236">
        <f t="shared" si="92"/>
        <v>0</v>
      </c>
      <c r="K136" s="389"/>
      <c r="L136" s="390"/>
      <c r="M136" s="444"/>
      <c r="N136" s="392"/>
      <c r="O136" s="393"/>
      <c r="P136" s="824"/>
      <c r="Q136" s="369"/>
      <c r="R136" s="394"/>
      <c r="S136" s="388"/>
      <c r="T136" s="425"/>
      <c r="U136" s="395"/>
      <c r="V136" s="396"/>
      <c r="W136" s="396"/>
      <c r="X136" s="398"/>
      <c r="Y136" s="399"/>
      <c r="Z136" s="400"/>
      <c r="AA136" s="401"/>
      <c r="AB136" s="402"/>
      <c r="AC136" s="403"/>
      <c r="AE136" s="424">
        <f t="shared" si="105"/>
        <v>0</v>
      </c>
      <c r="AF136" s="423">
        <f t="shared" si="105"/>
        <v>0</v>
      </c>
      <c r="AG136" s="391">
        <f t="shared" si="105"/>
        <v>0</v>
      </c>
      <c r="AH136" s="392">
        <f t="shared" si="105"/>
        <v>0</v>
      </c>
      <c r="AI136" s="407">
        <f t="shared" si="105"/>
        <v>0</v>
      </c>
      <c r="AJ136" s="408">
        <f t="shared" si="105"/>
        <v>0</v>
      </c>
      <c r="AK136" s="409">
        <f t="shared" si="105"/>
        <v>0</v>
      </c>
      <c r="AL136" s="394">
        <f t="shared" si="105"/>
        <v>0</v>
      </c>
      <c r="AM136" s="410">
        <f t="shared" si="105"/>
        <v>0</v>
      </c>
      <c r="AN136" s="426">
        <f t="shared" si="105"/>
        <v>0</v>
      </c>
      <c r="AO136" s="411">
        <f t="shared" si="105"/>
        <v>0</v>
      </c>
      <c r="AP136" s="412">
        <f t="shared" si="105"/>
        <v>0</v>
      </c>
      <c r="AQ136" s="397">
        <f t="shared" si="105"/>
        <v>0</v>
      </c>
      <c r="AR136" s="413">
        <f t="shared" si="105"/>
        <v>0</v>
      </c>
      <c r="AS136" s="414">
        <f t="shared" si="105"/>
        <v>0</v>
      </c>
      <c r="AT136" s="415">
        <f t="shared" si="105"/>
        <v>0</v>
      </c>
      <c r="AU136" s="425">
        <f t="shared" si="105"/>
        <v>0</v>
      </c>
      <c r="AV136" s="416">
        <f t="shared" si="105"/>
        <v>0</v>
      </c>
      <c r="AW136" s="417">
        <f t="shared" si="105"/>
        <v>0</v>
      </c>
      <c r="BA136" s="81">
        <f t="shared" si="100"/>
        <v>0</v>
      </c>
      <c r="BB136" s="81">
        <f t="shared" si="94"/>
        <v>0</v>
      </c>
      <c r="BC136" s="81">
        <f t="shared" si="95"/>
        <v>0</v>
      </c>
      <c r="BD136" s="81">
        <f t="shared" si="96"/>
        <v>0</v>
      </c>
      <c r="BE136" s="267"/>
      <c r="BF136" s="267"/>
      <c r="BG136" s="267">
        <v>1</v>
      </c>
      <c r="BH136" s="267"/>
      <c r="BJ136" s="375" t="s">
        <v>30248</v>
      </c>
      <c r="BK136" s="131">
        <v>8</v>
      </c>
      <c r="BL136" s="131">
        <f t="shared" si="97"/>
        <v>0</v>
      </c>
      <c r="BM136" s="131">
        <v>3.65</v>
      </c>
      <c r="BN136" s="131">
        <f t="shared" si="98"/>
        <v>0</v>
      </c>
      <c r="BO136" s="68"/>
      <c r="BP136" s="68"/>
      <c r="BQ136" s="68"/>
      <c r="BR136" s="68"/>
      <c r="BS136" s="68"/>
      <c r="BT136" s="68"/>
      <c r="BU136" s="68"/>
      <c r="BV136" s="68"/>
      <c r="BW136" s="68"/>
      <c r="BX136" s="68"/>
      <c r="BY136" s="68"/>
      <c r="BZ136" s="68"/>
      <c r="CA136" s="68"/>
      <c r="CB136" s="68"/>
      <c r="CC136" s="68"/>
      <c r="CD136" s="68"/>
      <c r="CE136" s="68"/>
      <c r="CF136" s="68"/>
      <c r="CG136" s="68"/>
      <c r="CH136" s="68"/>
      <c r="CI136" s="68"/>
      <c r="CJ136" s="68"/>
      <c r="CK136" s="240"/>
    </row>
    <row r="137" spans="1:89" ht="18" customHeight="1">
      <c r="A137" s="235" t="s">
        <v>30329</v>
      </c>
      <c r="B137" s="235" t="s">
        <v>28414</v>
      </c>
      <c r="C137" s="235" t="s">
        <v>30296</v>
      </c>
      <c r="D137" s="142" t="s">
        <v>30330</v>
      </c>
      <c r="E137" s="124">
        <v>1</v>
      </c>
      <c r="F137" s="124">
        <f t="shared" si="89"/>
        <v>0</v>
      </c>
      <c r="G137" s="793">
        <v>169</v>
      </c>
      <c r="H137" s="481">
        <f t="shared" si="102"/>
        <v>0</v>
      </c>
      <c r="I137" s="125">
        <f t="shared" si="91"/>
        <v>169</v>
      </c>
      <c r="J137" s="236">
        <f t="shared" si="92"/>
        <v>0</v>
      </c>
      <c r="K137" s="389"/>
      <c r="L137" s="390"/>
      <c r="M137" s="444"/>
      <c r="N137" s="392"/>
      <c r="O137" s="393"/>
      <c r="P137" s="824"/>
      <c r="Q137" s="369"/>
      <c r="R137" s="394"/>
      <c r="S137" s="388"/>
      <c r="T137" s="425"/>
      <c r="U137" s="395"/>
      <c r="V137" s="396"/>
      <c r="W137" s="396"/>
      <c r="X137" s="398"/>
      <c r="Y137" s="399"/>
      <c r="Z137" s="400"/>
      <c r="AA137" s="401"/>
      <c r="AB137" s="402"/>
      <c r="AC137" s="403"/>
      <c r="AE137" s="424">
        <f t="shared" si="105"/>
        <v>0</v>
      </c>
      <c r="AF137" s="423">
        <f t="shared" si="105"/>
        <v>0</v>
      </c>
      <c r="AG137" s="391">
        <f t="shared" si="105"/>
        <v>0</v>
      </c>
      <c r="AH137" s="392">
        <f t="shared" si="105"/>
        <v>0</v>
      </c>
      <c r="AI137" s="407">
        <f t="shared" si="105"/>
        <v>0</v>
      </c>
      <c r="AJ137" s="408">
        <f t="shared" si="105"/>
        <v>0</v>
      </c>
      <c r="AK137" s="409">
        <f t="shared" si="105"/>
        <v>0</v>
      </c>
      <c r="AL137" s="394">
        <f t="shared" si="105"/>
        <v>0</v>
      </c>
      <c r="AM137" s="410">
        <f t="shared" si="105"/>
        <v>0</v>
      </c>
      <c r="AN137" s="426">
        <f t="shared" si="105"/>
        <v>0</v>
      </c>
      <c r="AO137" s="411">
        <f t="shared" si="105"/>
        <v>0</v>
      </c>
      <c r="AP137" s="412">
        <f t="shared" si="105"/>
        <v>0</v>
      </c>
      <c r="AQ137" s="397">
        <f t="shared" si="105"/>
        <v>0</v>
      </c>
      <c r="AR137" s="413">
        <f t="shared" si="105"/>
        <v>0</v>
      </c>
      <c r="AS137" s="414">
        <f t="shared" si="105"/>
        <v>0</v>
      </c>
      <c r="AT137" s="415">
        <f t="shared" si="105"/>
        <v>0</v>
      </c>
      <c r="AU137" s="425">
        <f t="shared" si="105"/>
        <v>0</v>
      </c>
      <c r="AV137" s="416">
        <f t="shared" si="105"/>
        <v>0</v>
      </c>
      <c r="AW137" s="417">
        <f t="shared" si="105"/>
        <v>0</v>
      </c>
      <c r="BA137" s="81">
        <f t="shared" si="100"/>
        <v>0</v>
      </c>
      <c r="BB137" s="81">
        <f t="shared" si="94"/>
        <v>0</v>
      </c>
      <c r="BC137" s="81">
        <f t="shared" si="95"/>
        <v>0</v>
      </c>
      <c r="BD137" s="81">
        <f t="shared" si="96"/>
        <v>0</v>
      </c>
      <c r="BE137" s="267"/>
      <c r="BF137" s="267"/>
      <c r="BG137" s="267">
        <v>1</v>
      </c>
      <c r="BH137" s="267"/>
      <c r="BJ137" s="375" t="s">
        <v>30251</v>
      </c>
      <c r="BK137" s="131">
        <v>6</v>
      </c>
      <c r="BL137" s="131">
        <f t="shared" si="97"/>
        <v>0</v>
      </c>
      <c r="BM137" s="131">
        <v>1.56</v>
      </c>
      <c r="BN137" s="131">
        <f t="shared" si="98"/>
        <v>0</v>
      </c>
      <c r="BO137" s="68"/>
      <c r="BP137" s="68"/>
      <c r="BQ137" s="68"/>
      <c r="BR137" s="68"/>
      <c r="BS137" s="68"/>
      <c r="BT137" s="68"/>
      <c r="BU137" s="68"/>
      <c r="BV137" s="68"/>
      <c r="BW137" s="68"/>
      <c r="BX137" s="68"/>
      <c r="BY137" s="68"/>
      <c r="BZ137" s="68"/>
      <c r="CA137" s="68"/>
      <c r="CB137" s="68"/>
      <c r="CC137" s="68"/>
      <c r="CD137" s="68"/>
      <c r="CE137" s="68"/>
      <c r="CF137" s="68"/>
      <c r="CG137" s="68"/>
      <c r="CH137" s="68"/>
      <c r="CI137" s="68"/>
      <c r="CJ137" s="68"/>
    </row>
    <row r="138" spans="1:89" ht="18" customHeight="1">
      <c r="A138" s="235" t="s">
        <v>30331</v>
      </c>
      <c r="B138" s="235" t="s">
        <v>28415</v>
      </c>
      <c r="C138" s="235" t="s">
        <v>30296</v>
      </c>
      <c r="D138" s="142" t="s">
        <v>30332</v>
      </c>
      <c r="E138" s="124">
        <v>1</v>
      </c>
      <c r="F138" s="124">
        <f t="shared" si="89"/>
        <v>0</v>
      </c>
      <c r="G138" s="793">
        <v>169</v>
      </c>
      <c r="H138" s="481">
        <f t="shared" si="102"/>
        <v>0</v>
      </c>
      <c r="I138" s="125">
        <f t="shared" si="91"/>
        <v>169</v>
      </c>
      <c r="J138" s="236">
        <f t="shared" si="92"/>
        <v>0</v>
      </c>
      <c r="K138" s="389"/>
      <c r="L138" s="390"/>
      <c r="M138" s="444"/>
      <c r="N138" s="392"/>
      <c r="O138" s="393"/>
      <c r="P138" s="824"/>
      <c r="Q138" s="369"/>
      <c r="R138" s="394"/>
      <c r="S138" s="388"/>
      <c r="T138" s="425"/>
      <c r="U138" s="395"/>
      <c r="V138" s="396"/>
      <c r="W138" s="396"/>
      <c r="X138" s="398"/>
      <c r="Y138" s="399"/>
      <c r="Z138" s="400"/>
      <c r="AA138" s="401"/>
      <c r="AB138" s="402"/>
      <c r="AC138" s="403"/>
      <c r="AE138" s="424">
        <f t="shared" si="105"/>
        <v>0</v>
      </c>
      <c r="AF138" s="423">
        <f t="shared" si="105"/>
        <v>0</v>
      </c>
      <c r="AG138" s="391">
        <f t="shared" si="105"/>
        <v>0</v>
      </c>
      <c r="AH138" s="392">
        <f t="shared" si="105"/>
        <v>0</v>
      </c>
      <c r="AI138" s="407">
        <f t="shared" si="105"/>
        <v>0</v>
      </c>
      <c r="AJ138" s="408">
        <f t="shared" si="105"/>
        <v>0</v>
      </c>
      <c r="AK138" s="409">
        <f t="shared" si="105"/>
        <v>0</v>
      </c>
      <c r="AL138" s="394">
        <f t="shared" si="105"/>
        <v>0</v>
      </c>
      <c r="AM138" s="410">
        <f t="shared" si="105"/>
        <v>0</v>
      </c>
      <c r="AN138" s="426">
        <f t="shared" si="105"/>
        <v>0</v>
      </c>
      <c r="AO138" s="411">
        <f t="shared" si="105"/>
        <v>0</v>
      </c>
      <c r="AP138" s="412">
        <f t="shared" si="105"/>
        <v>0</v>
      </c>
      <c r="AQ138" s="397">
        <f t="shared" si="105"/>
        <v>0</v>
      </c>
      <c r="AR138" s="413">
        <f t="shared" si="105"/>
        <v>0</v>
      </c>
      <c r="AS138" s="414">
        <f t="shared" si="105"/>
        <v>0</v>
      </c>
      <c r="AT138" s="415">
        <f t="shared" si="105"/>
        <v>0</v>
      </c>
      <c r="AU138" s="425">
        <f t="shared" si="105"/>
        <v>0</v>
      </c>
      <c r="AV138" s="416">
        <f t="shared" si="105"/>
        <v>0</v>
      </c>
      <c r="AW138" s="417">
        <f t="shared" si="105"/>
        <v>0</v>
      </c>
      <c r="BA138" s="81">
        <f t="shared" si="100"/>
        <v>0</v>
      </c>
      <c r="BB138" s="81">
        <f t="shared" si="94"/>
        <v>0</v>
      </c>
      <c r="BC138" s="81">
        <f t="shared" si="95"/>
        <v>0</v>
      </c>
      <c r="BD138" s="81">
        <f t="shared" si="96"/>
        <v>0</v>
      </c>
      <c r="BE138" s="267"/>
      <c r="BF138" s="267"/>
      <c r="BG138" s="267">
        <v>1</v>
      </c>
      <c r="BH138" s="267"/>
      <c r="BJ138" s="375" t="s">
        <v>30254</v>
      </c>
      <c r="BK138" s="131">
        <v>6</v>
      </c>
      <c r="BL138" s="131">
        <f t="shared" si="97"/>
        <v>0</v>
      </c>
      <c r="BM138" s="131">
        <v>1.58</v>
      </c>
      <c r="BN138" s="131">
        <f t="shared" si="98"/>
        <v>0</v>
      </c>
      <c r="BO138" s="68"/>
      <c r="BP138" s="68"/>
      <c r="BQ138" s="68"/>
      <c r="BR138" s="68"/>
      <c r="BS138" s="68"/>
      <c r="BT138" s="68"/>
      <c r="BU138" s="68"/>
      <c r="BV138" s="68"/>
      <c r="BW138" s="68"/>
      <c r="BX138" s="68"/>
      <c r="BY138" s="68"/>
      <c r="BZ138" s="68"/>
      <c r="CA138" s="68"/>
      <c r="CB138" s="68"/>
      <c r="CC138" s="68"/>
      <c r="CD138" s="68"/>
      <c r="CE138" s="68"/>
      <c r="CF138" s="68"/>
      <c r="CG138" s="68"/>
      <c r="CH138" s="68"/>
      <c r="CI138" s="68"/>
      <c r="CJ138" s="68"/>
    </row>
    <row r="139" spans="1:89" ht="18" customHeight="1">
      <c r="A139" s="235" t="s">
        <v>30333</v>
      </c>
      <c r="B139" s="235" t="s">
        <v>28416</v>
      </c>
      <c r="C139" s="235" t="s">
        <v>30296</v>
      </c>
      <c r="D139" s="142" t="s">
        <v>30334</v>
      </c>
      <c r="E139" s="124">
        <v>1</v>
      </c>
      <c r="F139" s="124">
        <f t="shared" si="89"/>
        <v>0</v>
      </c>
      <c r="G139" s="793">
        <v>169</v>
      </c>
      <c r="H139" s="481">
        <f t="shared" si="102"/>
        <v>0</v>
      </c>
      <c r="I139" s="125">
        <f t="shared" si="91"/>
        <v>169</v>
      </c>
      <c r="J139" s="236">
        <f t="shared" si="92"/>
        <v>0</v>
      </c>
      <c r="K139" s="389"/>
      <c r="L139" s="390"/>
      <c r="M139" s="444"/>
      <c r="N139" s="392"/>
      <c r="O139" s="393"/>
      <c r="P139" s="824"/>
      <c r="Q139" s="369"/>
      <c r="R139" s="394"/>
      <c r="S139" s="388"/>
      <c r="T139" s="425"/>
      <c r="U139" s="395"/>
      <c r="V139" s="396"/>
      <c r="W139" s="396"/>
      <c r="X139" s="398"/>
      <c r="Y139" s="399"/>
      <c r="Z139" s="400"/>
      <c r="AA139" s="401"/>
      <c r="AB139" s="402"/>
      <c r="AC139" s="403"/>
      <c r="AE139" s="424">
        <f t="shared" si="105"/>
        <v>0</v>
      </c>
      <c r="AF139" s="423">
        <f t="shared" si="105"/>
        <v>0</v>
      </c>
      <c r="AG139" s="391">
        <f t="shared" si="105"/>
        <v>0</v>
      </c>
      <c r="AH139" s="392">
        <f t="shared" si="105"/>
        <v>0</v>
      </c>
      <c r="AI139" s="407">
        <f t="shared" si="105"/>
        <v>0</v>
      </c>
      <c r="AJ139" s="408">
        <f t="shared" si="105"/>
        <v>0</v>
      </c>
      <c r="AK139" s="409">
        <f t="shared" si="105"/>
        <v>0</v>
      </c>
      <c r="AL139" s="394">
        <f t="shared" si="105"/>
        <v>0</v>
      </c>
      <c r="AM139" s="410">
        <f t="shared" si="105"/>
        <v>0</v>
      </c>
      <c r="AN139" s="426">
        <f t="shared" si="105"/>
        <v>0</v>
      </c>
      <c r="AO139" s="411">
        <f t="shared" si="105"/>
        <v>0</v>
      </c>
      <c r="AP139" s="412">
        <f t="shared" si="105"/>
        <v>0</v>
      </c>
      <c r="AQ139" s="397">
        <f t="shared" si="105"/>
        <v>0</v>
      </c>
      <c r="AR139" s="413">
        <f t="shared" si="105"/>
        <v>0</v>
      </c>
      <c r="AS139" s="414">
        <f t="shared" si="105"/>
        <v>0</v>
      </c>
      <c r="AT139" s="415">
        <f t="shared" si="105"/>
        <v>0</v>
      </c>
      <c r="AU139" s="425">
        <f t="shared" si="105"/>
        <v>0</v>
      </c>
      <c r="AV139" s="416">
        <f t="shared" si="105"/>
        <v>0</v>
      </c>
      <c r="AW139" s="417">
        <f t="shared" si="105"/>
        <v>0</v>
      </c>
      <c r="BA139" s="81">
        <f t="shared" si="100"/>
        <v>0</v>
      </c>
      <c r="BB139" s="81">
        <f t="shared" si="94"/>
        <v>0</v>
      </c>
      <c r="BC139" s="81">
        <f t="shared" si="95"/>
        <v>0</v>
      </c>
      <c r="BD139" s="81">
        <f t="shared" si="96"/>
        <v>0</v>
      </c>
      <c r="BE139" s="267"/>
      <c r="BF139" s="267"/>
      <c r="BG139" s="267">
        <v>1</v>
      </c>
      <c r="BH139" s="267"/>
      <c r="BJ139" s="375" t="s">
        <v>30257</v>
      </c>
      <c r="BK139" s="131">
        <v>6</v>
      </c>
      <c r="BL139" s="131">
        <f t="shared" si="97"/>
        <v>0</v>
      </c>
      <c r="BM139" s="131">
        <v>1.58</v>
      </c>
      <c r="BN139" s="131">
        <f t="shared" si="98"/>
        <v>0</v>
      </c>
      <c r="BO139" s="68"/>
      <c r="BP139" s="68"/>
      <c r="BQ139" s="68"/>
      <c r="BR139" s="68"/>
      <c r="BS139" s="68"/>
      <c r="BT139" s="68"/>
      <c r="BU139" s="68"/>
      <c r="BV139" s="68"/>
      <c r="BW139" s="68"/>
      <c r="BX139" s="68"/>
      <c r="BY139" s="68"/>
      <c r="BZ139" s="68"/>
      <c r="CA139" s="68"/>
      <c r="CB139" s="68"/>
      <c r="CC139" s="68"/>
      <c r="CD139" s="68"/>
      <c r="CE139" s="68"/>
      <c r="CF139" s="68"/>
      <c r="CG139" s="68"/>
      <c r="CH139" s="68"/>
      <c r="CI139" s="68"/>
      <c r="CJ139" s="68"/>
    </row>
    <row r="140" spans="1:89" ht="18" customHeight="1">
      <c r="A140" s="235" t="s">
        <v>30335</v>
      </c>
      <c r="B140" s="235" t="s">
        <v>28417</v>
      </c>
      <c r="C140" s="235" t="s">
        <v>30296</v>
      </c>
      <c r="D140" s="142" t="s">
        <v>30336</v>
      </c>
      <c r="E140" s="124">
        <v>1</v>
      </c>
      <c r="F140" s="124">
        <f t="shared" si="89"/>
        <v>0</v>
      </c>
      <c r="G140" s="793">
        <v>167</v>
      </c>
      <c r="H140" s="481">
        <f t="shared" si="102"/>
        <v>0</v>
      </c>
      <c r="I140" s="125">
        <f t="shared" si="91"/>
        <v>167</v>
      </c>
      <c r="J140" s="236">
        <f t="shared" si="92"/>
        <v>0</v>
      </c>
      <c r="K140" s="389"/>
      <c r="L140" s="390"/>
      <c r="M140" s="444"/>
      <c r="N140" s="392"/>
      <c r="O140" s="393"/>
      <c r="P140" s="824"/>
      <c r="Q140" s="369"/>
      <c r="R140" s="394"/>
      <c r="S140" s="388"/>
      <c r="T140" s="425"/>
      <c r="U140" s="395"/>
      <c r="V140" s="396"/>
      <c r="W140" s="396"/>
      <c r="X140" s="398"/>
      <c r="Y140" s="399"/>
      <c r="Z140" s="400"/>
      <c r="AA140" s="401"/>
      <c r="AB140" s="402"/>
      <c r="AC140" s="403"/>
      <c r="AE140" s="424">
        <f t="shared" si="105"/>
        <v>0</v>
      </c>
      <c r="AF140" s="423">
        <f t="shared" si="105"/>
        <v>0</v>
      </c>
      <c r="AG140" s="391">
        <f t="shared" si="105"/>
        <v>0</v>
      </c>
      <c r="AH140" s="392">
        <f t="shared" si="105"/>
        <v>0</v>
      </c>
      <c r="AI140" s="407">
        <f t="shared" si="105"/>
        <v>0</v>
      </c>
      <c r="AJ140" s="408">
        <f t="shared" si="105"/>
        <v>0</v>
      </c>
      <c r="AK140" s="409">
        <f t="shared" si="105"/>
        <v>0</v>
      </c>
      <c r="AL140" s="394">
        <f t="shared" si="105"/>
        <v>0</v>
      </c>
      <c r="AM140" s="410">
        <f t="shared" si="105"/>
        <v>0</v>
      </c>
      <c r="AN140" s="426">
        <f t="shared" si="105"/>
        <v>0</v>
      </c>
      <c r="AO140" s="411">
        <f t="shared" si="105"/>
        <v>0</v>
      </c>
      <c r="AP140" s="412">
        <f t="shared" si="105"/>
        <v>0</v>
      </c>
      <c r="AQ140" s="397">
        <f t="shared" si="105"/>
        <v>0</v>
      </c>
      <c r="AR140" s="413">
        <f t="shared" si="105"/>
        <v>0</v>
      </c>
      <c r="AS140" s="414">
        <f t="shared" si="105"/>
        <v>0</v>
      </c>
      <c r="AT140" s="415">
        <f t="shared" si="105"/>
        <v>0</v>
      </c>
      <c r="AU140" s="425">
        <f t="shared" si="105"/>
        <v>0</v>
      </c>
      <c r="AV140" s="416">
        <f t="shared" si="105"/>
        <v>0</v>
      </c>
      <c r="AW140" s="417">
        <f t="shared" si="105"/>
        <v>0</v>
      </c>
      <c r="BA140" s="81">
        <f t="shared" si="100"/>
        <v>0</v>
      </c>
      <c r="BB140" s="81">
        <f t="shared" si="94"/>
        <v>0</v>
      </c>
      <c r="BC140" s="81">
        <f t="shared" si="95"/>
        <v>0</v>
      </c>
      <c r="BD140" s="81">
        <f t="shared" si="96"/>
        <v>0</v>
      </c>
      <c r="BE140" s="267"/>
      <c r="BF140" s="267">
        <v>1</v>
      </c>
      <c r="BG140" s="267"/>
      <c r="BH140" s="267"/>
      <c r="BJ140" s="375" t="s">
        <v>30260</v>
      </c>
      <c r="BK140" s="131">
        <v>6</v>
      </c>
      <c r="BL140" s="131">
        <f t="shared" si="97"/>
        <v>0</v>
      </c>
      <c r="BM140" s="131">
        <v>1.54</v>
      </c>
      <c r="BN140" s="131">
        <f t="shared" si="98"/>
        <v>0</v>
      </c>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9" ht="18" customHeight="1">
      <c r="A141" s="235" t="s">
        <v>30337</v>
      </c>
      <c r="B141" s="235" t="s">
        <v>28418</v>
      </c>
      <c r="C141" s="235" t="s">
        <v>30296</v>
      </c>
      <c r="D141" s="142" t="s">
        <v>30338</v>
      </c>
      <c r="E141" s="124">
        <v>1</v>
      </c>
      <c r="F141" s="124">
        <f t="shared" si="89"/>
        <v>0</v>
      </c>
      <c r="G141" s="793">
        <v>185</v>
      </c>
      <c r="H141" s="481">
        <f t="shared" si="102"/>
        <v>0</v>
      </c>
      <c r="I141" s="125">
        <f t="shared" si="91"/>
        <v>185</v>
      </c>
      <c r="J141" s="236">
        <f t="shared" si="92"/>
        <v>0</v>
      </c>
      <c r="K141" s="389"/>
      <c r="L141" s="390"/>
      <c r="M141" s="444"/>
      <c r="N141" s="392"/>
      <c r="O141" s="393"/>
      <c r="P141" s="824"/>
      <c r="Q141" s="369"/>
      <c r="R141" s="394"/>
      <c r="S141" s="388"/>
      <c r="T141" s="425"/>
      <c r="U141" s="395"/>
      <c r="V141" s="396"/>
      <c r="W141" s="396"/>
      <c r="X141" s="398"/>
      <c r="Y141" s="399"/>
      <c r="Z141" s="400"/>
      <c r="AA141" s="401"/>
      <c r="AB141" s="402"/>
      <c r="AC141" s="403"/>
      <c r="AE141" s="424">
        <f t="shared" si="105"/>
        <v>0</v>
      </c>
      <c r="AF141" s="423">
        <f t="shared" si="105"/>
        <v>0</v>
      </c>
      <c r="AG141" s="391">
        <f t="shared" si="105"/>
        <v>0</v>
      </c>
      <c r="AH141" s="392">
        <f t="shared" si="105"/>
        <v>0</v>
      </c>
      <c r="AI141" s="407">
        <f t="shared" si="105"/>
        <v>0</v>
      </c>
      <c r="AJ141" s="408">
        <f t="shared" si="105"/>
        <v>0</v>
      </c>
      <c r="AK141" s="409">
        <f t="shared" si="105"/>
        <v>0</v>
      </c>
      <c r="AL141" s="394">
        <f t="shared" si="105"/>
        <v>0</v>
      </c>
      <c r="AM141" s="410">
        <f t="shared" si="105"/>
        <v>0</v>
      </c>
      <c r="AN141" s="426">
        <f t="shared" si="105"/>
        <v>0</v>
      </c>
      <c r="AO141" s="411">
        <f t="shared" si="105"/>
        <v>0</v>
      </c>
      <c r="AP141" s="412">
        <f t="shared" si="105"/>
        <v>0</v>
      </c>
      <c r="AQ141" s="397">
        <f t="shared" si="105"/>
        <v>0</v>
      </c>
      <c r="AR141" s="413">
        <f t="shared" si="105"/>
        <v>0</v>
      </c>
      <c r="AS141" s="414">
        <f t="shared" si="105"/>
        <v>0</v>
      </c>
      <c r="AT141" s="415">
        <f t="shared" si="105"/>
        <v>0</v>
      </c>
      <c r="AU141" s="425">
        <f t="shared" si="105"/>
        <v>0</v>
      </c>
      <c r="AV141" s="416">
        <f t="shared" si="105"/>
        <v>0</v>
      </c>
      <c r="AW141" s="417">
        <f t="shared" si="105"/>
        <v>0</v>
      </c>
      <c r="BA141" s="81">
        <f t="shared" si="100"/>
        <v>0</v>
      </c>
      <c r="BB141" s="81">
        <f t="shared" si="94"/>
        <v>0</v>
      </c>
      <c r="BC141" s="81">
        <f t="shared" si="95"/>
        <v>0</v>
      </c>
      <c r="BD141" s="81">
        <f t="shared" si="96"/>
        <v>0</v>
      </c>
      <c r="BE141" s="267"/>
      <c r="BF141" s="267">
        <v>1</v>
      </c>
      <c r="BG141" s="267"/>
      <c r="BH141" s="267"/>
      <c r="BJ141" s="375" t="s">
        <v>30263</v>
      </c>
      <c r="BK141" s="131">
        <v>6</v>
      </c>
      <c r="BL141" s="131">
        <f t="shared" si="97"/>
        <v>0</v>
      </c>
      <c r="BM141" s="131">
        <v>1.72</v>
      </c>
      <c r="BN141" s="131">
        <f t="shared" si="98"/>
        <v>0</v>
      </c>
      <c r="BO141" s="68"/>
      <c r="BP141" s="68"/>
      <c r="BQ141" s="68"/>
      <c r="BR141" s="68"/>
      <c r="BS141" s="68"/>
      <c r="BT141" s="68"/>
      <c r="BU141" s="68"/>
      <c r="BV141" s="68"/>
      <c r="BW141" s="68"/>
      <c r="BX141" s="68"/>
      <c r="BY141" s="68"/>
      <c r="BZ141" s="68"/>
      <c r="CA141" s="68"/>
      <c r="CB141" s="68"/>
      <c r="CC141" s="68"/>
      <c r="CD141" s="68"/>
      <c r="CE141" s="68"/>
      <c r="CF141" s="68"/>
      <c r="CG141" s="68"/>
      <c r="CH141" s="68"/>
      <c r="CI141" s="68"/>
      <c r="CJ141" s="68"/>
    </row>
    <row r="142" spans="1:89" ht="18" customHeight="1">
      <c r="A142" s="235" t="s">
        <v>30339</v>
      </c>
      <c r="B142" s="235" t="s">
        <v>28420</v>
      </c>
      <c r="C142" s="235" t="s">
        <v>30296</v>
      </c>
      <c r="D142" s="142" t="s">
        <v>30340</v>
      </c>
      <c r="E142" s="124">
        <v>1</v>
      </c>
      <c r="F142" s="124">
        <f t="shared" si="89"/>
        <v>0</v>
      </c>
      <c r="G142" s="793">
        <v>188</v>
      </c>
      <c r="H142" s="481">
        <f>$G$5</f>
        <v>0</v>
      </c>
      <c r="I142" s="125">
        <f>G142*((1-H142))</f>
        <v>188</v>
      </c>
      <c r="J142" s="236">
        <f>F142*I142</f>
        <v>0</v>
      </c>
      <c r="K142" s="389"/>
      <c r="L142" s="390"/>
      <c r="M142" s="444"/>
      <c r="N142" s="392"/>
      <c r="O142" s="393"/>
      <c r="P142" s="824"/>
      <c r="Q142" s="369"/>
      <c r="R142" s="394"/>
      <c r="S142" s="388"/>
      <c r="T142" s="425"/>
      <c r="U142" s="395"/>
      <c r="V142" s="396"/>
      <c r="W142" s="396"/>
      <c r="X142" s="398"/>
      <c r="Y142" s="399"/>
      <c r="Z142" s="400"/>
      <c r="AA142" s="401"/>
      <c r="AB142" s="402"/>
      <c r="AC142" s="403"/>
      <c r="AE142" s="424">
        <f t="shared" si="105"/>
        <v>0</v>
      </c>
      <c r="AF142" s="423">
        <f t="shared" si="105"/>
        <v>0</v>
      </c>
      <c r="AG142" s="391">
        <f t="shared" si="105"/>
        <v>0</v>
      </c>
      <c r="AH142" s="392">
        <f t="shared" si="105"/>
        <v>0</v>
      </c>
      <c r="AI142" s="407">
        <f t="shared" si="105"/>
        <v>0</v>
      </c>
      <c r="AJ142" s="408">
        <f t="shared" si="105"/>
        <v>0</v>
      </c>
      <c r="AK142" s="409">
        <f t="shared" si="105"/>
        <v>0</v>
      </c>
      <c r="AL142" s="394">
        <f t="shared" si="105"/>
        <v>0</v>
      </c>
      <c r="AM142" s="410">
        <f t="shared" si="105"/>
        <v>0</v>
      </c>
      <c r="AN142" s="426">
        <f t="shared" si="105"/>
        <v>0</v>
      </c>
      <c r="AO142" s="411">
        <f t="shared" si="105"/>
        <v>0</v>
      </c>
      <c r="AP142" s="412">
        <f t="shared" si="105"/>
        <v>0</v>
      </c>
      <c r="AQ142" s="397">
        <f t="shared" si="105"/>
        <v>0</v>
      </c>
      <c r="AR142" s="413">
        <f t="shared" si="105"/>
        <v>0</v>
      </c>
      <c r="AS142" s="414">
        <f t="shared" si="105"/>
        <v>0</v>
      </c>
      <c r="AT142" s="415">
        <f t="shared" si="105"/>
        <v>0</v>
      </c>
      <c r="AU142" s="425">
        <f t="shared" si="105"/>
        <v>0</v>
      </c>
      <c r="AV142" s="416">
        <f t="shared" si="105"/>
        <v>0</v>
      </c>
      <c r="AW142" s="417">
        <f t="shared" si="105"/>
        <v>0</v>
      </c>
      <c r="BA142" s="81">
        <f>BE142*$F142</f>
        <v>0</v>
      </c>
      <c r="BB142" s="81">
        <f>BF142*$F142</f>
        <v>0</v>
      </c>
      <c r="BC142" s="81">
        <f>BG142*$F142</f>
        <v>0</v>
      </c>
      <c r="BD142" s="81">
        <f>BH142*$F142</f>
        <v>0</v>
      </c>
      <c r="BE142" s="267"/>
      <c r="BF142" s="267">
        <v>1</v>
      </c>
      <c r="BG142" s="267"/>
      <c r="BH142" s="267"/>
      <c r="BJ142" s="375" t="s">
        <v>30267</v>
      </c>
      <c r="BK142" s="131">
        <v>8</v>
      </c>
      <c r="BL142" s="131">
        <f t="shared" si="97"/>
        <v>0</v>
      </c>
      <c r="BM142" s="131">
        <v>2.09</v>
      </c>
      <c r="BN142" s="131">
        <f t="shared" si="98"/>
        <v>0</v>
      </c>
      <c r="BO142" s="68"/>
      <c r="BP142" s="68"/>
      <c r="BQ142" s="68"/>
      <c r="BR142" s="68"/>
      <c r="BS142" s="68"/>
      <c r="BT142" s="68"/>
      <c r="BU142" s="68"/>
      <c r="BV142" s="68"/>
      <c r="BW142" s="68"/>
      <c r="BX142" s="68"/>
      <c r="BY142" s="68"/>
      <c r="BZ142" s="68"/>
      <c r="CA142" s="68"/>
      <c r="CB142" s="68"/>
      <c r="CC142" s="68"/>
      <c r="CD142" s="68"/>
      <c r="CE142" s="68"/>
      <c r="CF142" s="68"/>
      <c r="CG142" s="68"/>
      <c r="CH142" s="68"/>
      <c r="CI142" s="68"/>
      <c r="CJ142" s="68"/>
    </row>
    <row r="143" spans="1:89" ht="18" customHeight="1">
      <c r="A143" s="144" t="s">
        <v>23114</v>
      </c>
      <c r="B143" s="144" t="s">
        <v>28419</v>
      </c>
      <c r="C143" s="144" t="s">
        <v>30296</v>
      </c>
      <c r="D143" s="144" t="s">
        <v>30341</v>
      </c>
      <c r="E143" s="145">
        <v>11</v>
      </c>
      <c r="F143" s="145">
        <f t="shared" si="89"/>
        <v>0</v>
      </c>
      <c r="G143" s="795">
        <f>SUM(G132:G142)*0.9</f>
        <v>1695.6000000000001</v>
      </c>
      <c r="H143" s="485">
        <f>$G$5</f>
        <v>0</v>
      </c>
      <c r="I143" s="487">
        <f t="shared" si="91"/>
        <v>1695.6000000000001</v>
      </c>
      <c r="J143" s="146">
        <f t="shared" si="92"/>
        <v>0</v>
      </c>
      <c r="K143" s="405"/>
      <c r="L143" s="406"/>
      <c r="M143" s="445"/>
      <c r="N143" s="392"/>
      <c r="O143" s="407"/>
      <c r="P143" s="823"/>
      <c r="Q143" s="332"/>
      <c r="R143" s="394"/>
      <c r="S143" s="410"/>
      <c r="T143" s="426"/>
      <c r="U143" s="411"/>
      <c r="V143" s="412"/>
      <c r="W143" s="412"/>
      <c r="X143" s="413"/>
      <c r="Y143" s="414"/>
      <c r="Z143" s="415"/>
      <c r="AA143" s="425"/>
      <c r="AB143" s="416"/>
      <c r="AC143" s="417"/>
      <c r="BA143" s="81">
        <f t="shared" si="100"/>
        <v>0</v>
      </c>
      <c r="BB143" s="81">
        <f t="shared" si="94"/>
        <v>0</v>
      </c>
      <c r="BC143" s="81">
        <f t="shared" si="95"/>
        <v>0</v>
      </c>
      <c r="BD143" s="81">
        <f t="shared" si="96"/>
        <v>0</v>
      </c>
      <c r="BE143" s="147">
        <f>SUM(BE132:BE142)</f>
        <v>0</v>
      </c>
      <c r="BF143" s="147">
        <f>SUM(BF132:BF142)</f>
        <v>3</v>
      </c>
      <c r="BG143" s="147">
        <f>SUM(BG132:BG142)</f>
        <v>7</v>
      </c>
      <c r="BH143" s="147">
        <f>SUM(BH132:BH142)</f>
        <v>1</v>
      </c>
      <c r="BJ143" s="377"/>
      <c r="BK143" s="147">
        <f>SUM(BK132:BK142)</f>
        <v>70</v>
      </c>
      <c r="BL143" s="151">
        <f t="shared" si="97"/>
        <v>0</v>
      </c>
      <c r="BM143" s="150">
        <f>SUM(BM132:BM142)</f>
        <v>23.02</v>
      </c>
      <c r="BN143" s="151">
        <f t="shared" si="98"/>
        <v>0</v>
      </c>
      <c r="BO143" s="68"/>
      <c r="BP143" s="68"/>
      <c r="BQ143" s="68"/>
      <c r="BR143" s="68"/>
      <c r="BS143" s="68"/>
      <c r="BT143" s="68"/>
      <c r="BU143" s="68"/>
      <c r="BV143" s="68"/>
      <c r="BW143" s="68"/>
      <c r="BX143" s="68"/>
      <c r="BY143" s="68"/>
      <c r="BZ143" s="68"/>
      <c r="CA143" s="68"/>
      <c r="CB143" s="68"/>
      <c r="CC143" s="68"/>
      <c r="CD143" s="68"/>
      <c r="CE143" s="68"/>
      <c r="CF143" s="68"/>
      <c r="CG143" s="68"/>
      <c r="CH143" s="68"/>
      <c r="CI143" s="68"/>
      <c r="CJ143" s="68"/>
    </row>
    <row r="144" spans="1:89" ht="57.75" customHeight="1">
      <c r="A144" s="234" t="s">
        <v>0</v>
      </c>
      <c r="B144" s="234" t="s">
        <v>28839</v>
      </c>
      <c r="C144" s="234" t="s">
        <v>30342</v>
      </c>
      <c r="D144" s="234" t="s">
        <v>30343</v>
      </c>
      <c r="E144" s="115"/>
      <c r="F144" s="115"/>
      <c r="G144" s="788"/>
      <c r="I144" s="92"/>
      <c r="J144" s="92"/>
      <c r="K144"/>
      <c r="L144"/>
      <c r="M144"/>
      <c r="N144"/>
      <c r="O144"/>
      <c r="P144"/>
      <c r="Q144"/>
      <c r="R144"/>
      <c r="S144"/>
      <c r="T144"/>
      <c r="U144"/>
      <c r="V144"/>
      <c r="W144"/>
      <c r="X144"/>
      <c r="Y144"/>
      <c r="Z144"/>
      <c r="AA144"/>
      <c r="AB144"/>
      <c r="AC144"/>
      <c r="BA144" s="200" t="s">
        <v>28779</v>
      </c>
      <c r="BB144" s="200" t="s">
        <v>28780</v>
      </c>
      <c r="BC144" s="200" t="s">
        <v>28781</v>
      </c>
      <c r="BD144" s="200" t="s">
        <v>28782</v>
      </c>
      <c r="BE144" s="159" t="s">
        <v>28779</v>
      </c>
      <c r="BF144" s="159" t="s">
        <v>28780</v>
      </c>
      <c r="BG144" s="159" t="s">
        <v>28781</v>
      </c>
      <c r="BH144" s="159" t="s">
        <v>28782</v>
      </c>
      <c r="BJ144" s="378"/>
      <c r="BK144" s="378"/>
      <c r="BL144" s="239"/>
    </row>
    <row r="145" spans="1:88" ht="18" customHeight="1">
      <c r="A145" s="235" t="s">
        <v>30344</v>
      </c>
      <c r="B145" s="235" t="s">
        <v>28562</v>
      </c>
      <c r="C145" s="235" t="s">
        <v>30342</v>
      </c>
      <c r="D145" s="142" t="s">
        <v>30345</v>
      </c>
      <c r="E145" s="124">
        <v>1</v>
      </c>
      <c r="F145" s="124">
        <f t="shared" ref="F145:F160" si="106">SUM(K145:AC145)</f>
        <v>0</v>
      </c>
      <c r="G145" s="793">
        <v>180</v>
      </c>
      <c r="H145" s="481">
        <f t="shared" ref="H145:H159" si="107">$G$5</f>
        <v>0</v>
      </c>
      <c r="I145" s="125">
        <f t="shared" si="91"/>
        <v>180</v>
      </c>
      <c r="J145" s="236">
        <f t="shared" ref="J145:J160" si="108">F145*I145</f>
        <v>0</v>
      </c>
      <c r="K145" s="389"/>
      <c r="L145" s="390"/>
      <c r="M145" s="444"/>
      <c r="N145" s="392"/>
      <c r="O145" s="393"/>
      <c r="P145" s="824"/>
      <c r="Q145" s="369"/>
      <c r="R145" s="394"/>
      <c r="S145" s="388"/>
      <c r="T145" s="425"/>
      <c r="U145" s="395"/>
      <c r="V145" s="396"/>
      <c r="W145" s="396"/>
      <c r="X145" s="398"/>
      <c r="Y145" s="399"/>
      <c r="Z145" s="400"/>
      <c r="AA145" s="401"/>
      <c r="AB145" s="402"/>
      <c r="AC145" s="403"/>
      <c r="AE145" s="424">
        <f t="shared" ref="AE145:AS145" si="109">K160</f>
        <v>0</v>
      </c>
      <c r="AF145" s="423">
        <f t="shared" si="109"/>
        <v>0</v>
      </c>
      <c r="AG145" s="391">
        <f t="shared" si="109"/>
        <v>0</v>
      </c>
      <c r="AH145" s="392">
        <f t="shared" si="109"/>
        <v>0</v>
      </c>
      <c r="AI145" s="407">
        <f t="shared" si="109"/>
        <v>0</v>
      </c>
      <c r="AJ145" s="408">
        <f t="shared" si="109"/>
        <v>0</v>
      </c>
      <c r="AK145" s="409">
        <f t="shared" si="109"/>
        <v>0</v>
      </c>
      <c r="AL145" s="394">
        <f t="shared" si="109"/>
        <v>0</v>
      </c>
      <c r="AM145" s="410">
        <f t="shared" si="109"/>
        <v>0</v>
      </c>
      <c r="AN145" s="426">
        <f t="shared" si="109"/>
        <v>0</v>
      </c>
      <c r="AO145" s="411">
        <f t="shared" si="109"/>
        <v>0</v>
      </c>
      <c r="AP145" s="412">
        <f t="shared" si="109"/>
        <v>0</v>
      </c>
      <c r="AQ145" s="397">
        <f t="shared" si="109"/>
        <v>0</v>
      </c>
      <c r="AR145" s="413">
        <f t="shared" si="109"/>
        <v>0</v>
      </c>
      <c r="AS145" s="414">
        <f t="shared" si="109"/>
        <v>0</v>
      </c>
      <c r="AT145" s="415">
        <f>Z160</f>
        <v>0</v>
      </c>
      <c r="AU145" s="425">
        <f>AA160</f>
        <v>0</v>
      </c>
      <c r="AV145" s="416">
        <f>AB160</f>
        <v>0</v>
      </c>
      <c r="AW145" s="417">
        <f>AC160</f>
        <v>0</v>
      </c>
      <c r="BA145" s="81">
        <f t="shared" ref="BA145:BA160" si="110">BE145*$F145</f>
        <v>0</v>
      </c>
      <c r="BB145" s="81">
        <f t="shared" ref="BB145:BB160" si="111">BF145*$F145</f>
        <v>0</v>
      </c>
      <c r="BC145" s="81">
        <f t="shared" ref="BC145:BC160" si="112">BG145*$F145</f>
        <v>0</v>
      </c>
      <c r="BD145" s="81">
        <f t="shared" ref="BD145:BD160" si="113">BH145*$F145</f>
        <v>0</v>
      </c>
      <c r="BE145" s="267"/>
      <c r="BF145" s="267">
        <v>1</v>
      </c>
      <c r="BG145" s="267"/>
      <c r="BH145" s="267"/>
      <c r="BJ145" s="375" t="s">
        <v>30346</v>
      </c>
      <c r="BK145" s="131">
        <v>6</v>
      </c>
      <c r="BL145" s="131">
        <f t="shared" ref="BL145:BL160" si="114">BK145*F145</f>
        <v>0</v>
      </c>
      <c r="BM145" s="131">
        <v>1.5</v>
      </c>
      <c r="BN145" s="131">
        <f t="shared" ref="BN145:BN160" si="115">BM145*F145</f>
        <v>0</v>
      </c>
      <c r="BO145" s="68"/>
      <c r="BP145" s="68"/>
      <c r="BQ145" s="68"/>
      <c r="BR145" s="68"/>
      <c r="BS145" s="68"/>
      <c r="BT145" s="68"/>
      <c r="BU145" s="68"/>
      <c r="BV145" s="68"/>
      <c r="BW145" s="68"/>
      <c r="BX145" s="68"/>
      <c r="BY145" s="68"/>
      <c r="BZ145" s="68"/>
      <c r="CA145" s="68"/>
      <c r="CB145" s="68"/>
      <c r="CC145" s="68"/>
      <c r="CD145" s="68"/>
      <c r="CE145" s="68"/>
      <c r="CF145" s="68"/>
      <c r="CG145" s="68"/>
      <c r="CH145" s="68"/>
      <c r="CI145" s="68"/>
      <c r="CJ145" s="68"/>
    </row>
    <row r="146" spans="1:88" ht="18" customHeight="1">
      <c r="A146" s="235" t="s">
        <v>30347</v>
      </c>
      <c r="B146" s="235" t="s">
        <v>28563</v>
      </c>
      <c r="C146" s="235" t="s">
        <v>30342</v>
      </c>
      <c r="D146" s="142" t="s">
        <v>30348</v>
      </c>
      <c r="E146" s="124">
        <v>1</v>
      </c>
      <c r="F146" s="124">
        <f t="shared" si="106"/>
        <v>0</v>
      </c>
      <c r="G146" s="793">
        <v>165</v>
      </c>
      <c r="H146" s="481">
        <f t="shared" si="107"/>
        <v>0</v>
      </c>
      <c r="I146" s="125">
        <f t="shared" si="91"/>
        <v>165</v>
      </c>
      <c r="J146" s="236">
        <f t="shared" si="108"/>
        <v>0</v>
      </c>
      <c r="K146" s="389"/>
      <c r="L146" s="390"/>
      <c r="M146" s="444"/>
      <c r="N146" s="392"/>
      <c r="O146" s="393"/>
      <c r="P146" s="824"/>
      <c r="Q146" s="369"/>
      <c r="R146" s="394"/>
      <c r="S146" s="388"/>
      <c r="T146" s="425"/>
      <c r="U146" s="395"/>
      <c r="V146" s="396"/>
      <c r="W146" s="396"/>
      <c r="X146" s="398"/>
      <c r="Y146" s="399"/>
      <c r="Z146" s="400"/>
      <c r="AA146" s="401"/>
      <c r="AB146" s="402"/>
      <c r="AC146" s="403"/>
      <c r="AE146" s="424">
        <f>AE145</f>
        <v>0</v>
      </c>
      <c r="AF146" s="423">
        <f t="shared" ref="AF146:AW157" si="116">AF145</f>
        <v>0</v>
      </c>
      <c r="AG146" s="391">
        <f t="shared" si="116"/>
        <v>0</v>
      </c>
      <c r="AH146" s="392">
        <f t="shared" si="116"/>
        <v>0</v>
      </c>
      <c r="AI146" s="407">
        <f t="shared" si="116"/>
        <v>0</v>
      </c>
      <c r="AJ146" s="408">
        <f t="shared" si="116"/>
        <v>0</v>
      </c>
      <c r="AK146" s="409">
        <f t="shared" si="116"/>
        <v>0</v>
      </c>
      <c r="AL146" s="394">
        <f t="shared" si="116"/>
        <v>0</v>
      </c>
      <c r="AM146" s="410">
        <f t="shared" si="116"/>
        <v>0</v>
      </c>
      <c r="AN146" s="426">
        <f t="shared" si="116"/>
        <v>0</v>
      </c>
      <c r="AO146" s="411">
        <f t="shared" si="116"/>
        <v>0</v>
      </c>
      <c r="AP146" s="412">
        <f t="shared" si="116"/>
        <v>0</v>
      </c>
      <c r="AQ146" s="397">
        <f t="shared" si="116"/>
        <v>0</v>
      </c>
      <c r="AR146" s="413">
        <f t="shared" si="116"/>
        <v>0</v>
      </c>
      <c r="AS146" s="414">
        <f t="shared" si="116"/>
        <v>0</v>
      </c>
      <c r="AT146" s="415">
        <f t="shared" si="116"/>
        <v>0</v>
      </c>
      <c r="AU146" s="425">
        <f t="shared" si="116"/>
        <v>0</v>
      </c>
      <c r="AV146" s="416">
        <f t="shared" si="116"/>
        <v>0</v>
      </c>
      <c r="AW146" s="417">
        <f t="shared" si="116"/>
        <v>0</v>
      </c>
      <c r="BA146" s="81">
        <f t="shared" si="110"/>
        <v>0</v>
      </c>
      <c r="BB146" s="81">
        <f t="shared" si="111"/>
        <v>0</v>
      </c>
      <c r="BC146" s="81">
        <f t="shared" si="112"/>
        <v>0</v>
      </c>
      <c r="BD146" s="81">
        <f t="shared" si="113"/>
        <v>0</v>
      </c>
      <c r="BE146" s="267"/>
      <c r="BF146" s="267">
        <v>1</v>
      </c>
      <c r="BG146" s="267"/>
      <c r="BH146" s="267"/>
      <c r="BJ146" s="375" t="s">
        <v>30349</v>
      </c>
      <c r="BK146" s="131">
        <v>6</v>
      </c>
      <c r="BL146" s="131">
        <f t="shared" si="114"/>
        <v>0</v>
      </c>
      <c r="BM146" s="131">
        <v>1.6</v>
      </c>
      <c r="BN146" s="131">
        <f t="shared" si="115"/>
        <v>0</v>
      </c>
      <c r="BO146" s="68"/>
      <c r="BP146" s="68"/>
      <c r="BQ146" s="68"/>
      <c r="BR146" s="68"/>
      <c r="BS146" s="68"/>
      <c r="BT146" s="68"/>
      <c r="BU146" s="68"/>
      <c r="BV146" s="68"/>
      <c r="BW146" s="68"/>
      <c r="BX146" s="68"/>
      <c r="BY146" s="68"/>
      <c r="BZ146" s="68"/>
      <c r="CA146" s="68"/>
      <c r="CB146" s="68"/>
      <c r="CC146" s="68"/>
      <c r="CD146" s="68"/>
      <c r="CE146" s="68"/>
      <c r="CF146" s="68"/>
      <c r="CG146" s="68"/>
      <c r="CH146" s="68"/>
      <c r="CI146" s="68"/>
      <c r="CJ146" s="68"/>
    </row>
    <row r="147" spans="1:88" ht="18" customHeight="1">
      <c r="A147" s="235" t="s">
        <v>30350</v>
      </c>
      <c r="B147" s="235" t="s">
        <v>28564</v>
      </c>
      <c r="C147" s="235" t="s">
        <v>30342</v>
      </c>
      <c r="D147" s="142" t="s">
        <v>30351</v>
      </c>
      <c r="E147" s="124">
        <v>1</v>
      </c>
      <c r="F147" s="124">
        <f t="shared" si="106"/>
        <v>0</v>
      </c>
      <c r="G147" s="793">
        <v>180</v>
      </c>
      <c r="H147" s="481">
        <f t="shared" si="107"/>
        <v>0</v>
      </c>
      <c r="I147" s="125">
        <f t="shared" si="91"/>
        <v>180</v>
      </c>
      <c r="J147" s="236">
        <f t="shared" si="108"/>
        <v>0</v>
      </c>
      <c r="K147" s="389"/>
      <c r="L147" s="390"/>
      <c r="M147" s="444"/>
      <c r="N147" s="392"/>
      <c r="O147" s="393"/>
      <c r="P147" s="824"/>
      <c r="Q147" s="369"/>
      <c r="R147" s="394"/>
      <c r="S147" s="388"/>
      <c r="T147" s="425"/>
      <c r="U147" s="395"/>
      <c r="V147" s="396"/>
      <c r="W147" s="396"/>
      <c r="X147" s="398"/>
      <c r="Y147" s="399"/>
      <c r="Z147" s="400"/>
      <c r="AA147" s="401"/>
      <c r="AB147" s="402"/>
      <c r="AC147" s="403"/>
      <c r="AE147" s="424">
        <f t="shared" ref="AE147:AE159" si="117">AE146</f>
        <v>0</v>
      </c>
      <c r="AF147" s="423">
        <f t="shared" si="116"/>
        <v>0</v>
      </c>
      <c r="AG147" s="391">
        <f t="shared" si="116"/>
        <v>0</v>
      </c>
      <c r="AH147" s="392">
        <f t="shared" si="116"/>
        <v>0</v>
      </c>
      <c r="AI147" s="407">
        <f t="shared" si="116"/>
        <v>0</v>
      </c>
      <c r="AJ147" s="408">
        <f t="shared" si="116"/>
        <v>0</v>
      </c>
      <c r="AK147" s="409">
        <f t="shared" si="116"/>
        <v>0</v>
      </c>
      <c r="AL147" s="394">
        <f t="shared" si="116"/>
        <v>0</v>
      </c>
      <c r="AM147" s="410">
        <f t="shared" si="116"/>
        <v>0</v>
      </c>
      <c r="AN147" s="426">
        <f t="shared" si="116"/>
        <v>0</v>
      </c>
      <c r="AO147" s="411">
        <f t="shared" si="116"/>
        <v>0</v>
      </c>
      <c r="AP147" s="412">
        <f t="shared" si="116"/>
        <v>0</v>
      </c>
      <c r="AQ147" s="397">
        <f t="shared" si="116"/>
        <v>0</v>
      </c>
      <c r="AR147" s="413">
        <f t="shared" si="116"/>
        <v>0</v>
      </c>
      <c r="AS147" s="414">
        <f t="shared" si="116"/>
        <v>0</v>
      </c>
      <c r="AT147" s="415">
        <f t="shared" si="116"/>
        <v>0</v>
      </c>
      <c r="AU147" s="425">
        <f t="shared" si="116"/>
        <v>0</v>
      </c>
      <c r="AV147" s="416">
        <f t="shared" si="116"/>
        <v>0</v>
      </c>
      <c r="AW147" s="417">
        <f t="shared" si="116"/>
        <v>0</v>
      </c>
      <c r="BA147" s="81">
        <f t="shared" si="110"/>
        <v>0</v>
      </c>
      <c r="BB147" s="81">
        <f t="shared" si="111"/>
        <v>0</v>
      </c>
      <c r="BC147" s="81">
        <f t="shared" si="112"/>
        <v>0</v>
      </c>
      <c r="BD147" s="81">
        <f t="shared" si="113"/>
        <v>0</v>
      </c>
      <c r="BE147" s="267"/>
      <c r="BF147" s="267">
        <v>1</v>
      </c>
      <c r="BG147" s="267"/>
      <c r="BH147" s="267"/>
      <c r="BJ147" s="375" t="s">
        <v>30352</v>
      </c>
      <c r="BK147" s="131">
        <v>6</v>
      </c>
      <c r="BL147" s="131">
        <f t="shared" si="114"/>
        <v>0</v>
      </c>
      <c r="BM147" s="131">
        <v>1.4</v>
      </c>
      <c r="BN147" s="131">
        <f t="shared" si="115"/>
        <v>0</v>
      </c>
      <c r="BO147" s="68"/>
      <c r="BP147" s="68"/>
      <c r="BQ147" s="68"/>
      <c r="BR147" s="68"/>
      <c r="BS147" s="68"/>
      <c r="BT147" s="68"/>
      <c r="BU147" s="68"/>
      <c r="BV147" s="68"/>
      <c r="BW147" s="68"/>
      <c r="BX147" s="68"/>
      <c r="BY147" s="68"/>
      <c r="BZ147" s="68"/>
      <c r="CA147" s="68"/>
      <c r="CB147" s="68"/>
      <c r="CC147" s="68"/>
      <c r="CD147" s="68"/>
      <c r="CE147" s="68"/>
      <c r="CF147" s="68"/>
      <c r="CG147" s="68"/>
      <c r="CH147" s="68"/>
      <c r="CI147" s="68"/>
      <c r="CJ147" s="68"/>
    </row>
    <row r="148" spans="1:88" ht="18" customHeight="1">
      <c r="A148" s="235" t="s">
        <v>30353</v>
      </c>
      <c r="B148" s="235" t="s">
        <v>28565</v>
      </c>
      <c r="C148" s="235" t="s">
        <v>30342</v>
      </c>
      <c r="D148" s="142" t="s">
        <v>30354</v>
      </c>
      <c r="E148" s="124">
        <v>1</v>
      </c>
      <c r="F148" s="124">
        <f t="shared" si="106"/>
        <v>0</v>
      </c>
      <c r="G148" s="793">
        <v>200</v>
      </c>
      <c r="H148" s="481">
        <f t="shared" si="107"/>
        <v>0</v>
      </c>
      <c r="I148" s="125">
        <f t="shared" si="91"/>
        <v>200</v>
      </c>
      <c r="J148" s="236">
        <f t="shared" si="108"/>
        <v>0</v>
      </c>
      <c r="K148" s="389"/>
      <c r="L148" s="390"/>
      <c r="M148" s="444"/>
      <c r="N148" s="392"/>
      <c r="O148" s="393"/>
      <c r="P148" s="824"/>
      <c r="Q148" s="369"/>
      <c r="R148" s="394"/>
      <c r="S148" s="388"/>
      <c r="T148" s="425"/>
      <c r="U148" s="395"/>
      <c r="V148" s="396"/>
      <c r="W148" s="396"/>
      <c r="X148" s="398"/>
      <c r="Y148" s="399"/>
      <c r="Z148" s="400"/>
      <c r="AA148" s="401"/>
      <c r="AB148" s="402"/>
      <c r="AC148" s="403"/>
      <c r="AE148" s="424">
        <f t="shared" si="117"/>
        <v>0</v>
      </c>
      <c r="AF148" s="423">
        <f t="shared" si="116"/>
        <v>0</v>
      </c>
      <c r="AG148" s="391">
        <f t="shared" si="116"/>
        <v>0</v>
      </c>
      <c r="AH148" s="392">
        <f t="shared" si="116"/>
        <v>0</v>
      </c>
      <c r="AI148" s="407">
        <f t="shared" si="116"/>
        <v>0</v>
      </c>
      <c r="AJ148" s="408">
        <f t="shared" si="116"/>
        <v>0</v>
      </c>
      <c r="AK148" s="409">
        <f t="shared" si="116"/>
        <v>0</v>
      </c>
      <c r="AL148" s="394">
        <f t="shared" si="116"/>
        <v>0</v>
      </c>
      <c r="AM148" s="410">
        <f t="shared" si="116"/>
        <v>0</v>
      </c>
      <c r="AN148" s="426">
        <f t="shared" si="116"/>
        <v>0</v>
      </c>
      <c r="AO148" s="411">
        <f t="shared" si="116"/>
        <v>0</v>
      </c>
      <c r="AP148" s="412">
        <f t="shared" si="116"/>
        <v>0</v>
      </c>
      <c r="AQ148" s="397">
        <f t="shared" si="116"/>
        <v>0</v>
      </c>
      <c r="AR148" s="413">
        <f t="shared" si="116"/>
        <v>0</v>
      </c>
      <c r="AS148" s="414">
        <f t="shared" si="116"/>
        <v>0</v>
      </c>
      <c r="AT148" s="415">
        <f t="shared" si="116"/>
        <v>0</v>
      </c>
      <c r="AU148" s="425">
        <f t="shared" si="116"/>
        <v>0</v>
      </c>
      <c r="AV148" s="416">
        <f t="shared" si="116"/>
        <v>0</v>
      </c>
      <c r="AW148" s="417">
        <f t="shared" si="116"/>
        <v>0</v>
      </c>
      <c r="BA148" s="81">
        <f t="shared" si="110"/>
        <v>0</v>
      </c>
      <c r="BB148" s="81">
        <f t="shared" si="111"/>
        <v>0</v>
      </c>
      <c r="BC148" s="81">
        <f t="shared" si="112"/>
        <v>0</v>
      </c>
      <c r="BD148" s="81">
        <f t="shared" si="113"/>
        <v>0</v>
      </c>
      <c r="BE148" s="267"/>
      <c r="BF148" s="267">
        <v>1</v>
      </c>
      <c r="BG148" s="267"/>
      <c r="BH148" s="267"/>
      <c r="BJ148" s="375" t="s">
        <v>30355</v>
      </c>
      <c r="BK148" s="131">
        <v>6</v>
      </c>
      <c r="BL148" s="131">
        <f t="shared" si="114"/>
        <v>0</v>
      </c>
      <c r="BM148" s="131">
        <v>1.3</v>
      </c>
      <c r="BN148" s="131">
        <f t="shared" si="115"/>
        <v>0</v>
      </c>
      <c r="BO148" s="68"/>
      <c r="BP148" s="68"/>
      <c r="BQ148" s="68"/>
      <c r="BR148" s="68"/>
      <c r="BS148" s="68"/>
      <c r="BT148" s="68"/>
      <c r="BU148" s="68"/>
      <c r="BV148" s="68"/>
      <c r="BW148" s="68"/>
      <c r="BX148" s="68"/>
      <c r="BY148" s="68"/>
      <c r="BZ148" s="68"/>
      <c r="CA148" s="68"/>
      <c r="CB148" s="68"/>
      <c r="CC148" s="68"/>
      <c r="CD148" s="68"/>
      <c r="CE148" s="68"/>
      <c r="CF148" s="68"/>
      <c r="CG148" s="68"/>
      <c r="CH148" s="68"/>
      <c r="CI148" s="68"/>
      <c r="CJ148" s="68"/>
    </row>
    <row r="149" spans="1:88" ht="18" customHeight="1">
      <c r="A149" s="235" t="s">
        <v>30356</v>
      </c>
      <c r="B149" s="235" t="s">
        <v>28566</v>
      </c>
      <c r="C149" s="235" t="s">
        <v>30342</v>
      </c>
      <c r="D149" s="142" t="s">
        <v>30357</v>
      </c>
      <c r="E149" s="124">
        <v>1</v>
      </c>
      <c r="F149" s="124">
        <f t="shared" si="106"/>
        <v>0</v>
      </c>
      <c r="G149" s="793">
        <v>190</v>
      </c>
      <c r="H149" s="481">
        <f t="shared" si="107"/>
        <v>0</v>
      </c>
      <c r="I149" s="125">
        <f t="shared" si="91"/>
        <v>190</v>
      </c>
      <c r="J149" s="236">
        <f t="shared" si="108"/>
        <v>0</v>
      </c>
      <c r="K149" s="389"/>
      <c r="L149" s="390"/>
      <c r="M149" s="444"/>
      <c r="N149" s="392"/>
      <c r="O149" s="393"/>
      <c r="P149" s="824"/>
      <c r="Q149" s="369"/>
      <c r="R149" s="394"/>
      <c r="S149" s="388"/>
      <c r="T149" s="425"/>
      <c r="U149" s="395"/>
      <c r="V149" s="396"/>
      <c r="W149" s="396"/>
      <c r="X149" s="398"/>
      <c r="Y149" s="399"/>
      <c r="Z149" s="400"/>
      <c r="AA149" s="401"/>
      <c r="AB149" s="402"/>
      <c r="AC149" s="403"/>
      <c r="AE149" s="424">
        <f t="shared" si="117"/>
        <v>0</v>
      </c>
      <c r="AF149" s="423">
        <f t="shared" si="116"/>
        <v>0</v>
      </c>
      <c r="AG149" s="391">
        <f t="shared" si="116"/>
        <v>0</v>
      </c>
      <c r="AH149" s="392">
        <f t="shared" si="116"/>
        <v>0</v>
      </c>
      <c r="AI149" s="407">
        <f t="shared" si="116"/>
        <v>0</v>
      </c>
      <c r="AJ149" s="408">
        <f t="shared" si="116"/>
        <v>0</v>
      </c>
      <c r="AK149" s="409">
        <f t="shared" si="116"/>
        <v>0</v>
      </c>
      <c r="AL149" s="394">
        <f t="shared" si="116"/>
        <v>0</v>
      </c>
      <c r="AM149" s="410">
        <f t="shared" si="116"/>
        <v>0</v>
      </c>
      <c r="AN149" s="426">
        <f t="shared" si="116"/>
        <v>0</v>
      </c>
      <c r="AO149" s="411">
        <f t="shared" si="116"/>
        <v>0</v>
      </c>
      <c r="AP149" s="412">
        <f t="shared" si="116"/>
        <v>0</v>
      </c>
      <c r="AQ149" s="397">
        <f t="shared" si="116"/>
        <v>0</v>
      </c>
      <c r="AR149" s="413">
        <f t="shared" si="116"/>
        <v>0</v>
      </c>
      <c r="AS149" s="414">
        <f t="shared" si="116"/>
        <v>0</v>
      </c>
      <c r="AT149" s="415">
        <f t="shared" si="116"/>
        <v>0</v>
      </c>
      <c r="AU149" s="425">
        <f t="shared" si="116"/>
        <v>0</v>
      </c>
      <c r="AV149" s="416">
        <f t="shared" si="116"/>
        <v>0</v>
      </c>
      <c r="AW149" s="417">
        <f t="shared" si="116"/>
        <v>0</v>
      </c>
      <c r="BA149" s="81">
        <f t="shared" si="110"/>
        <v>0</v>
      </c>
      <c r="BB149" s="81">
        <f t="shared" si="111"/>
        <v>0</v>
      </c>
      <c r="BC149" s="81">
        <f t="shared" si="112"/>
        <v>0</v>
      </c>
      <c r="BD149" s="81">
        <f t="shared" si="113"/>
        <v>0</v>
      </c>
      <c r="BE149" s="267"/>
      <c r="BF149" s="267">
        <v>1</v>
      </c>
      <c r="BG149" s="267"/>
      <c r="BH149" s="267"/>
      <c r="BJ149" s="375" t="s">
        <v>30358</v>
      </c>
      <c r="BK149" s="131">
        <v>6</v>
      </c>
      <c r="BL149" s="131">
        <f t="shared" si="114"/>
        <v>0</v>
      </c>
      <c r="BM149" s="131">
        <v>1.1499999999999999</v>
      </c>
      <c r="BN149" s="131">
        <f t="shared" si="115"/>
        <v>0</v>
      </c>
      <c r="BO149" s="68"/>
      <c r="BP149" s="68"/>
      <c r="BQ149" s="68"/>
      <c r="BR149" s="68"/>
      <c r="BS149" s="68"/>
      <c r="BT149" s="68"/>
      <c r="BU149" s="68"/>
      <c r="BV149" s="68"/>
      <c r="BW149" s="68"/>
      <c r="BX149" s="68"/>
      <c r="BY149" s="68"/>
      <c r="BZ149" s="68"/>
      <c r="CA149" s="68"/>
      <c r="CB149" s="68"/>
      <c r="CC149" s="68"/>
      <c r="CD149" s="68"/>
      <c r="CE149" s="68"/>
      <c r="CF149" s="68"/>
      <c r="CG149" s="68"/>
      <c r="CH149" s="68"/>
      <c r="CI149" s="68"/>
      <c r="CJ149" s="68"/>
    </row>
    <row r="150" spans="1:88" ht="18" customHeight="1">
      <c r="A150" s="235" t="s">
        <v>30359</v>
      </c>
      <c r="B150" s="235" t="s">
        <v>28567</v>
      </c>
      <c r="C150" s="235" t="s">
        <v>30342</v>
      </c>
      <c r="D150" s="142" t="s">
        <v>30360</v>
      </c>
      <c r="E150" s="124">
        <v>1</v>
      </c>
      <c r="F150" s="124">
        <f t="shared" si="106"/>
        <v>0</v>
      </c>
      <c r="G150" s="793">
        <v>190</v>
      </c>
      <c r="H150" s="481">
        <f t="shared" si="107"/>
        <v>0</v>
      </c>
      <c r="I150" s="125">
        <f t="shared" si="91"/>
        <v>190</v>
      </c>
      <c r="J150" s="236">
        <f t="shared" si="108"/>
        <v>0</v>
      </c>
      <c r="K150" s="389"/>
      <c r="L150" s="390"/>
      <c r="M150" s="444"/>
      <c r="N150" s="392"/>
      <c r="O150" s="393"/>
      <c r="P150" s="824"/>
      <c r="Q150" s="369"/>
      <c r="R150" s="394"/>
      <c r="S150" s="388"/>
      <c r="T150" s="425"/>
      <c r="U150" s="395"/>
      <c r="V150" s="396"/>
      <c r="W150" s="396"/>
      <c r="X150" s="398"/>
      <c r="Y150" s="399"/>
      <c r="Z150" s="400"/>
      <c r="AA150" s="401"/>
      <c r="AB150" s="402"/>
      <c r="AC150" s="403"/>
      <c r="AE150" s="424">
        <f t="shared" si="117"/>
        <v>0</v>
      </c>
      <c r="AF150" s="423">
        <f t="shared" si="116"/>
        <v>0</v>
      </c>
      <c r="AG150" s="391">
        <f t="shared" si="116"/>
        <v>0</v>
      </c>
      <c r="AH150" s="392">
        <f t="shared" si="116"/>
        <v>0</v>
      </c>
      <c r="AI150" s="407">
        <f t="shared" si="116"/>
        <v>0</v>
      </c>
      <c r="AJ150" s="408">
        <f t="shared" si="116"/>
        <v>0</v>
      </c>
      <c r="AK150" s="409">
        <f t="shared" si="116"/>
        <v>0</v>
      </c>
      <c r="AL150" s="394">
        <f t="shared" si="116"/>
        <v>0</v>
      </c>
      <c r="AM150" s="410">
        <f t="shared" si="116"/>
        <v>0</v>
      </c>
      <c r="AN150" s="426">
        <f t="shared" si="116"/>
        <v>0</v>
      </c>
      <c r="AO150" s="411">
        <f t="shared" si="116"/>
        <v>0</v>
      </c>
      <c r="AP150" s="412">
        <f t="shared" si="116"/>
        <v>0</v>
      </c>
      <c r="AQ150" s="397">
        <f t="shared" si="116"/>
        <v>0</v>
      </c>
      <c r="AR150" s="413">
        <f t="shared" si="116"/>
        <v>0</v>
      </c>
      <c r="AS150" s="414">
        <f t="shared" si="116"/>
        <v>0</v>
      </c>
      <c r="AT150" s="415">
        <f t="shared" si="116"/>
        <v>0</v>
      </c>
      <c r="AU150" s="425">
        <f t="shared" si="116"/>
        <v>0</v>
      </c>
      <c r="AV150" s="416">
        <f t="shared" si="116"/>
        <v>0</v>
      </c>
      <c r="AW150" s="417">
        <f t="shared" si="116"/>
        <v>0</v>
      </c>
      <c r="BA150" s="81">
        <f t="shared" si="110"/>
        <v>0</v>
      </c>
      <c r="BB150" s="81">
        <f t="shared" si="111"/>
        <v>0</v>
      </c>
      <c r="BC150" s="81">
        <f t="shared" si="112"/>
        <v>0</v>
      </c>
      <c r="BD150" s="81">
        <f t="shared" si="113"/>
        <v>0</v>
      </c>
      <c r="BE150" s="267"/>
      <c r="BF150" s="267">
        <v>1</v>
      </c>
      <c r="BG150" s="267"/>
      <c r="BH150" s="267"/>
      <c r="BJ150" s="375" t="s">
        <v>30361</v>
      </c>
      <c r="BK150" s="131">
        <v>6</v>
      </c>
      <c r="BL150" s="131">
        <f t="shared" si="114"/>
        <v>0</v>
      </c>
      <c r="BM150" s="131">
        <v>1.5</v>
      </c>
      <c r="BN150" s="131">
        <f t="shared" si="115"/>
        <v>0</v>
      </c>
      <c r="BO150" s="68"/>
      <c r="BP150" s="68"/>
      <c r="BQ150" s="68"/>
      <c r="BR150" s="68"/>
      <c r="BS150" s="68"/>
      <c r="BT150" s="68"/>
      <c r="BU150" s="68"/>
      <c r="BV150" s="68"/>
      <c r="BW150" s="68"/>
      <c r="BX150" s="68"/>
      <c r="BY150" s="68"/>
      <c r="BZ150" s="68"/>
      <c r="CA150" s="68"/>
      <c r="CB150" s="68"/>
      <c r="CC150" s="68"/>
      <c r="CD150" s="68"/>
      <c r="CE150" s="68"/>
      <c r="CF150" s="68"/>
      <c r="CG150" s="68"/>
      <c r="CH150" s="68"/>
      <c r="CI150" s="68"/>
      <c r="CJ150" s="68"/>
    </row>
    <row r="151" spans="1:88" ht="18" customHeight="1">
      <c r="A151" s="235" t="s">
        <v>30362</v>
      </c>
      <c r="B151" s="235" t="s">
        <v>28568</v>
      </c>
      <c r="C151" s="235" t="s">
        <v>30342</v>
      </c>
      <c r="D151" s="142" t="s">
        <v>30363</v>
      </c>
      <c r="E151" s="124">
        <v>1</v>
      </c>
      <c r="F151" s="124">
        <f t="shared" si="106"/>
        <v>0</v>
      </c>
      <c r="G151" s="793">
        <v>210</v>
      </c>
      <c r="H151" s="481">
        <f t="shared" si="107"/>
        <v>0</v>
      </c>
      <c r="I151" s="125">
        <f t="shared" si="91"/>
        <v>210</v>
      </c>
      <c r="J151" s="236">
        <f t="shared" si="108"/>
        <v>0</v>
      </c>
      <c r="K151" s="389"/>
      <c r="L151" s="390"/>
      <c r="M151" s="444"/>
      <c r="N151" s="392"/>
      <c r="O151" s="393"/>
      <c r="P151" s="824"/>
      <c r="Q151" s="369"/>
      <c r="R151" s="394"/>
      <c r="S151" s="388"/>
      <c r="T151" s="425"/>
      <c r="U151" s="395"/>
      <c r="V151" s="396"/>
      <c r="W151" s="396"/>
      <c r="X151" s="398"/>
      <c r="Y151" s="399"/>
      <c r="Z151" s="400"/>
      <c r="AA151" s="401"/>
      <c r="AB151" s="402"/>
      <c r="AC151" s="403"/>
      <c r="AE151" s="424">
        <f t="shared" si="117"/>
        <v>0</v>
      </c>
      <c r="AF151" s="423">
        <f t="shared" si="116"/>
        <v>0</v>
      </c>
      <c r="AG151" s="391">
        <f t="shared" si="116"/>
        <v>0</v>
      </c>
      <c r="AH151" s="392">
        <f t="shared" si="116"/>
        <v>0</v>
      </c>
      <c r="AI151" s="407">
        <f t="shared" si="116"/>
        <v>0</v>
      </c>
      <c r="AJ151" s="408">
        <f t="shared" si="116"/>
        <v>0</v>
      </c>
      <c r="AK151" s="409">
        <f t="shared" si="116"/>
        <v>0</v>
      </c>
      <c r="AL151" s="394">
        <f t="shared" si="116"/>
        <v>0</v>
      </c>
      <c r="AM151" s="410">
        <f t="shared" si="116"/>
        <v>0</v>
      </c>
      <c r="AN151" s="426">
        <f t="shared" si="116"/>
        <v>0</v>
      </c>
      <c r="AO151" s="411">
        <f t="shared" si="116"/>
        <v>0</v>
      </c>
      <c r="AP151" s="412">
        <f t="shared" si="116"/>
        <v>0</v>
      </c>
      <c r="AQ151" s="397">
        <f t="shared" si="116"/>
        <v>0</v>
      </c>
      <c r="AR151" s="413">
        <f t="shared" si="116"/>
        <v>0</v>
      </c>
      <c r="AS151" s="414">
        <f t="shared" si="116"/>
        <v>0</v>
      </c>
      <c r="AT151" s="415">
        <f t="shared" si="116"/>
        <v>0</v>
      </c>
      <c r="AU151" s="425">
        <f t="shared" si="116"/>
        <v>0</v>
      </c>
      <c r="AV151" s="416">
        <f t="shared" si="116"/>
        <v>0</v>
      </c>
      <c r="AW151" s="417">
        <f t="shared" si="116"/>
        <v>0</v>
      </c>
      <c r="BA151" s="81">
        <f t="shared" si="110"/>
        <v>0</v>
      </c>
      <c r="BB151" s="81">
        <f t="shared" si="111"/>
        <v>0</v>
      </c>
      <c r="BC151" s="81">
        <f t="shared" si="112"/>
        <v>0</v>
      </c>
      <c r="BD151" s="81">
        <f t="shared" si="113"/>
        <v>0</v>
      </c>
      <c r="BE151" s="267"/>
      <c r="BF151" s="267">
        <v>1</v>
      </c>
      <c r="BG151" s="267"/>
      <c r="BH151" s="267"/>
      <c r="BJ151" s="375" t="s">
        <v>30364</v>
      </c>
      <c r="BK151" s="131">
        <v>8</v>
      </c>
      <c r="BL151" s="131">
        <f t="shared" si="114"/>
        <v>0</v>
      </c>
      <c r="BM151" s="131">
        <v>1.6</v>
      </c>
      <c r="BN151" s="131">
        <f t="shared" si="115"/>
        <v>0</v>
      </c>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8" customHeight="1">
      <c r="A152" s="235" t="s">
        <v>30365</v>
      </c>
      <c r="B152" s="235" t="s">
        <v>28569</v>
      </c>
      <c r="C152" s="235" t="s">
        <v>30342</v>
      </c>
      <c r="D152" s="142" t="s">
        <v>30366</v>
      </c>
      <c r="E152" s="201">
        <v>1</v>
      </c>
      <c r="F152" s="201">
        <f t="shared" si="106"/>
        <v>0</v>
      </c>
      <c r="G152" s="799">
        <v>200</v>
      </c>
      <c r="H152" s="481">
        <f t="shared" si="107"/>
        <v>0</v>
      </c>
      <c r="I152" s="125">
        <f t="shared" si="91"/>
        <v>200</v>
      </c>
      <c r="J152" s="237">
        <f t="shared" si="108"/>
        <v>0</v>
      </c>
      <c r="K152" s="389"/>
      <c r="L152" s="390"/>
      <c r="M152" s="444"/>
      <c r="N152" s="392"/>
      <c r="O152" s="393"/>
      <c r="P152" s="824"/>
      <c r="Q152" s="369"/>
      <c r="R152" s="394"/>
      <c r="S152" s="388"/>
      <c r="T152" s="425"/>
      <c r="U152" s="395"/>
      <c r="V152" s="396"/>
      <c r="W152" s="396"/>
      <c r="X152" s="398"/>
      <c r="Y152" s="399"/>
      <c r="Z152" s="400"/>
      <c r="AA152" s="401"/>
      <c r="AB152" s="402"/>
      <c r="AC152" s="403"/>
      <c r="AE152" s="424">
        <f t="shared" si="117"/>
        <v>0</v>
      </c>
      <c r="AF152" s="423">
        <f t="shared" si="116"/>
        <v>0</v>
      </c>
      <c r="AG152" s="391">
        <f t="shared" si="116"/>
        <v>0</v>
      </c>
      <c r="AH152" s="392">
        <f t="shared" si="116"/>
        <v>0</v>
      </c>
      <c r="AI152" s="407">
        <f t="shared" si="116"/>
        <v>0</v>
      </c>
      <c r="AJ152" s="408">
        <f t="shared" si="116"/>
        <v>0</v>
      </c>
      <c r="AK152" s="409">
        <f t="shared" si="116"/>
        <v>0</v>
      </c>
      <c r="AL152" s="394">
        <f t="shared" si="116"/>
        <v>0</v>
      </c>
      <c r="AM152" s="410">
        <f t="shared" si="116"/>
        <v>0</v>
      </c>
      <c r="AN152" s="426">
        <f t="shared" si="116"/>
        <v>0</v>
      </c>
      <c r="AO152" s="411">
        <f t="shared" si="116"/>
        <v>0</v>
      </c>
      <c r="AP152" s="412">
        <f t="shared" si="116"/>
        <v>0</v>
      </c>
      <c r="AQ152" s="397">
        <f t="shared" si="116"/>
        <v>0</v>
      </c>
      <c r="AR152" s="413">
        <f t="shared" si="116"/>
        <v>0</v>
      </c>
      <c r="AS152" s="414">
        <f t="shared" si="116"/>
        <v>0</v>
      </c>
      <c r="AT152" s="415">
        <f t="shared" si="116"/>
        <v>0</v>
      </c>
      <c r="AU152" s="425">
        <f t="shared" si="116"/>
        <v>0</v>
      </c>
      <c r="AV152" s="416">
        <f t="shared" si="116"/>
        <v>0</v>
      </c>
      <c r="AW152" s="417">
        <f t="shared" si="116"/>
        <v>0</v>
      </c>
      <c r="BA152" s="81">
        <f t="shared" si="110"/>
        <v>0</v>
      </c>
      <c r="BB152" s="81">
        <f t="shared" si="111"/>
        <v>0</v>
      </c>
      <c r="BC152" s="81">
        <f t="shared" si="112"/>
        <v>0</v>
      </c>
      <c r="BD152" s="81">
        <f t="shared" si="113"/>
        <v>0</v>
      </c>
      <c r="BE152" s="267"/>
      <c r="BF152" s="267">
        <v>1</v>
      </c>
      <c r="BG152" s="267"/>
      <c r="BH152" s="267"/>
      <c r="BJ152" s="375" t="s">
        <v>30367</v>
      </c>
      <c r="BK152" s="181">
        <v>6</v>
      </c>
      <c r="BL152" s="181">
        <f t="shared" si="114"/>
        <v>0</v>
      </c>
      <c r="BM152" s="181">
        <v>1.5</v>
      </c>
      <c r="BN152" s="181">
        <f t="shared" si="115"/>
        <v>0</v>
      </c>
      <c r="BO152" s="68"/>
      <c r="BP152" s="68"/>
      <c r="BQ152" s="68"/>
      <c r="BR152" s="68"/>
      <c r="BS152" s="68"/>
      <c r="BT152" s="68"/>
      <c r="BU152" s="68"/>
      <c r="BV152" s="68"/>
      <c r="BW152" s="68"/>
      <c r="BX152" s="68"/>
      <c r="BY152" s="68"/>
      <c r="BZ152" s="68"/>
      <c r="CA152" s="68"/>
      <c r="CB152" s="68"/>
      <c r="CC152" s="68"/>
      <c r="CD152" s="68"/>
      <c r="CE152" s="68"/>
      <c r="CF152" s="68"/>
      <c r="CG152" s="68"/>
      <c r="CH152" s="68"/>
      <c r="CI152" s="68"/>
      <c r="CJ152" s="68"/>
    </row>
    <row r="153" spans="1:88" ht="18" customHeight="1">
      <c r="A153" s="235" t="s">
        <v>30368</v>
      </c>
      <c r="B153" s="235" t="s">
        <v>28570</v>
      </c>
      <c r="C153" s="235" t="s">
        <v>30342</v>
      </c>
      <c r="D153" s="142" t="s">
        <v>30369</v>
      </c>
      <c r="E153" s="124">
        <v>1</v>
      </c>
      <c r="F153" s="124">
        <f t="shared" si="106"/>
        <v>0</v>
      </c>
      <c r="G153" s="793">
        <v>165</v>
      </c>
      <c r="H153" s="481">
        <f t="shared" si="107"/>
        <v>0</v>
      </c>
      <c r="I153" s="125">
        <f t="shared" si="91"/>
        <v>165</v>
      </c>
      <c r="J153" s="236">
        <f t="shared" si="108"/>
        <v>0</v>
      </c>
      <c r="K153" s="389"/>
      <c r="L153" s="390"/>
      <c r="M153" s="444"/>
      <c r="N153" s="392"/>
      <c r="O153" s="393"/>
      <c r="P153" s="824"/>
      <c r="Q153" s="369"/>
      <c r="R153" s="394"/>
      <c r="S153" s="388"/>
      <c r="T153" s="425"/>
      <c r="U153" s="395"/>
      <c r="V153" s="396"/>
      <c r="W153" s="396"/>
      <c r="X153" s="398"/>
      <c r="Y153" s="399"/>
      <c r="Z153" s="400"/>
      <c r="AA153" s="401"/>
      <c r="AB153" s="402"/>
      <c r="AC153" s="403"/>
      <c r="AE153" s="424">
        <f t="shared" si="117"/>
        <v>0</v>
      </c>
      <c r="AF153" s="423">
        <f t="shared" si="116"/>
        <v>0</v>
      </c>
      <c r="AG153" s="391">
        <f t="shared" si="116"/>
        <v>0</v>
      </c>
      <c r="AH153" s="392">
        <f t="shared" si="116"/>
        <v>0</v>
      </c>
      <c r="AI153" s="407">
        <f t="shared" si="116"/>
        <v>0</v>
      </c>
      <c r="AJ153" s="408">
        <f t="shared" si="116"/>
        <v>0</v>
      </c>
      <c r="AK153" s="409">
        <f t="shared" si="116"/>
        <v>0</v>
      </c>
      <c r="AL153" s="394">
        <f t="shared" si="116"/>
        <v>0</v>
      </c>
      <c r="AM153" s="410">
        <f t="shared" si="116"/>
        <v>0</v>
      </c>
      <c r="AN153" s="426">
        <f t="shared" si="116"/>
        <v>0</v>
      </c>
      <c r="AO153" s="411">
        <f t="shared" si="116"/>
        <v>0</v>
      </c>
      <c r="AP153" s="412">
        <f t="shared" si="116"/>
        <v>0</v>
      </c>
      <c r="AQ153" s="397">
        <f t="shared" si="116"/>
        <v>0</v>
      </c>
      <c r="AR153" s="413">
        <f t="shared" si="116"/>
        <v>0</v>
      </c>
      <c r="AS153" s="414">
        <f t="shared" si="116"/>
        <v>0</v>
      </c>
      <c r="AT153" s="415">
        <f t="shared" si="116"/>
        <v>0</v>
      </c>
      <c r="AU153" s="425">
        <f t="shared" si="116"/>
        <v>0</v>
      </c>
      <c r="AV153" s="416">
        <f t="shared" si="116"/>
        <v>0</v>
      </c>
      <c r="AW153" s="417">
        <f t="shared" si="116"/>
        <v>0</v>
      </c>
      <c r="BA153" s="81">
        <f t="shared" si="110"/>
        <v>0</v>
      </c>
      <c r="BB153" s="81">
        <f t="shared" si="111"/>
        <v>0</v>
      </c>
      <c r="BC153" s="81">
        <f t="shared" si="112"/>
        <v>0</v>
      </c>
      <c r="BD153" s="81">
        <f t="shared" si="113"/>
        <v>0</v>
      </c>
      <c r="BE153" s="267"/>
      <c r="BF153" s="267">
        <v>1</v>
      </c>
      <c r="BG153" s="267"/>
      <c r="BH153" s="267"/>
      <c r="BJ153" s="375" t="s">
        <v>30370</v>
      </c>
      <c r="BK153" s="131">
        <v>6</v>
      </c>
      <c r="BL153" s="131">
        <f t="shared" si="114"/>
        <v>0</v>
      </c>
      <c r="BM153" s="131">
        <v>1.2</v>
      </c>
      <c r="BN153" s="131">
        <f t="shared" si="115"/>
        <v>0</v>
      </c>
      <c r="BO153" s="68"/>
      <c r="BP153" s="68"/>
      <c r="BQ153" s="68"/>
      <c r="BR153" s="68"/>
      <c r="BS153" s="68"/>
      <c r="BT153" s="68"/>
      <c r="BU153" s="68"/>
      <c r="BV153" s="68"/>
      <c r="BW153" s="68"/>
      <c r="BX153" s="68"/>
      <c r="BY153" s="68"/>
      <c r="BZ153" s="68"/>
      <c r="CA153" s="68"/>
      <c r="CB153" s="68"/>
      <c r="CC153" s="68"/>
      <c r="CD153" s="68"/>
      <c r="CE153" s="68"/>
      <c r="CF153" s="68"/>
      <c r="CG153" s="68"/>
      <c r="CH153" s="68"/>
      <c r="CI153" s="68"/>
      <c r="CJ153" s="68"/>
    </row>
    <row r="154" spans="1:88" ht="18" customHeight="1">
      <c r="A154" s="235" t="s">
        <v>30371</v>
      </c>
      <c r="B154" s="235" t="s">
        <v>28571</v>
      </c>
      <c r="C154" s="235" t="s">
        <v>30342</v>
      </c>
      <c r="D154" s="142" t="s">
        <v>30372</v>
      </c>
      <c r="E154" s="124">
        <v>1</v>
      </c>
      <c r="F154" s="124">
        <f t="shared" si="106"/>
        <v>0</v>
      </c>
      <c r="G154" s="793">
        <v>165</v>
      </c>
      <c r="H154" s="481">
        <f t="shared" si="107"/>
        <v>0</v>
      </c>
      <c r="I154" s="125">
        <f t="shared" si="91"/>
        <v>165</v>
      </c>
      <c r="J154" s="236">
        <f t="shared" si="108"/>
        <v>0</v>
      </c>
      <c r="K154" s="389"/>
      <c r="L154" s="390"/>
      <c r="M154" s="444"/>
      <c r="N154" s="392"/>
      <c r="O154" s="393"/>
      <c r="P154" s="824"/>
      <c r="Q154" s="369"/>
      <c r="R154" s="394"/>
      <c r="S154" s="388"/>
      <c r="T154" s="425"/>
      <c r="U154" s="395"/>
      <c r="V154" s="396"/>
      <c r="W154" s="396"/>
      <c r="X154" s="398"/>
      <c r="Y154" s="399"/>
      <c r="Z154" s="400"/>
      <c r="AA154" s="401"/>
      <c r="AB154" s="402"/>
      <c r="AC154" s="403"/>
      <c r="AE154" s="424">
        <f t="shared" si="117"/>
        <v>0</v>
      </c>
      <c r="AF154" s="423">
        <f t="shared" si="116"/>
        <v>0</v>
      </c>
      <c r="AG154" s="391">
        <f t="shared" si="116"/>
        <v>0</v>
      </c>
      <c r="AH154" s="392">
        <f t="shared" si="116"/>
        <v>0</v>
      </c>
      <c r="AI154" s="407">
        <f t="shared" si="116"/>
        <v>0</v>
      </c>
      <c r="AJ154" s="408">
        <f t="shared" si="116"/>
        <v>0</v>
      </c>
      <c r="AK154" s="409">
        <f t="shared" si="116"/>
        <v>0</v>
      </c>
      <c r="AL154" s="394">
        <f t="shared" si="116"/>
        <v>0</v>
      </c>
      <c r="AM154" s="410">
        <f t="shared" si="116"/>
        <v>0</v>
      </c>
      <c r="AN154" s="426">
        <f t="shared" si="116"/>
        <v>0</v>
      </c>
      <c r="AO154" s="411">
        <f t="shared" si="116"/>
        <v>0</v>
      </c>
      <c r="AP154" s="412">
        <f t="shared" si="116"/>
        <v>0</v>
      </c>
      <c r="AQ154" s="397">
        <f t="shared" si="116"/>
        <v>0</v>
      </c>
      <c r="AR154" s="413">
        <f t="shared" si="116"/>
        <v>0</v>
      </c>
      <c r="AS154" s="414">
        <f t="shared" si="116"/>
        <v>0</v>
      </c>
      <c r="AT154" s="415">
        <f t="shared" si="116"/>
        <v>0</v>
      </c>
      <c r="AU154" s="425">
        <f t="shared" si="116"/>
        <v>0</v>
      </c>
      <c r="AV154" s="416">
        <f t="shared" si="116"/>
        <v>0</v>
      </c>
      <c r="AW154" s="417">
        <f t="shared" si="116"/>
        <v>0</v>
      </c>
      <c r="BA154" s="81">
        <f t="shared" si="110"/>
        <v>0</v>
      </c>
      <c r="BB154" s="81">
        <f t="shared" si="111"/>
        <v>0</v>
      </c>
      <c r="BC154" s="81">
        <f t="shared" si="112"/>
        <v>0</v>
      </c>
      <c r="BD154" s="81">
        <f t="shared" si="113"/>
        <v>0</v>
      </c>
      <c r="BE154" s="267"/>
      <c r="BF154" s="267"/>
      <c r="BG154" s="267">
        <v>1</v>
      </c>
      <c r="BH154" s="267"/>
      <c r="BJ154" s="375" t="s">
        <v>30373</v>
      </c>
      <c r="BK154" s="131">
        <v>6</v>
      </c>
      <c r="BL154" s="131">
        <f t="shared" si="114"/>
        <v>0</v>
      </c>
      <c r="BM154" s="131">
        <v>1.55</v>
      </c>
      <c r="BN154" s="131">
        <f t="shared" si="115"/>
        <v>0</v>
      </c>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row>
    <row r="155" spans="1:88" ht="18" customHeight="1">
      <c r="A155" s="235" t="s">
        <v>30374</v>
      </c>
      <c r="B155" s="235" t="s">
        <v>28572</v>
      </c>
      <c r="C155" s="235" t="s">
        <v>30342</v>
      </c>
      <c r="D155" s="142" t="s">
        <v>30375</v>
      </c>
      <c r="E155" s="124">
        <v>1</v>
      </c>
      <c r="F155" s="124">
        <f t="shared" si="106"/>
        <v>0</v>
      </c>
      <c r="G155" s="793">
        <v>190</v>
      </c>
      <c r="H155" s="481">
        <f t="shared" si="107"/>
        <v>0</v>
      </c>
      <c r="I155" s="125">
        <f t="shared" si="91"/>
        <v>190</v>
      </c>
      <c r="J155" s="236">
        <f t="shared" si="108"/>
        <v>0</v>
      </c>
      <c r="K155" s="389"/>
      <c r="L155" s="390"/>
      <c r="M155" s="444"/>
      <c r="N155" s="392"/>
      <c r="O155" s="393"/>
      <c r="P155" s="824"/>
      <c r="Q155" s="369"/>
      <c r="R155" s="394"/>
      <c r="S155" s="388"/>
      <c r="T155" s="425"/>
      <c r="U155" s="395"/>
      <c r="V155" s="396"/>
      <c r="W155" s="396"/>
      <c r="X155" s="398"/>
      <c r="Y155" s="399"/>
      <c r="Z155" s="400"/>
      <c r="AA155" s="401"/>
      <c r="AB155" s="402"/>
      <c r="AC155" s="403"/>
      <c r="AE155" s="424">
        <f t="shared" si="117"/>
        <v>0</v>
      </c>
      <c r="AF155" s="423">
        <f t="shared" si="116"/>
        <v>0</v>
      </c>
      <c r="AG155" s="391">
        <f t="shared" si="116"/>
        <v>0</v>
      </c>
      <c r="AH155" s="392">
        <f t="shared" si="116"/>
        <v>0</v>
      </c>
      <c r="AI155" s="407">
        <f t="shared" si="116"/>
        <v>0</v>
      </c>
      <c r="AJ155" s="408">
        <f t="shared" si="116"/>
        <v>0</v>
      </c>
      <c r="AK155" s="409">
        <f t="shared" si="116"/>
        <v>0</v>
      </c>
      <c r="AL155" s="394">
        <f t="shared" si="116"/>
        <v>0</v>
      </c>
      <c r="AM155" s="410">
        <f t="shared" si="116"/>
        <v>0</v>
      </c>
      <c r="AN155" s="426">
        <f t="shared" si="116"/>
        <v>0</v>
      </c>
      <c r="AO155" s="411">
        <f t="shared" si="116"/>
        <v>0</v>
      </c>
      <c r="AP155" s="412">
        <f t="shared" si="116"/>
        <v>0</v>
      </c>
      <c r="AQ155" s="397">
        <f t="shared" si="116"/>
        <v>0</v>
      </c>
      <c r="AR155" s="413">
        <f t="shared" si="116"/>
        <v>0</v>
      </c>
      <c r="AS155" s="414">
        <f t="shared" si="116"/>
        <v>0</v>
      </c>
      <c r="AT155" s="415">
        <f t="shared" si="116"/>
        <v>0</v>
      </c>
      <c r="AU155" s="425">
        <f t="shared" si="116"/>
        <v>0</v>
      </c>
      <c r="AV155" s="416">
        <f t="shared" si="116"/>
        <v>0</v>
      </c>
      <c r="AW155" s="417">
        <f t="shared" si="116"/>
        <v>0</v>
      </c>
      <c r="BA155" s="81">
        <f t="shared" si="110"/>
        <v>0</v>
      </c>
      <c r="BB155" s="81">
        <f t="shared" si="111"/>
        <v>0</v>
      </c>
      <c r="BC155" s="81">
        <f t="shared" si="112"/>
        <v>0</v>
      </c>
      <c r="BD155" s="81">
        <f t="shared" si="113"/>
        <v>0</v>
      </c>
      <c r="BE155" s="267"/>
      <c r="BF155" s="267"/>
      <c r="BG155" s="267">
        <v>1</v>
      </c>
      <c r="BH155" s="267"/>
      <c r="BJ155" s="375" t="s">
        <v>30376</v>
      </c>
      <c r="BK155" s="131">
        <v>6</v>
      </c>
      <c r="BL155" s="131">
        <f t="shared" si="114"/>
        <v>0</v>
      </c>
      <c r="BM155" s="131">
        <v>1.6</v>
      </c>
      <c r="BN155" s="131">
        <f t="shared" si="115"/>
        <v>0</v>
      </c>
      <c r="BO155" s="68"/>
      <c r="BP155" s="68"/>
      <c r="BQ155" s="68"/>
      <c r="BR155" s="68"/>
      <c r="BS155" s="68"/>
      <c r="BT155" s="68"/>
      <c r="BU155" s="68"/>
      <c r="BV155" s="68"/>
      <c r="BW155" s="68"/>
      <c r="BX155" s="68"/>
      <c r="BY155" s="68"/>
      <c r="BZ155" s="68"/>
      <c r="CA155" s="68"/>
      <c r="CB155" s="68"/>
      <c r="CC155" s="68"/>
      <c r="CD155" s="68"/>
      <c r="CE155" s="68"/>
      <c r="CF155" s="68"/>
      <c r="CG155" s="68"/>
      <c r="CH155" s="68"/>
      <c r="CI155" s="68"/>
      <c r="CJ155" s="68"/>
    </row>
    <row r="156" spans="1:88" ht="18" customHeight="1">
      <c r="A156" s="235" t="s">
        <v>30377</v>
      </c>
      <c r="B156" s="235" t="s">
        <v>28573</v>
      </c>
      <c r="C156" s="235" t="s">
        <v>30342</v>
      </c>
      <c r="D156" s="142" t="s">
        <v>30378</v>
      </c>
      <c r="E156" s="124">
        <v>1</v>
      </c>
      <c r="F156" s="124">
        <f t="shared" si="106"/>
        <v>0</v>
      </c>
      <c r="G156" s="793">
        <v>190</v>
      </c>
      <c r="H156" s="481">
        <f t="shared" si="107"/>
        <v>0</v>
      </c>
      <c r="I156" s="125">
        <f t="shared" si="91"/>
        <v>190</v>
      </c>
      <c r="J156" s="236">
        <f t="shared" si="108"/>
        <v>0</v>
      </c>
      <c r="K156" s="389"/>
      <c r="L156" s="390"/>
      <c r="M156" s="444"/>
      <c r="N156" s="392"/>
      <c r="O156" s="393"/>
      <c r="P156" s="824"/>
      <c r="Q156" s="369"/>
      <c r="R156" s="394"/>
      <c r="S156" s="388"/>
      <c r="T156" s="425"/>
      <c r="U156" s="395"/>
      <c r="V156" s="396"/>
      <c r="W156" s="396"/>
      <c r="X156" s="398"/>
      <c r="Y156" s="399"/>
      <c r="Z156" s="400"/>
      <c r="AA156" s="401"/>
      <c r="AB156" s="402"/>
      <c r="AC156" s="403"/>
      <c r="AE156" s="424">
        <f t="shared" si="117"/>
        <v>0</v>
      </c>
      <c r="AF156" s="423">
        <f t="shared" si="116"/>
        <v>0</v>
      </c>
      <c r="AG156" s="391">
        <f t="shared" si="116"/>
        <v>0</v>
      </c>
      <c r="AH156" s="392">
        <f t="shared" si="116"/>
        <v>0</v>
      </c>
      <c r="AI156" s="407">
        <f t="shared" si="116"/>
        <v>0</v>
      </c>
      <c r="AJ156" s="408">
        <f t="shared" si="116"/>
        <v>0</v>
      </c>
      <c r="AK156" s="409">
        <f t="shared" si="116"/>
        <v>0</v>
      </c>
      <c r="AL156" s="394">
        <f t="shared" si="116"/>
        <v>0</v>
      </c>
      <c r="AM156" s="410">
        <f t="shared" si="116"/>
        <v>0</v>
      </c>
      <c r="AN156" s="426">
        <f t="shared" si="116"/>
        <v>0</v>
      </c>
      <c r="AO156" s="411">
        <f t="shared" si="116"/>
        <v>0</v>
      </c>
      <c r="AP156" s="412">
        <f t="shared" si="116"/>
        <v>0</v>
      </c>
      <c r="AQ156" s="397">
        <f t="shared" si="116"/>
        <v>0</v>
      </c>
      <c r="AR156" s="413">
        <f t="shared" si="116"/>
        <v>0</v>
      </c>
      <c r="AS156" s="414">
        <f t="shared" si="116"/>
        <v>0</v>
      </c>
      <c r="AT156" s="415">
        <f t="shared" si="116"/>
        <v>0</v>
      </c>
      <c r="AU156" s="425">
        <f t="shared" si="116"/>
        <v>0</v>
      </c>
      <c r="AV156" s="416">
        <f t="shared" si="116"/>
        <v>0</v>
      </c>
      <c r="AW156" s="417">
        <f t="shared" si="116"/>
        <v>0</v>
      </c>
      <c r="BA156" s="81">
        <f t="shared" si="110"/>
        <v>0</v>
      </c>
      <c r="BB156" s="81">
        <f t="shared" si="111"/>
        <v>0</v>
      </c>
      <c r="BC156" s="81">
        <f t="shared" si="112"/>
        <v>0</v>
      </c>
      <c r="BD156" s="81">
        <f t="shared" si="113"/>
        <v>0</v>
      </c>
      <c r="BE156" s="267"/>
      <c r="BF156" s="267"/>
      <c r="BG156" s="267">
        <v>1</v>
      </c>
      <c r="BH156" s="267"/>
      <c r="BJ156" s="375" t="s">
        <v>30379</v>
      </c>
      <c r="BK156" s="131">
        <v>6</v>
      </c>
      <c r="BL156" s="131">
        <f t="shared" si="114"/>
        <v>0</v>
      </c>
      <c r="BM156" s="131">
        <v>1.5</v>
      </c>
      <c r="BN156" s="131">
        <f t="shared" si="115"/>
        <v>0</v>
      </c>
      <c r="BO156" s="68"/>
      <c r="BP156" s="68"/>
      <c r="BQ156" s="68"/>
      <c r="BR156" s="68"/>
      <c r="BS156" s="68"/>
      <c r="BT156" s="68"/>
      <c r="BU156" s="68"/>
      <c r="BV156" s="68"/>
      <c r="BW156" s="68"/>
      <c r="BX156" s="68"/>
      <c r="BY156" s="68"/>
      <c r="BZ156" s="68"/>
      <c r="CA156" s="68"/>
      <c r="CB156" s="68"/>
      <c r="CC156" s="68"/>
      <c r="CD156" s="68"/>
      <c r="CE156" s="68"/>
      <c r="CF156" s="68"/>
      <c r="CG156" s="68"/>
      <c r="CH156" s="68"/>
      <c r="CI156" s="68"/>
      <c r="CJ156" s="68"/>
    </row>
    <row r="157" spans="1:88" ht="18" customHeight="1">
      <c r="A157" s="235" t="s">
        <v>30380</v>
      </c>
      <c r="B157" s="235" t="s">
        <v>28574</v>
      </c>
      <c r="C157" s="235" t="s">
        <v>30342</v>
      </c>
      <c r="D157" s="142" t="s">
        <v>30381</v>
      </c>
      <c r="E157" s="124">
        <v>1</v>
      </c>
      <c r="F157" s="124">
        <f t="shared" si="106"/>
        <v>0</v>
      </c>
      <c r="G157" s="793">
        <v>190</v>
      </c>
      <c r="H157" s="481">
        <f t="shared" si="107"/>
        <v>0</v>
      </c>
      <c r="I157" s="125">
        <f t="shared" si="91"/>
        <v>190</v>
      </c>
      <c r="J157" s="236">
        <f t="shared" si="108"/>
        <v>0</v>
      </c>
      <c r="K157" s="389"/>
      <c r="L157" s="390"/>
      <c r="M157" s="444"/>
      <c r="N157" s="392"/>
      <c r="O157" s="393"/>
      <c r="P157" s="824"/>
      <c r="Q157" s="369"/>
      <c r="R157" s="394"/>
      <c r="S157" s="388"/>
      <c r="T157" s="425"/>
      <c r="U157" s="395"/>
      <c r="V157" s="396"/>
      <c r="W157" s="396"/>
      <c r="X157" s="398"/>
      <c r="Y157" s="399"/>
      <c r="Z157" s="400"/>
      <c r="AA157" s="401"/>
      <c r="AB157" s="402"/>
      <c r="AC157" s="403"/>
      <c r="AE157" s="424">
        <f t="shared" si="117"/>
        <v>0</v>
      </c>
      <c r="AF157" s="423">
        <f t="shared" si="116"/>
        <v>0</v>
      </c>
      <c r="AG157" s="391">
        <f t="shared" si="116"/>
        <v>0</v>
      </c>
      <c r="AH157" s="392">
        <f t="shared" si="116"/>
        <v>0</v>
      </c>
      <c r="AI157" s="407">
        <f t="shared" si="116"/>
        <v>0</v>
      </c>
      <c r="AJ157" s="408">
        <f t="shared" si="116"/>
        <v>0</v>
      </c>
      <c r="AK157" s="409">
        <f t="shared" si="116"/>
        <v>0</v>
      </c>
      <c r="AL157" s="394">
        <f t="shared" si="116"/>
        <v>0</v>
      </c>
      <c r="AM157" s="410">
        <f t="shared" si="116"/>
        <v>0</v>
      </c>
      <c r="AN157" s="426">
        <f t="shared" si="116"/>
        <v>0</v>
      </c>
      <c r="AO157" s="411">
        <f t="shared" si="116"/>
        <v>0</v>
      </c>
      <c r="AP157" s="412">
        <f t="shared" ref="AP157:AW159" si="118">AP156</f>
        <v>0</v>
      </c>
      <c r="AQ157" s="397">
        <f t="shared" si="118"/>
        <v>0</v>
      </c>
      <c r="AR157" s="413">
        <f t="shared" si="118"/>
        <v>0</v>
      </c>
      <c r="AS157" s="414">
        <f t="shared" si="118"/>
        <v>0</v>
      </c>
      <c r="AT157" s="415">
        <f t="shared" si="118"/>
        <v>0</v>
      </c>
      <c r="AU157" s="425">
        <f t="shared" si="118"/>
        <v>0</v>
      </c>
      <c r="AV157" s="416">
        <f t="shared" si="118"/>
        <v>0</v>
      </c>
      <c r="AW157" s="417">
        <f t="shared" si="118"/>
        <v>0</v>
      </c>
      <c r="BA157" s="81">
        <f t="shared" si="110"/>
        <v>0</v>
      </c>
      <c r="BB157" s="81">
        <f t="shared" si="111"/>
        <v>0</v>
      </c>
      <c r="BC157" s="81">
        <f t="shared" si="112"/>
        <v>0</v>
      </c>
      <c r="BD157" s="81">
        <f t="shared" si="113"/>
        <v>0</v>
      </c>
      <c r="BE157" s="267"/>
      <c r="BF157" s="267"/>
      <c r="BG157" s="267">
        <v>1</v>
      </c>
      <c r="BH157" s="267"/>
      <c r="BJ157" s="375" t="s">
        <v>30382</v>
      </c>
      <c r="BK157" s="131">
        <v>6</v>
      </c>
      <c r="BL157" s="131">
        <f t="shared" si="114"/>
        <v>0</v>
      </c>
      <c r="BM157" s="131">
        <v>1.65</v>
      </c>
      <c r="BN157" s="131">
        <f t="shared" si="115"/>
        <v>0</v>
      </c>
      <c r="BO157" s="68"/>
      <c r="BP157" s="68"/>
      <c r="BQ157" s="68"/>
      <c r="BR157" s="68"/>
      <c r="BS157" s="68"/>
      <c r="BT157" s="68"/>
      <c r="BU157" s="68"/>
      <c r="BV157" s="68"/>
      <c r="BW157" s="68"/>
      <c r="BX157" s="68"/>
      <c r="BY157" s="68"/>
      <c r="BZ157" s="68"/>
      <c r="CA157" s="68"/>
      <c r="CB157" s="68"/>
      <c r="CC157" s="68"/>
      <c r="CD157" s="68"/>
      <c r="CE157" s="68"/>
      <c r="CF157" s="68"/>
      <c r="CG157" s="68"/>
      <c r="CH157" s="68"/>
      <c r="CI157" s="68"/>
      <c r="CJ157" s="68"/>
    </row>
    <row r="158" spans="1:88" ht="18" customHeight="1">
      <c r="A158" s="235" t="s">
        <v>30383</v>
      </c>
      <c r="B158" s="235" t="s">
        <v>28575</v>
      </c>
      <c r="C158" s="235" t="s">
        <v>30342</v>
      </c>
      <c r="D158" s="142" t="s">
        <v>30384</v>
      </c>
      <c r="E158" s="124">
        <v>1</v>
      </c>
      <c r="F158" s="124">
        <f t="shared" si="106"/>
        <v>0</v>
      </c>
      <c r="G158" s="793">
        <v>180</v>
      </c>
      <c r="H158" s="481">
        <f t="shared" si="107"/>
        <v>0</v>
      </c>
      <c r="I158" s="125">
        <f t="shared" si="91"/>
        <v>180</v>
      </c>
      <c r="J158" s="236">
        <f t="shared" si="108"/>
        <v>0</v>
      </c>
      <c r="K158" s="389"/>
      <c r="L158" s="390"/>
      <c r="M158" s="444"/>
      <c r="N158" s="392"/>
      <c r="O158" s="393"/>
      <c r="P158" s="824"/>
      <c r="Q158" s="369"/>
      <c r="R158" s="394"/>
      <c r="S158" s="388"/>
      <c r="T158" s="425"/>
      <c r="U158" s="395"/>
      <c r="V158" s="396"/>
      <c r="W158" s="396"/>
      <c r="X158" s="398"/>
      <c r="Y158" s="399"/>
      <c r="Z158" s="400"/>
      <c r="AA158" s="401"/>
      <c r="AB158" s="402"/>
      <c r="AC158" s="403"/>
      <c r="AE158" s="424">
        <f t="shared" si="117"/>
        <v>0</v>
      </c>
      <c r="AF158" s="423">
        <f t="shared" ref="AF158:AO159" si="119">AF157</f>
        <v>0</v>
      </c>
      <c r="AG158" s="391">
        <f t="shared" si="119"/>
        <v>0</v>
      </c>
      <c r="AH158" s="392">
        <f t="shared" si="119"/>
        <v>0</v>
      </c>
      <c r="AI158" s="407">
        <f t="shared" si="119"/>
        <v>0</v>
      </c>
      <c r="AJ158" s="408">
        <f t="shared" si="119"/>
        <v>0</v>
      </c>
      <c r="AK158" s="409">
        <f t="shared" si="119"/>
        <v>0</v>
      </c>
      <c r="AL158" s="394">
        <f t="shared" si="119"/>
        <v>0</v>
      </c>
      <c r="AM158" s="410">
        <f t="shared" si="119"/>
        <v>0</v>
      </c>
      <c r="AN158" s="426">
        <f t="shared" si="119"/>
        <v>0</v>
      </c>
      <c r="AO158" s="411">
        <f t="shared" si="119"/>
        <v>0</v>
      </c>
      <c r="AP158" s="412">
        <f t="shared" si="118"/>
        <v>0</v>
      </c>
      <c r="AQ158" s="397">
        <f t="shared" si="118"/>
        <v>0</v>
      </c>
      <c r="AR158" s="413">
        <f t="shared" si="118"/>
        <v>0</v>
      </c>
      <c r="AS158" s="414">
        <f t="shared" si="118"/>
        <v>0</v>
      </c>
      <c r="AT158" s="415">
        <f t="shared" si="118"/>
        <v>0</v>
      </c>
      <c r="AU158" s="425">
        <f t="shared" si="118"/>
        <v>0</v>
      </c>
      <c r="AV158" s="416">
        <f t="shared" si="118"/>
        <v>0</v>
      </c>
      <c r="AW158" s="417">
        <f t="shared" si="118"/>
        <v>0</v>
      </c>
      <c r="BA158" s="81">
        <f t="shared" si="110"/>
        <v>0</v>
      </c>
      <c r="BB158" s="81">
        <f t="shared" si="111"/>
        <v>0</v>
      </c>
      <c r="BC158" s="81">
        <f t="shared" si="112"/>
        <v>0</v>
      </c>
      <c r="BD158" s="81">
        <f t="shared" si="113"/>
        <v>0</v>
      </c>
      <c r="BE158" s="267"/>
      <c r="BF158" s="267"/>
      <c r="BG158" s="267">
        <v>1</v>
      </c>
      <c r="BH158" s="267"/>
      <c r="BJ158" s="375" t="s">
        <v>30385</v>
      </c>
      <c r="BK158" s="131">
        <v>6</v>
      </c>
      <c r="BL158" s="131">
        <f t="shared" si="114"/>
        <v>0</v>
      </c>
      <c r="BM158" s="131">
        <v>1.45</v>
      </c>
      <c r="BN158" s="131">
        <f t="shared" si="115"/>
        <v>0</v>
      </c>
      <c r="BO158" s="68"/>
      <c r="BP158" s="68"/>
      <c r="BQ158" s="68"/>
      <c r="BR158" s="68"/>
      <c r="BS158" s="68"/>
      <c r="BT158" s="68"/>
      <c r="BU158" s="68"/>
      <c r="BV158" s="68"/>
      <c r="BW158" s="68"/>
      <c r="BX158" s="68"/>
      <c r="BY158" s="68"/>
      <c r="BZ158" s="68"/>
      <c r="CA158" s="68"/>
      <c r="CB158" s="68"/>
      <c r="CC158" s="68"/>
      <c r="CD158" s="68"/>
      <c r="CE158" s="68"/>
      <c r="CF158" s="68"/>
      <c r="CG158" s="68"/>
      <c r="CH158" s="68"/>
      <c r="CI158" s="68"/>
      <c r="CJ158" s="68"/>
    </row>
    <row r="159" spans="1:88" ht="18" customHeight="1">
      <c r="A159" s="235" t="s">
        <v>30386</v>
      </c>
      <c r="B159" s="235" t="s">
        <v>28576</v>
      </c>
      <c r="C159" s="235" t="s">
        <v>30342</v>
      </c>
      <c r="D159" s="142" t="s">
        <v>30387</v>
      </c>
      <c r="E159" s="124">
        <v>1</v>
      </c>
      <c r="F159" s="124">
        <f t="shared" si="106"/>
        <v>0</v>
      </c>
      <c r="G159" s="793">
        <v>180</v>
      </c>
      <c r="H159" s="481">
        <f t="shared" si="107"/>
        <v>0</v>
      </c>
      <c r="I159" s="125">
        <f t="shared" si="91"/>
        <v>180</v>
      </c>
      <c r="J159" s="236">
        <f t="shared" si="108"/>
        <v>0</v>
      </c>
      <c r="K159" s="389"/>
      <c r="L159" s="390"/>
      <c r="M159" s="444"/>
      <c r="N159" s="392"/>
      <c r="O159" s="393"/>
      <c r="P159" s="824"/>
      <c r="Q159" s="369"/>
      <c r="R159" s="394"/>
      <c r="S159" s="388"/>
      <c r="T159" s="425"/>
      <c r="U159" s="395"/>
      <c r="V159" s="396"/>
      <c r="W159" s="396"/>
      <c r="X159" s="398"/>
      <c r="Y159" s="399"/>
      <c r="Z159" s="400"/>
      <c r="AA159" s="401"/>
      <c r="AB159" s="402"/>
      <c r="AC159" s="403"/>
      <c r="AE159" s="424">
        <f t="shared" si="117"/>
        <v>0</v>
      </c>
      <c r="AF159" s="423">
        <f t="shared" si="119"/>
        <v>0</v>
      </c>
      <c r="AG159" s="391">
        <f t="shared" si="119"/>
        <v>0</v>
      </c>
      <c r="AH159" s="392">
        <f t="shared" si="119"/>
        <v>0</v>
      </c>
      <c r="AI159" s="407">
        <f t="shared" si="119"/>
        <v>0</v>
      </c>
      <c r="AJ159" s="408">
        <f t="shared" si="119"/>
        <v>0</v>
      </c>
      <c r="AK159" s="409">
        <f t="shared" si="119"/>
        <v>0</v>
      </c>
      <c r="AL159" s="394">
        <f t="shared" si="119"/>
        <v>0</v>
      </c>
      <c r="AM159" s="410">
        <f t="shared" si="119"/>
        <v>0</v>
      </c>
      <c r="AN159" s="426">
        <f t="shared" si="119"/>
        <v>0</v>
      </c>
      <c r="AO159" s="411">
        <f t="shared" si="119"/>
        <v>0</v>
      </c>
      <c r="AP159" s="412">
        <f t="shared" si="118"/>
        <v>0</v>
      </c>
      <c r="AQ159" s="397">
        <f t="shared" si="118"/>
        <v>0</v>
      </c>
      <c r="AR159" s="413">
        <f t="shared" si="118"/>
        <v>0</v>
      </c>
      <c r="AS159" s="414">
        <f t="shared" si="118"/>
        <v>0</v>
      </c>
      <c r="AT159" s="415">
        <f t="shared" si="118"/>
        <v>0</v>
      </c>
      <c r="AU159" s="425">
        <f t="shared" si="118"/>
        <v>0</v>
      </c>
      <c r="AV159" s="416">
        <f t="shared" si="118"/>
        <v>0</v>
      </c>
      <c r="AW159" s="417">
        <f t="shared" si="118"/>
        <v>0</v>
      </c>
      <c r="BA159" s="81">
        <f t="shared" si="110"/>
        <v>0</v>
      </c>
      <c r="BB159" s="81">
        <f t="shared" si="111"/>
        <v>0</v>
      </c>
      <c r="BC159" s="81">
        <f t="shared" si="112"/>
        <v>0</v>
      </c>
      <c r="BD159" s="81">
        <f t="shared" si="113"/>
        <v>0</v>
      </c>
      <c r="BE159" s="267"/>
      <c r="BF159" s="267"/>
      <c r="BG159" s="267">
        <v>1</v>
      </c>
      <c r="BH159" s="267"/>
      <c r="BJ159" s="375" t="s">
        <v>30388</v>
      </c>
      <c r="BK159" s="131">
        <v>8</v>
      </c>
      <c r="BL159" s="131">
        <f t="shared" si="114"/>
        <v>0</v>
      </c>
      <c r="BM159" s="131">
        <v>1.55</v>
      </c>
      <c r="BN159" s="131">
        <f t="shared" si="115"/>
        <v>0</v>
      </c>
      <c r="BO159" s="68"/>
      <c r="BP159" s="68"/>
      <c r="BQ159" s="68"/>
      <c r="BR159" s="68"/>
      <c r="BS159" s="68"/>
      <c r="BT159" s="68"/>
      <c r="BU159" s="68"/>
      <c r="BV159" s="68"/>
      <c r="BW159" s="68"/>
      <c r="BX159" s="68"/>
      <c r="BY159" s="68"/>
      <c r="BZ159" s="68"/>
      <c r="CA159" s="68"/>
      <c r="CB159" s="68"/>
      <c r="CC159" s="68"/>
      <c r="CD159" s="68"/>
      <c r="CE159" s="68"/>
      <c r="CF159" s="68"/>
      <c r="CG159" s="68"/>
      <c r="CH159" s="68"/>
      <c r="CI159" s="68"/>
      <c r="CJ159" s="68"/>
    </row>
    <row r="160" spans="1:88" ht="18" customHeight="1">
      <c r="A160" s="144" t="s">
        <v>18626</v>
      </c>
      <c r="B160" s="144" t="s">
        <v>28577</v>
      </c>
      <c r="C160" s="144" t="s">
        <v>30342</v>
      </c>
      <c r="D160" s="144" t="s">
        <v>30389</v>
      </c>
      <c r="E160" s="145">
        <v>15</v>
      </c>
      <c r="F160" s="145">
        <f t="shared" si="106"/>
        <v>0</v>
      </c>
      <c r="G160" s="795">
        <f>SUM(G145:G159)*0.9</f>
        <v>2497.5</v>
      </c>
      <c r="H160" s="485">
        <f>$G$5</f>
        <v>0</v>
      </c>
      <c r="I160" s="487">
        <f t="shared" si="91"/>
        <v>2497.5</v>
      </c>
      <c r="J160" s="146">
        <f t="shared" si="108"/>
        <v>0</v>
      </c>
      <c r="K160" s="405"/>
      <c r="L160" s="406"/>
      <c r="M160" s="445"/>
      <c r="N160" s="392"/>
      <c r="O160" s="407"/>
      <c r="P160" s="823"/>
      <c r="Q160" s="332"/>
      <c r="R160" s="394"/>
      <c r="S160" s="410"/>
      <c r="T160" s="426"/>
      <c r="U160" s="411"/>
      <c r="V160" s="412"/>
      <c r="W160" s="412"/>
      <c r="X160" s="413"/>
      <c r="Y160" s="414"/>
      <c r="Z160" s="415"/>
      <c r="AA160" s="425"/>
      <c r="AB160" s="416"/>
      <c r="AC160" s="417"/>
      <c r="BA160" s="81">
        <f t="shared" si="110"/>
        <v>0</v>
      </c>
      <c r="BB160" s="81">
        <f t="shared" si="111"/>
        <v>0</v>
      </c>
      <c r="BC160" s="81">
        <f t="shared" si="112"/>
        <v>0</v>
      </c>
      <c r="BD160" s="81">
        <f t="shared" si="113"/>
        <v>0</v>
      </c>
      <c r="BE160" s="147">
        <f>SUM(BE145:BE159)</f>
        <v>0</v>
      </c>
      <c r="BF160" s="147">
        <f>SUM(BF145:BF159)</f>
        <v>9</v>
      </c>
      <c r="BG160" s="147">
        <f>SUM(BG145:BG159)</f>
        <v>6</v>
      </c>
      <c r="BH160" s="147">
        <f>SUM(BH145:BH159)</f>
        <v>0</v>
      </c>
      <c r="BJ160" s="377"/>
      <c r="BK160" s="147">
        <f>SUM(BK145:BK159)</f>
        <v>94</v>
      </c>
      <c r="BL160" s="151">
        <f t="shared" si="114"/>
        <v>0</v>
      </c>
      <c r="BM160" s="150">
        <f>SUM(BM145:BM159)</f>
        <v>22.049999999999997</v>
      </c>
      <c r="BN160" s="151">
        <f t="shared" si="115"/>
        <v>0</v>
      </c>
      <c r="BO160" s="68"/>
      <c r="BP160" s="68"/>
      <c r="BQ160" s="68"/>
      <c r="BR160" s="68"/>
      <c r="BS160" s="68"/>
      <c r="BT160" s="68"/>
      <c r="BU160" s="68"/>
      <c r="BV160" s="68"/>
      <c r="BW160" s="68"/>
      <c r="BX160" s="68"/>
      <c r="BY160" s="68"/>
      <c r="BZ160" s="68"/>
      <c r="CA160" s="68"/>
      <c r="CB160" s="68"/>
      <c r="CC160" s="68"/>
      <c r="CD160" s="68"/>
      <c r="CE160" s="68"/>
      <c r="CF160" s="68"/>
      <c r="CG160" s="68"/>
      <c r="CH160" s="68"/>
      <c r="CI160" s="68"/>
      <c r="CJ160" s="68"/>
    </row>
    <row r="161" spans="1:88" ht="57.75" customHeight="1">
      <c r="A161" s="234" t="s">
        <v>0</v>
      </c>
      <c r="B161" s="234" t="s">
        <v>28839</v>
      </c>
      <c r="C161" s="234" t="s">
        <v>30390</v>
      </c>
      <c r="D161" s="234" t="s">
        <v>30391</v>
      </c>
      <c r="E161" s="115"/>
      <c r="F161" s="115"/>
      <c r="G161" s="788"/>
      <c r="I161" s="94"/>
      <c r="J161" s="92"/>
      <c r="K161"/>
      <c r="L161"/>
      <c r="M161"/>
      <c r="N161"/>
      <c r="O161"/>
      <c r="P161"/>
      <c r="Q161"/>
      <c r="R161"/>
      <c r="S161"/>
      <c r="T161"/>
      <c r="U161"/>
      <c r="V161"/>
      <c r="W161"/>
      <c r="X161"/>
      <c r="Y161"/>
      <c r="Z161"/>
      <c r="AA161"/>
      <c r="AB161"/>
      <c r="AC161"/>
      <c r="BA161" s="200" t="s">
        <v>28779</v>
      </c>
      <c r="BB161" s="200" t="s">
        <v>28780</v>
      </c>
      <c r="BC161" s="200" t="s">
        <v>28781</v>
      </c>
      <c r="BD161" s="200" t="s">
        <v>28782</v>
      </c>
      <c r="BE161" s="159" t="s">
        <v>28779</v>
      </c>
      <c r="BF161" s="159" t="s">
        <v>28780</v>
      </c>
      <c r="BG161" s="159" t="s">
        <v>28781</v>
      </c>
      <c r="BH161" s="159" t="s">
        <v>28782</v>
      </c>
      <c r="BJ161" s="378"/>
      <c r="BK161" s="378"/>
      <c r="BL161" s="239"/>
    </row>
    <row r="162" spans="1:88" ht="18" customHeight="1">
      <c r="A162" s="235" t="s">
        <v>30392</v>
      </c>
      <c r="B162" s="235" t="s">
        <v>28431</v>
      </c>
      <c r="C162" s="235" t="s">
        <v>30390</v>
      </c>
      <c r="D162" s="142" t="s">
        <v>30393</v>
      </c>
      <c r="E162" s="124">
        <v>1</v>
      </c>
      <c r="F162" s="124">
        <f t="shared" ref="F162:F177" si="120">SUM(K162:AC162)</f>
        <v>0</v>
      </c>
      <c r="G162" s="793">
        <v>145</v>
      </c>
      <c r="H162" s="481">
        <f t="shared" ref="H162:H176" si="121">$G$5</f>
        <v>0</v>
      </c>
      <c r="I162" s="125">
        <f t="shared" si="91"/>
        <v>145</v>
      </c>
      <c r="J162" s="236">
        <f t="shared" ref="J162:J177" si="122">F162*I162</f>
        <v>0</v>
      </c>
      <c r="K162" s="389"/>
      <c r="L162" s="390"/>
      <c r="M162" s="444"/>
      <c r="N162" s="392"/>
      <c r="O162" s="393"/>
      <c r="P162" s="824"/>
      <c r="Q162" s="369"/>
      <c r="R162" s="394"/>
      <c r="S162" s="388"/>
      <c r="T162" s="425"/>
      <c r="U162" s="395"/>
      <c r="V162" s="396"/>
      <c r="W162" s="396"/>
      <c r="X162" s="398"/>
      <c r="Y162" s="399"/>
      <c r="Z162" s="400"/>
      <c r="AA162" s="401"/>
      <c r="AB162" s="402"/>
      <c r="AC162" s="403"/>
      <c r="AE162" s="424">
        <f t="shared" ref="AE162:AS162" si="123">K177</f>
        <v>0</v>
      </c>
      <c r="AF162" s="423">
        <f t="shared" si="123"/>
        <v>0</v>
      </c>
      <c r="AG162" s="391">
        <f t="shared" si="123"/>
        <v>0</v>
      </c>
      <c r="AH162" s="392">
        <f t="shared" si="123"/>
        <v>0</v>
      </c>
      <c r="AI162" s="407">
        <f t="shared" si="123"/>
        <v>0</v>
      </c>
      <c r="AJ162" s="408">
        <f t="shared" si="123"/>
        <v>0</v>
      </c>
      <c r="AK162" s="409">
        <f t="shared" si="123"/>
        <v>0</v>
      </c>
      <c r="AL162" s="394">
        <f t="shared" si="123"/>
        <v>0</v>
      </c>
      <c r="AM162" s="410">
        <f t="shared" si="123"/>
        <v>0</v>
      </c>
      <c r="AN162" s="426">
        <f t="shared" si="123"/>
        <v>0</v>
      </c>
      <c r="AO162" s="411">
        <f t="shared" si="123"/>
        <v>0</v>
      </c>
      <c r="AP162" s="412">
        <f t="shared" si="123"/>
        <v>0</v>
      </c>
      <c r="AQ162" s="397">
        <f t="shared" si="123"/>
        <v>0</v>
      </c>
      <c r="AR162" s="413">
        <f t="shared" si="123"/>
        <v>0</v>
      </c>
      <c r="AS162" s="414">
        <f t="shared" si="123"/>
        <v>0</v>
      </c>
      <c r="AT162" s="415">
        <f>Z177</f>
        <v>0</v>
      </c>
      <c r="AU162" s="425">
        <f>AA177</f>
        <v>0</v>
      </c>
      <c r="AV162" s="416">
        <f>AB177</f>
        <v>0</v>
      </c>
      <c r="AW162" s="417">
        <f>AC177</f>
        <v>0</v>
      </c>
      <c r="BA162" s="81">
        <f t="shared" ref="BA162:BA177" si="124">BE162*$F162</f>
        <v>0</v>
      </c>
      <c r="BB162" s="81">
        <f t="shared" ref="BB162:BB177" si="125">BF162*$F162</f>
        <v>0</v>
      </c>
      <c r="BC162" s="81">
        <f t="shared" ref="BC162:BC177" si="126">BG162*$F162</f>
        <v>0</v>
      </c>
      <c r="BD162" s="81">
        <f t="shared" ref="BD162:BD177" si="127">BH162*$F162</f>
        <v>0</v>
      </c>
      <c r="BE162" s="267"/>
      <c r="BF162" s="267">
        <v>1</v>
      </c>
      <c r="BG162" s="267"/>
      <c r="BH162" s="267"/>
      <c r="BJ162" s="375" t="s">
        <v>30346</v>
      </c>
      <c r="BK162" s="131">
        <v>6</v>
      </c>
      <c r="BL162" s="131">
        <f t="shared" ref="BL162:BL177" si="128">BK162*F162</f>
        <v>0</v>
      </c>
      <c r="BM162" s="131">
        <v>1.5</v>
      </c>
      <c r="BN162" s="131">
        <f t="shared" ref="BN162:BN177" si="129">BM162*F162</f>
        <v>0</v>
      </c>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8" customHeight="1">
      <c r="A163" s="235" t="s">
        <v>30394</v>
      </c>
      <c r="B163" s="235" t="s">
        <v>28432</v>
      </c>
      <c r="C163" s="235" t="s">
        <v>30390</v>
      </c>
      <c r="D163" s="142" t="s">
        <v>30395</v>
      </c>
      <c r="E163" s="124">
        <v>1</v>
      </c>
      <c r="F163" s="124">
        <f t="shared" si="120"/>
        <v>0</v>
      </c>
      <c r="G163" s="793">
        <v>135</v>
      </c>
      <c r="H163" s="481">
        <f t="shared" si="121"/>
        <v>0</v>
      </c>
      <c r="I163" s="125">
        <f t="shared" si="91"/>
        <v>135</v>
      </c>
      <c r="J163" s="236">
        <f t="shared" si="122"/>
        <v>0</v>
      </c>
      <c r="K163" s="389"/>
      <c r="L163" s="390"/>
      <c r="M163" s="444"/>
      <c r="N163" s="392"/>
      <c r="O163" s="393"/>
      <c r="P163" s="824"/>
      <c r="Q163" s="369"/>
      <c r="R163" s="394"/>
      <c r="S163" s="388"/>
      <c r="T163" s="425"/>
      <c r="U163" s="395"/>
      <c r="V163" s="396"/>
      <c r="W163" s="396"/>
      <c r="X163" s="398"/>
      <c r="Y163" s="399"/>
      <c r="Z163" s="400"/>
      <c r="AA163" s="401"/>
      <c r="AB163" s="402"/>
      <c r="AC163" s="403"/>
      <c r="AE163" s="424">
        <f>AE162</f>
        <v>0</v>
      </c>
      <c r="AF163" s="423">
        <f t="shared" ref="AF163:AW174" si="130">AF162</f>
        <v>0</v>
      </c>
      <c r="AG163" s="391">
        <f t="shared" si="130"/>
        <v>0</v>
      </c>
      <c r="AH163" s="392">
        <f t="shared" si="130"/>
        <v>0</v>
      </c>
      <c r="AI163" s="407">
        <f t="shared" si="130"/>
        <v>0</v>
      </c>
      <c r="AJ163" s="408">
        <f t="shared" si="130"/>
        <v>0</v>
      </c>
      <c r="AK163" s="409">
        <f t="shared" si="130"/>
        <v>0</v>
      </c>
      <c r="AL163" s="394">
        <f t="shared" si="130"/>
        <v>0</v>
      </c>
      <c r="AM163" s="410">
        <f t="shared" si="130"/>
        <v>0</v>
      </c>
      <c r="AN163" s="426">
        <f t="shared" si="130"/>
        <v>0</v>
      </c>
      <c r="AO163" s="411">
        <f t="shared" si="130"/>
        <v>0</v>
      </c>
      <c r="AP163" s="412">
        <f t="shared" si="130"/>
        <v>0</v>
      </c>
      <c r="AQ163" s="397">
        <f t="shared" si="130"/>
        <v>0</v>
      </c>
      <c r="AR163" s="413">
        <f t="shared" si="130"/>
        <v>0</v>
      </c>
      <c r="AS163" s="414">
        <f t="shared" si="130"/>
        <v>0</v>
      </c>
      <c r="AT163" s="415">
        <f t="shared" si="130"/>
        <v>0</v>
      </c>
      <c r="AU163" s="425">
        <f t="shared" si="130"/>
        <v>0</v>
      </c>
      <c r="AV163" s="416">
        <f t="shared" si="130"/>
        <v>0</v>
      </c>
      <c r="AW163" s="417">
        <f t="shared" si="130"/>
        <v>0</v>
      </c>
      <c r="BA163" s="81">
        <f t="shared" si="124"/>
        <v>0</v>
      </c>
      <c r="BB163" s="81">
        <f t="shared" si="125"/>
        <v>0</v>
      </c>
      <c r="BC163" s="81">
        <f t="shared" si="126"/>
        <v>0</v>
      </c>
      <c r="BD163" s="81">
        <f t="shared" si="127"/>
        <v>0</v>
      </c>
      <c r="BE163" s="267"/>
      <c r="BF163" s="267">
        <v>1</v>
      </c>
      <c r="BG163" s="267"/>
      <c r="BH163" s="267"/>
      <c r="BJ163" s="375" t="s">
        <v>30349</v>
      </c>
      <c r="BK163" s="131">
        <v>6</v>
      </c>
      <c r="BL163" s="131">
        <f t="shared" si="128"/>
        <v>0</v>
      </c>
      <c r="BM163" s="131">
        <v>1.6</v>
      </c>
      <c r="BN163" s="131">
        <f t="shared" si="129"/>
        <v>0</v>
      </c>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row>
    <row r="164" spans="1:88" ht="18" customHeight="1">
      <c r="A164" s="235" t="s">
        <v>30396</v>
      </c>
      <c r="B164" s="235" t="s">
        <v>28433</v>
      </c>
      <c r="C164" s="235" t="s">
        <v>30390</v>
      </c>
      <c r="D164" s="142" t="s">
        <v>30397</v>
      </c>
      <c r="E164" s="124">
        <v>1</v>
      </c>
      <c r="F164" s="124">
        <f t="shared" si="120"/>
        <v>0</v>
      </c>
      <c r="G164" s="793">
        <v>145</v>
      </c>
      <c r="H164" s="481">
        <f t="shared" si="121"/>
        <v>0</v>
      </c>
      <c r="I164" s="125">
        <f t="shared" si="91"/>
        <v>145</v>
      </c>
      <c r="J164" s="236">
        <f t="shared" si="122"/>
        <v>0</v>
      </c>
      <c r="K164" s="389"/>
      <c r="L164" s="390"/>
      <c r="M164" s="444"/>
      <c r="N164" s="392"/>
      <c r="O164" s="393"/>
      <c r="P164" s="824"/>
      <c r="Q164" s="369"/>
      <c r="R164" s="394"/>
      <c r="S164" s="388"/>
      <c r="T164" s="425"/>
      <c r="U164" s="395"/>
      <c r="V164" s="396"/>
      <c r="W164" s="396"/>
      <c r="X164" s="398"/>
      <c r="Y164" s="399"/>
      <c r="Z164" s="400"/>
      <c r="AA164" s="401"/>
      <c r="AB164" s="402"/>
      <c r="AC164" s="403"/>
      <c r="AE164" s="424">
        <f t="shared" ref="AE164:AE176" si="131">AE163</f>
        <v>0</v>
      </c>
      <c r="AF164" s="423">
        <f t="shared" si="130"/>
        <v>0</v>
      </c>
      <c r="AG164" s="391">
        <f t="shared" si="130"/>
        <v>0</v>
      </c>
      <c r="AH164" s="392">
        <f t="shared" si="130"/>
        <v>0</v>
      </c>
      <c r="AI164" s="407">
        <f t="shared" si="130"/>
        <v>0</v>
      </c>
      <c r="AJ164" s="408">
        <f t="shared" si="130"/>
        <v>0</v>
      </c>
      <c r="AK164" s="409">
        <f t="shared" si="130"/>
        <v>0</v>
      </c>
      <c r="AL164" s="394">
        <f t="shared" si="130"/>
        <v>0</v>
      </c>
      <c r="AM164" s="410">
        <f t="shared" si="130"/>
        <v>0</v>
      </c>
      <c r="AN164" s="426">
        <f t="shared" si="130"/>
        <v>0</v>
      </c>
      <c r="AO164" s="411">
        <f t="shared" si="130"/>
        <v>0</v>
      </c>
      <c r="AP164" s="412">
        <f t="shared" si="130"/>
        <v>0</v>
      </c>
      <c r="AQ164" s="397">
        <f t="shared" si="130"/>
        <v>0</v>
      </c>
      <c r="AR164" s="413">
        <f t="shared" si="130"/>
        <v>0</v>
      </c>
      <c r="AS164" s="414">
        <f t="shared" si="130"/>
        <v>0</v>
      </c>
      <c r="AT164" s="415">
        <f t="shared" si="130"/>
        <v>0</v>
      </c>
      <c r="AU164" s="425">
        <f t="shared" si="130"/>
        <v>0</v>
      </c>
      <c r="AV164" s="416">
        <f t="shared" si="130"/>
        <v>0</v>
      </c>
      <c r="AW164" s="417">
        <f t="shared" si="130"/>
        <v>0</v>
      </c>
      <c r="BA164" s="81">
        <f t="shared" si="124"/>
        <v>0</v>
      </c>
      <c r="BB164" s="81">
        <f t="shared" si="125"/>
        <v>0</v>
      </c>
      <c r="BC164" s="81">
        <f t="shared" si="126"/>
        <v>0</v>
      </c>
      <c r="BD164" s="81">
        <f t="shared" si="127"/>
        <v>0</v>
      </c>
      <c r="BE164" s="267"/>
      <c r="BF164" s="267">
        <v>1</v>
      </c>
      <c r="BG164" s="267"/>
      <c r="BH164" s="267"/>
      <c r="BJ164" s="375" t="s">
        <v>30352</v>
      </c>
      <c r="BK164" s="131">
        <v>6</v>
      </c>
      <c r="BL164" s="131">
        <f t="shared" si="128"/>
        <v>0</v>
      </c>
      <c r="BM164" s="131">
        <v>1.4</v>
      </c>
      <c r="BN164" s="131">
        <f t="shared" si="129"/>
        <v>0</v>
      </c>
      <c r="BO164" s="68"/>
      <c r="BP164" s="68"/>
      <c r="BQ164" s="68"/>
      <c r="BR164" s="68"/>
      <c r="BS164" s="68"/>
      <c r="BT164" s="68"/>
      <c r="BU164" s="68"/>
      <c r="BV164" s="68"/>
      <c r="BW164" s="68"/>
      <c r="BX164" s="68"/>
      <c r="BY164" s="68"/>
      <c r="BZ164" s="68"/>
      <c r="CA164" s="68"/>
      <c r="CB164" s="68"/>
      <c r="CC164" s="68"/>
      <c r="CD164" s="68"/>
      <c r="CE164" s="68"/>
      <c r="CF164" s="68"/>
      <c r="CG164" s="68"/>
      <c r="CH164" s="68"/>
      <c r="CI164" s="68"/>
      <c r="CJ164" s="68"/>
    </row>
    <row r="165" spans="1:88" ht="18" customHeight="1">
      <c r="A165" s="235" t="s">
        <v>30398</v>
      </c>
      <c r="B165" s="235" t="s">
        <v>28434</v>
      </c>
      <c r="C165" s="235" t="s">
        <v>30390</v>
      </c>
      <c r="D165" s="142" t="s">
        <v>30399</v>
      </c>
      <c r="E165" s="124">
        <v>1</v>
      </c>
      <c r="F165" s="124">
        <f t="shared" si="120"/>
        <v>0</v>
      </c>
      <c r="G165" s="793">
        <v>160</v>
      </c>
      <c r="H165" s="481">
        <f t="shared" si="121"/>
        <v>0</v>
      </c>
      <c r="I165" s="125">
        <f t="shared" si="91"/>
        <v>160</v>
      </c>
      <c r="J165" s="236">
        <f t="shared" si="122"/>
        <v>0</v>
      </c>
      <c r="K165" s="389"/>
      <c r="L165" s="390"/>
      <c r="M165" s="444"/>
      <c r="N165" s="392"/>
      <c r="O165" s="393"/>
      <c r="P165" s="824"/>
      <c r="Q165" s="369"/>
      <c r="R165" s="394"/>
      <c r="S165" s="388"/>
      <c r="T165" s="425"/>
      <c r="U165" s="395"/>
      <c r="V165" s="396"/>
      <c r="W165" s="396"/>
      <c r="X165" s="398"/>
      <c r="Y165" s="399"/>
      <c r="Z165" s="400"/>
      <c r="AA165" s="401"/>
      <c r="AB165" s="402"/>
      <c r="AC165" s="403"/>
      <c r="AE165" s="424">
        <f t="shared" si="131"/>
        <v>0</v>
      </c>
      <c r="AF165" s="423">
        <f t="shared" si="130"/>
        <v>0</v>
      </c>
      <c r="AG165" s="391">
        <f t="shared" si="130"/>
        <v>0</v>
      </c>
      <c r="AH165" s="392">
        <f t="shared" si="130"/>
        <v>0</v>
      </c>
      <c r="AI165" s="407">
        <f t="shared" si="130"/>
        <v>0</v>
      </c>
      <c r="AJ165" s="408">
        <f t="shared" si="130"/>
        <v>0</v>
      </c>
      <c r="AK165" s="409">
        <f t="shared" si="130"/>
        <v>0</v>
      </c>
      <c r="AL165" s="394">
        <f t="shared" si="130"/>
        <v>0</v>
      </c>
      <c r="AM165" s="410">
        <f t="shared" si="130"/>
        <v>0</v>
      </c>
      <c r="AN165" s="426">
        <f t="shared" si="130"/>
        <v>0</v>
      </c>
      <c r="AO165" s="411">
        <f t="shared" si="130"/>
        <v>0</v>
      </c>
      <c r="AP165" s="412">
        <f t="shared" si="130"/>
        <v>0</v>
      </c>
      <c r="AQ165" s="397">
        <f t="shared" si="130"/>
        <v>0</v>
      </c>
      <c r="AR165" s="413">
        <f t="shared" si="130"/>
        <v>0</v>
      </c>
      <c r="AS165" s="414">
        <f t="shared" si="130"/>
        <v>0</v>
      </c>
      <c r="AT165" s="415">
        <f t="shared" si="130"/>
        <v>0</v>
      </c>
      <c r="AU165" s="425">
        <f t="shared" si="130"/>
        <v>0</v>
      </c>
      <c r="AV165" s="416">
        <f t="shared" si="130"/>
        <v>0</v>
      </c>
      <c r="AW165" s="417">
        <f t="shared" si="130"/>
        <v>0</v>
      </c>
      <c r="BA165" s="81">
        <f t="shared" si="124"/>
        <v>0</v>
      </c>
      <c r="BB165" s="81">
        <f t="shared" si="125"/>
        <v>0</v>
      </c>
      <c r="BC165" s="81">
        <f t="shared" si="126"/>
        <v>0</v>
      </c>
      <c r="BD165" s="81">
        <f t="shared" si="127"/>
        <v>0</v>
      </c>
      <c r="BE165" s="267"/>
      <c r="BF165" s="267">
        <v>1</v>
      </c>
      <c r="BG165" s="267"/>
      <c r="BH165" s="267"/>
      <c r="BJ165" s="375" t="s">
        <v>30355</v>
      </c>
      <c r="BK165" s="131">
        <v>6</v>
      </c>
      <c r="BL165" s="131">
        <f t="shared" si="128"/>
        <v>0</v>
      </c>
      <c r="BM165" s="131">
        <v>1.3</v>
      </c>
      <c r="BN165" s="131">
        <f t="shared" si="129"/>
        <v>0</v>
      </c>
      <c r="BO165" s="68"/>
      <c r="BP165" s="68"/>
      <c r="BQ165" s="68"/>
      <c r="BR165" s="68"/>
      <c r="BS165" s="68"/>
      <c r="BT165" s="68"/>
      <c r="BU165" s="68"/>
      <c r="BV165" s="68"/>
      <c r="BW165" s="68"/>
      <c r="BX165" s="68"/>
      <c r="BY165" s="68"/>
      <c r="BZ165" s="68"/>
      <c r="CA165" s="68"/>
      <c r="CB165" s="68"/>
      <c r="CC165" s="68"/>
      <c r="CD165" s="68"/>
      <c r="CE165" s="68"/>
      <c r="CF165" s="68"/>
      <c r="CG165" s="68"/>
      <c r="CH165" s="68"/>
      <c r="CI165" s="68"/>
      <c r="CJ165" s="68"/>
    </row>
    <row r="166" spans="1:88" ht="18" customHeight="1">
      <c r="A166" s="235" t="s">
        <v>30400</v>
      </c>
      <c r="B166" s="235" t="s">
        <v>28435</v>
      </c>
      <c r="C166" s="235" t="s">
        <v>30390</v>
      </c>
      <c r="D166" s="142" t="s">
        <v>30401</v>
      </c>
      <c r="E166" s="124">
        <v>1</v>
      </c>
      <c r="F166" s="124">
        <f t="shared" si="120"/>
        <v>0</v>
      </c>
      <c r="G166" s="793">
        <v>155</v>
      </c>
      <c r="H166" s="481">
        <f t="shared" si="121"/>
        <v>0</v>
      </c>
      <c r="I166" s="125">
        <f t="shared" si="91"/>
        <v>155</v>
      </c>
      <c r="J166" s="236">
        <f t="shared" si="122"/>
        <v>0</v>
      </c>
      <c r="K166" s="389"/>
      <c r="L166" s="390"/>
      <c r="M166" s="444"/>
      <c r="N166" s="392"/>
      <c r="O166" s="393"/>
      <c r="P166" s="824"/>
      <c r="Q166" s="369"/>
      <c r="R166" s="394"/>
      <c r="S166" s="388"/>
      <c r="T166" s="425"/>
      <c r="U166" s="395"/>
      <c r="V166" s="396"/>
      <c r="W166" s="396"/>
      <c r="X166" s="398"/>
      <c r="Y166" s="399"/>
      <c r="Z166" s="400"/>
      <c r="AA166" s="401"/>
      <c r="AB166" s="402"/>
      <c r="AC166" s="403"/>
      <c r="AE166" s="424">
        <f t="shared" si="131"/>
        <v>0</v>
      </c>
      <c r="AF166" s="423">
        <f t="shared" si="130"/>
        <v>0</v>
      </c>
      <c r="AG166" s="391">
        <f t="shared" si="130"/>
        <v>0</v>
      </c>
      <c r="AH166" s="392">
        <f t="shared" si="130"/>
        <v>0</v>
      </c>
      <c r="AI166" s="407">
        <f t="shared" si="130"/>
        <v>0</v>
      </c>
      <c r="AJ166" s="408">
        <f t="shared" si="130"/>
        <v>0</v>
      </c>
      <c r="AK166" s="409">
        <f t="shared" si="130"/>
        <v>0</v>
      </c>
      <c r="AL166" s="394">
        <f t="shared" si="130"/>
        <v>0</v>
      </c>
      <c r="AM166" s="410">
        <f t="shared" si="130"/>
        <v>0</v>
      </c>
      <c r="AN166" s="426">
        <f t="shared" si="130"/>
        <v>0</v>
      </c>
      <c r="AO166" s="411">
        <f t="shared" si="130"/>
        <v>0</v>
      </c>
      <c r="AP166" s="412">
        <f t="shared" si="130"/>
        <v>0</v>
      </c>
      <c r="AQ166" s="397">
        <f t="shared" si="130"/>
        <v>0</v>
      </c>
      <c r="AR166" s="413">
        <f t="shared" si="130"/>
        <v>0</v>
      </c>
      <c r="AS166" s="414">
        <f t="shared" si="130"/>
        <v>0</v>
      </c>
      <c r="AT166" s="415">
        <f t="shared" si="130"/>
        <v>0</v>
      </c>
      <c r="AU166" s="425">
        <f t="shared" si="130"/>
        <v>0</v>
      </c>
      <c r="AV166" s="416">
        <f t="shared" si="130"/>
        <v>0</v>
      </c>
      <c r="AW166" s="417">
        <f t="shared" si="130"/>
        <v>0</v>
      </c>
      <c r="BA166" s="81">
        <f t="shared" si="124"/>
        <v>0</v>
      </c>
      <c r="BB166" s="81">
        <f t="shared" si="125"/>
        <v>0</v>
      </c>
      <c r="BC166" s="81">
        <f t="shared" si="126"/>
        <v>0</v>
      </c>
      <c r="BD166" s="81">
        <f t="shared" si="127"/>
        <v>0</v>
      </c>
      <c r="BE166" s="267"/>
      <c r="BF166" s="267">
        <v>1</v>
      </c>
      <c r="BG166" s="267"/>
      <c r="BH166" s="267"/>
      <c r="BJ166" s="375" t="s">
        <v>30358</v>
      </c>
      <c r="BK166" s="131">
        <v>6</v>
      </c>
      <c r="BL166" s="131">
        <f t="shared" si="128"/>
        <v>0</v>
      </c>
      <c r="BM166" s="131">
        <v>1.1499999999999999</v>
      </c>
      <c r="BN166" s="131">
        <f t="shared" si="129"/>
        <v>0</v>
      </c>
      <c r="BO166" s="68"/>
      <c r="BP166" s="68"/>
      <c r="BQ166" s="68"/>
      <c r="BR166" s="68"/>
      <c r="BS166" s="68"/>
      <c r="BT166" s="68"/>
      <c r="BU166" s="68"/>
      <c r="BV166" s="68"/>
      <c r="BW166" s="68"/>
      <c r="BX166" s="68"/>
      <c r="BY166" s="68"/>
      <c r="BZ166" s="68"/>
      <c r="CA166" s="68"/>
      <c r="CB166" s="68"/>
      <c r="CC166" s="68"/>
      <c r="CD166" s="68"/>
      <c r="CE166" s="68"/>
      <c r="CF166" s="68"/>
      <c r="CG166" s="68"/>
      <c r="CH166" s="68"/>
      <c r="CI166" s="68"/>
      <c r="CJ166" s="68"/>
    </row>
    <row r="167" spans="1:88" ht="18" customHeight="1">
      <c r="A167" s="235" t="s">
        <v>30402</v>
      </c>
      <c r="B167" s="235" t="s">
        <v>28436</v>
      </c>
      <c r="C167" s="235" t="s">
        <v>30390</v>
      </c>
      <c r="D167" s="142" t="s">
        <v>30403</v>
      </c>
      <c r="E167" s="124">
        <v>1</v>
      </c>
      <c r="F167" s="124">
        <f t="shared" si="120"/>
        <v>0</v>
      </c>
      <c r="G167" s="793">
        <v>155</v>
      </c>
      <c r="H167" s="481">
        <f t="shared" si="121"/>
        <v>0</v>
      </c>
      <c r="I167" s="125">
        <f t="shared" si="91"/>
        <v>155</v>
      </c>
      <c r="J167" s="236">
        <f t="shared" si="122"/>
        <v>0</v>
      </c>
      <c r="K167" s="389"/>
      <c r="L167" s="390"/>
      <c r="M167" s="444"/>
      <c r="N167" s="392"/>
      <c r="O167" s="393"/>
      <c r="P167" s="824"/>
      <c r="Q167" s="369"/>
      <c r="R167" s="394"/>
      <c r="S167" s="388"/>
      <c r="T167" s="425"/>
      <c r="U167" s="395"/>
      <c r="V167" s="396"/>
      <c r="W167" s="396"/>
      <c r="X167" s="398"/>
      <c r="Y167" s="399"/>
      <c r="Z167" s="400"/>
      <c r="AA167" s="401"/>
      <c r="AB167" s="402"/>
      <c r="AC167" s="403"/>
      <c r="AE167" s="424">
        <f t="shared" si="131"/>
        <v>0</v>
      </c>
      <c r="AF167" s="423">
        <f t="shared" si="130"/>
        <v>0</v>
      </c>
      <c r="AG167" s="391">
        <f t="shared" si="130"/>
        <v>0</v>
      </c>
      <c r="AH167" s="392">
        <f t="shared" si="130"/>
        <v>0</v>
      </c>
      <c r="AI167" s="407">
        <f t="shared" si="130"/>
        <v>0</v>
      </c>
      <c r="AJ167" s="408">
        <f t="shared" si="130"/>
        <v>0</v>
      </c>
      <c r="AK167" s="409">
        <f t="shared" si="130"/>
        <v>0</v>
      </c>
      <c r="AL167" s="394">
        <f t="shared" si="130"/>
        <v>0</v>
      </c>
      <c r="AM167" s="410">
        <f t="shared" si="130"/>
        <v>0</v>
      </c>
      <c r="AN167" s="426">
        <f t="shared" si="130"/>
        <v>0</v>
      </c>
      <c r="AO167" s="411">
        <f t="shared" si="130"/>
        <v>0</v>
      </c>
      <c r="AP167" s="412">
        <f t="shared" si="130"/>
        <v>0</v>
      </c>
      <c r="AQ167" s="397">
        <f t="shared" si="130"/>
        <v>0</v>
      </c>
      <c r="AR167" s="413">
        <f t="shared" si="130"/>
        <v>0</v>
      </c>
      <c r="AS167" s="414">
        <f t="shared" si="130"/>
        <v>0</v>
      </c>
      <c r="AT167" s="415">
        <f t="shared" si="130"/>
        <v>0</v>
      </c>
      <c r="AU167" s="425">
        <f t="shared" si="130"/>
        <v>0</v>
      </c>
      <c r="AV167" s="416">
        <f t="shared" si="130"/>
        <v>0</v>
      </c>
      <c r="AW167" s="417">
        <f t="shared" si="130"/>
        <v>0</v>
      </c>
      <c r="BA167" s="81">
        <f t="shared" si="124"/>
        <v>0</v>
      </c>
      <c r="BB167" s="81">
        <f t="shared" si="125"/>
        <v>0</v>
      </c>
      <c r="BC167" s="81">
        <f t="shared" si="126"/>
        <v>0</v>
      </c>
      <c r="BD167" s="81">
        <f t="shared" si="127"/>
        <v>0</v>
      </c>
      <c r="BE167" s="267"/>
      <c r="BF167" s="267">
        <v>1</v>
      </c>
      <c r="BG167" s="267"/>
      <c r="BH167" s="267"/>
      <c r="BJ167" s="375" t="s">
        <v>30361</v>
      </c>
      <c r="BK167" s="131">
        <v>6</v>
      </c>
      <c r="BL167" s="131">
        <f t="shared" si="128"/>
        <v>0</v>
      </c>
      <c r="BM167" s="131">
        <v>1.5</v>
      </c>
      <c r="BN167" s="131">
        <f t="shared" si="129"/>
        <v>0</v>
      </c>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row>
    <row r="168" spans="1:88" ht="18" customHeight="1">
      <c r="A168" s="235" t="s">
        <v>30404</v>
      </c>
      <c r="B168" s="235" t="s">
        <v>28437</v>
      </c>
      <c r="C168" s="235" t="s">
        <v>30390</v>
      </c>
      <c r="D168" s="142" t="s">
        <v>30405</v>
      </c>
      <c r="E168" s="124">
        <v>1</v>
      </c>
      <c r="F168" s="124">
        <f t="shared" si="120"/>
        <v>0</v>
      </c>
      <c r="G168" s="793">
        <v>170</v>
      </c>
      <c r="H168" s="481">
        <f t="shared" si="121"/>
        <v>0</v>
      </c>
      <c r="I168" s="125">
        <f t="shared" si="91"/>
        <v>170</v>
      </c>
      <c r="J168" s="236">
        <f t="shared" si="122"/>
        <v>0</v>
      </c>
      <c r="K168" s="389"/>
      <c r="L168" s="390"/>
      <c r="M168" s="444"/>
      <c r="N168" s="392"/>
      <c r="O168" s="393"/>
      <c r="P168" s="824"/>
      <c r="Q168" s="369"/>
      <c r="R168" s="394"/>
      <c r="S168" s="388"/>
      <c r="T168" s="425"/>
      <c r="U168" s="395"/>
      <c r="V168" s="396"/>
      <c r="W168" s="396"/>
      <c r="X168" s="398"/>
      <c r="Y168" s="399"/>
      <c r="Z168" s="400"/>
      <c r="AA168" s="401"/>
      <c r="AB168" s="402"/>
      <c r="AC168" s="403"/>
      <c r="AE168" s="424">
        <f t="shared" si="131"/>
        <v>0</v>
      </c>
      <c r="AF168" s="423">
        <f t="shared" si="130"/>
        <v>0</v>
      </c>
      <c r="AG168" s="391">
        <f t="shared" si="130"/>
        <v>0</v>
      </c>
      <c r="AH168" s="392">
        <f t="shared" si="130"/>
        <v>0</v>
      </c>
      <c r="AI168" s="407">
        <f t="shared" si="130"/>
        <v>0</v>
      </c>
      <c r="AJ168" s="408">
        <f t="shared" si="130"/>
        <v>0</v>
      </c>
      <c r="AK168" s="409">
        <f t="shared" si="130"/>
        <v>0</v>
      </c>
      <c r="AL168" s="394">
        <f t="shared" si="130"/>
        <v>0</v>
      </c>
      <c r="AM168" s="410">
        <f t="shared" si="130"/>
        <v>0</v>
      </c>
      <c r="AN168" s="426">
        <f t="shared" si="130"/>
        <v>0</v>
      </c>
      <c r="AO168" s="411">
        <f t="shared" si="130"/>
        <v>0</v>
      </c>
      <c r="AP168" s="412">
        <f t="shared" si="130"/>
        <v>0</v>
      </c>
      <c r="AQ168" s="397">
        <f t="shared" si="130"/>
        <v>0</v>
      </c>
      <c r="AR168" s="413">
        <f t="shared" si="130"/>
        <v>0</v>
      </c>
      <c r="AS168" s="414">
        <f t="shared" si="130"/>
        <v>0</v>
      </c>
      <c r="AT168" s="415">
        <f t="shared" si="130"/>
        <v>0</v>
      </c>
      <c r="AU168" s="425">
        <f t="shared" si="130"/>
        <v>0</v>
      </c>
      <c r="AV168" s="416">
        <f t="shared" si="130"/>
        <v>0</v>
      </c>
      <c r="AW168" s="417">
        <f t="shared" si="130"/>
        <v>0</v>
      </c>
      <c r="BA168" s="81">
        <f t="shared" si="124"/>
        <v>0</v>
      </c>
      <c r="BB168" s="81">
        <f t="shared" si="125"/>
        <v>0</v>
      </c>
      <c r="BC168" s="81">
        <f t="shared" si="126"/>
        <v>0</v>
      </c>
      <c r="BD168" s="81">
        <f t="shared" si="127"/>
        <v>0</v>
      </c>
      <c r="BE168" s="267"/>
      <c r="BF168" s="267">
        <v>1</v>
      </c>
      <c r="BG168" s="267"/>
      <c r="BH168" s="267"/>
      <c r="BJ168" s="375" t="s">
        <v>30364</v>
      </c>
      <c r="BK168" s="131">
        <v>8</v>
      </c>
      <c r="BL168" s="131">
        <f t="shared" si="128"/>
        <v>0</v>
      </c>
      <c r="BM168" s="131">
        <v>1.6</v>
      </c>
      <c r="BN168" s="131">
        <f t="shared" si="129"/>
        <v>0</v>
      </c>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row>
    <row r="169" spans="1:88" ht="18" customHeight="1">
      <c r="A169" s="235" t="s">
        <v>30406</v>
      </c>
      <c r="B169" s="235" t="s">
        <v>28438</v>
      </c>
      <c r="C169" s="235" t="s">
        <v>30390</v>
      </c>
      <c r="D169" s="142" t="s">
        <v>30407</v>
      </c>
      <c r="E169" s="201">
        <v>1</v>
      </c>
      <c r="F169" s="201">
        <f t="shared" si="120"/>
        <v>0</v>
      </c>
      <c r="G169" s="799">
        <v>160</v>
      </c>
      <c r="H169" s="481">
        <f t="shared" si="121"/>
        <v>0</v>
      </c>
      <c r="I169" s="125">
        <f t="shared" si="91"/>
        <v>160</v>
      </c>
      <c r="J169" s="237">
        <f t="shared" si="122"/>
        <v>0</v>
      </c>
      <c r="K169" s="389"/>
      <c r="L169" s="390"/>
      <c r="M169" s="444"/>
      <c r="N169" s="392"/>
      <c r="O169" s="393"/>
      <c r="P169" s="824"/>
      <c r="Q169" s="369"/>
      <c r="R169" s="394"/>
      <c r="S169" s="388"/>
      <c r="T169" s="425"/>
      <c r="U169" s="395"/>
      <c r="V169" s="396"/>
      <c r="W169" s="396"/>
      <c r="X169" s="398"/>
      <c r="Y169" s="399"/>
      <c r="Z169" s="400"/>
      <c r="AA169" s="401"/>
      <c r="AB169" s="402"/>
      <c r="AC169" s="403"/>
      <c r="AE169" s="424">
        <f t="shared" si="131"/>
        <v>0</v>
      </c>
      <c r="AF169" s="423">
        <f t="shared" si="130"/>
        <v>0</v>
      </c>
      <c r="AG169" s="391">
        <f t="shared" si="130"/>
        <v>0</v>
      </c>
      <c r="AH169" s="392">
        <f t="shared" si="130"/>
        <v>0</v>
      </c>
      <c r="AI169" s="407">
        <f t="shared" si="130"/>
        <v>0</v>
      </c>
      <c r="AJ169" s="408">
        <f t="shared" si="130"/>
        <v>0</v>
      </c>
      <c r="AK169" s="409">
        <f t="shared" si="130"/>
        <v>0</v>
      </c>
      <c r="AL169" s="394">
        <f t="shared" si="130"/>
        <v>0</v>
      </c>
      <c r="AM169" s="410">
        <f t="shared" si="130"/>
        <v>0</v>
      </c>
      <c r="AN169" s="426">
        <f t="shared" si="130"/>
        <v>0</v>
      </c>
      <c r="AO169" s="411">
        <f t="shared" si="130"/>
        <v>0</v>
      </c>
      <c r="AP169" s="412">
        <f t="shared" si="130"/>
        <v>0</v>
      </c>
      <c r="AQ169" s="397">
        <f t="shared" si="130"/>
        <v>0</v>
      </c>
      <c r="AR169" s="413">
        <f t="shared" si="130"/>
        <v>0</v>
      </c>
      <c r="AS169" s="414">
        <f t="shared" si="130"/>
        <v>0</v>
      </c>
      <c r="AT169" s="415">
        <f t="shared" si="130"/>
        <v>0</v>
      </c>
      <c r="AU169" s="425">
        <f t="shared" si="130"/>
        <v>0</v>
      </c>
      <c r="AV169" s="416">
        <f t="shared" si="130"/>
        <v>0</v>
      </c>
      <c r="AW169" s="417">
        <f t="shared" si="130"/>
        <v>0</v>
      </c>
      <c r="BA169" s="81">
        <f t="shared" si="124"/>
        <v>0</v>
      </c>
      <c r="BB169" s="81">
        <f t="shared" si="125"/>
        <v>0</v>
      </c>
      <c r="BC169" s="81">
        <f t="shared" si="126"/>
        <v>0</v>
      </c>
      <c r="BD169" s="81">
        <f t="shared" si="127"/>
        <v>0</v>
      </c>
      <c r="BE169" s="267"/>
      <c r="BF169" s="267">
        <v>1</v>
      </c>
      <c r="BG169" s="267"/>
      <c r="BH169" s="267"/>
      <c r="BJ169" s="375" t="s">
        <v>30367</v>
      </c>
      <c r="BK169" s="181">
        <v>6</v>
      </c>
      <c r="BL169" s="181">
        <f t="shared" si="128"/>
        <v>0</v>
      </c>
      <c r="BM169" s="181">
        <v>1.5</v>
      </c>
      <c r="BN169" s="181">
        <f t="shared" si="129"/>
        <v>0</v>
      </c>
      <c r="BO169" s="68"/>
      <c r="BP169" s="68"/>
      <c r="BQ169" s="68"/>
      <c r="BR169" s="68"/>
      <c r="BS169" s="68"/>
      <c r="BT169" s="68"/>
      <c r="BU169" s="68"/>
      <c r="BV169" s="68"/>
      <c r="BW169" s="68"/>
      <c r="BX169" s="68"/>
      <c r="BY169" s="68"/>
      <c r="BZ169" s="68"/>
      <c r="CA169" s="68"/>
      <c r="CB169" s="68"/>
      <c r="CC169" s="68"/>
      <c r="CD169" s="68"/>
      <c r="CE169" s="68"/>
      <c r="CF169" s="68"/>
      <c r="CG169" s="68"/>
      <c r="CH169" s="68"/>
      <c r="CI169" s="68"/>
      <c r="CJ169" s="68"/>
    </row>
    <row r="170" spans="1:88" ht="18" customHeight="1">
      <c r="A170" s="235" t="s">
        <v>30408</v>
      </c>
      <c r="B170" s="235" t="s">
        <v>28439</v>
      </c>
      <c r="C170" s="235" t="s">
        <v>30390</v>
      </c>
      <c r="D170" s="142" t="s">
        <v>30409</v>
      </c>
      <c r="E170" s="124">
        <v>1</v>
      </c>
      <c r="F170" s="124">
        <f t="shared" si="120"/>
        <v>0</v>
      </c>
      <c r="G170" s="793">
        <v>135</v>
      </c>
      <c r="H170" s="481">
        <f t="shared" si="121"/>
        <v>0</v>
      </c>
      <c r="I170" s="125">
        <f t="shared" si="91"/>
        <v>135</v>
      </c>
      <c r="J170" s="236">
        <f t="shared" si="122"/>
        <v>0</v>
      </c>
      <c r="K170" s="389"/>
      <c r="L170" s="390"/>
      <c r="M170" s="444"/>
      <c r="N170" s="392"/>
      <c r="O170" s="393"/>
      <c r="P170" s="824"/>
      <c r="Q170" s="369"/>
      <c r="R170" s="394"/>
      <c r="S170" s="388"/>
      <c r="T170" s="425"/>
      <c r="U170" s="395"/>
      <c r="V170" s="396"/>
      <c r="W170" s="396"/>
      <c r="X170" s="398"/>
      <c r="Y170" s="399"/>
      <c r="Z170" s="400"/>
      <c r="AA170" s="401"/>
      <c r="AB170" s="402"/>
      <c r="AC170" s="403"/>
      <c r="AE170" s="424">
        <f t="shared" si="131"/>
        <v>0</v>
      </c>
      <c r="AF170" s="423">
        <f t="shared" si="130"/>
        <v>0</v>
      </c>
      <c r="AG170" s="391">
        <f t="shared" si="130"/>
        <v>0</v>
      </c>
      <c r="AH170" s="392">
        <f t="shared" si="130"/>
        <v>0</v>
      </c>
      <c r="AI170" s="407">
        <f t="shared" si="130"/>
        <v>0</v>
      </c>
      <c r="AJ170" s="408">
        <f t="shared" si="130"/>
        <v>0</v>
      </c>
      <c r="AK170" s="409">
        <f t="shared" si="130"/>
        <v>0</v>
      </c>
      <c r="AL170" s="394">
        <f t="shared" si="130"/>
        <v>0</v>
      </c>
      <c r="AM170" s="410">
        <f t="shared" si="130"/>
        <v>0</v>
      </c>
      <c r="AN170" s="426">
        <f t="shared" si="130"/>
        <v>0</v>
      </c>
      <c r="AO170" s="411">
        <f t="shared" si="130"/>
        <v>0</v>
      </c>
      <c r="AP170" s="412">
        <f t="shared" si="130"/>
        <v>0</v>
      </c>
      <c r="AQ170" s="397">
        <f t="shared" si="130"/>
        <v>0</v>
      </c>
      <c r="AR170" s="413">
        <f t="shared" si="130"/>
        <v>0</v>
      </c>
      <c r="AS170" s="414">
        <f t="shared" si="130"/>
        <v>0</v>
      </c>
      <c r="AT170" s="415">
        <f t="shared" si="130"/>
        <v>0</v>
      </c>
      <c r="AU170" s="425">
        <f t="shared" si="130"/>
        <v>0</v>
      </c>
      <c r="AV170" s="416">
        <f t="shared" si="130"/>
        <v>0</v>
      </c>
      <c r="AW170" s="417">
        <f t="shared" si="130"/>
        <v>0</v>
      </c>
      <c r="BA170" s="81">
        <f t="shared" si="124"/>
        <v>0</v>
      </c>
      <c r="BB170" s="81">
        <f t="shared" si="125"/>
        <v>0</v>
      </c>
      <c r="BC170" s="81">
        <f t="shared" si="126"/>
        <v>0</v>
      </c>
      <c r="BD170" s="81">
        <f t="shared" si="127"/>
        <v>0</v>
      </c>
      <c r="BE170" s="267"/>
      <c r="BF170" s="267">
        <v>1</v>
      </c>
      <c r="BG170" s="267"/>
      <c r="BH170" s="267"/>
      <c r="BJ170" s="375" t="s">
        <v>30370</v>
      </c>
      <c r="BK170" s="131">
        <v>6</v>
      </c>
      <c r="BL170" s="131">
        <f t="shared" si="128"/>
        <v>0</v>
      </c>
      <c r="BM170" s="131">
        <v>1.2</v>
      </c>
      <c r="BN170" s="131">
        <f t="shared" si="129"/>
        <v>0</v>
      </c>
      <c r="BO170" s="68"/>
      <c r="BP170" s="68"/>
      <c r="BQ170" s="68"/>
      <c r="BR170" s="68"/>
      <c r="BS170" s="68"/>
      <c r="BT170" s="68"/>
      <c r="BU170" s="68"/>
      <c r="BV170" s="68"/>
      <c r="BW170" s="68"/>
      <c r="BX170" s="68"/>
      <c r="BY170" s="68"/>
      <c r="BZ170" s="68"/>
      <c r="CA170" s="68"/>
      <c r="CB170" s="68"/>
      <c r="CC170" s="68"/>
      <c r="CD170" s="68"/>
      <c r="CE170" s="68"/>
      <c r="CF170" s="68"/>
      <c r="CG170" s="68"/>
      <c r="CH170" s="68"/>
      <c r="CI170" s="68"/>
      <c r="CJ170" s="68"/>
    </row>
    <row r="171" spans="1:88" ht="18" customHeight="1">
      <c r="A171" s="235" t="s">
        <v>30410</v>
      </c>
      <c r="B171" s="235" t="s">
        <v>28440</v>
      </c>
      <c r="C171" s="235" t="s">
        <v>30390</v>
      </c>
      <c r="D171" s="142" t="s">
        <v>30411</v>
      </c>
      <c r="E171" s="124">
        <v>1</v>
      </c>
      <c r="F171" s="124">
        <f t="shared" si="120"/>
        <v>0</v>
      </c>
      <c r="G171" s="793">
        <v>135</v>
      </c>
      <c r="H171" s="481">
        <f t="shared" si="121"/>
        <v>0</v>
      </c>
      <c r="I171" s="125">
        <f t="shared" si="91"/>
        <v>135</v>
      </c>
      <c r="J171" s="236">
        <f t="shared" si="122"/>
        <v>0</v>
      </c>
      <c r="K171" s="389"/>
      <c r="L171" s="390"/>
      <c r="M171" s="444"/>
      <c r="N171" s="392"/>
      <c r="O171" s="393"/>
      <c r="P171" s="824"/>
      <c r="Q171" s="369"/>
      <c r="R171" s="394"/>
      <c r="S171" s="388"/>
      <c r="T171" s="425"/>
      <c r="U171" s="395"/>
      <c r="V171" s="396"/>
      <c r="W171" s="396"/>
      <c r="X171" s="398"/>
      <c r="Y171" s="399"/>
      <c r="Z171" s="400"/>
      <c r="AA171" s="401"/>
      <c r="AB171" s="402"/>
      <c r="AC171" s="403"/>
      <c r="AE171" s="424">
        <f t="shared" si="131"/>
        <v>0</v>
      </c>
      <c r="AF171" s="423">
        <f t="shared" si="130"/>
        <v>0</v>
      </c>
      <c r="AG171" s="391">
        <f t="shared" si="130"/>
        <v>0</v>
      </c>
      <c r="AH171" s="392">
        <f t="shared" si="130"/>
        <v>0</v>
      </c>
      <c r="AI171" s="407">
        <f t="shared" si="130"/>
        <v>0</v>
      </c>
      <c r="AJ171" s="408">
        <f t="shared" si="130"/>
        <v>0</v>
      </c>
      <c r="AK171" s="409">
        <f t="shared" si="130"/>
        <v>0</v>
      </c>
      <c r="AL171" s="394">
        <f t="shared" si="130"/>
        <v>0</v>
      </c>
      <c r="AM171" s="410">
        <f t="shared" si="130"/>
        <v>0</v>
      </c>
      <c r="AN171" s="426">
        <f t="shared" si="130"/>
        <v>0</v>
      </c>
      <c r="AO171" s="411">
        <f t="shared" si="130"/>
        <v>0</v>
      </c>
      <c r="AP171" s="412">
        <f t="shared" si="130"/>
        <v>0</v>
      </c>
      <c r="AQ171" s="397">
        <f t="shared" si="130"/>
        <v>0</v>
      </c>
      <c r="AR171" s="413">
        <f t="shared" si="130"/>
        <v>0</v>
      </c>
      <c r="AS171" s="414">
        <f t="shared" si="130"/>
        <v>0</v>
      </c>
      <c r="AT171" s="415">
        <f t="shared" si="130"/>
        <v>0</v>
      </c>
      <c r="AU171" s="425">
        <f t="shared" si="130"/>
        <v>0</v>
      </c>
      <c r="AV171" s="416">
        <f t="shared" si="130"/>
        <v>0</v>
      </c>
      <c r="AW171" s="417">
        <f t="shared" si="130"/>
        <v>0</v>
      </c>
      <c r="BA171" s="81">
        <f t="shared" si="124"/>
        <v>0</v>
      </c>
      <c r="BB171" s="81">
        <f t="shared" si="125"/>
        <v>0</v>
      </c>
      <c r="BC171" s="81">
        <f t="shared" si="126"/>
        <v>0</v>
      </c>
      <c r="BD171" s="81">
        <f t="shared" si="127"/>
        <v>0</v>
      </c>
      <c r="BE171" s="267"/>
      <c r="BF171" s="267"/>
      <c r="BG171" s="267">
        <v>1</v>
      </c>
      <c r="BH171" s="267"/>
      <c r="BJ171" s="375" t="s">
        <v>30373</v>
      </c>
      <c r="BK171" s="131">
        <v>6</v>
      </c>
      <c r="BL171" s="131">
        <f t="shared" si="128"/>
        <v>0</v>
      </c>
      <c r="BM171" s="131">
        <v>1.55</v>
      </c>
      <c r="BN171" s="131">
        <f t="shared" si="129"/>
        <v>0</v>
      </c>
      <c r="BO171" s="68"/>
      <c r="BP171" s="68"/>
      <c r="BQ171" s="68"/>
      <c r="BR171" s="68"/>
      <c r="BS171" s="68"/>
      <c r="BT171" s="68"/>
      <c r="BU171" s="68"/>
      <c r="BV171" s="68"/>
      <c r="BW171" s="68"/>
      <c r="BX171" s="68"/>
      <c r="BY171" s="68"/>
      <c r="BZ171" s="68"/>
      <c r="CA171" s="68"/>
      <c r="CB171" s="68"/>
      <c r="CC171" s="68"/>
      <c r="CD171" s="68"/>
      <c r="CE171" s="68"/>
      <c r="CF171" s="68"/>
      <c r="CG171" s="68"/>
      <c r="CH171" s="68"/>
      <c r="CI171" s="68"/>
      <c r="CJ171" s="68"/>
    </row>
    <row r="172" spans="1:88" ht="18" customHeight="1">
      <c r="A172" s="235" t="s">
        <v>30412</v>
      </c>
      <c r="B172" s="235" t="s">
        <v>28441</v>
      </c>
      <c r="C172" s="235" t="s">
        <v>30390</v>
      </c>
      <c r="D172" s="142" t="s">
        <v>30413</v>
      </c>
      <c r="E172" s="124">
        <v>1</v>
      </c>
      <c r="F172" s="124">
        <f t="shared" si="120"/>
        <v>0</v>
      </c>
      <c r="G172" s="793">
        <v>160</v>
      </c>
      <c r="H172" s="481">
        <f t="shared" si="121"/>
        <v>0</v>
      </c>
      <c r="I172" s="125">
        <f t="shared" si="91"/>
        <v>160</v>
      </c>
      <c r="J172" s="236">
        <f t="shared" si="122"/>
        <v>0</v>
      </c>
      <c r="K172" s="389"/>
      <c r="L172" s="390"/>
      <c r="M172" s="444"/>
      <c r="N172" s="392"/>
      <c r="O172" s="393"/>
      <c r="P172" s="824"/>
      <c r="Q172" s="369"/>
      <c r="R172" s="394"/>
      <c r="S172" s="388"/>
      <c r="T172" s="425"/>
      <c r="U172" s="395"/>
      <c r="V172" s="396"/>
      <c r="W172" s="396"/>
      <c r="X172" s="398"/>
      <c r="Y172" s="399"/>
      <c r="Z172" s="400"/>
      <c r="AA172" s="401"/>
      <c r="AB172" s="402"/>
      <c r="AC172" s="403"/>
      <c r="AE172" s="424">
        <f t="shared" si="131"/>
        <v>0</v>
      </c>
      <c r="AF172" s="423">
        <f t="shared" si="130"/>
        <v>0</v>
      </c>
      <c r="AG172" s="391">
        <f t="shared" si="130"/>
        <v>0</v>
      </c>
      <c r="AH172" s="392">
        <f t="shared" si="130"/>
        <v>0</v>
      </c>
      <c r="AI172" s="407">
        <f t="shared" si="130"/>
        <v>0</v>
      </c>
      <c r="AJ172" s="408">
        <f t="shared" si="130"/>
        <v>0</v>
      </c>
      <c r="AK172" s="409">
        <f t="shared" si="130"/>
        <v>0</v>
      </c>
      <c r="AL172" s="394">
        <f t="shared" si="130"/>
        <v>0</v>
      </c>
      <c r="AM172" s="410">
        <f t="shared" si="130"/>
        <v>0</v>
      </c>
      <c r="AN172" s="426">
        <f t="shared" si="130"/>
        <v>0</v>
      </c>
      <c r="AO172" s="411">
        <f t="shared" si="130"/>
        <v>0</v>
      </c>
      <c r="AP172" s="412">
        <f t="shared" si="130"/>
        <v>0</v>
      </c>
      <c r="AQ172" s="397">
        <f t="shared" si="130"/>
        <v>0</v>
      </c>
      <c r="AR172" s="413">
        <f t="shared" si="130"/>
        <v>0</v>
      </c>
      <c r="AS172" s="414">
        <f t="shared" si="130"/>
        <v>0</v>
      </c>
      <c r="AT172" s="415">
        <f t="shared" si="130"/>
        <v>0</v>
      </c>
      <c r="AU172" s="425">
        <f t="shared" si="130"/>
        <v>0</v>
      </c>
      <c r="AV172" s="416">
        <f t="shared" si="130"/>
        <v>0</v>
      </c>
      <c r="AW172" s="417">
        <f t="shared" si="130"/>
        <v>0</v>
      </c>
      <c r="BA172" s="81">
        <f t="shared" si="124"/>
        <v>0</v>
      </c>
      <c r="BB172" s="81">
        <f t="shared" si="125"/>
        <v>0</v>
      </c>
      <c r="BC172" s="81">
        <f t="shared" si="126"/>
        <v>0</v>
      </c>
      <c r="BD172" s="81">
        <f t="shared" si="127"/>
        <v>0</v>
      </c>
      <c r="BE172" s="267"/>
      <c r="BF172" s="267"/>
      <c r="BG172" s="267">
        <v>1</v>
      </c>
      <c r="BH172" s="267"/>
      <c r="BJ172" s="375" t="s">
        <v>30376</v>
      </c>
      <c r="BK172" s="131">
        <v>6</v>
      </c>
      <c r="BL172" s="131">
        <f t="shared" si="128"/>
        <v>0</v>
      </c>
      <c r="BM172" s="131">
        <v>1.6</v>
      </c>
      <c r="BN172" s="131">
        <f t="shared" si="129"/>
        <v>0</v>
      </c>
      <c r="BO172" s="68"/>
      <c r="BP172" s="68"/>
      <c r="BQ172" s="68"/>
      <c r="BR172" s="68"/>
      <c r="BS172" s="68"/>
      <c r="BT172" s="68"/>
      <c r="BU172" s="68"/>
      <c r="BV172" s="68"/>
      <c r="BW172" s="68"/>
      <c r="BX172" s="68"/>
      <c r="BY172" s="68"/>
      <c r="BZ172" s="68"/>
      <c r="CA172" s="68"/>
      <c r="CB172" s="68"/>
      <c r="CC172" s="68"/>
      <c r="CD172" s="68"/>
      <c r="CE172" s="68"/>
      <c r="CF172" s="68"/>
      <c r="CG172" s="68"/>
      <c r="CH172" s="68"/>
      <c r="CI172" s="68"/>
      <c r="CJ172" s="68"/>
    </row>
    <row r="173" spans="1:88" ht="18" customHeight="1">
      <c r="A173" s="235" t="s">
        <v>30414</v>
      </c>
      <c r="B173" s="235" t="s">
        <v>28442</v>
      </c>
      <c r="C173" s="235" t="s">
        <v>30390</v>
      </c>
      <c r="D173" s="142" t="s">
        <v>30415</v>
      </c>
      <c r="E173" s="124">
        <v>1</v>
      </c>
      <c r="F173" s="124">
        <f t="shared" si="120"/>
        <v>0</v>
      </c>
      <c r="G173" s="793">
        <v>150</v>
      </c>
      <c r="H173" s="481">
        <f t="shared" si="121"/>
        <v>0</v>
      </c>
      <c r="I173" s="125">
        <f t="shared" si="91"/>
        <v>150</v>
      </c>
      <c r="J173" s="236">
        <f t="shared" si="122"/>
        <v>0</v>
      </c>
      <c r="K173" s="389"/>
      <c r="L173" s="390"/>
      <c r="M173" s="444"/>
      <c r="N173" s="392"/>
      <c r="O173" s="393"/>
      <c r="P173" s="824"/>
      <c r="Q173" s="369"/>
      <c r="R173" s="394"/>
      <c r="S173" s="388"/>
      <c r="T173" s="425"/>
      <c r="U173" s="395"/>
      <c r="V173" s="396"/>
      <c r="W173" s="396"/>
      <c r="X173" s="398"/>
      <c r="Y173" s="399"/>
      <c r="Z173" s="400"/>
      <c r="AA173" s="401"/>
      <c r="AB173" s="402"/>
      <c r="AC173" s="403"/>
      <c r="AE173" s="424">
        <f t="shared" si="131"/>
        <v>0</v>
      </c>
      <c r="AF173" s="423">
        <f t="shared" si="130"/>
        <v>0</v>
      </c>
      <c r="AG173" s="391">
        <f t="shared" si="130"/>
        <v>0</v>
      </c>
      <c r="AH173" s="392">
        <f t="shared" si="130"/>
        <v>0</v>
      </c>
      <c r="AI173" s="407">
        <f t="shared" si="130"/>
        <v>0</v>
      </c>
      <c r="AJ173" s="408">
        <f t="shared" si="130"/>
        <v>0</v>
      </c>
      <c r="AK173" s="409">
        <f t="shared" si="130"/>
        <v>0</v>
      </c>
      <c r="AL173" s="394">
        <f t="shared" si="130"/>
        <v>0</v>
      </c>
      <c r="AM173" s="410">
        <f t="shared" si="130"/>
        <v>0</v>
      </c>
      <c r="AN173" s="426">
        <f t="shared" si="130"/>
        <v>0</v>
      </c>
      <c r="AO173" s="411">
        <f t="shared" si="130"/>
        <v>0</v>
      </c>
      <c r="AP173" s="412">
        <f t="shared" si="130"/>
        <v>0</v>
      </c>
      <c r="AQ173" s="397">
        <f t="shared" si="130"/>
        <v>0</v>
      </c>
      <c r="AR173" s="413">
        <f t="shared" si="130"/>
        <v>0</v>
      </c>
      <c r="AS173" s="414">
        <f t="shared" si="130"/>
        <v>0</v>
      </c>
      <c r="AT173" s="415">
        <f t="shared" si="130"/>
        <v>0</v>
      </c>
      <c r="AU173" s="425">
        <f t="shared" si="130"/>
        <v>0</v>
      </c>
      <c r="AV173" s="416">
        <f t="shared" si="130"/>
        <v>0</v>
      </c>
      <c r="AW173" s="417">
        <f t="shared" si="130"/>
        <v>0</v>
      </c>
      <c r="BA173" s="81">
        <f t="shared" si="124"/>
        <v>0</v>
      </c>
      <c r="BB173" s="81">
        <f t="shared" si="125"/>
        <v>0</v>
      </c>
      <c r="BC173" s="81">
        <f t="shared" si="126"/>
        <v>0</v>
      </c>
      <c r="BD173" s="81">
        <f t="shared" si="127"/>
        <v>0</v>
      </c>
      <c r="BE173" s="267"/>
      <c r="BF173" s="267"/>
      <c r="BG173" s="267">
        <v>1</v>
      </c>
      <c r="BH173" s="267"/>
      <c r="BJ173" s="375" t="s">
        <v>30379</v>
      </c>
      <c r="BK173" s="131">
        <v>6</v>
      </c>
      <c r="BL173" s="131">
        <f t="shared" si="128"/>
        <v>0</v>
      </c>
      <c r="BM173" s="131">
        <v>1.5</v>
      </c>
      <c r="BN173" s="131">
        <f t="shared" si="129"/>
        <v>0</v>
      </c>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8" customHeight="1">
      <c r="A174" s="235" t="s">
        <v>30416</v>
      </c>
      <c r="B174" s="235" t="s">
        <v>28443</v>
      </c>
      <c r="C174" s="235" t="s">
        <v>30390</v>
      </c>
      <c r="D174" s="142" t="s">
        <v>30417</v>
      </c>
      <c r="E174" s="124">
        <v>1</v>
      </c>
      <c r="F174" s="124">
        <f t="shared" si="120"/>
        <v>0</v>
      </c>
      <c r="G174" s="793">
        <v>160</v>
      </c>
      <c r="H174" s="481">
        <f t="shared" si="121"/>
        <v>0</v>
      </c>
      <c r="I174" s="125">
        <f t="shared" si="91"/>
        <v>160</v>
      </c>
      <c r="J174" s="236">
        <f t="shared" si="122"/>
        <v>0</v>
      </c>
      <c r="K174" s="389"/>
      <c r="L174" s="390"/>
      <c r="M174" s="444"/>
      <c r="N174" s="392"/>
      <c r="O174" s="393"/>
      <c r="P174" s="824"/>
      <c r="Q174" s="369"/>
      <c r="R174" s="394"/>
      <c r="S174" s="388"/>
      <c r="T174" s="425"/>
      <c r="U174" s="395"/>
      <c r="V174" s="396"/>
      <c r="W174" s="396"/>
      <c r="X174" s="398"/>
      <c r="Y174" s="399"/>
      <c r="Z174" s="400"/>
      <c r="AA174" s="401"/>
      <c r="AB174" s="402"/>
      <c r="AC174" s="403"/>
      <c r="AE174" s="424">
        <f t="shared" si="131"/>
        <v>0</v>
      </c>
      <c r="AF174" s="423">
        <f t="shared" si="130"/>
        <v>0</v>
      </c>
      <c r="AG174" s="391">
        <f t="shared" si="130"/>
        <v>0</v>
      </c>
      <c r="AH174" s="392">
        <f t="shared" si="130"/>
        <v>0</v>
      </c>
      <c r="AI174" s="407">
        <f t="shared" si="130"/>
        <v>0</v>
      </c>
      <c r="AJ174" s="408">
        <f t="shared" si="130"/>
        <v>0</v>
      </c>
      <c r="AK174" s="409">
        <f t="shared" si="130"/>
        <v>0</v>
      </c>
      <c r="AL174" s="394">
        <f t="shared" si="130"/>
        <v>0</v>
      </c>
      <c r="AM174" s="410">
        <f t="shared" si="130"/>
        <v>0</v>
      </c>
      <c r="AN174" s="426">
        <f t="shared" si="130"/>
        <v>0</v>
      </c>
      <c r="AO174" s="411">
        <f t="shared" si="130"/>
        <v>0</v>
      </c>
      <c r="AP174" s="412">
        <f t="shared" ref="AP174:AW176" si="132">AP173</f>
        <v>0</v>
      </c>
      <c r="AQ174" s="397">
        <f t="shared" si="132"/>
        <v>0</v>
      </c>
      <c r="AR174" s="413">
        <f t="shared" si="132"/>
        <v>0</v>
      </c>
      <c r="AS174" s="414">
        <f t="shared" si="132"/>
        <v>0</v>
      </c>
      <c r="AT174" s="415">
        <f t="shared" si="132"/>
        <v>0</v>
      </c>
      <c r="AU174" s="425">
        <f t="shared" si="132"/>
        <v>0</v>
      </c>
      <c r="AV174" s="416">
        <f t="shared" si="132"/>
        <v>0</v>
      </c>
      <c r="AW174" s="417">
        <f t="shared" si="132"/>
        <v>0</v>
      </c>
      <c r="BA174" s="81">
        <f t="shared" si="124"/>
        <v>0</v>
      </c>
      <c r="BB174" s="81">
        <f t="shared" si="125"/>
        <v>0</v>
      </c>
      <c r="BC174" s="81">
        <f t="shared" si="126"/>
        <v>0</v>
      </c>
      <c r="BD174" s="81">
        <f t="shared" si="127"/>
        <v>0</v>
      </c>
      <c r="BE174" s="267"/>
      <c r="BF174" s="267"/>
      <c r="BG174" s="267">
        <v>1</v>
      </c>
      <c r="BH174" s="267"/>
      <c r="BJ174" s="375" t="s">
        <v>30382</v>
      </c>
      <c r="BK174" s="131">
        <v>6</v>
      </c>
      <c r="BL174" s="131">
        <f t="shared" si="128"/>
        <v>0</v>
      </c>
      <c r="BM174" s="131">
        <v>1.65</v>
      </c>
      <c r="BN174" s="131">
        <f t="shared" si="129"/>
        <v>0</v>
      </c>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row>
    <row r="175" spans="1:88" ht="18" customHeight="1">
      <c r="A175" s="235" t="s">
        <v>30418</v>
      </c>
      <c r="B175" s="235" t="s">
        <v>28444</v>
      </c>
      <c r="C175" s="235" t="s">
        <v>30390</v>
      </c>
      <c r="D175" s="142" t="s">
        <v>30419</v>
      </c>
      <c r="E175" s="124">
        <v>1</v>
      </c>
      <c r="F175" s="124">
        <f t="shared" si="120"/>
        <v>0</v>
      </c>
      <c r="G175" s="793">
        <v>145</v>
      </c>
      <c r="H175" s="481">
        <f t="shared" si="121"/>
        <v>0</v>
      </c>
      <c r="I175" s="125">
        <f>G175*((1-H175))</f>
        <v>145</v>
      </c>
      <c r="J175" s="236">
        <f t="shared" si="122"/>
        <v>0</v>
      </c>
      <c r="K175" s="389"/>
      <c r="L175" s="390"/>
      <c r="M175" s="444"/>
      <c r="N175" s="392"/>
      <c r="O175" s="393"/>
      <c r="P175" s="824"/>
      <c r="Q175" s="369"/>
      <c r="R175" s="394"/>
      <c r="S175" s="388"/>
      <c r="T175" s="425"/>
      <c r="U175" s="395"/>
      <c r="V175" s="396"/>
      <c r="W175" s="396"/>
      <c r="X175" s="398"/>
      <c r="Y175" s="399"/>
      <c r="Z175" s="400"/>
      <c r="AA175" s="401"/>
      <c r="AB175" s="402"/>
      <c r="AC175" s="403"/>
      <c r="AE175" s="424">
        <f t="shared" si="131"/>
        <v>0</v>
      </c>
      <c r="AF175" s="423">
        <f t="shared" ref="AF175:AO176" si="133">AF174</f>
        <v>0</v>
      </c>
      <c r="AG175" s="391">
        <f t="shared" si="133"/>
        <v>0</v>
      </c>
      <c r="AH175" s="392">
        <f t="shared" si="133"/>
        <v>0</v>
      </c>
      <c r="AI175" s="407">
        <f t="shared" si="133"/>
        <v>0</v>
      </c>
      <c r="AJ175" s="408">
        <f t="shared" si="133"/>
        <v>0</v>
      </c>
      <c r="AK175" s="409">
        <f t="shared" si="133"/>
        <v>0</v>
      </c>
      <c r="AL175" s="394">
        <f t="shared" si="133"/>
        <v>0</v>
      </c>
      <c r="AM175" s="410">
        <f t="shared" si="133"/>
        <v>0</v>
      </c>
      <c r="AN175" s="426">
        <f t="shared" si="133"/>
        <v>0</v>
      </c>
      <c r="AO175" s="411">
        <f t="shared" si="133"/>
        <v>0</v>
      </c>
      <c r="AP175" s="412">
        <f t="shared" si="132"/>
        <v>0</v>
      </c>
      <c r="AQ175" s="397">
        <f t="shared" si="132"/>
        <v>0</v>
      </c>
      <c r="AR175" s="413">
        <f t="shared" si="132"/>
        <v>0</v>
      </c>
      <c r="AS175" s="414">
        <f t="shared" si="132"/>
        <v>0</v>
      </c>
      <c r="AT175" s="415">
        <f t="shared" si="132"/>
        <v>0</v>
      </c>
      <c r="AU175" s="425">
        <f t="shared" si="132"/>
        <v>0</v>
      </c>
      <c r="AV175" s="416">
        <f t="shared" si="132"/>
        <v>0</v>
      </c>
      <c r="AW175" s="417">
        <f t="shared" si="132"/>
        <v>0</v>
      </c>
      <c r="BA175" s="81">
        <f t="shared" si="124"/>
        <v>0</v>
      </c>
      <c r="BB175" s="81">
        <f t="shared" si="125"/>
        <v>0</v>
      </c>
      <c r="BC175" s="81">
        <f t="shared" si="126"/>
        <v>0</v>
      </c>
      <c r="BD175" s="81">
        <f t="shared" si="127"/>
        <v>0</v>
      </c>
      <c r="BE175" s="267"/>
      <c r="BF175" s="267"/>
      <c r="BG175" s="267">
        <v>1</v>
      </c>
      <c r="BH175" s="267"/>
      <c r="BJ175" s="375" t="s">
        <v>30385</v>
      </c>
      <c r="BK175" s="131">
        <v>6</v>
      </c>
      <c r="BL175" s="131">
        <f t="shared" si="128"/>
        <v>0</v>
      </c>
      <c r="BM175" s="131">
        <v>1.45</v>
      </c>
      <c r="BN175" s="131">
        <f t="shared" si="129"/>
        <v>0</v>
      </c>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row>
    <row r="176" spans="1:88" ht="18" customHeight="1">
      <c r="A176" s="235" t="s">
        <v>30420</v>
      </c>
      <c r="B176" s="235" t="s">
        <v>28445</v>
      </c>
      <c r="C176" s="235" t="s">
        <v>30390</v>
      </c>
      <c r="D176" s="142" t="s">
        <v>30421</v>
      </c>
      <c r="E176" s="124">
        <v>1</v>
      </c>
      <c r="F176" s="124">
        <f t="shared" si="120"/>
        <v>0</v>
      </c>
      <c r="G176" s="793">
        <v>145</v>
      </c>
      <c r="H176" s="481">
        <f t="shared" si="121"/>
        <v>0</v>
      </c>
      <c r="I176" s="125">
        <f>G176*((1-H176))</f>
        <v>145</v>
      </c>
      <c r="J176" s="236">
        <f t="shared" si="122"/>
        <v>0</v>
      </c>
      <c r="K176" s="389"/>
      <c r="L176" s="390"/>
      <c r="M176" s="444"/>
      <c r="N176" s="392"/>
      <c r="O176" s="393"/>
      <c r="P176" s="824"/>
      <c r="Q176" s="369"/>
      <c r="R176" s="394"/>
      <c r="S176" s="388"/>
      <c r="T176" s="425"/>
      <c r="U176" s="395"/>
      <c r="V176" s="396"/>
      <c r="W176" s="396"/>
      <c r="X176" s="398"/>
      <c r="Y176" s="399"/>
      <c r="Z176" s="400"/>
      <c r="AA176" s="401"/>
      <c r="AB176" s="402"/>
      <c r="AC176" s="403"/>
      <c r="AE176" s="424">
        <f t="shared" si="131"/>
        <v>0</v>
      </c>
      <c r="AF176" s="423">
        <f t="shared" si="133"/>
        <v>0</v>
      </c>
      <c r="AG176" s="391">
        <f t="shared" si="133"/>
        <v>0</v>
      </c>
      <c r="AH176" s="392">
        <f t="shared" si="133"/>
        <v>0</v>
      </c>
      <c r="AI176" s="407">
        <f t="shared" si="133"/>
        <v>0</v>
      </c>
      <c r="AJ176" s="408">
        <f t="shared" si="133"/>
        <v>0</v>
      </c>
      <c r="AK176" s="409">
        <f t="shared" si="133"/>
        <v>0</v>
      </c>
      <c r="AL176" s="394">
        <f t="shared" si="133"/>
        <v>0</v>
      </c>
      <c r="AM176" s="410">
        <f t="shared" si="133"/>
        <v>0</v>
      </c>
      <c r="AN176" s="426">
        <f t="shared" si="133"/>
        <v>0</v>
      </c>
      <c r="AO176" s="411">
        <f t="shared" si="133"/>
        <v>0</v>
      </c>
      <c r="AP176" s="412">
        <f t="shared" si="132"/>
        <v>0</v>
      </c>
      <c r="AQ176" s="397">
        <f t="shared" si="132"/>
        <v>0</v>
      </c>
      <c r="AR176" s="413">
        <f t="shared" si="132"/>
        <v>0</v>
      </c>
      <c r="AS176" s="414">
        <f t="shared" si="132"/>
        <v>0</v>
      </c>
      <c r="AT176" s="415">
        <f t="shared" si="132"/>
        <v>0</v>
      </c>
      <c r="AU176" s="425">
        <f t="shared" si="132"/>
        <v>0</v>
      </c>
      <c r="AV176" s="416">
        <f t="shared" si="132"/>
        <v>0</v>
      </c>
      <c r="AW176" s="417">
        <f t="shared" si="132"/>
        <v>0</v>
      </c>
      <c r="BA176" s="81">
        <f t="shared" si="124"/>
        <v>0</v>
      </c>
      <c r="BB176" s="81">
        <f t="shared" si="125"/>
        <v>0</v>
      </c>
      <c r="BC176" s="81">
        <f t="shared" si="126"/>
        <v>0</v>
      </c>
      <c r="BD176" s="81">
        <f t="shared" si="127"/>
        <v>0</v>
      </c>
      <c r="BE176" s="267"/>
      <c r="BF176" s="267"/>
      <c r="BG176" s="267">
        <v>1</v>
      </c>
      <c r="BH176" s="267"/>
      <c r="BJ176" s="375" t="s">
        <v>30388</v>
      </c>
      <c r="BK176" s="131">
        <v>8</v>
      </c>
      <c r="BL176" s="131">
        <f t="shared" si="128"/>
        <v>0</v>
      </c>
      <c r="BM176" s="131">
        <v>1.55</v>
      </c>
      <c r="BN176" s="131">
        <f t="shared" si="129"/>
        <v>0</v>
      </c>
      <c r="BO176" s="68"/>
      <c r="BP176" s="68"/>
      <c r="BQ176" s="68"/>
      <c r="BR176" s="68"/>
      <c r="BS176" s="68"/>
      <c r="BT176" s="68"/>
      <c r="BU176" s="68"/>
      <c r="BV176" s="68"/>
      <c r="BW176" s="68"/>
      <c r="BX176" s="68"/>
      <c r="BY176" s="68"/>
      <c r="BZ176" s="68"/>
      <c r="CA176" s="68"/>
      <c r="CB176" s="68"/>
      <c r="CC176" s="68"/>
      <c r="CD176" s="68"/>
      <c r="CE176" s="68"/>
      <c r="CF176" s="68"/>
      <c r="CG176" s="68"/>
      <c r="CH176" s="68"/>
      <c r="CI176" s="68"/>
      <c r="CJ176" s="68"/>
    </row>
    <row r="177" spans="1:88" ht="18" customHeight="1">
      <c r="A177" s="144" t="s">
        <v>18629</v>
      </c>
      <c r="B177" s="144" t="s">
        <v>28446</v>
      </c>
      <c r="C177" s="144" t="s">
        <v>30390</v>
      </c>
      <c r="D177" s="144" t="s">
        <v>30422</v>
      </c>
      <c r="E177" s="145">
        <v>15</v>
      </c>
      <c r="F177" s="145">
        <f t="shared" si="120"/>
        <v>0</v>
      </c>
      <c r="G177" s="795">
        <f>SUM(G162:G176)*0.9</f>
        <v>2029.5</v>
      </c>
      <c r="H177" s="485">
        <f>$G$5</f>
        <v>0</v>
      </c>
      <c r="I177" s="487">
        <f>G177*((1-H177))</f>
        <v>2029.5</v>
      </c>
      <c r="J177" s="146">
        <f t="shared" si="122"/>
        <v>0</v>
      </c>
      <c r="K177" s="405"/>
      <c r="L177" s="406"/>
      <c r="M177" s="445"/>
      <c r="N177" s="392"/>
      <c r="O177" s="407"/>
      <c r="P177" s="823"/>
      <c r="Q177" s="332"/>
      <c r="R177" s="394"/>
      <c r="S177" s="410"/>
      <c r="T177" s="426"/>
      <c r="U177" s="411"/>
      <c r="V177" s="412"/>
      <c r="W177" s="412"/>
      <c r="X177" s="413"/>
      <c r="Y177" s="414"/>
      <c r="Z177" s="415"/>
      <c r="AA177" s="425"/>
      <c r="AB177" s="416"/>
      <c r="AC177" s="417"/>
      <c r="BA177" s="81">
        <f t="shared" si="124"/>
        <v>0</v>
      </c>
      <c r="BB177" s="81">
        <f t="shared" si="125"/>
        <v>0</v>
      </c>
      <c r="BC177" s="81">
        <f t="shared" si="126"/>
        <v>0</v>
      </c>
      <c r="BD177" s="81">
        <f t="shared" si="127"/>
        <v>0</v>
      </c>
      <c r="BE177" s="147">
        <f>SUM(BE162:BE176)</f>
        <v>0</v>
      </c>
      <c r="BF177" s="147">
        <f>SUM(BF162:BF176)</f>
        <v>9</v>
      </c>
      <c r="BG177" s="147">
        <f>SUM(BG162:BG176)</f>
        <v>6</v>
      </c>
      <c r="BH177" s="147">
        <f>SUM(BH162:BH176)</f>
        <v>0</v>
      </c>
      <c r="BJ177" s="377"/>
      <c r="BK177" s="147">
        <f>SUM(BK162:BK176)</f>
        <v>94</v>
      </c>
      <c r="BL177" s="151">
        <f t="shared" si="128"/>
        <v>0</v>
      </c>
      <c r="BM177" s="150">
        <f>SUM(BM162:BM176)</f>
        <v>22.049999999999997</v>
      </c>
      <c r="BN177" s="151">
        <f t="shared" si="129"/>
        <v>0</v>
      </c>
      <c r="BO177" s="68"/>
      <c r="BP177" s="68"/>
      <c r="BQ177" s="68"/>
      <c r="BR177" s="68"/>
      <c r="BS177" s="68"/>
      <c r="BT177" s="68"/>
      <c r="BU177" s="68"/>
      <c r="BV177" s="68"/>
      <c r="BW177" s="68"/>
      <c r="BX177" s="68"/>
      <c r="BY177" s="68"/>
      <c r="BZ177" s="68"/>
      <c r="CA177" s="68"/>
      <c r="CB177" s="68"/>
      <c r="CC177" s="68"/>
      <c r="CD177" s="68"/>
      <c r="CE177" s="68"/>
      <c r="CF177" s="68"/>
      <c r="CG177" s="68"/>
      <c r="CH177" s="68"/>
      <c r="CI177" s="68"/>
      <c r="CJ177" s="68"/>
    </row>
    <row r="178" spans="1:88" ht="57.75" customHeight="1">
      <c r="A178" s="234" t="s">
        <v>0</v>
      </c>
      <c r="B178" s="234" t="s">
        <v>28839</v>
      </c>
      <c r="C178" s="234" t="s">
        <v>30423</v>
      </c>
      <c r="D178" s="234" t="s">
        <v>30424</v>
      </c>
      <c r="E178" s="115"/>
      <c r="F178" s="115"/>
      <c r="G178" s="788"/>
      <c r="I178" s="94"/>
      <c r="J178" s="92"/>
      <c r="K178"/>
      <c r="L178"/>
      <c r="M178"/>
      <c r="N178"/>
      <c r="O178"/>
      <c r="P178"/>
      <c r="Q178"/>
      <c r="R178"/>
      <c r="S178"/>
      <c r="T178"/>
      <c r="U178"/>
      <c r="V178"/>
      <c r="W178"/>
      <c r="X178"/>
      <c r="Y178"/>
      <c r="Z178"/>
      <c r="AA178"/>
      <c r="AB178"/>
      <c r="AC178"/>
      <c r="BA178" s="200" t="s">
        <v>28779</v>
      </c>
      <c r="BB178" s="200" t="s">
        <v>28780</v>
      </c>
      <c r="BC178" s="200" t="s">
        <v>28781</v>
      </c>
      <c r="BD178" s="200" t="s">
        <v>28782</v>
      </c>
      <c r="BE178" s="159" t="s">
        <v>28779</v>
      </c>
      <c r="BF178" s="159" t="s">
        <v>28780</v>
      </c>
      <c r="BG178" s="159" t="s">
        <v>28781</v>
      </c>
      <c r="BH178" s="159" t="s">
        <v>28782</v>
      </c>
      <c r="BJ178" s="378"/>
      <c r="BK178" s="378"/>
      <c r="BL178" s="239"/>
    </row>
    <row r="179" spans="1:88" ht="18" customHeight="1">
      <c r="A179" s="235" t="s">
        <v>30425</v>
      </c>
      <c r="B179" s="235" t="s">
        <v>28578</v>
      </c>
      <c r="C179" s="235" t="s">
        <v>30423</v>
      </c>
      <c r="D179" s="142" t="s">
        <v>30426</v>
      </c>
      <c r="E179" s="124">
        <v>1</v>
      </c>
      <c r="F179" s="124">
        <f t="shared" ref="F179:F194" si="134">SUM(K179:AC179)</f>
        <v>0</v>
      </c>
      <c r="G179" s="793">
        <v>210</v>
      </c>
      <c r="H179" s="481">
        <f t="shared" ref="H179:H193" si="135">$G$5</f>
        <v>0</v>
      </c>
      <c r="I179" s="125">
        <f t="shared" ref="I179:I194" si="136">G179*((1-H179))</f>
        <v>210</v>
      </c>
      <c r="J179" s="126">
        <f t="shared" ref="J179:J194" si="137">F179*I179</f>
        <v>0</v>
      </c>
      <c r="K179" s="389"/>
      <c r="L179" s="390"/>
      <c r="M179" s="444"/>
      <c r="N179" s="392"/>
      <c r="O179" s="393"/>
      <c r="P179" s="824"/>
      <c r="Q179" s="369"/>
      <c r="R179" s="394"/>
      <c r="S179" s="388"/>
      <c r="T179" s="425"/>
      <c r="U179" s="395"/>
      <c r="V179" s="396"/>
      <c r="W179" s="396"/>
      <c r="X179" s="398"/>
      <c r="Y179" s="399"/>
      <c r="Z179" s="400"/>
      <c r="AA179" s="401"/>
      <c r="AB179" s="402"/>
      <c r="AC179" s="403"/>
      <c r="AE179" s="424">
        <f t="shared" ref="AE179:AS179" si="138">K194</f>
        <v>0</v>
      </c>
      <c r="AF179" s="423">
        <f t="shared" si="138"/>
        <v>0</v>
      </c>
      <c r="AG179" s="391">
        <f t="shared" si="138"/>
        <v>0</v>
      </c>
      <c r="AH179" s="392">
        <f t="shared" si="138"/>
        <v>0</v>
      </c>
      <c r="AI179" s="407">
        <f t="shared" si="138"/>
        <v>0</v>
      </c>
      <c r="AJ179" s="408">
        <f t="shared" si="138"/>
        <v>0</v>
      </c>
      <c r="AK179" s="409">
        <f t="shared" si="138"/>
        <v>0</v>
      </c>
      <c r="AL179" s="394">
        <f t="shared" si="138"/>
        <v>0</v>
      </c>
      <c r="AM179" s="410">
        <f t="shared" si="138"/>
        <v>0</v>
      </c>
      <c r="AN179" s="426">
        <f t="shared" si="138"/>
        <v>0</v>
      </c>
      <c r="AO179" s="411">
        <f t="shared" si="138"/>
        <v>0</v>
      </c>
      <c r="AP179" s="412">
        <f t="shared" si="138"/>
        <v>0</v>
      </c>
      <c r="AQ179" s="397">
        <f t="shared" si="138"/>
        <v>0</v>
      </c>
      <c r="AR179" s="413">
        <f t="shared" si="138"/>
        <v>0</v>
      </c>
      <c r="AS179" s="414">
        <f t="shared" si="138"/>
        <v>0</v>
      </c>
      <c r="AT179" s="415">
        <f>Z194</f>
        <v>0</v>
      </c>
      <c r="AU179" s="425">
        <f>AA194</f>
        <v>0</v>
      </c>
      <c r="AV179" s="416">
        <f>AB194</f>
        <v>0</v>
      </c>
      <c r="AW179" s="417">
        <f>AC194</f>
        <v>0</v>
      </c>
      <c r="BA179" s="81">
        <f t="shared" ref="BA179:BA194" si="139">BE179*$F179</f>
        <v>0</v>
      </c>
      <c r="BB179" s="81">
        <f t="shared" ref="BB179:BB194" si="140">BF179*$F179</f>
        <v>0</v>
      </c>
      <c r="BC179" s="81">
        <f t="shared" ref="BC179:BC194" si="141">BG179*$F179</f>
        <v>0</v>
      </c>
      <c r="BD179" s="81">
        <f t="shared" ref="BD179:BD194" si="142">BH179*$F179</f>
        <v>0</v>
      </c>
      <c r="BE179" s="267"/>
      <c r="BF179" s="267">
        <v>1</v>
      </c>
      <c r="BG179" s="267"/>
      <c r="BH179" s="267"/>
      <c r="BJ179" s="375" t="s">
        <v>30427</v>
      </c>
      <c r="BK179" s="134">
        <v>6</v>
      </c>
      <c r="BL179" s="134">
        <f t="shared" ref="BL179:BL194" si="143">BK179*F179</f>
        <v>0</v>
      </c>
      <c r="BM179" s="131">
        <v>2</v>
      </c>
      <c r="BN179" s="131">
        <f t="shared" ref="BN179:BN194" si="144">BM179*F179</f>
        <v>0</v>
      </c>
      <c r="BO179" s="68"/>
      <c r="BP179" s="68"/>
      <c r="BQ179" s="68"/>
      <c r="BR179" s="68"/>
      <c r="BS179" s="68"/>
      <c r="BT179" s="68"/>
      <c r="BU179" s="68"/>
      <c r="BV179" s="68"/>
      <c r="BW179" s="68"/>
      <c r="BX179" s="68"/>
      <c r="BY179" s="68"/>
      <c r="BZ179" s="68"/>
      <c r="CA179" s="68"/>
      <c r="CB179" s="68"/>
      <c r="CC179" s="68"/>
      <c r="CD179" s="68"/>
      <c r="CE179" s="68"/>
      <c r="CF179" s="68"/>
      <c r="CG179" s="68"/>
      <c r="CH179" s="68"/>
      <c r="CI179" s="68"/>
      <c r="CJ179" s="68"/>
    </row>
    <row r="180" spans="1:88" ht="18" customHeight="1">
      <c r="A180" s="235" t="s">
        <v>30428</v>
      </c>
      <c r="B180" s="235" t="s">
        <v>28579</v>
      </c>
      <c r="C180" s="235" t="s">
        <v>30423</v>
      </c>
      <c r="D180" s="142" t="s">
        <v>30429</v>
      </c>
      <c r="E180" s="80">
        <v>1</v>
      </c>
      <c r="F180" s="80">
        <f t="shared" si="134"/>
        <v>0</v>
      </c>
      <c r="G180" s="811">
        <v>210</v>
      </c>
      <c r="H180" s="481">
        <f t="shared" si="135"/>
        <v>0</v>
      </c>
      <c r="I180" s="125">
        <f t="shared" si="136"/>
        <v>210</v>
      </c>
      <c r="J180" s="241">
        <f t="shared" si="137"/>
        <v>0</v>
      </c>
      <c r="K180" s="389"/>
      <c r="L180" s="390"/>
      <c r="M180" s="444"/>
      <c r="N180" s="392"/>
      <c r="O180" s="393"/>
      <c r="P180" s="824"/>
      <c r="Q180" s="369"/>
      <c r="R180" s="394"/>
      <c r="S180" s="388"/>
      <c r="T180" s="425"/>
      <c r="U180" s="395"/>
      <c r="V180" s="396"/>
      <c r="W180" s="396"/>
      <c r="X180" s="398"/>
      <c r="Y180" s="399"/>
      <c r="Z180" s="400"/>
      <c r="AA180" s="401"/>
      <c r="AB180" s="402"/>
      <c r="AC180" s="403"/>
      <c r="AE180" s="424">
        <f>AE179</f>
        <v>0</v>
      </c>
      <c r="AF180" s="423">
        <f t="shared" ref="AF180:AW191" si="145">AF179</f>
        <v>0</v>
      </c>
      <c r="AG180" s="391">
        <f t="shared" si="145"/>
        <v>0</v>
      </c>
      <c r="AH180" s="392">
        <f t="shared" si="145"/>
        <v>0</v>
      </c>
      <c r="AI180" s="407">
        <f t="shared" si="145"/>
        <v>0</v>
      </c>
      <c r="AJ180" s="408">
        <f t="shared" si="145"/>
        <v>0</v>
      </c>
      <c r="AK180" s="409">
        <f t="shared" si="145"/>
        <v>0</v>
      </c>
      <c r="AL180" s="394">
        <f t="shared" si="145"/>
        <v>0</v>
      </c>
      <c r="AM180" s="410">
        <f t="shared" si="145"/>
        <v>0</v>
      </c>
      <c r="AN180" s="426">
        <f t="shared" si="145"/>
        <v>0</v>
      </c>
      <c r="AO180" s="411">
        <f t="shared" si="145"/>
        <v>0</v>
      </c>
      <c r="AP180" s="412">
        <f t="shared" si="145"/>
        <v>0</v>
      </c>
      <c r="AQ180" s="397">
        <f t="shared" si="145"/>
        <v>0</v>
      </c>
      <c r="AR180" s="413">
        <f t="shared" si="145"/>
        <v>0</v>
      </c>
      <c r="AS180" s="414">
        <f t="shared" si="145"/>
        <v>0</v>
      </c>
      <c r="AT180" s="415">
        <f t="shared" si="145"/>
        <v>0</v>
      </c>
      <c r="AU180" s="425">
        <f t="shared" si="145"/>
        <v>0</v>
      </c>
      <c r="AV180" s="416">
        <f t="shared" si="145"/>
        <v>0</v>
      </c>
      <c r="AW180" s="417">
        <f t="shared" si="145"/>
        <v>0</v>
      </c>
      <c r="BA180" s="81">
        <f t="shared" si="139"/>
        <v>0</v>
      </c>
      <c r="BB180" s="81">
        <f t="shared" si="140"/>
        <v>0</v>
      </c>
      <c r="BC180" s="81">
        <f t="shared" si="141"/>
        <v>0</v>
      </c>
      <c r="BD180" s="81">
        <f t="shared" si="142"/>
        <v>0</v>
      </c>
      <c r="BE180" s="267"/>
      <c r="BF180" s="267"/>
      <c r="BG180" s="267">
        <v>1</v>
      </c>
      <c r="BH180" s="267"/>
      <c r="BI180" s="3"/>
      <c r="BJ180" s="375" t="s">
        <v>30430</v>
      </c>
      <c r="BK180" s="131">
        <v>6</v>
      </c>
      <c r="BL180" s="131">
        <f t="shared" si="143"/>
        <v>0</v>
      </c>
      <c r="BM180" s="131">
        <v>2.15</v>
      </c>
      <c r="BN180" s="131">
        <f t="shared" si="144"/>
        <v>0</v>
      </c>
      <c r="BO180" s="68"/>
      <c r="BP180" s="68"/>
      <c r="BQ180" s="68"/>
      <c r="BR180" s="68"/>
      <c r="BS180" s="68"/>
      <c r="BT180" s="68"/>
      <c r="BU180" s="68"/>
      <c r="BV180" s="68"/>
      <c r="BW180" s="68"/>
      <c r="BX180" s="68"/>
      <c r="BY180" s="68"/>
      <c r="BZ180" s="68"/>
      <c r="CA180" s="68"/>
      <c r="CB180" s="68"/>
      <c r="CC180" s="68"/>
      <c r="CD180" s="68"/>
      <c r="CE180" s="68"/>
      <c r="CF180" s="68"/>
      <c r="CG180" s="68"/>
      <c r="CH180" s="68"/>
      <c r="CI180" s="68"/>
      <c r="CJ180" s="68"/>
    </row>
    <row r="181" spans="1:88" ht="18" customHeight="1">
      <c r="A181" s="235" t="s">
        <v>30431</v>
      </c>
      <c r="B181" s="235" t="s">
        <v>28580</v>
      </c>
      <c r="C181" s="235" t="s">
        <v>30423</v>
      </c>
      <c r="D181" s="142" t="s">
        <v>30432</v>
      </c>
      <c r="E181" s="124">
        <v>1</v>
      </c>
      <c r="F181" s="124">
        <f t="shared" si="134"/>
        <v>0</v>
      </c>
      <c r="G181" s="793">
        <v>200</v>
      </c>
      <c r="H181" s="481">
        <f t="shared" si="135"/>
        <v>0</v>
      </c>
      <c r="I181" s="125">
        <f t="shared" si="136"/>
        <v>200</v>
      </c>
      <c r="J181" s="236">
        <f t="shared" si="137"/>
        <v>0</v>
      </c>
      <c r="K181" s="389"/>
      <c r="L181" s="390"/>
      <c r="M181" s="444"/>
      <c r="N181" s="392"/>
      <c r="O181" s="393"/>
      <c r="P181" s="824"/>
      <c r="Q181" s="369"/>
      <c r="R181" s="394"/>
      <c r="S181" s="388"/>
      <c r="T181" s="425"/>
      <c r="U181" s="395"/>
      <c r="V181" s="396"/>
      <c r="W181" s="396"/>
      <c r="X181" s="398"/>
      <c r="Y181" s="399"/>
      <c r="Z181" s="400"/>
      <c r="AA181" s="401"/>
      <c r="AB181" s="402"/>
      <c r="AC181" s="403"/>
      <c r="AE181" s="424">
        <f t="shared" ref="AE181:AE193" si="146">AE180</f>
        <v>0</v>
      </c>
      <c r="AF181" s="423">
        <f t="shared" si="145"/>
        <v>0</v>
      </c>
      <c r="AG181" s="391">
        <f t="shared" si="145"/>
        <v>0</v>
      </c>
      <c r="AH181" s="392">
        <f t="shared" si="145"/>
        <v>0</v>
      </c>
      <c r="AI181" s="407">
        <f t="shared" si="145"/>
        <v>0</v>
      </c>
      <c r="AJ181" s="408">
        <f t="shared" si="145"/>
        <v>0</v>
      </c>
      <c r="AK181" s="409">
        <f t="shared" si="145"/>
        <v>0</v>
      </c>
      <c r="AL181" s="394">
        <f t="shared" si="145"/>
        <v>0</v>
      </c>
      <c r="AM181" s="410">
        <f t="shared" si="145"/>
        <v>0</v>
      </c>
      <c r="AN181" s="426">
        <f t="shared" si="145"/>
        <v>0</v>
      </c>
      <c r="AO181" s="411">
        <f t="shared" si="145"/>
        <v>0</v>
      </c>
      <c r="AP181" s="412">
        <f t="shared" si="145"/>
        <v>0</v>
      </c>
      <c r="AQ181" s="397">
        <f t="shared" si="145"/>
        <v>0</v>
      </c>
      <c r="AR181" s="413">
        <f t="shared" si="145"/>
        <v>0</v>
      </c>
      <c r="AS181" s="414">
        <f t="shared" si="145"/>
        <v>0</v>
      </c>
      <c r="AT181" s="415">
        <f t="shared" si="145"/>
        <v>0</v>
      </c>
      <c r="AU181" s="425">
        <f t="shared" si="145"/>
        <v>0</v>
      </c>
      <c r="AV181" s="416">
        <f t="shared" si="145"/>
        <v>0</v>
      </c>
      <c r="AW181" s="417">
        <f t="shared" si="145"/>
        <v>0</v>
      </c>
      <c r="BA181" s="81">
        <f t="shared" si="139"/>
        <v>0</v>
      </c>
      <c r="BB181" s="81">
        <f t="shared" si="140"/>
        <v>0</v>
      </c>
      <c r="BC181" s="81">
        <f t="shared" si="141"/>
        <v>0</v>
      </c>
      <c r="BD181" s="81">
        <f t="shared" si="142"/>
        <v>0</v>
      </c>
      <c r="BE181" s="267"/>
      <c r="BF181" s="267">
        <v>1</v>
      </c>
      <c r="BG181" s="267"/>
      <c r="BH181" s="267"/>
      <c r="BI181" s="3"/>
      <c r="BJ181" s="375" t="s">
        <v>30433</v>
      </c>
      <c r="BK181" s="131">
        <v>6</v>
      </c>
      <c r="BL181" s="131">
        <f t="shared" si="143"/>
        <v>0</v>
      </c>
      <c r="BM181" s="131">
        <v>2</v>
      </c>
      <c r="BN181" s="131">
        <f t="shared" si="144"/>
        <v>0</v>
      </c>
      <c r="BO181" s="68"/>
      <c r="BP181" s="68"/>
      <c r="BQ181" s="68"/>
      <c r="BR181" s="68"/>
      <c r="BS181" s="68"/>
      <c r="BT181" s="68"/>
      <c r="BU181" s="68"/>
      <c r="BV181" s="68"/>
      <c r="BW181" s="68"/>
      <c r="BX181" s="68"/>
      <c r="BY181" s="68"/>
      <c r="BZ181" s="68"/>
      <c r="CA181" s="68"/>
      <c r="CB181" s="68"/>
      <c r="CC181" s="68"/>
      <c r="CD181" s="68"/>
      <c r="CE181" s="68"/>
      <c r="CF181" s="68"/>
      <c r="CG181" s="68"/>
      <c r="CH181" s="68"/>
      <c r="CI181" s="68"/>
      <c r="CJ181" s="68"/>
    </row>
    <row r="182" spans="1:88" ht="18" customHeight="1">
      <c r="A182" s="235" t="s">
        <v>30434</v>
      </c>
      <c r="B182" s="235" t="s">
        <v>28581</v>
      </c>
      <c r="C182" s="235" t="s">
        <v>30423</v>
      </c>
      <c r="D182" s="142" t="s">
        <v>30435</v>
      </c>
      <c r="E182" s="124">
        <v>1</v>
      </c>
      <c r="F182" s="124">
        <f t="shared" si="134"/>
        <v>0</v>
      </c>
      <c r="G182" s="793">
        <v>210</v>
      </c>
      <c r="H182" s="481">
        <f t="shared" si="135"/>
        <v>0</v>
      </c>
      <c r="I182" s="125">
        <f t="shared" si="136"/>
        <v>210</v>
      </c>
      <c r="J182" s="236">
        <f t="shared" si="137"/>
        <v>0</v>
      </c>
      <c r="K182" s="389"/>
      <c r="L182" s="390"/>
      <c r="M182" s="444"/>
      <c r="N182" s="392"/>
      <c r="O182" s="393"/>
      <c r="P182" s="824"/>
      <c r="Q182" s="369"/>
      <c r="R182" s="394"/>
      <c r="S182" s="388"/>
      <c r="T182" s="425"/>
      <c r="U182" s="395"/>
      <c r="V182" s="396"/>
      <c r="W182" s="396"/>
      <c r="X182" s="398"/>
      <c r="Y182" s="399"/>
      <c r="Z182" s="400"/>
      <c r="AA182" s="401"/>
      <c r="AB182" s="402"/>
      <c r="AC182" s="403"/>
      <c r="AE182" s="424">
        <f t="shared" si="146"/>
        <v>0</v>
      </c>
      <c r="AF182" s="423">
        <f t="shared" si="145"/>
        <v>0</v>
      </c>
      <c r="AG182" s="391">
        <f t="shared" si="145"/>
        <v>0</v>
      </c>
      <c r="AH182" s="392">
        <f t="shared" si="145"/>
        <v>0</v>
      </c>
      <c r="AI182" s="407">
        <f t="shared" si="145"/>
        <v>0</v>
      </c>
      <c r="AJ182" s="408">
        <f t="shared" si="145"/>
        <v>0</v>
      </c>
      <c r="AK182" s="409">
        <f t="shared" si="145"/>
        <v>0</v>
      </c>
      <c r="AL182" s="394">
        <f t="shared" si="145"/>
        <v>0</v>
      </c>
      <c r="AM182" s="410">
        <f t="shared" si="145"/>
        <v>0</v>
      </c>
      <c r="AN182" s="426">
        <f t="shared" si="145"/>
        <v>0</v>
      </c>
      <c r="AO182" s="411">
        <f t="shared" si="145"/>
        <v>0</v>
      </c>
      <c r="AP182" s="412">
        <f t="shared" si="145"/>
        <v>0</v>
      </c>
      <c r="AQ182" s="397">
        <f t="shared" si="145"/>
        <v>0</v>
      </c>
      <c r="AR182" s="413">
        <f t="shared" si="145"/>
        <v>0</v>
      </c>
      <c r="AS182" s="414">
        <f t="shared" si="145"/>
        <v>0</v>
      </c>
      <c r="AT182" s="415">
        <f t="shared" si="145"/>
        <v>0</v>
      </c>
      <c r="AU182" s="425">
        <f t="shared" si="145"/>
        <v>0</v>
      </c>
      <c r="AV182" s="416">
        <f t="shared" si="145"/>
        <v>0</v>
      </c>
      <c r="AW182" s="417">
        <f t="shared" si="145"/>
        <v>0</v>
      </c>
      <c r="BA182" s="81">
        <f t="shared" si="139"/>
        <v>0</v>
      </c>
      <c r="BB182" s="81">
        <f t="shared" si="140"/>
        <v>0</v>
      </c>
      <c r="BC182" s="81">
        <f t="shared" si="141"/>
        <v>0</v>
      </c>
      <c r="BD182" s="81">
        <f t="shared" si="142"/>
        <v>0</v>
      </c>
      <c r="BE182" s="267"/>
      <c r="BF182" s="267">
        <v>1</v>
      </c>
      <c r="BG182" s="267"/>
      <c r="BH182" s="267"/>
      <c r="BI182" s="8"/>
      <c r="BJ182" s="375" t="s">
        <v>30436</v>
      </c>
      <c r="BK182" s="131">
        <v>6</v>
      </c>
      <c r="BL182" s="131">
        <f t="shared" si="143"/>
        <v>0</v>
      </c>
      <c r="BM182" s="131">
        <v>1.8</v>
      </c>
      <c r="BN182" s="131">
        <f t="shared" si="144"/>
        <v>0</v>
      </c>
      <c r="BO182" s="68"/>
      <c r="BP182" s="68"/>
      <c r="BQ182" s="68"/>
      <c r="BR182" s="68"/>
      <c r="BS182" s="68"/>
      <c r="BT182" s="68"/>
      <c r="BU182" s="68"/>
      <c r="BV182" s="68"/>
      <c r="BW182" s="68"/>
      <c r="BX182" s="68"/>
      <c r="BY182" s="68"/>
      <c r="BZ182" s="68"/>
      <c r="CA182" s="68"/>
      <c r="CB182" s="68"/>
      <c r="CC182" s="68"/>
      <c r="CD182" s="68"/>
      <c r="CE182" s="68"/>
      <c r="CF182" s="68"/>
      <c r="CG182" s="68"/>
      <c r="CH182" s="68"/>
      <c r="CI182" s="68"/>
      <c r="CJ182" s="68"/>
    </row>
    <row r="183" spans="1:88" ht="18" customHeight="1">
      <c r="A183" s="235" t="s">
        <v>30437</v>
      </c>
      <c r="B183" s="235" t="s">
        <v>28582</v>
      </c>
      <c r="C183" s="235" t="s">
        <v>30423</v>
      </c>
      <c r="D183" s="142" t="s">
        <v>30438</v>
      </c>
      <c r="E183" s="124">
        <v>1</v>
      </c>
      <c r="F183" s="124">
        <f t="shared" si="134"/>
        <v>0</v>
      </c>
      <c r="G183" s="793">
        <v>130</v>
      </c>
      <c r="H183" s="481">
        <f t="shared" si="135"/>
        <v>0</v>
      </c>
      <c r="I183" s="125">
        <f t="shared" si="136"/>
        <v>130</v>
      </c>
      <c r="J183" s="236">
        <f t="shared" si="137"/>
        <v>0</v>
      </c>
      <c r="K183" s="389"/>
      <c r="L183" s="390"/>
      <c r="M183" s="444"/>
      <c r="N183" s="392"/>
      <c r="O183" s="393"/>
      <c r="P183" s="824"/>
      <c r="Q183" s="369"/>
      <c r="R183" s="394"/>
      <c r="S183" s="388"/>
      <c r="T183" s="425"/>
      <c r="U183" s="395"/>
      <c r="V183" s="396"/>
      <c r="W183" s="396"/>
      <c r="X183" s="398"/>
      <c r="Y183" s="399"/>
      <c r="Z183" s="400"/>
      <c r="AA183" s="401"/>
      <c r="AB183" s="402"/>
      <c r="AC183" s="403"/>
      <c r="AE183" s="424">
        <f t="shared" si="146"/>
        <v>0</v>
      </c>
      <c r="AF183" s="423">
        <f t="shared" si="145"/>
        <v>0</v>
      </c>
      <c r="AG183" s="391">
        <f t="shared" si="145"/>
        <v>0</v>
      </c>
      <c r="AH183" s="392">
        <f t="shared" si="145"/>
        <v>0</v>
      </c>
      <c r="AI183" s="407">
        <f t="shared" si="145"/>
        <v>0</v>
      </c>
      <c r="AJ183" s="408">
        <f t="shared" si="145"/>
        <v>0</v>
      </c>
      <c r="AK183" s="409">
        <f t="shared" si="145"/>
        <v>0</v>
      </c>
      <c r="AL183" s="394">
        <f t="shared" si="145"/>
        <v>0</v>
      </c>
      <c r="AM183" s="410">
        <f t="shared" si="145"/>
        <v>0</v>
      </c>
      <c r="AN183" s="426">
        <f t="shared" si="145"/>
        <v>0</v>
      </c>
      <c r="AO183" s="411">
        <f t="shared" si="145"/>
        <v>0</v>
      </c>
      <c r="AP183" s="412">
        <f t="shared" si="145"/>
        <v>0</v>
      </c>
      <c r="AQ183" s="397">
        <f t="shared" si="145"/>
        <v>0</v>
      </c>
      <c r="AR183" s="413">
        <f t="shared" si="145"/>
        <v>0</v>
      </c>
      <c r="AS183" s="414">
        <f t="shared" si="145"/>
        <v>0</v>
      </c>
      <c r="AT183" s="415">
        <f t="shared" si="145"/>
        <v>0</v>
      </c>
      <c r="AU183" s="425">
        <f t="shared" si="145"/>
        <v>0</v>
      </c>
      <c r="AV183" s="416">
        <f t="shared" si="145"/>
        <v>0</v>
      </c>
      <c r="AW183" s="417">
        <f t="shared" si="145"/>
        <v>0</v>
      </c>
      <c r="BA183" s="81">
        <f t="shared" si="139"/>
        <v>0</v>
      </c>
      <c r="BB183" s="81">
        <f t="shared" si="140"/>
        <v>0</v>
      </c>
      <c r="BC183" s="81">
        <f t="shared" si="141"/>
        <v>0</v>
      </c>
      <c r="BD183" s="81">
        <f t="shared" si="142"/>
        <v>0</v>
      </c>
      <c r="BE183" s="267"/>
      <c r="BF183" s="267">
        <v>1</v>
      </c>
      <c r="BG183" s="267"/>
      <c r="BH183" s="267"/>
      <c r="BI183" s="8"/>
      <c r="BJ183" s="375" t="s">
        <v>30439</v>
      </c>
      <c r="BK183" s="131">
        <v>6</v>
      </c>
      <c r="BL183" s="131">
        <f t="shared" si="143"/>
        <v>0</v>
      </c>
      <c r="BM183" s="131">
        <v>1.6</v>
      </c>
      <c r="BN183" s="131">
        <f t="shared" si="144"/>
        <v>0</v>
      </c>
      <c r="BO183" s="68"/>
      <c r="BP183" s="68"/>
      <c r="BQ183" s="68"/>
      <c r="BR183" s="68"/>
      <c r="BS183" s="68"/>
      <c r="BT183" s="68"/>
      <c r="BU183" s="68"/>
      <c r="BV183" s="68"/>
      <c r="BW183" s="68"/>
      <c r="BX183" s="68"/>
      <c r="BY183" s="68"/>
      <c r="BZ183" s="68"/>
      <c r="CA183" s="68"/>
      <c r="CB183" s="68"/>
      <c r="CC183" s="68"/>
      <c r="CD183" s="68"/>
      <c r="CE183" s="68"/>
      <c r="CF183" s="68"/>
      <c r="CG183" s="68"/>
      <c r="CH183" s="68"/>
      <c r="CI183" s="68"/>
      <c r="CJ183" s="68"/>
    </row>
    <row r="184" spans="1:88" ht="18" customHeight="1">
      <c r="A184" s="235" t="s">
        <v>30440</v>
      </c>
      <c r="B184" s="235" t="s">
        <v>28583</v>
      </c>
      <c r="C184" s="235" t="s">
        <v>30423</v>
      </c>
      <c r="D184" s="142" t="s">
        <v>30441</v>
      </c>
      <c r="E184" s="124">
        <v>1</v>
      </c>
      <c r="F184" s="124">
        <f t="shared" si="134"/>
        <v>0</v>
      </c>
      <c r="G184" s="793">
        <v>220</v>
      </c>
      <c r="H184" s="481">
        <f t="shared" si="135"/>
        <v>0</v>
      </c>
      <c r="I184" s="125">
        <f t="shared" si="136"/>
        <v>220</v>
      </c>
      <c r="J184" s="236">
        <f t="shared" si="137"/>
        <v>0</v>
      </c>
      <c r="K184" s="389"/>
      <c r="L184" s="390"/>
      <c r="M184" s="444"/>
      <c r="N184" s="392"/>
      <c r="O184" s="393"/>
      <c r="P184" s="824"/>
      <c r="Q184" s="369"/>
      <c r="R184" s="394"/>
      <c r="S184" s="388"/>
      <c r="T184" s="425"/>
      <c r="U184" s="395"/>
      <c r="V184" s="396"/>
      <c r="W184" s="396"/>
      <c r="X184" s="398"/>
      <c r="Y184" s="399"/>
      <c r="Z184" s="400"/>
      <c r="AA184" s="401"/>
      <c r="AB184" s="402"/>
      <c r="AC184" s="403"/>
      <c r="AE184" s="424">
        <f t="shared" si="146"/>
        <v>0</v>
      </c>
      <c r="AF184" s="423">
        <f t="shared" si="145"/>
        <v>0</v>
      </c>
      <c r="AG184" s="391">
        <f t="shared" si="145"/>
        <v>0</v>
      </c>
      <c r="AH184" s="392">
        <f t="shared" si="145"/>
        <v>0</v>
      </c>
      <c r="AI184" s="407">
        <f t="shared" si="145"/>
        <v>0</v>
      </c>
      <c r="AJ184" s="408">
        <f t="shared" si="145"/>
        <v>0</v>
      </c>
      <c r="AK184" s="409">
        <f t="shared" si="145"/>
        <v>0</v>
      </c>
      <c r="AL184" s="394">
        <f t="shared" si="145"/>
        <v>0</v>
      </c>
      <c r="AM184" s="410">
        <f t="shared" si="145"/>
        <v>0</v>
      </c>
      <c r="AN184" s="426">
        <f t="shared" si="145"/>
        <v>0</v>
      </c>
      <c r="AO184" s="411">
        <f t="shared" si="145"/>
        <v>0</v>
      </c>
      <c r="AP184" s="412">
        <f t="shared" si="145"/>
        <v>0</v>
      </c>
      <c r="AQ184" s="397">
        <f t="shared" si="145"/>
        <v>0</v>
      </c>
      <c r="AR184" s="413">
        <f t="shared" si="145"/>
        <v>0</v>
      </c>
      <c r="AS184" s="414">
        <f t="shared" si="145"/>
        <v>0</v>
      </c>
      <c r="AT184" s="415">
        <f t="shared" si="145"/>
        <v>0</v>
      </c>
      <c r="AU184" s="425">
        <f t="shared" si="145"/>
        <v>0</v>
      </c>
      <c r="AV184" s="416">
        <f t="shared" si="145"/>
        <v>0</v>
      </c>
      <c r="AW184" s="417">
        <f t="shared" si="145"/>
        <v>0</v>
      </c>
      <c r="BA184" s="81">
        <f t="shared" si="139"/>
        <v>0</v>
      </c>
      <c r="BB184" s="81">
        <f t="shared" si="140"/>
        <v>0</v>
      </c>
      <c r="BC184" s="81">
        <f t="shared" si="141"/>
        <v>0</v>
      </c>
      <c r="BD184" s="81">
        <f t="shared" si="142"/>
        <v>0</v>
      </c>
      <c r="BE184" s="267"/>
      <c r="BF184" s="267">
        <v>1</v>
      </c>
      <c r="BG184" s="267"/>
      <c r="BH184" s="267"/>
      <c r="BI184" s="8"/>
      <c r="BJ184" s="375" t="s">
        <v>30442</v>
      </c>
      <c r="BK184" s="131">
        <v>6</v>
      </c>
      <c r="BL184" s="131">
        <f t="shared" si="143"/>
        <v>0</v>
      </c>
      <c r="BM184" s="131">
        <v>2.5</v>
      </c>
      <c r="BN184" s="131">
        <f t="shared" si="144"/>
        <v>0</v>
      </c>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8" customHeight="1">
      <c r="A185" s="235" t="s">
        <v>30443</v>
      </c>
      <c r="B185" s="235" t="s">
        <v>28584</v>
      </c>
      <c r="C185" s="235" t="s">
        <v>30423</v>
      </c>
      <c r="D185" s="142" t="s">
        <v>30444</v>
      </c>
      <c r="E185" s="124">
        <v>1</v>
      </c>
      <c r="F185" s="124">
        <f t="shared" si="134"/>
        <v>0</v>
      </c>
      <c r="G185" s="793">
        <v>240</v>
      </c>
      <c r="H185" s="481">
        <f t="shared" si="135"/>
        <v>0</v>
      </c>
      <c r="I185" s="125">
        <f t="shared" si="136"/>
        <v>240</v>
      </c>
      <c r="J185" s="236">
        <f t="shared" si="137"/>
        <v>0</v>
      </c>
      <c r="K185" s="389"/>
      <c r="L185" s="390"/>
      <c r="M185" s="444"/>
      <c r="N185" s="392"/>
      <c r="O185" s="393"/>
      <c r="P185" s="824"/>
      <c r="Q185" s="369"/>
      <c r="R185" s="394"/>
      <c r="S185" s="388"/>
      <c r="T185" s="425"/>
      <c r="U185" s="395"/>
      <c r="V185" s="396"/>
      <c r="W185" s="396"/>
      <c r="X185" s="398"/>
      <c r="Y185" s="399"/>
      <c r="Z185" s="400"/>
      <c r="AA185" s="401"/>
      <c r="AB185" s="402"/>
      <c r="AC185" s="403"/>
      <c r="AE185" s="424">
        <f t="shared" si="146"/>
        <v>0</v>
      </c>
      <c r="AF185" s="423">
        <f t="shared" si="145"/>
        <v>0</v>
      </c>
      <c r="AG185" s="391">
        <f t="shared" si="145"/>
        <v>0</v>
      </c>
      <c r="AH185" s="392">
        <f t="shared" si="145"/>
        <v>0</v>
      </c>
      <c r="AI185" s="407">
        <f t="shared" si="145"/>
        <v>0</v>
      </c>
      <c r="AJ185" s="408">
        <f t="shared" si="145"/>
        <v>0</v>
      </c>
      <c r="AK185" s="409">
        <f t="shared" si="145"/>
        <v>0</v>
      </c>
      <c r="AL185" s="394">
        <f t="shared" si="145"/>
        <v>0</v>
      </c>
      <c r="AM185" s="410">
        <f t="shared" si="145"/>
        <v>0</v>
      </c>
      <c r="AN185" s="426">
        <f t="shared" si="145"/>
        <v>0</v>
      </c>
      <c r="AO185" s="411">
        <f t="shared" si="145"/>
        <v>0</v>
      </c>
      <c r="AP185" s="412">
        <f t="shared" si="145"/>
        <v>0</v>
      </c>
      <c r="AQ185" s="397">
        <f t="shared" si="145"/>
        <v>0</v>
      </c>
      <c r="AR185" s="413">
        <f t="shared" si="145"/>
        <v>0</v>
      </c>
      <c r="AS185" s="414">
        <f t="shared" si="145"/>
        <v>0</v>
      </c>
      <c r="AT185" s="415">
        <f t="shared" si="145"/>
        <v>0</v>
      </c>
      <c r="AU185" s="425">
        <f t="shared" si="145"/>
        <v>0</v>
      </c>
      <c r="AV185" s="416">
        <f t="shared" si="145"/>
        <v>0</v>
      </c>
      <c r="AW185" s="417">
        <f t="shared" si="145"/>
        <v>0</v>
      </c>
      <c r="BA185" s="81">
        <f t="shared" si="139"/>
        <v>0</v>
      </c>
      <c r="BB185" s="81">
        <f t="shared" si="140"/>
        <v>0</v>
      </c>
      <c r="BC185" s="81">
        <f t="shared" si="141"/>
        <v>0</v>
      </c>
      <c r="BD185" s="81">
        <f t="shared" si="142"/>
        <v>0</v>
      </c>
      <c r="BE185" s="267"/>
      <c r="BF185" s="267">
        <v>1</v>
      </c>
      <c r="BG185" s="267"/>
      <c r="BH185" s="267"/>
      <c r="BI185" s="8"/>
      <c r="BJ185" s="375" t="s">
        <v>30445</v>
      </c>
      <c r="BK185" s="131">
        <v>6</v>
      </c>
      <c r="BL185" s="131">
        <f t="shared" si="143"/>
        <v>0</v>
      </c>
      <c r="BM185" s="131">
        <v>3.3</v>
      </c>
      <c r="BN185" s="131">
        <f t="shared" si="144"/>
        <v>0</v>
      </c>
      <c r="BO185" s="68"/>
      <c r="BP185" s="68"/>
      <c r="BQ185" s="68"/>
      <c r="BR185" s="68"/>
      <c r="BS185" s="68"/>
      <c r="BT185" s="68"/>
      <c r="BU185" s="68"/>
      <c r="BV185" s="68"/>
      <c r="BW185" s="68"/>
      <c r="BX185" s="68"/>
      <c r="BY185" s="68"/>
      <c r="BZ185" s="68"/>
      <c r="CA185" s="68"/>
      <c r="CB185" s="68"/>
      <c r="CC185" s="68"/>
      <c r="CD185" s="68"/>
      <c r="CE185" s="68"/>
      <c r="CF185" s="68"/>
      <c r="CG185" s="68"/>
      <c r="CH185" s="68"/>
      <c r="CI185" s="68"/>
      <c r="CJ185" s="68"/>
    </row>
    <row r="186" spans="1:88" ht="18" customHeight="1">
      <c r="A186" s="235" t="s">
        <v>30446</v>
      </c>
      <c r="B186" s="235" t="s">
        <v>28585</v>
      </c>
      <c r="C186" s="235" t="s">
        <v>30423</v>
      </c>
      <c r="D186" s="142" t="s">
        <v>30447</v>
      </c>
      <c r="E186" s="124">
        <v>1</v>
      </c>
      <c r="F186" s="124">
        <f t="shared" si="134"/>
        <v>0</v>
      </c>
      <c r="G186" s="793">
        <v>260</v>
      </c>
      <c r="H186" s="481">
        <f t="shared" si="135"/>
        <v>0</v>
      </c>
      <c r="I186" s="125">
        <f t="shared" si="136"/>
        <v>260</v>
      </c>
      <c r="J186" s="236">
        <f t="shared" si="137"/>
        <v>0</v>
      </c>
      <c r="K186" s="389"/>
      <c r="L186" s="390"/>
      <c r="M186" s="444"/>
      <c r="N186" s="392"/>
      <c r="O186" s="393"/>
      <c r="P186" s="824"/>
      <c r="Q186" s="369"/>
      <c r="R186" s="394"/>
      <c r="S186" s="388"/>
      <c r="T186" s="425"/>
      <c r="U186" s="395"/>
      <c r="V186" s="396"/>
      <c r="W186" s="396"/>
      <c r="X186" s="398"/>
      <c r="Y186" s="399"/>
      <c r="Z186" s="400"/>
      <c r="AA186" s="401"/>
      <c r="AB186" s="402"/>
      <c r="AC186" s="403"/>
      <c r="AE186" s="424">
        <f t="shared" si="146"/>
        <v>0</v>
      </c>
      <c r="AF186" s="423">
        <f t="shared" si="145"/>
        <v>0</v>
      </c>
      <c r="AG186" s="391">
        <f t="shared" si="145"/>
        <v>0</v>
      </c>
      <c r="AH186" s="392">
        <f t="shared" si="145"/>
        <v>0</v>
      </c>
      <c r="AI186" s="407">
        <f t="shared" si="145"/>
        <v>0</v>
      </c>
      <c r="AJ186" s="408">
        <f t="shared" si="145"/>
        <v>0</v>
      </c>
      <c r="AK186" s="409">
        <f t="shared" si="145"/>
        <v>0</v>
      </c>
      <c r="AL186" s="394">
        <f t="shared" si="145"/>
        <v>0</v>
      </c>
      <c r="AM186" s="410">
        <f t="shared" si="145"/>
        <v>0</v>
      </c>
      <c r="AN186" s="426">
        <f t="shared" si="145"/>
        <v>0</v>
      </c>
      <c r="AO186" s="411">
        <f t="shared" si="145"/>
        <v>0</v>
      </c>
      <c r="AP186" s="412">
        <f t="shared" si="145"/>
        <v>0</v>
      </c>
      <c r="AQ186" s="397">
        <f t="shared" si="145"/>
        <v>0</v>
      </c>
      <c r="AR186" s="413">
        <f t="shared" si="145"/>
        <v>0</v>
      </c>
      <c r="AS186" s="414">
        <f t="shared" si="145"/>
        <v>0</v>
      </c>
      <c r="AT186" s="415">
        <f t="shared" si="145"/>
        <v>0</v>
      </c>
      <c r="AU186" s="425">
        <f t="shared" si="145"/>
        <v>0</v>
      </c>
      <c r="AV186" s="416">
        <f t="shared" si="145"/>
        <v>0</v>
      </c>
      <c r="AW186" s="417">
        <f t="shared" si="145"/>
        <v>0</v>
      </c>
      <c r="BA186" s="81">
        <f t="shared" si="139"/>
        <v>0</v>
      </c>
      <c r="BB186" s="81">
        <f t="shared" si="140"/>
        <v>0</v>
      </c>
      <c r="BC186" s="81">
        <f t="shared" si="141"/>
        <v>0</v>
      </c>
      <c r="BD186" s="81">
        <f t="shared" si="142"/>
        <v>0</v>
      </c>
      <c r="BE186" s="267"/>
      <c r="BF186" s="267"/>
      <c r="BG186" s="267">
        <v>1</v>
      </c>
      <c r="BH186" s="267"/>
      <c r="BI186" s="8"/>
      <c r="BJ186" s="375" t="s">
        <v>30448</v>
      </c>
      <c r="BK186" s="131">
        <v>6</v>
      </c>
      <c r="BL186" s="131">
        <f t="shared" si="143"/>
        <v>0</v>
      </c>
      <c r="BM186" s="181">
        <v>3.9</v>
      </c>
      <c r="BN186" s="131">
        <f t="shared" si="144"/>
        <v>0</v>
      </c>
      <c r="BO186" s="68"/>
      <c r="BP186" s="68"/>
      <c r="BQ186" s="68"/>
      <c r="BR186" s="68"/>
      <c r="BS186" s="68"/>
      <c r="BT186" s="68"/>
      <c r="BU186" s="68"/>
      <c r="BV186" s="68"/>
      <c r="BW186" s="68"/>
      <c r="BX186" s="68"/>
      <c r="BY186" s="68"/>
      <c r="BZ186" s="68"/>
      <c r="CA186" s="68"/>
      <c r="CB186" s="68"/>
      <c r="CC186" s="68"/>
      <c r="CD186" s="68"/>
      <c r="CE186" s="68"/>
      <c r="CF186" s="68"/>
      <c r="CG186" s="68"/>
      <c r="CH186" s="68"/>
      <c r="CI186" s="68"/>
      <c r="CJ186" s="68"/>
    </row>
    <row r="187" spans="1:88" ht="18" customHeight="1">
      <c r="A187" s="235" t="s">
        <v>30449</v>
      </c>
      <c r="B187" s="235" t="s">
        <v>28586</v>
      </c>
      <c r="C187" s="235" t="s">
        <v>30423</v>
      </c>
      <c r="D187" s="142" t="s">
        <v>30450</v>
      </c>
      <c r="E187" s="124">
        <v>1</v>
      </c>
      <c r="F187" s="124">
        <f t="shared" si="134"/>
        <v>0</v>
      </c>
      <c r="G187" s="793">
        <v>220</v>
      </c>
      <c r="H187" s="481">
        <f t="shared" si="135"/>
        <v>0</v>
      </c>
      <c r="I187" s="125">
        <f t="shared" si="136"/>
        <v>220</v>
      </c>
      <c r="J187" s="236">
        <f t="shared" si="137"/>
        <v>0</v>
      </c>
      <c r="K187" s="389"/>
      <c r="L187" s="390"/>
      <c r="M187" s="444"/>
      <c r="N187" s="392"/>
      <c r="O187" s="393"/>
      <c r="P187" s="824"/>
      <c r="Q187" s="369"/>
      <c r="R187" s="394"/>
      <c r="S187" s="388"/>
      <c r="T187" s="425"/>
      <c r="U187" s="395"/>
      <c r="V187" s="396"/>
      <c r="W187" s="396"/>
      <c r="X187" s="398"/>
      <c r="Y187" s="399"/>
      <c r="Z187" s="400"/>
      <c r="AA187" s="401"/>
      <c r="AB187" s="402"/>
      <c r="AC187" s="403"/>
      <c r="AE187" s="424">
        <f t="shared" si="146"/>
        <v>0</v>
      </c>
      <c r="AF187" s="423">
        <f t="shared" si="145"/>
        <v>0</v>
      </c>
      <c r="AG187" s="391">
        <f t="shared" si="145"/>
        <v>0</v>
      </c>
      <c r="AH187" s="392">
        <f t="shared" si="145"/>
        <v>0</v>
      </c>
      <c r="AI187" s="407">
        <f t="shared" si="145"/>
        <v>0</v>
      </c>
      <c r="AJ187" s="408">
        <f t="shared" si="145"/>
        <v>0</v>
      </c>
      <c r="AK187" s="409">
        <f t="shared" si="145"/>
        <v>0</v>
      </c>
      <c r="AL187" s="394">
        <f t="shared" si="145"/>
        <v>0</v>
      </c>
      <c r="AM187" s="410">
        <f t="shared" si="145"/>
        <v>0</v>
      </c>
      <c r="AN187" s="426">
        <f t="shared" si="145"/>
        <v>0</v>
      </c>
      <c r="AO187" s="411">
        <f t="shared" si="145"/>
        <v>0</v>
      </c>
      <c r="AP187" s="412">
        <f t="shared" si="145"/>
        <v>0</v>
      </c>
      <c r="AQ187" s="397">
        <f t="shared" si="145"/>
        <v>0</v>
      </c>
      <c r="AR187" s="413">
        <f t="shared" si="145"/>
        <v>0</v>
      </c>
      <c r="AS187" s="414">
        <f t="shared" si="145"/>
        <v>0</v>
      </c>
      <c r="AT187" s="415">
        <f t="shared" si="145"/>
        <v>0</v>
      </c>
      <c r="AU187" s="425">
        <f t="shared" si="145"/>
        <v>0</v>
      </c>
      <c r="AV187" s="416">
        <f t="shared" si="145"/>
        <v>0</v>
      </c>
      <c r="AW187" s="417">
        <f t="shared" si="145"/>
        <v>0</v>
      </c>
      <c r="BA187" s="81">
        <f t="shared" si="139"/>
        <v>0</v>
      </c>
      <c r="BB187" s="81">
        <f t="shared" si="140"/>
        <v>0</v>
      </c>
      <c r="BC187" s="81">
        <f t="shared" si="141"/>
        <v>0</v>
      </c>
      <c r="BD187" s="81">
        <f t="shared" si="142"/>
        <v>0</v>
      </c>
      <c r="BE187" s="267"/>
      <c r="BF187" s="267"/>
      <c r="BG187" s="267">
        <v>1</v>
      </c>
      <c r="BH187" s="267"/>
      <c r="BI187" s="8"/>
      <c r="BJ187" s="375" t="s">
        <v>30451</v>
      </c>
      <c r="BK187" s="131">
        <v>6</v>
      </c>
      <c r="BL187" s="131">
        <f t="shared" si="143"/>
        <v>0</v>
      </c>
      <c r="BM187" s="131">
        <v>3.2</v>
      </c>
      <c r="BN187" s="131">
        <f t="shared" si="144"/>
        <v>0</v>
      </c>
      <c r="BO187" s="68"/>
      <c r="BP187" s="68"/>
      <c r="BQ187" s="68"/>
      <c r="BR187" s="68"/>
      <c r="BS187" s="68"/>
      <c r="BT187" s="68"/>
      <c r="BU187" s="68"/>
      <c r="BV187" s="68"/>
      <c r="BW187" s="68"/>
      <c r="BX187" s="68"/>
      <c r="BY187" s="68"/>
      <c r="BZ187" s="68"/>
      <c r="CA187" s="68"/>
      <c r="CB187" s="68"/>
      <c r="CC187" s="68"/>
      <c r="CD187" s="68"/>
      <c r="CE187" s="68"/>
      <c r="CF187" s="68"/>
      <c r="CG187" s="68"/>
      <c r="CH187" s="68"/>
      <c r="CI187" s="68"/>
      <c r="CJ187" s="68"/>
    </row>
    <row r="188" spans="1:88" ht="18" customHeight="1">
      <c r="A188" s="235" t="s">
        <v>30452</v>
      </c>
      <c r="B188" s="235" t="s">
        <v>28587</v>
      </c>
      <c r="C188" s="235" t="s">
        <v>30423</v>
      </c>
      <c r="D188" s="142" t="s">
        <v>30453</v>
      </c>
      <c r="E188" s="124">
        <v>1</v>
      </c>
      <c r="F188" s="124">
        <f t="shared" si="134"/>
        <v>0</v>
      </c>
      <c r="G188" s="793">
        <v>230</v>
      </c>
      <c r="H188" s="481">
        <f t="shared" si="135"/>
        <v>0</v>
      </c>
      <c r="I188" s="125">
        <f t="shared" si="136"/>
        <v>230</v>
      </c>
      <c r="J188" s="236">
        <f t="shared" si="137"/>
        <v>0</v>
      </c>
      <c r="K188" s="389"/>
      <c r="L188" s="390"/>
      <c r="M188" s="444"/>
      <c r="N188" s="392"/>
      <c r="O188" s="393"/>
      <c r="P188" s="824"/>
      <c r="Q188" s="369"/>
      <c r="R188" s="394"/>
      <c r="S188" s="388"/>
      <c r="T188" s="425"/>
      <c r="U188" s="395"/>
      <c r="V188" s="396"/>
      <c r="W188" s="396"/>
      <c r="X188" s="398"/>
      <c r="Y188" s="399"/>
      <c r="Z188" s="400"/>
      <c r="AA188" s="401"/>
      <c r="AB188" s="402"/>
      <c r="AC188" s="403"/>
      <c r="AE188" s="424">
        <f t="shared" si="146"/>
        <v>0</v>
      </c>
      <c r="AF188" s="423">
        <f t="shared" si="145"/>
        <v>0</v>
      </c>
      <c r="AG188" s="391">
        <f t="shared" si="145"/>
        <v>0</v>
      </c>
      <c r="AH188" s="392">
        <f t="shared" si="145"/>
        <v>0</v>
      </c>
      <c r="AI188" s="407">
        <f t="shared" si="145"/>
        <v>0</v>
      </c>
      <c r="AJ188" s="408">
        <f t="shared" si="145"/>
        <v>0</v>
      </c>
      <c r="AK188" s="409">
        <f t="shared" si="145"/>
        <v>0</v>
      </c>
      <c r="AL188" s="394">
        <f t="shared" si="145"/>
        <v>0</v>
      </c>
      <c r="AM188" s="410">
        <f t="shared" si="145"/>
        <v>0</v>
      </c>
      <c r="AN188" s="426">
        <f t="shared" si="145"/>
        <v>0</v>
      </c>
      <c r="AO188" s="411">
        <f t="shared" si="145"/>
        <v>0</v>
      </c>
      <c r="AP188" s="412">
        <f t="shared" si="145"/>
        <v>0</v>
      </c>
      <c r="AQ188" s="397">
        <f t="shared" si="145"/>
        <v>0</v>
      </c>
      <c r="AR188" s="413">
        <f t="shared" si="145"/>
        <v>0</v>
      </c>
      <c r="AS188" s="414">
        <f t="shared" si="145"/>
        <v>0</v>
      </c>
      <c r="AT188" s="415">
        <f t="shared" si="145"/>
        <v>0</v>
      </c>
      <c r="AU188" s="425">
        <f t="shared" si="145"/>
        <v>0</v>
      </c>
      <c r="AV188" s="416">
        <f t="shared" si="145"/>
        <v>0</v>
      </c>
      <c r="AW188" s="417">
        <f t="shared" si="145"/>
        <v>0</v>
      </c>
      <c r="BA188" s="81">
        <f t="shared" si="139"/>
        <v>0</v>
      </c>
      <c r="BB188" s="81">
        <f t="shared" si="140"/>
        <v>0</v>
      </c>
      <c r="BC188" s="81">
        <f t="shared" si="141"/>
        <v>0</v>
      </c>
      <c r="BD188" s="81">
        <f t="shared" si="142"/>
        <v>0</v>
      </c>
      <c r="BE188" s="267"/>
      <c r="BF188" s="267"/>
      <c r="BG188" s="267">
        <v>1</v>
      </c>
      <c r="BH188" s="267"/>
      <c r="BI188" s="8"/>
      <c r="BJ188" s="375" t="s">
        <v>30454</v>
      </c>
      <c r="BK188" s="131">
        <v>6</v>
      </c>
      <c r="BL188" s="131">
        <f t="shared" si="143"/>
        <v>0</v>
      </c>
      <c r="BM188" s="131">
        <v>2.2999999999999998</v>
      </c>
      <c r="BN188" s="131">
        <f t="shared" si="144"/>
        <v>0</v>
      </c>
      <c r="BO188" s="68"/>
      <c r="BP188" s="68"/>
      <c r="BQ188" s="68"/>
      <c r="BR188" s="68"/>
      <c r="BS188" s="68"/>
      <c r="BT188" s="68"/>
      <c r="BU188" s="68"/>
      <c r="BV188" s="68"/>
      <c r="BW188" s="68"/>
      <c r="BX188" s="68"/>
      <c r="BY188" s="68"/>
      <c r="BZ188" s="68"/>
      <c r="CA188" s="68"/>
      <c r="CB188" s="68"/>
      <c r="CC188" s="68"/>
      <c r="CD188" s="68"/>
      <c r="CE188" s="68"/>
      <c r="CF188" s="68"/>
      <c r="CG188" s="68"/>
      <c r="CH188" s="68"/>
      <c r="CI188" s="68"/>
      <c r="CJ188" s="68"/>
    </row>
    <row r="189" spans="1:88" ht="18" customHeight="1">
      <c r="A189" s="235" t="s">
        <v>30455</v>
      </c>
      <c r="B189" s="235" t="s">
        <v>28588</v>
      </c>
      <c r="C189" s="235" t="s">
        <v>30423</v>
      </c>
      <c r="D189" s="142" t="s">
        <v>30456</v>
      </c>
      <c r="E189" s="124">
        <v>1</v>
      </c>
      <c r="F189" s="124">
        <f t="shared" si="134"/>
        <v>0</v>
      </c>
      <c r="G189" s="793">
        <v>260</v>
      </c>
      <c r="H189" s="481">
        <f t="shared" si="135"/>
        <v>0</v>
      </c>
      <c r="I189" s="125">
        <f t="shared" si="136"/>
        <v>260</v>
      </c>
      <c r="J189" s="236">
        <f t="shared" si="137"/>
        <v>0</v>
      </c>
      <c r="K189" s="389"/>
      <c r="L189" s="390"/>
      <c r="M189" s="444"/>
      <c r="N189" s="392"/>
      <c r="O189" s="393"/>
      <c r="P189" s="824"/>
      <c r="Q189" s="369"/>
      <c r="R189" s="394"/>
      <c r="S189" s="388"/>
      <c r="T189" s="425"/>
      <c r="U189" s="395"/>
      <c r="V189" s="396"/>
      <c r="W189" s="396"/>
      <c r="X189" s="398"/>
      <c r="Y189" s="399"/>
      <c r="Z189" s="400"/>
      <c r="AA189" s="401"/>
      <c r="AB189" s="402"/>
      <c r="AC189" s="403"/>
      <c r="AE189" s="424">
        <f t="shared" si="146"/>
        <v>0</v>
      </c>
      <c r="AF189" s="423">
        <f t="shared" si="145"/>
        <v>0</v>
      </c>
      <c r="AG189" s="391">
        <f t="shared" si="145"/>
        <v>0</v>
      </c>
      <c r="AH189" s="392">
        <f t="shared" si="145"/>
        <v>0</v>
      </c>
      <c r="AI189" s="407">
        <f t="shared" si="145"/>
        <v>0</v>
      </c>
      <c r="AJ189" s="408">
        <f t="shared" si="145"/>
        <v>0</v>
      </c>
      <c r="AK189" s="409">
        <f t="shared" si="145"/>
        <v>0</v>
      </c>
      <c r="AL189" s="394">
        <f t="shared" si="145"/>
        <v>0</v>
      </c>
      <c r="AM189" s="410">
        <f t="shared" si="145"/>
        <v>0</v>
      </c>
      <c r="AN189" s="426">
        <f t="shared" si="145"/>
        <v>0</v>
      </c>
      <c r="AO189" s="411">
        <f t="shared" si="145"/>
        <v>0</v>
      </c>
      <c r="AP189" s="412">
        <f t="shared" si="145"/>
        <v>0</v>
      </c>
      <c r="AQ189" s="397">
        <f t="shared" si="145"/>
        <v>0</v>
      </c>
      <c r="AR189" s="413">
        <f t="shared" si="145"/>
        <v>0</v>
      </c>
      <c r="AS189" s="414">
        <f t="shared" si="145"/>
        <v>0</v>
      </c>
      <c r="AT189" s="415">
        <f t="shared" si="145"/>
        <v>0</v>
      </c>
      <c r="AU189" s="425">
        <f t="shared" si="145"/>
        <v>0</v>
      </c>
      <c r="AV189" s="416">
        <f t="shared" si="145"/>
        <v>0</v>
      </c>
      <c r="AW189" s="417">
        <f t="shared" si="145"/>
        <v>0</v>
      </c>
      <c r="BA189" s="81">
        <f t="shared" si="139"/>
        <v>0</v>
      </c>
      <c r="BB189" s="81">
        <f t="shared" si="140"/>
        <v>0</v>
      </c>
      <c r="BC189" s="81">
        <f t="shared" si="141"/>
        <v>0</v>
      </c>
      <c r="BD189" s="81">
        <f t="shared" si="142"/>
        <v>0</v>
      </c>
      <c r="BE189" s="267"/>
      <c r="BF189" s="267"/>
      <c r="BG189" s="267"/>
      <c r="BH189" s="267">
        <v>1</v>
      </c>
      <c r="BI189" s="8"/>
      <c r="BJ189" s="375" t="s">
        <v>30457</v>
      </c>
      <c r="BK189" s="131">
        <v>6</v>
      </c>
      <c r="BL189" s="131">
        <f t="shared" si="143"/>
        <v>0</v>
      </c>
      <c r="BM189" s="131">
        <v>3.5</v>
      </c>
      <c r="BN189" s="131">
        <f t="shared" si="144"/>
        <v>0</v>
      </c>
      <c r="BO189" s="68"/>
      <c r="BP189" s="68"/>
      <c r="BQ189" s="68"/>
      <c r="BR189" s="68"/>
      <c r="BS189" s="68"/>
      <c r="BT189" s="68"/>
      <c r="BU189" s="68"/>
      <c r="BV189" s="68"/>
      <c r="BW189" s="68"/>
      <c r="BX189" s="68"/>
      <c r="BY189" s="68"/>
      <c r="BZ189" s="68"/>
      <c r="CA189" s="68"/>
      <c r="CB189" s="68"/>
      <c r="CC189" s="68"/>
      <c r="CD189" s="68"/>
      <c r="CE189" s="68"/>
      <c r="CF189" s="68"/>
      <c r="CG189" s="68"/>
      <c r="CH189" s="68"/>
      <c r="CI189" s="68"/>
      <c r="CJ189" s="68"/>
    </row>
    <row r="190" spans="1:88" ht="18" customHeight="1">
      <c r="A190" s="235" t="s">
        <v>30458</v>
      </c>
      <c r="B190" s="235" t="s">
        <v>28589</v>
      </c>
      <c r="C190" s="235" t="s">
        <v>30423</v>
      </c>
      <c r="D190" s="142" t="s">
        <v>30459</v>
      </c>
      <c r="E190" s="124">
        <v>1</v>
      </c>
      <c r="F190" s="124">
        <f t="shared" si="134"/>
        <v>0</v>
      </c>
      <c r="G190" s="793">
        <v>200</v>
      </c>
      <c r="H190" s="481">
        <f t="shared" si="135"/>
        <v>0</v>
      </c>
      <c r="I190" s="125">
        <f t="shared" si="136"/>
        <v>200</v>
      </c>
      <c r="J190" s="236">
        <f t="shared" si="137"/>
        <v>0</v>
      </c>
      <c r="K190" s="389"/>
      <c r="L190" s="390"/>
      <c r="M190" s="444"/>
      <c r="N190" s="392"/>
      <c r="O190" s="393"/>
      <c r="P190" s="824"/>
      <c r="Q190" s="369"/>
      <c r="R190" s="394"/>
      <c r="S190" s="388"/>
      <c r="T190" s="425"/>
      <c r="U190" s="395"/>
      <c r="V190" s="396"/>
      <c r="W190" s="396"/>
      <c r="X190" s="398"/>
      <c r="Y190" s="399"/>
      <c r="Z190" s="400"/>
      <c r="AA190" s="401"/>
      <c r="AB190" s="402"/>
      <c r="AC190" s="403"/>
      <c r="AE190" s="424">
        <f t="shared" si="146"/>
        <v>0</v>
      </c>
      <c r="AF190" s="423">
        <f t="shared" si="145"/>
        <v>0</v>
      </c>
      <c r="AG190" s="391">
        <f t="shared" si="145"/>
        <v>0</v>
      </c>
      <c r="AH190" s="392">
        <f t="shared" si="145"/>
        <v>0</v>
      </c>
      <c r="AI190" s="407">
        <f t="shared" si="145"/>
        <v>0</v>
      </c>
      <c r="AJ190" s="408">
        <f t="shared" si="145"/>
        <v>0</v>
      </c>
      <c r="AK190" s="409">
        <f t="shared" si="145"/>
        <v>0</v>
      </c>
      <c r="AL190" s="394">
        <f t="shared" si="145"/>
        <v>0</v>
      </c>
      <c r="AM190" s="410">
        <f t="shared" si="145"/>
        <v>0</v>
      </c>
      <c r="AN190" s="426">
        <f t="shared" si="145"/>
        <v>0</v>
      </c>
      <c r="AO190" s="411">
        <f t="shared" si="145"/>
        <v>0</v>
      </c>
      <c r="AP190" s="412">
        <f t="shared" si="145"/>
        <v>0</v>
      </c>
      <c r="AQ190" s="397">
        <f t="shared" si="145"/>
        <v>0</v>
      </c>
      <c r="AR190" s="413">
        <f t="shared" si="145"/>
        <v>0</v>
      </c>
      <c r="AS190" s="414">
        <f t="shared" si="145"/>
        <v>0</v>
      </c>
      <c r="AT190" s="415">
        <f t="shared" si="145"/>
        <v>0</v>
      </c>
      <c r="AU190" s="425">
        <f t="shared" si="145"/>
        <v>0</v>
      </c>
      <c r="AV190" s="416">
        <f t="shared" si="145"/>
        <v>0</v>
      </c>
      <c r="AW190" s="417">
        <f t="shared" si="145"/>
        <v>0</v>
      </c>
      <c r="BA190" s="81">
        <f t="shared" si="139"/>
        <v>0</v>
      </c>
      <c r="BB190" s="81">
        <f t="shared" si="140"/>
        <v>0</v>
      </c>
      <c r="BC190" s="81">
        <f t="shared" si="141"/>
        <v>0</v>
      </c>
      <c r="BD190" s="81">
        <f t="shared" si="142"/>
        <v>0</v>
      </c>
      <c r="BE190" s="267"/>
      <c r="BF190" s="267">
        <v>1</v>
      </c>
      <c r="BG190" s="267"/>
      <c r="BH190" s="267"/>
      <c r="BI190" s="8"/>
      <c r="BJ190" s="375" t="s">
        <v>30460</v>
      </c>
      <c r="BK190" s="131">
        <v>6</v>
      </c>
      <c r="BL190" s="131">
        <f t="shared" si="143"/>
        <v>0</v>
      </c>
      <c r="BM190" s="131">
        <v>1.7</v>
      </c>
      <c r="BN190" s="131">
        <f t="shared" si="144"/>
        <v>0</v>
      </c>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row>
    <row r="191" spans="1:88" ht="18" customHeight="1">
      <c r="A191" s="235" t="s">
        <v>30461</v>
      </c>
      <c r="B191" s="235" t="s">
        <v>28590</v>
      </c>
      <c r="C191" s="235" t="s">
        <v>30423</v>
      </c>
      <c r="D191" s="142" t="s">
        <v>30462</v>
      </c>
      <c r="E191" s="124">
        <v>1</v>
      </c>
      <c r="F191" s="124">
        <f t="shared" si="134"/>
        <v>0</v>
      </c>
      <c r="G191" s="793">
        <v>210</v>
      </c>
      <c r="H191" s="481">
        <f t="shared" si="135"/>
        <v>0</v>
      </c>
      <c r="I191" s="125">
        <f t="shared" si="136"/>
        <v>210</v>
      </c>
      <c r="J191" s="236">
        <f t="shared" si="137"/>
        <v>0</v>
      </c>
      <c r="K191" s="389"/>
      <c r="L191" s="390"/>
      <c r="M191" s="444"/>
      <c r="N191" s="392"/>
      <c r="O191" s="393"/>
      <c r="P191" s="824"/>
      <c r="Q191" s="369"/>
      <c r="R191" s="394"/>
      <c r="S191" s="388"/>
      <c r="T191" s="425"/>
      <c r="U191" s="395"/>
      <c r="V191" s="396"/>
      <c r="W191" s="396"/>
      <c r="X191" s="398"/>
      <c r="Y191" s="399"/>
      <c r="Z191" s="400"/>
      <c r="AA191" s="401"/>
      <c r="AB191" s="402"/>
      <c r="AC191" s="403"/>
      <c r="AE191" s="424">
        <f t="shared" si="146"/>
        <v>0</v>
      </c>
      <c r="AF191" s="423">
        <f t="shared" si="145"/>
        <v>0</v>
      </c>
      <c r="AG191" s="391">
        <f t="shared" si="145"/>
        <v>0</v>
      </c>
      <c r="AH191" s="392">
        <f t="shared" si="145"/>
        <v>0</v>
      </c>
      <c r="AI191" s="407">
        <f t="shared" si="145"/>
        <v>0</v>
      </c>
      <c r="AJ191" s="408">
        <f t="shared" si="145"/>
        <v>0</v>
      </c>
      <c r="AK191" s="409">
        <f t="shared" si="145"/>
        <v>0</v>
      </c>
      <c r="AL191" s="394">
        <f t="shared" si="145"/>
        <v>0</v>
      </c>
      <c r="AM191" s="410">
        <f t="shared" si="145"/>
        <v>0</v>
      </c>
      <c r="AN191" s="426">
        <f t="shared" si="145"/>
        <v>0</v>
      </c>
      <c r="AO191" s="411">
        <f t="shared" si="145"/>
        <v>0</v>
      </c>
      <c r="AP191" s="412">
        <f t="shared" ref="AP191:AW193" si="147">AP190</f>
        <v>0</v>
      </c>
      <c r="AQ191" s="397">
        <f t="shared" si="147"/>
        <v>0</v>
      </c>
      <c r="AR191" s="413">
        <f t="shared" si="147"/>
        <v>0</v>
      </c>
      <c r="AS191" s="414">
        <f t="shared" si="147"/>
        <v>0</v>
      </c>
      <c r="AT191" s="415">
        <f t="shared" si="147"/>
        <v>0</v>
      </c>
      <c r="AU191" s="425">
        <f t="shared" si="147"/>
        <v>0</v>
      </c>
      <c r="AV191" s="416">
        <f t="shared" si="147"/>
        <v>0</v>
      </c>
      <c r="AW191" s="417">
        <f t="shared" si="147"/>
        <v>0</v>
      </c>
      <c r="BA191" s="81">
        <f t="shared" si="139"/>
        <v>0</v>
      </c>
      <c r="BB191" s="81">
        <f t="shared" si="140"/>
        <v>0</v>
      </c>
      <c r="BC191" s="81">
        <f t="shared" si="141"/>
        <v>0</v>
      </c>
      <c r="BD191" s="81">
        <f t="shared" si="142"/>
        <v>0</v>
      </c>
      <c r="BE191" s="267"/>
      <c r="BF191" s="267">
        <v>1</v>
      </c>
      <c r="BG191" s="267"/>
      <c r="BH191" s="267"/>
      <c r="BI191" s="8"/>
      <c r="BJ191" s="375" t="s">
        <v>30463</v>
      </c>
      <c r="BK191" s="131">
        <v>6</v>
      </c>
      <c r="BL191" s="131">
        <f t="shared" si="143"/>
        <v>0</v>
      </c>
      <c r="BM191" s="131">
        <v>1.7</v>
      </c>
      <c r="BN191" s="131">
        <f t="shared" si="144"/>
        <v>0</v>
      </c>
      <c r="BO191" s="68"/>
      <c r="BP191" s="68"/>
      <c r="BQ191" s="68"/>
      <c r="BR191" s="68"/>
      <c r="BS191" s="68"/>
      <c r="BT191" s="68"/>
      <c r="BU191" s="68"/>
      <c r="BV191" s="68"/>
      <c r="BW191" s="68"/>
      <c r="BX191" s="68"/>
      <c r="BY191" s="68"/>
      <c r="BZ191" s="68"/>
      <c r="CA191" s="68"/>
      <c r="CB191" s="68"/>
      <c r="CC191" s="68"/>
      <c r="CD191" s="68"/>
      <c r="CE191" s="68"/>
      <c r="CF191" s="68"/>
      <c r="CG191" s="68"/>
      <c r="CH191" s="68"/>
      <c r="CI191" s="68"/>
      <c r="CJ191" s="68"/>
    </row>
    <row r="192" spans="1:88" ht="18" customHeight="1">
      <c r="A192" s="235" t="s">
        <v>30464</v>
      </c>
      <c r="B192" s="235" t="s">
        <v>28591</v>
      </c>
      <c r="C192" s="235" t="s">
        <v>30423</v>
      </c>
      <c r="D192" s="142" t="s">
        <v>30465</v>
      </c>
      <c r="E192" s="124">
        <v>1</v>
      </c>
      <c r="F192" s="124">
        <f t="shared" si="134"/>
        <v>0</v>
      </c>
      <c r="G192" s="793">
        <v>200</v>
      </c>
      <c r="H192" s="481">
        <f t="shared" si="135"/>
        <v>0</v>
      </c>
      <c r="I192" s="125">
        <f t="shared" si="136"/>
        <v>200</v>
      </c>
      <c r="J192" s="236">
        <f t="shared" si="137"/>
        <v>0</v>
      </c>
      <c r="K192" s="389"/>
      <c r="L192" s="390"/>
      <c r="M192" s="444"/>
      <c r="N192" s="392"/>
      <c r="O192" s="393"/>
      <c r="P192" s="824"/>
      <c r="Q192" s="369"/>
      <c r="R192" s="394"/>
      <c r="S192" s="388"/>
      <c r="T192" s="425"/>
      <c r="U192" s="395"/>
      <c r="V192" s="396"/>
      <c r="W192" s="396"/>
      <c r="X192" s="398"/>
      <c r="Y192" s="399"/>
      <c r="Z192" s="400"/>
      <c r="AA192" s="401"/>
      <c r="AB192" s="402"/>
      <c r="AC192" s="403"/>
      <c r="AE192" s="424">
        <f t="shared" si="146"/>
        <v>0</v>
      </c>
      <c r="AF192" s="423">
        <f t="shared" ref="AF192:AO193" si="148">AF191</f>
        <v>0</v>
      </c>
      <c r="AG192" s="391">
        <f t="shared" si="148"/>
        <v>0</v>
      </c>
      <c r="AH192" s="392">
        <f t="shared" si="148"/>
        <v>0</v>
      </c>
      <c r="AI192" s="407">
        <f t="shared" si="148"/>
        <v>0</v>
      </c>
      <c r="AJ192" s="408">
        <f t="shared" si="148"/>
        <v>0</v>
      </c>
      <c r="AK192" s="409">
        <f t="shared" si="148"/>
        <v>0</v>
      </c>
      <c r="AL192" s="394">
        <f t="shared" si="148"/>
        <v>0</v>
      </c>
      <c r="AM192" s="410">
        <f t="shared" si="148"/>
        <v>0</v>
      </c>
      <c r="AN192" s="426">
        <f t="shared" si="148"/>
        <v>0</v>
      </c>
      <c r="AO192" s="411">
        <f t="shared" si="148"/>
        <v>0</v>
      </c>
      <c r="AP192" s="412">
        <f t="shared" si="147"/>
        <v>0</v>
      </c>
      <c r="AQ192" s="397">
        <f t="shared" si="147"/>
        <v>0</v>
      </c>
      <c r="AR192" s="413">
        <f t="shared" si="147"/>
        <v>0</v>
      </c>
      <c r="AS192" s="414">
        <f t="shared" si="147"/>
        <v>0</v>
      </c>
      <c r="AT192" s="415">
        <f t="shared" si="147"/>
        <v>0</v>
      </c>
      <c r="AU192" s="425">
        <f t="shared" si="147"/>
        <v>0</v>
      </c>
      <c r="AV192" s="416">
        <f t="shared" si="147"/>
        <v>0</v>
      </c>
      <c r="AW192" s="417">
        <f t="shared" si="147"/>
        <v>0</v>
      </c>
      <c r="BA192" s="81">
        <f t="shared" si="139"/>
        <v>0</v>
      </c>
      <c r="BB192" s="81">
        <f t="shared" si="140"/>
        <v>0</v>
      </c>
      <c r="BC192" s="81">
        <f t="shared" si="141"/>
        <v>0</v>
      </c>
      <c r="BD192" s="81">
        <f t="shared" si="142"/>
        <v>0</v>
      </c>
      <c r="BE192" s="267"/>
      <c r="BF192" s="267">
        <v>1</v>
      </c>
      <c r="BG192" s="267"/>
      <c r="BH192" s="267"/>
      <c r="BI192" s="8"/>
      <c r="BJ192" s="375" t="s">
        <v>30466</v>
      </c>
      <c r="BK192" s="131">
        <v>5</v>
      </c>
      <c r="BL192" s="131">
        <f t="shared" si="143"/>
        <v>0</v>
      </c>
      <c r="BM192" s="131">
        <v>1.5</v>
      </c>
      <c r="BN192" s="131">
        <f t="shared" si="144"/>
        <v>0</v>
      </c>
      <c r="BO192" s="68"/>
      <c r="BP192" s="68"/>
      <c r="BQ192" s="68"/>
      <c r="BR192" s="68"/>
      <c r="BS192" s="68"/>
      <c r="BT192" s="68"/>
      <c r="BU192" s="68"/>
      <c r="BV192" s="68"/>
      <c r="BW192" s="68"/>
      <c r="BX192" s="68"/>
      <c r="BY192" s="68"/>
      <c r="BZ192" s="68"/>
      <c r="CA192" s="68"/>
      <c r="CB192" s="68"/>
      <c r="CC192" s="68"/>
      <c r="CD192" s="68"/>
      <c r="CE192" s="68"/>
      <c r="CF192" s="68"/>
      <c r="CG192" s="68"/>
      <c r="CH192" s="68"/>
      <c r="CI192" s="68"/>
      <c r="CJ192" s="68"/>
    </row>
    <row r="193" spans="1:88" ht="18" customHeight="1">
      <c r="A193" s="235" t="s">
        <v>30467</v>
      </c>
      <c r="B193" s="235" t="s">
        <v>28592</v>
      </c>
      <c r="C193" s="235" t="s">
        <v>30423</v>
      </c>
      <c r="D193" s="142" t="s">
        <v>30468</v>
      </c>
      <c r="E193" s="124">
        <v>1</v>
      </c>
      <c r="F193" s="124">
        <f t="shared" si="134"/>
        <v>0</v>
      </c>
      <c r="G193" s="793">
        <v>220</v>
      </c>
      <c r="H193" s="481">
        <f t="shared" si="135"/>
        <v>0</v>
      </c>
      <c r="I193" s="125">
        <f t="shared" si="136"/>
        <v>220</v>
      </c>
      <c r="J193" s="236">
        <f t="shared" si="137"/>
        <v>0</v>
      </c>
      <c r="K193" s="389"/>
      <c r="L193" s="390"/>
      <c r="M193" s="444"/>
      <c r="N193" s="392"/>
      <c r="O193" s="393"/>
      <c r="P193" s="824"/>
      <c r="Q193" s="369"/>
      <c r="R193" s="394"/>
      <c r="S193" s="388"/>
      <c r="T193" s="425"/>
      <c r="U193" s="395"/>
      <c r="V193" s="396"/>
      <c r="W193" s="396"/>
      <c r="X193" s="398"/>
      <c r="Y193" s="399"/>
      <c r="Z193" s="400"/>
      <c r="AA193" s="401"/>
      <c r="AB193" s="402"/>
      <c r="AC193" s="403"/>
      <c r="AE193" s="424">
        <f t="shared" si="146"/>
        <v>0</v>
      </c>
      <c r="AF193" s="423">
        <f t="shared" si="148"/>
        <v>0</v>
      </c>
      <c r="AG193" s="391">
        <f t="shared" si="148"/>
        <v>0</v>
      </c>
      <c r="AH193" s="392">
        <f t="shared" si="148"/>
        <v>0</v>
      </c>
      <c r="AI193" s="407">
        <f t="shared" si="148"/>
        <v>0</v>
      </c>
      <c r="AJ193" s="408">
        <f t="shared" si="148"/>
        <v>0</v>
      </c>
      <c r="AK193" s="409">
        <f t="shared" si="148"/>
        <v>0</v>
      </c>
      <c r="AL193" s="394">
        <f t="shared" si="148"/>
        <v>0</v>
      </c>
      <c r="AM193" s="410">
        <f t="shared" si="148"/>
        <v>0</v>
      </c>
      <c r="AN193" s="426">
        <f t="shared" si="148"/>
        <v>0</v>
      </c>
      <c r="AO193" s="411">
        <f t="shared" si="148"/>
        <v>0</v>
      </c>
      <c r="AP193" s="412">
        <f t="shared" si="147"/>
        <v>0</v>
      </c>
      <c r="AQ193" s="397">
        <f t="shared" si="147"/>
        <v>0</v>
      </c>
      <c r="AR193" s="413">
        <f t="shared" si="147"/>
        <v>0</v>
      </c>
      <c r="AS193" s="414">
        <f t="shared" si="147"/>
        <v>0</v>
      </c>
      <c r="AT193" s="415">
        <f t="shared" si="147"/>
        <v>0</v>
      </c>
      <c r="AU193" s="425">
        <f t="shared" si="147"/>
        <v>0</v>
      </c>
      <c r="AV193" s="416">
        <f t="shared" si="147"/>
        <v>0</v>
      </c>
      <c r="AW193" s="417">
        <f t="shared" si="147"/>
        <v>0</v>
      </c>
      <c r="BA193" s="81">
        <f t="shared" si="139"/>
        <v>0</v>
      </c>
      <c r="BB193" s="81">
        <f t="shared" si="140"/>
        <v>0</v>
      </c>
      <c r="BC193" s="81">
        <f t="shared" si="141"/>
        <v>0</v>
      </c>
      <c r="BD193" s="81">
        <f t="shared" si="142"/>
        <v>0</v>
      </c>
      <c r="BE193" s="267"/>
      <c r="BF193" s="267"/>
      <c r="BG193" s="267">
        <v>1</v>
      </c>
      <c r="BH193" s="267"/>
      <c r="BI193" s="8"/>
      <c r="BJ193" s="375" t="s">
        <v>30469</v>
      </c>
      <c r="BK193" s="181">
        <v>6</v>
      </c>
      <c r="BL193" s="181">
        <f t="shared" si="143"/>
        <v>0</v>
      </c>
      <c r="BM193" s="131">
        <v>2.8</v>
      </c>
      <c r="BN193" s="181">
        <f t="shared" si="144"/>
        <v>0</v>
      </c>
      <c r="BO193" s="68"/>
      <c r="BP193" s="68"/>
      <c r="BQ193" s="68"/>
      <c r="BR193" s="68"/>
      <c r="BS193" s="68"/>
      <c r="BT193" s="68"/>
      <c r="BU193" s="68"/>
      <c r="BV193" s="68"/>
      <c r="BW193" s="68"/>
      <c r="BX193" s="68"/>
      <c r="BY193" s="68"/>
      <c r="BZ193" s="68"/>
      <c r="CA193" s="68"/>
      <c r="CB193" s="68"/>
      <c r="CC193" s="68"/>
      <c r="CD193" s="68"/>
      <c r="CE193" s="68"/>
      <c r="CF193" s="68"/>
      <c r="CG193" s="68"/>
      <c r="CH193" s="68"/>
      <c r="CI193" s="68"/>
      <c r="CJ193" s="68"/>
    </row>
    <row r="194" spans="1:88" ht="18" customHeight="1">
      <c r="A194" s="144" t="s">
        <v>24005</v>
      </c>
      <c r="B194" s="144" t="s">
        <v>28593</v>
      </c>
      <c r="C194" s="144" t="s">
        <v>30423</v>
      </c>
      <c r="D194" s="144" t="s">
        <v>30470</v>
      </c>
      <c r="E194" s="145">
        <v>15</v>
      </c>
      <c r="F194" s="145">
        <f t="shared" si="134"/>
        <v>0</v>
      </c>
      <c r="G194" s="795">
        <f>SUM(G179:G193)*0.9</f>
        <v>2898</v>
      </c>
      <c r="H194" s="485">
        <f>$G$5</f>
        <v>0</v>
      </c>
      <c r="I194" s="487">
        <f t="shared" si="136"/>
        <v>2898</v>
      </c>
      <c r="J194" s="146">
        <f t="shared" si="137"/>
        <v>0</v>
      </c>
      <c r="K194" s="405"/>
      <c r="L194" s="406"/>
      <c r="M194" s="445"/>
      <c r="N194" s="392"/>
      <c r="O194" s="407"/>
      <c r="P194" s="823"/>
      <c r="Q194" s="332"/>
      <c r="R194" s="394"/>
      <c r="S194" s="410"/>
      <c r="T194" s="426"/>
      <c r="U194" s="411"/>
      <c r="V194" s="412"/>
      <c r="W194" s="412"/>
      <c r="X194" s="413"/>
      <c r="Y194" s="414"/>
      <c r="Z194" s="415"/>
      <c r="AA194" s="425"/>
      <c r="AB194" s="416"/>
      <c r="AC194" s="417"/>
      <c r="BA194" s="81">
        <f t="shared" si="139"/>
        <v>0</v>
      </c>
      <c r="BB194" s="81">
        <f t="shared" si="140"/>
        <v>0</v>
      </c>
      <c r="BC194" s="81">
        <f t="shared" si="141"/>
        <v>0</v>
      </c>
      <c r="BD194" s="81">
        <f t="shared" si="142"/>
        <v>0</v>
      </c>
      <c r="BE194" s="147">
        <f>SUM(BE179:BE193)</f>
        <v>0</v>
      </c>
      <c r="BF194" s="147">
        <f>SUM(BF179:BF193)</f>
        <v>9</v>
      </c>
      <c r="BG194" s="147">
        <f>SUM(BG179:BG193)</f>
        <v>5</v>
      </c>
      <c r="BH194" s="147">
        <f>SUM(BH179:BH193)</f>
        <v>1</v>
      </c>
      <c r="BI194" s="8"/>
      <c r="BJ194" s="377"/>
      <c r="BK194" s="147">
        <f>SUM(BK179:BK193)</f>
        <v>89</v>
      </c>
      <c r="BL194" s="151">
        <f t="shared" si="143"/>
        <v>0</v>
      </c>
      <c r="BM194" s="150">
        <f>SUM(BM179:BM193)</f>
        <v>35.949999999999996</v>
      </c>
      <c r="BN194" s="151">
        <f t="shared" si="144"/>
        <v>0</v>
      </c>
      <c r="BO194" s="68"/>
      <c r="BP194" s="68"/>
      <c r="BQ194" s="68"/>
      <c r="BR194" s="68"/>
      <c r="BS194" s="68"/>
      <c r="BT194" s="68"/>
      <c r="BU194" s="68"/>
      <c r="BV194" s="68"/>
      <c r="BW194" s="68"/>
      <c r="BX194" s="68"/>
      <c r="BY194" s="68"/>
      <c r="BZ194" s="68"/>
      <c r="CA194" s="68"/>
      <c r="CB194" s="68"/>
      <c r="CC194" s="68"/>
      <c r="CD194" s="68"/>
      <c r="CE194" s="68"/>
      <c r="CF194" s="68"/>
      <c r="CG194" s="68"/>
      <c r="CH194" s="68"/>
      <c r="CI194" s="68"/>
      <c r="CJ194" s="68"/>
    </row>
    <row r="195" spans="1:88" ht="57.75" customHeight="1">
      <c r="A195" s="234" t="s">
        <v>0</v>
      </c>
      <c r="B195" s="234" t="s">
        <v>28839</v>
      </c>
      <c r="C195" s="234" t="s">
        <v>30471</v>
      </c>
      <c r="D195" s="234" t="s">
        <v>30472</v>
      </c>
      <c r="E195" s="115"/>
      <c r="F195" s="115"/>
      <c r="G195" s="788"/>
      <c r="I195" s="94"/>
      <c r="J195" s="92"/>
      <c r="K195"/>
      <c r="L195"/>
      <c r="M195"/>
      <c r="N195"/>
      <c r="O195"/>
      <c r="P195"/>
      <c r="Q195"/>
      <c r="R195"/>
      <c r="S195"/>
      <c r="T195"/>
      <c r="U195"/>
      <c r="V195"/>
      <c r="W195"/>
      <c r="X195"/>
      <c r="Y195"/>
      <c r="Z195"/>
      <c r="AA195"/>
      <c r="AB195"/>
      <c r="AC195"/>
      <c r="BA195" s="200" t="s">
        <v>28779</v>
      </c>
      <c r="BB195" s="200" t="s">
        <v>28780</v>
      </c>
      <c r="BC195" s="200" t="s">
        <v>28781</v>
      </c>
      <c r="BD195" s="200" t="s">
        <v>28782</v>
      </c>
      <c r="BE195" s="159" t="s">
        <v>28779</v>
      </c>
      <c r="BF195" s="159" t="s">
        <v>28780</v>
      </c>
      <c r="BG195" s="159" t="s">
        <v>28781</v>
      </c>
      <c r="BH195" s="159" t="s">
        <v>28782</v>
      </c>
      <c r="BI195" s="8"/>
      <c r="BJ195" s="378"/>
      <c r="BK195" s="378"/>
      <c r="BL195" s="239"/>
    </row>
    <row r="196" spans="1:88" ht="18" customHeight="1">
      <c r="A196" s="235" t="s">
        <v>30473</v>
      </c>
      <c r="B196" s="235" t="s">
        <v>28447</v>
      </c>
      <c r="C196" s="235" t="s">
        <v>30471</v>
      </c>
      <c r="D196" s="142" t="s">
        <v>30474</v>
      </c>
      <c r="E196" s="124">
        <v>1</v>
      </c>
      <c r="F196" s="124">
        <f t="shared" ref="F196:F211" si="149">SUM(K196:AC196)</f>
        <v>0</v>
      </c>
      <c r="G196" s="793">
        <v>170</v>
      </c>
      <c r="H196" s="481">
        <f t="shared" ref="H196:H210" si="150">$G$5</f>
        <v>0</v>
      </c>
      <c r="I196" s="125">
        <f t="shared" ref="I196:I211" si="151">G196*((1-H196))</f>
        <v>170</v>
      </c>
      <c r="J196" s="126">
        <f t="shared" ref="J196:J211" si="152">F196*I196</f>
        <v>0</v>
      </c>
      <c r="K196" s="389"/>
      <c r="L196" s="390"/>
      <c r="M196" s="444"/>
      <c r="N196" s="392"/>
      <c r="O196" s="393"/>
      <c r="P196" s="824"/>
      <c r="Q196" s="369"/>
      <c r="R196" s="394"/>
      <c r="S196" s="388"/>
      <c r="T196" s="425"/>
      <c r="U196" s="395"/>
      <c r="V196" s="396"/>
      <c r="W196" s="396"/>
      <c r="X196" s="398"/>
      <c r="Y196" s="399"/>
      <c r="Z196" s="400"/>
      <c r="AA196" s="401"/>
      <c r="AB196" s="402"/>
      <c r="AC196" s="403"/>
      <c r="AE196" s="424">
        <f t="shared" ref="AE196:AS196" si="153">K211</f>
        <v>0</v>
      </c>
      <c r="AF196" s="423">
        <f t="shared" si="153"/>
        <v>0</v>
      </c>
      <c r="AG196" s="391">
        <f t="shared" si="153"/>
        <v>0</v>
      </c>
      <c r="AH196" s="392">
        <f t="shared" si="153"/>
        <v>0</v>
      </c>
      <c r="AI196" s="407">
        <f t="shared" si="153"/>
        <v>0</v>
      </c>
      <c r="AJ196" s="408">
        <f t="shared" si="153"/>
        <v>0</v>
      </c>
      <c r="AK196" s="409">
        <f t="shared" si="153"/>
        <v>0</v>
      </c>
      <c r="AL196" s="394">
        <f t="shared" si="153"/>
        <v>0</v>
      </c>
      <c r="AM196" s="410">
        <f t="shared" si="153"/>
        <v>0</v>
      </c>
      <c r="AN196" s="426">
        <f t="shared" si="153"/>
        <v>0</v>
      </c>
      <c r="AO196" s="411">
        <f t="shared" si="153"/>
        <v>0</v>
      </c>
      <c r="AP196" s="412">
        <f t="shared" si="153"/>
        <v>0</v>
      </c>
      <c r="AQ196" s="397">
        <f t="shared" si="153"/>
        <v>0</v>
      </c>
      <c r="AR196" s="413">
        <f t="shared" si="153"/>
        <v>0</v>
      </c>
      <c r="AS196" s="414">
        <f t="shared" si="153"/>
        <v>0</v>
      </c>
      <c r="AT196" s="415">
        <f>Z211</f>
        <v>0</v>
      </c>
      <c r="AU196" s="425">
        <f>AA211</f>
        <v>0</v>
      </c>
      <c r="AV196" s="416">
        <f>AB211</f>
        <v>0</v>
      </c>
      <c r="AW196" s="417">
        <f>AC211</f>
        <v>0</v>
      </c>
      <c r="BA196" s="81">
        <f t="shared" ref="BA196:BA211" si="154">BE196*$F196</f>
        <v>0</v>
      </c>
      <c r="BB196" s="81">
        <f t="shared" ref="BB196:BB211" si="155">BF196*$F196</f>
        <v>0</v>
      </c>
      <c r="BC196" s="81">
        <f t="shared" ref="BC196:BC211" si="156">BG196*$F196</f>
        <v>0</v>
      </c>
      <c r="BD196" s="81">
        <f t="shared" ref="BD196:BD211" si="157">BH196*$F196</f>
        <v>0</v>
      </c>
      <c r="BE196" s="267"/>
      <c r="BF196" s="267">
        <v>1</v>
      </c>
      <c r="BG196" s="267"/>
      <c r="BH196" s="267"/>
      <c r="BI196" s="8"/>
      <c r="BJ196" s="375" t="s">
        <v>30427</v>
      </c>
      <c r="BK196" s="134">
        <v>6</v>
      </c>
      <c r="BL196" s="134">
        <f t="shared" ref="BL196:BL211" si="158">BK196*F196</f>
        <v>0</v>
      </c>
      <c r="BM196" s="131">
        <v>2</v>
      </c>
      <c r="BN196" s="131">
        <f t="shared" ref="BN196:BN211" si="159">BM196*F196</f>
        <v>0</v>
      </c>
      <c r="BO196" s="68"/>
      <c r="BP196" s="68"/>
      <c r="BQ196" s="68"/>
      <c r="BR196" s="68"/>
      <c r="BS196" s="68"/>
      <c r="BT196" s="68"/>
      <c r="BU196" s="68"/>
      <c r="BV196" s="68"/>
      <c r="BW196" s="68"/>
      <c r="BX196" s="68"/>
      <c r="BY196" s="68"/>
      <c r="BZ196" s="68"/>
      <c r="CA196" s="68"/>
      <c r="CB196" s="68"/>
      <c r="CC196" s="68"/>
      <c r="CD196" s="68"/>
      <c r="CE196" s="68"/>
      <c r="CF196" s="68"/>
      <c r="CG196" s="68"/>
      <c r="CH196" s="68"/>
      <c r="CI196" s="68"/>
      <c r="CJ196" s="68"/>
    </row>
    <row r="197" spans="1:88" ht="18" customHeight="1">
      <c r="A197" s="235" t="s">
        <v>30475</v>
      </c>
      <c r="B197" s="235" t="s">
        <v>28448</v>
      </c>
      <c r="C197" s="235" t="s">
        <v>30471</v>
      </c>
      <c r="D197" s="142" t="s">
        <v>30476</v>
      </c>
      <c r="E197" s="80">
        <v>1</v>
      </c>
      <c r="F197" s="80">
        <f t="shared" si="149"/>
        <v>0</v>
      </c>
      <c r="G197" s="811">
        <v>170</v>
      </c>
      <c r="H197" s="481">
        <f t="shared" si="150"/>
        <v>0</v>
      </c>
      <c r="I197" s="125">
        <f t="shared" si="151"/>
        <v>170</v>
      </c>
      <c r="J197" s="241">
        <f t="shared" si="152"/>
        <v>0</v>
      </c>
      <c r="K197" s="389"/>
      <c r="L197" s="390"/>
      <c r="M197" s="444"/>
      <c r="N197" s="392"/>
      <c r="O197" s="393"/>
      <c r="P197" s="824"/>
      <c r="Q197" s="369"/>
      <c r="R197" s="394"/>
      <c r="S197" s="388"/>
      <c r="T197" s="425"/>
      <c r="U197" s="395"/>
      <c r="V197" s="396"/>
      <c r="W197" s="396"/>
      <c r="X197" s="398"/>
      <c r="Y197" s="399"/>
      <c r="Z197" s="400"/>
      <c r="AA197" s="401"/>
      <c r="AB197" s="402"/>
      <c r="AC197" s="403"/>
      <c r="AE197" s="424">
        <f>AE196</f>
        <v>0</v>
      </c>
      <c r="AF197" s="423">
        <f t="shared" ref="AF197:AW208" si="160">AF196</f>
        <v>0</v>
      </c>
      <c r="AG197" s="391">
        <f t="shared" si="160"/>
        <v>0</v>
      </c>
      <c r="AH197" s="392">
        <f t="shared" si="160"/>
        <v>0</v>
      </c>
      <c r="AI197" s="407">
        <f t="shared" si="160"/>
        <v>0</v>
      </c>
      <c r="AJ197" s="408">
        <f t="shared" si="160"/>
        <v>0</v>
      </c>
      <c r="AK197" s="409">
        <f t="shared" si="160"/>
        <v>0</v>
      </c>
      <c r="AL197" s="394">
        <f t="shared" si="160"/>
        <v>0</v>
      </c>
      <c r="AM197" s="410">
        <f t="shared" si="160"/>
        <v>0</v>
      </c>
      <c r="AN197" s="426">
        <f t="shared" si="160"/>
        <v>0</v>
      </c>
      <c r="AO197" s="411">
        <f t="shared" si="160"/>
        <v>0</v>
      </c>
      <c r="AP197" s="412">
        <f t="shared" si="160"/>
        <v>0</v>
      </c>
      <c r="AQ197" s="397">
        <f t="shared" si="160"/>
        <v>0</v>
      </c>
      <c r="AR197" s="413">
        <f t="shared" si="160"/>
        <v>0</v>
      </c>
      <c r="AS197" s="414">
        <f t="shared" si="160"/>
        <v>0</v>
      </c>
      <c r="AT197" s="415">
        <f t="shared" si="160"/>
        <v>0</v>
      </c>
      <c r="AU197" s="425">
        <f t="shared" si="160"/>
        <v>0</v>
      </c>
      <c r="AV197" s="416">
        <f t="shared" si="160"/>
        <v>0</v>
      </c>
      <c r="AW197" s="417">
        <f t="shared" si="160"/>
        <v>0</v>
      </c>
      <c r="BA197" s="81">
        <f t="shared" si="154"/>
        <v>0</v>
      </c>
      <c r="BB197" s="81">
        <f t="shared" si="155"/>
        <v>0</v>
      </c>
      <c r="BC197" s="81">
        <f t="shared" si="156"/>
        <v>0</v>
      </c>
      <c r="BD197" s="81">
        <f t="shared" si="157"/>
        <v>0</v>
      </c>
      <c r="BE197" s="267"/>
      <c r="BF197" s="267"/>
      <c r="BG197" s="267">
        <v>1</v>
      </c>
      <c r="BH197" s="267"/>
      <c r="BI197" s="8"/>
      <c r="BJ197" s="375" t="s">
        <v>30430</v>
      </c>
      <c r="BK197" s="131">
        <v>6</v>
      </c>
      <c r="BL197" s="131">
        <f t="shared" si="158"/>
        <v>0</v>
      </c>
      <c r="BM197" s="131">
        <v>2.15</v>
      </c>
      <c r="BN197" s="131">
        <f t="shared" si="159"/>
        <v>0</v>
      </c>
      <c r="BO197" s="68"/>
      <c r="BP197" s="68"/>
      <c r="BQ197" s="68"/>
      <c r="BR197" s="68"/>
      <c r="BS197" s="68"/>
      <c r="BT197" s="68"/>
      <c r="BU197" s="68"/>
      <c r="BV197" s="68"/>
      <c r="BW197" s="68"/>
      <c r="BX197" s="68"/>
      <c r="BY197" s="68"/>
      <c r="BZ197" s="68"/>
      <c r="CA197" s="68"/>
      <c r="CB197" s="68"/>
      <c r="CC197" s="68"/>
      <c r="CD197" s="68"/>
      <c r="CE197" s="68"/>
      <c r="CF197" s="68"/>
      <c r="CG197" s="68"/>
      <c r="CH197" s="68"/>
      <c r="CI197" s="68"/>
      <c r="CJ197" s="68"/>
    </row>
    <row r="198" spans="1:88" ht="18" customHeight="1">
      <c r="A198" s="235" t="s">
        <v>30477</v>
      </c>
      <c r="B198" s="235" t="s">
        <v>28449</v>
      </c>
      <c r="C198" s="235" t="s">
        <v>30471</v>
      </c>
      <c r="D198" s="142" t="s">
        <v>30478</v>
      </c>
      <c r="E198" s="124">
        <v>1</v>
      </c>
      <c r="F198" s="124">
        <f t="shared" si="149"/>
        <v>0</v>
      </c>
      <c r="G198" s="793">
        <v>160</v>
      </c>
      <c r="H198" s="481">
        <f t="shared" si="150"/>
        <v>0</v>
      </c>
      <c r="I198" s="125">
        <f t="shared" si="151"/>
        <v>160</v>
      </c>
      <c r="J198" s="236">
        <f t="shared" si="152"/>
        <v>0</v>
      </c>
      <c r="K198" s="389"/>
      <c r="L198" s="390"/>
      <c r="M198" s="444"/>
      <c r="N198" s="392"/>
      <c r="O198" s="393"/>
      <c r="P198" s="824"/>
      <c r="Q198" s="369"/>
      <c r="R198" s="394"/>
      <c r="S198" s="388"/>
      <c r="T198" s="425"/>
      <c r="U198" s="395"/>
      <c r="V198" s="396"/>
      <c r="W198" s="396"/>
      <c r="X198" s="398"/>
      <c r="Y198" s="399"/>
      <c r="Z198" s="400"/>
      <c r="AA198" s="401"/>
      <c r="AB198" s="402"/>
      <c r="AC198" s="403"/>
      <c r="AE198" s="424">
        <f t="shared" ref="AE198:AE210" si="161">AE197</f>
        <v>0</v>
      </c>
      <c r="AF198" s="423">
        <f t="shared" si="160"/>
        <v>0</v>
      </c>
      <c r="AG198" s="391">
        <f t="shared" si="160"/>
        <v>0</v>
      </c>
      <c r="AH198" s="392">
        <f t="shared" si="160"/>
        <v>0</v>
      </c>
      <c r="AI198" s="407">
        <f t="shared" si="160"/>
        <v>0</v>
      </c>
      <c r="AJ198" s="408">
        <f t="shared" si="160"/>
        <v>0</v>
      </c>
      <c r="AK198" s="409">
        <f t="shared" si="160"/>
        <v>0</v>
      </c>
      <c r="AL198" s="394">
        <f t="shared" si="160"/>
        <v>0</v>
      </c>
      <c r="AM198" s="410">
        <f t="shared" si="160"/>
        <v>0</v>
      </c>
      <c r="AN198" s="426">
        <f t="shared" si="160"/>
        <v>0</v>
      </c>
      <c r="AO198" s="411">
        <f t="shared" si="160"/>
        <v>0</v>
      </c>
      <c r="AP198" s="412">
        <f t="shared" si="160"/>
        <v>0</v>
      </c>
      <c r="AQ198" s="397">
        <f t="shared" si="160"/>
        <v>0</v>
      </c>
      <c r="AR198" s="413">
        <f t="shared" si="160"/>
        <v>0</v>
      </c>
      <c r="AS198" s="414">
        <f t="shared" si="160"/>
        <v>0</v>
      </c>
      <c r="AT198" s="415">
        <f t="shared" si="160"/>
        <v>0</v>
      </c>
      <c r="AU198" s="425">
        <f t="shared" si="160"/>
        <v>0</v>
      </c>
      <c r="AV198" s="416">
        <f t="shared" si="160"/>
        <v>0</v>
      </c>
      <c r="AW198" s="417">
        <f t="shared" si="160"/>
        <v>0</v>
      </c>
      <c r="BA198" s="81">
        <f t="shared" si="154"/>
        <v>0</v>
      </c>
      <c r="BB198" s="81">
        <f t="shared" si="155"/>
        <v>0</v>
      </c>
      <c r="BC198" s="81">
        <f t="shared" si="156"/>
        <v>0</v>
      </c>
      <c r="BD198" s="81">
        <f t="shared" si="157"/>
        <v>0</v>
      </c>
      <c r="BE198" s="267"/>
      <c r="BF198" s="267">
        <v>1</v>
      </c>
      <c r="BG198" s="267"/>
      <c r="BH198" s="267"/>
      <c r="BI198" s="8"/>
      <c r="BJ198" s="375" t="s">
        <v>30433</v>
      </c>
      <c r="BK198" s="131">
        <v>6</v>
      </c>
      <c r="BL198" s="131">
        <f t="shared" si="158"/>
        <v>0</v>
      </c>
      <c r="BM198" s="131">
        <v>2</v>
      </c>
      <c r="BN198" s="131">
        <f t="shared" si="159"/>
        <v>0</v>
      </c>
      <c r="BO198" s="68"/>
      <c r="BP198" s="68"/>
      <c r="BQ198" s="68"/>
      <c r="BR198" s="68"/>
      <c r="BS198" s="68"/>
      <c r="BT198" s="68"/>
      <c r="BU198" s="68"/>
      <c r="BV198" s="68"/>
      <c r="BW198" s="68"/>
      <c r="BX198" s="68"/>
      <c r="BY198" s="68"/>
      <c r="BZ198" s="68"/>
      <c r="CA198" s="68"/>
      <c r="CB198" s="68"/>
      <c r="CC198" s="68"/>
      <c r="CD198" s="68"/>
      <c r="CE198" s="68"/>
      <c r="CF198" s="68"/>
      <c r="CG198" s="68"/>
      <c r="CH198" s="68"/>
      <c r="CI198" s="68"/>
      <c r="CJ198" s="68"/>
    </row>
    <row r="199" spans="1:88" ht="18" customHeight="1">
      <c r="A199" s="235" t="s">
        <v>30479</v>
      </c>
      <c r="B199" s="235" t="s">
        <v>28450</v>
      </c>
      <c r="C199" s="235" t="s">
        <v>30471</v>
      </c>
      <c r="D199" s="142" t="s">
        <v>30480</v>
      </c>
      <c r="E199" s="124">
        <v>1</v>
      </c>
      <c r="F199" s="124">
        <f t="shared" si="149"/>
        <v>0</v>
      </c>
      <c r="G199" s="793">
        <v>170</v>
      </c>
      <c r="H199" s="481">
        <f t="shared" si="150"/>
        <v>0</v>
      </c>
      <c r="I199" s="125">
        <f t="shared" si="151"/>
        <v>170</v>
      </c>
      <c r="J199" s="236">
        <f t="shared" si="152"/>
        <v>0</v>
      </c>
      <c r="K199" s="389"/>
      <c r="L199" s="390"/>
      <c r="M199" s="444"/>
      <c r="N199" s="392"/>
      <c r="O199" s="393"/>
      <c r="P199" s="824"/>
      <c r="Q199" s="369"/>
      <c r="R199" s="394"/>
      <c r="S199" s="388"/>
      <c r="T199" s="425"/>
      <c r="U199" s="395"/>
      <c r="V199" s="396"/>
      <c r="W199" s="396"/>
      <c r="X199" s="398"/>
      <c r="Y199" s="399"/>
      <c r="Z199" s="400"/>
      <c r="AA199" s="401"/>
      <c r="AB199" s="402"/>
      <c r="AC199" s="403"/>
      <c r="AE199" s="424">
        <f t="shared" si="161"/>
        <v>0</v>
      </c>
      <c r="AF199" s="423">
        <f t="shared" si="160"/>
        <v>0</v>
      </c>
      <c r="AG199" s="391">
        <f t="shared" si="160"/>
        <v>0</v>
      </c>
      <c r="AH199" s="392">
        <f t="shared" si="160"/>
        <v>0</v>
      </c>
      <c r="AI199" s="407">
        <f t="shared" si="160"/>
        <v>0</v>
      </c>
      <c r="AJ199" s="408">
        <f t="shared" si="160"/>
        <v>0</v>
      </c>
      <c r="AK199" s="409">
        <f t="shared" si="160"/>
        <v>0</v>
      </c>
      <c r="AL199" s="394">
        <f t="shared" si="160"/>
        <v>0</v>
      </c>
      <c r="AM199" s="410">
        <f t="shared" si="160"/>
        <v>0</v>
      </c>
      <c r="AN199" s="426">
        <f t="shared" si="160"/>
        <v>0</v>
      </c>
      <c r="AO199" s="411">
        <f t="shared" si="160"/>
        <v>0</v>
      </c>
      <c r="AP199" s="412">
        <f t="shared" si="160"/>
        <v>0</v>
      </c>
      <c r="AQ199" s="397">
        <f t="shared" si="160"/>
        <v>0</v>
      </c>
      <c r="AR199" s="413">
        <f t="shared" si="160"/>
        <v>0</v>
      </c>
      <c r="AS199" s="414">
        <f t="shared" si="160"/>
        <v>0</v>
      </c>
      <c r="AT199" s="415">
        <f t="shared" si="160"/>
        <v>0</v>
      </c>
      <c r="AU199" s="425">
        <f t="shared" si="160"/>
        <v>0</v>
      </c>
      <c r="AV199" s="416">
        <f t="shared" si="160"/>
        <v>0</v>
      </c>
      <c r="AW199" s="417">
        <f t="shared" si="160"/>
        <v>0</v>
      </c>
      <c r="BA199" s="81">
        <f t="shared" si="154"/>
        <v>0</v>
      </c>
      <c r="BB199" s="81">
        <f t="shared" si="155"/>
        <v>0</v>
      </c>
      <c r="BC199" s="81">
        <f t="shared" si="156"/>
        <v>0</v>
      </c>
      <c r="BD199" s="81">
        <f t="shared" si="157"/>
        <v>0</v>
      </c>
      <c r="BE199" s="267"/>
      <c r="BF199" s="267">
        <v>1</v>
      </c>
      <c r="BG199" s="267"/>
      <c r="BH199" s="267"/>
      <c r="BI199" s="8"/>
      <c r="BJ199" s="375" t="s">
        <v>30436</v>
      </c>
      <c r="BK199" s="131">
        <v>6</v>
      </c>
      <c r="BL199" s="131">
        <f t="shared" si="158"/>
        <v>0</v>
      </c>
      <c r="BM199" s="131">
        <v>1.8</v>
      </c>
      <c r="BN199" s="131">
        <f t="shared" si="159"/>
        <v>0</v>
      </c>
      <c r="BO199" s="68"/>
      <c r="BP199" s="68"/>
      <c r="BQ199" s="68"/>
      <c r="BR199" s="68"/>
      <c r="BS199" s="68"/>
      <c r="BT199" s="68"/>
      <c r="BU199" s="68"/>
      <c r="BV199" s="68"/>
      <c r="BW199" s="68"/>
      <c r="BX199" s="68"/>
      <c r="BY199" s="68"/>
      <c r="BZ199" s="68"/>
      <c r="CA199" s="68"/>
      <c r="CB199" s="68"/>
      <c r="CC199" s="68"/>
      <c r="CD199" s="68"/>
      <c r="CE199" s="68"/>
      <c r="CF199" s="68"/>
      <c r="CG199" s="68"/>
      <c r="CH199" s="68"/>
      <c r="CI199" s="68"/>
      <c r="CJ199" s="68"/>
    </row>
    <row r="200" spans="1:88" ht="18" customHeight="1">
      <c r="A200" s="235" t="s">
        <v>30481</v>
      </c>
      <c r="B200" s="235" t="s">
        <v>28451</v>
      </c>
      <c r="C200" s="235" t="s">
        <v>30471</v>
      </c>
      <c r="D200" s="142" t="s">
        <v>30482</v>
      </c>
      <c r="E200" s="124">
        <v>1</v>
      </c>
      <c r="F200" s="124">
        <f t="shared" si="149"/>
        <v>0</v>
      </c>
      <c r="G200" s="793">
        <v>110</v>
      </c>
      <c r="H200" s="481">
        <f t="shared" si="150"/>
        <v>0</v>
      </c>
      <c r="I200" s="125">
        <f t="shared" si="151"/>
        <v>110</v>
      </c>
      <c r="J200" s="236">
        <f t="shared" si="152"/>
        <v>0</v>
      </c>
      <c r="K200" s="389"/>
      <c r="L200" s="390"/>
      <c r="M200" s="444"/>
      <c r="N200" s="392"/>
      <c r="O200" s="393"/>
      <c r="P200" s="824"/>
      <c r="Q200" s="369"/>
      <c r="R200" s="394"/>
      <c r="S200" s="388"/>
      <c r="T200" s="425"/>
      <c r="U200" s="395"/>
      <c r="V200" s="396"/>
      <c r="W200" s="396"/>
      <c r="X200" s="398"/>
      <c r="Y200" s="399"/>
      <c r="Z200" s="400"/>
      <c r="AA200" s="401"/>
      <c r="AB200" s="402"/>
      <c r="AC200" s="403"/>
      <c r="AE200" s="424">
        <f t="shared" si="161"/>
        <v>0</v>
      </c>
      <c r="AF200" s="423">
        <f t="shared" si="160"/>
        <v>0</v>
      </c>
      <c r="AG200" s="391">
        <f t="shared" si="160"/>
        <v>0</v>
      </c>
      <c r="AH200" s="392">
        <f t="shared" si="160"/>
        <v>0</v>
      </c>
      <c r="AI200" s="407">
        <f t="shared" si="160"/>
        <v>0</v>
      </c>
      <c r="AJ200" s="408">
        <f t="shared" si="160"/>
        <v>0</v>
      </c>
      <c r="AK200" s="409">
        <f t="shared" si="160"/>
        <v>0</v>
      </c>
      <c r="AL200" s="394">
        <f t="shared" si="160"/>
        <v>0</v>
      </c>
      <c r="AM200" s="410">
        <f t="shared" si="160"/>
        <v>0</v>
      </c>
      <c r="AN200" s="426">
        <f t="shared" si="160"/>
        <v>0</v>
      </c>
      <c r="AO200" s="411">
        <f t="shared" si="160"/>
        <v>0</v>
      </c>
      <c r="AP200" s="412">
        <f t="shared" si="160"/>
        <v>0</v>
      </c>
      <c r="AQ200" s="397">
        <f t="shared" si="160"/>
        <v>0</v>
      </c>
      <c r="AR200" s="413">
        <f t="shared" si="160"/>
        <v>0</v>
      </c>
      <c r="AS200" s="414">
        <f t="shared" si="160"/>
        <v>0</v>
      </c>
      <c r="AT200" s="415">
        <f t="shared" si="160"/>
        <v>0</v>
      </c>
      <c r="AU200" s="425">
        <f t="shared" si="160"/>
        <v>0</v>
      </c>
      <c r="AV200" s="416">
        <f t="shared" si="160"/>
        <v>0</v>
      </c>
      <c r="AW200" s="417">
        <f t="shared" si="160"/>
        <v>0</v>
      </c>
      <c r="BA200" s="81">
        <f t="shared" si="154"/>
        <v>0</v>
      </c>
      <c r="BB200" s="81">
        <f t="shared" si="155"/>
        <v>0</v>
      </c>
      <c r="BC200" s="81">
        <f t="shared" si="156"/>
        <v>0</v>
      </c>
      <c r="BD200" s="81">
        <f t="shared" si="157"/>
        <v>0</v>
      </c>
      <c r="BE200" s="267"/>
      <c r="BF200" s="267">
        <v>1</v>
      </c>
      <c r="BG200" s="267"/>
      <c r="BH200" s="267"/>
      <c r="BI200" s="8"/>
      <c r="BJ200" s="375" t="s">
        <v>30439</v>
      </c>
      <c r="BK200" s="131">
        <v>6</v>
      </c>
      <c r="BL200" s="131">
        <f t="shared" si="158"/>
        <v>0</v>
      </c>
      <c r="BM200" s="131">
        <v>1.6</v>
      </c>
      <c r="BN200" s="131">
        <f t="shared" si="159"/>
        <v>0</v>
      </c>
      <c r="BO200" s="68"/>
      <c r="BP200" s="68"/>
      <c r="BQ200" s="68"/>
      <c r="BR200" s="68"/>
      <c r="BS200" s="68"/>
      <c r="BT200" s="68"/>
      <c r="BU200" s="68"/>
      <c r="BV200" s="68"/>
      <c r="BW200" s="68"/>
      <c r="BX200" s="68"/>
      <c r="BY200" s="68"/>
      <c r="BZ200" s="68"/>
      <c r="CA200" s="68"/>
      <c r="CB200" s="68"/>
      <c r="CC200" s="68"/>
      <c r="CD200" s="68"/>
      <c r="CE200" s="68"/>
      <c r="CF200" s="68"/>
      <c r="CG200" s="68"/>
      <c r="CH200" s="68"/>
      <c r="CI200" s="68"/>
      <c r="CJ200" s="68"/>
    </row>
    <row r="201" spans="1:88" ht="18" customHeight="1">
      <c r="A201" s="235" t="s">
        <v>30483</v>
      </c>
      <c r="B201" s="235" t="s">
        <v>28452</v>
      </c>
      <c r="C201" s="235" t="s">
        <v>30471</v>
      </c>
      <c r="D201" s="142" t="s">
        <v>30484</v>
      </c>
      <c r="E201" s="124">
        <v>1</v>
      </c>
      <c r="F201" s="124">
        <f t="shared" si="149"/>
        <v>0</v>
      </c>
      <c r="G201" s="793">
        <v>180</v>
      </c>
      <c r="H201" s="481">
        <f t="shared" si="150"/>
        <v>0</v>
      </c>
      <c r="I201" s="125">
        <f t="shared" si="151"/>
        <v>180</v>
      </c>
      <c r="J201" s="236">
        <f t="shared" si="152"/>
        <v>0</v>
      </c>
      <c r="K201" s="389"/>
      <c r="L201" s="390"/>
      <c r="M201" s="444"/>
      <c r="N201" s="392"/>
      <c r="O201" s="393"/>
      <c r="P201" s="824"/>
      <c r="Q201" s="369"/>
      <c r="R201" s="394"/>
      <c r="S201" s="388"/>
      <c r="T201" s="425"/>
      <c r="U201" s="395"/>
      <c r="V201" s="396"/>
      <c r="W201" s="396"/>
      <c r="X201" s="398"/>
      <c r="Y201" s="399"/>
      <c r="Z201" s="400"/>
      <c r="AA201" s="401"/>
      <c r="AB201" s="402"/>
      <c r="AC201" s="403"/>
      <c r="AE201" s="424">
        <f t="shared" si="161"/>
        <v>0</v>
      </c>
      <c r="AF201" s="423">
        <f t="shared" si="160"/>
        <v>0</v>
      </c>
      <c r="AG201" s="391">
        <f t="shared" si="160"/>
        <v>0</v>
      </c>
      <c r="AH201" s="392">
        <f t="shared" si="160"/>
        <v>0</v>
      </c>
      <c r="AI201" s="407">
        <f t="shared" si="160"/>
        <v>0</v>
      </c>
      <c r="AJ201" s="408">
        <f t="shared" si="160"/>
        <v>0</v>
      </c>
      <c r="AK201" s="409">
        <f t="shared" si="160"/>
        <v>0</v>
      </c>
      <c r="AL201" s="394">
        <f t="shared" si="160"/>
        <v>0</v>
      </c>
      <c r="AM201" s="410">
        <f t="shared" si="160"/>
        <v>0</v>
      </c>
      <c r="AN201" s="426">
        <f t="shared" si="160"/>
        <v>0</v>
      </c>
      <c r="AO201" s="411">
        <f t="shared" si="160"/>
        <v>0</v>
      </c>
      <c r="AP201" s="412">
        <f t="shared" si="160"/>
        <v>0</v>
      </c>
      <c r="AQ201" s="397">
        <f t="shared" si="160"/>
        <v>0</v>
      </c>
      <c r="AR201" s="413">
        <f t="shared" si="160"/>
        <v>0</v>
      </c>
      <c r="AS201" s="414">
        <f t="shared" si="160"/>
        <v>0</v>
      </c>
      <c r="AT201" s="415">
        <f t="shared" si="160"/>
        <v>0</v>
      </c>
      <c r="AU201" s="425">
        <f t="shared" si="160"/>
        <v>0</v>
      </c>
      <c r="AV201" s="416">
        <f t="shared" si="160"/>
        <v>0</v>
      </c>
      <c r="AW201" s="417">
        <f t="shared" si="160"/>
        <v>0</v>
      </c>
      <c r="BA201" s="81">
        <f t="shared" si="154"/>
        <v>0</v>
      </c>
      <c r="BB201" s="81">
        <f t="shared" si="155"/>
        <v>0</v>
      </c>
      <c r="BC201" s="81">
        <f t="shared" si="156"/>
        <v>0</v>
      </c>
      <c r="BD201" s="81">
        <f t="shared" si="157"/>
        <v>0</v>
      </c>
      <c r="BE201" s="267"/>
      <c r="BF201" s="267">
        <v>1</v>
      </c>
      <c r="BG201" s="267"/>
      <c r="BH201" s="267"/>
      <c r="BI201" s="8"/>
      <c r="BJ201" s="375" t="s">
        <v>30442</v>
      </c>
      <c r="BK201" s="131">
        <v>6</v>
      </c>
      <c r="BL201" s="131">
        <f t="shared" si="158"/>
        <v>0</v>
      </c>
      <c r="BM201" s="131">
        <v>2.5</v>
      </c>
      <c r="BN201" s="131">
        <f t="shared" si="159"/>
        <v>0</v>
      </c>
      <c r="BO201" s="68"/>
      <c r="BP201" s="68"/>
      <c r="BQ201" s="68"/>
      <c r="BR201" s="68"/>
      <c r="BS201" s="68"/>
      <c r="BT201" s="68"/>
      <c r="BU201" s="68"/>
      <c r="BV201" s="68"/>
      <c r="BW201" s="68"/>
      <c r="BX201" s="68"/>
      <c r="BY201" s="68"/>
      <c r="BZ201" s="68"/>
      <c r="CA201" s="68"/>
      <c r="CB201" s="68"/>
      <c r="CC201" s="68"/>
      <c r="CD201" s="68"/>
      <c r="CE201" s="68"/>
      <c r="CF201" s="68"/>
      <c r="CG201" s="68"/>
      <c r="CH201" s="68"/>
      <c r="CI201" s="68"/>
      <c r="CJ201" s="68"/>
    </row>
    <row r="202" spans="1:88" ht="18" customHeight="1">
      <c r="A202" s="235" t="s">
        <v>30485</v>
      </c>
      <c r="B202" s="235" t="s">
        <v>28453</v>
      </c>
      <c r="C202" s="235" t="s">
        <v>30471</v>
      </c>
      <c r="D202" s="142" t="s">
        <v>30486</v>
      </c>
      <c r="E202" s="124">
        <v>1</v>
      </c>
      <c r="F202" s="124">
        <f t="shared" si="149"/>
        <v>0</v>
      </c>
      <c r="G202" s="793">
        <v>190</v>
      </c>
      <c r="H202" s="481">
        <f t="shared" si="150"/>
        <v>0</v>
      </c>
      <c r="I202" s="125">
        <f t="shared" si="151"/>
        <v>190</v>
      </c>
      <c r="J202" s="236">
        <f t="shared" si="152"/>
        <v>0</v>
      </c>
      <c r="K202" s="389"/>
      <c r="L202" s="390"/>
      <c r="M202" s="444"/>
      <c r="N202" s="392"/>
      <c r="O202" s="393"/>
      <c r="P202" s="824"/>
      <c r="Q202" s="369"/>
      <c r="R202" s="394"/>
      <c r="S202" s="388"/>
      <c r="T202" s="425"/>
      <c r="U202" s="395"/>
      <c r="V202" s="396"/>
      <c r="W202" s="396"/>
      <c r="X202" s="398"/>
      <c r="Y202" s="399"/>
      <c r="Z202" s="400"/>
      <c r="AA202" s="401"/>
      <c r="AB202" s="402"/>
      <c r="AC202" s="403"/>
      <c r="AE202" s="424">
        <f t="shared" si="161"/>
        <v>0</v>
      </c>
      <c r="AF202" s="423">
        <f t="shared" si="160"/>
        <v>0</v>
      </c>
      <c r="AG202" s="391">
        <f t="shared" si="160"/>
        <v>0</v>
      </c>
      <c r="AH202" s="392">
        <f t="shared" si="160"/>
        <v>0</v>
      </c>
      <c r="AI202" s="407">
        <f t="shared" si="160"/>
        <v>0</v>
      </c>
      <c r="AJ202" s="408">
        <f t="shared" si="160"/>
        <v>0</v>
      </c>
      <c r="AK202" s="409">
        <f t="shared" si="160"/>
        <v>0</v>
      </c>
      <c r="AL202" s="394">
        <f t="shared" si="160"/>
        <v>0</v>
      </c>
      <c r="AM202" s="410">
        <f t="shared" si="160"/>
        <v>0</v>
      </c>
      <c r="AN202" s="426">
        <f t="shared" si="160"/>
        <v>0</v>
      </c>
      <c r="AO202" s="411">
        <f t="shared" si="160"/>
        <v>0</v>
      </c>
      <c r="AP202" s="412">
        <f t="shared" si="160"/>
        <v>0</v>
      </c>
      <c r="AQ202" s="397">
        <f t="shared" si="160"/>
        <v>0</v>
      </c>
      <c r="AR202" s="413">
        <f t="shared" si="160"/>
        <v>0</v>
      </c>
      <c r="AS202" s="414">
        <f t="shared" si="160"/>
        <v>0</v>
      </c>
      <c r="AT202" s="415">
        <f t="shared" si="160"/>
        <v>0</v>
      </c>
      <c r="AU202" s="425">
        <f t="shared" si="160"/>
        <v>0</v>
      </c>
      <c r="AV202" s="416">
        <f t="shared" si="160"/>
        <v>0</v>
      </c>
      <c r="AW202" s="417">
        <f t="shared" si="160"/>
        <v>0</v>
      </c>
      <c r="BA202" s="81">
        <f t="shared" si="154"/>
        <v>0</v>
      </c>
      <c r="BB202" s="81">
        <f t="shared" si="155"/>
        <v>0</v>
      </c>
      <c r="BC202" s="81">
        <f t="shared" si="156"/>
        <v>0</v>
      </c>
      <c r="BD202" s="81">
        <f t="shared" si="157"/>
        <v>0</v>
      </c>
      <c r="BE202" s="267"/>
      <c r="BF202" s="267">
        <v>1</v>
      </c>
      <c r="BG202" s="267"/>
      <c r="BH202" s="267"/>
      <c r="BI202" s="8"/>
      <c r="BJ202" s="375" t="s">
        <v>30445</v>
      </c>
      <c r="BK202" s="131">
        <v>6</v>
      </c>
      <c r="BL202" s="131">
        <f t="shared" si="158"/>
        <v>0</v>
      </c>
      <c r="BM202" s="131">
        <v>3.3</v>
      </c>
      <c r="BN202" s="131">
        <f t="shared" si="159"/>
        <v>0</v>
      </c>
      <c r="BO202" s="68"/>
      <c r="BP202" s="68"/>
      <c r="BQ202" s="68"/>
      <c r="BR202" s="68"/>
      <c r="BS202" s="68"/>
      <c r="BT202" s="68"/>
      <c r="BU202" s="68"/>
      <c r="BV202" s="68"/>
      <c r="BW202" s="68"/>
      <c r="BX202" s="68"/>
      <c r="BY202" s="68"/>
      <c r="BZ202" s="68"/>
      <c r="CA202" s="68"/>
      <c r="CB202" s="68"/>
      <c r="CC202" s="68"/>
      <c r="CD202" s="68"/>
      <c r="CE202" s="68"/>
      <c r="CF202" s="68"/>
      <c r="CG202" s="68"/>
      <c r="CH202" s="68"/>
      <c r="CI202" s="68"/>
      <c r="CJ202" s="68"/>
    </row>
    <row r="203" spans="1:88" ht="18" customHeight="1">
      <c r="A203" s="235" t="s">
        <v>30487</v>
      </c>
      <c r="B203" s="235" t="s">
        <v>28454</v>
      </c>
      <c r="C203" s="235" t="s">
        <v>30471</v>
      </c>
      <c r="D203" s="142" t="s">
        <v>30488</v>
      </c>
      <c r="E203" s="124">
        <v>1</v>
      </c>
      <c r="F203" s="124">
        <f t="shared" si="149"/>
        <v>0</v>
      </c>
      <c r="G203" s="793">
        <v>210</v>
      </c>
      <c r="H203" s="481">
        <f t="shared" si="150"/>
        <v>0</v>
      </c>
      <c r="I203" s="125">
        <f t="shared" si="151"/>
        <v>210</v>
      </c>
      <c r="J203" s="236">
        <f t="shared" si="152"/>
        <v>0</v>
      </c>
      <c r="K203" s="389"/>
      <c r="L203" s="390"/>
      <c r="M203" s="444"/>
      <c r="N203" s="392"/>
      <c r="O203" s="393"/>
      <c r="P203" s="824"/>
      <c r="Q203" s="369"/>
      <c r="R203" s="394"/>
      <c r="S203" s="388"/>
      <c r="T203" s="425"/>
      <c r="U203" s="395"/>
      <c r="V203" s="396"/>
      <c r="W203" s="396"/>
      <c r="X203" s="398"/>
      <c r="Y203" s="399"/>
      <c r="Z203" s="400"/>
      <c r="AA203" s="401"/>
      <c r="AB203" s="402"/>
      <c r="AC203" s="403"/>
      <c r="AE203" s="424">
        <f t="shared" si="161"/>
        <v>0</v>
      </c>
      <c r="AF203" s="423">
        <f t="shared" si="160"/>
        <v>0</v>
      </c>
      <c r="AG203" s="391">
        <f t="shared" si="160"/>
        <v>0</v>
      </c>
      <c r="AH203" s="392">
        <f t="shared" si="160"/>
        <v>0</v>
      </c>
      <c r="AI203" s="407">
        <f t="shared" si="160"/>
        <v>0</v>
      </c>
      <c r="AJ203" s="408">
        <f t="shared" si="160"/>
        <v>0</v>
      </c>
      <c r="AK203" s="409">
        <f t="shared" si="160"/>
        <v>0</v>
      </c>
      <c r="AL203" s="394">
        <f t="shared" si="160"/>
        <v>0</v>
      </c>
      <c r="AM203" s="410">
        <f t="shared" si="160"/>
        <v>0</v>
      </c>
      <c r="AN203" s="426">
        <f t="shared" si="160"/>
        <v>0</v>
      </c>
      <c r="AO203" s="411">
        <f t="shared" si="160"/>
        <v>0</v>
      </c>
      <c r="AP203" s="412">
        <f t="shared" si="160"/>
        <v>0</v>
      </c>
      <c r="AQ203" s="397">
        <f t="shared" si="160"/>
        <v>0</v>
      </c>
      <c r="AR203" s="413">
        <f t="shared" si="160"/>
        <v>0</v>
      </c>
      <c r="AS203" s="414">
        <f t="shared" si="160"/>
        <v>0</v>
      </c>
      <c r="AT203" s="415">
        <f t="shared" si="160"/>
        <v>0</v>
      </c>
      <c r="AU203" s="425">
        <f t="shared" si="160"/>
        <v>0</v>
      </c>
      <c r="AV203" s="416">
        <f t="shared" si="160"/>
        <v>0</v>
      </c>
      <c r="AW203" s="417">
        <f t="shared" si="160"/>
        <v>0</v>
      </c>
      <c r="BA203" s="81">
        <f t="shared" si="154"/>
        <v>0</v>
      </c>
      <c r="BB203" s="81">
        <f t="shared" si="155"/>
        <v>0</v>
      </c>
      <c r="BC203" s="81">
        <f t="shared" si="156"/>
        <v>0</v>
      </c>
      <c r="BD203" s="81">
        <f t="shared" si="157"/>
        <v>0</v>
      </c>
      <c r="BE203" s="267"/>
      <c r="BF203" s="267"/>
      <c r="BG203" s="267">
        <v>1</v>
      </c>
      <c r="BH203" s="267"/>
      <c r="BI203" s="8"/>
      <c r="BJ203" s="375" t="s">
        <v>30448</v>
      </c>
      <c r="BK203" s="131">
        <v>6</v>
      </c>
      <c r="BL203" s="131">
        <f t="shared" si="158"/>
        <v>0</v>
      </c>
      <c r="BM203" s="181">
        <v>3.9</v>
      </c>
      <c r="BN203" s="131">
        <f t="shared" si="159"/>
        <v>0</v>
      </c>
      <c r="BO203" s="68"/>
      <c r="BP203" s="68"/>
      <c r="BQ203" s="68"/>
      <c r="BR203" s="68"/>
      <c r="BS203" s="68"/>
      <c r="BT203" s="68"/>
      <c r="BU203" s="68"/>
      <c r="BV203" s="68"/>
      <c r="BW203" s="68"/>
      <c r="BX203" s="68"/>
      <c r="BY203" s="68"/>
      <c r="BZ203" s="68"/>
      <c r="CA203" s="68"/>
      <c r="CB203" s="68"/>
      <c r="CC203" s="68"/>
      <c r="CD203" s="68"/>
      <c r="CE203" s="68"/>
      <c r="CF203" s="68"/>
      <c r="CG203" s="68"/>
      <c r="CH203" s="68"/>
      <c r="CI203" s="68"/>
      <c r="CJ203" s="68"/>
    </row>
    <row r="204" spans="1:88" ht="18" customHeight="1">
      <c r="A204" s="235" t="s">
        <v>30489</v>
      </c>
      <c r="B204" s="235" t="s">
        <v>28455</v>
      </c>
      <c r="C204" s="235" t="s">
        <v>30471</v>
      </c>
      <c r="D204" s="142" t="s">
        <v>30490</v>
      </c>
      <c r="E204" s="124">
        <v>1</v>
      </c>
      <c r="F204" s="124">
        <f t="shared" si="149"/>
        <v>0</v>
      </c>
      <c r="G204" s="793">
        <v>170</v>
      </c>
      <c r="H204" s="481">
        <f t="shared" si="150"/>
        <v>0</v>
      </c>
      <c r="I204" s="125">
        <f t="shared" si="151"/>
        <v>170</v>
      </c>
      <c r="J204" s="236">
        <f t="shared" si="152"/>
        <v>0</v>
      </c>
      <c r="K204" s="389"/>
      <c r="L204" s="390"/>
      <c r="M204" s="444"/>
      <c r="N204" s="392"/>
      <c r="O204" s="393"/>
      <c r="P204" s="824"/>
      <c r="Q204" s="369"/>
      <c r="R204" s="394"/>
      <c r="S204" s="388"/>
      <c r="T204" s="425"/>
      <c r="U204" s="395"/>
      <c r="V204" s="396"/>
      <c r="W204" s="396"/>
      <c r="X204" s="398"/>
      <c r="Y204" s="399"/>
      <c r="Z204" s="400"/>
      <c r="AA204" s="401"/>
      <c r="AB204" s="402"/>
      <c r="AC204" s="403"/>
      <c r="AE204" s="424">
        <f t="shared" si="161"/>
        <v>0</v>
      </c>
      <c r="AF204" s="423">
        <f t="shared" si="160"/>
        <v>0</v>
      </c>
      <c r="AG204" s="391">
        <f t="shared" si="160"/>
        <v>0</v>
      </c>
      <c r="AH204" s="392">
        <f t="shared" si="160"/>
        <v>0</v>
      </c>
      <c r="AI204" s="407">
        <f t="shared" si="160"/>
        <v>0</v>
      </c>
      <c r="AJ204" s="408">
        <f t="shared" si="160"/>
        <v>0</v>
      </c>
      <c r="AK204" s="409">
        <f t="shared" si="160"/>
        <v>0</v>
      </c>
      <c r="AL204" s="394">
        <f t="shared" si="160"/>
        <v>0</v>
      </c>
      <c r="AM204" s="410">
        <f t="shared" si="160"/>
        <v>0</v>
      </c>
      <c r="AN204" s="426">
        <f t="shared" si="160"/>
        <v>0</v>
      </c>
      <c r="AO204" s="411">
        <f t="shared" si="160"/>
        <v>0</v>
      </c>
      <c r="AP204" s="412">
        <f t="shared" si="160"/>
        <v>0</v>
      </c>
      <c r="AQ204" s="397">
        <f t="shared" si="160"/>
        <v>0</v>
      </c>
      <c r="AR204" s="413">
        <f t="shared" si="160"/>
        <v>0</v>
      </c>
      <c r="AS204" s="414">
        <f t="shared" si="160"/>
        <v>0</v>
      </c>
      <c r="AT204" s="415">
        <f t="shared" si="160"/>
        <v>0</v>
      </c>
      <c r="AU204" s="425">
        <f t="shared" si="160"/>
        <v>0</v>
      </c>
      <c r="AV204" s="416">
        <f t="shared" si="160"/>
        <v>0</v>
      </c>
      <c r="AW204" s="417">
        <f t="shared" si="160"/>
        <v>0</v>
      </c>
      <c r="BA204" s="81">
        <f t="shared" si="154"/>
        <v>0</v>
      </c>
      <c r="BB204" s="81">
        <f t="shared" si="155"/>
        <v>0</v>
      </c>
      <c r="BC204" s="81">
        <f t="shared" si="156"/>
        <v>0</v>
      </c>
      <c r="BD204" s="81">
        <f t="shared" si="157"/>
        <v>0</v>
      </c>
      <c r="BE204" s="267"/>
      <c r="BF204" s="267"/>
      <c r="BG204" s="267">
        <v>1</v>
      </c>
      <c r="BH204" s="267"/>
      <c r="BI204" s="8"/>
      <c r="BJ204" s="375" t="s">
        <v>30451</v>
      </c>
      <c r="BK204" s="131">
        <v>6</v>
      </c>
      <c r="BL204" s="131">
        <f t="shared" si="158"/>
        <v>0</v>
      </c>
      <c r="BM204" s="131">
        <v>3.2</v>
      </c>
      <c r="BN204" s="131">
        <f t="shared" si="159"/>
        <v>0</v>
      </c>
      <c r="BO204" s="68"/>
      <c r="BP204" s="68"/>
      <c r="BQ204" s="68"/>
      <c r="BR204" s="68"/>
      <c r="BS204" s="68"/>
      <c r="BT204" s="68"/>
      <c r="BU204" s="68"/>
      <c r="BV204" s="68"/>
      <c r="BW204" s="68"/>
      <c r="BX204" s="68"/>
      <c r="BY204" s="68"/>
      <c r="BZ204" s="68"/>
      <c r="CA204" s="68"/>
      <c r="CB204" s="68"/>
      <c r="CC204" s="68"/>
      <c r="CD204" s="68"/>
      <c r="CE204" s="68"/>
      <c r="CF204" s="68"/>
      <c r="CG204" s="68"/>
      <c r="CH204" s="68"/>
      <c r="CI204" s="68"/>
      <c r="CJ204" s="68"/>
    </row>
    <row r="205" spans="1:88" ht="18" customHeight="1">
      <c r="A205" s="235" t="s">
        <v>30491</v>
      </c>
      <c r="B205" s="235" t="s">
        <v>28456</v>
      </c>
      <c r="C205" s="235" t="s">
        <v>30471</v>
      </c>
      <c r="D205" s="142" t="s">
        <v>30492</v>
      </c>
      <c r="E205" s="124">
        <v>1</v>
      </c>
      <c r="F205" s="124">
        <f t="shared" si="149"/>
        <v>0</v>
      </c>
      <c r="G205" s="793">
        <v>180</v>
      </c>
      <c r="H205" s="481">
        <f t="shared" si="150"/>
        <v>0</v>
      </c>
      <c r="I205" s="125">
        <f t="shared" si="151"/>
        <v>180</v>
      </c>
      <c r="J205" s="236">
        <f t="shared" si="152"/>
        <v>0</v>
      </c>
      <c r="K205" s="389"/>
      <c r="L205" s="390"/>
      <c r="M205" s="444"/>
      <c r="N205" s="392"/>
      <c r="O205" s="393"/>
      <c r="P205" s="824"/>
      <c r="Q205" s="369"/>
      <c r="R205" s="394"/>
      <c r="S205" s="388"/>
      <c r="T205" s="425"/>
      <c r="U205" s="395"/>
      <c r="V205" s="396"/>
      <c r="W205" s="396"/>
      <c r="X205" s="398"/>
      <c r="Y205" s="399"/>
      <c r="Z205" s="400"/>
      <c r="AA205" s="401"/>
      <c r="AB205" s="402"/>
      <c r="AC205" s="403"/>
      <c r="AE205" s="424">
        <f t="shared" si="161"/>
        <v>0</v>
      </c>
      <c r="AF205" s="423">
        <f t="shared" si="160"/>
        <v>0</v>
      </c>
      <c r="AG205" s="391">
        <f t="shared" si="160"/>
        <v>0</v>
      </c>
      <c r="AH205" s="392">
        <f t="shared" si="160"/>
        <v>0</v>
      </c>
      <c r="AI205" s="407">
        <f t="shared" si="160"/>
        <v>0</v>
      </c>
      <c r="AJ205" s="408">
        <f t="shared" si="160"/>
        <v>0</v>
      </c>
      <c r="AK205" s="409">
        <f t="shared" si="160"/>
        <v>0</v>
      </c>
      <c r="AL205" s="394">
        <f t="shared" si="160"/>
        <v>0</v>
      </c>
      <c r="AM205" s="410">
        <f t="shared" si="160"/>
        <v>0</v>
      </c>
      <c r="AN205" s="426">
        <f t="shared" si="160"/>
        <v>0</v>
      </c>
      <c r="AO205" s="411">
        <f t="shared" si="160"/>
        <v>0</v>
      </c>
      <c r="AP205" s="412">
        <f t="shared" si="160"/>
        <v>0</v>
      </c>
      <c r="AQ205" s="397">
        <f t="shared" si="160"/>
        <v>0</v>
      </c>
      <c r="AR205" s="413">
        <f t="shared" si="160"/>
        <v>0</v>
      </c>
      <c r="AS205" s="414">
        <f t="shared" si="160"/>
        <v>0</v>
      </c>
      <c r="AT205" s="415">
        <f t="shared" si="160"/>
        <v>0</v>
      </c>
      <c r="AU205" s="425">
        <f t="shared" si="160"/>
        <v>0</v>
      </c>
      <c r="AV205" s="416">
        <f t="shared" si="160"/>
        <v>0</v>
      </c>
      <c r="AW205" s="417">
        <f t="shared" si="160"/>
        <v>0</v>
      </c>
      <c r="BA205" s="81">
        <f t="shared" si="154"/>
        <v>0</v>
      </c>
      <c r="BB205" s="81">
        <f t="shared" si="155"/>
        <v>0</v>
      </c>
      <c r="BC205" s="81">
        <f t="shared" si="156"/>
        <v>0</v>
      </c>
      <c r="BD205" s="81">
        <f t="shared" si="157"/>
        <v>0</v>
      </c>
      <c r="BE205" s="267"/>
      <c r="BF205" s="267"/>
      <c r="BG205" s="267">
        <v>1</v>
      </c>
      <c r="BH205" s="267"/>
      <c r="BI205" s="8"/>
      <c r="BJ205" s="375" t="s">
        <v>30454</v>
      </c>
      <c r="BK205" s="131">
        <v>6</v>
      </c>
      <c r="BL205" s="131">
        <f t="shared" si="158"/>
        <v>0</v>
      </c>
      <c r="BM205" s="131">
        <v>2.2999999999999998</v>
      </c>
      <c r="BN205" s="131">
        <f t="shared" si="159"/>
        <v>0</v>
      </c>
      <c r="BO205" s="68"/>
      <c r="BP205" s="68"/>
      <c r="BQ205" s="68"/>
      <c r="BR205" s="68"/>
      <c r="BS205" s="68"/>
      <c r="BT205" s="68"/>
      <c r="BU205" s="68"/>
      <c r="BV205" s="68"/>
      <c r="BW205" s="68"/>
      <c r="BX205" s="68"/>
      <c r="BY205" s="68"/>
      <c r="BZ205" s="68"/>
      <c r="CA205" s="68"/>
      <c r="CB205" s="68"/>
      <c r="CC205" s="68"/>
      <c r="CD205" s="68"/>
      <c r="CE205" s="68"/>
      <c r="CF205" s="68"/>
      <c r="CG205" s="68"/>
      <c r="CH205" s="68"/>
      <c r="CI205" s="68"/>
      <c r="CJ205" s="68"/>
    </row>
    <row r="206" spans="1:88" ht="18" customHeight="1">
      <c r="A206" s="235" t="s">
        <v>30493</v>
      </c>
      <c r="B206" s="235" t="s">
        <v>28457</v>
      </c>
      <c r="C206" s="235" t="s">
        <v>30471</v>
      </c>
      <c r="D206" s="142" t="s">
        <v>30494</v>
      </c>
      <c r="E206" s="124">
        <v>1</v>
      </c>
      <c r="F206" s="124">
        <f t="shared" si="149"/>
        <v>0</v>
      </c>
      <c r="G206" s="793">
        <v>210</v>
      </c>
      <c r="H206" s="481">
        <f t="shared" si="150"/>
        <v>0</v>
      </c>
      <c r="I206" s="125">
        <f t="shared" si="151"/>
        <v>210</v>
      </c>
      <c r="J206" s="236">
        <f t="shared" si="152"/>
        <v>0</v>
      </c>
      <c r="K206" s="389"/>
      <c r="L206" s="390"/>
      <c r="M206" s="444"/>
      <c r="N206" s="392"/>
      <c r="O206" s="393"/>
      <c r="P206" s="824"/>
      <c r="Q206" s="369"/>
      <c r="R206" s="394"/>
      <c r="S206" s="388"/>
      <c r="T206" s="425"/>
      <c r="U206" s="395"/>
      <c r="V206" s="396"/>
      <c r="W206" s="396"/>
      <c r="X206" s="398"/>
      <c r="Y206" s="399"/>
      <c r="Z206" s="400"/>
      <c r="AA206" s="401"/>
      <c r="AB206" s="402"/>
      <c r="AC206" s="403"/>
      <c r="AE206" s="424">
        <f t="shared" si="161"/>
        <v>0</v>
      </c>
      <c r="AF206" s="423">
        <f t="shared" si="160"/>
        <v>0</v>
      </c>
      <c r="AG206" s="391">
        <f t="shared" si="160"/>
        <v>0</v>
      </c>
      <c r="AH206" s="392">
        <f t="shared" si="160"/>
        <v>0</v>
      </c>
      <c r="AI206" s="407">
        <f t="shared" si="160"/>
        <v>0</v>
      </c>
      <c r="AJ206" s="408">
        <f t="shared" si="160"/>
        <v>0</v>
      </c>
      <c r="AK206" s="409">
        <f t="shared" si="160"/>
        <v>0</v>
      </c>
      <c r="AL206" s="394">
        <f t="shared" si="160"/>
        <v>0</v>
      </c>
      <c r="AM206" s="410">
        <f t="shared" si="160"/>
        <v>0</v>
      </c>
      <c r="AN206" s="426">
        <f t="shared" si="160"/>
        <v>0</v>
      </c>
      <c r="AO206" s="411">
        <f t="shared" si="160"/>
        <v>0</v>
      </c>
      <c r="AP206" s="412">
        <f t="shared" si="160"/>
        <v>0</v>
      </c>
      <c r="AQ206" s="397">
        <f t="shared" si="160"/>
        <v>0</v>
      </c>
      <c r="AR206" s="413">
        <f t="shared" si="160"/>
        <v>0</v>
      </c>
      <c r="AS206" s="414">
        <f t="shared" si="160"/>
        <v>0</v>
      </c>
      <c r="AT206" s="415">
        <f t="shared" si="160"/>
        <v>0</v>
      </c>
      <c r="AU206" s="425">
        <f t="shared" si="160"/>
        <v>0</v>
      </c>
      <c r="AV206" s="416">
        <f t="shared" si="160"/>
        <v>0</v>
      </c>
      <c r="AW206" s="417">
        <f t="shared" si="160"/>
        <v>0</v>
      </c>
      <c r="BA206" s="81">
        <f t="shared" si="154"/>
        <v>0</v>
      </c>
      <c r="BB206" s="81">
        <f t="shared" si="155"/>
        <v>0</v>
      </c>
      <c r="BC206" s="81">
        <f t="shared" si="156"/>
        <v>0</v>
      </c>
      <c r="BD206" s="81">
        <f t="shared" si="157"/>
        <v>0</v>
      </c>
      <c r="BE206" s="267"/>
      <c r="BF206" s="267"/>
      <c r="BG206" s="267"/>
      <c r="BH206" s="267">
        <v>1</v>
      </c>
      <c r="BI206" s="8"/>
      <c r="BJ206" s="375" t="s">
        <v>30457</v>
      </c>
      <c r="BK206" s="131">
        <v>6</v>
      </c>
      <c r="BL206" s="131">
        <f t="shared" si="158"/>
        <v>0</v>
      </c>
      <c r="BM206" s="131">
        <v>3.5</v>
      </c>
      <c r="BN206" s="131">
        <f t="shared" si="159"/>
        <v>0</v>
      </c>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8" customHeight="1">
      <c r="A207" s="235" t="s">
        <v>30495</v>
      </c>
      <c r="B207" s="235" t="s">
        <v>28458</v>
      </c>
      <c r="C207" s="235" t="s">
        <v>30471</v>
      </c>
      <c r="D207" s="142" t="s">
        <v>30496</v>
      </c>
      <c r="E207" s="124">
        <v>1</v>
      </c>
      <c r="F207" s="124">
        <f t="shared" si="149"/>
        <v>0</v>
      </c>
      <c r="G207" s="793">
        <v>160</v>
      </c>
      <c r="H207" s="481">
        <f t="shared" si="150"/>
        <v>0</v>
      </c>
      <c r="I207" s="125">
        <f t="shared" si="151"/>
        <v>160</v>
      </c>
      <c r="J207" s="236">
        <f t="shared" si="152"/>
        <v>0</v>
      </c>
      <c r="K207" s="389"/>
      <c r="L207" s="390"/>
      <c r="M207" s="444"/>
      <c r="N207" s="392"/>
      <c r="O207" s="393"/>
      <c r="P207" s="824"/>
      <c r="Q207" s="369"/>
      <c r="R207" s="394"/>
      <c r="S207" s="388"/>
      <c r="T207" s="425"/>
      <c r="U207" s="395"/>
      <c r="V207" s="396"/>
      <c r="W207" s="396"/>
      <c r="X207" s="398"/>
      <c r="Y207" s="399"/>
      <c r="Z207" s="400"/>
      <c r="AA207" s="401"/>
      <c r="AB207" s="402"/>
      <c r="AC207" s="403"/>
      <c r="AE207" s="424">
        <f t="shared" si="161"/>
        <v>0</v>
      </c>
      <c r="AF207" s="423">
        <f t="shared" si="160"/>
        <v>0</v>
      </c>
      <c r="AG207" s="391">
        <f t="shared" si="160"/>
        <v>0</v>
      </c>
      <c r="AH207" s="392">
        <f t="shared" si="160"/>
        <v>0</v>
      </c>
      <c r="AI207" s="407">
        <f t="shared" si="160"/>
        <v>0</v>
      </c>
      <c r="AJ207" s="408">
        <f t="shared" si="160"/>
        <v>0</v>
      </c>
      <c r="AK207" s="409">
        <f t="shared" si="160"/>
        <v>0</v>
      </c>
      <c r="AL207" s="394">
        <f t="shared" si="160"/>
        <v>0</v>
      </c>
      <c r="AM207" s="410">
        <f t="shared" si="160"/>
        <v>0</v>
      </c>
      <c r="AN207" s="426">
        <f t="shared" si="160"/>
        <v>0</v>
      </c>
      <c r="AO207" s="411">
        <f t="shared" si="160"/>
        <v>0</v>
      </c>
      <c r="AP207" s="412">
        <f t="shared" si="160"/>
        <v>0</v>
      </c>
      <c r="AQ207" s="397">
        <f t="shared" si="160"/>
        <v>0</v>
      </c>
      <c r="AR207" s="413">
        <f t="shared" si="160"/>
        <v>0</v>
      </c>
      <c r="AS207" s="414">
        <f t="shared" si="160"/>
        <v>0</v>
      </c>
      <c r="AT207" s="415">
        <f t="shared" si="160"/>
        <v>0</v>
      </c>
      <c r="AU207" s="425">
        <f t="shared" si="160"/>
        <v>0</v>
      </c>
      <c r="AV207" s="416">
        <f t="shared" si="160"/>
        <v>0</v>
      </c>
      <c r="AW207" s="417">
        <f t="shared" si="160"/>
        <v>0</v>
      </c>
      <c r="BA207" s="81">
        <f t="shared" si="154"/>
        <v>0</v>
      </c>
      <c r="BB207" s="81">
        <f t="shared" si="155"/>
        <v>0</v>
      </c>
      <c r="BC207" s="81">
        <f t="shared" si="156"/>
        <v>0</v>
      </c>
      <c r="BD207" s="81">
        <f t="shared" si="157"/>
        <v>0</v>
      </c>
      <c r="BE207" s="267"/>
      <c r="BF207" s="267">
        <v>1</v>
      </c>
      <c r="BG207" s="267"/>
      <c r="BH207" s="267"/>
      <c r="BI207" s="8"/>
      <c r="BJ207" s="375" t="s">
        <v>30460</v>
      </c>
      <c r="BK207" s="131">
        <v>6</v>
      </c>
      <c r="BL207" s="131">
        <f t="shared" si="158"/>
        <v>0</v>
      </c>
      <c r="BM207" s="131">
        <v>1.7</v>
      </c>
      <c r="BN207" s="131">
        <f t="shared" si="159"/>
        <v>0</v>
      </c>
      <c r="BO207" s="68"/>
      <c r="BP207" s="68"/>
      <c r="BQ207" s="68"/>
      <c r="BR207" s="68"/>
      <c r="BS207" s="68"/>
      <c r="BT207" s="68"/>
      <c r="BU207" s="68"/>
      <c r="BV207" s="68"/>
      <c r="BW207" s="68"/>
      <c r="BX207" s="68"/>
      <c r="BY207" s="68"/>
      <c r="BZ207" s="68"/>
      <c r="CA207" s="68"/>
      <c r="CB207" s="68"/>
      <c r="CC207" s="68"/>
      <c r="CD207" s="68"/>
      <c r="CE207" s="68"/>
      <c r="CF207" s="68"/>
      <c r="CG207" s="68"/>
      <c r="CH207" s="68"/>
      <c r="CI207" s="68"/>
      <c r="CJ207" s="68"/>
    </row>
    <row r="208" spans="1:88" ht="18" customHeight="1">
      <c r="A208" s="235" t="s">
        <v>30497</v>
      </c>
      <c r="B208" s="235" t="s">
        <v>28459</v>
      </c>
      <c r="C208" s="235" t="s">
        <v>30471</v>
      </c>
      <c r="D208" s="142" t="s">
        <v>30498</v>
      </c>
      <c r="E208" s="124">
        <v>1</v>
      </c>
      <c r="F208" s="124">
        <f t="shared" si="149"/>
        <v>0</v>
      </c>
      <c r="G208" s="793">
        <v>170</v>
      </c>
      <c r="H208" s="481">
        <f t="shared" si="150"/>
        <v>0</v>
      </c>
      <c r="I208" s="125">
        <f t="shared" si="151"/>
        <v>170</v>
      </c>
      <c r="J208" s="236">
        <f t="shared" si="152"/>
        <v>0</v>
      </c>
      <c r="K208" s="389"/>
      <c r="L208" s="390"/>
      <c r="M208" s="444"/>
      <c r="N208" s="392"/>
      <c r="O208" s="393"/>
      <c r="P208" s="824"/>
      <c r="Q208" s="369"/>
      <c r="R208" s="394"/>
      <c r="S208" s="388"/>
      <c r="T208" s="425"/>
      <c r="U208" s="395"/>
      <c r="V208" s="396"/>
      <c r="W208" s="396"/>
      <c r="X208" s="398"/>
      <c r="Y208" s="399"/>
      <c r="Z208" s="400"/>
      <c r="AA208" s="401"/>
      <c r="AB208" s="402"/>
      <c r="AC208" s="403"/>
      <c r="AE208" s="424">
        <f t="shared" si="161"/>
        <v>0</v>
      </c>
      <c r="AF208" s="423">
        <f t="shared" si="160"/>
        <v>0</v>
      </c>
      <c r="AG208" s="391">
        <f t="shared" si="160"/>
        <v>0</v>
      </c>
      <c r="AH208" s="392">
        <f t="shared" si="160"/>
        <v>0</v>
      </c>
      <c r="AI208" s="407">
        <f t="shared" si="160"/>
        <v>0</v>
      </c>
      <c r="AJ208" s="408">
        <f t="shared" si="160"/>
        <v>0</v>
      </c>
      <c r="AK208" s="409">
        <f t="shared" si="160"/>
        <v>0</v>
      </c>
      <c r="AL208" s="394">
        <f t="shared" si="160"/>
        <v>0</v>
      </c>
      <c r="AM208" s="410">
        <f t="shared" si="160"/>
        <v>0</v>
      </c>
      <c r="AN208" s="426">
        <f t="shared" si="160"/>
        <v>0</v>
      </c>
      <c r="AO208" s="411">
        <f t="shared" si="160"/>
        <v>0</v>
      </c>
      <c r="AP208" s="412">
        <f t="shared" ref="AP208:AW210" si="162">AP207</f>
        <v>0</v>
      </c>
      <c r="AQ208" s="397">
        <f t="shared" si="162"/>
        <v>0</v>
      </c>
      <c r="AR208" s="413">
        <f t="shared" si="162"/>
        <v>0</v>
      </c>
      <c r="AS208" s="414">
        <f t="shared" si="162"/>
        <v>0</v>
      </c>
      <c r="AT208" s="415">
        <f t="shared" si="162"/>
        <v>0</v>
      </c>
      <c r="AU208" s="425">
        <f t="shared" si="162"/>
        <v>0</v>
      </c>
      <c r="AV208" s="416">
        <f t="shared" si="162"/>
        <v>0</v>
      </c>
      <c r="AW208" s="417">
        <f t="shared" si="162"/>
        <v>0</v>
      </c>
      <c r="BA208" s="81">
        <f t="shared" si="154"/>
        <v>0</v>
      </c>
      <c r="BB208" s="81">
        <f t="shared" si="155"/>
        <v>0</v>
      </c>
      <c r="BC208" s="81">
        <f t="shared" si="156"/>
        <v>0</v>
      </c>
      <c r="BD208" s="81">
        <f t="shared" si="157"/>
        <v>0</v>
      </c>
      <c r="BE208" s="267"/>
      <c r="BF208" s="267">
        <v>1</v>
      </c>
      <c r="BG208" s="267"/>
      <c r="BH208" s="267"/>
      <c r="BI208" s="8"/>
      <c r="BJ208" s="375" t="s">
        <v>30463</v>
      </c>
      <c r="BK208" s="131">
        <v>6</v>
      </c>
      <c r="BL208" s="131">
        <f t="shared" si="158"/>
        <v>0</v>
      </c>
      <c r="BM208" s="131">
        <v>1.7</v>
      </c>
      <c r="BN208" s="131">
        <f t="shared" si="159"/>
        <v>0</v>
      </c>
      <c r="BO208" s="68"/>
      <c r="BP208" s="68"/>
      <c r="BQ208" s="68"/>
      <c r="BR208" s="68"/>
      <c r="BS208" s="68"/>
      <c r="BT208" s="68"/>
      <c r="BU208" s="68"/>
      <c r="BV208" s="68"/>
      <c r="BW208" s="68"/>
      <c r="BX208" s="68"/>
      <c r="BY208" s="68"/>
      <c r="BZ208" s="68"/>
      <c r="CA208" s="68"/>
      <c r="CB208" s="68"/>
      <c r="CC208" s="68"/>
      <c r="CD208" s="68"/>
      <c r="CE208" s="68"/>
      <c r="CF208" s="68"/>
      <c r="CG208" s="68"/>
      <c r="CH208" s="68"/>
      <c r="CI208" s="68"/>
      <c r="CJ208" s="68"/>
    </row>
    <row r="209" spans="1:88" ht="18" customHeight="1">
      <c r="A209" s="235" t="s">
        <v>30499</v>
      </c>
      <c r="B209" s="235" t="s">
        <v>28460</v>
      </c>
      <c r="C209" s="235" t="s">
        <v>30471</v>
      </c>
      <c r="D209" s="142" t="s">
        <v>30500</v>
      </c>
      <c r="E209" s="124">
        <v>1</v>
      </c>
      <c r="F209" s="124">
        <f t="shared" si="149"/>
        <v>0</v>
      </c>
      <c r="G209" s="793">
        <v>160</v>
      </c>
      <c r="H209" s="481">
        <f t="shared" si="150"/>
        <v>0</v>
      </c>
      <c r="I209" s="125">
        <f t="shared" si="151"/>
        <v>160</v>
      </c>
      <c r="J209" s="236">
        <f t="shared" si="152"/>
        <v>0</v>
      </c>
      <c r="K209" s="389"/>
      <c r="L209" s="390"/>
      <c r="M209" s="444"/>
      <c r="N209" s="392"/>
      <c r="O209" s="393"/>
      <c r="P209" s="824"/>
      <c r="Q209" s="369"/>
      <c r="R209" s="394"/>
      <c r="S209" s="388"/>
      <c r="T209" s="425"/>
      <c r="U209" s="395"/>
      <c r="V209" s="396"/>
      <c r="W209" s="396"/>
      <c r="X209" s="398"/>
      <c r="Y209" s="399"/>
      <c r="Z209" s="400"/>
      <c r="AA209" s="401"/>
      <c r="AB209" s="402"/>
      <c r="AC209" s="403"/>
      <c r="AE209" s="424">
        <f t="shared" si="161"/>
        <v>0</v>
      </c>
      <c r="AF209" s="423">
        <f t="shared" ref="AF209:AO210" si="163">AF208</f>
        <v>0</v>
      </c>
      <c r="AG209" s="391">
        <f t="shared" si="163"/>
        <v>0</v>
      </c>
      <c r="AH209" s="392">
        <f t="shared" si="163"/>
        <v>0</v>
      </c>
      <c r="AI209" s="407">
        <f t="shared" si="163"/>
        <v>0</v>
      </c>
      <c r="AJ209" s="408">
        <f t="shared" si="163"/>
        <v>0</v>
      </c>
      <c r="AK209" s="409">
        <f t="shared" si="163"/>
        <v>0</v>
      </c>
      <c r="AL209" s="394">
        <f t="shared" si="163"/>
        <v>0</v>
      </c>
      <c r="AM209" s="410">
        <f t="shared" si="163"/>
        <v>0</v>
      </c>
      <c r="AN209" s="426">
        <f t="shared" si="163"/>
        <v>0</v>
      </c>
      <c r="AO209" s="411">
        <f t="shared" si="163"/>
        <v>0</v>
      </c>
      <c r="AP209" s="412">
        <f t="shared" si="162"/>
        <v>0</v>
      </c>
      <c r="AQ209" s="397">
        <f t="shared" si="162"/>
        <v>0</v>
      </c>
      <c r="AR209" s="413">
        <f t="shared" si="162"/>
        <v>0</v>
      </c>
      <c r="AS209" s="414">
        <f t="shared" si="162"/>
        <v>0</v>
      </c>
      <c r="AT209" s="415">
        <f t="shared" si="162"/>
        <v>0</v>
      </c>
      <c r="AU209" s="425">
        <f t="shared" si="162"/>
        <v>0</v>
      </c>
      <c r="AV209" s="416">
        <f t="shared" si="162"/>
        <v>0</v>
      </c>
      <c r="AW209" s="417">
        <f t="shared" si="162"/>
        <v>0</v>
      </c>
      <c r="BA209" s="81">
        <f t="shared" si="154"/>
        <v>0</v>
      </c>
      <c r="BB209" s="81">
        <f t="shared" si="155"/>
        <v>0</v>
      </c>
      <c r="BC209" s="81">
        <f t="shared" si="156"/>
        <v>0</v>
      </c>
      <c r="BD209" s="81">
        <f t="shared" si="157"/>
        <v>0</v>
      </c>
      <c r="BE209" s="267"/>
      <c r="BF209" s="267">
        <v>1</v>
      </c>
      <c r="BG209" s="267"/>
      <c r="BH209" s="267"/>
      <c r="BI209" s="8"/>
      <c r="BJ209" s="375" t="s">
        <v>30466</v>
      </c>
      <c r="BK209" s="131">
        <v>5</v>
      </c>
      <c r="BL209" s="131">
        <f t="shared" si="158"/>
        <v>0</v>
      </c>
      <c r="BM209" s="131">
        <v>1.5</v>
      </c>
      <c r="BN209" s="131">
        <f t="shared" si="159"/>
        <v>0</v>
      </c>
      <c r="BO209" s="68"/>
      <c r="BP209" s="68"/>
      <c r="BQ209" s="68"/>
      <c r="BR209" s="68"/>
      <c r="BS209" s="68"/>
      <c r="BT209" s="68"/>
      <c r="BU209" s="68"/>
      <c r="BV209" s="68"/>
      <c r="BW209" s="68"/>
      <c r="BX209" s="68"/>
      <c r="BY209" s="68"/>
      <c r="BZ209" s="68"/>
      <c r="CA209" s="68"/>
      <c r="CB209" s="68"/>
      <c r="CC209" s="68"/>
      <c r="CD209" s="68"/>
      <c r="CE209" s="68"/>
      <c r="CF209" s="68"/>
      <c r="CG209" s="68"/>
      <c r="CH209" s="68"/>
      <c r="CI209" s="68"/>
      <c r="CJ209" s="68"/>
    </row>
    <row r="210" spans="1:88" ht="18" customHeight="1">
      <c r="A210" s="242" t="s">
        <v>30501</v>
      </c>
      <c r="B210" s="242" t="s">
        <v>28461</v>
      </c>
      <c r="C210" s="242" t="s">
        <v>30471</v>
      </c>
      <c r="D210" s="142" t="s">
        <v>30502</v>
      </c>
      <c r="E210" s="124">
        <v>1</v>
      </c>
      <c r="F210" s="124">
        <f t="shared" si="149"/>
        <v>0</v>
      </c>
      <c r="G210" s="793">
        <v>180</v>
      </c>
      <c r="H210" s="481">
        <f t="shared" si="150"/>
        <v>0</v>
      </c>
      <c r="I210" s="125">
        <f t="shared" si="151"/>
        <v>180</v>
      </c>
      <c r="J210" s="236">
        <f t="shared" si="152"/>
        <v>0</v>
      </c>
      <c r="K210" s="389"/>
      <c r="L210" s="390"/>
      <c r="M210" s="444"/>
      <c r="N210" s="392"/>
      <c r="O210" s="393"/>
      <c r="P210" s="824"/>
      <c r="Q210" s="369"/>
      <c r="R210" s="394"/>
      <c r="S210" s="388"/>
      <c r="T210" s="425"/>
      <c r="U210" s="395"/>
      <c r="V210" s="396"/>
      <c r="W210" s="396"/>
      <c r="X210" s="398"/>
      <c r="Y210" s="399"/>
      <c r="Z210" s="400"/>
      <c r="AA210" s="401"/>
      <c r="AB210" s="402"/>
      <c r="AC210" s="403"/>
      <c r="AE210" s="424">
        <f t="shared" si="161"/>
        <v>0</v>
      </c>
      <c r="AF210" s="423">
        <f t="shared" si="163"/>
        <v>0</v>
      </c>
      <c r="AG210" s="391">
        <f t="shared" si="163"/>
        <v>0</v>
      </c>
      <c r="AH210" s="392">
        <f t="shared" si="163"/>
        <v>0</v>
      </c>
      <c r="AI210" s="407">
        <f t="shared" si="163"/>
        <v>0</v>
      </c>
      <c r="AJ210" s="408">
        <f t="shared" si="163"/>
        <v>0</v>
      </c>
      <c r="AK210" s="409">
        <f t="shared" si="163"/>
        <v>0</v>
      </c>
      <c r="AL210" s="394">
        <f t="shared" si="163"/>
        <v>0</v>
      </c>
      <c r="AM210" s="410">
        <f t="shared" si="163"/>
        <v>0</v>
      </c>
      <c r="AN210" s="426">
        <f t="shared" si="163"/>
        <v>0</v>
      </c>
      <c r="AO210" s="411">
        <f t="shared" si="163"/>
        <v>0</v>
      </c>
      <c r="AP210" s="412">
        <f t="shared" si="162"/>
        <v>0</v>
      </c>
      <c r="AQ210" s="397">
        <f t="shared" si="162"/>
        <v>0</v>
      </c>
      <c r="AR210" s="413">
        <f t="shared" si="162"/>
        <v>0</v>
      </c>
      <c r="AS210" s="414">
        <f t="shared" si="162"/>
        <v>0</v>
      </c>
      <c r="AT210" s="415">
        <f t="shared" si="162"/>
        <v>0</v>
      </c>
      <c r="AU210" s="425">
        <f t="shared" si="162"/>
        <v>0</v>
      </c>
      <c r="AV210" s="416">
        <f t="shared" si="162"/>
        <v>0</v>
      </c>
      <c r="AW210" s="417">
        <f t="shared" si="162"/>
        <v>0</v>
      </c>
      <c r="BA210" s="81">
        <f t="shared" si="154"/>
        <v>0</v>
      </c>
      <c r="BB210" s="81">
        <f t="shared" si="155"/>
        <v>0</v>
      </c>
      <c r="BC210" s="81">
        <f t="shared" si="156"/>
        <v>0</v>
      </c>
      <c r="BD210" s="81">
        <f t="shared" si="157"/>
        <v>0</v>
      </c>
      <c r="BE210" s="267"/>
      <c r="BF210" s="267"/>
      <c r="BG210" s="267">
        <v>1</v>
      </c>
      <c r="BH210" s="267"/>
      <c r="BI210" s="8"/>
      <c r="BJ210" s="375" t="s">
        <v>30469</v>
      </c>
      <c r="BK210" s="181">
        <v>6</v>
      </c>
      <c r="BL210" s="181">
        <f t="shared" si="158"/>
        <v>0</v>
      </c>
      <c r="BM210" s="131">
        <v>2.8</v>
      </c>
      <c r="BN210" s="181">
        <f t="shared" si="159"/>
        <v>0</v>
      </c>
      <c r="BO210" s="68"/>
      <c r="BP210" s="68"/>
      <c r="BQ210" s="68"/>
      <c r="BR210" s="68"/>
      <c r="BS210" s="68"/>
      <c r="BT210" s="68"/>
      <c r="BU210" s="68"/>
      <c r="BV210" s="68"/>
      <c r="BW210" s="68"/>
      <c r="BX210" s="68"/>
      <c r="BY210" s="68"/>
      <c r="BZ210" s="68"/>
      <c r="CA210" s="68"/>
      <c r="CB210" s="68"/>
      <c r="CC210" s="68"/>
      <c r="CD210" s="68"/>
      <c r="CE210" s="68"/>
      <c r="CF210" s="68"/>
      <c r="CG210" s="68"/>
      <c r="CH210" s="68"/>
      <c r="CI210" s="68"/>
      <c r="CJ210" s="68"/>
    </row>
    <row r="211" spans="1:88" ht="18" customHeight="1">
      <c r="A211" s="243" t="s">
        <v>24008</v>
      </c>
      <c r="B211" s="243" t="s">
        <v>28462</v>
      </c>
      <c r="C211" s="243" t="s">
        <v>30471</v>
      </c>
      <c r="D211" s="144" t="s">
        <v>30503</v>
      </c>
      <c r="E211" s="145">
        <v>15</v>
      </c>
      <c r="F211" s="145">
        <f t="shared" si="149"/>
        <v>0</v>
      </c>
      <c r="G211" s="795">
        <f>SUM(G196:G210)*0.9</f>
        <v>2331</v>
      </c>
      <c r="H211" s="485">
        <f>$G$5</f>
        <v>0</v>
      </c>
      <c r="I211" s="487">
        <f t="shared" si="151"/>
        <v>2331</v>
      </c>
      <c r="J211" s="146">
        <f t="shared" si="152"/>
        <v>0</v>
      </c>
      <c r="K211" s="405"/>
      <c r="L211" s="406"/>
      <c r="M211" s="445"/>
      <c r="N211" s="392"/>
      <c r="O211" s="407"/>
      <c r="P211" s="823"/>
      <c r="Q211" s="332"/>
      <c r="R211" s="394"/>
      <c r="S211" s="410"/>
      <c r="T211" s="426"/>
      <c r="U211" s="411"/>
      <c r="V211" s="412"/>
      <c r="W211" s="412"/>
      <c r="X211" s="413"/>
      <c r="Y211" s="414"/>
      <c r="Z211" s="415"/>
      <c r="AA211" s="425"/>
      <c r="AB211" s="416"/>
      <c r="AC211" s="417"/>
      <c r="BA211" s="81">
        <f t="shared" si="154"/>
        <v>0</v>
      </c>
      <c r="BB211" s="81">
        <f t="shared" si="155"/>
        <v>0</v>
      </c>
      <c r="BC211" s="81">
        <f t="shared" si="156"/>
        <v>0</v>
      </c>
      <c r="BD211" s="81">
        <f t="shared" si="157"/>
        <v>0</v>
      </c>
      <c r="BE211" s="147">
        <f>SUM(BE196:BE210)</f>
        <v>0</v>
      </c>
      <c r="BF211" s="147">
        <f>SUM(BF196:BF210)</f>
        <v>9</v>
      </c>
      <c r="BG211" s="147">
        <f>SUM(BG196:BG210)</f>
        <v>5</v>
      </c>
      <c r="BH211" s="147">
        <f>SUM(BH196:BH210)</f>
        <v>1</v>
      </c>
      <c r="BI211" s="8"/>
      <c r="BJ211" s="377"/>
      <c r="BK211" s="147">
        <f>SUM(BK196:BK210)</f>
        <v>89</v>
      </c>
      <c r="BL211" s="151">
        <f t="shared" si="158"/>
        <v>0</v>
      </c>
      <c r="BM211" s="150">
        <f>SUM(BM196:BM210)</f>
        <v>35.949999999999996</v>
      </c>
      <c r="BN211" s="151">
        <f t="shared" si="159"/>
        <v>0</v>
      </c>
      <c r="BO211" s="68"/>
      <c r="BP211" s="68"/>
      <c r="BQ211" s="68"/>
      <c r="BR211" s="68"/>
      <c r="BS211" s="68"/>
      <c r="BT211" s="68"/>
      <c r="BU211" s="68"/>
      <c r="BV211" s="68"/>
      <c r="BW211" s="68"/>
      <c r="BX211" s="68"/>
      <c r="BY211" s="68"/>
      <c r="BZ211" s="68"/>
      <c r="CA211" s="68"/>
      <c r="CB211" s="68"/>
      <c r="CC211" s="68"/>
      <c r="CD211" s="68"/>
      <c r="CE211" s="68"/>
      <c r="CF211" s="68"/>
      <c r="CG211" s="68"/>
      <c r="CH211" s="68"/>
      <c r="CI211" s="68"/>
      <c r="CJ211" s="68"/>
    </row>
    <row r="212" spans="1:88" ht="57.75" customHeight="1">
      <c r="A212" s="234" t="s">
        <v>0</v>
      </c>
      <c r="B212" s="234" t="s">
        <v>28839</v>
      </c>
      <c r="C212" s="234" t="s">
        <v>30504</v>
      </c>
      <c r="D212" s="234" t="s">
        <v>30505</v>
      </c>
      <c r="E212" s="115"/>
      <c r="F212" s="115"/>
      <c r="G212" s="788"/>
      <c r="I212" s="94"/>
      <c r="J212" s="92"/>
      <c r="K212"/>
      <c r="L212"/>
      <c r="M212"/>
      <c r="N212"/>
      <c r="O212"/>
      <c r="P212"/>
      <c r="Q212"/>
      <c r="R212"/>
      <c r="S212"/>
      <c r="T212"/>
      <c r="U212"/>
      <c r="V212"/>
      <c r="W212"/>
      <c r="X212"/>
      <c r="Y212"/>
      <c r="Z212"/>
      <c r="AA212"/>
      <c r="AB212"/>
      <c r="AC212"/>
      <c r="BA212" s="200" t="s">
        <v>28779</v>
      </c>
      <c r="BB212" s="200" t="s">
        <v>28780</v>
      </c>
      <c r="BC212" s="200" t="s">
        <v>28781</v>
      </c>
      <c r="BD212" s="200" t="s">
        <v>28782</v>
      </c>
      <c r="BE212" s="159" t="s">
        <v>28779</v>
      </c>
      <c r="BF212" s="159" t="s">
        <v>28780</v>
      </c>
      <c r="BG212" s="159" t="s">
        <v>28781</v>
      </c>
      <c r="BH212" s="159" t="s">
        <v>28782</v>
      </c>
      <c r="BI212" s="8"/>
      <c r="BJ212" s="378"/>
      <c r="BK212" s="378"/>
    </row>
    <row r="213" spans="1:88" ht="18" customHeight="1">
      <c r="A213" s="235" t="s">
        <v>30506</v>
      </c>
      <c r="B213" s="235" t="s">
        <v>28463</v>
      </c>
      <c r="C213" s="235" t="s">
        <v>30504</v>
      </c>
      <c r="D213" s="142" t="s">
        <v>30507</v>
      </c>
      <c r="E213" s="124">
        <v>1</v>
      </c>
      <c r="F213" s="124">
        <f t="shared" ref="F213:F223" si="164">SUM(K213:AC213)</f>
        <v>0</v>
      </c>
      <c r="G213" s="793">
        <v>260</v>
      </c>
      <c r="H213" s="481">
        <f t="shared" ref="H213:H222" si="165">$G$5</f>
        <v>0</v>
      </c>
      <c r="I213" s="125">
        <f t="shared" ref="I213:I223" si="166">G213*((1-H213))</f>
        <v>260</v>
      </c>
      <c r="J213" s="126">
        <f t="shared" ref="J213:J223" si="167">F213*I213</f>
        <v>0</v>
      </c>
      <c r="K213" s="389"/>
      <c r="L213" s="390"/>
      <c r="M213" s="444"/>
      <c r="N213" s="392"/>
      <c r="O213" s="393"/>
      <c r="P213" s="824"/>
      <c r="Q213" s="369"/>
      <c r="R213" s="394"/>
      <c r="S213" s="388"/>
      <c r="T213" s="425"/>
      <c r="U213" s="395"/>
      <c r="V213" s="396"/>
      <c r="W213" s="396"/>
      <c r="X213" s="398"/>
      <c r="Y213" s="399"/>
      <c r="Z213" s="400"/>
      <c r="AA213" s="401"/>
      <c r="AB213" s="402"/>
      <c r="AC213" s="403"/>
      <c r="AE213" s="424">
        <f t="shared" ref="AE213:AS213" si="168">K223</f>
        <v>0</v>
      </c>
      <c r="AF213" s="423">
        <f t="shared" si="168"/>
        <v>0</v>
      </c>
      <c r="AG213" s="391">
        <f t="shared" si="168"/>
        <v>0</v>
      </c>
      <c r="AH213" s="392">
        <f t="shared" si="168"/>
        <v>0</v>
      </c>
      <c r="AI213" s="407">
        <f t="shared" si="168"/>
        <v>0</v>
      </c>
      <c r="AJ213" s="408">
        <f t="shared" si="168"/>
        <v>0</v>
      </c>
      <c r="AK213" s="409">
        <f t="shared" si="168"/>
        <v>0</v>
      </c>
      <c r="AL213" s="394">
        <f t="shared" si="168"/>
        <v>0</v>
      </c>
      <c r="AM213" s="410">
        <f t="shared" si="168"/>
        <v>0</v>
      </c>
      <c r="AN213" s="426">
        <f t="shared" si="168"/>
        <v>0</v>
      </c>
      <c r="AO213" s="411">
        <f t="shared" si="168"/>
        <v>0</v>
      </c>
      <c r="AP213" s="412">
        <f t="shared" si="168"/>
        <v>0</v>
      </c>
      <c r="AQ213" s="397">
        <f t="shared" si="168"/>
        <v>0</v>
      </c>
      <c r="AR213" s="413">
        <f t="shared" si="168"/>
        <v>0</v>
      </c>
      <c r="AS213" s="414">
        <f t="shared" si="168"/>
        <v>0</v>
      </c>
      <c r="AT213" s="415">
        <f>Z223</f>
        <v>0</v>
      </c>
      <c r="AU213" s="425">
        <f>AA223</f>
        <v>0</v>
      </c>
      <c r="AV213" s="416">
        <f>AB223</f>
        <v>0</v>
      </c>
      <c r="AW213" s="417">
        <f>AC223</f>
        <v>0</v>
      </c>
      <c r="BA213" s="81">
        <f t="shared" ref="BA213:BA223" si="169">BE213*$F213</f>
        <v>0</v>
      </c>
      <c r="BB213" s="81">
        <f t="shared" ref="BB213:BB223" si="170">BF213*$F213</f>
        <v>0</v>
      </c>
      <c r="BC213" s="81">
        <f t="shared" ref="BC213:BC223" si="171">BG213*$F213</f>
        <v>0</v>
      </c>
      <c r="BD213" s="81">
        <f t="shared" ref="BD213:BD223" si="172">BH213*$F213</f>
        <v>0</v>
      </c>
      <c r="BE213" s="267"/>
      <c r="BF213" s="267">
        <v>1</v>
      </c>
      <c r="BG213" s="267"/>
      <c r="BH213" s="267"/>
      <c r="BI213" s="8"/>
      <c r="BJ213" s="375" t="s">
        <v>30508</v>
      </c>
      <c r="BK213" s="134">
        <v>6</v>
      </c>
      <c r="BL213" s="131">
        <f t="shared" ref="BL213:BL223" si="173">BK213*F213</f>
        <v>0</v>
      </c>
      <c r="BM213" s="131">
        <v>2.4500000000000002</v>
      </c>
      <c r="BN213" s="131">
        <f t="shared" ref="BN213:BN223" si="174">BM213*F213</f>
        <v>0</v>
      </c>
      <c r="BO213" s="68"/>
      <c r="BP213" s="68"/>
      <c r="BQ213" s="68"/>
      <c r="BR213" s="68"/>
      <c r="BS213" s="68"/>
      <c r="BT213" s="68"/>
      <c r="BU213" s="68"/>
      <c r="BV213" s="68"/>
      <c r="BW213" s="68"/>
      <c r="BX213" s="68"/>
      <c r="BY213" s="68"/>
      <c r="BZ213" s="68"/>
      <c r="CA213" s="68"/>
      <c r="CB213" s="68"/>
      <c r="CC213" s="68"/>
      <c r="CD213" s="68"/>
      <c r="CE213" s="68"/>
      <c r="CF213" s="68"/>
      <c r="CG213" s="68"/>
      <c r="CH213" s="68"/>
      <c r="CI213" s="68"/>
      <c r="CJ213" s="68"/>
    </row>
    <row r="214" spans="1:88" ht="18" customHeight="1">
      <c r="A214" s="235" t="s">
        <v>30509</v>
      </c>
      <c r="B214" s="235" t="s">
        <v>28464</v>
      </c>
      <c r="C214" s="235" t="s">
        <v>30504</v>
      </c>
      <c r="D214" s="142" t="s">
        <v>30510</v>
      </c>
      <c r="E214" s="80">
        <v>1</v>
      </c>
      <c r="F214" s="80">
        <f t="shared" si="164"/>
        <v>0</v>
      </c>
      <c r="G214" s="811">
        <v>250</v>
      </c>
      <c r="H214" s="481">
        <f t="shared" si="165"/>
        <v>0</v>
      </c>
      <c r="I214" s="125">
        <f t="shared" si="166"/>
        <v>250</v>
      </c>
      <c r="J214" s="241">
        <f t="shared" si="167"/>
        <v>0</v>
      </c>
      <c r="K214" s="418"/>
      <c r="L214" s="390"/>
      <c r="M214" s="444"/>
      <c r="N214" s="392"/>
      <c r="O214" s="393"/>
      <c r="P214" s="824"/>
      <c r="Q214" s="369"/>
      <c r="R214" s="394"/>
      <c r="S214" s="388"/>
      <c r="T214" s="425"/>
      <c r="U214" s="395"/>
      <c r="V214" s="396"/>
      <c r="W214" s="396"/>
      <c r="X214" s="398"/>
      <c r="Y214" s="399"/>
      <c r="Z214" s="400"/>
      <c r="AA214" s="401"/>
      <c r="AB214" s="402"/>
      <c r="AC214" s="403"/>
      <c r="AE214" s="424">
        <f>AE213</f>
        <v>0</v>
      </c>
      <c r="AF214" s="423">
        <f t="shared" ref="AF214:AW222" si="175">AF213</f>
        <v>0</v>
      </c>
      <c r="AG214" s="391">
        <f t="shared" si="175"/>
        <v>0</v>
      </c>
      <c r="AH214" s="392">
        <f t="shared" si="175"/>
        <v>0</v>
      </c>
      <c r="AI214" s="407">
        <f t="shared" si="175"/>
        <v>0</v>
      </c>
      <c r="AJ214" s="408">
        <f t="shared" si="175"/>
        <v>0</v>
      </c>
      <c r="AK214" s="409">
        <f t="shared" si="175"/>
        <v>0</v>
      </c>
      <c r="AL214" s="394">
        <f t="shared" si="175"/>
        <v>0</v>
      </c>
      <c r="AM214" s="410">
        <f t="shared" si="175"/>
        <v>0</v>
      </c>
      <c r="AN214" s="426">
        <f t="shared" si="175"/>
        <v>0</v>
      </c>
      <c r="AO214" s="411">
        <f t="shared" si="175"/>
        <v>0</v>
      </c>
      <c r="AP214" s="412">
        <f t="shared" si="175"/>
        <v>0</v>
      </c>
      <c r="AQ214" s="397">
        <f t="shared" si="175"/>
        <v>0</v>
      </c>
      <c r="AR214" s="413">
        <f t="shared" si="175"/>
        <v>0</v>
      </c>
      <c r="AS214" s="414">
        <f t="shared" si="175"/>
        <v>0</v>
      </c>
      <c r="AT214" s="415">
        <f t="shared" si="175"/>
        <v>0</v>
      </c>
      <c r="AU214" s="425">
        <f t="shared" si="175"/>
        <v>0</v>
      </c>
      <c r="AV214" s="416">
        <f t="shared" si="175"/>
        <v>0</v>
      </c>
      <c r="AW214" s="417">
        <f t="shared" si="175"/>
        <v>0</v>
      </c>
      <c r="BA214" s="81">
        <f t="shared" si="169"/>
        <v>0</v>
      </c>
      <c r="BB214" s="81">
        <f t="shared" si="170"/>
        <v>0</v>
      </c>
      <c r="BC214" s="81">
        <f t="shared" si="171"/>
        <v>0</v>
      </c>
      <c r="BD214" s="81">
        <f t="shared" si="172"/>
        <v>0</v>
      </c>
      <c r="BE214" s="267"/>
      <c r="BF214" s="267">
        <v>1</v>
      </c>
      <c r="BG214" s="267"/>
      <c r="BH214" s="267"/>
      <c r="BI214" s="8"/>
      <c r="BJ214" s="375" t="s">
        <v>30511</v>
      </c>
      <c r="BK214" s="131">
        <v>6</v>
      </c>
      <c r="BL214" s="131">
        <f t="shared" si="173"/>
        <v>0</v>
      </c>
      <c r="BM214" s="131">
        <v>2.35</v>
      </c>
      <c r="BN214" s="131">
        <f t="shared" si="174"/>
        <v>0</v>
      </c>
      <c r="BO214" s="68"/>
      <c r="BP214" s="68"/>
      <c r="BQ214" s="68"/>
      <c r="BR214" s="68"/>
      <c r="BS214" s="68"/>
      <c r="BT214" s="68"/>
      <c r="BU214" s="68"/>
      <c r="BV214" s="68"/>
      <c r="BW214" s="68"/>
      <c r="BX214" s="68"/>
      <c r="BY214" s="68"/>
      <c r="BZ214" s="68"/>
      <c r="CA214" s="68"/>
      <c r="CB214" s="68"/>
      <c r="CC214" s="68"/>
      <c r="CD214" s="68"/>
      <c r="CE214" s="68"/>
      <c r="CF214" s="68"/>
      <c r="CG214" s="68"/>
      <c r="CH214" s="68"/>
      <c r="CI214" s="68"/>
      <c r="CJ214" s="68"/>
    </row>
    <row r="215" spans="1:88" ht="18" customHeight="1">
      <c r="A215" s="235" t="s">
        <v>30512</v>
      </c>
      <c r="B215" s="235" t="s">
        <v>28465</v>
      </c>
      <c r="C215" s="235" t="s">
        <v>30504</v>
      </c>
      <c r="D215" s="142" t="s">
        <v>30513</v>
      </c>
      <c r="E215" s="124">
        <v>1</v>
      </c>
      <c r="F215" s="124">
        <f t="shared" si="164"/>
        <v>0</v>
      </c>
      <c r="G215" s="793">
        <v>260</v>
      </c>
      <c r="H215" s="481">
        <f t="shared" si="165"/>
        <v>0</v>
      </c>
      <c r="I215" s="125">
        <f t="shared" si="166"/>
        <v>260</v>
      </c>
      <c r="J215" s="236">
        <f t="shared" si="167"/>
        <v>0</v>
      </c>
      <c r="K215" s="389"/>
      <c r="L215" s="390"/>
      <c r="M215" s="444"/>
      <c r="N215" s="392"/>
      <c r="O215" s="393"/>
      <c r="P215" s="824"/>
      <c r="Q215" s="369"/>
      <c r="R215" s="394"/>
      <c r="S215" s="388"/>
      <c r="T215" s="425"/>
      <c r="U215" s="395"/>
      <c r="V215" s="396"/>
      <c r="W215" s="396"/>
      <c r="X215" s="398"/>
      <c r="Y215" s="399"/>
      <c r="Z215" s="400"/>
      <c r="AA215" s="401"/>
      <c r="AB215" s="402"/>
      <c r="AC215" s="403"/>
      <c r="AE215" s="424">
        <f t="shared" ref="AE215:AE222" si="176">AE214</f>
        <v>0</v>
      </c>
      <c r="AF215" s="423">
        <f t="shared" si="175"/>
        <v>0</v>
      </c>
      <c r="AG215" s="391">
        <f t="shared" si="175"/>
        <v>0</v>
      </c>
      <c r="AH215" s="392">
        <f t="shared" si="175"/>
        <v>0</v>
      </c>
      <c r="AI215" s="407">
        <f t="shared" si="175"/>
        <v>0</v>
      </c>
      <c r="AJ215" s="408">
        <f t="shared" si="175"/>
        <v>0</v>
      </c>
      <c r="AK215" s="409">
        <f t="shared" si="175"/>
        <v>0</v>
      </c>
      <c r="AL215" s="394">
        <f t="shared" si="175"/>
        <v>0</v>
      </c>
      <c r="AM215" s="410">
        <f t="shared" si="175"/>
        <v>0</v>
      </c>
      <c r="AN215" s="426">
        <f t="shared" si="175"/>
        <v>0</v>
      </c>
      <c r="AO215" s="411">
        <f t="shared" si="175"/>
        <v>0</v>
      </c>
      <c r="AP215" s="412">
        <f t="shared" si="175"/>
        <v>0</v>
      </c>
      <c r="AQ215" s="397">
        <f t="shared" si="175"/>
        <v>0</v>
      </c>
      <c r="AR215" s="413">
        <f t="shared" si="175"/>
        <v>0</v>
      </c>
      <c r="AS215" s="414">
        <f t="shared" si="175"/>
        <v>0</v>
      </c>
      <c r="AT215" s="415">
        <f t="shared" si="175"/>
        <v>0</v>
      </c>
      <c r="AU215" s="425">
        <f t="shared" si="175"/>
        <v>0</v>
      </c>
      <c r="AV215" s="416">
        <f t="shared" si="175"/>
        <v>0</v>
      </c>
      <c r="AW215" s="417">
        <f t="shared" si="175"/>
        <v>0</v>
      </c>
      <c r="BA215" s="81">
        <f t="shared" si="169"/>
        <v>0</v>
      </c>
      <c r="BB215" s="81">
        <f t="shared" si="170"/>
        <v>0</v>
      </c>
      <c r="BC215" s="81">
        <f t="shared" si="171"/>
        <v>0</v>
      </c>
      <c r="BD215" s="81">
        <f t="shared" si="172"/>
        <v>0</v>
      </c>
      <c r="BE215" s="267"/>
      <c r="BF215" s="267">
        <v>1</v>
      </c>
      <c r="BG215" s="267"/>
      <c r="BH215" s="267"/>
      <c r="BI215" s="8"/>
      <c r="BJ215" s="375" t="s">
        <v>30514</v>
      </c>
      <c r="BK215" s="131">
        <v>6</v>
      </c>
      <c r="BL215" s="131">
        <f t="shared" si="173"/>
        <v>0</v>
      </c>
      <c r="BM215" s="131">
        <v>2.4</v>
      </c>
      <c r="BN215" s="131">
        <f t="shared" si="174"/>
        <v>0</v>
      </c>
      <c r="BO215" s="68"/>
      <c r="BP215" s="68"/>
      <c r="BQ215" s="68"/>
      <c r="BR215" s="68"/>
      <c r="BS215" s="68"/>
      <c r="BT215" s="68"/>
      <c r="BU215" s="68"/>
      <c r="BV215" s="68"/>
      <c r="BW215" s="68"/>
      <c r="BX215" s="68"/>
      <c r="BY215" s="68"/>
      <c r="BZ215" s="68"/>
      <c r="CA215" s="68"/>
      <c r="CB215" s="68"/>
      <c r="CC215" s="68"/>
      <c r="CD215" s="68"/>
      <c r="CE215" s="68"/>
      <c r="CF215" s="68"/>
      <c r="CG215" s="68"/>
      <c r="CH215" s="68"/>
      <c r="CI215" s="68"/>
      <c r="CJ215" s="68"/>
    </row>
    <row r="216" spans="1:88" ht="18" customHeight="1">
      <c r="A216" s="235" t="s">
        <v>30515</v>
      </c>
      <c r="B216" s="235" t="s">
        <v>28466</v>
      </c>
      <c r="C216" s="235" t="s">
        <v>30504</v>
      </c>
      <c r="D216" s="142" t="s">
        <v>30516</v>
      </c>
      <c r="E216" s="124">
        <v>1</v>
      </c>
      <c r="F216" s="124">
        <f t="shared" si="164"/>
        <v>0</v>
      </c>
      <c r="G216" s="793">
        <v>300</v>
      </c>
      <c r="H216" s="481">
        <f t="shared" si="165"/>
        <v>0</v>
      </c>
      <c r="I216" s="125">
        <f t="shared" si="166"/>
        <v>300</v>
      </c>
      <c r="J216" s="236">
        <f t="shared" si="167"/>
        <v>0</v>
      </c>
      <c r="K216" s="389"/>
      <c r="L216" s="390"/>
      <c r="M216" s="444"/>
      <c r="N216" s="392"/>
      <c r="O216" s="393"/>
      <c r="P216" s="824"/>
      <c r="Q216" s="369"/>
      <c r="R216" s="394"/>
      <c r="S216" s="388"/>
      <c r="T216" s="425"/>
      <c r="U216" s="395"/>
      <c r="V216" s="396"/>
      <c r="W216" s="396"/>
      <c r="X216" s="398"/>
      <c r="Y216" s="399"/>
      <c r="Z216" s="400"/>
      <c r="AA216" s="401"/>
      <c r="AB216" s="402"/>
      <c r="AC216" s="403"/>
      <c r="AE216" s="424">
        <f t="shared" si="176"/>
        <v>0</v>
      </c>
      <c r="AF216" s="423">
        <f t="shared" si="175"/>
        <v>0</v>
      </c>
      <c r="AG216" s="391">
        <f t="shared" si="175"/>
        <v>0</v>
      </c>
      <c r="AH216" s="392">
        <f t="shared" si="175"/>
        <v>0</v>
      </c>
      <c r="AI216" s="407">
        <f t="shared" si="175"/>
        <v>0</v>
      </c>
      <c r="AJ216" s="408">
        <f t="shared" si="175"/>
        <v>0</v>
      </c>
      <c r="AK216" s="409">
        <f t="shared" si="175"/>
        <v>0</v>
      </c>
      <c r="AL216" s="394">
        <f t="shared" si="175"/>
        <v>0</v>
      </c>
      <c r="AM216" s="410">
        <f t="shared" si="175"/>
        <v>0</v>
      </c>
      <c r="AN216" s="426">
        <f t="shared" si="175"/>
        <v>0</v>
      </c>
      <c r="AO216" s="411">
        <f t="shared" si="175"/>
        <v>0</v>
      </c>
      <c r="AP216" s="412">
        <f t="shared" si="175"/>
        <v>0</v>
      </c>
      <c r="AQ216" s="397">
        <f t="shared" si="175"/>
        <v>0</v>
      </c>
      <c r="AR216" s="413">
        <f t="shared" si="175"/>
        <v>0</v>
      </c>
      <c r="AS216" s="414">
        <f t="shared" si="175"/>
        <v>0</v>
      </c>
      <c r="AT216" s="415">
        <f t="shared" si="175"/>
        <v>0</v>
      </c>
      <c r="AU216" s="425">
        <f t="shared" si="175"/>
        <v>0</v>
      </c>
      <c r="AV216" s="416">
        <f t="shared" si="175"/>
        <v>0</v>
      </c>
      <c r="AW216" s="417">
        <f t="shared" si="175"/>
        <v>0</v>
      </c>
      <c r="BA216" s="81">
        <f t="shared" si="169"/>
        <v>0</v>
      </c>
      <c r="BB216" s="81">
        <f t="shared" si="170"/>
        <v>0</v>
      </c>
      <c r="BC216" s="81">
        <f t="shared" si="171"/>
        <v>0</v>
      </c>
      <c r="BD216" s="81">
        <f t="shared" si="172"/>
        <v>0</v>
      </c>
      <c r="BE216" s="267"/>
      <c r="BF216" s="267"/>
      <c r="BG216" s="267">
        <v>1</v>
      </c>
      <c r="BH216" s="267"/>
      <c r="BI216" s="8"/>
      <c r="BJ216" s="375" t="s">
        <v>30517</v>
      </c>
      <c r="BK216" s="131">
        <v>6</v>
      </c>
      <c r="BL216" s="131">
        <f t="shared" si="173"/>
        <v>0</v>
      </c>
      <c r="BM216" s="131">
        <v>3.6</v>
      </c>
      <c r="BN216" s="131">
        <f t="shared" si="174"/>
        <v>0</v>
      </c>
      <c r="BO216" s="68"/>
      <c r="BP216" s="68"/>
      <c r="BQ216" s="68"/>
      <c r="BR216" s="68"/>
      <c r="BS216" s="68"/>
      <c r="BT216" s="68"/>
      <c r="BU216" s="68"/>
      <c r="BV216" s="68"/>
      <c r="BW216" s="68"/>
      <c r="BX216" s="68"/>
      <c r="BY216" s="68"/>
      <c r="BZ216" s="68"/>
      <c r="CA216" s="68"/>
      <c r="CB216" s="68"/>
      <c r="CC216" s="68"/>
      <c r="CD216" s="68"/>
      <c r="CE216" s="68"/>
      <c r="CF216" s="68"/>
      <c r="CG216" s="68"/>
      <c r="CH216" s="68"/>
      <c r="CI216" s="68"/>
      <c r="CJ216" s="68"/>
    </row>
    <row r="217" spans="1:88" ht="18" customHeight="1">
      <c r="A217" s="235" t="s">
        <v>30518</v>
      </c>
      <c r="B217" s="235" t="s">
        <v>28467</v>
      </c>
      <c r="C217" s="235" t="s">
        <v>30504</v>
      </c>
      <c r="D217" s="142" t="s">
        <v>30519</v>
      </c>
      <c r="E217" s="124">
        <v>1</v>
      </c>
      <c r="F217" s="124">
        <f t="shared" si="164"/>
        <v>0</v>
      </c>
      <c r="G217" s="793">
        <v>300</v>
      </c>
      <c r="H217" s="481">
        <f t="shared" si="165"/>
        <v>0</v>
      </c>
      <c r="I217" s="125">
        <f t="shared" si="166"/>
        <v>300</v>
      </c>
      <c r="J217" s="236">
        <f t="shared" si="167"/>
        <v>0</v>
      </c>
      <c r="K217" s="389"/>
      <c r="L217" s="390"/>
      <c r="M217" s="444"/>
      <c r="N217" s="392"/>
      <c r="O217" s="393"/>
      <c r="P217" s="824"/>
      <c r="Q217" s="369"/>
      <c r="R217" s="394"/>
      <c r="S217" s="388"/>
      <c r="T217" s="425"/>
      <c r="U217" s="395"/>
      <c r="V217" s="396"/>
      <c r="W217" s="396"/>
      <c r="X217" s="398"/>
      <c r="Y217" s="399"/>
      <c r="Z217" s="400"/>
      <c r="AA217" s="401"/>
      <c r="AB217" s="402"/>
      <c r="AC217" s="403"/>
      <c r="AE217" s="424">
        <f t="shared" si="176"/>
        <v>0</v>
      </c>
      <c r="AF217" s="423">
        <f t="shared" si="175"/>
        <v>0</v>
      </c>
      <c r="AG217" s="391">
        <f t="shared" si="175"/>
        <v>0</v>
      </c>
      <c r="AH217" s="392">
        <f t="shared" si="175"/>
        <v>0</v>
      </c>
      <c r="AI217" s="407">
        <f t="shared" si="175"/>
        <v>0</v>
      </c>
      <c r="AJ217" s="408">
        <f t="shared" si="175"/>
        <v>0</v>
      </c>
      <c r="AK217" s="409">
        <f t="shared" si="175"/>
        <v>0</v>
      </c>
      <c r="AL217" s="394">
        <f t="shared" si="175"/>
        <v>0</v>
      </c>
      <c r="AM217" s="410">
        <f t="shared" si="175"/>
        <v>0</v>
      </c>
      <c r="AN217" s="426">
        <f t="shared" si="175"/>
        <v>0</v>
      </c>
      <c r="AO217" s="411">
        <f t="shared" si="175"/>
        <v>0</v>
      </c>
      <c r="AP217" s="412">
        <f t="shared" si="175"/>
        <v>0</v>
      </c>
      <c r="AQ217" s="397">
        <f t="shared" si="175"/>
        <v>0</v>
      </c>
      <c r="AR217" s="413">
        <f t="shared" si="175"/>
        <v>0</v>
      </c>
      <c r="AS217" s="414">
        <f t="shared" si="175"/>
        <v>0</v>
      </c>
      <c r="AT217" s="415">
        <f t="shared" si="175"/>
        <v>0</v>
      </c>
      <c r="AU217" s="425">
        <f t="shared" si="175"/>
        <v>0</v>
      </c>
      <c r="AV217" s="416">
        <f t="shared" si="175"/>
        <v>0</v>
      </c>
      <c r="AW217" s="417">
        <f t="shared" si="175"/>
        <v>0</v>
      </c>
      <c r="BA217" s="81">
        <f t="shared" si="169"/>
        <v>0</v>
      </c>
      <c r="BB217" s="81">
        <f t="shared" si="170"/>
        <v>0</v>
      </c>
      <c r="BC217" s="81">
        <f t="shared" si="171"/>
        <v>0</v>
      </c>
      <c r="BD217" s="81">
        <f t="shared" si="172"/>
        <v>0</v>
      </c>
      <c r="BE217" s="267"/>
      <c r="BF217" s="267"/>
      <c r="BG217" s="267">
        <v>1</v>
      </c>
      <c r="BH217" s="267"/>
      <c r="BI217" s="8"/>
      <c r="BJ217" s="375" t="s">
        <v>30520</v>
      </c>
      <c r="BK217" s="131">
        <v>6</v>
      </c>
      <c r="BL217" s="131">
        <f t="shared" si="173"/>
        <v>0</v>
      </c>
      <c r="BM217" s="131">
        <v>4.95</v>
      </c>
      <c r="BN217" s="131">
        <f t="shared" si="174"/>
        <v>0</v>
      </c>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8" customHeight="1">
      <c r="A218" s="235" t="s">
        <v>30521</v>
      </c>
      <c r="B218" s="235" t="s">
        <v>28468</v>
      </c>
      <c r="C218" s="235" t="s">
        <v>30504</v>
      </c>
      <c r="D218" s="142" t="s">
        <v>30522</v>
      </c>
      <c r="E218" s="124">
        <v>1</v>
      </c>
      <c r="F218" s="124">
        <f t="shared" si="164"/>
        <v>0</v>
      </c>
      <c r="G218" s="793">
        <v>300</v>
      </c>
      <c r="H218" s="481">
        <f t="shared" si="165"/>
        <v>0</v>
      </c>
      <c r="I218" s="125">
        <f t="shared" si="166"/>
        <v>300</v>
      </c>
      <c r="J218" s="236">
        <f t="shared" si="167"/>
        <v>0</v>
      </c>
      <c r="K218" s="389"/>
      <c r="L218" s="390"/>
      <c r="M218" s="444"/>
      <c r="N218" s="392"/>
      <c r="O218" s="393"/>
      <c r="P218" s="824"/>
      <c r="Q218" s="369"/>
      <c r="R218" s="394"/>
      <c r="S218" s="388"/>
      <c r="T218" s="425"/>
      <c r="U218" s="395"/>
      <c r="V218" s="396"/>
      <c r="W218" s="396"/>
      <c r="X218" s="398"/>
      <c r="Y218" s="399"/>
      <c r="Z218" s="400"/>
      <c r="AA218" s="401"/>
      <c r="AB218" s="402"/>
      <c r="AC218" s="403"/>
      <c r="AE218" s="424">
        <f t="shared" si="176"/>
        <v>0</v>
      </c>
      <c r="AF218" s="423">
        <f t="shared" si="175"/>
        <v>0</v>
      </c>
      <c r="AG218" s="391">
        <f t="shared" si="175"/>
        <v>0</v>
      </c>
      <c r="AH218" s="392">
        <f t="shared" si="175"/>
        <v>0</v>
      </c>
      <c r="AI218" s="407">
        <f t="shared" si="175"/>
        <v>0</v>
      </c>
      <c r="AJ218" s="408">
        <f t="shared" si="175"/>
        <v>0</v>
      </c>
      <c r="AK218" s="409">
        <f t="shared" si="175"/>
        <v>0</v>
      </c>
      <c r="AL218" s="394">
        <f t="shared" si="175"/>
        <v>0</v>
      </c>
      <c r="AM218" s="410">
        <f t="shared" si="175"/>
        <v>0</v>
      </c>
      <c r="AN218" s="426">
        <f t="shared" si="175"/>
        <v>0</v>
      </c>
      <c r="AO218" s="411">
        <f t="shared" si="175"/>
        <v>0</v>
      </c>
      <c r="AP218" s="412">
        <f t="shared" si="175"/>
        <v>0</v>
      </c>
      <c r="AQ218" s="397">
        <f t="shared" si="175"/>
        <v>0</v>
      </c>
      <c r="AR218" s="413">
        <f t="shared" si="175"/>
        <v>0</v>
      </c>
      <c r="AS218" s="414">
        <f t="shared" si="175"/>
        <v>0</v>
      </c>
      <c r="AT218" s="415">
        <f t="shared" si="175"/>
        <v>0</v>
      </c>
      <c r="AU218" s="425">
        <f t="shared" si="175"/>
        <v>0</v>
      </c>
      <c r="AV218" s="416">
        <f t="shared" si="175"/>
        <v>0</v>
      </c>
      <c r="AW218" s="417">
        <f t="shared" si="175"/>
        <v>0</v>
      </c>
      <c r="BA218" s="81">
        <f t="shared" si="169"/>
        <v>0</v>
      </c>
      <c r="BB218" s="81">
        <f t="shared" si="170"/>
        <v>0</v>
      </c>
      <c r="BC218" s="81">
        <f t="shared" si="171"/>
        <v>0</v>
      </c>
      <c r="BD218" s="81">
        <f t="shared" si="172"/>
        <v>0</v>
      </c>
      <c r="BE218" s="267"/>
      <c r="BF218" s="267"/>
      <c r="BG218" s="267"/>
      <c r="BH218" s="267">
        <v>1</v>
      </c>
      <c r="BI218" s="8"/>
      <c r="BJ218" s="375" t="s">
        <v>30523</v>
      </c>
      <c r="BK218" s="131">
        <v>6</v>
      </c>
      <c r="BL218" s="131">
        <f t="shared" si="173"/>
        <v>0</v>
      </c>
      <c r="BM218" s="131">
        <v>3.7</v>
      </c>
      <c r="BN218" s="131">
        <f t="shared" si="174"/>
        <v>0</v>
      </c>
      <c r="BO218" s="68"/>
      <c r="BP218" s="68"/>
      <c r="BQ218" s="68"/>
      <c r="BR218" s="68"/>
      <c r="BS218" s="68"/>
      <c r="BT218" s="68"/>
      <c r="BU218" s="68"/>
      <c r="BV218" s="68"/>
      <c r="BW218" s="68"/>
      <c r="BX218" s="68"/>
      <c r="BY218" s="68"/>
      <c r="BZ218" s="68"/>
      <c r="CA218" s="68"/>
      <c r="CB218" s="68"/>
      <c r="CC218" s="68"/>
      <c r="CD218" s="68"/>
      <c r="CE218" s="68"/>
      <c r="CF218" s="68"/>
      <c r="CG218" s="68"/>
      <c r="CH218" s="68"/>
      <c r="CI218" s="68"/>
      <c r="CJ218" s="68"/>
    </row>
    <row r="219" spans="1:88" ht="18" customHeight="1">
      <c r="A219" s="235" t="s">
        <v>30524</v>
      </c>
      <c r="B219" s="235" t="s">
        <v>28469</v>
      </c>
      <c r="C219" s="235" t="s">
        <v>30504</v>
      </c>
      <c r="D219" s="142" t="s">
        <v>30525</v>
      </c>
      <c r="E219" s="124">
        <v>1</v>
      </c>
      <c r="F219" s="124">
        <f t="shared" si="164"/>
        <v>0</v>
      </c>
      <c r="G219" s="793">
        <v>240</v>
      </c>
      <c r="H219" s="481">
        <f t="shared" si="165"/>
        <v>0</v>
      </c>
      <c r="I219" s="125">
        <f t="shared" si="166"/>
        <v>240</v>
      </c>
      <c r="J219" s="236">
        <f t="shared" si="167"/>
        <v>0</v>
      </c>
      <c r="K219" s="389"/>
      <c r="L219" s="390"/>
      <c r="M219" s="444"/>
      <c r="N219" s="392"/>
      <c r="O219" s="393"/>
      <c r="P219" s="824"/>
      <c r="Q219" s="369"/>
      <c r="R219" s="394"/>
      <c r="S219" s="388"/>
      <c r="T219" s="425"/>
      <c r="U219" s="395"/>
      <c r="V219" s="396"/>
      <c r="W219" s="396"/>
      <c r="X219" s="398"/>
      <c r="Y219" s="399"/>
      <c r="Z219" s="400"/>
      <c r="AA219" s="401"/>
      <c r="AB219" s="402"/>
      <c r="AC219" s="403"/>
      <c r="AE219" s="424">
        <f t="shared" si="176"/>
        <v>0</v>
      </c>
      <c r="AF219" s="423">
        <f t="shared" si="175"/>
        <v>0</v>
      </c>
      <c r="AG219" s="391">
        <f t="shared" si="175"/>
        <v>0</v>
      </c>
      <c r="AH219" s="392">
        <f t="shared" si="175"/>
        <v>0</v>
      </c>
      <c r="AI219" s="407">
        <f t="shared" si="175"/>
        <v>0</v>
      </c>
      <c r="AJ219" s="408">
        <f t="shared" si="175"/>
        <v>0</v>
      </c>
      <c r="AK219" s="409">
        <f t="shared" si="175"/>
        <v>0</v>
      </c>
      <c r="AL219" s="394">
        <f t="shared" si="175"/>
        <v>0</v>
      </c>
      <c r="AM219" s="410">
        <f t="shared" si="175"/>
        <v>0</v>
      </c>
      <c r="AN219" s="426">
        <f t="shared" si="175"/>
        <v>0</v>
      </c>
      <c r="AO219" s="411">
        <f t="shared" si="175"/>
        <v>0</v>
      </c>
      <c r="AP219" s="412">
        <f t="shared" si="175"/>
        <v>0</v>
      </c>
      <c r="AQ219" s="397">
        <f t="shared" si="175"/>
        <v>0</v>
      </c>
      <c r="AR219" s="413">
        <f t="shared" si="175"/>
        <v>0</v>
      </c>
      <c r="AS219" s="414">
        <f t="shared" si="175"/>
        <v>0</v>
      </c>
      <c r="AT219" s="415">
        <f t="shared" si="175"/>
        <v>0</v>
      </c>
      <c r="AU219" s="425">
        <f t="shared" si="175"/>
        <v>0</v>
      </c>
      <c r="AV219" s="416">
        <f t="shared" si="175"/>
        <v>0</v>
      </c>
      <c r="AW219" s="417">
        <f t="shared" si="175"/>
        <v>0</v>
      </c>
      <c r="BA219" s="81">
        <f t="shared" si="169"/>
        <v>0</v>
      </c>
      <c r="BB219" s="81">
        <f t="shared" si="170"/>
        <v>0</v>
      </c>
      <c r="BC219" s="81">
        <f t="shared" si="171"/>
        <v>0</v>
      </c>
      <c r="BD219" s="81">
        <f t="shared" si="172"/>
        <v>0</v>
      </c>
      <c r="BE219" s="267"/>
      <c r="BF219" s="267"/>
      <c r="BG219" s="267"/>
      <c r="BH219" s="267">
        <v>1</v>
      </c>
      <c r="BI219" s="8"/>
      <c r="BJ219" s="375" t="s">
        <v>30526</v>
      </c>
      <c r="BK219" s="131">
        <v>8</v>
      </c>
      <c r="BL219" s="131">
        <f t="shared" si="173"/>
        <v>0</v>
      </c>
      <c r="BM219" s="131">
        <v>4.0999999999999996</v>
      </c>
      <c r="BN219" s="131">
        <f t="shared" si="174"/>
        <v>0</v>
      </c>
      <c r="BO219" s="68"/>
      <c r="BP219" s="68"/>
      <c r="BQ219" s="68"/>
      <c r="BR219" s="68"/>
      <c r="BS219" s="68"/>
      <c r="BT219" s="68"/>
      <c r="BU219" s="68"/>
      <c r="BV219" s="68"/>
      <c r="BW219" s="68"/>
      <c r="BX219" s="68"/>
      <c r="BY219" s="68"/>
      <c r="BZ219" s="68"/>
      <c r="CA219" s="68"/>
      <c r="CB219" s="68"/>
      <c r="CC219" s="68"/>
      <c r="CD219" s="68"/>
      <c r="CE219" s="68"/>
      <c r="CF219" s="68"/>
      <c r="CG219" s="68"/>
      <c r="CH219" s="68"/>
      <c r="CI219" s="68"/>
      <c r="CJ219" s="68"/>
    </row>
    <row r="220" spans="1:88" ht="18" customHeight="1">
      <c r="A220" s="235" t="s">
        <v>30527</v>
      </c>
      <c r="B220" s="235" t="s">
        <v>28470</v>
      </c>
      <c r="C220" s="235" t="s">
        <v>30504</v>
      </c>
      <c r="D220" s="142" t="s">
        <v>30528</v>
      </c>
      <c r="E220" s="124">
        <v>1</v>
      </c>
      <c r="F220" s="124">
        <f t="shared" si="164"/>
        <v>0</v>
      </c>
      <c r="G220" s="793">
        <v>200</v>
      </c>
      <c r="H220" s="481">
        <f t="shared" si="165"/>
        <v>0</v>
      </c>
      <c r="I220" s="125">
        <f t="shared" si="166"/>
        <v>200</v>
      </c>
      <c r="J220" s="236">
        <f t="shared" si="167"/>
        <v>0</v>
      </c>
      <c r="K220" s="389"/>
      <c r="L220" s="390"/>
      <c r="M220" s="444"/>
      <c r="N220" s="392"/>
      <c r="O220" s="393"/>
      <c r="P220" s="824"/>
      <c r="Q220" s="369"/>
      <c r="R220" s="394"/>
      <c r="S220" s="388"/>
      <c r="T220" s="425"/>
      <c r="U220" s="395"/>
      <c r="V220" s="396"/>
      <c r="W220" s="396"/>
      <c r="X220" s="398"/>
      <c r="Y220" s="399"/>
      <c r="Z220" s="400"/>
      <c r="AA220" s="401"/>
      <c r="AB220" s="402"/>
      <c r="AC220" s="403"/>
      <c r="AE220" s="424">
        <f t="shared" si="176"/>
        <v>0</v>
      </c>
      <c r="AF220" s="423">
        <f t="shared" si="175"/>
        <v>0</v>
      </c>
      <c r="AG220" s="391">
        <f t="shared" si="175"/>
        <v>0</v>
      </c>
      <c r="AH220" s="392">
        <f t="shared" si="175"/>
        <v>0</v>
      </c>
      <c r="AI220" s="407">
        <f t="shared" si="175"/>
        <v>0</v>
      </c>
      <c r="AJ220" s="408">
        <f t="shared" si="175"/>
        <v>0</v>
      </c>
      <c r="AK220" s="409">
        <f t="shared" si="175"/>
        <v>0</v>
      </c>
      <c r="AL220" s="394">
        <f t="shared" si="175"/>
        <v>0</v>
      </c>
      <c r="AM220" s="410">
        <f t="shared" si="175"/>
        <v>0</v>
      </c>
      <c r="AN220" s="426">
        <f t="shared" si="175"/>
        <v>0</v>
      </c>
      <c r="AO220" s="411">
        <f t="shared" si="175"/>
        <v>0</v>
      </c>
      <c r="AP220" s="412">
        <f t="shared" si="175"/>
        <v>0</v>
      </c>
      <c r="AQ220" s="397">
        <f t="shared" si="175"/>
        <v>0</v>
      </c>
      <c r="AR220" s="413">
        <f t="shared" si="175"/>
        <v>0</v>
      </c>
      <c r="AS220" s="414">
        <f t="shared" si="175"/>
        <v>0</v>
      </c>
      <c r="AT220" s="415">
        <f t="shared" si="175"/>
        <v>0</v>
      </c>
      <c r="AU220" s="425">
        <f t="shared" si="175"/>
        <v>0</v>
      </c>
      <c r="AV220" s="416">
        <f t="shared" si="175"/>
        <v>0</v>
      </c>
      <c r="AW220" s="417">
        <f t="shared" si="175"/>
        <v>0</v>
      </c>
      <c r="BA220" s="81">
        <f t="shared" si="169"/>
        <v>0</v>
      </c>
      <c r="BB220" s="81">
        <f t="shared" si="170"/>
        <v>0</v>
      </c>
      <c r="BC220" s="81">
        <f t="shared" si="171"/>
        <v>0</v>
      </c>
      <c r="BD220" s="81">
        <f t="shared" si="172"/>
        <v>0</v>
      </c>
      <c r="BE220" s="267"/>
      <c r="BF220" s="267">
        <v>1</v>
      </c>
      <c r="BG220" s="267"/>
      <c r="BH220" s="267"/>
      <c r="BI220" s="8"/>
      <c r="BJ220" s="375" t="s">
        <v>30529</v>
      </c>
      <c r="BK220" s="131">
        <v>6</v>
      </c>
      <c r="BL220" s="131">
        <f t="shared" si="173"/>
        <v>0</v>
      </c>
      <c r="BM220" s="131">
        <v>2.6</v>
      </c>
      <c r="BN220" s="131">
        <f t="shared" si="174"/>
        <v>0</v>
      </c>
      <c r="BO220" s="68"/>
      <c r="BP220" s="68"/>
      <c r="BQ220" s="68"/>
      <c r="BR220" s="68"/>
      <c r="BS220" s="68"/>
      <c r="BT220" s="68"/>
      <c r="BU220" s="68"/>
      <c r="BV220" s="68"/>
      <c r="BW220" s="68"/>
      <c r="BX220" s="68"/>
      <c r="BY220" s="68"/>
      <c r="BZ220" s="68"/>
      <c r="CA220" s="68"/>
      <c r="CB220" s="68"/>
      <c r="CC220" s="68"/>
      <c r="CD220" s="68"/>
      <c r="CE220" s="68"/>
      <c r="CF220" s="68"/>
      <c r="CG220" s="68"/>
      <c r="CH220" s="68"/>
      <c r="CI220" s="68"/>
      <c r="CJ220" s="68"/>
    </row>
    <row r="221" spans="1:88" ht="18" customHeight="1">
      <c r="A221" s="235" t="s">
        <v>30530</v>
      </c>
      <c r="B221" s="235" t="s">
        <v>28471</v>
      </c>
      <c r="C221" s="235" t="s">
        <v>30504</v>
      </c>
      <c r="D221" s="142" t="s">
        <v>30531</v>
      </c>
      <c r="E221" s="201">
        <v>1</v>
      </c>
      <c r="F221" s="201">
        <f t="shared" si="164"/>
        <v>0</v>
      </c>
      <c r="G221" s="799">
        <v>240</v>
      </c>
      <c r="H221" s="481">
        <f t="shared" si="165"/>
        <v>0</v>
      </c>
      <c r="I221" s="125">
        <f t="shared" si="166"/>
        <v>240</v>
      </c>
      <c r="J221" s="236">
        <f t="shared" si="167"/>
        <v>0</v>
      </c>
      <c r="K221" s="389"/>
      <c r="L221" s="390"/>
      <c r="M221" s="444"/>
      <c r="N221" s="392"/>
      <c r="O221" s="393"/>
      <c r="P221" s="824"/>
      <c r="Q221" s="369"/>
      <c r="R221" s="394"/>
      <c r="S221" s="388"/>
      <c r="T221" s="425"/>
      <c r="U221" s="395"/>
      <c r="V221" s="396"/>
      <c r="W221" s="396"/>
      <c r="X221" s="398"/>
      <c r="Y221" s="399"/>
      <c r="Z221" s="400"/>
      <c r="AA221" s="401"/>
      <c r="AB221" s="402"/>
      <c r="AC221" s="403"/>
      <c r="AE221" s="424">
        <f t="shared" si="176"/>
        <v>0</v>
      </c>
      <c r="AF221" s="423">
        <f t="shared" si="175"/>
        <v>0</v>
      </c>
      <c r="AG221" s="391">
        <f t="shared" si="175"/>
        <v>0</v>
      </c>
      <c r="AH221" s="392">
        <f t="shared" si="175"/>
        <v>0</v>
      </c>
      <c r="AI221" s="407">
        <f t="shared" si="175"/>
        <v>0</v>
      </c>
      <c r="AJ221" s="408">
        <f t="shared" si="175"/>
        <v>0</v>
      </c>
      <c r="AK221" s="409">
        <f t="shared" si="175"/>
        <v>0</v>
      </c>
      <c r="AL221" s="394">
        <f t="shared" si="175"/>
        <v>0</v>
      </c>
      <c r="AM221" s="410">
        <f t="shared" si="175"/>
        <v>0</v>
      </c>
      <c r="AN221" s="426">
        <f t="shared" si="175"/>
        <v>0</v>
      </c>
      <c r="AO221" s="411">
        <f t="shared" si="175"/>
        <v>0</v>
      </c>
      <c r="AP221" s="412">
        <f t="shared" si="175"/>
        <v>0</v>
      </c>
      <c r="AQ221" s="397">
        <f t="shared" si="175"/>
        <v>0</v>
      </c>
      <c r="AR221" s="413">
        <f t="shared" si="175"/>
        <v>0</v>
      </c>
      <c r="AS221" s="414">
        <f t="shared" si="175"/>
        <v>0</v>
      </c>
      <c r="AT221" s="415">
        <f t="shared" si="175"/>
        <v>0</v>
      </c>
      <c r="AU221" s="425">
        <f t="shared" si="175"/>
        <v>0</v>
      </c>
      <c r="AV221" s="416">
        <f t="shared" si="175"/>
        <v>0</v>
      </c>
      <c r="AW221" s="417">
        <f t="shared" si="175"/>
        <v>0</v>
      </c>
      <c r="BA221" s="81">
        <f t="shared" si="169"/>
        <v>0</v>
      </c>
      <c r="BB221" s="81">
        <f t="shared" si="170"/>
        <v>0</v>
      </c>
      <c r="BC221" s="81">
        <f t="shared" si="171"/>
        <v>0</v>
      </c>
      <c r="BD221" s="81">
        <f t="shared" si="172"/>
        <v>0</v>
      </c>
      <c r="BE221" s="267"/>
      <c r="BF221" s="267"/>
      <c r="BG221" s="267">
        <v>1</v>
      </c>
      <c r="BH221" s="267"/>
      <c r="BI221" s="8"/>
      <c r="BJ221" s="375" t="s">
        <v>30532</v>
      </c>
      <c r="BK221" s="131">
        <v>6</v>
      </c>
      <c r="BL221" s="131">
        <f t="shared" si="173"/>
        <v>0</v>
      </c>
      <c r="BM221" s="131">
        <v>3</v>
      </c>
      <c r="BN221" s="131">
        <f t="shared" si="174"/>
        <v>0</v>
      </c>
      <c r="BO221" s="68"/>
      <c r="BP221" s="68"/>
      <c r="BQ221" s="68"/>
      <c r="BR221" s="68"/>
      <c r="BS221" s="68"/>
      <c r="BT221" s="68"/>
      <c r="BU221" s="68"/>
      <c r="BV221" s="68"/>
      <c r="BW221" s="68"/>
      <c r="BX221" s="68"/>
      <c r="BY221" s="68"/>
      <c r="BZ221" s="68"/>
      <c r="CA221" s="68"/>
      <c r="CB221" s="68"/>
      <c r="CC221" s="68"/>
      <c r="CD221" s="68"/>
      <c r="CE221" s="68"/>
      <c r="CF221" s="68"/>
      <c r="CG221" s="68"/>
      <c r="CH221" s="68"/>
      <c r="CI221" s="68"/>
      <c r="CJ221" s="68"/>
    </row>
    <row r="222" spans="1:88" ht="18" customHeight="1">
      <c r="A222" s="235" t="s">
        <v>30533</v>
      </c>
      <c r="B222" s="235" t="s">
        <v>28472</v>
      </c>
      <c r="C222" s="235" t="s">
        <v>30504</v>
      </c>
      <c r="D222" s="142" t="s">
        <v>30534</v>
      </c>
      <c r="E222" s="124">
        <v>1</v>
      </c>
      <c r="F222" s="124">
        <f t="shared" si="164"/>
        <v>0</v>
      </c>
      <c r="G222" s="793">
        <v>240</v>
      </c>
      <c r="H222" s="481">
        <f t="shared" si="165"/>
        <v>0</v>
      </c>
      <c r="I222" s="125">
        <f t="shared" si="166"/>
        <v>240</v>
      </c>
      <c r="J222" s="237">
        <f t="shared" si="167"/>
        <v>0</v>
      </c>
      <c r="K222" s="389"/>
      <c r="L222" s="390"/>
      <c r="M222" s="444"/>
      <c r="N222" s="392"/>
      <c r="O222" s="393"/>
      <c r="P222" s="824"/>
      <c r="Q222" s="369"/>
      <c r="R222" s="394"/>
      <c r="S222" s="388"/>
      <c r="T222" s="425"/>
      <c r="U222" s="395"/>
      <c r="V222" s="396"/>
      <c r="W222" s="396"/>
      <c r="X222" s="398"/>
      <c r="Y222" s="399"/>
      <c r="Z222" s="400"/>
      <c r="AA222" s="401"/>
      <c r="AB222" s="402"/>
      <c r="AC222" s="403"/>
      <c r="AE222" s="424">
        <f t="shared" si="176"/>
        <v>0</v>
      </c>
      <c r="AF222" s="423">
        <f t="shared" si="175"/>
        <v>0</v>
      </c>
      <c r="AG222" s="391">
        <f t="shared" si="175"/>
        <v>0</v>
      </c>
      <c r="AH222" s="392">
        <f t="shared" si="175"/>
        <v>0</v>
      </c>
      <c r="AI222" s="407">
        <f t="shared" si="175"/>
        <v>0</v>
      </c>
      <c r="AJ222" s="408">
        <f t="shared" si="175"/>
        <v>0</v>
      </c>
      <c r="AK222" s="409">
        <f t="shared" si="175"/>
        <v>0</v>
      </c>
      <c r="AL222" s="394">
        <f t="shared" si="175"/>
        <v>0</v>
      </c>
      <c r="AM222" s="410">
        <f t="shared" si="175"/>
        <v>0</v>
      </c>
      <c r="AN222" s="426">
        <f t="shared" si="175"/>
        <v>0</v>
      </c>
      <c r="AO222" s="411">
        <f t="shared" si="175"/>
        <v>0</v>
      </c>
      <c r="AP222" s="412">
        <f t="shared" si="175"/>
        <v>0</v>
      </c>
      <c r="AQ222" s="397">
        <f t="shared" si="175"/>
        <v>0</v>
      </c>
      <c r="AR222" s="413">
        <f t="shared" si="175"/>
        <v>0</v>
      </c>
      <c r="AS222" s="414">
        <f t="shared" si="175"/>
        <v>0</v>
      </c>
      <c r="AT222" s="415">
        <f t="shared" si="175"/>
        <v>0</v>
      </c>
      <c r="AU222" s="425">
        <f t="shared" si="175"/>
        <v>0</v>
      </c>
      <c r="AV222" s="416">
        <f t="shared" si="175"/>
        <v>0</v>
      </c>
      <c r="AW222" s="417">
        <f t="shared" si="175"/>
        <v>0</v>
      </c>
      <c r="BA222" s="81">
        <f t="shared" si="169"/>
        <v>0</v>
      </c>
      <c r="BB222" s="81">
        <f t="shared" si="170"/>
        <v>0</v>
      </c>
      <c r="BC222" s="81">
        <f t="shared" si="171"/>
        <v>0</v>
      </c>
      <c r="BD222" s="81">
        <f t="shared" si="172"/>
        <v>0</v>
      </c>
      <c r="BE222" s="267"/>
      <c r="BF222" s="267"/>
      <c r="BG222" s="267">
        <v>1</v>
      </c>
      <c r="BH222" s="267"/>
      <c r="BI222" s="8"/>
      <c r="BJ222" s="375" t="s">
        <v>30535</v>
      </c>
      <c r="BK222" s="181">
        <v>8</v>
      </c>
      <c r="BL222" s="181">
        <f t="shared" si="173"/>
        <v>0</v>
      </c>
      <c r="BM222" s="181">
        <v>5.6</v>
      </c>
      <c r="BN222" s="181">
        <f t="shared" si="174"/>
        <v>0</v>
      </c>
      <c r="BO222" s="68"/>
      <c r="BP222" s="68"/>
      <c r="BQ222" s="68"/>
      <c r="BR222" s="68"/>
      <c r="BS222" s="68"/>
      <c r="BT222" s="68"/>
      <c r="BU222" s="68"/>
      <c r="BV222" s="68"/>
      <c r="BW222" s="68"/>
      <c r="BX222" s="68"/>
      <c r="BY222" s="68"/>
      <c r="BZ222" s="68"/>
      <c r="CA222" s="68"/>
      <c r="CB222" s="68"/>
      <c r="CC222" s="68"/>
      <c r="CD222" s="68"/>
      <c r="CE222" s="68"/>
      <c r="CF222" s="68"/>
      <c r="CG222" s="68"/>
      <c r="CH222" s="68"/>
      <c r="CI222" s="68"/>
      <c r="CJ222" s="68"/>
    </row>
    <row r="223" spans="1:88" ht="18" customHeight="1">
      <c r="A223" s="144" t="s">
        <v>24002</v>
      </c>
      <c r="B223" s="144" t="s">
        <v>28473</v>
      </c>
      <c r="C223" s="144" t="s">
        <v>30504</v>
      </c>
      <c r="D223" s="144" t="s">
        <v>30536</v>
      </c>
      <c r="E223" s="145">
        <v>10</v>
      </c>
      <c r="F223" s="145">
        <f t="shared" si="164"/>
        <v>0</v>
      </c>
      <c r="G223" s="795">
        <f>SUM(G213:G222)*0.9</f>
        <v>2331</v>
      </c>
      <c r="H223" s="485">
        <f>$G$5</f>
        <v>0</v>
      </c>
      <c r="I223" s="487">
        <f t="shared" si="166"/>
        <v>2331</v>
      </c>
      <c r="J223" s="146">
        <f t="shared" si="167"/>
        <v>0</v>
      </c>
      <c r="K223" s="405"/>
      <c r="L223" s="406"/>
      <c r="M223" s="445"/>
      <c r="N223" s="392"/>
      <c r="O223" s="407"/>
      <c r="P223" s="823"/>
      <c r="Q223" s="332"/>
      <c r="R223" s="394"/>
      <c r="S223" s="410"/>
      <c r="T223" s="426"/>
      <c r="U223" s="411"/>
      <c r="V223" s="412"/>
      <c r="W223" s="412"/>
      <c r="X223" s="413"/>
      <c r="Y223" s="414"/>
      <c r="Z223" s="415"/>
      <c r="AA223" s="425"/>
      <c r="AB223" s="416"/>
      <c r="AC223" s="417"/>
      <c r="BA223" s="81">
        <f t="shared" si="169"/>
        <v>0</v>
      </c>
      <c r="BB223" s="81">
        <f t="shared" si="170"/>
        <v>0</v>
      </c>
      <c r="BC223" s="81">
        <f t="shared" si="171"/>
        <v>0</v>
      </c>
      <c r="BD223" s="81">
        <f t="shared" si="172"/>
        <v>0</v>
      </c>
      <c r="BE223" s="147">
        <f>SUM(BE213:BE222)</f>
        <v>0</v>
      </c>
      <c r="BF223" s="147">
        <f>SUM(BF213:BF222)</f>
        <v>4</v>
      </c>
      <c r="BG223" s="147">
        <f>SUM(BG213:BG222)</f>
        <v>4</v>
      </c>
      <c r="BH223" s="147">
        <f>SUM(BH213:BH222)</f>
        <v>2</v>
      </c>
      <c r="BI223" s="8"/>
      <c r="BJ223" s="377"/>
      <c r="BK223" s="147">
        <f>SUM(BK213:BK222)</f>
        <v>64</v>
      </c>
      <c r="BL223" s="151">
        <f t="shared" si="173"/>
        <v>0</v>
      </c>
      <c r="BM223" s="150">
        <f>SUM(BM213:BM222)</f>
        <v>34.75</v>
      </c>
      <c r="BN223" s="151">
        <f t="shared" si="174"/>
        <v>0</v>
      </c>
      <c r="BO223" s="68"/>
      <c r="BP223" s="68"/>
      <c r="BQ223" s="68"/>
      <c r="BR223" s="68"/>
      <c r="BS223" s="68"/>
      <c r="BT223" s="68"/>
      <c r="BU223" s="68"/>
      <c r="BV223" s="68"/>
      <c r="BW223" s="68"/>
      <c r="BX223" s="68"/>
      <c r="BY223" s="68"/>
      <c r="BZ223" s="68"/>
      <c r="CA223" s="68"/>
      <c r="CB223" s="68"/>
      <c r="CC223" s="68"/>
      <c r="CD223" s="68"/>
      <c r="CE223" s="68"/>
      <c r="CF223" s="68"/>
      <c r="CG223" s="68"/>
      <c r="CH223" s="68"/>
      <c r="CI223" s="68"/>
      <c r="CJ223" s="68"/>
    </row>
    <row r="224" spans="1:88" ht="15.75" customHeight="1">
      <c r="D224" s="244"/>
      <c r="E224" s="92"/>
      <c r="F224" s="819"/>
      <c r="G224" s="788"/>
      <c r="I224" s="94"/>
      <c r="J224" s="125">
        <f>SUM(J17:J223)</f>
        <v>0</v>
      </c>
      <c r="K224" s="312">
        <f>SUM(K58:K67,K46:K55,K34:K43,K17:K31,K213:K222,K196:K210,K179:K193,K162:K176,K145:K159,K109:K118,K98:K107,K87:K96,K70:K84,K121:K130,K132:K142)+K85*$E$85+K97*$E$97+K108*$E$108+K119*$E$119+K160*$E$160+K177*$E$177+K194*$E$194+K211*$E$211+K223*$E$223+K131*$E$131+K143*$E$143+K32*$E$32+K44*$E$44+K56*$E$56+K68*$E$68</f>
        <v>0</v>
      </c>
      <c r="L224" s="312">
        <f t="shared" ref="L224:AC224" si="177">SUM(L58:L67,L46:L55,L34:L43,L17:L31,L213:L222,L196:L210,L179:L193,L162:L176,L145:L159,L109:L118,L98:L107,L87:L96,L70:L84,L121:L130,L132:L142)+L85*$E$85+L97*$E$97+L108*$E$108+L119*$E$119+L160*$E$160+L177*$E$177+L194*$E$194+L211*$E$211+L223*$E$223+L131*$E$131+L143*$E$143+L32*$E$32+L44*$E$44+L56*$E$56+L68*$E$68</f>
        <v>0</v>
      </c>
      <c r="M224" s="312">
        <f t="shared" si="177"/>
        <v>0</v>
      </c>
      <c r="N224" s="312">
        <f t="shared" si="177"/>
        <v>0</v>
      </c>
      <c r="O224" s="312">
        <f t="shared" si="177"/>
        <v>0</v>
      </c>
      <c r="P224" s="312">
        <f t="shared" si="177"/>
        <v>0</v>
      </c>
      <c r="Q224" s="312">
        <f t="shared" si="177"/>
        <v>0</v>
      </c>
      <c r="R224" s="312">
        <f t="shared" si="177"/>
        <v>0</v>
      </c>
      <c r="S224" s="312">
        <f t="shared" si="177"/>
        <v>0</v>
      </c>
      <c r="T224" s="312">
        <f t="shared" si="177"/>
        <v>0</v>
      </c>
      <c r="U224" s="312">
        <f t="shared" si="177"/>
        <v>0</v>
      </c>
      <c r="V224" s="312">
        <f t="shared" si="177"/>
        <v>0</v>
      </c>
      <c r="W224" s="312">
        <f t="shared" si="177"/>
        <v>0</v>
      </c>
      <c r="X224" s="312">
        <f t="shared" si="177"/>
        <v>0</v>
      </c>
      <c r="Y224" s="312">
        <f t="shared" si="177"/>
        <v>0</v>
      </c>
      <c r="Z224" s="312">
        <f t="shared" si="177"/>
        <v>0</v>
      </c>
      <c r="AA224" s="312">
        <f t="shared" si="177"/>
        <v>0</v>
      </c>
      <c r="AB224" s="312">
        <f t="shared" si="177"/>
        <v>0</v>
      </c>
      <c r="AC224" s="312">
        <f t="shared" si="177"/>
        <v>0</v>
      </c>
      <c r="BA224" s="92"/>
      <c r="BB224" s="92"/>
      <c r="BC224" s="92"/>
      <c r="BD224" s="92"/>
      <c r="BE224" s="92"/>
      <c r="BF224" s="92"/>
      <c r="BG224" s="92"/>
      <c r="BH224" s="92"/>
      <c r="BI224" s="8"/>
      <c r="BJ224" s="376"/>
      <c r="BK224" s="166"/>
      <c r="BL224" s="166"/>
      <c r="BM224" s="166"/>
      <c r="BN224" s="166"/>
      <c r="BO224" s="94"/>
      <c r="BP224" s="94"/>
      <c r="BQ224" s="94"/>
      <c r="BR224" s="94"/>
      <c r="BS224" s="94"/>
      <c r="BT224" s="94"/>
      <c r="BU224" s="94"/>
      <c r="BV224" s="94"/>
      <c r="BW224" s="94"/>
      <c r="BX224" s="83"/>
      <c r="BY224" s="83"/>
      <c r="BZ224" s="83"/>
      <c r="CA224" s="83"/>
      <c r="CB224" s="83"/>
      <c r="CC224" s="83"/>
      <c r="CD224" s="83"/>
      <c r="CE224" s="83"/>
      <c r="CF224" s="83"/>
      <c r="CG224" s="83"/>
      <c r="CH224" s="83"/>
    </row>
    <row r="225" spans="4:62" ht="15.75" customHeight="1">
      <c r="D225" s="245"/>
      <c r="E225" s="92"/>
      <c r="F225" s="819"/>
      <c r="G225" s="800"/>
      <c r="I225" s="92"/>
      <c r="J225" s="92"/>
      <c r="K225" s="92"/>
      <c r="L225" s="92"/>
      <c r="M225" s="92"/>
      <c r="N225" s="92"/>
      <c r="O225" s="92"/>
      <c r="P225" s="92"/>
      <c r="Q225" s="92"/>
      <c r="R225" s="92"/>
      <c r="S225" s="92"/>
      <c r="T225" s="92"/>
      <c r="U225" s="118"/>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81">
        <f>SUM(BA17:BA224)</f>
        <v>0</v>
      </c>
      <c r="BB225" s="81">
        <f t="shared" ref="BB225:BD225" si="178">SUM(BB17:BB224)</f>
        <v>0</v>
      </c>
      <c r="BC225" s="81">
        <f t="shared" si="178"/>
        <v>0</v>
      </c>
      <c r="BD225" s="81">
        <f t="shared" si="178"/>
        <v>0</v>
      </c>
      <c r="BE225" s="92"/>
      <c r="BF225" s="92"/>
      <c r="BG225" s="92"/>
      <c r="BH225" s="92"/>
      <c r="BI225" s="8"/>
      <c r="BJ225" s="92"/>
    </row>
    <row r="226" spans="4:62" ht="15.75" customHeight="1">
      <c r="D226" s="92"/>
      <c r="E226" s="92"/>
      <c r="F226" s="819"/>
      <c r="G226" s="800"/>
      <c r="I226" s="92"/>
      <c r="J226" s="92"/>
      <c r="K226" s="92"/>
      <c r="L226" s="92"/>
      <c r="M226" s="92"/>
      <c r="N226" s="92"/>
      <c r="O226" s="92"/>
      <c r="P226" s="92"/>
      <c r="Q226" s="92"/>
      <c r="R226" s="92"/>
      <c r="S226" s="92"/>
      <c r="T226" s="92"/>
      <c r="U226" s="118"/>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E226" s="92"/>
      <c r="BF226" s="92"/>
      <c r="BG226" s="92"/>
      <c r="BH226" s="92"/>
      <c r="BI226" s="8"/>
      <c r="BJ226" s="92"/>
    </row>
    <row r="227" spans="4:62" ht="15.75" customHeight="1">
      <c r="D227" s="92"/>
      <c r="E227" s="92"/>
      <c r="F227" s="819"/>
      <c r="G227" s="800"/>
      <c r="I227" s="92"/>
      <c r="J227" s="92"/>
      <c r="K227" s="92"/>
      <c r="L227" s="92"/>
      <c r="M227" s="92"/>
      <c r="N227" s="92"/>
      <c r="O227" s="92"/>
      <c r="P227" s="92"/>
      <c r="Q227" s="92"/>
      <c r="R227" s="92"/>
      <c r="S227" s="92"/>
      <c r="T227" s="92"/>
      <c r="U227" s="118"/>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8"/>
      <c r="BJ227" s="92"/>
    </row>
    <row r="228" spans="4:62" ht="15.75" hidden="1" customHeight="1">
      <c r="D228" s="92"/>
      <c r="E228" s="92"/>
      <c r="F228" s="819"/>
      <c r="G228" s="800"/>
      <c r="I228" s="92"/>
      <c r="J228" s="92"/>
      <c r="K228" s="92"/>
      <c r="L228" s="92"/>
      <c r="M228" s="92"/>
      <c r="N228" s="92"/>
      <c r="O228" s="92"/>
      <c r="P228" s="92"/>
      <c r="Q228" s="92"/>
      <c r="R228" s="92"/>
      <c r="S228" s="92"/>
      <c r="T228" s="92"/>
      <c r="U228" s="118"/>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8"/>
      <c r="BJ228" s="92"/>
    </row>
    <row r="229" spans="4:62" ht="15.75" hidden="1" customHeight="1">
      <c r="D229" s="92"/>
      <c r="E229" s="92"/>
      <c r="F229" s="819"/>
      <c r="G229" s="800"/>
      <c r="I229" s="92"/>
      <c r="J229" s="92"/>
      <c r="K229" s="92"/>
      <c r="L229" s="92"/>
      <c r="M229" s="92"/>
      <c r="N229" s="92"/>
      <c r="O229" s="92"/>
      <c r="P229" s="92"/>
      <c r="Q229" s="92"/>
      <c r="R229" s="92"/>
      <c r="S229" s="92"/>
      <c r="T229" s="92"/>
      <c r="U229" s="118"/>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8"/>
      <c r="BJ229" s="92"/>
    </row>
    <row r="230" spans="4:62" ht="15.75" hidden="1" customHeight="1">
      <c r="D230" s="92"/>
      <c r="E230" s="92"/>
      <c r="F230" s="819"/>
      <c r="G230" s="800"/>
      <c r="I230" s="92"/>
      <c r="J230" s="92"/>
      <c r="K230" s="92"/>
      <c r="L230" s="92"/>
      <c r="M230" s="92"/>
      <c r="N230" s="92"/>
      <c r="O230" s="92"/>
      <c r="P230" s="92"/>
      <c r="Q230" s="92"/>
      <c r="R230" s="92"/>
      <c r="S230" s="92"/>
      <c r="T230" s="92"/>
      <c r="U230" s="118"/>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8"/>
      <c r="BJ230" s="92"/>
    </row>
    <row r="231" spans="4:62" ht="15.75" hidden="1" customHeight="1">
      <c r="D231" s="92"/>
      <c r="E231" s="92"/>
      <c r="F231" s="819"/>
      <c r="G231" s="800"/>
      <c r="I231" s="92"/>
      <c r="J231" s="92"/>
      <c r="K231" s="92"/>
      <c r="L231" s="92"/>
      <c r="M231" s="92"/>
      <c r="N231" s="92"/>
      <c r="O231" s="92"/>
      <c r="P231" s="92"/>
      <c r="Q231" s="92"/>
      <c r="R231" s="92"/>
      <c r="S231" s="92"/>
      <c r="T231" s="92"/>
      <c r="U231" s="118"/>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8"/>
      <c r="BJ231" s="92"/>
    </row>
    <row r="232" spans="4:62" ht="15.75" hidden="1" customHeight="1">
      <c r="D232" s="92"/>
      <c r="E232" s="92"/>
      <c r="F232" s="819"/>
      <c r="G232" s="800"/>
      <c r="I232" s="92"/>
      <c r="J232" s="92"/>
      <c r="K232" s="92"/>
      <c r="L232" s="92"/>
      <c r="M232" s="92"/>
      <c r="N232" s="92"/>
      <c r="O232" s="92"/>
      <c r="P232" s="92"/>
      <c r="Q232" s="92"/>
      <c r="R232" s="92"/>
      <c r="S232" s="92"/>
      <c r="T232" s="92"/>
      <c r="U232" s="118"/>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8"/>
      <c r="BJ232" s="92"/>
    </row>
    <row r="233" spans="4:62" ht="15.75" hidden="1" customHeight="1">
      <c r="D233" s="92"/>
      <c r="E233" s="92"/>
      <c r="F233" s="819"/>
      <c r="G233" s="800"/>
      <c r="I233" s="92"/>
      <c r="J233" s="92"/>
      <c r="K233" s="92"/>
      <c r="L233" s="92"/>
      <c r="M233" s="92"/>
      <c r="N233" s="92"/>
      <c r="O233" s="92"/>
      <c r="P233" s="92"/>
      <c r="Q233" s="92"/>
      <c r="R233" s="92"/>
      <c r="S233" s="92"/>
      <c r="T233" s="92"/>
      <c r="U233" s="118"/>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8"/>
      <c r="BJ233" s="92"/>
    </row>
    <row r="234" spans="4:62" ht="15.75" hidden="1" customHeight="1">
      <c r="D234" s="92"/>
      <c r="E234" s="92"/>
      <c r="F234" s="819"/>
      <c r="G234" s="800"/>
      <c r="I234" s="92"/>
      <c r="J234" s="92"/>
      <c r="K234" s="92"/>
      <c r="L234" s="92"/>
      <c r="M234" s="92"/>
      <c r="N234" s="92"/>
      <c r="O234" s="92"/>
      <c r="P234" s="92"/>
      <c r="Q234" s="92"/>
      <c r="R234" s="92"/>
      <c r="S234" s="92"/>
      <c r="T234" s="92"/>
      <c r="U234" s="118"/>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8"/>
      <c r="BJ234" s="92"/>
    </row>
    <row r="235" spans="4:62" ht="15.75" hidden="1" customHeight="1">
      <c r="D235" s="92"/>
      <c r="E235" s="92"/>
      <c r="F235" s="819"/>
      <c r="G235" s="800"/>
      <c r="I235" s="92"/>
      <c r="J235" s="92"/>
      <c r="K235" s="92"/>
      <c r="L235" s="92"/>
      <c r="M235" s="92"/>
      <c r="N235" s="92"/>
      <c r="O235" s="92"/>
      <c r="P235" s="92"/>
      <c r="Q235" s="92"/>
      <c r="R235" s="92"/>
      <c r="S235" s="92"/>
      <c r="T235" s="92"/>
      <c r="U235" s="118"/>
      <c r="V235" s="92"/>
      <c r="W235" s="92"/>
      <c r="X235" s="92"/>
      <c r="Y235" s="92"/>
      <c r="Z235" s="92"/>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8"/>
      <c r="BJ235" s="92"/>
    </row>
    <row r="236" spans="4:62" ht="15.75" hidden="1" customHeight="1">
      <c r="D236" s="92"/>
      <c r="E236" s="92"/>
      <c r="F236" s="819"/>
      <c r="G236" s="800"/>
      <c r="I236" s="92"/>
      <c r="J236" s="92"/>
      <c r="K236" s="92"/>
      <c r="L236" s="92"/>
      <c r="M236" s="92"/>
      <c r="N236" s="92"/>
      <c r="O236" s="92"/>
      <c r="P236" s="92"/>
      <c r="Q236" s="92"/>
      <c r="R236" s="92"/>
      <c r="S236" s="92"/>
      <c r="T236" s="92"/>
      <c r="U236" s="118"/>
      <c r="V236" s="92"/>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8"/>
      <c r="BJ236" s="92"/>
    </row>
    <row r="237" spans="4:62" ht="15.75" hidden="1" customHeight="1">
      <c r="D237" s="92"/>
      <c r="E237" s="92"/>
      <c r="F237" s="819"/>
      <c r="G237" s="800"/>
      <c r="I237" s="92"/>
      <c r="J237" s="92"/>
      <c r="K237" s="92"/>
      <c r="L237" s="92"/>
      <c r="M237" s="92"/>
      <c r="N237" s="92"/>
      <c r="O237" s="92"/>
      <c r="P237" s="92"/>
      <c r="Q237" s="92"/>
      <c r="R237" s="92"/>
      <c r="S237" s="92"/>
      <c r="T237" s="92"/>
      <c r="U237" s="118"/>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8"/>
      <c r="BJ237" s="92"/>
    </row>
    <row r="238" spans="4:62" ht="15.75" hidden="1" customHeight="1">
      <c r="D238" s="92"/>
      <c r="E238" s="92"/>
      <c r="F238" s="819"/>
      <c r="G238" s="800"/>
      <c r="I238" s="92"/>
      <c r="J238" s="92"/>
      <c r="K238" s="92"/>
      <c r="L238" s="92"/>
      <c r="M238" s="92"/>
      <c r="N238" s="92"/>
      <c r="O238" s="92"/>
      <c r="P238" s="92"/>
      <c r="Q238" s="92"/>
      <c r="R238" s="92"/>
      <c r="S238" s="92"/>
      <c r="T238" s="92"/>
      <c r="U238" s="118"/>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8"/>
      <c r="BJ238" s="92"/>
    </row>
    <row r="239" spans="4:62" ht="15.75" hidden="1" customHeight="1">
      <c r="D239" s="92"/>
      <c r="E239" s="92"/>
      <c r="F239" s="819"/>
      <c r="G239" s="800"/>
      <c r="I239" s="92"/>
      <c r="J239" s="92"/>
      <c r="K239" s="92"/>
      <c r="L239" s="92"/>
      <c r="M239" s="92"/>
      <c r="N239" s="92"/>
      <c r="O239" s="92"/>
      <c r="P239" s="92"/>
      <c r="Q239" s="92"/>
      <c r="R239" s="92"/>
      <c r="S239" s="92"/>
      <c r="T239" s="92"/>
      <c r="U239" s="118"/>
      <c r="V239" s="92"/>
      <c r="W239" s="92"/>
      <c r="X239" s="92"/>
      <c r="Y239" s="92"/>
      <c r="Z239" s="92"/>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c r="BB239" s="92"/>
      <c r="BC239" s="92"/>
      <c r="BD239" s="92"/>
      <c r="BE239" s="92"/>
      <c r="BF239" s="92"/>
      <c r="BG239" s="92"/>
      <c r="BH239" s="92"/>
      <c r="BI239" s="8"/>
      <c r="BJ239" s="92"/>
    </row>
    <row r="240" spans="4:62" ht="15.75" hidden="1" customHeight="1">
      <c r="D240" s="92"/>
      <c r="E240" s="92"/>
      <c r="F240" s="819"/>
      <c r="G240" s="800"/>
      <c r="I240" s="92"/>
      <c r="J240" s="92"/>
      <c r="K240" s="92"/>
      <c r="L240" s="92"/>
      <c r="M240" s="92"/>
      <c r="N240" s="92"/>
      <c r="O240" s="92"/>
      <c r="P240" s="92"/>
      <c r="Q240" s="92"/>
      <c r="R240" s="92"/>
      <c r="S240" s="92"/>
      <c r="T240" s="92"/>
      <c r="U240" s="118"/>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8"/>
      <c r="BJ240" s="92"/>
    </row>
    <row r="241" spans="4:62" ht="15.75" hidden="1" customHeight="1">
      <c r="D241" s="92"/>
      <c r="E241" s="92"/>
      <c r="F241" s="819"/>
      <c r="G241" s="800"/>
      <c r="I241" s="92"/>
      <c r="J241" s="92"/>
      <c r="K241" s="92"/>
      <c r="L241" s="92"/>
      <c r="M241" s="92"/>
      <c r="N241" s="92"/>
      <c r="O241" s="92"/>
      <c r="P241" s="92"/>
      <c r="Q241" s="92"/>
      <c r="R241" s="92"/>
      <c r="S241" s="92"/>
      <c r="T241" s="92"/>
      <c r="U241" s="118"/>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8"/>
      <c r="BJ241" s="92"/>
    </row>
    <row r="242" spans="4:62" ht="15.75" hidden="1" customHeight="1">
      <c r="D242" s="92"/>
      <c r="E242" s="92"/>
      <c r="F242" s="819"/>
      <c r="G242" s="800"/>
      <c r="I242" s="92"/>
      <c r="J242" s="92"/>
      <c r="K242" s="92"/>
      <c r="L242" s="92"/>
      <c r="M242" s="92"/>
      <c r="N242" s="92"/>
      <c r="O242" s="92"/>
      <c r="P242" s="92"/>
      <c r="Q242" s="92"/>
      <c r="R242" s="92"/>
      <c r="S242" s="92"/>
      <c r="T242" s="92"/>
      <c r="U242" s="118"/>
      <c r="V242" s="92"/>
      <c r="W242" s="92"/>
      <c r="X242" s="92"/>
      <c r="Y242" s="92"/>
      <c r="Z242" s="92"/>
      <c r="AA242" s="92"/>
      <c r="AB242" s="92"/>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92"/>
      <c r="BB242" s="92"/>
      <c r="BC242" s="92"/>
      <c r="BD242" s="92"/>
      <c r="BE242" s="92"/>
      <c r="BF242" s="92"/>
      <c r="BG242" s="92"/>
      <c r="BH242" s="92"/>
      <c r="BI242" s="8"/>
      <c r="BJ242" s="92"/>
    </row>
    <row r="243" spans="4:62" ht="15.75" hidden="1" customHeight="1">
      <c r="D243" s="92"/>
      <c r="E243" s="92"/>
      <c r="F243" s="819"/>
      <c r="G243" s="800"/>
      <c r="I243" s="92"/>
      <c r="J243" s="92"/>
      <c r="K243" s="92"/>
      <c r="L243" s="92"/>
      <c r="M243" s="92"/>
      <c r="N243" s="92"/>
      <c r="O243" s="92"/>
      <c r="P243" s="92"/>
      <c r="Q243" s="92"/>
      <c r="R243" s="92"/>
      <c r="S243" s="92"/>
      <c r="T243" s="92"/>
      <c r="U243" s="118"/>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8"/>
      <c r="BJ243" s="92"/>
    </row>
    <row r="244" spans="4:62" ht="15.75" hidden="1" customHeight="1">
      <c r="D244" s="92"/>
      <c r="E244" s="92"/>
      <c r="F244" s="819"/>
      <c r="G244" s="800"/>
      <c r="I244" s="92"/>
      <c r="J244" s="92"/>
      <c r="K244" s="92"/>
      <c r="L244" s="92"/>
      <c r="M244" s="92"/>
      <c r="N244" s="92"/>
      <c r="O244" s="92"/>
      <c r="P244" s="92"/>
      <c r="Q244" s="92"/>
      <c r="R244" s="92"/>
      <c r="S244" s="92"/>
      <c r="T244" s="92"/>
      <c r="U244" s="118"/>
      <c r="V244" s="92"/>
      <c r="W244" s="92"/>
      <c r="X244" s="92"/>
      <c r="Y244" s="92"/>
      <c r="Z244" s="9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8"/>
      <c r="BJ244" s="92"/>
    </row>
    <row r="245" spans="4:62" ht="15.75" hidden="1" customHeight="1">
      <c r="D245" s="92"/>
      <c r="E245" s="92"/>
      <c r="F245" s="819"/>
      <c r="G245" s="800"/>
      <c r="I245" s="92"/>
      <c r="J245" s="92"/>
      <c r="K245" s="92"/>
      <c r="L245" s="92"/>
      <c r="M245" s="92"/>
      <c r="N245" s="92"/>
      <c r="O245" s="92"/>
      <c r="P245" s="92"/>
      <c r="Q245" s="92"/>
      <c r="R245" s="92"/>
      <c r="S245" s="92"/>
      <c r="T245" s="92"/>
      <c r="U245" s="118"/>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8"/>
      <c r="BJ245" s="92"/>
    </row>
    <row r="246" spans="4:62" ht="15.75" hidden="1" customHeight="1">
      <c r="D246" s="92"/>
      <c r="E246" s="92"/>
      <c r="F246" s="819"/>
      <c r="G246" s="800"/>
      <c r="I246" s="92"/>
      <c r="J246" s="92"/>
      <c r="K246" s="92"/>
      <c r="L246" s="92"/>
      <c r="M246" s="92"/>
      <c r="N246" s="92"/>
      <c r="O246" s="92"/>
      <c r="P246" s="92"/>
      <c r="Q246" s="92"/>
      <c r="R246" s="92"/>
      <c r="S246" s="92"/>
      <c r="T246" s="92"/>
      <c r="U246" s="118"/>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8"/>
      <c r="BJ246" s="92"/>
    </row>
    <row r="247" spans="4:62" ht="15.75" hidden="1" customHeight="1">
      <c r="D247" s="92"/>
      <c r="E247" s="92"/>
      <c r="F247" s="819"/>
      <c r="G247" s="800"/>
      <c r="I247" s="92"/>
      <c r="J247" s="92"/>
      <c r="K247" s="92"/>
      <c r="L247" s="92"/>
      <c r="M247" s="92"/>
      <c r="N247" s="92"/>
      <c r="O247" s="92"/>
      <c r="P247" s="92"/>
      <c r="Q247" s="92"/>
      <c r="R247" s="92"/>
      <c r="S247" s="92"/>
      <c r="T247" s="92"/>
      <c r="U247" s="118"/>
      <c r="V247" s="92"/>
      <c r="W247" s="92"/>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2"/>
      <c r="BA247" s="92"/>
      <c r="BB247" s="92"/>
      <c r="BC247" s="92"/>
      <c r="BD247" s="92"/>
      <c r="BE247" s="92"/>
      <c r="BF247" s="92"/>
      <c r="BG247" s="92"/>
      <c r="BH247" s="92"/>
      <c r="BI247" s="8"/>
      <c r="BJ247" s="92"/>
    </row>
    <row r="248" spans="4:62" ht="15.75" hidden="1" customHeight="1">
      <c r="D248" s="92"/>
      <c r="E248" s="92"/>
      <c r="F248" s="819"/>
      <c r="G248" s="800"/>
      <c r="I248" s="92"/>
      <c r="J248" s="92"/>
      <c r="K248" s="92"/>
      <c r="L248" s="92"/>
      <c r="M248" s="92"/>
      <c r="N248" s="92"/>
      <c r="O248" s="92"/>
      <c r="P248" s="92"/>
      <c r="Q248" s="92"/>
      <c r="R248" s="92"/>
      <c r="S248" s="92"/>
      <c r="T248" s="92"/>
      <c r="U248" s="118"/>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8"/>
      <c r="BJ248" s="92"/>
    </row>
    <row r="249" spans="4:62" ht="15.75" hidden="1" customHeight="1">
      <c r="D249" s="92"/>
      <c r="E249" s="92"/>
      <c r="F249" s="819"/>
      <c r="G249" s="800"/>
      <c r="I249" s="92"/>
      <c r="J249" s="92"/>
      <c r="K249" s="92"/>
      <c r="L249" s="92"/>
      <c r="M249" s="92"/>
      <c r="N249" s="92"/>
      <c r="O249" s="92"/>
      <c r="P249" s="92"/>
      <c r="Q249" s="92"/>
      <c r="R249" s="92"/>
      <c r="S249" s="92"/>
      <c r="T249" s="92"/>
      <c r="U249" s="118"/>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8"/>
      <c r="BJ249" s="92"/>
    </row>
    <row r="250" spans="4:62" ht="15.75" hidden="1" customHeight="1">
      <c r="D250" s="92"/>
      <c r="E250" s="92"/>
      <c r="F250" s="819"/>
      <c r="G250" s="800"/>
      <c r="I250" s="92"/>
      <c r="J250" s="92"/>
      <c r="K250" s="92"/>
      <c r="L250" s="92"/>
      <c r="M250" s="92"/>
      <c r="N250" s="92"/>
      <c r="O250" s="92"/>
      <c r="P250" s="92"/>
      <c r="Q250" s="92"/>
      <c r="R250" s="92"/>
      <c r="S250" s="92"/>
      <c r="T250" s="92"/>
      <c r="U250" s="118"/>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8"/>
      <c r="BJ250" s="92"/>
    </row>
    <row r="251" spans="4:62" ht="15.75" hidden="1" customHeight="1">
      <c r="D251" s="92"/>
      <c r="E251" s="92"/>
      <c r="F251" s="819"/>
      <c r="G251" s="800"/>
      <c r="I251" s="92"/>
      <c r="J251" s="92"/>
      <c r="K251" s="92"/>
      <c r="L251" s="92"/>
      <c r="M251" s="92"/>
      <c r="N251" s="92"/>
      <c r="O251" s="92"/>
      <c r="P251" s="92"/>
      <c r="Q251" s="92"/>
      <c r="R251" s="92"/>
      <c r="S251" s="92"/>
      <c r="T251" s="92"/>
      <c r="U251" s="118"/>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8"/>
      <c r="BJ251" s="92"/>
    </row>
    <row r="252" spans="4:62" ht="15.75" hidden="1" customHeight="1">
      <c r="D252" s="92"/>
      <c r="E252" s="92"/>
      <c r="F252" s="819"/>
      <c r="G252" s="800"/>
      <c r="I252" s="92"/>
      <c r="J252" s="92"/>
      <c r="K252" s="92"/>
      <c r="L252" s="92"/>
      <c r="M252" s="92"/>
      <c r="N252" s="92"/>
      <c r="O252" s="92"/>
      <c r="P252" s="92"/>
      <c r="Q252" s="92"/>
      <c r="R252" s="92"/>
      <c r="S252" s="92"/>
      <c r="T252" s="92"/>
      <c r="U252" s="118"/>
      <c r="V252" s="92"/>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2"/>
      <c r="AT252" s="92"/>
      <c r="AU252" s="92"/>
      <c r="AV252" s="92"/>
      <c r="AW252" s="92"/>
      <c r="AX252" s="92"/>
      <c r="AY252" s="92"/>
      <c r="AZ252" s="92"/>
      <c r="BA252" s="92"/>
      <c r="BB252" s="92"/>
      <c r="BC252" s="92"/>
      <c r="BD252" s="92"/>
      <c r="BE252" s="92"/>
      <c r="BF252" s="92"/>
      <c r="BG252" s="92"/>
      <c r="BH252" s="92"/>
      <c r="BI252" s="8"/>
      <c r="BJ252" s="92"/>
    </row>
    <row r="253" spans="4:62" ht="15.75" hidden="1" customHeight="1">
      <c r="D253" s="92"/>
      <c r="E253" s="92"/>
      <c r="F253" s="819"/>
      <c r="G253" s="800"/>
      <c r="I253" s="92"/>
      <c r="J253" s="92"/>
      <c r="K253" s="92"/>
      <c r="L253" s="92"/>
      <c r="M253" s="92"/>
      <c r="N253" s="92"/>
      <c r="O253" s="92"/>
      <c r="P253" s="92"/>
      <c r="Q253" s="92"/>
      <c r="R253" s="92"/>
      <c r="S253" s="92"/>
      <c r="T253" s="92"/>
      <c r="U253" s="118"/>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8"/>
      <c r="BJ253" s="92"/>
    </row>
    <row r="254" spans="4:62" ht="15.75" hidden="1" customHeight="1">
      <c r="D254" s="92"/>
      <c r="E254" s="92"/>
      <c r="F254" s="819"/>
      <c r="G254" s="800"/>
      <c r="I254" s="92"/>
      <c r="J254" s="92"/>
      <c r="K254" s="92"/>
      <c r="L254" s="92"/>
      <c r="M254" s="92"/>
      <c r="N254" s="92"/>
      <c r="O254" s="92"/>
      <c r="P254" s="92"/>
      <c r="Q254" s="92"/>
      <c r="R254" s="92"/>
      <c r="S254" s="92"/>
      <c r="T254" s="92"/>
      <c r="U254" s="118"/>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8"/>
      <c r="BJ254" s="92"/>
    </row>
    <row r="255" spans="4:62" ht="15.75" hidden="1" customHeight="1">
      <c r="D255" s="92"/>
      <c r="E255" s="92"/>
      <c r="F255" s="819"/>
      <c r="G255" s="800"/>
      <c r="I255" s="92"/>
      <c r="J255" s="92"/>
      <c r="K255" s="92"/>
      <c r="L255" s="92"/>
      <c r="M255" s="92"/>
      <c r="N255" s="92"/>
      <c r="O255" s="92"/>
      <c r="P255" s="92"/>
      <c r="Q255" s="92"/>
      <c r="R255" s="92"/>
      <c r="S255" s="92"/>
      <c r="T255" s="92"/>
      <c r="U255" s="118"/>
      <c r="V255" s="92"/>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2"/>
      <c r="BB255" s="92"/>
      <c r="BC255" s="92"/>
      <c r="BD255" s="92"/>
      <c r="BE255" s="92"/>
      <c r="BF255" s="92"/>
      <c r="BG255" s="92"/>
      <c r="BH255" s="92"/>
      <c r="BI255" s="8"/>
      <c r="BJ255" s="92"/>
    </row>
    <row r="256" spans="4:62" ht="15.75" hidden="1" customHeight="1">
      <c r="D256" s="92"/>
      <c r="E256" s="92"/>
      <c r="F256" s="819"/>
      <c r="G256" s="800"/>
      <c r="I256" s="92"/>
      <c r="J256" s="92"/>
      <c r="K256" s="92"/>
      <c r="L256" s="92"/>
      <c r="M256" s="92"/>
      <c r="N256" s="92"/>
      <c r="O256" s="92"/>
      <c r="P256" s="92"/>
      <c r="Q256" s="92"/>
      <c r="R256" s="92"/>
      <c r="S256" s="92"/>
      <c r="T256" s="92"/>
      <c r="U256" s="118"/>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8"/>
      <c r="BJ256" s="92"/>
    </row>
    <row r="257" spans="4:62" ht="15.75" hidden="1" customHeight="1">
      <c r="D257" s="92"/>
      <c r="E257" s="92"/>
      <c r="F257" s="819"/>
      <c r="G257" s="800"/>
      <c r="I257" s="92"/>
      <c r="J257" s="92"/>
      <c r="K257" s="92"/>
      <c r="L257" s="92"/>
      <c r="M257" s="92"/>
      <c r="N257" s="92"/>
      <c r="O257" s="92"/>
      <c r="P257" s="92"/>
      <c r="Q257" s="92"/>
      <c r="R257" s="92"/>
      <c r="S257" s="92"/>
      <c r="T257" s="92"/>
      <c r="U257" s="118"/>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8"/>
      <c r="BJ257" s="92"/>
    </row>
    <row r="258" spans="4:62" ht="15.75" hidden="1" customHeight="1">
      <c r="D258" s="92"/>
      <c r="E258" s="92"/>
      <c r="F258" s="819"/>
      <c r="G258" s="800"/>
      <c r="I258" s="92"/>
      <c r="J258" s="92"/>
      <c r="K258" s="92"/>
      <c r="L258" s="92"/>
      <c r="M258" s="92"/>
      <c r="N258" s="92"/>
      <c r="O258" s="92"/>
      <c r="P258" s="92"/>
      <c r="Q258" s="92"/>
      <c r="R258" s="92"/>
      <c r="S258" s="92"/>
      <c r="T258" s="92"/>
      <c r="U258" s="118"/>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8"/>
      <c r="BJ258" s="92"/>
    </row>
    <row r="259" spans="4:62" ht="15.75" hidden="1" customHeight="1">
      <c r="D259" s="92"/>
      <c r="E259" s="92"/>
      <c r="F259" s="819"/>
      <c r="G259" s="800"/>
      <c r="I259" s="92"/>
      <c r="J259" s="92"/>
      <c r="K259" s="92"/>
      <c r="L259" s="92"/>
      <c r="M259" s="92"/>
      <c r="N259" s="92"/>
      <c r="O259" s="92"/>
      <c r="P259" s="92"/>
      <c r="Q259" s="92"/>
      <c r="R259" s="92"/>
      <c r="S259" s="92"/>
      <c r="T259" s="92"/>
      <c r="U259" s="118"/>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8"/>
      <c r="BJ259" s="92"/>
    </row>
    <row r="260" spans="4:62" ht="15.75" hidden="1" customHeight="1">
      <c r="D260" s="92"/>
      <c r="E260" s="92"/>
      <c r="F260" s="819"/>
      <c r="G260" s="800"/>
      <c r="I260" s="92"/>
      <c r="J260" s="92"/>
      <c r="K260" s="92"/>
      <c r="L260" s="92"/>
      <c r="M260" s="92"/>
      <c r="N260" s="92"/>
      <c r="O260" s="92"/>
      <c r="P260" s="92"/>
      <c r="Q260" s="92"/>
      <c r="R260" s="92"/>
      <c r="S260" s="92"/>
      <c r="T260" s="92"/>
      <c r="U260" s="118"/>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8"/>
      <c r="BJ260" s="92"/>
    </row>
    <row r="261" spans="4:62" ht="15.75" hidden="1" customHeight="1">
      <c r="D261" s="92"/>
      <c r="E261" s="92"/>
      <c r="F261" s="819"/>
      <c r="G261" s="800"/>
      <c r="I261" s="92"/>
      <c r="J261" s="92"/>
      <c r="K261" s="92"/>
      <c r="L261" s="92"/>
      <c r="M261" s="92"/>
      <c r="N261" s="92"/>
      <c r="O261" s="92"/>
      <c r="P261" s="92"/>
      <c r="Q261" s="92"/>
      <c r="R261" s="92"/>
      <c r="S261" s="92"/>
      <c r="T261" s="92"/>
      <c r="U261" s="118"/>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8"/>
      <c r="BJ261" s="92"/>
    </row>
    <row r="262" spans="4:62" ht="15.75" hidden="1" customHeight="1">
      <c r="D262" s="92"/>
      <c r="E262" s="92"/>
      <c r="F262" s="819"/>
      <c r="G262" s="800"/>
      <c r="I262" s="92"/>
      <c r="J262" s="92"/>
      <c r="K262" s="92"/>
      <c r="L262" s="92"/>
      <c r="M262" s="92"/>
      <c r="N262" s="92"/>
      <c r="O262" s="92"/>
      <c r="P262" s="92"/>
      <c r="Q262" s="92"/>
      <c r="R262" s="92"/>
      <c r="S262" s="92"/>
      <c r="T262" s="92"/>
      <c r="U262" s="118"/>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8"/>
      <c r="BJ262" s="92"/>
    </row>
    <row r="263" spans="4:62" ht="15.75" hidden="1" customHeight="1">
      <c r="D263" s="92"/>
      <c r="E263" s="92"/>
      <c r="F263" s="819"/>
      <c r="G263" s="800"/>
      <c r="I263" s="92"/>
      <c r="J263" s="92"/>
      <c r="K263" s="92"/>
      <c r="L263" s="92"/>
      <c r="M263" s="92"/>
      <c r="N263" s="92"/>
      <c r="O263" s="92"/>
      <c r="P263" s="92"/>
      <c r="Q263" s="92"/>
      <c r="R263" s="92"/>
      <c r="S263" s="92"/>
      <c r="T263" s="92"/>
      <c r="U263" s="118"/>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8"/>
      <c r="BJ263" s="92"/>
    </row>
    <row r="264" spans="4:62" ht="15.75" hidden="1" customHeight="1">
      <c r="D264" s="92"/>
      <c r="E264" s="92"/>
      <c r="F264" s="819"/>
      <c r="G264" s="800"/>
      <c r="I264" s="92"/>
      <c r="J264" s="92"/>
      <c r="K264" s="92"/>
      <c r="L264" s="92"/>
      <c r="M264" s="92"/>
      <c r="N264" s="92"/>
      <c r="O264" s="92"/>
      <c r="P264" s="92"/>
      <c r="Q264" s="92"/>
      <c r="R264" s="92"/>
      <c r="S264" s="92"/>
      <c r="T264" s="92"/>
      <c r="U264" s="118"/>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8"/>
      <c r="BJ264" s="92"/>
    </row>
    <row r="265" spans="4:62" ht="15.75" hidden="1" customHeight="1">
      <c r="D265" s="92"/>
      <c r="E265" s="92"/>
      <c r="F265" s="819"/>
      <c r="G265" s="800"/>
      <c r="I265" s="92"/>
      <c r="J265" s="92"/>
      <c r="K265" s="92"/>
      <c r="L265" s="92"/>
      <c r="M265" s="92"/>
      <c r="N265" s="92"/>
      <c r="O265" s="92"/>
      <c r="P265" s="92"/>
      <c r="Q265" s="92"/>
      <c r="R265" s="92"/>
      <c r="S265" s="92"/>
      <c r="T265" s="92"/>
      <c r="U265" s="118"/>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8"/>
      <c r="BJ265" s="92"/>
    </row>
    <row r="266" spans="4:62" ht="15.75" hidden="1" customHeight="1">
      <c r="D266" s="92"/>
      <c r="E266" s="92"/>
      <c r="F266" s="819"/>
      <c r="G266" s="800"/>
      <c r="I266" s="92"/>
      <c r="J266" s="92"/>
      <c r="K266" s="92"/>
      <c r="L266" s="92"/>
      <c r="M266" s="92"/>
      <c r="N266" s="92"/>
      <c r="O266" s="92"/>
      <c r="P266" s="92"/>
      <c r="Q266" s="92"/>
      <c r="R266" s="92"/>
      <c r="S266" s="92"/>
      <c r="T266" s="92"/>
      <c r="U266" s="118"/>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8"/>
      <c r="BJ266" s="92"/>
    </row>
    <row r="267" spans="4:62" ht="15.75" hidden="1" customHeight="1">
      <c r="D267" s="92"/>
      <c r="E267" s="92"/>
      <c r="F267" s="819"/>
      <c r="G267" s="800"/>
      <c r="I267" s="92"/>
      <c r="J267" s="92"/>
      <c r="K267" s="92"/>
      <c r="L267" s="92"/>
      <c r="M267" s="92"/>
      <c r="N267" s="92"/>
      <c r="O267" s="92"/>
      <c r="P267" s="92"/>
      <c r="Q267" s="92"/>
      <c r="R267" s="92"/>
      <c r="S267" s="92"/>
      <c r="T267" s="92"/>
      <c r="U267" s="118"/>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8"/>
      <c r="BJ267" s="92"/>
    </row>
    <row r="268" spans="4:62" ht="15.75" hidden="1" customHeight="1">
      <c r="D268" s="92"/>
      <c r="E268" s="92"/>
      <c r="F268" s="819"/>
      <c r="G268" s="800"/>
      <c r="I268" s="92"/>
      <c r="J268" s="92"/>
      <c r="K268" s="92"/>
      <c r="L268" s="92"/>
      <c r="M268" s="92"/>
      <c r="N268" s="92"/>
      <c r="O268" s="92"/>
      <c r="P268" s="92"/>
      <c r="Q268" s="92"/>
      <c r="R268" s="92"/>
      <c r="S268" s="92"/>
      <c r="T268" s="92"/>
      <c r="U268" s="118"/>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8"/>
      <c r="BJ268" s="92"/>
    </row>
    <row r="269" spans="4:62" ht="15.75" hidden="1" customHeight="1">
      <c r="D269" s="92"/>
      <c r="E269" s="92"/>
      <c r="F269" s="819"/>
      <c r="G269" s="800"/>
      <c r="I269" s="92"/>
      <c r="J269" s="92"/>
      <c r="K269" s="92"/>
      <c r="L269" s="92"/>
      <c r="M269" s="92"/>
      <c r="N269" s="92"/>
      <c r="O269" s="92"/>
      <c r="P269" s="92"/>
      <c r="Q269" s="92"/>
      <c r="R269" s="92"/>
      <c r="S269" s="92"/>
      <c r="T269" s="92"/>
      <c r="U269" s="118"/>
      <c r="V269" s="92"/>
      <c r="W269" s="92"/>
      <c r="X269" s="92"/>
      <c r="Y269" s="92"/>
      <c r="Z269" s="92"/>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c r="BC269" s="92"/>
      <c r="BD269" s="92"/>
      <c r="BE269" s="92"/>
      <c r="BF269" s="92"/>
      <c r="BG269" s="92"/>
      <c r="BH269" s="92"/>
      <c r="BI269" s="8"/>
      <c r="BJ269" s="92"/>
    </row>
    <row r="270" spans="4:62" ht="15.75" hidden="1" customHeight="1">
      <c r="D270" s="92"/>
      <c r="E270" s="92"/>
      <c r="F270" s="819"/>
      <c r="G270" s="800"/>
      <c r="I270" s="92"/>
      <c r="J270" s="92"/>
      <c r="K270" s="92"/>
      <c r="L270" s="92"/>
      <c r="M270" s="92"/>
      <c r="N270" s="92"/>
      <c r="O270" s="92"/>
      <c r="P270" s="92"/>
      <c r="Q270" s="92"/>
      <c r="R270" s="92"/>
      <c r="S270" s="92"/>
      <c r="T270" s="92"/>
      <c r="U270" s="118"/>
      <c r="V270" s="92"/>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c r="BC270" s="92"/>
      <c r="BD270" s="92"/>
      <c r="BE270" s="92"/>
      <c r="BF270" s="92"/>
      <c r="BG270" s="92"/>
      <c r="BH270" s="92"/>
      <c r="BI270" s="8"/>
      <c r="BJ270" s="92"/>
    </row>
    <row r="271" spans="4:62" ht="15.75" hidden="1" customHeight="1">
      <c r="D271" s="92"/>
      <c r="E271" s="92"/>
      <c r="F271" s="819"/>
      <c r="G271" s="800"/>
      <c r="I271" s="92"/>
      <c r="J271" s="92"/>
      <c r="K271" s="92"/>
      <c r="L271" s="92"/>
      <c r="M271" s="92"/>
      <c r="N271" s="92"/>
      <c r="O271" s="92"/>
      <c r="P271" s="92"/>
      <c r="Q271" s="92"/>
      <c r="R271" s="92"/>
      <c r="S271" s="92"/>
      <c r="T271" s="92"/>
      <c r="U271" s="118"/>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8"/>
      <c r="BJ271" s="92"/>
    </row>
    <row r="272" spans="4:62" ht="15.75" hidden="1" customHeight="1">
      <c r="D272" s="92"/>
      <c r="E272" s="92"/>
      <c r="F272" s="819"/>
      <c r="G272" s="800"/>
      <c r="I272" s="92"/>
      <c r="J272" s="92"/>
      <c r="K272" s="92"/>
      <c r="L272" s="92"/>
      <c r="M272" s="92"/>
      <c r="N272" s="92"/>
      <c r="O272" s="92"/>
      <c r="P272" s="92"/>
      <c r="Q272" s="92"/>
      <c r="R272" s="92"/>
      <c r="S272" s="92"/>
      <c r="T272" s="92"/>
      <c r="U272" s="118"/>
      <c r="V272" s="92"/>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c r="BC272" s="92"/>
      <c r="BD272" s="92"/>
      <c r="BE272" s="92"/>
      <c r="BF272" s="92"/>
      <c r="BG272" s="92"/>
      <c r="BH272" s="92"/>
      <c r="BI272" s="8"/>
      <c r="BJ272" s="92"/>
    </row>
    <row r="273" spans="4:62" ht="15.75" hidden="1" customHeight="1">
      <c r="D273" s="92"/>
      <c r="E273" s="92"/>
      <c r="F273" s="819"/>
      <c r="G273" s="800"/>
      <c r="I273" s="92"/>
      <c r="J273" s="92"/>
      <c r="K273" s="92"/>
      <c r="L273" s="92"/>
      <c r="M273" s="92"/>
      <c r="N273" s="92"/>
      <c r="O273" s="92"/>
      <c r="P273" s="92"/>
      <c r="Q273" s="92"/>
      <c r="R273" s="92"/>
      <c r="S273" s="92"/>
      <c r="T273" s="92"/>
      <c r="U273" s="118"/>
      <c r="V273" s="92"/>
      <c r="W273" s="92"/>
      <c r="X273" s="92"/>
      <c r="Y273" s="92"/>
      <c r="Z273" s="92"/>
      <c r="AA273" s="92"/>
      <c r="AB273" s="92"/>
      <c r="AC273" s="92"/>
      <c r="AD273" s="92"/>
      <c r="AE273" s="92"/>
      <c r="AF273" s="92"/>
      <c r="AG273" s="92"/>
      <c r="AH273" s="92"/>
      <c r="AI273" s="92"/>
      <c r="AJ273" s="92"/>
      <c r="AK273" s="92"/>
      <c r="AL273" s="92"/>
      <c r="AM273" s="92"/>
      <c r="AN273" s="92"/>
      <c r="AO273" s="92"/>
      <c r="AP273" s="92"/>
      <c r="AQ273" s="92"/>
      <c r="AR273" s="92"/>
      <c r="AS273" s="92"/>
      <c r="AT273" s="92"/>
      <c r="AU273" s="92"/>
      <c r="AV273" s="92"/>
      <c r="AW273" s="92"/>
      <c r="AX273" s="92"/>
      <c r="AY273" s="92"/>
      <c r="AZ273" s="92"/>
      <c r="BA273" s="92"/>
      <c r="BB273" s="92"/>
      <c r="BC273" s="92"/>
      <c r="BD273" s="92"/>
      <c r="BE273" s="92"/>
      <c r="BF273" s="92"/>
      <c r="BG273" s="92"/>
      <c r="BH273" s="92"/>
      <c r="BI273" s="8"/>
      <c r="BJ273" s="92"/>
    </row>
    <row r="274" spans="4:62" ht="15.75" hidden="1" customHeight="1">
      <c r="D274" s="92"/>
      <c r="E274" s="92"/>
      <c r="F274" s="819"/>
      <c r="G274" s="800"/>
      <c r="I274" s="92"/>
      <c r="J274" s="92"/>
      <c r="K274" s="92"/>
      <c r="L274" s="92"/>
      <c r="M274" s="92"/>
      <c r="N274" s="92"/>
      <c r="O274" s="92"/>
      <c r="P274" s="92"/>
      <c r="Q274" s="92"/>
      <c r="R274" s="92"/>
      <c r="S274" s="92"/>
      <c r="T274" s="92"/>
      <c r="U274" s="118"/>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8"/>
      <c r="BJ274" s="92"/>
    </row>
    <row r="275" spans="4:62" ht="15.75" hidden="1" customHeight="1">
      <c r="D275" s="92"/>
      <c r="E275" s="92"/>
      <c r="F275" s="819"/>
      <c r="G275" s="800"/>
      <c r="I275" s="92"/>
      <c r="J275" s="92"/>
      <c r="K275" s="92"/>
      <c r="L275" s="92"/>
      <c r="M275" s="92"/>
      <c r="N275" s="92"/>
      <c r="O275" s="92"/>
      <c r="P275" s="92"/>
      <c r="Q275" s="92"/>
      <c r="R275" s="92"/>
      <c r="S275" s="92"/>
      <c r="T275" s="92"/>
      <c r="U275" s="118"/>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8"/>
      <c r="BJ275" s="92"/>
    </row>
    <row r="276" spans="4:62" ht="15.75" hidden="1" customHeight="1">
      <c r="D276" s="92"/>
      <c r="E276" s="92"/>
      <c r="F276" s="819"/>
      <c r="G276" s="800"/>
      <c r="I276" s="92"/>
      <c r="J276" s="92"/>
      <c r="K276" s="92"/>
      <c r="L276" s="92"/>
      <c r="M276" s="92"/>
      <c r="N276" s="92"/>
      <c r="O276" s="92"/>
      <c r="P276" s="92"/>
      <c r="Q276" s="92"/>
      <c r="R276" s="92"/>
      <c r="S276" s="92"/>
      <c r="T276" s="92"/>
      <c r="U276" s="118"/>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8"/>
      <c r="BJ276" s="92"/>
    </row>
    <row r="277" spans="4:62" ht="15.75" hidden="1" customHeight="1">
      <c r="D277" s="92"/>
      <c r="E277" s="92"/>
      <c r="F277" s="819"/>
      <c r="G277" s="800"/>
      <c r="I277" s="92"/>
      <c r="J277" s="92"/>
      <c r="K277" s="92"/>
      <c r="L277" s="92"/>
      <c r="M277" s="92"/>
      <c r="N277" s="92"/>
      <c r="O277" s="92"/>
      <c r="P277" s="92"/>
      <c r="Q277" s="92"/>
      <c r="R277" s="92"/>
      <c r="S277" s="92"/>
      <c r="T277" s="92"/>
      <c r="U277" s="118"/>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8"/>
      <c r="BJ277" s="92"/>
    </row>
    <row r="278" spans="4:62" ht="15.75" hidden="1" customHeight="1">
      <c r="D278" s="92"/>
      <c r="E278" s="92"/>
      <c r="F278" s="819"/>
      <c r="G278" s="800"/>
      <c r="I278" s="92"/>
      <c r="J278" s="92"/>
      <c r="K278" s="92"/>
      <c r="L278" s="92"/>
      <c r="M278" s="92"/>
      <c r="N278" s="92"/>
      <c r="O278" s="92"/>
      <c r="P278" s="92"/>
      <c r="Q278" s="92"/>
      <c r="R278" s="92"/>
      <c r="S278" s="92"/>
      <c r="T278" s="92"/>
      <c r="U278" s="118"/>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BI278" s="8"/>
      <c r="BJ278" s="92"/>
    </row>
    <row r="279" spans="4:62" ht="15.75" hidden="1" customHeight="1">
      <c r="D279" s="92"/>
      <c r="E279" s="92"/>
      <c r="F279" s="819"/>
      <c r="G279" s="800"/>
      <c r="I279" s="92"/>
      <c r="J279" s="92"/>
      <c r="K279" s="92"/>
      <c r="L279" s="92"/>
      <c r="M279" s="92"/>
      <c r="N279" s="92"/>
      <c r="O279" s="92"/>
      <c r="P279" s="92"/>
      <c r="Q279" s="92"/>
      <c r="R279" s="92"/>
      <c r="S279" s="92"/>
      <c r="T279" s="92"/>
      <c r="U279" s="118"/>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8"/>
      <c r="BJ279" s="92"/>
    </row>
    <row r="280" spans="4:62" ht="15.75" hidden="1" customHeight="1">
      <c r="D280" s="92"/>
      <c r="E280" s="92"/>
      <c r="F280" s="819"/>
      <c r="G280" s="800"/>
      <c r="I280" s="92"/>
      <c r="J280" s="92"/>
      <c r="K280" s="92"/>
      <c r="L280" s="92"/>
      <c r="M280" s="92"/>
      <c r="N280" s="92"/>
      <c r="O280" s="92"/>
      <c r="P280" s="92"/>
      <c r="Q280" s="92"/>
      <c r="R280" s="92"/>
      <c r="S280" s="92"/>
      <c r="T280" s="92"/>
      <c r="U280" s="118"/>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8"/>
      <c r="BJ280" s="92"/>
    </row>
    <row r="281" spans="4:62" ht="15.75" hidden="1" customHeight="1">
      <c r="D281" s="92"/>
      <c r="E281" s="92"/>
      <c r="F281" s="819"/>
      <c r="G281" s="800"/>
      <c r="I281" s="92"/>
      <c r="J281" s="92"/>
      <c r="K281" s="92"/>
      <c r="L281" s="92"/>
      <c r="M281" s="92"/>
      <c r="N281" s="92"/>
      <c r="O281" s="92"/>
      <c r="P281" s="92"/>
      <c r="Q281" s="92"/>
      <c r="R281" s="92"/>
      <c r="S281" s="92"/>
      <c r="T281" s="92"/>
      <c r="U281" s="118"/>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BI281" s="8"/>
      <c r="BJ281" s="92"/>
    </row>
    <row r="282" spans="4:62" ht="15.75" hidden="1" customHeight="1">
      <c r="D282" s="92"/>
      <c r="E282" s="92"/>
      <c r="F282" s="819"/>
      <c r="G282" s="800"/>
      <c r="I282" s="92"/>
      <c r="J282" s="92"/>
      <c r="K282" s="92"/>
      <c r="L282" s="92"/>
      <c r="M282" s="92"/>
      <c r="N282" s="92"/>
      <c r="O282" s="92"/>
      <c r="P282" s="92"/>
      <c r="Q282" s="92"/>
      <c r="R282" s="92"/>
      <c r="S282" s="92"/>
      <c r="T282" s="92"/>
      <c r="U282" s="118"/>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8"/>
      <c r="BJ282" s="92"/>
    </row>
    <row r="283" spans="4:62" ht="15.75" hidden="1" customHeight="1">
      <c r="D283" s="92"/>
      <c r="E283" s="92"/>
      <c r="F283" s="819"/>
      <c r="G283" s="800"/>
      <c r="I283" s="92"/>
      <c r="J283" s="92"/>
      <c r="K283" s="92"/>
      <c r="L283" s="92"/>
      <c r="M283" s="92"/>
      <c r="N283" s="92"/>
      <c r="O283" s="92"/>
      <c r="P283" s="92"/>
      <c r="Q283" s="92"/>
      <c r="R283" s="92"/>
      <c r="S283" s="92"/>
      <c r="T283" s="92"/>
      <c r="U283" s="118"/>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8"/>
      <c r="BJ283" s="92"/>
    </row>
    <row r="284" spans="4:62" ht="15.75" hidden="1" customHeight="1">
      <c r="D284" s="92"/>
      <c r="E284" s="92"/>
      <c r="F284" s="819"/>
      <c r="G284" s="800"/>
      <c r="I284" s="92"/>
      <c r="J284" s="92"/>
      <c r="K284" s="92"/>
      <c r="L284" s="92"/>
      <c r="M284" s="92"/>
      <c r="N284" s="92"/>
      <c r="O284" s="92"/>
      <c r="P284" s="92"/>
      <c r="Q284" s="92"/>
      <c r="R284" s="92"/>
      <c r="S284" s="92"/>
      <c r="T284" s="92"/>
      <c r="U284" s="118"/>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BI284" s="8"/>
      <c r="BJ284" s="92"/>
    </row>
    <row r="285" spans="4:62" ht="15.75" hidden="1" customHeight="1">
      <c r="D285" s="92"/>
      <c r="E285" s="92"/>
      <c r="F285" s="819"/>
      <c r="G285" s="800"/>
      <c r="I285" s="92"/>
      <c r="J285" s="92"/>
      <c r="K285" s="92"/>
      <c r="L285" s="92"/>
      <c r="M285" s="92"/>
      <c r="N285" s="92"/>
      <c r="O285" s="92"/>
      <c r="P285" s="92"/>
      <c r="Q285" s="92"/>
      <c r="R285" s="92"/>
      <c r="S285" s="92"/>
      <c r="T285" s="92"/>
      <c r="U285" s="118"/>
      <c r="V285" s="92"/>
      <c r="W285" s="92"/>
      <c r="X285" s="92"/>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2"/>
      <c r="BB285" s="92"/>
      <c r="BC285" s="92"/>
      <c r="BD285" s="92"/>
      <c r="BE285" s="92"/>
      <c r="BF285" s="92"/>
      <c r="BG285" s="92"/>
      <c r="BH285" s="92"/>
      <c r="BI285" s="8"/>
      <c r="BJ285" s="92"/>
    </row>
    <row r="286" spans="4:62" ht="15.75" hidden="1" customHeight="1">
      <c r="D286" s="92"/>
      <c r="E286" s="92"/>
      <c r="F286" s="819"/>
      <c r="G286" s="800"/>
      <c r="I286" s="92"/>
      <c r="J286" s="92"/>
      <c r="K286" s="92"/>
      <c r="L286" s="92"/>
      <c r="M286" s="92"/>
      <c r="N286" s="92"/>
      <c r="O286" s="92"/>
      <c r="P286" s="92"/>
      <c r="Q286" s="92"/>
      <c r="R286" s="92"/>
      <c r="S286" s="92"/>
      <c r="T286" s="92"/>
      <c r="U286" s="118"/>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8"/>
      <c r="BJ286" s="92"/>
    </row>
    <row r="287" spans="4:62" ht="15.75" hidden="1" customHeight="1">
      <c r="D287" s="92"/>
      <c r="E287" s="92"/>
      <c r="F287" s="819"/>
      <c r="G287" s="800"/>
      <c r="I287" s="92"/>
      <c r="J287" s="92"/>
      <c r="K287" s="92"/>
      <c r="L287" s="92"/>
      <c r="M287" s="92"/>
      <c r="N287" s="92"/>
      <c r="O287" s="92"/>
      <c r="P287" s="92"/>
      <c r="Q287" s="92"/>
      <c r="R287" s="92"/>
      <c r="S287" s="92"/>
      <c r="T287" s="92"/>
      <c r="U287" s="118"/>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8"/>
      <c r="BJ287" s="92"/>
    </row>
    <row r="288" spans="4:62" ht="15.75" hidden="1" customHeight="1">
      <c r="D288" s="92"/>
      <c r="E288" s="92"/>
      <c r="F288" s="819"/>
      <c r="G288" s="800"/>
      <c r="I288" s="92"/>
      <c r="J288" s="92"/>
      <c r="K288" s="92"/>
      <c r="L288" s="92"/>
      <c r="M288" s="92"/>
      <c r="N288" s="92"/>
      <c r="O288" s="92"/>
      <c r="P288" s="92"/>
      <c r="Q288" s="92"/>
      <c r="R288" s="92"/>
      <c r="S288" s="92"/>
      <c r="T288" s="92"/>
      <c r="U288" s="118"/>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8"/>
      <c r="BJ288" s="92"/>
    </row>
    <row r="289" spans="4:62" ht="15.75" hidden="1" customHeight="1">
      <c r="D289" s="92"/>
      <c r="E289" s="92"/>
      <c r="F289" s="819"/>
      <c r="G289" s="800"/>
      <c r="I289" s="92"/>
      <c r="J289" s="92"/>
      <c r="K289" s="92"/>
      <c r="L289" s="92"/>
      <c r="M289" s="92"/>
      <c r="N289" s="92"/>
      <c r="O289" s="92"/>
      <c r="P289" s="92"/>
      <c r="Q289" s="92"/>
      <c r="R289" s="92"/>
      <c r="S289" s="92"/>
      <c r="T289" s="92"/>
      <c r="U289" s="118"/>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8"/>
      <c r="BJ289" s="92"/>
    </row>
    <row r="290" spans="4:62" ht="15.75" hidden="1" customHeight="1">
      <c r="D290" s="92"/>
      <c r="E290" s="92"/>
      <c r="F290" s="819"/>
      <c r="G290" s="800"/>
      <c r="I290" s="92"/>
      <c r="J290" s="92"/>
      <c r="K290" s="92"/>
      <c r="L290" s="92"/>
      <c r="M290" s="92"/>
      <c r="N290" s="92"/>
      <c r="O290" s="92"/>
      <c r="P290" s="92"/>
      <c r="Q290" s="92"/>
      <c r="R290" s="92"/>
      <c r="S290" s="92"/>
      <c r="T290" s="92"/>
      <c r="U290" s="118"/>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8"/>
      <c r="BJ290" s="92"/>
    </row>
    <row r="291" spans="4:62" ht="15.75" hidden="1" customHeight="1">
      <c r="D291" s="92"/>
      <c r="E291" s="92"/>
      <c r="F291" s="819"/>
      <c r="G291" s="800"/>
      <c r="I291" s="92"/>
      <c r="J291" s="92"/>
      <c r="K291" s="92"/>
      <c r="L291" s="92"/>
      <c r="M291" s="92"/>
      <c r="N291" s="92"/>
      <c r="O291" s="92"/>
      <c r="P291" s="92"/>
      <c r="Q291" s="92"/>
      <c r="R291" s="92"/>
      <c r="S291" s="92"/>
      <c r="T291" s="92"/>
      <c r="U291" s="118"/>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8"/>
      <c r="BJ291" s="92"/>
    </row>
    <row r="292" spans="4:62" ht="15.75" hidden="1" customHeight="1">
      <c r="D292" s="92"/>
      <c r="E292" s="92"/>
      <c r="F292" s="819"/>
      <c r="G292" s="800"/>
      <c r="I292" s="92"/>
      <c r="J292" s="92"/>
      <c r="K292" s="92"/>
      <c r="L292" s="92"/>
      <c r="M292" s="92"/>
      <c r="N292" s="92"/>
      <c r="O292" s="92"/>
      <c r="P292" s="92"/>
      <c r="Q292" s="92"/>
      <c r="R292" s="92"/>
      <c r="S292" s="92"/>
      <c r="T292" s="92"/>
      <c r="U292" s="118"/>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8"/>
      <c r="BJ292" s="92"/>
    </row>
    <row r="293" spans="4:62" ht="15.75" hidden="1" customHeight="1">
      <c r="D293" s="92"/>
      <c r="E293" s="92"/>
      <c r="F293" s="819"/>
      <c r="G293" s="800"/>
      <c r="I293" s="92"/>
      <c r="J293" s="92"/>
      <c r="K293" s="92"/>
      <c r="L293" s="92"/>
      <c r="M293" s="92"/>
      <c r="N293" s="92"/>
      <c r="O293" s="92"/>
      <c r="P293" s="92"/>
      <c r="Q293" s="92"/>
      <c r="R293" s="92"/>
      <c r="S293" s="92"/>
      <c r="T293" s="92"/>
      <c r="U293" s="118"/>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BI293" s="8"/>
      <c r="BJ293" s="92"/>
    </row>
    <row r="294" spans="4:62" ht="15.75" hidden="1" customHeight="1">
      <c r="D294" s="92"/>
      <c r="E294" s="92"/>
      <c r="F294" s="819"/>
      <c r="G294" s="800"/>
      <c r="I294" s="92"/>
      <c r="J294" s="92"/>
      <c r="K294" s="92"/>
      <c r="L294" s="92"/>
      <c r="M294" s="92"/>
      <c r="N294" s="92"/>
      <c r="O294" s="92"/>
      <c r="P294" s="92"/>
      <c r="Q294" s="92"/>
      <c r="R294" s="92"/>
      <c r="S294" s="92"/>
      <c r="T294" s="92"/>
      <c r="U294" s="118"/>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8"/>
      <c r="BJ294" s="92"/>
    </row>
    <row r="295" spans="4:62" ht="15.75" hidden="1" customHeight="1">
      <c r="D295" s="92"/>
      <c r="E295" s="92"/>
      <c r="F295" s="819"/>
      <c r="G295" s="800"/>
      <c r="I295" s="92"/>
      <c r="J295" s="92"/>
      <c r="K295" s="92"/>
      <c r="L295" s="92"/>
      <c r="M295" s="92"/>
      <c r="N295" s="92"/>
      <c r="O295" s="92"/>
      <c r="P295" s="92"/>
      <c r="Q295" s="92"/>
      <c r="R295" s="92"/>
      <c r="S295" s="92"/>
      <c r="T295" s="92"/>
      <c r="U295" s="118"/>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8"/>
      <c r="BJ295" s="92"/>
    </row>
    <row r="296" spans="4:62" ht="15.75" hidden="1" customHeight="1">
      <c r="D296" s="92"/>
      <c r="E296" s="92"/>
      <c r="F296" s="819"/>
      <c r="G296" s="800"/>
      <c r="I296" s="92"/>
      <c r="J296" s="92"/>
      <c r="K296" s="92"/>
      <c r="L296" s="92"/>
      <c r="M296" s="92"/>
      <c r="N296" s="92"/>
      <c r="O296" s="92"/>
      <c r="P296" s="92"/>
      <c r="Q296" s="92"/>
      <c r="R296" s="92"/>
      <c r="S296" s="92"/>
      <c r="T296" s="92"/>
      <c r="U296" s="118"/>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8"/>
      <c r="BJ296" s="92"/>
    </row>
    <row r="297" spans="4:62" ht="15.75" hidden="1" customHeight="1">
      <c r="D297" s="92"/>
      <c r="E297" s="92"/>
      <c r="F297" s="819"/>
      <c r="G297" s="800"/>
      <c r="I297" s="92"/>
      <c r="J297" s="92"/>
      <c r="K297" s="92"/>
      <c r="L297" s="92"/>
      <c r="M297" s="92"/>
      <c r="N297" s="92"/>
      <c r="O297" s="92"/>
      <c r="P297" s="92"/>
      <c r="Q297" s="92"/>
      <c r="R297" s="92"/>
      <c r="S297" s="92"/>
      <c r="T297" s="92"/>
      <c r="U297" s="118"/>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8"/>
      <c r="BJ297" s="92"/>
    </row>
    <row r="298" spans="4:62" ht="15.75" hidden="1" customHeight="1">
      <c r="D298" s="92"/>
      <c r="E298" s="92"/>
      <c r="F298" s="819"/>
      <c r="G298" s="800"/>
      <c r="I298" s="92"/>
      <c r="J298" s="92"/>
      <c r="K298" s="92"/>
      <c r="L298" s="92"/>
      <c r="M298" s="92"/>
      <c r="N298" s="92"/>
      <c r="O298" s="92"/>
      <c r="P298" s="92"/>
      <c r="Q298" s="92"/>
      <c r="R298" s="92"/>
      <c r="S298" s="92"/>
      <c r="T298" s="92"/>
      <c r="U298" s="118"/>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8"/>
      <c r="BJ298" s="92"/>
    </row>
    <row r="299" spans="4:62" ht="15.75" hidden="1" customHeight="1">
      <c r="D299" s="92"/>
      <c r="E299" s="92"/>
      <c r="F299" s="819"/>
      <c r="G299" s="800"/>
      <c r="I299" s="92"/>
      <c r="J299" s="92"/>
      <c r="K299" s="92"/>
      <c r="L299" s="92"/>
      <c r="M299" s="92"/>
      <c r="N299" s="92"/>
      <c r="O299" s="92"/>
      <c r="P299" s="92"/>
      <c r="Q299" s="92"/>
      <c r="R299" s="92"/>
      <c r="S299" s="92"/>
      <c r="T299" s="92"/>
      <c r="U299" s="118"/>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2"/>
      <c r="BC299" s="92"/>
      <c r="BD299" s="92"/>
      <c r="BE299" s="92"/>
      <c r="BF299" s="92"/>
      <c r="BG299" s="92"/>
      <c r="BH299" s="92"/>
      <c r="BI299" s="8"/>
      <c r="BJ299" s="92"/>
    </row>
    <row r="300" spans="4:62" ht="15.75" hidden="1" customHeight="1">
      <c r="D300" s="92"/>
      <c r="E300" s="92"/>
      <c r="F300" s="819"/>
      <c r="G300" s="800"/>
      <c r="I300" s="92"/>
      <c r="J300" s="92"/>
      <c r="K300" s="92"/>
      <c r="L300" s="92"/>
      <c r="M300" s="92"/>
      <c r="N300" s="92"/>
      <c r="O300" s="92"/>
      <c r="P300" s="92"/>
      <c r="Q300" s="92"/>
      <c r="R300" s="92"/>
      <c r="S300" s="92"/>
      <c r="T300" s="92"/>
      <c r="U300" s="118"/>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8"/>
      <c r="BJ300" s="92"/>
    </row>
    <row r="301" spans="4:62" ht="15.75" hidden="1" customHeight="1">
      <c r="D301" s="92"/>
      <c r="E301" s="92"/>
      <c r="F301" s="819"/>
      <c r="G301" s="800"/>
      <c r="I301" s="92"/>
      <c r="J301" s="92"/>
      <c r="K301" s="92"/>
      <c r="L301" s="92"/>
      <c r="M301" s="92"/>
      <c r="N301" s="92"/>
      <c r="O301" s="92"/>
      <c r="P301" s="92"/>
      <c r="Q301" s="92"/>
      <c r="R301" s="92"/>
      <c r="S301" s="92"/>
      <c r="T301" s="92"/>
      <c r="U301" s="118"/>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8"/>
      <c r="BJ301" s="92"/>
    </row>
    <row r="302" spans="4:62" ht="15.75" hidden="1" customHeight="1">
      <c r="D302" s="92"/>
      <c r="E302" s="92"/>
      <c r="F302" s="819"/>
      <c r="G302" s="800"/>
      <c r="I302" s="92"/>
      <c r="J302" s="92"/>
      <c r="K302" s="92"/>
      <c r="L302" s="92"/>
      <c r="M302" s="92"/>
      <c r="N302" s="92"/>
      <c r="O302" s="92"/>
      <c r="P302" s="92"/>
      <c r="Q302" s="92"/>
      <c r="R302" s="92"/>
      <c r="S302" s="92"/>
      <c r="T302" s="92"/>
      <c r="U302" s="118"/>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8"/>
      <c r="BJ302" s="92"/>
    </row>
    <row r="303" spans="4:62" ht="15.75" hidden="1" customHeight="1">
      <c r="D303" s="92"/>
      <c r="E303" s="92"/>
      <c r="F303" s="819"/>
      <c r="G303" s="800"/>
      <c r="I303" s="92"/>
      <c r="J303" s="92"/>
      <c r="K303" s="92"/>
      <c r="L303" s="92"/>
      <c r="M303" s="92"/>
      <c r="N303" s="92"/>
      <c r="O303" s="92"/>
      <c r="P303" s="92"/>
      <c r="Q303" s="92"/>
      <c r="R303" s="92"/>
      <c r="S303" s="92"/>
      <c r="T303" s="92"/>
      <c r="U303" s="118"/>
      <c r="V303" s="92"/>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c r="BC303" s="92"/>
      <c r="BD303" s="92"/>
      <c r="BE303" s="92"/>
      <c r="BF303" s="92"/>
      <c r="BG303" s="92"/>
      <c r="BH303" s="92"/>
      <c r="BI303" s="8"/>
      <c r="BJ303" s="92"/>
    </row>
    <row r="304" spans="4:62" ht="15.75" hidden="1" customHeight="1">
      <c r="D304" s="92"/>
      <c r="E304" s="92"/>
      <c r="F304" s="819"/>
      <c r="G304" s="800"/>
      <c r="I304" s="92"/>
      <c r="J304" s="92"/>
      <c r="K304" s="92"/>
      <c r="L304" s="92"/>
      <c r="M304" s="92"/>
      <c r="N304" s="92"/>
      <c r="O304" s="92"/>
      <c r="P304" s="92"/>
      <c r="Q304" s="92"/>
      <c r="R304" s="92"/>
      <c r="S304" s="92"/>
      <c r="T304" s="92"/>
      <c r="U304" s="118"/>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8"/>
      <c r="BJ304" s="92"/>
    </row>
    <row r="305" spans="4:62" ht="15.75" hidden="1" customHeight="1">
      <c r="D305" s="92"/>
      <c r="E305" s="92"/>
      <c r="F305" s="819"/>
      <c r="G305" s="800"/>
      <c r="I305" s="92"/>
      <c r="J305" s="92"/>
      <c r="K305" s="92"/>
      <c r="L305" s="92"/>
      <c r="M305" s="92"/>
      <c r="N305" s="92"/>
      <c r="O305" s="92"/>
      <c r="P305" s="92"/>
      <c r="Q305" s="92"/>
      <c r="R305" s="92"/>
      <c r="S305" s="92"/>
      <c r="T305" s="92"/>
      <c r="U305" s="118"/>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c r="BC305" s="92"/>
      <c r="BD305" s="92"/>
      <c r="BE305" s="92"/>
      <c r="BF305" s="92"/>
      <c r="BG305" s="92"/>
      <c r="BH305" s="92"/>
      <c r="BI305" s="8"/>
      <c r="BJ305" s="92"/>
    </row>
    <row r="306" spans="4:62" ht="15.75" hidden="1" customHeight="1">
      <c r="D306" s="92"/>
      <c r="E306" s="92"/>
      <c r="F306" s="819"/>
      <c r="G306" s="800"/>
      <c r="I306" s="92"/>
      <c r="J306" s="92"/>
      <c r="K306" s="92"/>
      <c r="L306" s="92"/>
      <c r="M306" s="92"/>
      <c r="N306" s="92"/>
      <c r="O306" s="92"/>
      <c r="P306" s="92"/>
      <c r="Q306" s="92"/>
      <c r="R306" s="92"/>
      <c r="S306" s="92"/>
      <c r="T306" s="92"/>
      <c r="U306" s="118"/>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8"/>
      <c r="BJ306" s="92"/>
    </row>
    <row r="307" spans="4:62" ht="15.75" hidden="1" customHeight="1">
      <c r="D307" s="92"/>
      <c r="E307" s="92"/>
      <c r="F307" s="819"/>
      <c r="G307" s="800"/>
      <c r="I307" s="92"/>
      <c r="J307" s="92"/>
      <c r="K307" s="92"/>
      <c r="L307" s="92"/>
      <c r="M307" s="92"/>
      <c r="N307" s="92"/>
      <c r="O307" s="92"/>
      <c r="P307" s="92"/>
      <c r="Q307" s="92"/>
      <c r="R307" s="92"/>
      <c r="S307" s="92"/>
      <c r="T307" s="92"/>
      <c r="U307" s="118"/>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8"/>
      <c r="BJ307" s="92"/>
    </row>
    <row r="308" spans="4:62" ht="15.75" hidden="1" customHeight="1">
      <c r="D308" s="92"/>
      <c r="E308" s="92"/>
      <c r="F308" s="819"/>
      <c r="G308" s="800"/>
      <c r="I308" s="92"/>
      <c r="J308" s="92"/>
      <c r="K308" s="92"/>
      <c r="L308" s="92"/>
      <c r="M308" s="92"/>
      <c r="N308" s="92"/>
      <c r="O308" s="92"/>
      <c r="P308" s="92"/>
      <c r="Q308" s="92"/>
      <c r="R308" s="92"/>
      <c r="S308" s="92"/>
      <c r="T308" s="92"/>
      <c r="U308" s="118"/>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8"/>
      <c r="BJ308" s="92"/>
    </row>
    <row r="309" spans="4:62" ht="15.75" hidden="1" customHeight="1">
      <c r="D309" s="92"/>
      <c r="E309" s="92"/>
      <c r="F309" s="819"/>
      <c r="G309" s="800"/>
      <c r="I309" s="92"/>
      <c r="J309" s="92"/>
      <c r="K309" s="92"/>
      <c r="L309" s="92"/>
      <c r="M309" s="92"/>
      <c r="N309" s="92"/>
      <c r="O309" s="92"/>
      <c r="P309" s="92"/>
      <c r="Q309" s="92"/>
      <c r="R309" s="92"/>
      <c r="S309" s="92"/>
      <c r="T309" s="92"/>
      <c r="U309" s="118"/>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68"/>
      <c r="BB309" s="68"/>
      <c r="BC309" s="68"/>
      <c r="BE309" s="68"/>
      <c r="BF309" s="68"/>
      <c r="BG309" s="68"/>
      <c r="BI309" s="8"/>
      <c r="BJ309" s="92"/>
    </row>
    <row r="310" spans="4:62" ht="15.75" hidden="1" customHeight="1">
      <c r="D310" s="92"/>
      <c r="E310" s="92"/>
      <c r="F310" s="819"/>
      <c r="G310" s="800"/>
      <c r="I310" s="92"/>
      <c r="J310" s="92"/>
      <c r="K310" s="92"/>
      <c r="L310" s="92"/>
      <c r="M310" s="92"/>
      <c r="N310" s="92"/>
      <c r="O310" s="92"/>
      <c r="P310" s="92"/>
      <c r="Q310" s="92"/>
      <c r="R310" s="92"/>
      <c r="S310" s="92"/>
      <c r="T310" s="92"/>
      <c r="U310" s="118"/>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68"/>
      <c r="BB310" s="68"/>
      <c r="BC310" s="68"/>
      <c r="BE310" s="68"/>
      <c r="BF310" s="68"/>
      <c r="BG310" s="68"/>
      <c r="BI310" s="8"/>
      <c r="BJ310" s="92"/>
    </row>
    <row r="311" spans="4:62" ht="15.75" hidden="1" customHeight="1">
      <c r="D311" s="92"/>
      <c r="E311" s="92"/>
      <c r="F311" s="819"/>
      <c r="G311" s="800"/>
      <c r="I311" s="92"/>
      <c r="J311" s="92"/>
      <c r="K311" s="92"/>
      <c r="L311" s="92"/>
      <c r="M311" s="92"/>
      <c r="N311" s="92"/>
      <c r="O311" s="92"/>
      <c r="P311" s="92"/>
      <c r="Q311" s="92"/>
      <c r="R311" s="92"/>
      <c r="S311" s="92"/>
      <c r="T311" s="92"/>
      <c r="U311" s="118"/>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68"/>
      <c r="BB311" s="68"/>
      <c r="BC311" s="68"/>
      <c r="BE311" s="68"/>
      <c r="BF311" s="68"/>
      <c r="BG311" s="68"/>
      <c r="BI311" s="8"/>
      <c r="BJ311" s="92"/>
    </row>
    <row r="312" spans="4:62" ht="15.75" hidden="1" customHeight="1">
      <c r="D312" s="92"/>
      <c r="E312" s="92"/>
      <c r="F312" s="819"/>
      <c r="G312" s="800"/>
      <c r="I312" s="92"/>
      <c r="J312" s="92"/>
      <c r="K312" s="92"/>
      <c r="L312" s="92"/>
      <c r="M312" s="92"/>
      <c r="N312" s="92"/>
      <c r="O312" s="92"/>
      <c r="P312" s="92"/>
      <c r="Q312" s="92"/>
      <c r="R312" s="92"/>
      <c r="S312" s="92"/>
      <c r="T312" s="92"/>
      <c r="U312" s="118"/>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68"/>
      <c r="BB312" s="68"/>
      <c r="BC312" s="68"/>
      <c r="BE312" s="68"/>
      <c r="BF312" s="68"/>
      <c r="BG312" s="68"/>
      <c r="BI312" s="8"/>
      <c r="BJ312" s="92"/>
    </row>
    <row r="313" spans="4:62" ht="15.75" hidden="1" customHeight="1">
      <c r="D313" s="92"/>
      <c r="E313" s="92"/>
      <c r="F313" s="819"/>
      <c r="G313" s="800"/>
      <c r="I313" s="92"/>
      <c r="J313" s="92"/>
      <c r="K313" s="92"/>
      <c r="L313" s="92"/>
      <c r="M313" s="92"/>
      <c r="N313" s="92"/>
      <c r="O313" s="92"/>
      <c r="P313" s="92"/>
      <c r="Q313" s="92"/>
      <c r="R313" s="92"/>
      <c r="S313" s="92"/>
      <c r="T313" s="92"/>
      <c r="U313" s="118"/>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68"/>
      <c r="BB313" s="68"/>
      <c r="BC313" s="68"/>
      <c r="BE313" s="68"/>
      <c r="BF313" s="68"/>
      <c r="BG313" s="68"/>
      <c r="BI313" s="8"/>
      <c r="BJ313" s="92"/>
    </row>
    <row r="314" spans="4:62" ht="15.75" hidden="1" customHeight="1">
      <c r="D314" s="92"/>
      <c r="E314" s="92"/>
      <c r="F314" s="819"/>
      <c r="G314" s="800"/>
      <c r="I314" s="92"/>
      <c r="J314" s="92"/>
      <c r="K314" s="92"/>
      <c r="L314" s="92"/>
      <c r="M314" s="92"/>
      <c r="N314" s="92"/>
      <c r="O314" s="92"/>
      <c r="P314" s="92"/>
      <c r="Q314" s="92"/>
      <c r="R314" s="92"/>
      <c r="S314" s="92"/>
      <c r="T314" s="92"/>
      <c r="U314" s="118"/>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68"/>
      <c r="BB314" s="68"/>
      <c r="BC314" s="68"/>
      <c r="BE314" s="68"/>
      <c r="BF314" s="68"/>
      <c r="BG314" s="68"/>
      <c r="BI314" s="8"/>
      <c r="BJ314" s="92"/>
    </row>
    <row r="315" spans="4:62" ht="15.75" hidden="1" customHeight="1">
      <c r="D315" s="92"/>
      <c r="E315" s="92"/>
      <c r="F315" s="819"/>
      <c r="G315" s="800"/>
      <c r="I315" s="92"/>
      <c r="J315" s="92"/>
      <c r="K315" s="92"/>
      <c r="L315" s="92"/>
      <c r="M315" s="92"/>
      <c r="N315" s="92"/>
      <c r="O315" s="92"/>
      <c r="P315" s="92"/>
      <c r="Q315" s="92"/>
      <c r="R315" s="92"/>
      <c r="S315" s="92"/>
      <c r="T315" s="92"/>
      <c r="U315" s="118"/>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68"/>
      <c r="BB315" s="68"/>
      <c r="BC315" s="68"/>
      <c r="BE315" s="68"/>
      <c r="BF315" s="68"/>
      <c r="BG315" s="68"/>
      <c r="BI315" s="8"/>
      <c r="BJ315" s="92"/>
    </row>
    <row r="316" spans="4:62" ht="15.75" hidden="1" customHeight="1">
      <c r="U316" s="185"/>
      <c r="Y316" s="68"/>
      <c r="Z316" s="68"/>
      <c r="AA316" s="68"/>
      <c r="AB316" s="68"/>
      <c r="AC316" s="68"/>
      <c r="AD316" s="68"/>
      <c r="AE316" s="68"/>
      <c r="AF316" s="68"/>
      <c r="AG316" s="68"/>
      <c r="AH316" s="68"/>
      <c r="AI316" s="68"/>
      <c r="AJ316" s="68"/>
      <c r="AK316" s="68"/>
      <c r="AL316" s="68"/>
      <c r="AM316" s="68"/>
      <c r="AN316" s="68"/>
      <c r="AO316" s="68"/>
      <c r="AP316" s="68"/>
      <c r="AQ316" s="68"/>
      <c r="AR316" s="68"/>
      <c r="AS316" s="68"/>
      <c r="AT316" s="68"/>
      <c r="AU316" s="68"/>
      <c r="AV316" s="68"/>
      <c r="AW316" s="68"/>
      <c r="AX316" s="68"/>
      <c r="AY316" s="68"/>
      <c r="AZ316" s="68"/>
      <c r="BA316" s="68"/>
      <c r="BB316" s="68"/>
      <c r="BC316" s="68"/>
      <c r="BE316" s="68"/>
      <c r="BF316" s="68"/>
      <c r="BG316" s="68"/>
      <c r="BI316" s="8"/>
    </row>
    <row r="317" spans="4:62" ht="15.75" hidden="1" customHeight="1">
      <c r="D317" s="67" t="s">
        <v>30537</v>
      </c>
      <c r="U317" s="185"/>
      <c r="Y317" s="68"/>
      <c r="Z317" s="68"/>
      <c r="AA317" s="68"/>
      <c r="AB317" s="68"/>
      <c r="AC317" s="68"/>
      <c r="AD317" s="68"/>
      <c r="AE317" s="68"/>
      <c r="AF317" s="68"/>
      <c r="AG317" s="68"/>
      <c r="AH317" s="68"/>
      <c r="AI317" s="68"/>
      <c r="AJ317" s="68"/>
      <c r="AK317" s="68"/>
      <c r="AL317" s="68"/>
      <c r="AM317" s="68"/>
      <c r="AN317" s="68"/>
      <c r="AO317" s="68"/>
      <c r="AP317" s="68"/>
      <c r="AQ317" s="68"/>
      <c r="AR317" s="68"/>
      <c r="AS317" s="68"/>
      <c r="AT317" s="68"/>
      <c r="AU317" s="68"/>
      <c r="AV317" s="68"/>
      <c r="AW317" s="68"/>
      <c r="AX317" s="68"/>
      <c r="AY317" s="68"/>
      <c r="AZ317" s="68"/>
      <c r="BA317" s="68"/>
      <c r="BB317" s="68"/>
      <c r="BC317" s="68"/>
      <c r="BE317" s="68"/>
      <c r="BF317" s="68"/>
      <c r="BG317" s="68"/>
      <c r="BI317" s="8"/>
    </row>
    <row r="318" spans="4:62" ht="15.75" hidden="1" customHeight="1">
      <c r="U318" s="185"/>
      <c r="Y318" s="68"/>
      <c r="Z318" s="68"/>
      <c r="AA318" s="68"/>
      <c r="AB318" s="68"/>
      <c r="AC318" s="68"/>
      <c r="AD318" s="68"/>
      <c r="AE318" s="68"/>
      <c r="AF318" s="68"/>
      <c r="AG318" s="68"/>
      <c r="AH318" s="68"/>
      <c r="AI318" s="68"/>
      <c r="AJ318" s="68"/>
      <c r="AK318" s="68"/>
      <c r="AL318" s="68"/>
      <c r="AM318" s="68"/>
      <c r="AN318" s="68"/>
      <c r="AO318" s="68"/>
      <c r="AP318" s="68"/>
      <c r="AQ318" s="68"/>
      <c r="AR318" s="68"/>
      <c r="AS318" s="68"/>
      <c r="AT318" s="68"/>
      <c r="AU318" s="68"/>
      <c r="AV318" s="68"/>
      <c r="AW318" s="68"/>
      <c r="AX318" s="68"/>
      <c r="AY318" s="68"/>
      <c r="AZ318" s="68"/>
      <c r="BA318" s="68"/>
      <c r="BB318" s="68"/>
      <c r="BC318" s="68"/>
      <c r="BE318" s="68"/>
      <c r="BF318" s="68"/>
      <c r="BG318" s="68"/>
      <c r="BI318" s="8"/>
    </row>
    <row r="319" spans="4:62" ht="15.75" hidden="1" customHeight="1">
      <c r="U319" s="185"/>
      <c r="Y319" s="68"/>
      <c r="Z319" s="68"/>
      <c r="AA319" s="68"/>
      <c r="AB319" s="68"/>
      <c r="AC319" s="68"/>
      <c r="AD319" s="68"/>
      <c r="AE319" s="68"/>
      <c r="AF319" s="68"/>
      <c r="AG319" s="68"/>
      <c r="AH319" s="68"/>
      <c r="AI319" s="68"/>
      <c r="AJ319" s="68"/>
      <c r="AK319" s="68"/>
      <c r="AL319" s="68"/>
      <c r="AM319" s="68"/>
      <c r="AN319" s="68"/>
      <c r="AO319" s="68"/>
      <c r="AP319" s="68"/>
      <c r="AQ319" s="68"/>
      <c r="AR319" s="68"/>
      <c r="AS319" s="68"/>
      <c r="AT319" s="68"/>
      <c r="AU319" s="68"/>
      <c r="AV319" s="68"/>
      <c r="AW319" s="68"/>
      <c r="AX319" s="68"/>
      <c r="AY319" s="68"/>
      <c r="AZ319" s="68"/>
      <c r="BA319" s="68"/>
      <c r="BB319" s="68"/>
      <c r="BC319" s="68"/>
      <c r="BE319" s="68"/>
      <c r="BF319" s="68"/>
      <c r="BG319" s="68"/>
      <c r="BI319" s="8"/>
    </row>
    <row r="320" spans="4:62" ht="15.75" hidden="1" customHeight="1">
      <c r="U320" s="185"/>
      <c r="Y320" s="68"/>
      <c r="Z320" s="68"/>
      <c r="AA320" s="68"/>
      <c r="AB320" s="68"/>
      <c r="AC320" s="68"/>
      <c r="AD320" s="68"/>
      <c r="AE320" s="68"/>
      <c r="AF320" s="68"/>
      <c r="AG320" s="68"/>
      <c r="AH320" s="68"/>
      <c r="AI320" s="68"/>
      <c r="AJ320" s="68"/>
      <c r="AK320" s="68"/>
      <c r="AL320" s="68"/>
      <c r="AM320" s="68"/>
      <c r="AN320" s="68"/>
      <c r="AO320" s="68"/>
      <c r="AP320" s="68"/>
      <c r="AQ320" s="68"/>
      <c r="AR320" s="68"/>
      <c r="AS320" s="68"/>
      <c r="AT320" s="68"/>
      <c r="AU320" s="68"/>
      <c r="AV320" s="68"/>
      <c r="AW320" s="68"/>
      <c r="AX320" s="68"/>
      <c r="AY320" s="68"/>
      <c r="AZ320" s="68"/>
    </row>
    <row r="321" spans="21:52" ht="15.75" hidden="1" customHeight="1">
      <c r="U321" s="185"/>
      <c r="Y321" s="68"/>
      <c r="Z321" s="68"/>
      <c r="AA321" s="68"/>
      <c r="AB321" s="68"/>
      <c r="AC321" s="68"/>
      <c r="AD321" s="68"/>
      <c r="AE321" s="68"/>
      <c r="AF321" s="68"/>
      <c r="AG321" s="68"/>
      <c r="AH321" s="68"/>
      <c r="AI321" s="68"/>
      <c r="AJ321" s="68"/>
      <c r="AK321" s="68"/>
      <c r="AL321" s="68"/>
      <c r="AM321" s="68"/>
      <c r="AN321" s="68"/>
      <c r="AO321" s="68"/>
      <c r="AP321" s="68"/>
      <c r="AQ321" s="68"/>
      <c r="AR321" s="68"/>
      <c r="AS321" s="68"/>
      <c r="AT321" s="68"/>
      <c r="AU321" s="68"/>
      <c r="AV321" s="68"/>
      <c r="AW321" s="68"/>
      <c r="AX321" s="68"/>
      <c r="AY321" s="68"/>
      <c r="AZ321" s="68"/>
    </row>
    <row r="322" spans="21:52" ht="15.75" hidden="1" customHeight="1">
      <c r="U322" s="185"/>
      <c r="Y322" s="68"/>
      <c r="Z322" s="68"/>
      <c r="AA322" s="68"/>
      <c r="AB322" s="68"/>
      <c r="AC322" s="68"/>
      <c r="AD322" s="68"/>
      <c r="AE322" s="68"/>
      <c r="AF322" s="68"/>
      <c r="AG322" s="68"/>
      <c r="AH322" s="68"/>
      <c r="AI322" s="68"/>
      <c r="AJ322" s="68"/>
      <c r="AK322" s="68"/>
      <c r="AL322" s="68"/>
      <c r="AM322" s="68"/>
      <c r="AN322" s="68"/>
      <c r="AO322" s="68"/>
      <c r="AP322" s="68"/>
      <c r="AQ322" s="68"/>
      <c r="AR322" s="68"/>
      <c r="AS322" s="68"/>
      <c r="AT322" s="68"/>
      <c r="AU322" s="68"/>
      <c r="AV322" s="68"/>
      <c r="AW322" s="68"/>
      <c r="AX322" s="68"/>
      <c r="AY322" s="68"/>
      <c r="AZ322" s="68"/>
    </row>
    <row r="323" spans="21:52" ht="15.75" hidden="1" customHeight="1">
      <c r="U323" s="185"/>
      <c r="Y323" s="68"/>
      <c r="Z323" s="68"/>
      <c r="AA323" s="68"/>
      <c r="AB323" s="68"/>
      <c r="AC323" s="68"/>
      <c r="AD323" s="68"/>
      <c r="AE323" s="68"/>
      <c r="AF323" s="68"/>
      <c r="AG323" s="68"/>
      <c r="AH323" s="68"/>
      <c r="AI323" s="68"/>
      <c r="AJ323" s="68"/>
      <c r="AK323" s="68"/>
      <c r="AL323" s="68"/>
      <c r="AM323" s="68"/>
      <c r="AN323" s="68"/>
      <c r="AO323" s="68"/>
      <c r="AP323" s="68"/>
      <c r="AQ323" s="68"/>
      <c r="AR323" s="68"/>
      <c r="AS323" s="68"/>
      <c r="AT323" s="68"/>
      <c r="AU323" s="68"/>
      <c r="AV323" s="68"/>
      <c r="AW323" s="68"/>
      <c r="AX323" s="68"/>
      <c r="AY323" s="68"/>
      <c r="AZ323" s="68"/>
    </row>
    <row r="324" spans="21:52" ht="15.75" hidden="1" customHeight="1">
      <c r="U324" s="185"/>
      <c r="Y324" s="68"/>
      <c r="Z324" s="68"/>
      <c r="AA324" s="68"/>
      <c r="AB324" s="68"/>
      <c r="AC324" s="68"/>
      <c r="AD324" s="68"/>
      <c r="AE324" s="68"/>
      <c r="AF324" s="68"/>
      <c r="AG324" s="68"/>
      <c r="AH324" s="68"/>
      <c r="AI324" s="68"/>
      <c r="AJ324" s="68"/>
      <c r="AK324" s="68"/>
      <c r="AL324" s="68"/>
      <c r="AM324" s="68"/>
      <c r="AN324" s="68"/>
      <c r="AO324" s="68"/>
      <c r="AP324" s="68"/>
      <c r="AQ324" s="68"/>
      <c r="AR324" s="68"/>
      <c r="AS324" s="68"/>
      <c r="AT324" s="68"/>
      <c r="AU324" s="68"/>
      <c r="AV324" s="68"/>
      <c r="AW324" s="68"/>
      <c r="AX324" s="68"/>
      <c r="AY324" s="68"/>
      <c r="AZ324" s="68"/>
    </row>
    <row r="325" spans="21:52" ht="15.75" hidden="1" customHeight="1">
      <c r="U325" s="185"/>
      <c r="Y325" s="68"/>
      <c r="Z325" s="68"/>
      <c r="AA325" s="68"/>
      <c r="AB325" s="68"/>
      <c r="AC325" s="68"/>
      <c r="AD325" s="68"/>
      <c r="AE325" s="68"/>
      <c r="AF325" s="68"/>
      <c r="AG325" s="68"/>
      <c r="AH325" s="68"/>
      <c r="AI325" s="68"/>
      <c r="AJ325" s="68"/>
      <c r="AK325" s="68"/>
      <c r="AL325" s="68"/>
      <c r="AM325" s="68"/>
      <c r="AN325" s="68"/>
      <c r="AO325" s="68"/>
      <c r="AP325" s="68"/>
      <c r="AQ325" s="68"/>
      <c r="AR325" s="68"/>
      <c r="AS325" s="68"/>
      <c r="AT325" s="68"/>
      <c r="AU325" s="68"/>
      <c r="AV325" s="68"/>
      <c r="AW325" s="68"/>
      <c r="AX325" s="68"/>
      <c r="AY325" s="68"/>
      <c r="AZ325" s="68"/>
    </row>
    <row r="326" spans="21:52" ht="15.75" hidden="1" customHeight="1">
      <c r="U326" s="185"/>
      <c r="Y326" s="68"/>
      <c r="Z326" s="68"/>
      <c r="AA326" s="68"/>
      <c r="AB326" s="68"/>
      <c r="AC326" s="68"/>
      <c r="AD326" s="68"/>
      <c r="AE326" s="68"/>
      <c r="AF326" s="68"/>
      <c r="AG326" s="68"/>
      <c r="AH326" s="68"/>
      <c r="AI326" s="68"/>
      <c r="AJ326" s="68"/>
      <c r="AK326" s="68"/>
      <c r="AL326" s="68"/>
      <c r="AM326" s="68"/>
      <c r="AN326" s="68"/>
      <c r="AO326" s="68"/>
      <c r="AP326" s="68"/>
      <c r="AQ326" s="68"/>
      <c r="AR326" s="68"/>
      <c r="AS326" s="68"/>
      <c r="AT326" s="68"/>
      <c r="AU326" s="68"/>
      <c r="AV326" s="68"/>
      <c r="AW326" s="68"/>
      <c r="AX326" s="68"/>
      <c r="AY326" s="68"/>
      <c r="AZ326" s="68"/>
    </row>
    <row r="327" spans="21:52" ht="15.75" hidden="1" customHeight="1"/>
    <row r="328" spans="21:52" ht="15.75" hidden="1" customHeight="1"/>
    <row r="329" spans="21:52" ht="15.75" hidden="1" customHeight="1"/>
    <row r="330" spans="21:52" ht="15.75" hidden="1" customHeight="1"/>
    <row r="331" spans="21:52" ht="15.75" hidden="1" customHeight="1"/>
    <row r="332" spans="21:52" ht="15.75" hidden="1" customHeight="1"/>
    <row r="333" spans="21:52" ht="15.75" hidden="1" customHeight="1"/>
    <row r="334" spans="21:52" ht="15.75" hidden="1" customHeight="1"/>
    <row r="335" spans="21:52" ht="15.75" hidden="1" customHeight="1"/>
    <row r="336" spans="21:52"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row r="1001" ht="15.75" hidden="1" customHeight="1"/>
    <row r="1002" ht="15.75" hidden="1" customHeight="1"/>
    <row r="1003" ht="15.75" hidden="1" customHeight="1"/>
    <row r="1004" ht="15.75" hidden="1" customHeight="1"/>
    <row r="1005" ht="15.75" hidden="1" customHeight="1"/>
    <row r="1006" ht="15.75" hidden="1" customHeight="1"/>
    <row r="1007" ht="15.75" hidden="1" customHeight="1"/>
    <row r="1008" ht="15.75" hidden="1" customHeight="1"/>
    <row r="1009" ht="15.75" hidden="1" customHeight="1"/>
    <row r="1010" ht="15.75" hidden="1" customHeight="1"/>
    <row r="1011" ht="15.75" hidden="1" customHeight="1"/>
    <row r="1012" ht="15.75" hidden="1" customHeight="1"/>
    <row r="1013" ht="15.75" hidden="1" customHeight="1"/>
    <row r="1014" ht="15.75" hidden="1" customHeight="1"/>
    <row r="1015" ht="15.75" hidden="1" customHeight="1"/>
    <row r="1016" ht="15.75" hidden="1" customHeight="1"/>
    <row r="1017" ht="15.75" hidden="1" customHeight="1"/>
    <row r="1018" ht="15.75" hidden="1" customHeight="1"/>
    <row r="1019" ht="15.75" hidden="1" customHeight="1"/>
    <row r="1020" ht="15.75" hidden="1" customHeight="1"/>
    <row r="1021" ht="15.75" hidden="1" customHeight="1"/>
    <row r="1022" ht="15.75" hidden="1" customHeight="1"/>
    <row r="1023" ht="15.75" hidden="1" customHeight="1"/>
    <row r="1024" ht="15.75" hidden="1" customHeight="1"/>
    <row r="1025" ht="15.75" hidden="1" customHeight="1"/>
    <row r="1026" ht="15.75" hidden="1" customHeight="1"/>
    <row r="1027" ht="15.75" hidden="1" customHeight="1"/>
    <row r="1028" ht="15.75" hidden="1" customHeight="1"/>
    <row r="1029" ht="15.75" hidden="1" customHeight="1"/>
    <row r="1030" ht="15.75" hidden="1" customHeight="1"/>
    <row r="1031" ht="15.75" hidden="1" customHeight="1"/>
    <row r="1032" ht="15.75" hidden="1" customHeight="1"/>
    <row r="1033" ht="15.75" hidden="1" customHeight="1"/>
    <row r="1034" ht="15.75" hidden="1" customHeight="1"/>
    <row r="1035" ht="15.75" hidden="1" customHeight="1"/>
    <row r="1036" ht="15.75" hidden="1" customHeight="1"/>
    <row r="1037" ht="15.75" hidden="1" customHeight="1"/>
    <row r="1038" ht="15.75" hidden="1" customHeight="1"/>
    <row r="1039" ht="15.75" hidden="1" customHeight="1"/>
    <row r="1040" ht="15.75" hidden="1" customHeight="1"/>
    <row r="1041" ht="15.75" hidden="1" customHeight="1"/>
    <row r="1042" ht="15.75" hidden="1" customHeight="1"/>
    <row r="1043" ht="15.75" hidden="1" customHeight="1"/>
    <row r="1044" ht="15.75" hidden="1" customHeight="1"/>
    <row r="1045" ht="15.75" hidden="1" customHeight="1"/>
    <row r="1046" ht="15.75" hidden="1" customHeight="1"/>
    <row r="1047" ht="15.75" hidden="1" customHeight="1"/>
    <row r="1048" ht="15.75" hidden="1" customHeight="1"/>
    <row r="1049" ht="15.75" hidden="1" customHeight="1"/>
    <row r="1050" ht="15.75" hidden="1" customHeight="1"/>
    <row r="1051" ht="15.75" hidden="1" customHeight="1"/>
    <row r="1052" ht="15.75" hidden="1" customHeight="1"/>
    <row r="1053" ht="15.75" hidden="1" customHeight="1"/>
    <row r="1054" ht="15.75" hidden="1" customHeight="1"/>
    <row r="1055" ht="15.75" hidden="1" customHeight="1"/>
    <row r="1056" ht="15.75" hidden="1" customHeight="1"/>
    <row r="1057" ht="15.75" hidden="1" customHeight="1"/>
    <row r="1058" ht="15.75" hidden="1" customHeight="1"/>
    <row r="1059" ht="15.75" hidden="1" customHeight="1"/>
    <row r="1060" ht="15.75" hidden="1" customHeight="1"/>
    <row r="1061" ht="15.75" hidden="1" customHeight="1"/>
    <row r="1062" ht="15.75" hidden="1" customHeight="1"/>
    <row r="1063" ht="15.75" hidden="1" customHeight="1"/>
    <row r="1064" ht="15.75" hidden="1" customHeight="1"/>
    <row r="1065" ht="15.75" hidden="1" customHeight="1"/>
    <row r="1066" ht="15.75" hidden="1" customHeight="1"/>
    <row r="1067" ht="15.75" hidden="1" customHeight="1"/>
    <row r="1068" ht="15.75" hidden="1" customHeight="1"/>
    <row r="1069" ht="15.75" hidden="1" customHeight="1"/>
    <row r="1070" ht="15.75" hidden="1" customHeight="1"/>
    <row r="1071" ht="15.75" hidden="1" customHeight="1"/>
    <row r="1072" ht="15.75" hidden="1" customHeight="1"/>
    <row r="1073" ht="15.75" hidden="1" customHeight="1"/>
    <row r="1074" ht="15.75" hidden="1" customHeight="1"/>
    <row r="1075" ht="15.75" hidden="1" customHeight="1"/>
    <row r="1076" ht="15.75" hidden="1" customHeight="1"/>
    <row r="1077" ht="15.75" hidden="1" customHeight="1"/>
    <row r="1078" ht="15.75" hidden="1" customHeight="1"/>
    <row r="1079" ht="15.75" hidden="1" customHeight="1"/>
    <row r="1080" ht="15.75" hidden="1" customHeight="1"/>
    <row r="1081" ht="15.75" hidden="1" customHeight="1"/>
    <row r="1082" ht="15.75" hidden="1" customHeight="1"/>
    <row r="1083" ht="15.75" hidden="1" customHeight="1"/>
    <row r="1084" ht="15.75" hidden="1" customHeight="1"/>
    <row r="1085" ht="15.75" hidden="1" customHeight="1"/>
    <row r="1086" ht="15.75" hidden="1" customHeight="1"/>
    <row r="1087" ht="15.75" hidden="1" customHeight="1"/>
    <row r="1088" ht="15.75" hidden="1" customHeight="1"/>
    <row r="1089" ht="15.75" hidden="1" customHeight="1"/>
    <row r="1090" ht="15.75" hidden="1" customHeight="1"/>
    <row r="1091" ht="15.75" hidden="1" customHeight="1"/>
    <row r="1092" ht="15.75" hidden="1" customHeight="1"/>
    <row r="1093" ht="15.75" hidden="1" customHeight="1"/>
    <row r="1094" ht="15.75" hidden="1" customHeight="1"/>
    <row r="1095" ht="15.75" hidden="1" customHeight="1"/>
    <row r="1096" ht="15.75" hidden="1" customHeight="1"/>
    <row r="1097" ht="15.75" hidden="1" customHeight="1"/>
    <row r="1098" ht="15.75" hidden="1" customHeight="1"/>
    <row r="1099" ht="15.75" hidden="1" customHeight="1"/>
    <row r="1100" ht="15.75" hidden="1" customHeight="1"/>
    <row r="1101" ht="15.75" hidden="1" customHeight="1"/>
    <row r="1102" ht="15.75" hidden="1" customHeight="1"/>
    <row r="1103" ht="15.75" hidden="1" customHeight="1"/>
    <row r="1104" ht="15.75" hidden="1" customHeight="1"/>
    <row r="1105" ht="15.75" hidden="1" customHeight="1"/>
    <row r="1106" ht="15.75" hidden="1" customHeight="1"/>
    <row r="1107" ht="15.75" hidden="1" customHeight="1"/>
    <row r="1108" ht="15.75" hidden="1" customHeight="1"/>
  </sheetData>
  <mergeCells count="10">
    <mergeCell ref="BA15:BH15"/>
    <mergeCell ref="D12:F12"/>
    <mergeCell ref="G5:G6"/>
    <mergeCell ref="F5:F6"/>
    <mergeCell ref="E5:E6"/>
    <mergeCell ref="E1:G2"/>
    <mergeCell ref="K11:AC11"/>
    <mergeCell ref="D1:D2"/>
    <mergeCell ref="D4:D6"/>
    <mergeCell ref="D11:F11"/>
  </mergeCells>
  <conditionalFormatting sqref="F17:F32">
    <cfRule type="cellIs" dxfId="82" priority="3" operator="notEqual">
      <formula>0</formula>
    </cfRule>
  </conditionalFormatting>
  <conditionalFormatting sqref="F34:F44">
    <cfRule type="cellIs" dxfId="81" priority="4" operator="notEqual">
      <formula>0</formula>
    </cfRule>
  </conditionalFormatting>
  <conditionalFormatting sqref="F46:F56">
    <cfRule type="cellIs" dxfId="80" priority="5" operator="notEqual">
      <formula>0</formula>
    </cfRule>
  </conditionalFormatting>
  <conditionalFormatting sqref="F58:F68">
    <cfRule type="cellIs" dxfId="79" priority="6" operator="notEqual">
      <formula>0</formula>
    </cfRule>
  </conditionalFormatting>
  <conditionalFormatting sqref="F70:F84">
    <cfRule type="cellIs" dxfId="78" priority="2" operator="notEqual">
      <formula>0</formula>
    </cfRule>
  </conditionalFormatting>
  <conditionalFormatting sqref="F85:F458">
    <cfRule type="cellIs" dxfId="77" priority="7" operator="notEqual">
      <formula>0</formula>
    </cfRule>
  </conditionalFormatting>
  <conditionalFormatting sqref="K13">
    <cfRule type="cellIs" dxfId="76" priority="1" operator="notEqual">
      <formula>0</formula>
    </cfRule>
  </conditionalFormatting>
  <conditionalFormatting sqref="L13:M13">
    <cfRule type="cellIs" dxfId="75" priority="32" operator="notEqual">
      <formula>0</formula>
    </cfRule>
  </conditionalFormatting>
  <conditionalFormatting sqref="O13">
    <cfRule type="cellIs" dxfId="74" priority="20" operator="notEqual">
      <formula>0</formula>
    </cfRule>
  </conditionalFormatting>
  <conditionalFormatting sqref="P13">
    <cfRule type="cellIs" dxfId="73" priority="19" operator="notEqual">
      <formula>0</formula>
    </cfRule>
  </conditionalFormatting>
  <conditionalFormatting sqref="Q13">
    <cfRule type="cellIs" dxfId="72" priority="18" operator="notEqual">
      <formula>0</formula>
    </cfRule>
  </conditionalFormatting>
  <conditionalFormatting sqref="S13">
    <cfRule type="cellIs" dxfId="71" priority="17" operator="notEqual">
      <formula>0</formula>
    </cfRule>
  </conditionalFormatting>
  <conditionalFormatting sqref="U13">
    <cfRule type="cellIs" dxfId="70" priority="15" operator="notEqual">
      <formula>0</formula>
    </cfRule>
  </conditionalFormatting>
  <conditionalFormatting sqref="V13">
    <cfRule type="cellIs" dxfId="69" priority="16" operator="notEqual">
      <formula>0</formula>
    </cfRule>
  </conditionalFormatting>
  <conditionalFormatting sqref="X13">
    <cfRule type="cellIs" dxfId="68" priority="13" operator="notEqual">
      <formula>0</formula>
    </cfRule>
  </conditionalFormatting>
  <conditionalFormatting sqref="Y13">
    <cfRule type="cellIs" dxfId="67" priority="14" operator="notEqual">
      <formula>0</formula>
    </cfRule>
  </conditionalFormatting>
  <conditionalFormatting sqref="Z13">
    <cfRule type="cellIs" dxfId="66" priority="9" operator="notEqual">
      <formula>0</formula>
    </cfRule>
  </conditionalFormatting>
  <conditionalFormatting sqref="AA13">
    <cfRule type="cellIs" dxfId="65" priority="12" operator="notEqual">
      <formula>0</formula>
    </cfRule>
  </conditionalFormatting>
  <conditionalFormatting sqref="AB13">
    <cfRule type="cellIs" dxfId="64" priority="11" operator="notEqual">
      <formula>0</formula>
    </cfRule>
  </conditionalFormatting>
  <conditionalFormatting sqref="AC13">
    <cfRule type="cellIs" dxfId="63" priority="10" operator="notEqual">
      <formula>0</formula>
    </cfRule>
  </conditionalFormatting>
  <dataValidations disablePrompts="1" count="1">
    <dataValidation type="list" allowBlank="1" showErrorMessage="1" sqref="F224" xr:uid="{00000000-0002-0000-0900-000000000000}">
      <formula1>"0,1,2,3,4,5,6,7,8,9,10,11,12,13,14,15,16,17,18,19,20,21,22,23,24,25,26,27,28,29,30"</formula1>
      <formula2>0</formula2>
    </dataValidation>
  </dataValidations>
  <hyperlinks>
    <hyperlink ref="D74" r:id="rId1" location="/48-couleur-black" display="The Birds n°5 (DUAL)" xr:uid="{00000000-0004-0000-0900-000000000000}"/>
    <hyperlink ref="D75" r:id="rId2" location="/48-couleur-black" display="The Birds n°6 (DUAL)" xr:uid="{00000000-0004-0000-0900-000001000000}"/>
    <hyperlink ref="D76" r:id="rId3" location="/48-couleur-black" display="The Birds n°7 (DUAL)" xr:uid="{00000000-0004-0000-0900-000002000000}"/>
    <hyperlink ref="D77" r:id="rId4" location="/48-couleur-black" display="The Birds n°8 (DUAL)" xr:uid="{00000000-0004-0000-0900-000003000000}"/>
    <hyperlink ref="D78" r:id="rId5" location="/48-couleur-black" display="The Birds n°9 (DUAL)" xr:uid="{00000000-0004-0000-0900-000004000000}"/>
    <hyperlink ref="D79" r:id="rId6" location="/48-couleur-black" display="The Birds n°10 (DUAL)" xr:uid="{00000000-0004-0000-0900-000005000000}"/>
    <hyperlink ref="D87" r:id="rId7" location="/48-couleur-black" display="The Foxes n°1 (DUAL)" xr:uid="{00000000-0004-0000-0900-000006000000}"/>
    <hyperlink ref="D88" r:id="rId8" location="/48-couleur-black" display="The Foxes n°2" xr:uid="{00000000-0004-0000-0900-000007000000}"/>
    <hyperlink ref="D89" r:id="rId9" location="/48-couleur-black" display="The Foxes n°3 (DUAL)" xr:uid="{00000000-0004-0000-0900-000008000000}"/>
    <hyperlink ref="D90" r:id="rId10" location="/48-couleur-black" display="The Foxes n°4 (DUAL)*" xr:uid="{00000000-0004-0000-0900-000009000000}"/>
    <hyperlink ref="D91" r:id="rId11" location="/48-couleur-black" display="The Foxes" xr:uid="{00000000-0004-0000-0900-00000A000000}"/>
    <hyperlink ref="D92" r:id="rId12" location="/48-couleur-black" display="The Foxes n°6 (DUAL)" xr:uid="{00000000-0004-0000-0900-00000B000000}"/>
    <hyperlink ref="D93" r:id="rId13" location="/48-couleur-black" display="The Foxes n°7 (DUAL)" xr:uid="{00000000-0004-0000-0900-00000C000000}"/>
    <hyperlink ref="D94" r:id="rId14" location="/48-couleur-black" display="The Foxes n°8 (DUAL)" xr:uid="{00000000-0004-0000-0900-00000D000000}"/>
    <hyperlink ref="D95" r:id="rId15" location="/48-couleur-black" display="The Foxes n°9 (DUAL)" xr:uid="{00000000-0004-0000-0900-00000E000000}"/>
    <hyperlink ref="D96" r:id="rId16" location="/48-couleur-black" display="The Foxes n°10 (DUAL)" xr:uid="{00000000-0004-0000-0900-00000F000000}"/>
    <hyperlink ref="D109" r:id="rId17" location="/48-couleur-black" display="The Foxes n°21 (DUAL)" xr:uid="{00000000-0004-0000-0900-000010000000}"/>
    <hyperlink ref="D179" r:id="rId18" location="/48-color-black" display="The Shadows n°1 (DUAL)" xr:uid="{00000000-0004-0000-0900-000011000000}"/>
    <hyperlink ref="D180" r:id="rId19" location="/48-color-black" display="The Shadows n°2 (DUAL)" xr:uid="{00000000-0004-0000-0900-000012000000}"/>
    <hyperlink ref="D181" r:id="rId20" location="/48-color-black" display="The Shadows n°3 (DUAL)" xr:uid="{00000000-0004-0000-0900-000013000000}"/>
    <hyperlink ref="D182" r:id="rId21" location="/48-color-black" display="The Shadows n°4 (DUAL)" xr:uid="{00000000-0004-0000-0900-000014000000}"/>
    <hyperlink ref="D183" r:id="rId22" location="/48-color-black" display="The Shadows n°5 (DUAL)" xr:uid="{00000000-0004-0000-0900-000015000000}"/>
    <hyperlink ref="D184" r:id="rId23" location="/48-color-black" display="The Shadows n°6 (DUAL)" xr:uid="{00000000-0004-0000-0900-000016000000}"/>
    <hyperlink ref="D185" r:id="rId24" location="/48-color-black" display="The Shadows n°7 (DUAL)" xr:uid="{00000000-0004-0000-0900-000017000000}"/>
    <hyperlink ref="D186" r:id="rId25" location="/48-color-black" display="The Shadows n°8 (DUAL)" xr:uid="{00000000-0004-0000-0900-000018000000}"/>
    <hyperlink ref="D187" r:id="rId26" location="/48-color-black" display="The Shadows n°9 (DUAL)" xr:uid="{00000000-0004-0000-0900-000019000000}"/>
    <hyperlink ref="D188" r:id="rId27" location="/48-color-black" display="The Shadows n°10 (DUAL)" xr:uid="{00000000-0004-0000-0900-00001A000000}"/>
    <hyperlink ref="D189" r:id="rId28" location="/48-color-black" display="The Shadows n°11 (DUAL)" xr:uid="{00000000-0004-0000-0900-00001B000000}"/>
    <hyperlink ref="D190" r:id="rId29" location="/48-color-black" display="The Shadows n°12 (DUAL)" xr:uid="{00000000-0004-0000-0900-00001C000000}"/>
    <hyperlink ref="D191" r:id="rId30" location="/48-color-black" display="The Shadows n°13 (DUAL)" xr:uid="{00000000-0004-0000-0900-00001D000000}"/>
    <hyperlink ref="D192" r:id="rId31" location="/48-color-black" display="The Shadows n°14 (DUAL)" xr:uid="{00000000-0004-0000-0900-00001E000000}"/>
    <hyperlink ref="D193" r:id="rId32" location="/48-color-black" display="The Shadows n°15 (DUAL)" xr:uid="{00000000-0004-0000-0900-00001F000000}"/>
    <hyperlink ref="D196" r:id="rId33" location="/48-color-black" display="The Shadows n°1 (FULL)" xr:uid="{00000000-0004-0000-0900-000020000000}"/>
    <hyperlink ref="D197" r:id="rId34" location="/48-color-black" display="The Shadows n°2 (FULL)" xr:uid="{00000000-0004-0000-0900-000021000000}"/>
    <hyperlink ref="D198" r:id="rId35" location="/48-color-black" display="The Shadows n°3 (FULL)" xr:uid="{00000000-0004-0000-0900-000022000000}"/>
    <hyperlink ref="D199" r:id="rId36" location="/48-color-black" display="The Shadows n°4 (FULL)" xr:uid="{00000000-0004-0000-0900-000023000000}"/>
    <hyperlink ref="D200" r:id="rId37" location="/48-color-black" display="The Shadows n°5 (FULL)" xr:uid="{00000000-0004-0000-0900-000024000000}"/>
    <hyperlink ref="D201" r:id="rId38" location="/48-color-black" display="The Shadows n°6 (FULL)" xr:uid="{00000000-0004-0000-0900-000025000000}"/>
    <hyperlink ref="D202" r:id="rId39" location="/48-color-black" display="The Shadows n°7 (FULL)" xr:uid="{00000000-0004-0000-0900-000026000000}"/>
    <hyperlink ref="D203" r:id="rId40" location="/48-color-black" display="The Shadows n°8 (FULL)" xr:uid="{00000000-0004-0000-0900-000027000000}"/>
    <hyperlink ref="D204" r:id="rId41" location="/48-color-black" display="The Shadows n°9 (FULL)" xr:uid="{00000000-0004-0000-0900-000028000000}"/>
    <hyperlink ref="D205" r:id="rId42" location="/48-color-black" display="The Shadows n°10 (FULL)" xr:uid="{00000000-0004-0000-0900-000029000000}"/>
    <hyperlink ref="D206" r:id="rId43" location="/48-color-black" display="The Shadows n°11 (FULL)" xr:uid="{00000000-0004-0000-0900-00002A000000}"/>
    <hyperlink ref="D207" r:id="rId44" location="/48-color-black" display="The Shadows n°12 (FULL)" xr:uid="{00000000-0004-0000-0900-00002B000000}"/>
    <hyperlink ref="D208" r:id="rId45" location="/48-color-black" display="The Shadows n°13 (FULL)" xr:uid="{00000000-0004-0000-0900-00002C000000}"/>
    <hyperlink ref="D209" r:id="rId46" location="/48-color-black" display="The Shadows n°14 (FULL)" xr:uid="{00000000-0004-0000-0900-00002D000000}"/>
    <hyperlink ref="D210" r:id="rId47" location="/48-color-black" display="The Shadows n°15 (FULL)" xr:uid="{00000000-0004-0000-0900-00002E000000}"/>
    <hyperlink ref="D213" r:id="rId48" location="/48-color-black" display="The Pipes n°1 (FULL)" xr:uid="{00000000-0004-0000-0900-00002F000000}"/>
    <hyperlink ref="D214" r:id="rId49" location="/48-color-black" display="The Pipes n°2 (FULL)" xr:uid="{00000000-0004-0000-0900-000030000000}"/>
    <hyperlink ref="D215" r:id="rId50" location="/48-color-black" display="The Pipes n°3 (FULL)" xr:uid="{00000000-0004-0000-0900-000031000000}"/>
    <hyperlink ref="D216" r:id="rId51" location="/48-color-black" display="The Pipes n°4 (FULL)" xr:uid="{00000000-0004-0000-0900-000032000000}"/>
    <hyperlink ref="D217" r:id="rId52" location="/48-color-black" display="The Pipes n°5 (FULL)" xr:uid="{00000000-0004-0000-0900-000033000000}"/>
    <hyperlink ref="D218" r:id="rId53" location="/48-color-black" display="The Pipes n°6 (FULL)" xr:uid="{00000000-0004-0000-0900-000034000000}"/>
    <hyperlink ref="D219" r:id="rId54" location="/48-color-black" display="The Pipes n°7 (FULL)" xr:uid="{00000000-0004-0000-0900-000035000000}"/>
    <hyperlink ref="D220" r:id="rId55" location="/48-color-black" display="The Pipes n°8 (FULL)" xr:uid="{00000000-0004-0000-0900-000036000000}"/>
    <hyperlink ref="D221" r:id="rId56" location="/48-color-black" display="The Pipes n°9 (FULL)" xr:uid="{00000000-0004-0000-0900-000037000000}"/>
    <hyperlink ref="D222" r:id="rId57" location="/48-color-black" display="The Pipes n°10 (FULL)" xr:uid="{00000000-0004-0000-0900-000038000000}"/>
    <hyperlink ref="D98" r:id="rId58" location="/48-couleur-black" display="The Foxes n°11 (DUAL)" xr:uid="{00000000-0004-0000-0900-000039000000}"/>
    <hyperlink ref="D99" r:id="rId59" location="/48-couleur-black" display="The Foxes n°12 (DUAL)" xr:uid="{00000000-0004-0000-0900-00003A000000}"/>
    <hyperlink ref="D100" r:id="rId60" location="/48-couleur-black" display="The Foxes n°13 (DUAL)" xr:uid="{00000000-0004-0000-0900-00003B000000}"/>
    <hyperlink ref="D101" r:id="rId61" location="/48-couleur-black" display="The Foxes n°14 (DUAL)" xr:uid="{00000000-0004-0000-0900-00003C000000}"/>
    <hyperlink ref="D102" r:id="rId62" location="/48-couleur-black" display="The Foxes n°15 (DUAL)" xr:uid="{00000000-0004-0000-0900-00003D000000}"/>
    <hyperlink ref="D103" r:id="rId63" location="/48-couleur-black" display="The Foxes n°16 (DUAL)" xr:uid="{00000000-0004-0000-0900-00003E000000}"/>
    <hyperlink ref="D104" r:id="rId64" location="/48-couleur-black" display="The Foxes n°17 (DUAL)" xr:uid="{00000000-0004-0000-0900-00003F000000}"/>
    <hyperlink ref="D105" r:id="rId65" location="/48-couleur-black" display="The Foxes n°18 (DUAL)" xr:uid="{00000000-0004-0000-0900-000040000000}"/>
    <hyperlink ref="D106" r:id="rId66" location="/48-couleur-black" display="The Foxes n°19 (DUAL)" xr:uid="{00000000-0004-0000-0900-000041000000}"/>
    <hyperlink ref="D107" r:id="rId67" location="/48-couleur-black" display="The Foxes n°20 (DUAL)" xr:uid="{00000000-0004-0000-0900-000042000000}"/>
    <hyperlink ref="D145" r:id="rId68" location="/48-couleur-black" display="The Blobs n°1 (DUAL)" xr:uid="{00000000-0004-0000-0900-000043000000}"/>
    <hyperlink ref="D146" r:id="rId69" location="/48-couleur-black" display="The Blobs n°2 (DUAL)" xr:uid="{00000000-0004-0000-0900-000044000000}"/>
    <hyperlink ref="D147" r:id="rId70" location="/48-couleur-black" display="The Blobs n°3 (DUAL)" xr:uid="{00000000-0004-0000-0900-000045000000}"/>
    <hyperlink ref="D148" r:id="rId71" location="/48-couleur-black" display="The Blobs n°4 (DUAL)" xr:uid="{00000000-0004-0000-0900-000046000000}"/>
    <hyperlink ref="D149" r:id="rId72" location="/48-couleur-black" display="The Blobs n°5 (DUAL)" xr:uid="{00000000-0004-0000-0900-000047000000}"/>
    <hyperlink ref="D150" r:id="rId73" location="/48-couleur-black" display="The Blobs n°6 (DUAL)" xr:uid="{00000000-0004-0000-0900-000048000000}"/>
    <hyperlink ref="D151" r:id="rId74" location="/48-couleur-black" display="The Blobs n°7 (DUAL)" xr:uid="{00000000-0004-0000-0900-000049000000}"/>
    <hyperlink ref="D152" r:id="rId75" location="/48-couleur-black" display="The Blobs n°8 (DUAL)" xr:uid="{00000000-0004-0000-0900-00004A000000}"/>
    <hyperlink ref="D153" r:id="rId76" location="/48-couleur-black" display="The Blobs n°9 (DUAL)" xr:uid="{00000000-0004-0000-0900-00004B000000}"/>
    <hyperlink ref="D154" r:id="rId77" location="/48-couleur-black" display="The Blobs n°10 (DUAL)" xr:uid="{00000000-0004-0000-0900-00004C000000}"/>
    <hyperlink ref="D155" r:id="rId78" location="/48-couleur-black" display="The Blobs n°11 (DUAL)" xr:uid="{00000000-0004-0000-0900-00004D000000}"/>
    <hyperlink ref="D156" r:id="rId79" location="/48-couleur-black" display="The Blobs n°12 (DUAL)" xr:uid="{00000000-0004-0000-0900-00004E000000}"/>
    <hyperlink ref="D157" r:id="rId80" location="/48-couleur-black" display="The Blobs n°13 (DUAL)" xr:uid="{00000000-0004-0000-0900-00004F000000}"/>
    <hyperlink ref="D158" r:id="rId81" location="/48-couleur-black" display="The Blobs n°14 (DUAL)" xr:uid="{00000000-0004-0000-0900-000050000000}"/>
    <hyperlink ref="D159" r:id="rId82" location="/48-couleur-black" display="The Blobs n°15 (DUAL)" xr:uid="{00000000-0004-0000-0900-000051000000}"/>
    <hyperlink ref="D162" r:id="rId83" location="/48-couleur-black" display="The Blobs n°1 (FULL)" xr:uid="{00000000-0004-0000-0900-000052000000}"/>
    <hyperlink ref="D163" r:id="rId84" location="/48-couleur-black" display="The Blobs n°2 (FULL)" xr:uid="{00000000-0004-0000-0900-000053000000}"/>
    <hyperlink ref="D164" r:id="rId85" location="/48-couleur-black" display="The Blobs n°3 (FULL)" xr:uid="{00000000-0004-0000-0900-000054000000}"/>
    <hyperlink ref="D165" r:id="rId86" location="/48-couleur-black" display="The Blobs n°4 (FULL)" xr:uid="{00000000-0004-0000-0900-000055000000}"/>
    <hyperlink ref="D166" r:id="rId87" location="/48-couleur-black" display="The Blobs n°5 (FULL)" xr:uid="{00000000-0004-0000-0900-000056000000}"/>
    <hyperlink ref="D167" r:id="rId88" location="/48-couleur-black" display="The Blobs n°6 (FULL)" xr:uid="{00000000-0004-0000-0900-000057000000}"/>
    <hyperlink ref="D168" r:id="rId89" location="/48-couleur-black" display="The Blobs n°7 (FULL)" xr:uid="{00000000-0004-0000-0900-000058000000}"/>
    <hyperlink ref="D169" r:id="rId90" location="/48-couleur-black" display="The Blobs n°8 (FULL)" xr:uid="{00000000-0004-0000-0900-000059000000}"/>
    <hyperlink ref="D170" r:id="rId91" location="/48-couleur-black" display="The Blobs n°9 (FULL)" xr:uid="{00000000-0004-0000-0900-00005A000000}"/>
    <hyperlink ref="D171" r:id="rId92" location="/48-couleur-black" display="The Blobs n°10 (FULL)" xr:uid="{00000000-0004-0000-0900-00005B000000}"/>
    <hyperlink ref="D172" r:id="rId93" location="/48-couleur-black" display="The Blobs n°11 (FULL)" xr:uid="{00000000-0004-0000-0900-00005C000000}"/>
    <hyperlink ref="D173" r:id="rId94" location="/48-couleur-black" display="The Blobs n°12 (FULL)" xr:uid="{00000000-0004-0000-0900-00005D000000}"/>
    <hyperlink ref="D174" r:id="rId95" location="/48-couleur-black" display="The Blobs n°13 (FULL)" xr:uid="{00000000-0004-0000-0900-00005E000000}"/>
    <hyperlink ref="D175" r:id="rId96" location="/48-couleur-black" display="The Blobs n°14 (FULL)" xr:uid="{00000000-0004-0000-0900-00005F000000}"/>
    <hyperlink ref="D176" r:id="rId97" location="/48-couleur-black" display="The Blobs n°15 (FULL)" xr:uid="{00000000-0004-0000-0900-000060000000}"/>
    <hyperlink ref="D73" r:id="rId98" location="/48-couleur-black" display="The Birds n°4 (DUAL)" xr:uid="{00000000-0004-0000-0900-000061000000}"/>
    <hyperlink ref="D72" r:id="rId99" location="/48-couleur-black" display="The Birds n°3 (DUAL)" xr:uid="{00000000-0004-0000-0900-000062000000}"/>
    <hyperlink ref="D71" r:id="rId100" location="/48-couleur-black" display="The Birds n°2 (DUAL)" xr:uid="{00000000-0004-0000-0900-000063000000}"/>
    <hyperlink ref="D70" r:id="rId101" location="/42-couleur-green" display="The Birds n°1 (DUAL)" xr:uid="{00000000-0004-0000-0900-000064000000}"/>
    <hyperlink ref="D85" r:id="rId102" location="/48-couleur-black" display="The Birds - Full Range (DUAL)" xr:uid="{00000000-0004-0000-0900-000065000000}"/>
    <hyperlink ref="D97" r:id="rId103" location="/48-couleur-black" xr:uid="{00000000-0004-0000-0900-000066000000}"/>
    <hyperlink ref="D223" r:id="rId104" location="/48-couleur-black" display="The Pipes - Full Range (FULL)" xr:uid="{00000000-0004-0000-0900-000067000000}"/>
    <hyperlink ref="D160" r:id="rId105" location="/48-couleur-black" display="The Blobs - Full Range (DUAL)" xr:uid="{00000000-0004-0000-0900-000068000000}"/>
    <hyperlink ref="D177" r:id="rId106" location="/48-couleur-black" display="The Blobs - Full Range (FULL)" xr:uid="{00000000-0004-0000-0900-000069000000}"/>
    <hyperlink ref="D194" r:id="rId107" location="/48-couleur-black" display="The Shadows - Full Range (DUAL)" xr:uid="{00000000-0004-0000-0900-00006A000000}"/>
    <hyperlink ref="D211" r:id="rId108" location="/48-couleur-black" display="The Shadows - Full Range (FULL)" xr:uid="{00000000-0004-0000-0900-00006B000000}"/>
    <hyperlink ref="D108" r:id="rId109" location="/48-couleur-black" xr:uid="{00000000-0004-0000-0900-00006C000000}"/>
    <hyperlink ref="D120" r:id="rId110" location="/42-couleur-green" display="The Foxes n°22 (DUAL)" xr:uid="{00000000-0004-0000-0900-00006D000000}"/>
    <hyperlink ref="D142" r:id="rId111" location="/48-couleur-black" xr:uid="{00000000-0004-0000-0900-00006E000000}"/>
    <hyperlink ref="D141" r:id="rId112" location="/48-couleur-black" xr:uid="{00000000-0004-0000-0900-00006F000000}"/>
    <hyperlink ref="D140" r:id="rId113" location="/48-couleur-black" xr:uid="{00000000-0004-0000-0900-000070000000}"/>
    <hyperlink ref="D139" r:id="rId114" location="/48-couleur-black" xr:uid="{00000000-0004-0000-0900-000071000000}"/>
    <hyperlink ref="D138" r:id="rId115" location="/48-couleur-black" xr:uid="{00000000-0004-0000-0900-000072000000}"/>
    <hyperlink ref="D137" r:id="rId116" location="/48-couleur-black" xr:uid="{00000000-0004-0000-0900-000073000000}"/>
    <hyperlink ref="D136" r:id="rId117" location="/48-couleur-black" xr:uid="{00000000-0004-0000-0900-000074000000}"/>
    <hyperlink ref="D135" r:id="rId118" location="/48-couleur-black" xr:uid="{00000000-0004-0000-0900-000075000000}"/>
    <hyperlink ref="D134" r:id="rId119" location="/48-couleur-black" xr:uid="{00000000-0004-0000-0900-000076000000}"/>
    <hyperlink ref="D133" r:id="rId120" location="/48-couleur-black" xr:uid="{00000000-0004-0000-0900-000077000000}"/>
    <hyperlink ref="D132" r:id="rId121" location="/48-couleur-black" xr:uid="{00000000-0004-0000-0900-000078000000}"/>
    <hyperlink ref="D130" r:id="rId122" location="/48-couleur-black" xr:uid="{00000000-0004-0000-0900-000079000000}"/>
    <hyperlink ref="D129" r:id="rId123" location="/48-couleur-black" xr:uid="{00000000-0004-0000-0900-00007A000000}"/>
    <hyperlink ref="D128" r:id="rId124" location="/48-couleur-black" xr:uid="{00000000-0004-0000-0900-00007B000000}"/>
    <hyperlink ref="D127" r:id="rId125" location="/48-couleur-black" xr:uid="{00000000-0004-0000-0900-00007C000000}"/>
    <hyperlink ref="D126" r:id="rId126" location="/48-couleur-black" xr:uid="{00000000-0004-0000-0900-00007D000000}"/>
    <hyperlink ref="D125" r:id="rId127" location="/48-couleur-black" xr:uid="{00000000-0004-0000-0900-00007E000000}"/>
    <hyperlink ref="D124" r:id="rId128" location="/48-couleur-black" xr:uid="{00000000-0004-0000-0900-00007F000000}"/>
    <hyperlink ref="D123" r:id="rId129" location="/48-couleur-black" xr:uid="{00000000-0004-0000-0900-000080000000}"/>
    <hyperlink ref="D122" r:id="rId130" location="/48-couleur-black" xr:uid="{00000000-0004-0000-0900-000081000000}"/>
    <hyperlink ref="D121" r:id="rId131" location="/48-couleur-black" xr:uid="{00000000-0004-0000-0900-000082000000}"/>
    <hyperlink ref="D131" r:id="rId132" location="/48-couleur-black" xr:uid="{00000000-0004-0000-0900-000083000000}"/>
    <hyperlink ref="D143" r:id="rId133" location="/48-couleur-black" xr:uid="{00000000-0004-0000-0900-000084000000}"/>
    <hyperlink ref="D119" r:id="rId134" location="/48-couleur-black" xr:uid="{00000000-0004-0000-0900-000085000000}"/>
    <hyperlink ref="D84" r:id="rId135" xr:uid="{00000000-0004-0000-0900-000086000000}"/>
    <hyperlink ref="D83" r:id="rId136" xr:uid="{00000000-0004-0000-0900-000087000000}"/>
    <hyperlink ref="D82" r:id="rId137" xr:uid="{00000000-0004-0000-0900-000088000000}"/>
    <hyperlink ref="D81" r:id="rId138" xr:uid="{00000000-0004-0000-0900-000089000000}"/>
    <hyperlink ref="D80" r:id="rId139" xr:uid="{00000000-0004-0000-0900-00008A000000}"/>
    <hyperlink ref="D68" r:id="rId140" location="/48-couleur-black" xr:uid="{00000000-0004-0000-0900-00008B000000}"/>
    <hyperlink ref="D58" r:id="rId141" location="/48-couleur-black" xr:uid="{00000000-0004-0000-0900-00008C000000}"/>
    <hyperlink ref="D59" r:id="rId142" location="/48-couleur-black" xr:uid="{00000000-0004-0000-0900-00008D000000}"/>
    <hyperlink ref="D60" r:id="rId143" location="/48-couleur-black" xr:uid="{00000000-0004-0000-0900-00008E000000}"/>
    <hyperlink ref="D61" r:id="rId144" location="/48-couleur-black" xr:uid="{00000000-0004-0000-0900-00008F000000}"/>
    <hyperlink ref="D67" r:id="rId145" location="/48-couleur-black" xr:uid="{00000000-0004-0000-0900-000090000000}"/>
    <hyperlink ref="D66" r:id="rId146" location="/48-couleur-black" xr:uid="{00000000-0004-0000-0900-000091000000}"/>
    <hyperlink ref="D65" r:id="rId147" location="/48-couleur-black" xr:uid="{00000000-0004-0000-0900-000092000000}"/>
    <hyperlink ref="D64" r:id="rId148" location="/48-couleur-black" xr:uid="{00000000-0004-0000-0900-000093000000}"/>
    <hyperlink ref="D63" r:id="rId149" location="/48-couleur-black" xr:uid="{00000000-0004-0000-0900-000094000000}"/>
    <hyperlink ref="D62" r:id="rId150" location="/48-couleur-black" xr:uid="{00000000-0004-0000-0900-000095000000}"/>
    <hyperlink ref="D26" r:id="rId151" location="/48-couleur-black" xr:uid="{00000000-0004-0000-0900-000096000000}"/>
    <hyperlink ref="D25" r:id="rId152" location="/48-couleur-black" xr:uid="{00000000-0004-0000-0900-000097000000}"/>
    <hyperlink ref="D24" r:id="rId153" location="/48-couleur-black" xr:uid="{00000000-0004-0000-0900-000098000000}"/>
    <hyperlink ref="D23" r:id="rId154" location="/48-couleur-black" xr:uid="{00000000-0004-0000-0900-000099000000}"/>
    <hyperlink ref="D27" r:id="rId155" location="/48-couleur-black" xr:uid="{00000000-0004-0000-0900-00009A000000}"/>
    <hyperlink ref="D31" r:id="rId156" location="/48-couleur-black" xr:uid="{00000000-0004-0000-0900-00009B000000}"/>
    <hyperlink ref="D30" r:id="rId157" location="/48-couleur-black" xr:uid="{00000000-0004-0000-0900-00009C000000}"/>
    <hyperlink ref="D29" r:id="rId158" location="/48-couleur-black" xr:uid="{00000000-0004-0000-0900-00009D000000}"/>
    <hyperlink ref="D28" r:id="rId159" location="/48-couleur-black" xr:uid="{00000000-0004-0000-0900-00009E000000}"/>
    <hyperlink ref="D22" r:id="rId160" location="/48-couleur-black" xr:uid="{00000000-0004-0000-0900-00009F000000}"/>
    <hyperlink ref="D21" r:id="rId161" location="/48-couleur-black" xr:uid="{00000000-0004-0000-0900-0000A0000000}"/>
    <hyperlink ref="D34" r:id="rId162" location="/48-couleur-black" xr:uid="{00000000-0004-0000-0900-0000A1000000}"/>
    <hyperlink ref="D35" r:id="rId163" location="/48-couleur-black" xr:uid="{00000000-0004-0000-0900-0000A2000000}"/>
    <hyperlink ref="D36" r:id="rId164" location="/48-couleur-black" xr:uid="{00000000-0004-0000-0900-0000A3000000}"/>
    <hyperlink ref="D37" r:id="rId165" location="/48-couleur-black" xr:uid="{00000000-0004-0000-0900-0000A4000000}"/>
    <hyperlink ref="D43" r:id="rId166" location="/48-couleur-black" xr:uid="{00000000-0004-0000-0900-0000A5000000}"/>
    <hyperlink ref="D42" r:id="rId167" location="/48-couleur-black" xr:uid="{00000000-0004-0000-0900-0000A6000000}"/>
    <hyperlink ref="D41" r:id="rId168" location="/48-couleur-black" xr:uid="{00000000-0004-0000-0900-0000A7000000}"/>
    <hyperlink ref="D40" r:id="rId169" location="/48-couleur-black" xr:uid="{00000000-0004-0000-0900-0000A8000000}"/>
    <hyperlink ref="D39" r:id="rId170" location="/48-couleur-black" xr:uid="{00000000-0004-0000-0900-0000A9000000}"/>
    <hyperlink ref="D38" r:id="rId171" location="/48-couleur-black" xr:uid="{00000000-0004-0000-0900-0000AA000000}"/>
    <hyperlink ref="D46" r:id="rId172" location="/48-couleur-black" xr:uid="{00000000-0004-0000-0900-0000AB000000}"/>
    <hyperlink ref="D47" r:id="rId173" location="/48-couleur-black" xr:uid="{00000000-0004-0000-0900-0000AC000000}"/>
    <hyperlink ref="D48" r:id="rId174" location="/48-couleur-black" xr:uid="{00000000-0004-0000-0900-0000AD000000}"/>
    <hyperlink ref="D49" r:id="rId175" location="/48-couleur-black" xr:uid="{00000000-0004-0000-0900-0000AE000000}"/>
    <hyperlink ref="D55" r:id="rId176" location="/48-couleur-black" xr:uid="{00000000-0004-0000-0900-0000AF000000}"/>
    <hyperlink ref="D54" r:id="rId177" location="/48-couleur-black" xr:uid="{00000000-0004-0000-0900-0000B0000000}"/>
    <hyperlink ref="D53" r:id="rId178" location="/48-couleur-black" xr:uid="{00000000-0004-0000-0900-0000B1000000}"/>
    <hyperlink ref="D52" r:id="rId179" location="/48-couleur-black" xr:uid="{00000000-0004-0000-0900-0000B2000000}"/>
    <hyperlink ref="D51" r:id="rId180" location="/48-couleur-black" xr:uid="{00000000-0004-0000-0900-0000B3000000}"/>
    <hyperlink ref="D50" r:id="rId181" location="/48-couleur-black" xr:uid="{00000000-0004-0000-0900-0000B4000000}"/>
    <hyperlink ref="D32" r:id="rId182" location="/48-couleur-black" xr:uid="{00000000-0004-0000-0900-0000B5000000}"/>
    <hyperlink ref="D44" r:id="rId183" location="/48-couleur-black" xr:uid="{00000000-0004-0000-0900-0000B6000000}"/>
    <hyperlink ref="D56" r:id="rId184" location="/48-couleur-black" xr:uid="{00000000-0004-0000-0900-0000B7000000}"/>
    <hyperlink ref="D20" r:id="rId185" location="/48-couleur-black" xr:uid="{00000000-0004-0000-0900-0000B8000000}"/>
    <hyperlink ref="D19" r:id="rId186" location="/48-couleur-black" xr:uid="{00000000-0004-0000-0900-0000B9000000}"/>
    <hyperlink ref="D18" r:id="rId187" location="/48-couleur-black" xr:uid="{00000000-0004-0000-0900-0000BA000000}"/>
    <hyperlink ref="D17" r:id="rId188" location="/48-couleur-black" xr:uid="{00000000-0004-0000-0900-0000BB000000}"/>
  </hyperlinks>
  <pageMargins left="0.7" right="0.7" top="0.75" bottom="0.75" header="0.511811023622047" footer="0.511811023622047"/>
  <pageSetup paperSize="9" scale="10" fitToHeight="0" orientation="portrait" horizontalDpi="300" verticalDpi="300" r:id="rId189"/>
  <ignoredErrors>
    <ignoredError sqref="BL119" formula="1"/>
  </ignoredErrors>
  <drawing r:id="rId190"/>
  <legacyDrawing r:id="rId191"/>
  <tableParts count="1">
    <tablePart r:id="rId192"/>
  </tableParts>
  <extLst>
    <ext xmlns:x15="http://schemas.microsoft.com/office/spreadsheetml/2010/11/main" uri="{3A4CF648-6AED-40f4-86FF-DC5316D8AED3}">
      <x14:slicerList xmlns:x14="http://schemas.microsoft.com/office/spreadsheetml/2009/9/main">
        <x14:slicer r:id="rId19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4">
    <tabColor theme="8" tint="0.39997558519241921"/>
  </sheetPr>
  <dimension ref="A1:AS578"/>
  <sheetViews>
    <sheetView zoomScaleNormal="100" workbookViewId="0">
      <pane xSplit="5" ySplit="14" topLeftCell="G15" activePane="bottomRight" state="frozen"/>
      <selection pane="topRight" activeCell="L3" sqref="L3"/>
      <selection pane="bottomLeft" activeCell="L3" sqref="L3"/>
      <selection pane="bottomRight" activeCell="J3" sqref="J3"/>
    </sheetView>
  </sheetViews>
  <sheetFormatPr defaultColWidth="11.44140625" defaultRowHeight="14.4"/>
  <cols>
    <col min="1" max="1" width="4.5546875" style="540" customWidth="1"/>
    <col min="2" max="2" width="3.33203125" style="540" customWidth="1"/>
    <col min="3" max="3" width="12.88671875" style="540" bestFit="1" customWidth="1"/>
    <col min="4" max="4" width="21" style="829" customWidth="1"/>
    <col min="5" max="5" width="26.109375" style="829" bestFit="1" customWidth="1"/>
    <col min="6" max="6" width="5.109375" style="540" hidden="1" customWidth="1"/>
    <col min="7" max="7" width="28.6640625" style="540" customWidth="1"/>
    <col min="8" max="26" width="8.33203125" style="540" customWidth="1"/>
    <col min="27" max="16384" width="11.44140625" style="540"/>
  </cols>
  <sheetData>
    <row r="1" spans="1:45">
      <c r="H1" s="541"/>
      <c r="I1" s="542"/>
      <c r="J1" s="542"/>
      <c r="K1" s="542"/>
      <c r="L1" s="542"/>
      <c r="M1" s="542"/>
      <c r="N1" s="542"/>
      <c r="O1" s="542"/>
      <c r="P1" s="542"/>
      <c r="Q1" s="542"/>
      <c r="R1" s="542"/>
      <c r="S1" s="542"/>
      <c r="T1" s="541"/>
      <c r="Z1" s="541"/>
    </row>
    <row r="2" spans="1:45">
      <c r="H2" s="545"/>
      <c r="I2" s="542"/>
      <c r="J2" s="546" t="s">
        <v>29702</v>
      </c>
      <c r="K2" s="546"/>
      <c r="L2" s="546"/>
      <c r="M2" s="547"/>
      <c r="N2" s="542"/>
      <c r="O2" s="542"/>
      <c r="P2" s="542"/>
      <c r="Q2" s="542"/>
      <c r="R2" s="542"/>
      <c r="S2" s="542"/>
      <c r="T2" s="545"/>
      <c r="U2" s="543" t="s">
        <v>30538</v>
      </c>
      <c r="V2" s="544" t="s">
        <v>30539</v>
      </c>
      <c r="W2" s="543" t="s">
        <v>30540</v>
      </c>
      <c r="X2" s="544" t="s">
        <v>30541</v>
      </c>
      <c r="Y2" s="541"/>
      <c r="Z2" s="545"/>
    </row>
    <row r="3" spans="1:45">
      <c r="H3" s="541"/>
      <c r="I3" s="542"/>
      <c r="J3" s="548" t="s">
        <v>30542</v>
      </c>
      <c r="K3" s="542"/>
      <c r="L3" s="542"/>
      <c r="M3" s="542"/>
      <c r="N3" s="542"/>
      <c r="O3" s="542"/>
      <c r="P3" s="542"/>
      <c r="Q3" s="542"/>
      <c r="R3" s="542"/>
      <c r="S3" s="542"/>
      <c r="T3" s="541"/>
      <c r="U3" s="543" t="s">
        <v>30543</v>
      </c>
      <c r="V3" s="544" t="s">
        <v>30544</v>
      </c>
      <c r="W3" s="543" t="s">
        <v>30545</v>
      </c>
      <c r="X3" s="544" t="s">
        <v>30546</v>
      </c>
      <c r="Y3" s="545"/>
      <c r="Z3" s="541"/>
    </row>
    <row r="4" spans="1:45">
      <c r="H4" s="541"/>
      <c r="I4" s="542"/>
      <c r="J4" s="542"/>
      <c r="K4" s="542"/>
      <c r="L4" s="542"/>
      <c r="M4" s="542"/>
      <c r="N4" s="542"/>
      <c r="O4" s="542"/>
      <c r="P4" s="542"/>
      <c r="Q4" s="542"/>
      <c r="R4" s="542"/>
      <c r="S4" s="542"/>
      <c r="T4" s="541"/>
      <c r="U4" s="543" t="s">
        <v>30547</v>
      </c>
      <c r="V4" s="544" t="s">
        <v>30548</v>
      </c>
      <c r="W4" s="543" t="s">
        <v>30549</v>
      </c>
      <c r="X4" s="544" t="s">
        <v>30550</v>
      </c>
      <c r="Y4" s="541"/>
      <c r="Z4" s="541"/>
    </row>
    <row r="5" spans="1:45">
      <c r="H5" s="541"/>
      <c r="I5" s="542"/>
      <c r="J5" s="542"/>
      <c r="K5" s="542"/>
      <c r="L5" s="542"/>
      <c r="M5" s="542"/>
      <c r="N5" s="542"/>
      <c r="O5" s="542"/>
      <c r="P5" s="542"/>
      <c r="Q5" s="542"/>
      <c r="R5" s="542"/>
      <c r="S5" s="542"/>
      <c r="T5" s="541"/>
      <c r="U5" s="543" t="s">
        <v>30551</v>
      </c>
      <c r="V5" s="544" t="s">
        <v>30552</v>
      </c>
      <c r="W5" s="543" t="s">
        <v>30553</v>
      </c>
      <c r="X5" s="544" t="s">
        <v>30554</v>
      </c>
      <c r="Y5" s="541"/>
      <c r="Z5" s="541"/>
    </row>
    <row r="6" spans="1:45">
      <c r="H6" s="541"/>
      <c r="I6" s="542"/>
      <c r="J6" s="542"/>
      <c r="K6" s="542"/>
      <c r="L6" s="542"/>
      <c r="M6" s="542"/>
      <c r="N6" s="542"/>
      <c r="O6" s="542"/>
      <c r="P6" s="542"/>
      <c r="Q6" s="542"/>
      <c r="R6" s="542"/>
      <c r="S6" s="542"/>
      <c r="T6" s="541"/>
      <c r="U6" s="543"/>
      <c r="V6" s="544"/>
      <c r="W6" s="543"/>
      <c r="X6" s="541"/>
      <c r="Y6" s="541"/>
      <c r="Z6" s="541"/>
    </row>
    <row r="7" spans="1:45">
      <c r="H7" s="979"/>
      <c r="I7" s="979"/>
      <c r="J7" s="979"/>
      <c r="K7" s="979"/>
      <c r="L7" s="979"/>
      <c r="M7" s="979"/>
      <c r="N7" s="979"/>
      <c r="O7" s="980"/>
      <c r="P7" s="980"/>
      <c r="Q7" s="980"/>
      <c r="R7" s="980"/>
      <c r="S7" s="980"/>
      <c r="T7" s="980"/>
      <c r="U7" s="980"/>
      <c r="V7" s="980"/>
      <c r="W7" s="980"/>
      <c r="X7" s="980"/>
      <c r="Y7" s="980"/>
      <c r="Z7" s="980"/>
      <c r="AA7" s="549" t="s">
        <v>29704</v>
      </c>
    </row>
    <row r="8" spans="1:45">
      <c r="G8" s="1065" t="s">
        <v>27825</v>
      </c>
      <c r="H8" s="1065">
        <f>SUM(H15:H153,H431:H472)</f>
        <v>0</v>
      </c>
      <c r="I8" s="983">
        <f>SUM(I15:I153,I431:I472)</f>
        <v>0</v>
      </c>
      <c r="J8" s="983">
        <f>SUM(J15:J153,J431:J472)</f>
        <v>0</v>
      </c>
      <c r="K8" s="983"/>
      <c r="L8" s="983">
        <f>SUM(L15:L153,L431:L472)</f>
        <v>0</v>
      </c>
      <c r="M8" s="983">
        <f>SUM(M15:M153,M431:M472)</f>
        <v>0</v>
      </c>
      <c r="N8" s="983">
        <f>SUM(N15:N153,N431:N472)</f>
        <v>0</v>
      </c>
      <c r="O8" s="983">
        <f>SUM(O15:O153,O431:O472)</f>
        <v>0</v>
      </c>
      <c r="P8" s="983">
        <f>SUM(P15:P153,P431:P472)</f>
        <v>0</v>
      </c>
      <c r="Q8" s="983"/>
      <c r="R8" s="983">
        <f>SUM(R15:R153,R431:R472)</f>
        <v>0</v>
      </c>
      <c r="S8" s="983">
        <f>SUM(S15:S153,S431:S472)</f>
        <v>0</v>
      </c>
      <c r="T8" s="983"/>
      <c r="U8" s="983">
        <f t="shared" ref="U8:Z8" si="0">SUM(U15:U153,U431:U472)</f>
        <v>0</v>
      </c>
      <c r="V8" s="983">
        <f t="shared" si="0"/>
        <v>0</v>
      </c>
      <c r="W8" s="983">
        <f t="shared" si="0"/>
        <v>0</v>
      </c>
      <c r="X8" s="983">
        <f t="shared" si="0"/>
        <v>0</v>
      </c>
      <c r="Y8" s="983">
        <f t="shared" si="0"/>
        <v>0</v>
      </c>
      <c r="Z8" s="984">
        <f t="shared" si="0"/>
        <v>0</v>
      </c>
      <c r="AA8" s="549">
        <f>SUM(H8:Z8)</f>
        <v>0</v>
      </c>
    </row>
    <row r="9" spans="1:45">
      <c r="G9" s="981" t="s">
        <v>30555</v>
      </c>
      <c r="H9" s="1067">
        <f>SUM(H155:H347)</f>
        <v>0</v>
      </c>
      <c r="I9" s="1068">
        <f>SUM(I155:I347)</f>
        <v>0</v>
      </c>
      <c r="J9" s="1068">
        <f>SUM(J155:J347)</f>
        <v>0</v>
      </c>
      <c r="K9" s="1068"/>
      <c r="L9" s="1068">
        <f>SUM(L155:L347)</f>
        <v>0</v>
      </c>
      <c r="M9" s="1068">
        <f>SUM(M155:M347)</f>
        <v>0</v>
      </c>
      <c r="N9" s="1068">
        <f>SUM(N155:N347)</f>
        <v>0</v>
      </c>
      <c r="O9" s="1068">
        <f>SUM(O155:O347)</f>
        <v>0</v>
      </c>
      <c r="P9" s="1068">
        <f>SUM(P155:P347)</f>
        <v>0</v>
      </c>
      <c r="Q9" s="1068"/>
      <c r="R9" s="1068">
        <f>SUM(R155:R347)</f>
        <v>0</v>
      </c>
      <c r="S9" s="1068">
        <f>SUM(S155:S347)</f>
        <v>0</v>
      </c>
      <c r="T9" s="1068"/>
      <c r="U9" s="1068">
        <f t="shared" ref="U9:Z9" si="1">SUM(U155:U347)</f>
        <v>0</v>
      </c>
      <c r="V9" s="1068">
        <f t="shared" si="1"/>
        <v>0</v>
      </c>
      <c r="W9" s="1068">
        <f t="shared" si="1"/>
        <v>0</v>
      </c>
      <c r="X9" s="1068">
        <f t="shared" si="1"/>
        <v>0</v>
      </c>
      <c r="Y9" s="1068">
        <f t="shared" si="1"/>
        <v>0</v>
      </c>
      <c r="Z9" s="1069">
        <f t="shared" si="1"/>
        <v>0</v>
      </c>
      <c r="AA9" s="549">
        <f>SUM(H9:Z9)</f>
        <v>0</v>
      </c>
    </row>
    <row r="10" spans="1:45">
      <c r="G10" s="1066" t="s">
        <v>29989</v>
      </c>
      <c r="H10" s="1066">
        <f>SUM(H349:H486)</f>
        <v>0</v>
      </c>
      <c r="I10" s="982">
        <f>SUM(I349:I486)</f>
        <v>0</v>
      </c>
      <c r="J10" s="982">
        <f>SUM(J349:J429,J474:J486)</f>
        <v>0</v>
      </c>
      <c r="K10" s="982"/>
      <c r="L10" s="982">
        <f t="shared" ref="L10:S10" si="2">SUM(L349:L486)</f>
        <v>0</v>
      </c>
      <c r="M10" s="982">
        <f t="shared" si="2"/>
        <v>0</v>
      </c>
      <c r="N10" s="982">
        <f t="shared" si="2"/>
        <v>0</v>
      </c>
      <c r="O10" s="982">
        <f t="shared" si="2"/>
        <v>0</v>
      </c>
      <c r="P10" s="982">
        <f t="shared" si="2"/>
        <v>0</v>
      </c>
      <c r="Q10" s="982">
        <f t="shared" si="2"/>
        <v>0</v>
      </c>
      <c r="R10" s="982">
        <f t="shared" si="2"/>
        <v>0</v>
      </c>
      <c r="S10" s="982">
        <f t="shared" si="2"/>
        <v>0</v>
      </c>
      <c r="T10" s="982"/>
      <c r="U10" s="982">
        <f t="shared" ref="U10:Z10" si="3">SUM(U349:U486)</f>
        <v>0</v>
      </c>
      <c r="V10" s="982">
        <f t="shared" si="3"/>
        <v>0</v>
      </c>
      <c r="W10" s="982">
        <f t="shared" si="3"/>
        <v>0</v>
      </c>
      <c r="X10" s="982">
        <f t="shared" si="3"/>
        <v>0</v>
      </c>
      <c r="Y10" s="982">
        <f t="shared" si="3"/>
        <v>0</v>
      </c>
      <c r="Z10" s="1027">
        <f t="shared" si="3"/>
        <v>0</v>
      </c>
      <c r="AA10" s="549">
        <f>SUM(H10:Z10)</f>
        <v>0</v>
      </c>
    </row>
    <row r="11" spans="1:45" ht="15" thickBot="1">
      <c r="H11" s="550"/>
      <c r="I11" s="550"/>
      <c r="J11" s="550"/>
      <c r="K11" s="550"/>
      <c r="L11" s="550"/>
      <c r="M11" s="550"/>
      <c r="N11" s="550"/>
      <c r="O11" s="550"/>
      <c r="P11" s="550"/>
      <c r="Q11" s="550"/>
      <c r="R11" s="550"/>
      <c r="S11" s="550"/>
      <c r="T11" s="550"/>
      <c r="U11" s="550"/>
      <c r="V11" s="550"/>
      <c r="W11" s="550"/>
      <c r="X11" s="550"/>
      <c r="Y11" s="550"/>
      <c r="Z11" s="550"/>
    </row>
    <row r="12" spans="1:45" customFormat="1" ht="104.25" customHeight="1">
      <c r="A12" s="540"/>
      <c r="B12" s="540"/>
      <c r="C12" s="551" t="s">
        <v>30556</v>
      </c>
      <c r="D12" s="552" t="s">
        <v>30557</v>
      </c>
      <c r="E12" s="552" t="s">
        <v>30558</v>
      </c>
      <c r="F12" s="552"/>
      <c r="G12" s="552"/>
      <c r="H12" s="553" t="s">
        <v>30559</v>
      </c>
      <c r="I12" s="554" t="s">
        <v>30560</v>
      </c>
      <c r="J12" s="555" t="s">
        <v>30561</v>
      </c>
      <c r="K12" s="1050"/>
      <c r="L12" s="1051" t="s">
        <v>39</v>
      </c>
      <c r="M12" s="556" t="s">
        <v>30562</v>
      </c>
      <c r="N12" s="1052" t="s">
        <v>30563</v>
      </c>
      <c r="O12" s="557" t="s">
        <v>30564</v>
      </c>
      <c r="P12" s="558" t="s">
        <v>30565</v>
      </c>
      <c r="Q12" s="559" t="s">
        <v>29397</v>
      </c>
      <c r="R12" s="560" t="s">
        <v>30566</v>
      </c>
      <c r="S12" s="561" t="s">
        <v>30567</v>
      </c>
      <c r="T12" s="562"/>
      <c r="U12" s="563" t="s">
        <v>30568</v>
      </c>
      <c r="V12" s="564" t="s">
        <v>30569</v>
      </c>
      <c r="W12" s="565" t="s">
        <v>931</v>
      </c>
      <c r="X12" s="566" t="s">
        <v>27</v>
      </c>
      <c r="Y12" s="567" t="s">
        <v>31</v>
      </c>
      <c r="Z12" s="568" t="s">
        <v>23</v>
      </c>
      <c r="AA12" s="540"/>
      <c r="AB12" s="540"/>
      <c r="AC12" s="540"/>
      <c r="AD12" s="540"/>
      <c r="AE12" s="540"/>
      <c r="AF12" s="540"/>
      <c r="AG12" s="540"/>
      <c r="AH12" s="540"/>
      <c r="AI12" s="540"/>
      <c r="AJ12" s="540"/>
      <c r="AK12" s="540"/>
      <c r="AL12" s="540"/>
      <c r="AM12" s="540"/>
      <c r="AN12" s="540"/>
      <c r="AO12" s="540"/>
      <c r="AP12" s="540"/>
      <c r="AQ12" s="540"/>
      <c r="AR12" s="540"/>
      <c r="AS12" s="540"/>
    </row>
    <row r="13" spans="1:45" customFormat="1">
      <c r="A13" s="540"/>
      <c r="B13" s="540"/>
      <c r="C13" s="569"/>
      <c r="D13" s="570"/>
      <c r="E13" s="570"/>
      <c r="F13" s="570"/>
      <c r="G13" s="570"/>
      <c r="H13" s="571" t="s">
        <v>30570</v>
      </c>
      <c r="I13" s="572" t="s">
        <v>30571</v>
      </c>
      <c r="J13" s="1044" t="s">
        <v>30572</v>
      </c>
      <c r="K13" s="1045"/>
      <c r="L13" s="1046" t="s">
        <v>30573</v>
      </c>
      <c r="M13" s="1047" t="s">
        <v>30574</v>
      </c>
      <c r="N13" s="1048" t="s">
        <v>30575</v>
      </c>
      <c r="O13" s="1049" t="s">
        <v>30576</v>
      </c>
      <c r="P13" s="573" t="s">
        <v>30577</v>
      </c>
      <c r="Q13" s="574" t="s">
        <v>30543</v>
      </c>
      <c r="R13" s="575" t="s">
        <v>30578</v>
      </c>
      <c r="S13" s="576" t="s">
        <v>30579</v>
      </c>
      <c r="T13" s="577"/>
      <c r="U13" s="578" t="s">
        <v>30580</v>
      </c>
      <c r="V13" s="579" t="s">
        <v>30581</v>
      </c>
      <c r="W13" s="580" t="s">
        <v>30582</v>
      </c>
      <c r="X13" s="581" t="s">
        <v>30583</v>
      </c>
      <c r="Y13" s="582" t="s">
        <v>30584</v>
      </c>
      <c r="Z13" s="583" t="s">
        <v>30585</v>
      </c>
      <c r="AA13" s="540"/>
      <c r="AB13" s="540"/>
      <c r="AC13" s="540"/>
      <c r="AD13" s="540"/>
      <c r="AE13" s="540"/>
      <c r="AF13" s="540"/>
      <c r="AG13" s="540"/>
      <c r="AH13" s="540"/>
      <c r="AI13" s="540"/>
      <c r="AJ13" s="540"/>
      <c r="AK13" s="540"/>
      <c r="AL13" s="540"/>
      <c r="AM13" s="540"/>
      <c r="AN13" s="540"/>
      <c r="AO13" s="540"/>
      <c r="AP13" s="540"/>
      <c r="AQ13" s="540"/>
      <c r="AR13" s="540"/>
      <c r="AS13" s="540"/>
    </row>
    <row r="14" spans="1:45" customFormat="1" ht="24.6" thickBot="1">
      <c r="A14" s="540"/>
      <c r="B14" s="540"/>
      <c r="C14" s="584"/>
      <c r="D14" s="585"/>
      <c r="E14" s="585"/>
      <c r="F14" s="585"/>
      <c r="G14" s="585"/>
      <c r="H14" s="586" t="s">
        <v>30586</v>
      </c>
      <c r="I14" s="587" t="s">
        <v>30587</v>
      </c>
      <c r="J14" s="588" t="s">
        <v>30587</v>
      </c>
      <c r="K14" s="1053"/>
      <c r="L14" s="1054" t="s">
        <v>30588</v>
      </c>
      <c r="M14" s="589" t="s">
        <v>30589</v>
      </c>
      <c r="N14" s="1055" t="s">
        <v>30590</v>
      </c>
      <c r="O14" s="590" t="s">
        <v>30591</v>
      </c>
      <c r="P14" s="591" t="s">
        <v>30592</v>
      </c>
      <c r="Q14" s="592" t="s">
        <v>30593</v>
      </c>
      <c r="R14" s="593" t="s">
        <v>30594</v>
      </c>
      <c r="S14" s="594" t="s">
        <v>30595</v>
      </c>
      <c r="T14" s="595"/>
      <c r="U14" s="596" t="s">
        <v>30596</v>
      </c>
      <c r="V14" s="597" t="s">
        <v>30597</v>
      </c>
      <c r="W14" s="598" t="s">
        <v>30598</v>
      </c>
      <c r="X14" s="599" t="s">
        <v>30599</v>
      </c>
      <c r="Y14" s="600" t="s">
        <v>30600</v>
      </c>
      <c r="Z14" s="601" t="s">
        <v>30601</v>
      </c>
      <c r="AA14" s="540"/>
      <c r="AB14" s="540"/>
      <c r="AC14" s="540"/>
      <c r="AD14" s="540"/>
      <c r="AE14" s="540"/>
      <c r="AF14" s="540"/>
      <c r="AG14" s="540"/>
      <c r="AH14" s="540"/>
      <c r="AI14" s="540"/>
      <c r="AJ14" s="540"/>
      <c r="AK14" s="540"/>
      <c r="AL14" s="540"/>
      <c r="AM14" s="540"/>
      <c r="AN14" s="540"/>
      <c r="AO14" s="540"/>
      <c r="AP14" s="540"/>
      <c r="AQ14" s="540"/>
      <c r="AR14" s="540"/>
      <c r="AS14" s="540"/>
    </row>
    <row r="15" spans="1:45">
      <c r="C15" s="602"/>
      <c r="D15" s="830"/>
      <c r="E15" s="830"/>
      <c r="F15" s="603"/>
      <c r="G15" s="1057"/>
      <c r="H15" s="604"/>
      <c r="I15" s="605"/>
      <c r="J15" s="605"/>
      <c r="K15" s="605"/>
      <c r="L15" s="605"/>
      <c r="M15" s="605"/>
      <c r="N15" s="605"/>
      <c r="O15" s="605"/>
      <c r="P15" s="605"/>
      <c r="Q15" s="605"/>
      <c r="R15" s="605"/>
      <c r="S15" s="605"/>
      <c r="T15" s="605"/>
      <c r="U15" s="605"/>
      <c r="V15" s="605"/>
      <c r="W15" s="606"/>
      <c r="X15" s="606"/>
      <c r="Y15" s="606"/>
      <c r="Z15" s="607"/>
    </row>
    <row r="16" spans="1:45">
      <c r="C16" s="602"/>
      <c r="D16" s="830"/>
      <c r="E16" s="830"/>
      <c r="F16" s="603"/>
      <c r="G16" s="1057"/>
      <c r="H16" s="608"/>
      <c r="I16" s="609"/>
      <c r="J16" s="609"/>
      <c r="K16" s="609"/>
      <c r="L16" s="609"/>
      <c r="M16" s="609"/>
      <c r="N16" s="609"/>
      <c r="O16" s="609"/>
      <c r="P16" s="609"/>
      <c r="Q16" s="609"/>
      <c r="R16" s="609"/>
      <c r="S16" s="609"/>
      <c r="T16" s="609"/>
      <c r="U16" s="609"/>
      <c r="V16" s="609"/>
      <c r="W16" s="609"/>
      <c r="X16" s="609"/>
      <c r="Y16" s="609"/>
      <c r="Z16" s="610"/>
    </row>
    <row r="17" spans="3:26" ht="15.6">
      <c r="C17" s="611" t="s">
        <v>30602</v>
      </c>
      <c r="D17" s="831" t="s">
        <v>30603</v>
      </c>
      <c r="E17" s="831" t="s">
        <v>30604</v>
      </c>
      <c r="F17" s="828">
        <f t="shared" ref="F17:F80" si="4">SUM(H17:Z17)</f>
        <v>0</v>
      </c>
      <c r="G17" s="1056"/>
      <c r="H17" s="608" t="str">
        <f>IF('ASIA Prod. - PU'!L157=0,"",'ASIA Prod. - PU'!L157)</f>
        <v/>
      </c>
      <c r="I17" s="345" t="str">
        <f>IF('ASIA Prod. - PU'!M157=0,"",'ASIA Prod. - PU'!M157)</f>
        <v/>
      </c>
      <c r="J17" s="609" t="str">
        <f>IF('ASIA Prod. - PU'!N157=0,"",'ASIA Prod. - PU'!N157)</f>
        <v/>
      </c>
      <c r="K17" s="345" t="str">
        <f>IF('ASIA Prod. - PU'!O157=0,"",'ASIA Prod. - PU'!O157)</f>
        <v/>
      </c>
      <c r="L17" s="609" t="str">
        <f>IF('ASIA Prod. - PU'!P157=0,"",'ASIA Prod. - PU'!P157)</f>
        <v/>
      </c>
      <c r="M17" s="609" t="str">
        <f>IF('ASIA Prod. - PU'!Q157=0,"",'ASIA Prod. - PU'!Q157)</f>
        <v/>
      </c>
      <c r="N17" s="609" t="str">
        <f>IF('ASIA Prod. - PU'!R157=0,"",'ASIA Prod. - PU'!R157)</f>
        <v/>
      </c>
      <c r="O17" s="609" t="str">
        <f>IF('ASIA Prod. - PU'!S157=0,"",'ASIA Prod. - PU'!S157)</f>
        <v/>
      </c>
      <c r="P17" s="345" t="str">
        <f>IF('ASIA Prod. - PU'!T157=0,"",'ASIA Prod. - PU'!T157)</f>
        <v/>
      </c>
      <c r="Q17" s="345" t="str">
        <f>IF('ASIA Prod. - PU'!U157=0,"",'ASIA Prod. - PU'!U157)</f>
        <v/>
      </c>
      <c r="R17" s="609" t="str">
        <f>IF('ASIA Prod. - PU'!V157=0,"",'ASIA Prod. - PU'!V157)</f>
        <v/>
      </c>
      <c r="S17" s="609" t="str">
        <f>IF('ASIA Prod. - PU'!W157=0,"",'ASIA Prod. - PU'!W157)</f>
        <v/>
      </c>
      <c r="T17" s="345" t="str">
        <f>IF('ASIA Prod. - PU'!X157=0,"",'ASIA Prod. - PU'!X157)</f>
        <v/>
      </c>
      <c r="U17" s="609" t="str">
        <f>IF('ASIA Prod. - PU'!Y157=0,"",'ASIA Prod. - PU'!Y157)</f>
        <v/>
      </c>
      <c r="V17" s="609" t="str">
        <f>IF('ASIA Prod. - PU'!Z157=0,"",'ASIA Prod. - PU'!Z157)</f>
        <v/>
      </c>
      <c r="W17" s="609" t="str">
        <f>IF('ASIA Prod. - PU'!AB157=0,"",'ASIA Prod. - PU'!AB157)</f>
        <v/>
      </c>
      <c r="X17" s="609" t="str">
        <f>IF('ASIA Prod. - PU'!AC157=0,"",'ASIA Prod. - PU'!AC157)</f>
        <v/>
      </c>
      <c r="Y17" s="609" t="str">
        <f>IF('ASIA Prod. - PU'!AD157=0,"",'ASIA Prod. - PU'!AD157)</f>
        <v/>
      </c>
      <c r="Z17" s="610" t="str">
        <f>IF('ASIA Prod. - PU'!AE157=0,"",'ASIA Prod. - PU'!AE157)</f>
        <v/>
      </c>
    </row>
    <row r="18" spans="3:26" ht="15.6">
      <c r="C18" s="611" t="s">
        <v>30605</v>
      </c>
      <c r="D18" s="831" t="s">
        <v>30603</v>
      </c>
      <c r="E18" s="831" t="s">
        <v>30606</v>
      </c>
      <c r="F18" s="828">
        <f t="shared" si="4"/>
        <v>0</v>
      </c>
      <c r="G18" s="1056"/>
      <c r="H18" s="615" t="str">
        <f>IF('ASIA Prod. - PU'!L152=0,"",'ASIA Prod. - PU'!L152)</f>
        <v/>
      </c>
      <c r="I18" s="345" t="str">
        <f>IF('ASIA Prod. - PU'!M152=0,"",'ASIA Prod. - PU'!M152)</f>
        <v/>
      </c>
      <c r="J18" s="827" t="str">
        <f>IF('ASIA Prod. - PU'!N152=0,"",'ASIA Prod. - PU'!N152)</f>
        <v/>
      </c>
      <c r="K18" s="345" t="str">
        <f>IF('ASIA Prod. - PU'!O152=0,"",'ASIA Prod. - PU'!O152)</f>
        <v/>
      </c>
      <c r="L18" s="827" t="str">
        <f>IF('ASIA Prod. - PU'!P152=0,"",'ASIA Prod. - PU'!P152)</f>
        <v/>
      </c>
      <c r="M18" s="827" t="str">
        <f>IF('ASIA Prod. - PU'!Q152=0,"",'ASIA Prod. - PU'!Q152)</f>
        <v/>
      </c>
      <c r="N18" s="827" t="str">
        <f>IF('ASIA Prod. - PU'!R152=0,"",'ASIA Prod. - PU'!R152)</f>
        <v/>
      </c>
      <c r="O18" s="827" t="str">
        <f>IF('ASIA Prod. - PU'!S152=0,"",'ASIA Prod. - PU'!S152)</f>
        <v/>
      </c>
      <c r="P18" s="345" t="str">
        <f>IF('ASIA Prod. - PU'!T152=0,"",'ASIA Prod. - PU'!T152)</f>
        <v/>
      </c>
      <c r="Q18" s="345" t="str">
        <f>IF('ASIA Prod. - PU'!U152=0,"",'ASIA Prod. - PU'!U152)</f>
        <v/>
      </c>
      <c r="R18" s="827" t="str">
        <f>IF('ASIA Prod. - PU'!V152=0,"",'ASIA Prod. - PU'!V152)</f>
        <v/>
      </c>
      <c r="S18" s="827" t="str">
        <f>IF('ASIA Prod. - PU'!W152=0,"",'ASIA Prod. - PU'!W152)</f>
        <v/>
      </c>
      <c r="T18" s="345" t="str">
        <f>IF('ASIA Prod. - PU'!X152=0,"",'ASIA Prod. - PU'!X152)</f>
        <v/>
      </c>
      <c r="U18" s="827" t="str">
        <f>IF('ASIA Prod. - PU'!Y152=0,"",'ASIA Prod. - PU'!Y152)</f>
        <v/>
      </c>
      <c r="V18" s="827" t="str">
        <f>IF('ASIA Prod. - PU'!Z152=0,"",'ASIA Prod. - PU'!Z152)</f>
        <v/>
      </c>
      <c r="W18" s="827" t="str">
        <f>IF('ASIA Prod. - PU'!AB152=0,"",'ASIA Prod. - PU'!AB152)</f>
        <v/>
      </c>
      <c r="X18" s="827" t="str">
        <f>IF('ASIA Prod. - PU'!AC152=0,"",'ASIA Prod. - PU'!AC152)</f>
        <v/>
      </c>
      <c r="Y18" s="827" t="str">
        <f>IF('ASIA Prod. - PU'!AD152=0,"",'ASIA Prod. - PU'!AD152)</f>
        <v/>
      </c>
      <c r="Z18" s="616" t="str">
        <f>IF('ASIA Prod. - PU'!AE152=0,"",'ASIA Prod. - PU'!AE152)</f>
        <v/>
      </c>
    </row>
    <row r="19" spans="3:26" ht="15.6">
      <c r="C19" s="611" t="s">
        <v>30607</v>
      </c>
      <c r="D19" s="831" t="s">
        <v>30603</v>
      </c>
      <c r="E19" s="831" t="s">
        <v>30608</v>
      </c>
      <c r="F19" s="828">
        <f t="shared" si="4"/>
        <v>0</v>
      </c>
      <c r="G19" s="1056"/>
      <c r="H19" s="615" t="str">
        <f>IF('ASIA Prod. - PU'!L169=0,"",'ASIA Prod. - PU'!L169)</f>
        <v/>
      </c>
      <c r="I19" s="345" t="str">
        <f>IF('ASIA Prod. - PU'!M169=0,"",'ASIA Prod. - PU'!M169)</f>
        <v/>
      </c>
      <c r="J19" s="827" t="str">
        <f>IF('ASIA Prod. - PU'!N169=0,"",'ASIA Prod. - PU'!N169)</f>
        <v/>
      </c>
      <c r="K19" s="345" t="str">
        <f>IF('ASIA Prod. - PU'!O169=0,"",'ASIA Prod. - PU'!O169)</f>
        <v/>
      </c>
      <c r="L19" s="827" t="str">
        <f>IF('ASIA Prod. - PU'!P169=0,"",'ASIA Prod. - PU'!P169)</f>
        <v/>
      </c>
      <c r="M19" s="827" t="str">
        <f>IF('ASIA Prod. - PU'!Q169=0,"",'ASIA Prod. - PU'!Q169)</f>
        <v/>
      </c>
      <c r="N19" s="827" t="str">
        <f>IF('ASIA Prod. - PU'!R169=0,"",'ASIA Prod. - PU'!R169)</f>
        <v/>
      </c>
      <c r="O19" s="827" t="str">
        <f>IF('ASIA Prod. - PU'!S169=0,"",'ASIA Prod. - PU'!S169)</f>
        <v/>
      </c>
      <c r="P19" s="345" t="str">
        <f>IF('ASIA Prod. - PU'!T169=0,"",'ASIA Prod. - PU'!T169)</f>
        <v/>
      </c>
      <c r="Q19" s="345" t="str">
        <f>IF('ASIA Prod. - PU'!U169=0,"",'ASIA Prod. - PU'!U169)</f>
        <v/>
      </c>
      <c r="R19" s="827" t="str">
        <f>IF('ASIA Prod. - PU'!V169=0,"",'ASIA Prod. - PU'!V169)</f>
        <v/>
      </c>
      <c r="S19" s="827" t="str">
        <f>IF('ASIA Prod. - PU'!W169=0,"",'ASIA Prod. - PU'!W169)</f>
        <v/>
      </c>
      <c r="T19" s="345" t="str">
        <f>IF('ASIA Prod. - PU'!X169=0,"",'ASIA Prod. - PU'!X169)</f>
        <v/>
      </c>
      <c r="U19" s="827" t="str">
        <f>IF('ASIA Prod. - PU'!Y169=0,"",'ASIA Prod. - PU'!Y169)</f>
        <v/>
      </c>
      <c r="V19" s="827" t="str">
        <f>IF('ASIA Prod. - PU'!Z169=0,"",'ASIA Prod. - PU'!Z169)</f>
        <v/>
      </c>
      <c r="W19" s="827" t="str">
        <f>IF('ASIA Prod. - PU'!AB169=0,"",'ASIA Prod. - PU'!AB169)</f>
        <v/>
      </c>
      <c r="X19" s="827" t="str">
        <f>IF('ASIA Prod. - PU'!AC169=0,"",'ASIA Prod. - PU'!AC169)</f>
        <v/>
      </c>
      <c r="Y19" s="827" t="str">
        <f>IF('ASIA Prod. - PU'!AD169=0,"",'ASIA Prod. - PU'!AD169)</f>
        <v/>
      </c>
      <c r="Z19" s="616" t="str">
        <f>IF('ASIA Prod. - PU'!AE169=0,"",'ASIA Prod. - PU'!AE169)</f>
        <v/>
      </c>
    </row>
    <row r="20" spans="3:26" ht="15.6">
      <c r="C20" s="611" t="s">
        <v>30609</v>
      </c>
      <c r="D20" s="831" t="s">
        <v>30603</v>
      </c>
      <c r="E20" s="831" t="s">
        <v>30610</v>
      </c>
      <c r="F20" s="828">
        <f t="shared" si="4"/>
        <v>0</v>
      </c>
      <c r="G20" s="1056"/>
      <c r="H20" s="615" t="str">
        <f>IF('ASIA Prod. - PU'!L170=0,"",'ASIA Prod. - PU'!L170)</f>
        <v/>
      </c>
      <c r="I20" s="345" t="str">
        <f>IF('ASIA Prod. - PU'!M170=0,"",'ASIA Prod. - PU'!M170)</f>
        <v/>
      </c>
      <c r="J20" s="827" t="str">
        <f>IF('ASIA Prod. - PU'!N170=0,"",'ASIA Prod. - PU'!N170)</f>
        <v/>
      </c>
      <c r="K20" s="345" t="str">
        <f>IF('ASIA Prod. - PU'!O170=0,"",'ASIA Prod. - PU'!O170)</f>
        <v/>
      </c>
      <c r="L20" s="827" t="str">
        <f>IF('ASIA Prod. - PU'!P170=0,"",'ASIA Prod. - PU'!P170)</f>
        <v/>
      </c>
      <c r="M20" s="827" t="str">
        <f>IF('ASIA Prod. - PU'!Q170=0,"",'ASIA Prod. - PU'!Q170)</f>
        <v/>
      </c>
      <c r="N20" s="827" t="str">
        <f>IF('ASIA Prod. - PU'!R170=0,"",'ASIA Prod. - PU'!R170)</f>
        <v/>
      </c>
      <c r="O20" s="827" t="str">
        <f>IF('ASIA Prod. - PU'!S170=0,"",'ASIA Prod. - PU'!S170)</f>
        <v/>
      </c>
      <c r="P20" s="345" t="str">
        <f>IF('ASIA Prod. - PU'!T170=0,"",'ASIA Prod. - PU'!T170)</f>
        <v/>
      </c>
      <c r="Q20" s="345" t="str">
        <f>IF('ASIA Prod. - PU'!U170=0,"",'ASIA Prod. - PU'!U170)</f>
        <v/>
      </c>
      <c r="R20" s="827" t="str">
        <f>IF('ASIA Prod. - PU'!V170=0,"",'ASIA Prod. - PU'!V170)</f>
        <v/>
      </c>
      <c r="S20" s="827" t="str">
        <f>IF('ASIA Prod. - PU'!W170=0,"",'ASIA Prod. - PU'!W170)</f>
        <v/>
      </c>
      <c r="T20" s="345" t="str">
        <f>IF('ASIA Prod. - PU'!X170=0,"",'ASIA Prod. - PU'!X170)</f>
        <v/>
      </c>
      <c r="U20" s="827" t="str">
        <f>IF('ASIA Prod. - PU'!Y170=0,"",'ASIA Prod. - PU'!Y170)</f>
        <v/>
      </c>
      <c r="V20" s="827" t="str">
        <f>IF('ASIA Prod. - PU'!Z170=0,"",'ASIA Prod. - PU'!Z170)</f>
        <v/>
      </c>
      <c r="W20" s="827" t="str">
        <f>IF('ASIA Prod. - PU'!AB170=0,"",'ASIA Prod. - PU'!AB170)</f>
        <v/>
      </c>
      <c r="X20" s="827" t="str">
        <f>IF('ASIA Prod. - PU'!AC170=0,"",'ASIA Prod. - PU'!AC170)</f>
        <v/>
      </c>
      <c r="Y20" s="827" t="str">
        <f>IF('ASIA Prod. - PU'!AD170=0,"",'ASIA Prod. - PU'!AD170)</f>
        <v/>
      </c>
      <c r="Z20" s="616" t="str">
        <f>IF('ASIA Prod. - PU'!AE170=0,"",'ASIA Prod. - PU'!AE170)</f>
        <v/>
      </c>
    </row>
    <row r="21" spans="3:26" ht="15.6">
      <c r="C21" s="611" t="s">
        <v>30611</v>
      </c>
      <c r="D21" s="831" t="s">
        <v>30603</v>
      </c>
      <c r="E21" s="831" t="s">
        <v>30612</v>
      </c>
      <c r="F21" s="828">
        <f t="shared" si="4"/>
        <v>0</v>
      </c>
      <c r="G21" s="1056"/>
      <c r="H21" s="615" t="str">
        <f>IF('ASIA Prod. - PU'!L171=0,"",'ASIA Prod. - PU'!L171)</f>
        <v/>
      </c>
      <c r="I21" s="345" t="str">
        <f>IF('ASIA Prod. - PU'!M171=0,"",'ASIA Prod. - PU'!M171)</f>
        <v/>
      </c>
      <c r="J21" s="827" t="str">
        <f>IF('ASIA Prod. - PU'!N171=0,"",'ASIA Prod. - PU'!N171)</f>
        <v/>
      </c>
      <c r="K21" s="345" t="str">
        <f>IF('ASIA Prod. - PU'!O171=0,"",'ASIA Prod. - PU'!O171)</f>
        <v/>
      </c>
      <c r="L21" s="827" t="str">
        <f>IF('ASIA Prod. - PU'!P171=0,"",'ASIA Prod. - PU'!P171)</f>
        <v/>
      </c>
      <c r="M21" s="827" t="str">
        <f>IF('ASIA Prod. - PU'!Q171=0,"",'ASIA Prod. - PU'!Q171)</f>
        <v/>
      </c>
      <c r="N21" s="827" t="str">
        <f>IF('ASIA Prod. - PU'!R171=0,"",'ASIA Prod. - PU'!R171)</f>
        <v/>
      </c>
      <c r="O21" s="827" t="str">
        <f>IF('ASIA Prod. - PU'!S171=0,"",'ASIA Prod. - PU'!S171)</f>
        <v/>
      </c>
      <c r="P21" s="345" t="str">
        <f>IF('ASIA Prod. - PU'!T171=0,"",'ASIA Prod. - PU'!T171)</f>
        <v/>
      </c>
      <c r="Q21" s="345" t="str">
        <f>IF('ASIA Prod. - PU'!U171=0,"",'ASIA Prod. - PU'!U171)</f>
        <v/>
      </c>
      <c r="R21" s="827" t="str">
        <f>IF('ASIA Prod. - PU'!V171=0,"",'ASIA Prod. - PU'!V171)</f>
        <v/>
      </c>
      <c r="S21" s="827" t="str">
        <f>IF('ASIA Prod. - PU'!W171=0,"",'ASIA Prod. - PU'!W171)</f>
        <v/>
      </c>
      <c r="T21" s="345" t="str">
        <f>IF('ASIA Prod. - PU'!X171=0,"",'ASIA Prod. - PU'!X171)</f>
        <v/>
      </c>
      <c r="U21" s="827" t="str">
        <f>IF('ASIA Prod. - PU'!Y171=0,"",'ASIA Prod. - PU'!Y171)</f>
        <v/>
      </c>
      <c r="V21" s="827" t="str">
        <f>IF('ASIA Prod. - PU'!Z171=0,"",'ASIA Prod. - PU'!Z171)</f>
        <v/>
      </c>
      <c r="W21" s="827" t="str">
        <f>IF('ASIA Prod. - PU'!AB171=0,"",'ASIA Prod. - PU'!AB171)</f>
        <v/>
      </c>
      <c r="X21" s="827" t="str">
        <f>IF('ASIA Prod. - PU'!AC171=0,"",'ASIA Prod. - PU'!AC171)</f>
        <v/>
      </c>
      <c r="Y21" s="827" t="str">
        <f>IF('ASIA Prod. - PU'!AD171=0,"",'ASIA Prod. - PU'!AD171)</f>
        <v/>
      </c>
      <c r="Z21" s="616" t="str">
        <f>IF('ASIA Prod. - PU'!AE171=0,"",'ASIA Prod. - PU'!AE171)</f>
        <v/>
      </c>
    </row>
    <row r="22" spans="3:26" ht="15.6">
      <c r="C22" s="611" t="s">
        <v>30613</v>
      </c>
      <c r="D22" s="831" t="s">
        <v>30603</v>
      </c>
      <c r="E22" s="831" t="s">
        <v>30614</v>
      </c>
      <c r="F22" s="828">
        <f t="shared" si="4"/>
        <v>0</v>
      </c>
      <c r="G22" s="1056"/>
      <c r="H22" s="615" t="str">
        <f>IF('ASIA Prod. - PU'!L172=0,"",'ASIA Prod. - PU'!L172)</f>
        <v/>
      </c>
      <c r="I22" s="345" t="str">
        <f>IF('ASIA Prod. - PU'!M172=0,"",'ASIA Prod. - PU'!M172)</f>
        <v/>
      </c>
      <c r="J22" s="827" t="str">
        <f>IF('ASIA Prod. - PU'!N172=0,"",'ASIA Prod. - PU'!N172)</f>
        <v/>
      </c>
      <c r="K22" s="345" t="str">
        <f>IF('ASIA Prod. - PU'!O172=0,"",'ASIA Prod. - PU'!O172)</f>
        <v/>
      </c>
      <c r="L22" s="827" t="str">
        <f>IF('ASIA Prod. - PU'!P172=0,"",'ASIA Prod. - PU'!P172)</f>
        <v/>
      </c>
      <c r="M22" s="827" t="str">
        <f>IF('ASIA Prod. - PU'!Q172=0,"",'ASIA Prod. - PU'!Q172)</f>
        <v/>
      </c>
      <c r="N22" s="827" t="str">
        <f>IF('ASIA Prod. - PU'!R172=0,"",'ASIA Prod. - PU'!R172)</f>
        <v/>
      </c>
      <c r="O22" s="827" t="str">
        <f>IF('ASIA Prod. - PU'!S172=0,"",'ASIA Prod. - PU'!S172)</f>
        <v/>
      </c>
      <c r="P22" s="345" t="str">
        <f>IF('ASIA Prod. - PU'!T172=0,"",'ASIA Prod. - PU'!T172)</f>
        <v/>
      </c>
      <c r="Q22" s="345" t="str">
        <f>IF('ASIA Prod. - PU'!U172=0,"",'ASIA Prod. - PU'!U172)</f>
        <v/>
      </c>
      <c r="R22" s="827" t="str">
        <f>IF('ASIA Prod. - PU'!V172=0,"",'ASIA Prod. - PU'!V172)</f>
        <v/>
      </c>
      <c r="S22" s="827" t="str">
        <f>IF('ASIA Prod. - PU'!W172=0,"",'ASIA Prod. - PU'!W172)</f>
        <v/>
      </c>
      <c r="T22" s="345" t="str">
        <f>IF('ASIA Prod. - PU'!X172=0,"",'ASIA Prod. - PU'!X172)</f>
        <v/>
      </c>
      <c r="U22" s="827" t="str">
        <f>IF('ASIA Prod. - PU'!Y172=0,"",'ASIA Prod. - PU'!Y172)</f>
        <v/>
      </c>
      <c r="V22" s="827" t="str">
        <f>IF('ASIA Prod. - PU'!Z172=0,"",'ASIA Prod. - PU'!Z172)</f>
        <v/>
      </c>
      <c r="W22" s="827" t="str">
        <f>IF('ASIA Prod. - PU'!AB172=0,"",'ASIA Prod. - PU'!AB172)</f>
        <v/>
      </c>
      <c r="X22" s="827" t="str">
        <f>IF('ASIA Prod. - PU'!AC172=0,"",'ASIA Prod. - PU'!AC172)</f>
        <v/>
      </c>
      <c r="Y22" s="827" t="str">
        <f>IF('ASIA Prod. - PU'!AD172=0,"",'ASIA Prod. - PU'!AD172)</f>
        <v/>
      </c>
      <c r="Z22" s="616" t="str">
        <f>IF('ASIA Prod. - PU'!AE172=0,"",'ASIA Prod. - PU'!AE172)</f>
        <v/>
      </c>
    </row>
    <row r="23" spans="3:26" ht="15.6">
      <c r="C23" s="611" t="s">
        <v>30615</v>
      </c>
      <c r="D23" s="831" t="s">
        <v>30603</v>
      </c>
      <c r="E23" s="831" t="s">
        <v>30616</v>
      </c>
      <c r="F23" s="828">
        <f t="shared" si="4"/>
        <v>0</v>
      </c>
      <c r="G23" s="1056"/>
      <c r="H23" s="615" t="str">
        <f>IF('ASIA Prod. - PU'!L173=0,"",'ASIA Prod. - PU'!L173)</f>
        <v/>
      </c>
      <c r="I23" s="345" t="str">
        <f>IF('ASIA Prod. - PU'!M173=0,"",'ASIA Prod. - PU'!M173)</f>
        <v/>
      </c>
      <c r="J23" s="827" t="str">
        <f>IF('ASIA Prod. - PU'!N173=0,"",'ASIA Prod. - PU'!N173)</f>
        <v/>
      </c>
      <c r="K23" s="345" t="str">
        <f>IF('ASIA Prod. - PU'!O173=0,"",'ASIA Prod. - PU'!O173)</f>
        <v/>
      </c>
      <c r="L23" s="827" t="str">
        <f>IF('ASIA Prod. - PU'!P173=0,"",'ASIA Prod. - PU'!P173)</f>
        <v/>
      </c>
      <c r="M23" s="827" t="str">
        <f>IF('ASIA Prod. - PU'!Q173=0,"",'ASIA Prod. - PU'!Q173)</f>
        <v/>
      </c>
      <c r="N23" s="827" t="str">
        <f>IF('ASIA Prod. - PU'!R173=0,"",'ASIA Prod. - PU'!R173)</f>
        <v/>
      </c>
      <c r="O23" s="827" t="str">
        <f>IF('ASIA Prod. - PU'!S173=0,"",'ASIA Prod. - PU'!S173)</f>
        <v/>
      </c>
      <c r="P23" s="345" t="str">
        <f>IF('ASIA Prod. - PU'!T173=0,"",'ASIA Prod. - PU'!T173)</f>
        <v/>
      </c>
      <c r="Q23" s="345" t="str">
        <f>IF('ASIA Prod. - PU'!U173=0,"",'ASIA Prod. - PU'!U173)</f>
        <v/>
      </c>
      <c r="R23" s="827" t="str">
        <f>IF('ASIA Prod. - PU'!V173=0,"",'ASIA Prod. - PU'!V173)</f>
        <v/>
      </c>
      <c r="S23" s="827" t="str">
        <f>IF('ASIA Prod. - PU'!W173=0,"",'ASIA Prod. - PU'!W173)</f>
        <v/>
      </c>
      <c r="T23" s="345" t="str">
        <f>IF('ASIA Prod. - PU'!X173=0,"",'ASIA Prod. - PU'!X173)</f>
        <v/>
      </c>
      <c r="U23" s="827" t="str">
        <f>IF('ASIA Prod. - PU'!Y173=0,"",'ASIA Prod. - PU'!Y173)</f>
        <v/>
      </c>
      <c r="V23" s="827" t="str">
        <f>IF('ASIA Prod. - PU'!Z173=0,"",'ASIA Prod. - PU'!Z173)</f>
        <v/>
      </c>
      <c r="W23" s="827" t="str">
        <f>IF('ASIA Prod. - PU'!AB173=0,"",'ASIA Prod. - PU'!AB173)</f>
        <v/>
      </c>
      <c r="X23" s="827" t="str">
        <f>IF('ASIA Prod. - PU'!AC173=0,"",'ASIA Prod. - PU'!AC173)</f>
        <v/>
      </c>
      <c r="Y23" s="827" t="str">
        <f>IF('ASIA Prod. - PU'!AD173=0,"",'ASIA Prod. - PU'!AD173)</f>
        <v/>
      </c>
      <c r="Z23" s="616" t="str">
        <f>IF('ASIA Prod. - PU'!AE173=0,"",'ASIA Prod. - PU'!AE173)</f>
        <v/>
      </c>
    </row>
    <row r="24" spans="3:26" ht="15.6">
      <c r="C24" s="611" t="s">
        <v>30617</v>
      </c>
      <c r="D24" s="831" t="s">
        <v>30603</v>
      </c>
      <c r="E24" s="831" t="s">
        <v>30618</v>
      </c>
      <c r="F24" s="828">
        <f t="shared" si="4"/>
        <v>0</v>
      </c>
      <c r="G24" s="1056"/>
      <c r="H24" s="615" t="str">
        <f>IF('ASIA Prod. - PU'!L174=0,"",'ASIA Prod. - PU'!L174)</f>
        <v/>
      </c>
      <c r="I24" s="345" t="str">
        <f>IF('ASIA Prod. - PU'!M174=0,"",'ASIA Prod. - PU'!M174)</f>
        <v/>
      </c>
      <c r="J24" s="827" t="str">
        <f>IF('ASIA Prod. - PU'!N174=0,"",'ASIA Prod. - PU'!N174)</f>
        <v/>
      </c>
      <c r="K24" s="345" t="str">
        <f>IF('ASIA Prod. - PU'!O174=0,"",'ASIA Prod. - PU'!O174)</f>
        <v/>
      </c>
      <c r="L24" s="827" t="str">
        <f>IF('ASIA Prod. - PU'!P174=0,"",'ASIA Prod. - PU'!P174)</f>
        <v/>
      </c>
      <c r="M24" s="827" t="str">
        <f>IF('ASIA Prod. - PU'!Q174=0,"",'ASIA Prod. - PU'!Q174)</f>
        <v/>
      </c>
      <c r="N24" s="827" t="str">
        <f>IF('ASIA Prod. - PU'!R174=0,"",'ASIA Prod. - PU'!R174)</f>
        <v/>
      </c>
      <c r="O24" s="827" t="str">
        <f>IF('ASIA Prod. - PU'!S174=0,"",'ASIA Prod. - PU'!S174)</f>
        <v/>
      </c>
      <c r="P24" s="345" t="str">
        <f>IF('ASIA Prod. - PU'!T174=0,"",'ASIA Prod. - PU'!T174)</f>
        <v/>
      </c>
      <c r="Q24" s="345" t="str">
        <f>IF('ASIA Prod. - PU'!U174=0,"",'ASIA Prod. - PU'!U174)</f>
        <v/>
      </c>
      <c r="R24" s="827" t="str">
        <f>IF('ASIA Prod. - PU'!V174=0,"",'ASIA Prod. - PU'!V174)</f>
        <v/>
      </c>
      <c r="S24" s="827" t="str">
        <f>IF('ASIA Prod. - PU'!W174=0,"",'ASIA Prod. - PU'!W174)</f>
        <v/>
      </c>
      <c r="T24" s="345" t="str">
        <f>IF('ASIA Prod. - PU'!X174=0,"",'ASIA Prod. - PU'!X174)</f>
        <v/>
      </c>
      <c r="U24" s="827" t="str">
        <f>IF('ASIA Prod. - PU'!Y174=0,"",'ASIA Prod. - PU'!Y174)</f>
        <v/>
      </c>
      <c r="V24" s="827" t="str">
        <f>IF('ASIA Prod. - PU'!Z174=0,"",'ASIA Prod. - PU'!Z174)</f>
        <v/>
      </c>
      <c r="W24" s="827" t="str">
        <f>IF('ASIA Prod. - PU'!AB174=0,"",'ASIA Prod. - PU'!AB174)</f>
        <v/>
      </c>
      <c r="X24" s="827" t="str">
        <f>IF('ASIA Prod. - PU'!AC174=0,"",'ASIA Prod. - PU'!AC174)</f>
        <v/>
      </c>
      <c r="Y24" s="827" t="str">
        <f>IF('ASIA Prod. - PU'!AD174=0,"",'ASIA Prod. - PU'!AD174)</f>
        <v/>
      </c>
      <c r="Z24" s="616" t="str">
        <f>IF('ASIA Prod. - PU'!AE174=0,"",'ASIA Prod. - PU'!AE174)</f>
        <v/>
      </c>
    </row>
    <row r="25" spans="3:26" ht="15.6">
      <c r="C25" s="611" t="s">
        <v>30619</v>
      </c>
      <c r="D25" s="831" t="s">
        <v>30603</v>
      </c>
      <c r="E25" s="831" t="s">
        <v>30620</v>
      </c>
      <c r="F25" s="828">
        <f t="shared" si="4"/>
        <v>0</v>
      </c>
      <c r="G25" s="1056"/>
      <c r="H25" s="615" t="str">
        <f>IF('ASIA Prod. - PU'!L175=0,"",'ASIA Prod. - PU'!L175)</f>
        <v/>
      </c>
      <c r="I25" s="345" t="str">
        <f>IF('ASIA Prod. - PU'!M175=0,"",'ASIA Prod. - PU'!M175)</f>
        <v/>
      </c>
      <c r="J25" s="827" t="str">
        <f>IF('ASIA Prod. - PU'!N175=0,"",'ASIA Prod. - PU'!N175)</f>
        <v/>
      </c>
      <c r="K25" s="345" t="str">
        <f>IF('ASIA Prod. - PU'!O175=0,"",'ASIA Prod. - PU'!O175)</f>
        <v/>
      </c>
      <c r="L25" s="827" t="str">
        <f>IF('ASIA Prod. - PU'!P175=0,"",'ASIA Prod. - PU'!P175)</f>
        <v/>
      </c>
      <c r="M25" s="827" t="str">
        <f>IF('ASIA Prod. - PU'!Q175=0,"",'ASIA Prod. - PU'!Q175)</f>
        <v/>
      </c>
      <c r="N25" s="827" t="str">
        <f>IF('ASIA Prod. - PU'!R175=0,"",'ASIA Prod. - PU'!R175)</f>
        <v/>
      </c>
      <c r="O25" s="827" t="str">
        <f>IF('ASIA Prod. - PU'!S175=0,"",'ASIA Prod. - PU'!S175)</f>
        <v/>
      </c>
      <c r="P25" s="345" t="str">
        <f>IF('ASIA Prod. - PU'!T175=0,"",'ASIA Prod. - PU'!T175)</f>
        <v/>
      </c>
      <c r="Q25" s="345" t="str">
        <f>IF('ASIA Prod. - PU'!U175=0,"",'ASIA Prod. - PU'!U175)</f>
        <v/>
      </c>
      <c r="R25" s="827" t="str">
        <f>IF('ASIA Prod. - PU'!V175=0,"",'ASIA Prod. - PU'!V175)</f>
        <v/>
      </c>
      <c r="S25" s="827" t="str">
        <f>IF('ASIA Prod. - PU'!W175=0,"",'ASIA Prod. - PU'!W175)</f>
        <v/>
      </c>
      <c r="T25" s="345" t="str">
        <f>IF('ASIA Prod. - PU'!X175=0,"",'ASIA Prod. - PU'!X175)</f>
        <v/>
      </c>
      <c r="U25" s="827" t="str">
        <f>IF('ASIA Prod. - PU'!Y175=0,"",'ASIA Prod. - PU'!Y175)</f>
        <v/>
      </c>
      <c r="V25" s="827" t="str">
        <f>IF('ASIA Prod. - PU'!Z175=0,"",'ASIA Prod. - PU'!Z175)</f>
        <v/>
      </c>
      <c r="W25" s="827" t="str">
        <f>IF('ASIA Prod. - PU'!AB175=0,"",'ASIA Prod. - PU'!AB175)</f>
        <v/>
      </c>
      <c r="X25" s="827" t="str">
        <f>IF('ASIA Prod. - PU'!AC175=0,"",'ASIA Prod. - PU'!AC175)</f>
        <v/>
      </c>
      <c r="Y25" s="827" t="str">
        <f>IF('ASIA Prod. - PU'!AD175=0,"",'ASIA Prod. - PU'!AD175)</f>
        <v/>
      </c>
      <c r="Z25" s="616" t="str">
        <f>IF('ASIA Prod. - PU'!AE175=0,"",'ASIA Prod. - PU'!AE175)</f>
        <v/>
      </c>
    </row>
    <row r="26" spans="3:26" ht="15.6">
      <c r="C26" s="611" t="s">
        <v>30621</v>
      </c>
      <c r="D26" s="831" t="s">
        <v>30603</v>
      </c>
      <c r="E26" s="831" t="s">
        <v>30622</v>
      </c>
      <c r="F26" s="828">
        <f t="shared" si="4"/>
        <v>0</v>
      </c>
      <c r="G26" s="1056"/>
      <c r="H26" s="615" t="str">
        <f>IF('ASIA Prod. - PU'!L176=0,"",'ASIA Prod. - PU'!L176)</f>
        <v/>
      </c>
      <c r="I26" s="345" t="str">
        <f>IF('ASIA Prod. - PU'!M176=0,"",'ASIA Prod. - PU'!M176)</f>
        <v/>
      </c>
      <c r="J26" s="827" t="str">
        <f>IF('ASIA Prod. - PU'!N176=0,"",'ASIA Prod. - PU'!N176)</f>
        <v/>
      </c>
      <c r="K26" s="345" t="str">
        <f>IF('ASIA Prod. - PU'!O176=0,"",'ASIA Prod. - PU'!O176)</f>
        <v/>
      </c>
      <c r="L26" s="827" t="str">
        <f>IF('ASIA Prod. - PU'!P176=0,"",'ASIA Prod. - PU'!P176)</f>
        <v/>
      </c>
      <c r="M26" s="827" t="str">
        <f>IF('ASIA Prod. - PU'!Q176=0,"",'ASIA Prod. - PU'!Q176)</f>
        <v/>
      </c>
      <c r="N26" s="827" t="str">
        <f>IF('ASIA Prod. - PU'!R176=0,"",'ASIA Prod. - PU'!R176)</f>
        <v/>
      </c>
      <c r="O26" s="827" t="str">
        <f>IF('ASIA Prod. - PU'!S176=0,"",'ASIA Prod. - PU'!S176)</f>
        <v/>
      </c>
      <c r="P26" s="345" t="str">
        <f>IF('ASIA Prod. - PU'!T176=0,"",'ASIA Prod. - PU'!T176)</f>
        <v/>
      </c>
      <c r="Q26" s="345" t="str">
        <f>IF('ASIA Prod. - PU'!U176=0,"",'ASIA Prod. - PU'!U176)</f>
        <v/>
      </c>
      <c r="R26" s="827" t="str">
        <f>IF('ASIA Prod. - PU'!V176=0,"",'ASIA Prod. - PU'!V176)</f>
        <v/>
      </c>
      <c r="S26" s="827" t="str">
        <f>IF('ASIA Prod. - PU'!W176=0,"",'ASIA Prod. - PU'!W176)</f>
        <v/>
      </c>
      <c r="T26" s="345" t="str">
        <f>IF('ASIA Prod. - PU'!X176=0,"",'ASIA Prod. - PU'!X176)</f>
        <v/>
      </c>
      <c r="U26" s="827" t="str">
        <f>IF('ASIA Prod. - PU'!Y176=0,"",'ASIA Prod. - PU'!Y176)</f>
        <v/>
      </c>
      <c r="V26" s="827" t="str">
        <f>IF('ASIA Prod. - PU'!Z176=0,"",'ASIA Prod. - PU'!Z176)</f>
        <v/>
      </c>
      <c r="W26" s="827" t="str">
        <f>IF('ASIA Prod. - PU'!AB176=0,"",'ASIA Prod. - PU'!AB176)</f>
        <v/>
      </c>
      <c r="X26" s="827" t="str">
        <f>IF('ASIA Prod. - PU'!AC176=0,"",'ASIA Prod. - PU'!AC176)</f>
        <v/>
      </c>
      <c r="Y26" s="827" t="str">
        <f>IF('ASIA Prod. - PU'!AD176=0,"",'ASIA Prod. - PU'!AD176)</f>
        <v/>
      </c>
      <c r="Z26" s="616" t="str">
        <f>IF('ASIA Prod. - PU'!AE176=0,"",'ASIA Prod. - PU'!AE176)</f>
        <v/>
      </c>
    </row>
    <row r="27" spans="3:26" ht="15.6">
      <c r="C27" s="611" t="s">
        <v>30623</v>
      </c>
      <c r="D27" s="831" t="s">
        <v>30603</v>
      </c>
      <c r="E27" s="831" t="s">
        <v>30624</v>
      </c>
      <c r="F27" s="828">
        <f t="shared" si="4"/>
        <v>0</v>
      </c>
      <c r="G27" s="1056"/>
      <c r="H27" s="615" t="str">
        <f>IF('ASIA Prod. - PU'!L161=0,"",'ASIA Prod. - PU'!L161)</f>
        <v/>
      </c>
      <c r="I27" s="345" t="str">
        <f>IF('ASIA Prod. - PU'!M161=0,"",'ASIA Prod. - PU'!M161)</f>
        <v/>
      </c>
      <c r="J27" s="827" t="str">
        <f>IF('ASIA Prod. - PU'!N161=0,"",'ASIA Prod. - PU'!N161)</f>
        <v/>
      </c>
      <c r="K27" s="345" t="str">
        <f>IF('ASIA Prod. - PU'!O161=0,"",'ASIA Prod. - PU'!O161)</f>
        <v/>
      </c>
      <c r="L27" s="827" t="str">
        <f>IF('ASIA Prod. - PU'!P161=0,"",'ASIA Prod. - PU'!P161)</f>
        <v/>
      </c>
      <c r="M27" s="827" t="str">
        <f>IF('ASIA Prod. - PU'!Q161=0,"",'ASIA Prod. - PU'!Q161)</f>
        <v/>
      </c>
      <c r="N27" s="827" t="str">
        <f>IF('ASIA Prod. - PU'!R161=0,"",'ASIA Prod. - PU'!R161)</f>
        <v/>
      </c>
      <c r="O27" s="827" t="str">
        <f>IF('ASIA Prod. - PU'!S161=0,"",'ASIA Prod. - PU'!S161)</f>
        <v/>
      </c>
      <c r="P27" s="345" t="str">
        <f>IF('ASIA Prod. - PU'!T161=0,"",'ASIA Prod. - PU'!T161)</f>
        <v/>
      </c>
      <c r="Q27" s="345" t="str">
        <f>IF('ASIA Prod. - PU'!U161=0,"",'ASIA Prod. - PU'!U161)</f>
        <v/>
      </c>
      <c r="R27" s="827" t="str">
        <f>IF('ASIA Prod. - PU'!V161=0,"",'ASIA Prod. - PU'!V161)</f>
        <v/>
      </c>
      <c r="S27" s="827" t="str">
        <f>IF('ASIA Prod. - PU'!W161=0,"",'ASIA Prod. - PU'!W161)</f>
        <v/>
      </c>
      <c r="T27" s="345" t="str">
        <f>IF('ASIA Prod. - PU'!X161=0,"",'ASIA Prod. - PU'!X161)</f>
        <v/>
      </c>
      <c r="U27" s="827" t="str">
        <f>IF('ASIA Prod. - PU'!Y161=0,"",'ASIA Prod. - PU'!Y161)</f>
        <v/>
      </c>
      <c r="V27" s="827" t="str">
        <f>IF('ASIA Prod. - PU'!Z161=0,"",'ASIA Prod. - PU'!Z161)</f>
        <v/>
      </c>
      <c r="W27" s="827" t="str">
        <f>IF('ASIA Prod. - PU'!AB161=0,"",'ASIA Prod. - PU'!AB161)</f>
        <v/>
      </c>
      <c r="X27" s="827" t="str">
        <f>IF('ASIA Prod. - PU'!AC161=0,"",'ASIA Prod. - PU'!AC161)</f>
        <v/>
      </c>
      <c r="Y27" s="827" t="str">
        <f>IF('ASIA Prod. - PU'!AD161=0,"",'ASIA Prod. - PU'!AD161)</f>
        <v/>
      </c>
      <c r="Z27" s="616" t="str">
        <f>IF('ASIA Prod. - PU'!AE161=0,"",'ASIA Prod. - PU'!AE161)</f>
        <v/>
      </c>
    </row>
    <row r="28" spans="3:26" ht="15.6">
      <c r="C28" s="611" t="s">
        <v>30625</v>
      </c>
      <c r="D28" s="831" t="s">
        <v>30603</v>
      </c>
      <c r="E28" s="831" t="s">
        <v>30626</v>
      </c>
      <c r="F28" s="828">
        <f t="shared" si="4"/>
        <v>0</v>
      </c>
      <c r="G28" s="1056"/>
      <c r="H28" s="615" t="str">
        <f>IF('ASIA Prod. - PU'!L162=0,"",'ASIA Prod. - PU'!L162)</f>
        <v/>
      </c>
      <c r="I28" s="345" t="str">
        <f>IF('ASIA Prod. - PU'!M162=0,"",'ASIA Prod. - PU'!M162)</f>
        <v/>
      </c>
      <c r="J28" s="827" t="str">
        <f>IF('ASIA Prod. - PU'!N162=0,"",'ASIA Prod. - PU'!N162)</f>
        <v/>
      </c>
      <c r="K28" s="345" t="str">
        <f>IF('ASIA Prod. - PU'!O162=0,"",'ASIA Prod. - PU'!O162)</f>
        <v/>
      </c>
      <c r="L28" s="827" t="str">
        <f>IF('ASIA Prod. - PU'!P162=0,"",'ASIA Prod. - PU'!P162)</f>
        <v/>
      </c>
      <c r="M28" s="827" t="str">
        <f>IF('ASIA Prod. - PU'!Q162=0,"",'ASIA Prod. - PU'!Q162)</f>
        <v/>
      </c>
      <c r="N28" s="827" t="str">
        <f>IF('ASIA Prod. - PU'!R162=0,"",'ASIA Prod. - PU'!R162)</f>
        <v/>
      </c>
      <c r="O28" s="827" t="str">
        <f>IF('ASIA Prod. - PU'!S162=0,"",'ASIA Prod. - PU'!S162)</f>
        <v/>
      </c>
      <c r="P28" s="345" t="str">
        <f>IF('ASIA Prod. - PU'!T162=0,"",'ASIA Prod. - PU'!T162)</f>
        <v/>
      </c>
      <c r="Q28" s="345" t="str">
        <f>IF('ASIA Prod. - PU'!U162=0,"",'ASIA Prod. - PU'!U162)</f>
        <v/>
      </c>
      <c r="R28" s="827" t="str">
        <f>IF('ASIA Prod. - PU'!V162=0,"",'ASIA Prod. - PU'!V162)</f>
        <v/>
      </c>
      <c r="S28" s="827" t="str">
        <f>IF('ASIA Prod. - PU'!W162=0,"",'ASIA Prod. - PU'!W162)</f>
        <v/>
      </c>
      <c r="T28" s="345" t="str">
        <f>IF('ASIA Prod. - PU'!X162=0,"",'ASIA Prod. - PU'!X162)</f>
        <v/>
      </c>
      <c r="U28" s="827" t="str">
        <f>IF('ASIA Prod. - PU'!Y162=0,"",'ASIA Prod. - PU'!Y162)</f>
        <v/>
      </c>
      <c r="V28" s="827" t="str">
        <f>IF('ASIA Prod. - PU'!Z162=0,"",'ASIA Prod. - PU'!Z162)</f>
        <v/>
      </c>
      <c r="W28" s="827" t="str">
        <f>IF('ASIA Prod. - PU'!AB162=0,"",'ASIA Prod. - PU'!AB162)</f>
        <v/>
      </c>
      <c r="X28" s="827" t="str">
        <f>IF('ASIA Prod. - PU'!AC162=0,"",'ASIA Prod. - PU'!AC162)</f>
        <v/>
      </c>
      <c r="Y28" s="827" t="str">
        <f>IF('ASIA Prod. - PU'!AD162=0,"",'ASIA Prod. - PU'!AD162)</f>
        <v/>
      </c>
      <c r="Z28" s="616" t="str">
        <f>IF('ASIA Prod. - PU'!AE162=0,"",'ASIA Prod. - PU'!AE162)</f>
        <v/>
      </c>
    </row>
    <row r="29" spans="3:26" ht="15.6">
      <c r="C29" s="611" t="s">
        <v>30627</v>
      </c>
      <c r="D29" s="831" t="s">
        <v>30603</v>
      </c>
      <c r="E29" s="831" t="s">
        <v>30628</v>
      </c>
      <c r="F29" s="828">
        <f t="shared" si="4"/>
        <v>0</v>
      </c>
      <c r="G29" s="1056"/>
      <c r="H29" s="615" t="str">
        <f>IF('ASIA Prod. - PU'!L163=0,"",'ASIA Prod. - PU'!L163)</f>
        <v/>
      </c>
      <c r="I29" s="345" t="str">
        <f>IF('ASIA Prod. - PU'!M163=0,"",'ASIA Prod. - PU'!M163)</f>
        <v/>
      </c>
      <c r="J29" s="827" t="str">
        <f>IF('ASIA Prod. - PU'!N163=0,"",'ASIA Prod. - PU'!N163)</f>
        <v/>
      </c>
      <c r="K29" s="345" t="str">
        <f>IF('ASIA Prod. - PU'!O163=0,"",'ASIA Prod. - PU'!O163)</f>
        <v/>
      </c>
      <c r="L29" s="827" t="str">
        <f>IF('ASIA Prod. - PU'!P163=0,"",'ASIA Prod. - PU'!P163)</f>
        <v/>
      </c>
      <c r="M29" s="827" t="str">
        <f>IF('ASIA Prod. - PU'!Q163=0,"",'ASIA Prod. - PU'!Q163)</f>
        <v/>
      </c>
      <c r="N29" s="827" t="str">
        <f>IF('ASIA Prod. - PU'!R163=0,"",'ASIA Prod. - PU'!R163)</f>
        <v/>
      </c>
      <c r="O29" s="827" t="str">
        <f>IF('ASIA Prod. - PU'!S163=0,"",'ASIA Prod. - PU'!S163)</f>
        <v/>
      </c>
      <c r="P29" s="345" t="str">
        <f>IF('ASIA Prod. - PU'!T163=0,"",'ASIA Prod. - PU'!T163)</f>
        <v/>
      </c>
      <c r="Q29" s="345" t="str">
        <f>IF('ASIA Prod. - PU'!U163=0,"",'ASIA Prod. - PU'!U163)</f>
        <v/>
      </c>
      <c r="R29" s="827" t="str">
        <f>IF('ASIA Prod. - PU'!V163=0,"",'ASIA Prod. - PU'!V163)</f>
        <v/>
      </c>
      <c r="S29" s="827" t="str">
        <f>IF('ASIA Prod. - PU'!W163=0,"",'ASIA Prod. - PU'!W163)</f>
        <v/>
      </c>
      <c r="T29" s="345" t="str">
        <f>IF('ASIA Prod. - PU'!X163=0,"",'ASIA Prod. - PU'!X163)</f>
        <v/>
      </c>
      <c r="U29" s="827" t="str">
        <f>IF('ASIA Prod. - PU'!Y163=0,"",'ASIA Prod. - PU'!Y163)</f>
        <v/>
      </c>
      <c r="V29" s="827" t="str">
        <f>IF('ASIA Prod. - PU'!Z163=0,"",'ASIA Prod. - PU'!Z163)</f>
        <v/>
      </c>
      <c r="W29" s="827" t="str">
        <f>IF('ASIA Prod. - PU'!AB163=0,"",'ASIA Prod. - PU'!AB163)</f>
        <v/>
      </c>
      <c r="X29" s="827" t="str">
        <f>IF('ASIA Prod. - PU'!AC163=0,"",'ASIA Prod. - PU'!AC163)</f>
        <v/>
      </c>
      <c r="Y29" s="827" t="str">
        <f>IF('ASIA Prod. - PU'!AD163=0,"",'ASIA Prod. - PU'!AD163)</f>
        <v/>
      </c>
      <c r="Z29" s="616" t="str">
        <f>IF('ASIA Prod. - PU'!AE163=0,"",'ASIA Prod. - PU'!AE163)</f>
        <v/>
      </c>
    </row>
    <row r="30" spans="3:26" ht="15.6">
      <c r="C30" s="611" t="s">
        <v>30629</v>
      </c>
      <c r="D30" s="831" t="s">
        <v>30603</v>
      </c>
      <c r="E30" s="831" t="s">
        <v>30630</v>
      </c>
      <c r="F30" s="828">
        <f t="shared" si="4"/>
        <v>0</v>
      </c>
      <c r="G30" s="1056"/>
      <c r="H30" s="615" t="str">
        <f>IF('ASIA Prod. - PU'!L165=0,"",'ASIA Prod. - PU'!L165)</f>
        <v/>
      </c>
      <c r="I30" s="345" t="str">
        <f>IF('ASIA Prod. - PU'!M165=0,"",'ASIA Prod. - PU'!M165)</f>
        <v/>
      </c>
      <c r="J30" s="827" t="str">
        <f>IF('ASIA Prod. - PU'!N165=0,"",'ASIA Prod. - PU'!N165)</f>
        <v/>
      </c>
      <c r="K30" s="345" t="str">
        <f>IF('ASIA Prod. - PU'!O165=0,"",'ASIA Prod. - PU'!O165)</f>
        <v/>
      </c>
      <c r="L30" s="827" t="str">
        <f>IF('ASIA Prod. - PU'!P165=0,"",'ASIA Prod. - PU'!P165)</f>
        <v/>
      </c>
      <c r="M30" s="827" t="str">
        <f>IF('ASIA Prod. - PU'!Q165=0,"",'ASIA Prod. - PU'!Q165)</f>
        <v/>
      </c>
      <c r="N30" s="827" t="str">
        <f>IF('ASIA Prod. - PU'!R165=0,"",'ASIA Prod. - PU'!R165)</f>
        <v/>
      </c>
      <c r="O30" s="827" t="str">
        <f>IF('ASIA Prod. - PU'!S165=0,"",'ASIA Prod. - PU'!S165)</f>
        <v/>
      </c>
      <c r="P30" s="345" t="str">
        <f>IF('ASIA Prod. - PU'!T165=0,"",'ASIA Prod. - PU'!T165)</f>
        <v/>
      </c>
      <c r="Q30" s="345" t="str">
        <f>IF('ASIA Prod. - PU'!U165=0,"",'ASIA Prod. - PU'!U165)</f>
        <v/>
      </c>
      <c r="R30" s="827" t="str">
        <f>IF('ASIA Prod. - PU'!V165=0,"",'ASIA Prod. - PU'!V165)</f>
        <v/>
      </c>
      <c r="S30" s="827" t="str">
        <f>IF('ASIA Prod. - PU'!W165=0,"",'ASIA Prod. - PU'!W165)</f>
        <v/>
      </c>
      <c r="T30" s="345" t="str">
        <f>IF('ASIA Prod. - PU'!X165=0,"",'ASIA Prod. - PU'!X165)</f>
        <v/>
      </c>
      <c r="U30" s="827" t="str">
        <f>IF('ASIA Prod. - PU'!Y165=0,"",'ASIA Prod. - PU'!Y165)</f>
        <v/>
      </c>
      <c r="V30" s="827" t="str">
        <f>IF('ASIA Prod. - PU'!Z165=0,"",'ASIA Prod. - PU'!Z165)</f>
        <v/>
      </c>
      <c r="W30" s="827" t="str">
        <f>IF('ASIA Prod. - PU'!AB165=0,"",'ASIA Prod. - PU'!AB165)</f>
        <v/>
      </c>
      <c r="X30" s="827" t="str">
        <f>IF('ASIA Prod. - PU'!AC165=0,"",'ASIA Prod. - PU'!AC165)</f>
        <v/>
      </c>
      <c r="Y30" s="827" t="str">
        <f>IF('ASIA Prod. - PU'!AD165=0,"",'ASIA Prod. - PU'!AD165)</f>
        <v/>
      </c>
      <c r="Z30" s="616" t="str">
        <f>IF('ASIA Prod. - PU'!AE165=0,"",'ASIA Prod. - PU'!AE165)</f>
        <v/>
      </c>
    </row>
    <row r="31" spans="3:26" ht="15.6">
      <c r="C31" s="611" t="s">
        <v>30631</v>
      </c>
      <c r="D31" s="831" t="s">
        <v>30603</v>
      </c>
      <c r="E31" s="831" t="s">
        <v>30632</v>
      </c>
      <c r="F31" s="828">
        <f t="shared" si="4"/>
        <v>0</v>
      </c>
      <c r="G31" s="1056"/>
      <c r="H31" s="615" t="str">
        <f>IF('ASIA Prod. - PU'!L166=0,"",'ASIA Prod. - PU'!L166)</f>
        <v/>
      </c>
      <c r="I31" s="345" t="str">
        <f>IF('ASIA Prod. - PU'!M166=0,"",'ASIA Prod. - PU'!M166)</f>
        <v/>
      </c>
      <c r="J31" s="827" t="str">
        <f>IF('ASIA Prod. - PU'!N166=0,"",'ASIA Prod. - PU'!N166)</f>
        <v/>
      </c>
      <c r="K31" s="345" t="str">
        <f>IF('ASIA Prod. - PU'!O166=0,"",'ASIA Prod. - PU'!O166)</f>
        <v/>
      </c>
      <c r="L31" s="827" t="str">
        <f>IF('ASIA Prod. - PU'!P166=0,"",'ASIA Prod. - PU'!P166)</f>
        <v/>
      </c>
      <c r="M31" s="827" t="str">
        <f>IF('ASIA Prod. - PU'!Q166=0,"",'ASIA Prod. - PU'!Q166)</f>
        <v/>
      </c>
      <c r="N31" s="827" t="str">
        <f>IF('ASIA Prod. - PU'!R166=0,"",'ASIA Prod. - PU'!R166)</f>
        <v/>
      </c>
      <c r="O31" s="827" t="str">
        <f>IF('ASIA Prod. - PU'!S166=0,"",'ASIA Prod. - PU'!S166)</f>
        <v/>
      </c>
      <c r="P31" s="345" t="str">
        <f>IF('ASIA Prod. - PU'!T166=0,"",'ASIA Prod. - PU'!T166)</f>
        <v/>
      </c>
      <c r="Q31" s="345" t="str">
        <f>IF('ASIA Prod. - PU'!U166=0,"",'ASIA Prod. - PU'!U166)</f>
        <v/>
      </c>
      <c r="R31" s="827" t="str">
        <f>IF('ASIA Prod. - PU'!V166=0,"",'ASIA Prod. - PU'!V166)</f>
        <v/>
      </c>
      <c r="S31" s="827" t="str">
        <f>IF('ASIA Prod. - PU'!W166=0,"",'ASIA Prod. - PU'!W166)</f>
        <v/>
      </c>
      <c r="T31" s="345" t="str">
        <f>IF('ASIA Prod. - PU'!X166=0,"",'ASIA Prod. - PU'!X166)</f>
        <v/>
      </c>
      <c r="U31" s="827" t="str">
        <f>IF('ASIA Prod. - PU'!Y166=0,"",'ASIA Prod. - PU'!Y166)</f>
        <v/>
      </c>
      <c r="V31" s="827" t="str">
        <f>IF('ASIA Prod. - PU'!Z166=0,"",'ASIA Prod. - PU'!Z166)</f>
        <v/>
      </c>
      <c r="W31" s="827" t="str">
        <f>IF('ASIA Prod. - PU'!AB166=0,"",'ASIA Prod. - PU'!AB166)</f>
        <v/>
      </c>
      <c r="X31" s="827" t="str">
        <f>IF('ASIA Prod. - PU'!AC166=0,"",'ASIA Prod. - PU'!AC166)</f>
        <v/>
      </c>
      <c r="Y31" s="827" t="str">
        <f>IF('ASIA Prod. - PU'!AD166=0,"",'ASIA Prod. - PU'!AD166)</f>
        <v/>
      </c>
      <c r="Z31" s="616" t="str">
        <f>IF('ASIA Prod. - PU'!AE166=0,"",'ASIA Prod. - PU'!AE166)</f>
        <v/>
      </c>
    </row>
    <row r="32" spans="3:26" ht="15.6">
      <c r="C32" s="611" t="s">
        <v>30633</v>
      </c>
      <c r="D32" s="831" t="s">
        <v>30603</v>
      </c>
      <c r="E32" s="831" t="s">
        <v>30634</v>
      </c>
      <c r="F32" s="828">
        <f t="shared" si="4"/>
        <v>0</v>
      </c>
      <c r="G32" s="1056"/>
      <c r="H32" s="615" t="str">
        <f>IF('ASIA Prod. - PU'!L153=0,"",'ASIA Prod. - PU'!L153)</f>
        <v/>
      </c>
      <c r="I32" s="345" t="str">
        <f>IF('ASIA Prod. - PU'!M153=0,"",'ASIA Prod. - PU'!M153)</f>
        <v/>
      </c>
      <c r="J32" s="827" t="str">
        <f>IF('ASIA Prod. - PU'!N153=0,"",'ASIA Prod. - PU'!N153)</f>
        <v/>
      </c>
      <c r="K32" s="345" t="str">
        <f>IF('ASIA Prod. - PU'!O153=0,"",'ASIA Prod. - PU'!O153)</f>
        <v/>
      </c>
      <c r="L32" s="827" t="str">
        <f>IF('ASIA Prod. - PU'!P153=0,"",'ASIA Prod. - PU'!P153)</f>
        <v/>
      </c>
      <c r="M32" s="827" t="str">
        <f>IF('ASIA Prod. - PU'!Q153=0,"",'ASIA Prod. - PU'!Q153)</f>
        <v/>
      </c>
      <c r="N32" s="827" t="str">
        <f>IF('ASIA Prod. - PU'!R153=0,"",'ASIA Prod. - PU'!R153)</f>
        <v/>
      </c>
      <c r="O32" s="827" t="str">
        <f>IF('ASIA Prod. - PU'!S153=0,"",'ASIA Prod. - PU'!S153)</f>
        <v/>
      </c>
      <c r="P32" s="345" t="str">
        <f>IF('ASIA Prod. - PU'!T153=0,"",'ASIA Prod. - PU'!T153)</f>
        <v/>
      </c>
      <c r="Q32" s="345" t="str">
        <f>IF('ASIA Prod. - PU'!U153=0,"",'ASIA Prod. - PU'!U153)</f>
        <v/>
      </c>
      <c r="R32" s="827" t="str">
        <f>IF('ASIA Prod. - PU'!V153=0,"",'ASIA Prod. - PU'!V153)</f>
        <v/>
      </c>
      <c r="S32" s="827" t="str">
        <f>IF('ASIA Prod. - PU'!W153=0,"",'ASIA Prod. - PU'!W153)</f>
        <v/>
      </c>
      <c r="T32" s="345" t="str">
        <f>IF('ASIA Prod. - PU'!X153=0,"",'ASIA Prod. - PU'!X153)</f>
        <v/>
      </c>
      <c r="U32" s="827" t="str">
        <f>IF('ASIA Prod. - PU'!Y153=0,"",'ASIA Prod. - PU'!Y153)</f>
        <v/>
      </c>
      <c r="V32" s="827" t="str">
        <f>IF('ASIA Prod. - PU'!Z153=0,"",'ASIA Prod. - PU'!Z153)</f>
        <v/>
      </c>
      <c r="W32" s="827" t="str">
        <f>IF('ASIA Prod. - PU'!AB153=0,"",'ASIA Prod. - PU'!AB153)</f>
        <v/>
      </c>
      <c r="X32" s="827" t="str">
        <f>IF('ASIA Prod. - PU'!AC153=0,"",'ASIA Prod. - PU'!AC153)</f>
        <v/>
      </c>
      <c r="Y32" s="827" t="str">
        <f>IF('ASIA Prod. - PU'!AD153=0,"",'ASIA Prod. - PU'!AD153)</f>
        <v/>
      </c>
      <c r="Z32" s="616" t="str">
        <f>IF('ASIA Prod. - PU'!AE153=0,"",'ASIA Prod. - PU'!AE153)</f>
        <v/>
      </c>
    </row>
    <row r="33" spans="3:26" ht="15.6">
      <c r="C33" s="611" t="s">
        <v>30635</v>
      </c>
      <c r="D33" s="831" t="s">
        <v>30603</v>
      </c>
      <c r="E33" s="831" t="s">
        <v>30636</v>
      </c>
      <c r="F33" s="828">
        <f t="shared" si="4"/>
        <v>0</v>
      </c>
      <c r="G33" s="1056"/>
      <c r="H33" s="615" t="str">
        <f>IF('ASIA Prod. - PU'!L160=0,"",'ASIA Prod. - PU'!L160)</f>
        <v/>
      </c>
      <c r="I33" s="345" t="str">
        <f>IF('ASIA Prod. - PU'!M160=0,"",'ASIA Prod. - PU'!M160)</f>
        <v/>
      </c>
      <c r="J33" s="827" t="str">
        <f>IF('ASIA Prod. - PU'!N160=0,"",'ASIA Prod. - PU'!N160)</f>
        <v/>
      </c>
      <c r="K33" s="345" t="str">
        <f>IF('ASIA Prod. - PU'!O160=0,"",'ASIA Prod. - PU'!O160)</f>
        <v/>
      </c>
      <c r="L33" s="827" t="str">
        <f>IF('ASIA Prod. - PU'!P160=0,"",'ASIA Prod. - PU'!P160)</f>
        <v/>
      </c>
      <c r="M33" s="827" t="str">
        <f>IF('ASIA Prod. - PU'!Q160=0,"",'ASIA Prod. - PU'!Q160)</f>
        <v/>
      </c>
      <c r="N33" s="827" t="str">
        <f>IF('ASIA Prod. - PU'!R160=0,"",'ASIA Prod. - PU'!R160)</f>
        <v/>
      </c>
      <c r="O33" s="827" t="str">
        <f>IF('ASIA Prod. - PU'!S160=0,"",'ASIA Prod. - PU'!S160)</f>
        <v/>
      </c>
      <c r="P33" s="345" t="str">
        <f>IF('ASIA Prod. - PU'!T160=0,"",'ASIA Prod. - PU'!T160)</f>
        <v/>
      </c>
      <c r="Q33" s="345" t="str">
        <f>IF('ASIA Prod. - PU'!U160=0,"",'ASIA Prod. - PU'!U160)</f>
        <v/>
      </c>
      <c r="R33" s="827" t="str">
        <f>IF('ASIA Prod. - PU'!V160=0,"",'ASIA Prod. - PU'!V160)</f>
        <v/>
      </c>
      <c r="S33" s="827" t="str">
        <f>IF('ASIA Prod. - PU'!W160=0,"",'ASIA Prod. - PU'!W160)</f>
        <v/>
      </c>
      <c r="T33" s="345" t="str">
        <f>IF('ASIA Prod. - PU'!X160=0,"",'ASIA Prod. - PU'!X160)</f>
        <v/>
      </c>
      <c r="U33" s="827" t="str">
        <f>IF('ASIA Prod. - PU'!Y160=0,"",'ASIA Prod. - PU'!Y160)</f>
        <v/>
      </c>
      <c r="V33" s="827" t="str">
        <f>IF('ASIA Prod. - PU'!Z160=0,"",'ASIA Prod. - PU'!Z160)</f>
        <v/>
      </c>
      <c r="W33" s="827" t="str">
        <f>IF('ASIA Prod. - PU'!AB160=0,"",'ASIA Prod. - PU'!AB160)</f>
        <v/>
      </c>
      <c r="X33" s="827" t="str">
        <f>IF('ASIA Prod. - PU'!AC160=0,"",'ASIA Prod. - PU'!AC160)</f>
        <v/>
      </c>
      <c r="Y33" s="827" t="str">
        <f>IF('ASIA Prod. - PU'!AD160=0,"",'ASIA Prod. - PU'!AD160)</f>
        <v/>
      </c>
      <c r="Z33" s="616" t="str">
        <f>IF('ASIA Prod. - PU'!AE160=0,"",'ASIA Prod. - PU'!AE160)</f>
        <v/>
      </c>
    </row>
    <row r="34" spans="3:26" ht="15.6">
      <c r="C34" s="611" t="s">
        <v>30637</v>
      </c>
      <c r="D34" s="831" t="s">
        <v>30603</v>
      </c>
      <c r="E34" s="831" t="s">
        <v>30638</v>
      </c>
      <c r="F34" s="828">
        <f t="shared" si="4"/>
        <v>0</v>
      </c>
      <c r="G34" s="1056"/>
      <c r="H34" s="615" t="str">
        <f>IF('ASIA Prod. - PU'!L187=0,"",'ASIA Prod. - PU'!L187)</f>
        <v/>
      </c>
      <c r="I34" s="345" t="str">
        <f>IF('ASIA Prod. - PU'!M187=0,"",'ASIA Prod. - PU'!M187)</f>
        <v/>
      </c>
      <c r="J34" s="827" t="str">
        <f>IF('ASIA Prod. - PU'!N187=0,"",'ASIA Prod. - PU'!N187)</f>
        <v/>
      </c>
      <c r="K34" s="345" t="str">
        <f>IF('ASIA Prod. - PU'!O187=0,"",'ASIA Prod. - PU'!O187)</f>
        <v/>
      </c>
      <c r="L34" s="827" t="str">
        <f>IF('ASIA Prod. - PU'!P187=0,"",'ASIA Prod. - PU'!P187)</f>
        <v/>
      </c>
      <c r="M34" s="827" t="str">
        <f>IF('ASIA Prod. - PU'!Q187=0,"",'ASIA Prod. - PU'!Q187)</f>
        <v/>
      </c>
      <c r="N34" s="827" t="str">
        <f>IF('ASIA Prod. - PU'!R187=0,"",'ASIA Prod. - PU'!R187)</f>
        <v/>
      </c>
      <c r="O34" s="827" t="str">
        <f>IF('ASIA Prod. - PU'!S187=0,"",'ASIA Prod. - PU'!S187)</f>
        <v/>
      </c>
      <c r="P34" s="345" t="str">
        <f>IF('ASIA Prod. - PU'!T187=0,"",'ASIA Prod. - PU'!T187)</f>
        <v/>
      </c>
      <c r="Q34" s="345" t="str">
        <f>IF('ASIA Prod. - PU'!U187=0,"",'ASIA Prod. - PU'!U187)</f>
        <v/>
      </c>
      <c r="R34" s="827" t="str">
        <f>IF('ASIA Prod. - PU'!V187=0,"",'ASIA Prod. - PU'!V187)</f>
        <v/>
      </c>
      <c r="S34" s="827" t="str">
        <f>IF('ASIA Prod. - PU'!W187=0,"",'ASIA Prod. - PU'!W187)</f>
        <v/>
      </c>
      <c r="T34" s="345" t="str">
        <f>IF('ASIA Prod. - PU'!X187=0,"",'ASIA Prod. - PU'!X187)</f>
        <v/>
      </c>
      <c r="U34" s="827" t="str">
        <f>IF('ASIA Prod. - PU'!Y187=0,"",'ASIA Prod. - PU'!Y187)</f>
        <v/>
      </c>
      <c r="V34" s="827" t="str">
        <f>IF('ASIA Prod. - PU'!Z187=0,"",'ASIA Prod. - PU'!Z187)</f>
        <v/>
      </c>
      <c r="W34" s="827" t="str">
        <f>IF('ASIA Prod. - PU'!AB187=0,"",'ASIA Prod. - PU'!AB187)</f>
        <v/>
      </c>
      <c r="X34" s="827" t="str">
        <f>IF('ASIA Prod. - PU'!AC187=0,"",'ASIA Prod. - PU'!AC187)</f>
        <v/>
      </c>
      <c r="Y34" s="827" t="str">
        <f>IF('ASIA Prod. - PU'!AD187=0,"",'ASIA Prod. - PU'!AD187)</f>
        <v/>
      </c>
      <c r="Z34" s="616" t="str">
        <f>IF('ASIA Prod. - PU'!AE187=0,"",'ASIA Prod. - PU'!AE187)</f>
        <v/>
      </c>
    </row>
    <row r="35" spans="3:26" ht="15.6">
      <c r="C35" s="611" t="s">
        <v>30639</v>
      </c>
      <c r="D35" s="831" t="s">
        <v>30603</v>
      </c>
      <c r="E35" s="831" t="s">
        <v>30640</v>
      </c>
      <c r="F35" s="828">
        <f t="shared" si="4"/>
        <v>0</v>
      </c>
      <c r="G35" s="1056"/>
      <c r="H35" s="615" t="str">
        <f>IF('ASIA Prod. - PU'!L188=0,"",'ASIA Prod. - PU'!L188)</f>
        <v/>
      </c>
      <c r="I35" s="345" t="str">
        <f>IF('ASIA Prod. - PU'!M188=0,"",'ASIA Prod. - PU'!M188)</f>
        <v/>
      </c>
      <c r="J35" s="827" t="str">
        <f>IF('ASIA Prod. - PU'!N188=0,"",'ASIA Prod. - PU'!N188)</f>
        <v/>
      </c>
      <c r="K35" s="345" t="str">
        <f>IF('ASIA Prod. - PU'!O188=0,"",'ASIA Prod. - PU'!O188)</f>
        <v/>
      </c>
      <c r="L35" s="827" t="str">
        <f>IF('ASIA Prod. - PU'!P188=0,"",'ASIA Prod. - PU'!P188)</f>
        <v/>
      </c>
      <c r="M35" s="827" t="str">
        <f>IF('ASIA Prod. - PU'!Q188=0,"",'ASIA Prod. - PU'!Q188)</f>
        <v/>
      </c>
      <c r="N35" s="827" t="str">
        <f>IF('ASIA Prod. - PU'!R188=0,"",'ASIA Prod. - PU'!R188)</f>
        <v/>
      </c>
      <c r="O35" s="827" t="str">
        <f>IF('ASIA Prod. - PU'!S188=0,"",'ASIA Prod. - PU'!S188)</f>
        <v/>
      </c>
      <c r="P35" s="345" t="str">
        <f>IF('ASIA Prod. - PU'!T188=0,"",'ASIA Prod. - PU'!T188)</f>
        <v/>
      </c>
      <c r="Q35" s="345" t="str">
        <f>IF('ASIA Prod. - PU'!U188=0,"",'ASIA Prod. - PU'!U188)</f>
        <v/>
      </c>
      <c r="R35" s="827" t="str">
        <f>IF('ASIA Prod. - PU'!V188=0,"",'ASIA Prod. - PU'!V188)</f>
        <v/>
      </c>
      <c r="S35" s="827" t="str">
        <f>IF('ASIA Prod. - PU'!W188=0,"",'ASIA Prod. - PU'!W188)</f>
        <v/>
      </c>
      <c r="T35" s="345" t="str">
        <f>IF('ASIA Prod. - PU'!X188=0,"",'ASIA Prod. - PU'!X188)</f>
        <v/>
      </c>
      <c r="U35" s="827" t="str">
        <f>IF('ASIA Prod. - PU'!Y188=0,"",'ASIA Prod. - PU'!Y188)</f>
        <v/>
      </c>
      <c r="V35" s="827" t="str">
        <f>IF('ASIA Prod. - PU'!Z188=0,"",'ASIA Prod. - PU'!Z188)</f>
        <v/>
      </c>
      <c r="W35" s="827" t="str">
        <f>IF('ASIA Prod. - PU'!AB188=0,"",'ASIA Prod. - PU'!AB188)</f>
        <v/>
      </c>
      <c r="X35" s="827" t="str">
        <f>IF('ASIA Prod. - PU'!AC188=0,"",'ASIA Prod. - PU'!AC188)</f>
        <v/>
      </c>
      <c r="Y35" s="827" t="str">
        <f>IF('ASIA Prod. - PU'!AD188=0,"",'ASIA Prod. - PU'!AD188)</f>
        <v/>
      </c>
      <c r="Z35" s="616" t="str">
        <f>IF('ASIA Prod. - PU'!AE188=0,"",'ASIA Prod. - PU'!AE188)</f>
        <v/>
      </c>
    </row>
    <row r="36" spans="3:26" ht="15.6">
      <c r="C36" s="611" t="s">
        <v>30641</v>
      </c>
      <c r="D36" s="831" t="s">
        <v>30603</v>
      </c>
      <c r="E36" s="831" t="s">
        <v>30642</v>
      </c>
      <c r="F36" s="828">
        <f t="shared" si="4"/>
        <v>0</v>
      </c>
      <c r="G36" s="1056"/>
      <c r="H36" s="615" t="str">
        <f>IF('ASIA Prod. - PU'!L177=0,"",'ASIA Prod. - PU'!L177)</f>
        <v/>
      </c>
      <c r="I36" s="345" t="str">
        <f>IF('ASIA Prod. - PU'!M177=0,"",'ASIA Prod. - PU'!M177)</f>
        <v/>
      </c>
      <c r="J36" s="827" t="str">
        <f>IF('ASIA Prod. - PU'!N177=0,"",'ASIA Prod. - PU'!N177)</f>
        <v/>
      </c>
      <c r="K36" s="345" t="str">
        <f>IF('ASIA Prod. - PU'!O177=0,"",'ASIA Prod. - PU'!O177)</f>
        <v/>
      </c>
      <c r="L36" s="827" t="str">
        <f>IF('ASIA Prod. - PU'!P177=0,"",'ASIA Prod. - PU'!P177)</f>
        <v/>
      </c>
      <c r="M36" s="827" t="str">
        <f>IF('ASIA Prod. - PU'!Q177=0,"",'ASIA Prod. - PU'!Q177)</f>
        <v/>
      </c>
      <c r="N36" s="827" t="str">
        <f>IF('ASIA Prod. - PU'!R177=0,"",'ASIA Prod. - PU'!R177)</f>
        <v/>
      </c>
      <c r="O36" s="827" t="str">
        <f>IF('ASIA Prod. - PU'!S177=0,"",'ASIA Prod. - PU'!S177)</f>
        <v/>
      </c>
      <c r="P36" s="345" t="str">
        <f>IF('ASIA Prod. - PU'!T177=0,"",'ASIA Prod. - PU'!T177)</f>
        <v/>
      </c>
      <c r="Q36" s="345" t="str">
        <f>IF('ASIA Prod. - PU'!U177=0,"",'ASIA Prod. - PU'!U177)</f>
        <v/>
      </c>
      <c r="R36" s="827" t="str">
        <f>IF('ASIA Prod. - PU'!V177=0,"",'ASIA Prod. - PU'!V177)</f>
        <v/>
      </c>
      <c r="S36" s="827" t="str">
        <f>IF('ASIA Prod. - PU'!W177=0,"",'ASIA Prod. - PU'!W177)</f>
        <v/>
      </c>
      <c r="T36" s="345" t="str">
        <f>IF('ASIA Prod. - PU'!X177=0,"",'ASIA Prod. - PU'!X177)</f>
        <v/>
      </c>
      <c r="U36" s="827" t="str">
        <f>IF('ASIA Prod. - PU'!Y177=0,"",'ASIA Prod. - PU'!Y177)</f>
        <v/>
      </c>
      <c r="V36" s="827" t="str">
        <f>IF('ASIA Prod. - PU'!Z177=0,"",'ASIA Prod. - PU'!Z177)</f>
        <v/>
      </c>
      <c r="W36" s="827" t="str">
        <f>IF('ASIA Prod. - PU'!AB177=0,"",'ASIA Prod. - PU'!AB177)</f>
        <v/>
      </c>
      <c r="X36" s="827" t="str">
        <f>IF('ASIA Prod. - PU'!AC177=0,"",'ASIA Prod. - PU'!AC177)</f>
        <v/>
      </c>
      <c r="Y36" s="827" t="str">
        <f>IF('ASIA Prod. - PU'!AD177=0,"",'ASIA Prod. - PU'!AD177)</f>
        <v/>
      </c>
      <c r="Z36" s="616" t="str">
        <f>IF('ASIA Prod. - PU'!AE177=0,"",'ASIA Prod. - PU'!AE177)</f>
        <v/>
      </c>
    </row>
    <row r="37" spans="3:26" ht="15.6">
      <c r="C37" s="611" t="s">
        <v>30643</v>
      </c>
      <c r="D37" s="831" t="s">
        <v>30603</v>
      </c>
      <c r="E37" s="831" t="s">
        <v>30644</v>
      </c>
      <c r="F37" s="828">
        <f t="shared" si="4"/>
        <v>0</v>
      </c>
      <c r="G37" s="1056"/>
      <c r="H37" s="615" t="str">
        <f>IF('ASIA Prod. - PU'!L178=0,"",'ASIA Prod. - PU'!L178)</f>
        <v/>
      </c>
      <c r="I37" s="345" t="str">
        <f>IF('ASIA Prod. - PU'!M178=0,"",'ASIA Prod. - PU'!M178)</f>
        <v/>
      </c>
      <c r="J37" s="827" t="str">
        <f>IF('ASIA Prod. - PU'!N178=0,"",'ASIA Prod. - PU'!N178)</f>
        <v/>
      </c>
      <c r="K37" s="345" t="str">
        <f>IF('ASIA Prod. - PU'!O178=0,"",'ASIA Prod. - PU'!O178)</f>
        <v/>
      </c>
      <c r="L37" s="827" t="str">
        <f>IF('ASIA Prod. - PU'!P178=0,"",'ASIA Prod. - PU'!P178)</f>
        <v/>
      </c>
      <c r="M37" s="827" t="str">
        <f>IF('ASIA Prod. - PU'!Q178=0,"",'ASIA Prod. - PU'!Q178)</f>
        <v/>
      </c>
      <c r="N37" s="827" t="str">
        <f>IF('ASIA Prod. - PU'!R178=0,"",'ASIA Prod. - PU'!R178)</f>
        <v/>
      </c>
      <c r="O37" s="827" t="str">
        <f>IF('ASIA Prod. - PU'!S178=0,"",'ASIA Prod. - PU'!S178)</f>
        <v/>
      </c>
      <c r="P37" s="345" t="str">
        <f>IF('ASIA Prod. - PU'!T178=0,"",'ASIA Prod. - PU'!T178)</f>
        <v/>
      </c>
      <c r="Q37" s="345" t="str">
        <f>IF('ASIA Prod. - PU'!U178=0,"",'ASIA Prod. - PU'!U178)</f>
        <v/>
      </c>
      <c r="R37" s="827" t="str">
        <f>IF('ASIA Prod. - PU'!V178=0,"",'ASIA Prod. - PU'!V178)</f>
        <v/>
      </c>
      <c r="S37" s="827" t="str">
        <f>IF('ASIA Prod. - PU'!W178=0,"",'ASIA Prod. - PU'!W178)</f>
        <v/>
      </c>
      <c r="T37" s="345" t="str">
        <f>IF('ASIA Prod. - PU'!X178=0,"",'ASIA Prod. - PU'!X178)</f>
        <v/>
      </c>
      <c r="U37" s="827" t="str">
        <f>IF('ASIA Prod. - PU'!Y178=0,"",'ASIA Prod. - PU'!Y178)</f>
        <v/>
      </c>
      <c r="V37" s="827" t="str">
        <f>IF('ASIA Prod. - PU'!Z178=0,"",'ASIA Prod. - PU'!Z178)</f>
        <v/>
      </c>
      <c r="W37" s="827" t="str">
        <f>IF('ASIA Prod. - PU'!AB178=0,"",'ASIA Prod. - PU'!AB178)</f>
        <v/>
      </c>
      <c r="X37" s="827" t="str">
        <f>IF('ASIA Prod. - PU'!AC178=0,"",'ASIA Prod. - PU'!AC178)</f>
        <v/>
      </c>
      <c r="Y37" s="827" t="str">
        <f>IF('ASIA Prod. - PU'!AD178=0,"",'ASIA Prod. - PU'!AD178)</f>
        <v/>
      </c>
      <c r="Z37" s="616" t="str">
        <f>IF('ASIA Prod. - PU'!AE178=0,"",'ASIA Prod. - PU'!AE178)</f>
        <v/>
      </c>
    </row>
    <row r="38" spans="3:26" ht="15.6">
      <c r="C38" s="611" t="s">
        <v>30645</v>
      </c>
      <c r="D38" s="831" t="s">
        <v>30603</v>
      </c>
      <c r="E38" s="831" t="s">
        <v>30646</v>
      </c>
      <c r="F38" s="828">
        <f t="shared" si="4"/>
        <v>0</v>
      </c>
      <c r="G38" s="1056"/>
      <c r="H38" s="615" t="str">
        <f>IF('ASIA Prod. - PU'!L179=0,"",'ASIA Prod. - PU'!L179)</f>
        <v/>
      </c>
      <c r="I38" s="345" t="str">
        <f>IF('ASIA Prod. - PU'!M179=0,"",'ASIA Prod. - PU'!M179)</f>
        <v/>
      </c>
      <c r="J38" s="827" t="str">
        <f>IF('ASIA Prod. - PU'!N179=0,"",'ASIA Prod. - PU'!N179)</f>
        <v/>
      </c>
      <c r="K38" s="345" t="str">
        <f>IF('ASIA Prod. - PU'!O179=0,"",'ASIA Prod. - PU'!O179)</f>
        <v/>
      </c>
      <c r="L38" s="827" t="str">
        <f>IF('ASIA Prod. - PU'!P179=0,"",'ASIA Prod. - PU'!P179)</f>
        <v/>
      </c>
      <c r="M38" s="827" t="str">
        <f>IF('ASIA Prod. - PU'!Q179=0,"",'ASIA Prod. - PU'!Q179)</f>
        <v/>
      </c>
      <c r="N38" s="827" t="str">
        <f>IF('ASIA Prod. - PU'!R179=0,"",'ASIA Prod. - PU'!R179)</f>
        <v/>
      </c>
      <c r="O38" s="827" t="str">
        <f>IF('ASIA Prod. - PU'!S179=0,"",'ASIA Prod. - PU'!S179)</f>
        <v/>
      </c>
      <c r="P38" s="345" t="str">
        <f>IF('ASIA Prod. - PU'!T179=0,"",'ASIA Prod. - PU'!T179)</f>
        <v/>
      </c>
      <c r="Q38" s="345" t="str">
        <f>IF('ASIA Prod. - PU'!U179=0,"",'ASIA Prod. - PU'!U179)</f>
        <v/>
      </c>
      <c r="R38" s="827" t="str">
        <f>IF('ASIA Prod. - PU'!V179=0,"",'ASIA Prod. - PU'!V179)</f>
        <v/>
      </c>
      <c r="S38" s="827" t="str">
        <f>IF('ASIA Prod. - PU'!W179=0,"",'ASIA Prod. - PU'!W179)</f>
        <v/>
      </c>
      <c r="T38" s="345" t="str">
        <f>IF('ASIA Prod. - PU'!X179=0,"",'ASIA Prod. - PU'!X179)</f>
        <v/>
      </c>
      <c r="U38" s="827" t="str">
        <f>IF('ASIA Prod. - PU'!Y179=0,"",'ASIA Prod. - PU'!Y179)</f>
        <v/>
      </c>
      <c r="V38" s="827" t="str">
        <f>IF('ASIA Prod. - PU'!Z179=0,"",'ASIA Prod. - PU'!Z179)</f>
        <v/>
      </c>
      <c r="W38" s="827" t="str">
        <f>IF('ASIA Prod. - PU'!AB179=0,"",'ASIA Prod. - PU'!AB179)</f>
        <v/>
      </c>
      <c r="X38" s="827" t="str">
        <f>IF('ASIA Prod. - PU'!AC179=0,"",'ASIA Prod. - PU'!AC179)</f>
        <v/>
      </c>
      <c r="Y38" s="827" t="str">
        <f>IF('ASIA Prod. - PU'!AD179=0,"",'ASIA Prod. - PU'!AD179)</f>
        <v/>
      </c>
      <c r="Z38" s="616" t="str">
        <f>IF('ASIA Prod. - PU'!AE179=0,"",'ASIA Prod. - PU'!AE179)</f>
        <v/>
      </c>
    </row>
    <row r="39" spans="3:26" ht="15.6">
      <c r="C39" s="611" t="s">
        <v>30647</v>
      </c>
      <c r="D39" s="831" t="s">
        <v>30603</v>
      </c>
      <c r="E39" s="831" t="s">
        <v>30648</v>
      </c>
      <c r="F39" s="828">
        <f t="shared" si="4"/>
        <v>0</v>
      </c>
      <c r="G39" s="1056"/>
      <c r="H39" s="615" t="str">
        <f>IF('ASIA Prod. - PU'!L183=0,"",'ASIA Prod. - PU'!L183)</f>
        <v/>
      </c>
      <c r="I39" s="345" t="str">
        <f>IF('ASIA Prod. - PU'!M183=0,"",'ASIA Prod. - PU'!M183)</f>
        <v/>
      </c>
      <c r="J39" s="827" t="str">
        <f>IF('ASIA Prod. - PU'!N183=0,"",'ASIA Prod. - PU'!N183)</f>
        <v/>
      </c>
      <c r="K39" s="345" t="str">
        <f>IF('ASIA Prod. - PU'!O183=0,"",'ASIA Prod. - PU'!O183)</f>
        <v/>
      </c>
      <c r="L39" s="827" t="str">
        <f>IF('ASIA Prod. - PU'!P183=0,"",'ASIA Prod. - PU'!P183)</f>
        <v/>
      </c>
      <c r="M39" s="827" t="str">
        <f>IF('ASIA Prod. - PU'!Q183=0,"",'ASIA Prod. - PU'!Q183)</f>
        <v/>
      </c>
      <c r="N39" s="827" t="str">
        <f>IF('ASIA Prod. - PU'!R183=0,"",'ASIA Prod. - PU'!R183)</f>
        <v/>
      </c>
      <c r="O39" s="827" t="str">
        <f>IF('ASIA Prod. - PU'!S183=0,"",'ASIA Prod. - PU'!S183)</f>
        <v/>
      </c>
      <c r="P39" s="345" t="str">
        <f>IF('ASIA Prod. - PU'!T183=0,"",'ASIA Prod. - PU'!T183)</f>
        <v/>
      </c>
      <c r="Q39" s="345" t="str">
        <f>IF('ASIA Prod. - PU'!U183=0,"",'ASIA Prod. - PU'!U183)</f>
        <v/>
      </c>
      <c r="R39" s="827" t="str">
        <f>IF('ASIA Prod. - PU'!V183=0,"",'ASIA Prod. - PU'!V183)</f>
        <v/>
      </c>
      <c r="S39" s="827" t="str">
        <f>IF('ASIA Prod. - PU'!W183=0,"",'ASIA Prod. - PU'!W183)</f>
        <v/>
      </c>
      <c r="T39" s="345" t="str">
        <f>IF('ASIA Prod. - PU'!X183=0,"",'ASIA Prod. - PU'!X183)</f>
        <v/>
      </c>
      <c r="U39" s="827" t="str">
        <f>IF('ASIA Prod. - PU'!Y183=0,"",'ASIA Prod. - PU'!Y183)</f>
        <v/>
      </c>
      <c r="V39" s="827" t="str">
        <f>IF('ASIA Prod. - PU'!Z183=0,"",'ASIA Prod. - PU'!Z183)</f>
        <v/>
      </c>
      <c r="W39" s="827" t="str">
        <f>IF('ASIA Prod. - PU'!AB183=0,"",'ASIA Prod. - PU'!AB183)</f>
        <v/>
      </c>
      <c r="X39" s="827" t="str">
        <f>IF('ASIA Prod. - PU'!AC183=0,"",'ASIA Prod. - PU'!AC183)</f>
        <v/>
      </c>
      <c r="Y39" s="827" t="str">
        <f>IF('ASIA Prod. - PU'!AD183=0,"",'ASIA Prod. - PU'!AD183)</f>
        <v/>
      </c>
      <c r="Z39" s="616" t="str">
        <f>IF('ASIA Prod. - PU'!AE183=0,"",'ASIA Prod. - PU'!AE183)</f>
        <v/>
      </c>
    </row>
    <row r="40" spans="3:26" ht="15.6">
      <c r="C40" s="611" t="s">
        <v>30649</v>
      </c>
      <c r="D40" s="831" t="s">
        <v>30603</v>
      </c>
      <c r="E40" s="831" t="s">
        <v>30650</v>
      </c>
      <c r="F40" s="828">
        <f t="shared" si="4"/>
        <v>0</v>
      </c>
      <c r="G40" s="1056"/>
      <c r="H40" s="615" t="str">
        <f>IF('ASIA Prod. - PU'!L184=0,"",'ASIA Prod. - PU'!L184)</f>
        <v/>
      </c>
      <c r="I40" s="345" t="str">
        <f>IF('ASIA Prod. - PU'!M184=0,"",'ASIA Prod. - PU'!M184)</f>
        <v/>
      </c>
      <c r="J40" s="827" t="str">
        <f>IF('ASIA Prod. - PU'!N184=0,"",'ASIA Prod. - PU'!N184)</f>
        <v/>
      </c>
      <c r="K40" s="345" t="str">
        <f>IF('ASIA Prod. - PU'!O184=0,"",'ASIA Prod. - PU'!O184)</f>
        <v/>
      </c>
      <c r="L40" s="827" t="str">
        <f>IF('ASIA Prod. - PU'!P184=0,"",'ASIA Prod. - PU'!P184)</f>
        <v/>
      </c>
      <c r="M40" s="827" t="str">
        <f>IF('ASIA Prod. - PU'!Q184=0,"",'ASIA Prod. - PU'!Q184)</f>
        <v/>
      </c>
      <c r="N40" s="827" t="str">
        <f>IF('ASIA Prod. - PU'!R184=0,"",'ASIA Prod. - PU'!R184)</f>
        <v/>
      </c>
      <c r="O40" s="827" t="str">
        <f>IF('ASIA Prod. - PU'!S184=0,"",'ASIA Prod. - PU'!S184)</f>
        <v/>
      </c>
      <c r="P40" s="345" t="str">
        <f>IF('ASIA Prod. - PU'!T184=0,"",'ASIA Prod. - PU'!T184)</f>
        <v/>
      </c>
      <c r="Q40" s="345" t="str">
        <f>IF('ASIA Prod. - PU'!U184=0,"",'ASIA Prod. - PU'!U184)</f>
        <v/>
      </c>
      <c r="R40" s="827" t="str">
        <f>IF('ASIA Prod. - PU'!V184=0,"",'ASIA Prod. - PU'!V184)</f>
        <v/>
      </c>
      <c r="S40" s="827" t="str">
        <f>IF('ASIA Prod. - PU'!W184=0,"",'ASIA Prod. - PU'!W184)</f>
        <v/>
      </c>
      <c r="T40" s="345" t="str">
        <f>IF('ASIA Prod. - PU'!X184=0,"",'ASIA Prod. - PU'!X184)</f>
        <v/>
      </c>
      <c r="U40" s="827" t="str">
        <f>IF('ASIA Prod. - PU'!Y184=0,"",'ASIA Prod. - PU'!Y184)</f>
        <v/>
      </c>
      <c r="V40" s="827" t="str">
        <f>IF('ASIA Prod. - PU'!Z184=0,"",'ASIA Prod. - PU'!Z184)</f>
        <v/>
      </c>
      <c r="W40" s="827" t="str">
        <f>IF('ASIA Prod. - PU'!AB184=0,"",'ASIA Prod. - PU'!AB184)</f>
        <v/>
      </c>
      <c r="X40" s="827" t="str">
        <f>IF('ASIA Prod. - PU'!AC184=0,"",'ASIA Prod. - PU'!AC184)</f>
        <v/>
      </c>
      <c r="Y40" s="827" t="str">
        <f>IF('ASIA Prod. - PU'!AD184=0,"",'ASIA Prod. - PU'!AD184)</f>
        <v/>
      </c>
      <c r="Z40" s="616" t="str">
        <f>IF('ASIA Prod. - PU'!AE184=0,"",'ASIA Prod. - PU'!AE184)</f>
        <v/>
      </c>
    </row>
    <row r="41" spans="3:26" ht="15.6">
      <c r="C41" s="611" t="s">
        <v>30651</v>
      </c>
      <c r="D41" s="831" t="s">
        <v>30603</v>
      </c>
      <c r="E41" s="831" t="s">
        <v>30652</v>
      </c>
      <c r="F41" s="828">
        <f t="shared" si="4"/>
        <v>0</v>
      </c>
      <c r="G41" s="1056"/>
      <c r="H41" s="615" t="str">
        <f>IF('ASIA Prod. - PU'!L185=0,"",'ASIA Prod. - PU'!L185)</f>
        <v/>
      </c>
      <c r="I41" s="345" t="str">
        <f>IF('ASIA Prod. - PU'!M185=0,"",'ASIA Prod. - PU'!M185)</f>
        <v/>
      </c>
      <c r="J41" s="827" t="str">
        <f>IF('ASIA Prod. - PU'!N185=0,"",'ASIA Prod. - PU'!N185)</f>
        <v/>
      </c>
      <c r="K41" s="345" t="str">
        <f>IF('ASIA Prod. - PU'!O185=0,"",'ASIA Prod. - PU'!O185)</f>
        <v/>
      </c>
      <c r="L41" s="827" t="str">
        <f>IF('ASIA Prod. - PU'!P185=0,"",'ASIA Prod. - PU'!P185)</f>
        <v/>
      </c>
      <c r="M41" s="827" t="str">
        <f>IF('ASIA Prod. - PU'!Q185=0,"",'ASIA Prod. - PU'!Q185)</f>
        <v/>
      </c>
      <c r="N41" s="827" t="str">
        <f>IF('ASIA Prod. - PU'!R185=0,"",'ASIA Prod. - PU'!R185)</f>
        <v/>
      </c>
      <c r="O41" s="827" t="str">
        <f>IF('ASIA Prod. - PU'!S185=0,"",'ASIA Prod. - PU'!S185)</f>
        <v/>
      </c>
      <c r="P41" s="345" t="str">
        <f>IF('ASIA Prod. - PU'!T185=0,"",'ASIA Prod. - PU'!T185)</f>
        <v/>
      </c>
      <c r="Q41" s="345" t="str">
        <f>IF('ASIA Prod. - PU'!U185=0,"",'ASIA Prod. - PU'!U185)</f>
        <v/>
      </c>
      <c r="R41" s="827" t="str">
        <f>IF('ASIA Prod. - PU'!V185=0,"",'ASIA Prod. - PU'!V185)</f>
        <v/>
      </c>
      <c r="S41" s="827" t="str">
        <f>IF('ASIA Prod. - PU'!W185=0,"",'ASIA Prod. - PU'!W185)</f>
        <v/>
      </c>
      <c r="T41" s="345" t="str">
        <f>IF('ASIA Prod. - PU'!X185=0,"",'ASIA Prod. - PU'!X185)</f>
        <v/>
      </c>
      <c r="U41" s="827" t="str">
        <f>IF('ASIA Prod. - PU'!Y185=0,"",'ASIA Prod. - PU'!Y185)</f>
        <v/>
      </c>
      <c r="V41" s="827" t="str">
        <f>IF('ASIA Prod. - PU'!Z185=0,"",'ASIA Prod. - PU'!Z185)</f>
        <v/>
      </c>
      <c r="W41" s="827" t="str">
        <f>IF('ASIA Prod. - PU'!AB185=0,"",'ASIA Prod. - PU'!AB185)</f>
        <v/>
      </c>
      <c r="X41" s="827" t="str">
        <f>IF('ASIA Prod. - PU'!AC185=0,"",'ASIA Prod. - PU'!AC185)</f>
        <v/>
      </c>
      <c r="Y41" s="827" t="str">
        <f>IF('ASIA Prod. - PU'!AD185=0,"",'ASIA Prod. - PU'!AD185)</f>
        <v/>
      </c>
      <c r="Z41" s="616" t="str">
        <f>IF('ASIA Prod. - PU'!AE185=0,"",'ASIA Prod. - PU'!AE185)</f>
        <v/>
      </c>
    </row>
    <row r="42" spans="3:26" ht="15.6">
      <c r="C42" s="611" t="s">
        <v>30653</v>
      </c>
      <c r="D42" s="831" t="s">
        <v>30603</v>
      </c>
      <c r="E42" s="831" t="s">
        <v>30654</v>
      </c>
      <c r="F42" s="828">
        <f t="shared" si="4"/>
        <v>0</v>
      </c>
      <c r="G42" s="1056"/>
      <c r="H42" s="615" t="str">
        <f>IF('ASIA Prod. - PU'!L186=0,"",'ASIA Prod. - PU'!L186)</f>
        <v/>
      </c>
      <c r="I42" s="345" t="str">
        <f>IF('ASIA Prod. - PU'!M186=0,"",'ASIA Prod. - PU'!M186)</f>
        <v/>
      </c>
      <c r="J42" s="827" t="str">
        <f>IF('ASIA Prod. - PU'!N186=0,"",'ASIA Prod. - PU'!N186)</f>
        <v/>
      </c>
      <c r="K42" s="345" t="str">
        <f>IF('ASIA Prod. - PU'!O186=0,"",'ASIA Prod. - PU'!O186)</f>
        <v/>
      </c>
      <c r="L42" s="827" t="str">
        <f>IF('ASIA Prod. - PU'!P186=0,"",'ASIA Prod. - PU'!P186)</f>
        <v/>
      </c>
      <c r="M42" s="827" t="str">
        <f>IF('ASIA Prod. - PU'!Q186=0,"",'ASIA Prod. - PU'!Q186)</f>
        <v/>
      </c>
      <c r="N42" s="827" t="str">
        <f>IF('ASIA Prod. - PU'!R186=0,"",'ASIA Prod. - PU'!R186)</f>
        <v/>
      </c>
      <c r="O42" s="827" t="str">
        <f>IF('ASIA Prod. - PU'!S186=0,"",'ASIA Prod. - PU'!S186)</f>
        <v/>
      </c>
      <c r="P42" s="345" t="str">
        <f>IF('ASIA Prod. - PU'!T186=0,"",'ASIA Prod. - PU'!T186)</f>
        <v/>
      </c>
      <c r="Q42" s="345" t="str">
        <f>IF('ASIA Prod. - PU'!U186=0,"",'ASIA Prod. - PU'!U186)</f>
        <v/>
      </c>
      <c r="R42" s="827" t="str">
        <f>IF('ASIA Prod. - PU'!V186=0,"",'ASIA Prod. - PU'!V186)</f>
        <v/>
      </c>
      <c r="S42" s="827" t="str">
        <f>IF('ASIA Prod. - PU'!W186=0,"",'ASIA Prod. - PU'!W186)</f>
        <v/>
      </c>
      <c r="T42" s="345" t="str">
        <f>IF('ASIA Prod. - PU'!X186=0,"",'ASIA Prod. - PU'!X186)</f>
        <v/>
      </c>
      <c r="U42" s="827" t="str">
        <f>IF('ASIA Prod. - PU'!Y186=0,"",'ASIA Prod. - PU'!Y186)</f>
        <v/>
      </c>
      <c r="V42" s="827" t="str">
        <f>IF('ASIA Prod. - PU'!Z186=0,"",'ASIA Prod. - PU'!Z186)</f>
        <v/>
      </c>
      <c r="W42" s="827" t="str">
        <f>IF('ASIA Prod. - PU'!AB186=0,"",'ASIA Prod. - PU'!AB186)</f>
        <v/>
      </c>
      <c r="X42" s="827" t="str">
        <f>IF('ASIA Prod. - PU'!AC186=0,"",'ASIA Prod. - PU'!AC186)</f>
        <v/>
      </c>
      <c r="Y42" s="827" t="str">
        <f>IF('ASIA Prod. - PU'!AD186=0,"",'ASIA Prod. - PU'!AD186)</f>
        <v/>
      </c>
      <c r="Z42" s="616" t="str">
        <f>IF('ASIA Prod. - PU'!AE186=0,"",'ASIA Prod. - PU'!AE186)</f>
        <v/>
      </c>
    </row>
    <row r="43" spans="3:26" ht="15.6">
      <c r="C43" s="611"/>
      <c r="D43" s="831"/>
      <c r="E43" s="831"/>
      <c r="F43" s="828">
        <f t="shared" si="4"/>
        <v>0</v>
      </c>
      <c r="G43" s="1056"/>
      <c r="H43" s="612"/>
      <c r="I43" s="825"/>
      <c r="J43" s="826"/>
      <c r="K43" s="825"/>
      <c r="L43" s="826"/>
      <c r="M43" s="826"/>
      <c r="N43" s="826"/>
      <c r="O43" s="826"/>
      <c r="P43" s="825"/>
      <c r="Q43" s="825"/>
      <c r="R43" s="826"/>
      <c r="S43" s="826"/>
      <c r="T43" s="825"/>
      <c r="U43" s="826"/>
      <c r="V43" s="826"/>
      <c r="W43" s="826"/>
      <c r="X43" s="826"/>
      <c r="Y43" s="826"/>
      <c r="Z43" s="613"/>
    </row>
    <row r="44" spans="3:26" ht="15.6">
      <c r="C44" s="611" t="s">
        <v>30655</v>
      </c>
      <c r="D44" s="831" t="s">
        <v>30603</v>
      </c>
      <c r="E44" s="831" t="s">
        <v>30656</v>
      </c>
      <c r="F44" s="828">
        <f t="shared" si="4"/>
        <v>0</v>
      </c>
      <c r="G44" s="1056"/>
      <c r="H44" s="615" t="str">
        <f>IF('ASIA Prod. - PU'!L190=0,"",'ASIA Prod. - PU'!L190)</f>
        <v/>
      </c>
      <c r="I44" s="345" t="str">
        <f>IF('ASIA Prod. - PU'!M190=0,"",'ASIA Prod. - PU'!M190)</f>
        <v/>
      </c>
      <c r="J44" s="827" t="str">
        <f>IF('ASIA Prod. - PU'!N190=0,"",'ASIA Prod. - PU'!N190)</f>
        <v/>
      </c>
      <c r="K44" s="345" t="str">
        <f>IF('ASIA Prod. - PU'!O190=0,"",'ASIA Prod. - PU'!O190)</f>
        <v/>
      </c>
      <c r="L44" s="827" t="str">
        <f>IF('ASIA Prod. - PU'!P190=0,"",'ASIA Prod. - PU'!P190)</f>
        <v/>
      </c>
      <c r="M44" s="827" t="str">
        <f>IF('ASIA Prod. - PU'!Q190=0,"",'ASIA Prod. - PU'!Q190)</f>
        <v/>
      </c>
      <c r="N44" s="827" t="str">
        <f>IF('ASIA Prod. - PU'!R190=0,"",'ASIA Prod. - PU'!R190)</f>
        <v/>
      </c>
      <c r="O44" s="827" t="str">
        <f>IF('ASIA Prod. - PU'!S190=0,"",'ASIA Prod. - PU'!S190)</f>
        <v/>
      </c>
      <c r="P44" s="345" t="str">
        <f>IF('ASIA Prod. - PU'!T190=0,"",'ASIA Prod. - PU'!T190)</f>
        <v/>
      </c>
      <c r="Q44" s="345" t="str">
        <f>IF('ASIA Prod. - PU'!U190=0,"",'ASIA Prod. - PU'!U190)</f>
        <v/>
      </c>
      <c r="R44" s="827" t="str">
        <f>IF('ASIA Prod. - PU'!V190=0,"",'ASIA Prod. - PU'!V190)</f>
        <v/>
      </c>
      <c r="S44" s="827" t="str">
        <f>IF('ASIA Prod. - PU'!W190=0,"",'ASIA Prod. - PU'!W190)</f>
        <v/>
      </c>
      <c r="T44" s="345" t="str">
        <f>IF('ASIA Prod. - PU'!X190=0,"",'ASIA Prod. - PU'!X190)</f>
        <v/>
      </c>
      <c r="U44" s="827" t="str">
        <f>IF('ASIA Prod. - PU'!Y190=0,"",'ASIA Prod. - PU'!Y190)</f>
        <v/>
      </c>
      <c r="V44" s="827" t="str">
        <f>IF('ASIA Prod. - PU'!Z190=0,"",'ASIA Prod. - PU'!Z190)</f>
        <v/>
      </c>
      <c r="W44" s="827" t="str">
        <f>IF('ASIA Prod. - PU'!AB190=0,"",'ASIA Prod. - PU'!AB190)</f>
        <v/>
      </c>
      <c r="X44" s="827" t="str">
        <f>IF('ASIA Prod. - PU'!AC190=0,"",'ASIA Prod. - PU'!AC190)</f>
        <v/>
      </c>
      <c r="Y44" s="827" t="str">
        <f>IF('ASIA Prod. - PU'!AD190=0,"",'ASIA Prod. - PU'!AD190)</f>
        <v/>
      </c>
      <c r="Z44" s="616" t="str">
        <f>IF('ASIA Prod. - PU'!AE190=0,"",'ASIA Prod. - PU'!AE190)</f>
        <v/>
      </c>
    </row>
    <row r="45" spans="3:26" ht="15.6">
      <c r="C45" s="611" t="s">
        <v>30657</v>
      </c>
      <c r="D45" s="831" t="s">
        <v>30603</v>
      </c>
      <c r="E45" s="831" t="s">
        <v>30658</v>
      </c>
      <c r="F45" s="828">
        <f t="shared" si="4"/>
        <v>0</v>
      </c>
      <c r="G45" s="1056"/>
      <c r="H45" s="615" t="str">
        <f>IF('ASIA Prod. - PU'!L192=0,"",'ASIA Prod. - PU'!L192)</f>
        <v/>
      </c>
      <c r="I45" s="345" t="str">
        <f>IF('ASIA Prod. - PU'!M192=0,"",'ASIA Prod. - PU'!M192)</f>
        <v/>
      </c>
      <c r="J45" s="827" t="str">
        <f>IF('ASIA Prod. - PU'!N192=0,"",'ASIA Prod. - PU'!N192)</f>
        <v/>
      </c>
      <c r="K45" s="345" t="str">
        <f>IF('ASIA Prod. - PU'!O192=0,"",'ASIA Prod. - PU'!O192)</f>
        <v/>
      </c>
      <c r="L45" s="827" t="str">
        <f>IF('ASIA Prod. - PU'!P192=0,"",'ASIA Prod. - PU'!P192)</f>
        <v/>
      </c>
      <c r="M45" s="827" t="str">
        <f>IF('ASIA Prod. - PU'!Q192=0,"",'ASIA Prod. - PU'!Q192)</f>
        <v/>
      </c>
      <c r="N45" s="827" t="str">
        <f>IF('ASIA Prod. - PU'!R192=0,"",'ASIA Prod. - PU'!R192)</f>
        <v/>
      </c>
      <c r="O45" s="827" t="str">
        <f>IF('ASIA Prod. - PU'!S192=0,"",'ASIA Prod. - PU'!S192)</f>
        <v/>
      </c>
      <c r="P45" s="345" t="str">
        <f>IF('ASIA Prod. - PU'!T192=0,"",'ASIA Prod. - PU'!T192)</f>
        <v/>
      </c>
      <c r="Q45" s="345" t="str">
        <f>IF('ASIA Prod. - PU'!U192=0,"",'ASIA Prod. - PU'!U192)</f>
        <v/>
      </c>
      <c r="R45" s="827" t="str">
        <f>IF('ASIA Prod. - PU'!V192=0,"",'ASIA Prod. - PU'!V192)</f>
        <v/>
      </c>
      <c r="S45" s="827" t="str">
        <f>IF('ASIA Prod. - PU'!W192=0,"",'ASIA Prod. - PU'!W192)</f>
        <v/>
      </c>
      <c r="T45" s="345" t="str">
        <f>IF('ASIA Prod. - PU'!X192=0,"",'ASIA Prod. - PU'!X192)</f>
        <v/>
      </c>
      <c r="U45" s="827" t="str">
        <f>IF('ASIA Prod. - PU'!Y192=0,"",'ASIA Prod. - PU'!Y192)</f>
        <v/>
      </c>
      <c r="V45" s="827" t="str">
        <f>IF('ASIA Prod. - PU'!Z192=0,"",'ASIA Prod. - PU'!Z192)</f>
        <v/>
      </c>
      <c r="W45" s="827" t="str">
        <f>IF('ASIA Prod. - PU'!AB192=0,"",'ASIA Prod. - PU'!AB192)</f>
        <v/>
      </c>
      <c r="X45" s="827" t="str">
        <f>IF('ASIA Prod. - PU'!AC192=0,"",'ASIA Prod. - PU'!AC192)</f>
        <v/>
      </c>
      <c r="Y45" s="827" t="str">
        <f>IF('ASIA Prod. - PU'!AD192=0,"",'ASIA Prod. - PU'!AD192)</f>
        <v/>
      </c>
      <c r="Z45" s="616" t="str">
        <f>IF('ASIA Prod. - PU'!AE192=0,"",'ASIA Prod. - PU'!AE192)</f>
        <v/>
      </c>
    </row>
    <row r="46" spans="3:26" ht="15.6">
      <c r="C46" s="611" t="s">
        <v>30659</v>
      </c>
      <c r="D46" s="831" t="s">
        <v>30603</v>
      </c>
      <c r="E46" s="831" t="s">
        <v>30660</v>
      </c>
      <c r="F46" s="828">
        <f t="shared" si="4"/>
        <v>0</v>
      </c>
      <c r="G46" s="1056"/>
      <c r="H46" s="615" t="str">
        <f>IF('ASIA Prod. - PU'!L193=0,"",'ASIA Prod. - PU'!L193)</f>
        <v/>
      </c>
      <c r="I46" s="345" t="str">
        <f>IF('ASIA Prod. - PU'!M193=0,"",'ASIA Prod. - PU'!M193)</f>
        <v/>
      </c>
      <c r="J46" s="827" t="str">
        <f>IF('ASIA Prod. - PU'!N193=0,"",'ASIA Prod. - PU'!N193)</f>
        <v/>
      </c>
      <c r="K46" s="345" t="str">
        <f>IF('ASIA Prod. - PU'!O193=0,"",'ASIA Prod. - PU'!O193)</f>
        <v/>
      </c>
      <c r="L46" s="827" t="str">
        <f>IF('ASIA Prod. - PU'!P193=0,"",'ASIA Prod. - PU'!P193)</f>
        <v/>
      </c>
      <c r="M46" s="827" t="str">
        <f>IF('ASIA Prod. - PU'!Q193=0,"",'ASIA Prod. - PU'!Q193)</f>
        <v/>
      </c>
      <c r="N46" s="827" t="str">
        <f>IF('ASIA Prod. - PU'!R193=0,"",'ASIA Prod. - PU'!R193)</f>
        <v/>
      </c>
      <c r="O46" s="827" t="str">
        <f>IF('ASIA Prod. - PU'!S193=0,"",'ASIA Prod. - PU'!S193)</f>
        <v/>
      </c>
      <c r="P46" s="345" t="str">
        <f>IF('ASIA Prod. - PU'!T193=0,"",'ASIA Prod. - PU'!T193)</f>
        <v/>
      </c>
      <c r="Q46" s="345" t="str">
        <f>IF('ASIA Prod. - PU'!U193=0,"",'ASIA Prod. - PU'!U193)</f>
        <v/>
      </c>
      <c r="R46" s="827" t="str">
        <f>IF('ASIA Prod. - PU'!V193=0,"",'ASIA Prod. - PU'!V193)</f>
        <v/>
      </c>
      <c r="S46" s="827" t="str">
        <f>IF('ASIA Prod. - PU'!W193=0,"",'ASIA Prod. - PU'!W193)</f>
        <v/>
      </c>
      <c r="T46" s="345" t="str">
        <f>IF('ASIA Prod. - PU'!X193=0,"",'ASIA Prod. - PU'!X193)</f>
        <v/>
      </c>
      <c r="U46" s="827" t="str">
        <f>IF('ASIA Prod. - PU'!Y193=0,"",'ASIA Prod. - PU'!Y193)</f>
        <v/>
      </c>
      <c r="V46" s="827" t="str">
        <f>IF('ASIA Prod. - PU'!Z193=0,"",'ASIA Prod. - PU'!Z193)</f>
        <v/>
      </c>
      <c r="W46" s="827" t="str">
        <f>IF('ASIA Prod. - PU'!AB193=0,"",'ASIA Prod. - PU'!AB193)</f>
        <v/>
      </c>
      <c r="X46" s="827" t="str">
        <f>IF('ASIA Prod. - PU'!AC193=0,"",'ASIA Prod. - PU'!AC193)</f>
        <v/>
      </c>
      <c r="Y46" s="827" t="str">
        <f>IF('ASIA Prod. - PU'!AD193=0,"",'ASIA Prod. - PU'!AD193)</f>
        <v/>
      </c>
      <c r="Z46" s="616" t="str">
        <f>IF('ASIA Prod. - PU'!AE193=0,"",'ASIA Prod. - PU'!AE193)</f>
        <v/>
      </c>
    </row>
    <row r="47" spans="3:26" ht="15.6">
      <c r="C47" s="611" t="s">
        <v>30661</v>
      </c>
      <c r="D47" s="831" t="s">
        <v>30603</v>
      </c>
      <c r="E47" s="831" t="s">
        <v>30662</v>
      </c>
      <c r="F47" s="828">
        <f t="shared" si="4"/>
        <v>0</v>
      </c>
      <c r="G47" s="1056"/>
      <c r="H47" s="615" t="str">
        <f>IF('ASIA Prod. - PU'!L191=0,"",'ASIA Prod. - PU'!L191)</f>
        <v/>
      </c>
      <c r="I47" s="345" t="str">
        <f>IF('ASIA Prod. - PU'!M191=0,"",'ASIA Prod. - PU'!M191)</f>
        <v/>
      </c>
      <c r="J47" s="827" t="str">
        <f>IF('ASIA Prod. - PU'!N191=0,"",'ASIA Prod. - PU'!N191)</f>
        <v/>
      </c>
      <c r="K47" s="345" t="str">
        <f>IF('ASIA Prod. - PU'!O191=0,"",'ASIA Prod. - PU'!O191)</f>
        <v/>
      </c>
      <c r="L47" s="827" t="str">
        <f>IF('ASIA Prod. - PU'!P191=0,"",'ASIA Prod. - PU'!P191)</f>
        <v/>
      </c>
      <c r="M47" s="827" t="str">
        <f>IF('ASIA Prod. - PU'!Q191=0,"",'ASIA Prod. - PU'!Q191)</f>
        <v/>
      </c>
      <c r="N47" s="827" t="str">
        <f>IF('ASIA Prod. - PU'!R191=0,"",'ASIA Prod. - PU'!R191)</f>
        <v/>
      </c>
      <c r="O47" s="827" t="str">
        <f>IF('ASIA Prod. - PU'!S191=0,"",'ASIA Prod. - PU'!S191)</f>
        <v/>
      </c>
      <c r="P47" s="345" t="str">
        <f>IF('ASIA Prod. - PU'!T191=0,"",'ASIA Prod. - PU'!T191)</f>
        <v/>
      </c>
      <c r="Q47" s="345" t="str">
        <f>IF('ASIA Prod. - PU'!U191=0,"",'ASIA Prod. - PU'!U191)</f>
        <v/>
      </c>
      <c r="R47" s="827" t="str">
        <f>IF('ASIA Prod. - PU'!V191=0,"",'ASIA Prod. - PU'!V191)</f>
        <v/>
      </c>
      <c r="S47" s="827" t="str">
        <f>IF('ASIA Prod. - PU'!W191=0,"",'ASIA Prod. - PU'!W191)</f>
        <v/>
      </c>
      <c r="T47" s="345" t="str">
        <f>IF('ASIA Prod. - PU'!X191=0,"",'ASIA Prod. - PU'!X191)</f>
        <v/>
      </c>
      <c r="U47" s="827" t="str">
        <f>IF('ASIA Prod. - PU'!Y191=0,"",'ASIA Prod. - PU'!Y191)</f>
        <v/>
      </c>
      <c r="V47" s="827" t="str">
        <f>IF('ASIA Prod. - PU'!Z191=0,"",'ASIA Prod. - PU'!Z191)</f>
        <v/>
      </c>
      <c r="W47" s="827" t="str">
        <f>IF('ASIA Prod. - PU'!AB191=0,"",'ASIA Prod. - PU'!AB191)</f>
        <v/>
      </c>
      <c r="X47" s="827" t="str">
        <f>IF('ASIA Prod. - PU'!AC191=0,"",'ASIA Prod. - PU'!AC191)</f>
        <v/>
      </c>
      <c r="Y47" s="827" t="str">
        <f>IF('ASIA Prod. - PU'!AD191=0,"",'ASIA Prod. - PU'!AD191)</f>
        <v/>
      </c>
      <c r="Z47" s="616" t="str">
        <f>IF('ASIA Prod. - PU'!AE191=0,"",'ASIA Prod. - PU'!AE191)</f>
        <v/>
      </c>
    </row>
    <row r="48" spans="3:26" ht="15.6">
      <c r="C48" s="611" t="s">
        <v>30663</v>
      </c>
      <c r="D48" s="831" t="s">
        <v>30603</v>
      </c>
      <c r="E48" s="831" t="s">
        <v>30664</v>
      </c>
      <c r="F48" s="828">
        <f t="shared" si="4"/>
        <v>0</v>
      </c>
      <c r="G48" s="1056"/>
      <c r="H48" s="615" t="str">
        <f>IF('ASIA Prod. - PU'!L194=0,"",'ASIA Prod. - PU'!L194)</f>
        <v/>
      </c>
      <c r="I48" s="345" t="str">
        <f>IF('ASIA Prod. - PU'!M194=0,"",'ASIA Prod. - PU'!M194)</f>
        <v/>
      </c>
      <c r="J48" s="827" t="str">
        <f>IF('ASIA Prod. - PU'!N194=0,"",'ASIA Prod. - PU'!N194)</f>
        <v/>
      </c>
      <c r="K48" s="345" t="str">
        <f>IF('ASIA Prod. - PU'!O194=0,"",'ASIA Prod. - PU'!O194)</f>
        <v/>
      </c>
      <c r="L48" s="827" t="str">
        <f>IF('ASIA Prod. - PU'!P194=0,"",'ASIA Prod. - PU'!P194)</f>
        <v/>
      </c>
      <c r="M48" s="827" t="str">
        <f>IF('ASIA Prod. - PU'!Q194=0,"",'ASIA Prod. - PU'!Q194)</f>
        <v/>
      </c>
      <c r="N48" s="827" t="str">
        <f>IF('ASIA Prod. - PU'!R194=0,"",'ASIA Prod. - PU'!R194)</f>
        <v/>
      </c>
      <c r="O48" s="827" t="str">
        <f>IF('ASIA Prod. - PU'!S194=0,"",'ASIA Prod. - PU'!S194)</f>
        <v/>
      </c>
      <c r="P48" s="345" t="str">
        <f>IF('ASIA Prod. - PU'!T194=0,"",'ASIA Prod. - PU'!T194)</f>
        <v/>
      </c>
      <c r="Q48" s="345" t="str">
        <f>IF('ASIA Prod. - PU'!U194=0,"",'ASIA Prod. - PU'!U194)</f>
        <v/>
      </c>
      <c r="R48" s="827" t="str">
        <f>IF('ASIA Prod. - PU'!V194=0,"",'ASIA Prod. - PU'!V194)</f>
        <v/>
      </c>
      <c r="S48" s="827" t="str">
        <f>IF('ASIA Prod. - PU'!W194=0,"",'ASIA Prod. - PU'!W194)</f>
        <v/>
      </c>
      <c r="T48" s="345" t="str">
        <f>IF('ASIA Prod. - PU'!X194=0,"",'ASIA Prod. - PU'!X194)</f>
        <v/>
      </c>
      <c r="U48" s="827" t="str">
        <f>IF('ASIA Prod. - PU'!Y194=0,"",'ASIA Prod. - PU'!Y194)</f>
        <v/>
      </c>
      <c r="V48" s="827" t="str">
        <f>IF('ASIA Prod. - PU'!Z194=0,"",'ASIA Prod. - PU'!Z194)</f>
        <v/>
      </c>
      <c r="W48" s="827" t="str">
        <f>IF('ASIA Prod. - PU'!AB194=0,"",'ASIA Prod. - PU'!AB194)</f>
        <v/>
      </c>
      <c r="X48" s="827" t="str">
        <f>IF('ASIA Prod. - PU'!AC194=0,"",'ASIA Prod. - PU'!AC194)</f>
        <v/>
      </c>
      <c r="Y48" s="827" t="str">
        <f>IF('ASIA Prod. - PU'!AD194=0,"",'ASIA Prod. - PU'!AD194)</f>
        <v/>
      </c>
      <c r="Z48" s="616" t="str">
        <f>IF('ASIA Prod. - PU'!AE194=0,"",'ASIA Prod. - PU'!AE194)</f>
        <v/>
      </c>
    </row>
    <row r="49" spans="3:26" ht="15.6">
      <c r="C49" s="611" t="s">
        <v>30665</v>
      </c>
      <c r="D49" s="831" t="s">
        <v>30603</v>
      </c>
      <c r="E49" s="831" t="s">
        <v>30666</v>
      </c>
      <c r="F49" s="828">
        <f t="shared" si="4"/>
        <v>0</v>
      </c>
      <c r="G49" s="1056"/>
      <c r="H49" s="615" t="str">
        <f>IF('ASIA Prod. - PU'!L195=0,"",'ASIA Prod. - PU'!L195)</f>
        <v/>
      </c>
      <c r="I49" s="345" t="str">
        <f>IF('ASIA Prod. - PU'!M195=0,"",'ASIA Prod. - PU'!M195)</f>
        <v/>
      </c>
      <c r="J49" s="827" t="str">
        <f>IF('ASIA Prod. - PU'!N195=0,"",'ASIA Prod. - PU'!N195)</f>
        <v/>
      </c>
      <c r="K49" s="345" t="str">
        <f>IF('ASIA Prod. - PU'!O195=0,"",'ASIA Prod. - PU'!O195)</f>
        <v/>
      </c>
      <c r="L49" s="827" t="str">
        <f>IF('ASIA Prod. - PU'!P195=0,"",'ASIA Prod. - PU'!P195)</f>
        <v/>
      </c>
      <c r="M49" s="827" t="str">
        <f>IF('ASIA Prod. - PU'!Q195=0,"",'ASIA Prod. - PU'!Q195)</f>
        <v/>
      </c>
      <c r="N49" s="827" t="str">
        <f>IF('ASIA Prod. - PU'!R195=0,"",'ASIA Prod. - PU'!R195)</f>
        <v/>
      </c>
      <c r="O49" s="827" t="str">
        <f>IF('ASIA Prod. - PU'!S195=0,"",'ASIA Prod. - PU'!S195)</f>
        <v/>
      </c>
      <c r="P49" s="345" t="str">
        <f>IF('ASIA Prod. - PU'!T195=0,"",'ASIA Prod. - PU'!T195)</f>
        <v/>
      </c>
      <c r="Q49" s="345" t="str">
        <f>IF('ASIA Prod. - PU'!U195=0,"",'ASIA Prod. - PU'!U195)</f>
        <v/>
      </c>
      <c r="R49" s="827" t="str">
        <f>IF('ASIA Prod. - PU'!V195=0,"",'ASIA Prod. - PU'!V195)</f>
        <v/>
      </c>
      <c r="S49" s="827" t="str">
        <f>IF('ASIA Prod. - PU'!W195=0,"",'ASIA Prod. - PU'!W195)</f>
        <v/>
      </c>
      <c r="T49" s="345" t="str">
        <f>IF('ASIA Prod. - PU'!X195=0,"",'ASIA Prod. - PU'!X195)</f>
        <v/>
      </c>
      <c r="U49" s="827" t="str">
        <f>IF('ASIA Prod. - PU'!Y195=0,"",'ASIA Prod. - PU'!Y195)</f>
        <v/>
      </c>
      <c r="V49" s="827" t="str">
        <f>IF('ASIA Prod. - PU'!Z195=0,"",'ASIA Prod. - PU'!Z195)</f>
        <v/>
      </c>
      <c r="W49" s="827" t="str">
        <f>IF('ASIA Prod. - PU'!AB195=0,"",'ASIA Prod. - PU'!AB195)</f>
        <v/>
      </c>
      <c r="X49" s="827" t="str">
        <f>IF('ASIA Prod. - PU'!AC195=0,"",'ASIA Prod. - PU'!AC195)</f>
        <v/>
      </c>
      <c r="Y49" s="827" t="str">
        <f>IF('ASIA Prod. - PU'!AD195=0,"",'ASIA Prod. - PU'!AD195)</f>
        <v/>
      </c>
      <c r="Z49" s="616" t="str">
        <f>IF('ASIA Prod. - PU'!AE195=0,"",'ASIA Prod. - PU'!AE195)</f>
        <v/>
      </c>
    </row>
    <row r="50" spans="3:26" ht="15.6">
      <c r="C50" s="611" t="s">
        <v>30667</v>
      </c>
      <c r="D50" s="831" t="s">
        <v>30603</v>
      </c>
      <c r="E50" s="831" t="s">
        <v>30668</v>
      </c>
      <c r="F50" s="828">
        <f t="shared" si="4"/>
        <v>0</v>
      </c>
      <c r="G50" s="1056"/>
      <c r="H50" s="615" t="str">
        <f>IF('ASIA Prod. - PU'!L196=0,"",'ASIA Prod. - PU'!L196)</f>
        <v/>
      </c>
      <c r="I50" s="345" t="str">
        <f>IF('ASIA Prod. - PU'!M196=0,"",'ASIA Prod. - PU'!M196)</f>
        <v/>
      </c>
      <c r="J50" s="827" t="str">
        <f>IF('ASIA Prod. - PU'!N196=0,"",'ASIA Prod. - PU'!N196)</f>
        <v/>
      </c>
      <c r="K50" s="345" t="str">
        <f>IF('ASIA Prod. - PU'!O196=0,"",'ASIA Prod. - PU'!O196)</f>
        <v/>
      </c>
      <c r="L50" s="827" t="str">
        <f>IF('ASIA Prod. - PU'!P196=0,"",'ASIA Prod. - PU'!P196)</f>
        <v/>
      </c>
      <c r="M50" s="827" t="str">
        <f>IF('ASIA Prod. - PU'!Q196=0,"",'ASIA Prod. - PU'!Q196)</f>
        <v/>
      </c>
      <c r="N50" s="827" t="str">
        <f>IF('ASIA Prod. - PU'!R196=0,"",'ASIA Prod. - PU'!R196)</f>
        <v/>
      </c>
      <c r="O50" s="827" t="str">
        <f>IF('ASIA Prod. - PU'!S196=0,"",'ASIA Prod. - PU'!S196)</f>
        <v/>
      </c>
      <c r="P50" s="345" t="str">
        <f>IF('ASIA Prod. - PU'!T196=0,"",'ASIA Prod. - PU'!T196)</f>
        <v/>
      </c>
      <c r="Q50" s="345" t="str">
        <f>IF('ASIA Prod. - PU'!U196=0,"",'ASIA Prod. - PU'!U196)</f>
        <v/>
      </c>
      <c r="R50" s="827" t="str">
        <f>IF('ASIA Prod. - PU'!V196=0,"",'ASIA Prod. - PU'!V196)</f>
        <v/>
      </c>
      <c r="S50" s="827" t="str">
        <f>IF('ASIA Prod. - PU'!W196=0,"",'ASIA Prod. - PU'!W196)</f>
        <v/>
      </c>
      <c r="T50" s="345" t="str">
        <f>IF('ASIA Prod. - PU'!X196=0,"",'ASIA Prod. - PU'!X196)</f>
        <v/>
      </c>
      <c r="U50" s="827" t="str">
        <f>IF('ASIA Prod. - PU'!Y196=0,"",'ASIA Prod. - PU'!Y196)</f>
        <v/>
      </c>
      <c r="V50" s="827" t="str">
        <f>IF('ASIA Prod. - PU'!Z196=0,"",'ASIA Prod. - PU'!Z196)</f>
        <v/>
      </c>
      <c r="W50" s="827" t="str">
        <f>IF('ASIA Prod. - PU'!AB196=0,"",'ASIA Prod. - PU'!AB196)</f>
        <v/>
      </c>
      <c r="X50" s="827" t="str">
        <f>IF('ASIA Prod. - PU'!AC196=0,"",'ASIA Prod. - PU'!AC196)</f>
        <v/>
      </c>
      <c r="Y50" s="827" t="str">
        <f>IF('ASIA Prod. - PU'!AD196=0,"",'ASIA Prod. - PU'!AD196)</f>
        <v/>
      </c>
      <c r="Z50" s="616" t="str">
        <f>IF('ASIA Prod. - PU'!AE196=0,"",'ASIA Prod. - PU'!AE196)</f>
        <v/>
      </c>
    </row>
    <row r="51" spans="3:26" ht="15.6">
      <c r="C51" s="611" t="s">
        <v>30669</v>
      </c>
      <c r="D51" s="831" t="s">
        <v>30603</v>
      </c>
      <c r="E51" s="831" t="s">
        <v>30670</v>
      </c>
      <c r="F51" s="828">
        <f t="shared" si="4"/>
        <v>0</v>
      </c>
      <c r="G51" s="1056"/>
      <c r="H51" s="615" t="str">
        <f>IF('ASIA Prod. - PU'!L154=0,"",'ASIA Prod. - PU'!L154)</f>
        <v/>
      </c>
      <c r="I51" s="345" t="str">
        <f>IF('ASIA Prod. - PU'!M154=0,"",'ASIA Prod. - PU'!M154)</f>
        <v/>
      </c>
      <c r="J51" s="827" t="str">
        <f>IF('ASIA Prod. - PU'!N154=0,"",'ASIA Prod. - PU'!N154)</f>
        <v/>
      </c>
      <c r="K51" s="345" t="str">
        <f>IF('ASIA Prod. - PU'!O154=0,"",'ASIA Prod. - PU'!O154)</f>
        <v/>
      </c>
      <c r="L51" s="827" t="str">
        <f>IF('ASIA Prod. - PU'!P154=0,"",'ASIA Prod. - PU'!P154)</f>
        <v/>
      </c>
      <c r="M51" s="827" t="str">
        <f>IF('ASIA Prod. - PU'!Q154=0,"",'ASIA Prod. - PU'!Q154)</f>
        <v/>
      </c>
      <c r="N51" s="827" t="str">
        <f>IF('ASIA Prod. - PU'!R154=0,"",'ASIA Prod. - PU'!R154)</f>
        <v/>
      </c>
      <c r="O51" s="827" t="str">
        <f>IF('ASIA Prod. - PU'!S154=0,"",'ASIA Prod. - PU'!S154)</f>
        <v/>
      </c>
      <c r="P51" s="345" t="str">
        <f>IF('ASIA Prod. - PU'!T154=0,"",'ASIA Prod. - PU'!T154)</f>
        <v/>
      </c>
      <c r="Q51" s="345" t="str">
        <f>IF('ASIA Prod. - PU'!U154=0,"",'ASIA Prod. - PU'!U154)</f>
        <v/>
      </c>
      <c r="R51" s="827" t="str">
        <f>IF('ASIA Prod. - PU'!V154=0,"",'ASIA Prod. - PU'!V154)</f>
        <v/>
      </c>
      <c r="S51" s="827" t="str">
        <f>IF('ASIA Prod. - PU'!W154=0,"",'ASIA Prod. - PU'!W154)</f>
        <v/>
      </c>
      <c r="T51" s="345" t="str">
        <f>IF('ASIA Prod. - PU'!X154=0,"",'ASIA Prod. - PU'!X154)</f>
        <v/>
      </c>
      <c r="U51" s="827" t="str">
        <f>IF('ASIA Prod. - PU'!Y154=0,"",'ASIA Prod. - PU'!Y154)</f>
        <v/>
      </c>
      <c r="V51" s="827" t="str">
        <f>IF('ASIA Prod. - PU'!Z154=0,"",'ASIA Prod. - PU'!Z154)</f>
        <v/>
      </c>
      <c r="W51" s="827" t="str">
        <f>IF('ASIA Prod. - PU'!AB154=0,"",'ASIA Prod. - PU'!AB154)</f>
        <v/>
      </c>
      <c r="X51" s="827" t="str">
        <f>IF('ASIA Prod. - PU'!AC154=0,"",'ASIA Prod. - PU'!AC154)</f>
        <v/>
      </c>
      <c r="Y51" s="827" t="str">
        <f>IF('ASIA Prod. - PU'!AD154=0,"",'ASIA Prod. - PU'!AD154)</f>
        <v/>
      </c>
      <c r="Z51" s="616" t="str">
        <f>IF('ASIA Prod. - PU'!AE154=0,"",'ASIA Prod. - PU'!AE154)</f>
        <v/>
      </c>
    </row>
    <row r="52" spans="3:26" ht="15.6">
      <c r="C52" s="611" t="s">
        <v>30671</v>
      </c>
      <c r="D52" s="831" t="s">
        <v>30603</v>
      </c>
      <c r="E52" s="831" t="s">
        <v>30672</v>
      </c>
      <c r="F52" s="828">
        <f t="shared" si="4"/>
        <v>0</v>
      </c>
      <c r="G52" s="1056"/>
      <c r="H52" s="615" t="str">
        <f>IF('ASIA Prod. - PU'!L155=0,"",'ASIA Prod. - PU'!L155)</f>
        <v/>
      </c>
      <c r="I52" s="345" t="str">
        <f>IF('ASIA Prod. - PU'!M155=0,"",'ASIA Prod. - PU'!M155)</f>
        <v/>
      </c>
      <c r="J52" s="827" t="str">
        <f>IF('ASIA Prod. - PU'!N155=0,"",'ASIA Prod. - PU'!N155)</f>
        <v/>
      </c>
      <c r="K52" s="345" t="str">
        <f>IF('ASIA Prod. - PU'!O155=0,"",'ASIA Prod. - PU'!O155)</f>
        <v/>
      </c>
      <c r="L52" s="827" t="str">
        <f>IF('ASIA Prod. - PU'!P155=0,"",'ASIA Prod. - PU'!P155)</f>
        <v/>
      </c>
      <c r="M52" s="827" t="str">
        <f>IF('ASIA Prod. - PU'!Q155=0,"",'ASIA Prod. - PU'!Q155)</f>
        <v/>
      </c>
      <c r="N52" s="827" t="str">
        <f>IF('ASIA Prod. - PU'!R155=0,"",'ASIA Prod. - PU'!R155)</f>
        <v/>
      </c>
      <c r="O52" s="827" t="str">
        <f>IF('ASIA Prod. - PU'!S155=0,"",'ASIA Prod. - PU'!S155)</f>
        <v/>
      </c>
      <c r="P52" s="345" t="str">
        <f>IF('ASIA Prod. - PU'!T155=0,"",'ASIA Prod. - PU'!T155)</f>
        <v/>
      </c>
      <c r="Q52" s="345" t="str">
        <f>IF('ASIA Prod. - PU'!U155=0,"",'ASIA Prod. - PU'!U155)</f>
        <v/>
      </c>
      <c r="R52" s="827" t="str">
        <f>IF('ASIA Prod. - PU'!V155=0,"",'ASIA Prod. - PU'!V155)</f>
        <v/>
      </c>
      <c r="S52" s="827" t="str">
        <f>IF('ASIA Prod. - PU'!W155=0,"",'ASIA Prod. - PU'!W155)</f>
        <v/>
      </c>
      <c r="T52" s="345" t="str">
        <f>IF('ASIA Prod. - PU'!X155=0,"",'ASIA Prod. - PU'!X155)</f>
        <v/>
      </c>
      <c r="U52" s="827" t="str">
        <f>IF('ASIA Prod. - PU'!Y155=0,"",'ASIA Prod. - PU'!Y155)</f>
        <v/>
      </c>
      <c r="V52" s="827" t="str">
        <f>IF('ASIA Prod. - PU'!Z155=0,"",'ASIA Prod. - PU'!Z155)</f>
        <v/>
      </c>
      <c r="W52" s="827" t="str">
        <f>IF('ASIA Prod. - PU'!AB155=0,"",'ASIA Prod. - PU'!AB155)</f>
        <v/>
      </c>
      <c r="X52" s="827" t="str">
        <f>IF('ASIA Prod. - PU'!AC155=0,"",'ASIA Prod. - PU'!AC155)</f>
        <v/>
      </c>
      <c r="Y52" s="827" t="str">
        <f>IF('ASIA Prod. - PU'!AD155=0,"",'ASIA Prod. - PU'!AD155)</f>
        <v/>
      </c>
      <c r="Z52" s="616" t="str">
        <f>IF('ASIA Prod. - PU'!AE155=0,"",'ASIA Prod. - PU'!AE155)</f>
        <v/>
      </c>
    </row>
    <row r="53" spans="3:26" ht="15.6">
      <c r="C53" s="611" t="s">
        <v>30673</v>
      </c>
      <c r="D53" s="831" t="s">
        <v>30603</v>
      </c>
      <c r="E53" s="831" t="s">
        <v>30674</v>
      </c>
      <c r="F53" s="828">
        <f t="shared" si="4"/>
        <v>0</v>
      </c>
      <c r="G53" s="1056"/>
      <c r="H53" s="615" t="str">
        <f>IF('ASIA Prod. - PU'!L156=0,"",'ASIA Prod. - PU'!L156)</f>
        <v/>
      </c>
      <c r="I53" s="345" t="str">
        <f>IF('ASIA Prod. - PU'!M156=0,"",'ASIA Prod. - PU'!M156)</f>
        <v/>
      </c>
      <c r="J53" s="827" t="str">
        <f>IF('ASIA Prod. - PU'!N156=0,"",'ASIA Prod. - PU'!N156)</f>
        <v/>
      </c>
      <c r="K53" s="345" t="str">
        <f>IF('ASIA Prod. - PU'!O156=0,"",'ASIA Prod. - PU'!O156)</f>
        <v/>
      </c>
      <c r="L53" s="827" t="str">
        <f>IF('ASIA Prod. - PU'!P156=0,"",'ASIA Prod. - PU'!P156)</f>
        <v/>
      </c>
      <c r="M53" s="827" t="str">
        <f>IF('ASIA Prod. - PU'!Q156=0,"",'ASIA Prod. - PU'!Q156)</f>
        <v/>
      </c>
      <c r="N53" s="827" t="str">
        <f>IF('ASIA Prod. - PU'!R156=0,"",'ASIA Prod. - PU'!R156)</f>
        <v/>
      </c>
      <c r="O53" s="827" t="str">
        <f>IF('ASIA Prod. - PU'!S156=0,"",'ASIA Prod. - PU'!S156)</f>
        <v/>
      </c>
      <c r="P53" s="345" t="str">
        <f>IF('ASIA Prod. - PU'!T156=0,"",'ASIA Prod. - PU'!T156)</f>
        <v/>
      </c>
      <c r="Q53" s="345" t="str">
        <f>IF('ASIA Prod. - PU'!U156=0,"",'ASIA Prod. - PU'!U156)</f>
        <v/>
      </c>
      <c r="R53" s="827" t="str">
        <f>IF('ASIA Prod. - PU'!V156=0,"",'ASIA Prod. - PU'!V156)</f>
        <v/>
      </c>
      <c r="S53" s="827" t="str">
        <f>IF('ASIA Prod. - PU'!W156=0,"",'ASIA Prod. - PU'!W156)</f>
        <v/>
      </c>
      <c r="T53" s="345" t="str">
        <f>IF('ASIA Prod. - PU'!X156=0,"",'ASIA Prod. - PU'!X156)</f>
        <v/>
      </c>
      <c r="U53" s="827" t="str">
        <f>IF('ASIA Prod. - PU'!Y156=0,"",'ASIA Prod. - PU'!Y156)</f>
        <v/>
      </c>
      <c r="V53" s="827" t="str">
        <f>IF('ASIA Prod. - PU'!Z156=0,"",'ASIA Prod. - PU'!Z156)</f>
        <v/>
      </c>
      <c r="W53" s="827" t="str">
        <f>IF('ASIA Prod. - PU'!AB156=0,"",'ASIA Prod. - PU'!AB156)</f>
        <v/>
      </c>
      <c r="X53" s="827" t="str">
        <f>IF('ASIA Prod. - PU'!AC156=0,"",'ASIA Prod. - PU'!AC156)</f>
        <v/>
      </c>
      <c r="Y53" s="827" t="str">
        <f>IF('ASIA Prod. - PU'!AD156=0,"",'ASIA Prod. - PU'!AD156)</f>
        <v/>
      </c>
      <c r="Z53" s="616" t="str">
        <f>IF('ASIA Prod. - PU'!AE156=0,"",'ASIA Prod. - PU'!AE156)</f>
        <v/>
      </c>
    </row>
    <row r="54" spans="3:26" ht="15.6">
      <c r="C54" s="611" t="s">
        <v>30675</v>
      </c>
      <c r="D54" s="831" t="s">
        <v>30603</v>
      </c>
      <c r="E54" s="831" t="s">
        <v>30676</v>
      </c>
      <c r="F54" s="828">
        <f t="shared" si="4"/>
        <v>0</v>
      </c>
      <c r="G54" s="1056"/>
      <c r="H54" s="615" t="str">
        <f>IF('ASIA Prod. - PU'!L158=0,"",'ASIA Prod. - PU'!L158)</f>
        <v/>
      </c>
      <c r="I54" s="345" t="str">
        <f>IF('ASIA Prod. - PU'!M158=0,"",'ASIA Prod. - PU'!M158)</f>
        <v/>
      </c>
      <c r="J54" s="827" t="str">
        <f>IF('ASIA Prod. - PU'!N158=0,"",'ASIA Prod. - PU'!N158)</f>
        <v/>
      </c>
      <c r="K54" s="345" t="str">
        <f>IF('ASIA Prod. - PU'!O158=0,"",'ASIA Prod. - PU'!O158)</f>
        <v/>
      </c>
      <c r="L54" s="827" t="str">
        <f>IF('ASIA Prod. - PU'!P158=0,"",'ASIA Prod. - PU'!P158)</f>
        <v/>
      </c>
      <c r="M54" s="827" t="str">
        <f>IF('ASIA Prod. - PU'!Q158=0,"",'ASIA Prod. - PU'!Q158)</f>
        <v/>
      </c>
      <c r="N54" s="827" t="str">
        <f>IF('ASIA Prod. - PU'!R158=0,"",'ASIA Prod. - PU'!R158)</f>
        <v/>
      </c>
      <c r="O54" s="827" t="str">
        <f>IF('ASIA Prod. - PU'!S158=0,"",'ASIA Prod. - PU'!S158)</f>
        <v/>
      </c>
      <c r="P54" s="345" t="str">
        <f>IF('ASIA Prod. - PU'!T158=0,"",'ASIA Prod. - PU'!T158)</f>
        <v/>
      </c>
      <c r="Q54" s="345" t="str">
        <f>IF('ASIA Prod. - PU'!U158=0,"",'ASIA Prod. - PU'!U158)</f>
        <v/>
      </c>
      <c r="R54" s="827" t="str">
        <f>IF('ASIA Prod. - PU'!V158=0,"",'ASIA Prod. - PU'!V158)</f>
        <v/>
      </c>
      <c r="S54" s="827" t="str">
        <f>IF('ASIA Prod. - PU'!W158=0,"",'ASIA Prod. - PU'!W158)</f>
        <v/>
      </c>
      <c r="T54" s="345" t="str">
        <f>IF('ASIA Prod. - PU'!X158=0,"",'ASIA Prod. - PU'!X158)</f>
        <v/>
      </c>
      <c r="U54" s="827" t="str">
        <f>IF('ASIA Prod. - PU'!Y158=0,"",'ASIA Prod. - PU'!Y158)</f>
        <v/>
      </c>
      <c r="V54" s="827" t="str">
        <f>IF('ASIA Prod. - PU'!Z158=0,"",'ASIA Prod. - PU'!Z158)</f>
        <v/>
      </c>
      <c r="W54" s="827" t="str">
        <f>IF('ASIA Prod. - PU'!AB158=0,"",'ASIA Prod. - PU'!AB158)</f>
        <v/>
      </c>
      <c r="X54" s="827" t="str">
        <f>IF('ASIA Prod. - PU'!AC158=0,"",'ASIA Prod. - PU'!AC158)</f>
        <v/>
      </c>
      <c r="Y54" s="827" t="str">
        <f>IF('ASIA Prod. - PU'!AD158=0,"",'ASIA Prod. - PU'!AD158)</f>
        <v/>
      </c>
      <c r="Z54" s="616" t="str">
        <f>IF('ASIA Prod. - PU'!AE158=0,"",'ASIA Prod. - PU'!AE158)</f>
        <v/>
      </c>
    </row>
    <row r="55" spans="3:26" ht="15.6">
      <c r="C55" s="611" t="s">
        <v>30677</v>
      </c>
      <c r="D55" s="831" t="s">
        <v>30603</v>
      </c>
      <c r="E55" s="831" t="s">
        <v>30678</v>
      </c>
      <c r="F55" s="828">
        <f t="shared" si="4"/>
        <v>0</v>
      </c>
      <c r="G55" s="1056"/>
      <c r="H55" s="615" t="str">
        <f>IF('ASIA Prod. - PU'!L159=0,"",'ASIA Prod. - PU'!L159)</f>
        <v/>
      </c>
      <c r="I55" s="345" t="str">
        <f>IF('ASIA Prod. - PU'!M159=0,"",'ASIA Prod. - PU'!M159)</f>
        <v/>
      </c>
      <c r="J55" s="827" t="str">
        <f>IF('ASIA Prod. - PU'!N159=0,"",'ASIA Prod. - PU'!N159)</f>
        <v/>
      </c>
      <c r="K55" s="345" t="str">
        <f>IF('ASIA Prod. - PU'!O159=0,"",'ASIA Prod. - PU'!O159)</f>
        <v/>
      </c>
      <c r="L55" s="827" t="str">
        <f>IF('ASIA Prod. - PU'!P159=0,"",'ASIA Prod. - PU'!P159)</f>
        <v/>
      </c>
      <c r="M55" s="827" t="str">
        <f>IF('ASIA Prod. - PU'!Q159=0,"",'ASIA Prod. - PU'!Q159)</f>
        <v/>
      </c>
      <c r="N55" s="827" t="str">
        <f>IF('ASIA Prod. - PU'!R159=0,"",'ASIA Prod. - PU'!R159)</f>
        <v/>
      </c>
      <c r="O55" s="827" t="str">
        <f>IF('ASIA Prod. - PU'!S159=0,"",'ASIA Prod. - PU'!S159)</f>
        <v/>
      </c>
      <c r="P55" s="345" t="str">
        <f>IF('ASIA Prod. - PU'!T159=0,"",'ASIA Prod. - PU'!T159)</f>
        <v/>
      </c>
      <c r="Q55" s="345" t="str">
        <f>IF('ASIA Prod. - PU'!U159=0,"",'ASIA Prod. - PU'!U159)</f>
        <v/>
      </c>
      <c r="R55" s="827" t="str">
        <f>IF('ASIA Prod. - PU'!V159=0,"",'ASIA Prod. - PU'!V159)</f>
        <v/>
      </c>
      <c r="S55" s="827" t="str">
        <f>IF('ASIA Prod. - PU'!W159=0,"",'ASIA Prod. - PU'!W159)</f>
        <v/>
      </c>
      <c r="T55" s="345" t="str">
        <f>IF('ASIA Prod. - PU'!X159=0,"",'ASIA Prod. - PU'!X159)</f>
        <v/>
      </c>
      <c r="U55" s="827" t="str">
        <f>IF('ASIA Prod. - PU'!Y159=0,"",'ASIA Prod. - PU'!Y159)</f>
        <v/>
      </c>
      <c r="V55" s="827" t="str">
        <f>IF('ASIA Prod. - PU'!Z159=0,"",'ASIA Prod. - PU'!Z159)</f>
        <v/>
      </c>
      <c r="W55" s="827" t="str">
        <f>IF('ASIA Prod. - PU'!AB159=0,"",'ASIA Prod. - PU'!AB159)</f>
        <v/>
      </c>
      <c r="X55" s="827" t="str">
        <f>IF('ASIA Prod. - PU'!AC159=0,"",'ASIA Prod. - PU'!AC159)</f>
        <v/>
      </c>
      <c r="Y55" s="827" t="str">
        <f>IF('ASIA Prod. - PU'!AD159=0,"",'ASIA Prod. - PU'!AD159)</f>
        <v/>
      </c>
      <c r="Z55" s="616" t="str">
        <f>IF('ASIA Prod. - PU'!AE159=0,"",'ASIA Prod. - PU'!AE159)</f>
        <v/>
      </c>
    </row>
    <row r="56" spans="3:26" ht="15.6">
      <c r="C56" s="611" t="s">
        <v>30679</v>
      </c>
      <c r="D56" s="831" t="s">
        <v>30603</v>
      </c>
      <c r="E56" s="831" t="s">
        <v>30680</v>
      </c>
      <c r="F56" s="828">
        <f t="shared" si="4"/>
        <v>0</v>
      </c>
      <c r="G56" s="1056"/>
      <c r="H56" s="615" t="str">
        <f>IF('ASIA Prod. - PU'!L164=0,"",'ASIA Prod. - PU'!L164)</f>
        <v/>
      </c>
      <c r="I56" s="345" t="str">
        <f>IF('ASIA Prod. - PU'!M164=0,"",'ASIA Prod. - PU'!M164)</f>
        <v/>
      </c>
      <c r="J56" s="827" t="str">
        <f>IF('ASIA Prod. - PU'!N164=0,"",'ASIA Prod. - PU'!N164)</f>
        <v/>
      </c>
      <c r="K56" s="345" t="str">
        <f>IF('ASIA Prod. - PU'!O164=0,"",'ASIA Prod. - PU'!O164)</f>
        <v/>
      </c>
      <c r="L56" s="827" t="str">
        <f>IF('ASIA Prod. - PU'!P164=0,"",'ASIA Prod. - PU'!P164)</f>
        <v/>
      </c>
      <c r="M56" s="827" t="str">
        <f>IF('ASIA Prod. - PU'!Q164=0,"",'ASIA Prod. - PU'!Q164)</f>
        <v/>
      </c>
      <c r="N56" s="827" t="str">
        <f>IF('ASIA Prod. - PU'!R164=0,"",'ASIA Prod. - PU'!R164)</f>
        <v/>
      </c>
      <c r="O56" s="827" t="str">
        <f>IF('ASIA Prod. - PU'!S164=0,"",'ASIA Prod. - PU'!S164)</f>
        <v/>
      </c>
      <c r="P56" s="345" t="str">
        <f>IF('ASIA Prod. - PU'!T164=0,"",'ASIA Prod. - PU'!T164)</f>
        <v/>
      </c>
      <c r="Q56" s="345" t="str">
        <f>IF('ASIA Prod. - PU'!U164=0,"",'ASIA Prod. - PU'!U164)</f>
        <v/>
      </c>
      <c r="R56" s="827" t="str">
        <f>IF('ASIA Prod. - PU'!V164=0,"",'ASIA Prod. - PU'!V164)</f>
        <v/>
      </c>
      <c r="S56" s="827" t="str">
        <f>IF('ASIA Prod. - PU'!W164=0,"",'ASIA Prod. - PU'!W164)</f>
        <v/>
      </c>
      <c r="T56" s="345" t="str">
        <f>IF('ASIA Prod. - PU'!X164=0,"",'ASIA Prod. - PU'!X164)</f>
        <v/>
      </c>
      <c r="U56" s="827" t="str">
        <f>IF('ASIA Prod. - PU'!Y164=0,"",'ASIA Prod. - PU'!Y164)</f>
        <v/>
      </c>
      <c r="V56" s="827" t="str">
        <f>IF('ASIA Prod. - PU'!Z164=0,"",'ASIA Prod. - PU'!Z164)</f>
        <v/>
      </c>
      <c r="W56" s="827" t="str">
        <f>IF('ASIA Prod. - PU'!AB164=0,"",'ASIA Prod. - PU'!AB164)</f>
        <v/>
      </c>
      <c r="X56" s="827" t="str">
        <f>IF('ASIA Prod. - PU'!AC164=0,"",'ASIA Prod. - PU'!AC164)</f>
        <v/>
      </c>
      <c r="Y56" s="827" t="str">
        <f>IF('ASIA Prod. - PU'!AD164=0,"",'ASIA Prod. - PU'!AD164)</f>
        <v/>
      </c>
      <c r="Z56" s="616" t="str">
        <f>IF('ASIA Prod. - PU'!AE164=0,"",'ASIA Prod. - PU'!AE164)</f>
        <v/>
      </c>
    </row>
    <row r="57" spans="3:26" ht="15.6">
      <c r="C57" s="611" t="s">
        <v>30681</v>
      </c>
      <c r="D57" s="831" t="s">
        <v>30603</v>
      </c>
      <c r="E57" s="831" t="s">
        <v>30682</v>
      </c>
      <c r="F57" s="828">
        <f t="shared" si="4"/>
        <v>0</v>
      </c>
      <c r="G57" s="1056"/>
      <c r="H57" s="615" t="str">
        <f>IF('ASIA Prod. - PU'!L167=0,"",'ASIA Prod. - PU'!L167)</f>
        <v/>
      </c>
      <c r="I57" s="345" t="str">
        <f>IF('ASIA Prod. - PU'!M167=0,"",'ASIA Prod. - PU'!M167)</f>
        <v/>
      </c>
      <c r="J57" s="827" t="str">
        <f>IF('ASIA Prod. - PU'!N167=0,"",'ASIA Prod. - PU'!N167)</f>
        <v/>
      </c>
      <c r="K57" s="345" t="str">
        <f>IF('ASIA Prod. - PU'!O167=0,"",'ASIA Prod. - PU'!O167)</f>
        <v/>
      </c>
      <c r="L57" s="827" t="str">
        <f>IF('ASIA Prod. - PU'!P167=0,"",'ASIA Prod. - PU'!P167)</f>
        <v/>
      </c>
      <c r="M57" s="827" t="str">
        <f>IF('ASIA Prod. - PU'!Q167=0,"",'ASIA Prod. - PU'!Q167)</f>
        <v/>
      </c>
      <c r="N57" s="827" t="str">
        <f>IF('ASIA Prod. - PU'!R167=0,"",'ASIA Prod. - PU'!R167)</f>
        <v/>
      </c>
      <c r="O57" s="827" t="str">
        <f>IF('ASIA Prod. - PU'!S167=0,"",'ASIA Prod. - PU'!S167)</f>
        <v/>
      </c>
      <c r="P57" s="345" t="str">
        <f>IF('ASIA Prod. - PU'!T167=0,"",'ASIA Prod. - PU'!T167)</f>
        <v/>
      </c>
      <c r="Q57" s="345" t="str">
        <f>IF('ASIA Prod. - PU'!U167=0,"",'ASIA Prod. - PU'!U167)</f>
        <v/>
      </c>
      <c r="R57" s="827" t="str">
        <f>IF('ASIA Prod. - PU'!V167=0,"",'ASIA Prod. - PU'!V167)</f>
        <v/>
      </c>
      <c r="S57" s="827" t="str">
        <f>IF('ASIA Prod. - PU'!W167=0,"",'ASIA Prod. - PU'!W167)</f>
        <v/>
      </c>
      <c r="T57" s="345" t="str">
        <f>IF('ASIA Prod. - PU'!X167=0,"",'ASIA Prod. - PU'!X167)</f>
        <v/>
      </c>
      <c r="U57" s="827" t="str">
        <f>IF('ASIA Prod. - PU'!Y167=0,"",'ASIA Prod. - PU'!Y167)</f>
        <v/>
      </c>
      <c r="V57" s="827" t="str">
        <f>IF('ASIA Prod. - PU'!Z167=0,"",'ASIA Prod. - PU'!Z167)</f>
        <v/>
      </c>
      <c r="W57" s="827" t="str">
        <f>IF('ASIA Prod. - PU'!AB167=0,"",'ASIA Prod. - PU'!AB167)</f>
        <v/>
      </c>
      <c r="X57" s="827" t="str">
        <f>IF('ASIA Prod. - PU'!AC167=0,"",'ASIA Prod. - PU'!AC167)</f>
        <v/>
      </c>
      <c r="Y57" s="827" t="str">
        <f>IF('ASIA Prod. - PU'!AD167=0,"",'ASIA Prod. - PU'!AD167)</f>
        <v/>
      </c>
      <c r="Z57" s="616" t="str">
        <f>IF('ASIA Prod. - PU'!AE167=0,"",'ASIA Prod. - PU'!AE167)</f>
        <v/>
      </c>
    </row>
    <row r="58" spans="3:26" ht="15.6">
      <c r="C58" s="611" t="s">
        <v>30683</v>
      </c>
      <c r="D58" s="831" t="s">
        <v>30603</v>
      </c>
      <c r="E58" s="831" t="s">
        <v>30684</v>
      </c>
      <c r="F58" s="828">
        <f t="shared" si="4"/>
        <v>0</v>
      </c>
      <c r="G58" s="1056"/>
      <c r="H58" s="615" t="str">
        <f>IF('ASIA Prod. - PU'!L168=0,"",'ASIA Prod. - PU'!L168)</f>
        <v/>
      </c>
      <c r="I58" s="345" t="str">
        <f>IF('ASIA Prod. - PU'!M168=0,"",'ASIA Prod. - PU'!M168)</f>
        <v/>
      </c>
      <c r="J58" s="827" t="str">
        <f>IF('ASIA Prod. - PU'!N168=0,"",'ASIA Prod. - PU'!N168)</f>
        <v/>
      </c>
      <c r="K58" s="345" t="str">
        <f>IF('ASIA Prod. - PU'!O168=0,"",'ASIA Prod. - PU'!O168)</f>
        <v/>
      </c>
      <c r="L58" s="827" t="str">
        <f>IF('ASIA Prod. - PU'!P168=0,"",'ASIA Prod. - PU'!P168)</f>
        <v/>
      </c>
      <c r="M58" s="827" t="str">
        <f>IF('ASIA Prod. - PU'!Q168=0,"",'ASIA Prod. - PU'!Q168)</f>
        <v/>
      </c>
      <c r="N58" s="827" t="str">
        <f>IF('ASIA Prod. - PU'!R168=0,"",'ASIA Prod. - PU'!R168)</f>
        <v/>
      </c>
      <c r="O58" s="827" t="str">
        <f>IF('ASIA Prod. - PU'!S168=0,"",'ASIA Prod. - PU'!S168)</f>
        <v/>
      </c>
      <c r="P58" s="345" t="str">
        <f>IF('ASIA Prod. - PU'!T168=0,"",'ASIA Prod. - PU'!T168)</f>
        <v/>
      </c>
      <c r="Q58" s="345" t="str">
        <f>IF('ASIA Prod. - PU'!U168=0,"",'ASIA Prod. - PU'!U168)</f>
        <v/>
      </c>
      <c r="R58" s="827" t="str">
        <f>IF('ASIA Prod. - PU'!V168=0,"",'ASIA Prod. - PU'!V168)</f>
        <v/>
      </c>
      <c r="S58" s="827" t="str">
        <f>IF('ASIA Prod. - PU'!W168=0,"",'ASIA Prod. - PU'!W168)</f>
        <v/>
      </c>
      <c r="T58" s="345" t="str">
        <f>IF('ASIA Prod. - PU'!X168=0,"",'ASIA Prod. - PU'!X168)</f>
        <v/>
      </c>
      <c r="U58" s="827" t="str">
        <f>IF('ASIA Prod. - PU'!Y168=0,"",'ASIA Prod. - PU'!Y168)</f>
        <v/>
      </c>
      <c r="V58" s="827" t="str">
        <f>IF('ASIA Prod. - PU'!Z168=0,"",'ASIA Prod. - PU'!Z168)</f>
        <v/>
      </c>
      <c r="W58" s="827" t="str">
        <f>IF('ASIA Prod. - PU'!AB168=0,"",'ASIA Prod. - PU'!AB168)</f>
        <v/>
      </c>
      <c r="X58" s="827" t="str">
        <f>IF('ASIA Prod. - PU'!AC168=0,"",'ASIA Prod. - PU'!AC168)</f>
        <v/>
      </c>
      <c r="Y58" s="827" t="str">
        <f>IF('ASIA Prod. - PU'!AD168=0,"",'ASIA Prod. - PU'!AD168)</f>
        <v/>
      </c>
      <c r="Z58" s="616" t="str">
        <f>IF('ASIA Prod. - PU'!AE168=0,"",'ASIA Prod. - PU'!AE168)</f>
        <v/>
      </c>
    </row>
    <row r="59" spans="3:26" ht="15.6">
      <c r="C59" s="611" t="s">
        <v>30685</v>
      </c>
      <c r="D59" s="831" t="s">
        <v>30603</v>
      </c>
      <c r="E59" s="831" t="s">
        <v>30686</v>
      </c>
      <c r="F59" s="828">
        <f t="shared" si="4"/>
        <v>0</v>
      </c>
      <c r="G59" s="1056"/>
      <c r="H59" s="615" t="str">
        <f>IF('ASIA Prod. - PU'!L180=0,"",'ASIA Prod. - PU'!L180)</f>
        <v/>
      </c>
      <c r="I59" s="345" t="str">
        <f>IF('ASIA Prod. - PU'!M180=0,"",'ASIA Prod. - PU'!M180)</f>
        <v/>
      </c>
      <c r="J59" s="827" t="str">
        <f>IF('ASIA Prod. - PU'!N180=0,"",'ASIA Prod. - PU'!N180)</f>
        <v/>
      </c>
      <c r="K59" s="345" t="str">
        <f>IF('ASIA Prod. - PU'!O180=0,"",'ASIA Prod. - PU'!O180)</f>
        <v/>
      </c>
      <c r="L59" s="827" t="str">
        <f>IF('ASIA Prod. - PU'!P180=0,"",'ASIA Prod. - PU'!P180)</f>
        <v/>
      </c>
      <c r="M59" s="827" t="str">
        <f>IF('ASIA Prod. - PU'!Q180=0,"",'ASIA Prod. - PU'!Q180)</f>
        <v/>
      </c>
      <c r="N59" s="827" t="str">
        <f>IF('ASIA Prod. - PU'!R180=0,"",'ASIA Prod. - PU'!R180)</f>
        <v/>
      </c>
      <c r="O59" s="827" t="str">
        <f>IF('ASIA Prod. - PU'!S180=0,"",'ASIA Prod. - PU'!S180)</f>
        <v/>
      </c>
      <c r="P59" s="345" t="str">
        <f>IF('ASIA Prod. - PU'!T180=0,"",'ASIA Prod. - PU'!T180)</f>
        <v/>
      </c>
      <c r="Q59" s="345" t="str">
        <f>IF('ASIA Prod. - PU'!U180=0,"",'ASIA Prod. - PU'!U180)</f>
        <v/>
      </c>
      <c r="R59" s="827" t="str">
        <f>IF('ASIA Prod. - PU'!V180=0,"",'ASIA Prod. - PU'!V180)</f>
        <v/>
      </c>
      <c r="S59" s="827" t="str">
        <f>IF('ASIA Prod. - PU'!W180=0,"",'ASIA Prod. - PU'!W180)</f>
        <v/>
      </c>
      <c r="T59" s="345" t="str">
        <f>IF('ASIA Prod. - PU'!X180=0,"",'ASIA Prod. - PU'!X180)</f>
        <v/>
      </c>
      <c r="U59" s="827" t="str">
        <f>IF('ASIA Prod. - PU'!Y180=0,"",'ASIA Prod. - PU'!Y180)</f>
        <v/>
      </c>
      <c r="V59" s="827" t="str">
        <f>IF('ASIA Prod. - PU'!Z180=0,"",'ASIA Prod. - PU'!Z180)</f>
        <v/>
      </c>
      <c r="W59" s="827" t="str">
        <f>IF('ASIA Prod. - PU'!AB180=0,"",'ASIA Prod. - PU'!AB180)</f>
        <v/>
      </c>
      <c r="X59" s="827" t="str">
        <f>IF('ASIA Prod. - PU'!AC180=0,"",'ASIA Prod. - PU'!AC180)</f>
        <v/>
      </c>
      <c r="Y59" s="827" t="str">
        <f>IF('ASIA Prod. - PU'!AD180=0,"",'ASIA Prod. - PU'!AD180)</f>
        <v/>
      </c>
      <c r="Z59" s="616" t="str">
        <f>IF('ASIA Prod. - PU'!AE180=0,"",'ASIA Prod. - PU'!AE180)</f>
        <v/>
      </c>
    </row>
    <row r="60" spans="3:26" ht="15.6">
      <c r="C60" s="611" t="s">
        <v>30687</v>
      </c>
      <c r="D60" s="831" t="s">
        <v>30603</v>
      </c>
      <c r="E60" s="831" t="s">
        <v>30688</v>
      </c>
      <c r="F60" s="828">
        <f t="shared" si="4"/>
        <v>0</v>
      </c>
      <c r="G60" s="1056"/>
      <c r="H60" s="615" t="str">
        <f>IF('ASIA Prod. - PU'!L181=0,"",'ASIA Prod. - PU'!L181)</f>
        <v/>
      </c>
      <c r="I60" s="345" t="str">
        <f>IF('ASIA Prod. - PU'!M181=0,"",'ASIA Prod. - PU'!M181)</f>
        <v/>
      </c>
      <c r="J60" s="827" t="str">
        <f>IF('ASIA Prod. - PU'!N181=0,"",'ASIA Prod. - PU'!N181)</f>
        <v/>
      </c>
      <c r="K60" s="345" t="str">
        <f>IF('ASIA Prod. - PU'!O181=0,"",'ASIA Prod. - PU'!O181)</f>
        <v/>
      </c>
      <c r="L60" s="827" t="str">
        <f>IF('ASIA Prod. - PU'!P181=0,"",'ASIA Prod. - PU'!P181)</f>
        <v/>
      </c>
      <c r="M60" s="827" t="str">
        <f>IF('ASIA Prod. - PU'!Q181=0,"",'ASIA Prod. - PU'!Q181)</f>
        <v/>
      </c>
      <c r="N60" s="827" t="str">
        <f>IF('ASIA Prod. - PU'!R181=0,"",'ASIA Prod. - PU'!R181)</f>
        <v/>
      </c>
      <c r="O60" s="827" t="str">
        <f>IF('ASIA Prod. - PU'!S181=0,"",'ASIA Prod. - PU'!S181)</f>
        <v/>
      </c>
      <c r="P60" s="345" t="str">
        <f>IF('ASIA Prod. - PU'!T181=0,"",'ASIA Prod. - PU'!T181)</f>
        <v/>
      </c>
      <c r="Q60" s="345" t="str">
        <f>IF('ASIA Prod. - PU'!U181=0,"",'ASIA Prod. - PU'!U181)</f>
        <v/>
      </c>
      <c r="R60" s="827" t="str">
        <f>IF('ASIA Prod. - PU'!V181=0,"",'ASIA Prod. - PU'!V181)</f>
        <v/>
      </c>
      <c r="S60" s="827" t="str">
        <f>IF('ASIA Prod. - PU'!W181=0,"",'ASIA Prod. - PU'!W181)</f>
        <v/>
      </c>
      <c r="T60" s="345" t="str">
        <f>IF('ASIA Prod. - PU'!X181=0,"",'ASIA Prod. - PU'!X181)</f>
        <v/>
      </c>
      <c r="U60" s="827" t="str">
        <f>IF('ASIA Prod. - PU'!Y181=0,"",'ASIA Prod. - PU'!Y181)</f>
        <v/>
      </c>
      <c r="V60" s="827" t="str">
        <f>IF('ASIA Prod. - PU'!Z181=0,"",'ASIA Prod. - PU'!Z181)</f>
        <v/>
      </c>
      <c r="W60" s="827" t="str">
        <f>IF('ASIA Prod. - PU'!AB181=0,"",'ASIA Prod. - PU'!AB181)</f>
        <v/>
      </c>
      <c r="X60" s="827" t="str">
        <f>IF('ASIA Prod. - PU'!AC181=0,"",'ASIA Prod. - PU'!AC181)</f>
        <v/>
      </c>
      <c r="Y60" s="827" t="str">
        <f>IF('ASIA Prod. - PU'!AD181=0,"",'ASIA Prod. - PU'!AD181)</f>
        <v/>
      </c>
      <c r="Z60" s="616" t="str">
        <f>IF('ASIA Prod. - PU'!AE181=0,"",'ASIA Prod. - PU'!AE181)</f>
        <v/>
      </c>
    </row>
    <row r="61" spans="3:26" ht="15.6">
      <c r="C61" s="611" t="s">
        <v>30689</v>
      </c>
      <c r="D61" s="831" t="s">
        <v>30603</v>
      </c>
      <c r="E61" s="831" t="s">
        <v>30690</v>
      </c>
      <c r="F61" s="828">
        <f t="shared" si="4"/>
        <v>0</v>
      </c>
      <c r="G61" s="1056"/>
      <c r="H61" s="615" t="str">
        <f>IF('ASIA Prod. - PU'!L182=0,"",'ASIA Prod. - PU'!L182)</f>
        <v/>
      </c>
      <c r="I61" s="345" t="str">
        <f>IF('ASIA Prod. - PU'!M182=0,"",'ASIA Prod. - PU'!M182)</f>
        <v/>
      </c>
      <c r="J61" s="827" t="str">
        <f>IF('ASIA Prod. - PU'!N182=0,"",'ASIA Prod. - PU'!N182)</f>
        <v/>
      </c>
      <c r="K61" s="345" t="str">
        <f>IF('ASIA Prod. - PU'!O182=0,"",'ASIA Prod. - PU'!O182)</f>
        <v/>
      </c>
      <c r="L61" s="827" t="str">
        <f>IF('ASIA Prod. - PU'!P182=0,"",'ASIA Prod. - PU'!P182)</f>
        <v/>
      </c>
      <c r="M61" s="827" t="str">
        <f>IF('ASIA Prod. - PU'!Q182=0,"",'ASIA Prod. - PU'!Q182)</f>
        <v/>
      </c>
      <c r="N61" s="827" t="str">
        <f>IF('ASIA Prod. - PU'!R182=0,"",'ASIA Prod. - PU'!R182)</f>
        <v/>
      </c>
      <c r="O61" s="827" t="str">
        <f>IF('ASIA Prod. - PU'!S182=0,"",'ASIA Prod. - PU'!S182)</f>
        <v/>
      </c>
      <c r="P61" s="345" t="str">
        <f>IF('ASIA Prod. - PU'!T182=0,"",'ASIA Prod. - PU'!T182)</f>
        <v/>
      </c>
      <c r="Q61" s="345" t="str">
        <f>IF('ASIA Prod. - PU'!U182=0,"",'ASIA Prod. - PU'!U182)</f>
        <v/>
      </c>
      <c r="R61" s="827" t="str">
        <f>IF('ASIA Prod. - PU'!V182=0,"",'ASIA Prod. - PU'!V182)</f>
        <v/>
      </c>
      <c r="S61" s="827" t="str">
        <f>IF('ASIA Prod. - PU'!W182=0,"",'ASIA Prod. - PU'!W182)</f>
        <v/>
      </c>
      <c r="T61" s="345" t="str">
        <f>IF('ASIA Prod. - PU'!X182=0,"",'ASIA Prod. - PU'!X182)</f>
        <v/>
      </c>
      <c r="U61" s="827" t="str">
        <f>IF('ASIA Prod. - PU'!Y182=0,"",'ASIA Prod. - PU'!Y182)</f>
        <v/>
      </c>
      <c r="V61" s="827" t="str">
        <f>IF('ASIA Prod. - PU'!Z182=0,"",'ASIA Prod. - PU'!Z182)</f>
        <v/>
      </c>
      <c r="W61" s="827" t="str">
        <f>IF('ASIA Prod. - PU'!AB182=0,"",'ASIA Prod. - PU'!AB182)</f>
        <v/>
      </c>
      <c r="X61" s="827" t="str">
        <f>IF('ASIA Prod. - PU'!AC182=0,"",'ASIA Prod. - PU'!AC182)</f>
        <v/>
      </c>
      <c r="Y61" s="827" t="str">
        <f>IF('ASIA Prod. - PU'!AD182=0,"",'ASIA Prod. - PU'!AD182)</f>
        <v/>
      </c>
      <c r="Z61" s="616" t="str">
        <f>IF('ASIA Prod. - PU'!AE182=0,"",'ASIA Prod. - PU'!AE182)</f>
        <v/>
      </c>
    </row>
    <row r="62" spans="3:26" ht="15.6">
      <c r="C62" s="611"/>
      <c r="D62" s="832"/>
      <c r="E62" s="832"/>
      <c r="F62" s="828">
        <f t="shared" si="4"/>
        <v>0</v>
      </c>
      <c r="G62" s="1056"/>
      <c r="H62" s="612"/>
      <c r="I62" s="825"/>
      <c r="J62" s="826"/>
      <c r="K62" s="825"/>
      <c r="L62" s="826"/>
      <c r="M62" s="826"/>
      <c r="N62" s="826"/>
      <c r="O62" s="826"/>
      <c r="P62" s="825"/>
      <c r="Q62" s="825"/>
      <c r="R62" s="826"/>
      <c r="S62" s="826"/>
      <c r="T62" s="825"/>
      <c r="U62" s="826"/>
      <c r="V62" s="826"/>
      <c r="W62" s="826"/>
      <c r="X62" s="826"/>
      <c r="Y62" s="826"/>
      <c r="Z62" s="613"/>
    </row>
    <row r="63" spans="3:26" ht="15.6">
      <c r="C63" s="611" t="s">
        <v>30691</v>
      </c>
      <c r="D63" s="831" t="s">
        <v>30692</v>
      </c>
      <c r="E63" s="831" t="s">
        <v>30693</v>
      </c>
      <c r="F63" s="828">
        <f t="shared" si="4"/>
        <v>0</v>
      </c>
      <c r="G63" s="1056"/>
      <c r="H63" s="615" t="str">
        <f>IF('ASIA Prod. - PU'!L130=0,"",'ASIA Prod. - PU'!L130)</f>
        <v/>
      </c>
      <c r="I63" s="345" t="str">
        <f>IF('ASIA Prod. - PU'!M130=0,"",'ASIA Prod. - PU'!M130)</f>
        <v/>
      </c>
      <c r="J63" s="827" t="str">
        <f>IF('ASIA Prod. - PU'!N130=0,"",'ASIA Prod. - PU'!N130)</f>
        <v/>
      </c>
      <c r="K63" s="345" t="str">
        <f>IF('ASIA Prod. - PU'!O130=0,"",'ASIA Prod. - PU'!O130)</f>
        <v/>
      </c>
      <c r="L63" s="827" t="str">
        <f>IF('ASIA Prod. - PU'!P130=0,"",'ASIA Prod. - PU'!P130)</f>
        <v/>
      </c>
      <c r="M63" s="827" t="str">
        <f>IF('ASIA Prod. - PU'!Q130=0,"",'ASIA Prod. - PU'!Q130)</f>
        <v/>
      </c>
      <c r="N63" s="827" t="str">
        <f>IF('ASIA Prod. - PU'!R130=0,"",'ASIA Prod. - PU'!R130)</f>
        <v/>
      </c>
      <c r="O63" s="827" t="str">
        <f>IF('ASIA Prod. - PU'!S130=0,"",'ASIA Prod. - PU'!S130)</f>
        <v/>
      </c>
      <c r="P63" s="345" t="str">
        <f>IF('ASIA Prod. - PU'!T130=0,"",'ASIA Prod. - PU'!T130)</f>
        <v/>
      </c>
      <c r="Q63" s="345" t="str">
        <f>IF('ASIA Prod. - PU'!U130=0,"",'ASIA Prod. - PU'!U130)</f>
        <v/>
      </c>
      <c r="R63" s="827" t="str">
        <f>IF('ASIA Prod. - PU'!V130=0,"",'ASIA Prod. - PU'!V130)</f>
        <v/>
      </c>
      <c r="S63" s="827" t="str">
        <f>IF('ASIA Prod. - PU'!W130=0,"",'ASIA Prod. - PU'!W130)</f>
        <v/>
      </c>
      <c r="T63" s="345" t="str">
        <f>IF('ASIA Prod. - PU'!X130=0,"",'ASIA Prod. - PU'!X130)</f>
        <v/>
      </c>
      <c r="U63" s="827" t="str">
        <f>IF('ASIA Prod. - PU'!Y130=0,"",'ASIA Prod. - PU'!Y130)</f>
        <v/>
      </c>
      <c r="V63" s="827" t="str">
        <f>IF('ASIA Prod. - PU'!Z130=0,"",'ASIA Prod. - PU'!Z130)</f>
        <v/>
      </c>
      <c r="W63" s="827" t="str">
        <f>IF('ASIA Prod. - PU'!AB130=0,"",'ASIA Prod. - PU'!AB130)</f>
        <v/>
      </c>
      <c r="X63" s="827" t="str">
        <f>IF('ASIA Prod. - PU'!AC130=0,"",'ASIA Prod. - PU'!AC130)</f>
        <v/>
      </c>
      <c r="Y63" s="827" t="str">
        <f>IF('ASIA Prod. - PU'!AD130=0,"",'ASIA Prod. - PU'!AD130)</f>
        <v/>
      </c>
      <c r="Z63" s="616" t="str">
        <f>IF('ASIA Prod. - PU'!AE130=0,"",'ASIA Prod. - PU'!AE130)</f>
        <v/>
      </c>
    </row>
    <row r="64" spans="3:26" ht="15.6">
      <c r="C64" s="611" t="s">
        <v>30694</v>
      </c>
      <c r="D64" s="831" t="s">
        <v>30692</v>
      </c>
      <c r="E64" s="831" t="s">
        <v>30695</v>
      </c>
      <c r="F64" s="828">
        <f t="shared" si="4"/>
        <v>0</v>
      </c>
      <c r="G64" s="1056"/>
      <c r="H64" s="615" t="str">
        <f>IF('ASIA Prod. - PU'!L131=0,"",'ASIA Prod. - PU'!L131)</f>
        <v/>
      </c>
      <c r="I64" s="345" t="str">
        <f>IF('ASIA Prod. - PU'!M131=0,"",'ASIA Prod. - PU'!M131)</f>
        <v/>
      </c>
      <c r="J64" s="827" t="str">
        <f>IF('ASIA Prod. - PU'!N131=0,"",'ASIA Prod. - PU'!N131)</f>
        <v/>
      </c>
      <c r="K64" s="345" t="str">
        <f>IF('ASIA Prod. - PU'!O131=0,"",'ASIA Prod. - PU'!O131)</f>
        <v/>
      </c>
      <c r="L64" s="827" t="str">
        <f>IF('ASIA Prod. - PU'!P131=0,"",'ASIA Prod. - PU'!P131)</f>
        <v/>
      </c>
      <c r="M64" s="827" t="str">
        <f>IF('ASIA Prod. - PU'!Q131=0,"",'ASIA Prod. - PU'!Q131)</f>
        <v/>
      </c>
      <c r="N64" s="827" t="str">
        <f>IF('ASIA Prod. - PU'!R131=0,"",'ASIA Prod. - PU'!R131)</f>
        <v/>
      </c>
      <c r="O64" s="827" t="str">
        <f>IF('ASIA Prod. - PU'!S131=0,"",'ASIA Prod. - PU'!S131)</f>
        <v/>
      </c>
      <c r="P64" s="345" t="str">
        <f>IF('ASIA Prod. - PU'!T131=0,"",'ASIA Prod. - PU'!T131)</f>
        <v/>
      </c>
      <c r="Q64" s="345" t="str">
        <f>IF('ASIA Prod. - PU'!U131=0,"",'ASIA Prod. - PU'!U131)</f>
        <v/>
      </c>
      <c r="R64" s="827" t="str">
        <f>IF('ASIA Prod. - PU'!V131=0,"",'ASIA Prod. - PU'!V131)</f>
        <v/>
      </c>
      <c r="S64" s="827" t="str">
        <f>IF('ASIA Prod. - PU'!W131=0,"",'ASIA Prod. - PU'!W131)</f>
        <v/>
      </c>
      <c r="T64" s="345" t="str">
        <f>IF('ASIA Prod. - PU'!X131=0,"",'ASIA Prod. - PU'!X131)</f>
        <v/>
      </c>
      <c r="U64" s="827" t="str">
        <f>IF('ASIA Prod. - PU'!Y131=0,"",'ASIA Prod. - PU'!Y131)</f>
        <v/>
      </c>
      <c r="V64" s="827" t="str">
        <f>IF('ASIA Prod. - PU'!Z131=0,"",'ASIA Prod. - PU'!Z131)</f>
        <v/>
      </c>
      <c r="W64" s="827" t="str">
        <f>IF('ASIA Prod. - PU'!AB131=0,"",'ASIA Prod. - PU'!AB131)</f>
        <v/>
      </c>
      <c r="X64" s="827" t="str">
        <f>IF('ASIA Prod. - PU'!AC131=0,"",'ASIA Prod. - PU'!AC131)</f>
        <v/>
      </c>
      <c r="Y64" s="827" t="str">
        <f>IF('ASIA Prod. - PU'!AD131=0,"",'ASIA Prod. - PU'!AD131)</f>
        <v/>
      </c>
      <c r="Z64" s="616" t="str">
        <f>IF('ASIA Prod. - PU'!AE131=0,"",'ASIA Prod. - PU'!AE131)</f>
        <v/>
      </c>
    </row>
    <row r="65" spans="3:26" ht="15.6">
      <c r="C65" s="611" t="s">
        <v>30696</v>
      </c>
      <c r="D65" s="831" t="s">
        <v>30692</v>
      </c>
      <c r="E65" s="831" t="s">
        <v>30697</v>
      </c>
      <c r="F65" s="828">
        <f t="shared" si="4"/>
        <v>0</v>
      </c>
      <c r="G65" s="1056"/>
      <c r="H65" s="615" t="str">
        <f>IF('ASIA Prod. - PU'!L132=0,"",'ASIA Prod. - PU'!L132)</f>
        <v/>
      </c>
      <c r="I65" s="345" t="str">
        <f>IF('ASIA Prod. - PU'!M132=0,"",'ASIA Prod. - PU'!M132)</f>
        <v/>
      </c>
      <c r="J65" s="827" t="str">
        <f>IF('ASIA Prod. - PU'!N132=0,"",'ASIA Prod. - PU'!N132)</f>
        <v/>
      </c>
      <c r="K65" s="345" t="str">
        <f>IF('ASIA Prod. - PU'!O132=0,"",'ASIA Prod. - PU'!O132)</f>
        <v/>
      </c>
      <c r="L65" s="827" t="str">
        <f>IF('ASIA Prod. - PU'!P132=0,"",'ASIA Prod. - PU'!P132)</f>
        <v/>
      </c>
      <c r="M65" s="827" t="str">
        <f>IF('ASIA Prod. - PU'!Q132=0,"",'ASIA Prod. - PU'!Q132)</f>
        <v/>
      </c>
      <c r="N65" s="827" t="str">
        <f>IF('ASIA Prod. - PU'!R132=0,"",'ASIA Prod. - PU'!R132)</f>
        <v/>
      </c>
      <c r="O65" s="827" t="str">
        <f>IF('ASIA Prod. - PU'!S132=0,"",'ASIA Prod. - PU'!S132)</f>
        <v/>
      </c>
      <c r="P65" s="345" t="str">
        <f>IF('ASIA Prod. - PU'!T132=0,"",'ASIA Prod. - PU'!T132)</f>
        <v/>
      </c>
      <c r="Q65" s="345" t="str">
        <f>IF('ASIA Prod. - PU'!U132=0,"",'ASIA Prod. - PU'!U132)</f>
        <v/>
      </c>
      <c r="R65" s="827" t="str">
        <f>IF('ASIA Prod. - PU'!V132=0,"",'ASIA Prod. - PU'!V132)</f>
        <v/>
      </c>
      <c r="S65" s="827" t="str">
        <f>IF('ASIA Prod. - PU'!W132=0,"",'ASIA Prod. - PU'!W132)</f>
        <v/>
      </c>
      <c r="T65" s="345" t="str">
        <f>IF('ASIA Prod. - PU'!X132=0,"",'ASIA Prod. - PU'!X132)</f>
        <v/>
      </c>
      <c r="U65" s="827" t="str">
        <f>IF('ASIA Prod. - PU'!Y132=0,"",'ASIA Prod. - PU'!Y132)</f>
        <v/>
      </c>
      <c r="V65" s="827" t="str">
        <f>IF('ASIA Prod. - PU'!Z132=0,"",'ASIA Prod. - PU'!Z132)</f>
        <v/>
      </c>
      <c r="W65" s="827" t="str">
        <f>IF('ASIA Prod. - PU'!AB132=0,"",'ASIA Prod. - PU'!AB132)</f>
        <v/>
      </c>
      <c r="X65" s="827" t="str">
        <f>IF('ASIA Prod. - PU'!AC132=0,"",'ASIA Prod. - PU'!AC132)</f>
        <v/>
      </c>
      <c r="Y65" s="827" t="str">
        <f>IF('ASIA Prod. - PU'!AD132=0,"",'ASIA Prod. - PU'!AD132)</f>
        <v/>
      </c>
      <c r="Z65" s="616" t="str">
        <f>IF('ASIA Prod. - PU'!AE132=0,"",'ASIA Prod. - PU'!AE132)</f>
        <v/>
      </c>
    </row>
    <row r="66" spans="3:26" ht="15.6">
      <c r="C66" s="611" t="s">
        <v>30698</v>
      </c>
      <c r="D66" s="831" t="s">
        <v>30692</v>
      </c>
      <c r="E66" s="831" t="s">
        <v>30699</v>
      </c>
      <c r="F66" s="828">
        <f t="shared" si="4"/>
        <v>0</v>
      </c>
      <c r="G66" s="1056"/>
      <c r="H66" s="615" t="str">
        <f>IF('ASIA Prod. - PU'!L133=0,"",'ASIA Prod. - PU'!L133)</f>
        <v/>
      </c>
      <c r="I66" s="345" t="str">
        <f>IF('ASIA Prod. - PU'!M133=0,"",'ASIA Prod. - PU'!M133)</f>
        <v/>
      </c>
      <c r="J66" s="827" t="str">
        <f>IF('ASIA Prod. - PU'!N133=0,"",'ASIA Prod. - PU'!N133)</f>
        <v/>
      </c>
      <c r="K66" s="345" t="str">
        <f>IF('ASIA Prod. - PU'!O133=0,"",'ASIA Prod. - PU'!O133)</f>
        <v/>
      </c>
      <c r="L66" s="827" t="str">
        <f>IF('ASIA Prod. - PU'!P133=0,"",'ASIA Prod. - PU'!P133)</f>
        <v/>
      </c>
      <c r="M66" s="827" t="str">
        <f>IF('ASIA Prod. - PU'!Q133=0,"",'ASIA Prod. - PU'!Q133)</f>
        <v/>
      </c>
      <c r="N66" s="827" t="str">
        <f>IF('ASIA Prod. - PU'!R133=0,"",'ASIA Prod. - PU'!R133)</f>
        <v/>
      </c>
      <c r="O66" s="827" t="str">
        <f>IF('ASIA Prod. - PU'!S133=0,"",'ASIA Prod. - PU'!S133)</f>
        <v/>
      </c>
      <c r="P66" s="345" t="str">
        <f>IF('ASIA Prod. - PU'!T133=0,"",'ASIA Prod. - PU'!T133)</f>
        <v/>
      </c>
      <c r="Q66" s="345" t="str">
        <f>IF('ASIA Prod. - PU'!U133=0,"",'ASIA Prod. - PU'!U133)</f>
        <v/>
      </c>
      <c r="R66" s="827" t="str">
        <f>IF('ASIA Prod. - PU'!V133=0,"",'ASIA Prod. - PU'!V133)</f>
        <v/>
      </c>
      <c r="S66" s="827" t="str">
        <f>IF('ASIA Prod. - PU'!W133=0,"",'ASIA Prod. - PU'!W133)</f>
        <v/>
      </c>
      <c r="T66" s="345" t="str">
        <f>IF('ASIA Prod. - PU'!X133=0,"",'ASIA Prod. - PU'!X133)</f>
        <v/>
      </c>
      <c r="U66" s="827" t="str">
        <f>IF('ASIA Prod. - PU'!Y133=0,"",'ASIA Prod. - PU'!Y133)</f>
        <v/>
      </c>
      <c r="V66" s="827" t="str">
        <f>IF('ASIA Prod. - PU'!Z133=0,"",'ASIA Prod. - PU'!Z133)</f>
        <v/>
      </c>
      <c r="W66" s="827" t="str">
        <f>IF('ASIA Prod. - PU'!AB133=0,"",'ASIA Prod. - PU'!AB133)</f>
        <v/>
      </c>
      <c r="X66" s="827" t="str">
        <f>IF('ASIA Prod. - PU'!AC133=0,"",'ASIA Prod. - PU'!AC133)</f>
        <v/>
      </c>
      <c r="Y66" s="827" t="str">
        <f>IF('ASIA Prod. - PU'!AD133=0,"",'ASIA Prod. - PU'!AD133)</f>
        <v/>
      </c>
      <c r="Z66" s="616" t="str">
        <f>IF('ASIA Prod. - PU'!AE133=0,"",'ASIA Prod. - PU'!AE133)</f>
        <v/>
      </c>
    </row>
    <row r="67" spans="3:26" ht="15.6">
      <c r="C67" s="611" t="s">
        <v>30700</v>
      </c>
      <c r="D67" s="831" t="s">
        <v>30692</v>
      </c>
      <c r="E67" s="831" t="s">
        <v>30701</v>
      </c>
      <c r="F67" s="828">
        <f t="shared" si="4"/>
        <v>0</v>
      </c>
      <c r="G67" s="1056"/>
      <c r="H67" s="615" t="str">
        <f>IF('ASIA Prod. - PU'!L134=0,"",'ASIA Prod. - PU'!L134)</f>
        <v/>
      </c>
      <c r="I67" s="345" t="str">
        <f>IF('ASIA Prod. - PU'!M134=0,"",'ASIA Prod. - PU'!M134)</f>
        <v/>
      </c>
      <c r="J67" s="827" t="str">
        <f>IF('ASIA Prod. - PU'!N134=0,"",'ASIA Prod. - PU'!N134)</f>
        <v/>
      </c>
      <c r="K67" s="345" t="str">
        <f>IF('ASIA Prod. - PU'!O134=0,"",'ASIA Prod. - PU'!O134)</f>
        <v/>
      </c>
      <c r="L67" s="827" t="str">
        <f>IF('ASIA Prod. - PU'!P134=0,"",'ASIA Prod. - PU'!P134)</f>
        <v/>
      </c>
      <c r="M67" s="827" t="str">
        <f>IF('ASIA Prod. - PU'!Q134=0,"",'ASIA Prod. - PU'!Q134)</f>
        <v/>
      </c>
      <c r="N67" s="827" t="str">
        <f>IF('ASIA Prod. - PU'!R134=0,"",'ASIA Prod. - PU'!R134)</f>
        <v/>
      </c>
      <c r="O67" s="827" t="str">
        <f>IF('ASIA Prod. - PU'!S134=0,"",'ASIA Prod. - PU'!S134)</f>
        <v/>
      </c>
      <c r="P67" s="345" t="str">
        <f>IF('ASIA Prod. - PU'!T134=0,"",'ASIA Prod. - PU'!T134)</f>
        <v/>
      </c>
      <c r="Q67" s="345" t="str">
        <f>IF('ASIA Prod. - PU'!U134=0,"",'ASIA Prod. - PU'!U134)</f>
        <v/>
      </c>
      <c r="R67" s="827" t="str">
        <f>IF('ASIA Prod. - PU'!V134=0,"",'ASIA Prod. - PU'!V134)</f>
        <v/>
      </c>
      <c r="S67" s="827" t="str">
        <f>IF('ASIA Prod. - PU'!W134=0,"",'ASIA Prod. - PU'!W134)</f>
        <v/>
      </c>
      <c r="T67" s="345" t="str">
        <f>IF('ASIA Prod. - PU'!X134=0,"",'ASIA Prod. - PU'!X134)</f>
        <v/>
      </c>
      <c r="U67" s="827" t="str">
        <f>IF('ASIA Prod. - PU'!Y134=0,"",'ASIA Prod. - PU'!Y134)</f>
        <v/>
      </c>
      <c r="V67" s="827" t="str">
        <f>IF('ASIA Prod. - PU'!Z134=0,"",'ASIA Prod. - PU'!Z134)</f>
        <v/>
      </c>
      <c r="W67" s="827" t="str">
        <f>IF('ASIA Prod. - PU'!AB134=0,"",'ASIA Prod. - PU'!AB134)</f>
        <v/>
      </c>
      <c r="X67" s="827" t="str">
        <f>IF('ASIA Prod. - PU'!AC134=0,"",'ASIA Prod. - PU'!AC134)</f>
        <v/>
      </c>
      <c r="Y67" s="827" t="str">
        <f>IF('ASIA Prod. - PU'!AD134=0,"",'ASIA Prod. - PU'!AD134)</f>
        <v/>
      </c>
      <c r="Z67" s="616" t="str">
        <f>IF('ASIA Prod. - PU'!AE134=0,"",'ASIA Prod. - PU'!AE134)</f>
        <v/>
      </c>
    </row>
    <row r="68" spans="3:26" ht="15.6">
      <c r="C68" s="611" t="s">
        <v>30702</v>
      </c>
      <c r="D68" s="831" t="s">
        <v>30692</v>
      </c>
      <c r="E68" s="831" t="s">
        <v>30703</v>
      </c>
      <c r="F68" s="828">
        <f t="shared" si="4"/>
        <v>0</v>
      </c>
      <c r="G68" s="1056"/>
      <c r="H68" s="615" t="str">
        <f>IF('ASIA Prod. - PU'!L135=0,"",'ASIA Prod. - PU'!L135)</f>
        <v/>
      </c>
      <c r="I68" s="345" t="str">
        <f>IF('ASIA Prod. - PU'!M135=0,"",'ASIA Prod. - PU'!M135)</f>
        <v/>
      </c>
      <c r="J68" s="827" t="str">
        <f>IF('ASIA Prod. - PU'!N135=0,"",'ASIA Prod. - PU'!N135)</f>
        <v/>
      </c>
      <c r="K68" s="345" t="str">
        <f>IF('ASIA Prod. - PU'!O135=0,"",'ASIA Prod. - PU'!O135)</f>
        <v/>
      </c>
      <c r="L68" s="827" t="str">
        <f>IF('ASIA Prod. - PU'!P135=0,"",'ASIA Prod. - PU'!P135)</f>
        <v/>
      </c>
      <c r="M68" s="827" t="str">
        <f>IF('ASIA Prod. - PU'!Q135=0,"",'ASIA Prod. - PU'!Q135)</f>
        <v/>
      </c>
      <c r="N68" s="827" t="str">
        <f>IF('ASIA Prod. - PU'!R135=0,"",'ASIA Prod. - PU'!R135)</f>
        <v/>
      </c>
      <c r="O68" s="827" t="str">
        <f>IF('ASIA Prod. - PU'!S135=0,"",'ASIA Prod. - PU'!S135)</f>
        <v/>
      </c>
      <c r="P68" s="345" t="str">
        <f>IF('ASIA Prod. - PU'!T135=0,"",'ASIA Prod. - PU'!T135)</f>
        <v/>
      </c>
      <c r="Q68" s="345" t="str">
        <f>IF('ASIA Prod. - PU'!U135=0,"",'ASIA Prod. - PU'!U135)</f>
        <v/>
      </c>
      <c r="R68" s="827" t="str">
        <f>IF('ASIA Prod. - PU'!V135=0,"",'ASIA Prod. - PU'!V135)</f>
        <v/>
      </c>
      <c r="S68" s="827" t="str">
        <f>IF('ASIA Prod. - PU'!W135=0,"",'ASIA Prod. - PU'!W135)</f>
        <v/>
      </c>
      <c r="T68" s="345" t="str">
        <f>IF('ASIA Prod. - PU'!X135=0,"",'ASIA Prod. - PU'!X135)</f>
        <v/>
      </c>
      <c r="U68" s="827" t="str">
        <f>IF('ASIA Prod. - PU'!Y135=0,"",'ASIA Prod. - PU'!Y135)</f>
        <v/>
      </c>
      <c r="V68" s="827" t="str">
        <f>IF('ASIA Prod. - PU'!Z135=0,"",'ASIA Prod. - PU'!Z135)</f>
        <v/>
      </c>
      <c r="W68" s="827" t="str">
        <f>IF('ASIA Prod. - PU'!AB135=0,"",'ASIA Prod. - PU'!AB135)</f>
        <v/>
      </c>
      <c r="X68" s="827" t="str">
        <f>IF('ASIA Prod. - PU'!AC135=0,"",'ASIA Prod. - PU'!AC135)</f>
        <v/>
      </c>
      <c r="Y68" s="827" t="str">
        <f>IF('ASIA Prod. - PU'!AD135=0,"",'ASIA Prod. - PU'!AD135)</f>
        <v/>
      </c>
      <c r="Z68" s="616" t="str">
        <f>IF('ASIA Prod. - PU'!AE135=0,"",'ASIA Prod. - PU'!AE135)</f>
        <v/>
      </c>
    </row>
    <row r="69" spans="3:26" ht="15.6">
      <c r="C69" s="611" t="s">
        <v>30704</v>
      </c>
      <c r="D69" s="831" t="s">
        <v>30692</v>
      </c>
      <c r="E69" s="831" t="s">
        <v>30705</v>
      </c>
      <c r="F69" s="828">
        <f t="shared" si="4"/>
        <v>0</v>
      </c>
      <c r="G69" s="1056"/>
      <c r="H69" s="615" t="str">
        <f>IF('ASIA Prod. - PU'!L136=0,"",'ASIA Prod. - PU'!L136)</f>
        <v/>
      </c>
      <c r="I69" s="345" t="str">
        <f>IF('ASIA Prod. - PU'!M136=0,"",'ASIA Prod. - PU'!M136)</f>
        <v/>
      </c>
      <c r="J69" s="827" t="str">
        <f>IF('ASIA Prod. - PU'!N136=0,"",'ASIA Prod. - PU'!N136)</f>
        <v/>
      </c>
      <c r="K69" s="345" t="str">
        <f>IF('ASIA Prod. - PU'!O136=0,"",'ASIA Prod. - PU'!O136)</f>
        <v/>
      </c>
      <c r="L69" s="827" t="str">
        <f>IF('ASIA Prod. - PU'!P136=0,"",'ASIA Prod. - PU'!P136)</f>
        <v/>
      </c>
      <c r="M69" s="827" t="str">
        <f>IF('ASIA Prod. - PU'!Q136=0,"",'ASIA Prod. - PU'!Q136)</f>
        <v/>
      </c>
      <c r="N69" s="827" t="str">
        <f>IF('ASIA Prod. - PU'!R136=0,"",'ASIA Prod. - PU'!R136)</f>
        <v/>
      </c>
      <c r="O69" s="827" t="str">
        <f>IF('ASIA Prod. - PU'!S136=0,"",'ASIA Prod. - PU'!S136)</f>
        <v/>
      </c>
      <c r="P69" s="345" t="str">
        <f>IF('ASIA Prod. - PU'!T136=0,"",'ASIA Prod. - PU'!T136)</f>
        <v/>
      </c>
      <c r="Q69" s="345" t="str">
        <f>IF('ASIA Prod. - PU'!U136=0,"",'ASIA Prod. - PU'!U136)</f>
        <v/>
      </c>
      <c r="R69" s="827" t="str">
        <f>IF('ASIA Prod. - PU'!V136=0,"",'ASIA Prod. - PU'!V136)</f>
        <v/>
      </c>
      <c r="S69" s="827" t="str">
        <f>IF('ASIA Prod. - PU'!W136=0,"",'ASIA Prod. - PU'!W136)</f>
        <v/>
      </c>
      <c r="T69" s="345" t="str">
        <f>IF('ASIA Prod. - PU'!X136=0,"",'ASIA Prod. - PU'!X136)</f>
        <v/>
      </c>
      <c r="U69" s="827" t="str">
        <f>IF('ASIA Prod. - PU'!Y136=0,"",'ASIA Prod. - PU'!Y136)</f>
        <v/>
      </c>
      <c r="V69" s="827" t="str">
        <f>IF('ASIA Prod. - PU'!Z136=0,"",'ASIA Prod. - PU'!Z136)</f>
        <v/>
      </c>
      <c r="W69" s="827" t="str">
        <f>IF('ASIA Prod. - PU'!AB136=0,"",'ASIA Prod. - PU'!AB136)</f>
        <v/>
      </c>
      <c r="X69" s="827" t="str">
        <f>IF('ASIA Prod. - PU'!AC136=0,"",'ASIA Prod. - PU'!AC136)</f>
        <v/>
      </c>
      <c r="Y69" s="827" t="str">
        <f>IF('ASIA Prod. - PU'!AD136=0,"",'ASIA Prod. - PU'!AD136)</f>
        <v/>
      </c>
      <c r="Z69" s="616" t="str">
        <f>IF('ASIA Prod. - PU'!AE136=0,"",'ASIA Prod. - PU'!AE136)</f>
        <v/>
      </c>
    </row>
    <row r="70" spans="3:26" ht="15.6">
      <c r="C70" s="611" t="s">
        <v>30706</v>
      </c>
      <c r="D70" s="831" t="s">
        <v>30692</v>
      </c>
      <c r="E70" s="831" t="s">
        <v>30707</v>
      </c>
      <c r="F70" s="828">
        <f t="shared" si="4"/>
        <v>0</v>
      </c>
      <c r="G70" s="1056"/>
      <c r="H70" s="615" t="str">
        <f>IF('ASIA Prod. - PU'!L137=0,"",'ASIA Prod. - PU'!L137)</f>
        <v/>
      </c>
      <c r="I70" s="345" t="str">
        <f>IF('ASIA Prod. - PU'!M137=0,"",'ASIA Prod. - PU'!M137)</f>
        <v/>
      </c>
      <c r="J70" s="827" t="str">
        <f>IF('ASIA Prod. - PU'!N137=0,"",'ASIA Prod. - PU'!N137)</f>
        <v/>
      </c>
      <c r="K70" s="345" t="str">
        <f>IF('ASIA Prod. - PU'!O137=0,"",'ASIA Prod. - PU'!O137)</f>
        <v/>
      </c>
      <c r="L70" s="827" t="str">
        <f>IF('ASIA Prod. - PU'!P137=0,"",'ASIA Prod. - PU'!P137)</f>
        <v/>
      </c>
      <c r="M70" s="827" t="str">
        <f>IF('ASIA Prod. - PU'!Q137=0,"",'ASIA Prod. - PU'!Q137)</f>
        <v/>
      </c>
      <c r="N70" s="827" t="str">
        <f>IF('ASIA Prod. - PU'!R137=0,"",'ASIA Prod. - PU'!R137)</f>
        <v/>
      </c>
      <c r="O70" s="827" t="str">
        <f>IF('ASIA Prod. - PU'!S137=0,"",'ASIA Prod. - PU'!S137)</f>
        <v/>
      </c>
      <c r="P70" s="345" t="str">
        <f>IF('ASIA Prod. - PU'!T137=0,"",'ASIA Prod. - PU'!T137)</f>
        <v/>
      </c>
      <c r="Q70" s="345" t="str">
        <f>IF('ASIA Prod. - PU'!U137=0,"",'ASIA Prod. - PU'!U137)</f>
        <v/>
      </c>
      <c r="R70" s="827" t="str">
        <f>IF('ASIA Prod. - PU'!V137=0,"",'ASIA Prod. - PU'!V137)</f>
        <v/>
      </c>
      <c r="S70" s="827" t="str">
        <f>IF('ASIA Prod. - PU'!W137=0,"",'ASIA Prod. - PU'!W137)</f>
        <v/>
      </c>
      <c r="T70" s="345" t="str">
        <f>IF('ASIA Prod. - PU'!X137=0,"",'ASIA Prod. - PU'!X137)</f>
        <v/>
      </c>
      <c r="U70" s="827" t="str">
        <f>IF('ASIA Prod. - PU'!Y137=0,"",'ASIA Prod. - PU'!Y137)</f>
        <v/>
      </c>
      <c r="V70" s="827" t="str">
        <f>IF('ASIA Prod. - PU'!Z137=0,"",'ASIA Prod. - PU'!Z137)</f>
        <v/>
      </c>
      <c r="W70" s="827" t="str">
        <f>IF('ASIA Prod. - PU'!AB137=0,"",'ASIA Prod. - PU'!AB137)</f>
        <v/>
      </c>
      <c r="X70" s="827" t="str">
        <f>IF('ASIA Prod. - PU'!AC137=0,"",'ASIA Prod. - PU'!AC137)</f>
        <v/>
      </c>
      <c r="Y70" s="827" t="str">
        <f>IF('ASIA Prod. - PU'!AD137=0,"",'ASIA Prod. - PU'!AD137)</f>
        <v/>
      </c>
      <c r="Z70" s="616" t="str">
        <f>IF('ASIA Prod. - PU'!AE137=0,"",'ASIA Prod. - PU'!AE137)</f>
        <v/>
      </c>
    </row>
    <row r="71" spans="3:26" ht="15.6">
      <c r="C71" s="611" t="s">
        <v>30708</v>
      </c>
      <c r="D71" s="831" t="s">
        <v>30692</v>
      </c>
      <c r="E71" s="831" t="s">
        <v>30709</v>
      </c>
      <c r="F71" s="828">
        <f t="shared" si="4"/>
        <v>0</v>
      </c>
      <c r="G71" s="1056"/>
      <c r="H71" s="615" t="str">
        <f>IF('ASIA Prod. - PU'!L138=0,"",'ASIA Prod. - PU'!L138)</f>
        <v/>
      </c>
      <c r="I71" s="345" t="str">
        <f>IF('ASIA Prod. - PU'!M138=0,"",'ASIA Prod. - PU'!M138)</f>
        <v/>
      </c>
      <c r="J71" s="827" t="str">
        <f>IF('ASIA Prod. - PU'!N138=0,"",'ASIA Prod. - PU'!N138)</f>
        <v/>
      </c>
      <c r="K71" s="345" t="str">
        <f>IF('ASIA Prod. - PU'!O138=0,"",'ASIA Prod. - PU'!O138)</f>
        <v/>
      </c>
      <c r="L71" s="827" t="str">
        <f>IF('ASIA Prod. - PU'!P138=0,"",'ASIA Prod. - PU'!P138)</f>
        <v/>
      </c>
      <c r="M71" s="827" t="str">
        <f>IF('ASIA Prod. - PU'!Q138=0,"",'ASIA Prod. - PU'!Q138)</f>
        <v/>
      </c>
      <c r="N71" s="827" t="str">
        <f>IF('ASIA Prod. - PU'!R138=0,"",'ASIA Prod. - PU'!R138)</f>
        <v/>
      </c>
      <c r="O71" s="827" t="str">
        <f>IF('ASIA Prod. - PU'!S138=0,"",'ASIA Prod. - PU'!S138)</f>
        <v/>
      </c>
      <c r="P71" s="345" t="str">
        <f>IF('ASIA Prod. - PU'!T138=0,"",'ASIA Prod. - PU'!T138)</f>
        <v/>
      </c>
      <c r="Q71" s="345" t="str">
        <f>IF('ASIA Prod. - PU'!U138=0,"",'ASIA Prod. - PU'!U138)</f>
        <v/>
      </c>
      <c r="R71" s="827" t="str">
        <f>IF('ASIA Prod. - PU'!V138=0,"",'ASIA Prod. - PU'!V138)</f>
        <v/>
      </c>
      <c r="S71" s="827" t="str">
        <f>IF('ASIA Prod. - PU'!W138=0,"",'ASIA Prod. - PU'!W138)</f>
        <v/>
      </c>
      <c r="T71" s="345" t="str">
        <f>IF('ASIA Prod. - PU'!X138=0,"",'ASIA Prod. - PU'!X138)</f>
        <v/>
      </c>
      <c r="U71" s="827" t="str">
        <f>IF('ASIA Prod. - PU'!Y138=0,"",'ASIA Prod. - PU'!Y138)</f>
        <v/>
      </c>
      <c r="V71" s="827" t="str">
        <f>IF('ASIA Prod. - PU'!Z138=0,"",'ASIA Prod. - PU'!Z138)</f>
        <v/>
      </c>
      <c r="W71" s="827" t="str">
        <f>IF('ASIA Prod. - PU'!AB138=0,"",'ASIA Prod. - PU'!AB138)</f>
        <v/>
      </c>
      <c r="X71" s="827" t="str">
        <f>IF('ASIA Prod. - PU'!AC138=0,"",'ASIA Prod. - PU'!AC138)</f>
        <v/>
      </c>
      <c r="Y71" s="827" t="str">
        <f>IF('ASIA Prod. - PU'!AD138=0,"",'ASIA Prod. - PU'!AD138)</f>
        <v/>
      </c>
      <c r="Z71" s="616" t="str">
        <f>IF('ASIA Prod. - PU'!AE138=0,"",'ASIA Prod. - PU'!AE138)</f>
        <v/>
      </c>
    </row>
    <row r="72" spans="3:26" ht="15.6">
      <c r="C72" s="611" t="s">
        <v>30710</v>
      </c>
      <c r="D72" s="831" t="s">
        <v>30692</v>
      </c>
      <c r="E72" s="831" t="s">
        <v>30711</v>
      </c>
      <c r="F72" s="828">
        <f t="shared" si="4"/>
        <v>0</v>
      </c>
      <c r="G72" s="1056"/>
      <c r="H72" s="615" t="str">
        <f>IF('ASIA Prod. - PU'!L139=0,"",'ASIA Prod. - PU'!L139)</f>
        <v/>
      </c>
      <c r="I72" s="345" t="str">
        <f>IF('ASIA Prod. - PU'!M139=0,"",'ASIA Prod. - PU'!M139)</f>
        <v/>
      </c>
      <c r="J72" s="827" t="str">
        <f>IF('ASIA Prod. - PU'!N139=0,"",'ASIA Prod. - PU'!N139)</f>
        <v/>
      </c>
      <c r="K72" s="345" t="str">
        <f>IF('ASIA Prod. - PU'!O139=0,"",'ASIA Prod. - PU'!O139)</f>
        <v/>
      </c>
      <c r="L72" s="827" t="str">
        <f>IF('ASIA Prod. - PU'!P139=0,"",'ASIA Prod. - PU'!P139)</f>
        <v/>
      </c>
      <c r="M72" s="827" t="str">
        <f>IF('ASIA Prod. - PU'!Q139=0,"",'ASIA Prod. - PU'!Q139)</f>
        <v/>
      </c>
      <c r="N72" s="827" t="str">
        <f>IF('ASIA Prod. - PU'!R139=0,"",'ASIA Prod. - PU'!R139)</f>
        <v/>
      </c>
      <c r="O72" s="827" t="str">
        <f>IF('ASIA Prod. - PU'!S139=0,"",'ASIA Prod. - PU'!S139)</f>
        <v/>
      </c>
      <c r="P72" s="345" t="str">
        <f>IF('ASIA Prod. - PU'!T139=0,"",'ASIA Prod. - PU'!T139)</f>
        <v/>
      </c>
      <c r="Q72" s="345" t="str">
        <f>IF('ASIA Prod. - PU'!U139=0,"",'ASIA Prod. - PU'!U139)</f>
        <v/>
      </c>
      <c r="R72" s="827" t="str">
        <f>IF('ASIA Prod. - PU'!V139=0,"",'ASIA Prod. - PU'!V139)</f>
        <v/>
      </c>
      <c r="S72" s="827" t="str">
        <f>IF('ASIA Prod. - PU'!W139=0,"",'ASIA Prod. - PU'!W139)</f>
        <v/>
      </c>
      <c r="T72" s="345" t="str">
        <f>IF('ASIA Prod. - PU'!X139=0,"",'ASIA Prod. - PU'!X139)</f>
        <v/>
      </c>
      <c r="U72" s="827" t="str">
        <f>IF('ASIA Prod. - PU'!Y139=0,"",'ASIA Prod. - PU'!Y139)</f>
        <v/>
      </c>
      <c r="V72" s="827" t="str">
        <f>IF('ASIA Prod. - PU'!Z139=0,"",'ASIA Prod. - PU'!Z139)</f>
        <v/>
      </c>
      <c r="W72" s="827" t="str">
        <f>IF('ASIA Prod. - PU'!AB139=0,"",'ASIA Prod. - PU'!AB139)</f>
        <v/>
      </c>
      <c r="X72" s="827" t="str">
        <f>IF('ASIA Prod. - PU'!AC139=0,"",'ASIA Prod. - PU'!AC139)</f>
        <v/>
      </c>
      <c r="Y72" s="827" t="str">
        <f>IF('ASIA Prod. - PU'!AD139=0,"",'ASIA Prod. - PU'!AD139)</f>
        <v/>
      </c>
      <c r="Z72" s="616" t="str">
        <f>IF('ASIA Prod. - PU'!AE139=0,"",'ASIA Prod. - PU'!AE139)</f>
        <v/>
      </c>
    </row>
    <row r="73" spans="3:26" ht="15.6">
      <c r="C73" s="611" t="s">
        <v>30712</v>
      </c>
      <c r="D73" s="831" t="s">
        <v>30692</v>
      </c>
      <c r="E73" s="831" t="s">
        <v>30713</v>
      </c>
      <c r="F73" s="828">
        <f t="shared" si="4"/>
        <v>0</v>
      </c>
      <c r="G73" s="1056"/>
      <c r="H73" s="615" t="str">
        <f>IF('ASIA Prod. - PU'!L140=0,"",'ASIA Prod. - PU'!L140)</f>
        <v/>
      </c>
      <c r="I73" s="345" t="str">
        <f>IF('ASIA Prod. - PU'!M140=0,"",'ASIA Prod. - PU'!M140)</f>
        <v/>
      </c>
      <c r="J73" s="827" t="str">
        <f>IF('ASIA Prod. - PU'!N140=0,"",'ASIA Prod. - PU'!N140)</f>
        <v/>
      </c>
      <c r="K73" s="345" t="str">
        <f>IF('ASIA Prod. - PU'!O140=0,"",'ASIA Prod. - PU'!O140)</f>
        <v/>
      </c>
      <c r="L73" s="827" t="str">
        <f>IF('ASIA Prod. - PU'!P140=0,"",'ASIA Prod. - PU'!P140)</f>
        <v/>
      </c>
      <c r="M73" s="827" t="str">
        <f>IF('ASIA Prod. - PU'!Q140=0,"",'ASIA Prod. - PU'!Q140)</f>
        <v/>
      </c>
      <c r="N73" s="827" t="str">
        <f>IF('ASIA Prod. - PU'!R140=0,"",'ASIA Prod. - PU'!R140)</f>
        <v/>
      </c>
      <c r="O73" s="827" t="str">
        <f>IF('ASIA Prod. - PU'!S140=0,"",'ASIA Prod. - PU'!S140)</f>
        <v/>
      </c>
      <c r="P73" s="345" t="str">
        <f>IF('ASIA Prod. - PU'!T140=0,"",'ASIA Prod. - PU'!T140)</f>
        <v/>
      </c>
      <c r="Q73" s="345" t="str">
        <f>IF('ASIA Prod. - PU'!U140=0,"",'ASIA Prod. - PU'!U140)</f>
        <v/>
      </c>
      <c r="R73" s="827" t="str">
        <f>IF('ASIA Prod. - PU'!V140=0,"",'ASIA Prod. - PU'!V140)</f>
        <v/>
      </c>
      <c r="S73" s="827" t="str">
        <f>IF('ASIA Prod. - PU'!W140=0,"",'ASIA Prod. - PU'!W140)</f>
        <v/>
      </c>
      <c r="T73" s="345" t="str">
        <f>IF('ASIA Prod. - PU'!X140=0,"",'ASIA Prod. - PU'!X140)</f>
        <v/>
      </c>
      <c r="U73" s="827" t="str">
        <f>IF('ASIA Prod. - PU'!Y140=0,"",'ASIA Prod. - PU'!Y140)</f>
        <v/>
      </c>
      <c r="V73" s="827" t="str">
        <f>IF('ASIA Prod. - PU'!Z140=0,"",'ASIA Prod. - PU'!Z140)</f>
        <v/>
      </c>
      <c r="W73" s="827" t="str">
        <f>IF('ASIA Prod. - PU'!AB140=0,"",'ASIA Prod. - PU'!AB140)</f>
        <v/>
      </c>
      <c r="X73" s="827" t="str">
        <f>IF('ASIA Prod. - PU'!AC140=0,"",'ASIA Prod. - PU'!AC140)</f>
        <v/>
      </c>
      <c r="Y73" s="827" t="str">
        <f>IF('ASIA Prod. - PU'!AD140=0,"",'ASIA Prod. - PU'!AD140)</f>
        <v/>
      </c>
      <c r="Z73" s="616" t="str">
        <f>IF('ASIA Prod. - PU'!AE140=0,"",'ASIA Prod. - PU'!AE140)</f>
        <v/>
      </c>
    </row>
    <row r="74" spans="3:26" ht="15.6">
      <c r="C74" s="611" t="s">
        <v>30714</v>
      </c>
      <c r="D74" s="831" t="s">
        <v>30692</v>
      </c>
      <c r="E74" s="831" t="s">
        <v>30715</v>
      </c>
      <c r="F74" s="828">
        <f t="shared" si="4"/>
        <v>0</v>
      </c>
      <c r="G74" s="1056"/>
      <c r="H74" s="615" t="str">
        <f>IF('ASIA Prod. - PU'!L141=0,"",'ASIA Prod. - PU'!L141)</f>
        <v/>
      </c>
      <c r="I74" s="345" t="str">
        <f>IF('ASIA Prod. - PU'!M141=0,"",'ASIA Prod. - PU'!M141)</f>
        <v/>
      </c>
      <c r="J74" s="827" t="str">
        <f>IF('ASIA Prod. - PU'!N141=0,"",'ASIA Prod. - PU'!N141)</f>
        <v/>
      </c>
      <c r="K74" s="345" t="str">
        <f>IF('ASIA Prod. - PU'!O141=0,"",'ASIA Prod. - PU'!O141)</f>
        <v/>
      </c>
      <c r="L74" s="827" t="str">
        <f>IF('ASIA Prod. - PU'!P141=0,"",'ASIA Prod. - PU'!P141)</f>
        <v/>
      </c>
      <c r="M74" s="827" t="str">
        <f>IF('ASIA Prod. - PU'!Q141=0,"",'ASIA Prod. - PU'!Q141)</f>
        <v/>
      </c>
      <c r="N74" s="827" t="str">
        <f>IF('ASIA Prod. - PU'!R141=0,"",'ASIA Prod. - PU'!R141)</f>
        <v/>
      </c>
      <c r="O74" s="827" t="str">
        <f>IF('ASIA Prod. - PU'!S141=0,"",'ASIA Prod. - PU'!S141)</f>
        <v/>
      </c>
      <c r="P74" s="345" t="str">
        <f>IF('ASIA Prod. - PU'!T141=0,"",'ASIA Prod. - PU'!T141)</f>
        <v/>
      </c>
      <c r="Q74" s="345" t="str">
        <f>IF('ASIA Prod. - PU'!U141=0,"",'ASIA Prod. - PU'!U141)</f>
        <v/>
      </c>
      <c r="R74" s="827" t="str">
        <f>IF('ASIA Prod. - PU'!V141=0,"",'ASIA Prod. - PU'!V141)</f>
        <v/>
      </c>
      <c r="S74" s="827" t="str">
        <f>IF('ASIA Prod. - PU'!W141=0,"",'ASIA Prod. - PU'!W141)</f>
        <v/>
      </c>
      <c r="T74" s="345" t="str">
        <f>IF('ASIA Prod. - PU'!X141=0,"",'ASIA Prod. - PU'!X141)</f>
        <v/>
      </c>
      <c r="U74" s="827" t="str">
        <f>IF('ASIA Prod. - PU'!Y141=0,"",'ASIA Prod. - PU'!Y141)</f>
        <v/>
      </c>
      <c r="V74" s="827" t="str">
        <f>IF('ASIA Prod. - PU'!Z141=0,"",'ASIA Prod. - PU'!Z141)</f>
        <v/>
      </c>
      <c r="W74" s="827" t="str">
        <f>IF('ASIA Prod. - PU'!AB141=0,"",'ASIA Prod. - PU'!AB141)</f>
        <v/>
      </c>
      <c r="X74" s="827" t="str">
        <f>IF('ASIA Prod. - PU'!AC141=0,"",'ASIA Prod. - PU'!AC141)</f>
        <v/>
      </c>
      <c r="Y74" s="827" t="str">
        <f>IF('ASIA Prod. - PU'!AD141=0,"",'ASIA Prod. - PU'!AD141)</f>
        <v/>
      </c>
      <c r="Z74" s="616" t="str">
        <f>IF('ASIA Prod. - PU'!AE141=0,"",'ASIA Prod. - PU'!AE141)</f>
        <v/>
      </c>
    </row>
    <row r="75" spans="3:26" ht="15.6">
      <c r="C75" s="611" t="s">
        <v>30716</v>
      </c>
      <c r="D75" s="831" t="s">
        <v>30692</v>
      </c>
      <c r="E75" s="831" t="s">
        <v>30717</v>
      </c>
      <c r="F75" s="828">
        <f t="shared" si="4"/>
        <v>0</v>
      </c>
      <c r="G75" s="1056"/>
      <c r="H75" s="615" t="str">
        <f>IF('ASIA Prod. - PU'!L142=0,"",'ASIA Prod. - PU'!L142)</f>
        <v/>
      </c>
      <c r="I75" s="345" t="str">
        <f>IF('ASIA Prod. - PU'!M142=0,"",'ASIA Prod. - PU'!M142)</f>
        <v/>
      </c>
      <c r="J75" s="827" t="str">
        <f>IF('ASIA Prod. - PU'!N142=0,"",'ASIA Prod. - PU'!N142)</f>
        <v/>
      </c>
      <c r="K75" s="345" t="str">
        <f>IF('ASIA Prod. - PU'!O142=0,"",'ASIA Prod. - PU'!O142)</f>
        <v/>
      </c>
      <c r="L75" s="827" t="str">
        <f>IF('ASIA Prod. - PU'!P142=0,"",'ASIA Prod. - PU'!P142)</f>
        <v/>
      </c>
      <c r="M75" s="827" t="str">
        <f>IF('ASIA Prod. - PU'!Q142=0,"",'ASIA Prod. - PU'!Q142)</f>
        <v/>
      </c>
      <c r="N75" s="827" t="str">
        <f>IF('ASIA Prod. - PU'!R142=0,"",'ASIA Prod. - PU'!R142)</f>
        <v/>
      </c>
      <c r="O75" s="827" t="str">
        <f>IF('ASIA Prod. - PU'!S142=0,"",'ASIA Prod. - PU'!S142)</f>
        <v/>
      </c>
      <c r="P75" s="345" t="str">
        <f>IF('ASIA Prod. - PU'!T142=0,"",'ASIA Prod. - PU'!T142)</f>
        <v/>
      </c>
      <c r="Q75" s="345" t="str">
        <f>IF('ASIA Prod. - PU'!U142=0,"",'ASIA Prod. - PU'!U142)</f>
        <v/>
      </c>
      <c r="R75" s="827" t="str">
        <f>IF('ASIA Prod. - PU'!V142=0,"",'ASIA Prod. - PU'!V142)</f>
        <v/>
      </c>
      <c r="S75" s="827" t="str">
        <f>IF('ASIA Prod. - PU'!W142=0,"",'ASIA Prod. - PU'!W142)</f>
        <v/>
      </c>
      <c r="T75" s="345" t="str">
        <f>IF('ASIA Prod. - PU'!X142=0,"",'ASIA Prod. - PU'!X142)</f>
        <v/>
      </c>
      <c r="U75" s="827" t="str">
        <f>IF('ASIA Prod. - PU'!Y142=0,"",'ASIA Prod. - PU'!Y142)</f>
        <v/>
      </c>
      <c r="V75" s="827" t="str">
        <f>IF('ASIA Prod. - PU'!Z142=0,"",'ASIA Prod. - PU'!Z142)</f>
        <v/>
      </c>
      <c r="W75" s="827" t="str">
        <f>IF('ASIA Prod. - PU'!AB142=0,"",'ASIA Prod. - PU'!AB142)</f>
        <v/>
      </c>
      <c r="X75" s="827" t="str">
        <f>IF('ASIA Prod. - PU'!AC142=0,"",'ASIA Prod. - PU'!AC142)</f>
        <v/>
      </c>
      <c r="Y75" s="827" t="str">
        <f>IF('ASIA Prod. - PU'!AD142=0,"",'ASIA Prod. - PU'!AD142)</f>
        <v/>
      </c>
      <c r="Z75" s="616" t="str">
        <f>IF('ASIA Prod. - PU'!AE142=0,"",'ASIA Prod. - PU'!AE142)</f>
        <v/>
      </c>
    </row>
    <row r="76" spans="3:26" ht="15.6">
      <c r="C76" s="611" t="s">
        <v>30718</v>
      </c>
      <c r="D76" s="831" t="s">
        <v>30692</v>
      </c>
      <c r="E76" s="831" t="s">
        <v>30719</v>
      </c>
      <c r="F76" s="828">
        <f t="shared" si="4"/>
        <v>0</v>
      </c>
      <c r="G76" s="1056"/>
      <c r="H76" s="615" t="str">
        <f>IF('ASIA Prod. - PU'!L143=0,"",'ASIA Prod. - PU'!L143)</f>
        <v/>
      </c>
      <c r="I76" s="345" t="str">
        <f>IF('ASIA Prod. - PU'!M143=0,"",'ASIA Prod. - PU'!M143)</f>
        <v/>
      </c>
      <c r="J76" s="827" t="str">
        <f>IF('ASIA Prod. - PU'!N143=0,"",'ASIA Prod. - PU'!N143)</f>
        <v/>
      </c>
      <c r="K76" s="345" t="str">
        <f>IF('ASIA Prod. - PU'!O143=0,"",'ASIA Prod. - PU'!O143)</f>
        <v/>
      </c>
      <c r="L76" s="827" t="str">
        <f>IF('ASIA Prod. - PU'!P143=0,"",'ASIA Prod. - PU'!P143)</f>
        <v/>
      </c>
      <c r="M76" s="827" t="str">
        <f>IF('ASIA Prod. - PU'!Q143=0,"",'ASIA Prod. - PU'!Q143)</f>
        <v/>
      </c>
      <c r="N76" s="827" t="str">
        <f>IF('ASIA Prod. - PU'!R143=0,"",'ASIA Prod. - PU'!R143)</f>
        <v/>
      </c>
      <c r="O76" s="827" t="str">
        <f>IF('ASIA Prod. - PU'!S143=0,"",'ASIA Prod. - PU'!S143)</f>
        <v/>
      </c>
      <c r="P76" s="345" t="str">
        <f>IF('ASIA Prod. - PU'!T143=0,"",'ASIA Prod. - PU'!T143)</f>
        <v/>
      </c>
      <c r="Q76" s="345" t="str">
        <f>IF('ASIA Prod. - PU'!U143=0,"",'ASIA Prod. - PU'!U143)</f>
        <v/>
      </c>
      <c r="R76" s="827" t="str">
        <f>IF('ASIA Prod. - PU'!V143=0,"",'ASIA Prod. - PU'!V143)</f>
        <v/>
      </c>
      <c r="S76" s="827" t="str">
        <f>IF('ASIA Prod. - PU'!W143=0,"",'ASIA Prod. - PU'!W143)</f>
        <v/>
      </c>
      <c r="T76" s="345" t="str">
        <f>IF('ASIA Prod. - PU'!X143=0,"",'ASIA Prod. - PU'!X143)</f>
        <v/>
      </c>
      <c r="U76" s="827" t="str">
        <f>IF('ASIA Prod. - PU'!Y143=0,"",'ASIA Prod. - PU'!Y143)</f>
        <v/>
      </c>
      <c r="V76" s="827" t="str">
        <f>IF('ASIA Prod. - PU'!Z143=0,"",'ASIA Prod. - PU'!Z143)</f>
        <v/>
      </c>
      <c r="W76" s="827" t="str">
        <f>IF('ASIA Prod. - PU'!AB143=0,"",'ASIA Prod. - PU'!AB143)</f>
        <v/>
      </c>
      <c r="X76" s="827" t="str">
        <f>IF('ASIA Prod. - PU'!AC143=0,"",'ASIA Prod. - PU'!AC143)</f>
        <v/>
      </c>
      <c r="Y76" s="827" t="str">
        <f>IF('ASIA Prod. - PU'!AD143=0,"",'ASIA Prod. - PU'!AD143)</f>
        <v/>
      </c>
      <c r="Z76" s="616" t="str">
        <f>IF('ASIA Prod. - PU'!AE143=0,"",'ASIA Prod. - PU'!AE143)</f>
        <v/>
      </c>
    </row>
    <row r="77" spans="3:26" ht="15.6">
      <c r="C77" s="611" t="s">
        <v>30720</v>
      </c>
      <c r="D77" s="831" t="s">
        <v>30692</v>
      </c>
      <c r="E77" s="831" t="s">
        <v>30721</v>
      </c>
      <c r="F77" s="828">
        <f t="shared" si="4"/>
        <v>0</v>
      </c>
      <c r="G77" s="1056"/>
      <c r="H77" s="615" t="str">
        <f>IF('ASIA Prod. - PU'!L144=0,"",'ASIA Prod. - PU'!L144)</f>
        <v/>
      </c>
      <c r="I77" s="345" t="str">
        <f>IF('ASIA Prod. - PU'!M144=0,"",'ASIA Prod. - PU'!M144)</f>
        <v/>
      </c>
      <c r="J77" s="827" t="str">
        <f>IF('ASIA Prod. - PU'!N144=0,"",'ASIA Prod. - PU'!N144)</f>
        <v/>
      </c>
      <c r="K77" s="345" t="str">
        <f>IF('ASIA Prod. - PU'!O144=0,"",'ASIA Prod. - PU'!O144)</f>
        <v/>
      </c>
      <c r="L77" s="827" t="str">
        <f>IF('ASIA Prod. - PU'!P144=0,"",'ASIA Prod. - PU'!P144)</f>
        <v/>
      </c>
      <c r="M77" s="827" t="str">
        <f>IF('ASIA Prod. - PU'!Q144=0,"",'ASIA Prod. - PU'!Q144)</f>
        <v/>
      </c>
      <c r="N77" s="827" t="str">
        <f>IF('ASIA Prod. - PU'!R144=0,"",'ASIA Prod. - PU'!R144)</f>
        <v/>
      </c>
      <c r="O77" s="827" t="str">
        <f>IF('ASIA Prod. - PU'!S144=0,"",'ASIA Prod. - PU'!S144)</f>
        <v/>
      </c>
      <c r="P77" s="345" t="str">
        <f>IF('ASIA Prod. - PU'!T144=0,"",'ASIA Prod. - PU'!T144)</f>
        <v/>
      </c>
      <c r="Q77" s="345" t="str">
        <f>IF('ASIA Prod. - PU'!U144=0,"",'ASIA Prod. - PU'!U144)</f>
        <v/>
      </c>
      <c r="R77" s="827" t="str">
        <f>IF('ASIA Prod. - PU'!V144=0,"",'ASIA Prod. - PU'!V144)</f>
        <v/>
      </c>
      <c r="S77" s="827" t="str">
        <f>IF('ASIA Prod. - PU'!W144=0,"",'ASIA Prod. - PU'!W144)</f>
        <v/>
      </c>
      <c r="T77" s="345" t="str">
        <f>IF('ASIA Prod. - PU'!X144=0,"",'ASIA Prod. - PU'!X144)</f>
        <v/>
      </c>
      <c r="U77" s="827" t="str">
        <f>IF('ASIA Prod. - PU'!Y144=0,"",'ASIA Prod. - PU'!Y144)</f>
        <v/>
      </c>
      <c r="V77" s="827" t="str">
        <f>IF('ASIA Prod. - PU'!Z144=0,"",'ASIA Prod. - PU'!Z144)</f>
        <v/>
      </c>
      <c r="W77" s="827" t="str">
        <f>IF('ASIA Prod. - PU'!AB144=0,"",'ASIA Prod. - PU'!AB144)</f>
        <v/>
      </c>
      <c r="X77" s="827" t="str">
        <f>IF('ASIA Prod. - PU'!AC144=0,"",'ASIA Prod. - PU'!AC144)</f>
        <v/>
      </c>
      <c r="Y77" s="827" t="str">
        <f>IF('ASIA Prod. - PU'!AD144=0,"",'ASIA Prod. - PU'!AD144)</f>
        <v/>
      </c>
      <c r="Z77" s="616" t="str">
        <f>IF('ASIA Prod. - PU'!AE144=0,"",'ASIA Prod. - PU'!AE144)</f>
        <v/>
      </c>
    </row>
    <row r="78" spans="3:26" ht="15.6">
      <c r="C78" s="611"/>
      <c r="D78" s="832"/>
      <c r="E78" s="832"/>
      <c r="F78" s="828">
        <f t="shared" si="4"/>
        <v>0</v>
      </c>
      <c r="G78" s="1056"/>
      <c r="H78" s="612"/>
      <c r="I78" s="825"/>
      <c r="J78" s="826"/>
      <c r="K78" s="825"/>
      <c r="L78" s="826"/>
      <c r="M78" s="826"/>
      <c r="N78" s="826"/>
      <c r="O78" s="826"/>
      <c r="P78" s="825"/>
      <c r="Q78" s="825"/>
      <c r="R78" s="826"/>
      <c r="S78" s="826"/>
      <c r="T78" s="825"/>
      <c r="U78" s="826"/>
      <c r="V78" s="826"/>
      <c r="W78" s="826"/>
      <c r="X78" s="826"/>
      <c r="Y78" s="826"/>
      <c r="Z78" s="613"/>
    </row>
    <row r="79" spans="3:26" ht="15.6">
      <c r="C79" s="611" t="s">
        <v>30722</v>
      </c>
      <c r="D79" s="831" t="s">
        <v>30692</v>
      </c>
      <c r="E79" s="831" t="s">
        <v>30723</v>
      </c>
      <c r="F79" s="828">
        <f t="shared" si="4"/>
        <v>0</v>
      </c>
      <c r="G79" s="1056"/>
      <c r="H79" s="615" t="str">
        <f>IF('ASIA Prod. - PU'!L62=0,"",'ASIA Prod. - PU'!L62)</f>
        <v/>
      </c>
      <c r="I79" s="345" t="str">
        <f>IF('ASIA Prod. - PU'!M62=0,"",'ASIA Prod. - PU'!M62)</f>
        <v/>
      </c>
      <c r="J79" s="827" t="str">
        <f>IF('ASIA Prod. - PU'!N62=0,"",'ASIA Prod. - PU'!N62)</f>
        <v/>
      </c>
      <c r="K79" s="345" t="str">
        <f>IF('ASIA Prod. - PU'!O62=0,"",'ASIA Prod. - PU'!O62)</f>
        <v/>
      </c>
      <c r="L79" s="827" t="str">
        <f>IF('ASIA Prod. - PU'!P62=0,"",'ASIA Prod. - PU'!P62)</f>
        <v/>
      </c>
      <c r="M79" s="827" t="str">
        <f>IF('ASIA Prod. - PU'!Q62=0,"",'ASIA Prod. - PU'!Q62)</f>
        <v/>
      </c>
      <c r="N79" s="827" t="str">
        <f>IF('ASIA Prod. - PU'!R62=0,"",'ASIA Prod. - PU'!R62)</f>
        <v/>
      </c>
      <c r="O79" s="827" t="str">
        <f>IF('ASIA Prod. - PU'!S62=0,"",'ASIA Prod. - PU'!S62)</f>
        <v/>
      </c>
      <c r="P79" s="345" t="str">
        <f>IF('ASIA Prod. - PU'!T62=0,"",'ASIA Prod. - PU'!T62)</f>
        <v/>
      </c>
      <c r="Q79" s="345" t="str">
        <f>IF('ASIA Prod. - PU'!U62=0,"",'ASIA Prod. - PU'!U62)</f>
        <v/>
      </c>
      <c r="R79" s="827" t="str">
        <f>IF('ASIA Prod. - PU'!V62=0,"",'ASIA Prod. - PU'!V62)</f>
        <v/>
      </c>
      <c r="S79" s="827" t="str">
        <f>IF('ASIA Prod. - PU'!W62=0,"",'ASIA Prod. - PU'!W62)</f>
        <v/>
      </c>
      <c r="T79" s="345" t="str">
        <f>IF('ASIA Prod. - PU'!X62=0,"",'ASIA Prod. - PU'!X62)</f>
        <v/>
      </c>
      <c r="U79" s="827" t="str">
        <f>IF('ASIA Prod. - PU'!Y62=0,"",'ASIA Prod. - PU'!Y62)</f>
        <v/>
      </c>
      <c r="V79" s="827" t="str">
        <f>IF('ASIA Prod. - PU'!Z62=0,"",'ASIA Prod. - PU'!Z62)</f>
        <v/>
      </c>
      <c r="W79" s="827" t="str">
        <f>IF('ASIA Prod. - PU'!AB62=0,"",'ASIA Prod. - PU'!AB62)</f>
        <v/>
      </c>
      <c r="X79" s="827" t="str">
        <f>IF('ASIA Prod. - PU'!AC62=0,"",'ASIA Prod. - PU'!AC62)</f>
        <v/>
      </c>
      <c r="Y79" s="827" t="str">
        <f>IF('ASIA Prod. - PU'!AD62=0,"",'ASIA Prod. - PU'!AD62)</f>
        <v/>
      </c>
      <c r="Z79" s="616" t="str">
        <f>IF('ASIA Prod. - PU'!AE62=0,"",'ASIA Prod. - PU'!AE62)</f>
        <v/>
      </c>
    </row>
    <row r="80" spans="3:26" ht="15.6">
      <c r="C80" s="611" t="s">
        <v>30724</v>
      </c>
      <c r="D80" s="831" t="s">
        <v>30692</v>
      </c>
      <c r="E80" s="831" t="s">
        <v>30725</v>
      </c>
      <c r="F80" s="828">
        <f t="shared" si="4"/>
        <v>0</v>
      </c>
      <c r="G80" s="1056"/>
      <c r="H80" s="615" t="str">
        <f>IF('ASIA Prod. - PU'!L63=0,"",'ASIA Prod. - PU'!L63)</f>
        <v/>
      </c>
      <c r="I80" s="345" t="str">
        <f>IF('ASIA Prod. - PU'!M63=0,"",'ASIA Prod. - PU'!M63)</f>
        <v/>
      </c>
      <c r="J80" s="827" t="str">
        <f>IF('ASIA Prod. - PU'!N63=0,"",'ASIA Prod. - PU'!N63)</f>
        <v/>
      </c>
      <c r="K80" s="345" t="str">
        <f>IF('ASIA Prod. - PU'!O63=0,"",'ASIA Prod. - PU'!O63)</f>
        <v/>
      </c>
      <c r="L80" s="827" t="str">
        <f>IF('ASIA Prod. - PU'!P63=0,"",'ASIA Prod. - PU'!P63)</f>
        <v/>
      </c>
      <c r="M80" s="827" t="str">
        <f>IF('ASIA Prod. - PU'!Q63=0,"",'ASIA Prod. - PU'!Q63)</f>
        <v/>
      </c>
      <c r="N80" s="827" t="str">
        <f>IF('ASIA Prod. - PU'!R63=0,"",'ASIA Prod. - PU'!R63)</f>
        <v/>
      </c>
      <c r="O80" s="827" t="str">
        <f>IF('ASIA Prod. - PU'!S63=0,"",'ASIA Prod. - PU'!S63)</f>
        <v/>
      </c>
      <c r="P80" s="345" t="str">
        <f>IF('ASIA Prod. - PU'!T63=0,"",'ASIA Prod. - PU'!T63)</f>
        <v/>
      </c>
      <c r="Q80" s="345" t="str">
        <f>IF('ASIA Prod. - PU'!U63=0,"",'ASIA Prod. - PU'!U63)</f>
        <v/>
      </c>
      <c r="R80" s="827" t="str">
        <f>IF('ASIA Prod. - PU'!V63=0,"",'ASIA Prod. - PU'!V63)</f>
        <v/>
      </c>
      <c r="S80" s="827" t="str">
        <f>IF('ASIA Prod. - PU'!W63=0,"",'ASIA Prod. - PU'!W63)</f>
        <v/>
      </c>
      <c r="T80" s="345" t="str">
        <f>IF('ASIA Prod. - PU'!X63=0,"",'ASIA Prod. - PU'!X63)</f>
        <v/>
      </c>
      <c r="U80" s="827" t="str">
        <f>IF('ASIA Prod. - PU'!Y63=0,"",'ASIA Prod. - PU'!Y63)</f>
        <v/>
      </c>
      <c r="V80" s="827" t="str">
        <f>IF('ASIA Prod. - PU'!Z63=0,"",'ASIA Prod. - PU'!Z63)</f>
        <v/>
      </c>
      <c r="W80" s="827" t="str">
        <f>IF('ASIA Prod. - PU'!AB63=0,"",'ASIA Prod. - PU'!AB63)</f>
        <v/>
      </c>
      <c r="X80" s="827" t="str">
        <f>IF('ASIA Prod. - PU'!AC63=0,"",'ASIA Prod. - PU'!AC63)</f>
        <v/>
      </c>
      <c r="Y80" s="827" t="str">
        <f>IF('ASIA Prod. - PU'!AD63=0,"",'ASIA Prod. - PU'!AD63)</f>
        <v/>
      </c>
      <c r="Z80" s="616" t="str">
        <f>IF('ASIA Prod. - PU'!AE63=0,"",'ASIA Prod. - PU'!AE63)</f>
        <v/>
      </c>
    </row>
    <row r="81" spans="3:26" ht="15.6">
      <c r="C81" s="611" t="s">
        <v>30726</v>
      </c>
      <c r="D81" s="831" t="s">
        <v>30692</v>
      </c>
      <c r="E81" s="831" t="s">
        <v>30727</v>
      </c>
      <c r="F81" s="828">
        <f t="shared" ref="F81:F144" si="5">SUM(H81:Z81)</f>
        <v>0</v>
      </c>
      <c r="G81" s="1056"/>
      <c r="H81" s="615" t="str">
        <f>IF('ASIA Prod. - PU'!L64=0,"",'ASIA Prod. - PU'!L64)</f>
        <v/>
      </c>
      <c r="I81" s="345" t="str">
        <f>IF('ASIA Prod. - PU'!M64=0,"",'ASIA Prod. - PU'!M64)</f>
        <v/>
      </c>
      <c r="J81" s="827" t="str">
        <f>IF('ASIA Prod. - PU'!N64=0,"",'ASIA Prod. - PU'!N64)</f>
        <v/>
      </c>
      <c r="K81" s="345" t="str">
        <f>IF('ASIA Prod. - PU'!O64=0,"",'ASIA Prod. - PU'!O64)</f>
        <v/>
      </c>
      <c r="L81" s="827" t="str">
        <f>IF('ASIA Prod. - PU'!P64=0,"",'ASIA Prod. - PU'!P64)</f>
        <v/>
      </c>
      <c r="M81" s="827" t="str">
        <f>IF('ASIA Prod. - PU'!Q64=0,"",'ASIA Prod. - PU'!Q64)</f>
        <v/>
      </c>
      <c r="N81" s="827" t="str">
        <f>IF('ASIA Prod. - PU'!R64=0,"",'ASIA Prod. - PU'!R64)</f>
        <v/>
      </c>
      <c r="O81" s="827" t="str">
        <f>IF('ASIA Prod. - PU'!S64=0,"",'ASIA Prod. - PU'!S64)</f>
        <v/>
      </c>
      <c r="P81" s="345" t="str">
        <f>IF('ASIA Prod. - PU'!T64=0,"",'ASIA Prod. - PU'!T64)</f>
        <v/>
      </c>
      <c r="Q81" s="345" t="str">
        <f>IF('ASIA Prod. - PU'!U64=0,"",'ASIA Prod. - PU'!U64)</f>
        <v/>
      </c>
      <c r="R81" s="827" t="str">
        <f>IF('ASIA Prod. - PU'!V64=0,"",'ASIA Prod. - PU'!V64)</f>
        <v/>
      </c>
      <c r="S81" s="827" t="str">
        <f>IF('ASIA Prod. - PU'!W64=0,"",'ASIA Prod. - PU'!W64)</f>
        <v/>
      </c>
      <c r="T81" s="345" t="str">
        <f>IF('ASIA Prod. - PU'!X64=0,"",'ASIA Prod. - PU'!X64)</f>
        <v/>
      </c>
      <c r="U81" s="827" t="str">
        <f>IF('ASIA Prod. - PU'!Y64=0,"",'ASIA Prod. - PU'!Y64)</f>
        <v/>
      </c>
      <c r="V81" s="827" t="str">
        <f>IF('ASIA Prod. - PU'!Z64=0,"",'ASIA Prod. - PU'!Z64)</f>
        <v/>
      </c>
      <c r="W81" s="827" t="str">
        <f>IF('ASIA Prod. - PU'!AB64=0,"",'ASIA Prod. - PU'!AB64)</f>
        <v/>
      </c>
      <c r="X81" s="827" t="str">
        <f>IF('ASIA Prod. - PU'!AC64=0,"",'ASIA Prod. - PU'!AC64)</f>
        <v/>
      </c>
      <c r="Y81" s="827" t="str">
        <f>IF('ASIA Prod. - PU'!AD64=0,"",'ASIA Prod. - PU'!AD64)</f>
        <v/>
      </c>
      <c r="Z81" s="616" t="str">
        <f>IF('ASIA Prod. - PU'!AE64=0,"",'ASIA Prod. - PU'!AE64)</f>
        <v/>
      </c>
    </row>
    <row r="82" spans="3:26" ht="15.6">
      <c r="C82" s="611" t="s">
        <v>30728</v>
      </c>
      <c r="D82" s="831" t="s">
        <v>30692</v>
      </c>
      <c r="E82" s="831" t="s">
        <v>30729</v>
      </c>
      <c r="F82" s="828">
        <f t="shared" si="5"/>
        <v>0</v>
      </c>
      <c r="G82" s="1056"/>
      <c r="H82" s="615" t="str">
        <f>IF('ASIA Prod. - PU'!L65=0,"",'ASIA Prod. - PU'!L65)</f>
        <v/>
      </c>
      <c r="I82" s="345" t="str">
        <f>IF('ASIA Prod. - PU'!M65=0,"",'ASIA Prod. - PU'!M65)</f>
        <v/>
      </c>
      <c r="J82" s="827" t="str">
        <f>IF('ASIA Prod. - PU'!N65=0,"",'ASIA Prod. - PU'!N65)</f>
        <v/>
      </c>
      <c r="K82" s="345" t="str">
        <f>IF('ASIA Prod. - PU'!O65=0,"",'ASIA Prod. - PU'!O65)</f>
        <v/>
      </c>
      <c r="L82" s="827" t="str">
        <f>IF('ASIA Prod. - PU'!P65=0,"",'ASIA Prod. - PU'!P65)</f>
        <v/>
      </c>
      <c r="M82" s="827" t="str">
        <f>IF('ASIA Prod. - PU'!Q65=0,"",'ASIA Prod. - PU'!Q65)</f>
        <v/>
      </c>
      <c r="N82" s="827" t="str">
        <f>IF('ASIA Prod. - PU'!R65=0,"",'ASIA Prod. - PU'!R65)</f>
        <v/>
      </c>
      <c r="O82" s="827" t="str">
        <f>IF('ASIA Prod. - PU'!S65=0,"",'ASIA Prod. - PU'!S65)</f>
        <v/>
      </c>
      <c r="P82" s="345" t="str">
        <f>IF('ASIA Prod. - PU'!T65=0,"",'ASIA Prod. - PU'!T65)</f>
        <v/>
      </c>
      <c r="Q82" s="345" t="str">
        <f>IF('ASIA Prod. - PU'!U65=0,"",'ASIA Prod. - PU'!U65)</f>
        <v/>
      </c>
      <c r="R82" s="827" t="str">
        <f>IF('ASIA Prod. - PU'!V65=0,"",'ASIA Prod. - PU'!V65)</f>
        <v/>
      </c>
      <c r="S82" s="827" t="str">
        <f>IF('ASIA Prod. - PU'!W65=0,"",'ASIA Prod. - PU'!W65)</f>
        <v/>
      </c>
      <c r="T82" s="345" t="str">
        <f>IF('ASIA Prod. - PU'!X65=0,"",'ASIA Prod. - PU'!X65)</f>
        <v/>
      </c>
      <c r="U82" s="827" t="str">
        <f>IF('ASIA Prod. - PU'!Y65=0,"",'ASIA Prod. - PU'!Y65)</f>
        <v/>
      </c>
      <c r="V82" s="827" t="str">
        <f>IF('ASIA Prod. - PU'!Z65=0,"",'ASIA Prod. - PU'!Z65)</f>
        <v/>
      </c>
      <c r="W82" s="827" t="str">
        <f>IF('ASIA Prod. - PU'!AB65=0,"",'ASIA Prod. - PU'!AB65)</f>
        <v/>
      </c>
      <c r="X82" s="827" t="str">
        <f>IF('ASIA Prod. - PU'!AC65=0,"",'ASIA Prod. - PU'!AC65)</f>
        <v/>
      </c>
      <c r="Y82" s="827" t="str">
        <f>IF('ASIA Prod. - PU'!AD65=0,"",'ASIA Prod. - PU'!AD65)</f>
        <v/>
      </c>
      <c r="Z82" s="616" t="str">
        <f>IF('ASIA Prod. - PU'!AE65=0,"",'ASIA Prod. - PU'!AE65)</f>
        <v/>
      </c>
    </row>
    <row r="83" spans="3:26" ht="15.6">
      <c r="C83" s="611" t="s">
        <v>30730</v>
      </c>
      <c r="D83" s="831" t="s">
        <v>30692</v>
      </c>
      <c r="E83" s="831" t="s">
        <v>30731</v>
      </c>
      <c r="F83" s="828">
        <f t="shared" si="5"/>
        <v>0</v>
      </c>
      <c r="G83" s="1056"/>
      <c r="H83" s="615" t="str">
        <f>IF('ASIA Prod. - PU'!L66=0,"",'ASIA Prod. - PU'!L66)</f>
        <v/>
      </c>
      <c r="I83" s="345" t="str">
        <f>IF('ASIA Prod. - PU'!M66=0,"",'ASIA Prod. - PU'!M66)</f>
        <v/>
      </c>
      <c r="J83" s="827" t="str">
        <f>IF('ASIA Prod. - PU'!N66=0,"",'ASIA Prod. - PU'!N66)</f>
        <v/>
      </c>
      <c r="K83" s="345" t="str">
        <f>IF('ASIA Prod. - PU'!O66=0,"",'ASIA Prod. - PU'!O66)</f>
        <v/>
      </c>
      <c r="L83" s="827" t="str">
        <f>IF('ASIA Prod. - PU'!P66=0,"",'ASIA Prod. - PU'!P66)</f>
        <v/>
      </c>
      <c r="M83" s="827" t="str">
        <f>IF('ASIA Prod. - PU'!Q66=0,"",'ASIA Prod. - PU'!Q66)</f>
        <v/>
      </c>
      <c r="N83" s="827" t="str">
        <f>IF('ASIA Prod. - PU'!R66=0,"",'ASIA Prod. - PU'!R66)</f>
        <v/>
      </c>
      <c r="O83" s="827" t="str">
        <f>IF('ASIA Prod. - PU'!S66=0,"",'ASIA Prod. - PU'!S66)</f>
        <v/>
      </c>
      <c r="P83" s="345" t="str">
        <f>IF('ASIA Prod. - PU'!T66=0,"",'ASIA Prod. - PU'!T66)</f>
        <v/>
      </c>
      <c r="Q83" s="345" t="str">
        <f>IF('ASIA Prod. - PU'!U66=0,"",'ASIA Prod. - PU'!U66)</f>
        <v/>
      </c>
      <c r="R83" s="827" t="str">
        <f>IF('ASIA Prod. - PU'!V66=0,"",'ASIA Prod. - PU'!V66)</f>
        <v/>
      </c>
      <c r="S83" s="827" t="str">
        <f>IF('ASIA Prod. - PU'!W66=0,"",'ASIA Prod. - PU'!W66)</f>
        <v/>
      </c>
      <c r="T83" s="345" t="str">
        <f>IF('ASIA Prod. - PU'!X66=0,"",'ASIA Prod. - PU'!X66)</f>
        <v/>
      </c>
      <c r="U83" s="827" t="str">
        <f>IF('ASIA Prod. - PU'!Y66=0,"",'ASIA Prod. - PU'!Y66)</f>
        <v/>
      </c>
      <c r="V83" s="827" t="str">
        <f>IF('ASIA Prod. - PU'!Z66=0,"",'ASIA Prod. - PU'!Z66)</f>
        <v/>
      </c>
      <c r="W83" s="827" t="str">
        <f>IF('ASIA Prod. - PU'!AB66=0,"",'ASIA Prod. - PU'!AB66)</f>
        <v/>
      </c>
      <c r="X83" s="827" t="str">
        <f>IF('ASIA Prod. - PU'!AC66=0,"",'ASIA Prod. - PU'!AC66)</f>
        <v/>
      </c>
      <c r="Y83" s="827" t="str">
        <f>IF('ASIA Prod. - PU'!AD66=0,"",'ASIA Prod. - PU'!AD66)</f>
        <v/>
      </c>
      <c r="Z83" s="616" t="str">
        <f>IF('ASIA Prod. - PU'!AE66=0,"",'ASIA Prod. - PU'!AE66)</f>
        <v/>
      </c>
    </row>
    <row r="84" spans="3:26" ht="15.6">
      <c r="C84" s="611" t="s">
        <v>30732</v>
      </c>
      <c r="D84" s="831" t="s">
        <v>30692</v>
      </c>
      <c r="E84" s="831" t="s">
        <v>30733</v>
      </c>
      <c r="F84" s="828">
        <f t="shared" si="5"/>
        <v>0</v>
      </c>
      <c r="G84" s="1056"/>
      <c r="H84" s="615" t="str">
        <f>IF('ASIA Prod. - PU'!L67=0,"",'ASIA Prod. - PU'!L67)</f>
        <v/>
      </c>
      <c r="I84" s="345" t="str">
        <f>IF('ASIA Prod. - PU'!M67=0,"",'ASIA Prod. - PU'!M67)</f>
        <v/>
      </c>
      <c r="J84" s="827" t="str">
        <f>IF('ASIA Prod. - PU'!N67=0,"",'ASIA Prod. - PU'!N67)</f>
        <v/>
      </c>
      <c r="K84" s="345" t="str">
        <f>IF('ASIA Prod. - PU'!O67=0,"",'ASIA Prod. - PU'!O67)</f>
        <v/>
      </c>
      <c r="L84" s="827" t="str">
        <f>IF('ASIA Prod. - PU'!P67=0,"",'ASIA Prod. - PU'!P67)</f>
        <v/>
      </c>
      <c r="M84" s="827" t="str">
        <f>IF('ASIA Prod. - PU'!Q67=0,"",'ASIA Prod. - PU'!Q67)</f>
        <v/>
      </c>
      <c r="N84" s="827" t="str">
        <f>IF('ASIA Prod. - PU'!R67=0,"",'ASIA Prod. - PU'!R67)</f>
        <v/>
      </c>
      <c r="O84" s="827" t="str">
        <f>IF('ASIA Prod. - PU'!S67=0,"",'ASIA Prod. - PU'!S67)</f>
        <v/>
      </c>
      <c r="P84" s="345" t="str">
        <f>IF('ASIA Prod. - PU'!T67=0,"",'ASIA Prod. - PU'!T67)</f>
        <v/>
      </c>
      <c r="Q84" s="345" t="str">
        <f>IF('ASIA Prod. - PU'!U67=0,"",'ASIA Prod. - PU'!U67)</f>
        <v/>
      </c>
      <c r="R84" s="827" t="str">
        <f>IF('ASIA Prod. - PU'!V67=0,"",'ASIA Prod. - PU'!V67)</f>
        <v/>
      </c>
      <c r="S84" s="827" t="str">
        <f>IF('ASIA Prod. - PU'!W67=0,"",'ASIA Prod. - PU'!W67)</f>
        <v/>
      </c>
      <c r="T84" s="345" t="str">
        <f>IF('ASIA Prod. - PU'!X67=0,"",'ASIA Prod. - PU'!X67)</f>
        <v/>
      </c>
      <c r="U84" s="827" t="str">
        <f>IF('ASIA Prod. - PU'!Y67=0,"",'ASIA Prod. - PU'!Y67)</f>
        <v/>
      </c>
      <c r="V84" s="827" t="str">
        <f>IF('ASIA Prod. - PU'!Z67=0,"",'ASIA Prod. - PU'!Z67)</f>
        <v/>
      </c>
      <c r="W84" s="827" t="str">
        <f>IF('ASIA Prod. - PU'!AB67=0,"",'ASIA Prod. - PU'!AB67)</f>
        <v/>
      </c>
      <c r="X84" s="827" t="str">
        <f>IF('ASIA Prod. - PU'!AC67=0,"",'ASIA Prod. - PU'!AC67)</f>
        <v/>
      </c>
      <c r="Y84" s="827" t="str">
        <f>IF('ASIA Prod. - PU'!AD67=0,"",'ASIA Prod. - PU'!AD67)</f>
        <v/>
      </c>
      <c r="Z84" s="616" t="str">
        <f>IF('ASIA Prod. - PU'!AE67=0,"",'ASIA Prod. - PU'!AE67)</f>
        <v/>
      </c>
    </row>
    <row r="85" spans="3:26" ht="15.6">
      <c r="C85" s="611" t="s">
        <v>30734</v>
      </c>
      <c r="D85" s="831" t="s">
        <v>30692</v>
      </c>
      <c r="E85" s="831" t="s">
        <v>30735</v>
      </c>
      <c r="F85" s="828">
        <f t="shared" si="5"/>
        <v>0</v>
      </c>
      <c r="G85" s="1056"/>
      <c r="H85" s="615" t="str">
        <f>IF('ASIA Prod. - PU'!L68=0,"",'ASIA Prod. - PU'!L68)</f>
        <v/>
      </c>
      <c r="I85" s="345" t="str">
        <f>IF('ASIA Prod. - PU'!M68=0,"",'ASIA Prod. - PU'!M68)</f>
        <v/>
      </c>
      <c r="J85" s="827" t="str">
        <f>IF('ASIA Prod. - PU'!N68=0,"",'ASIA Prod. - PU'!N68)</f>
        <v/>
      </c>
      <c r="K85" s="345" t="str">
        <f>IF('ASIA Prod. - PU'!O68=0,"",'ASIA Prod. - PU'!O68)</f>
        <v/>
      </c>
      <c r="L85" s="827" t="str">
        <f>IF('ASIA Prod. - PU'!P68=0,"",'ASIA Prod. - PU'!P68)</f>
        <v/>
      </c>
      <c r="M85" s="827" t="str">
        <f>IF('ASIA Prod. - PU'!Q68=0,"",'ASIA Prod. - PU'!Q68)</f>
        <v/>
      </c>
      <c r="N85" s="827" t="str">
        <f>IF('ASIA Prod. - PU'!R68=0,"",'ASIA Prod. - PU'!R68)</f>
        <v/>
      </c>
      <c r="O85" s="827" t="str">
        <f>IF('ASIA Prod. - PU'!S68=0,"",'ASIA Prod. - PU'!S68)</f>
        <v/>
      </c>
      <c r="P85" s="345" t="str">
        <f>IF('ASIA Prod. - PU'!T68=0,"",'ASIA Prod. - PU'!T68)</f>
        <v/>
      </c>
      <c r="Q85" s="345" t="str">
        <f>IF('ASIA Prod. - PU'!U68=0,"",'ASIA Prod. - PU'!U68)</f>
        <v/>
      </c>
      <c r="R85" s="827" t="str">
        <f>IF('ASIA Prod. - PU'!V68=0,"",'ASIA Prod. - PU'!V68)</f>
        <v/>
      </c>
      <c r="S85" s="827" t="str">
        <f>IF('ASIA Prod. - PU'!W68=0,"",'ASIA Prod. - PU'!W68)</f>
        <v/>
      </c>
      <c r="T85" s="345" t="str">
        <f>IF('ASIA Prod. - PU'!X68=0,"",'ASIA Prod. - PU'!X68)</f>
        <v/>
      </c>
      <c r="U85" s="827" t="str">
        <f>IF('ASIA Prod. - PU'!Y68=0,"",'ASIA Prod. - PU'!Y68)</f>
        <v/>
      </c>
      <c r="V85" s="827" t="str">
        <f>IF('ASIA Prod. - PU'!Z68=0,"",'ASIA Prod. - PU'!Z68)</f>
        <v/>
      </c>
      <c r="W85" s="827" t="str">
        <f>IF('ASIA Prod. - PU'!AB68=0,"",'ASIA Prod. - PU'!AB68)</f>
        <v/>
      </c>
      <c r="X85" s="827" t="str">
        <f>IF('ASIA Prod. - PU'!AC68=0,"",'ASIA Prod. - PU'!AC68)</f>
        <v/>
      </c>
      <c r="Y85" s="827" t="str">
        <f>IF('ASIA Prod. - PU'!AD68=0,"",'ASIA Prod. - PU'!AD68)</f>
        <v/>
      </c>
      <c r="Z85" s="616" t="str">
        <f>IF('ASIA Prod. - PU'!AE68=0,"",'ASIA Prod. - PU'!AE68)</f>
        <v/>
      </c>
    </row>
    <row r="86" spans="3:26" ht="15.6">
      <c r="C86" s="611" t="s">
        <v>30736</v>
      </c>
      <c r="D86" s="831" t="s">
        <v>30692</v>
      </c>
      <c r="E86" s="831" t="s">
        <v>30737</v>
      </c>
      <c r="F86" s="828">
        <f t="shared" si="5"/>
        <v>0</v>
      </c>
      <c r="G86" s="1056"/>
      <c r="H86" s="615" t="str">
        <f>IF('ASIA Prod. - PU'!L69=0,"",'ASIA Prod. - PU'!L69)</f>
        <v/>
      </c>
      <c r="I86" s="345" t="str">
        <f>IF('ASIA Prod. - PU'!M69=0,"",'ASIA Prod. - PU'!M69)</f>
        <v/>
      </c>
      <c r="J86" s="827" t="str">
        <f>IF('ASIA Prod. - PU'!N69=0,"",'ASIA Prod. - PU'!N69)</f>
        <v/>
      </c>
      <c r="K86" s="345" t="str">
        <f>IF('ASIA Prod. - PU'!O69=0,"",'ASIA Prod. - PU'!O69)</f>
        <v/>
      </c>
      <c r="L86" s="827" t="str">
        <f>IF('ASIA Prod. - PU'!P69=0,"",'ASIA Prod. - PU'!P69)</f>
        <v/>
      </c>
      <c r="M86" s="827" t="str">
        <f>IF('ASIA Prod. - PU'!Q69=0,"",'ASIA Prod. - PU'!Q69)</f>
        <v/>
      </c>
      <c r="N86" s="827" t="str">
        <f>IF('ASIA Prod. - PU'!R69=0,"",'ASIA Prod. - PU'!R69)</f>
        <v/>
      </c>
      <c r="O86" s="827" t="str">
        <f>IF('ASIA Prod. - PU'!S69=0,"",'ASIA Prod. - PU'!S69)</f>
        <v/>
      </c>
      <c r="P86" s="345" t="str">
        <f>IF('ASIA Prod. - PU'!T69=0,"",'ASIA Prod. - PU'!T69)</f>
        <v/>
      </c>
      <c r="Q86" s="345" t="str">
        <f>IF('ASIA Prod. - PU'!U69=0,"",'ASIA Prod. - PU'!U69)</f>
        <v/>
      </c>
      <c r="R86" s="827" t="str">
        <f>IF('ASIA Prod. - PU'!V69=0,"",'ASIA Prod. - PU'!V69)</f>
        <v/>
      </c>
      <c r="S86" s="827" t="str">
        <f>IF('ASIA Prod. - PU'!W69=0,"",'ASIA Prod. - PU'!W69)</f>
        <v/>
      </c>
      <c r="T86" s="345" t="str">
        <f>IF('ASIA Prod. - PU'!X69=0,"",'ASIA Prod. - PU'!X69)</f>
        <v/>
      </c>
      <c r="U86" s="827" t="str">
        <f>IF('ASIA Prod. - PU'!Y69=0,"",'ASIA Prod. - PU'!Y69)</f>
        <v/>
      </c>
      <c r="V86" s="827" t="str">
        <f>IF('ASIA Prod. - PU'!Z69=0,"",'ASIA Prod. - PU'!Z69)</f>
        <v/>
      </c>
      <c r="W86" s="827" t="str">
        <f>IF('ASIA Prod. - PU'!AB69=0,"",'ASIA Prod. - PU'!AB69)</f>
        <v/>
      </c>
      <c r="X86" s="827" t="str">
        <f>IF('ASIA Prod. - PU'!AC69=0,"",'ASIA Prod. - PU'!AC69)</f>
        <v/>
      </c>
      <c r="Y86" s="827" t="str">
        <f>IF('ASIA Prod. - PU'!AD69=0,"",'ASIA Prod. - PU'!AD69)</f>
        <v/>
      </c>
      <c r="Z86" s="616" t="str">
        <f>IF('ASIA Prod. - PU'!AE69=0,"",'ASIA Prod. - PU'!AE69)</f>
        <v/>
      </c>
    </row>
    <row r="87" spans="3:26" ht="15.6">
      <c r="C87" s="611" t="s">
        <v>30738</v>
      </c>
      <c r="D87" s="831" t="s">
        <v>30692</v>
      </c>
      <c r="E87" s="831" t="s">
        <v>30739</v>
      </c>
      <c r="F87" s="828">
        <f t="shared" si="5"/>
        <v>0</v>
      </c>
      <c r="G87" s="1056"/>
      <c r="H87" s="615" t="str">
        <f>IF('ASIA Prod. - PU'!L70=0,"",'ASIA Prod. - PU'!L70)</f>
        <v/>
      </c>
      <c r="I87" s="345" t="str">
        <f>IF('ASIA Prod. - PU'!M70=0,"",'ASIA Prod. - PU'!M70)</f>
        <v/>
      </c>
      <c r="J87" s="827" t="str">
        <f>IF('ASIA Prod. - PU'!N70=0,"",'ASIA Prod. - PU'!N70)</f>
        <v/>
      </c>
      <c r="K87" s="345" t="str">
        <f>IF('ASIA Prod. - PU'!O70=0,"",'ASIA Prod. - PU'!O70)</f>
        <v/>
      </c>
      <c r="L87" s="827" t="str">
        <f>IF('ASIA Prod. - PU'!P70=0,"",'ASIA Prod. - PU'!P70)</f>
        <v/>
      </c>
      <c r="M87" s="827" t="str">
        <f>IF('ASIA Prod. - PU'!Q70=0,"",'ASIA Prod. - PU'!Q70)</f>
        <v/>
      </c>
      <c r="N87" s="827" t="str">
        <f>IF('ASIA Prod. - PU'!R70=0,"",'ASIA Prod. - PU'!R70)</f>
        <v/>
      </c>
      <c r="O87" s="827" t="str">
        <f>IF('ASIA Prod. - PU'!S70=0,"",'ASIA Prod. - PU'!S70)</f>
        <v/>
      </c>
      <c r="P87" s="345" t="str">
        <f>IF('ASIA Prod. - PU'!T70=0,"",'ASIA Prod. - PU'!T70)</f>
        <v/>
      </c>
      <c r="Q87" s="345" t="str">
        <f>IF('ASIA Prod. - PU'!U70=0,"",'ASIA Prod. - PU'!U70)</f>
        <v/>
      </c>
      <c r="R87" s="827" t="str">
        <f>IF('ASIA Prod. - PU'!V70=0,"",'ASIA Prod. - PU'!V70)</f>
        <v/>
      </c>
      <c r="S87" s="827" t="str">
        <f>IF('ASIA Prod. - PU'!W70=0,"",'ASIA Prod. - PU'!W70)</f>
        <v/>
      </c>
      <c r="T87" s="345" t="str">
        <f>IF('ASIA Prod. - PU'!X70=0,"",'ASIA Prod. - PU'!X70)</f>
        <v/>
      </c>
      <c r="U87" s="827" t="str">
        <f>IF('ASIA Prod. - PU'!Y70=0,"",'ASIA Prod. - PU'!Y70)</f>
        <v/>
      </c>
      <c r="V87" s="827" t="str">
        <f>IF('ASIA Prod. - PU'!Z70=0,"",'ASIA Prod. - PU'!Z70)</f>
        <v/>
      </c>
      <c r="W87" s="827" t="str">
        <f>IF('ASIA Prod. - PU'!AB70=0,"",'ASIA Prod. - PU'!AB70)</f>
        <v/>
      </c>
      <c r="X87" s="827" t="str">
        <f>IF('ASIA Prod. - PU'!AC70=0,"",'ASIA Prod. - PU'!AC70)</f>
        <v/>
      </c>
      <c r="Y87" s="827" t="str">
        <f>IF('ASIA Prod. - PU'!AD70=0,"",'ASIA Prod. - PU'!AD70)</f>
        <v/>
      </c>
      <c r="Z87" s="616" t="str">
        <f>IF('ASIA Prod. - PU'!AE70=0,"",'ASIA Prod. - PU'!AE70)</f>
        <v/>
      </c>
    </row>
    <row r="88" spans="3:26" ht="15.6">
      <c r="C88" s="611" t="s">
        <v>30740</v>
      </c>
      <c r="D88" s="831" t="s">
        <v>30692</v>
      </c>
      <c r="E88" s="831" t="s">
        <v>30741</v>
      </c>
      <c r="F88" s="828">
        <f t="shared" si="5"/>
        <v>0</v>
      </c>
      <c r="G88" s="1056"/>
      <c r="H88" s="615" t="str">
        <f>IF('ASIA Prod. - PU'!L71=0,"",'ASIA Prod. - PU'!L71)</f>
        <v/>
      </c>
      <c r="I88" s="345" t="str">
        <f>IF('ASIA Prod. - PU'!M71=0,"",'ASIA Prod. - PU'!M71)</f>
        <v/>
      </c>
      <c r="J88" s="827" t="str">
        <f>IF('ASIA Prod. - PU'!N71=0,"",'ASIA Prod. - PU'!N71)</f>
        <v/>
      </c>
      <c r="K88" s="345" t="str">
        <f>IF('ASIA Prod. - PU'!O71=0,"",'ASIA Prod. - PU'!O71)</f>
        <v/>
      </c>
      <c r="L88" s="827" t="str">
        <f>IF('ASIA Prod. - PU'!P71=0,"",'ASIA Prod. - PU'!P71)</f>
        <v/>
      </c>
      <c r="M88" s="827" t="str">
        <f>IF('ASIA Prod. - PU'!Q71=0,"",'ASIA Prod. - PU'!Q71)</f>
        <v/>
      </c>
      <c r="N88" s="827" t="str">
        <f>IF('ASIA Prod. - PU'!R71=0,"",'ASIA Prod. - PU'!R71)</f>
        <v/>
      </c>
      <c r="O88" s="827" t="str">
        <f>IF('ASIA Prod. - PU'!S71=0,"",'ASIA Prod. - PU'!S71)</f>
        <v/>
      </c>
      <c r="P88" s="345" t="str">
        <f>IF('ASIA Prod. - PU'!T71=0,"",'ASIA Prod. - PU'!T71)</f>
        <v/>
      </c>
      <c r="Q88" s="345" t="str">
        <f>IF('ASIA Prod. - PU'!U71=0,"",'ASIA Prod. - PU'!U71)</f>
        <v/>
      </c>
      <c r="R88" s="827" t="str">
        <f>IF('ASIA Prod. - PU'!V71=0,"",'ASIA Prod. - PU'!V71)</f>
        <v/>
      </c>
      <c r="S88" s="827" t="str">
        <f>IF('ASIA Prod. - PU'!W71=0,"",'ASIA Prod. - PU'!W71)</f>
        <v/>
      </c>
      <c r="T88" s="345" t="str">
        <f>IF('ASIA Prod. - PU'!X71=0,"",'ASIA Prod. - PU'!X71)</f>
        <v/>
      </c>
      <c r="U88" s="827" t="str">
        <f>IF('ASIA Prod. - PU'!Y71=0,"",'ASIA Prod. - PU'!Y71)</f>
        <v/>
      </c>
      <c r="V88" s="827" t="str">
        <f>IF('ASIA Prod. - PU'!Z71=0,"",'ASIA Prod. - PU'!Z71)</f>
        <v/>
      </c>
      <c r="W88" s="827" t="str">
        <f>IF('ASIA Prod. - PU'!AB71=0,"",'ASIA Prod. - PU'!AB71)</f>
        <v/>
      </c>
      <c r="X88" s="827" t="str">
        <f>IF('ASIA Prod. - PU'!AC71=0,"",'ASIA Prod. - PU'!AC71)</f>
        <v/>
      </c>
      <c r="Y88" s="827" t="str">
        <f>IF('ASIA Prod. - PU'!AD71=0,"",'ASIA Prod. - PU'!AD71)</f>
        <v/>
      </c>
      <c r="Z88" s="616" t="str">
        <f>IF('ASIA Prod. - PU'!AE71=0,"",'ASIA Prod. - PU'!AE71)</f>
        <v/>
      </c>
    </row>
    <row r="89" spans="3:26" ht="15.6">
      <c r="C89" s="611" t="s">
        <v>30742</v>
      </c>
      <c r="D89" s="831" t="s">
        <v>30692</v>
      </c>
      <c r="E89" s="831" t="s">
        <v>30743</v>
      </c>
      <c r="F89" s="828">
        <f t="shared" si="5"/>
        <v>0</v>
      </c>
      <c r="G89" s="1056"/>
      <c r="H89" s="615" t="str">
        <f>IF('ASIA Prod. - PU'!L72=0,"",'ASIA Prod. - PU'!L72)</f>
        <v/>
      </c>
      <c r="I89" s="345" t="str">
        <f>IF('ASIA Prod. - PU'!M72=0,"",'ASIA Prod. - PU'!M72)</f>
        <v/>
      </c>
      <c r="J89" s="827" t="str">
        <f>IF('ASIA Prod. - PU'!N72=0,"",'ASIA Prod. - PU'!N72)</f>
        <v/>
      </c>
      <c r="K89" s="345" t="str">
        <f>IF('ASIA Prod. - PU'!O72=0,"",'ASIA Prod. - PU'!O72)</f>
        <v/>
      </c>
      <c r="L89" s="827" t="str">
        <f>IF('ASIA Prod. - PU'!P72=0,"",'ASIA Prod. - PU'!P72)</f>
        <v/>
      </c>
      <c r="M89" s="827" t="str">
        <f>IF('ASIA Prod. - PU'!Q72=0,"",'ASIA Prod. - PU'!Q72)</f>
        <v/>
      </c>
      <c r="N89" s="827" t="str">
        <f>IF('ASIA Prod. - PU'!R72=0,"",'ASIA Prod. - PU'!R72)</f>
        <v/>
      </c>
      <c r="O89" s="827" t="str">
        <f>IF('ASIA Prod. - PU'!S72=0,"",'ASIA Prod. - PU'!S72)</f>
        <v/>
      </c>
      <c r="P89" s="345" t="str">
        <f>IF('ASIA Prod. - PU'!T72=0,"",'ASIA Prod. - PU'!T72)</f>
        <v/>
      </c>
      <c r="Q89" s="345" t="str">
        <f>IF('ASIA Prod. - PU'!U72=0,"",'ASIA Prod. - PU'!U72)</f>
        <v/>
      </c>
      <c r="R89" s="827" t="str">
        <f>IF('ASIA Prod. - PU'!V72=0,"",'ASIA Prod. - PU'!V72)</f>
        <v/>
      </c>
      <c r="S89" s="827" t="str">
        <f>IF('ASIA Prod. - PU'!W72=0,"",'ASIA Prod. - PU'!W72)</f>
        <v/>
      </c>
      <c r="T89" s="345" t="str">
        <f>IF('ASIA Prod. - PU'!X72=0,"",'ASIA Prod. - PU'!X72)</f>
        <v/>
      </c>
      <c r="U89" s="827" t="str">
        <f>IF('ASIA Prod. - PU'!Y72=0,"",'ASIA Prod. - PU'!Y72)</f>
        <v/>
      </c>
      <c r="V89" s="827" t="str">
        <f>IF('ASIA Prod. - PU'!Z72=0,"",'ASIA Prod. - PU'!Z72)</f>
        <v/>
      </c>
      <c r="W89" s="827" t="str">
        <f>IF('ASIA Prod. - PU'!AB72=0,"",'ASIA Prod. - PU'!AB72)</f>
        <v/>
      </c>
      <c r="X89" s="827" t="str">
        <f>IF('ASIA Prod. - PU'!AC72=0,"",'ASIA Prod. - PU'!AC72)</f>
        <v/>
      </c>
      <c r="Y89" s="827" t="str">
        <f>IF('ASIA Prod. - PU'!AD72=0,"",'ASIA Prod. - PU'!AD72)</f>
        <v/>
      </c>
      <c r="Z89" s="616" t="str">
        <f>IF('ASIA Prod. - PU'!AE72=0,"",'ASIA Prod. - PU'!AE72)</f>
        <v/>
      </c>
    </row>
    <row r="90" spans="3:26" ht="15.6">
      <c r="C90" s="611" t="s">
        <v>30744</v>
      </c>
      <c r="D90" s="831" t="s">
        <v>30692</v>
      </c>
      <c r="E90" s="831" t="s">
        <v>30745</v>
      </c>
      <c r="F90" s="828">
        <f t="shared" si="5"/>
        <v>0</v>
      </c>
      <c r="G90" s="1056"/>
      <c r="H90" s="615" t="str">
        <f>IF('ASIA Prod. - PU'!L73=0,"",'ASIA Prod. - PU'!L73)</f>
        <v/>
      </c>
      <c r="I90" s="345" t="str">
        <f>IF('ASIA Prod. - PU'!M73=0,"",'ASIA Prod. - PU'!M73)</f>
        <v/>
      </c>
      <c r="J90" s="827" t="str">
        <f>IF('ASIA Prod. - PU'!N73=0,"",'ASIA Prod. - PU'!N73)</f>
        <v/>
      </c>
      <c r="K90" s="345" t="str">
        <f>IF('ASIA Prod. - PU'!O73=0,"",'ASIA Prod. - PU'!O73)</f>
        <v/>
      </c>
      <c r="L90" s="827" t="str">
        <f>IF('ASIA Prod. - PU'!P73=0,"",'ASIA Prod. - PU'!P73)</f>
        <v/>
      </c>
      <c r="M90" s="827" t="str">
        <f>IF('ASIA Prod. - PU'!Q73=0,"",'ASIA Prod. - PU'!Q73)</f>
        <v/>
      </c>
      <c r="N90" s="827" t="str">
        <f>IF('ASIA Prod. - PU'!R73=0,"",'ASIA Prod. - PU'!R73)</f>
        <v/>
      </c>
      <c r="O90" s="827" t="str">
        <f>IF('ASIA Prod. - PU'!S73=0,"",'ASIA Prod. - PU'!S73)</f>
        <v/>
      </c>
      <c r="P90" s="345" t="str">
        <f>IF('ASIA Prod. - PU'!T73=0,"",'ASIA Prod. - PU'!T73)</f>
        <v/>
      </c>
      <c r="Q90" s="345" t="str">
        <f>IF('ASIA Prod. - PU'!U73=0,"",'ASIA Prod. - PU'!U73)</f>
        <v/>
      </c>
      <c r="R90" s="827" t="str">
        <f>IF('ASIA Prod. - PU'!V73=0,"",'ASIA Prod. - PU'!V73)</f>
        <v/>
      </c>
      <c r="S90" s="827" t="str">
        <f>IF('ASIA Prod. - PU'!W73=0,"",'ASIA Prod. - PU'!W73)</f>
        <v/>
      </c>
      <c r="T90" s="345" t="str">
        <f>IF('ASIA Prod. - PU'!X73=0,"",'ASIA Prod. - PU'!X73)</f>
        <v/>
      </c>
      <c r="U90" s="827" t="str">
        <f>IF('ASIA Prod. - PU'!Y73=0,"",'ASIA Prod. - PU'!Y73)</f>
        <v/>
      </c>
      <c r="V90" s="827" t="str">
        <f>IF('ASIA Prod. - PU'!Z73=0,"",'ASIA Prod. - PU'!Z73)</f>
        <v/>
      </c>
      <c r="W90" s="827" t="str">
        <f>IF('ASIA Prod. - PU'!AB73=0,"",'ASIA Prod. - PU'!AB73)</f>
        <v/>
      </c>
      <c r="X90" s="827" t="str">
        <f>IF('ASIA Prod. - PU'!AC73=0,"",'ASIA Prod. - PU'!AC73)</f>
        <v/>
      </c>
      <c r="Y90" s="827" t="str">
        <f>IF('ASIA Prod. - PU'!AD73=0,"",'ASIA Prod. - PU'!AD73)</f>
        <v/>
      </c>
      <c r="Z90" s="616" t="str">
        <f>IF('ASIA Prod. - PU'!AE73=0,"",'ASIA Prod. - PU'!AE73)</f>
        <v/>
      </c>
    </row>
    <row r="91" spans="3:26" ht="15.6">
      <c r="C91" s="611" t="s">
        <v>30746</v>
      </c>
      <c r="D91" s="831" t="s">
        <v>30692</v>
      </c>
      <c r="E91" s="831" t="s">
        <v>30747</v>
      </c>
      <c r="F91" s="828">
        <f t="shared" si="5"/>
        <v>0</v>
      </c>
      <c r="G91" s="1056"/>
      <c r="H91" s="615" t="str">
        <f>IF('ASIA Prod. - PU'!L74=0,"",'ASIA Prod. - PU'!L74)</f>
        <v/>
      </c>
      <c r="I91" s="345" t="str">
        <f>IF('ASIA Prod. - PU'!M74=0,"",'ASIA Prod. - PU'!M74)</f>
        <v/>
      </c>
      <c r="J91" s="827" t="str">
        <f>IF('ASIA Prod. - PU'!N74=0,"",'ASIA Prod. - PU'!N74)</f>
        <v/>
      </c>
      <c r="K91" s="345" t="str">
        <f>IF('ASIA Prod. - PU'!O74=0,"",'ASIA Prod. - PU'!O74)</f>
        <v/>
      </c>
      <c r="L91" s="827" t="str">
        <f>IF('ASIA Prod. - PU'!P74=0,"",'ASIA Prod. - PU'!P74)</f>
        <v/>
      </c>
      <c r="M91" s="827" t="str">
        <f>IF('ASIA Prod. - PU'!Q74=0,"",'ASIA Prod. - PU'!Q74)</f>
        <v/>
      </c>
      <c r="N91" s="827" t="str">
        <f>IF('ASIA Prod. - PU'!R74=0,"",'ASIA Prod. - PU'!R74)</f>
        <v/>
      </c>
      <c r="O91" s="827" t="str">
        <f>IF('ASIA Prod. - PU'!S74=0,"",'ASIA Prod. - PU'!S74)</f>
        <v/>
      </c>
      <c r="P91" s="345" t="str">
        <f>IF('ASIA Prod. - PU'!T74=0,"",'ASIA Prod. - PU'!T74)</f>
        <v/>
      </c>
      <c r="Q91" s="345" t="str">
        <f>IF('ASIA Prod. - PU'!U74=0,"",'ASIA Prod. - PU'!U74)</f>
        <v/>
      </c>
      <c r="R91" s="827" t="str">
        <f>IF('ASIA Prod. - PU'!V74=0,"",'ASIA Prod. - PU'!V74)</f>
        <v/>
      </c>
      <c r="S91" s="827" t="str">
        <f>IF('ASIA Prod. - PU'!W74=0,"",'ASIA Prod. - PU'!W74)</f>
        <v/>
      </c>
      <c r="T91" s="345" t="str">
        <f>IF('ASIA Prod. - PU'!X74=0,"",'ASIA Prod. - PU'!X74)</f>
        <v/>
      </c>
      <c r="U91" s="827" t="str">
        <f>IF('ASIA Prod. - PU'!Y74=0,"",'ASIA Prod. - PU'!Y74)</f>
        <v/>
      </c>
      <c r="V91" s="827" t="str">
        <f>IF('ASIA Prod. - PU'!Z74=0,"",'ASIA Prod. - PU'!Z74)</f>
        <v/>
      </c>
      <c r="W91" s="827" t="str">
        <f>IF('ASIA Prod. - PU'!AB74=0,"",'ASIA Prod. - PU'!AB74)</f>
        <v/>
      </c>
      <c r="X91" s="827" t="str">
        <f>IF('ASIA Prod. - PU'!AC74=0,"",'ASIA Prod. - PU'!AC74)</f>
        <v/>
      </c>
      <c r="Y91" s="827" t="str">
        <f>IF('ASIA Prod. - PU'!AD74=0,"",'ASIA Prod. - PU'!AD74)</f>
        <v/>
      </c>
      <c r="Z91" s="616" t="str">
        <f>IF('ASIA Prod. - PU'!AE74=0,"",'ASIA Prod. - PU'!AE74)</f>
        <v/>
      </c>
    </row>
    <row r="92" spans="3:26" ht="15.6">
      <c r="C92" s="611" t="s">
        <v>30748</v>
      </c>
      <c r="D92" s="831" t="s">
        <v>30692</v>
      </c>
      <c r="E92" s="831" t="s">
        <v>30749</v>
      </c>
      <c r="F92" s="828">
        <f t="shared" si="5"/>
        <v>0</v>
      </c>
      <c r="G92" s="1056"/>
      <c r="H92" s="615" t="str">
        <f>IF('ASIA Prod. - PU'!L75=0,"",'ASIA Prod. - PU'!L75)</f>
        <v/>
      </c>
      <c r="I92" s="345" t="str">
        <f>IF('ASIA Prod. - PU'!M75=0,"",'ASIA Prod. - PU'!M75)</f>
        <v/>
      </c>
      <c r="J92" s="827" t="str">
        <f>IF('ASIA Prod. - PU'!N75=0,"",'ASIA Prod. - PU'!N75)</f>
        <v/>
      </c>
      <c r="K92" s="345" t="str">
        <f>IF('ASIA Prod. - PU'!O75=0,"",'ASIA Prod. - PU'!O75)</f>
        <v/>
      </c>
      <c r="L92" s="827" t="str">
        <f>IF('ASIA Prod. - PU'!P75=0,"",'ASIA Prod. - PU'!P75)</f>
        <v/>
      </c>
      <c r="M92" s="827" t="str">
        <f>IF('ASIA Prod. - PU'!Q75=0,"",'ASIA Prod. - PU'!Q75)</f>
        <v/>
      </c>
      <c r="N92" s="827" t="str">
        <f>IF('ASIA Prod. - PU'!R75=0,"",'ASIA Prod. - PU'!R75)</f>
        <v/>
      </c>
      <c r="O92" s="827" t="str">
        <f>IF('ASIA Prod. - PU'!S75=0,"",'ASIA Prod. - PU'!S75)</f>
        <v/>
      </c>
      <c r="P92" s="345" t="str">
        <f>IF('ASIA Prod. - PU'!T75=0,"",'ASIA Prod. - PU'!T75)</f>
        <v/>
      </c>
      <c r="Q92" s="345" t="str">
        <f>IF('ASIA Prod. - PU'!U75=0,"",'ASIA Prod. - PU'!U75)</f>
        <v/>
      </c>
      <c r="R92" s="827" t="str">
        <f>IF('ASIA Prod. - PU'!V75=0,"",'ASIA Prod. - PU'!V75)</f>
        <v/>
      </c>
      <c r="S92" s="827" t="str">
        <f>IF('ASIA Prod. - PU'!W75=0,"",'ASIA Prod. - PU'!W75)</f>
        <v/>
      </c>
      <c r="T92" s="345" t="str">
        <f>IF('ASIA Prod. - PU'!X75=0,"",'ASIA Prod. - PU'!X75)</f>
        <v/>
      </c>
      <c r="U92" s="827" t="str">
        <f>IF('ASIA Prod. - PU'!Y75=0,"",'ASIA Prod. - PU'!Y75)</f>
        <v/>
      </c>
      <c r="V92" s="827" t="str">
        <f>IF('ASIA Prod. - PU'!Z75=0,"",'ASIA Prod. - PU'!Z75)</f>
        <v/>
      </c>
      <c r="W92" s="827" t="str">
        <f>IF('ASIA Prod. - PU'!AB75=0,"",'ASIA Prod. - PU'!AB75)</f>
        <v/>
      </c>
      <c r="X92" s="827" t="str">
        <f>IF('ASIA Prod. - PU'!AC75=0,"",'ASIA Prod. - PU'!AC75)</f>
        <v/>
      </c>
      <c r="Y92" s="827" t="str">
        <f>IF('ASIA Prod. - PU'!AD75=0,"",'ASIA Prod. - PU'!AD75)</f>
        <v/>
      </c>
      <c r="Z92" s="616" t="str">
        <f>IF('ASIA Prod. - PU'!AE75=0,"",'ASIA Prod. - PU'!AE75)</f>
        <v/>
      </c>
    </row>
    <row r="93" spans="3:26" ht="15.6">
      <c r="C93" s="611" t="s">
        <v>30750</v>
      </c>
      <c r="D93" s="831" t="s">
        <v>30692</v>
      </c>
      <c r="E93" s="831" t="s">
        <v>30751</v>
      </c>
      <c r="F93" s="828">
        <f t="shared" si="5"/>
        <v>0</v>
      </c>
      <c r="G93" s="1056"/>
      <c r="H93" s="615" t="str">
        <f>IF('ASIA Prod. - PU'!L76=0,"",'ASIA Prod. - PU'!L76)</f>
        <v/>
      </c>
      <c r="I93" s="345" t="str">
        <f>IF('ASIA Prod. - PU'!M76=0,"",'ASIA Prod. - PU'!M76)</f>
        <v/>
      </c>
      <c r="J93" s="827" t="str">
        <f>IF('ASIA Prod. - PU'!N76=0,"",'ASIA Prod. - PU'!N76)</f>
        <v/>
      </c>
      <c r="K93" s="345" t="str">
        <f>IF('ASIA Prod. - PU'!O76=0,"",'ASIA Prod. - PU'!O76)</f>
        <v/>
      </c>
      <c r="L93" s="827" t="str">
        <f>IF('ASIA Prod. - PU'!P76=0,"",'ASIA Prod. - PU'!P76)</f>
        <v/>
      </c>
      <c r="M93" s="827" t="str">
        <f>IF('ASIA Prod. - PU'!Q76=0,"",'ASIA Prod. - PU'!Q76)</f>
        <v/>
      </c>
      <c r="N93" s="827" t="str">
        <f>IF('ASIA Prod. - PU'!R76=0,"",'ASIA Prod. - PU'!R76)</f>
        <v/>
      </c>
      <c r="O93" s="827" t="str">
        <f>IF('ASIA Prod. - PU'!S76=0,"",'ASIA Prod. - PU'!S76)</f>
        <v/>
      </c>
      <c r="P93" s="345" t="str">
        <f>IF('ASIA Prod. - PU'!T76=0,"",'ASIA Prod. - PU'!T76)</f>
        <v/>
      </c>
      <c r="Q93" s="345" t="str">
        <f>IF('ASIA Prod. - PU'!U76=0,"",'ASIA Prod. - PU'!U76)</f>
        <v/>
      </c>
      <c r="R93" s="827" t="str">
        <f>IF('ASIA Prod. - PU'!V76=0,"",'ASIA Prod. - PU'!V76)</f>
        <v/>
      </c>
      <c r="S93" s="827" t="str">
        <f>IF('ASIA Prod. - PU'!W76=0,"",'ASIA Prod. - PU'!W76)</f>
        <v/>
      </c>
      <c r="T93" s="345" t="str">
        <f>IF('ASIA Prod. - PU'!X76=0,"",'ASIA Prod. - PU'!X76)</f>
        <v/>
      </c>
      <c r="U93" s="827" t="str">
        <f>IF('ASIA Prod. - PU'!Y76=0,"",'ASIA Prod. - PU'!Y76)</f>
        <v/>
      </c>
      <c r="V93" s="827" t="str">
        <f>IF('ASIA Prod. - PU'!Z76=0,"",'ASIA Prod. - PU'!Z76)</f>
        <v/>
      </c>
      <c r="W93" s="827" t="str">
        <f>IF('ASIA Prod. - PU'!AB76=0,"",'ASIA Prod. - PU'!AB76)</f>
        <v/>
      </c>
      <c r="X93" s="827" t="str">
        <f>IF('ASIA Prod. - PU'!AC76=0,"",'ASIA Prod. - PU'!AC76)</f>
        <v/>
      </c>
      <c r="Y93" s="827" t="str">
        <f>IF('ASIA Prod. - PU'!AD76=0,"",'ASIA Prod. - PU'!AD76)</f>
        <v/>
      </c>
      <c r="Z93" s="616" t="str">
        <f>IF('ASIA Prod. - PU'!AE76=0,"",'ASIA Prod. - PU'!AE76)</f>
        <v/>
      </c>
    </row>
    <row r="94" spans="3:26" ht="15.6">
      <c r="C94" s="611" t="s">
        <v>30752</v>
      </c>
      <c r="D94" s="831" t="s">
        <v>30692</v>
      </c>
      <c r="E94" s="831" t="s">
        <v>30753</v>
      </c>
      <c r="F94" s="828">
        <f t="shared" si="5"/>
        <v>0</v>
      </c>
      <c r="G94" s="1056"/>
      <c r="H94" s="615" t="str">
        <f>IF('ASIA Prod. - PU'!L77=0,"",'ASIA Prod. - PU'!L77)</f>
        <v/>
      </c>
      <c r="I94" s="345" t="str">
        <f>IF('ASIA Prod. - PU'!M77=0,"",'ASIA Prod. - PU'!M77)</f>
        <v/>
      </c>
      <c r="J94" s="827" t="str">
        <f>IF('ASIA Prod. - PU'!N77=0,"",'ASIA Prod. - PU'!N77)</f>
        <v/>
      </c>
      <c r="K94" s="345" t="str">
        <f>IF('ASIA Prod. - PU'!O77=0,"",'ASIA Prod. - PU'!O77)</f>
        <v/>
      </c>
      <c r="L94" s="827" t="str">
        <f>IF('ASIA Prod. - PU'!P77=0,"",'ASIA Prod. - PU'!P77)</f>
        <v/>
      </c>
      <c r="M94" s="827" t="str">
        <f>IF('ASIA Prod. - PU'!Q77=0,"",'ASIA Prod. - PU'!Q77)</f>
        <v/>
      </c>
      <c r="N94" s="827" t="str">
        <f>IF('ASIA Prod. - PU'!R77=0,"",'ASIA Prod. - PU'!R77)</f>
        <v/>
      </c>
      <c r="O94" s="827" t="str">
        <f>IF('ASIA Prod. - PU'!S77=0,"",'ASIA Prod. - PU'!S77)</f>
        <v/>
      </c>
      <c r="P94" s="345" t="str">
        <f>IF('ASIA Prod. - PU'!T77=0,"",'ASIA Prod. - PU'!T77)</f>
        <v/>
      </c>
      <c r="Q94" s="345" t="str">
        <f>IF('ASIA Prod. - PU'!U77=0,"",'ASIA Prod. - PU'!U77)</f>
        <v/>
      </c>
      <c r="R94" s="827" t="str">
        <f>IF('ASIA Prod. - PU'!V77=0,"",'ASIA Prod. - PU'!V77)</f>
        <v/>
      </c>
      <c r="S94" s="827" t="str">
        <f>IF('ASIA Prod. - PU'!W77=0,"",'ASIA Prod. - PU'!W77)</f>
        <v/>
      </c>
      <c r="T94" s="345" t="str">
        <f>IF('ASIA Prod. - PU'!X77=0,"",'ASIA Prod. - PU'!X77)</f>
        <v/>
      </c>
      <c r="U94" s="827" t="str">
        <f>IF('ASIA Prod. - PU'!Y77=0,"",'ASIA Prod. - PU'!Y77)</f>
        <v/>
      </c>
      <c r="V94" s="827" t="str">
        <f>IF('ASIA Prod. - PU'!Z77=0,"",'ASIA Prod. - PU'!Z77)</f>
        <v/>
      </c>
      <c r="W94" s="827" t="str">
        <f>IF('ASIA Prod. - PU'!AB77=0,"",'ASIA Prod. - PU'!AB77)</f>
        <v/>
      </c>
      <c r="X94" s="827" t="str">
        <f>IF('ASIA Prod. - PU'!AC77=0,"",'ASIA Prod. - PU'!AC77)</f>
        <v/>
      </c>
      <c r="Y94" s="827" t="str">
        <f>IF('ASIA Prod. - PU'!AD77=0,"",'ASIA Prod. - PU'!AD77)</f>
        <v/>
      </c>
      <c r="Z94" s="616" t="str">
        <f>IF('ASIA Prod. - PU'!AE77=0,"",'ASIA Prod. - PU'!AE77)</f>
        <v/>
      </c>
    </row>
    <row r="95" spans="3:26" ht="15.6">
      <c r="C95" s="611" t="s">
        <v>30754</v>
      </c>
      <c r="D95" s="831" t="s">
        <v>30692</v>
      </c>
      <c r="E95" s="831" t="s">
        <v>30755</v>
      </c>
      <c r="F95" s="828">
        <f t="shared" si="5"/>
        <v>0</v>
      </c>
      <c r="G95" s="1056"/>
      <c r="H95" s="615" t="str">
        <f>IF('ASIA Prod. - PU'!L78=0,"",'ASIA Prod. - PU'!L78)</f>
        <v/>
      </c>
      <c r="I95" s="345" t="str">
        <f>IF('ASIA Prod. - PU'!M78=0,"",'ASIA Prod. - PU'!M78)</f>
        <v/>
      </c>
      <c r="J95" s="827" t="str">
        <f>IF('ASIA Prod. - PU'!N78=0,"",'ASIA Prod. - PU'!N78)</f>
        <v/>
      </c>
      <c r="K95" s="345" t="str">
        <f>IF('ASIA Prod. - PU'!O78=0,"",'ASIA Prod. - PU'!O78)</f>
        <v/>
      </c>
      <c r="L95" s="827" t="str">
        <f>IF('ASIA Prod. - PU'!P78=0,"",'ASIA Prod. - PU'!P78)</f>
        <v/>
      </c>
      <c r="M95" s="827" t="str">
        <f>IF('ASIA Prod. - PU'!Q78=0,"",'ASIA Prod. - PU'!Q78)</f>
        <v/>
      </c>
      <c r="N95" s="827" t="str">
        <f>IF('ASIA Prod. - PU'!R78=0,"",'ASIA Prod. - PU'!R78)</f>
        <v/>
      </c>
      <c r="O95" s="827" t="str">
        <f>IF('ASIA Prod. - PU'!S78=0,"",'ASIA Prod. - PU'!S78)</f>
        <v/>
      </c>
      <c r="P95" s="345" t="str">
        <f>IF('ASIA Prod. - PU'!T78=0,"",'ASIA Prod. - PU'!T78)</f>
        <v/>
      </c>
      <c r="Q95" s="345" t="str">
        <f>IF('ASIA Prod. - PU'!U78=0,"",'ASIA Prod. - PU'!U78)</f>
        <v/>
      </c>
      <c r="R95" s="827" t="str">
        <f>IF('ASIA Prod. - PU'!V78=0,"",'ASIA Prod. - PU'!V78)</f>
        <v/>
      </c>
      <c r="S95" s="827" t="str">
        <f>IF('ASIA Prod. - PU'!W78=0,"",'ASIA Prod. - PU'!W78)</f>
        <v/>
      </c>
      <c r="T95" s="345" t="str">
        <f>IF('ASIA Prod. - PU'!X78=0,"",'ASIA Prod. - PU'!X78)</f>
        <v/>
      </c>
      <c r="U95" s="827" t="str">
        <f>IF('ASIA Prod. - PU'!Y78=0,"",'ASIA Prod. - PU'!Y78)</f>
        <v/>
      </c>
      <c r="V95" s="827" t="str">
        <f>IF('ASIA Prod. - PU'!Z78=0,"",'ASIA Prod. - PU'!Z78)</f>
        <v/>
      </c>
      <c r="W95" s="827" t="str">
        <f>IF('ASIA Prod. - PU'!AB78=0,"",'ASIA Prod. - PU'!AB78)</f>
        <v/>
      </c>
      <c r="X95" s="827" t="str">
        <f>IF('ASIA Prod. - PU'!AC78=0,"",'ASIA Prod. - PU'!AC78)</f>
        <v/>
      </c>
      <c r="Y95" s="827" t="str">
        <f>IF('ASIA Prod. - PU'!AD78=0,"",'ASIA Prod. - PU'!AD78)</f>
        <v/>
      </c>
      <c r="Z95" s="616" t="str">
        <f>IF('ASIA Prod. - PU'!AE78=0,"",'ASIA Prod. - PU'!AE78)</f>
        <v/>
      </c>
    </row>
    <row r="96" spans="3:26" ht="15.6">
      <c r="C96" s="611" t="s">
        <v>30756</v>
      </c>
      <c r="D96" s="831" t="s">
        <v>30692</v>
      </c>
      <c r="E96" s="831" t="s">
        <v>30757</v>
      </c>
      <c r="F96" s="828">
        <f t="shared" si="5"/>
        <v>0</v>
      </c>
      <c r="G96" s="1056"/>
      <c r="H96" s="615" t="str">
        <f>IF('ASIA Prod. - PU'!L79=0,"",'ASIA Prod. - PU'!L79)</f>
        <v/>
      </c>
      <c r="I96" s="345" t="str">
        <f>IF('ASIA Prod. - PU'!M79=0,"",'ASIA Prod. - PU'!M79)</f>
        <v/>
      </c>
      <c r="J96" s="827" t="str">
        <f>IF('ASIA Prod. - PU'!N79=0,"",'ASIA Prod. - PU'!N79)</f>
        <v/>
      </c>
      <c r="K96" s="345" t="str">
        <f>IF('ASIA Prod. - PU'!O79=0,"",'ASIA Prod. - PU'!O79)</f>
        <v/>
      </c>
      <c r="L96" s="827" t="str">
        <f>IF('ASIA Prod. - PU'!P79=0,"",'ASIA Prod. - PU'!P79)</f>
        <v/>
      </c>
      <c r="M96" s="827" t="str">
        <f>IF('ASIA Prod. - PU'!Q79=0,"",'ASIA Prod. - PU'!Q79)</f>
        <v/>
      </c>
      <c r="N96" s="827" t="str">
        <f>IF('ASIA Prod. - PU'!R79=0,"",'ASIA Prod. - PU'!R79)</f>
        <v/>
      </c>
      <c r="O96" s="827" t="str">
        <f>IF('ASIA Prod. - PU'!S79=0,"",'ASIA Prod. - PU'!S79)</f>
        <v/>
      </c>
      <c r="P96" s="345" t="str">
        <f>IF('ASIA Prod. - PU'!T79=0,"",'ASIA Prod. - PU'!T79)</f>
        <v/>
      </c>
      <c r="Q96" s="345" t="str">
        <f>IF('ASIA Prod. - PU'!U79=0,"",'ASIA Prod. - PU'!U79)</f>
        <v/>
      </c>
      <c r="R96" s="827" t="str">
        <f>IF('ASIA Prod. - PU'!V79=0,"",'ASIA Prod. - PU'!V79)</f>
        <v/>
      </c>
      <c r="S96" s="827" t="str">
        <f>IF('ASIA Prod. - PU'!W79=0,"",'ASIA Prod. - PU'!W79)</f>
        <v/>
      </c>
      <c r="T96" s="345" t="str">
        <f>IF('ASIA Prod. - PU'!X79=0,"",'ASIA Prod. - PU'!X79)</f>
        <v/>
      </c>
      <c r="U96" s="827" t="str">
        <f>IF('ASIA Prod. - PU'!Y79=0,"",'ASIA Prod. - PU'!Y79)</f>
        <v/>
      </c>
      <c r="V96" s="827" t="str">
        <f>IF('ASIA Prod. - PU'!Z79=0,"",'ASIA Prod. - PU'!Z79)</f>
        <v/>
      </c>
      <c r="W96" s="827" t="str">
        <f>IF('ASIA Prod. - PU'!AB79=0,"",'ASIA Prod. - PU'!AB79)</f>
        <v/>
      </c>
      <c r="X96" s="827" t="str">
        <f>IF('ASIA Prod. - PU'!AC79=0,"",'ASIA Prod. - PU'!AC79)</f>
        <v/>
      </c>
      <c r="Y96" s="827" t="str">
        <f>IF('ASIA Prod. - PU'!AD79=0,"",'ASIA Prod. - PU'!AD79)</f>
        <v/>
      </c>
      <c r="Z96" s="616" t="str">
        <f>IF('ASIA Prod. - PU'!AE79=0,"",'ASIA Prod. - PU'!AE79)</f>
        <v/>
      </c>
    </row>
    <row r="97" spans="3:26" ht="15.6">
      <c r="C97" s="611" t="s">
        <v>30758</v>
      </c>
      <c r="D97" s="831" t="s">
        <v>30692</v>
      </c>
      <c r="E97" s="831" t="s">
        <v>30759</v>
      </c>
      <c r="F97" s="828">
        <f t="shared" si="5"/>
        <v>0</v>
      </c>
      <c r="G97" s="1056"/>
      <c r="H97" s="615" t="str">
        <f>IF('ASIA Prod. - PU'!L80=0,"",'ASIA Prod. - PU'!L80)</f>
        <v/>
      </c>
      <c r="I97" s="345" t="str">
        <f>IF('ASIA Prod. - PU'!M80=0,"",'ASIA Prod. - PU'!M80)</f>
        <v/>
      </c>
      <c r="J97" s="827" t="str">
        <f>IF('ASIA Prod. - PU'!N80=0,"",'ASIA Prod. - PU'!N80)</f>
        <v/>
      </c>
      <c r="K97" s="345" t="str">
        <f>IF('ASIA Prod. - PU'!O80=0,"",'ASIA Prod. - PU'!O80)</f>
        <v/>
      </c>
      <c r="L97" s="827" t="str">
        <f>IF('ASIA Prod. - PU'!P80=0,"",'ASIA Prod. - PU'!P80)</f>
        <v/>
      </c>
      <c r="M97" s="827" t="str">
        <f>IF('ASIA Prod. - PU'!Q80=0,"",'ASIA Prod. - PU'!Q80)</f>
        <v/>
      </c>
      <c r="N97" s="827" t="str">
        <f>IF('ASIA Prod. - PU'!R80=0,"",'ASIA Prod. - PU'!R80)</f>
        <v/>
      </c>
      <c r="O97" s="827" t="str">
        <f>IF('ASIA Prod. - PU'!S80=0,"",'ASIA Prod. - PU'!S80)</f>
        <v/>
      </c>
      <c r="P97" s="345" t="str">
        <f>IF('ASIA Prod. - PU'!T80=0,"",'ASIA Prod. - PU'!T80)</f>
        <v/>
      </c>
      <c r="Q97" s="345" t="str">
        <f>IF('ASIA Prod. - PU'!U80=0,"",'ASIA Prod. - PU'!U80)</f>
        <v/>
      </c>
      <c r="R97" s="827" t="str">
        <f>IF('ASIA Prod. - PU'!V80=0,"",'ASIA Prod. - PU'!V80)</f>
        <v/>
      </c>
      <c r="S97" s="827" t="str">
        <f>IF('ASIA Prod. - PU'!W80=0,"",'ASIA Prod. - PU'!W80)</f>
        <v/>
      </c>
      <c r="T97" s="345" t="str">
        <f>IF('ASIA Prod. - PU'!X80=0,"",'ASIA Prod. - PU'!X80)</f>
        <v/>
      </c>
      <c r="U97" s="827" t="str">
        <f>IF('ASIA Prod. - PU'!Y80=0,"",'ASIA Prod. - PU'!Y80)</f>
        <v/>
      </c>
      <c r="V97" s="827" t="str">
        <f>IF('ASIA Prod. - PU'!Z80=0,"",'ASIA Prod. - PU'!Z80)</f>
        <v/>
      </c>
      <c r="W97" s="827" t="str">
        <f>IF('ASIA Prod. - PU'!AB80=0,"",'ASIA Prod. - PU'!AB80)</f>
        <v/>
      </c>
      <c r="X97" s="827" t="str">
        <f>IF('ASIA Prod. - PU'!AC80=0,"",'ASIA Prod. - PU'!AC80)</f>
        <v/>
      </c>
      <c r="Y97" s="827" t="str">
        <f>IF('ASIA Prod. - PU'!AD80=0,"",'ASIA Prod. - PU'!AD80)</f>
        <v/>
      </c>
      <c r="Z97" s="616" t="str">
        <f>IF('ASIA Prod. - PU'!AE80=0,"",'ASIA Prod. - PU'!AE80)</f>
        <v/>
      </c>
    </row>
    <row r="98" spans="3:26" ht="15.6">
      <c r="C98" s="611" t="s">
        <v>30760</v>
      </c>
      <c r="D98" s="831" t="s">
        <v>30692</v>
      </c>
      <c r="E98" s="831" t="s">
        <v>30761</v>
      </c>
      <c r="F98" s="828">
        <f t="shared" si="5"/>
        <v>0</v>
      </c>
      <c r="G98" s="1056"/>
      <c r="H98" s="615" t="str">
        <f>IF('ASIA Prod. - PU'!L81=0,"",'ASIA Prod. - PU'!L81)</f>
        <v/>
      </c>
      <c r="I98" s="345" t="str">
        <f>IF('ASIA Prod. - PU'!M81=0,"",'ASIA Prod. - PU'!M81)</f>
        <v/>
      </c>
      <c r="J98" s="827" t="str">
        <f>IF('ASIA Prod. - PU'!N81=0,"",'ASIA Prod. - PU'!N81)</f>
        <v/>
      </c>
      <c r="K98" s="345" t="str">
        <f>IF('ASIA Prod. - PU'!O81=0,"",'ASIA Prod. - PU'!O81)</f>
        <v/>
      </c>
      <c r="L98" s="827" t="str">
        <f>IF('ASIA Prod. - PU'!P81=0,"",'ASIA Prod. - PU'!P81)</f>
        <v/>
      </c>
      <c r="M98" s="827" t="str">
        <f>IF('ASIA Prod. - PU'!Q81=0,"",'ASIA Prod. - PU'!Q81)</f>
        <v/>
      </c>
      <c r="N98" s="827" t="str">
        <f>IF('ASIA Prod. - PU'!R81=0,"",'ASIA Prod. - PU'!R81)</f>
        <v/>
      </c>
      <c r="O98" s="827" t="str">
        <f>IF('ASIA Prod. - PU'!S81=0,"",'ASIA Prod. - PU'!S81)</f>
        <v/>
      </c>
      <c r="P98" s="345" t="str">
        <f>IF('ASIA Prod. - PU'!T81=0,"",'ASIA Prod. - PU'!T81)</f>
        <v/>
      </c>
      <c r="Q98" s="345" t="str">
        <f>IF('ASIA Prod. - PU'!U81=0,"",'ASIA Prod. - PU'!U81)</f>
        <v/>
      </c>
      <c r="R98" s="827" t="str">
        <f>IF('ASIA Prod. - PU'!V81=0,"",'ASIA Prod. - PU'!V81)</f>
        <v/>
      </c>
      <c r="S98" s="827" t="str">
        <f>IF('ASIA Prod. - PU'!W81=0,"",'ASIA Prod. - PU'!W81)</f>
        <v/>
      </c>
      <c r="T98" s="345" t="str">
        <f>IF('ASIA Prod. - PU'!X81=0,"",'ASIA Prod. - PU'!X81)</f>
        <v/>
      </c>
      <c r="U98" s="827" t="str">
        <f>IF('ASIA Prod. - PU'!Y81=0,"",'ASIA Prod. - PU'!Y81)</f>
        <v/>
      </c>
      <c r="V98" s="827" t="str">
        <f>IF('ASIA Prod. - PU'!Z81=0,"",'ASIA Prod. - PU'!Z81)</f>
        <v/>
      </c>
      <c r="W98" s="827" t="str">
        <f>IF('ASIA Prod. - PU'!AB81=0,"",'ASIA Prod. - PU'!AB81)</f>
        <v/>
      </c>
      <c r="X98" s="827" t="str">
        <f>IF('ASIA Prod. - PU'!AC81=0,"",'ASIA Prod. - PU'!AC81)</f>
        <v/>
      </c>
      <c r="Y98" s="827" t="str">
        <f>IF('ASIA Prod. - PU'!AD81=0,"",'ASIA Prod. - PU'!AD81)</f>
        <v/>
      </c>
      <c r="Z98" s="616" t="str">
        <f>IF('ASIA Prod. - PU'!AE81=0,"",'ASIA Prod. - PU'!AE81)</f>
        <v/>
      </c>
    </row>
    <row r="99" spans="3:26" ht="15.6">
      <c r="C99" s="611" t="s">
        <v>30762</v>
      </c>
      <c r="D99" s="831" t="s">
        <v>30692</v>
      </c>
      <c r="E99" s="831" t="s">
        <v>30763</v>
      </c>
      <c r="F99" s="828">
        <f t="shared" si="5"/>
        <v>0</v>
      </c>
      <c r="G99" s="1056"/>
      <c r="H99" s="615" t="str">
        <f>IF('ASIA Prod. - PU'!L82=0,"",'ASIA Prod. - PU'!L82)</f>
        <v/>
      </c>
      <c r="I99" s="345" t="str">
        <f>IF('ASIA Prod. - PU'!M82=0,"",'ASIA Prod. - PU'!M82)</f>
        <v/>
      </c>
      <c r="J99" s="827" t="str">
        <f>IF('ASIA Prod. - PU'!N82=0,"",'ASIA Prod. - PU'!N82)</f>
        <v/>
      </c>
      <c r="K99" s="345" t="str">
        <f>IF('ASIA Prod. - PU'!O82=0,"",'ASIA Prod. - PU'!O82)</f>
        <v/>
      </c>
      <c r="L99" s="827" t="str">
        <f>IF('ASIA Prod. - PU'!P82=0,"",'ASIA Prod. - PU'!P82)</f>
        <v/>
      </c>
      <c r="M99" s="827" t="str">
        <f>IF('ASIA Prod. - PU'!Q82=0,"",'ASIA Prod. - PU'!Q82)</f>
        <v/>
      </c>
      <c r="N99" s="827" t="str">
        <f>IF('ASIA Prod. - PU'!R82=0,"",'ASIA Prod. - PU'!R82)</f>
        <v/>
      </c>
      <c r="O99" s="827" t="str">
        <f>IF('ASIA Prod. - PU'!S82=0,"",'ASIA Prod. - PU'!S82)</f>
        <v/>
      </c>
      <c r="P99" s="345" t="str">
        <f>IF('ASIA Prod. - PU'!T82=0,"",'ASIA Prod. - PU'!T82)</f>
        <v/>
      </c>
      <c r="Q99" s="345" t="str">
        <f>IF('ASIA Prod. - PU'!U82=0,"",'ASIA Prod. - PU'!U82)</f>
        <v/>
      </c>
      <c r="R99" s="827" t="str">
        <f>IF('ASIA Prod. - PU'!V82=0,"",'ASIA Prod. - PU'!V82)</f>
        <v/>
      </c>
      <c r="S99" s="827" t="str">
        <f>IF('ASIA Prod. - PU'!W82=0,"",'ASIA Prod. - PU'!W82)</f>
        <v/>
      </c>
      <c r="T99" s="345" t="str">
        <f>IF('ASIA Prod. - PU'!X82=0,"",'ASIA Prod. - PU'!X82)</f>
        <v/>
      </c>
      <c r="U99" s="827" t="str">
        <f>IF('ASIA Prod. - PU'!Y82=0,"",'ASIA Prod. - PU'!Y82)</f>
        <v/>
      </c>
      <c r="V99" s="827" t="str">
        <f>IF('ASIA Prod. - PU'!Z82=0,"",'ASIA Prod. - PU'!Z82)</f>
        <v/>
      </c>
      <c r="W99" s="827" t="str">
        <f>IF('ASIA Prod. - PU'!AB82=0,"",'ASIA Prod. - PU'!AB82)</f>
        <v/>
      </c>
      <c r="X99" s="827" t="str">
        <f>IF('ASIA Prod. - PU'!AC82=0,"",'ASIA Prod. - PU'!AC82)</f>
        <v/>
      </c>
      <c r="Y99" s="827" t="str">
        <f>IF('ASIA Prod. - PU'!AD82=0,"",'ASIA Prod. - PU'!AD82)</f>
        <v/>
      </c>
      <c r="Z99" s="616" t="str">
        <f>IF('ASIA Prod. - PU'!AE82=0,"",'ASIA Prod. - PU'!AE82)</f>
        <v/>
      </c>
    </row>
    <row r="100" spans="3:26" ht="15.6">
      <c r="C100" s="611" t="s">
        <v>30764</v>
      </c>
      <c r="D100" s="831" t="s">
        <v>30692</v>
      </c>
      <c r="E100" s="831" t="s">
        <v>30765</v>
      </c>
      <c r="F100" s="828">
        <f t="shared" si="5"/>
        <v>0</v>
      </c>
      <c r="G100" s="1056"/>
      <c r="H100" s="615" t="str">
        <f>IF('ASIA Prod. - PU'!L83=0,"",'ASIA Prod. - PU'!L83)</f>
        <v/>
      </c>
      <c r="I100" s="345" t="str">
        <f>IF('ASIA Prod. - PU'!M83=0,"",'ASIA Prod. - PU'!M83)</f>
        <v/>
      </c>
      <c r="J100" s="827" t="str">
        <f>IF('ASIA Prod. - PU'!N83=0,"",'ASIA Prod. - PU'!N83)</f>
        <v/>
      </c>
      <c r="K100" s="345" t="str">
        <f>IF('ASIA Prod. - PU'!O83=0,"",'ASIA Prod. - PU'!O83)</f>
        <v/>
      </c>
      <c r="L100" s="827" t="str">
        <f>IF('ASIA Prod. - PU'!P83=0,"",'ASIA Prod. - PU'!P83)</f>
        <v/>
      </c>
      <c r="M100" s="827" t="str">
        <f>IF('ASIA Prod. - PU'!Q83=0,"",'ASIA Prod. - PU'!Q83)</f>
        <v/>
      </c>
      <c r="N100" s="827" t="str">
        <f>IF('ASIA Prod. - PU'!R83=0,"",'ASIA Prod. - PU'!R83)</f>
        <v/>
      </c>
      <c r="O100" s="827" t="str">
        <f>IF('ASIA Prod. - PU'!S83=0,"",'ASIA Prod. - PU'!S83)</f>
        <v/>
      </c>
      <c r="P100" s="345" t="str">
        <f>IF('ASIA Prod. - PU'!T83=0,"",'ASIA Prod. - PU'!T83)</f>
        <v/>
      </c>
      <c r="Q100" s="345" t="str">
        <f>IF('ASIA Prod. - PU'!U83=0,"",'ASIA Prod. - PU'!U83)</f>
        <v/>
      </c>
      <c r="R100" s="827" t="str">
        <f>IF('ASIA Prod. - PU'!V83=0,"",'ASIA Prod. - PU'!V83)</f>
        <v/>
      </c>
      <c r="S100" s="827" t="str">
        <f>IF('ASIA Prod. - PU'!W83=0,"",'ASIA Prod. - PU'!W83)</f>
        <v/>
      </c>
      <c r="T100" s="345" t="str">
        <f>IF('ASIA Prod. - PU'!X83=0,"",'ASIA Prod. - PU'!X83)</f>
        <v/>
      </c>
      <c r="U100" s="827" t="str">
        <f>IF('ASIA Prod. - PU'!Y83=0,"",'ASIA Prod. - PU'!Y83)</f>
        <v/>
      </c>
      <c r="V100" s="827" t="str">
        <f>IF('ASIA Prod. - PU'!Z83=0,"",'ASIA Prod. - PU'!Z83)</f>
        <v/>
      </c>
      <c r="W100" s="827" t="str">
        <f>IF('ASIA Prod. - PU'!AB83=0,"",'ASIA Prod. - PU'!AB83)</f>
        <v/>
      </c>
      <c r="X100" s="827" t="str">
        <f>IF('ASIA Prod. - PU'!AC83=0,"",'ASIA Prod. - PU'!AC83)</f>
        <v/>
      </c>
      <c r="Y100" s="827" t="str">
        <f>IF('ASIA Prod. - PU'!AD83=0,"",'ASIA Prod. - PU'!AD83)</f>
        <v/>
      </c>
      <c r="Z100" s="616" t="str">
        <f>IF('ASIA Prod. - PU'!AE83=0,"",'ASIA Prod. - PU'!AE83)</f>
        <v/>
      </c>
    </row>
    <row r="101" spans="3:26" ht="15.6">
      <c r="C101" s="611" t="s">
        <v>30766</v>
      </c>
      <c r="D101" s="831" t="s">
        <v>30692</v>
      </c>
      <c r="E101" s="831" t="s">
        <v>30767</v>
      </c>
      <c r="F101" s="828">
        <f t="shared" si="5"/>
        <v>0</v>
      </c>
      <c r="G101" s="1056"/>
      <c r="H101" s="615" t="str">
        <f>IF('ASIA Prod. - PU'!L84=0,"",'ASIA Prod. - PU'!L84)</f>
        <v/>
      </c>
      <c r="I101" s="345" t="str">
        <f>IF('ASIA Prod. - PU'!M84=0,"",'ASIA Prod. - PU'!M84)</f>
        <v/>
      </c>
      <c r="J101" s="827" t="str">
        <f>IF('ASIA Prod. - PU'!N84=0,"",'ASIA Prod. - PU'!N84)</f>
        <v/>
      </c>
      <c r="K101" s="345" t="str">
        <f>IF('ASIA Prod. - PU'!O84=0,"",'ASIA Prod. - PU'!O84)</f>
        <v/>
      </c>
      <c r="L101" s="827" t="str">
        <f>IF('ASIA Prod. - PU'!P84=0,"",'ASIA Prod. - PU'!P84)</f>
        <v/>
      </c>
      <c r="M101" s="827" t="str">
        <f>IF('ASIA Prod. - PU'!Q84=0,"",'ASIA Prod. - PU'!Q84)</f>
        <v/>
      </c>
      <c r="N101" s="827" t="str">
        <f>IF('ASIA Prod. - PU'!R84=0,"",'ASIA Prod. - PU'!R84)</f>
        <v/>
      </c>
      <c r="O101" s="827" t="str">
        <f>IF('ASIA Prod. - PU'!S84=0,"",'ASIA Prod. - PU'!S84)</f>
        <v/>
      </c>
      <c r="P101" s="345" t="str">
        <f>IF('ASIA Prod. - PU'!T84=0,"",'ASIA Prod. - PU'!T84)</f>
        <v/>
      </c>
      <c r="Q101" s="345" t="str">
        <f>IF('ASIA Prod. - PU'!U84=0,"",'ASIA Prod. - PU'!U84)</f>
        <v/>
      </c>
      <c r="R101" s="827" t="str">
        <f>IF('ASIA Prod. - PU'!V84=0,"",'ASIA Prod. - PU'!V84)</f>
        <v/>
      </c>
      <c r="S101" s="827" t="str">
        <f>IF('ASIA Prod. - PU'!W84=0,"",'ASIA Prod. - PU'!W84)</f>
        <v/>
      </c>
      <c r="T101" s="345" t="str">
        <f>IF('ASIA Prod. - PU'!X84=0,"",'ASIA Prod. - PU'!X84)</f>
        <v/>
      </c>
      <c r="U101" s="827" t="str">
        <f>IF('ASIA Prod. - PU'!Y84=0,"",'ASIA Prod. - PU'!Y84)</f>
        <v/>
      </c>
      <c r="V101" s="827" t="str">
        <f>IF('ASIA Prod. - PU'!Z84=0,"",'ASIA Prod. - PU'!Z84)</f>
        <v/>
      </c>
      <c r="W101" s="827" t="str">
        <f>IF('ASIA Prod. - PU'!AB84=0,"",'ASIA Prod. - PU'!AB84)</f>
        <v/>
      </c>
      <c r="X101" s="827" t="str">
        <f>IF('ASIA Prod. - PU'!AC84=0,"",'ASIA Prod. - PU'!AC84)</f>
        <v/>
      </c>
      <c r="Y101" s="827" t="str">
        <f>IF('ASIA Prod. - PU'!AD84=0,"",'ASIA Prod. - PU'!AD84)</f>
        <v/>
      </c>
      <c r="Z101" s="616" t="str">
        <f>IF('ASIA Prod. - PU'!AE84=0,"",'ASIA Prod. - PU'!AE84)</f>
        <v/>
      </c>
    </row>
    <row r="102" spans="3:26" ht="15.6">
      <c r="C102" s="611" t="s">
        <v>30768</v>
      </c>
      <c r="D102" s="831" t="s">
        <v>30692</v>
      </c>
      <c r="E102" s="831" t="s">
        <v>30769</v>
      </c>
      <c r="F102" s="828">
        <f t="shared" si="5"/>
        <v>0</v>
      </c>
      <c r="G102" s="1056"/>
      <c r="H102" s="615" t="str">
        <f>IF('ASIA Prod. - PU'!L85=0,"",'ASIA Prod. - PU'!L85)</f>
        <v/>
      </c>
      <c r="I102" s="345" t="str">
        <f>IF('ASIA Prod. - PU'!M85=0,"",'ASIA Prod. - PU'!M85)</f>
        <v/>
      </c>
      <c r="J102" s="827" t="str">
        <f>IF('ASIA Prod. - PU'!N85=0,"",'ASIA Prod. - PU'!N85)</f>
        <v/>
      </c>
      <c r="K102" s="345" t="str">
        <f>IF('ASIA Prod. - PU'!O85=0,"",'ASIA Prod. - PU'!O85)</f>
        <v/>
      </c>
      <c r="L102" s="827" t="str">
        <f>IF('ASIA Prod. - PU'!P85=0,"",'ASIA Prod. - PU'!P85)</f>
        <v/>
      </c>
      <c r="M102" s="827" t="str">
        <f>IF('ASIA Prod. - PU'!Q85=0,"",'ASIA Prod. - PU'!Q85)</f>
        <v/>
      </c>
      <c r="N102" s="827" t="str">
        <f>IF('ASIA Prod. - PU'!R85=0,"",'ASIA Prod. - PU'!R85)</f>
        <v/>
      </c>
      <c r="O102" s="827" t="str">
        <f>IF('ASIA Prod. - PU'!S85=0,"",'ASIA Prod. - PU'!S85)</f>
        <v/>
      </c>
      <c r="P102" s="345" t="str">
        <f>IF('ASIA Prod. - PU'!T85=0,"",'ASIA Prod. - PU'!T85)</f>
        <v/>
      </c>
      <c r="Q102" s="345" t="str">
        <f>IF('ASIA Prod. - PU'!U85=0,"",'ASIA Prod. - PU'!U85)</f>
        <v/>
      </c>
      <c r="R102" s="827" t="str">
        <f>IF('ASIA Prod. - PU'!V85=0,"",'ASIA Prod. - PU'!V85)</f>
        <v/>
      </c>
      <c r="S102" s="827" t="str">
        <f>IF('ASIA Prod. - PU'!W85=0,"",'ASIA Prod. - PU'!W85)</f>
        <v/>
      </c>
      <c r="T102" s="345" t="str">
        <f>IF('ASIA Prod. - PU'!X85=0,"",'ASIA Prod. - PU'!X85)</f>
        <v/>
      </c>
      <c r="U102" s="827" t="str">
        <f>IF('ASIA Prod. - PU'!Y85=0,"",'ASIA Prod. - PU'!Y85)</f>
        <v/>
      </c>
      <c r="V102" s="827" t="str">
        <f>IF('ASIA Prod. - PU'!Z85=0,"",'ASIA Prod. - PU'!Z85)</f>
        <v/>
      </c>
      <c r="W102" s="827" t="str">
        <f>IF('ASIA Prod. - PU'!AB85=0,"",'ASIA Prod. - PU'!AB85)</f>
        <v/>
      </c>
      <c r="X102" s="827" t="str">
        <f>IF('ASIA Prod. - PU'!AC85=0,"",'ASIA Prod. - PU'!AC85)</f>
        <v/>
      </c>
      <c r="Y102" s="827" t="str">
        <f>IF('ASIA Prod. - PU'!AD85=0,"",'ASIA Prod. - PU'!AD85)</f>
        <v/>
      </c>
      <c r="Z102" s="616" t="str">
        <f>IF('ASIA Prod. - PU'!AE85=0,"",'ASIA Prod. - PU'!AE85)</f>
        <v/>
      </c>
    </row>
    <row r="103" spans="3:26" ht="15.6">
      <c r="C103" s="611" t="s">
        <v>30770</v>
      </c>
      <c r="D103" s="831" t="s">
        <v>30692</v>
      </c>
      <c r="E103" s="831" t="s">
        <v>30771</v>
      </c>
      <c r="F103" s="828">
        <f t="shared" si="5"/>
        <v>0</v>
      </c>
      <c r="G103" s="1056"/>
      <c r="H103" s="615" t="str">
        <f>IF('ASIA Prod. - PU'!L86=0,"",'ASIA Prod. - PU'!L86)</f>
        <v/>
      </c>
      <c r="I103" s="345" t="str">
        <f>IF('ASIA Prod. - PU'!M86=0,"",'ASIA Prod. - PU'!M86)</f>
        <v/>
      </c>
      <c r="J103" s="827" t="str">
        <f>IF('ASIA Prod. - PU'!N86=0,"",'ASIA Prod. - PU'!N86)</f>
        <v/>
      </c>
      <c r="K103" s="345" t="str">
        <f>IF('ASIA Prod. - PU'!O86=0,"",'ASIA Prod. - PU'!O86)</f>
        <v/>
      </c>
      <c r="L103" s="827" t="str">
        <f>IF('ASIA Prod. - PU'!P86=0,"",'ASIA Prod. - PU'!P86)</f>
        <v/>
      </c>
      <c r="M103" s="827" t="str">
        <f>IF('ASIA Prod. - PU'!Q86=0,"",'ASIA Prod. - PU'!Q86)</f>
        <v/>
      </c>
      <c r="N103" s="827" t="str">
        <f>IF('ASIA Prod. - PU'!R86=0,"",'ASIA Prod. - PU'!R86)</f>
        <v/>
      </c>
      <c r="O103" s="827" t="str">
        <f>IF('ASIA Prod. - PU'!S86=0,"",'ASIA Prod. - PU'!S86)</f>
        <v/>
      </c>
      <c r="P103" s="345" t="str">
        <f>IF('ASIA Prod. - PU'!T86=0,"",'ASIA Prod. - PU'!T86)</f>
        <v/>
      </c>
      <c r="Q103" s="345" t="str">
        <f>IF('ASIA Prod. - PU'!U86=0,"",'ASIA Prod. - PU'!U86)</f>
        <v/>
      </c>
      <c r="R103" s="827" t="str">
        <f>IF('ASIA Prod. - PU'!V86=0,"",'ASIA Prod. - PU'!V86)</f>
        <v/>
      </c>
      <c r="S103" s="827" t="str">
        <f>IF('ASIA Prod. - PU'!W86=0,"",'ASIA Prod. - PU'!W86)</f>
        <v/>
      </c>
      <c r="T103" s="345" t="str">
        <f>IF('ASIA Prod. - PU'!X86=0,"",'ASIA Prod. - PU'!X86)</f>
        <v/>
      </c>
      <c r="U103" s="827" t="str">
        <f>IF('ASIA Prod. - PU'!Y86=0,"",'ASIA Prod. - PU'!Y86)</f>
        <v/>
      </c>
      <c r="V103" s="827" t="str">
        <f>IF('ASIA Prod. - PU'!Z86=0,"",'ASIA Prod. - PU'!Z86)</f>
        <v/>
      </c>
      <c r="W103" s="827" t="str">
        <f>IF('ASIA Prod. - PU'!AB86=0,"",'ASIA Prod. - PU'!AB86)</f>
        <v/>
      </c>
      <c r="X103" s="827" t="str">
        <f>IF('ASIA Prod. - PU'!AC86=0,"",'ASIA Prod. - PU'!AC86)</f>
        <v/>
      </c>
      <c r="Y103" s="827" t="str">
        <f>IF('ASIA Prod. - PU'!AD86=0,"",'ASIA Prod. - PU'!AD86)</f>
        <v/>
      </c>
      <c r="Z103" s="616" t="str">
        <f>IF('ASIA Prod. - PU'!AE86=0,"",'ASIA Prod. - PU'!AE86)</f>
        <v/>
      </c>
    </row>
    <row r="104" spans="3:26" ht="15.6">
      <c r="C104" s="611" t="s">
        <v>30772</v>
      </c>
      <c r="D104" s="831" t="s">
        <v>30692</v>
      </c>
      <c r="E104" s="831" t="s">
        <v>30773</v>
      </c>
      <c r="F104" s="828">
        <f t="shared" si="5"/>
        <v>0</v>
      </c>
      <c r="G104" s="1056"/>
      <c r="H104" s="615" t="str">
        <f>IF('ASIA Prod. - PU'!L87=0,"",'ASIA Prod. - PU'!L87)</f>
        <v/>
      </c>
      <c r="I104" s="345" t="str">
        <f>IF('ASIA Prod. - PU'!M87=0,"",'ASIA Prod. - PU'!M87)</f>
        <v/>
      </c>
      <c r="J104" s="827" t="str">
        <f>IF('ASIA Prod. - PU'!N87=0,"",'ASIA Prod. - PU'!N87)</f>
        <v/>
      </c>
      <c r="K104" s="345" t="str">
        <f>IF('ASIA Prod. - PU'!O87=0,"",'ASIA Prod. - PU'!O87)</f>
        <v/>
      </c>
      <c r="L104" s="827" t="str">
        <f>IF('ASIA Prod. - PU'!P87=0,"",'ASIA Prod. - PU'!P87)</f>
        <v/>
      </c>
      <c r="M104" s="827" t="str">
        <f>IF('ASIA Prod. - PU'!Q87=0,"",'ASIA Prod. - PU'!Q87)</f>
        <v/>
      </c>
      <c r="N104" s="827" t="str">
        <f>IF('ASIA Prod. - PU'!R87=0,"",'ASIA Prod. - PU'!R87)</f>
        <v/>
      </c>
      <c r="O104" s="827" t="str">
        <f>IF('ASIA Prod. - PU'!S87=0,"",'ASIA Prod. - PU'!S87)</f>
        <v/>
      </c>
      <c r="P104" s="345" t="str">
        <f>IF('ASIA Prod. - PU'!T87=0,"",'ASIA Prod. - PU'!T87)</f>
        <v/>
      </c>
      <c r="Q104" s="345" t="str">
        <f>IF('ASIA Prod. - PU'!U87=0,"",'ASIA Prod. - PU'!U87)</f>
        <v/>
      </c>
      <c r="R104" s="827" t="str">
        <f>IF('ASIA Prod. - PU'!V87=0,"",'ASIA Prod. - PU'!V87)</f>
        <v/>
      </c>
      <c r="S104" s="827" t="str">
        <f>IF('ASIA Prod. - PU'!W87=0,"",'ASIA Prod. - PU'!W87)</f>
        <v/>
      </c>
      <c r="T104" s="345" t="str">
        <f>IF('ASIA Prod. - PU'!X87=0,"",'ASIA Prod. - PU'!X87)</f>
        <v/>
      </c>
      <c r="U104" s="827" t="str">
        <f>IF('ASIA Prod. - PU'!Y87=0,"",'ASIA Prod. - PU'!Y87)</f>
        <v/>
      </c>
      <c r="V104" s="827" t="str">
        <f>IF('ASIA Prod. - PU'!Z87=0,"",'ASIA Prod. - PU'!Z87)</f>
        <v/>
      </c>
      <c r="W104" s="827" t="str">
        <f>IF('ASIA Prod. - PU'!AB87=0,"",'ASIA Prod. - PU'!AB87)</f>
        <v/>
      </c>
      <c r="X104" s="827" t="str">
        <f>IF('ASIA Prod. - PU'!AC87=0,"",'ASIA Prod. - PU'!AC87)</f>
        <v/>
      </c>
      <c r="Y104" s="827" t="str">
        <f>IF('ASIA Prod. - PU'!AD87=0,"",'ASIA Prod. - PU'!AD87)</f>
        <v/>
      </c>
      <c r="Z104" s="616" t="str">
        <f>IF('ASIA Prod. - PU'!AE87=0,"",'ASIA Prod. - PU'!AE87)</f>
        <v/>
      </c>
    </row>
    <row r="105" spans="3:26" ht="15.6">
      <c r="C105" s="611" t="s">
        <v>30774</v>
      </c>
      <c r="D105" s="831" t="s">
        <v>30692</v>
      </c>
      <c r="E105" s="831" t="s">
        <v>30775</v>
      </c>
      <c r="F105" s="828">
        <f t="shared" si="5"/>
        <v>0</v>
      </c>
      <c r="G105" s="1056"/>
      <c r="H105" s="615" t="str">
        <f>IF('ASIA Prod. - PU'!L88=0,"",'ASIA Prod. - PU'!L88)</f>
        <v/>
      </c>
      <c r="I105" s="345" t="str">
        <f>IF('ASIA Prod. - PU'!M88=0,"",'ASIA Prod. - PU'!M88)</f>
        <v/>
      </c>
      <c r="J105" s="827" t="str">
        <f>IF('ASIA Prod. - PU'!N88=0,"",'ASIA Prod. - PU'!N88)</f>
        <v/>
      </c>
      <c r="K105" s="345" t="str">
        <f>IF('ASIA Prod. - PU'!O88=0,"",'ASIA Prod. - PU'!O88)</f>
        <v/>
      </c>
      <c r="L105" s="827" t="str">
        <f>IF('ASIA Prod. - PU'!P88=0,"",'ASIA Prod. - PU'!P88)</f>
        <v/>
      </c>
      <c r="M105" s="827" t="str">
        <f>IF('ASIA Prod. - PU'!Q88=0,"",'ASIA Prod. - PU'!Q88)</f>
        <v/>
      </c>
      <c r="N105" s="827" t="str">
        <f>IF('ASIA Prod. - PU'!R88=0,"",'ASIA Prod. - PU'!R88)</f>
        <v/>
      </c>
      <c r="O105" s="827" t="str">
        <f>IF('ASIA Prod. - PU'!S88=0,"",'ASIA Prod. - PU'!S88)</f>
        <v/>
      </c>
      <c r="P105" s="345" t="str">
        <f>IF('ASIA Prod. - PU'!T88=0,"",'ASIA Prod. - PU'!T88)</f>
        <v/>
      </c>
      <c r="Q105" s="345" t="str">
        <f>IF('ASIA Prod. - PU'!U88=0,"",'ASIA Prod. - PU'!U88)</f>
        <v/>
      </c>
      <c r="R105" s="827" t="str">
        <f>IF('ASIA Prod. - PU'!V88=0,"",'ASIA Prod. - PU'!V88)</f>
        <v/>
      </c>
      <c r="S105" s="827" t="str">
        <f>IF('ASIA Prod. - PU'!W88=0,"",'ASIA Prod. - PU'!W88)</f>
        <v/>
      </c>
      <c r="T105" s="345" t="str">
        <f>IF('ASIA Prod. - PU'!X88=0,"",'ASIA Prod. - PU'!X88)</f>
        <v/>
      </c>
      <c r="U105" s="827" t="str">
        <f>IF('ASIA Prod. - PU'!Y88=0,"",'ASIA Prod. - PU'!Y88)</f>
        <v/>
      </c>
      <c r="V105" s="827" t="str">
        <f>IF('ASIA Prod. - PU'!Z88=0,"",'ASIA Prod. - PU'!Z88)</f>
        <v/>
      </c>
      <c r="W105" s="827" t="str">
        <f>IF('ASIA Prod. - PU'!AB88=0,"",'ASIA Prod. - PU'!AB88)</f>
        <v/>
      </c>
      <c r="X105" s="827" t="str">
        <f>IF('ASIA Prod. - PU'!AC88=0,"",'ASIA Prod. - PU'!AC88)</f>
        <v/>
      </c>
      <c r="Y105" s="827" t="str">
        <f>IF('ASIA Prod. - PU'!AD88=0,"",'ASIA Prod. - PU'!AD88)</f>
        <v/>
      </c>
      <c r="Z105" s="616" t="str">
        <f>IF('ASIA Prod. - PU'!AE88=0,"",'ASIA Prod. - PU'!AE88)</f>
        <v/>
      </c>
    </row>
    <row r="106" spans="3:26" ht="15.6">
      <c r="C106" s="611" t="s">
        <v>30776</v>
      </c>
      <c r="D106" s="831" t="s">
        <v>30692</v>
      </c>
      <c r="E106" s="831" t="s">
        <v>30777</v>
      </c>
      <c r="F106" s="828">
        <f t="shared" si="5"/>
        <v>0</v>
      </c>
      <c r="G106" s="1056"/>
      <c r="H106" s="615" t="str">
        <f>IF('ASIA Prod. - PU'!L89=0,"",'ASIA Prod. - PU'!L89)</f>
        <v/>
      </c>
      <c r="I106" s="345" t="str">
        <f>IF('ASIA Prod. - PU'!M89=0,"",'ASIA Prod. - PU'!M89)</f>
        <v/>
      </c>
      <c r="J106" s="827" t="str">
        <f>IF('ASIA Prod. - PU'!N89=0,"",'ASIA Prod. - PU'!N89)</f>
        <v/>
      </c>
      <c r="K106" s="345" t="str">
        <f>IF('ASIA Prod. - PU'!O89=0,"",'ASIA Prod. - PU'!O89)</f>
        <v/>
      </c>
      <c r="L106" s="827" t="str">
        <f>IF('ASIA Prod. - PU'!P89=0,"",'ASIA Prod. - PU'!P89)</f>
        <v/>
      </c>
      <c r="M106" s="827" t="str">
        <f>IF('ASIA Prod. - PU'!Q89=0,"",'ASIA Prod. - PU'!Q89)</f>
        <v/>
      </c>
      <c r="N106" s="827" t="str">
        <f>IF('ASIA Prod. - PU'!R89=0,"",'ASIA Prod. - PU'!R89)</f>
        <v/>
      </c>
      <c r="O106" s="827" t="str">
        <f>IF('ASIA Prod. - PU'!S89=0,"",'ASIA Prod. - PU'!S89)</f>
        <v/>
      </c>
      <c r="P106" s="345" t="str">
        <f>IF('ASIA Prod. - PU'!T89=0,"",'ASIA Prod. - PU'!T89)</f>
        <v/>
      </c>
      <c r="Q106" s="345" t="str">
        <f>IF('ASIA Prod. - PU'!U89=0,"",'ASIA Prod. - PU'!U89)</f>
        <v/>
      </c>
      <c r="R106" s="827" t="str">
        <f>IF('ASIA Prod. - PU'!V89=0,"",'ASIA Prod. - PU'!V89)</f>
        <v/>
      </c>
      <c r="S106" s="827" t="str">
        <f>IF('ASIA Prod. - PU'!W89=0,"",'ASIA Prod. - PU'!W89)</f>
        <v/>
      </c>
      <c r="T106" s="345" t="str">
        <f>IF('ASIA Prod. - PU'!X89=0,"",'ASIA Prod. - PU'!X89)</f>
        <v/>
      </c>
      <c r="U106" s="827" t="str">
        <f>IF('ASIA Prod. - PU'!Y89=0,"",'ASIA Prod. - PU'!Y89)</f>
        <v/>
      </c>
      <c r="V106" s="827" t="str">
        <f>IF('ASIA Prod. - PU'!Z89=0,"",'ASIA Prod. - PU'!Z89)</f>
        <v/>
      </c>
      <c r="W106" s="827" t="str">
        <f>IF('ASIA Prod. - PU'!AB89=0,"",'ASIA Prod. - PU'!AB89)</f>
        <v/>
      </c>
      <c r="X106" s="827" t="str">
        <f>IF('ASIA Prod. - PU'!AC89=0,"",'ASIA Prod. - PU'!AC89)</f>
        <v/>
      </c>
      <c r="Y106" s="827" t="str">
        <f>IF('ASIA Prod. - PU'!AD89=0,"",'ASIA Prod. - PU'!AD89)</f>
        <v/>
      </c>
      <c r="Z106" s="616" t="str">
        <f>IF('ASIA Prod. - PU'!AE89=0,"",'ASIA Prod. - PU'!AE89)</f>
        <v/>
      </c>
    </row>
    <row r="107" spans="3:26" ht="15.6">
      <c r="C107" s="611" t="s">
        <v>30778</v>
      </c>
      <c r="D107" s="831" t="s">
        <v>30692</v>
      </c>
      <c r="E107" s="831" t="s">
        <v>30779</v>
      </c>
      <c r="F107" s="828">
        <f t="shared" si="5"/>
        <v>0</v>
      </c>
      <c r="G107" s="1056"/>
      <c r="H107" s="615" t="str">
        <f>IF('ASIA Prod. - PU'!L90=0,"",'ASIA Prod. - PU'!L90)</f>
        <v/>
      </c>
      <c r="I107" s="345" t="str">
        <f>IF('ASIA Prod. - PU'!M90=0,"",'ASIA Prod. - PU'!M90)</f>
        <v/>
      </c>
      <c r="J107" s="827" t="str">
        <f>IF('ASIA Prod. - PU'!N90=0,"",'ASIA Prod. - PU'!N90)</f>
        <v/>
      </c>
      <c r="K107" s="345" t="str">
        <f>IF('ASIA Prod. - PU'!O90=0,"",'ASIA Prod. - PU'!O90)</f>
        <v/>
      </c>
      <c r="L107" s="827" t="str">
        <f>IF('ASIA Prod. - PU'!P90=0,"",'ASIA Prod. - PU'!P90)</f>
        <v/>
      </c>
      <c r="M107" s="827" t="str">
        <f>IF('ASIA Prod. - PU'!Q90=0,"",'ASIA Prod. - PU'!Q90)</f>
        <v/>
      </c>
      <c r="N107" s="827" t="str">
        <f>IF('ASIA Prod. - PU'!R90=0,"",'ASIA Prod. - PU'!R90)</f>
        <v/>
      </c>
      <c r="O107" s="827" t="str">
        <f>IF('ASIA Prod. - PU'!S90=0,"",'ASIA Prod. - PU'!S90)</f>
        <v/>
      </c>
      <c r="P107" s="345" t="str">
        <f>IF('ASIA Prod. - PU'!T90=0,"",'ASIA Prod. - PU'!T90)</f>
        <v/>
      </c>
      <c r="Q107" s="345" t="str">
        <f>IF('ASIA Prod. - PU'!U90=0,"",'ASIA Prod. - PU'!U90)</f>
        <v/>
      </c>
      <c r="R107" s="827" t="str">
        <f>IF('ASIA Prod. - PU'!V90=0,"",'ASIA Prod. - PU'!V90)</f>
        <v/>
      </c>
      <c r="S107" s="827" t="str">
        <f>IF('ASIA Prod. - PU'!W90=0,"",'ASIA Prod. - PU'!W90)</f>
        <v/>
      </c>
      <c r="T107" s="345" t="str">
        <f>IF('ASIA Prod. - PU'!X90=0,"",'ASIA Prod. - PU'!X90)</f>
        <v/>
      </c>
      <c r="U107" s="827" t="str">
        <f>IF('ASIA Prod. - PU'!Y90=0,"",'ASIA Prod. - PU'!Y90)</f>
        <v/>
      </c>
      <c r="V107" s="827" t="str">
        <f>IF('ASIA Prod. - PU'!Z90=0,"",'ASIA Prod. - PU'!Z90)</f>
        <v/>
      </c>
      <c r="W107" s="827" t="str">
        <f>IF('ASIA Prod. - PU'!AB90=0,"",'ASIA Prod. - PU'!AB90)</f>
        <v/>
      </c>
      <c r="X107" s="827" t="str">
        <f>IF('ASIA Prod. - PU'!AC90=0,"",'ASIA Prod. - PU'!AC90)</f>
        <v/>
      </c>
      <c r="Y107" s="827" t="str">
        <f>IF('ASIA Prod. - PU'!AD90=0,"",'ASIA Prod. - PU'!AD90)</f>
        <v/>
      </c>
      <c r="Z107" s="616" t="str">
        <f>IF('ASIA Prod. - PU'!AE90=0,"",'ASIA Prod. - PU'!AE90)</f>
        <v/>
      </c>
    </row>
    <row r="108" spans="3:26" ht="15.6">
      <c r="C108" s="611" t="s">
        <v>30780</v>
      </c>
      <c r="D108" s="831" t="s">
        <v>30692</v>
      </c>
      <c r="E108" s="831" t="s">
        <v>30781</v>
      </c>
      <c r="F108" s="828">
        <f t="shared" si="5"/>
        <v>0</v>
      </c>
      <c r="G108" s="1056"/>
      <c r="H108" s="615" t="str">
        <f>IF('ASIA Prod. - PU'!L91=0,"",'ASIA Prod. - PU'!L91)</f>
        <v/>
      </c>
      <c r="I108" s="345" t="str">
        <f>IF('ASIA Prod. - PU'!M91=0,"",'ASIA Prod. - PU'!M91)</f>
        <v/>
      </c>
      <c r="J108" s="827" t="str">
        <f>IF('ASIA Prod. - PU'!N91=0,"",'ASIA Prod. - PU'!N91)</f>
        <v/>
      </c>
      <c r="K108" s="345" t="str">
        <f>IF('ASIA Prod. - PU'!O91=0,"",'ASIA Prod. - PU'!O91)</f>
        <v/>
      </c>
      <c r="L108" s="827" t="str">
        <f>IF('ASIA Prod. - PU'!P91=0,"",'ASIA Prod. - PU'!P91)</f>
        <v/>
      </c>
      <c r="M108" s="827" t="str">
        <f>IF('ASIA Prod. - PU'!Q91=0,"",'ASIA Prod. - PU'!Q91)</f>
        <v/>
      </c>
      <c r="N108" s="827" t="str">
        <f>IF('ASIA Prod. - PU'!R91=0,"",'ASIA Prod. - PU'!R91)</f>
        <v/>
      </c>
      <c r="O108" s="827" t="str">
        <f>IF('ASIA Prod. - PU'!S91=0,"",'ASIA Prod. - PU'!S91)</f>
        <v/>
      </c>
      <c r="P108" s="345" t="str">
        <f>IF('ASIA Prod. - PU'!T91=0,"",'ASIA Prod. - PU'!T91)</f>
        <v/>
      </c>
      <c r="Q108" s="345" t="str">
        <f>IF('ASIA Prod. - PU'!U91=0,"",'ASIA Prod. - PU'!U91)</f>
        <v/>
      </c>
      <c r="R108" s="827" t="str">
        <f>IF('ASIA Prod. - PU'!V91=0,"",'ASIA Prod. - PU'!V91)</f>
        <v/>
      </c>
      <c r="S108" s="827" t="str">
        <f>IF('ASIA Prod. - PU'!W91=0,"",'ASIA Prod. - PU'!W91)</f>
        <v/>
      </c>
      <c r="T108" s="345" t="str">
        <f>IF('ASIA Prod. - PU'!X91=0,"",'ASIA Prod. - PU'!X91)</f>
        <v/>
      </c>
      <c r="U108" s="827" t="str">
        <f>IF('ASIA Prod. - PU'!Y91=0,"",'ASIA Prod. - PU'!Y91)</f>
        <v/>
      </c>
      <c r="V108" s="827" t="str">
        <f>IF('ASIA Prod. - PU'!Z91=0,"",'ASIA Prod. - PU'!Z91)</f>
        <v/>
      </c>
      <c r="W108" s="827" t="str">
        <f>IF('ASIA Prod. - PU'!AB91=0,"",'ASIA Prod. - PU'!AB91)</f>
        <v/>
      </c>
      <c r="X108" s="827" t="str">
        <f>IF('ASIA Prod. - PU'!AC91=0,"",'ASIA Prod. - PU'!AC91)</f>
        <v/>
      </c>
      <c r="Y108" s="827" t="str">
        <f>IF('ASIA Prod. - PU'!AD91=0,"",'ASIA Prod. - PU'!AD91)</f>
        <v/>
      </c>
      <c r="Z108" s="616" t="str">
        <f>IF('ASIA Prod. - PU'!AE91=0,"",'ASIA Prod. - PU'!AE91)</f>
        <v/>
      </c>
    </row>
    <row r="109" spans="3:26" ht="15.6">
      <c r="C109" s="611" t="s">
        <v>30782</v>
      </c>
      <c r="D109" s="831" t="s">
        <v>30692</v>
      </c>
      <c r="E109" s="831" t="s">
        <v>30783</v>
      </c>
      <c r="F109" s="828">
        <f t="shared" si="5"/>
        <v>0</v>
      </c>
      <c r="G109" s="1056"/>
      <c r="H109" s="615" t="str">
        <f>IF('ASIA Prod. - PU'!L92=0,"",'ASIA Prod. - PU'!L92)</f>
        <v/>
      </c>
      <c r="I109" s="345" t="str">
        <f>IF('ASIA Prod. - PU'!M92=0,"",'ASIA Prod. - PU'!M92)</f>
        <v/>
      </c>
      <c r="J109" s="827" t="str">
        <f>IF('ASIA Prod. - PU'!N92=0,"",'ASIA Prod. - PU'!N92)</f>
        <v/>
      </c>
      <c r="K109" s="345" t="str">
        <f>IF('ASIA Prod. - PU'!O92=0,"",'ASIA Prod. - PU'!O92)</f>
        <v/>
      </c>
      <c r="L109" s="827" t="str">
        <f>IF('ASIA Prod. - PU'!P92=0,"",'ASIA Prod. - PU'!P92)</f>
        <v/>
      </c>
      <c r="M109" s="827" t="str">
        <f>IF('ASIA Prod. - PU'!Q92=0,"",'ASIA Prod. - PU'!Q92)</f>
        <v/>
      </c>
      <c r="N109" s="827" t="str">
        <f>IF('ASIA Prod. - PU'!R92=0,"",'ASIA Prod. - PU'!R92)</f>
        <v/>
      </c>
      <c r="O109" s="827" t="str">
        <f>IF('ASIA Prod. - PU'!S92=0,"",'ASIA Prod. - PU'!S92)</f>
        <v/>
      </c>
      <c r="P109" s="345" t="str">
        <f>IF('ASIA Prod. - PU'!T92=0,"",'ASIA Prod. - PU'!T92)</f>
        <v/>
      </c>
      <c r="Q109" s="345" t="str">
        <f>IF('ASIA Prod. - PU'!U92=0,"",'ASIA Prod. - PU'!U92)</f>
        <v/>
      </c>
      <c r="R109" s="827" t="str">
        <f>IF('ASIA Prod. - PU'!V92=0,"",'ASIA Prod. - PU'!V92)</f>
        <v/>
      </c>
      <c r="S109" s="827" t="str">
        <f>IF('ASIA Prod. - PU'!W92=0,"",'ASIA Prod. - PU'!W92)</f>
        <v/>
      </c>
      <c r="T109" s="345" t="str">
        <f>IF('ASIA Prod. - PU'!X92=0,"",'ASIA Prod. - PU'!X92)</f>
        <v/>
      </c>
      <c r="U109" s="827" t="str">
        <f>IF('ASIA Prod. - PU'!Y92=0,"",'ASIA Prod. - PU'!Y92)</f>
        <v/>
      </c>
      <c r="V109" s="827" t="str">
        <f>IF('ASIA Prod. - PU'!Z92=0,"",'ASIA Prod. - PU'!Z92)</f>
        <v/>
      </c>
      <c r="W109" s="827" t="str">
        <f>IF('ASIA Prod. - PU'!AB92=0,"",'ASIA Prod. - PU'!AB92)</f>
        <v/>
      </c>
      <c r="X109" s="827" t="str">
        <f>IF('ASIA Prod. - PU'!AC92=0,"",'ASIA Prod. - PU'!AC92)</f>
        <v/>
      </c>
      <c r="Y109" s="827" t="str">
        <f>IF('ASIA Prod. - PU'!AD92=0,"",'ASIA Prod. - PU'!AD92)</f>
        <v/>
      </c>
      <c r="Z109" s="616" t="str">
        <f>IF('ASIA Prod. - PU'!AE92=0,"",'ASIA Prod. - PU'!AE92)</f>
        <v/>
      </c>
    </row>
    <row r="110" spans="3:26" ht="15.6">
      <c r="C110" s="611" t="s">
        <v>30784</v>
      </c>
      <c r="D110" s="831" t="s">
        <v>30692</v>
      </c>
      <c r="E110" s="831" t="s">
        <v>30785</v>
      </c>
      <c r="F110" s="828">
        <f t="shared" si="5"/>
        <v>0</v>
      </c>
      <c r="G110" s="1056"/>
      <c r="H110" s="615" t="str">
        <f>IF('ASIA Prod. - PU'!L93=0,"",'ASIA Prod. - PU'!L93)</f>
        <v/>
      </c>
      <c r="I110" s="345" t="str">
        <f>IF('ASIA Prod. - PU'!M93=0,"",'ASIA Prod. - PU'!M93)</f>
        <v/>
      </c>
      <c r="J110" s="827" t="str">
        <f>IF('ASIA Prod. - PU'!N93=0,"",'ASIA Prod. - PU'!N93)</f>
        <v/>
      </c>
      <c r="K110" s="345" t="str">
        <f>IF('ASIA Prod. - PU'!O93=0,"",'ASIA Prod. - PU'!O93)</f>
        <v/>
      </c>
      <c r="L110" s="827" t="str">
        <f>IF('ASIA Prod. - PU'!P93=0,"",'ASIA Prod. - PU'!P93)</f>
        <v/>
      </c>
      <c r="M110" s="827" t="str">
        <f>IF('ASIA Prod. - PU'!Q93=0,"",'ASIA Prod. - PU'!Q93)</f>
        <v/>
      </c>
      <c r="N110" s="827" t="str">
        <f>IF('ASIA Prod. - PU'!R93=0,"",'ASIA Prod. - PU'!R93)</f>
        <v/>
      </c>
      <c r="O110" s="827" t="str">
        <f>IF('ASIA Prod. - PU'!S93=0,"",'ASIA Prod. - PU'!S93)</f>
        <v/>
      </c>
      <c r="P110" s="345" t="str">
        <f>IF('ASIA Prod. - PU'!T93=0,"",'ASIA Prod. - PU'!T93)</f>
        <v/>
      </c>
      <c r="Q110" s="345" t="str">
        <f>IF('ASIA Prod. - PU'!U93=0,"",'ASIA Prod. - PU'!U93)</f>
        <v/>
      </c>
      <c r="R110" s="827" t="str">
        <f>IF('ASIA Prod. - PU'!V93=0,"",'ASIA Prod. - PU'!V93)</f>
        <v/>
      </c>
      <c r="S110" s="827" t="str">
        <f>IF('ASIA Prod. - PU'!W93=0,"",'ASIA Prod. - PU'!W93)</f>
        <v/>
      </c>
      <c r="T110" s="345" t="str">
        <f>IF('ASIA Prod. - PU'!X93=0,"",'ASIA Prod. - PU'!X93)</f>
        <v/>
      </c>
      <c r="U110" s="827" t="str">
        <f>IF('ASIA Prod. - PU'!Y93=0,"",'ASIA Prod. - PU'!Y93)</f>
        <v/>
      </c>
      <c r="V110" s="827" t="str">
        <f>IF('ASIA Prod. - PU'!Z93=0,"",'ASIA Prod. - PU'!Z93)</f>
        <v/>
      </c>
      <c r="W110" s="827" t="str">
        <f>IF('ASIA Prod. - PU'!AB93=0,"",'ASIA Prod. - PU'!AB93)</f>
        <v/>
      </c>
      <c r="X110" s="827" t="str">
        <f>IF('ASIA Prod. - PU'!AC93=0,"",'ASIA Prod. - PU'!AC93)</f>
        <v/>
      </c>
      <c r="Y110" s="827" t="str">
        <f>IF('ASIA Prod. - PU'!AD93=0,"",'ASIA Prod. - PU'!AD93)</f>
        <v/>
      </c>
      <c r="Z110" s="616" t="str">
        <f>IF('ASIA Prod. - PU'!AE93=0,"",'ASIA Prod. - PU'!AE93)</f>
        <v/>
      </c>
    </row>
    <row r="111" spans="3:26" ht="15.6">
      <c r="C111" s="611" t="s">
        <v>30786</v>
      </c>
      <c r="D111" s="831" t="s">
        <v>30692</v>
      </c>
      <c r="E111" s="831" t="s">
        <v>30787</v>
      </c>
      <c r="F111" s="828">
        <f t="shared" si="5"/>
        <v>0</v>
      </c>
      <c r="G111" s="1056"/>
      <c r="H111" s="615" t="str">
        <f>IF('ASIA Prod. - PU'!L94=0,"",'ASIA Prod. - PU'!L94)</f>
        <v/>
      </c>
      <c r="I111" s="345" t="str">
        <f>IF('ASIA Prod. - PU'!M94=0,"",'ASIA Prod. - PU'!M94)</f>
        <v/>
      </c>
      <c r="J111" s="827" t="str">
        <f>IF('ASIA Prod. - PU'!N94=0,"",'ASIA Prod. - PU'!N94)</f>
        <v/>
      </c>
      <c r="K111" s="345" t="str">
        <f>IF('ASIA Prod. - PU'!O94=0,"",'ASIA Prod. - PU'!O94)</f>
        <v/>
      </c>
      <c r="L111" s="827" t="str">
        <f>IF('ASIA Prod. - PU'!P94=0,"",'ASIA Prod. - PU'!P94)</f>
        <v/>
      </c>
      <c r="M111" s="827" t="str">
        <f>IF('ASIA Prod. - PU'!Q94=0,"",'ASIA Prod. - PU'!Q94)</f>
        <v/>
      </c>
      <c r="N111" s="827" t="str">
        <f>IF('ASIA Prod. - PU'!R94=0,"",'ASIA Prod. - PU'!R94)</f>
        <v/>
      </c>
      <c r="O111" s="827" t="str">
        <f>IF('ASIA Prod. - PU'!S94=0,"",'ASIA Prod. - PU'!S94)</f>
        <v/>
      </c>
      <c r="P111" s="345" t="str">
        <f>IF('ASIA Prod. - PU'!T94=0,"",'ASIA Prod. - PU'!T94)</f>
        <v/>
      </c>
      <c r="Q111" s="345" t="str">
        <f>IF('ASIA Prod. - PU'!U94=0,"",'ASIA Prod. - PU'!U94)</f>
        <v/>
      </c>
      <c r="R111" s="827" t="str">
        <f>IF('ASIA Prod. - PU'!V94=0,"",'ASIA Prod. - PU'!V94)</f>
        <v/>
      </c>
      <c r="S111" s="827" t="str">
        <f>IF('ASIA Prod. - PU'!W94=0,"",'ASIA Prod. - PU'!W94)</f>
        <v/>
      </c>
      <c r="T111" s="345" t="str">
        <f>IF('ASIA Prod. - PU'!X94=0,"",'ASIA Prod. - PU'!X94)</f>
        <v/>
      </c>
      <c r="U111" s="827" t="str">
        <f>IF('ASIA Prod. - PU'!Y94=0,"",'ASIA Prod. - PU'!Y94)</f>
        <v/>
      </c>
      <c r="V111" s="827" t="str">
        <f>IF('ASIA Prod. - PU'!Z94=0,"",'ASIA Prod. - PU'!Z94)</f>
        <v/>
      </c>
      <c r="W111" s="827" t="str">
        <f>IF('ASIA Prod. - PU'!AB94=0,"",'ASIA Prod. - PU'!AB94)</f>
        <v/>
      </c>
      <c r="X111" s="827" t="str">
        <f>IF('ASIA Prod. - PU'!AC94=0,"",'ASIA Prod. - PU'!AC94)</f>
        <v/>
      </c>
      <c r="Y111" s="827" t="str">
        <f>IF('ASIA Prod. - PU'!AD94=0,"",'ASIA Prod. - PU'!AD94)</f>
        <v/>
      </c>
      <c r="Z111" s="616" t="str">
        <f>IF('ASIA Prod. - PU'!AE94=0,"",'ASIA Prod. - PU'!AE94)</f>
        <v/>
      </c>
    </row>
    <row r="112" spans="3:26" ht="15.6">
      <c r="C112" s="611" t="s">
        <v>30788</v>
      </c>
      <c r="D112" s="831" t="s">
        <v>30692</v>
      </c>
      <c r="E112" s="831" t="s">
        <v>30789</v>
      </c>
      <c r="F112" s="828">
        <f t="shared" si="5"/>
        <v>0</v>
      </c>
      <c r="G112" s="1056"/>
      <c r="H112" s="615" t="str">
        <f>IF('ASIA Prod. - PU'!L95=0,"",'ASIA Prod. - PU'!L95)</f>
        <v/>
      </c>
      <c r="I112" s="345" t="str">
        <f>IF('ASIA Prod. - PU'!M95=0,"",'ASIA Prod. - PU'!M95)</f>
        <v/>
      </c>
      <c r="J112" s="827" t="str">
        <f>IF('ASIA Prod. - PU'!N95=0,"",'ASIA Prod. - PU'!N95)</f>
        <v/>
      </c>
      <c r="K112" s="345" t="str">
        <f>IF('ASIA Prod. - PU'!O95=0,"",'ASIA Prod. - PU'!O95)</f>
        <v/>
      </c>
      <c r="L112" s="827" t="str">
        <f>IF('ASIA Prod. - PU'!P95=0,"",'ASIA Prod. - PU'!P95)</f>
        <v/>
      </c>
      <c r="M112" s="827" t="str">
        <f>IF('ASIA Prod. - PU'!Q95=0,"",'ASIA Prod. - PU'!Q95)</f>
        <v/>
      </c>
      <c r="N112" s="827" t="str">
        <f>IF('ASIA Prod. - PU'!R95=0,"",'ASIA Prod. - PU'!R95)</f>
        <v/>
      </c>
      <c r="O112" s="827" t="str">
        <f>IF('ASIA Prod. - PU'!S95=0,"",'ASIA Prod. - PU'!S95)</f>
        <v/>
      </c>
      <c r="P112" s="345" t="str">
        <f>IF('ASIA Prod. - PU'!T95=0,"",'ASIA Prod. - PU'!T95)</f>
        <v/>
      </c>
      <c r="Q112" s="345" t="str">
        <f>IF('ASIA Prod. - PU'!U95=0,"",'ASIA Prod. - PU'!U95)</f>
        <v/>
      </c>
      <c r="R112" s="827" t="str">
        <f>IF('ASIA Prod. - PU'!V95=0,"",'ASIA Prod. - PU'!V95)</f>
        <v/>
      </c>
      <c r="S112" s="827" t="str">
        <f>IF('ASIA Prod. - PU'!W95=0,"",'ASIA Prod. - PU'!W95)</f>
        <v/>
      </c>
      <c r="T112" s="345" t="str">
        <f>IF('ASIA Prod. - PU'!X95=0,"",'ASIA Prod. - PU'!X95)</f>
        <v/>
      </c>
      <c r="U112" s="827" t="str">
        <f>IF('ASIA Prod. - PU'!Y95=0,"",'ASIA Prod. - PU'!Y95)</f>
        <v/>
      </c>
      <c r="V112" s="827" t="str">
        <f>IF('ASIA Prod. - PU'!Z95=0,"",'ASIA Prod. - PU'!Z95)</f>
        <v/>
      </c>
      <c r="W112" s="827" t="str">
        <f>IF('ASIA Prod. - PU'!AB95=0,"",'ASIA Prod. - PU'!AB95)</f>
        <v/>
      </c>
      <c r="X112" s="827" t="str">
        <f>IF('ASIA Prod. - PU'!AC95=0,"",'ASIA Prod. - PU'!AC95)</f>
        <v/>
      </c>
      <c r="Y112" s="827" t="str">
        <f>IF('ASIA Prod. - PU'!AD95=0,"",'ASIA Prod. - PU'!AD95)</f>
        <v/>
      </c>
      <c r="Z112" s="616" t="str">
        <f>IF('ASIA Prod. - PU'!AE95=0,"",'ASIA Prod. - PU'!AE95)</f>
        <v/>
      </c>
    </row>
    <row r="113" spans="3:26" ht="15.6">
      <c r="C113" s="611" t="s">
        <v>30790</v>
      </c>
      <c r="D113" s="831" t="s">
        <v>30692</v>
      </c>
      <c r="E113" s="831" t="s">
        <v>30791</v>
      </c>
      <c r="F113" s="828">
        <f t="shared" si="5"/>
        <v>0</v>
      </c>
      <c r="G113" s="1056"/>
      <c r="H113" s="615" t="str">
        <f>IF('ASIA Prod. - PU'!L96=0,"",'ASIA Prod. - PU'!L96)</f>
        <v/>
      </c>
      <c r="I113" s="345" t="str">
        <f>IF('ASIA Prod. - PU'!M96=0,"",'ASIA Prod. - PU'!M96)</f>
        <v/>
      </c>
      <c r="J113" s="827" t="str">
        <f>IF('ASIA Prod. - PU'!N96=0,"",'ASIA Prod. - PU'!N96)</f>
        <v/>
      </c>
      <c r="K113" s="345" t="str">
        <f>IF('ASIA Prod. - PU'!O96=0,"",'ASIA Prod. - PU'!O96)</f>
        <v/>
      </c>
      <c r="L113" s="827" t="str">
        <f>IF('ASIA Prod. - PU'!P96=0,"",'ASIA Prod. - PU'!P96)</f>
        <v/>
      </c>
      <c r="M113" s="827" t="str">
        <f>IF('ASIA Prod. - PU'!Q96=0,"",'ASIA Prod. - PU'!Q96)</f>
        <v/>
      </c>
      <c r="N113" s="827" t="str">
        <f>IF('ASIA Prod. - PU'!R96=0,"",'ASIA Prod. - PU'!R96)</f>
        <v/>
      </c>
      <c r="O113" s="827" t="str">
        <f>IF('ASIA Prod. - PU'!S96=0,"",'ASIA Prod. - PU'!S96)</f>
        <v/>
      </c>
      <c r="P113" s="345" t="str">
        <f>IF('ASIA Prod. - PU'!T96=0,"",'ASIA Prod. - PU'!T96)</f>
        <v/>
      </c>
      <c r="Q113" s="345" t="str">
        <f>IF('ASIA Prod. - PU'!U96=0,"",'ASIA Prod. - PU'!U96)</f>
        <v/>
      </c>
      <c r="R113" s="827" t="str">
        <f>IF('ASIA Prod. - PU'!V96=0,"",'ASIA Prod. - PU'!V96)</f>
        <v/>
      </c>
      <c r="S113" s="827" t="str">
        <f>IF('ASIA Prod. - PU'!W96=0,"",'ASIA Prod. - PU'!W96)</f>
        <v/>
      </c>
      <c r="T113" s="345" t="str">
        <f>IF('ASIA Prod. - PU'!X96=0,"",'ASIA Prod. - PU'!X96)</f>
        <v/>
      </c>
      <c r="U113" s="827" t="str">
        <f>IF('ASIA Prod. - PU'!Y96=0,"",'ASIA Prod. - PU'!Y96)</f>
        <v/>
      </c>
      <c r="V113" s="827" t="str">
        <f>IF('ASIA Prod. - PU'!Z96=0,"",'ASIA Prod. - PU'!Z96)</f>
        <v/>
      </c>
      <c r="W113" s="827" t="str">
        <f>IF('ASIA Prod. - PU'!AB96=0,"",'ASIA Prod. - PU'!AB96)</f>
        <v/>
      </c>
      <c r="X113" s="827" t="str">
        <f>IF('ASIA Prod. - PU'!AC96=0,"",'ASIA Prod. - PU'!AC96)</f>
        <v/>
      </c>
      <c r="Y113" s="827" t="str">
        <f>IF('ASIA Prod. - PU'!AD96=0,"",'ASIA Prod. - PU'!AD96)</f>
        <v/>
      </c>
      <c r="Z113" s="616" t="str">
        <f>IF('ASIA Prod. - PU'!AE96=0,"",'ASIA Prod. - PU'!AE96)</f>
        <v/>
      </c>
    </row>
    <row r="114" spans="3:26" ht="15.6">
      <c r="C114" s="611" t="s">
        <v>30792</v>
      </c>
      <c r="D114" s="831" t="s">
        <v>30692</v>
      </c>
      <c r="E114" s="831" t="s">
        <v>30793</v>
      </c>
      <c r="F114" s="828">
        <f t="shared" si="5"/>
        <v>0</v>
      </c>
      <c r="G114" s="1056"/>
      <c r="H114" s="615" t="str">
        <f>IF('ASIA Prod. - PU'!L97=0,"",'ASIA Prod. - PU'!L97)</f>
        <v/>
      </c>
      <c r="I114" s="345" t="str">
        <f>IF('ASIA Prod. - PU'!M97=0,"",'ASIA Prod. - PU'!M97)</f>
        <v/>
      </c>
      <c r="J114" s="827" t="str">
        <f>IF('ASIA Prod. - PU'!N97=0,"",'ASIA Prod. - PU'!N97)</f>
        <v/>
      </c>
      <c r="K114" s="345" t="str">
        <f>IF('ASIA Prod. - PU'!O97=0,"",'ASIA Prod. - PU'!O97)</f>
        <v/>
      </c>
      <c r="L114" s="827" t="str">
        <f>IF('ASIA Prod. - PU'!P97=0,"",'ASIA Prod. - PU'!P97)</f>
        <v/>
      </c>
      <c r="M114" s="827" t="str">
        <f>IF('ASIA Prod. - PU'!Q97=0,"",'ASIA Prod. - PU'!Q97)</f>
        <v/>
      </c>
      <c r="N114" s="827" t="str">
        <f>IF('ASIA Prod. - PU'!R97=0,"",'ASIA Prod. - PU'!R97)</f>
        <v/>
      </c>
      <c r="O114" s="827" t="str">
        <f>IF('ASIA Prod. - PU'!S97=0,"",'ASIA Prod. - PU'!S97)</f>
        <v/>
      </c>
      <c r="P114" s="345" t="str">
        <f>IF('ASIA Prod. - PU'!T97=0,"",'ASIA Prod. - PU'!T97)</f>
        <v/>
      </c>
      <c r="Q114" s="345" t="str">
        <f>IF('ASIA Prod. - PU'!U97=0,"",'ASIA Prod. - PU'!U97)</f>
        <v/>
      </c>
      <c r="R114" s="827" t="str">
        <f>IF('ASIA Prod. - PU'!V97=0,"",'ASIA Prod. - PU'!V97)</f>
        <v/>
      </c>
      <c r="S114" s="827" t="str">
        <f>IF('ASIA Prod. - PU'!W97=0,"",'ASIA Prod. - PU'!W97)</f>
        <v/>
      </c>
      <c r="T114" s="345" t="str">
        <f>IF('ASIA Prod. - PU'!X97=0,"",'ASIA Prod. - PU'!X97)</f>
        <v/>
      </c>
      <c r="U114" s="827" t="str">
        <f>IF('ASIA Prod. - PU'!Y97=0,"",'ASIA Prod. - PU'!Y97)</f>
        <v/>
      </c>
      <c r="V114" s="827" t="str">
        <f>IF('ASIA Prod. - PU'!Z97=0,"",'ASIA Prod. - PU'!Z97)</f>
        <v/>
      </c>
      <c r="W114" s="827" t="str">
        <f>IF('ASIA Prod. - PU'!AB97=0,"",'ASIA Prod. - PU'!AB97)</f>
        <v/>
      </c>
      <c r="X114" s="827" t="str">
        <f>IF('ASIA Prod. - PU'!AC97=0,"",'ASIA Prod. - PU'!AC97)</f>
        <v/>
      </c>
      <c r="Y114" s="827" t="str">
        <f>IF('ASIA Prod. - PU'!AD97=0,"",'ASIA Prod. - PU'!AD97)</f>
        <v/>
      </c>
      <c r="Z114" s="616" t="str">
        <f>IF('ASIA Prod. - PU'!AE97=0,"",'ASIA Prod. - PU'!AE97)</f>
        <v/>
      </c>
    </row>
    <row r="115" spans="3:26" ht="15.6">
      <c r="C115" s="611" t="s">
        <v>30794</v>
      </c>
      <c r="D115" s="831" t="s">
        <v>30692</v>
      </c>
      <c r="E115" s="831" t="s">
        <v>30795</v>
      </c>
      <c r="F115" s="828">
        <f t="shared" si="5"/>
        <v>0</v>
      </c>
      <c r="G115" s="1056"/>
      <c r="H115" s="615" t="str">
        <f>IF('ASIA Prod. - PU'!L98=0,"",'ASIA Prod. - PU'!L98)</f>
        <v/>
      </c>
      <c r="I115" s="345" t="str">
        <f>IF('ASIA Prod. - PU'!M98=0,"",'ASIA Prod. - PU'!M98)</f>
        <v/>
      </c>
      <c r="J115" s="827" t="str">
        <f>IF('ASIA Prod. - PU'!N98=0,"",'ASIA Prod. - PU'!N98)</f>
        <v/>
      </c>
      <c r="K115" s="345" t="str">
        <f>IF('ASIA Prod. - PU'!O98=0,"",'ASIA Prod. - PU'!O98)</f>
        <v/>
      </c>
      <c r="L115" s="827" t="str">
        <f>IF('ASIA Prod. - PU'!P98=0,"",'ASIA Prod. - PU'!P98)</f>
        <v/>
      </c>
      <c r="M115" s="827" t="str">
        <f>IF('ASIA Prod. - PU'!Q98=0,"",'ASIA Prod. - PU'!Q98)</f>
        <v/>
      </c>
      <c r="N115" s="827" t="str">
        <f>IF('ASIA Prod. - PU'!R98=0,"",'ASIA Prod. - PU'!R98)</f>
        <v/>
      </c>
      <c r="O115" s="827" t="str">
        <f>IF('ASIA Prod. - PU'!S98=0,"",'ASIA Prod. - PU'!S98)</f>
        <v/>
      </c>
      <c r="P115" s="345" t="str">
        <f>IF('ASIA Prod. - PU'!T98=0,"",'ASIA Prod. - PU'!T98)</f>
        <v/>
      </c>
      <c r="Q115" s="345" t="str">
        <f>IF('ASIA Prod. - PU'!U98=0,"",'ASIA Prod. - PU'!U98)</f>
        <v/>
      </c>
      <c r="R115" s="827" t="str">
        <f>IF('ASIA Prod. - PU'!V98=0,"",'ASIA Prod. - PU'!V98)</f>
        <v/>
      </c>
      <c r="S115" s="827" t="str">
        <f>IF('ASIA Prod. - PU'!W98=0,"",'ASIA Prod. - PU'!W98)</f>
        <v/>
      </c>
      <c r="T115" s="345" t="str">
        <f>IF('ASIA Prod. - PU'!X98=0,"",'ASIA Prod. - PU'!X98)</f>
        <v/>
      </c>
      <c r="U115" s="827" t="str">
        <f>IF('ASIA Prod. - PU'!Y98=0,"",'ASIA Prod. - PU'!Y98)</f>
        <v/>
      </c>
      <c r="V115" s="827" t="str">
        <f>IF('ASIA Prod. - PU'!Z98=0,"",'ASIA Prod. - PU'!Z98)</f>
        <v/>
      </c>
      <c r="W115" s="827" t="str">
        <f>IF('ASIA Prod. - PU'!AB98=0,"",'ASIA Prod. - PU'!AB98)</f>
        <v/>
      </c>
      <c r="X115" s="827" t="str">
        <f>IF('ASIA Prod. - PU'!AC98=0,"",'ASIA Prod. - PU'!AC98)</f>
        <v/>
      </c>
      <c r="Y115" s="827" t="str">
        <f>IF('ASIA Prod. - PU'!AD98=0,"",'ASIA Prod. - PU'!AD98)</f>
        <v/>
      </c>
      <c r="Z115" s="616" t="str">
        <f>IF('ASIA Prod. - PU'!AE98=0,"",'ASIA Prod. - PU'!AE98)</f>
        <v/>
      </c>
    </row>
    <row r="116" spans="3:26" ht="15.6">
      <c r="C116" s="611" t="s">
        <v>30796</v>
      </c>
      <c r="D116" s="831" t="s">
        <v>30692</v>
      </c>
      <c r="E116" s="831" t="s">
        <v>30797</v>
      </c>
      <c r="F116" s="828">
        <f t="shared" si="5"/>
        <v>0</v>
      </c>
      <c r="G116" s="1056"/>
      <c r="H116" s="615" t="str">
        <f>IF('ASIA Prod. - PU'!L99=0,"",'ASIA Prod. - PU'!L99)</f>
        <v/>
      </c>
      <c r="I116" s="345" t="str">
        <f>IF('ASIA Prod. - PU'!M99=0,"",'ASIA Prod. - PU'!M99)</f>
        <v/>
      </c>
      <c r="J116" s="827" t="str">
        <f>IF('ASIA Prod. - PU'!N99=0,"",'ASIA Prod. - PU'!N99)</f>
        <v/>
      </c>
      <c r="K116" s="345" t="str">
        <f>IF('ASIA Prod. - PU'!O99=0,"",'ASIA Prod. - PU'!O99)</f>
        <v/>
      </c>
      <c r="L116" s="827" t="str">
        <f>IF('ASIA Prod. - PU'!P99=0,"",'ASIA Prod. - PU'!P99)</f>
        <v/>
      </c>
      <c r="M116" s="827" t="str">
        <f>IF('ASIA Prod. - PU'!Q99=0,"",'ASIA Prod. - PU'!Q99)</f>
        <v/>
      </c>
      <c r="N116" s="827" t="str">
        <f>IF('ASIA Prod. - PU'!R99=0,"",'ASIA Prod. - PU'!R99)</f>
        <v/>
      </c>
      <c r="O116" s="827" t="str">
        <f>IF('ASIA Prod. - PU'!S99=0,"",'ASIA Prod. - PU'!S99)</f>
        <v/>
      </c>
      <c r="P116" s="345" t="str">
        <f>IF('ASIA Prod. - PU'!T99=0,"",'ASIA Prod. - PU'!T99)</f>
        <v/>
      </c>
      <c r="Q116" s="345" t="str">
        <f>IF('ASIA Prod. - PU'!U99=0,"",'ASIA Prod. - PU'!U99)</f>
        <v/>
      </c>
      <c r="R116" s="827" t="str">
        <f>IF('ASIA Prod. - PU'!V99=0,"",'ASIA Prod. - PU'!V99)</f>
        <v/>
      </c>
      <c r="S116" s="827" t="str">
        <f>IF('ASIA Prod. - PU'!W99=0,"",'ASIA Prod. - PU'!W99)</f>
        <v/>
      </c>
      <c r="T116" s="345" t="str">
        <f>IF('ASIA Prod. - PU'!X99=0,"",'ASIA Prod. - PU'!X99)</f>
        <v/>
      </c>
      <c r="U116" s="827" t="str">
        <f>IF('ASIA Prod. - PU'!Y99=0,"",'ASIA Prod. - PU'!Y99)</f>
        <v/>
      </c>
      <c r="V116" s="827" t="str">
        <f>IF('ASIA Prod. - PU'!Z99=0,"",'ASIA Prod. - PU'!Z99)</f>
        <v/>
      </c>
      <c r="W116" s="827" t="str">
        <f>IF('ASIA Prod. - PU'!AB99=0,"",'ASIA Prod. - PU'!AB99)</f>
        <v/>
      </c>
      <c r="X116" s="827" t="str">
        <f>IF('ASIA Prod. - PU'!AC99=0,"",'ASIA Prod. - PU'!AC99)</f>
        <v/>
      </c>
      <c r="Y116" s="827" t="str">
        <f>IF('ASIA Prod. - PU'!AD99=0,"",'ASIA Prod. - PU'!AD99)</f>
        <v/>
      </c>
      <c r="Z116" s="616" t="str">
        <f>IF('ASIA Prod. - PU'!AE99=0,"",'ASIA Prod. - PU'!AE99)</f>
        <v/>
      </c>
    </row>
    <row r="117" spans="3:26" ht="15.6">
      <c r="C117" s="611" t="s">
        <v>30798</v>
      </c>
      <c r="D117" s="831" t="s">
        <v>30692</v>
      </c>
      <c r="E117" s="831" t="s">
        <v>30799</v>
      </c>
      <c r="F117" s="828">
        <f t="shared" si="5"/>
        <v>0</v>
      </c>
      <c r="G117" s="1056"/>
      <c r="H117" s="615" t="str">
        <f>IF('ASIA Prod. - PU'!L100=0,"",'ASIA Prod. - PU'!L100)</f>
        <v/>
      </c>
      <c r="I117" s="345" t="str">
        <f>IF('ASIA Prod. - PU'!M100=0,"",'ASIA Prod. - PU'!M100)</f>
        <v/>
      </c>
      <c r="J117" s="827" t="str">
        <f>IF('ASIA Prod. - PU'!N100=0,"",'ASIA Prod. - PU'!N100)</f>
        <v/>
      </c>
      <c r="K117" s="345" t="str">
        <f>IF('ASIA Prod. - PU'!O100=0,"",'ASIA Prod. - PU'!O100)</f>
        <v/>
      </c>
      <c r="L117" s="827" t="str">
        <f>IF('ASIA Prod. - PU'!P100=0,"",'ASIA Prod. - PU'!P100)</f>
        <v/>
      </c>
      <c r="M117" s="827" t="str">
        <f>IF('ASIA Prod. - PU'!Q100=0,"",'ASIA Prod. - PU'!Q100)</f>
        <v/>
      </c>
      <c r="N117" s="827" t="str">
        <f>IF('ASIA Prod. - PU'!R100=0,"",'ASIA Prod. - PU'!R100)</f>
        <v/>
      </c>
      <c r="O117" s="827" t="str">
        <f>IF('ASIA Prod. - PU'!S100=0,"",'ASIA Prod. - PU'!S100)</f>
        <v/>
      </c>
      <c r="P117" s="345" t="str">
        <f>IF('ASIA Prod. - PU'!T100=0,"",'ASIA Prod. - PU'!T100)</f>
        <v/>
      </c>
      <c r="Q117" s="345" t="str">
        <f>IF('ASIA Prod. - PU'!U100=0,"",'ASIA Prod. - PU'!U100)</f>
        <v/>
      </c>
      <c r="R117" s="827" t="str">
        <f>IF('ASIA Prod. - PU'!V100=0,"",'ASIA Prod. - PU'!V100)</f>
        <v/>
      </c>
      <c r="S117" s="827" t="str">
        <f>IF('ASIA Prod. - PU'!W100=0,"",'ASIA Prod. - PU'!W100)</f>
        <v/>
      </c>
      <c r="T117" s="345" t="str">
        <f>IF('ASIA Prod. - PU'!X100=0,"",'ASIA Prod. - PU'!X100)</f>
        <v/>
      </c>
      <c r="U117" s="827" t="str">
        <f>IF('ASIA Prod. - PU'!Y100=0,"",'ASIA Prod. - PU'!Y100)</f>
        <v/>
      </c>
      <c r="V117" s="827" t="str">
        <f>IF('ASIA Prod. - PU'!Z100=0,"",'ASIA Prod. - PU'!Z100)</f>
        <v/>
      </c>
      <c r="W117" s="827" t="str">
        <f>IF('ASIA Prod. - PU'!AB100=0,"",'ASIA Prod. - PU'!AB100)</f>
        <v/>
      </c>
      <c r="X117" s="827" t="str">
        <f>IF('ASIA Prod. - PU'!AC100=0,"",'ASIA Prod. - PU'!AC100)</f>
        <v/>
      </c>
      <c r="Y117" s="827" t="str">
        <f>IF('ASIA Prod. - PU'!AD100=0,"",'ASIA Prod. - PU'!AD100)</f>
        <v/>
      </c>
      <c r="Z117" s="616" t="str">
        <f>IF('ASIA Prod. - PU'!AE100=0,"",'ASIA Prod. - PU'!AE100)</f>
        <v/>
      </c>
    </row>
    <row r="118" spans="3:26" ht="15.6">
      <c r="C118" s="611" t="s">
        <v>30800</v>
      </c>
      <c r="D118" s="831" t="s">
        <v>30692</v>
      </c>
      <c r="E118" s="831" t="s">
        <v>30801</v>
      </c>
      <c r="F118" s="828">
        <f t="shared" si="5"/>
        <v>0</v>
      </c>
      <c r="G118" s="1056"/>
      <c r="H118" s="615" t="str">
        <f>IF('ASIA Prod. - PU'!L101=0,"",'ASIA Prod. - PU'!L101)</f>
        <v/>
      </c>
      <c r="I118" s="345" t="str">
        <f>IF('ASIA Prod. - PU'!M101=0,"",'ASIA Prod. - PU'!M101)</f>
        <v/>
      </c>
      <c r="J118" s="827" t="str">
        <f>IF('ASIA Prod. - PU'!N101=0,"",'ASIA Prod. - PU'!N101)</f>
        <v/>
      </c>
      <c r="K118" s="345" t="str">
        <f>IF('ASIA Prod. - PU'!O101=0,"",'ASIA Prod. - PU'!O101)</f>
        <v/>
      </c>
      <c r="L118" s="827" t="str">
        <f>IF('ASIA Prod. - PU'!P101=0,"",'ASIA Prod. - PU'!P101)</f>
        <v/>
      </c>
      <c r="M118" s="827" t="str">
        <f>IF('ASIA Prod. - PU'!Q101=0,"",'ASIA Prod. - PU'!Q101)</f>
        <v/>
      </c>
      <c r="N118" s="827" t="str">
        <f>IF('ASIA Prod. - PU'!R101=0,"",'ASIA Prod. - PU'!R101)</f>
        <v/>
      </c>
      <c r="O118" s="827" t="str">
        <f>IF('ASIA Prod. - PU'!S101=0,"",'ASIA Prod. - PU'!S101)</f>
        <v/>
      </c>
      <c r="P118" s="345" t="str">
        <f>IF('ASIA Prod. - PU'!T101=0,"",'ASIA Prod. - PU'!T101)</f>
        <v/>
      </c>
      <c r="Q118" s="345" t="str">
        <f>IF('ASIA Prod. - PU'!U101=0,"",'ASIA Prod. - PU'!U101)</f>
        <v/>
      </c>
      <c r="R118" s="827" t="str">
        <f>IF('ASIA Prod. - PU'!V101=0,"",'ASIA Prod. - PU'!V101)</f>
        <v/>
      </c>
      <c r="S118" s="827" t="str">
        <f>IF('ASIA Prod. - PU'!W101=0,"",'ASIA Prod. - PU'!W101)</f>
        <v/>
      </c>
      <c r="T118" s="345" t="str">
        <f>IF('ASIA Prod. - PU'!X101=0,"",'ASIA Prod. - PU'!X101)</f>
        <v/>
      </c>
      <c r="U118" s="827" t="str">
        <f>IF('ASIA Prod. - PU'!Y101=0,"",'ASIA Prod. - PU'!Y101)</f>
        <v/>
      </c>
      <c r="V118" s="827" t="str">
        <f>IF('ASIA Prod. - PU'!Z101=0,"",'ASIA Prod. - PU'!Z101)</f>
        <v/>
      </c>
      <c r="W118" s="827" t="str">
        <f>IF('ASIA Prod. - PU'!AB101=0,"",'ASIA Prod. - PU'!AB101)</f>
        <v/>
      </c>
      <c r="X118" s="827" t="str">
        <f>IF('ASIA Prod. - PU'!AC101=0,"",'ASIA Prod. - PU'!AC101)</f>
        <v/>
      </c>
      <c r="Y118" s="827" t="str">
        <f>IF('ASIA Prod. - PU'!AD101=0,"",'ASIA Prod. - PU'!AD101)</f>
        <v/>
      </c>
      <c r="Z118" s="616" t="str">
        <f>IF('ASIA Prod. - PU'!AE101=0,"",'ASIA Prod. - PU'!AE101)</f>
        <v/>
      </c>
    </row>
    <row r="119" spans="3:26" ht="15.6">
      <c r="C119" s="611" t="s">
        <v>30802</v>
      </c>
      <c r="D119" s="831" t="s">
        <v>30692</v>
      </c>
      <c r="E119" s="831" t="s">
        <v>30803</v>
      </c>
      <c r="F119" s="828">
        <f t="shared" si="5"/>
        <v>0</v>
      </c>
      <c r="G119" s="1056"/>
      <c r="H119" s="615" t="str">
        <f>IF('ASIA Prod. - PU'!L102=0,"",'ASIA Prod. - PU'!L102)</f>
        <v/>
      </c>
      <c r="I119" s="345" t="str">
        <f>IF('ASIA Prod. - PU'!M102=0,"",'ASIA Prod. - PU'!M102)</f>
        <v/>
      </c>
      <c r="J119" s="827" t="str">
        <f>IF('ASIA Prod. - PU'!N102=0,"",'ASIA Prod. - PU'!N102)</f>
        <v/>
      </c>
      <c r="K119" s="345" t="str">
        <f>IF('ASIA Prod. - PU'!O102=0,"",'ASIA Prod. - PU'!O102)</f>
        <v/>
      </c>
      <c r="L119" s="827" t="str">
        <f>IF('ASIA Prod. - PU'!P102=0,"",'ASIA Prod. - PU'!P102)</f>
        <v/>
      </c>
      <c r="M119" s="827" t="str">
        <f>IF('ASIA Prod. - PU'!Q102=0,"",'ASIA Prod. - PU'!Q102)</f>
        <v/>
      </c>
      <c r="N119" s="827" t="str">
        <f>IF('ASIA Prod. - PU'!R102=0,"",'ASIA Prod. - PU'!R102)</f>
        <v/>
      </c>
      <c r="O119" s="827" t="str">
        <f>IF('ASIA Prod. - PU'!S102=0,"",'ASIA Prod. - PU'!S102)</f>
        <v/>
      </c>
      <c r="P119" s="345" t="str">
        <f>IF('ASIA Prod. - PU'!T102=0,"",'ASIA Prod. - PU'!T102)</f>
        <v/>
      </c>
      <c r="Q119" s="345" t="str">
        <f>IF('ASIA Prod. - PU'!U102=0,"",'ASIA Prod. - PU'!U102)</f>
        <v/>
      </c>
      <c r="R119" s="827" t="str">
        <f>IF('ASIA Prod. - PU'!V102=0,"",'ASIA Prod. - PU'!V102)</f>
        <v/>
      </c>
      <c r="S119" s="827" t="str">
        <f>IF('ASIA Prod. - PU'!W102=0,"",'ASIA Prod. - PU'!W102)</f>
        <v/>
      </c>
      <c r="T119" s="345" t="str">
        <f>IF('ASIA Prod. - PU'!X102=0,"",'ASIA Prod. - PU'!X102)</f>
        <v/>
      </c>
      <c r="U119" s="827" t="str">
        <f>IF('ASIA Prod. - PU'!Y102=0,"",'ASIA Prod. - PU'!Y102)</f>
        <v/>
      </c>
      <c r="V119" s="827" t="str">
        <f>IF('ASIA Prod. - PU'!Z102=0,"",'ASIA Prod. - PU'!Z102)</f>
        <v/>
      </c>
      <c r="W119" s="827" t="str">
        <f>IF('ASIA Prod. - PU'!AB102=0,"",'ASIA Prod. - PU'!AB102)</f>
        <v/>
      </c>
      <c r="X119" s="827" t="str">
        <f>IF('ASIA Prod. - PU'!AC102=0,"",'ASIA Prod. - PU'!AC102)</f>
        <v/>
      </c>
      <c r="Y119" s="827" t="str">
        <f>IF('ASIA Prod. - PU'!AD102=0,"",'ASIA Prod. - PU'!AD102)</f>
        <v/>
      </c>
      <c r="Z119" s="616" t="str">
        <f>IF('ASIA Prod. - PU'!AE102=0,"",'ASIA Prod. - PU'!AE102)</f>
        <v/>
      </c>
    </row>
    <row r="120" spans="3:26" ht="15.6">
      <c r="C120" s="611" t="s">
        <v>30804</v>
      </c>
      <c r="D120" s="831" t="s">
        <v>30692</v>
      </c>
      <c r="E120" s="831" t="s">
        <v>30805</v>
      </c>
      <c r="F120" s="828">
        <f t="shared" si="5"/>
        <v>0</v>
      </c>
      <c r="G120" s="1056"/>
      <c r="H120" s="615" t="str">
        <f>IF('ASIA Prod. - PU'!L104=0,"",'ASIA Prod. - PU'!L104)</f>
        <v/>
      </c>
      <c r="I120" s="345" t="str">
        <f>IF('ASIA Prod. - PU'!M104=0,"",'ASIA Prod. - PU'!M104)</f>
        <v/>
      </c>
      <c r="J120" s="827" t="str">
        <f>IF('ASIA Prod. - PU'!N104=0,"",'ASIA Prod. - PU'!N104)</f>
        <v/>
      </c>
      <c r="K120" s="345" t="str">
        <f>IF('ASIA Prod. - PU'!O104=0,"",'ASIA Prod. - PU'!O104)</f>
        <v/>
      </c>
      <c r="L120" s="827" t="str">
        <f>IF('ASIA Prod. - PU'!P104=0,"",'ASIA Prod. - PU'!P104)</f>
        <v/>
      </c>
      <c r="M120" s="827" t="str">
        <f>IF('ASIA Prod. - PU'!Q104=0,"",'ASIA Prod. - PU'!Q104)</f>
        <v/>
      </c>
      <c r="N120" s="827" t="str">
        <f>IF('ASIA Prod. - PU'!R104=0,"",'ASIA Prod. - PU'!R104)</f>
        <v/>
      </c>
      <c r="O120" s="827" t="str">
        <f>IF('ASIA Prod. - PU'!S104=0,"",'ASIA Prod. - PU'!S104)</f>
        <v/>
      </c>
      <c r="P120" s="345" t="str">
        <f>IF('ASIA Prod. - PU'!T104=0,"",'ASIA Prod. - PU'!T104)</f>
        <v/>
      </c>
      <c r="Q120" s="345" t="str">
        <f>IF('ASIA Prod. - PU'!U104=0,"",'ASIA Prod. - PU'!U104)</f>
        <v/>
      </c>
      <c r="R120" s="827" t="str">
        <f>IF('ASIA Prod. - PU'!V104=0,"",'ASIA Prod. - PU'!V104)</f>
        <v/>
      </c>
      <c r="S120" s="827" t="str">
        <f>IF('ASIA Prod. - PU'!W104=0,"",'ASIA Prod. - PU'!W104)</f>
        <v/>
      </c>
      <c r="T120" s="345" t="str">
        <f>IF('ASIA Prod. - PU'!X104=0,"",'ASIA Prod. - PU'!X104)</f>
        <v/>
      </c>
      <c r="U120" s="827" t="str">
        <f>IF('ASIA Prod. - PU'!Y104=0,"",'ASIA Prod. - PU'!Y104)</f>
        <v/>
      </c>
      <c r="V120" s="827" t="str">
        <f>IF('ASIA Prod. - PU'!Z104=0,"",'ASIA Prod. - PU'!Z104)</f>
        <v/>
      </c>
      <c r="W120" s="827" t="str">
        <f>IF('ASIA Prod. - PU'!AA104=0,"",'ASIA Prod. - PU'!AA104)</f>
        <v/>
      </c>
      <c r="X120" s="827" t="str">
        <f>IF('ASIA Prod. - PU'!AB104=0,"",'ASIA Prod. - PU'!AB104)</f>
        <v/>
      </c>
      <c r="Y120" s="827" t="str">
        <f>IF('ASIA Prod. - PU'!AC104=0,"",'ASIA Prod. - PU'!AC104)</f>
        <v/>
      </c>
      <c r="Z120" s="616" t="str">
        <f>IF('ASIA Prod. - PU'!AD104=0,"",'ASIA Prod. - PU'!AD104)</f>
        <v/>
      </c>
    </row>
    <row r="121" spans="3:26" ht="15.6">
      <c r="C121" s="611" t="s">
        <v>30806</v>
      </c>
      <c r="D121" s="831" t="s">
        <v>30692</v>
      </c>
      <c r="E121" s="831" t="s">
        <v>30807</v>
      </c>
      <c r="F121" s="828">
        <f t="shared" si="5"/>
        <v>0</v>
      </c>
      <c r="G121" s="1056"/>
      <c r="H121" s="615" t="str">
        <f>IF('ASIA Prod. - PU'!L105=0,"",'ASIA Prod. - PU'!L105)</f>
        <v/>
      </c>
      <c r="I121" s="345" t="str">
        <f>IF('ASIA Prod. - PU'!M105=0,"",'ASIA Prod. - PU'!M105)</f>
        <v/>
      </c>
      <c r="J121" s="827" t="str">
        <f>IF('ASIA Prod. - PU'!N105=0,"",'ASIA Prod. - PU'!N105)</f>
        <v/>
      </c>
      <c r="K121" s="345" t="str">
        <f>IF('ASIA Prod. - PU'!O105=0,"",'ASIA Prod. - PU'!O105)</f>
        <v/>
      </c>
      <c r="L121" s="827" t="str">
        <f>IF('ASIA Prod. - PU'!P105=0,"",'ASIA Prod. - PU'!P105)</f>
        <v/>
      </c>
      <c r="M121" s="827" t="str">
        <f>IF('ASIA Prod. - PU'!Q105=0,"",'ASIA Prod. - PU'!Q105)</f>
        <v/>
      </c>
      <c r="N121" s="827" t="str">
        <f>IF('ASIA Prod. - PU'!R105=0,"",'ASIA Prod. - PU'!R105)</f>
        <v/>
      </c>
      <c r="O121" s="827" t="str">
        <f>IF('ASIA Prod. - PU'!S105=0,"",'ASIA Prod. - PU'!S105)</f>
        <v/>
      </c>
      <c r="P121" s="345" t="str">
        <f>IF('ASIA Prod. - PU'!T105=0,"",'ASIA Prod. - PU'!T105)</f>
        <v/>
      </c>
      <c r="Q121" s="345" t="str">
        <f>IF('ASIA Prod. - PU'!U105=0,"",'ASIA Prod. - PU'!U105)</f>
        <v/>
      </c>
      <c r="R121" s="827" t="str">
        <f>IF('ASIA Prod. - PU'!V105=0,"",'ASIA Prod. - PU'!V105)</f>
        <v/>
      </c>
      <c r="S121" s="827" t="str">
        <f>IF('ASIA Prod. - PU'!W105=0,"",'ASIA Prod. - PU'!W105)</f>
        <v/>
      </c>
      <c r="T121" s="345" t="str">
        <f>IF('ASIA Prod. - PU'!X105=0,"",'ASIA Prod. - PU'!X105)</f>
        <v/>
      </c>
      <c r="U121" s="827" t="str">
        <f>IF('ASIA Prod. - PU'!Y105=0,"",'ASIA Prod. - PU'!Y105)</f>
        <v/>
      </c>
      <c r="V121" s="827" t="str">
        <f>IF('ASIA Prod. - PU'!Z105=0,"",'ASIA Prod. - PU'!Z105)</f>
        <v/>
      </c>
      <c r="W121" s="827" t="str">
        <f>IF('ASIA Prod. - PU'!AA105=0,"",'ASIA Prod. - PU'!AA105)</f>
        <v/>
      </c>
      <c r="X121" s="827" t="str">
        <f>IF('ASIA Prod. - PU'!AB105=0,"",'ASIA Prod. - PU'!AB105)</f>
        <v/>
      </c>
      <c r="Y121" s="827" t="str">
        <f>IF('ASIA Prod. - PU'!AC105=0,"",'ASIA Prod. - PU'!AC105)</f>
        <v/>
      </c>
      <c r="Z121" s="616" t="str">
        <f>IF('ASIA Prod. - PU'!AD105=0,"",'ASIA Prod. - PU'!AD105)</f>
        <v/>
      </c>
    </row>
    <row r="122" spans="3:26" ht="15.6">
      <c r="C122" s="611" t="s">
        <v>30808</v>
      </c>
      <c r="D122" s="831" t="s">
        <v>30692</v>
      </c>
      <c r="E122" s="831" t="s">
        <v>30809</v>
      </c>
      <c r="F122" s="828">
        <f t="shared" si="5"/>
        <v>0</v>
      </c>
      <c r="G122" s="1056"/>
      <c r="H122" s="615" t="str">
        <f>IF('ASIA Prod. - PU'!L106=0,"",'ASIA Prod. - PU'!L106)</f>
        <v/>
      </c>
      <c r="I122" s="345" t="str">
        <f>IF('ASIA Prod. - PU'!M106=0,"",'ASIA Prod. - PU'!M106)</f>
        <v/>
      </c>
      <c r="J122" s="827" t="str">
        <f>IF('ASIA Prod. - PU'!N106=0,"",'ASIA Prod. - PU'!N106)</f>
        <v/>
      </c>
      <c r="K122" s="345" t="str">
        <f>IF('ASIA Prod. - PU'!O106=0,"",'ASIA Prod. - PU'!O106)</f>
        <v/>
      </c>
      <c r="L122" s="827" t="str">
        <f>IF('ASIA Prod. - PU'!P106=0,"",'ASIA Prod. - PU'!P106)</f>
        <v/>
      </c>
      <c r="M122" s="827" t="str">
        <f>IF('ASIA Prod. - PU'!Q106=0,"",'ASIA Prod. - PU'!Q106)</f>
        <v/>
      </c>
      <c r="N122" s="827" t="str">
        <f>IF('ASIA Prod. - PU'!R106=0,"",'ASIA Prod. - PU'!R106)</f>
        <v/>
      </c>
      <c r="O122" s="827" t="str">
        <f>IF('ASIA Prod. - PU'!S106=0,"",'ASIA Prod. - PU'!S106)</f>
        <v/>
      </c>
      <c r="P122" s="345" t="str">
        <f>IF('ASIA Prod. - PU'!T106=0,"",'ASIA Prod. - PU'!T106)</f>
        <v/>
      </c>
      <c r="Q122" s="345" t="str">
        <f>IF('ASIA Prod. - PU'!U106=0,"",'ASIA Prod. - PU'!U106)</f>
        <v/>
      </c>
      <c r="R122" s="827" t="str">
        <f>IF('ASIA Prod. - PU'!V106=0,"",'ASIA Prod. - PU'!V106)</f>
        <v/>
      </c>
      <c r="S122" s="827" t="str">
        <f>IF('ASIA Prod. - PU'!W106=0,"",'ASIA Prod. - PU'!W106)</f>
        <v/>
      </c>
      <c r="T122" s="345" t="str">
        <f>IF('ASIA Prod. - PU'!X106=0,"",'ASIA Prod. - PU'!X106)</f>
        <v/>
      </c>
      <c r="U122" s="827" t="str">
        <f>IF('ASIA Prod. - PU'!Y106=0,"",'ASIA Prod. - PU'!Y106)</f>
        <v/>
      </c>
      <c r="V122" s="827" t="str">
        <f>IF('ASIA Prod. - PU'!Z106=0,"",'ASIA Prod. - PU'!Z106)</f>
        <v/>
      </c>
      <c r="W122" s="827" t="str">
        <f>IF('ASIA Prod. - PU'!AA106=0,"",'ASIA Prod. - PU'!AA106)</f>
        <v/>
      </c>
      <c r="X122" s="827" t="str">
        <f>IF('ASIA Prod. - PU'!AB106=0,"",'ASIA Prod. - PU'!AB106)</f>
        <v/>
      </c>
      <c r="Y122" s="827" t="str">
        <f>IF('ASIA Prod. - PU'!AC106=0,"",'ASIA Prod. - PU'!AC106)</f>
        <v/>
      </c>
      <c r="Z122" s="616" t="str">
        <f>IF('ASIA Prod. - PU'!AD106=0,"",'ASIA Prod. - PU'!AD106)</f>
        <v/>
      </c>
    </row>
    <row r="123" spans="3:26" ht="15.6">
      <c r="C123" s="611" t="s">
        <v>30810</v>
      </c>
      <c r="D123" s="831" t="s">
        <v>30692</v>
      </c>
      <c r="E123" s="831" t="s">
        <v>30811</v>
      </c>
      <c r="F123" s="828">
        <f t="shared" si="5"/>
        <v>0</v>
      </c>
      <c r="G123" s="1056"/>
      <c r="H123" s="615" t="str">
        <f>IF('ASIA Prod. - PU'!L107=0,"",'ASIA Prod. - PU'!L107)</f>
        <v/>
      </c>
      <c r="I123" s="345" t="str">
        <f>IF('ASIA Prod. - PU'!M107=0,"",'ASIA Prod. - PU'!M107)</f>
        <v/>
      </c>
      <c r="J123" s="827" t="str">
        <f>IF('ASIA Prod. - PU'!N107=0,"",'ASIA Prod. - PU'!N107)</f>
        <v/>
      </c>
      <c r="K123" s="345" t="str">
        <f>IF('ASIA Prod. - PU'!O107=0,"",'ASIA Prod. - PU'!O107)</f>
        <v/>
      </c>
      <c r="L123" s="827" t="str">
        <f>IF('ASIA Prod. - PU'!P107=0,"",'ASIA Prod. - PU'!P107)</f>
        <v/>
      </c>
      <c r="M123" s="827" t="str">
        <f>IF('ASIA Prod. - PU'!Q107=0,"",'ASIA Prod. - PU'!Q107)</f>
        <v/>
      </c>
      <c r="N123" s="827" t="str">
        <f>IF('ASIA Prod. - PU'!R107=0,"",'ASIA Prod. - PU'!R107)</f>
        <v/>
      </c>
      <c r="O123" s="827" t="str">
        <f>IF('ASIA Prod. - PU'!S107=0,"",'ASIA Prod. - PU'!S107)</f>
        <v/>
      </c>
      <c r="P123" s="345" t="str">
        <f>IF('ASIA Prod. - PU'!T107=0,"",'ASIA Prod. - PU'!T107)</f>
        <v/>
      </c>
      <c r="Q123" s="345" t="str">
        <f>IF('ASIA Prod. - PU'!U107=0,"",'ASIA Prod. - PU'!U107)</f>
        <v/>
      </c>
      <c r="R123" s="827" t="str">
        <f>IF('ASIA Prod. - PU'!V107=0,"",'ASIA Prod. - PU'!V107)</f>
        <v/>
      </c>
      <c r="S123" s="827" t="str">
        <f>IF('ASIA Prod. - PU'!W107=0,"",'ASIA Prod. - PU'!W107)</f>
        <v/>
      </c>
      <c r="T123" s="345" t="str">
        <f>IF('ASIA Prod. - PU'!X107=0,"",'ASIA Prod. - PU'!X107)</f>
        <v/>
      </c>
      <c r="U123" s="827" t="str">
        <f>IF('ASIA Prod. - PU'!Y107=0,"",'ASIA Prod. - PU'!Y107)</f>
        <v/>
      </c>
      <c r="V123" s="827" t="str">
        <f>IF('ASIA Prod. - PU'!Z107=0,"",'ASIA Prod. - PU'!Z107)</f>
        <v/>
      </c>
      <c r="W123" s="827" t="str">
        <f>IF('ASIA Prod. - PU'!AA107=0,"",'ASIA Prod. - PU'!AA107)</f>
        <v/>
      </c>
      <c r="X123" s="827" t="str">
        <f>IF('ASIA Prod. - PU'!AB107=0,"",'ASIA Prod. - PU'!AB107)</f>
        <v/>
      </c>
      <c r="Y123" s="827" t="str">
        <f>IF('ASIA Prod. - PU'!AC107=0,"",'ASIA Prod. - PU'!AC107)</f>
        <v/>
      </c>
      <c r="Z123" s="616" t="str">
        <f>IF('ASIA Prod. - PU'!AD107=0,"",'ASIA Prod. - PU'!AD107)</f>
        <v/>
      </c>
    </row>
    <row r="124" spans="3:26" ht="15.6">
      <c r="C124" s="611" t="s">
        <v>30812</v>
      </c>
      <c r="D124" s="831" t="s">
        <v>30692</v>
      </c>
      <c r="E124" s="831" t="s">
        <v>30813</v>
      </c>
      <c r="F124" s="828">
        <f t="shared" si="5"/>
        <v>0</v>
      </c>
      <c r="G124" s="1056"/>
      <c r="H124" s="615" t="str">
        <f>IF('ASIA Prod. - PU'!L108=0,"",'ASIA Prod. - PU'!L108)</f>
        <v/>
      </c>
      <c r="I124" s="345" t="str">
        <f>IF('ASIA Prod. - PU'!M108=0,"",'ASIA Prod. - PU'!M108)</f>
        <v/>
      </c>
      <c r="J124" s="827" t="str">
        <f>IF('ASIA Prod. - PU'!N108=0,"",'ASIA Prod. - PU'!N108)</f>
        <v/>
      </c>
      <c r="K124" s="345" t="str">
        <f>IF('ASIA Prod. - PU'!O108=0,"",'ASIA Prod. - PU'!O108)</f>
        <v/>
      </c>
      <c r="L124" s="827" t="str">
        <f>IF('ASIA Prod. - PU'!P108=0,"",'ASIA Prod. - PU'!P108)</f>
        <v/>
      </c>
      <c r="M124" s="827" t="str">
        <f>IF('ASIA Prod. - PU'!Q108=0,"",'ASIA Prod. - PU'!Q108)</f>
        <v/>
      </c>
      <c r="N124" s="827" t="str">
        <f>IF('ASIA Prod. - PU'!R108=0,"",'ASIA Prod. - PU'!R108)</f>
        <v/>
      </c>
      <c r="O124" s="827" t="str">
        <f>IF('ASIA Prod. - PU'!S108=0,"",'ASIA Prod. - PU'!S108)</f>
        <v/>
      </c>
      <c r="P124" s="345" t="str">
        <f>IF('ASIA Prod. - PU'!T108=0,"",'ASIA Prod. - PU'!T108)</f>
        <v/>
      </c>
      <c r="Q124" s="345" t="str">
        <f>IF('ASIA Prod. - PU'!U108=0,"",'ASIA Prod. - PU'!U108)</f>
        <v/>
      </c>
      <c r="R124" s="827" t="str">
        <f>IF('ASIA Prod. - PU'!V108=0,"",'ASIA Prod. - PU'!V108)</f>
        <v/>
      </c>
      <c r="S124" s="827" t="str">
        <f>IF('ASIA Prod. - PU'!W108=0,"",'ASIA Prod. - PU'!W108)</f>
        <v/>
      </c>
      <c r="T124" s="345" t="str">
        <f>IF('ASIA Prod. - PU'!X108=0,"",'ASIA Prod. - PU'!X108)</f>
        <v/>
      </c>
      <c r="U124" s="827" t="str">
        <f>IF('ASIA Prod. - PU'!Y108=0,"",'ASIA Prod. - PU'!Y108)</f>
        <v/>
      </c>
      <c r="V124" s="827" t="str">
        <f>IF('ASIA Prod. - PU'!Z108=0,"",'ASIA Prod. - PU'!Z108)</f>
        <v/>
      </c>
      <c r="W124" s="827" t="str">
        <f>IF('ASIA Prod. - PU'!AA108=0,"",'ASIA Prod. - PU'!AA108)</f>
        <v/>
      </c>
      <c r="X124" s="827" t="str">
        <f>IF('ASIA Prod. - PU'!AB108=0,"",'ASIA Prod. - PU'!AB108)</f>
        <v/>
      </c>
      <c r="Y124" s="827" t="str">
        <f>IF('ASIA Prod. - PU'!AC108=0,"",'ASIA Prod. - PU'!AC108)</f>
        <v/>
      </c>
      <c r="Z124" s="616" t="str">
        <f>IF('ASIA Prod. - PU'!AD108=0,"",'ASIA Prod. - PU'!AD108)</f>
        <v/>
      </c>
    </row>
    <row r="125" spans="3:26" ht="15.6">
      <c r="C125" s="611" t="s">
        <v>30814</v>
      </c>
      <c r="D125" s="831" t="s">
        <v>30692</v>
      </c>
      <c r="E125" s="831" t="s">
        <v>30815</v>
      </c>
      <c r="F125" s="828">
        <f t="shared" si="5"/>
        <v>0</v>
      </c>
      <c r="G125" s="1056"/>
      <c r="H125" s="615" t="str">
        <f>IF('ASIA Prod. - PU'!L109=0,"",'ASIA Prod. - PU'!L109)</f>
        <v/>
      </c>
      <c r="I125" s="345" t="str">
        <f>IF('ASIA Prod. - PU'!M109=0,"",'ASIA Prod. - PU'!M109)</f>
        <v/>
      </c>
      <c r="J125" s="827" t="str">
        <f>IF('ASIA Prod. - PU'!N109=0,"",'ASIA Prod. - PU'!N109)</f>
        <v/>
      </c>
      <c r="K125" s="345" t="str">
        <f>IF('ASIA Prod. - PU'!O109=0,"",'ASIA Prod. - PU'!O109)</f>
        <v/>
      </c>
      <c r="L125" s="827" t="str">
        <f>IF('ASIA Prod. - PU'!P109=0,"",'ASIA Prod. - PU'!P109)</f>
        <v/>
      </c>
      <c r="M125" s="827" t="str">
        <f>IF('ASIA Prod. - PU'!Q109=0,"",'ASIA Prod. - PU'!Q109)</f>
        <v/>
      </c>
      <c r="N125" s="827" t="str">
        <f>IF('ASIA Prod. - PU'!R109=0,"",'ASIA Prod. - PU'!R109)</f>
        <v/>
      </c>
      <c r="O125" s="827" t="str">
        <f>IF('ASIA Prod. - PU'!S109=0,"",'ASIA Prod. - PU'!S109)</f>
        <v/>
      </c>
      <c r="P125" s="345" t="str">
        <f>IF('ASIA Prod. - PU'!T109=0,"",'ASIA Prod. - PU'!T109)</f>
        <v/>
      </c>
      <c r="Q125" s="345" t="str">
        <f>IF('ASIA Prod. - PU'!U109=0,"",'ASIA Prod. - PU'!U109)</f>
        <v/>
      </c>
      <c r="R125" s="827" t="str">
        <f>IF('ASIA Prod. - PU'!V109=0,"",'ASIA Prod. - PU'!V109)</f>
        <v/>
      </c>
      <c r="S125" s="827" t="str">
        <f>IF('ASIA Prod. - PU'!W109=0,"",'ASIA Prod. - PU'!W109)</f>
        <v/>
      </c>
      <c r="T125" s="345" t="str">
        <f>IF('ASIA Prod. - PU'!X109=0,"",'ASIA Prod. - PU'!X109)</f>
        <v/>
      </c>
      <c r="U125" s="827" t="str">
        <f>IF('ASIA Prod. - PU'!Y109=0,"",'ASIA Prod. - PU'!Y109)</f>
        <v/>
      </c>
      <c r="V125" s="827" t="str">
        <f>IF('ASIA Prod. - PU'!Z109=0,"",'ASIA Prod. - PU'!Z109)</f>
        <v/>
      </c>
      <c r="W125" s="827" t="str">
        <f>IF('ASIA Prod. - PU'!AA109=0,"",'ASIA Prod. - PU'!AA109)</f>
        <v/>
      </c>
      <c r="X125" s="827" t="str">
        <f>IF('ASIA Prod. - PU'!AB109=0,"",'ASIA Prod. - PU'!AB109)</f>
        <v/>
      </c>
      <c r="Y125" s="827" t="str">
        <f>IF('ASIA Prod. - PU'!AC109=0,"",'ASIA Prod. - PU'!AC109)</f>
        <v/>
      </c>
      <c r="Z125" s="616" t="str">
        <f>IF('ASIA Prod. - PU'!AD109=0,"",'ASIA Prod. - PU'!AD109)</f>
        <v/>
      </c>
    </row>
    <row r="126" spans="3:26" ht="15.6">
      <c r="C126" s="611" t="s">
        <v>30816</v>
      </c>
      <c r="D126" s="831" t="s">
        <v>30692</v>
      </c>
      <c r="E126" s="831" t="s">
        <v>30817</v>
      </c>
      <c r="F126" s="828">
        <f t="shared" si="5"/>
        <v>0</v>
      </c>
      <c r="G126" s="1056"/>
      <c r="H126" s="615" t="str">
        <f>IF('ASIA Prod. - PU'!L110=0,"",'ASIA Prod. - PU'!L110)</f>
        <v/>
      </c>
      <c r="I126" s="345" t="str">
        <f>IF('ASIA Prod. - PU'!M110=0,"",'ASIA Prod. - PU'!M110)</f>
        <v/>
      </c>
      <c r="J126" s="827" t="str">
        <f>IF('ASIA Prod. - PU'!N110=0,"",'ASIA Prod. - PU'!N110)</f>
        <v/>
      </c>
      <c r="K126" s="345" t="str">
        <f>IF('ASIA Prod. - PU'!O110=0,"",'ASIA Prod. - PU'!O110)</f>
        <v/>
      </c>
      <c r="L126" s="827" t="str">
        <f>IF('ASIA Prod. - PU'!P110=0,"",'ASIA Prod. - PU'!P110)</f>
        <v/>
      </c>
      <c r="M126" s="827" t="str">
        <f>IF('ASIA Prod. - PU'!Q110=0,"",'ASIA Prod. - PU'!Q110)</f>
        <v/>
      </c>
      <c r="N126" s="827" t="str">
        <f>IF('ASIA Prod. - PU'!R110=0,"",'ASIA Prod. - PU'!R110)</f>
        <v/>
      </c>
      <c r="O126" s="827" t="str">
        <f>IF('ASIA Prod. - PU'!S110=0,"",'ASIA Prod. - PU'!S110)</f>
        <v/>
      </c>
      <c r="P126" s="345" t="str">
        <f>IF('ASIA Prod. - PU'!T110=0,"",'ASIA Prod. - PU'!T110)</f>
        <v/>
      </c>
      <c r="Q126" s="345" t="str">
        <f>IF('ASIA Prod. - PU'!U110=0,"",'ASIA Prod. - PU'!U110)</f>
        <v/>
      </c>
      <c r="R126" s="827" t="str">
        <f>IF('ASIA Prod. - PU'!V110=0,"",'ASIA Prod. - PU'!V110)</f>
        <v/>
      </c>
      <c r="S126" s="827" t="str">
        <f>IF('ASIA Prod. - PU'!W110=0,"",'ASIA Prod. - PU'!W110)</f>
        <v/>
      </c>
      <c r="T126" s="345" t="str">
        <f>IF('ASIA Prod. - PU'!X110=0,"",'ASIA Prod. - PU'!X110)</f>
        <v/>
      </c>
      <c r="U126" s="827" t="str">
        <f>IF('ASIA Prod. - PU'!Y110=0,"",'ASIA Prod. - PU'!Y110)</f>
        <v/>
      </c>
      <c r="V126" s="827" t="str">
        <f>IF('ASIA Prod. - PU'!Z110=0,"",'ASIA Prod. - PU'!Z110)</f>
        <v/>
      </c>
      <c r="W126" s="827" t="str">
        <f>IF('ASIA Prod. - PU'!AA110=0,"",'ASIA Prod. - PU'!AA110)</f>
        <v/>
      </c>
      <c r="X126" s="827" t="str">
        <f>IF('ASIA Prod. - PU'!AB110=0,"",'ASIA Prod. - PU'!AB110)</f>
        <v/>
      </c>
      <c r="Y126" s="827" t="str">
        <f>IF('ASIA Prod. - PU'!AC110=0,"",'ASIA Prod. - PU'!AC110)</f>
        <v/>
      </c>
      <c r="Z126" s="616" t="str">
        <f>IF('ASIA Prod. - PU'!AD110=0,"",'ASIA Prod. - PU'!AD110)</f>
        <v/>
      </c>
    </row>
    <row r="127" spans="3:26" ht="15.6">
      <c r="C127" s="611"/>
      <c r="D127" s="832"/>
      <c r="E127" s="832"/>
      <c r="F127" s="828">
        <f t="shared" si="5"/>
        <v>0</v>
      </c>
      <c r="G127" s="1056"/>
      <c r="H127" s="612"/>
      <c r="I127" s="825"/>
      <c r="J127" s="826"/>
      <c r="K127" s="825"/>
      <c r="L127" s="826"/>
      <c r="M127" s="826"/>
      <c r="N127" s="826"/>
      <c r="O127" s="826"/>
      <c r="P127" s="825"/>
      <c r="Q127" s="825"/>
      <c r="R127" s="826"/>
      <c r="S127" s="826"/>
      <c r="T127" s="825"/>
      <c r="U127" s="826"/>
      <c r="V127" s="826"/>
      <c r="W127" s="826"/>
      <c r="X127" s="826"/>
      <c r="Y127" s="826"/>
      <c r="Z127" s="613"/>
    </row>
    <row r="128" spans="3:26" ht="15.6">
      <c r="C128" s="611" t="s">
        <v>30818</v>
      </c>
      <c r="D128" s="831" t="s">
        <v>30603</v>
      </c>
      <c r="E128" s="831" t="s">
        <v>30819</v>
      </c>
      <c r="F128" s="828">
        <f t="shared" si="5"/>
        <v>0</v>
      </c>
      <c r="G128" s="1056"/>
      <c r="H128" s="615" t="str">
        <f>IF('ASIA Prod. - PU'!L146=0,"",'ASIA Prod. - PU'!L146)</f>
        <v/>
      </c>
      <c r="I128" s="345" t="str">
        <f>IF('ASIA Prod. - PU'!M146=0,"",'ASIA Prod. - PU'!M146)</f>
        <v/>
      </c>
      <c r="J128" s="827" t="str">
        <f>IF('ASIA Prod. - PU'!N146=0,"",'ASIA Prod. - PU'!N146)</f>
        <v/>
      </c>
      <c r="K128" s="345" t="str">
        <f>IF('ASIA Prod. - PU'!O146=0,"",'ASIA Prod. - PU'!O146)</f>
        <v/>
      </c>
      <c r="L128" s="827" t="str">
        <f>IF('ASIA Prod. - PU'!P146=0,"",'ASIA Prod. - PU'!P146)</f>
        <v/>
      </c>
      <c r="M128" s="827" t="str">
        <f>IF('ASIA Prod. - PU'!Q146=0,"",'ASIA Prod. - PU'!Q146)</f>
        <v/>
      </c>
      <c r="N128" s="827" t="str">
        <f>IF('ASIA Prod. - PU'!R146=0,"",'ASIA Prod. - PU'!R146)</f>
        <v/>
      </c>
      <c r="O128" s="827" t="str">
        <f>IF('ASIA Prod. - PU'!S146=0,"",'ASIA Prod. - PU'!S146)</f>
        <v/>
      </c>
      <c r="P128" s="345" t="str">
        <f>IF('ASIA Prod. - PU'!T146=0,"",'ASIA Prod. - PU'!T146)</f>
        <v/>
      </c>
      <c r="Q128" s="345" t="str">
        <f>IF('ASIA Prod. - PU'!U146=0,"",'ASIA Prod. - PU'!U146)</f>
        <v/>
      </c>
      <c r="R128" s="827" t="str">
        <f>IF('ASIA Prod. - PU'!V146=0,"",'ASIA Prod. - PU'!V146)</f>
        <v/>
      </c>
      <c r="S128" s="827" t="str">
        <f>IF('ASIA Prod. - PU'!W146=0,"",'ASIA Prod. - PU'!W146)</f>
        <v/>
      </c>
      <c r="T128" s="345" t="str">
        <f>IF('ASIA Prod. - PU'!X146=0,"",'ASIA Prod. - PU'!X146)</f>
        <v/>
      </c>
      <c r="U128" s="827" t="str">
        <f>IF('ASIA Prod. - PU'!Y146=0,"",'ASIA Prod. - PU'!Y146)</f>
        <v/>
      </c>
      <c r="V128" s="827" t="str">
        <f>IF('ASIA Prod. - PU'!Z146=0,"",'ASIA Prod. - PU'!Z146)</f>
        <v/>
      </c>
      <c r="W128" s="827" t="str">
        <f>IF('ASIA Prod. - PU'!AB146=0,"",'ASIA Prod. - PU'!AB146)</f>
        <v/>
      </c>
      <c r="X128" s="827" t="str">
        <f>IF('ASIA Prod. - PU'!AC146=0,"",'ASIA Prod. - PU'!AC146)</f>
        <v/>
      </c>
      <c r="Y128" s="827" t="str">
        <f>IF('ASIA Prod. - PU'!AD146=0,"",'ASIA Prod. - PU'!AD146)</f>
        <v/>
      </c>
      <c r="Z128" s="616" t="str">
        <f>IF('ASIA Prod. - PU'!AE146=0,"",'ASIA Prod. - PU'!AE146)</f>
        <v/>
      </c>
    </row>
    <row r="129" spans="3:26" ht="15.6">
      <c r="C129" s="611" t="s">
        <v>30820</v>
      </c>
      <c r="D129" s="831" t="s">
        <v>30603</v>
      </c>
      <c r="E129" s="831" t="s">
        <v>30821</v>
      </c>
      <c r="F129" s="828">
        <f t="shared" si="5"/>
        <v>0</v>
      </c>
      <c r="G129" s="1056"/>
      <c r="H129" s="615" t="str">
        <f>IF('ASIA Prod. - PU'!L147=0,"",'ASIA Prod. - PU'!L147)</f>
        <v/>
      </c>
      <c r="I129" s="345" t="str">
        <f>IF('ASIA Prod. - PU'!M147=0,"",'ASIA Prod. - PU'!M147)</f>
        <v/>
      </c>
      <c r="J129" s="827" t="str">
        <f>IF('ASIA Prod. - PU'!N147=0,"",'ASIA Prod. - PU'!N147)</f>
        <v/>
      </c>
      <c r="K129" s="345" t="str">
        <f>IF('ASIA Prod. - PU'!O147=0,"",'ASIA Prod. - PU'!O147)</f>
        <v/>
      </c>
      <c r="L129" s="827" t="str">
        <f>IF('ASIA Prod. - PU'!P147=0,"",'ASIA Prod. - PU'!P147)</f>
        <v/>
      </c>
      <c r="M129" s="827" t="str">
        <f>IF('ASIA Prod. - PU'!Q147=0,"",'ASIA Prod. - PU'!Q147)</f>
        <v/>
      </c>
      <c r="N129" s="827" t="str">
        <f>IF('ASIA Prod. - PU'!R147=0,"",'ASIA Prod. - PU'!R147)</f>
        <v/>
      </c>
      <c r="O129" s="827" t="str">
        <f>IF('ASIA Prod. - PU'!S147=0,"",'ASIA Prod. - PU'!S147)</f>
        <v/>
      </c>
      <c r="P129" s="345" t="str">
        <f>IF('ASIA Prod. - PU'!T147=0,"",'ASIA Prod. - PU'!T147)</f>
        <v/>
      </c>
      <c r="Q129" s="345" t="str">
        <f>IF('ASIA Prod. - PU'!U147=0,"",'ASIA Prod. - PU'!U147)</f>
        <v/>
      </c>
      <c r="R129" s="827" t="str">
        <f>IF('ASIA Prod. - PU'!V147=0,"",'ASIA Prod. - PU'!V147)</f>
        <v/>
      </c>
      <c r="S129" s="827" t="str">
        <f>IF('ASIA Prod. - PU'!W147=0,"",'ASIA Prod. - PU'!W147)</f>
        <v/>
      </c>
      <c r="T129" s="345" t="str">
        <f>IF('ASIA Prod. - PU'!X147=0,"",'ASIA Prod. - PU'!X147)</f>
        <v/>
      </c>
      <c r="U129" s="827" t="str">
        <f>IF('ASIA Prod. - PU'!Y147=0,"",'ASIA Prod. - PU'!Y147)</f>
        <v/>
      </c>
      <c r="V129" s="827" t="str">
        <f>IF('ASIA Prod. - PU'!Z147=0,"",'ASIA Prod. - PU'!Z147)</f>
        <v/>
      </c>
      <c r="W129" s="827" t="str">
        <f>IF('ASIA Prod. - PU'!AB147=0,"",'ASIA Prod. - PU'!AB147)</f>
        <v/>
      </c>
      <c r="X129" s="827" t="str">
        <f>IF('ASIA Prod. - PU'!AC147=0,"",'ASIA Prod. - PU'!AC147)</f>
        <v/>
      </c>
      <c r="Y129" s="827" t="str">
        <f>IF('ASIA Prod. - PU'!AD147=0,"",'ASIA Prod. - PU'!AD147)</f>
        <v/>
      </c>
      <c r="Z129" s="616" t="str">
        <f>IF('ASIA Prod. - PU'!AE147=0,"",'ASIA Prod. - PU'!AE147)</f>
        <v/>
      </c>
    </row>
    <row r="130" spans="3:26" ht="15.6">
      <c r="C130" s="611" t="s">
        <v>30822</v>
      </c>
      <c r="D130" s="831" t="s">
        <v>30603</v>
      </c>
      <c r="E130" s="831" t="s">
        <v>30823</v>
      </c>
      <c r="F130" s="828">
        <f t="shared" si="5"/>
        <v>0</v>
      </c>
      <c r="G130" s="1056"/>
      <c r="H130" s="615" t="str">
        <f>IF('ASIA Prod. - PU'!L148=0,"",'ASIA Prod. - PU'!L148)</f>
        <v/>
      </c>
      <c r="I130" s="345" t="str">
        <f>IF('ASIA Prod. - PU'!M148=0,"",'ASIA Prod. - PU'!M148)</f>
        <v/>
      </c>
      <c r="J130" s="827" t="str">
        <f>IF('ASIA Prod. - PU'!N148=0,"",'ASIA Prod. - PU'!N148)</f>
        <v/>
      </c>
      <c r="K130" s="345" t="str">
        <f>IF('ASIA Prod. - PU'!O148=0,"",'ASIA Prod. - PU'!O148)</f>
        <v/>
      </c>
      <c r="L130" s="827" t="str">
        <f>IF('ASIA Prod. - PU'!P148=0,"",'ASIA Prod. - PU'!P148)</f>
        <v/>
      </c>
      <c r="M130" s="827" t="str">
        <f>IF('ASIA Prod. - PU'!Q148=0,"",'ASIA Prod. - PU'!Q148)</f>
        <v/>
      </c>
      <c r="N130" s="827" t="str">
        <f>IF('ASIA Prod. - PU'!R148=0,"",'ASIA Prod. - PU'!R148)</f>
        <v/>
      </c>
      <c r="O130" s="827" t="str">
        <f>IF('ASIA Prod. - PU'!S148=0,"",'ASIA Prod. - PU'!S148)</f>
        <v/>
      </c>
      <c r="P130" s="345" t="str">
        <f>IF('ASIA Prod. - PU'!T148=0,"",'ASIA Prod. - PU'!T148)</f>
        <v/>
      </c>
      <c r="Q130" s="345" t="str">
        <f>IF('ASIA Prod. - PU'!U148=0,"",'ASIA Prod. - PU'!U148)</f>
        <v/>
      </c>
      <c r="R130" s="827" t="str">
        <f>IF('ASIA Prod. - PU'!V148=0,"",'ASIA Prod. - PU'!V148)</f>
        <v/>
      </c>
      <c r="S130" s="827" t="str">
        <f>IF('ASIA Prod. - PU'!W148=0,"",'ASIA Prod. - PU'!W148)</f>
        <v/>
      </c>
      <c r="T130" s="345" t="str">
        <f>IF('ASIA Prod. - PU'!X148=0,"",'ASIA Prod. - PU'!X148)</f>
        <v/>
      </c>
      <c r="U130" s="827" t="str">
        <f>IF('ASIA Prod. - PU'!Y148=0,"",'ASIA Prod. - PU'!Y148)</f>
        <v/>
      </c>
      <c r="V130" s="827" t="str">
        <f>IF('ASIA Prod. - PU'!Z148=0,"",'ASIA Prod. - PU'!Z148)</f>
        <v/>
      </c>
      <c r="W130" s="827" t="str">
        <f>IF('ASIA Prod. - PU'!AB148=0,"",'ASIA Prod. - PU'!AB148)</f>
        <v/>
      </c>
      <c r="X130" s="827" t="str">
        <f>IF('ASIA Prod. - PU'!AC148=0,"",'ASIA Prod. - PU'!AC148)</f>
        <v/>
      </c>
      <c r="Y130" s="827" t="str">
        <f>IF('ASIA Prod. - PU'!AD148=0,"",'ASIA Prod. - PU'!AD148)</f>
        <v/>
      </c>
      <c r="Z130" s="616" t="str">
        <f>IF('ASIA Prod. - PU'!AE148=0,"",'ASIA Prod. - PU'!AE148)</f>
        <v/>
      </c>
    </row>
    <row r="131" spans="3:26" ht="15.6">
      <c r="C131" s="611" t="s">
        <v>30824</v>
      </c>
      <c r="D131" s="831" t="s">
        <v>30603</v>
      </c>
      <c r="E131" s="831" t="s">
        <v>30825</v>
      </c>
      <c r="F131" s="828">
        <f t="shared" si="5"/>
        <v>0</v>
      </c>
      <c r="G131" s="1056"/>
      <c r="H131" s="615" t="str">
        <f>IF('ASIA Prod. - PU'!L149=0,"",'ASIA Prod. - PU'!L149)</f>
        <v/>
      </c>
      <c r="I131" s="345" t="str">
        <f>IF('ASIA Prod. - PU'!M149=0,"",'ASIA Prod. - PU'!M149)</f>
        <v/>
      </c>
      <c r="J131" s="827" t="str">
        <f>IF('ASIA Prod. - PU'!N149=0,"",'ASIA Prod. - PU'!N149)</f>
        <v/>
      </c>
      <c r="K131" s="345" t="str">
        <f>IF('ASIA Prod. - PU'!O149=0,"",'ASIA Prod. - PU'!O149)</f>
        <v/>
      </c>
      <c r="L131" s="827" t="str">
        <f>IF('ASIA Prod. - PU'!P149=0,"",'ASIA Prod. - PU'!P149)</f>
        <v/>
      </c>
      <c r="M131" s="827" t="str">
        <f>IF('ASIA Prod. - PU'!Q149=0,"",'ASIA Prod. - PU'!Q149)</f>
        <v/>
      </c>
      <c r="N131" s="827" t="str">
        <f>IF('ASIA Prod. - PU'!R149=0,"",'ASIA Prod. - PU'!R149)</f>
        <v/>
      </c>
      <c r="O131" s="827" t="str">
        <f>IF('ASIA Prod. - PU'!S149=0,"",'ASIA Prod. - PU'!S149)</f>
        <v/>
      </c>
      <c r="P131" s="345" t="str">
        <f>IF('ASIA Prod. - PU'!T149=0,"",'ASIA Prod. - PU'!T149)</f>
        <v/>
      </c>
      <c r="Q131" s="345" t="str">
        <f>IF('ASIA Prod. - PU'!U149=0,"",'ASIA Prod. - PU'!U149)</f>
        <v/>
      </c>
      <c r="R131" s="827" t="str">
        <f>IF('ASIA Prod. - PU'!V149=0,"",'ASIA Prod. - PU'!V149)</f>
        <v/>
      </c>
      <c r="S131" s="827" t="str">
        <f>IF('ASIA Prod. - PU'!W149=0,"",'ASIA Prod. - PU'!W149)</f>
        <v/>
      </c>
      <c r="T131" s="345" t="str">
        <f>IF('ASIA Prod. - PU'!X149=0,"",'ASIA Prod. - PU'!X149)</f>
        <v/>
      </c>
      <c r="U131" s="827" t="str">
        <f>IF('ASIA Prod. - PU'!Y149=0,"",'ASIA Prod. - PU'!Y149)</f>
        <v/>
      </c>
      <c r="V131" s="827" t="str">
        <f>IF('ASIA Prod. - PU'!Z149=0,"",'ASIA Prod. - PU'!Z149)</f>
        <v/>
      </c>
      <c r="W131" s="827" t="str">
        <f>IF('ASIA Prod. - PU'!AB149=0,"",'ASIA Prod. - PU'!AB149)</f>
        <v/>
      </c>
      <c r="X131" s="827" t="str">
        <f>IF('ASIA Prod. - PU'!AC149=0,"",'ASIA Prod. - PU'!AC149)</f>
        <v/>
      </c>
      <c r="Y131" s="827" t="str">
        <f>IF('ASIA Prod. - PU'!AD149=0,"",'ASIA Prod. - PU'!AD149)</f>
        <v/>
      </c>
      <c r="Z131" s="616" t="str">
        <f>IF('ASIA Prod. - PU'!AE149=0,"",'ASIA Prod. - PU'!AE149)</f>
        <v/>
      </c>
    </row>
    <row r="132" spans="3:26" ht="15.6">
      <c r="C132" s="611" t="s">
        <v>30826</v>
      </c>
      <c r="D132" s="831" t="s">
        <v>30603</v>
      </c>
      <c r="E132" s="831" t="s">
        <v>30827</v>
      </c>
      <c r="F132" s="828">
        <f t="shared" si="5"/>
        <v>0</v>
      </c>
      <c r="G132" s="1056"/>
      <c r="H132" s="615" t="str">
        <f>IF('ASIA Prod. - PU'!L150=0,"",'ASIA Prod. - PU'!L150)</f>
        <v/>
      </c>
      <c r="I132" s="345" t="str">
        <f>IF('ASIA Prod. - PU'!M150=0,"",'ASIA Prod. - PU'!M150)</f>
        <v/>
      </c>
      <c r="J132" s="827" t="str">
        <f>IF('ASIA Prod. - PU'!N150=0,"",'ASIA Prod. - PU'!N150)</f>
        <v/>
      </c>
      <c r="K132" s="345" t="str">
        <f>IF('ASIA Prod. - PU'!O150=0,"",'ASIA Prod. - PU'!O150)</f>
        <v/>
      </c>
      <c r="L132" s="827" t="str">
        <f>IF('ASIA Prod. - PU'!P150=0,"",'ASIA Prod. - PU'!P150)</f>
        <v/>
      </c>
      <c r="M132" s="827" t="str">
        <f>IF('ASIA Prod. - PU'!Q150=0,"",'ASIA Prod. - PU'!Q150)</f>
        <v/>
      </c>
      <c r="N132" s="827" t="str">
        <f>IF('ASIA Prod. - PU'!R150=0,"",'ASIA Prod. - PU'!R150)</f>
        <v/>
      </c>
      <c r="O132" s="827" t="str">
        <f>IF('ASIA Prod. - PU'!S150=0,"",'ASIA Prod. - PU'!S150)</f>
        <v/>
      </c>
      <c r="P132" s="345" t="str">
        <f>IF('ASIA Prod. - PU'!T150=0,"",'ASIA Prod. - PU'!T150)</f>
        <v/>
      </c>
      <c r="Q132" s="345" t="str">
        <f>IF('ASIA Prod. - PU'!U150=0,"",'ASIA Prod. - PU'!U150)</f>
        <v/>
      </c>
      <c r="R132" s="827" t="str">
        <f>IF('ASIA Prod. - PU'!V150=0,"",'ASIA Prod. - PU'!V150)</f>
        <v/>
      </c>
      <c r="S132" s="827" t="str">
        <f>IF('ASIA Prod. - PU'!W150=0,"",'ASIA Prod. - PU'!W150)</f>
        <v/>
      </c>
      <c r="T132" s="345" t="str">
        <f>IF('ASIA Prod. - PU'!X150=0,"",'ASIA Prod. - PU'!X150)</f>
        <v/>
      </c>
      <c r="U132" s="827" t="str">
        <f>IF('ASIA Prod. - PU'!Y150=0,"",'ASIA Prod. - PU'!Y150)</f>
        <v/>
      </c>
      <c r="V132" s="827" t="str">
        <f>IF('ASIA Prod. - PU'!Z150=0,"",'ASIA Prod. - PU'!Z150)</f>
        <v/>
      </c>
      <c r="W132" s="827" t="str">
        <f>IF('ASIA Prod. - PU'!AB150=0,"",'ASIA Prod. - PU'!AB150)</f>
        <v/>
      </c>
      <c r="X132" s="827" t="str">
        <f>IF('ASIA Prod. - PU'!AC150=0,"",'ASIA Prod. - PU'!AC150)</f>
        <v/>
      </c>
      <c r="Y132" s="827" t="str">
        <f>IF('ASIA Prod. - PU'!AD150=0,"",'ASIA Prod. - PU'!AD150)</f>
        <v/>
      </c>
      <c r="Z132" s="616" t="str">
        <f>IF('ASIA Prod. - PU'!AE150=0,"",'ASIA Prod. - PU'!AE150)</f>
        <v/>
      </c>
    </row>
    <row r="133" spans="3:26" ht="15.6">
      <c r="C133" s="611"/>
      <c r="D133" s="832"/>
      <c r="E133" s="832"/>
      <c r="F133" s="828">
        <f t="shared" si="5"/>
        <v>0</v>
      </c>
      <c r="G133" s="1056"/>
      <c r="H133" s="612"/>
      <c r="I133" s="825"/>
      <c r="J133" s="826"/>
      <c r="K133" s="825"/>
      <c r="L133" s="826"/>
      <c r="M133" s="826"/>
      <c r="N133" s="826"/>
      <c r="O133" s="826"/>
      <c r="P133" s="825"/>
      <c r="Q133" s="825"/>
      <c r="R133" s="826"/>
      <c r="S133" s="826"/>
      <c r="T133" s="825"/>
      <c r="U133" s="826"/>
      <c r="V133" s="826"/>
      <c r="W133" s="826"/>
      <c r="X133" s="826"/>
      <c r="Y133" s="826"/>
      <c r="Z133" s="613"/>
    </row>
    <row r="134" spans="3:26" ht="15.6">
      <c r="C134" s="611" t="s">
        <v>30828</v>
      </c>
      <c r="D134" s="831" t="s">
        <v>30692</v>
      </c>
      <c r="E134" s="831" t="s">
        <v>30829</v>
      </c>
      <c r="F134" s="828">
        <f t="shared" si="5"/>
        <v>0</v>
      </c>
      <c r="G134" s="1056"/>
      <c r="H134" s="615" t="str">
        <f>IF('ASIA Prod. - PU'!L103=0,"",'ASIA Prod. - PU'!L103)</f>
        <v/>
      </c>
      <c r="I134" s="345" t="str">
        <f>IF('ASIA Prod. - PU'!M103=0,"",'ASIA Prod. - PU'!M103)</f>
        <v/>
      </c>
      <c r="J134" s="827" t="str">
        <f>IF('ASIA Prod. - PU'!N103=0,"",'ASIA Prod. - PU'!N103)</f>
        <v/>
      </c>
      <c r="K134" s="345" t="str">
        <f>IF('ASIA Prod. - PU'!O103=0,"",'ASIA Prod. - PU'!O103)</f>
        <v/>
      </c>
      <c r="L134" s="827" t="str">
        <f>IF('ASIA Prod. - PU'!P103=0,"",'ASIA Prod. - PU'!P103)</f>
        <v/>
      </c>
      <c r="M134" s="827" t="str">
        <f>IF('ASIA Prod. - PU'!Q103=0,"",'ASIA Prod. - PU'!Q103)</f>
        <v/>
      </c>
      <c r="N134" s="827" t="str">
        <f>IF('ASIA Prod. - PU'!R103=0,"",'ASIA Prod. - PU'!R103)</f>
        <v/>
      </c>
      <c r="O134" s="827" t="str">
        <f>IF('ASIA Prod. - PU'!S103=0,"",'ASIA Prod. - PU'!S103)</f>
        <v/>
      </c>
      <c r="P134" s="345" t="str">
        <f>IF('ASIA Prod. - PU'!T103=0,"",'ASIA Prod. - PU'!T103)</f>
        <v/>
      </c>
      <c r="Q134" s="345" t="str">
        <f>IF('ASIA Prod. - PU'!U103=0,"",'ASIA Prod. - PU'!U103)</f>
        <v/>
      </c>
      <c r="R134" s="827" t="str">
        <f>IF('ASIA Prod. - PU'!V103=0,"",'ASIA Prod. - PU'!V103)</f>
        <v/>
      </c>
      <c r="S134" s="827" t="str">
        <f>IF('ASIA Prod. - PU'!W103=0,"",'ASIA Prod. - PU'!W103)</f>
        <v/>
      </c>
      <c r="T134" s="345" t="str">
        <f>IF('ASIA Prod. - PU'!X103=0,"",'ASIA Prod. - PU'!X103)</f>
        <v/>
      </c>
      <c r="U134" s="827" t="str">
        <f>IF('ASIA Prod. - PU'!Y103=0,"",'ASIA Prod. - PU'!Y103)</f>
        <v/>
      </c>
      <c r="V134" s="827" t="str">
        <f>IF('ASIA Prod. - PU'!Z103=0,"",'ASIA Prod. - PU'!Z103)</f>
        <v/>
      </c>
      <c r="W134" s="827" t="str">
        <f>IF('ASIA Prod. - PU'!AB103=0,"",'ASIA Prod. - PU'!AB103)</f>
        <v/>
      </c>
      <c r="X134" s="827" t="str">
        <f>IF('ASIA Prod. - PU'!AC103=0,"",'ASIA Prod. - PU'!AC103)</f>
        <v/>
      </c>
      <c r="Y134" s="827" t="str">
        <f>IF('ASIA Prod. - PU'!AD103=0,"",'ASIA Prod. - PU'!AD103)</f>
        <v/>
      </c>
      <c r="Z134" s="616" t="str">
        <f>IF('ASIA Prod. - PU'!AE103=0,"",'ASIA Prod. - PU'!AE103)</f>
        <v/>
      </c>
    </row>
    <row r="135" spans="3:26" ht="15.6">
      <c r="C135" s="611" t="s">
        <v>30830</v>
      </c>
      <c r="D135" s="831" t="s">
        <v>30692</v>
      </c>
      <c r="E135" s="831" t="s">
        <v>30831</v>
      </c>
      <c r="F135" s="828">
        <f t="shared" si="5"/>
        <v>0</v>
      </c>
      <c r="G135" s="1056"/>
      <c r="H135" s="615" t="str">
        <f>IF('ASIA Prod. - PU'!L111=0,"",'ASIA Prod. - PU'!L111)</f>
        <v/>
      </c>
      <c r="I135" s="345" t="str">
        <f>IF('ASIA Prod. - PU'!M111=0,"",'ASIA Prod. - PU'!M111)</f>
        <v/>
      </c>
      <c r="J135" s="827" t="str">
        <f>IF('ASIA Prod. - PU'!N111=0,"",'ASIA Prod. - PU'!N111)</f>
        <v/>
      </c>
      <c r="K135" s="345" t="str">
        <f>IF('ASIA Prod. - PU'!O111=0,"",'ASIA Prod. - PU'!O111)</f>
        <v/>
      </c>
      <c r="L135" s="827" t="str">
        <f>IF('ASIA Prod. - PU'!P111=0,"",'ASIA Prod. - PU'!P111)</f>
        <v/>
      </c>
      <c r="M135" s="827" t="str">
        <f>IF('ASIA Prod. - PU'!Q111=0,"",'ASIA Prod. - PU'!Q111)</f>
        <v/>
      </c>
      <c r="N135" s="827" t="str">
        <f>IF('ASIA Prod. - PU'!R111=0,"",'ASIA Prod. - PU'!R111)</f>
        <v/>
      </c>
      <c r="O135" s="827" t="str">
        <f>IF('ASIA Prod. - PU'!S111=0,"",'ASIA Prod. - PU'!S111)</f>
        <v/>
      </c>
      <c r="P135" s="345" t="str">
        <f>IF('ASIA Prod. - PU'!T111=0,"",'ASIA Prod. - PU'!T111)</f>
        <v/>
      </c>
      <c r="Q135" s="345" t="str">
        <f>IF('ASIA Prod. - PU'!U111=0,"",'ASIA Prod. - PU'!U111)</f>
        <v/>
      </c>
      <c r="R135" s="827" t="str">
        <f>IF('ASIA Prod. - PU'!V111=0,"",'ASIA Prod. - PU'!V111)</f>
        <v/>
      </c>
      <c r="S135" s="827" t="str">
        <f>IF('ASIA Prod. - PU'!W111=0,"",'ASIA Prod. - PU'!W111)</f>
        <v/>
      </c>
      <c r="T135" s="345" t="str">
        <f>IF('ASIA Prod. - PU'!X111=0,"",'ASIA Prod. - PU'!X111)</f>
        <v/>
      </c>
      <c r="U135" s="827" t="str">
        <f>IF('ASIA Prod. - PU'!Y111=0,"",'ASIA Prod. - PU'!Y111)</f>
        <v/>
      </c>
      <c r="V135" s="827" t="str">
        <f>IF('ASIA Prod. - PU'!Z111=0,"",'ASIA Prod. - PU'!Z111)</f>
        <v/>
      </c>
      <c r="W135" s="827" t="str">
        <f>IF('ASIA Prod. - PU'!AB111=0,"",'ASIA Prod. - PU'!AB111)</f>
        <v/>
      </c>
      <c r="X135" s="827" t="str">
        <f>IF('ASIA Prod. - PU'!AC111=0,"",'ASIA Prod. - PU'!AC111)</f>
        <v/>
      </c>
      <c r="Y135" s="827" t="str">
        <f>IF('ASIA Prod. - PU'!AD111=0,"",'ASIA Prod. - PU'!AD111)</f>
        <v/>
      </c>
      <c r="Z135" s="616" t="str">
        <f>IF('ASIA Prod. - PU'!AE111=0,"",'ASIA Prod. - PU'!AE111)</f>
        <v/>
      </c>
    </row>
    <row r="136" spans="3:26" ht="15.6">
      <c r="C136" s="611" t="s">
        <v>30832</v>
      </c>
      <c r="D136" s="831" t="s">
        <v>30692</v>
      </c>
      <c r="E136" s="831" t="s">
        <v>30833</v>
      </c>
      <c r="F136" s="828">
        <f t="shared" si="5"/>
        <v>0</v>
      </c>
      <c r="G136" s="1056"/>
      <c r="H136" s="615" t="str">
        <f>IF('ASIA Prod. - PU'!L112=0,"",'ASIA Prod. - PU'!L112)</f>
        <v/>
      </c>
      <c r="I136" s="345" t="str">
        <f>IF('ASIA Prod. - PU'!M112=0,"",'ASIA Prod. - PU'!M112)</f>
        <v/>
      </c>
      <c r="J136" s="827" t="str">
        <f>IF('ASIA Prod. - PU'!N112=0,"",'ASIA Prod. - PU'!N112)</f>
        <v/>
      </c>
      <c r="K136" s="345" t="str">
        <f>IF('ASIA Prod. - PU'!O112=0,"",'ASIA Prod. - PU'!O112)</f>
        <v/>
      </c>
      <c r="L136" s="827" t="str">
        <f>IF('ASIA Prod. - PU'!P112=0,"",'ASIA Prod. - PU'!P112)</f>
        <v/>
      </c>
      <c r="M136" s="827" t="str">
        <f>IF('ASIA Prod. - PU'!Q112=0,"",'ASIA Prod. - PU'!Q112)</f>
        <v/>
      </c>
      <c r="N136" s="827" t="str">
        <f>IF('ASIA Prod. - PU'!R112=0,"",'ASIA Prod. - PU'!R112)</f>
        <v/>
      </c>
      <c r="O136" s="827" t="str">
        <f>IF('ASIA Prod. - PU'!S112=0,"",'ASIA Prod. - PU'!S112)</f>
        <v/>
      </c>
      <c r="P136" s="345" t="str">
        <f>IF('ASIA Prod. - PU'!T112=0,"",'ASIA Prod. - PU'!T112)</f>
        <v/>
      </c>
      <c r="Q136" s="345" t="str">
        <f>IF('ASIA Prod. - PU'!U112=0,"",'ASIA Prod. - PU'!U112)</f>
        <v/>
      </c>
      <c r="R136" s="827" t="str">
        <f>IF('ASIA Prod. - PU'!V112=0,"",'ASIA Prod. - PU'!V112)</f>
        <v/>
      </c>
      <c r="S136" s="827" t="str">
        <f>IF('ASIA Prod. - PU'!W112=0,"",'ASIA Prod. - PU'!W112)</f>
        <v/>
      </c>
      <c r="T136" s="345" t="str">
        <f>IF('ASIA Prod. - PU'!X112=0,"",'ASIA Prod. - PU'!X112)</f>
        <v/>
      </c>
      <c r="U136" s="827" t="str">
        <f>IF('ASIA Prod. - PU'!Y112=0,"",'ASIA Prod. - PU'!Y112)</f>
        <v/>
      </c>
      <c r="V136" s="827" t="str">
        <f>IF('ASIA Prod. - PU'!Z112=0,"",'ASIA Prod. - PU'!Z112)</f>
        <v/>
      </c>
      <c r="W136" s="827" t="str">
        <f>IF('ASIA Prod. - PU'!AB112=0,"",'ASIA Prod. - PU'!AB112)</f>
        <v/>
      </c>
      <c r="X136" s="827" t="str">
        <f>IF('ASIA Prod. - PU'!AC112=0,"",'ASIA Prod. - PU'!AC112)</f>
        <v/>
      </c>
      <c r="Y136" s="827" t="str">
        <f>IF('ASIA Prod. - PU'!AD112=0,"",'ASIA Prod. - PU'!AD112)</f>
        <v/>
      </c>
      <c r="Z136" s="616" t="str">
        <f>IF('ASIA Prod. - PU'!AE112=0,"",'ASIA Prod. - PU'!AE112)</f>
        <v/>
      </c>
    </row>
    <row r="137" spans="3:26" ht="15.6">
      <c r="C137" s="611" t="s">
        <v>30834</v>
      </c>
      <c r="D137" s="831" t="s">
        <v>30692</v>
      </c>
      <c r="E137" s="831" t="s">
        <v>30835</v>
      </c>
      <c r="F137" s="828">
        <f t="shared" si="5"/>
        <v>0</v>
      </c>
      <c r="G137" s="1056"/>
      <c r="H137" s="615" t="str">
        <f>IF('ASIA Prod. - PU'!L113=0,"",'ASIA Prod. - PU'!L113)</f>
        <v/>
      </c>
      <c r="I137" s="345" t="str">
        <f>IF('ASIA Prod. - PU'!M113=0,"",'ASIA Prod. - PU'!M113)</f>
        <v/>
      </c>
      <c r="J137" s="827" t="str">
        <f>IF('ASIA Prod. - PU'!N113=0,"",'ASIA Prod. - PU'!N113)</f>
        <v/>
      </c>
      <c r="K137" s="345" t="str">
        <f>IF('ASIA Prod. - PU'!O113=0,"",'ASIA Prod. - PU'!O113)</f>
        <v/>
      </c>
      <c r="L137" s="827" t="str">
        <f>IF('ASIA Prod. - PU'!P113=0,"",'ASIA Prod. - PU'!P113)</f>
        <v/>
      </c>
      <c r="M137" s="827" t="str">
        <f>IF('ASIA Prod. - PU'!Q113=0,"",'ASIA Prod. - PU'!Q113)</f>
        <v/>
      </c>
      <c r="N137" s="827" t="str">
        <f>IF('ASIA Prod. - PU'!R113=0,"",'ASIA Prod. - PU'!R113)</f>
        <v/>
      </c>
      <c r="O137" s="827" t="str">
        <f>IF('ASIA Prod. - PU'!S113=0,"",'ASIA Prod. - PU'!S113)</f>
        <v/>
      </c>
      <c r="P137" s="345" t="str">
        <f>IF('ASIA Prod. - PU'!T113=0,"",'ASIA Prod. - PU'!T113)</f>
        <v/>
      </c>
      <c r="Q137" s="345" t="str">
        <f>IF('ASIA Prod. - PU'!U113=0,"",'ASIA Prod. - PU'!U113)</f>
        <v/>
      </c>
      <c r="R137" s="827" t="str">
        <f>IF('ASIA Prod. - PU'!V113=0,"",'ASIA Prod. - PU'!V113)</f>
        <v/>
      </c>
      <c r="S137" s="827" t="str">
        <f>IF('ASIA Prod. - PU'!W113=0,"",'ASIA Prod. - PU'!W113)</f>
        <v/>
      </c>
      <c r="T137" s="345" t="str">
        <f>IF('ASIA Prod. - PU'!X113=0,"",'ASIA Prod. - PU'!X113)</f>
        <v/>
      </c>
      <c r="U137" s="827" t="str">
        <f>IF('ASIA Prod. - PU'!Y113=0,"",'ASIA Prod. - PU'!Y113)</f>
        <v/>
      </c>
      <c r="V137" s="827" t="str">
        <f>IF('ASIA Prod. - PU'!Z113=0,"",'ASIA Prod. - PU'!Z113)</f>
        <v/>
      </c>
      <c r="W137" s="827" t="str">
        <f>IF('ASIA Prod. - PU'!AB113=0,"",'ASIA Prod. - PU'!AB113)</f>
        <v/>
      </c>
      <c r="X137" s="827" t="str">
        <f>IF('ASIA Prod. - PU'!AC113=0,"",'ASIA Prod. - PU'!AC113)</f>
        <v/>
      </c>
      <c r="Y137" s="827" t="str">
        <f>IF('ASIA Prod. - PU'!AD113=0,"",'ASIA Prod. - PU'!AD113)</f>
        <v/>
      </c>
      <c r="Z137" s="616" t="str">
        <f>IF('ASIA Prod. - PU'!AE113=0,"",'ASIA Prod. - PU'!AE113)</f>
        <v/>
      </c>
    </row>
    <row r="138" spans="3:26" ht="15.6">
      <c r="C138" s="611" t="s">
        <v>30836</v>
      </c>
      <c r="D138" s="831" t="s">
        <v>30692</v>
      </c>
      <c r="E138" s="831" t="s">
        <v>30837</v>
      </c>
      <c r="F138" s="828">
        <f t="shared" si="5"/>
        <v>0</v>
      </c>
      <c r="G138" s="1056"/>
      <c r="H138" s="615" t="str">
        <f>IF('ASIA Prod. - PU'!L114=0,"",'ASIA Prod. - PU'!L114)</f>
        <v/>
      </c>
      <c r="I138" s="345" t="str">
        <f>IF('ASIA Prod. - PU'!M114=0,"",'ASIA Prod. - PU'!M114)</f>
        <v/>
      </c>
      <c r="J138" s="827" t="str">
        <f>IF('ASIA Prod. - PU'!N114=0,"",'ASIA Prod. - PU'!N114)</f>
        <v/>
      </c>
      <c r="K138" s="345" t="str">
        <f>IF('ASIA Prod. - PU'!O114=0,"",'ASIA Prod. - PU'!O114)</f>
        <v/>
      </c>
      <c r="L138" s="827" t="str">
        <f>IF('ASIA Prod. - PU'!P114=0,"",'ASIA Prod. - PU'!P114)</f>
        <v/>
      </c>
      <c r="M138" s="827" t="str">
        <f>IF('ASIA Prod. - PU'!Q114=0,"",'ASIA Prod. - PU'!Q114)</f>
        <v/>
      </c>
      <c r="N138" s="827" t="str">
        <f>IF('ASIA Prod. - PU'!R114=0,"",'ASIA Prod. - PU'!R114)</f>
        <v/>
      </c>
      <c r="O138" s="827" t="str">
        <f>IF('ASIA Prod. - PU'!S114=0,"",'ASIA Prod. - PU'!S114)</f>
        <v/>
      </c>
      <c r="P138" s="345" t="str">
        <f>IF('ASIA Prod. - PU'!T114=0,"",'ASIA Prod. - PU'!T114)</f>
        <v/>
      </c>
      <c r="Q138" s="345" t="str">
        <f>IF('ASIA Prod. - PU'!U114=0,"",'ASIA Prod. - PU'!U114)</f>
        <v/>
      </c>
      <c r="R138" s="827" t="str">
        <f>IF('ASIA Prod. - PU'!V114=0,"",'ASIA Prod. - PU'!V114)</f>
        <v/>
      </c>
      <c r="S138" s="827" t="str">
        <f>IF('ASIA Prod. - PU'!W114=0,"",'ASIA Prod. - PU'!W114)</f>
        <v/>
      </c>
      <c r="T138" s="345" t="str">
        <f>IF('ASIA Prod. - PU'!X114=0,"",'ASIA Prod. - PU'!X114)</f>
        <v/>
      </c>
      <c r="U138" s="827" t="str">
        <f>IF('ASIA Prod. - PU'!Y114=0,"",'ASIA Prod. - PU'!Y114)</f>
        <v/>
      </c>
      <c r="V138" s="827" t="str">
        <f>IF('ASIA Prod. - PU'!Z114=0,"",'ASIA Prod. - PU'!Z114)</f>
        <v/>
      </c>
      <c r="W138" s="827" t="str">
        <f>IF('ASIA Prod. - PU'!AB114=0,"",'ASIA Prod. - PU'!AB114)</f>
        <v/>
      </c>
      <c r="X138" s="827" t="str">
        <f>IF('ASIA Prod. - PU'!AC114=0,"",'ASIA Prod. - PU'!AC114)</f>
        <v/>
      </c>
      <c r="Y138" s="827" t="str">
        <f>IF('ASIA Prod. - PU'!AD114=0,"",'ASIA Prod. - PU'!AD114)</f>
        <v/>
      </c>
      <c r="Z138" s="616" t="str">
        <f>IF('ASIA Prod. - PU'!AE114=0,"",'ASIA Prod. - PU'!AE114)</f>
        <v/>
      </c>
    </row>
    <row r="139" spans="3:26" ht="15.6">
      <c r="C139" s="611" t="s">
        <v>30838</v>
      </c>
      <c r="D139" s="831" t="s">
        <v>30692</v>
      </c>
      <c r="E139" s="831" t="s">
        <v>30839</v>
      </c>
      <c r="F139" s="828">
        <f t="shared" si="5"/>
        <v>0</v>
      </c>
      <c r="G139" s="1056"/>
      <c r="H139" s="615" t="str">
        <f>IF('ASIA Prod. - PU'!L115=0,"",'ASIA Prod. - PU'!L115)</f>
        <v/>
      </c>
      <c r="I139" s="345" t="str">
        <f>IF('ASIA Prod. - PU'!M115=0,"",'ASIA Prod. - PU'!M115)</f>
        <v/>
      </c>
      <c r="J139" s="827" t="str">
        <f>IF('ASIA Prod. - PU'!N115=0,"",'ASIA Prod. - PU'!N115)</f>
        <v/>
      </c>
      <c r="K139" s="345" t="str">
        <f>IF('ASIA Prod. - PU'!O115=0,"",'ASIA Prod. - PU'!O115)</f>
        <v/>
      </c>
      <c r="L139" s="827" t="str">
        <f>IF('ASIA Prod. - PU'!P115=0,"",'ASIA Prod. - PU'!P115)</f>
        <v/>
      </c>
      <c r="M139" s="827" t="str">
        <f>IF('ASIA Prod. - PU'!Q115=0,"",'ASIA Prod. - PU'!Q115)</f>
        <v/>
      </c>
      <c r="N139" s="827" t="str">
        <f>IF('ASIA Prod. - PU'!R115=0,"",'ASIA Prod. - PU'!R115)</f>
        <v/>
      </c>
      <c r="O139" s="827" t="str">
        <f>IF('ASIA Prod. - PU'!S115=0,"",'ASIA Prod. - PU'!S115)</f>
        <v/>
      </c>
      <c r="P139" s="345" t="str">
        <f>IF('ASIA Prod. - PU'!T115=0,"",'ASIA Prod. - PU'!T115)</f>
        <v/>
      </c>
      <c r="Q139" s="345" t="str">
        <f>IF('ASIA Prod. - PU'!U115=0,"",'ASIA Prod. - PU'!U115)</f>
        <v/>
      </c>
      <c r="R139" s="827" t="str">
        <f>IF('ASIA Prod. - PU'!V115=0,"",'ASIA Prod. - PU'!V115)</f>
        <v/>
      </c>
      <c r="S139" s="827" t="str">
        <f>IF('ASIA Prod. - PU'!W115=0,"",'ASIA Prod. - PU'!W115)</f>
        <v/>
      </c>
      <c r="T139" s="345" t="str">
        <f>IF('ASIA Prod. - PU'!X115=0,"",'ASIA Prod. - PU'!X115)</f>
        <v/>
      </c>
      <c r="U139" s="827" t="str">
        <f>IF('ASIA Prod. - PU'!Y115=0,"",'ASIA Prod. - PU'!Y115)</f>
        <v/>
      </c>
      <c r="V139" s="827" t="str">
        <f>IF('ASIA Prod. - PU'!Z115=0,"",'ASIA Prod. - PU'!Z115)</f>
        <v/>
      </c>
      <c r="W139" s="827" t="str">
        <f>IF('ASIA Prod. - PU'!AB115=0,"",'ASIA Prod. - PU'!AB115)</f>
        <v/>
      </c>
      <c r="X139" s="827" t="str">
        <f>IF('ASIA Prod. - PU'!AC115=0,"",'ASIA Prod. - PU'!AC115)</f>
        <v/>
      </c>
      <c r="Y139" s="827" t="str">
        <f>IF('ASIA Prod. - PU'!AD115=0,"",'ASIA Prod. - PU'!AD115)</f>
        <v/>
      </c>
      <c r="Z139" s="616" t="str">
        <f>IF('ASIA Prod. - PU'!AE115=0,"",'ASIA Prod. - PU'!AE115)</f>
        <v/>
      </c>
    </row>
    <row r="140" spans="3:26" ht="15.6">
      <c r="C140" s="611" t="s">
        <v>30840</v>
      </c>
      <c r="D140" s="831" t="s">
        <v>30692</v>
      </c>
      <c r="E140" s="831" t="s">
        <v>30841</v>
      </c>
      <c r="F140" s="828">
        <f t="shared" si="5"/>
        <v>0</v>
      </c>
      <c r="G140" s="1056"/>
      <c r="H140" s="615" t="str">
        <f>IF('ASIA Prod. - PU'!L116=0,"",'ASIA Prod. - PU'!L116)</f>
        <v/>
      </c>
      <c r="I140" s="345" t="str">
        <f>IF('ASIA Prod. - PU'!M116=0,"",'ASIA Prod. - PU'!M116)</f>
        <v/>
      </c>
      <c r="J140" s="827" t="str">
        <f>IF('ASIA Prod. - PU'!N116=0,"",'ASIA Prod. - PU'!N116)</f>
        <v/>
      </c>
      <c r="K140" s="345" t="str">
        <f>IF('ASIA Prod. - PU'!O116=0,"",'ASIA Prod. - PU'!O116)</f>
        <v/>
      </c>
      <c r="L140" s="827" t="str">
        <f>IF('ASIA Prod. - PU'!P116=0,"",'ASIA Prod. - PU'!P116)</f>
        <v/>
      </c>
      <c r="M140" s="827" t="str">
        <f>IF('ASIA Prod. - PU'!Q116=0,"",'ASIA Prod. - PU'!Q116)</f>
        <v/>
      </c>
      <c r="N140" s="827" t="str">
        <f>IF('ASIA Prod. - PU'!R116=0,"",'ASIA Prod. - PU'!R116)</f>
        <v/>
      </c>
      <c r="O140" s="827" t="str">
        <f>IF('ASIA Prod. - PU'!S116=0,"",'ASIA Prod. - PU'!S116)</f>
        <v/>
      </c>
      <c r="P140" s="345" t="str">
        <f>IF('ASIA Prod. - PU'!T116=0,"",'ASIA Prod. - PU'!T116)</f>
        <v/>
      </c>
      <c r="Q140" s="345" t="str">
        <f>IF('ASIA Prod. - PU'!U116=0,"",'ASIA Prod. - PU'!U116)</f>
        <v/>
      </c>
      <c r="R140" s="827" t="str">
        <f>IF('ASIA Prod. - PU'!V116=0,"",'ASIA Prod. - PU'!V116)</f>
        <v/>
      </c>
      <c r="S140" s="827" t="str">
        <f>IF('ASIA Prod. - PU'!W116=0,"",'ASIA Prod. - PU'!W116)</f>
        <v/>
      </c>
      <c r="T140" s="345" t="str">
        <f>IF('ASIA Prod. - PU'!X116=0,"",'ASIA Prod. - PU'!X116)</f>
        <v/>
      </c>
      <c r="U140" s="827" t="str">
        <f>IF('ASIA Prod. - PU'!Y116=0,"",'ASIA Prod. - PU'!Y116)</f>
        <v/>
      </c>
      <c r="V140" s="827" t="str">
        <f>IF('ASIA Prod. - PU'!Z116=0,"",'ASIA Prod. - PU'!Z116)</f>
        <v/>
      </c>
      <c r="W140" s="827" t="str">
        <f>IF('ASIA Prod. - PU'!AB116=0,"",'ASIA Prod. - PU'!AB116)</f>
        <v/>
      </c>
      <c r="X140" s="827" t="str">
        <f>IF('ASIA Prod. - PU'!AC116=0,"",'ASIA Prod. - PU'!AC116)</f>
        <v/>
      </c>
      <c r="Y140" s="827" t="str">
        <f>IF('ASIA Prod. - PU'!AD116=0,"",'ASIA Prod. - PU'!AD116)</f>
        <v/>
      </c>
      <c r="Z140" s="616" t="str">
        <f>IF('ASIA Prod. - PU'!AE116=0,"",'ASIA Prod. - PU'!AE116)</f>
        <v/>
      </c>
    </row>
    <row r="141" spans="3:26" ht="15.6">
      <c r="C141" s="611" t="s">
        <v>30842</v>
      </c>
      <c r="D141" s="831" t="s">
        <v>30692</v>
      </c>
      <c r="E141" s="831" t="s">
        <v>30843</v>
      </c>
      <c r="F141" s="828">
        <f t="shared" si="5"/>
        <v>0</v>
      </c>
      <c r="G141" s="1056"/>
      <c r="H141" s="615" t="str">
        <f>IF('ASIA Prod. - PU'!L123=0,"",'ASIA Prod. - PU'!L123)</f>
        <v/>
      </c>
      <c r="I141" s="345" t="str">
        <f>IF('ASIA Prod. - PU'!M123=0,"",'ASIA Prod. - PU'!M123)</f>
        <v/>
      </c>
      <c r="J141" s="827" t="str">
        <f>IF('ASIA Prod. - PU'!N123=0,"",'ASIA Prod. - PU'!N123)</f>
        <v/>
      </c>
      <c r="K141" s="345" t="str">
        <f>IF('ASIA Prod. - PU'!O123=0,"",'ASIA Prod. - PU'!O123)</f>
        <v/>
      </c>
      <c r="L141" s="827" t="str">
        <f>IF('ASIA Prod. - PU'!P123=0,"",'ASIA Prod. - PU'!P123)</f>
        <v/>
      </c>
      <c r="M141" s="827" t="str">
        <f>IF('ASIA Prod. - PU'!Q123=0,"",'ASIA Prod. - PU'!Q123)</f>
        <v/>
      </c>
      <c r="N141" s="827" t="str">
        <f>IF('ASIA Prod. - PU'!R123=0,"",'ASIA Prod. - PU'!R123)</f>
        <v/>
      </c>
      <c r="O141" s="827" t="str">
        <f>IF('ASIA Prod. - PU'!S123=0,"",'ASIA Prod. - PU'!S123)</f>
        <v/>
      </c>
      <c r="P141" s="345" t="str">
        <f>IF('ASIA Prod. - PU'!T123=0,"",'ASIA Prod. - PU'!T123)</f>
        <v/>
      </c>
      <c r="Q141" s="345" t="str">
        <f>IF('ASIA Prod. - PU'!U123=0,"",'ASIA Prod. - PU'!U123)</f>
        <v/>
      </c>
      <c r="R141" s="827" t="str">
        <f>IF('ASIA Prod. - PU'!V123=0,"",'ASIA Prod. - PU'!V123)</f>
        <v/>
      </c>
      <c r="S141" s="827" t="str">
        <f>IF('ASIA Prod. - PU'!W123=0,"",'ASIA Prod. - PU'!W123)</f>
        <v/>
      </c>
      <c r="T141" s="345" t="str">
        <f>IF('ASIA Prod. - PU'!X123=0,"",'ASIA Prod. - PU'!X123)</f>
        <v/>
      </c>
      <c r="U141" s="827" t="str">
        <f>IF('ASIA Prod. - PU'!Y123=0,"",'ASIA Prod. - PU'!Y123)</f>
        <v/>
      </c>
      <c r="V141" s="827" t="str">
        <f>IF('ASIA Prod. - PU'!Z123=0,"",'ASIA Prod. - PU'!Z123)</f>
        <v/>
      </c>
      <c r="W141" s="827" t="str">
        <f>IF('ASIA Prod. - PU'!AB123=0,"",'ASIA Prod. - PU'!AB123)</f>
        <v/>
      </c>
      <c r="X141" s="827" t="str">
        <f>IF('ASIA Prod. - PU'!AC123=0,"",'ASIA Prod. - PU'!AC123)</f>
        <v/>
      </c>
      <c r="Y141" s="827" t="str">
        <f>IF('ASIA Prod. - PU'!AD123=0,"",'ASIA Prod. - PU'!AD123)</f>
        <v/>
      </c>
      <c r="Z141" s="616" t="str">
        <f>IF('ASIA Prod. - PU'!AE123=0,"",'ASIA Prod. - PU'!AE123)</f>
        <v/>
      </c>
    </row>
    <row r="142" spans="3:26" ht="15.6">
      <c r="C142" s="611" t="s">
        <v>30844</v>
      </c>
      <c r="D142" s="831" t="s">
        <v>30692</v>
      </c>
      <c r="E142" s="831" t="s">
        <v>30845</v>
      </c>
      <c r="F142" s="828">
        <f t="shared" si="5"/>
        <v>0</v>
      </c>
      <c r="G142" s="1056"/>
      <c r="H142" s="615" t="str">
        <f>IF('ASIA Prod. - PU'!L124=0,"",'ASIA Prod. - PU'!L124)</f>
        <v/>
      </c>
      <c r="I142" s="345" t="str">
        <f>IF('ASIA Prod. - PU'!M124=0,"",'ASIA Prod. - PU'!M124)</f>
        <v/>
      </c>
      <c r="J142" s="827" t="str">
        <f>IF('ASIA Prod. - PU'!N124=0,"",'ASIA Prod. - PU'!N124)</f>
        <v/>
      </c>
      <c r="K142" s="345" t="str">
        <f>IF('ASIA Prod. - PU'!O124=0,"",'ASIA Prod. - PU'!O124)</f>
        <v/>
      </c>
      <c r="L142" s="827" t="str">
        <f>IF('ASIA Prod. - PU'!P124=0,"",'ASIA Prod. - PU'!P124)</f>
        <v/>
      </c>
      <c r="M142" s="827" t="str">
        <f>IF('ASIA Prod. - PU'!Q124=0,"",'ASIA Prod. - PU'!Q124)</f>
        <v/>
      </c>
      <c r="N142" s="827" t="str">
        <f>IF('ASIA Prod. - PU'!R124=0,"",'ASIA Prod. - PU'!R124)</f>
        <v/>
      </c>
      <c r="O142" s="827" t="str">
        <f>IF('ASIA Prod. - PU'!S124=0,"",'ASIA Prod. - PU'!S124)</f>
        <v/>
      </c>
      <c r="P142" s="345" t="str">
        <f>IF('ASIA Prod. - PU'!T124=0,"",'ASIA Prod. - PU'!T124)</f>
        <v/>
      </c>
      <c r="Q142" s="345" t="str">
        <f>IF('ASIA Prod. - PU'!U124=0,"",'ASIA Prod. - PU'!U124)</f>
        <v/>
      </c>
      <c r="R142" s="827" t="str">
        <f>IF('ASIA Prod. - PU'!V124=0,"",'ASIA Prod. - PU'!V124)</f>
        <v/>
      </c>
      <c r="S142" s="827" t="str">
        <f>IF('ASIA Prod. - PU'!W124=0,"",'ASIA Prod. - PU'!W124)</f>
        <v/>
      </c>
      <c r="T142" s="345" t="str">
        <f>IF('ASIA Prod. - PU'!X124=0,"",'ASIA Prod. - PU'!X124)</f>
        <v/>
      </c>
      <c r="U142" s="827" t="str">
        <f>IF('ASIA Prod. - PU'!Y124=0,"",'ASIA Prod. - PU'!Y124)</f>
        <v/>
      </c>
      <c r="V142" s="827" t="str">
        <f>IF('ASIA Prod. - PU'!Z124=0,"",'ASIA Prod. - PU'!Z124)</f>
        <v/>
      </c>
      <c r="W142" s="827" t="str">
        <f>IF('ASIA Prod. - PU'!AB124=0,"",'ASIA Prod. - PU'!AB124)</f>
        <v/>
      </c>
      <c r="X142" s="827" t="str">
        <f>IF('ASIA Prod. - PU'!AC124=0,"",'ASIA Prod. - PU'!AC124)</f>
        <v/>
      </c>
      <c r="Y142" s="827" t="str">
        <f>IF('ASIA Prod. - PU'!AD124=0,"",'ASIA Prod. - PU'!AD124)</f>
        <v/>
      </c>
      <c r="Z142" s="616" t="str">
        <f>IF('ASIA Prod. - PU'!AE124=0,"",'ASIA Prod. - PU'!AE124)</f>
        <v/>
      </c>
    </row>
    <row r="143" spans="3:26" ht="15.6">
      <c r="C143" s="611" t="s">
        <v>30846</v>
      </c>
      <c r="D143" s="831" t="s">
        <v>30692</v>
      </c>
      <c r="E143" s="831" t="s">
        <v>30847</v>
      </c>
      <c r="F143" s="828">
        <f t="shared" si="5"/>
        <v>0</v>
      </c>
      <c r="G143" s="1056"/>
      <c r="H143" s="615" t="str">
        <f>IF('ASIA Prod. - PU'!L125=0,"",'ASIA Prod. - PU'!L125)</f>
        <v/>
      </c>
      <c r="I143" s="345" t="str">
        <f>IF('ASIA Prod. - PU'!M125=0,"",'ASIA Prod. - PU'!M125)</f>
        <v/>
      </c>
      <c r="J143" s="827" t="str">
        <f>IF('ASIA Prod. - PU'!N125=0,"",'ASIA Prod. - PU'!N125)</f>
        <v/>
      </c>
      <c r="K143" s="345" t="str">
        <f>IF('ASIA Prod. - PU'!O125=0,"",'ASIA Prod. - PU'!O125)</f>
        <v/>
      </c>
      <c r="L143" s="827" t="str">
        <f>IF('ASIA Prod. - PU'!P125=0,"",'ASIA Prod. - PU'!P125)</f>
        <v/>
      </c>
      <c r="M143" s="827" t="str">
        <f>IF('ASIA Prod. - PU'!Q125=0,"",'ASIA Prod. - PU'!Q125)</f>
        <v/>
      </c>
      <c r="N143" s="827" t="str">
        <f>IF('ASIA Prod. - PU'!R125=0,"",'ASIA Prod. - PU'!R125)</f>
        <v/>
      </c>
      <c r="O143" s="827" t="str">
        <f>IF('ASIA Prod. - PU'!S125=0,"",'ASIA Prod. - PU'!S125)</f>
        <v/>
      </c>
      <c r="P143" s="345" t="str">
        <f>IF('ASIA Prod. - PU'!T125=0,"",'ASIA Prod. - PU'!T125)</f>
        <v/>
      </c>
      <c r="Q143" s="345" t="str">
        <f>IF('ASIA Prod. - PU'!U125=0,"",'ASIA Prod. - PU'!U125)</f>
        <v/>
      </c>
      <c r="R143" s="827" t="str">
        <f>IF('ASIA Prod. - PU'!V125=0,"",'ASIA Prod. - PU'!V125)</f>
        <v/>
      </c>
      <c r="S143" s="827" t="str">
        <f>IF('ASIA Prod. - PU'!W125=0,"",'ASIA Prod. - PU'!W125)</f>
        <v/>
      </c>
      <c r="T143" s="345" t="str">
        <f>IF('ASIA Prod. - PU'!X125=0,"",'ASIA Prod. - PU'!X125)</f>
        <v/>
      </c>
      <c r="U143" s="827" t="str">
        <f>IF('ASIA Prod. - PU'!Y125=0,"",'ASIA Prod. - PU'!Y125)</f>
        <v/>
      </c>
      <c r="V143" s="827" t="str">
        <f>IF('ASIA Prod. - PU'!Z125=0,"",'ASIA Prod. - PU'!Z125)</f>
        <v/>
      </c>
      <c r="W143" s="827" t="str">
        <f>IF('ASIA Prod. - PU'!AB125=0,"",'ASIA Prod. - PU'!AB125)</f>
        <v/>
      </c>
      <c r="X143" s="827" t="str">
        <f>IF('ASIA Prod. - PU'!AC125=0,"",'ASIA Prod. - PU'!AC125)</f>
        <v/>
      </c>
      <c r="Y143" s="827" t="str">
        <f>IF('ASIA Prod. - PU'!AD125=0,"",'ASIA Prod. - PU'!AD125)</f>
        <v/>
      </c>
      <c r="Z143" s="616" t="str">
        <f>IF('ASIA Prod. - PU'!AE125=0,"",'ASIA Prod. - PU'!AE125)</f>
        <v/>
      </c>
    </row>
    <row r="144" spans="3:26" ht="15.6">
      <c r="C144" s="611" t="s">
        <v>30848</v>
      </c>
      <c r="D144" s="831" t="s">
        <v>30692</v>
      </c>
      <c r="E144" s="831" t="s">
        <v>30849</v>
      </c>
      <c r="F144" s="828">
        <f t="shared" si="5"/>
        <v>0</v>
      </c>
      <c r="G144" s="1056"/>
      <c r="H144" s="615" t="str">
        <f>IF('ASIA Prod. - PU'!L126=0,"",'ASIA Prod. - PU'!L126)</f>
        <v/>
      </c>
      <c r="I144" s="345" t="str">
        <f>IF('ASIA Prod. - PU'!M126=0,"",'ASIA Prod. - PU'!M126)</f>
        <v/>
      </c>
      <c r="J144" s="827" t="str">
        <f>IF('ASIA Prod. - PU'!N126=0,"",'ASIA Prod. - PU'!N126)</f>
        <v/>
      </c>
      <c r="K144" s="345" t="str">
        <f>IF('ASIA Prod. - PU'!O126=0,"",'ASIA Prod. - PU'!O126)</f>
        <v/>
      </c>
      <c r="L144" s="827" t="str">
        <f>IF('ASIA Prod. - PU'!P126=0,"",'ASIA Prod. - PU'!P126)</f>
        <v/>
      </c>
      <c r="M144" s="827" t="str">
        <f>IF('ASIA Prod. - PU'!Q126=0,"",'ASIA Prod. - PU'!Q126)</f>
        <v/>
      </c>
      <c r="N144" s="827" t="str">
        <f>IF('ASIA Prod. - PU'!R126=0,"",'ASIA Prod. - PU'!R126)</f>
        <v/>
      </c>
      <c r="O144" s="827" t="str">
        <f>IF('ASIA Prod. - PU'!S126=0,"",'ASIA Prod. - PU'!S126)</f>
        <v/>
      </c>
      <c r="P144" s="345" t="str">
        <f>IF('ASIA Prod. - PU'!T126=0,"",'ASIA Prod. - PU'!T126)</f>
        <v/>
      </c>
      <c r="Q144" s="345" t="str">
        <f>IF('ASIA Prod. - PU'!U126=0,"",'ASIA Prod. - PU'!U126)</f>
        <v/>
      </c>
      <c r="R144" s="827" t="str">
        <f>IF('ASIA Prod. - PU'!V126=0,"",'ASIA Prod. - PU'!V126)</f>
        <v/>
      </c>
      <c r="S144" s="827" t="str">
        <f>IF('ASIA Prod. - PU'!W126=0,"",'ASIA Prod. - PU'!W126)</f>
        <v/>
      </c>
      <c r="T144" s="345" t="str">
        <f>IF('ASIA Prod. - PU'!X126=0,"",'ASIA Prod. - PU'!X126)</f>
        <v/>
      </c>
      <c r="U144" s="827" t="str">
        <f>IF('ASIA Prod. - PU'!Y126=0,"",'ASIA Prod. - PU'!Y126)</f>
        <v/>
      </c>
      <c r="V144" s="827" t="str">
        <f>IF('ASIA Prod. - PU'!Z126=0,"",'ASIA Prod. - PU'!Z126)</f>
        <v/>
      </c>
      <c r="W144" s="827" t="str">
        <f>IF('ASIA Prod. - PU'!AB126=0,"",'ASIA Prod. - PU'!AB126)</f>
        <v/>
      </c>
      <c r="X144" s="827" t="str">
        <f>IF('ASIA Prod. - PU'!AC126=0,"",'ASIA Prod. - PU'!AC126)</f>
        <v/>
      </c>
      <c r="Y144" s="827" t="str">
        <f>IF('ASIA Prod. - PU'!AD126=0,"",'ASIA Prod. - PU'!AD126)</f>
        <v/>
      </c>
      <c r="Z144" s="616" t="str">
        <f>IF('ASIA Prod. - PU'!AE126=0,"",'ASIA Prod. - PU'!AE126)</f>
        <v/>
      </c>
    </row>
    <row r="145" spans="3:26" ht="15.6">
      <c r="C145" s="611" t="s">
        <v>30850</v>
      </c>
      <c r="D145" s="831" t="s">
        <v>30692</v>
      </c>
      <c r="E145" s="831" t="s">
        <v>30851</v>
      </c>
      <c r="F145" s="828">
        <f t="shared" ref="F145:F208" si="6">SUM(H145:Z145)</f>
        <v>0</v>
      </c>
      <c r="G145" s="1056"/>
      <c r="H145" s="615" t="str">
        <f>IF('ASIA Prod. - PU'!L127=0,"",'ASIA Prod. - PU'!L127)</f>
        <v/>
      </c>
      <c r="I145" s="345" t="str">
        <f>IF('ASIA Prod. - PU'!M127=0,"",'ASIA Prod. - PU'!M127)</f>
        <v/>
      </c>
      <c r="J145" s="827" t="str">
        <f>IF('ASIA Prod. - PU'!N127=0,"",'ASIA Prod. - PU'!N127)</f>
        <v/>
      </c>
      <c r="K145" s="345" t="str">
        <f>IF('ASIA Prod. - PU'!O127=0,"",'ASIA Prod. - PU'!O127)</f>
        <v/>
      </c>
      <c r="L145" s="827" t="str">
        <f>IF('ASIA Prod. - PU'!P127=0,"",'ASIA Prod. - PU'!P127)</f>
        <v/>
      </c>
      <c r="M145" s="827" t="str">
        <f>IF('ASIA Prod. - PU'!Q127=0,"",'ASIA Prod. - PU'!Q127)</f>
        <v/>
      </c>
      <c r="N145" s="827" t="str">
        <f>IF('ASIA Prod. - PU'!R127=0,"",'ASIA Prod. - PU'!R127)</f>
        <v/>
      </c>
      <c r="O145" s="827" t="str">
        <f>IF('ASIA Prod. - PU'!S127=0,"",'ASIA Prod. - PU'!S127)</f>
        <v/>
      </c>
      <c r="P145" s="345" t="str">
        <f>IF('ASIA Prod. - PU'!T127=0,"",'ASIA Prod. - PU'!T127)</f>
        <v/>
      </c>
      <c r="Q145" s="345" t="str">
        <f>IF('ASIA Prod. - PU'!U127=0,"",'ASIA Prod. - PU'!U127)</f>
        <v/>
      </c>
      <c r="R145" s="827" t="str">
        <f>IF('ASIA Prod. - PU'!V127=0,"",'ASIA Prod. - PU'!V127)</f>
        <v/>
      </c>
      <c r="S145" s="827" t="str">
        <f>IF('ASIA Prod. - PU'!W127=0,"",'ASIA Prod. - PU'!W127)</f>
        <v/>
      </c>
      <c r="T145" s="345" t="str">
        <f>IF('ASIA Prod. - PU'!X127=0,"",'ASIA Prod. - PU'!X127)</f>
        <v/>
      </c>
      <c r="U145" s="827" t="str">
        <f>IF('ASIA Prod. - PU'!Y127=0,"",'ASIA Prod. - PU'!Y127)</f>
        <v/>
      </c>
      <c r="V145" s="827" t="str">
        <f>IF('ASIA Prod. - PU'!Z127=0,"",'ASIA Prod. - PU'!Z127)</f>
        <v/>
      </c>
      <c r="W145" s="827" t="str">
        <f>IF('ASIA Prod. - PU'!AB127=0,"",'ASIA Prod. - PU'!AB127)</f>
        <v/>
      </c>
      <c r="X145" s="827" t="str">
        <f>IF('ASIA Prod. - PU'!AC127=0,"",'ASIA Prod. - PU'!AC127)</f>
        <v/>
      </c>
      <c r="Y145" s="827" t="str">
        <f>IF('ASIA Prod. - PU'!AD127=0,"",'ASIA Prod. - PU'!AD127)</f>
        <v/>
      </c>
      <c r="Z145" s="616" t="str">
        <f>IF('ASIA Prod. - PU'!AE127=0,"",'ASIA Prod. - PU'!AE127)</f>
        <v/>
      </c>
    </row>
    <row r="146" spans="3:26" ht="15.6">
      <c r="C146" s="611" t="s">
        <v>30852</v>
      </c>
      <c r="D146" s="831" t="s">
        <v>30692</v>
      </c>
      <c r="E146" s="831" t="s">
        <v>30853</v>
      </c>
      <c r="F146" s="828">
        <f t="shared" si="6"/>
        <v>0</v>
      </c>
      <c r="G146" s="1056"/>
      <c r="H146" s="615" t="str">
        <f>IF('ASIA Prod. - PU'!L128=0,"",'ASIA Prod. - PU'!L128)</f>
        <v/>
      </c>
      <c r="I146" s="345" t="str">
        <f>IF('ASIA Prod. - PU'!M128=0,"",'ASIA Prod. - PU'!M128)</f>
        <v/>
      </c>
      <c r="J146" s="827" t="str">
        <f>IF('ASIA Prod. - PU'!N128=0,"",'ASIA Prod. - PU'!N128)</f>
        <v/>
      </c>
      <c r="K146" s="345" t="str">
        <f>IF('ASIA Prod. - PU'!O128=0,"",'ASIA Prod. - PU'!O128)</f>
        <v/>
      </c>
      <c r="L146" s="827" t="str">
        <f>IF('ASIA Prod. - PU'!P128=0,"",'ASIA Prod. - PU'!P128)</f>
        <v/>
      </c>
      <c r="M146" s="827" t="str">
        <f>IF('ASIA Prod. - PU'!Q128=0,"",'ASIA Prod. - PU'!Q128)</f>
        <v/>
      </c>
      <c r="N146" s="827" t="str">
        <f>IF('ASIA Prod. - PU'!R128=0,"",'ASIA Prod. - PU'!R128)</f>
        <v/>
      </c>
      <c r="O146" s="827" t="str">
        <f>IF('ASIA Prod. - PU'!S128=0,"",'ASIA Prod. - PU'!S128)</f>
        <v/>
      </c>
      <c r="P146" s="345" t="str">
        <f>IF('ASIA Prod. - PU'!T128=0,"",'ASIA Prod. - PU'!T128)</f>
        <v/>
      </c>
      <c r="Q146" s="345" t="str">
        <f>IF('ASIA Prod. - PU'!U128=0,"",'ASIA Prod. - PU'!U128)</f>
        <v/>
      </c>
      <c r="R146" s="827" t="str">
        <f>IF('ASIA Prod. - PU'!V128=0,"",'ASIA Prod. - PU'!V128)</f>
        <v/>
      </c>
      <c r="S146" s="827" t="str">
        <f>IF('ASIA Prod. - PU'!W128=0,"",'ASIA Prod. - PU'!W128)</f>
        <v/>
      </c>
      <c r="T146" s="345" t="str">
        <f>IF('ASIA Prod. - PU'!X128=0,"",'ASIA Prod. - PU'!X128)</f>
        <v/>
      </c>
      <c r="U146" s="827" t="str">
        <f>IF('ASIA Prod. - PU'!Y128=0,"",'ASIA Prod. - PU'!Y128)</f>
        <v/>
      </c>
      <c r="V146" s="827" t="str">
        <f>IF('ASIA Prod. - PU'!Z128=0,"",'ASIA Prod. - PU'!Z128)</f>
        <v/>
      </c>
      <c r="W146" s="827" t="str">
        <f>IF('ASIA Prod. - PU'!AB128=0,"",'ASIA Prod. - PU'!AB128)</f>
        <v/>
      </c>
      <c r="X146" s="827" t="str">
        <f>IF('ASIA Prod. - PU'!AC128=0,"",'ASIA Prod. - PU'!AC128)</f>
        <v/>
      </c>
      <c r="Y146" s="827" t="str">
        <f>IF('ASIA Prod. - PU'!AD128=0,"",'ASIA Prod. - PU'!AD128)</f>
        <v/>
      </c>
      <c r="Z146" s="616" t="str">
        <f>IF('ASIA Prod. - PU'!AE128=0,"",'ASIA Prod. - PU'!AE128)</f>
        <v/>
      </c>
    </row>
    <row r="147" spans="3:26" ht="15.6">
      <c r="C147" s="611" t="s">
        <v>30854</v>
      </c>
      <c r="D147" s="831" t="s">
        <v>30692</v>
      </c>
      <c r="E147" s="831" t="s">
        <v>30855</v>
      </c>
      <c r="F147" s="828">
        <f t="shared" si="6"/>
        <v>0</v>
      </c>
      <c r="G147" s="1056"/>
      <c r="H147" s="615" t="str">
        <f>IF('ASIA Prod. - PU'!L118=0,"",'ASIA Prod. - PU'!L118)</f>
        <v/>
      </c>
      <c r="I147" s="345" t="str">
        <f>IF('ASIA Prod. - PU'!M118=0,"",'ASIA Prod. - PU'!M118)</f>
        <v/>
      </c>
      <c r="J147" s="827" t="str">
        <f>IF('ASIA Prod. - PU'!N118=0,"",'ASIA Prod. - PU'!N118)</f>
        <v/>
      </c>
      <c r="K147" s="345" t="str">
        <f>IF('ASIA Prod. - PU'!O118=0,"",'ASIA Prod. - PU'!O118)</f>
        <v/>
      </c>
      <c r="L147" s="827" t="str">
        <f>IF('ASIA Prod. - PU'!P118=0,"",'ASIA Prod. - PU'!P118)</f>
        <v/>
      </c>
      <c r="M147" s="827" t="str">
        <f>IF('ASIA Prod. - PU'!Q118=0,"",'ASIA Prod. - PU'!Q118)</f>
        <v/>
      </c>
      <c r="N147" s="827" t="str">
        <f>IF('ASIA Prod. - PU'!R118=0,"",'ASIA Prod. - PU'!R118)</f>
        <v/>
      </c>
      <c r="O147" s="827" t="str">
        <f>IF('ASIA Prod. - PU'!S118=0,"",'ASIA Prod. - PU'!S118)</f>
        <v/>
      </c>
      <c r="P147" s="345" t="str">
        <f>IF('ASIA Prod. - PU'!T118=0,"",'ASIA Prod. - PU'!T118)</f>
        <v/>
      </c>
      <c r="Q147" s="345" t="str">
        <f>IF('ASIA Prod. - PU'!U118=0,"",'ASIA Prod. - PU'!U118)</f>
        <v/>
      </c>
      <c r="R147" s="827" t="str">
        <f>IF('ASIA Prod. - PU'!V118=0,"",'ASIA Prod. - PU'!V118)</f>
        <v/>
      </c>
      <c r="S147" s="827" t="str">
        <f>IF('ASIA Prod. - PU'!W118=0,"",'ASIA Prod. - PU'!W118)</f>
        <v/>
      </c>
      <c r="T147" s="345" t="str">
        <f>IF('ASIA Prod. - PU'!X118=0,"",'ASIA Prod. - PU'!X118)</f>
        <v/>
      </c>
      <c r="U147" s="827" t="str">
        <f>IF('ASIA Prod. - PU'!Y118=0,"",'ASIA Prod. - PU'!Y118)</f>
        <v/>
      </c>
      <c r="V147" s="827" t="str">
        <f>IF('ASIA Prod. - PU'!Z118=0,"",'ASIA Prod. - PU'!Z118)</f>
        <v/>
      </c>
      <c r="W147" s="827" t="str">
        <f>IF('ASIA Prod. - PU'!AB118=0,"",'ASIA Prod. - PU'!AB118)</f>
        <v/>
      </c>
      <c r="X147" s="827" t="str">
        <f>IF('ASIA Prod. - PU'!AC118=0,"",'ASIA Prod. - PU'!AC118)</f>
        <v/>
      </c>
      <c r="Y147" s="827" t="str">
        <f>IF('ASIA Prod. - PU'!AD118=0,"",'ASIA Prod. - PU'!AD118)</f>
        <v/>
      </c>
      <c r="Z147" s="616" t="str">
        <f>IF('ASIA Prod. - PU'!AE118=0,"",'ASIA Prod. - PU'!AE118)</f>
        <v/>
      </c>
    </row>
    <row r="148" spans="3:26" ht="15.6">
      <c r="C148" s="611"/>
      <c r="D148" s="832"/>
      <c r="E148" s="832"/>
      <c r="F148" s="828">
        <f t="shared" si="6"/>
        <v>0</v>
      </c>
      <c r="G148" s="1056"/>
      <c r="H148" s="612"/>
      <c r="I148" s="825"/>
      <c r="J148" s="826"/>
      <c r="K148" s="825"/>
      <c r="L148" s="826"/>
      <c r="M148" s="826"/>
      <c r="N148" s="826"/>
      <c r="O148" s="826"/>
      <c r="P148" s="825"/>
      <c r="Q148" s="825"/>
      <c r="R148" s="826"/>
      <c r="S148" s="826"/>
      <c r="T148" s="825"/>
      <c r="U148" s="826"/>
      <c r="V148" s="826"/>
      <c r="W148" s="826"/>
      <c r="X148" s="826"/>
      <c r="Y148" s="826"/>
      <c r="Z148" s="613"/>
    </row>
    <row r="149" spans="3:26" ht="15.6">
      <c r="C149" s="611" t="s">
        <v>30856</v>
      </c>
      <c r="D149" s="831" t="s">
        <v>30692</v>
      </c>
      <c r="E149" s="831" t="s">
        <v>30857</v>
      </c>
      <c r="F149" s="828">
        <f t="shared" si="6"/>
        <v>0</v>
      </c>
      <c r="G149" s="1056"/>
      <c r="H149" s="615" t="str">
        <f>IF('ASIA Prod. - PU'!L117=0,"",'ASIA Prod. - PU'!L117)</f>
        <v/>
      </c>
      <c r="I149" s="345" t="str">
        <f>IF('ASIA Prod. - PU'!M117=0,"",'ASIA Prod. - PU'!M117)</f>
        <v/>
      </c>
      <c r="J149" s="827" t="str">
        <f>IF('ASIA Prod. - PU'!N117=0,"",'ASIA Prod. - PU'!N117)</f>
        <v/>
      </c>
      <c r="K149" s="345" t="str">
        <f>IF('ASIA Prod. - PU'!O117=0,"",'ASIA Prod. - PU'!O117)</f>
        <v/>
      </c>
      <c r="L149" s="827" t="str">
        <f>IF('ASIA Prod. - PU'!P117=0,"",'ASIA Prod. - PU'!P117)</f>
        <v/>
      </c>
      <c r="M149" s="827" t="str">
        <f>IF('ASIA Prod. - PU'!Q117=0,"",'ASIA Prod. - PU'!Q117)</f>
        <v/>
      </c>
      <c r="N149" s="827" t="str">
        <f>IF('ASIA Prod. - PU'!R117=0,"",'ASIA Prod. - PU'!R117)</f>
        <v/>
      </c>
      <c r="O149" s="827" t="str">
        <f>IF('ASIA Prod. - PU'!S117=0,"",'ASIA Prod. - PU'!S117)</f>
        <v/>
      </c>
      <c r="P149" s="345" t="str">
        <f>IF('ASIA Prod. - PU'!T117=0,"",'ASIA Prod. - PU'!T117)</f>
        <v/>
      </c>
      <c r="Q149" s="345" t="str">
        <f>IF('ASIA Prod. - PU'!U117=0,"",'ASIA Prod. - PU'!U117)</f>
        <v/>
      </c>
      <c r="R149" s="827" t="str">
        <f>IF('ASIA Prod. - PU'!V117=0,"",'ASIA Prod. - PU'!V117)</f>
        <v/>
      </c>
      <c r="S149" s="827" t="str">
        <f>IF('ASIA Prod. - PU'!W117=0,"",'ASIA Prod. - PU'!W117)</f>
        <v/>
      </c>
      <c r="T149" s="345" t="str">
        <f>IF('ASIA Prod. - PU'!X117=0,"",'ASIA Prod. - PU'!X117)</f>
        <v/>
      </c>
      <c r="U149" s="827" t="str">
        <f>IF('ASIA Prod. - PU'!Y117=0,"",'ASIA Prod. - PU'!Y117)</f>
        <v/>
      </c>
      <c r="V149" s="827" t="str">
        <f>IF('ASIA Prod. - PU'!Z117=0,"",'ASIA Prod. - PU'!Z117)</f>
        <v/>
      </c>
      <c r="W149" s="827" t="str">
        <f>IF('ASIA Prod. - PU'!AB117=0,"",'ASIA Prod. - PU'!AB117)</f>
        <v/>
      </c>
      <c r="X149" s="827" t="str">
        <f>IF('ASIA Prod. - PU'!AC117=0,"",'ASIA Prod. - PU'!AC117)</f>
        <v/>
      </c>
      <c r="Y149" s="827" t="str">
        <f>IF('ASIA Prod. - PU'!AD117=0,"",'ASIA Prod. - PU'!AD117)</f>
        <v/>
      </c>
      <c r="Z149" s="616" t="str">
        <f>IF('ASIA Prod. - PU'!AE117=0,"",'ASIA Prod. - PU'!AE117)</f>
        <v/>
      </c>
    </row>
    <row r="150" spans="3:26" ht="15.6">
      <c r="C150" s="611" t="s">
        <v>30858</v>
      </c>
      <c r="D150" s="831" t="s">
        <v>30692</v>
      </c>
      <c r="E150" s="831" t="s">
        <v>30859</v>
      </c>
      <c r="F150" s="828">
        <f t="shared" si="6"/>
        <v>0</v>
      </c>
      <c r="G150" s="1056"/>
      <c r="H150" s="615" t="str">
        <f>IF('ASIA Prod. - PU'!L119=0,"",'ASIA Prod. - PU'!L119)</f>
        <v/>
      </c>
      <c r="I150" s="345" t="str">
        <f>IF('ASIA Prod. - PU'!M119=0,"",'ASIA Prod. - PU'!M119)</f>
        <v/>
      </c>
      <c r="J150" s="827" t="str">
        <f>IF('ASIA Prod. - PU'!N119=0,"",'ASIA Prod. - PU'!N119)</f>
        <v/>
      </c>
      <c r="K150" s="345" t="str">
        <f>IF('ASIA Prod. - PU'!O119=0,"",'ASIA Prod. - PU'!O119)</f>
        <v/>
      </c>
      <c r="L150" s="827" t="str">
        <f>IF('ASIA Prod. - PU'!P119=0,"",'ASIA Prod. - PU'!P119)</f>
        <v/>
      </c>
      <c r="M150" s="827" t="str">
        <f>IF('ASIA Prod. - PU'!Q119=0,"",'ASIA Prod. - PU'!Q119)</f>
        <v/>
      </c>
      <c r="N150" s="827" t="str">
        <f>IF('ASIA Prod. - PU'!R119=0,"",'ASIA Prod. - PU'!R119)</f>
        <v/>
      </c>
      <c r="O150" s="827" t="str">
        <f>IF('ASIA Prod. - PU'!S119=0,"",'ASIA Prod. - PU'!S119)</f>
        <v/>
      </c>
      <c r="P150" s="345" t="str">
        <f>IF('ASIA Prod. - PU'!T119=0,"",'ASIA Prod. - PU'!T119)</f>
        <v/>
      </c>
      <c r="Q150" s="345" t="str">
        <f>IF('ASIA Prod. - PU'!U119=0,"",'ASIA Prod. - PU'!U119)</f>
        <v/>
      </c>
      <c r="R150" s="827" t="str">
        <f>IF('ASIA Prod. - PU'!V119=0,"",'ASIA Prod. - PU'!V119)</f>
        <v/>
      </c>
      <c r="S150" s="827" t="str">
        <f>IF('ASIA Prod. - PU'!W119=0,"",'ASIA Prod. - PU'!W119)</f>
        <v/>
      </c>
      <c r="T150" s="345" t="str">
        <f>IF('ASIA Prod. - PU'!X119=0,"",'ASIA Prod. - PU'!X119)</f>
        <v/>
      </c>
      <c r="U150" s="827" t="str">
        <f>IF('ASIA Prod. - PU'!Y119=0,"",'ASIA Prod. - PU'!Y119)</f>
        <v/>
      </c>
      <c r="V150" s="827" t="str">
        <f>IF('ASIA Prod. - PU'!Z119=0,"",'ASIA Prod. - PU'!Z119)</f>
        <v/>
      </c>
      <c r="W150" s="827" t="str">
        <f>IF('ASIA Prod. - PU'!AB119=0,"",'ASIA Prod. - PU'!AB119)</f>
        <v/>
      </c>
      <c r="X150" s="827" t="str">
        <f>IF('ASIA Prod. - PU'!AC119=0,"",'ASIA Prod. - PU'!AC119)</f>
        <v/>
      </c>
      <c r="Y150" s="827" t="str">
        <f>IF('ASIA Prod. - PU'!AD119=0,"",'ASIA Prod. - PU'!AD119)</f>
        <v/>
      </c>
      <c r="Z150" s="616" t="str">
        <f>IF('ASIA Prod. - PU'!AE119=0,"",'ASIA Prod. - PU'!AE119)</f>
        <v/>
      </c>
    </row>
    <row r="151" spans="3:26" ht="15.6">
      <c r="C151" s="611" t="s">
        <v>30860</v>
      </c>
      <c r="D151" s="831" t="s">
        <v>30692</v>
      </c>
      <c r="E151" s="831" t="s">
        <v>30861</v>
      </c>
      <c r="F151" s="828">
        <f t="shared" si="6"/>
        <v>0</v>
      </c>
      <c r="G151" s="1056"/>
      <c r="H151" s="615" t="str">
        <f>IF('ASIA Prod. - PU'!L120=0,"",'ASIA Prod. - PU'!L120)</f>
        <v/>
      </c>
      <c r="I151" s="345" t="str">
        <f>IF('ASIA Prod. - PU'!M120=0,"",'ASIA Prod. - PU'!M120)</f>
        <v/>
      </c>
      <c r="J151" s="827" t="str">
        <f>IF('ASIA Prod. - PU'!N120=0,"",'ASIA Prod. - PU'!N120)</f>
        <v/>
      </c>
      <c r="K151" s="345" t="str">
        <f>IF('ASIA Prod. - PU'!O120=0,"",'ASIA Prod. - PU'!O120)</f>
        <v/>
      </c>
      <c r="L151" s="827" t="str">
        <f>IF('ASIA Prod. - PU'!P120=0,"",'ASIA Prod. - PU'!P120)</f>
        <v/>
      </c>
      <c r="M151" s="827" t="str">
        <f>IF('ASIA Prod. - PU'!Q120=0,"",'ASIA Prod. - PU'!Q120)</f>
        <v/>
      </c>
      <c r="N151" s="827" t="str">
        <f>IF('ASIA Prod. - PU'!R120=0,"",'ASIA Prod. - PU'!R120)</f>
        <v/>
      </c>
      <c r="O151" s="827" t="str">
        <f>IF('ASIA Prod. - PU'!S120=0,"",'ASIA Prod. - PU'!S120)</f>
        <v/>
      </c>
      <c r="P151" s="345" t="str">
        <f>IF('ASIA Prod. - PU'!T120=0,"",'ASIA Prod. - PU'!T120)</f>
        <v/>
      </c>
      <c r="Q151" s="345" t="str">
        <f>IF('ASIA Prod. - PU'!U120=0,"",'ASIA Prod. - PU'!U120)</f>
        <v/>
      </c>
      <c r="R151" s="827" t="str">
        <f>IF('ASIA Prod. - PU'!V120=0,"",'ASIA Prod. - PU'!V120)</f>
        <v/>
      </c>
      <c r="S151" s="827" t="str">
        <f>IF('ASIA Prod. - PU'!W120=0,"",'ASIA Prod. - PU'!W120)</f>
        <v/>
      </c>
      <c r="T151" s="345" t="str">
        <f>IF('ASIA Prod. - PU'!X120=0,"",'ASIA Prod. - PU'!X120)</f>
        <v/>
      </c>
      <c r="U151" s="827" t="str">
        <f>IF('ASIA Prod. - PU'!Y120=0,"",'ASIA Prod. - PU'!Y120)</f>
        <v/>
      </c>
      <c r="V151" s="827" t="str">
        <f>IF('ASIA Prod. - PU'!Z120=0,"",'ASIA Prod. - PU'!Z120)</f>
        <v/>
      </c>
      <c r="W151" s="827" t="str">
        <f>IF('ASIA Prod. - PU'!AB120=0,"",'ASIA Prod. - PU'!AB120)</f>
        <v/>
      </c>
      <c r="X151" s="827" t="str">
        <f>IF('ASIA Prod. - PU'!AC120=0,"",'ASIA Prod. - PU'!AC120)</f>
        <v/>
      </c>
      <c r="Y151" s="827" t="str">
        <f>IF('ASIA Prod. - PU'!AD120=0,"",'ASIA Prod. - PU'!AD120)</f>
        <v/>
      </c>
      <c r="Z151" s="616" t="str">
        <f>IF('ASIA Prod. - PU'!AE120=0,"",'ASIA Prod. - PU'!AE120)</f>
        <v/>
      </c>
    </row>
    <row r="152" spans="3:26" ht="15.6">
      <c r="C152" s="611" t="s">
        <v>30862</v>
      </c>
      <c r="D152" s="831" t="s">
        <v>30692</v>
      </c>
      <c r="E152" s="831" t="s">
        <v>30863</v>
      </c>
      <c r="F152" s="828">
        <f t="shared" si="6"/>
        <v>0</v>
      </c>
      <c r="G152" s="1056"/>
      <c r="H152" s="615" t="str">
        <f>IF('ASIA Prod. - PU'!L121=0,"",'ASIA Prod. - PU'!L121)</f>
        <v/>
      </c>
      <c r="I152" s="345" t="str">
        <f>IF('ASIA Prod. - PU'!M121=0,"",'ASIA Prod. - PU'!M121)</f>
        <v/>
      </c>
      <c r="J152" s="827" t="str">
        <f>IF('ASIA Prod. - PU'!N121=0,"",'ASIA Prod. - PU'!N121)</f>
        <v/>
      </c>
      <c r="K152" s="345" t="str">
        <f>IF('ASIA Prod. - PU'!O121=0,"",'ASIA Prod. - PU'!O121)</f>
        <v/>
      </c>
      <c r="L152" s="827" t="str">
        <f>IF('ASIA Prod. - PU'!P121=0,"",'ASIA Prod. - PU'!P121)</f>
        <v/>
      </c>
      <c r="M152" s="827" t="str">
        <f>IF('ASIA Prod. - PU'!Q121=0,"",'ASIA Prod. - PU'!Q121)</f>
        <v/>
      </c>
      <c r="N152" s="827" t="str">
        <f>IF('ASIA Prod. - PU'!R121=0,"",'ASIA Prod. - PU'!R121)</f>
        <v/>
      </c>
      <c r="O152" s="827" t="str">
        <f>IF('ASIA Prod. - PU'!S121=0,"",'ASIA Prod. - PU'!S121)</f>
        <v/>
      </c>
      <c r="P152" s="345" t="str">
        <f>IF('ASIA Prod. - PU'!T121=0,"",'ASIA Prod. - PU'!T121)</f>
        <v/>
      </c>
      <c r="Q152" s="345" t="str">
        <f>IF('ASIA Prod. - PU'!U121=0,"",'ASIA Prod. - PU'!U121)</f>
        <v/>
      </c>
      <c r="R152" s="827" t="str">
        <f>IF('ASIA Prod. - PU'!V121=0,"",'ASIA Prod. - PU'!V121)</f>
        <v/>
      </c>
      <c r="S152" s="827" t="str">
        <f>IF('ASIA Prod. - PU'!W121=0,"",'ASIA Prod. - PU'!W121)</f>
        <v/>
      </c>
      <c r="T152" s="345" t="str">
        <f>IF('ASIA Prod. - PU'!X121=0,"",'ASIA Prod. - PU'!X121)</f>
        <v/>
      </c>
      <c r="U152" s="827" t="str">
        <f>IF('ASIA Prod. - PU'!Y121=0,"",'ASIA Prod. - PU'!Y121)</f>
        <v/>
      </c>
      <c r="V152" s="827" t="str">
        <f>IF('ASIA Prod. - PU'!Z121=0,"",'ASIA Prod. - PU'!Z121)</f>
        <v/>
      </c>
      <c r="W152" s="827" t="str">
        <f>IF('ASIA Prod. - PU'!AB121=0,"",'ASIA Prod. - PU'!AB121)</f>
        <v/>
      </c>
      <c r="X152" s="827" t="str">
        <f>IF('ASIA Prod. - PU'!AC121=0,"",'ASIA Prod. - PU'!AC121)</f>
        <v/>
      </c>
      <c r="Y152" s="827" t="str">
        <f>IF('ASIA Prod. - PU'!AD121=0,"",'ASIA Prod. - PU'!AD121)</f>
        <v/>
      </c>
      <c r="Z152" s="616" t="str">
        <f>IF('ASIA Prod. - PU'!AE121=0,"",'ASIA Prod. - PU'!AE121)</f>
        <v/>
      </c>
    </row>
    <row r="153" spans="3:26" ht="15.6">
      <c r="C153" s="611" t="s">
        <v>30864</v>
      </c>
      <c r="D153" s="831" t="s">
        <v>30692</v>
      </c>
      <c r="E153" s="831" t="s">
        <v>30865</v>
      </c>
      <c r="F153" s="828">
        <f t="shared" si="6"/>
        <v>0</v>
      </c>
      <c r="G153" s="1056"/>
      <c r="H153" s="615" t="str">
        <f>IF('ASIA Prod. - PU'!L122=0,"",'ASIA Prod. - PU'!L122)</f>
        <v/>
      </c>
      <c r="I153" s="345" t="str">
        <f>IF('ASIA Prod. - PU'!M122=0,"",'ASIA Prod. - PU'!M122)</f>
        <v/>
      </c>
      <c r="J153" s="827" t="str">
        <f>IF('ASIA Prod. - PU'!N122=0,"",'ASIA Prod. - PU'!N122)</f>
        <v/>
      </c>
      <c r="K153" s="345" t="str">
        <f>IF('ASIA Prod. - PU'!O122=0,"",'ASIA Prod. - PU'!O122)</f>
        <v/>
      </c>
      <c r="L153" s="827" t="str">
        <f>IF('ASIA Prod. - PU'!P122=0,"",'ASIA Prod. - PU'!P122)</f>
        <v/>
      </c>
      <c r="M153" s="827" t="str">
        <f>IF('ASIA Prod. - PU'!Q122=0,"",'ASIA Prod. - PU'!Q122)</f>
        <v/>
      </c>
      <c r="N153" s="827" t="str">
        <f>IF('ASIA Prod. - PU'!R122=0,"",'ASIA Prod. - PU'!R122)</f>
        <v/>
      </c>
      <c r="O153" s="827" t="str">
        <f>IF('ASIA Prod. - PU'!S122=0,"",'ASIA Prod. - PU'!S122)</f>
        <v/>
      </c>
      <c r="P153" s="345" t="str">
        <f>IF('ASIA Prod. - PU'!T122=0,"",'ASIA Prod. - PU'!T122)</f>
        <v/>
      </c>
      <c r="Q153" s="345" t="str">
        <f>IF('ASIA Prod. - PU'!U122=0,"",'ASIA Prod. - PU'!U122)</f>
        <v/>
      </c>
      <c r="R153" s="827" t="str">
        <f>IF('ASIA Prod. - PU'!V122=0,"",'ASIA Prod. - PU'!V122)</f>
        <v/>
      </c>
      <c r="S153" s="827" t="str">
        <f>IF('ASIA Prod. - PU'!W122=0,"",'ASIA Prod. - PU'!W122)</f>
        <v/>
      </c>
      <c r="T153" s="345" t="str">
        <f>IF('ASIA Prod. - PU'!X122=0,"",'ASIA Prod. - PU'!X122)</f>
        <v/>
      </c>
      <c r="U153" s="827" t="str">
        <f>IF('ASIA Prod. - PU'!Y122=0,"",'ASIA Prod. - PU'!Y122)</f>
        <v/>
      </c>
      <c r="V153" s="827" t="str">
        <f>IF('ASIA Prod. - PU'!Z122=0,"",'ASIA Prod. - PU'!Z122)</f>
        <v/>
      </c>
      <c r="W153" s="827" t="str">
        <f>IF('ASIA Prod. - PU'!AB122=0,"",'ASIA Prod. - PU'!AB122)</f>
        <v/>
      </c>
      <c r="X153" s="827" t="str">
        <f>IF('ASIA Prod. - PU'!AC122=0,"",'ASIA Prod. - PU'!AC122)</f>
        <v/>
      </c>
      <c r="Y153" s="827" t="str">
        <f>IF('ASIA Prod. - PU'!AD122=0,"",'ASIA Prod. - PU'!AD122)</f>
        <v/>
      </c>
      <c r="Z153" s="616" t="str">
        <f>IF('ASIA Prod. - PU'!AE122=0,"",'ASIA Prod. - PU'!AE122)</f>
        <v/>
      </c>
    </row>
    <row r="154" spans="3:26" ht="15.6">
      <c r="C154" s="611"/>
      <c r="D154" s="831"/>
      <c r="E154" s="831"/>
      <c r="F154" s="828">
        <f t="shared" si="6"/>
        <v>0</v>
      </c>
      <c r="G154" s="1057"/>
      <c r="H154" s="612"/>
      <c r="I154" s="826"/>
      <c r="J154" s="826"/>
      <c r="K154" s="825"/>
      <c r="L154" s="826"/>
      <c r="M154" s="826"/>
      <c r="N154" s="826"/>
      <c r="O154" s="826"/>
      <c r="P154" s="826"/>
      <c r="Q154" s="825"/>
      <c r="R154" s="826"/>
      <c r="S154" s="826"/>
      <c r="T154" s="825"/>
      <c r="U154" s="826"/>
      <c r="V154" s="826"/>
      <c r="W154" s="826"/>
      <c r="X154" s="826"/>
      <c r="Y154" s="826"/>
      <c r="Z154" s="613"/>
    </row>
    <row r="155" spans="3:26" ht="15.6">
      <c r="C155" s="614" t="s">
        <v>30866</v>
      </c>
      <c r="D155" s="833" t="s">
        <v>30603</v>
      </c>
      <c r="E155" s="833" t="s">
        <v>30867</v>
      </c>
      <c r="F155" s="828">
        <f t="shared" si="6"/>
        <v>0</v>
      </c>
      <c r="G155" s="1058"/>
      <c r="H155" s="615" t="str">
        <f>IF('GRP Macros'!K162+'GRP Macros'!AE162=0,"",'GRP Macros'!K162+'GRP Macros'!AE162)</f>
        <v/>
      </c>
      <c r="I155" s="827" t="str">
        <f>IF('GRP Macros'!L162+'GRP Macros'!AF162=0,"",'GRP Macros'!L162+'GRP Macros'!AF162)</f>
        <v/>
      </c>
      <c r="J155" s="345" t="str">
        <f>IF('GRP Macros'!M162+'GRP Macros'!AG162=0,"",'GRP Macros'!M162+'GRP Macros'!AG162)</f>
        <v/>
      </c>
      <c r="K155" s="345" t="str">
        <f>IF('GRP Macros'!N162+'GRP Macros'!AH162=0,"",'GRP Macros'!N162+'GRP Macros'!AH162)</f>
        <v/>
      </c>
      <c r="L155" s="827" t="str">
        <f>IF('GRP Macros'!O162+'GRP Macros'!AI162=0,"",'GRP Macros'!O162+'GRP Macros'!AI162)</f>
        <v/>
      </c>
      <c r="M155" s="827" t="str">
        <f>IF('GRP Macros'!P162+'GRP Macros'!AJ162=0,"",'GRP Macros'!P162+'GRP Macros'!AJ162)</f>
        <v/>
      </c>
      <c r="N155" s="827" t="str">
        <f>IF('GRP Macros'!Q162+'GRP Macros'!AK162=0,"",'GRP Macros'!Q162+'GRP Macros'!AK162)</f>
        <v/>
      </c>
      <c r="O155" s="345" t="str">
        <f>IF('GRP Macros'!R162+'GRP Macros'!AL162=0,"",'GRP Macros'!R162+'GRP Macros'!AL162)</f>
        <v/>
      </c>
      <c r="P155" s="827" t="str">
        <f>IF('GRP Macros'!S162+'GRP Macros'!AM162=0,"",'GRP Macros'!S162+'GRP Macros'!AM162)</f>
        <v/>
      </c>
      <c r="Q155" s="345" t="str">
        <f>IF('GRP Macros'!T162+'GRP Macros'!AN162=0,"",'GRP Macros'!T162+'GRP Macros'!AN162)</f>
        <v/>
      </c>
      <c r="R155" s="827" t="str">
        <f>IF('GRP Macros'!U162+'GRP Macros'!AO162=0,"",'GRP Macros'!U162+'GRP Macros'!AO162)</f>
        <v/>
      </c>
      <c r="S155" s="827" t="str">
        <f>IF('GRP Macros'!V162+'GRP Macros'!AP162=0,"",'GRP Macros'!V162+'GRP Macros'!AP162)</f>
        <v/>
      </c>
      <c r="T155" s="345" t="str">
        <f>IF('GRP Macros'!W162+'GRP Macros'!AQ162=0,"",'GRP Macros'!W162+'GRP Macros'!AQ162)</f>
        <v/>
      </c>
      <c r="U155" s="827" t="str">
        <f>IF('GRP Macros'!X162+'GRP Macros'!AR162=0,"",'GRP Macros'!X162+'GRP Macros'!AR162)</f>
        <v/>
      </c>
      <c r="V155" s="827" t="str">
        <f>IF('GRP Macros'!Y162+'GRP Macros'!AS162=0,"",'GRP Macros'!Y162+'GRP Macros'!AS162)</f>
        <v/>
      </c>
      <c r="W155" s="827" t="str">
        <f>IF('GRP Macros'!Z162+'GRP Macros'!AT162=0,"",'GRP Macros'!Z162+'GRP Macros'!AT162)</f>
        <v/>
      </c>
      <c r="X155" s="827" t="str">
        <f>IF('GRP Macros'!AA162+'GRP Macros'!AU162=0,"",'GRP Macros'!AA162+'GRP Macros'!AU162)</f>
        <v/>
      </c>
      <c r="Y155" s="827" t="str">
        <f>IF('GRP Macros'!AB162+'GRP Macros'!AV162=0,"",'GRP Macros'!AB162+'GRP Macros'!AV162)</f>
        <v/>
      </c>
      <c r="Z155" s="616" t="str">
        <f>IF('GRP Macros'!AC162+'GRP Macros'!AW162=0,"",'GRP Macros'!AC162+'GRP Macros'!AW162)</f>
        <v/>
      </c>
    </row>
    <row r="156" spans="3:26" ht="15.6">
      <c r="C156" s="614" t="s">
        <v>30868</v>
      </c>
      <c r="D156" s="833" t="s">
        <v>30603</v>
      </c>
      <c r="E156" s="833" t="s">
        <v>30869</v>
      </c>
      <c r="F156" s="828">
        <f t="shared" si="6"/>
        <v>0</v>
      </c>
      <c r="G156" s="1058"/>
      <c r="H156" s="615" t="str">
        <f>IF('GRP Macros'!K163+'GRP Macros'!AE163=0,"",'GRP Macros'!K163+'GRP Macros'!AE163)</f>
        <v/>
      </c>
      <c r="I156" s="827" t="str">
        <f>IF('GRP Macros'!L163+'GRP Macros'!AF163=0,"",'GRP Macros'!L163+'GRP Macros'!AF163)</f>
        <v/>
      </c>
      <c r="J156" s="345" t="str">
        <f>IF('GRP Macros'!M163+'GRP Macros'!AG163=0,"",'GRP Macros'!M163+'GRP Macros'!AG163)</f>
        <v/>
      </c>
      <c r="K156" s="345" t="str">
        <f>IF('GRP Macros'!N163+'GRP Macros'!AH163=0,"",'GRP Macros'!N163+'GRP Macros'!AH163)</f>
        <v/>
      </c>
      <c r="L156" s="827" t="str">
        <f>IF('GRP Macros'!O163+'GRP Macros'!AI163=0,"",'GRP Macros'!O163+'GRP Macros'!AI163)</f>
        <v/>
      </c>
      <c r="M156" s="827" t="str">
        <f>IF('GRP Macros'!P163+'GRP Macros'!AJ163=0,"",'GRP Macros'!P163+'GRP Macros'!AJ163)</f>
        <v/>
      </c>
      <c r="N156" s="827" t="str">
        <f>IF('GRP Macros'!Q163+'GRP Macros'!AK163=0,"",'GRP Macros'!Q163+'GRP Macros'!AK163)</f>
        <v/>
      </c>
      <c r="O156" s="345" t="str">
        <f>IF('GRP Macros'!R163+'GRP Macros'!AL163=0,"",'GRP Macros'!R163+'GRP Macros'!AL163)</f>
        <v/>
      </c>
      <c r="P156" s="827" t="str">
        <f>IF('GRP Macros'!S163+'GRP Macros'!AM163=0,"",'GRP Macros'!S163+'GRP Macros'!AM163)</f>
        <v/>
      </c>
      <c r="Q156" s="345" t="str">
        <f>IF('GRP Macros'!T163+'GRP Macros'!AN163=0,"",'GRP Macros'!T163+'GRP Macros'!AN163)</f>
        <v/>
      </c>
      <c r="R156" s="827" t="str">
        <f>IF('GRP Macros'!U163+'GRP Macros'!AO163=0,"",'GRP Macros'!U163+'GRP Macros'!AO163)</f>
        <v/>
      </c>
      <c r="S156" s="827" t="str">
        <f>IF('GRP Macros'!V163+'GRP Macros'!AP163=0,"",'GRP Macros'!V163+'GRP Macros'!AP163)</f>
        <v/>
      </c>
      <c r="T156" s="345" t="str">
        <f>IF('GRP Macros'!W163+'GRP Macros'!AQ163=0,"",'GRP Macros'!W163+'GRP Macros'!AQ163)</f>
        <v/>
      </c>
      <c r="U156" s="827" t="str">
        <f>IF('GRP Macros'!X163+'GRP Macros'!AR163=0,"",'GRP Macros'!X163+'GRP Macros'!AR163)</f>
        <v/>
      </c>
      <c r="V156" s="827" t="str">
        <f>IF('GRP Macros'!Y163+'GRP Macros'!AS163=0,"",'GRP Macros'!Y163+'GRP Macros'!AS163)</f>
        <v/>
      </c>
      <c r="W156" s="827" t="str">
        <f>IF('GRP Macros'!Z163+'GRP Macros'!AT163=0,"",'GRP Macros'!Z163+'GRP Macros'!AT163)</f>
        <v/>
      </c>
      <c r="X156" s="827" t="str">
        <f>IF('GRP Macros'!AA163+'GRP Macros'!AU163=0,"",'GRP Macros'!AA163+'GRP Macros'!AU163)</f>
        <v/>
      </c>
      <c r="Y156" s="827" t="str">
        <f>IF('GRP Macros'!AB163+'GRP Macros'!AV163=0,"",'GRP Macros'!AB163+'GRP Macros'!AV163)</f>
        <v/>
      </c>
      <c r="Z156" s="616" t="str">
        <f>IF('GRP Macros'!AC163+'GRP Macros'!AW163=0,"",'GRP Macros'!AC163+'GRP Macros'!AW163)</f>
        <v/>
      </c>
    </row>
    <row r="157" spans="3:26" ht="15.6">
      <c r="C157" s="614" t="s">
        <v>30870</v>
      </c>
      <c r="D157" s="833" t="s">
        <v>30603</v>
      </c>
      <c r="E157" s="833" t="s">
        <v>30871</v>
      </c>
      <c r="F157" s="828">
        <f t="shared" si="6"/>
        <v>0</v>
      </c>
      <c r="G157" s="1058"/>
      <c r="H157" s="615" t="str">
        <f>IF('GRP Macros'!K164+'GRP Macros'!AE164=0,"",'GRP Macros'!K164+'GRP Macros'!AE164)</f>
        <v/>
      </c>
      <c r="I157" s="827" t="str">
        <f>IF('GRP Macros'!L164+'GRP Macros'!AF164=0,"",'GRP Macros'!L164+'GRP Macros'!AF164)</f>
        <v/>
      </c>
      <c r="J157" s="345" t="str">
        <f>IF('GRP Macros'!M164+'GRP Macros'!AG164=0,"",'GRP Macros'!M164+'GRP Macros'!AG164)</f>
        <v/>
      </c>
      <c r="K157" s="345" t="str">
        <f>IF('GRP Macros'!N164+'GRP Macros'!AH164=0,"",'GRP Macros'!N164+'GRP Macros'!AH164)</f>
        <v/>
      </c>
      <c r="L157" s="827" t="str">
        <f>IF('GRP Macros'!O164+'GRP Macros'!AI164=0,"",'GRP Macros'!O164+'GRP Macros'!AI164)</f>
        <v/>
      </c>
      <c r="M157" s="827" t="str">
        <f>IF('GRP Macros'!P164+'GRP Macros'!AJ164=0,"",'GRP Macros'!P164+'GRP Macros'!AJ164)</f>
        <v/>
      </c>
      <c r="N157" s="827" t="str">
        <f>IF('GRP Macros'!Q164+'GRP Macros'!AK164=0,"",'GRP Macros'!Q164+'GRP Macros'!AK164)</f>
        <v/>
      </c>
      <c r="O157" s="345" t="str">
        <f>IF('GRP Macros'!R164+'GRP Macros'!AL164=0,"",'GRP Macros'!R164+'GRP Macros'!AL164)</f>
        <v/>
      </c>
      <c r="P157" s="827" t="str">
        <f>IF('GRP Macros'!S164+'GRP Macros'!AM164=0,"",'GRP Macros'!S164+'GRP Macros'!AM164)</f>
        <v/>
      </c>
      <c r="Q157" s="345" t="str">
        <f>IF('GRP Macros'!T164+'GRP Macros'!AN164=0,"",'GRP Macros'!T164+'GRP Macros'!AN164)</f>
        <v/>
      </c>
      <c r="R157" s="827" t="str">
        <f>IF('GRP Macros'!U164+'GRP Macros'!AO164=0,"",'GRP Macros'!U164+'GRP Macros'!AO164)</f>
        <v/>
      </c>
      <c r="S157" s="827" t="str">
        <f>IF('GRP Macros'!V164+'GRP Macros'!AP164=0,"",'GRP Macros'!V164+'GRP Macros'!AP164)</f>
        <v/>
      </c>
      <c r="T157" s="345" t="str">
        <f>IF('GRP Macros'!W164+'GRP Macros'!AQ164=0,"",'GRP Macros'!W164+'GRP Macros'!AQ164)</f>
        <v/>
      </c>
      <c r="U157" s="827" t="str">
        <f>IF('GRP Macros'!X164+'GRP Macros'!AR164=0,"",'GRP Macros'!X164+'GRP Macros'!AR164)</f>
        <v/>
      </c>
      <c r="V157" s="827" t="str">
        <f>IF('GRP Macros'!Y164+'GRP Macros'!AS164=0,"",'GRP Macros'!Y164+'GRP Macros'!AS164)</f>
        <v/>
      </c>
      <c r="W157" s="827" t="str">
        <f>IF('GRP Macros'!Z164+'GRP Macros'!AT164=0,"",'GRP Macros'!Z164+'GRP Macros'!AT164)</f>
        <v/>
      </c>
      <c r="X157" s="827" t="str">
        <f>IF('GRP Macros'!AA164+'GRP Macros'!AU164=0,"",'GRP Macros'!AA164+'GRP Macros'!AU164)</f>
        <v/>
      </c>
      <c r="Y157" s="827" t="str">
        <f>IF('GRP Macros'!AB164+'GRP Macros'!AV164=0,"",'GRP Macros'!AB164+'GRP Macros'!AV164)</f>
        <v/>
      </c>
      <c r="Z157" s="616" t="str">
        <f>IF('GRP Macros'!AC164+'GRP Macros'!AW164=0,"",'GRP Macros'!AC164+'GRP Macros'!AW164)</f>
        <v/>
      </c>
    </row>
    <row r="158" spans="3:26" ht="15.6">
      <c r="C158" s="614" t="s">
        <v>30872</v>
      </c>
      <c r="D158" s="833" t="s">
        <v>30603</v>
      </c>
      <c r="E158" s="833" t="s">
        <v>30873</v>
      </c>
      <c r="F158" s="828">
        <f t="shared" si="6"/>
        <v>0</v>
      </c>
      <c r="G158" s="1058"/>
      <c r="H158" s="615" t="str">
        <f>IF('GRP Macros'!K165+'GRP Macros'!AE165=0,"",'GRP Macros'!K165+'GRP Macros'!AE165)</f>
        <v/>
      </c>
      <c r="I158" s="827" t="str">
        <f>IF('GRP Macros'!L165+'GRP Macros'!AF165=0,"",'GRP Macros'!L165+'GRP Macros'!AF165)</f>
        <v/>
      </c>
      <c r="J158" s="345" t="str">
        <f>IF('GRP Macros'!M165+'GRP Macros'!AG165=0,"",'GRP Macros'!M165+'GRP Macros'!AG165)</f>
        <v/>
      </c>
      <c r="K158" s="345" t="str">
        <f>IF('GRP Macros'!N165+'GRP Macros'!AH165=0,"",'GRP Macros'!N165+'GRP Macros'!AH165)</f>
        <v/>
      </c>
      <c r="L158" s="827" t="str">
        <f>IF('GRP Macros'!O165+'GRP Macros'!AI165=0,"",'GRP Macros'!O165+'GRP Macros'!AI165)</f>
        <v/>
      </c>
      <c r="M158" s="827" t="str">
        <f>IF('GRP Macros'!P165+'GRP Macros'!AJ165=0,"",'GRP Macros'!P165+'GRP Macros'!AJ165)</f>
        <v/>
      </c>
      <c r="N158" s="827" t="str">
        <f>IF('GRP Macros'!Q165+'GRP Macros'!AK165=0,"",'GRP Macros'!Q165+'GRP Macros'!AK165)</f>
        <v/>
      </c>
      <c r="O158" s="345" t="str">
        <f>IF('GRP Macros'!R165+'GRP Macros'!AL165=0,"",'GRP Macros'!R165+'GRP Macros'!AL165)</f>
        <v/>
      </c>
      <c r="P158" s="827" t="str">
        <f>IF('GRP Macros'!S165+'GRP Macros'!AM165=0,"",'GRP Macros'!S165+'GRP Macros'!AM165)</f>
        <v/>
      </c>
      <c r="Q158" s="345" t="str">
        <f>IF('GRP Macros'!T165+'GRP Macros'!AN165=0,"",'GRP Macros'!T165+'GRP Macros'!AN165)</f>
        <v/>
      </c>
      <c r="R158" s="827" t="str">
        <f>IF('GRP Macros'!U165+'GRP Macros'!AO165=0,"",'GRP Macros'!U165+'GRP Macros'!AO165)</f>
        <v/>
      </c>
      <c r="S158" s="827" t="str">
        <f>IF('GRP Macros'!V165+'GRP Macros'!AP165=0,"",'GRP Macros'!V165+'GRP Macros'!AP165)</f>
        <v/>
      </c>
      <c r="T158" s="345" t="str">
        <f>IF('GRP Macros'!W165+'GRP Macros'!AQ165=0,"",'GRP Macros'!W165+'GRP Macros'!AQ165)</f>
        <v/>
      </c>
      <c r="U158" s="827" t="str">
        <f>IF('GRP Macros'!X165+'GRP Macros'!AR165=0,"",'GRP Macros'!X165+'GRP Macros'!AR165)</f>
        <v/>
      </c>
      <c r="V158" s="827" t="str">
        <f>IF('GRP Macros'!Y165+'GRP Macros'!AS165=0,"",'GRP Macros'!Y165+'GRP Macros'!AS165)</f>
        <v/>
      </c>
      <c r="W158" s="827" t="str">
        <f>IF('GRP Macros'!Z165+'GRP Macros'!AT165=0,"",'GRP Macros'!Z165+'GRP Macros'!AT165)</f>
        <v/>
      </c>
      <c r="X158" s="827" t="str">
        <f>IF('GRP Macros'!AA165+'GRP Macros'!AU165=0,"",'GRP Macros'!AA165+'GRP Macros'!AU165)</f>
        <v/>
      </c>
      <c r="Y158" s="827" t="str">
        <f>IF('GRP Macros'!AB165+'GRP Macros'!AV165=0,"",'GRP Macros'!AB165+'GRP Macros'!AV165)</f>
        <v/>
      </c>
      <c r="Z158" s="616" t="str">
        <f>IF('GRP Macros'!AC165+'GRP Macros'!AW165=0,"",'GRP Macros'!AC165+'GRP Macros'!AW165)</f>
        <v/>
      </c>
    </row>
    <row r="159" spans="3:26" ht="15.6">
      <c r="C159" s="614" t="s">
        <v>30874</v>
      </c>
      <c r="D159" s="833" t="s">
        <v>30603</v>
      </c>
      <c r="E159" s="833" t="s">
        <v>30875</v>
      </c>
      <c r="F159" s="828">
        <f t="shared" si="6"/>
        <v>0</v>
      </c>
      <c r="G159" s="1058"/>
      <c r="H159" s="615" t="str">
        <f>IF('GRP Macros'!K166+'GRP Macros'!AE166=0,"",'GRP Macros'!K166+'GRP Macros'!AE166)</f>
        <v/>
      </c>
      <c r="I159" s="827" t="str">
        <f>IF('GRP Macros'!L166+'GRP Macros'!AF166=0,"",'GRP Macros'!L166+'GRP Macros'!AF166)</f>
        <v/>
      </c>
      <c r="J159" s="345" t="str">
        <f>IF('GRP Macros'!M166+'GRP Macros'!AG166=0,"",'GRP Macros'!M166+'GRP Macros'!AG166)</f>
        <v/>
      </c>
      <c r="K159" s="345" t="str">
        <f>IF('GRP Macros'!N166+'GRP Macros'!AH166=0,"",'GRP Macros'!N166+'GRP Macros'!AH166)</f>
        <v/>
      </c>
      <c r="L159" s="827" t="str">
        <f>IF('GRP Macros'!O166+'GRP Macros'!AI166=0,"",'GRP Macros'!O166+'GRP Macros'!AI166)</f>
        <v/>
      </c>
      <c r="M159" s="827" t="str">
        <f>IF('GRP Macros'!P166+'GRP Macros'!AJ166=0,"",'GRP Macros'!P166+'GRP Macros'!AJ166)</f>
        <v/>
      </c>
      <c r="N159" s="827" t="str">
        <f>IF('GRP Macros'!Q166+'GRP Macros'!AK166=0,"",'GRP Macros'!Q166+'GRP Macros'!AK166)</f>
        <v/>
      </c>
      <c r="O159" s="345" t="str">
        <f>IF('GRP Macros'!R166+'GRP Macros'!AL166=0,"",'GRP Macros'!R166+'GRP Macros'!AL166)</f>
        <v/>
      </c>
      <c r="P159" s="827" t="str">
        <f>IF('GRP Macros'!S166+'GRP Macros'!AM166=0,"",'GRP Macros'!S166+'GRP Macros'!AM166)</f>
        <v/>
      </c>
      <c r="Q159" s="345" t="str">
        <f>IF('GRP Macros'!T166+'GRP Macros'!AN166=0,"",'GRP Macros'!T166+'GRP Macros'!AN166)</f>
        <v/>
      </c>
      <c r="R159" s="827" t="str">
        <f>IF('GRP Macros'!U166+'GRP Macros'!AO166=0,"",'GRP Macros'!U166+'GRP Macros'!AO166)</f>
        <v/>
      </c>
      <c r="S159" s="827" t="str">
        <f>IF('GRP Macros'!V166+'GRP Macros'!AP166=0,"",'GRP Macros'!V166+'GRP Macros'!AP166)</f>
        <v/>
      </c>
      <c r="T159" s="345" t="str">
        <f>IF('GRP Macros'!W166+'GRP Macros'!AQ166=0,"",'GRP Macros'!W166+'GRP Macros'!AQ166)</f>
        <v/>
      </c>
      <c r="U159" s="827" t="str">
        <f>IF('GRP Macros'!X166+'GRP Macros'!AR166=0,"",'GRP Macros'!X166+'GRP Macros'!AR166)</f>
        <v/>
      </c>
      <c r="V159" s="827" t="str">
        <f>IF('GRP Macros'!Y166+'GRP Macros'!AS166=0,"",'GRP Macros'!Y166+'GRP Macros'!AS166)</f>
        <v/>
      </c>
      <c r="W159" s="827" t="str">
        <f>IF('GRP Macros'!Z166+'GRP Macros'!AT166=0,"",'GRP Macros'!Z166+'GRP Macros'!AT166)</f>
        <v/>
      </c>
      <c r="X159" s="827" t="str">
        <f>IF('GRP Macros'!AA166+'GRP Macros'!AU166=0,"",'GRP Macros'!AA166+'GRP Macros'!AU166)</f>
        <v/>
      </c>
      <c r="Y159" s="827" t="str">
        <f>IF('GRP Macros'!AB166+'GRP Macros'!AV166=0,"",'GRP Macros'!AB166+'GRP Macros'!AV166)</f>
        <v/>
      </c>
      <c r="Z159" s="616" t="str">
        <f>IF('GRP Macros'!AC166+'GRP Macros'!AW166=0,"",'GRP Macros'!AC166+'GRP Macros'!AW166)</f>
        <v/>
      </c>
    </row>
    <row r="160" spans="3:26" ht="15.6">
      <c r="C160" s="614" t="s">
        <v>30876</v>
      </c>
      <c r="D160" s="833" t="s">
        <v>30603</v>
      </c>
      <c r="E160" s="833" t="s">
        <v>30877</v>
      </c>
      <c r="F160" s="828">
        <f t="shared" si="6"/>
        <v>0</v>
      </c>
      <c r="G160" s="1058"/>
      <c r="H160" s="615" t="str">
        <f>IF('GRP Macros'!K167+'GRP Macros'!AE167=0,"",'GRP Macros'!K167+'GRP Macros'!AE167)</f>
        <v/>
      </c>
      <c r="I160" s="827" t="str">
        <f>IF('GRP Macros'!L167+'GRP Macros'!AF167=0,"",'GRP Macros'!L167+'GRP Macros'!AF167)</f>
        <v/>
      </c>
      <c r="J160" s="345" t="str">
        <f>IF('GRP Macros'!M167+'GRP Macros'!AG167=0,"",'GRP Macros'!M167+'GRP Macros'!AG167)</f>
        <v/>
      </c>
      <c r="K160" s="345" t="str">
        <f>IF('GRP Macros'!N167+'GRP Macros'!AH167=0,"",'GRP Macros'!N167+'GRP Macros'!AH167)</f>
        <v/>
      </c>
      <c r="L160" s="827" t="str">
        <f>IF('GRP Macros'!O167+'GRP Macros'!AI167=0,"",'GRP Macros'!O167+'GRP Macros'!AI167)</f>
        <v/>
      </c>
      <c r="M160" s="827" t="str">
        <f>IF('GRP Macros'!P167+'GRP Macros'!AJ167=0,"",'GRP Macros'!P167+'GRP Macros'!AJ167)</f>
        <v/>
      </c>
      <c r="N160" s="827" t="str">
        <f>IF('GRP Macros'!Q167+'GRP Macros'!AK167=0,"",'GRP Macros'!Q167+'GRP Macros'!AK167)</f>
        <v/>
      </c>
      <c r="O160" s="345" t="str">
        <f>IF('GRP Macros'!R167+'GRP Macros'!AL167=0,"",'GRP Macros'!R167+'GRP Macros'!AL167)</f>
        <v/>
      </c>
      <c r="P160" s="827" t="str">
        <f>IF('GRP Macros'!S167+'GRP Macros'!AM167=0,"",'GRP Macros'!S167+'GRP Macros'!AM167)</f>
        <v/>
      </c>
      <c r="Q160" s="345" t="str">
        <f>IF('GRP Macros'!T167+'GRP Macros'!AN167=0,"",'GRP Macros'!T167+'GRP Macros'!AN167)</f>
        <v/>
      </c>
      <c r="R160" s="827" t="str">
        <f>IF('GRP Macros'!U167+'GRP Macros'!AO167=0,"",'GRP Macros'!U167+'GRP Macros'!AO167)</f>
        <v/>
      </c>
      <c r="S160" s="827" t="str">
        <f>IF('GRP Macros'!V167+'GRP Macros'!AP167=0,"",'GRP Macros'!V167+'GRP Macros'!AP167)</f>
        <v/>
      </c>
      <c r="T160" s="345" t="str">
        <f>IF('GRP Macros'!W167+'GRP Macros'!AQ167=0,"",'GRP Macros'!W167+'GRP Macros'!AQ167)</f>
        <v/>
      </c>
      <c r="U160" s="827" t="str">
        <f>IF('GRP Macros'!X167+'GRP Macros'!AR167=0,"",'GRP Macros'!X167+'GRP Macros'!AR167)</f>
        <v/>
      </c>
      <c r="V160" s="827" t="str">
        <f>IF('GRP Macros'!Y167+'GRP Macros'!AS167=0,"",'GRP Macros'!Y167+'GRP Macros'!AS167)</f>
        <v/>
      </c>
      <c r="W160" s="827" t="str">
        <f>IF('GRP Macros'!Z167+'GRP Macros'!AT167=0,"",'GRP Macros'!Z167+'GRP Macros'!AT167)</f>
        <v/>
      </c>
      <c r="X160" s="827" t="str">
        <f>IF('GRP Macros'!AA167+'GRP Macros'!AU167=0,"",'GRP Macros'!AA167+'GRP Macros'!AU167)</f>
        <v/>
      </c>
      <c r="Y160" s="827" t="str">
        <f>IF('GRP Macros'!AB167+'GRP Macros'!AV167=0,"",'GRP Macros'!AB167+'GRP Macros'!AV167)</f>
        <v/>
      </c>
      <c r="Z160" s="616" t="str">
        <f>IF('GRP Macros'!AC167+'GRP Macros'!AW167=0,"",'GRP Macros'!AC167+'GRP Macros'!AW167)</f>
        <v/>
      </c>
    </row>
    <row r="161" spans="3:26" ht="15.6">
      <c r="C161" s="614" t="s">
        <v>30878</v>
      </c>
      <c r="D161" s="833" t="s">
        <v>30603</v>
      </c>
      <c r="E161" s="833" t="s">
        <v>30879</v>
      </c>
      <c r="F161" s="828">
        <f t="shared" si="6"/>
        <v>0</v>
      </c>
      <c r="G161" s="1058"/>
      <c r="H161" s="615" t="str">
        <f>IF('GRP Macros'!K168+'GRP Macros'!AE168=0,"",'GRP Macros'!K168+'GRP Macros'!AE168)</f>
        <v/>
      </c>
      <c r="I161" s="827" t="str">
        <f>IF('GRP Macros'!L168+'GRP Macros'!AF168=0,"",'GRP Macros'!L168+'GRP Macros'!AF168)</f>
        <v/>
      </c>
      <c r="J161" s="345" t="str">
        <f>IF('GRP Macros'!M168+'GRP Macros'!AG168=0,"",'GRP Macros'!M168+'GRP Macros'!AG168)</f>
        <v/>
      </c>
      <c r="K161" s="345" t="str">
        <f>IF('GRP Macros'!N168+'GRP Macros'!AH168=0,"",'GRP Macros'!N168+'GRP Macros'!AH168)</f>
        <v/>
      </c>
      <c r="L161" s="827" t="str">
        <f>IF('GRP Macros'!O168+'GRP Macros'!AI168=0,"",'GRP Macros'!O168+'GRP Macros'!AI168)</f>
        <v/>
      </c>
      <c r="M161" s="827" t="str">
        <f>IF('GRP Macros'!P168+'GRP Macros'!AJ168=0,"",'GRP Macros'!P168+'GRP Macros'!AJ168)</f>
        <v/>
      </c>
      <c r="N161" s="827" t="str">
        <f>IF('GRP Macros'!Q168+'GRP Macros'!AK168=0,"",'GRP Macros'!Q168+'GRP Macros'!AK168)</f>
        <v/>
      </c>
      <c r="O161" s="345" t="str">
        <f>IF('GRP Macros'!R168+'GRP Macros'!AL168=0,"",'GRP Macros'!R168+'GRP Macros'!AL168)</f>
        <v/>
      </c>
      <c r="P161" s="827" t="str">
        <f>IF('GRP Macros'!S168+'GRP Macros'!AM168=0,"",'GRP Macros'!S168+'GRP Macros'!AM168)</f>
        <v/>
      </c>
      <c r="Q161" s="345" t="str">
        <f>IF('GRP Macros'!T168+'GRP Macros'!AN168=0,"",'GRP Macros'!T168+'GRP Macros'!AN168)</f>
        <v/>
      </c>
      <c r="R161" s="827" t="str">
        <f>IF('GRP Macros'!U168+'GRP Macros'!AO168=0,"",'GRP Macros'!U168+'GRP Macros'!AO168)</f>
        <v/>
      </c>
      <c r="S161" s="827" t="str">
        <f>IF('GRP Macros'!V168+'GRP Macros'!AP168=0,"",'GRP Macros'!V168+'GRP Macros'!AP168)</f>
        <v/>
      </c>
      <c r="T161" s="345" t="str">
        <f>IF('GRP Macros'!W168+'GRP Macros'!AQ168=0,"",'GRP Macros'!W168+'GRP Macros'!AQ168)</f>
        <v/>
      </c>
      <c r="U161" s="827" t="str">
        <f>IF('GRP Macros'!X168+'GRP Macros'!AR168=0,"",'GRP Macros'!X168+'GRP Macros'!AR168)</f>
        <v/>
      </c>
      <c r="V161" s="827" t="str">
        <f>IF('GRP Macros'!Y168+'GRP Macros'!AS168=0,"",'GRP Macros'!Y168+'GRP Macros'!AS168)</f>
        <v/>
      </c>
      <c r="W161" s="827" t="str">
        <f>IF('GRP Macros'!Z168+'GRP Macros'!AT168=0,"",'GRP Macros'!Z168+'GRP Macros'!AT168)</f>
        <v/>
      </c>
      <c r="X161" s="827" t="str">
        <f>IF('GRP Macros'!AA168+'GRP Macros'!AU168=0,"",'GRP Macros'!AA168+'GRP Macros'!AU168)</f>
        <v/>
      </c>
      <c r="Y161" s="827" t="str">
        <f>IF('GRP Macros'!AB168+'GRP Macros'!AV168=0,"",'GRP Macros'!AB168+'GRP Macros'!AV168)</f>
        <v/>
      </c>
      <c r="Z161" s="616" t="str">
        <f>IF('GRP Macros'!AC168+'GRP Macros'!AW168=0,"",'GRP Macros'!AC168+'GRP Macros'!AW168)</f>
        <v/>
      </c>
    </row>
    <row r="162" spans="3:26" ht="15.6">
      <c r="C162" s="614" t="s">
        <v>30880</v>
      </c>
      <c r="D162" s="833" t="s">
        <v>30603</v>
      </c>
      <c r="E162" s="833" t="s">
        <v>30881</v>
      </c>
      <c r="F162" s="828">
        <f t="shared" si="6"/>
        <v>0</v>
      </c>
      <c r="G162" s="1058"/>
      <c r="H162" s="615" t="str">
        <f>IF('GRP Macros'!K169+'GRP Macros'!AE169=0,"",'GRP Macros'!K169+'GRP Macros'!AE169)</f>
        <v/>
      </c>
      <c r="I162" s="827" t="str">
        <f>IF('GRP Macros'!L169+'GRP Macros'!AF169=0,"",'GRP Macros'!L169+'GRP Macros'!AF169)</f>
        <v/>
      </c>
      <c r="J162" s="345" t="str">
        <f>IF('GRP Macros'!M169+'GRP Macros'!AG169=0,"",'GRP Macros'!M169+'GRP Macros'!AG169)</f>
        <v/>
      </c>
      <c r="K162" s="345" t="str">
        <f>IF('GRP Macros'!N169+'GRP Macros'!AH169=0,"",'GRP Macros'!N169+'GRP Macros'!AH169)</f>
        <v/>
      </c>
      <c r="L162" s="827" t="str">
        <f>IF('GRP Macros'!O169+'GRP Macros'!AI169=0,"",'GRP Macros'!O169+'GRP Macros'!AI169)</f>
        <v/>
      </c>
      <c r="M162" s="827" t="str">
        <f>IF('GRP Macros'!P169+'GRP Macros'!AJ169=0,"",'GRP Macros'!P169+'GRP Macros'!AJ169)</f>
        <v/>
      </c>
      <c r="N162" s="827" t="str">
        <f>IF('GRP Macros'!Q169+'GRP Macros'!AK169=0,"",'GRP Macros'!Q169+'GRP Macros'!AK169)</f>
        <v/>
      </c>
      <c r="O162" s="345" t="str">
        <f>IF('GRP Macros'!R169+'GRP Macros'!AL169=0,"",'GRP Macros'!R169+'GRP Macros'!AL169)</f>
        <v/>
      </c>
      <c r="P162" s="827" t="str">
        <f>IF('GRP Macros'!S169+'GRP Macros'!AM169=0,"",'GRP Macros'!S169+'GRP Macros'!AM169)</f>
        <v/>
      </c>
      <c r="Q162" s="345" t="str">
        <f>IF('GRP Macros'!T169+'GRP Macros'!AN169=0,"",'GRP Macros'!T169+'GRP Macros'!AN169)</f>
        <v/>
      </c>
      <c r="R162" s="827" t="str">
        <f>IF('GRP Macros'!U169+'GRP Macros'!AO169=0,"",'GRP Macros'!U169+'GRP Macros'!AO169)</f>
        <v/>
      </c>
      <c r="S162" s="827" t="str">
        <f>IF('GRP Macros'!V169+'GRP Macros'!AP169=0,"",'GRP Macros'!V169+'GRP Macros'!AP169)</f>
        <v/>
      </c>
      <c r="T162" s="345" t="str">
        <f>IF('GRP Macros'!W169+'GRP Macros'!AQ169=0,"",'GRP Macros'!W169+'GRP Macros'!AQ169)</f>
        <v/>
      </c>
      <c r="U162" s="827" t="str">
        <f>IF('GRP Macros'!X169+'GRP Macros'!AR169=0,"",'GRP Macros'!X169+'GRP Macros'!AR169)</f>
        <v/>
      </c>
      <c r="V162" s="827" t="str">
        <f>IF('GRP Macros'!Y169+'GRP Macros'!AS169=0,"",'GRP Macros'!Y169+'GRP Macros'!AS169)</f>
        <v/>
      </c>
      <c r="W162" s="827" t="str">
        <f>IF('GRP Macros'!Z169+'GRP Macros'!AT169=0,"",'GRP Macros'!Z169+'GRP Macros'!AT169)</f>
        <v/>
      </c>
      <c r="X162" s="827" t="str">
        <f>IF('GRP Macros'!AA169+'GRP Macros'!AU169=0,"",'GRP Macros'!AA169+'GRP Macros'!AU169)</f>
        <v/>
      </c>
      <c r="Y162" s="827" t="str">
        <f>IF('GRP Macros'!AB169+'GRP Macros'!AV169=0,"",'GRP Macros'!AB169+'GRP Macros'!AV169)</f>
        <v/>
      </c>
      <c r="Z162" s="616" t="str">
        <f>IF('GRP Macros'!AC169+'GRP Macros'!AW169=0,"",'GRP Macros'!AC169+'GRP Macros'!AW169)</f>
        <v/>
      </c>
    </row>
    <row r="163" spans="3:26" ht="15.6">
      <c r="C163" s="614" t="s">
        <v>30882</v>
      </c>
      <c r="D163" s="833" t="s">
        <v>30603</v>
      </c>
      <c r="E163" s="833" t="s">
        <v>30883</v>
      </c>
      <c r="F163" s="828">
        <f t="shared" si="6"/>
        <v>0</v>
      </c>
      <c r="G163" s="1058"/>
      <c r="H163" s="615" t="str">
        <f>IF('GRP Macros'!K170+'GRP Macros'!AE170=0,"",'GRP Macros'!K170+'GRP Macros'!AE170)</f>
        <v/>
      </c>
      <c r="I163" s="827" t="str">
        <f>IF('GRP Macros'!L170+'GRP Macros'!AF170=0,"",'GRP Macros'!L170+'GRP Macros'!AF170)</f>
        <v/>
      </c>
      <c r="J163" s="345" t="str">
        <f>IF('GRP Macros'!M170+'GRP Macros'!AG170=0,"",'GRP Macros'!M170+'GRP Macros'!AG170)</f>
        <v/>
      </c>
      <c r="K163" s="345" t="str">
        <f>IF('GRP Macros'!N170+'GRP Macros'!AH170=0,"",'GRP Macros'!N170+'GRP Macros'!AH170)</f>
        <v/>
      </c>
      <c r="L163" s="827" t="str">
        <f>IF('GRP Macros'!O170+'GRP Macros'!AI170=0,"",'GRP Macros'!O170+'GRP Macros'!AI170)</f>
        <v/>
      </c>
      <c r="M163" s="827" t="str">
        <f>IF('GRP Macros'!P170+'GRP Macros'!AJ170=0,"",'GRP Macros'!P170+'GRP Macros'!AJ170)</f>
        <v/>
      </c>
      <c r="N163" s="827" t="str">
        <f>IF('GRP Macros'!Q170+'GRP Macros'!AK170=0,"",'GRP Macros'!Q170+'GRP Macros'!AK170)</f>
        <v/>
      </c>
      <c r="O163" s="345" t="str">
        <f>IF('GRP Macros'!R170+'GRP Macros'!AL170=0,"",'GRP Macros'!R170+'GRP Macros'!AL170)</f>
        <v/>
      </c>
      <c r="P163" s="827" t="str">
        <f>IF('GRP Macros'!S170+'GRP Macros'!AM170=0,"",'GRP Macros'!S170+'GRP Macros'!AM170)</f>
        <v/>
      </c>
      <c r="Q163" s="345" t="str">
        <f>IF('GRP Macros'!T170+'GRP Macros'!AN170=0,"",'GRP Macros'!T170+'GRP Macros'!AN170)</f>
        <v/>
      </c>
      <c r="R163" s="827" t="str">
        <f>IF('GRP Macros'!U170+'GRP Macros'!AO170=0,"",'GRP Macros'!U170+'GRP Macros'!AO170)</f>
        <v/>
      </c>
      <c r="S163" s="827" t="str">
        <f>IF('GRP Macros'!V170+'GRP Macros'!AP170=0,"",'GRP Macros'!V170+'GRP Macros'!AP170)</f>
        <v/>
      </c>
      <c r="T163" s="345" t="str">
        <f>IF('GRP Macros'!W170+'GRP Macros'!AQ170=0,"",'GRP Macros'!W170+'GRP Macros'!AQ170)</f>
        <v/>
      </c>
      <c r="U163" s="827" t="str">
        <f>IF('GRP Macros'!X170+'GRP Macros'!AR170=0,"",'GRP Macros'!X170+'GRP Macros'!AR170)</f>
        <v/>
      </c>
      <c r="V163" s="827" t="str">
        <f>IF('GRP Macros'!Y170+'GRP Macros'!AS170=0,"",'GRP Macros'!Y170+'GRP Macros'!AS170)</f>
        <v/>
      </c>
      <c r="W163" s="827" t="str">
        <f>IF('GRP Macros'!Z170+'GRP Macros'!AT170=0,"",'GRP Macros'!Z170+'GRP Macros'!AT170)</f>
        <v/>
      </c>
      <c r="X163" s="827" t="str">
        <f>IF('GRP Macros'!AA170+'GRP Macros'!AU170=0,"",'GRP Macros'!AA170+'GRP Macros'!AU170)</f>
        <v/>
      </c>
      <c r="Y163" s="827" t="str">
        <f>IF('GRP Macros'!AB170+'GRP Macros'!AV170=0,"",'GRP Macros'!AB170+'GRP Macros'!AV170)</f>
        <v/>
      </c>
      <c r="Z163" s="616" t="str">
        <f>IF('GRP Macros'!AC170+'GRP Macros'!AW170=0,"",'GRP Macros'!AC170+'GRP Macros'!AW170)</f>
        <v/>
      </c>
    </row>
    <row r="164" spans="3:26" ht="15.6">
      <c r="C164" s="614" t="s">
        <v>30884</v>
      </c>
      <c r="D164" s="833" t="s">
        <v>30603</v>
      </c>
      <c r="E164" s="833" t="s">
        <v>30885</v>
      </c>
      <c r="F164" s="828">
        <f t="shared" si="6"/>
        <v>0</v>
      </c>
      <c r="G164" s="1058"/>
      <c r="H164" s="615" t="str">
        <f>IF('GRP Macros'!K171+'GRP Macros'!AE171=0,"",'GRP Macros'!K171+'GRP Macros'!AE171)</f>
        <v/>
      </c>
      <c r="I164" s="827" t="str">
        <f>IF('GRP Macros'!L171+'GRP Macros'!AF171=0,"",'GRP Macros'!L171+'GRP Macros'!AF171)</f>
        <v/>
      </c>
      <c r="J164" s="345" t="str">
        <f>IF('GRP Macros'!M171+'GRP Macros'!AG171=0,"",'GRP Macros'!M171+'GRP Macros'!AG171)</f>
        <v/>
      </c>
      <c r="K164" s="345" t="str">
        <f>IF('GRP Macros'!N171+'GRP Macros'!AH171=0,"",'GRP Macros'!N171+'GRP Macros'!AH171)</f>
        <v/>
      </c>
      <c r="L164" s="827" t="str">
        <f>IF('GRP Macros'!O171+'GRP Macros'!AI171=0,"",'GRP Macros'!O171+'GRP Macros'!AI171)</f>
        <v/>
      </c>
      <c r="M164" s="827" t="str">
        <f>IF('GRP Macros'!P171+'GRP Macros'!AJ171=0,"",'GRP Macros'!P171+'GRP Macros'!AJ171)</f>
        <v/>
      </c>
      <c r="N164" s="827" t="str">
        <f>IF('GRP Macros'!Q171+'GRP Macros'!AK171=0,"",'GRP Macros'!Q171+'GRP Macros'!AK171)</f>
        <v/>
      </c>
      <c r="O164" s="345" t="str">
        <f>IF('GRP Macros'!R171+'GRP Macros'!AL171=0,"",'GRP Macros'!R171+'GRP Macros'!AL171)</f>
        <v/>
      </c>
      <c r="P164" s="827" t="str">
        <f>IF('GRP Macros'!S171+'GRP Macros'!AM171=0,"",'GRP Macros'!S171+'GRP Macros'!AM171)</f>
        <v/>
      </c>
      <c r="Q164" s="345" t="str">
        <f>IF('GRP Macros'!T171+'GRP Macros'!AN171=0,"",'GRP Macros'!T171+'GRP Macros'!AN171)</f>
        <v/>
      </c>
      <c r="R164" s="827" t="str">
        <f>IF('GRP Macros'!U171+'GRP Macros'!AO171=0,"",'GRP Macros'!U171+'GRP Macros'!AO171)</f>
        <v/>
      </c>
      <c r="S164" s="827" t="str">
        <f>IF('GRP Macros'!V171+'GRP Macros'!AP171=0,"",'GRP Macros'!V171+'GRP Macros'!AP171)</f>
        <v/>
      </c>
      <c r="T164" s="345" t="str">
        <f>IF('GRP Macros'!W171+'GRP Macros'!AQ171=0,"",'GRP Macros'!W171+'GRP Macros'!AQ171)</f>
        <v/>
      </c>
      <c r="U164" s="827" t="str">
        <f>IF('GRP Macros'!X171+'GRP Macros'!AR171=0,"",'GRP Macros'!X171+'GRP Macros'!AR171)</f>
        <v/>
      </c>
      <c r="V164" s="827" t="str">
        <f>IF('GRP Macros'!Y171+'GRP Macros'!AS171=0,"",'GRP Macros'!Y171+'GRP Macros'!AS171)</f>
        <v/>
      </c>
      <c r="W164" s="827" t="str">
        <f>IF('GRP Macros'!Z171+'GRP Macros'!AT171=0,"",'GRP Macros'!Z171+'GRP Macros'!AT171)</f>
        <v/>
      </c>
      <c r="X164" s="827" t="str">
        <f>IF('GRP Macros'!AA171+'GRP Macros'!AU171=0,"",'GRP Macros'!AA171+'GRP Macros'!AU171)</f>
        <v/>
      </c>
      <c r="Y164" s="827" t="str">
        <f>IF('GRP Macros'!AB171+'GRP Macros'!AV171=0,"",'GRP Macros'!AB171+'GRP Macros'!AV171)</f>
        <v/>
      </c>
      <c r="Z164" s="616" t="str">
        <f>IF('GRP Macros'!AC171+'GRP Macros'!AW171=0,"",'GRP Macros'!AC171+'GRP Macros'!AW171)</f>
        <v/>
      </c>
    </row>
    <row r="165" spans="3:26" ht="15.6">
      <c r="C165" s="614" t="s">
        <v>30886</v>
      </c>
      <c r="D165" s="833" t="s">
        <v>30603</v>
      </c>
      <c r="E165" s="833" t="s">
        <v>30887</v>
      </c>
      <c r="F165" s="828">
        <f t="shared" si="6"/>
        <v>0</v>
      </c>
      <c r="G165" s="1058"/>
      <c r="H165" s="615" t="str">
        <f>IF('GRP Macros'!K172+'GRP Macros'!AE172=0,"",'GRP Macros'!K172+'GRP Macros'!AE172)</f>
        <v/>
      </c>
      <c r="I165" s="827" t="str">
        <f>IF('GRP Macros'!L172+'GRP Macros'!AF172=0,"",'GRP Macros'!L172+'GRP Macros'!AF172)</f>
        <v/>
      </c>
      <c r="J165" s="345" t="str">
        <f>IF('GRP Macros'!M172+'GRP Macros'!AG172=0,"",'GRP Macros'!M172+'GRP Macros'!AG172)</f>
        <v/>
      </c>
      <c r="K165" s="345" t="str">
        <f>IF('GRP Macros'!N172+'GRP Macros'!AH172=0,"",'GRP Macros'!N172+'GRP Macros'!AH172)</f>
        <v/>
      </c>
      <c r="L165" s="827" t="str">
        <f>IF('GRP Macros'!O172+'GRP Macros'!AI172=0,"",'GRP Macros'!O172+'GRP Macros'!AI172)</f>
        <v/>
      </c>
      <c r="M165" s="827" t="str">
        <f>IF('GRP Macros'!P172+'GRP Macros'!AJ172=0,"",'GRP Macros'!P172+'GRP Macros'!AJ172)</f>
        <v/>
      </c>
      <c r="N165" s="827" t="str">
        <f>IF('GRP Macros'!Q172+'GRP Macros'!AK172=0,"",'GRP Macros'!Q172+'GRP Macros'!AK172)</f>
        <v/>
      </c>
      <c r="O165" s="345" t="str">
        <f>IF('GRP Macros'!R172+'GRP Macros'!AL172=0,"",'GRP Macros'!R172+'GRP Macros'!AL172)</f>
        <v/>
      </c>
      <c r="P165" s="827" t="str">
        <f>IF('GRP Macros'!S172+'GRP Macros'!AM172=0,"",'GRP Macros'!S172+'GRP Macros'!AM172)</f>
        <v/>
      </c>
      <c r="Q165" s="345" t="str">
        <f>IF('GRP Macros'!T172+'GRP Macros'!AN172=0,"",'GRP Macros'!T172+'GRP Macros'!AN172)</f>
        <v/>
      </c>
      <c r="R165" s="827" t="str">
        <f>IF('GRP Macros'!U172+'GRP Macros'!AO172=0,"",'GRP Macros'!U172+'GRP Macros'!AO172)</f>
        <v/>
      </c>
      <c r="S165" s="827" t="str">
        <f>IF('GRP Macros'!V172+'GRP Macros'!AP172=0,"",'GRP Macros'!V172+'GRP Macros'!AP172)</f>
        <v/>
      </c>
      <c r="T165" s="345" t="str">
        <f>IF('GRP Macros'!W172+'GRP Macros'!AQ172=0,"",'GRP Macros'!W172+'GRP Macros'!AQ172)</f>
        <v/>
      </c>
      <c r="U165" s="827" t="str">
        <f>IF('GRP Macros'!X172+'GRP Macros'!AR172=0,"",'GRP Macros'!X172+'GRP Macros'!AR172)</f>
        <v/>
      </c>
      <c r="V165" s="827" t="str">
        <f>IF('GRP Macros'!Y172+'GRP Macros'!AS172=0,"",'GRP Macros'!Y172+'GRP Macros'!AS172)</f>
        <v/>
      </c>
      <c r="W165" s="827" t="str">
        <f>IF('GRP Macros'!Z172+'GRP Macros'!AT172=0,"",'GRP Macros'!Z172+'GRP Macros'!AT172)</f>
        <v/>
      </c>
      <c r="X165" s="827" t="str">
        <f>IF('GRP Macros'!AA172+'GRP Macros'!AU172=0,"",'GRP Macros'!AA172+'GRP Macros'!AU172)</f>
        <v/>
      </c>
      <c r="Y165" s="827" t="str">
        <f>IF('GRP Macros'!AB172+'GRP Macros'!AV172=0,"",'GRP Macros'!AB172+'GRP Macros'!AV172)</f>
        <v/>
      </c>
      <c r="Z165" s="616" t="str">
        <f>IF('GRP Macros'!AC172+'GRP Macros'!AW172=0,"",'GRP Macros'!AC172+'GRP Macros'!AW172)</f>
        <v/>
      </c>
    </row>
    <row r="166" spans="3:26" ht="15.6">
      <c r="C166" s="614" t="s">
        <v>30888</v>
      </c>
      <c r="D166" s="833" t="s">
        <v>30603</v>
      </c>
      <c r="E166" s="833" t="s">
        <v>30889</v>
      </c>
      <c r="F166" s="828">
        <f t="shared" si="6"/>
        <v>0</v>
      </c>
      <c r="G166" s="1058"/>
      <c r="H166" s="615" t="str">
        <f>IF('GRP Macros'!K173+'GRP Macros'!AE173=0,"",'GRP Macros'!K173+'GRP Macros'!AE173)</f>
        <v/>
      </c>
      <c r="I166" s="827" t="str">
        <f>IF('GRP Macros'!L173+'GRP Macros'!AF173=0,"",'GRP Macros'!L173+'GRP Macros'!AF173)</f>
        <v/>
      </c>
      <c r="J166" s="345" t="str">
        <f>IF('GRP Macros'!M173+'GRP Macros'!AG173=0,"",'GRP Macros'!M173+'GRP Macros'!AG173)</f>
        <v/>
      </c>
      <c r="K166" s="345" t="str">
        <f>IF('GRP Macros'!N173+'GRP Macros'!AH173=0,"",'GRP Macros'!N173+'GRP Macros'!AH173)</f>
        <v/>
      </c>
      <c r="L166" s="827" t="str">
        <f>IF('GRP Macros'!O173+'GRP Macros'!AI173=0,"",'GRP Macros'!O173+'GRP Macros'!AI173)</f>
        <v/>
      </c>
      <c r="M166" s="827" t="str">
        <f>IF('GRP Macros'!P173+'GRP Macros'!AJ173=0,"",'GRP Macros'!P173+'GRP Macros'!AJ173)</f>
        <v/>
      </c>
      <c r="N166" s="827" t="str">
        <f>IF('GRP Macros'!Q173+'GRP Macros'!AK173=0,"",'GRP Macros'!Q173+'GRP Macros'!AK173)</f>
        <v/>
      </c>
      <c r="O166" s="345" t="str">
        <f>IF('GRP Macros'!R173+'GRP Macros'!AL173=0,"",'GRP Macros'!R173+'GRP Macros'!AL173)</f>
        <v/>
      </c>
      <c r="P166" s="827" t="str">
        <f>IF('GRP Macros'!S173+'GRP Macros'!AM173=0,"",'GRP Macros'!S173+'GRP Macros'!AM173)</f>
        <v/>
      </c>
      <c r="Q166" s="345" t="str">
        <f>IF('GRP Macros'!T173+'GRP Macros'!AN173=0,"",'GRP Macros'!T173+'GRP Macros'!AN173)</f>
        <v/>
      </c>
      <c r="R166" s="827" t="str">
        <f>IF('GRP Macros'!U173+'GRP Macros'!AO173=0,"",'GRP Macros'!U173+'GRP Macros'!AO173)</f>
        <v/>
      </c>
      <c r="S166" s="827" t="str">
        <f>IF('GRP Macros'!V173+'GRP Macros'!AP173=0,"",'GRP Macros'!V173+'GRP Macros'!AP173)</f>
        <v/>
      </c>
      <c r="T166" s="345" t="str">
        <f>IF('GRP Macros'!W173+'GRP Macros'!AQ173=0,"",'GRP Macros'!W173+'GRP Macros'!AQ173)</f>
        <v/>
      </c>
      <c r="U166" s="827" t="str">
        <f>IF('GRP Macros'!X173+'GRP Macros'!AR173=0,"",'GRP Macros'!X173+'GRP Macros'!AR173)</f>
        <v/>
      </c>
      <c r="V166" s="827" t="str">
        <f>IF('GRP Macros'!Y173+'GRP Macros'!AS173=0,"",'GRP Macros'!Y173+'GRP Macros'!AS173)</f>
        <v/>
      </c>
      <c r="W166" s="827" t="str">
        <f>IF('GRP Macros'!Z173+'GRP Macros'!AT173=0,"",'GRP Macros'!Z173+'GRP Macros'!AT173)</f>
        <v/>
      </c>
      <c r="X166" s="827" t="str">
        <f>IF('GRP Macros'!AA173+'GRP Macros'!AU173=0,"",'GRP Macros'!AA173+'GRP Macros'!AU173)</f>
        <v/>
      </c>
      <c r="Y166" s="827" t="str">
        <f>IF('GRP Macros'!AB173+'GRP Macros'!AV173=0,"",'GRP Macros'!AB173+'GRP Macros'!AV173)</f>
        <v/>
      </c>
      <c r="Z166" s="616" t="str">
        <f>IF('GRP Macros'!AC173+'GRP Macros'!AW173=0,"",'GRP Macros'!AC173+'GRP Macros'!AW173)</f>
        <v/>
      </c>
    </row>
    <row r="167" spans="3:26" ht="15.6">
      <c r="C167" s="614" t="s">
        <v>30890</v>
      </c>
      <c r="D167" s="833" t="s">
        <v>30603</v>
      </c>
      <c r="E167" s="833" t="s">
        <v>30891</v>
      </c>
      <c r="F167" s="828">
        <f t="shared" si="6"/>
        <v>0</v>
      </c>
      <c r="G167" s="1058"/>
      <c r="H167" s="615" t="str">
        <f>IF('GRP Macros'!K174+'GRP Macros'!AE174=0,"",'GRP Macros'!K174+'GRP Macros'!AE174)</f>
        <v/>
      </c>
      <c r="I167" s="827" t="str">
        <f>IF('GRP Macros'!L174+'GRP Macros'!AF174=0,"",'GRP Macros'!L174+'GRP Macros'!AF174)</f>
        <v/>
      </c>
      <c r="J167" s="345" t="str">
        <f>IF('GRP Macros'!M174+'GRP Macros'!AG174=0,"",'GRP Macros'!M174+'GRP Macros'!AG174)</f>
        <v/>
      </c>
      <c r="K167" s="345" t="str">
        <f>IF('GRP Macros'!N174+'GRP Macros'!AH174=0,"",'GRP Macros'!N174+'GRP Macros'!AH174)</f>
        <v/>
      </c>
      <c r="L167" s="827" t="str">
        <f>IF('GRP Macros'!O174+'GRP Macros'!AI174=0,"",'GRP Macros'!O174+'GRP Macros'!AI174)</f>
        <v/>
      </c>
      <c r="M167" s="827" t="str">
        <f>IF('GRP Macros'!P174+'GRP Macros'!AJ174=0,"",'GRP Macros'!P174+'GRP Macros'!AJ174)</f>
        <v/>
      </c>
      <c r="N167" s="827" t="str">
        <f>IF('GRP Macros'!Q174+'GRP Macros'!AK174=0,"",'GRP Macros'!Q174+'GRP Macros'!AK174)</f>
        <v/>
      </c>
      <c r="O167" s="345" t="str">
        <f>IF('GRP Macros'!R174+'GRP Macros'!AL174=0,"",'GRP Macros'!R174+'GRP Macros'!AL174)</f>
        <v/>
      </c>
      <c r="P167" s="827" t="str">
        <f>IF('GRP Macros'!S174+'GRP Macros'!AM174=0,"",'GRP Macros'!S174+'GRP Macros'!AM174)</f>
        <v/>
      </c>
      <c r="Q167" s="345" t="str">
        <f>IF('GRP Macros'!T174+'GRP Macros'!AN174=0,"",'GRP Macros'!T174+'GRP Macros'!AN174)</f>
        <v/>
      </c>
      <c r="R167" s="827" t="str">
        <f>IF('GRP Macros'!U174+'GRP Macros'!AO174=0,"",'GRP Macros'!U174+'GRP Macros'!AO174)</f>
        <v/>
      </c>
      <c r="S167" s="827" t="str">
        <f>IF('GRP Macros'!V174+'GRP Macros'!AP174=0,"",'GRP Macros'!V174+'GRP Macros'!AP174)</f>
        <v/>
      </c>
      <c r="T167" s="345" t="str">
        <f>IF('GRP Macros'!W174+'GRP Macros'!AQ174=0,"",'GRP Macros'!W174+'GRP Macros'!AQ174)</f>
        <v/>
      </c>
      <c r="U167" s="827" t="str">
        <f>IF('GRP Macros'!X174+'GRP Macros'!AR174=0,"",'GRP Macros'!X174+'GRP Macros'!AR174)</f>
        <v/>
      </c>
      <c r="V167" s="827" t="str">
        <f>IF('GRP Macros'!Y174+'GRP Macros'!AS174=0,"",'GRP Macros'!Y174+'GRP Macros'!AS174)</f>
        <v/>
      </c>
      <c r="W167" s="827" t="str">
        <f>IF('GRP Macros'!Z174+'GRP Macros'!AT174=0,"",'GRP Macros'!Z174+'GRP Macros'!AT174)</f>
        <v/>
      </c>
      <c r="X167" s="827" t="str">
        <f>IF('GRP Macros'!AA174+'GRP Macros'!AU174=0,"",'GRP Macros'!AA174+'GRP Macros'!AU174)</f>
        <v/>
      </c>
      <c r="Y167" s="827" t="str">
        <f>IF('GRP Macros'!AB174+'GRP Macros'!AV174=0,"",'GRP Macros'!AB174+'GRP Macros'!AV174)</f>
        <v/>
      </c>
      <c r="Z167" s="616" t="str">
        <f>IF('GRP Macros'!AC174+'GRP Macros'!AW174=0,"",'GRP Macros'!AC174+'GRP Macros'!AW174)</f>
        <v/>
      </c>
    </row>
    <row r="168" spans="3:26" ht="15.6">
      <c r="C168" s="614" t="s">
        <v>30892</v>
      </c>
      <c r="D168" s="833" t="s">
        <v>30603</v>
      </c>
      <c r="E168" s="833" t="s">
        <v>30893</v>
      </c>
      <c r="F168" s="828">
        <f t="shared" si="6"/>
        <v>0</v>
      </c>
      <c r="G168" s="1058"/>
      <c r="H168" s="615" t="str">
        <f>IF('GRP Macros'!K175+'GRP Macros'!AE175=0,"",'GRP Macros'!K175+'GRP Macros'!AE175)</f>
        <v/>
      </c>
      <c r="I168" s="827" t="str">
        <f>IF('GRP Macros'!L175+'GRP Macros'!AF175=0,"",'GRP Macros'!L175+'GRP Macros'!AF175)</f>
        <v/>
      </c>
      <c r="J168" s="345" t="str">
        <f>IF('GRP Macros'!M175+'GRP Macros'!AG175=0,"",'GRP Macros'!M175+'GRP Macros'!AG175)</f>
        <v/>
      </c>
      <c r="K168" s="345" t="str">
        <f>IF('GRP Macros'!N175+'GRP Macros'!AH175=0,"",'GRP Macros'!N175+'GRP Macros'!AH175)</f>
        <v/>
      </c>
      <c r="L168" s="827" t="str">
        <f>IF('GRP Macros'!O175+'GRP Macros'!AI175=0,"",'GRP Macros'!O175+'GRP Macros'!AI175)</f>
        <v/>
      </c>
      <c r="M168" s="827" t="str">
        <f>IF('GRP Macros'!P175+'GRP Macros'!AJ175=0,"",'GRP Macros'!P175+'GRP Macros'!AJ175)</f>
        <v/>
      </c>
      <c r="N168" s="827" t="str">
        <f>IF('GRP Macros'!Q175+'GRP Macros'!AK175=0,"",'GRP Macros'!Q175+'GRP Macros'!AK175)</f>
        <v/>
      </c>
      <c r="O168" s="345" t="str">
        <f>IF('GRP Macros'!R175+'GRP Macros'!AL175=0,"",'GRP Macros'!R175+'GRP Macros'!AL175)</f>
        <v/>
      </c>
      <c r="P168" s="827" t="str">
        <f>IF('GRP Macros'!S175+'GRP Macros'!AM175=0,"",'GRP Macros'!S175+'GRP Macros'!AM175)</f>
        <v/>
      </c>
      <c r="Q168" s="345" t="str">
        <f>IF('GRP Macros'!T175+'GRP Macros'!AN175=0,"",'GRP Macros'!T175+'GRP Macros'!AN175)</f>
        <v/>
      </c>
      <c r="R168" s="827" t="str">
        <f>IF('GRP Macros'!U175+'GRP Macros'!AO175=0,"",'GRP Macros'!U175+'GRP Macros'!AO175)</f>
        <v/>
      </c>
      <c r="S168" s="827" t="str">
        <f>IF('GRP Macros'!V175+'GRP Macros'!AP175=0,"",'GRP Macros'!V175+'GRP Macros'!AP175)</f>
        <v/>
      </c>
      <c r="T168" s="345" t="str">
        <f>IF('GRP Macros'!W175+'GRP Macros'!AQ175=0,"",'GRP Macros'!W175+'GRP Macros'!AQ175)</f>
        <v/>
      </c>
      <c r="U168" s="827" t="str">
        <f>IF('GRP Macros'!X175+'GRP Macros'!AR175=0,"",'GRP Macros'!X175+'GRP Macros'!AR175)</f>
        <v/>
      </c>
      <c r="V168" s="827" t="str">
        <f>IF('GRP Macros'!Y175+'GRP Macros'!AS175=0,"",'GRP Macros'!Y175+'GRP Macros'!AS175)</f>
        <v/>
      </c>
      <c r="W168" s="827" t="str">
        <f>IF('GRP Macros'!Z175+'GRP Macros'!AT175=0,"",'GRP Macros'!Z175+'GRP Macros'!AT175)</f>
        <v/>
      </c>
      <c r="X168" s="827" t="str">
        <f>IF('GRP Macros'!AA175+'GRP Macros'!AU175=0,"",'GRP Macros'!AA175+'GRP Macros'!AU175)</f>
        <v/>
      </c>
      <c r="Y168" s="827" t="str">
        <f>IF('GRP Macros'!AB175+'GRP Macros'!AV175=0,"",'GRP Macros'!AB175+'GRP Macros'!AV175)</f>
        <v/>
      </c>
      <c r="Z168" s="616" t="str">
        <f>IF('GRP Macros'!AC175+'GRP Macros'!AW175=0,"",'GRP Macros'!AC175+'GRP Macros'!AW175)</f>
        <v/>
      </c>
    </row>
    <row r="169" spans="3:26" ht="15.6">
      <c r="C169" s="614" t="s">
        <v>30894</v>
      </c>
      <c r="D169" s="833" t="s">
        <v>30603</v>
      </c>
      <c r="E169" s="833" t="s">
        <v>30895</v>
      </c>
      <c r="F169" s="828">
        <f t="shared" si="6"/>
        <v>0</v>
      </c>
      <c r="G169" s="1058"/>
      <c r="H169" s="615" t="str">
        <f>IF('GRP Macros'!K176+'GRP Macros'!AE176=0,"",'GRP Macros'!K176+'GRP Macros'!AE176)</f>
        <v/>
      </c>
      <c r="I169" s="827" t="str">
        <f>IF('GRP Macros'!L176+'GRP Macros'!AF176=0,"",'GRP Macros'!L176+'GRP Macros'!AF176)</f>
        <v/>
      </c>
      <c r="J169" s="345" t="str">
        <f>IF('GRP Macros'!M176+'GRP Macros'!AG176=0,"",'GRP Macros'!M176+'GRP Macros'!AG176)</f>
        <v/>
      </c>
      <c r="K169" s="345" t="str">
        <f>IF('GRP Macros'!N176+'GRP Macros'!AH176=0,"",'GRP Macros'!N176+'GRP Macros'!AH176)</f>
        <v/>
      </c>
      <c r="L169" s="827" t="str">
        <f>IF('GRP Macros'!O176+'GRP Macros'!AI176=0,"",'GRP Macros'!O176+'GRP Macros'!AI176)</f>
        <v/>
      </c>
      <c r="M169" s="827" t="str">
        <f>IF('GRP Macros'!P176+'GRP Macros'!AJ176=0,"",'GRP Macros'!P176+'GRP Macros'!AJ176)</f>
        <v/>
      </c>
      <c r="N169" s="827" t="str">
        <f>IF('GRP Macros'!Q176+'GRP Macros'!AK176=0,"",'GRP Macros'!Q176+'GRP Macros'!AK176)</f>
        <v/>
      </c>
      <c r="O169" s="345" t="str">
        <f>IF('GRP Macros'!R176+'GRP Macros'!AL176=0,"",'GRP Macros'!R176+'GRP Macros'!AL176)</f>
        <v/>
      </c>
      <c r="P169" s="827" t="str">
        <f>IF('GRP Macros'!S176+'GRP Macros'!AM176=0,"",'GRP Macros'!S176+'GRP Macros'!AM176)</f>
        <v/>
      </c>
      <c r="Q169" s="345" t="str">
        <f>IF('GRP Macros'!T176+'GRP Macros'!AN176=0,"",'GRP Macros'!T176+'GRP Macros'!AN176)</f>
        <v/>
      </c>
      <c r="R169" s="827" t="str">
        <f>IF('GRP Macros'!U176+'GRP Macros'!AO176=0,"",'GRP Macros'!U176+'GRP Macros'!AO176)</f>
        <v/>
      </c>
      <c r="S169" s="827" t="str">
        <f>IF('GRP Macros'!V176+'GRP Macros'!AP176=0,"",'GRP Macros'!V176+'GRP Macros'!AP176)</f>
        <v/>
      </c>
      <c r="T169" s="345" t="str">
        <f>IF('GRP Macros'!W176+'GRP Macros'!AQ176=0,"",'GRP Macros'!W176+'GRP Macros'!AQ176)</f>
        <v/>
      </c>
      <c r="U169" s="827" t="str">
        <f>IF('GRP Macros'!X176+'GRP Macros'!AR176=0,"",'GRP Macros'!X176+'GRP Macros'!AR176)</f>
        <v/>
      </c>
      <c r="V169" s="827" t="str">
        <f>IF('GRP Macros'!Y176+'GRP Macros'!AS176=0,"",'GRP Macros'!Y176+'GRP Macros'!AS176)</f>
        <v/>
      </c>
      <c r="W169" s="827" t="str">
        <f>IF('GRP Macros'!Z176+'GRP Macros'!AT176=0,"",'GRP Macros'!Z176+'GRP Macros'!AT176)</f>
        <v/>
      </c>
      <c r="X169" s="827" t="str">
        <f>IF('GRP Macros'!AA176+'GRP Macros'!AU176=0,"",'GRP Macros'!AA176+'GRP Macros'!AU176)</f>
        <v/>
      </c>
      <c r="Y169" s="827" t="str">
        <f>IF('GRP Macros'!AB176+'GRP Macros'!AV176=0,"",'GRP Macros'!AB176+'GRP Macros'!AV176)</f>
        <v/>
      </c>
      <c r="Z169" s="616" t="str">
        <f>IF('GRP Macros'!AC176+'GRP Macros'!AW176=0,"",'GRP Macros'!AC176+'GRP Macros'!AW176)</f>
        <v/>
      </c>
    </row>
    <row r="170" spans="3:26" ht="15.6">
      <c r="C170" s="614"/>
      <c r="D170" s="834"/>
      <c r="E170" s="834"/>
      <c r="F170" s="828">
        <f t="shared" si="6"/>
        <v>0</v>
      </c>
      <c r="G170" s="1058"/>
      <c r="H170" s="615"/>
      <c r="I170" s="827"/>
      <c r="J170" s="827"/>
      <c r="K170" s="827"/>
      <c r="L170" s="827"/>
      <c r="M170" s="827"/>
      <c r="N170" s="827"/>
      <c r="O170" s="827"/>
      <c r="P170" s="827"/>
      <c r="Q170" s="827"/>
      <c r="R170" s="827"/>
      <c r="S170" s="827"/>
      <c r="T170" s="827"/>
      <c r="U170" s="827"/>
      <c r="V170" s="827"/>
      <c r="W170" s="827"/>
      <c r="X170" s="827"/>
      <c r="Y170" s="827"/>
      <c r="Z170" s="616"/>
    </row>
    <row r="171" spans="3:26" ht="15.6">
      <c r="C171" s="614" t="s">
        <v>30896</v>
      </c>
      <c r="D171" s="833" t="s">
        <v>30603</v>
      </c>
      <c r="E171" s="833" t="s">
        <v>30897</v>
      </c>
      <c r="F171" s="828">
        <f t="shared" si="6"/>
        <v>0</v>
      </c>
      <c r="G171" s="1058"/>
      <c r="H171" s="615" t="str">
        <f>IF('GRP Macros'!K196+'GRP Macros'!AE196=0,"",'GRP Macros'!K196+'GRP Macros'!AE196)</f>
        <v/>
      </c>
      <c r="I171" s="827" t="str">
        <f>IF('GRP Macros'!L196+'GRP Macros'!AF196=0,"",'GRP Macros'!L196+'GRP Macros'!AF196)</f>
        <v/>
      </c>
      <c r="J171" s="345" t="str">
        <f>IF('GRP Macros'!M196+'GRP Macros'!AG196=0,"",'GRP Macros'!M196+'GRP Macros'!AG196)</f>
        <v/>
      </c>
      <c r="K171" s="345" t="str">
        <f>IF('GRP Macros'!N196+'GRP Macros'!AH196=0,"",'GRP Macros'!N196+'GRP Macros'!AH196)</f>
        <v/>
      </c>
      <c r="L171" s="827" t="str">
        <f>IF('GRP Macros'!O196+'GRP Macros'!AI196=0,"",'GRP Macros'!O196+'GRP Macros'!AI196)</f>
        <v/>
      </c>
      <c r="M171" s="827" t="str">
        <f>IF('GRP Macros'!P196+'GRP Macros'!AJ196=0,"",'GRP Macros'!P196+'GRP Macros'!AJ196)</f>
        <v/>
      </c>
      <c r="N171" s="827" t="str">
        <f>IF('GRP Macros'!Q196+'GRP Macros'!AK196=0,"",'GRP Macros'!Q196+'GRP Macros'!AK196)</f>
        <v/>
      </c>
      <c r="O171" s="345" t="str">
        <f>IF('GRP Macros'!R196+'GRP Macros'!AL196=0,"",'GRP Macros'!R196+'GRP Macros'!AL196)</f>
        <v/>
      </c>
      <c r="P171" s="827" t="str">
        <f>IF('GRP Macros'!S196+'GRP Macros'!AM196=0,"",'GRP Macros'!S196+'GRP Macros'!AM196)</f>
        <v/>
      </c>
      <c r="Q171" s="345" t="str">
        <f>IF('GRP Macros'!T196+'GRP Macros'!AN196=0,"",'GRP Macros'!T196+'GRP Macros'!AN196)</f>
        <v/>
      </c>
      <c r="R171" s="827" t="str">
        <f>IF('GRP Macros'!U196+'GRP Macros'!AO196=0,"",'GRP Macros'!U196+'GRP Macros'!AO196)</f>
        <v/>
      </c>
      <c r="S171" s="827" t="str">
        <f>IF('GRP Macros'!V196+'GRP Macros'!AP196=0,"",'GRP Macros'!V196+'GRP Macros'!AP196)</f>
        <v/>
      </c>
      <c r="T171" s="345" t="str">
        <f>IF('GRP Macros'!W196+'GRP Macros'!AQ196=0,"",'GRP Macros'!W196+'GRP Macros'!AQ196)</f>
        <v/>
      </c>
      <c r="U171" s="827" t="str">
        <f>IF('GRP Macros'!X196+'GRP Macros'!AR196=0,"",'GRP Macros'!X196+'GRP Macros'!AR196)</f>
        <v/>
      </c>
      <c r="V171" s="827" t="str">
        <f>IF('GRP Macros'!Y196+'GRP Macros'!AS196=0,"",'GRP Macros'!Y196+'GRP Macros'!AS196)</f>
        <v/>
      </c>
      <c r="W171" s="827" t="str">
        <f>IF('GRP Macros'!Z196+'GRP Macros'!AT196=0,"",'GRP Macros'!Z196+'GRP Macros'!AT196)</f>
        <v/>
      </c>
      <c r="X171" s="827" t="str">
        <f>IF('GRP Macros'!AA196+'GRP Macros'!AU196=0,"",'GRP Macros'!AA196+'GRP Macros'!AU196)</f>
        <v/>
      </c>
      <c r="Y171" s="827" t="str">
        <f>IF('GRP Macros'!AB196+'GRP Macros'!AV196=0,"",'GRP Macros'!AB196+'GRP Macros'!AV196)</f>
        <v/>
      </c>
      <c r="Z171" s="616" t="str">
        <f>IF('GRP Macros'!AC196+'GRP Macros'!AW196=0,"",'GRP Macros'!AC196+'GRP Macros'!AW196)</f>
        <v/>
      </c>
    </row>
    <row r="172" spans="3:26" ht="15.6">
      <c r="C172" s="614" t="s">
        <v>30898</v>
      </c>
      <c r="D172" s="833" t="s">
        <v>30603</v>
      </c>
      <c r="E172" s="833" t="s">
        <v>30899</v>
      </c>
      <c r="F172" s="828">
        <f t="shared" si="6"/>
        <v>0</v>
      </c>
      <c r="G172" s="1058"/>
      <c r="H172" s="615" t="str">
        <f>IF('GRP Macros'!K197+'GRP Macros'!AE197=0,"",'GRP Macros'!K197+'GRP Macros'!AE197)</f>
        <v/>
      </c>
      <c r="I172" s="827" t="str">
        <f>IF('GRP Macros'!L197+'GRP Macros'!AF197=0,"",'GRP Macros'!L197+'GRP Macros'!AF197)</f>
        <v/>
      </c>
      <c r="J172" s="345" t="str">
        <f>IF('GRP Macros'!M197+'GRP Macros'!AG197=0,"",'GRP Macros'!M197+'GRP Macros'!AG197)</f>
        <v/>
      </c>
      <c r="K172" s="345" t="str">
        <f>IF('GRP Macros'!N197+'GRP Macros'!AH197=0,"",'GRP Macros'!N197+'GRP Macros'!AH197)</f>
        <v/>
      </c>
      <c r="L172" s="827" t="str">
        <f>IF('GRP Macros'!O197+'GRP Macros'!AI197=0,"",'GRP Macros'!O197+'GRP Macros'!AI197)</f>
        <v/>
      </c>
      <c r="M172" s="827" t="str">
        <f>IF('GRP Macros'!P197+'GRP Macros'!AJ197=0,"",'GRP Macros'!P197+'GRP Macros'!AJ197)</f>
        <v/>
      </c>
      <c r="N172" s="827" t="str">
        <f>IF('GRP Macros'!Q197+'GRP Macros'!AK197=0,"",'GRP Macros'!Q197+'GRP Macros'!AK197)</f>
        <v/>
      </c>
      <c r="O172" s="345" t="str">
        <f>IF('GRP Macros'!R197+'GRP Macros'!AL197=0,"",'GRP Macros'!R197+'GRP Macros'!AL197)</f>
        <v/>
      </c>
      <c r="P172" s="827" t="str">
        <f>IF('GRP Macros'!S197+'GRP Macros'!AM197=0,"",'GRP Macros'!S197+'GRP Macros'!AM197)</f>
        <v/>
      </c>
      <c r="Q172" s="345" t="str">
        <f>IF('GRP Macros'!T197+'GRP Macros'!AN197=0,"",'GRP Macros'!T197+'GRP Macros'!AN197)</f>
        <v/>
      </c>
      <c r="R172" s="827" t="str">
        <f>IF('GRP Macros'!U197+'GRP Macros'!AO197=0,"",'GRP Macros'!U197+'GRP Macros'!AO197)</f>
        <v/>
      </c>
      <c r="S172" s="827" t="str">
        <f>IF('GRP Macros'!V197+'GRP Macros'!AP197=0,"",'GRP Macros'!V197+'GRP Macros'!AP197)</f>
        <v/>
      </c>
      <c r="T172" s="345" t="str">
        <f>IF('GRP Macros'!W197+'GRP Macros'!AQ197=0,"",'GRP Macros'!W197+'GRP Macros'!AQ197)</f>
        <v/>
      </c>
      <c r="U172" s="827" t="str">
        <f>IF('GRP Macros'!X197+'GRP Macros'!AR197=0,"",'GRP Macros'!X197+'GRP Macros'!AR197)</f>
        <v/>
      </c>
      <c r="V172" s="827" t="str">
        <f>IF('GRP Macros'!Y197+'GRP Macros'!AS197=0,"",'GRP Macros'!Y197+'GRP Macros'!AS197)</f>
        <v/>
      </c>
      <c r="W172" s="827" t="str">
        <f>IF('GRP Macros'!Z197+'GRP Macros'!AT197=0,"",'GRP Macros'!Z197+'GRP Macros'!AT197)</f>
        <v/>
      </c>
      <c r="X172" s="827" t="str">
        <f>IF('GRP Macros'!AA197+'GRP Macros'!AU197=0,"",'GRP Macros'!AA197+'GRP Macros'!AU197)</f>
        <v/>
      </c>
      <c r="Y172" s="827" t="str">
        <f>IF('GRP Macros'!AB197+'GRP Macros'!AV197=0,"",'GRP Macros'!AB197+'GRP Macros'!AV197)</f>
        <v/>
      </c>
      <c r="Z172" s="616" t="str">
        <f>IF('GRP Macros'!AC197+'GRP Macros'!AW197=0,"",'GRP Macros'!AC197+'GRP Macros'!AW197)</f>
        <v/>
      </c>
    </row>
    <row r="173" spans="3:26" ht="15.6">
      <c r="C173" s="614" t="s">
        <v>30900</v>
      </c>
      <c r="D173" s="833" t="s">
        <v>30603</v>
      </c>
      <c r="E173" s="833" t="s">
        <v>30901</v>
      </c>
      <c r="F173" s="828">
        <f t="shared" si="6"/>
        <v>0</v>
      </c>
      <c r="G173" s="1058"/>
      <c r="H173" s="615" t="str">
        <f>IF('GRP Macros'!K198+'GRP Macros'!AE198=0,"",'GRP Macros'!K198+'GRP Macros'!AE198)</f>
        <v/>
      </c>
      <c r="I173" s="827" t="str">
        <f>IF('GRP Macros'!L198+'GRP Macros'!AF198=0,"",'GRP Macros'!L198+'GRP Macros'!AF198)</f>
        <v/>
      </c>
      <c r="J173" s="345" t="str">
        <f>IF('GRP Macros'!M198+'GRP Macros'!AG198=0,"",'GRP Macros'!M198+'GRP Macros'!AG198)</f>
        <v/>
      </c>
      <c r="K173" s="345" t="str">
        <f>IF('GRP Macros'!N198+'GRP Macros'!AH198=0,"",'GRP Macros'!N198+'GRP Macros'!AH198)</f>
        <v/>
      </c>
      <c r="L173" s="827" t="str">
        <f>IF('GRP Macros'!O198+'GRP Macros'!AI198=0,"",'GRP Macros'!O198+'GRP Macros'!AI198)</f>
        <v/>
      </c>
      <c r="M173" s="827" t="str">
        <f>IF('GRP Macros'!P198+'GRP Macros'!AJ198=0,"",'GRP Macros'!P198+'GRP Macros'!AJ198)</f>
        <v/>
      </c>
      <c r="N173" s="827" t="str">
        <f>IF('GRP Macros'!Q198+'GRP Macros'!AK198=0,"",'GRP Macros'!Q198+'GRP Macros'!AK198)</f>
        <v/>
      </c>
      <c r="O173" s="345" t="str">
        <f>IF('GRP Macros'!R198+'GRP Macros'!AL198=0,"",'GRP Macros'!R198+'GRP Macros'!AL198)</f>
        <v/>
      </c>
      <c r="P173" s="827" t="str">
        <f>IF('GRP Macros'!S198+'GRP Macros'!AM198=0,"",'GRP Macros'!S198+'GRP Macros'!AM198)</f>
        <v/>
      </c>
      <c r="Q173" s="345" t="str">
        <f>IF('GRP Macros'!T198+'GRP Macros'!AN198=0,"",'GRP Macros'!T198+'GRP Macros'!AN198)</f>
        <v/>
      </c>
      <c r="R173" s="827" t="str">
        <f>IF('GRP Macros'!U198+'GRP Macros'!AO198=0,"",'GRP Macros'!U198+'GRP Macros'!AO198)</f>
        <v/>
      </c>
      <c r="S173" s="827" t="str">
        <f>IF('GRP Macros'!V198+'GRP Macros'!AP198=0,"",'GRP Macros'!V198+'GRP Macros'!AP198)</f>
        <v/>
      </c>
      <c r="T173" s="345" t="str">
        <f>IF('GRP Macros'!W198+'GRP Macros'!AQ198=0,"",'GRP Macros'!W198+'GRP Macros'!AQ198)</f>
        <v/>
      </c>
      <c r="U173" s="827" t="str">
        <f>IF('GRP Macros'!X198+'GRP Macros'!AR198=0,"",'GRP Macros'!X198+'GRP Macros'!AR198)</f>
        <v/>
      </c>
      <c r="V173" s="827" t="str">
        <f>IF('GRP Macros'!Y198+'GRP Macros'!AS198=0,"",'GRP Macros'!Y198+'GRP Macros'!AS198)</f>
        <v/>
      </c>
      <c r="W173" s="827" t="str">
        <f>IF('GRP Macros'!Z198+'GRP Macros'!AT198=0,"",'GRP Macros'!Z198+'GRP Macros'!AT198)</f>
        <v/>
      </c>
      <c r="X173" s="827" t="str">
        <f>IF('GRP Macros'!AA198+'GRP Macros'!AU198=0,"",'GRP Macros'!AA198+'GRP Macros'!AU198)</f>
        <v/>
      </c>
      <c r="Y173" s="827" t="str">
        <f>IF('GRP Macros'!AB198+'GRP Macros'!AV198=0,"",'GRP Macros'!AB198+'GRP Macros'!AV198)</f>
        <v/>
      </c>
      <c r="Z173" s="616" t="str">
        <f>IF('GRP Macros'!AC198+'GRP Macros'!AW198=0,"",'GRP Macros'!AC198+'GRP Macros'!AW198)</f>
        <v/>
      </c>
    </row>
    <row r="174" spans="3:26" ht="15.6">
      <c r="C174" s="614" t="s">
        <v>30902</v>
      </c>
      <c r="D174" s="833" t="s">
        <v>30603</v>
      </c>
      <c r="E174" s="833" t="s">
        <v>30903</v>
      </c>
      <c r="F174" s="828">
        <f t="shared" si="6"/>
        <v>0</v>
      </c>
      <c r="G174" s="1058"/>
      <c r="H174" s="615" t="str">
        <f>IF('GRP Macros'!K199+'GRP Macros'!AE199=0,"",'GRP Macros'!K199+'GRP Macros'!AE199)</f>
        <v/>
      </c>
      <c r="I174" s="827" t="str">
        <f>IF('GRP Macros'!L199+'GRP Macros'!AF199=0,"",'GRP Macros'!L199+'GRP Macros'!AF199)</f>
        <v/>
      </c>
      <c r="J174" s="345" t="str">
        <f>IF('GRP Macros'!M199+'GRP Macros'!AG199=0,"",'GRP Macros'!M199+'GRP Macros'!AG199)</f>
        <v/>
      </c>
      <c r="K174" s="345" t="str">
        <f>IF('GRP Macros'!N199+'GRP Macros'!AH199=0,"",'GRP Macros'!N199+'GRP Macros'!AH199)</f>
        <v/>
      </c>
      <c r="L174" s="827" t="str">
        <f>IF('GRP Macros'!O199+'GRP Macros'!AI199=0,"",'GRP Macros'!O199+'GRP Macros'!AI199)</f>
        <v/>
      </c>
      <c r="M174" s="827" t="str">
        <f>IF('GRP Macros'!P199+'GRP Macros'!AJ199=0,"",'GRP Macros'!P199+'GRP Macros'!AJ199)</f>
        <v/>
      </c>
      <c r="N174" s="827" t="str">
        <f>IF('GRP Macros'!Q199+'GRP Macros'!AK199=0,"",'GRP Macros'!Q199+'GRP Macros'!AK199)</f>
        <v/>
      </c>
      <c r="O174" s="345" t="str">
        <f>IF('GRP Macros'!R199+'GRP Macros'!AL199=0,"",'GRP Macros'!R199+'GRP Macros'!AL199)</f>
        <v/>
      </c>
      <c r="P174" s="827" t="str">
        <f>IF('GRP Macros'!S199+'GRP Macros'!AM199=0,"",'GRP Macros'!S199+'GRP Macros'!AM199)</f>
        <v/>
      </c>
      <c r="Q174" s="345" t="str">
        <f>IF('GRP Macros'!T199+'GRP Macros'!AN199=0,"",'GRP Macros'!T199+'GRP Macros'!AN199)</f>
        <v/>
      </c>
      <c r="R174" s="827" t="str">
        <f>IF('GRP Macros'!U199+'GRP Macros'!AO199=0,"",'GRP Macros'!U199+'GRP Macros'!AO199)</f>
        <v/>
      </c>
      <c r="S174" s="827" t="str">
        <f>IF('GRP Macros'!V199+'GRP Macros'!AP199=0,"",'GRP Macros'!V199+'GRP Macros'!AP199)</f>
        <v/>
      </c>
      <c r="T174" s="345" t="str">
        <f>IF('GRP Macros'!W199+'GRP Macros'!AQ199=0,"",'GRP Macros'!W199+'GRP Macros'!AQ199)</f>
        <v/>
      </c>
      <c r="U174" s="827" t="str">
        <f>IF('GRP Macros'!X199+'GRP Macros'!AR199=0,"",'GRP Macros'!X199+'GRP Macros'!AR199)</f>
        <v/>
      </c>
      <c r="V174" s="827" t="str">
        <f>IF('GRP Macros'!Y199+'GRP Macros'!AS199=0,"",'GRP Macros'!Y199+'GRP Macros'!AS199)</f>
        <v/>
      </c>
      <c r="W174" s="827" t="str">
        <f>IF('GRP Macros'!Z199+'GRP Macros'!AT199=0,"",'GRP Macros'!Z199+'GRP Macros'!AT199)</f>
        <v/>
      </c>
      <c r="X174" s="827" t="str">
        <f>IF('GRP Macros'!AA199+'GRP Macros'!AU199=0,"",'GRP Macros'!AA199+'GRP Macros'!AU199)</f>
        <v/>
      </c>
      <c r="Y174" s="827" t="str">
        <f>IF('GRP Macros'!AB199+'GRP Macros'!AV199=0,"",'GRP Macros'!AB199+'GRP Macros'!AV199)</f>
        <v/>
      </c>
      <c r="Z174" s="616" t="str">
        <f>IF('GRP Macros'!AC199+'GRP Macros'!AW199=0,"",'GRP Macros'!AC199+'GRP Macros'!AW199)</f>
        <v/>
      </c>
    </row>
    <row r="175" spans="3:26" ht="15.6">
      <c r="C175" s="614" t="s">
        <v>30904</v>
      </c>
      <c r="D175" s="833" t="s">
        <v>30603</v>
      </c>
      <c r="E175" s="833" t="s">
        <v>30905</v>
      </c>
      <c r="F175" s="828">
        <f t="shared" si="6"/>
        <v>0</v>
      </c>
      <c r="G175" s="1058"/>
      <c r="H175" s="615" t="str">
        <f>IF('GRP Macros'!K200+'GRP Macros'!AE200=0,"",'GRP Macros'!K200+'GRP Macros'!AE200)</f>
        <v/>
      </c>
      <c r="I175" s="827" t="str">
        <f>IF('GRP Macros'!L200+'GRP Macros'!AF200=0,"",'GRP Macros'!L200+'GRP Macros'!AF200)</f>
        <v/>
      </c>
      <c r="J175" s="345" t="str">
        <f>IF('GRP Macros'!M200+'GRP Macros'!AG200=0,"",'GRP Macros'!M200+'GRP Macros'!AG200)</f>
        <v/>
      </c>
      <c r="K175" s="345" t="str">
        <f>IF('GRP Macros'!N200+'GRP Macros'!AH200=0,"",'GRP Macros'!N200+'GRP Macros'!AH200)</f>
        <v/>
      </c>
      <c r="L175" s="827" t="str">
        <f>IF('GRP Macros'!O200+'GRP Macros'!AI200=0,"",'GRP Macros'!O200+'GRP Macros'!AI200)</f>
        <v/>
      </c>
      <c r="M175" s="827" t="str">
        <f>IF('GRP Macros'!P200+'GRP Macros'!AJ200=0,"",'GRP Macros'!P200+'GRP Macros'!AJ200)</f>
        <v/>
      </c>
      <c r="N175" s="827" t="str">
        <f>IF('GRP Macros'!Q200+'GRP Macros'!AK200=0,"",'GRP Macros'!Q200+'GRP Macros'!AK200)</f>
        <v/>
      </c>
      <c r="O175" s="345" t="str">
        <f>IF('GRP Macros'!R200+'GRP Macros'!AL200=0,"",'GRP Macros'!R200+'GRP Macros'!AL200)</f>
        <v/>
      </c>
      <c r="P175" s="827" t="str">
        <f>IF('GRP Macros'!S200+'GRP Macros'!AM200=0,"",'GRP Macros'!S200+'GRP Macros'!AM200)</f>
        <v/>
      </c>
      <c r="Q175" s="345" t="str">
        <f>IF('GRP Macros'!T200+'GRP Macros'!AN200=0,"",'GRP Macros'!T200+'GRP Macros'!AN200)</f>
        <v/>
      </c>
      <c r="R175" s="827" t="str">
        <f>IF('GRP Macros'!U200+'GRP Macros'!AO200=0,"",'GRP Macros'!U200+'GRP Macros'!AO200)</f>
        <v/>
      </c>
      <c r="S175" s="827" t="str">
        <f>IF('GRP Macros'!V200+'GRP Macros'!AP200=0,"",'GRP Macros'!V200+'GRP Macros'!AP200)</f>
        <v/>
      </c>
      <c r="T175" s="345" t="str">
        <f>IF('GRP Macros'!W200+'GRP Macros'!AQ200=0,"",'GRP Macros'!W200+'GRP Macros'!AQ200)</f>
        <v/>
      </c>
      <c r="U175" s="827" t="str">
        <f>IF('GRP Macros'!X200+'GRP Macros'!AR200=0,"",'GRP Macros'!X200+'GRP Macros'!AR200)</f>
        <v/>
      </c>
      <c r="V175" s="827" t="str">
        <f>IF('GRP Macros'!Y200+'GRP Macros'!AS200=0,"",'GRP Macros'!Y200+'GRP Macros'!AS200)</f>
        <v/>
      </c>
      <c r="W175" s="827" t="str">
        <f>IF('GRP Macros'!Z200+'GRP Macros'!AT200=0,"",'GRP Macros'!Z200+'GRP Macros'!AT200)</f>
        <v/>
      </c>
      <c r="X175" s="827" t="str">
        <f>IF('GRP Macros'!AA200+'GRP Macros'!AU200=0,"",'GRP Macros'!AA200+'GRP Macros'!AU200)</f>
        <v/>
      </c>
      <c r="Y175" s="827" t="str">
        <f>IF('GRP Macros'!AB200+'GRP Macros'!AV200=0,"",'GRP Macros'!AB200+'GRP Macros'!AV200)</f>
        <v/>
      </c>
      <c r="Z175" s="616" t="str">
        <f>IF('GRP Macros'!AC200+'GRP Macros'!AW200=0,"",'GRP Macros'!AC200+'GRP Macros'!AW200)</f>
        <v/>
      </c>
    </row>
    <row r="176" spans="3:26" ht="15.6">
      <c r="C176" s="614" t="s">
        <v>30906</v>
      </c>
      <c r="D176" s="833" t="s">
        <v>30603</v>
      </c>
      <c r="E176" s="833" t="s">
        <v>30907</v>
      </c>
      <c r="F176" s="828">
        <f t="shared" si="6"/>
        <v>0</v>
      </c>
      <c r="G176" s="1058"/>
      <c r="H176" s="615" t="str">
        <f>IF('GRP Macros'!K201+'GRP Macros'!AE201=0,"",'GRP Macros'!K201+'GRP Macros'!AE201)</f>
        <v/>
      </c>
      <c r="I176" s="827" t="str">
        <f>IF('GRP Macros'!L201+'GRP Macros'!AF201=0,"",'GRP Macros'!L201+'GRP Macros'!AF201)</f>
        <v/>
      </c>
      <c r="J176" s="345" t="str">
        <f>IF('GRP Macros'!M201+'GRP Macros'!AG201=0,"",'GRP Macros'!M201+'GRP Macros'!AG201)</f>
        <v/>
      </c>
      <c r="K176" s="345" t="str">
        <f>IF('GRP Macros'!N201+'GRP Macros'!AH201=0,"",'GRP Macros'!N201+'GRP Macros'!AH201)</f>
        <v/>
      </c>
      <c r="L176" s="827" t="str">
        <f>IF('GRP Macros'!O201+'GRP Macros'!AI201=0,"",'GRP Macros'!O201+'GRP Macros'!AI201)</f>
        <v/>
      </c>
      <c r="M176" s="827" t="str">
        <f>IF('GRP Macros'!P201+'GRP Macros'!AJ201=0,"",'GRP Macros'!P201+'GRP Macros'!AJ201)</f>
        <v/>
      </c>
      <c r="N176" s="827" t="str">
        <f>IF('GRP Macros'!Q201+'GRP Macros'!AK201=0,"",'GRP Macros'!Q201+'GRP Macros'!AK201)</f>
        <v/>
      </c>
      <c r="O176" s="345" t="str">
        <f>IF('GRP Macros'!R201+'GRP Macros'!AL201=0,"",'GRP Macros'!R201+'GRP Macros'!AL201)</f>
        <v/>
      </c>
      <c r="P176" s="827" t="str">
        <f>IF('GRP Macros'!S201+'GRP Macros'!AM201=0,"",'GRP Macros'!S201+'GRP Macros'!AM201)</f>
        <v/>
      </c>
      <c r="Q176" s="345" t="str">
        <f>IF('GRP Macros'!T201+'GRP Macros'!AN201=0,"",'GRP Macros'!T201+'GRP Macros'!AN201)</f>
        <v/>
      </c>
      <c r="R176" s="827" t="str">
        <f>IF('GRP Macros'!U201+'GRP Macros'!AO201=0,"",'GRP Macros'!U201+'GRP Macros'!AO201)</f>
        <v/>
      </c>
      <c r="S176" s="827" t="str">
        <f>IF('GRP Macros'!V201+'GRP Macros'!AP201=0,"",'GRP Macros'!V201+'GRP Macros'!AP201)</f>
        <v/>
      </c>
      <c r="T176" s="345" t="str">
        <f>IF('GRP Macros'!W201+'GRP Macros'!AQ201=0,"",'GRP Macros'!W201+'GRP Macros'!AQ201)</f>
        <v/>
      </c>
      <c r="U176" s="827" t="str">
        <f>IF('GRP Macros'!X201+'GRP Macros'!AR201=0,"",'GRP Macros'!X201+'GRP Macros'!AR201)</f>
        <v/>
      </c>
      <c r="V176" s="827" t="str">
        <f>IF('GRP Macros'!Y201+'GRP Macros'!AS201=0,"",'GRP Macros'!Y201+'GRP Macros'!AS201)</f>
        <v/>
      </c>
      <c r="W176" s="827" t="str">
        <f>IF('GRP Macros'!Z201+'GRP Macros'!AT201=0,"",'GRP Macros'!Z201+'GRP Macros'!AT201)</f>
        <v/>
      </c>
      <c r="X176" s="827" t="str">
        <f>IF('GRP Macros'!AA201+'GRP Macros'!AU201=0,"",'GRP Macros'!AA201+'GRP Macros'!AU201)</f>
        <v/>
      </c>
      <c r="Y176" s="827" t="str">
        <f>IF('GRP Macros'!AB201+'GRP Macros'!AV201=0,"",'GRP Macros'!AB201+'GRP Macros'!AV201)</f>
        <v/>
      </c>
      <c r="Z176" s="616" t="str">
        <f>IF('GRP Macros'!AC201+'GRP Macros'!AW201=0,"",'GRP Macros'!AC201+'GRP Macros'!AW201)</f>
        <v/>
      </c>
    </row>
    <row r="177" spans="3:26" ht="15.6">
      <c r="C177" s="614" t="s">
        <v>30908</v>
      </c>
      <c r="D177" s="833" t="s">
        <v>30603</v>
      </c>
      <c r="E177" s="833" t="s">
        <v>30909</v>
      </c>
      <c r="F177" s="828">
        <f t="shared" si="6"/>
        <v>0</v>
      </c>
      <c r="G177" s="1058"/>
      <c r="H177" s="615" t="str">
        <f>IF('GRP Macros'!K202+'GRP Macros'!AE202=0,"",'GRP Macros'!K202+'GRP Macros'!AE202)</f>
        <v/>
      </c>
      <c r="I177" s="827" t="str">
        <f>IF('GRP Macros'!L202+'GRP Macros'!AF202=0,"",'GRP Macros'!L202+'GRP Macros'!AF202)</f>
        <v/>
      </c>
      <c r="J177" s="345" t="str">
        <f>IF('GRP Macros'!M202+'GRP Macros'!AG202=0,"",'GRP Macros'!M202+'GRP Macros'!AG202)</f>
        <v/>
      </c>
      <c r="K177" s="345" t="str">
        <f>IF('GRP Macros'!N202+'GRP Macros'!AH202=0,"",'GRP Macros'!N202+'GRP Macros'!AH202)</f>
        <v/>
      </c>
      <c r="L177" s="827" t="str">
        <f>IF('GRP Macros'!O202+'GRP Macros'!AI202=0,"",'GRP Macros'!O202+'GRP Macros'!AI202)</f>
        <v/>
      </c>
      <c r="M177" s="827" t="str">
        <f>IF('GRP Macros'!P202+'GRP Macros'!AJ202=0,"",'GRP Macros'!P202+'GRP Macros'!AJ202)</f>
        <v/>
      </c>
      <c r="N177" s="827" t="str">
        <f>IF('GRP Macros'!Q202+'GRP Macros'!AK202=0,"",'GRP Macros'!Q202+'GRP Macros'!AK202)</f>
        <v/>
      </c>
      <c r="O177" s="345" t="str">
        <f>IF('GRP Macros'!R202+'GRP Macros'!AL202=0,"",'GRP Macros'!R202+'GRP Macros'!AL202)</f>
        <v/>
      </c>
      <c r="P177" s="827" t="str">
        <f>IF('GRP Macros'!S202+'GRP Macros'!AM202=0,"",'GRP Macros'!S202+'GRP Macros'!AM202)</f>
        <v/>
      </c>
      <c r="Q177" s="345" t="str">
        <f>IF('GRP Macros'!T202+'GRP Macros'!AN202=0,"",'GRP Macros'!T202+'GRP Macros'!AN202)</f>
        <v/>
      </c>
      <c r="R177" s="827" t="str">
        <f>IF('GRP Macros'!U202+'GRP Macros'!AO202=0,"",'GRP Macros'!U202+'GRP Macros'!AO202)</f>
        <v/>
      </c>
      <c r="S177" s="827" t="str">
        <f>IF('GRP Macros'!V202+'GRP Macros'!AP202=0,"",'GRP Macros'!V202+'GRP Macros'!AP202)</f>
        <v/>
      </c>
      <c r="T177" s="345" t="str">
        <f>IF('GRP Macros'!W202+'GRP Macros'!AQ202=0,"",'GRP Macros'!W202+'GRP Macros'!AQ202)</f>
        <v/>
      </c>
      <c r="U177" s="827" t="str">
        <f>IF('GRP Macros'!X202+'GRP Macros'!AR202=0,"",'GRP Macros'!X202+'GRP Macros'!AR202)</f>
        <v/>
      </c>
      <c r="V177" s="827" t="str">
        <f>IF('GRP Macros'!Y202+'GRP Macros'!AS202=0,"",'GRP Macros'!Y202+'GRP Macros'!AS202)</f>
        <v/>
      </c>
      <c r="W177" s="827" t="str">
        <f>IF('GRP Macros'!Z202+'GRP Macros'!AT202=0,"",'GRP Macros'!Z202+'GRP Macros'!AT202)</f>
        <v/>
      </c>
      <c r="X177" s="827" t="str">
        <f>IF('GRP Macros'!AA202+'GRP Macros'!AU202=0,"",'GRP Macros'!AA202+'GRP Macros'!AU202)</f>
        <v/>
      </c>
      <c r="Y177" s="827" t="str">
        <f>IF('GRP Macros'!AB202+'GRP Macros'!AV202=0,"",'GRP Macros'!AB202+'GRP Macros'!AV202)</f>
        <v/>
      </c>
      <c r="Z177" s="616" t="str">
        <f>IF('GRP Macros'!AC202+'GRP Macros'!AW202=0,"",'GRP Macros'!AC202+'GRP Macros'!AW202)</f>
        <v/>
      </c>
    </row>
    <row r="178" spans="3:26" ht="15.6">
      <c r="C178" s="614" t="s">
        <v>30910</v>
      </c>
      <c r="D178" s="833" t="s">
        <v>30603</v>
      </c>
      <c r="E178" s="833" t="s">
        <v>30911</v>
      </c>
      <c r="F178" s="828">
        <f t="shared" si="6"/>
        <v>0</v>
      </c>
      <c r="G178" s="1058"/>
      <c r="H178" s="615" t="str">
        <f>IF('GRP Macros'!K203+'GRP Macros'!AE203=0,"",'GRP Macros'!K203+'GRP Macros'!AE203)</f>
        <v/>
      </c>
      <c r="I178" s="827" t="str">
        <f>IF('GRP Macros'!L203+'GRP Macros'!AF203=0,"",'GRP Macros'!L203+'GRP Macros'!AF203)</f>
        <v/>
      </c>
      <c r="J178" s="345" t="str">
        <f>IF('GRP Macros'!M203+'GRP Macros'!AG203=0,"",'GRP Macros'!M203+'GRP Macros'!AG203)</f>
        <v/>
      </c>
      <c r="K178" s="345" t="str">
        <f>IF('GRP Macros'!N203+'GRP Macros'!AH203=0,"",'GRP Macros'!N203+'GRP Macros'!AH203)</f>
        <v/>
      </c>
      <c r="L178" s="827" t="str">
        <f>IF('GRP Macros'!O203+'GRP Macros'!AI203=0,"",'GRP Macros'!O203+'GRP Macros'!AI203)</f>
        <v/>
      </c>
      <c r="M178" s="827" t="str">
        <f>IF('GRP Macros'!P203+'GRP Macros'!AJ203=0,"",'GRP Macros'!P203+'GRP Macros'!AJ203)</f>
        <v/>
      </c>
      <c r="N178" s="827" t="str">
        <f>IF('GRP Macros'!Q203+'GRP Macros'!AK203=0,"",'GRP Macros'!Q203+'GRP Macros'!AK203)</f>
        <v/>
      </c>
      <c r="O178" s="345" t="str">
        <f>IF('GRP Macros'!R203+'GRP Macros'!AL203=0,"",'GRP Macros'!R203+'GRP Macros'!AL203)</f>
        <v/>
      </c>
      <c r="P178" s="827" t="str">
        <f>IF('GRP Macros'!S203+'GRP Macros'!AM203=0,"",'GRP Macros'!S203+'GRP Macros'!AM203)</f>
        <v/>
      </c>
      <c r="Q178" s="345" t="str">
        <f>IF('GRP Macros'!T203+'GRP Macros'!AN203=0,"",'GRP Macros'!T203+'GRP Macros'!AN203)</f>
        <v/>
      </c>
      <c r="R178" s="827" t="str">
        <f>IF('GRP Macros'!U203+'GRP Macros'!AO203=0,"",'GRP Macros'!U203+'GRP Macros'!AO203)</f>
        <v/>
      </c>
      <c r="S178" s="827" t="str">
        <f>IF('GRP Macros'!V203+'GRP Macros'!AP203=0,"",'GRP Macros'!V203+'GRP Macros'!AP203)</f>
        <v/>
      </c>
      <c r="T178" s="345" t="str">
        <f>IF('GRP Macros'!W203+'GRP Macros'!AQ203=0,"",'GRP Macros'!W203+'GRP Macros'!AQ203)</f>
        <v/>
      </c>
      <c r="U178" s="827" t="str">
        <f>IF('GRP Macros'!X203+'GRP Macros'!AR203=0,"",'GRP Macros'!X203+'GRP Macros'!AR203)</f>
        <v/>
      </c>
      <c r="V178" s="827" t="str">
        <f>IF('GRP Macros'!Y203+'GRP Macros'!AS203=0,"",'GRP Macros'!Y203+'GRP Macros'!AS203)</f>
        <v/>
      </c>
      <c r="W178" s="827" t="str">
        <f>IF('GRP Macros'!Z203+'GRP Macros'!AT203=0,"",'GRP Macros'!Z203+'GRP Macros'!AT203)</f>
        <v/>
      </c>
      <c r="X178" s="827" t="str">
        <f>IF('GRP Macros'!AA203+'GRP Macros'!AU203=0,"",'GRP Macros'!AA203+'GRP Macros'!AU203)</f>
        <v/>
      </c>
      <c r="Y178" s="827" t="str">
        <f>IF('GRP Macros'!AB203+'GRP Macros'!AV203=0,"",'GRP Macros'!AB203+'GRP Macros'!AV203)</f>
        <v/>
      </c>
      <c r="Z178" s="616" t="str">
        <f>IF('GRP Macros'!AC203+'GRP Macros'!AW203=0,"",'GRP Macros'!AC203+'GRP Macros'!AW203)</f>
        <v/>
      </c>
    </row>
    <row r="179" spans="3:26" ht="15.6">
      <c r="C179" s="614" t="s">
        <v>30912</v>
      </c>
      <c r="D179" s="833" t="s">
        <v>30603</v>
      </c>
      <c r="E179" s="833" t="s">
        <v>30913</v>
      </c>
      <c r="F179" s="828">
        <f t="shared" si="6"/>
        <v>0</v>
      </c>
      <c r="G179" s="1058"/>
      <c r="H179" s="615" t="str">
        <f>IF('GRP Macros'!K204+'GRP Macros'!AE204=0,"",'GRP Macros'!K204+'GRP Macros'!AE204)</f>
        <v/>
      </c>
      <c r="I179" s="827" t="str">
        <f>IF('GRP Macros'!L204+'GRP Macros'!AF204=0,"",'GRP Macros'!L204+'GRP Macros'!AF204)</f>
        <v/>
      </c>
      <c r="J179" s="345" t="str">
        <f>IF('GRP Macros'!M204+'GRP Macros'!AG204=0,"",'GRP Macros'!M204+'GRP Macros'!AG204)</f>
        <v/>
      </c>
      <c r="K179" s="345" t="str">
        <f>IF('GRP Macros'!N204+'GRP Macros'!AH204=0,"",'GRP Macros'!N204+'GRP Macros'!AH204)</f>
        <v/>
      </c>
      <c r="L179" s="827" t="str">
        <f>IF('GRP Macros'!O204+'GRP Macros'!AI204=0,"",'GRP Macros'!O204+'GRP Macros'!AI204)</f>
        <v/>
      </c>
      <c r="M179" s="827" t="str">
        <f>IF('GRP Macros'!P204+'GRP Macros'!AJ204=0,"",'GRP Macros'!P204+'GRP Macros'!AJ204)</f>
        <v/>
      </c>
      <c r="N179" s="827" t="str">
        <f>IF('GRP Macros'!Q204+'GRP Macros'!AK204=0,"",'GRP Macros'!Q204+'GRP Macros'!AK204)</f>
        <v/>
      </c>
      <c r="O179" s="345" t="str">
        <f>IF('GRP Macros'!R204+'GRP Macros'!AL204=0,"",'GRP Macros'!R204+'GRP Macros'!AL204)</f>
        <v/>
      </c>
      <c r="P179" s="827" t="str">
        <f>IF('GRP Macros'!S204+'GRP Macros'!AM204=0,"",'GRP Macros'!S204+'GRP Macros'!AM204)</f>
        <v/>
      </c>
      <c r="Q179" s="345" t="str">
        <f>IF('GRP Macros'!T204+'GRP Macros'!AN204=0,"",'GRP Macros'!T204+'GRP Macros'!AN204)</f>
        <v/>
      </c>
      <c r="R179" s="827" t="str">
        <f>IF('GRP Macros'!U204+'GRP Macros'!AO204=0,"",'GRP Macros'!U204+'GRP Macros'!AO204)</f>
        <v/>
      </c>
      <c r="S179" s="827" t="str">
        <f>IF('GRP Macros'!V204+'GRP Macros'!AP204=0,"",'GRP Macros'!V204+'GRP Macros'!AP204)</f>
        <v/>
      </c>
      <c r="T179" s="345" t="str">
        <f>IF('GRP Macros'!W204+'GRP Macros'!AQ204=0,"",'GRP Macros'!W204+'GRP Macros'!AQ204)</f>
        <v/>
      </c>
      <c r="U179" s="827" t="str">
        <f>IF('GRP Macros'!X204+'GRP Macros'!AR204=0,"",'GRP Macros'!X204+'GRP Macros'!AR204)</f>
        <v/>
      </c>
      <c r="V179" s="827" t="str">
        <f>IF('GRP Macros'!Y204+'GRP Macros'!AS204=0,"",'GRP Macros'!Y204+'GRP Macros'!AS204)</f>
        <v/>
      </c>
      <c r="W179" s="827" t="str">
        <f>IF('GRP Macros'!Z204+'GRP Macros'!AT204=0,"",'GRP Macros'!Z204+'GRP Macros'!AT204)</f>
        <v/>
      </c>
      <c r="X179" s="827" t="str">
        <f>IF('GRP Macros'!AA204+'GRP Macros'!AU204=0,"",'GRP Macros'!AA204+'GRP Macros'!AU204)</f>
        <v/>
      </c>
      <c r="Y179" s="827" t="str">
        <f>IF('GRP Macros'!AB204+'GRP Macros'!AV204=0,"",'GRP Macros'!AB204+'GRP Macros'!AV204)</f>
        <v/>
      </c>
      <c r="Z179" s="616" t="str">
        <f>IF('GRP Macros'!AC204+'GRP Macros'!AW204=0,"",'GRP Macros'!AC204+'GRP Macros'!AW204)</f>
        <v/>
      </c>
    </row>
    <row r="180" spans="3:26" ht="15.6">
      <c r="C180" s="614" t="s">
        <v>30914</v>
      </c>
      <c r="D180" s="833" t="s">
        <v>30603</v>
      </c>
      <c r="E180" s="833" t="s">
        <v>30915</v>
      </c>
      <c r="F180" s="828">
        <f t="shared" si="6"/>
        <v>0</v>
      </c>
      <c r="G180" s="1058"/>
      <c r="H180" s="615" t="str">
        <f>IF('GRP Macros'!K205+'GRP Macros'!AE205=0,"",'GRP Macros'!K205+'GRP Macros'!AE205)</f>
        <v/>
      </c>
      <c r="I180" s="827" t="str">
        <f>IF('GRP Macros'!L205+'GRP Macros'!AF205=0,"",'GRP Macros'!L205+'GRP Macros'!AF205)</f>
        <v/>
      </c>
      <c r="J180" s="345" t="str">
        <f>IF('GRP Macros'!M205+'GRP Macros'!AG205=0,"",'GRP Macros'!M205+'GRP Macros'!AG205)</f>
        <v/>
      </c>
      <c r="K180" s="345" t="str">
        <f>IF('GRP Macros'!N205+'GRP Macros'!AH205=0,"",'GRP Macros'!N205+'GRP Macros'!AH205)</f>
        <v/>
      </c>
      <c r="L180" s="827" t="str">
        <f>IF('GRP Macros'!O205+'GRP Macros'!AI205=0,"",'GRP Macros'!O205+'GRP Macros'!AI205)</f>
        <v/>
      </c>
      <c r="M180" s="827" t="str">
        <f>IF('GRP Macros'!P205+'GRP Macros'!AJ205=0,"",'GRP Macros'!P205+'GRP Macros'!AJ205)</f>
        <v/>
      </c>
      <c r="N180" s="827" t="str">
        <f>IF('GRP Macros'!Q205+'GRP Macros'!AK205=0,"",'GRP Macros'!Q205+'GRP Macros'!AK205)</f>
        <v/>
      </c>
      <c r="O180" s="345" t="str">
        <f>IF('GRP Macros'!R205+'GRP Macros'!AL205=0,"",'GRP Macros'!R205+'GRP Macros'!AL205)</f>
        <v/>
      </c>
      <c r="P180" s="827" t="str">
        <f>IF('GRP Macros'!S205+'GRP Macros'!AM205=0,"",'GRP Macros'!S205+'GRP Macros'!AM205)</f>
        <v/>
      </c>
      <c r="Q180" s="345" t="str">
        <f>IF('GRP Macros'!T205+'GRP Macros'!AN205=0,"",'GRP Macros'!T205+'GRP Macros'!AN205)</f>
        <v/>
      </c>
      <c r="R180" s="827" t="str">
        <f>IF('GRP Macros'!U205+'GRP Macros'!AO205=0,"",'GRP Macros'!U205+'GRP Macros'!AO205)</f>
        <v/>
      </c>
      <c r="S180" s="827" t="str">
        <f>IF('GRP Macros'!V205+'GRP Macros'!AP205=0,"",'GRP Macros'!V205+'GRP Macros'!AP205)</f>
        <v/>
      </c>
      <c r="T180" s="345" t="str">
        <f>IF('GRP Macros'!W205+'GRP Macros'!AQ205=0,"",'GRP Macros'!W205+'GRP Macros'!AQ205)</f>
        <v/>
      </c>
      <c r="U180" s="827" t="str">
        <f>IF('GRP Macros'!X205+'GRP Macros'!AR205=0,"",'GRP Macros'!X205+'GRP Macros'!AR205)</f>
        <v/>
      </c>
      <c r="V180" s="827" t="str">
        <f>IF('GRP Macros'!Y205+'GRP Macros'!AS205=0,"",'GRP Macros'!Y205+'GRP Macros'!AS205)</f>
        <v/>
      </c>
      <c r="W180" s="827" t="str">
        <f>IF('GRP Macros'!Z205+'GRP Macros'!AT205=0,"",'GRP Macros'!Z205+'GRP Macros'!AT205)</f>
        <v/>
      </c>
      <c r="X180" s="827" t="str">
        <f>IF('GRP Macros'!AA205+'GRP Macros'!AU205=0,"",'GRP Macros'!AA205+'GRP Macros'!AU205)</f>
        <v/>
      </c>
      <c r="Y180" s="827" t="str">
        <f>IF('GRP Macros'!AB205+'GRP Macros'!AV205=0,"",'GRP Macros'!AB205+'GRP Macros'!AV205)</f>
        <v/>
      </c>
      <c r="Z180" s="616" t="str">
        <f>IF('GRP Macros'!AC205+'GRP Macros'!AW205=0,"",'GRP Macros'!AC205+'GRP Macros'!AW205)</f>
        <v/>
      </c>
    </row>
    <row r="181" spans="3:26" ht="15.6">
      <c r="C181" s="614" t="s">
        <v>30916</v>
      </c>
      <c r="D181" s="833" t="s">
        <v>30603</v>
      </c>
      <c r="E181" s="833" t="s">
        <v>30917</v>
      </c>
      <c r="F181" s="828">
        <f t="shared" si="6"/>
        <v>0</v>
      </c>
      <c r="G181" s="1058"/>
      <c r="H181" s="615" t="str">
        <f>IF('GRP Macros'!K206+'GRP Macros'!AE206=0,"",'GRP Macros'!K206+'GRP Macros'!AE206)</f>
        <v/>
      </c>
      <c r="I181" s="827" t="str">
        <f>IF('GRP Macros'!L206+'GRP Macros'!AF206=0,"",'GRP Macros'!L206+'GRP Macros'!AF206)</f>
        <v/>
      </c>
      <c r="J181" s="345" t="str">
        <f>IF('GRP Macros'!M206+'GRP Macros'!AG206=0,"",'GRP Macros'!M206+'GRP Macros'!AG206)</f>
        <v/>
      </c>
      <c r="K181" s="345" t="str">
        <f>IF('GRP Macros'!N206+'GRP Macros'!AH206=0,"",'GRP Macros'!N206+'GRP Macros'!AH206)</f>
        <v/>
      </c>
      <c r="L181" s="827" t="str">
        <f>IF('GRP Macros'!O206+'GRP Macros'!AI206=0,"",'GRP Macros'!O206+'GRP Macros'!AI206)</f>
        <v/>
      </c>
      <c r="M181" s="827" t="str">
        <f>IF('GRP Macros'!P206+'GRP Macros'!AJ206=0,"",'GRP Macros'!P206+'GRP Macros'!AJ206)</f>
        <v/>
      </c>
      <c r="N181" s="827" t="str">
        <f>IF('GRP Macros'!Q206+'GRP Macros'!AK206=0,"",'GRP Macros'!Q206+'GRP Macros'!AK206)</f>
        <v/>
      </c>
      <c r="O181" s="345" t="str">
        <f>IF('GRP Macros'!R206+'GRP Macros'!AL206=0,"",'GRP Macros'!R206+'GRP Macros'!AL206)</f>
        <v/>
      </c>
      <c r="P181" s="827" t="str">
        <f>IF('GRP Macros'!S206+'GRP Macros'!AM206=0,"",'GRP Macros'!S206+'GRP Macros'!AM206)</f>
        <v/>
      </c>
      <c r="Q181" s="345" t="str">
        <f>IF('GRP Macros'!T206+'GRP Macros'!AN206=0,"",'GRP Macros'!T206+'GRP Macros'!AN206)</f>
        <v/>
      </c>
      <c r="R181" s="827" t="str">
        <f>IF('GRP Macros'!U206+'GRP Macros'!AO206=0,"",'GRP Macros'!U206+'GRP Macros'!AO206)</f>
        <v/>
      </c>
      <c r="S181" s="827" t="str">
        <f>IF('GRP Macros'!V206+'GRP Macros'!AP206=0,"",'GRP Macros'!V206+'GRP Macros'!AP206)</f>
        <v/>
      </c>
      <c r="T181" s="345" t="str">
        <f>IF('GRP Macros'!W206+'GRP Macros'!AQ206=0,"",'GRP Macros'!W206+'GRP Macros'!AQ206)</f>
        <v/>
      </c>
      <c r="U181" s="827" t="str">
        <f>IF('GRP Macros'!X206+'GRP Macros'!AR206=0,"",'GRP Macros'!X206+'GRP Macros'!AR206)</f>
        <v/>
      </c>
      <c r="V181" s="827" t="str">
        <f>IF('GRP Macros'!Y206+'GRP Macros'!AS206=0,"",'GRP Macros'!Y206+'GRP Macros'!AS206)</f>
        <v/>
      </c>
      <c r="W181" s="827" t="str">
        <f>IF('GRP Macros'!Z206+'GRP Macros'!AT206=0,"",'GRP Macros'!Z206+'GRP Macros'!AT206)</f>
        <v/>
      </c>
      <c r="X181" s="827" t="str">
        <f>IF('GRP Macros'!AA206+'GRP Macros'!AU206=0,"",'GRP Macros'!AA206+'GRP Macros'!AU206)</f>
        <v/>
      </c>
      <c r="Y181" s="827" t="str">
        <f>IF('GRP Macros'!AB206+'GRP Macros'!AV206=0,"",'GRP Macros'!AB206+'GRP Macros'!AV206)</f>
        <v/>
      </c>
      <c r="Z181" s="616" t="str">
        <f>IF('GRP Macros'!AC206+'GRP Macros'!AW206=0,"",'GRP Macros'!AC206+'GRP Macros'!AW206)</f>
        <v/>
      </c>
    </row>
    <row r="182" spans="3:26" ht="15.6">
      <c r="C182" s="614" t="s">
        <v>30918</v>
      </c>
      <c r="D182" s="833" t="s">
        <v>30603</v>
      </c>
      <c r="E182" s="833" t="s">
        <v>30919</v>
      </c>
      <c r="F182" s="828">
        <f t="shared" si="6"/>
        <v>0</v>
      </c>
      <c r="G182" s="1058"/>
      <c r="H182" s="615" t="str">
        <f>IF('GRP Macros'!K207+'GRP Macros'!AE207=0,"",'GRP Macros'!K207+'GRP Macros'!AE207)</f>
        <v/>
      </c>
      <c r="I182" s="827" t="str">
        <f>IF('GRP Macros'!L207+'GRP Macros'!AF207=0,"",'GRP Macros'!L207+'GRP Macros'!AF207)</f>
        <v/>
      </c>
      <c r="J182" s="345" t="str">
        <f>IF('GRP Macros'!M207+'GRP Macros'!AG207=0,"",'GRP Macros'!M207+'GRP Macros'!AG207)</f>
        <v/>
      </c>
      <c r="K182" s="345" t="str">
        <f>IF('GRP Macros'!N207+'GRP Macros'!AH207=0,"",'GRP Macros'!N207+'GRP Macros'!AH207)</f>
        <v/>
      </c>
      <c r="L182" s="827" t="str">
        <f>IF('GRP Macros'!O207+'GRP Macros'!AI207=0,"",'GRP Macros'!O207+'GRP Macros'!AI207)</f>
        <v/>
      </c>
      <c r="M182" s="827" t="str">
        <f>IF('GRP Macros'!P207+'GRP Macros'!AJ207=0,"",'GRP Macros'!P207+'GRP Macros'!AJ207)</f>
        <v/>
      </c>
      <c r="N182" s="827" t="str">
        <f>IF('GRP Macros'!Q207+'GRP Macros'!AK207=0,"",'GRP Macros'!Q207+'GRP Macros'!AK207)</f>
        <v/>
      </c>
      <c r="O182" s="345" t="str">
        <f>IF('GRP Macros'!R207+'GRP Macros'!AL207=0,"",'GRP Macros'!R207+'GRP Macros'!AL207)</f>
        <v/>
      </c>
      <c r="P182" s="827" t="str">
        <f>IF('GRP Macros'!S207+'GRP Macros'!AM207=0,"",'GRP Macros'!S207+'GRP Macros'!AM207)</f>
        <v/>
      </c>
      <c r="Q182" s="345" t="str">
        <f>IF('GRP Macros'!T207+'GRP Macros'!AN207=0,"",'GRP Macros'!T207+'GRP Macros'!AN207)</f>
        <v/>
      </c>
      <c r="R182" s="827" t="str">
        <f>IF('GRP Macros'!U207+'GRP Macros'!AO207=0,"",'GRP Macros'!U207+'GRP Macros'!AO207)</f>
        <v/>
      </c>
      <c r="S182" s="827" t="str">
        <f>IF('GRP Macros'!V207+'GRP Macros'!AP207=0,"",'GRP Macros'!V207+'GRP Macros'!AP207)</f>
        <v/>
      </c>
      <c r="T182" s="345" t="str">
        <f>IF('GRP Macros'!W207+'GRP Macros'!AQ207=0,"",'GRP Macros'!W207+'GRP Macros'!AQ207)</f>
        <v/>
      </c>
      <c r="U182" s="827" t="str">
        <f>IF('GRP Macros'!X207+'GRP Macros'!AR207=0,"",'GRP Macros'!X207+'GRP Macros'!AR207)</f>
        <v/>
      </c>
      <c r="V182" s="827" t="str">
        <f>IF('GRP Macros'!Y207+'GRP Macros'!AS207=0,"",'GRP Macros'!Y207+'GRP Macros'!AS207)</f>
        <v/>
      </c>
      <c r="W182" s="827" t="str">
        <f>IF('GRP Macros'!Z207+'GRP Macros'!AT207=0,"",'GRP Macros'!Z207+'GRP Macros'!AT207)</f>
        <v/>
      </c>
      <c r="X182" s="827" t="str">
        <f>IF('GRP Macros'!AA207+'GRP Macros'!AU207=0,"",'GRP Macros'!AA207+'GRP Macros'!AU207)</f>
        <v/>
      </c>
      <c r="Y182" s="827" t="str">
        <f>IF('GRP Macros'!AB207+'GRP Macros'!AV207=0,"",'GRP Macros'!AB207+'GRP Macros'!AV207)</f>
        <v/>
      </c>
      <c r="Z182" s="616" t="str">
        <f>IF('GRP Macros'!AC207+'GRP Macros'!AW207=0,"",'GRP Macros'!AC207+'GRP Macros'!AW207)</f>
        <v/>
      </c>
    </row>
    <row r="183" spans="3:26" ht="15.6">
      <c r="C183" s="614" t="s">
        <v>30920</v>
      </c>
      <c r="D183" s="833" t="s">
        <v>30603</v>
      </c>
      <c r="E183" s="833" t="s">
        <v>30921</v>
      </c>
      <c r="F183" s="828">
        <f t="shared" si="6"/>
        <v>0</v>
      </c>
      <c r="G183" s="1058"/>
      <c r="H183" s="615" t="str">
        <f>IF('GRP Macros'!K208+'GRP Macros'!AE208=0,"",'GRP Macros'!K208+'GRP Macros'!AE208)</f>
        <v/>
      </c>
      <c r="I183" s="827" t="str">
        <f>IF('GRP Macros'!L208+'GRP Macros'!AF208=0,"",'GRP Macros'!L208+'GRP Macros'!AF208)</f>
        <v/>
      </c>
      <c r="J183" s="345" t="str">
        <f>IF('GRP Macros'!M208+'GRP Macros'!AG208=0,"",'GRP Macros'!M208+'GRP Macros'!AG208)</f>
        <v/>
      </c>
      <c r="K183" s="345" t="str">
        <f>IF('GRP Macros'!N208+'GRP Macros'!AH208=0,"",'GRP Macros'!N208+'GRP Macros'!AH208)</f>
        <v/>
      </c>
      <c r="L183" s="827" t="str">
        <f>IF('GRP Macros'!O208+'GRP Macros'!AI208=0,"",'GRP Macros'!O208+'GRP Macros'!AI208)</f>
        <v/>
      </c>
      <c r="M183" s="827" t="str">
        <f>IF('GRP Macros'!P208+'GRP Macros'!AJ208=0,"",'GRP Macros'!P208+'GRP Macros'!AJ208)</f>
        <v/>
      </c>
      <c r="N183" s="827" t="str">
        <f>IF('GRP Macros'!Q208+'GRP Macros'!AK208=0,"",'GRP Macros'!Q208+'GRP Macros'!AK208)</f>
        <v/>
      </c>
      <c r="O183" s="345" t="str">
        <f>IF('GRP Macros'!R208+'GRP Macros'!AL208=0,"",'GRP Macros'!R208+'GRP Macros'!AL208)</f>
        <v/>
      </c>
      <c r="P183" s="827" t="str">
        <f>IF('GRP Macros'!S208+'GRP Macros'!AM208=0,"",'GRP Macros'!S208+'GRP Macros'!AM208)</f>
        <v/>
      </c>
      <c r="Q183" s="345" t="str">
        <f>IF('GRP Macros'!T208+'GRP Macros'!AN208=0,"",'GRP Macros'!T208+'GRP Macros'!AN208)</f>
        <v/>
      </c>
      <c r="R183" s="827" t="str">
        <f>IF('GRP Macros'!U208+'GRP Macros'!AO208=0,"",'GRP Macros'!U208+'GRP Macros'!AO208)</f>
        <v/>
      </c>
      <c r="S183" s="827" t="str">
        <f>IF('GRP Macros'!V208+'GRP Macros'!AP208=0,"",'GRP Macros'!V208+'GRP Macros'!AP208)</f>
        <v/>
      </c>
      <c r="T183" s="345" t="str">
        <f>IF('GRP Macros'!W208+'GRP Macros'!AQ208=0,"",'GRP Macros'!W208+'GRP Macros'!AQ208)</f>
        <v/>
      </c>
      <c r="U183" s="827" t="str">
        <f>IF('GRP Macros'!X208+'GRP Macros'!AR208=0,"",'GRP Macros'!X208+'GRP Macros'!AR208)</f>
        <v/>
      </c>
      <c r="V183" s="827" t="str">
        <f>IF('GRP Macros'!Y208+'GRP Macros'!AS208=0,"",'GRP Macros'!Y208+'GRP Macros'!AS208)</f>
        <v/>
      </c>
      <c r="W183" s="827" t="str">
        <f>IF('GRP Macros'!Z208+'GRP Macros'!AT208=0,"",'GRP Macros'!Z208+'GRP Macros'!AT208)</f>
        <v/>
      </c>
      <c r="X183" s="827" t="str">
        <f>IF('GRP Macros'!AA208+'GRP Macros'!AU208=0,"",'GRP Macros'!AA208+'GRP Macros'!AU208)</f>
        <v/>
      </c>
      <c r="Y183" s="827" t="str">
        <f>IF('GRP Macros'!AB208+'GRP Macros'!AV208=0,"",'GRP Macros'!AB208+'GRP Macros'!AV208)</f>
        <v/>
      </c>
      <c r="Z183" s="616" t="str">
        <f>IF('GRP Macros'!AC208+'GRP Macros'!AW208=0,"",'GRP Macros'!AC208+'GRP Macros'!AW208)</f>
        <v/>
      </c>
    </row>
    <row r="184" spans="3:26" ht="15.6">
      <c r="C184" s="614" t="s">
        <v>30922</v>
      </c>
      <c r="D184" s="833" t="s">
        <v>30603</v>
      </c>
      <c r="E184" s="833" t="s">
        <v>30923</v>
      </c>
      <c r="F184" s="828">
        <f t="shared" si="6"/>
        <v>0</v>
      </c>
      <c r="G184" s="1058"/>
      <c r="H184" s="615" t="str">
        <f>IF('GRP Macros'!K209+'GRP Macros'!AE209=0,"",'GRP Macros'!K209+'GRP Macros'!AE209)</f>
        <v/>
      </c>
      <c r="I184" s="827" t="str">
        <f>IF('GRP Macros'!L209+'GRP Macros'!AF209=0,"",'GRP Macros'!L209+'GRP Macros'!AF209)</f>
        <v/>
      </c>
      <c r="J184" s="345" t="str">
        <f>IF('GRP Macros'!M209+'GRP Macros'!AG209=0,"",'GRP Macros'!M209+'GRP Macros'!AG209)</f>
        <v/>
      </c>
      <c r="K184" s="345" t="str">
        <f>IF('GRP Macros'!N209+'GRP Macros'!AH209=0,"",'GRP Macros'!N209+'GRP Macros'!AH209)</f>
        <v/>
      </c>
      <c r="L184" s="827" t="str">
        <f>IF('GRP Macros'!O209+'GRP Macros'!AI209=0,"",'GRP Macros'!O209+'GRP Macros'!AI209)</f>
        <v/>
      </c>
      <c r="M184" s="827" t="str">
        <f>IF('GRP Macros'!P209+'GRP Macros'!AJ209=0,"",'GRP Macros'!P209+'GRP Macros'!AJ209)</f>
        <v/>
      </c>
      <c r="N184" s="827" t="str">
        <f>IF('GRP Macros'!Q209+'GRP Macros'!AK209=0,"",'GRP Macros'!Q209+'GRP Macros'!AK209)</f>
        <v/>
      </c>
      <c r="O184" s="345" t="str">
        <f>IF('GRP Macros'!R209+'GRP Macros'!AL209=0,"",'GRP Macros'!R209+'GRP Macros'!AL209)</f>
        <v/>
      </c>
      <c r="P184" s="827" t="str">
        <f>IF('GRP Macros'!S209+'GRP Macros'!AM209=0,"",'GRP Macros'!S209+'GRP Macros'!AM209)</f>
        <v/>
      </c>
      <c r="Q184" s="345" t="str">
        <f>IF('GRP Macros'!T209+'GRP Macros'!AN209=0,"",'GRP Macros'!T209+'GRP Macros'!AN209)</f>
        <v/>
      </c>
      <c r="R184" s="827" t="str">
        <f>IF('GRP Macros'!U209+'GRP Macros'!AO209=0,"",'GRP Macros'!U209+'GRP Macros'!AO209)</f>
        <v/>
      </c>
      <c r="S184" s="827" t="str">
        <f>IF('GRP Macros'!V209+'GRP Macros'!AP209=0,"",'GRP Macros'!V209+'GRP Macros'!AP209)</f>
        <v/>
      </c>
      <c r="T184" s="345" t="str">
        <f>IF('GRP Macros'!W209+'GRP Macros'!AQ209=0,"",'GRP Macros'!W209+'GRP Macros'!AQ209)</f>
        <v/>
      </c>
      <c r="U184" s="827" t="str">
        <f>IF('GRP Macros'!X209+'GRP Macros'!AR209=0,"",'GRP Macros'!X209+'GRP Macros'!AR209)</f>
        <v/>
      </c>
      <c r="V184" s="827" t="str">
        <f>IF('GRP Macros'!Y209+'GRP Macros'!AS209=0,"",'GRP Macros'!Y209+'GRP Macros'!AS209)</f>
        <v/>
      </c>
      <c r="W184" s="827" t="str">
        <f>IF('GRP Macros'!Z209+'GRP Macros'!AT209=0,"",'GRP Macros'!Z209+'GRP Macros'!AT209)</f>
        <v/>
      </c>
      <c r="X184" s="827" t="str">
        <f>IF('GRP Macros'!AA209+'GRP Macros'!AU209=0,"",'GRP Macros'!AA209+'GRP Macros'!AU209)</f>
        <v/>
      </c>
      <c r="Y184" s="827" t="str">
        <f>IF('GRP Macros'!AB209+'GRP Macros'!AV209=0,"",'GRP Macros'!AB209+'GRP Macros'!AV209)</f>
        <v/>
      </c>
      <c r="Z184" s="616" t="str">
        <f>IF('GRP Macros'!AC209+'GRP Macros'!AW209=0,"",'GRP Macros'!AC209+'GRP Macros'!AW209)</f>
        <v/>
      </c>
    </row>
    <row r="185" spans="3:26" ht="15.6">
      <c r="C185" s="614" t="s">
        <v>30924</v>
      </c>
      <c r="D185" s="833" t="s">
        <v>30603</v>
      </c>
      <c r="E185" s="833" t="s">
        <v>30925</v>
      </c>
      <c r="F185" s="828">
        <f t="shared" si="6"/>
        <v>0</v>
      </c>
      <c r="G185" s="1058"/>
      <c r="H185" s="615" t="str">
        <f>IF('GRP Macros'!K210+'GRP Macros'!AE210=0,"",'GRP Macros'!K210+'GRP Macros'!AE210)</f>
        <v/>
      </c>
      <c r="I185" s="827" t="str">
        <f>IF('GRP Macros'!L210+'GRP Macros'!AF210=0,"",'GRP Macros'!L210+'GRP Macros'!AF210)</f>
        <v/>
      </c>
      <c r="J185" s="345" t="str">
        <f>IF('GRP Macros'!M210+'GRP Macros'!AG210=0,"",'GRP Macros'!M210+'GRP Macros'!AG210)</f>
        <v/>
      </c>
      <c r="K185" s="345" t="str">
        <f>IF('GRP Macros'!N210+'GRP Macros'!AH210=0,"",'GRP Macros'!N210+'GRP Macros'!AH210)</f>
        <v/>
      </c>
      <c r="L185" s="827" t="str">
        <f>IF('GRP Macros'!O210+'GRP Macros'!AI210=0,"",'GRP Macros'!O210+'GRP Macros'!AI210)</f>
        <v/>
      </c>
      <c r="M185" s="827" t="str">
        <f>IF('GRP Macros'!P210+'GRP Macros'!AJ210=0,"",'GRP Macros'!P210+'GRP Macros'!AJ210)</f>
        <v/>
      </c>
      <c r="N185" s="827" t="str">
        <f>IF('GRP Macros'!Q210+'GRP Macros'!AK210=0,"",'GRP Macros'!Q210+'GRP Macros'!AK210)</f>
        <v/>
      </c>
      <c r="O185" s="345" t="str">
        <f>IF('GRP Macros'!R210+'GRP Macros'!AL210=0,"",'GRP Macros'!R210+'GRP Macros'!AL210)</f>
        <v/>
      </c>
      <c r="P185" s="827" t="str">
        <f>IF('GRP Macros'!S210+'GRP Macros'!AM210=0,"",'GRP Macros'!S210+'GRP Macros'!AM210)</f>
        <v/>
      </c>
      <c r="Q185" s="345" t="str">
        <f>IF('GRP Macros'!T210+'GRP Macros'!AN210=0,"",'GRP Macros'!T210+'GRP Macros'!AN210)</f>
        <v/>
      </c>
      <c r="R185" s="827" t="str">
        <f>IF('GRP Macros'!U210+'GRP Macros'!AO210=0,"",'GRP Macros'!U210+'GRP Macros'!AO210)</f>
        <v/>
      </c>
      <c r="S185" s="827" t="str">
        <f>IF('GRP Macros'!V210+'GRP Macros'!AP210=0,"",'GRP Macros'!V210+'GRP Macros'!AP210)</f>
        <v/>
      </c>
      <c r="T185" s="345" t="str">
        <f>IF('GRP Macros'!W210+'GRP Macros'!AQ210=0,"",'GRP Macros'!W210+'GRP Macros'!AQ210)</f>
        <v/>
      </c>
      <c r="U185" s="827" t="str">
        <f>IF('GRP Macros'!X210+'GRP Macros'!AR210=0,"",'GRP Macros'!X210+'GRP Macros'!AR210)</f>
        <v/>
      </c>
      <c r="V185" s="827" t="str">
        <f>IF('GRP Macros'!Y210+'GRP Macros'!AS210=0,"",'GRP Macros'!Y210+'GRP Macros'!AS210)</f>
        <v/>
      </c>
      <c r="W185" s="827" t="str">
        <f>IF('GRP Macros'!Z210+'GRP Macros'!AT210=0,"",'GRP Macros'!Z210+'GRP Macros'!AT210)</f>
        <v/>
      </c>
      <c r="X185" s="827" t="str">
        <f>IF('GRP Macros'!AA210+'GRP Macros'!AU210=0,"",'GRP Macros'!AA210+'GRP Macros'!AU210)</f>
        <v/>
      </c>
      <c r="Y185" s="827" t="str">
        <f>IF('GRP Macros'!AB210+'GRP Macros'!AV210=0,"",'GRP Macros'!AB210+'GRP Macros'!AV210)</f>
        <v/>
      </c>
      <c r="Z185" s="616" t="str">
        <f>IF('GRP Macros'!AC210+'GRP Macros'!AW210=0,"",'GRP Macros'!AC210+'GRP Macros'!AW210)</f>
        <v/>
      </c>
    </row>
    <row r="186" spans="3:26" ht="15.6">
      <c r="C186" s="614"/>
      <c r="D186" s="834"/>
      <c r="E186" s="834"/>
      <c r="F186" s="828">
        <f t="shared" si="6"/>
        <v>0</v>
      </c>
      <c r="G186" s="1058"/>
      <c r="H186" s="615"/>
      <c r="I186" s="827"/>
      <c r="J186" s="827"/>
      <c r="K186" s="827"/>
      <c r="L186" s="827"/>
      <c r="M186" s="827"/>
      <c r="N186" s="827"/>
      <c r="O186" s="827"/>
      <c r="P186" s="827"/>
      <c r="Q186" s="827"/>
      <c r="R186" s="827"/>
      <c r="S186" s="827"/>
      <c r="T186" s="827"/>
      <c r="U186" s="827"/>
      <c r="V186" s="827"/>
      <c r="W186" s="827"/>
      <c r="X186" s="827"/>
      <c r="Y186" s="827"/>
      <c r="Z186" s="616"/>
    </row>
    <row r="187" spans="3:26" ht="15.6">
      <c r="C187" s="614" t="s">
        <v>30926</v>
      </c>
      <c r="D187" s="833" t="s">
        <v>30603</v>
      </c>
      <c r="E187" s="833" t="s">
        <v>30927</v>
      </c>
      <c r="F187" s="828">
        <f t="shared" si="6"/>
        <v>0</v>
      </c>
      <c r="G187" s="1058"/>
      <c r="H187" s="615" t="str">
        <f>IF('GRP Macros'!K121+'GRP Macros'!AE121=0,"",'GRP Macros'!K121+'GRP Macros'!AE121)</f>
        <v/>
      </c>
      <c r="I187" s="827" t="str">
        <f>IF('GRP Macros'!L121+'GRP Macros'!AF121=0,"",'GRP Macros'!L121+'GRP Macros'!AF121)</f>
        <v/>
      </c>
      <c r="J187" s="345" t="str">
        <f>IF('GRP Macros'!M121+'GRP Macros'!AG121=0,"",'GRP Macros'!M121+'GRP Macros'!AG121)</f>
        <v/>
      </c>
      <c r="K187" s="345" t="str">
        <f>IF('GRP Macros'!N121+'GRP Macros'!AH121=0,"",'GRP Macros'!N121+'GRP Macros'!AH121)</f>
        <v/>
      </c>
      <c r="L187" s="827" t="str">
        <f>IF('GRP Macros'!O121+'GRP Macros'!AI121=0,"",'GRP Macros'!O121+'GRP Macros'!AI121)</f>
        <v/>
      </c>
      <c r="M187" s="827" t="str">
        <f>IF('GRP Macros'!P121+'GRP Macros'!AJ121=0,"",'GRP Macros'!P121+'GRP Macros'!AJ121)</f>
        <v/>
      </c>
      <c r="N187" s="827" t="str">
        <f>IF('GRP Macros'!Q121+'GRP Macros'!AK121=0,"",'GRP Macros'!Q121+'GRP Macros'!AK121)</f>
        <v/>
      </c>
      <c r="O187" s="345" t="str">
        <f>IF('GRP Macros'!R121+'GRP Macros'!AL121=0,"",'GRP Macros'!R121+'GRP Macros'!AL121)</f>
        <v/>
      </c>
      <c r="P187" s="827" t="str">
        <f>IF('GRP Macros'!S121+'GRP Macros'!AM121=0,"",'GRP Macros'!S121+'GRP Macros'!AM121)</f>
        <v/>
      </c>
      <c r="Q187" s="345" t="str">
        <f>IF('GRP Macros'!T121+'GRP Macros'!AN121=0,"",'GRP Macros'!T121+'GRP Macros'!AN121)</f>
        <v/>
      </c>
      <c r="R187" s="827" t="str">
        <f>IF('GRP Macros'!U121+'GRP Macros'!AO121=0,"",'GRP Macros'!U121+'GRP Macros'!AO121)</f>
        <v/>
      </c>
      <c r="S187" s="827" t="str">
        <f>IF('GRP Macros'!V121+'GRP Macros'!AP121=0,"",'GRP Macros'!V121+'GRP Macros'!AP121)</f>
        <v/>
      </c>
      <c r="T187" s="345" t="str">
        <f>IF('GRP Macros'!W121+'GRP Macros'!AQ121=0,"",'GRP Macros'!W121+'GRP Macros'!AQ121)</f>
        <v/>
      </c>
      <c r="U187" s="827" t="str">
        <f>IF('GRP Macros'!X121+'GRP Macros'!AR121=0,"",'GRP Macros'!X121+'GRP Macros'!AR121)</f>
        <v/>
      </c>
      <c r="V187" s="827" t="str">
        <f>IF('GRP Macros'!Y121+'GRP Macros'!AS121=0,"",'GRP Macros'!Y121+'GRP Macros'!AS121)</f>
        <v/>
      </c>
      <c r="W187" s="827" t="str">
        <f>IF('GRP Macros'!Z121+'GRP Macros'!AT121=0,"",'GRP Macros'!Z121+'GRP Macros'!AT121)</f>
        <v/>
      </c>
      <c r="X187" s="827" t="str">
        <f>IF('GRP Macros'!AA121+'GRP Macros'!AU121=0,"",'GRP Macros'!AA121+'GRP Macros'!AU121)</f>
        <v/>
      </c>
      <c r="Y187" s="827" t="str">
        <f>IF('GRP Macros'!AB121+'GRP Macros'!AV121=0,"",'GRP Macros'!AB121+'GRP Macros'!AV121)</f>
        <v/>
      </c>
      <c r="Z187" s="616" t="str">
        <f>IF('GRP Macros'!AC121+'GRP Macros'!AW121=0,"",'GRP Macros'!AC121+'GRP Macros'!AW121)</f>
        <v/>
      </c>
    </row>
    <row r="188" spans="3:26" ht="15.6">
      <c r="C188" s="614" t="s">
        <v>30928</v>
      </c>
      <c r="D188" s="833" t="s">
        <v>30603</v>
      </c>
      <c r="E188" s="833" t="s">
        <v>30929</v>
      </c>
      <c r="F188" s="828">
        <f t="shared" si="6"/>
        <v>0</v>
      </c>
      <c r="G188" s="1058"/>
      <c r="H188" s="615" t="str">
        <f>IF('GRP Macros'!K122+'GRP Macros'!AE122=0,"",'GRP Macros'!K122+'GRP Macros'!AE122)</f>
        <v/>
      </c>
      <c r="I188" s="827" t="str">
        <f>IF('GRP Macros'!L122+'GRP Macros'!AF122=0,"",'GRP Macros'!L122+'GRP Macros'!AF122)</f>
        <v/>
      </c>
      <c r="J188" s="345" t="str">
        <f>IF('GRP Macros'!M122+'GRP Macros'!AG122=0,"",'GRP Macros'!M122+'GRP Macros'!AG122)</f>
        <v/>
      </c>
      <c r="K188" s="345" t="str">
        <f>IF('GRP Macros'!N122+'GRP Macros'!AH122=0,"",'GRP Macros'!N122+'GRP Macros'!AH122)</f>
        <v/>
      </c>
      <c r="L188" s="827" t="str">
        <f>IF('GRP Macros'!O122+'GRP Macros'!AI122=0,"",'GRP Macros'!O122+'GRP Macros'!AI122)</f>
        <v/>
      </c>
      <c r="M188" s="827" t="str">
        <f>IF('GRP Macros'!P122+'GRP Macros'!AJ122=0,"",'GRP Macros'!P122+'GRP Macros'!AJ122)</f>
        <v/>
      </c>
      <c r="N188" s="827" t="str">
        <f>IF('GRP Macros'!Q122+'GRP Macros'!AK122=0,"",'GRP Macros'!Q122+'GRP Macros'!AK122)</f>
        <v/>
      </c>
      <c r="O188" s="345" t="str">
        <f>IF('GRP Macros'!R122+'GRP Macros'!AL122=0,"",'GRP Macros'!R122+'GRP Macros'!AL122)</f>
        <v/>
      </c>
      <c r="P188" s="827" t="str">
        <f>IF('GRP Macros'!S122+'GRP Macros'!AM122=0,"",'GRP Macros'!S122+'GRP Macros'!AM122)</f>
        <v/>
      </c>
      <c r="Q188" s="345" t="str">
        <f>IF('GRP Macros'!T122+'GRP Macros'!AN122=0,"",'GRP Macros'!T122+'GRP Macros'!AN122)</f>
        <v/>
      </c>
      <c r="R188" s="827" t="str">
        <f>IF('GRP Macros'!U122+'GRP Macros'!AO122=0,"",'GRP Macros'!U122+'GRP Macros'!AO122)</f>
        <v/>
      </c>
      <c r="S188" s="827" t="str">
        <f>IF('GRP Macros'!V122+'GRP Macros'!AP122=0,"",'GRP Macros'!V122+'GRP Macros'!AP122)</f>
        <v/>
      </c>
      <c r="T188" s="345" t="str">
        <f>IF('GRP Macros'!W122+'GRP Macros'!AQ122=0,"",'GRP Macros'!W122+'GRP Macros'!AQ122)</f>
        <v/>
      </c>
      <c r="U188" s="827" t="str">
        <f>IF('GRP Macros'!X122+'GRP Macros'!AR122=0,"",'GRP Macros'!X122+'GRP Macros'!AR122)</f>
        <v/>
      </c>
      <c r="V188" s="827" t="str">
        <f>IF('GRP Macros'!Y122+'GRP Macros'!AS122=0,"",'GRP Macros'!Y122+'GRP Macros'!AS122)</f>
        <v/>
      </c>
      <c r="W188" s="827" t="str">
        <f>IF('GRP Macros'!Z122+'GRP Macros'!AT122=0,"",'GRP Macros'!Z122+'GRP Macros'!AT122)</f>
        <v/>
      </c>
      <c r="X188" s="827" t="str">
        <f>IF('GRP Macros'!AA122+'GRP Macros'!AU122=0,"",'GRP Macros'!AA122+'GRP Macros'!AU122)</f>
        <v/>
      </c>
      <c r="Y188" s="827" t="str">
        <f>IF('GRP Macros'!AB122+'GRP Macros'!AV122=0,"",'GRP Macros'!AB122+'GRP Macros'!AV122)</f>
        <v/>
      </c>
      <c r="Z188" s="616" t="str">
        <f>IF('GRP Macros'!AC122+'GRP Macros'!AW122=0,"",'GRP Macros'!AC122+'GRP Macros'!AW122)</f>
        <v/>
      </c>
    </row>
    <row r="189" spans="3:26" ht="15.6">
      <c r="C189" s="614" t="s">
        <v>30930</v>
      </c>
      <c r="D189" s="833" t="s">
        <v>30603</v>
      </c>
      <c r="E189" s="833" t="s">
        <v>30931</v>
      </c>
      <c r="F189" s="828">
        <f t="shared" si="6"/>
        <v>0</v>
      </c>
      <c r="G189" s="1058"/>
      <c r="H189" s="615" t="str">
        <f>IF('GRP Macros'!K123+'GRP Macros'!AE123=0,"",'GRP Macros'!K123+'GRP Macros'!AE123)</f>
        <v/>
      </c>
      <c r="I189" s="827" t="str">
        <f>IF('GRP Macros'!L123+'GRP Macros'!AF123=0,"",'GRP Macros'!L123+'GRP Macros'!AF123)</f>
        <v/>
      </c>
      <c r="J189" s="345" t="str">
        <f>IF('GRP Macros'!M123+'GRP Macros'!AG123=0,"",'GRP Macros'!M123+'GRP Macros'!AG123)</f>
        <v/>
      </c>
      <c r="K189" s="345" t="str">
        <f>IF('GRP Macros'!N123+'GRP Macros'!AH123=0,"",'GRP Macros'!N123+'GRP Macros'!AH123)</f>
        <v/>
      </c>
      <c r="L189" s="827" t="str">
        <f>IF('GRP Macros'!O123+'GRP Macros'!AI123=0,"",'GRP Macros'!O123+'GRP Macros'!AI123)</f>
        <v/>
      </c>
      <c r="M189" s="827" t="str">
        <f>IF('GRP Macros'!P123+'GRP Macros'!AJ123=0,"",'GRP Macros'!P123+'GRP Macros'!AJ123)</f>
        <v/>
      </c>
      <c r="N189" s="827" t="str">
        <f>IF('GRP Macros'!Q123+'GRP Macros'!AK123=0,"",'GRP Macros'!Q123+'GRP Macros'!AK123)</f>
        <v/>
      </c>
      <c r="O189" s="345" t="str">
        <f>IF('GRP Macros'!R123+'GRP Macros'!AL123=0,"",'GRP Macros'!R123+'GRP Macros'!AL123)</f>
        <v/>
      </c>
      <c r="P189" s="827" t="str">
        <f>IF('GRP Macros'!S123+'GRP Macros'!AM123=0,"",'GRP Macros'!S123+'GRP Macros'!AM123)</f>
        <v/>
      </c>
      <c r="Q189" s="345" t="str">
        <f>IF('GRP Macros'!T123+'GRP Macros'!AN123=0,"",'GRP Macros'!T123+'GRP Macros'!AN123)</f>
        <v/>
      </c>
      <c r="R189" s="827" t="str">
        <f>IF('GRP Macros'!U123+'GRP Macros'!AO123=0,"",'GRP Macros'!U123+'GRP Macros'!AO123)</f>
        <v/>
      </c>
      <c r="S189" s="827" t="str">
        <f>IF('GRP Macros'!V123+'GRP Macros'!AP123=0,"",'GRP Macros'!V123+'GRP Macros'!AP123)</f>
        <v/>
      </c>
      <c r="T189" s="345" t="str">
        <f>IF('GRP Macros'!W123+'GRP Macros'!AQ123=0,"",'GRP Macros'!W123+'GRP Macros'!AQ123)</f>
        <v/>
      </c>
      <c r="U189" s="827" t="str">
        <f>IF('GRP Macros'!X123+'GRP Macros'!AR123=0,"",'GRP Macros'!X123+'GRP Macros'!AR123)</f>
        <v/>
      </c>
      <c r="V189" s="827" t="str">
        <f>IF('GRP Macros'!Y123+'GRP Macros'!AS123=0,"",'GRP Macros'!Y123+'GRP Macros'!AS123)</f>
        <v/>
      </c>
      <c r="W189" s="827" t="str">
        <f>IF('GRP Macros'!Z123+'GRP Macros'!AT123=0,"",'GRP Macros'!Z123+'GRP Macros'!AT123)</f>
        <v/>
      </c>
      <c r="X189" s="827" t="str">
        <f>IF('GRP Macros'!AA123+'GRP Macros'!AU123=0,"",'GRP Macros'!AA123+'GRP Macros'!AU123)</f>
        <v/>
      </c>
      <c r="Y189" s="827" t="str">
        <f>IF('GRP Macros'!AB123+'GRP Macros'!AV123=0,"",'GRP Macros'!AB123+'GRP Macros'!AV123)</f>
        <v/>
      </c>
      <c r="Z189" s="616" t="str">
        <f>IF('GRP Macros'!AC123+'GRP Macros'!AW123=0,"",'GRP Macros'!AC123+'GRP Macros'!AW123)</f>
        <v/>
      </c>
    </row>
    <row r="190" spans="3:26" ht="15.6">
      <c r="C190" s="614" t="s">
        <v>30932</v>
      </c>
      <c r="D190" s="833" t="s">
        <v>30603</v>
      </c>
      <c r="E190" s="833" t="s">
        <v>30933</v>
      </c>
      <c r="F190" s="828">
        <f t="shared" si="6"/>
        <v>0</v>
      </c>
      <c r="G190" s="1058"/>
      <c r="H190" s="615" t="str">
        <f>IF('GRP Macros'!K124+'GRP Macros'!AE124=0,"",'GRP Macros'!K124+'GRP Macros'!AE124)</f>
        <v/>
      </c>
      <c r="I190" s="827" t="str">
        <f>IF('GRP Macros'!L124+'GRP Macros'!AF124=0,"",'GRP Macros'!L124+'GRP Macros'!AF124)</f>
        <v/>
      </c>
      <c r="J190" s="345" t="str">
        <f>IF('GRP Macros'!M124+'GRP Macros'!AG124=0,"",'GRP Macros'!M124+'GRP Macros'!AG124)</f>
        <v/>
      </c>
      <c r="K190" s="345" t="str">
        <f>IF('GRP Macros'!N124+'GRP Macros'!AH124=0,"",'GRP Macros'!N124+'GRP Macros'!AH124)</f>
        <v/>
      </c>
      <c r="L190" s="827" t="str">
        <f>IF('GRP Macros'!O124+'GRP Macros'!AI124=0,"",'GRP Macros'!O124+'GRP Macros'!AI124)</f>
        <v/>
      </c>
      <c r="M190" s="827" t="str">
        <f>IF('GRP Macros'!P124+'GRP Macros'!AJ124=0,"",'GRP Macros'!P124+'GRP Macros'!AJ124)</f>
        <v/>
      </c>
      <c r="N190" s="827" t="str">
        <f>IF('GRP Macros'!Q124+'GRP Macros'!AK124=0,"",'GRP Macros'!Q124+'GRP Macros'!AK124)</f>
        <v/>
      </c>
      <c r="O190" s="345" t="str">
        <f>IF('GRP Macros'!R124+'GRP Macros'!AL124=0,"",'GRP Macros'!R124+'GRP Macros'!AL124)</f>
        <v/>
      </c>
      <c r="P190" s="827" t="str">
        <f>IF('GRP Macros'!S124+'GRP Macros'!AM124=0,"",'GRP Macros'!S124+'GRP Macros'!AM124)</f>
        <v/>
      </c>
      <c r="Q190" s="345" t="str">
        <f>IF('GRP Macros'!T124+'GRP Macros'!AN124=0,"",'GRP Macros'!T124+'GRP Macros'!AN124)</f>
        <v/>
      </c>
      <c r="R190" s="827" t="str">
        <f>IF('GRP Macros'!U124+'GRP Macros'!AO124=0,"",'GRP Macros'!U124+'GRP Macros'!AO124)</f>
        <v/>
      </c>
      <c r="S190" s="827" t="str">
        <f>IF('GRP Macros'!V124+'GRP Macros'!AP124=0,"",'GRP Macros'!V124+'GRP Macros'!AP124)</f>
        <v/>
      </c>
      <c r="T190" s="345" t="str">
        <f>IF('GRP Macros'!W124+'GRP Macros'!AQ124=0,"",'GRP Macros'!W124+'GRP Macros'!AQ124)</f>
        <v/>
      </c>
      <c r="U190" s="827" t="str">
        <f>IF('GRP Macros'!X124+'GRP Macros'!AR124=0,"",'GRP Macros'!X124+'GRP Macros'!AR124)</f>
        <v/>
      </c>
      <c r="V190" s="827" t="str">
        <f>IF('GRP Macros'!Y124+'GRP Macros'!AS124=0,"",'GRP Macros'!Y124+'GRP Macros'!AS124)</f>
        <v/>
      </c>
      <c r="W190" s="827" t="str">
        <f>IF('GRP Macros'!Z124+'GRP Macros'!AT124=0,"",'GRP Macros'!Z124+'GRP Macros'!AT124)</f>
        <v/>
      </c>
      <c r="X190" s="827" t="str">
        <f>IF('GRP Macros'!AA124+'GRP Macros'!AU124=0,"",'GRP Macros'!AA124+'GRP Macros'!AU124)</f>
        <v/>
      </c>
      <c r="Y190" s="827" t="str">
        <f>IF('GRP Macros'!AB124+'GRP Macros'!AV124=0,"",'GRP Macros'!AB124+'GRP Macros'!AV124)</f>
        <v/>
      </c>
      <c r="Z190" s="616" t="str">
        <f>IF('GRP Macros'!AC124+'GRP Macros'!AW124=0,"",'GRP Macros'!AC124+'GRP Macros'!AW124)</f>
        <v/>
      </c>
    </row>
    <row r="191" spans="3:26" ht="15.6">
      <c r="C191" s="614" t="s">
        <v>30934</v>
      </c>
      <c r="D191" s="833" t="s">
        <v>30603</v>
      </c>
      <c r="E191" s="833" t="s">
        <v>30935</v>
      </c>
      <c r="F191" s="828">
        <f t="shared" si="6"/>
        <v>0</v>
      </c>
      <c r="G191" s="1058"/>
      <c r="H191" s="615" t="str">
        <f>IF('GRP Macros'!K125+'GRP Macros'!AE125=0,"",'GRP Macros'!K125+'GRP Macros'!AE125)</f>
        <v/>
      </c>
      <c r="I191" s="827" t="str">
        <f>IF('GRP Macros'!L125+'GRP Macros'!AF125=0,"",'GRP Macros'!L125+'GRP Macros'!AF125)</f>
        <v/>
      </c>
      <c r="J191" s="345" t="str">
        <f>IF('GRP Macros'!M125+'GRP Macros'!AG125=0,"",'GRP Macros'!M125+'GRP Macros'!AG125)</f>
        <v/>
      </c>
      <c r="K191" s="345" t="str">
        <f>IF('GRP Macros'!N125+'GRP Macros'!AH125=0,"",'GRP Macros'!N125+'GRP Macros'!AH125)</f>
        <v/>
      </c>
      <c r="L191" s="827" t="str">
        <f>IF('GRP Macros'!O125+'GRP Macros'!AI125=0,"",'GRP Macros'!O125+'GRP Macros'!AI125)</f>
        <v/>
      </c>
      <c r="M191" s="827" t="str">
        <f>IF('GRP Macros'!P125+'GRP Macros'!AJ125=0,"",'GRP Macros'!P125+'GRP Macros'!AJ125)</f>
        <v/>
      </c>
      <c r="N191" s="827" t="str">
        <f>IF('GRP Macros'!Q125+'GRP Macros'!AK125=0,"",'GRP Macros'!Q125+'GRP Macros'!AK125)</f>
        <v/>
      </c>
      <c r="O191" s="345" t="str">
        <f>IF('GRP Macros'!R125+'GRP Macros'!AL125=0,"",'GRP Macros'!R125+'GRP Macros'!AL125)</f>
        <v/>
      </c>
      <c r="P191" s="827" t="str">
        <f>IF('GRP Macros'!S125+'GRP Macros'!AM125=0,"",'GRP Macros'!S125+'GRP Macros'!AM125)</f>
        <v/>
      </c>
      <c r="Q191" s="345" t="str">
        <f>IF('GRP Macros'!T125+'GRP Macros'!AN125=0,"",'GRP Macros'!T125+'GRP Macros'!AN125)</f>
        <v/>
      </c>
      <c r="R191" s="827" t="str">
        <f>IF('GRP Macros'!U125+'GRP Macros'!AO125=0,"",'GRP Macros'!U125+'GRP Macros'!AO125)</f>
        <v/>
      </c>
      <c r="S191" s="827" t="str">
        <f>IF('GRP Macros'!V125+'GRP Macros'!AP125=0,"",'GRP Macros'!V125+'GRP Macros'!AP125)</f>
        <v/>
      </c>
      <c r="T191" s="345" t="str">
        <f>IF('GRP Macros'!W125+'GRP Macros'!AQ125=0,"",'GRP Macros'!W125+'GRP Macros'!AQ125)</f>
        <v/>
      </c>
      <c r="U191" s="827" t="str">
        <f>IF('GRP Macros'!X125+'GRP Macros'!AR125=0,"",'GRP Macros'!X125+'GRP Macros'!AR125)</f>
        <v/>
      </c>
      <c r="V191" s="827" t="str">
        <f>IF('GRP Macros'!Y125+'GRP Macros'!AS125=0,"",'GRP Macros'!Y125+'GRP Macros'!AS125)</f>
        <v/>
      </c>
      <c r="W191" s="827" t="str">
        <f>IF('GRP Macros'!Z125+'GRP Macros'!AT125=0,"",'GRP Macros'!Z125+'GRP Macros'!AT125)</f>
        <v/>
      </c>
      <c r="X191" s="827" t="str">
        <f>IF('GRP Macros'!AA125+'GRP Macros'!AU125=0,"",'GRP Macros'!AA125+'GRP Macros'!AU125)</f>
        <v/>
      </c>
      <c r="Y191" s="827" t="str">
        <f>IF('GRP Macros'!AB125+'GRP Macros'!AV125=0,"",'GRP Macros'!AB125+'GRP Macros'!AV125)</f>
        <v/>
      </c>
      <c r="Z191" s="616" t="str">
        <f>IF('GRP Macros'!AC125+'GRP Macros'!AW125=0,"",'GRP Macros'!AC125+'GRP Macros'!AW125)</f>
        <v/>
      </c>
    </row>
    <row r="192" spans="3:26" ht="15.6">
      <c r="C192" s="614" t="s">
        <v>30936</v>
      </c>
      <c r="D192" s="833" t="s">
        <v>30603</v>
      </c>
      <c r="E192" s="833" t="s">
        <v>30937</v>
      </c>
      <c r="F192" s="828">
        <f t="shared" si="6"/>
        <v>0</v>
      </c>
      <c r="G192" s="1058"/>
      <c r="H192" s="615" t="str">
        <f>IF('GRP Macros'!K126+'GRP Macros'!AE126=0,"",'GRP Macros'!K126+'GRP Macros'!AE126)</f>
        <v/>
      </c>
      <c r="I192" s="827" t="str">
        <f>IF('GRP Macros'!L126+'GRP Macros'!AF126=0,"",'GRP Macros'!L126+'GRP Macros'!AF126)</f>
        <v/>
      </c>
      <c r="J192" s="345" t="str">
        <f>IF('GRP Macros'!M126+'GRP Macros'!AG126=0,"",'GRP Macros'!M126+'GRP Macros'!AG126)</f>
        <v/>
      </c>
      <c r="K192" s="345" t="str">
        <f>IF('GRP Macros'!N126+'GRP Macros'!AH126=0,"",'GRP Macros'!N126+'GRP Macros'!AH126)</f>
        <v/>
      </c>
      <c r="L192" s="827" t="str">
        <f>IF('GRP Macros'!O126+'GRP Macros'!AI126=0,"",'GRP Macros'!O126+'GRP Macros'!AI126)</f>
        <v/>
      </c>
      <c r="M192" s="827" t="str">
        <f>IF('GRP Macros'!P126+'GRP Macros'!AJ126=0,"",'GRP Macros'!P126+'GRP Macros'!AJ126)</f>
        <v/>
      </c>
      <c r="N192" s="827" t="str">
        <f>IF('GRP Macros'!Q126+'GRP Macros'!AK126=0,"",'GRP Macros'!Q126+'GRP Macros'!AK126)</f>
        <v/>
      </c>
      <c r="O192" s="345" t="str">
        <f>IF('GRP Macros'!R126+'GRP Macros'!AL126=0,"",'GRP Macros'!R126+'GRP Macros'!AL126)</f>
        <v/>
      </c>
      <c r="P192" s="827" t="str">
        <f>IF('GRP Macros'!S126+'GRP Macros'!AM126=0,"",'GRP Macros'!S126+'GRP Macros'!AM126)</f>
        <v/>
      </c>
      <c r="Q192" s="345" t="str">
        <f>IF('GRP Macros'!T126+'GRP Macros'!AN126=0,"",'GRP Macros'!T126+'GRP Macros'!AN126)</f>
        <v/>
      </c>
      <c r="R192" s="827" t="str">
        <f>IF('GRP Macros'!U126+'GRP Macros'!AO126=0,"",'GRP Macros'!U126+'GRP Macros'!AO126)</f>
        <v/>
      </c>
      <c r="S192" s="827" t="str">
        <f>IF('GRP Macros'!V126+'GRP Macros'!AP126=0,"",'GRP Macros'!V126+'GRP Macros'!AP126)</f>
        <v/>
      </c>
      <c r="T192" s="345" t="str">
        <f>IF('GRP Macros'!W126+'GRP Macros'!AQ126=0,"",'GRP Macros'!W126+'GRP Macros'!AQ126)</f>
        <v/>
      </c>
      <c r="U192" s="827" t="str">
        <f>IF('GRP Macros'!X126+'GRP Macros'!AR126=0,"",'GRP Macros'!X126+'GRP Macros'!AR126)</f>
        <v/>
      </c>
      <c r="V192" s="827" t="str">
        <f>IF('GRP Macros'!Y126+'GRP Macros'!AS126=0,"",'GRP Macros'!Y126+'GRP Macros'!AS126)</f>
        <v/>
      </c>
      <c r="W192" s="827" t="str">
        <f>IF('GRP Macros'!Z126+'GRP Macros'!AT126=0,"",'GRP Macros'!Z126+'GRP Macros'!AT126)</f>
        <v/>
      </c>
      <c r="X192" s="827" t="str">
        <f>IF('GRP Macros'!AA126+'GRP Macros'!AU126=0,"",'GRP Macros'!AA126+'GRP Macros'!AU126)</f>
        <v/>
      </c>
      <c r="Y192" s="827" t="str">
        <f>IF('GRP Macros'!AB126+'GRP Macros'!AV126=0,"",'GRP Macros'!AB126+'GRP Macros'!AV126)</f>
        <v/>
      </c>
      <c r="Z192" s="616" t="str">
        <f>IF('GRP Macros'!AC126+'GRP Macros'!AW126=0,"",'GRP Macros'!AC126+'GRP Macros'!AW126)</f>
        <v/>
      </c>
    </row>
    <row r="193" spans="3:26" ht="15.6">
      <c r="C193" s="614" t="s">
        <v>30938</v>
      </c>
      <c r="D193" s="833" t="s">
        <v>30603</v>
      </c>
      <c r="E193" s="833" t="s">
        <v>30939</v>
      </c>
      <c r="F193" s="828">
        <f t="shared" si="6"/>
        <v>0</v>
      </c>
      <c r="G193" s="1058"/>
      <c r="H193" s="615" t="str">
        <f>IF('GRP Macros'!K127+'GRP Macros'!AE127=0,"",'GRP Macros'!K127+'GRP Macros'!AE127)</f>
        <v/>
      </c>
      <c r="I193" s="827" t="str">
        <f>IF('GRP Macros'!L127+'GRP Macros'!AF127=0,"",'GRP Macros'!L127+'GRP Macros'!AF127)</f>
        <v/>
      </c>
      <c r="J193" s="345" t="str">
        <f>IF('GRP Macros'!M127+'GRP Macros'!AG127=0,"",'GRP Macros'!M127+'GRP Macros'!AG127)</f>
        <v/>
      </c>
      <c r="K193" s="345" t="str">
        <f>IF('GRP Macros'!N127+'GRP Macros'!AH127=0,"",'GRP Macros'!N127+'GRP Macros'!AH127)</f>
        <v/>
      </c>
      <c r="L193" s="827" t="str">
        <f>IF('GRP Macros'!O127+'GRP Macros'!AI127=0,"",'GRP Macros'!O127+'GRP Macros'!AI127)</f>
        <v/>
      </c>
      <c r="M193" s="827" t="str">
        <f>IF('GRP Macros'!P127+'GRP Macros'!AJ127=0,"",'GRP Macros'!P127+'GRP Macros'!AJ127)</f>
        <v/>
      </c>
      <c r="N193" s="827" t="str">
        <f>IF('GRP Macros'!Q127+'GRP Macros'!AK127=0,"",'GRP Macros'!Q127+'GRP Macros'!AK127)</f>
        <v/>
      </c>
      <c r="O193" s="345" t="str">
        <f>IF('GRP Macros'!R127+'GRP Macros'!AL127=0,"",'GRP Macros'!R127+'GRP Macros'!AL127)</f>
        <v/>
      </c>
      <c r="P193" s="827" t="str">
        <f>IF('GRP Macros'!S127+'GRP Macros'!AM127=0,"",'GRP Macros'!S127+'GRP Macros'!AM127)</f>
        <v/>
      </c>
      <c r="Q193" s="345" t="str">
        <f>IF('GRP Macros'!T127+'GRP Macros'!AN127=0,"",'GRP Macros'!T127+'GRP Macros'!AN127)</f>
        <v/>
      </c>
      <c r="R193" s="827" t="str">
        <f>IF('GRP Macros'!U127+'GRP Macros'!AO127=0,"",'GRP Macros'!U127+'GRP Macros'!AO127)</f>
        <v/>
      </c>
      <c r="S193" s="827" t="str">
        <f>IF('GRP Macros'!V127+'GRP Macros'!AP127=0,"",'GRP Macros'!V127+'GRP Macros'!AP127)</f>
        <v/>
      </c>
      <c r="T193" s="345" t="str">
        <f>IF('GRP Macros'!W127+'GRP Macros'!AQ127=0,"",'GRP Macros'!W127+'GRP Macros'!AQ127)</f>
        <v/>
      </c>
      <c r="U193" s="827" t="str">
        <f>IF('GRP Macros'!X127+'GRP Macros'!AR127=0,"",'GRP Macros'!X127+'GRP Macros'!AR127)</f>
        <v/>
      </c>
      <c r="V193" s="827" t="str">
        <f>IF('GRP Macros'!Y127+'GRP Macros'!AS127=0,"",'GRP Macros'!Y127+'GRP Macros'!AS127)</f>
        <v/>
      </c>
      <c r="W193" s="827" t="str">
        <f>IF('GRP Macros'!Z127+'GRP Macros'!AT127=0,"",'GRP Macros'!Z127+'GRP Macros'!AT127)</f>
        <v/>
      </c>
      <c r="X193" s="827" t="str">
        <f>IF('GRP Macros'!AA127+'GRP Macros'!AU127=0,"",'GRP Macros'!AA127+'GRP Macros'!AU127)</f>
        <v/>
      </c>
      <c r="Y193" s="827" t="str">
        <f>IF('GRP Macros'!AB127+'GRP Macros'!AV127=0,"",'GRP Macros'!AB127+'GRP Macros'!AV127)</f>
        <v/>
      </c>
      <c r="Z193" s="616" t="str">
        <f>IF('GRP Macros'!AC127+'GRP Macros'!AW127=0,"",'GRP Macros'!AC127+'GRP Macros'!AW127)</f>
        <v/>
      </c>
    </row>
    <row r="194" spans="3:26" ht="15.6">
      <c r="C194" s="614" t="s">
        <v>30940</v>
      </c>
      <c r="D194" s="833" t="s">
        <v>30603</v>
      </c>
      <c r="E194" s="833" t="s">
        <v>30941</v>
      </c>
      <c r="F194" s="828">
        <f t="shared" si="6"/>
        <v>0</v>
      </c>
      <c r="G194" s="1058"/>
      <c r="H194" s="615" t="str">
        <f>IF('GRP Macros'!K128+'GRP Macros'!AE128=0,"",'GRP Macros'!K128+'GRP Macros'!AE128)</f>
        <v/>
      </c>
      <c r="I194" s="827" t="str">
        <f>IF('GRP Macros'!L128+'GRP Macros'!AF128=0,"",'GRP Macros'!L128+'GRP Macros'!AF128)</f>
        <v/>
      </c>
      <c r="J194" s="345" t="str">
        <f>IF('GRP Macros'!M128+'GRP Macros'!AG128=0,"",'GRP Macros'!M128+'GRP Macros'!AG128)</f>
        <v/>
      </c>
      <c r="K194" s="345" t="str">
        <f>IF('GRP Macros'!N128+'GRP Macros'!AH128=0,"",'GRP Macros'!N128+'GRP Macros'!AH128)</f>
        <v/>
      </c>
      <c r="L194" s="827" t="str">
        <f>IF('GRP Macros'!O128+'GRP Macros'!AI128=0,"",'GRP Macros'!O128+'GRP Macros'!AI128)</f>
        <v/>
      </c>
      <c r="M194" s="827" t="str">
        <f>IF('GRP Macros'!P128+'GRP Macros'!AJ128=0,"",'GRP Macros'!P128+'GRP Macros'!AJ128)</f>
        <v/>
      </c>
      <c r="N194" s="827" t="str">
        <f>IF('GRP Macros'!Q128+'GRP Macros'!AK128=0,"",'GRP Macros'!Q128+'GRP Macros'!AK128)</f>
        <v/>
      </c>
      <c r="O194" s="345" t="str">
        <f>IF('GRP Macros'!R128+'GRP Macros'!AL128=0,"",'GRP Macros'!R128+'GRP Macros'!AL128)</f>
        <v/>
      </c>
      <c r="P194" s="827" t="str">
        <f>IF('GRP Macros'!S128+'GRP Macros'!AM128=0,"",'GRP Macros'!S128+'GRP Macros'!AM128)</f>
        <v/>
      </c>
      <c r="Q194" s="345" t="str">
        <f>IF('GRP Macros'!T128+'GRP Macros'!AN128=0,"",'GRP Macros'!T128+'GRP Macros'!AN128)</f>
        <v/>
      </c>
      <c r="R194" s="827" t="str">
        <f>IF('GRP Macros'!U128+'GRP Macros'!AO128=0,"",'GRP Macros'!U128+'GRP Macros'!AO128)</f>
        <v/>
      </c>
      <c r="S194" s="827" t="str">
        <f>IF('GRP Macros'!V128+'GRP Macros'!AP128=0,"",'GRP Macros'!V128+'GRP Macros'!AP128)</f>
        <v/>
      </c>
      <c r="T194" s="345" t="str">
        <f>IF('GRP Macros'!W128+'GRP Macros'!AQ128=0,"",'GRP Macros'!W128+'GRP Macros'!AQ128)</f>
        <v/>
      </c>
      <c r="U194" s="827" t="str">
        <f>IF('GRP Macros'!X128+'GRP Macros'!AR128=0,"",'GRP Macros'!X128+'GRP Macros'!AR128)</f>
        <v/>
      </c>
      <c r="V194" s="827" t="str">
        <f>IF('GRP Macros'!Y128+'GRP Macros'!AS128=0,"",'GRP Macros'!Y128+'GRP Macros'!AS128)</f>
        <v/>
      </c>
      <c r="W194" s="827" t="str">
        <f>IF('GRP Macros'!Z128+'GRP Macros'!AT128=0,"",'GRP Macros'!Z128+'GRP Macros'!AT128)</f>
        <v/>
      </c>
      <c r="X194" s="827" t="str">
        <f>IF('GRP Macros'!AA128+'GRP Macros'!AU128=0,"",'GRP Macros'!AA128+'GRP Macros'!AU128)</f>
        <v/>
      </c>
      <c r="Y194" s="827" t="str">
        <f>IF('GRP Macros'!AB128+'GRP Macros'!AV128=0,"",'GRP Macros'!AB128+'GRP Macros'!AV128)</f>
        <v/>
      </c>
      <c r="Z194" s="616" t="str">
        <f>IF('GRP Macros'!AC128+'GRP Macros'!AW128=0,"",'GRP Macros'!AC128+'GRP Macros'!AW128)</f>
        <v/>
      </c>
    </row>
    <row r="195" spans="3:26" ht="15.6">
      <c r="C195" s="614" t="s">
        <v>30942</v>
      </c>
      <c r="D195" s="833" t="s">
        <v>30603</v>
      </c>
      <c r="E195" s="833" t="s">
        <v>30943</v>
      </c>
      <c r="F195" s="828">
        <f t="shared" si="6"/>
        <v>0</v>
      </c>
      <c r="G195" s="1058"/>
      <c r="H195" s="615" t="str">
        <f>IF('GRP Macros'!K129+'GRP Macros'!AE129=0,"",'GRP Macros'!K129+'GRP Macros'!AE129)</f>
        <v/>
      </c>
      <c r="I195" s="827" t="str">
        <f>IF('GRP Macros'!L129+'GRP Macros'!AF129=0,"",'GRP Macros'!L129+'GRP Macros'!AF129)</f>
        <v/>
      </c>
      <c r="J195" s="345" t="str">
        <f>IF('GRP Macros'!M129+'GRP Macros'!AG129=0,"",'GRP Macros'!M129+'GRP Macros'!AG129)</f>
        <v/>
      </c>
      <c r="K195" s="345" t="str">
        <f>IF('GRP Macros'!N129+'GRP Macros'!AH129=0,"",'GRP Macros'!N129+'GRP Macros'!AH129)</f>
        <v/>
      </c>
      <c r="L195" s="827" t="str">
        <f>IF('GRP Macros'!O129+'GRP Macros'!AI129=0,"",'GRP Macros'!O129+'GRP Macros'!AI129)</f>
        <v/>
      </c>
      <c r="M195" s="827" t="str">
        <f>IF('GRP Macros'!P129+'GRP Macros'!AJ129=0,"",'GRP Macros'!P129+'GRP Macros'!AJ129)</f>
        <v/>
      </c>
      <c r="N195" s="827" t="str">
        <f>IF('GRP Macros'!Q129+'GRP Macros'!AK129=0,"",'GRP Macros'!Q129+'GRP Macros'!AK129)</f>
        <v/>
      </c>
      <c r="O195" s="345" t="str">
        <f>IF('GRP Macros'!R129+'GRP Macros'!AL129=0,"",'GRP Macros'!R129+'GRP Macros'!AL129)</f>
        <v/>
      </c>
      <c r="P195" s="827" t="str">
        <f>IF('GRP Macros'!S129+'GRP Macros'!AM129=0,"",'GRP Macros'!S129+'GRP Macros'!AM129)</f>
        <v/>
      </c>
      <c r="Q195" s="345" t="str">
        <f>IF('GRP Macros'!T129+'GRP Macros'!AN129=0,"",'GRP Macros'!T129+'GRP Macros'!AN129)</f>
        <v/>
      </c>
      <c r="R195" s="827" t="str">
        <f>IF('GRP Macros'!U129+'GRP Macros'!AO129=0,"",'GRP Macros'!U129+'GRP Macros'!AO129)</f>
        <v/>
      </c>
      <c r="S195" s="827" t="str">
        <f>IF('GRP Macros'!V129+'GRP Macros'!AP129=0,"",'GRP Macros'!V129+'GRP Macros'!AP129)</f>
        <v/>
      </c>
      <c r="T195" s="345" t="str">
        <f>IF('GRP Macros'!W129+'GRP Macros'!AQ129=0,"",'GRP Macros'!W129+'GRP Macros'!AQ129)</f>
        <v/>
      </c>
      <c r="U195" s="827" t="str">
        <f>IF('GRP Macros'!X129+'GRP Macros'!AR129=0,"",'GRP Macros'!X129+'GRP Macros'!AR129)</f>
        <v/>
      </c>
      <c r="V195" s="827" t="str">
        <f>IF('GRP Macros'!Y129+'GRP Macros'!AS129=0,"",'GRP Macros'!Y129+'GRP Macros'!AS129)</f>
        <v/>
      </c>
      <c r="W195" s="827" t="str">
        <f>IF('GRP Macros'!Z129+'GRP Macros'!AT129=0,"",'GRP Macros'!Z129+'GRP Macros'!AT129)</f>
        <v/>
      </c>
      <c r="X195" s="827" t="str">
        <f>IF('GRP Macros'!AA129+'GRP Macros'!AU129=0,"",'GRP Macros'!AA129+'GRP Macros'!AU129)</f>
        <v/>
      </c>
      <c r="Y195" s="827" t="str">
        <f>IF('GRP Macros'!AB129+'GRP Macros'!AV129=0,"",'GRP Macros'!AB129+'GRP Macros'!AV129)</f>
        <v/>
      </c>
      <c r="Z195" s="616" t="str">
        <f>IF('GRP Macros'!AC129+'GRP Macros'!AW129=0,"",'GRP Macros'!AC129+'GRP Macros'!AW129)</f>
        <v/>
      </c>
    </row>
    <row r="196" spans="3:26" ht="15.6">
      <c r="C196" s="614" t="s">
        <v>30944</v>
      </c>
      <c r="D196" s="833" t="s">
        <v>30603</v>
      </c>
      <c r="E196" s="833" t="s">
        <v>30945</v>
      </c>
      <c r="F196" s="828">
        <f t="shared" si="6"/>
        <v>0</v>
      </c>
      <c r="G196" s="1058"/>
      <c r="H196" s="615" t="str">
        <f>IF('GRP Macros'!K130+'GRP Macros'!AE130=0,"",'GRP Macros'!K130+'GRP Macros'!AE130)</f>
        <v/>
      </c>
      <c r="I196" s="827" t="str">
        <f>IF('GRP Macros'!L130+'GRP Macros'!AF130=0,"",'GRP Macros'!L130+'GRP Macros'!AF130)</f>
        <v/>
      </c>
      <c r="J196" s="345" t="str">
        <f>IF('GRP Macros'!M130+'GRP Macros'!AG130=0,"",'GRP Macros'!M130+'GRP Macros'!AG130)</f>
        <v/>
      </c>
      <c r="K196" s="345" t="str">
        <f>IF('GRP Macros'!N130+'GRP Macros'!AH130=0,"",'GRP Macros'!N130+'GRP Macros'!AH130)</f>
        <v/>
      </c>
      <c r="L196" s="827" t="str">
        <f>IF('GRP Macros'!O130+'GRP Macros'!AI130=0,"",'GRP Macros'!O130+'GRP Macros'!AI130)</f>
        <v/>
      </c>
      <c r="M196" s="827" t="str">
        <f>IF('GRP Macros'!P130+'GRP Macros'!AJ130=0,"",'GRP Macros'!P130+'GRP Macros'!AJ130)</f>
        <v/>
      </c>
      <c r="N196" s="827" t="str">
        <f>IF('GRP Macros'!Q130+'GRP Macros'!AK130=0,"",'GRP Macros'!Q130+'GRP Macros'!AK130)</f>
        <v/>
      </c>
      <c r="O196" s="345" t="str">
        <f>IF('GRP Macros'!R130+'GRP Macros'!AL130=0,"",'GRP Macros'!R130+'GRP Macros'!AL130)</f>
        <v/>
      </c>
      <c r="P196" s="827" t="str">
        <f>IF('GRP Macros'!S130+'GRP Macros'!AM130=0,"",'GRP Macros'!S130+'GRP Macros'!AM130)</f>
        <v/>
      </c>
      <c r="Q196" s="345" t="str">
        <f>IF('GRP Macros'!T130+'GRP Macros'!AN130=0,"",'GRP Macros'!T130+'GRP Macros'!AN130)</f>
        <v/>
      </c>
      <c r="R196" s="827" t="str">
        <f>IF('GRP Macros'!U130+'GRP Macros'!AO130=0,"",'GRP Macros'!U130+'GRP Macros'!AO130)</f>
        <v/>
      </c>
      <c r="S196" s="827" t="str">
        <f>IF('GRP Macros'!V130+'GRP Macros'!AP130=0,"",'GRP Macros'!V130+'GRP Macros'!AP130)</f>
        <v/>
      </c>
      <c r="T196" s="345" t="str">
        <f>IF('GRP Macros'!W130+'GRP Macros'!AQ130=0,"",'GRP Macros'!W130+'GRP Macros'!AQ130)</f>
        <v/>
      </c>
      <c r="U196" s="827" t="str">
        <f>IF('GRP Macros'!X130+'GRP Macros'!AR130=0,"",'GRP Macros'!X130+'GRP Macros'!AR130)</f>
        <v/>
      </c>
      <c r="V196" s="827" t="str">
        <f>IF('GRP Macros'!Y130+'GRP Macros'!AS130=0,"",'GRP Macros'!Y130+'GRP Macros'!AS130)</f>
        <v/>
      </c>
      <c r="W196" s="827" t="str">
        <f>IF('GRP Macros'!Z130+'GRP Macros'!AT130=0,"",'GRP Macros'!Z130+'GRP Macros'!AT130)</f>
        <v/>
      </c>
      <c r="X196" s="827" t="str">
        <f>IF('GRP Macros'!AA130+'GRP Macros'!AU130=0,"",'GRP Macros'!AA130+'GRP Macros'!AU130)</f>
        <v/>
      </c>
      <c r="Y196" s="827" t="str">
        <f>IF('GRP Macros'!AB130+'GRP Macros'!AV130=0,"",'GRP Macros'!AB130+'GRP Macros'!AV130)</f>
        <v/>
      </c>
      <c r="Z196" s="616" t="str">
        <f>IF('GRP Macros'!AC130+'GRP Macros'!AW130=0,"",'GRP Macros'!AC130+'GRP Macros'!AW130)</f>
        <v/>
      </c>
    </row>
    <row r="197" spans="3:26" ht="15.6">
      <c r="C197" s="614" t="s">
        <v>30946</v>
      </c>
      <c r="D197" s="833" t="s">
        <v>30603</v>
      </c>
      <c r="E197" s="833" t="s">
        <v>30947</v>
      </c>
      <c r="F197" s="828">
        <f t="shared" si="6"/>
        <v>0</v>
      </c>
      <c r="G197" s="1058"/>
      <c r="H197" s="615" t="str">
        <f>IF('GRP Macros'!K132+'GRP Macros'!AE132=0,"",'GRP Macros'!K132+'GRP Macros'!AE132)</f>
        <v/>
      </c>
      <c r="I197" s="827" t="str">
        <f>IF('GRP Macros'!L132+'GRP Macros'!AF132=0,"",'GRP Macros'!L132+'GRP Macros'!AF132)</f>
        <v/>
      </c>
      <c r="J197" s="345" t="str">
        <f>IF('GRP Macros'!M132+'GRP Macros'!AG132=0,"",'GRP Macros'!M132+'GRP Macros'!AG132)</f>
        <v/>
      </c>
      <c r="K197" s="345" t="str">
        <f>IF('GRP Macros'!N132+'GRP Macros'!AH132=0,"",'GRP Macros'!N132+'GRP Macros'!AH132)</f>
        <v/>
      </c>
      <c r="L197" s="827" t="str">
        <f>IF('GRP Macros'!O132+'GRP Macros'!AI132=0,"",'GRP Macros'!O132+'GRP Macros'!AI132)</f>
        <v/>
      </c>
      <c r="M197" s="827" t="str">
        <f>IF('GRP Macros'!P132+'GRP Macros'!AJ132=0,"",'GRP Macros'!P132+'GRP Macros'!AJ132)</f>
        <v/>
      </c>
      <c r="N197" s="827" t="str">
        <f>IF('GRP Macros'!Q132+'GRP Macros'!AK132=0,"",'GRP Macros'!Q132+'GRP Macros'!AK132)</f>
        <v/>
      </c>
      <c r="O197" s="345" t="str">
        <f>IF('GRP Macros'!R132+'GRP Macros'!AL132=0,"",'GRP Macros'!R132+'GRP Macros'!AL132)</f>
        <v/>
      </c>
      <c r="P197" s="827" t="str">
        <f>IF('GRP Macros'!S132+'GRP Macros'!AM132=0,"",'GRP Macros'!S132+'GRP Macros'!AM132)</f>
        <v/>
      </c>
      <c r="Q197" s="345" t="str">
        <f>IF('GRP Macros'!T132+'GRP Macros'!AN132=0,"",'GRP Macros'!T132+'GRP Macros'!AN132)</f>
        <v/>
      </c>
      <c r="R197" s="827" t="str">
        <f>IF('GRP Macros'!U132+'GRP Macros'!AO132=0,"",'GRP Macros'!U132+'GRP Macros'!AO132)</f>
        <v/>
      </c>
      <c r="S197" s="827" t="str">
        <f>IF('GRP Macros'!V132+'GRP Macros'!AP132=0,"",'GRP Macros'!V132+'GRP Macros'!AP132)</f>
        <v/>
      </c>
      <c r="T197" s="345" t="str">
        <f>IF('GRP Macros'!W132+'GRP Macros'!AQ132=0,"",'GRP Macros'!W132+'GRP Macros'!AQ132)</f>
        <v/>
      </c>
      <c r="U197" s="827" t="str">
        <f>IF('GRP Macros'!X132+'GRP Macros'!AR132=0,"",'GRP Macros'!X132+'GRP Macros'!AR132)</f>
        <v/>
      </c>
      <c r="V197" s="827" t="str">
        <f>IF('GRP Macros'!Y132+'GRP Macros'!AS132=0,"",'GRP Macros'!Y132+'GRP Macros'!AS132)</f>
        <v/>
      </c>
      <c r="W197" s="827" t="str">
        <f>IF('GRP Macros'!Z132+'GRP Macros'!AT132=0,"",'GRP Macros'!Z132+'GRP Macros'!AT132)</f>
        <v/>
      </c>
      <c r="X197" s="827" t="str">
        <f>IF('GRP Macros'!AA132+'GRP Macros'!AU132=0,"",'GRP Macros'!AA132+'GRP Macros'!AU132)</f>
        <v/>
      </c>
      <c r="Y197" s="827" t="str">
        <f>IF('GRP Macros'!AB132+'GRP Macros'!AV132=0,"",'GRP Macros'!AB132+'GRP Macros'!AV132)</f>
        <v/>
      </c>
      <c r="Z197" s="616" t="str">
        <f>IF('GRP Macros'!AC132+'GRP Macros'!AW132=0,"",'GRP Macros'!AC132+'GRP Macros'!AW132)</f>
        <v/>
      </c>
    </row>
    <row r="198" spans="3:26" ht="15.6">
      <c r="C198" s="614" t="s">
        <v>30948</v>
      </c>
      <c r="D198" s="833" t="s">
        <v>30603</v>
      </c>
      <c r="E198" s="833" t="s">
        <v>30949</v>
      </c>
      <c r="F198" s="828">
        <f t="shared" si="6"/>
        <v>0</v>
      </c>
      <c r="G198" s="1058"/>
      <c r="H198" s="615" t="str">
        <f>IF('GRP Macros'!K133+'GRP Macros'!AE133=0,"",'GRP Macros'!K133+'GRP Macros'!AE133)</f>
        <v/>
      </c>
      <c r="I198" s="827" t="str">
        <f>IF('GRP Macros'!L133+'GRP Macros'!AF133=0,"",'GRP Macros'!L133+'GRP Macros'!AF133)</f>
        <v/>
      </c>
      <c r="J198" s="345" t="str">
        <f>IF('GRP Macros'!M133+'GRP Macros'!AG133=0,"",'GRP Macros'!M133+'GRP Macros'!AG133)</f>
        <v/>
      </c>
      <c r="K198" s="345" t="str">
        <f>IF('GRP Macros'!N133+'GRP Macros'!AH133=0,"",'GRP Macros'!N133+'GRP Macros'!AH133)</f>
        <v/>
      </c>
      <c r="L198" s="827" t="str">
        <f>IF('GRP Macros'!O133+'GRP Macros'!AI133=0,"",'GRP Macros'!O133+'GRP Macros'!AI133)</f>
        <v/>
      </c>
      <c r="M198" s="827" t="str">
        <f>IF('GRP Macros'!P133+'GRP Macros'!AJ133=0,"",'GRP Macros'!P133+'GRP Macros'!AJ133)</f>
        <v/>
      </c>
      <c r="N198" s="827" t="str">
        <f>IF('GRP Macros'!Q133+'GRP Macros'!AK133=0,"",'GRP Macros'!Q133+'GRP Macros'!AK133)</f>
        <v/>
      </c>
      <c r="O198" s="345" t="str">
        <f>IF('GRP Macros'!R133+'GRP Macros'!AL133=0,"",'GRP Macros'!R133+'GRP Macros'!AL133)</f>
        <v/>
      </c>
      <c r="P198" s="827" t="str">
        <f>IF('GRP Macros'!S133+'GRP Macros'!AM133=0,"",'GRP Macros'!S133+'GRP Macros'!AM133)</f>
        <v/>
      </c>
      <c r="Q198" s="345" t="str">
        <f>IF('GRP Macros'!T133+'GRP Macros'!AN133=0,"",'GRP Macros'!T133+'GRP Macros'!AN133)</f>
        <v/>
      </c>
      <c r="R198" s="827" t="str">
        <f>IF('GRP Macros'!U133+'GRP Macros'!AO133=0,"",'GRP Macros'!U133+'GRP Macros'!AO133)</f>
        <v/>
      </c>
      <c r="S198" s="827" t="str">
        <f>IF('GRP Macros'!V133+'GRP Macros'!AP133=0,"",'GRP Macros'!V133+'GRP Macros'!AP133)</f>
        <v/>
      </c>
      <c r="T198" s="345" t="str">
        <f>IF('GRP Macros'!W133+'GRP Macros'!AQ133=0,"",'GRP Macros'!W133+'GRP Macros'!AQ133)</f>
        <v/>
      </c>
      <c r="U198" s="827" t="str">
        <f>IF('GRP Macros'!X133+'GRP Macros'!AR133=0,"",'GRP Macros'!X133+'GRP Macros'!AR133)</f>
        <v/>
      </c>
      <c r="V198" s="827" t="str">
        <f>IF('GRP Macros'!Y133+'GRP Macros'!AS133=0,"",'GRP Macros'!Y133+'GRP Macros'!AS133)</f>
        <v/>
      </c>
      <c r="W198" s="827" t="str">
        <f>IF('GRP Macros'!Z133+'GRP Macros'!AT133=0,"",'GRP Macros'!Z133+'GRP Macros'!AT133)</f>
        <v/>
      </c>
      <c r="X198" s="827" t="str">
        <f>IF('GRP Macros'!AA133+'GRP Macros'!AU133=0,"",'GRP Macros'!AA133+'GRP Macros'!AU133)</f>
        <v/>
      </c>
      <c r="Y198" s="827" t="str">
        <f>IF('GRP Macros'!AB133+'GRP Macros'!AV133=0,"",'GRP Macros'!AB133+'GRP Macros'!AV133)</f>
        <v/>
      </c>
      <c r="Z198" s="616" t="str">
        <f>IF('GRP Macros'!AC133+'GRP Macros'!AW133=0,"",'GRP Macros'!AC133+'GRP Macros'!AW133)</f>
        <v/>
      </c>
    </row>
    <row r="199" spans="3:26" ht="15.6">
      <c r="C199" s="614" t="s">
        <v>30950</v>
      </c>
      <c r="D199" s="833" t="s">
        <v>30603</v>
      </c>
      <c r="E199" s="833" t="s">
        <v>30951</v>
      </c>
      <c r="F199" s="828">
        <f t="shared" si="6"/>
        <v>0</v>
      </c>
      <c r="G199" s="1058"/>
      <c r="H199" s="615" t="str">
        <f>IF('GRP Macros'!K134+'GRP Macros'!AE134=0,"",'GRP Macros'!K134+'GRP Macros'!AE134)</f>
        <v/>
      </c>
      <c r="I199" s="827" t="str">
        <f>IF('GRP Macros'!L134+'GRP Macros'!AF134=0,"",'GRP Macros'!L134+'GRP Macros'!AF134)</f>
        <v/>
      </c>
      <c r="J199" s="345" t="str">
        <f>IF('GRP Macros'!M134+'GRP Macros'!AG134=0,"",'GRP Macros'!M134+'GRP Macros'!AG134)</f>
        <v/>
      </c>
      <c r="K199" s="345" t="str">
        <f>IF('GRP Macros'!N134+'GRP Macros'!AH134=0,"",'GRP Macros'!N134+'GRP Macros'!AH134)</f>
        <v/>
      </c>
      <c r="L199" s="827" t="str">
        <f>IF('GRP Macros'!O134+'GRP Macros'!AI134=0,"",'GRP Macros'!O134+'GRP Macros'!AI134)</f>
        <v/>
      </c>
      <c r="M199" s="827" t="str">
        <f>IF('GRP Macros'!P134+'GRP Macros'!AJ134=0,"",'GRP Macros'!P134+'GRP Macros'!AJ134)</f>
        <v/>
      </c>
      <c r="N199" s="827" t="str">
        <f>IF('GRP Macros'!Q134+'GRP Macros'!AK134=0,"",'GRP Macros'!Q134+'GRP Macros'!AK134)</f>
        <v/>
      </c>
      <c r="O199" s="345" t="str">
        <f>IF('GRP Macros'!R134+'GRP Macros'!AL134=0,"",'GRP Macros'!R134+'GRP Macros'!AL134)</f>
        <v/>
      </c>
      <c r="P199" s="827" t="str">
        <f>IF('GRP Macros'!S134+'GRP Macros'!AM134=0,"",'GRP Macros'!S134+'GRP Macros'!AM134)</f>
        <v/>
      </c>
      <c r="Q199" s="345" t="str">
        <f>IF('GRP Macros'!T134+'GRP Macros'!AN134=0,"",'GRP Macros'!T134+'GRP Macros'!AN134)</f>
        <v/>
      </c>
      <c r="R199" s="827" t="str">
        <f>IF('GRP Macros'!U134+'GRP Macros'!AO134=0,"",'GRP Macros'!U134+'GRP Macros'!AO134)</f>
        <v/>
      </c>
      <c r="S199" s="827" t="str">
        <f>IF('GRP Macros'!V134+'GRP Macros'!AP134=0,"",'GRP Macros'!V134+'GRP Macros'!AP134)</f>
        <v/>
      </c>
      <c r="T199" s="345" t="str">
        <f>IF('GRP Macros'!W134+'GRP Macros'!AQ134=0,"",'GRP Macros'!W134+'GRP Macros'!AQ134)</f>
        <v/>
      </c>
      <c r="U199" s="827" t="str">
        <f>IF('GRP Macros'!X134+'GRP Macros'!AR134=0,"",'GRP Macros'!X134+'GRP Macros'!AR134)</f>
        <v/>
      </c>
      <c r="V199" s="827" t="str">
        <f>IF('GRP Macros'!Y134+'GRP Macros'!AS134=0,"",'GRP Macros'!Y134+'GRP Macros'!AS134)</f>
        <v/>
      </c>
      <c r="W199" s="827" t="str">
        <f>IF('GRP Macros'!Z134+'GRP Macros'!AT134=0,"",'GRP Macros'!Z134+'GRP Macros'!AT134)</f>
        <v/>
      </c>
      <c r="X199" s="827" t="str">
        <f>IF('GRP Macros'!AA134+'GRP Macros'!AU134=0,"",'GRP Macros'!AA134+'GRP Macros'!AU134)</f>
        <v/>
      </c>
      <c r="Y199" s="827" t="str">
        <f>IF('GRP Macros'!AB134+'GRP Macros'!AV134=0,"",'GRP Macros'!AB134+'GRP Macros'!AV134)</f>
        <v/>
      </c>
      <c r="Z199" s="616" t="str">
        <f>IF('GRP Macros'!AC134+'GRP Macros'!AW134=0,"",'GRP Macros'!AC134+'GRP Macros'!AW134)</f>
        <v/>
      </c>
    </row>
    <row r="200" spans="3:26" ht="15.6">
      <c r="C200" s="614" t="s">
        <v>30952</v>
      </c>
      <c r="D200" s="833" t="s">
        <v>30603</v>
      </c>
      <c r="E200" s="833" t="s">
        <v>30953</v>
      </c>
      <c r="F200" s="828">
        <f t="shared" si="6"/>
        <v>0</v>
      </c>
      <c r="G200" s="1058"/>
      <c r="H200" s="615" t="str">
        <f>IF('GRP Macros'!K135+'GRP Macros'!AE135=0,"",'GRP Macros'!K135+'GRP Macros'!AE135)</f>
        <v/>
      </c>
      <c r="I200" s="827" t="str">
        <f>IF('GRP Macros'!L135+'GRP Macros'!AF135=0,"",'GRP Macros'!L135+'GRP Macros'!AF135)</f>
        <v/>
      </c>
      <c r="J200" s="345" t="str">
        <f>IF('GRP Macros'!M135+'GRP Macros'!AG135=0,"",'GRP Macros'!M135+'GRP Macros'!AG135)</f>
        <v/>
      </c>
      <c r="K200" s="345" t="str">
        <f>IF('GRP Macros'!N135+'GRP Macros'!AH135=0,"",'GRP Macros'!N135+'GRP Macros'!AH135)</f>
        <v/>
      </c>
      <c r="L200" s="827" t="str">
        <f>IF('GRP Macros'!O135+'GRP Macros'!AI135=0,"",'GRP Macros'!O135+'GRP Macros'!AI135)</f>
        <v/>
      </c>
      <c r="M200" s="827" t="str">
        <f>IF('GRP Macros'!P135+'GRP Macros'!AJ135=0,"",'GRP Macros'!P135+'GRP Macros'!AJ135)</f>
        <v/>
      </c>
      <c r="N200" s="827" t="str">
        <f>IF('GRP Macros'!Q135+'GRP Macros'!AK135=0,"",'GRP Macros'!Q135+'GRP Macros'!AK135)</f>
        <v/>
      </c>
      <c r="O200" s="345" t="str">
        <f>IF('GRP Macros'!R135+'GRP Macros'!AL135=0,"",'GRP Macros'!R135+'GRP Macros'!AL135)</f>
        <v/>
      </c>
      <c r="P200" s="827" t="str">
        <f>IF('GRP Macros'!S135+'GRP Macros'!AM135=0,"",'GRP Macros'!S135+'GRP Macros'!AM135)</f>
        <v/>
      </c>
      <c r="Q200" s="345" t="str">
        <f>IF('GRP Macros'!T135+'GRP Macros'!AN135=0,"",'GRP Macros'!T135+'GRP Macros'!AN135)</f>
        <v/>
      </c>
      <c r="R200" s="827" t="str">
        <f>IF('GRP Macros'!U135+'GRP Macros'!AO135=0,"",'GRP Macros'!U135+'GRP Macros'!AO135)</f>
        <v/>
      </c>
      <c r="S200" s="827" t="str">
        <f>IF('GRP Macros'!V135+'GRP Macros'!AP135=0,"",'GRP Macros'!V135+'GRP Macros'!AP135)</f>
        <v/>
      </c>
      <c r="T200" s="345" t="str">
        <f>IF('GRP Macros'!W135+'GRP Macros'!AQ135=0,"",'GRP Macros'!W135+'GRP Macros'!AQ135)</f>
        <v/>
      </c>
      <c r="U200" s="827" t="str">
        <f>IF('GRP Macros'!X135+'GRP Macros'!AR135=0,"",'GRP Macros'!X135+'GRP Macros'!AR135)</f>
        <v/>
      </c>
      <c r="V200" s="827" t="str">
        <f>IF('GRP Macros'!Y135+'GRP Macros'!AS135=0,"",'GRP Macros'!Y135+'GRP Macros'!AS135)</f>
        <v/>
      </c>
      <c r="W200" s="827" t="str">
        <f>IF('GRP Macros'!Z135+'GRP Macros'!AT135=0,"",'GRP Macros'!Z135+'GRP Macros'!AT135)</f>
        <v/>
      </c>
      <c r="X200" s="827" t="str">
        <f>IF('GRP Macros'!AA135+'GRP Macros'!AU135=0,"",'GRP Macros'!AA135+'GRP Macros'!AU135)</f>
        <v/>
      </c>
      <c r="Y200" s="827" t="str">
        <f>IF('GRP Macros'!AB135+'GRP Macros'!AV135=0,"",'GRP Macros'!AB135+'GRP Macros'!AV135)</f>
        <v/>
      </c>
      <c r="Z200" s="616" t="str">
        <f>IF('GRP Macros'!AC135+'GRP Macros'!AW135=0,"",'GRP Macros'!AC135+'GRP Macros'!AW135)</f>
        <v/>
      </c>
    </row>
    <row r="201" spans="3:26" ht="15.6">
      <c r="C201" s="614" t="s">
        <v>30954</v>
      </c>
      <c r="D201" s="833" t="s">
        <v>30603</v>
      </c>
      <c r="E201" s="833" t="s">
        <v>30955</v>
      </c>
      <c r="F201" s="828">
        <f t="shared" si="6"/>
        <v>0</v>
      </c>
      <c r="G201" s="1058"/>
      <c r="H201" s="615" t="str">
        <f>IF('GRP Macros'!K136+'GRP Macros'!AE136=0,"",'GRP Macros'!K136+'GRP Macros'!AE136)</f>
        <v/>
      </c>
      <c r="I201" s="827" t="str">
        <f>IF('GRP Macros'!L136+'GRP Macros'!AF136=0,"",'GRP Macros'!L136+'GRP Macros'!AF136)</f>
        <v/>
      </c>
      <c r="J201" s="345" t="str">
        <f>IF('GRP Macros'!M136+'GRP Macros'!AG136=0,"",'GRP Macros'!M136+'GRP Macros'!AG136)</f>
        <v/>
      </c>
      <c r="K201" s="345" t="str">
        <f>IF('GRP Macros'!N136+'GRP Macros'!AH136=0,"",'GRP Macros'!N136+'GRP Macros'!AH136)</f>
        <v/>
      </c>
      <c r="L201" s="827" t="str">
        <f>IF('GRP Macros'!O136+'GRP Macros'!AI136=0,"",'GRP Macros'!O136+'GRP Macros'!AI136)</f>
        <v/>
      </c>
      <c r="M201" s="827" t="str">
        <f>IF('GRP Macros'!P136+'GRP Macros'!AJ136=0,"",'GRP Macros'!P136+'GRP Macros'!AJ136)</f>
        <v/>
      </c>
      <c r="N201" s="827" t="str">
        <f>IF('GRP Macros'!Q136+'GRP Macros'!AK136=0,"",'GRP Macros'!Q136+'GRP Macros'!AK136)</f>
        <v/>
      </c>
      <c r="O201" s="345" t="str">
        <f>IF('GRP Macros'!R136+'GRP Macros'!AL136=0,"",'GRP Macros'!R136+'GRP Macros'!AL136)</f>
        <v/>
      </c>
      <c r="P201" s="827" t="str">
        <f>IF('GRP Macros'!S136+'GRP Macros'!AM136=0,"",'GRP Macros'!S136+'GRP Macros'!AM136)</f>
        <v/>
      </c>
      <c r="Q201" s="345" t="str">
        <f>IF('GRP Macros'!T136+'GRP Macros'!AN136=0,"",'GRP Macros'!T136+'GRP Macros'!AN136)</f>
        <v/>
      </c>
      <c r="R201" s="827" t="str">
        <f>IF('GRP Macros'!U136+'GRP Macros'!AO136=0,"",'GRP Macros'!U136+'GRP Macros'!AO136)</f>
        <v/>
      </c>
      <c r="S201" s="827" t="str">
        <f>IF('GRP Macros'!V136+'GRP Macros'!AP136=0,"",'GRP Macros'!V136+'GRP Macros'!AP136)</f>
        <v/>
      </c>
      <c r="T201" s="345" t="str">
        <f>IF('GRP Macros'!W136+'GRP Macros'!AQ136=0,"",'GRP Macros'!W136+'GRP Macros'!AQ136)</f>
        <v/>
      </c>
      <c r="U201" s="827" t="str">
        <f>IF('GRP Macros'!X136+'GRP Macros'!AR136=0,"",'GRP Macros'!X136+'GRP Macros'!AR136)</f>
        <v/>
      </c>
      <c r="V201" s="827" t="str">
        <f>IF('GRP Macros'!Y136+'GRP Macros'!AS136=0,"",'GRP Macros'!Y136+'GRP Macros'!AS136)</f>
        <v/>
      </c>
      <c r="W201" s="827" t="str">
        <f>IF('GRP Macros'!Z136+'GRP Macros'!AT136=0,"",'GRP Macros'!Z136+'GRP Macros'!AT136)</f>
        <v/>
      </c>
      <c r="X201" s="827" t="str">
        <f>IF('GRP Macros'!AA136+'GRP Macros'!AU136=0,"",'GRP Macros'!AA136+'GRP Macros'!AU136)</f>
        <v/>
      </c>
      <c r="Y201" s="827" t="str">
        <f>IF('GRP Macros'!AB136+'GRP Macros'!AV136=0,"",'GRP Macros'!AB136+'GRP Macros'!AV136)</f>
        <v/>
      </c>
      <c r="Z201" s="616" t="str">
        <f>IF('GRP Macros'!AC136+'GRP Macros'!AW136=0,"",'GRP Macros'!AC136+'GRP Macros'!AW136)</f>
        <v/>
      </c>
    </row>
    <row r="202" spans="3:26" ht="15.6">
      <c r="C202" s="614"/>
      <c r="D202" s="834"/>
      <c r="E202" s="834"/>
      <c r="F202" s="828">
        <f t="shared" si="6"/>
        <v>0</v>
      </c>
      <c r="G202" s="1058"/>
      <c r="H202" s="615"/>
      <c r="I202" s="827"/>
      <c r="J202" s="827"/>
      <c r="K202" s="827"/>
      <c r="L202" s="827"/>
      <c r="M202" s="827"/>
      <c r="N202" s="827"/>
      <c r="O202" s="827"/>
      <c r="P202" s="827"/>
      <c r="Q202" s="827"/>
      <c r="R202" s="827"/>
      <c r="S202" s="827"/>
      <c r="T202" s="827"/>
      <c r="U202" s="827"/>
      <c r="V202" s="827"/>
      <c r="W202" s="827"/>
      <c r="X202" s="827"/>
      <c r="Y202" s="827"/>
      <c r="Z202" s="616"/>
    </row>
    <row r="203" spans="3:26" ht="15.6">
      <c r="C203" s="614" t="s">
        <v>30956</v>
      </c>
      <c r="D203" s="833" t="s">
        <v>30603</v>
      </c>
      <c r="E203" s="833" t="s">
        <v>30957</v>
      </c>
      <c r="F203" s="828">
        <f t="shared" si="6"/>
        <v>0</v>
      </c>
      <c r="G203" s="1058"/>
      <c r="H203" s="615" t="str">
        <f>IF('GRP Macros'!K213+'GRP Macros'!AE213=0,"",'GRP Macros'!K213+'GRP Macros'!AE213)</f>
        <v/>
      </c>
      <c r="I203" s="827" t="str">
        <f>IF('GRP Macros'!L213+'GRP Macros'!AF213=0,"",'GRP Macros'!L213+'GRP Macros'!AF213)</f>
        <v/>
      </c>
      <c r="J203" s="345" t="str">
        <f>IF('GRP Macros'!M213+'GRP Macros'!AG213=0,"",'GRP Macros'!M213+'GRP Macros'!AG213)</f>
        <v/>
      </c>
      <c r="K203" s="345" t="str">
        <f>IF('GRP Macros'!N213+'GRP Macros'!AH213=0,"",'GRP Macros'!N213+'GRP Macros'!AH213)</f>
        <v/>
      </c>
      <c r="L203" s="827" t="str">
        <f>IF('GRP Macros'!O213+'GRP Macros'!AI213=0,"",'GRP Macros'!O213+'GRP Macros'!AI213)</f>
        <v/>
      </c>
      <c r="M203" s="827" t="str">
        <f>IF('GRP Macros'!P213+'GRP Macros'!AJ213=0,"",'GRP Macros'!P213+'GRP Macros'!AJ213)</f>
        <v/>
      </c>
      <c r="N203" s="827" t="str">
        <f>IF('GRP Macros'!Q213+'GRP Macros'!AK213=0,"",'GRP Macros'!Q213+'GRP Macros'!AK213)</f>
        <v/>
      </c>
      <c r="O203" s="345" t="str">
        <f>IF('GRP Macros'!R213+'GRP Macros'!AL213=0,"",'GRP Macros'!R213+'GRP Macros'!AL213)</f>
        <v/>
      </c>
      <c r="P203" s="827" t="str">
        <f>IF('GRP Macros'!S213+'GRP Macros'!AM213=0,"",'GRP Macros'!S213+'GRP Macros'!AM213)</f>
        <v/>
      </c>
      <c r="Q203" s="345" t="str">
        <f>IF('GRP Macros'!T213+'GRP Macros'!AN213=0,"",'GRP Macros'!T213+'GRP Macros'!AN213)</f>
        <v/>
      </c>
      <c r="R203" s="827" t="str">
        <f>IF('GRP Macros'!U213+'GRP Macros'!AO213=0,"",'GRP Macros'!U213+'GRP Macros'!AO213)</f>
        <v/>
      </c>
      <c r="S203" s="827" t="str">
        <f>IF('GRP Macros'!V213+'GRP Macros'!AP213=0,"",'GRP Macros'!V213+'GRP Macros'!AP213)</f>
        <v/>
      </c>
      <c r="T203" s="345" t="str">
        <f>IF('GRP Macros'!W213+'GRP Macros'!AQ213=0,"",'GRP Macros'!W213+'GRP Macros'!AQ213)</f>
        <v/>
      </c>
      <c r="U203" s="827" t="str">
        <f>IF('GRP Macros'!X213+'GRP Macros'!AR213=0,"",'GRP Macros'!X213+'GRP Macros'!AR213)</f>
        <v/>
      </c>
      <c r="V203" s="827" t="str">
        <f>IF('GRP Macros'!Y213+'GRP Macros'!AS213=0,"",'GRP Macros'!Y213+'GRP Macros'!AS213)</f>
        <v/>
      </c>
      <c r="W203" s="827" t="str">
        <f>IF('GRP Macros'!Z213+'GRP Macros'!AT213=0,"",'GRP Macros'!Z213+'GRP Macros'!AT213)</f>
        <v/>
      </c>
      <c r="X203" s="827" t="str">
        <f>IF('GRP Macros'!AA213+'GRP Macros'!AU213=0,"",'GRP Macros'!AA213+'GRP Macros'!AU213)</f>
        <v/>
      </c>
      <c r="Y203" s="827" t="str">
        <f>IF('GRP Macros'!AB213+'GRP Macros'!AV213=0,"",'GRP Macros'!AB213+'GRP Macros'!AV213)</f>
        <v/>
      </c>
      <c r="Z203" s="616" t="str">
        <f>IF('GRP Macros'!AC213+'GRP Macros'!AW213=0,"",'GRP Macros'!AC213+'GRP Macros'!AW213)</f>
        <v/>
      </c>
    </row>
    <row r="204" spans="3:26" ht="15.6">
      <c r="C204" s="614" t="s">
        <v>30958</v>
      </c>
      <c r="D204" s="833" t="s">
        <v>30603</v>
      </c>
      <c r="E204" s="833" t="s">
        <v>30959</v>
      </c>
      <c r="F204" s="828">
        <f t="shared" si="6"/>
        <v>0</v>
      </c>
      <c r="G204" s="1058"/>
      <c r="H204" s="615" t="str">
        <f>IF('GRP Macros'!K214+'GRP Macros'!AE214=0,"",'GRP Macros'!K214+'GRP Macros'!AE214)</f>
        <v/>
      </c>
      <c r="I204" s="827" t="str">
        <f>IF('GRP Macros'!L214+'GRP Macros'!AF214=0,"",'GRP Macros'!L214+'GRP Macros'!AF214)</f>
        <v/>
      </c>
      <c r="J204" s="345" t="str">
        <f>IF('GRP Macros'!M214+'GRP Macros'!AG214=0,"",'GRP Macros'!M214+'GRP Macros'!AG214)</f>
        <v/>
      </c>
      <c r="K204" s="345" t="str">
        <f>IF('GRP Macros'!N214+'GRP Macros'!AH214=0,"",'GRP Macros'!N214+'GRP Macros'!AH214)</f>
        <v/>
      </c>
      <c r="L204" s="827" t="str">
        <f>IF('GRP Macros'!O214+'GRP Macros'!AI214=0,"",'GRP Macros'!O214+'GRP Macros'!AI214)</f>
        <v/>
      </c>
      <c r="M204" s="827" t="str">
        <f>IF('GRP Macros'!P214+'GRP Macros'!AJ214=0,"",'GRP Macros'!P214+'GRP Macros'!AJ214)</f>
        <v/>
      </c>
      <c r="N204" s="827" t="str">
        <f>IF('GRP Macros'!Q214+'GRP Macros'!AK214=0,"",'GRP Macros'!Q214+'GRP Macros'!AK214)</f>
        <v/>
      </c>
      <c r="O204" s="345" t="str">
        <f>IF('GRP Macros'!R214+'GRP Macros'!AL214=0,"",'GRP Macros'!R214+'GRP Macros'!AL214)</f>
        <v/>
      </c>
      <c r="P204" s="827" t="str">
        <f>IF('GRP Macros'!S214+'GRP Macros'!AM214=0,"",'GRP Macros'!S214+'GRP Macros'!AM214)</f>
        <v/>
      </c>
      <c r="Q204" s="345" t="str">
        <f>IF('GRP Macros'!T214+'GRP Macros'!AN214=0,"",'GRP Macros'!T214+'GRP Macros'!AN214)</f>
        <v/>
      </c>
      <c r="R204" s="827" t="str">
        <f>IF('GRP Macros'!U214+'GRP Macros'!AO214=0,"",'GRP Macros'!U214+'GRP Macros'!AO214)</f>
        <v/>
      </c>
      <c r="S204" s="827" t="str">
        <f>IF('GRP Macros'!V214+'GRP Macros'!AP214=0,"",'GRP Macros'!V214+'GRP Macros'!AP214)</f>
        <v/>
      </c>
      <c r="T204" s="345" t="str">
        <f>IF('GRP Macros'!W214+'GRP Macros'!AQ214=0,"",'GRP Macros'!W214+'GRP Macros'!AQ214)</f>
        <v/>
      </c>
      <c r="U204" s="827" t="str">
        <f>IF('GRP Macros'!X214+'GRP Macros'!AR214=0,"",'GRP Macros'!X214+'GRP Macros'!AR214)</f>
        <v/>
      </c>
      <c r="V204" s="827" t="str">
        <f>IF('GRP Macros'!Y214+'GRP Macros'!AS214=0,"",'GRP Macros'!Y214+'GRP Macros'!AS214)</f>
        <v/>
      </c>
      <c r="W204" s="827" t="str">
        <f>IF('GRP Macros'!Z214+'GRP Macros'!AT214=0,"",'GRP Macros'!Z214+'GRP Macros'!AT214)</f>
        <v/>
      </c>
      <c r="X204" s="827" t="str">
        <f>IF('GRP Macros'!AA214+'GRP Macros'!AU214=0,"",'GRP Macros'!AA214+'GRP Macros'!AU214)</f>
        <v/>
      </c>
      <c r="Y204" s="827" t="str">
        <f>IF('GRP Macros'!AB214+'GRP Macros'!AV214=0,"",'GRP Macros'!AB214+'GRP Macros'!AV214)</f>
        <v/>
      </c>
      <c r="Z204" s="616" t="str">
        <f>IF('GRP Macros'!AC214+'GRP Macros'!AW214=0,"",'GRP Macros'!AC214+'GRP Macros'!AW214)</f>
        <v/>
      </c>
    </row>
    <row r="205" spans="3:26" ht="15.6">
      <c r="C205" s="614" t="s">
        <v>30960</v>
      </c>
      <c r="D205" s="833" t="s">
        <v>30603</v>
      </c>
      <c r="E205" s="833" t="s">
        <v>30961</v>
      </c>
      <c r="F205" s="828">
        <f t="shared" si="6"/>
        <v>0</v>
      </c>
      <c r="G205" s="1058"/>
      <c r="H205" s="615" t="str">
        <f>IF('GRP Macros'!K215+'GRP Macros'!AE215=0,"",'GRP Macros'!K215+'GRP Macros'!AE215)</f>
        <v/>
      </c>
      <c r="I205" s="827" t="str">
        <f>IF('GRP Macros'!L215+'GRP Macros'!AF215=0,"",'GRP Macros'!L215+'GRP Macros'!AF215)</f>
        <v/>
      </c>
      <c r="J205" s="345" t="str">
        <f>IF('GRP Macros'!M215+'GRP Macros'!AG215=0,"",'GRP Macros'!M215+'GRP Macros'!AG215)</f>
        <v/>
      </c>
      <c r="K205" s="345" t="str">
        <f>IF('GRP Macros'!N215+'GRP Macros'!AH215=0,"",'GRP Macros'!N215+'GRP Macros'!AH215)</f>
        <v/>
      </c>
      <c r="L205" s="827" t="str">
        <f>IF('GRP Macros'!O215+'GRP Macros'!AI215=0,"",'GRP Macros'!O215+'GRP Macros'!AI215)</f>
        <v/>
      </c>
      <c r="M205" s="827" t="str">
        <f>IF('GRP Macros'!P215+'GRP Macros'!AJ215=0,"",'GRP Macros'!P215+'GRP Macros'!AJ215)</f>
        <v/>
      </c>
      <c r="N205" s="827" t="str">
        <f>IF('GRP Macros'!Q215+'GRP Macros'!AK215=0,"",'GRP Macros'!Q215+'GRP Macros'!AK215)</f>
        <v/>
      </c>
      <c r="O205" s="345" t="str">
        <f>IF('GRP Macros'!R215+'GRP Macros'!AL215=0,"",'GRP Macros'!R215+'GRP Macros'!AL215)</f>
        <v/>
      </c>
      <c r="P205" s="827" t="str">
        <f>IF('GRP Macros'!S215+'GRP Macros'!AM215=0,"",'GRP Macros'!S215+'GRP Macros'!AM215)</f>
        <v/>
      </c>
      <c r="Q205" s="345" t="str">
        <f>IF('GRP Macros'!T215+'GRP Macros'!AN215=0,"",'GRP Macros'!T215+'GRP Macros'!AN215)</f>
        <v/>
      </c>
      <c r="R205" s="827" t="str">
        <f>IF('GRP Macros'!U215+'GRP Macros'!AO215=0,"",'GRP Macros'!U215+'GRP Macros'!AO215)</f>
        <v/>
      </c>
      <c r="S205" s="827" t="str">
        <f>IF('GRP Macros'!V215+'GRP Macros'!AP215=0,"",'GRP Macros'!V215+'GRP Macros'!AP215)</f>
        <v/>
      </c>
      <c r="T205" s="345" t="str">
        <f>IF('GRP Macros'!W215+'GRP Macros'!AQ215=0,"",'GRP Macros'!W215+'GRP Macros'!AQ215)</f>
        <v/>
      </c>
      <c r="U205" s="827" t="str">
        <f>IF('GRP Macros'!X215+'GRP Macros'!AR215=0,"",'GRP Macros'!X215+'GRP Macros'!AR215)</f>
        <v/>
      </c>
      <c r="V205" s="827" t="str">
        <f>IF('GRP Macros'!Y215+'GRP Macros'!AS215=0,"",'GRP Macros'!Y215+'GRP Macros'!AS215)</f>
        <v/>
      </c>
      <c r="W205" s="827" t="str">
        <f>IF('GRP Macros'!Z215+'GRP Macros'!AT215=0,"",'GRP Macros'!Z215+'GRP Macros'!AT215)</f>
        <v/>
      </c>
      <c r="X205" s="827" t="str">
        <f>IF('GRP Macros'!AA215+'GRP Macros'!AU215=0,"",'GRP Macros'!AA215+'GRP Macros'!AU215)</f>
        <v/>
      </c>
      <c r="Y205" s="827" t="str">
        <f>IF('GRP Macros'!AB215+'GRP Macros'!AV215=0,"",'GRP Macros'!AB215+'GRP Macros'!AV215)</f>
        <v/>
      </c>
      <c r="Z205" s="616" t="str">
        <f>IF('GRP Macros'!AC215+'GRP Macros'!AW215=0,"",'GRP Macros'!AC215+'GRP Macros'!AW215)</f>
        <v/>
      </c>
    </row>
    <row r="206" spans="3:26" ht="15.6">
      <c r="C206" s="614" t="s">
        <v>30962</v>
      </c>
      <c r="D206" s="833" t="s">
        <v>30603</v>
      </c>
      <c r="E206" s="833" t="s">
        <v>30963</v>
      </c>
      <c r="F206" s="828">
        <f t="shared" si="6"/>
        <v>0</v>
      </c>
      <c r="G206" s="1058"/>
      <c r="H206" s="615" t="str">
        <f>IF('GRP Macros'!K216+'GRP Macros'!AE216=0,"",'GRP Macros'!K216+'GRP Macros'!AE216)</f>
        <v/>
      </c>
      <c r="I206" s="827" t="str">
        <f>IF('GRP Macros'!L216+'GRP Macros'!AF216=0,"",'GRP Macros'!L216+'GRP Macros'!AF216)</f>
        <v/>
      </c>
      <c r="J206" s="345" t="str">
        <f>IF('GRP Macros'!M216+'GRP Macros'!AG216=0,"",'GRP Macros'!M216+'GRP Macros'!AG216)</f>
        <v/>
      </c>
      <c r="K206" s="345" t="str">
        <f>IF('GRP Macros'!N216+'GRP Macros'!AH216=0,"",'GRP Macros'!N216+'GRP Macros'!AH216)</f>
        <v/>
      </c>
      <c r="L206" s="827" t="str">
        <f>IF('GRP Macros'!O216+'GRP Macros'!AI216=0,"",'GRP Macros'!O216+'GRP Macros'!AI216)</f>
        <v/>
      </c>
      <c r="M206" s="827" t="str">
        <f>IF('GRP Macros'!P216+'GRP Macros'!AJ216=0,"",'GRP Macros'!P216+'GRP Macros'!AJ216)</f>
        <v/>
      </c>
      <c r="N206" s="827" t="str">
        <f>IF('GRP Macros'!Q216+'GRP Macros'!AK216=0,"",'GRP Macros'!Q216+'GRP Macros'!AK216)</f>
        <v/>
      </c>
      <c r="O206" s="345" t="str">
        <f>IF('GRP Macros'!R216+'GRP Macros'!AL216=0,"",'GRP Macros'!R216+'GRP Macros'!AL216)</f>
        <v/>
      </c>
      <c r="P206" s="827" t="str">
        <f>IF('GRP Macros'!S216+'GRP Macros'!AM216=0,"",'GRP Macros'!S216+'GRP Macros'!AM216)</f>
        <v/>
      </c>
      <c r="Q206" s="345" t="str">
        <f>IF('GRP Macros'!T216+'GRP Macros'!AN216=0,"",'GRP Macros'!T216+'GRP Macros'!AN216)</f>
        <v/>
      </c>
      <c r="R206" s="827" t="str">
        <f>IF('GRP Macros'!U216+'GRP Macros'!AO216=0,"",'GRP Macros'!U216+'GRP Macros'!AO216)</f>
        <v/>
      </c>
      <c r="S206" s="827" t="str">
        <f>IF('GRP Macros'!V216+'GRP Macros'!AP216=0,"",'GRP Macros'!V216+'GRP Macros'!AP216)</f>
        <v/>
      </c>
      <c r="T206" s="345" t="str">
        <f>IF('GRP Macros'!W216+'GRP Macros'!AQ216=0,"",'GRP Macros'!W216+'GRP Macros'!AQ216)</f>
        <v/>
      </c>
      <c r="U206" s="827" t="str">
        <f>IF('GRP Macros'!X216+'GRP Macros'!AR216=0,"",'GRP Macros'!X216+'GRP Macros'!AR216)</f>
        <v/>
      </c>
      <c r="V206" s="827" t="str">
        <f>IF('GRP Macros'!Y216+'GRP Macros'!AS216=0,"",'GRP Macros'!Y216+'GRP Macros'!AS216)</f>
        <v/>
      </c>
      <c r="W206" s="827" t="str">
        <f>IF('GRP Macros'!Z216+'GRP Macros'!AT216=0,"",'GRP Macros'!Z216+'GRP Macros'!AT216)</f>
        <v/>
      </c>
      <c r="X206" s="827" t="str">
        <f>IF('GRP Macros'!AA216+'GRP Macros'!AU216=0,"",'GRP Macros'!AA216+'GRP Macros'!AU216)</f>
        <v/>
      </c>
      <c r="Y206" s="827" t="str">
        <f>IF('GRP Macros'!AB216+'GRP Macros'!AV216=0,"",'GRP Macros'!AB216+'GRP Macros'!AV216)</f>
        <v/>
      </c>
      <c r="Z206" s="616" t="str">
        <f>IF('GRP Macros'!AC216+'GRP Macros'!AW216=0,"",'GRP Macros'!AC216+'GRP Macros'!AW216)</f>
        <v/>
      </c>
    </row>
    <row r="207" spans="3:26" ht="15.6">
      <c r="C207" s="614" t="s">
        <v>30964</v>
      </c>
      <c r="D207" s="833" t="s">
        <v>30603</v>
      </c>
      <c r="E207" s="833" t="s">
        <v>30965</v>
      </c>
      <c r="F207" s="828">
        <f t="shared" si="6"/>
        <v>0</v>
      </c>
      <c r="G207" s="1058"/>
      <c r="H207" s="615" t="str">
        <f>IF('GRP Macros'!K217+'GRP Macros'!AE217=0,"",'GRP Macros'!K217+'GRP Macros'!AE217)</f>
        <v/>
      </c>
      <c r="I207" s="827" t="str">
        <f>IF('GRP Macros'!L217+'GRP Macros'!AF217=0,"",'GRP Macros'!L217+'GRP Macros'!AF217)</f>
        <v/>
      </c>
      <c r="J207" s="345" t="str">
        <f>IF('GRP Macros'!M217+'GRP Macros'!AG217=0,"",'GRP Macros'!M217+'GRP Macros'!AG217)</f>
        <v/>
      </c>
      <c r="K207" s="345" t="str">
        <f>IF('GRP Macros'!N217+'GRP Macros'!AH217=0,"",'GRP Macros'!N217+'GRP Macros'!AH217)</f>
        <v/>
      </c>
      <c r="L207" s="827" t="str">
        <f>IF('GRP Macros'!O217+'GRP Macros'!AI217=0,"",'GRP Macros'!O217+'GRP Macros'!AI217)</f>
        <v/>
      </c>
      <c r="M207" s="827" t="str">
        <f>IF('GRP Macros'!P217+'GRP Macros'!AJ217=0,"",'GRP Macros'!P217+'GRP Macros'!AJ217)</f>
        <v/>
      </c>
      <c r="N207" s="827" t="str">
        <f>IF('GRP Macros'!Q217+'GRP Macros'!AK217=0,"",'GRP Macros'!Q217+'GRP Macros'!AK217)</f>
        <v/>
      </c>
      <c r="O207" s="345" t="str">
        <f>IF('GRP Macros'!R217+'GRP Macros'!AL217=0,"",'GRP Macros'!R217+'GRP Macros'!AL217)</f>
        <v/>
      </c>
      <c r="P207" s="827" t="str">
        <f>IF('GRP Macros'!S217+'GRP Macros'!AM217=0,"",'GRP Macros'!S217+'GRP Macros'!AM217)</f>
        <v/>
      </c>
      <c r="Q207" s="345" t="str">
        <f>IF('GRP Macros'!T217+'GRP Macros'!AN217=0,"",'GRP Macros'!T217+'GRP Macros'!AN217)</f>
        <v/>
      </c>
      <c r="R207" s="827" t="str">
        <f>IF('GRP Macros'!U217+'GRP Macros'!AO217=0,"",'GRP Macros'!U217+'GRP Macros'!AO217)</f>
        <v/>
      </c>
      <c r="S207" s="827" t="str">
        <f>IF('GRP Macros'!V217+'GRP Macros'!AP217=0,"",'GRP Macros'!V217+'GRP Macros'!AP217)</f>
        <v/>
      </c>
      <c r="T207" s="345" t="str">
        <f>IF('GRP Macros'!W217+'GRP Macros'!AQ217=0,"",'GRP Macros'!W217+'GRP Macros'!AQ217)</f>
        <v/>
      </c>
      <c r="U207" s="827" t="str">
        <f>IF('GRP Macros'!X217+'GRP Macros'!AR217=0,"",'GRP Macros'!X217+'GRP Macros'!AR217)</f>
        <v/>
      </c>
      <c r="V207" s="827" t="str">
        <f>IF('GRP Macros'!Y217+'GRP Macros'!AS217=0,"",'GRP Macros'!Y217+'GRP Macros'!AS217)</f>
        <v/>
      </c>
      <c r="W207" s="827" t="str">
        <f>IF('GRP Macros'!Z217+'GRP Macros'!AT217=0,"",'GRP Macros'!Z217+'GRP Macros'!AT217)</f>
        <v/>
      </c>
      <c r="X207" s="827" t="str">
        <f>IF('GRP Macros'!AA217+'GRP Macros'!AU217=0,"",'GRP Macros'!AA217+'GRP Macros'!AU217)</f>
        <v/>
      </c>
      <c r="Y207" s="827" t="str">
        <f>IF('GRP Macros'!AB217+'GRP Macros'!AV217=0,"",'GRP Macros'!AB217+'GRP Macros'!AV217)</f>
        <v/>
      </c>
      <c r="Z207" s="616" t="str">
        <f>IF('GRP Macros'!AC217+'GRP Macros'!AW217=0,"",'GRP Macros'!AC217+'GRP Macros'!AW217)</f>
        <v/>
      </c>
    </row>
    <row r="208" spans="3:26" ht="15.6">
      <c r="C208" s="614" t="s">
        <v>30966</v>
      </c>
      <c r="D208" s="833" t="s">
        <v>30603</v>
      </c>
      <c r="E208" s="833" t="s">
        <v>30967</v>
      </c>
      <c r="F208" s="828">
        <f t="shared" si="6"/>
        <v>0</v>
      </c>
      <c r="G208" s="1058"/>
      <c r="H208" s="615" t="str">
        <f>IF('GRP Macros'!K218+'GRP Macros'!AE218=0,"",'GRP Macros'!K218+'GRP Macros'!AE218)</f>
        <v/>
      </c>
      <c r="I208" s="827" t="str">
        <f>IF('GRP Macros'!L218+'GRP Macros'!AF218=0,"",'GRP Macros'!L218+'GRP Macros'!AF218)</f>
        <v/>
      </c>
      <c r="J208" s="345" t="str">
        <f>IF('GRP Macros'!M218+'GRP Macros'!AG218=0,"",'GRP Macros'!M218+'GRP Macros'!AG218)</f>
        <v/>
      </c>
      <c r="K208" s="345" t="str">
        <f>IF('GRP Macros'!N218+'GRP Macros'!AH218=0,"",'GRP Macros'!N218+'GRP Macros'!AH218)</f>
        <v/>
      </c>
      <c r="L208" s="827" t="str">
        <f>IF('GRP Macros'!O218+'GRP Macros'!AI218=0,"",'GRP Macros'!O218+'GRP Macros'!AI218)</f>
        <v/>
      </c>
      <c r="M208" s="827" t="str">
        <f>IF('GRP Macros'!P218+'GRP Macros'!AJ218=0,"",'GRP Macros'!P218+'GRP Macros'!AJ218)</f>
        <v/>
      </c>
      <c r="N208" s="827" t="str">
        <f>IF('GRP Macros'!Q218+'GRP Macros'!AK218=0,"",'GRP Macros'!Q218+'GRP Macros'!AK218)</f>
        <v/>
      </c>
      <c r="O208" s="345" t="str">
        <f>IF('GRP Macros'!R218+'GRP Macros'!AL218=0,"",'GRP Macros'!R218+'GRP Macros'!AL218)</f>
        <v/>
      </c>
      <c r="P208" s="827" t="str">
        <f>IF('GRP Macros'!S218+'GRP Macros'!AM218=0,"",'GRP Macros'!S218+'GRP Macros'!AM218)</f>
        <v/>
      </c>
      <c r="Q208" s="345" t="str">
        <f>IF('GRP Macros'!T218+'GRP Macros'!AN218=0,"",'GRP Macros'!T218+'GRP Macros'!AN218)</f>
        <v/>
      </c>
      <c r="R208" s="827" t="str">
        <f>IF('GRP Macros'!U218+'GRP Macros'!AO218=0,"",'GRP Macros'!U218+'GRP Macros'!AO218)</f>
        <v/>
      </c>
      <c r="S208" s="827" t="str">
        <f>IF('GRP Macros'!V218+'GRP Macros'!AP218=0,"",'GRP Macros'!V218+'GRP Macros'!AP218)</f>
        <v/>
      </c>
      <c r="T208" s="345" t="str">
        <f>IF('GRP Macros'!W218+'GRP Macros'!AQ218=0,"",'GRP Macros'!W218+'GRP Macros'!AQ218)</f>
        <v/>
      </c>
      <c r="U208" s="827" t="str">
        <f>IF('GRP Macros'!X218+'GRP Macros'!AR218=0,"",'GRP Macros'!X218+'GRP Macros'!AR218)</f>
        <v/>
      </c>
      <c r="V208" s="827" t="str">
        <f>IF('GRP Macros'!Y218+'GRP Macros'!AS218=0,"",'GRP Macros'!Y218+'GRP Macros'!AS218)</f>
        <v/>
      </c>
      <c r="W208" s="827" t="str">
        <f>IF('GRP Macros'!Z218+'GRP Macros'!AT218=0,"",'GRP Macros'!Z218+'GRP Macros'!AT218)</f>
        <v/>
      </c>
      <c r="X208" s="827" t="str">
        <f>IF('GRP Macros'!AA218+'GRP Macros'!AU218=0,"",'GRP Macros'!AA218+'GRP Macros'!AU218)</f>
        <v/>
      </c>
      <c r="Y208" s="827" t="str">
        <f>IF('GRP Macros'!AB218+'GRP Macros'!AV218=0,"",'GRP Macros'!AB218+'GRP Macros'!AV218)</f>
        <v/>
      </c>
      <c r="Z208" s="616" t="str">
        <f>IF('GRP Macros'!AC218+'GRP Macros'!AW218=0,"",'GRP Macros'!AC218+'GRP Macros'!AW218)</f>
        <v/>
      </c>
    </row>
    <row r="209" spans="3:26" ht="15.6">
      <c r="C209" s="614" t="s">
        <v>30968</v>
      </c>
      <c r="D209" s="833" t="s">
        <v>30603</v>
      </c>
      <c r="E209" s="833" t="s">
        <v>30969</v>
      </c>
      <c r="F209" s="828">
        <f t="shared" ref="F209:F272" si="7">SUM(H209:Z209)</f>
        <v>0</v>
      </c>
      <c r="G209" s="1058"/>
      <c r="H209" s="615" t="str">
        <f>IF('GRP Macros'!K219+'GRP Macros'!AE219=0,"",'GRP Macros'!K219+'GRP Macros'!AE219)</f>
        <v/>
      </c>
      <c r="I209" s="827" t="str">
        <f>IF('GRP Macros'!L219+'GRP Macros'!AF219=0,"",'GRP Macros'!L219+'GRP Macros'!AF219)</f>
        <v/>
      </c>
      <c r="J209" s="345" t="str">
        <f>IF('GRP Macros'!M219+'GRP Macros'!AG219=0,"",'GRP Macros'!M219+'GRP Macros'!AG219)</f>
        <v/>
      </c>
      <c r="K209" s="345" t="str">
        <f>IF('GRP Macros'!N219+'GRP Macros'!AH219=0,"",'GRP Macros'!N219+'GRP Macros'!AH219)</f>
        <v/>
      </c>
      <c r="L209" s="827" t="str">
        <f>IF('GRP Macros'!O219+'GRP Macros'!AI219=0,"",'GRP Macros'!O219+'GRP Macros'!AI219)</f>
        <v/>
      </c>
      <c r="M209" s="827" t="str">
        <f>IF('GRP Macros'!P219+'GRP Macros'!AJ219=0,"",'GRP Macros'!P219+'GRP Macros'!AJ219)</f>
        <v/>
      </c>
      <c r="N209" s="827" t="str">
        <f>IF('GRP Macros'!Q219+'GRP Macros'!AK219=0,"",'GRP Macros'!Q219+'GRP Macros'!AK219)</f>
        <v/>
      </c>
      <c r="O209" s="345" t="str">
        <f>IF('GRP Macros'!R219+'GRP Macros'!AL219=0,"",'GRP Macros'!R219+'GRP Macros'!AL219)</f>
        <v/>
      </c>
      <c r="P209" s="827" t="str">
        <f>IF('GRP Macros'!S219+'GRP Macros'!AM219=0,"",'GRP Macros'!S219+'GRP Macros'!AM219)</f>
        <v/>
      </c>
      <c r="Q209" s="345" t="str">
        <f>IF('GRP Macros'!T219+'GRP Macros'!AN219=0,"",'GRP Macros'!T219+'GRP Macros'!AN219)</f>
        <v/>
      </c>
      <c r="R209" s="827" t="str">
        <f>IF('GRP Macros'!U219+'GRP Macros'!AO219=0,"",'GRP Macros'!U219+'GRP Macros'!AO219)</f>
        <v/>
      </c>
      <c r="S209" s="827" t="str">
        <f>IF('GRP Macros'!V219+'GRP Macros'!AP219=0,"",'GRP Macros'!V219+'GRP Macros'!AP219)</f>
        <v/>
      </c>
      <c r="T209" s="345" t="str">
        <f>IF('GRP Macros'!W219+'GRP Macros'!AQ219=0,"",'GRP Macros'!W219+'GRP Macros'!AQ219)</f>
        <v/>
      </c>
      <c r="U209" s="827" t="str">
        <f>IF('GRP Macros'!X219+'GRP Macros'!AR219=0,"",'GRP Macros'!X219+'GRP Macros'!AR219)</f>
        <v/>
      </c>
      <c r="V209" s="827" t="str">
        <f>IF('GRP Macros'!Y219+'GRP Macros'!AS219=0,"",'GRP Macros'!Y219+'GRP Macros'!AS219)</f>
        <v/>
      </c>
      <c r="W209" s="827" t="str">
        <f>IF('GRP Macros'!Z219+'GRP Macros'!AT219=0,"",'GRP Macros'!Z219+'GRP Macros'!AT219)</f>
        <v/>
      </c>
      <c r="X209" s="827" t="str">
        <f>IF('GRP Macros'!AA219+'GRP Macros'!AU219=0,"",'GRP Macros'!AA219+'GRP Macros'!AU219)</f>
        <v/>
      </c>
      <c r="Y209" s="827" t="str">
        <f>IF('GRP Macros'!AB219+'GRP Macros'!AV219=0,"",'GRP Macros'!AB219+'GRP Macros'!AV219)</f>
        <v/>
      </c>
      <c r="Z209" s="616" t="str">
        <f>IF('GRP Macros'!AC219+'GRP Macros'!AW219=0,"",'GRP Macros'!AC219+'GRP Macros'!AW219)</f>
        <v/>
      </c>
    </row>
    <row r="210" spans="3:26" ht="15.6">
      <c r="C210" s="614" t="s">
        <v>30970</v>
      </c>
      <c r="D210" s="833" t="s">
        <v>30603</v>
      </c>
      <c r="E210" s="833" t="s">
        <v>30971</v>
      </c>
      <c r="F210" s="828">
        <f t="shared" si="7"/>
        <v>0</v>
      </c>
      <c r="G210" s="1058"/>
      <c r="H210" s="615" t="str">
        <f>IF('GRP Macros'!K220+'GRP Macros'!AE220=0,"",'GRP Macros'!K220+'GRP Macros'!AE220)</f>
        <v/>
      </c>
      <c r="I210" s="827" t="str">
        <f>IF('GRP Macros'!L220+'GRP Macros'!AF220=0,"",'GRP Macros'!L220+'GRP Macros'!AF220)</f>
        <v/>
      </c>
      <c r="J210" s="345" t="str">
        <f>IF('GRP Macros'!M220+'GRP Macros'!AG220=0,"",'GRP Macros'!M220+'GRP Macros'!AG220)</f>
        <v/>
      </c>
      <c r="K210" s="345" t="str">
        <f>IF('GRP Macros'!N220+'GRP Macros'!AH220=0,"",'GRP Macros'!N220+'GRP Macros'!AH220)</f>
        <v/>
      </c>
      <c r="L210" s="827" t="str">
        <f>IF('GRP Macros'!O220+'GRP Macros'!AI220=0,"",'GRP Macros'!O220+'GRP Macros'!AI220)</f>
        <v/>
      </c>
      <c r="M210" s="827" t="str">
        <f>IF('GRP Macros'!P220+'GRP Macros'!AJ220=0,"",'GRP Macros'!P220+'GRP Macros'!AJ220)</f>
        <v/>
      </c>
      <c r="N210" s="827" t="str">
        <f>IF('GRP Macros'!Q220+'GRP Macros'!AK220=0,"",'GRP Macros'!Q220+'GRP Macros'!AK220)</f>
        <v/>
      </c>
      <c r="O210" s="345" t="str">
        <f>IF('GRP Macros'!R220+'GRP Macros'!AL220=0,"",'GRP Macros'!R220+'GRP Macros'!AL220)</f>
        <v/>
      </c>
      <c r="P210" s="827" t="str">
        <f>IF('GRP Macros'!S220+'GRP Macros'!AM220=0,"",'GRP Macros'!S220+'GRP Macros'!AM220)</f>
        <v/>
      </c>
      <c r="Q210" s="345" t="str">
        <f>IF('GRP Macros'!T220+'GRP Macros'!AN220=0,"",'GRP Macros'!T220+'GRP Macros'!AN220)</f>
        <v/>
      </c>
      <c r="R210" s="827" t="str">
        <f>IF('GRP Macros'!U220+'GRP Macros'!AO220=0,"",'GRP Macros'!U220+'GRP Macros'!AO220)</f>
        <v/>
      </c>
      <c r="S210" s="827" t="str">
        <f>IF('GRP Macros'!V220+'GRP Macros'!AP220=0,"",'GRP Macros'!V220+'GRP Macros'!AP220)</f>
        <v/>
      </c>
      <c r="T210" s="345" t="str">
        <f>IF('GRP Macros'!W220+'GRP Macros'!AQ220=0,"",'GRP Macros'!W220+'GRP Macros'!AQ220)</f>
        <v/>
      </c>
      <c r="U210" s="827" t="str">
        <f>IF('GRP Macros'!X220+'GRP Macros'!AR220=0,"",'GRP Macros'!X220+'GRP Macros'!AR220)</f>
        <v/>
      </c>
      <c r="V210" s="827" t="str">
        <f>IF('GRP Macros'!Y220+'GRP Macros'!AS220=0,"",'GRP Macros'!Y220+'GRP Macros'!AS220)</f>
        <v/>
      </c>
      <c r="W210" s="827" t="str">
        <f>IF('GRP Macros'!Z220+'GRP Macros'!AT220=0,"",'GRP Macros'!Z220+'GRP Macros'!AT220)</f>
        <v/>
      </c>
      <c r="X210" s="827" t="str">
        <f>IF('GRP Macros'!AA220+'GRP Macros'!AU220=0,"",'GRP Macros'!AA220+'GRP Macros'!AU220)</f>
        <v/>
      </c>
      <c r="Y210" s="827" t="str">
        <f>IF('GRP Macros'!AB220+'GRP Macros'!AV220=0,"",'GRP Macros'!AB220+'GRP Macros'!AV220)</f>
        <v/>
      </c>
      <c r="Z210" s="616" t="str">
        <f>IF('GRP Macros'!AC220+'GRP Macros'!AW220=0,"",'GRP Macros'!AC220+'GRP Macros'!AW220)</f>
        <v/>
      </c>
    </row>
    <row r="211" spans="3:26" ht="15.6">
      <c r="C211" s="614" t="s">
        <v>30972</v>
      </c>
      <c r="D211" s="833" t="s">
        <v>30603</v>
      </c>
      <c r="E211" s="833" t="s">
        <v>30973</v>
      </c>
      <c r="F211" s="828">
        <f t="shared" si="7"/>
        <v>0</v>
      </c>
      <c r="G211" s="1058"/>
      <c r="H211" s="615" t="str">
        <f>IF('GRP Macros'!K221+'GRP Macros'!AE221=0,"",'GRP Macros'!K221+'GRP Macros'!AE221)</f>
        <v/>
      </c>
      <c r="I211" s="827" t="str">
        <f>IF('GRP Macros'!L221+'GRP Macros'!AF221=0,"",'GRP Macros'!L221+'GRP Macros'!AF221)</f>
        <v/>
      </c>
      <c r="J211" s="345" t="str">
        <f>IF('GRP Macros'!M221+'GRP Macros'!AG221=0,"",'GRP Macros'!M221+'GRP Macros'!AG221)</f>
        <v/>
      </c>
      <c r="K211" s="345" t="str">
        <f>IF('GRP Macros'!N221+'GRP Macros'!AH221=0,"",'GRP Macros'!N221+'GRP Macros'!AH221)</f>
        <v/>
      </c>
      <c r="L211" s="827" t="str">
        <f>IF('GRP Macros'!O221+'GRP Macros'!AI221=0,"",'GRP Macros'!O221+'GRP Macros'!AI221)</f>
        <v/>
      </c>
      <c r="M211" s="827" t="str">
        <f>IF('GRP Macros'!P221+'GRP Macros'!AJ221=0,"",'GRP Macros'!P221+'GRP Macros'!AJ221)</f>
        <v/>
      </c>
      <c r="N211" s="827" t="str">
        <f>IF('GRP Macros'!Q221+'GRP Macros'!AK221=0,"",'GRP Macros'!Q221+'GRP Macros'!AK221)</f>
        <v/>
      </c>
      <c r="O211" s="345" t="str">
        <f>IF('GRP Macros'!R221+'GRP Macros'!AL221=0,"",'GRP Macros'!R221+'GRP Macros'!AL221)</f>
        <v/>
      </c>
      <c r="P211" s="827" t="str">
        <f>IF('GRP Macros'!S221+'GRP Macros'!AM221=0,"",'GRP Macros'!S221+'GRP Macros'!AM221)</f>
        <v/>
      </c>
      <c r="Q211" s="345" t="str">
        <f>IF('GRP Macros'!T221+'GRP Macros'!AN221=0,"",'GRP Macros'!T221+'GRP Macros'!AN221)</f>
        <v/>
      </c>
      <c r="R211" s="827" t="str">
        <f>IF('GRP Macros'!U221+'GRP Macros'!AO221=0,"",'GRP Macros'!U221+'GRP Macros'!AO221)</f>
        <v/>
      </c>
      <c r="S211" s="827" t="str">
        <f>IF('GRP Macros'!V221+'GRP Macros'!AP221=0,"",'GRP Macros'!V221+'GRP Macros'!AP221)</f>
        <v/>
      </c>
      <c r="T211" s="345" t="str">
        <f>IF('GRP Macros'!W221+'GRP Macros'!AQ221=0,"",'GRP Macros'!W221+'GRP Macros'!AQ221)</f>
        <v/>
      </c>
      <c r="U211" s="827" t="str">
        <f>IF('GRP Macros'!X221+'GRP Macros'!AR221=0,"",'GRP Macros'!X221+'GRP Macros'!AR221)</f>
        <v/>
      </c>
      <c r="V211" s="827" t="str">
        <f>IF('GRP Macros'!Y221+'GRP Macros'!AS221=0,"",'GRP Macros'!Y221+'GRP Macros'!AS221)</f>
        <v/>
      </c>
      <c r="W211" s="827" t="str">
        <f>IF('GRP Macros'!Z221+'GRP Macros'!AT221=0,"",'GRP Macros'!Z221+'GRP Macros'!AT221)</f>
        <v/>
      </c>
      <c r="X211" s="827" t="str">
        <f>IF('GRP Macros'!AA221+'GRP Macros'!AU221=0,"",'GRP Macros'!AA221+'GRP Macros'!AU221)</f>
        <v/>
      </c>
      <c r="Y211" s="827" t="str">
        <f>IF('GRP Macros'!AB221+'GRP Macros'!AV221=0,"",'GRP Macros'!AB221+'GRP Macros'!AV221)</f>
        <v/>
      </c>
      <c r="Z211" s="616" t="str">
        <f>IF('GRP Macros'!AC221+'GRP Macros'!AW221=0,"",'GRP Macros'!AC221+'GRP Macros'!AW221)</f>
        <v/>
      </c>
    </row>
    <row r="212" spans="3:26" ht="15.6">
      <c r="C212" s="614" t="s">
        <v>30974</v>
      </c>
      <c r="D212" s="833" t="s">
        <v>30603</v>
      </c>
      <c r="E212" s="833" t="s">
        <v>30975</v>
      </c>
      <c r="F212" s="828">
        <f t="shared" si="7"/>
        <v>0</v>
      </c>
      <c r="G212" s="1058"/>
      <c r="H212" s="615" t="str">
        <f>IF('GRP Macros'!K222+'GRP Macros'!AE222=0,"",'GRP Macros'!K222+'GRP Macros'!AE222)</f>
        <v/>
      </c>
      <c r="I212" s="827" t="str">
        <f>IF('GRP Macros'!L222+'GRP Macros'!AF222=0,"",'GRP Macros'!L222+'GRP Macros'!AF222)</f>
        <v/>
      </c>
      <c r="J212" s="345" t="str">
        <f>IF('GRP Macros'!M222+'GRP Macros'!AG222=0,"",'GRP Macros'!M222+'GRP Macros'!AG222)</f>
        <v/>
      </c>
      <c r="K212" s="345" t="str">
        <f>IF('GRP Macros'!N222+'GRP Macros'!AH222=0,"",'GRP Macros'!N222+'GRP Macros'!AH222)</f>
        <v/>
      </c>
      <c r="L212" s="827" t="str">
        <f>IF('GRP Macros'!O222+'GRP Macros'!AI222=0,"",'GRP Macros'!O222+'GRP Macros'!AI222)</f>
        <v/>
      </c>
      <c r="M212" s="827" t="str">
        <f>IF('GRP Macros'!P222+'GRP Macros'!AJ222=0,"",'GRP Macros'!P222+'GRP Macros'!AJ222)</f>
        <v/>
      </c>
      <c r="N212" s="827" t="str">
        <f>IF('GRP Macros'!Q222+'GRP Macros'!AK222=0,"",'GRP Macros'!Q222+'GRP Macros'!AK222)</f>
        <v/>
      </c>
      <c r="O212" s="345" t="str">
        <f>IF('GRP Macros'!R222+'GRP Macros'!AL222=0,"",'GRP Macros'!R222+'GRP Macros'!AL222)</f>
        <v/>
      </c>
      <c r="P212" s="827" t="str">
        <f>IF('GRP Macros'!S222+'GRP Macros'!AM222=0,"",'GRP Macros'!S222+'GRP Macros'!AM222)</f>
        <v/>
      </c>
      <c r="Q212" s="345" t="str">
        <f>IF('GRP Macros'!T222+'GRP Macros'!AN222=0,"",'GRP Macros'!T222+'GRP Macros'!AN222)</f>
        <v/>
      </c>
      <c r="R212" s="827" t="str">
        <f>IF('GRP Macros'!U222+'GRP Macros'!AO222=0,"",'GRP Macros'!U222+'GRP Macros'!AO222)</f>
        <v/>
      </c>
      <c r="S212" s="827" t="str">
        <f>IF('GRP Macros'!V222+'GRP Macros'!AP222=0,"",'GRP Macros'!V222+'GRP Macros'!AP222)</f>
        <v/>
      </c>
      <c r="T212" s="345" t="str">
        <f>IF('GRP Macros'!W222+'GRP Macros'!AQ222=0,"",'GRP Macros'!W222+'GRP Macros'!AQ222)</f>
        <v/>
      </c>
      <c r="U212" s="827" t="str">
        <f>IF('GRP Macros'!X222+'GRP Macros'!AR222=0,"",'GRP Macros'!X222+'GRP Macros'!AR222)</f>
        <v/>
      </c>
      <c r="V212" s="827" t="str">
        <f>IF('GRP Macros'!Y222+'GRP Macros'!AS222=0,"",'GRP Macros'!Y222+'GRP Macros'!AS222)</f>
        <v/>
      </c>
      <c r="W212" s="827" t="str">
        <f>IF('GRP Macros'!Z222+'GRP Macros'!AT222=0,"",'GRP Macros'!Z222+'GRP Macros'!AT222)</f>
        <v/>
      </c>
      <c r="X212" s="827" t="str">
        <f>IF('GRP Macros'!AA222+'GRP Macros'!AU222=0,"",'GRP Macros'!AA222+'GRP Macros'!AU222)</f>
        <v/>
      </c>
      <c r="Y212" s="827" t="str">
        <f>IF('GRP Macros'!AB222+'GRP Macros'!AV222=0,"",'GRP Macros'!AB222+'GRP Macros'!AV222)</f>
        <v/>
      </c>
      <c r="Z212" s="616" t="str">
        <f>IF('GRP Macros'!AC222+'GRP Macros'!AW222=0,"",'GRP Macros'!AC222+'GRP Macros'!AW222)</f>
        <v/>
      </c>
    </row>
    <row r="213" spans="3:26" ht="15.6">
      <c r="C213" s="614"/>
      <c r="D213" s="834"/>
      <c r="E213" s="834"/>
      <c r="F213" s="828">
        <f t="shared" si="7"/>
        <v>0</v>
      </c>
      <c r="G213" s="1058"/>
      <c r="H213" s="615"/>
      <c r="I213" s="827"/>
      <c r="J213" s="827"/>
      <c r="K213" s="827"/>
      <c r="L213" s="827"/>
      <c r="M213" s="827"/>
      <c r="N213" s="827"/>
      <c r="O213" s="827"/>
      <c r="P213" s="827"/>
      <c r="Q213" s="827"/>
      <c r="R213" s="827"/>
      <c r="S213" s="827"/>
      <c r="T213" s="827"/>
      <c r="U213" s="827"/>
      <c r="V213" s="827"/>
      <c r="W213" s="827"/>
      <c r="X213" s="827"/>
      <c r="Y213" s="827"/>
      <c r="Z213" s="616"/>
    </row>
    <row r="214" spans="3:26" ht="15.6">
      <c r="C214" s="614" t="s">
        <v>30976</v>
      </c>
      <c r="D214" s="833" t="s">
        <v>30692</v>
      </c>
      <c r="E214" s="833" t="s">
        <v>30977</v>
      </c>
      <c r="F214" s="828">
        <f t="shared" si="7"/>
        <v>0</v>
      </c>
      <c r="G214" s="1058"/>
      <c r="H214" s="615" t="str">
        <f>IF('GRP Macros'!K145+'GRP Macros'!AE145=0,"",'GRP Macros'!K145+'GRP Macros'!AE145)</f>
        <v/>
      </c>
      <c r="I214" s="827" t="str">
        <f>IF('GRP Macros'!L145+'GRP Macros'!AF145=0,"",'GRP Macros'!L145+'GRP Macros'!AF145)</f>
        <v/>
      </c>
      <c r="J214" s="345" t="str">
        <f>IF('GRP Macros'!M145+'GRP Macros'!AG145=0,"",'GRP Macros'!M145+'GRP Macros'!AG145)</f>
        <v/>
      </c>
      <c r="K214" s="345" t="str">
        <f>IF('GRP Macros'!N145+'GRP Macros'!AH145=0,"",'GRP Macros'!N145+'GRP Macros'!AH145)</f>
        <v/>
      </c>
      <c r="L214" s="827" t="str">
        <f>IF('GRP Macros'!O145+'GRP Macros'!AI145=0,"",'GRP Macros'!O145+'GRP Macros'!AI145)</f>
        <v/>
      </c>
      <c r="M214" s="827" t="str">
        <f>IF('GRP Macros'!P145+'GRP Macros'!AJ145=0,"",'GRP Macros'!P145+'GRP Macros'!AJ145)</f>
        <v/>
      </c>
      <c r="N214" s="827" t="str">
        <f>IF('GRP Macros'!Q145+'GRP Macros'!AK145=0,"",'GRP Macros'!Q145+'GRP Macros'!AK145)</f>
        <v/>
      </c>
      <c r="O214" s="345" t="str">
        <f>IF('GRP Macros'!R145+'GRP Macros'!AL145=0,"",'GRP Macros'!R145+'GRP Macros'!AL145)</f>
        <v/>
      </c>
      <c r="P214" s="827" t="str">
        <f>IF('GRP Macros'!S145+'GRP Macros'!AM145=0,"",'GRP Macros'!S145+'GRP Macros'!AM145)</f>
        <v/>
      </c>
      <c r="Q214" s="345" t="str">
        <f>IF('GRP Macros'!T145+'GRP Macros'!AN145=0,"",'GRP Macros'!T145+'GRP Macros'!AN145)</f>
        <v/>
      </c>
      <c r="R214" s="827" t="str">
        <f>IF('GRP Macros'!U145+'GRP Macros'!AO145=0,"",'GRP Macros'!U145+'GRP Macros'!AO145)</f>
        <v/>
      </c>
      <c r="S214" s="827" t="str">
        <f>IF('GRP Macros'!V145+'GRP Macros'!AP145=0,"",'GRP Macros'!V145+'GRP Macros'!AP145)</f>
        <v/>
      </c>
      <c r="T214" s="345" t="str">
        <f>IF('GRP Macros'!W145+'GRP Macros'!AQ145=0,"",'GRP Macros'!W145+'GRP Macros'!AQ145)</f>
        <v/>
      </c>
      <c r="U214" s="827" t="str">
        <f>IF('GRP Macros'!X145+'GRP Macros'!AR145=0,"",'GRP Macros'!X145+'GRP Macros'!AR145)</f>
        <v/>
      </c>
      <c r="V214" s="827" t="str">
        <f>IF('GRP Macros'!Y145+'GRP Macros'!AS145=0,"",'GRP Macros'!Y145+'GRP Macros'!AS145)</f>
        <v/>
      </c>
      <c r="W214" s="827" t="str">
        <f>IF('GRP Macros'!Z145+'GRP Macros'!AT145=0,"",'GRP Macros'!Z145+'GRP Macros'!AT145)</f>
        <v/>
      </c>
      <c r="X214" s="827" t="str">
        <f>IF('GRP Macros'!AA145+'GRP Macros'!AU145=0,"",'GRP Macros'!AA145+'GRP Macros'!AU145)</f>
        <v/>
      </c>
      <c r="Y214" s="827" t="str">
        <f>IF('GRP Macros'!AB145+'GRP Macros'!AV145=0,"",'GRP Macros'!AB145+'GRP Macros'!AV145)</f>
        <v/>
      </c>
      <c r="Z214" s="616" t="str">
        <f>IF('GRP Macros'!AC145+'GRP Macros'!AW145=0,"",'GRP Macros'!AC145+'GRP Macros'!AW145)</f>
        <v/>
      </c>
    </row>
    <row r="215" spans="3:26" ht="15.6">
      <c r="C215" s="614" t="s">
        <v>30978</v>
      </c>
      <c r="D215" s="833" t="s">
        <v>30692</v>
      </c>
      <c r="E215" s="833" t="s">
        <v>30979</v>
      </c>
      <c r="F215" s="828">
        <f t="shared" si="7"/>
        <v>0</v>
      </c>
      <c r="G215" s="1058"/>
      <c r="H215" s="615" t="str">
        <f>IF('GRP Macros'!K146+'GRP Macros'!AE146=0,"",'GRP Macros'!K146+'GRP Macros'!AE146)</f>
        <v/>
      </c>
      <c r="I215" s="827" t="str">
        <f>IF('GRP Macros'!L146+'GRP Macros'!AF146=0,"",'GRP Macros'!L146+'GRP Macros'!AF146)</f>
        <v/>
      </c>
      <c r="J215" s="345" t="str">
        <f>IF('GRP Macros'!M146+'GRP Macros'!AG146=0,"",'GRP Macros'!M146+'GRP Macros'!AG146)</f>
        <v/>
      </c>
      <c r="K215" s="345" t="str">
        <f>IF('GRP Macros'!N146+'GRP Macros'!AH146=0,"",'GRP Macros'!N146+'GRP Macros'!AH146)</f>
        <v/>
      </c>
      <c r="L215" s="827" t="str">
        <f>IF('GRP Macros'!O146+'GRP Macros'!AI146=0,"",'GRP Macros'!O146+'GRP Macros'!AI146)</f>
        <v/>
      </c>
      <c r="M215" s="827" t="str">
        <f>IF('GRP Macros'!P146+'GRP Macros'!AJ146=0,"",'GRP Macros'!P146+'GRP Macros'!AJ146)</f>
        <v/>
      </c>
      <c r="N215" s="827" t="str">
        <f>IF('GRP Macros'!Q146+'GRP Macros'!AK146=0,"",'GRP Macros'!Q146+'GRP Macros'!AK146)</f>
        <v/>
      </c>
      <c r="O215" s="345" t="str">
        <f>IF('GRP Macros'!R146+'GRP Macros'!AL146=0,"",'GRP Macros'!R146+'GRP Macros'!AL146)</f>
        <v/>
      </c>
      <c r="P215" s="827" t="str">
        <f>IF('GRP Macros'!S146+'GRP Macros'!AM146=0,"",'GRP Macros'!S146+'GRP Macros'!AM146)</f>
        <v/>
      </c>
      <c r="Q215" s="345" t="str">
        <f>IF('GRP Macros'!T146+'GRP Macros'!AN146=0,"",'GRP Macros'!T146+'GRP Macros'!AN146)</f>
        <v/>
      </c>
      <c r="R215" s="827" t="str">
        <f>IF('GRP Macros'!U146+'GRP Macros'!AO146=0,"",'GRP Macros'!U146+'GRP Macros'!AO146)</f>
        <v/>
      </c>
      <c r="S215" s="827" t="str">
        <f>IF('GRP Macros'!V146+'GRP Macros'!AP146=0,"",'GRP Macros'!V146+'GRP Macros'!AP146)</f>
        <v/>
      </c>
      <c r="T215" s="345" t="str">
        <f>IF('GRP Macros'!W146+'GRP Macros'!AQ146=0,"",'GRP Macros'!W146+'GRP Macros'!AQ146)</f>
        <v/>
      </c>
      <c r="U215" s="827" t="str">
        <f>IF('GRP Macros'!X146+'GRP Macros'!AR146=0,"",'GRP Macros'!X146+'GRP Macros'!AR146)</f>
        <v/>
      </c>
      <c r="V215" s="827" t="str">
        <f>IF('GRP Macros'!Y146+'GRP Macros'!AS146=0,"",'GRP Macros'!Y146+'GRP Macros'!AS146)</f>
        <v/>
      </c>
      <c r="W215" s="827" t="str">
        <f>IF('GRP Macros'!Z146+'GRP Macros'!AT146=0,"",'GRP Macros'!Z146+'GRP Macros'!AT146)</f>
        <v/>
      </c>
      <c r="X215" s="827" t="str">
        <f>IF('GRP Macros'!AA146+'GRP Macros'!AU146=0,"",'GRP Macros'!AA146+'GRP Macros'!AU146)</f>
        <v/>
      </c>
      <c r="Y215" s="827" t="str">
        <f>IF('GRP Macros'!AB146+'GRP Macros'!AV146=0,"",'GRP Macros'!AB146+'GRP Macros'!AV146)</f>
        <v/>
      </c>
      <c r="Z215" s="616" t="str">
        <f>IF('GRP Macros'!AC146+'GRP Macros'!AW146=0,"",'GRP Macros'!AC146+'GRP Macros'!AW146)</f>
        <v/>
      </c>
    </row>
    <row r="216" spans="3:26" ht="15.6">
      <c r="C216" s="614" t="s">
        <v>30980</v>
      </c>
      <c r="D216" s="833" t="s">
        <v>30692</v>
      </c>
      <c r="E216" s="833" t="s">
        <v>30981</v>
      </c>
      <c r="F216" s="828">
        <f t="shared" si="7"/>
        <v>0</v>
      </c>
      <c r="G216" s="1058"/>
      <c r="H216" s="615" t="str">
        <f>IF('GRP Macros'!K147+'GRP Macros'!AE147=0,"",'GRP Macros'!K147+'GRP Macros'!AE147)</f>
        <v/>
      </c>
      <c r="I216" s="827" t="str">
        <f>IF('GRP Macros'!L147+'GRP Macros'!AF147=0,"",'GRP Macros'!L147+'GRP Macros'!AF147)</f>
        <v/>
      </c>
      <c r="J216" s="345" t="str">
        <f>IF('GRP Macros'!M147+'GRP Macros'!AG147=0,"",'GRP Macros'!M147+'GRP Macros'!AG147)</f>
        <v/>
      </c>
      <c r="K216" s="345" t="str">
        <f>IF('GRP Macros'!N147+'GRP Macros'!AH147=0,"",'GRP Macros'!N147+'GRP Macros'!AH147)</f>
        <v/>
      </c>
      <c r="L216" s="827" t="str">
        <f>IF('GRP Macros'!O147+'GRP Macros'!AI147=0,"",'GRP Macros'!O147+'GRP Macros'!AI147)</f>
        <v/>
      </c>
      <c r="M216" s="827" t="str">
        <f>IF('GRP Macros'!P147+'GRP Macros'!AJ147=0,"",'GRP Macros'!P147+'GRP Macros'!AJ147)</f>
        <v/>
      </c>
      <c r="N216" s="827" t="str">
        <f>IF('GRP Macros'!Q147+'GRP Macros'!AK147=0,"",'GRP Macros'!Q147+'GRP Macros'!AK147)</f>
        <v/>
      </c>
      <c r="O216" s="345" t="str">
        <f>IF('GRP Macros'!R147+'GRP Macros'!AL147=0,"",'GRP Macros'!R147+'GRP Macros'!AL147)</f>
        <v/>
      </c>
      <c r="P216" s="827" t="str">
        <f>IF('GRP Macros'!S147+'GRP Macros'!AM147=0,"",'GRP Macros'!S147+'GRP Macros'!AM147)</f>
        <v/>
      </c>
      <c r="Q216" s="345" t="str">
        <f>IF('GRP Macros'!T147+'GRP Macros'!AN147=0,"",'GRP Macros'!T147+'GRP Macros'!AN147)</f>
        <v/>
      </c>
      <c r="R216" s="827" t="str">
        <f>IF('GRP Macros'!U147+'GRP Macros'!AO147=0,"",'GRP Macros'!U147+'GRP Macros'!AO147)</f>
        <v/>
      </c>
      <c r="S216" s="827" t="str">
        <f>IF('GRP Macros'!V147+'GRP Macros'!AP147=0,"",'GRP Macros'!V147+'GRP Macros'!AP147)</f>
        <v/>
      </c>
      <c r="T216" s="345" t="str">
        <f>IF('GRP Macros'!W147+'GRP Macros'!AQ147=0,"",'GRP Macros'!W147+'GRP Macros'!AQ147)</f>
        <v/>
      </c>
      <c r="U216" s="827" t="str">
        <f>IF('GRP Macros'!X147+'GRP Macros'!AR147=0,"",'GRP Macros'!X147+'GRP Macros'!AR147)</f>
        <v/>
      </c>
      <c r="V216" s="827" t="str">
        <f>IF('GRP Macros'!Y147+'GRP Macros'!AS147=0,"",'GRP Macros'!Y147+'GRP Macros'!AS147)</f>
        <v/>
      </c>
      <c r="W216" s="827" t="str">
        <f>IF('GRP Macros'!Z147+'GRP Macros'!AT147=0,"",'GRP Macros'!Z147+'GRP Macros'!AT147)</f>
        <v/>
      </c>
      <c r="X216" s="827" t="str">
        <f>IF('GRP Macros'!AA147+'GRP Macros'!AU147=0,"",'GRP Macros'!AA147+'GRP Macros'!AU147)</f>
        <v/>
      </c>
      <c r="Y216" s="827" t="str">
        <f>IF('GRP Macros'!AB147+'GRP Macros'!AV147=0,"",'GRP Macros'!AB147+'GRP Macros'!AV147)</f>
        <v/>
      </c>
      <c r="Z216" s="616" t="str">
        <f>IF('GRP Macros'!AC147+'GRP Macros'!AW147=0,"",'GRP Macros'!AC147+'GRP Macros'!AW147)</f>
        <v/>
      </c>
    </row>
    <row r="217" spans="3:26" ht="15.6">
      <c r="C217" s="614" t="s">
        <v>30982</v>
      </c>
      <c r="D217" s="833" t="s">
        <v>30692</v>
      </c>
      <c r="E217" s="833" t="s">
        <v>30983</v>
      </c>
      <c r="F217" s="828">
        <f t="shared" si="7"/>
        <v>0</v>
      </c>
      <c r="G217" s="1058"/>
      <c r="H217" s="615" t="str">
        <f>IF('GRP Macros'!K148+'GRP Macros'!AE148=0,"",'GRP Macros'!K148+'GRP Macros'!AE148)</f>
        <v/>
      </c>
      <c r="I217" s="827" t="str">
        <f>IF('GRP Macros'!L148+'GRP Macros'!AF148=0,"",'GRP Macros'!L148+'GRP Macros'!AF148)</f>
        <v/>
      </c>
      <c r="J217" s="345" t="str">
        <f>IF('GRP Macros'!M148+'GRP Macros'!AG148=0,"",'GRP Macros'!M148+'GRP Macros'!AG148)</f>
        <v/>
      </c>
      <c r="K217" s="345" t="str">
        <f>IF('GRP Macros'!N148+'GRP Macros'!AH148=0,"",'GRP Macros'!N148+'GRP Macros'!AH148)</f>
        <v/>
      </c>
      <c r="L217" s="827" t="str">
        <f>IF('GRP Macros'!O148+'GRP Macros'!AI148=0,"",'GRP Macros'!O148+'GRP Macros'!AI148)</f>
        <v/>
      </c>
      <c r="M217" s="827" t="str">
        <f>IF('GRP Macros'!P148+'GRP Macros'!AJ148=0,"",'GRP Macros'!P148+'GRP Macros'!AJ148)</f>
        <v/>
      </c>
      <c r="N217" s="827" t="str">
        <f>IF('GRP Macros'!Q148+'GRP Macros'!AK148=0,"",'GRP Macros'!Q148+'GRP Macros'!AK148)</f>
        <v/>
      </c>
      <c r="O217" s="345" t="str">
        <f>IF('GRP Macros'!R148+'GRP Macros'!AL148=0,"",'GRP Macros'!R148+'GRP Macros'!AL148)</f>
        <v/>
      </c>
      <c r="P217" s="827" t="str">
        <f>IF('GRP Macros'!S148+'GRP Macros'!AM148=0,"",'GRP Macros'!S148+'GRP Macros'!AM148)</f>
        <v/>
      </c>
      <c r="Q217" s="345" t="str">
        <f>IF('GRP Macros'!T148+'GRP Macros'!AN148=0,"",'GRP Macros'!T148+'GRP Macros'!AN148)</f>
        <v/>
      </c>
      <c r="R217" s="827" t="str">
        <f>IF('GRP Macros'!U148+'GRP Macros'!AO148=0,"",'GRP Macros'!U148+'GRP Macros'!AO148)</f>
        <v/>
      </c>
      <c r="S217" s="827" t="str">
        <f>IF('GRP Macros'!V148+'GRP Macros'!AP148=0,"",'GRP Macros'!V148+'GRP Macros'!AP148)</f>
        <v/>
      </c>
      <c r="T217" s="345" t="str">
        <f>IF('GRP Macros'!W148+'GRP Macros'!AQ148=0,"",'GRP Macros'!W148+'GRP Macros'!AQ148)</f>
        <v/>
      </c>
      <c r="U217" s="827" t="str">
        <f>IF('GRP Macros'!X148+'GRP Macros'!AR148=0,"",'GRP Macros'!X148+'GRP Macros'!AR148)</f>
        <v/>
      </c>
      <c r="V217" s="827" t="str">
        <f>IF('GRP Macros'!Y148+'GRP Macros'!AS148=0,"",'GRP Macros'!Y148+'GRP Macros'!AS148)</f>
        <v/>
      </c>
      <c r="W217" s="827" t="str">
        <f>IF('GRP Macros'!Z148+'GRP Macros'!AT148=0,"",'GRP Macros'!Z148+'GRP Macros'!AT148)</f>
        <v/>
      </c>
      <c r="X217" s="827" t="str">
        <f>IF('GRP Macros'!AA148+'GRP Macros'!AU148=0,"",'GRP Macros'!AA148+'GRP Macros'!AU148)</f>
        <v/>
      </c>
      <c r="Y217" s="827" t="str">
        <f>IF('GRP Macros'!AB148+'GRP Macros'!AV148=0,"",'GRP Macros'!AB148+'GRP Macros'!AV148)</f>
        <v/>
      </c>
      <c r="Z217" s="616" t="str">
        <f>IF('GRP Macros'!AC148+'GRP Macros'!AW148=0,"",'GRP Macros'!AC148+'GRP Macros'!AW148)</f>
        <v/>
      </c>
    </row>
    <row r="218" spans="3:26" ht="15.6">
      <c r="C218" s="614" t="s">
        <v>30984</v>
      </c>
      <c r="D218" s="833" t="s">
        <v>30692</v>
      </c>
      <c r="E218" s="833" t="s">
        <v>30985</v>
      </c>
      <c r="F218" s="828">
        <f t="shared" si="7"/>
        <v>0</v>
      </c>
      <c r="G218" s="1058"/>
      <c r="H218" s="615" t="str">
        <f>IF('GRP Macros'!K149+'GRP Macros'!AE149=0,"",'GRP Macros'!K149+'GRP Macros'!AE149)</f>
        <v/>
      </c>
      <c r="I218" s="827" t="str">
        <f>IF('GRP Macros'!L149+'GRP Macros'!AF149=0,"",'GRP Macros'!L149+'GRP Macros'!AF149)</f>
        <v/>
      </c>
      <c r="J218" s="345" t="str">
        <f>IF('GRP Macros'!M149+'GRP Macros'!AG149=0,"",'GRP Macros'!M149+'GRP Macros'!AG149)</f>
        <v/>
      </c>
      <c r="K218" s="345" t="str">
        <f>IF('GRP Macros'!N149+'GRP Macros'!AH149=0,"",'GRP Macros'!N149+'GRP Macros'!AH149)</f>
        <v/>
      </c>
      <c r="L218" s="827" t="str">
        <f>IF('GRP Macros'!O149+'GRP Macros'!AI149=0,"",'GRP Macros'!O149+'GRP Macros'!AI149)</f>
        <v/>
      </c>
      <c r="M218" s="827" t="str">
        <f>IF('GRP Macros'!P149+'GRP Macros'!AJ149=0,"",'GRP Macros'!P149+'GRP Macros'!AJ149)</f>
        <v/>
      </c>
      <c r="N218" s="827" t="str">
        <f>IF('GRP Macros'!Q149+'GRP Macros'!AK149=0,"",'GRP Macros'!Q149+'GRP Macros'!AK149)</f>
        <v/>
      </c>
      <c r="O218" s="345" t="str">
        <f>IF('GRP Macros'!R149+'GRP Macros'!AL149=0,"",'GRP Macros'!R149+'GRP Macros'!AL149)</f>
        <v/>
      </c>
      <c r="P218" s="827" t="str">
        <f>IF('GRP Macros'!S149+'GRP Macros'!AM149=0,"",'GRP Macros'!S149+'GRP Macros'!AM149)</f>
        <v/>
      </c>
      <c r="Q218" s="345" t="str">
        <f>IF('GRP Macros'!T149+'GRP Macros'!AN149=0,"",'GRP Macros'!T149+'GRP Macros'!AN149)</f>
        <v/>
      </c>
      <c r="R218" s="827" t="str">
        <f>IF('GRP Macros'!U149+'GRP Macros'!AO149=0,"",'GRP Macros'!U149+'GRP Macros'!AO149)</f>
        <v/>
      </c>
      <c r="S218" s="827" t="str">
        <f>IF('GRP Macros'!V149+'GRP Macros'!AP149=0,"",'GRP Macros'!V149+'GRP Macros'!AP149)</f>
        <v/>
      </c>
      <c r="T218" s="345" t="str">
        <f>IF('GRP Macros'!W149+'GRP Macros'!AQ149=0,"",'GRP Macros'!W149+'GRP Macros'!AQ149)</f>
        <v/>
      </c>
      <c r="U218" s="827" t="str">
        <f>IF('GRP Macros'!X149+'GRP Macros'!AR149=0,"",'GRP Macros'!X149+'GRP Macros'!AR149)</f>
        <v/>
      </c>
      <c r="V218" s="827" t="str">
        <f>IF('GRP Macros'!Y149+'GRP Macros'!AS149=0,"",'GRP Macros'!Y149+'GRP Macros'!AS149)</f>
        <v/>
      </c>
      <c r="W218" s="827" t="str">
        <f>IF('GRP Macros'!Z149+'GRP Macros'!AT149=0,"",'GRP Macros'!Z149+'GRP Macros'!AT149)</f>
        <v/>
      </c>
      <c r="X218" s="827" t="str">
        <f>IF('GRP Macros'!AA149+'GRP Macros'!AU149=0,"",'GRP Macros'!AA149+'GRP Macros'!AU149)</f>
        <v/>
      </c>
      <c r="Y218" s="827" t="str">
        <f>IF('GRP Macros'!AB149+'GRP Macros'!AV149=0,"",'GRP Macros'!AB149+'GRP Macros'!AV149)</f>
        <v/>
      </c>
      <c r="Z218" s="616" t="str">
        <f>IF('GRP Macros'!AC149+'GRP Macros'!AW149=0,"",'GRP Macros'!AC149+'GRP Macros'!AW149)</f>
        <v/>
      </c>
    </row>
    <row r="219" spans="3:26" ht="15.6">
      <c r="C219" s="614" t="s">
        <v>30986</v>
      </c>
      <c r="D219" s="833" t="s">
        <v>30692</v>
      </c>
      <c r="E219" s="833" t="s">
        <v>30987</v>
      </c>
      <c r="F219" s="828">
        <f t="shared" si="7"/>
        <v>0</v>
      </c>
      <c r="G219" s="1058"/>
      <c r="H219" s="615" t="str">
        <f>IF('GRP Macros'!K150+'GRP Macros'!AE150=0,"",'GRP Macros'!K150+'GRP Macros'!AE150)</f>
        <v/>
      </c>
      <c r="I219" s="827" t="str">
        <f>IF('GRP Macros'!L150+'GRP Macros'!AF150=0,"",'GRP Macros'!L150+'GRP Macros'!AF150)</f>
        <v/>
      </c>
      <c r="J219" s="345" t="str">
        <f>IF('GRP Macros'!M150+'GRP Macros'!AG150=0,"",'GRP Macros'!M150+'GRP Macros'!AG150)</f>
        <v/>
      </c>
      <c r="K219" s="345" t="str">
        <f>IF('GRP Macros'!N150+'GRP Macros'!AH150=0,"",'GRP Macros'!N150+'GRP Macros'!AH150)</f>
        <v/>
      </c>
      <c r="L219" s="827" t="str">
        <f>IF('GRP Macros'!O150+'GRP Macros'!AI150=0,"",'GRP Macros'!O150+'GRP Macros'!AI150)</f>
        <v/>
      </c>
      <c r="M219" s="827" t="str">
        <f>IF('GRP Macros'!P150+'GRP Macros'!AJ150=0,"",'GRP Macros'!P150+'GRP Macros'!AJ150)</f>
        <v/>
      </c>
      <c r="N219" s="827" t="str">
        <f>IF('GRP Macros'!Q150+'GRP Macros'!AK150=0,"",'GRP Macros'!Q150+'GRP Macros'!AK150)</f>
        <v/>
      </c>
      <c r="O219" s="345" t="str">
        <f>IF('GRP Macros'!R150+'GRP Macros'!AL150=0,"",'GRP Macros'!R150+'GRP Macros'!AL150)</f>
        <v/>
      </c>
      <c r="P219" s="827" t="str">
        <f>IF('GRP Macros'!S150+'GRP Macros'!AM150=0,"",'GRP Macros'!S150+'GRP Macros'!AM150)</f>
        <v/>
      </c>
      <c r="Q219" s="345" t="str">
        <f>IF('GRP Macros'!T150+'GRP Macros'!AN150=0,"",'GRP Macros'!T150+'GRP Macros'!AN150)</f>
        <v/>
      </c>
      <c r="R219" s="827" t="str">
        <f>IF('GRP Macros'!U150+'GRP Macros'!AO150=0,"",'GRP Macros'!U150+'GRP Macros'!AO150)</f>
        <v/>
      </c>
      <c r="S219" s="827" t="str">
        <f>IF('GRP Macros'!V150+'GRP Macros'!AP150=0,"",'GRP Macros'!V150+'GRP Macros'!AP150)</f>
        <v/>
      </c>
      <c r="T219" s="345" t="str">
        <f>IF('GRP Macros'!W150+'GRP Macros'!AQ150=0,"",'GRP Macros'!W150+'GRP Macros'!AQ150)</f>
        <v/>
      </c>
      <c r="U219" s="827" t="str">
        <f>IF('GRP Macros'!X150+'GRP Macros'!AR150=0,"",'GRP Macros'!X150+'GRP Macros'!AR150)</f>
        <v/>
      </c>
      <c r="V219" s="827" t="str">
        <f>IF('GRP Macros'!Y150+'GRP Macros'!AS150=0,"",'GRP Macros'!Y150+'GRP Macros'!AS150)</f>
        <v/>
      </c>
      <c r="W219" s="827" t="str">
        <f>IF('GRP Macros'!Z150+'GRP Macros'!AT150=0,"",'GRP Macros'!Z150+'GRP Macros'!AT150)</f>
        <v/>
      </c>
      <c r="X219" s="827" t="str">
        <f>IF('GRP Macros'!AA150+'GRP Macros'!AU150=0,"",'GRP Macros'!AA150+'GRP Macros'!AU150)</f>
        <v/>
      </c>
      <c r="Y219" s="827" t="str">
        <f>IF('GRP Macros'!AB150+'GRP Macros'!AV150=0,"",'GRP Macros'!AB150+'GRP Macros'!AV150)</f>
        <v/>
      </c>
      <c r="Z219" s="616" t="str">
        <f>IF('GRP Macros'!AC150+'GRP Macros'!AW150=0,"",'GRP Macros'!AC150+'GRP Macros'!AW150)</f>
        <v/>
      </c>
    </row>
    <row r="220" spans="3:26" ht="15.6">
      <c r="C220" s="614" t="s">
        <v>30988</v>
      </c>
      <c r="D220" s="833" t="s">
        <v>30692</v>
      </c>
      <c r="E220" s="833" t="s">
        <v>30989</v>
      </c>
      <c r="F220" s="828">
        <f t="shared" si="7"/>
        <v>0</v>
      </c>
      <c r="G220" s="1058"/>
      <c r="H220" s="615" t="str">
        <f>IF('GRP Macros'!K151+'GRP Macros'!AE151=0,"",'GRP Macros'!K151+'GRP Macros'!AE151)</f>
        <v/>
      </c>
      <c r="I220" s="827" t="str">
        <f>IF('GRP Macros'!L151+'GRP Macros'!AF151=0,"",'GRP Macros'!L151+'GRP Macros'!AF151)</f>
        <v/>
      </c>
      <c r="J220" s="345" t="str">
        <f>IF('GRP Macros'!M151+'GRP Macros'!AG151=0,"",'GRP Macros'!M151+'GRP Macros'!AG151)</f>
        <v/>
      </c>
      <c r="K220" s="345" t="str">
        <f>IF('GRP Macros'!N151+'GRP Macros'!AH151=0,"",'GRP Macros'!N151+'GRP Macros'!AH151)</f>
        <v/>
      </c>
      <c r="L220" s="827" t="str">
        <f>IF('GRP Macros'!O151+'GRP Macros'!AI151=0,"",'GRP Macros'!O151+'GRP Macros'!AI151)</f>
        <v/>
      </c>
      <c r="M220" s="827" t="str">
        <f>IF('GRP Macros'!P151+'GRP Macros'!AJ151=0,"",'GRP Macros'!P151+'GRP Macros'!AJ151)</f>
        <v/>
      </c>
      <c r="N220" s="827" t="str">
        <f>IF('GRP Macros'!Q151+'GRP Macros'!AK151=0,"",'GRP Macros'!Q151+'GRP Macros'!AK151)</f>
        <v/>
      </c>
      <c r="O220" s="345" t="str">
        <f>IF('GRP Macros'!R151+'GRP Macros'!AL151=0,"",'GRP Macros'!R151+'GRP Macros'!AL151)</f>
        <v/>
      </c>
      <c r="P220" s="827" t="str">
        <f>IF('GRP Macros'!S151+'GRP Macros'!AM151=0,"",'GRP Macros'!S151+'GRP Macros'!AM151)</f>
        <v/>
      </c>
      <c r="Q220" s="345" t="str">
        <f>IF('GRP Macros'!T151+'GRP Macros'!AN151=0,"",'GRP Macros'!T151+'GRP Macros'!AN151)</f>
        <v/>
      </c>
      <c r="R220" s="827" t="str">
        <f>IF('GRP Macros'!U151+'GRP Macros'!AO151=0,"",'GRP Macros'!U151+'GRP Macros'!AO151)</f>
        <v/>
      </c>
      <c r="S220" s="827" t="str">
        <f>IF('GRP Macros'!V151+'GRP Macros'!AP151=0,"",'GRP Macros'!V151+'GRP Macros'!AP151)</f>
        <v/>
      </c>
      <c r="T220" s="345" t="str">
        <f>IF('GRP Macros'!W151+'GRP Macros'!AQ151=0,"",'GRP Macros'!W151+'GRP Macros'!AQ151)</f>
        <v/>
      </c>
      <c r="U220" s="827" t="str">
        <f>IF('GRP Macros'!X151+'GRP Macros'!AR151=0,"",'GRP Macros'!X151+'GRP Macros'!AR151)</f>
        <v/>
      </c>
      <c r="V220" s="827" t="str">
        <f>IF('GRP Macros'!Y151+'GRP Macros'!AS151=0,"",'GRP Macros'!Y151+'GRP Macros'!AS151)</f>
        <v/>
      </c>
      <c r="W220" s="827" t="str">
        <f>IF('GRP Macros'!Z151+'GRP Macros'!AT151=0,"",'GRP Macros'!Z151+'GRP Macros'!AT151)</f>
        <v/>
      </c>
      <c r="X220" s="827" t="str">
        <f>IF('GRP Macros'!AA151+'GRP Macros'!AU151=0,"",'GRP Macros'!AA151+'GRP Macros'!AU151)</f>
        <v/>
      </c>
      <c r="Y220" s="827" t="str">
        <f>IF('GRP Macros'!AB151+'GRP Macros'!AV151=0,"",'GRP Macros'!AB151+'GRP Macros'!AV151)</f>
        <v/>
      </c>
      <c r="Z220" s="616" t="str">
        <f>IF('GRP Macros'!AC151+'GRP Macros'!AW151=0,"",'GRP Macros'!AC151+'GRP Macros'!AW151)</f>
        <v/>
      </c>
    </row>
    <row r="221" spans="3:26" ht="15.6">
      <c r="C221" s="614" t="s">
        <v>30990</v>
      </c>
      <c r="D221" s="833" t="s">
        <v>30692</v>
      </c>
      <c r="E221" s="833" t="s">
        <v>30991</v>
      </c>
      <c r="F221" s="828">
        <f t="shared" si="7"/>
        <v>0</v>
      </c>
      <c r="G221" s="1058"/>
      <c r="H221" s="615" t="str">
        <f>IF('GRP Macros'!K152+'GRP Macros'!AE152=0,"",'GRP Macros'!K152+'GRP Macros'!AE152)</f>
        <v/>
      </c>
      <c r="I221" s="827" t="str">
        <f>IF('GRP Macros'!L152+'GRP Macros'!AF152=0,"",'GRP Macros'!L152+'GRP Macros'!AF152)</f>
        <v/>
      </c>
      <c r="J221" s="345" t="str">
        <f>IF('GRP Macros'!M152+'GRP Macros'!AG152=0,"",'GRP Macros'!M152+'GRP Macros'!AG152)</f>
        <v/>
      </c>
      <c r="K221" s="345" t="str">
        <f>IF('GRP Macros'!N152+'GRP Macros'!AH152=0,"",'GRP Macros'!N152+'GRP Macros'!AH152)</f>
        <v/>
      </c>
      <c r="L221" s="827" t="str">
        <f>IF('GRP Macros'!O152+'GRP Macros'!AI152=0,"",'GRP Macros'!O152+'GRP Macros'!AI152)</f>
        <v/>
      </c>
      <c r="M221" s="827" t="str">
        <f>IF('GRP Macros'!P152+'GRP Macros'!AJ152=0,"",'GRP Macros'!P152+'GRP Macros'!AJ152)</f>
        <v/>
      </c>
      <c r="N221" s="827" t="str">
        <f>IF('GRP Macros'!Q152+'GRP Macros'!AK152=0,"",'GRP Macros'!Q152+'GRP Macros'!AK152)</f>
        <v/>
      </c>
      <c r="O221" s="345" t="str">
        <f>IF('GRP Macros'!R152+'GRP Macros'!AL152=0,"",'GRP Macros'!R152+'GRP Macros'!AL152)</f>
        <v/>
      </c>
      <c r="P221" s="827" t="str">
        <f>IF('GRP Macros'!S152+'GRP Macros'!AM152=0,"",'GRP Macros'!S152+'GRP Macros'!AM152)</f>
        <v/>
      </c>
      <c r="Q221" s="345" t="str">
        <f>IF('GRP Macros'!T152+'GRP Macros'!AN152=0,"",'GRP Macros'!T152+'GRP Macros'!AN152)</f>
        <v/>
      </c>
      <c r="R221" s="827" t="str">
        <f>IF('GRP Macros'!U152+'GRP Macros'!AO152=0,"",'GRP Macros'!U152+'GRP Macros'!AO152)</f>
        <v/>
      </c>
      <c r="S221" s="827" t="str">
        <f>IF('GRP Macros'!V152+'GRP Macros'!AP152=0,"",'GRP Macros'!V152+'GRP Macros'!AP152)</f>
        <v/>
      </c>
      <c r="T221" s="345" t="str">
        <f>IF('GRP Macros'!W152+'GRP Macros'!AQ152=0,"",'GRP Macros'!W152+'GRP Macros'!AQ152)</f>
        <v/>
      </c>
      <c r="U221" s="827" t="str">
        <f>IF('GRP Macros'!X152+'GRP Macros'!AR152=0,"",'GRP Macros'!X152+'GRP Macros'!AR152)</f>
        <v/>
      </c>
      <c r="V221" s="827" t="str">
        <f>IF('GRP Macros'!Y152+'GRP Macros'!AS152=0,"",'GRP Macros'!Y152+'GRP Macros'!AS152)</f>
        <v/>
      </c>
      <c r="W221" s="827" t="str">
        <f>IF('GRP Macros'!Z152+'GRP Macros'!AT152=0,"",'GRP Macros'!Z152+'GRP Macros'!AT152)</f>
        <v/>
      </c>
      <c r="X221" s="827" t="str">
        <f>IF('GRP Macros'!AA152+'GRP Macros'!AU152=0,"",'GRP Macros'!AA152+'GRP Macros'!AU152)</f>
        <v/>
      </c>
      <c r="Y221" s="827" t="str">
        <f>IF('GRP Macros'!AB152+'GRP Macros'!AV152=0,"",'GRP Macros'!AB152+'GRP Macros'!AV152)</f>
        <v/>
      </c>
      <c r="Z221" s="616" t="str">
        <f>IF('GRP Macros'!AC152+'GRP Macros'!AW152=0,"",'GRP Macros'!AC152+'GRP Macros'!AW152)</f>
        <v/>
      </c>
    </row>
    <row r="222" spans="3:26" ht="15.6">
      <c r="C222" s="614" t="s">
        <v>30992</v>
      </c>
      <c r="D222" s="833" t="s">
        <v>30692</v>
      </c>
      <c r="E222" s="833" t="s">
        <v>30993</v>
      </c>
      <c r="F222" s="828">
        <f t="shared" si="7"/>
        <v>0</v>
      </c>
      <c r="G222" s="1058"/>
      <c r="H222" s="615" t="str">
        <f>IF('GRP Macros'!K153+'GRP Macros'!AE153=0,"",'GRP Macros'!K153+'GRP Macros'!AE153)</f>
        <v/>
      </c>
      <c r="I222" s="827" t="str">
        <f>IF('GRP Macros'!L153+'GRP Macros'!AF153=0,"",'GRP Macros'!L153+'GRP Macros'!AF153)</f>
        <v/>
      </c>
      <c r="J222" s="345" t="str">
        <f>IF('GRP Macros'!M153+'GRP Macros'!AG153=0,"",'GRP Macros'!M153+'GRP Macros'!AG153)</f>
        <v/>
      </c>
      <c r="K222" s="345" t="str">
        <f>IF('GRP Macros'!N153+'GRP Macros'!AH153=0,"",'GRP Macros'!N153+'GRP Macros'!AH153)</f>
        <v/>
      </c>
      <c r="L222" s="827" t="str">
        <f>IF('GRP Macros'!O153+'GRP Macros'!AI153=0,"",'GRP Macros'!O153+'GRP Macros'!AI153)</f>
        <v/>
      </c>
      <c r="M222" s="827" t="str">
        <f>IF('GRP Macros'!P153+'GRP Macros'!AJ153=0,"",'GRP Macros'!P153+'GRP Macros'!AJ153)</f>
        <v/>
      </c>
      <c r="N222" s="827" t="str">
        <f>IF('GRP Macros'!Q153+'GRP Macros'!AK153=0,"",'GRP Macros'!Q153+'GRP Macros'!AK153)</f>
        <v/>
      </c>
      <c r="O222" s="345" t="str">
        <f>IF('GRP Macros'!R153+'GRP Macros'!AL153=0,"",'GRP Macros'!R153+'GRP Macros'!AL153)</f>
        <v/>
      </c>
      <c r="P222" s="827" t="str">
        <f>IF('GRP Macros'!S153+'GRP Macros'!AM153=0,"",'GRP Macros'!S153+'GRP Macros'!AM153)</f>
        <v/>
      </c>
      <c r="Q222" s="345" t="str">
        <f>IF('GRP Macros'!T153+'GRP Macros'!AN153=0,"",'GRP Macros'!T153+'GRP Macros'!AN153)</f>
        <v/>
      </c>
      <c r="R222" s="827" t="str">
        <f>IF('GRP Macros'!U153+'GRP Macros'!AO153=0,"",'GRP Macros'!U153+'GRP Macros'!AO153)</f>
        <v/>
      </c>
      <c r="S222" s="827" t="str">
        <f>IF('GRP Macros'!V153+'GRP Macros'!AP153=0,"",'GRP Macros'!V153+'GRP Macros'!AP153)</f>
        <v/>
      </c>
      <c r="T222" s="345" t="str">
        <f>IF('GRP Macros'!W153+'GRP Macros'!AQ153=0,"",'GRP Macros'!W153+'GRP Macros'!AQ153)</f>
        <v/>
      </c>
      <c r="U222" s="827" t="str">
        <f>IF('GRP Macros'!X153+'GRP Macros'!AR153=0,"",'GRP Macros'!X153+'GRP Macros'!AR153)</f>
        <v/>
      </c>
      <c r="V222" s="827" t="str">
        <f>IF('GRP Macros'!Y153+'GRP Macros'!AS153=0,"",'GRP Macros'!Y153+'GRP Macros'!AS153)</f>
        <v/>
      </c>
      <c r="W222" s="827" t="str">
        <f>IF('GRP Macros'!Z153+'GRP Macros'!AT153=0,"",'GRP Macros'!Z153+'GRP Macros'!AT153)</f>
        <v/>
      </c>
      <c r="X222" s="827" t="str">
        <f>IF('GRP Macros'!AA153+'GRP Macros'!AU153=0,"",'GRP Macros'!AA153+'GRP Macros'!AU153)</f>
        <v/>
      </c>
      <c r="Y222" s="827" t="str">
        <f>IF('GRP Macros'!AB153+'GRP Macros'!AV153=0,"",'GRP Macros'!AB153+'GRP Macros'!AV153)</f>
        <v/>
      </c>
      <c r="Z222" s="616" t="str">
        <f>IF('GRP Macros'!AC153+'GRP Macros'!AW153=0,"",'GRP Macros'!AC153+'GRP Macros'!AW153)</f>
        <v/>
      </c>
    </row>
    <row r="223" spans="3:26" ht="15.6">
      <c r="C223" s="614" t="s">
        <v>30994</v>
      </c>
      <c r="D223" s="833" t="s">
        <v>30692</v>
      </c>
      <c r="E223" s="833" t="s">
        <v>30995</v>
      </c>
      <c r="F223" s="828">
        <f t="shared" si="7"/>
        <v>0</v>
      </c>
      <c r="G223" s="1058"/>
      <c r="H223" s="615" t="str">
        <f>IF('GRP Macros'!K154+'GRP Macros'!AE154=0,"",'GRP Macros'!K154+'GRP Macros'!AE154)</f>
        <v/>
      </c>
      <c r="I223" s="827" t="str">
        <f>IF('GRP Macros'!L154+'GRP Macros'!AF154=0,"",'GRP Macros'!L154+'GRP Macros'!AF154)</f>
        <v/>
      </c>
      <c r="J223" s="345" t="str">
        <f>IF('GRP Macros'!M154+'GRP Macros'!AG154=0,"",'GRP Macros'!M154+'GRP Macros'!AG154)</f>
        <v/>
      </c>
      <c r="K223" s="345" t="str">
        <f>IF('GRP Macros'!N154+'GRP Macros'!AH154=0,"",'GRP Macros'!N154+'GRP Macros'!AH154)</f>
        <v/>
      </c>
      <c r="L223" s="827" t="str">
        <f>IF('GRP Macros'!O154+'GRP Macros'!AI154=0,"",'GRP Macros'!O154+'GRP Macros'!AI154)</f>
        <v/>
      </c>
      <c r="M223" s="827" t="str">
        <f>IF('GRP Macros'!P154+'GRP Macros'!AJ154=0,"",'GRP Macros'!P154+'GRP Macros'!AJ154)</f>
        <v/>
      </c>
      <c r="N223" s="827" t="str">
        <f>IF('GRP Macros'!Q154+'GRP Macros'!AK154=0,"",'GRP Macros'!Q154+'GRP Macros'!AK154)</f>
        <v/>
      </c>
      <c r="O223" s="345" t="str">
        <f>IF('GRP Macros'!R154+'GRP Macros'!AL154=0,"",'GRP Macros'!R154+'GRP Macros'!AL154)</f>
        <v/>
      </c>
      <c r="P223" s="827" t="str">
        <f>IF('GRP Macros'!S154+'GRP Macros'!AM154=0,"",'GRP Macros'!S154+'GRP Macros'!AM154)</f>
        <v/>
      </c>
      <c r="Q223" s="345" t="str">
        <f>IF('GRP Macros'!T154+'GRP Macros'!AN154=0,"",'GRP Macros'!T154+'GRP Macros'!AN154)</f>
        <v/>
      </c>
      <c r="R223" s="827" t="str">
        <f>IF('GRP Macros'!U154+'GRP Macros'!AO154=0,"",'GRP Macros'!U154+'GRP Macros'!AO154)</f>
        <v/>
      </c>
      <c r="S223" s="827" t="str">
        <f>IF('GRP Macros'!V154+'GRP Macros'!AP154=0,"",'GRP Macros'!V154+'GRP Macros'!AP154)</f>
        <v/>
      </c>
      <c r="T223" s="345" t="str">
        <f>IF('GRP Macros'!W154+'GRP Macros'!AQ154=0,"",'GRP Macros'!W154+'GRP Macros'!AQ154)</f>
        <v/>
      </c>
      <c r="U223" s="827" t="str">
        <f>IF('GRP Macros'!X154+'GRP Macros'!AR154=0,"",'GRP Macros'!X154+'GRP Macros'!AR154)</f>
        <v/>
      </c>
      <c r="V223" s="827" t="str">
        <f>IF('GRP Macros'!Y154+'GRP Macros'!AS154=0,"",'GRP Macros'!Y154+'GRP Macros'!AS154)</f>
        <v/>
      </c>
      <c r="W223" s="827" t="str">
        <f>IF('GRP Macros'!Z154+'GRP Macros'!AT154=0,"",'GRP Macros'!Z154+'GRP Macros'!AT154)</f>
        <v/>
      </c>
      <c r="X223" s="827" t="str">
        <f>IF('GRP Macros'!AA154+'GRP Macros'!AU154=0,"",'GRP Macros'!AA154+'GRP Macros'!AU154)</f>
        <v/>
      </c>
      <c r="Y223" s="827" t="str">
        <f>IF('GRP Macros'!AB154+'GRP Macros'!AV154=0,"",'GRP Macros'!AB154+'GRP Macros'!AV154)</f>
        <v/>
      </c>
      <c r="Z223" s="616" t="str">
        <f>IF('GRP Macros'!AC154+'GRP Macros'!AW154=0,"",'GRP Macros'!AC154+'GRP Macros'!AW154)</f>
        <v/>
      </c>
    </row>
    <row r="224" spans="3:26" ht="15.6">
      <c r="C224" s="614" t="s">
        <v>30996</v>
      </c>
      <c r="D224" s="833" t="s">
        <v>30692</v>
      </c>
      <c r="E224" s="833" t="s">
        <v>30997</v>
      </c>
      <c r="F224" s="828">
        <f t="shared" si="7"/>
        <v>0</v>
      </c>
      <c r="G224" s="1058"/>
      <c r="H224" s="615" t="str">
        <f>IF('GRP Macros'!K155+'GRP Macros'!AE155=0,"",'GRP Macros'!K155+'GRP Macros'!AE155)</f>
        <v/>
      </c>
      <c r="I224" s="827" t="str">
        <f>IF('GRP Macros'!L155+'GRP Macros'!AF155=0,"",'GRP Macros'!L155+'GRP Macros'!AF155)</f>
        <v/>
      </c>
      <c r="J224" s="345" t="str">
        <f>IF('GRP Macros'!M155+'GRP Macros'!AG155=0,"",'GRP Macros'!M155+'GRP Macros'!AG155)</f>
        <v/>
      </c>
      <c r="K224" s="345" t="str">
        <f>IF('GRP Macros'!N155+'GRP Macros'!AH155=0,"",'GRP Macros'!N155+'GRP Macros'!AH155)</f>
        <v/>
      </c>
      <c r="L224" s="827" t="str">
        <f>IF('GRP Macros'!O155+'GRP Macros'!AI155=0,"",'GRP Macros'!O155+'GRP Macros'!AI155)</f>
        <v/>
      </c>
      <c r="M224" s="827" t="str">
        <f>IF('GRP Macros'!P155+'GRP Macros'!AJ155=0,"",'GRP Macros'!P155+'GRP Macros'!AJ155)</f>
        <v/>
      </c>
      <c r="N224" s="827" t="str">
        <f>IF('GRP Macros'!Q155+'GRP Macros'!AK155=0,"",'GRP Macros'!Q155+'GRP Macros'!AK155)</f>
        <v/>
      </c>
      <c r="O224" s="345" t="str">
        <f>IF('GRP Macros'!R155+'GRP Macros'!AL155=0,"",'GRP Macros'!R155+'GRP Macros'!AL155)</f>
        <v/>
      </c>
      <c r="P224" s="827" t="str">
        <f>IF('GRP Macros'!S155+'GRP Macros'!AM155=0,"",'GRP Macros'!S155+'GRP Macros'!AM155)</f>
        <v/>
      </c>
      <c r="Q224" s="345" t="str">
        <f>IF('GRP Macros'!T155+'GRP Macros'!AN155=0,"",'GRP Macros'!T155+'GRP Macros'!AN155)</f>
        <v/>
      </c>
      <c r="R224" s="827" t="str">
        <f>IF('GRP Macros'!U155+'GRP Macros'!AO155=0,"",'GRP Macros'!U155+'GRP Macros'!AO155)</f>
        <v/>
      </c>
      <c r="S224" s="827" t="str">
        <f>IF('GRP Macros'!V155+'GRP Macros'!AP155=0,"",'GRP Macros'!V155+'GRP Macros'!AP155)</f>
        <v/>
      </c>
      <c r="T224" s="345" t="str">
        <f>IF('GRP Macros'!W155+'GRP Macros'!AQ155=0,"",'GRP Macros'!W155+'GRP Macros'!AQ155)</f>
        <v/>
      </c>
      <c r="U224" s="827" t="str">
        <f>IF('GRP Macros'!X155+'GRP Macros'!AR155=0,"",'GRP Macros'!X155+'GRP Macros'!AR155)</f>
        <v/>
      </c>
      <c r="V224" s="827" t="str">
        <f>IF('GRP Macros'!Y155+'GRP Macros'!AS155=0,"",'GRP Macros'!Y155+'GRP Macros'!AS155)</f>
        <v/>
      </c>
      <c r="W224" s="827" t="str">
        <f>IF('GRP Macros'!Z155+'GRP Macros'!AT155=0,"",'GRP Macros'!Z155+'GRP Macros'!AT155)</f>
        <v/>
      </c>
      <c r="X224" s="827" t="str">
        <f>IF('GRP Macros'!AA155+'GRP Macros'!AU155=0,"",'GRP Macros'!AA155+'GRP Macros'!AU155)</f>
        <v/>
      </c>
      <c r="Y224" s="827" t="str">
        <f>IF('GRP Macros'!AB155+'GRP Macros'!AV155=0,"",'GRP Macros'!AB155+'GRP Macros'!AV155)</f>
        <v/>
      </c>
      <c r="Z224" s="616" t="str">
        <f>IF('GRP Macros'!AC155+'GRP Macros'!AW155=0,"",'GRP Macros'!AC155+'GRP Macros'!AW155)</f>
        <v/>
      </c>
    </row>
    <row r="225" spans="3:26" ht="15.6">
      <c r="C225" s="614" t="s">
        <v>30998</v>
      </c>
      <c r="D225" s="833" t="s">
        <v>30692</v>
      </c>
      <c r="E225" s="833" t="s">
        <v>30999</v>
      </c>
      <c r="F225" s="828">
        <f t="shared" si="7"/>
        <v>0</v>
      </c>
      <c r="G225" s="1058"/>
      <c r="H225" s="615" t="str">
        <f>IF('GRP Macros'!K156+'GRP Macros'!AE156=0,"",'GRP Macros'!K156+'GRP Macros'!AE156)</f>
        <v/>
      </c>
      <c r="I225" s="827" t="str">
        <f>IF('GRP Macros'!L156+'GRP Macros'!AF156=0,"",'GRP Macros'!L156+'GRP Macros'!AF156)</f>
        <v/>
      </c>
      <c r="J225" s="345" t="str">
        <f>IF('GRP Macros'!M156+'GRP Macros'!AG156=0,"",'GRP Macros'!M156+'GRP Macros'!AG156)</f>
        <v/>
      </c>
      <c r="K225" s="345" t="str">
        <f>IF('GRP Macros'!N156+'GRP Macros'!AH156=0,"",'GRP Macros'!N156+'GRP Macros'!AH156)</f>
        <v/>
      </c>
      <c r="L225" s="827" t="str">
        <f>IF('GRP Macros'!O156+'GRP Macros'!AI156=0,"",'GRP Macros'!O156+'GRP Macros'!AI156)</f>
        <v/>
      </c>
      <c r="M225" s="827" t="str">
        <f>IF('GRP Macros'!P156+'GRP Macros'!AJ156=0,"",'GRP Macros'!P156+'GRP Macros'!AJ156)</f>
        <v/>
      </c>
      <c r="N225" s="827" t="str">
        <f>IF('GRP Macros'!Q156+'GRP Macros'!AK156=0,"",'GRP Macros'!Q156+'GRP Macros'!AK156)</f>
        <v/>
      </c>
      <c r="O225" s="345" t="str">
        <f>IF('GRP Macros'!R156+'GRP Macros'!AL156=0,"",'GRP Macros'!R156+'GRP Macros'!AL156)</f>
        <v/>
      </c>
      <c r="P225" s="827" t="str">
        <f>IF('GRP Macros'!S156+'GRP Macros'!AM156=0,"",'GRP Macros'!S156+'GRP Macros'!AM156)</f>
        <v/>
      </c>
      <c r="Q225" s="345" t="str">
        <f>IF('GRP Macros'!T156+'GRP Macros'!AN156=0,"",'GRP Macros'!T156+'GRP Macros'!AN156)</f>
        <v/>
      </c>
      <c r="R225" s="827" t="str">
        <f>IF('GRP Macros'!U156+'GRP Macros'!AO156=0,"",'GRP Macros'!U156+'GRP Macros'!AO156)</f>
        <v/>
      </c>
      <c r="S225" s="827" t="str">
        <f>IF('GRP Macros'!V156+'GRP Macros'!AP156=0,"",'GRP Macros'!V156+'GRP Macros'!AP156)</f>
        <v/>
      </c>
      <c r="T225" s="345" t="str">
        <f>IF('GRP Macros'!W156+'GRP Macros'!AQ156=0,"",'GRP Macros'!W156+'GRP Macros'!AQ156)</f>
        <v/>
      </c>
      <c r="U225" s="827" t="str">
        <f>IF('GRP Macros'!X156+'GRP Macros'!AR156=0,"",'GRP Macros'!X156+'GRP Macros'!AR156)</f>
        <v/>
      </c>
      <c r="V225" s="827" t="str">
        <f>IF('GRP Macros'!Y156+'GRP Macros'!AS156=0,"",'GRP Macros'!Y156+'GRP Macros'!AS156)</f>
        <v/>
      </c>
      <c r="W225" s="827" t="str">
        <f>IF('GRP Macros'!Z156+'GRP Macros'!AT156=0,"",'GRP Macros'!Z156+'GRP Macros'!AT156)</f>
        <v/>
      </c>
      <c r="X225" s="827" t="str">
        <f>IF('GRP Macros'!AA156+'GRP Macros'!AU156=0,"",'GRP Macros'!AA156+'GRP Macros'!AU156)</f>
        <v/>
      </c>
      <c r="Y225" s="827" t="str">
        <f>IF('GRP Macros'!AB156+'GRP Macros'!AV156=0,"",'GRP Macros'!AB156+'GRP Macros'!AV156)</f>
        <v/>
      </c>
      <c r="Z225" s="616" t="str">
        <f>IF('GRP Macros'!AC156+'GRP Macros'!AW156=0,"",'GRP Macros'!AC156+'GRP Macros'!AW156)</f>
        <v/>
      </c>
    </row>
    <row r="226" spans="3:26" ht="15.6">
      <c r="C226" s="614" t="s">
        <v>31000</v>
      </c>
      <c r="D226" s="833" t="s">
        <v>30692</v>
      </c>
      <c r="E226" s="833" t="s">
        <v>31001</v>
      </c>
      <c r="F226" s="828">
        <f t="shared" si="7"/>
        <v>0</v>
      </c>
      <c r="G226" s="1058"/>
      <c r="H226" s="615" t="str">
        <f>IF('GRP Macros'!K157+'GRP Macros'!AE157=0,"",'GRP Macros'!K157+'GRP Macros'!AE157)</f>
        <v/>
      </c>
      <c r="I226" s="827" t="str">
        <f>IF('GRP Macros'!L157+'GRP Macros'!AF157=0,"",'GRP Macros'!L157+'GRP Macros'!AF157)</f>
        <v/>
      </c>
      <c r="J226" s="345" t="str">
        <f>IF('GRP Macros'!M157+'GRP Macros'!AG157=0,"",'GRP Macros'!M157+'GRP Macros'!AG157)</f>
        <v/>
      </c>
      <c r="K226" s="345" t="str">
        <f>IF('GRP Macros'!N157+'GRP Macros'!AH157=0,"",'GRP Macros'!N157+'GRP Macros'!AH157)</f>
        <v/>
      </c>
      <c r="L226" s="827" t="str">
        <f>IF('GRP Macros'!O157+'GRP Macros'!AI157=0,"",'GRP Macros'!O157+'GRP Macros'!AI157)</f>
        <v/>
      </c>
      <c r="M226" s="827" t="str">
        <f>IF('GRP Macros'!P157+'GRP Macros'!AJ157=0,"",'GRP Macros'!P157+'GRP Macros'!AJ157)</f>
        <v/>
      </c>
      <c r="N226" s="827" t="str">
        <f>IF('GRP Macros'!Q157+'GRP Macros'!AK157=0,"",'GRP Macros'!Q157+'GRP Macros'!AK157)</f>
        <v/>
      </c>
      <c r="O226" s="345" t="str">
        <f>IF('GRP Macros'!R157+'GRP Macros'!AL157=0,"",'GRP Macros'!R157+'GRP Macros'!AL157)</f>
        <v/>
      </c>
      <c r="P226" s="827" t="str">
        <f>IF('GRP Macros'!S157+'GRP Macros'!AM157=0,"",'GRP Macros'!S157+'GRP Macros'!AM157)</f>
        <v/>
      </c>
      <c r="Q226" s="345" t="str">
        <f>IF('GRP Macros'!T157+'GRP Macros'!AN157=0,"",'GRP Macros'!T157+'GRP Macros'!AN157)</f>
        <v/>
      </c>
      <c r="R226" s="827" t="str">
        <f>IF('GRP Macros'!U157+'GRP Macros'!AO157=0,"",'GRP Macros'!U157+'GRP Macros'!AO157)</f>
        <v/>
      </c>
      <c r="S226" s="827" t="str">
        <f>IF('GRP Macros'!V157+'GRP Macros'!AP157=0,"",'GRP Macros'!V157+'GRP Macros'!AP157)</f>
        <v/>
      </c>
      <c r="T226" s="345" t="str">
        <f>IF('GRP Macros'!W157+'GRP Macros'!AQ157=0,"",'GRP Macros'!W157+'GRP Macros'!AQ157)</f>
        <v/>
      </c>
      <c r="U226" s="827" t="str">
        <f>IF('GRP Macros'!X157+'GRP Macros'!AR157=0,"",'GRP Macros'!X157+'GRP Macros'!AR157)</f>
        <v/>
      </c>
      <c r="V226" s="827" t="str">
        <f>IF('GRP Macros'!Y157+'GRP Macros'!AS157=0,"",'GRP Macros'!Y157+'GRP Macros'!AS157)</f>
        <v/>
      </c>
      <c r="W226" s="827" t="str">
        <f>IF('GRP Macros'!Z157+'GRP Macros'!AT157=0,"",'GRP Macros'!Z157+'GRP Macros'!AT157)</f>
        <v/>
      </c>
      <c r="X226" s="827" t="str">
        <f>IF('GRP Macros'!AA157+'GRP Macros'!AU157=0,"",'GRP Macros'!AA157+'GRP Macros'!AU157)</f>
        <v/>
      </c>
      <c r="Y226" s="827" t="str">
        <f>IF('GRP Macros'!AB157+'GRP Macros'!AV157=0,"",'GRP Macros'!AB157+'GRP Macros'!AV157)</f>
        <v/>
      </c>
      <c r="Z226" s="616" t="str">
        <f>IF('GRP Macros'!AC157+'GRP Macros'!AW157=0,"",'GRP Macros'!AC157+'GRP Macros'!AW157)</f>
        <v/>
      </c>
    </row>
    <row r="227" spans="3:26" ht="15.6">
      <c r="C227" s="614" t="s">
        <v>31002</v>
      </c>
      <c r="D227" s="833" t="s">
        <v>30692</v>
      </c>
      <c r="E227" s="833" t="s">
        <v>31003</v>
      </c>
      <c r="F227" s="828">
        <f t="shared" si="7"/>
        <v>0</v>
      </c>
      <c r="G227" s="1058"/>
      <c r="H227" s="615" t="str">
        <f>IF('GRP Macros'!K158+'GRP Macros'!AE158=0,"",'GRP Macros'!K158+'GRP Macros'!AE158)</f>
        <v/>
      </c>
      <c r="I227" s="827" t="str">
        <f>IF('GRP Macros'!L158+'GRP Macros'!AF158=0,"",'GRP Macros'!L158+'GRP Macros'!AF158)</f>
        <v/>
      </c>
      <c r="J227" s="345" t="str">
        <f>IF('GRP Macros'!M158+'GRP Macros'!AG158=0,"",'GRP Macros'!M158+'GRP Macros'!AG158)</f>
        <v/>
      </c>
      <c r="K227" s="345" t="str">
        <f>IF('GRP Macros'!N158+'GRP Macros'!AH158=0,"",'GRP Macros'!N158+'GRP Macros'!AH158)</f>
        <v/>
      </c>
      <c r="L227" s="827" t="str">
        <f>IF('GRP Macros'!O158+'GRP Macros'!AI158=0,"",'GRP Macros'!O158+'GRP Macros'!AI158)</f>
        <v/>
      </c>
      <c r="M227" s="827" t="str">
        <f>IF('GRP Macros'!P158+'GRP Macros'!AJ158=0,"",'GRP Macros'!P158+'GRP Macros'!AJ158)</f>
        <v/>
      </c>
      <c r="N227" s="827" t="str">
        <f>IF('GRP Macros'!Q158+'GRP Macros'!AK158=0,"",'GRP Macros'!Q158+'GRP Macros'!AK158)</f>
        <v/>
      </c>
      <c r="O227" s="345" t="str">
        <f>IF('GRP Macros'!R158+'GRP Macros'!AL158=0,"",'GRP Macros'!R158+'GRP Macros'!AL158)</f>
        <v/>
      </c>
      <c r="P227" s="827" t="str">
        <f>IF('GRP Macros'!S158+'GRP Macros'!AM158=0,"",'GRP Macros'!S158+'GRP Macros'!AM158)</f>
        <v/>
      </c>
      <c r="Q227" s="345" t="str">
        <f>IF('GRP Macros'!T158+'GRP Macros'!AN158=0,"",'GRP Macros'!T158+'GRP Macros'!AN158)</f>
        <v/>
      </c>
      <c r="R227" s="827" t="str">
        <f>IF('GRP Macros'!U158+'GRP Macros'!AO158=0,"",'GRP Macros'!U158+'GRP Macros'!AO158)</f>
        <v/>
      </c>
      <c r="S227" s="827" t="str">
        <f>IF('GRP Macros'!V158+'GRP Macros'!AP158=0,"",'GRP Macros'!V158+'GRP Macros'!AP158)</f>
        <v/>
      </c>
      <c r="T227" s="345" t="str">
        <f>IF('GRP Macros'!W158+'GRP Macros'!AQ158=0,"",'GRP Macros'!W158+'GRP Macros'!AQ158)</f>
        <v/>
      </c>
      <c r="U227" s="827" t="str">
        <f>IF('GRP Macros'!X158+'GRP Macros'!AR158=0,"",'GRP Macros'!X158+'GRP Macros'!AR158)</f>
        <v/>
      </c>
      <c r="V227" s="827" t="str">
        <f>IF('GRP Macros'!Y158+'GRP Macros'!AS158=0,"",'GRP Macros'!Y158+'GRP Macros'!AS158)</f>
        <v/>
      </c>
      <c r="W227" s="827" t="str">
        <f>IF('GRP Macros'!Z158+'GRP Macros'!AT158=0,"",'GRP Macros'!Z158+'GRP Macros'!AT158)</f>
        <v/>
      </c>
      <c r="X227" s="827" t="str">
        <f>IF('GRP Macros'!AA158+'GRP Macros'!AU158=0,"",'GRP Macros'!AA158+'GRP Macros'!AU158)</f>
        <v/>
      </c>
      <c r="Y227" s="827" t="str">
        <f>IF('GRP Macros'!AB158+'GRP Macros'!AV158=0,"",'GRP Macros'!AB158+'GRP Macros'!AV158)</f>
        <v/>
      </c>
      <c r="Z227" s="616" t="str">
        <f>IF('GRP Macros'!AC158+'GRP Macros'!AW158=0,"",'GRP Macros'!AC158+'GRP Macros'!AW158)</f>
        <v/>
      </c>
    </row>
    <row r="228" spans="3:26" ht="15.6">
      <c r="C228" s="614" t="s">
        <v>31004</v>
      </c>
      <c r="D228" s="833" t="s">
        <v>30692</v>
      </c>
      <c r="E228" s="833" t="s">
        <v>31005</v>
      </c>
      <c r="F228" s="828">
        <f t="shared" si="7"/>
        <v>0</v>
      </c>
      <c r="G228" s="1058"/>
      <c r="H228" s="615" t="str">
        <f>IF('GRP Macros'!K159+'GRP Macros'!AE159=0,"",'GRP Macros'!K159+'GRP Macros'!AE159)</f>
        <v/>
      </c>
      <c r="I228" s="827" t="str">
        <f>IF('GRP Macros'!L159+'GRP Macros'!AF159=0,"",'GRP Macros'!L159+'GRP Macros'!AF159)</f>
        <v/>
      </c>
      <c r="J228" s="345" t="str">
        <f>IF('GRP Macros'!M159+'GRP Macros'!AG159=0,"",'GRP Macros'!M159+'GRP Macros'!AG159)</f>
        <v/>
      </c>
      <c r="K228" s="345" t="str">
        <f>IF('GRP Macros'!N159+'GRP Macros'!AH159=0,"",'GRP Macros'!N159+'GRP Macros'!AH159)</f>
        <v/>
      </c>
      <c r="L228" s="827" t="str">
        <f>IF('GRP Macros'!O159+'GRP Macros'!AI159=0,"",'GRP Macros'!O159+'GRP Macros'!AI159)</f>
        <v/>
      </c>
      <c r="M228" s="827" t="str">
        <f>IF('GRP Macros'!P159+'GRP Macros'!AJ159=0,"",'GRP Macros'!P159+'GRP Macros'!AJ159)</f>
        <v/>
      </c>
      <c r="N228" s="827" t="str">
        <f>IF('GRP Macros'!Q159+'GRP Macros'!AK159=0,"",'GRP Macros'!Q159+'GRP Macros'!AK159)</f>
        <v/>
      </c>
      <c r="O228" s="345" t="str">
        <f>IF('GRP Macros'!R159+'GRP Macros'!AL159=0,"",'GRP Macros'!R159+'GRP Macros'!AL159)</f>
        <v/>
      </c>
      <c r="P228" s="827" t="str">
        <f>IF('GRP Macros'!S159+'GRP Macros'!AM159=0,"",'GRP Macros'!S159+'GRP Macros'!AM159)</f>
        <v/>
      </c>
      <c r="Q228" s="345" t="str">
        <f>IF('GRP Macros'!T159+'GRP Macros'!AN159=0,"",'GRP Macros'!T159+'GRP Macros'!AN159)</f>
        <v/>
      </c>
      <c r="R228" s="827" t="str">
        <f>IF('GRP Macros'!U159+'GRP Macros'!AO159=0,"",'GRP Macros'!U159+'GRP Macros'!AO159)</f>
        <v/>
      </c>
      <c r="S228" s="827" t="str">
        <f>IF('GRP Macros'!V159+'GRP Macros'!AP159=0,"",'GRP Macros'!V159+'GRP Macros'!AP159)</f>
        <v/>
      </c>
      <c r="T228" s="345" t="str">
        <f>IF('GRP Macros'!W159+'GRP Macros'!AQ159=0,"",'GRP Macros'!W159+'GRP Macros'!AQ159)</f>
        <v/>
      </c>
      <c r="U228" s="827" t="str">
        <f>IF('GRP Macros'!X159+'GRP Macros'!AR159=0,"",'GRP Macros'!X159+'GRP Macros'!AR159)</f>
        <v/>
      </c>
      <c r="V228" s="827" t="str">
        <f>IF('GRP Macros'!Y159+'GRP Macros'!AS159=0,"",'GRP Macros'!Y159+'GRP Macros'!AS159)</f>
        <v/>
      </c>
      <c r="W228" s="827" t="str">
        <f>IF('GRP Macros'!Z159+'GRP Macros'!AT159=0,"",'GRP Macros'!Z159+'GRP Macros'!AT159)</f>
        <v/>
      </c>
      <c r="X228" s="827" t="str">
        <f>IF('GRP Macros'!AA159+'GRP Macros'!AU159=0,"",'GRP Macros'!AA159+'GRP Macros'!AU159)</f>
        <v/>
      </c>
      <c r="Y228" s="827" t="str">
        <f>IF('GRP Macros'!AB159+'GRP Macros'!AV159=0,"",'GRP Macros'!AB159+'GRP Macros'!AV159)</f>
        <v/>
      </c>
      <c r="Z228" s="616" t="str">
        <f>IF('GRP Macros'!AC159+'GRP Macros'!AW159=0,"",'GRP Macros'!AC159+'GRP Macros'!AW159)</f>
        <v/>
      </c>
    </row>
    <row r="229" spans="3:26" ht="15.6">
      <c r="C229" s="614"/>
      <c r="D229" s="834"/>
      <c r="E229" s="834"/>
      <c r="F229" s="828">
        <f t="shared" si="7"/>
        <v>0</v>
      </c>
      <c r="G229" s="1058"/>
      <c r="H229" s="615"/>
      <c r="I229" s="827"/>
      <c r="J229" s="827"/>
      <c r="K229" s="827"/>
      <c r="L229" s="827"/>
      <c r="M229" s="827"/>
      <c r="N229" s="827"/>
      <c r="O229" s="827"/>
      <c r="P229" s="827"/>
      <c r="Q229" s="827"/>
      <c r="R229" s="827"/>
      <c r="S229" s="827"/>
      <c r="T229" s="827"/>
      <c r="U229" s="827"/>
      <c r="V229" s="827"/>
      <c r="W229" s="827"/>
      <c r="X229" s="827"/>
      <c r="Y229" s="827"/>
      <c r="Z229" s="616"/>
    </row>
    <row r="230" spans="3:26" ht="15.6">
      <c r="C230" s="614" t="s">
        <v>31006</v>
      </c>
      <c r="D230" s="833" t="s">
        <v>30692</v>
      </c>
      <c r="E230" s="833" t="s">
        <v>31007</v>
      </c>
      <c r="F230" s="828">
        <f t="shared" si="7"/>
        <v>0</v>
      </c>
      <c r="G230" s="1058"/>
      <c r="H230" s="615" t="str">
        <f>IF('GRP Macros'!K179+'GRP Macros'!AE179=0,"",'GRP Macros'!K179+'GRP Macros'!AE179)</f>
        <v/>
      </c>
      <c r="I230" s="827" t="str">
        <f>IF('GRP Macros'!L179+'GRP Macros'!AF179=0,"",'GRP Macros'!L179+'GRP Macros'!AF179)</f>
        <v/>
      </c>
      <c r="J230" s="345" t="str">
        <f>IF('GRP Macros'!M179+'GRP Macros'!AG179=0,"",'GRP Macros'!M179+'GRP Macros'!AG179)</f>
        <v/>
      </c>
      <c r="K230" s="345" t="str">
        <f>IF('GRP Macros'!N179+'GRP Macros'!AH179=0,"",'GRP Macros'!N179+'GRP Macros'!AH179)</f>
        <v/>
      </c>
      <c r="L230" s="827" t="str">
        <f>IF('GRP Macros'!O179+'GRP Macros'!AI179=0,"",'GRP Macros'!O179+'GRP Macros'!AI179)</f>
        <v/>
      </c>
      <c r="M230" s="827" t="str">
        <f>IF('GRP Macros'!P179+'GRP Macros'!AJ179=0,"",'GRP Macros'!P179+'GRP Macros'!AJ179)</f>
        <v/>
      </c>
      <c r="N230" s="827" t="str">
        <f>IF('GRP Macros'!Q179+'GRP Macros'!AK179=0,"",'GRP Macros'!Q179+'GRP Macros'!AK179)</f>
        <v/>
      </c>
      <c r="O230" s="345" t="str">
        <f>IF('GRP Macros'!R179+'GRP Macros'!AL179=0,"",'GRP Macros'!R179+'GRP Macros'!AL179)</f>
        <v/>
      </c>
      <c r="P230" s="827" t="str">
        <f>IF('GRP Macros'!S179+'GRP Macros'!AM179=0,"",'GRP Macros'!S179+'GRP Macros'!AM179)</f>
        <v/>
      </c>
      <c r="Q230" s="345" t="str">
        <f>IF('GRP Macros'!T179+'GRP Macros'!AN179=0,"",'GRP Macros'!T179+'GRP Macros'!AN179)</f>
        <v/>
      </c>
      <c r="R230" s="827" t="str">
        <f>IF('GRP Macros'!U179+'GRP Macros'!AO179=0,"",'GRP Macros'!U179+'GRP Macros'!AO179)</f>
        <v/>
      </c>
      <c r="S230" s="827" t="str">
        <f>IF('GRP Macros'!V179+'GRP Macros'!AP179=0,"",'GRP Macros'!V179+'GRP Macros'!AP179)</f>
        <v/>
      </c>
      <c r="T230" s="345" t="str">
        <f>IF('GRP Macros'!W179+'GRP Macros'!AQ179=0,"",'GRP Macros'!W179+'GRP Macros'!AQ179)</f>
        <v/>
      </c>
      <c r="U230" s="827" t="str">
        <f>IF('GRP Macros'!X179+'GRP Macros'!AR179=0,"",'GRP Macros'!X179+'GRP Macros'!AR179)</f>
        <v/>
      </c>
      <c r="V230" s="827" t="str">
        <f>IF('GRP Macros'!Y179+'GRP Macros'!AS179=0,"",'GRP Macros'!Y179+'GRP Macros'!AS179)</f>
        <v/>
      </c>
      <c r="W230" s="827" t="str">
        <f>IF('GRP Macros'!Z179+'GRP Macros'!AT179=0,"",'GRP Macros'!Z179+'GRP Macros'!AT179)</f>
        <v/>
      </c>
      <c r="X230" s="827" t="str">
        <f>IF('GRP Macros'!AA179+'GRP Macros'!AU179=0,"",'GRP Macros'!AA179+'GRP Macros'!AU179)</f>
        <v/>
      </c>
      <c r="Y230" s="827" t="str">
        <f>IF('GRP Macros'!AB179+'GRP Macros'!AV179=0,"",'GRP Macros'!AB179+'GRP Macros'!AV179)</f>
        <v/>
      </c>
      <c r="Z230" s="616" t="str">
        <f>IF('GRP Macros'!AC179+'GRP Macros'!AW179=0,"",'GRP Macros'!AC179+'GRP Macros'!AW179)</f>
        <v/>
      </c>
    </row>
    <row r="231" spans="3:26" ht="15.6">
      <c r="C231" s="614" t="s">
        <v>31008</v>
      </c>
      <c r="D231" s="833" t="s">
        <v>30692</v>
      </c>
      <c r="E231" s="833" t="s">
        <v>31009</v>
      </c>
      <c r="F231" s="828">
        <f t="shared" si="7"/>
        <v>0</v>
      </c>
      <c r="G231" s="1058"/>
      <c r="H231" s="615" t="str">
        <f>IF('GRP Macros'!K180+'GRP Macros'!AE180=0,"",'GRP Macros'!K180+'GRP Macros'!AE180)</f>
        <v/>
      </c>
      <c r="I231" s="827" t="str">
        <f>IF('GRP Macros'!L180+'GRP Macros'!AF180=0,"",'GRP Macros'!L180+'GRP Macros'!AF180)</f>
        <v/>
      </c>
      <c r="J231" s="345" t="str">
        <f>IF('GRP Macros'!M180+'GRP Macros'!AG180=0,"",'GRP Macros'!M180+'GRP Macros'!AG180)</f>
        <v/>
      </c>
      <c r="K231" s="345" t="str">
        <f>IF('GRP Macros'!N180+'GRP Macros'!AH180=0,"",'GRP Macros'!N180+'GRP Macros'!AH180)</f>
        <v/>
      </c>
      <c r="L231" s="827" t="str">
        <f>IF('GRP Macros'!O180+'GRP Macros'!AI180=0,"",'GRP Macros'!O180+'GRP Macros'!AI180)</f>
        <v/>
      </c>
      <c r="M231" s="827" t="str">
        <f>IF('GRP Macros'!P180+'GRP Macros'!AJ180=0,"",'GRP Macros'!P180+'GRP Macros'!AJ180)</f>
        <v/>
      </c>
      <c r="N231" s="827" t="str">
        <f>IF('GRP Macros'!Q180+'GRP Macros'!AK180=0,"",'GRP Macros'!Q180+'GRP Macros'!AK180)</f>
        <v/>
      </c>
      <c r="O231" s="345" t="str">
        <f>IF('GRP Macros'!R180+'GRP Macros'!AL180=0,"",'GRP Macros'!R180+'GRP Macros'!AL180)</f>
        <v/>
      </c>
      <c r="P231" s="827" t="str">
        <f>IF('GRP Macros'!S180+'GRP Macros'!AM180=0,"",'GRP Macros'!S180+'GRP Macros'!AM180)</f>
        <v/>
      </c>
      <c r="Q231" s="345" t="str">
        <f>IF('GRP Macros'!T180+'GRP Macros'!AN180=0,"",'GRP Macros'!T180+'GRP Macros'!AN180)</f>
        <v/>
      </c>
      <c r="R231" s="827" t="str">
        <f>IF('GRP Macros'!U180+'GRP Macros'!AO180=0,"",'GRP Macros'!U180+'GRP Macros'!AO180)</f>
        <v/>
      </c>
      <c r="S231" s="827" t="str">
        <f>IF('GRP Macros'!V180+'GRP Macros'!AP180=0,"",'GRP Macros'!V180+'GRP Macros'!AP180)</f>
        <v/>
      </c>
      <c r="T231" s="345" t="str">
        <f>IF('GRP Macros'!W180+'GRP Macros'!AQ180=0,"",'GRP Macros'!W180+'GRP Macros'!AQ180)</f>
        <v/>
      </c>
      <c r="U231" s="827" t="str">
        <f>IF('GRP Macros'!X180+'GRP Macros'!AR180=0,"",'GRP Macros'!X180+'GRP Macros'!AR180)</f>
        <v/>
      </c>
      <c r="V231" s="827" t="str">
        <f>IF('GRP Macros'!Y180+'GRP Macros'!AS180=0,"",'GRP Macros'!Y180+'GRP Macros'!AS180)</f>
        <v/>
      </c>
      <c r="W231" s="827" t="str">
        <f>IF('GRP Macros'!Z180+'GRP Macros'!AT180=0,"",'GRP Macros'!Z180+'GRP Macros'!AT180)</f>
        <v/>
      </c>
      <c r="X231" s="827" t="str">
        <f>IF('GRP Macros'!AA180+'GRP Macros'!AU180=0,"",'GRP Macros'!AA180+'GRP Macros'!AU180)</f>
        <v/>
      </c>
      <c r="Y231" s="827" t="str">
        <f>IF('GRP Macros'!AB180+'GRP Macros'!AV180=0,"",'GRP Macros'!AB180+'GRP Macros'!AV180)</f>
        <v/>
      </c>
      <c r="Z231" s="616" t="str">
        <f>IF('GRP Macros'!AC180+'GRP Macros'!AW180=0,"",'GRP Macros'!AC180+'GRP Macros'!AW180)</f>
        <v/>
      </c>
    </row>
    <row r="232" spans="3:26" ht="15.6">
      <c r="C232" s="614" t="s">
        <v>31010</v>
      </c>
      <c r="D232" s="833" t="s">
        <v>30692</v>
      </c>
      <c r="E232" s="833" t="s">
        <v>31011</v>
      </c>
      <c r="F232" s="828">
        <f t="shared" si="7"/>
        <v>0</v>
      </c>
      <c r="G232" s="1058"/>
      <c r="H232" s="615" t="str">
        <f>IF('GRP Macros'!K181+'GRP Macros'!AE181=0,"",'GRP Macros'!K181+'GRP Macros'!AE181)</f>
        <v/>
      </c>
      <c r="I232" s="827" t="str">
        <f>IF('GRP Macros'!L181+'GRP Macros'!AF181=0,"",'GRP Macros'!L181+'GRP Macros'!AF181)</f>
        <v/>
      </c>
      <c r="J232" s="345" t="str">
        <f>IF('GRP Macros'!M181+'GRP Macros'!AG181=0,"",'GRP Macros'!M181+'GRP Macros'!AG181)</f>
        <v/>
      </c>
      <c r="K232" s="345" t="str">
        <f>IF('GRP Macros'!N181+'GRP Macros'!AH181=0,"",'GRP Macros'!N181+'GRP Macros'!AH181)</f>
        <v/>
      </c>
      <c r="L232" s="827" t="str">
        <f>IF('GRP Macros'!O181+'GRP Macros'!AI181=0,"",'GRP Macros'!O181+'GRP Macros'!AI181)</f>
        <v/>
      </c>
      <c r="M232" s="827" t="str">
        <f>IF('GRP Macros'!P181+'GRP Macros'!AJ181=0,"",'GRP Macros'!P181+'GRP Macros'!AJ181)</f>
        <v/>
      </c>
      <c r="N232" s="827" t="str">
        <f>IF('GRP Macros'!Q181+'GRP Macros'!AK181=0,"",'GRP Macros'!Q181+'GRP Macros'!AK181)</f>
        <v/>
      </c>
      <c r="O232" s="345" t="str">
        <f>IF('GRP Macros'!R181+'GRP Macros'!AL181=0,"",'GRP Macros'!R181+'GRP Macros'!AL181)</f>
        <v/>
      </c>
      <c r="P232" s="827" t="str">
        <f>IF('GRP Macros'!S181+'GRP Macros'!AM181=0,"",'GRP Macros'!S181+'GRP Macros'!AM181)</f>
        <v/>
      </c>
      <c r="Q232" s="345" t="str">
        <f>IF('GRP Macros'!T181+'GRP Macros'!AN181=0,"",'GRP Macros'!T181+'GRP Macros'!AN181)</f>
        <v/>
      </c>
      <c r="R232" s="827" t="str">
        <f>IF('GRP Macros'!U181+'GRP Macros'!AO181=0,"",'GRP Macros'!U181+'GRP Macros'!AO181)</f>
        <v/>
      </c>
      <c r="S232" s="827" t="str">
        <f>IF('GRP Macros'!V181+'GRP Macros'!AP181=0,"",'GRP Macros'!V181+'GRP Macros'!AP181)</f>
        <v/>
      </c>
      <c r="T232" s="345" t="str">
        <f>IF('GRP Macros'!W181+'GRP Macros'!AQ181=0,"",'GRP Macros'!W181+'GRP Macros'!AQ181)</f>
        <v/>
      </c>
      <c r="U232" s="827" t="str">
        <f>IF('GRP Macros'!X181+'GRP Macros'!AR181=0,"",'GRP Macros'!X181+'GRP Macros'!AR181)</f>
        <v/>
      </c>
      <c r="V232" s="827" t="str">
        <f>IF('GRP Macros'!Y181+'GRP Macros'!AS181=0,"",'GRP Macros'!Y181+'GRP Macros'!AS181)</f>
        <v/>
      </c>
      <c r="W232" s="827" t="str">
        <f>IF('GRP Macros'!Z181+'GRP Macros'!AT181=0,"",'GRP Macros'!Z181+'GRP Macros'!AT181)</f>
        <v/>
      </c>
      <c r="X232" s="827" t="str">
        <f>IF('GRP Macros'!AA181+'GRP Macros'!AU181=0,"",'GRP Macros'!AA181+'GRP Macros'!AU181)</f>
        <v/>
      </c>
      <c r="Y232" s="827" t="str">
        <f>IF('GRP Macros'!AB181+'GRP Macros'!AV181=0,"",'GRP Macros'!AB181+'GRP Macros'!AV181)</f>
        <v/>
      </c>
      <c r="Z232" s="616" t="str">
        <f>IF('GRP Macros'!AC181+'GRP Macros'!AW181=0,"",'GRP Macros'!AC181+'GRP Macros'!AW181)</f>
        <v/>
      </c>
    </row>
    <row r="233" spans="3:26" ht="15.6">
      <c r="C233" s="614" t="s">
        <v>31012</v>
      </c>
      <c r="D233" s="833" t="s">
        <v>30692</v>
      </c>
      <c r="E233" s="833" t="s">
        <v>31013</v>
      </c>
      <c r="F233" s="828">
        <f t="shared" si="7"/>
        <v>0</v>
      </c>
      <c r="G233" s="1058"/>
      <c r="H233" s="615" t="str">
        <f>IF('GRP Macros'!K182+'GRP Macros'!AE182=0,"",'GRP Macros'!K182+'GRP Macros'!AE182)</f>
        <v/>
      </c>
      <c r="I233" s="827" t="str">
        <f>IF('GRP Macros'!L182+'GRP Macros'!AF182=0,"",'GRP Macros'!L182+'GRP Macros'!AF182)</f>
        <v/>
      </c>
      <c r="J233" s="345" t="str">
        <f>IF('GRP Macros'!M182+'GRP Macros'!AG182=0,"",'GRP Macros'!M182+'GRP Macros'!AG182)</f>
        <v/>
      </c>
      <c r="K233" s="345" t="str">
        <f>IF('GRP Macros'!N182+'GRP Macros'!AH182=0,"",'GRP Macros'!N182+'GRP Macros'!AH182)</f>
        <v/>
      </c>
      <c r="L233" s="827" t="str">
        <f>IF('GRP Macros'!O182+'GRP Macros'!AI182=0,"",'GRP Macros'!O182+'GRP Macros'!AI182)</f>
        <v/>
      </c>
      <c r="M233" s="827" t="str">
        <f>IF('GRP Macros'!P182+'GRP Macros'!AJ182=0,"",'GRP Macros'!P182+'GRP Macros'!AJ182)</f>
        <v/>
      </c>
      <c r="N233" s="827" t="str">
        <f>IF('GRP Macros'!Q182+'GRP Macros'!AK182=0,"",'GRP Macros'!Q182+'GRP Macros'!AK182)</f>
        <v/>
      </c>
      <c r="O233" s="345" t="str">
        <f>IF('GRP Macros'!R182+'GRP Macros'!AL182=0,"",'GRP Macros'!R182+'GRP Macros'!AL182)</f>
        <v/>
      </c>
      <c r="P233" s="827" t="str">
        <f>IF('GRP Macros'!S182+'GRP Macros'!AM182=0,"",'GRP Macros'!S182+'GRP Macros'!AM182)</f>
        <v/>
      </c>
      <c r="Q233" s="345" t="str">
        <f>IF('GRP Macros'!T182+'GRP Macros'!AN182=0,"",'GRP Macros'!T182+'GRP Macros'!AN182)</f>
        <v/>
      </c>
      <c r="R233" s="827" t="str">
        <f>IF('GRP Macros'!U182+'GRP Macros'!AO182=0,"",'GRP Macros'!U182+'GRP Macros'!AO182)</f>
        <v/>
      </c>
      <c r="S233" s="827" t="str">
        <f>IF('GRP Macros'!V182+'GRP Macros'!AP182=0,"",'GRP Macros'!V182+'GRP Macros'!AP182)</f>
        <v/>
      </c>
      <c r="T233" s="345" t="str">
        <f>IF('GRP Macros'!W182+'GRP Macros'!AQ182=0,"",'GRP Macros'!W182+'GRP Macros'!AQ182)</f>
        <v/>
      </c>
      <c r="U233" s="827" t="str">
        <f>IF('GRP Macros'!X182+'GRP Macros'!AR182=0,"",'GRP Macros'!X182+'GRP Macros'!AR182)</f>
        <v/>
      </c>
      <c r="V233" s="827" t="str">
        <f>IF('GRP Macros'!Y182+'GRP Macros'!AS182=0,"",'GRP Macros'!Y182+'GRP Macros'!AS182)</f>
        <v/>
      </c>
      <c r="W233" s="827" t="str">
        <f>IF('GRP Macros'!Z182+'GRP Macros'!AT182=0,"",'GRP Macros'!Z182+'GRP Macros'!AT182)</f>
        <v/>
      </c>
      <c r="X233" s="827" t="str">
        <f>IF('GRP Macros'!AA182+'GRP Macros'!AU182=0,"",'GRP Macros'!AA182+'GRP Macros'!AU182)</f>
        <v/>
      </c>
      <c r="Y233" s="827" t="str">
        <f>IF('GRP Macros'!AB182+'GRP Macros'!AV182=0,"",'GRP Macros'!AB182+'GRP Macros'!AV182)</f>
        <v/>
      </c>
      <c r="Z233" s="616" t="str">
        <f>IF('GRP Macros'!AC182+'GRP Macros'!AW182=0,"",'GRP Macros'!AC182+'GRP Macros'!AW182)</f>
        <v/>
      </c>
    </row>
    <row r="234" spans="3:26" ht="15.6">
      <c r="C234" s="614" t="s">
        <v>31014</v>
      </c>
      <c r="D234" s="833" t="s">
        <v>30692</v>
      </c>
      <c r="E234" s="833" t="s">
        <v>31015</v>
      </c>
      <c r="F234" s="828">
        <f t="shared" si="7"/>
        <v>0</v>
      </c>
      <c r="G234" s="1058"/>
      <c r="H234" s="615" t="str">
        <f>IF('GRP Macros'!K183+'GRP Macros'!AE183=0,"",'GRP Macros'!K183+'GRP Macros'!AE183)</f>
        <v/>
      </c>
      <c r="I234" s="827" t="str">
        <f>IF('GRP Macros'!L183+'GRP Macros'!AF183=0,"",'GRP Macros'!L183+'GRP Macros'!AF183)</f>
        <v/>
      </c>
      <c r="J234" s="345" t="str">
        <f>IF('GRP Macros'!M183+'GRP Macros'!AG183=0,"",'GRP Macros'!M183+'GRP Macros'!AG183)</f>
        <v/>
      </c>
      <c r="K234" s="345" t="str">
        <f>IF('GRP Macros'!N183+'GRP Macros'!AH183=0,"",'GRP Macros'!N183+'GRP Macros'!AH183)</f>
        <v/>
      </c>
      <c r="L234" s="827" t="str">
        <f>IF('GRP Macros'!O183+'GRP Macros'!AI183=0,"",'GRP Macros'!O183+'GRP Macros'!AI183)</f>
        <v/>
      </c>
      <c r="M234" s="827" t="str">
        <f>IF('GRP Macros'!P183+'GRP Macros'!AJ183=0,"",'GRP Macros'!P183+'GRP Macros'!AJ183)</f>
        <v/>
      </c>
      <c r="N234" s="827" t="str">
        <f>IF('GRP Macros'!Q183+'GRP Macros'!AK183=0,"",'GRP Macros'!Q183+'GRP Macros'!AK183)</f>
        <v/>
      </c>
      <c r="O234" s="345" t="str">
        <f>IF('GRP Macros'!R183+'GRP Macros'!AL183=0,"",'GRP Macros'!R183+'GRP Macros'!AL183)</f>
        <v/>
      </c>
      <c r="P234" s="827" t="str">
        <f>IF('GRP Macros'!S183+'GRP Macros'!AM183=0,"",'GRP Macros'!S183+'GRP Macros'!AM183)</f>
        <v/>
      </c>
      <c r="Q234" s="345" t="str">
        <f>IF('GRP Macros'!T183+'GRP Macros'!AN183=0,"",'GRP Macros'!T183+'GRP Macros'!AN183)</f>
        <v/>
      </c>
      <c r="R234" s="827" t="str">
        <f>IF('GRP Macros'!U183+'GRP Macros'!AO183=0,"",'GRP Macros'!U183+'GRP Macros'!AO183)</f>
        <v/>
      </c>
      <c r="S234" s="827" t="str">
        <f>IF('GRP Macros'!V183+'GRP Macros'!AP183=0,"",'GRP Macros'!V183+'GRP Macros'!AP183)</f>
        <v/>
      </c>
      <c r="T234" s="345" t="str">
        <f>IF('GRP Macros'!W183+'GRP Macros'!AQ183=0,"",'GRP Macros'!W183+'GRP Macros'!AQ183)</f>
        <v/>
      </c>
      <c r="U234" s="827" t="str">
        <f>IF('GRP Macros'!X183+'GRP Macros'!AR183=0,"",'GRP Macros'!X183+'GRP Macros'!AR183)</f>
        <v/>
      </c>
      <c r="V234" s="827" t="str">
        <f>IF('GRP Macros'!Y183+'GRP Macros'!AS183=0,"",'GRP Macros'!Y183+'GRP Macros'!AS183)</f>
        <v/>
      </c>
      <c r="W234" s="827" t="str">
        <f>IF('GRP Macros'!Z183+'GRP Macros'!AT183=0,"",'GRP Macros'!Z183+'GRP Macros'!AT183)</f>
        <v/>
      </c>
      <c r="X234" s="827" t="str">
        <f>IF('GRP Macros'!AA183+'GRP Macros'!AU183=0,"",'GRP Macros'!AA183+'GRP Macros'!AU183)</f>
        <v/>
      </c>
      <c r="Y234" s="827" t="str">
        <f>IF('GRP Macros'!AB183+'GRP Macros'!AV183=0,"",'GRP Macros'!AB183+'GRP Macros'!AV183)</f>
        <v/>
      </c>
      <c r="Z234" s="616" t="str">
        <f>IF('GRP Macros'!AC183+'GRP Macros'!AW183=0,"",'GRP Macros'!AC183+'GRP Macros'!AW183)</f>
        <v/>
      </c>
    </row>
    <row r="235" spans="3:26" ht="15.6">
      <c r="C235" s="614" t="s">
        <v>31016</v>
      </c>
      <c r="D235" s="833" t="s">
        <v>30692</v>
      </c>
      <c r="E235" s="833" t="s">
        <v>31017</v>
      </c>
      <c r="F235" s="828">
        <f t="shared" si="7"/>
        <v>0</v>
      </c>
      <c r="G235" s="1058"/>
      <c r="H235" s="615" t="str">
        <f>IF('GRP Macros'!K184+'GRP Macros'!AE184=0,"",'GRP Macros'!K184+'GRP Macros'!AE184)</f>
        <v/>
      </c>
      <c r="I235" s="827" t="str">
        <f>IF('GRP Macros'!L184+'GRP Macros'!AF184=0,"",'GRP Macros'!L184+'GRP Macros'!AF184)</f>
        <v/>
      </c>
      <c r="J235" s="345" t="str">
        <f>IF('GRP Macros'!M184+'GRP Macros'!AG184=0,"",'GRP Macros'!M184+'GRP Macros'!AG184)</f>
        <v/>
      </c>
      <c r="K235" s="345" t="str">
        <f>IF('GRP Macros'!N184+'GRP Macros'!AH184=0,"",'GRP Macros'!N184+'GRP Macros'!AH184)</f>
        <v/>
      </c>
      <c r="L235" s="827" t="str">
        <f>IF('GRP Macros'!O184+'GRP Macros'!AI184=0,"",'GRP Macros'!O184+'GRP Macros'!AI184)</f>
        <v/>
      </c>
      <c r="M235" s="827" t="str">
        <f>IF('GRP Macros'!P184+'GRP Macros'!AJ184=0,"",'GRP Macros'!P184+'GRP Macros'!AJ184)</f>
        <v/>
      </c>
      <c r="N235" s="827" t="str">
        <f>IF('GRP Macros'!Q184+'GRP Macros'!AK184=0,"",'GRP Macros'!Q184+'GRP Macros'!AK184)</f>
        <v/>
      </c>
      <c r="O235" s="345" t="str">
        <f>IF('GRP Macros'!R184+'GRP Macros'!AL184=0,"",'GRP Macros'!R184+'GRP Macros'!AL184)</f>
        <v/>
      </c>
      <c r="P235" s="827" t="str">
        <f>IF('GRP Macros'!S184+'GRP Macros'!AM184=0,"",'GRP Macros'!S184+'GRP Macros'!AM184)</f>
        <v/>
      </c>
      <c r="Q235" s="345" t="str">
        <f>IF('GRP Macros'!T184+'GRP Macros'!AN184=0,"",'GRP Macros'!T184+'GRP Macros'!AN184)</f>
        <v/>
      </c>
      <c r="R235" s="827" t="str">
        <f>IF('GRP Macros'!U184+'GRP Macros'!AO184=0,"",'GRP Macros'!U184+'GRP Macros'!AO184)</f>
        <v/>
      </c>
      <c r="S235" s="827" t="str">
        <f>IF('GRP Macros'!V184+'GRP Macros'!AP184=0,"",'GRP Macros'!V184+'GRP Macros'!AP184)</f>
        <v/>
      </c>
      <c r="T235" s="345" t="str">
        <f>IF('GRP Macros'!W184+'GRP Macros'!AQ184=0,"",'GRP Macros'!W184+'GRP Macros'!AQ184)</f>
        <v/>
      </c>
      <c r="U235" s="827" t="str">
        <f>IF('GRP Macros'!X184+'GRP Macros'!AR184=0,"",'GRP Macros'!X184+'GRP Macros'!AR184)</f>
        <v/>
      </c>
      <c r="V235" s="827" t="str">
        <f>IF('GRP Macros'!Y184+'GRP Macros'!AS184=0,"",'GRP Macros'!Y184+'GRP Macros'!AS184)</f>
        <v/>
      </c>
      <c r="W235" s="827" t="str">
        <f>IF('GRP Macros'!Z184+'GRP Macros'!AT184=0,"",'GRP Macros'!Z184+'GRP Macros'!AT184)</f>
        <v/>
      </c>
      <c r="X235" s="827" t="str">
        <f>IF('GRP Macros'!AA184+'GRP Macros'!AU184=0,"",'GRP Macros'!AA184+'GRP Macros'!AU184)</f>
        <v/>
      </c>
      <c r="Y235" s="827" t="str">
        <f>IF('GRP Macros'!AB184+'GRP Macros'!AV184=0,"",'GRP Macros'!AB184+'GRP Macros'!AV184)</f>
        <v/>
      </c>
      <c r="Z235" s="616" t="str">
        <f>IF('GRP Macros'!AC184+'GRP Macros'!AW184=0,"",'GRP Macros'!AC184+'GRP Macros'!AW184)</f>
        <v/>
      </c>
    </row>
    <row r="236" spans="3:26" ht="15.6">
      <c r="C236" s="614" t="s">
        <v>31018</v>
      </c>
      <c r="D236" s="833" t="s">
        <v>30692</v>
      </c>
      <c r="E236" s="833" t="s">
        <v>31019</v>
      </c>
      <c r="F236" s="828">
        <f t="shared" si="7"/>
        <v>0</v>
      </c>
      <c r="G236" s="1058"/>
      <c r="H236" s="615" t="str">
        <f>IF('GRP Macros'!K185+'GRP Macros'!AE185=0,"",'GRP Macros'!K185+'GRP Macros'!AE185)</f>
        <v/>
      </c>
      <c r="I236" s="827" t="str">
        <f>IF('GRP Macros'!L185+'GRP Macros'!AF185=0,"",'GRP Macros'!L185+'GRP Macros'!AF185)</f>
        <v/>
      </c>
      <c r="J236" s="345" t="str">
        <f>IF('GRP Macros'!M185+'GRP Macros'!AG185=0,"",'GRP Macros'!M185+'GRP Macros'!AG185)</f>
        <v/>
      </c>
      <c r="K236" s="345" t="str">
        <f>IF('GRP Macros'!N185+'GRP Macros'!AH185=0,"",'GRP Macros'!N185+'GRP Macros'!AH185)</f>
        <v/>
      </c>
      <c r="L236" s="827" t="str">
        <f>IF('GRP Macros'!O185+'GRP Macros'!AI185=0,"",'GRP Macros'!O185+'GRP Macros'!AI185)</f>
        <v/>
      </c>
      <c r="M236" s="827" t="str">
        <f>IF('GRP Macros'!P185+'GRP Macros'!AJ185=0,"",'GRP Macros'!P185+'GRP Macros'!AJ185)</f>
        <v/>
      </c>
      <c r="N236" s="827" t="str">
        <f>IF('GRP Macros'!Q185+'GRP Macros'!AK185=0,"",'GRP Macros'!Q185+'GRP Macros'!AK185)</f>
        <v/>
      </c>
      <c r="O236" s="345" t="str">
        <f>IF('GRP Macros'!R185+'GRP Macros'!AL185=0,"",'GRP Macros'!R185+'GRP Macros'!AL185)</f>
        <v/>
      </c>
      <c r="P236" s="827" t="str">
        <f>IF('GRP Macros'!S185+'GRP Macros'!AM185=0,"",'GRP Macros'!S185+'GRP Macros'!AM185)</f>
        <v/>
      </c>
      <c r="Q236" s="345" t="str">
        <f>IF('GRP Macros'!T185+'GRP Macros'!AN185=0,"",'GRP Macros'!T185+'GRP Macros'!AN185)</f>
        <v/>
      </c>
      <c r="R236" s="827" t="str">
        <f>IF('GRP Macros'!U185+'GRP Macros'!AO185=0,"",'GRP Macros'!U185+'GRP Macros'!AO185)</f>
        <v/>
      </c>
      <c r="S236" s="827" t="str">
        <f>IF('GRP Macros'!V185+'GRP Macros'!AP185=0,"",'GRP Macros'!V185+'GRP Macros'!AP185)</f>
        <v/>
      </c>
      <c r="T236" s="345" t="str">
        <f>IF('GRP Macros'!W185+'GRP Macros'!AQ185=0,"",'GRP Macros'!W185+'GRP Macros'!AQ185)</f>
        <v/>
      </c>
      <c r="U236" s="827" t="str">
        <f>IF('GRP Macros'!X185+'GRP Macros'!AR185=0,"",'GRP Macros'!X185+'GRP Macros'!AR185)</f>
        <v/>
      </c>
      <c r="V236" s="827" t="str">
        <f>IF('GRP Macros'!Y185+'GRP Macros'!AS185=0,"",'GRP Macros'!Y185+'GRP Macros'!AS185)</f>
        <v/>
      </c>
      <c r="W236" s="827" t="str">
        <f>IF('GRP Macros'!Z185+'GRP Macros'!AT185=0,"",'GRP Macros'!Z185+'GRP Macros'!AT185)</f>
        <v/>
      </c>
      <c r="X236" s="827" t="str">
        <f>IF('GRP Macros'!AA185+'GRP Macros'!AU185=0,"",'GRP Macros'!AA185+'GRP Macros'!AU185)</f>
        <v/>
      </c>
      <c r="Y236" s="827" t="str">
        <f>IF('GRP Macros'!AB185+'GRP Macros'!AV185=0,"",'GRP Macros'!AB185+'GRP Macros'!AV185)</f>
        <v/>
      </c>
      <c r="Z236" s="616" t="str">
        <f>IF('GRP Macros'!AC185+'GRP Macros'!AW185=0,"",'GRP Macros'!AC185+'GRP Macros'!AW185)</f>
        <v/>
      </c>
    </row>
    <row r="237" spans="3:26" ht="15.6">
      <c r="C237" s="614" t="s">
        <v>31020</v>
      </c>
      <c r="D237" s="833" t="s">
        <v>30692</v>
      </c>
      <c r="E237" s="833" t="s">
        <v>31021</v>
      </c>
      <c r="F237" s="828">
        <f t="shared" si="7"/>
        <v>0</v>
      </c>
      <c r="G237" s="1058"/>
      <c r="H237" s="615" t="str">
        <f>IF('GRP Macros'!K186+'GRP Macros'!AE186=0,"",'GRP Macros'!K186+'GRP Macros'!AE186)</f>
        <v/>
      </c>
      <c r="I237" s="827" t="str">
        <f>IF('GRP Macros'!L186+'GRP Macros'!AF186=0,"",'GRP Macros'!L186+'GRP Macros'!AF186)</f>
        <v/>
      </c>
      <c r="J237" s="345" t="str">
        <f>IF('GRP Macros'!M186+'GRP Macros'!AG186=0,"",'GRP Macros'!M186+'GRP Macros'!AG186)</f>
        <v/>
      </c>
      <c r="K237" s="345" t="str">
        <f>IF('GRP Macros'!N186+'GRP Macros'!AH186=0,"",'GRP Macros'!N186+'GRP Macros'!AH186)</f>
        <v/>
      </c>
      <c r="L237" s="827" t="str">
        <f>IF('GRP Macros'!O186+'GRP Macros'!AI186=0,"",'GRP Macros'!O186+'GRP Macros'!AI186)</f>
        <v/>
      </c>
      <c r="M237" s="827" t="str">
        <f>IF('GRP Macros'!P186+'GRP Macros'!AJ186=0,"",'GRP Macros'!P186+'GRP Macros'!AJ186)</f>
        <v/>
      </c>
      <c r="N237" s="827" t="str">
        <f>IF('GRP Macros'!Q186+'GRP Macros'!AK186=0,"",'GRP Macros'!Q186+'GRP Macros'!AK186)</f>
        <v/>
      </c>
      <c r="O237" s="345" t="str">
        <f>IF('GRP Macros'!R186+'GRP Macros'!AL186=0,"",'GRP Macros'!R186+'GRP Macros'!AL186)</f>
        <v/>
      </c>
      <c r="P237" s="827" t="str">
        <f>IF('GRP Macros'!S186+'GRP Macros'!AM186=0,"",'GRP Macros'!S186+'GRP Macros'!AM186)</f>
        <v/>
      </c>
      <c r="Q237" s="345" t="str">
        <f>IF('GRP Macros'!T186+'GRP Macros'!AN186=0,"",'GRP Macros'!T186+'GRP Macros'!AN186)</f>
        <v/>
      </c>
      <c r="R237" s="827" t="str">
        <f>IF('GRP Macros'!U186+'GRP Macros'!AO186=0,"",'GRP Macros'!U186+'GRP Macros'!AO186)</f>
        <v/>
      </c>
      <c r="S237" s="827" t="str">
        <f>IF('GRP Macros'!V186+'GRP Macros'!AP186=0,"",'GRP Macros'!V186+'GRP Macros'!AP186)</f>
        <v/>
      </c>
      <c r="T237" s="345" t="str">
        <f>IF('GRP Macros'!W186+'GRP Macros'!AQ186=0,"",'GRP Macros'!W186+'GRP Macros'!AQ186)</f>
        <v/>
      </c>
      <c r="U237" s="827" t="str">
        <f>IF('GRP Macros'!X186+'GRP Macros'!AR186=0,"",'GRP Macros'!X186+'GRP Macros'!AR186)</f>
        <v/>
      </c>
      <c r="V237" s="827" t="str">
        <f>IF('GRP Macros'!Y186+'GRP Macros'!AS186=0,"",'GRP Macros'!Y186+'GRP Macros'!AS186)</f>
        <v/>
      </c>
      <c r="W237" s="827" t="str">
        <f>IF('GRP Macros'!Z186+'GRP Macros'!AT186=0,"",'GRP Macros'!Z186+'GRP Macros'!AT186)</f>
        <v/>
      </c>
      <c r="X237" s="827" t="str">
        <f>IF('GRP Macros'!AA186+'GRP Macros'!AU186=0,"",'GRP Macros'!AA186+'GRP Macros'!AU186)</f>
        <v/>
      </c>
      <c r="Y237" s="827" t="str">
        <f>IF('GRP Macros'!AB186+'GRP Macros'!AV186=0,"",'GRP Macros'!AB186+'GRP Macros'!AV186)</f>
        <v/>
      </c>
      <c r="Z237" s="616" t="str">
        <f>IF('GRP Macros'!AC186+'GRP Macros'!AW186=0,"",'GRP Macros'!AC186+'GRP Macros'!AW186)</f>
        <v/>
      </c>
    </row>
    <row r="238" spans="3:26" ht="15.6">
      <c r="C238" s="614" t="s">
        <v>31022</v>
      </c>
      <c r="D238" s="833" t="s">
        <v>30692</v>
      </c>
      <c r="E238" s="833" t="s">
        <v>31023</v>
      </c>
      <c r="F238" s="828">
        <f t="shared" si="7"/>
        <v>0</v>
      </c>
      <c r="G238" s="1058"/>
      <c r="H238" s="615" t="str">
        <f>IF('GRP Macros'!K187+'GRP Macros'!AE187=0,"",'GRP Macros'!K187+'GRP Macros'!AE187)</f>
        <v/>
      </c>
      <c r="I238" s="827" t="str">
        <f>IF('GRP Macros'!L187+'GRP Macros'!AF187=0,"",'GRP Macros'!L187+'GRP Macros'!AF187)</f>
        <v/>
      </c>
      <c r="J238" s="345" t="str">
        <f>IF('GRP Macros'!M187+'GRP Macros'!AG187=0,"",'GRP Macros'!M187+'GRP Macros'!AG187)</f>
        <v/>
      </c>
      <c r="K238" s="345" t="str">
        <f>IF('GRP Macros'!N187+'GRP Macros'!AH187=0,"",'GRP Macros'!N187+'GRP Macros'!AH187)</f>
        <v/>
      </c>
      <c r="L238" s="827" t="str">
        <f>IF('GRP Macros'!O187+'GRP Macros'!AI187=0,"",'GRP Macros'!O187+'GRP Macros'!AI187)</f>
        <v/>
      </c>
      <c r="M238" s="827" t="str">
        <f>IF('GRP Macros'!P187+'GRP Macros'!AJ187=0,"",'GRP Macros'!P187+'GRP Macros'!AJ187)</f>
        <v/>
      </c>
      <c r="N238" s="827" t="str">
        <f>IF('GRP Macros'!Q187+'GRP Macros'!AK187=0,"",'GRP Macros'!Q187+'GRP Macros'!AK187)</f>
        <v/>
      </c>
      <c r="O238" s="345" t="str">
        <f>IF('GRP Macros'!R187+'GRP Macros'!AL187=0,"",'GRP Macros'!R187+'GRP Macros'!AL187)</f>
        <v/>
      </c>
      <c r="P238" s="827" t="str">
        <f>IF('GRP Macros'!S187+'GRP Macros'!AM187=0,"",'GRP Macros'!S187+'GRP Macros'!AM187)</f>
        <v/>
      </c>
      <c r="Q238" s="345" t="str">
        <f>IF('GRP Macros'!T187+'GRP Macros'!AN187=0,"",'GRP Macros'!T187+'GRP Macros'!AN187)</f>
        <v/>
      </c>
      <c r="R238" s="827" t="str">
        <f>IF('GRP Macros'!U187+'GRP Macros'!AO187=0,"",'GRP Macros'!U187+'GRP Macros'!AO187)</f>
        <v/>
      </c>
      <c r="S238" s="827" t="str">
        <f>IF('GRP Macros'!V187+'GRP Macros'!AP187=0,"",'GRP Macros'!V187+'GRP Macros'!AP187)</f>
        <v/>
      </c>
      <c r="T238" s="345" t="str">
        <f>IF('GRP Macros'!W187+'GRP Macros'!AQ187=0,"",'GRP Macros'!W187+'GRP Macros'!AQ187)</f>
        <v/>
      </c>
      <c r="U238" s="827" t="str">
        <f>IF('GRP Macros'!X187+'GRP Macros'!AR187=0,"",'GRP Macros'!X187+'GRP Macros'!AR187)</f>
        <v/>
      </c>
      <c r="V238" s="827" t="str">
        <f>IF('GRP Macros'!Y187+'GRP Macros'!AS187=0,"",'GRP Macros'!Y187+'GRP Macros'!AS187)</f>
        <v/>
      </c>
      <c r="W238" s="827" t="str">
        <f>IF('GRP Macros'!Z187+'GRP Macros'!AT187=0,"",'GRP Macros'!Z187+'GRP Macros'!AT187)</f>
        <v/>
      </c>
      <c r="X238" s="827" t="str">
        <f>IF('GRP Macros'!AA187+'GRP Macros'!AU187=0,"",'GRP Macros'!AA187+'GRP Macros'!AU187)</f>
        <v/>
      </c>
      <c r="Y238" s="827" t="str">
        <f>IF('GRP Macros'!AB187+'GRP Macros'!AV187=0,"",'GRP Macros'!AB187+'GRP Macros'!AV187)</f>
        <v/>
      </c>
      <c r="Z238" s="616" t="str">
        <f>IF('GRP Macros'!AC187+'GRP Macros'!AW187=0,"",'GRP Macros'!AC187+'GRP Macros'!AW187)</f>
        <v/>
      </c>
    </row>
    <row r="239" spans="3:26" ht="15.6">
      <c r="C239" s="614" t="s">
        <v>31024</v>
      </c>
      <c r="D239" s="833" t="s">
        <v>30692</v>
      </c>
      <c r="E239" s="833" t="s">
        <v>31025</v>
      </c>
      <c r="F239" s="828">
        <f t="shared" si="7"/>
        <v>0</v>
      </c>
      <c r="G239" s="1058"/>
      <c r="H239" s="615" t="str">
        <f>IF('GRP Macros'!K188+'GRP Macros'!AE188=0,"",'GRP Macros'!K188+'GRP Macros'!AE188)</f>
        <v/>
      </c>
      <c r="I239" s="827" t="str">
        <f>IF('GRP Macros'!L188+'GRP Macros'!AF188=0,"",'GRP Macros'!L188+'GRP Macros'!AF188)</f>
        <v/>
      </c>
      <c r="J239" s="345" t="str">
        <f>IF('GRP Macros'!M188+'GRP Macros'!AG188=0,"",'GRP Macros'!M188+'GRP Macros'!AG188)</f>
        <v/>
      </c>
      <c r="K239" s="345" t="str">
        <f>IF('GRP Macros'!N188+'GRP Macros'!AH188=0,"",'GRP Macros'!N188+'GRP Macros'!AH188)</f>
        <v/>
      </c>
      <c r="L239" s="827" t="str">
        <f>IF('GRP Macros'!O188+'GRP Macros'!AI188=0,"",'GRP Macros'!O188+'GRP Macros'!AI188)</f>
        <v/>
      </c>
      <c r="M239" s="827" t="str">
        <f>IF('GRP Macros'!P188+'GRP Macros'!AJ188=0,"",'GRP Macros'!P188+'GRP Macros'!AJ188)</f>
        <v/>
      </c>
      <c r="N239" s="827" t="str">
        <f>IF('GRP Macros'!Q188+'GRP Macros'!AK188=0,"",'GRP Macros'!Q188+'GRP Macros'!AK188)</f>
        <v/>
      </c>
      <c r="O239" s="345" t="str">
        <f>IF('GRP Macros'!R188+'GRP Macros'!AL188=0,"",'GRP Macros'!R188+'GRP Macros'!AL188)</f>
        <v/>
      </c>
      <c r="P239" s="827" t="str">
        <f>IF('GRP Macros'!S188+'GRP Macros'!AM188=0,"",'GRP Macros'!S188+'GRP Macros'!AM188)</f>
        <v/>
      </c>
      <c r="Q239" s="345" t="str">
        <f>IF('GRP Macros'!T188+'GRP Macros'!AN188=0,"",'GRP Macros'!T188+'GRP Macros'!AN188)</f>
        <v/>
      </c>
      <c r="R239" s="827" t="str">
        <f>IF('GRP Macros'!U188+'GRP Macros'!AO188=0,"",'GRP Macros'!U188+'GRP Macros'!AO188)</f>
        <v/>
      </c>
      <c r="S239" s="827" t="str">
        <f>IF('GRP Macros'!V188+'GRP Macros'!AP188=0,"",'GRP Macros'!V188+'GRP Macros'!AP188)</f>
        <v/>
      </c>
      <c r="T239" s="345" t="str">
        <f>IF('GRP Macros'!W188+'GRP Macros'!AQ188=0,"",'GRP Macros'!W188+'GRP Macros'!AQ188)</f>
        <v/>
      </c>
      <c r="U239" s="827" t="str">
        <f>IF('GRP Macros'!X188+'GRP Macros'!AR188=0,"",'GRP Macros'!X188+'GRP Macros'!AR188)</f>
        <v/>
      </c>
      <c r="V239" s="827" t="str">
        <f>IF('GRP Macros'!Y188+'GRP Macros'!AS188=0,"",'GRP Macros'!Y188+'GRP Macros'!AS188)</f>
        <v/>
      </c>
      <c r="W239" s="827" t="str">
        <f>IF('GRP Macros'!Z188+'GRP Macros'!AT188=0,"",'GRP Macros'!Z188+'GRP Macros'!AT188)</f>
        <v/>
      </c>
      <c r="X239" s="827" t="str">
        <f>IF('GRP Macros'!AA188+'GRP Macros'!AU188=0,"",'GRP Macros'!AA188+'GRP Macros'!AU188)</f>
        <v/>
      </c>
      <c r="Y239" s="827" t="str">
        <f>IF('GRP Macros'!AB188+'GRP Macros'!AV188=0,"",'GRP Macros'!AB188+'GRP Macros'!AV188)</f>
        <v/>
      </c>
      <c r="Z239" s="616" t="str">
        <f>IF('GRP Macros'!AC188+'GRP Macros'!AW188=0,"",'GRP Macros'!AC188+'GRP Macros'!AW188)</f>
        <v/>
      </c>
    </row>
    <row r="240" spans="3:26" ht="15.6">
      <c r="C240" s="614" t="s">
        <v>31026</v>
      </c>
      <c r="D240" s="833" t="s">
        <v>30692</v>
      </c>
      <c r="E240" s="833" t="s">
        <v>31027</v>
      </c>
      <c r="F240" s="828">
        <f t="shared" si="7"/>
        <v>0</v>
      </c>
      <c r="G240" s="1058"/>
      <c r="H240" s="615" t="str">
        <f>IF('GRP Macros'!K189+'GRP Macros'!AE189=0,"",'GRP Macros'!K189+'GRP Macros'!AE189)</f>
        <v/>
      </c>
      <c r="I240" s="827" t="str">
        <f>IF('GRP Macros'!L189+'GRP Macros'!AF189=0,"",'GRP Macros'!L189+'GRP Macros'!AF189)</f>
        <v/>
      </c>
      <c r="J240" s="345" t="str">
        <f>IF('GRP Macros'!M189+'GRP Macros'!AG189=0,"",'GRP Macros'!M189+'GRP Macros'!AG189)</f>
        <v/>
      </c>
      <c r="K240" s="345" t="str">
        <f>IF('GRP Macros'!N189+'GRP Macros'!AH189=0,"",'GRP Macros'!N189+'GRP Macros'!AH189)</f>
        <v/>
      </c>
      <c r="L240" s="827" t="str">
        <f>IF('GRP Macros'!O189+'GRP Macros'!AI189=0,"",'GRP Macros'!O189+'GRP Macros'!AI189)</f>
        <v/>
      </c>
      <c r="M240" s="827" t="str">
        <f>IF('GRP Macros'!P189+'GRP Macros'!AJ189=0,"",'GRP Macros'!P189+'GRP Macros'!AJ189)</f>
        <v/>
      </c>
      <c r="N240" s="827" t="str">
        <f>IF('GRP Macros'!Q189+'GRP Macros'!AK189=0,"",'GRP Macros'!Q189+'GRP Macros'!AK189)</f>
        <v/>
      </c>
      <c r="O240" s="345" t="str">
        <f>IF('GRP Macros'!R189+'GRP Macros'!AL189=0,"",'GRP Macros'!R189+'GRP Macros'!AL189)</f>
        <v/>
      </c>
      <c r="P240" s="827" t="str">
        <f>IF('GRP Macros'!S189+'GRP Macros'!AM189=0,"",'GRP Macros'!S189+'GRP Macros'!AM189)</f>
        <v/>
      </c>
      <c r="Q240" s="345" t="str">
        <f>IF('GRP Macros'!T189+'GRP Macros'!AN189=0,"",'GRP Macros'!T189+'GRP Macros'!AN189)</f>
        <v/>
      </c>
      <c r="R240" s="827" t="str">
        <f>IF('GRP Macros'!U189+'GRP Macros'!AO189=0,"",'GRP Macros'!U189+'GRP Macros'!AO189)</f>
        <v/>
      </c>
      <c r="S240" s="827" t="str">
        <f>IF('GRP Macros'!V189+'GRP Macros'!AP189=0,"",'GRP Macros'!V189+'GRP Macros'!AP189)</f>
        <v/>
      </c>
      <c r="T240" s="345" t="str">
        <f>IF('GRP Macros'!W189+'GRP Macros'!AQ189=0,"",'GRP Macros'!W189+'GRP Macros'!AQ189)</f>
        <v/>
      </c>
      <c r="U240" s="827" t="str">
        <f>IF('GRP Macros'!X189+'GRP Macros'!AR189=0,"",'GRP Macros'!X189+'GRP Macros'!AR189)</f>
        <v/>
      </c>
      <c r="V240" s="827" t="str">
        <f>IF('GRP Macros'!Y189+'GRP Macros'!AS189=0,"",'GRP Macros'!Y189+'GRP Macros'!AS189)</f>
        <v/>
      </c>
      <c r="W240" s="827" t="str">
        <f>IF('GRP Macros'!Z189+'GRP Macros'!AT189=0,"",'GRP Macros'!Z189+'GRP Macros'!AT189)</f>
        <v/>
      </c>
      <c r="X240" s="827" t="str">
        <f>IF('GRP Macros'!AA189+'GRP Macros'!AU189=0,"",'GRP Macros'!AA189+'GRP Macros'!AU189)</f>
        <v/>
      </c>
      <c r="Y240" s="827" t="str">
        <f>IF('GRP Macros'!AB189+'GRP Macros'!AV189=0,"",'GRP Macros'!AB189+'GRP Macros'!AV189)</f>
        <v/>
      </c>
      <c r="Z240" s="616" t="str">
        <f>IF('GRP Macros'!AC189+'GRP Macros'!AW189=0,"",'GRP Macros'!AC189+'GRP Macros'!AW189)</f>
        <v/>
      </c>
    </row>
    <row r="241" spans="3:26" ht="15.6">
      <c r="C241" s="614" t="s">
        <v>31028</v>
      </c>
      <c r="D241" s="833" t="s">
        <v>30692</v>
      </c>
      <c r="E241" s="833" t="s">
        <v>31029</v>
      </c>
      <c r="F241" s="828">
        <f t="shared" si="7"/>
        <v>0</v>
      </c>
      <c r="G241" s="1058"/>
      <c r="H241" s="615" t="str">
        <f>IF('GRP Macros'!K190+'GRP Macros'!AE190=0,"",'GRP Macros'!K190+'GRP Macros'!AE190)</f>
        <v/>
      </c>
      <c r="I241" s="827" t="str">
        <f>IF('GRP Macros'!L190+'GRP Macros'!AF190=0,"",'GRP Macros'!L190+'GRP Macros'!AF190)</f>
        <v/>
      </c>
      <c r="J241" s="345" t="str">
        <f>IF('GRP Macros'!M190+'GRP Macros'!AG190=0,"",'GRP Macros'!M190+'GRP Macros'!AG190)</f>
        <v/>
      </c>
      <c r="K241" s="345" t="str">
        <f>IF('GRP Macros'!N190+'GRP Macros'!AH190=0,"",'GRP Macros'!N190+'GRP Macros'!AH190)</f>
        <v/>
      </c>
      <c r="L241" s="827" t="str">
        <f>IF('GRP Macros'!O190+'GRP Macros'!AI190=0,"",'GRP Macros'!O190+'GRP Macros'!AI190)</f>
        <v/>
      </c>
      <c r="M241" s="827" t="str">
        <f>IF('GRP Macros'!P190+'GRP Macros'!AJ190=0,"",'GRP Macros'!P190+'GRP Macros'!AJ190)</f>
        <v/>
      </c>
      <c r="N241" s="827" t="str">
        <f>IF('GRP Macros'!Q190+'GRP Macros'!AK190=0,"",'GRP Macros'!Q190+'GRP Macros'!AK190)</f>
        <v/>
      </c>
      <c r="O241" s="345" t="str">
        <f>IF('GRP Macros'!R190+'GRP Macros'!AL190=0,"",'GRP Macros'!R190+'GRP Macros'!AL190)</f>
        <v/>
      </c>
      <c r="P241" s="827" t="str">
        <f>IF('GRP Macros'!S190+'GRP Macros'!AM190=0,"",'GRP Macros'!S190+'GRP Macros'!AM190)</f>
        <v/>
      </c>
      <c r="Q241" s="345" t="str">
        <f>IF('GRP Macros'!T190+'GRP Macros'!AN190=0,"",'GRP Macros'!T190+'GRP Macros'!AN190)</f>
        <v/>
      </c>
      <c r="R241" s="827" t="str">
        <f>IF('GRP Macros'!U190+'GRP Macros'!AO190=0,"",'GRP Macros'!U190+'GRP Macros'!AO190)</f>
        <v/>
      </c>
      <c r="S241" s="827" t="str">
        <f>IF('GRP Macros'!V190+'GRP Macros'!AP190=0,"",'GRP Macros'!V190+'GRP Macros'!AP190)</f>
        <v/>
      </c>
      <c r="T241" s="345" t="str">
        <f>IF('GRP Macros'!W190+'GRP Macros'!AQ190=0,"",'GRP Macros'!W190+'GRP Macros'!AQ190)</f>
        <v/>
      </c>
      <c r="U241" s="827" t="str">
        <f>IF('GRP Macros'!X190+'GRP Macros'!AR190=0,"",'GRP Macros'!X190+'GRP Macros'!AR190)</f>
        <v/>
      </c>
      <c r="V241" s="827" t="str">
        <f>IF('GRP Macros'!Y190+'GRP Macros'!AS190=0,"",'GRP Macros'!Y190+'GRP Macros'!AS190)</f>
        <v/>
      </c>
      <c r="W241" s="827" t="str">
        <f>IF('GRP Macros'!Z190+'GRP Macros'!AT190=0,"",'GRP Macros'!Z190+'GRP Macros'!AT190)</f>
        <v/>
      </c>
      <c r="X241" s="827" t="str">
        <f>IF('GRP Macros'!AA190+'GRP Macros'!AU190=0,"",'GRP Macros'!AA190+'GRP Macros'!AU190)</f>
        <v/>
      </c>
      <c r="Y241" s="827" t="str">
        <f>IF('GRP Macros'!AB190+'GRP Macros'!AV190=0,"",'GRP Macros'!AB190+'GRP Macros'!AV190)</f>
        <v/>
      </c>
      <c r="Z241" s="616" t="str">
        <f>IF('GRP Macros'!AC190+'GRP Macros'!AW190=0,"",'GRP Macros'!AC190+'GRP Macros'!AW190)</f>
        <v/>
      </c>
    </row>
    <row r="242" spans="3:26" ht="15.6">
      <c r="C242" s="614" t="s">
        <v>31030</v>
      </c>
      <c r="D242" s="833" t="s">
        <v>30692</v>
      </c>
      <c r="E242" s="833" t="s">
        <v>31031</v>
      </c>
      <c r="F242" s="828">
        <f t="shared" si="7"/>
        <v>0</v>
      </c>
      <c r="G242" s="1058"/>
      <c r="H242" s="615" t="str">
        <f>IF('GRP Macros'!K191+'GRP Macros'!AE191=0,"",'GRP Macros'!K191+'GRP Macros'!AE191)</f>
        <v/>
      </c>
      <c r="I242" s="827" t="str">
        <f>IF('GRP Macros'!L191+'GRP Macros'!AF191=0,"",'GRP Macros'!L191+'GRP Macros'!AF191)</f>
        <v/>
      </c>
      <c r="J242" s="345" t="str">
        <f>IF('GRP Macros'!M191+'GRP Macros'!AG191=0,"",'GRP Macros'!M191+'GRP Macros'!AG191)</f>
        <v/>
      </c>
      <c r="K242" s="345" t="str">
        <f>IF('GRP Macros'!N191+'GRP Macros'!AH191=0,"",'GRP Macros'!N191+'GRP Macros'!AH191)</f>
        <v/>
      </c>
      <c r="L242" s="827" t="str">
        <f>IF('GRP Macros'!O191+'GRP Macros'!AI191=0,"",'GRP Macros'!O191+'GRP Macros'!AI191)</f>
        <v/>
      </c>
      <c r="M242" s="827" t="str">
        <f>IF('GRP Macros'!P191+'GRP Macros'!AJ191=0,"",'GRP Macros'!P191+'GRP Macros'!AJ191)</f>
        <v/>
      </c>
      <c r="N242" s="827" t="str">
        <f>IF('GRP Macros'!Q191+'GRP Macros'!AK191=0,"",'GRP Macros'!Q191+'GRP Macros'!AK191)</f>
        <v/>
      </c>
      <c r="O242" s="345" t="str">
        <f>IF('GRP Macros'!R191+'GRP Macros'!AL191=0,"",'GRP Macros'!R191+'GRP Macros'!AL191)</f>
        <v/>
      </c>
      <c r="P242" s="827" t="str">
        <f>IF('GRP Macros'!S191+'GRP Macros'!AM191=0,"",'GRP Macros'!S191+'GRP Macros'!AM191)</f>
        <v/>
      </c>
      <c r="Q242" s="345" t="str">
        <f>IF('GRP Macros'!T191+'GRP Macros'!AN191=0,"",'GRP Macros'!T191+'GRP Macros'!AN191)</f>
        <v/>
      </c>
      <c r="R242" s="827" t="str">
        <f>IF('GRP Macros'!U191+'GRP Macros'!AO191=0,"",'GRP Macros'!U191+'GRP Macros'!AO191)</f>
        <v/>
      </c>
      <c r="S242" s="827" t="str">
        <f>IF('GRP Macros'!V191+'GRP Macros'!AP191=0,"",'GRP Macros'!V191+'GRP Macros'!AP191)</f>
        <v/>
      </c>
      <c r="T242" s="345" t="str">
        <f>IF('GRP Macros'!W191+'GRP Macros'!AQ191=0,"",'GRP Macros'!W191+'GRP Macros'!AQ191)</f>
        <v/>
      </c>
      <c r="U242" s="827" t="str">
        <f>IF('GRP Macros'!X191+'GRP Macros'!AR191=0,"",'GRP Macros'!X191+'GRP Macros'!AR191)</f>
        <v/>
      </c>
      <c r="V242" s="827" t="str">
        <f>IF('GRP Macros'!Y191+'GRP Macros'!AS191=0,"",'GRP Macros'!Y191+'GRP Macros'!AS191)</f>
        <v/>
      </c>
      <c r="W242" s="827" t="str">
        <f>IF('GRP Macros'!Z191+'GRP Macros'!AT191=0,"",'GRP Macros'!Z191+'GRP Macros'!AT191)</f>
        <v/>
      </c>
      <c r="X242" s="827" t="str">
        <f>IF('GRP Macros'!AA191+'GRP Macros'!AU191=0,"",'GRP Macros'!AA191+'GRP Macros'!AU191)</f>
        <v/>
      </c>
      <c r="Y242" s="827" t="str">
        <f>IF('GRP Macros'!AB191+'GRP Macros'!AV191=0,"",'GRP Macros'!AB191+'GRP Macros'!AV191)</f>
        <v/>
      </c>
      <c r="Z242" s="616" t="str">
        <f>IF('GRP Macros'!AC191+'GRP Macros'!AW191=0,"",'GRP Macros'!AC191+'GRP Macros'!AW191)</f>
        <v/>
      </c>
    </row>
    <row r="243" spans="3:26" ht="15.6">
      <c r="C243" s="614" t="s">
        <v>31032</v>
      </c>
      <c r="D243" s="833" t="s">
        <v>30692</v>
      </c>
      <c r="E243" s="833" t="s">
        <v>31033</v>
      </c>
      <c r="F243" s="828">
        <f t="shared" si="7"/>
        <v>0</v>
      </c>
      <c r="G243" s="1058"/>
      <c r="H243" s="615" t="str">
        <f>IF('GRP Macros'!K192+'GRP Macros'!AE192=0,"",'GRP Macros'!K192+'GRP Macros'!AE192)</f>
        <v/>
      </c>
      <c r="I243" s="827" t="str">
        <f>IF('GRP Macros'!L192+'GRP Macros'!AF192=0,"",'GRP Macros'!L192+'GRP Macros'!AF192)</f>
        <v/>
      </c>
      <c r="J243" s="345" t="str">
        <f>IF('GRP Macros'!M192+'GRP Macros'!AG192=0,"",'GRP Macros'!M192+'GRP Macros'!AG192)</f>
        <v/>
      </c>
      <c r="K243" s="345" t="str">
        <f>IF('GRP Macros'!N192+'GRP Macros'!AH192=0,"",'GRP Macros'!N192+'GRP Macros'!AH192)</f>
        <v/>
      </c>
      <c r="L243" s="827" t="str">
        <f>IF('GRP Macros'!O192+'GRP Macros'!AI192=0,"",'GRP Macros'!O192+'GRP Macros'!AI192)</f>
        <v/>
      </c>
      <c r="M243" s="827" t="str">
        <f>IF('GRP Macros'!P192+'GRP Macros'!AJ192=0,"",'GRP Macros'!P192+'GRP Macros'!AJ192)</f>
        <v/>
      </c>
      <c r="N243" s="827" t="str">
        <f>IF('GRP Macros'!Q192+'GRP Macros'!AK192=0,"",'GRP Macros'!Q192+'GRP Macros'!AK192)</f>
        <v/>
      </c>
      <c r="O243" s="345" t="str">
        <f>IF('GRP Macros'!R192+'GRP Macros'!AL192=0,"",'GRP Macros'!R192+'GRP Macros'!AL192)</f>
        <v/>
      </c>
      <c r="P243" s="827" t="str">
        <f>IF('GRP Macros'!S192+'GRP Macros'!AM192=0,"",'GRP Macros'!S192+'GRP Macros'!AM192)</f>
        <v/>
      </c>
      <c r="Q243" s="345" t="str">
        <f>IF('GRP Macros'!T192+'GRP Macros'!AN192=0,"",'GRP Macros'!T192+'GRP Macros'!AN192)</f>
        <v/>
      </c>
      <c r="R243" s="827" t="str">
        <f>IF('GRP Macros'!U192+'GRP Macros'!AO192=0,"",'GRP Macros'!U192+'GRP Macros'!AO192)</f>
        <v/>
      </c>
      <c r="S243" s="827" t="str">
        <f>IF('GRP Macros'!V192+'GRP Macros'!AP192=0,"",'GRP Macros'!V192+'GRP Macros'!AP192)</f>
        <v/>
      </c>
      <c r="T243" s="345" t="str">
        <f>IF('GRP Macros'!W192+'GRP Macros'!AQ192=0,"",'GRP Macros'!W192+'GRP Macros'!AQ192)</f>
        <v/>
      </c>
      <c r="U243" s="827" t="str">
        <f>IF('GRP Macros'!X192+'GRP Macros'!AR192=0,"",'GRP Macros'!X192+'GRP Macros'!AR192)</f>
        <v/>
      </c>
      <c r="V243" s="827" t="str">
        <f>IF('GRP Macros'!Y192+'GRP Macros'!AS192=0,"",'GRP Macros'!Y192+'GRP Macros'!AS192)</f>
        <v/>
      </c>
      <c r="W243" s="827" t="str">
        <f>IF('GRP Macros'!Z192+'GRP Macros'!AT192=0,"",'GRP Macros'!Z192+'GRP Macros'!AT192)</f>
        <v/>
      </c>
      <c r="X243" s="827" t="str">
        <f>IF('GRP Macros'!AA192+'GRP Macros'!AU192=0,"",'GRP Macros'!AA192+'GRP Macros'!AU192)</f>
        <v/>
      </c>
      <c r="Y243" s="827" t="str">
        <f>IF('GRP Macros'!AB192+'GRP Macros'!AV192=0,"",'GRP Macros'!AB192+'GRP Macros'!AV192)</f>
        <v/>
      </c>
      <c r="Z243" s="616" t="str">
        <f>IF('GRP Macros'!AC192+'GRP Macros'!AW192=0,"",'GRP Macros'!AC192+'GRP Macros'!AW192)</f>
        <v/>
      </c>
    </row>
    <row r="244" spans="3:26" ht="15.6">
      <c r="C244" s="614" t="s">
        <v>31034</v>
      </c>
      <c r="D244" s="833" t="s">
        <v>30692</v>
      </c>
      <c r="E244" s="833" t="s">
        <v>31035</v>
      </c>
      <c r="F244" s="828">
        <f t="shared" si="7"/>
        <v>0</v>
      </c>
      <c r="G244" s="1058"/>
      <c r="H244" s="615" t="str">
        <f>IF('GRP Macros'!K193+'GRP Macros'!AE193=0,"",'GRP Macros'!K193+'GRP Macros'!AE193)</f>
        <v/>
      </c>
      <c r="I244" s="827" t="str">
        <f>IF('GRP Macros'!L193+'GRP Macros'!AF193=0,"",'GRP Macros'!L193+'GRP Macros'!AF193)</f>
        <v/>
      </c>
      <c r="J244" s="345" t="str">
        <f>IF('GRP Macros'!M193+'GRP Macros'!AG193=0,"",'GRP Macros'!M193+'GRP Macros'!AG193)</f>
        <v/>
      </c>
      <c r="K244" s="345" t="str">
        <f>IF('GRP Macros'!N193+'GRP Macros'!AH193=0,"",'GRP Macros'!N193+'GRP Macros'!AH193)</f>
        <v/>
      </c>
      <c r="L244" s="827" t="str">
        <f>IF('GRP Macros'!O193+'GRP Macros'!AI193=0,"",'GRP Macros'!O193+'GRP Macros'!AI193)</f>
        <v/>
      </c>
      <c r="M244" s="827" t="str">
        <f>IF('GRP Macros'!P193+'GRP Macros'!AJ193=0,"",'GRP Macros'!P193+'GRP Macros'!AJ193)</f>
        <v/>
      </c>
      <c r="N244" s="827" t="str">
        <f>IF('GRP Macros'!Q193+'GRP Macros'!AK193=0,"",'GRP Macros'!Q193+'GRP Macros'!AK193)</f>
        <v/>
      </c>
      <c r="O244" s="345" t="str">
        <f>IF('GRP Macros'!R193+'GRP Macros'!AL193=0,"",'GRP Macros'!R193+'GRP Macros'!AL193)</f>
        <v/>
      </c>
      <c r="P244" s="827" t="str">
        <f>IF('GRP Macros'!S193+'GRP Macros'!AM193=0,"",'GRP Macros'!S193+'GRP Macros'!AM193)</f>
        <v/>
      </c>
      <c r="Q244" s="345" t="str">
        <f>IF('GRP Macros'!T193+'GRP Macros'!AN193=0,"",'GRP Macros'!T193+'GRP Macros'!AN193)</f>
        <v/>
      </c>
      <c r="R244" s="827" t="str">
        <f>IF('GRP Macros'!U193+'GRP Macros'!AO193=0,"",'GRP Macros'!U193+'GRP Macros'!AO193)</f>
        <v/>
      </c>
      <c r="S244" s="827" t="str">
        <f>IF('GRP Macros'!V193+'GRP Macros'!AP193=0,"",'GRP Macros'!V193+'GRP Macros'!AP193)</f>
        <v/>
      </c>
      <c r="T244" s="345" t="str">
        <f>IF('GRP Macros'!W193+'GRP Macros'!AQ193=0,"",'GRP Macros'!W193+'GRP Macros'!AQ193)</f>
        <v/>
      </c>
      <c r="U244" s="827" t="str">
        <f>IF('GRP Macros'!X193+'GRP Macros'!AR193=0,"",'GRP Macros'!X193+'GRP Macros'!AR193)</f>
        <v/>
      </c>
      <c r="V244" s="827" t="str">
        <f>IF('GRP Macros'!Y193+'GRP Macros'!AS193=0,"",'GRP Macros'!Y193+'GRP Macros'!AS193)</f>
        <v/>
      </c>
      <c r="W244" s="827" t="str">
        <f>IF('GRP Macros'!Z193+'GRP Macros'!AT193=0,"",'GRP Macros'!Z193+'GRP Macros'!AT193)</f>
        <v/>
      </c>
      <c r="X244" s="827" t="str">
        <f>IF('GRP Macros'!AA193+'GRP Macros'!AU193=0,"",'GRP Macros'!AA193+'GRP Macros'!AU193)</f>
        <v/>
      </c>
      <c r="Y244" s="827" t="str">
        <f>IF('GRP Macros'!AB193+'GRP Macros'!AV193=0,"",'GRP Macros'!AB193+'GRP Macros'!AV193)</f>
        <v/>
      </c>
      <c r="Z244" s="616" t="str">
        <f>IF('GRP Macros'!AC193+'GRP Macros'!AW193=0,"",'GRP Macros'!AC193+'GRP Macros'!AW193)</f>
        <v/>
      </c>
    </row>
    <row r="245" spans="3:26" ht="15.6">
      <c r="C245" s="614"/>
      <c r="D245" s="834"/>
      <c r="E245" s="834"/>
      <c r="F245" s="828">
        <f t="shared" si="7"/>
        <v>0</v>
      </c>
      <c r="G245" s="1058"/>
      <c r="H245" s="615"/>
      <c r="I245" s="827"/>
      <c r="J245" s="827"/>
      <c r="K245" s="827"/>
      <c r="L245" s="827"/>
      <c r="M245" s="827"/>
      <c r="N245" s="827"/>
      <c r="O245" s="827"/>
      <c r="P245" s="827"/>
      <c r="Q245" s="827"/>
      <c r="R245" s="827"/>
      <c r="S245" s="827"/>
      <c r="T245" s="827"/>
      <c r="U245" s="827"/>
      <c r="V245" s="827"/>
      <c r="W245" s="827"/>
      <c r="X245" s="827"/>
      <c r="Y245" s="827"/>
      <c r="Z245" s="616"/>
    </row>
    <row r="246" spans="3:26" ht="15.6">
      <c r="C246" s="614" t="s">
        <v>31036</v>
      </c>
      <c r="D246" s="833" t="s">
        <v>30692</v>
      </c>
      <c r="E246" s="833" t="s">
        <v>31037</v>
      </c>
      <c r="F246" s="828">
        <f t="shared" si="7"/>
        <v>0</v>
      </c>
      <c r="G246" s="1058"/>
      <c r="H246" s="615" t="str">
        <f>IF('GRP Macros'!K70+'GRP Macros'!AE70=0,"",'GRP Macros'!K70+'GRP Macros'!AE70)</f>
        <v/>
      </c>
      <c r="I246" s="827" t="str">
        <f>IF('GRP Macros'!L70+'GRP Macros'!AF70=0,"",'GRP Macros'!L70+'GRP Macros'!AF70)</f>
        <v/>
      </c>
      <c r="J246" s="345" t="str">
        <f>IF('GRP Macros'!M70+'GRP Macros'!AG70=0,"",'GRP Macros'!M70+'GRP Macros'!AG70)</f>
        <v/>
      </c>
      <c r="K246" s="345" t="str">
        <f>IF('GRP Macros'!N70+'GRP Macros'!AH70=0,"",'GRP Macros'!N70+'GRP Macros'!AH70)</f>
        <v/>
      </c>
      <c r="L246" s="827" t="str">
        <f>IF('GRP Macros'!O70+'GRP Macros'!AI70=0,"",'GRP Macros'!O70+'GRP Macros'!AI70)</f>
        <v/>
      </c>
      <c r="M246" s="827" t="str">
        <f>IF('GRP Macros'!P70+'GRP Macros'!AJ70=0,"",'GRP Macros'!P70+'GRP Macros'!AJ70)</f>
        <v/>
      </c>
      <c r="N246" s="827" t="str">
        <f>IF('GRP Macros'!Q70+'GRP Macros'!AK70=0,"",'GRP Macros'!Q70+'GRP Macros'!AK70)</f>
        <v/>
      </c>
      <c r="O246" s="345" t="str">
        <f>IF('GRP Macros'!R70+'GRP Macros'!AL70=0,"",'GRP Macros'!R70+'GRP Macros'!AL70)</f>
        <v/>
      </c>
      <c r="P246" s="827" t="str">
        <f>IF('GRP Macros'!S70+'GRP Macros'!AM70=0,"",'GRP Macros'!S70+'GRP Macros'!AM70)</f>
        <v/>
      </c>
      <c r="Q246" s="345" t="str">
        <f>IF('GRP Macros'!T70+'GRP Macros'!AN70=0,"",'GRP Macros'!T70+'GRP Macros'!AN70)</f>
        <v/>
      </c>
      <c r="R246" s="827" t="str">
        <f>IF('GRP Macros'!U70+'GRP Macros'!AO70=0,"",'GRP Macros'!U70+'GRP Macros'!AO70)</f>
        <v/>
      </c>
      <c r="S246" s="827" t="str">
        <f>IF('GRP Macros'!V70+'GRP Macros'!AP70=0,"",'GRP Macros'!V70+'GRP Macros'!AP70)</f>
        <v/>
      </c>
      <c r="T246" s="345" t="str">
        <f>IF('GRP Macros'!W70+'GRP Macros'!AQ70=0,"",'GRP Macros'!W70+'GRP Macros'!AQ70)</f>
        <v/>
      </c>
      <c r="U246" s="827" t="str">
        <f>IF('GRP Macros'!X70+'GRP Macros'!AR70=0,"",'GRP Macros'!X70+'GRP Macros'!AR70)</f>
        <v/>
      </c>
      <c r="V246" s="827" t="str">
        <f>IF('GRP Macros'!Y70+'GRP Macros'!AS70=0,"",'GRP Macros'!Y70+'GRP Macros'!AS70)</f>
        <v/>
      </c>
      <c r="W246" s="827" t="str">
        <f>IF('GRP Macros'!Z70+'GRP Macros'!AT70=0,"",'GRP Macros'!Z70+'GRP Macros'!AT70)</f>
        <v/>
      </c>
      <c r="X246" s="827" t="str">
        <f>IF('GRP Macros'!AA70+'GRP Macros'!AU70=0,"",'GRP Macros'!AA70+'GRP Macros'!AU70)</f>
        <v/>
      </c>
      <c r="Y246" s="827" t="str">
        <f>IF('GRP Macros'!AB70+'GRP Macros'!AV70=0,"",'GRP Macros'!AB70+'GRP Macros'!AV70)</f>
        <v/>
      </c>
      <c r="Z246" s="616" t="str">
        <f>IF('GRP Macros'!AC70+'GRP Macros'!AW70=0,"",'GRP Macros'!AC70+'GRP Macros'!AW70)</f>
        <v/>
      </c>
    </row>
    <row r="247" spans="3:26" ht="15.6">
      <c r="C247" s="614" t="s">
        <v>31038</v>
      </c>
      <c r="D247" s="833" t="s">
        <v>30692</v>
      </c>
      <c r="E247" s="833" t="s">
        <v>31039</v>
      </c>
      <c r="F247" s="828">
        <f t="shared" si="7"/>
        <v>0</v>
      </c>
      <c r="G247" s="1058"/>
      <c r="H247" s="615" t="str">
        <f>IF('GRP Macros'!K71+'GRP Macros'!AE71=0,"",'GRP Macros'!K71+'GRP Macros'!AE71)</f>
        <v/>
      </c>
      <c r="I247" s="827" t="str">
        <f>IF('GRP Macros'!L71+'GRP Macros'!AF71=0,"",'GRP Macros'!L71+'GRP Macros'!AF71)</f>
        <v/>
      </c>
      <c r="J247" s="345" t="str">
        <f>IF('GRP Macros'!M71+'GRP Macros'!AG71=0,"",'GRP Macros'!M71+'GRP Macros'!AG71)</f>
        <v/>
      </c>
      <c r="K247" s="345" t="str">
        <f>IF('GRP Macros'!N71+'GRP Macros'!AH71=0,"",'GRP Macros'!N71+'GRP Macros'!AH71)</f>
        <v/>
      </c>
      <c r="L247" s="827" t="str">
        <f>IF('GRP Macros'!O71+'GRP Macros'!AI71=0,"",'GRP Macros'!O71+'GRP Macros'!AI71)</f>
        <v/>
      </c>
      <c r="M247" s="827" t="str">
        <f>IF('GRP Macros'!P71+'GRP Macros'!AJ71=0,"",'GRP Macros'!P71+'GRP Macros'!AJ71)</f>
        <v/>
      </c>
      <c r="N247" s="827" t="str">
        <f>IF('GRP Macros'!Q71+'GRP Macros'!AK71=0,"",'GRP Macros'!Q71+'GRP Macros'!AK71)</f>
        <v/>
      </c>
      <c r="O247" s="345" t="str">
        <f>IF('GRP Macros'!R71+'GRP Macros'!AL71=0,"",'GRP Macros'!R71+'GRP Macros'!AL71)</f>
        <v/>
      </c>
      <c r="P247" s="827" t="str">
        <f>IF('GRP Macros'!S71+'GRP Macros'!AM71=0,"",'GRP Macros'!S71+'GRP Macros'!AM71)</f>
        <v/>
      </c>
      <c r="Q247" s="345" t="str">
        <f>IF('GRP Macros'!T71+'GRP Macros'!AN71=0,"",'GRP Macros'!T71+'GRP Macros'!AN71)</f>
        <v/>
      </c>
      <c r="R247" s="827" t="str">
        <f>IF('GRP Macros'!U71+'GRP Macros'!AO71=0,"",'GRP Macros'!U71+'GRP Macros'!AO71)</f>
        <v/>
      </c>
      <c r="S247" s="827" t="str">
        <f>IF('GRP Macros'!V71+'GRP Macros'!AP71=0,"",'GRP Macros'!V71+'GRP Macros'!AP71)</f>
        <v/>
      </c>
      <c r="T247" s="345" t="str">
        <f>IF('GRP Macros'!W71+'GRP Macros'!AQ71=0,"",'GRP Macros'!W71+'GRP Macros'!AQ71)</f>
        <v/>
      </c>
      <c r="U247" s="827" t="str">
        <f>IF('GRP Macros'!X71+'GRP Macros'!AR71=0,"",'GRP Macros'!X71+'GRP Macros'!AR71)</f>
        <v/>
      </c>
      <c r="V247" s="827" t="str">
        <f>IF('GRP Macros'!Y71+'GRP Macros'!AS71=0,"",'GRP Macros'!Y71+'GRP Macros'!AS71)</f>
        <v/>
      </c>
      <c r="W247" s="827" t="str">
        <f>IF('GRP Macros'!Z71+'GRP Macros'!AT71=0,"",'GRP Macros'!Z71+'GRP Macros'!AT71)</f>
        <v/>
      </c>
      <c r="X247" s="827" t="str">
        <f>IF('GRP Macros'!AA71+'GRP Macros'!AU71=0,"",'GRP Macros'!AA71+'GRP Macros'!AU71)</f>
        <v/>
      </c>
      <c r="Y247" s="827" t="str">
        <f>IF('GRP Macros'!AB71+'GRP Macros'!AV71=0,"",'GRP Macros'!AB71+'GRP Macros'!AV71)</f>
        <v/>
      </c>
      <c r="Z247" s="616" t="str">
        <f>IF('GRP Macros'!AC71+'GRP Macros'!AW71=0,"",'GRP Macros'!AC71+'GRP Macros'!AW71)</f>
        <v/>
      </c>
    </row>
    <row r="248" spans="3:26" ht="15.6">
      <c r="C248" s="614" t="s">
        <v>31040</v>
      </c>
      <c r="D248" s="833" t="s">
        <v>30692</v>
      </c>
      <c r="E248" s="833" t="s">
        <v>31041</v>
      </c>
      <c r="F248" s="828">
        <f t="shared" si="7"/>
        <v>0</v>
      </c>
      <c r="G248" s="1058"/>
      <c r="H248" s="615" t="str">
        <f>IF('GRP Macros'!K72+'GRP Macros'!AE72=0,"",'GRP Macros'!K72+'GRP Macros'!AE72)</f>
        <v/>
      </c>
      <c r="I248" s="827" t="str">
        <f>IF('GRP Macros'!L72+'GRP Macros'!AF72=0,"",'GRP Macros'!L72+'GRP Macros'!AF72)</f>
        <v/>
      </c>
      <c r="J248" s="345" t="str">
        <f>IF('GRP Macros'!M72+'GRP Macros'!AG72=0,"",'GRP Macros'!M72+'GRP Macros'!AG72)</f>
        <v/>
      </c>
      <c r="K248" s="345" t="str">
        <f>IF('GRP Macros'!N72+'GRP Macros'!AH72=0,"",'GRP Macros'!N72+'GRP Macros'!AH72)</f>
        <v/>
      </c>
      <c r="L248" s="827" t="str">
        <f>IF('GRP Macros'!O72+'GRP Macros'!AI72=0,"",'GRP Macros'!O72+'GRP Macros'!AI72)</f>
        <v/>
      </c>
      <c r="M248" s="827" t="str">
        <f>IF('GRP Macros'!P72+'GRP Macros'!AJ72=0,"",'GRP Macros'!P72+'GRP Macros'!AJ72)</f>
        <v/>
      </c>
      <c r="N248" s="827" t="str">
        <f>IF('GRP Macros'!Q72+'GRP Macros'!AK72=0,"",'GRP Macros'!Q72+'GRP Macros'!AK72)</f>
        <v/>
      </c>
      <c r="O248" s="345" t="str">
        <f>IF('GRP Macros'!R72+'GRP Macros'!AL72=0,"",'GRP Macros'!R72+'GRP Macros'!AL72)</f>
        <v/>
      </c>
      <c r="P248" s="827" t="str">
        <f>IF('GRP Macros'!S72+'GRP Macros'!AM72=0,"",'GRP Macros'!S72+'GRP Macros'!AM72)</f>
        <v/>
      </c>
      <c r="Q248" s="345" t="str">
        <f>IF('GRP Macros'!T72+'GRP Macros'!AN72=0,"",'GRP Macros'!T72+'GRP Macros'!AN72)</f>
        <v/>
      </c>
      <c r="R248" s="827" t="str">
        <f>IF('GRP Macros'!U72+'GRP Macros'!AO72=0,"",'GRP Macros'!U72+'GRP Macros'!AO72)</f>
        <v/>
      </c>
      <c r="S248" s="827" t="str">
        <f>IF('GRP Macros'!V72+'GRP Macros'!AP72=0,"",'GRP Macros'!V72+'GRP Macros'!AP72)</f>
        <v/>
      </c>
      <c r="T248" s="345" t="str">
        <f>IF('GRP Macros'!W72+'GRP Macros'!AQ72=0,"",'GRP Macros'!W72+'GRP Macros'!AQ72)</f>
        <v/>
      </c>
      <c r="U248" s="827" t="str">
        <f>IF('GRP Macros'!X72+'GRP Macros'!AR72=0,"",'GRP Macros'!X72+'GRP Macros'!AR72)</f>
        <v/>
      </c>
      <c r="V248" s="827" t="str">
        <f>IF('GRP Macros'!Y72+'GRP Macros'!AS72=0,"",'GRP Macros'!Y72+'GRP Macros'!AS72)</f>
        <v/>
      </c>
      <c r="W248" s="827" t="str">
        <f>IF('GRP Macros'!Z72+'GRP Macros'!AT72=0,"",'GRP Macros'!Z72+'GRP Macros'!AT72)</f>
        <v/>
      </c>
      <c r="X248" s="827" t="str">
        <f>IF('GRP Macros'!AA72+'GRP Macros'!AU72=0,"",'GRP Macros'!AA72+'GRP Macros'!AU72)</f>
        <v/>
      </c>
      <c r="Y248" s="827" t="str">
        <f>IF('GRP Macros'!AB72+'GRP Macros'!AV72=0,"",'GRP Macros'!AB72+'GRP Macros'!AV72)</f>
        <v/>
      </c>
      <c r="Z248" s="616" t="str">
        <f>IF('GRP Macros'!AC72+'GRP Macros'!AW72=0,"",'GRP Macros'!AC72+'GRP Macros'!AW72)</f>
        <v/>
      </c>
    </row>
    <row r="249" spans="3:26" ht="15.6">
      <c r="C249" s="614" t="s">
        <v>31042</v>
      </c>
      <c r="D249" s="833" t="s">
        <v>30692</v>
      </c>
      <c r="E249" s="833" t="s">
        <v>31043</v>
      </c>
      <c r="F249" s="828">
        <f t="shared" si="7"/>
        <v>0</v>
      </c>
      <c r="G249" s="1058"/>
      <c r="H249" s="615" t="str">
        <f>IF('GRP Macros'!K73+'GRP Macros'!AE73=0,"",'GRP Macros'!K73+'GRP Macros'!AE73)</f>
        <v/>
      </c>
      <c r="I249" s="827" t="str">
        <f>IF('GRP Macros'!L73+'GRP Macros'!AF73=0,"",'GRP Macros'!L73+'GRP Macros'!AF73)</f>
        <v/>
      </c>
      <c r="J249" s="345" t="str">
        <f>IF('GRP Macros'!M73+'GRP Macros'!AG73=0,"",'GRP Macros'!M73+'GRP Macros'!AG73)</f>
        <v/>
      </c>
      <c r="K249" s="345" t="str">
        <f>IF('GRP Macros'!N73+'GRP Macros'!AH73=0,"",'GRP Macros'!N73+'GRP Macros'!AH73)</f>
        <v/>
      </c>
      <c r="L249" s="827" t="str">
        <f>IF('GRP Macros'!O73+'GRP Macros'!AI73=0,"",'GRP Macros'!O73+'GRP Macros'!AI73)</f>
        <v/>
      </c>
      <c r="M249" s="827" t="str">
        <f>IF('GRP Macros'!P73+'GRP Macros'!AJ73=0,"",'GRP Macros'!P73+'GRP Macros'!AJ73)</f>
        <v/>
      </c>
      <c r="N249" s="827" t="str">
        <f>IF('GRP Macros'!Q73+'GRP Macros'!AK73=0,"",'GRP Macros'!Q73+'GRP Macros'!AK73)</f>
        <v/>
      </c>
      <c r="O249" s="345" t="str">
        <f>IF('GRP Macros'!R73+'GRP Macros'!AL73=0,"",'GRP Macros'!R73+'GRP Macros'!AL73)</f>
        <v/>
      </c>
      <c r="P249" s="827" t="str">
        <f>IF('GRP Macros'!S73+'GRP Macros'!AM73=0,"",'GRP Macros'!S73+'GRP Macros'!AM73)</f>
        <v/>
      </c>
      <c r="Q249" s="345" t="str">
        <f>IF('GRP Macros'!T73+'GRP Macros'!AN73=0,"",'GRP Macros'!T73+'GRP Macros'!AN73)</f>
        <v/>
      </c>
      <c r="R249" s="827" t="str">
        <f>IF('GRP Macros'!U73+'GRP Macros'!AO73=0,"",'GRP Macros'!U73+'GRP Macros'!AO73)</f>
        <v/>
      </c>
      <c r="S249" s="827" t="str">
        <f>IF('GRP Macros'!V73+'GRP Macros'!AP73=0,"",'GRP Macros'!V73+'GRP Macros'!AP73)</f>
        <v/>
      </c>
      <c r="T249" s="345" t="str">
        <f>IF('GRP Macros'!W73+'GRP Macros'!AQ73=0,"",'GRP Macros'!W73+'GRP Macros'!AQ73)</f>
        <v/>
      </c>
      <c r="U249" s="827" t="str">
        <f>IF('GRP Macros'!X73+'GRP Macros'!AR73=0,"",'GRP Macros'!X73+'GRP Macros'!AR73)</f>
        <v/>
      </c>
      <c r="V249" s="827" t="str">
        <f>IF('GRP Macros'!Y73+'GRP Macros'!AS73=0,"",'GRP Macros'!Y73+'GRP Macros'!AS73)</f>
        <v/>
      </c>
      <c r="W249" s="827" t="str">
        <f>IF('GRP Macros'!Z73+'GRP Macros'!AT73=0,"",'GRP Macros'!Z73+'GRP Macros'!AT73)</f>
        <v/>
      </c>
      <c r="X249" s="827" t="str">
        <f>IF('GRP Macros'!AA73+'GRP Macros'!AU73=0,"",'GRP Macros'!AA73+'GRP Macros'!AU73)</f>
        <v/>
      </c>
      <c r="Y249" s="827" t="str">
        <f>IF('GRP Macros'!AB73+'GRP Macros'!AV73=0,"",'GRP Macros'!AB73+'GRP Macros'!AV73)</f>
        <v/>
      </c>
      <c r="Z249" s="616" t="str">
        <f>IF('GRP Macros'!AC73+'GRP Macros'!AW73=0,"",'GRP Macros'!AC73+'GRP Macros'!AW73)</f>
        <v/>
      </c>
    </row>
    <row r="250" spans="3:26" ht="15.6">
      <c r="C250" s="614" t="s">
        <v>31044</v>
      </c>
      <c r="D250" s="833" t="s">
        <v>30692</v>
      </c>
      <c r="E250" s="833" t="s">
        <v>31045</v>
      </c>
      <c r="F250" s="828">
        <f t="shared" si="7"/>
        <v>0</v>
      </c>
      <c r="G250" s="1058"/>
      <c r="H250" s="615" t="str">
        <f>IF('GRP Macros'!K74+'GRP Macros'!AE74=0,"",'GRP Macros'!K74+'GRP Macros'!AE74)</f>
        <v/>
      </c>
      <c r="I250" s="827" t="str">
        <f>IF('GRP Macros'!L74+'GRP Macros'!AF74=0,"",'GRP Macros'!L74+'GRP Macros'!AF74)</f>
        <v/>
      </c>
      <c r="J250" s="345" t="str">
        <f>IF('GRP Macros'!M74+'GRP Macros'!AG74=0,"",'GRP Macros'!M74+'GRP Macros'!AG74)</f>
        <v/>
      </c>
      <c r="K250" s="345" t="str">
        <f>IF('GRP Macros'!N74+'GRP Macros'!AH74=0,"",'GRP Macros'!N74+'GRP Macros'!AH74)</f>
        <v/>
      </c>
      <c r="L250" s="827" t="str">
        <f>IF('GRP Macros'!O74+'GRP Macros'!AI74=0,"",'GRP Macros'!O74+'GRP Macros'!AI74)</f>
        <v/>
      </c>
      <c r="M250" s="827" t="str">
        <f>IF('GRP Macros'!P74+'GRP Macros'!AJ74=0,"",'GRP Macros'!P74+'GRP Macros'!AJ74)</f>
        <v/>
      </c>
      <c r="N250" s="827" t="str">
        <f>IF('GRP Macros'!Q74+'GRP Macros'!AK74=0,"",'GRP Macros'!Q74+'GRP Macros'!AK74)</f>
        <v/>
      </c>
      <c r="O250" s="345" t="str">
        <f>IF('GRP Macros'!R74+'GRP Macros'!AL74=0,"",'GRP Macros'!R74+'GRP Macros'!AL74)</f>
        <v/>
      </c>
      <c r="P250" s="827" t="str">
        <f>IF('GRP Macros'!S74+'GRP Macros'!AM74=0,"",'GRP Macros'!S74+'GRP Macros'!AM74)</f>
        <v/>
      </c>
      <c r="Q250" s="345" t="str">
        <f>IF('GRP Macros'!T74+'GRP Macros'!AN74=0,"",'GRP Macros'!T74+'GRP Macros'!AN74)</f>
        <v/>
      </c>
      <c r="R250" s="827" t="str">
        <f>IF('GRP Macros'!U74+'GRP Macros'!AO74=0,"",'GRP Macros'!U74+'GRP Macros'!AO74)</f>
        <v/>
      </c>
      <c r="S250" s="827" t="str">
        <f>IF('GRP Macros'!V74+'GRP Macros'!AP74=0,"",'GRP Macros'!V74+'GRP Macros'!AP74)</f>
        <v/>
      </c>
      <c r="T250" s="345" t="str">
        <f>IF('GRP Macros'!W74+'GRP Macros'!AQ74=0,"",'GRP Macros'!W74+'GRP Macros'!AQ74)</f>
        <v/>
      </c>
      <c r="U250" s="827" t="str">
        <f>IF('GRP Macros'!X74+'GRP Macros'!AR74=0,"",'GRP Macros'!X74+'GRP Macros'!AR74)</f>
        <v/>
      </c>
      <c r="V250" s="827" t="str">
        <f>IF('GRP Macros'!Y74+'GRP Macros'!AS74=0,"",'GRP Macros'!Y74+'GRP Macros'!AS74)</f>
        <v/>
      </c>
      <c r="W250" s="827" t="str">
        <f>IF('GRP Macros'!Z74+'GRP Macros'!AT74=0,"",'GRP Macros'!Z74+'GRP Macros'!AT74)</f>
        <v/>
      </c>
      <c r="X250" s="827" t="str">
        <f>IF('GRP Macros'!AA74+'GRP Macros'!AU74=0,"",'GRP Macros'!AA74+'GRP Macros'!AU74)</f>
        <v/>
      </c>
      <c r="Y250" s="827" t="str">
        <f>IF('GRP Macros'!AB74+'GRP Macros'!AV74=0,"",'GRP Macros'!AB74+'GRP Macros'!AV74)</f>
        <v/>
      </c>
      <c r="Z250" s="616" t="str">
        <f>IF('GRP Macros'!AC74+'GRP Macros'!AW74=0,"",'GRP Macros'!AC74+'GRP Macros'!AW74)</f>
        <v/>
      </c>
    </row>
    <row r="251" spans="3:26" ht="15.6">
      <c r="C251" s="614" t="s">
        <v>31046</v>
      </c>
      <c r="D251" s="833" t="s">
        <v>30692</v>
      </c>
      <c r="E251" s="833" t="s">
        <v>31047</v>
      </c>
      <c r="F251" s="828">
        <f t="shared" si="7"/>
        <v>0</v>
      </c>
      <c r="G251" s="1058"/>
      <c r="H251" s="615" t="str">
        <f>IF('GRP Macros'!K75+'GRP Macros'!AE75=0,"",'GRP Macros'!K75+'GRP Macros'!AE75)</f>
        <v/>
      </c>
      <c r="I251" s="827" t="str">
        <f>IF('GRP Macros'!L75+'GRP Macros'!AF75=0,"",'GRP Macros'!L75+'GRP Macros'!AF75)</f>
        <v/>
      </c>
      <c r="J251" s="345" t="str">
        <f>IF('GRP Macros'!M75+'GRP Macros'!AG75=0,"",'GRP Macros'!M75+'GRP Macros'!AG75)</f>
        <v/>
      </c>
      <c r="K251" s="345" t="str">
        <f>IF('GRP Macros'!N75+'GRP Macros'!AH75=0,"",'GRP Macros'!N75+'GRP Macros'!AH75)</f>
        <v/>
      </c>
      <c r="L251" s="827" t="str">
        <f>IF('GRP Macros'!O75+'GRP Macros'!AI75=0,"",'GRP Macros'!O75+'GRP Macros'!AI75)</f>
        <v/>
      </c>
      <c r="M251" s="827" t="str">
        <f>IF('GRP Macros'!P75+'GRP Macros'!AJ75=0,"",'GRP Macros'!P75+'GRP Macros'!AJ75)</f>
        <v/>
      </c>
      <c r="N251" s="827" t="str">
        <f>IF('GRP Macros'!Q75+'GRP Macros'!AK75=0,"",'GRP Macros'!Q75+'GRP Macros'!AK75)</f>
        <v/>
      </c>
      <c r="O251" s="345" t="str">
        <f>IF('GRP Macros'!R75+'GRP Macros'!AL75=0,"",'GRP Macros'!R75+'GRP Macros'!AL75)</f>
        <v/>
      </c>
      <c r="P251" s="827" t="str">
        <f>IF('GRP Macros'!S75+'GRP Macros'!AM75=0,"",'GRP Macros'!S75+'GRP Macros'!AM75)</f>
        <v/>
      </c>
      <c r="Q251" s="345" t="str">
        <f>IF('GRP Macros'!T75+'GRP Macros'!AN75=0,"",'GRP Macros'!T75+'GRP Macros'!AN75)</f>
        <v/>
      </c>
      <c r="R251" s="827" t="str">
        <f>IF('GRP Macros'!U75+'GRP Macros'!AO75=0,"",'GRP Macros'!U75+'GRP Macros'!AO75)</f>
        <v/>
      </c>
      <c r="S251" s="827" t="str">
        <f>IF('GRP Macros'!V75+'GRP Macros'!AP75=0,"",'GRP Macros'!V75+'GRP Macros'!AP75)</f>
        <v/>
      </c>
      <c r="T251" s="345" t="str">
        <f>IF('GRP Macros'!W75+'GRP Macros'!AQ75=0,"",'GRP Macros'!W75+'GRP Macros'!AQ75)</f>
        <v/>
      </c>
      <c r="U251" s="827" t="str">
        <f>IF('GRP Macros'!X75+'GRP Macros'!AR75=0,"",'GRP Macros'!X75+'GRP Macros'!AR75)</f>
        <v/>
      </c>
      <c r="V251" s="827" t="str">
        <f>IF('GRP Macros'!Y75+'GRP Macros'!AS75=0,"",'GRP Macros'!Y75+'GRP Macros'!AS75)</f>
        <v/>
      </c>
      <c r="W251" s="827" t="str">
        <f>IF('GRP Macros'!Z75+'GRP Macros'!AT75=0,"",'GRP Macros'!Z75+'GRP Macros'!AT75)</f>
        <v/>
      </c>
      <c r="X251" s="827" t="str">
        <f>IF('GRP Macros'!AA75+'GRP Macros'!AU75=0,"",'GRP Macros'!AA75+'GRP Macros'!AU75)</f>
        <v/>
      </c>
      <c r="Y251" s="827" t="str">
        <f>IF('GRP Macros'!AB75+'GRP Macros'!AV75=0,"",'GRP Macros'!AB75+'GRP Macros'!AV75)</f>
        <v/>
      </c>
      <c r="Z251" s="616" t="str">
        <f>IF('GRP Macros'!AC75+'GRP Macros'!AW75=0,"",'GRP Macros'!AC75+'GRP Macros'!AW75)</f>
        <v/>
      </c>
    </row>
    <row r="252" spans="3:26" ht="15.6">
      <c r="C252" s="614" t="s">
        <v>31048</v>
      </c>
      <c r="D252" s="833" t="s">
        <v>30692</v>
      </c>
      <c r="E252" s="833" t="s">
        <v>31049</v>
      </c>
      <c r="F252" s="828">
        <f t="shared" si="7"/>
        <v>0</v>
      </c>
      <c r="G252" s="1058"/>
      <c r="H252" s="615" t="str">
        <f>IF('GRP Macros'!K76+'GRP Macros'!AE76=0,"",'GRP Macros'!K76+'GRP Macros'!AE76)</f>
        <v/>
      </c>
      <c r="I252" s="827" t="str">
        <f>IF('GRP Macros'!L76+'GRP Macros'!AF76=0,"",'GRP Macros'!L76+'GRP Macros'!AF76)</f>
        <v/>
      </c>
      <c r="J252" s="345" t="str">
        <f>IF('GRP Macros'!M76+'GRP Macros'!AG76=0,"",'GRP Macros'!M76+'GRP Macros'!AG76)</f>
        <v/>
      </c>
      <c r="K252" s="345" t="str">
        <f>IF('GRP Macros'!N76+'GRP Macros'!AH76=0,"",'GRP Macros'!N76+'GRP Macros'!AH76)</f>
        <v/>
      </c>
      <c r="L252" s="827" t="str">
        <f>IF('GRP Macros'!O76+'GRP Macros'!AI76=0,"",'GRP Macros'!O76+'GRP Macros'!AI76)</f>
        <v/>
      </c>
      <c r="M252" s="827" t="str">
        <f>IF('GRP Macros'!P76+'GRP Macros'!AJ76=0,"",'GRP Macros'!P76+'GRP Macros'!AJ76)</f>
        <v/>
      </c>
      <c r="N252" s="827" t="str">
        <f>IF('GRP Macros'!Q76+'GRP Macros'!AK76=0,"",'GRP Macros'!Q76+'GRP Macros'!AK76)</f>
        <v/>
      </c>
      <c r="O252" s="345" t="str">
        <f>IF('GRP Macros'!R76+'GRP Macros'!AL76=0,"",'GRP Macros'!R76+'GRP Macros'!AL76)</f>
        <v/>
      </c>
      <c r="P252" s="827" t="str">
        <f>IF('GRP Macros'!S76+'GRP Macros'!AM76=0,"",'GRP Macros'!S76+'GRP Macros'!AM76)</f>
        <v/>
      </c>
      <c r="Q252" s="345" t="str">
        <f>IF('GRP Macros'!T76+'GRP Macros'!AN76=0,"",'GRP Macros'!T76+'GRP Macros'!AN76)</f>
        <v/>
      </c>
      <c r="R252" s="827" t="str">
        <f>IF('GRP Macros'!U76+'GRP Macros'!AO76=0,"",'GRP Macros'!U76+'GRP Macros'!AO76)</f>
        <v/>
      </c>
      <c r="S252" s="827" t="str">
        <f>IF('GRP Macros'!V76+'GRP Macros'!AP76=0,"",'GRP Macros'!V76+'GRP Macros'!AP76)</f>
        <v/>
      </c>
      <c r="T252" s="345" t="str">
        <f>IF('GRP Macros'!W76+'GRP Macros'!AQ76=0,"",'GRP Macros'!W76+'GRP Macros'!AQ76)</f>
        <v/>
      </c>
      <c r="U252" s="827" t="str">
        <f>IF('GRP Macros'!X76+'GRP Macros'!AR76=0,"",'GRP Macros'!X76+'GRP Macros'!AR76)</f>
        <v/>
      </c>
      <c r="V252" s="827" t="str">
        <f>IF('GRP Macros'!Y76+'GRP Macros'!AS76=0,"",'GRP Macros'!Y76+'GRP Macros'!AS76)</f>
        <v/>
      </c>
      <c r="W252" s="827" t="str">
        <f>IF('GRP Macros'!Z76+'GRP Macros'!AT76=0,"",'GRP Macros'!Z76+'GRP Macros'!AT76)</f>
        <v/>
      </c>
      <c r="X252" s="827" t="str">
        <f>IF('GRP Macros'!AA76+'GRP Macros'!AU76=0,"",'GRP Macros'!AA76+'GRP Macros'!AU76)</f>
        <v/>
      </c>
      <c r="Y252" s="827" t="str">
        <f>IF('GRP Macros'!AB76+'GRP Macros'!AV76=0,"",'GRP Macros'!AB76+'GRP Macros'!AV76)</f>
        <v/>
      </c>
      <c r="Z252" s="616" t="str">
        <f>IF('GRP Macros'!AC76+'GRP Macros'!AW76=0,"",'GRP Macros'!AC76+'GRP Macros'!AW76)</f>
        <v/>
      </c>
    </row>
    <row r="253" spans="3:26" ht="15.6">
      <c r="C253" s="614" t="s">
        <v>31050</v>
      </c>
      <c r="D253" s="833" t="s">
        <v>30692</v>
      </c>
      <c r="E253" s="833" t="s">
        <v>31051</v>
      </c>
      <c r="F253" s="828">
        <f t="shared" si="7"/>
        <v>0</v>
      </c>
      <c r="G253" s="1058"/>
      <c r="H253" s="615" t="str">
        <f>IF('GRP Macros'!K77+'GRP Macros'!AE77=0,"",'GRP Macros'!K77+'GRP Macros'!AE77)</f>
        <v/>
      </c>
      <c r="I253" s="827" t="str">
        <f>IF('GRP Macros'!L77+'GRP Macros'!AF77=0,"",'GRP Macros'!L77+'GRP Macros'!AF77)</f>
        <v/>
      </c>
      <c r="J253" s="345" t="str">
        <f>IF('GRP Macros'!M77+'GRP Macros'!AG77=0,"",'GRP Macros'!M77+'GRP Macros'!AG77)</f>
        <v/>
      </c>
      <c r="K253" s="345" t="str">
        <f>IF('GRP Macros'!N77+'GRP Macros'!AH77=0,"",'GRP Macros'!N77+'GRP Macros'!AH77)</f>
        <v/>
      </c>
      <c r="L253" s="827" t="str">
        <f>IF('GRP Macros'!O77+'GRP Macros'!AI77=0,"",'GRP Macros'!O77+'GRP Macros'!AI77)</f>
        <v/>
      </c>
      <c r="M253" s="827" t="str">
        <f>IF('GRP Macros'!P77+'GRP Macros'!AJ77=0,"",'GRP Macros'!P77+'GRP Macros'!AJ77)</f>
        <v/>
      </c>
      <c r="N253" s="827" t="str">
        <f>IF('GRP Macros'!Q77+'GRP Macros'!AK77=0,"",'GRP Macros'!Q77+'GRP Macros'!AK77)</f>
        <v/>
      </c>
      <c r="O253" s="345" t="str">
        <f>IF('GRP Macros'!R77+'GRP Macros'!AL77=0,"",'GRP Macros'!R77+'GRP Macros'!AL77)</f>
        <v/>
      </c>
      <c r="P253" s="827" t="str">
        <f>IF('GRP Macros'!S77+'GRP Macros'!AM77=0,"",'GRP Macros'!S77+'GRP Macros'!AM77)</f>
        <v/>
      </c>
      <c r="Q253" s="345" t="str">
        <f>IF('GRP Macros'!T77+'GRP Macros'!AN77=0,"",'GRP Macros'!T77+'GRP Macros'!AN77)</f>
        <v/>
      </c>
      <c r="R253" s="827" t="str">
        <f>IF('GRP Macros'!U77+'GRP Macros'!AO77=0,"",'GRP Macros'!U77+'GRP Macros'!AO77)</f>
        <v/>
      </c>
      <c r="S253" s="827" t="str">
        <f>IF('GRP Macros'!V77+'GRP Macros'!AP77=0,"",'GRP Macros'!V77+'GRP Macros'!AP77)</f>
        <v/>
      </c>
      <c r="T253" s="345" t="str">
        <f>IF('GRP Macros'!W77+'GRP Macros'!AQ77=0,"",'GRP Macros'!W77+'GRP Macros'!AQ77)</f>
        <v/>
      </c>
      <c r="U253" s="827" t="str">
        <f>IF('GRP Macros'!X77+'GRP Macros'!AR77=0,"",'GRP Macros'!X77+'GRP Macros'!AR77)</f>
        <v/>
      </c>
      <c r="V253" s="827" t="str">
        <f>IF('GRP Macros'!Y77+'GRP Macros'!AS77=0,"",'GRP Macros'!Y77+'GRP Macros'!AS77)</f>
        <v/>
      </c>
      <c r="W253" s="827" t="str">
        <f>IF('GRP Macros'!Z77+'GRP Macros'!AT77=0,"",'GRP Macros'!Z77+'GRP Macros'!AT77)</f>
        <v/>
      </c>
      <c r="X253" s="827" t="str">
        <f>IF('GRP Macros'!AA77+'GRP Macros'!AU77=0,"",'GRP Macros'!AA77+'GRP Macros'!AU77)</f>
        <v/>
      </c>
      <c r="Y253" s="827" t="str">
        <f>IF('GRP Macros'!AB77+'GRP Macros'!AV77=0,"",'GRP Macros'!AB77+'GRP Macros'!AV77)</f>
        <v/>
      </c>
      <c r="Z253" s="616" t="str">
        <f>IF('GRP Macros'!AC77+'GRP Macros'!AW77=0,"",'GRP Macros'!AC77+'GRP Macros'!AW77)</f>
        <v/>
      </c>
    </row>
    <row r="254" spans="3:26" ht="15.6">
      <c r="C254" s="614" t="s">
        <v>31052</v>
      </c>
      <c r="D254" s="833" t="s">
        <v>30692</v>
      </c>
      <c r="E254" s="833" t="s">
        <v>31053</v>
      </c>
      <c r="F254" s="828">
        <f t="shared" si="7"/>
        <v>0</v>
      </c>
      <c r="G254" s="1058"/>
      <c r="H254" s="615" t="str">
        <f>IF('GRP Macros'!K78+'GRP Macros'!AE78=0,"",'GRP Macros'!K78+'GRP Macros'!AE78)</f>
        <v/>
      </c>
      <c r="I254" s="827" t="str">
        <f>IF('GRP Macros'!L78+'GRP Macros'!AF78=0,"",'GRP Macros'!L78+'GRP Macros'!AF78)</f>
        <v/>
      </c>
      <c r="J254" s="345" t="str">
        <f>IF('GRP Macros'!M78+'GRP Macros'!AG78=0,"",'GRP Macros'!M78+'GRP Macros'!AG78)</f>
        <v/>
      </c>
      <c r="K254" s="345" t="str">
        <f>IF('GRP Macros'!N78+'GRP Macros'!AH78=0,"",'GRP Macros'!N78+'GRP Macros'!AH78)</f>
        <v/>
      </c>
      <c r="L254" s="827" t="str">
        <f>IF('GRP Macros'!O78+'GRP Macros'!AI78=0,"",'GRP Macros'!O78+'GRP Macros'!AI78)</f>
        <v/>
      </c>
      <c r="M254" s="827" t="str">
        <f>IF('GRP Macros'!P78+'GRP Macros'!AJ78=0,"",'GRP Macros'!P78+'GRP Macros'!AJ78)</f>
        <v/>
      </c>
      <c r="N254" s="827" t="str">
        <f>IF('GRP Macros'!Q78+'GRP Macros'!AK78=0,"",'GRP Macros'!Q78+'GRP Macros'!AK78)</f>
        <v/>
      </c>
      <c r="O254" s="345" t="str">
        <f>IF('GRP Macros'!R78+'GRP Macros'!AL78=0,"",'GRP Macros'!R78+'GRP Macros'!AL78)</f>
        <v/>
      </c>
      <c r="P254" s="827" t="str">
        <f>IF('GRP Macros'!S78+'GRP Macros'!AM78=0,"",'GRP Macros'!S78+'GRP Macros'!AM78)</f>
        <v/>
      </c>
      <c r="Q254" s="345" t="str">
        <f>IF('GRP Macros'!T78+'GRP Macros'!AN78=0,"",'GRP Macros'!T78+'GRP Macros'!AN78)</f>
        <v/>
      </c>
      <c r="R254" s="827" t="str">
        <f>IF('GRP Macros'!U78+'GRP Macros'!AO78=0,"",'GRP Macros'!U78+'GRP Macros'!AO78)</f>
        <v/>
      </c>
      <c r="S254" s="827" t="str">
        <f>IF('GRP Macros'!V78+'GRP Macros'!AP78=0,"",'GRP Macros'!V78+'GRP Macros'!AP78)</f>
        <v/>
      </c>
      <c r="T254" s="345" t="str">
        <f>IF('GRP Macros'!W78+'GRP Macros'!AQ78=0,"",'GRP Macros'!W78+'GRP Macros'!AQ78)</f>
        <v/>
      </c>
      <c r="U254" s="827" t="str">
        <f>IF('GRP Macros'!X78+'GRP Macros'!AR78=0,"",'GRP Macros'!X78+'GRP Macros'!AR78)</f>
        <v/>
      </c>
      <c r="V254" s="827" t="str">
        <f>IF('GRP Macros'!Y78+'GRP Macros'!AS78=0,"",'GRP Macros'!Y78+'GRP Macros'!AS78)</f>
        <v/>
      </c>
      <c r="W254" s="827" t="str">
        <f>IF('GRP Macros'!Z78+'GRP Macros'!AT78=0,"",'GRP Macros'!Z78+'GRP Macros'!AT78)</f>
        <v/>
      </c>
      <c r="X254" s="827" t="str">
        <f>IF('GRP Macros'!AA78+'GRP Macros'!AU78=0,"",'GRP Macros'!AA78+'GRP Macros'!AU78)</f>
        <v/>
      </c>
      <c r="Y254" s="827" t="str">
        <f>IF('GRP Macros'!AB78+'GRP Macros'!AV78=0,"",'GRP Macros'!AB78+'GRP Macros'!AV78)</f>
        <v/>
      </c>
      <c r="Z254" s="616" t="str">
        <f>IF('GRP Macros'!AC78+'GRP Macros'!AW78=0,"",'GRP Macros'!AC78+'GRP Macros'!AW78)</f>
        <v/>
      </c>
    </row>
    <row r="255" spans="3:26" ht="15.6">
      <c r="C255" s="614" t="s">
        <v>31054</v>
      </c>
      <c r="D255" s="833" t="s">
        <v>30692</v>
      </c>
      <c r="E255" s="833" t="s">
        <v>31055</v>
      </c>
      <c r="F255" s="828">
        <f t="shared" si="7"/>
        <v>0</v>
      </c>
      <c r="G255" s="1058"/>
      <c r="H255" s="615" t="str">
        <f>IF('GRP Macros'!K79+'GRP Macros'!AE79=0,"",'GRP Macros'!K79+'GRP Macros'!AE79)</f>
        <v/>
      </c>
      <c r="I255" s="827" t="str">
        <f>IF('GRP Macros'!L79+'GRP Macros'!AF79=0,"",'GRP Macros'!L79+'GRP Macros'!AF79)</f>
        <v/>
      </c>
      <c r="J255" s="345" t="str">
        <f>IF('GRP Macros'!M79+'GRP Macros'!AG79=0,"",'GRP Macros'!M79+'GRP Macros'!AG79)</f>
        <v/>
      </c>
      <c r="K255" s="345" t="str">
        <f>IF('GRP Macros'!N79+'GRP Macros'!AH79=0,"",'GRP Macros'!N79+'GRP Macros'!AH79)</f>
        <v/>
      </c>
      <c r="L255" s="827" t="str">
        <f>IF('GRP Macros'!O79+'GRP Macros'!AI79=0,"",'GRP Macros'!O79+'GRP Macros'!AI79)</f>
        <v/>
      </c>
      <c r="M255" s="827" t="str">
        <f>IF('GRP Macros'!P79+'GRP Macros'!AJ79=0,"",'GRP Macros'!P79+'GRP Macros'!AJ79)</f>
        <v/>
      </c>
      <c r="N255" s="827" t="str">
        <f>IF('GRP Macros'!Q79+'GRP Macros'!AK79=0,"",'GRP Macros'!Q79+'GRP Macros'!AK79)</f>
        <v/>
      </c>
      <c r="O255" s="345" t="str">
        <f>IF('GRP Macros'!R79+'GRP Macros'!AL79=0,"",'GRP Macros'!R79+'GRP Macros'!AL79)</f>
        <v/>
      </c>
      <c r="P255" s="827" t="str">
        <f>IF('GRP Macros'!S79+'GRP Macros'!AM79=0,"",'GRP Macros'!S79+'GRP Macros'!AM79)</f>
        <v/>
      </c>
      <c r="Q255" s="345" t="str">
        <f>IF('GRP Macros'!T79+'GRP Macros'!AN79=0,"",'GRP Macros'!T79+'GRP Macros'!AN79)</f>
        <v/>
      </c>
      <c r="R255" s="827" t="str">
        <f>IF('GRP Macros'!U79+'GRP Macros'!AO79=0,"",'GRP Macros'!U79+'GRP Macros'!AO79)</f>
        <v/>
      </c>
      <c r="S255" s="827" t="str">
        <f>IF('GRP Macros'!V79+'GRP Macros'!AP79=0,"",'GRP Macros'!V79+'GRP Macros'!AP79)</f>
        <v/>
      </c>
      <c r="T255" s="345" t="str">
        <f>IF('GRP Macros'!W79+'GRP Macros'!AQ79=0,"",'GRP Macros'!W79+'GRP Macros'!AQ79)</f>
        <v/>
      </c>
      <c r="U255" s="827" t="str">
        <f>IF('GRP Macros'!X79+'GRP Macros'!AR79=0,"",'GRP Macros'!X79+'GRP Macros'!AR79)</f>
        <v/>
      </c>
      <c r="V255" s="827" t="str">
        <f>IF('GRP Macros'!Y79+'GRP Macros'!AS79=0,"",'GRP Macros'!Y79+'GRP Macros'!AS79)</f>
        <v/>
      </c>
      <c r="W255" s="827" t="str">
        <f>IF('GRP Macros'!Z79+'GRP Macros'!AT79=0,"",'GRP Macros'!Z79+'GRP Macros'!AT79)</f>
        <v/>
      </c>
      <c r="X255" s="827" t="str">
        <f>IF('GRP Macros'!AA79+'GRP Macros'!AU79=0,"",'GRP Macros'!AA79+'GRP Macros'!AU79)</f>
        <v/>
      </c>
      <c r="Y255" s="827" t="str">
        <f>IF('GRP Macros'!AB79+'GRP Macros'!AV79=0,"",'GRP Macros'!AB79+'GRP Macros'!AV79)</f>
        <v/>
      </c>
      <c r="Z255" s="616" t="str">
        <f>IF('GRP Macros'!AC79+'GRP Macros'!AW79=0,"",'GRP Macros'!AC79+'GRP Macros'!AW79)</f>
        <v/>
      </c>
    </row>
    <row r="256" spans="3:26" ht="15.6">
      <c r="C256" s="614"/>
      <c r="D256" s="834"/>
      <c r="E256" s="834"/>
      <c r="F256" s="828">
        <f t="shared" si="7"/>
        <v>0</v>
      </c>
      <c r="G256" s="1058"/>
      <c r="H256" s="615"/>
      <c r="I256" s="827"/>
      <c r="J256" s="827"/>
      <c r="K256" s="827"/>
      <c r="L256" s="827"/>
      <c r="M256" s="827"/>
      <c r="N256" s="827"/>
      <c r="O256" s="827"/>
      <c r="P256" s="827"/>
      <c r="Q256" s="827"/>
      <c r="R256" s="827"/>
      <c r="S256" s="827"/>
      <c r="T256" s="827"/>
      <c r="U256" s="827"/>
      <c r="V256" s="827"/>
      <c r="W256" s="827"/>
      <c r="X256" s="827"/>
      <c r="Y256" s="827"/>
      <c r="Z256" s="616"/>
    </row>
    <row r="257" spans="3:26" ht="15.6">
      <c r="C257" s="614" t="s">
        <v>31056</v>
      </c>
      <c r="D257" s="833" t="s">
        <v>30692</v>
      </c>
      <c r="E257" s="833" t="s">
        <v>31057</v>
      </c>
      <c r="F257" s="828">
        <f t="shared" si="7"/>
        <v>0</v>
      </c>
      <c r="G257" s="1058"/>
      <c r="H257" s="615" t="str">
        <f>IF('GRP Macros'!K87+'GRP Macros'!AE87=0,"",'GRP Macros'!K87+'GRP Macros'!AE87)</f>
        <v/>
      </c>
      <c r="I257" s="827" t="str">
        <f>IF('GRP Macros'!L87+'GRP Macros'!AF87=0,"",'GRP Macros'!L87+'GRP Macros'!AF87)</f>
        <v/>
      </c>
      <c r="J257" s="345" t="str">
        <f>IF('GRP Macros'!M87+'GRP Macros'!AG87=0,"",'GRP Macros'!M87+'GRP Macros'!AG87)</f>
        <v/>
      </c>
      <c r="K257" s="345" t="str">
        <f>IF('GRP Macros'!N87+'GRP Macros'!AH87=0,"",'GRP Macros'!N87+'GRP Macros'!AH87)</f>
        <v/>
      </c>
      <c r="L257" s="827" t="str">
        <f>IF('GRP Macros'!O87+'GRP Macros'!AI87=0,"",'GRP Macros'!O87+'GRP Macros'!AI87)</f>
        <v/>
      </c>
      <c r="M257" s="827" t="str">
        <f>IF('GRP Macros'!P87+'GRP Macros'!AJ87=0,"",'GRP Macros'!P87+'GRP Macros'!AJ87)</f>
        <v/>
      </c>
      <c r="N257" s="827" t="str">
        <f>IF('GRP Macros'!Q87+'GRP Macros'!AK87=0,"",'GRP Macros'!Q87+'GRP Macros'!AK87)</f>
        <v/>
      </c>
      <c r="O257" s="345" t="str">
        <f>IF('GRP Macros'!R87+'GRP Macros'!AL87=0,"",'GRP Macros'!R87+'GRP Macros'!AL87)</f>
        <v/>
      </c>
      <c r="P257" s="827" t="str">
        <f>IF('GRP Macros'!S87+'GRP Macros'!AM87=0,"",'GRP Macros'!S87+'GRP Macros'!AM87)</f>
        <v/>
      </c>
      <c r="Q257" s="345" t="str">
        <f>IF('GRP Macros'!T87+'GRP Macros'!AN87=0,"",'GRP Macros'!T87+'GRP Macros'!AN87)</f>
        <v/>
      </c>
      <c r="R257" s="827" t="str">
        <f>IF('GRP Macros'!U87+'GRP Macros'!AO87=0,"",'GRP Macros'!U87+'GRP Macros'!AO87)</f>
        <v/>
      </c>
      <c r="S257" s="827" t="str">
        <f>IF('GRP Macros'!V87+'GRP Macros'!AP87=0,"",'GRP Macros'!V87+'GRP Macros'!AP87)</f>
        <v/>
      </c>
      <c r="T257" s="345" t="str">
        <f>IF('GRP Macros'!W87+'GRP Macros'!AQ87=0,"",'GRP Macros'!W87+'GRP Macros'!AQ87)</f>
        <v/>
      </c>
      <c r="U257" s="827" t="str">
        <f>IF('GRP Macros'!X87+'GRP Macros'!AR87=0,"",'GRP Macros'!X87+'GRP Macros'!AR87)</f>
        <v/>
      </c>
      <c r="V257" s="827" t="str">
        <f>IF('GRP Macros'!Y87+'GRP Macros'!AS87=0,"",'GRP Macros'!Y87+'GRP Macros'!AS87)</f>
        <v/>
      </c>
      <c r="W257" s="827" t="str">
        <f>IF('GRP Macros'!Z87+'GRP Macros'!AT87=0,"",'GRP Macros'!Z87+'GRP Macros'!AT87)</f>
        <v/>
      </c>
      <c r="X257" s="827" t="str">
        <f>IF('GRP Macros'!AA87+'GRP Macros'!AU87=0,"",'GRP Macros'!AA87+'GRP Macros'!AU87)</f>
        <v/>
      </c>
      <c r="Y257" s="827" t="str">
        <f>IF('GRP Macros'!AB87+'GRP Macros'!AV87=0,"",'GRP Macros'!AB87+'GRP Macros'!AV87)</f>
        <v/>
      </c>
      <c r="Z257" s="616" t="str">
        <f>IF('GRP Macros'!AC87+'GRP Macros'!AW87=0,"",'GRP Macros'!AC87+'GRP Macros'!AW87)</f>
        <v/>
      </c>
    </row>
    <row r="258" spans="3:26" ht="15.6">
      <c r="C258" s="614" t="s">
        <v>31058</v>
      </c>
      <c r="D258" s="833" t="s">
        <v>30692</v>
      </c>
      <c r="E258" s="833" t="s">
        <v>31059</v>
      </c>
      <c r="F258" s="828">
        <f t="shared" si="7"/>
        <v>0</v>
      </c>
      <c r="G258" s="1058"/>
      <c r="H258" s="615" t="str">
        <f>IF('GRP Macros'!K88+'GRP Macros'!AE88=0,"",'GRP Macros'!K88+'GRP Macros'!AE88)</f>
        <v/>
      </c>
      <c r="I258" s="827" t="str">
        <f>IF('GRP Macros'!L88+'GRP Macros'!AF88=0,"",'GRP Macros'!L88+'GRP Macros'!AF88)</f>
        <v/>
      </c>
      <c r="J258" s="345" t="str">
        <f>IF('GRP Macros'!M88+'GRP Macros'!AG88=0,"",'GRP Macros'!M88+'GRP Macros'!AG88)</f>
        <v/>
      </c>
      <c r="K258" s="345" t="str">
        <f>IF('GRP Macros'!N88+'GRP Macros'!AH88=0,"",'GRP Macros'!N88+'GRP Macros'!AH88)</f>
        <v/>
      </c>
      <c r="L258" s="827" t="str">
        <f>IF('GRP Macros'!O88+'GRP Macros'!AI88=0,"",'GRP Macros'!O88+'GRP Macros'!AI88)</f>
        <v/>
      </c>
      <c r="M258" s="827" t="str">
        <f>IF('GRP Macros'!P88+'GRP Macros'!AJ88=0,"",'GRP Macros'!P88+'GRP Macros'!AJ88)</f>
        <v/>
      </c>
      <c r="N258" s="827" t="str">
        <f>IF('GRP Macros'!Q88+'GRP Macros'!AK88=0,"",'GRP Macros'!Q88+'GRP Macros'!AK88)</f>
        <v/>
      </c>
      <c r="O258" s="345" t="str">
        <f>IF('GRP Macros'!R88+'GRP Macros'!AL88=0,"",'GRP Macros'!R88+'GRP Macros'!AL88)</f>
        <v/>
      </c>
      <c r="P258" s="827" t="str">
        <f>IF('GRP Macros'!S88+'GRP Macros'!AM88=0,"",'GRP Macros'!S88+'GRP Macros'!AM88)</f>
        <v/>
      </c>
      <c r="Q258" s="345" t="str">
        <f>IF('GRP Macros'!T88+'GRP Macros'!AN88=0,"",'GRP Macros'!T88+'GRP Macros'!AN88)</f>
        <v/>
      </c>
      <c r="R258" s="827" t="str">
        <f>IF('GRP Macros'!U88+'GRP Macros'!AO88=0,"",'GRP Macros'!U88+'GRP Macros'!AO88)</f>
        <v/>
      </c>
      <c r="S258" s="827" t="str">
        <f>IF('GRP Macros'!V88+'GRP Macros'!AP88=0,"",'GRP Macros'!V88+'GRP Macros'!AP88)</f>
        <v/>
      </c>
      <c r="T258" s="345" t="str">
        <f>IF('GRP Macros'!W88+'GRP Macros'!AQ88=0,"",'GRP Macros'!W88+'GRP Macros'!AQ88)</f>
        <v/>
      </c>
      <c r="U258" s="827" t="str">
        <f>IF('GRP Macros'!X88+'GRP Macros'!AR88=0,"",'GRP Macros'!X88+'GRP Macros'!AR88)</f>
        <v/>
      </c>
      <c r="V258" s="827" t="str">
        <f>IF('GRP Macros'!Y88+'GRP Macros'!AS88=0,"",'GRP Macros'!Y88+'GRP Macros'!AS88)</f>
        <v/>
      </c>
      <c r="W258" s="827" t="str">
        <f>IF('GRP Macros'!Z88+'GRP Macros'!AT88=0,"",'GRP Macros'!Z88+'GRP Macros'!AT88)</f>
        <v/>
      </c>
      <c r="X258" s="827" t="str">
        <f>IF('GRP Macros'!AA88+'GRP Macros'!AU88=0,"",'GRP Macros'!AA88+'GRP Macros'!AU88)</f>
        <v/>
      </c>
      <c r="Y258" s="827" t="str">
        <f>IF('GRP Macros'!AB88+'GRP Macros'!AV88=0,"",'GRP Macros'!AB88+'GRP Macros'!AV88)</f>
        <v/>
      </c>
      <c r="Z258" s="616" t="str">
        <f>IF('GRP Macros'!AC88+'GRP Macros'!AW88=0,"",'GRP Macros'!AC88+'GRP Macros'!AW88)</f>
        <v/>
      </c>
    </row>
    <row r="259" spans="3:26" ht="15.6">
      <c r="C259" s="614" t="s">
        <v>31060</v>
      </c>
      <c r="D259" s="833" t="s">
        <v>30692</v>
      </c>
      <c r="E259" s="833" t="s">
        <v>31061</v>
      </c>
      <c r="F259" s="828">
        <f t="shared" si="7"/>
        <v>0</v>
      </c>
      <c r="G259" s="1058"/>
      <c r="H259" s="615" t="str">
        <f>IF('GRP Macros'!K89+'GRP Macros'!AE89=0,"",'GRP Macros'!K89+'GRP Macros'!AE89)</f>
        <v/>
      </c>
      <c r="I259" s="827" t="str">
        <f>IF('GRP Macros'!L89+'GRP Macros'!AF89=0,"",'GRP Macros'!L89+'GRP Macros'!AF89)</f>
        <v/>
      </c>
      <c r="J259" s="345" t="str">
        <f>IF('GRP Macros'!M89+'GRP Macros'!AG89=0,"",'GRP Macros'!M89+'GRP Macros'!AG89)</f>
        <v/>
      </c>
      <c r="K259" s="345" t="str">
        <f>IF('GRP Macros'!N89+'GRP Macros'!AH89=0,"",'GRP Macros'!N89+'GRP Macros'!AH89)</f>
        <v/>
      </c>
      <c r="L259" s="827" t="str">
        <f>IF('GRP Macros'!O89+'GRP Macros'!AI89=0,"",'GRP Macros'!O89+'GRP Macros'!AI89)</f>
        <v/>
      </c>
      <c r="M259" s="827" t="str">
        <f>IF('GRP Macros'!P89+'GRP Macros'!AJ89=0,"",'GRP Macros'!P89+'GRP Macros'!AJ89)</f>
        <v/>
      </c>
      <c r="N259" s="827" t="str">
        <f>IF('GRP Macros'!Q89+'GRP Macros'!AK89=0,"",'GRP Macros'!Q89+'GRP Macros'!AK89)</f>
        <v/>
      </c>
      <c r="O259" s="345" t="str">
        <f>IF('GRP Macros'!R89+'GRP Macros'!AL89=0,"",'GRP Macros'!R89+'GRP Macros'!AL89)</f>
        <v/>
      </c>
      <c r="P259" s="827" t="str">
        <f>IF('GRP Macros'!S89+'GRP Macros'!AM89=0,"",'GRP Macros'!S89+'GRP Macros'!AM89)</f>
        <v/>
      </c>
      <c r="Q259" s="345" t="str">
        <f>IF('GRP Macros'!T89+'GRP Macros'!AN89=0,"",'GRP Macros'!T89+'GRP Macros'!AN89)</f>
        <v/>
      </c>
      <c r="R259" s="827" t="str">
        <f>IF('GRP Macros'!U89+'GRP Macros'!AO89=0,"",'GRP Macros'!U89+'GRP Macros'!AO89)</f>
        <v/>
      </c>
      <c r="S259" s="827" t="str">
        <f>IF('GRP Macros'!V89+'GRP Macros'!AP89=0,"",'GRP Macros'!V89+'GRP Macros'!AP89)</f>
        <v/>
      </c>
      <c r="T259" s="345" t="str">
        <f>IF('GRP Macros'!W89+'GRP Macros'!AQ89=0,"",'GRP Macros'!W89+'GRP Macros'!AQ89)</f>
        <v/>
      </c>
      <c r="U259" s="827" t="str">
        <f>IF('GRP Macros'!X89+'GRP Macros'!AR89=0,"",'GRP Macros'!X89+'GRP Macros'!AR89)</f>
        <v/>
      </c>
      <c r="V259" s="827" t="str">
        <f>IF('GRP Macros'!Y89+'GRP Macros'!AS89=0,"",'GRP Macros'!Y89+'GRP Macros'!AS89)</f>
        <v/>
      </c>
      <c r="W259" s="827" t="str">
        <f>IF('GRP Macros'!Z89+'GRP Macros'!AT89=0,"",'GRP Macros'!Z89+'GRP Macros'!AT89)</f>
        <v/>
      </c>
      <c r="X259" s="827" t="str">
        <f>IF('GRP Macros'!AA89+'GRP Macros'!AU89=0,"",'GRP Macros'!AA89+'GRP Macros'!AU89)</f>
        <v/>
      </c>
      <c r="Y259" s="827" t="str">
        <f>IF('GRP Macros'!AB89+'GRP Macros'!AV89=0,"",'GRP Macros'!AB89+'GRP Macros'!AV89)</f>
        <v/>
      </c>
      <c r="Z259" s="616" t="str">
        <f>IF('GRP Macros'!AC89+'GRP Macros'!AW89=0,"",'GRP Macros'!AC89+'GRP Macros'!AW89)</f>
        <v/>
      </c>
    </row>
    <row r="260" spans="3:26" ht="15.6">
      <c r="C260" s="614" t="s">
        <v>31062</v>
      </c>
      <c r="D260" s="833" t="s">
        <v>30692</v>
      </c>
      <c r="E260" s="833" t="s">
        <v>31063</v>
      </c>
      <c r="F260" s="828">
        <f t="shared" si="7"/>
        <v>0</v>
      </c>
      <c r="G260" s="1058"/>
      <c r="H260" s="615" t="str">
        <f>IF('GRP Macros'!K90+'GRP Macros'!AE90=0,"",'GRP Macros'!K90+'GRP Macros'!AE90)</f>
        <v/>
      </c>
      <c r="I260" s="827" t="str">
        <f>IF('GRP Macros'!L90+'GRP Macros'!AF90=0,"",'GRP Macros'!L90+'GRP Macros'!AF90)</f>
        <v/>
      </c>
      <c r="J260" s="345" t="str">
        <f>IF('GRP Macros'!M90+'GRP Macros'!AG90=0,"",'GRP Macros'!M90+'GRP Macros'!AG90)</f>
        <v/>
      </c>
      <c r="K260" s="345" t="str">
        <f>IF('GRP Macros'!N90+'GRP Macros'!AH90=0,"",'GRP Macros'!N90+'GRP Macros'!AH90)</f>
        <v/>
      </c>
      <c r="L260" s="827" t="str">
        <f>IF('GRP Macros'!O90+'GRP Macros'!AI90=0,"",'GRP Macros'!O90+'GRP Macros'!AI90)</f>
        <v/>
      </c>
      <c r="M260" s="827" t="str">
        <f>IF('GRP Macros'!P90+'GRP Macros'!AJ90=0,"",'GRP Macros'!P90+'GRP Macros'!AJ90)</f>
        <v/>
      </c>
      <c r="N260" s="827" t="str">
        <f>IF('GRP Macros'!Q90+'GRP Macros'!AK90=0,"",'GRP Macros'!Q90+'GRP Macros'!AK90)</f>
        <v/>
      </c>
      <c r="O260" s="345" t="str">
        <f>IF('GRP Macros'!R90+'GRP Macros'!AL90=0,"",'GRP Macros'!R90+'GRP Macros'!AL90)</f>
        <v/>
      </c>
      <c r="P260" s="827" t="str">
        <f>IF('GRP Macros'!S90+'GRP Macros'!AM90=0,"",'GRP Macros'!S90+'GRP Macros'!AM90)</f>
        <v/>
      </c>
      <c r="Q260" s="345" t="str">
        <f>IF('GRP Macros'!T90+'GRP Macros'!AN90=0,"",'GRP Macros'!T90+'GRP Macros'!AN90)</f>
        <v/>
      </c>
      <c r="R260" s="827" t="str">
        <f>IF('GRP Macros'!U90+'GRP Macros'!AO90=0,"",'GRP Macros'!U90+'GRP Macros'!AO90)</f>
        <v/>
      </c>
      <c r="S260" s="827" t="str">
        <f>IF('GRP Macros'!V90+'GRP Macros'!AP90=0,"",'GRP Macros'!V90+'GRP Macros'!AP90)</f>
        <v/>
      </c>
      <c r="T260" s="345" t="str">
        <f>IF('GRP Macros'!W90+'GRP Macros'!AQ90=0,"",'GRP Macros'!W90+'GRP Macros'!AQ90)</f>
        <v/>
      </c>
      <c r="U260" s="827" t="str">
        <f>IF('GRP Macros'!X90+'GRP Macros'!AR90=0,"",'GRP Macros'!X90+'GRP Macros'!AR90)</f>
        <v/>
      </c>
      <c r="V260" s="827" t="str">
        <f>IF('GRP Macros'!Y90+'GRP Macros'!AS90=0,"",'GRP Macros'!Y90+'GRP Macros'!AS90)</f>
        <v/>
      </c>
      <c r="W260" s="827" t="str">
        <f>IF('GRP Macros'!Z90+'GRP Macros'!AT90=0,"",'GRP Macros'!Z90+'GRP Macros'!AT90)</f>
        <v/>
      </c>
      <c r="X260" s="827" t="str">
        <f>IF('GRP Macros'!AA90+'GRP Macros'!AU90=0,"",'GRP Macros'!AA90+'GRP Macros'!AU90)</f>
        <v/>
      </c>
      <c r="Y260" s="827" t="str">
        <f>IF('GRP Macros'!AB90+'GRP Macros'!AV90=0,"",'GRP Macros'!AB90+'GRP Macros'!AV90)</f>
        <v/>
      </c>
      <c r="Z260" s="616" t="str">
        <f>IF('GRP Macros'!AC90+'GRP Macros'!AW90=0,"",'GRP Macros'!AC90+'GRP Macros'!AW90)</f>
        <v/>
      </c>
    </row>
    <row r="261" spans="3:26" ht="15.6">
      <c r="C261" s="614" t="s">
        <v>31064</v>
      </c>
      <c r="D261" s="833" t="s">
        <v>30692</v>
      </c>
      <c r="E261" s="833" t="s">
        <v>31065</v>
      </c>
      <c r="F261" s="828">
        <f t="shared" si="7"/>
        <v>0</v>
      </c>
      <c r="G261" s="1058"/>
      <c r="H261" s="615" t="str">
        <f>IF('GRP Macros'!K91+'GRP Macros'!AE91=0,"",'GRP Macros'!K91+'GRP Macros'!AE91)</f>
        <v/>
      </c>
      <c r="I261" s="827" t="str">
        <f>IF('GRP Macros'!L91+'GRP Macros'!AF91=0,"",'GRP Macros'!L91+'GRP Macros'!AF91)</f>
        <v/>
      </c>
      <c r="J261" s="345" t="str">
        <f>IF('GRP Macros'!M91+'GRP Macros'!AG91=0,"",'GRP Macros'!M91+'GRP Macros'!AG91)</f>
        <v/>
      </c>
      <c r="K261" s="345" t="str">
        <f>IF('GRP Macros'!N91+'GRP Macros'!AH91=0,"",'GRP Macros'!N91+'GRP Macros'!AH91)</f>
        <v/>
      </c>
      <c r="L261" s="827" t="str">
        <f>IF('GRP Macros'!O91+'GRP Macros'!AI91=0,"",'GRP Macros'!O91+'GRP Macros'!AI91)</f>
        <v/>
      </c>
      <c r="M261" s="827" t="str">
        <f>IF('GRP Macros'!P91+'GRP Macros'!AJ91=0,"",'GRP Macros'!P91+'GRP Macros'!AJ91)</f>
        <v/>
      </c>
      <c r="N261" s="827" t="str">
        <f>IF('GRP Macros'!Q91+'GRP Macros'!AK91=0,"",'GRP Macros'!Q91+'GRP Macros'!AK91)</f>
        <v/>
      </c>
      <c r="O261" s="345" t="str">
        <f>IF('GRP Macros'!R91+'GRP Macros'!AL91=0,"",'GRP Macros'!R91+'GRP Macros'!AL91)</f>
        <v/>
      </c>
      <c r="P261" s="827" t="str">
        <f>IF('GRP Macros'!S91+'GRP Macros'!AM91=0,"",'GRP Macros'!S91+'GRP Macros'!AM91)</f>
        <v/>
      </c>
      <c r="Q261" s="345" t="str">
        <f>IF('GRP Macros'!T91+'GRP Macros'!AN91=0,"",'GRP Macros'!T91+'GRP Macros'!AN91)</f>
        <v/>
      </c>
      <c r="R261" s="827" t="str">
        <f>IF('GRP Macros'!U91+'GRP Macros'!AO91=0,"",'GRP Macros'!U91+'GRP Macros'!AO91)</f>
        <v/>
      </c>
      <c r="S261" s="827" t="str">
        <f>IF('GRP Macros'!V91+'GRP Macros'!AP91=0,"",'GRP Macros'!V91+'GRP Macros'!AP91)</f>
        <v/>
      </c>
      <c r="T261" s="345" t="str">
        <f>IF('GRP Macros'!W91+'GRP Macros'!AQ91=0,"",'GRP Macros'!W91+'GRP Macros'!AQ91)</f>
        <v/>
      </c>
      <c r="U261" s="827" t="str">
        <f>IF('GRP Macros'!X91+'GRP Macros'!AR91=0,"",'GRP Macros'!X91+'GRP Macros'!AR91)</f>
        <v/>
      </c>
      <c r="V261" s="827" t="str">
        <f>IF('GRP Macros'!Y91+'GRP Macros'!AS91=0,"",'GRP Macros'!Y91+'GRP Macros'!AS91)</f>
        <v/>
      </c>
      <c r="W261" s="827" t="str">
        <f>IF('GRP Macros'!Z91+'GRP Macros'!AT91=0,"",'GRP Macros'!Z91+'GRP Macros'!AT91)</f>
        <v/>
      </c>
      <c r="X261" s="827" t="str">
        <f>IF('GRP Macros'!AA91+'GRP Macros'!AU91=0,"",'GRP Macros'!AA91+'GRP Macros'!AU91)</f>
        <v/>
      </c>
      <c r="Y261" s="827" t="str">
        <f>IF('GRP Macros'!AB91+'GRP Macros'!AV91=0,"",'GRP Macros'!AB91+'GRP Macros'!AV91)</f>
        <v/>
      </c>
      <c r="Z261" s="616" t="str">
        <f>IF('GRP Macros'!AC91+'GRP Macros'!AW91=0,"",'GRP Macros'!AC91+'GRP Macros'!AW91)</f>
        <v/>
      </c>
    </row>
    <row r="262" spans="3:26" ht="15.6">
      <c r="C262" s="614" t="s">
        <v>31066</v>
      </c>
      <c r="D262" s="833" t="s">
        <v>30692</v>
      </c>
      <c r="E262" s="833" t="s">
        <v>31067</v>
      </c>
      <c r="F262" s="828">
        <f t="shared" si="7"/>
        <v>0</v>
      </c>
      <c r="G262" s="1058"/>
      <c r="H262" s="615" t="str">
        <f>IF('GRP Macros'!K92+'GRP Macros'!AE92=0,"",'GRP Macros'!K92+'GRP Macros'!AE92)</f>
        <v/>
      </c>
      <c r="I262" s="827" t="str">
        <f>IF('GRP Macros'!L92+'GRP Macros'!AF92=0,"",'GRP Macros'!L92+'GRP Macros'!AF92)</f>
        <v/>
      </c>
      <c r="J262" s="345" t="str">
        <f>IF('GRP Macros'!M92+'GRP Macros'!AG92=0,"",'GRP Macros'!M92+'GRP Macros'!AG92)</f>
        <v/>
      </c>
      <c r="K262" s="345" t="str">
        <f>IF('GRP Macros'!N92+'GRP Macros'!AH92=0,"",'GRP Macros'!N92+'GRP Macros'!AH92)</f>
        <v/>
      </c>
      <c r="L262" s="827" t="str">
        <f>IF('GRP Macros'!O92+'GRP Macros'!AI92=0,"",'GRP Macros'!O92+'GRP Macros'!AI92)</f>
        <v/>
      </c>
      <c r="M262" s="827" t="str">
        <f>IF('GRP Macros'!P92+'GRP Macros'!AJ92=0,"",'GRP Macros'!P92+'GRP Macros'!AJ92)</f>
        <v/>
      </c>
      <c r="N262" s="827" t="str">
        <f>IF('GRP Macros'!Q92+'GRP Macros'!AK92=0,"",'GRP Macros'!Q92+'GRP Macros'!AK92)</f>
        <v/>
      </c>
      <c r="O262" s="345" t="str">
        <f>IF('GRP Macros'!R92+'GRP Macros'!AL92=0,"",'GRP Macros'!R92+'GRP Macros'!AL92)</f>
        <v/>
      </c>
      <c r="P262" s="827" t="str">
        <f>IF('GRP Macros'!S92+'GRP Macros'!AM92=0,"",'GRP Macros'!S92+'GRP Macros'!AM92)</f>
        <v/>
      </c>
      <c r="Q262" s="345" t="str">
        <f>IF('GRP Macros'!T92+'GRP Macros'!AN92=0,"",'GRP Macros'!T92+'GRP Macros'!AN92)</f>
        <v/>
      </c>
      <c r="R262" s="827" t="str">
        <f>IF('GRP Macros'!U92+'GRP Macros'!AO92=0,"",'GRP Macros'!U92+'GRP Macros'!AO92)</f>
        <v/>
      </c>
      <c r="S262" s="827" t="str">
        <f>IF('GRP Macros'!V92+'GRP Macros'!AP92=0,"",'GRP Macros'!V92+'GRP Macros'!AP92)</f>
        <v/>
      </c>
      <c r="T262" s="345" t="str">
        <f>IF('GRP Macros'!W92+'GRP Macros'!AQ92=0,"",'GRP Macros'!W92+'GRP Macros'!AQ92)</f>
        <v/>
      </c>
      <c r="U262" s="827" t="str">
        <f>IF('GRP Macros'!X92+'GRP Macros'!AR92=0,"",'GRP Macros'!X92+'GRP Macros'!AR92)</f>
        <v/>
      </c>
      <c r="V262" s="827" t="str">
        <f>IF('GRP Macros'!Y92+'GRP Macros'!AS92=0,"",'GRP Macros'!Y92+'GRP Macros'!AS92)</f>
        <v/>
      </c>
      <c r="W262" s="827" t="str">
        <f>IF('GRP Macros'!Z92+'GRP Macros'!AT92=0,"",'GRP Macros'!Z92+'GRP Macros'!AT92)</f>
        <v/>
      </c>
      <c r="X262" s="827" t="str">
        <f>IF('GRP Macros'!AA92+'GRP Macros'!AU92=0,"",'GRP Macros'!AA92+'GRP Macros'!AU92)</f>
        <v/>
      </c>
      <c r="Y262" s="827" t="str">
        <f>IF('GRP Macros'!AB92+'GRP Macros'!AV92=0,"",'GRP Macros'!AB92+'GRP Macros'!AV92)</f>
        <v/>
      </c>
      <c r="Z262" s="616" t="str">
        <f>IF('GRP Macros'!AC92+'GRP Macros'!AW92=0,"",'GRP Macros'!AC92+'GRP Macros'!AW92)</f>
        <v/>
      </c>
    </row>
    <row r="263" spans="3:26" ht="15.6">
      <c r="C263" s="614" t="s">
        <v>31068</v>
      </c>
      <c r="D263" s="833" t="s">
        <v>30692</v>
      </c>
      <c r="E263" s="833" t="s">
        <v>31069</v>
      </c>
      <c r="F263" s="828">
        <f t="shared" si="7"/>
        <v>0</v>
      </c>
      <c r="G263" s="1058"/>
      <c r="H263" s="615" t="str">
        <f>IF('GRP Macros'!K93+'GRP Macros'!AE93=0,"",'GRP Macros'!K93+'GRP Macros'!AE93)</f>
        <v/>
      </c>
      <c r="I263" s="827" t="str">
        <f>IF('GRP Macros'!L93+'GRP Macros'!AF93=0,"",'GRP Macros'!L93+'GRP Macros'!AF93)</f>
        <v/>
      </c>
      <c r="J263" s="345" t="str">
        <f>IF('GRP Macros'!M93+'GRP Macros'!AG93=0,"",'GRP Macros'!M93+'GRP Macros'!AG93)</f>
        <v/>
      </c>
      <c r="K263" s="345" t="str">
        <f>IF('GRP Macros'!N93+'GRP Macros'!AH93=0,"",'GRP Macros'!N93+'GRP Macros'!AH93)</f>
        <v/>
      </c>
      <c r="L263" s="827" t="str">
        <f>IF('GRP Macros'!O93+'GRP Macros'!AI93=0,"",'GRP Macros'!O93+'GRP Macros'!AI93)</f>
        <v/>
      </c>
      <c r="M263" s="827" t="str">
        <f>IF('GRP Macros'!P93+'GRP Macros'!AJ93=0,"",'GRP Macros'!P93+'GRP Macros'!AJ93)</f>
        <v/>
      </c>
      <c r="N263" s="827" t="str">
        <f>IF('GRP Macros'!Q93+'GRP Macros'!AK93=0,"",'GRP Macros'!Q93+'GRP Macros'!AK93)</f>
        <v/>
      </c>
      <c r="O263" s="345" t="str">
        <f>IF('GRP Macros'!R93+'GRP Macros'!AL93=0,"",'GRP Macros'!R93+'GRP Macros'!AL93)</f>
        <v/>
      </c>
      <c r="P263" s="827" t="str">
        <f>IF('GRP Macros'!S93+'GRP Macros'!AM93=0,"",'GRP Macros'!S93+'GRP Macros'!AM93)</f>
        <v/>
      </c>
      <c r="Q263" s="345" t="str">
        <f>IF('GRP Macros'!T93+'GRP Macros'!AN93=0,"",'GRP Macros'!T93+'GRP Macros'!AN93)</f>
        <v/>
      </c>
      <c r="R263" s="827" t="str">
        <f>IF('GRP Macros'!U93+'GRP Macros'!AO93=0,"",'GRP Macros'!U93+'GRP Macros'!AO93)</f>
        <v/>
      </c>
      <c r="S263" s="827" t="str">
        <f>IF('GRP Macros'!V93+'GRP Macros'!AP93=0,"",'GRP Macros'!V93+'GRP Macros'!AP93)</f>
        <v/>
      </c>
      <c r="T263" s="345" t="str">
        <f>IF('GRP Macros'!W93+'GRP Macros'!AQ93=0,"",'GRP Macros'!W93+'GRP Macros'!AQ93)</f>
        <v/>
      </c>
      <c r="U263" s="827" t="str">
        <f>IF('GRP Macros'!X93+'GRP Macros'!AR93=0,"",'GRP Macros'!X93+'GRP Macros'!AR93)</f>
        <v/>
      </c>
      <c r="V263" s="827" t="str">
        <f>IF('GRP Macros'!Y93+'GRP Macros'!AS93=0,"",'GRP Macros'!Y93+'GRP Macros'!AS93)</f>
        <v/>
      </c>
      <c r="W263" s="827" t="str">
        <f>IF('GRP Macros'!Z93+'GRP Macros'!AT93=0,"",'GRP Macros'!Z93+'GRP Macros'!AT93)</f>
        <v/>
      </c>
      <c r="X263" s="827" t="str">
        <f>IF('GRP Macros'!AA93+'GRP Macros'!AU93=0,"",'GRP Macros'!AA93+'GRP Macros'!AU93)</f>
        <v/>
      </c>
      <c r="Y263" s="827" t="str">
        <f>IF('GRP Macros'!AB93+'GRP Macros'!AV93=0,"",'GRP Macros'!AB93+'GRP Macros'!AV93)</f>
        <v/>
      </c>
      <c r="Z263" s="616" t="str">
        <f>IF('GRP Macros'!AC93+'GRP Macros'!AW93=0,"",'GRP Macros'!AC93+'GRP Macros'!AW93)</f>
        <v/>
      </c>
    </row>
    <row r="264" spans="3:26" ht="15.6">
      <c r="C264" s="614" t="s">
        <v>31070</v>
      </c>
      <c r="D264" s="833" t="s">
        <v>30692</v>
      </c>
      <c r="E264" s="833" t="s">
        <v>31071</v>
      </c>
      <c r="F264" s="828">
        <f t="shared" si="7"/>
        <v>0</v>
      </c>
      <c r="G264" s="1058"/>
      <c r="H264" s="615" t="str">
        <f>IF('GRP Macros'!K94+'GRP Macros'!AE94=0,"",'GRP Macros'!K94+'GRP Macros'!AE94)</f>
        <v/>
      </c>
      <c r="I264" s="827" t="str">
        <f>IF('GRP Macros'!L94+'GRP Macros'!AF94=0,"",'GRP Macros'!L94+'GRP Macros'!AF94)</f>
        <v/>
      </c>
      <c r="J264" s="345" t="str">
        <f>IF('GRP Macros'!M94+'GRP Macros'!AG94=0,"",'GRP Macros'!M94+'GRP Macros'!AG94)</f>
        <v/>
      </c>
      <c r="K264" s="345" t="str">
        <f>IF('GRP Macros'!N94+'GRP Macros'!AH94=0,"",'GRP Macros'!N94+'GRP Macros'!AH94)</f>
        <v/>
      </c>
      <c r="L264" s="827" t="str">
        <f>IF('GRP Macros'!O94+'GRP Macros'!AI94=0,"",'GRP Macros'!O94+'GRP Macros'!AI94)</f>
        <v/>
      </c>
      <c r="M264" s="827" t="str">
        <f>IF('GRP Macros'!P94+'GRP Macros'!AJ94=0,"",'GRP Macros'!P94+'GRP Macros'!AJ94)</f>
        <v/>
      </c>
      <c r="N264" s="827" t="str">
        <f>IF('GRP Macros'!Q94+'GRP Macros'!AK94=0,"",'GRP Macros'!Q94+'GRP Macros'!AK94)</f>
        <v/>
      </c>
      <c r="O264" s="345" t="str">
        <f>IF('GRP Macros'!R94+'GRP Macros'!AL94=0,"",'GRP Macros'!R94+'GRP Macros'!AL94)</f>
        <v/>
      </c>
      <c r="P264" s="827" t="str">
        <f>IF('GRP Macros'!S94+'GRP Macros'!AM94=0,"",'GRP Macros'!S94+'GRP Macros'!AM94)</f>
        <v/>
      </c>
      <c r="Q264" s="345" t="str">
        <f>IF('GRP Macros'!T94+'GRP Macros'!AN94=0,"",'GRP Macros'!T94+'GRP Macros'!AN94)</f>
        <v/>
      </c>
      <c r="R264" s="827" t="str">
        <f>IF('GRP Macros'!U94+'GRP Macros'!AO94=0,"",'GRP Macros'!U94+'GRP Macros'!AO94)</f>
        <v/>
      </c>
      <c r="S264" s="827" t="str">
        <f>IF('GRP Macros'!V94+'GRP Macros'!AP94=0,"",'GRP Macros'!V94+'GRP Macros'!AP94)</f>
        <v/>
      </c>
      <c r="T264" s="345" t="str">
        <f>IF('GRP Macros'!W94+'GRP Macros'!AQ94=0,"",'GRP Macros'!W94+'GRP Macros'!AQ94)</f>
        <v/>
      </c>
      <c r="U264" s="827" t="str">
        <f>IF('GRP Macros'!X94+'GRP Macros'!AR94=0,"",'GRP Macros'!X94+'GRP Macros'!AR94)</f>
        <v/>
      </c>
      <c r="V264" s="827" t="str">
        <f>IF('GRP Macros'!Y94+'GRP Macros'!AS94=0,"",'GRP Macros'!Y94+'GRP Macros'!AS94)</f>
        <v/>
      </c>
      <c r="W264" s="827" t="str">
        <f>IF('GRP Macros'!Z94+'GRP Macros'!AT94=0,"",'GRP Macros'!Z94+'GRP Macros'!AT94)</f>
        <v/>
      </c>
      <c r="X264" s="827" t="str">
        <f>IF('GRP Macros'!AA94+'GRP Macros'!AU94=0,"",'GRP Macros'!AA94+'GRP Macros'!AU94)</f>
        <v/>
      </c>
      <c r="Y264" s="827" t="str">
        <f>IF('GRP Macros'!AB94+'GRP Macros'!AV94=0,"",'GRP Macros'!AB94+'GRP Macros'!AV94)</f>
        <v/>
      </c>
      <c r="Z264" s="616" t="str">
        <f>IF('GRP Macros'!AC94+'GRP Macros'!AW94=0,"",'GRP Macros'!AC94+'GRP Macros'!AW94)</f>
        <v/>
      </c>
    </row>
    <row r="265" spans="3:26" ht="15.6">
      <c r="C265" s="614" t="s">
        <v>31072</v>
      </c>
      <c r="D265" s="833" t="s">
        <v>30692</v>
      </c>
      <c r="E265" s="833" t="s">
        <v>31073</v>
      </c>
      <c r="F265" s="828">
        <f t="shared" si="7"/>
        <v>0</v>
      </c>
      <c r="G265" s="1058"/>
      <c r="H265" s="615" t="str">
        <f>IF('GRP Macros'!K95+'GRP Macros'!AE95=0,"",'GRP Macros'!K95+'GRP Macros'!AE95)</f>
        <v/>
      </c>
      <c r="I265" s="827" t="str">
        <f>IF('GRP Macros'!L95+'GRP Macros'!AF95=0,"",'GRP Macros'!L95+'GRP Macros'!AF95)</f>
        <v/>
      </c>
      <c r="J265" s="345" t="str">
        <f>IF('GRP Macros'!M95+'GRP Macros'!AG95=0,"",'GRP Macros'!M95+'GRP Macros'!AG95)</f>
        <v/>
      </c>
      <c r="K265" s="345" t="str">
        <f>IF('GRP Macros'!N95+'GRP Macros'!AH95=0,"",'GRP Macros'!N95+'GRP Macros'!AH95)</f>
        <v/>
      </c>
      <c r="L265" s="827" t="str">
        <f>IF('GRP Macros'!O95+'GRP Macros'!AI95=0,"",'GRP Macros'!O95+'GRP Macros'!AI95)</f>
        <v/>
      </c>
      <c r="M265" s="827" t="str">
        <f>IF('GRP Macros'!P95+'GRP Macros'!AJ95=0,"",'GRP Macros'!P95+'GRP Macros'!AJ95)</f>
        <v/>
      </c>
      <c r="N265" s="827" t="str">
        <f>IF('GRP Macros'!Q95+'GRP Macros'!AK95=0,"",'GRP Macros'!Q95+'GRP Macros'!AK95)</f>
        <v/>
      </c>
      <c r="O265" s="345" t="str">
        <f>IF('GRP Macros'!R95+'GRP Macros'!AL95=0,"",'GRP Macros'!R95+'GRP Macros'!AL95)</f>
        <v/>
      </c>
      <c r="P265" s="827" t="str">
        <f>IF('GRP Macros'!S95+'GRP Macros'!AM95=0,"",'GRP Macros'!S95+'GRP Macros'!AM95)</f>
        <v/>
      </c>
      <c r="Q265" s="345" t="str">
        <f>IF('GRP Macros'!T95+'GRP Macros'!AN95=0,"",'GRP Macros'!T95+'GRP Macros'!AN95)</f>
        <v/>
      </c>
      <c r="R265" s="827" t="str">
        <f>IF('GRP Macros'!U95+'GRP Macros'!AO95=0,"",'GRP Macros'!U95+'GRP Macros'!AO95)</f>
        <v/>
      </c>
      <c r="S265" s="827" t="str">
        <f>IF('GRP Macros'!V95+'GRP Macros'!AP95=0,"",'GRP Macros'!V95+'GRP Macros'!AP95)</f>
        <v/>
      </c>
      <c r="T265" s="345" t="str">
        <f>IF('GRP Macros'!W95+'GRP Macros'!AQ95=0,"",'GRP Macros'!W95+'GRP Macros'!AQ95)</f>
        <v/>
      </c>
      <c r="U265" s="827" t="str">
        <f>IF('GRP Macros'!X95+'GRP Macros'!AR95=0,"",'GRP Macros'!X95+'GRP Macros'!AR95)</f>
        <v/>
      </c>
      <c r="V265" s="827" t="str">
        <f>IF('GRP Macros'!Y95+'GRP Macros'!AS95=0,"",'GRP Macros'!Y95+'GRP Macros'!AS95)</f>
        <v/>
      </c>
      <c r="W265" s="827" t="str">
        <f>IF('GRP Macros'!Z95+'GRP Macros'!AT95=0,"",'GRP Macros'!Z95+'GRP Macros'!AT95)</f>
        <v/>
      </c>
      <c r="X265" s="827" t="str">
        <f>IF('GRP Macros'!AA95+'GRP Macros'!AU95=0,"",'GRP Macros'!AA95+'GRP Macros'!AU95)</f>
        <v/>
      </c>
      <c r="Y265" s="827" t="str">
        <f>IF('GRP Macros'!AB95+'GRP Macros'!AV95=0,"",'GRP Macros'!AB95+'GRP Macros'!AV95)</f>
        <v/>
      </c>
      <c r="Z265" s="616" t="str">
        <f>IF('GRP Macros'!AC95+'GRP Macros'!AW95=0,"",'GRP Macros'!AC95+'GRP Macros'!AW95)</f>
        <v/>
      </c>
    </row>
    <row r="266" spans="3:26" ht="15.6">
      <c r="C266" s="614" t="s">
        <v>31074</v>
      </c>
      <c r="D266" s="833" t="s">
        <v>30692</v>
      </c>
      <c r="E266" s="833" t="s">
        <v>31075</v>
      </c>
      <c r="F266" s="828">
        <f t="shared" si="7"/>
        <v>0</v>
      </c>
      <c r="G266" s="1058"/>
      <c r="H266" s="615" t="str">
        <f>IF('GRP Macros'!K96+'GRP Macros'!AE96=0,"",'GRP Macros'!K96+'GRP Macros'!AE96)</f>
        <v/>
      </c>
      <c r="I266" s="827" t="str">
        <f>IF('GRP Macros'!L96+'GRP Macros'!AF96=0,"",'GRP Macros'!L96+'GRP Macros'!AF96)</f>
        <v/>
      </c>
      <c r="J266" s="345" t="str">
        <f>IF('GRP Macros'!M96+'GRP Macros'!AG96=0,"",'GRP Macros'!M96+'GRP Macros'!AG96)</f>
        <v/>
      </c>
      <c r="K266" s="345" t="str">
        <f>IF('GRP Macros'!N96+'GRP Macros'!AH96=0,"",'GRP Macros'!N96+'GRP Macros'!AH96)</f>
        <v/>
      </c>
      <c r="L266" s="827" t="str">
        <f>IF('GRP Macros'!O96+'GRP Macros'!AI96=0,"",'GRP Macros'!O96+'GRP Macros'!AI96)</f>
        <v/>
      </c>
      <c r="M266" s="827" t="str">
        <f>IF('GRP Macros'!P96+'GRP Macros'!AJ96=0,"",'GRP Macros'!P96+'GRP Macros'!AJ96)</f>
        <v/>
      </c>
      <c r="N266" s="827" t="str">
        <f>IF('GRP Macros'!Q96+'GRP Macros'!AK96=0,"",'GRP Macros'!Q96+'GRP Macros'!AK96)</f>
        <v/>
      </c>
      <c r="O266" s="345" t="str">
        <f>IF('GRP Macros'!R96+'GRP Macros'!AL96=0,"",'GRP Macros'!R96+'GRP Macros'!AL96)</f>
        <v/>
      </c>
      <c r="P266" s="827" t="str">
        <f>IF('GRP Macros'!S96+'GRP Macros'!AM96=0,"",'GRP Macros'!S96+'GRP Macros'!AM96)</f>
        <v/>
      </c>
      <c r="Q266" s="345" t="str">
        <f>IF('GRP Macros'!T96+'GRP Macros'!AN96=0,"",'GRP Macros'!T96+'GRP Macros'!AN96)</f>
        <v/>
      </c>
      <c r="R266" s="827" t="str">
        <f>IF('GRP Macros'!U96+'GRP Macros'!AO96=0,"",'GRP Macros'!U96+'GRP Macros'!AO96)</f>
        <v/>
      </c>
      <c r="S266" s="827" t="str">
        <f>IF('GRP Macros'!V96+'GRP Macros'!AP96=0,"",'GRP Macros'!V96+'GRP Macros'!AP96)</f>
        <v/>
      </c>
      <c r="T266" s="345" t="str">
        <f>IF('GRP Macros'!W96+'GRP Macros'!AQ96=0,"",'GRP Macros'!W96+'GRP Macros'!AQ96)</f>
        <v/>
      </c>
      <c r="U266" s="827" t="str">
        <f>IF('GRP Macros'!X96+'GRP Macros'!AR96=0,"",'GRP Macros'!X96+'GRP Macros'!AR96)</f>
        <v/>
      </c>
      <c r="V266" s="827" t="str">
        <f>IF('GRP Macros'!Y96+'GRP Macros'!AS96=0,"",'GRP Macros'!Y96+'GRP Macros'!AS96)</f>
        <v/>
      </c>
      <c r="W266" s="827" t="str">
        <f>IF('GRP Macros'!Z96+'GRP Macros'!AT96=0,"",'GRP Macros'!Z96+'GRP Macros'!AT96)</f>
        <v/>
      </c>
      <c r="X266" s="827" t="str">
        <f>IF('GRP Macros'!AA96+'GRP Macros'!AU96=0,"",'GRP Macros'!AA96+'GRP Macros'!AU96)</f>
        <v/>
      </c>
      <c r="Y266" s="827" t="str">
        <f>IF('GRP Macros'!AB96+'GRP Macros'!AV96=0,"",'GRP Macros'!AB96+'GRP Macros'!AV96)</f>
        <v/>
      </c>
      <c r="Z266" s="616" t="str">
        <f>IF('GRP Macros'!AC96+'GRP Macros'!AW96=0,"",'GRP Macros'!AC96+'GRP Macros'!AW96)</f>
        <v/>
      </c>
    </row>
    <row r="267" spans="3:26" ht="15.6">
      <c r="C267" s="614" t="s">
        <v>31076</v>
      </c>
      <c r="D267" s="833" t="s">
        <v>30692</v>
      </c>
      <c r="E267" s="833" t="s">
        <v>31077</v>
      </c>
      <c r="F267" s="828">
        <f t="shared" si="7"/>
        <v>0</v>
      </c>
      <c r="G267" s="1058"/>
      <c r="H267" s="615" t="str">
        <f>IF('GRP Macros'!K98+'GRP Macros'!AE98=0,"",'GRP Macros'!K98+'GRP Macros'!AE98)</f>
        <v/>
      </c>
      <c r="I267" s="827" t="str">
        <f>IF('GRP Macros'!L98+'GRP Macros'!AF98=0,"",'GRP Macros'!L98+'GRP Macros'!AF98)</f>
        <v/>
      </c>
      <c r="J267" s="345" t="str">
        <f>IF('GRP Macros'!M98+'GRP Macros'!AG98=0,"",'GRP Macros'!M98+'GRP Macros'!AG98)</f>
        <v/>
      </c>
      <c r="K267" s="345" t="str">
        <f>IF('GRP Macros'!N98+'GRP Macros'!AH98=0,"",'GRP Macros'!N98+'GRP Macros'!AH98)</f>
        <v/>
      </c>
      <c r="L267" s="827" t="str">
        <f>IF('GRP Macros'!O98+'GRP Macros'!AI98=0,"",'GRP Macros'!O98+'GRP Macros'!AI98)</f>
        <v/>
      </c>
      <c r="M267" s="827" t="str">
        <f>IF('GRP Macros'!P98+'GRP Macros'!AJ98=0,"",'GRP Macros'!P98+'GRP Macros'!AJ98)</f>
        <v/>
      </c>
      <c r="N267" s="827" t="str">
        <f>IF('GRP Macros'!Q98+'GRP Macros'!AK98=0,"",'GRP Macros'!Q98+'GRP Macros'!AK98)</f>
        <v/>
      </c>
      <c r="O267" s="345" t="str">
        <f>IF('GRP Macros'!R98+'GRP Macros'!AL98=0,"",'GRP Macros'!R98+'GRP Macros'!AL98)</f>
        <v/>
      </c>
      <c r="P267" s="827" t="str">
        <f>IF('GRP Macros'!S98+'GRP Macros'!AM98=0,"",'GRP Macros'!S98+'GRP Macros'!AM98)</f>
        <v/>
      </c>
      <c r="Q267" s="345" t="str">
        <f>IF('GRP Macros'!T98+'GRP Macros'!AN98=0,"",'GRP Macros'!T98+'GRP Macros'!AN98)</f>
        <v/>
      </c>
      <c r="R267" s="827" t="str">
        <f>IF('GRP Macros'!U98+'GRP Macros'!AO98=0,"",'GRP Macros'!U98+'GRP Macros'!AO98)</f>
        <v/>
      </c>
      <c r="S267" s="827" t="str">
        <f>IF('GRP Macros'!V98+'GRP Macros'!AP98=0,"",'GRP Macros'!V98+'GRP Macros'!AP98)</f>
        <v/>
      </c>
      <c r="T267" s="345" t="str">
        <f>IF('GRP Macros'!W98+'GRP Macros'!AQ98=0,"",'GRP Macros'!W98+'GRP Macros'!AQ98)</f>
        <v/>
      </c>
      <c r="U267" s="827" t="str">
        <f>IF('GRP Macros'!X98+'GRP Macros'!AR98=0,"",'GRP Macros'!X98+'GRP Macros'!AR98)</f>
        <v/>
      </c>
      <c r="V267" s="827" t="str">
        <f>IF('GRP Macros'!Y98+'GRP Macros'!AS98=0,"",'GRP Macros'!Y98+'GRP Macros'!AS98)</f>
        <v/>
      </c>
      <c r="W267" s="827" t="str">
        <f>IF('GRP Macros'!Z98+'GRP Macros'!AT98=0,"",'GRP Macros'!Z98+'GRP Macros'!AT98)</f>
        <v/>
      </c>
      <c r="X267" s="827" t="str">
        <f>IF('GRP Macros'!AA98+'GRP Macros'!AU98=0,"",'GRP Macros'!AA98+'GRP Macros'!AU98)</f>
        <v/>
      </c>
      <c r="Y267" s="827" t="str">
        <f>IF('GRP Macros'!AB98+'GRP Macros'!AV98=0,"",'GRP Macros'!AB98+'GRP Macros'!AV98)</f>
        <v/>
      </c>
      <c r="Z267" s="616" t="str">
        <f>IF('GRP Macros'!AC98+'GRP Macros'!AW98=0,"",'GRP Macros'!AC98+'GRP Macros'!AW98)</f>
        <v/>
      </c>
    </row>
    <row r="268" spans="3:26" ht="15.6">
      <c r="C268" s="614" t="s">
        <v>31078</v>
      </c>
      <c r="D268" s="833" t="s">
        <v>30692</v>
      </c>
      <c r="E268" s="833" t="s">
        <v>31079</v>
      </c>
      <c r="F268" s="828">
        <f t="shared" si="7"/>
        <v>0</v>
      </c>
      <c r="G268" s="1058"/>
      <c r="H268" s="615" t="str">
        <f>IF('GRP Macros'!K99+'GRP Macros'!AE99=0,"",'GRP Macros'!K99+'GRP Macros'!AE99)</f>
        <v/>
      </c>
      <c r="I268" s="827" t="str">
        <f>IF('GRP Macros'!L99+'GRP Macros'!AF99=0,"",'GRP Macros'!L99+'GRP Macros'!AF99)</f>
        <v/>
      </c>
      <c r="J268" s="345" t="str">
        <f>IF('GRP Macros'!M99+'GRP Macros'!AG99=0,"",'GRP Macros'!M99+'GRP Macros'!AG99)</f>
        <v/>
      </c>
      <c r="K268" s="345" t="str">
        <f>IF('GRP Macros'!N99+'GRP Macros'!AH99=0,"",'GRP Macros'!N99+'GRP Macros'!AH99)</f>
        <v/>
      </c>
      <c r="L268" s="827" t="str">
        <f>IF('GRP Macros'!O99+'GRP Macros'!AI99=0,"",'GRP Macros'!O99+'GRP Macros'!AI99)</f>
        <v/>
      </c>
      <c r="M268" s="827" t="str">
        <f>IF('GRP Macros'!P99+'GRP Macros'!AJ99=0,"",'GRP Macros'!P99+'GRP Macros'!AJ99)</f>
        <v/>
      </c>
      <c r="N268" s="827" t="str">
        <f>IF('GRP Macros'!Q99+'GRP Macros'!AK99=0,"",'GRP Macros'!Q99+'GRP Macros'!AK99)</f>
        <v/>
      </c>
      <c r="O268" s="345" t="str">
        <f>IF('GRP Macros'!R99+'GRP Macros'!AL99=0,"",'GRP Macros'!R99+'GRP Macros'!AL99)</f>
        <v/>
      </c>
      <c r="P268" s="827" t="str">
        <f>IF('GRP Macros'!S99+'GRP Macros'!AM99=0,"",'GRP Macros'!S99+'GRP Macros'!AM99)</f>
        <v/>
      </c>
      <c r="Q268" s="345" t="str">
        <f>IF('GRP Macros'!T99+'GRP Macros'!AN99=0,"",'GRP Macros'!T99+'GRP Macros'!AN99)</f>
        <v/>
      </c>
      <c r="R268" s="827" t="str">
        <f>IF('GRP Macros'!U99+'GRP Macros'!AO99=0,"",'GRP Macros'!U99+'GRP Macros'!AO99)</f>
        <v/>
      </c>
      <c r="S268" s="827" t="str">
        <f>IF('GRP Macros'!V99+'GRP Macros'!AP99=0,"",'GRP Macros'!V99+'GRP Macros'!AP99)</f>
        <v/>
      </c>
      <c r="T268" s="345" t="str">
        <f>IF('GRP Macros'!W99+'GRP Macros'!AQ99=0,"",'GRP Macros'!W99+'GRP Macros'!AQ99)</f>
        <v/>
      </c>
      <c r="U268" s="827" t="str">
        <f>IF('GRP Macros'!X99+'GRP Macros'!AR99=0,"",'GRP Macros'!X99+'GRP Macros'!AR99)</f>
        <v/>
      </c>
      <c r="V268" s="827" t="str">
        <f>IF('GRP Macros'!Y99+'GRP Macros'!AS99=0,"",'GRP Macros'!Y99+'GRP Macros'!AS99)</f>
        <v/>
      </c>
      <c r="W268" s="827" t="str">
        <f>IF('GRP Macros'!Z99+'GRP Macros'!AT99=0,"",'GRP Macros'!Z99+'GRP Macros'!AT99)</f>
        <v/>
      </c>
      <c r="X268" s="827" t="str">
        <f>IF('GRP Macros'!AA99+'GRP Macros'!AU99=0,"",'GRP Macros'!AA99+'GRP Macros'!AU99)</f>
        <v/>
      </c>
      <c r="Y268" s="827" t="str">
        <f>IF('GRP Macros'!AB99+'GRP Macros'!AV99=0,"",'GRP Macros'!AB99+'GRP Macros'!AV99)</f>
        <v/>
      </c>
      <c r="Z268" s="616" t="str">
        <f>IF('GRP Macros'!AC99+'GRP Macros'!AW99=0,"",'GRP Macros'!AC99+'GRP Macros'!AW99)</f>
        <v/>
      </c>
    </row>
    <row r="269" spans="3:26" ht="15.6">
      <c r="C269" s="614" t="s">
        <v>31080</v>
      </c>
      <c r="D269" s="833" t="s">
        <v>30692</v>
      </c>
      <c r="E269" s="833" t="s">
        <v>31081</v>
      </c>
      <c r="F269" s="828">
        <f t="shared" si="7"/>
        <v>0</v>
      </c>
      <c r="G269" s="1058"/>
      <c r="H269" s="615" t="str">
        <f>IF('GRP Macros'!K100+'GRP Macros'!AE100=0,"",'GRP Macros'!K100+'GRP Macros'!AE100)</f>
        <v/>
      </c>
      <c r="I269" s="827" t="str">
        <f>IF('GRP Macros'!L100+'GRP Macros'!AF100=0,"",'GRP Macros'!L100+'GRP Macros'!AF100)</f>
        <v/>
      </c>
      <c r="J269" s="345" t="str">
        <f>IF('GRP Macros'!M100+'GRP Macros'!AG100=0,"",'GRP Macros'!M100+'GRP Macros'!AG100)</f>
        <v/>
      </c>
      <c r="K269" s="345" t="str">
        <f>IF('GRP Macros'!N100+'GRP Macros'!AH100=0,"",'GRP Macros'!N100+'GRP Macros'!AH100)</f>
        <v/>
      </c>
      <c r="L269" s="827" t="str">
        <f>IF('GRP Macros'!O100+'GRP Macros'!AI100=0,"",'GRP Macros'!O100+'GRP Macros'!AI100)</f>
        <v/>
      </c>
      <c r="M269" s="827" t="str">
        <f>IF('GRP Macros'!P100+'GRP Macros'!AJ100=0,"",'GRP Macros'!P100+'GRP Macros'!AJ100)</f>
        <v/>
      </c>
      <c r="N269" s="827" t="str">
        <f>IF('GRP Macros'!Q100+'GRP Macros'!AK100=0,"",'GRP Macros'!Q100+'GRP Macros'!AK100)</f>
        <v/>
      </c>
      <c r="O269" s="345" t="str">
        <f>IF('GRP Macros'!R100+'GRP Macros'!AL100=0,"",'GRP Macros'!R100+'GRP Macros'!AL100)</f>
        <v/>
      </c>
      <c r="P269" s="827" t="str">
        <f>IF('GRP Macros'!S100+'GRP Macros'!AM100=0,"",'GRP Macros'!S100+'GRP Macros'!AM100)</f>
        <v/>
      </c>
      <c r="Q269" s="345" t="str">
        <f>IF('GRP Macros'!T100+'GRP Macros'!AN100=0,"",'GRP Macros'!T100+'GRP Macros'!AN100)</f>
        <v/>
      </c>
      <c r="R269" s="827" t="str">
        <f>IF('GRP Macros'!U100+'GRP Macros'!AO100=0,"",'GRP Macros'!U100+'GRP Macros'!AO100)</f>
        <v/>
      </c>
      <c r="S269" s="827" t="str">
        <f>IF('GRP Macros'!V100+'GRP Macros'!AP100=0,"",'GRP Macros'!V100+'GRP Macros'!AP100)</f>
        <v/>
      </c>
      <c r="T269" s="345" t="str">
        <f>IF('GRP Macros'!W100+'GRP Macros'!AQ100=0,"",'GRP Macros'!W100+'GRP Macros'!AQ100)</f>
        <v/>
      </c>
      <c r="U269" s="827" t="str">
        <f>IF('GRP Macros'!X100+'GRP Macros'!AR100=0,"",'GRP Macros'!X100+'GRP Macros'!AR100)</f>
        <v/>
      </c>
      <c r="V269" s="827" t="str">
        <f>IF('GRP Macros'!Y100+'GRP Macros'!AS100=0,"",'GRP Macros'!Y100+'GRP Macros'!AS100)</f>
        <v/>
      </c>
      <c r="W269" s="827" t="str">
        <f>IF('GRP Macros'!Z100+'GRP Macros'!AT100=0,"",'GRP Macros'!Z100+'GRP Macros'!AT100)</f>
        <v/>
      </c>
      <c r="X269" s="827" t="str">
        <f>IF('GRP Macros'!AA100+'GRP Macros'!AU100=0,"",'GRP Macros'!AA100+'GRP Macros'!AU100)</f>
        <v/>
      </c>
      <c r="Y269" s="827" t="str">
        <f>IF('GRP Macros'!AB100+'GRP Macros'!AV100=0,"",'GRP Macros'!AB100+'GRP Macros'!AV100)</f>
        <v/>
      </c>
      <c r="Z269" s="616" t="str">
        <f>IF('GRP Macros'!AC100+'GRP Macros'!AW100=0,"",'GRP Macros'!AC100+'GRP Macros'!AW100)</f>
        <v/>
      </c>
    </row>
    <row r="270" spans="3:26" ht="15.6">
      <c r="C270" s="614" t="s">
        <v>31082</v>
      </c>
      <c r="D270" s="833" t="s">
        <v>30692</v>
      </c>
      <c r="E270" s="833" t="s">
        <v>31083</v>
      </c>
      <c r="F270" s="828">
        <f t="shared" si="7"/>
        <v>0</v>
      </c>
      <c r="G270" s="1058"/>
      <c r="H270" s="615" t="str">
        <f>IF('GRP Macros'!K101+'GRP Macros'!AE101=0,"",'GRP Macros'!K101+'GRP Macros'!AE101)</f>
        <v/>
      </c>
      <c r="I270" s="827" t="str">
        <f>IF('GRP Macros'!L101+'GRP Macros'!AF101=0,"",'GRP Macros'!L101+'GRP Macros'!AF101)</f>
        <v/>
      </c>
      <c r="J270" s="345" t="str">
        <f>IF('GRP Macros'!M101+'GRP Macros'!AG101=0,"",'GRP Macros'!M101+'GRP Macros'!AG101)</f>
        <v/>
      </c>
      <c r="K270" s="345" t="str">
        <f>IF('GRP Macros'!N101+'GRP Macros'!AH101=0,"",'GRP Macros'!N101+'GRP Macros'!AH101)</f>
        <v/>
      </c>
      <c r="L270" s="827" t="str">
        <f>IF('GRP Macros'!O101+'GRP Macros'!AI101=0,"",'GRP Macros'!O101+'GRP Macros'!AI101)</f>
        <v/>
      </c>
      <c r="M270" s="827" t="str">
        <f>IF('GRP Macros'!P101+'GRP Macros'!AJ101=0,"",'GRP Macros'!P101+'GRP Macros'!AJ101)</f>
        <v/>
      </c>
      <c r="N270" s="827" t="str">
        <f>IF('GRP Macros'!Q101+'GRP Macros'!AK101=0,"",'GRP Macros'!Q101+'GRP Macros'!AK101)</f>
        <v/>
      </c>
      <c r="O270" s="345" t="str">
        <f>IF('GRP Macros'!R101+'GRP Macros'!AL101=0,"",'GRP Macros'!R101+'GRP Macros'!AL101)</f>
        <v/>
      </c>
      <c r="P270" s="827" t="str">
        <f>IF('GRP Macros'!S101+'GRP Macros'!AM101=0,"",'GRP Macros'!S101+'GRP Macros'!AM101)</f>
        <v/>
      </c>
      <c r="Q270" s="345" t="str">
        <f>IF('GRP Macros'!T101+'GRP Macros'!AN101=0,"",'GRP Macros'!T101+'GRP Macros'!AN101)</f>
        <v/>
      </c>
      <c r="R270" s="827" t="str">
        <f>IF('GRP Macros'!U101+'GRP Macros'!AO101=0,"",'GRP Macros'!U101+'GRP Macros'!AO101)</f>
        <v/>
      </c>
      <c r="S270" s="827" t="str">
        <f>IF('GRP Macros'!V101+'GRP Macros'!AP101=0,"",'GRP Macros'!V101+'GRP Macros'!AP101)</f>
        <v/>
      </c>
      <c r="T270" s="345" t="str">
        <f>IF('GRP Macros'!W101+'GRP Macros'!AQ101=0,"",'GRP Macros'!W101+'GRP Macros'!AQ101)</f>
        <v/>
      </c>
      <c r="U270" s="827" t="str">
        <f>IF('GRP Macros'!X101+'GRP Macros'!AR101=0,"",'GRP Macros'!X101+'GRP Macros'!AR101)</f>
        <v/>
      </c>
      <c r="V270" s="827" t="str">
        <f>IF('GRP Macros'!Y101+'GRP Macros'!AS101=0,"",'GRP Macros'!Y101+'GRP Macros'!AS101)</f>
        <v/>
      </c>
      <c r="W270" s="827" t="str">
        <f>IF('GRP Macros'!Z101+'GRP Macros'!AT101=0,"",'GRP Macros'!Z101+'GRP Macros'!AT101)</f>
        <v/>
      </c>
      <c r="X270" s="827" t="str">
        <f>IF('GRP Macros'!AA101+'GRP Macros'!AU101=0,"",'GRP Macros'!AA101+'GRP Macros'!AU101)</f>
        <v/>
      </c>
      <c r="Y270" s="827" t="str">
        <f>IF('GRP Macros'!AB101+'GRP Macros'!AV101=0,"",'GRP Macros'!AB101+'GRP Macros'!AV101)</f>
        <v/>
      </c>
      <c r="Z270" s="616" t="str">
        <f>IF('GRP Macros'!AC101+'GRP Macros'!AW101=0,"",'GRP Macros'!AC101+'GRP Macros'!AW101)</f>
        <v/>
      </c>
    </row>
    <row r="271" spans="3:26" ht="15.6">
      <c r="C271" s="614" t="s">
        <v>31084</v>
      </c>
      <c r="D271" s="833" t="s">
        <v>30692</v>
      </c>
      <c r="E271" s="833" t="s">
        <v>31085</v>
      </c>
      <c r="F271" s="828">
        <f t="shared" si="7"/>
        <v>0</v>
      </c>
      <c r="G271" s="1058"/>
      <c r="H271" s="615" t="str">
        <f>IF('GRP Macros'!K102+'GRP Macros'!AE102=0,"",'GRP Macros'!K102+'GRP Macros'!AE102)</f>
        <v/>
      </c>
      <c r="I271" s="827" t="str">
        <f>IF('GRP Macros'!L102+'GRP Macros'!AF102=0,"",'GRP Macros'!L102+'GRP Macros'!AF102)</f>
        <v/>
      </c>
      <c r="J271" s="345" t="str">
        <f>IF('GRP Macros'!M102+'GRP Macros'!AG102=0,"",'GRP Macros'!M102+'GRP Macros'!AG102)</f>
        <v/>
      </c>
      <c r="K271" s="345" t="str">
        <f>IF('GRP Macros'!N102+'GRP Macros'!AH102=0,"",'GRP Macros'!N102+'GRP Macros'!AH102)</f>
        <v/>
      </c>
      <c r="L271" s="827" t="str">
        <f>IF('GRP Macros'!O102+'GRP Macros'!AI102=0,"",'GRP Macros'!O102+'GRP Macros'!AI102)</f>
        <v/>
      </c>
      <c r="M271" s="827" t="str">
        <f>IF('GRP Macros'!P102+'GRP Macros'!AJ102=0,"",'GRP Macros'!P102+'GRP Macros'!AJ102)</f>
        <v/>
      </c>
      <c r="N271" s="827" t="str">
        <f>IF('GRP Macros'!Q102+'GRP Macros'!AK102=0,"",'GRP Macros'!Q102+'GRP Macros'!AK102)</f>
        <v/>
      </c>
      <c r="O271" s="345" t="str">
        <f>IF('GRP Macros'!R102+'GRP Macros'!AL102=0,"",'GRP Macros'!R102+'GRP Macros'!AL102)</f>
        <v/>
      </c>
      <c r="P271" s="827" t="str">
        <f>IF('GRP Macros'!S102+'GRP Macros'!AM102=0,"",'GRP Macros'!S102+'GRP Macros'!AM102)</f>
        <v/>
      </c>
      <c r="Q271" s="345" t="str">
        <f>IF('GRP Macros'!T102+'GRP Macros'!AN102=0,"",'GRP Macros'!T102+'GRP Macros'!AN102)</f>
        <v/>
      </c>
      <c r="R271" s="827" t="str">
        <f>IF('GRP Macros'!U102+'GRP Macros'!AO102=0,"",'GRP Macros'!U102+'GRP Macros'!AO102)</f>
        <v/>
      </c>
      <c r="S271" s="827" t="str">
        <f>IF('GRP Macros'!V102+'GRP Macros'!AP102=0,"",'GRP Macros'!V102+'GRP Macros'!AP102)</f>
        <v/>
      </c>
      <c r="T271" s="345" t="str">
        <f>IF('GRP Macros'!W102+'GRP Macros'!AQ102=0,"",'GRP Macros'!W102+'GRP Macros'!AQ102)</f>
        <v/>
      </c>
      <c r="U271" s="827" t="str">
        <f>IF('GRP Macros'!X102+'GRP Macros'!AR102=0,"",'GRP Macros'!X102+'GRP Macros'!AR102)</f>
        <v/>
      </c>
      <c r="V271" s="827" t="str">
        <f>IF('GRP Macros'!Y102+'GRP Macros'!AS102=0,"",'GRP Macros'!Y102+'GRP Macros'!AS102)</f>
        <v/>
      </c>
      <c r="W271" s="827" t="str">
        <f>IF('GRP Macros'!Z102+'GRP Macros'!AT102=0,"",'GRP Macros'!Z102+'GRP Macros'!AT102)</f>
        <v/>
      </c>
      <c r="X271" s="827" t="str">
        <f>IF('GRP Macros'!AA102+'GRP Macros'!AU102=0,"",'GRP Macros'!AA102+'GRP Macros'!AU102)</f>
        <v/>
      </c>
      <c r="Y271" s="827" t="str">
        <f>IF('GRP Macros'!AB102+'GRP Macros'!AV102=0,"",'GRP Macros'!AB102+'GRP Macros'!AV102)</f>
        <v/>
      </c>
      <c r="Z271" s="616" t="str">
        <f>IF('GRP Macros'!AC102+'GRP Macros'!AW102=0,"",'GRP Macros'!AC102+'GRP Macros'!AW102)</f>
        <v/>
      </c>
    </row>
    <row r="272" spans="3:26" ht="15.6">
      <c r="C272" s="614"/>
      <c r="D272" s="834"/>
      <c r="E272" s="834"/>
      <c r="F272" s="828">
        <f t="shared" si="7"/>
        <v>0</v>
      </c>
      <c r="G272" s="1058"/>
      <c r="H272" s="615"/>
      <c r="I272" s="827"/>
      <c r="J272" s="827"/>
      <c r="K272" s="827"/>
      <c r="L272" s="827"/>
      <c r="M272" s="827"/>
      <c r="N272" s="827"/>
      <c r="O272" s="827"/>
      <c r="P272" s="827"/>
      <c r="Q272" s="827"/>
      <c r="R272" s="827"/>
      <c r="S272" s="827"/>
      <c r="T272" s="827"/>
      <c r="U272" s="827"/>
      <c r="V272" s="827"/>
      <c r="W272" s="827"/>
      <c r="X272" s="827"/>
      <c r="Y272" s="827"/>
      <c r="Z272" s="616"/>
    </row>
    <row r="273" spans="3:26" ht="15.6">
      <c r="C273" s="614" t="s">
        <v>31086</v>
      </c>
      <c r="D273" s="833" t="s">
        <v>30603</v>
      </c>
      <c r="E273" s="833" t="s">
        <v>31087</v>
      </c>
      <c r="F273" s="828">
        <f t="shared" ref="F273:F286" si="8">SUM(H273:Z273)</f>
        <v>0</v>
      </c>
      <c r="G273" s="1058"/>
      <c r="H273" s="615" t="str">
        <f>IF('GRP Macros'!K137+'GRP Macros'!AE137=0,"",'GRP Macros'!K137+'GRP Macros'!AE137)</f>
        <v/>
      </c>
      <c r="I273" s="827" t="str">
        <f>IF('GRP Macros'!L137+'GRP Macros'!AF137=0,"",'GRP Macros'!L137+'GRP Macros'!AF137)</f>
        <v/>
      </c>
      <c r="J273" s="345" t="str">
        <f>IF('GRP Macros'!M137+'GRP Macros'!AG137=0,"",'GRP Macros'!M137+'GRP Macros'!AG137)</f>
        <v/>
      </c>
      <c r="K273" s="345" t="str">
        <f>IF('GRP Macros'!N137+'GRP Macros'!AH137=0,"",'GRP Macros'!N137+'GRP Macros'!AH137)</f>
        <v/>
      </c>
      <c r="L273" s="827" t="str">
        <f>IF('GRP Macros'!O137+'GRP Macros'!AI137=0,"",'GRP Macros'!O137+'GRP Macros'!AI137)</f>
        <v/>
      </c>
      <c r="M273" s="827" t="str">
        <f>IF('GRP Macros'!P137+'GRP Macros'!AJ137=0,"",'GRP Macros'!P137+'GRP Macros'!AJ137)</f>
        <v/>
      </c>
      <c r="N273" s="827" t="str">
        <f>IF('GRP Macros'!Q137+'GRP Macros'!AK137=0,"",'GRP Macros'!Q137+'GRP Macros'!AK137)</f>
        <v/>
      </c>
      <c r="O273" s="345" t="str">
        <f>IF('GRP Macros'!R137+'GRP Macros'!AL137=0,"",'GRP Macros'!R137+'GRP Macros'!AL137)</f>
        <v/>
      </c>
      <c r="P273" s="827" t="str">
        <f>IF('GRP Macros'!S137+'GRP Macros'!AM137=0,"",'GRP Macros'!S137+'GRP Macros'!AM137)</f>
        <v/>
      </c>
      <c r="Q273" s="345" t="str">
        <f>IF('GRP Macros'!T137+'GRP Macros'!AN137=0,"",'GRP Macros'!T137+'GRP Macros'!AN137)</f>
        <v/>
      </c>
      <c r="R273" s="827" t="str">
        <f>IF('GRP Macros'!U137+'GRP Macros'!AO137=0,"",'GRP Macros'!U137+'GRP Macros'!AO137)</f>
        <v/>
      </c>
      <c r="S273" s="827" t="str">
        <f>IF('GRP Macros'!V137+'GRP Macros'!AP137=0,"",'GRP Macros'!V137+'GRP Macros'!AP137)</f>
        <v/>
      </c>
      <c r="T273" s="345" t="str">
        <f>IF('GRP Macros'!W137+'GRP Macros'!AQ137=0,"",'GRP Macros'!W137+'GRP Macros'!AQ137)</f>
        <v/>
      </c>
      <c r="U273" s="827" t="str">
        <f>IF('GRP Macros'!X137+'GRP Macros'!AR137=0,"",'GRP Macros'!X137+'GRP Macros'!AR137)</f>
        <v/>
      </c>
      <c r="V273" s="827" t="str">
        <f>IF('GRP Macros'!Y137+'GRP Macros'!AS137=0,"",'GRP Macros'!Y137+'GRP Macros'!AS137)</f>
        <v/>
      </c>
      <c r="W273" s="827" t="str">
        <f>IF('GRP Macros'!Z137+'GRP Macros'!AT137=0,"",'GRP Macros'!Z137+'GRP Macros'!AT137)</f>
        <v/>
      </c>
      <c r="X273" s="827" t="str">
        <f>IF('GRP Macros'!AA137+'GRP Macros'!AU137=0,"",'GRP Macros'!AA137+'GRP Macros'!AU137)</f>
        <v/>
      </c>
      <c r="Y273" s="827" t="str">
        <f>IF('GRP Macros'!AB137+'GRP Macros'!AV137=0,"",'GRP Macros'!AB137+'GRP Macros'!AV137)</f>
        <v/>
      </c>
      <c r="Z273" s="616" t="str">
        <f>IF('GRP Macros'!AC137+'GRP Macros'!AW137=0,"",'GRP Macros'!AC137+'GRP Macros'!AW137)</f>
        <v/>
      </c>
    </row>
    <row r="274" spans="3:26" ht="15.6">
      <c r="C274" s="614" t="s">
        <v>31088</v>
      </c>
      <c r="D274" s="833" t="s">
        <v>30603</v>
      </c>
      <c r="E274" s="833" t="s">
        <v>31089</v>
      </c>
      <c r="F274" s="828">
        <f t="shared" si="8"/>
        <v>0</v>
      </c>
      <c r="G274" s="1058"/>
      <c r="H274" s="615" t="str">
        <f>IF('GRP Macros'!K138+'GRP Macros'!AE138=0,"",'GRP Macros'!K138+'GRP Macros'!AE138)</f>
        <v/>
      </c>
      <c r="I274" s="827" t="str">
        <f>IF('GRP Macros'!L138+'GRP Macros'!AF138=0,"",'GRP Macros'!L138+'GRP Macros'!AF138)</f>
        <v/>
      </c>
      <c r="J274" s="345" t="str">
        <f>IF('GRP Macros'!M138+'GRP Macros'!AG138=0,"",'GRP Macros'!M138+'GRP Macros'!AG138)</f>
        <v/>
      </c>
      <c r="K274" s="345" t="str">
        <f>IF('GRP Macros'!N138+'GRP Macros'!AH138=0,"",'GRP Macros'!N138+'GRP Macros'!AH138)</f>
        <v/>
      </c>
      <c r="L274" s="827" t="str">
        <f>IF('GRP Macros'!O138+'GRP Macros'!AI138=0,"",'GRP Macros'!O138+'GRP Macros'!AI138)</f>
        <v/>
      </c>
      <c r="M274" s="827" t="str">
        <f>IF('GRP Macros'!P138+'GRP Macros'!AJ138=0,"",'GRP Macros'!P138+'GRP Macros'!AJ138)</f>
        <v/>
      </c>
      <c r="N274" s="827" t="str">
        <f>IF('GRP Macros'!Q138+'GRP Macros'!AK138=0,"",'GRP Macros'!Q138+'GRP Macros'!AK138)</f>
        <v/>
      </c>
      <c r="O274" s="345" t="str">
        <f>IF('GRP Macros'!R138+'GRP Macros'!AL138=0,"",'GRP Macros'!R138+'GRP Macros'!AL138)</f>
        <v/>
      </c>
      <c r="P274" s="827" t="str">
        <f>IF('GRP Macros'!S138+'GRP Macros'!AM138=0,"",'GRP Macros'!S138+'GRP Macros'!AM138)</f>
        <v/>
      </c>
      <c r="Q274" s="345" t="str">
        <f>IF('GRP Macros'!T138+'GRP Macros'!AN138=0,"",'GRP Macros'!T138+'GRP Macros'!AN138)</f>
        <v/>
      </c>
      <c r="R274" s="827" t="str">
        <f>IF('GRP Macros'!U138+'GRP Macros'!AO138=0,"",'GRP Macros'!U138+'GRP Macros'!AO138)</f>
        <v/>
      </c>
      <c r="S274" s="827" t="str">
        <f>IF('GRP Macros'!V138+'GRP Macros'!AP138=0,"",'GRP Macros'!V138+'GRP Macros'!AP138)</f>
        <v/>
      </c>
      <c r="T274" s="345" t="str">
        <f>IF('GRP Macros'!W138+'GRP Macros'!AQ138=0,"",'GRP Macros'!W138+'GRP Macros'!AQ138)</f>
        <v/>
      </c>
      <c r="U274" s="827" t="str">
        <f>IF('GRP Macros'!X138+'GRP Macros'!AR138=0,"",'GRP Macros'!X138+'GRP Macros'!AR138)</f>
        <v/>
      </c>
      <c r="V274" s="827" t="str">
        <f>IF('GRP Macros'!Y138+'GRP Macros'!AS138=0,"",'GRP Macros'!Y138+'GRP Macros'!AS138)</f>
        <v/>
      </c>
      <c r="W274" s="827" t="str">
        <f>IF('GRP Macros'!Z138+'GRP Macros'!AT138=0,"",'GRP Macros'!Z138+'GRP Macros'!AT138)</f>
        <v/>
      </c>
      <c r="X274" s="827" t="str">
        <f>IF('GRP Macros'!AA138+'GRP Macros'!AU138=0,"",'GRP Macros'!AA138+'GRP Macros'!AU138)</f>
        <v/>
      </c>
      <c r="Y274" s="827" t="str">
        <f>IF('GRP Macros'!AB138+'GRP Macros'!AV138=0,"",'GRP Macros'!AB138+'GRP Macros'!AV138)</f>
        <v/>
      </c>
      <c r="Z274" s="616" t="str">
        <f>IF('GRP Macros'!AC138+'GRP Macros'!AW138=0,"",'GRP Macros'!AC138+'GRP Macros'!AW138)</f>
        <v/>
      </c>
    </row>
    <row r="275" spans="3:26" ht="15.6">
      <c r="C275" s="614" t="s">
        <v>31090</v>
      </c>
      <c r="D275" s="833" t="s">
        <v>30603</v>
      </c>
      <c r="E275" s="833" t="s">
        <v>31091</v>
      </c>
      <c r="F275" s="828">
        <f t="shared" si="8"/>
        <v>0</v>
      </c>
      <c r="G275" s="1058"/>
      <c r="H275" s="615" t="str">
        <f>IF('GRP Macros'!K139+'GRP Macros'!AE139=0,"",'GRP Macros'!K139+'GRP Macros'!AE139)</f>
        <v/>
      </c>
      <c r="I275" s="827" t="str">
        <f>IF('GRP Macros'!L139+'GRP Macros'!AF139=0,"",'GRP Macros'!L139+'GRP Macros'!AF139)</f>
        <v/>
      </c>
      <c r="J275" s="345" t="str">
        <f>IF('GRP Macros'!M139+'GRP Macros'!AG139=0,"",'GRP Macros'!M139+'GRP Macros'!AG139)</f>
        <v/>
      </c>
      <c r="K275" s="345" t="str">
        <f>IF('GRP Macros'!N139+'GRP Macros'!AH139=0,"",'GRP Macros'!N139+'GRP Macros'!AH139)</f>
        <v/>
      </c>
      <c r="L275" s="827" t="str">
        <f>IF('GRP Macros'!O139+'GRP Macros'!AI139=0,"",'GRP Macros'!O139+'GRP Macros'!AI139)</f>
        <v/>
      </c>
      <c r="M275" s="827" t="str">
        <f>IF('GRP Macros'!P139+'GRP Macros'!AJ139=0,"",'GRP Macros'!P139+'GRP Macros'!AJ139)</f>
        <v/>
      </c>
      <c r="N275" s="827" t="str">
        <f>IF('GRP Macros'!Q139+'GRP Macros'!AK139=0,"",'GRP Macros'!Q139+'GRP Macros'!AK139)</f>
        <v/>
      </c>
      <c r="O275" s="345" t="str">
        <f>IF('GRP Macros'!R139+'GRP Macros'!AL139=0,"",'GRP Macros'!R139+'GRP Macros'!AL139)</f>
        <v/>
      </c>
      <c r="P275" s="827" t="str">
        <f>IF('GRP Macros'!S139+'GRP Macros'!AM139=0,"",'GRP Macros'!S139+'GRP Macros'!AM139)</f>
        <v/>
      </c>
      <c r="Q275" s="345" t="str">
        <f>IF('GRP Macros'!T139+'GRP Macros'!AN139=0,"",'GRP Macros'!T139+'GRP Macros'!AN139)</f>
        <v/>
      </c>
      <c r="R275" s="827" t="str">
        <f>IF('GRP Macros'!U139+'GRP Macros'!AO139=0,"",'GRP Macros'!U139+'GRP Macros'!AO139)</f>
        <v/>
      </c>
      <c r="S275" s="827" t="str">
        <f>IF('GRP Macros'!V139+'GRP Macros'!AP139=0,"",'GRP Macros'!V139+'GRP Macros'!AP139)</f>
        <v/>
      </c>
      <c r="T275" s="345" t="str">
        <f>IF('GRP Macros'!W139+'GRP Macros'!AQ139=0,"",'GRP Macros'!W139+'GRP Macros'!AQ139)</f>
        <v/>
      </c>
      <c r="U275" s="827" t="str">
        <f>IF('GRP Macros'!X139+'GRP Macros'!AR139=0,"",'GRP Macros'!X139+'GRP Macros'!AR139)</f>
        <v/>
      </c>
      <c r="V275" s="827" t="str">
        <f>IF('GRP Macros'!Y139+'GRP Macros'!AS139=0,"",'GRP Macros'!Y139+'GRP Macros'!AS139)</f>
        <v/>
      </c>
      <c r="W275" s="827" t="str">
        <f>IF('GRP Macros'!Z139+'GRP Macros'!AT139=0,"",'GRP Macros'!Z139+'GRP Macros'!AT139)</f>
        <v/>
      </c>
      <c r="X275" s="827" t="str">
        <f>IF('GRP Macros'!AA139+'GRP Macros'!AU139=0,"",'GRP Macros'!AA139+'GRP Macros'!AU139)</f>
        <v/>
      </c>
      <c r="Y275" s="827" t="str">
        <f>IF('GRP Macros'!AB139+'GRP Macros'!AV139=0,"",'GRP Macros'!AB139+'GRP Macros'!AV139)</f>
        <v/>
      </c>
      <c r="Z275" s="616" t="str">
        <f>IF('GRP Macros'!AC139+'GRP Macros'!AW139=0,"",'GRP Macros'!AC139+'GRP Macros'!AW139)</f>
        <v/>
      </c>
    </row>
    <row r="276" spans="3:26" ht="15.6">
      <c r="C276" s="614" t="s">
        <v>31092</v>
      </c>
      <c r="D276" s="833" t="s">
        <v>30603</v>
      </c>
      <c r="E276" s="833" t="s">
        <v>31093</v>
      </c>
      <c r="F276" s="828">
        <f t="shared" si="8"/>
        <v>0</v>
      </c>
      <c r="G276" s="1058"/>
      <c r="H276" s="615" t="str">
        <f>IF('GRP Macros'!K140+'GRP Macros'!AE140=0,"",'GRP Macros'!K140+'GRP Macros'!AE140)</f>
        <v/>
      </c>
      <c r="I276" s="827" t="str">
        <f>IF('GRP Macros'!L140+'GRP Macros'!AF140=0,"",'GRP Macros'!L140+'GRP Macros'!AF140)</f>
        <v/>
      </c>
      <c r="J276" s="345" t="str">
        <f>IF('GRP Macros'!M140+'GRP Macros'!AG140=0,"",'GRP Macros'!M140+'GRP Macros'!AG140)</f>
        <v/>
      </c>
      <c r="K276" s="345" t="str">
        <f>IF('GRP Macros'!N140+'GRP Macros'!AH140=0,"",'GRP Macros'!N140+'GRP Macros'!AH140)</f>
        <v/>
      </c>
      <c r="L276" s="827" t="str">
        <f>IF('GRP Macros'!O140+'GRP Macros'!AI140=0,"",'GRP Macros'!O140+'GRP Macros'!AI140)</f>
        <v/>
      </c>
      <c r="M276" s="827" t="str">
        <f>IF('GRP Macros'!P140+'GRP Macros'!AJ140=0,"",'GRP Macros'!P140+'GRP Macros'!AJ140)</f>
        <v/>
      </c>
      <c r="N276" s="827" t="str">
        <f>IF('GRP Macros'!Q140+'GRP Macros'!AK140=0,"",'GRP Macros'!Q140+'GRP Macros'!AK140)</f>
        <v/>
      </c>
      <c r="O276" s="345" t="str">
        <f>IF('GRP Macros'!R140+'GRP Macros'!AL140=0,"",'GRP Macros'!R140+'GRP Macros'!AL140)</f>
        <v/>
      </c>
      <c r="P276" s="827" t="str">
        <f>IF('GRP Macros'!S140+'GRP Macros'!AM140=0,"",'GRP Macros'!S140+'GRP Macros'!AM140)</f>
        <v/>
      </c>
      <c r="Q276" s="345" t="str">
        <f>IF('GRP Macros'!T140+'GRP Macros'!AN140=0,"",'GRP Macros'!T140+'GRP Macros'!AN140)</f>
        <v/>
      </c>
      <c r="R276" s="827" t="str">
        <f>IF('GRP Macros'!U140+'GRP Macros'!AO140=0,"",'GRP Macros'!U140+'GRP Macros'!AO140)</f>
        <v/>
      </c>
      <c r="S276" s="827" t="str">
        <f>IF('GRP Macros'!V140+'GRP Macros'!AP140=0,"",'GRP Macros'!V140+'GRP Macros'!AP140)</f>
        <v/>
      </c>
      <c r="T276" s="345" t="str">
        <f>IF('GRP Macros'!W140+'GRP Macros'!AQ140=0,"",'GRP Macros'!W140+'GRP Macros'!AQ140)</f>
        <v/>
      </c>
      <c r="U276" s="827" t="str">
        <f>IF('GRP Macros'!X140+'GRP Macros'!AR140=0,"",'GRP Macros'!X140+'GRP Macros'!AR140)</f>
        <v/>
      </c>
      <c r="V276" s="827" t="str">
        <f>IF('GRP Macros'!Y140+'GRP Macros'!AS140=0,"",'GRP Macros'!Y140+'GRP Macros'!AS140)</f>
        <v/>
      </c>
      <c r="W276" s="827" t="str">
        <f>IF('GRP Macros'!Z140+'GRP Macros'!AT140=0,"",'GRP Macros'!Z140+'GRP Macros'!AT140)</f>
        <v/>
      </c>
      <c r="X276" s="827" t="str">
        <f>IF('GRP Macros'!AA140+'GRP Macros'!AU140=0,"",'GRP Macros'!AA140+'GRP Macros'!AU140)</f>
        <v/>
      </c>
      <c r="Y276" s="827" t="str">
        <f>IF('GRP Macros'!AB140+'GRP Macros'!AV140=0,"",'GRP Macros'!AB140+'GRP Macros'!AV140)</f>
        <v/>
      </c>
      <c r="Z276" s="616" t="str">
        <f>IF('GRP Macros'!AC140+'GRP Macros'!AW140=0,"",'GRP Macros'!AC140+'GRP Macros'!AW140)</f>
        <v/>
      </c>
    </row>
    <row r="277" spans="3:26" ht="15.6">
      <c r="C277" s="614" t="s">
        <v>31094</v>
      </c>
      <c r="D277" s="833" t="s">
        <v>30603</v>
      </c>
      <c r="E277" s="833" t="s">
        <v>31095</v>
      </c>
      <c r="F277" s="828">
        <f t="shared" si="8"/>
        <v>0</v>
      </c>
      <c r="G277" s="1058"/>
      <c r="H277" s="615" t="str">
        <f>IF('GRP Macros'!K141+'GRP Macros'!AE141=0,"",'GRP Macros'!K141+'GRP Macros'!AE141)</f>
        <v/>
      </c>
      <c r="I277" s="827" t="str">
        <f>IF('GRP Macros'!L141+'GRP Macros'!AF141=0,"",'GRP Macros'!L141+'GRP Macros'!AF141)</f>
        <v/>
      </c>
      <c r="J277" s="345" t="str">
        <f>IF('GRP Macros'!M141+'GRP Macros'!AG141=0,"",'GRP Macros'!M141+'GRP Macros'!AG141)</f>
        <v/>
      </c>
      <c r="K277" s="345" t="str">
        <f>IF('GRP Macros'!N141+'GRP Macros'!AH141=0,"",'GRP Macros'!N141+'GRP Macros'!AH141)</f>
        <v/>
      </c>
      <c r="L277" s="827" t="str">
        <f>IF('GRP Macros'!O141+'GRP Macros'!AI141=0,"",'GRP Macros'!O141+'GRP Macros'!AI141)</f>
        <v/>
      </c>
      <c r="M277" s="827" t="str">
        <f>IF('GRP Macros'!P141+'GRP Macros'!AJ141=0,"",'GRP Macros'!P141+'GRP Macros'!AJ141)</f>
        <v/>
      </c>
      <c r="N277" s="827" t="str">
        <f>IF('GRP Macros'!Q141+'GRP Macros'!AK141=0,"",'GRP Macros'!Q141+'GRP Macros'!AK141)</f>
        <v/>
      </c>
      <c r="O277" s="345" t="str">
        <f>IF('GRP Macros'!R141+'GRP Macros'!AL141=0,"",'GRP Macros'!R141+'GRP Macros'!AL141)</f>
        <v/>
      </c>
      <c r="P277" s="827" t="str">
        <f>IF('GRP Macros'!S141+'GRP Macros'!AM141=0,"",'GRP Macros'!S141+'GRP Macros'!AM141)</f>
        <v/>
      </c>
      <c r="Q277" s="345" t="str">
        <f>IF('GRP Macros'!T141+'GRP Macros'!AN141=0,"",'GRP Macros'!T141+'GRP Macros'!AN141)</f>
        <v/>
      </c>
      <c r="R277" s="827" t="str">
        <f>IF('GRP Macros'!U141+'GRP Macros'!AO141=0,"",'GRP Macros'!U141+'GRP Macros'!AO141)</f>
        <v/>
      </c>
      <c r="S277" s="827" t="str">
        <f>IF('GRP Macros'!V141+'GRP Macros'!AP141=0,"",'GRP Macros'!V141+'GRP Macros'!AP141)</f>
        <v/>
      </c>
      <c r="T277" s="345" t="str">
        <f>IF('GRP Macros'!W141+'GRP Macros'!AQ141=0,"",'GRP Macros'!W141+'GRP Macros'!AQ141)</f>
        <v/>
      </c>
      <c r="U277" s="827" t="str">
        <f>IF('GRP Macros'!X141+'GRP Macros'!AR141=0,"",'GRP Macros'!X141+'GRP Macros'!AR141)</f>
        <v/>
      </c>
      <c r="V277" s="827" t="str">
        <f>IF('GRP Macros'!Y141+'GRP Macros'!AS141=0,"",'GRP Macros'!Y141+'GRP Macros'!AS141)</f>
        <v/>
      </c>
      <c r="W277" s="827" t="str">
        <f>IF('GRP Macros'!Z141+'GRP Macros'!AT141=0,"",'GRP Macros'!Z141+'GRP Macros'!AT141)</f>
        <v/>
      </c>
      <c r="X277" s="827" t="str">
        <f>IF('GRP Macros'!AA141+'GRP Macros'!AU141=0,"",'GRP Macros'!AA141+'GRP Macros'!AU141)</f>
        <v/>
      </c>
      <c r="Y277" s="827" t="str">
        <f>IF('GRP Macros'!AB141+'GRP Macros'!AV141=0,"",'GRP Macros'!AB141+'GRP Macros'!AV141)</f>
        <v/>
      </c>
      <c r="Z277" s="616" t="str">
        <f>IF('GRP Macros'!AC141+'GRP Macros'!AW141=0,"",'GRP Macros'!AC141+'GRP Macros'!AW141)</f>
        <v/>
      </c>
    </row>
    <row r="278" spans="3:26" ht="15.6">
      <c r="C278" s="614" t="s">
        <v>31096</v>
      </c>
      <c r="D278" s="833" t="s">
        <v>30603</v>
      </c>
      <c r="E278" s="833" t="s">
        <v>31097</v>
      </c>
      <c r="F278" s="828">
        <f t="shared" si="8"/>
        <v>0</v>
      </c>
      <c r="G278" s="1058"/>
      <c r="H278" s="615" t="str">
        <f>IF('GRP Macros'!K142+'GRP Macros'!AE142=0,"",'GRP Macros'!K142+'GRP Macros'!AE142)</f>
        <v/>
      </c>
      <c r="I278" s="827" t="str">
        <f>IF('GRP Macros'!L142+'GRP Macros'!AF142=0,"",'GRP Macros'!L142+'GRP Macros'!AF142)</f>
        <v/>
      </c>
      <c r="J278" s="345" t="str">
        <f>IF('GRP Macros'!M142+'GRP Macros'!AG142=0,"",'GRP Macros'!M142+'GRP Macros'!AG142)</f>
        <v/>
      </c>
      <c r="K278" s="345" t="str">
        <f>IF('GRP Macros'!N142+'GRP Macros'!AH142=0,"",'GRP Macros'!N142+'GRP Macros'!AH142)</f>
        <v/>
      </c>
      <c r="L278" s="827" t="str">
        <f>IF('GRP Macros'!O142+'GRP Macros'!AI142=0,"",'GRP Macros'!O142+'GRP Macros'!AI142)</f>
        <v/>
      </c>
      <c r="M278" s="827" t="str">
        <f>IF('GRP Macros'!P142+'GRP Macros'!AJ142=0,"",'GRP Macros'!P142+'GRP Macros'!AJ142)</f>
        <v/>
      </c>
      <c r="N278" s="827" t="str">
        <f>IF('GRP Macros'!Q142+'GRP Macros'!AK142=0,"",'GRP Macros'!Q142+'GRP Macros'!AK142)</f>
        <v/>
      </c>
      <c r="O278" s="345" t="str">
        <f>IF('GRP Macros'!R142+'GRP Macros'!AL142=0,"",'GRP Macros'!R142+'GRP Macros'!AL142)</f>
        <v/>
      </c>
      <c r="P278" s="827" t="str">
        <f>IF('GRP Macros'!S142+'GRP Macros'!AM142=0,"",'GRP Macros'!S142+'GRP Macros'!AM142)</f>
        <v/>
      </c>
      <c r="Q278" s="345" t="str">
        <f>IF('GRP Macros'!T142+'GRP Macros'!AN142=0,"",'GRP Macros'!T142+'GRP Macros'!AN142)</f>
        <v/>
      </c>
      <c r="R278" s="827" t="str">
        <f>IF('GRP Macros'!U142+'GRP Macros'!AO142=0,"",'GRP Macros'!U142+'GRP Macros'!AO142)</f>
        <v/>
      </c>
      <c r="S278" s="827" t="str">
        <f>IF('GRP Macros'!V142+'GRP Macros'!AP142=0,"",'GRP Macros'!V142+'GRP Macros'!AP142)</f>
        <v/>
      </c>
      <c r="T278" s="345" t="str">
        <f>IF('GRP Macros'!W142+'GRP Macros'!AQ142=0,"",'GRP Macros'!W142+'GRP Macros'!AQ142)</f>
        <v/>
      </c>
      <c r="U278" s="827" t="str">
        <f>IF('GRP Macros'!X142+'GRP Macros'!AR142=0,"",'GRP Macros'!X142+'GRP Macros'!AR142)</f>
        <v/>
      </c>
      <c r="V278" s="827" t="str">
        <f>IF('GRP Macros'!Y142+'GRP Macros'!AS142=0,"",'GRP Macros'!Y142+'GRP Macros'!AS142)</f>
        <v/>
      </c>
      <c r="W278" s="827" t="str">
        <f>IF('GRP Macros'!Z142+'GRP Macros'!AT142=0,"",'GRP Macros'!Z142+'GRP Macros'!AT142)</f>
        <v/>
      </c>
      <c r="X278" s="827" t="str">
        <f>IF('GRP Macros'!AA142+'GRP Macros'!AU142=0,"",'GRP Macros'!AA142+'GRP Macros'!AU142)</f>
        <v/>
      </c>
      <c r="Y278" s="827" t="str">
        <f>IF('GRP Macros'!AB142+'GRP Macros'!AV142=0,"",'GRP Macros'!AB142+'GRP Macros'!AV142)</f>
        <v/>
      </c>
      <c r="Z278" s="616" t="str">
        <f>IF('GRP Macros'!AC142+'GRP Macros'!AW142=0,"",'GRP Macros'!AC142+'GRP Macros'!AW142)</f>
        <v/>
      </c>
    </row>
    <row r="279" spans="3:26" ht="15.6">
      <c r="C279" s="614"/>
      <c r="D279" s="834"/>
      <c r="E279" s="834"/>
      <c r="F279" s="828">
        <f t="shared" si="8"/>
        <v>0</v>
      </c>
      <c r="G279" s="1058"/>
      <c r="H279" s="615"/>
      <c r="I279" s="827"/>
      <c r="J279" s="827"/>
      <c r="K279" s="827"/>
      <c r="L279" s="827"/>
      <c r="M279" s="827"/>
      <c r="N279" s="827"/>
      <c r="O279" s="827"/>
      <c r="P279" s="827"/>
      <c r="Q279" s="827"/>
      <c r="R279" s="827"/>
      <c r="S279" s="827"/>
      <c r="T279" s="827"/>
      <c r="U279" s="827"/>
      <c r="V279" s="827"/>
      <c r="W279" s="827"/>
      <c r="X279" s="827"/>
      <c r="Y279" s="827"/>
      <c r="Z279" s="616"/>
    </row>
    <row r="280" spans="3:26" ht="15.6">
      <c r="C280" s="614" t="s">
        <v>31098</v>
      </c>
      <c r="D280" s="833" t="s">
        <v>30692</v>
      </c>
      <c r="E280" s="833" t="s">
        <v>31099</v>
      </c>
      <c r="F280" s="828">
        <f t="shared" si="8"/>
        <v>0</v>
      </c>
      <c r="G280" s="1058"/>
      <c r="H280" s="615" t="str">
        <f>IF('GRP Macros'!K103+'GRP Macros'!AE103=0,"",'GRP Macros'!K103+'GRP Macros'!AE103)</f>
        <v/>
      </c>
      <c r="I280" s="827" t="str">
        <f>IF('GRP Macros'!L103+'GRP Macros'!AF103=0,"",'GRP Macros'!L103+'GRP Macros'!AF103)</f>
        <v/>
      </c>
      <c r="J280" s="345" t="str">
        <f>IF('GRP Macros'!M103+'GRP Macros'!AG103=0,"",'GRP Macros'!M103+'GRP Macros'!AG103)</f>
        <v/>
      </c>
      <c r="K280" s="345" t="str">
        <f>IF('GRP Macros'!N103+'GRP Macros'!AH103=0,"",'GRP Macros'!N103+'GRP Macros'!AH103)</f>
        <v/>
      </c>
      <c r="L280" s="827" t="str">
        <f>IF('GRP Macros'!O103+'GRP Macros'!AI103=0,"",'GRP Macros'!O103+'GRP Macros'!AI103)</f>
        <v/>
      </c>
      <c r="M280" s="827" t="str">
        <f>IF('GRP Macros'!P103+'GRP Macros'!AJ103=0,"",'GRP Macros'!P103+'GRP Macros'!AJ103)</f>
        <v/>
      </c>
      <c r="N280" s="827" t="str">
        <f>IF('GRP Macros'!Q103+'GRP Macros'!AK103=0,"",'GRP Macros'!Q103+'GRP Macros'!AK103)</f>
        <v/>
      </c>
      <c r="O280" s="345" t="str">
        <f>IF('GRP Macros'!R103+'GRP Macros'!AL103=0,"",'GRP Macros'!R103+'GRP Macros'!AL103)</f>
        <v/>
      </c>
      <c r="P280" s="827" t="str">
        <f>IF('GRP Macros'!S103+'GRP Macros'!AM103=0,"",'GRP Macros'!S103+'GRP Macros'!AM103)</f>
        <v/>
      </c>
      <c r="Q280" s="345" t="str">
        <f>IF('GRP Macros'!T103+'GRP Macros'!AN103=0,"",'GRP Macros'!T103+'GRP Macros'!AN103)</f>
        <v/>
      </c>
      <c r="R280" s="827" t="str">
        <f>IF('GRP Macros'!U103+'GRP Macros'!AO103=0,"",'GRP Macros'!U103+'GRP Macros'!AO103)</f>
        <v/>
      </c>
      <c r="S280" s="827" t="str">
        <f>IF('GRP Macros'!V103+'GRP Macros'!AP103=0,"",'GRP Macros'!V103+'GRP Macros'!AP103)</f>
        <v/>
      </c>
      <c r="T280" s="345" t="str">
        <f>IF('GRP Macros'!W103+'GRP Macros'!AQ103=0,"",'GRP Macros'!W103+'GRP Macros'!AQ103)</f>
        <v/>
      </c>
      <c r="U280" s="827" t="str">
        <f>IF('GRP Macros'!X103+'GRP Macros'!AR103=0,"",'GRP Macros'!X103+'GRP Macros'!AR103)</f>
        <v/>
      </c>
      <c r="V280" s="827" t="str">
        <f>IF('GRP Macros'!Y103+'GRP Macros'!AS103=0,"",'GRP Macros'!Y103+'GRP Macros'!AS103)</f>
        <v/>
      </c>
      <c r="W280" s="827" t="str">
        <f>IF('GRP Macros'!Z103+'GRP Macros'!AT103=0,"",'GRP Macros'!Z103+'GRP Macros'!AT103)</f>
        <v/>
      </c>
      <c r="X280" s="827" t="str">
        <f>IF('GRP Macros'!AA103+'GRP Macros'!AU103=0,"",'GRP Macros'!AA103+'GRP Macros'!AU103)</f>
        <v/>
      </c>
      <c r="Y280" s="827" t="str">
        <f>IF('GRP Macros'!AB103+'GRP Macros'!AV103=0,"",'GRP Macros'!AB103+'GRP Macros'!AV103)</f>
        <v/>
      </c>
      <c r="Z280" s="616" t="str">
        <f>IF('GRP Macros'!AC103+'GRP Macros'!AW103=0,"",'GRP Macros'!AC103+'GRP Macros'!AW103)</f>
        <v/>
      </c>
    </row>
    <row r="281" spans="3:26" ht="15.6">
      <c r="C281" s="614" t="s">
        <v>31100</v>
      </c>
      <c r="D281" s="833" t="s">
        <v>30692</v>
      </c>
      <c r="E281" s="833" t="s">
        <v>31101</v>
      </c>
      <c r="F281" s="828">
        <f t="shared" si="8"/>
        <v>0</v>
      </c>
      <c r="G281" s="1058"/>
      <c r="H281" s="615" t="str">
        <f>IF('GRP Macros'!K104+'GRP Macros'!AE104=0,"",'GRP Macros'!K104+'GRP Macros'!AE104)</f>
        <v/>
      </c>
      <c r="I281" s="827" t="str">
        <f>IF('GRP Macros'!L104+'GRP Macros'!AF104=0,"",'GRP Macros'!L104+'GRP Macros'!AF104)</f>
        <v/>
      </c>
      <c r="J281" s="345" t="str">
        <f>IF('GRP Macros'!M104+'GRP Macros'!AG104=0,"",'GRP Macros'!M104+'GRP Macros'!AG104)</f>
        <v/>
      </c>
      <c r="K281" s="345" t="str">
        <f>IF('GRP Macros'!N104+'GRP Macros'!AH104=0,"",'GRP Macros'!N104+'GRP Macros'!AH104)</f>
        <v/>
      </c>
      <c r="L281" s="827" t="str">
        <f>IF('GRP Macros'!O104+'GRP Macros'!AI104=0,"",'GRP Macros'!O104+'GRP Macros'!AI104)</f>
        <v/>
      </c>
      <c r="M281" s="827" t="str">
        <f>IF('GRP Macros'!P104+'GRP Macros'!AJ104=0,"",'GRP Macros'!P104+'GRP Macros'!AJ104)</f>
        <v/>
      </c>
      <c r="N281" s="827" t="str">
        <f>IF('GRP Macros'!Q104+'GRP Macros'!AK104=0,"",'GRP Macros'!Q104+'GRP Macros'!AK104)</f>
        <v/>
      </c>
      <c r="O281" s="345" t="str">
        <f>IF('GRP Macros'!R104+'GRP Macros'!AL104=0,"",'GRP Macros'!R104+'GRP Macros'!AL104)</f>
        <v/>
      </c>
      <c r="P281" s="827" t="str">
        <f>IF('GRP Macros'!S104+'GRP Macros'!AM104=0,"",'GRP Macros'!S104+'GRP Macros'!AM104)</f>
        <v/>
      </c>
      <c r="Q281" s="345" t="str">
        <f>IF('GRP Macros'!T104+'GRP Macros'!AN104=0,"",'GRP Macros'!T104+'GRP Macros'!AN104)</f>
        <v/>
      </c>
      <c r="R281" s="827" t="str">
        <f>IF('GRP Macros'!U104+'GRP Macros'!AO104=0,"",'GRP Macros'!U104+'GRP Macros'!AO104)</f>
        <v/>
      </c>
      <c r="S281" s="827" t="str">
        <f>IF('GRP Macros'!V104+'GRP Macros'!AP104=0,"",'GRP Macros'!V104+'GRP Macros'!AP104)</f>
        <v/>
      </c>
      <c r="T281" s="345" t="str">
        <f>IF('GRP Macros'!W104+'GRP Macros'!AQ104=0,"",'GRP Macros'!W104+'GRP Macros'!AQ104)</f>
        <v/>
      </c>
      <c r="U281" s="827" t="str">
        <f>IF('GRP Macros'!X104+'GRP Macros'!AR104=0,"",'GRP Macros'!X104+'GRP Macros'!AR104)</f>
        <v/>
      </c>
      <c r="V281" s="827" t="str">
        <f>IF('GRP Macros'!Y104+'GRP Macros'!AS104=0,"",'GRP Macros'!Y104+'GRP Macros'!AS104)</f>
        <v/>
      </c>
      <c r="W281" s="827" t="str">
        <f>IF('GRP Macros'!Z104+'GRP Macros'!AT104=0,"",'GRP Macros'!Z104+'GRP Macros'!AT104)</f>
        <v/>
      </c>
      <c r="X281" s="827" t="str">
        <f>IF('GRP Macros'!AA104+'GRP Macros'!AU104=0,"",'GRP Macros'!AA104+'GRP Macros'!AU104)</f>
        <v/>
      </c>
      <c r="Y281" s="827" t="str">
        <f>IF('GRP Macros'!AB104+'GRP Macros'!AV104=0,"",'GRP Macros'!AB104+'GRP Macros'!AV104)</f>
        <v/>
      </c>
      <c r="Z281" s="616" t="str">
        <f>IF('GRP Macros'!AC104+'GRP Macros'!AW104=0,"",'GRP Macros'!AC104+'GRP Macros'!AW104)</f>
        <v/>
      </c>
    </row>
    <row r="282" spans="3:26" ht="15.6">
      <c r="C282" s="614" t="s">
        <v>31102</v>
      </c>
      <c r="D282" s="833" t="s">
        <v>30692</v>
      </c>
      <c r="E282" s="833" t="s">
        <v>31103</v>
      </c>
      <c r="F282" s="828">
        <f t="shared" si="8"/>
        <v>0</v>
      </c>
      <c r="G282" s="1058"/>
      <c r="H282" s="615" t="str">
        <f>IF('GRP Macros'!K105+'GRP Macros'!AE105=0,"",'GRP Macros'!K105+'GRP Macros'!AE105)</f>
        <v/>
      </c>
      <c r="I282" s="827" t="str">
        <f>IF('GRP Macros'!L105+'GRP Macros'!AF105=0,"",'GRP Macros'!L105+'GRP Macros'!AF105)</f>
        <v/>
      </c>
      <c r="J282" s="345" t="str">
        <f>IF('GRP Macros'!M105+'GRP Macros'!AG105=0,"",'GRP Macros'!M105+'GRP Macros'!AG105)</f>
        <v/>
      </c>
      <c r="K282" s="345" t="str">
        <f>IF('GRP Macros'!N105+'GRP Macros'!AH105=0,"",'GRP Macros'!N105+'GRP Macros'!AH105)</f>
        <v/>
      </c>
      <c r="L282" s="827" t="str">
        <f>IF('GRP Macros'!O105+'GRP Macros'!AI105=0,"",'GRP Macros'!O105+'GRP Macros'!AI105)</f>
        <v/>
      </c>
      <c r="M282" s="827" t="str">
        <f>IF('GRP Macros'!P105+'GRP Macros'!AJ105=0,"",'GRP Macros'!P105+'GRP Macros'!AJ105)</f>
        <v/>
      </c>
      <c r="N282" s="827" t="str">
        <f>IF('GRP Macros'!Q105+'GRP Macros'!AK105=0,"",'GRP Macros'!Q105+'GRP Macros'!AK105)</f>
        <v/>
      </c>
      <c r="O282" s="345" t="str">
        <f>IF('GRP Macros'!R105+'GRP Macros'!AL105=0,"",'GRP Macros'!R105+'GRP Macros'!AL105)</f>
        <v/>
      </c>
      <c r="P282" s="827" t="str">
        <f>IF('GRP Macros'!S105+'GRP Macros'!AM105=0,"",'GRP Macros'!S105+'GRP Macros'!AM105)</f>
        <v/>
      </c>
      <c r="Q282" s="345" t="str">
        <f>IF('GRP Macros'!T105+'GRP Macros'!AN105=0,"",'GRP Macros'!T105+'GRP Macros'!AN105)</f>
        <v/>
      </c>
      <c r="R282" s="827" t="str">
        <f>IF('GRP Macros'!U105+'GRP Macros'!AO105=0,"",'GRP Macros'!U105+'GRP Macros'!AO105)</f>
        <v/>
      </c>
      <c r="S282" s="827" t="str">
        <f>IF('GRP Macros'!V105+'GRP Macros'!AP105=0,"",'GRP Macros'!V105+'GRP Macros'!AP105)</f>
        <v/>
      </c>
      <c r="T282" s="345" t="str">
        <f>IF('GRP Macros'!W105+'GRP Macros'!AQ105=0,"",'GRP Macros'!W105+'GRP Macros'!AQ105)</f>
        <v/>
      </c>
      <c r="U282" s="827" t="str">
        <f>IF('GRP Macros'!X105+'GRP Macros'!AR105=0,"",'GRP Macros'!X105+'GRP Macros'!AR105)</f>
        <v/>
      </c>
      <c r="V282" s="827" t="str">
        <f>IF('GRP Macros'!Y105+'GRP Macros'!AS105=0,"",'GRP Macros'!Y105+'GRP Macros'!AS105)</f>
        <v/>
      </c>
      <c r="W282" s="827" t="str">
        <f>IF('GRP Macros'!Z105+'GRP Macros'!AT105=0,"",'GRP Macros'!Z105+'GRP Macros'!AT105)</f>
        <v/>
      </c>
      <c r="X282" s="827" t="str">
        <f>IF('GRP Macros'!AA105+'GRP Macros'!AU105=0,"",'GRP Macros'!AA105+'GRP Macros'!AU105)</f>
        <v/>
      </c>
      <c r="Y282" s="827" t="str">
        <f>IF('GRP Macros'!AB105+'GRP Macros'!AV105=0,"",'GRP Macros'!AB105+'GRP Macros'!AV105)</f>
        <v/>
      </c>
      <c r="Z282" s="616" t="str">
        <f>IF('GRP Macros'!AC105+'GRP Macros'!AW105=0,"",'GRP Macros'!AC105+'GRP Macros'!AW105)</f>
        <v/>
      </c>
    </row>
    <row r="283" spans="3:26" ht="15.6">
      <c r="C283" s="614" t="s">
        <v>31104</v>
      </c>
      <c r="D283" s="833" t="s">
        <v>30692</v>
      </c>
      <c r="E283" s="833" t="s">
        <v>31105</v>
      </c>
      <c r="F283" s="828">
        <f t="shared" si="8"/>
        <v>0</v>
      </c>
      <c r="G283" s="1058"/>
      <c r="H283" s="615" t="str">
        <f>IF('GRP Macros'!K106+'GRP Macros'!AE106=0,"",'GRP Macros'!K106+'GRP Macros'!AE106)</f>
        <v/>
      </c>
      <c r="I283" s="827" t="str">
        <f>IF('GRP Macros'!L106+'GRP Macros'!AF106=0,"",'GRP Macros'!L106+'GRP Macros'!AF106)</f>
        <v/>
      </c>
      <c r="J283" s="345" t="str">
        <f>IF('GRP Macros'!M106+'GRP Macros'!AG106=0,"",'GRP Macros'!M106+'GRP Macros'!AG106)</f>
        <v/>
      </c>
      <c r="K283" s="345" t="str">
        <f>IF('GRP Macros'!N106+'GRP Macros'!AH106=0,"",'GRP Macros'!N106+'GRP Macros'!AH106)</f>
        <v/>
      </c>
      <c r="L283" s="827" t="str">
        <f>IF('GRP Macros'!O106+'GRP Macros'!AI106=0,"",'GRP Macros'!O106+'GRP Macros'!AI106)</f>
        <v/>
      </c>
      <c r="M283" s="827" t="str">
        <f>IF('GRP Macros'!P106+'GRP Macros'!AJ106=0,"",'GRP Macros'!P106+'GRP Macros'!AJ106)</f>
        <v/>
      </c>
      <c r="N283" s="827" t="str">
        <f>IF('GRP Macros'!Q106+'GRP Macros'!AK106=0,"",'GRP Macros'!Q106+'GRP Macros'!AK106)</f>
        <v/>
      </c>
      <c r="O283" s="345" t="str">
        <f>IF('GRP Macros'!R106+'GRP Macros'!AL106=0,"",'GRP Macros'!R106+'GRP Macros'!AL106)</f>
        <v/>
      </c>
      <c r="P283" s="827" t="str">
        <f>IF('GRP Macros'!S106+'GRP Macros'!AM106=0,"",'GRP Macros'!S106+'GRP Macros'!AM106)</f>
        <v/>
      </c>
      <c r="Q283" s="345" t="str">
        <f>IF('GRP Macros'!T106+'GRP Macros'!AN106=0,"",'GRP Macros'!T106+'GRP Macros'!AN106)</f>
        <v/>
      </c>
      <c r="R283" s="827" t="str">
        <f>IF('GRP Macros'!U106+'GRP Macros'!AO106=0,"",'GRP Macros'!U106+'GRP Macros'!AO106)</f>
        <v/>
      </c>
      <c r="S283" s="827" t="str">
        <f>IF('GRP Macros'!V106+'GRP Macros'!AP106=0,"",'GRP Macros'!V106+'GRP Macros'!AP106)</f>
        <v/>
      </c>
      <c r="T283" s="345" t="str">
        <f>IF('GRP Macros'!W106+'GRP Macros'!AQ106=0,"",'GRP Macros'!W106+'GRP Macros'!AQ106)</f>
        <v/>
      </c>
      <c r="U283" s="827" t="str">
        <f>IF('GRP Macros'!X106+'GRP Macros'!AR106=0,"",'GRP Macros'!X106+'GRP Macros'!AR106)</f>
        <v/>
      </c>
      <c r="V283" s="827" t="str">
        <f>IF('GRP Macros'!Y106+'GRP Macros'!AS106=0,"",'GRP Macros'!Y106+'GRP Macros'!AS106)</f>
        <v/>
      </c>
      <c r="W283" s="827" t="str">
        <f>IF('GRP Macros'!Z106+'GRP Macros'!AT106=0,"",'GRP Macros'!Z106+'GRP Macros'!AT106)</f>
        <v/>
      </c>
      <c r="X283" s="827" t="str">
        <f>IF('GRP Macros'!AA106+'GRP Macros'!AU106=0,"",'GRP Macros'!AA106+'GRP Macros'!AU106)</f>
        <v/>
      </c>
      <c r="Y283" s="827" t="str">
        <f>IF('GRP Macros'!AB106+'GRP Macros'!AV106=0,"",'GRP Macros'!AB106+'GRP Macros'!AV106)</f>
        <v/>
      </c>
      <c r="Z283" s="616" t="str">
        <f>IF('GRP Macros'!AC106+'GRP Macros'!AW106=0,"",'GRP Macros'!AC106+'GRP Macros'!AW106)</f>
        <v/>
      </c>
    </row>
    <row r="284" spans="3:26" ht="15.6">
      <c r="C284" s="614" t="s">
        <v>31106</v>
      </c>
      <c r="D284" s="833" t="s">
        <v>30692</v>
      </c>
      <c r="E284" s="833" t="s">
        <v>31107</v>
      </c>
      <c r="F284" s="828">
        <f t="shared" si="8"/>
        <v>0</v>
      </c>
      <c r="G284" s="1058"/>
      <c r="H284" s="615" t="str">
        <f>IF('GRP Macros'!K107+'GRP Macros'!AE107=0,"",'GRP Macros'!K107+'GRP Macros'!AE107)</f>
        <v/>
      </c>
      <c r="I284" s="827" t="str">
        <f>IF('GRP Macros'!L107+'GRP Macros'!AF107=0,"",'GRP Macros'!L107+'GRP Macros'!AF107)</f>
        <v/>
      </c>
      <c r="J284" s="345" t="str">
        <f>IF('GRP Macros'!M107+'GRP Macros'!AG107=0,"",'GRP Macros'!M107+'GRP Macros'!AG107)</f>
        <v/>
      </c>
      <c r="K284" s="345" t="str">
        <f>IF('GRP Macros'!N107+'GRP Macros'!AH107=0,"",'GRP Macros'!N107+'GRP Macros'!AH107)</f>
        <v/>
      </c>
      <c r="L284" s="827" t="str">
        <f>IF('GRP Macros'!O107+'GRP Macros'!AI107=0,"",'GRP Macros'!O107+'GRP Macros'!AI107)</f>
        <v/>
      </c>
      <c r="M284" s="827" t="str">
        <f>IF('GRP Macros'!P107+'GRP Macros'!AJ107=0,"",'GRP Macros'!P107+'GRP Macros'!AJ107)</f>
        <v/>
      </c>
      <c r="N284" s="827" t="str">
        <f>IF('GRP Macros'!Q107+'GRP Macros'!AK107=0,"",'GRP Macros'!Q107+'GRP Macros'!AK107)</f>
        <v/>
      </c>
      <c r="O284" s="345" t="str">
        <f>IF('GRP Macros'!R107+'GRP Macros'!AL107=0,"",'GRP Macros'!R107+'GRP Macros'!AL107)</f>
        <v/>
      </c>
      <c r="P284" s="827" t="str">
        <f>IF('GRP Macros'!S107+'GRP Macros'!AM107=0,"",'GRP Macros'!S107+'GRP Macros'!AM107)</f>
        <v/>
      </c>
      <c r="Q284" s="345" t="str">
        <f>IF('GRP Macros'!T107+'GRP Macros'!AN107=0,"",'GRP Macros'!T107+'GRP Macros'!AN107)</f>
        <v/>
      </c>
      <c r="R284" s="827" t="str">
        <f>IF('GRP Macros'!U107+'GRP Macros'!AO107=0,"",'GRP Macros'!U107+'GRP Macros'!AO107)</f>
        <v/>
      </c>
      <c r="S284" s="827" t="str">
        <f>IF('GRP Macros'!V107+'GRP Macros'!AP107=0,"",'GRP Macros'!V107+'GRP Macros'!AP107)</f>
        <v/>
      </c>
      <c r="T284" s="345" t="str">
        <f>IF('GRP Macros'!W107+'GRP Macros'!AQ107=0,"",'GRP Macros'!W107+'GRP Macros'!AQ107)</f>
        <v/>
      </c>
      <c r="U284" s="827" t="str">
        <f>IF('GRP Macros'!X107+'GRP Macros'!AR107=0,"",'GRP Macros'!X107+'GRP Macros'!AR107)</f>
        <v/>
      </c>
      <c r="V284" s="827" t="str">
        <f>IF('GRP Macros'!Y107+'GRP Macros'!AS107=0,"",'GRP Macros'!Y107+'GRP Macros'!AS107)</f>
        <v/>
      </c>
      <c r="W284" s="827" t="str">
        <f>IF('GRP Macros'!Z107+'GRP Macros'!AT107=0,"",'GRP Macros'!Z107+'GRP Macros'!AT107)</f>
        <v/>
      </c>
      <c r="X284" s="827" t="str">
        <f>IF('GRP Macros'!AA107+'GRP Macros'!AU107=0,"",'GRP Macros'!AA107+'GRP Macros'!AU107)</f>
        <v/>
      </c>
      <c r="Y284" s="827" t="str">
        <f>IF('GRP Macros'!AB107+'GRP Macros'!AV107=0,"",'GRP Macros'!AB107+'GRP Macros'!AV107)</f>
        <v/>
      </c>
      <c r="Z284" s="616" t="str">
        <f>IF('GRP Macros'!AC107+'GRP Macros'!AW107=0,"",'GRP Macros'!AC107+'GRP Macros'!AW107)</f>
        <v/>
      </c>
    </row>
    <row r="285" spans="3:26" ht="15.6">
      <c r="C285" s="614" t="s">
        <v>31108</v>
      </c>
      <c r="D285" s="833" t="s">
        <v>30692</v>
      </c>
      <c r="E285" s="833" t="s">
        <v>31109</v>
      </c>
      <c r="F285" s="828">
        <f t="shared" si="8"/>
        <v>0</v>
      </c>
      <c r="G285" s="1058"/>
      <c r="H285" s="615" t="str">
        <f>IF('GRP Macros'!K109+'GRP Macros'!AE109=0,"",'GRP Macros'!K109+'GRP Macros'!AE109)</f>
        <v/>
      </c>
      <c r="I285" s="827" t="str">
        <f>IF('GRP Macros'!L109+'GRP Macros'!AF109=0,"",'GRP Macros'!L109+'GRP Macros'!AF109)</f>
        <v/>
      </c>
      <c r="J285" s="345" t="str">
        <f>IF('GRP Macros'!M109+'GRP Macros'!AG109=0,"",'GRP Macros'!M109+'GRP Macros'!AG109)</f>
        <v/>
      </c>
      <c r="K285" s="345" t="str">
        <f>IF('GRP Macros'!N109+'GRP Macros'!AH109=0,"",'GRP Macros'!N109+'GRP Macros'!AH109)</f>
        <v/>
      </c>
      <c r="L285" s="827" t="str">
        <f>IF('GRP Macros'!O109+'GRP Macros'!AI109=0,"",'GRP Macros'!O109+'GRP Macros'!AI109)</f>
        <v/>
      </c>
      <c r="M285" s="827" t="str">
        <f>IF('GRP Macros'!P109+'GRP Macros'!AJ109=0,"",'GRP Macros'!P109+'GRP Macros'!AJ109)</f>
        <v/>
      </c>
      <c r="N285" s="827" t="str">
        <f>IF('GRP Macros'!Q109+'GRP Macros'!AK109=0,"",'GRP Macros'!Q109+'GRP Macros'!AK109)</f>
        <v/>
      </c>
      <c r="O285" s="345" t="str">
        <f>IF('GRP Macros'!R109+'GRP Macros'!AL109=0,"",'GRP Macros'!R109+'GRP Macros'!AL109)</f>
        <v/>
      </c>
      <c r="P285" s="827" t="str">
        <f>IF('GRP Macros'!S109+'GRP Macros'!AM109=0,"",'GRP Macros'!S109+'GRP Macros'!AM109)</f>
        <v/>
      </c>
      <c r="Q285" s="345" t="str">
        <f>IF('GRP Macros'!T109+'GRP Macros'!AN109=0,"",'GRP Macros'!T109+'GRP Macros'!AN109)</f>
        <v/>
      </c>
      <c r="R285" s="827" t="str">
        <f>IF('GRP Macros'!U109+'GRP Macros'!AO109=0,"",'GRP Macros'!U109+'GRP Macros'!AO109)</f>
        <v/>
      </c>
      <c r="S285" s="827" t="str">
        <f>IF('GRP Macros'!V109+'GRP Macros'!AP109=0,"",'GRP Macros'!V109+'GRP Macros'!AP109)</f>
        <v/>
      </c>
      <c r="T285" s="345" t="str">
        <f>IF('GRP Macros'!W109+'GRP Macros'!AQ109=0,"",'GRP Macros'!W109+'GRP Macros'!AQ109)</f>
        <v/>
      </c>
      <c r="U285" s="827" t="str">
        <f>IF('GRP Macros'!X109+'GRP Macros'!AR109=0,"",'GRP Macros'!X109+'GRP Macros'!AR109)</f>
        <v/>
      </c>
      <c r="V285" s="827" t="str">
        <f>IF('GRP Macros'!Y109+'GRP Macros'!AS109=0,"",'GRP Macros'!Y109+'GRP Macros'!AS109)</f>
        <v/>
      </c>
      <c r="W285" s="827" t="str">
        <f>IF('GRP Macros'!Z109+'GRP Macros'!AT109=0,"",'GRP Macros'!Z109+'GRP Macros'!AT109)</f>
        <v/>
      </c>
      <c r="X285" s="827" t="str">
        <f>IF('GRP Macros'!AA109+'GRP Macros'!AU109=0,"",'GRP Macros'!AA109+'GRP Macros'!AU109)</f>
        <v/>
      </c>
      <c r="Y285" s="827" t="str">
        <f>IF('GRP Macros'!AB109+'GRP Macros'!AV109=0,"",'GRP Macros'!AB109+'GRP Macros'!AV109)</f>
        <v/>
      </c>
      <c r="Z285" s="616" t="str">
        <f>IF('GRP Macros'!AC109+'GRP Macros'!AW109=0,"",'GRP Macros'!AC109+'GRP Macros'!AW109)</f>
        <v/>
      </c>
    </row>
    <row r="286" spans="3:26" ht="15.6">
      <c r="C286" s="614"/>
      <c r="D286" s="834"/>
      <c r="E286" s="834"/>
      <c r="F286" s="828">
        <f t="shared" si="8"/>
        <v>0</v>
      </c>
      <c r="G286" s="1058"/>
      <c r="H286" s="615"/>
      <c r="I286" s="827"/>
      <c r="J286" s="827"/>
      <c r="K286" s="827"/>
      <c r="L286" s="827"/>
      <c r="M286" s="827"/>
      <c r="N286" s="827"/>
      <c r="O286" s="827"/>
      <c r="P286" s="827"/>
      <c r="Q286" s="827"/>
      <c r="R286" s="827"/>
      <c r="S286" s="827"/>
      <c r="T286" s="827"/>
      <c r="U286" s="827"/>
      <c r="V286" s="827"/>
      <c r="W286" s="827"/>
      <c r="X286" s="827"/>
      <c r="Y286" s="827"/>
      <c r="Z286" s="616"/>
    </row>
    <row r="287" spans="3:26" ht="15.6">
      <c r="C287" s="614" t="s">
        <v>31110</v>
      </c>
      <c r="D287" s="833" t="s">
        <v>30692</v>
      </c>
      <c r="E287" s="833" t="s">
        <v>31111</v>
      </c>
      <c r="F287" s="828">
        <f t="shared" ref="F287:F295" si="9">SUM(H287:Z287)</f>
        <v>0</v>
      </c>
      <c r="G287" s="1058"/>
      <c r="H287" s="615" t="str">
        <f>IF('GRP Macros'!K110+'GRP Macros'!AE110=0,"",'GRP Macros'!K110+'GRP Macros'!AE110)</f>
        <v/>
      </c>
      <c r="I287" s="827" t="str">
        <f>IF('GRP Macros'!L110+'GRP Macros'!AF110=0,"",'GRP Macros'!L110+'GRP Macros'!AF110)</f>
        <v/>
      </c>
      <c r="J287" s="345" t="str">
        <f>IF('GRP Macros'!M110+'GRP Macros'!AG110=0,"",'GRP Macros'!M110+'GRP Macros'!AG110)</f>
        <v/>
      </c>
      <c r="K287" s="345" t="str">
        <f>IF('GRP Macros'!N110+'GRP Macros'!AH110=0,"",'GRP Macros'!N110+'GRP Macros'!AH110)</f>
        <v/>
      </c>
      <c r="L287" s="827" t="str">
        <f>IF('GRP Macros'!O110+'GRP Macros'!AI110=0,"",'GRP Macros'!O110+'GRP Macros'!AI110)</f>
        <v/>
      </c>
      <c r="M287" s="827" t="str">
        <f>IF('GRP Macros'!P110+'GRP Macros'!AJ110=0,"",'GRP Macros'!P110+'GRP Macros'!AJ110)</f>
        <v/>
      </c>
      <c r="N287" s="827" t="str">
        <f>IF('GRP Macros'!Q110+'GRP Macros'!AK110=0,"",'GRP Macros'!Q110+'GRP Macros'!AK110)</f>
        <v/>
      </c>
      <c r="O287" s="345" t="str">
        <f>IF('GRP Macros'!R110+'GRP Macros'!AL110=0,"",'GRP Macros'!R110+'GRP Macros'!AL110)</f>
        <v/>
      </c>
      <c r="P287" s="827" t="str">
        <f>IF('GRP Macros'!S110+'GRP Macros'!AM110=0,"",'GRP Macros'!S110+'GRP Macros'!AM110)</f>
        <v/>
      </c>
      <c r="Q287" s="345" t="str">
        <f>IF('GRP Macros'!T110+'GRP Macros'!AN110=0,"",'GRP Macros'!T110+'GRP Macros'!AN110)</f>
        <v/>
      </c>
      <c r="R287" s="827" t="str">
        <f>IF('GRP Macros'!U110+'GRP Macros'!AO110=0,"",'GRP Macros'!U110+'GRP Macros'!AO110)</f>
        <v/>
      </c>
      <c r="S287" s="827" t="str">
        <f>IF('GRP Macros'!V110+'GRP Macros'!AP110=0,"",'GRP Macros'!V110+'GRP Macros'!AP110)</f>
        <v/>
      </c>
      <c r="T287" s="345" t="str">
        <f>IF('GRP Macros'!W110+'GRP Macros'!AQ110=0,"",'GRP Macros'!W110+'GRP Macros'!AQ110)</f>
        <v/>
      </c>
      <c r="U287" s="827" t="str">
        <f>IF('GRP Macros'!X110+'GRP Macros'!AR110=0,"",'GRP Macros'!X110+'GRP Macros'!AR110)</f>
        <v/>
      </c>
      <c r="V287" s="827" t="str">
        <f>IF('GRP Macros'!Y110+'GRP Macros'!AS110=0,"",'GRP Macros'!Y110+'GRP Macros'!AS110)</f>
        <v/>
      </c>
      <c r="W287" s="827" t="str">
        <f>IF('GRP Macros'!Z110+'GRP Macros'!AT110=0,"",'GRP Macros'!Z110+'GRP Macros'!AT110)</f>
        <v/>
      </c>
      <c r="X287" s="827" t="str">
        <f>IF('GRP Macros'!AA110+'GRP Macros'!AU110=0,"",'GRP Macros'!AA110+'GRP Macros'!AU110)</f>
        <v/>
      </c>
      <c r="Y287" s="827" t="str">
        <f>IF('GRP Macros'!AB110+'GRP Macros'!AV110=0,"",'GRP Macros'!AB110+'GRP Macros'!AV110)</f>
        <v/>
      </c>
      <c r="Z287" s="616" t="str">
        <f>IF('GRP Macros'!AC110+'GRP Macros'!AW110=0,"",'GRP Macros'!AC110+'GRP Macros'!AW110)</f>
        <v/>
      </c>
    </row>
    <row r="288" spans="3:26" ht="15.6">
      <c r="C288" s="614" t="s">
        <v>31112</v>
      </c>
      <c r="D288" s="833" t="s">
        <v>30692</v>
      </c>
      <c r="E288" s="833" t="s">
        <v>31113</v>
      </c>
      <c r="F288" s="828">
        <f t="shared" si="9"/>
        <v>0</v>
      </c>
      <c r="G288" s="1058"/>
      <c r="H288" s="615" t="str">
        <f>IF('GRP Macros'!K111+'GRP Macros'!AE111=0,"",'GRP Macros'!K111+'GRP Macros'!AE111)</f>
        <v/>
      </c>
      <c r="I288" s="827" t="str">
        <f>IF('GRP Macros'!L111+'GRP Macros'!AF111=0,"",'GRP Macros'!L111+'GRP Macros'!AF111)</f>
        <v/>
      </c>
      <c r="J288" s="345" t="str">
        <f>IF('GRP Macros'!M111+'GRP Macros'!AG111=0,"",'GRP Macros'!M111+'GRP Macros'!AG111)</f>
        <v/>
      </c>
      <c r="K288" s="345" t="str">
        <f>IF('GRP Macros'!N111+'GRP Macros'!AH111=0,"",'GRP Macros'!N111+'GRP Macros'!AH111)</f>
        <v/>
      </c>
      <c r="L288" s="827" t="str">
        <f>IF('GRP Macros'!O111+'GRP Macros'!AI111=0,"",'GRP Macros'!O111+'GRP Macros'!AI111)</f>
        <v/>
      </c>
      <c r="M288" s="827" t="str">
        <f>IF('GRP Macros'!P111+'GRP Macros'!AJ111=0,"",'GRP Macros'!P111+'GRP Macros'!AJ111)</f>
        <v/>
      </c>
      <c r="N288" s="827" t="str">
        <f>IF('GRP Macros'!Q111+'GRP Macros'!AK111=0,"",'GRP Macros'!Q111+'GRP Macros'!AK111)</f>
        <v/>
      </c>
      <c r="O288" s="345" t="str">
        <f>IF('GRP Macros'!R111+'GRP Macros'!AL111=0,"",'GRP Macros'!R111+'GRP Macros'!AL111)</f>
        <v/>
      </c>
      <c r="P288" s="827" t="str">
        <f>IF('GRP Macros'!S111+'GRP Macros'!AM111=0,"",'GRP Macros'!S111+'GRP Macros'!AM111)</f>
        <v/>
      </c>
      <c r="Q288" s="345" t="str">
        <f>IF('GRP Macros'!T111+'GRP Macros'!AN111=0,"",'GRP Macros'!T111+'GRP Macros'!AN111)</f>
        <v/>
      </c>
      <c r="R288" s="827" t="str">
        <f>IF('GRP Macros'!U111+'GRP Macros'!AO111=0,"",'GRP Macros'!U111+'GRP Macros'!AO111)</f>
        <v/>
      </c>
      <c r="S288" s="827" t="str">
        <f>IF('GRP Macros'!V111+'GRP Macros'!AP111=0,"",'GRP Macros'!V111+'GRP Macros'!AP111)</f>
        <v/>
      </c>
      <c r="T288" s="345" t="str">
        <f>IF('GRP Macros'!W111+'GRP Macros'!AQ111=0,"",'GRP Macros'!W111+'GRP Macros'!AQ111)</f>
        <v/>
      </c>
      <c r="U288" s="827" t="str">
        <f>IF('GRP Macros'!X111+'GRP Macros'!AR111=0,"",'GRP Macros'!X111+'GRP Macros'!AR111)</f>
        <v/>
      </c>
      <c r="V288" s="827" t="str">
        <f>IF('GRP Macros'!Y111+'GRP Macros'!AS111=0,"",'GRP Macros'!Y111+'GRP Macros'!AS111)</f>
        <v/>
      </c>
      <c r="W288" s="827" t="str">
        <f>IF('GRP Macros'!Z111+'GRP Macros'!AT111=0,"",'GRP Macros'!Z111+'GRP Macros'!AT111)</f>
        <v/>
      </c>
      <c r="X288" s="827" t="str">
        <f>IF('GRP Macros'!AA111+'GRP Macros'!AU111=0,"",'GRP Macros'!AA111+'GRP Macros'!AU111)</f>
        <v/>
      </c>
      <c r="Y288" s="827" t="str">
        <f>IF('GRP Macros'!AB111+'GRP Macros'!AV111=0,"",'GRP Macros'!AB111+'GRP Macros'!AV111)</f>
        <v/>
      </c>
      <c r="Z288" s="616" t="str">
        <f>IF('GRP Macros'!AC111+'GRP Macros'!AW111=0,"",'GRP Macros'!AC111+'GRP Macros'!AW111)</f>
        <v/>
      </c>
    </row>
    <row r="289" spans="3:26" ht="15.6">
      <c r="C289" s="614" t="s">
        <v>31114</v>
      </c>
      <c r="D289" s="833" t="s">
        <v>30692</v>
      </c>
      <c r="E289" s="833" t="s">
        <v>31115</v>
      </c>
      <c r="F289" s="828">
        <f t="shared" si="9"/>
        <v>0</v>
      </c>
      <c r="G289" s="1058"/>
      <c r="H289" s="615" t="str">
        <f>IF('GRP Macros'!K112+'GRP Macros'!AE112=0,"",'GRP Macros'!K112+'GRP Macros'!AE112)</f>
        <v/>
      </c>
      <c r="I289" s="827" t="str">
        <f>IF('GRP Macros'!L112+'GRP Macros'!AF112=0,"",'GRP Macros'!L112+'GRP Macros'!AF112)</f>
        <v/>
      </c>
      <c r="J289" s="345" t="str">
        <f>IF('GRP Macros'!M112+'GRP Macros'!AG112=0,"",'GRP Macros'!M112+'GRP Macros'!AG112)</f>
        <v/>
      </c>
      <c r="K289" s="345" t="str">
        <f>IF('GRP Macros'!N112+'GRP Macros'!AH112=0,"",'GRP Macros'!N112+'GRP Macros'!AH112)</f>
        <v/>
      </c>
      <c r="L289" s="827" t="str">
        <f>IF('GRP Macros'!O112+'GRP Macros'!AI112=0,"",'GRP Macros'!O112+'GRP Macros'!AI112)</f>
        <v/>
      </c>
      <c r="M289" s="827" t="str">
        <f>IF('GRP Macros'!P112+'GRP Macros'!AJ112=0,"",'GRP Macros'!P112+'GRP Macros'!AJ112)</f>
        <v/>
      </c>
      <c r="N289" s="827" t="str">
        <f>IF('GRP Macros'!Q112+'GRP Macros'!AK112=0,"",'GRP Macros'!Q112+'GRP Macros'!AK112)</f>
        <v/>
      </c>
      <c r="O289" s="345" t="str">
        <f>IF('GRP Macros'!R112+'GRP Macros'!AL112=0,"",'GRP Macros'!R112+'GRP Macros'!AL112)</f>
        <v/>
      </c>
      <c r="P289" s="827" t="str">
        <f>IF('GRP Macros'!S112+'GRP Macros'!AM112=0,"",'GRP Macros'!S112+'GRP Macros'!AM112)</f>
        <v/>
      </c>
      <c r="Q289" s="345" t="str">
        <f>IF('GRP Macros'!T112+'GRP Macros'!AN112=0,"",'GRP Macros'!T112+'GRP Macros'!AN112)</f>
        <v/>
      </c>
      <c r="R289" s="827" t="str">
        <f>IF('GRP Macros'!U112+'GRP Macros'!AO112=0,"",'GRP Macros'!U112+'GRP Macros'!AO112)</f>
        <v/>
      </c>
      <c r="S289" s="827" t="str">
        <f>IF('GRP Macros'!V112+'GRP Macros'!AP112=0,"",'GRP Macros'!V112+'GRP Macros'!AP112)</f>
        <v/>
      </c>
      <c r="T289" s="345" t="str">
        <f>IF('GRP Macros'!W112+'GRP Macros'!AQ112=0,"",'GRP Macros'!W112+'GRP Macros'!AQ112)</f>
        <v/>
      </c>
      <c r="U289" s="827" t="str">
        <f>IF('GRP Macros'!X112+'GRP Macros'!AR112=0,"",'GRP Macros'!X112+'GRP Macros'!AR112)</f>
        <v/>
      </c>
      <c r="V289" s="827" t="str">
        <f>IF('GRP Macros'!Y112+'GRP Macros'!AS112=0,"",'GRP Macros'!Y112+'GRP Macros'!AS112)</f>
        <v/>
      </c>
      <c r="W289" s="827" t="str">
        <f>IF('GRP Macros'!Z112+'GRP Macros'!AT112=0,"",'GRP Macros'!Z112+'GRP Macros'!AT112)</f>
        <v/>
      </c>
      <c r="X289" s="827" t="str">
        <f>IF('GRP Macros'!AA112+'GRP Macros'!AU112=0,"",'GRP Macros'!AA112+'GRP Macros'!AU112)</f>
        <v/>
      </c>
      <c r="Y289" s="827" t="str">
        <f>IF('GRP Macros'!AB112+'GRP Macros'!AV112=0,"",'GRP Macros'!AB112+'GRP Macros'!AV112)</f>
        <v/>
      </c>
      <c r="Z289" s="616" t="str">
        <f>IF('GRP Macros'!AC112+'GRP Macros'!AW112=0,"",'GRP Macros'!AC112+'GRP Macros'!AW112)</f>
        <v/>
      </c>
    </row>
    <row r="290" spans="3:26" ht="15.6">
      <c r="C290" s="614" t="s">
        <v>31116</v>
      </c>
      <c r="D290" s="833" t="s">
        <v>30692</v>
      </c>
      <c r="E290" s="833" t="s">
        <v>31117</v>
      </c>
      <c r="F290" s="828">
        <f t="shared" si="9"/>
        <v>0</v>
      </c>
      <c r="G290" s="1058"/>
      <c r="H290" s="615" t="str">
        <f>IF('GRP Macros'!K113+'GRP Macros'!AE113=0,"",'GRP Macros'!K113+'GRP Macros'!AE113)</f>
        <v/>
      </c>
      <c r="I290" s="827" t="str">
        <f>IF('GRP Macros'!L113+'GRP Macros'!AF113=0,"",'GRP Macros'!L113+'GRP Macros'!AF113)</f>
        <v/>
      </c>
      <c r="J290" s="345" t="str">
        <f>IF('GRP Macros'!M113+'GRP Macros'!AG113=0,"",'GRP Macros'!M113+'GRP Macros'!AG113)</f>
        <v/>
      </c>
      <c r="K290" s="345" t="str">
        <f>IF('GRP Macros'!N113+'GRP Macros'!AH113=0,"",'GRP Macros'!N113+'GRP Macros'!AH113)</f>
        <v/>
      </c>
      <c r="L290" s="827" t="str">
        <f>IF('GRP Macros'!O113+'GRP Macros'!AI113=0,"",'GRP Macros'!O113+'GRP Macros'!AI113)</f>
        <v/>
      </c>
      <c r="M290" s="827" t="str">
        <f>IF('GRP Macros'!P113+'GRP Macros'!AJ113=0,"",'GRP Macros'!P113+'GRP Macros'!AJ113)</f>
        <v/>
      </c>
      <c r="N290" s="827" t="str">
        <f>IF('GRP Macros'!Q113+'GRP Macros'!AK113=0,"",'GRP Macros'!Q113+'GRP Macros'!AK113)</f>
        <v/>
      </c>
      <c r="O290" s="345" t="str">
        <f>IF('GRP Macros'!R113+'GRP Macros'!AL113=0,"",'GRP Macros'!R113+'GRP Macros'!AL113)</f>
        <v/>
      </c>
      <c r="P290" s="827" t="str">
        <f>IF('GRP Macros'!S113+'GRP Macros'!AM113=0,"",'GRP Macros'!S113+'GRP Macros'!AM113)</f>
        <v/>
      </c>
      <c r="Q290" s="345" t="str">
        <f>IF('GRP Macros'!T113+'GRP Macros'!AN113=0,"",'GRP Macros'!T113+'GRP Macros'!AN113)</f>
        <v/>
      </c>
      <c r="R290" s="827" t="str">
        <f>IF('GRP Macros'!U113+'GRP Macros'!AO113=0,"",'GRP Macros'!U113+'GRP Macros'!AO113)</f>
        <v/>
      </c>
      <c r="S290" s="827" t="str">
        <f>IF('GRP Macros'!V113+'GRP Macros'!AP113=0,"",'GRP Macros'!V113+'GRP Macros'!AP113)</f>
        <v/>
      </c>
      <c r="T290" s="345" t="str">
        <f>IF('GRP Macros'!W113+'GRP Macros'!AQ113=0,"",'GRP Macros'!W113+'GRP Macros'!AQ113)</f>
        <v/>
      </c>
      <c r="U290" s="827" t="str">
        <f>IF('GRP Macros'!X113+'GRP Macros'!AR113=0,"",'GRP Macros'!X113+'GRP Macros'!AR113)</f>
        <v/>
      </c>
      <c r="V290" s="827" t="str">
        <f>IF('GRP Macros'!Y113+'GRP Macros'!AS113=0,"",'GRP Macros'!Y113+'GRP Macros'!AS113)</f>
        <v/>
      </c>
      <c r="W290" s="827" t="str">
        <f>IF('GRP Macros'!Z113+'GRP Macros'!AT113=0,"",'GRP Macros'!Z113+'GRP Macros'!AT113)</f>
        <v/>
      </c>
      <c r="X290" s="827" t="str">
        <f>IF('GRP Macros'!AA113+'GRP Macros'!AU113=0,"",'GRP Macros'!AA113+'GRP Macros'!AU113)</f>
        <v/>
      </c>
      <c r="Y290" s="827" t="str">
        <f>IF('GRP Macros'!AB113+'GRP Macros'!AV113=0,"",'GRP Macros'!AB113+'GRP Macros'!AV113)</f>
        <v/>
      </c>
      <c r="Z290" s="616" t="str">
        <f>IF('GRP Macros'!AC113+'GRP Macros'!AW113=0,"",'GRP Macros'!AC113+'GRP Macros'!AW113)</f>
        <v/>
      </c>
    </row>
    <row r="291" spans="3:26" ht="15.6">
      <c r="C291" s="614" t="s">
        <v>31118</v>
      </c>
      <c r="D291" s="833" t="s">
        <v>30692</v>
      </c>
      <c r="E291" s="833" t="s">
        <v>31119</v>
      </c>
      <c r="F291" s="828">
        <f t="shared" si="9"/>
        <v>0</v>
      </c>
      <c r="G291" s="1058"/>
      <c r="H291" s="615" t="str">
        <f>IF('GRP Macros'!K114+'GRP Macros'!AE114=0,"",'GRP Macros'!K114+'GRP Macros'!AE114)</f>
        <v/>
      </c>
      <c r="I291" s="827" t="str">
        <f>IF('GRP Macros'!L114+'GRP Macros'!AF114=0,"",'GRP Macros'!L114+'GRP Macros'!AF114)</f>
        <v/>
      </c>
      <c r="J291" s="345" t="str">
        <f>IF('GRP Macros'!M114+'GRP Macros'!AG114=0,"",'GRP Macros'!M114+'GRP Macros'!AG114)</f>
        <v/>
      </c>
      <c r="K291" s="345" t="str">
        <f>IF('GRP Macros'!N114+'GRP Macros'!AH114=0,"",'GRP Macros'!N114+'GRP Macros'!AH114)</f>
        <v/>
      </c>
      <c r="L291" s="827" t="str">
        <f>IF('GRP Macros'!O114+'GRP Macros'!AI114=0,"",'GRP Macros'!O114+'GRP Macros'!AI114)</f>
        <v/>
      </c>
      <c r="M291" s="827" t="str">
        <f>IF('GRP Macros'!P114+'GRP Macros'!AJ114=0,"",'GRP Macros'!P114+'GRP Macros'!AJ114)</f>
        <v/>
      </c>
      <c r="N291" s="827" t="str">
        <f>IF('GRP Macros'!Q114+'GRP Macros'!AK114=0,"",'GRP Macros'!Q114+'GRP Macros'!AK114)</f>
        <v/>
      </c>
      <c r="O291" s="345" t="str">
        <f>IF('GRP Macros'!R114+'GRP Macros'!AL114=0,"",'GRP Macros'!R114+'GRP Macros'!AL114)</f>
        <v/>
      </c>
      <c r="P291" s="827" t="str">
        <f>IF('GRP Macros'!S114+'GRP Macros'!AM114=0,"",'GRP Macros'!S114+'GRP Macros'!AM114)</f>
        <v/>
      </c>
      <c r="Q291" s="345" t="str">
        <f>IF('GRP Macros'!T114+'GRP Macros'!AN114=0,"",'GRP Macros'!T114+'GRP Macros'!AN114)</f>
        <v/>
      </c>
      <c r="R291" s="827" t="str">
        <f>IF('GRP Macros'!U114+'GRP Macros'!AO114=0,"",'GRP Macros'!U114+'GRP Macros'!AO114)</f>
        <v/>
      </c>
      <c r="S291" s="827" t="str">
        <f>IF('GRP Macros'!V114+'GRP Macros'!AP114=0,"",'GRP Macros'!V114+'GRP Macros'!AP114)</f>
        <v/>
      </c>
      <c r="T291" s="345" t="str">
        <f>IF('GRP Macros'!W114+'GRP Macros'!AQ114=0,"",'GRP Macros'!W114+'GRP Macros'!AQ114)</f>
        <v/>
      </c>
      <c r="U291" s="827" t="str">
        <f>IF('GRP Macros'!X114+'GRP Macros'!AR114=0,"",'GRP Macros'!X114+'GRP Macros'!AR114)</f>
        <v/>
      </c>
      <c r="V291" s="827" t="str">
        <f>IF('GRP Macros'!Y114+'GRP Macros'!AS114=0,"",'GRP Macros'!Y114+'GRP Macros'!AS114)</f>
        <v/>
      </c>
      <c r="W291" s="827" t="str">
        <f>IF('GRP Macros'!Z114+'GRP Macros'!AT114=0,"",'GRP Macros'!Z114+'GRP Macros'!AT114)</f>
        <v/>
      </c>
      <c r="X291" s="827" t="str">
        <f>IF('GRP Macros'!AA114+'GRP Macros'!AU114=0,"",'GRP Macros'!AA114+'GRP Macros'!AU114)</f>
        <v/>
      </c>
      <c r="Y291" s="827" t="str">
        <f>IF('GRP Macros'!AB114+'GRP Macros'!AV114=0,"",'GRP Macros'!AB114+'GRP Macros'!AV114)</f>
        <v/>
      </c>
      <c r="Z291" s="616" t="str">
        <f>IF('GRP Macros'!AC114+'GRP Macros'!AW114=0,"",'GRP Macros'!AC114+'GRP Macros'!AW114)</f>
        <v/>
      </c>
    </row>
    <row r="292" spans="3:26" ht="15.6">
      <c r="C292" s="614" t="s">
        <v>31120</v>
      </c>
      <c r="D292" s="833" t="s">
        <v>30692</v>
      </c>
      <c r="E292" s="833" t="s">
        <v>31121</v>
      </c>
      <c r="F292" s="828">
        <f t="shared" si="9"/>
        <v>0</v>
      </c>
      <c r="G292" s="1058"/>
      <c r="H292" s="615" t="str">
        <f>IF('GRP Macros'!K115+'GRP Macros'!AE115=0,"",'GRP Macros'!K115+'GRP Macros'!AE115)</f>
        <v/>
      </c>
      <c r="I292" s="827" t="str">
        <f>IF('GRP Macros'!L115+'GRP Macros'!AF115=0,"",'GRP Macros'!L115+'GRP Macros'!AF115)</f>
        <v/>
      </c>
      <c r="J292" s="345" t="str">
        <f>IF('GRP Macros'!M115+'GRP Macros'!AG115=0,"",'GRP Macros'!M115+'GRP Macros'!AG115)</f>
        <v/>
      </c>
      <c r="K292" s="345" t="str">
        <f>IF('GRP Macros'!N115+'GRP Macros'!AH115=0,"",'GRP Macros'!N115+'GRP Macros'!AH115)</f>
        <v/>
      </c>
      <c r="L292" s="827" t="str">
        <f>IF('GRP Macros'!O115+'GRP Macros'!AI115=0,"",'GRP Macros'!O115+'GRP Macros'!AI115)</f>
        <v/>
      </c>
      <c r="M292" s="827" t="str">
        <f>IF('GRP Macros'!P115+'GRP Macros'!AJ115=0,"",'GRP Macros'!P115+'GRP Macros'!AJ115)</f>
        <v/>
      </c>
      <c r="N292" s="827" t="str">
        <f>IF('GRP Macros'!Q115+'GRP Macros'!AK115=0,"",'GRP Macros'!Q115+'GRP Macros'!AK115)</f>
        <v/>
      </c>
      <c r="O292" s="345" t="str">
        <f>IF('GRP Macros'!R115+'GRP Macros'!AL115=0,"",'GRP Macros'!R115+'GRP Macros'!AL115)</f>
        <v/>
      </c>
      <c r="P292" s="827" t="str">
        <f>IF('GRP Macros'!S115+'GRP Macros'!AM115=0,"",'GRP Macros'!S115+'GRP Macros'!AM115)</f>
        <v/>
      </c>
      <c r="Q292" s="345" t="str">
        <f>IF('GRP Macros'!T115+'GRP Macros'!AN115=0,"",'GRP Macros'!T115+'GRP Macros'!AN115)</f>
        <v/>
      </c>
      <c r="R292" s="827" t="str">
        <f>IF('GRP Macros'!U115+'GRP Macros'!AO115=0,"",'GRP Macros'!U115+'GRP Macros'!AO115)</f>
        <v/>
      </c>
      <c r="S292" s="827" t="str">
        <f>IF('GRP Macros'!V115+'GRP Macros'!AP115=0,"",'GRP Macros'!V115+'GRP Macros'!AP115)</f>
        <v/>
      </c>
      <c r="T292" s="345" t="str">
        <f>IF('GRP Macros'!W115+'GRP Macros'!AQ115=0,"",'GRP Macros'!W115+'GRP Macros'!AQ115)</f>
        <v/>
      </c>
      <c r="U292" s="827" t="str">
        <f>IF('GRP Macros'!X115+'GRP Macros'!AR115=0,"",'GRP Macros'!X115+'GRP Macros'!AR115)</f>
        <v/>
      </c>
      <c r="V292" s="827" t="str">
        <f>IF('GRP Macros'!Y115+'GRP Macros'!AS115=0,"",'GRP Macros'!Y115+'GRP Macros'!AS115)</f>
        <v/>
      </c>
      <c r="W292" s="827" t="str">
        <f>IF('GRP Macros'!Z115+'GRP Macros'!AT115=0,"",'GRP Macros'!Z115+'GRP Macros'!AT115)</f>
        <v/>
      </c>
      <c r="X292" s="827" t="str">
        <f>IF('GRP Macros'!AA115+'GRP Macros'!AU115=0,"",'GRP Macros'!AA115+'GRP Macros'!AU115)</f>
        <v/>
      </c>
      <c r="Y292" s="827" t="str">
        <f>IF('GRP Macros'!AB115+'GRP Macros'!AV115=0,"",'GRP Macros'!AB115+'GRP Macros'!AV115)</f>
        <v/>
      </c>
      <c r="Z292" s="616" t="str">
        <f>IF('GRP Macros'!AC115+'GRP Macros'!AW115=0,"",'GRP Macros'!AC115+'GRP Macros'!AW115)</f>
        <v/>
      </c>
    </row>
    <row r="293" spans="3:26" ht="15.6">
      <c r="C293" s="614" t="s">
        <v>31122</v>
      </c>
      <c r="D293" s="833" t="s">
        <v>30692</v>
      </c>
      <c r="E293" s="833" t="s">
        <v>31123</v>
      </c>
      <c r="F293" s="828">
        <f t="shared" si="9"/>
        <v>0</v>
      </c>
      <c r="G293" s="1058"/>
      <c r="H293" s="615" t="str">
        <f>IF('GRP Macros'!K116+'GRP Macros'!AE116=0,"",'GRP Macros'!K116+'GRP Macros'!AE116)</f>
        <v/>
      </c>
      <c r="I293" s="827" t="str">
        <f>IF('GRP Macros'!L116+'GRP Macros'!AF116=0,"",'GRP Macros'!L116+'GRP Macros'!AF116)</f>
        <v/>
      </c>
      <c r="J293" s="345" t="str">
        <f>IF('GRP Macros'!M116+'GRP Macros'!AG116=0,"",'GRP Macros'!M116+'GRP Macros'!AG116)</f>
        <v/>
      </c>
      <c r="K293" s="345" t="str">
        <f>IF('GRP Macros'!N116+'GRP Macros'!AH116=0,"",'GRP Macros'!N116+'GRP Macros'!AH116)</f>
        <v/>
      </c>
      <c r="L293" s="827" t="str">
        <f>IF('GRP Macros'!O116+'GRP Macros'!AI116=0,"",'GRP Macros'!O116+'GRP Macros'!AI116)</f>
        <v/>
      </c>
      <c r="M293" s="827" t="str">
        <f>IF('GRP Macros'!P116+'GRP Macros'!AJ116=0,"",'GRP Macros'!P116+'GRP Macros'!AJ116)</f>
        <v/>
      </c>
      <c r="N293" s="827" t="str">
        <f>IF('GRP Macros'!Q116+'GRP Macros'!AK116=0,"",'GRP Macros'!Q116+'GRP Macros'!AK116)</f>
        <v/>
      </c>
      <c r="O293" s="345" t="str">
        <f>IF('GRP Macros'!R116+'GRP Macros'!AL116=0,"",'GRP Macros'!R116+'GRP Macros'!AL116)</f>
        <v/>
      </c>
      <c r="P293" s="827" t="str">
        <f>IF('GRP Macros'!S116+'GRP Macros'!AM116=0,"",'GRP Macros'!S116+'GRP Macros'!AM116)</f>
        <v/>
      </c>
      <c r="Q293" s="345" t="str">
        <f>IF('GRP Macros'!T116+'GRP Macros'!AN116=0,"",'GRP Macros'!T116+'GRP Macros'!AN116)</f>
        <v/>
      </c>
      <c r="R293" s="827" t="str">
        <f>IF('GRP Macros'!U116+'GRP Macros'!AO116=0,"",'GRP Macros'!U116+'GRP Macros'!AO116)</f>
        <v/>
      </c>
      <c r="S293" s="827" t="str">
        <f>IF('GRP Macros'!V116+'GRP Macros'!AP116=0,"",'GRP Macros'!V116+'GRP Macros'!AP116)</f>
        <v/>
      </c>
      <c r="T293" s="345" t="str">
        <f>IF('GRP Macros'!W116+'GRP Macros'!AQ116=0,"",'GRP Macros'!W116+'GRP Macros'!AQ116)</f>
        <v/>
      </c>
      <c r="U293" s="827" t="str">
        <f>IF('GRP Macros'!X116+'GRP Macros'!AR116=0,"",'GRP Macros'!X116+'GRP Macros'!AR116)</f>
        <v/>
      </c>
      <c r="V293" s="827" t="str">
        <f>IF('GRP Macros'!Y116+'GRP Macros'!AS116=0,"",'GRP Macros'!Y116+'GRP Macros'!AS116)</f>
        <v/>
      </c>
      <c r="W293" s="827" t="str">
        <f>IF('GRP Macros'!Z116+'GRP Macros'!AT116=0,"",'GRP Macros'!Z116+'GRP Macros'!AT116)</f>
        <v/>
      </c>
      <c r="X293" s="827" t="str">
        <f>IF('GRP Macros'!AA116+'GRP Macros'!AU116=0,"",'GRP Macros'!AA116+'GRP Macros'!AU116)</f>
        <v/>
      </c>
      <c r="Y293" s="827" t="str">
        <f>IF('GRP Macros'!AB116+'GRP Macros'!AV116=0,"",'GRP Macros'!AB116+'GRP Macros'!AV116)</f>
        <v/>
      </c>
      <c r="Z293" s="616" t="str">
        <f>IF('GRP Macros'!AC116+'GRP Macros'!AW116=0,"",'GRP Macros'!AC116+'GRP Macros'!AW116)</f>
        <v/>
      </c>
    </row>
    <row r="294" spans="3:26" ht="15.6">
      <c r="C294" s="614" t="s">
        <v>31124</v>
      </c>
      <c r="D294" s="833" t="s">
        <v>30692</v>
      </c>
      <c r="E294" s="833" t="s">
        <v>31125</v>
      </c>
      <c r="F294" s="828">
        <f t="shared" si="9"/>
        <v>0</v>
      </c>
      <c r="G294" s="1058"/>
      <c r="H294" s="615" t="str">
        <f>IF('GRP Macros'!K117+'GRP Macros'!AE117=0,"",'GRP Macros'!K117+'GRP Macros'!AE117)</f>
        <v/>
      </c>
      <c r="I294" s="827" t="str">
        <f>IF('GRP Macros'!L117+'GRP Macros'!AF117=0,"",'GRP Macros'!L117+'GRP Macros'!AF117)</f>
        <v/>
      </c>
      <c r="J294" s="345" t="str">
        <f>IF('GRP Macros'!M117+'GRP Macros'!AG117=0,"",'GRP Macros'!M117+'GRP Macros'!AG117)</f>
        <v/>
      </c>
      <c r="K294" s="345" t="str">
        <f>IF('GRP Macros'!N117+'GRP Macros'!AH117=0,"",'GRP Macros'!N117+'GRP Macros'!AH117)</f>
        <v/>
      </c>
      <c r="L294" s="827" t="str">
        <f>IF('GRP Macros'!O117+'GRP Macros'!AI117=0,"",'GRP Macros'!O117+'GRP Macros'!AI117)</f>
        <v/>
      </c>
      <c r="M294" s="827" t="str">
        <f>IF('GRP Macros'!P117+'GRP Macros'!AJ117=0,"",'GRP Macros'!P117+'GRP Macros'!AJ117)</f>
        <v/>
      </c>
      <c r="N294" s="827" t="str">
        <f>IF('GRP Macros'!Q117+'GRP Macros'!AK117=0,"",'GRP Macros'!Q117+'GRP Macros'!AK117)</f>
        <v/>
      </c>
      <c r="O294" s="345" t="str">
        <f>IF('GRP Macros'!R117+'GRP Macros'!AL117=0,"",'GRP Macros'!R117+'GRP Macros'!AL117)</f>
        <v/>
      </c>
      <c r="P294" s="827" t="str">
        <f>IF('GRP Macros'!S117+'GRP Macros'!AM117=0,"",'GRP Macros'!S117+'GRP Macros'!AM117)</f>
        <v/>
      </c>
      <c r="Q294" s="345" t="str">
        <f>IF('GRP Macros'!T117+'GRP Macros'!AN117=0,"",'GRP Macros'!T117+'GRP Macros'!AN117)</f>
        <v/>
      </c>
      <c r="R294" s="827" t="str">
        <f>IF('GRP Macros'!U117+'GRP Macros'!AO117=0,"",'GRP Macros'!U117+'GRP Macros'!AO117)</f>
        <v/>
      </c>
      <c r="S294" s="827" t="str">
        <f>IF('GRP Macros'!V117+'GRP Macros'!AP117=0,"",'GRP Macros'!V117+'GRP Macros'!AP117)</f>
        <v/>
      </c>
      <c r="T294" s="345" t="str">
        <f>IF('GRP Macros'!W117+'GRP Macros'!AQ117=0,"",'GRP Macros'!W117+'GRP Macros'!AQ117)</f>
        <v/>
      </c>
      <c r="U294" s="827" t="str">
        <f>IF('GRP Macros'!X117+'GRP Macros'!AR117=0,"",'GRP Macros'!X117+'GRP Macros'!AR117)</f>
        <v/>
      </c>
      <c r="V294" s="827" t="str">
        <f>IF('GRP Macros'!Y117+'GRP Macros'!AS117=0,"",'GRP Macros'!Y117+'GRP Macros'!AS117)</f>
        <v/>
      </c>
      <c r="W294" s="827" t="str">
        <f>IF('GRP Macros'!Z117+'GRP Macros'!AT117=0,"",'GRP Macros'!Z117+'GRP Macros'!AT117)</f>
        <v/>
      </c>
      <c r="X294" s="827" t="str">
        <f>IF('GRP Macros'!AA117+'GRP Macros'!AU117=0,"",'GRP Macros'!AA117+'GRP Macros'!AU117)</f>
        <v/>
      </c>
      <c r="Y294" s="827" t="str">
        <f>IF('GRP Macros'!AB117+'GRP Macros'!AV117=0,"",'GRP Macros'!AB117+'GRP Macros'!AV117)</f>
        <v/>
      </c>
      <c r="Z294" s="616" t="str">
        <f>IF('GRP Macros'!AC117+'GRP Macros'!AW117=0,"",'GRP Macros'!AC117+'GRP Macros'!AW117)</f>
        <v/>
      </c>
    </row>
    <row r="295" spans="3:26" ht="15.6">
      <c r="C295" s="614" t="s">
        <v>31126</v>
      </c>
      <c r="D295" s="833" t="s">
        <v>30692</v>
      </c>
      <c r="E295" s="833" t="s">
        <v>31127</v>
      </c>
      <c r="F295" s="828">
        <f t="shared" si="9"/>
        <v>0</v>
      </c>
      <c r="G295" s="1058"/>
      <c r="H295" s="615" t="str">
        <f>IF('GRP Macros'!K118+'GRP Macros'!AE118=0,"",'GRP Macros'!K118+'GRP Macros'!AE118)</f>
        <v/>
      </c>
      <c r="I295" s="827" t="str">
        <f>IF('GRP Macros'!L118+'GRP Macros'!AF118=0,"",'GRP Macros'!L118+'GRP Macros'!AF118)</f>
        <v/>
      </c>
      <c r="J295" s="345" t="str">
        <f>IF('GRP Macros'!M118+'GRP Macros'!AG118=0,"",'GRP Macros'!M118+'GRP Macros'!AG118)</f>
        <v/>
      </c>
      <c r="K295" s="345" t="str">
        <f>IF('GRP Macros'!N118+'GRP Macros'!AH118=0,"",'GRP Macros'!N118+'GRP Macros'!AH118)</f>
        <v/>
      </c>
      <c r="L295" s="827" t="str">
        <f>IF('GRP Macros'!O118+'GRP Macros'!AI118=0,"",'GRP Macros'!O118+'GRP Macros'!AI118)</f>
        <v/>
      </c>
      <c r="M295" s="827" t="str">
        <f>IF('GRP Macros'!P118+'GRP Macros'!AJ118=0,"",'GRP Macros'!P118+'GRP Macros'!AJ118)</f>
        <v/>
      </c>
      <c r="N295" s="827" t="str">
        <f>IF('GRP Macros'!Q118+'GRP Macros'!AK118=0,"",'GRP Macros'!Q118+'GRP Macros'!AK118)</f>
        <v/>
      </c>
      <c r="O295" s="345" t="str">
        <f>IF('GRP Macros'!R118+'GRP Macros'!AL118=0,"",'GRP Macros'!R118+'GRP Macros'!AL118)</f>
        <v/>
      </c>
      <c r="P295" s="827" t="str">
        <f>IF('GRP Macros'!S118+'GRP Macros'!AM118=0,"",'GRP Macros'!S118+'GRP Macros'!AM118)</f>
        <v/>
      </c>
      <c r="Q295" s="345" t="str">
        <f>IF('GRP Macros'!T118+'GRP Macros'!AN118=0,"",'GRP Macros'!T118+'GRP Macros'!AN118)</f>
        <v/>
      </c>
      <c r="R295" s="827" t="str">
        <f>IF('GRP Macros'!U118+'GRP Macros'!AO118=0,"",'GRP Macros'!U118+'GRP Macros'!AO118)</f>
        <v/>
      </c>
      <c r="S295" s="827" t="str">
        <f>IF('GRP Macros'!V118+'GRP Macros'!AP118=0,"",'GRP Macros'!V118+'GRP Macros'!AP118)</f>
        <v/>
      </c>
      <c r="T295" s="345" t="str">
        <f>IF('GRP Macros'!W118+'GRP Macros'!AQ118=0,"",'GRP Macros'!W118+'GRP Macros'!AQ118)</f>
        <v/>
      </c>
      <c r="U295" s="827" t="str">
        <f>IF('GRP Macros'!X118+'GRP Macros'!AR118=0,"",'GRP Macros'!X118+'GRP Macros'!AR118)</f>
        <v/>
      </c>
      <c r="V295" s="827" t="str">
        <f>IF('GRP Macros'!Y118+'GRP Macros'!AS118=0,"",'GRP Macros'!Y118+'GRP Macros'!AS118)</f>
        <v/>
      </c>
      <c r="W295" s="827" t="str">
        <f>IF('GRP Macros'!Z118+'GRP Macros'!AT118=0,"",'GRP Macros'!Z118+'GRP Macros'!AT118)</f>
        <v/>
      </c>
      <c r="X295" s="827" t="str">
        <f>IF('GRP Macros'!AA118+'GRP Macros'!AU118=0,"",'GRP Macros'!AA118+'GRP Macros'!AU118)</f>
        <v/>
      </c>
      <c r="Y295" s="827" t="str">
        <f>IF('GRP Macros'!AB118+'GRP Macros'!AV118=0,"",'GRP Macros'!AB118+'GRP Macros'!AV118)</f>
        <v/>
      </c>
      <c r="Z295" s="616" t="str">
        <f>IF('GRP Macros'!AC118+'GRP Macros'!AW118=0,"",'GRP Macros'!AC118+'GRP Macros'!AW118)</f>
        <v/>
      </c>
    </row>
    <row r="296" spans="3:26" ht="15.6">
      <c r="C296" s="614"/>
      <c r="D296" s="833"/>
      <c r="E296" s="833"/>
      <c r="F296" s="828"/>
      <c r="G296" s="1058"/>
      <c r="H296" s="615"/>
      <c r="I296" s="827"/>
      <c r="J296" s="827"/>
      <c r="K296" s="827"/>
      <c r="L296" s="827"/>
      <c r="M296" s="827"/>
      <c r="N296" s="827"/>
      <c r="O296" s="827"/>
      <c r="P296" s="827"/>
      <c r="Q296" s="827"/>
      <c r="R296" s="827"/>
      <c r="S296" s="827"/>
      <c r="T296" s="827"/>
      <c r="U296" s="827"/>
      <c r="V296" s="827"/>
      <c r="W296" s="827"/>
      <c r="X296" s="827"/>
      <c r="Y296" s="827"/>
      <c r="Z296" s="616"/>
    </row>
    <row r="297" spans="3:26" ht="15.6">
      <c r="C297" s="614" t="s">
        <v>31128</v>
      </c>
      <c r="D297" s="833" t="s">
        <v>30692</v>
      </c>
      <c r="E297" s="833" t="s">
        <v>31129</v>
      </c>
      <c r="F297" s="828">
        <f t="shared" ref="F297:F334" si="10">SUM(H297:Z297)</f>
        <v>0</v>
      </c>
      <c r="G297" s="1058"/>
      <c r="H297" s="615" t="str">
        <f>IF('GRP Macros'!K80+'GRP Macros'!AE80=0,"",'GRP Macros'!K80+'GRP Macros'!AE80)</f>
        <v/>
      </c>
      <c r="I297" s="827" t="str">
        <f>IF('GRP Macros'!L80+'GRP Macros'!AF80=0,"",'GRP Macros'!L80+'GRP Macros'!AF80)</f>
        <v/>
      </c>
      <c r="J297" s="345" t="str">
        <f>IF('GRP Macros'!M80+'GRP Macros'!AG80=0,"",'GRP Macros'!M80+'GRP Macros'!AG80)</f>
        <v/>
      </c>
      <c r="K297" s="345" t="str">
        <f>IF('GRP Macros'!N80+'GRP Macros'!AH80=0,"",'GRP Macros'!N80+'GRP Macros'!AH80)</f>
        <v/>
      </c>
      <c r="L297" s="827" t="str">
        <f>IF('GRP Macros'!O80+'GRP Macros'!AI80=0,"",'GRP Macros'!O80+'GRP Macros'!AI80)</f>
        <v/>
      </c>
      <c r="M297" s="827" t="str">
        <f>IF('GRP Macros'!P80+'GRP Macros'!AJ80=0,"",'GRP Macros'!P80+'GRP Macros'!AJ80)</f>
        <v/>
      </c>
      <c r="N297" s="827" t="str">
        <f>IF('GRP Macros'!Q80+'GRP Macros'!AK80=0,"",'GRP Macros'!Q80+'GRP Macros'!AK80)</f>
        <v/>
      </c>
      <c r="O297" s="345" t="str">
        <f>IF('GRP Macros'!R80+'GRP Macros'!AL80=0,"",'GRP Macros'!R80+'GRP Macros'!AL80)</f>
        <v/>
      </c>
      <c r="P297" s="827" t="str">
        <f>IF('GRP Macros'!S80+'GRP Macros'!AM80=0,"",'GRP Macros'!S80+'GRP Macros'!AM80)</f>
        <v/>
      </c>
      <c r="Q297" s="345" t="str">
        <f>IF('GRP Macros'!T80+'GRP Macros'!AN80=0,"",'GRP Macros'!T80+'GRP Macros'!AN80)</f>
        <v/>
      </c>
      <c r="R297" s="827" t="str">
        <f>IF('GRP Macros'!U80+'GRP Macros'!AO80=0,"",'GRP Macros'!U80+'GRP Macros'!AO80)</f>
        <v/>
      </c>
      <c r="S297" s="827" t="str">
        <f>IF('GRP Macros'!V80+'GRP Macros'!AP80=0,"",'GRP Macros'!V80+'GRP Macros'!AP80)</f>
        <v/>
      </c>
      <c r="T297" s="345" t="str">
        <f>IF('GRP Macros'!W80+'GRP Macros'!AQ80=0,"",'GRP Macros'!W80+'GRP Macros'!AQ80)</f>
        <v/>
      </c>
      <c r="U297" s="827" t="str">
        <f>IF('GRP Macros'!X80+'GRP Macros'!AR80=0,"",'GRP Macros'!X80+'GRP Macros'!AR80)</f>
        <v/>
      </c>
      <c r="V297" s="827" t="str">
        <f>IF('GRP Macros'!Y80+'GRP Macros'!AS80=0,"",'GRP Macros'!Y80+'GRP Macros'!AS80)</f>
        <v/>
      </c>
      <c r="W297" s="827" t="str">
        <f>IF('GRP Macros'!Z80+'GRP Macros'!AT80=0,"",'GRP Macros'!Z80+'GRP Macros'!AT80)</f>
        <v/>
      </c>
      <c r="X297" s="827" t="str">
        <f>IF('GRP Macros'!AA80+'GRP Macros'!AU80=0,"",'GRP Macros'!AA80+'GRP Macros'!AU80)</f>
        <v/>
      </c>
      <c r="Y297" s="827" t="str">
        <f>IF('GRP Macros'!AB80+'GRP Macros'!AV80=0,"",'GRP Macros'!AB80+'GRP Macros'!AV80)</f>
        <v/>
      </c>
      <c r="Z297" s="616" t="str">
        <f>IF('GRP Macros'!AC80+'GRP Macros'!AW80=0,"",'GRP Macros'!AC80+'GRP Macros'!AW80)</f>
        <v/>
      </c>
    </row>
    <row r="298" spans="3:26" ht="15.6">
      <c r="C298" s="614" t="s">
        <v>31130</v>
      </c>
      <c r="D298" s="833" t="s">
        <v>30692</v>
      </c>
      <c r="E298" s="833" t="s">
        <v>31131</v>
      </c>
      <c r="F298" s="828">
        <f t="shared" si="10"/>
        <v>0</v>
      </c>
      <c r="G298" s="1058"/>
      <c r="H298" s="615" t="str">
        <f>IF('GRP Macros'!K81+'GRP Macros'!AE81=0,"",'GRP Macros'!K81+'GRP Macros'!AE81)</f>
        <v/>
      </c>
      <c r="I298" s="827" t="str">
        <f>IF('GRP Macros'!L81+'GRP Macros'!AF81=0,"",'GRP Macros'!L81+'GRP Macros'!AF81)</f>
        <v/>
      </c>
      <c r="J298" s="345" t="str">
        <f>IF('GRP Macros'!M81+'GRP Macros'!AG81=0,"",'GRP Macros'!M81+'GRP Macros'!AG81)</f>
        <v/>
      </c>
      <c r="K298" s="345" t="str">
        <f>IF('GRP Macros'!N81+'GRP Macros'!AH81=0,"",'GRP Macros'!N81+'GRP Macros'!AH81)</f>
        <v/>
      </c>
      <c r="L298" s="827" t="str">
        <f>IF('GRP Macros'!O81+'GRP Macros'!AI81=0,"",'GRP Macros'!O81+'GRP Macros'!AI81)</f>
        <v/>
      </c>
      <c r="M298" s="827" t="str">
        <f>IF('GRP Macros'!P81+'GRP Macros'!AJ81=0,"",'GRP Macros'!P81+'GRP Macros'!AJ81)</f>
        <v/>
      </c>
      <c r="N298" s="827" t="str">
        <f>IF('GRP Macros'!Q81+'GRP Macros'!AK81=0,"",'GRP Macros'!Q81+'GRP Macros'!AK81)</f>
        <v/>
      </c>
      <c r="O298" s="345" t="str">
        <f>IF('GRP Macros'!R81+'GRP Macros'!AL81=0,"",'GRP Macros'!R81+'GRP Macros'!AL81)</f>
        <v/>
      </c>
      <c r="P298" s="827" t="str">
        <f>IF('GRP Macros'!S81+'GRP Macros'!AM81=0,"",'GRP Macros'!S81+'GRP Macros'!AM81)</f>
        <v/>
      </c>
      <c r="Q298" s="345" t="str">
        <f>IF('GRP Macros'!T81+'GRP Macros'!AN81=0,"",'GRP Macros'!T81+'GRP Macros'!AN81)</f>
        <v/>
      </c>
      <c r="R298" s="827" t="str">
        <f>IF('GRP Macros'!U81+'GRP Macros'!AO81=0,"",'GRP Macros'!U81+'GRP Macros'!AO81)</f>
        <v/>
      </c>
      <c r="S298" s="827" t="str">
        <f>IF('GRP Macros'!V81+'GRP Macros'!AP81=0,"",'GRP Macros'!V81+'GRP Macros'!AP81)</f>
        <v/>
      </c>
      <c r="T298" s="345" t="str">
        <f>IF('GRP Macros'!W81+'GRP Macros'!AQ81=0,"",'GRP Macros'!W81+'GRP Macros'!AQ81)</f>
        <v/>
      </c>
      <c r="U298" s="827" t="str">
        <f>IF('GRP Macros'!X81+'GRP Macros'!AR81=0,"",'GRP Macros'!X81+'GRP Macros'!AR81)</f>
        <v/>
      </c>
      <c r="V298" s="827" t="str">
        <f>IF('GRP Macros'!Y81+'GRP Macros'!AS81=0,"",'GRP Macros'!Y81+'GRP Macros'!AS81)</f>
        <v/>
      </c>
      <c r="W298" s="827" t="str">
        <f>IF('GRP Macros'!Z81+'GRP Macros'!AT81=0,"",'GRP Macros'!Z81+'GRP Macros'!AT81)</f>
        <v/>
      </c>
      <c r="X298" s="827" t="str">
        <f>IF('GRP Macros'!AA81+'GRP Macros'!AU81=0,"",'GRP Macros'!AA81+'GRP Macros'!AU81)</f>
        <v/>
      </c>
      <c r="Y298" s="827" t="str">
        <f>IF('GRP Macros'!AB81+'GRP Macros'!AV81=0,"",'GRP Macros'!AB81+'GRP Macros'!AV81)</f>
        <v/>
      </c>
      <c r="Z298" s="616" t="str">
        <f>IF('GRP Macros'!AC81+'GRP Macros'!AW81=0,"",'GRP Macros'!AC81+'GRP Macros'!AW81)</f>
        <v/>
      </c>
    </row>
    <row r="299" spans="3:26" ht="15.6">
      <c r="C299" s="614" t="s">
        <v>31132</v>
      </c>
      <c r="D299" s="833" t="s">
        <v>30692</v>
      </c>
      <c r="E299" s="833" t="s">
        <v>31133</v>
      </c>
      <c r="F299" s="828">
        <f t="shared" si="10"/>
        <v>0</v>
      </c>
      <c r="G299" s="1058"/>
      <c r="H299" s="615" t="str">
        <f>IF('GRP Macros'!K82+'GRP Macros'!AE82=0,"",'GRP Macros'!K82+'GRP Macros'!AE82)</f>
        <v/>
      </c>
      <c r="I299" s="827" t="str">
        <f>IF('GRP Macros'!L82+'GRP Macros'!AF82=0,"",'GRP Macros'!L82+'GRP Macros'!AF82)</f>
        <v/>
      </c>
      <c r="J299" s="345" t="str">
        <f>IF('GRP Macros'!M82+'GRP Macros'!AG82=0,"",'GRP Macros'!M82+'GRP Macros'!AG82)</f>
        <v/>
      </c>
      <c r="K299" s="345" t="str">
        <f>IF('GRP Macros'!N82+'GRP Macros'!AH82=0,"",'GRP Macros'!N82+'GRP Macros'!AH82)</f>
        <v/>
      </c>
      <c r="L299" s="827" t="str">
        <f>IF('GRP Macros'!O82+'GRP Macros'!AI82=0,"",'GRP Macros'!O82+'GRP Macros'!AI82)</f>
        <v/>
      </c>
      <c r="M299" s="827" t="str">
        <f>IF('GRP Macros'!P82+'GRP Macros'!AJ82=0,"",'GRP Macros'!P82+'GRP Macros'!AJ82)</f>
        <v/>
      </c>
      <c r="N299" s="827" t="str">
        <f>IF('GRP Macros'!Q82+'GRP Macros'!AK82=0,"",'GRP Macros'!Q82+'GRP Macros'!AK82)</f>
        <v/>
      </c>
      <c r="O299" s="345" t="str">
        <f>IF('GRP Macros'!R82+'GRP Macros'!AL82=0,"",'GRP Macros'!R82+'GRP Macros'!AL82)</f>
        <v/>
      </c>
      <c r="P299" s="827" t="str">
        <f>IF('GRP Macros'!S82+'GRP Macros'!AM82=0,"",'GRP Macros'!S82+'GRP Macros'!AM82)</f>
        <v/>
      </c>
      <c r="Q299" s="345" t="str">
        <f>IF('GRP Macros'!T82+'GRP Macros'!AN82=0,"",'GRP Macros'!T82+'GRP Macros'!AN82)</f>
        <v/>
      </c>
      <c r="R299" s="827" t="str">
        <f>IF('GRP Macros'!U82+'GRP Macros'!AO82=0,"",'GRP Macros'!U82+'GRP Macros'!AO82)</f>
        <v/>
      </c>
      <c r="S299" s="827" t="str">
        <f>IF('GRP Macros'!V82+'GRP Macros'!AP82=0,"",'GRP Macros'!V82+'GRP Macros'!AP82)</f>
        <v/>
      </c>
      <c r="T299" s="345" t="str">
        <f>IF('GRP Macros'!W82+'GRP Macros'!AQ82=0,"",'GRP Macros'!W82+'GRP Macros'!AQ82)</f>
        <v/>
      </c>
      <c r="U299" s="827" t="str">
        <f>IF('GRP Macros'!X82+'GRP Macros'!AR82=0,"",'GRP Macros'!X82+'GRP Macros'!AR82)</f>
        <v/>
      </c>
      <c r="V299" s="827" t="str">
        <f>IF('GRP Macros'!Y82+'GRP Macros'!AS82=0,"",'GRP Macros'!Y82+'GRP Macros'!AS82)</f>
        <v/>
      </c>
      <c r="W299" s="827" t="str">
        <f>IF('GRP Macros'!Z82+'GRP Macros'!AT82=0,"",'GRP Macros'!Z82+'GRP Macros'!AT82)</f>
        <v/>
      </c>
      <c r="X299" s="827" t="str">
        <f>IF('GRP Macros'!AA82+'GRP Macros'!AU82=0,"",'GRP Macros'!AA82+'GRP Macros'!AU82)</f>
        <v/>
      </c>
      <c r="Y299" s="827" t="str">
        <f>IF('GRP Macros'!AB82+'GRP Macros'!AV82=0,"",'GRP Macros'!AB82+'GRP Macros'!AV82)</f>
        <v/>
      </c>
      <c r="Z299" s="616" t="str">
        <f>IF('GRP Macros'!AC82+'GRP Macros'!AW82=0,"",'GRP Macros'!AC82+'GRP Macros'!AW82)</f>
        <v/>
      </c>
    </row>
    <row r="300" spans="3:26" ht="15.6">
      <c r="C300" s="614" t="s">
        <v>31134</v>
      </c>
      <c r="D300" s="833" t="s">
        <v>30692</v>
      </c>
      <c r="E300" s="833" t="s">
        <v>31135</v>
      </c>
      <c r="F300" s="828">
        <f t="shared" si="10"/>
        <v>0</v>
      </c>
      <c r="G300" s="1058"/>
      <c r="H300" s="615" t="str">
        <f>IF('GRP Macros'!K83+'GRP Macros'!AE83=0,"",'GRP Macros'!K83+'GRP Macros'!AE83)</f>
        <v/>
      </c>
      <c r="I300" s="827" t="str">
        <f>IF('GRP Macros'!L83+'GRP Macros'!AF83=0,"",'GRP Macros'!L83+'GRP Macros'!AF83)</f>
        <v/>
      </c>
      <c r="J300" s="345" t="str">
        <f>IF('GRP Macros'!M83+'GRP Macros'!AG83=0,"",'GRP Macros'!M83+'GRP Macros'!AG83)</f>
        <v/>
      </c>
      <c r="K300" s="345" t="str">
        <f>IF('GRP Macros'!N83+'GRP Macros'!AH83=0,"",'GRP Macros'!N83+'GRP Macros'!AH83)</f>
        <v/>
      </c>
      <c r="L300" s="827" t="str">
        <f>IF('GRP Macros'!O83+'GRP Macros'!AI83=0,"",'GRP Macros'!O83+'GRP Macros'!AI83)</f>
        <v/>
      </c>
      <c r="M300" s="827" t="str">
        <f>IF('GRP Macros'!P83+'GRP Macros'!AJ83=0,"",'GRP Macros'!P83+'GRP Macros'!AJ83)</f>
        <v/>
      </c>
      <c r="N300" s="827" t="str">
        <f>IF('GRP Macros'!Q83+'GRP Macros'!AK83=0,"",'GRP Macros'!Q83+'GRP Macros'!AK83)</f>
        <v/>
      </c>
      <c r="O300" s="345" t="str">
        <f>IF('GRP Macros'!R83+'GRP Macros'!AL83=0,"",'GRP Macros'!R83+'GRP Macros'!AL83)</f>
        <v/>
      </c>
      <c r="P300" s="827" t="str">
        <f>IF('GRP Macros'!S83+'GRP Macros'!AM83=0,"",'GRP Macros'!S83+'GRP Macros'!AM83)</f>
        <v/>
      </c>
      <c r="Q300" s="345" t="str">
        <f>IF('GRP Macros'!T83+'GRP Macros'!AN83=0,"",'GRP Macros'!T83+'GRP Macros'!AN83)</f>
        <v/>
      </c>
      <c r="R300" s="827" t="str">
        <f>IF('GRP Macros'!U83+'GRP Macros'!AO83=0,"",'GRP Macros'!U83+'GRP Macros'!AO83)</f>
        <v/>
      </c>
      <c r="S300" s="827" t="str">
        <f>IF('GRP Macros'!V83+'GRP Macros'!AP83=0,"",'GRP Macros'!V83+'GRP Macros'!AP83)</f>
        <v/>
      </c>
      <c r="T300" s="345" t="str">
        <f>IF('GRP Macros'!W83+'GRP Macros'!AQ83=0,"",'GRP Macros'!W83+'GRP Macros'!AQ83)</f>
        <v/>
      </c>
      <c r="U300" s="827" t="str">
        <f>IF('GRP Macros'!X83+'GRP Macros'!AR83=0,"",'GRP Macros'!X83+'GRP Macros'!AR83)</f>
        <v/>
      </c>
      <c r="V300" s="827" t="str">
        <f>IF('GRP Macros'!Y83+'GRP Macros'!AS83=0,"",'GRP Macros'!Y83+'GRP Macros'!AS83)</f>
        <v/>
      </c>
      <c r="W300" s="827" t="str">
        <f>IF('GRP Macros'!Z83+'GRP Macros'!AT83=0,"",'GRP Macros'!Z83+'GRP Macros'!AT83)</f>
        <v/>
      </c>
      <c r="X300" s="827" t="str">
        <f>IF('GRP Macros'!AA83+'GRP Macros'!AU83=0,"",'GRP Macros'!AA83+'GRP Macros'!AU83)</f>
        <v/>
      </c>
      <c r="Y300" s="827" t="str">
        <f>IF('GRP Macros'!AB83+'GRP Macros'!AV83=0,"",'GRP Macros'!AB83+'GRP Macros'!AV83)</f>
        <v/>
      </c>
      <c r="Z300" s="616" t="str">
        <f>IF('GRP Macros'!AC83+'GRP Macros'!AW83=0,"",'GRP Macros'!AC83+'GRP Macros'!AW83)</f>
        <v/>
      </c>
    </row>
    <row r="301" spans="3:26" ht="15.6">
      <c r="C301" s="614" t="s">
        <v>31136</v>
      </c>
      <c r="D301" s="833" t="s">
        <v>30692</v>
      </c>
      <c r="E301" s="833" t="s">
        <v>31137</v>
      </c>
      <c r="F301" s="828">
        <f t="shared" si="10"/>
        <v>0</v>
      </c>
      <c r="G301" s="1058"/>
      <c r="H301" s="615" t="str">
        <f>IF('GRP Macros'!K84+'GRP Macros'!AE84=0,"",'GRP Macros'!K84+'GRP Macros'!AE84)</f>
        <v/>
      </c>
      <c r="I301" s="827" t="str">
        <f>IF('GRP Macros'!L84+'GRP Macros'!AF84=0,"",'GRP Macros'!L84+'GRP Macros'!AF84)</f>
        <v/>
      </c>
      <c r="J301" s="345" t="str">
        <f>IF('GRP Macros'!M84+'GRP Macros'!AG84=0,"",'GRP Macros'!M84+'GRP Macros'!AG84)</f>
        <v/>
      </c>
      <c r="K301" s="345" t="str">
        <f>IF('GRP Macros'!N84+'GRP Macros'!AH84=0,"",'GRP Macros'!N84+'GRP Macros'!AH84)</f>
        <v/>
      </c>
      <c r="L301" s="827" t="str">
        <f>IF('GRP Macros'!O84+'GRP Macros'!AI84=0,"",'GRP Macros'!O84+'GRP Macros'!AI84)</f>
        <v/>
      </c>
      <c r="M301" s="827" t="str">
        <f>IF('GRP Macros'!P84+'GRP Macros'!AJ84=0,"",'GRP Macros'!P84+'GRP Macros'!AJ84)</f>
        <v/>
      </c>
      <c r="N301" s="827" t="str">
        <f>IF('GRP Macros'!Q84+'GRP Macros'!AK84=0,"",'GRP Macros'!Q84+'GRP Macros'!AK84)</f>
        <v/>
      </c>
      <c r="O301" s="345" t="str">
        <f>IF('GRP Macros'!R84+'GRP Macros'!AL84=0,"",'GRP Macros'!R84+'GRP Macros'!AL84)</f>
        <v/>
      </c>
      <c r="P301" s="827" t="str">
        <f>IF('GRP Macros'!S84+'GRP Macros'!AM84=0,"",'GRP Macros'!S84+'GRP Macros'!AM84)</f>
        <v/>
      </c>
      <c r="Q301" s="345" t="str">
        <f>IF('GRP Macros'!T84+'GRP Macros'!AN84=0,"",'GRP Macros'!T84+'GRP Macros'!AN84)</f>
        <v/>
      </c>
      <c r="R301" s="827" t="str">
        <f>IF('GRP Macros'!U84+'GRP Macros'!AO84=0,"",'GRP Macros'!U84+'GRP Macros'!AO84)</f>
        <v/>
      </c>
      <c r="S301" s="827" t="str">
        <f>IF('GRP Macros'!V84+'GRP Macros'!AP84=0,"",'GRP Macros'!V84+'GRP Macros'!AP84)</f>
        <v/>
      </c>
      <c r="T301" s="345" t="str">
        <f>IF('GRP Macros'!W84+'GRP Macros'!AQ84=0,"",'GRP Macros'!W84+'GRP Macros'!AQ84)</f>
        <v/>
      </c>
      <c r="U301" s="827" t="str">
        <f>IF('GRP Macros'!X84+'GRP Macros'!AR84=0,"",'GRP Macros'!X84+'GRP Macros'!AR84)</f>
        <v/>
      </c>
      <c r="V301" s="827" t="str">
        <f>IF('GRP Macros'!Y84+'GRP Macros'!AS84=0,"",'GRP Macros'!Y84+'GRP Macros'!AS84)</f>
        <v/>
      </c>
      <c r="W301" s="827" t="str">
        <f>IF('GRP Macros'!Z84+'GRP Macros'!AT84=0,"",'GRP Macros'!Z84+'GRP Macros'!AT84)</f>
        <v/>
      </c>
      <c r="X301" s="827" t="str">
        <f>IF('GRP Macros'!AA84+'GRP Macros'!AU84=0,"",'GRP Macros'!AA84+'GRP Macros'!AU84)</f>
        <v/>
      </c>
      <c r="Y301" s="827" t="str">
        <f>IF('GRP Macros'!AB84+'GRP Macros'!AV84=0,"",'GRP Macros'!AB84+'GRP Macros'!AV84)</f>
        <v/>
      </c>
      <c r="Z301" s="616" t="str">
        <f>IF('GRP Macros'!AC84+'GRP Macros'!AW84=0,"",'GRP Macros'!AC84+'GRP Macros'!AW84)</f>
        <v/>
      </c>
    </row>
    <row r="302" spans="3:26" ht="15.6">
      <c r="C302" s="614" t="s">
        <v>31138</v>
      </c>
      <c r="D302" s="833" t="s">
        <v>30692</v>
      </c>
      <c r="E302" s="833" t="s">
        <v>31139</v>
      </c>
      <c r="F302" s="828">
        <f t="shared" si="10"/>
        <v>0</v>
      </c>
      <c r="G302" s="1058"/>
      <c r="H302" s="615" t="str">
        <f>IF('GRP Macros'!K58+'GRP Macros'!AE58=0,"",'GRP Macros'!K58+'GRP Macros'!AE58)</f>
        <v/>
      </c>
      <c r="I302" s="827" t="str">
        <f>IF('GRP Macros'!L58+'GRP Macros'!AF58=0,"",'GRP Macros'!L58+'GRP Macros'!AF58)</f>
        <v/>
      </c>
      <c r="J302" s="345" t="str">
        <f>IF('GRP Macros'!M58+'GRP Macros'!AG58=0,"",'GRP Macros'!M58+'GRP Macros'!AG58)</f>
        <v/>
      </c>
      <c r="K302" s="345" t="str">
        <f>IF('GRP Macros'!N58+'GRP Macros'!AH58=0,"",'GRP Macros'!N58+'GRP Macros'!AH58)</f>
        <v/>
      </c>
      <c r="L302" s="827" t="str">
        <f>IF('GRP Macros'!O58+'GRP Macros'!AI58=0,"",'GRP Macros'!O58+'GRP Macros'!AI58)</f>
        <v/>
      </c>
      <c r="M302" s="827" t="str">
        <f>IF('GRP Macros'!P58+'GRP Macros'!AJ58=0,"",'GRP Macros'!P58+'GRP Macros'!AJ58)</f>
        <v/>
      </c>
      <c r="N302" s="827" t="str">
        <f>IF('GRP Macros'!Q58+'GRP Macros'!AK58=0,"",'GRP Macros'!Q58+'GRP Macros'!AK58)</f>
        <v/>
      </c>
      <c r="O302" s="345" t="str">
        <f>IF('GRP Macros'!R58+'GRP Macros'!AL58=0,"",'GRP Macros'!R58+'GRP Macros'!AL58)</f>
        <v/>
      </c>
      <c r="P302" s="827" t="str">
        <f>IF('GRP Macros'!S58+'GRP Macros'!AM58=0,"",'GRP Macros'!S58+'GRP Macros'!AM58)</f>
        <v/>
      </c>
      <c r="Q302" s="345" t="str">
        <f>IF('GRP Macros'!T58+'GRP Macros'!AN58=0,"",'GRP Macros'!T58+'GRP Macros'!AN58)</f>
        <v/>
      </c>
      <c r="R302" s="827" t="str">
        <f>IF('GRP Macros'!U58+'GRP Macros'!AO58=0,"",'GRP Macros'!U58+'GRP Macros'!AO58)</f>
        <v/>
      </c>
      <c r="S302" s="827" t="str">
        <f>IF('GRP Macros'!V58+'GRP Macros'!AP58=0,"",'GRP Macros'!V58+'GRP Macros'!AP58)</f>
        <v/>
      </c>
      <c r="T302" s="345" t="str">
        <f>IF('GRP Macros'!W58+'GRP Macros'!AQ58=0,"",'GRP Macros'!W58+'GRP Macros'!AQ58)</f>
        <v/>
      </c>
      <c r="U302" s="827" t="str">
        <f>IF('GRP Macros'!X58+'GRP Macros'!AR58=0,"",'GRP Macros'!X58+'GRP Macros'!AR58)</f>
        <v/>
      </c>
      <c r="V302" s="827" t="str">
        <f>IF('GRP Macros'!Y58+'GRP Macros'!AS58=0,"",'GRP Macros'!Y58+'GRP Macros'!AS58)</f>
        <v/>
      </c>
      <c r="W302" s="827" t="str">
        <f>IF('GRP Macros'!Z58+'GRP Macros'!AT58=0,"",'GRP Macros'!Z58+'GRP Macros'!AT58)</f>
        <v/>
      </c>
      <c r="X302" s="827" t="str">
        <f>IF('GRP Macros'!AA58+'GRP Macros'!AU58=0,"",'GRP Macros'!AA58+'GRP Macros'!AU58)</f>
        <v/>
      </c>
      <c r="Y302" s="827" t="str">
        <f>IF('GRP Macros'!AB58+'GRP Macros'!AV58=0,"",'GRP Macros'!AB58+'GRP Macros'!AV58)</f>
        <v/>
      </c>
      <c r="Z302" s="616" t="str">
        <f>IF('GRP Macros'!AC58+'GRP Macros'!AW58=0,"",'GRP Macros'!AC58+'GRP Macros'!AW58)</f>
        <v/>
      </c>
    </row>
    <row r="303" spans="3:26" ht="15.6">
      <c r="C303" s="614" t="s">
        <v>31140</v>
      </c>
      <c r="D303" s="833" t="s">
        <v>30692</v>
      </c>
      <c r="E303" s="833" t="s">
        <v>31141</v>
      </c>
      <c r="F303" s="828">
        <f t="shared" si="10"/>
        <v>0</v>
      </c>
      <c r="G303" s="1058"/>
      <c r="H303" s="615" t="str">
        <f>IF('GRP Macros'!K59+'GRP Macros'!AE59=0,"",'GRP Macros'!K59+'GRP Macros'!AE59)</f>
        <v/>
      </c>
      <c r="I303" s="827" t="str">
        <f>IF('GRP Macros'!L59+'GRP Macros'!AF59=0,"",'GRP Macros'!L59+'GRP Macros'!AF59)</f>
        <v/>
      </c>
      <c r="J303" s="345" t="str">
        <f>IF('GRP Macros'!M59+'GRP Macros'!AG59=0,"",'GRP Macros'!M59+'GRP Macros'!AG59)</f>
        <v/>
      </c>
      <c r="K303" s="345" t="str">
        <f>IF('GRP Macros'!N59+'GRP Macros'!AH59=0,"",'GRP Macros'!N59+'GRP Macros'!AH59)</f>
        <v/>
      </c>
      <c r="L303" s="827" t="str">
        <f>IF('GRP Macros'!O59+'GRP Macros'!AI59=0,"",'GRP Macros'!O59+'GRP Macros'!AI59)</f>
        <v/>
      </c>
      <c r="M303" s="827" t="str">
        <f>IF('GRP Macros'!P59+'GRP Macros'!AJ59=0,"",'GRP Macros'!P59+'GRP Macros'!AJ59)</f>
        <v/>
      </c>
      <c r="N303" s="827" t="str">
        <f>IF('GRP Macros'!Q59+'GRP Macros'!AK59=0,"",'GRP Macros'!Q59+'GRP Macros'!AK59)</f>
        <v/>
      </c>
      <c r="O303" s="345" t="str">
        <f>IF('GRP Macros'!R59+'GRP Macros'!AL59=0,"",'GRP Macros'!R59+'GRP Macros'!AL59)</f>
        <v/>
      </c>
      <c r="P303" s="827" t="str">
        <f>IF('GRP Macros'!S59+'GRP Macros'!AM59=0,"",'GRP Macros'!S59+'GRP Macros'!AM59)</f>
        <v/>
      </c>
      <c r="Q303" s="345" t="str">
        <f>IF('GRP Macros'!T59+'GRP Macros'!AN59=0,"",'GRP Macros'!T59+'GRP Macros'!AN59)</f>
        <v/>
      </c>
      <c r="R303" s="827" t="str">
        <f>IF('GRP Macros'!U59+'GRP Macros'!AO59=0,"",'GRP Macros'!U59+'GRP Macros'!AO59)</f>
        <v/>
      </c>
      <c r="S303" s="827" t="str">
        <f>IF('GRP Macros'!V59+'GRP Macros'!AP59=0,"",'GRP Macros'!V59+'GRP Macros'!AP59)</f>
        <v/>
      </c>
      <c r="T303" s="345" t="str">
        <f>IF('GRP Macros'!W59+'GRP Macros'!AQ59=0,"",'GRP Macros'!W59+'GRP Macros'!AQ59)</f>
        <v/>
      </c>
      <c r="U303" s="827" t="str">
        <f>IF('GRP Macros'!X59+'GRP Macros'!AR59=0,"",'GRP Macros'!X59+'GRP Macros'!AR59)</f>
        <v/>
      </c>
      <c r="V303" s="827" t="str">
        <f>IF('GRP Macros'!Y59+'GRP Macros'!AS59=0,"",'GRP Macros'!Y59+'GRP Macros'!AS59)</f>
        <v/>
      </c>
      <c r="W303" s="827" t="str">
        <f>IF('GRP Macros'!Z59+'GRP Macros'!AT59=0,"",'GRP Macros'!Z59+'GRP Macros'!AT59)</f>
        <v/>
      </c>
      <c r="X303" s="827" t="str">
        <f>IF('GRP Macros'!AA59+'GRP Macros'!AU59=0,"",'GRP Macros'!AA59+'GRP Macros'!AU59)</f>
        <v/>
      </c>
      <c r="Y303" s="827" t="str">
        <f>IF('GRP Macros'!AB59+'GRP Macros'!AV59=0,"",'GRP Macros'!AB59+'GRP Macros'!AV59)</f>
        <v/>
      </c>
      <c r="Z303" s="616" t="str">
        <f>IF('GRP Macros'!AC59+'GRP Macros'!AW59=0,"",'GRP Macros'!AC59+'GRP Macros'!AW59)</f>
        <v/>
      </c>
    </row>
    <row r="304" spans="3:26" ht="15.6">
      <c r="C304" s="614" t="s">
        <v>31142</v>
      </c>
      <c r="D304" s="833" t="s">
        <v>30692</v>
      </c>
      <c r="E304" s="833" t="s">
        <v>31143</v>
      </c>
      <c r="F304" s="828">
        <f t="shared" si="10"/>
        <v>0</v>
      </c>
      <c r="G304" s="1058"/>
      <c r="H304" s="615" t="str">
        <f>IF('GRP Macros'!K60+'GRP Macros'!AE60=0,"",'GRP Macros'!K60+'GRP Macros'!AE60)</f>
        <v/>
      </c>
      <c r="I304" s="827" t="str">
        <f>IF('GRP Macros'!L60+'GRP Macros'!AF60=0,"",'GRP Macros'!L60+'GRP Macros'!AF60)</f>
        <v/>
      </c>
      <c r="J304" s="345" t="str">
        <f>IF('GRP Macros'!M60+'GRP Macros'!AG60=0,"",'GRP Macros'!M60+'GRP Macros'!AG60)</f>
        <v/>
      </c>
      <c r="K304" s="345" t="str">
        <f>IF('GRP Macros'!N60+'GRP Macros'!AH60=0,"",'GRP Macros'!N60+'GRP Macros'!AH60)</f>
        <v/>
      </c>
      <c r="L304" s="827" t="str">
        <f>IF('GRP Macros'!O60+'GRP Macros'!AI60=0,"",'GRP Macros'!O60+'GRP Macros'!AI60)</f>
        <v/>
      </c>
      <c r="M304" s="827" t="str">
        <f>IF('GRP Macros'!P60+'GRP Macros'!AJ60=0,"",'GRP Macros'!P60+'GRP Macros'!AJ60)</f>
        <v/>
      </c>
      <c r="N304" s="827" t="str">
        <f>IF('GRP Macros'!Q60+'GRP Macros'!AK60=0,"",'GRP Macros'!Q60+'GRP Macros'!AK60)</f>
        <v/>
      </c>
      <c r="O304" s="345" t="str">
        <f>IF('GRP Macros'!R60+'GRP Macros'!AL60=0,"",'GRP Macros'!R60+'GRP Macros'!AL60)</f>
        <v/>
      </c>
      <c r="P304" s="827" t="str">
        <f>IF('GRP Macros'!S60+'GRP Macros'!AM60=0,"",'GRP Macros'!S60+'GRP Macros'!AM60)</f>
        <v/>
      </c>
      <c r="Q304" s="345" t="str">
        <f>IF('GRP Macros'!T60+'GRP Macros'!AN60=0,"",'GRP Macros'!T60+'GRP Macros'!AN60)</f>
        <v/>
      </c>
      <c r="R304" s="827" t="str">
        <f>IF('GRP Macros'!U60+'GRP Macros'!AO60=0,"",'GRP Macros'!U60+'GRP Macros'!AO60)</f>
        <v/>
      </c>
      <c r="S304" s="827" t="str">
        <f>IF('GRP Macros'!V60+'GRP Macros'!AP60=0,"",'GRP Macros'!V60+'GRP Macros'!AP60)</f>
        <v/>
      </c>
      <c r="T304" s="345" t="str">
        <f>IF('GRP Macros'!W60+'GRP Macros'!AQ60=0,"",'GRP Macros'!W60+'GRP Macros'!AQ60)</f>
        <v/>
      </c>
      <c r="U304" s="827" t="str">
        <f>IF('GRP Macros'!X60+'GRP Macros'!AR60=0,"",'GRP Macros'!X60+'GRP Macros'!AR60)</f>
        <v/>
      </c>
      <c r="V304" s="827" t="str">
        <f>IF('GRP Macros'!Y60+'GRP Macros'!AS60=0,"",'GRP Macros'!Y60+'GRP Macros'!AS60)</f>
        <v/>
      </c>
      <c r="W304" s="827" t="str">
        <f>IF('GRP Macros'!Z60+'GRP Macros'!AT60=0,"",'GRP Macros'!Z60+'GRP Macros'!AT60)</f>
        <v/>
      </c>
      <c r="X304" s="827" t="str">
        <f>IF('GRP Macros'!AA60+'GRP Macros'!AU60=0,"",'GRP Macros'!AA60+'GRP Macros'!AU60)</f>
        <v/>
      </c>
      <c r="Y304" s="827" t="str">
        <f>IF('GRP Macros'!AB60+'GRP Macros'!AV60=0,"",'GRP Macros'!AB60+'GRP Macros'!AV60)</f>
        <v/>
      </c>
      <c r="Z304" s="616" t="str">
        <f>IF('GRP Macros'!AC60+'GRP Macros'!AW60=0,"",'GRP Macros'!AC60+'GRP Macros'!AW60)</f>
        <v/>
      </c>
    </row>
    <row r="305" spans="3:26" ht="15.6">
      <c r="C305" s="614" t="s">
        <v>31144</v>
      </c>
      <c r="D305" s="833" t="s">
        <v>30692</v>
      </c>
      <c r="E305" s="833" t="s">
        <v>31145</v>
      </c>
      <c r="F305" s="828">
        <f t="shared" si="10"/>
        <v>0</v>
      </c>
      <c r="G305" s="1058"/>
      <c r="H305" s="615" t="str">
        <f>IF('GRP Macros'!K61+'GRP Macros'!AE61=0,"",'GRP Macros'!K61+'GRP Macros'!AE61)</f>
        <v/>
      </c>
      <c r="I305" s="827" t="str">
        <f>IF('GRP Macros'!L61+'GRP Macros'!AF61=0,"",'GRP Macros'!L61+'GRP Macros'!AF61)</f>
        <v/>
      </c>
      <c r="J305" s="345" t="str">
        <f>IF('GRP Macros'!M61+'GRP Macros'!AG61=0,"",'GRP Macros'!M61+'GRP Macros'!AG61)</f>
        <v/>
      </c>
      <c r="K305" s="345" t="str">
        <f>IF('GRP Macros'!N61+'GRP Macros'!AH61=0,"",'GRP Macros'!N61+'GRP Macros'!AH61)</f>
        <v/>
      </c>
      <c r="L305" s="827" t="str">
        <f>IF('GRP Macros'!O61+'GRP Macros'!AI61=0,"",'GRP Macros'!O61+'GRP Macros'!AI61)</f>
        <v/>
      </c>
      <c r="M305" s="827" t="str">
        <f>IF('GRP Macros'!P61+'GRP Macros'!AJ61=0,"",'GRP Macros'!P61+'GRP Macros'!AJ61)</f>
        <v/>
      </c>
      <c r="N305" s="827" t="str">
        <f>IF('GRP Macros'!Q61+'GRP Macros'!AK61=0,"",'GRP Macros'!Q61+'GRP Macros'!AK61)</f>
        <v/>
      </c>
      <c r="O305" s="345" t="str">
        <f>IF('GRP Macros'!R61+'GRP Macros'!AL61=0,"",'GRP Macros'!R61+'GRP Macros'!AL61)</f>
        <v/>
      </c>
      <c r="P305" s="827" t="str">
        <f>IF('GRP Macros'!S61+'GRP Macros'!AM61=0,"",'GRP Macros'!S61+'GRP Macros'!AM61)</f>
        <v/>
      </c>
      <c r="Q305" s="345" t="str">
        <f>IF('GRP Macros'!T61+'GRP Macros'!AN61=0,"",'GRP Macros'!T61+'GRP Macros'!AN61)</f>
        <v/>
      </c>
      <c r="R305" s="827" t="str">
        <f>IF('GRP Macros'!U61+'GRP Macros'!AO61=0,"",'GRP Macros'!U61+'GRP Macros'!AO61)</f>
        <v/>
      </c>
      <c r="S305" s="827" t="str">
        <f>IF('GRP Macros'!V61+'GRP Macros'!AP61=0,"",'GRP Macros'!V61+'GRP Macros'!AP61)</f>
        <v/>
      </c>
      <c r="T305" s="345" t="str">
        <f>IF('GRP Macros'!W61+'GRP Macros'!AQ61=0,"",'GRP Macros'!W61+'GRP Macros'!AQ61)</f>
        <v/>
      </c>
      <c r="U305" s="827" t="str">
        <f>IF('GRP Macros'!X61+'GRP Macros'!AR61=0,"",'GRP Macros'!X61+'GRP Macros'!AR61)</f>
        <v/>
      </c>
      <c r="V305" s="827" t="str">
        <f>IF('GRP Macros'!Y61+'GRP Macros'!AS61=0,"",'GRP Macros'!Y61+'GRP Macros'!AS61)</f>
        <v/>
      </c>
      <c r="W305" s="827" t="str">
        <f>IF('GRP Macros'!Z61+'GRP Macros'!AT61=0,"",'GRP Macros'!Z61+'GRP Macros'!AT61)</f>
        <v/>
      </c>
      <c r="X305" s="827" t="str">
        <f>IF('GRP Macros'!AA61+'GRP Macros'!AU61=0,"",'GRP Macros'!AA61+'GRP Macros'!AU61)</f>
        <v/>
      </c>
      <c r="Y305" s="827" t="str">
        <f>IF('GRP Macros'!AB61+'GRP Macros'!AV61=0,"",'GRP Macros'!AB61+'GRP Macros'!AV61)</f>
        <v/>
      </c>
      <c r="Z305" s="616" t="str">
        <f>IF('GRP Macros'!AC61+'GRP Macros'!AW61=0,"",'GRP Macros'!AC61+'GRP Macros'!AW61)</f>
        <v/>
      </c>
    </row>
    <row r="306" spans="3:26" ht="15.6">
      <c r="C306" s="614" t="s">
        <v>31146</v>
      </c>
      <c r="D306" s="833" t="s">
        <v>30692</v>
      </c>
      <c r="E306" s="833" t="s">
        <v>31147</v>
      </c>
      <c r="F306" s="828">
        <f t="shared" si="10"/>
        <v>0</v>
      </c>
      <c r="G306" s="1058"/>
      <c r="H306" s="615" t="str">
        <f>IF('GRP Macros'!K62+'GRP Macros'!AE62=0,"",'GRP Macros'!K62+'GRP Macros'!AE62)</f>
        <v/>
      </c>
      <c r="I306" s="827" t="str">
        <f>IF('GRP Macros'!L62+'GRP Macros'!AF62=0,"",'GRP Macros'!L62+'GRP Macros'!AF62)</f>
        <v/>
      </c>
      <c r="J306" s="345" t="str">
        <f>IF('GRP Macros'!M62+'GRP Macros'!AG62=0,"",'GRP Macros'!M62+'GRP Macros'!AG62)</f>
        <v/>
      </c>
      <c r="K306" s="345" t="str">
        <f>IF('GRP Macros'!N62+'GRP Macros'!AH62=0,"",'GRP Macros'!N62+'GRP Macros'!AH62)</f>
        <v/>
      </c>
      <c r="L306" s="827" t="str">
        <f>IF('GRP Macros'!O62+'GRP Macros'!AI62=0,"",'GRP Macros'!O62+'GRP Macros'!AI62)</f>
        <v/>
      </c>
      <c r="M306" s="827" t="str">
        <f>IF('GRP Macros'!P62+'GRP Macros'!AJ62=0,"",'GRP Macros'!P62+'GRP Macros'!AJ62)</f>
        <v/>
      </c>
      <c r="N306" s="827" t="str">
        <f>IF('GRP Macros'!Q62+'GRP Macros'!AK62=0,"",'GRP Macros'!Q62+'GRP Macros'!AK62)</f>
        <v/>
      </c>
      <c r="O306" s="345" t="str">
        <f>IF('GRP Macros'!R62+'GRP Macros'!AL62=0,"",'GRP Macros'!R62+'GRP Macros'!AL62)</f>
        <v/>
      </c>
      <c r="P306" s="827" t="str">
        <f>IF('GRP Macros'!S62+'GRP Macros'!AM62=0,"",'GRP Macros'!S62+'GRP Macros'!AM62)</f>
        <v/>
      </c>
      <c r="Q306" s="345" t="str">
        <f>IF('GRP Macros'!T62+'GRP Macros'!AN62=0,"",'GRP Macros'!T62+'GRP Macros'!AN62)</f>
        <v/>
      </c>
      <c r="R306" s="827" t="str">
        <f>IF('GRP Macros'!U62+'GRP Macros'!AO62=0,"",'GRP Macros'!U62+'GRP Macros'!AO62)</f>
        <v/>
      </c>
      <c r="S306" s="827" t="str">
        <f>IF('GRP Macros'!V62+'GRP Macros'!AP62=0,"",'GRP Macros'!V62+'GRP Macros'!AP62)</f>
        <v/>
      </c>
      <c r="T306" s="345" t="str">
        <f>IF('GRP Macros'!W62+'GRP Macros'!AQ62=0,"",'GRP Macros'!W62+'GRP Macros'!AQ62)</f>
        <v/>
      </c>
      <c r="U306" s="827" t="str">
        <f>IF('GRP Macros'!X62+'GRP Macros'!AR62=0,"",'GRP Macros'!X62+'GRP Macros'!AR62)</f>
        <v/>
      </c>
      <c r="V306" s="827" t="str">
        <f>IF('GRP Macros'!Y62+'GRP Macros'!AS62=0,"",'GRP Macros'!Y62+'GRP Macros'!AS62)</f>
        <v/>
      </c>
      <c r="W306" s="827" t="str">
        <f>IF('GRP Macros'!Z62+'GRP Macros'!AT62=0,"",'GRP Macros'!Z62+'GRP Macros'!AT62)</f>
        <v/>
      </c>
      <c r="X306" s="827" t="str">
        <f>IF('GRP Macros'!AA62+'GRP Macros'!AU62=0,"",'GRP Macros'!AA62+'GRP Macros'!AU62)</f>
        <v/>
      </c>
      <c r="Y306" s="827" t="str">
        <f>IF('GRP Macros'!AB62+'GRP Macros'!AV62=0,"",'GRP Macros'!AB62+'GRP Macros'!AV62)</f>
        <v/>
      </c>
      <c r="Z306" s="616" t="str">
        <f>IF('GRP Macros'!AC62+'GRP Macros'!AW62=0,"",'GRP Macros'!AC62+'GRP Macros'!AW62)</f>
        <v/>
      </c>
    </row>
    <row r="307" spans="3:26" ht="15.6">
      <c r="C307" s="614" t="s">
        <v>31148</v>
      </c>
      <c r="D307" s="833" t="s">
        <v>30692</v>
      </c>
      <c r="E307" s="833" t="s">
        <v>31149</v>
      </c>
      <c r="F307" s="828">
        <f t="shared" si="10"/>
        <v>0</v>
      </c>
      <c r="G307" s="1058"/>
      <c r="H307" s="615" t="str">
        <f>IF('GRP Macros'!K63+'GRP Macros'!AE63=0,"",'GRP Macros'!K63+'GRP Macros'!AE63)</f>
        <v/>
      </c>
      <c r="I307" s="827" t="str">
        <f>IF('GRP Macros'!L63+'GRP Macros'!AF63=0,"",'GRP Macros'!L63+'GRP Macros'!AF63)</f>
        <v/>
      </c>
      <c r="J307" s="345" t="str">
        <f>IF('GRP Macros'!M63+'GRP Macros'!AG63=0,"",'GRP Macros'!M63+'GRP Macros'!AG63)</f>
        <v/>
      </c>
      <c r="K307" s="345" t="str">
        <f>IF('GRP Macros'!N63+'GRP Macros'!AH63=0,"",'GRP Macros'!N63+'GRP Macros'!AH63)</f>
        <v/>
      </c>
      <c r="L307" s="827" t="str">
        <f>IF('GRP Macros'!O63+'GRP Macros'!AI63=0,"",'GRP Macros'!O63+'GRP Macros'!AI63)</f>
        <v/>
      </c>
      <c r="M307" s="827" t="str">
        <f>IF('GRP Macros'!P63+'GRP Macros'!AJ63=0,"",'GRP Macros'!P63+'GRP Macros'!AJ63)</f>
        <v/>
      </c>
      <c r="N307" s="827" t="str">
        <f>IF('GRP Macros'!Q63+'GRP Macros'!AK63=0,"",'GRP Macros'!Q63+'GRP Macros'!AK63)</f>
        <v/>
      </c>
      <c r="O307" s="345" t="str">
        <f>IF('GRP Macros'!R63+'GRP Macros'!AL63=0,"",'GRP Macros'!R63+'GRP Macros'!AL63)</f>
        <v/>
      </c>
      <c r="P307" s="827" t="str">
        <f>IF('GRP Macros'!S63+'GRP Macros'!AM63=0,"",'GRP Macros'!S63+'GRP Macros'!AM63)</f>
        <v/>
      </c>
      <c r="Q307" s="345" t="str">
        <f>IF('GRP Macros'!T63+'GRP Macros'!AN63=0,"",'GRP Macros'!T63+'GRP Macros'!AN63)</f>
        <v/>
      </c>
      <c r="R307" s="827" t="str">
        <f>IF('GRP Macros'!U63+'GRP Macros'!AO63=0,"",'GRP Macros'!U63+'GRP Macros'!AO63)</f>
        <v/>
      </c>
      <c r="S307" s="827" t="str">
        <f>IF('GRP Macros'!V63+'GRP Macros'!AP63=0,"",'GRP Macros'!V63+'GRP Macros'!AP63)</f>
        <v/>
      </c>
      <c r="T307" s="345" t="str">
        <f>IF('GRP Macros'!W63+'GRP Macros'!AQ63=0,"",'GRP Macros'!W63+'GRP Macros'!AQ63)</f>
        <v/>
      </c>
      <c r="U307" s="827" t="str">
        <f>IF('GRP Macros'!X63+'GRP Macros'!AR63=0,"",'GRP Macros'!X63+'GRP Macros'!AR63)</f>
        <v/>
      </c>
      <c r="V307" s="827" t="str">
        <f>IF('GRP Macros'!Y63+'GRP Macros'!AS63=0,"",'GRP Macros'!Y63+'GRP Macros'!AS63)</f>
        <v/>
      </c>
      <c r="W307" s="827" t="str">
        <f>IF('GRP Macros'!Z63+'GRP Macros'!AT63=0,"",'GRP Macros'!Z63+'GRP Macros'!AT63)</f>
        <v/>
      </c>
      <c r="X307" s="827" t="str">
        <f>IF('GRP Macros'!AA63+'GRP Macros'!AU63=0,"",'GRP Macros'!AA63+'GRP Macros'!AU63)</f>
        <v/>
      </c>
      <c r="Y307" s="827" t="str">
        <f>IF('GRP Macros'!AB63+'GRP Macros'!AV63=0,"",'GRP Macros'!AB63+'GRP Macros'!AV63)</f>
        <v/>
      </c>
      <c r="Z307" s="616" t="str">
        <f>IF('GRP Macros'!AC63+'GRP Macros'!AW63=0,"",'GRP Macros'!AC63+'GRP Macros'!AW63)</f>
        <v/>
      </c>
    </row>
    <row r="308" spans="3:26" ht="15.6">
      <c r="C308" s="614" t="s">
        <v>31150</v>
      </c>
      <c r="D308" s="833" t="s">
        <v>30692</v>
      </c>
      <c r="E308" s="833" t="s">
        <v>31151</v>
      </c>
      <c r="F308" s="828">
        <f t="shared" si="10"/>
        <v>0</v>
      </c>
      <c r="G308" s="1058"/>
      <c r="H308" s="615" t="str">
        <f>IF('GRP Macros'!K64+'GRP Macros'!AE64=0,"",'GRP Macros'!K64+'GRP Macros'!AE64)</f>
        <v/>
      </c>
      <c r="I308" s="827" t="str">
        <f>IF('GRP Macros'!L64+'GRP Macros'!AF64=0,"",'GRP Macros'!L64+'GRP Macros'!AF64)</f>
        <v/>
      </c>
      <c r="J308" s="345" t="str">
        <f>IF('GRP Macros'!M64+'GRP Macros'!AG64=0,"",'GRP Macros'!M64+'GRP Macros'!AG64)</f>
        <v/>
      </c>
      <c r="K308" s="345" t="str">
        <f>IF('GRP Macros'!N64+'GRP Macros'!AH64=0,"",'GRP Macros'!N64+'GRP Macros'!AH64)</f>
        <v/>
      </c>
      <c r="L308" s="827" t="str">
        <f>IF('GRP Macros'!O64+'GRP Macros'!AI64=0,"",'GRP Macros'!O64+'GRP Macros'!AI64)</f>
        <v/>
      </c>
      <c r="M308" s="827" t="str">
        <f>IF('GRP Macros'!P64+'GRP Macros'!AJ64=0,"",'GRP Macros'!P64+'GRP Macros'!AJ64)</f>
        <v/>
      </c>
      <c r="N308" s="827" t="str">
        <f>IF('GRP Macros'!Q64+'GRP Macros'!AK64=0,"",'GRP Macros'!Q64+'GRP Macros'!AK64)</f>
        <v/>
      </c>
      <c r="O308" s="345" t="str">
        <f>IF('GRP Macros'!R64+'GRP Macros'!AL64=0,"",'GRP Macros'!R64+'GRP Macros'!AL64)</f>
        <v/>
      </c>
      <c r="P308" s="827" t="str">
        <f>IF('GRP Macros'!S64+'GRP Macros'!AM64=0,"",'GRP Macros'!S64+'GRP Macros'!AM64)</f>
        <v/>
      </c>
      <c r="Q308" s="345" t="str">
        <f>IF('GRP Macros'!T64+'GRP Macros'!AN64=0,"",'GRP Macros'!T64+'GRP Macros'!AN64)</f>
        <v/>
      </c>
      <c r="R308" s="827" t="str">
        <f>IF('GRP Macros'!U64+'GRP Macros'!AO64=0,"",'GRP Macros'!U64+'GRP Macros'!AO64)</f>
        <v/>
      </c>
      <c r="S308" s="827" t="str">
        <f>IF('GRP Macros'!V64+'GRP Macros'!AP64=0,"",'GRP Macros'!V64+'GRP Macros'!AP64)</f>
        <v/>
      </c>
      <c r="T308" s="345" t="str">
        <f>IF('GRP Macros'!W64+'GRP Macros'!AQ64=0,"",'GRP Macros'!W64+'GRP Macros'!AQ64)</f>
        <v/>
      </c>
      <c r="U308" s="827" t="str">
        <f>IF('GRP Macros'!X64+'GRP Macros'!AR64=0,"",'GRP Macros'!X64+'GRP Macros'!AR64)</f>
        <v/>
      </c>
      <c r="V308" s="827" t="str">
        <f>IF('GRP Macros'!Y64+'GRP Macros'!AS64=0,"",'GRP Macros'!Y64+'GRP Macros'!AS64)</f>
        <v/>
      </c>
      <c r="W308" s="827" t="str">
        <f>IF('GRP Macros'!Z64+'GRP Macros'!AT64=0,"",'GRP Macros'!Z64+'GRP Macros'!AT64)</f>
        <v/>
      </c>
      <c r="X308" s="827" t="str">
        <f>IF('GRP Macros'!AA64+'GRP Macros'!AU64=0,"",'GRP Macros'!AA64+'GRP Macros'!AU64)</f>
        <v/>
      </c>
      <c r="Y308" s="827" t="str">
        <f>IF('GRP Macros'!AB64+'GRP Macros'!AV64=0,"",'GRP Macros'!AB64+'GRP Macros'!AV64)</f>
        <v/>
      </c>
      <c r="Z308" s="616" t="str">
        <f>IF('GRP Macros'!AC64+'GRP Macros'!AW64=0,"",'GRP Macros'!AC64+'GRP Macros'!AW64)</f>
        <v/>
      </c>
    </row>
    <row r="309" spans="3:26" ht="15.6">
      <c r="C309" s="614" t="s">
        <v>31152</v>
      </c>
      <c r="D309" s="833" t="s">
        <v>30692</v>
      </c>
      <c r="E309" s="833" t="s">
        <v>31153</v>
      </c>
      <c r="F309" s="828">
        <f t="shared" si="10"/>
        <v>0</v>
      </c>
      <c r="G309" s="1058"/>
      <c r="H309" s="615" t="str">
        <f>IF('GRP Macros'!K65+'GRP Macros'!AE65=0,"",'GRP Macros'!K65+'GRP Macros'!AE65)</f>
        <v/>
      </c>
      <c r="I309" s="827" t="str">
        <f>IF('GRP Macros'!L65+'GRP Macros'!AF65=0,"",'GRP Macros'!L65+'GRP Macros'!AF65)</f>
        <v/>
      </c>
      <c r="J309" s="345" t="str">
        <f>IF('GRP Macros'!M65+'GRP Macros'!AG65=0,"",'GRP Macros'!M65+'GRP Macros'!AG65)</f>
        <v/>
      </c>
      <c r="K309" s="345" t="str">
        <f>IF('GRP Macros'!N65+'GRP Macros'!AH65=0,"",'GRP Macros'!N65+'GRP Macros'!AH65)</f>
        <v/>
      </c>
      <c r="L309" s="827" t="str">
        <f>IF('GRP Macros'!O65+'GRP Macros'!AI65=0,"",'GRP Macros'!O65+'GRP Macros'!AI65)</f>
        <v/>
      </c>
      <c r="M309" s="827" t="str">
        <f>IF('GRP Macros'!P65+'GRP Macros'!AJ65=0,"",'GRP Macros'!P65+'GRP Macros'!AJ65)</f>
        <v/>
      </c>
      <c r="N309" s="827" t="str">
        <f>IF('GRP Macros'!Q65+'GRP Macros'!AK65=0,"",'GRP Macros'!Q65+'GRP Macros'!AK65)</f>
        <v/>
      </c>
      <c r="O309" s="345" t="str">
        <f>IF('GRP Macros'!R65+'GRP Macros'!AL65=0,"",'GRP Macros'!R65+'GRP Macros'!AL65)</f>
        <v/>
      </c>
      <c r="P309" s="827" t="str">
        <f>IF('GRP Macros'!S65+'GRP Macros'!AM65=0,"",'GRP Macros'!S65+'GRP Macros'!AM65)</f>
        <v/>
      </c>
      <c r="Q309" s="345" t="str">
        <f>IF('GRP Macros'!T65+'GRP Macros'!AN65=0,"",'GRP Macros'!T65+'GRP Macros'!AN65)</f>
        <v/>
      </c>
      <c r="R309" s="827" t="str">
        <f>IF('GRP Macros'!U65+'GRP Macros'!AO65=0,"",'GRP Macros'!U65+'GRP Macros'!AO65)</f>
        <v/>
      </c>
      <c r="S309" s="827" t="str">
        <f>IF('GRP Macros'!V65+'GRP Macros'!AP65=0,"",'GRP Macros'!V65+'GRP Macros'!AP65)</f>
        <v/>
      </c>
      <c r="T309" s="345" t="str">
        <f>IF('GRP Macros'!W65+'GRP Macros'!AQ65=0,"",'GRP Macros'!W65+'GRP Macros'!AQ65)</f>
        <v/>
      </c>
      <c r="U309" s="827" t="str">
        <f>IF('GRP Macros'!X65+'GRP Macros'!AR65=0,"",'GRP Macros'!X65+'GRP Macros'!AR65)</f>
        <v/>
      </c>
      <c r="V309" s="827" t="str">
        <f>IF('GRP Macros'!Y65+'GRP Macros'!AS65=0,"",'GRP Macros'!Y65+'GRP Macros'!AS65)</f>
        <v/>
      </c>
      <c r="W309" s="827" t="str">
        <f>IF('GRP Macros'!Z65+'GRP Macros'!AT65=0,"",'GRP Macros'!Z65+'GRP Macros'!AT65)</f>
        <v/>
      </c>
      <c r="X309" s="827" t="str">
        <f>IF('GRP Macros'!AA65+'GRP Macros'!AU65=0,"",'GRP Macros'!AA65+'GRP Macros'!AU65)</f>
        <v/>
      </c>
      <c r="Y309" s="827" t="str">
        <f>IF('GRP Macros'!AB65+'GRP Macros'!AV65=0,"",'GRP Macros'!AB65+'GRP Macros'!AV65)</f>
        <v/>
      </c>
      <c r="Z309" s="616" t="str">
        <f>IF('GRP Macros'!AC65+'GRP Macros'!AW65=0,"",'GRP Macros'!AC65+'GRP Macros'!AW65)</f>
        <v/>
      </c>
    </row>
    <row r="310" spans="3:26" ht="15.6">
      <c r="C310" s="614" t="s">
        <v>31154</v>
      </c>
      <c r="D310" s="833" t="s">
        <v>30692</v>
      </c>
      <c r="E310" s="833" t="s">
        <v>31155</v>
      </c>
      <c r="F310" s="828">
        <f t="shared" si="10"/>
        <v>0</v>
      </c>
      <c r="G310" s="1058"/>
      <c r="H310" s="615" t="str">
        <f>IF('GRP Macros'!K66+'GRP Macros'!AE66=0,"",'GRP Macros'!K66+'GRP Macros'!AE66)</f>
        <v/>
      </c>
      <c r="I310" s="827" t="str">
        <f>IF('GRP Macros'!L66+'GRP Macros'!AF66=0,"",'GRP Macros'!L66+'GRP Macros'!AF66)</f>
        <v/>
      </c>
      <c r="J310" s="345" t="str">
        <f>IF('GRP Macros'!M66+'GRP Macros'!AG66=0,"",'GRP Macros'!M66+'GRP Macros'!AG66)</f>
        <v/>
      </c>
      <c r="K310" s="345" t="str">
        <f>IF('GRP Macros'!N66+'GRP Macros'!AH66=0,"",'GRP Macros'!N66+'GRP Macros'!AH66)</f>
        <v/>
      </c>
      <c r="L310" s="827" t="str">
        <f>IF('GRP Macros'!O66+'GRP Macros'!AI66=0,"",'GRP Macros'!O66+'GRP Macros'!AI66)</f>
        <v/>
      </c>
      <c r="M310" s="827" t="str">
        <f>IF('GRP Macros'!P66+'GRP Macros'!AJ66=0,"",'GRP Macros'!P66+'GRP Macros'!AJ66)</f>
        <v/>
      </c>
      <c r="N310" s="827" t="str">
        <f>IF('GRP Macros'!Q66+'GRP Macros'!AK66=0,"",'GRP Macros'!Q66+'GRP Macros'!AK66)</f>
        <v/>
      </c>
      <c r="O310" s="345" t="str">
        <f>IF('GRP Macros'!R66+'GRP Macros'!AL66=0,"",'GRP Macros'!R66+'GRP Macros'!AL66)</f>
        <v/>
      </c>
      <c r="P310" s="827" t="str">
        <f>IF('GRP Macros'!S66+'GRP Macros'!AM66=0,"",'GRP Macros'!S66+'GRP Macros'!AM66)</f>
        <v/>
      </c>
      <c r="Q310" s="345" t="str">
        <f>IF('GRP Macros'!T66+'GRP Macros'!AN66=0,"",'GRP Macros'!T66+'GRP Macros'!AN66)</f>
        <v/>
      </c>
      <c r="R310" s="827" t="str">
        <f>IF('GRP Macros'!U66+'GRP Macros'!AO66=0,"",'GRP Macros'!U66+'GRP Macros'!AO66)</f>
        <v/>
      </c>
      <c r="S310" s="827" t="str">
        <f>IF('GRP Macros'!V66+'GRP Macros'!AP66=0,"",'GRP Macros'!V66+'GRP Macros'!AP66)</f>
        <v/>
      </c>
      <c r="T310" s="345" t="str">
        <f>IF('GRP Macros'!W66+'GRP Macros'!AQ66=0,"",'GRP Macros'!W66+'GRP Macros'!AQ66)</f>
        <v/>
      </c>
      <c r="U310" s="827" t="str">
        <f>IF('GRP Macros'!X66+'GRP Macros'!AR66=0,"",'GRP Macros'!X66+'GRP Macros'!AR66)</f>
        <v/>
      </c>
      <c r="V310" s="827" t="str">
        <f>IF('GRP Macros'!Y66+'GRP Macros'!AS66=0,"",'GRP Macros'!Y66+'GRP Macros'!AS66)</f>
        <v/>
      </c>
      <c r="W310" s="827" t="str">
        <f>IF('GRP Macros'!Z66+'GRP Macros'!AT66=0,"",'GRP Macros'!Z66+'GRP Macros'!AT66)</f>
        <v/>
      </c>
      <c r="X310" s="827" t="str">
        <f>IF('GRP Macros'!AA66+'GRP Macros'!AU66=0,"",'GRP Macros'!AA66+'GRP Macros'!AU66)</f>
        <v/>
      </c>
      <c r="Y310" s="827" t="str">
        <f>IF('GRP Macros'!AB66+'GRP Macros'!AV66=0,"",'GRP Macros'!AB66+'GRP Macros'!AV66)</f>
        <v/>
      </c>
      <c r="Z310" s="616" t="str">
        <f>IF('GRP Macros'!AC66+'GRP Macros'!AW66=0,"",'GRP Macros'!AC66+'GRP Macros'!AW66)</f>
        <v/>
      </c>
    </row>
    <row r="311" spans="3:26" ht="15.6">
      <c r="C311" s="614" t="s">
        <v>31156</v>
      </c>
      <c r="D311" s="833" t="s">
        <v>30692</v>
      </c>
      <c r="E311" s="833" t="s">
        <v>31157</v>
      </c>
      <c r="F311" s="828">
        <f t="shared" si="10"/>
        <v>0</v>
      </c>
      <c r="G311" s="1058"/>
      <c r="H311" s="615" t="str">
        <f>IF('GRP Macros'!K67+'GRP Macros'!AE67=0,"",'GRP Macros'!K67+'GRP Macros'!AE67)</f>
        <v/>
      </c>
      <c r="I311" s="827" t="str">
        <f>IF('GRP Macros'!L67+'GRP Macros'!AF67=0,"",'GRP Macros'!L67+'GRP Macros'!AF67)</f>
        <v/>
      </c>
      <c r="J311" s="345" t="str">
        <f>IF('GRP Macros'!M67+'GRP Macros'!AG67=0,"",'GRP Macros'!M67+'GRP Macros'!AG67)</f>
        <v/>
      </c>
      <c r="K311" s="345" t="str">
        <f>IF('GRP Macros'!N67+'GRP Macros'!AH67=0,"",'GRP Macros'!N67+'GRP Macros'!AH67)</f>
        <v/>
      </c>
      <c r="L311" s="827" t="str">
        <f>IF('GRP Macros'!O67+'GRP Macros'!AI67=0,"",'GRP Macros'!O67+'GRP Macros'!AI67)</f>
        <v/>
      </c>
      <c r="M311" s="827" t="str">
        <f>IF('GRP Macros'!P67+'GRP Macros'!AJ67=0,"",'GRP Macros'!P67+'GRP Macros'!AJ67)</f>
        <v/>
      </c>
      <c r="N311" s="827" t="str">
        <f>IF('GRP Macros'!Q67+'GRP Macros'!AK67=0,"",'GRP Macros'!Q67+'GRP Macros'!AK67)</f>
        <v/>
      </c>
      <c r="O311" s="345" t="str">
        <f>IF('GRP Macros'!R67+'GRP Macros'!AL67=0,"",'GRP Macros'!R67+'GRP Macros'!AL67)</f>
        <v/>
      </c>
      <c r="P311" s="827" t="str">
        <f>IF('GRP Macros'!S67+'GRP Macros'!AM67=0,"",'GRP Macros'!S67+'GRP Macros'!AM67)</f>
        <v/>
      </c>
      <c r="Q311" s="345" t="str">
        <f>IF('GRP Macros'!T67+'GRP Macros'!AN67=0,"",'GRP Macros'!T67+'GRP Macros'!AN67)</f>
        <v/>
      </c>
      <c r="R311" s="827" t="str">
        <f>IF('GRP Macros'!U67+'GRP Macros'!AO67=0,"",'GRP Macros'!U67+'GRP Macros'!AO67)</f>
        <v/>
      </c>
      <c r="S311" s="827" t="str">
        <f>IF('GRP Macros'!V67+'GRP Macros'!AP67=0,"",'GRP Macros'!V67+'GRP Macros'!AP67)</f>
        <v/>
      </c>
      <c r="T311" s="345" t="str">
        <f>IF('GRP Macros'!W67+'GRP Macros'!AQ67=0,"",'GRP Macros'!W67+'GRP Macros'!AQ67)</f>
        <v/>
      </c>
      <c r="U311" s="827" t="str">
        <f>IF('GRP Macros'!X67+'GRP Macros'!AR67=0,"",'GRP Macros'!X67+'GRP Macros'!AR67)</f>
        <v/>
      </c>
      <c r="V311" s="827" t="str">
        <f>IF('GRP Macros'!Y67+'GRP Macros'!AS67=0,"",'GRP Macros'!Y67+'GRP Macros'!AS67)</f>
        <v/>
      </c>
      <c r="W311" s="827" t="str">
        <f>IF('GRP Macros'!Z67+'GRP Macros'!AT67=0,"",'GRP Macros'!Z67+'GRP Macros'!AT67)</f>
        <v/>
      </c>
      <c r="X311" s="827" t="str">
        <f>IF('GRP Macros'!AA67+'GRP Macros'!AU67=0,"",'GRP Macros'!AA67+'GRP Macros'!AU67)</f>
        <v/>
      </c>
      <c r="Y311" s="827" t="str">
        <f>IF('GRP Macros'!AB67+'GRP Macros'!AV67=0,"",'GRP Macros'!AB67+'GRP Macros'!AV67)</f>
        <v/>
      </c>
      <c r="Z311" s="616" t="str">
        <f>IF('GRP Macros'!AC67+'GRP Macros'!AW67=0,"",'GRP Macros'!AC67+'GRP Macros'!AW67)</f>
        <v/>
      </c>
    </row>
    <row r="312" spans="3:26" ht="15.6">
      <c r="C312" s="614" t="s">
        <v>31158</v>
      </c>
      <c r="D312" s="833" t="s">
        <v>30692</v>
      </c>
      <c r="E312" s="833" t="s">
        <v>31159</v>
      </c>
      <c r="F312" s="828">
        <f t="shared" si="10"/>
        <v>0</v>
      </c>
      <c r="G312" s="1058"/>
      <c r="H312" s="615" t="str">
        <f>IF('GRP Macros'!K46+'GRP Macros'!AE46=0,"",'GRP Macros'!K46+'GRP Macros'!AE46)</f>
        <v/>
      </c>
      <c r="I312" s="827" t="str">
        <f>IF('GRP Macros'!L46+'GRP Macros'!AF46=0,"",'GRP Macros'!L46+'GRP Macros'!AF46)</f>
        <v/>
      </c>
      <c r="J312" s="345" t="str">
        <f>IF('GRP Macros'!M46+'GRP Macros'!AG46=0,"",'GRP Macros'!M46+'GRP Macros'!AG46)</f>
        <v/>
      </c>
      <c r="K312" s="345" t="str">
        <f>IF('GRP Macros'!N46+'GRP Macros'!AH46=0,"",'GRP Macros'!N46+'GRP Macros'!AH46)</f>
        <v/>
      </c>
      <c r="L312" s="827" t="str">
        <f>IF('GRP Macros'!O46+'GRP Macros'!AI46=0,"",'GRP Macros'!O46+'GRP Macros'!AI46)</f>
        <v/>
      </c>
      <c r="M312" s="827" t="str">
        <f>IF('GRP Macros'!P46+'GRP Macros'!AJ46=0,"",'GRP Macros'!P46+'GRP Macros'!AJ46)</f>
        <v/>
      </c>
      <c r="N312" s="827" t="str">
        <f>IF('GRP Macros'!Q46+'GRP Macros'!AK46=0,"",'GRP Macros'!Q46+'GRP Macros'!AK46)</f>
        <v/>
      </c>
      <c r="O312" s="345" t="str">
        <f>IF('GRP Macros'!R46+'GRP Macros'!AL46=0,"",'GRP Macros'!R46+'GRP Macros'!AL46)</f>
        <v/>
      </c>
      <c r="P312" s="827" t="str">
        <f>IF('GRP Macros'!S46+'GRP Macros'!AM46=0,"",'GRP Macros'!S46+'GRP Macros'!AM46)</f>
        <v/>
      </c>
      <c r="Q312" s="345" t="str">
        <f>IF('GRP Macros'!T46+'GRP Macros'!AN46=0,"",'GRP Macros'!T46+'GRP Macros'!AN46)</f>
        <v/>
      </c>
      <c r="R312" s="827" t="str">
        <f>IF('GRP Macros'!U46+'GRP Macros'!AO46=0,"",'GRP Macros'!U46+'GRP Macros'!AO46)</f>
        <v/>
      </c>
      <c r="S312" s="827" t="str">
        <f>IF('GRP Macros'!V46+'GRP Macros'!AP46=0,"",'GRP Macros'!V46+'GRP Macros'!AP46)</f>
        <v/>
      </c>
      <c r="T312" s="345" t="str">
        <f>IF('GRP Macros'!W46+'GRP Macros'!AQ46=0,"",'GRP Macros'!W46+'GRP Macros'!AQ46)</f>
        <v/>
      </c>
      <c r="U312" s="827" t="str">
        <f>IF('GRP Macros'!X46+'GRP Macros'!AR46=0,"",'GRP Macros'!X46+'GRP Macros'!AR46)</f>
        <v/>
      </c>
      <c r="V312" s="827" t="str">
        <f>IF('GRP Macros'!Y46+'GRP Macros'!AS46=0,"",'GRP Macros'!Y46+'GRP Macros'!AS46)</f>
        <v/>
      </c>
      <c r="W312" s="827" t="str">
        <f>IF('GRP Macros'!Z46+'GRP Macros'!AT46=0,"",'GRP Macros'!Z46+'GRP Macros'!AT46)</f>
        <v/>
      </c>
      <c r="X312" s="827" t="str">
        <f>IF('GRP Macros'!AA46+'GRP Macros'!AU46=0,"",'GRP Macros'!AA46+'GRP Macros'!AU46)</f>
        <v/>
      </c>
      <c r="Y312" s="827" t="str">
        <f>IF('GRP Macros'!AB46+'GRP Macros'!AV46=0,"",'GRP Macros'!AB46+'GRP Macros'!AV46)</f>
        <v/>
      </c>
      <c r="Z312" s="616" t="str">
        <f>IF('GRP Macros'!AC46+'GRP Macros'!AW46=0,"",'GRP Macros'!AC46+'GRP Macros'!AW46)</f>
        <v/>
      </c>
    </row>
    <row r="313" spans="3:26" ht="15.6">
      <c r="C313" s="614" t="s">
        <v>31160</v>
      </c>
      <c r="D313" s="833" t="s">
        <v>30692</v>
      </c>
      <c r="E313" s="833" t="s">
        <v>31161</v>
      </c>
      <c r="F313" s="828">
        <f t="shared" si="10"/>
        <v>0</v>
      </c>
      <c r="G313" s="1058"/>
      <c r="H313" s="615" t="str">
        <f>IF('GRP Macros'!K47+'GRP Macros'!AE47=0,"",'GRP Macros'!K47+'GRP Macros'!AE47)</f>
        <v/>
      </c>
      <c r="I313" s="827" t="str">
        <f>IF('GRP Macros'!L47+'GRP Macros'!AF47=0,"",'GRP Macros'!L47+'GRP Macros'!AF47)</f>
        <v/>
      </c>
      <c r="J313" s="345" t="str">
        <f>IF('GRP Macros'!M47+'GRP Macros'!AG47=0,"",'GRP Macros'!M47+'GRP Macros'!AG47)</f>
        <v/>
      </c>
      <c r="K313" s="345" t="str">
        <f>IF('GRP Macros'!N47+'GRP Macros'!AH47=0,"",'GRP Macros'!N47+'GRP Macros'!AH47)</f>
        <v/>
      </c>
      <c r="L313" s="827" t="str">
        <f>IF('GRP Macros'!O47+'GRP Macros'!AI47=0,"",'GRP Macros'!O47+'GRP Macros'!AI47)</f>
        <v/>
      </c>
      <c r="M313" s="827" t="str">
        <f>IF('GRP Macros'!P47+'GRP Macros'!AJ47=0,"",'GRP Macros'!P47+'GRP Macros'!AJ47)</f>
        <v/>
      </c>
      <c r="N313" s="827" t="str">
        <f>IF('GRP Macros'!Q47+'GRP Macros'!AK47=0,"",'GRP Macros'!Q47+'GRP Macros'!AK47)</f>
        <v/>
      </c>
      <c r="O313" s="345" t="str">
        <f>IF('GRP Macros'!R47+'GRP Macros'!AL47=0,"",'GRP Macros'!R47+'GRP Macros'!AL47)</f>
        <v/>
      </c>
      <c r="P313" s="827" t="str">
        <f>IF('GRP Macros'!S47+'GRP Macros'!AM47=0,"",'GRP Macros'!S47+'GRP Macros'!AM47)</f>
        <v/>
      </c>
      <c r="Q313" s="345" t="str">
        <f>IF('GRP Macros'!T47+'GRP Macros'!AN47=0,"",'GRP Macros'!T47+'GRP Macros'!AN47)</f>
        <v/>
      </c>
      <c r="R313" s="827" t="str">
        <f>IF('GRP Macros'!U47+'GRP Macros'!AO47=0,"",'GRP Macros'!U47+'GRP Macros'!AO47)</f>
        <v/>
      </c>
      <c r="S313" s="827" t="str">
        <f>IF('GRP Macros'!V47+'GRP Macros'!AP47=0,"",'GRP Macros'!V47+'GRP Macros'!AP47)</f>
        <v/>
      </c>
      <c r="T313" s="345" t="str">
        <f>IF('GRP Macros'!W47+'GRP Macros'!AQ47=0,"",'GRP Macros'!W47+'GRP Macros'!AQ47)</f>
        <v/>
      </c>
      <c r="U313" s="827" t="str">
        <f>IF('GRP Macros'!X47+'GRP Macros'!AR47=0,"",'GRP Macros'!X47+'GRP Macros'!AR47)</f>
        <v/>
      </c>
      <c r="V313" s="827" t="str">
        <f>IF('GRP Macros'!Y47+'GRP Macros'!AS47=0,"",'GRP Macros'!Y47+'GRP Macros'!AS47)</f>
        <v/>
      </c>
      <c r="W313" s="827" t="str">
        <f>IF('GRP Macros'!Z47+'GRP Macros'!AT47=0,"",'GRP Macros'!Z47+'GRP Macros'!AT47)</f>
        <v/>
      </c>
      <c r="X313" s="827" t="str">
        <f>IF('GRP Macros'!AA47+'GRP Macros'!AU47=0,"",'GRP Macros'!AA47+'GRP Macros'!AU47)</f>
        <v/>
      </c>
      <c r="Y313" s="827" t="str">
        <f>IF('GRP Macros'!AB47+'GRP Macros'!AV47=0,"",'GRP Macros'!AB47+'GRP Macros'!AV47)</f>
        <v/>
      </c>
      <c r="Z313" s="616" t="str">
        <f>IF('GRP Macros'!AC47+'GRP Macros'!AW47=0,"",'GRP Macros'!AC47+'GRP Macros'!AW47)</f>
        <v/>
      </c>
    </row>
    <row r="314" spans="3:26" ht="15.6">
      <c r="C314" s="614" t="s">
        <v>31162</v>
      </c>
      <c r="D314" s="833" t="s">
        <v>30692</v>
      </c>
      <c r="E314" s="833" t="s">
        <v>31163</v>
      </c>
      <c r="F314" s="828">
        <f t="shared" si="10"/>
        <v>0</v>
      </c>
      <c r="G314" s="1058"/>
      <c r="H314" s="615" t="str">
        <f>IF('GRP Macros'!K48+'GRP Macros'!AE48=0,"",'GRP Macros'!K48+'GRP Macros'!AE48)</f>
        <v/>
      </c>
      <c r="I314" s="827" t="str">
        <f>IF('GRP Macros'!L48+'GRP Macros'!AF48=0,"",'GRP Macros'!L48+'GRP Macros'!AF48)</f>
        <v/>
      </c>
      <c r="J314" s="345" t="str">
        <f>IF('GRP Macros'!M48+'GRP Macros'!AG48=0,"",'GRP Macros'!M48+'GRP Macros'!AG48)</f>
        <v/>
      </c>
      <c r="K314" s="345" t="str">
        <f>IF('GRP Macros'!N48+'GRP Macros'!AH48=0,"",'GRP Macros'!N48+'GRP Macros'!AH48)</f>
        <v/>
      </c>
      <c r="L314" s="827" t="str">
        <f>IF('GRP Macros'!O48+'GRP Macros'!AI48=0,"",'GRP Macros'!O48+'GRP Macros'!AI48)</f>
        <v/>
      </c>
      <c r="M314" s="827" t="str">
        <f>IF('GRP Macros'!P48+'GRP Macros'!AJ48=0,"",'GRP Macros'!P48+'GRP Macros'!AJ48)</f>
        <v/>
      </c>
      <c r="N314" s="827" t="str">
        <f>IF('GRP Macros'!Q48+'GRP Macros'!AK48=0,"",'GRP Macros'!Q48+'GRP Macros'!AK48)</f>
        <v/>
      </c>
      <c r="O314" s="345" t="str">
        <f>IF('GRP Macros'!R48+'GRP Macros'!AL48=0,"",'GRP Macros'!R48+'GRP Macros'!AL48)</f>
        <v/>
      </c>
      <c r="P314" s="827" t="str">
        <f>IF('GRP Macros'!S48+'GRP Macros'!AM48=0,"",'GRP Macros'!S48+'GRP Macros'!AM48)</f>
        <v/>
      </c>
      <c r="Q314" s="345" t="str">
        <f>IF('GRP Macros'!T48+'GRP Macros'!AN48=0,"",'GRP Macros'!T48+'GRP Macros'!AN48)</f>
        <v/>
      </c>
      <c r="R314" s="827" t="str">
        <f>IF('GRP Macros'!U48+'GRP Macros'!AO48=0,"",'GRP Macros'!U48+'GRP Macros'!AO48)</f>
        <v/>
      </c>
      <c r="S314" s="827" t="str">
        <f>IF('GRP Macros'!V48+'GRP Macros'!AP48=0,"",'GRP Macros'!V48+'GRP Macros'!AP48)</f>
        <v/>
      </c>
      <c r="T314" s="345" t="str">
        <f>IF('GRP Macros'!W48+'GRP Macros'!AQ48=0,"",'GRP Macros'!W48+'GRP Macros'!AQ48)</f>
        <v/>
      </c>
      <c r="U314" s="827" t="str">
        <f>IF('GRP Macros'!X48+'GRP Macros'!AR48=0,"",'GRP Macros'!X48+'GRP Macros'!AR48)</f>
        <v/>
      </c>
      <c r="V314" s="827" t="str">
        <f>IF('GRP Macros'!Y48+'GRP Macros'!AS48=0,"",'GRP Macros'!Y48+'GRP Macros'!AS48)</f>
        <v/>
      </c>
      <c r="W314" s="827" t="str">
        <f>IF('GRP Macros'!Z48+'GRP Macros'!AT48=0,"",'GRP Macros'!Z48+'GRP Macros'!AT48)</f>
        <v/>
      </c>
      <c r="X314" s="827" t="str">
        <f>IF('GRP Macros'!AA48+'GRP Macros'!AU48=0,"",'GRP Macros'!AA48+'GRP Macros'!AU48)</f>
        <v/>
      </c>
      <c r="Y314" s="827" t="str">
        <f>IF('GRP Macros'!AB48+'GRP Macros'!AV48=0,"",'GRP Macros'!AB48+'GRP Macros'!AV48)</f>
        <v/>
      </c>
      <c r="Z314" s="616" t="str">
        <f>IF('GRP Macros'!AC48+'GRP Macros'!AW48=0,"",'GRP Macros'!AC48+'GRP Macros'!AW48)</f>
        <v/>
      </c>
    </row>
    <row r="315" spans="3:26" ht="15.6">
      <c r="C315" s="614" t="s">
        <v>31164</v>
      </c>
      <c r="D315" s="833" t="s">
        <v>30692</v>
      </c>
      <c r="E315" s="833" t="s">
        <v>31165</v>
      </c>
      <c r="F315" s="828">
        <f t="shared" si="10"/>
        <v>0</v>
      </c>
      <c r="G315" s="1058"/>
      <c r="H315" s="615" t="str">
        <f>IF('GRP Macros'!K49+'GRP Macros'!AE49=0,"",'GRP Macros'!K49+'GRP Macros'!AE49)</f>
        <v/>
      </c>
      <c r="I315" s="827" t="str">
        <f>IF('GRP Macros'!L49+'GRP Macros'!AF49=0,"",'GRP Macros'!L49+'GRP Macros'!AF49)</f>
        <v/>
      </c>
      <c r="J315" s="345" t="str">
        <f>IF('GRP Macros'!M49+'GRP Macros'!AG49=0,"",'GRP Macros'!M49+'GRP Macros'!AG49)</f>
        <v/>
      </c>
      <c r="K315" s="345" t="str">
        <f>IF('GRP Macros'!N49+'GRP Macros'!AH49=0,"",'GRP Macros'!N49+'GRP Macros'!AH49)</f>
        <v/>
      </c>
      <c r="L315" s="827" t="str">
        <f>IF('GRP Macros'!O49+'GRP Macros'!AI49=0,"",'GRP Macros'!O49+'GRP Macros'!AI49)</f>
        <v/>
      </c>
      <c r="M315" s="827" t="str">
        <f>IF('GRP Macros'!P49+'GRP Macros'!AJ49=0,"",'GRP Macros'!P49+'GRP Macros'!AJ49)</f>
        <v/>
      </c>
      <c r="N315" s="827" t="str">
        <f>IF('GRP Macros'!Q49+'GRP Macros'!AK49=0,"",'GRP Macros'!Q49+'GRP Macros'!AK49)</f>
        <v/>
      </c>
      <c r="O315" s="345" t="str">
        <f>IF('GRP Macros'!R49+'GRP Macros'!AL49=0,"",'GRP Macros'!R49+'GRP Macros'!AL49)</f>
        <v/>
      </c>
      <c r="P315" s="827" t="str">
        <f>IF('GRP Macros'!S49+'GRP Macros'!AM49=0,"",'GRP Macros'!S49+'GRP Macros'!AM49)</f>
        <v/>
      </c>
      <c r="Q315" s="345" t="str">
        <f>IF('GRP Macros'!T49+'GRP Macros'!AN49=0,"",'GRP Macros'!T49+'GRP Macros'!AN49)</f>
        <v/>
      </c>
      <c r="R315" s="827" t="str">
        <f>IF('GRP Macros'!U49+'GRP Macros'!AO49=0,"",'GRP Macros'!U49+'GRP Macros'!AO49)</f>
        <v/>
      </c>
      <c r="S315" s="827" t="str">
        <f>IF('GRP Macros'!V49+'GRP Macros'!AP49=0,"",'GRP Macros'!V49+'GRP Macros'!AP49)</f>
        <v/>
      </c>
      <c r="T315" s="345" t="str">
        <f>IF('GRP Macros'!W49+'GRP Macros'!AQ49=0,"",'GRP Macros'!W49+'GRP Macros'!AQ49)</f>
        <v/>
      </c>
      <c r="U315" s="827" t="str">
        <f>IF('GRP Macros'!X49+'GRP Macros'!AR49=0,"",'GRP Macros'!X49+'GRP Macros'!AR49)</f>
        <v/>
      </c>
      <c r="V315" s="827" t="str">
        <f>IF('GRP Macros'!Y49+'GRP Macros'!AS49=0,"",'GRP Macros'!Y49+'GRP Macros'!AS49)</f>
        <v/>
      </c>
      <c r="W315" s="827" t="str">
        <f>IF('GRP Macros'!Z49+'GRP Macros'!AT49=0,"",'GRP Macros'!Z49+'GRP Macros'!AT49)</f>
        <v/>
      </c>
      <c r="X315" s="827" t="str">
        <f>IF('GRP Macros'!AA49+'GRP Macros'!AU49=0,"",'GRP Macros'!AA49+'GRP Macros'!AU49)</f>
        <v/>
      </c>
      <c r="Y315" s="827" t="str">
        <f>IF('GRP Macros'!AB49+'GRP Macros'!AV49=0,"",'GRP Macros'!AB49+'GRP Macros'!AV49)</f>
        <v/>
      </c>
      <c r="Z315" s="616" t="str">
        <f>IF('GRP Macros'!AC49+'GRP Macros'!AW49=0,"",'GRP Macros'!AC49+'GRP Macros'!AW49)</f>
        <v/>
      </c>
    </row>
    <row r="316" spans="3:26" ht="15.6">
      <c r="C316" s="614" t="s">
        <v>31166</v>
      </c>
      <c r="D316" s="833" t="s">
        <v>30692</v>
      </c>
      <c r="E316" s="833" t="s">
        <v>31167</v>
      </c>
      <c r="F316" s="828">
        <f t="shared" si="10"/>
        <v>0</v>
      </c>
      <c r="G316" s="1058"/>
      <c r="H316" s="615" t="str">
        <f>IF('GRP Macros'!K50+'GRP Macros'!AE50=0,"",'GRP Macros'!K50+'GRP Macros'!AE50)</f>
        <v/>
      </c>
      <c r="I316" s="827" t="str">
        <f>IF('GRP Macros'!L50+'GRP Macros'!AF50=0,"",'GRP Macros'!L50+'GRP Macros'!AF50)</f>
        <v/>
      </c>
      <c r="J316" s="345" t="str">
        <f>IF('GRP Macros'!M50+'GRP Macros'!AG50=0,"",'GRP Macros'!M50+'GRP Macros'!AG50)</f>
        <v/>
      </c>
      <c r="K316" s="345" t="str">
        <f>IF('GRP Macros'!N50+'GRP Macros'!AH50=0,"",'GRP Macros'!N50+'GRP Macros'!AH50)</f>
        <v/>
      </c>
      <c r="L316" s="827" t="str">
        <f>IF('GRP Macros'!O50+'GRP Macros'!AI50=0,"",'GRP Macros'!O50+'GRP Macros'!AI50)</f>
        <v/>
      </c>
      <c r="M316" s="827" t="str">
        <f>IF('GRP Macros'!P50+'GRP Macros'!AJ50=0,"",'GRP Macros'!P50+'GRP Macros'!AJ50)</f>
        <v/>
      </c>
      <c r="N316" s="827" t="str">
        <f>IF('GRP Macros'!Q50+'GRP Macros'!AK50=0,"",'GRP Macros'!Q50+'GRP Macros'!AK50)</f>
        <v/>
      </c>
      <c r="O316" s="345" t="str">
        <f>IF('GRP Macros'!R50+'GRP Macros'!AL50=0,"",'GRP Macros'!R50+'GRP Macros'!AL50)</f>
        <v/>
      </c>
      <c r="P316" s="827" t="str">
        <f>IF('GRP Macros'!S50+'GRP Macros'!AM50=0,"",'GRP Macros'!S50+'GRP Macros'!AM50)</f>
        <v/>
      </c>
      <c r="Q316" s="345" t="str">
        <f>IF('GRP Macros'!T50+'GRP Macros'!AN50=0,"",'GRP Macros'!T50+'GRP Macros'!AN50)</f>
        <v/>
      </c>
      <c r="R316" s="827" t="str">
        <f>IF('GRP Macros'!U50+'GRP Macros'!AO50=0,"",'GRP Macros'!U50+'GRP Macros'!AO50)</f>
        <v/>
      </c>
      <c r="S316" s="827" t="str">
        <f>IF('GRP Macros'!V50+'GRP Macros'!AP50=0,"",'GRP Macros'!V50+'GRP Macros'!AP50)</f>
        <v/>
      </c>
      <c r="T316" s="345" t="str">
        <f>IF('GRP Macros'!W50+'GRP Macros'!AQ50=0,"",'GRP Macros'!W50+'GRP Macros'!AQ50)</f>
        <v/>
      </c>
      <c r="U316" s="827" t="str">
        <f>IF('GRP Macros'!X50+'GRP Macros'!AR50=0,"",'GRP Macros'!X50+'GRP Macros'!AR50)</f>
        <v/>
      </c>
      <c r="V316" s="827" t="str">
        <f>IF('GRP Macros'!Y50+'GRP Macros'!AS50=0,"",'GRP Macros'!Y50+'GRP Macros'!AS50)</f>
        <v/>
      </c>
      <c r="W316" s="827" t="str">
        <f>IF('GRP Macros'!Z50+'GRP Macros'!AT50=0,"",'GRP Macros'!Z50+'GRP Macros'!AT50)</f>
        <v/>
      </c>
      <c r="X316" s="827" t="str">
        <f>IF('GRP Macros'!AA50+'GRP Macros'!AU50=0,"",'GRP Macros'!AA50+'GRP Macros'!AU50)</f>
        <v/>
      </c>
      <c r="Y316" s="827" t="str">
        <f>IF('GRP Macros'!AB50+'GRP Macros'!AV50=0,"",'GRP Macros'!AB50+'GRP Macros'!AV50)</f>
        <v/>
      </c>
      <c r="Z316" s="616" t="str">
        <f>IF('GRP Macros'!AC50+'GRP Macros'!AW50=0,"",'GRP Macros'!AC50+'GRP Macros'!AW50)</f>
        <v/>
      </c>
    </row>
    <row r="317" spans="3:26" ht="15.6">
      <c r="C317" s="614" t="s">
        <v>31168</v>
      </c>
      <c r="D317" s="833" t="s">
        <v>30692</v>
      </c>
      <c r="E317" s="833" t="s">
        <v>31169</v>
      </c>
      <c r="F317" s="828">
        <f t="shared" si="10"/>
        <v>0</v>
      </c>
      <c r="G317" s="1058"/>
      <c r="H317" s="615" t="str">
        <f>IF('GRP Macros'!K51+'GRP Macros'!AE51=0,"",'GRP Macros'!K51+'GRP Macros'!AE51)</f>
        <v/>
      </c>
      <c r="I317" s="827" t="str">
        <f>IF('GRP Macros'!L51+'GRP Macros'!AF51=0,"",'GRP Macros'!L51+'GRP Macros'!AF51)</f>
        <v/>
      </c>
      <c r="J317" s="345" t="str">
        <f>IF('GRP Macros'!M51+'GRP Macros'!AG51=0,"",'GRP Macros'!M51+'GRP Macros'!AG51)</f>
        <v/>
      </c>
      <c r="K317" s="345" t="str">
        <f>IF('GRP Macros'!N51+'GRP Macros'!AH51=0,"",'GRP Macros'!N51+'GRP Macros'!AH51)</f>
        <v/>
      </c>
      <c r="L317" s="827" t="str">
        <f>IF('GRP Macros'!O51+'GRP Macros'!AI51=0,"",'GRP Macros'!O51+'GRP Macros'!AI51)</f>
        <v/>
      </c>
      <c r="M317" s="827" t="str">
        <f>IF('GRP Macros'!P51+'GRP Macros'!AJ51=0,"",'GRP Macros'!P51+'GRP Macros'!AJ51)</f>
        <v/>
      </c>
      <c r="N317" s="827" t="str">
        <f>IF('GRP Macros'!Q51+'GRP Macros'!AK51=0,"",'GRP Macros'!Q51+'GRP Macros'!AK51)</f>
        <v/>
      </c>
      <c r="O317" s="345" t="str">
        <f>IF('GRP Macros'!R51+'GRP Macros'!AL51=0,"",'GRP Macros'!R51+'GRP Macros'!AL51)</f>
        <v/>
      </c>
      <c r="P317" s="827" t="str">
        <f>IF('GRP Macros'!S51+'GRP Macros'!AM51=0,"",'GRP Macros'!S51+'GRP Macros'!AM51)</f>
        <v/>
      </c>
      <c r="Q317" s="345" t="str">
        <f>IF('GRP Macros'!T51+'GRP Macros'!AN51=0,"",'GRP Macros'!T51+'GRP Macros'!AN51)</f>
        <v/>
      </c>
      <c r="R317" s="827" t="str">
        <f>IF('GRP Macros'!U51+'GRP Macros'!AO51=0,"",'GRP Macros'!U51+'GRP Macros'!AO51)</f>
        <v/>
      </c>
      <c r="S317" s="827" t="str">
        <f>IF('GRP Macros'!V51+'GRP Macros'!AP51=0,"",'GRP Macros'!V51+'GRP Macros'!AP51)</f>
        <v/>
      </c>
      <c r="T317" s="345" t="str">
        <f>IF('GRP Macros'!W51+'GRP Macros'!AQ51=0,"",'GRP Macros'!W51+'GRP Macros'!AQ51)</f>
        <v/>
      </c>
      <c r="U317" s="827" t="str">
        <f>IF('GRP Macros'!X51+'GRP Macros'!AR51=0,"",'GRP Macros'!X51+'GRP Macros'!AR51)</f>
        <v/>
      </c>
      <c r="V317" s="827" t="str">
        <f>IF('GRP Macros'!Y51+'GRP Macros'!AS51=0,"",'GRP Macros'!Y51+'GRP Macros'!AS51)</f>
        <v/>
      </c>
      <c r="W317" s="827" t="str">
        <f>IF('GRP Macros'!Z51+'GRP Macros'!AT51=0,"",'GRP Macros'!Z51+'GRP Macros'!AT51)</f>
        <v/>
      </c>
      <c r="X317" s="827" t="str">
        <f>IF('GRP Macros'!AA51+'GRP Macros'!AU51=0,"",'GRP Macros'!AA51+'GRP Macros'!AU51)</f>
        <v/>
      </c>
      <c r="Y317" s="827" t="str">
        <f>IF('GRP Macros'!AB51+'GRP Macros'!AV51=0,"",'GRP Macros'!AB51+'GRP Macros'!AV51)</f>
        <v/>
      </c>
      <c r="Z317" s="616" t="str">
        <f>IF('GRP Macros'!AC51+'GRP Macros'!AW51=0,"",'GRP Macros'!AC51+'GRP Macros'!AW51)</f>
        <v/>
      </c>
    </row>
    <row r="318" spans="3:26" ht="15.6">
      <c r="C318" s="614" t="s">
        <v>31170</v>
      </c>
      <c r="D318" s="833" t="s">
        <v>30692</v>
      </c>
      <c r="E318" s="833" t="s">
        <v>31171</v>
      </c>
      <c r="F318" s="828">
        <f t="shared" si="10"/>
        <v>0</v>
      </c>
      <c r="G318" s="1058"/>
      <c r="H318" s="615" t="str">
        <f>IF('GRP Macros'!K52+'GRP Macros'!AE52=0,"",'GRP Macros'!K52+'GRP Macros'!AE52)</f>
        <v/>
      </c>
      <c r="I318" s="827" t="str">
        <f>IF('GRP Macros'!L52+'GRP Macros'!AF52=0,"",'GRP Macros'!L52+'GRP Macros'!AF52)</f>
        <v/>
      </c>
      <c r="J318" s="345" t="str">
        <f>IF('GRP Macros'!M52+'GRP Macros'!AG52=0,"",'GRP Macros'!M52+'GRP Macros'!AG52)</f>
        <v/>
      </c>
      <c r="K318" s="345" t="str">
        <f>IF('GRP Macros'!N52+'GRP Macros'!AH52=0,"",'GRP Macros'!N52+'GRP Macros'!AH52)</f>
        <v/>
      </c>
      <c r="L318" s="827" t="str">
        <f>IF('GRP Macros'!O52+'GRP Macros'!AI52=0,"",'GRP Macros'!O52+'GRP Macros'!AI52)</f>
        <v/>
      </c>
      <c r="M318" s="827" t="str">
        <f>IF('GRP Macros'!P52+'GRP Macros'!AJ52=0,"",'GRP Macros'!P52+'GRP Macros'!AJ52)</f>
        <v/>
      </c>
      <c r="N318" s="827" t="str">
        <f>IF('GRP Macros'!Q52+'GRP Macros'!AK52=0,"",'GRP Macros'!Q52+'GRP Macros'!AK52)</f>
        <v/>
      </c>
      <c r="O318" s="345" t="str">
        <f>IF('GRP Macros'!R52+'GRP Macros'!AL52=0,"",'GRP Macros'!R52+'GRP Macros'!AL52)</f>
        <v/>
      </c>
      <c r="P318" s="827" t="str">
        <f>IF('GRP Macros'!S52+'GRP Macros'!AM52=0,"",'GRP Macros'!S52+'GRP Macros'!AM52)</f>
        <v/>
      </c>
      <c r="Q318" s="345" t="str">
        <f>IF('GRP Macros'!T52+'GRP Macros'!AN52=0,"",'GRP Macros'!T52+'GRP Macros'!AN52)</f>
        <v/>
      </c>
      <c r="R318" s="827" t="str">
        <f>IF('GRP Macros'!U52+'GRP Macros'!AO52=0,"",'GRP Macros'!U52+'GRP Macros'!AO52)</f>
        <v/>
      </c>
      <c r="S318" s="827" t="str">
        <f>IF('GRP Macros'!V52+'GRP Macros'!AP52=0,"",'GRP Macros'!V52+'GRP Macros'!AP52)</f>
        <v/>
      </c>
      <c r="T318" s="345" t="str">
        <f>IF('GRP Macros'!W52+'GRP Macros'!AQ52=0,"",'GRP Macros'!W52+'GRP Macros'!AQ52)</f>
        <v/>
      </c>
      <c r="U318" s="827" t="str">
        <f>IF('GRP Macros'!X52+'GRP Macros'!AR52=0,"",'GRP Macros'!X52+'GRP Macros'!AR52)</f>
        <v/>
      </c>
      <c r="V318" s="827" t="str">
        <f>IF('GRP Macros'!Y52+'GRP Macros'!AS52=0,"",'GRP Macros'!Y52+'GRP Macros'!AS52)</f>
        <v/>
      </c>
      <c r="W318" s="827" t="str">
        <f>IF('GRP Macros'!Z52+'GRP Macros'!AT52=0,"",'GRP Macros'!Z52+'GRP Macros'!AT52)</f>
        <v/>
      </c>
      <c r="X318" s="827" t="str">
        <f>IF('GRP Macros'!AA52+'GRP Macros'!AU52=0,"",'GRP Macros'!AA52+'GRP Macros'!AU52)</f>
        <v/>
      </c>
      <c r="Y318" s="827" t="str">
        <f>IF('GRP Macros'!AB52+'GRP Macros'!AV52=0,"",'GRP Macros'!AB52+'GRP Macros'!AV52)</f>
        <v/>
      </c>
      <c r="Z318" s="616" t="str">
        <f>IF('GRP Macros'!AC52+'GRP Macros'!AW52=0,"",'GRP Macros'!AC52+'GRP Macros'!AW52)</f>
        <v/>
      </c>
    </row>
    <row r="319" spans="3:26" ht="15.6">
      <c r="C319" s="614" t="s">
        <v>31172</v>
      </c>
      <c r="D319" s="833" t="s">
        <v>30692</v>
      </c>
      <c r="E319" s="833" t="s">
        <v>31173</v>
      </c>
      <c r="F319" s="828">
        <f t="shared" si="10"/>
        <v>0</v>
      </c>
      <c r="G319" s="1058"/>
      <c r="H319" s="615" t="str">
        <f>IF('GRP Macros'!K53+'GRP Macros'!AE53=0,"",'GRP Macros'!K53+'GRP Macros'!AE53)</f>
        <v/>
      </c>
      <c r="I319" s="827" t="str">
        <f>IF('GRP Macros'!L53+'GRP Macros'!AF53=0,"",'GRP Macros'!L53+'GRP Macros'!AF53)</f>
        <v/>
      </c>
      <c r="J319" s="345" t="str">
        <f>IF('GRP Macros'!M53+'GRP Macros'!AG53=0,"",'GRP Macros'!M53+'GRP Macros'!AG53)</f>
        <v/>
      </c>
      <c r="K319" s="345" t="str">
        <f>IF('GRP Macros'!N53+'GRP Macros'!AH53=0,"",'GRP Macros'!N53+'GRP Macros'!AH53)</f>
        <v/>
      </c>
      <c r="L319" s="827" t="str">
        <f>IF('GRP Macros'!O53+'GRP Macros'!AI53=0,"",'GRP Macros'!O53+'GRP Macros'!AI53)</f>
        <v/>
      </c>
      <c r="M319" s="827" t="str">
        <f>IF('GRP Macros'!P53+'GRP Macros'!AJ53=0,"",'GRP Macros'!P53+'GRP Macros'!AJ53)</f>
        <v/>
      </c>
      <c r="N319" s="827" t="str">
        <f>IF('GRP Macros'!Q53+'GRP Macros'!AK53=0,"",'GRP Macros'!Q53+'GRP Macros'!AK53)</f>
        <v/>
      </c>
      <c r="O319" s="345" t="str">
        <f>IF('GRP Macros'!R53+'GRP Macros'!AL53=0,"",'GRP Macros'!R53+'GRP Macros'!AL53)</f>
        <v/>
      </c>
      <c r="P319" s="827" t="str">
        <f>IF('GRP Macros'!S53+'GRP Macros'!AM53=0,"",'GRP Macros'!S53+'GRP Macros'!AM53)</f>
        <v/>
      </c>
      <c r="Q319" s="345" t="str">
        <f>IF('GRP Macros'!T53+'GRP Macros'!AN53=0,"",'GRP Macros'!T53+'GRP Macros'!AN53)</f>
        <v/>
      </c>
      <c r="R319" s="827" t="str">
        <f>IF('GRP Macros'!U53+'GRP Macros'!AO53=0,"",'GRP Macros'!U53+'GRP Macros'!AO53)</f>
        <v/>
      </c>
      <c r="S319" s="827" t="str">
        <f>IF('GRP Macros'!V53+'GRP Macros'!AP53=0,"",'GRP Macros'!V53+'GRP Macros'!AP53)</f>
        <v/>
      </c>
      <c r="T319" s="345" t="str">
        <f>IF('GRP Macros'!W53+'GRP Macros'!AQ53=0,"",'GRP Macros'!W53+'GRP Macros'!AQ53)</f>
        <v/>
      </c>
      <c r="U319" s="827" t="str">
        <f>IF('GRP Macros'!X53+'GRP Macros'!AR53=0,"",'GRP Macros'!X53+'GRP Macros'!AR53)</f>
        <v/>
      </c>
      <c r="V319" s="827" t="str">
        <f>IF('GRP Macros'!Y53+'GRP Macros'!AS53=0,"",'GRP Macros'!Y53+'GRP Macros'!AS53)</f>
        <v/>
      </c>
      <c r="W319" s="827" t="str">
        <f>IF('GRP Macros'!Z53+'GRP Macros'!AT53=0,"",'GRP Macros'!Z53+'GRP Macros'!AT53)</f>
        <v/>
      </c>
      <c r="X319" s="827" t="str">
        <f>IF('GRP Macros'!AA53+'GRP Macros'!AU53=0,"",'GRP Macros'!AA53+'GRP Macros'!AU53)</f>
        <v/>
      </c>
      <c r="Y319" s="827" t="str">
        <f>IF('GRP Macros'!AB53+'GRP Macros'!AV53=0,"",'GRP Macros'!AB53+'GRP Macros'!AV53)</f>
        <v/>
      </c>
      <c r="Z319" s="616" t="str">
        <f>IF('GRP Macros'!AC53+'GRP Macros'!AW53=0,"",'GRP Macros'!AC53+'GRP Macros'!AW53)</f>
        <v/>
      </c>
    </row>
    <row r="320" spans="3:26" ht="15.6">
      <c r="C320" s="614" t="s">
        <v>31174</v>
      </c>
      <c r="D320" s="833" t="s">
        <v>30692</v>
      </c>
      <c r="E320" s="833" t="s">
        <v>31175</v>
      </c>
      <c r="F320" s="828">
        <f t="shared" si="10"/>
        <v>0</v>
      </c>
      <c r="G320" s="1058"/>
      <c r="H320" s="615" t="str">
        <f>IF('GRP Macros'!K54+'GRP Macros'!AE54=0,"",'GRP Macros'!K54+'GRP Macros'!AE54)</f>
        <v/>
      </c>
      <c r="I320" s="827" t="str">
        <f>IF('GRP Macros'!L54+'GRP Macros'!AF54=0,"",'GRP Macros'!L54+'GRP Macros'!AF54)</f>
        <v/>
      </c>
      <c r="J320" s="345" t="str">
        <f>IF('GRP Macros'!M54+'GRP Macros'!AG54=0,"",'GRP Macros'!M54+'GRP Macros'!AG54)</f>
        <v/>
      </c>
      <c r="K320" s="345" t="str">
        <f>IF('GRP Macros'!N54+'GRP Macros'!AH54=0,"",'GRP Macros'!N54+'GRP Macros'!AH54)</f>
        <v/>
      </c>
      <c r="L320" s="827" t="str">
        <f>IF('GRP Macros'!O54+'GRP Macros'!AI54=0,"",'GRP Macros'!O54+'GRP Macros'!AI54)</f>
        <v/>
      </c>
      <c r="M320" s="827" t="str">
        <f>IF('GRP Macros'!P54+'GRP Macros'!AJ54=0,"",'GRP Macros'!P54+'GRP Macros'!AJ54)</f>
        <v/>
      </c>
      <c r="N320" s="827" t="str">
        <f>IF('GRP Macros'!Q54+'GRP Macros'!AK54=0,"",'GRP Macros'!Q54+'GRP Macros'!AK54)</f>
        <v/>
      </c>
      <c r="O320" s="345" t="str">
        <f>IF('GRP Macros'!R54+'GRP Macros'!AL54=0,"",'GRP Macros'!R54+'GRP Macros'!AL54)</f>
        <v/>
      </c>
      <c r="P320" s="827" t="str">
        <f>IF('GRP Macros'!S54+'GRP Macros'!AM54=0,"",'GRP Macros'!S54+'GRP Macros'!AM54)</f>
        <v/>
      </c>
      <c r="Q320" s="345" t="str">
        <f>IF('GRP Macros'!T54+'GRP Macros'!AN54=0,"",'GRP Macros'!T54+'GRP Macros'!AN54)</f>
        <v/>
      </c>
      <c r="R320" s="827" t="str">
        <f>IF('GRP Macros'!U54+'GRP Macros'!AO54=0,"",'GRP Macros'!U54+'GRP Macros'!AO54)</f>
        <v/>
      </c>
      <c r="S320" s="827" t="str">
        <f>IF('GRP Macros'!V54+'GRP Macros'!AP54=0,"",'GRP Macros'!V54+'GRP Macros'!AP54)</f>
        <v/>
      </c>
      <c r="T320" s="345" t="str">
        <f>IF('GRP Macros'!W54+'GRP Macros'!AQ54=0,"",'GRP Macros'!W54+'GRP Macros'!AQ54)</f>
        <v/>
      </c>
      <c r="U320" s="827" t="str">
        <f>IF('GRP Macros'!X54+'GRP Macros'!AR54=0,"",'GRP Macros'!X54+'GRP Macros'!AR54)</f>
        <v/>
      </c>
      <c r="V320" s="827" t="str">
        <f>IF('GRP Macros'!Y54+'GRP Macros'!AS54=0,"",'GRP Macros'!Y54+'GRP Macros'!AS54)</f>
        <v/>
      </c>
      <c r="W320" s="827" t="str">
        <f>IF('GRP Macros'!Z54+'GRP Macros'!AT54=0,"",'GRP Macros'!Z54+'GRP Macros'!AT54)</f>
        <v/>
      </c>
      <c r="X320" s="827" t="str">
        <f>IF('GRP Macros'!AA54+'GRP Macros'!AU54=0,"",'GRP Macros'!AA54+'GRP Macros'!AU54)</f>
        <v/>
      </c>
      <c r="Y320" s="827" t="str">
        <f>IF('GRP Macros'!AB54+'GRP Macros'!AV54=0,"",'GRP Macros'!AB54+'GRP Macros'!AV54)</f>
        <v/>
      </c>
      <c r="Z320" s="616" t="str">
        <f>IF('GRP Macros'!AC54+'GRP Macros'!AW54=0,"",'GRP Macros'!AC54+'GRP Macros'!AW54)</f>
        <v/>
      </c>
    </row>
    <row r="321" spans="3:26" ht="15.6">
      <c r="C321" s="614" t="s">
        <v>31176</v>
      </c>
      <c r="D321" s="833" t="s">
        <v>30692</v>
      </c>
      <c r="E321" s="833" t="s">
        <v>31177</v>
      </c>
      <c r="F321" s="828">
        <f t="shared" si="10"/>
        <v>0</v>
      </c>
      <c r="G321" s="1058"/>
      <c r="H321" s="615" t="str">
        <f>IF('GRP Macros'!K55+'GRP Macros'!AE55=0,"",'GRP Macros'!K55+'GRP Macros'!AE55)</f>
        <v/>
      </c>
      <c r="I321" s="827" t="str">
        <f>IF('GRP Macros'!L55+'GRP Macros'!AF55=0,"",'GRP Macros'!L55+'GRP Macros'!AF55)</f>
        <v/>
      </c>
      <c r="J321" s="345" t="str">
        <f>IF('GRP Macros'!M55+'GRP Macros'!AG55=0,"",'GRP Macros'!M55+'GRP Macros'!AG55)</f>
        <v/>
      </c>
      <c r="K321" s="345" t="str">
        <f>IF('GRP Macros'!N55+'GRP Macros'!AH55=0,"",'GRP Macros'!N55+'GRP Macros'!AH55)</f>
        <v/>
      </c>
      <c r="L321" s="827" t="str">
        <f>IF('GRP Macros'!O55+'GRP Macros'!AI55=0,"",'GRP Macros'!O55+'GRP Macros'!AI55)</f>
        <v/>
      </c>
      <c r="M321" s="827" t="str">
        <f>IF('GRP Macros'!P55+'GRP Macros'!AJ55=0,"",'GRP Macros'!P55+'GRP Macros'!AJ55)</f>
        <v/>
      </c>
      <c r="N321" s="827" t="str">
        <f>IF('GRP Macros'!Q55+'GRP Macros'!AK55=0,"",'GRP Macros'!Q55+'GRP Macros'!AK55)</f>
        <v/>
      </c>
      <c r="O321" s="345" t="str">
        <f>IF('GRP Macros'!R55+'GRP Macros'!AL55=0,"",'GRP Macros'!R55+'GRP Macros'!AL55)</f>
        <v/>
      </c>
      <c r="P321" s="827" t="str">
        <f>IF('GRP Macros'!S55+'GRP Macros'!AM55=0,"",'GRP Macros'!S55+'GRP Macros'!AM55)</f>
        <v/>
      </c>
      <c r="Q321" s="345" t="str">
        <f>IF('GRP Macros'!T55+'GRP Macros'!AN55=0,"",'GRP Macros'!T55+'GRP Macros'!AN55)</f>
        <v/>
      </c>
      <c r="R321" s="827" t="str">
        <f>IF('GRP Macros'!U55+'GRP Macros'!AO55=0,"",'GRP Macros'!U55+'GRP Macros'!AO55)</f>
        <v/>
      </c>
      <c r="S321" s="827" t="str">
        <f>IF('GRP Macros'!V55+'GRP Macros'!AP55=0,"",'GRP Macros'!V55+'GRP Macros'!AP55)</f>
        <v/>
      </c>
      <c r="T321" s="345" t="str">
        <f>IF('GRP Macros'!W55+'GRP Macros'!AQ55=0,"",'GRP Macros'!W55+'GRP Macros'!AQ55)</f>
        <v/>
      </c>
      <c r="U321" s="827" t="str">
        <f>IF('GRP Macros'!X55+'GRP Macros'!AR55=0,"",'GRP Macros'!X55+'GRP Macros'!AR55)</f>
        <v/>
      </c>
      <c r="V321" s="827" t="str">
        <f>IF('GRP Macros'!Y55+'GRP Macros'!AS55=0,"",'GRP Macros'!Y55+'GRP Macros'!AS55)</f>
        <v/>
      </c>
      <c r="W321" s="827" t="str">
        <f>IF('GRP Macros'!Z55+'GRP Macros'!AT55=0,"",'GRP Macros'!Z55+'GRP Macros'!AT55)</f>
        <v/>
      </c>
      <c r="X321" s="827" t="str">
        <f>IF('GRP Macros'!AA55+'GRP Macros'!AU55=0,"",'GRP Macros'!AA55+'GRP Macros'!AU55)</f>
        <v/>
      </c>
      <c r="Y321" s="827" t="str">
        <f>IF('GRP Macros'!AB55+'GRP Macros'!AV55=0,"",'GRP Macros'!AB55+'GRP Macros'!AV55)</f>
        <v/>
      </c>
      <c r="Z321" s="616" t="str">
        <f>IF('GRP Macros'!AC55+'GRP Macros'!AW55=0,"",'GRP Macros'!AC55+'GRP Macros'!AW55)</f>
        <v/>
      </c>
    </row>
    <row r="322" spans="3:26" ht="15.6">
      <c r="C322" s="614" t="s">
        <v>31178</v>
      </c>
      <c r="D322" s="833" t="s">
        <v>30692</v>
      </c>
      <c r="E322" s="833" t="s">
        <v>31179</v>
      </c>
      <c r="F322" s="828">
        <f t="shared" si="10"/>
        <v>0</v>
      </c>
      <c r="G322" s="1058"/>
      <c r="H322" s="615" t="str">
        <f>IF('GRP Macros'!K17+'GRP Macros'!AE17=0,"",'GRP Macros'!K17+'GRP Macros'!AE17)</f>
        <v/>
      </c>
      <c r="I322" s="827" t="str">
        <f>IF('GRP Macros'!L17+'GRP Macros'!AF17=0,"",'GRP Macros'!L17+'GRP Macros'!AF17)</f>
        <v/>
      </c>
      <c r="J322" s="345" t="str">
        <f>IF('GRP Macros'!M17+'GRP Macros'!AG17=0,"",'GRP Macros'!M17+'GRP Macros'!AG17)</f>
        <v/>
      </c>
      <c r="K322" s="345" t="str">
        <f>IF('GRP Macros'!N17+'GRP Macros'!AH17=0,"",'GRP Macros'!N17+'GRP Macros'!AH17)</f>
        <v/>
      </c>
      <c r="L322" s="827" t="str">
        <f>IF('GRP Macros'!O17+'GRP Macros'!AI17=0,"",'GRP Macros'!O17+'GRP Macros'!AI17)</f>
        <v/>
      </c>
      <c r="M322" s="827" t="str">
        <f>IF('GRP Macros'!P17+'GRP Macros'!AJ17=0,"",'GRP Macros'!P17+'GRP Macros'!AJ17)</f>
        <v/>
      </c>
      <c r="N322" s="827" t="str">
        <f>IF('GRP Macros'!Q17+'GRP Macros'!AK17=0,"",'GRP Macros'!Q17+'GRP Macros'!AK17)</f>
        <v/>
      </c>
      <c r="O322" s="345" t="str">
        <f>IF('GRP Macros'!R17+'GRP Macros'!AL17=0,"",'GRP Macros'!R17+'GRP Macros'!AL17)</f>
        <v/>
      </c>
      <c r="P322" s="827" t="str">
        <f>IF('GRP Macros'!S17+'GRP Macros'!AM17=0,"",'GRP Macros'!S17+'GRP Macros'!AM17)</f>
        <v/>
      </c>
      <c r="Q322" s="345" t="str">
        <f>IF('GRP Macros'!T17+'GRP Macros'!AN17=0,"",'GRP Macros'!T17+'GRP Macros'!AN17)</f>
        <v/>
      </c>
      <c r="R322" s="827" t="str">
        <f>IF('GRP Macros'!U17+'GRP Macros'!AO17=0,"",'GRP Macros'!U17+'GRP Macros'!AO17)</f>
        <v/>
      </c>
      <c r="S322" s="827" t="str">
        <f>IF('GRP Macros'!V17+'GRP Macros'!AP17=0,"",'GRP Macros'!V17+'GRP Macros'!AP17)</f>
        <v/>
      </c>
      <c r="T322" s="345" t="str">
        <f>IF('GRP Macros'!W17+'GRP Macros'!AQ17=0,"",'GRP Macros'!W17+'GRP Macros'!AQ17)</f>
        <v/>
      </c>
      <c r="U322" s="827" t="str">
        <f>IF('GRP Macros'!X17+'GRP Macros'!AR17=0,"",'GRP Macros'!X17+'GRP Macros'!AR17)</f>
        <v/>
      </c>
      <c r="V322" s="827" t="str">
        <f>IF('GRP Macros'!Y17+'GRP Macros'!AS17=0,"",'GRP Macros'!Y17+'GRP Macros'!AS17)</f>
        <v/>
      </c>
      <c r="W322" s="827" t="str">
        <f>IF('GRP Macros'!Z17+'GRP Macros'!AT17=0,"",'GRP Macros'!Z17+'GRP Macros'!AT17)</f>
        <v/>
      </c>
      <c r="X322" s="827" t="str">
        <f>IF('GRP Macros'!AA17+'GRP Macros'!AU17=0,"",'GRP Macros'!AA17+'GRP Macros'!AU17)</f>
        <v/>
      </c>
      <c r="Y322" s="827" t="str">
        <f>IF('GRP Macros'!AB17+'GRP Macros'!AV17=0,"",'GRP Macros'!AB17+'GRP Macros'!AV17)</f>
        <v/>
      </c>
      <c r="Z322" s="616" t="str">
        <f>IF('GRP Macros'!AC17+'GRP Macros'!AW17=0,"",'GRP Macros'!AC17+'GRP Macros'!AW17)</f>
        <v/>
      </c>
    </row>
    <row r="323" spans="3:26" ht="15.6">
      <c r="C323" s="614" t="s">
        <v>31180</v>
      </c>
      <c r="D323" s="833" t="s">
        <v>30692</v>
      </c>
      <c r="E323" s="833" t="s">
        <v>31181</v>
      </c>
      <c r="F323" s="828">
        <f t="shared" si="10"/>
        <v>0</v>
      </c>
      <c r="G323" s="1058"/>
      <c r="H323" s="615" t="str">
        <f>IF('GRP Macros'!K18+'GRP Macros'!AE18=0,"",'GRP Macros'!K18+'GRP Macros'!AE18)</f>
        <v/>
      </c>
      <c r="I323" s="827" t="str">
        <f>IF('GRP Macros'!L18+'GRP Macros'!AF18=0,"",'GRP Macros'!L18+'GRP Macros'!AF18)</f>
        <v/>
      </c>
      <c r="J323" s="345" t="str">
        <f>IF('GRP Macros'!M18+'GRP Macros'!AG18=0,"",'GRP Macros'!M18+'GRP Macros'!AG18)</f>
        <v/>
      </c>
      <c r="K323" s="345" t="str">
        <f>IF('GRP Macros'!N18+'GRP Macros'!AH18=0,"",'GRP Macros'!N18+'GRP Macros'!AH18)</f>
        <v/>
      </c>
      <c r="L323" s="827" t="str">
        <f>IF('GRP Macros'!O18+'GRP Macros'!AI18=0,"",'GRP Macros'!O18+'GRP Macros'!AI18)</f>
        <v/>
      </c>
      <c r="M323" s="827" t="str">
        <f>IF('GRP Macros'!P18+'GRP Macros'!AJ18=0,"",'GRP Macros'!P18+'GRP Macros'!AJ18)</f>
        <v/>
      </c>
      <c r="N323" s="827" t="str">
        <f>IF('GRP Macros'!Q18+'GRP Macros'!AK18=0,"",'GRP Macros'!Q18+'GRP Macros'!AK18)</f>
        <v/>
      </c>
      <c r="O323" s="345" t="str">
        <f>IF('GRP Macros'!R18+'GRP Macros'!AL18=0,"",'GRP Macros'!R18+'GRP Macros'!AL18)</f>
        <v/>
      </c>
      <c r="P323" s="827" t="str">
        <f>IF('GRP Macros'!S18+'GRP Macros'!AM18=0,"",'GRP Macros'!S18+'GRP Macros'!AM18)</f>
        <v/>
      </c>
      <c r="Q323" s="345" t="str">
        <f>IF('GRP Macros'!T18+'GRP Macros'!AN18=0,"",'GRP Macros'!T18+'GRP Macros'!AN18)</f>
        <v/>
      </c>
      <c r="R323" s="827" t="str">
        <f>IF('GRP Macros'!U18+'GRP Macros'!AO18=0,"",'GRP Macros'!U18+'GRP Macros'!AO18)</f>
        <v/>
      </c>
      <c r="S323" s="827" t="str">
        <f>IF('GRP Macros'!V18+'GRP Macros'!AP18=0,"",'GRP Macros'!V18+'GRP Macros'!AP18)</f>
        <v/>
      </c>
      <c r="T323" s="345" t="str">
        <f>IF('GRP Macros'!W18+'GRP Macros'!AQ18=0,"",'GRP Macros'!W18+'GRP Macros'!AQ18)</f>
        <v/>
      </c>
      <c r="U323" s="827" t="str">
        <f>IF('GRP Macros'!X18+'GRP Macros'!AR18=0,"",'GRP Macros'!X18+'GRP Macros'!AR18)</f>
        <v/>
      </c>
      <c r="V323" s="827" t="str">
        <f>IF('GRP Macros'!Y18+'GRP Macros'!AS18=0,"",'GRP Macros'!Y18+'GRP Macros'!AS18)</f>
        <v/>
      </c>
      <c r="W323" s="827" t="str">
        <f>IF('GRP Macros'!Z18+'GRP Macros'!AT18=0,"",'GRP Macros'!Z18+'GRP Macros'!AT18)</f>
        <v/>
      </c>
      <c r="X323" s="827" t="str">
        <f>IF('GRP Macros'!AA18+'GRP Macros'!AU18=0,"",'GRP Macros'!AA18+'GRP Macros'!AU18)</f>
        <v/>
      </c>
      <c r="Y323" s="827" t="str">
        <f>IF('GRP Macros'!AB18+'GRP Macros'!AV18=0,"",'GRP Macros'!AB18+'GRP Macros'!AV18)</f>
        <v/>
      </c>
      <c r="Z323" s="616" t="str">
        <f>IF('GRP Macros'!AC18+'GRP Macros'!AW18=0,"",'GRP Macros'!AC18+'GRP Macros'!AW18)</f>
        <v/>
      </c>
    </row>
    <row r="324" spans="3:26" ht="15.6">
      <c r="C324" s="614" t="s">
        <v>31182</v>
      </c>
      <c r="D324" s="833" t="s">
        <v>30692</v>
      </c>
      <c r="E324" s="833" t="s">
        <v>31183</v>
      </c>
      <c r="F324" s="828">
        <f t="shared" si="10"/>
        <v>0</v>
      </c>
      <c r="G324" s="1058"/>
      <c r="H324" s="615" t="str">
        <f>IF('GRP Macros'!K19+'GRP Macros'!AE19=0,"",'GRP Macros'!K19+'GRP Macros'!AE19)</f>
        <v/>
      </c>
      <c r="I324" s="827" t="str">
        <f>IF('GRP Macros'!L19+'GRP Macros'!AF19=0,"",'GRP Macros'!L19+'GRP Macros'!AF19)</f>
        <v/>
      </c>
      <c r="J324" s="345" t="str">
        <f>IF('GRP Macros'!M19+'GRP Macros'!AG19=0,"",'GRP Macros'!M19+'GRP Macros'!AG19)</f>
        <v/>
      </c>
      <c r="K324" s="345" t="str">
        <f>IF('GRP Macros'!N19+'GRP Macros'!AH19=0,"",'GRP Macros'!N19+'GRP Macros'!AH19)</f>
        <v/>
      </c>
      <c r="L324" s="827" t="str">
        <f>IF('GRP Macros'!O19+'GRP Macros'!AI19=0,"",'GRP Macros'!O19+'GRP Macros'!AI19)</f>
        <v/>
      </c>
      <c r="M324" s="827" t="str">
        <f>IF('GRP Macros'!P19+'GRP Macros'!AJ19=0,"",'GRP Macros'!P19+'GRP Macros'!AJ19)</f>
        <v/>
      </c>
      <c r="N324" s="827" t="str">
        <f>IF('GRP Macros'!Q19+'GRP Macros'!AK19=0,"",'GRP Macros'!Q19+'GRP Macros'!AK19)</f>
        <v/>
      </c>
      <c r="O324" s="345" t="str">
        <f>IF('GRP Macros'!R19+'GRP Macros'!AL19=0,"",'GRP Macros'!R19+'GRP Macros'!AL19)</f>
        <v/>
      </c>
      <c r="P324" s="827" t="str">
        <f>IF('GRP Macros'!S19+'GRP Macros'!AM19=0,"",'GRP Macros'!S19+'GRP Macros'!AM19)</f>
        <v/>
      </c>
      <c r="Q324" s="345" t="str">
        <f>IF('GRP Macros'!T19+'GRP Macros'!AN19=0,"",'GRP Macros'!T19+'GRP Macros'!AN19)</f>
        <v/>
      </c>
      <c r="R324" s="827" t="str">
        <f>IF('GRP Macros'!U19+'GRP Macros'!AO19=0,"",'GRP Macros'!U19+'GRP Macros'!AO19)</f>
        <v/>
      </c>
      <c r="S324" s="827" t="str">
        <f>IF('GRP Macros'!V19+'GRP Macros'!AP19=0,"",'GRP Macros'!V19+'GRP Macros'!AP19)</f>
        <v/>
      </c>
      <c r="T324" s="345" t="str">
        <f>IF('GRP Macros'!W19+'GRP Macros'!AQ19=0,"",'GRP Macros'!W19+'GRP Macros'!AQ19)</f>
        <v/>
      </c>
      <c r="U324" s="827" t="str">
        <f>IF('GRP Macros'!X19+'GRP Macros'!AR19=0,"",'GRP Macros'!X19+'GRP Macros'!AR19)</f>
        <v/>
      </c>
      <c r="V324" s="827" t="str">
        <f>IF('GRP Macros'!Y19+'GRP Macros'!AS19=0,"",'GRP Macros'!Y19+'GRP Macros'!AS19)</f>
        <v/>
      </c>
      <c r="W324" s="827" t="str">
        <f>IF('GRP Macros'!Z19+'GRP Macros'!AT19=0,"",'GRP Macros'!Z19+'GRP Macros'!AT19)</f>
        <v/>
      </c>
      <c r="X324" s="827" t="str">
        <f>IF('GRP Macros'!AA19+'GRP Macros'!AU19=0,"",'GRP Macros'!AA19+'GRP Macros'!AU19)</f>
        <v/>
      </c>
      <c r="Y324" s="827" t="str">
        <f>IF('GRP Macros'!AB19+'GRP Macros'!AV19=0,"",'GRP Macros'!AB19+'GRP Macros'!AV19)</f>
        <v/>
      </c>
      <c r="Z324" s="616" t="str">
        <f>IF('GRP Macros'!AC19+'GRP Macros'!AW19=0,"",'GRP Macros'!AC19+'GRP Macros'!AW19)</f>
        <v/>
      </c>
    </row>
    <row r="325" spans="3:26" ht="15.6">
      <c r="C325" s="614" t="s">
        <v>31184</v>
      </c>
      <c r="D325" s="833" t="s">
        <v>30692</v>
      </c>
      <c r="E325" s="833" t="s">
        <v>31185</v>
      </c>
      <c r="F325" s="828">
        <f t="shared" si="10"/>
        <v>0</v>
      </c>
      <c r="G325" s="1058"/>
      <c r="H325" s="615" t="str">
        <f>IF('GRP Macros'!K20+'GRP Macros'!AE20=0,"",'GRP Macros'!K20+'GRP Macros'!AE20)</f>
        <v/>
      </c>
      <c r="I325" s="827" t="str">
        <f>IF('GRP Macros'!L20+'GRP Macros'!AF20=0,"",'GRP Macros'!L20+'GRP Macros'!AF20)</f>
        <v/>
      </c>
      <c r="J325" s="345" t="str">
        <f>IF('GRP Macros'!M20+'GRP Macros'!AG20=0,"",'GRP Macros'!M20+'GRP Macros'!AG20)</f>
        <v/>
      </c>
      <c r="K325" s="345" t="str">
        <f>IF('GRP Macros'!N20+'GRP Macros'!AH20=0,"",'GRP Macros'!N20+'GRP Macros'!AH20)</f>
        <v/>
      </c>
      <c r="L325" s="827" t="str">
        <f>IF('GRP Macros'!O20+'GRP Macros'!AI20=0,"",'GRP Macros'!O20+'GRP Macros'!AI20)</f>
        <v/>
      </c>
      <c r="M325" s="827" t="str">
        <f>IF('GRP Macros'!P20+'GRP Macros'!AJ20=0,"",'GRP Macros'!P20+'GRP Macros'!AJ20)</f>
        <v/>
      </c>
      <c r="N325" s="827" t="str">
        <f>IF('GRP Macros'!Q20+'GRP Macros'!AK20=0,"",'GRP Macros'!Q20+'GRP Macros'!AK20)</f>
        <v/>
      </c>
      <c r="O325" s="345" t="str">
        <f>IF('GRP Macros'!R20+'GRP Macros'!AL20=0,"",'GRP Macros'!R20+'GRP Macros'!AL20)</f>
        <v/>
      </c>
      <c r="P325" s="827" t="str">
        <f>IF('GRP Macros'!S20+'GRP Macros'!AM20=0,"",'GRP Macros'!S20+'GRP Macros'!AM20)</f>
        <v/>
      </c>
      <c r="Q325" s="345" t="str">
        <f>IF('GRP Macros'!T20+'GRP Macros'!AN20=0,"",'GRP Macros'!T20+'GRP Macros'!AN20)</f>
        <v/>
      </c>
      <c r="R325" s="827" t="str">
        <f>IF('GRP Macros'!U20+'GRP Macros'!AO20=0,"",'GRP Macros'!U20+'GRP Macros'!AO20)</f>
        <v/>
      </c>
      <c r="S325" s="827" t="str">
        <f>IF('GRP Macros'!V20+'GRP Macros'!AP20=0,"",'GRP Macros'!V20+'GRP Macros'!AP20)</f>
        <v/>
      </c>
      <c r="T325" s="345" t="str">
        <f>IF('GRP Macros'!W20+'GRP Macros'!AQ20=0,"",'GRP Macros'!W20+'GRP Macros'!AQ20)</f>
        <v/>
      </c>
      <c r="U325" s="827" t="str">
        <f>IF('GRP Macros'!X20+'GRP Macros'!AR20=0,"",'GRP Macros'!X20+'GRP Macros'!AR20)</f>
        <v/>
      </c>
      <c r="V325" s="827" t="str">
        <f>IF('GRP Macros'!Y20+'GRP Macros'!AS20=0,"",'GRP Macros'!Y20+'GRP Macros'!AS20)</f>
        <v/>
      </c>
      <c r="W325" s="827" t="str">
        <f>IF('GRP Macros'!Z20+'GRP Macros'!AT20=0,"",'GRP Macros'!Z20+'GRP Macros'!AT20)</f>
        <v/>
      </c>
      <c r="X325" s="827" t="str">
        <f>IF('GRP Macros'!AA20+'GRP Macros'!AU20=0,"",'GRP Macros'!AA20+'GRP Macros'!AU20)</f>
        <v/>
      </c>
      <c r="Y325" s="827" t="str">
        <f>IF('GRP Macros'!AB20+'GRP Macros'!AV20=0,"",'GRP Macros'!AB20+'GRP Macros'!AV20)</f>
        <v/>
      </c>
      <c r="Z325" s="616" t="str">
        <f>IF('GRP Macros'!AC20+'GRP Macros'!AW20=0,"",'GRP Macros'!AC20+'GRP Macros'!AW20)</f>
        <v/>
      </c>
    </row>
    <row r="326" spans="3:26" ht="15.6">
      <c r="C326" s="614" t="s">
        <v>31186</v>
      </c>
      <c r="D326" s="833" t="s">
        <v>30692</v>
      </c>
      <c r="E326" s="833" t="s">
        <v>31187</v>
      </c>
      <c r="F326" s="828">
        <f t="shared" si="10"/>
        <v>0</v>
      </c>
      <c r="G326" s="1058"/>
      <c r="H326" s="615" t="str">
        <f>IF('GRP Macros'!K21+'GRP Macros'!AE21=0,"",'GRP Macros'!K21+'GRP Macros'!AE21)</f>
        <v/>
      </c>
      <c r="I326" s="827" t="str">
        <f>IF('GRP Macros'!L21+'GRP Macros'!AF21=0,"",'GRP Macros'!L21+'GRP Macros'!AF21)</f>
        <v/>
      </c>
      <c r="J326" s="345" t="str">
        <f>IF('GRP Macros'!M21+'GRP Macros'!AG21=0,"",'GRP Macros'!M21+'GRP Macros'!AG21)</f>
        <v/>
      </c>
      <c r="K326" s="345" t="str">
        <f>IF('GRP Macros'!N21+'GRP Macros'!AH21=0,"",'GRP Macros'!N21+'GRP Macros'!AH21)</f>
        <v/>
      </c>
      <c r="L326" s="827" t="str">
        <f>IF('GRP Macros'!O21+'GRP Macros'!AI21=0,"",'GRP Macros'!O21+'GRP Macros'!AI21)</f>
        <v/>
      </c>
      <c r="M326" s="827" t="str">
        <f>IF('GRP Macros'!P21+'GRP Macros'!AJ21=0,"",'GRP Macros'!P21+'GRP Macros'!AJ21)</f>
        <v/>
      </c>
      <c r="N326" s="827" t="str">
        <f>IF('GRP Macros'!Q21+'GRP Macros'!AK21=0,"",'GRP Macros'!Q21+'GRP Macros'!AK21)</f>
        <v/>
      </c>
      <c r="O326" s="345" t="str">
        <f>IF('GRP Macros'!R21+'GRP Macros'!AL21=0,"",'GRP Macros'!R21+'GRP Macros'!AL21)</f>
        <v/>
      </c>
      <c r="P326" s="827" t="str">
        <f>IF('GRP Macros'!S21+'GRP Macros'!AM21=0,"",'GRP Macros'!S21+'GRP Macros'!AM21)</f>
        <v/>
      </c>
      <c r="Q326" s="345" t="str">
        <f>IF('GRP Macros'!T21+'GRP Macros'!AN21=0,"",'GRP Macros'!T21+'GRP Macros'!AN21)</f>
        <v/>
      </c>
      <c r="R326" s="827" t="str">
        <f>IF('GRP Macros'!U21+'GRP Macros'!AO21=0,"",'GRP Macros'!U21+'GRP Macros'!AO21)</f>
        <v/>
      </c>
      <c r="S326" s="827" t="str">
        <f>IF('GRP Macros'!V21+'GRP Macros'!AP21=0,"",'GRP Macros'!V21+'GRP Macros'!AP21)</f>
        <v/>
      </c>
      <c r="T326" s="345" t="str">
        <f>IF('GRP Macros'!W21+'GRP Macros'!AQ21=0,"",'GRP Macros'!W21+'GRP Macros'!AQ21)</f>
        <v/>
      </c>
      <c r="U326" s="827" t="str">
        <f>IF('GRP Macros'!X21+'GRP Macros'!AR21=0,"",'GRP Macros'!X21+'GRP Macros'!AR21)</f>
        <v/>
      </c>
      <c r="V326" s="827" t="str">
        <f>IF('GRP Macros'!Y21+'GRP Macros'!AS21=0,"",'GRP Macros'!Y21+'GRP Macros'!AS21)</f>
        <v/>
      </c>
      <c r="W326" s="827" t="str">
        <f>IF('GRP Macros'!Z21+'GRP Macros'!AT21=0,"",'GRP Macros'!Z21+'GRP Macros'!AT21)</f>
        <v/>
      </c>
      <c r="X326" s="827" t="str">
        <f>IF('GRP Macros'!AA21+'GRP Macros'!AU21=0,"",'GRP Macros'!AA21+'GRP Macros'!AU21)</f>
        <v/>
      </c>
      <c r="Y326" s="827" t="str">
        <f>IF('GRP Macros'!AB21+'GRP Macros'!AV21=0,"",'GRP Macros'!AB21+'GRP Macros'!AV21)</f>
        <v/>
      </c>
      <c r="Z326" s="616" t="str">
        <f>IF('GRP Macros'!AC21+'GRP Macros'!AW21=0,"",'GRP Macros'!AC21+'GRP Macros'!AW21)</f>
        <v/>
      </c>
    </row>
    <row r="327" spans="3:26" ht="15.6">
      <c r="C327" s="614" t="s">
        <v>31188</v>
      </c>
      <c r="D327" s="833" t="s">
        <v>30692</v>
      </c>
      <c r="E327" s="833" t="s">
        <v>31189</v>
      </c>
      <c r="F327" s="828">
        <f t="shared" si="10"/>
        <v>0</v>
      </c>
      <c r="G327" s="1058"/>
      <c r="H327" s="615" t="str">
        <f>IF('GRP Macros'!K22+'GRP Macros'!AE22=0,"",'GRP Macros'!K22+'GRP Macros'!AE22)</f>
        <v/>
      </c>
      <c r="I327" s="827" t="str">
        <f>IF('GRP Macros'!L22+'GRP Macros'!AF22=0,"",'GRP Macros'!L22+'GRP Macros'!AF22)</f>
        <v/>
      </c>
      <c r="J327" s="345" t="str">
        <f>IF('GRP Macros'!M22+'GRP Macros'!AG22=0,"",'GRP Macros'!M22+'GRP Macros'!AG22)</f>
        <v/>
      </c>
      <c r="K327" s="345" t="str">
        <f>IF('GRP Macros'!N22+'GRP Macros'!AH22=0,"",'GRP Macros'!N22+'GRP Macros'!AH22)</f>
        <v/>
      </c>
      <c r="L327" s="827" t="str">
        <f>IF('GRP Macros'!O22+'GRP Macros'!AI22=0,"",'GRP Macros'!O22+'GRP Macros'!AI22)</f>
        <v/>
      </c>
      <c r="M327" s="827" t="str">
        <f>IF('GRP Macros'!P22+'GRP Macros'!AJ22=0,"",'GRP Macros'!P22+'GRP Macros'!AJ22)</f>
        <v/>
      </c>
      <c r="N327" s="827" t="str">
        <f>IF('GRP Macros'!Q22+'GRP Macros'!AK22=0,"",'GRP Macros'!Q22+'GRP Macros'!AK22)</f>
        <v/>
      </c>
      <c r="O327" s="345" t="str">
        <f>IF('GRP Macros'!R22+'GRP Macros'!AL22=0,"",'GRP Macros'!R22+'GRP Macros'!AL22)</f>
        <v/>
      </c>
      <c r="P327" s="827" t="str">
        <f>IF('GRP Macros'!S22+'GRP Macros'!AM22=0,"",'GRP Macros'!S22+'GRP Macros'!AM22)</f>
        <v/>
      </c>
      <c r="Q327" s="345" t="str">
        <f>IF('GRP Macros'!T22+'GRP Macros'!AN22=0,"",'GRP Macros'!T22+'GRP Macros'!AN22)</f>
        <v/>
      </c>
      <c r="R327" s="827" t="str">
        <f>IF('GRP Macros'!U22+'GRP Macros'!AO22=0,"",'GRP Macros'!U22+'GRP Macros'!AO22)</f>
        <v/>
      </c>
      <c r="S327" s="827" t="str">
        <f>IF('GRP Macros'!V22+'GRP Macros'!AP22=0,"",'GRP Macros'!V22+'GRP Macros'!AP22)</f>
        <v/>
      </c>
      <c r="T327" s="345" t="str">
        <f>IF('GRP Macros'!W22+'GRP Macros'!AQ22=0,"",'GRP Macros'!W22+'GRP Macros'!AQ22)</f>
        <v/>
      </c>
      <c r="U327" s="827" t="str">
        <f>IF('GRP Macros'!X22+'GRP Macros'!AR22=0,"",'GRP Macros'!X22+'GRP Macros'!AR22)</f>
        <v/>
      </c>
      <c r="V327" s="827" t="str">
        <f>IF('GRP Macros'!Y22+'GRP Macros'!AS22=0,"",'GRP Macros'!Y22+'GRP Macros'!AS22)</f>
        <v/>
      </c>
      <c r="W327" s="827" t="str">
        <f>IF('GRP Macros'!Z22+'GRP Macros'!AT22=0,"",'GRP Macros'!Z22+'GRP Macros'!AT22)</f>
        <v/>
      </c>
      <c r="X327" s="827" t="str">
        <f>IF('GRP Macros'!AA22+'GRP Macros'!AU22=0,"",'GRP Macros'!AA22+'GRP Macros'!AU22)</f>
        <v/>
      </c>
      <c r="Y327" s="827" t="str">
        <f>IF('GRP Macros'!AB22+'GRP Macros'!AV22=0,"",'GRP Macros'!AB22+'GRP Macros'!AV22)</f>
        <v/>
      </c>
      <c r="Z327" s="616" t="str">
        <f>IF('GRP Macros'!AC22+'GRP Macros'!AW22=0,"",'GRP Macros'!AC22+'GRP Macros'!AW22)</f>
        <v/>
      </c>
    </row>
    <row r="328" spans="3:26" ht="15.6">
      <c r="C328" s="614" t="s">
        <v>31190</v>
      </c>
      <c r="D328" s="833" t="s">
        <v>30692</v>
      </c>
      <c r="E328" s="833" t="s">
        <v>31191</v>
      </c>
      <c r="F328" s="828">
        <f t="shared" si="10"/>
        <v>0</v>
      </c>
      <c r="G328" s="1058"/>
      <c r="H328" s="615" t="str">
        <f>IF('GRP Macros'!K23+'GRP Macros'!AE23=0,"",'GRP Macros'!K23+'GRP Macros'!AE23)</f>
        <v/>
      </c>
      <c r="I328" s="827" t="str">
        <f>IF('GRP Macros'!L23+'GRP Macros'!AF23=0,"",'GRP Macros'!L23+'GRP Macros'!AF23)</f>
        <v/>
      </c>
      <c r="J328" s="345" t="str">
        <f>IF('GRP Macros'!M23+'GRP Macros'!AG23=0,"",'GRP Macros'!M23+'GRP Macros'!AG23)</f>
        <v/>
      </c>
      <c r="K328" s="345" t="str">
        <f>IF('GRP Macros'!N23+'GRP Macros'!AH23=0,"",'GRP Macros'!N23+'GRP Macros'!AH23)</f>
        <v/>
      </c>
      <c r="L328" s="827" t="str">
        <f>IF('GRP Macros'!O23+'GRP Macros'!AI23=0,"",'GRP Macros'!O23+'GRP Macros'!AI23)</f>
        <v/>
      </c>
      <c r="M328" s="827" t="str">
        <f>IF('GRP Macros'!P23+'GRP Macros'!AJ23=0,"",'GRP Macros'!P23+'GRP Macros'!AJ23)</f>
        <v/>
      </c>
      <c r="N328" s="827" t="str">
        <f>IF('GRP Macros'!Q23+'GRP Macros'!AK23=0,"",'GRP Macros'!Q23+'GRP Macros'!AK23)</f>
        <v/>
      </c>
      <c r="O328" s="345" t="str">
        <f>IF('GRP Macros'!R23+'GRP Macros'!AL23=0,"",'GRP Macros'!R23+'GRP Macros'!AL23)</f>
        <v/>
      </c>
      <c r="P328" s="827" t="str">
        <f>IF('GRP Macros'!S23+'GRP Macros'!AM23=0,"",'GRP Macros'!S23+'GRP Macros'!AM23)</f>
        <v/>
      </c>
      <c r="Q328" s="345" t="str">
        <f>IF('GRP Macros'!T23+'GRP Macros'!AN23=0,"",'GRP Macros'!T23+'GRP Macros'!AN23)</f>
        <v/>
      </c>
      <c r="R328" s="827" t="str">
        <f>IF('GRP Macros'!U23+'GRP Macros'!AO23=0,"",'GRP Macros'!U23+'GRP Macros'!AO23)</f>
        <v/>
      </c>
      <c r="S328" s="827" t="str">
        <f>IF('GRP Macros'!V23+'GRP Macros'!AP23=0,"",'GRP Macros'!V23+'GRP Macros'!AP23)</f>
        <v/>
      </c>
      <c r="T328" s="345" t="str">
        <f>IF('GRP Macros'!W23+'GRP Macros'!AQ23=0,"",'GRP Macros'!W23+'GRP Macros'!AQ23)</f>
        <v/>
      </c>
      <c r="U328" s="827" t="str">
        <f>IF('GRP Macros'!X23+'GRP Macros'!AR23=0,"",'GRP Macros'!X23+'GRP Macros'!AR23)</f>
        <v/>
      </c>
      <c r="V328" s="827" t="str">
        <f>IF('GRP Macros'!Y23+'GRP Macros'!AS23=0,"",'GRP Macros'!Y23+'GRP Macros'!AS23)</f>
        <v/>
      </c>
      <c r="W328" s="827" t="str">
        <f>IF('GRP Macros'!Z23+'GRP Macros'!AT23=0,"",'GRP Macros'!Z23+'GRP Macros'!AT23)</f>
        <v/>
      </c>
      <c r="X328" s="827" t="str">
        <f>IF('GRP Macros'!AA23+'GRP Macros'!AU23=0,"",'GRP Macros'!AA23+'GRP Macros'!AU23)</f>
        <v/>
      </c>
      <c r="Y328" s="827" t="str">
        <f>IF('GRP Macros'!AB23+'GRP Macros'!AV23=0,"",'GRP Macros'!AB23+'GRP Macros'!AV23)</f>
        <v/>
      </c>
      <c r="Z328" s="616" t="str">
        <f>IF('GRP Macros'!AC23+'GRP Macros'!AW23=0,"",'GRP Macros'!AC23+'GRP Macros'!AW23)</f>
        <v/>
      </c>
    </row>
    <row r="329" spans="3:26" ht="15.6">
      <c r="C329" s="614" t="s">
        <v>31192</v>
      </c>
      <c r="D329" s="833" t="s">
        <v>30692</v>
      </c>
      <c r="E329" s="833" t="s">
        <v>31193</v>
      </c>
      <c r="F329" s="828">
        <f t="shared" si="10"/>
        <v>0</v>
      </c>
      <c r="G329" s="1058"/>
      <c r="H329" s="615" t="str">
        <f>IF('GRP Macros'!K24+'GRP Macros'!AE24=0,"",'GRP Macros'!K24+'GRP Macros'!AE24)</f>
        <v/>
      </c>
      <c r="I329" s="827" t="str">
        <f>IF('GRP Macros'!L24+'GRP Macros'!AF24=0,"",'GRP Macros'!L24+'GRP Macros'!AF24)</f>
        <v/>
      </c>
      <c r="J329" s="345" t="str">
        <f>IF('GRP Macros'!M24+'GRP Macros'!AG24=0,"",'GRP Macros'!M24+'GRP Macros'!AG24)</f>
        <v/>
      </c>
      <c r="K329" s="345" t="str">
        <f>IF('GRP Macros'!N24+'GRP Macros'!AH24=0,"",'GRP Macros'!N24+'GRP Macros'!AH24)</f>
        <v/>
      </c>
      <c r="L329" s="827" t="str">
        <f>IF('GRP Macros'!O24+'GRP Macros'!AI24=0,"",'GRP Macros'!O24+'GRP Macros'!AI24)</f>
        <v/>
      </c>
      <c r="M329" s="827" t="str">
        <f>IF('GRP Macros'!P24+'GRP Macros'!AJ24=0,"",'GRP Macros'!P24+'GRP Macros'!AJ24)</f>
        <v/>
      </c>
      <c r="N329" s="827" t="str">
        <f>IF('GRP Macros'!Q24+'GRP Macros'!AK24=0,"",'GRP Macros'!Q24+'GRP Macros'!AK24)</f>
        <v/>
      </c>
      <c r="O329" s="345" t="str">
        <f>IF('GRP Macros'!R24+'GRP Macros'!AL24=0,"",'GRP Macros'!R24+'GRP Macros'!AL24)</f>
        <v/>
      </c>
      <c r="P329" s="827" t="str">
        <f>IF('GRP Macros'!S24+'GRP Macros'!AM24=0,"",'GRP Macros'!S24+'GRP Macros'!AM24)</f>
        <v/>
      </c>
      <c r="Q329" s="345" t="str">
        <f>IF('GRP Macros'!T24+'GRP Macros'!AN24=0,"",'GRP Macros'!T24+'GRP Macros'!AN24)</f>
        <v/>
      </c>
      <c r="R329" s="827" t="str">
        <f>IF('GRP Macros'!U24+'GRP Macros'!AO24=0,"",'GRP Macros'!U24+'GRP Macros'!AO24)</f>
        <v/>
      </c>
      <c r="S329" s="827" t="str">
        <f>IF('GRP Macros'!V24+'GRP Macros'!AP24=0,"",'GRP Macros'!V24+'GRP Macros'!AP24)</f>
        <v/>
      </c>
      <c r="T329" s="345" t="str">
        <f>IF('GRP Macros'!W24+'GRP Macros'!AQ24=0,"",'GRP Macros'!W24+'GRP Macros'!AQ24)</f>
        <v/>
      </c>
      <c r="U329" s="827" t="str">
        <f>IF('GRP Macros'!X24+'GRP Macros'!AR24=0,"",'GRP Macros'!X24+'GRP Macros'!AR24)</f>
        <v/>
      </c>
      <c r="V329" s="827" t="str">
        <f>IF('GRP Macros'!Y24+'GRP Macros'!AS24=0,"",'GRP Macros'!Y24+'GRP Macros'!AS24)</f>
        <v/>
      </c>
      <c r="W329" s="827" t="str">
        <f>IF('GRP Macros'!Z24+'GRP Macros'!AT24=0,"",'GRP Macros'!Z24+'GRP Macros'!AT24)</f>
        <v/>
      </c>
      <c r="X329" s="827" t="str">
        <f>IF('GRP Macros'!AA24+'GRP Macros'!AU24=0,"",'GRP Macros'!AA24+'GRP Macros'!AU24)</f>
        <v/>
      </c>
      <c r="Y329" s="827" t="str">
        <f>IF('GRP Macros'!AB24+'GRP Macros'!AV24=0,"",'GRP Macros'!AB24+'GRP Macros'!AV24)</f>
        <v/>
      </c>
      <c r="Z329" s="616" t="str">
        <f>IF('GRP Macros'!AC24+'GRP Macros'!AW24=0,"",'GRP Macros'!AC24+'GRP Macros'!AW24)</f>
        <v/>
      </c>
    </row>
    <row r="330" spans="3:26" ht="15.6">
      <c r="C330" s="614" t="s">
        <v>31194</v>
      </c>
      <c r="D330" s="833" t="s">
        <v>30692</v>
      </c>
      <c r="E330" s="833" t="s">
        <v>31195</v>
      </c>
      <c r="F330" s="828">
        <f t="shared" si="10"/>
        <v>0</v>
      </c>
      <c r="G330" s="1058"/>
      <c r="H330" s="615" t="str">
        <f>IF('GRP Macros'!K25+'GRP Macros'!AE25=0,"",'GRP Macros'!K25+'GRP Macros'!AE25)</f>
        <v/>
      </c>
      <c r="I330" s="827" t="str">
        <f>IF('GRP Macros'!L25+'GRP Macros'!AF25=0,"",'GRP Macros'!L25+'GRP Macros'!AF25)</f>
        <v/>
      </c>
      <c r="J330" s="345" t="str">
        <f>IF('GRP Macros'!M25+'GRP Macros'!AG25=0,"",'GRP Macros'!M25+'GRP Macros'!AG25)</f>
        <v/>
      </c>
      <c r="K330" s="345" t="str">
        <f>IF('GRP Macros'!N25+'GRP Macros'!AH25=0,"",'GRP Macros'!N25+'GRP Macros'!AH25)</f>
        <v/>
      </c>
      <c r="L330" s="827" t="str">
        <f>IF('GRP Macros'!O25+'GRP Macros'!AI25=0,"",'GRP Macros'!O25+'GRP Macros'!AI25)</f>
        <v/>
      </c>
      <c r="M330" s="827" t="str">
        <f>IF('GRP Macros'!P25+'GRP Macros'!AJ25=0,"",'GRP Macros'!P25+'GRP Macros'!AJ25)</f>
        <v/>
      </c>
      <c r="N330" s="827" t="str">
        <f>IF('GRP Macros'!Q25+'GRP Macros'!AK25=0,"",'GRP Macros'!Q25+'GRP Macros'!AK25)</f>
        <v/>
      </c>
      <c r="O330" s="345" t="str">
        <f>IF('GRP Macros'!R25+'GRP Macros'!AL25=0,"",'GRP Macros'!R25+'GRP Macros'!AL25)</f>
        <v/>
      </c>
      <c r="P330" s="827" t="str">
        <f>IF('GRP Macros'!S25+'GRP Macros'!AM25=0,"",'GRP Macros'!S25+'GRP Macros'!AM25)</f>
        <v/>
      </c>
      <c r="Q330" s="345" t="str">
        <f>IF('GRP Macros'!T25+'GRP Macros'!AN25=0,"",'GRP Macros'!T25+'GRP Macros'!AN25)</f>
        <v/>
      </c>
      <c r="R330" s="827" t="str">
        <f>IF('GRP Macros'!U25+'GRP Macros'!AO25=0,"",'GRP Macros'!U25+'GRP Macros'!AO25)</f>
        <v/>
      </c>
      <c r="S330" s="827" t="str">
        <f>IF('GRP Macros'!V25+'GRP Macros'!AP25=0,"",'GRP Macros'!V25+'GRP Macros'!AP25)</f>
        <v/>
      </c>
      <c r="T330" s="345" t="str">
        <f>IF('GRP Macros'!W25+'GRP Macros'!AQ25=0,"",'GRP Macros'!W25+'GRP Macros'!AQ25)</f>
        <v/>
      </c>
      <c r="U330" s="827" t="str">
        <f>IF('GRP Macros'!X25+'GRP Macros'!AR25=0,"",'GRP Macros'!X25+'GRP Macros'!AR25)</f>
        <v/>
      </c>
      <c r="V330" s="827" t="str">
        <f>IF('GRP Macros'!Y25+'GRP Macros'!AS25=0,"",'GRP Macros'!Y25+'GRP Macros'!AS25)</f>
        <v/>
      </c>
      <c r="W330" s="827" t="str">
        <f>IF('GRP Macros'!Z25+'GRP Macros'!AT25=0,"",'GRP Macros'!Z25+'GRP Macros'!AT25)</f>
        <v/>
      </c>
      <c r="X330" s="827" t="str">
        <f>IF('GRP Macros'!AA25+'GRP Macros'!AU25=0,"",'GRP Macros'!AA25+'GRP Macros'!AU25)</f>
        <v/>
      </c>
      <c r="Y330" s="827" t="str">
        <f>IF('GRP Macros'!AB25+'GRP Macros'!AV25=0,"",'GRP Macros'!AB25+'GRP Macros'!AV25)</f>
        <v/>
      </c>
      <c r="Z330" s="616" t="str">
        <f>IF('GRP Macros'!AC25+'GRP Macros'!AW25=0,"",'GRP Macros'!AC25+'GRP Macros'!AW25)</f>
        <v/>
      </c>
    </row>
    <row r="331" spans="3:26" ht="15.6">
      <c r="C331" s="614" t="s">
        <v>31196</v>
      </c>
      <c r="D331" s="833" t="s">
        <v>30692</v>
      </c>
      <c r="E331" s="833" t="s">
        <v>31197</v>
      </c>
      <c r="F331" s="828">
        <f t="shared" si="10"/>
        <v>0</v>
      </c>
      <c r="G331" s="1058"/>
      <c r="H331" s="615" t="str">
        <f>IF('GRP Macros'!K28+'GRP Macros'!AE28=0,"",'GRP Macros'!K28+'GRP Macros'!AE28)</f>
        <v/>
      </c>
      <c r="I331" s="827" t="str">
        <f>IF('GRP Macros'!L28+'GRP Macros'!AF28=0,"",'GRP Macros'!L28+'GRP Macros'!AF28)</f>
        <v/>
      </c>
      <c r="J331" s="345" t="str">
        <f>IF('GRP Macros'!M28+'GRP Macros'!AG28=0,"",'GRP Macros'!M28+'GRP Macros'!AG28)</f>
        <v/>
      </c>
      <c r="K331" s="345" t="str">
        <f>IF('GRP Macros'!N28+'GRP Macros'!AH28=0,"",'GRP Macros'!N28+'GRP Macros'!AH28)</f>
        <v/>
      </c>
      <c r="L331" s="827" t="str">
        <f>IF('GRP Macros'!O28+'GRP Macros'!AI28=0,"",'GRP Macros'!O28+'GRP Macros'!AI28)</f>
        <v/>
      </c>
      <c r="M331" s="827" t="str">
        <f>IF('GRP Macros'!P28+'GRP Macros'!AJ28=0,"",'GRP Macros'!P28+'GRP Macros'!AJ28)</f>
        <v/>
      </c>
      <c r="N331" s="827" t="str">
        <f>IF('GRP Macros'!Q28+'GRP Macros'!AK28=0,"",'GRP Macros'!Q28+'GRP Macros'!AK28)</f>
        <v/>
      </c>
      <c r="O331" s="345" t="str">
        <f>IF('GRP Macros'!R28+'GRP Macros'!AL28=0,"",'GRP Macros'!R28+'GRP Macros'!AL28)</f>
        <v/>
      </c>
      <c r="P331" s="827" t="str">
        <f>IF('GRP Macros'!S28+'GRP Macros'!AM28=0,"",'GRP Macros'!S28+'GRP Macros'!AM28)</f>
        <v/>
      </c>
      <c r="Q331" s="345" t="str">
        <f>IF('GRP Macros'!T28+'GRP Macros'!AN28=0,"",'GRP Macros'!T28+'GRP Macros'!AN28)</f>
        <v/>
      </c>
      <c r="R331" s="827" t="str">
        <f>IF('GRP Macros'!U28+'GRP Macros'!AO28=0,"",'GRP Macros'!U28+'GRP Macros'!AO28)</f>
        <v/>
      </c>
      <c r="S331" s="827" t="str">
        <f>IF('GRP Macros'!V28+'GRP Macros'!AP28=0,"",'GRP Macros'!V28+'GRP Macros'!AP28)</f>
        <v/>
      </c>
      <c r="T331" s="345" t="str">
        <f>IF('GRP Macros'!W28+'GRP Macros'!AQ28=0,"",'GRP Macros'!W28+'GRP Macros'!AQ28)</f>
        <v/>
      </c>
      <c r="U331" s="827" t="str">
        <f>IF('GRP Macros'!X28+'GRP Macros'!AR28=0,"",'GRP Macros'!X28+'GRP Macros'!AR28)</f>
        <v/>
      </c>
      <c r="V331" s="827" t="str">
        <f>IF('GRP Macros'!Y28+'GRP Macros'!AS28=0,"",'GRP Macros'!Y28+'GRP Macros'!AS28)</f>
        <v/>
      </c>
      <c r="W331" s="827" t="str">
        <f>IF('GRP Macros'!Z28+'GRP Macros'!AT28=0,"",'GRP Macros'!Z28+'GRP Macros'!AT28)</f>
        <v/>
      </c>
      <c r="X331" s="827" t="str">
        <f>IF('GRP Macros'!AA28+'GRP Macros'!AU28=0,"",'GRP Macros'!AA28+'GRP Macros'!AU28)</f>
        <v/>
      </c>
      <c r="Y331" s="827" t="str">
        <f>IF('GRP Macros'!AB28+'GRP Macros'!AV28=0,"",'GRP Macros'!AB28+'GRP Macros'!AV28)</f>
        <v/>
      </c>
      <c r="Z331" s="616" t="str">
        <f>IF('GRP Macros'!AC28+'GRP Macros'!AW28=0,"",'GRP Macros'!AC28+'GRP Macros'!AW28)</f>
        <v/>
      </c>
    </row>
    <row r="332" spans="3:26" ht="15.6">
      <c r="C332" s="614" t="s">
        <v>31198</v>
      </c>
      <c r="D332" s="833" t="s">
        <v>30692</v>
      </c>
      <c r="E332" s="833" t="s">
        <v>31199</v>
      </c>
      <c r="F332" s="828">
        <f t="shared" si="10"/>
        <v>0</v>
      </c>
      <c r="G332" s="1058"/>
      <c r="H332" s="615" t="str">
        <f>IF('GRP Macros'!K29+'GRP Macros'!AE29=0,"",'GRP Macros'!K29+'GRP Macros'!AE29)</f>
        <v/>
      </c>
      <c r="I332" s="827" t="str">
        <f>IF('GRP Macros'!L29+'GRP Macros'!AF29=0,"",'GRP Macros'!L29+'GRP Macros'!AF29)</f>
        <v/>
      </c>
      <c r="J332" s="345" t="str">
        <f>IF('GRP Macros'!M29+'GRP Macros'!AG29=0,"",'GRP Macros'!M29+'GRP Macros'!AG29)</f>
        <v/>
      </c>
      <c r="K332" s="345" t="str">
        <f>IF('GRP Macros'!N29+'GRP Macros'!AH29=0,"",'GRP Macros'!N29+'GRP Macros'!AH29)</f>
        <v/>
      </c>
      <c r="L332" s="827" t="str">
        <f>IF('GRP Macros'!O29+'GRP Macros'!AI29=0,"",'GRP Macros'!O29+'GRP Macros'!AI29)</f>
        <v/>
      </c>
      <c r="M332" s="827" t="str">
        <f>IF('GRP Macros'!P29+'GRP Macros'!AJ29=0,"",'GRP Macros'!P29+'GRP Macros'!AJ29)</f>
        <v/>
      </c>
      <c r="N332" s="827" t="str">
        <f>IF('GRP Macros'!Q29+'GRP Macros'!AK29=0,"",'GRP Macros'!Q29+'GRP Macros'!AK29)</f>
        <v/>
      </c>
      <c r="O332" s="345" t="str">
        <f>IF('GRP Macros'!R29+'GRP Macros'!AL29=0,"",'GRP Macros'!R29+'GRP Macros'!AL29)</f>
        <v/>
      </c>
      <c r="P332" s="827" t="str">
        <f>IF('GRP Macros'!S29+'GRP Macros'!AM29=0,"",'GRP Macros'!S29+'GRP Macros'!AM29)</f>
        <v/>
      </c>
      <c r="Q332" s="345" t="str">
        <f>IF('GRP Macros'!T29+'GRP Macros'!AN29=0,"",'GRP Macros'!T29+'GRP Macros'!AN29)</f>
        <v/>
      </c>
      <c r="R332" s="827" t="str">
        <f>IF('GRP Macros'!U29+'GRP Macros'!AO29=0,"",'GRP Macros'!U29+'GRP Macros'!AO29)</f>
        <v/>
      </c>
      <c r="S332" s="827" t="str">
        <f>IF('GRP Macros'!V29+'GRP Macros'!AP29=0,"",'GRP Macros'!V29+'GRP Macros'!AP29)</f>
        <v/>
      </c>
      <c r="T332" s="345" t="str">
        <f>IF('GRP Macros'!W29+'GRP Macros'!AQ29=0,"",'GRP Macros'!W29+'GRP Macros'!AQ29)</f>
        <v/>
      </c>
      <c r="U332" s="827" t="str">
        <f>IF('GRP Macros'!X29+'GRP Macros'!AR29=0,"",'GRP Macros'!X29+'GRP Macros'!AR29)</f>
        <v/>
      </c>
      <c r="V332" s="827" t="str">
        <f>IF('GRP Macros'!Y29+'GRP Macros'!AS29=0,"",'GRP Macros'!Y29+'GRP Macros'!AS29)</f>
        <v/>
      </c>
      <c r="W332" s="827" t="str">
        <f>IF('GRP Macros'!Z29+'GRP Macros'!AT29=0,"",'GRP Macros'!Z29+'GRP Macros'!AT29)</f>
        <v/>
      </c>
      <c r="X332" s="827" t="str">
        <f>IF('GRP Macros'!AA29+'GRP Macros'!AU29=0,"",'GRP Macros'!AA29+'GRP Macros'!AU29)</f>
        <v/>
      </c>
      <c r="Y332" s="827" t="str">
        <f>IF('GRP Macros'!AB29+'GRP Macros'!AV29=0,"",'GRP Macros'!AB29+'GRP Macros'!AV29)</f>
        <v/>
      </c>
      <c r="Z332" s="616" t="str">
        <f>IF('GRP Macros'!AC29+'GRP Macros'!AW29=0,"",'GRP Macros'!AC29+'GRP Macros'!AW29)</f>
        <v/>
      </c>
    </row>
    <row r="333" spans="3:26" ht="15.6">
      <c r="C333" s="614" t="s">
        <v>31200</v>
      </c>
      <c r="D333" s="833" t="s">
        <v>30692</v>
      </c>
      <c r="E333" s="833" t="s">
        <v>31201</v>
      </c>
      <c r="F333" s="828">
        <f t="shared" si="10"/>
        <v>0</v>
      </c>
      <c r="G333" s="1058"/>
      <c r="H333" s="615" t="str">
        <f>IF('GRP Macros'!K30+'GRP Macros'!AE30=0,"",'GRP Macros'!K30+'GRP Macros'!AE30)</f>
        <v/>
      </c>
      <c r="I333" s="827" t="str">
        <f>IF('GRP Macros'!L30+'GRP Macros'!AF30=0,"",'GRP Macros'!L30+'GRP Macros'!AF30)</f>
        <v/>
      </c>
      <c r="J333" s="345" t="str">
        <f>IF('GRP Macros'!M30+'GRP Macros'!AG30=0,"",'GRP Macros'!M30+'GRP Macros'!AG30)</f>
        <v/>
      </c>
      <c r="K333" s="345" t="str">
        <f>IF('GRP Macros'!N30+'GRP Macros'!AH30=0,"",'GRP Macros'!N30+'GRP Macros'!AH30)</f>
        <v/>
      </c>
      <c r="L333" s="827" t="str">
        <f>IF('GRP Macros'!O30+'GRP Macros'!AI30=0,"",'GRP Macros'!O30+'GRP Macros'!AI30)</f>
        <v/>
      </c>
      <c r="M333" s="827" t="str">
        <f>IF('GRP Macros'!P30+'GRP Macros'!AJ30=0,"",'GRP Macros'!P30+'GRP Macros'!AJ30)</f>
        <v/>
      </c>
      <c r="N333" s="827" t="str">
        <f>IF('GRP Macros'!Q30+'GRP Macros'!AK30=0,"",'GRP Macros'!Q30+'GRP Macros'!AK30)</f>
        <v/>
      </c>
      <c r="O333" s="345" t="str">
        <f>IF('GRP Macros'!R30+'GRP Macros'!AL30=0,"",'GRP Macros'!R30+'GRP Macros'!AL30)</f>
        <v/>
      </c>
      <c r="P333" s="827" t="str">
        <f>IF('GRP Macros'!S30+'GRP Macros'!AM30=0,"",'GRP Macros'!S30+'GRP Macros'!AM30)</f>
        <v/>
      </c>
      <c r="Q333" s="345" t="str">
        <f>IF('GRP Macros'!T30+'GRP Macros'!AN30=0,"",'GRP Macros'!T30+'GRP Macros'!AN30)</f>
        <v/>
      </c>
      <c r="R333" s="827" t="str">
        <f>IF('GRP Macros'!U30+'GRP Macros'!AO30=0,"",'GRP Macros'!U30+'GRP Macros'!AO30)</f>
        <v/>
      </c>
      <c r="S333" s="827" t="str">
        <f>IF('GRP Macros'!V30+'GRP Macros'!AP30=0,"",'GRP Macros'!V30+'GRP Macros'!AP30)</f>
        <v/>
      </c>
      <c r="T333" s="345" t="str">
        <f>IF('GRP Macros'!W30+'GRP Macros'!AQ30=0,"",'GRP Macros'!W30+'GRP Macros'!AQ30)</f>
        <v/>
      </c>
      <c r="U333" s="827" t="str">
        <f>IF('GRP Macros'!X30+'GRP Macros'!AR30=0,"",'GRP Macros'!X30+'GRP Macros'!AR30)</f>
        <v/>
      </c>
      <c r="V333" s="827" t="str">
        <f>IF('GRP Macros'!Y30+'GRP Macros'!AS30=0,"",'GRP Macros'!Y30+'GRP Macros'!AS30)</f>
        <v/>
      </c>
      <c r="W333" s="827" t="str">
        <f>IF('GRP Macros'!Z30+'GRP Macros'!AT30=0,"",'GRP Macros'!Z30+'GRP Macros'!AT30)</f>
        <v/>
      </c>
      <c r="X333" s="827" t="str">
        <f>IF('GRP Macros'!AA30+'GRP Macros'!AU30=0,"",'GRP Macros'!AA30+'GRP Macros'!AU30)</f>
        <v/>
      </c>
      <c r="Y333" s="827" t="str">
        <f>IF('GRP Macros'!AB30+'GRP Macros'!AV30=0,"",'GRP Macros'!AB30+'GRP Macros'!AV30)</f>
        <v/>
      </c>
      <c r="Z333" s="616" t="str">
        <f>IF('GRP Macros'!AC30+'GRP Macros'!AW30=0,"",'GRP Macros'!AC30+'GRP Macros'!AW30)</f>
        <v/>
      </c>
    </row>
    <row r="334" spans="3:26" ht="15.6">
      <c r="C334" s="614" t="s">
        <v>31202</v>
      </c>
      <c r="D334" s="833" t="s">
        <v>30692</v>
      </c>
      <c r="E334" s="833" t="s">
        <v>31203</v>
      </c>
      <c r="F334" s="828">
        <f t="shared" si="10"/>
        <v>0</v>
      </c>
      <c r="G334" s="1058"/>
      <c r="H334" s="615" t="str">
        <f>IF('GRP Macros'!K31+'GRP Macros'!AE31=0,"",'GRP Macros'!K31+'GRP Macros'!AE31)</f>
        <v/>
      </c>
      <c r="I334" s="827" t="str">
        <f>IF('GRP Macros'!L31+'GRP Macros'!AF31=0,"",'GRP Macros'!L31+'GRP Macros'!AF31)</f>
        <v/>
      </c>
      <c r="J334" s="345" t="str">
        <f>IF('GRP Macros'!M31+'GRP Macros'!AG31=0,"",'GRP Macros'!M31+'GRP Macros'!AG31)</f>
        <v/>
      </c>
      <c r="K334" s="345" t="str">
        <f>IF('GRP Macros'!N31+'GRP Macros'!AH31=0,"",'GRP Macros'!N31+'GRP Macros'!AH31)</f>
        <v/>
      </c>
      <c r="L334" s="827" t="str">
        <f>IF('GRP Macros'!O31+'GRP Macros'!AI31=0,"",'GRP Macros'!O31+'GRP Macros'!AI31)</f>
        <v/>
      </c>
      <c r="M334" s="827" t="str">
        <f>IF('GRP Macros'!P31+'GRP Macros'!AJ31=0,"",'GRP Macros'!P31+'GRP Macros'!AJ31)</f>
        <v/>
      </c>
      <c r="N334" s="827" t="str">
        <f>IF('GRP Macros'!Q31+'GRP Macros'!AK31=0,"",'GRP Macros'!Q31+'GRP Macros'!AK31)</f>
        <v/>
      </c>
      <c r="O334" s="345" t="str">
        <f>IF('GRP Macros'!R31+'GRP Macros'!AL31=0,"",'GRP Macros'!R31+'GRP Macros'!AL31)</f>
        <v/>
      </c>
      <c r="P334" s="827" t="str">
        <f>IF('GRP Macros'!S31+'GRP Macros'!AM31=0,"",'GRP Macros'!S31+'GRP Macros'!AM31)</f>
        <v/>
      </c>
      <c r="Q334" s="345" t="str">
        <f>IF('GRP Macros'!T31+'GRP Macros'!AN31=0,"",'GRP Macros'!T31+'GRP Macros'!AN31)</f>
        <v/>
      </c>
      <c r="R334" s="827" t="str">
        <f>IF('GRP Macros'!U31+'GRP Macros'!AO31=0,"",'GRP Macros'!U31+'GRP Macros'!AO31)</f>
        <v/>
      </c>
      <c r="S334" s="827" t="str">
        <f>IF('GRP Macros'!V31+'GRP Macros'!AP31=0,"",'GRP Macros'!V31+'GRP Macros'!AP31)</f>
        <v/>
      </c>
      <c r="T334" s="345" t="str">
        <f>IF('GRP Macros'!W31+'GRP Macros'!AQ31=0,"",'GRP Macros'!W31+'GRP Macros'!AQ31)</f>
        <v/>
      </c>
      <c r="U334" s="827" t="str">
        <f>IF('GRP Macros'!X31+'GRP Macros'!AR31=0,"",'GRP Macros'!X31+'GRP Macros'!AR31)</f>
        <v/>
      </c>
      <c r="V334" s="827" t="str">
        <f>IF('GRP Macros'!Y31+'GRP Macros'!AS31=0,"",'GRP Macros'!Y31+'GRP Macros'!AS31)</f>
        <v/>
      </c>
      <c r="W334" s="827" t="str">
        <f>IF('GRP Macros'!Z31+'GRP Macros'!AT31=0,"",'GRP Macros'!Z31+'GRP Macros'!AT31)</f>
        <v/>
      </c>
      <c r="X334" s="827" t="str">
        <f>IF('GRP Macros'!AA31+'GRP Macros'!AU31=0,"",'GRP Macros'!AA31+'GRP Macros'!AU31)</f>
        <v/>
      </c>
      <c r="Y334" s="827" t="str">
        <f>IF('GRP Macros'!AB31+'GRP Macros'!AV31=0,"",'GRP Macros'!AB31+'GRP Macros'!AV31)</f>
        <v/>
      </c>
      <c r="Z334" s="616" t="str">
        <f>IF('GRP Macros'!AC31+'GRP Macros'!AW31=0,"",'GRP Macros'!AC31+'GRP Macros'!AW31)</f>
        <v/>
      </c>
    </row>
    <row r="335" spans="3:26" ht="15.6">
      <c r="C335" s="614"/>
      <c r="D335" s="833"/>
      <c r="E335" s="833"/>
      <c r="F335" s="828"/>
      <c r="G335" s="1058"/>
      <c r="H335" s="615"/>
      <c r="I335" s="827"/>
      <c r="J335" s="827"/>
      <c r="K335" s="827"/>
      <c r="L335" s="827"/>
      <c r="M335" s="827"/>
      <c r="N335" s="827"/>
      <c r="O335" s="827"/>
      <c r="P335" s="827"/>
      <c r="Q335" s="827"/>
      <c r="R335" s="827"/>
      <c r="S335" s="827"/>
      <c r="T335" s="827"/>
      <c r="U335" s="827"/>
      <c r="V335" s="827"/>
      <c r="W335" s="827"/>
      <c r="X335" s="827"/>
      <c r="Y335" s="827"/>
      <c r="Z335" s="616"/>
    </row>
    <row r="336" spans="3:26" ht="15.6">
      <c r="C336" s="614" t="s">
        <v>31204</v>
      </c>
      <c r="D336" s="833" t="s">
        <v>30692</v>
      </c>
      <c r="E336" s="833" t="s">
        <v>31205</v>
      </c>
      <c r="F336" s="828">
        <f t="shared" ref="F336:F371" si="11">SUM(H336:Z336)</f>
        <v>0</v>
      </c>
      <c r="G336" s="1058"/>
      <c r="H336" s="615" t="str">
        <f>IF('GRP Macros'!K26+'GRP Macros'!AE26=0,"",'GRP Macros'!K26+'GRP Macros'!AE26)</f>
        <v/>
      </c>
      <c r="I336" s="827" t="str">
        <f>IF('GRP Macros'!L26+'GRP Macros'!AF26=0,"",'GRP Macros'!L26+'GRP Macros'!AF26)</f>
        <v/>
      </c>
      <c r="J336" s="345" t="str">
        <f>IF('GRP Macros'!M26+'GRP Macros'!AG26=0,"",'GRP Macros'!M26+'GRP Macros'!AG26)</f>
        <v/>
      </c>
      <c r="K336" s="345" t="str">
        <f>IF('GRP Macros'!N26+'GRP Macros'!AH26=0,"",'GRP Macros'!N26+'GRP Macros'!AH26)</f>
        <v/>
      </c>
      <c r="L336" s="827" t="str">
        <f>IF('GRP Macros'!O26+'GRP Macros'!AI26=0,"",'GRP Macros'!O26+'GRP Macros'!AI26)</f>
        <v/>
      </c>
      <c r="M336" s="827" t="str">
        <f>IF('GRP Macros'!P26+'GRP Macros'!AJ26=0,"",'GRP Macros'!P26+'GRP Macros'!AJ26)</f>
        <v/>
      </c>
      <c r="N336" s="827" t="str">
        <f>IF('GRP Macros'!Q26+'GRP Macros'!AK26=0,"",'GRP Macros'!Q26+'GRP Macros'!AK26)</f>
        <v/>
      </c>
      <c r="O336" s="345" t="str">
        <f>IF('GRP Macros'!R26+'GRP Macros'!AL26=0,"",'GRP Macros'!R26+'GRP Macros'!AL26)</f>
        <v/>
      </c>
      <c r="P336" s="827" t="str">
        <f>IF('GRP Macros'!S26+'GRP Macros'!AM26=0,"",'GRP Macros'!S26+'GRP Macros'!AM26)</f>
        <v/>
      </c>
      <c r="Q336" s="345" t="str">
        <f>IF('GRP Macros'!T26+'GRP Macros'!AN26=0,"",'GRP Macros'!T26+'GRP Macros'!AN26)</f>
        <v/>
      </c>
      <c r="R336" s="827" t="str">
        <f>IF('GRP Macros'!U26+'GRP Macros'!AO26=0,"",'GRP Macros'!U26+'GRP Macros'!AO26)</f>
        <v/>
      </c>
      <c r="S336" s="827" t="str">
        <f>IF('GRP Macros'!V26+'GRP Macros'!AP26=0,"",'GRP Macros'!V26+'GRP Macros'!AP26)</f>
        <v/>
      </c>
      <c r="T336" s="345" t="str">
        <f>IF('GRP Macros'!W26+'GRP Macros'!AQ26=0,"",'GRP Macros'!W26+'GRP Macros'!AQ26)</f>
        <v/>
      </c>
      <c r="U336" s="827" t="str">
        <f>IF('GRP Macros'!X26+'GRP Macros'!AR26=0,"",'GRP Macros'!X26+'GRP Macros'!AR26)</f>
        <v/>
      </c>
      <c r="V336" s="827" t="str">
        <f>IF('GRP Macros'!Y26+'GRP Macros'!AS26=0,"",'GRP Macros'!Y26+'GRP Macros'!AS26)</f>
        <v/>
      </c>
      <c r="W336" s="827" t="str">
        <f>IF('GRP Macros'!Z26+'GRP Macros'!AT26=0,"",'GRP Macros'!Z26+'GRP Macros'!AT26)</f>
        <v/>
      </c>
      <c r="X336" s="827" t="str">
        <f>IF('GRP Macros'!AA26+'GRP Macros'!AU26=0,"",'GRP Macros'!AA26+'GRP Macros'!AU26)</f>
        <v/>
      </c>
      <c r="Y336" s="827" t="str">
        <f>IF('GRP Macros'!AB26+'GRP Macros'!AV26=0,"",'GRP Macros'!AB26+'GRP Macros'!AV26)</f>
        <v/>
      </c>
      <c r="Z336" s="616" t="str">
        <f>IF('GRP Macros'!AC26+'GRP Macros'!AW26=0,"",'GRP Macros'!AC26+'GRP Macros'!AW26)</f>
        <v/>
      </c>
    </row>
    <row r="337" spans="3:26" ht="15.6">
      <c r="C337" s="614" t="s">
        <v>31206</v>
      </c>
      <c r="D337" s="833" t="s">
        <v>30692</v>
      </c>
      <c r="E337" s="833" t="s">
        <v>31207</v>
      </c>
      <c r="F337" s="828">
        <f t="shared" si="11"/>
        <v>0</v>
      </c>
      <c r="G337" s="1058"/>
      <c r="H337" s="615" t="str">
        <f>IF('GRP Macros'!K27+'GRP Macros'!AE27=0,"",'GRP Macros'!K27+'GRP Macros'!AE27)</f>
        <v/>
      </c>
      <c r="I337" s="827" t="str">
        <f>IF('GRP Macros'!L27+'GRP Macros'!AF27=0,"",'GRP Macros'!L27+'GRP Macros'!AF27)</f>
        <v/>
      </c>
      <c r="J337" s="345" t="str">
        <f>IF('GRP Macros'!M27+'GRP Macros'!AG27=0,"",'GRP Macros'!M27+'GRP Macros'!AG27)</f>
        <v/>
      </c>
      <c r="K337" s="345" t="str">
        <f>IF('GRP Macros'!N27+'GRP Macros'!AH27=0,"",'GRP Macros'!N27+'GRP Macros'!AH27)</f>
        <v/>
      </c>
      <c r="L337" s="827" t="str">
        <f>IF('GRP Macros'!O27+'GRP Macros'!AI27=0,"",'GRP Macros'!O27+'GRP Macros'!AI27)</f>
        <v/>
      </c>
      <c r="M337" s="827" t="str">
        <f>IF('GRP Macros'!P27+'GRP Macros'!AJ27=0,"",'GRP Macros'!P27+'GRP Macros'!AJ27)</f>
        <v/>
      </c>
      <c r="N337" s="827" t="str">
        <f>IF('GRP Macros'!Q27+'GRP Macros'!AK27=0,"",'GRP Macros'!Q27+'GRP Macros'!AK27)</f>
        <v/>
      </c>
      <c r="O337" s="345" t="str">
        <f>IF('GRP Macros'!R27+'GRP Macros'!AL27=0,"",'GRP Macros'!R27+'GRP Macros'!AL27)</f>
        <v/>
      </c>
      <c r="P337" s="827" t="str">
        <f>IF('GRP Macros'!S27+'GRP Macros'!AM27=0,"",'GRP Macros'!S27+'GRP Macros'!AM27)</f>
        <v/>
      </c>
      <c r="Q337" s="345" t="str">
        <f>IF('GRP Macros'!T27+'GRP Macros'!AN27=0,"",'GRP Macros'!T27+'GRP Macros'!AN27)</f>
        <v/>
      </c>
      <c r="R337" s="827" t="str">
        <f>IF('GRP Macros'!U27+'GRP Macros'!AO27=0,"",'GRP Macros'!U27+'GRP Macros'!AO27)</f>
        <v/>
      </c>
      <c r="S337" s="827" t="str">
        <f>IF('GRP Macros'!V27+'GRP Macros'!AP27=0,"",'GRP Macros'!V27+'GRP Macros'!AP27)</f>
        <v/>
      </c>
      <c r="T337" s="345" t="str">
        <f>IF('GRP Macros'!W27+'GRP Macros'!AQ27=0,"",'GRP Macros'!W27+'GRP Macros'!AQ27)</f>
        <v/>
      </c>
      <c r="U337" s="827" t="str">
        <f>IF('GRP Macros'!X27+'GRP Macros'!AR27=0,"",'GRP Macros'!X27+'GRP Macros'!AR27)</f>
        <v/>
      </c>
      <c r="V337" s="827" t="str">
        <f>IF('GRP Macros'!Y27+'GRP Macros'!AS27=0,"",'GRP Macros'!Y27+'GRP Macros'!AS27)</f>
        <v/>
      </c>
      <c r="W337" s="827" t="str">
        <f>IF('GRP Macros'!Z27+'GRP Macros'!AT27=0,"",'GRP Macros'!Z27+'GRP Macros'!AT27)</f>
        <v/>
      </c>
      <c r="X337" s="827" t="str">
        <f>IF('GRP Macros'!AA27+'GRP Macros'!AU27=0,"",'GRP Macros'!AA27+'GRP Macros'!AU27)</f>
        <v/>
      </c>
      <c r="Y337" s="827" t="str">
        <f>IF('GRP Macros'!AB27+'GRP Macros'!AV27=0,"",'GRP Macros'!AB27+'GRP Macros'!AV27)</f>
        <v/>
      </c>
      <c r="Z337" s="616" t="str">
        <f>IF('GRP Macros'!AC27+'GRP Macros'!AW27=0,"",'GRP Macros'!AC27+'GRP Macros'!AW27)</f>
        <v/>
      </c>
    </row>
    <row r="338" spans="3:26" ht="15.6">
      <c r="C338" s="614" t="s">
        <v>31208</v>
      </c>
      <c r="D338" s="833" t="s">
        <v>30692</v>
      </c>
      <c r="E338" s="833" t="s">
        <v>31209</v>
      </c>
      <c r="F338" s="828">
        <f t="shared" si="11"/>
        <v>0</v>
      </c>
      <c r="G338" s="1058"/>
      <c r="H338" s="615" t="str">
        <f>IF('GRP Macros'!K34+'GRP Macros'!AE34=0,"",'GRP Macros'!K34+'GRP Macros'!AE34)</f>
        <v/>
      </c>
      <c r="I338" s="827" t="str">
        <f>IF('GRP Macros'!L34+'GRP Macros'!AF34=0,"",'GRP Macros'!L34+'GRP Macros'!AF34)</f>
        <v/>
      </c>
      <c r="J338" s="345" t="str">
        <f>IF('GRP Macros'!M34+'GRP Macros'!AG34=0,"",'GRP Macros'!M34+'GRP Macros'!AG34)</f>
        <v/>
      </c>
      <c r="K338" s="345" t="str">
        <f>IF('GRP Macros'!N34+'GRP Macros'!AH34=0,"",'GRP Macros'!N34+'GRP Macros'!AH34)</f>
        <v/>
      </c>
      <c r="L338" s="827" t="str">
        <f>IF('GRP Macros'!O34+'GRP Macros'!AI34=0,"",'GRP Macros'!O34+'GRP Macros'!AI34)</f>
        <v/>
      </c>
      <c r="M338" s="827" t="str">
        <f>IF('GRP Macros'!P34+'GRP Macros'!AJ34=0,"",'GRP Macros'!P34+'GRP Macros'!AJ34)</f>
        <v/>
      </c>
      <c r="N338" s="827" t="str">
        <f>IF('GRP Macros'!Q34+'GRP Macros'!AK34=0,"",'GRP Macros'!Q34+'GRP Macros'!AK34)</f>
        <v/>
      </c>
      <c r="O338" s="345" t="str">
        <f>IF('GRP Macros'!R34+'GRP Macros'!AL34=0,"",'GRP Macros'!R34+'GRP Macros'!AL34)</f>
        <v/>
      </c>
      <c r="P338" s="827" t="str">
        <f>IF('GRP Macros'!S34+'GRP Macros'!AM34=0,"",'GRP Macros'!S34+'GRP Macros'!AM34)</f>
        <v/>
      </c>
      <c r="Q338" s="345" t="str">
        <f>IF('GRP Macros'!T34+'GRP Macros'!AN34=0,"",'GRP Macros'!T34+'GRP Macros'!AN34)</f>
        <v/>
      </c>
      <c r="R338" s="827" t="str">
        <f>IF('GRP Macros'!U34+'GRP Macros'!AO34=0,"",'GRP Macros'!U34+'GRP Macros'!AO34)</f>
        <v/>
      </c>
      <c r="S338" s="827" t="str">
        <f>IF('GRP Macros'!V34+'GRP Macros'!AP34=0,"",'GRP Macros'!V34+'GRP Macros'!AP34)</f>
        <v/>
      </c>
      <c r="T338" s="345" t="str">
        <f>IF('GRP Macros'!W34+'GRP Macros'!AQ34=0,"",'GRP Macros'!W34+'GRP Macros'!AQ34)</f>
        <v/>
      </c>
      <c r="U338" s="827" t="str">
        <f>IF('GRP Macros'!X34+'GRP Macros'!AR34=0,"",'GRP Macros'!X34+'GRP Macros'!AR34)</f>
        <v/>
      </c>
      <c r="V338" s="827" t="str">
        <f>IF('GRP Macros'!Y34+'GRP Macros'!AS34=0,"",'GRP Macros'!Y34+'GRP Macros'!AS34)</f>
        <v/>
      </c>
      <c r="W338" s="827" t="str">
        <f>IF('GRP Macros'!Z34+'GRP Macros'!AT34=0,"",'GRP Macros'!Z34+'GRP Macros'!AT34)</f>
        <v/>
      </c>
      <c r="X338" s="827" t="str">
        <f>IF('GRP Macros'!AA34+'GRP Macros'!AU34=0,"",'GRP Macros'!AA34+'GRP Macros'!AU34)</f>
        <v/>
      </c>
      <c r="Y338" s="827" t="str">
        <f>IF('GRP Macros'!AB34+'GRP Macros'!AV34=0,"",'GRP Macros'!AB34+'GRP Macros'!AV34)</f>
        <v/>
      </c>
      <c r="Z338" s="616" t="str">
        <f>IF('GRP Macros'!AC34+'GRP Macros'!AW34=0,"",'GRP Macros'!AC34+'GRP Macros'!AW34)</f>
        <v/>
      </c>
    </row>
    <row r="339" spans="3:26" ht="15.6">
      <c r="C339" s="614" t="s">
        <v>31210</v>
      </c>
      <c r="D339" s="833" t="s">
        <v>30692</v>
      </c>
      <c r="E339" s="833" t="s">
        <v>31211</v>
      </c>
      <c r="F339" s="828">
        <f t="shared" si="11"/>
        <v>0</v>
      </c>
      <c r="G339" s="1058"/>
      <c r="H339" s="615" t="str">
        <f>IF('GRP Macros'!K35+'GRP Macros'!AE35=0,"",'GRP Macros'!K35+'GRP Macros'!AE35)</f>
        <v/>
      </c>
      <c r="I339" s="827" t="str">
        <f>IF('GRP Macros'!L35+'GRP Macros'!AF35=0,"",'GRP Macros'!L35+'GRP Macros'!AF35)</f>
        <v/>
      </c>
      <c r="J339" s="345" t="str">
        <f>IF('GRP Macros'!M35+'GRP Macros'!AG35=0,"",'GRP Macros'!M35+'GRP Macros'!AG35)</f>
        <v/>
      </c>
      <c r="K339" s="345" t="str">
        <f>IF('GRP Macros'!N35+'GRP Macros'!AH35=0,"",'GRP Macros'!N35+'GRP Macros'!AH35)</f>
        <v/>
      </c>
      <c r="L339" s="827" t="str">
        <f>IF('GRP Macros'!O35+'GRP Macros'!AI35=0,"",'GRP Macros'!O35+'GRP Macros'!AI35)</f>
        <v/>
      </c>
      <c r="M339" s="827" t="str">
        <f>IF('GRP Macros'!P35+'GRP Macros'!AJ35=0,"",'GRP Macros'!P35+'GRP Macros'!AJ35)</f>
        <v/>
      </c>
      <c r="N339" s="827" t="str">
        <f>IF('GRP Macros'!Q35+'GRP Macros'!AK35=0,"",'GRP Macros'!Q35+'GRP Macros'!AK35)</f>
        <v/>
      </c>
      <c r="O339" s="345" t="str">
        <f>IF('GRP Macros'!R35+'GRP Macros'!AL35=0,"",'GRP Macros'!R35+'GRP Macros'!AL35)</f>
        <v/>
      </c>
      <c r="P339" s="827" t="str">
        <f>IF('GRP Macros'!S35+'GRP Macros'!AM35=0,"",'GRP Macros'!S35+'GRP Macros'!AM35)</f>
        <v/>
      </c>
      <c r="Q339" s="345" t="str">
        <f>IF('GRP Macros'!T35+'GRP Macros'!AN35=0,"",'GRP Macros'!T35+'GRP Macros'!AN35)</f>
        <v/>
      </c>
      <c r="R339" s="827" t="str">
        <f>IF('GRP Macros'!U35+'GRP Macros'!AO35=0,"",'GRP Macros'!U35+'GRP Macros'!AO35)</f>
        <v/>
      </c>
      <c r="S339" s="827" t="str">
        <f>IF('GRP Macros'!V35+'GRP Macros'!AP35=0,"",'GRP Macros'!V35+'GRP Macros'!AP35)</f>
        <v/>
      </c>
      <c r="T339" s="345" t="str">
        <f>IF('GRP Macros'!W35+'GRP Macros'!AQ35=0,"",'GRP Macros'!W35+'GRP Macros'!AQ35)</f>
        <v/>
      </c>
      <c r="U339" s="827" t="str">
        <f>IF('GRP Macros'!X35+'GRP Macros'!AR35=0,"",'GRP Macros'!X35+'GRP Macros'!AR35)</f>
        <v/>
      </c>
      <c r="V339" s="827" t="str">
        <f>IF('GRP Macros'!Y35+'GRP Macros'!AS35=0,"",'GRP Macros'!Y35+'GRP Macros'!AS35)</f>
        <v/>
      </c>
      <c r="W339" s="827" t="str">
        <f>IF('GRP Macros'!Z35+'GRP Macros'!AT35=0,"",'GRP Macros'!Z35+'GRP Macros'!AT35)</f>
        <v/>
      </c>
      <c r="X339" s="827" t="str">
        <f>IF('GRP Macros'!AA35+'GRP Macros'!AU35=0,"",'GRP Macros'!AA35+'GRP Macros'!AU35)</f>
        <v/>
      </c>
      <c r="Y339" s="827" t="str">
        <f>IF('GRP Macros'!AB35+'GRP Macros'!AV35=0,"",'GRP Macros'!AB35+'GRP Macros'!AV35)</f>
        <v/>
      </c>
      <c r="Z339" s="616" t="str">
        <f>IF('GRP Macros'!AC35+'GRP Macros'!AW35=0,"",'GRP Macros'!AC35+'GRP Macros'!AW35)</f>
        <v/>
      </c>
    </row>
    <row r="340" spans="3:26" ht="15.6">
      <c r="C340" s="614" t="s">
        <v>31212</v>
      </c>
      <c r="D340" s="833" t="s">
        <v>30692</v>
      </c>
      <c r="E340" s="833" t="s">
        <v>31213</v>
      </c>
      <c r="F340" s="828">
        <f t="shared" si="11"/>
        <v>0</v>
      </c>
      <c r="G340" s="1058"/>
      <c r="H340" s="615" t="str">
        <f>IF('GRP Macros'!K36+'GRP Macros'!AE36=0,"",'GRP Macros'!K36+'GRP Macros'!AE36)</f>
        <v/>
      </c>
      <c r="I340" s="827" t="str">
        <f>IF('GRP Macros'!L36+'GRP Macros'!AF36=0,"",'GRP Macros'!L36+'GRP Macros'!AF36)</f>
        <v/>
      </c>
      <c r="J340" s="345" t="str">
        <f>IF('GRP Macros'!M36+'GRP Macros'!AG36=0,"",'GRP Macros'!M36+'GRP Macros'!AG36)</f>
        <v/>
      </c>
      <c r="K340" s="345" t="str">
        <f>IF('GRP Macros'!N36+'GRP Macros'!AH36=0,"",'GRP Macros'!N36+'GRP Macros'!AH36)</f>
        <v/>
      </c>
      <c r="L340" s="827" t="str">
        <f>IF('GRP Macros'!O36+'GRP Macros'!AI36=0,"",'GRP Macros'!O36+'GRP Macros'!AI36)</f>
        <v/>
      </c>
      <c r="M340" s="827" t="str">
        <f>IF('GRP Macros'!P36+'GRP Macros'!AJ36=0,"",'GRP Macros'!P36+'GRP Macros'!AJ36)</f>
        <v/>
      </c>
      <c r="N340" s="827" t="str">
        <f>IF('GRP Macros'!Q36+'GRP Macros'!AK36=0,"",'GRP Macros'!Q36+'GRP Macros'!AK36)</f>
        <v/>
      </c>
      <c r="O340" s="345" t="str">
        <f>IF('GRP Macros'!R36+'GRP Macros'!AL36=0,"",'GRP Macros'!R36+'GRP Macros'!AL36)</f>
        <v/>
      </c>
      <c r="P340" s="827" t="str">
        <f>IF('GRP Macros'!S36+'GRP Macros'!AM36=0,"",'GRP Macros'!S36+'GRP Macros'!AM36)</f>
        <v/>
      </c>
      <c r="Q340" s="345" t="str">
        <f>IF('GRP Macros'!T36+'GRP Macros'!AN36=0,"",'GRP Macros'!T36+'GRP Macros'!AN36)</f>
        <v/>
      </c>
      <c r="R340" s="827" t="str">
        <f>IF('GRP Macros'!U36+'GRP Macros'!AO36=0,"",'GRP Macros'!U36+'GRP Macros'!AO36)</f>
        <v/>
      </c>
      <c r="S340" s="827" t="str">
        <f>IF('GRP Macros'!V36+'GRP Macros'!AP36=0,"",'GRP Macros'!V36+'GRP Macros'!AP36)</f>
        <v/>
      </c>
      <c r="T340" s="345" t="str">
        <f>IF('GRP Macros'!W36+'GRP Macros'!AQ36=0,"",'GRP Macros'!W36+'GRP Macros'!AQ36)</f>
        <v/>
      </c>
      <c r="U340" s="827" t="str">
        <f>IF('GRP Macros'!X36+'GRP Macros'!AR36=0,"",'GRP Macros'!X36+'GRP Macros'!AR36)</f>
        <v/>
      </c>
      <c r="V340" s="827" t="str">
        <f>IF('GRP Macros'!Y36+'GRP Macros'!AS36=0,"",'GRP Macros'!Y36+'GRP Macros'!AS36)</f>
        <v/>
      </c>
      <c r="W340" s="827" t="str">
        <f>IF('GRP Macros'!Z36+'GRP Macros'!AT36=0,"",'GRP Macros'!Z36+'GRP Macros'!AT36)</f>
        <v/>
      </c>
      <c r="X340" s="827" t="str">
        <f>IF('GRP Macros'!AA36+'GRP Macros'!AU36=0,"",'GRP Macros'!AA36+'GRP Macros'!AU36)</f>
        <v/>
      </c>
      <c r="Y340" s="827" t="str">
        <f>IF('GRP Macros'!AB36+'GRP Macros'!AV36=0,"",'GRP Macros'!AB36+'GRP Macros'!AV36)</f>
        <v/>
      </c>
      <c r="Z340" s="616" t="str">
        <f>IF('GRP Macros'!AC36+'GRP Macros'!AW36=0,"",'GRP Macros'!AC36+'GRP Macros'!AW36)</f>
        <v/>
      </c>
    </row>
    <row r="341" spans="3:26" ht="15.6">
      <c r="C341" s="614" t="s">
        <v>31214</v>
      </c>
      <c r="D341" s="833" t="s">
        <v>30692</v>
      </c>
      <c r="E341" s="833" t="s">
        <v>31215</v>
      </c>
      <c r="F341" s="828">
        <f t="shared" si="11"/>
        <v>0</v>
      </c>
      <c r="G341" s="1058"/>
      <c r="H341" s="615" t="str">
        <f>IF('GRP Macros'!K37+'GRP Macros'!AE37=0,"",'GRP Macros'!K37+'GRP Macros'!AE37)</f>
        <v/>
      </c>
      <c r="I341" s="827" t="str">
        <f>IF('GRP Macros'!L37+'GRP Macros'!AF37=0,"",'GRP Macros'!L37+'GRP Macros'!AF37)</f>
        <v/>
      </c>
      <c r="J341" s="345" t="str">
        <f>IF('GRP Macros'!M37+'GRP Macros'!AG37=0,"",'GRP Macros'!M37+'GRP Macros'!AG37)</f>
        <v/>
      </c>
      <c r="K341" s="345" t="str">
        <f>IF('GRP Macros'!N37+'GRP Macros'!AH37=0,"",'GRP Macros'!N37+'GRP Macros'!AH37)</f>
        <v/>
      </c>
      <c r="L341" s="827" t="str">
        <f>IF('GRP Macros'!O37+'GRP Macros'!AI37=0,"",'GRP Macros'!O37+'GRP Macros'!AI37)</f>
        <v/>
      </c>
      <c r="M341" s="827" t="str">
        <f>IF('GRP Macros'!P37+'GRP Macros'!AJ37=0,"",'GRP Macros'!P37+'GRP Macros'!AJ37)</f>
        <v/>
      </c>
      <c r="N341" s="827" t="str">
        <f>IF('GRP Macros'!Q37+'GRP Macros'!AK37=0,"",'GRP Macros'!Q37+'GRP Macros'!AK37)</f>
        <v/>
      </c>
      <c r="O341" s="345" t="str">
        <f>IF('GRP Macros'!R37+'GRP Macros'!AL37=0,"",'GRP Macros'!R37+'GRP Macros'!AL37)</f>
        <v/>
      </c>
      <c r="P341" s="827" t="str">
        <f>IF('GRP Macros'!S37+'GRP Macros'!AM37=0,"",'GRP Macros'!S37+'GRP Macros'!AM37)</f>
        <v/>
      </c>
      <c r="Q341" s="345" t="str">
        <f>IF('GRP Macros'!T37+'GRP Macros'!AN37=0,"",'GRP Macros'!T37+'GRP Macros'!AN37)</f>
        <v/>
      </c>
      <c r="R341" s="827" t="str">
        <f>IF('GRP Macros'!U37+'GRP Macros'!AO37=0,"",'GRP Macros'!U37+'GRP Macros'!AO37)</f>
        <v/>
      </c>
      <c r="S341" s="827" t="str">
        <f>IF('GRP Macros'!V37+'GRP Macros'!AP37=0,"",'GRP Macros'!V37+'GRP Macros'!AP37)</f>
        <v/>
      </c>
      <c r="T341" s="345" t="str">
        <f>IF('GRP Macros'!W37+'GRP Macros'!AQ37=0,"",'GRP Macros'!W37+'GRP Macros'!AQ37)</f>
        <v/>
      </c>
      <c r="U341" s="827" t="str">
        <f>IF('GRP Macros'!X37+'GRP Macros'!AR37=0,"",'GRP Macros'!X37+'GRP Macros'!AR37)</f>
        <v/>
      </c>
      <c r="V341" s="827" t="str">
        <f>IF('GRP Macros'!Y37+'GRP Macros'!AS37=0,"",'GRP Macros'!Y37+'GRP Macros'!AS37)</f>
        <v/>
      </c>
      <c r="W341" s="827" t="str">
        <f>IF('GRP Macros'!Z37+'GRP Macros'!AT37=0,"",'GRP Macros'!Z37+'GRP Macros'!AT37)</f>
        <v/>
      </c>
      <c r="X341" s="827" t="str">
        <f>IF('GRP Macros'!AA37+'GRP Macros'!AU37=0,"",'GRP Macros'!AA37+'GRP Macros'!AU37)</f>
        <v/>
      </c>
      <c r="Y341" s="827" t="str">
        <f>IF('GRP Macros'!AB37+'GRP Macros'!AV37=0,"",'GRP Macros'!AB37+'GRP Macros'!AV37)</f>
        <v/>
      </c>
      <c r="Z341" s="616" t="str">
        <f>IF('GRP Macros'!AC37+'GRP Macros'!AW37=0,"",'GRP Macros'!AC37+'GRP Macros'!AW37)</f>
        <v/>
      </c>
    </row>
    <row r="342" spans="3:26" ht="15.6">
      <c r="C342" s="614" t="s">
        <v>31216</v>
      </c>
      <c r="D342" s="833" t="s">
        <v>30692</v>
      </c>
      <c r="E342" s="833" t="s">
        <v>31217</v>
      </c>
      <c r="F342" s="828">
        <f t="shared" si="11"/>
        <v>0</v>
      </c>
      <c r="G342" s="1058"/>
      <c r="H342" s="615" t="str">
        <f>IF('GRP Macros'!K38+'GRP Macros'!AE38=0,"",'GRP Macros'!K38+'GRP Macros'!AE38)</f>
        <v/>
      </c>
      <c r="I342" s="827" t="str">
        <f>IF('GRP Macros'!L38+'GRP Macros'!AF38=0,"",'GRP Macros'!L38+'GRP Macros'!AF38)</f>
        <v/>
      </c>
      <c r="J342" s="345" t="str">
        <f>IF('GRP Macros'!M38+'GRP Macros'!AG38=0,"",'GRP Macros'!M38+'GRP Macros'!AG38)</f>
        <v/>
      </c>
      <c r="K342" s="345" t="str">
        <f>IF('GRP Macros'!N38+'GRP Macros'!AH38=0,"",'GRP Macros'!N38+'GRP Macros'!AH38)</f>
        <v/>
      </c>
      <c r="L342" s="827" t="str">
        <f>IF('GRP Macros'!O38+'GRP Macros'!AI38=0,"",'GRP Macros'!O38+'GRP Macros'!AI38)</f>
        <v/>
      </c>
      <c r="M342" s="827" t="str">
        <f>IF('GRP Macros'!P38+'GRP Macros'!AJ38=0,"",'GRP Macros'!P38+'GRP Macros'!AJ38)</f>
        <v/>
      </c>
      <c r="N342" s="827" t="str">
        <f>IF('GRP Macros'!Q38+'GRP Macros'!AK38=0,"",'GRP Macros'!Q38+'GRP Macros'!AK38)</f>
        <v/>
      </c>
      <c r="O342" s="345" t="str">
        <f>IF('GRP Macros'!R38+'GRP Macros'!AL38=0,"",'GRP Macros'!R38+'GRP Macros'!AL38)</f>
        <v/>
      </c>
      <c r="P342" s="827" t="str">
        <f>IF('GRP Macros'!S38+'GRP Macros'!AM38=0,"",'GRP Macros'!S38+'GRP Macros'!AM38)</f>
        <v/>
      </c>
      <c r="Q342" s="345" t="str">
        <f>IF('GRP Macros'!T38+'GRP Macros'!AN38=0,"",'GRP Macros'!T38+'GRP Macros'!AN38)</f>
        <v/>
      </c>
      <c r="R342" s="827" t="str">
        <f>IF('GRP Macros'!U38+'GRP Macros'!AO38=0,"",'GRP Macros'!U38+'GRP Macros'!AO38)</f>
        <v/>
      </c>
      <c r="S342" s="827" t="str">
        <f>IF('GRP Macros'!V38+'GRP Macros'!AP38=0,"",'GRP Macros'!V38+'GRP Macros'!AP38)</f>
        <v/>
      </c>
      <c r="T342" s="345" t="str">
        <f>IF('GRP Macros'!W38+'GRP Macros'!AQ38=0,"",'GRP Macros'!W38+'GRP Macros'!AQ38)</f>
        <v/>
      </c>
      <c r="U342" s="827" t="str">
        <f>IF('GRP Macros'!X38+'GRP Macros'!AR38=0,"",'GRP Macros'!X38+'GRP Macros'!AR38)</f>
        <v/>
      </c>
      <c r="V342" s="827" t="str">
        <f>IF('GRP Macros'!Y38+'GRP Macros'!AS38=0,"",'GRP Macros'!Y38+'GRP Macros'!AS38)</f>
        <v/>
      </c>
      <c r="W342" s="827" t="str">
        <f>IF('GRP Macros'!Z38+'GRP Macros'!AT38=0,"",'GRP Macros'!Z38+'GRP Macros'!AT38)</f>
        <v/>
      </c>
      <c r="X342" s="827" t="str">
        <f>IF('GRP Macros'!AA38+'GRP Macros'!AU38=0,"",'GRP Macros'!AA38+'GRP Macros'!AU38)</f>
        <v/>
      </c>
      <c r="Y342" s="827" t="str">
        <f>IF('GRP Macros'!AB38+'GRP Macros'!AV38=0,"",'GRP Macros'!AB38+'GRP Macros'!AV38)</f>
        <v/>
      </c>
      <c r="Z342" s="616" t="str">
        <f>IF('GRP Macros'!AC38+'GRP Macros'!AW38=0,"",'GRP Macros'!AC38+'GRP Macros'!AW38)</f>
        <v/>
      </c>
    </row>
    <row r="343" spans="3:26" ht="15.6">
      <c r="C343" s="614" t="s">
        <v>31218</v>
      </c>
      <c r="D343" s="833" t="s">
        <v>30692</v>
      </c>
      <c r="E343" s="833" t="s">
        <v>31219</v>
      </c>
      <c r="F343" s="828">
        <f t="shared" si="11"/>
        <v>0</v>
      </c>
      <c r="G343" s="1058"/>
      <c r="H343" s="615" t="str">
        <f>IF('GRP Macros'!K39+'GRP Macros'!AE39=0,"",'GRP Macros'!K39+'GRP Macros'!AE39)</f>
        <v/>
      </c>
      <c r="I343" s="827" t="str">
        <f>IF('GRP Macros'!L39+'GRP Macros'!AF39=0,"",'GRP Macros'!L39+'GRP Macros'!AF39)</f>
        <v/>
      </c>
      <c r="J343" s="345" t="str">
        <f>IF('GRP Macros'!M39+'GRP Macros'!AG39=0,"",'GRP Macros'!M39+'GRP Macros'!AG39)</f>
        <v/>
      </c>
      <c r="K343" s="345" t="str">
        <f>IF('GRP Macros'!N39+'GRP Macros'!AH39=0,"",'GRP Macros'!N39+'GRP Macros'!AH39)</f>
        <v/>
      </c>
      <c r="L343" s="827" t="str">
        <f>IF('GRP Macros'!O39+'GRP Macros'!AI39=0,"",'GRP Macros'!O39+'GRP Macros'!AI39)</f>
        <v/>
      </c>
      <c r="M343" s="827" t="str">
        <f>IF('GRP Macros'!P39+'GRP Macros'!AJ39=0,"",'GRP Macros'!P39+'GRP Macros'!AJ39)</f>
        <v/>
      </c>
      <c r="N343" s="827" t="str">
        <f>IF('GRP Macros'!Q39+'GRP Macros'!AK39=0,"",'GRP Macros'!Q39+'GRP Macros'!AK39)</f>
        <v/>
      </c>
      <c r="O343" s="345" t="str">
        <f>IF('GRP Macros'!R39+'GRP Macros'!AL39=0,"",'GRP Macros'!R39+'GRP Macros'!AL39)</f>
        <v/>
      </c>
      <c r="P343" s="827" t="str">
        <f>IF('GRP Macros'!S39+'GRP Macros'!AM39=0,"",'GRP Macros'!S39+'GRP Macros'!AM39)</f>
        <v/>
      </c>
      <c r="Q343" s="345" t="str">
        <f>IF('GRP Macros'!T39+'GRP Macros'!AN39=0,"",'GRP Macros'!T39+'GRP Macros'!AN39)</f>
        <v/>
      </c>
      <c r="R343" s="827" t="str">
        <f>IF('GRP Macros'!U39+'GRP Macros'!AO39=0,"",'GRP Macros'!U39+'GRP Macros'!AO39)</f>
        <v/>
      </c>
      <c r="S343" s="827" t="str">
        <f>IF('GRP Macros'!V39+'GRP Macros'!AP39=0,"",'GRP Macros'!V39+'GRP Macros'!AP39)</f>
        <v/>
      </c>
      <c r="T343" s="345" t="str">
        <f>IF('GRP Macros'!W39+'GRP Macros'!AQ39=0,"",'GRP Macros'!W39+'GRP Macros'!AQ39)</f>
        <v/>
      </c>
      <c r="U343" s="827" t="str">
        <f>IF('GRP Macros'!X39+'GRP Macros'!AR39=0,"",'GRP Macros'!X39+'GRP Macros'!AR39)</f>
        <v/>
      </c>
      <c r="V343" s="827" t="str">
        <f>IF('GRP Macros'!Y39+'GRP Macros'!AS39=0,"",'GRP Macros'!Y39+'GRP Macros'!AS39)</f>
        <v/>
      </c>
      <c r="W343" s="827" t="str">
        <f>IF('GRP Macros'!Z39+'GRP Macros'!AT39=0,"",'GRP Macros'!Z39+'GRP Macros'!AT39)</f>
        <v/>
      </c>
      <c r="X343" s="827" t="str">
        <f>IF('GRP Macros'!AA39+'GRP Macros'!AU39=0,"",'GRP Macros'!AA39+'GRP Macros'!AU39)</f>
        <v/>
      </c>
      <c r="Y343" s="827" t="str">
        <f>IF('GRP Macros'!AB39+'GRP Macros'!AV39=0,"",'GRP Macros'!AB39+'GRP Macros'!AV39)</f>
        <v/>
      </c>
      <c r="Z343" s="616" t="str">
        <f>IF('GRP Macros'!AC39+'GRP Macros'!AW39=0,"",'GRP Macros'!AC39+'GRP Macros'!AW39)</f>
        <v/>
      </c>
    </row>
    <row r="344" spans="3:26" ht="15.6">
      <c r="C344" s="614" t="s">
        <v>31220</v>
      </c>
      <c r="D344" s="833" t="s">
        <v>30692</v>
      </c>
      <c r="E344" s="833" t="s">
        <v>31221</v>
      </c>
      <c r="F344" s="828">
        <f t="shared" si="11"/>
        <v>0</v>
      </c>
      <c r="G344" s="1058"/>
      <c r="H344" s="615" t="str">
        <f>IF('GRP Macros'!K40+'GRP Macros'!AE40=0,"",'GRP Macros'!K40+'GRP Macros'!AE40)</f>
        <v/>
      </c>
      <c r="I344" s="827" t="str">
        <f>IF('GRP Macros'!L40+'GRP Macros'!AF40=0,"",'GRP Macros'!L40+'GRP Macros'!AF40)</f>
        <v/>
      </c>
      <c r="J344" s="345" t="str">
        <f>IF('GRP Macros'!M40+'GRP Macros'!AG40=0,"",'GRP Macros'!M40+'GRP Macros'!AG40)</f>
        <v/>
      </c>
      <c r="K344" s="345" t="str">
        <f>IF('GRP Macros'!N40+'GRP Macros'!AH40=0,"",'GRP Macros'!N40+'GRP Macros'!AH40)</f>
        <v/>
      </c>
      <c r="L344" s="827" t="str">
        <f>IF('GRP Macros'!O40+'GRP Macros'!AI40=0,"",'GRP Macros'!O40+'GRP Macros'!AI40)</f>
        <v/>
      </c>
      <c r="M344" s="827" t="str">
        <f>IF('GRP Macros'!P40+'GRP Macros'!AJ40=0,"",'GRP Macros'!P40+'GRP Macros'!AJ40)</f>
        <v/>
      </c>
      <c r="N344" s="827" t="str">
        <f>IF('GRP Macros'!Q40+'GRP Macros'!AK40=0,"",'GRP Macros'!Q40+'GRP Macros'!AK40)</f>
        <v/>
      </c>
      <c r="O344" s="345" t="str">
        <f>IF('GRP Macros'!R40+'GRP Macros'!AL40=0,"",'GRP Macros'!R40+'GRP Macros'!AL40)</f>
        <v/>
      </c>
      <c r="P344" s="827" t="str">
        <f>IF('GRP Macros'!S40+'GRP Macros'!AM40=0,"",'GRP Macros'!S40+'GRP Macros'!AM40)</f>
        <v/>
      </c>
      <c r="Q344" s="345" t="str">
        <f>IF('GRP Macros'!T40+'GRP Macros'!AN40=0,"",'GRP Macros'!T40+'GRP Macros'!AN40)</f>
        <v/>
      </c>
      <c r="R344" s="827" t="str">
        <f>IF('GRP Macros'!U40+'GRP Macros'!AO40=0,"",'GRP Macros'!U40+'GRP Macros'!AO40)</f>
        <v/>
      </c>
      <c r="S344" s="827" t="str">
        <f>IF('GRP Macros'!V40+'GRP Macros'!AP40=0,"",'GRP Macros'!V40+'GRP Macros'!AP40)</f>
        <v/>
      </c>
      <c r="T344" s="345" t="str">
        <f>IF('GRP Macros'!W40+'GRP Macros'!AQ40=0,"",'GRP Macros'!W40+'GRP Macros'!AQ40)</f>
        <v/>
      </c>
      <c r="U344" s="827" t="str">
        <f>IF('GRP Macros'!X40+'GRP Macros'!AR40=0,"",'GRP Macros'!X40+'GRP Macros'!AR40)</f>
        <v/>
      </c>
      <c r="V344" s="827" t="str">
        <f>IF('GRP Macros'!Y40+'GRP Macros'!AS40=0,"",'GRP Macros'!Y40+'GRP Macros'!AS40)</f>
        <v/>
      </c>
      <c r="W344" s="827" t="str">
        <f>IF('GRP Macros'!Z40+'GRP Macros'!AT40=0,"",'GRP Macros'!Z40+'GRP Macros'!AT40)</f>
        <v/>
      </c>
      <c r="X344" s="827" t="str">
        <f>IF('GRP Macros'!AA40+'GRP Macros'!AU40=0,"",'GRP Macros'!AA40+'GRP Macros'!AU40)</f>
        <v/>
      </c>
      <c r="Y344" s="827" t="str">
        <f>IF('GRP Macros'!AB40+'GRP Macros'!AV40=0,"",'GRP Macros'!AB40+'GRP Macros'!AV40)</f>
        <v/>
      </c>
      <c r="Z344" s="616" t="str">
        <f>IF('GRP Macros'!AC40+'GRP Macros'!AW40=0,"",'GRP Macros'!AC40+'GRP Macros'!AW40)</f>
        <v/>
      </c>
    </row>
    <row r="345" spans="3:26" ht="15.6">
      <c r="C345" s="614" t="s">
        <v>31222</v>
      </c>
      <c r="D345" s="833" t="s">
        <v>30692</v>
      </c>
      <c r="E345" s="833" t="s">
        <v>31223</v>
      </c>
      <c r="F345" s="828">
        <f t="shared" si="11"/>
        <v>0</v>
      </c>
      <c r="G345" s="1058"/>
      <c r="H345" s="615" t="str">
        <f>IF('GRP Macros'!K41+'GRP Macros'!AE41=0,"",'GRP Macros'!K41+'GRP Macros'!AE41)</f>
        <v/>
      </c>
      <c r="I345" s="827" t="str">
        <f>IF('GRP Macros'!L41+'GRP Macros'!AF41=0,"",'GRP Macros'!L41+'GRP Macros'!AF41)</f>
        <v/>
      </c>
      <c r="J345" s="345" t="str">
        <f>IF('GRP Macros'!M41+'GRP Macros'!AG41=0,"",'GRP Macros'!M41+'GRP Macros'!AG41)</f>
        <v/>
      </c>
      <c r="K345" s="345" t="str">
        <f>IF('GRP Macros'!N41+'GRP Macros'!AH41=0,"",'GRP Macros'!N41+'GRP Macros'!AH41)</f>
        <v/>
      </c>
      <c r="L345" s="827" t="str">
        <f>IF('GRP Macros'!O41+'GRP Macros'!AI41=0,"",'GRP Macros'!O41+'GRP Macros'!AI41)</f>
        <v/>
      </c>
      <c r="M345" s="827" t="str">
        <f>IF('GRP Macros'!P41+'GRP Macros'!AJ41=0,"",'GRP Macros'!P41+'GRP Macros'!AJ41)</f>
        <v/>
      </c>
      <c r="N345" s="827" t="str">
        <f>IF('GRP Macros'!Q41+'GRP Macros'!AK41=0,"",'GRP Macros'!Q41+'GRP Macros'!AK41)</f>
        <v/>
      </c>
      <c r="O345" s="345" t="str">
        <f>IF('GRP Macros'!R41+'GRP Macros'!AL41=0,"",'GRP Macros'!R41+'GRP Macros'!AL41)</f>
        <v/>
      </c>
      <c r="P345" s="827" t="str">
        <f>IF('GRP Macros'!S41+'GRP Macros'!AM41=0,"",'GRP Macros'!S41+'GRP Macros'!AM41)</f>
        <v/>
      </c>
      <c r="Q345" s="345" t="str">
        <f>IF('GRP Macros'!T41+'GRP Macros'!AN41=0,"",'GRP Macros'!T41+'GRP Macros'!AN41)</f>
        <v/>
      </c>
      <c r="R345" s="827" t="str">
        <f>IF('GRP Macros'!U41+'GRP Macros'!AO41=0,"",'GRP Macros'!U41+'GRP Macros'!AO41)</f>
        <v/>
      </c>
      <c r="S345" s="827" t="str">
        <f>IF('GRP Macros'!V41+'GRP Macros'!AP41=0,"",'GRP Macros'!V41+'GRP Macros'!AP41)</f>
        <v/>
      </c>
      <c r="T345" s="345" t="str">
        <f>IF('GRP Macros'!W41+'GRP Macros'!AQ41=0,"",'GRP Macros'!W41+'GRP Macros'!AQ41)</f>
        <v/>
      </c>
      <c r="U345" s="827" t="str">
        <f>IF('GRP Macros'!X41+'GRP Macros'!AR41=0,"",'GRP Macros'!X41+'GRP Macros'!AR41)</f>
        <v/>
      </c>
      <c r="V345" s="827" t="str">
        <f>IF('GRP Macros'!Y41+'GRP Macros'!AS41=0,"",'GRP Macros'!Y41+'GRP Macros'!AS41)</f>
        <v/>
      </c>
      <c r="W345" s="827" t="str">
        <f>IF('GRP Macros'!Z41+'GRP Macros'!AT41=0,"",'GRP Macros'!Z41+'GRP Macros'!AT41)</f>
        <v/>
      </c>
      <c r="X345" s="827" t="str">
        <f>IF('GRP Macros'!AA41+'GRP Macros'!AU41=0,"",'GRP Macros'!AA41+'GRP Macros'!AU41)</f>
        <v/>
      </c>
      <c r="Y345" s="827" t="str">
        <f>IF('GRP Macros'!AB41+'GRP Macros'!AV41=0,"",'GRP Macros'!AB41+'GRP Macros'!AV41)</f>
        <v/>
      </c>
      <c r="Z345" s="616" t="str">
        <f>IF('GRP Macros'!AC41+'GRP Macros'!AW41=0,"",'GRP Macros'!AC41+'GRP Macros'!AW41)</f>
        <v/>
      </c>
    </row>
    <row r="346" spans="3:26" ht="15.6">
      <c r="C346" s="614" t="s">
        <v>31224</v>
      </c>
      <c r="D346" s="833" t="s">
        <v>30692</v>
      </c>
      <c r="E346" s="833" t="s">
        <v>31225</v>
      </c>
      <c r="F346" s="828">
        <f t="shared" si="11"/>
        <v>0</v>
      </c>
      <c r="G346" s="1058"/>
      <c r="H346" s="615" t="str">
        <f>IF('GRP Macros'!K42+'GRP Macros'!AE42=0,"",'GRP Macros'!K42+'GRP Macros'!AE42)</f>
        <v/>
      </c>
      <c r="I346" s="827" t="str">
        <f>IF('GRP Macros'!L42+'GRP Macros'!AF42=0,"",'GRP Macros'!L42+'GRP Macros'!AF42)</f>
        <v/>
      </c>
      <c r="J346" s="345" t="str">
        <f>IF('GRP Macros'!M42+'GRP Macros'!AG42=0,"",'GRP Macros'!M42+'GRP Macros'!AG42)</f>
        <v/>
      </c>
      <c r="K346" s="345" t="str">
        <f>IF('GRP Macros'!N42+'GRP Macros'!AH42=0,"",'GRP Macros'!N42+'GRP Macros'!AH42)</f>
        <v/>
      </c>
      <c r="L346" s="827" t="str">
        <f>IF('GRP Macros'!O42+'GRP Macros'!AI42=0,"",'GRP Macros'!O42+'GRP Macros'!AI42)</f>
        <v/>
      </c>
      <c r="M346" s="827" t="str">
        <f>IF('GRP Macros'!P42+'GRP Macros'!AJ42=0,"",'GRP Macros'!P42+'GRP Macros'!AJ42)</f>
        <v/>
      </c>
      <c r="N346" s="827" t="str">
        <f>IF('GRP Macros'!Q42+'GRP Macros'!AK42=0,"",'GRP Macros'!Q42+'GRP Macros'!AK42)</f>
        <v/>
      </c>
      <c r="O346" s="345" t="str">
        <f>IF('GRP Macros'!R42+'GRP Macros'!AL42=0,"",'GRP Macros'!R42+'GRP Macros'!AL42)</f>
        <v/>
      </c>
      <c r="P346" s="827" t="str">
        <f>IF('GRP Macros'!S42+'GRP Macros'!AM42=0,"",'GRP Macros'!S42+'GRP Macros'!AM42)</f>
        <v/>
      </c>
      <c r="Q346" s="345" t="str">
        <f>IF('GRP Macros'!T42+'GRP Macros'!AN42=0,"",'GRP Macros'!T42+'GRP Macros'!AN42)</f>
        <v/>
      </c>
      <c r="R346" s="827" t="str">
        <f>IF('GRP Macros'!U42+'GRP Macros'!AO42=0,"",'GRP Macros'!U42+'GRP Macros'!AO42)</f>
        <v/>
      </c>
      <c r="S346" s="827" t="str">
        <f>IF('GRP Macros'!V42+'GRP Macros'!AP42=0,"",'GRP Macros'!V42+'GRP Macros'!AP42)</f>
        <v/>
      </c>
      <c r="T346" s="345" t="str">
        <f>IF('GRP Macros'!W42+'GRP Macros'!AQ42=0,"",'GRP Macros'!W42+'GRP Macros'!AQ42)</f>
        <v/>
      </c>
      <c r="U346" s="827" t="str">
        <f>IF('GRP Macros'!X42+'GRP Macros'!AR42=0,"",'GRP Macros'!X42+'GRP Macros'!AR42)</f>
        <v/>
      </c>
      <c r="V346" s="827" t="str">
        <f>IF('GRP Macros'!Y42+'GRP Macros'!AS42=0,"",'GRP Macros'!Y42+'GRP Macros'!AS42)</f>
        <v/>
      </c>
      <c r="W346" s="827" t="str">
        <f>IF('GRP Macros'!Z42+'GRP Macros'!AT42=0,"",'GRP Macros'!Z42+'GRP Macros'!AT42)</f>
        <v/>
      </c>
      <c r="X346" s="827" t="str">
        <f>IF('GRP Macros'!AA42+'GRP Macros'!AU42=0,"",'GRP Macros'!AA42+'GRP Macros'!AU42)</f>
        <v/>
      </c>
      <c r="Y346" s="827" t="str">
        <f>IF('GRP Macros'!AB42+'GRP Macros'!AV42=0,"",'GRP Macros'!AB42+'GRP Macros'!AV42)</f>
        <v/>
      </c>
      <c r="Z346" s="616" t="str">
        <f>IF('GRP Macros'!AC42+'GRP Macros'!AW42=0,"",'GRP Macros'!AC42+'GRP Macros'!AW42)</f>
        <v/>
      </c>
    </row>
    <row r="347" spans="3:26" ht="15.6">
      <c r="C347" s="614" t="s">
        <v>31226</v>
      </c>
      <c r="D347" s="833" t="s">
        <v>30692</v>
      </c>
      <c r="E347" s="833" t="s">
        <v>31227</v>
      </c>
      <c r="F347" s="828">
        <f t="shared" si="11"/>
        <v>0</v>
      </c>
      <c r="G347" s="1058"/>
      <c r="H347" s="615" t="str">
        <f>IF('GRP Macros'!K43+'GRP Macros'!AE43=0,"",'GRP Macros'!K43+'GRP Macros'!AE43)</f>
        <v/>
      </c>
      <c r="I347" s="827" t="str">
        <f>IF('GRP Macros'!L43+'GRP Macros'!AF43=0,"",'GRP Macros'!L43+'GRP Macros'!AF43)</f>
        <v/>
      </c>
      <c r="J347" s="345" t="str">
        <f>IF('GRP Macros'!M43+'GRP Macros'!AG43=0,"",'GRP Macros'!M43+'GRP Macros'!AG43)</f>
        <v/>
      </c>
      <c r="K347" s="345" t="str">
        <f>IF('GRP Macros'!N43+'GRP Macros'!AH43=0,"",'GRP Macros'!N43+'GRP Macros'!AH43)</f>
        <v/>
      </c>
      <c r="L347" s="827" t="str">
        <f>IF('GRP Macros'!O43+'GRP Macros'!AI43=0,"",'GRP Macros'!O43+'GRP Macros'!AI43)</f>
        <v/>
      </c>
      <c r="M347" s="827" t="str">
        <f>IF('GRP Macros'!P43+'GRP Macros'!AJ43=0,"",'GRP Macros'!P43+'GRP Macros'!AJ43)</f>
        <v/>
      </c>
      <c r="N347" s="827" t="str">
        <f>IF('GRP Macros'!Q43+'GRP Macros'!AK43=0,"",'GRP Macros'!Q43+'GRP Macros'!AK43)</f>
        <v/>
      </c>
      <c r="O347" s="345" t="str">
        <f>IF('GRP Macros'!R43+'GRP Macros'!AL43=0,"",'GRP Macros'!R43+'GRP Macros'!AL43)</f>
        <v/>
      </c>
      <c r="P347" s="827" t="str">
        <f>IF('GRP Macros'!S43+'GRP Macros'!AM43=0,"",'GRP Macros'!S43+'GRP Macros'!AM43)</f>
        <v/>
      </c>
      <c r="Q347" s="345" t="str">
        <f>IF('GRP Macros'!T43+'GRP Macros'!AN43=0,"",'GRP Macros'!T43+'GRP Macros'!AN43)</f>
        <v/>
      </c>
      <c r="R347" s="827" t="str">
        <f>IF('GRP Macros'!U43+'GRP Macros'!AO43=0,"",'GRP Macros'!U43+'GRP Macros'!AO43)</f>
        <v/>
      </c>
      <c r="S347" s="827" t="str">
        <f>IF('GRP Macros'!V43+'GRP Macros'!AP43=0,"",'GRP Macros'!V43+'GRP Macros'!AP43)</f>
        <v/>
      </c>
      <c r="T347" s="345" t="str">
        <f>IF('GRP Macros'!W43+'GRP Macros'!AQ43=0,"",'GRP Macros'!W43+'GRP Macros'!AQ43)</f>
        <v/>
      </c>
      <c r="U347" s="827" t="str">
        <f>IF('GRP Macros'!X43+'GRP Macros'!AR43=0,"",'GRP Macros'!X43+'GRP Macros'!AR43)</f>
        <v/>
      </c>
      <c r="V347" s="827" t="str">
        <f>IF('GRP Macros'!Y43+'GRP Macros'!AS43=0,"",'GRP Macros'!Y43+'GRP Macros'!AS43)</f>
        <v/>
      </c>
      <c r="W347" s="827" t="str">
        <f>IF('GRP Macros'!Z43+'GRP Macros'!AT43=0,"",'GRP Macros'!Z43+'GRP Macros'!AT43)</f>
        <v/>
      </c>
      <c r="X347" s="827" t="str">
        <f>IF('GRP Macros'!AA43+'GRP Macros'!AU43=0,"",'GRP Macros'!AA43+'GRP Macros'!AU43)</f>
        <v/>
      </c>
      <c r="Y347" s="827" t="str">
        <f>IF('GRP Macros'!AB43+'GRP Macros'!AV43=0,"",'GRP Macros'!AB43+'GRP Macros'!AV43)</f>
        <v/>
      </c>
      <c r="Z347" s="616" t="str">
        <f>IF('GRP Macros'!AC43+'GRP Macros'!AW43=0,"",'GRP Macros'!AC43+'GRP Macros'!AW43)</f>
        <v/>
      </c>
    </row>
    <row r="348" spans="3:26" ht="15.6">
      <c r="C348" s="614"/>
      <c r="D348" s="833"/>
      <c r="E348" s="833"/>
      <c r="F348" s="828">
        <f t="shared" si="11"/>
        <v>0</v>
      </c>
      <c r="G348" s="1058"/>
      <c r="H348" s="615"/>
      <c r="I348" s="827"/>
      <c r="J348" s="827"/>
      <c r="K348" s="827"/>
      <c r="L348" s="827"/>
      <c r="M348" s="827"/>
      <c r="N348" s="827"/>
      <c r="O348" s="827"/>
      <c r="P348" s="827"/>
      <c r="Q348" s="827"/>
      <c r="R348" s="827"/>
      <c r="S348" s="827"/>
      <c r="T348" s="827"/>
      <c r="U348" s="827"/>
      <c r="V348" s="827"/>
      <c r="W348" s="827"/>
      <c r="X348" s="827"/>
      <c r="Y348" s="827"/>
      <c r="Z348" s="616"/>
    </row>
    <row r="349" spans="3:26" ht="15.6">
      <c r="C349" s="971" t="s">
        <v>31228</v>
      </c>
      <c r="D349" s="972" t="s">
        <v>31229</v>
      </c>
      <c r="E349" s="972" t="s">
        <v>31230</v>
      </c>
      <c r="F349" s="828">
        <f t="shared" si="11"/>
        <v>0</v>
      </c>
      <c r="G349" s="1058"/>
      <c r="H349" s="1093" t="str">
        <f>IF('Wooden Volumes'!Q70=0,"",'Wooden Volumes'!Q70)</f>
        <v/>
      </c>
      <c r="I349" s="973"/>
      <c r="J349" s="1094" t="str">
        <f>IF('Wooden Volumes'!O70=0,"",'Wooden Volumes'!O70)</f>
        <v/>
      </c>
      <c r="K349" s="973"/>
      <c r="L349" s="973"/>
      <c r="M349" s="1094" t="str">
        <f>IF('Wooden Volumes'!P70=0,"",'Wooden Volumes'!P70)</f>
        <v/>
      </c>
      <c r="N349" s="973"/>
      <c r="O349" s="1094" t="str">
        <f>IF('Wooden Volumes'!K70=0,"",'Wooden Volumes'!K70)</f>
        <v/>
      </c>
      <c r="P349" s="973"/>
      <c r="Q349" s="1094" t="str">
        <f>IF('Wooden Volumes'!L70=0,"",'Wooden Volumes'!L70)</f>
        <v/>
      </c>
      <c r="R349" s="1094" t="str">
        <f>IF('Wooden Volumes'!M70=0,"",'Wooden Volumes'!M70)</f>
        <v/>
      </c>
      <c r="S349" s="973"/>
      <c r="T349" s="973"/>
      <c r="U349" s="1094" t="str">
        <f>IF('Wooden Volumes'!S70=0,"",'Wooden Volumes'!S70)</f>
        <v/>
      </c>
      <c r="V349" s="1094" t="str">
        <f>IF('Wooden Volumes'!R70=0,"",'Wooden Volumes'!R70)</f>
        <v/>
      </c>
      <c r="W349" s="973"/>
      <c r="X349" s="973"/>
      <c r="Y349" s="973"/>
      <c r="Z349" s="1029"/>
    </row>
    <row r="350" spans="3:26" ht="15.6">
      <c r="C350" s="971" t="s">
        <v>31231</v>
      </c>
      <c r="D350" s="972" t="s">
        <v>31229</v>
      </c>
      <c r="E350" s="972" t="s">
        <v>31232</v>
      </c>
      <c r="F350" s="828">
        <f t="shared" si="11"/>
        <v>0</v>
      </c>
      <c r="G350" s="1058"/>
      <c r="H350" s="1093" t="str">
        <f>IF('Wooden Volumes'!Q71=0,"",'Wooden Volumes'!Q71)</f>
        <v/>
      </c>
      <c r="I350" s="973"/>
      <c r="J350" s="1094" t="str">
        <f>IF('Wooden Volumes'!O71=0,"",'Wooden Volumes'!O71)</f>
        <v/>
      </c>
      <c r="K350" s="973"/>
      <c r="L350" s="973"/>
      <c r="M350" s="1094" t="str">
        <f>IF('Wooden Volumes'!P71=0,"",'Wooden Volumes'!P71)</f>
        <v/>
      </c>
      <c r="N350" s="973"/>
      <c r="O350" s="1094" t="str">
        <f>IF('Wooden Volumes'!K71=0,"",'Wooden Volumes'!K71)</f>
        <v/>
      </c>
      <c r="P350" s="973"/>
      <c r="Q350" s="1094" t="str">
        <f>IF('Wooden Volumes'!L71=0,"",'Wooden Volumes'!L71)</f>
        <v/>
      </c>
      <c r="R350" s="1094" t="str">
        <f>IF('Wooden Volumes'!M71=0,"",'Wooden Volumes'!M71)</f>
        <v/>
      </c>
      <c r="S350" s="973"/>
      <c r="T350" s="973"/>
      <c r="U350" s="1094" t="str">
        <f>IF('Wooden Volumes'!S71=0,"",'Wooden Volumes'!S71)</f>
        <v/>
      </c>
      <c r="V350" s="1094" t="str">
        <f>IF('Wooden Volumes'!R71=0,"",'Wooden Volumes'!R71)</f>
        <v/>
      </c>
      <c r="W350" s="973"/>
      <c r="X350" s="973"/>
      <c r="Y350" s="973"/>
      <c r="Z350" s="1029"/>
    </row>
    <row r="351" spans="3:26" ht="15.6">
      <c r="C351" s="971" t="s">
        <v>31233</v>
      </c>
      <c r="D351" s="972" t="s">
        <v>31229</v>
      </c>
      <c r="E351" s="972" t="s">
        <v>31234</v>
      </c>
      <c r="F351" s="828">
        <f t="shared" si="11"/>
        <v>0</v>
      </c>
      <c r="G351" s="1058"/>
      <c r="H351" s="1093" t="str">
        <f>IF('Wooden Volumes'!Q72=0,"",'Wooden Volumes'!Q72)</f>
        <v/>
      </c>
      <c r="I351" s="973"/>
      <c r="J351" s="1094" t="str">
        <f>IF('Wooden Volumes'!O72=0,"",'Wooden Volumes'!O72)</f>
        <v/>
      </c>
      <c r="K351" s="973"/>
      <c r="L351" s="973"/>
      <c r="M351" s="1094" t="str">
        <f>IF('Wooden Volumes'!P72=0,"",'Wooden Volumes'!P72)</f>
        <v/>
      </c>
      <c r="N351" s="973"/>
      <c r="O351" s="1094" t="str">
        <f>IF('Wooden Volumes'!K72=0,"",'Wooden Volumes'!K72)</f>
        <v/>
      </c>
      <c r="P351" s="973"/>
      <c r="Q351" s="1094" t="str">
        <f>IF('Wooden Volumes'!L72=0,"",'Wooden Volumes'!L72)</f>
        <v/>
      </c>
      <c r="R351" s="1094" t="str">
        <f>IF('Wooden Volumes'!M72=0,"",'Wooden Volumes'!M72)</f>
        <v/>
      </c>
      <c r="S351" s="973"/>
      <c r="T351" s="973"/>
      <c r="U351" s="1094" t="str">
        <f>IF('Wooden Volumes'!S72=0,"",'Wooden Volumes'!S72)</f>
        <v/>
      </c>
      <c r="V351" s="1094" t="str">
        <f>IF('Wooden Volumes'!R72=0,"",'Wooden Volumes'!R72)</f>
        <v/>
      </c>
      <c r="W351" s="973"/>
      <c r="X351" s="973"/>
      <c r="Y351" s="973"/>
      <c r="Z351" s="1029"/>
    </row>
    <row r="352" spans="3:26" ht="15.6">
      <c r="C352" s="971" t="s">
        <v>31235</v>
      </c>
      <c r="D352" s="972" t="s">
        <v>31229</v>
      </c>
      <c r="E352" s="972" t="s">
        <v>31236</v>
      </c>
      <c r="F352" s="828">
        <f t="shared" si="11"/>
        <v>0</v>
      </c>
      <c r="G352" s="1058"/>
      <c r="H352" s="1093" t="str">
        <f>IF('Wooden Volumes'!Q73=0,"",'Wooden Volumes'!Q73)</f>
        <v/>
      </c>
      <c r="I352" s="973"/>
      <c r="J352" s="1094" t="str">
        <f>IF('Wooden Volumes'!O73=0,"",'Wooden Volumes'!O73)</f>
        <v/>
      </c>
      <c r="K352" s="973"/>
      <c r="L352" s="973"/>
      <c r="M352" s="1094" t="str">
        <f>IF('Wooden Volumes'!P73=0,"",'Wooden Volumes'!P73)</f>
        <v/>
      </c>
      <c r="N352" s="973"/>
      <c r="O352" s="1094" t="str">
        <f>IF('Wooden Volumes'!K73=0,"",'Wooden Volumes'!K73)</f>
        <v/>
      </c>
      <c r="P352" s="973"/>
      <c r="Q352" s="1094" t="str">
        <f>IF('Wooden Volumes'!L73=0,"",'Wooden Volumes'!L73)</f>
        <v/>
      </c>
      <c r="R352" s="1094" t="str">
        <f>IF('Wooden Volumes'!M73=0,"",'Wooden Volumes'!M73)</f>
        <v/>
      </c>
      <c r="S352" s="973"/>
      <c r="T352" s="973"/>
      <c r="U352" s="1094" t="str">
        <f>IF('Wooden Volumes'!S73=0,"",'Wooden Volumes'!S73)</f>
        <v/>
      </c>
      <c r="V352" s="1094" t="str">
        <f>IF('Wooden Volumes'!R73=0,"",'Wooden Volumes'!R73)</f>
        <v/>
      </c>
      <c r="W352" s="973"/>
      <c r="X352" s="973"/>
      <c r="Y352" s="973"/>
      <c r="Z352" s="1029"/>
    </row>
    <row r="353" spans="3:26" ht="15.6">
      <c r="C353" s="971" t="s">
        <v>31237</v>
      </c>
      <c r="D353" s="972" t="s">
        <v>31229</v>
      </c>
      <c r="E353" s="972" t="s">
        <v>31238</v>
      </c>
      <c r="F353" s="828">
        <f t="shared" si="11"/>
        <v>0</v>
      </c>
      <c r="G353" s="1058"/>
      <c r="H353" s="1093" t="str">
        <f>IF('Wooden Volumes'!Q39=0,"",'Wooden Volumes'!Q39)</f>
        <v/>
      </c>
      <c r="I353" s="973"/>
      <c r="J353" s="1094" t="str">
        <f>IF('Wooden Volumes'!O39=0,"",'Wooden Volumes'!O39)</f>
        <v/>
      </c>
      <c r="K353" s="973"/>
      <c r="L353" s="973"/>
      <c r="M353" s="1094" t="str">
        <f>IF('Wooden Volumes'!P39=0,"",'Wooden Volumes'!P39)</f>
        <v/>
      </c>
      <c r="N353" s="973"/>
      <c r="O353" s="1094" t="str">
        <f>IF('Wooden Volumes'!K39=0,"",'Wooden Volumes'!K39)</f>
        <v/>
      </c>
      <c r="P353" s="973"/>
      <c r="Q353" s="1094" t="str">
        <f>IF('Wooden Volumes'!L39=0,"",'Wooden Volumes'!L39)</f>
        <v/>
      </c>
      <c r="R353" s="1094" t="str">
        <f>IF('Wooden Volumes'!M39=0,"",'Wooden Volumes'!M39)</f>
        <v/>
      </c>
      <c r="S353" s="973"/>
      <c r="T353" s="973"/>
      <c r="U353" s="1094" t="str">
        <f>IF('Wooden Volumes'!S39=0,"",'Wooden Volumes'!S39)</f>
        <v/>
      </c>
      <c r="V353" s="1094" t="str">
        <f>IF('Wooden Volumes'!R39=0,"",'Wooden Volumes'!R39)</f>
        <v/>
      </c>
      <c r="W353" s="973"/>
      <c r="X353" s="973"/>
      <c r="Y353" s="973"/>
      <c r="Z353" s="1029"/>
    </row>
    <row r="354" spans="3:26" ht="15.6">
      <c r="C354" s="971" t="s">
        <v>31239</v>
      </c>
      <c r="D354" s="972" t="s">
        <v>31229</v>
      </c>
      <c r="E354" s="972" t="s">
        <v>31240</v>
      </c>
      <c r="F354" s="828">
        <f t="shared" si="11"/>
        <v>0</v>
      </c>
      <c r="G354" s="1058"/>
      <c r="H354" s="1093" t="str">
        <f>IF('Wooden Volumes'!Q40=0,"",'Wooden Volumes'!Q40)</f>
        <v/>
      </c>
      <c r="I354" s="973"/>
      <c r="J354" s="1094" t="str">
        <f>IF('Wooden Volumes'!O40=0,"",'Wooden Volumes'!O40)</f>
        <v/>
      </c>
      <c r="K354" s="973"/>
      <c r="L354" s="973"/>
      <c r="M354" s="1094" t="str">
        <f>IF('Wooden Volumes'!P40=0,"",'Wooden Volumes'!P40)</f>
        <v/>
      </c>
      <c r="N354" s="973"/>
      <c r="O354" s="1094" t="str">
        <f>IF('Wooden Volumes'!K40=0,"",'Wooden Volumes'!K40)</f>
        <v/>
      </c>
      <c r="P354" s="973"/>
      <c r="Q354" s="1094" t="str">
        <f>IF('Wooden Volumes'!L40=0,"",'Wooden Volumes'!L40)</f>
        <v/>
      </c>
      <c r="R354" s="1094" t="str">
        <f>IF('Wooden Volumes'!M40=0,"",'Wooden Volumes'!M40)</f>
        <v/>
      </c>
      <c r="S354" s="973"/>
      <c r="T354" s="973"/>
      <c r="U354" s="1094" t="str">
        <f>IF('Wooden Volumes'!S40=0,"",'Wooden Volumes'!S40)</f>
        <v/>
      </c>
      <c r="V354" s="1094" t="str">
        <f>IF('Wooden Volumes'!R40=0,"",'Wooden Volumes'!R40)</f>
        <v/>
      </c>
      <c r="W354" s="973"/>
      <c r="X354" s="973"/>
      <c r="Y354" s="973"/>
      <c r="Z354" s="1029"/>
    </row>
    <row r="355" spans="3:26" ht="15.6">
      <c r="C355" s="971" t="s">
        <v>31241</v>
      </c>
      <c r="D355" s="972" t="s">
        <v>31229</v>
      </c>
      <c r="E355" s="972" t="s">
        <v>31242</v>
      </c>
      <c r="F355" s="828">
        <f t="shared" si="11"/>
        <v>0</v>
      </c>
      <c r="G355" s="1058"/>
      <c r="H355" s="1093" t="str">
        <f>IF('Wooden Volumes'!Q41=0,"",'Wooden Volumes'!Q41)</f>
        <v/>
      </c>
      <c r="I355" s="973"/>
      <c r="J355" s="1094" t="str">
        <f>IF('Wooden Volumes'!O41=0,"",'Wooden Volumes'!O41)</f>
        <v/>
      </c>
      <c r="K355" s="973"/>
      <c r="L355" s="973"/>
      <c r="M355" s="1094" t="str">
        <f>IF('Wooden Volumes'!P41=0,"",'Wooden Volumes'!P41)</f>
        <v/>
      </c>
      <c r="N355" s="973"/>
      <c r="O355" s="1094" t="str">
        <f>IF('Wooden Volumes'!K41=0,"",'Wooden Volumes'!K41)</f>
        <v/>
      </c>
      <c r="P355" s="973"/>
      <c r="Q355" s="1094" t="str">
        <f>IF('Wooden Volumes'!L41=0,"",'Wooden Volumes'!L41)</f>
        <v/>
      </c>
      <c r="R355" s="1094" t="str">
        <f>IF('Wooden Volumes'!M41=0,"",'Wooden Volumes'!M41)</f>
        <v/>
      </c>
      <c r="S355" s="973"/>
      <c r="T355" s="973"/>
      <c r="U355" s="1094" t="str">
        <f>IF('Wooden Volumes'!S41=0,"",'Wooden Volumes'!S41)</f>
        <v/>
      </c>
      <c r="V355" s="1094" t="str">
        <f>IF('Wooden Volumes'!R41=0,"",'Wooden Volumes'!R41)</f>
        <v/>
      </c>
      <c r="W355" s="973"/>
      <c r="X355" s="973"/>
      <c r="Y355" s="973"/>
      <c r="Z355" s="1029"/>
    </row>
    <row r="356" spans="3:26" ht="15.6">
      <c r="C356" s="971" t="s">
        <v>31243</v>
      </c>
      <c r="D356" s="972" t="s">
        <v>31229</v>
      </c>
      <c r="E356" s="972" t="s">
        <v>31244</v>
      </c>
      <c r="F356" s="828">
        <f t="shared" si="11"/>
        <v>0</v>
      </c>
      <c r="G356" s="1058"/>
      <c r="H356" s="1093" t="str">
        <f>IF('Wooden Volumes'!Q42=0,"",'Wooden Volumes'!Q42)</f>
        <v/>
      </c>
      <c r="I356" s="973"/>
      <c r="J356" s="1094" t="str">
        <f>IF('Wooden Volumes'!O42=0,"",'Wooden Volumes'!O42)</f>
        <v/>
      </c>
      <c r="K356" s="973"/>
      <c r="L356" s="973"/>
      <c r="M356" s="1094" t="str">
        <f>IF('Wooden Volumes'!P42=0,"",'Wooden Volumes'!P42)</f>
        <v/>
      </c>
      <c r="N356" s="973"/>
      <c r="O356" s="1094" t="str">
        <f>IF('Wooden Volumes'!K42=0,"",'Wooden Volumes'!K42)</f>
        <v/>
      </c>
      <c r="P356" s="973"/>
      <c r="Q356" s="1094" t="str">
        <f>IF('Wooden Volumes'!L42=0,"",'Wooden Volumes'!L42)</f>
        <v/>
      </c>
      <c r="R356" s="1094" t="str">
        <f>IF('Wooden Volumes'!M42=0,"",'Wooden Volumes'!M42)</f>
        <v/>
      </c>
      <c r="S356" s="973"/>
      <c r="T356" s="973"/>
      <c r="U356" s="1094" t="str">
        <f>IF('Wooden Volumes'!S42=0,"",'Wooden Volumes'!S42)</f>
        <v/>
      </c>
      <c r="V356" s="1094" t="str">
        <f>IF('Wooden Volumes'!R42=0,"",'Wooden Volumes'!R42)</f>
        <v/>
      </c>
      <c r="W356" s="973"/>
      <c r="X356" s="973"/>
      <c r="Y356" s="973"/>
      <c r="Z356" s="1029"/>
    </row>
    <row r="357" spans="3:26" ht="15.6">
      <c r="C357" s="971" t="s">
        <v>31245</v>
      </c>
      <c r="D357" s="972" t="s">
        <v>31229</v>
      </c>
      <c r="E357" s="972" t="s">
        <v>31246</v>
      </c>
      <c r="F357" s="828">
        <f t="shared" si="11"/>
        <v>0</v>
      </c>
      <c r="G357" s="1058"/>
      <c r="H357" s="1093" t="str">
        <f>IF('Wooden Volumes'!Q43=0,"",'Wooden Volumes'!Q43)</f>
        <v/>
      </c>
      <c r="I357" s="973"/>
      <c r="J357" s="1094" t="str">
        <f>IF('Wooden Volumes'!O43=0,"",'Wooden Volumes'!O43)</f>
        <v/>
      </c>
      <c r="K357" s="973"/>
      <c r="L357" s="973"/>
      <c r="M357" s="1094" t="str">
        <f>IF('Wooden Volumes'!P43=0,"",'Wooden Volumes'!P43)</f>
        <v/>
      </c>
      <c r="N357" s="973"/>
      <c r="O357" s="1094" t="str">
        <f>IF('Wooden Volumes'!K43=0,"",'Wooden Volumes'!K43)</f>
        <v/>
      </c>
      <c r="P357" s="973"/>
      <c r="Q357" s="1094" t="str">
        <f>IF('Wooden Volumes'!L43=0,"",'Wooden Volumes'!L43)</f>
        <v/>
      </c>
      <c r="R357" s="1094" t="str">
        <f>IF('Wooden Volumes'!M43=0,"",'Wooden Volumes'!M43)</f>
        <v/>
      </c>
      <c r="S357" s="973"/>
      <c r="T357" s="973"/>
      <c r="U357" s="1094" t="str">
        <f>IF('Wooden Volumes'!S43=0,"",'Wooden Volumes'!S43)</f>
        <v/>
      </c>
      <c r="V357" s="1094" t="str">
        <f>IF('Wooden Volumes'!R43=0,"",'Wooden Volumes'!R43)</f>
        <v/>
      </c>
      <c r="W357" s="973"/>
      <c r="X357" s="973"/>
      <c r="Y357" s="973"/>
      <c r="Z357" s="1029"/>
    </row>
    <row r="358" spans="3:26" ht="15.6">
      <c r="C358" s="971" t="s">
        <v>31247</v>
      </c>
      <c r="D358" s="972" t="s">
        <v>31229</v>
      </c>
      <c r="E358" s="972" t="s">
        <v>31248</v>
      </c>
      <c r="F358" s="828">
        <f t="shared" si="11"/>
        <v>0</v>
      </c>
      <c r="G358" s="1058"/>
      <c r="H358" s="1093" t="str">
        <f>IF('Wooden Volumes'!Q44=0,"",'Wooden Volumes'!Q44)</f>
        <v/>
      </c>
      <c r="I358" s="973"/>
      <c r="J358" s="1094" t="str">
        <f>IF('Wooden Volumes'!O44=0,"",'Wooden Volumes'!O44)</f>
        <v/>
      </c>
      <c r="K358" s="973"/>
      <c r="L358" s="973"/>
      <c r="M358" s="1094" t="str">
        <f>IF('Wooden Volumes'!P44=0,"",'Wooden Volumes'!P44)</f>
        <v/>
      </c>
      <c r="N358" s="973"/>
      <c r="O358" s="1094" t="str">
        <f>IF('Wooden Volumes'!K44=0,"",'Wooden Volumes'!K44)</f>
        <v/>
      </c>
      <c r="P358" s="973"/>
      <c r="Q358" s="1094" t="str">
        <f>IF('Wooden Volumes'!L44=0,"",'Wooden Volumes'!L44)</f>
        <v/>
      </c>
      <c r="R358" s="1094" t="str">
        <f>IF('Wooden Volumes'!M44=0,"",'Wooden Volumes'!M44)</f>
        <v/>
      </c>
      <c r="S358" s="973"/>
      <c r="T358" s="973"/>
      <c r="U358" s="1094" t="str">
        <f>IF('Wooden Volumes'!S44=0,"",'Wooden Volumes'!S44)</f>
        <v/>
      </c>
      <c r="V358" s="1094" t="str">
        <f>IF('Wooden Volumes'!R44=0,"",'Wooden Volumes'!R44)</f>
        <v/>
      </c>
      <c r="W358" s="973"/>
      <c r="X358" s="973"/>
      <c r="Y358" s="973"/>
      <c r="Z358" s="1029"/>
    </row>
    <row r="359" spans="3:26" ht="15.6">
      <c r="C359" s="971" t="s">
        <v>31249</v>
      </c>
      <c r="D359" s="972" t="s">
        <v>31229</v>
      </c>
      <c r="E359" s="972" t="s">
        <v>31250</v>
      </c>
      <c r="F359" s="828">
        <f t="shared" si="11"/>
        <v>0</v>
      </c>
      <c r="G359" s="1058"/>
      <c r="H359" s="1093" t="str">
        <f>IF('Wooden Volumes'!Q45=0,"",'Wooden Volumes'!Q45)</f>
        <v/>
      </c>
      <c r="I359" s="973"/>
      <c r="J359" s="1094" t="str">
        <f>IF('Wooden Volumes'!O45=0,"",'Wooden Volumes'!O45)</f>
        <v/>
      </c>
      <c r="K359" s="973"/>
      <c r="L359" s="973"/>
      <c r="M359" s="1094" t="str">
        <f>IF('Wooden Volumes'!P45=0,"",'Wooden Volumes'!P45)</f>
        <v/>
      </c>
      <c r="N359" s="973"/>
      <c r="O359" s="1094" t="str">
        <f>IF('Wooden Volumes'!K45=0,"",'Wooden Volumes'!K45)</f>
        <v/>
      </c>
      <c r="P359" s="973"/>
      <c r="Q359" s="1094" t="str">
        <f>IF('Wooden Volumes'!L45=0,"",'Wooden Volumes'!L45)</f>
        <v/>
      </c>
      <c r="R359" s="1094" t="str">
        <f>IF('Wooden Volumes'!M45=0,"",'Wooden Volumes'!M45)</f>
        <v/>
      </c>
      <c r="S359" s="973"/>
      <c r="T359" s="973"/>
      <c r="U359" s="1094" t="str">
        <f>IF('Wooden Volumes'!S45=0,"",'Wooden Volumes'!S45)</f>
        <v/>
      </c>
      <c r="V359" s="1094" t="str">
        <f>IF('Wooden Volumes'!R45=0,"",'Wooden Volumes'!R45)</f>
        <v/>
      </c>
      <c r="W359" s="973"/>
      <c r="X359" s="973"/>
      <c r="Y359" s="973"/>
      <c r="Z359" s="1029"/>
    </row>
    <row r="360" spans="3:26" ht="15.6">
      <c r="C360" s="971" t="s">
        <v>31251</v>
      </c>
      <c r="D360" s="972" t="s">
        <v>31229</v>
      </c>
      <c r="E360" s="972" t="s">
        <v>31252</v>
      </c>
      <c r="F360" s="828">
        <f t="shared" si="11"/>
        <v>0</v>
      </c>
      <c r="G360" s="1058"/>
      <c r="H360" s="1093" t="str">
        <f>IF('Wooden Volumes'!Q46=0,"",'Wooden Volumes'!Q46)</f>
        <v/>
      </c>
      <c r="I360" s="973"/>
      <c r="J360" s="1094" t="str">
        <f>IF('Wooden Volumes'!O46=0,"",'Wooden Volumes'!O46)</f>
        <v/>
      </c>
      <c r="K360" s="973"/>
      <c r="L360" s="973"/>
      <c r="M360" s="1094" t="str">
        <f>IF('Wooden Volumes'!P46=0,"",'Wooden Volumes'!P46)</f>
        <v/>
      </c>
      <c r="N360" s="973"/>
      <c r="O360" s="1094" t="str">
        <f>IF('Wooden Volumes'!K46=0,"",'Wooden Volumes'!K46)</f>
        <v/>
      </c>
      <c r="P360" s="973"/>
      <c r="Q360" s="1094" t="str">
        <f>IF('Wooden Volumes'!L46=0,"",'Wooden Volumes'!L46)</f>
        <v/>
      </c>
      <c r="R360" s="1094" t="str">
        <f>IF('Wooden Volumes'!M46=0,"",'Wooden Volumes'!M46)</f>
        <v/>
      </c>
      <c r="S360" s="973"/>
      <c r="T360" s="973"/>
      <c r="U360" s="1094" t="str">
        <f>IF('Wooden Volumes'!S46=0,"",'Wooden Volumes'!S46)</f>
        <v/>
      </c>
      <c r="V360" s="1094" t="str">
        <f>IF('Wooden Volumes'!R46=0,"",'Wooden Volumes'!R46)</f>
        <v/>
      </c>
      <c r="W360" s="973"/>
      <c r="X360" s="973"/>
      <c r="Y360" s="973"/>
      <c r="Z360" s="1029"/>
    </row>
    <row r="361" spans="3:26" ht="15.6">
      <c r="C361" s="971" t="s">
        <v>31253</v>
      </c>
      <c r="D361" s="972" t="s">
        <v>31229</v>
      </c>
      <c r="E361" s="972" t="s">
        <v>31254</v>
      </c>
      <c r="F361" s="828">
        <f t="shared" si="11"/>
        <v>0</v>
      </c>
      <c r="G361" s="1058"/>
      <c r="H361" s="1093" t="str">
        <f>IF('Wooden Volumes'!Q47=0,"",'Wooden Volumes'!Q47)</f>
        <v/>
      </c>
      <c r="I361" s="973"/>
      <c r="J361" s="1094" t="str">
        <f>IF('Wooden Volumes'!O47=0,"",'Wooden Volumes'!O47)</f>
        <v/>
      </c>
      <c r="K361" s="973"/>
      <c r="L361" s="973"/>
      <c r="M361" s="1094" t="str">
        <f>IF('Wooden Volumes'!P47=0,"",'Wooden Volumes'!P47)</f>
        <v/>
      </c>
      <c r="N361" s="973"/>
      <c r="O361" s="1094" t="str">
        <f>IF('Wooden Volumes'!K47=0,"",'Wooden Volumes'!K47)</f>
        <v/>
      </c>
      <c r="P361" s="973"/>
      <c r="Q361" s="1094" t="str">
        <f>IF('Wooden Volumes'!L47=0,"",'Wooden Volumes'!L47)</f>
        <v/>
      </c>
      <c r="R361" s="1094" t="str">
        <f>IF('Wooden Volumes'!M47=0,"",'Wooden Volumes'!M47)</f>
        <v/>
      </c>
      <c r="S361" s="973"/>
      <c r="T361" s="973"/>
      <c r="U361" s="1094" t="str">
        <f>IF('Wooden Volumes'!S47=0,"",'Wooden Volumes'!S47)</f>
        <v/>
      </c>
      <c r="V361" s="1094" t="str">
        <f>IF('Wooden Volumes'!R47=0,"",'Wooden Volumes'!R47)</f>
        <v/>
      </c>
      <c r="W361" s="973"/>
      <c r="X361" s="973"/>
      <c r="Y361" s="973"/>
      <c r="Z361" s="1029"/>
    </row>
    <row r="362" spans="3:26" ht="15.6">
      <c r="C362" s="971" t="s">
        <v>31255</v>
      </c>
      <c r="D362" s="972" t="s">
        <v>31229</v>
      </c>
      <c r="E362" s="972" t="s">
        <v>31256</v>
      </c>
      <c r="F362" s="828">
        <f t="shared" si="11"/>
        <v>0</v>
      </c>
      <c r="G362" s="1058"/>
      <c r="H362" s="1093" t="str">
        <f>IF('Wooden Volumes'!Q48=0,"",'Wooden Volumes'!Q48)</f>
        <v/>
      </c>
      <c r="I362" s="973"/>
      <c r="J362" s="1094" t="str">
        <f>IF('Wooden Volumes'!O48=0,"",'Wooden Volumes'!O48)</f>
        <v/>
      </c>
      <c r="K362" s="973"/>
      <c r="L362" s="973"/>
      <c r="M362" s="1094" t="str">
        <f>IF('Wooden Volumes'!P48=0,"",'Wooden Volumes'!P48)</f>
        <v/>
      </c>
      <c r="N362" s="973"/>
      <c r="O362" s="1094" t="str">
        <f>IF('Wooden Volumes'!K48=0,"",'Wooden Volumes'!K48)</f>
        <v/>
      </c>
      <c r="P362" s="973"/>
      <c r="Q362" s="1094" t="str">
        <f>IF('Wooden Volumes'!L48=0,"",'Wooden Volumes'!L48)</f>
        <v/>
      </c>
      <c r="R362" s="1094" t="str">
        <f>IF('Wooden Volumes'!M48=0,"",'Wooden Volumes'!M48)</f>
        <v/>
      </c>
      <c r="S362" s="973"/>
      <c r="T362" s="973"/>
      <c r="U362" s="1094" t="str">
        <f>IF('Wooden Volumes'!S48=0,"",'Wooden Volumes'!S48)</f>
        <v/>
      </c>
      <c r="V362" s="1094" t="str">
        <f>IF('Wooden Volumes'!R48=0,"",'Wooden Volumes'!R48)</f>
        <v/>
      </c>
      <c r="W362" s="973"/>
      <c r="X362" s="973"/>
      <c r="Y362" s="973"/>
      <c r="Z362" s="1029"/>
    </row>
    <row r="363" spans="3:26" ht="15.6">
      <c r="C363" s="971" t="s">
        <v>31257</v>
      </c>
      <c r="D363" s="972" t="s">
        <v>31229</v>
      </c>
      <c r="E363" s="972" t="s">
        <v>31258</v>
      </c>
      <c r="F363" s="828">
        <f t="shared" si="11"/>
        <v>0</v>
      </c>
      <c r="G363" s="1058"/>
      <c r="H363" s="1093" t="str">
        <f>IF('Wooden Volumes'!Q49=0,"",'Wooden Volumes'!Q49)</f>
        <v/>
      </c>
      <c r="I363" s="973"/>
      <c r="J363" s="1094" t="str">
        <f>IF('Wooden Volumes'!O49=0,"",'Wooden Volumes'!O49)</f>
        <v/>
      </c>
      <c r="K363" s="973"/>
      <c r="L363" s="973"/>
      <c r="M363" s="1094" t="str">
        <f>IF('Wooden Volumes'!P49=0,"",'Wooden Volumes'!P49)</f>
        <v/>
      </c>
      <c r="N363" s="973"/>
      <c r="O363" s="1094" t="str">
        <f>IF('Wooden Volumes'!K49=0,"",'Wooden Volumes'!K49)</f>
        <v/>
      </c>
      <c r="P363" s="973"/>
      <c r="Q363" s="1094" t="str">
        <f>IF('Wooden Volumes'!L49=0,"",'Wooden Volumes'!L49)</f>
        <v/>
      </c>
      <c r="R363" s="1094" t="str">
        <f>IF('Wooden Volumes'!M49=0,"",'Wooden Volumes'!M49)</f>
        <v/>
      </c>
      <c r="S363" s="973"/>
      <c r="T363" s="973"/>
      <c r="U363" s="1094" t="str">
        <f>IF('Wooden Volumes'!S49=0,"",'Wooden Volumes'!S49)</f>
        <v/>
      </c>
      <c r="V363" s="1094" t="str">
        <f>IF('Wooden Volumes'!R49=0,"",'Wooden Volumes'!R49)</f>
        <v/>
      </c>
      <c r="W363" s="973"/>
      <c r="X363" s="973"/>
      <c r="Y363" s="973"/>
      <c r="Z363" s="1029"/>
    </row>
    <row r="364" spans="3:26" ht="15.6">
      <c r="C364" s="971" t="s">
        <v>31259</v>
      </c>
      <c r="D364" s="972" t="s">
        <v>31229</v>
      </c>
      <c r="E364" s="972" t="s">
        <v>31260</v>
      </c>
      <c r="F364" s="828">
        <f t="shared" si="11"/>
        <v>0</v>
      </c>
      <c r="G364" s="1058"/>
      <c r="H364" s="1093" t="str">
        <f>IF('Wooden Volumes'!Q62=0,"",'Wooden Volumes'!Q62)</f>
        <v/>
      </c>
      <c r="I364" s="973"/>
      <c r="J364" s="1094" t="str">
        <f>IF('Wooden Volumes'!O62=0,"",'Wooden Volumes'!O62)</f>
        <v/>
      </c>
      <c r="K364" s="973"/>
      <c r="L364" s="973"/>
      <c r="M364" s="1094" t="str">
        <f>IF('Wooden Volumes'!P62=0,"",'Wooden Volumes'!P62)</f>
        <v/>
      </c>
      <c r="N364" s="973"/>
      <c r="O364" s="1094" t="str">
        <f>IF('Wooden Volumes'!K62=0,"",'Wooden Volumes'!K62)</f>
        <v/>
      </c>
      <c r="P364" s="973"/>
      <c r="Q364" s="1094" t="str">
        <f>IF('Wooden Volumes'!L62=0,"",'Wooden Volumes'!L62)</f>
        <v/>
      </c>
      <c r="R364" s="1094" t="str">
        <f>IF('Wooden Volumes'!M62=0,"",'Wooden Volumes'!M62)</f>
        <v/>
      </c>
      <c r="S364" s="973"/>
      <c r="T364" s="973"/>
      <c r="U364" s="1094" t="str">
        <f>IF('Wooden Volumes'!S62=0,"",'Wooden Volumes'!S62)</f>
        <v/>
      </c>
      <c r="V364" s="1094" t="str">
        <f>IF('Wooden Volumes'!R62=0,"",'Wooden Volumes'!R62)</f>
        <v/>
      </c>
      <c r="W364" s="973"/>
      <c r="X364" s="973"/>
      <c r="Y364" s="973"/>
      <c r="Z364" s="1029"/>
    </row>
    <row r="365" spans="3:26" ht="15.6">
      <c r="C365" s="971" t="s">
        <v>31261</v>
      </c>
      <c r="D365" s="972" t="s">
        <v>31229</v>
      </c>
      <c r="E365" s="972" t="s">
        <v>31262</v>
      </c>
      <c r="F365" s="828">
        <f t="shared" si="11"/>
        <v>0</v>
      </c>
      <c r="G365" s="1058"/>
      <c r="H365" s="1093" t="str">
        <f>IF('Wooden Volumes'!Q63=0,"",'Wooden Volumes'!Q63)</f>
        <v/>
      </c>
      <c r="I365" s="973"/>
      <c r="J365" s="1094" t="str">
        <f>IF('Wooden Volumes'!O63=0,"",'Wooden Volumes'!O63)</f>
        <v/>
      </c>
      <c r="K365" s="973"/>
      <c r="L365" s="973"/>
      <c r="M365" s="1094" t="str">
        <f>IF('Wooden Volumes'!P63=0,"",'Wooden Volumes'!P63)</f>
        <v/>
      </c>
      <c r="N365" s="973"/>
      <c r="O365" s="1094" t="str">
        <f>IF('Wooden Volumes'!K63=0,"",'Wooden Volumes'!K63)</f>
        <v/>
      </c>
      <c r="P365" s="973"/>
      <c r="Q365" s="1094" t="str">
        <f>IF('Wooden Volumes'!L63=0,"",'Wooden Volumes'!L63)</f>
        <v/>
      </c>
      <c r="R365" s="1094" t="str">
        <f>IF('Wooden Volumes'!M63=0,"",'Wooden Volumes'!M63)</f>
        <v/>
      </c>
      <c r="S365" s="973"/>
      <c r="T365" s="973"/>
      <c r="U365" s="1094" t="str">
        <f>IF('Wooden Volumes'!S63=0,"",'Wooden Volumes'!S63)</f>
        <v/>
      </c>
      <c r="V365" s="1094" t="str">
        <f>IF('Wooden Volumes'!R63=0,"",'Wooden Volumes'!R63)</f>
        <v/>
      </c>
      <c r="W365" s="973"/>
      <c r="X365" s="973"/>
      <c r="Y365" s="973"/>
      <c r="Z365" s="1029"/>
    </row>
    <row r="366" spans="3:26" ht="15.6">
      <c r="C366" s="971" t="s">
        <v>31263</v>
      </c>
      <c r="D366" s="972" t="s">
        <v>31229</v>
      </c>
      <c r="E366" s="972" t="s">
        <v>31264</v>
      </c>
      <c r="F366" s="828">
        <f t="shared" si="11"/>
        <v>0</v>
      </c>
      <c r="G366" s="1058"/>
      <c r="H366" s="1093" t="str">
        <f>IF('Wooden Volumes'!Q64=0,"",'Wooden Volumes'!Q64)</f>
        <v/>
      </c>
      <c r="I366" s="973"/>
      <c r="J366" s="1094" t="str">
        <f>IF('Wooden Volumes'!O64=0,"",'Wooden Volumes'!O64)</f>
        <v/>
      </c>
      <c r="K366" s="973"/>
      <c r="L366" s="973"/>
      <c r="M366" s="1094" t="str">
        <f>IF('Wooden Volumes'!P64=0,"",'Wooden Volumes'!P64)</f>
        <v/>
      </c>
      <c r="N366" s="973"/>
      <c r="O366" s="1094" t="str">
        <f>IF('Wooden Volumes'!K64=0,"",'Wooden Volumes'!K64)</f>
        <v/>
      </c>
      <c r="P366" s="973"/>
      <c r="Q366" s="1094" t="str">
        <f>IF('Wooden Volumes'!L64=0,"",'Wooden Volumes'!L64)</f>
        <v/>
      </c>
      <c r="R366" s="1094" t="str">
        <f>IF('Wooden Volumes'!M64=0,"",'Wooden Volumes'!M64)</f>
        <v/>
      </c>
      <c r="S366" s="973"/>
      <c r="T366" s="973"/>
      <c r="U366" s="1094" t="str">
        <f>IF('Wooden Volumes'!S64=0,"",'Wooden Volumes'!S64)</f>
        <v/>
      </c>
      <c r="V366" s="1094" t="str">
        <f>IF('Wooden Volumes'!R64=0,"",'Wooden Volumes'!R64)</f>
        <v/>
      </c>
      <c r="W366" s="973"/>
      <c r="X366" s="973"/>
      <c r="Y366" s="973"/>
      <c r="Z366" s="1029"/>
    </row>
    <row r="367" spans="3:26" ht="15.6">
      <c r="C367" s="971" t="s">
        <v>31265</v>
      </c>
      <c r="D367" s="972" t="s">
        <v>31229</v>
      </c>
      <c r="E367" s="972" t="s">
        <v>31266</v>
      </c>
      <c r="F367" s="828">
        <f t="shared" si="11"/>
        <v>0</v>
      </c>
      <c r="G367" s="1058"/>
      <c r="H367" s="1093" t="str">
        <f>IF('Wooden Volumes'!Q65=0,"",'Wooden Volumes'!Q65)</f>
        <v/>
      </c>
      <c r="I367" s="973"/>
      <c r="J367" s="1094" t="str">
        <f>IF('Wooden Volumes'!O65=0,"",'Wooden Volumes'!O65)</f>
        <v/>
      </c>
      <c r="K367" s="973"/>
      <c r="L367" s="973"/>
      <c r="M367" s="1094" t="str">
        <f>IF('Wooden Volumes'!P65=0,"",'Wooden Volumes'!P65)</f>
        <v/>
      </c>
      <c r="N367" s="973"/>
      <c r="O367" s="1094" t="str">
        <f>IF('Wooden Volumes'!K65=0,"",'Wooden Volumes'!K65)</f>
        <v/>
      </c>
      <c r="P367" s="973"/>
      <c r="Q367" s="1094" t="str">
        <f>IF('Wooden Volumes'!L65=0,"",'Wooden Volumes'!L65)</f>
        <v/>
      </c>
      <c r="R367" s="1094" t="str">
        <f>IF('Wooden Volumes'!M65=0,"",'Wooden Volumes'!M65)</f>
        <v/>
      </c>
      <c r="S367" s="973"/>
      <c r="T367" s="973"/>
      <c r="U367" s="1094" t="str">
        <f>IF('Wooden Volumes'!S65=0,"",'Wooden Volumes'!S65)</f>
        <v/>
      </c>
      <c r="V367" s="1094" t="str">
        <f>IF('Wooden Volumes'!R65=0,"",'Wooden Volumes'!R65)</f>
        <v/>
      </c>
      <c r="W367" s="973"/>
      <c r="X367" s="973"/>
      <c r="Y367" s="973"/>
      <c r="Z367" s="1029"/>
    </row>
    <row r="368" spans="3:26" ht="15.6">
      <c r="C368" s="971" t="s">
        <v>31267</v>
      </c>
      <c r="D368" s="972" t="s">
        <v>31229</v>
      </c>
      <c r="E368" s="972" t="s">
        <v>31268</v>
      </c>
      <c r="F368" s="828">
        <f t="shared" si="11"/>
        <v>0</v>
      </c>
      <c r="G368" s="1058"/>
      <c r="H368" s="1093" t="str">
        <f>IF('Wooden Volumes'!Q66=0,"",'Wooden Volumes'!Q66)</f>
        <v/>
      </c>
      <c r="I368" s="973"/>
      <c r="J368" s="1094" t="str">
        <f>IF('Wooden Volumes'!O66=0,"",'Wooden Volumes'!O66)</f>
        <v/>
      </c>
      <c r="K368" s="973"/>
      <c r="L368" s="973"/>
      <c r="M368" s="1094" t="str">
        <f>IF('Wooden Volumes'!P66=0,"",'Wooden Volumes'!P66)</f>
        <v/>
      </c>
      <c r="N368" s="973"/>
      <c r="O368" s="1094" t="str">
        <f>IF('Wooden Volumes'!K66=0,"",'Wooden Volumes'!K66)</f>
        <v/>
      </c>
      <c r="P368" s="973"/>
      <c r="Q368" s="1094" t="str">
        <f>IF('Wooden Volumes'!L66=0,"",'Wooden Volumes'!L66)</f>
        <v/>
      </c>
      <c r="R368" s="1094" t="str">
        <f>IF('Wooden Volumes'!M66=0,"",'Wooden Volumes'!M66)</f>
        <v/>
      </c>
      <c r="S368" s="973"/>
      <c r="T368" s="973"/>
      <c r="U368" s="1094" t="str">
        <f>IF('Wooden Volumes'!S66=0,"",'Wooden Volumes'!S66)</f>
        <v/>
      </c>
      <c r="V368" s="1094" t="str">
        <f>IF('Wooden Volumes'!R66=0,"",'Wooden Volumes'!R66)</f>
        <v/>
      </c>
      <c r="W368" s="973"/>
      <c r="X368" s="973"/>
      <c r="Y368" s="973"/>
      <c r="Z368" s="1029"/>
    </row>
    <row r="369" spans="3:26" ht="15.6">
      <c r="C369" s="971" t="s">
        <v>31269</v>
      </c>
      <c r="D369" s="972" t="s">
        <v>31229</v>
      </c>
      <c r="E369" s="972" t="s">
        <v>31270</v>
      </c>
      <c r="F369" s="828">
        <f t="shared" si="11"/>
        <v>0</v>
      </c>
      <c r="G369" s="1058"/>
      <c r="H369" s="1093" t="str">
        <f>IF('Wooden Volumes'!Q67=0,"",'Wooden Volumes'!Q67)</f>
        <v/>
      </c>
      <c r="I369" s="973"/>
      <c r="J369" s="1094" t="str">
        <f>IF('Wooden Volumes'!O67=0,"",'Wooden Volumes'!O67)</f>
        <v/>
      </c>
      <c r="K369" s="973"/>
      <c r="L369" s="973"/>
      <c r="M369" s="1094" t="str">
        <f>IF('Wooden Volumes'!P67=0,"",'Wooden Volumes'!P67)</f>
        <v/>
      </c>
      <c r="N369" s="973"/>
      <c r="O369" s="1094" t="str">
        <f>IF('Wooden Volumes'!K67=0,"",'Wooden Volumes'!K67)</f>
        <v/>
      </c>
      <c r="P369" s="973"/>
      <c r="Q369" s="1094" t="str">
        <f>IF('Wooden Volumes'!L67=0,"",'Wooden Volumes'!L67)</f>
        <v/>
      </c>
      <c r="R369" s="1094" t="str">
        <f>IF('Wooden Volumes'!M67=0,"",'Wooden Volumes'!M67)</f>
        <v/>
      </c>
      <c r="S369" s="973"/>
      <c r="T369" s="973"/>
      <c r="U369" s="1094" t="str">
        <f>IF('Wooden Volumes'!S67=0,"",'Wooden Volumes'!S67)</f>
        <v/>
      </c>
      <c r="V369" s="1094" t="str">
        <f>IF('Wooden Volumes'!R67=0,"",'Wooden Volumes'!R67)</f>
        <v/>
      </c>
      <c r="W369" s="973"/>
      <c r="X369" s="973"/>
      <c r="Y369" s="973"/>
      <c r="Z369" s="1029"/>
    </row>
    <row r="370" spans="3:26" ht="15.6">
      <c r="C370" s="971" t="s">
        <v>31271</v>
      </c>
      <c r="D370" s="972" t="s">
        <v>31229</v>
      </c>
      <c r="E370" s="972" t="s">
        <v>31272</v>
      </c>
      <c r="F370" s="828">
        <f t="shared" si="11"/>
        <v>0</v>
      </c>
      <c r="G370" s="1058"/>
      <c r="H370" s="1093" t="str">
        <f>IF('Wooden Volumes'!Q68=0,"",'Wooden Volumes'!Q68)</f>
        <v/>
      </c>
      <c r="I370" s="973"/>
      <c r="J370" s="1094" t="str">
        <f>IF('Wooden Volumes'!O68=0,"",'Wooden Volumes'!O68)</f>
        <v/>
      </c>
      <c r="K370" s="973"/>
      <c r="L370" s="973"/>
      <c r="M370" s="1094" t="str">
        <f>IF('Wooden Volumes'!P68=0,"",'Wooden Volumes'!P68)</f>
        <v/>
      </c>
      <c r="N370" s="973"/>
      <c r="O370" s="1094" t="str">
        <f>IF('Wooden Volumes'!K68=0,"",'Wooden Volumes'!K68)</f>
        <v/>
      </c>
      <c r="P370" s="973"/>
      <c r="Q370" s="1094" t="str">
        <f>IF('Wooden Volumes'!L68=0,"",'Wooden Volumes'!L68)</f>
        <v/>
      </c>
      <c r="R370" s="1094" t="str">
        <f>IF('Wooden Volumes'!M68=0,"",'Wooden Volumes'!M68)</f>
        <v/>
      </c>
      <c r="S370" s="973"/>
      <c r="T370" s="973"/>
      <c r="U370" s="1094" t="str">
        <f>IF('Wooden Volumes'!S68=0,"",'Wooden Volumes'!S68)</f>
        <v/>
      </c>
      <c r="V370" s="1094" t="str">
        <f>IF('Wooden Volumes'!R68=0,"",'Wooden Volumes'!R68)</f>
        <v/>
      </c>
      <c r="W370" s="973"/>
      <c r="X370" s="973"/>
      <c r="Y370" s="973"/>
      <c r="Z370" s="1029"/>
    </row>
    <row r="371" spans="3:26" ht="15.6">
      <c r="C371" s="971" t="s">
        <v>31273</v>
      </c>
      <c r="D371" s="972" t="s">
        <v>31229</v>
      </c>
      <c r="E371" s="972" t="s">
        <v>31274</v>
      </c>
      <c r="F371" s="828">
        <f t="shared" si="11"/>
        <v>0</v>
      </c>
      <c r="G371" s="1058"/>
      <c r="H371" s="1093" t="str">
        <f>IF('Wooden Volumes'!Q69=0,"",'Wooden Volumes'!Q69)</f>
        <v/>
      </c>
      <c r="I371" s="973"/>
      <c r="J371" s="1094" t="str">
        <f>IF('Wooden Volumes'!O69=0,"",'Wooden Volumes'!O69)</f>
        <v/>
      </c>
      <c r="K371" s="973"/>
      <c r="L371" s="973"/>
      <c r="M371" s="1094" t="str">
        <f>IF('Wooden Volumes'!P69=0,"",'Wooden Volumes'!P69)</f>
        <v/>
      </c>
      <c r="N371" s="973"/>
      <c r="O371" s="1094" t="str">
        <f>IF('Wooden Volumes'!K69=0,"",'Wooden Volumes'!K69)</f>
        <v/>
      </c>
      <c r="P371" s="973"/>
      <c r="Q371" s="1094" t="str">
        <f>IF('Wooden Volumes'!L69=0,"",'Wooden Volumes'!L69)</f>
        <v/>
      </c>
      <c r="R371" s="1094" t="str">
        <f>IF('Wooden Volumes'!M69=0,"",'Wooden Volumes'!M69)</f>
        <v/>
      </c>
      <c r="S371" s="973"/>
      <c r="T371" s="973"/>
      <c r="U371" s="1094" t="str">
        <f>IF('Wooden Volumes'!S69=0,"",'Wooden Volumes'!S69)</f>
        <v/>
      </c>
      <c r="V371" s="1094" t="str">
        <f>IF('Wooden Volumes'!R69=0,"",'Wooden Volumes'!R69)</f>
        <v/>
      </c>
      <c r="W371" s="973"/>
      <c r="X371" s="973"/>
      <c r="Y371" s="973"/>
      <c r="Z371" s="1029"/>
    </row>
    <row r="372" spans="3:26" ht="15.6">
      <c r="C372" s="971" t="s">
        <v>31275</v>
      </c>
      <c r="D372" s="972" t="s">
        <v>31229</v>
      </c>
      <c r="E372" s="972" t="s">
        <v>31276</v>
      </c>
      <c r="F372" s="828">
        <f t="shared" ref="F372:F398" si="12">SUM(H372:Z372)</f>
        <v>0</v>
      </c>
      <c r="G372" s="1058"/>
      <c r="H372" s="1093" t="str">
        <f>IF('Wooden Volumes'!Q50=0,"",'Wooden Volumes'!Q50)</f>
        <v/>
      </c>
      <c r="I372" s="973"/>
      <c r="J372" s="1094" t="str">
        <f>IF('Wooden Volumes'!O50=0,"",'Wooden Volumes'!O50)</f>
        <v/>
      </c>
      <c r="K372" s="973"/>
      <c r="L372" s="973"/>
      <c r="M372" s="1094" t="str">
        <f>IF('Wooden Volumes'!P50=0,"",'Wooden Volumes'!P50)</f>
        <v/>
      </c>
      <c r="N372" s="973"/>
      <c r="O372" s="1094" t="str">
        <f>IF('Wooden Volumes'!K50=0,"",'Wooden Volumes'!K50)</f>
        <v/>
      </c>
      <c r="P372" s="973"/>
      <c r="Q372" s="1094" t="str">
        <f>IF('Wooden Volumes'!L50=0,"",'Wooden Volumes'!L50)</f>
        <v/>
      </c>
      <c r="R372" s="1094" t="str">
        <f>IF('Wooden Volumes'!M50=0,"",'Wooden Volumes'!M50)</f>
        <v/>
      </c>
      <c r="S372" s="973"/>
      <c r="T372" s="973"/>
      <c r="U372" s="1094" t="str">
        <f>IF('Wooden Volumes'!S50=0,"",'Wooden Volumes'!S50)</f>
        <v/>
      </c>
      <c r="V372" s="1094" t="str">
        <f>IF('Wooden Volumes'!R50=0,"",'Wooden Volumes'!R50)</f>
        <v/>
      </c>
      <c r="W372" s="973"/>
      <c r="X372" s="973"/>
      <c r="Y372" s="973"/>
      <c r="Z372" s="1029"/>
    </row>
    <row r="373" spans="3:26" ht="15.6">
      <c r="C373" s="971" t="s">
        <v>31277</v>
      </c>
      <c r="D373" s="972" t="s">
        <v>31229</v>
      </c>
      <c r="E373" s="972" t="s">
        <v>31278</v>
      </c>
      <c r="F373" s="828">
        <f t="shared" si="12"/>
        <v>0</v>
      </c>
      <c r="G373" s="1058"/>
      <c r="H373" s="1093" t="str">
        <f>IF('Wooden Volumes'!Q51=0,"",'Wooden Volumes'!Q51)</f>
        <v/>
      </c>
      <c r="I373" s="973"/>
      <c r="J373" s="1094" t="str">
        <f>IF('Wooden Volumes'!O51=0,"",'Wooden Volumes'!O51)</f>
        <v/>
      </c>
      <c r="K373" s="973"/>
      <c r="L373" s="973"/>
      <c r="M373" s="1094" t="str">
        <f>IF('Wooden Volumes'!P51=0,"",'Wooden Volumes'!P51)</f>
        <v/>
      </c>
      <c r="N373" s="973"/>
      <c r="O373" s="1094" t="str">
        <f>IF('Wooden Volumes'!K51=0,"",'Wooden Volumes'!K51)</f>
        <v/>
      </c>
      <c r="P373" s="973"/>
      <c r="Q373" s="1094" t="str">
        <f>IF('Wooden Volumes'!L51=0,"",'Wooden Volumes'!L51)</f>
        <v/>
      </c>
      <c r="R373" s="1094" t="str">
        <f>IF('Wooden Volumes'!M51=0,"",'Wooden Volumes'!M51)</f>
        <v/>
      </c>
      <c r="S373" s="973"/>
      <c r="T373" s="973"/>
      <c r="U373" s="1094" t="str">
        <f>IF('Wooden Volumes'!S51=0,"",'Wooden Volumes'!S51)</f>
        <v/>
      </c>
      <c r="V373" s="1094" t="str">
        <f>IF('Wooden Volumes'!R51=0,"",'Wooden Volumes'!R51)</f>
        <v/>
      </c>
      <c r="W373" s="973"/>
      <c r="X373" s="973"/>
      <c r="Y373" s="973"/>
      <c r="Z373" s="1029"/>
    </row>
    <row r="374" spans="3:26" ht="15.6">
      <c r="C374" s="971" t="s">
        <v>31279</v>
      </c>
      <c r="D374" s="972" t="s">
        <v>31229</v>
      </c>
      <c r="E374" s="972" t="s">
        <v>31280</v>
      </c>
      <c r="F374" s="828">
        <f t="shared" si="12"/>
        <v>0</v>
      </c>
      <c r="G374" s="1058"/>
      <c r="H374" s="1093" t="str">
        <f>IF('Wooden Volumes'!Q52=0,"",'Wooden Volumes'!Q52)</f>
        <v/>
      </c>
      <c r="I374" s="973"/>
      <c r="J374" s="1094" t="str">
        <f>IF('Wooden Volumes'!O52=0,"",'Wooden Volumes'!O52)</f>
        <v/>
      </c>
      <c r="K374" s="973"/>
      <c r="L374" s="973"/>
      <c r="M374" s="1094" t="str">
        <f>IF('Wooden Volumes'!P52=0,"",'Wooden Volumes'!P52)</f>
        <v/>
      </c>
      <c r="N374" s="973"/>
      <c r="O374" s="1094" t="str">
        <f>IF('Wooden Volumes'!K52=0,"",'Wooden Volumes'!K52)</f>
        <v/>
      </c>
      <c r="P374" s="973"/>
      <c r="Q374" s="1094" t="str">
        <f>IF('Wooden Volumes'!L52=0,"",'Wooden Volumes'!L52)</f>
        <v/>
      </c>
      <c r="R374" s="1094" t="str">
        <f>IF('Wooden Volumes'!M52=0,"",'Wooden Volumes'!M52)</f>
        <v/>
      </c>
      <c r="S374" s="973"/>
      <c r="T374" s="973"/>
      <c r="U374" s="1094" t="str">
        <f>IF('Wooden Volumes'!S52=0,"",'Wooden Volumes'!S52)</f>
        <v/>
      </c>
      <c r="V374" s="1094" t="str">
        <f>IF('Wooden Volumes'!R52=0,"",'Wooden Volumes'!R52)</f>
        <v/>
      </c>
      <c r="W374" s="973"/>
      <c r="X374" s="973"/>
      <c r="Y374" s="973"/>
      <c r="Z374" s="1029"/>
    </row>
    <row r="375" spans="3:26" ht="15.6">
      <c r="C375" s="971" t="s">
        <v>31281</v>
      </c>
      <c r="D375" s="972" t="s">
        <v>31229</v>
      </c>
      <c r="E375" s="972" t="s">
        <v>31282</v>
      </c>
      <c r="F375" s="828">
        <f t="shared" si="12"/>
        <v>0</v>
      </c>
      <c r="G375" s="1058"/>
      <c r="H375" s="1093" t="str">
        <f>IF('Wooden Volumes'!Q53=0,"",'Wooden Volumes'!Q53)</f>
        <v/>
      </c>
      <c r="I375" s="973"/>
      <c r="J375" s="1094" t="str">
        <f>IF('Wooden Volumes'!O53=0,"",'Wooden Volumes'!O53)</f>
        <v/>
      </c>
      <c r="K375" s="973"/>
      <c r="L375" s="973"/>
      <c r="M375" s="1094" t="str">
        <f>IF('Wooden Volumes'!P53=0,"",'Wooden Volumes'!P53)</f>
        <v/>
      </c>
      <c r="N375" s="973"/>
      <c r="O375" s="1094" t="str">
        <f>IF('Wooden Volumes'!K53=0,"",'Wooden Volumes'!K53)</f>
        <v/>
      </c>
      <c r="P375" s="973"/>
      <c r="Q375" s="1094" t="str">
        <f>IF('Wooden Volumes'!L53=0,"",'Wooden Volumes'!L53)</f>
        <v/>
      </c>
      <c r="R375" s="1094" t="str">
        <f>IF('Wooden Volumes'!M53=0,"",'Wooden Volumes'!M53)</f>
        <v/>
      </c>
      <c r="S375" s="973"/>
      <c r="T375" s="973"/>
      <c r="U375" s="1094" t="str">
        <f>IF('Wooden Volumes'!S53=0,"",'Wooden Volumes'!S53)</f>
        <v/>
      </c>
      <c r="V375" s="1094" t="str">
        <f>IF('Wooden Volumes'!R53=0,"",'Wooden Volumes'!R53)</f>
        <v/>
      </c>
      <c r="W375" s="973"/>
      <c r="X375" s="973"/>
      <c r="Y375" s="973"/>
      <c r="Z375" s="1029"/>
    </row>
    <row r="376" spans="3:26" ht="15.6">
      <c r="C376" s="971" t="s">
        <v>31283</v>
      </c>
      <c r="D376" s="972" t="s">
        <v>31229</v>
      </c>
      <c r="E376" s="972" t="s">
        <v>31284</v>
      </c>
      <c r="F376" s="828">
        <f t="shared" si="12"/>
        <v>0</v>
      </c>
      <c r="G376" s="1058"/>
      <c r="H376" s="1093" t="str">
        <f>IF('Wooden Volumes'!Q54=0,"",'Wooden Volumes'!Q54)</f>
        <v/>
      </c>
      <c r="I376" s="973"/>
      <c r="J376" s="1094" t="str">
        <f>IF('Wooden Volumes'!O54=0,"",'Wooden Volumes'!O54)</f>
        <v/>
      </c>
      <c r="K376" s="973"/>
      <c r="L376" s="973"/>
      <c r="M376" s="1094" t="str">
        <f>IF('Wooden Volumes'!P54=0,"",'Wooden Volumes'!P54)</f>
        <v/>
      </c>
      <c r="N376" s="973"/>
      <c r="O376" s="1094" t="str">
        <f>IF('Wooden Volumes'!K54=0,"",'Wooden Volumes'!K54)</f>
        <v/>
      </c>
      <c r="P376" s="973"/>
      <c r="Q376" s="1094" t="str">
        <f>IF('Wooden Volumes'!L54=0,"",'Wooden Volumes'!L54)</f>
        <v/>
      </c>
      <c r="R376" s="1094" t="str">
        <f>IF('Wooden Volumes'!M54=0,"",'Wooden Volumes'!M54)</f>
        <v/>
      </c>
      <c r="S376" s="973"/>
      <c r="T376" s="973"/>
      <c r="U376" s="1094" t="str">
        <f>IF('Wooden Volumes'!S54=0,"",'Wooden Volumes'!S54)</f>
        <v/>
      </c>
      <c r="V376" s="1094" t="str">
        <f>IF('Wooden Volumes'!R54=0,"",'Wooden Volumes'!R54)</f>
        <v/>
      </c>
      <c r="W376" s="973"/>
      <c r="X376" s="973"/>
      <c r="Y376" s="973"/>
      <c r="Z376" s="1029"/>
    </row>
    <row r="377" spans="3:26" ht="15.6">
      <c r="C377" s="971" t="s">
        <v>31285</v>
      </c>
      <c r="D377" s="972" t="s">
        <v>31229</v>
      </c>
      <c r="E377" s="972" t="s">
        <v>31286</v>
      </c>
      <c r="F377" s="828">
        <f t="shared" si="12"/>
        <v>0</v>
      </c>
      <c r="G377" s="1058"/>
      <c r="H377" s="1093" t="str">
        <f>IF('Wooden Volumes'!Q55=0,"",'Wooden Volumes'!Q55)</f>
        <v/>
      </c>
      <c r="I377" s="973"/>
      <c r="J377" s="1094" t="str">
        <f>IF('Wooden Volumes'!O55=0,"",'Wooden Volumes'!O55)</f>
        <v/>
      </c>
      <c r="K377" s="973"/>
      <c r="L377" s="973"/>
      <c r="M377" s="1094" t="str">
        <f>IF('Wooden Volumes'!P55=0,"",'Wooden Volumes'!P55)</f>
        <v/>
      </c>
      <c r="N377" s="973"/>
      <c r="O377" s="1094" t="str">
        <f>IF('Wooden Volumes'!K55=0,"",'Wooden Volumes'!K55)</f>
        <v/>
      </c>
      <c r="P377" s="973"/>
      <c r="Q377" s="1094" t="str">
        <f>IF('Wooden Volumes'!L55=0,"",'Wooden Volumes'!L55)</f>
        <v/>
      </c>
      <c r="R377" s="1094" t="str">
        <f>IF('Wooden Volumes'!M55=0,"",'Wooden Volumes'!M55)</f>
        <v/>
      </c>
      <c r="S377" s="973"/>
      <c r="T377" s="973"/>
      <c r="U377" s="1094" t="str">
        <f>IF('Wooden Volumes'!S55=0,"",'Wooden Volumes'!S55)</f>
        <v/>
      </c>
      <c r="V377" s="1094" t="str">
        <f>IF('Wooden Volumes'!R55=0,"",'Wooden Volumes'!R55)</f>
        <v/>
      </c>
      <c r="W377" s="973"/>
      <c r="X377" s="973"/>
      <c r="Y377" s="973"/>
      <c r="Z377" s="1029"/>
    </row>
    <row r="378" spans="3:26" ht="15.6">
      <c r="C378" s="971" t="s">
        <v>31287</v>
      </c>
      <c r="D378" s="972" t="s">
        <v>31229</v>
      </c>
      <c r="E378" s="972" t="s">
        <v>31288</v>
      </c>
      <c r="F378" s="828">
        <f t="shared" si="12"/>
        <v>0</v>
      </c>
      <c r="G378" s="1058"/>
      <c r="H378" s="1093" t="str">
        <f>IF('Wooden Volumes'!Q56=0,"",'Wooden Volumes'!Q56)</f>
        <v/>
      </c>
      <c r="I378" s="973"/>
      <c r="J378" s="1094" t="str">
        <f>IF('Wooden Volumes'!O56=0,"",'Wooden Volumes'!O56)</f>
        <v/>
      </c>
      <c r="K378" s="973"/>
      <c r="L378" s="973"/>
      <c r="M378" s="1094" t="str">
        <f>IF('Wooden Volumes'!P56=0,"",'Wooden Volumes'!P56)</f>
        <v/>
      </c>
      <c r="N378" s="973"/>
      <c r="O378" s="1094" t="str">
        <f>IF('Wooden Volumes'!K56=0,"",'Wooden Volumes'!K56)</f>
        <v/>
      </c>
      <c r="P378" s="973"/>
      <c r="Q378" s="1094" t="str">
        <f>IF('Wooden Volumes'!L56=0,"",'Wooden Volumes'!L56)</f>
        <v/>
      </c>
      <c r="R378" s="1094" t="str">
        <f>IF('Wooden Volumes'!M56=0,"",'Wooden Volumes'!M56)</f>
        <v/>
      </c>
      <c r="S378" s="973"/>
      <c r="T378" s="973"/>
      <c r="U378" s="1094" t="str">
        <f>IF('Wooden Volumes'!S56=0,"",'Wooden Volumes'!S56)</f>
        <v/>
      </c>
      <c r="V378" s="1094" t="str">
        <f>IF('Wooden Volumes'!R56=0,"",'Wooden Volumes'!R56)</f>
        <v/>
      </c>
      <c r="W378" s="973"/>
      <c r="X378" s="973"/>
      <c r="Y378" s="973"/>
      <c r="Z378" s="1029"/>
    </row>
    <row r="379" spans="3:26" ht="15.6">
      <c r="C379" s="971" t="s">
        <v>31289</v>
      </c>
      <c r="D379" s="972" t="s">
        <v>31229</v>
      </c>
      <c r="E379" s="972" t="s">
        <v>31290</v>
      </c>
      <c r="F379" s="828">
        <f t="shared" si="12"/>
        <v>0</v>
      </c>
      <c r="G379" s="1058"/>
      <c r="H379" s="1093" t="str">
        <f>IF('Wooden Volumes'!Q57=0,"",'Wooden Volumes'!Q57)</f>
        <v/>
      </c>
      <c r="I379" s="973"/>
      <c r="J379" s="1094" t="str">
        <f>IF('Wooden Volumes'!O57=0,"",'Wooden Volumes'!O57)</f>
        <v/>
      </c>
      <c r="K379" s="973"/>
      <c r="L379" s="973"/>
      <c r="M379" s="1094" t="str">
        <f>IF('Wooden Volumes'!P57=0,"",'Wooden Volumes'!P57)</f>
        <v/>
      </c>
      <c r="N379" s="973"/>
      <c r="O379" s="1094" t="str">
        <f>IF('Wooden Volumes'!K57=0,"",'Wooden Volumes'!K57)</f>
        <v/>
      </c>
      <c r="P379" s="973"/>
      <c r="Q379" s="1094" t="str">
        <f>IF('Wooden Volumes'!L57=0,"",'Wooden Volumes'!L57)</f>
        <v/>
      </c>
      <c r="R379" s="1094" t="str">
        <f>IF('Wooden Volumes'!M57=0,"",'Wooden Volumes'!M57)</f>
        <v/>
      </c>
      <c r="S379" s="973"/>
      <c r="T379" s="973"/>
      <c r="U379" s="1094" t="str">
        <f>IF('Wooden Volumes'!S57=0,"",'Wooden Volumes'!S57)</f>
        <v/>
      </c>
      <c r="V379" s="1094" t="str">
        <f>IF('Wooden Volumes'!R57=0,"",'Wooden Volumes'!R57)</f>
        <v/>
      </c>
      <c r="W379" s="973"/>
      <c r="X379" s="973"/>
      <c r="Y379" s="973"/>
      <c r="Z379" s="1029"/>
    </row>
    <row r="380" spans="3:26" ht="15.6">
      <c r="C380" s="971" t="s">
        <v>31291</v>
      </c>
      <c r="D380" s="972" t="s">
        <v>31229</v>
      </c>
      <c r="E380" s="972" t="s">
        <v>31292</v>
      </c>
      <c r="F380" s="828">
        <f t="shared" si="12"/>
        <v>0</v>
      </c>
      <c r="G380" s="1058"/>
      <c r="H380" s="1093" t="str">
        <f>IF('Wooden Volumes'!Q58=0,"",'Wooden Volumes'!Q58)</f>
        <v/>
      </c>
      <c r="I380" s="973"/>
      <c r="J380" s="1094" t="str">
        <f>IF('Wooden Volumes'!O58=0,"",'Wooden Volumes'!O58)</f>
        <v/>
      </c>
      <c r="K380" s="973"/>
      <c r="L380" s="973"/>
      <c r="M380" s="1094" t="str">
        <f>IF('Wooden Volumes'!P58=0,"",'Wooden Volumes'!P58)</f>
        <v/>
      </c>
      <c r="N380" s="973"/>
      <c r="O380" s="1094" t="str">
        <f>IF('Wooden Volumes'!K58=0,"",'Wooden Volumes'!K58)</f>
        <v/>
      </c>
      <c r="P380" s="973"/>
      <c r="Q380" s="1094" t="str">
        <f>IF('Wooden Volumes'!L58=0,"",'Wooden Volumes'!L58)</f>
        <v/>
      </c>
      <c r="R380" s="1094" t="str">
        <f>IF('Wooden Volumes'!M58=0,"",'Wooden Volumes'!M58)</f>
        <v/>
      </c>
      <c r="S380" s="973"/>
      <c r="T380" s="973"/>
      <c r="U380" s="1094" t="str">
        <f>IF('Wooden Volumes'!S58=0,"",'Wooden Volumes'!S58)</f>
        <v/>
      </c>
      <c r="V380" s="1094" t="str">
        <f>IF('Wooden Volumes'!R58=0,"",'Wooden Volumes'!R58)</f>
        <v/>
      </c>
      <c r="W380" s="973"/>
      <c r="X380" s="973"/>
      <c r="Y380" s="973"/>
      <c r="Z380" s="1029"/>
    </row>
    <row r="381" spans="3:26" ht="15.6">
      <c r="C381" s="971" t="s">
        <v>31293</v>
      </c>
      <c r="D381" s="972" t="s">
        <v>31229</v>
      </c>
      <c r="E381" s="972" t="s">
        <v>31294</v>
      </c>
      <c r="F381" s="828">
        <f t="shared" si="12"/>
        <v>0</v>
      </c>
      <c r="G381" s="1058"/>
      <c r="H381" s="1093" t="str">
        <f>IF('Wooden Volumes'!Q59=0,"",'Wooden Volumes'!Q59)</f>
        <v/>
      </c>
      <c r="I381" s="973"/>
      <c r="J381" s="1094" t="str">
        <f>IF('Wooden Volumes'!O59=0,"",'Wooden Volumes'!O59)</f>
        <v/>
      </c>
      <c r="K381" s="973"/>
      <c r="L381" s="973"/>
      <c r="M381" s="1094" t="str">
        <f>IF('Wooden Volumes'!P59=0,"",'Wooden Volumes'!P59)</f>
        <v/>
      </c>
      <c r="N381" s="973"/>
      <c r="O381" s="1094" t="str">
        <f>IF('Wooden Volumes'!K59=0,"",'Wooden Volumes'!K59)</f>
        <v/>
      </c>
      <c r="P381" s="973"/>
      <c r="Q381" s="1094" t="str">
        <f>IF('Wooden Volumes'!L59=0,"",'Wooden Volumes'!L59)</f>
        <v/>
      </c>
      <c r="R381" s="1094" t="str">
        <f>IF('Wooden Volumes'!M59=0,"",'Wooden Volumes'!M59)</f>
        <v/>
      </c>
      <c r="S381" s="973"/>
      <c r="T381" s="973"/>
      <c r="U381" s="1094" t="str">
        <f>IF('Wooden Volumes'!S59=0,"",'Wooden Volumes'!S59)</f>
        <v/>
      </c>
      <c r="V381" s="1094" t="str">
        <f>IF('Wooden Volumes'!R59=0,"",'Wooden Volumes'!R59)</f>
        <v/>
      </c>
      <c r="W381" s="973"/>
      <c r="X381" s="973"/>
      <c r="Y381" s="973"/>
      <c r="Z381" s="1029"/>
    </row>
    <row r="382" spans="3:26" ht="15.6">
      <c r="C382" s="971" t="s">
        <v>31295</v>
      </c>
      <c r="D382" s="972" t="s">
        <v>31229</v>
      </c>
      <c r="E382" s="972" t="s">
        <v>31296</v>
      </c>
      <c r="F382" s="828">
        <f t="shared" si="12"/>
        <v>0</v>
      </c>
      <c r="G382" s="1058"/>
      <c r="H382" s="1093" t="str">
        <f>IF('Wooden Volumes'!Q60=0,"",'Wooden Volumes'!Q60)</f>
        <v/>
      </c>
      <c r="I382" s="973"/>
      <c r="J382" s="1094" t="str">
        <f>IF('Wooden Volumes'!O60=0,"",'Wooden Volumes'!O60)</f>
        <v/>
      </c>
      <c r="K382" s="973"/>
      <c r="L382" s="973"/>
      <c r="M382" s="1094" t="str">
        <f>IF('Wooden Volumes'!P60=0,"",'Wooden Volumes'!P60)</f>
        <v/>
      </c>
      <c r="N382" s="973"/>
      <c r="O382" s="1094" t="str">
        <f>IF('Wooden Volumes'!K60=0,"",'Wooden Volumes'!K60)</f>
        <v/>
      </c>
      <c r="P382" s="973"/>
      <c r="Q382" s="1094" t="str">
        <f>IF('Wooden Volumes'!L60=0,"",'Wooden Volumes'!L60)</f>
        <v/>
      </c>
      <c r="R382" s="1094" t="str">
        <f>IF('Wooden Volumes'!M60=0,"",'Wooden Volumes'!M60)</f>
        <v/>
      </c>
      <c r="S382" s="973"/>
      <c r="T382" s="973"/>
      <c r="U382" s="1094" t="str">
        <f>IF('Wooden Volumes'!S60=0,"",'Wooden Volumes'!S60)</f>
        <v/>
      </c>
      <c r="V382" s="1094" t="str">
        <f>IF('Wooden Volumes'!R60=0,"",'Wooden Volumes'!R60)</f>
        <v/>
      </c>
      <c r="W382" s="973"/>
      <c r="X382" s="973"/>
      <c r="Y382" s="973"/>
      <c r="Z382" s="1029"/>
    </row>
    <row r="383" spans="3:26" ht="15.6">
      <c r="C383" s="971" t="s">
        <v>31297</v>
      </c>
      <c r="D383" s="972" t="s">
        <v>31229</v>
      </c>
      <c r="E383" s="972" t="s">
        <v>31298</v>
      </c>
      <c r="F383" s="828">
        <f t="shared" si="12"/>
        <v>0</v>
      </c>
      <c r="G383" s="1058"/>
      <c r="H383" s="1093" t="str">
        <f>IF('Wooden Volumes'!Q61=0,"",'Wooden Volumes'!Q61)</f>
        <v/>
      </c>
      <c r="I383" s="973"/>
      <c r="J383" s="1094" t="str">
        <f>IF('Wooden Volumes'!O61=0,"",'Wooden Volumes'!O61)</f>
        <v/>
      </c>
      <c r="K383" s="973"/>
      <c r="L383" s="973"/>
      <c r="M383" s="1094" t="str">
        <f>IF('Wooden Volumes'!P61=0,"",'Wooden Volumes'!P61)</f>
        <v/>
      </c>
      <c r="N383" s="973"/>
      <c r="O383" s="1094" t="str">
        <f>IF('Wooden Volumes'!K61=0,"",'Wooden Volumes'!K61)</f>
        <v/>
      </c>
      <c r="P383" s="973"/>
      <c r="Q383" s="1094" t="str">
        <f>IF('Wooden Volumes'!L61=0,"",'Wooden Volumes'!L61)</f>
        <v/>
      </c>
      <c r="R383" s="1094" t="str">
        <f>IF('Wooden Volumes'!M61=0,"",'Wooden Volumes'!M61)</f>
        <v/>
      </c>
      <c r="S383" s="973"/>
      <c r="T383" s="973"/>
      <c r="U383" s="1094" t="str">
        <f>IF('Wooden Volumes'!S61=0,"",'Wooden Volumes'!S61)</f>
        <v/>
      </c>
      <c r="V383" s="1094" t="str">
        <f>IF('Wooden Volumes'!R61=0,"",'Wooden Volumes'!R61)</f>
        <v/>
      </c>
      <c r="W383" s="973"/>
      <c r="X383" s="973"/>
      <c r="Y383" s="973"/>
      <c r="Z383" s="1029"/>
    </row>
    <row r="384" spans="3:26" ht="15.6">
      <c r="C384" s="971" t="s">
        <v>31299</v>
      </c>
      <c r="D384" s="972" t="s">
        <v>31229</v>
      </c>
      <c r="E384" s="972" t="s">
        <v>31300</v>
      </c>
      <c r="F384" s="828">
        <f t="shared" si="12"/>
        <v>0</v>
      </c>
      <c r="G384" s="1058"/>
      <c r="H384" s="1093" t="str">
        <f>IF('Wooden Volumes'!Q84=0,"",'Wooden Volumes'!Q84)</f>
        <v/>
      </c>
      <c r="I384" s="973"/>
      <c r="J384" s="1094" t="str">
        <f>IF('Wooden Volumes'!O84=0,"",'Wooden Volumes'!O84)</f>
        <v/>
      </c>
      <c r="K384" s="973"/>
      <c r="L384" s="973"/>
      <c r="M384" s="1094" t="str">
        <f>IF('Wooden Volumes'!P84=0,"",'Wooden Volumes'!P84)</f>
        <v/>
      </c>
      <c r="N384" s="973"/>
      <c r="O384" s="1094" t="str">
        <f>IF('Wooden Volumes'!K84=0,"",'Wooden Volumes'!K84)</f>
        <v/>
      </c>
      <c r="P384" s="973"/>
      <c r="Q384" s="1094" t="str">
        <f>IF('Wooden Volumes'!L84=0,"",'Wooden Volumes'!L84)</f>
        <v/>
      </c>
      <c r="R384" s="1094" t="str">
        <f>IF('Wooden Volumes'!M84=0,"",'Wooden Volumes'!M84)</f>
        <v/>
      </c>
      <c r="S384" s="973"/>
      <c r="T384" s="973"/>
      <c r="U384" s="1094" t="str">
        <f>IF('Wooden Volumes'!S84=0,"",'Wooden Volumes'!S84)</f>
        <v/>
      </c>
      <c r="V384" s="1094" t="str">
        <f>IF('Wooden Volumes'!R84=0,"",'Wooden Volumes'!R84)</f>
        <v/>
      </c>
      <c r="W384" s="973"/>
      <c r="X384" s="973"/>
      <c r="Y384" s="973"/>
      <c r="Z384" s="1029"/>
    </row>
    <row r="385" spans="3:26" ht="15.6">
      <c r="C385" s="971" t="s">
        <v>31301</v>
      </c>
      <c r="D385" s="972" t="s">
        <v>31229</v>
      </c>
      <c r="E385" s="972" t="s">
        <v>31302</v>
      </c>
      <c r="F385" s="828">
        <f t="shared" si="12"/>
        <v>0</v>
      </c>
      <c r="G385" s="1058"/>
      <c r="H385" s="1093" t="str">
        <f>IF('Wooden Volumes'!Q85=0,"",'Wooden Volumes'!Q85)</f>
        <v/>
      </c>
      <c r="I385" s="973"/>
      <c r="J385" s="1094" t="str">
        <f>IF('Wooden Volumes'!O85=0,"",'Wooden Volumes'!O85)</f>
        <v/>
      </c>
      <c r="K385" s="973"/>
      <c r="L385" s="973"/>
      <c r="M385" s="1094" t="str">
        <f>IF('Wooden Volumes'!P85=0,"",'Wooden Volumes'!P85)</f>
        <v/>
      </c>
      <c r="N385" s="973"/>
      <c r="O385" s="1094" t="str">
        <f>IF('Wooden Volumes'!K85=0,"",'Wooden Volumes'!K85)</f>
        <v/>
      </c>
      <c r="P385" s="973"/>
      <c r="Q385" s="1094" t="str">
        <f>IF('Wooden Volumes'!L85=0,"",'Wooden Volumes'!L85)</f>
        <v/>
      </c>
      <c r="R385" s="1094" t="str">
        <f>IF('Wooden Volumes'!M85=0,"",'Wooden Volumes'!M85)</f>
        <v/>
      </c>
      <c r="S385" s="973"/>
      <c r="T385" s="973"/>
      <c r="U385" s="1094" t="str">
        <f>IF('Wooden Volumes'!S85=0,"",'Wooden Volumes'!S85)</f>
        <v/>
      </c>
      <c r="V385" s="1094" t="str">
        <f>IF('Wooden Volumes'!R85=0,"",'Wooden Volumes'!R85)</f>
        <v/>
      </c>
      <c r="W385" s="973"/>
      <c r="X385" s="973"/>
      <c r="Y385" s="973"/>
      <c r="Z385" s="1029"/>
    </row>
    <row r="386" spans="3:26" ht="15.6">
      <c r="C386" s="971" t="s">
        <v>31303</v>
      </c>
      <c r="D386" s="972" t="s">
        <v>31229</v>
      </c>
      <c r="E386" s="972" t="s">
        <v>31304</v>
      </c>
      <c r="F386" s="828">
        <f t="shared" si="12"/>
        <v>0</v>
      </c>
      <c r="G386" s="1058"/>
      <c r="H386" s="1093" t="str">
        <f>IF('Wooden Volumes'!Q86=0,"",'Wooden Volumes'!Q86)</f>
        <v/>
      </c>
      <c r="I386" s="973"/>
      <c r="J386" s="1094" t="str">
        <f>IF('Wooden Volumes'!O86=0,"",'Wooden Volumes'!O86)</f>
        <v/>
      </c>
      <c r="K386" s="973"/>
      <c r="L386" s="973"/>
      <c r="M386" s="1094" t="str">
        <f>IF('Wooden Volumes'!P86=0,"",'Wooden Volumes'!P86)</f>
        <v/>
      </c>
      <c r="N386" s="973"/>
      <c r="O386" s="1094" t="str">
        <f>IF('Wooden Volumes'!K86=0,"",'Wooden Volumes'!K86)</f>
        <v/>
      </c>
      <c r="P386" s="973"/>
      <c r="Q386" s="1094" t="str">
        <f>IF('Wooden Volumes'!L86=0,"",'Wooden Volumes'!L86)</f>
        <v/>
      </c>
      <c r="R386" s="1094" t="str">
        <f>IF('Wooden Volumes'!M86=0,"",'Wooden Volumes'!M86)</f>
        <v/>
      </c>
      <c r="S386" s="973"/>
      <c r="T386" s="973"/>
      <c r="U386" s="1094" t="str">
        <f>IF('Wooden Volumes'!S86=0,"",'Wooden Volumes'!S86)</f>
        <v/>
      </c>
      <c r="V386" s="1094" t="str">
        <f>IF('Wooden Volumes'!R86=0,"",'Wooden Volumes'!R86)</f>
        <v/>
      </c>
      <c r="W386" s="973"/>
      <c r="X386" s="973"/>
      <c r="Y386" s="973"/>
      <c r="Z386" s="1029"/>
    </row>
    <row r="387" spans="3:26" ht="15.6">
      <c r="C387" s="971" t="s">
        <v>31305</v>
      </c>
      <c r="D387" s="972" t="s">
        <v>31229</v>
      </c>
      <c r="E387" s="972" t="s">
        <v>31306</v>
      </c>
      <c r="F387" s="828">
        <f t="shared" si="12"/>
        <v>0</v>
      </c>
      <c r="G387" s="1058"/>
      <c r="H387" s="1093" t="str">
        <f>IF('Wooden Volumes'!Q87=0,"",'Wooden Volumes'!Q87)</f>
        <v/>
      </c>
      <c r="I387" s="973"/>
      <c r="J387" s="1094" t="str">
        <f>IF('Wooden Volumes'!O87=0,"",'Wooden Volumes'!O87)</f>
        <v/>
      </c>
      <c r="K387" s="973"/>
      <c r="L387" s="973"/>
      <c r="M387" s="1094" t="str">
        <f>IF('Wooden Volumes'!P87=0,"",'Wooden Volumes'!P87)</f>
        <v/>
      </c>
      <c r="N387" s="973"/>
      <c r="O387" s="1094" t="str">
        <f>IF('Wooden Volumes'!K87=0,"",'Wooden Volumes'!K87)</f>
        <v/>
      </c>
      <c r="P387" s="973"/>
      <c r="Q387" s="1094" t="str">
        <f>IF('Wooden Volumes'!L87=0,"",'Wooden Volumes'!L87)</f>
        <v/>
      </c>
      <c r="R387" s="1094" t="str">
        <f>IF('Wooden Volumes'!M87=0,"",'Wooden Volumes'!M87)</f>
        <v/>
      </c>
      <c r="S387" s="973"/>
      <c r="T387" s="973"/>
      <c r="U387" s="1094" t="str">
        <f>IF('Wooden Volumes'!S87=0,"",'Wooden Volumes'!S87)</f>
        <v/>
      </c>
      <c r="V387" s="1094" t="str">
        <f>IF('Wooden Volumes'!R87=0,"",'Wooden Volumes'!R87)</f>
        <v/>
      </c>
      <c r="W387" s="973"/>
      <c r="X387" s="973"/>
      <c r="Y387" s="973"/>
      <c r="Z387" s="1029"/>
    </row>
    <row r="388" spans="3:26" ht="15.6">
      <c r="C388" s="971" t="s">
        <v>31307</v>
      </c>
      <c r="D388" s="972" t="s">
        <v>31229</v>
      </c>
      <c r="E388" s="972" t="s">
        <v>31308</v>
      </c>
      <c r="F388" s="828">
        <f t="shared" si="12"/>
        <v>0</v>
      </c>
      <c r="G388" s="1058"/>
      <c r="H388" s="1093" t="str">
        <f>IF('Wooden Volumes'!Q88=0,"",'Wooden Volumes'!Q88)</f>
        <v/>
      </c>
      <c r="I388" s="973"/>
      <c r="J388" s="1094" t="str">
        <f>IF('Wooden Volumes'!O88=0,"",'Wooden Volumes'!O88)</f>
        <v/>
      </c>
      <c r="K388" s="973"/>
      <c r="L388" s="973"/>
      <c r="M388" s="1094" t="str">
        <f>IF('Wooden Volumes'!P88=0,"",'Wooden Volumes'!P88)</f>
        <v/>
      </c>
      <c r="N388" s="973"/>
      <c r="O388" s="1094" t="str">
        <f>IF('Wooden Volumes'!K88=0,"",'Wooden Volumes'!K88)</f>
        <v/>
      </c>
      <c r="P388" s="973"/>
      <c r="Q388" s="1094" t="str">
        <f>IF('Wooden Volumes'!L88=0,"",'Wooden Volumes'!L88)</f>
        <v/>
      </c>
      <c r="R388" s="1094" t="str">
        <f>IF('Wooden Volumes'!M88=0,"",'Wooden Volumes'!M88)</f>
        <v/>
      </c>
      <c r="S388" s="973"/>
      <c r="T388" s="973"/>
      <c r="U388" s="1094" t="str">
        <f>IF('Wooden Volumes'!S88=0,"",'Wooden Volumes'!S88)</f>
        <v/>
      </c>
      <c r="V388" s="1094" t="str">
        <f>IF('Wooden Volumes'!R88=0,"",'Wooden Volumes'!R88)</f>
        <v/>
      </c>
      <c r="W388" s="973"/>
      <c r="X388" s="973"/>
      <c r="Y388" s="973"/>
      <c r="Z388" s="1029"/>
    </row>
    <row r="389" spans="3:26" ht="15.6">
      <c r="C389" s="971" t="s">
        <v>31309</v>
      </c>
      <c r="D389" s="972" t="s">
        <v>31229</v>
      </c>
      <c r="E389" s="972" t="s">
        <v>31310</v>
      </c>
      <c r="F389" s="828">
        <f t="shared" si="12"/>
        <v>0</v>
      </c>
      <c r="G389" s="1058"/>
      <c r="H389" s="1093" t="str">
        <f>IF('Wooden Volumes'!Q89=0,"",'Wooden Volumes'!Q89)</f>
        <v/>
      </c>
      <c r="I389" s="973"/>
      <c r="J389" s="1094" t="str">
        <f>IF('Wooden Volumes'!O89=0,"",'Wooden Volumes'!O89)</f>
        <v/>
      </c>
      <c r="K389" s="973"/>
      <c r="L389" s="973"/>
      <c r="M389" s="1094" t="str">
        <f>IF('Wooden Volumes'!P89=0,"",'Wooden Volumes'!P89)</f>
        <v/>
      </c>
      <c r="N389" s="973"/>
      <c r="O389" s="1094" t="str">
        <f>IF('Wooden Volumes'!K89=0,"",'Wooden Volumes'!K89)</f>
        <v/>
      </c>
      <c r="P389" s="973"/>
      <c r="Q389" s="1094" t="str">
        <f>IF('Wooden Volumes'!L89=0,"",'Wooden Volumes'!L89)</f>
        <v/>
      </c>
      <c r="R389" s="1094" t="str">
        <f>IF('Wooden Volumes'!M89=0,"",'Wooden Volumes'!M89)</f>
        <v/>
      </c>
      <c r="S389" s="973"/>
      <c r="T389" s="973"/>
      <c r="U389" s="1094" t="str">
        <f>IF('Wooden Volumes'!S89=0,"",'Wooden Volumes'!S89)</f>
        <v/>
      </c>
      <c r="V389" s="1094" t="str">
        <f>IF('Wooden Volumes'!R89=0,"",'Wooden Volumes'!R89)</f>
        <v/>
      </c>
      <c r="W389" s="973"/>
      <c r="X389" s="973"/>
      <c r="Y389" s="973"/>
      <c r="Z389" s="1029"/>
    </row>
    <row r="390" spans="3:26" ht="15.6">
      <c r="C390" s="971" t="s">
        <v>31311</v>
      </c>
      <c r="D390" s="972" t="s">
        <v>31229</v>
      </c>
      <c r="E390" s="972" t="s">
        <v>31312</v>
      </c>
      <c r="F390" s="828">
        <f t="shared" si="12"/>
        <v>0</v>
      </c>
      <c r="G390" s="1058"/>
      <c r="H390" s="1093" t="str">
        <f>IF('Wooden Volumes'!Q75=0,"",'Wooden Volumes'!Q75)</f>
        <v/>
      </c>
      <c r="I390" s="973"/>
      <c r="J390" s="1094" t="str">
        <f>IF('Wooden Volumes'!O75=0,"",'Wooden Volumes'!O75)</f>
        <v/>
      </c>
      <c r="K390" s="973"/>
      <c r="L390" s="973"/>
      <c r="M390" s="1094" t="str">
        <f>IF('Wooden Volumes'!P75=0,"",'Wooden Volumes'!P75)</f>
        <v/>
      </c>
      <c r="N390" s="973"/>
      <c r="O390" s="1094" t="str">
        <f>IF('Wooden Volumes'!K75=0,"",'Wooden Volumes'!K75)</f>
        <v/>
      </c>
      <c r="P390" s="973"/>
      <c r="Q390" s="1094" t="str">
        <f>IF('Wooden Volumes'!L75=0,"",'Wooden Volumes'!L75)</f>
        <v/>
      </c>
      <c r="R390" s="1094" t="str">
        <f>IF('Wooden Volumes'!M75=0,"",'Wooden Volumes'!M75)</f>
        <v/>
      </c>
      <c r="S390" s="973"/>
      <c r="T390" s="973"/>
      <c r="U390" s="1094" t="str">
        <f>IF('Wooden Volumes'!S75=0,"",'Wooden Volumes'!S75)</f>
        <v/>
      </c>
      <c r="V390" s="1094" t="str">
        <f>IF('Wooden Volumes'!R75=0,"",'Wooden Volumes'!R75)</f>
        <v/>
      </c>
      <c r="W390" s="973"/>
      <c r="X390" s="973"/>
      <c r="Y390" s="973"/>
      <c r="Z390" s="1029"/>
    </row>
    <row r="391" spans="3:26" ht="15.6">
      <c r="C391" s="971" t="s">
        <v>31313</v>
      </c>
      <c r="D391" s="972" t="s">
        <v>31229</v>
      </c>
      <c r="E391" s="972" t="s">
        <v>31314</v>
      </c>
      <c r="F391" s="828">
        <f>SUM(H391:Z391)</f>
        <v>0</v>
      </c>
      <c r="G391" s="1058"/>
      <c r="H391" s="1093" t="str">
        <f>IF('Wooden Volumes'!Q74=0,"",'Wooden Volumes'!Q74)</f>
        <v/>
      </c>
      <c r="I391" s="973"/>
      <c r="J391" s="1094" t="str">
        <f>IF('Wooden Volumes'!O74=0,"",'Wooden Volumes'!O74)</f>
        <v/>
      </c>
      <c r="K391" s="973"/>
      <c r="L391" s="973"/>
      <c r="M391" s="1094" t="str">
        <f>IF('Wooden Volumes'!P74=0,"",'Wooden Volumes'!P74)</f>
        <v/>
      </c>
      <c r="N391" s="973"/>
      <c r="O391" s="1094" t="str">
        <f>IF('Wooden Volumes'!K74=0,"",'Wooden Volumes'!K74)</f>
        <v/>
      </c>
      <c r="P391" s="973"/>
      <c r="Q391" s="1094" t="str">
        <f>IF('Wooden Volumes'!L74=0,"",'Wooden Volumes'!L74)</f>
        <v/>
      </c>
      <c r="R391" s="1094" t="str">
        <f>IF('Wooden Volumes'!M74=0,"",'Wooden Volumes'!M74)</f>
        <v/>
      </c>
      <c r="S391" s="973"/>
      <c r="T391" s="973"/>
      <c r="U391" s="1094" t="str">
        <f>IF('Wooden Volumes'!S74=0,"",'Wooden Volumes'!S74)</f>
        <v/>
      </c>
      <c r="V391" s="1094" t="str">
        <f>IF('Wooden Volumes'!R74=0,"",'Wooden Volumes'!R74)</f>
        <v/>
      </c>
      <c r="W391" s="973"/>
      <c r="X391" s="973"/>
      <c r="Y391" s="973"/>
      <c r="Z391" s="1029"/>
    </row>
    <row r="392" spans="3:26" ht="15.6">
      <c r="C392" s="971" t="s">
        <v>31315</v>
      </c>
      <c r="D392" s="972" t="s">
        <v>31229</v>
      </c>
      <c r="E392" s="972" t="s">
        <v>31316</v>
      </c>
      <c r="F392" s="828">
        <f>SUM(H392:Z392)</f>
        <v>0</v>
      </c>
      <c r="G392" s="1058"/>
      <c r="H392" s="1093" t="str">
        <f>IF('Wooden Volumes'!Q77=0,"",'Wooden Volumes'!Q77)</f>
        <v/>
      </c>
      <c r="I392" s="973"/>
      <c r="J392" s="1094" t="str">
        <f>IF('Wooden Volumes'!O77=0,"",'Wooden Volumes'!O77)</f>
        <v/>
      </c>
      <c r="K392" s="973"/>
      <c r="L392" s="973"/>
      <c r="M392" s="1094" t="str">
        <f>IF('Wooden Volumes'!P77=0,"",'Wooden Volumes'!P77)</f>
        <v/>
      </c>
      <c r="N392" s="973"/>
      <c r="O392" s="1094" t="str">
        <f>IF('Wooden Volumes'!K77=0,"",'Wooden Volumes'!K77)</f>
        <v/>
      </c>
      <c r="P392" s="973"/>
      <c r="Q392" s="1094" t="str">
        <f>IF('Wooden Volumes'!L77=0,"",'Wooden Volumes'!L77)</f>
        <v/>
      </c>
      <c r="R392" s="1094" t="str">
        <f>IF('Wooden Volumes'!M77=0,"",'Wooden Volumes'!M77)</f>
        <v/>
      </c>
      <c r="S392" s="973"/>
      <c r="T392" s="973"/>
      <c r="U392" s="1094" t="str">
        <f>IF('Wooden Volumes'!S77=0,"",'Wooden Volumes'!S77)</f>
        <v/>
      </c>
      <c r="V392" s="1094" t="str">
        <f>IF('Wooden Volumes'!R77=0,"",'Wooden Volumes'!R77)</f>
        <v/>
      </c>
      <c r="W392" s="973"/>
      <c r="X392" s="973"/>
      <c r="Y392" s="973"/>
      <c r="Z392" s="1029"/>
    </row>
    <row r="393" spans="3:26" ht="15.6">
      <c r="C393" s="971" t="s">
        <v>31317</v>
      </c>
      <c r="D393" s="972" t="s">
        <v>31229</v>
      </c>
      <c r="E393" s="972" t="s">
        <v>31318</v>
      </c>
      <c r="F393" s="828">
        <f>SUM(H393:Z393)</f>
        <v>0</v>
      </c>
      <c r="G393" s="1058"/>
      <c r="H393" s="1093" t="str">
        <f>IF('Wooden Volumes'!Q76=0,"",'Wooden Volumes'!Q76)</f>
        <v/>
      </c>
      <c r="I393" s="973"/>
      <c r="J393" s="1094" t="str">
        <f>IF('Wooden Volumes'!O76=0,"",'Wooden Volumes'!O76)</f>
        <v/>
      </c>
      <c r="K393" s="973"/>
      <c r="L393" s="973"/>
      <c r="M393" s="1094" t="str">
        <f>IF('Wooden Volumes'!P76=0,"",'Wooden Volumes'!P76)</f>
        <v/>
      </c>
      <c r="N393" s="973"/>
      <c r="O393" s="1094" t="str">
        <f>IF('Wooden Volumes'!K76=0,"",'Wooden Volumes'!K76)</f>
        <v/>
      </c>
      <c r="P393" s="973"/>
      <c r="Q393" s="1094" t="str">
        <f>IF('Wooden Volumes'!L76=0,"",'Wooden Volumes'!L76)</f>
        <v/>
      </c>
      <c r="R393" s="1094" t="str">
        <f>IF('Wooden Volumes'!M76=0,"",'Wooden Volumes'!M76)</f>
        <v/>
      </c>
      <c r="S393" s="973"/>
      <c r="T393" s="973"/>
      <c r="U393" s="1094" t="str">
        <f>IF('Wooden Volumes'!S76=0,"",'Wooden Volumes'!S76)</f>
        <v/>
      </c>
      <c r="V393" s="1094" t="str">
        <f>IF('Wooden Volumes'!R76=0,"",'Wooden Volumes'!R76)</f>
        <v/>
      </c>
      <c r="W393" s="973"/>
      <c r="X393" s="973"/>
      <c r="Y393" s="973"/>
      <c r="Z393" s="1029"/>
    </row>
    <row r="394" spans="3:26" ht="15.6">
      <c r="C394" s="971" t="s">
        <v>31319</v>
      </c>
      <c r="D394" s="972" t="s">
        <v>31229</v>
      </c>
      <c r="E394" s="972" t="s">
        <v>31320</v>
      </c>
      <c r="F394" s="828">
        <f t="shared" si="12"/>
        <v>0</v>
      </c>
      <c r="G394" s="1058"/>
      <c r="H394" s="1093" t="str">
        <f>IF('Wooden Volumes'!Q79=0,"",'Wooden Volumes'!Q79)</f>
        <v/>
      </c>
      <c r="I394" s="973"/>
      <c r="J394" s="1094" t="str">
        <f>IF('Wooden Volumes'!O79=0,"",'Wooden Volumes'!O79)</f>
        <v/>
      </c>
      <c r="K394" s="973"/>
      <c r="L394" s="973"/>
      <c r="M394" s="1094" t="str">
        <f>IF('Wooden Volumes'!P79=0,"",'Wooden Volumes'!P79)</f>
        <v/>
      </c>
      <c r="N394" s="973"/>
      <c r="O394" s="1094" t="str">
        <f>IF('Wooden Volumes'!K79=0,"",'Wooden Volumes'!K79)</f>
        <v/>
      </c>
      <c r="P394" s="973"/>
      <c r="Q394" s="1094" t="str">
        <f>IF('Wooden Volumes'!L79=0,"",'Wooden Volumes'!L79)</f>
        <v/>
      </c>
      <c r="R394" s="1094" t="str">
        <f>IF('Wooden Volumes'!M79=0,"",'Wooden Volumes'!M79)</f>
        <v/>
      </c>
      <c r="S394" s="973"/>
      <c r="T394" s="973"/>
      <c r="U394" s="1094" t="str">
        <f>IF('Wooden Volumes'!S79=0,"",'Wooden Volumes'!S79)</f>
        <v/>
      </c>
      <c r="V394" s="1094" t="str">
        <f>IF('Wooden Volumes'!R79=0,"",'Wooden Volumes'!R79)</f>
        <v/>
      </c>
      <c r="W394" s="973"/>
      <c r="X394" s="973"/>
      <c r="Y394" s="973"/>
      <c r="Z394" s="1029"/>
    </row>
    <row r="395" spans="3:26" ht="15.6">
      <c r="C395" s="971" t="s">
        <v>31321</v>
      </c>
      <c r="D395" s="972" t="s">
        <v>31229</v>
      </c>
      <c r="E395" s="972" t="s">
        <v>31322</v>
      </c>
      <c r="F395" s="828">
        <f>SUM(H395:Z395)</f>
        <v>0</v>
      </c>
      <c r="G395" s="1058"/>
      <c r="H395" s="1093" t="str">
        <f>IF('Wooden Volumes'!Q78=0,"",'Wooden Volumes'!Q78)</f>
        <v/>
      </c>
      <c r="I395" s="973"/>
      <c r="J395" s="1094" t="str">
        <f>IF('Wooden Volumes'!O78=0,"",'Wooden Volumes'!O78)</f>
        <v/>
      </c>
      <c r="K395" s="973"/>
      <c r="L395" s="973"/>
      <c r="M395" s="1094" t="str">
        <f>IF('Wooden Volumes'!P78=0,"",'Wooden Volumes'!P78)</f>
        <v/>
      </c>
      <c r="N395" s="973"/>
      <c r="O395" s="1094" t="str">
        <f>IF('Wooden Volumes'!K78=0,"",'Wooden Volumes'!K78)</f>
        <v/>
      </c>
      <c r="P395" s="973"/>
      <c r="Q395" s="1094" t="str">
        <f>IF('Wooden Volumes'!L78=0,"",'Wooden Volumes'!L78)</f>
        <v/>
      </c>
      <c r="R395" s="1094" t="str">
        <f>IF('Wooden Volumes'!M78=0,"",'Wooden Volumes'!M78)</f>
        <v/>
      </c>
      <c r="S395" s="973"/>
      <c r="T395" s="973"/>
      <c r="U395" s="1094" t="str">
        <f>IF('Wooden Volumes'!S78=0,"",'Wooden Volumes'!S78)</f>
        <v/>
      </c>
      <c r="V395" s="1094" t="str">
        <f>IF('Wooden Volumes'!R78=0,"",'Wooden Volumes'!R78)</f>
        <v/>
      </c>
      <c r="W395" s="973"/>
      <c r="X395" s="973"/>
      <c r="Y395" s="973"/>
      <c r="Z395" s="1029"/>
    </row>
    <row r="396" spans="3:26" ht="15.6">
      <c r="C396" s="971" t="s">
        <v>31323</v>
      </c>
      <c r="D396" s="972" t="s">
        <v>31229</v>
      </c>
      <c r="E396" s="972" t="s">
        <v>31324</v>
      </c>
      <c r="F396" s="828">
        <f t="shared" si="12"/>
        <v>0</v>
      </c>
      <c r="G396" s="1058"/>
      <c r="H396" s="1093" t="str">
        <f>IF('Wooden Volumes'!Q81=0,"",'Wooden Volumes'!Q81)</f>
        <v/>
      </c>
      <c r="I396" s="973"/>
      <c r="J396" s="1094" t="str">
        <f>IF('Wooden Volumes'!O81=0,"",'Wooden Volumes'!O81)</f>
        <v/>
      </c>
      <c r="K396" s="973"/>
      <c r="L396" s="973"/>
      <c r="M396" s="1094" t="str">
        <f>IF('Wooden Volumes'!P81=0,"",'Wooden Volumes'!P81)</f>
        <v/>
      </c>
      <c r="N396" s="973"/>
      <c r="O396" s="1094" t="str">
        <f>IF('Wooden Volumes'!K81=0,"",'Wooden Volumes'!K81)</f>
        <v/>
      </c>
      <c r="P396" s="973"/>
      <c r="Q396" s="1094" t="str">
        <f>IF('Wooden Volumes'!L81=0,"",'Wooden Volumes'!L81)</f>
        <v/>
      </c>
      <c r="R396" s="1094" t="str">
        <f>IF('Wooden Volumes'!M81=0,"",'Wooden Volumes'!M81)</f>
        <v/>
      </c>
      <c r="S396" s="973"/>
      <c r="T396" s="973"/>
      <c r="U396" s="1094" t="str">
        <f>IF('Wooden Volumes'!S81=0,"",'Wooden Volumes'!S81)</f>
        <v/>
      </c>
      <c r="V396" s="1094" t="str">
        <f>IF('Wooden Volumes'!R81=0,"",'Wooden Volumes'!R81)</f>
        <v/>
      </c>
      <c r="W396" s="973"/>
      <c r="X396" s="973"/>
      <c r="Y396" s="973"/>
      <c r="Z396" s="1029"/>
    </row>
    <row r="397" spans="3:26" ht="15.6">
      <c r="C397" s="971" t="s">
        <v>31325</v>
      </c>
      <c r="D397" s="972" t="s">
        <v>31229</v>
      </c>
      <c r="E397" s="972" t="s">
        <v>31326</v>
      </c>
      <c r="F397" s="828">
        <f>SUM(H397:Z397)</f>
        <v>0</v>
      </c>
      <c r="G397" s="1058"/>
      <c r="H397" s="1093" t="str">
        <f>IF('Wooden Volumes'!Q80=0,"",'Wooden Volumes'!Q80)</f>
        <v/>
      </c>
      <c r="I397" s="973"/>
      <c r="J397" s="1094" t="str">
        <f>IF('Wooden Volumes'!O80=0,"",'Wooden Volumes'!O80)</f>
        <v/>
      </c>
      <c r="K397" s="973"/>
      <c r="L397" s="973"/>
      <c r="M397" s="1094" t="str">
        <f>IF('Wooden Volumes'!P80=0,"",'Wooden Volumes'!P80)</f>
        <v/>
      </c>
      <c r="N397" s="973"/>
      <c r="O397" s="1094" t="str">
        <f>IF('Wooden Volumes'!K80=0,"",'Wooden Volumes'!K80)</f>
        <v/>
      </c>
      <c r="P397" s="973"/>
      <c r="Q397" s="1094" t="str">
        <f>IF('Wooden Volumes'!L80=0,"",'Wooden Volumes'!L80)</f>
        <v/>
      </c>
      <c r="R397" s="1094" t="str">
        <f>IF('Wooden Volumes'!M80=0,"",'Wooden Volumes'!M80)</f>
        <v/>
      </c>
      <c r="S397" s="973"/>
      <c r="T397" s="973"/>
      <c r="U397" s="1094" t="str">
        <f>IF('Wooden Volumes'!S80=0,"",'Wooden Volumes'!S80)</f>
        <v/>
      </c>
      <c r="V397" s="1094" t="str">
        <f>IF('Wooden Volumes'!R80=0,"",'Wooden Volumes'!R80)</f>
        <v/>
      </c>
      <c r="W397" s="973"/>
      <c r="X397" s="973"/>
      <c r="Y397" s="973"/>
      <c r="Z397" s="1029"/>
    </row>
    <row r="398" spans="3:26" ht="15.6">
      <c r="C398" s="971" t="s">
        <v>31327</v>
      </c>
      <c r="D398" s="972" t="s">
        <v>31229</v>
      </c>
      <c r="E398" s="972" t="s">
        <v>31328</v>
      </c>
      <c r="F398" s="828">
        <f t="shared" si="12"/>
        <v>0</v>
      </c>
      <c r="G398" s="1058"/>
      <c r="H398" s="1093" t="str">
        <f>IF('Wooden Volumes'!Q83=0,"",'Wooden Volumes'!Q83)</f>
        <v/>
      </c>
      <c r="I398" s="973"/>
      <c r="J398" s="1094" t="str">
        <f>IF('Wooden Volumes'!O83=0,"",'Wooden Volumes'!O83)</f>
        <v/>
      </c>
      <c r="K398" s="973"/>
      <c r="L398" s="973"/>
      <c r="M398" s="1094" t="str">
        <f>IF('Wooden Volumes'!P83=0,"",'Wooden Volumes'!P83)</f>
        <v/>
      </c>
      <c r="N398" s="973"/>
      <c r="O398" s="1094" t="str">
        <f>IF('Wooden Volumes'!K83=0,"",'Wooden Volumes'!K83)</f>
        <v/>
      </c>
      <c r="P398" s="973"/>
      <c r="Q398" s="1094" t="str">
        <f>IF('Wooden Volumes'!L83=0,"",'Wooden Volumes'!L83)</f>
        <v/>
      </c>
      <c r="R398" s="1094" t="str">
        <f>IF('Wooden Volumes'!M83=0,"",'Wooden Volumes'!M83)</f>
        <v/>
      </c>
      <c r="S398" s="973"/>
      <c r="T398" s="973"/>
      <c r="U398" s="1094" t="str">
        <f>IF('Wooden Volumes'!S83=0,"",'Wooden Volumes'!S83)</f>
        <v/>
      </c>
      <c r="V398" s="1094" t="str">
        <f>IF('Wooden Volumes'!R83=0,"",'Wooden Volumes'!R83)</f>
        <v/>
      </c>
      <c r="W398" s="973"/>
      <c r="X398" s="973"/>
      <c r="Y398" s="973"/>
      <c r="Z398" s="1029"/>
    </row>
    <row r="399" spans="3:26" ht="15.6">
      <c r="C399" s="971" t="s">
        <v>31329</v>
      </c>
      <c r="D399" s="972" t="s">
        <v>31229</v>
      </c>
      <c r="E399" s="972" t="s">
        <v>31330</v>
      </c>
      <c r="F399" s="828">
        <f>SUM(H399:Z399)</f>
        <v>0</v>
      </c>
      <c r="G399" s="1058"/>
      <c r="H399" s="1093" t="str">
        <f>IF('Wooden Volumes'!Q82=0,"",'Wooden Volumes'!Q82)</f>
        <v/>
      </c>
      <c r="I399" s="973"/>
      <c r="J399" s="1094" t="str">
        <f>IF('Wooden Volumes'!O82=0,"",'Wooden Volumes'!O82)</f>
        <v/>
      </c>
      <c r="K399" s="973"/>
      <c r="L399" s="973"/>
      <c r="M399" s="1094" t="str">
        <f>IF('Wooden Volumes'!P82=0,"",'Wooden Volumes'!P82)</f>
        <v/>
      </c>
      <c r="N399" s="973"/>
      <c r="O399" s="1094" t="str">
        <f>IF('Wooden Volumes'!K82=0,"",'Wooden Volumes'!K82)</f>
        <v/>
      </c>
      <c r="P399" s="973"/>
      <c r="Q399" s="1094" t="str">
        <f>IF('Wooden Volumes'!L82=0,"",'Wooden Volumes'!L82)</f>
        <v/>
      </c>
      <c r="R399" s="1094" t="str">
        <f>IF('Wooden Volumes'!M82=0,"",'Wooden Volumes'!M82)</f>
        <v/>
      </c>
      <c r="S399" s="973"/>
      <c r="T399" s="973"/>
      <c r="U399" s="1094" t="str">
        <f>IF('Wooden Volumes'!S82=0,"",'Wooden Volumes'!S82)</f>
        <v/>
      </c>
      <c r="V399" s="1094" t="str">
        <f>IF('Wooden Volumes'!R82=0,"",'Wooden Volumes'!R82)</f>
        <v/>
      </c>
      <c r="W399" s="973"/>
      <c r="X399" s="973"/>
      <c r="Y399" s="973"/>
      <c r="Z399" s="1029"/>
    </row>
    <row r="400" spans="3:26" ht="15.6">
      <c r="C400" s="971"/>
      <c r="D400" s="972"/>
      <c r="E400" s="972"/>
      <c r="F400" s="828"/>
      <c r="G400" s="1057"/>
      <c r="H400" s="1093"/>
      <c r="I400" s="1094"/>
      <c r="J400" s="1094"/>
      <c r="K400" s="827"/>
      <c r="L400" s="827"/>
      <c r="M400" s="827"/>
      <c r="N400" s="827"/>
      <c r="O400" s="1094"/>
      <c r="P400" s="827"/>
      <c r="Q400" s="827"/>
      <c r="R400" s="827"/>
      <c r="S400" s="827"/>
      <c r="T400" s="827"/>
      <c r="U400" s="827"/>
      <c r="V400" s="827"/>
      <c r="W400" s="1095"/>
      <c r="X400" s="1095"/>
      <c r="Y400" s="1095"/>
      <c r="Z400" s="974"/>
    </row>
    <row r="401" spans="3:26" ht="15.6">
      <c r="C401" s="971" t="s">
        <v>31331</v>
      </c>
      <c r="D401" s="972" t="s">
        <v>31332</v>
      </c>
      <c r="E401" s="972" t="s">
        <v>31333</v>
      </c>
      <c r="F401" s="828">
        <f t="shared" ref="F401:F410" si="13">SUM(H401:Z401)</f>
        <v>0</v>
      </c>
      <c r="G401" s="1057"/>
      <c r="H401" s="1093" t="str">
        <f>IF('Wooden Volumes'!Q24=0,"",'Wooden Volumes'!Q24)</f>
        <v/>
      </c>
      <c r="I401" s="973"/>
      <c r="J401" s="1094" t="str">
        <f>IF('Wooden Volumes'!O24=0,"",'Wooden Volumes'!O24)</f>
        <v/>
      </c>
      <c r="K401" s="973"/>
      <c r="L401" s="973"/>
      <c r="M401" s="1094" t="str">
        <f>IF('Wooden Volumes'!P24=0,"",'Wooden Volumes'!P24)</f>
        <v/>
      </c>
      <c r="N401" s="973"/>
      <c r="O401" s="1094" t="str">
        <f>IF('Wooden Volumes'!K24=0,"",'Wooden Volumes'!K24)</f>
        <v/>
      </c>
      <c r="P401" s="973"/>
      <c r="Q401" s="1094" t="str">
        <f>IF('Wooden Volumes'!L24=0,"",'Wooden Volumes'!L24)</f>
        <v/>
      </c>
      <c r="R401" s="1094" t="str">
        <f>IF('Wooden Volumes'!M24=0,"",'Wooden Volumes'!M24)</f>
        <v/>
      </c>
      <c r="S401" s="973"/>
      <c r="T401" s="973"/>
      <c r="U401" s="1094" t="str">
        <f>IF('Wooden Volumes'!S24=0,"",'Wooden Volumes'!S24)</f>
        <v/>
      </c>
      <c r="V401" s="1094" t="str">
        <f>IF('Wooden Volumes'!R24=0,"",'Wooden Volumes'!R24)</f>
        <v/>
      </c>
      <c r="W401" s="973"/>
      <c r="X401" s="973"/>
      <c r="Y401" s="973"/>
      <c r="Z401" s="1029"/>
    </row>
    <row r="402" spans="3:26" ht="15.6">
      <c r="C402" s="971" t="s">
        <v>31334</v>
      </c>
      <c r="D402" s="972" t="s">
        <v>31332</v>
      </c>
      <c r="E402" s="972" t="s">
        <v>31335</v>
      </c>
      <c r="F402" s="828">
        <f t="shared" si="13"/>
        <v>0</v>
      </c>
      <c r="G402" s="1057"/>
      <c r="H402" s="1093" t="str">
        <f>IF('Wooden Volumes'!Q25=0,"",'Wooden Volumes'!Q25)</f>
        <v/>
      </c>
      <c r="I402" s="973"/>
      <c r="J402" s="1094" t="str">
        <f>IF('Wooden Volumes'!O25=0,"",'Wooden Volumes'!O25)</f>
        <v/>
      </c>
      <c r="K402" s="973"/>
      <c r="L402" s="973"/>
      <c r="M402" s="1094" t="str">
        <f>IF('Wooden Volumes'!P25=0,"",'Wooden Volumes'!P25)</f>
        <v/>
      </c>
      <c r="N402" s="973"/>
      <c r="O402" s="1094" t="str">
        <f>IF('Wooden Volumes'!K25=0,"",'Wooden Volumes'!K25)</f>
        <v/>
      </c>
      <c r="P402" s="973"/>
      <c r="Q402" s="1094" t="str">
        <f>IF('Wooden Volumes'!L25=0,"",'Wooden Volumes'!L25)</f>
        <v/>
      </c>
      <c r="R402" s="1094" t="str">
        <f>IF('Wooden Volumes'!M25=0,"",'Wooden Volumes'!M25)</f>
        <v/>
      </c>
      <c r="S402" s="973"/>
      <c r="T402" s="973"/>
      <c r="U402" s="1094" t="str">
        <f>IF('Wooden Volumes'!S25=0,"",'Wooden Volumes'!S25)</f>
        <v/>
      </c>
      <c r="V402" s="1094" t="str">
        <f>IF('Wooden Volumes'!R25=0,"",'Wooden Volumes'!R25)</f>
        <v/>
      </c>
      <c r="W402" s="973"/>
      <c r="X402" s="973"/>
      <c r="Y402" s="973"/>
      <c r="Z402" s="1029"/>
    </row>
    <row r="403" spans="3:26" ht="15.6">
      <c r="C403" s="971" t="s">
        <v>31336</v>
      </c>
      <c r="D403" s="972" t="s">
        <v>31332</v>
      </c>
      <c r="E403" s="972" t="s">
        <v>31337</v>
      </c>
      <c r="F403" s="828">
        <f t="shared" si="13"/>
        <v>0</v>
      </c>
      <c r="G403" s="1057"/>
      <c r="H403" s="1093" t="str">
        <f>IF('Wooden Volumes'!Q26=0,"",'Wooden Volumes'!Q26)</f>
        <v/>
      </c>
      <c r="I403" s="973"/>
      <c r="J403" s="1094" t="str">
        <f>IF('Wooden Volumes'!O26=0,"",'Wooden Volumes'!O26)</f>
        <v/>
      </c>
      <c r="K403" s="973"/>
      <c r="L403" s="973"/>
      <c r="M403" s="1094" t="str">
        <f>IF('Wooden Volumes'!P26=0,"",'Wooden Volumes'!P26)</f>
        <v/>
      </c>
      <c r="N403" s="973"/>
      <c r="O403" s="1094" t="str">
        <f>IF('Wooden Volumes'!K26=0,"",'Wooden Volumes'!K26)</f>
        <v/>
      </c>
      <c r="P403" s="973"/>
      <c r="Q403" s="1094" t="str">
        <f>IF('Wooden Volumes'!L26=0,"",'Wooden Volumes'!L26)</f>
        <v/>
      </c>
      <c r="R403" s="1094" t="str">
        <f>IF('Wooden Volumes'!M26=0,"",'Wooden Volumes'!M26)</f>
        <v/>
      </c>
      <c r="S403" s="973"/>
      <c r="T403" s="973"/>
      <c r="U403" s="1094" t="str">
        <f>IF('Wooden Volumes'!S26=0,"",'Wooden Volumes'!S26)</f>
        <v/>
      </c>
      <c r="V403" s="1094" t="str">
        <f>IF('Wooden Volumes'!R26=0,"",'Wooden Volumes'!R26)</f>
        <v/>
      </c>
      <c r="W403" s="973"/>
      <c r="X403" s="973"/>
      <c r="Y403" s="973"/>
      <c r="Z403" s="1029"/>
    </row>
    <row r="404" spans="3:26" ht="15.6">
      <c r="C404" s="971" t="s">
        <v>31338</v>
      </c>
      <c r="D404" s="972" t="s">
        <v>31332</v>
      </c>
      <c r="E404" s="972" t="s">
        <v>31339</v>
      </c>
      <c r="F404" s="828">
        <f t="shared" si="13"/>
        <v>0</v>
      </c>
      <c r="G404" s="1057"/>
      <c r="H404" s="1093" t="str">
        <f>IF('Wooden Volumes'!Q27=0,"",'Wooden Volumes'!Q27)</f>
        <v/>
      </c>
      <c r="I404" s="973"/>
      <c r="J404" s="1094" t="str">
        <f>IF('Wooden Volumes'!O27=0,"",'Wooden Volumes'!O27)</f>
        <v/>
      </c>
      <c r="K404" s="973"/>
      <c r="L404" s="973"/>
      <c r="M404" s="1094" t="str">
        <f>IF('Wooden Volumes'!P27=0,"",'Wooden Volumes'!P27)</f>
        <v/>
      </c>
      <c r="N404" s="973"/>
      <c r="O404" s="1094" t="str">
        <f>IF('Wooden Volumes'!K27=0,"",'Wooden Volumes'!K27)</f>
        <v/>
      </c>
      <c r="P404" s="973"/>
      <c r="Q404" s="1094" t="str">
        <f>IF('Wooden Volumes'!L27=0,"",'Wooden Volumes'!L27)</f>
        <v/>
      </c>
      <c r="R404" s="1094" t="str">
        <f>IF('Wooden Volumes'!M27=0,"",'Wooden Volumes'!M27)</f>
        <v/>
      </c>
      <c r="S404" s="973"/>
      <c r="T404" s="973"/>
      <c r="U404" s="1094" t="str">
        <f>IF('Wooden Volumes'!S27=0,"",'Wooden Volumes'!S27)</f>
        <v/>
      </c>
      <c r="V404" s="1094" t="str">
        <f>IF('Wooden Volumes'!R27=0,"",'Wooden Volumes'!R27)</f>
        <v/>
      </c>
      <c r="W404" s="973"/>
      <c r="X404" s="973"/>
      <c r="Y404" s="973"/>
      <c r="Z404" s="1029"/>
    </row>
    <row r="405" spans="3:26" ht="15.6">
      <c r="C405" s="971" t="s">
        <v>31340</v>
      </c>
      <c r="D405" s="972" t="s">
        <v>31332</v>
      </c>
      <c r="E405" s="972" t="s">
        <v>31341</v>
      </c>
      <c r="F405" s="828">
        <f t="shared" si="13"/>
        <v>0</v>
      </c>
      <c r="G405" s="1057"/>
      <c r="H405" s="1093" t="str">
        <f>IF('Wooden Volumes'!Q28=0,"",'Wooden Volumes'!Q28)</f>
        <v/>
      </c>
      <c r="I405" s="973"/>
      <c r="J405" s="1094" t="str">
        <f>IF('Wooden Volumes'!O28=0,"",'Wooden Volumes'!O28)</f>
        <v/>
      </c>
      <c r="K405" s="973"/>
      <c r="L405" s="973"/>
      <c r="M405" s="1094" t="str">
        <f>IF('Wooden Volumes'!P28=0,"",'Wooden Volumes'!P28)</f>
        <v/>
      </c>
      <c r="N405" s="973"/>
      <c r="O405" s="1094" t="str">
        <f>IF('Wooden Volumes'!K28=0,"",'Wooden Volumes'!K28)</f>
        <v/>
      </c>
      <c r="P405" s="973"/>
      <c r="Q405" s="1094" t="str">
        <f>IF('Wooden Volumes'!L28=0,"",'Wooden Volumes'!L28)</f>
        <v/>
      </c>
      <c r="R405" s="1094" t="str">
        <f>IF('Wooden Volumes'!M28=0,"",'Wooden Volumes'!M28)</f>
        <v/>
      </c>
      <c r="S405" s="973"/>
      <c r="T405" s="973"/>
      <c r="U405" s="1094" t="str">
        <f>IF('Wooden Volumes'!S28=0,"",'Wooden Volumes'!S28)</f>
        <v/>
      </c>
      <c r="V405" s="1094" t="str">
        <f>IF('Wooden Volumes'!R28=0,"",'Wooden Volumes'!R28)</f>
        <v/>
      </c>
      <c r="W405" s="973"/>
      <c r="X405" s="973"/>
      <c r="Y405" s="973"/>
      <c r="Z405" s="1029"/>
    </row>
    <row r="406" spans="3:26" ht="15.6">
      <c r="C406" s="971" t="s">
        <v>31342</v>
      </c>
      <c r="D406" s="972" t="s">
        <v>31332</v>
      </c>
      <c r="E406" s="972" t="s">
        <v>31343</v>
      </c>
      <c r="F406" s="828">
        <f t="shared" si="13"/>
        <v>0</v>
      </c>
      <c r="G406" s="1057"/>
      <c r="H406" s="1093" t="str">
        <f>IF('Wooden Volumes'!Q29=0,"",'Wooden Volumes'!Q29)</f>
        <v/>
      </c>
      <c r="I406" s="973"/>
      <c r="J406" s="1094" t="str">
        <f>IF('Wooden Volumes'!O29=0,"",'Wooden Volumes'!O29)</f>
        <v/>
      </c>
      <c r="K406" s="973"/>
      <c r="L406" s="973"/>
      <c r="M406" s="1094" t="str">
        <f>IF('Wooden Volumes'!P29=0,"",'Wooden Volumes'!P29)</f>
        <v/>
      </c>
      <c r="N406" s="973"/>
      <c r="O406" s="1094" t="str">
        <f>IF('Wooden Volumes'!K29=0,"",'Wooden Volumes'!K29)</f>
        <v/>
      </c>
      <c r="P406" s="973"/>
      <c r="Q406" s="1094" t="str">
        <f>IF('Wooden Volumes'!L29=0,"",'Wooden Volumes'!L29)</f>
        <v/>
      </c>
      <c r="R406" s="1094" t="str">
        <f>IF('Wooden Volumes'!M29=0,"",'Wooden Volumes'!M29)</f>
        <v/>
      </c>
      <c r="S406" s="973"/>
      <c r="T406" s="973"/>
      <c r="U406" s="1094" t="str">
        <f>IF('Wooden Volumes'!S29=0,"",'Wooden Volumes'!S29)</f>
        <v/>
      </c>
      <c r="V406" s="1094" t="str">
        <f>IF('Wooden Volumes'!R29=0,"",'Wooden Volumes'!R29)</f>
        <v/>
      </c>
      <c r="W406" s="973"/>
      <c r="X406" s="973"/>
      <c r="Y406" s="973"/>
      <c r="Z406" s="1029"/>
    </row>
    <row r="407" spans="3:26" ht="15.6">
      <c r="C407" s="971" t="s">
        <v>31344</v>
      </c>
      <c r="D407" s="972" t="s">
        <v>31332</v>
      </c>
      <c r="E407" s="972" t="s">
        <v>31345</v>
      </c>
      <c r="F407" s="828">
        <f t="shared" si="13"/>
        <v>0</v>
      </c>
      <c r="G407" s="1057"/>
      <c r="H407" s="1093" t="str">
        <f>IF('Wooden Volumes'!Q30=0,"",'Wooden Volumes'!Q30)</f>
        <v/>
      </c>
      <c r="I407" s="973"/>
      <c r="J407" s="1094" t="str">
        <f>IF('Wooden Volumes'!O30=0,"",'Wooden Volumes'!O30)</f>
        <v/>
      </c>
      <c r="K407" s="973"/>
      <c r="L407" s="973"/>
      <c r="M407" s="1094" t="str">
        <f>IF('Wooden Volumes'!P30=0,"",'Wooden Volumes'!P30)</f>
        <v/>
      </c>
      <c r="N407" s="973"/>
      <c r="O407" s="1094" t="str">
        <f>IF('Wooden Volumes'!K30=0,"",'Wooden Volumes'!K30)</f>
        <v/>
      </c>
      <c r="P407" s="973"/>
      <c r="Q407" s="1094" t="str">
        <f>IF('Wooden Volumes'!L30=0,"",'Wooden Volumes'!L30)</f>
        <v/>
      </c>
      <c r="R407" s="1094" t="str">
        <f>IF('Wooden Volumes'!M30=0,"",'Wooden Volumes'!M30)</f>
        <v/>
      </c>
      <c r="S407" s="973"/>
      <c r="T407" s="973"/>
      <c r="U407" s="1094" t="str">
        <f>IF('Wooden Volumes'!S30=0,"",'Wooden Volumes'!S30)</f>
        <v/>
      </c>
      <c r="V407" s="1094" t="str">
        <f>IF('Wooden Volumes'!R30=0,"",'Wooden Volumes'!R30)</f>
        <v/>
      </c>
      <c r="W407" s="973"/>
      <c r="X407" s="973"/>
      <c r="Y407" s="973"/>
      <c r="Z407" s="1029"/>
    </row>
    <row r="408" spans="3:26" ht="15.6">
      <c r="C408" s="971" t="s">
        <v>31346</v>
      </c>
      <c r="D408" s="972" t="s">
        <v>31332</v>
      </c>
      <c r="E408" s="972" t="s">
        <v>31347</v>
      </c>
      <c r="F408" s="828">
        <f t="shared" si="13"/>
        <v>0</v>
      </c>
      <c r="G408" s="1057"/>
      <c r="H408" s="1093" t="str">
        <f>IF('Wooden Volumes'!Q31=0,"",'Wooden Volumes'!Q31)</f>
        <v/>
      </c>
      <c r="I408" s="973"/>
      <c r="J408" s="1094" t="str">
        <f>IF('Wooden Volumes'!O31=0,"",'Wooden Volumes'!O31)</f>
        <v/>
      </c>
      <c r="K408" s="973"/>
      <c r="L408" s="973"/>
      <c r="M408" s="1094" t="str">
        <f>IF('Wooden Volumes'!P31=0,"",'Wooden Volumes'!P31)</f>
        <v/>
      </c>
      <c r="N408" s="973"/>
      <c r="O408" s="1094" t="str">
        <f>IF('Wooden Volumes'!K31=0,"",'Wooden Volumes'!K31)</f>
        <v/>
      </c>
      <c r="P408" s="973"/>
      <c r="Q408" s="1094" t="str">
        <f>IF('Wooden Volumes'!L31=0,"",'Wooden Volumes'!L31)</f>
        <v/>
      </c>
      <c r="R408" s="1094" t="str">
        <f>IF('Wooden Volumes'!M31=0,"",'Wooden Volumes'!M31)</f>
        <v/>
      </c>
      <c r="S408" s="973"/>
      <c r="T408" s="973"/>
      <c r="U408" s="1094" t="str">
        <f>IF('Wooden Volumes'!S31=0,"",'Wooden Volumes'!S31)</f>
        <v/>
      </c>
      <c r="V408" s="1094" t="str">
        <f>IF('Wooden Volumes'!R31=0,"",'Wooden Volumes'!R31)</f>
        <v/>
      </c>
      <c r="W408" s="973"/>
      <c r="X408" s="973"/>
      <c r="Y408" s="973"/>
      <c r="Z408" s="1029"/>
    </row>
    <row r="409" spans="3:26" ht="15.6">
      <c r="C409" s="971" t="s">
        <v>31348</v>
      </c>
      <c r="D409" s="972" t="s">
        <v>31332</v>
      </c>
      <c r="E409" s="972" t="s">
        <v>31349</v>
      </c>
      <c r="F409" s="828">
        <f t="shared" si="13"/>
        <v>0</v>
      </c>
      <c r="G409" s="1057"/>
      <c r="H409" s="1093" t="str">
        <f>IF('Wooden Volumes'!Q32=0,"",'Wooden Volumes'!Q32)</f>
        <v/>
      </c>
      <c r="I409" s="973"/>
      <c r="J409" s="1094" t="str">
        <f>IF('Wooden Volumes'!O32=0,"",'Wooden Volumes'!O32)</f>
        <v/>
      </c>
      <c r="K409" s="973"/>
      <c r="L409" s="973"/>
      <c r="M409" s="1094" t="str">
        <f>IF('Wooden Volumes'!P32=0,"",'Wooden Volumes'!P32)</f>
        <v/>
      </c>
      <c r="N409" s="973"/>
      <c r="O409" s="1094" t="str">
        <f>IF('Wooden Volumes'!K32=0,"",'Wooden Volumes'!K32)</f>
        <v/>
      </c>
      <c r="P409" s="973"/>
      <c r="Q409" s="1094" t="str">
        <f>IF('Wooden Volumes'!L32=0,"",'Wooden Volumes'!L32)</f>
        <v/>
      </c>
      <c r="R409" s="1094" t="str">
        <f>IF('Wooden Volumes'!M32=0,"",'Wooden Volumes'!M32)</f>
        <v/>
      </c>
      <c r="S409" s="973"/>
      <c r="T409" s="973"/>
      <c r="U409" s="1094" t="str">
        <f>IF('Wooden Volumes'!S32=0,"",'Wooden Volumes'!S32)</f>
        <v/>
      </c>
      <c r="V409" s="1094" t="str">
        <f>IF('Wooden Volumes'!R32=0,"",'Wooden Volumes'!R32)</f>
        <v/>
      </c>
      <c r="W409" s="973"/>
      <c r="X409" s="973"/>
      <c r="Y409" s="973"/>
      <c r="Z409" s="1029"/>
    </row>
    <row r="410" spans="3:26" ht="15.6">
      <c r="C410" s="971" t="s">
        <v>31350</v>
      </c>
      <c r="D410" s="972" t="s">
        <v>31332</v>
      </c>
      <c r="E410" s="972" t="s">
        <v>31351</v>
      </c>
      <c r="F410" s="828">
        <f t="shared" si="13"/>
        <v>0</v>
      </c>
      <c r="G410" s="1057"/>
      <c r="H410" s="1093" t="str">
        <f>IF('Wooden Volumes'!Q33=0,"",'Wooden Volumes'!Q33)</f>
        <v/>
      </c>
      <c r="I410" s="973"/>
      <c r="J410" s="1094" t="str">
        <f>IF('Wooden Volumes'!O33=0,"",'Wooden Volumes'!O33)</f>
        <v/>
      </c>
      <c r="K410" s="973"/>
      <c r="L410" s="973"/>
      <c r="M410" s="1094" t="str">
        <f>IF('Wooden Volumes'!P33=0,"",'Wooden Volumes'!P33)</f>
        <v/>
      </c>
      <c r="N410" s="973"/>
      <c r="O410" s="1094" t="str">
        <f>IF('Wooden Volumes'!K33=0,"",'Wooden Volumes'!K33)</f>
        <v/>
      </c>
      <c r="P410" s="973"/>
      <c r="Q410" s="1094" t="str">
        <f>IF('Wooden Volumes'!L33=0,"",'Wooden Volumes'!L33)</f>
        <v/>
      </c>
      <c r="R410" s="1094" t="str">
        <f>IF('Wooden Volumes'!M33=0,"",'Wooden Volumes'!M33)</f>
        <v/>
      </c>
      <c r="S410" s="973"/>
      <c r="T410" s="973"/>
      <c r="U410" s="1094" t="str">
        <f>IF('Wooden Volumes'!S33=0,"",'Wooden Volumes'!S33)</f>
        <v/>
      </c>
      <c r="V410" s="1094" t="str">
        <f>IF('Wooden Volumes'!R33=0,"",'Wooden Volumes'!R33)</f>
        <v/>
      </c>
      <c r="W410" s="973"/>
      <c r="X410" s="973"/>
      <c r="Y410" s="973"/>
      <c r="Z410" s="1029"/>
    </row>
    <row r="411" spans="3:26" ht="15.6">
      <c r="C411" s="971" t="s">
        <v>31352</v>
      </c>
      <c r="D411" s="972" t="s">
        <v>31332</v>
      </c>
      <c r="E411" s="972" t="s">
        <v>31353</v>
      </c>
      <c r="F411" s="828">
        <f t="shared" ref="F411:F452" si="14">SUM(H411:Z411)</f>
        <v>0</v>
      </c>
      <c r="G411" s="1057"/>
      <c r="H411" s="1093" t="str">
        <f>IF('Wooden Volumes'!Q34=0,"",'Wooden Volumes'!Q34)</f>
        <v/>
      </c>
      <c r="I411" s="973"/>
      <c r="J411" s="1094" t="str">
        <f>IF('Wooden Volumes'!O34=0,"",'Wooden Volumes'!O34)</f>
        <v/>
      </c>
      <c r="K411" s="973"/>
      <c r="L411" s="973"/>
      <c r="M411" s="1094" t="str">
        <f>IF('Wooden Volumes'!P34=0,"",'Wooden Volumes'!P34)</f>
        <v/>
      </c>
      <c r="N411" s="973"/>
      <c r="O411" s="1094" t="str">
        <f>IF('Wooden Volumes'!K34=0,"",'Wooden Volumes'!K34)</f>
        <v/>
      </c>
      <c r="P411" s="973"/>
      <c r="Q411" s="1094" t="str">
        <f>IF('Wooden Volumes'!L34=0,"",'Wooden Volumes'!L34)</f>
        <v/>
      </c>
      <c r="R411" s="1094" t="str">
        <f>IF('Wooden Volumes'!M34=0,"",'Wooden Volumes'!M34)</f>
        <v/>
      </c>
      <c r="S411" s="973"/>
      <c r="T411" s="973"/>
      <c r="U411" s="1094" t="str">
        <f>IF('Wooden Volumes'!S34=0,"",'Wooden Volumes'!S34)</f>
        <v/>
      </c>
      <c r="V411" s="1094" t="str">
        <f>IF('Wooden Volumes'!R34=0,"",'Wooden Volumes'!R34)</f>
        <v/>
      </c>
      <c r="W411" s="973"/>
      <c r="X411" s="973"/>
      <c r="Y411" s="973"/>
      <c r="Z411" s="1029"/>
    </row>
    <row r="412" spans="3:26" ht="15.6">
      <c r="C412" s="971" t="s">
        <v>31354</v>
      </c>
      <c r="D412" s="972" t="s">
        <v>31332</v>
      </c>
      <c r="E412" s="972" t="s">
        <v>31355</v>
      </c>
      <c r="F412" s="828">
        <f t="shared" si="14"/>
        <v>0</v>
      </c>
      <c r="G412" s="1057"/>
      <c r="H412" s="1093" t="str">
        <f>IF('Wooden Volumes'!Q35=0,"",'Wooden Volumes'!Q35)</f>
        <v/>
      </c>
      <c r="I412" s="973"/>
      <c r="J412" s="1094" t="str">
        <f>IF('Wooden Volumes'!O35=0,"",'Wooden Volumes'!O35)</f>
        <v/>
      </c>
      <c r="K412" s="973"/>
      <c r="L412" s="973"/>
      <c r="M412" s="1094" t="str">
        <f>IF('Wooden Volumes'!P35=0,"",'Wooden Volumes'!P35)</f>
        <v/>
      </c>
      <c r="N412" s="973"/>
      <c r="O412" s="1094" t="str">
        <f>IF('Wooden Volumes'!K35=0,"",'Wooden Volumes'!K35)</f>
        <v/>
      </c>
      <c r="P412" s="973"/>
      <c r="Q412" s="1094" t="str">
        <f>IF('Wooden Volumes'!L35=0,"",'Wooden Volumes'!L35)</f>
        <v/>
      </c>
      <c r="R412" s="1094" t="str">
        <f>IF('Wooden Volumes'!M35=0,"",'Wooden Volumes'!M35)</f>
        <v/>
      </c>
      <c r="S412" s="973"/>
      <c r="T412" s="973"/>
      <c r="U412" s="1094" t="str">
        <f>IF('Wooden Volumes'!S35=0,"",'Wooden Volumes'!S35)</f>
        <v/>
      </c>
      <c r="V412" s="1094" t="str">
        <f>IF('Wooden Volumes'!R35=0,"",'Wooden Volumes'!R35)</f>
        <v/>
      </c>
      <c r="W412" s="973"/>
      <c r="X412" s="973"/>
      <c r="Y412" s="973"/>
      <c r="Z412" s="1029"/>
    </row>
    <row r="413" spans="3:26" ht="15.6">
      <c r="C413" s="971" t="s">
        <v>31356</v>
      </c>
      <c r="D413" s="972" t="s">
        <v>31332</v>
      </c>
      <c r="E413" s="972" t="s">
        <v>31357</v>
      </c>
      <c r="F413" s="828">
        <f t="shared" si="14"/>
        <v>0</v>
      </c>
      <c r="G413" s="1057"/>
      <c r="H413" s="1093" t="str">
        <f>IF('Wooden Volumes'!Q36=0,"",'Wooden Volumes'!Q36)</f>
        <v/>
      </c>
      <c r="I413" s="973"/>
      <c r="J413" s="1094" t="str">
        <f>IF('Wooden Volumes'!O36=0,"",'Wooden Volumes'!O36)</f>
        <v/>
      </c>
      <c r="K413" s="973"/>
      <c r="L413" s="973"/>
      <c r="M413" s="1094" t="str">
        <f>IF('Wooden Volumes'!P36=0,"",'Wooden Volumes'!P36)</f>
        <v/>
      </c>
      <c r="N413" s="973"/>
      <c r="O413" s="1094" t="str">
        <f>IF('Wooden Volumes'!K36=0,"",'Wooden Volumes'!K36)</f>
        <v/>
      </c>
      <c r="P413" s="973"/>
      <c r="Q413" s="1094" t="str">
        <f>IF('Wooden Volumes'!L36=0,"",'Wooden Volumes'!L36)</f>
        <v/>
      </c>
      <c r="R413" s="1094" t="str">
        <f>IF('Wooden Volumes'!M36=0,"",'Wooden Volumes'!M36)</f>
        <v/>
      </c>
      <c r="S413" s="973"/>
      <c r="T413" s="973"/>
      <c r="U413" s="1094" t="str">
        <f>IF('Wooden Volumes'!S36=0,"",'Wooden Volumes'!S36)</f>
        <v/>
      </c>
      <c r="V413" s="1094" t="str">
        <f>IF('Wooden Volumes'!R36=0,"",'Wooden Volumes'!R36)</f>
        <v/>
      </c>
      <c r="W413" s="973"/>
      <c r="X413" s="973"/>
      <c r="Y413" s="973"/>
      <c r="Z413" s="1029"/>
    </row>
    <row r="414" spans="3:26" ht="15.6">
      <c r="C414" s="971" t="s">
        <v>31358</v>
      </c>
      <c r="D414" s="972" t="s">
        <v>31332</v>
      </c>
      <c r="E414" s="972" t="s">
        <v>31359</v>
      </c>
      <c r="F414" s="828">
        <f t="shared" si="14"/>
        <v>0</v>
      </c>
      <c r="G414" s="1057"/>
      <c r="H414" s="1093" t="str">
        <f>IF('Wooden Volumes'!Q37=0,"",'Wooden Volumes'!Q37)</f>
        <v/>
      </c>
      <c r="I414" s="973"/>
      <c r="J414" s="1094" t="str">
        <f>IF('Wooden Volumes'!O37=0,"",'Wooden Volumes'!O37)</f>
        <v/>
      </c>
      <c r="K414" s="973"/>
      <c r="L414" s="973"/>
      <c r="M414" s="1094" t="str">
        <f>IF('Wooden Volumes'!P37=0,"",'Wooden Volumes'!P37)</f>
        <v/>
      </c>
      <c r="N414" s="973"/>
      <c r="O414" s="1094" t="str">
        <f>IF('Wooden Volumes'!K37=0,"",'Wooden Volumes'!K37)</f>
        <v/>
      </c>
      <c r="P414" s="973"/>
      <c r="Q414" s="1094" t="str">
        <f>IF('Wooden Volumes'!L37=0,"",'Wooden Volumes'!L37)</f>
        <v/>
      </c>
      <c r="R414" s="1094" t="str">
        <f>IF('Wooden Volumes'!M37=0,"",'Wooden Volumes'!M37)</f>
        <v/>
      </c>
      <c r="S414" s="973"/>
      <c r="T414" s="973"/>
      <c r="U414" s="1094" t="str">
        <f>IF('Wooden Volumes'!S37=0,"",'Wooden Volumes'!S37)</f>
        <v/>
      </c>
      <c r="V414" s="1094" t="str">
        <f>IF('Wooden Volumes'!R37=0,"",'Wooden Volumes'!R37)</f>
        <v/>
      </c>
      <c r="W414" s="973"/>
      <c r="X414" s="973"/>
      <c r="Y414" s="973"/>
      <c r="Z414" s="1029"/>
    </row>
    <row r="415" spans="3:26" ht="15.6">
      <c r="C415" s="971"/>
      <c r="D415" s="972"/>
      <c r="E415" s="972"/>
      <c r="F415" s="828">
        <f t="shared" si="14"/>
        <v>0</v>
      </c>
      <c r="G415" s="1057"/>
      <c r="H415" s="1093"/>
      <c r="I415" s="1094"/>
      <c r="J415" s="1094"/>
      <c r="K415" s="827"/>
      <c r="L415" s="827"/>
      <c r="M415" s="827"/>
      <c r="N415" s="827"/>
      <c r="O415" s="827"/>
      <c r="P415" s="827"/>
      <c r="Q415" s="827"/>
      <c r="R415" s="827"/>
      <c r="S415" s="827"/>
      <c r="T415" s="827"/>
      <c r="U415" s="827"/>
      <c r="V415" s="827"/>
      <c r="W415" s="1095"/>
      <c r="X415" s="1095"/>
      <c r="Y415" s="1095"/>
      <c r="Z415" s="974"/>
    </row>
    <row r="416" spans="3:26" ht="15.6">
      <c r="C416" s="971" t="s">
        <v>31360</v>
      </c>
      <c r="D416" s="972" t="s">
        <v>31229</v>
      </c>
      <c r="E416" s="972" t="s">
        <v>31361</v>
      </c>
      <c r="F416" s="828">
        <f t="shared" si="14"/>
        <v>0</v>
      </c>
      <c r="G416" s="1057"/>
      <c r="H416" s="1093" t="str">
        <f>IF('Wooden Volumes'!Q125=0,"",'Wooden Volumes'!Q125)</f>
        <v/>
      </c>
      <c r="I416" s="973"/>
      <c r="J416" s="1094" t="str">
        <f>IF('Wooden Volumes'!O125=0,"",'Wooden Volumes'!O125)</f>
        <v/>
      </c>
      <c r="K416" s="973"/>
      <c r="L416" s="973"/>
      <c r="M416" s="1094" t="str">
        <f>IF('Wooden Volumes'!P125=0,"",'Wooden Volumes'!P125)</f>
        <v/>
      </c>
      <c r="N416" s="973"/>
      <c r="O416" s="1094" t="str">
        <f>IF('Wooden Volumes'!K125=0,"",'Wooden Volumes'!K125)</f>
        <v/>
      </c>
      <c r="P416" s="973"/>
      <c r="Q416" s="1094" t="str">
        <f>IF('Wooden Volumes'!L125=0,"",'Wooden Volumes'!L125)</f>
        <v/>
      </c>
      <c r="R416" s="1094" t="str">
        <f>IF('Wooden Volumes'!M125=0,"",'Wooden Volumes'!M125)</f>
        <v/>
      </c>
      <c r="S416" s="973"/>
      <c r="T416" s="973"/>
      <c r="U416" s="1094" t="str">
        <f>IF('Wooden Volumes'!S125=0,"",'Wooden Volumes'!S125)</f>
        <v/>
      </c>
      <c r="V416" s="1094" t="str">
        <f>IF('Wooden Volumes'!R125=0,"",'Wooden Volumes'!R125)</f>
        <v/>
      </c>
      <c r="W416" s="973"/>
      <c r="X416" s="973"/>
      <c r="Y416" s="973"/>
      <c r="Z416" s="1029"/>
    </row>
    <row r="417" spans="3:26" ht="15.6">
      <c r="C417" s="971" t="s">
        <v>31362</v>
      </c>
      <c r="D417" s="972" t="s">
        <v>31229</v>
      </c>
      <c r="E417" s="972" t="s">
        <v>31363</v>
      </c>
      <c r="F417" s="828">
        <f t="shared" si="14"/>
        <v>0</v>
      </c>
      <c r="G417" s="1057"/>
      <c r="H417" s="1093" t="str">
        <f>IF('Wooden Volumes'!Q126=0,"",'Wooden Volumes'!Q126)</f>
        <v/>
      </c>
      <c r="I417" s="973"/>
      <c r="J417" s="1094" t="str">
        <f>IF('Wooden Volumes'!O126=0,"",'Wooden Volumes'!O126)</f>
        <v/>
      </c>
      <c r="K417" s="973"/>
      <c r="L417" s="973"/>
      <c r="M417" s="1094" t="str">
        <f>IF('Wooden Volumes'!P126=0,"",'Wooden Volumes'!P126)</f>
        <v/>
      </c>
      <c r="N417" s="973"/>
      <c r="O417" s="1094" t="str">
        <f>IF('Wooden Volumes'!K126=0,"",'Wooden Volumes'!K126)</f>
        <v/>
      </c>
      <c r="P417" s="973"/>
      <c r="Q417" s="1094" t="str">
        <f>IF('Wooden Volumes'!L126=0,"",'Wooden Volumes'!L126)</f>
        <v/>
      </c>
      <c r="R417" s="1094" t="str">
        <f>IF('Wooden Volumes'!M126=0,"",'Wooden Volumes'!M126)</f>
        <v/>
      </c>
      <c r="S417" s="973"/>
      <c r="T417" s="973"/>
      <c r="U417" s="1094" t="str">
        <f>IF('Wooden Volumes'!S126=0,"",'Wooden Volumes'!S126)</f>
        <v/>
      </c>
      <c r="V417" s="1094" t="str">
        <f>IF('Wooden Volumes'!R126=0,"",'Wooden Volumes'!R126)</f>
        <v/>
      </c>
      <c r="W417" s="973"/>
      <c r="X417" s="973"/>
      <c r="Y417" s="973"/>
      <c r="Z417" s="1029"/>
    </row>
    <row r="418" spans="3:26" ht="15.6">
      <c r="C418" s="971" t="s">
        <v>31364</v>
      </c>
      <c r="D418" s="972" t="s">
        <v>31229</v>
      </c>
      <c r="E418" s="972" t="s">
        <v>31365</v>
      </c>
      <c r="F418" s="828">
        <f t="shared" si="14"/>
        <v>0</v>
      </c>
      <c r="G418" s="1057"/>
      <c r="H418" s="1093" t="str">
        <f>IF('Wooden Volumes'!Q127=0,"",'Wooden Volumes'!Q127)</f>
        <v/>
      </c>
      <c r="I418" s="973"/>
      <c r="J418" s="1094" t="str">
        <f>IF('Wooden Volumes'!O127=0,"",'Wooden Volumes'!O127)</f>
        <v/>
      </c>
      <c r="K418" s="973"/>
      <c r="L418" s="973"/>
      <c r="M418" s="1094" t="str">
        <f>IF('Wooden Volumes'!P127=0,"",'Wooden Volumes'!P127)</f>
        <v/>
      </c>
      <c r="N418" s="973"/>
      <c r="O418" s="1094" t="str">
        <f>IF('Wooden Volumes'!K127=0,"",'Wooden Volumes'!K127)</f>
        <v/>
      </c>
      <c r="P418" s="973"/>
      <c r="Q418" s="1094" t="str">
        <f>IF('Wooden Volumes'!L127=0,"",'Wooden Volumes'!L127)</f>
        <v/>
      </c>
      <c r="R418" s="1094" t="str">
        <f>IF('Wooden Volumes'!M127=0,"",'Wooden Volumes'!M127)</f>
        <v/>
      </c>
      <c r="S418" s="973"/>
      <c r="T418" s="973"/>
      <c r="U418" s="1094" t="str">
        <f>IF('Wooden Volumes'!S127=0,"",'Wooden Volumes'!S127)</f>
        <v/>
      </c>
      <c r="V418" s="1094" t="str">
        <f>IF('Wooden Volumes'!R127=0,"",'Wooden Volumes'!R127)</f>
        <v/>
      </c>
      <c r="W418" s="973"/>
      <c r="X418" s="973"/>
      <c r="Y418" s="973"/>
      <c r="Z418" s="1029"/>
    </row>
    <row r="419" spans="3:26" ht="15.6">
      <c r="C419" s="971" t="s">
        <v>31366</v>
      </c>
      <c r="D419" s="972" t="s">
        <v>31229</v>
      </c>
      <c r="E419" s="972" t="s">
        <v>31367</v>
      </c>
      <c r="F419" s="828">
        <f t="shared" si="14"/>
        <v>0</v>
      </c>
      <c r="G419" s="1057"/>
      <c r="H419" s="1093" t="str">
        <f>IF('Wooden Volumes'!Q128=0,"",'Wooden Volumes'!Q128)</f>
        <v/>
      </c>
      <c r="I419" s="973"/>
      <c r="J419" s="1094" t="str">
        <f>IF('Wooden Volumes'!O128=0,"",'Wooden Volumes'!O128)</f>
        <v/>
      </c>
      <c r="K419" s="973"/>
      <c r="L419" s="973"/>
      <c r="M419" s="1094" t="str">
        <f>IF('Wooden Volumes'!P128=0,"",'Wooden Volumes'!P128)</f>
        <v/>
      </c>
      <c r="N419" s="973"/>
      <c r="O419" s="1094" t="str">
        <f>IF('Wooden Volumes'!K128=0,"",'Wooden Volumes'!K128)</f>
        <v/>
      </c>
      <c r="P419" s="973"/>
      <c r="Q419" s="1094" t="str">
        <f>IF('Wooden Volumes'!L128=0,"",'Wooden Volumes'!L128)</f>
        <v/>
      </c>
      <c r="R419" s="1094" t="str">
        <f>IF('Wooden Volumes'!M128=0,"",'Wooden Volumes'!M128)</f>
        <v/>
      </c>
      <c r="S419" s="973"/>
      <c r="T419" s="973"/>
      <c r="U419" s="1094" t="str">
        <f>IF('Wooden Volumes'!S128=0,"",'Wooden Volumes'!S128)</f>
        <v/>
      </c>
      <c r="V419" s="1094" t="str">
        <f>IF('Wooden Volumes'!R128=0,"",'Wooden Volumes'!R128)</f>
        <v/>
      </c>
      <c r="W419" s="973"/>
      <c r="X419" s="973"/>
      <c r="Y419" s="973"/>
      <c r="Z419" s="1029"/>
    </row>
    <row r="420" spans="3:26" ht="15.6">
      <c r="C420" s="971" t="s">
        <v>31368</v>
      </c>
      <c r="D420" s="972" t="s">
        <v>31229</v>
      </c>
      <c r="E420" s="972" t="s">
        <v>31369</v>
      </c>
      <c r="F420" s="828">
        <f t="shared" si="14"/>
        <v>0</v>
      </c>
      <c r="G420" s="1057"/>
      <c r="H420" s="1093" t="str">
        <f>IF('Wooden Volumes'!Q129=0,"",'Wooden Volumes'!Q129)</f>
        <v/>
      </c>
      <c r="I420" s="973"/>
      <c r="J420" s="1094" t="str">
        <f>IF('Wooden Volumes'!O129=0,"",'Wooden Volumes'!O129)</f>
        <v/>
      </c>
      <c r="K420" s="973"/>
      <c r="L420" s="973"/>
      <c r="M420" s="1094" t="str">
        <f>IF('Wooden Volumes'!P129=0,"",'Wooden Volumes'!P129)</f>
        <v/>
      </c>
      <c r="N420" s="973"/>
      <c r="O420" s="1094" t="str">
        <f>IF('Wooden Volumes'!K129=0,"",'Wooden Volumes'!K129)</f>
        <v/>
      </c>
      <c r="P420" s="973"/>
      <c r="Q420" s="1094" t="str">
        <f>IF('Wooden Volumes'!L129=0,"",'Wooden Volumes'!L129)</f>
        <v/>
      </c>
      <c r="R420" s="1094" t="str">
        <f>IF('Wooden Volumes'!M129=0,"",'Wooden Volumes'!M129)</f>
        <v/>
      </c>
      <c r="S420" s="973"/>
      <c r="T420" s="973"/>
      <c r="U420" s="1094" t="str">
        <f>IF('Wooden Volumes'!S129=0,"",'Wooden Volumes'!S129)</f>
        <v/>
      </c>
      <c r="V420" s="1094" t="str">
        <f>IF('Wooden Volumes'!R129=0,"",'Wooden Volumes'!R129)</f>
        <v/>
      </c>
      <c r="W420" s="973"/>
      <c r="X420" s="973"/>
      <c r="Y420" s="973"/>
      <c r="Z420" s="1029"/>
    </row>
    <row r="421" spans="3:26" ht="15.6">
      <c r="C421" s="971" t="s">
        <v>31370</v>
      </c>
      <c r="D421" s="972" t="s">
        <v>31229</v>
      </c>
      <c r="E421" s="972" t="s">
        <v>31371</v>
      </c>
      <c r="F421" s="828">
        <f t="shared" si="14"/>
        <v>0</v>
      </c>
      <c r="G421" s="1057"/>
      <c r="H421" s="1093" t="str">
        <f>IF('Wooden Volumes'!Q130=0,"",'Wooden Volumes'!Q130)</f>
        <v/>
      </c>
      <c r="I421" s="973"/>
      <c r="J421" s="1094" t="str">
        <f>IF('Wooden Volumes'!O130=0,"",'Wooden Volumes'!O130)</f>
        <v/>
      </c>
      <c r="K421" s="973"/>
      <c r="L421" s="973"/>
      <c r="M421" s="1094" t="str">
        <f>IF('Wooden Volumes'!P130=0,"",'Wooden Volumes'!P130)</f>
        <v/>
      </c>
      <c r="N421" s="973"/>
      <c r="O421" s="1094" t="str">
        <f>IF('Wooden Volumes'!K130=0,"",'Wooden Volumes'!K130)</f>
        <v/>
      </c>
      <c r="P421" s="973"/>
      <c r="Q421" s="1094" t="str">
        <f>IF('Wooden Volumes'!L130=0,"",'Wooden Volumes'!L130)</f>
        <v/>
      </c>
      <c r="R421" s="1094" t="str">
        <f>IF('Wooden Volumes'!M130=0,"",'Wooden Volumes'!M130)</f>
        <v/>
      </c>
      <c r="S421" s="973"/>
      <c r="T421" s="973"/>
      <c r="U421" s="1094" t="str">
        <f>IF('Wooden Volumes'!S130=0,"",'Wooden Volumes'!S130)</f>
        <v/>
      </c>
      <c r="V421" s="1094" t="str">
        <f>IF('Wooden Volumes'!R130=0,"",'Wooden Volumes'!R130)</f>
        <v/>
      </c>
      <c r="W421" s="973"/>
      <c r="X421" s="973"/>
      <c r="Y421" s="973"/>
      <c r="Z421" s="1029"/>
    </row>
    <row r="422" spans="3:26" ht="15.6">
      <c r="C422" s="971" t="s">
        <v>31372</v>
      </c>
      <c r="D422" s="972" t="s">
        <v>31229</v>
      </c>
      <c r="E422" s="972" t="s">
        <v>31373</v>
      </c>
      <c r="F422" s="828">
        <f t="shared" si="14"/>
        <v>0</v>
      </c>
      <c r="G422" s="1057"/>
      <c r="H422" s="1093" t="str">
        <f>IF('Wooden Volumes'!Q131=0,"",'Wooden Volumes'!Q131)</f>
        <v/>
      </c>
      <c r="I422" s="973"/>
      <c r="J422" s="1094" t="str">
        <f>IF('Wooden Volumes'!O131=0,"",'Wooden Volumes'!O131)</f>
        <v/>
      </c>
      <c r="K422" s="973"/>
      <c r="L422" s="973"/>
      <c r="M422" s="1094" t="str">
        <f>IF('Wooden Volumes'!P131=0,"",'Wooden Volumes'!P131)</f>
        <v/>
      </c>
      <c r="N422" s="973"/>
      <c r="O422" s="1094" t="str">
        <f>IF('Wooden Volumes'!K131=0,"",'Wooden Volumes'!K131)</f>
        <v/>
      </c>
      <c r="P422" s="973"/>
      <c r="Q422" s="1094" t="str">
        <f>IF('Wooden Volumes'!L131=0,"",'Wooden Volumes'!L131)</f>
        <v/>
      </c>
      <c r="R422" s="1094" t="str">
        <f>IF('Wooden Volumes'!M131=0,"",'Wooden Volumes'!M131)</f>
        <v/>
      </c>
      <c r="S422" s="973"/>
      <c r="T422" s="973"/>
      <c r="U422" s="1094" t="str">
        <f>IF('Wooden Volumes'!S131=0,"",'Wooden Volumes'!S131)</f>
        <v/>
      </c>
      <c r="V422" s="1094" t="str">
        <f>IF('Wooden Volumes'!R131=0,"",'Wooden Volumes'!R131)</f>
        <v/>
      </c>
      <c r="W422" s="973"/>
      <c r="X422" s="973"/>
      <c r="Y422" s="973"/>
      <c r="Z422" s="1029"/>
    </row>
    <row r="423" spans="3:26" ht="15.6">
      <c r="C423" s="971" t="s">
        <v>31374</v>
      </c>
      <c r="D423" s="972" t="s">
        <v>31229</v>
      </c>
      <c r="E423" s="972" t="s">
        <v>31375</v>
      </c>
      <c r="F423" s="828">
        <f t="shared" si="14"/>
        <v>0</v>
      </c>
      <c r="G423" s="1057"/>
      <c r="H423" s="1093" t="str">
        <f>IF('Wooden Volumes'!Q132=0,"",'Wooden Volumes'!Q132)</f>
        <v/>
      </c>
      <c r="I423" s="973"/>
      <c r="J423" s="1094" t="str">
        <f>IF('Wooden Volumes'!O132=0,"",'Wooden Volumes'!O132)</f>
        <v/>
      </c>
      <c r="K423" s="973"/>
      <c r="L423" s="973"/>
      <c r="M423" s="1094" t="str">
        <f>IF('Wooden Volumes'!P132=0,"",'Wooden Volumes'!P132)</f>
        <v/>
      </c>
      <c r="N423" s="973"/>
      <c r="O423" s="1094" t="str">
        <f>IF('Wooden Volumes'!K132=0,"",'Wooden Volumes'!K132)</f>
        <v/>
      </c>
      <c r="P423" s="973"/>
      <c r="Q423" s="1094" t="str">
        <f>IF('Wooden Volumes'!L132=0,"",'Wooden Volumes'!L132)</f>
        <v/>
      </c>
      <c r="R423" s="1094" t="str">
        <f>IF('Wooden Volumes'!M132=0,"",'Wooden Volumes'!M132)</f>
        <v/>
      </c>
      <c r="S423" s="973"/>
      <c r="T423" s="973"/>
      <c r="U423" s="1094" t="str">
        <f>IF('Wooden Volumes'!S132=0,"",'Wooden Volumes'!S132)</f>
        <v/>
      </c>
      <c r="V423" s="1094" t="str">
        <f>IF('Wooden Volumes'!R132=0,"",'Wooden Volumes'!R132)</f>
        <v/>
      </c>
      <c r="W423" s="973"/>
      <c r="X423" s="973"/>
      <c r="Y423" s="973"/>
      <c r="Z423" s="1029"/>
    </row>
    <row r="424" spans="3:26" ht="15.6">
      <c r="C424" s="971" t="s">
        <v>31376</v>
      </c>
      <c r="D424" s="972" t="s">
        <v>31229</v>
      </c>
      <c r="E424" s="972" t="s">
        <v>31377</v>
      </c>
      <c r="F424" s="828">
        <f t="shared" si="14"/>
        <v>0</v>
      </c>
      <c r="G424" s="1057"/>
      <c r="H424" s="1093" t="str">
        <f>IF('Wooden Volumes'!Q133=0,"",'Wooden Volumes'!Q133)</f>
        <v/>
      </c>
      <c r="I424" s="973"/>
      <c r="J424" s="1094" t="str">
        <f>IF('Wooden Volumes'!O133=0,"",'Wooden Volumes'!O133)</f>
        <v/>
      </c>
      <c r="K424" s="973"/>
      <c r="L424" s="973"/>
      <c r="M424" s="1094" t="str">
        <f>IF('Wooden Volumes'!P133=0,"",'Wooden Volumes'!P133)</f>
        <v/>
      </c>
      <c r="N424" s="973"/>
      <c r="O424" s="1094" t="str">
        <f>IF('Wooden Volumes'!K133=0,"",'Wooden Volumes'!K133)</f>
        <v/>
      </c>
      <c r="P424" s="973"/>
      <c r="Q424" s="1094" t="str">
        <f>IF('Wooden Volumes'!L133=0,"",'Wooden Volumes'!L133)</f>
        <v/>
      </c>
      <c r="R424" s="1094" t="str">
        <f>IF('Wooden Volumes'!M133=0,"",'Wooden Volumes'!M133)</f>
        <v/>
      </c>
      <c r="S424" s="973"/>
      <c r="T424" s="973"/>
      <c r="U424" s="1094" t="str">
        <f>IF('Wooden Volumes'!S133=0,"",'Wooden Volumes'!S133)</f>
        <v/>
      </c>
      <c r="V424" s="1094" t="str">
        <f>IF('Wooden Volumes'!R133=0,"",'Wooden Volumes'!R133)</f>
        <v/>
      </c>
      <c r="W424" s="973"/>
      <c r="X424" s="973"/>
      <c r="Y424" s="973"/>
      <c r="Z424" s="1029"/>
    </row>
    <row r="425" spans="3:26" ht="15.6">
      <c r="C425" s="971" t="s">
        <v>31378</v>
      </c>
      <c r="D425" s="972" t="s">
        <v>31229</v>
      </c>
      <c r="E425" s="972" t="s">
        <v>31379</v>
      </c>
      <c r="F425" s="828">
        <f t="shared" si="14"/>
        <v>0</v>
      </c>
      <c r="G425" s="1057"/>
      <c r="H425" s="1093" t="str">
        <f>IF('Wooden Volumes'!Q134=0,"",'Wooden Volumes'!Q134)</f>
        <v/>
      </c>
      <c r="I425" s="973"/>
      <c r="J425" s="1094" t="str">
        <f>IF('Wooden Volumes'!O134=0,"",'Wooden Volumes'!O134)</f>
        <v/>
      </c>
      <c r="K425" s="973"/>
      <c r="L425" s="973"/>
      <c r="M425" s="1094" t="str">
        <f>IF('Wooden Volumes'!P134=0,"",'Wooden Volumes'!P134)</f>
        <v/>
      </c>
      <c r="N425" s="973"/>
      <c r="O425" s="1094" t="str">
        <f>IF('Wooden Volumes'!K134=0,"",'Wooden Volumes'!K134)</f>
        <v/>
      </c>
      <c r="P425" s="973"/>
      <c r="Q425" s="1094" t="str">
        <f>IF('Wooden Volumes'!L134=0,"",'Wooden Volumes'!L134)</f>
        <v/>
      </c>
      <c r="R425" s="1094" t="str">
        <f>IF('Wooden Volumes'!M134=0,"",'Wooden Volumes'!M134)</f>
        <v/>
      </c>
      <c r="S425" s="973"/>
      <c r="T425" s="973"/>
      <c r="U425" s="1094" t="str">
        <f>IF('Wooden Volumes'!S134=0,"",'Wooden Volumes'!S134)</f>
        <v/>
      </c>
      <c r="V425" s="1094" t="str">
        <f>IF('Wooden Volumes'!R134=0,"",'Wooden Volumes'!R134)</f>
        <v/>
      </c>
      <c r="W425" s="973"/>
      <c r="X425" s="973"/>
      <c r="Y425" s="973"/>
      <c r="Z425" s="1029"/>
    </row>
    <row r="426" spans="3:26" ht="15.6">
      <c r="C426" s="971" t="s">
        <v>31380</v>
      </c>
      <c r="D426" s="972" t="s">
        <v>31229</v>
      </c>
      <c r="E426" s="972" t="s">
        <v>31381</v>
      </c>
      <c r="F426" s="828">
        <f t="shared" si="14"/>
        <v>0</v>
      </c>
      <c r="G426" s="1057"/>
      <c r="H426" s="1093" t="str">
        <f>IF('Wooden Volumes'!Q135=0,"",'Wooden Volumes'!Q135)</f>
        <v/>
      </c>
      <c r="I426" s="973"/>
      <c r="J426" s="1094" t="str">
        <f>IF('Wooden Volumes'!O135=0,"",'Wooden Volumes'!O135)</f>
        <v/>
      </c>
      <c r="K426" s="973"/>
      <c r="L426" s="973"/>
      <c r="M426" s="1094" t="str">
        <f>IF('Wooden Volumes'!P135=0,"",'Wooden Volumes'!P135)</f>
        <v/>
      </c>
      <c r="N426" s="973"/>
      <c r="O426" s="1094" t="str">
        <f>IF('Wooden Volumes'!K135=0,"",'Wooden Volumes'!K135)</f>
        <v/>
      </c>
      <c r="P426" s="973"/>
      <c r="Q426" s="1094" t="str">
        <f>IF('Wooden Volumes'!L135=0,"",'Wooden Volumes'!L135)</f>
        <v/>
      </c>
      <c r="R426" s="1094" t="str">
        <f>IF('Wooden Volumes'!M135=0,"",'Wooden Volumes'!M135)</f>
        <v/>
      </c>
      <c r="S426" s="973"/>
      <c r="T426" s="973"/>
      <c r="U426" s="1094" t="str">
        <f>IF('Wooden Volumes'!S135=0,"",'Wooden Volumes'!S135)</f>
        <v/>
      </c>
      <c r="V426" s="1094" t="str">
        <f>IF('Wooden Volumes'!R135=0,"",'Wooden Volumes'!R135)</f>
        <v/>
      </c>
      <c r="W426" s="973"/>
      <c r="X426" s="973"/>
      <c r="Y426" s="973"/>
      <c r="Z426" s="1029"/>
    </row>
    <row r="427" spans="3:26" ht="15.6">
      <c r="C427" s="971" t="s">
        <v>31382</v>
      </c>
      <c r="D427" s="972" t="s">
        <v>31229</v>
      </c>
      <c r="E427" s="972" t="s">
        <v>31383</v>
      </c>
      <c r="F427" s="828">
        <f t="shared" si="14"/>
        <v>0</v>
      </c>
      <c r="G427" s="1057"/>
      <c r="H427" s="1093" t="str">
        <f>IF('Wooden Volumes'!Q136=0,"",'Wooden Volumes'!Q136)</f>
        <v/>
      </c>
      <c r="I427" s="973"/>
      <c r="J427" s="1094" t="str">
        <f>IF('Wooden Volumes'!O136=0,"",'Wooden Volumes'!O136)</f>
        <v/>
      </c>
      <c r="K427" s="973"/>
      <c r="L427" s="973"/>
      <c r="M427" s="1094" t="str">
        <f>IF('Wooden Volumes'!P136=0,"",'Wooden Volumes'!P136)</f>
        <v/>
      </c>
      <c r="N427" s="973"/>
      <c r="O427" s="1094" t="str">
        <f>IF('Wooden Volumes'!K136=0,"",'Wooden Volumes'!K136)</f>
        <v/>
      </c>
      <c r="P427" s="973"/>
      <c r="Q427" s="1094" t="str">
        <f>IF('Wooden Volumes'!L136=0,"",'Wooden Volumes'!L136)</f>
        <v/>
      </c>
      <c r="R427" s="1094" t="str">
        <f>IF('Wooden Volumes'!M136=0,"",'Wooden Volumes'!M136)</f>
        <v/>
      </c>
      <c r="S427" s="973"/>
      <c r="T427" s="973"/>
      <c r="U427" s="1094" t="str">
        <f>IF('Wooden Volumes'!S136=0,"",'Wooden Volumes'!S136)</f>
        <v/>
      </c>
      <c r="V427" s="1094" t="str">
        <f>IF('Wooden Volumes'!R136=0,"",'Wooden Volumes'!R136)</f>
        <v/>
      </c>
      <c r="W427" s="973"/>
      <c r="X427" s="973"/>
      <c r="Y427" s="973"/>
      <c r="Z427" s="1029"/>
    </row>
    <row r="428" spans="3:26" ht="15.6">
      <c r="C428" s="971" t="s">
        <v>31384</v>
      </c>
      <c r="D428" s="972" t="s">
        <v>31229</v>
      </c>
      <c r="E428" s="972" t="s">
        <v>31385</v>
      </c>
      <c r="F428" s="828">
        <f t="shared" si="14"/>
        <v>0</v>
      </c>
      <c r="G428" s="1057"/>
      <c r="H428" s="1093" t="str">
        <f>IF('Wooden Volumes'!Q137=0,"",'Wooden Volumes'!Q137)</f>
        <v/>
      </c>
      <c r="I428" s="973"/>
      <c r="J428" s="1094" t="str">
        <f>IF('Wooden Volumes'!O137=0,"",'Wooden Volumes'!O137)</f>
        <v/>
      </c>
      <c r="K428" s="973"/>
      <c r="L428" s="973"/>
      <c r="M428" s="1094" t="str">
        <f>IF('Wooden Volumes'!P137=0,"",'Wooden Volumes'!P137)</f>
        <v/>
      </c>
      <c r="N428" s="973"/>
      <c r="O428" s="1094" t="str">
        <f>IF('Wooden Volumes'!K137=0,"",'Wooden Volumes'!K137)</f>
        <v/>
      </c>
      <c r="P428" s="973"/>
      <c r="Q428" s="1094" t="str">
        <f>IF('Wooden Volumes'!L137=0,"",'Wooden Volumes'!L137)</f>
        <v/>
      </c>
      <c r="R428" s="1094" t="str">
        <f>IF('Wooden Volumes'!M137=0,"",'Wooden Volumes'!M137)</f>
        <v/>
      </c>
      <c r="S428" s="973"/>
      <c r="T428" s="973"/>
      <c r="U428" s="1094" t="str">
        <f>IF('Wooden Volumes'!S137=0,"",'Wooden Volumes'!S137)</f>
        <v/>
      </c>
      <c r="V428" s="1094" t="str">
        <f>IF('Wooden Volumes'!R137=0,"",'Wooden Volumes'!R137)</f>
        <v/>
      </c>
      <c r="W428" s="973"/>
      <c r="X428" s="973"/>
      <c r="Y428" s="973"/>
      <c r="Z428" s="1029"/>
    </row>
    <row r="429" spans="3:26" ht="15.6">
      <c r="C429" s="971" t="s">
        <v>31386</v>
      </c>
      <c r="D429" s="972" t="s">
        <v>31229</v>
      </c>
      <c r="E429" s="972" t="s">
        <v>31387</v>
      </c>
      <c r="F429" s="828">
        <f t="shared" si="14"/>
        <v>0</v>
      </c>
      <c r="G429" s="1057"/>
      <c r="H429" s="1093" t="str">
        <f>IF('Wooden Volumes'!Q138=0,"",'Wooden Volumes'!Q138)</f>
        <v/>
      </c>
      <c r="I429" s="973"/>
      <c r="J429" s="1094" t="str">
        <f>IF('Wooden Volumes'!O138=0,"",'Wooden Volumes'!O138)</f>
        <v/>
      </c>
      <c r="K429" s="973"/>
      <c r="L429" s="973"/>
      <c r="M429" s="1094" t="str">
        <f>IF('Wooden Volumes'!P138=0,"",'Wooden Volumes'!P138)</f>
        <v/>
      </c>
      <c r="N429" s="973"/>
      <c r="O429" s="1094" t="str">
        <f>IF('Wooden Volumes'!K138=0,"",'Wooden Volumes'!K138)</f>
        <v/>
      </c>
      <c r="P429" s="973"/>
      <c r="Q429" s="1094" t="str">
        <f>IF('Wooden Volumes'!L138=0,"",'Wooden Volumes'!L138)</f>
        <v/>
      </c>
      <c r="R429" s="1094" t="str">
        <f>IF('Wooden Volumes'!M138=0,"",'Wooden Volumes'!M138)</f>
        <v/>
      </c>
      <c r="S429" s="973"/>
      <c r="T429" s="973"/>
      <c r="U429" s="1094" t="str">
        <f>IF('Wooden Volumes'!S138=0,"",'Wooden Volumes'!S138)</f>
        <v/>
      </c>
      <c r="V429" s="1094" t="str">
        <f>IF('Wooden Volumes'!R138=0,"",'Wooden Volumes'!R138)</f>
        <v/>
      </c>
      <c r="W429" s="973"/>
      <c r="X429" s="973"/>
      <c r="Y429" s="973"/>
      <c r="Z429" s="1029"/>
    </row>
    <row r="430" spans="3:26" ht="15.6">
      <c r="C430" s="971"/>
      <c r="D430" s="972"/>
      <c r="E430" s="972"/>
      <c r="F430" s="828">
        <f t="shared" si="14"/>
        <v>0</v>
      </c>
      <c r="G430" s="1057"/>
      <c r="H430" s="1093"/>
      <c r="I430" s="1094"/>
      <c r="J430" s="1094"/>
      <c r="K430" s="827"/>
      <c r="L430" s="827"/>
      <c r="M430" s="827"/>
      <c r="N430" s="827"/>
      <c r="O430" s="827"/>
      <c r="P430" s="827"/>
      <c r="Q430" s="827"/>
      <c r="R430" s="827"/>
      <c r="S430" s="827"/>
      <c r="T430" s="827"/>
      <c r="U430" s="827"/>
      <c r="V430" s="827"/>
      <c r="W430" s="1095"/>
      <c r="X430" s="1095"/>
      <c r="Y430" s="1095"/>
      <c r="Z430" s="974"/>
    </row>
    <row r="431" spans="3:26" ht="15.6">
      <c r="C431" s="611" t="s">
        <v>31388</v>
      </c>
      <c r="D431" s="831" t="s">
        <v>30692</v>
      </c>
      <c r="E431" s="831" t="s">
        <v>31389</v>
      </c>
      <c r="F431" s="828">
        <f t="shared" si="14"/>
        <v>0</v>
      </c>
      <c r="G431" s="1057"/>
      <c r="H431" s="1093"/>
      <c r="I431" s="973"/>
      <c r="J431" s="1094"/>
      <c r="K431" s="973"/>
      <c r="L431" s="1094"/>
      <c r="M431" s="1094"/>
      <c r="N431" s="1094"/>
      <c r="O431" s="1094"/>
      <c r="P431" s="973" t="str">
        <f>IF('ASIA Prod. - PU'!T18=0,"",'ASIA Prod. - PU'!T18)</f>
        <v/>
      </c>
      <c r="Q431" s="973" t="str">
        <f>IF('ASIA Prod. - PU'!U18=0,"",'ASIA Prod. - PU'!U18)</f>
        <v/>
      </c>
      <c r="R431" s="1094" t="str">
        <f>IF('ASIA Prod. - PU'!V18=0,"",'ASIA Prod. - PU'!V18)</f>
        <v/>
      </c>
      <c r="S431" s="1094" t="str">
        <f>IF('ASIA Prod. - PU'!W18=0,"",'ASIA Prod. - PU'!W18)</f>
        <v/>
      </c>
      <c r="T431" s="973" t="str">
        <f>IF('ASIA Prod. - PU'!X18=0,"",'ASIA Prod. - PU'!X18)</f>
        <v/>
      </c>
      <c r="U431" s="1094" t="str">
        <f>IF('ASIA Prod. - PU'!Y18=0,"",'ASIA Prod. - PU'!Y18)</f>
        <v/>
      </c>
      <c r="V431" s="1094" t="str">
        <f>IF('ASIA Prod. - PU'!Z18=0,"",'ASIA Prod. - PU'!Z18)</f>
        <v/>
      </c>
      <c r="W431" s="1095" t="str">
        <f>IF('ASIA Prod. - PU'!AA18=0,"",'ASIA Prod. - PU'!AA18)</f>
        <v/>
      </c>
      <c r="X431" s="1095" t="str">
        <f>IF('ASIA Prod. - PU'!AB18=0,"",'ASIA Prod. - PU'!AB18)</f>
        <v/>
      </c>
      <c r="Y431" s="1095" t="str">
        <f>IF('ASIA Prod. - PU'!AC18=0,"",'ASIA Prod. - PU'!AC18)</f>
        <v/>
      </c>
      <c r="Z431" s="1059" t="str">
        <f>IF('ASIA Prod. - PU'!AD18=0,"",'ASIA Prod. - PU'!AD18)</f>
        <v/>
      </c>
    </row>
    <row r="432" spans="3:26" ht="15.6">
      <c r="C432" s="611" t="s">
        <v>31390</v>
      </c>
      <c r="D432" s="831" t="s">
        <v>30692</v>
      </c>
      <c r="E432" s="831" t="s">
        <v>31391</v>
      </c>
      <c r="F432" s="828">
        <f t="shared" si="14"/>
        <v>0</v>
      </c>
      <c r="G432" s="1057"/>
      <c r="H432" s="1093"/>
      <c r="I432" s="973"/>
      <c r="J432" s="1094"/>
      <c r="K432" s="973"/>
      <c r="L432" s="1094"/>
      <c r="M432" s="1094"/>
      <c r="N432" s="1094"/>
      <c r="O432" s="1094"/>
      <c r="P432" s="973" t="str">
        <f>IF('ASIA Prod. - PU'!T19=0,"",'ASIA Prod. - PU'!T19)</f>
        <v/>
      </c>
      <c r="Q432" s="973" t="str">
        <f>IF('ASIA Prod. - PU'!U19=0,"",'ASIA Prod. - PU'!U19)</f>
        <v/>
      </c>
      <c r="R432" s="1094" t="str">
        <f>IF('ASIA Prod. - PU'!V19=0,"",'ASIA Prod. - PU'!V19)</f>
        <v/>
      </c>
      <c r="S432" s="1094" t="str">
        <f>IF('ASIA Prod. - PU'!W19=0,"",'ASIA Prod. - PU'!W19)</f>
        <v/>
      </c>
      <c r="T432" s="973" t="str">
        <f>IF('ASIA Prod. - PU'!X19=0,"",'ASIA Prod. - PU'!X19)</f>
        <v/>
      </c>
      <c r="U432" s="1094" t="str">
        <f>IF('ASIA Prod. - PU'!Y19=0,"",'ASIA Prod. - PU'!Y19)</f>
        <v/>
      </c>
      <c r="V432" s="1094" t="str">
        <f>IF('ASIA Prod. - PU'!Z19=0,"",'ASIA Prod. - PU'!Z19)</f>
        <v/>
      </c>
      <c r="W432" s="1095" t="str">
        <f>IF('ASIA Prod. - PU'!AA19=0,"",'ASIA Prod. - PU'!AA19)</f>
        <v/>
      </c>
      <c r="X432" s="1095" t="str">
        <f>IF('ASIA Prod. - PU'!AB19=0,"",'ASIA Prod. - PU'!AB19)</f>
        <v/>
      </c>
      <c r="Y432" s="1095" t="str">
        <f>IF('ASIA Prod. - PU'!AC19=0,"",'ASIA Prod. - PU'!AC19)</f>
        <v/>
      </c>
      <c r="Z432" s="1059" t="str">
        <f>IF('ASIA Prod. - PU'!AD19=0,"",'ASIA Prod. - PU'!AD19)</f>
        <v/>
      </c>
    </row>
    <row r="433" spans="3:26" ht="15.6">
      <c r="C433" s="611" t="s">
        <v>31392</v>
      </c>
      <c r="D433" s="831" t="s">
        <v>30692</v>
      </c>
      <c r="E433" s="831" t="s">
        <v>31393</v>
      </c>
      <c r="F433" s="828">
        <f t="shared" si="14"/>
        <v>0</v>
      </c>
      <c r="G433" s="1057"/>
      <c r="H433" s="1093"/>
      <c r="I433" s="973"/>
      <c r="J433" s="1094"/>
      <c r="K433" s="973"/>
      <c r="L433" s="1094"/>
      <c r="M433" s="1094"/>
      <c r="N433" s="1094"/>
      <c r="O433" s="1094"/>
      <c r="P433" s="973" t="str">
        <f>IF('ASIA Prod. - PU'!T20=0,"",'ASIA Prod. - PU'!T20)</f>
        <v/>
      </c>
      <c r="Q433" s="973" t="str">
        <f>IF('ASIA Prod. - PU'!U20=0,"",'ASIA Prod. - PU'!U20)</f>
        <v/>
      </c>
      <c r="R433" s="1094" t="str">
        <f>IF('ASIA Prod. - PU'!V20=0,"",'ASIA Prod. - PU'!V20)</f>
        <v/>
      </c>
      <c r="S433" s="1094" t="str">
        <f>IF('ASIA Prod. - PU'!W20=0,"",'ASIA Prod. - PU'!W20)</f>
        <v/>
      </c>
      <c r="T433" s="973" t="str">
        <f>IF('ASIA Prod. - PU'!X20=0,"",'ASIA Prod. - PU'!X20)</f>
        <v/>
      </c>
      <c r="U433" s="1094" t="str">
        <f>IF('ASIA Prod. - PU'!Y20=0,"",'ASIA Prod. - PU'!Y20)</f>
        <v/>
      </c>
      <c r="V433" s="1094" t="str">
        <f>IF('ASIA Prod. - PU'!Z20=0,"",'ASIA Prod. - PU'!Z20)</f>
        <v/>
      </c>
      <c r="W433" s="1095" t="str">
        <f>IF('ASIA Prod. - PU'!AA20=0,"",'ASIA Prod. - PU'!AA20)</f>
        <v/>
      </c>
      <c r="X433" s="1095" t="str">
        <f>IF('ASIA Prod. - PU'!AB20=0,"",'ASIA Prod. - PU'!AB20)</f>
        <v/>
      </c>
      <c r="Y433" s="1095" t="str">
        <f>IF('ASIA Prod. - PU'!AC20=0,"",'ASIA Prod. - PU'!AC20)</f>
        <v/>
      </c>
      <c r="Z433" s="1059" t="str">
        <f>IF('ASIA Prod. - PU'!AD20=0,"",'ASIA Prod. - PU'!AD20)</f>
        <v/>
      </c>
    </row>
    <row r="434" spans="3:26" ht="15.6">
      <c r="C434" s="611" t="s">
        <v>31394</v>
      </c>
      <c r="D434" s="831" t="s">
        <v>30692</v>
      </c>
      <c r="E434" s="831" t="s">
        <v>31395</v>
      </c>
      <c r="F434" s="828">
        <f t="shared" si="14"/>
        <v>0</v>
      </c>
      <c r="G434" s="1057"/>
      <c r="H434" s="1093" t="str">
        <f>IF('ASIA Prod. - PU'!L21=0,"",'ASIA Prod. - PU'!L21)</f>
        <v/>
      </c>
      <c r="I434" s="973" t="str">
        <f>IF('ASIA Prod. - PU'!M21=0,"",'ASIA Prod. - PU'!M21)</f>
        <v/>
      </c>
      <c r="J434" s="1094" t="str">
        <f>IF('ASIA Prod. - PU'!N21=0,"",'ASIA Prod. - PU'!N21)</f>
        <v/>
      </c>
      <c r="K434" s="973" t="str">
        <f>IF('ASIA Prod. - PU'!O21=0,"",'ASIA Prod. - PU'!O21)</f>
        <v/>
      </c>
      <c r="L434" s="1094" t="str">
        <f>IF('ASIA Prod. - PU'!P21=0,"",'ASIA Prod. - PU'!P21)</f>
        <v/>
      </c>
      <c r="M434" s="1094" t="str">
        <f>IF('ASIA Prod. - PU'!Q21=0,"",'ASIA Prod. - PU'!Q21)</f>
        <v/>
      </c>
      <c r="N434" s="1094" t="str">
        <f>IF('ASIA Prod. - PU'!R21=0,"",'ASIA Prod. - PU'!R21)</f>
        <v/>
      </c>
      <c r="O434" s="1094" t="str">
        <f>IF('ASIA Prod. - PU'!S21=0,"",'ASIA Prod. - PU'!S21)</f>
        <v/>
      </c>
      <c r="P434" s="973" t="str">
        <f>IF('ASIA Prod. - PU'!T21=0,"",'ASIA Prod. - PU'!T21)</f>
        <v/>
      </c>
      <c r="Q434" s="973" t="str">
        <f>IF('ASIA Prod. - PU'!U21=0,"",'ASIA Prod. - PU'!U21)</f>
        <v/>
      </c>
      <c r="R434" s="1094" t="str">
        <f>IF('ASIA Prod. - PU'!V21=0,"",'ASIA Prod. - PU'!V21)</f>
        <v/>
      </c>
      <c r="S434" s="1094" t="str">
        <f>IF('ASIA Prod. - PU'!W21=0,"",'ASIA Prod. - PU'!W21)</f>
        <v/>
      </c>
      <c r="T434" s="973" t="str">
        <f>IF('ASIA Prod. - PU'!X21=0,"",'ASIA Prod. - PU'!X21)</f>
        <v/>
      </c>
      <c r="U434" s="1094" t="str">
        <f>IF('ASIA Prod. - PU'!Y21=0,"",'ASIA Prod. - PU'!Y21)</f>
        <v/>
      </c>
      <c r="V434" s="1094" t="str">
        <f>IF('ASIA Prod. - PU'!Z21=0,"",'ASIA Prod. - PU'!Z21)</f>
        <v/>
      </c>
      <c r="W434" s="1095" t="str">
        <f>IF('ASIA Prod. - PU'!AA21=0,"",'ASIA Prod. - PU'!AA21)</f>
        <v/>
      </c>
      <c r="X434" s="1095" t="str">
        <f>IF('ASIA Prod. - PU'!AB21=0,"",'ASIA Prod. - PU'!AB21)</f>
        <v/>
      </c>
      <c r="Y434" s="1095" t="str">
        <f>IF('ASIA Prod. - PU'!AC21=0,"",'ASIA Prod. - PU'!AC21)</f>
        <v/>
      </c>
      <c r="Z434" s="1059" t="str">
        <f>IF('ASIA Prod. - PU'!AD21=0,"",'ASIA Prod. - PU'!AD21)</f>
        <v/>
      </c>
    </row>
    <row r="435" spans="3:26" ht="15.6">
      <c r="C435" s="611" t="s">
        <v>31396</v>
      </c>
      <c r="D435" s="831" t="s">
        <v>30692</v>
      </c>
      <c r="E435" s="831" t="s">
        <v>31397</v>
      </c>
      <c r="F435" s="828">
        <f t="shared" si="14"/>
        <v>0</v>
      </c>
      <c r="G435" s="1057"/>
      <c r="H435" s="1093" t="str">
        <f>IF('ASIA Prod. - PU'!L22=0,"",'ASIA Prod. - PU'!L22)</f>
        <v/>
      </c>
      <c r="I435" s="973" t="str">
        <f>IF('ASIA Prod. - PU'!M22=0,"",'ASIA Prod. - PU'!M22)</f>
        <v/>
      </c>
      <c r="J435" s="1094" t="str">
        <f>IF('ASIA Prod. - PU'!N22=0,"",'ASIA Prod. - PU'!N22)</f>
        <v/>
      </c>
      <c r="K435" s="973" t="str">
        <f>IF('ASIA Prod. - PU'!O22=0,"",'ASIA Prod. - PU'!O22)</f>
        <v/>
      </c>
      <c r="L435" s="1094" t="str">
        <f>IF('ASIA Prod. - PU'!P22=0,"",'ASIA Prod. - PU'!P22)</f>
        <v/>
      </c>
      <c r="M435" s="1094" t="str">
        <f>IF('ASIA Prod. - PU'!Q22=0,"",'ASIA Prod. - PU'!Q22)</f>
        <v/>
      </c>
      <c r="N435" s="1094" t="str">
        <f>IF('ASIA Prod. - PU'!R22=0,"",'ASIA Prod. - PU'!R22)</f>
        <v/>
      </c>
      <c r="O435" s="1094" t="str">
        <f>IF('ASIA Prod. - PU'!S22=0,"",'ASIA Prod. - PU'!S22)</f>
        <v/>
      </c>
      <c r="P435" s="973" t="str">
        <f>IF('ASIA Prod. - PU'!T22=0,"",'ASIA Prod. - PU'!T22)</f>
        <v/>
      </c>
      <c r="Q435" s="973" t="str">
        <f>IF('ASIA Prod. - PU'!U22=0,"",'ASIA Prod. - PU'!U22)</f>
        <v/>
      </c>
      <c r="R435" s="1094" t="str">
        <f>IF('ASIA Prod. - PU'!V22=0,"",'ASIA Prod. - PU'!V22)</f>
        <v/>
      </c>
      <c r="S435" s="1094" t="str">
        <f>IF('ASIA Prod. - PU'!W22=0,"",'ASIA Prod. - PU'!W22)</f>
        <v/>
      </c>
      <c r="T435" s="973" t="str">
        <f>IF('ASIA Prod. - PU'!X22=0,"",'ASIA Prod. - PU'!X22)</f>
        <v/>
      </c>
      <c r="U435" s="1094" t="str">
        <f>IF('ASIA Prod. - PU'!Y22=0,"",'ASIA Prod. - PU'!Y22)</f>
        <v/>
      </c>
      <c r="V435" s="1094" t="str">
        <f>IF('ASIA Prod. - PU'!Z22=0,"",'ASIA Prod. - PU'!Z22)</f>
        <v/>
      </c>
      <c r="W435" s="1095" t="str">
        <f>IF('ASIA Prod. - PU'!AA22=0,"",'ASIA Prod. - PU'!AA22)</f>
        <v/>
      </c>
      <c r="X435" s="1095" t="str">
        <f>IF('ASIA Prod. - PU'!AB22=0,"",'ASIA Prod. - PU'!AB22)</f>
        <v/>
      </c>
      <c r="Y435" s="1095" t="str">
        <f>IF('ASIA Prod. - PU'!AC22=0,"",'ASIA Prod. - PU'!AC22)</f>
        <v/>
      </c>
      <c r="Z435" s="1059" t="str">
        <f>IF('ASIA Prod. - PU'!AD22=0,"",'ASIA Prod. - PU'!AD22)</f>
        <v/>
      </c>
    </row>
    <row r="436" spans="3:26" ht="15.6">
      <c r="C436" s="611" t="s">
        <v>31398</v>
      </c>
      <c r="D436" s="831" t="s">
        <v>30692</v>
      </c>
      <c r="E436" s="831" t="s">
        <v>31399</v>
      </c>
      <c r="F436" s="828">
        <f t="shared" si="14"/>
        <v>0</v>
      </c>
      <c r="G436" s="1057"/>
      <c r="H436" s="1093" t="str">
        <f>IF('ASIA Prod. - PU'!L23=0,"",'ASIA Prod. - PU'!L23)</f>
        <v/>
      </c>
      <c r="I436" s="973" t="str">
        <f>IF('ASIA Prod. - PU'!M23=0,"",'ASIA Prod. - PU'!M23)</f>
        <v/>
      </c>
      <c r="J436" s="1094" t="str">
        <f>IF('ASIA Prod. - PU'!N23=0,"",'ASIA Prod. - PU'!N23)</f>
        <v/>
      </c>
      <c r="K436" s="973" t="str">
        <f>IF('ASIA Prod. - PU'!O23=0,"",'ASIA Prod. - PU'!O23)</f>
        <v/>
      </c>
      <c r="L436" s="1094" t="str">
        <f>IF('ASIA Prod. - PU'!P23=0,"",'ASIA Prod. - PU'!P23)</f>
        <v/>
      </c>
      <c r="M436" s="1094" t="str">
        <f>IF('ASIA Prod. - PU'!Q23=0,"",'ASIA Prod. - PU'!Q23)</f>
        <v/>
      </c>
      <c r="N436" s="1094" t="str">
        <f>IF('ASIA Prod. - PU'!R23=0,"",'ASIA Prod. - PU'!R23)</f>
        <v/>
      </c>
      <c r="O436" s="1094" t="str">
        <f>IF('ASIA Prod. - PU'!S23=0,"",'ASIA Prod. - PU'!S23)</f>
        <v/>
      </c>
      <c r="P436" s="973" t="str">
        <f>IF('ASIA Prod. - PU'!T23=0,"",'ASIA Prod. - PU'!T23)</f>
        <v/>
      </c>
      <c r="Q436" s="973" t="str">
        <f>IF('ASIA Prod. - PU'!U23=0,"",'ASIA Prod. - PU'!U23)</f>
        <v/>
      </c>
      <c r="R436" s="1094" t="str">
        <f>IF('ASIA Prod. - PU'!V23=0,"",'ASIA Prod. - PU'!V23)</f>
        <v/>
      </c>
      <c r="S436" s="1094" t="str">
        <f>IF('ASIA Prod. - PU'!W23=0,"",'ASIA Prod. - PU'!W23)</f>
        <v/>
      </c>
      <c r="T436" s="973" t="str">
        <f>IF('ASIA Prod. - PU'!X23=0,"",'ASIA Prod. - PU'!X23)</f>
        <v/>
      </c>
      <c r="U436" s="1094" t="str">
        <f>IF('ASIA Prod. - PU'!Y23=0,"",'ASIA Prod. - PU'!Y23)</f>
        <v/>
      </c>
      <c r="V436" s="1094" t="str">
        <f>IF('ASIA Prod. - PU'!Z23=0,"",'ASIA Prod. - PU'!Z23)</f>
        <v/>
      </c>
      <c r="W436" s="1095" t="str">
        <f>IF('ASIA Prod. - PU'!AA23=0,"",'ASIA Prod. - PU'!AA23)</f>
        <v/>
      </c>
      <c r="X436" s="1095" t="str">
        <f>IF('ASIA Prod. - PU'!AB23=0,"",'ASIA Prod. - PU'!AB23)</f>
        <v/>
      </c>
      <c r="Y436" s="1095" t="str">
        <f>IF('ASIA Prod. - PU'!AC23=0,"",'ASIA Prod. - PU'!AC23)</f>
        <v/>
      </c>
      <c r="Z436" s="1059" t="str">
        <f>IF('ASIA Prod. - PU'!AD23=0,"",'ASIA Prod. - PU'!AD23)</f>
        <v/>
      </c>
    </row>
    <row r="437" spans="3:26" ht="15.6">
      <c r="C437" s="611" t="s">
        <v>31400</v>
      </c>
      <c r="D437" s="831" t="s">
        <v>30692</v>
      </c>
      <c r="E437" s="831" t="s">
        <v>31401</v>
      </c>
      <c r="F437" s="828">
        <f t="shared" si="14"/>
        <v>0</v>
      </c>
      <c r="G437" s="1057"/>
      <c r="H437" s="1093" t="str">
        <f>IF('ASIA Prod. - PU'!L24=0,"",'ASIA Prod. - PU'!L24)</f>
        <v/>
      </c>
      <c r="I437" s="973" t="str">
        <f>IF('ASIA Prod. - PU'!M24=0,"",'ASIA Prod. - PU'!M24)</f>
        <v/>
      </c>
      <c r="J437" s="1094" t="str">
        <f>IF('ASIA Prod. - PU'!N24=0,"",'ASIA Prod. - PU'!N24)</f>
        <v/>
      </c>
      <c r="K437" s="973" t="str">
        <f>IF('ASIA Prod. - PU'!O24=0,"",'ASIA Prod. - PU'!O24)</f>
        <v/>
      </c>
      <c r="L437" s="1094" t="str">
        <f>IF('ASIA Prod. - PU'!P24=0,"",'ASIA Prod. - PU'!P24)</f>
        <v/>
      </c>
      <c r="M437" s="1094" t="str">
        <f>IF('ASIA Prod. - PU'!Q24=0,"",'ASIA Prod. - PU'!Q24)</f>
        <v/>
      </c>
      <c r="N437" s="1094" t="str">
        <f>IF('ASIA Prod. - PU'!R24=0,"",'ASIA Prod. - PU'!R24)</f>
        <v/>
      </c>
      <c r="O437" s="1094" t="str">
        <f>IF('ASIA Prod. - PU'!S24=0,"",'ASIA Prod. - PU'!S24)</f>
        <v/>
      </c>
      <c r="P437" s="973" t="str">
        <f>IF('ASIA Prod. - PU'!T24=0,"",'ASIA Prod. - PU'!T24)</f>
        <v/>
      </c>
      <c r="Q437" s="973" t="str">
        <f>IF('ASIA Prod. - PU'!U24=0,"",'ASIA Prod. - PU'!U24)</f>
        <v/>
      </c>
      <c r="R437" s="1094" t="str">
        <f>IF('ASIA Prod. - PU'!V24=0,"",'ASIA Prod. - PU'!V24)</f>
        <v/>
      </c>
      <c r="S437" s="1094" t="str">
        <f>IF('ASIA Prod. - PU'!W24=0,"",'ASIA Prod. - PU'!W24)</f>
        <v/>
      </c>
      <c r="T437" s="973" t="str">
        <f>IF('ASIA Prod. - PU'!X24=0,"",'ASIA Prod. - PU'!X24)</f>
        <v/>
      </c>
      <c r="U437" s="1094" t="str">
        <f>IF('ASIA Prod. - PU'!Y24=0,"",'ASIA Prod. - PU'!Y24)</f>
        <v/>
      </c>
      <c r="V437" s="1094" t="str">
        <f>IF('ASIA Prod. - PU'!Z24=0,"",'ASIA Prod. - PU'!Z24)</f>
        <v/>
      </c>
      <c r="W437" s="1095" t="str">
        <f>IF('ASIA Prod. - PU'!AA24=0,"",'ASIA Prod. - PU'!AA24)</f>
        <v/>
      </c>
      <c r="X437" s="1095" t="str">
        <f>IF('ASIA Prod. - PU'!AB24=0,"",'ASIA Prod. - PU'!AB24)</f>
        <v/>
      </c>
      <c r="Y437" s="1095" t="str">
        <f>IF('ASIA Prod. - PU'!AC24=0,"",'ASIA Prod. - PU'!AC24)</f>
        <v/>
      </c>
      <c r="Z437" s="1059" t="str">
        <f>IF('ASIA Prod. - PU'!AD24=0,"",'ASIA Prod. - PU'!AD24)</f>
        <v/>
      </c>
    </row>
    <row r="438" spans="3:26" ht="15.6">
      <c r="C438" s="611" t="s">
        <v>31402</v>
      </c>
      <c r="D438" s="831" t="s">
        <v>30692</v>
      </c>
      <c r="E438" s="831" t="s">
        <v>31403</v>
      </c>
      <c r="F438" s="828">
        <f t="shared" si="14"/>
        <v>0</v>
      </c>
      <c r="G438" s="1057"/>
      <c r="H438" s="1093" t="str">
        <f>IF('ASIA Prod. - PU'!L25=0,"",'ASIA Prod. - PU'!L25)</f>
        <v/>
      </c>
      <c r="I438" s="973" t="str">
        <f>IF('ASIA Prod. - PU'!M25=0,"",'ASIA Prod. - PU'!M25)</f>
        <v/>
      </c>
      <c r="J438" s="1094" t="str">
        <f>IF('ASIA Prod. - PU'!N25=0,"",'ASIA Prod. - PU'!N25)</f>
        <v/>
      </c>
      <c r="K438" s="973" t="str">
        <f>IF('ASIA Prod. - PU'!O25=0,"",'ASIA Prod. - PU'!O25)</f>
        <v/>
      </c>
      <c r="L438" s="1094" t="str">
        <f>IF('ASIA Prod. - PU'!P25=0,"",'ASIA Prod. - PU'!P25)</f>
        <v/>
      </c>
      <c r="M438" s="1094" t="str">
        <f>IF('ASIA Prod. - PU'!Q25=0,"",'ASIA Prod. - PU'!Q25)</f>
        <v/>
      </c>
      <c r="N438" s="1094" t="str">
        <f>IF('ASIA Prod. - PU'!R25=0,"",'ASIA Prod. - PU'!R25)</f>
        <v/>
      </c>
      <c r="O438" s="1094" t="str">
        <f>IF('ASIA Prod. - PU'!S25=0,"",'ASIA Prod. - PU'!S25)</f>
        <v/>
      </c>
      <c r="P438" s="973" t="str">
        <f>IF('ASIA Prod. - PU'!T25=0,"",'ASIA Prod. - PU'!T25)</f>
        <v/>
      </c>
      <c r="Q438" s="973" t="str">
        <f>IF('ASIA Prod. - PU'!U25=0,"",'ASIA Prod. - PU'!U25)</f>
        <v/>
      </c>
      <c r="R438" s="1094" t="str">
        <f>IF('ASIA Prod. - PU'!V25=0,"",'ASIA Prod. - PU'!V25)</f>
        <v/>
      </c>
      <c r="S438" s="1094" t="str">
        <f>IF('ASIA Prod. - PU'!W25=0,"",'ASIA Prod. - PU'!W25)</f>
        <v/>
      </c>
      <c r="T438" s="973" t="str">
        <f>IF('ASIA Prod. - PU'!X25=0,"",'ASIA Prod. - PU'!X25)</f>
        <v/>
      </c>
      <c r="U438" s="1094" t="str">
        <f>IF('ASIA Prod. - PU'!Y25=0,"",'ASIA Prod. - PU'!Y25)</f>
        <v/>
      </c>
      <c r="V438" s="1094" t="str">
        <f>IF('ASIA Prod. - PU'!Z25=0,"",'ASIA Prod. - PU'!Z25)</f>
        <v/>
      </c>
      <c r="W438" s="1095" t="str">
        <f>IF('ASIA Prod. - PU'!AA25=0,"",'ASIA Prod. - PU'!AA25)</f>
        <v/>
      </c>
      <c r="X438" s="1095" t="str">
        <f>IF('ASIA Prod. - PU'!AB25=0,"",'ASIA Prod. - PU'!AB25)</f>
        <v/>
      </c>
      <c r="Y438" s="1095" t="str">
        <f>IF('ASIA Prod. - PU'!AC25=0,"",'ASIA Prod. - PU'!AC25)</f>
        <v/>
      </c>
      <c r="Z438" s="1059" t="str">
        <f>IF('ASIA Prod. - PU'!AD25=0,"",'ASIA Prod. - PU'!AD25)</f>
        <v/>
      </c>
    </row>
    <row r="439" spans="3:26" ht="15.6">
      <c r="C439" s="611" t="s">
        <v>31404</v>
      </c>
      <c r="D439" s="831" t="s">
        <v>30692</v>
      </c>
      <c r="E439" s="831" t="s">
        <v>31405</v>
      </c>
      <c r="F439" s="828">
        <f t="shared" si="14"/>
        <v>0</v>
      </c>
      <c r="G439" s="1057"/>
      <c r="H439" s="1093" t="str">
        <f>IF('ASIA Prod. - PU'!L26=0,"",'ASIA Prod. - PU'!L26)</f>
        <v/>
      </c>
      <c r="I439" s="973" t="str">
        <f>IF('ASIA Prod. - PU'!M26=0,"",'ASIA Prod. - PU'!M26)</f>
        <v/>
      </c>
      <c r="J439" s="1094" t="str">
        <f>IF('ASIA Prod. - PU'!N26=0,"",'ASIA Prod. - PU'!N26)</f>
        <v/>
      </c>
      <c r="K439" s="973" t="str">
        <f>IF('ASIA Prod. - PU'!O26=0,"",'ASIA Prod. - PU'!O26)</f>
        <v/>
      </c>
      <c r="L439" s="1094" t="str">
        <f>IF('ASIA Prod. - PU'!P26=0,"",'ASIA Prod. - PU'!P26)</f>
        <v/>
      </c>
      <c r="M439" s="1094" t="str">
        <f>IF('ASIA Prod. - PU'!Q26=0,"",'ASIA Prod. - PU'!Q26)</f>
        <v/>
      </c>
      <c r="N439" s="1094" t="str">
        <f>IF('ASIA Prod. - PU'!R26=0,"",'ASIA Prod. - PU'!R26)</f>
        <v/>
      </c>
      <c r="O439" s="1094" t="str">
        <f>IF('ASIA Prod. - PU'!S26=0,"",'ASIA Prod. - PU'!S26)</f>
        <v/>
      </c>
      <c r="P439" s="973" t="str">
        <f>IF('ASIA Prod. - PU'!T26=0,"",'ASIA Prod. - PU'!T26)</f>
        <v/>
      </c>
      <c r="Q439" s="973" t="str">
        <f>IF('ASIA Prod. - PU'!U26=0,"",'ASIA Prod. - PU'!U26)</f>
        <v/>
      </c>
      <c r="R439" s="1094" t="str">
        <f>IF('ASIA Prod. - PU'!V26=0,"",'ASIA Prod. - PU'!V26)</f>
        <v/>
      </c>
      <c r="S439" s="1094" t="str">
        <f>IF('ASIA Prod. - PU'!W26=0,"",'ASIA Prod. - PU'!W26)</f>
        <v/>
      </c>
      <c r="T439" s="973" t="str">
        <f>IF('ASIA Prod. - PU'!X26=0,"",'ASIA Prod. - PU'!X26)</f>
        <v/>
      </c>
      <c r="U439" s="1094" t="str">
        <f>IF('ASIA Prod. - PU'!Y26=0,"",'ASIA Prod. - PU'!Y26)</f>
        <v/>
      </c>
      <c r="V439" s="1094" t="str">
        <f>IF('ASIA Prod. - PU'!Z26=0,"",'ASIA Prod. - PU'!Z26)</f>
        <v/>
      </c>
      <c r="W439" s="1095" t="str">
        <f>IF('ASIA Prod. - PU'!AA26=0,"",'ASIA Prod. - PU'!AA26)</f>
        <v/>
      </c>
      <c r="X439" s="1095" t="str">
        <f>IF('ASIA Prod. - PU'!AB26=0,"",'ASIA Prod. - PU'!AB26)</f>
        <v/>
      </c>
      <c r="Y439" s="1095" t="str">
        <f>IF('ASIA Prod. - PU'!AC26=0,"",'ASIA Prod. - PU'!AC26)</f>
        <v/>
      </c>
      <c r="Z439" s="1059" t="str">
        <f>IF('ASIA Prod. - PU'!AD26=0,"",'ASIA Prod. - PU'!AD26)</f>
        <v/>
      </c>
    </row>
    <row r="440" spans="3:26" ht="15.6">
      <c r="C440" s="611" t="s">
        <v>31406</v>
      </c>
      <c r="D440" s="831" t="s">
        <v>30692</v>
      </c>
      <c r="E440" s="831" t="s">
        <v>31407</v>
      </c>
      <c r="F440" s="828">
        <f t="shared" si="14"/>
        <v>0</v>
      </c>
      <c r="G440" s="1057"/>
      <c r="H440" s="1093" t="str">
        <f>IF('ASIA Prod. - PU'!L27=0,"",'ASIA Prod. - PU'!L27)</f>
        <v/>
      </c>
      <c r="I440" s="973" t="str">
        <f>IF('ASIA Prod. - PU'!M27=0,"",'ASIA Prod. - PU'!M27)</f>
        <v/>
      </c>
      <c r="J440" s="1094" t="str">
        <f>IF('ASIA Prod. - PU'!N27=0,"",'ASIA Prod. - PU'!N27)</f>
        <v/>
      </c>
      <c r="K440" s="973" t="str">
        <f>IF('ASIA Prod. - PU'!O27=0,"",'ASIA Prod. - PU'!O27)</f>
        <v/>
      </c>
      <c r="L440" s="1094" t="str">
        <f>IF('ASIA Prod. - PU'!P27=0,"",'ASIA Prod. - PU'!P27)</f>
        <v/>
      </c>
      <c r="M440" s="1094" t="str">
        <f>IF('ASIA Prod. - PU'!Q27=0,"",'ASIA Prod. - PU'!Q27)</f>
        <v/>
      </c>
      <c r="N440" s="1094" t="str">
        <f>IF('ASIA Prod. - PU'!R27=0,"",'ASIA Prod. - PU'!R27)</f>
        <v/>
      </c>
      <c r="O440" s="1094" t="str">
        <f>IF('ASIA Prod. - PU'!S27=0,"",'ASIA Prod. - PU'!S27)</f>
        <v/>
      </c>
      <c r="P440" s="973" t="str">
        <f>IF('ASIA Prod. - PU'!T27=0,"",'ASIA Prod. - PU'!T27)</f>
        <v/>
      </c>
      <c r="Q440" s="973" t="str">
        <f>IF('ASIA Prod. - PU'!U27=0,"",'ASIA Prod. - PU'!U27)</f>
        <v/>
      </c>
      <c r="R440" s="1094" t="str">
        <f>IF('ASIA Prod. - PU'!V27=0,"",'ASIA Prod. - PU'!V27)</f>
        <v/>
      </c>
      <c r="S440" s="1094" t="str">
        <f>IF('ASIA Prod. - PU'!W27=0,"",'ASIA Prod. - PU'!W27)</f>
        <v/>
      </c>
      <c r="T440" s="973" t="str">
        <f>IF('ASIA Prod. - PU'!X27=0,"",'ASIA Prod. - PU'!X27)</f>
        <v/>
      </c>
      <c r="U440" s="1094" t="str">
        <f>IF('ASIA Prod. - PU'!Y27=0,"",'ASIA Prod. - PU'!Y27)</f>
        <v/>
      </c>
      <c r="V440" s="1094" t="str">
        <f>IF('ASIA Prod. - PU'!Z27=0,"",'ASIA Prod. - PU'!Z27)</f>
        <v/>
      </c>
      <c r="W440" s="1095" t="str">
        <f>IF('ASIA Prod. - PU'!AA27=0,"",'ASIA Prod. - PU'!AA27)</f>
        <v/>
      </c>
      <c r="X440" s="1095" t="str">
        <f>IF('ASIA Prod. - PU'!AB27=0,"",'ASIA Prod. - PU'!AB27)</f>
        <v/>
      </c>
      <c r="Y440" s="1095" t="str">
        <f>IF('ASIA Prod. - PU'!AC27=0,"",'ASIA Prod. - PU'!AC27)</f>
        <v/>
      </c>
      <c r="Z440" s="1059" t="str">
        <f>IF('ASIA Prod. - PU'!AD27=0,"",'ASIA Prod. - PU'!AD27)</f>
        <v/>
      </c>
    </row>
    <row r="441" spans="3:26" ht="15.6">
      <c r="C441" s="611" t="s">
        <v>31408</v>
      </c>
      <c r="D441" s="831" t="s">
        <v>30692</v>
      </c>
      <c r="E441" s="831" t="s">
        <v>29017</v>
      </c>
      <c r="F441" s="828">
        <f t="shared" si="14"/>
        <v>0</v>
      </c>
      <c r="G441" s="1057"/>
      <c r="H441" s="1093" t="str">
        <f>IF('ASIA Prod. - PU'!L28=0,"",'ASIA Prod. - PU'!L28)</f>
        <v/>
      </c>
      <c r="I441" s="973" t="str">
        <f>IF('ASIA Prod. - PU'!M28=0,"",'ASIA Prod. - PU'!M28)</f>
        <v/>
      </c>
      <c r="J441" s="1094" t="str">
        <f>IF('ASIA Prod. - PU'!N28=0,"",'ASIA Prod. - PU'!N28)</f>
        <v/>
      </c>
      <c r="K441" s="973" t="str">
        <f>IF('ASIA Prod. - PU'!O28=0,"",'ASIA Prod. - PU'!O28)</f>
        <v/>
      </c>
      <c r="L441" s="1094" t="str">
        <f>IF('ASIA Prod. - PU'!P28=0,"",'ASIA Prod. - PU'!P28)</f>
        <v/>
      </c>
      <c r="M441" s="1094" t="str">
        <f>IF('ASIA Prod. - PU'!Q28=0,"",'ASIA Prod. - PU'!Q28)</f>
        <v/>
      </c>
      <c r="N441" s="1094" t="str">
        <f>IF('ASIA Prod. - PU'!R28=0,"",'ASIA Prod. - PU'!R28)</f>
        <v/>
      </c>
      <c r="O441" s="1094" t="str">
        <f>IF('ASIA Prod. - PU'!S28=0,"",'ASIA Prod. - PU'!S28)</f>
        <v/>
      </c>
      <c r="P441" s="973" t="str">
        <f>IF('ASIA Prod. - PU'!T28=0,"",'ASIA Prod. - PU'!T28)</f>
        <v/>
      </c>
      <c r="Q441" s="973" t="str">
        <f>IF('ASIA Prod. - PU'!U28=0,"",'ASIA Prod. - PU'!U28)</f>
        <v/>
      </c>
      <c r="R441" s="1094" t="str">
        <f>IF('ASIA Prod. - PU'!V28=0,"",'ASIA Prod. - PU'!V28)</f>
        <v/>
      </c>
      <c r="S441" s="1094" t="str">
        <f>IF('ASIA Prod. - PU'!W28=0,"",'ASIA Prod. - PU'!W28)</f>
        <v/>
      </c>
      <c r="T441" s="973" t="str">
        <f>IF('ASIA Prod. - PU'!X28=0,"",'ASIA Prod. - PU'!X28)</f>
        <v/>
      </c>
      <c r="U441" s="1094" t="str">
        <f>IF('ASIA Prod. - PU'!Y28=0,"",'ASIA Prod. - PU'!Y28)</f>
        <v/>
      </c>
      <c r="V441" s="1094" t="str">
        <f>IF('ASIA Prod. - PU'!Z28=0,"",'ASIA Prod. - PU'!Z28)</f>
        <v/>
      </c>
      <c r="W441" s="1095" t="str">
        <f>IF('ASIA Prod. - PU'!AA28=0,"",'ASIA Prod. - PU'!AA28)</f>
        <v/>
      </c>
      <c r="X441" s="1095" t="str">
        <f>IF('ASIA Prod. - PU'!AB28=0,"",'ASIA Prod. - PU'!AB28)</f>
        <v/>
      </c>
      <c r="Y441" s="1095" t="str">
        <f>IF('ASIA Prod. - PU'!AC28=0,"",'ASIA Prod. - PU'!AC28)</f>
        <v/>
      </c>
      <c r="Z441" s="1059" t="str">
        <f>IF('ASIA Prod. - PU'!AD28=0,"",'ASIA Prod. - PU'!AD28)</f>
        <v/>
      </c>
    </row>
    <row r="442" spans="3:26" ht="15.6">
      <c r="C442" s="611" t="s">
        <v>31409</v>
      </c>
      <c r="D442" s="831" t="s">
        <v>30692</v>
      </c>
      <c r="E442" s="831" t="s">
        <v>29461</v>
      </c>
      <c r="F442" s="828">
        <f t="shared" si="14"/>
        <v>0</v>
      </c>
      <c r="G442" s="1057"/>
      <c r="H442" s="1093" t="str">
        <f>IF('ASIA Prod. - PU'!L29=0,"",'ASIA Prod. - PU'!L29)</f>
        <v/>
      </c>
      <c r="I442" s="973" t="str">
        <f>IF('ASIA Prod. - PU'!M29=0,"",'ASIA Prod. - PU'!M29)</f>
        <v/>
      </c>
      <c r="J442" s="1094" t="str">
        <f>IF('ASIA Prod. - PU'!N29=0,"",'ASIA Prod. - PU'!N29)</f>
        <v/>
      </c>
      <c r="K442" s="973" t="str">
        <f>IF('ASIA Prod. - PU'!O29=0,"",'ASIA Prod. - PU'!O29)</f>
        <v/>
      </c>
      <c r="L442" s="1094" t="str">
        <f>IF('ASIA Prod. - PU'!P29=0,"",'ASIA Prod. - PU'!P29)</f>
        <v/>
      </c>
      <c r="M442" s="1094" t="str">
        <f>IF('ASIA Prod. - PU'!Q29=0,"",'ASIA Prod. - PU'!Q29)</f>
        <v/>
      </c>
      <c r="N442" s="1094" t="str">
        <f>IF('ASIA Prod. - PU'!R29=0,"",'ASIA Prod. - PU'!R29)</f>
        <v/>
      </c>
      <c r="O442" s="1094" t="str">
        <f>IF('ASIA Prod. - PU'!S29=0,"",'ASIA Prod. - PU'!S29)</f>
        <v/>
      </c>
      <c r="P442" s="973" t="str">
        <f>IF('ASIA Prod. - PU'!T29=0,"",'ASIA Prod. - PU'!T29)</f>
        <v/>
      </c>
      <c r="Q442" s="973" t="str">
        <f>IF('ASIA Prod. - PU'!U29=0,"",'ASIA Prod. - PU'!U29)</f>
        <v/>
      </c>
      <c r="R442" s="1094" t="str">
        <f>IF('ASIA Prod. - PU'!V29=0,"",'ASIA Prod. - PU'!V29)</f>
        <v/>
      </c>
      <c r="S442" s="1094" t="str">
        <f>IF('ASIA Prod. - PU'!W29=0,"",'ASIA Prod. - PU'!W29)</f>
        <v/>
      </c>
      <c r="T442" s="973" t="str">
        <f>IF('ASIA Prod. - PU'!X29=0,"",'ASIA Prod. - PU'!X29)</f>
        <v/>
      </c>
      <c r="U442" s="1094" t="str">
        <f>IF('ASIA Prod. - PU'!Y29=0,"",'ASIA Prod. - PU'!Y29)</f>
        <v/>
      </c>
      <c r="V442" s="1094" t="str">
        <f>IF('ASIA Prod. - PU'!Z29=0,"",'ASIA Prod. - PU'!Z29)</f>
        <v/>
      </c>
      <c r="W442" s="1095" t="str">
        <f>IF('ASIA Prod. - PU'!AA29=0,"",'ASIA Prod. - PU'!AA29)</f>
        <v/>
      </c>
      <c r="X442" s="1095" t="str">
        <f>IF('ASIA Prod. - PU'!AB29=0,"",'ASIA Prod. - PU'!AB29)</f>
        <v/>
      </c>
      <c r="Y442" s="1095" t="str">
        <f>IF('ASIA Prod. - PU'!AC29=0,"",'ASIA Prod. - PU'!AC29)</f>
        <v/>
      </c>
      <c r="Z442" s="1059" t="str">
        <f>IF('ASIA Prod. - PU'!AD29=0,"",'ASIA Prod. - PU'!AD29)</f>
        <v/>
      </c>
    </row>
    <row r="443" spans="3:26" ht="15.6">
      <c r="C443" s="611" t="s">
        <v>31410</v>
      </c>
      <c r="D443" s="831" t="s">
        <v>30692</v>
      </c>
      <c r="E443" s="831" t="s">
        <v>31411</v>
      </c>
      <c r="F443" s="828">
        <f t="shared" si="14"/>
        <v>0</v>
      </c>
      <c r="G443" s="1057"/>
      <c r="H443" s="1093" t="str">
        <f>IF('ASIA Prod. - PU'!L30=0,"",'ASIA Prod. - PU'!L30)</f>
        <v/>
      </c>
      <c r="I443" s="973" t="str">
        <f>IF('ASIA Prod. - PU'!M30=0,"",'ASIA Prod. - PU'!M30)</f>
        <v/>
      </c>
      <c r="J443" s="1094" t="str">
        <f>IF('ASIA Prod. - PU'!N30=0,"",'ASIA Prod. - PU'!N30)</f>
        <v/>
      </c>
      <c r="K443" s="973" t="str">
        <f>IF('ASIA Prod. - PU'!O30=0,"",'ASIA Prod. - PU'!O30)</f>
        <v/>
      </c>
      <c r="L443" s="1094" t="str">
        <f>IF('ASIA Prod. - PU'!P30=0,"",'ASIA Prod. - PU'!P30)</f>
        <v/>
      </c>
      <c r="M443" s="1094" t="str">
        <f>IF('ASIA Prod. - PU'!Q30=0,"",'ASIA Prod. - PU'!Q30)</f>
        <v/>
      </c>
      <c r="N443" s="1094" t="str">
        <f>IF('ASIA Prod. - PU'!R30=0,"",'ASIA Prod. - PU'!R30)</f>
        <v/>
      </c>
      <c r="O443" s="1094" t="str">
        <f>IF('ASIA Prod. - PU'!S30=0,"",'ASIA Prod. - PU'!S30)</f>
        <v/>
      </c>
      <c r="P443" s="973" t="str">
        <f>IF('ASIA Prod. - PU'!T30=0,"",'ASIA Prod. - PU'!T30)</f>
        <v/>
      </c>
      <c r="Q443" s="973" t="str">
        <f>IF('ASIA Prod. - PU'!U30=0,"",'ASIA Prod. - PU'!U30)</f>
        <v/>
      </c>
      <c r="R443" s="1094" t="str">
        <f>IF('ASIA Prod. - PU'!V30=0,"",'ASIA Prod. - PU'!V30)</f>
        <v/>
      </c>
      <c r="S443" s="1094" t="str">
        <f>IF('ASIA Prod. - PU'!W30=0,"",'ASIA Prod. - PU'!W30)</f>
        <v/>
      </c>
      <c r="T443" s="973" t="str">
        <f>IF('ASIA Prod. - PU'!X30=0,"",'ASIA Prod. - PU'!X30)</f>
        <v/>
      </c>
      <c r="U443" s="1094" t="str">
        <f>IF('ASIA Prod. - PU'!Y30=0,"",'ASIA Prod. - PU'!Y30)</f>
        <v/>
      </c>
      <c r="V443" s="1094" t="str">
        <f>IF('ASIA Prod. - PU'!Z30=0,"",'ASIA Prod. - PU'!Z30)</f>
        <v/>
      </c>
      <c r="W443" s="1095" t="str">
        <f>IF('ASIA Prod. - PU'!AA30=0,"",'ASIA Prod. - PU'!AA30)</f>
        <v/>
      </c>
      <c r="X443" s="1095" t="str">
        <f>IF('ASIA Prod. - PU'!AB30=0,"",'ASIA Prod. - PU'!AB30)</f>
        <v/>
      </c>
      <c r="Y443" s="1095" t="str">
        <f>IF('ASIA Prod. - PU'!AC30=0,"",'ASIA Prod. - PU'!AC30)</f>
        <v/>
      </c>
      <c r="Z443" s="1059" t="str">
        <f>IF('ASIA Prod. - PU'!AD30=0,"",'ASIA Prod. - PU'!AD30)</f>
        <v/>
      </c>
    </row>
    <row r="444" spans="3:26" ht="15.6">
      <c r="C444" s="611" t="s">
        <v>31412</v>
      </c>
      <c r="D444" s="831" t="s">
        <v>30692</v>
      </c>
      <c r="E444" s="831" t="s">
        <v>31413</v>
      </c>
      <c r="F444" s="828">
        <f t="shared" si="14"/>
        <v>0</v>
      </c>
      <c r="G444" s="1057"/>
      <c r="H444" s="1093" t="str">
        <f>IF('ASIA Prod. - PU'!L31=0,"",'ASIA Prod. - PU'!L31)</f>
        <v/>
      </c>
      <c r="I444" s="973" t="str">
        <f>IF('ASIA Prod. - PU'!M31=0,"",'ASIA Prod. - PU'!M31)</f>
        <v/>
      </c>
      <c r="J444" s="1094" t="str">
        <f>IF('ASIA Prod. - PU'!N31=0,"",'ASIA Prod. - PU'!N31)</f>
        <v/>
      </c>
      <c r="K444" s="973" t="str">
        <f>IF('ASIA Prod. - PU'!O31=0,"",'ASIA Prod. - PU'!O31)</f>
        <v/>
      </c>
      <c r="L444" s="1094" t="str">
        <f>IF('ASIA Prod. - PU'!P31=0,"",'ASIA Prod. - PU'!P31)</f>
        <v/>
      </c>
      <c r="M444" s="1094" t="str">
        <f>IF('ASIA Prod. - PU'!Q31=0,"",'ASIA Prod. - PU'!Q31)</f>
        <v/>
      </c>
      <c r="N444" s="1094" t="str">
        <f>IF('ASIA Prod. - PU'!R31=0,"",'ASIA Prod. - PU'!R31)</f>
        <v/>
      </c>
      <c r="O444" s="1094" t="str">
        <f>IF('ASIA Prod. - PU'!S31=0,"",'ASIA Prod. - PU'!S31)</f>
        <v/>
      </c>
      <c r="P444" s="973" t="str">
        <f>IF('ASIA Prod. - PU'!T31=0,"",'ASIA Prod. - PU'!T31)</f>
        <v/>
      </c>
      <c r="Q444" s="973" t="str">
        <f>IF('ASIA Prod. - PU'!U31=0,"",'ASIA Prod. - PU'!U31)</f>
        <v/>
      </c>
      <c r="R444" s="1094" t="str">
        <f>IF('ASIA Prod. - PU'!V31=0,"",'ASIA Prod. - PU'!V31)</f>
        <v/>
      </c>
      <c r="S444" s="1094" t="str">
        <f>IF('ASIA Prod. - PU'!W31=0,"",'ASIA Prod. - PU'!W31)</f>
        <v/>
      </c>
      <c r="T444" s="973" t="str">
        <f>IF('ASIA Prod. - PU'!X31=0,"",'ASIA Prod. - PU'!X31)</f>
        <v/>
      </c>
      <c r="U444" s="1094" t="str">
        <f>IF('ASIA Prod. - PU'!Y31=0,"",'ASIA Prod. - PU'!Y31)</f>
        <v/>
      </c>
      <c r="V444" s="1094" t="str">
        <f>IF('ASIA Prod. - PU'!Z31=0,"",'ASIA Prod. - PU'!Z31)</f>
        <v/>
      </c>
      <c r="W444" s="1095" t="str">
        <f>IF('ASIA Prod. - PU'!AA31=0,"",'ASIA Prod. - PU'!AA31)</f>
        <v/>
      </c>
      <c r="X444" s="1095" t="str">
        <f>IF('ASIA Prod. - PU'!AB31=0,"",'ASIA Prod. - PU'!AB31)</f>
        <v/>
      </c>
      <c r="Y444" s="1095" t="str">
        <f>IF('ASIA Prod. - PU'!AC31=0,"",'ASIA Prod. - PU'!AC31)</f>
        <v/>
      </c>
      <c r="Z444" s="1059" t="str">
        <f>IF('ASIA Prod. - PU'!AD31=0,"",'ASIA Prod. - PU'!AD31)</f>
        <v/>
      </c>
    </row>
    <row r="445" spans="3:26" ht="15.6">
      <c r="C445" s="611" t="s">
        <v>31414</v>
      </c>
      <c r="D445" s="831" t="s">
        <v>30692</v>
      </c>
      <c r="E445" s="831" t="s">
        <v>31415</v>
      </c>
      <c r="F445" s="828">
        <f t="shared" si="14"/>
        <v>0</v>
      </c>
      <c r="G445" s="1057"/>
      <c r="H445" s="1093" t="str">
        <f>IF('ASIA Prod. - PU'!L32=0,"",'ASIA Prod. - PU'!L32)</f>
        <v/>
      </c>
      <c r="I445" s="973" t="str">
        <f>IF('ASIA Prod. - PU'!M32=0,"",'ASIA Prod. - PU'!M32)</f>
        <v/>
      </c>
      <c r="J445" s="1094" t="str">
        <f>IF('ASIA Prod. - PU'!N32=0,"",'ASIA Prod. - PU'!N32)</f>
        <v/>
      </c>
      <c r="K445" s="973" t="str">
        <f>IF('ASIA Prod. - PU'!O32=0,"",'ASIA Prod. - PU'!O32)</f>
        <v/>
      </c>
      <c r="L445" s="1094" t="str">
        <f>IF('ASIA Prod. - PU'!P32=0,"",'ASIA Prod. - PU'!P32)</f>
        <v/>
      </c>
      <c r="M445" s="1094" t="str">
        <f>IF('ASIA Prod. - PU'!Q32=0,"",'ASIA Prod. - PU'!Q32)</f>
        <v/>
      </c>
      <c r="N445" s="1094" t="str">
        <f>IF('ASIA Prod. - PU'!R32=0,"",'ASIA Prod. - PU'!R32)</f>
        <v/>
      </c>
      <c r="O445" s="1094" t="str">
        <f>IF('ASIA Prod. - PU'!S32=0,"",'ASIA Prod. - PU'!S32)</f>
        <v/>
      </c>
      <c r="P445" s="973" t="str">
        <f>IF('ASIA Prod. - PU'!T32=0,"",'ASIA Prod. - PU'!T32)</f>
        <v/>
      </c>
      <c r="Q445" s="973" t="str">
        <f>IF('ASIA Prod. - PU'!U32=0,"",'ASIA Prod. - PU'!U32)</f>
        <v/>
      </c>
      <c r="R445" s="1094" t="str">
        <f>IF('ASIA Prod. - PU'!V32=0,"",'ASIA Prod. - PU'!V32)</f>
        <v/>
      </c>
      <c r="S445" s="1094" t="str">
        <f>IF('ASIA Prod. - PU'!W32=0,"",'ASIA Prod. - PU'!W32)</f>
        <v/>
      </c>
      <c r="T445" s="973" t="str">
        <f>IF('ASIA Prod. - PU'!X32=0,"",'ASIA Prod. - PU'!X32)</f>
        <v/>
      </c>
      <c r="U445" s="1094" t="str">
        <f>IF('ASIA Prod. - PU'!Y32=0,"",'ASIA Prod. - PU'!Y32)</f>
        <v/>
      </c>
      <c r="V445" s="1094" t="str">
        <f>IF('ASIA Prod. - PU'!Z32=0,"",'ASIA Prod. - PU'!Z32)</f>
        <v/>
      </c>
      <c r="W445" s="1095" t="str">
        <f>IF('ASIA Prod. - PU'!AA32=0,"",'ASIA Prod. - PU'!AA32)</f>
        <v/>
      </c>
      <c r="X445" s="1095" t="str">
        <f>IF('ASIA Prod. - PU'!AB32=0,"",'ASIA Prod. - PU'!AB32)</f>
        <v/>
      </c>
      <c r="Y445" s="1095" t="str">
        <f>IF('ASIA Prod. - PU'!AC32=0,"",'ASIA Prod. - PU'!AC32)</f>
        <v/>
      </c>
      <c r="Z445" s="1059" t="str">
        <f>IF('ASIA Prod. - PU'!AD32=0,"",'ASIA Prod. - PU'!AD32)</f>
        <v/>
      </c>
    </row>
    <row r="446" spans="3:26" ht="15.6">
      <c r="C446" s="611" t="s">
        <v>31416</v>
      </c>
      <c r="D446" s="831" t="s">
        <v>30692</v>
      </c>
      <c r="E446" s="831" t="s">
        <v>31417</v>
      </c>
      <c r="F446" s="828">
        <f t="shared" si="14"/>
        <v>0</v>
      </c>
      <c r="G446" s="1057"/>
      <c r="H446" s="1093" t="str">
        <f>IF('ASIA Prod. - PU'!L33=0,"",'ASIA Prod. - PU'!L33)</f>
        <v/>
      </c>
      <c r="I446" s="973" t="str">
        <f>IF('ASIA Prod. - PU'!M33=0,"",'ASIA Prod. - PU'!M33)</f>
        <v/>
      </c>
      <c r="J446" s="1094" t="str">
        <f>IF('ASIA Prod. - PU'!N33=0,"",'ASIA Prod. - PU'!N33)</f>
        <v/>
      </c>
      <c r="K446" s="973" t="str">
        <f>IF('ASIA Prod. - PU'!O33=0,"",'ASIA Prod. - PU'!O33)</f>
        <v/>
      </c>
      <c r="L446" s="1094" t="str">
        <f>IF('ASIA Prod. - PU'!P33=0,"",'ASIA Prod. - PU'!P33)</f>
        <v/>
      </c>
      <c r="M446" s="1094" t="str">
        <f>IF('ASIA Prod. - PU'!Q33=0,"",'ASIA Prod. - PU'!Q33)</f>
        <v/>
      </c>
      <c r="N446" s="1094" t="str">
        <f>IF('ASIA Prod. - PU'!R33=0,"",'ASIA Prod. - PU'!R33)</f>
        <v/>
      </c>
      <c r="O446" s="1094" t="str">
        <f>IF('ASIA Prod. - PU'!S33=0,"",'ASIA Prod. - PU'!S33)</f>
        <v/>
      </c>
      <c r="P446" s="973" t="str">
        <f>IF('ASIA Prod. - PU'!T33=0,"",'ASIA Prod. - PU'!T33)</f>
        <v/>
      </c>
      <c r="Q446" s="973" t="str">
        <f>IF('ASIA Prod. - PU'!U33=0,"",'ASIA Prod. - PU'!U33)</f>
        <v/>
      </c>
      <c r="R446" s="1094" t="str">
        <f>IF('ASIA Prod. - PU'!V33=0,"",'ASIA Prod. - PU'!V33)</f>
        <v/>
      </c>
      <c r="S446" s="1094" t="str">
        <f>IF('ASIA Prod. - PU'!W33=0,"",'ASIA Prod. - PU'!W33)</f>
        <v/>
      </c>
      <c r="T446" s="973" t="str">
        <f>IF('ASIA Prod. - PU'!X33=0,"",'ASIA Prod. - PU'!X33)</f>
        <v/>
      </c>
      <c r="U446" s="1094" t="str">
        <f>IF('ASIA Prod. - PU'!Y33=0,"",'ASIA Prod. - PU'!Y33)</f>
        <v/>
      </c>
      <c r="V446" s="1094" t="str">
        <f>IF('ASIA Prod. - PU'!Z33=0,"",'ASIA Prod. - PU'!Z33)</f>
        <v/>
      </c>
      <c r="W446" s="1095" t="str">
        <f>IF('ASIA Prod. - PU'!AA33=0,"",'ASIA Prod. - PU'!AA33)</f>
        <v/>
      </c>
      <c r="X446" s="1095" t="str">
        <f>IF('ASIA Prod. - PU'!AB33=0,"",'ASIA Prod. - PU'!AB33)</f>
        <v/>
      </c>
      <c r="Y446" s="1095" t="str">
        <f>IF('ASIA Prod. - PU'!AC33=0,"",'ASIA Prod. - PU'!AC33)</f>
        <v/>
      </c>
      <c r="Z446" s="1059" t="str">
        <f>IF('ASIA Prod. - PU'!AD33=0,"",'ASIA Prod. - PU'!AD33)</f>
        <v/>
      </c>
    </row>
    <row r="447" spans="3:26" ht="15.6">
      <c r="C447" s="611" t="s">
        <v>31418</v>
      </c>
      <c r="D447" s="831" t="s">
        <v>30692</v>
      </c>
      <c r="E447" s="831" t="s">
        <v>31419</v>
      </c>
      <c r="F447" s="828">
        <f t="shared" si="14"/>
        <v>0</v>
      </c>
      <c r="G447" s="1057"/>
      <c r="H447" s="1093" t="str">
        <f>IF('ASIA Prod. - PU'!L34=0,"",'ASIA Prod. - PU'!L34)</f>
        <v/>
      </c>
      <c r="I447" s="973" t="str">
        <f>IF('ASIA Prod. - PU'!M34=0,"",'ASIA Prod. - PU'!M34)</f>
        <v/>
      </c>
      <c r="J447" s="1094" t="str">
        <f>IF('ASIA Prod. - PU'!N34=0,"",'ASIA Prod. - PU'!N34)</f>
        <v/>
      </c>
      <c r="K447" s="973" t="str">
        <f>IF('ASIA Prod. - PU'!O34=0,"",'ASIA Prod. - PU'!O34)</f>
        <v/>
      </c>
      <c r="L447" s="1094" t="str">
        <f>IF('ASIA Prod. - PU'!P34=0,"",'ASIA Prod. - PU'!P34)</f>
        <v/>
      </c>
      <c r="M447" s="1094" t="str">
        <f>IF('ASIA Prod. - PU'!Q34=0,"",'ASIA Prod. - PU'!Q34)</f>
        <v/>
      </c>
      <c r="N447" s="1094" t="str">
        <f>IF('ASIA Prod. - PU'!R34=0,"",'ASIA Prod. - PU'!R34)</f>
        <v/>
      </c>
      <c r="O447" s="1094" t="str">
        <f>IF('ASIA Prod. - PU'!S34=0,"",'ASIA Prod. - PU'!S34)</f>
        <v/>
      </c>
      <c r="P447" s="973" t="str">
        <f>IF('ASIA Prod. - PU'!T34=0,"",'ASIA Prod. - PU'!T34)</f>
        <v/>
      </c>
      <c r="Q447" s="973" t="str">
        <f>IF('ASIA Prod. - PU'!U34=0,"",'ASIA Prod. - PU'!U34)</f>
        <v/>
      </c>
      <c r="R447" s="1094" t="str">
        <f>IF('ASIA Prod. - PU'!V34=0,"",'ASIA Prod. - PU'!V34)</f>
        <v/>
      </c>
      <c r="S447" s="1094" t="str">
        <f>IF('ASIA Prod. - PU'!W34=0,"",'ASIA Prod. - PU'!W34)</f>
        <v/>
      </c>
      <c r="T447" s="973" t="str">
        <f>IF('ASIA Prod. - PU'!X34=0,"",'ASIA Prod. - PU'!X34)</f>
        <v/>
      </c>
      <c r="U447" s="1094" t="str">
        <f>IF('ASIA Prod. - PU'!Y34=0,"",'ASIA Prod. - PU'!Y34)</f>
        <v/>
      </c>
      <c r="V447" s="1094" t="str">
        <f>IF('ASIA Prod. - PU'!Z34=0,"",'ASIA Prod. - PU'!Z34)</f>
        <v/>
      </c>
      <c r="W447" s="1095" t="str">
        <f>IF('ASIA Prod. - PU'!AA34=0,"",'ASIA Prod. - PU'!AA34)</f>
        <v/>
      </c>
      <c r="X447" s="1095" t="str">
        <f>IF('ASIA Prod. - PU'!AB34=0,"",'ASIA Prod. - PU'!AB34)</f>
        <v/>
      </c>
      <c r="Y447" s="1095" t="str">
        <f>IF('ASIA Prod. - PU'!AC34=0,"",'ASIA Prod. - PU'!AC34)</f>
        <v/>
      </c>
      <c r="Z447" s="1059" t="str">
        <f>IF('ASIA Prod. - PU'!AD34=0,"",'ASIA Prod. - PU'!AD34)</f>
        <v/>
      </c>
    </row>
    <row r="448" spans="3:26" ht="15.6">
      <c r="C448" s="611" t="s">
        <v>31420</v>
      </c>
      <c r="D448" s="831" t="s">
        <v>30692</v>
      </c>
      <c r="E448" s="831" t="s">
        <v>31421</v>
      </c>
      <c r="F448" s="828">
        <f t="shared" si="14"/>
        <v>0</v>
      </c>
      <c r="G448" s="1057"/>
      <c r="H448" s="1093" t="str">
        <f>IF('ASIA Prod. - PU'!L35=0,"",'ASIA Prod. - PU'!L35)</f>
        <v/>
      </c>
      <c r="I448" s="973" t="str">
        <f>IF('ASIA Prod. - PU'!M35=0,"",'ASIA Prod. - PU'!M35)</f>
        <v/>
      </c>
      <c r="J448" s="1094" t="str">
        <f>IF('ASIA Prod. - PU'!N35=0,"",'ASIA Prod. - PU'!N35)</f>
        <v/>
      </c>
      <c r="K448" s="973" t="str">
        <f>IF('ASIA Prod. - PU'!O35=0,"",'ASIA Prod. - PU'!O35)</f>
        <v/>
      </c>
      <c r="L448" s="1094" t="str">
        <f>IF('ASIA Prod. - PU'!P35=0,"",'ASIA Prod. - PU'!P35)</f>
        <v/>
      </c>
      <c r="M448" s="1094" t="str">
        <f>IF('ASIA Prod. - PU'!Q35=0,"",'ASIA Prod. - PU'!Q35)</f>
        <v/>
      </c>
      <c r="N448" s="1094" t="str">
        <f>IF('ASIA Prod. - PU'!R35=0,"",'ASIA Prod. - PU'!R35)</f>
        <v/>
      </c>
      <c r="O448" s="1094" t="str">
        <f>IF('ASIA Prod. - PU'!S35=0,"",'ASIA Prod. - PU'!S35)</f>
        <v/>
      </c>
      <c r="P448" s="973" t="str">
        <f>IF('ASIA Prod. - PU'!T35=0,"",'ASIA Prod. - PU'!T35)</f>
        <v/>
      </c>
      <c r="Q448" s="973" t="str">
        <f>IF('ASIA Prod. - PU'!U35=0,"",'ASIA Prod. - PU'!U35)</f>
        <v/>
      </c>
      <c r="R448" s="1094" t="str">
        <f>IF('ASIA Prod. - PU'!V35=0,"",'ASIA Prod. - PU'!V35)</f>
        <v/>
      </c>
      <c r="S448" s="1094" t="str">
        <f>IF('ASIA Prod. - PU'!W35=0,"",'ASIA Prod. - PU'!W35)</f>
        <v/>
      </c>
      <c r="T448" s="973" t="str">
        <f>IF('ASIA Prod. - PU'!X35=0,"",'ASIA Prod. - PU'!X35)</f>
        <v/>
      </c>
      <c r="U448" s="1094" t="str">
        <f>IF('ASIA Prod. - PU'!Y35=0,"",'ASIA Prod. - PU'!Y35)</f>
        <v/>
      </c>
      <c r="V448" s="1094" t="str">
        <f>IF('ASIA Prod. - PU'!Z35=0,"",'ASIA Prod. - PU'!Z35)</f>
        <v/>
      </c>
      <c r="W448" s="1095" t="str">
        <f>IF('ASIA Prod. - PU'!AA35=0,"",'ASIA Prod. - PU'!AA35)</f>
        <v/>
      </c>
      <c r="X448" s="1095" t="str">
        <f>IF('ASIA Prod. - PU'!AB35=0,"",'ASIA Prod. - PU'!AB35)</f>
        <v/>
      </c>
      <c r="Y448" s="1095" t="str">
        <f>IF('ASIA Prod. - PU'!AC35=0,"",'ASIA Prod. - PU'!AC35)</f>
        <v/>
      </c>
      <c r="Z448" s="1059" t="str">
        <f>IF('ASIA Prod. - PU'!AD35=0,"",'ASIA Prod. - PU'!AD35)</f>
        <v/>
      </c>
    </row>
    <row r="449" spans="3:26" ht="15.6">
      <c r="C449" s="611" t="s">
        <v>31422</v>
      </c>
      <c r="D449" s="831" t="s">
        <v>30692</v>
      </c>
      <c r="E449" s="831" t="s">
        <v>31423</v>
      </c>
      <c r="F449" s="828">
        <f t="shared" si="14"/>
        <v>0</v>
      </c>
      <c r="G449" s="1057"/>
      <c r="H449" s="1093" t="str">
        <f>IF('ASIA Prod. - PU'!L36=0,"",'ASIA Prod. - PU'!L36)</f>
        <v/>
      </c>
      <c r="I449" s="973" t="str">
        <f>IF('ASIA Prod. - PU'!M36=0,"",'ASIA Prod. - PU'!M36)</f>
        <v/>
      </c>
      <c r="J449" s="1094" t="str">
        <f>IF('ASIA Prod. - PU'!N36=0,"",'ASIA Prod. - PU'!N36)</f>
        <v/>
      </c>
      <c r="K449" s="973" t="str">
        <f>IF('ASIA Prod. - PU'!O36=0,"",'ASIA Prod. - PU'!O36)</f>
        <v/>
      </c>
      <c r="L449" s="1094" t="str">
        <f>IF('ASIA Prod. - PU'!P36=0,"",'ASIA Prod. - PU'!P36)</f>
        <v/>
      </c>
      <c r="M449" s="1094" t="str">
        <f>IF('ASIA Prod. - PU'!Q36=0,"",'ASIA Prod. - PU'!Q36)</f>
        <v/>
      </c>
      <c r="N449" s="1094" t="str">
        <f>IF('ASIA Prod. - PU'!R36=0,"",'ASIA Prod. - PU'!R36)</f>
        <v/>
      </c>
      <c r="O449" s="1094" t="str">
        <f>IF('ASIA Prod. - PU'!S36=0,"",'ASIA Prod. - PU'!S36)</f>
        <v/>
      </c>
      <c r="P449" s="973" t="str">
        <f>IF('ASIA Prod. - PU'!T36=0,"",'ASIA Prod. - PU'!T36)</f>
        <v/>
      </c>
      <c r="Q449" s="973" t="str">
        <f>IF('ASIA Prod. - PU'!U36=0,"",'ASIA Prod. - PU'!U36)</f>
        <v/>
      </c>
      <c r="R449" s="1094" t="str">
        <f>IF('ASIA Prod. - PU'!V36=0,"",'ASIA Prod. - PU'!V36)</f>
        <v/>
      </c>
      <c r="S449" s="1094" t="str">
        <f>IF('ASIA Prod. - PU'!W36=0,"",'ASIA Prod. - PU'!W36)</f>
        <v/>
      </c>
      <c r="T449" s="973" t="str">
        <f>IF('ASIA Prod. - PU'!X36=0,"",'ASIA Prod. - PU'!X36)</f>
        <v/>
      </c>
      <c r="U449" s="1094" t="str">
        <f>IF('ASIA Prod. - PU'!Y36=0,"",'ASIA Prod. - PU'!Y36)</f>
        <v/>
      </c>
      <c r="V449" s="1094" t="str">
        <f>IF('ASIA Prod. - PU'!Z36=0,"",'ASIA Prod. - PU'!Z36)</f>
        <v/>
      </c>
      <c r="W449" s="1095" t="str">
        <f>IF('ASIA Prod. - PU'!AA36=0,"",'ASIA Prod. - PU'!AA36)</f>
        <v/>
      </c>
      <c r="X449" s="1095" t="str">
        <f>IF('ASIA Prod. - PU'!AB36=0,"",'ASIA Prod. - PU'!AB36)</f>
        <v/>
      </c>
      <c r="Y449" s="1095" t="str">
        <f>IF('ASIA Prod. - PU'!AC36=0,"",'ASIA Prod. - PU'!AC36)</f>
        <v/>
      </c>
      <c r="Z449" s="1059" t="str">
        <f>IF('ASIA Prod. - PU'!AD36=0,"",'ASIA Prod. - PU'!AD36)</f>
        <v/>
      </c>
    </row>
    <row r="450" spans="3:26" ht="15.6">
      <c r="C450" s="611" t="s">
        <v>31424</v>
      </c>
      <c r="D450" s="831" t="s">
        <v>30692</v>
      </c>
      <c r="E450" s="831" t="s">
        <v>31425</v>
      </c>
      <c r="F450" s="828">
        <f t="shared" si="14"/>
        <v>0</v>
      </c>
      <c r="G450" s="1057"/>
      <c r="H450" s="1093" t="str">
        <f>IF('ASIA Prod. - PU'!L37=0,"",'ASIA Prod. - PU'!L37)</f>
        <v/>
      </c>
      <c r="I450" s="973" t="str">
        <f>IF('ASIA Prod. - PU'!M37=0,"",'ASIA Prod. - PU'!M37)</f>
        <v/>
      </c>
      <c r="J450" s="1094" t="str">
        <f>IF('ASIA Prod. - PU'!N37=0,"",'ASIA Prod. - PU'!N37)</f>
        <v/>
      </c>
      <c r="K450" s="973" t="str">
        <f>IF('ASIA Prod. - PU'!O37=0,"",'ASIA Prod. - PU'!O37)</f>
        <v/>
      </c>
      <c r="L450" s="1094" t="str">
        <f>IF('ASIA Prod. - PU'!P37=0,"",'ASIA Prod. - PU'!P37)</f>
        <v/>
      </c>
      <c r="M450" s="1094" t="str">
        <f>IF('ASIA Prod. - PU'!Q37=0,"",'ASIA Prod. - PU'!Q37)</f>
        <v/>
      </c>
      <c r="N450" s="1094" t="str">
        <f>IF('ASIA Prod. - PU'!R37=0,"",'ASIA Prod. - PU'!R37)</f>
        <v/>
      </c>
      <c r="O450" s="1094" t="str">
        <f>IF('ASIA Prod. - PU'!S37=0,"",'ASIA Prod. - PU'!S37)</f>
        <v/>
      </c>
      <c r="P450" s="973" t="str">
        <f>IF('ASIA Prod. - PU'!T37=0,"",'ASIA Prod. - PU'!T37)</f>
        <v/>
      </c>
      <c r="Q450" s="973" t="str">
        <f>IF('ASIA Prod. - PU'!U37=0,"",'ASIA Prod. - PU'!U37)</f>
        <v/>
      </c>
      <c r="R450" s="1094" t="str">
        <f>IF('ASIA Prod. - PU'!V37=0,"",'ASIA Prod. - PU'!V37)</f>
        <v/>
      </c>
      <c r="S450" s="1094" t="str">
        <f>IF('ASIA Prod. - PU'!W37=0,"",'ASIA Prod. - PU'!W37)</f>
        <v/>
      </c>
      <c r="T450" s="973" t="str">
        <f>IF('ASIA Prod. - PU'!X37=0,"",'ASIA Prod. - PU'!X37)</f>
        <v/>
      </c>
      <c r="U450" s="1094" t="str">
        <f>IF('ASIA Prod. - PU'!Y37=0,"",'ASIA Prod. - PU'!Y37)</f>
        <v/>
      </c>
      <c r="V450" s="1094" t="str">
        <f>IF('ASIA Prod. - PU'!Z37=0,"",'ASIA Prod. - PU'!Z37)</f>
        <v/>
      </c>
      <c r="W450" s="1095" t="str">
        <f>IF('ASIA Prod. - PU'!AA37=0,"",'ASIA Prod. - PU'!AA37)</f>
        <v/>
      </c>
      <c r="X450" s="1095" t="str">
        <f>IF('ASIA Prod. - PU'!AB37=0,"",'ASIA Prod. - PU'!AB37)</f>
        <v/>
      </c>
      <c r="Y450" s="1095" t="str">
        <f>IF('ASIA Prod. - PU'!AC37=0,"",'ASIA Prod. - PU'!AC37)</f>
        <v/>
      </c>
      <c r="Z450" s="1059" t="str">
        <f>IF('ASIA Prod. - PU'!AD37=0,"",'ASIA Prod. - PU'!AD37)</f>
        <v/>
      </c>
    </row>
    <row r="451" spans="3:26" ht="15.6">
      <c r="C451" s="611" t="s">
        <v>31426</v>
      </c>
      <c r="D451" s="831" t="s">
        <v>30692</v>
      </c>
      <c r="E451" s="831" t="s">
        <v>31427</v>
      </c>
      <c r="F451" s="828">
        <f t="shared" si="14"/>
        <v>0</v>
      </c>
      <c r="G451" s="1057"/>
      <c r="H451" s="1093" t="str">
        <f>IF('ASIA Prod. - PU'!L38=0,"",'ASIA Prod. - PU'!L38)</f>
        <v/>
      </c>
      <c r="I451" s="973" t="str">
        <f>IF('ASIA Prod. - PU'!M38=0,"",'ASIA Prod. - PU'!M38)</f>
        <v/>
      </c>
      <c r="J451" s="1094" t="str">
        <f>IF('ASIA Prod. - PU'!N38=0,"",'ASIA Prod. - PU'!N38)</f>
        <v/>
      </c>
      <c r="K451" s="973" t="str">
        <f>IF('ASIA Prod. - PU'!O38=0,"",'ASIA Prod. - PU'!O38)</f>
        <v/>
      </c>
      <c r="L451" s="1094" t="str">
        <f>IF('ASIA Prod. - PU'!P38=0,"",'ASIA Prod. - PU'!P38)</f>
        <v/>
      </c>
      <c r="M451" s="1094" t="str">
        <f>IF('ASIA Prod. - PU'!Q38=0,"",'ASIA Prod. - PU'!Q38)</f>
        <v/>
      </c>
      <c r="N451" s="1094" t="str">
        <f>IF('ASIA Prod. - PU'!R38=0,"",'ASIA Prod. - PU'!R38)</f>
        <v/>
      </c>
      <c r="O451" s="1094" t="str">
        <f>IF('ASIA Prod. - PU'!S38=0,"",'ASIA Prod. - PU'!S38)</f>
        <v/>
      </c>
      <c r="P451" s="973" t="str">
        <f>IF('ASIA Prod. - PU'!T38=0,"",'ASIA Prod. - PU'!T38)</f>
        <v/>
      </c>
      <c r="Q451" s="973" t="str">
        <f>IF('ASIA Prod. - PU'!U38=0,"",'ASIA Prod. - PU'!U38)</f>
        <v/>
      </c>
      <c r="R451" s="1094" t="str">
        <f>IF('ASIA Prod. - PU'!V38=0,"",'ASIA Prod. - PU'!V38)</f>
        <v/>
      </c>
      <c r="S451" s="1094" t="str">
        <f>IF('ASIA Prod. - PU'!W38=0,"",'ASIA Prod. - PU'!W38)</f>
        <v/>
      </c>
      <c r="T451" s="973" t="str">
        <f>IF('ASIA Prod. - PU'!X38=0,"",'ASIA Prod. - PU'!X38)</f>
        <v/>
      </c>
      <c r="U451" s="1094" t="str">
        <f>IF('ASIA Prod. - PU'!Y38=0,"",'ASIA Prod. - PU'!Y38)</f>
        <v/>
      </c>
      <c r="V451" s="1094" t="str">
        <f>IF('ASIA Prod. - PU'!Z38=0,"",'ASIA Prod. - PU'!Z38)</f>
        <v/>
      </c>
      <c r="W451" s="1095" t="str">
        <f>IF('ASIA Prod. - PU'!AA38=0,"",'ASIA Prod. - PU'!AA38)</f>
        <v/>
      </c>
      <c r="X451" s="1095" t="str">
        <f>IF('ASIA Prod. - PU'!AB38=0,"",'ASIA Prod. - PU'!AB38)</f>
        <v/>
      </c>
      <c r="Y451" s="1095" t="str">
        <f>IF('ASIA Prod. - PU'!AC38=0,"",'ASIA Prod. - PU'!AC38)</f>
        <v/>
      </c>
      <c r="Z451" s="1059" t="str">
        <f>IF('ASIA Prod. - PU'!AD38=0,"",'ASIA Prod. - PU'!AD38)</f>
        <v/>
      </c>
    </row>
    <row r="452" spans="3:26" ht="15.6">
      <c r="C452" s="611" t="s">
        <v>31428</v>
      </c>
      <c r="D452" s="831" t="s">
        <v>30692</v>
      </c>
      <c r="E452" s="831" t="s">
        <v>31429</v>
      </c>
      <c r="F452" s="828">
        <f t="shared" si="14"/>
        <v>0</v>
      </c>
      <c r="G452" s="1057"/>
      <c r="H452" s="1093" t="str">
        <f>IF('ASIA Prod. - PU'!L39=0,"",'ASIA Prod. - PU'!L39)</f>
        <v/>
      </c>
      <c r="I452" s="973" t="str">
        <f>IF('ASIA Prod. - PU'!M39=0,"",'ASIA Prod. - PU'!M39)</f>
        <v/>
      </c>
      <c r="J452" s="1094" t="str">
        <f>IF('ASIA Prod. - PU'!N39=0,"",'ASIA Prod. - PU'!N39)</f>
        <v/>
      </c>
      <c r="K452" s="973" t="str">
        <f>IF('ASIA Prod. - PU'!O39=0,"",'ASIA Prod. - PU'!O39)</f>
        <v/>
      </c>
      <c r="L452" s="1094" t="str">
        <f>IF('ASIA Prod. - PU'!P39=0,"",'ASIA Prod. - PU'!P39)</f>
        <v/>
      </c>
      <c r="M452" s="1094" t="str">
        <f>IF('ASIA Prod. - PU'!Q39=0,"",'ASIA Prod. - PU'!Q39)</f>
        <v/>
      </c>
      <c r="N452" s="1094" t="str">
        <f>IF('ASIA Prod. - PU'!R39=0,"",'ASIA Prod. - PU'!R39)</f>
        <v/>
      </c>
      <c r="O452" s="1094" t="str">
        <f>IF('ASIA Prod. - PU'!S39=0,"",'ASIA Prod. - PU'!S39)</f>
        <v/>
      </c>
      <c r="P452" s="973" t="str">
        <f>IF('ASIA Prod. - PU'!T39=0,"",'ASIA Prod. - PU'!T39)</f>
        <v/>
      </c>
      <c r="Q452" s="973" t="str">
        <f>IF('ASIA Prod. - PU'!U39=0,"",'ASIA Prod. - PU'!U39)</f>
        <v/>
      </c>
      <c r="R452" s="1094" t="str">
        <f>IF('ASIA Prod. - PU'!V39=0,"",'ASIA Prod. - PU'!V39)</f>
        <v/>
      </c>
      <c r="S452" s="1094" t="str">
        <f>IF('ASIA Prod. - PU'!W39=0,"",'ASIA Prod. - PU'!W39)</f>
        <v/>
      </c>
      <c r="T452" s="973" t="str">
        <f>IF('ASIA Prod. - PU'!X39=0,"",'ASIA Prod. - PU'!X39)</f>
        <v/>
      </c>
      <c r="U452" s="1094" t="str">
        <f>IF('ASIA Prod. - PU'!Y39=0,"",'ASIA Prod. - PU'!Y39)</f>
        <v/>
      </c>
      <c r="V452" s="1094" t="str">
        <f>IF('ASIA Prod. - PU'!Z39=0,"",'ASIA Prod. - PU'!Z39)</f>
        <v/>
      </c>
      <c r="W452" s="1095" t="str">
        <f>IF('ASIA Prod. - PU'!AA39=0,"",'ASIA Prod. - PU'!AA39)</f>
        <v/>
      </c>
      <c r="X452" s="1095" t="str">
        <f>IF('ASIA Prod. - PU'!AB39=0,"",'ASIA Prod. - PU'!AB39)</f>
        <v/>
      </c>
      <c r="Y452" s="1095" t="str">
        <f>IF('ASIA Prod. - PU'!AC39=0,"",'ASIA Prod. - PU'!AC39)</f>
        <v/>
      </c>
      <c r="Z452" s="1059" t="str">
        <f>IF('ASIA Prod. - PU'!AD39=0,"",'ASIA Prod. - PU'!AD39)</f>
        <v/>
      </c>
    </row>
    <row r="453" spans="3:26" ht="15.6">
      <c r="C453" s="611" t="s">
        <v>31430</v>
      </c>
      <c r="D453" s="831" t="s">
        <v>30692</v>
      </c>
      <c r="E453" s="831" t="s">
        <v>31431</v>
      </c>
      <c r="F453" s="828">
        <f t="shared" ref="F453:F479" si="15">SUM(H453:Z453)</f>
        <v>0</v>
      </c>
      <c r="G453" s="1057"/>
      <c r="H453" s="1093" t="str">
        <f>IF('ASIA Prod. - PU'!L40=0,"",'ASIA Prod. - PU'!L40)</f>
        <v/>
      </c>
      <c r="I453" s="973" t="str">
        <f>IF('ASIA Prod. - PU'!M40=0,"",'ASIA Prod. - PU'!M40)</f>
        <v/>
      </c>
      <c r="J453" s="1094" t="str">
        <f>IF('ASIA Prod. - PU'!N40=0,"",'ASIA Prod. - PU'!N40)</f>
        <v/>
      </c>
      <c r="K453" s="973" t="str">
        <f>IF('ASIA Prod. - PU'!O40=0,"",'ASIA Prod. - PU'!O40)</f>
        <v/>
      </c>
      <c r="L453" s="1094" t="str">
        <f>IF('ASIA Prod. - PU'!P40=0,"",'ASIA Prod. - PU'!P40)</f>
        <v/>
      </c>
      <c r="M453" s="1094" t="str">
        <f>IF('ASIA Prod. - PU'!Q40=0,"",'ASIA Prod. - PU'!Q40)</f>
        <v/>
      </c>
      <c r="N453" s="1094" t="str">
        <f>IF('ASIA Prod. - PU'!R40=0,"",'ASIA Prod. - PU'!R40)</f>
        <v/>
      </c>
      <c r="O453" s="1094" t="str">
        <f>IF('ASIA Prod. - PU'!S40=0,"",'ASIA Prod. - PU'!S40)</f>
        <v/>
      </c>
      <c r="P453" s="973" t="str">
        <f>IF('ASIA Prod. - PU'!T40=0,"",'ASIA Prod. - PU'!T40)</f>
        <v/>
      </c>
      <c r="Q453" s="973" t="str">
        <f>IF('ASIA Prod. - PU'!U40=0,"",'ASIA Prod. - PU'!U40)</f>
        <v/>
      </c>
      <c r="R453" s="1094" t="str">
        <f>IF('ASIA Prod. - PU'!V40=0,"",'ASIA Prod. - PU'!V40)</f>
        <v/>
      </c>
      <c r="S453" s="1094" t="str">
        <f>IF('ASIA Prod. - PU'!W40=0,"",'ASIA Prod. - PU'!W40)</f>
        <v/>
      </c>
      <c r="T453" s="973" t="str">
        <f>IF('ASIA Prod. - PU'!X40=0,"",'ASIA Prod. - PU'!X40)</f>
        <v/>
      </c>
      <c r="U453" s="1094" t="str">
        <f>IF('ASIA Prod. - PU'!Y40=0,"",'ASIA Prod. - PU'!Y40)</f>
        <v/>
      </c>
      <c r="V453" s="1094" t="str">
        <f>IF('ASIA Prod. - PU'!Z40=0,"",'ASIA Prod. - PU'!Z40)</f>
        <v/>
      </c>
      <c r="W453" s="1095" t="str">
        <f>IF('ASIA Prod. - PU'!AA40=0,"",'ASIA Prod. - PU'!AA40)</f>
        <v/>
      </c>
      <c r="X453" s="1095" t="str">
        <f>IF('ASIA Prod. - PU'!AB40=0,"",'ASIA Prod. - PU'!AB40)</f>
        <v/>
      </c>
      <c r="Y453" s="1095" t="str">
        <f>IF('ASIA Prod. - PU'!AC40=0,"",'ASIA Prod. - PU'!AC40)</f>
        <v/>
      </c>
      <c r="Z453" s="1059" t="str">
        <f>IF('ASIA Prod. - PU'!AD40=0,"",'ASIA Prod. - PU'!AD40)</f>
        <v/>
      </c>
    </row>
    <row r="454" spans="3:26" ht="15.6">
      <c r="C454" s="611" t="s">
        <v>31432</v>
      </c>
      <c r="D454" s="831" t="s">
        <v>30692</v>
      </c>
      <c r="E454" s="831" t="s">
        <v>31433</v>
      </c>
      <c r="F454" s="828">
        <f t="shared" si="15"/>
        <v>0</v>
      </c>
      <c r="G454" s="1057"/>
      <c r="H454" s="1093" t="str">
        <f>IF('ASIA Prod. - PU'!L41=0,"",'ASIA Prod. - PU'!L41)</f>
        <v/>
      </c>
      <c r="I454" s="973" t="str">
        <f>IF('ASIA Prod. - PU'!M41=0,"",'ASIA Prod. - PU'!M41)</f>
        <v/>
      </c>
      <c r="J454" s="1094" t="str">
        <f>IF('ASIA Prod. - PU'!N41=0,"",'ASIA Prod. - PU'!N41)</f>
        <v/>
      </c>
      <c r="K454" s="973" t="str">
        <f>IF('ASIA Prod. - PU'!O41=0,"",'ASIA Prod. - PU'!O41)</f>
        <v/>
      </c>
      <c r="L454" s="1094" t="str">
        <f>IF('ASIA Prod. - PU'!P41=0,"",'ASIA Prod. - PU'!P41)</f>
        <v/>
      </c>
      <c r="M454" s="1094" t="str">
        <f>IF('ASIA Prod. - PU'!Q41=0,"",'ASIA Prod. - PU'!Q41)</f>
        <v/>
      </c>
      <c r="N454" s="1094" t="str">
        <f>IF('ASIA Prod. - PU'!R41=0,"",'ASIA Prod. - PU'!R41)</f>
        <v/>
      </c>
      <c r="O454" s="1094" t="str">
        <f>IF('ASIA Prod. - PU'!S41=0,"",'ASIA Prod. - PU'!S41)</f>
        <v/>
      </c>
      <c r="P454" s="973" t="str">
        <f>IF('ASIA Prod. - PU'!T41=0,"",'ASIA Prod. - PU'!T41)</f>
        <v/>
      </c>
      <c r="Q454" s="973" t="str">
        <f>IF('ASIA Prod. - PU'!U41=0,"",'ASIA Prod. - PU'!U41)</f>
        <v/>
      </c>
      <c r="R454" s="1094" t="str">
        <f>IF('ASIA Prod. - PU'!V41=0,"",'ASIA Prod. - PU'!V41)</f>
        <v/>
      </c>
      <c r="S454" s="1094" t="str">
        <f>IF('ASIA Prod. - PU'!W41=0,"",'ASIA Prod. - PU'!W41)</f>
        <v/>
      </c>
      <c r="T454" s="973" t="str">
        <f>IF('ASIA Prod. - PU'!X41=0,"",'ASIA Prod. - PU'!X41)</f>
        <v/>
      </c>
      <c r="U454" s="1094" t="str">
        <f>IF('ASIA Prod. - PU'!Y41=0,"",'ASIA Prod. - PU'!Y41)</f>
        <v/>
      </c>
      <c r="V454" s="1094" t="str">
        <f>IF('ASIA Prod. - PU'!Z41=0,"",'ASIA Prod. - PU'!Z41)</f>
        <v/>
      </c>
      <c r="W454" s="1095" t="str">
        <f>IF('ASIA Prod. - PU'!AA41=0,"",'ASIA Prod. - PU'!AA41)</f>
        <v/>
      </c>
      <c r="X454" s="1095" t="str">
        <f>IF('ASIA Prod. - PU'!AB41=0,"",'ASIA Prod. - PU'!AB41)</f>
        <v/>
      </c>
      <c r="Y454" s="1095" t="str">
        <f>IF('ASIA Prod. - PU'!AC41=0,"",'ASIA Prod. - PU'!AC41)</f>
        <v/>
      </c>
      <c r="Z454" s="1059" t="str">
        <f>IF('ASIA Prod. - PU'!AD41=0,"",'ASIA Prod. - PU'!AD41)</f>
        <v/>
      </c>
    </row>
    <row r="455" spans="3:26" ht="15.6">
      <c r="C455" s="611" t="s">
        <v>31434</v>
      </c>
      <c r="D455" s="831" t="s">
        <v>30692</v>
      </c>
      <c r="E455" s="831" t="s">
        <v>31435</v>
      </c>
      <c r="F455" s="828">
        <f t="shared" si="15"/>
        <v>0</v>
      </c>
      <c r="G455" s="1057"/>
      <c r="H455" s="1093" t="str">
        <f>IF('ASIA Prod. - PU'!L42=0,"",'ASIA Prod. - PU'!L42)</f>
        <v/>
      </c>
      <c r="I455" s="973" t="str">
        <f>IF('ASIA Prod. - PU'!M42=0,"",'ASIA Prod. - PU'!M42)</f>
        <v/>
      </c>
      <c r="J455" s="1094" t="str">
        <f>IF('ASIA Prod. - PU'!N42=0,"",'ASIA Prod. - PU'!N42)</f>
        <v/>
      </c>
      <c r="K455" s="973" t="str">
        <f>IF('ASIA Prod. - PU'!O42=0,"",'ASIA Prod. - PU'!O42)</f>
        <v/>
      </c>
      <c r="L455" s="1094" t="str">
        <f>IF('ASIA Prod. - PU'!P42=0,"",'ASIA Prod. - PU'!P42)</f>
        <v/>
      </c>
      <c r="M455" s="1094" t="str">
        <f>IF('ASIA Prod. - PU'!Q42=0,"",'ASIA Prod. - PU'!Q42)</f>
        <v/>
      </c>
      <c r="N455" s="1094" t="str">
        <f>IF('ASIA Prod. - PU'!R42=0,"",'ASIA Prod. - PU'!R42)</f>
        <v/>
      </c>
      <c r="O455" s="1094" t="str">
        <f>IF('ASIA Prod. - PU'!S42=0,"",'ASIA Prod. - PU'!S42)</f>
        <v/>
      </c>
      <c r="P455" s="973" t="str">
        <f>IF('ASIA Prod. - PU'!T42=0,"",'ASIA Prod. - PU'!T42)</f>
        <v/>
      </c>
      <c r="Q455" s="973" t="str">
        <f>IF('ASIA Prod. - PU'!U42=0,"",'ASIA Prod. - PU'!U42)</f>
        <v/>
      </c>
      <c r="R455" s="1094" t="str">
        <f>IF('ASIA Prod. - PU'!V42=0,"",'ASIA Prod. - PU'!V42)</f>
        <v/>
      </c>
      <c r="S455" s="1094" t="str">
        <f>IF('ASIA Prod. - PU'!W42=0,"",'ASIA Prod. - PU'!W42)</f>
        <v/>
      </c>
      <c r="T455" s="973" t="str">
        <f>IF('ASIA Prod. - PU'!X42=0,"",'ASIA Prod. - PU'!X42)</f>
        <v/>
      </c>
      <c r="U455" s="1094" t="str">
        <f>IF('ASIA Prod. - PU'!Y42=0,"",'ASIA Prod. - PU'!Y42)</f>
        <v/>
      </c>
      <c r="V455" s="1094" t="str">
        <f>IF('ASIA Prod. - PU'!Z42=0,"",'ASIA Prod. - PU'!Z42)</f>
        <v/>
      </c>
      <c r="W455" s="1095" t="str">
        <f>IF('ASIA Prod. - PU'!AA42=0,"",'ASIA Prod. - PU'!AA42)</f>
        <v/>
      </c>
      <c r="X455" s="1095" t="str">
        <f>IF('ASIA Prod. - PU'!AB42=0,"",'ASIA Prod. - PU'!AB42)</f>
        <v/>
      </c>
      <c r="Y455" s="1095" t="str">
        <f>IF('ASIA Prod. - PU'!AC42=0,"",'ASIA Prod. - PU'!AC42)</f>
        <v/>
      </c>
      <c r="Z455" s="1059" t="str">
        <f>IF('ASIA Prod. - PU'!AD42=0,"",'ASIA Prod. - PU'!AD42)</f>
        <v/>
      </c>
    </row>
    <row r="456" spans="3:26" ht="15.6">
      <c r="C456" s="611" t="s">
        <v>31436</v>
      </c>
      <c r="D456" s="831" t="s">
        <v>30692</v>
      </c>
      <c r="E456" s="831" t="s">
        <v>31437</v>
      </c>
      <c r="F456" s="828">
        <f t="shared" si="15"/>
        <v>0</v>
      </c>
      <c r="G456" s="1057"/>
      <c r="H456" s="1093" t="str">
        <f>IF('ASIA Prod. - PU'!L43=0,"",'ASIA Prod. - PU'!L43)</f>
        <v/>
      </c>
      <c r="I456" s="973" t="str">
        <f>IF('ASIA Prod. - PU'!M43=0,"",'ASIA Prod. - PU'!M43)</f>
        <v/>
      </c>
      <c r="J456" s="1094" t="str">
        <f>IF('ASIA Prod. - PU'!N43=0,"",'ASIA Prod. - PU'!N43)</f>
        <v/>
      </c>
      <c r="K456" s="973" t="str">
        <f>IF('ASIA Prod. - PU'!O43=0,"",'ASIA Prod. - PU'!O43)</f>
        <v/>
      </c>
      <c r="L456" s="1094" t="str">
        <f>IF('ASIA Prod. - PU'!P43=0,"",'ASIA Prod. - PU'!P43)</f>
        <v/>
      </c>
      <c r="M456" s="1094" t="str">
        <f>IF('ASIA Prod. - PU'!Q43=0,"",'ASIA Prod. - PU'!Q43)</f>
        <v/>
      </c>
      <c r="N456" s="1094" t="str">
        <f>IF('ASIA Prod. - PU'!R43=0,"",'ASIA Prod. - PU'!R43)</f>
        <v/>
      </c>
      <c r="O456" s="1094" t="str">
        <f>IF('ASIA Prod. - PU'!S43=0,"",'ASIA Prod. - PU'!S43)</f>
        <v/>
      </c>
      <c r="P456" s="973" t="str">
        <f>IF('ASIA Prod. - PU'!T43=0,"",'ASIA Prod. - PU'!T43)</f>
        <v/>
      </c>
      <c r="Q456" s="973" t="str">
        <f>IF('ASIA Prod. - PU'!U43=0,"",'ASIA Prod. - PU'!U43)</f>
        <v/>
      </c>
      <c r="R456" s="1094" t="str">
        <f>IF('ASIA Prod. - PU'!V43=0,"",'ASIA Prod. - PU'!V43)</f>
        <v/>
      </c>
      <c r="S456" s="1094" t="str">
        <f>IF('ASIA Prod. - PU'!W43=0,"",'ASIA Prod. - PU'!W43)</f>
        <v/>
      </c>
      <c r="T456" s="973" t="str">
        <f>IF('ASIA Prod. - PU'!X43=0,"",'ASIA Prod. - PU'!X43)</f>
        <v/>
      </c>
      <c r="U456" s="1094" t="str">
        <f>IF('ASIA Prod. - PU'!Y43=0,"",'ASIA Prod. - PU'!Y43)</f>
        <v/>
      </c>
      <c r="V456" s="1094" t="str">
        <f>IF('ASIA Prod. - PU'!Z43=0,"",'ASIA Prod. - PU'!Z43)</f>
        <v/>
      </c>
      <c r="W456" s="1095" t="str">
        <f>IF('ASIA Prod. - PU'!AA43=0,"",'ASIA Prod. - PU'!AA43)</f>
        <v/>
      </c>
      <c r="X456" s="1095" t="str">
        <f>IF('ASIA Prod. - PU'!AB43=0,"",'ASIA Prod. - PU'!AB43)</f>
        <v/>
      </c>
      <c r="Y456" s="1095" t="str">
        <f>IF('ASIA Prod. - PU'!AC43=0,"",'ASIA Prod. - PU'!AC43)</f>
        <v/>
      </c>
      <c r="Z456" s="1059" t="str">
        <f>IF('ASIA Prod. - PU'!AD43=0,"",'ASIA Prod. - PU'!AD43)</f>
        <v/>
      </c>
    </row>
    <row r="457" spans="3:26" ht="15.6">
      <c r="C457" s="611" t="s">
        <v>31438</v>
      </c>
      <c r="D457" s="831" t="s">
        <v>30692</v>
      </c>
      <c r="E457" s="831" t="s">
        <v>31439</v>
      </c>
      <c r="F457" s="828">
        <f t="shared" si="15"/>
        <v>0</v>
      </c>
      <c r="G457" s="1057"/>
      <c r="H457" s="1093" t="str">
        <f>IF('ASIA Prod. - PU'!L44=0,"",'ASIA Prod. - PU'!L44)</f>
        <v/>
      </c>
      <c r="I457" s="973" t="str">
        <f>IF('ASIA Prod. - PU'!M44=0,"",'ASIA Prod. - PU'!M44)</f>
        <v/>
      </c>
      <c r="J457" s="1094" t="str">
        <f>IF('ASIA Prod. - PU'!N44=0,"",'ASIA Prod. - PU'!N44)</f>
        <v/>
      </c>
      <c r="K457" s="973" t="str">
        <f>IF('ASIA Prod. - PU'!O44=0,"",'ASIA Prod. - PU'!O44)</f>
        <v/>
      </c>
      <c r="L457" s="1094" t="str">
        <f>IF('ASIA Prod. - PU'!P44=0,"",'ASIA Prod. - PU'!P44)</f>
        <v/>
      </c>
      <c r="M457" s="1094" t="str">
        <f>IF('ASIA Prod. - PU'!Q44=0,"",'ASIA Prod. - PU'!Q44)</f>
        <v/>
      </c>
      <c r="N457" s="1094" t="str">
        <f>IF('ASIA Prod. - PU'!R44=0,"",'ASIA Prod. - PU'!R44)</f>
        <v/>
      </c>
      <c r="O457" s="1094" t="str">
        <f>IF('ASIA Prod. - PU'!S44=0,"",'ASIA Prod. - PU'!S44)</f>
        <v/>
      </c>
      <c r="P457" s="973" t="str">
        <f>IF('ASIA Prod. - PU'!T44=0,"",'ASIA Prod. - PU'!T44)</f>
        <v/>
      </c>
      <c r="Q457" s="973" t="str">
        <f>IF('ASIA Prod. - PU'!U44=0,"",'ASIA Prod. - PU'!U44)</f>
        <v/>
      </c>
      <c r="R457" s="1094" t="str">
        <f>IF('ASIA Prod. - PU'!V44=0,"",'ASIA Prod. - PU'!V44)</f>
        <v/>
      </c>
      <c r="S457" s="1094" t="str">
        <f>IF('ASIA Prod. - PU'!W44=0,"",'ASIA Prod. - PU'!W44)</f>
        <v/>
      </c>
      <c r="T457" s="973" t="str">
        <f>IF('ASIA Prod. - PU'!X44=0,"",'ASIA Prod. - PU'!X44)</f>
        <v/>
      </c>
      <c r="U457" s="1094" t="str">
        <f>IF('ASIA Prod. - PU'!Y44=0,"",'ASIA Prod. - PU'!Y44)</f>
        <v/>
      </c>
      <c r="V457" s="1094" t="str">
        <f>IF('ASIA Prod. - PU'!Z44=0,"",'ASIA Prod. - PU'!Z44)</f>
        <v/>
      </c>
      <c r="W457" s="1095" t="str">
        <f>IF('ASIA Prod. - PU'!AA44=0,"",'ASIA Prod. - PU'!AA44)</f>
        <v/>
      </c>
      <c r="X457" s="1095" t="str">
        <f>IF('ASIA Prod. - PU'!AB44=0,"",'ASIA Prod. - PU'!AB44)</f>
        <v/>
      </c>
      <c r="Y457" s="1095" t="str">
        <f>IF('ASIA Prod. - PU'!AC44=0,"",'ASIA Prod. - PU'!AC44)</f>
        <v/>
      </c>
      <c r="Z457" s="1059" t="str">
        <f>IF('ASIA Prod. - PU'!AD44=0,"",'ASIA Prod. - PU'!AD44)</f>
        <v/>
      </c>
    </row>
    <row r="458" spans="3:26" ht="15.6">
      <c r="C458" s="611" t="s">
        <v>31440</v>
      </c>
      <c r="D458" s="831" t="s">
        <v>30692</v>
      </c>
      <c r="E458" s="831" t="s">
        <v>31441</v>
      </c>
      <c r="F458" s="828">
        <f t="shared" si="15"/>
        <v>0</v>
      </c>
      <c r="G458" s="1057"/>
      <c r="H458" s="1093" t="str">
        <f>IF('ASIA Prod. - PU'!L45=0,"",'ASIA Prod. - PU'!L45)</f>
        <v/>
      </c>
      <c r="I458" s="973" t="str">
        <f>IF('ASIA Prod. - PU'!M45=0,"",'ASIA Prod. - PU'!M45)</f>
        <v/>
      </c>
      <c r="J458" s="1094" t="str">
        <f>IF('ASIA Prod. - PU'!N45=0,"",'ASIA Prod. - PU'!N45)</f>
        <v/>
      </c>
      <c r="K458" s="973" t="str">
        <f>IF('ASIA Prod. - PU'!O45=0,"",'ASIA Prod. - PU'!O45)</f>
        <v/>
      </c>
      <c r="L458" s="1094" t="str">
        <f>IF('ASIA Prod. - PU'!P45=0,"",'ASIA Prod. - PU'!P45)</f>
        <v/>
      </c>
      <c r="M458" s="1094" t="str">
        <f>IF('ASIA Prod. - PU'!Q45=0,"",'ASIA Prod. - PU'!Q45)</f>
        <v/>
      </c>
      <c r="N458" s="1094" t="str">
        <f>IF('ASIA Prod. - PU'!R45=0,"",'ASIA Prod. - PU'!R45)</f>
        <v/>
      </c>
      <c r="O458" s="1094" t="str">
        <f>IF('ASIA Prod. - PU'!S45=0,"",'ASIA Prod. - PU'!S45)</f>
        <v/>
      </c>
      <c r="P458" s="973" t="str">
        <f>IF('ASIA Prod. - PU'!T45=0,"",'ASIA Prod. - PU'!T45)</f>
        <v/>
      </c>
      <c r="Q458" s="973" t="str">
        <f>IF('ASIA Prod. - PU'!U45=0,"",'ASIA Prod. - PU'!U45)</f>
        <v/>
      </c>
      <c r="R458" s="1094" t="str">
        <f>IF('ASIA Prod. - PU'!V45=0,"",'ASIA Prod. - PU'!V45)</f>
        <v/>
      </c>
      <c r="S458" s="1094" t="str">
        <f>IF('ASIA Prod. - PU'!W45=0,"",'ASIA Prod. - PU'!W45)</f>
        <v/>
      </c>
      <c r="T458" s="973" t="str">
        <f>IF('ASIA Prod. - PU'!X45=0,"",'ASIA Prod. - PU'!X45)</f>
        <v/>
      </c>
      <c r="U458" s="1094" t="str">
        <f>IF('ASIA Prod. - PU'!Y45=0,"",'ASIA Prod. - PU'!Y45)</f>
        <v/>
      </c>
      <c r="V458" s="1094" t="str">
        <f>IF('ASIA Prod. - PU'!Z45=0,"",'ASIA Prod. - PU'!Z45)</f>
        <v/>
      </c>
      <c r="W458" s="1095" t="str">
        <f>IF('ASIA Prod. - PU'!AA45=0,"",'ASIA Prod. - PU'!AA45)</f>
        <v/>
      </c>
      <c r="X458" s="1095" t="str">
        <f>IF('ASIA Prod. - PU'!AB45=0,"",'ASIA Prod. - PU'!AB45)</f>
        <v/>
      </c>
      <c r="Y458" s="1095" t="str">
        <f>IF('ASIA Prod. - PU'!AC45=0,"",'ASIA Prod. - PU'!AC45)</f>
        <v/>
      </c>
      <c r="Z458" s="1059" t="str">
        <f>IF('ASIA Prod. - PU'!AD45=0,"",'ASIA Prod. - PU'!AD45)</f>
        <v/>
      </c>
    </row>
    <row r="459" spans="3:26" ht="15.6">
      <c r="C459" s="611" t="s">
        <v>31442</v>
      </c>
      <c r="D459" s="831" t="s">
        <v>30692</v>
      </c>
      <c r="E459" s="831" t="s">
        <v>31443</v>
      </c>
      <c r="F459" s="828">
        <f t="shared" si="15"/>
        <v>0</v>
      </c>
      <c r="G459" s="1057"/>
      <c r="H459" s="1093" t="str">
        <f>IF('ASIA Prod. - PU'!L46=0,"",'ASIA Prod. - PU'!L46)</f>
        <v/>
      </c>
      <c r="I459" s="973" t="str">
        <f>IF('ASIA Prod. - PU'!M46=0,"",'ASIA Prod. - PU'!M46)</f>
        <v/>
      </c>
      <c r="J459" s="1094" t="str">
        <f>IF('ASIA Prod. - PU'!N46=0,"",'ASIA Prod. - PU'!N46)</f>
        <v/>
      </c>
      <c r="K459" s="973" t="str">
        <f>IF('ASIA Prod. - PU'!O46=0,"",'ASIA Prod. - PU'!O46)</f>
        <v/>
      </c>
      <c r="L459" s="1094" t="str">
        <f>IF('ASIA Prod. - PU'!P46=0,"",'ASIA Prod. - PU'!P46)</f>
        <v/>
      </c>
      <c r="M459" s="1094" t="str">
        <f>IF('ASIA Prod. - PU'!Q46=0,"",'ASIA Prod. - PU'!Q46)</f>
        <v/>
      </c>
      <c r="N459" s="1094" t="str">
        <f>IF('ASIA Prod. - PU'!R46=0,"",'ASIA Prod. - PU'!R46)</f>
        <v/>
      </c>
      <c r="O459" s="1094" t="str">
        <f>IF('ASIA Prod. - PU'!S46=0,"",'ASIA Prod. - PU'!S46)</f>
        <v/>
      </c>
      <c r="P459" s="973" t="str">
        <f>IF('ASIA Prod. - PU'!T46=0,"",'ASIA Prod. - PU'!T46)</f>
        <v/>
      </c>
      <c r="Q459" s="973" t="str">
        <f>IF('ASIA Prod. - PU'!U46=0,"",'ASIA Prod. - PU'!U46)</f>
        <v/>
      </c>
      <c r="R459" s="1094" t="str">
        <f>IF('ASIA Prod. - PU'!V46=0,"",'ASIA Prod. - PU'!V46)</f>
        <v/>
      </c>
      <c r="S459" s="1094" t="str">
        <f>IF('ASIA Prod. - PU'!W46=0,"",'ASIA Prod. - PU'!W46)</f>
        <v/>
      </c>
      <c r="T459" s="973" t="str">
        <f>IF('ASIA Prod. - PU'!X46=0,"",'ASIA Prod. - PU'!X46)</f>
        <v/>
      </c>
      <c r="U459" s="1094" t="str">
        <f>IF('ASIA Prod. - PU'!Y46=0,"",'ASIA Prod. - PU'!Y46)</f>
        <v/>
      </c>
      <c r="V459" s="1094" t="str">
        <f>IF('ASIA Prod. - PU'!Z46=0,"",'ASIA Prod. - PU'!Z46)</f>
        <v/>
      </c>
      <c r="W459" s="1095" t="str">
        <f>IF('ASIA Prod. - PU'!AA46=0,"",'ASIA Prod. - PU'!AA46)</f>
        <v/>
      </c>
      <c r="X459" s="1095" t="str">
        <f>IF('ASIA Prod. - PU'!AB46=0,"",'ASIA Prod. - PU'!AB46)</f>
        <v/>
      </c>
      <c r="Y459" s="1095" t="str">
        <f>IF('ASIA Prod. - PU'!AC46=0,"",'ASIA Prod. - PU'!AC46)</f>
        <v/>
      </c>
      <c r="Z459" s="1059" t="str">
        <f>IF('ASIA Prod. - PU'!AD46=0,"",'ASIA Prod. - PU'!AD46)</f>
        <v/>
      </c>
    </row>
    <row r="460" spans="3:26" ht="15.6">
      <c r="C460" s="611" t="s">
        <v>31444</v>
      </c>
      <c r="D460" s="831" t="s">
        <v>30692</v>
      </c>
      <c r="E460" s="831" t="s">
        <v>31445</v>
      </c>
      <c r="F460" s="828">
        <f t="shared" si="15"/>
        <v>0</v>
      </c>
      <c r="G460" s="1057"/>
      <c r="H460" s="1093" t="str">
        <f>IF('ASIA Prod. - PU'!L47=0,"",'ASIA Prod. - PU'!L47)</f>
        <v/>
      </c>
      <c r="I460" s="973" t="str">
        <f>IF('ASIA Prod. - PU'!M47=0,"",'ASIA Prod. - PU'!M47)</f>
        <v/>
      </c>
      <c r="J460" s="1094" t="str">
        <f>IF('ASIA Prod. - PU'!N47=0,"",'ASIA Prod. - PU'!N47)</f>
        <v/>
      </c>
      <c r="K460" s="973" t="str">
        <f>IF('ASIA Prod. - PU'!O47=0,"",'ASIA Prod. - PU'!O47)</f>
        <v/>
      </c>
      <c r="L460" s="1094" t="str">
        <f>IF('ASIA Prod. - PU'!P47=0,"",'ASIA Prod. - PU'!P47)</f>
        <v/>
      </c>
      <c r="M460" s="1094" t="str">
        <f>IF('ASIA Prod. - PU'!Q47=0,"",'ASIA Prod. - PU'!Q47)</f>
        <v/>
      </c>
      <c r="N460" s="1094" t="str">
        <f>IF('ASIA Prod. - PU'!R47=0,"",'ASIA Prod. - PU'!R47)</f>
        <v/>
      </c>
      <c r="O460" s="1094" t="str">
        <f>IF('ASIA Prod. - PU'!S47=0,"",'ASIA Prod. - PU'!S47)</f>
        <v/>
      </c>
      <c r="P460" s="973" t="str">
        <f>IF('ASIA Prod. - PU'!T47=0,"",'ASIA Prod. - PU'!T47)</f>
        <v/>
      </c>
      <c r="Q460" s="973" t="str">
        <f>IF('ASIA Prod. - PU'!U47=0,"",'ASIA Prod. - PU'!U47)</f>
        <v/>
      </c>
      <c r="R460" s="1094" t="str">
        <f>IF('ASIA Prod. - PU'!V47=0,"",'ASIA Prod. - PU'!V47)</f>
        <v/>
      </c>
      <c r="S460" s="1094" t="str">
        <f>IF('ASIA Prod. - PU'!W47=0,"",'ASIA Prod. - PU'!W47)</f>
        <v/>
      </c>
      <c r="T460" s="973" t="str">
        <f>IF('ASIA Prod. - PU'!X47=0,"",'ASIA Prod. - PU'!X47)</f>
        <v/>
      </c>
      <c r="U460" s="1094" t="str">
        <f>IF('ASIA Prod. - PU'!Y47=0,"",'ASIA Prod. - PU'!Y47)</f>
        <v/>
      </c>
      <c r="V460" s="1094" t="str">
        <f>IF('ASIA Prod. - PU'!Z47=0,"",'ASIA Prod. - PU'!Z47)</f>
        <v/>
      </c>
      <c r="W460" s="1095" t="str">
        <f>IF('ASIA Prod. - PU'!AA47=0,"",'ASIA Prod. - PU'!AA47)</f>
        <v/>
      </c>
      <c r="X460" s="1095" t="str">
        <f>IF('ASIA Prod. - PU'!AB47=0,"",'ASIA Prod. - PU'!AB47)</f>
        <v/>
      </c>
      <c r="Y460" s="1095" t="str">
        <f>IF('ASIA Prod. - PU'!AC47=0,"",'ASIA Prod. - PU'!AC47)</f>
        <v/>
      </c>
      <c r="Z460" s="1059" t="str">
        <f>IF('ASIA Prod. - PU'!AD47=0,"",'ASIA Prod. - PU'!AD47)</f>
        <v/>
      </c>
    </row>
    <row r="461" spans="3:26" ht="15.6">
      <c r="C461" s="611" t="s">
        <v>31446</v>
      </c>
      <c r="D461" s="831" t="s">
        <v>30692</v>
      </c>
      <c r="E461" s="831" t="s">
        <v>31447</v>
      </c>
      <c r="F461" s="828">
        <f t="shared" si="15"/>
        <v>0</v>
      </c>
      <c r="G461" s="1057"/>
      <c r="H461" s="1093" t="str">
        <f>IF('ASIA Prod. - PU'!L48=0,"",'ASIA Prod. - PU'!L48)</f>
        <v/>
      </c>
      <c r="I461" s="973" t="str">
        <f>IF('ASIA Prod. - PU'!M48=0,"",'ASIA Prod. - PU'!M48)</f>
        <v/>
      </c>
      <c r="J461" s="1094" t="str">
        <f>IF('ASIA Prod. - PU'!N48=0,"",'ASIA Prod. - PU'!N48)</f>
        <v/>
      </c>
      <c r="K461" s="973" t="str">
        <f>IF('ASIA Prod. - PU'!O48=0,"",'ASIA Prod. - PU'!O48)</f>
        <v/>
      </c>
      <c r="L461" s="1094" t="str">
        <f>IF('ASIA Prod. - PU'!P48=0,"",'ASIA Prod. - PU'!P48)</f>
        <v/>
      </c>
      <c r="M461" s="1094" t="str">
        <f>IF('ASIA Prod. - PU'!Q48=0,"",'ASIA Prod. - PU'!Q48)</f>
        <v/>
      </c>
      <c r="N461" s="1094" t="str">
        <f>IF('ASIA Prod. - PU'!R48=0,"",'ASIA Prod. - PU'!R48)</f>
        <v/>
      </c>
      <c r="O461" s="1094" t="str">
        <f>IF('ASIA Prod. - PU'!S48=0,"",'ASIA Prod. - PU'!S48)</f>
        <v/>
      </c>
      <c r="P461" s="973" t="str">
        <f>IF('ASIA Prod. - PU'!T48=0,"",'ASIA Prod. - PU'!T48)</f>
        <v/>
      </c>
      <c r="Q461" s="973" t="str">
        <f>IF('ASIA Prod. - PU'!U48=0,"",'ASIA Prod. - PU'!U48)</f>
        <v/>
      </c>
      <c r="R461" s="1094" t="str">
        <f>IF('ASIA Prod. - PU'!V48=0,"",'ASIA Prod. - PU'!V48)</f>
        <v/>
      </c>
      <c r="S461" s="1094" t="str">
        <f>IF('ASIA Prod. - PU'!W48=0,"",'ASIA Prod. - PU'!W48)</f>
        <v/>
      </c>
      <c r="T461" s="973" t="str">
        <f>IF('ASIA Prod. - PU'!X48=0,"",'ASIA Prod. - PU'!X48)</f>
        <v/>
      </c>
      <c r="U461" s="1094" t="str">
        <f>IF('ASIA Prod. - PU'!Y48=0,"",'ASIA Prod. - PU'!Y48)</f>
        <v/>
      </c>
      <c r="V461" s="1094" t="str">
        <f>IF('ASIA Prod. - PU'!Z48=0,"",'ASIA Prod. - PU'!Z48)</f>
        <v/>
      </c>
      <c r="W461" s="1095" t="str">
        <f>IF('ASIA Prod. - PU'!AA48=0,"",'ASIA Prod. - PU'!AA48)</f>
        <v/>
      </c>
      <c r="X461" s="1095" t="str">
        <f>IF('ASIA Prod. - PU'!AB48=0,"",'ASIA Prod. - PU'!AB48)</f>
        <v/>
      </c>
      <c r="Y461" s="1095" t="str">
        <f>IF('ASIA Prod. - PU'!AC48=0,"",'ASIA Prod. - PU'!AC48)</f>
        <v/>
      </c>
      <c r="Z461" s="1059" t="str">
        <f>IF('ASIA Prod. - PU'!AD48=0,"",'ASIA Prod. - PU'!AD48)</f>
        <v/>
      </c>
    </row>
    <row r="462" spans="3:26" ht="15.6">
      <c r="C462" s="611" t="s">
        <v>31448</v>
      </c>
      <c r="D462" s="831" t="s">
        <v>30692</v>
      </c>
      <c r="E462" s="831" t="s">
        <v>31449</v>
      </c>
      <c r="F462" s="828">
        <f t="shared" si="15"/>
        <v>0</v>
      </c>
      <c r="G462" s="1057"/>
      <c r="H462" s="1093" t="str">
        <f>IF('ASIA Prod. - PU'!L49=0,"",'ASIA Prod. - PU'!L49)</f>
        <v/>
      </c>
      <c r="I462" s="973" t="str">
        <f>IF('ASIA Prod. - PU'!M49=0,"",'ASIA Prod. - PU'!M49)</f>
        <v/>
      </c>
      <c r="J462" s="1094" t="str">
        <f>IF('ASIA Prod. - PU'!N49=0,"",'ASIA Prod. - PU'!N49)</f>
        <v/>
      </c>
      <c r="K462" s="973" t="str">
        <f>IF('ASIA Prod. - PU'!O49=0,"",'ASIA Prod. - PU'!O49)</f>
        <v/>
      </c>
      <c r="L462" s="1094" t="str">
        <f>IF('ASIA Prod. - PU'!P49=0,"",'ASIA Prod. - PU'!P49)</f>
        <v/>
      </c>
      <c r="M462" s="1094" t="str">
        <f>IF('ASIA Prod. - PU'!Q49=0,"",'ASIA Prod. - PU'!Q49)</f>
        <v/>
      </c>
      <c r="N462" s="1094" t="str">
        <f>IF('ASIA Prod. - PU'!R49=0,"",'ASIA Prod. - PU'!R49)</f>
        <v/>
      </c>
      <c r="O462" s="1094" t="str">
        <f>IF('ASIA Prod. - PU'!S49=0,"",'ASIA Prod. - PU'!S49)</f>
        <v/>
      </c>
      <c r="P462" s="973" t="str">
        <f>IF('ASIA Prod. - PU'!T49=0,"",'ASIA Prod. - PU'!T49)</f>
        <v/>
      </c>
      <c r="Q462" s="973" t="str">
        <f>IF('ASIA Prod. - PU'!U49=0,"",'ASIA Prod. - PU'!U49)</f>
        <v/>
      </c>
      <c r="R462" s="1094" t="str">
        <f>IF('ASIA Prod. - PU'!V49=0,"",'ASIA Prod. - PU'!V49)</f>
        <v/>
      </c>
      <c r="S462" s="1094" t="str">
        <f>IF('ASIA Prod. - PU'!W49=0,"",'ASIA Prod. - PU'!W49)</f>
        <v/>
      </c>
      <c r="T462" s="973" t="str">
        <f>IF('ASIA Prod. - PU'!X49=0,"",'ASIA Prod. - PU'!X49)</f>
        <v/>
      </c>
      <c r="U462" s="1094" t="str">
        <f>IF('ASIA Prod. - PU'!Y49=0,"",'ASIA Prod. - PU'!Y49)</f>
        <v/>
      </c>
      <c r="V462" s="1094" t="str">
        <f>IF('ASIA Prod. - PU'!Z49=0,"",'ASIA Prod. - PU'!Z49)</f>
        <v/>
      </c>
      <c r="W462" s="1095" t="str">
        <f>IF('ASIA Prod. - PU'!AA49=0,"",'ASIA Prod. - PU'!AA49)</f>
        <v/>
      </c>
      <c r="X462" s="1095" t="str">
        <f>IF('ASIA Prod. - PU'!AB49=0,"",'ASIA Prod. - PU'!AB49)</f>
        <v/>
      </c>
      <c r="Y462" s="1095" t="str">
        <f>IF('ASIA Prod. - PU'!AC49=0,"",'ASIA Prod. - PU'!AC49)</f>
        <v/>
      </c>
      <c r="Z462" s="1059" t="str">
        <f>IF('ASIA Prod. - PU'!AD49=0,"",'ASIA Prod. - PU'!AD49)</f>
        <v/>
      </c>
    </row>
    <row r="463" spans="3:26" ht="15.6">
      <c r="C463" s="611" t="s">
        <v>31450</v>
      </c>
      <c r="D463" s="831" t="s">
        <v>30692</v>
      </c>
      <c r="E463" s="831" t="s">
        <v>31451</v>
      </c>
      <c r="F463" s="828">
        <f t="shared" si="15"/>
        <v>0</v>
      </c>
      <c r="G463" s="1057"/>
      <c r="H463" s="1093" t="str">
        <f>IF('ASIA Prod. - PU'!L50=0,"",'ASIA Prod. - PU'!L50)</f>
        <v/>
      </c>
      <c r="I463" s="973" t="str">
        <f>IF('ASIA Prod. - PU'!M50=0,"",'ASIA Prod. - PU'!M50)</f>
        <v/>
      </c>
      <c r="J463" s="1094" t="str">
        <f>IF('ASIA Prod. - PU'!N50=0,"",'ASIA Prod. - PU'!N50)</f>
        <v/>
      </c>
      <c r="K463" s="973" t="str">
        <f>IF('ASIA Prod. - PU'!O50=0,"",'ASIA Prod. - PU'!O50)</f>
        <v/>
      </c>
      <c r="L463" s="1094" t="str">
        <f>IF('ASIA Prod. - PU'!P50=0,"",'ASIA Prod. - PU'!P50)</f>
        <v/>
      </c>
      <c r="M463" s="1094" t="str">
        <f>IF('ASIA Prod. - PU'!Q50=0,"",'ASIA Prod. - PU'!Q50)</f>
        <v/>
      </c>
      <c r="N463" s="1094" t="str">
        <f>IF('ASIA Prod. - PU'!R50=0,"",'ASIA Prod. - PU'!R50)</f>
        <v/>
      </c>
      <c r="O463" s="1094" t="str">
        <f>IF('ASIA Prod. - PU'!S50=0,"",'ASIA Prod. - PU'!S50)</f>
        <v/>
      </c>
      <c r="P463" s="973" t="str">
        <f>IF('ASIA Prod. - PU'!T50=0,"",'ASIA Prod. - PU'!T50)</f>
        <v/>
      </c>
      <c r="Q463" s="973" t="str">
        <f>IF('ASIA Prod. - PU'!U50=0,"",'ASIA Prod. - PU'!U50)</f>
        <v/>
      </c>
      <c r="R463" s="1094" t="str">
        <f>IF('ASIA Prod. - PU'!V50=0,"",'ASIA Prod. - PU'!V50)</f>
        <v/>
      </c>
      <c r="S463" s="1094" t="str">
        <f>IF('ASIA Prod. - PU'!W50=0,"",'ASIA Prod. - PU'!W50)</f>
        <v/>
      </c>
      <c r="T463" s="973" t="str">
        <f>IF('ASIA Prod. - PU'!X50=0,"",'ASIA Prod. - PU'!X50)</f>
        <v/>
      </c>
      <c r="U463" s="1094" t="str">
        <f>IF('ASIA Prod. - PU'!Y50=0,"",'ASIA Prod. - PU'!Y50)</f>
        <v/>
      </c>
      <c r="V463" s="1094" t="str">
        <f>IF('ASIA Prod. - PU'!Z50=0,"",'ASIA Prod. - PU'!Z50)</f>
        <v/>
      </c>
      <c r="W463" s="1095" t="str">
        <f>IF('ASIA Prod. - PU'!AA50=0,"",'ASIA Prod. - PU'!AA50)</f>
        <v/>
      </c>
      <c r="X463" s="1095" t="str">
        <f>IF('ASIA Prod. - PU'!AB50=0,"",'ASIA Prod. - PU'!AB50)</f>
        <v/>
      </c>
      <c r="Y463" s="1095" t="str">
        <f>IF('ASIA Prod. - PU'!AC50=0,"",'ASIA Prod. - PU'!AC50)</f>
        <v/>
      </c>
      <c r="Z463" s="1059" t="str">
        <f>IF('ASIA Prod. - PU'!AD50=0,"",'ASIA Prod. - PU'!AD50)</f>
        <v/>
      </c>
    </row>
    <row r="464" spans="3:26" ht="15.6">
      <c r="C464" s="611" t="s">
        <v>31452</v>
      </c>
      <c r="D464" s="831" t="s">
        <v>30692</v>
      </c>
      <c r="E464" s="831" t="s">
        <v>31453</v>
      </c>
      <c r="F464" s="828">
        <f t="shared" si="15"/>
        <v>0</v>
      </c>
      <c r="G464" s="1057"/>
      <c r="H464" s="1093" t="str">
        <f>IF('ASIA Prod. - PU'!L51=0,"",'ASIA Prod. - PU'!L51)</f>
        <v/>
      </c>
      <c r="I464" s="973" t="str">
        <f>IF('ASIA Prod. - PU'!M51=0,"",'ASIA Prod. - PU'!M51)</f>
        <v/>
      </c>
      <c r="J464" s="1094" t="str">
        <f>IF('ASIA Prod. - PU'!N51=0,"",'ASIA Prod. - PU'!N51)</f>
        <v/>
      </c>
      <c r="K464" s="973" t="str">
        <f>IF('ASIA Prod. - PU'!O51=0,"",'ASIA Prod. - PU'!O51)</f>
        <v/>
      </c>
      <c r="L464" s="1094" t="str">
        <f>IF('ASIA Prod. - PU'!P51=0,"",'ASIA Prod. - PU'!P51)</f>
        <v/>
      </c>
      <c r="M464" s="1094" t="str">
        <f>IF('ASIA Prod. - PU'!Q51=0,"",'ASIA Prod. - PU'!Q51)</f>
        <v/>
      </c>
      <c r="N464" s="1094" t="str">
        <f>IF('ASIA Prod. - PU'!R51=0,"",'ASIA Prod. - PU'!R51)</f>
        <v/>
      </c>
      <c r="O464" s="1094" t="str">
        <f>IF('ASIA Prod. - PU'!S51=0,"",'ASIA Prod. - PU'!S51)</f>
        <v/>
      </c>
      <c r="P464" s="973" t="str">
        <f>IF('ASIA Prod. - PU'!T51=0,"",'ASIA Prod. - PU'!T51)</f>
        <v/>
      </c>
      <c r="Q464" s="973" t="str">
        <f>IF('ASIA Prod. - PU'!U51=0,"",'ASIA Prod. - PU'!U51)</f>
        <v/>
      </c>
      <c r="R464" s="1094" t="str">
        <f>IF('ASIA Prod. - PU'!V51=0,"",'ASIA Prod. - PU'!V51)</f>
        <v/>
      </c>
      <c r="S464" s="1094" t="str">
        <f>IF('ASIA Prod. - PU'!W51=0,"",'ASIA Prod. - PU'!W51)</f>
        <v/>
      </c>
      <c r="T464" s="973" t="str">
        <f>IF('ASIA Prod. - PU'!X51=0,"",'ASIA Prod. - PU'!X51)</f>
        <v/>
      </c>
      <c r="U464" s="1094" t="str">
        <f>IF('ASIA Prod. - PU'!Y51=0,"",'ASIA Prod. - PU'!Y51)</f>
        <v/>
      </c>
      <c r="V464" s="1094" t="str">
        <f>IF('ASIA Prod. - PU'!Z51=0,"",'ASIA Prod. - PU'!Z51)</f>
        <v/>
      </c>
      <c r="W464" s="1095" t="str">
        <f>IF('ASIA Prod. - PU'!AA51=0,"",'ASIA Prod. - PU'!AA51)</f>
        <v/>
      </c>
      <c r="X464" s="1095" t="str">
        <f>IF('ASIA Prod. - PU'!AB51=0,"",'ASIA Prod. - PU'!AB51)</f>
        <v/>
      </c>
      <c r="Y464" s="1095" t="str">
        <f>IF('ASIA Prod. - PU'!AC51=0,"",'ASIA Prod. - PU'!AC51)</f>
        <v/>
      </c>
      <c r="Z464" s="1059" t="str">
        <f>IF('ASIA Prod. - PU'!AD51=0,"",'ASIA Prod. - PU'!AD51)</f>
        <v/>
      </c>
    </row>
    <row r="465" spans="3:26" ht="15.6">
      <c r="C465" s="611" t="s">
        <v>31454</v>
      </c>
      <c r="D465" s="831" t="s">
        <v>30692</v>
      </c>
      <c r="E465" s="831" t="s">
        <v>31455</v>
      </c>
      <c r="F465" s="828">
        <f t="shared" si="15"/>
        <v>0</v>
      </c>
      <c r="G465" s="1057"/>
      <c r="H465" s="1093" t="str">
        <f>IF('ASIA Prod. - PU'!L52=0,"",'ASIA Prod. - PU'!L52)</f>
        <v/>
      </c>
      <c r="I465" s="973" t="str">
        <f>IF('ASIA Prod. - PU'!M52=0,"",'ASIA Prod. - PU'!M52)</f>
        <v/>
      </c>
      <c r="J465" s="1094" t="str">
        <f>IF('ASIA Prod. - PU'!N52=0,"",'ASIA Prod. - PU'!N52)</f>
        <v/>
      </c>
      <c r="K465" s="973" t="str">
        <f>IF('ASIA Prod. - PU'!O52=0,"",'ASIA Prod. - PU'!O52)</f>
        <v/>
      </c>
      <c r="L465" s="1094" t="str">
        <f>IF('ASIA Prod. - PU'!P52=0,"",'ASIA Prod. - PU'!P52)</f>
        <v/>
      </c>
      <c r="M465" s="1094" t="str">
        <f>IF('ASIA Prod. - PU'!Q52=0,"",'ASIA Prod. - PU'!Q52)</f>
        <v/>
      </c>
      <c r="N465" s="1094" t="str">
        <f>IF('ASIA Prod. - PU'!R52=0,"",'ASIA Prod. - PU'!R52)</f>
        <v/>
      </c>
      <c r="O465" s="1094" t="str">
        <f>IF('ASIA Prod. - PU'!S52=0,"",'ASIA Prod. - PU'!S52)</f>
        <v/>
      </c>
      <c r="P465" s="973" t="str">
        <f>IF('ASIA Prod. - PU'!T52=0,"",'ASIA Prod. - PU'!T52)</f>
        <v/>
      </c>
      <c r="Q465" s="973" t="str">
        <f>IF('ASIA Prod. - PU'!U52=0,"",'ASIA Prod. - PU'!U52)</f>
        <v/>
      </c>
      <c r="R465" s="1094" t="str">
        <f>IF('ASIA Prod. - PU'!V52=0,"",'ASIA Prod. - PU'!V52)</f>
        <v/>
      </c>
      <c r="S465" s="1094" t="str">
        <f>IF('ASIA Prod. - PU'!W52=0,"",'ASIA Prod. - PU'!W52)</f>
        <v/>
      </c>
      <c r="T465" s="973" t="str">
        <f>IF('ASIA Prod. - PU'!X52=0,"",'ASIA Prod. - PU'!X52)</f>
        <v/>
      </c>
      <c r="U465" s="1094" t="str">
        <f>IF('ASIA Prod. - PU'!Y52=0,"",'ASIA Prod. - PU'!Y52)</f>
        <v/>
      </c>
      <c r="V465" s="1094" t="str">
        <f>IF('ASIA Prod. - PU'!Z52=0,"",'ASIA Prod. - PU'!Z52)</f>
        <v/>
      </c>
      <c r="W465" s="1095" t="str">
        <f>IF('ASIA Prod. - PU'!AA52=0,"",'ASIA Prod. - PU'!AA52)</f>
        <v/>
      </c>
      <c r="X465" s="1095" t="str">
        <f>IF('ASIA Prod. - PU'!AB52=0,"",'ASIA Prod. - PU'!AB52)</f>
        <v/>
      </c>
      <c r="Y465" s="1095" t="str">
        <f>IF('ASIA Prod. - PU'!AC52=0,"",'ASIA Prod. - PU'!AC52)</f>
        <v/>
      </c>
      <c r="Z465" s="1059" t="str">
        <f>IF('ASIA Prod. - PU'!AD52=0,"",'ASIA Prod. - PU'!AD52)</f>
        <v/>
      </c>
    </row>
    <row r="466" spans="3:26" ht="15.6">
      <c r="C466" s="611" t="s">
        <v>31456</v>
      </c>
      <c r="D466" s="831" t="s">
        <v>30692</v>
      </c>
      <c r="E466" s="831" t="s">
        <v>31457</v>
      </c>
      <c r="F466" s="828">
        <f t="shared" si="15"/>
        <v>0</v>
      </c>
      <c r="G466" s="1057"/>
      <c r="H466" s="1093" t="str">
        <f>IF('ASIA Prod. - PU'!L53=0,"",'ASIA Prod. - PU'!L53)</f>
        <v/>
      </c>
      <c r="I466" s="973" t="str">
        <f>IF('ASIA Prod. - PU'!M53=0,"",'ASIA Prod. - PU'!M53)</f>
        <v/>
      </c>
      <c r="J466" s="1094" t="str">
        <f>IF('ASIA Prod. - PU'!N53=0,"",'ASIA Prod. - PU'!N53)</f>
        <v/>
      </c>
      <c r="K466" s="973" t="str">
        <f>IF('ASIA Prod. - PU'!O53=0,"",'ASIA Prod. - PU'!O53)</f>
        <v/>
      </c>
      <c r="L466" s="1094" t="str">
        <f>IF('ASIA Prod. - PU'!P53=0,"",'ASIA Prod. - PU'!P53)</f>
        <v/>
      </c>
      <c r="M466" s="1094" t="str">
        <f>IF('ASIA Prod. - PU'!Q53=0,"",'ASIA Prod. - PU'!Q53)</f>
        <v/>
      </c>
      <c r="N466" s="1094" t="str">
        <f>IF('ASIA Prod. - PU'!R53=0,"",'ASIA Prod. - PU'!R53)</f>
        <v/>
      </c>
      <c r="O466" s="1094" t="str">
        <f>IF('ASIA Prod. - PU'!S53=0,"",'ASIA Prod. - PU'!S53)</f>
        <v/>
      </c>
      <c r="P466" s="973" t="str">
        <f>IF('ASIA Prod. - PU'!T53=0,"",'ASIA Prod. - PU'!T53)</f>
        <v/>
      </c>
      <c r="Q466" s="973" t="str">
        <f>IF('ASIA Prod. - PU'!U53=0,"",'ASIA Prod. - PU'!U53)</f>
        <v/>
      </c>
      <c r="R466" s="1094" t="str">
        <f>IF('ASIA Prod. - PU'!V53=0,"",'ASIA Prod. - PU'!V53)</f>
        <v/>
      </c>
      <c r="S466" s="1094" t="str">
        <f>IF('ASIA Prod. - PU'!W53=0,"",'ASIA Prod. - PU'!W53)</f>
        <v/>
      </c>
      <c r="T466" s="973" t="str">
        <f>IF('ASIA Prod. - PU'!X53=0,"",'ASIA Prod. - PU'!X53)</f>
        <v/>
      </c>
      <c r="U466" s="1094" t="str">
        <f>IF('ASIA Prod. - PU'!Y53=0,"",'ASIA Prod. - PU'!Y53)</f>
        <v/>
      </c>
      <c r="V466" s="1094" t="str">
        <f>IF('ASIA Prod. - PU'!Z53=0,"",'ASIA Prod. - PU'!Z53)</f>
        <v/>
      </c>
      <c r="W466" s="1095" t="str">
        <f>IF('ASIA Prod. - PU'!AA53=0,"",'ASIA Prod. - PU'!AA53)</f>
        <v/>
      </c>
      <c r="X466" s="1095" t="str">
        <f>IF('ASIA Prod. - PU'!AB53=0,"",'ASIA Prod. - PU'!AB53)</f>
        <v/>
      </c>
      <c r="Y466" s="1095" t="str">
        <f>IF('ASIA Prod. - PU'!AC53=0,"",'ASIA Prod. - PU'!AC53)</f>
        <v/>
      </c>
      <c r="Z466" s="1059" t="str">
        <f>IF('ASIA Prod. - PU'!AD53=0,"",'ASIA Prod. - PU'!AD53)</f>
        <v/>
      </c>
    </row>
    <row r="467" spans="3:26" ht="15.6">
      <c r="C467" s="611" t="s">
        <v>31458</v>
      </c>
      <c r="D467" s="831" t="s">
        <v>30692</v>
      </c>
      <c r="E467" s="831" t="s">
        <v>31459</v>
      </c>
      <c r="F467" s="828">
        <f t="shared" si="15"/>
        <v>0</v>
      </c>
      <c r="G467" s="1057"/>
      <c r="H467" s="1093" t="str">
        <f>IF('ASIA Prod. - PU'!L54=0,"",'ASIA Prod. - PU'!L54)</f>
        <v/>
      </c>
      <c r="I467" s="973" t="str">
        <f>IF('ASIA Prod. - PU'!M54=0,"",'ASIA Prod. - PU'!M54)</f>
        <v/>
      </c>
      <c r="J467" s="1094" t="str">
        <f>IF('ASIA Prod. - PU'!N54=0,"",'ASIA Prod. - PU'!N54)</f>
        <v/>
      </c>
      <c r="K467" s="973" t="str">
        <f>IF('ASIA Prod. - PU'!O54=0,"",'ASIA Prod. - PU'!O54)</f>
        <v/>
      </c>
      <c r="L467" s="1094" t="str">
        <f>IF('ASIA Prod. - PU'!P54=0,"",'ASIA Prod. - PU'!P54)</f>
        <v/>
      </c>
      <c r="M467" s="1094" t="str">
        <f>IF('ASIA Prod. - PU'!Q54=0,"",'ASIA Prod. - PU'!Q54)</f>
        <v/>
      </c>
      <c r="N467" s="1094" t="str">
        <f>IF('ASIA Prod. - PU'!R54=0,"",'ASIA Prod. - PU'!R54)</f>
        <v/>
      </c>
      <c r="O467" s="1094" t="str">
        <f>IF('ASIA Prod. - PU'!S54=0,"",'ASIA Prod. - PU'!S54)</f>
        <v/>
      </c>
      <c r="P467" s="973" t="str">
        <f>IF('ASIA Prod. - PU'!T54=0,"",'ASIA Prod. - PU'!T54)</f>
        <v/>
      </c>
      <c r="Q467" s="973" t="str">
        <f>IF('ASIA Prod. - PU'!U54=0,"",'ASIA Prod. - PU'!U54)</f>
        <v/>
      </c>
      <c r="R467" s="1094" t="str">
        <f>IF('ASIA Prod. - PU'!V54=0,"",'ASIA Prod. - PU'!V54)</f>
        <v/>
      </c>
      <c r="S467" s="1094" t="str">
        <f>IF('ASIA Prod. - PU'!W54=0,"",'ASIA Prod. - PU'!W54)</f>
        <v/>
      </c>
      <c r="T467" s="973" t="str">
        <f>IF('ASIA Prod. - PU'!X54=0,"",'ASIA Prod. - PU'!X54)</f>
        <v/>
      </c>
      <c r="U467" s="1094" t="str">
        <f>IF('ASIA Prod. - PU'!Y54=0,"",'ASIA Prod. - PU'!Y54)</f>
        <v/>
      </c>
      <c r="V467" s="1094" t="str">
        <f>IF('ASIA Prod. - PU'!Z54=0,"",'ASIA Prod. - PU'!Z54)</f>
        <v/>
      </c>
      <c r="W467" s="1095" t="str">
        <f>IF('ASIA Prod. - PU'!AA54=0,"",'ASIA Prod. - PU'!AA54)</f>
        <v/>
      </c>
      <c r="X467" s="1095" t="str">
        <f>IF('ASIA Prod. - PU'!AB54=0,"",'ASIA Prod. - PU'!AB54)</f>
        <v/>
      </c>
      <c r="Y467" s="1095" t="str">
        <f>IF('ASIA Prod. - PU'!AC54=0,"",'ASIA Prod. - PU'!AC54)</f>
        <v/>
      </c>
      <c r="Z467" s="1059" t="str">
        <f>IF('ASIA Prod. - PU'!AD54=0,"",'ASIA Prod. - PU'!AD54)</f>
        <v/>
      </c>
    </row>
    <row r="468" spans="3:26" ht="15.6">
      <c r="C468" s="611" t="s">
        <v>31460</v>
      </c>
      <c r="D468" s="831" t="s">
        <v>30692</v>
      </c>
      <c r="E468" s="831" t="s">
        <v>31461</v>
      </c>
      <c r="F468" s="828">
        <f t="shared" si="15"/>
        <v>0</v>
      </c>
      <c r="G468" s="1057"/>
      <c r="H468" s="1093" t="str">
        <f>IF('ASIA Prod. - PU'!L55=0,"",'ASIA Prod. - PU'!L55)</f>
        <v/>
      </c>
      <c r="I468" s="973" t="str">
        <f>IF('ASIA Prod. - PU'!M55=0,"",'ASIA Prod. - PU'!M55)</f>
        <v/>
      </c>
      <c r="J468" s="1094" t="str">
        <f>IF('ASIA Prod. - PU'!N55=0,"",'ASIA Prod. - PU'!N55)</f>
        <v/>
      </c>
      <c r="K468" s="973" t="str">
        <f>IF('ASIA Prod. - PU'!O55=0,"",'ASIA Prod. - PU'!O55)</f>
        <v/>
      </c>
      <c r="L468" s="1094" t="str">
        <f>IF('ASIA Prod. - PU'!P55=0,"",'ASIA Prod. - PU'!P55)</f>
        <v/>
      </c>
      <c r="M468" s="1094" t="str">
        <f>IF('ASIA Prod. - PU'!Q55=0,"",'ASIA Prod. - PU'!Q55)</f>
        <v/>
      </c>
      <c r="N468" s="1094" t="str">
        <f>IF('ASIA Prod. - PU'!R55=0,"",'ASIA Prod. - PU'!R55)</f>
        <v/>
      </c>
      <c r="O468" s="1094" t="str">
        <f>IF('ASIA Prod. - PU'!S55=0,"",'ASIA Prod. - PU'!S55)</f>
        <v/>
      </c>
      <c r="P468" s="973" t="str">
        <f>IF('ASIA Prod. - PU'!T55=0,"",'ASIA Prod. - PU'!T55)</f>
        <v/>
      </c>
      <c r="Q468" s="973" t="str">
        <f>IF('ASIA Prod. - PU'!U55=0,"",'ASIA Prod. - PU'!U55)</f>
        <v/>
      </c>
      <c r="R468" s="1094" t="str">
        <f>IF('ASIA Prod. - PU'!V55=0,"",'ASIA Prod. - PU'!V55)</f>
        <v/>
      </c>
      <c r="S468" s="1094" t="str">
        <f>IF('ASIA Prod. - PU'!W55=0,"",'ASIA Prod. - PU'!W55)</f>
        <v/>
      </c>
      <c r="T468" s="973" t="str">
        <f>IF('ASIA Prod. - PU'!X55=0,"",'ASIA Prod. - PU'!X55)</f>
        <v/>
      </c>
      <c r="U468" s="1094" t="str">
        <f>IF('ASIA Prod. - PU'!Y55=0,"",'ASIA Prod. - PU'!Y55)</f>
        <v/>
      </c>
      <c r="V468" s="1094" t="str">
        <f>IF('ASIA Prod. - PU'!Z55=0,"",'ASIA Prod. - PU'!Z55)</f>
        <v/>
      </c>
      <c r="W468" s="1095" t="str">
        <f>IF('ASIA Prod. - PU'!AA55=0,"",'ASIA Prod. - PU'!AA55)</f>
        <v/>
      </c>
      <c r="X468" s="1095" t="str">
        <f>IF('ASIA Prod. - PU'!AB55=0,"",'ASIA Prod. - PU'!AB55)</f>
        <v/>
      </c>
      <c r="Y468" s="1095" t="str">
        <f>IF('ASIA Prod. - PU'!AC55=0,"",'ASIA Prod. - PU'!AC55)</f>
        <v/>
      </c>
      <c r="Z468" s="1059" t="str">
        <f>IF('ASIA Prod. - PU'!AD55=0,"",'ASIA Prod. - PU'!AD55)</f>
        <v/>
      </c>
    </row>
    <row r="469" spans="3:26" ht="15.6">
      <c r="C469" s="611" t="s">
        <v>31462</v>
      </c>
      <c r="D469" s="831" t="s">
        <v>30692</v>
      </c>
      <c r="E469" s="831" t="s">
        <v>31463</v>
      </c>
      <c r="F469" s="828">
        <f t="shared" si="15"/>
        <v>0</v>
      </c>
      <c r="G469" s="1057"/>
      <c r="H469" s="1093" t="str">
        <f>IF('ASIA Prod. - PU'!L56=0,"",'ASIA Prod. - PU'!L56)</f>
        <v/>
      </c>
      <c r="I469" s="973" t="str">
        <f>IF('ASIA Prod. - PU'!M56=0,"",'ASIA Prod. - PU'!M56)</f>
        <v/>
      </c>
      <c r="J469" s="1094" t="str">
        <f>IF('ASIA Prod. - PU'!N56=0,"",'ASIA Prod. - PU'!N56)</f>
        <v/>
      </c>
      <c r="K469" s="973" t="str">
        <f>IF('ASIA Prod. - PU'!O56=0,"",'ASIA Prod. - PU'!O56)</f>
        <v/>
      </c>
      <c r="L469" s="1094" t="str">
        <f>IF('ASIA Prod. - PU'!P56=0,"",'ASIA Prod. - PU'!P56)</f>
        <v/>
      </c>
      <c r="M469" s="1094" t="str">
        <f>IF('ASIA Prod. - PU'!Q56=0,"",'ASIA Prod. - PU'!Q56)</f>
        <v/>
      </c>
      <c r="N469" s="1094" t="str">
        <f>IF('ASIA Prod. - PU'!R56=0,"",'ASIA Prod. - PU'!R56)</f>
        <v/>
      </c>
      <c r="O469" s="1094" t="str">
        <f>IF('ASIA Prod. - PU'!S56=0,"",'ASIA Prod. - PU'!S56)</f>
        <v/>
      </c>
      <c r="P469" s="973" t="str">
        <f>IF('ASIA Prod. - PU'!T56=0,"",'ASIA Prod. - PU'!T56)</f>
        <v/>
      </c>
      <c r="Q469" s="973" t="str">
        <f>IF('ASIA Prod. - PU'!U56=0,"",'ASIA Prod. - PU'!U56)</f>
        <v/>
      </c>
      <c r="R469" s="1094" t="str">
        <f>IF('ASIA Prod. - PU'!V56=0,"",'ASIA Prod. - PU'!V56)</f>
        <v/>
      </c>
      <c r="S469" s="1094" t="str">
        <f>IF('ASIA Prod. - PU'!W56=0,"",'ASIA Prod. - PU'!W56)</f>
        <v/>
      </c>
      <c r="T469" s="973" t="str">
        <f>IF('ASIA Prod. - PU'!X56=0,"",'ASIA Prod. - PU'!X56)</f>
        <v/>
      </c>
      <c r="U469" s="1094" t="str">
        <f>IF('ASIA Prod. - PU'!Y56=0,"",'ASIA Prod. - PU'!Y56)</f>
        <v/>
      </c>
      <c r="V469" s="1094" t="str">
        <f>IF('ASIA Prod. - PU'!Z56=0,"",'ASIA Prod. - PU'!Z56)</f>
        <v/>
      </c>
      <c r="W469" s="1095" t="str">
        <f>IF('ASIA Prod. - PU'!AA56=0,"",'ASIA Prod. - PU'!AA56)</f>
        <v/>
      </c>
      <c r="X469" s="1095" t="str">
        <f>IF('ASIA Prod. - PU'!AB56=0,"",'ASIA Prod. - PU'!AB56)</f>
        <v/>
      </c>
      <c r="Y469" s="1095" t="str">
        <f>IF('ASIA Prod. - PU'!AC56=0,"",'ASIA Prod. - PU'!AC56)</f>
        <v/>
      </c>
      <c r="Z469" s="1059" t="str">
        <f>IF('ASIA Prod. - PU'!AD56=0,"",'ASIA Prod. - PU'!AD56)</f>
        <v/>
      </c>
    </row>
    <row r="470" spans="3:26" ht="15.6">
      <c r="C470" s="611" t="s">
        <v>31464</v>
      </c>
      <c r="D470" s="831" t="s">
        <v>30692</v>
      </c>
      <c r="E470" s="831" t="s">
        <v>31465</v>
      </c>
      <c r="F470" s="828">
        <f t="shared" si="15"/>
        <v>0</v>
      </c>
      <c r="G470" s="1057"/>
      <c r="H470" s="1093" t="str">
        <f>IF('ASIA Prod. - PU'!L59=0,"",'ASIA Prod. - PU'!L59)</f>
        <v/>
      </c>
      <c r="I470" s="973" t="str">
        <f>IF('ASIA Prod. - PU'!M59=0,"",'ASIA Prod. - PU'!M59)</f>
        <v/>
      </c>
      <c r="J470" s="1094" t="str">
        <f>IF('ASIA Prod. - PU'!N59=0,"",'ASIA Prod. - PU'!N59)</f>
        <v/>
      </c>
      <c r="K470" s="973" t="str">
        <f>IF('ASIA Prod. - PU'!O59=0,"",'ASIA Prod. - PU'!O59)</f>
        <v/>
      </c>
      <c r="L470" s="1094" t="str">
        <f>IF('ASIA Prod. - PU'!P59=0,"",'ASIA Prod. - PU'!P59)</f>
        <v/>
      </c>
      <c r="M470" s="1094" t="str">
        <f>IF('ASIA Prod. - PU'!Q59=0,"",'ASIA Prod. - PU'!Q59)</f>
        <v/>
      </c>
      <c r="N470" s="1094" t="str">
        <f>IF('ASIA Prod. - PU'!R59=0,"",'ASIA Prod. - PU'!R59)</f>
        <v/>
      </c>
      <c r="O470" s="1094" t="str">
        <f>IF('ASIA Prod. - PU'!S59=0,"",'ASIA Prod. - PU'!S59)</f>
        <v/>
      </c>
      <c r="P470" s="973" t="str">
        <f>IF('ASIA Prod. - PU'!T59=0,"",'ASIA Prod. - PU'!T59)</f>
        <v/>
      </c>
      <c r="Q470" s="973" t="str">
        <f>IF('ASIA Prod. - PU'!U59=0,"",'ASIA Prod. - PU'!U59)</f>
        <v/>
      </c>
      <c r="R470" s="1094" t="str">
        <f>IF('ASIA Prod. - PU'!V59=0,"",'ASIA Prod. - PU'!V59)</f>
        <v/>
      </c>
      <c r="S470" s="1094" t="str">
        <f>IF('ASIA Prod. - PU'!W59=0,"",'ASIA Prod. - PU'!W59)</f>
        <v/>
      </c>
      <c r="T470" s="973" t="str">
        <f>IF('ASIA Prod. - PU'!X59=0,"",'ASIA Prod. - PU'!X59)</f>
        <v/>
      </c>
      <c r="U470" s="1094" t="str">
        <f>IF('ASIA Prod. - PU'!Y59=0,"",'ASIA Prod. - PU'!Y59)</f>
        <v/>
      </c>
      <c r="V470" s="1094" t="str">
        <f>IF('ASIA Prod. - PU'!Z59=0,"",'ASIA Prod. - PU'!Z59)</f>
        <v/>
      </c>
      <c r="W470" s="1095" t="str">
        <f>IF('ASIA Prod. - PU'!AA59=0,"",'ASIA Prod. - PU'!AA59)</f>
        <v/>
      </c>
      <c r="X470" s="1095" t="str">
        <f>IF('ASIA Prod. - PU'!AB59=0,"",'ASIA Prod. - PU'!AB59)</f>
        <v/>
      </c>
      <c r="Y470" s="1095" t="str">
        <f>IF('ASIA Prod. - PU'!AC59=0,"",'ASIA Prod. - PU'!AC59)</f>
        <v/>
      </c>
      <c r="Z470" s="1059" t="str">
        <f>IF('ASIA Prod. - PU'!AD59=0,"",'ASIA Prod. - PU'!AD59)</f>
        <v/>
      </c>
    </row>
    <row r="471" spans="3:26" ht="15.6">
      <c r="C471" s="611" t="s">
        <v>31466</v>
      </c>
      <c r="D471" s="831" t="s">
        <v>30692</v>
      </c>
      <c r="E471" s="831" t="s">
        <v>31467</v>
      </c>
      <c r="F471" s="828">
        <f t="shared" si="15"/>
        <v>0</v>
      </c>
      <c r="G471" s="1057"/>
      <c r="H471" s="1093" t="str">
        <f>IF('ASIA Prod. - PU'!L60=0,"",'ASIA Prod. - PU'!L60)</f>
        <v/>
      </c>
      <c r="I471" s="973" t="str">
        <f>IF('ASIA Prod. - PU'!M60=0,"",'ASIA Prod. - PU'!M60)</f>
        <v/>
      </c>
      <c r="J471" s="1094" t="str">
        <f>IF('ASIA Prod. - PU'!N60=0,"",'ASIA Prod. - PU'!N60)</f>
        <v/>
      </c>
      <c r="K471" s="973" t="str">
        <f>IF('ASIA Prod. - PU'!O60=0,"",'ASIA Prod. - PU'!O60)</f>
        <v/>
      </c>
      <c r="L471" s="1094" t="str">
        <f>IF('ASIA Prod. - PU'!P60=0,"",'ASIA Prod. - PU'!P60)</f>
        <v/>
      </c>
      <c r="M471" s="1094" t="str">
        <f>IF('ASIA Prod. - PU'!Q60=0,"",'ASIA Prod. - PU'!Q60)</f>
        <v/>
      </c>
      <c r="N471" s="1094" t="str">
        <f>IF('ASIA Prod. - PU'!R60=0,"",'ASIA Prod. - PU'!R60)</f>
        <v/>
      </c>
      <c r="O471" s="1094" t="str">
        <f>IF('ASIA Prod. - PU'!S60=0,"",'ASIA Prod. - PU'!S60)</f>
        <v/>
      </c>
      <c r="P471" s="973" t="str">
        <f>IF('ASIA Prod. - PU'!T60=0,"",'ASIA Prod. - PU'!T60)</f>
        <v/>
      </c>
      <c r="Q471" s="973" t="str">
        <f>IF('ASIA Prod. - PU'!U60=0,"",'ASIA Prod. - PU'!U60)</f>
        <v/>
      </c>
      <c r="R471" s="1094" t="str">
        <f>IF('ASIA Prod. - PU'!V60=0,"",'ASIA Prod. - PU'!V60)</f>
        <v/>
      </c>
      <c r="S471" s="1094" t="str">
        <f>IF('ASIA Prod. - PU'!W60=0,"",'ASIA Prod. - PU'!W60)</f>
        <v/>
      </c>
      <c r="T471" s="973" t="str">
        <f>IF('ASIA Prod. - PU'!X60=0,"",'ASIA Prod. - PU'!X60)</f>
        <v/>
      </c>
      <c r="U471" s="1094" t="str">
        <f>IF('ASIA Prod. - PU'!Y60=0,"",'ASIA Prod. - PU'!Y60)</f>
        <v/>
      </c>
      <c r="V471" s="1094" t="str">
        <f>IF('ASIA Prod. - PU'!Z60=0,"",'ASIA Prod. - PU'!Z60)</f>
        <v/>
      </c>
      <c r="W471" s="1095" t="str">
        <f>IF('ASIA Prod. - PU'!AA60=0,"",'ASIA Prod. - PU'!AA60)</f>
        <v/>
      </c>
      <c r="X471" s="1095" t="str">
        <f>IF('ASIA Prod. - PU'!AB60=0,"",'ASIA Prod. - PU'!AB60)</f>
        <v/>
      </c>
      <c r="Y471" s="1095" t="str">
        <f>IF('ASIA Prod. - PU'!AC60=0,"",'ASIA Prod. - PU'!AC60)</f>
        <v/>
      </c>
      <c r="Z471" s="1059" t="str">
        <f>IF('ASIA Prod. - PU'!AD60=0,"",'ASIA Prod. - PU'!AD60)</f>
        <v/>
      </c>
    </row>
    <row r="472" spans="3:26" ht="15.6">
      <c r="C472" s="611" t="s">
        <v>31468</v>
      </c>
      <c r="D472" s="831" t="s">
        <v>30692</v>
      </c>
      <c r="E472" s="831" t="s">
        <v>31469</v>
      </c>
      <c r="F472" s="828">
        <f t="shared" si="15"/>
        <v>0</v>
      </c>
      <c r="G472" s="1057"/>
      <c r="H472" s="1093" t="str">
        <f>IF('ASIA Prod. - PU'!L57=0,"",'ASIA Prod. - PU'!L57)</f>
        <v/>
      </c>
      <c r="I472" s="973" t="str">
        <f>IF('ASIA Prod. - PU'!M57=0,"",'ASIA Prod. - PU'!M57)</f>
        <v/>
      </c>
      <c r="J472" s="1094" t="str">
        <f>IF('ASIA Prod. - PU'!N57=0,"",'ASIA Prod. - PU'!N57)</f>
        <v/>
      </c>
      <c r="K472" s="973" t="str">
        <f>IF('ASIA Prod. - PU'!O57=0,"",'ASIA Prod. - PU'!O57)</f>
        <v/>
      </c>
      <c r="L472" s="1094" t="str">
        <f>IF('ASIA Prod. - PU'!P57=0,"",'ASIA Prod. - PU'!P57)</f>
        <v/>
      </c>
      <c r="M472" s="1094" t="str">
        <f>IF('ASIA Prod. - PU'!Q57=0,"",'ASIA Prod. - PU'!Q57)</f>
        <v/>
      </c>
      <c r="N472" s="1094" t="str">
        <f>IF('ASIA Prod. - PU'!R57=0,"",'ASIA Prod. - PU'!R57)</f>
        <v/>
      </c>
      <c r="O472" s="1094" t="str">
        <f>IF('ASIA Prod. - PU'!S57=0,"",'ASIA Prod. - PU'!S57)</f>
        <v/>
      </c>
      <c r="P472" s="973" t="str">
        <f>IF('ASIA Prod. - PU'!T57=0,"",'ASIA Prod. - PU'!T57)</f>
        <v/>
      </c>
      <c r="Q472" s="973" t="str">
        <f>IF('ASIA Prod. - PU'!U57=0,"",'ASIA Prod. - PU'!U57)</f>
        <v/>
      </c>
      <c r="R472" s="1094" t="str">
        <f>IF('ASIA Prod. - PU'!V57=0,"",'ASIA Prod. - PU'!V57)</f>
        <v/>
      </c>
      <c r="S472" s="1094" t="str">
        <f>IF('ASIA Prod. - PU'!W57=0,"",'ASIA Prod. - PU'!W57)</f>
        <v/>
      </c>
      <c r="T472" s="973" t="str">
        <f>IF('ASIA Prod. - PU'!X57=0,"",'ASIA Prod. - PU'!X57)</f>
        <v/>
      </c>
      <c r="U472" s="1094" t="str">
        <f>IF('ASIA Prod. - PU'!Y57=0,"",'ASIA Prod. - PU'!Y57)</f>
        <v/>
      </c>
      <c r="V472" s="1094" t="str">
        <f>IF('ASIA Prod. - PU'!Z57=0,"",'ASIA Prod. - PU'!Z57)</f>
        <v/>
      </c>
      <c r="W472" s="1095" t="str">
        <f>IF('ASIA Prod. - PU'!AA57=0,"",'ASIA Prod. - PU'!AA57)</f>
        <v/>
      </c>
      <c r="X472" s="1095" t="str">
        <f>IF('ASIA Prod. - PU'!AB57=0,"",'ASIA Prod. - PU'!AB57)</f>
        <v/>
      </c>
      <c r="Y472" s="1095" t="str">
        <f>IF('ASIA Prod. - PU'!AC57=0,"",'ASIA Prod. - PU'!AC57)</f>
        <v/>
      </c>
      <c r="Z472" s="1059" t="str">
        <f>IF('ASIA Prod. - PU'!AD57=0,"",'ASIA Prod. - PU'!AD57)</f>
        <v/>
      </c>
    </row>
    <row r="473" spans="3:26" ht="15.6">
      <c r="C473" s="971"/>
      <c r="D473" s="972"/>
      <c r="E473" s="972"/>
      <c r="F473" s="828">
        <f t="shared" si="15"/>
        <v>0</v>
      </c>
      <c r="G473" s="1057"/>
      <c r="H473" s="1093"/>
      <c r="I473" s="1094"/>
      <c r="J473" s="1094"/>
      <c r="K473" s="827"/>
      <c r="L473" s="827"/>
      <c r="M473" s="827"/>
      <c r="N473" s="827"/>
      <c r="O473" s="827"/>
      <c r="P473" s="827"/>
      <c r="Q473" s="827"/>
      <c r="R473" s="827"/>
      <c r="S473" s="827"/>
      <c r="T473" s="827"/>
      <c r="U473" s="827"/>
      <c r="V473" s="827"/>
      <c r="W473" s="1095"/>
      <c r="X473" s="1095"/>
      <c r="Y473" s="1095"/>
      <c r="Z473" s="974"/>
    </row>
    <row r="474" spans="3:26" ht="15.6">
      <c r="C474" s="971" t="s">
        <v>31470</v>
      </c>
      <c r="D474" s="972" t="s">
        <v>31229</v>
      </c>
      <c r="E474" s="972" t="s">
        <v>31471</v>
      </c>
      <c r="F474" s="828">
        <f t="shared" si="15"/>
        <v>0</v>
      </c>
      <c r="G474" s="1057"/>
      <c r="H474" s="1093" t="str">
        <f>IF('Wooden Volumes'!Q174=0,"",'Wooden Volumes'!Q174)</f>
        <v/>
      </c>
      <c r="I474" s="973"/>
      <c r="J474" s="1094" t="str">
        <f>IF('Wooden Volumes'!O174=0,"",'Wooden Volumes'!O174)</f>
        <v/>
      </c>
      <c r="K474" s="973"/>
      <c r="L474" s="973"/>
      <c r="M474" s="1094" t="str">
        <f>IF('Wooden Volumes'!P174=0,"",'Wooden Volumes'!P174)</f>
        <v/>
      </c>
      <c r="N474" s="973"/>
      <c r="O474" s="1094" t="str">
        <f>IF('Wooden Volumes'!K174=0,"",'Wooden Volumes'!K174)</f>
        <v/>
      </c>
      <c r="P474" s="973"/>
      <c r="Q474" s="1094" t="str">
        <f>IF('Wooden Volumes'!L174=0,"",'Wooden Volumes'!L174)</f>
        <v/>
      </c>
      <c r="R474" s="1094" t="str">
        <f>IF('Wooden Volumes'!M174=0,"",'Wooden Volumes'!M174)</f>
        <v/>
      </c>
      <c r="S474" s="973"/>
      <c r="T474" s="973"/>
      <c r="U474" s="1094" t="str">
        <f>IF('Wooden Volumes'!S174=0,"",'Wooden Volumes'!S174)</f>
        <v/>
      </c>
      <c r="V474" s="1094" t="str">
        <f>IF('Wooden Volumes'!R174=0,"",'Wooden Volumes'!R174)</f>
        <v/>
      </c>
      <c r="W474" s="973"/>
      <c r="X474" s="973"/>
      <c r="Y474" s="973"/>
      <c r="Z474" s="1029"/>
    </row>
    <row r="475" spans="3:26" ht="15.6">
      <c r="C475" s="971" t="s">
        <v>31472</v>
      </c>
      <c r="D475" s="972" t="s">
        <v>31229</v>
      </c>
      <c r="E475" s="972" t="s">
        <v>31473</v>
      </c>
      <c r="F475" s="828">
        <f t="shared" si="15"/>
        <v>0</v>
      </c>
      <c r="G475" s="1057"/>
      <c r="H475" s="1093" t="str">
        <f>IF('Wooden Volumes'!Q175=0,"",'Wooden Volumes'!Q175)</f>
        <v/>
      </c>
      <c r="I475" s="973"/>
      <c r="J475" s="1094" t="str">
        <f>IF('Wooden Volumes'!O175=0,"",'Wooden Volumes'!O175)</f>
        <v/>
      </c>
      <c r="K475" s="973"/>
      <c r="L475" s="973"/>
      <c r="M475" s="1094" t="str">
        <f>IF('Wooden Volumes'!P175=0,"",'Wooden Volumes'!P175)</f>
        <v/>
      </c>
      <c r="N475" s="973"/>
      <c r="O475" s="1094" t="str">
        <f>IF('Wooden Volumes'!K175=0,"",'Wooden Volumes'!K175)</f>
        <v/>
      </c>
      <c r="P475" s="973"/>
      <c r="Q475" s="1094" t="str">
        <f>IF('Wooden Volumes'!L175=0,"",'Wooden Volumes'!L175)</f>
        <v/>
      </c>
      <c r="R475" s="1094" t="str">
        <f>IF('Wooden Volumes'!M175=0,"",'Wooden Volumes'!M175)</f>
        <v/>
      </c>
      <c r="S475" s="973"/>
      <c r="T475" s="973"/>
      <c r="U475" s="1094" t="str">
        <f>IF('Wooden Volumes'!S175=0,"",'Wooden Volumes'!S175)</f>
        <v/>
      </c>
      <c r="V475" s="1094" t="str">
        <f>IF('Wooden Volumes'!R175=0,"",'Wooden Volumes'!R175)</f>
        <v/>
      </c>
      <c r="W475" s="973"/>
      <c r="X475" s="973"/>
      <c r="Y475" s="973"/>
      <c r="Z475" s="1029"/>
    </row>
    <row r="476" spans="3:26" ht="15.6">
      <c r="C476" s="971" t="s">
        <v>31474</v>
      </c>
      <c r="D476" s="972" t="s">
        <v>31229</v>
      </c>
      <c r="E476" s="972" t="s">
        <v>31475</v>
      </c>
      <c r="F476" s="828">
        <f t="shared" si="15"/>
        <v>0</v>
      </c>
      <c r="G476" s="1057"/>
      <c r="H476" s="1093" t="str">
        <f>IF('Wooden Volumes'!Q176=0,"",'Wooden Volumes'!Q176)</f>
        <v/>
      </c>
      <c r="I476" s="973"/>
      <c r="J476" s="1094" t="str">
        <f>IF('Wooden Volumes'!O176=0,"",'Wooden Volumes'!O176)</f>
        <v/>
      </c>
      <c r="K476" s="973"/>
      <c r="L476" s="973"/>
      <c r="M476" s="1094" t="str">
        <f>IF('Wooden Volumes'!P176=0,"",'Wooden Volumes'!P176)</f>
        <v/>
      </c>
      <c r="N476" s="973"/>
      <c r="O476" s="1094" t="str">
        <f>IF('Wooden Volumes'!K176=0,"",'Wooden Volumes'!K176)</f>
        <v/>
      </c>
      <c r="P476" s="973"/>
      <c r="Q476" s="1094" t="str">
        <f>IF('Wooden Volumes'!L176=0,"",'Wooden Volumes'!L176)</f>
        <v/>
      </c>
      <c r="R476" s="1094" t="str">
        <f>IF('Wooden Volumes'!M176=0,"",'Wooden Volumes'!M176)</f>
        <v/>
      </c>
      <c r="S476" s="973"/>
      <c r="T476" s="973"/>
      <c r="U476" s="1094" t="str">
        <f>IF('Wooden Volumes'!S176=0,"",'Wooden Volumes'!S176)</f>
        <v/>
      </c>
      <c r="V476" s="1094" t="str">
        <f>IF('Wooden Volumes'!R176=0,"",'Wooden Volumes'!R176)</f>
        <v/>
      </c>
      <c r="W476" s="973"/>
      <c r="X476" s="973"/>
      <c r="Y476" s="973"/>
      <c r="Z476" s="1029"/>
    </row>
    <row r="477" spans="3:26" ht="15.6">
      <c r="C477" s="971" t="s">
        <v>31476</v>
      </c>
      <c r="D477" s="972" t="s">
        <v>31229</v>
      </c>
      <c r="E477" s="972" t="s">
        <v>31477</v>
      </c>
      <c r="F477" s="828">
        <f t="shared" si="15"/>
        <v>0</v>
      </c>
      <c r="G477" s="1057"/>
      <c r="H477" s="1093" t="str">
        <f>IF('Wooden Volumes'!Q177=0,"",'Wooden Volumes'!Q177)</f>
        <v/>
      </c>
      <c r="I477" s="973"/>
      <c r="J477" s="1094" t="str">
        <f>IF('Wooden Volumes'!O177=0,"",'Wooden Volumes'!O177)</f>
        <v/>
      </c>
      <c r="K477" s="973"/>
      <c r="L477" s="973"/>
      <c r="M477" s="1094" t="str">
        <f>IF('Wooden Volumes'!P177=0,"",'Wooden Volumes'!P177)</f>
        <v/>
      </c>
      <c r="N477" s="973"/>
      <c r="O477" s="1094" t="str">
        <f>IF('Wooden Volumes'!K177=0,"",'Wooden Volumes'!K177)</f>
        <v/>
      </c>
      <c r="P477" s="973"/>
      <c r="Q477" s="1094" t="str">
        <f>IF('Wooden Volumes'!L177=0,"",'Wooden Volumes'!L177)</f>
        <v/>
      </c>
      <c r="R477" s="1094" t="str">
        <f>IF('Wooden Volumes'!M177=0,"",'Wooden Volumes'!M177)</f>
        <v/>
      </c>
      <c r="S477" s="973"/>
      <c r="T477" s="973"/>
      <c r="U477" s="1094" t="str">
        <f>IF('Wooden Volumes'!S177=0,"",'Wooden Volumes'!S177)</f>
        <v/>
      </c>
      <c r="V477" s="1094" t="str">
        <f>IF('Wooden Volumes'!R177=0,"",'Wooden Volumes'!R177)</f>
        <v/>
      </c>
      <c r="W477" s="973"/>
      <c r="X477" s="973"/>
      <c r="Y477" s="973"/>
      <c r="Z477" s="1029"/>
    </row>
    <row r="478" spans="3:26" ht="15.6">
      <c r="C478" s="971" t="s">
        <v>31478</v>
      </c>
      <c r="D478" s="972" t="s">
        <v>31229</v>
      </c>
      <c r="E478" s="972" t="s">
        <v>31479</v>
      </c>
      <c r="F478" s="828">
        <f t="shared" si="15"/>
        <v>0</v>
      </c>
      <c r="G478" s="1057"/>
      <c r="H478" s="1093" t="str">
        <f>IF('Wooden Volumes'!Q178=0,"",'Wooden Volumes'!Q178)</f>
        <v/>
      </c>
      <c r="I478" s="973"/>
      <c r="J478" s="1094" t="str">
        <f>IF('Wooden Volumes'!O178=0,"",'Wooden Volumes'!O178)</f>
        <v/>
      </c>
      <c r="K478" s="973"/>
      <c r="L478" s="973"/>
      <c r="M478" s="1094" t="str">
        <f>IF('Wooden Volumes'!P178=0,"",'Wooden Volumes'!P178)</f>
        <v/>
      </c>
      <c r="N478" s="973"/>
      <c r="O478" s="1094" t="str">
        <f>IF('Wooden Volumes'!K178=0,"",'Wooden Volumes'!K178)</f>
        <v/>
      </c>
      <c r="P478" s="973"/>
      <c r="Q478" s="1094" t="str">
        <f>IF('Wooden Volumes'!L178=0,"",'Wooden Volumes'!L178)</f>
        <v/>
      </c>
      <c r="R478" s="1094" t="str">
        <f>IF('Wooden Volumes'!M178=0,"",'Wooden Volumes'!M178)</f>
        <v/>
      </c>
      <c r="S478" s="973"/>
      <c r="T478" s="973"/>
      <c r="U478" s="1094" t="str">
        <f>IF('Wooden Volumes'!S178=0,"",'Wooden Volumes'!S178)</f>
        <v/>
      </c>
      <c r="V478" s="1094" t="str">
        <f>IF('Wooden Volumes'!R178=0,"",'Wooden Volumes'!R178)</f>
        <v/>
      </c>
      <c r="W478" s="973"/>
      <c r="X478" s="973"/>
      <c r="Y478" s="973"/>
      <c r="Z478" s="1029"/>
    </row>
    <row r="479" spans="3:26" ht="15.6">
      <c r="C479" s="971" t="s">
        <v>31480</v>
      </c>
      <c r="D479" s="972" t="s">
        <v>31229</v>
      </c>
      <c r="E479" s="972" t="s">
        <v>31481</v>
      </c>
      <c r="F479" s="828">
        <f t="shared" si="15"/>
        <v>0</v>
      </c>
      <c r="G479" s="1057"/>
      <c r="H479" s="1093" t="str">
        <f>IF('Wooden Volumes'!Q179=0,"",'Wooden Volumes'!Q179)</f>
        <v/>
      </c>
      <c r="I479" s="973"/>
      <c r="J479" s="1094" t="str">
        <f>IF('Wooden Volumes'!O179=0,"",'Wooden Volumes'!O179)</f>
        <v/>
      </c>
      <c r="K479" s="973"/>
      <c r="L479" s="973"/>
      <c r="M479" s="1094" t="str">
        <f>IF('Wooden Volumes'!P179=0,"",'Wooden Volumes'!P179)</f>
        <v/>
      </c>
      <c r="N479" s="973"/>
      <c r="O479" s="1094" t="str">
        <f>IF('Wooden Volumes'!K179=0,"",'Wooden Volumes'!K179)</f>
        <v/>
      </c>
      <c r="P479" s="973"/>
      <c r="Q479" s="1094" t="str">
        <f>IF('Wooden Volumes'!L179=0,"",'Wooden Volumes'!L179)</f>
        <v/>
      </c>
      <c r="R479" s="1094" t="str">
        <f>IF('Wooden Volumes'!M179=0,"",'Wooden Volumes'!M179)</f>
        <v/>
      </c>
      <c r="S479" s="973"/>
      <c r="T479" s="973"/>
      <c r="U479" s="1094" t="str">
        <f>IF('Wooden Volumes'!S179=0,"",'Wooden Volumes'!S179)</f>
        <v/>
      </c>
      <c r="V479" s="1094" t="str">
        <f>IF('Wooden Volumes'!R179=0,"",'Wooden Volumes'!R179)</f>
        <v/>
      </c>
      <c r="W479" s="973"/>
      <c r="X479" s="973"/>
      <c r="Y479" s="973"/>
      <c r="Z479" s="1029"/>
    </row>
    <row r="480" spans="3:26" ht="15.6">
      <c r="C480" s="971"/>
      <c r="D480" s="972" t="s">
        <v>31482</v>
      </c>
      <c r="E480" s="972"/>
      <c r="F480" s="828"/>
      <c r="G480" s="1057"/>
      <c r="H480" s="1093"/>
      <c r="I480" s="1094"/>
      <c r="J480" s="1094"/>
      <c r="K480" s="827"/>
      <c r="L480" s="827"/>
      <c r="M480" s="827"/>
      <c r="N480" s="827"/>
      <c r="O480" s="827"/>
      <c r="P480" s="827"/>
      <c r="Q480" s="827"/>
      <c r="R480" s="827"/>
      <c r="S480" s="827"/>
      <c r="T480" s="827"/>
      <c r="U480" s="827"/>
      <c r="V480" s="827"/>
      <c r="W480" s="1095"/>
      <c r="X480" s="1095"/>
      <c r="Y480" s="1095"/>
      <c r="Z480" s="974"/>
    </row>
    <row r="481" spans="3:26" ht="15.6">
      <c r="C481" s="971" t="s">
        <v>31483</v>
      </c>
      <c r="D481" s="972" t="s">
        <v>31332</v>
      </c>
      <c r="E481" s="972" t="s">
        <v>31471</v>
      </c>
      <c r="F481" s="828"/>
      <c r="G481" s="1057"/>
      <c r="H481" s="1028"/>
      <c r="I481" s="973"/>
      <c r="J481" s="973"/>
      <c r="K481" s="973"/>
      <c r="L481" s="973"/>
      <c r="M481" s="973"/>
      <c r="N481" s="973"/>
      <c r="O481" s="973"/>
      <c r="P481" s="973"/>
      <c r="Q481" s="973"/>
      <c r="R481" s="973"/>
      <c r="S481" s="973"/>
      <c r="T481" s="973"/>
      <c r="U481" s="973"/>
      <c r="V481" s="973"/>
      <c r="W481" s="973"/>
      <c r="X481" s="973"/>
      <c r="Y481" s="973"/>
      <c r="Z481" s="1029"/>
    </row>
    <row r="482" spans="3:26" ht="15.6">
      <c r="C482" s="971" t="s">
        <v>31484</v>
      </c>
      <c r="D482" s="972" t="s">
        <v>31332</v>
      </c>
      <c r="E482" s="972" t="s">
        <v>31473</v>
      </c>
      <c r="F482" s="828"/>
      <c r="G482" s="1057"/>
      <c r="H482" s="1028"/>
      <c r="I482" s="973"/>
      <c r="J482" s="973"/>
      <c r="K482" s="973"/>
      <c r="L482" s="973"/>
      <c r="M482" s="973"/>
      <c r="N482" s="973"/>
      <c r="O482" s="973"/>
      <c r="P482" s="973"/>
      <c r="Q482" s="973"/>
      <c r="R482" s="973"/>
      <c r="S482" s="973"/>
      <c r="T482" s="973"/>
      <c r="U482" s="973"/>
      <c r="V482" s="973"/>
      <c r="W482" s="973"/>
      <c r="X482" s="973"/>
      <c r="Y482" s="973"/>
      <c r="Z482" s="1029"/>
    </row>
    <row r="483" spans="3:26" ht="15.6">
      <c r="C483" s="971" t="s">
        <v>31485</v>
      </c>
      <c r="D483" s="972" t="s">
        <v>31332</v>
      </c>
      <c r="E483" s="972" t="s">
        <v>31475</v>
      </c>
      <c r="F483" s="828"/>
      <c r="G483" s="1056"/>
      <c r="H483" s="1028"/>
      <c r="I483" s="973"/>
      <c r="J483" s="973"/>
      <c r="K483" s="973"/>
      <c r="L483" s="973"/>
      <c r="M483" s="973"/>
      <c r="N483" s="973"/>
      <c r="O483" s="973"/>
      <c r="P483" s="973"/>
      <c r="Q483" s="973"/>
      <c r="R483" s="973"/>
      <c r="S483" s="973"/>
      <c r="T483" s="973"/>
      <c r="U483" s="973"/>
      <c r="V483" s="973"/>
      <c r="W483" s="973"/>
      <c r="X483" s="973"/>
      <c r="Y483" s="973"/>
      <c r="Z483" s="1029"/>
    </row>
    <row r="484" spans="3:26" ht="15.6">
      <c r="C484" s="971" t="s">
        <v>31486</v>
      </c>
      <c r="D484" s="972" t="s">
        <v>31332</v>
      </c>
      <c r="E484" s="972" t="s">
        <v>31487</v>
      </c>
      <c r="F484" s="828"/>
      <c r="G484" s="1056"/>
      <c r="H484" s="1028"/>
      <c r="I484" s="973"/>
      <c r="J484" s="973"/>
      <c r="K484" s="973"/>
      <c r="L484" s="973"/>
      <c r="M484" s="973"/>
      <c r="N484" s="973"/>
      <c r="O484" s="973"/>
      <c r="P484" s="973"/>
      <c r="Q484" s="973"/>
      <c r="R484" s="973"/>
      <c r="S484" s="973"/>
      <c r="T484" s="973"/>
      <c r="U484" s="973"/>
      <c r="V484" s="973"/>
      <c r="W484" s="973"/>
      <c r="X484" s="973"/>
      <c r="Y484" s="973"/>
      <c r="Z484" s="1029"/>
    </row>
    <row r="485" spans="3:26" ht="15.6">
      <c r="C485" s="971" t="s">
        <v>31488</v>
      </c>
      <c r="D485" s="972" t="s">
        <v>31332</v>
      </c>
      <c r="E485" s="972" t="s">
        <v>31489</v>
      </c>
      <c r="F485" s="828"/>
      <c r="G485" s="1056"/>
      <c r="H485" s="1028"/>
      <c r="I485" s="973"/>
      <c r="J485" s="973"/>
      <c r="K485" s="973"/>
      <c r="L485" s="973"/>
      <c r="M485" s="973"/>
      <c r="N485" s="973"/>
      <c r="O485" s="973"/>
      <c r="P485" s="973"/>
      <c r="Q485" s="973"/>
      <c r="R485" s="973"/>
      <c r="S485" s="973"/>
      <c r="T485" s="973"/>
      <c r="U485" s="973"/>
      <c r="V485" s="973"/>
      <c r="W485" s="973"/>
      <c r="X485" s="973"/>
      <c r="Y485" s="973"/>
      <c r="Z485" s="1029"/>
    </row>
    <row r="486" spans="3:26" ht="15.6">
      <c r="C486" s="971" t="s">
        <v>31490</v>
      </c>
      <c r="D486" s="972" t="s">
        <v>31332</v>
      </c>
      <c r="E486" s="972" t="s">
        <v>31491</v>
      </c>
      <c r="F486" s="828"/>
      <c r="G486" s="1056"/>
      <c r="H486" s="1028"/>
      <c r="I486" s="973"/>
      <c r="J486" s="973"/>
      <c r="K486" s="973"/>
      <c r="L486" s="973"/>
      <c r="M486" s="973"/>
      <c r="N486" s="973"/>
      <c r="O486" s="973"/>
      <c r="P486" s="973"/>
      <c r="Q486" s="973"/>
      <c r="R486" s="973"/>
      <c r="S486" s="973"/>
      <c r="T486" s="973"/>
      <c r="U486" s="973"/>
      <c r="V486" s="973"/>
      <c r="W486" s="973"/>
      <c r="X486" s="973"/>
      <c r="Y486" s="973"/>
      <c r="Z486" s="1029"/>
    </row>
    <row r="487" spans="3:26" ht="16.2" thickBot="1">
      <c r="C487" s="617"/>
      <c r="D487" s="618"/>
      <c r="E487" s="618"/>
      <c r="F487" s="1010"/>
      <c r="G487" s="618"/>
      <c r="H487" s="975"/>
      <c r="I487" s="976"/>
      <c r="J487" s="976"/>
      <c r="K487" s="976"/>
      <c r="L487" s="976"/>
      <c r="M487" s="976"/>
      <c r="N487" s="976"/>
      <c r="O487" s="976"/>
      <c r="P487" s="976"/>
      <c r="Q487" s="976"/>
      <c r="R487" s="976"/>
      <c r="S487" s="976"/>
      <c r="T487" s="976"/>
      <c r="U487" s="976"/>
      <c r="V487" s="976"/>
      <c r="W487" s="977"/>
      <c r="X487" s="977"/>
      <c r="Y487" s="977"/>
      <c r="Z487" s="978"/>
    </row>
    <row r="540" spans="7:7">
      <c r="G540" s="1056"/>
    </row>
    <row r="541" spans="7:7">
      <c r="G541" s="1056"/>
    </row>
    <row r="542" spans="7:7">
      <c r="G542" s="1056"/>
    </row>
    <row r="543" spans="7:7">
      <c r="G543" s="1056"/>
    </row>
    <row r="544" spans="7:7">
      <c r="G544" s="1056"/>
    </row>
    <row r="545" spans="7:7">
      <c r="G545" s="1056"/>
    </row>
    <row r="546" spans="7:7">
      <c r="G546" s="1056"/>
    </row>
    <row r="547" spans="7:7">
      <c r="G547" s="1056"/>
    </row>
    <row r="548" spans="7:7">
      <c r="G548" s="1056"/>
    </row>
    <row r="549" spans="7:7">
      <c r="G549" s="1056"/>
    </row>
    <row r="550" spans="7:7">
      <c r="G550" s="1056"/>
    </row>
    <row r="551" spans="7:7">
      <c r="G551" s="1056"/>
    </row>
    <row r="552" spans="7:7">
      <c r="G552" s="1056"/>
    </row>
    <row r="553" spans="7:7">
      <c r="G553" s="1056"/>
    </row>
    <row r="554" spans="7:7">
      <c r="G554" s="1056"/>
    </row>
    <row r="555" spans="7:7">
      <c r="G555" s="1056"/>
    </row>
    <row r="556" spans="7:7">
      <c r="G556" s="1056"/>
    </row>
    <row r="557" spans="7:7">
      <c r="G557" s="1056"/>
    </row>
    <row r="558" spans="7:7">
      <c r="G558" s="1056"/>
    </row>
    <row r="559" spans="7:7">
      <c r="G559" s="1056"/>
    </row>
    <row r="560" spans="7:7">
      <c r="G560" s="1056"/>
    </row>
    <row r="561" spans="7:7">
      <c r="G561" s="1056"/>
    </row>
    <row r="562" spans="7:7">
      <c r="G562" s="1056"/>
    </row>
    <row r="563" spans="7:7">
      <c r="G563" s="1056"/>
    </row>
    <row r="564" spans="7:7">
      <c r="G564" s="1057"/>
    </row>
    <row r="565" spans="7:7">
      <c r="G565" s="1057"/>
    </row>
    <row r="566" spans="7:7">
      <c r="G566" s="1057"/>
    </row>
    <row r="567" spans="7:7">
      <c r="G567" s="1057"/>
    </row>
    <row r="568" spans="7:7">
      <c r="G568" s="1057"/>
    </row>
    <row r="569" spans="7:7">
      <c r="G569" s="1057"/>
    </row>
    <row r="570" spans="7:7">
      <c r="G570" s="1057"/>
    </row>
    <row r="571" spans="7:7">
      <c r="G571" s="1057"/>
    </row>
    <row r="572" spans="7:7">
      <c r="G572" s="1057"/>
    </row>
    <row r="573" spans="7:7">
      <c r="G573" s="1057"/>
    </row>
    <row r="574" spans="7:7">
      <c r="G574" s="1057"/>
    </row>
    <row r="575" spans="7:7">
      <c r="G575" s="1057"/>
    </row>
    <row r="576" spans="7:7">
      <c r="G576" s="1057"/>
    </row>
    <row r="577" spans="7:7">
      <c r="G577" s="1057"/>
    </row>
    <row r="578" spans="7:7" ht="15" thickBot="1">
      <c r="G578" s="618"/>
    </row>
  </sheetData>
  <sheetProtection algorithmName="SHA-512" hashValue="TMDe+gq81z+uX4Z/ievsxSHvqwCNnfvV57C/zreWWbknDNavZgK+K9HmDPYydv0SCbyMeav7Gni9efa38g4zUg==" saltValue="Dq4e0ntKg2ZsloWn0R1Ckg==" spinCount="100000" sheet="1" objects="1" scenarios="1"/>
  <conditionalFormatting sqref="E17:E486">
    <cfRule type="expression" dxfId="62" priority="77" stopIfTrue="1">
      <formula>F17&gt;0</formula>
    </cfRule>
  </conditionalFormatting>
  <conditionalFormatting sqref="G8">
    <cfRule type="expression" dxfId="61" priority="75" stopIfTrue="1">
      <formula>AA8&gt;0</formula>
    </cfRule>
  </conditionalFormatting>
  <conditionalFormatting sqref="G9">
    <cfRule type="expression" dxfId="60" priority="18">
      <formula>AA9&gt;0</formula>
    </cfRule>
  </conditionalFormatting>
  <conditionalFormatting sqref="G10">
    <cfRule type="expression" dxfId="59" priority="16">
      <formula>AA10&gt;0</formula>
    </cfRule>
  </conditionalFormatting>
  <conditionalFormatting sqref="G17:G153 G155:G296">
    <cfRule type="expression" dxfId="58" priority="32">
      <formula>BD17&gt;0</formula>
    </cfRule>
  </conditionalFormatting>
  <conditionalFormatting sqref="G297:G335 G375:G387">
    <cfRule type="expression" dxfId="57" priority="123">
      <formula>#REF!&gt;0</formula>
    </cfRule>
  </conditionalFormatting>
  <conditionalFormatting sqref="G336:G374">
    <cfRule type="expression" dxfId="56" priority="127">
      <formula>BD297&gt;0</formula>
    </cfRule>
  </conditionalFormatting>
  <conditionalFormatting sqref="G388:G399 G401:G441 G453:G466 G468:G481 G483:G486">
    <cfRule type="expression" dxfId="55" priority="34">
      <formula>BD336&gt;0</formula>
    </cfRule>
  </conditionalFormatting>
  <conditionalFormatting sqref="G442 G444">
    <cfRule type="expression" dxfId="54" priority="143">
      <formula>BD391&gt;0</formula>
    </cfRule>
  </conditionalFormatting>
  <conditionalFormatting sqref="G443 G445">
    <cfRule type="expression" dxfId="53" priority="137">
      <formula>BD390&gt;0</formula>
    </cfRule>
  </conditionalFormatting>
  <conditionalFormatting sqref="G446">
    <cfRule type="expression" dxfId="52" priority="152">
      <formula>BD395&gt;0</formula>
    </cfRule>
  </conditionalFormatting>
  <conditionalFormatting sqref="G447">
    <cfRule type="expression" dxfId="51" priority="144">
      <formula>BD394&gt;0</formula>
    </cfRule>
  </conditionalFormatting>
  <conditionalFormatting sqref="G448">
    <cfRule type="expression" dxfId="50" priority="161">
      <formula>BD397&gt;0</formula>
    </cfRule>
  </conditionalFormatting>
  <conditionalFormatting sqref="G449">
    <cfRule type="expression" dxfId="49" priority="153">
      <formula>BD396&gt;0</formula>
    </cfRule>
  </conditionalFormatting>
  <conditionalFormatting sqref="G450">
    <cfRule type="expression" dxfId="48" priority="170">
      <formula>BD399&gt;0</formula>
    </cfRule>
  </conditionalFormatting>
  <conditionalFormatting sqref="G451">
    <cfRule type="expression" dxfId="47" priority="162">
      <formula>BD398&gt;0</formula>
    </cfRule>
  </conditionalFormatting>
  <conditionalFormatting sqref="G540:G563 G565:G570 G572:G577">
    <cfRule type="expression" dxfId="46" priority="136">
      <formula>BD449&gt;0</formula>
    </cfRule>
  </conditionalFormatting>
  <conditionalFormatting sqref="H8:Z8">
    <cfRule type="expression" dxfId="45" priority="19">
      <formula>H8&gt;0</formula>
    </cfRule>
  </conditionalFormatting>
  <conditionalFormatting sqref="H9:Z9">
    <cfRule type="expression" dxfId="44" priority="17">
      <formula>H9&gt;0</formula>
    </cfRule>
  </conditionalFormatting>
  <conditionalFormatting sqref="H10:Z10">
    <cfRule type="expression" dxfId="43" priority="15">
      <formula>H10&gt;0</formula>
    </cfRule>
  </conditionalFormatting>
  <conditionalFormatting sqref="I43:K43">
    <cfRule type="expression" dxfId="42" priority="51">
      <formula>AND(LEFT(#REF!, 1) = "E", #REF! &lt;&gt; "")</formula>
    </cfRule>
  </conditionalFormatting>
  <conditionalFormatting sqref="I62:K62">
    <cfRule type="expression" dxfId="41" priority="55">
      <formula>AND(LEFT(#REF!, 1) = "E", #REF! &lt;&gt; "")</formula>
    </cfRule>
  </conditionalFormatting>
  <conditionalFormatting sqref="I78:K78">
    <cfRule type="expression" dxfId="40" priority="59">
      <formula>AND(LEFT(#REF!, 1) = "E", #REF! &lt;&gt; "")</formula>
    </cfRule>
  </conditionalFormatting>
  <conditionalFormatting sqref="I127:K127">
    <cfRule type="expression" dxfId="39" priority="63">
      <formula>AND(LEFT(#REF!, 1) = "E", #REF! &lt;&gt; "")</formula>
    </cfRule>
  </conditionalFormatting>
  <conditionalFormatting sqref="I133:K133">
    <cfRule type="expression" dxfId="38" priority="67">
      <formula>AND(LEFT(#REF!, 1) = "E", #REF! &lt;&gt; "")</formula>
    </cfRule>
  </conditionalFormatting>
  <conditionalFormatting sqref="I148:K148">
    <cfRule type="expression" dxfId="37" priority="71">
      <formula>AND(LEFT(#REF!, 1) = "E", #REF! &lt;&gt; "")</formula>
    </cfRule>
  </conditionalFormatting>
  <conditionalFormatting sqref="I154:K154">
    <cfRule type="expression" dxfId="36" priority="111">
      <formula>AND(LEFT(#REF!, 1) = "E", #REF! &lt;&gt; "")</formula>
    </cfRule>
  </conditionalFormatting>
  <conditionalFormatting sqref="P43:Q43">
    <cfRule type="expression" dxfId="35" priority="42">
      <formula>AND(LEFT(#REF!, 1) = "E", #REF! &lt;&gt; "")</formula>
    </cfRule>
  </conditionalFormatting>
  <conditionalFormatting sqref="P62:Q62">
    <cfRule type="expression" dxfId="34" priority="43">
      <formula>AND(LEFT(#REF!, 1) = "E", #REF! &lt;&gt; "")</formula>
    </cfRule>
  </conditionalFormatting>
  <conditionalFormatting sqref="P78:Q78">
    <cfRule type="expression" dxfId="33" priority="44">
      <formula>AND(LEFT(#REF!, 1) = "E", #REF! &lt;&gt; "")</formula>
    </cfRule>
  </conditionalFormatting>
  <conditionalFormatting sqref="P127:Q127">
    <cfRule type="expression" dxfId="32" priority="45">
      <formula>AND(LEFT(#REF!, 1) = "E", #REF! &lt;&gt; "")</formula>
    </cfRule>
  </conditionalFormatting>
  <conditionalFormatting sqref="P133:Q133">
    <cfRule type="expression" dxfId="31" priority="46">
      <formula>AND(LEFT(#REF!, 1) = "E", #REF! &lt;&gt; "")</formula>
    </cfRule>
  </conditionalFormatting>
  <conditionalFormatting sqref="P148:Q148">
    <cfRule type="expression" dxfId="30" priority="47">
      <formula>AND(LEFT(#REF!, 1) = "E", #REF! &lt;&gt; "")</formula>
    </cfRule>
  </conditionalFormatting>
  <conditionalFormatting sqref="Q154">
    <cfRule type="expression" dxfId="29" priority="97">
      <formula>AND(LEFT(#REF!, 1) = "E", #REF! &lt;&gt; "")</formula>
    </cfRule>
  </conditionalFormatting>
  <conditionalFormatting sqref="T43">
    <cfRule type="expression" dxfId="28" priority="48">
      <formula>AND(LEFT(#REF!, 1) = "E", #REF! &lt;&gt; "")</formula>
    </cfRule>
  </conditionalFormatting>
  <conditionalFormatting sqref="T62">
    <cfRule type="expression" dxfId="27" priority="52">
      <formula>AND(LEFT(#REF!, 1) = "E", #REF! &lt;&gt; "")</formula>
    </cfRule>
  </conditionalFormatting>
  <conditionalFormatting sqref="T78">
    <cfRule type="expression" dxfId="26" priority="56">
      <formula>AND(LEFT(#REF!, 1) = "E", #REF! &lt;&gt; "")</formula>
    </cfRule>
  </conditionalFormatting>
  <conditionalFormatting sqref="T127">
    <cfRule type="expression" dxfId="25" priority="60">
      <formula>AND(LEFT(#REF!, 1) = "E", #REF! &lt;&gt; "")</formula>
    </cfRule>
  </conditionalFormatting>
  <conditionalFormatting sqref="T133">
    <cfRule type="expression" dxfId="24" priority="64">
      <formula>AND(LEFT(#REF!, 1) = "E", #REF! &lt;&gt; "")</formula>
    </cfRule>
  </conditionalFormatting>
  <conditionalFormatting sqref="T148">
    <cfRule type="expression" dxfId="23" priority="68">
      <formula>AND(LEFT(#REF!, 1) = "E", #REF! &lt;&gt; "")</formula>
    </cfRule>
  </conditionalFormatting>
  <conditionalFormatting sqref="T154">
    <cfRule type="expression" dxfId="22" priority="90">
      <formula>AND(LEFT(#REF!, 1) = "E", #REF! &lt;&gt; "")</formula>
    </cfRule>
  </conditionalFormatting>
  <conditionalFormatting sqref="W400:Z400 Z401:Z414 W415:Z415 W430:Z473 W480:Z487">
    <cfRule type="expression" dxfId="21" priority="76">
      <formula>AND(LEFT($H400, 1) = "E", $H400 &lt;&gt; "")</formula>
    </cfRule>
  </conditionalFormatting>
  <conditionalFormatting sqref="Z349:Z399">
    <cfRule type="expression" dxfId="20" priority="2">
      <formula>AND(LEFT($H349, 1) = "E", $H349 &lt;&gt; "")</formula>
    </cfRule>
  </conditionalFormatting>
  <conditionalFormatting sqref="Z416:Z429">
    <cfRule type="expression" dxfId="19" priority="4">
      <formula>AND(LEFT($H416, 1) = "E", $H416 &lt;&gt; "")</formula>
    </cfRule>
  </conditionalFormatting>
  <conditionalFormatting sqref="Z474:Z479">
    <cfRule type="expression" dxfId="18" priority="1">
      <formula>AND(LEFT($H474, 1) = "E", $H474 &lt;&gt; "")</formula>
    </cfRule>
  </conditionalFormatting>
  <conditionalFormatting sqref="AU296:AX296">
    <cfRule type="expression" dxfId="17" priority="74">
      <formula>AND(LEFT($I296, 1) = "E", $I296 &lt;&gt; "")</formula>
    </cfRule>
  </conditionalFormatting>
  <conditionalFormatting sqref="BE296">
    <cfRule type="cellIs" dxfId="16" priority="73" operator="equal">
      <formula>0</formula>
    </cfRule>
  </conditionalFormatting>
  <pageMargins left="0.7" right="0.7" top="0.75" bottom="0.75" header="0.3" footer="0.3"/>
  <pageSetup paperSize="9" orientation="portrait" r:id="rId1"/>
  <ignoredErrors>
    <ignoredError sqref="J353" unlockedFormula="1"/>
  </ignoredErrors>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7"/>
  <dimension ref="A1:AK1046"/>
  <sheetViews>
    <sheetView showGridLines="0" zoomScale="70" zoomScaleNormal="70" workbookViewId="0">
      <pane xSplit="4" ySplit="14" topLeftCell="E15" activePane="bottomRight" state="frozen"/>
      <selection pane="topRight" activeCell="C1" sqref="C1"/>
      <selection pane="bottomLeft" activeCell="A14" sqref="A14"/>
      <selection pane="bottomRight" activeCell="D11" sqref="D11"/>
    </sheetView>
  </sheetViews>
  <sheetFormatPr defaultColWidth="14.44140625" defaultRowHeight="14.4"/>
  <cols>
    <col min="1" max="1" width="17.33203125" style="67" hidden="1" customWidth="1"/>
    <col min="2" max="2" width="21.88671875" style="67" customWidth="1"/>
    <col min="3" max="3" width="19" style="67" hidden="1" customWidth="1"/>
    <col min="4" max="4" width="44.33203125" style="67" customWidth="1"/>
    <col min="5" max="5" width="17.88671875" style="67" customWidth="1"/>
    <col min="6" max="6" width="14" style="67" customWidth="1"/>
    <col min="7" max="7" width="17.33203125" style="801" customWidth="1"/>
    <col min="8" max="8" width="15.5546875" style="67" customWidth="1"/>
    <col min="9" max="10" width="13.109375" style="67" customWidth="1"/>
    <col min="11" max="13" width="12.6640625" style="67" customWidth="1"/>
    <col min="14" max="14" width="12.6640625" style="67" hidden="1" customWidth="1"/>
    <col min="15" max="19" width="12.6640625" style="67" customWidth="1"/>
    <col min="20" max="20" width="18.109375" style="67" customWidth="1"/>
    <col min="21" max="21" width="160.6640625" style="67" customWidth="1"/>
    <col min="22" max="24" width="11" style="67" customWidth="1"/>
    <col min="25" max="25" width="11.5546875" style="68" customWidth="1"/>
    <col min="26" max="28" width="11" style="67" customWidth="1"/>
    <col min="29" max="29" width="11.5546875" style="68" customWidth="1"/>
    <col min="30" max="30" width="11" customWidth="1"/>
    <col min="31" max="31" width="30" style="68" customWidth="1"/>
    <col min="32" max="32" width="11" style="67" customWidth="1"/>
    <col min="33" max="33" width="16.44140625" style="67" customWidth="1"/>
    <col min="34" max="35" width="12.88671875" style="67" customWidth="1"/>
    <col min="36" max="36" width="11" customWidth="1"/>
    <col min="37" max="39" width="10.6640625" customWidth="1"/>
  </cols>
  <sheetData>
    <row r="1" spans="1:36" ht="69.75" customHeight="1">
      <c r="D1" s="1252"/>
      <c r="E1" s="1269" t="s">
        <v>31492</v>
      </c>
      <c r="F1" s="1269"/>
      <c r="G1" s="1269"/>
    </row>
    <row r="2" spans="1:36" ht="12" customHeight="1">
      <c r="D2" s="1252"/>
      <c r="E2" s="1269"/>
      <c r="F2" s="1269"/>
      <c r="G2" s="1269"/>
    </row>
    <row r="3" spans="1:36" ht="4.5" hidden="1" customHeight="1">
      <c r="G3" s="67"/>
    </row>
    <row r="4" spans="1:36" ht="20.100000000000001" customHeight="1">
      <c r="D4" s="1270" t="s">
        <v>28824</v>
      </c>
      <c r="E4" s="186" t="s">
        <v>28825</v>
      </c>
      <c r="F4" s="186" t="s">
        <v>28826</v>
      </c>
      <c r="G4" s="186" t="s">
        <v>28722</v>
      </c>
      <c r="H4" s="187"/>
      <c r="K4" s="70" t="s">
        <v>28820</v>
      </c>
      <c r="L4" s="71"/>
      <c r="M4" s="72"/>
      <c r="O4" s="71"/>
      <c r="P4" s="74"/>
      <c r="U4" s="68"/>
      <c r="V4" s="68"/>
      <c r="W4" s="68"/>
      <c r="X4" s="68"/>
      <c r="Z4" s="68"/>
      <c r="AA4" s="68"/>
      <c r="AB4" s="68"/>
    </row>
    <row r="5" spans="1:36" ht="20.100000000000001" customHeight="1">
      <c r="D5" s="1270"/>
      <c r="E5" s="1235">
        <f>J143</f>
        <v>0</v>
      </c>
      <c r="F5" s="1237">
        <f>E5*1.2</f>
        <v>0</v>
      </c>
      <c r="G5" s="1239">
        <f>Summary!F17</f>
        <v>0</v>
      </c>
      <c r="H5" s="187"/>
      <c r="K5" s="76" t="s">
        <v>28779</v>
      </c>
      <c r="L5" s="77" t="s">
        <v>28780</v>
      </c>
      <c r="M5" s="77" t="s">
        <v>28781</v>
      </c>
      <c r="O5" s="77" t="s">
        <v>28782</v>
      </c>
      <c r="P5" s="368" t="s">
        <v>28773</v>
      </c>
      <c r="U5" s="68"/>
      <c r="V5" s="68"/>
      <c r="W5" s="68"/>
      <c r="X5" s="68"/>
      <c r="Z5" s="68"/>
      <c r="AA5" s="68"/>
      <c r="AB5" s="68"/>
    </row>
    <row r="6" spans="1:36" ht="20.100000000000001" customHeight="1">
      <c r="D6" s="1270"/>
      <c r="E6" s="1236"/>
      <c r="F6" s="1238"/>
      <c r="G6" s="1239"/>
      <c r="H6" s="191"/>
      <c r="K6" s="82">
        <f>V144</f>
        <v>0</v>
      </c>
      <c r="L6" s="82">
        <f>W144</f>
        <v>0</v>
      </c>
      <c r="M6" s="82">
        <f>X144</f>
        <v>0</v>
      </c>
      <c r="O6" s="82">
        <f>Y144</f>
        <v>0</v>
      </c>
      <c r="P6" s="82">
        <f>SUM(K6:O6)</f>
        <v>0</v>
      </c>
      <c r="U6" s="68"/>
      <c r="V6" s="68"/>
      <c r="W6" s="68"/>
      <c r="X6" s="68"/>
      <c r="Z6" s="68"/>
      <c r="AA6" s="68"/>
      <c r="AB6" s="68"/>
    </row>
    <row r="7" spans="1:36" ht="20.100000000000001" customHeight="1">
      <c r="D7" s="232"/>
      <c r="E7" s="232"/>
      <c r="F7" s="232"/>
      <c r="G7" s="83"/>
      <c r="U7" s="68"/>
      <c r="V7" s="68"/>
      <c r="W7" s="68"/>
      <c r="X7" s="68"/>
      <c r="Z7" s="68"/>
      <c r="AA7" s="68"/>
      <c r="AB7" s="68"/>
    </row>
    <row r="8" spans="1:36" ht="20.100000000000001" customHeight="1">
      <c r="D8" s="233" t="s">
        <v>28829</v>
      </c>
      <c r="E8" s="625">
        <f>AG144</f>
        <v>0</v>
      </c>
      <c r="F8" s="381" t="s">
        <v>28830</v>
      </c>
      <c r="G8" s="83"/>
      <c r="H8" s="83"/>
      <c r="I8" s="83"/>
      <c r="J8" s="83"/>
      <c r="K8" s="1086" t="s">
        <v>28828</v>
      </c>
      <c r="L8" s="1087"/>
      <c r="M8" s="333"/>
      <c r="P8" s="69"/>
      <c r="U8" s="68"/>
      <c r="V8" s="68"/>
      <c r="W8" s="68"/>
      <c r="X8" s="68"/>
      <c r="Z8" s="68"/>
      <c r="AA8" s="68"/>
      <c r="AB8" s="68"/>
    </row>
    <row r="9" spans="1:36" ht="20.100000000000001" customHeight="1">
      <c r="D9" s="233" t="s">
        <v>31493</v>
      </c>
      <c r="E9" s="382">
        <f>SUM(F17:F142)</f>
        <v>0</v>
      </c>
      <c r="F9" s="383" t="s">
        <v>31494</v>
      </c>
      <c r="G9" s="83"/>
      <c r="K9" s="1271" t="s">
        <v>28822</v>
      </c>
      <c r="L9" s="1272"/>
      <c r="M9" s="81">
        <f>AJ144</f>
        <v>0</v>
      </c>
      <c r="P9" s="69"/>
      <c r="U9" s="68"/>
      <c r="V9" s="68"/>
      <c r="W9" s="68"/>
      <c r="X9" s="68"/>
      <c r="Z9" s="68"/>
      <c r="AA9" s="68"/>
      <c r="AB9" s="68"/>
    </row>
    <row r="10" spans="1:36" ht="15" thickBot="1">
      <c r="D10" s="695"/>
      <c r="E10" s="695"/>
      <c r="F10" s="696"/>
      <c r="G10" s="83"/>
      <c r="K10" s="697"/>
      <c r="L10" s="697"/>
      <c r="M10" s="92"/>
      <c r="N10" s="92"/>
      <c r="P10" s="69"/>
      <c r="U10" s="68"/>
      <c r="V10" s="68"/>
      <c r="W10" s="68"/>
      <c r="X10" s="68"/>
      <c r="Z10" s="68"/>
      <c r="AA10" s="68"/>
      <c r="AB10" s="68"/>
    </row>
    <row r="11" spans="1:36" ht="15" thickBot="1">
      <c r="D11" s="232"/>
      <c r="E11" s="232"/>
      <c r="F11" s="232"/>
      <c r="G11" s="83"/>
      <c r="K11" s="1097" t="s">
        <v>31495</v>
      </c>
      <c r="L11" s="1098"/>
      <c r="M11" s="1098"/>
      <c r="N11" s="1098"/>
      <c r="O11" s="1098"/>
      <c r="P11" s="1098"/>
      <c r="Q11" s="1098"/>
      <c r="R11" s="1098"/>
      <c r="S11" s="1099"/>
      <c r="T11" s="1273" t="s">
        <v>31496</v>
      </c>
      <c r="U11" s="68"/>
      <c r="V11" s="68"/>
      <c r="W11" s="68"/>
      <c r="X11" s="68"/>
      <c r="Z11" s="68"/>
      <c r="AA11" s="68"/>
      <c r="AB11" s="68"/>
    </row>
    <row r="12" spans="1:36" ht="15.75" customHeight="1" thickBot="1">
      <c r="D12" s="232"/>
      <c r="E12" s="232"/>
      <c r="F12" s="232"/>
      <c r="G12" s="83"/>
      <c r="H12" s="83"/>
      <c r="I12" s="83"/>
      <c r="J12" s="83"/>
      <c r="K12" s="1085">
        <f>K143</f>
        <v>0</v>
      </c>
      <c r="L12" s="1085">
        <f t="shared" ref="L12:S12" si="0">L143</f>
        <v>0</v>
      </c>
      <c r="M12" s="1085">
        <f t="shared" si="0"/>
        <v>0</v>
      </c>
      <c r="N12" s="1085">
        <f t="shared" si="0"/>
        <v>0</v>
      </c>
      <c r="O12" s="1085">
        <f t="shared" si="0"/>
        <v>0</v>
      </c>
      <c r="P12" s="1085">
        <f t="shared" si="0"/>
        <v>0</v>
      </c>
      <c r="Q12" s="1085">
        <f t="shared" si="0"/>
        <v>0</v>
      </c>
      <c r="R12" s="1085">
        <f t="shared" si="0"/>
        <v>0</v>
      </c>
      <c r="S12" s="1085">
        <f t="shared" si="0"/>
        <v>0</v>
      </c>
      <c r="T12" s="1274"/>
      <c r="U12" s="68"/>
      <c r="V12" s="68"/>
      <c r="W12" s="68"/>
      <c r="X12" s="68"/>
      <c r="Z12" s="68"/>
      <c r="AA12" s="68"/>
      <c r="AB12" s="68"/>
    </row>
    <row r="13" spans="1:36" ht="15" thickBot="1">
      <c r="G13" s="96"/>
      <c r="H13" s="96"/>
      <c r="I13" s="98"/>
      <c r="J13" s="99"/>
      <c r="K13" s="472" t="str">
        <f t="shared" ref="K13:S13" si="1">IFERROR((SUM(K23:K142)/$E$9),"")</f>
        <v/>
      </c>
      <c r="L13" s="472" t="str">
        <f t="shared" si="1"/>
        <v/>
      </c>
      <c r="M13" s="472" t="str">
        <f t="shared" si="1"/>
        <v/>
      </c>
      <c r="N13" s="419" t="str">
        <f t="shared" si="1"/>
        <v/>
      </c>
      <c r="O13" s="472" t="str">
        <f t="shared" si="1"/>
        <v/>
      </c>
      <c r="P13" s="472" t="str">
        <f t="shared" si="1"/>
        <v/>
      </c>
      <c r="Q13" s="1018" t="str">
        <f t="shared" si="1"/>
        <v/>
      </c>
      <c r="R13" s="472" t="str">
        <f t="shared" si="1"/>
        <v/>
      </c>
      <c r="S13" s="692" t="str">
        <f t="shared" si="1"/>
        <v/>
      </c>
      <c r="T13" s="1274"/>
      <c r="U13" s="83"/>
      <c r="V13" s="83"/>
      <c r="W13" s="83"/>
      <c r="X13" s="83"/>
      <c r="Y13" s="83"/>
      <c r="Z13" s="83"/>
      <c r="AA13" s="83"/>
      <c r="AB13" s="83"/>
      <c r="AC13" s="83"/>
    </row>
    <row r="14" spans="1:36" ht="41.25" customHeight="1" thickBot="1">
      <c r="A14" s="1070" t="s">
        <v>0</v>
      </c>
      <c r="B14" s="1070" t="s">
        <v>28839</v>
      </c>
      <c r="C14" s="1070" t="s">
        <v>28840</v>
      </c>
      <c r="D14" s="1070" t="s">
        <v>28841</v>
      </c>
      <c r="E14" s="1071" t="s">
        <v>28843</v>
      </c>
      <c r="F14" s="1071" t="s">
        <v>28844</v>
      </c>
      <c r="G14" s="1072" t="s">
        <v>28845</v>
      </c>
      <c r="H14" s="1071" t="s">
        <v>28722</v>
      </c>
      <c r="I14" s="1071" t="s">
        <v>28846</v>
      </c>
      <c r="J14" s="1073" t="s">
        <v>28847</v>
      </c>
      <c r="K14" s="1074" t="s">
        <v>31497</v>
      </c>
      <c r="L14" s="1075" t="s">
        <v>31498</v>
      </c>
      <c r="M14" s="1076" t="s">
        <v>31499</v>
      </c>
      <c r="N14" s="1077" t="s">
        <v>28848</v>
      </c>
      <c r="O14" s="1078" t="s">
        <v>28749</v>
      </c>
      <c r="P14" s="1079" t="s">
        <v>28816</v>
      </c>
      <c r="Q14" s="1080" t="s">
        <v>28817</v>
      </c>
      <c r="R14" s="1081" t="s">
        <v>28818</v>
      </c>
      <c r="S14" s="1082" t="s">
        <v>28819</v>
      </c>
      <c r="T14" s="1275"/>
      <c r="AF14" s="379"/>
      <c r="AG14" s="379"/>
      <c r="AH14" s="248"/>
      <c r="AI14" s="248"/>
    </row>
    <row r="15" spans="1:36" ht="27.6">
      <c r="D15" s="196"/>
      <c r="E15" s="197"/>
      <c r="F15" s="197"/>
      <c r="G15" s="803"/>
      <c r="H15" s="197"/>
      <c r="I15" s="197"/>
      <c r="J15" s="197"/>
      <c r="K15" s="197"/>
      <c r="L15" s="197"/>
      <c r="M15" s="197"/>
      <c r="N15" s="197"/>
      <c r="O15" s="197"/>
      <c r="P15" s="197"/>
      <c r="Q15" s="197"/>
      <c r="R15" s="197"/>
      <c r="S15" s="197"/>
      <c r="T15" s="197"/>
      <c r="V15" s="1263" t="s">
        <v>30003</v>
      </c>
      <c r="W15" s="1264"/>
      <c r="X15" s="1264"/>
      <c r="Y15" s="1264"/>
      <c r="Z15" s="1264"/>
      <c r="AA15" s="1264"/>
      <c r="AB15" s="1264"/>
      <c r="AC15" s="1265"/>
      <c r="AE15" s="1083" t="s">
        <v>31500</v>
      </c>
      <c r="AF15" s="1084" t="s">
        <v>31501</v>
      </c>
      <c r="AG15" s="1084" t="s">
        <v>31502</v>
      </c>
      <c r="AH15"/>
      <c r="AI15" s="265" t="s">
        <v>30007</v>
      </c>
      <c r="AJ15" s="200" t="s">
        <v>29704</v>
      </c>
    </row>
    <row r="16" spans="1:36" ht="51" customHeight="1">
      <c r="A16" s="217" t="s">
        <v>0</v>
      </c>
      <c r="B16" s="217" t="s">
        <v>28839</v>
      </c>
      <c r="C16" s="217" t="s">
        <v>31503</v>
      </c>
      <c r="D16" s="1103" t="s">
        <v>31503</v>
      </c>
      <c r="G16" s="812"/>
      <c r="H16" s="482"/>
      <c r="I16" s="250"/>
      <c r="J16" s="247"/>
      <c r="K16" s="247"/>
      <c r="L16" s="69"/>
      <c r="M16" s="69"/>
      <c r="N16" s="69"/>
      <c r="O16" s="69"/>
      <c r="P16" s="69"/>
      <c r="Q16" s="69"/>
      <c r="R16" s="69"/>
      <c r="V16" s="200" t="s">
        <v>28779</v>
      </c>
      <c r="W16" s="200" t="s">
        <v>28780</v>
      </c>
      <c r="X16" s="200" t="s">
        <v>28781</v>
      </c>
      <c r="Y16" s="200" t="s">
        <v>28782</v>
      </c>
      <c r="Z16" s="159" t="s">
        <v>28779</v>
      </c>
      <c r="AA16" s="159" t="s">
        <v>28780</v>
      </c>
      <c r="AB16" s="159" t="s">
        <v>28781</v>
      </c>
      <c r="AC16" s="159" t="s">
        <v>28782</v>
      </c>
      <c r="AE16" s="1031" t="s">
        <v>31500</v>
      </c>
      <c r="AF16" s="619" t="s">
        <v>31501</v>
      </c>
      <c r="AG16" s="200" t="s">
        <v>31502</v>
      </c>
      <c r="AI16" s="265" t="s">
        <v>30007</v>
      </c>
      <c r="AJ16" s="200" t="s">
        <v>29704</v>
      </c>
    </row>
    <row r="17" spans="1:37" ht="18" customHeight="1">
      <c r="A17" s="123"/>
      <c r="B17" s="123" t="s">
        <v>28710</v>
      </c>
      <c r="C17" s="123" t="s">
        <v>31503</v>
      </c>
      <c r="D17" s="1104" t="s">
        <v>31471</v>
      </c>
      <c r="E17" s="131">
        <v>1</v>
      </c>
      <c r="F17" s="131">
        <f t="shared" ref="F17:F22" si="2">SUM(K17:S17)</f>
        <v>0</v>
      </c>
      <c r="G17" s="813" t="s">
        <v>31504</v>
      </c>
      <c r="H17" s="481">
        <f t="shared" ref="H17:H22" si="3">$G$5</f>
        <v>0</v>
      </c>
      <c r="I17" s="125">
        <f t="shared" ref="I17" si="4">G17*((1-H17))</f>
        <v>140</v>
      </c>
      <c r="J17" s="255">
        <f t="shared" ref="J17" si="5">I17*F17</f>
        <v>0</v>
      </c>
      <c r="K17" s="130"/>
      <c r="L17" s="252"/>
      <c r="M17" s="490"/>
      <c r="N17" s="253"/>
      <c r="O17" s="129"/>
      <c r="P17" s="256"/>
      <c r="Q17" s="254"/>
      <c r="R17" s="257"/>
      <c r="S17" s="270"/>
      <c r="V17" s="81">
        <f t="shared" ref="V17:V22" si="6">Z17*$F17</f>
        <v>0</v>
      </c>
      <c r="W17" s="81">
        <f t="shared" ref="W17:W22" si="7">AA17*$F17</f>
        <v>0</v>
      </c>
      <c r="X17" s="81">
        <f t="shared" ref="X17:X22" si="8">AB17*$F17</f>
        <v>0</v>
      </c>
      <c r="Y17" s="81">
        <f t="shared" ref="Y17:Y22" si="9">AC17*$F17</f>
        <v>0</v>
      </c>
      <c r="Z17" s="267"/>
      <c r="AA17" s="267">
        <v>1</v>
      </c>
      <c r="AB17" s="267"/>
      <c r="AC17" s="267"/>
      <c r="AE17" s="177" t="s">
        <v>31505</v>
      </c>
      <c r="AF17" s="136">
        <v>5.7</v>
      </c>
      <c r="AG17" s="131">
        <f t="shared" ref="AG17:AG22" si="10">F17*AF17</f>
        <v>0</v>
      </c>
      <c r="AI17" s="131">
        <v>5</v>
      </c>
      <c r="AJ17" s="131">
        <f t="shared" ref="AJ17:AJ22" si="11">AI17*F17</f>
        <v>0</v>
      </c>
    </row>
    <row r="18" spans="1:37" ht="18" customHeight="1">
      <c r="A18" s="123"/>
      <c r="B18" s="123" t="s">
        <v>28711</v>
      </c>
      <c r="C18" s="123" t="s">
        <v>31503</v>
      </c>
      <c r="D18" s="1104" t="s">
        <v>31473</v>
      </c>
      <c r="E18" s="131">
        <v>1</v>
      </c>
      <c r="F18" s="131">
        <f t="shared" si="2"/>
        <v>0</v>
      </c>
      <c r="G18" s="813">
        <v>220</v>
      </c>
      <c r="H18" s="481">
        <f t="shared" si="3"/>
        <v>0</v>
      </c>
      <c r="I18" s="125">
        <f t="shared" ref="I18:I22" si="12">G18*((1-H18))</f>
        <v>220</v>
      </c>
      <c r="J18" s="255">
        <f t="shared" ref="J18:J22" si="13">I18*F18</f>
        <v>0</v>
      </c>
      <c r="K18" s="130"/>
      <c r="L18" s="252"/>
      <c r="M18" s="490"/>
      <c r="N18" s="253"/>
      <c r="O18" s="129"/>
      <c r="P18" s="256"/>
      <c r="Q18" s="254"/>
      <c r="R18" s="257"/>
      <c r="S18" s="270"/>
      <c r="V18" s="81">
        <f t="shared" si="6"/>
        <v>0</v>
      </c>
      <c r="W18" s="81">
        <f t="shared" si="7"/>
        <v>0</v>
      </c>
      <c r="X18" s="81">
        <f t="shared" si="8"/>
        <v>0</v>
      </c>
      <c r="Y18" s="81">
        <f t="shared" si="9"/>
        <v>0</v>
      </c>
      <c r="Z18" s="267"/>
      <c r="AA18" s="267"/>
      <c r="AB18" s="267">
        <v>1</v>
      </c>
      <c r="AC18" s="267"/>
      <c r="AE18" s="177" t="s">
        <v>31506</v>
      </c>
      <c r="AF18" s="136">
        <v>13.2</v>
      </c>
      <c r="AG18" s="131">
        <f t="shared" si="10"/>
        <v>0</v>
      </c>
      <c r="AI18" s="131">
        <v>8</v>
      </c>
      <c r="AJ18" s="131">
        <f t="shared" si="11"/>
        <v>0</v>
      </c>
    </row>
    <row r="19" spans="1:37" ht="18" customHeight="1">
      <c r="A19" s="123"/>
      <c r="B19" s="123" t="s">
        <v>28712</v>
      </c>
      <c r="C19" s="123" t="s">
        <v>31503</v>
      </c>
      <c r="D19" s="1104" t="s">
        <v>31475</v>
      </c>
      <c r="E19" s="131">
        <v>1</v>
      </c>
      <c r="F19" s="131">
        <f t="shared" si="2"/>
        <v>0</v>
      </c>
      <c r="G19" s="813">
        <v>300</v>
      </c>
      <c r="H19" s="481">
        <f t="shared" si="3"/>
        <v>0</v>
      </c>
      <c r="I19" s="125">
        <f t="shared" si="12"/>
        <v>300</v>
      </c>
      <c r="J19" s="255">
        <f t="shared" si="13"/>
        <v>0</v>
      </c>
      <c r="K19" s="130"/>
      <c r="L19" s="252"/>
      <c r="M19" s="490"/>
      <c r="N19" s="253"/>
      <c r="O19" s="129"/>
      <c r="P19" s="256"/>
      <c r="Q19" s="254"/>
      <c r="R19" s="257"/>
      <c r="S19" s="270"/>
      <c r="V19" s="81">
        <f t="shared" si="6"/>
        <v>0</v>
      </c>
      <c r="W19" s="81">
        <f t="shared" si="7"/>
        <v>0</v>
      </c>
      <c r="X19" s="81">
        <f t="shared" si="8"/>
        <v>0</v>
      </c>
      <c r="Y19" s="81">
        <f t="shared" si="9"/>
        <v>0</v>
      </c>
      <c r="Z19" s="267"/>
      <c r="AA19" s="267"/>
      <c r="AB19" s="267"/>
      <c r="AC19" s="267">
        <v>1</v>
      </c>
      <c r="AE19" s="177" t="s">
        <v>31507</v>
      </c>
      <c r="AF19" s="136">
        <v>21.6</v>
      </c>
      <c r="AG19" s="131">
        <f t="shared" si="10"/>
        <v>0</v>
      </c>
      <c r="AI19" s="131">
        <v>10</v>
      </c>
      <c r="AJ19" s="131">
        <f t="shared" si="11"/>
        <v>0</v>
      </c>
    </row>
    <row r="20" spans="1:37" ht="18" customHeight="1">
      <c r="A20" s="123"/>
      <c r="B20" s="123" t="s">
        <v>28713</v>
      </c>
      <c r="C20" s="123" t="s">
        <v>31503</v>
      </c>
      <c r="D20" s="1104" t="s">
        <v>31477</v>
      </c>
      <c r="E20" s="131">
        <v>1</v>
      </c>
      <c r="F20" s="131">
        <f t="shared" si="2"/>
        <v>0</v>
      </c>
      <c r="G20" s="813">
        <v>160</v>
      </c>
      <c r="H20" s="481">
        <f t="shared" si="3"/>
        <v>0</v>
      </c>
      <c r="I20" s="125">
        <f t="shared" si="12"/>
        <v>160</v>
      </c>
      <c r="J20" s="255">
        <f t="shared" si="13"/>
        <v>0</v>
      </c>
      <c r="K20" s="130"/>
      <c r="L20" s="252"/>
      <c r="M20" s="490"/>
      <c r="N20" s="253"/>
      <c r="O20" s="129"/>
      <c r="P20" s="256"/>
      <c r="Q20" s="254"/>
      <c r="R20" s="257"/>
      <c r="S20" s="270"/>
      <c r="V20" s="81">
        <f t="shared" si="6"/>
        <v>0</v>
      </c>
      <c r="W20" s="81">
        <f t="shared" si="7"/>
        <v>0</v>
      </c>
      <c r="X20" s="81">
        <f t="shared" si="8"/>
        <v>0</v>
      </c>
      <c r="Y20" s="81">
        <f t="shared" si="9"/>
        <v>0</v>
      </c>
      <c r="Z20" s="267"/>
      <c r="AA20" s="267"/>
      <c r="AB20" s="267"/>
      <c r="AC20" s="267">
        <v>1</v>
      </c>
      <c r="AE20" s="177" t="s">
        <v>31508</v>
      </c>
      <c r="AF20" s="136">
        <v>6.9</v>
      </c>
      <c r="AG20" s="131">
        <f t="shared" si="10"/>
        <v>0</v>
      </c>
      <c r="AI20" s="131">
        <v>11</v>
      </c>
      <c r="AJ20" s="131">
        <f t="shared" si="11"/>
        <v>0</v>
      </c>
    </row>
    <row r="21" spans="1:37" ht="18" customHeight="1">
      <c r="A21" s="123"/>
      <c r="B21" s="123" t="s">
        <v>28714</v>
      </c>
      <c r="C21" s="123" t="s">
        <v>31503</v>
      </c>
      <c r="D21" s="1104" t="s">
        <v>31479</v>
      </c>
      <c r="E21" s="131">
        <v>1</v>
      </c>
      <c r="F21" s="131">
        <f t="shared" si="2"/>
        <v>0</v>
      </c>
      <c r="G21" s="813">
        <v>165</v>
      </c>
      <c r="H21" s="481">
        <f t="shared" si="3"/>
        <v>0</v>
      </c>
      <c r="I21" s="125">
        <f t="shared" si="12"/>
        <v>165</v>
      </c>
      <c r="J21" s="255">
        <f t="shared" si="13"/>
        <v>0</v>
      </c>
      <c r="K21" s="130"/>
      <c r="L21" s="252"/>
      <c r="M21" s="490"/>
      <c r="N21" s="253"/>
      <c r="O21" s="129"/>
      <c r="P21" s="256"/>
      <c r="Q21" s="254"/>
      <c r="R21" s="257"/>
      <c r="S21" s="270"/>
      <c r="V21" s="81">
        <f t="shared" si="6"/>
        <v>0</v>
      </c>
      <c r="W21" s="81">
        <f t="shared" si="7"/>
        <v>0</v>
      </c>
      <c r="X21" s="81">
        <f t="shared" si="8"/>
        <v>0</v>
      </c>
      <c r="Y21" s="81">
        <f t="shared" si="9"/>
        <v>0</v>
      </c>
      <c r="Z21" s="267"/>
      <c r="AA21" s="267"/>
      <c r="AB21" s="267"/>
      <c r="AC21" s="267">
        <v>1</v>
      </c>
      <c r="AE21" s="177" t="s">
        <v>31509</v>
      </c>
      <c r="AF21" s="136">
        <v>7.5</v>
      </c>
      <c r="AG21" s="131">
        <f t="shared" si="10"/>
        <v>0</v>
      </c>
      <c r="AI21" s="131">
        <v>10</v>
      </c>
      <c r="AJ21" s="131">
        <f t="shared" si="11"/>
        <v>0</v>
      </c>
    </row>
    <row r="22" spans="1:37" ht="18" customHeight="1">
      <c r="A22" s="123"/>
      <c r="B22" s="123" t="s">
        <v>28715</v>
      </c>
      <c r="C22" s="123" t="s">
        <v>31503</v>
      </c>
      <c r="D22" s="1104" t="s">
        <v>31481</v>
      </c>
      <c r="E22" s="131">
        <v>1</v>
      </c>
      <c r="F22" s="131">
        <f t="shared" si="2"/>
        <v>0</v>
      </c>
      <c r="G22" s="813">
        <v>170</v>
      </c>
      <c r="H22" s="481">
        <f t="shared" si="3"/>
        <v>0</v>
      </c>
      <c r="I22" s="125">
        <f t="shared" si="12"/>
        <v>170</v>
      </c>
      <c r="J22" s="255">
        <f t="shared" si="13"/>
        <v>0</v>
      </c>
      <c r="K22" s="130"/>
      <c r="L22" s="252"/>
      <c r="M22" s="490"/>
      <c r="N22" s="253"/>
      <c r="O22" s="129"/>
      <c r="P22" s="256"/>
      <c r="Q22" s="254"/>
      <c r="R22" s="257"/>
      <c r="S22" s="270"/>
      <c r="V22" s="81">
        <f t="shared" si="6"/>
        <v>0</v>
      </c>
      <c r="W22" s="81">
        <f t="shared" si="7"/>
        <v>0</v>
      </c>
      <c r="X22" s="81">
        <f t="shared" si="8"/>
        <v>0</v>
      </c>
      <c r="Y22" s="81">
        <f t="shared" si="9"/>
        <v>0</v>
      </c>
      <c r="Z22" s="267"/>
      <c r="AA22" s="267"/>
      <c r="AB22" s="267"/>
      <c r="AC22" s="267">
        <v>1</v>
      </c>
      <c r="AE22" s="177" t="s">
        <v>31510</v>
      </c>
      <c r="AF22" s="136">
        <v>8.25</v>
      </c>
      <c r="AG22" s="131">
        <f t="shared" si="10"/>
        <v>0</v>
      </c>
      <c r="AI22" s="131">
        <v>12</v>
      </c>
      <c r="AJ22" s="131">
        <f t="shared" si="11"/>
        <v>0</v>
      </c>
    </row>
    <row r="23" spans="1:37" ht="51" customHeight="1">
      <c r="A23" s="217" t="s">
        <v>0</v>
      </c>
      <c r="B23" s="217" t="s">
        <v>28839</v>
      </c>
      <c r="C23" s="217" t="s">
        <v>31511</v>
      </c>
      <c r="D23" s="1103" t="s">
        <v>31512</v>
      </c>
      <c r="G23" s="812"/>
      <c r="H23" s="482"/>
      <c r="I23" s="250"/>
      <c r="J23" s="247"/>
      <c r="K23" s="247"/>
      <c r="L23" s="69"/>
      <c r="M23" s="69"/>
      <c r="N23" s="69"/>
      <c r="O23" s="69"/>
      <c r="P23" s="69"/>
      <c r="Q23" s="69"/>
      <c r="R23" s="69"/>
      <c r="V23" s="200" t="s">
        <v>28779</v>
      </c>
      <c r="W23" s="200" t="s">
        <v>28780</v>
      </c>
      <c r="X23" s="200" t="s">
        <v>28781</v>
      </c>
      <c r="Y23" s="200" t="s">
        <v>28782</v>
      </c>
      <c r="Z23" s="159" t="s">
        <v>28779</v>
      </c>
      <c r="AA23" s="159" t="s">
        <v>28780</v>
      </c>
      <c r="AB23" s="159" t="s">
        <v>28781</v>
      </c>
      <c r="AC23" s="159" t="s">
        <v>28782</v>
      </c>
      <c r="AE23" s="1031" t="s">
        <v>31500</v>
      </c>
      <c r="AF23" s="200" t="s">
        <v>31501</v>
      </c>
      <c r="AG23" s="200" t="s">
        <v>31502</v>
      </c>
      <c r="AI23" s="265" t="s">
        <v>30007</v>
      </c>
      <c r="AJ23" s="200" t="s">
        <v>29704</v>
      </c>
    </row>
    <row r="24" spans="1:37" ht="18" customHeight="1">
      <c r="A24" s="123" t="s">
        <v>31513</v>
      </c>
      <c r="B24" s="123" t="s">
        <v>28594</v>
      </c>
      <c r="C24" s="123" t="s">
        <v>31514</v>
      </c>
      <c r="D24" s="1105" t="s">
        <v>31333</v>
      </c>
      <c r="E24" s="131">
        <v>1</v>
      </c>
      <c r="F24" s="131">
        <f t="shared" ref="F24:F37" si="14">SUM(K24:S24)</f>
        <v>0</v>
      </c>
      <c r="G24" s="813">
        <v>120</v>
      </c>
      <c r="H24" s="481">
        <f t="shared" ref="H24:H37" si="15">$G$5</f>
        <v>0</v>
      </c>
      <c r="I24" s="125">
        <f t="shared" ref="I24:I37" si="16">G24*((1-H24))</f>
        <v>120</v>
      </c>
      <c r="J24" s="255">
        <f t="shared" ref="J24:J37" si="17">I24*F24</f>
        <v>0</v>
      </c>
      <c r="K24" s="130"/>
      <c r="L24" s="252"/>
      <c r="M24" s="490"/>
      <c r="N24" s="253"/>
      <c r="O24" s="129"/>
      <c r="P24" s="256"/>
      <c r="Q24" s="254"/>
      <c r="R24" s="257"/>
      <c r="S24" s="270"/>
      <c r="T24" s="1106"/>
      <c r="V24" s="81">
        <f t="shared" ref="V24:V37" si="18">Z24*$F24</f>
        <v>0</v>
      </c>
      <c r="W24" s="81">
        <f t="shared" ref="W24:W37" si="19">AA24*$F24</f>
        <v>0</v>
      </c>
      <c r="X24" s="81">
        <f t="shared" ref="X24:X37" si="20">AB24*$F24</f>
        <v>0</v>
      </c>
      <c r="Y24" s="81">
        <f t="shared" ref="Y24:Y37" si="21">AC24*$F24</f>
        <v>0</v>
      </c>
      <c r="Z24" s="267"/>
      <c r="AA24" s="267">
        <v>1</v>
      </c>
      <c r="AB24" s="267"/>
      <c r="AC24" s="267"/>
      <c r="AE24" s="177" t="s">
        <v>31515</v>
      </c>
      <c r="AF24" s="136">
        <v>1.5</v>
      </c>
      <c r="AG24" s="131">
        <f t="shared" ref="AG24:AG37" si="22">F24*AF24</f>
        <v>0</v>
      </c>
      <c r="AI24" s="131">
        <v>3</v>
      </c>
      <c r="AJ24" s="131">
        <f t="shared" ref="AJ24:AJ37" si="23">AI24*F24</f>
        <v>0</v>
      </c>
      <c r="AK24" s="6" t="b">
        <v>0</v>
      </c>
    </row>
    <row r="25" spans="1:37" ht="18" customHeight="1">
      <c r="A25" s="123" t="s">
        <v>31516</v>
      </c>
      <c r="B25" s="123" t="s">
        <v>28596</v>
      </c>
      <c r="C25" s="123" t="s">
        <v>31514</v>
      </c>
      <c r="D25" s="1105" t="s">
        <v>31335</v>
      </c>
      <c r="E25" s="131">
        <v>1</v>
      </c>
      <c r="F25" s="131">
        <f t="shared" si="14"/>
        <v>0</v>
      </c>
      <c r="G25" s="813">
        <v>120</v>
      </c>
      <c r="H25" s="481">
        <f t="shared" si="15"/>
        <v>0</v>
      </c>
      <c r="I25" s="125">
        <f t="shared" si="16"/>
        <v>120</v>
      </c>
      <c r="J25" s="255">
        <f t="shared" si="17"/>
        <v>0</v>
      </c>
      <c r="K25" s="130"/>
      <c r="L25" s="252"/>
      <c r="M25" s="490"/>
      <c r="N25" s="253"/>
      <c r="O25" s="129"/>
      <c r="P25" s="256"/>
      <c r="Q25" s="254"/>
      <c r="R25" s="257"/>
      <c r="S25" s="270"/>
      <c r="T25" s="1106"/>
      <c r="V25" s="81">
        <f t="shared" si="18"/>
        <v>0</v>
      </c>
      <c r="W25" s="81">
        <f t="shared" si="19"/>
        <v>0</v>
      </c>
      <c r="X25" s="81">
        <f t="shared" si="20"/>
        <v>0</v>
      </c>
      <c r="Y25" s="81">
        <f t="shared" si="21"/>
        <v>0</v>
      </c>
      <c r="Z25" s="267"/>
      <c r="AA25" s="267">
        <v>1</v>
      </c>
      <c r="AB25" s="267"/>
      <c r="AC25" s="267"/>
      <c r="AE25" s="177" t="s">
        <v>31517</v>
      </c>
      <c r="AF25" s="136">
        <v>1.95</v>
      </c>
      <c r="AG25" s="131">
        <f t="shared" si="22"/>
        <v>0</v>
      </c>
      <c r="AI25" s="131">
        <v>3</v>
      </c>
      <c r="AJ25" s="131">
        <f t="shared" si="23"/>
        <v>0</v>
      </c>
      <c r="AK25" s="6" t="b">
        <v>0</v>
      </c>
    </row>
    <row r="26" spans="1:37" ht="18" customHeight="1">
      <c r="A26" s="123" t="s">
        <v>31518</v>
      </c>
      <c r="B26" s="123" t="s">
        <v>28597</v>
      </c>
      <c r="C26" s="123" t="s">
        <v>31514</v>
      </c>
      <c r="D26" s="1105" t="s">
        <v>31337</v>
      </c>
      <c r="E26" s="131">
        <v>1</v>
      </c>
      <c r="F26" s="131">
        <f t="shared" si="14"/>
        <v>0</v>
      </c>
      <c r="G26" s="813">
        <v>120</v>
      </c>
      <c r="H26" s="481">
        <f t="shared" si="15"/>
        <v>0</v>
      </c>
      <c r="I26" s="125">
        <f t="shared" si="16"/>
        <v>120</v>
      </c>
      <c r="J26" s="255">
        <f t="shared" si="17"/>
        <v>0</v>
      </c>
      <c r="K26" s="130"/>
      <c r="L26" s="252"/>
      <c r="M26" s="490"/>
      <c r="N26" s="253"/>
      <c r="O26" s="129"/>
      <c r="P26" s="256"/>
      <c r="Q26" s="254"/>
      <c r="R26" s="257"/>
      <c r="S26" s="270"/>
      <c r="T26" s="1106"/>
      <c r="V26" s="81">
        <f t="shared" si="18"/>
        <v>0</v>
      </c>
      <c r="W26" s="81">
        <f t="shared" si="19"/>
        <v>0</v>
      </c>
      <c r="X26" s="81">
        <f t="shared" si="20"/>
        <v>0</v>
      </c>
      <c r="Y26" s="81">
        <f t="shared" si="21"/>
        <v>0</v>
      </c>
      <c r="Z26" s="267">
        <v>1</v>
      </c>
      <c r="AA26" s="267"/>
      <c r="AB26" s="267"/>
      <c r="AC26" s="267"/>
      <c r="AE26" s="177" t="s">
        <v>31519</v>
      </c>
      <c r="AF26" s="136">
        <v>1.65</v>
      </c>
      <c r="AG26" s="131">
        <f t="shared" si="22"/>
        <v>0</v>
      </c>
      <c r="AI26" s="131">
        <v>3</v>
      </c>
      <c r="AJ26" s="131">
        <f t="shared" si="23"/>
        <v>0</v>
      </c>
      <c r="AK26" s="6" t="b">
        <v>0</v>
      </c>
    </row>
    <row r="27" spans="1:37" ht="18" customHeight="1">
      <c r="A27" s="123" t="s">
        <v>31520</v>
      </c>
      <c r="B27" s="123" t="s">
        <v>28598</v>
      </c>
      <c r="C27" s="123" t="s">
        <v>31514</v>
      </c>
      <c r="D27" s="1105" t="s">
        <v>31339</v>
      </c>
      <c r="E27" s="131">
        <v>1</v>
      </c>
      <c r="F27" s="131">
        <f t="shared" si="14"/>
        <v>0</v>
      </c>
      <c r="G27" s="813">
        <v>120</v>
      </c>
      <c r="H27" s="481">
        <f t="shared" si="15"/>
        <v>0</v>
      </c>
      <c r="I27" s="125">
        <f t="shared" si="16"/>
        <v>120</v>
      </c>
      <c r="J27" s="255">
        <f t="shared" si="17"/>
        <v>0</v>
      </c>
      <c r="K27" s="130"/>
      <c r="L27" s="252"/>
      <c r="M27" s="490"/>
      <c r="N27" s="253"/>
      <c r="O27" s="129"/>
      <c r="P27" s="256"/>
      <c r="Q27" s="254"/>
      <c r="R27" s="257"/>
      <c r="S27" s="270"/>
      <c r="T27" s="1106"/>
      <c r="V27" s="81">
        <f t="shared" si="18"/>
        <v>0</v>
      </c>
      <c r="W27" s="81">
        <f t="shared" si="19"/>
        <v>0</v>
      </c>
      <c r="X27" s="81">
        <f t="shared" si="20"/>
        <v>0</v>
      </c>
      <c r="Y27" s="81">
        <f t="shared" si="21"/>
        <v>0</v>
      </c>
      <c r="Z27" s="267">
        <v>1</v>
      </c>
      <c r="AA27" s="267"/>
      <c r="AB27" s="267"/>
      <c r="AC27" s="267"/>
      <c r="AE27" s="177" t="s">
        <v>31521</v>
      </c>
      <c r="AF27" s="136">
        <v>2.1</v>
      </c>
      <c r="AG27" s="131">
        <f t="shared" si="22"/>
        <v>0</v>
      </c>
      <c r="AI27" s="131">
        <v>3</v>
      </c>
      <c r="AJ27" s="131">
        <f t="shared" si="23"/>
        <v>0</v>
      </c>
      <c r="AK27" s="6" t="b">
        <v>0</v>
      </c>
    </row>
    <row r="28" spans="1:37" ht="18" customHeight="1">
      <c r="A28" s="123" t="s">
        <v>31522</v>
      </c>
      <c r="B28" s="123" t="s">
        <v>28599</v>
      </c>
      <c r="C28" s="123" t="s">
        <v>31514</v>
      </c>
      <c r="D28" s="1105" t="s">
        <v>31341</v>
      </c>
      <c r="E28" s="131">
        <v>1</v>
      </c>
      <c r="F28" s="131">
        <f t="shared" si="14"/>
        <v>0</v>
      </c>
      <c r="G28" s="813">
        <v>200</v>
      </c>
      <c r="H28" s="481">
        <f t="shared" si="15"/>
        <v>0</v>
      </c>
      <c r="I28" s="125">
        <f>G28*((1-H28))</f>
        <v>200</v>
      </c>
      <c r="J28" s="255">
        <f t="shared" ref="J28:J29" si="24">I28*F28</f>
        <v>0</v>
      </c>
      <c r="K28" s="130"/>
      <c r="L28" s="252"/>
      <c r="M28" s="490"/>
      <c r="N28" s="253"/>
      <c r="O28" s="129"/>
      <c r="P28" s="256"/>
      <c r="Q28" s="254"/>
      <c r="R28" s="257"/>
      <c r="S28" s="270"/>
      <c r="T28" s="1106"/>
      <c r="V28" s="81">
        <f t="shared" si="18"/>
        <v>0</v>
      </c>
      <c r="W28" s="81">
        <f t="shared" si="19"/>
        <v>0</v>
      </c>
      <c r="X28" s="81">
        <f t="shared" si="20"/>
        <v>0</v>
      </c>
      <c r="Y28" s="81">
        <f t="shared" si="21"/>
        <v>0</v>
      </c>
      <c r="Z28" s="267"/>
      <c r="AA28" s="267"/>
      <c r="AB28" s="267">
        <v>1</v>
      </c>
      <c r="AC28" s="267"/>
      <c r="AE28" s="177" t="s">
        <v>31523</v>
      </c>
      <c r="AF28" s="136">
        <v>5.7</v>
      </c>
      <c r="AG28" s="131">
        <f t="shared" si="22"/>
        <v>0</v>
      </c>
      <c r="AI28" s="131">
        <v>6</v>
      </c>
      <c r="AJ28" s="131">
        <f t="shared" si="23"/>
        <v>0</v>
      </c>
      <c r="AK28" s="6" t="b">
        <v>0</v>
      </c>
    </row>
    <row r="29" spans="1:37" ht="18" customHeight="1">
      <c r="A29" s="123" t="s">
        <v>31524</v>
      </c>
      <c r="B29" s="123" t="s">
        <v>28600</v>
      </c>
      <c r="C29" s="123" t="s">
        <v>31514</v>
      </c>
      <c r="D29" s="1105" t="s">
        <v>31343</v>
      </c>
      <c r="E29" s="131">
        <v>1</v>
      </c>
      <c r="F29" s="131">
        <f t="shared" si="14"/>
        <v>0</v>
      </c>
      <c r="G29" s="813">
        <v>350</v>
      </c>
      <c r="H29" s="481">
        <f t="shared" si="15"/>
        <v>0</v>
      </c>
      <c r="I29" s="125">
        <f t="shared" ref="I29" si="25">G29*((1-H29))</f>
        <v>350</v>
      </c>
      <c r="J29" s="255">
        <f t="shared" si="24"/>
        <v>0</v>
      </c>
      <c r="K29" s="130"/>
      <c r="L29" s="252"/>
      <c r="M29" s="490"/>
      <c r="N29" s="253"/>
      <c r="O29" s="129"/>
      <c r="P29" s="256"/>
      <c r="Q29" s="254"/>
      <c r="R29" s="257"/>
      <c r="S29" s="270"/>
      <c r="T29" s="1106"/>
      <c r="V29" s="81">
        <f t="shared" ref="V29" si="26">Z29*$F29</f>
        <v>0</v>
      </c>
      <c r="W29" s="81">
        <f t="shared" ref="W29" si="27">AA29*$F29</f>
        <v>0</v>
      </c>
      <c r="X29" s="81">
        <f t="shared" ref="X29" si="28">AB29*$F29</f>
        <v>0</v>
      </c>
      <c r="Y29" s="81">
        <f t="shared" ref="Y29" si="29">AC29*$F29</f>
        <v>0</v>
      </c>
      <c r="Z29" s="267"/>
      <c r="AA29" s="267"/>
      <c r="AB29" s="267"/>
      <c r="AC29" s="267">
        <v>1</v>
      </c>
      <c r="AE29" s="177" t="s">
        <v>31525</v>
      </c>
      <c r="AF29" s="136">
        <v>7.95</v>
      </c>
      <c r="AG29" s="131">
        <f t="shared" si="22"/>
        <v>0</v>
      </c>
      <c r="AI29" s="131">
        <v>7</v>
      </c>
      <c r="AJ29" s="131">
        <f t="shared" si="23"/>
        <v>0</v>
      </c>
      <c r="AK29" s="6" t="b">
        <v>0</v>
      </c>
    </row>
    <row r="30" spans="1:37" ht="18" customHeight="1">
      <c r="A30" s="123" t="s">
        <v>31526</v>
      </c>
      <c r="B30" s="123" t="s">
        <v>28601</v>
      </c>
      <c r="C30" s="123" t="s">
        <v>31514</v>
      </c>
      <c r="D30" s="1104" t="s">
        <v>31345</v>
      </c>
      <c r="E30" s="131">
        <v>1</v>
      </c>
      <c r="F30" s="131">
        <f t="shared" si="14"/>
        <v>0</v>
      </c>
      <c r="G30" s="813">
        <v>450</v>
      </c>
      <c r="H30" s="481">
        <f t="shared" si="15"/>
        <v>0</v>
      </c>
      <c r="I30" s="125">
        <f t="shared" si="16"/>
        <v>450</v>
      </c>
      <c r="J30" s="255">
        <f t="shared" si="17"/>
        <v>0</v>
      </c>
      <c r="K30" s="130"/>
      <c r="L30" s="252"/>
      <c r="M30" s="490"/>
      <c r="N30" s="253"/>
      <c r="O30" s="129"/>
      <c r="P30" s="256"/>
      <c r="Q30" s="254"/>
      <c r="R30" s="257"/>
      <c r="S30" s="270"/>
      <c r="T30" s="1106"/>
      <c r="V30" s="81">
        <f t="shared" si="18"/>
        <v>0</v>
      </c>
      <c r="W30" s="81">
        <f t="shared" si="19"/>
        <v>0</v>
      </c>
      <c r="X30" s="81">
        <f t="shared" si="20"/>
        <v>0</v>
      </c>
      <c r="Y30" s="81">
        <f t="shared" si="21"/>
        <v>0</v>
      </c>
      <c r="Z30" s="267"/>
      <c r="AA30" s="267"/>
      <c r="AB30" s="267"/>
      <c r="AC30" s="267">
        <v>1</v>
      </c>
      <c r="AE30" s="177" t="s">
        <v>31527</v>
      </c>
      <c r="AF30" s="136">
        <v>11.7</v>
      </c>
      <c r="AG30" s="131">
        <f t="shared" si="22"/>
        <v>0</v>
      </c>
      <c r="AI30" s="131">
        <v>11</v>
      </c>
      <c r="AJ30" s="131">
        <f t="shared" si="23"/>
        <v>0</v>
      </c>
      <c r="AK30" s="6" t="b">
        <v>0</v>
      </c>
    </row>
    <row r="31" spans="1:37" ht="18" customHeight="1">
      <c r="A31" s="123" t="s">
        <v>31528</v>
      </c>
      <c r="B31" s="123" t="s">
        <v>28602</v>
      </c>
      <c r="C31" s="123" t="s">
        <v>31514</v>
      </c>
      <c r="D31" s="1105" t="s">
        <v>31529</v>
      </c>
      <c r="E31" s="131">
        <v>1</v>
      </c>
      <c r="F31" s="131">
        <f t="shared" si="14"/>
        <v>0</v>
      </c>
      <c r="G31" s="813">
        <v>150</v>
      </c>
      <c r="H31" s="481">
        <f t="shared" si="15"/>
        <v>0</v>
      </c>
      <c r="I31" s="125">
        <f t="shared" si="16"/>
        <v>150</v>
      </c>
      <c r="J31" s="255">
        <f t="shared" si="17"/>
        <v>0</v>
      </c>
      <c r="K31" s="130"/>
      <c r="L31" s="252"/>
      <c r="M31" s="490"/>
      <c r="N31" s="253"/>
      <c r="O31" s="129"/>
      <c r="P31" s="256"/>
      <c r="Q31" s="254"/>
      <c r="R31" s="257"/>
      <c r="S31" s="270"/>
      <c r="T31" s="1106"/>
      <c r="V31" s="81">
        <f t="shared" si="18"/>
        <v>0</v>
      </c>
      <c r="W31" s="81">
        <f t="shared" si="19"/>
        <v>0</v>
      </c>
      <c r="X31" s="81">
        <f t="shared" si="20"/>
        <v>0</v>
      </c>
      <c r="Y31" s="81">
        <f t="shared" si="21"/>
        <v>0</v>
      </c>
      <c r="Z31" s="267"/>
      <c r="AA31" s="267">
        <v>1</v>
      </c>
      <c r="AB31" s="267"/>
      <c r="AC31" s="267"/>
      <c r="AE31" s="177" t="s">
        <v>31530</v>
      </c>
      <c r="AF31" s="136">
        <v>1.35</v>
      </c>
      <c r="AG31" s="131">
        <f t="shared" si="22"/>
        <v>0</v>
      </c>
      <c r="AI31" s="131">
        <v>2</v>
      </c>
      <c r="AJ31" s="131">
        <f t="shared" si="23"/>
        <v>0</v>
      </c>
      <c r="AK31" s="6" t="b">
        <v>0</v>
      </c>
    </row>
    <row r="32" spans="1:37" ht="18" customHeight="1">
      <c r="A32" s="123" t="s">
        <v>31531</v>
      </c>
      <c r="B32" s="123" t="s">
        <v>28603</v>
      </c>
      <c r="C32" s="123" t="s">
        <v>31514</v>
      </c>
      <c r="D32" s="1105" t="s">
        <v>31532</v>
      </c>
      <c r="E32" s="131">
        <v>1</v>
      </c>
      <c r="F32" s="131">
        <f t="shared" si="14"/>
        <v>0</v>
      </c>
      <c r="G32" s="813">
        <v>180</v>
      </c>
      <c r="H32" s="481">
        <f t="shared" si="15"/>
        <v>0</v>
      </c>
      <c r="I32" s="125">
        <f>G32*((1-H32))</f>
        <v>180</v>
      </c>
      <c r="J32" s="255">
        <f t="shared" si="17"/>
        <v>0</v>
      </c>
      <c r="K32" s="130"/>
      <c r="L32" s="252"/>
      <c r="M32" s="490"/>
      <c r="N32" s="253"/>
      <c r="O32" s="129"/>
      <c r="P32" s="256"/>
      <c r="Q32" s="254"/>
      <c r="R32" s="257"/>
      <c r="S32" s="270"/>
      <c r="T32" s="1106"/>
      <c r="V32" s="81">
        <f t="shared" si="18"/>
        <v>0</v>
      </c>
      <c r="W32" s="81">
        <f t="shared" si="19"/>
        <v>0</v>
      </c>
      <c r="X32" s="81">
        <f t="shared" si="20"/>
        <v>0</v>
      </c>
      <c r="Y32" s="81">
        <f t="shared" si="21"/>
        <v>0</v>
      </c>
      <c r="Z32" s="267"/>
      <c r="AA32" s="267">
        <v>1</v>
      </c>
      <c r="AB32" s="267"/>
      <c r="AC32" s="267"/>
      <c r="AE32" s="177" t="s">
        <v>31533</v>
      </c>
      <c r="AF32" s="136">
        <v>2.5499999999999998</v>
      </c>
      <c r="AG32" s="131">
        <f t="shared" si="22"/>
        <v>0</v>
      </c>
      <c r="AI32" s="131">
        <v>3</v>
      </c>
      <c r="AJ32" s="131">
        <f t="shared" si="23"/>
        <v>0</v>
      </c>
      <c r="AK32" s="6" t="b">
        <v>0</v>
      </c>
    </row>
    <row r="33" spans="1:37" ht="18" customHeight="1">
      <c r="A33" s="123" t="s">
        <v>31534</v>
      </c>
      <c r="B33" s="123" t="s">
        <v>28604</v>
      </c>
      <c r="C33" s="123" t="s">
        <v>31514</v>
      </c>
      <c r="D33" s="1105" t="s">
        <v>31535</v>
      </c>
      <c r="E33" s="131">
        <v>1</v>
      </c>
      <c r="F33" s="131">
        <f t="shared" si="14"/>
        <v>0</v>
      </c>
      <c r="G33" s="813">
        <v>190</v>
      </c>
      <c r="H33" s="481">
        <f t="shared" si="15"/>
        <v>0</v>
      </c>
      <c r="I33" s="125">
        <f t="shared" si="16"/>
        <v>190</v>
      </c>
      <c r="J33" s="255">
        <f t="shared" si="17"/>
        <v>0</v>
      </c>
      <c r="K33" s="130"/>
      <c r="L33" s="252"/>
      <c r="M33" s="490"/>
      <c r="N33" s="253"/>
      <c r="O33" s="129"/>
      <c r="P33" s="256"/>
      <c r="Q33" s="254"/>
      <c r="R33" s="257"/>
      <c r="S33" s="270"/>
      <c r="T33" s="1106"/>
      <c r="V33" s="81">
        <f t="shared" si="18"/>
        <v>0</v>
      </c>
      <c r="W33" s="81">
        <f t="shared" si="19"/>
        <v>0</v>
      </c>
      <c r="X33" s="81">
        <f t="shared" si="20"/>
        <v>0</v>
      </c>
      <c r="Y33" s="81">
        <f t="shared" si="21"/>
        <v>0</v>
      </c>
      <c r="Z33" s="267"/>
      <c r="AA33" s="267">
        <v>1</v>
      </c>
      <c r="AB33" s="267"/>
      <c r="AC33" s="267"/>
      <c r="AE33" s="177" t="s">
        <v>31536</v>
      </c>
      <c r="AF33" s="136">
        <v>2.85</v>
      </c>
      <c r="AG33" s="131">
        <f t="shared" si="22"/>
        <v>0</v>
      </c>
      <c r="AI33" s="131">
        <v>3</v>
      </c>
      <c r="AJ33" s="131">
        <f t="shared" si="23"/>
        <v>0</v>
      </c>
      <c r="AK33" s="6" t="b">
        <v>0</v>
      </c>
    </row>
    <row r="34" spans="1:37" ht="18" customHeight="1">
      <c r="A34" s="123" t="s">
        <v>31537</v>
      </c>
      <c r="B34" s="123" t="s">
        <v>28605</v>
      </c>
      <c r="C34" s="123" t="s">
        <v>31514</v>
      </c>
      <c r="D34" s="1105" t="s">
        <v>31538</v>
      </c>
      <c r="E34" s="131">
        <v>1</v>
      </c>
      <c r="F34" s="131">
        <f t="shared" si="14"/>
        <v>0</v>
      </c>
      <c r="G34" s="813">
        <v>180</v>
      </c>
      <c r="H34" s="481">
        <f t="shared" si="15"/>
        <v>0</v>
      </c>
      <c r="I34" s="125">
        <f t="shared" si="16"/>
        <v>180</v>
      </c>
      <c r="J34" s="255">
        <f t="shared" si="17"/>
        <v>0</v>
      </c>
      <c r="K34" s="130"/>
      <c r="L34" s="252"/>
      <c r="M34" s="490"/>
      <c r="N34" s="253"/>
      <c r="O34" s="129"/>
      <c r="P34" s="256"/>
      <c r="Q34" s="254"/>
      <c r="R34" s="257"/>
      <c r="S34" s="270"/>
      <c r="T34" s="1106"/>
      <c r="V34" s="81">
        <f t="shared" si="18"/>
        <v>0</v>
      </c>
      <c r="W34" s="81">
        <f t="shared" si="19"/>
        <v>0</v>
      </c>
      <c r="X34" s="81">
        <f t="shared" si="20"/>
        <v>0</v>
      </c>
      <c r="Y34" s="81">
        <f t="shared" si="21"/>
        <v>0</v>
      </c>
      <c r="Z34" s="267"/>
      <c r="AA34" s="267">
        <v>1</v>
      </c>
      <c r="AB34" s="267"/>
      <c r="AC34" s="267"/>
      <c r="AE34" s="177" t="s">
        <v>31539</v>
      </c>
      <c r="AF34" s="136">
        <v>2.4</v>
      </c>
      <c r="AG34" s="131">
        <f t="shared" si="22"/>
        <v>0</v>
      </c>
      <c r="AI34" s="131">
        <v>3</v>
      </c>
      <c r="AJ34" s="131">
        <f t="shared" si="23"/>
        <v>0</v>
      </c>
      <c r="AK34" s="6" t="b">
        <v>0</v>
      </c>
    </row>
    <row r="35" spans="1:37" ht="18" customHeight="1">
      <c r="A35" s="123" t="s">
        <v>31540</v>
      </c>
      <c r="B35" s="123" t="s">
        <v>28606</v>
      </c>
      <c r="C35" s="123" t="s">
        <v>31514</v>
      </c>
      <c r="D35" s="1105" t="s">
        <v>31541</v>
      </c>
      <c r="E35" s="131">
        <v>1</v>
      </c>
      <c r="F35" s="131">
        <f t="shared" si="14"/>
        <v>0</v>
      </c>
      <c r="G35" s="813">
        <v>240</v>
      </c>
      <c r="H35" s="481">
        <f t="shared" si="15"/>
        <v>0</v>
      </c>
      <c r="I35" s="125">
        <f t="shared" si="16"/>
        <v>240</v>
      </c>
      <c r="J35" s="255">
        <f t="shared" si="17"/>
        <v>0</v>
      </c>
      <c r="K35" s="130"/>
      <c r="L35" s="252"/>
      <c r="M35" s="490"/>
      <c r="N35" s="253"/>
      <c r="O35" s="129"/>
      <c r="P35" s="256"/>
      <c r="Q35" s="254"/>
      <c r="R35" s="257"/>
      <c r="S35" s="270"/>
      <c r="T35" s="1106"/>
      <c r="V35" s="81">
        <f t="shared" si="18"/>
        <v>0</v>
      </c>
      <c r="W35" s="81">
        <f t="shared" si="19"/>
        <v>0</v>
      </c>
      <c r="X35" s="81">
        <f t="shared" si="20"/>
        <v>0</v>
      </c>
      <c r="Y35" s="81">
        <f t="shared" si="21"/>
        <v>0</v>
      </c>
      <c r="Z35" s="267"/>
      <c r="AA35" s="267"/>
      <c r="AB35" s="267">
        <v>1</v>
      </c>
      <c r="AC35" s="267"/>
      <c r="AE35" s="177" t="s">
        <v>31542</v>
      </c>
      <c r="AF35" s="136">
        <v>4.95</v>
      </c>
      <c r="AG35" s="131">
        <f t="shared" si="22"/>
        <v>0</v>
      </c>
      <c r="AI35" s="131">
        <v>5</v>
      </c>
      <c r="AJ35" s="131">
        <f t="shared" si="23"/>
        <v>0</v>
      </c>
      <c r="AK35" s="6" t="b">
        <v>0</v>
      </c>
    </row>
    <row r="36" spans="1:37" ht="18" customHeight="1">
      <c r="A36" s="123" t="s">
        <v>31543</v>
      </c>
      <c r="B36" s="123" t="s">
        <v>28607</v>
      </c>
      <c r="C36" s="123" t="s">
        <v>31514</v>
      </c>
      <c r="D36" s="1105" t="s">
        <v>31544</v>
      </c>
      <c r="E36" s="131">
        <v>1</v>
      </c>
      <c r="F36" s="131">
        <f t="shared" si="14"/>
        <v>0</v>
      </c>
      <c r="G36" s="813">
        <v>220</v>
      </c>
      <c r="H36" s="481">
        <f t="shared" si="15"/>
        <v>0</v>
      </c>
      <c r="I36" s="125">
        <f t="shared" si="16"/>
        <v>220</v>
      </c>
      <c r="J36" s="255">
        <f t="shared" si="17"/>
        <v>0</v>
      </c>
      <c r="K36" s="130"/>
      <c r="L36" s="252"/>
      <c r="M36" s="490"/>
      <c r="N36" s="253"/>
      <c r="O36" s="129"/>
      <c r="P36" s="256"/>
      <c r="Q36" s="254"/>
      <c r="R36" s="257"/>
      <c r="S36" s="270"/>
      <c r="T36" s="1106"/>
      <c r="V36" s="81">
        <f t="shared" si="18"/>
        <v>0</v>
      </c>
      <c r="W36" s="81">
        <f t="shared" si="19"/>
        <v>0</v>
      </c>
      <c r="X36" s="81">
        <f t="shared" si="20"/>
        <v>0</v>
      </c>
      <c r="Y36" s="81">
        <f t="shared" si="21"/>
        <v>0</v>
      </c>
      <c r="Z36" s="267"/>
      <c r="AA36" s="267"/>
      <c r="AB36" s="267">
        <v>1</v>
      </c>
      <c r="AC36" s="267"/>
      <c r="AE36" s="177" t="s">
        <v>31545</v>
      </c>
      <c r="AF36" s="136">
        <v>3.9</v>
      </c>
      <c r="AG36" s="131">
        <f t="shared" si="22"/>
        <v>0</v>
      </c>
      <c r="AI36" s="131">
        <v>5</v>
      </c>
      <c r="AJ36" s="131">
        <f t="shared" si="23"/>
        <v>0</v>
      </c>
      <c r="AK36" s="6" t="b">
        <v>0</v>
      </c>
    </row>
    <row r="37" spans="1:37" ht="18" customHeight="1">
      <c r="A37" s="123" t="s">
        <v>31546</v>
      </c>
      <c r="B37" s="123" t="s">
        <v>28608</v>
      </c>
      <c r="C37" s="123" t="s">
        <v>31514</v>
      </c>
      <c r="D37" s="1105" t="s">
        <v>31547</v>
      </c>
      <c r="E37" s="131">
        <v>1</v>
      </c>
      <c r="F37" s="131">
        <f t="shared" si="14"/>
        <v>0</v>
      </c>
      <c r="G37" s="813">
        <v>220</v>
      </c>
      <c r="H37" s="481">
        <f t="shared" si="15"/>
        <v>0</v>
      </c>
      <c r="I37" s="125">
        <f t="shared" si="16"/>
        <v>220</v>
      </c>
      <c r="J37" s="255">
        <f t="shared" si="17"/>
        <v>0</v>
      </c>
      <c r="K37" s="130"/>
      <c r="L37" s="252"/>
      <c r="M37" s="490"/>
      <c r="N37" s="253"/>
      <c r="O37" s="129"/>
      <c r="P37" s="256"/>
      <c r="Q37" s="254"/>
      <c r="R37" s="257"/>
      <c r="S37" s="270"/>
      <c r="T37" s="1106"/>
      <c r="V37" s="81">
        <f t="shared" si="18"/>
        <v>0</v>
      </c>
      <c r="W37" s="81">
        <f t="shared" si="19"/>
        <v>0</v>
      </c>
      <c r="X37" s="81">
        <f t="shared" si="20"/>
        <v>0</v>
      </c>
      <c r="Y37" s="81">
        <f t="shared" si="21"/>
        <v>0</v>
      </c>
      <c r="Z37" s="267"/>
      <c r="AA37" s="267"/>
      <c r="AB37" s="267"/>
      <c r="AC37" s="267">
        <v>1</v>
      </c>
      <c r="AE37" s="177" t="s">
        <v>31548</v>
      </c>
      <c r="AF37" s="136">
        <v>4.05</v>
      </c>
      <c r="AG37" s="131">
        <f t="shared" si="22"/>
        <v>0</v>
      </c>
      <c r="AI37" s="131">
        <v>5</v>
      </c>
      <c r="AJ37" s="131">
        <f t="shared" si="23"/>
        <v>0</v>
      </c>
      <c r="AK37" s="6" t="b">
        <v>0</v>
      </c>
    </row>
    <row r="38" spans="1:37" ht="51" customHeight="1">
      <c r="A38" s="217" t="s">
        <v>0</v>
      </c>
      <c r="B38" s="217" t="s">
        <v>28839</v>
      </c>
      <c r="C38" s="217" t="s">
        <v>31549</v>
      </c>
      <c r="D38" s="1103" t="s">
        <v>31550</v>
      </c>
      <c r="G38" s="812"/>
      <c r="H38" s="482"/>
      <c r="I38" s="250"/>
      <c r="J38" s="247"/>
      <c r="K38" s="247"/>
      <c r="L38" s="69"/>
      <c r="M38" s="69"/>
      <c r="N38" s="69"/>
      <c r="O38" s="69"/>
      <c r="P38" s="69"/>
      <c r="Q38" s="69"/>
      <c r="R38" s="69"/>
      <c r="V38" s="200" t="s">
        <v>28779</v>
      </c>
      <c r="W38" s="200" t="s">
        <v>28780</v>
      </c>
      <c r="X38" s="200" t="s">
        <v>28781</v>
      </c>
      <c r="Y38" s="200" t="s">
        <v>28782</v>
      </c>
      <c r="Z38" s="159" t="s">
        <v>28779</v>
      </c>
      <c r="AA38" s="159" t="s">
        <v>28780</v>
      </c>
      <c r="AB38" s="159" t="s">
        <v>28781</v>
      </c>
      <c r="AC38" s="159" t="s">
        <v>28782</v>
      </c>
      <c r="AE38" s="1031" t="s">
        <v>31500</v>
      </c>
      <c r="AF38" s="200" t="s">
        <v>31501</v>
      </c>
      <c r="AG38" s="200" t="s">
        <v>31502</v>
      </c>
      <c r="AI38" s="265" t="s">
        <v>30007</v>
      </c>
      <c r="AJ38" s="200" t="s">
        <v>29704</v>
      </c>
    </row>
    <row r="39" spans="1:37" s="448" customFormat="1" ht="18" customHeight="1">
      <c r="A39" s="123" t="s">
        <v>31551</v>
      </c>
      <c r="B39" s="123" t="s">
        <v>28609</v>
      </c>
      <c r="C39" s="123" t="s">
        <v>31552</v>
      </c>
      <c r="D39" s="1105" t="s">
        <v>31238</v>
      </c>
      <c r="E39" s="131">
        <v>1</v>
      </c>
      <c r="F39" s="131">
        <f t="shared" ref="F39:F70" si="30">SUM(K39:S39)</f>
        <v>0</v>
      </c>
      <c r="G39" s="813">
        <v>115</v>
      </c>
      <c r="H39" s="481">
        <f t="shared" ref="H39:H83" si="31">$G$5</f>
        <v>0</v>
      </c>
      <c r="I39" s="125">
        <f>G39*((1-H39))</f>
        <v>115</v>
      </c>
      <c r="J39" s="255">
        <f t="shared" ref="J39:J41" si="32">I39*F39</f>
        <v>0</v>
      </c>
      <c r="K39" s="130"/>
      <c r="L39" s="252"/>
      <c r="M39" s="490"/>
      <c r="N39" s="253"/>
      <c r="O39" s="129"/>
      <c r="P39" s="256"/>
      <c r="Q39" s="254"/>
      <c r="R39" s="257"/>
      <c r="S39" s="270"/>
      <c r="T39" s="67"/>
      <c r="U39" s="67"/>
      <c r="V39" s="81">
        <f t="shared" ref="V39:V41" si="33">Z39*$F39</f>
        <v>0</v>
      </c>
      <c r="W39" s="81">
        <f t="shared" ref="W39:W41" si="34">AA39*$F39</f>
        <v>0</v>
      </c>
      <c r="X39" s="81">
        <f t="shared" ref="X39:X41" si="35">AB39*$F39</f>
        <v>0</v>
      </c>
      <c r="Y39" s="81">
        <f t="shared" ref="Y39:Y41" si="36">AC39*$F39</f>
        <v>0</v>
      </c>
      <c r="Z39" s="267"/>
      <c r="AA39" s="267">
        <v>1</v>
      </c>
      <c r="AB39" s="267"/>
      <c r="AC39" s="267"/>
      <c r="AD39"/>
      <c r="AE39" s="177" t="s">
        <v>31553</v>
      </c>
      <c r="AF39" s="136">
        <v>1.35</v>
      </c>
      <c r="AG39" s="131">
        <f t="shared" ref="AG39:AG70" si="37">F39*AF39</f>
        <v>0</v>
      </c>
      <c r="AH39" s="67"/>
      <c r="AI39" s="131">
        <v>5</v>
      </c>
      <c r="AJ39" s="131">
        <f t="shared" ref="AJ39:AJ70" si="38">AI39*F39</f>
        <v>0</v>
      </c>
    </row>
    <row r="40" spans="1:37" ht="18" customHeight="1">
      <c r="A40" s="123" t="s">
        <v>31554</v>
      </c>
      <c r="B40" s="123" t="s">
        <v>28610</v>
      </c>
      <c r="C40" s="123" t="s">
        <v>31552</v>
      </c>
      <c r="D40" s="1105" t="s">
        <v>31240</v>
      </c>
      <c r="E40" s="131">
        <v>1</v>
      </c>
      <c r="F40" s="131">
        <f t="shared" si="30"/>
        <v>0</v>
      </c>
      <c r="G40" s="813">
        <v>145</v>
      </c>
      <c r="H40" s="481">
        <f t="shared" si="31"/>
        <v>0</v>
      </c>
      <c r="I40" s="125">
        <f>G40*((1-H40))</f>
        <v>145</v>
      </c>
      <c r="J40" s="255">
        <f t="shared" si="32"/>
        <v>0</v>
      </c>
      <c r="K40" s="130"/>
      <c r="L40" s="252"/>
      <c r="M40" s="490"/>
      <c r="N40" s="253"/>
      <c r="O40" s="129"/>
      <c r="P40" s="256"/>
      <c r="Q40" s="254"/>
      <c r="R40" s="257"/>
      <c r="S40" s="270"/>
      <c r="V40" s="81">
        <f t="shared" si="33"/>
        <v>0</v>
      </c>
      <c r="W40" s="81">
        <f t="shared" si="34"/>
        <v>0</v>
      </c>
      <c r="X40" s="81">
        <f t="shared" si="35"/>
        <v>0</v>
      </c>
      <c r="Y40" s="81">
        <f t="shared" si="36"/>
        <v>0</v>
      </c>
      <c r="Z40" s="267"/>
      <c r="AA40" s="267"/>
      <c r="AB40" s="267">
        <v>1</v>
      </c>
      <c r="AC40" s="267"/>
      <c r="AE40" s="177" t="s">
        <v>31555</v>
      </c>
      <c r="AF40" s="136">
        <v>2.85</v>
      </c>
      <c r="AG40" s="131">
        <f t="shared" si="37"/>
        <v>0</v>
      </c>
      <c r="AI40" s="131">
        <v>8</v>
      </c>
      <c r="AJ40" s="131">
        <f t="shared" si="38"/>
        <v>0</v>
      </c>
    </row>
    <row r="41" spans="1:37" ht="18" customHeight="1">
      <c r="A41" s="123" t="s">
        <v>31556</v>
      </c>
      <c r="B41" s="123" t="s">
        <v>28611</v>
      </c>
      <c r="C41" s="123" t="s">
        <v>31552</v>
      </c>
      <c r="D41" s="1105" t="s">
        <v>31242</v>
      </c>
      <c r="E41" s="131">
        <v>1</v>
      </c>
      <c r="F41" s="131">
        <f t="shared" si="30"/>
        <v>0</v>
      </c>
      <c r="G41" s="813">
        <v>190</v>
      </c>
      <c r="H41" s="481">
        <f t="shared" si="31"/>
        <v>0</v>
      </c>
      <c r="I41" s="125">
        <f t="shared" ref="I41" si="39">G41*((1-H41))</f>
        <v>190</v>
      </c>
      <c r="J41" s="255">
        <f t="shared" si="32"/>
        <v>0</v>
      </c>
      <c r="K41" s="130"/>
      <c r="L41" s="252"/>
      <c r="M41" s="490"/>
      <c r="N41" s="253"/>
      <c r="O41" s="129"/>
      <c r="P41" s="256"/>
      <c r="Q41" s="254"/>
      <c r="R41" s="257"/>
      <c r="S41" s="270"/>
      <c r="V41" s="81">
        <f t="shared" si="33"/>
        <v>0</v>
      </c>
      <c r="W41" s="81">
        <f t="shared" si="34"/>
        <v>0</v>
      </c>
      <c r="X41" s="81">
        <f t="shared" si="35"/>
        <v>0</v>
      </c>
      <c r="Y41" s="81">
        <f t="shared" si="36"/>
        <v>0</v>
      </c>
      <c r="Z41" s="267"/>
      <c r="AA41" s="267"/>
      <c r="AB41" s="267">
        <v>1</v>
      </c>
      <c r="AC41" s="267"/>
      <c r="AE41" s="177" t="s">
        <v>31557</v>
      </c>
      <c r="AF41" s="136">
        <v>4.8</v>
      </c>
      <c r="AG41" s="131">
        <f t="shared" si="37"/>
        <v>0</v>
      </c>
      <c r="AI41" s="131">
        <v>7</v>
      </c>
      <c r="AJ41" s="131">
        <f t="shared" si="38"/>
        <v>0</v>
      </c>
    </row>
    <row r="42" spans="1:37" ht="18" customHeight="1">
      <c r="A42" s="123" t="s">
        <v>31558</v>
      </c>
      <c r="B42" s="123" t="s">
        <v>28612</v>
      </c>
      <c r="C42" s="123" t="s">
        <v>31552</v>
      </c>
      <c r="D42" s="1104" t="s">
        <v>31244</v>
      </c>
      <c r="E42" s="131">
        <v>1</v>
      </c>
      <c r="F42" s="131">
        <f t="shared" si="30"/>
        <v>0</v>
      </c>
      <c r="G42" s="813">
        <v>240</v>
      </c>
      <c r="H42" s="481">
        <f t="shared" si="31"/>
        <v>0</v>
      </c>
      <c r="I42" s="125">
        <f t="shared" ref="I42:I81" si="40">G42*((1-H42))</f>
        <v>240</v>
      </c>
      <c r="J42" s="255">
        <f t="shared" ref="J42:J89" si="41">I42*F42</f>
        <v>0</v>
      </c>
      <c r="K42" s="130"/>
      <c r="L42" s="252"/>
      <c r="M42" s="490"/>
      <c r="N42" s="253"/>
      <c r="O42" s="129"/>
      <c r="P42" s="256"/>
      <c r="Q42" s="254"/>
      <c r="R42" s="257"/>
      <c r="S42" s="270"/>
      <c r="V42" s="81">
        <f t="shared" ref="V42:V89" si="42">Z42*$F42</f>
        <v>0</v>
      </c>
      <c r="W42" s="81">
        <f t="shared" ref="W42:W89" si="43">AA42*$F42</f>
        <v>0</v>
      </c>
      <c r="X42" s="81">
        <f t="shared" ref="X42:X89" si="44">AB42*$F42</f>
        <v>0</v>
      </c>
      <c r="Y42" s="81">
        <f t="shared" ref="Y42:Y89" si="45">AC42*$F42</f>
        <v>0</v>
      </c>
      <c r="Z42" s="267"/>
      <c r="AA42" s="267"/>
      <c r="AB42" s="267"/>
      <c r="AC42" s="267">
        <v>1</v>
      </c>
      <c r="AE42" s="177" t="s">
        <v>31559</v>
      </c>
      <c r="AF42" s="136">
        <v>6.15</v>
      </c>
      <c r="AG42" s="131">
        <f t="shared" si="37"/>
        <v>0</v>
      </c>
      <c r="AI42" s="131">
        <v>10</v>
      </c>
      <c r="AJ42" s="131">
        <f t="shared" si="38"/>
        <v>0</v>
      </c>
    </row>
    <row r="43" spans="1:37" ht="18" customHeight="1">
      <c r="A43" s="123"/>
      <c r="B43" s="123" t="s">
        <v>28613</v>
      </c>
      <c r="C43" s="123" t="s">
        <v>31552</v>
      </c>
      <c r="D43" s="1104" t="s">
        <v>31246</v>
      </c>
      <c r="E43" s="131">
        <v>1</v>
      </c>
      <c r="F43" s="131">
        <f t="shared" si="30"/>
        <v>0</v>
      </c>
      <c r="G43" s="813">
        <v>300</v>
      </c>
      <c r="H43" s="481">
        <f t="shared" si="31"/>
        <v>0</v>
      </c>
      <c r="I43" s="125">
        <f t="shared" ref="I43" si="46">G43*((1-H43))</f>
        <v>300</v>
      </c>
      <c r="J43" s="255">
        <f t="shared" ref="J43" si="47">I43*F43</f>
        <v>0</v>
      </c>
      <c r="K43" s="130"/>
      <c r="L43" s="252"/>
      <c r="M43" s="490"/>
      <c r="N43" s="253"/>
      <c r="O43" s="129"/>
      <c r="P43" s="256"/>
      <c r="Q43" s="254"/>
      <c r="R43" s="257"/>
      <c r="S43" s="270"/>
      <c r="V43" s="81">
        <f t="shared" ref="V43" si="48">Z43*$F43</f>
        <v>0</v>
      </c>
      <c r="W43" s="81">
        <f t="shared" ref="W43" si="49">AA43*$F43</f>
        <v>0</v>
      </c>
      <c r="X43" s="81">
        <f t="shared" ref="X43" si="50">AB43*$F43</f>
        <v>0</v>
      </c>
      <c r="Y43" s="81">
        <f t="shared" ref="Y43" si="51">AC43*$F43</f>
        <v>0</v>
      </c>
      <c r="Z43" s="267"/>
      <c r="AA43" s="267"/>
      <c r="AB43" s="267"/>
      <c r="AC43" s="267">
        <v>1</v>
      </c>
      <c r="AE43" s="177" t="s">
        <v>31560</v>
      </c>
      <c r="AF43" s="136">
        <v>16.95</v>
      </c>
      <c r="AG43" s="131">
        <f t="shared" si="37"/>
        <v>0</v>
      </c>
      <c r="AI43" s="131">
        <v>12</v>
      </c>
      <c r="AJ43" s="131">
        <f t="shared" si="38"/>
        <v>0</v>
      </c>
    </row>
    <row r="44" spans="1:37" ht="18" customHeight="1">
      <c r="A44" s="123" t="s">
        <v>31561</v>
      </c>
      <c r="B44" s="123" t="s">
        <v>28614</v>
      </c>
      <c r="C44" s="123" t="s">
        <v>31552</v>
      </c>
      <c r="D44" s="1105" t="s">
        <v>31248</v>
      </c>
      <c r="E44" s="131">
        <v>1</v>
      </c>
      <c r="F44" s="131">
        <f t="shared" si="30"/>
        <v>0</v>
      </c>
      <c r="G44" s="813">
        <v>115</v>
      </c>
      <c r="H44" s="481">
        <f t="shared" si="31"/>
        <v>0</v>
      </c>
      <c r="I44" s="125">
        <f t="shared" ref="I44:I49" si="52">G44*((1-H44))</f>
        <v>115</v>
      </c>
      <c r="J44" s="255">
        <f t="shared" si="41"/>
        <v>0</v>
      </c>
      <c r="K44" s="130"/>
      <c r="L44" s="252"/>
      <c r="M44" s="490"/>
      <c r="N44" s="253"/>
      <c r="O44" s="129"/>
      <c r="P44" s="256"/>
      <c r="Q44" s="254"/>
      <c r="R44" s="257"/>
      <c r="S44" s="270"/>
      <c r="V44" s="81">
        <f t="shared" ref="V44:Y49" si="53">Z44*$F44</f>
        <v>0</v>
      </c>
      <c r="W44" s="81">
        <f t="shared" si="53"/>
        <v>0</v>
      </c>
      <c r="X44" s="81">
        <f t="shared" si="53"/>
        <v>0</v>
      </c>
      <c r="Y44" s="81">
        <f t="shared" si="53"/>
        <v>0</v>
      </c>
      <c r="Z44" s="267"/>
      <c r="AA44" s="267"/>
      <c r="AB44" s="267">
        <v>1</v>
      </c>
      <c r="AC44" s="267"/>
      <c r="AE44" s="177" t="s">
        <v>31562</v>
      </c>
      <c r="AF44" s="136">
        <v>1.95</v>
      </c>
      <c r="AG44" s="131">
        <f t="shared" si="37"/>
        <v>0</v>
      </c>
      <c r="AI44" s="131">
        <v>3</v>
      </c>
      <c r="AJ44" s="131">
        <f t="shared" si="38"/>
        <v>0</v>
      </c>
    </row>
    <row r="45" spans="1:37" ht="18" customHeight="1">
      <c r="A45" s="123" t="s">
        <v>31563</v>
      </c>
      <c r="B45" s="123" t="s">
        <v>28615</v>
      </c>
      <c r="C45" s="123" t="s">
        <v>31552</v>
      </c>
      <c r="D45" s="1105" t="s">
        <v>31250</v>
      </c>
      <c r="E45" s="131">
        <v>1</v>
      </c>
      <c r="F45" s="131">
        <f t="shared" si="30"/>
        <v>0</v>
      </c>
      <c r="G45" s="813">
        <v>150</v>
      </c>
      <c r="H45" s="481">
        <f t="shared" si="31"/>
        <v>0</v>
      </c>
      <c r="I45" s="125">
        <f t="shared" si="52"/>
        <v>150</v>
      </c>
      <c r="J45" s="255">
        <f t="shared" si="41"/>
        <v>0</v>
      </c>
      <c r="K45" s="130"/>
      <c r="L45" s="252"/>
      <c r="M45" s="490"/>
      <c r="N45" s="253"/>
      <c r="O45" s="129"/>
      <c r="P45" s="256"/>
      <c r="Q45" s="254"/>
      <c r="R45" s="257"/>
      <c r="S45" s="270"/>
      <c r="V45" s="81">
        <f t="shared" si="53"/>
        <v>0</v>
      </c>
      <c r="W45" s="81">
        <f t="shared" si="53"/>
        <v>0</v>
      </c>
      <c r="X45" s="81">
        <f t="shared" si="53"/>
        <v>0</v>
      </c>
      <c r="Y45" s="81">
        <f t="shared" si="53"/>
        <v>0</v>
      </c>
      <c r="Z45" s="267"/>
      <c r="AA45" s="267"/>
      <c r="AB45" s="267"/>
      <c r="AC45" s="267">
        <v>1</v>
      </c>
      <c r="AE45" s="177" t="s">
        <v>31564</v>
      </c>
      <c r="AF45" s="136">
        <v>2.5499999999999998</v>
      </c>
      <c r="AG45" s="131">
        <f t="shared" si="37"/>
        <v>0</v>
      </c>
      <c r="AI45" s="131">
        <v>5</v>
      </c>
      <c r="AJ45" s="131">
        <f t="shared" si="38"/>
        <v>0</v>
      </c>
    </row>
    <row r="46" spans="1:37" ht="18" customHeight="1">
      <c r="A46" s="123" t="s">
        <v>31565</v>
      </c>
      <c r="B46" s="123" t="s">
        <v>28616</v>
      </c>
      <c r="C46" s="123" t="s">
        <v>31552</v>
      </c>
      <c r="D46" s="1104" t="s">
        <v>31252</v>
      </c>
      <c r="E46" s="131">
        <v>1</v>
      </c>
      <c r="F46" s="131">
        <f t="shared" si="30"/>
        <v>0</v>
      </c>
      <c r="G46" s="813">
        <v>70</v>
      </c>
      <c r="H46" s="481">
        <f t="shared" si="31"/>
        <v>0</v>
      </c>
      <c r="I46" s="125">
        <f t="shared" si="52"/>
        <v>70</v>
      </c>
      <c r="J46" s="255">
        <f t="shared" si="41"/>
        <v>0</v>
      </c>
      <c r="K46" s="130"/>
      <c r="L46" s="252"/>
      <c r="M46" s="490"/>
      <c r="N46" s="253"/>
      <c r="O46" s="129"/>
      <c r="P46" s="256"/>
      <c r="Q46" s="254"/>
      <c r="R46" s="257"/>
      <c r="S46" s="270"/>
      <c r="V46" s="81">
        <f t="shared" si="53"/>
        <v>0</v>
      </c>
      <c r="W46" s="81">
        <f t="shared" si="53"/>
        <v>0</v>
      </c>
      <c r="X46" s="81">
        <f t="shared" si="53"/>
        <v>0</v>
      </c>
      <c r="Y46" s="81">
        <f t="shared" si="53"/>
        <v>0</v>
      </c>
      <c r="Z46" s="267"/>
      <c r="AA46" s="267"/>
      <c r="AB46" s="267"/>
      <c r="AC46" s="267">
        <v>1</v>
      </c>
      <c r="AE46" s="177" t="s">
        <v>31566</v>
      </c>
      <c r="AF46" s="136">
        <v>1.2</v>
      </c>
      <c r="AG46" s="131">
        <f t="shared" si="37"/>
        <v>0</v>
      </c>
      <c r="AI46" s="131">
        <v>7</v>
      </c>
      <c r="AJ46" s="131">
        <f t="shared" si="38"/>
        <v>0</v>
      </c>
    </row>
    <row r="47" spans="1:37" ht="18" customHeight="1">
      <c r="A47" s="123" t="s">
        <v>31567</v>
      </c>
      <c r="B47" s="123" t="s">
        <v>28617</v>
      </c>
      <c r="C47" s="123" t="s">
        <v>31552</v>
      </c>
      <c r="D47" s="1105" t="s">
        <v>31254</v>
      </c>
      <c r="E47" s="131">
        <v>1</v>
      </c>
      <c r="F47" s="131">
        <f t="shared" si="30"/>
        <v>0</v>
      </c>
      <c r="G47" s="813">
        <v>100</v>
      </c>
      <c r="H47" s="481">
        <f t="shared" si="31"/>
        <v>0</v>
      </c>
      <c r="I47" s="125">
        <f t="shared" si="52"/>
        <v>100</v>
      </c>
      <c r="J47" s="255">
        <f t="shared" si="41"/>
        <v>0</v>
      </c>
      <c r="K47" s="130"/>
      <c r="L47" s="252"/>
      <c r="M47" s="490"/>
      <c r="N47" s="253"/>
      <c r="O47" s="129"/>
      <c r="P47" s="256"/>
      <c r="Q47" s="254"/>
      <c r="R47" s="257"/>
      <c r="S47" s="270"/>
      <c r="V47" s="81">
        <f t="shared" si="53"/>
        <v>0</v>
      </c>
      <c r="W47" s="81">
        <f t="shared" si="53"/>
        <v>0</v>
      </c>
      <c r="X47" s="81">
        <f t="shared" si="53"/>
        <v>0</v>
      </c>
      <c r="Y47" s="81">
        <f t="shared" si="53"/>
        <v>0</v>
      </c>
      <c r="Z47" s="267"/>
      <c r="AA47" s="267"/>
      <c r="AB47" s="267">
        <v>1</v>
      </c>
      <c r="AC47" s="267"/>
      <c r="AE47" s="177" t="s">
        <v>31568</v>
      </c>
      <c r="AF47" s="136">
        <v>1.35</v>
      </c>
      <c r="AG47" s="131">
        <f t="shared" si="37"/>
        <v>0</v>
      </c>
      <c r="AI47" s="131">
        <v>4</v>
      </c>
      <c r="AJ47" s="131">
        <f t="shared" si="38"/>
        <v>0</v>
      </c>
    </row>
    <row r="48" spans="1:37" ht="18" customHeight="1">
      <c r="A48" s="123" t="s">
        <v>31569</v>
      </c>
      <c r="B48" s="123" t="s">
        <v>28618</v>
      </c>
      <c r="C48" s="123" t="s">
        <v>31552</v>
      </c>
      <c r="D48" s="1105" t="s">
        <v>31256</v>
      </c>
      <c r="E48" s="131">
        <v>1</v>
      </c>
      <c r="F48" s="131">
        <f t="shared" si="30"/>
        <v>0</v>
      </c>
      <c r="G48" s="813">
        <v>145</v>
      </c>
      <c r="H48" s="481">
        <f t="shared" si="31"/>
        <v>0</v>
      </c>
      <c r="I48" s="125">
        <f t="shared" si="52"/>
        <v>145</v>
      </c>
      <c r="J48" s="255">
        <f t="shared" si="41"/>
        <v>0</v>
      </c>
      <c r="K48" s="130"/>
      <c r="L48" s="252"/>
      <c r="M48" s="490"/>
      <c r="N48" s="253"/>
      <c r="O48" s="129"/>
      <c r="P48" s="256"/>
      <c r="Q48" s="254"/>
      <c r="R48" s="257"/>
      <c r="S48" s="270"/>
      <c r="V48" s="81">
        <f t="shared" si="53"/>
        <v>0</v>
      </c>
      <c r="W48" s="81">
        <f t="shared" si="53"/>
        <v>0</v>
      </c>
      <c r="X48" s="81">
        <f t="shared" si="53"/>
        <v>0</v>
      </c>
      <c r="Y48" s="81">
        <f t="shared" si="53"/>
        <v>0</v>
      </c>
      <c r="Z48" s="267"/>
      <c r="AA48" s="267"/>
      <c r="AB48" s="267"/>
      <c r="AC48" s="267">
        <v>1</v>
      </c>
      <c r="AE48" s="177" t="s">
        <v>31570</v>
      </c>
      <c r="AF48" s="136">
        <v>3.15</v>
      </c>
      <c r="AG48" s="131">
        <f t="shared" si="37"/>
        <v>0</v>
      </c>
      <c r="AI48" s="131">
        <v>5</v>
      </c>
      <c r="AJ48" s="131">
        <f t="shared" si="38"/>
        <v>0</v>
      </c>
    </row>
    <row r="49" spans="1:36" ht="18" customHeight="1">
      <c r="A49" s="123" t="s">
        <v>31571</v>
      </c>
      <c r="B49" s="123" t="s">
        <v>28619</v>
      </c>
      <c r="C49" s="123" t="s">
        <v>31552</v>
      </c>
      <c r="D49" s="1104" t="s">
        <v>31258</v>
      </c>
      <c r="E49" s="131">
        <v>1</v>
      </c>
      <c r="F49" s="131">
        <f t="shared" si="30"/>
        <v>0</v>
      </c>
      <c r="G49" s="813">
        <v>70</v>
      </c>
      <c r="H49" s="481">
        <f t="shared" si="31"/>
        <v>0</v>
      </c>
      <c r="I49" s="125">
        <f t="shared" si="52"/>
        <v>70</v>
      </c>
      <c r="J49" s="255">
        <f t="shared" si="41"/>
        <v>0</v>
      </c>
      <c r="K49" s="130"/>
      <c r="L49" s="252"/>
      <c r="M49" s="490"/>
      <c r="N49" s="253"/>
      <c r="O49" s="129"/>
      <c r="P49" s="256"/>
      <c r="Q49" s="254"/>
      <c r="R49" s="257"/>
      <c r="S49" s="270"/>
      <c r="V49" s="81">
        <f t="shared" si="53"/>
        <v>0</v>
      </c>
      <c r="W49" s="81">
        <f t="shared" si="53"/>
        <v>0</v>
      </c>
      <c r="X49" s="81">
        <f t="shared" si="53"/>
        <v>0</v>
      </c>
      <c r="Y49" s="81">
        <f t="shared" si="53"/>
        <v>0</v>
      </c>
      <c r="Z49" s="267"/>
      <c r="AA49" s="267"/>
      <c r="AB49" s="267"/>
      <c r="AC49" s="267">
        <v>1</v>
      </c>
      <c r="AE49" s="177" t="s">
        <v>31572</v>
      </c>
      <c r="AF49" s="136">
        <v>1.35</v>
      </c>
      <c r="AG49" s="131">
        <f t="shared" si="37"/>
        <v>0</v>
      </c>
      <c r="AI49" s="131">
        <v>7</v>
      </c>
      <c r="AJ49" s="131">
        <f t="shared" si="38"/>
        <v>0</v>
      </c>
    </row>
    <row r="50" spans="1:36" ht="18" customHeight="1">
      <c r="A50" s="123" t="s">
        <v>31573</v>
      </c>
      <c r="B50" s="123" t="s">
        <v>28620</v>
      </c>
      <c r="C50" s="123" t="s">
        <v>31552</v>
      </c>
      <c r="D50" s="1105" t="s">
        <v>31574</v>
      </c>
      <c r="E50" s="131">
        <v>1</v>
      </c>
      <c r="F50" s="131">
        <f t="shared" si="30"/>
        <v>0</v>
      </c>
      <c r="G50" s="813">
        <v>120</v>
      </c>
      <c r="H50" s="481">
        <f t="shared" si="31"/>
        <v>0</v>
      </c>
      <c r="I50" s="125">
        <f t="shared" si="40"/>
        <v>120</v>
      </c>
      <c r="J50" s="255">
        <f t="shared" si="41"/>
        <v>0</v>
      </c>
      <c r="K50" s="130"/>
      <c r="L50" s="252"/>
      <c r="M50" s="490"/>
      <c r="N50" s="253"/>
      <c r="O50" s="129"/>
      <c r="P50" s="256"/>
      <c r="Q50" s="254"/>
      <c r="R50" s="257"/>
      <c r="S50" s="270"/>
      <c r="V50" s="81">
        <f t="shared" si="42"/>
        <v>0</v>
      </c>
      <c r="W50" s="81">
        <f t="shared" si="43"/>
        <v>0</v>
      </c>
      <c r="X50" s="81">
        <f t="shared" si="44"/>
        <v>0</v>
      </c>
      <c r="Y50" s="81">
        <f t="shared" si="45"/>
        <v>0</v>
      </c>
      <c r="Z50" s="267"/>
      <c r="AA50" s="267">
        <v>1</v>
      </c>
      <c r="AB50" s="267"/>
      <c r="AC50" s="267"/>
      <c r="AE50" s="177" t="s">
        <v>31575</v>
      </c>
      <c r="AF50" s="136">
        <v>1.65</v>
      </c>
      <c r="AG50" s="131">
        <f t="shared" si="37"/>
        <v>0</v>
      </c>
      <c r="AI50" s="131">
        <v>4</v>
      </c>
      <c r="AJ50" s="131">
        <f t="shared" si="38"/>
        <v>0</v>
      </c>
    </row>
    <row r="51" spans="1:36" ht="18" customHeight="1">
      <c r="A51" s="123" t="s">
        <v>31576</v>
      </c>
      <c r="B51" s="123" t="s">
        <v>28621</v>
      </c>
      <c r="C51" s="123" t="s">
        <v>31552</v>
      </c>
      <c r="D51" s="1105" t="s">
        <v>31577</v>
      </c>
      <c r="E51" s="131">
        <v>1</v>
      </c>
      <c r="F51" s="131">
        <f t="shared" si="30"/>
        <v>0</v>
      </c>
      <c r="G51" s="813">
        <v>145</v>
      </c>
      <c r="H51" s="481">
        <f t="shared" si="31"/>
        <v>0</v>
      </c>
      <c r="I51" s="125">
        <f t="shared" si="40"/>
        <v>145</v>
      </c>
      <c r="J51" s="255">
        <f t="shared" si="41"/>
        <v>0</v>
      </c>
      <c r="K51" s="130"/>
      <c r="L51" s="252"/>
      <c r="M51" s="490"/>
      <c r="N51" s="253"/>
      <c r="O51" s="129"/>
      <c r="P51" s="256"/>
      <c r="Q51" s="254"/>
      <c r="R51" s="257"/>
      <c r="S51" s="270"/>
      <c r="V51" s="81">
        <f t="shared" si="42"/>
        <v>0</v>
      </c>
      <c r="W51" s="81">
        <f t="shared" si="43"/>
        <v>0</v>
      </c>
      <c r="X51" s="81">
        <f t="shared" si="44"/>
        <v>0</v>
      </c>
      <c r="Y51" s="81">
        <f t="shared" si="45"/>
        <v>0</v>
      </c>
      <c r="Z51" s="267"/>
      <c r="AA51" s="267"/>
      <c r="AB51" s="267">
        <v>1</v>
      </c>
      <c r="AC51" s="267"/>
      <c r="AE51" s="177" t="s">
        <v>31578</v>
      </c>
      <c r="AF51" s="136">
        <v>2.85</v>
      </c>
      <c r="AG51" s="131">
        <f t="shared" si="37"/>
        <v>0</v>
      </c>
      <c r="AI51" s="131">
        <v>7</v>
      </c>
      <c r="AJ51" s="131">
        <f t="shared" si="38"/>
        <v>0</v>
      </c>
    </row>
    <row r="52" spans="1:36" ht="18" customHeight="1">
      <c r="A52" s="123" t="s">
        <v>31579</v>
      </c>
      <c r="B52" s="123" t="s">
        <v>28622</v>
      </c>
      <c r="C52" s="123" t="s">
        <v>31552</v>
      </c>
      <c r="D52" s="1105" t="s">
        <v>31580</v>
      </c>
      <c r="E52" s="131">
        <v>1</v>
      </c>
      <c r="F52" s="131">
        <f t="shared" si="30"/>
        <v>0</v>
      </c>
      <c r="G52" s="813">
        <v>200</v>
      </c>
      <c r="H52" s="481">
        <f t="shared" si="31"/>
        <v>0</v>
      </c>
      <c r="I52" s="125">
        <f t="shared" si="40"/>
        <v>200</v>
      </c>
      <c r="J52" s="255">
        <f t="shared" si="41"/>
        <v>0</v>
      </c>
      <c r="K52" s="130"/>
      <c r="L52" s="252"/>
      <c r="M52" s="490"/>
      <c r="N52" s="253"/>
      <c r="O52" s="129"/>
      <c r="P52" s="256"/>
      <c r="Q52" s="254"/>
      <c r="R52" s="257"/>
      <c r="S52" s="270"/>
      <c r="V52" s="81">
        <f t="shared" si="42"/>
        <v>0</v>
      </c>
      <c r="W52" s="81">
        <f t="shared" si="43"/>
        <v>0</v>
      </c>
      <c r="X52" s="81">
        <f t="shared" si="44"/>
        <v>0</v>
      </c>
      <c r="Y52" s="81">
        <f t="shared" si="45"/>
        <v>0</v>
      </c>
      <c r="Z52" s="267"/>
      <c r="AA52" s="267"/>
      <c r="AB52" s="267"/>
      <c r="AC52" s="267">
        <v>1</v>
      </c>
      <c r="AE52" s="177" t="s">
        <v>31581</v>
      </c>
      <c r="AF52" s="136">
        <v>5.85</v>
      </c>
      <c r="AG52" s="131">
        <f t="shared" si="37"/>
        <v>0</v>
      </c>
      <c r="AI52" s="131">
        <v>7</v>
      </c>
      <c r="AJ52" s="131">
        <f t="shared" si="38"/>
        <v>0</v>
      </c>
    </row>
    <row r="53" spans="1:36" ht="18" customHeight="1">
      <c r="A53" s="123"/>
      <c r="B53" s="123" t="s">
        <v>28623</v>
      </c>
      <c r="C53" s="123" t="s">
        <v>31552</v>
      </c>
      <c r="D53" s="1104" t="s">
        <v>31582</v>
      </c>
      <c r="E53" s="131">
        <v>1</v>
      </c>
      <c r="F53" s="131">
        <f t="shared" si="30"/>
        <v>0</v>
      </c>
      <c r="G53" s="813">
        <v>240</v>
      </c>
      <c r="H53" s="481">
        <f t="shared" si="31"/>
        <v>0</v>
      </c>
      <c r="I53" s="125">
        <f t="shared" ref="I53" si="54">G53*((1-H53))</f>
        <v>240</v>
      </c>
      <c r="J53" s="255">
        <f t="shared" ref="J53" si="55">I53*F53</f>
        <v>0</v>
      </c>
      <c r="K53" s="130"/>
      <c r="L53" s="252"/>
      <c r="M53" s="490"/>
      <c r="N53" s="253"/>
      <c r="O53" s="129"/>
      <c r="P53" s="256"/>
      <c r="Q53" s="254"/>
      <c r="R53" s="257"/>
      <c r="S53" s="270"/>
      <c r="V53" s="81">
        <f t="shared" ref="V53" si="56">Z53*$F53</f>
        <v>0</v>
      </c>
      <c r="W53" s="81">
        <f t="shared" ref="W53" si="57">AA53*$F53</f>
        <v>0</v>
      </c>
      <c r="X53" s="81">
        <f t="shared" ref="X53" si="58">AB53*$F53</f>
        <v>0</v>
      </c>
      <c r="Y53" s="81">
        <f t="shared" ref="Y53" si="59">AC53*$F53</f>
        <v>0</v>
      </c>
      <c r="Z53" s="267"/>
      <c r="AA53" s="267"/>
      <c r="AB53" s="267"/>
      <c r="AC53" s="267">
        <v>1</v>
      </c>
      <c r="AE53" s="177" t="s">
        <v>31583</v>
      </c>
      <c r="AF53" s="136">
        <v>7.65</v>
      </c>
      <c r="AG53" s="131">
        <f t="shared" si="37"/>
        <v>0</v>
      </c>
      <c r="AI53" s="131">
        <v>10</v>
      </c>
      <c r="AJ53" s="131">
        <f t="shared" si="38"/>
        <v>0</v>
      </c>
    </row>
    <row r="54" spans="1:36" ht="18" customHeight="1">
      <c r="A54" s="123" t="s">
        <v>31584</v>
      </c>
      <c r="B54" s="123" t="s">
        <v>28624</v>
      </c>
      <c r="C54" s="123" t="s">
        <v>31552</v>
      </c>
      <c r="D54" s="1105" t="s">
        <v>31585</v>
      </c>
      <c r="E54" s="131">
        <v>1</v>
      </c>
      <c r="F54" s="131">
        <f t="shared" si="30"/>
        <v>0</v>
      </c>
      <c r="G54" s="813">
        <v>120</v>
      </c>
      <c r="H54" s="481">
        <f t="shared" si="31"/>
        <v>0</v>
      </c>
      <c r="I54" s="125">
        <f t="shared" si="40"/>
        <v>120</v>
      </c>
      <c r="J54" s="255">
        <f t="shared" si="41"/>
        <v>0</v>
      </c>
      <c r="K54" s="130"/>
      <c r="L54" s="252"/>
      <c r="M54" s="490"/>
      <c r="N54" s="253"/>
      <c r="O54" s="129"/>
      <c r="P54" s="256"/>
      <c r="Q54" s="254"/>
      <c r="R54" s="257"/>
      <c r="S54" s="270"/>
      <c r="V54" s="81">
        <f t="shared" si="42"/>
        <v>0</v>
      </c>
      <c r="W54" s="81">
        <f t="shared" si="43"/>
        <v>0</v>
      </c>
      <c r="X54" s="81">
        <f t="shared" si="44"/>
        <v>0</v>
      </c>
      <c r="Y54" s="81">
        <f t="shared" si="45"/>
        <v>0</v>
      </c>
      <c r="Z54" s="267"/>
      <c r="AA54" s="267">
        <v>1</v>
      </c>
      <c r="AB54" s="267"/>
      <c r="AC54" s="267"/>
      <c r="AE54" s="177" t="s">
        <v>31575</v>
      </c>
      <c r="AF54" s="136">
        <v>1.65</v>
      </c>
      <c r="AG54" s="131">
        <f t="shared" si="37"/>
        <v>0</v>
      </c>
      <c r="AI54" s="131">
        <v>4</v>
      </c>
      <c r="AJ54" s="131">
        <f t="shared" si="38"/>
        <v>0</v>
      </c>
    </row>
    <row r="55" spans="1:36" ht="18" customHeight="1">
      <c r="A55" s="123" t="s">
        <v>31586</v>
      </c>
      <c r="B55" s="123" t="s">
        <v>28625</v>
      </c>
      <c r="C55" s="123" t="s">
        <v>31552</v>
      </c>
      <c r="D55" s="1105" t="s">
        <v>31587</v>
      </c>
      <c r="E55" s="131">
        <v>1</v>
      </c>
      <c r="F55" s="131">
        <f t="shared" si="30"/>
        <v>0</v>
      </c>
      <c r="G55" s="813">
        <v>145</v>
      </c>
      <c r="H55" s="481">
        <f t="shared" si="31"/>
        <v>0</v>
      </c>
      <c r="I55" s="125">
        <f t="shared" si="40"/>
        <v>145</v>
      </c>
      <c r="J55" s="255">
        <f t="shared" si="41"/>
        <v>0</v>
      </c>
      <c r="K55" s="130"/>
      <c r="L55" s="252"/>
      <c r="M55" s="490"/>
      <c r="N55" s="253"/>
      <c r="O55" s="129"/>
      <c r="P55" s="256"/>
      <c r="Q55" s="254"/>
      <c r="R55" s="257"/>
      <c r="S55" s="270"/>
      <c r="V55" s="81">
        <f t="shared" si="42"/>
        <v>0</v>
      </c>
      <c r="W55" s="81">
        <f t="shared" si="43"/>
        <v>0</v>
      </c>
      <c r="X55" s="81">
        <f t="shared" si="44"/>
        <v>0</v>
      </c>
      <c r="Y55" s="81">
        <f t="shared" si="45"/>
        <v>0</v>
      </c>
      <c r="Z55" s="267"/>
      <c r="AA55" s="267"/>
      <c r="AB55" s="267">
        <v>1</v>
      </c>
      <c r="AC55" s="267"/>
      <c r="AE55" s="177" t="s">
        <v>31578</v>
      </c>
      <c r="AF55" s="136">
        <v>2.85</v>
      </c>
      <c r="AG55" s="131">
        <f t="shared" si="37"/>
        <v>0</v>
      </c>
      <c r="AI55" s="131">
        <v>7</v>
      </c>
      <c r="AJ55" s="131">
        <f t="shared" si="38"/>
        <v>0</v>
      </c>
    </row>
    <row r="56" spans="1:36" ht="18" customHeight="1">
      <c r="A56" s="123" t="s">
        <v>31588</v>
      </c>
      <c r="B56" s="123" t="s">
        <v>28626</v>
      </c>
      <c r="C56" s="123" t="s">
        <v>31552</v>
      </c>
      <c r="D56" s="1105" t="s">
        <v>31589</v>
      </c>
      <c r="E56" s="131">
        <v>1</v>
      </c>
      <c r="F56" s="131">
        <f t="shared" si="30"/>
        <v>0</v>
      </c>
      <c r="G56" s="813">
        <v>200</v>
      </c>
      <c r="H56" s="481">
        <f t="shared" si="31"/>
        <v>0</v>
      </c>
      <c r="I56" s="125">
        <f t="shared" si="40"/>
        <v>200</v>
      </c>
      <c r="J56" s="255">
        <f t="shared" si="41"/>
        <v>0</v>
      </c>
      <c r="K56" s="130"/>
      <c r="L56" s="252"/>
      <c r="M56" s="490"/>
      <c r="N56" s="253"/>
      <c r="O56" s="129"/>
      <c r="P56" s="256"/>
      <c r="Q56" s="254"/>
      <c r="R56" s="257"/>
      <c r="S56" s="270"/>
      <c r="V56" s="81">
        <f t="shared" si="42"/>
        <v>0</v>
      </c>
      <c r="W56" s="81">
        <f t="shared" si="43"/>
        <v>0</v>
      </c>
      <c r="X56" s="81">
        <f t="shared" si="44"/>
        <v>0</v>
      </c>
      <c r="Y56" s="81">
        <f t="shared" si="45"/>
        <v>0</v>
      </c>
      <c r="Z56" s="267"/>
      <c r="AA56" s="267"/>
      <c r="AB56" s="267"/>
      <c r="AC56" s="267">
        <v>1</v>
      </c>
      <c r="AE56" s="177" t="s">
        <v>31581</v>
      </c>
      <c r="AF56" s="136">
        <v>5.85</v>
      </c>
      <c r="AG56" s="131">
        <f t="shared" si="37"/>
        <v>0</v>
      </c>
      <c r="AI56" s="131">
        <v>7</v>
      </c>
      <c r="AJ56" s="131">
        <f t="shared" si="38"/>
        <v>0</v>
      </c>
    </row>
    <row r="57" spans="1:36" ht="18" customHeight="1">
      <c r="A57" s="123"/>
      <c r="B57" s="123" t="s">
        <v>28627</v>
      </c>
      <c r="C57" s="123" t="s">
        <v>31552</v>
      </c>
      <c r="D57" s="1104" t="s">
        <v>31590</v>
      </c>
      <c r="E57" s="131">
        <v>1</v>
      </c>
      <c r="F57" s="131">
        <f t="shared" si="30"/>
        <v>0</v>
      </c>
      <c r="G57" s="813">
        <v>240</v>
      </c>
      <c r="H57" s="481">
        <f t="shared" si="31"/>
        <v>0</v>
      </c>
      <c r="I57" s="125">
        <f t="shared" ref="I57" si="60">G57*((1-H57))</f>
        <v>240</v>
      </c>
      <c r="J57" s="255">
        <f t="shared" ref="J57" si="61">I57*F57</f>
        <v>0</v>
      </c>
      <c r="K57" s="130"/>
      <c r="L57" s="252"/>
      <c r="M57" s="490"/>
      <c r="N57" s="253"/>
      <c r="O57" s="129"/>
      <c r="P57" s="256"/>
      <c r="Q57" s="254"/>
      <c r="R57" s="257"/>
      <c r="S57" s="270"/>
      <c r="V57" s="81">
        <f t="shared" ref="V57" si="62">Z57*$F57</f>
        <v>0</v>
      </c>
      <c r="W57" s="81">
        <f t="shared" ref="W57" si="63">AA57*$F57</f>
        <v>0</v>
      </c>
      <c r="X57" s="81">
        <f t="shared" ref="X57" si="64">AB57*$F57</f>
        <v>0</v>
      </c>
      <c r="Y57" s="81">
        <f t="shared" ref="Y57" si="65">AC57*$F57</f>
        <v>0</v>
      </c>
      <c r="Z57" s="267"/>
      <c r="AA57" s="267"/>
      <c r="AB57" s="267"/>
      <c r="AC57" s="267">
        <v>1</v>
      </c>
      <c r="AE57" s="177" t="s">
        <v>31583</v>
      </c>
      <c r="AF57" s="136">
        <v>7.65</v>
      </c>
      <c r="AG57" s="131">
        <f t="shared" si="37"/>
        <v>0</v>
      </c>
      <c r="AI57" s="131">
        <v>10</v>
      </c>
      <c r="AJ57" s="131">
        <f t="shared" si="38"/>
        <v>0</v>
      </c>
    </row>
    <row r="58" spans="1:36" ht="18" customHeight="1">
      <c r="A58" s="123" t="s">
        <v>31591</v>
      </c>
      <c r="B58" s="123" t="s">
        <v>28628</v>
      </c>
      <c r="C58" s="123" t="s">
        <v>31552</v>
      </c>
      <c r="D58" s="1105" t="s">
        <v>31592</v>
      </c>
      <c r="E58" s="131">
        <v>1</v>
      </c>
      <c r="F58" s="131">
        <f t="shared" si="30"/>
        <v>0</v>
      </c>
      <c r="G58" s="813">
        <v>120</v>
      </c>
      <c r="H58" s="481">
        <f t="shared" si="31"/>
        <v>0</v>
      </c>
      <c r="I58" s="125">
        <f t="shared" si="40"/>
        <v>120</v>
      </c>
      <c r="J58" s="255">
        <f t="shared" si="41"/>
        <v>0</v>
      </c>
      <c r="K58" s="130"/>
      <c r="L58" s="252"/>
      <c r="M58" s="490"/>
      <c r="N58" s="253"/>
      <c r="O58" s="129"/>
      <c r="P58" s="256"/>
      <c r="Q58" s="254"/>
      <c r="R58" s="257"/>
      <c r="S58" s="270"/>
      <c r="V58" s="81">
        <f t="shared" si="42"/>
        <v>0</v>
      </c>
      <c r="W58" s="81">
        <f t="shared" si="43"/>
        <v>0</v>
      </c>
      <c r="X58" s="81">
        <f t="shared" si="44"/>
        <v>0</v>
      </c>
      <c r="Y58" s="81">
        <f t="shared" si="45"/>
        <v>0</v>
      </c>
      <c r="Z58" s="267"/>
      <c r="AA58" s="267">
        <v>1</v>
      </c>
      <c r="AB58" s="267"/>
      <c r="AC58" s="267"/>
      <c r="AE58" s="177" t="s">
        <v>31575</v>
      </c>
      <c r="AF58" s="136">
        <v>1.65</v>
      </c>
      <c r="AG58" s="131">
        <f t="shared" si="37"/>
        <v>0</v>
      </c>
      <c r="AI58" s="131">
        <v>4</v>
      </c>
      <c r="AJ58" s="131">
        <f t="shared" si="38"/>
        <v>0</v>
      </c>
    </row>
    <row r="59" spans="1:36" ht="18" customHeight="1">
      <c r="A59" s="123" t="s">
        <v>31593</v>
      </c>
      <c r="B59" s="123" t="s">
        <v>28629</v>
      </c>
      <c r="C59" s="123" t="s">
        <v>31552</v>
      </c>
      <c r="D59" s="1105" t="s">
        <v>31594</v>
      </c>
      <c r="E59" s="131">
        <v>1</v>
      </c>
      <c r="F59" s="131">
        <f t="shared" si="30"/>
        <v>0</v>
      </c>
      <c r="G59" s="813">
        <v>145</v>
      </c>
      <c r="H59" s="481">
        <f t="shared" si="31"/>
        <v>0</v>
      </c>
      <c r="I59" s="125">
        <f t="shared" si="40"/>
        <v>145</v>
      </c>
      <c r="J59" s="255">
        <f t="shared" si="41"/>
        <v>0</v>
      </c>
      <c r="K59" s="130"/>
      <c r="L59" s="252"/>
      <c r="M59" s="490"/>
      <c r="N59" s="253"/>
      <c r="O59" s="129"/>
      <c r="P59" s="256"/>
      <c r="Q59" s="254"/>
      <c r="R59" s="257"/>
      <c r="S59" s="270"/>
      <c r="V59" s="81">
        <f t="shared" si="42"/>
        <v>0</v>
      </c>
      <c r="W59" s="81">
        <f t="shared" si="43"/>
        <v>0</v>
      </c>
      <c r="X59" s="81">
        <f t="shared" si="44"/>
        <v>0</v>
      </c>
      <c r="Y59" s="81">
        <f t="shared" si="45"/>
        <v>0</v>
      </c>
      <c r="Z59" s="267"/>
      <c r="AA59" s="267"/>
      <c r="AB59" s="267">
        <v>1</v>
      </c>
      <c r="AC59" s="267"/>
      <c r="AE59" s="177" t="s">
        <v>31578</v>
      </c>
      <c r="AF59" s="136">
        <v>2.85</v>
      </c>
      <c r="AG59" s="131">
        <f t="shared" si="37"/>
        <v>0</v>
      </c>
      <c r="AI59" s="131">
        <v>7</v>
      </c>
      <c r="AJ59" s="131">
        <f t="shared" si="38"/>
        <v>0</v>
      </c>
    </row>
    <row r="60" spans="1:36" ht="18" customHeight="1">
      <c r="A60" s="123" t="s">
        <v>31595</v>
      </c>
      <c r="B60" s="123" t="s">
        <v>28630</v>
      </c>
      <c r="C60" s="123" t="s">
        <v>31552</v>
      </c>
      <c r="D60" s="1105" t="s">
        <v>31596</v>
      </c>
      <c r="E60" s="131">
        <v>1</v>
      </c>
      <c r="F60" s="131">
        <f t="shared" si="30"/>
        <v>0</v>
      </c>
      <c r="G60" s="813">
        <v>200</v>
      </c>
      <c r="H60" s="481">
        <f t="shared" si="31"/>
        <v>0</v>
      </c>
      <c r="I60" s="125">
        <f t="shared" si="40"/>
        <v>200</v>
      </c>
      <c r="J60" s="255">
        <f t="shared" si="41"/>
        <v>0</v>
      </c>
      <c r="K60" s="130"/>
      <c r="L60" s="252"/>
      <c r="M60" s="490"/>
      <c r="N60" s="253"/>
      <c r="O60" s="129"/>
      <c r="P60" s="256"/>
      <c r="Q60" s="254"/>
      <c r="R60" s="257"/>
      <c r="S60" s="270"/>
      <c r="V60" s="81">
        <f t="shared" si="42"/>
        <v>0</v>
      </c>
      <c r="W60" s="81">
        <f t="shared" si="43"/>
        <v>0</v>
      </c>
      <c r="X60" s="81">
        <f t="shared" si="44"/>
        <v>0</v>
      </c>
      <c r="Y60" s="81">
        <f t="shared" si="45"/>
        <v>0</v>
      </c>
      <c r="Z60" s="267"/>
      <c r="AA60" s="267"/>
      <c r="AB60" s="267"/>
      <c r="AC60" s="267">
        <v>1</v>
      </c>
      <c r="AE60" s="177" t="s">
        <v>31581</v>
      </c>
      <c r="AF60" s="136">
        <v>5.85</v>
      </c>
      <c r="AG60" s="131">
        <f t="shared" si="37"/>
        <v>0</v>
      </c>
      <c r="AI60" s="131">
        <v>7</v>
      </c>
      <c r="AJ60" s="131">
        <f t="shared" si="38"/>
        <v>0</v>
      </c>
    </row>
    <row r="61" spans="1:36" ht="18" customHeight="1">
      <c r="A61" s="123"/>
      <c r="B61" s="123" t="s">
        <v>28631</v>
      </c>
      <c r="C61" s="123" t="s">
        <v>31552</v>
      </c>
      <c r="D61" s="1104" t="s">
        <v>31597</v>
      </c>
      <c r="E61" s="131">
        <v>1</v>
      </c>
      <c r="F61" s="131">
        <f t="shared" si="30"/>
        <v>0</v>
      </c>
      <c r="G61" s="813">
        <v>230</v>
      </c>
      <c r="H61" s="481">
        <f t="shared" si="31"/>
        <v>0</v>
      </c>
      <c r="I61" s="125">
        <f t="shared" ref="I61" si="66">G61*((1-H61))</f>
        <v>230</v>
      </c>
      <c r="J61" s="255">
        <f t="shared" ref="J61" si="67">I61*F61</f>
        <v>0</v>
      </c>
      <c r="K61" s="130"/>
      <c r="L61" s="252"/>
      <c r="M61" s="490"/>
      <c r="N61" s="253"/>
      <c r="O61" s="129"/>
      <c r="P61" s="256"/>
      <c r="Q61" s="254"/>
      <c r="R61" s="257"/>
      <c r="S61" s="270"/>
      <c r="V61" s="81">
        <f t="shared" ref="V61" si="68">Z61*$F61</f>
        <v>0</v>
      </c>
      <c r="W61" s="81">
        <f t="shared" ref="W61" si="69">AA61*$F61</f>
        <v>0</v>
      </c>
      <c r="X61" s="81">
        <f t="shared" ref="X61" si="70">AB61*$F61</f>
        <v>0</v>
      </c>
      <c r="Y61" s="81">
        <f t="shared" ref="Y61" si="71">AC61*$F61</f>
        <v>0</v>
      </c>
      <c r="Z61" s="267"/>
      <c r="AA61" s="267"/>
      <c r="AB61" s="267"/>
      <c r="AC61" s="267">
        <v>1</v>
      </c>
      <c r="AE61" s="177" t="s">
        <v>31583</v>
      </c>
      <c r="AF61" s="136">
        <v>7.2</v>
      </c>
      <c r="AG61" s="131">
        <f t="shared" si="37"/>
        <v>0</v>
      </c>
      <c r="AI61" s="131">
        <v>10</v>
      </c>
      <c r="AJ61" s="131">
        <f t="shared" si="38"/>
        <v>0</v>
      </c>
    </row>
    <row r="62" spans="1:36" ht="18" customHeight="1">
      <c r="A62" s="123" t="s">
        <v>31598</v>
      </c>
      <c r="B62" s="123" t="s">
        <v>28632</v>
      </c>
      <c r="C62" s="123" t="s">
        <v>31552</v>
      </c>
      <c r="D62" s="1105" t="s">
        <v>31260</v>
      </c>
      <c r="E62" s="131">
        <v>1</v>
      </c>
      <c r="F62" s="131">
        <f t="shared" si="30"/>
        <v>0</v>
      </c>
      <c r="G62" s="813">
        <v>130</v>
      </c>
      <c r="H62" s="481">
        <f t="shared" si="31"/>
        <v>0</v>
      </c>
      <c r="I62" s="125">
        <f>G62*((1-H62))</f>
        <v>130</v>
      </c>
      <c r="J62" s="255">
        <f t="shared" si="41"/>
        <v>0</v>
      </c>
      <c r="K62" s="130"/>
      <c r="L62" s="252"/>
      <c r="M62" s="490"/>
      <c r="N62" s="253"/>
      <c r="O62" s="129"/>
      <c r="P62" s="256"/>
      <c r="Q62" s="254"/>
      <c r="R62" s="257"/>
      <c r="S62" s="270"/>
      <c r="V62" s="81">
        <f t="shared" ref="V62:Y64" si="72">Z62*$F62</f>
        <v>0</v>
      </c>
      <c r="W62" s="81">
        <f t="shared" si="72"/>
        <v>0</v>
      </c>
      <c r="X62" s="81">
        <f t="shared" si="72"/>
        <v>0</v>
      </c>
      <c r="Y62" s="81">
        <f t="shared" si="72"/>
        <v>0</v>
      </c>
      <c r="Z62" s="267"/>
      <c r="AA62" s="267"/>
      <c r="AB62" s="267">
        <v>1</v>
      </c>
      <c r="AC62" s="267"/>
      <c r="AE62" s="177" t="s">
        <v>31599</v>
      </c>
      <c r="AF62" s="136">
        <v>3.9</v>
      </c>
      <c r="AG62" s="131">
        <f t="shared" si="37"/>
        <v>0</v>
      </c>
      <c r="AI62" s="131">
        <v>7</v>
      </c>
      <c r="AJ62" s="131">
        <f t="shared" si="38"/>
        <v>0</v>
      </c>
    </row>
    <row r="63" spans="1:36" ht="18" customHeight="1">
      <c r="A63" s="123" t="s">
        <v>31600</v>
      </c>
      <c r="B63" s="123" t="s">
        <v>28633</v>
      </c>
      <c r="C63" s="123" t="s">
        <v>31552</v>
      </c>
      <c r="D63" s="1105" t="s">
        <v>31262</v>
      </c>
      <c r="E63" s="131">
        <v>1</v>
      </c>
      <c r="F63" s="131">
        <f t="shared" si="30"/>
        <v>0</v>
      </c>
      <c r="G63" s="813">
        <v>220</v>
      </c>
      <c r="H63" s="481">
        <f t="shared" si="31"/>
        <v>0</v>
      </c>
      <c r="I63" s="125">
        <f>G63*((1-H63))</f>
        <v>220</v>
      </c>
      <c r="J63" s="255">
        <f t="shared" si="41"/>
        <v>0</v>
      </c>
      <c r="K63" s="130"/>
      <c r="L63" s="252"/>
      <c r="M63" s="490"/>
      <c r="N63" s="253"/>
      <c r="O63" s="129"/>
      <c r="P63" s="256"/>
      <c r="Q63" s="254"/>
      <c r="R63" s="257"/>
      <c r="S63" s="270"/>
      <c r="V63" s="81">
        <f t="shared" si="72"/>
        <v>0</v>
      </c>
      <c r="W63" s="81">
        <f t="shared" si="72"/>
        <v>0</v>
      </c>
      <c r="X63" s="81">
        <f t="shared" si="72"/>
        <v>0</v>
      </c>
      <c r="Y63" s="81">
        <f t="shared" si="72"/>
        <v>0</v>
      </c>
      <c r="Z63" s="267"/>
      <c r="AA63" s="267"/>
      <c r="AB63" s="267">
        <v>1</v>
      </c>
      <c r="AC63" s="267"/>
      <c r="AE63" s="177" t="s">
        <v>31601</v>
      </c>
      <c r="AF63" s="136">
        <v>6.3</v>
      </c>
      <c r="AG63" s="131">
        <f t="shared" si="37"/>
        <v>0</v>
      </c>
      <c r="AI63" s="131">
        <v>10</v>
      </c>
      <c r="AJ63" s="131">
        <f t="shared" si="38"/>
        <v>0</v>
      </c>
    </row>
    <row r="64" spans="1:36" ht="18" customHeight="1">
      <c r="A64" s="123" t="s">
        <v>31602</v>
      </c>
      <c r="B64" s="123" t="s">
        <v>28634</v>
      </c>
      <c r="C64" s="123" t="s">
        <v>31552</v>
      </c>
      <c r="D64" s="1105" t="s">
        <v>31264</v>
      </c>
      <c r="E64" s="131">
        <v>1</v>
      </c>
      <c r="F64" s="131">
        <f t="shared" si="30"/>
        <v>0</v>
      </c>
      <c r="G64" s="813">
        <v>280</v>
      </c>
      <c r="H64" s="481">
        <f t="shared" si="31"/>
        <v>0</v>
      </c>
      <c r="I64" s="125">
        <f>G64*((1-H64))</f>
        <v>280</v>
      </c>
      <c r="J64" s="255">
        <f t="shared" si="41"/>
        <v>0</v>
      </c>
      <c r="K64" s="130"/>
      <c r="L64" s="252"/>
      <c r="M64" s="490"/>
      <c r="N64" s="253"/>
      <c r="O64" s="129"/>
      <c r="P64" s="256"/>
      <c r="Q64" s="254"/>
      <c r="R64" s="257"/>
      <c r="S64" s="270"/>
      <c r="V64" s="81">
        <f t="shared" si="72"/>
        <v>0</v>
      </c>
      <c r="W64" s="81">
        <f t="shared" si="72"/>
        <v>0</v>
      </c>
      <c r="X64" s="81">
        <f t="shared" si="72"/>
        <v>0</v>
      </c>
      <c r="Y64" s="81">
        <f t="shared" si="72"/>
        <v>0</v>
      </c>
      <c r="Z64" s="267"/>
      <c r="AA64" s="267"/>
      <c r="AB64" s="267"/>
      <c r="AC64" s="267">
        <v>1</v>
      </c>
      <c r="AE64" s="177" t="s">
        <v>31603</v>
      </c>
      <c r="AF64" s="136">
        <v>9.15</v>
      </c>
      <c r="AG64" s="131">
        <f t="shared" si="37"/>
        <v>0</v>
      </c>
      <c r="AI64" s="131">
        <v>10</v>
      </c>
      <c r="AJ64" s="131">
        <f t="shared" si="38"/>
        <v>0</v>
      </c>
    </row>
    <row r="65" spans="1:36" ht="18" customHeight="1">
      <c r="A65" s="123" t="s">
        <v>31604</v>
      </c>
      <c r="B65" s="123" t="s">
        <v>28635</v>
      </c>
      <c r="C65" s="123" t="s">
        <v>31552</v>
      </c>
      <c r="D65" s="1104" t="s">
        <v>31266</v>
      </c>
      <c r="E65" s="131">
        <v>1</v>
      </c>
      <c r="F65" s="131">
        <f t="shared" si="30"/>
        <v>0</v>
      </c>
      <c r="G65" s="813">
        <v>320</v>
      </c>
      <c r="H65" s="481">
        <f t="shared" si="31"/>
        <v>0</v>
      </c>
      <c r="I65" s="125">
        <f t="shared" si="40"/>
        <v>320</v>
      </c>
      <c r="J65" s="255">
        <f t="shared" si="41"/>
        <v>0</v>
      </c>
      <c r="K65" s="130"/>
      <c r="L65" s="252"/>
      <c r="M65" s="490"/>
      <c r="N65" s="253"/>
      <c r="O65" s="129"/>
      <c r="P65" s="256"/>
      <c r="Q65" s="254"/>
      <c r="R65" s="257"/>
      <c r="S65" s="270"/>
      <c r="V65" s="81">
        <f t="shared" si="42"/>
        <v>0</v>
      </c>
      <c r="W65" s="81">
        <f t="shared" si="43"/>
        <v>0</v>
      </c>
      <c r="X65" s="81">
        <f t="shared" si="44"/>
        <v>0</v>
      </c>
      <c r="Y65" s="81">
        <f t="shared" si="45"/>
        <v>0</v>
      </c>
      <c r="Z65" s="267"/>
      <c r="AA65" s="267"/>
      <c r="AB65" s="267"/>
      <c r="AC65" s="267">
        <v>1</v>
      </c>
      <c r="AE65" s="177" t="s">
        <v>31605</v>
      </c>
      <c r="AF65" s="136">
        <v>13.2</v>
      </c>
      <c r="AG65" s="131">
        <f t="shared" si="37"/>
        <v>0</v>
      </c>
      <c r="AI65" s="131">
        <v>13</v>
      </c>
      <c r="AJ65" s="131">
        <f t="shared" si="38"/>
        <v>0</v>
      </c>
    </row>
    <row r="66" spans="1:36" ht="18" customHeight="1">
      <c r="A66" s="123" t="s">
        <v>31606</v>
      </c>
      <c r="B66" s="123" t="s">
        <v>28636</v>
      </c>
      <c r="C66" s="123" t="s">
        <v>31552</v>
      </c>
      <c r="D66" s="1105" t="s">
        <v>31268</v>
      </c>
      <c r="E66" s="131">
        <v>1</v>
      </c>
      <c r="F66" s="131">
        <f t="shared" si="30"/>
        <v>0</v>
      </c>
      <c r="G66" s="813">
        <v>130</v>
      </c>
      <c r="H66" s="481">
        <f t="shared" si="31"/>
        <v>0</v>
      </c>
      <c r="I66" s="125">
        <f>G66*((1-H66))</f>
        <v>130</v>
      </c>
      <c r="J66" s="255">
        <f t="shared" si="41"/>
        <v>0</v>
      </c>
      <c r="K66" s="130"/>
      <c r="L66" s="252"/>
      <c r="M66" s="490"/>
      <c r="N66" s="253"/>
      <c r="O66" s="129"/>
      <c r="P66" s="256"/>
      <c r="Q66" s="254"/>
      <c r="R66" s="257"/>
      <c r="S66" s="270"/>
      <c r="V66" s="81">
        <f t="shared" ref="V66:Y68" si="73">Z66*$F66</f>
        <v>0</v>
      </c>
      <c r="W66" s="81">
        <f t="shared" si="73"/>
        <v>0</v>
      </c>
      <c r="X66" s="81">
        <f t="shared" si="73"/>
        <v>0</v>
      </c>
      <c r="Y66" s="81">
        <f t="shared" si="73"/>
        <v>0</v>
      </c>
      <c r="Z66" s="267"/>
      <c r="AA66" s="267"/>
      <c r="AB66" s="267">
        <v>1</v>
      </c>
      <c r="AC66" s="267"/>
      <c r="AE66" s="177" t="s">
        <v>31607</v>
      </c>
      <c r="AF66" s="136">
        <v>3.9</v>
      </c>
      <c r="AG66" s="131">
        <f t="shared" si="37"/>
        <v>0</v>
      </c>
      <c r="AI66" s="131">
        <v>7</v>
      </c>
      <c r="AJ66" s="131">
        <f t="shared" si="38"/>
        <v>0</v>
      </c>
    </row>
    <row r="67" spans="1:36" ht="18" customHeight="1">
      <c r="A67" s="123" t="s">
        <v>31608</v>
      </c>
      <c r="B67" s="123" t="s">
        <v>28637</v>
      </c>
      <c r="C67" s="123" t="s">
        <v>31552</v>
      </c>
      <c r="D67" s="1105" t="s">
        <v>31270</v>
      </c>
      <c r="E67" s="131">
        <v>1</v>
      </c>
      <c r="F67" s="131">
        <f t="shared" si="30"/>
        <v>0</v>
      </c>
      <c r="G67" s="813">
        <v>220</v>
      </c>
      <c r="H67" s="481">
        <f t="shared" si="31"/>
        <v>0</v>
      </c>
      <c r="I67" s="125">
        <f>G67*((1-H67))</f>
        <v>220</v>
      </c>
      <c r="J67" s="255">
        <f t="shared" si="41"/>
        <v>0</v>
      </c>
      <c r="K67" s="130"/>
      <c r="L67" s="252"/>
      <c r="M67" s="490"/>
      <c r="N67" s="253"/>
      <c r="O67" s="129"/>
      <c r="P67" s="256"/>
      <c r="Q67" s="254"/>
      <c r="R67" s="257"/>
      <c r="S67" s="270"/>
      <c r="V67" s="81">
        <f t="shared" si="73"/>
        <v>0</v>
      </c>
      <c r="W67" s="81">
        <f t="shared" si="73"/>
        <v>0</v>
      </c>
      <c r="X67" s="81">
        <f t="shared" si="73"/>
        <v>0</v>
      </c>
      <c r="Y67" s="81">
        <f t="shared" si="73"/>
        <v>0</v>
      </c>
      <c r="Z67" s="267"/>
      <c r="AA67" s="267"/>
      <c r="AB67" s="267">
        <v>1</v>
      </c>
      <c r="AC67" s="267"/>
      <c r="AE67" s="177" t="s">
        <v>31601</v>
      </c>
      <c r="AF67" s="136">
        <v>6.3</v>
      </c>
      <c r="AG67" s="131">
        <f t="shared" si="37"/>
        <v>0</v>
      </c>
      <c r="AI67" s="131">
        <v>10</v>
      </c>
      <c r="AJ67" s="131">
        <f t="shared" si="38"/>
        <v>0</v>
      </c>
    </row>
    <row r="68" spans="1:36" ht="18" customHeight="1">
      <c r="A68" s="123" t="s">
        <v>31609</v>
      </c>
      <c r="B68" s="123" t="s">
        <v>28638</v>
      </c>
      <c r="C68" s="123" t="s">
        <v>31552</v>
      </c>
      <c r="D68" s="1105" t="s">
        <v>31272</v>
      </c>
      <c r="E68" s="131">
        <v>1</v>
      </c>
      <c r="F68" s="131">
        <f t="shared" si="30"/>
        <v>0</v>
      </c>
      <c r="G68" s="813">
        <v>280</v>
      </c>
      <c r="H68" s="481">
        <f t="shared" si="31"/>
        <v>0</v>
      </c>
      <c r="I68" s="125">
        <f>G68*((1-H68))</f>
        <v>280</v>
      </c>
      <c r="J68" s="255">
        <f t="shared" si="41"/>
        <v>0</v>
      </c>
      <c r="K68" s="130"/>
      <c r="L68" s="252"/>
      <c r="M68" s="490"/>
      <c r="N68" s="253"/>
      <c r="O68" s="129"/>
      <c r="P68" s="256"/>
      <c r="Q68" s="254"/>
      <c r="R68" s="257"/>
      <c r="S68" s="270"/>
      <c r="V68" s="81">
        <f t="shared" si="73"/>
        <v>0</v>
      </c>
      <c r="W68" s="81">
        <f t="shared" si="73"/>
        <v>0</v>
      </c>
      <c r="X68" s="81">
        <f t="shared" si="73"/>
        <v>0</v>
      </c>
      <c r="Y68" s="81">
        <f t="shared" si="73"/>
        <v>0</v>
      </c>
      <c r="Z68" s="267"/>
      <c r="AA68" s="267"/>
      <c r="AB68" s="267"/>
      <c r="AC68" s="267">
        <v>1</v>
      </c>
      <c r="AE68" s="177" t="s">
        <v>31603</v>
      </c>
      <c r="AF68" s="136">
        <v>9.15</v>
      </c>
      <c r="AG68" s="131">
        <f t="shared" si="37"/>
        <v>0</v>
      </c>
      <c r="AI68" s="131">
        <v>10</v>
      </c>
      <c r="AJ68" s="131">
        <f t="shared" si="38"/>
        <v>0</v>
      </c>
    </row>
    <row r="69" spans="1:36" ht="18" customHeight="1">
      <c r="A69" s="123" t="s">
        <v>31610</v>
      </c>
      <c r="B69" s="123" t="s">
        <v>28639</v>
      </c>
      <c r="C69" s="123" t="s">
        <v>31552</v>
      </c>
      <c r="D69" s="1104" t="s">
        <v>31274</v>
      </c>
      <c r="E69" s="131">
        <v>1</v>
      </c>
      <c r="F69" s="131">
        <f t="shared" si="30"/>
        <v>0</v>
      </c>
      <c r="G69" s="813">
        <v>320</v>
      </c>
      <c r="H69" s="481">
        <f t="shared" si="31"/>
        <v>0</v>
      </c>
      <c r="I69" s="125">
        <f t="shared" si="40"/>
        <v>320</v>
      </c>
      <c r="J69" s="255">
        <f t="shared" si="41"/>
        <v>0</v>
      </c>
      <c r="K69" s="130"/>
      <c r="L69" s="252"/>
      <c r="M69" s="490"/>
      <c r="N69" s="253"/>
      <c r="O69" s="129"/>
      <c r="P69" s="256"/>
      <c r="Q69" s="254"/>
      <c r="R69" s="257"/>
      <c r="S69" s="270"/>
      <c r="V69" s="81">
        <f t="shared" si="42"/>
        <v>0</v>
      </c>
      <c r="W69" s="81">
        <f t="shared" si="43"/>
        <v>0</v>
      </c>
      <c r="X69" s="81">
        <f t="shared" si="44"/>
        <v>0</v>
      </c>
      <c r="Y69" s="81">
        <f t="shared" si="45"/>
        <v>0</v>
      </c>
      <c r="Z69" s="267"/>
      <c r="AA69" s="267"/>
      <c r="AB69" s="267"/>
      <c r="AC69" s="267">
        <v>1</v>
      </c>
      <c r="AE69" s="177" t="s">
        <v>31605</v>
      </c>
      <c r="AF69" s="136">
        <v>13.2</v>
      </c>
      <c r="AG69" s="131">
        <f t="shared" si="37"/>
        <v>0</v>
      </c>
      <c r="AI69" s="131">
        <v>13</v>
      </c>
      <c r="AJ69" s="131">
        <f t="shared" si="38"/>
        <v>0</v>
      </c>
    </row>
    <row r="70" spans="1:36" ht="18" customHeight="1">
      <c r="A70" s="123" t="s">
        <v>31611</v>
      </c>
      <c r="B70" s="123" t="s">
        <v>28640</v>
      </c>
      <c r="C70" s="123" t="s">
        <v>31552</v>
      </c>
      <c r="D70" s="1105" t="s">
        <v>31612</v>
      </c>
      <c r="E70" s="131">
        <v>1</v>
      </c>
      <c r="F70" s="131">
        <f t="shared" si="30"/>
        <v>0</v>
      </c>
      <c r="G70" s="813">
        <v>120</v>
      </c>
      <c r="H70" s="481">
        <f t="shared" si="31"/>
        <v>0</v>
      </c>
      <c r="I70" s="125">
        <f>G70*((1-H70))</f>
        <v>120</v>
      </c>
      <c r="J70" s="255">
        <f t="shared" si="41"/>
        <v>0</v>
      </c>
      <c r="K70" s="130"/>
      <c r="L70" s="252"/>
      <c r="M70" s="490"/>
      <c r="N70" s="253"/>
      <c r="O70" s="129"/>
      <c r="P70" s="256"/>
      <c r="Q70" s="254"/>
      <c r="R70" s="257"/>
      <c r="S70" s="270"/>
      <c r="V70" s="81">
        <f t="shared" ref="V70:Y71" si="74">Z70*$F70</f>
        <v>0</v>
      </c>
      <c r="W70" s="81">
        <f t="shared" si="74"/>
        <v>0</v>
      </c>
      <c r="X70" s="81">
        <f t="shared" si="74"/>
        <v>0</v>
      </c>
      <c r="Y70" s="81">
        <f t="shared" si="74"/>
        <v>0</v>
      </c>
      <c r="Z70" s="267">
        <v>1</v>
      </c>
      <c r="AA70" s="267"/>
      <c r="AB70" s="267"/>
      <c r="AC70" s="267"/>
      <c r="AE70" s="177" t="s">
        <v>31613</v>
      </c>
      <c r="AF70" s="136">
        <v>1.5</v>
      </c>
      <c r="AG70" s="131">
        <f t="shared" si="37"/>
        <v>0</v>
      </c>
      <c r="AI70" s="131">
        <v>4</v>
      </c>
      <c r="AJ70" s="131">
        <f t="shared" si="38"/>
        <v>0</v>
      </c>
    </row>
    <row r="71" spans="1:36" ht="18" customHeight="1">
      <c r="A71" s="123" t="s">
        <v>31614</v>
      </c>
      <c r="B71" s="123" t="s">
        <v>28641</v>
      </c>
      <c r="C71" s="123" t="s">
        <v>31552</v>
      </c>
      <c r="D71" s="1105" t="s">
        <v>31615</v>
      </c>
      <c r="E71" s="131">
        <v>1</v>
      </c>
      <c r="F71" s="131">
        <f t="shared" ref="F71:F89" si="75">SUM(K71:S71)</f>
        <v>0</v>
      </c>
      <c r="G71" s="813">
        <v>140</v>
      </c>
      <c r="H71" s="481">
        <f t="shared" si="31"/>
        <v>0</v>
      </c>
      <c r="I71" s="125">
        <f>G71*((1-H71))</f>
        <v>140</v>
      </c>
      <c r="J71" s="255">
        <f t="shared" si="41"/>
        <v>0</v>
      </c>
      <c r="K71" s="130"/>
      <c r="L71" s="252"/>
      <c r="M71" s="490"/>
      <c r="N71" s="253"/>
      <c r="O71" s="129"/>
      <c r="P71" s="256"/>
      <c r="Q71" s="254"/>
      <c r="R71" s="257"/>
      <c r="S71" s="270"/>
      <c r="V71" s="81">
        <f t="shared" si="74"/>
        <v>0</v>
      </c>
      <c r="W71" s="81">
        <f t="shared" si="74"/>
        <v>0</v>
      </c>
      <c r="X71" s="81">
        <f t="shared" si="74"/>
        <v>0</v>
      </c>
      <c r="Y71" s="81">
        <f t="shared" si="74"/>
        <v>0</v>
      </c>
      <c r="Z71" s="267"/>
      <c r="AA71" s="267">
        <v>1</v>
      </c>
      <c r="AB71" s="267"/>
      <c r="AC71" s="267"/>
      <c r="AE71" s="177" t="s">
        <v>31616</v>
      </c>
      <c r="AF71" s="136">
        <v>3.45</v>
      </c>
      <c r="AG71" s="131">
        <f t="shared" ref="AG71:AG89" si="76">F71*AF71</f>
        <v>0</v>
      </c>
      <c r="AI71" s="131">
        <v>5</v>
      </c>
      <c r="AJ71" s="131">
        <f t="shared" ref="AJ71:AJ89" si="77">AI71*F71</f>
        <v>0</v>
      </c>
    </row>
    <row r="72" spans="1:36" ht="18" customHeight="1">
      <c r="A72" s="123" t="s">
        <v>31617</v>
      </c>
      <c r="B72" s="123" t="s">
        <v>28642</v>
      </c>
      <c r="C72" s="123" t="s">
        <v>31552</v>
      </c>
      <c r="D72" s="1105" t="s">
        <v>31618</v>
      </c>
      <c r="E72" s="131">
        <v>1</v>
      </c>
      <c r="F72" s="131">
        <f t="shared" si="75"/>
        <v>0</v>
      </c>
      <c r="G72" s="813">
        <v>210</v>
      </c>
      <c r="H72" s="481">
        <f t="shared" si="31"/>
        <v>0</v>
      </c>
      <c r="I72" s="125">
        <f t="shared" si="40"/>
        <v>210</v>
      </c>
      <c r="J72" s="255">
        <f t="shared" si="41"/>
        <v>0</v>
      </c>
      <c r="K72" s="130"/>
      <c r="L72" s="252"/>
      <c r="M72" s="490"/>
      <c r="N72" s="253"/>
      <c r="O72" s="129"/>
      <c r="P72" s="256"/>
      <c r="Q72" s="254"/>
      <c r="R72" s="257"/>
      <c r="S72" s="270"/>
      <c r="V72" s="81">
        <f t="shared" si="42"/>
        <v>0</v>
      </c>
      <c r="W72" s="81">
        <f t="shared" si="43"/>
        <v>0</v>
      </c>
      <c r="X72" s="81">
        <f t="shared" si="44"/>
        <v>0</v>
      </c>
      <c r="Y72" s="81">
        <f t="shared" si="45"/>
        <v>0</v>
      </c>
      <c r="Z72" s="267"/>
      <c r="AA72" s="267"/>
      <c r="AB72" s="267">
        <v>1</v>
      </c>
      <c r="AC72" s="267"/>
      <c r="AE72" s="177" t="s">
        <v>31619</v>
      </c>
      <c r="AF72" s="136">
        <v>6</v>
      </c>
      <c r="AG72" s="131">
        <f t="shared" si="76"/>
        <v>0</v>
      </c>
      <c r="AI72" s="131">
        <v>8</v>
      </c>
      <c r="AJ72" s="131">
        <f t="shared" si="77"/>
        <v>0</v>
      </c>
    </row>
    <row r="73" spans="1:36" ht="18" customHeight="1">
      <c r="A73" s="123"/>
      <c r="B73" s="123" t="s">
        <v>28643</v>
      </c>
      <c r="C73" s="123" t="s">
        <v>31552</v>
      </c>
      <c r="D73" s="1104" t="s">
        <v>31620</v>
      </c>
      <c r="E73" s="131">
        <v>1</v>
      </c>
      <c r="F73" s="131">
        <f t="shared" si="75"/>
        <v>0</v>
      </c>
      <c r="G73" s="813">
        <v>270</v>
      </c>
      <c r="H73" s="481">
        <f t="shared" si="31"/>
        <v>0</v>
      </c>
      <c r="I73" s="125">
        <f t="shared" ref="I73" si="78">G73*((1-H73))</f>
        <v>270</v>
      </c>
      <c r="J73" s="255">
        <f t="shared" ref="J73" si="79">I73*F73</f>
        <v>0</v>
      </c>
      <c r="K73" s="130"/>
      <c r="L73" s="252"/>
      <c r="M73" s="490"/>
      <c r="N73" s="253"/>
      <c r="O73" s="129"/>
      <c r="P73" s="256"/>
      <c r="Q73" s="254"/>
      <c r="R73" s="257"/>
      <c r="S73" s="270"/>
      <c r="V73" s="81">
        <f t="shared" ref="V73" si="80">Z73*$F73</f>
        <v>0</v>
      </c>
      <c r="W73" s="81">
        <f t="shared" ref="W73" si="81">AA73*$F73</f>
        <v>0</v>
      </c>
      <c r="X73" s="81">
        <f t="shared" ref="X73" si="82">AB73*$F73</f>
        <v>0</v>
      </c>
      <c r="Y73" s="81">
        <f t="shared" ref="Y73" si="83">AC73*$F73</f>
        <v>0</v>
      </c>
      <c r="Z73" s="267"/>
      <c r="AA73" s="267"/>
      <c r="AB73" s="267">
        <v>1</v>
      </c>
      <c r="AC73" s="267"/>
      <c r="AE73" s="177" t="s">
        <v>31621</v>
      </c>
      <c r="AF73" s="136">
        <v>9.9</v>
      </c>
      <c r="AG73" s="131">
        <f t="shared" si="76"/>
        <v>0</v>
      </c>
      <c r="AI73" s="131">
        <v>10</v>
      </c>
      <c r="AJ73" s="131">
        <f t="shared" si="77"/>
        <v>0</v>
      </c>
    </row>
    <row r="74" spans="1:36" ht="18" customHeight="1">
      <c r="A74" s="123" t="s">
        <v>31622</v>
      </c>
      <c r="B74" s="123" t="s">
        <v>28644</v>
      </c>
      <c r="C74" s="123" t="s">
        <v>31552</v>
      </c>
      <c r="D74" s="1105" t="s">
        <v>31623</v>
      </c>
      <c r="E74" s="131">
        <v>1</v>
      </c>
      <c r="F74" s="131">
        <f t="shared" si="75"/>
        <v>0</v>
      </c>
      <c r="G74" s="813">
        <v>130</v>
      </c>
      <c r="H74" s="481">
        <f t="shared" si="31"/>
        <v>0</v>
      </c>
      <c r="I74" s="125">
        <f t="shared" si="40"/>
        <v>130</v>
      </c>
      <c r="J74" s="255">
        <f t="shared" si="41"/>
        <v>0</v>
      </c>
      <c r="K74" s="130"/>
      <c r="L74" s="252"/>
      <c r="M74" s="490"/>
      <c r="N74" s="253"/>
      <c r="O74" s="129"/>
      <c r="P74" s="256"/>
      <c r="Q74" s="254"/>
      <c r="R74" s="257"/>
      <c r="S74" s="270"/>
      <c r="V74" s="81">
        <f t="shared" si="42"/>
        <v>0</v>
      </c>
      <c r="W74" s="81">
        <f t="shared" si="43"/>
        <v>0</v>
      </c>
      <c r="X74" s="81">
        <f t="shared" si="44"/>
        <v>0</v>
      </c>
      <c r="Y74" s="81">
        <f t="shared" si="45"/>
        <v>0</v>
      </c>
      <c r="Z74" s="267"/>
      <c r="AA74" s="267"/>
      <c r="AB74" s="267">
        <v>1</v>
      </c>
      <c r="AC74" s="267"/>
      <c r="AE74" s="177" t="s">
        <v>31624</v>
      </c>
      <c r="AF74" s="136">
        <v>2.5499999999999998</v>
      </c>
      <c r="AG74" s="131">
        <f t="shared" si="76"/>
        <v>0</v>
      </c>
      <c r="AI74" s="131">
        <v>5</v>
      </c>
      <c r="AJ74" s="131">
        <f t="shared" si="77"/>
        <v>0</v>
      </c>
    </row>
    <row r="75" spans="1:36" ht="18" customHeight="1">
      <c r="A75" s="123" t="s">
        <v>31625</v>
      </c>
      <c r="B75" s="123" t="s">
        <v>28645</v>
      </c>
      <c r="C75" s="123" t="s">
        <v>31552</v>
      </c>
      <c r="D75" s="1105" t="s">
        <v>31626</v>
      </c>
      <c r="E75" s="131">
        <v>1</v>
      </c>
      <c r="F75" s="131">
        <f t="shared" si="75"/>
        <v>0</v>
      </c>
      <c r="G75" s="813">
        <v>130</v>
      </c>
      <c r="H75" s="481">
        <f t="shared" si="31"/>
        <v>0</v>
      </c>
      <c r="I75" s="125">
        <f t="shared" si="40"/>
        <v>130</v>
      </c>
      <c r="J75" s="255">
        <f t="shared" si="41"/>
        <v>0</v>
      </c>
      <c r="K75" s="130"/>
      <c r="L75" s="252"/>
      <c r="M75" s="490"/>
      <c r="N75" s="253"/>
      <c r="O75" s="129"/>
      <c r="P75" s="256"/>
      <c r="Q75" s="254"/>
      <c r="R75" s="257"/>
      <c r="S75" s="270"/>
      <c r="V75" s="81">
        <f t="shared" si="42"/>
        <v>0</v>
      </c>
      <c r="W75" s="81">
        <f t="shared" si="43"/>
        <v>0</v>
      </c>
      <c r="X75" s="81">
        <f t="shared" si="44"/>
        <v>0</v>
      </c>
      <c r="Y75" s="81">
        <f t="shared" si="45"/>
        <v>0</v>
      </c>
      <c r="Z75" s="267"/>
      <c r="AA75" s="267"/>
      <c r="AB75" s="267">
        <v>1</v>
      </c>
      <c r="AC75" s="267"/>
      <c r="AE75" s="177" t="s">
        <v>31624</v>
      </c>
      <c r="AF75" s="136">
        <v>2.5499999999999998</v>
      </c>
      <c r="AG75" s="131">
        <f t="shared" si="76"/>
        <v>0</v>
      </c>
      <c r="AI75" s="131">
        <v>5</v>
      </c>
      <c r="AJ75" s="131">
        <f t="shared" si="77"/>
        <v>0</v>
      </c>
    </row>
    <row r="76" spans="1:36" ht="18" customHeight="1">
      <c r="A76" s="123" t="s">
        <v>31627</v>
      </c>
      <c r="B76" s="123" t="s">
        <v>28646</v>
      </c>
      <c r="C76" s="123" t="s">
        <v>31552</v>
      </c>
      <c r="D76" s="1105" t="s">
        <v>31628</v>
      </c>
      <c r="E76" s="131">
        <v>1</v>
      </c>
      <c r="F76" s="131">
        <f t="shared" si="75"/>
        <v>0</v>
      </c>
      <c r="G76" s="813">
        <v>190</v>
      </c>
      <c r="H76" s="481">
        <f t="shared" si="31"/>
        <v>0</v>
      </c>
      <c r="I76" s="125">
        <f t="shared" si="40"/>
        <v>190</v>
      </c>
      <c r="J76" s="255">
        <f t="shared" si="41"/>
        <v>0</v>
      </c>
      <c r="K76" s="130"/>
      <c r="L76" s="252"/>
      <c r="M76" s="490"/>
      <c r="N76" s="253"/>
      <c r="O76" s="129"/>
      <c r="P76" s="256"/>
      <c r="Q76" s="254"/>
      <c r="R76" s="257"/>
      <c r="S76" s="270"/>
      <c r="V76" s="81">
        <f t="shared" si="42"/>
        <v>0</v>
      </c>
      <c r="W76" s="81">
        <f t="shared" si="43"/>
        <v>0</v>
      </c>
      <c r="X76" s="81">
        <f t="shared" si="44"/>
        <v>0</v>
      </c>
      <c r="Y76" s="81">
        <f t="shared" si="45"/>
        <v>0</v>
      </c>
      <c r="Z76" s="267"/>
      <c r="AA76" s="267"/>
      <c r="AB76" s="267"/>
      <c r="AC76" s="267">
        <v>1</v>
      </c>
      <c r="AE76" s="177" t="s">
        <v>31629</v>
      </c>
      <c r="AF76" s="136">
        <v>5.55</v>
      </c>
      <c r="AG76" s="131">
        <f t="shared" si="76"/>
        <v>0</v>
      </c>
      <c r="AI76" s="131">
        <v>8</v>
      </c>
      <c r="AJ76" s="131">
        <f t="shared" si="77"/>
        <v>0</v>
      </c>
    </row>
    <row r="77" spans="1:36" ht="18" customHeight="1">
      <c r="A77" s="123" t="s">
        <v>31630</v>
      </c>
      <c r="B77" s="123" t="s">
        <v>28647</v>
      </c>
      <c r="C77" s="123" t="s">
        <v>31552</v>
      </c>
      <c r="D77" s="1105" t="s">
        <v>31631</v>
      </c>
      <c r="E77" s="131">
        <v>1</v>
      </c>
      <c r="F77" s="131">
        <f t="shared" si="75"/>
        <v>0</v>
      </c>
      <c r="G77" s="813">
        <v>190</v>
      </c>
      <c r="H77" s="481">
        <f t="shared" si="31"/>
        <v>0</v>
      </c>
      <c r="I77" s="125">
        <f t="shared" si="40"/>
        <v>190</v>
      </c>
      <c r="J77" s="255">
        <f t="shared" si="41"/>
        <v>0</v>
      </c>
      <c r="K77" s="130"/>
      <c r="L77" s="252"/>
      <c r="M77" s="490"/>
      <c r="N77" s="253"/>
      <c r="O77" s="129"/>
      <c r="P77" s="256"/>
      <c r="Q77" s="254"/>
      <c r="R77" s="257"/>
      <c r="S77" s="270"/>
      <c r="V77" s="81">
        <f t="shared" si="42"/>
        <v>0</v>
      </c>
      <c r="W77" s="81">
        <f t="shared" si="43"/>
        <v>0</v>
      </c>
      <c r="X77" s="81">
        <f t="shared" si="44"/>
        <v>0</v>
      </c>
      <c r="Y77" s="81">
        <f t="shared" si="45"/>
        <v>0</v>
      </c>
      <c r="Z77" s="267"/>
      <c r="AA77" s="267"/>
      <c r="AB77" s="267"/>
      <c r="AC77" s="267">
        <v>1</v>
      </c>
      <c r="AE77" s="177" t="s">
        <v>31629</v>
      </c>
      <c r="AF77" s="136">
        <v>5.55</v>
      </c>
      <c r="AG77" s="131">
        <f t="shared" si="76"/>
        <v>0</v>
      </c>
      <c r="AI77" s="131">
        <v>8</v>
      </c>
      <c r="AJ77" s="131">
        <f t="shared" si="77"/>
        <v>0</v>
      </c>
    </row>
    <row r="78" spans="1:36" ht="18" customHeight="1">
      <c r="A78" s="123" t="s">
        <v>31632</v>
      </c>
      <c r="B78" s="123" t="s">
        <v>28648</v>
      </c>
      <c r="C78" s="123" t="s">
        <v>31552</v>
      </c>
      <c r="D78" s="1105" t="s">
        <v>31633</v>
      </c>
      <c r="E78" s="131">
        <v>1</v>
      </c>
      <c r="F78" s="131">
        <f t="shared" si="75"/>
        <v>0</v>
      </c>
      <c r="G78" s="813">
        <v>130</v>
      </c>
      <c r="H78" s="481">
        <f t="shared" si="31"/>
        <v>0</v>
      </c>
      <c r="I78" s="125">
        <f t="shared" si="40"/>
        <v>130</v>
      </c>
      <c r="J78" s="255">
        <f t="shared" si="41"/>
        <v>0</v>
      </c>
      <c r="K78" s="130"/>
      <c r="L78" s="252"/>
      <c r="M78" s="490"/>
      <c r="N78" s="253"/>
      <c r="O78" s="129"/>
      <c r="P78" s="256"/>
      <c r="Q78" s="254"/>
      <c r="R78" s="257"/>
      <c r="S78" s="270"/>
      <c r="V78" s="81">
        <f t="shared" si="42"/>
        <v>0</v>
      </c>
      <c r="W78" s="81">
        <f t="shared" si="43"/>
        <v>0</v>
      </c>
      <c r="X78" s="81">
        <f t="shared" si="44"/>
        <v>0</v>
      </c>
      <c r="Y78" s="81">
        <f t="shared" si="45"/>
        <v>0</v>
      </c>
      <c r="Z78" s="267"/>
      <c r="AA78" s="267"/>
      <c r="AB78" s="267">
        <v>1</v>
      </c>
      <c r="AC78" s="267"/>
      <c r="AE78" s="177" t="s">
        <v>31624</v>
      </c>
      <c r="AF78" s="136">
        <v>2.5499999999999998</v>
      </c>
      <c r="AG78" s="131">
        <f t="shared" si="76"/>
        <v>0</v>
      </c>
      <c r="AI78" s="131">
        <v>5</v>
      </c>
      <c r="AJ78" s="131">
        <f t="shared" si="77"/>
        <v>0</v>
      </c>
    </row>
    <row r="79" spans="1:36" ht="18" customHeight="1">
      <c r="A79" s="123" t="s">
        <v>31634</v>
      </c>
      <c r="B79" s="123" t="s">
        <v>28649</v>
      </c>
      <c r="C79" s="123" t="s">
        <v>31552</v>
      </c>
      <c r="D79" s="1105" t="s">
        <v>31635</v>
      </c>
      <c r="E79" s="131">
        <v>1</v>
      </c>
      <c r="F79" s="131">
        <f t="shared" si="75"/>
        <v>0</v>
      </c>
      <c r="G79" s="813">
        <v>130</v>
      </c>
      <c r="H79" s="481">
        <f t="shared" si="31"/>
        <v>0</v>
      </c>
      <c r="I79" s="125">
        <f t="shared" si="40"/>
        <v>130</v>
      </c>
      <c r="J79" s="255">
        <f t="shared" si="41"/>
        <v>0</v>
      </c>
      <c r="K79" s="130"/>
      <c r="L79" s="252"/>
      <c r="M79" s="490"/>
      <c r="N79" s="253"/>
      <c r="O79" s="129"/>
      <c r="P79" s="256"/>
      <c r="Q79" s="254"/>
      <c r="R79" s="257"/>
      <c r="S79" s="270"/>
      <c r="V79" s="81">
        <f t="shared" si="42"/>
        <v>0</v>
      </c>
      <c r="W79" s="81">
        <f t="shared" si="43"/>
        <v>0</v>
      </c>
      <c r="X79" s="81">
        <f t="shared" si="44"/>
        <v>0</v>
      </c>
      <c r="Y79" s="81">
        <f t="shared" si="45"/>
        <v>0</v>
      </c>
      <c r="Z79" s="267"/>
      <c r="AA79" s="267"/>
      <c r="AB79" s="267">
        <v>1</v>
      </c>
      <c r="AC79" s="267"/>
      <c r="AE79" s="177" t="s">
        <v>31624</v>
      </c>
      <c r="AF79" s="136">
        <v>2.5499999999999998</v>
      </c>
      <c r="AG79" s="131">
        <f t="shared" si="76"/>
        <v>0</v>
      </c>
      <c r="AI79" s="131">
        <v>5</v>
      </c>
      <c r="AJ79" s="131">
        <f t="shared" si="77"/>
        <v>0</v>
      </c>
    </row>
    <row r="80" spans="1:36" ht="18" customHeight="1">
      <c r="A80" s="123" t="s">
        <v>31636</v>
      </c>
      <c r="B80" s="123" t="s">
        <v>28650</v>
      </c>
      <c r="C80" s="123" t="s">
        <v>31552</v>
      </c>
      <c r="D80" s="1105" t="s">
        <v>31637</v>
      </c>
      <c r="E80" s="131">
        <v>1</v>
      </c>
      <c r="F80" s="131">
        <f t="shared" si="75"/>
        <v>0</v>
      </c>
      <c r="G80" s="813">
        <v>190</v>
      </c>
      <c r="H80" s="481">
        <f t="shared" si="31"/>
        <v>0</v>
      </c>
      <c r="I80" s="125">
        <f t="shared" si="40"/>
        <v>190</v>
      </c>
      <c r="J80" s="255">
        <f t="shared" si="41"/>
        <v>0</v>
      </c>
      <c r="K80" s="130"/>
      <c r="L80" s="252"/>
      <c r="M80" s="490"/>
      <c r="N80" s="253"/>
      <c r="O80" s="129"/>
      <c r="P80" s="256"/>
      <c r="Q80" s="254"/>
      <c r="R80" s="257"/>
      <c r="S80" s="270"/>
      <c r="V80" s="81">
        <f t="shared" si="42"/>
        <v>0</v>
      </c>
      <c r="W80" s="81">
        <f t="shared" si="43"/>
        <v>0</v>
      </c>
      <c r="X80" s="81">
        <f t="shared" si="44"/>
        <v>0</v>
      </c>
      <c r="Y80" s="81">
        <f t="shared" si="45"/>
        <v>0</v>
      </c>
      <c r="Z80" s="267"/>
      <c r="AA80" s="267"/>
      <c r="AB80" s="267"/>
      <c r="AC80" s="267">
        <v>1</v>
      </c>
      <c r="AE80" s="177" t="s">
        <v>31629</v>
      </c>
      <c r="AF80" s="136">
        <v>5.55</v>
      </c>
      <c r="AG80" s="131">
        <f t="shared" si="76"/>
        <v>0</v>
      </c>
      <c r="AI80" s="131">
        <v>8</v>
      </c>
      <c r="AJ80" s="131">
        <f t="shared" si="77"/>
        <v>0</v>
      </c>
    </row>
    <row r="81" spans="1:36" ht="18" customHeight="1">
      <c r="A81" s="123" t="s">
        <v>31638</v>
      </c>
      <c r="B81" s="123" t="s">
        <v>28651</v>
      </c>
      <c r="C81" s="123" t="s">
        <v>31552</v>
      </c>
      <c r="D81" s="1105" t="s">
        <v>31639</v>
      </c>
      <c r="E81" s="131">
        <v>1</v>
      </c>
      <c r="F81" s="131">
        <f t="shared" si="75"/>
        <v>0</v>
      </c>
      <c r="G81" s="813">
        <v>190</v>
      </c>
      <c r="H81" s="481">
        <f t="shared" si="31"/>
        <v>0</v>
      </c>
      <c r="I81" s="125">
        <f t="shared" si="40"/>
        <v>190</v>
      </c>
      <c r="J81" s="255">
        <f t="shared" si="41"/>
        <v>0</v>
      </c>
      <c r="K81" s="130"/>
      <c r="L81" s="252"/>
      <c r="M81" s="490"/>
      <c r="N81" s="253"/>
      <c r="O81" s="129"/>
      <c r="P81" s="256"/>
      <c r="Q81" s="254"/>
      <c r="R81" s="257"/>
      <c r="S81" s="270"/>
      <c r="V81" s="81">
        <f t="shared" si="42"/>
        <v>0</v>
      </c>
      <c r="W81" s="81">
        <f t="shared" si="43"/>
        <v>0</v>
      </c>
      <c r="X81" s="81">
        <f t="shared" si="44"/>
        <v>0</v>
      </c>
      <c r="Y81" s="81">
        <f t="shared" si="45"/>
        <v>0</v>
      </c>
      <c r="Z81" s="267"/>
      <c r="AA81" s="267"/>
      <c r="AB81" s="267"/>
      <c r="AC81" s="267">
        <v>1</v>
      </c>
      <c r="AE81" s="177" t="s">
        <v>31629</v>
      </c>
      <c r="AF81" s="136">
        <v>5.55</v>
      </c>
      <c r="AG81" s="131">
        <f t="shared" si="76"/>
        <v>0</v>
      </c>
      <c r="AI81" s="131">
        <v>8</v>
      </c>
      <c r="AJ81" s="131">
        <f t="shared" si="77"/>
        <v>0</v>
      </c>
    </row>
    <row r="82" spans="1:36" ht="18" customHeight="1">
      <c r="A82" s="123"/>
      <c r="B82" s="123" t="s">
        <v>28652</v>
      </c>
      <c r="C82" s="123" t="s">
        <v>31552</v>
      </c>
      <c r="D82" s="1104" t="s">
        <v>31330</v>
      </c>
      <c r="E82" s="131">
        <v>1</v>
      </c>
      <c r="F82" s="131">
        <f t="shared" si="75"/>
        <v>0</v>
      </c>
      <c r="G82" s="813">
        <v>260</v>
      </c>
      <c r="H82" s="481">
        <f t="shared" si="31"/>
        <v>0</v>
      </c>
      <c r="I82" s="125">
        <f t="shared" ref="I82:I83" si="84">G82*((1-H82))</f>
        <v>260</v>
      </c>
      <c r="J82" s="255">
        <f t="shared" ref="J82:J83" si="85">I82*F82</f>
        <v>0</v>
      </c>
      <c r="K82" s="130"/>
      <c r="L82" s="252"/>
      <c r="M82" s="490"/>
      <c r="N82" s="253"/>
      <c r="O82" s="129"/>
      <c r="P82" s="256"/>
      <c r="Q82" s="254"/>
      <c r="R82" s="257"/>
      <c r="S82" s="270"/>
      <c r="V82" s="81">
        <f t="shared" ref="V82:V83" si="86">Z82*$F82</f>
        <v>0</v>
      </c>
      <c r="W82" s="81">
        <f t="shared" ref="W82:W83" si="87">AA82*$F82</f>
        <v>0</v>
      </c>
      <c r="X82" s="81">
        <f t="shared" ref="X82:X83" si="88">AB82*$F82</f>
        <v>0</v>
      </c>
      <c r="Y82" s="81">
        <f t="shared" ref="Y82:Y83" si="89">AC82*$F82</f>
        <v>0</v>
      </c>
      <c r="Z82" s="267"/>
      <c r="AA82" s="267"/>
      <c r="AB82" s="267"/>
      <c r="AC82" s="267">
        <v>1</v>
      </c>
      <c r="AE82" s="177" t="s">
        <v>31640</v>
      </c>
      <c r="AF82" s="136">
        <v>9</v>
      </c>
      <c r="AG82" s="131">
        <f t="shared" si="76"/>
        <v>0</v>
      </c>
      <c r="AI82" s="131">
        <v>11</v>
      </c>
      <c r="AJ82" s="131">
        <f t="shared" si="77"/>
        <v>0</v>
      </c>
    </row>
    <row r="83" spans="1:36" ht="18" customHeight="1">
      <c r="A83" s="123"/>
      <c r="B83" s="123" t="s">
        <v>28653</v>
      </c>
      <c r="C83" s="123" t="s">
        <v>31552</v>
      </c>
      <c r="D83" s="1104" t="s">
        <v>31328</v>
      </c>
      <c r="E83" s="131">
        <v>1</v>
      </c>
      <c r="F83" s="131">
        <f t="shared" si="75"/>
        <v>0</v>
      </c>
      <c r="G83" s="813">
        <v>260</v>
      </c>
      <c r="H83" s="481">
        <f t="shared" si="31"/>
        <v>0</v>
      </c>
      <c r="I83" s="125">
        <f t="shared" si="84"/>
        <v>260</v>
      </c>
      <c r="J83" s="255">
        <f t="shared" si="85"/>
        <v>0</v>
      </c>
      <c r="K83" s="130"/>
      <c r="L83" s="252"/>
      <c r="M83" s="490"/>
      <c r="N83" s="253"/>
      <c r="O83" s="129"/>
      <c r="P83" s="256"/>
      <c r="Q83" s="254"/>
      <c r="R83" s="257"/>
      <c r="S83" s="270"/>
      <c r="V83" s="81">
        <f t="shared" si="86"/>
        <v>0</v>
      </c>
      <c r="W83" s="81">
        <f t="shared" si="87"/>
        <v>0</v>
      </c>
      <c r="X83" s="81">
        <f t="shared" si="88"/>
        <v>0</v>
      </c>
      <c r="Y83" s="81">
        <f t="shared" si="89"/>
        <v>0</v>
      </c>
      <c r="Z83" s="267"/>
      <c r="AA83" s="267"/>
      <c r="AB83" s="267"/>
      <c r="AC83" s="267">
        <v>1</v>
      </c>
      <c r="AE83" s="177" t="s">
        <v>31640</v>
      </c>
      <c r="AF83" s="136">
        <v>9</v>
      </c>
      <c r="AG83" s="131">
        <f t="shared" si="76"/>
        <v>0</v>
      </c>
      <c r="AI83" s="131">
        <v>11</v>
      </c>
      <c r="AJ83" s="131">
        <f t="shared" si="77"/>
        <v>0</v>
      </c>
    </row>
    <row r="84" spans="1:36" ht="18" customHeight="1">
      <c r="A84" s="123" t="s">
        <v>31641</v>
      </c>
      <c r="B84" s="123" t="s">
        <v>28654</v>
      </c>
      <c r="C84" s="123" t="s">
        <v>31552</v>
      </c>
      <c r="D84" s="1104" t="s">
        <v>31642</v>
      </c>
      <c r="E84" s="131">
        <v>1</v>
      </c>
      <c r="F84" s="131">
        <f t="shared" si="75"/>
        <v>0</v>
      </c>
      <c r="G84" s="813">
        <v>120</v>
      </c>
      <c r="H84" s="481">
        <f t="shared" ref="H84:H89" si="90">$G$5</f>
        <v>0</v>
      </c>
      <c r="I84" s="125">
        <f t="shared" ref="I84:I89" si="91">G84*((1-H84))</f>
        <v>120</v>
      </c>
      <c r="J84" s="255">
        <f t="shared" si="41"/>
        <v>0</v>
      </c>
      <c r="K84" s="130"/>
      <c r="L84" s="252"/>
      <c r="M84" s="490"/>
      <c r="N84" s="253"/>
      <c r="O84" s="129"/>
      <c r="P84" s="256"/>
      <c r="Q84" s="254"/>
      <c r="R84" s="257"/>
      <c r="S84" s="270"/>
      <c r="V84" s="81">
        <f t="shared" si="42"/>
        <v>0</v>
      </c>
      <c r="W84" s="81">
        <f t="shared" si="43"/>
        <v>0</v>
      </c>
      <c r="X84" s="81">
        <f t="shared" si="44"/>
        <v>0</v>
      </c>
      <c r="Y84" s="81">
        <f t="shared" si="45"/>
        <v>0</v>
      </c>
      <c r="Z84" s="267"/>
      <c r="AA84" s="267">
        <v>1</v>
      </c>
      <c r="AB84" s="267"/>
      <c r="AC84" s="267"/>
      <c r="AE84" s="177" t="s">
        <v>31643</v>
      </c>
      <c r="AF84" s="136">
        <v>2.1</v>
      </c>
      <c r="AG84" s="131">
        <f t="shared" si="76"/>
        <v>0</v>
      </c>
      <c r="AI84" s="131">
        <v>3</v>
      </c>
      <c r="AJ84" s="131">
        <f t="shared" si="77"/>
        <v>0</v>
      </c>
    </row>
    <row r="85" spans="1:36" ht="18" customHeight="1">
      <c r="A85" s="123" t="s">
        <v>31644</v>
      </c>
      <c r="B85" s="123" t="s">
        <v>28655</v>
      </c>
      <c r="C85" s="123" t="s">
        <v>31552</v>
      </c>
      <c r="D85" s="1104" t="s">
        <v>31645</v>
      </c>
      <c r="E85" s="131">
        <v>1</v>
      </c>
      <c r="F85" s="131">
        <f t="shared" si="75"/>
        <v>0</v>
      </c>
      <c r="G85" s="813">
        <v>300</v>
      </c>
      <c r="H85" s="481">
        <f t="shared" si="90"/>
        <v>0</v>
      </c>
      <c r="I85" s="125">
        <f t="shared" si="91"/>
        <v>300</v>
      </c>
      <c r="J85" s="255">
        <f t="shared" si="41"/>
        <v>0</v>
      </c>
      <c r="K85" s="130"/>
      <c r="L85" s="252"/>
      <c r="M85" s="490"/>
      <c r="N85" s="253"/>
      <c r="O85" s="129"/>
      <c r="P85" s="256"/>
      <c r="Q85" s="254"/>
      <c r="R85" s="257"/>
      <c r="S85" s="270"/>
      <c r="V85" s="81">
        <f t="shared" si="42"/>
        <v>0</v>
      </c>
      <c r="W85" s="81">
        <f t="shared" si="43"/>
        <v>0</v>
      </c>
      <c r="X85" s="81">
        <f t="shared" si="44"/>
        <v>0</v>
      </c>
      <c r="Y85" s="81">
        <f t="shared" si="45"/>
        <v>0</v>
      </c>
      <c r="Z85" s="267"/>
      <c r="AA85" s="267"/>
      <c r="AB85" s="267">
        <v>1</v>
      </c>
      <c r="AC85" s="267"/>
      <c r="AE85" s="177" t="s">
        <v>31646</v>
      </c>
      <c r="AF85" s="136">
        <v>6</v>
      </c>
      <c r="AG85" s="131">
        <f t="shared" si="76"/>
        <v>0</v>
      </c>
      <c r="AI85" s="131">
        <v>5</v>
      </c>
      <c r="AJ85" s="131">
        <f t="shared" si="77"/>
        <v>0</v>
      </c>
    </row>
    <row r="86" spans="1:36" ht="18" customHeight="1">
      <c r="A86" s="123" t="s">
        <v>31647</v>
      </c>
      <c r="B86" s="123" t="s">
        <v>28656</v>
      </c>
      <c r="C86" s="123" t="s">
        <v>31552</v>
      </c>
      <c r="D86" s="1104" t="s">
        <v>31648</v>
      </c>
      <c r="E86" s="131">
        <v>1</v>
      </c>
      <c r="F86" s="131">
        <f t="shared" si="75"/>
        <v>0</v>
      </c>
      <c r="G86" s="813">
        <v>130</v>
      </c>
      <c r="H86" s="481">
        <f t="shared" si="90"/>
        <v>0</v>
      </c>
      <c r="I86" s="125">
        <f t="shared" si="91"/>
        <v>130</v>
      </c>
      <c r="J86" s="255">
        <f t="shared" si="41"/>
        <v>0</v>
      </c>
      <c r="K86" s="130"/>
      <c r="L86" s="252"/>
      <c r="M86" s="490"/>
      <c r="N86" s="253"/>
      <c r="O86" s="129"/>
      <c r="P86" s="256"/>
      <c r="Q86" s="254"/>
      <c r="R86" s="257"/>
      <c r="S86" s="270"/>
      <c r="V86" s="81">
        <f t="shared" si="42"/>
        <v>0</v>
      </c>
      <c r="W86" s="81">
        <f t="shared" si="43"/>
        <v>0</v>
      </c>
      <c r="X86" s="81">
        <f t="shared" si="44"/>
        <v>0</v>
      </c>
      <c r="Y86" s="81">
        <f t="shared" si="45"/>
        <v>0</v>
      </c>
      <c r="Z86" s="267"/>
      <c r="AA86" s="267">
        <v>1</v>
      </c>
      <c r="AB86" s="267"/>
      <c r="AC86" s="267"/>
      <c r="AE86" s="177" t="s">
        <v>31649</v>
      </c>
      <c r="AF86" s="136">
        <v>2.5499999999999998</v>
      </c>
      <c r="AG86" s="131">
        <f t="shared" si="76"/>
        <v>0</v>
      </c>
      <c r="AI86" s="131">
        <v>3</v>
      </c>
      <c r="AJ86" s="131">
        <f t="shared" si="77"/>
        <v>0</v>
      </c>
    </row>
    <row r="87" spans="1:36" ht="18" customHeight="1">
      <c r="A87" s="123" t="s">
        <v>31650</v>
      </c>
      <c r="B87" s="123" t="s">
        <v>28657</v>
      </c>
      <c r="C87" s="123" t="s">
        <v>31552</v>
      </c>
      <c r="D87" s="1104" t="s">
        <v>31651</v>
      </c>
      <c r="E87" s="131">
        <v>1</v>
      </c>
      <c r="F87" s="131">
        <f t="shared" si="75"/>
        <v>0</v>
      </c>
      <c r="G87" s="813">
        <v>340</v>
      </c>
      <c r="H87" s="481">
        <f t="shared" si="90"/>
        <v>0</v>
      </c>
      <c r="I87" s="125">
        <f t="shared" si="91"/>
        <v>340</v>
      </c>
      <c r="J87" s="255">
        <f t="shared" si="41"/>
        <v>0</v>
      </c>
      <c r="K87" s="130"/>
      <c r="L87" s="252"/>
      <c r="M87" s="490"/>
      <c r="N87" s="253"/>
      <c r="O87" s="129"/>
      <c r="P87" s="256"/>
      <c r="Q87" s="254"/>
      <c r="R87" s="257"/>
      <c r="S87" s="270"/>
      <c r="V87" s="81">
        <f t="shared" si="42"/>
        <v>0</v>
      </c>
      <c r="W87" s="81">
        <f t="shared" si="43"/>
        <v>0</v>
      </c>
      <c r="X87" s="81">
        <f t="shared" si="44"/>
        <v>0</v>
      </c>
      <c r="Y87" s="81">
        <f t="shared" si="45"/>
        <v>0</v>
      </c>
      <c r="Z87" s="267"/>
      <c r="AA87" s="267"/>
      <c r="AB87" s="267">
        <v>1</v>
      </c>
      <c r="AC87" s="267"/>
      <c r="AE87" s="177" t="s">
        <v>31652</v>
      </c>
      <c r="AF87" s="136">
        <v>6.75</v>
      </c>
      <c r="AG87" s="131">
        <f t="shared" si="76"/>
        <v>0</v>
      </c>
      <c r="AI87" s="131">
        <v>5</v>
      </c>
      <c r="AJ87" s="131">
        <f t="shared" si="77"/>
        <v>0</v>
      </c>
    </row>
    <row r="88" spans="1:36" ht="18" customHeight="1">
      <c r="A88" s="123" t="s">
        <v>31653</v>
      </c>
      <c r="B88" s="123" t="s">
        <v>28658</v>
      </c>
      <c r="C88" s="123" t="s">
        <v>31552</v>
      </c>
      <c r="D88" s="1104" t="s">
        <v>31654</v>
      </c>
      <c r="E88" s="131">
        <v>1</v>
      </c>
      <c r="F88" s="131">
        <f t="shared" si="75"/>
        <v>0</v>
      </c>
      <c r="G88" s="813">
        <v>170</v>
      </c>
      <c r="H88" s="481">
        <f t="shared" si="90"/>
        <v>0</v>
      </c>
      <c r="I88" s="125">
        <f t="shared" si="91"/>
        <v>170</v>
      </c>
      <c r="J88" s="255">
        <f t="shared" si="41"/>
        <v>0</v>
      </c>
      <c r="K88" s="130"/>
      <c r="L88" s="252"/>
      <c r="M88" s="490"/>
      <c r="N88" s="253"/>
      <c r="O88" s="129"/>
      <c r="P88" s="256"/>
      <c r="Q88" s="254"/>
      <c r="R88" s="257"/>
      <c r="S88" s="270"/>
      <c r="V88" s="81">
        <f t="shared" si="42"/>
        <v>0</v>
      </c>
      <c r="W88" s="81">
        <f t="shared" si="43"/>
        <v>0</v>
      </c>
      <c r="X88" s="81">
        <f t="shared" si="44"/>
        <v>0</v>
      </c>
      <c r="Y88" s="81">
        <f t="shared" si="45"/>
        <v>0</v>
      </c>
      <c r="Z88" s="267"/>
      <c r="AA88" s="267"/>
      <c r="AB88" s="267">
        <v>1</v>
      </c>
      <c r="AC88" s="267"/>
      <c r="AE88" s="177" t="s">
        <v>31655</v>
      </c>
      <c r="AF88" s="136">
        <v>4.8</v>
      </c>
      <c r="AG88" s="131">
        <f t="shared" si="76"/>
        <v>0</v>
      </c>
      <c r="AI88" s="131">
        <v>5</v>
      </c>
      <c r="AJ88" s="131">
        <f t="shared" si="77"/>
        <v>0</v>
      </c>
    </row>
    <row r="89" spans="1:36" ht="18" customHeight="1">
      <c r="A89" s="123" t="s">
        <v>31656</v>
      </c>
      <c r="B89" s="123" t="s">
        <v>28659</v>
      </c>
      <c r="C89" s="123" t="s">
        <v>31552</v>
      </c>
      <c r="D89" s="1104" t="s">
        <v>31657</v>
      </c>
      <c r="E89" s="131">
        <v>1</v>
      </c>
      <c r="F89" s="131">
        <f t="shared" si="75"/>
        <v>0</v>
      </c>
      <c r="G89" s="813">
        <v>240</v>
      </c>
      <c r="H89" s="481">
        <f t="shared" si="90"/>
        <v>0</v>
      </c>
      <c r="I89" s="125">
        <f t="shared" si="91"/>
        <v>240</v>
      </c>
      <c r="J89" s="255">
        <f t="shared" si="41"/>
        <v>0</v>
      </c>
      <c r="K89" s="130"/>
      <c r="L89" s="252"/>
      <c r="M89" s="490"/>
      <c r="N89" s="253"/>
      <c r="O89" s="129"/>
      <c r="P89" s="256"/>
      <c r="Q89" s="254"/>
      <c r="R89" s="257"/>
      <c r="S89" s="270"/>
      <c r="V89" s="81">
        <f t="shared" si="42"/>
        <v>0</v>
      </c>
      <c r="W89" s="81">
        <f t="shared" si="43"/>
        <v>0</v>
      </c>
      <c r="X89" s="81">
        <f t="shared" si="44"/>
        <v>0</v>
      </c>
      <c r="Y89" s="81">
        <f t="shared" si="45"/>
        <v>0</v>
      </c>
      <c r="Z89" s="267"/>
      <c r="AA89" s="267"/>
      <c r="AB89" s="267">
        <v>1</v>
      </c>
      <c r="AC89" s="267"/>
      <c r="AE89" s="177" t="s">
        <v>31655</v>
      </c>
      <c r="AF89" s="136">
        <v>4.8</v>
      </c>
      <c r="AG89" s="131">
        <f t="shared" si="76"/>
        <v>0</v>
      </c>
      <c r="AI89" s="131">
        <v>5</v>
      </c>
      <c r="AJ89" s="131">
        <f t="shared" si="77"/>
        <v>0</v>
      </c>
    </row>
    <row r="90" spans="1:36" ht="51" customHeight="1">
      <c r="A90" s="217" t="s">
        <v>0</v>
      </c>
      <c r="B90" s="217" t="s">
        <v>28839</v>
      </c>
      <c r="C90" s="217" t="s">
        <v>31658</v>
      </c>
      <c r="D90" s="1103" t="s">
        <v>31658</v>
      </c>
      <c r="G90" s="812"/>
      <c r="H90" s="482"/>
      <c r="I90" s="250"/>
      <c r="J90" s="247"/>
      <c r="K90" s="247"/>
      <c r="L90" s="69"/>
      <c r="M90" s="69"/>
      <c r="N90" s="69"/>
      <c r="O90" s="69"/>
      <c r="P90" s="69"/>
      <c r="Q90" s="69"/>
      <c r="R90" s="69"/>
      <c r="V90" s="200" t="s">
        <v>28779</v>
      </c>
      <c r="W90" s="200" t="s">
        <v>28780</v>
      </c>
      <c r="X90" s="200" t="s">
        <v>28781</v>
      </c>
      <c r="Y90" s="200" t="s">
        <v>28782</v>
      </c>
      <c r="Z90" s="159" t="s">
        <v>28779</v>
      </c>
      <c r="AA90" s="159" t="s">
        <v>28780</v>
      </c>
      <c r="AB90" s="159" t="s">
        <v>28781</v>
      </c>
      <c r="AC90" s="159" t="s">
        <v>28782</v>
      </c>
      <c r="AE90" s="1031" t="s">
        <v>31500</v>
      </c>
      <c r="AF90" s="200" t="s">
        <v>31501</v>
      </c>
      <c r="AG90" s="200" t="s">
        <v>31502</v>
      </c>
      <c r="AI90" s="265" t="s">
        <v>30007</v>
      </c>
      <c r="AJ90" s="200" t="s">
        <v>29704</v>
      </c>
    </row>
    <row r="91" spans="1:36" ht="18" customHeight="1">
      <c r="A91" s="123" t="s">
        <v>31659</v>
      </c>
      <c r="B91" s="123" t="s">
        <v>28660</v>
      </c>
      <c r="C91" s="123" t="s">
        <v>31658</v>
      </c>
      <c r="D91" s="1105" t="s">
        <v>31660</v>
      </c>
      <c r="E91" s="131">
        <v>1</v>
      </c>
      <c r="F91" s="131">
        <f t="shared" ref="F91:F123" si="92">SUM(K91:S91)</f>
        <v>0</v>
      </c>
      <c r="G91" s="813">
        <v>130</v>
      </c>
      <c r="H91" s="481">
        <f t="shared" ref="H91:H123" si="93">$G$5</f>
        <v>0</v>
      </c>
      <c r="I91" s="125">
        <f t="shared" ref="I91:I123" si="94">G91*((1-H91))</f>
        <v>130</v>
      </c>
      <c r="J91" s="255">
        <f t="shared" ref="J91:J123" si="95">I91*F91</f>
        <v>0</v>
      </c>
      <c r="K91" s="130"/>
      <c r="L91" s="252"/>
      <c r="M91" s="490"/>
      <c r="N91" s="253"/>
      <c r="O91" s="129"/>
      <c r="P91" s="256"/>
      <c r="Q91" s="254"/>
      <c r="R91" s="257"/>
      <c r="S91" s="270"/>
      <c r="V91" s="81">
        <f t="shared" ref="V91:V123" si="96">Z91*$F91</f>
        <v>0</v>
      </c>
      <c r="W91" s="81">
        <f t="shared" ref="W91:W123" si="97">AA91*$F91</f>
        <v>0</v>
      </c>
      <c r="X91" s="81">
        <f t="shared" ref="X91:X123" si="98">AB91*$F91</f>
        <v>0</v>
      </c>
      <c r="Y91" s="81">
        <f t="shared" ref="Y91:Y123" si="99">AC91*$F91</f>
        <v>0</v>
      </c>
      <c r="Z91" s="267">
        <v>1</v>
      </c>
      <c r="AA91" s="267"/>
      <c r="AB91" s="267"/>
      <c r="AC91" s="267"/>
      <c r="AE91" s="177" t="s">
        <v>31661</v>
      </c>
      <c r="AF91" s="131">
        <v>3.47</v>
      </c>
      <c r="AG91" s="131">
        <f t="shared" ref="AG91:AG123" si="100">F91*AF91</f>
        <v>0</v>
      </c>
      <c r="AI91" s="131">
        <v>8</v>
      </c>
      <c r="AJ91" s="131">
        <f t="shared" ref="AJ91:AJ123" si="101">AI91*F91</f>
        <v>0</v>
      </c>
    </row>
    <row r="92" spans="1:36" ht="18" customHeight="1">
      <c r="A92" s="123" t="s">
        <v>31662</v>
      </c>
      <c r="B92" s="123" t="s">
        <v>28661</v>
      </c>
      <c r="C92" s="123" t="s">
        <v>31658</v>
      </c>
      <c r="D92" s="1105" t="s">
        <v>31663</v>
      </c>
      <c r="E92" s="131">
        <v>1</v>
      </c>
      <c r="F92" s="131">
        <f t="shared" si="92"/>
        <v>0</v>
      </c>
      <c r="G92" s="813">
        <v>180</v>
      </c>
      <c r="H92" s="481">
        <f t="shared" si="93"/>
        <v>0</v>
      </c>
      <c r="I92" s="125">
        <f t="shared" si="94"/>
        <v>180</v>
      </c>
      <c r="J92" s="255">
        <f t="shared" si="95"/>
        <v>0</v>
      </c>
      <c r="K92" s="130"/>
      <c r="L92" s="252"/>
      <c r="M92" s="490"/>
      <c r="N92" s="253"/>
      <c r="O92" s="129"/>
      <c r="P92" s="256"/>
      <c r="Q92" s="254"/>
      <c r="R92" s="257"/>
      <c r="S92" s="270"/>
      <c r="V92" s="81">
        <f t="shared" si="96"/>
        <v>0</v>
      </c>
      <c r="W92" s="81">
        <f t="shared" si="97"/>
        <v>0</v>
      </c>
      <c r="X92" s="81">
        <f t="shared" si="98"/>
        <v>0</v>
      </c>
      <c r="Y92" s="81">
        <f t="shared" si="99"/>
        <v>0</v>
      </c>
      <c r="Z92" s="267">
        <v>1</v>
      </c>
      <c r="AA92" s="267"/>
      <c r="AB92" s="267"/>
      <c r="AC92" s="267"/>
      <c r="AE92" s="177" t="s">
        <v>31664</v>
      </c>
      <c r="AF92" s="131">
        <v>4.8</v>
      </c>
      <c r="AG92" s="131">
        <f t="shared" si="100"/>
        <v>0</v>
      </c>
      <c r="AI92" s="131">
        <v>10</v>
      </c>
      <c r="AJ92" s="131">
        <f t="shared" si="101"/>
        <v>0</v>
      </c>
    </row>
    <row r="93" spans="1:36" ht="18" customHeight="1">
      <c r="A93" s="123" t="s">
        <v>31665</v>
      </c>
      <c r="B93" s="123" t="s">
        <v>28662</v>
      </c>
      <c r="C93" s="123" t="s">
        <v>31658</v>
      </c>
      <c r="D93" s="1105" t="s">
        <v>31666</v>
      </c>
      <c r="E93" s="131">
        <v>1</v>
      </c>
      <c r="F93" s="131">
        <f t="shared" si="92"/>
        <v>0</v>
      </c>
      <c r="G93" s="813">
        <v>110</v>
      </c>
      <c r="H93" s="481">
        <f t="shared" si="93"/>
        <v>0</v>
      </c>
      <c r="I93" s="125">
        <f t="shared" si="94"/>
        <v>110</v>
      </c>
      <c r="J93" s="255">
        <f t="shared" si="95"/>
        <v>0</v>
      </c>
      <c r="K93" s="130"/>
      <c r="L93" s="252"/>
      <c r="M93" s="490"/>
      <c r="N93" s="253"/>
      <c r="O93" s="129"/>
      <c r="P93" s="256"/>
      <c r="Q93" s="254"/>
      <c r="R93" s="257"/>
      <c r="S93" s="270"/>
      <c r="V93" s="81">
        <f t="shared" si="96"/>
        <v>0</v>
      </c>
      <c r="W93" s="81">
        <f t="shared" si="97"/>
        <v>0</v>
      </c>
      <c r="X93" s="81">
        <f t="shared" si="98"/>
        <v>0</v>
      </c>
      <c r="Y93" s="81">
        <f t="shared" si="99"/>
        <v>0</v>
      </c>
      <c r="Z93" s="267">
        <v>1</v>
      </c>
      <c r="AA93" s="267"/>
      <c r="AB93" s="267"/>
      <c r="AC93" s="267"/>
      <c r="AE93" s="177" t="s">
        <v>31667</v>
      </c>
      <c r="AF93" s="131">
        <v>1</v>
      </c>
      <c r="AG93" s="131">
        <f t="shared" si="100"/>
        <v>0</v>
      </c>
      <c r="AI93" s="131">
        <v>3</v>
      </c>
      <c r="AJ93" s="131">
        <f t="shared" si="101"/>
        <v>0</v>
      </c>
    </row>
    <row r="94" spans="1:36" ht="18" customHeight="1">
      <c r="A94" s="123" t="s">
        <v>31668</v>
      </c>
      <c r="B94" s="123" t="s">
        <v>28663</v>
      </c>
      <c r="C94" s="123" t="s">
        <v>31658</v>
      </c>
      <c r="D94" s="1105" t="s">
        <v>31669</v>
      </c>
      <c r="E94" s="131">
        <v>1</v>
      </c>
      <c r="F94" s="131">
        <f t="shared" si="92"/>
        <v>0</v>
      </c>
      <c r="G94" s="813">
        <v>110</v>
      </c>
      <c r="H94" s="481">
        <f t="shared" si="93"/>
        <v>0</v>
      </c>
      <c r="I94" s="125">
        <f t="shared" si="94"/>
        <v>110</v>
      </c>
      <c r="J94" s="255">
        <f t="shared" si="95"/>
        <v>0</v>
      </c>
      <c r="K94" s="130"/>
      <c r="L94" s="252"/>
      <c r="M94" s="490"/>
      <c r="N94" s="253"/>
      <c r="O94" s="129"/>
      <c r="P94" s="256"/>
      <c r="Q94" s="254"/>
      <c r="R94" s="257"/>
      <c r="S94" s="270"/>
      <c r="V94" s="81">
        <f t="shared" si="96"/>
        <v>0</v>
      </c>
      <c r="W94" s="81">
        <f t="shared" si="97"/>
        <v>0</v>
      </c>
      <c r="X94" s="81">
        <f t="shared" si="98"/>
        <v>0</v>
      </c>
      <c r="Y94" s="81">
        <f t="shared" si="99"/>
        <v>0</v>
      </c>
      <c r="Z94" s="267">
        <v>1</v>
      </c>
      <c r="AA94" s="267"/>
      <c r="AB94" s="267"/>
      <c r="AC94" s="267"/>
      <c r="AE94" s="177" t="s">
        <v>31670</v>
      </c>
      <c r="AF94" s="131">
        <v>2.13</v>
      </c>
      <c r="AG94" s="131">
        <f t="shared" si="100"/>
        <v>0</v>
      </c>
      <c r="AI94" s="131">
        <v>6</v>
      </c>
      <c r="AJ94" s="131">
        <f t="shared" si="101"/>
        <v>0</v>
      </c>
    </row>
    <row r="95" spans="1:36" ht="18" customHeight="1">
      <c r="A95" s="123" t="s">
        <v>31671</v>
      </c>
      <c r="B95" s="123" t="s">
        <v>28664</v>
      </c>
      <c r="C95" s="123" t="s">
        <v>31658</v>
      </c>
      <c r="D95" s="1105" t="s">
        <v>31672</v>
      </c>
      <c r="E95" s="131">
        <v>1</v>
      </c>
      <c r="F95" s="131">
        <f t="shared" si="92"/>
        <v>0</v>
      </c>
      <c r="G95" s="813">
        <v>190</v>
      </c>
      <c r="H95" s="481">
        <f t="shared" si="93"/>
        <v>0</v>
      </c>
      <c r="I95" s="125">
        <f t="shared" si="94"/>
        <v>190</v>
      </c>
      <c r="J95" s="255">
        <f t="shared" si="95"/>
        <v>0</v>
      </c>
      <c r="K95" s="130"/>
      <c r="L95" s="252"/>
      <c r="M95" s="490"/>
      <c r="N95" s="253"/>
      <c r="O95" s="129"/>
      <c r="P95" s="256"/>
      <c r="Q95" s="254"/>
      <c r="R95" s="257"/>
      <c r="S95" s="270"/>
      <c r="V95" s="81">
        <f t="shared" si="96"/>
        <v>0</v>
      </c>
      <c r="W95" s="81">
        <f t="shared" si="97"/>
        <v>0</v>
      </c>
      <c r="X95" s="81">
        <f t="shared" si="98"/>
        <v>0</v>
      </c>
      <c r="Y95" s="81">
        <f t="shared" si="99"/>
        <v>0</v>
      </c>
      <c r="Z95" s="267"/>
      <c r="AA95" s="267"/>
      <c r="AB95" s="267">
        <v>1</v>
      </c>
      <c r="AC95" s="267"/>
      <c r="AE95" s="177" t="s">
        <v>31673</v>
      </c>
      <c r="AF95" s="131">
        <v>6</v>
      </c>
      <c r="AG95" s="131">
        <f t="shared" si="100"/>
        <v>0</v>
      </c>
      <c r="AI95" s="131">
        <v>9</v>
      </c>
      <c r="AJ95" s="131">
        <f t="shared" si="101"/>
        <v>0</v>
      </c>
    </row>
    <row r="96" spans="1:36" ht="18" customHeight="1">
      <c r="A96" s="123" t="s">
        <v>31674</v>
      </c>
      <c r="B96" s="123" t="s">
        <v>28665</v>
      </c>
      <c r="C96" s="123" t="s">
        <v>31658</v>
      </c>
      <c r="D96" s="1105" t="s">
        <v>31675</v>
      </c>
      <c r="E96" s="131">
        <v>1</v>
      </c>
      <c r="F96" s="131">
        <f t="shared" si="92"/>
        <v>0</v>
      </c>
      <c r="G96" s="813">
        <v>180</v>
      </c>
      <c r="H96" s="481">
        <f t="shared" si="93"/>
        <v>0</v>
      </c>
      <c r="I96" s="125">
        <f t="shared" si="94"/>
        <v>180</v>
      </c>
      <c r="J96" s="255">
        <f t="shared" si="95"/>
        <v>0</v>
      </c>
      <c r="K96" s="130"/>
      <c r="L96" s="252"/>
      <c r="M96" s="490"/>
      <c r="N96" s="253"/>
      <c r="O96" s="129"/>
      <c r="P96" s="256"/>
      <c r="Q96" s="254"/>
      <c r="R96" s="257"/>
      <c r="S96" s="270"/>
      <c r="V96" s="81">
        <f t="shared" si="96"/>
        <v>0</v>
      </c>
      <c r="W96" s="81">
        <f t="shared" si="97"/>
        <v>0</v>
      </c>
      <c r="X96" s="81">
        <f t="shared" si="98"/>
        <v>0</v>
      </c>
      <c r="Y96" s="81">
        <f t="shared" si="99"/>
        <v>0</v>
      </c>
      <c r="Z96" s="267">
        <v>1</v>
      </c>
      <c r="AA96" s="267"/>
      <c r="AB96" s="267"/>
      <c r="AC96" s="267"/>
      <c r="AE96" s="177" t="s">
        <v>31676</v>
      </c>
      <c r="AF96" s="131">
        <v>4.53</v>
      </c>
      <c r="AG96" s="131">
        <f t="shared" si="100"/>
        <v>0</v>
      </c>
      <c r="AI96" s="131">
        <v>10</v>
      </c>
      <c r="AJ96" s="131">
        <f t="shared" si="101"/>
        <v>0</v>
      </c>
    </row>
    <row r="97" spans="1:36" ht="18" customHeight="1">
      <c r="A97" s="123" t="s">
        <v>31677</v>
      </c>
      <c r="B97" s="123" t="s">
        <v>28666</v>
      </c>
      <c r="C97" s="123" t="s">
        <v>31658</v>
      </c>
      <c r="D97" s="1105" t="s">
        <v>31678</v>
      </c>
      <c r="E97" s="131">
        <v>1</v>
      </c>
      <c r="F97" s="131">
        <f t="shared" si="92"/>
        <v>0</v>
      </c>
      <c r="G97" s="813">
        <v>230</v>
      </c>
      <c r="H97" s="481">
        <f t="shared" si="93"/>
        <v>0</v>
      </c>
      <c r="I97" s="125">
        <f t="shared" si="94"/>
        <v>230</v>
      </c>
      <c r="J97" s="255">
        <f t="shared" si="95"/>
        <v>0</v>
      </c>
      <c r="K97" s="130"/>
      <c r="L97" s="252"/>
      <c r="M97" s="490"/>
      <c r="N97" s="253"/>
      <c r="O97" s="129"/>
      <c r="P97" s="256"/>
      <c r="Q97" s="254"/>
      <c r="R97" s="257"/>
      <c r="S97" s="270"/>
      <c r="V97" s="81">
        <f t="shared" si="96"/>
        <v>0</v>
      </c>
      <c r="W97" s="81">
        <f t="shared" si="97"/>
        <v>0</v>
      </c>
      <c r="X97" s="81">
        <f t="shared" si="98"/>
        <v>0</v>
      </c>
      <c r="Y97" s="81">
        <f t="shared" si="99"/>
        <v>0</v>
      </c>
      <c r="Z97" s="267"/>
      <c r="AA97" s="267">
        <v>1</v>
      </c>
      <c r="AB97" s="267"/>
      <c r="AC97" s="267"/>
      <c r="AE97" s="177" t="s">
        <v>31679</v>
      </c>
      <c r="AF97" s="131">
        <v>7.6</v>
      </c>
      <c r="AG97" s="131">
        <f t="shared" si="100"/>
        <v>0</v>
      </c>
      <c r="AI97" s="131">
        <v>10</v>
      </c>
      <c r="AJ97" s="131">
        <f t="shared" si="101"/>
        <v>0</v>
      </c>
    </row>
    <row r="98" spans="1:36" ht="18" customHeight="1">
      <c r="A98" s="123" t="s">
        <v>31680</v>
      </c>
      <c r="B98" s="123" t="s">
        <v>28667</v>
      </c>
      <c r="C98" s="123" t="s">
        <v>31658</v>
      </c>
      <c r="D98" s="1105" t="s">
        <v>31681</v>
      </c>
      <c r="E98" s="131">
        <v>1</v>
      </c>
      <c r="F98" s="131">
        <f t="shared" si="92"/>
        <v>0</v>
      </c>
      <c r="G98" s="813">
        <v>200</v>
      </c>
      <c r="H98" s="481">
        <f t="shared" si="93"/>
        <v>0</v>
      </c>
      <c r="I98" s="125">
        <f t="shared" si="94"/>
        <v>200</v>
      </c>
      <c r="J98" s="255">
        <f t="shared" si="95"/>
        <v>0</v>
      </c>
      <c r="K98" s="130"/>
      <c r="L98" s="252"/>
      <c r="M98" s="490"/>
      <c r="N98" s="253"/>
      <c r="O98" s="129"/>
      <c r="P98" s="256"/>
      <c r="Q98" s="254"/>
      <c r="R98" s="257"/>
      <c r="S98" s="270"/>
      <c r="V98" s="81">
        <f t="shared" si="96"/>
        <v>0</v>
      </c>
      <c r="W98" s="81">
        <f t="shared" si="97"/>
        <v>0</v>
      </c>
      <c r="X98" s="81">
        <f t="shared" si="98"/>
        <v>0</v>
      </c>
      <c r="Y98" s="81">
        <f t="shared" si="99"/>
        <v>0</v>
      </c>
      <c r="Z98" s="267">
        <v>1</v>
      </c>
      <c r="AA98" s="267"/>
      <c r="AB98" s="267"/>
      <c r="AC98" s="267"/>
      <c r="AE98" s="177" t="s">
        <v>31682</v>
      </c>
      <c r="AF98" s="131">
        <v>6.27</v>
      </c>
      <c r="AG98" s="131">
        <f t="shared" si="100"/>
        <v>0</v>
      </c>
      <c r="AI98" s="131">
        <v>14</v>
      </c>
      <c r="AJ98" s="131">
        <f t="shared" si="101"/>
        <v>0</v>
      </c>
    </row>
    <row r="99" spans="1:36" ht="18" customHeight="1">
      <c r="A99" s="123" t="s">
        <v>31683</v>
      </c>
      <c r="B99" s="123" t="s">
        <v>28668</v>
      </c>
      <c r="C99" s="123" t="s">
        <v>31658</v>
      </c>
      <c r="D99" s="1105" t="s">
        <v>31684</v>
      </c>
      <c r="E99" s="131">
        <v>1</v>
      </c>
      <c r="F99" s="131">
        <f t="shared" si="92"/>
        <v>0</v>
      </c>
      <c r="G99" s="813">
        <v>110</v>
      </c>
      <c r="H99" s="481">
        <f t="shared" si="93"/>
        <v>0</v>
      </c>
      <c r="I99" s="125">
        <f t="shared" si="94"/>
        <v>110</v>
      </c>
      <c r="J99" s="255">
        <f t="shared" si="95"/>
        <v>0</v>
      </c>
      <c r="K99" s="130"/>
      <c r="L99" s="252"/>
      <c r="M99" s="490"/>
      <c r="N99" s="253"/>
      <c r="O99" s="129"/>
      <c r="P99" s="256"/>
      <c r="Q99" s="254"/>
      <c r="R99" s="257"/>
      <c r="S99" s="270"/>
      <c r="V99" s="81">
        <f t="shared" si="96"/>
        <v>0</v>
      </c>
      <c r="W99" s="81">
        <f t="shared" si="97"/>
        <v>0</v>
      </c>
      <c r="X99" s="81">
        <f t="shared" si="98"/>
        <v>0</v>
      </c>
      <c r="Y99" s="81">
        <f t="shared" si="99"/>
        <v>0</v>
      </c>
      <c r="Z99" s="267"/>
      <c r="AA99" s="267">
        <v>1</v>
      </c>
      <c r="AB99" s="267"/>
      <c r="AC99" s="267"/>
      <c r="AE99" s="177" t="s">
        <v>31685</v>
      </c>
      <c r="AF99" s="131">
        <v>2</v>
      </c>
      <c r="AG99" s="131">
        <f t="shared" si="100"/>
        <v>0</v>
      </c>
      <c r="AI99" s="131">
        <v>7</v>
      </c>
      <c r="AJ99" s="131">
        <f t="shared" si="101"/>
        <v>0</v>
      </c>
    </row>
    <row r="100" spans="1:36" ht="18" customHeight="1">
      <c r="A100" s="123" t="s">
        <v>31686</v>
      </c>
      <c r="B100" s="123" t="s">
        <v>28669</v>
      </c>
      <c r="C100" s="123" t="s">
        <v>31658</v>
      </c>
      <c r="D100" s="1105" t="s">
        <v>31687</v>
      </c>
      <c r="E100" s="131">
        <v>1</v>
      </c>
      <c r="F100" s="131">
        <f t="shared" si="92"/>
        <v>0</v>
      </c>
      <c r="G100" s="813">
        <v>160</v>
      </c>
      <c r="H100" s="481">
        <f t="shared" si="93"/>
        <v>0</v>
      </c>
      <c r="I100" s="125">
        <f t="shared" si="94"/>
        <v>160</v>
      </c>
      <c r="J100" s="255">
        <f t="shared" si="95"/>
        <v>0</v>
      </c>
      <c r="K100" s="130"/>
      <c r="L100" s="252"/>
      <c r="M100" s="490"/>
      <c r="N100" s="253"/>
      <c r="O100" s="129"/>
      <c r="P100" s="256"/>
      <c r="Q100" s="254"/>
      <c r="R100" s="257"/>
      <c r="S100" s="270"/>
      <c r="V100" s="81">
        <f t="shared" si="96"/>
        <v>0</v>
      </c>
      <c r="W100" s="81">
        <f t="shared" si="97"/>
        <v>0</v>
      </c>
      <c r="X100" s="81">
        <f t="shared" si="98"/>
        <v>0</v>
      </c>
      <c r="Y100" s="81">
        <f t="shared" si="99"/>
        <v>0</v>
      </c>
      <c r="Z100" s="267"/>
      <c r="AA100" s="267">
        <v>1</v>
      </c>
      <c r="AB100" s="267"/>
      <c r="AC100" s="267"/>
      <c r="AE100" s="177" t="s">
        <v>31688</v>
      </c>
      <c r="AF100" s="131">
        <v>4</v>
      </c>
      <c r="AG100" s="131">
        <f t="shared" si="100"/>
        <v>0</v>
      </c>
      <c r="AI100" s="131">
        <v>8</v>
      </c>
      <c r="AJ100" s="131">
        <f t="shared" si="101"/>
        <v>0</v>
      </c>
    </row>
    <row r="101" spans="1:36" ht="18" customHeight="1">
      <c r="A101" s="123" t="s">
        <v>31689</v>
      </c>
      <c r="B101" s="123" t="s">
        <v>28670</v>
      </c>
      <c r="C101" s="123" t="s">
        <v>31658</v>
      </c>
      <c r="D101" s="1105" t="s">
        <v>31690</v>
      </c>
      <c r="E101" s="131">
        <v>1</v>
      </c>
      <c r="F101" s="131">
        <f t="shared" si="92"/>
        <v>0</v>
      </c>
      <c r="G101" s="813">
        <v>160</v>
      </c>
      <c r="H101" s="481">
        <f t="shared" si="93"/>
        <v>0</v>
      </c>
      <c r="I101" s="125">
        <f t="shared" si="94"/>
        <v>160</v>
      </c>
      <c r="J101" s="255">
        <f t="shared" si="95"/>
        <v>0</v>
      </c>
      <c r="K101" s="130"/>
      <c r="L101" s="252"/>
      <c r="M101" s="490"/>
      <c r="N101" s="253"/>
      <c r="O101" s="129"/>
      <c r="P101" s="256"/>
      <c r="Q101" s="254"/>
      <c r="R101" s="257"/>
      <c r="S101" s="270"/>
      <c r="V101" s="81">
        <f t="shared" si="96"/>
        <v>0</v>
      </c>
      <c r="W101" s="81">
        <f t="shared" si="97"/>
        <v>0</v>
      </c>
      <c r="X101" s="81">
        <f t="shared" si="98"/>
        <v>0</v>
      </c>
      <c r="Y101" s="81">
        <f t="shared" si="99"/>
        <v>0</v>
      </c>
      <c r="Z101" s="267">
        <v>1</v>
      </c>
      <c r="AA101" s="267"/>
      <c r="AB101" s="267"/>
      <c r="AC101" s="267"/>
      <c r="AE101" s="177" t="s">
        <v>31691</v>
      </c>
      <c r="AF101" s="131">
        <v>4</v>
      </c>
      <c r="AG101" s="131">
        <f t="shared" si="100"/>
        <v>0</v>
      </c>
      <c r="AI101" s="131">
        <v>10</v>
      </c>
      <c r="AJ101" s="131">
        <f t="shared" si="101"/>
        <v>0</v>
      </c>
    </row>
    <row r="102" spans="1:36" ht="18" customHeight="1">
      <c r="A102" s="123" t="s">
        <v>31692</v>
      </c>
      <c r="B102" s="123" t="s">
        <v>28671</v>
      </c>
      <c r="C102" s="123" t="s">
        <v>31658</v>
      </c>
      <c r="D102" s="1105" t="s">
        <v>31693</v>
      </c>
      <c r="E102" s="131">
        <v>1</v>
      </c>
      <c r="F102" s="131">
        <f t="shared" si="92"/>
        <v>0</v>
      </c>
      <c r="G102" s="813">
        <v>330</v>
      </c>
      <c r="H102" s="481">
        <f t="shared" si="93"/>
        <v>0</v>
      </c>
      <c r="I102" s="125">
        <f t="shared" si="94"/>
        <v>330</v>
      </c>
      <c r="J102" s="255">
        <f t="shared" si="95"/>
        <v>0</v>
      </c>
      <c r="K102" s="130"/>
      <c r="L102" s="252"/>
      <c r="M102" s="490"/>
      <c r="N102" s="253"/>
      <c r="O102" s="129"/>
      <c r="P102" s="256"/>
      <c r="Q102" s="254"/>
      <c r="R102" s="257"/>
      <c r="S102" s="270"/>
      <c r="V102" s="81">
        <f t="shared" si="96"/>
        <v>0</v>
      </c>
      <c r="W102" s="81">
        <f t="shared" si="97"/>
        <v>0</v>
      </c>
      <c r="X102" s="81">
        <f t="shared" si="98"/>
        <v>0</v>
      </c>
      <c r="Y102" s="81">
        <f t="shared" si="99"/>
        <v>0</v>
      </c>
      <c r="Z102" s="267"/>
      <c r="AA102" s="267"/>
      <c r="AB102" s="267">
        <v>1</v>
      </c>
      <c r="AC102" s="267"/>
      <c r="AE102" s="177" t="s">
        <v>31694</v>
      </c>
      <c r="AF102" s="131">
        <v>10.4</v>
      </c>
      <c r="AG102" s="131">
        <f t="shared" si="100"/>
        <v>0</v>
      </c>
      <c r="AI102" s="131">
        <v>15</v>
      </c>
      <c r="AJ102" s="131">
        <f t="shared" si="101"/>
        <v>0</v>
      </c>
    </row>
    <row r="103" spans="1:36" ht="18" customHeight="1">
      <c r="A103" s="123" t="s">
        <v>31695</v>
      </c>
      <c r="B103" s="123" t="s">
        <v>28672</v>
      </c>
      <c r="C103" s="123" t="s">
        <v>31658</v>
      </c>
      <c r="D103" s="1105" t="s">
        <v>31696</v>
      </c>
      <c r="E103" s="131">
        <v>1</v>
      </c>
      <c r="F103" s="131">
        <f t="shared" si="92"/>
        <v>0</v>
      </c>
      <c r="G103" s="813">
        <v>130</v>
      </c>
      <c r="H103" s="481">
        <f t="shared" si="93"/>
        <v>0</v>
      </c>
      <c r="I103" s="125">
        <f t="shared" si="94"/>
        <v>130</v>
      </c>
      <c r="J103" s="255">
        <f t="shared" si="95"/>
        <v>0</v>
      </c>
      <c r="K103" s="130"/>
      <c r="L103" s="252"/>
      <c r="M103" s="490"/>
      <c r="N103" s="253"/>
      <c r="O103" s="129"/>
      <c r="P103" s="256"/>
      <c r="Q103" s="254"/>
      <c r="R103" s="257"/>
      <c r="S103" s="270"/>
      <c r="V103" s="81">
        <f t="shared" si="96"/>
        <v>0</v>
      </c>
      <c r="W103" s="81">
        <f t="shared" si="97"/>
        <v>0</v>
      </c>
      <c r="X103" s="81">
        <f t="shared" si="98"/>
        <v>0</v>
      </c>
      <c r="Y103" s="81">
        <f t="shared" si="99"/>
        <v>0</v>
      </c>
      <c r="Z103" s="267">
        <v>1</v>
      </c>
      <c r="AA103" s="267"/>
      <c r="AB103" s="267"/>
      <c r="AC103" s="267"/>
      <c r="AE103" s="177" t="s">
        <v>31697</v>
      </c>
      <c r="AF103" s="131">
        <v>2.13</v>
      </c>
      <c r="AG103" s="131">
        <f t="shared" si="100"/>
        <v>0</v>
      </c>
      <c r="AI103" s="131">
        <v>8</v>
      </c>
      <c r="AJ103" s="131">
        <f t="shared" si="101"/>
        <v>0</v>
      </c>
    </row>
    <row r="104" spans="1:36" ht="18" customHeight="1">
      <c r="A104" s="123" t="s">
        <v>31698</v>
      </c>
      <c r="B104" s="123" t="s">
        <v>28673</v>
      </c>
      <c r="C104" s="123" t="s">
        <v>31658</v>
      </c>
      <c r="D104" s="1105" t="s">
        <v>31699</v>
      </c>
      <c r="E104" s="131">
        <v>1</v>
      </c>
      <c r="F104" s="131">
        <f t="shared" si="92"/>
        <v>0</v>
      </c>
      <c r="G104" s="813">
        <v>130</v>
      </c>
      <c r="H104" s="481">
        <f t="shared" si="93"/>
        <v>0</v>
      </c>
      <c r="I104" s="125">
        <f t="shared" si="94"/>
        <v>130</v>
      </c>
      <c r="J104" s="255">
        <f t="shared" si="95"/>
        <v>0</v>
      </c>
      <c r="K104" s="130"/>
      <c r="L104" s="252"/>
      <c r="M104" s="490"/>
      <c r="N104" s="253"/>
      <c r="O104" s="129"/>
      <c r="P104" s="256"/>
      <c r="Q104" s="254"/>
      <c r="R104" s="257"/>
      <c r="S104" s="270"/>
      <c r="V104" s="81">
        <f t="shared" si="96"/>
        <v>0</v>
      </c>
      <c r="W104" s="81">
        <f t="shared" si="97"/>
        <v>0</v>
      </c>
      <c r="X104" s="81">
        <f t="shared" si="98"/>
        <v>0</v>
      </c>
      <c r="Y104" s="81">
        <f t="shared" si="99"/>
        <v>0</v>
      </c>
      <c r="Z104" s="267">
        <v>1</v>
      </c>
      <c r="AA104" s="267"/>
      <c r="AB104" s="267"/>
      <c r="AC104" s="267"/>
      <c r="AE104" s="177" t="s">
        <v>31700</v>
      </c>
      <c r="AF104" s="131">
        <v>2.27</v>
      </c>
      <c r="AG104" s="131">
        <f t="shared" si="100"/>
        <v>0</v>
      </c>
      <c r="AI104" s="131">
        <v>10</v>
      </c>
      <c r="AJ104" s="131">
        <f t="shared" si="101"/>
        <v>0</v>
      </c>
    </row>
    <row r="105" spans="1:36" ht="18" customHeight="1">
      <c r="A105" s="123" t="s">
        <v>31701</v>
      </c>
      <c r="B105" s="123" t="s">
        <v>28674</v>
      </c>
      <c r="C105" s="123" t="s">
        <v>31658</v>
      </c>
      <c r="D105" s="1105" t="s">
        <v>31702</v>
      </c>
      <c r="E105" s="131">
        <v>1</v>
      </c>
      <c r="F105" s="131">
        <f t="shared" si="92"/>
        <v>0</v>
      </c>
      <c r="G105" s="813">
        <v>170</v>
      </c>
      <c r="H105" s="481">
        <f t="shared" si="93"/>
        <v>0</v>
      </c>
      <c r="I105" s="125">
        <f t="shared" si="94"/>
        <v>170</v>
      </c>
      <c r="J105" s="255">
        <f t="shared" si="95"/>
        <v>0</v>
      </c>
      <c r="K105" s="130"/>
      <c r="L105" s="252"/>
      <c r="M105" s="490"/>
      <c r="N105" s="253"/>
      <c r="O105" s="129"/>
      <c r="P105" s="256"/>
      <c r="Q105" s="254"/>
      <c r="R105" s="257"/>
      <c r="S105" s="270"/>
      <c r="V105" s="81">
        <f t="shared" si="96"/>
        <v>0</v>
      </c>
      <c r="W105" s="81">
        <f t="shared" si="97"/>
        <v>0</v>
      </c>
      <c r="X105" s="81">
        <f t="shared" si="98"/>
        <v>0</v>
      </c>
      <c r="Y105" s="81">
        <f t="shared" si="99"/>
        <v>0</v>
      </c>
      <c r="Z105" s="267">
        <v>1</v>
      </c>
      <c r="AA105" s="267"/>
      <c r="AB105" s="267"/>
      <c r="AC105" s="267"/>
      <c r="AE105" s="177" t="s">
        <v>31703</v>
      </c>
      <c r="AF105" s="131">
        <v>4.13</v>
      </c>
      <c r="AG105" s="131">
        <f t="shared" si="100"/>
        <v>0</v>
      </c>
      <c r="AI105" s="131">
        <v>10</v>
      </c>
      <c r="AJ105" s="131">
        <f t="shared" si="101"/>
        <v>0</v>
      </c>
    </row>
    <row r="106" spans="1:36" ht="18" customHeight="1">
      <c r="A106" s="123" t="s">
        <v>31704</v>
      </c>
      <c r="B106" s="123" t="s">
        <v>28675</v>
      </c>
      <c r="C106" s="123" t="s">
        <v>31658</v>
      </c>
      <c r="D106" s="1105" t="s">
        <v>31705</v>
      </c>
      <c r="E106" s="131">
        <v>1</v>
      </c>
      <c r="F106" s="131">
        <f t="shared" si="92"/>
        <v>0</v>
      </c>
      <c r="G106" s="813">
        <v>170</v>
      </c>
      <c r="H106" s="481">
        <f t="shared" si="93"/>
        <v>0</v>
      </c>
      <c r="I106" s="125">
        <f t="shared" si="94"/>
        <v>170</v>
      </c>
      <c r="J106" s="255">
        <f t="shared" si="95"/>
        <v>0</v>
      </c>
      <c r="K106" s="130"/>
      <c r="L106" s="252"/>
      <c r="M106" s="490"/>
      <c r="N106" s="253"/>
      <c r="O106" s="129"/>
      <c r="P106" s="256"/>
      <c r="Q106" s="254"/>
      <c r="R106" s="257"/>
      <c r="S106" s="270"/>
      <c r="V106" s="81">
        <f t="shared" si="96"/>
        <v>0</v>
      </c>
      <c r="W106" s="81">
        <f t="shared" si="97"/>
        <v>0</v>
      </c>
      <c r="X106" s="81">
        <f t="shared" si="98"/>
        <v>0</v>
      </c>
      <c r="Y106" s="81">
        <f t="shared" si="99"/>
        <v>0</v>
      </c>
      <c r="Z106" s="267">
        <v>1</v>
      </c>
      <c r="AA106" s="267"/>
      <c r="AB106" s="267"/>
      <c r="AC106" s="267"/>
      <c r="AE106" s="177" t="s">
        <v>31706</v>
      </c>
      <c r="AF106" s="131">
        <v>4.67</v>
      </c>
      <c r="AG106" s="131">
        <f t="shared" si="100"/>
        <v>0</v>
      </c>
      <c r="AI106" s="131">
        <v>12</v>
      </c>
      <c r="AJ106" s="131">
        <f t="shared" si="101"/>
        <v>0</v>
      </c>
    </row>
    <row r="107" spans="1:36" ht="18" customHeight="1">
      <c r="A107" s="123" t="s">
        <v>31707</v>
      </c>
      <c r="B107" s="123" t="s">
        <v>28676</v>
      </c>
      <c r="C107" s="123" t="s">
        <v>31658</v>
      </c>
      <c r="D107" s="1105" t="s">
        <v>31708</v>
      </c>
      <c r="E107" s="131">
        <v>1</v>
      </c>
      <c r="F107" s="131">
        <f t="shared" si="92"/>
        <v>0</v>
      </c>
      <c r="G107" s="813">
        <v>190</v>
      </c>
      <c r="H107" s="481">
        <f t="shared" si="93"/>
        <v>0</v>
      </c>
      <c r="I107" s="125">
        <f t="shared" si="94"/>
        <v>190</v>
      </c>
      <c r="J107" s="255">
        <f t="shared" si="95"/>
        <v>0</v>
      </c>
      <c r="K107" s="130"/>
      <c r="L107" s="252"/>
      <c r="M107" s="490"/>
      <c r="N107" s="253"/>
      <c r="O107" s="129"/>
      <c r="P107" s="256"/>
      <c r="Q107" s="254"/>
      <c r="R107" s="257"/>
      <c r="S107" s="270"/>
      <c r="V107" s="81">
        <f t="shared" si="96"/>
        <v>0</v>
      </c>
      <c r="W107" s="81">
        <f t="shared" si="97"/>
        <v>0</v>
      </c>
      <c r="X107" s="81">
        <f t="shared" si="98"/>
        <v>0</v>
      </c>
      <c r="Y107" s="81">
        <f t="shared" si="99"/>
        <v>0</v>
      </c>
      <c r="Z107" s="267"/>
      <c r="AA107" s="267">
        <v>1</v>
      </c>
      <c r="AB107" s="267"/>
      <c r="AC107" s="267"/>
      <c r="AE107" s="177" t="s">
        <v>31709</v>
      </c>
      <c r="AF107" s="131">
        <v>5.6</v>
      </c>
      <c r="AG107" s="131">
        <f t="shared" si="100"/>
        <v>0</v>
      </c>
      <c r="AI107" s="131">
        <v>10</v>
      </c>
      <c r="AJ107" s="131">
        <f t="shared" si="101"/>
        <v>0</v>
      </c>
    </row>
    <row r="108" spans="1:36" ht="18" customHeight="1">
      <c r="A108" s="123" t="s">
        <v>31710</v>
      </c>
      <c r="B108" s="123" t="s">
        <v>28677</v>
      </c>
      <c r="C108" s="123" t="s">
        <v>31658</v>
      </c>
      <c r="D108" s="1105" t="s">
        <v>31711</v>
      </c>
      <c r="E108" s="131">
        <v>1</v>
      </c>
      <c r="F108" s="131">
        <f t="shared" si="92"/>
        <v>0</v>
      </c>
      <c r="G108" s="813">
        <v>230</v>
      </c>
      <c r="H108" s="481">
        <f t="shared" si="93"/>
        <v>0</v>
      </c>
      <c r="I108" s="125">
        <f t="shared" si="94"/>
        <v>230</v>
      </c>
      <c r="J108" s="255">
        <f t="shared" si="95"/>
        <v>0</v>
      </c>
      <c r="K108" s="130"/>
      <c r="L108" s="252"/>
      <c r="M108" s="490"/>
      <c r="N108" s="253"/>
      <c r="O108" s="129"/>
      <c r="P108" s="256"/>
      <c r="Q108" s="254"/>
      <c r="R108" s="257"/>
      <c r="S108" s="270"/>
      <c r="V108" s="81">
        <f t="shared" si="96"/>
        <v>0</v>
      </c>
      <c r="W108" s="81">
        <f t="shared" si="97"/>
        <v>0</v>
      </c>
      <c r="X108" s="81">
        <f t="shared" si="98"/>
        <v>0</v>
      </c>
      <c r="Y108" s="81">
        <f t="shared" si="99"/>
        <v>0</v>
      </c>
      <c r="Z108" s="267"/>
      <c r="AA108" s="267">
        <v>1</v>
      </c>
      <c r="AB108" s="267"/>
      <c r="AC108" s="267"/>
      <c r="AE108" s="177" t="s">
        <v>31712</v>
      </c>
      <c r="AF108" s="131">
        <v>6.53</v>
      </c>
      <c r="AG108" s="131">
        <f t="shared" si="100"/>
        <v>0</v>
      </c>
      <c r="AI108" s="131">
        <v>12</v>
      </c>
      <c r="AJ108" s="131">
        <f t="shared" si="101"/>
        <v>0</v>
      </c>
    </row>
    <row r="109" spans="1:36" ht="18" customHeight="1">
      <c r="A109" s="123" t="s">
        <v>31713</v>
      </c>
      <c r="B109" s="123" t="s">
        <v>28678</v>
      </c>
      <c r="C109" s="123" t="s">
        <v>31658</v>
      </c>
      <c r="D109" s="1105" t="s">
        <v>31714</v>
      </c>
      <c r="E109" s="131">
        <v>1</v>
      </c>
      <c r="F109" s="131">
        <f t="shared" si="92"/>
        <v>0</v>
      </c>
      <c r="G109" s="813">
        <v>120</v>
      </c>
      <c r="H109" s="481">
        <f t="shared" si="93"/>
        <v>0</v>
      </c>
      <c r="I109" s="125">
        <f t="shared" si="94"/>
        <v>120</v>
      </c>
      <c r="J109" s="255">
        <f t="shared" si="95"/>
        <v>0</v>
      </c>
      <c r="K109" s="130"/>
      <c r="L109" s="252"/>
      <c r="M109" s="490"/>
      <c r="N109" s="253"/>
      <c r="O109" s="129"/>
      <c r="P109" s="256"/>
      <c r="Q109" s="254"/>
      <c r="R109" s="257"/>
      <c r="S109" s="270"/>
      <c r="V109" s="81">
        <f t="shared" si="96"/>
        <v>0</v>
      </c>
      <c r="W109" s="81">
        <f t="shared" si="97"/>
        <v>0</v>
      </c>
      <c r="X109" s="81">
        <f t="shared" si="98"/>
        <v>0</v>
      </c>
      <c r="Y109" s="81">
        <f t="shared" si="99"/>
        <v>0</v>
      </c>
      <c r="Z109" s="267"/>
      <c r="AA109" s="267">
        <v>1</v>
      </c>
      <c r="AB109" s="267"/>
      <c r="AC109" s="267"/>
      <c r="AE109" s="177" t="s">
        <v>31715</v>
      </c>
      <c r="AF109" s="131">
        <v>2.83</v>
      </c>
      <c r="AG109" s="131">
        <f t="shared" si="100"/>
        <v>0</v>
      </c>
      <c r="AI109" s="131">
        <v>8</v>
      </c>
      <c r="AJ109" s="131">
        <f t="shared" si="101"/>
        <v>0</v>
      </c>
    </row>
    <row r="110" spans="1:36" ht="18" customHeight="1">
      <c r="A110" s="123" t="s">
        <v>31716</v>
      </c>
      <c r="B110" s="123" t="s">
        <v>28679</v>
      </c>
      <c r="C110" s="123" t="s">
        <v>31658</v>
      </c>
      <c r="D110" s="1105" t="s">
        <v>31717</v>
      </c>
      <c r="E110" s="131">
        <v>1</v>
      </c>
      <c r="F110" s="131">
        <f t="shared" si="92"/>
        <v>0</v>
      </c>
      <c r="G110" s="813">
        <v>110</v>
      </c>
      <c r="H110" s="481">
        <f t="shared" si="93"/>
        <v>0</v>
      </c>
      <c r="I110" s="125">
        <f t="shared" si="94"/>
        <v>110</v>
      </c>
      <c r="J110" s="255">
        <f t="shared" si="95"/>
        <v>0</v>
      </c>
      <c r="K110" s="130"/>
      <c r="L110" s="252"/>
      <c r="M110" s="490"/>
      <c r="N110" s="253"/>
      <c r="O110" s="129"/>
      <c r="P110" s="256"/>
      <c r="Q110" s="254"/>
      <c r="R110" s="257"/>
      <c r="S110" s="270"/>
      <c r="V110" s="81">
        <f t="shared" si="96"/>
        <v>0</v>
      </c>
      <c r="W110" s="81">
        <f t="shared" si="97"/>
        <v>0</v>
      </c>
      <c r="X110" s="81">
        <f t="shared" si="98"/>
        <v>0</v>
      </c>
      <c r="Y110" s="81">
        <f t="shared" si="99"/>
        <v>0</v>
      </c>
      <c r="Z110" s="267">
        <v>1</v>
      </c>
      <c r="AA110" s="267"/>
      <c r="AB110" s="267"/>
      <c r="AC110" s="267"/>
      <c r="AE110" s="177" t="s">
        <v>31718</v>
      </c>
      <c r="AF110" s="131">
        <v>0.86</v>
      </c>
      <c r="AG110" s="131">
        <f t="shared" si="100"/>
        <v>0</v>
      </c>
      <c r="AI110" s="131">
        <v>3</v>
      </c>
      <c r="AJ110" s="131">
        <f t="shared" si="101"/>
        <v>0</v>
      </c>
    </row>
    <row r="111" spans="1:36" ht="18" customHeight="1">
      <c r="A111" s="123" t="s">
        <v>31719</v>
      </c>
      <c r="B111" s="123" t="s">
        <v>28680</v>
      </c>
      <c r="C111" s="123" t="s">
        <v>31658</v>
      </c>
      <c r="D111" s="1105" t="s">
        <v>31720</v>
      </c>
      <c r="E111" s="131">
        <v>1</v>
      </c>
      <c r="F111" s="131">
        <f t="shared" si="92"/>
        <v>0</v>
      </c>
      <c r="G111" s="813">
        <v>110</v>
      </c>
      <c r="H111" s="481">
        <f t="shared" si="93"/>
        <v>0</v>
      </c>
      <c r="I111" s="125">
        <f t="shared" si="94"/>
        <v>110</v>
      </c>
      <c r="J111" s="255">
        <f t="shared" si="95"/>
        <v>0</v>
      </c>
      <c r="K111" s="130"/>
      <c r="L111" s="252"/>
      <c r="M111" s="490"/>
      <c r="N111" s="253"/>
      <c r="O111" s="129"/>
      <c r="P111" s="256"/>
      <c r="Q111" s="254"/>
      <c r="R111" s="257"/>
      <c r="S111" s="270"/>
      <c r="V111" s="81">
        <f t="shared" si="96"/>
        <v>0</v>
      </c>
      <c r="W111" s="81">
        <f t="shared" si="97"/>
        <v>0</v>
      </c>
      <c r="X111" s="81">
        <f t="shared" si="98"/>
        <v>0</v>
      </c>
      <c r="Y111" s="81">
        <f t="shared" si="99"/>
        <v>0</v>
      </c>
      <c r="Z111" s="267"/>
      <c r="AA111" s="267">
        <v>1</v>
      </c>
      <c r="AB111" s="267"/>
      <c r="AC111" s="267"/>
      <c r="AE111" s="177" t="s">
        <v>31721</v>
      </c>
      <c r="AF111" s="131">
        <v>1.26</v>
      </c>
      <c r="AG111" s="131">
        <f t="shared" si="100"/>
        <v>0</v>
      </c>
      <c r="AI111" s="131">
        <v>5</v>
      </c>
      <c r="AJ111" s="131">
        <f t="shared" si="101"/>
        <v>0</v>
      </c>
    </row>
    <row r="112" spans="1:36" ht="18" customHeight="1">
      <c r="A112" s="123" t="s">
        <v>31722</v>
      </c>
      <c r="B112" s="123" t="s">
        <v>28681</v>
      </c>
      <c r="C112" s="123" t="s">
        <v>31658</v>
      </c>
      <c r="D112" s="1105" t="s">
        <v>31723</v>
      </c>
      <c r="E112" s="131">
        <v>1</v>
      </c>
      <c r="F112" s="131">
        <f t="shared" si="92"/>
        <v>0</v>
      </c>
      <c r="G112" s="813">
        <v>140</v>
      </c>
      <c r="H112" s="481">
        <f t="shared" si="93"/>
        <v>0</v>
      </c>
      <c r="I112" s="125">
        <f t="shared" si="94"/>
        <v>140</v>
      </c>
      <c r="J112" s="255">
        <f t="shared" si="95"/>
        <v>0</v>
      </c>
      <c r="K112" s="130"/>
      <c r="L112" s="252"/>
      <c r="M112" s="490"/>
      <c r="N112" s="253"/>
      <c r="O112" s="129"/>
      <c r="P112" s="256"/>
      <c r="Q112" s="254"/>
      <c r="R112" s="257"/>
      <c r="S112" s="270"/>
      <c r="V112" s="81">
        <f t="shared" si="96"/>
        <v>0</v>
      </c>
      <c r="W112" s="81">
        <f t="shared" si="97"/>
        <v>0</v>
      </c>
      <c r="X112" s="81">
        <f t="shared" si="98"/>
        <v>0</v>
      </c>
      <c r="Y112" s="81">
        <f t="shared" si="99"/>
        <v>0</v>
      </c>
      <c r="Z112" s="267">
        <v>1</v>
      </c>
      <c r="AA112" s="267"/>
      <c r="AB112" s="267"/>
      <c r="AC112" s="267"/>
      <c r="AE112" s="177" t="s">
        <v>31724</v>
      </c>
      <c r="AF112" s="131">
        <v>2.57</v>
      </c>
      <c r="AG112" s="131">
        <f t="shared" si="100"/>
        <v>0</v>
      </c>
      <c r="AI112" s="131">
        <v>4</v>
      </c>
      <c r="AJ112" s="131">
        <f t="shared" si="101"/>
        <v>0</v>
      </c>
    </row>
    <row r="113" spans="1:36" ht="18" customHeight="1">
      <c r="A113" s="123" t="s">
        <v>31725</v>
      </c>
      <c r="B113" s="123" t="s">
        <v>28682</v>
      </c>
      <c r="C113" s="123" t="s">
        <v>31658</v>
      </c>
      <c r="D113" s="1105" t="s">
        <v>31726</v>
      </c>
      <c r="E113" s="131">
        <v>1</v>
      </c>
      <c r="F113" s="131">
        <f t="shared" si="92"/>
        <v>0</v>
      </c>
      <c r="G113" s="813">
        <v>120</v>
      </c>
      <c r="H113" s="481">
        <f t="shared" si="93"/>
        <v>0</v>
      </c>
      <c r="I113" s="125">
        <f t="shared" si="94"/>
        <v>120</v>
      </c>
      <c r="J113" s="255">
        <f t="shared" si="95"/>
        <v>0</v>
      </c>
      <c r="K113" s="130"/>
      <c r="L113" s="252"/>
      <c r="M113" s="490"/>
      <c r="N113" s="253"/>
      <c r="O113" s="129"/>
      <c r="P113" s="256"/>
      <c r="Q113" s="254"/>
      <c r="R113" s="257"/>
      <c r="S113" s="270"/>
      <c r="V113" s="81">
        <f t="shared" si="96"/>
        <v>0</v>
      </c>
      <c r="W113" s="81">
        <f t="shared" si="97"/>
        <v>0</v>
      </c>
      <c r="X113" s="81">
        <f t="shared" si="98"/>
        <v>0</v>
      </c>
      <c r="Y113" s="81">
        <f t="shared" si="99"/>
        <v>0</v>
      </c>
      <c r="Z113" s="267">
        <v>1</v>
      </c>
      <c r="AA113" s="267"/>
      <c r="AB113" s="267"/>
      <c r="AC113" s="267"/>
      <c r="AE113" s="177" t="s">
        <v>31727</v>
      </c>
      <c r="AF113" s="131">
        <v>2.0299999999999998</v>
      </c>
      <c r="AG113" s="131">
        <f t="shared" si="100"/>
        <v>0</v>
      </c>
      <c r="AI113" s="131">
        <v>8</v>
      </c>
      <c r="AJ113" s="131">
        <f t="shared" si="101"/>
        <v>0</v>
      </c>
    </row>
    <row r="114" spans="1:36" ht="18" customHeight="1">
      <c r="A114" s="123" t="s">
        <v>31728</v>
      </c>
      <c r="B114" s="123" t="s">
        <v>28683</v>
      </c>
      <c r="C114" s="123" t="s">
        <v>31658</v>
      </c>
      <c r="D114" s="1105" t="s">
        <v>31729</v>
      </c>
      <c r="E114" s="131">
        <v>1</v>
      </c>
      <c r="F114" s="131">
        <f t="shared" si="92"/>
        <v>0</v>
      </c>
      <c r="G114" s="813">
        <v>120</v>
      </c>
      <c r="H114" s="481">
        <f t="shared" si="93"/>
        <v>0</v>
      </c>
      <c r="I114" s="125">
        <f t="shared" si="94"/>
        <v>120</v>
      </c>
      <c r="J114" s="255">
        <f t="shared" si="95"/>
        <v>0</v>
      </c>
      <c r="K114" s="130"/>
      <c r="L114" s="252"/>
      <c r="M114" s="490"/>
      <c r="N114" s="253"/>
      <c r="O114" s="129"/>
      <c r="P114" s="256"/>
      <c r="Q114" s="254"/>
      <c r="R114" s="257"/>
      <c r="S114" s="270"/>
      <c r="V114" s="81">
        <f t="shared" si="96"/>
        <v>0</v>
      </c>
      <c r="W114" s="81">
        <f t="shared" si="97"/>
        <v>0</v>
      </c>
      <c r="X114" s="81">
        <f t="shared" si="98"/>
        <v>0</v>
      </c>
      <c r="Y114" s="81">
        <f t="shared" si="99"/>
        <v>0</v>
      </c>
      <c r="Z114" s="267"/>
      <c r="AA114" s="267">
        <v>1</v>
      </c>
      <c r="AB114" s="267"/>
      <c r="AC114" s="267"/>
      <c r="AE114" s="177" t="s">
        <v>31730</v>
      </c>
      <c r="AF114" s="131">
        <v>2.7</v>
      </c>
      <c r="AG114" s="131">
        <f t="shared" si="100"/>
        <v>0</v>
      </c>
      <c r="AI114" s="131">
        <v>8</v>
      </c>
      <c r="AJ114" s="131">
        <f t="shared" si="101"/>
        <v>0</v>
      </c>
    </row>
    <row r="115" spans="1:36" ht="18" customHeight="1">
      <c r="A115" s="123" t="s">
        <v>31731</v>
      </c>
      <c r="B115" s="123" t="s">
        <v>28684</v>
      </c>
      <c r="C115" s="123" t="s">
        <v>31658</v>
      </c>
      <c r="D115" s="1105" t="s">
        <v>31732</v>
      </c>
      <c r="E115" s="131">
        <v>1</v>
      </c>
      <c r="F115" s="131">
        <f t="shared" si="92"/>
        <v>0</v>
      </c>
      <c r="G115" s="813">
        <v>130</v>
      </c>
      <c r="H115" s="481">
        <f t="shared" si="93"/>
        <v>0</v>
      </c>
      <c r="I115" s="125">
        <f t="shared" si="94"/>
        <v>130</v>
      </c>
      <c r="J115" s="255">
        <f t="shared" si="95"/>
        <v>0</v>
      </c>
      <c r="K115" s="130"/>
      <c r="L115" s="252"/>
      <c r="M115" s="490"/>
      <c r="N115" s="253"/>
      <c r="O115" s="129"/>
      <c r="P115" s="256"/>
      <c r="Q115" s="254"/>
      <c r="R115" s="257"/>
      <c r="S115" s="270"/>
      <c r="V115" s="81">
        <f t="shared" si="96"/>
        <v>0</v>
      </c>
      <c r="W115" s="81">
        <f t="shared" si="97"/>
        <v>0</v>
      </c>
      <c r="X115" s="81">
        <f t="shared" si="98"/>
        <v>0</v>
      </c>
      <c r="Y115" s="81">
        <f t="shared" si="99"/>
        <v>0</v>
      </c>
      <c r="Z115" s="267"/>
      <c r="AA115" s="267">
        <v>1</v>
      </c>
      <c r="AB115" s="267"/>
      <c r="AC115" s="267"/>
      <c r="AE115" s="177" t="s">
        <v>31733</v>
      </c>
      <c r="AF115" s="131">
        <v>3.38</v>
      </c>
      <c r="AG115" s="131">
        <f t="shared" si="100"/>
        <v>0</v>
      </c>
      <c r="AI115" s="131">
        <v>9</v>
      </c>
      <c r="AJ115" s="131">
        <f t="shared" si="101"/>
        <v>0</v>
      </c>
    </row>
    <row r="116" spans="1:36" ht="18" customHeight="1">
      <c r="A116" s="123" t="s">
        <v>31734</v>
      </c>
      <c r="B116" s="123" t="s">
        <v>28685</v>
      </c>
      <c r="C116" s="123" t="s">
        <v>31658</v>
      </c>
      <c r="D116" s="1105" t="s">
        <v>31735</v>
      </c>
      <c r="E116" s="131">
        <v>1</v>
      </c>
      <c r="F116" s="131">
        <f t="shared" si="92"/>
        <v>0</v>
      </c>
      <c r="G116" s="813">
        <v>150</v>
      </c>
      <c r="H116" s="481">
        <f t="shared" si="93"/>
        <v>0</v>
      </c>
      <c r="I116" s="125">
        <f t="shared" si="94"/>
        <v>150</v>
      </c>
      <c r="J116" s="255">
        <f t="shared" si="95"/>
        <v>0</v>
      </c>
      <c r="K116" s="130"/>
      <c r="L116" s="252"/>
      <c r="M116" s="490"/>
      <c r="N116" s="253"/>
      <c r="O116" s="129"/>
      <c r="P116" s="256"/>
      <c r="Q116" s="254"/>
      <c r="R116" s="257"/>
      <c r="S116" s="270"/>
      <c r="V116" s="81">
        <f t="shared" si="96"/>
        <v>0</v>
      </c>
      <c r="W116" s="81">
        <f t="shared" si="97"/>
        <v>0</v>
      </c>
      <c r="X116" s="81">
        <f t="shared" si="98"/>
        <v>0</v>
      </c>
      <c r="Y116" s="81">
        <f t="shared" si="99"/>
        <v>0</v>
      </c>
      <c r="Z116" s="267"/>
      <c r="AA116" s="267">
        <v>1</v>
      </c>
      <c r="AB116" s="267"/>
      <c r="AC116" s="267"/>
      <c r="AE116" s="177" t="s">
        <v>31736</v>
      </c>
      <c r="AF116" s="131">
        <v>3.78</v>
      </c>
      <c r="AG116" s="131">
        <f t="shared" si="100"/>
        <v>0</v>
      </c>
      <c r="AI116" s="131">
        <v>10</v>
      </c>
      <c r="AJ116" s="131">
        <f t="shared" si="101"/>
        <v>0</v>
      </c>
    </row>
    <row r="117" spans="1:36" ht="18" customHeight="1">
      <c r="A117" s="123" t="s">
        <v>31737</v>
      </c>
      <c r="B117" s="123" t="s">
        <v>28686</v>
      </c>
      <c r="C117" s="123" t="s">
        <v>31658</v>
      </c>
      <c r="D117" s="1105" t="s">
        <v>31738</v>
      </c>
      <c r="E117" s="131">
        <v>1</v>
      </c>
      <c r="F117" s="131">
        <f t="shared" si="92"/>
        <v>0</v>
      </c>
      <c r="G117" s="813">
        <v>100</v>
      </c>
      <c r="H117" s="481">
        <f t="shared" si="93"/>
        <v>0</v>
      </c>
      <c r="I117" s="125">
        <f t="shared" si="94"/>
        <v>100</v>
      </c>
      <c r="J117" s="255">
        <f t="shared" si="95"/>
        <v>0</v>
      </c>
      <c r="K117" s="130"/>
      <c r="L117" s="252"/>
      <c r="M117" s="490"/>
      <c r="N117" s="253"/>
      <c r="O117" s="129"/>
      <c r="P117" s="256"/>
      <c r="Q117" s="254"/>
      <c r="R117" s="257"/>
      <c r="S117" s="270"/>
      <c r="V117" s="81">
        <f t="shared" si="96"/>
        <v>0</v>
      </c>
      <c r="W117" s="81">
        <f t="shared" si="97"/>
        <v>0</v>
      </c>
      <c r="X117" s="81">
        <f t="shared" si="98"/>
        <v>0</v>
      </c>
      <c r="Y117" s="81">
        <f t="shared" si="99"/>
        <v>0</v>
      </c>
      <c r="Z117" s="267">
        <v>1</v>
      </c>
      <c r="AA117" s="267"/>
      <c r="AB117" s="267"/>
      <c r="AC117" s="267"/>
      <c r="AE117" s="177" t="s">
        <v>31739</v>
      </c>
      <c r="AF117" s="131">
        <v>0.68</v>
      </c>
      <c r="AG117" s="131">
        <f t="shared" si="100"/>
        <v>0</v>
      </c>
      <c r="AI117" s="131">
        <v>3</v>
      </c>
      <c r="AJ117" s="131">
        <f t="shared" si="101"/>
        <v>0</v>
      </c>
    </row>
    <row r="118" spans="1:36" ht="18" customHeight="1">
      <c r="A118" s="123" t="s">
        <v>31740</v>
      </c>
      <c r="B118" s="123" t="s">
        <v>28687</v>
      </c>
      <c r="C118" s="123" t="s">
        <v>31658</v>
      </c>
      <c r="D118" s="1105" t="s">
        <v>31741</v>
      </c>
      <c r="E118" s="131">
        <v>1</v>
      </c>
      <c r="F118" s="131">
        <f t="shared" si="92"/>
        <v>0</v>
      </c>
      <c r="G118" s="813">
        <v>100</v>
      </c>
      <c r="H118" s="481">
        <f t="shared" si="93"/>
        <v>0</v>
      </c>
      <c r="I118" s="125">
        <f t="shared" si="94"/>
        <v>100</v>
      </c>
      <c r="J118" s="255">
        <f t="shared" si="95"/>
        <v>0</v>
      </c>
      <c r="K118" s="130"/>
      <c r="L118" s="252"/>
      <c r="M118" s="490"/>
      <c r="N118" s="253"/>
      <c r="O118" s="129"/>
      <c r="P118" s="256"/>
      <c r="Q118" s="254"/>
      <c r="R118" s="257"/>
      <c r="S118" s="270"/>
      <c r="V118" s="81">
        <f t="shared" si="96"/>
        <v>0</v>
      </c>
      <c r="W118" s="81">
        <f t="shared" si="97"/>
        <v>0</v>
      </c>
      <c r="X118" s="81">
        <f t="shared" si="98"/>
        <v>0</v>
      </c>
      <c r="Y118" s="81">
        <f t="shared" si="99"/>
        <v>0</v>
      </c>
      <c r="Z118" s="267">
        <v>1</v>
      </c>
      <c r="AA118" s="267"/>
      <c r="AB118" s="267"/>
      <c r="AC118" s="267"/>
      <c r="AE118" s="177" t="s">
        <v>31742</v>
      </c>
      <c r="AF118" s="131">
        <v>0.81</v>
      </c>
      <c r="AG118" s="131">
        <f t="shared" si="100"/>
        <v>0</v>
      </c>
      <c r="AI118" s="131">
        <v>3</v>
      </c>
      <c r="AJ118" s="131">
        <f t="shared" si="101"/>
        <v>0</v>
      </c>
    </row>
    <row r="119" spans="1:36" ht="18" customHeight="1">
      <c r="A119" s="123" t="s">
        <v>31743</v>
      </c>
      <c r="B119" s="123" t="s">
        <v>28688</v>
      </c>
      <c r="C119" s="123" t="s">
        <v>31658</v>
      </c>
      <c r="D119" s="1105" t="s">
        <v>31744</v>
      </c>
      <c r="E119" s="131">
        <v>1</v>
      </c>
      <c r="F119" s="131">
        <f t="shared" si="92"/>
        <v>0</v>
      </c>
      <c r="G119" s="813">
        <v>100</v>
      </c>
      <c r="H119" s="481">
        <f t="shared" si="93"/>
        <v>0</v>
      </c>
      <c r="I119" s="125">
        <f t="shared" si="94"/>
        <v>100</v>
      </c>
      <c r="J119" s="255">
        <f t="shared" si="95"/>
        <v>0</v>
      </c>
      <c r="K119" s="130"/>
      <c r="L119" s="252"/>
      <c r="M119" s="490"/>
      <c r="N119" s="253"/>
      <c r="O119" s="129"/>
      <c r="P119" s="256"/>
      <c r="Q119" s="254"/>
      <c r="R119" s="257"/>
      <c r="S119" s="270"/>
      <c r="V119" s="81">
        <f t="shared" si="96"/>
        <v>0</v>
      </c>
      <c r="W119" s="81">
        <f t="shared" si="97"/>
        <v>0</v>
      </c>
      <c r="X119" s="81">
        <f t="shared" si="98"/>
        <v>0</v>
      </c>
      <c r="Y119" s="81">
        <f t="shared" si="99"/>
        <v>0</v>
      </c>
      <c r="Z119" s="267">
        <v>1</v>
      </c>
      <c r="AA119" s="267"/>
      <c r="AB119" s="267"/>
      <c r="AC119" s="267"/>
      <c r="AE119" s="177" t="s">
        <v>31745</v>
      </c>
      <c r="AF119" s="131">
        <v>0.89</v>
      </c>
      <c r="AG119" s="131">
        <f t="shared" si="100"/>
        <v>0</v>
      </c>
      <c r="AI119" s="131">
        <v>3</v>
      </c>
      <c r="AJ119" s="131">
        <f t="shared" si="101"/>
        <v>0</v>
      </c>
    </row>
    <row r="120" spans="1:36" ht="18" customHeight="1">
      <c r="A120" s="123" t="s">
        <v>31746</v>
      </c>
      <c r="B120" s="123" t="s">
        <v>28689</v>
      </c>
      <c r="C120" s="123" t="s">
        <v>31658</v>
      </c>
      <c r="D120" s="1105" t="s">
        <v>31747</v>
      </c>
      <c r="E120" s="131">
        <v>1</v>
      </c>
      <c r="F120" s="131">
        <f t="shared" si="92"/>
        <v>0</v>
      </c>
      <c r="G120" s="813">
        <v>100</v>
      </c>
      <c r="H120" s="481">
        <f t="shared" si="93"/>
        <v>0</v>
      </c>
      <c r="I120" s="125">
        <f t="shared" si="94"/>
        <v>100</v>
      </c>
      <c r="J120" s="255">
        <f t="shared" si="95"/>
        <v>0</v>
      </c>
      <c r="K120" s="130"/>
      <c r="L120" s="252"/>
      <c r="M120" s="490"/>
      <c r="N120" s="253"/>
      <c r="O120" s="129"/>
      <c r="P120" s="256"/>
      <c r="Q120" s="254"/>
      <c r="R120" s="257"/>
      <c r="S120" s="270"/>
      <c r="V120" s="81">
        <f t="shared" si="96"/>
        <v>0</v>
      </c>
      <c r="W120" s="81">
        <f t="shared" si="97"/>
        <v>0</v>
      </c>
      <c r="X120" s="81">
        <f t="shared" si="98"/>
        <v>0</v>
      </c>
      <c r="Y120" s="81">
        <f t="shared" si="99"/>
        <v>0</v>
      </c>
      <c r="Z120" s="267"/>
      <c r="AA120" s="267">
        <v>1</v>
      </c>
      <c r="AB120" s="267"/>
      <c r="AC120" s="267"/>
      <c r="AE120" s="177" t="s">
        <v>31748</v>
      </c>
      <c r="AF120" s="131">
        <v>1.1499999999999999</v>
      </c>
      <c r="AG120" s="131">
        <f t="shared" si="100"/>
        <v>0</v>
      </c>
      <c r="AI120" s="131">
        <v>5</v>
      </c>
      <c r="AJ120" s="131">
        <f t="shared" si="101"/>
        <v>0</v>
      </c>
    </row>
    <row r="121" spans="1:36" ht="18" customHeight="1">
      <c r="A121" s="123" t="s">
        <v>31749</v>
      </c>
      <c r="B121" s="123" t="s">
        <v>28690</v>
      </c>
      <c r="C121" s="123" t="s">
        <v>31658</v>
      </c>
      <c r="D121" s="1105" t="s">
        <v>31750</v>
      </c>
      <c r="E121" s="131">
        <v>1</v>
      </c>
      <c r="F121" s="131">
        <f t="shared" si="92"/>
        <v>0</v>
      </c>
      <c r="G121" s="813">
        <v>100</v>
      </c>
      <c r="H121" s="481">
        <f t="shared" si="93"/>
        <v>0</v>
      </c>
      <c r="I121" s="125">
        <f t="shared" si="94"/>
        <v>100</v>
      </c>
      <c r="J121" s="255">
        <f t="shared" si="95"/>
        <v>0</v>
      </c>
      <c r="K121" s="130"/>
      <c r="L121" s="252"/>
      <c r="M121" s="490"/>
      <c r="N121" s="253"/>
      <c r="O121" s="129"/>
      <c r="P121" s="256"/>
      <c r="Q121" s="254"/>
      <c r="R121" s="257"/>
      <c r="S121" s="270"/>
      <c r="V121" s="81">
        <f t="shared" si="96"/>
        <v>0</v>
      </c>
      <c r="W121" s="81">
        <f t="shared" si="97"/>
        <v>0</v>
      </c>
      <c r="X121" s="81">
        <f t="shared" si="98"/>
        <v>0</v>
      </c>
      <c r="Y121" s="81">
        <f t="shared" si="99"/>
        <v>0</v>
      </c>
      <c r="Z121" s="267"/>
      <c r="AA121" s="267">
        <v>1</v>
      </c>
      <c r="AB121" s="267"/>
      <c r="AC121" s="267"/>
      <c r="AE121" s="177" t="s">
        <v>31751</v>
      </c>
      <c r="AF121" s="131">
        <v>1.49</v>
      </c>
      <c r="AG121" s="131">
        <f t="shared" si="100"/>
        <v>0</v>
      </c>
      <c r="AI121" s="131">
        <v>6</v>
      </c>
      <c r="AJ121" s="131">
        <f t="shared" si="101"/>
        <v>0</v>
      </c>
    </row>
    <row r="122" spans="1:36" ht="18" customHeight="1">
      <c r="A122" s="123" t="s">
        <v>31752</v>
      </c>
      <c r="B122" s="123" t="s">
        <v>28691</v>
      </c>
      <c r="C122" s="123" t="s">
        <v>31658</v>
      </c>
      <c r="D122" s="1105" t="s">
        <v>31753</v>
      </c>
      <c r="E122" s="131">
        <v>1</v>
      </c>
      <c r="F122" s="131">
        <f t="shared" si="92"/>
        <v>0</v>
      </c>
      <c r="G122" s="813">
        <v>100</v>
      </c>
      <c r="H122" s="481">
        <f t="shared" si="93"/>
        <v>0</v>
      </c>
      <c r="I122" s="125">
        <f t="shared" si="94"/>
        <v>100</v>
      </c>
      <c r="J122" s="255">
        <f t="shared" si="95"/>
        <v>0</v>
      </c>
      <c r="K122" s="130"/>
      <c r="L122" s="252"/>
      <c r="M122" s="490"/>
      <c r="N122" s="253"/>
      <c r="O122" s="129"/>
      <c r="P122" s="256"/>
      <c r="Q122" s="254"/>
      <c r="R122" s="257"/>
      <c r="S122" s="270"/>
      <c r="V122" s="81">
        <f t="shared" si="96"/>
        <v>0</v>
      </c>
      <c r="W122" s="81">
        <f t="shared" si="97"/>
        <v>0</v>
      </c>
      <c r="X122" s="81">
        <f t="shared" si="98"/>
        <v>0</v>
      </c>
      <c r="Y122" s="81">
        <f t="shared" si="99"/>
        <v>0</v>
      </c>
      <c r="Z122" s="267"/>
      <c r="AA122" s="267">
        <v>1</v>
      </c>
      <c r="AB122" s="267"/>
      <c r="AC122" s="267"/>
      <c r="AE122" s="177" t="s">
        <v>31754</v>
      </c>
      <c r="AF122" s="131">
        <v>1.89</v>
      </c>
      <c r="AG122" s="131">
        <f t="shared" si="100"/>
        <v>0</v>
      </c>
      <c r="AI122" s="131">
        <v>6</v>
      </c>
      <c r="AJ122" s="131">
        <f t="shared" si="101"/>
        <v>0</v>
      </c>
    </row>
    <row r="123" spans="1:36" ht="18" customHeight="1">
      <c r="A123" s="123" t="s">
        <v>31755</v>
      </c>
      <c r="B123" s="123" t="s">
        <v>28692</v>
      </c>
      <c r="C123" s="123" t="s">
        <v>31658</v>
      </c>
      <c r="D123" s="1105" t="s">
        <v>31756</v>
      </c>
      <c r="E123" s="131">
        <v>1</v>
      </c>
      <c r="F123" s="131">
        <f t="shared" si="92"/>
        <v>0</v>
      </c>
      <c r="G123" s="813">
        <v>110</v>
      </c>
      <c r="H123" s="481">
        <f t="shared" si="93"/>
        <v>0</v>
      </c>
      <c r="I123" s="125">
        <f t="shared" si="94"/>
        <v>110</v>
      </c>
      <c r="J123" s="255">
        <f t="shared" si="95"/>
        <v>0</v>
      </c>
      <c r="K123" s="130"/>
      <c r="L123" s="252"/>
      <c r="M123" s="490"/>
      <c r="N123" s="253"/>
      <c r="O123" s="129"/>
      <c r="P123" s="256"/>
      <c r="Q123" s="254"/>
      <c r="R123" s="257"/>
      <c r="S123" s="270"/>
      <c r="V123" s="81">
        <f t="shared" si="96"/>
        <v>0</v>
      </c>
      <c r="W123" s="81">
        <f t="shared" si="97"/>
        <v>0</v>
      </c>
      <c r="X123" s="81">
        <f t="shared" si="98"/>
        <v>0</v>
      </c>
      <c r="Y123" s="81">
        <f t="shared" si="99"/>
        <v>0</v>
      </c>
      <c r="Z123" s="267"/>
      <c r="AA123" s="267"/>
      <c r="AB123" s="267">
        <v>1</v>
      </c>
      <c r="AC123" s="267"/>
      <c r="AE123" s="177" t="s">
        <v>31757</v>
      </c>
      <c r="AF123" s="131">
        <v>2.84</v>
      </c>
      <c r="AG123" s="131">
        <f t="shared" si="100"/>
        <v>0</v>
      </c>
      <c r="AI123" s="131">
        <v>10</v>
      </c>
      <c r="AJ123" s="131">
        <f t="shared" si="101"/>
        <v>0</v>
      </c>
    </row>
    <row r="124" spans="1:36" ht="51" customHeight="1">
      <c r="A124" s="217" t="s">
        <v>0</v>
      </c>
      <c r="B124" s="217" t="s">
        <v>28839</v>
      </c>
      <c r="C124" s="217" t="s">
        <v>31758</v>
      </c>
      <c r="D124" s="249" t="s">
        <v>31758</v>
      </c>
      <c r="G124" s="812"/>
      <c r="H124" s="482"/>
      <c r="I124" s="250"/>
      <c r="J124" s="247"/>
      <c r="K124" s="247"/>
      <c r="L124" s="69"/>
      <c r="M124" s="69"/>
      <c r="N124" s="69"/>
      <c r="O124" s="69"/>
      <c r="P124" s="69"/>
      <c r="Q124" s="69"/>
      <c r="R124" s="69"/>
      <c r="S124" s="69"/>
      <c r="V124" s="200" t="s">
        <v>28779</v>
      </c>
      <c r="W124" s="200" t="s">
        <v>28780</v>
      </c>
      <c r="X124" s="200" t="s">
        <v>28781</v>
      </c>
      <c r="Y124" s="200" t="s">
        <v>28782</v>
      </c>
      <c r="Z124" s="159" t="s">
        <v>28779</v>
      </c>
      <c r="AA124" s="159" t="s">
        <v>28780</v>
      </c>
      <c r="AB124" s="159" t="s">
        <v>28781</v>
      </c>
      <c r="AC124" s="159" t="s">
        <v>28782</v>
      </c>
      <c r="AE124" s="1031" t="s">
        <v>31500</v>
      </c>
      <c r="AF124" s="200" t="s">
        <v>31501</v>
      </c>
      <c r="AG124" s="200" t="s">
        <v>31502</v>
      </c>
      <c r="AI124" s="265" t="s">
        <v>30007</v>
      </c>
      <c r="AJ124" s="200" t="s">
        <v>29704</v>
      </c>
    </row>
    <row r="125" spans="1:36" ht="18" customHeight="1">
      <c r="A125" s="123" t="s">
        <v>31759</v>
      </c>
      <c r="B125" s="123" t="s">
        <v>28693</v>
      </c>
      <c r="C125" s="123" t="s">
        <v>31758</v>
      </c>
      <c r="D125" s="123" t="s">
        <v>31760</v>
      </c>
      <c r="E125" s="131">
        <v>1</v>
      </c>
      <c r="F125" s="131">
        <f t="shared" ref="F125:F138" si="102">SUM(K125:S125)</f>
        <v>0</v>
      </c>
      <c r="G125" s="790">
        <v>300</v>
      </c>
      <c r="H125" s="481">
        <f t="shared" ref="H125:H138" si="103">$G$5</f>
        <v>0</v>
      </c>
      <c r="I125" s="125">
        <f t="shared" ref="I125:I138" si="104">G125*((1-H125))</f>
        <v>300</v>
      </c>
      <c r="J125" s="136">
        <f t="shared" ref="J125:J138" si="105">I125*F125</f>
        <v>0</v>
      </c>
      <c r="K125" s="130"/>
      <c r="L125" s="252"/>
      <c r="M125" s="490"/>
      <c r="N125" s="253"/>
      <c r="O125" s="129"/>
      <c r="P125" s="256"/>
      <c r="Q125" s="254"/>
      <c r="R125" s="257"/>
      <c r="S125" s="270"/>
      <c r="V125" s="81">
        <f t="shared" ref="V125:V138" si="106">Z125*$F125</f>
        <v>0</v>
      </c>
      <c r="W125" s="81">
        <f t="shared" ref="W125:W138" si="107">AA125*$F125</f>
        <v>0</v>
      </c>
      <c r="X125" s="81">
        <f t="shared" ref="X125:X138" si="108">AB125*$F125</f>
        <v>0</v>
      </c>
      <c r="Y125" s="81">
        <f t="shared" ref="Y125:Y138" si="109">AC125*$F125</f>
        <v>0</v>
      </c>
      <c r="Z125" s="267"/>
      <c r="AA125" s="267"/>
      <c r="AB125" s="267"/>
      <c r="AC125" s="267">
        <v>1</v>
      </c>
      <c r="AE125" s="177" t="s">
        <v>31761</v>
      </c>
      <c r="AF125" s="131">
        <v>16.079999999999998</v>
      </c>
      <c r="AG125" s="131">
        <f>F126*AF125</f>
        <v>0</v>
      </c>
      <c r="AI125" s="131">
        <v>12</v>
      </c>
      <c r="AJ125" s="131">
        <f t="shared" ref="AJ125:AJ138" si="110">AI125*F125</f>
        <v>0</v>
      </c>
    </row>
    <row r="126" spans="1:36" ht="18" customHeight="1">
      <c r="A126" s="123" t="s">
        <v>31762</v>
      </c>
      <c r="B126" s="123" t="s">
        <v>28694</v>
      </c>
      <c r="C126" s="123" t="s">
        <v>31758</v>
      </c>
      <c r="D126" s="123" t="s">
        <v>31763</v>
      </c>
      <c r="E126" s="131">
        <v>1</v>
      </c>
      <c r="F126" s="131">
        <f t="shared" si="102"/>
        <v>0</v>
      </c>
      <c r="G126" s="792">
        <v>270</v>
      </c>
      <c r="H126" s="481">
        <f t="shared" si="103"/>
        <v>0</v>
      </c>
      <c r="I126" s="125">
        <f t="shared" si="104"/>
        <v>270</v>
      </c>
      <c r="J126" s="136">
        <f t="shared" si="105"/>
        <v>0</v>
      </c>
      <c r="K126" s="130"/>
      <c r="L126" s="252"/>
      <c r="M126" s="490"/>
      <c r="N126" s="253"/>
      <c r="O126" s="129"/>
      <c r="P126" s="256"/>
      <c r="Q126" s="254"/>
      <c r="R126" s="257"/>
      <c r="S126" s="270"/>
      <c r="V126" s="81">
        <f t="shared" si="106"/>
        <v>0</v>
      </c>
      <c r="W126" s="81">
        <f t="shared" si="107"/>
        <v>0</v>
      </c>
      <c r="X126" s="81">
        <f t="shared" si="108"/>
        <v>0</v>
      </c>
      <c r="Y126" s="81">
        <f t="shared" si="109"/>
        <v>0</v>
      </c>
      <c r="Z126" s="267"/>
      <c r="AA126" s="267"/>
      <c r="AB126" s="267"/>
      <c r="AC126" s="267">
        <v>1</v>
      </c>
      <c r="AE126" s="177" t="s">
        <v>31764</v>
      </c>
      <c r="AF126" s="131">
        <v>8.0399999999999991</v>
      </c>
      <c r="AG126" s="131">
        <f t="shared" ref="AG126:AG138" si="111">F126*AF126</f>
        <v>0</v>
      </c>
      <c r="AI126" s="131">
        <v>10</v>
      </c>
      <c r="AJ126" s="131">
        <f t="shared" si="110"/>
        <v>0</v>
      </c>
    </row>
    <row r="127" spans="1:36" ht="18" customHeight="1">
      <c r="A127" s="123" t="s">
        <v>31765</v>
      </c>
      <c r="B127" s="123" t="s">
        <v>28695</v>
      </c>
      <c r="C127" s="123" t="s">
        <v>31758</v>
      </c>
      <c r="D127" s="123" t="s">
        <v>31766</v>
      </c>
      <c r="E127" s="131">
        <v>1</v>
      </c>
      <c r="F127" s="131">
        <f t="shared" si="102"/>
        <v>0</v>
      </c>
      <c r="G127" s="790">
        <v>300</v>
      </c>
      <c r="H127" s="481">
        <f t="shared" si="103"/>
        <v>0</v>
      </c>
      <c r="I127" s="125">
        <f t="shared" si="104"/>
        <v>300</v>
      </c>
      <c r="J127" s="136">
        <f t="shared" si="105"/>
        <v>0</v>
      </c>
      <c r="K127" s="130"/>
      <c r="L127" s="252"/>
      <c r="M127" s="490"/>
      <c r="N127" s="253"/>
      <c r="O127" s="129"/>
      <c r="P127" s="256"/>
      <c r="Q127" s="254"/>
      <c r="R127" s="257"/>
      <c r="S127" s="270"/>
      <c r="V127" s="81">
        <f t="shared" si="106"/>
        <v>0</v>
      </c>
      <c r="W127" s="81">
        <f t="shared" si="107"/>
        <v>0</v>
      </c>
      <c r="X127" s="81">
        <f t="shared" si="108"/>
        <v>0</v>
      </c>
      <c r="Y127" s="81">
        <f t="shared" si="109"/>
        <v>0</v>
      </c>
      <c r="Z127" s="267"/>
      <c r="AA127" s="267"/>
      <c r="AB127" s="267"/>
      <c r="AC127" s="267">
        <v>1</v>
      </c>
      <c r="AE127" s="177" t="s">
        <v>31767</v>
      </c>
      <c r="AF127" s="131">
        <v>12.06</v>
      </c>
      <c r="AG127" s="131">
        <f t="shared" si="111"/>
        <v>0</v>
      </c>
      <c r="AI127" s="131">
        <v>10</v>
      </c>
      <c r="AJ127" s="131">
        <f t="shared" si="110"/>
        <v>0</v>
      </c>
    </row>
    <row r="128" spans="1:36" ht="18" customHeight="1">
      <c r="A128" s="123" t="s">
        <v>31768</v>
      </c>
      <c r="B128" s="123" t="s">
        <v>28696</v>
      </c>
      <c r="C128" s="123" t="s">
        <v>31758</v>
      </c>
      <c r="D128" s="123" t="s">
        <v>31769</v>
      </c>
      <c r="E128" s="131">
        <v>1</v>
      </c>
      <c r="F128" s="131">
        <f t="shared" si="102"/>
        <v>0</v>
      </c>
      <c r="G128" s="792">
        <v>200</v>
      </c>
      <c r="H128" s="481">
        <f t="shared" si="103"/>
        <v>0</v>
      </c>
      <c r="I128" s="125">
        <f t="shared" si="104"/>
        <v>200</v>
      </c>
      <c r="J128" s="136">
        <f t="shared" si="105"/>
        <v>0</v>
      </c>
      <c r="K128" s="130"/>
      <c r="L128" s="252"/>
      <c r="M128" s="490"/>
      <c r="N128" s="253"/>
      <c r="O128" s="129"/>
      <c r="P128" s="256"/>
      <c r="Q128" s="254"/>
      <c r="R128" s="257"/>
      <c r="S128" s="270"/>
      <c r="V128" s="81">
        <f t="shared" si="106"/>
        <v>0</v>
      </c>
      <c r="W128" s="81">
        <f t="shared" si="107"/>
        <v>0</v>
      </c>
      <c r="X128" s="81">
        <f t="shared" si="108"/>
        <v>0</v>
      </c>
      <c r="Y128" s="81">
        <f t="shared" si="109"/>
        <v>0</v>
      </c>
      <c r="Z128" s="267"/>
      <c r="AA128" s="267"/>
      <c r="AB128" s="267"/>
      <c r="AC128" s="267">
        <v>1</v>
      </c>
      <c r="AE128" s="177" t="s">
        <v>31770</v>
      </c>
      <c r="AF128" s="131">
        <v>6.7</v>
      </c>
      <c r="AG128" s="131">
        <f t="shared" si="111"/>
        <v>0</v>
      </c>
      <c r="AI128" s="131">
        <v>6</v>
      </c>
      <c r="AJ128" s="131">
        <f t="shared" si="110"/>
        <v>0</v>
      </c>
    </row>
    <row r="129" spans="1:36" ht="18" customHeight="1">
      <c r="A129" s="123" t="s">
        <v>31771</v>
      </c>
      <c r="B129" s="123" t="s">
        <v>28697</v>
      </c>
      <c r="C129" s="123" t="s">
        <v>31758</v>
      </c>
      <c r="D129" s="123" t="s">
        <v>31772</v>
      </c>
      <c r="E129" s="131">
        <v>1</v>
      </c>
      <c r="F129" s="131">
        <f t="shared" si="102"/>
        <v>0</v>
      </c>
      <c r="G129" s="792">
        <v>200</v>
      </c>
      <c r="H129" s="481">
        <f t="shared" si="103"/>
        <v>0</v>
      </c>
      <c r="I129" s="125">
        <f t="shared" si="104"/>
        <v>200</v>
      </c>
      <c r="J129" s="136">
        <f t="shared" si="105"/>
        <v>0</v>
      </c>
      <c r="K129" s="130"/>
      <c r="L129" s="252"/>
      <c r="M129" s="490"/>
      <c r="N129" s="253"/>
      <c r="O129" s="129"/>
      <c r="P129" s="256"/>
      <c r="Q129" s="254"/>
      <c r="R129" s="257"/>
      <c r="S129" s="270"/>
      <c r="V129" s="81">
        <f t="shared" si="106"/>
        <v>0</v>
      </c>
      <c r="W129" s="81">
        <f t="shared" si="107"/>
        <v>0</v>
      </c>
      <c r="X129" s="81">
        <f t="shared" si="108"/>
        <v>0</v>
      </c>
      <c r="Y129" s="81">
        <f t="shared" si="109"/>
        <v>0</v>
      </c>
      <c r="Z129" s="267"/>
      <c r="AA129" s="267"/>
      <c r="AB129" s="267"/>
      <c r="AC129" s="267">
        <v>1</v>
      </c>
      <c r="AE129" s="177" t="s">
        <v>31773</v>
      </c>
      <c r="AF129" s="131">
        <v>6.7</v>
      </c>
      <c r="AG129" s="131">
        <f t="shared" si="111"/>
        <v>0</v>
      </c>
      <c r="AI129" s="131">
        <v>6</v>
      </c>
      <c r="AJ129" s="131">
        <f t="shared" si="110"/>
        <v>0</v>
      </c>
    </row>
    <row r="130" spans="1:36" ht="18" customHeight="1">
      <c r="A130" s="123" t="s">
        <v>31774</v>
      </c>
      <c r="B130" s="123" t="s">
        <v>28698</v>
      </c>
      <c r="C130" s="123" t="s">
        <v>31758</v>
      </c>
      <c r="D130" s="123" t="s">
        <v>31775</v>
      </c>
      <c r="E130" s="131">
        <v>1</v>
      </c>
      <c r="F130" s="131">
        <f t="shared" si="102"/>
        <v>0</v>
      </c>
      <c r="G130" s="792">
        <v>250</v>
      </c>
      <c r="H130" s="481">
        <f t="shared" si="103"/>
        <v>0</v>
      </c>
      <c r="I130" s="125">
        <f t="shared" si="104"/>
        <v>250</v>
      </c>
      <c r="J130" s="136">
        <f t="shared" si="105"/>
        <v>0</v>
      </c>
      <c r="K130" s="130"/>
      <c r="L130" s="252"/>
      <c r="M130" s="490"/>
      <c r="N130" s="253"/>
      <c r="O130" s="129"/>
      <c r="P130" s="256"/>
      <c r="Q130" s="254"/>
      <c r="R130" s="257"/>
      <c r="S130" s="270"/>
      <c r="V130" s="81">
        <f t="shared" si="106"/>
        <v>0</v>
      </c>
      <c r="W130" s="81">
        <f t="shared" si="107"/>
        <v>0</v>
      </c>
      <c r="X130" s="81">
        <f t="shared" si="108"/>
        <v>0</v>
      </c>
      <c r="Y130" s="81">
        <f t="shared" si="109"/>
        <v>0</v>
      </c>
      <c r="Z130" s="267"/>
      <c r="AA130" s="267"/>
      <c r="AB130" s="267"/>
      <c r="AC130" s="267">
        <v>1</v>
      </c>
      <c r="AE130" s="177" t="s">
        <v>31776</v>
      </c>
      <c r="AF130" s="131">
        <v>9.3800000000000008</v>
      </c>
      <c r="AG130" s="131">
        <f t="shared" si="111"/>
        <v>0</v>
      </c>
      <c r="AI130" s="131">
        <v>6</v>
      </c>
      <c r="AJ130" s="131">
        <f t="shared" si="110"/>
        <v>0</v>
      </c>
    </row>
    <row r="131" spans="1:36" ht="18" customHeight="1">
      <c r="A131" s="123" t="s">
        <v>31777</v>
      </c>
      <c r="B131" s="123" t="s">
        <v>28699</v>
      </c>
      <c r="C131" s="123" t="s">
        <v>31758</v>
      </c>
      <c r="D131" s="123" t="s">
        <v>31778</v>
      </c>
      <c r="E131" s="131">
        <v>1</v>
      </c>
      <c r="F131" s="131">
        <f t="shared" si="102"/>
        <v>0</v>
      </c>
      <c r="G131" s="792">
        <v>250</v>
      </c>
      <c r="H131" s="481">
        <f t="shared" si="103"/>
        <v>0</v>
      </c>
      <c r="I131" s="125">
        <f t="shared" si="104"/>
        <v>250</v>
      </c>
      <c r="J131" s="136">
        <f t="shared" si="105"/>
        <v>0</v>
      </c>
      <c r="K131" s="130"/>
      <c r="L131" s="252"/>
      <c r="M131" s="490"/>
      <c r="N131" s="253"/>
      <c r="O131" s="129"/>
      <c r="P131" s="256"/>
      <c r="Q131" s="254"/>
      <c r="R131" s="257"/>
      <c r="S131" s="270"/>
      <c r="V131" s="81">
        <f t="shared" si="106"/>
        <v>0</v>
      </c>
      <c r="W131" s="81">
        <f t="shared" si="107"/>
        <v>0</v>
      </c>
      <c r="X131" s="81">
        <f t="shared" si="108"/>
        <v>0</v>
      </c>
      <c r="Y131" s="81">
        <f t="shared" si="109"/>
        <v>0</v>
      </c>
      <c r="Z131" s="267"/>
      <c r="AA131" s="267"/>
      <c r="AB131" s="267"/>
      <c r="AC131" s="267">
        <v>1</v>
      </c>
      <c r="AE131" s="177" t="s">
        <v>31779</v>
      </c>
      <c r="AF131" s="131">
        <v>9.3800000000000008</v>
      </c>
      <c r="AG131" s="131">
        <f t="shared" si="111"/>
        <v>0</v>
      </c>
      <c r="AI131" s="131">
        <v>10</v>
      </c>
      <c r="AJ131" s="131">
        <f t="shared" si="110"/>
        <v>0</v>
      </c>
    </row>
    <row r="132" spans="1:36" ht="18" customHeight="1">
      <c r="A132" s="123" t="s">
        <v>31780</v>
      </c>
      <c r="B132" s="123" t="s">
        <v>28700</v>
      </c>
      <c r="C132" s="123" t="s">
        <v>31758</v>
      </c>
      <c r="D132" s="123" t="s">
        <v>31781</v>
      </c>
      <c r="E132" s="131">
        <v>1</v>
      </c>
      <c r="F132" s="131">
        <f t="shared" si="102"/>
        <v>0</v>
      </c>
      <c r="G132" s="790">
        <v>300</v>
      </c>
      <c r="H132" s="481">
        <f t="shared" si="103"/>
        <v>0</v>
      </c>
      <c r="I132" s="125">
        <f t="shared" si="104"/>
        <v>300</v>
      </c>
      <c r="J132" s="136">
        <f t="shared" si="105"/>
        <v>0</v>
      </c>
      <c r="K132" s="130"/>
      <c r="L132" s="252"/>
      <c r="M132" s="490"/>
      <c r="N132" s="253"/>
      <c r="O132" s="129"/>
      <c r="P132" s="256"/>
      <c r="Q132" s="254"/>
      <c r="R132" s="257"/>
      <c r="S132" s="270"/>
      <c r="V132" s="81">
        <f t="shared" si="106"/>
        <v>0</v>
      </c>
      <c r="W132" s="81">
        <f t="shared" si="107"/>
        <v>0</v>
      </c>
      <c r="X132" s="81">
        <f t="shared" si="108"/>
        <v>0</v>
      </c>
      <c r="Y132" s="81">
        <f t="shared" si="109"/>
        <v>0</v>
      </c>
      <c r="Z132" s="267"/>
      <c r="AA132" s="267"/>
      <c r="AB132" s="267"/>
      <c r="AC132" s="267">
        <v>1</v>
      </c>
      <c r="AE132" s="177" t="s">
        <v>31782</v>
      </c>
      <c r="AF132" s="131">
        <v>17.687999999999999</v>
      </c>
      <c r="AG132" s="131">
        <f t="shared" si="111"/>
        <v>0</v>
      </c>
      <c r="AI132" s="131">
        <v>11</v>
      </c>
      <c r="AJ132" s="131">
        <f t="shared" si="110"/>
        <v>0</v>
      </c>
    </row>
    <row r="133" spans="1:36" ht="18" customHeight="1">
      <c r="A133" s="123" t="s">
        <v>31783</v>
      </c>
      <c r="B133" s="123" t="s">
        <v>28701</v>
      </c>
      <c r="C133" s="123" t="s">
        <v>31758</v>
      </c>
      <c r="D133" s="123" t="s">
        <v>31784</v>
      </c>
      <c r="E133" s="131">
        <v>1</v>
      </c>
      <c r="F133" s="131">
        <f t="shared" si="102"/>
        <v>0</v>
      </c>
      <c r="G133" s="790">
        <v>300</v>
      </c>
      <c r="H133" s="481">
        <f t="shared" si="103"/>
        <v>0</v>
      </c>
      <c r="I133" s="125">
        <f t="shared" si="104"/>
        <v>300</v>
      </c>
      <c r="J133" s="136">
        <f t="shared" si="105"/>
        <v>0</v>
      </c>
      <c r="K133" s="130"/>
      <c r="L133" s="252"/>
      <c r="M133" s="490"/>
      <c r="N133" s="253"/>
      <c r="O133" s="129"/>
      <c r="P133" s="256"/>
      <c r="Q133" s="254"/>
      <c r="R133" s="257"/>
      <c r="S133" s="270"/>
      <c r="V133" s="81">
        <f t="shared" si="106"/>
        <v>0</v>
      </c>
      <c r="W133" s="81">
        <f t="shared" si="107"/>
        <v>0</v>
      </c>
      <c r="X133" s="81">
        <f t="shared" si="108"/>
        <v>0</v>
      </c>
      <c r="Y133" s="81">
        <f t="shared" si="109"/>
        <v>0</v>
      </c>
      <c r="Z133" s="267"/>
      <c r="AA133" s="267"/>
      <c r="AB133" s="267"/>
      <c r="AC133" s="267">
        <v>1</v>
      </c>
      <c r="AE133" s="177" t="s">
        <v>31785</v>
      </c>
      <c r="AF133" s="131">
        <v>17.420000000000002</v>
      </c>
      <c r="AG133" s="131">
        <f t="shared" si="111"/>
        <v>0</v>
      </c>
      <c r="AI133" s="131">
        <v>10</v>
      </c>
      <c r="AJ133" s="131">
        <f t="shared" si="110"/>
        <v>0</v>
      </c>
    </row>
    <row r="134" spans="1:36" ht="18" customHeight="1">
      <c r="A134" s="123" t="s">
        <v>31786</v>
      </c>
      <c r="B134" s="123" t="s">
        <v>28702</v>
      </c>
      <c r="C134" s="123" t="s">
        <v>31758</v>
      </c>
      <c r="D134" s="123" t="s">
        <v>31787</v>
      </c>
      <c r="E134" s="131">
        <v>1</v>
      </c>
      <c r="F134" s="131">
        <f t="shared" si="102"/>
        <v>0</v>
      </c>
      <c r="G134" s="790">
        <v>300</v>
      </c>
      <c r="H134" s="481">
        <f t="shared" si="103"/>
        <v>0</v>
      </c>
      <c r="I134" s="125">
        <f t="shared" si="104"/>
        <v>300</v>
      </c>
      <c r="J134" s="136">
        <f t="shared" si="105"/>
        <v>0</v>
      </c>
      <c r="K134" s="130"/>
      <c r="L134" s="252"/>
      <c r="M134" s="490"/>
      <c r="N134" s="253"/>
      <c r="O134" s="129"/>
      <c r="P134" s="256"/>
      <c r="Q134" s="254"/>
      <c r="R134" s="257"/>
      <c r="S134" s="270"/>
      <c r="V134" s="81">
        <f t="shared" si="106"/>
        <v>0</v>
      </c>
      <c r="W134" s="81">
        <f t="shared" si="107"/>
        <v>0</v>
      </c>
      <c r="X134" s="81">
        <f t="shared" si="108"/>
        <v>0</v>
      </c>
      <c r="Y134" s="81">
        <f t="shared" si="109"/>
        <v>0</v>
      </c>
      <c r="Z134" s="267"/>
      <c r="AA134" s="267"/>
      <c r="AB134" s="267"/>
      <c r="AC134" s="267">
        <v>1</v>
      </c>
      <c r="AE134" s="177" t="s">
        <v>31788</v>
      </c>
      <c r="AF134" s="131">
        <v>13.4</v>
      </c>
      <c r="AG134" s="131">
        <f t="shared" si="111"/>
        <v>0</v>
      </c>
      <c r="AI134" s="131">
        <v>11</v>
      </c>
      <c r="AJ134" s="131">
        <f t="shared" si="110"/>
        <v>0</v>
      </c>
    </row>
    <row r="135" spans="1:36" ht="18" customHeight="1">
      <c r="A135" s="123" t="s">
        <v>31789</v>
      </c>
      <c r="B135" s="123" t="s">
        <v>28703</v>
      </c>
      <c r="C135" s="123" t="s">
        <v>31758</v>
      </c>
      <c r="D135" s="123" t="s">
        <v>31790</v>
      </c>
      <c r="E135" s="131">
        <v>1</v>
      </c>
      <c r="F135" s="131">
        <f t="shared" si="102"/>
        <v>0</v>
      </c>
      <c r="G135" s="790">
        <v>350</v>
      </c>
      <c r="H135" s="481">
        <f t="shared" si="103"/>
        <v>0</v>
      </c>
      <c r="I135" s="125">
        <f t="shared" si="104"/>
        <v>350</v>
      </c>
      <c r="J135" s="136">
        <f t="shared" si="105"/>
        <v>0</v>
      </c>
      <c r="K135" s="130"/>
      <c r="L135" s="252"/>
      <c r="M135" s="490"/>
      <c r="N135" s="253"/>
      <c r="O135" s="129"/>
      <c r="P135" s="256"/>
      <c r="Q135" s="254"/>
      <c r="R135" s="257"/>
      <c r="S135" s="270"/>
      <c r="V135" s="81">
        <f t="shared" si="106"/>
        <v>0</v>
      </c>
      <c r="W135" s="81">
        <f t="shared" si="107"/>
        <v>0</v>
      </c>
      <c r="X135" s="81">
        <f t="shared" si="108"/>
        <v>0</v>
      </c>
      <c r="Y135" s="81">
        <f t="shared" si="109"/>
        <v>0</v>
      </c>
      <c r="Z135" s="267"/>
      <c r="AA135" s="267"/>
      <c r="AB135" s="267"/>
      <c r="AC135" s="267">
        <v>1</v>
      </c>
      <c r="AE135" s="177" t="s">
        <v>31791</v>
      </c>
      <c r="AF135" s="131">
        <v>14.74</v>
      </c>
      <c r="AG135" s="131">
        <f t="shared" si="111"/>
        <v>0</v>
      </c>
      <c r="AI135" s="131">
        <v>11</v>
      </c>
      <c r="AJ135" s="131">
        <f t="shared" si="110"/>
        <v>0</v>
      </c>
    </row>
    <row r="136" spans="1:36" ht="18" customHeight="1">
      <c r="A136" s="123" t="s">
        <v>31792</v>
      </c>
      <c r="B136" s="123" t="s">
        <v>28704</v>
      </c>
      <c r="C136" s="123" t="s">
        <v>31758</v>
      </c>
      <c r="D136" s="123" t="s">
        <v>31793</v>
      </c>
      <c r="E136" s="131">
        <v>1</v>
      </c>
      <c r="F136" s="131">
        <f t="shared" si="102"/>
        <v>0</v>
      </c>
      <c r="G136" s="792">
        <v>300</v>
      </c>
      <c r="H136" s="481">
        <f t="shared" si="103"/>
        <v>0</v>
      </c>
      <c r="I136" s="125">
        <f t="shared" si="104"/>
        <v>300</v>
      </c>
      <c r="J136" s="136">
        <f t="shared" si="105"/>
        <v>0</v>
      </c>
      <c r="K136" s="130"/>
      <c r="L136" s="252"/>
      <c r="M136" s="490"/>
      <c r="N136" s="253"/>
      <c r="O136" s="129"/>
      <c r="P136" s="256"/>
      <c r="Q136" s="254"/>
      <c r="R136" s="257"/>
      <c r="S136" s="270"/>
      <c r="V136" s="81">
        <f t="shared" si="106"/>
        <v>0</v>
      </c>
      <c r="W136" s="81">
        <f t="shared" si="107"/>
        <v>0</v>
      </c>
      <c r="X136" s="81">
        <f t="shared" si="108"/>
        <v>0</v>
      </c>
      <c r="Y136" s="81">
        <f t="shared" si="109"/>
        <v>0</v>
      </c>
      <c r="Z136" s="267"/>
      <c r="AA136" s="267"/>
      <c r="AB136" s="267"/>
      <c r="AC136" s="267">
        <v>1</v>
      </c>
      <c r="AE136" s="177" t="s">
        <v>31794</v>
      </c>
      <c r="AF136" s="131">
        <v>10.72</v>
      </c>
      <c r="AG136" s="131">
        <f t="shared" si="111"/>
        <v>0</v>
      </c>
      <c r="AI136" s="131">
        <v>8</v>
      </c>
      <c r="AJ136" s="131">
        <f t="shared" si="110"/>
        <v>0</v>
      </c>
    </row>
    <row r="137" spans="1:36" ht="18" customHeight="1">
      <c r="A137" s="123" t="s">
        <v>31795</v>
      </c>
      <c r="B137" s="123" t="s">
        <v>28705</v>
      </c>
      <c r="C137" s="123" t="s">
        <v>31758</v>
      </c>
      <c r="D137" s="123" t="s">
        <v>31796</v>
      </c>
      <c r="E137" s="131">
        <v>1</v>
      </c>
      <c r="F137" s="131">
        <f t="shared" si="102"/>
        <v>0</v>
      </c>
      <c r="G137" s="792">
        <v>350</v>
      </c>
      <c r="H137" s="481">
        <f t="shared" si="103"/>
        <v>0</v>
      </c>
      <c r="I137" s="125">
        <f t="shared" si="104"/>
        <v>350</v>
      </c>
      <c r="J137" s="136">
        <f t="shared" si="105"/>
        <v>0</v>
      </c>
      <c r="K137" s="130"/>
      <c r="L137" s="252"/>
      <c r="M137" s="490"/>
      <c r="N137" s="253"/>
      <c r="O137" s="129"/>
      <c r="P137" s="256"/>
      <c r="Q137" s="254"/>
      <c r="R137" s="257"/>
      <c r="S137" s="270"/>
      <c r="V137" s="81">
        <f t="shared" si="106"/>
        <v>0</v>
      </c>
      <c r="W137" s="81">
        <f t="shared" si="107"/>
        <v>0</v>
      </c>
      <c r="X137" s="81">
        <f t="shared" si="108"/>
        <v>0</v>
      </c>
      <c r="Y137" s="81">
        <f t="shared" si="109"/>
        <v>0</v>
      </c>
      <c r="Z137" s="267"/>
      <c r="AA137" s="267"/>
      <c r="AB137" s="267"/>
      <c r="AC137" s="267">
        <v>1</v>
      </c>
      <c r="AE137" s="177" t="s">
        <v>31797</v>
      </c>
      <c r="AF137" s="131">
        <v>10.72</v>
      </c>
      <c r="AG137" s="131">
        <f t="shared" si="111"/>
        <v>0</v>
      </c>
      <c r="AI137" s="131">
        <v>7</v>
      </c>
      <c r="AJ137" s="131">
        <f t="shared" si="110"/>
        <v>0</v>
      </c>
    </row>
    <row r="138" spans="1:36" ht="18" customHeight="1">
      <c r="A138" s="123" t="s">
        <v>31798</v>
      </c>
      <c r="B138" s="123" t="s">
        <v>28706</v>
      </c>
      <c r="C138" s="123" t="s">
        <v>31758</v>
      </c>
      <c r="D138" s="123" t="s">
        <v>31799</v>
      </c>
      <c r="E138" s="131">
        <v>1</v>
      </c>
      <c r="F138" s="131">
        <f t="shared" si="102"/>
        <v>0</v>
      </c>
      <c r="G138" s="790">
        <v>350</v>
      </c>
      <c r="H138" s="481">
        <f t="shared" si="103"/>
        <v>0</v>
      </c>
      <c r="I138" s="125">
        <f t="shared" si="104"/>
        <v>350</v>
      </c>
      <c r="J138" s="136">
        <f t="shared" si="105"/>
        <v>0</v>
      </c>
      <c r="K138" s="130"/>
      <c r="L138" s="252"/>
      <c r="M138" s="490"/>
      <c r="N138" s="253"/>
      <c r="O138" s="129"/>
      <c r="P138" s="256"/>
      <c r="Q138" s="254"/>
      <c r="R138" s="257"/>
      <c r="S138" s="270"/>
      <c r="V138" s="81">
        <f t="shared" si="106"/>
        <v>0</v>
      </c>
      <c r="W138" s="81">
        <f t="shared" si="107"/>
        <v>0</v>
      </c>
      <c r="X138" s="81">
        <f t="shared" si="108"/>
        <v>0</v>
      </c>
      <c r="Y138" s="81">
        <f t="shared" si="109"/>
        <v>0</v>
      </c>
      <c r="Z138" s="267"/>
      <c r="AA138" s="267"/>
      <c r="AB138" s="267"/>
      <c r="AC138" s="267">
        <v>1</v>
      </c>
      <c r="AE138" s="177" t="s">
        <v>31800</v>
      </c>
      <c r="AF138" s="131">
        <v>14.74</v>
      </c>
      <c r="AG138" s="131">
        <f t="shared" si="111"/>
        <v>0</v>
      </c>
      <c r="AI138" s="131">
        <v>10</v>
      </c>
      <c r="AJ138" s="131">
        <f t="shared" si="110"/>
        <v>0</v>
      </c>
    </row>
    <row r="139" spans="1:36" ht="51" customHeight="1">
      <c r="A139" s="217" t="s">
        <v>0</v>
      </c>
      <c r="B139" s="217" t="s">
        <v>28839</v>
      </c>
      <c r="C139" s="217" t="s">
        <v>31801</v>
      </c>
      <c r="D139" s="249" t="s">
        <v>31801</v>
      </c>
      <c r="G139" s="812"/>
      <c r="H139" s="482"/>
      <c r="I139" s="250"/>
      <c r="J139" s="247"/>
      <c r="K139" s="247"/>
      <c r="L139" s="69"/>
      <c r="M139" s="69"/>
      <c r="N139" s="69"/>
      <c r="O139" s="69"/>
      <c r="P139" s="69"/>
      <c r="Q139" s="69"/>
      <c r="R139" s="69"/>
      <c r="S139" s="69"/>
      <c r="V139" s="200" t="s">
        <v>28779</v>
      </c>
      <c r="W139" s="200" t="s">
        <v>28780</v>
      </c>
      <c r="X139" s="200" t="s">
        <v>28781</v>
      </c>
      <c r="Y139" s="200" t="s">
        <v>28782</v>
      </c>
      <c r="Z139" s="159" t="s">
        <v>28779</v>
      </c>
      <c r="AA139" s="159" t="s">
        <v>28780</v>
      </c>
      <c r="AB139" s="159" t="s">
        <v>28781</v>
      </c>
      <c r="AC139" s="159" t="s">
        <v>28782</v>
      </c>
      <c r="AE139" s="1031" t="s">
        <v>31500</v>
      </c>
      <c r="AF139" s="200" t="s">
        <v>31501</v>
      </c>
      <c r="AG139" s="200" t="s">
        <v>31502</v>
      </c>
      <c r="AI139" s="265" t="s">
        <v>30007</v>
      </c>
      <c r="AJ139" s="200" t="s">
        <v>29704</v>
      </c>
    </row>
    <row r="140" spans="1:36" ht="18" customHeight="1">
      <c r="A140" s="123" t="s">
        <v>31802</v>
      </c>
      <c r="B140" s="123" t="s">
        <v>28707</v>
      </c>
      <c r="C140" s="123" t="s">
        <v>31801</v>
      </c>
      <c r="D140" s="123" t="s">
        <v>31803</v>
      </c>
      <c r="E140" s="131">
        <v>1</v>
      </c>
      <c r="F140" s="131">
        <f>SUM(K140:S140)</f>
        <v>0</v>
      </c>
      <c r="G140" s="813">
        <v>140</v>
      </c>
      <c r="H140" s="481">
        <f>$G$5</f>
        <v>0</v>
      </c>
      <c r="I140" s="125">
        <f>G140*((1-H140))</f>
        <v>140</v>
      </c>
      <c r="J140" s="136">
        <f>I140*F140</f>
        <v>0</v>
      </c>
      <c r="K140" s="130"/>
      <c r="L140" s="252"/>
      <c r="M140" s="490"/>
      <c r="N140" s="253"/>
      <c r="O140" s="129"/>
      <c r="P140" s="256"/>
      <c r="Q140" s="254"/>
      <c r="R140" s="257"/>
      <c r="S140" s="270"/>
      <c r="V140" s="81">
        <f t="shared" ref="V140:Y142" si="112">Z140*$F140</f>
        <v>0</v>
      </c>
      <c r="W140" s="81">
        <f t="shared" si="112"/>
        <v>0</v>
      </c>
      <c r="X140" s="81">
        <f t="shared" si="112"/>
        <v>0</v>
      </c>
      <c r="Y140" s="81">
        <f t="shared" si="112"/>
        <v>0</v>
      </c>
      <c r="Z140" s="266">
        <v>1</v>
      </c>
      <c r="AA140" s="266"/>
      <c r="AB140" s="266"/>
      <c r="AC140" s="266"/>
      <c r="AE140" s="177" t="s">
        <v>31804</v>
      </c>
      <c r="AF140" s="131">
        <v>2.68</v>
      </c>
      <c r="AG140" s="131">
        <f>F141*AF140</f>
        <v>0</v>
      </c>
      <c r="AI140" s="131">
        <v>8</v>
      </c>
      <c r="AJ140" s="131">
        <f>AI140*F140</f>
        <v>0</v>
      </c>
    </row>
    <row r="141" spans="1:36" ht="18" customHeight="1">
      <c r="A141" s="123" t="s">
        <v>31805</v>
      </c>
      <c r="B141" s="123" t="s">
        <v>28708</v>
      </c>
      <c r="C141" s="123" t="s">
        <v>31801</v>
      </c>
      <c r="D141" s="123" t="s">
        <v>31806</v>
      </c>
      <c r="E141" s="131">
        <v>1</v>
      </c>
      <c r="F141" s="131">
        <f>SUM(K141:S141)</f>
        <v>0</v>
      </c>
      <c r="G141" s="813">
        <v>200</v>
      </c>
      <c r="H141" s="481">
        <f>$G$5</f>
        <v>0</v>
      </c>
      <c r="I141" s="125">
        <f>G141*((1-H141))</f>
        <v>200</v>
      </c>
      <c r="J141" s="136">
        <f>I141*F141</f>
        <v>0</v>
      </c>
      <c r="K141" s="130"/>
      <c r="L141" s="252"/>
      <c r="M141" s="490"/>
      <c r="N141" s="253"/>
      <c r="O141" s="129"/>
      <c r="P141" s="256"/>
      <c r="Q141" s="254"/>
      <c r="R141" s="257"/>
      <c r="S141" s="270"/>
      <c r="U141" s="92"/>
      <c r="V141" s="81">
        <f t="shared" si="112"/>
        <v>0</v>
      </c>
      <c r="W141" s="81">
        <f t="shared" si="112"/>
        <v>0</v>
      </c>
      <c r="X141" s="81">
        <f t="shared" si="112"/>
        <v>0</v>
      </c>
      <c r="Y141" s="81">
        <f t="shared" si="112"/>
        <v>0</v>
      </c>
      <c r="Z141" s="267"/>
      <c r="AA141" s="267">
        <v>1</v>
      </c>
      <c r="AB141" s="267"/>
      <c r="AC141" s="267"/>
      <c r="AD141" s="3"/>
      <c r="AE141" s="177" t="s">
        <v>31807</v>
      </c>
      <c r="AF141" s="131">
        <v>6.7</v>
      </c>
      <c r="AG141" s="131">
        <f>F142*AF141</f>
        <v>0</v>
      </c>
      <c r="AI141" s="131">
        <v>8</v>
      </c>
      <c r="AJ141" s="131">
        <f>AI141*F141</f>
        <v>0</v>
      </c>
    </row>
    <row r="142" spans="1:36" ht="18" customHeight="1">
      <c r="A142" s="168" t="s">
        <v>31808</v>
      </c>
      <c r="B142" s="1032" t="s">
        <v>28709</v>
      </c>
      <c r="C142" s="168" t="s">
        <v>31801</v>
      </c>
      <c r="D142" s="1032" t="s">
        <v>31809</v>
      </c>
      <c r="E142" s="131">
        <v>1</v>
      </c>
      <c r="F142" s="131">
        <f>SUM(K142:S142)</f>
        <v>0</v>
      </c>
      <c r="G142" s="813">
        <v>400</v>
      </c>
      <c r="H142" s="481">
        <f>$G$5</f>
        <v>0</v>
      </c>
      <c r="I142" s="125">
        <f>G142*((1-H142))</f>
        <v>400</v>
      </c>
      <c r="J142" s="136">
        <f>I142*F142</f>
        <v>0</v>
      </c>
      <c r="K142" s="130"/>
      <c r="L142" s="252"/>
      <c r="M142" s="490"/>
      <c r="N142" s="253"/>
      <c r="O142" s="129"/>
      <c r="P142" s="256"/>
      <c r="Q142" s="254"/>
      <c r="R142" s="257"/>
      <c r="S142" s="270"/>
      <c r="U142" s="92"/>
      <c r="V142" s="81">
        <f t="shared" si="112"/>
        <v>0</v>
      </c>
      <c r="W142" s="81">
        <f t="shared" si="112"/>
        <v>0</v>
      </c>
      <c r="X142" s="81">
        <f t="shared" si="112"/>
        <v>0</v>
      </c>
      <c r="Y142" s="81">
        <f t="shared" si="112"/>
        <v>0</v>
      </c>
      <c r="Z142" s="267"/>
      <c r="AA142" s="267"/>
      <c r="AB142" s="267">
        <v>1</v>
      </c>
      <c r="AC142" s="267"/>
      <c r="AD142" s="3"/>
      <c r="AE142" s="177" t="s">
        <v>31810</v>
      </c>
      <c r="AF142" s="131">
        <v>17.420000000000002</v>
      </c>
      <c r="AG142" s="131">
        <f>F143*AF142</f>
        <v>0</v>
      </c>
      <c r="AI142" s="131">
        <v>12</v>
      </c>
      <c r="AJ142" s="131">
        <f>AI142*F142</f>
        <v>0</v>
      </c>
    </row>
    <row r="143" spans="1:36" ht="15.75" customHeight="1">
      <c r="D143" s="92"/>
      <c r="G143" s="812"/>
      <c r="H143" s="482"/>
      <c r="I143" s="98"/>
      <c r="J143" s="251">
        <f>SUM(J17:J142)</f>
        <v>0</v>
      </c>
      <c r="K143" s="159">
        <f t="shared" ref="K143:S143" si="113">SUM(K17:K142)</f>
        <v>0</v>
      </c>
      <c r="L143" s="159">
        <f t="shared" si="113"/>
        <v>0</v>
      </c>
      <c r="M143" s="159">
        <f t="shared" si="113"/>
        <v>0</v>
      </c>
      <c r="N143" s="159">
        <f t="shared" si="113"/>
        <v>0</v>
      </c>
      <c r="O143" s="159">
        <f t="shared" si="113"/>
        <v>0</v>
      </c>
      <c r="P143" s="159">
        <f t="shared" si="113"/>
        <v>0</v>
      </c>
      <c r="Q143" s="159">
        <f t="shared" si="113"/>
        <v>0</v>
      </c>
      <c r="R143" s="159">
        <f t="shared" si="113"/>
        <v>0</v>
      </c>
      <c r="S143" s="159">
        <f t="shared" si="113"/>
        <v>0</v>
      </c>
      <c r="U143" s="92"/>
      <c r="V143" s="92"/>
      <c r="W143" s="92"/>
      <c r="X143" s="92"/>
      <c r="Y143" s="92"/>
      <c r="Z143" s="92"/>
      <c r="AA143" s="92"/>
      <c r="AB143" s="92"/>
      <c r="AC143" s="92"/>
      <c r="AD143" s="8"/>
      <c r="AE143" s="83"/>
      <c r="AF143" s="83"/>
      <c r="AJ143" s="8"/>
    </row>
    <row r="144" spans="1:36" ht="15.75" customHeight="1">
      <c r="D144" s="92"/>
      <c r="E144" s="92"/>
      <c r="F144" s="92"/>
      <c r="G144" s="800"/>
      <c r="H144" s="92"/>
      <c r="I144" s="92"/>
      <c r="J144" s="117"/>
      <c r="K144" s="92"/>
      <c r="L144" s="92"/>
      <c r="M144" s="92"/>
      <c r="N144" s="92"/>
      <c r="O144" s="92"/>
      <c r="P144" s="92"/>
      <c r="Q144" s="118"/>
      <c r="R144" s="92"/>
      <c r="S144" s="92"/>
      <c r="U144" s="92"/>
      <c r="V144" s="81">
        <f>SUM(V17:V142)</f>
        <v>0</v>
      </c>
      <c r="W144" s="81">
        <f t="shared" ref="W144:X144" si="114">SUM(W17:W142)</f>
        <v>0</v>
      </c>
      <c r="X144" s="81">
        <f t="shared" si="114"/>
        <v>0</v>
      </c>
      <c r="Y144" s="81">
        <f>SUM(Y17:Y142)</f>
        <v>0</v>
      </c>
      <c r="Z144" s="92"/>
      <c r="AA144" s="92"/>
      <c r="AB144" s="92"/>
      <c r="AC144" s="92"/>
      <c r="AD144" s="8"/>
      <c r="AE144" s="92"/>
      <c r="AG144" s="164">
        <f>SUM(AG16:AG142)</f>
        <v>0</v>
      </c>
      <c r="AJ144" s="164">
        <f>SUM(AJ16:AJ142)</f>
        <v>0</v>
      </c>
    </row>
    <row r="145" spans="4:36" ht="15.75" hidden="1" customHeight="1">
      <c r="D145" s="92"/>
      <c r="E145" s="92"/>
      <c r="F145" s="92"/>
      <c r="G145" s="800"/>
      <c r="H145" s="92"/>
      <c r="I145" s="92"/>
      <c r="J145" s="92"/>
      <c r="K145" s="92"/>
      <c r="L145" s="92"/>
      <c r="M145" s="92"/>
      <c r="N145" s="92"/>
      <c r="O145" s="92"/>
      <c r="P145" s="92"/>
      <c r="Q145" s="118"/>
      <c r="R145" s="92"/>
      <c r="S145" s="92"/>
      <c r="U145" s="92"/>
      <c r="Z145" s="92"/>
      <c r="AA145" s="92"/>
      <c r="AB145" s="92"/>
      <c r="AC145" s="92"/>
      <c r="AD145" s="8"/>
      <c r="AE145" s="92"/>
      <c r="AJ145" s="8"/>
    </row>
    <row r="146" spans="4:36" ht="15.75" hidden="1" customHeight="1">
      <c r="D146" s="92"/>
      <c r="E146" s="92"/>
      <c r="F146" s="92"/>
      <c r="G146" s="800"/>
      <c r="H146" s="92"/>
      <c r="I146" s="92"/>
      <c r="J146" s="92"/>
      <c r="K146" s="92"/>
      <c r="L146" s="92"/>
      <c r="M146" s="92"/>
      <c r="N146" s="92"/>
      <c r="O146" s="92"/>
      <c r="P146" s="92"/>
      <c r="Q146" s="118"/>
      <c r="R146" s="92"/>
      <c r="S146" s="92"/>
      <c r="U146" s="92"/>
      <c r="V146" s="92"/>
      <c r="W146" s="92"/>
      <c r="X146" s="92"/>
      <c r="Y146" s="92"/>
      <c r="Z146" s="92"/>
      <c r="AA146" s="92"/>
      <c r="AB146" s="92"/>
      <c r="AC146" s="92"/>
      <c r="AD146" s="8"/>
      <c r="AE146" s="92"/>
      <c r="AJ146" s="8"/>
    </row>
    <row r="147" spans="4:36" ht="15.75" hidden="1" customHeight="1">
      <c r="D147" s="92"/>
      <c r="E147" s="92"/>
      <c r="F147" s="92"/>
      <c r="G147" s="800"/>
      <c r="H147" s="92"/>
      <c r="I147" s="92"/>
      <c r="J147" s="92"/>
      <c r="K147" s="92"/>
      <c r="L147" s="92"/>
      <c r="M147" s="92"/>
      <c r="N147" s="92"/>
      <c r="O147" s="92"/>
      <c r="P147" s="92"/>
      <c r="Q147" s="118"/>
      <c r="R147" s="92"/>
      <c r="S147" s="92"/>
      <c r="U147" s="92"/>
      <c r="V147" s="92"/>
      <c r="W147" s="92"/>
      <c r="X147" s="92"/>
      <c r="Y147" s="92"/>
      <c r="Z147" s="92"/>
      <c r="AA147" s="92"/>
      <c r="AB147" s="92"/>
      <c r="AC147" s="92"/>
      <c r="AD147" s="8"/>
      <c r="AE147" s="92"/>
      <c r="AJ147" s="8"/>
    </row>
    <row r="148" spans="4:36" ht="15.75" hidden="1" customHeight="1">
      <c r="D148" s="92"/>
      <c r="E148" s="92"/>
      <c r="F148" s="92"/>
      <c r="G148" s="800"/>
      <c r="H148" s="92"/>
      <c r="I148" s="92"/>
      <c r="J148" s="92"/>
      <c r="K148" s="92"/>
      <c r="L148" s="92"/>
      <c r="M148" s="92"/>
      <c r="N148" s="92"/>
      <c r="O148" s="92"/>
      <c r="P148" s="92"/>
      <c r="Q148" s="118"/>
      <c r="R148" s="92"/>
      <c r="S148" s="92"/>
      <c r="U148" s="92"/>
      <c r="V148" s="92"/>
      <c r="W148" s="92"/>
      <c r="X148" s="92"/>
      <c r="Y148" s="92"/>
      <c r="Z148" s="92"/>
      <c r="AA148" s="92"/>
      <c r="AB148" s="92"/>
      <c r="AC148" s="92"/>
      <c r="AD148" s="8"/>
      <c r="AE148" s="92"/>
      <c r="AJ148" s="8"/>
    </row>
    <row r="149" spans="4:36" ht="15.75" hidden="1" customHeight="1">
      <c r="D149" s="92"/>
      <c r="E149" s="92"/>
      <c r="F149" s="92"/>
      <c r="G149" s="800"/>
      <c r="H149" s="92"/>
      <c r="I149" s="92"/>
      <c r="J149" s="92"/>
      <c r="K149" s="92"/>
      <c r="L149" s="92"/>
      <c r="M149" s="92"/>
      <c r="N149" s="92"/>
      <c r="O149" s="92"/>
      <c r="P149" s="92"/>
      <c r="Q149" s="118"/>
      <c r="R149" s="92"/>
      <c r="S149" s="92"/>
      <c r="U149" s="92"/>
      <c r="V149" s="92"/>
      <c r="W149" s="92"/>
      <c r="X149" s="92"/>
      <c r="Y149" s="92"/>
      <c r="Z149" s="92"/>
      <c r="AA149" s="92"/>
      <c r="AB149" s="92"/>
      <c r="AC149" s="92"/>
      <c r="AD149" s="8"/>
      <c r="AE149" s="92"/>
      <c r="AJ149" s="8"/>
    </row>
    <row r="150" spans="4:36" ht="15.75" hidden="1" customHeight="1">
      <c r="D150" s="92"/>
      <c r="E150" s="92"/>
      <c r="F150" s="92"/>
      <c r="G150" s="800"/>
      <c r="H150" s="92"/>
      <c r="I150" s="92"/>
      <c r="J150" s="92"/>
      <c r="K150" s="92"/>
      <c r="L150" s="92"/>
      <c r="M150" s="92"/>
      <c r="N150" s="92"/>
      <c r="O150" s="92"/>
      <c r="P150" s="92"/>
      <c r="Q150" s="118"/>
      <c r="R150" s="92"/>
      <c r="S150" s="92"/>
      <c r="U150" s="92"/>
      <c r="V150" s="92"/>
      <c r="W150" s="92"/>
      <c r="X150" s="92"/>
      <c r="Y150" s="92"/>
      <c r="Z150" s="92"/>
      <c r="AA150" s="92"/>
      <c r="AB150" s="92"/>
      <c r="AC150" s="92"/>
      <c r="AD150" s="8"/>
      <c r="AE150" s="92"/>
      <c r="AJ150" s="8"/>
    </row>
    <row r="151" spans="4:36" ht="15.75" hidden="1" customHeight="1">
      <c r="D151" s="92"/>
      <c r="E151" s="92"/>
      <c r="F151" s="92"/>
      <c r="G151" s="800"/>
      <c r="H151" s="92"/>
      <c r="I151" s="92"/>
      <c r="J151" s="92"/>
      <c r="K151" s="92"/>
      <c r="L151" s="92"/>
      <c r="M151" s="92"/>
      <c r="N151" s="92"/>
      <c r="O151" s="92"/>
      <c r="P151" s="92"/>
      <c r="Q151" s="118"/>
      <c r="R151" s="92"/>
      <c r="S151" s="92"/>
      <c r="U151" s="92"/>
      <c r="V151" s="92"/>
      <c r="W151" s="92"/>
      <c r="X151" s="92"/>
      <c r="Y151" s="92"/>
      <c r="Z151" s="92"/>
      <c r="AA151" s="92"/>
      <c r="AB151" s="92"/>
      <c r="AC151" s="92"/>
      <c r="AD151" s="8"/>
      <c r="AE151" s="92"/>
      <c r="AJ151" s="8"/>
    </row>
    <row r="152" spans="4:36" ht="15.75" hidden="1" customHeight="1">
      <c r="D152" s="92"/>
      <c r="E152" s="92"/>
      <c r="F152" s="92"/>
      <c r="G152" s="800"/>
      <c r="H152" s="92"/>
      <c r="I152" s="92"/>
      <c r="J152" s="92"/>
      <c r="K152" s="92"/>
      <c r="L152" s="92"/>
      <c r="M152" s="92"/>
      <c r="N152" s="92"/>
      <c r="O152" s="92"/>
      <c r="P152" s="92"/>
      <c r="Q152" s="118"/>
      <c r="R152" s="92"/>
      <c r="S152" s="92"/>
      <c r="U152" s="92"/>
      <c r="V152" s="92"/>
      <c r="W152" s="92"/>
      <c r="X152" s="92"/>
      <c r="Y152" s="92"/>
      <c r="Z152" s="92"/>
      <c r="AA152" s="92"/>
      <c r="AB152" s="92"/>
      <c r="AC152" s="92"/>
      <c r="AD152" s="8"/>
      <c r="AE152" s="92"/>
      <c r="AJ152" s="8"/>
    </row>
    <row r="153" spans="4:36" ht="15.75" hidden="1" customHeight="1">
      <c r="D153" s="92"/>
      <c r="E153" s="92"/>
      <c r="F153" s="92"/>
      <c r="G153" s="800"/>
      <c r="H153" s="92"/>
      <c r="I153" s="92"/>
      <c r="J153" s="92"/>
      <c r="K153" s="92"/>
      <c r="L153" s="92"/>
      <c r="M153" s="92"/>
      <c r="N153" s="92"/>
      <c r="O153" s="92"/>
      <c r="P153" s="92"/>
      <c r="Q153" s="118"/>
      <c r="R153" s="92"/>
      <c r="S153" s="92"/>
      <c r="U153" s="92"/>
      <c r="V153" s="92"/>
      <c r="W153" s="92"/>
      <c r="X153" s="92"/>
      <c r="Y153" s="92"/>
      <c r="Z153" s="92"/>
      <c r="AA153" s="92"/>
      <c r="AB153" s="92"/>
      <c r="AC153" s="92"/>
      <c r="AD153" s="8"/>
      <c r="AE153" s="92"/>
      <c r="AJ153" s="8"/>
    </row>
    <row r="154" spans="4:36" ht="15.75" hidden="1" customHeight="1">
      <c r="D154" s="92"/>
      <c r="E154" s="92"/>
      <c r="F154" s="92"/>
      <c r="G154" s="800"/>
      <c r="H154" s="92"/>
      <c r="I154" s="92"/>
      <c r="J154" s="92"/>
      <c r="K154" s="92"/>
      <c r="L154" s="92"/>
      <c r="M154" s="92"/>
      <c r="N154" s="92"/>
      <c r="O154" s="92"/>
      <c r="P154" s="92"/>
      <c r="Q154" s="118"/>
      <c r="R154" s="92"/>
      <c r="S154" s="92"/>
      <c r="U154" s="92"/>
      <c r="V154" s="92"/>
      <c r="W154" s="92"/>
      <c r="X154" s="92"/>
      <c r="Y154" s="92"/>
      <c r="Z154" s="92"/>
      <c r="AA154" s="92"/>
      <c r="AB154" s="92"/>
      <c r="AC154" s="92"/>
      <c r="AD154" s="8"/>
      <c r="AE154" s="92"/>
      <c r="AJ154" s="8"/>
    </row>
    <row r="155" spans="4:36" ht="15.75" hidden="1" customHeight="1">
      <c r="D155" s="92"/>
      <c r="E155" s="92"/>
      <c r="F155" s="92"/>
      <c r="G155" s="800"/>
      <c r="H155" s="92"/>
      <c r="I155" s="92"/>
      <c r="J155" s="92"/>
      <c r="K155" s="92"/>
      <c r="L155" s="92"/>
      <c r="M155" s="92"/>
      <c r="N155" s="92"/>
      <c r="O155" s="92"/>
      <c r="P155" s="92"/>
      <c r="Q155" s="118"/>
      <c r="R155" s="92"/>
      <c r="S155" s="92"/>
      <c r="U155" s="92"/>
      <c r="V155" s="92"/>
      <c r="W155" s="92"/>
      <c r="X155" s="92"/>
      <c r="Y155" s="92"/>
      <c r="Z155" s="92"/>
      <c r="AA155" s="92"/>
      <c r="AB155" s="92"/>
      <c r="AC155" s="92"/>
      <c r="AD155" s="8"/>
      <c r="AE155" s="92"/>
      <c r="AJ155" s="8"/>
    </row>
    <row r="156" spans="4:36" ht="15.75" hidden="1" customHeight="1">
      <c r="D156" s="92"/>
      <c r="E156" s="92"/>
      <c r="F156" s="92"/>
      <c r="G156" s="800"/>
      <c r="H156" s="92"/>
      <c r="I156" s="92"/>
      <c r="J156" s="92"/>
      <c r="K156" s="92"/>
      <c r="L156" s="92"/>
      <c r="M156" s="92"/>
      <c r="N156" s="92"/>
      <c r="O156" s="92"/>
      <c r="P156" s="92"/>
      <c r="Q156" s="118"/>
      <c r="R156" s="92"/>
      <c r="S156" s="92"/>
      <c r="U156" s="92"/>
      <c r="V156" s="92"/>
      <c r="W156" s="92"/>
      <c r="X156" s="92"/>
      <c r="Y156" s="92"/>
      <c r="Z156" s="92"/>
      <c r="AA156" s="92"/>
      <c r="AB156" s="92"/>
      <c r="AC156" s="92"/>
      <c r="AD156" s="8"/>
      <c r="AE156" s="92"/>
      <c r="AJ156" s="8"/>
    </row>
    <row r="157" spans="4:36" ht="15.75" hidden="1" customHeight="1">
      <c r="D157" s="92"/>
      <c r="E157" s="92"/>
      <c r="F157" s="92"/>
      <c r="G157" s="800"/>
      <c r="H157" s="92"/>
      <c r="I157" s="92"/>
      <c r="J157" s="92"/>
      <c r="K157" s="92"/>
      <c r="L157" s="92"/>
      <c r="M157" s="92"/>
      <c r="N157" s="92"/>
      <c r="O157" s="92"/>
      <c r="P157" s="92"/>
      <c r="Q157" s="118"/>
      <c r="R157" s="92"/>
      <c r="S157" s="92"/>
      <c r="U157" s="92"/>
      <c r="V157" s="92"/>
      <c r="W157" s="92"/>
      <c r="X157" s="92"/>
      <c r="Y157" s="92"/>
      <c r="Z157" s="92"/>
      <c r="AA157" s="92"/>
      <c r="AB157" s="92"/>
      <c r="AC157" s="92"/>
      <c r="AD157" s="8"/>
      <c r="AE157" s="92"/>
      <c r="AJ157" s="8"/>
    </row>
    <row r="158" spans="4:36" ht="15.75" hidden="1" customHeight="1">
      <c r="D158" s="92"/>
      <c r="E158" s="92"/>
      <c r="F158" s="92"/>
      <c r="G158" s="800"/>
      <c r="H158" s="92"/>
      <c r="I158" s="92"/>
      <c r="J158" s="92"/>
      <c r="K158" s="92"/>
      <c r="L158" s="92"/>
      <c r="M158" s="92"/>
      <c r="N158" s="92"/>
      <c r="O158" s="92"/>
      <c r="P158" s="92"/>
      <c r="Q158" s="118"/>
      <c r="R158" s="92"/>
      <c r="S158" s="92"/>
      <c r="U158" s="92"/>
      <c r="V158" s="92"/>
      <c r="W158" s="92"/>
      <c r="X158" s="92"/>
      <c r="Y158" s="92"/>
      <c r="Z158" s="92"/>
      <c r="AA158" s="92"/>
      <c r="AB158" s="92"/>
      <c r="AC158" s="92"/>
      <c r="AD158" s="8"/>
      <c r="AE158" s="92"/>
      <c r="AJ158" s="8"/>
    </row>
    <row r="159" spans="4:36" ht="15.75" hidden="1" customHeight="1">
      <c r="D159" s="92"/>
      <c r="E159" s="92"/>
      <c r="F159" s="92"/>
      <c r="G159" s="800"/>
      <c r="H159" s="92"/>
      <c r="I159" s="92"/>
      <c r="J159" s="92"/>
      <c r="K159" s="92"/>
      <c r="L159" s="92"/>
      <c r="M159" s="92"/>
      <c r="N159" s="92"/>
      <c r="O159" s="92"/>
      <c r="P159" s="92"/>
      <c r="Q159" s="118"/>
      <c r="R159" s="92"/>
      <c r="S159" s="92"/>
      <c r="U159" s="92"/>
      <c r="V159" s="92"/>
      <c r="W159" s="92"/>
      <c r="X159" s="92"/>
      <c r="Y159" s="92"/>
      <c r="Z159" s="92"/>
      <c r="AA159" s="92"/>
      <c r="AB159" s="92"/>
      <c r="AC159" s="92"/>
      <c r="AD159" s="8"/>
      <c r="AE159" s="92"/>
      <c r="AJ159" s="8"/>
    </row>
    <row r="160" spans="4:36" ht="15.75" hidden="1" customHeight="1">
      <c r="D160" s="92"/>
      <c r="E160" s="92"/>
      <c r="F160" s="92"/>
      <c r="G160" s="800"/>
      <c r="H160" s="92"/>
      <c r="I160" s="92"/>
      <c r="J160" s="92"/>
      <c r="K160" s="92"/>
      <c r="L160" s="92"/>
      <c r="M160" s="92"/>
      <c r="N160" s="92"/>
      <c r="O160" s="92"/>
      <c r="P160" s="92"/>
      <c r="Q160" s="118"/>
      <c r="R160" s="92"/>
      <c r="S160" s="92"/>
      <c r="U160" s="92"/>
      <c r="V160" s="92"/>
      <c r="W160" s="92"/>
      <c r="X160" s="92"/>
      <c r="Y160" s="92"/>
      <c r="Z160" s="92"/>
      <c r="AA160" s="92"/>
      <c r="AB160" s="92"/>
      <c r="AC160" s="92"/>
      <c r="AD160" s="8"/>
      <c r="AE160" s="92"/>
      <c r="AJ160" s="8"/>
    </row>
    <row r="161" spans="4:36" ht="15.75" hidden="1" customHeight="1">
      <c r="D161" s="92"/>
      <c r="E161" s="92"/>
      <c r="F161" s="92"/>
      <c r="G161" s="800"/>
      <c r="H161" s="92"/>
      <c r="I161" s="92"/>
      <c r="J161" s="92"/>
      <c r="K161" s="92"/>
      <c r="L161" s="92"/>
      <c r="M161" s="92"/>
      <c r="N161" s="92"/>
      <c r="O161" s="92"/>
      <c r="P161" s="92"/>
      <c r="Q161" s="118"/>
      <c r="R161" s="92"/>
      <c r="S161" s="92"/>
      <c r="U161" s="92"/>
      <c r="V161" s="92"/>
      <c r="W161" s="92"/>
      <c r="X161" s="92"/>
      <c r="Y161" s="92"/>
      <c r="Z161" s="92"/>
      <c r="AA161" s="92"/>
      <c r="AB161" s="92"/>
      <c r="AC161" s="92"/>
      <c r="AD161" s="8"/>
      <c r="AE161" s="92"/>
      <c r="AJ161" s="8"/>
    </row>
    <row r="162" spans="4:36" ht="15.75" hidden="1" customHeight="1">
      <c r="D162" s="92"/>
      <c r="E162" s="92"/>
      <c r="F162" s="92"/>
      <c r="G162" s="800"/>
      <c r="H162" s="92"/>
      <c r="I162" s="92"/>
      <c r="J162" s="92"/>
      <c r="K162" s="92"/>
      <c r="L162" s="92"/>
      <c r="M162" s="92"/>
      <c r="N162" s="92"/>
      <c r="O162" s="92"/>
      <c r="P162" s="92"/>
      <c r="Q162" s="118"/>
      <c r="R162" s="92"/>
      <c r="S162" s="92"/>
      <c r="U162" s="92"/>
      <c r="V162" s="92"/>
      <c r="W162" s="92"/>
      <c r="X162" s="92"/>
      <c r="Y162" s="92"/>
      <c r="Z162" s="92"/>
      <c r="AA162" s="92"/>
      <c r="AB162" s="92"/>
      <c r="AC162" s="92"/>
      <c r="AD162" s="8"/>
      <c r="AE162" s="92"/>
      <c r="AJ162" s="8"/>
    </row>
    <row r="163" spans="4:36" ht="15.75" hidden="1" customHeight="1">
      <c r="D163" s="92"/>
      <c r="E163" s="92"/>
      <c r="F163" s="92"/>
      <c r="G163" s="800"/>
      <c r="H163" s="92"/>
      <c r="I163" s="92"/>
      <c r="J163" s="92"/>
      <c r="K163" s="92"/>
      <c r="L163" s="92"/>
      <c r="M163" s="92"/>
      <c r="N163" s="92"/>
      <c r="O163" s="92"/>
      <c r="P163" s="92"/>
      <c r="Q163" s="118"/>
      <c r="R163" s="92"/>
      <c r="S163" s="92"/>
      <c r="U163" s="92"/>
      <c r="V163" s="92"/>
      <c r="W163" s="92"/>
      <c r="X163" s="92"/>
      <c r="Y163" s="92"/>
      <c r="Z163" s="92"/>
      <c r="AA163" s="92"/>
      <c r="AB163" s="92"/>
      <c r="AC163" s="92"/>
      <c r="AD163" s="8"/>
      <c r="AE163" s="92"/>
      <c r="AJ163" s="8"/>
    </row>
    <row r="164" spans="4:36" ht="15.75" hidden="1" customHeight="1">
      <c r="D164" s="92"/>
      <c r="E164" s="92"/>
      <c r="F164" s="92"/>
      <c r="G164" s="800"/>
      <c r="H164" s="92"/>
      <c r="I164" s="92"/>
      <c r="J164" s="92"/>
      <c r="K164" s="92"/>
      <c r="L164" s="92"/>
      <c r="M164" s="92"/>
      <c r="N164" s="92"/>
      <c r="O164" s="92"/>
      <c r="P164" s="92"/>
      <c r="Q164" s="118"/>
      <c r="R164" s="92"/>
      <c r="S164" s="92"/>
      <c r="U164" s="92"/>
      <c r="V164" s="92"/>
      <c r="W164" s="92"/>
      <c r="X164" s="92"/>
      <c r="Y164" s="92"/>
      <c r="Z164" s="92"/>
      <c r="AA164" s="92"/>
      <c r="AB164" s="92"/>
      <c r="AC164" s="92"/>
      <c r="AD164" s="8"/>
      <c r="AE164" s="92"/>
      <c r="AJ164" s="8"/>
    </row>
    <row r="165" spans="4:36" ht="15.75" hidden="1" customHeight="1">
      <c r="D165" s="92"/>
      <c r="E165" s="92"/>
      <c r="F165" s="92"/>
      <c r="G165" s="800"/>
      <c r="H165" s="92"/>
      <c r="I165" s="92"/>
      <c r="J165" s="92"/>
      <c r="K165" s="92"/>
      <c r="L165" s="92"/>
      <c r="M165" s="92"/>
      <c r="N165" s="92"/>
      <c r="O165" s="92"/>
      <c r="P165" s="92"/>
      <c r="Q165" s="118"/>
      <c r="R165" s="92"/>
      <c r="S165" s="92"/>
      <c r="U165" s="92"/>
      <c r="V165" s="92"/>
      <c r="W165" s="92"/>
      <c r="X165" s="92"/>
      <c r="Y165" s="92"/>
      <c r="Z165" s="92"/>
      <c r="AA165" s="92"/>
      <c r="AB165" s="92"/>
      <c r="AC165" s="92"/>
      <c r="AD165" s="8"/>
      <c r="AE165" s="92"/>
      <c r="AJ165" s="8"/>
    </row>
    <row r="166" spans="4:36" ht="15.75" hidden="1" customHeight="1">
      <c r="D166" s="92"/>
      <c r="E166" s="92"/>
      <c r="F166" s="92"/>
      <c r="G166" s="800"/>
      <c r="H166" s="92"/>
      <c r="I166" s="92"/>
      <c r="J166" s="92"/>
      <c r="K166" s="92"/>
      <c r="L166" s="92"/>
      <c r="M166" s="92"/>
      <c r="N166" s="92"/>
      <c r="O166" s="92"/>
      <c r="P166" s="92"/>
      <c r="Q166" s="118"/>
      <c r="R166" s="92"/>
      <c r="S166" s="92"/>
      <c r="U166" s="92"/>
      <c r="V166" s="92"/>
      <c r="W166" s="92"/>
      <c r="X166" s="92"/>
      <c r="Y166" s="92"/>
      <c r="Z166" s="92"/>
      <c r="AA166" s="92"/>
      <c r="AB166" s="92"/>
      <c r="AC166" s="92"/>
      <c r="AD166" s="8"/>
      <c r="AE166" s="92"/>
      <c r="AJ166" s="8"/>
    </row>
    <row r="167" spans="4:36" ht="15.75" hidden="1" customHeight="1">
      <c r="D167" s="92"/>
      <c r="E167" s="92"/>
      <c r="F167" s="92"/>
      <c r="G167" s="800"/>
      <c r="H167" s="92"/>
      <c r="I167" s="92"/>
      <c r="J167" s="92"/>
      <c r="K167" s="92"/>
      <c r="L167" s="92"/>
      <c r="M167" s="92"/>
      <c r="N167" s="92"/>
      <c r="O167" s="92"/>
      <c r="P167" s="92"/>
      <c r="Q167" s="118"/>
      <c r="R167" s="92"/>
      <c r="S167" s="92"/>
      <c r="U167" s="92"/>
      <c r="V167" s="92"/>
      <c r="W167" s="92"/>
      <c r="X167" s="92"/>
      <c r="Y167" s="92"/>
      <c r="Z167" s="92"/>
      <c r="AA167" s="92"/>
      <c r="AB167" s="92"/>
      <c r="AC167" s="92"/>
      <c r="AD167" s="8"/>
      <c r="AE167" s="92"/>
      <c r="AJ167" s="8"/>
    </row>
    <row r="168" spans="4:36" ht="15.75" hidden="1" customHeight="1">
      <c r="D168" s="92"/>
      <c r="E168" s="92"/>
      <c r="F168" s="92"/>
      <c r="G168" s="800"/>
      <c r="H168" s="92"/>
      <c r="I168" s="92"/>
      <c r="J168" s="92"/>
      <c r="K168" s="92"/>
      <c r="L168" s="92"/>
      <c r="M168" s="92"/>
      <c r="N168" s="92"/>
      <c r="O168" s="92"/>
      <c r="P168" s="92"/>
      <c r="Q168" s="118"/>
      <c r="R168" s="92"/>
      <c r="S168" s="92"/>
      <c r="U168" s="92"/>
      <c r="V168" s="92"/>
      <c r="W168" s="92"/>
      <c r="X168" s="92"/>
      <c r="Y168" s="92"/>
      <c r="Z168" s="92"/>
      <c r="AA168" s="92"/>
      <c r="AB168" s="92"/>
      <c r="AC168" s="92"/>
      <c r="AD168" s="8"/>
      <c r="AE168" s="92"/>
      <c r="AJ168" s="8"/>
    </row>
    <row r="169" spans="4:36" ht="15.75" hidden="1" customHeight="1">
      <c r="D169" s="92"/>
      <c r="E169" s="92"/>
      <c r="F169" s="92"/>
      <c r="G169" s="800"/>
      <c r="H169" s="92"/>
      <c r="I169" s="92"/>
      <c r="J169" s="92"/>
      <c r="K169" s="92"/>
      <c r="L169" s="92"/>
      <c r="M169" s="92"/>
      <c r="N169" s="92"/>
      <c r="O169" s="92"/>
      <c r="P169" s="92"/>
      <c r="Q169" s="118"/>
      <c r="R169" s="92"/>
      <c r="S169" s="92"/>
      <c r="U169" s="92"/>
      <c r="V169" s="92"/>
      <c r="W169" s="92"/>
      <c r="X169" s="92"/>
      <c r="Y169" s="92"/>
      <c r="Z169" s="92"/>
      <c r="AA169" s="92"/>
      <c r="AB169" s="92"/>
      <c r="AC169" s="92"/>
      <c r="AD169" s="8"/>
      <c r="AE169" s="92"/>
      <c r="AJ169" s="8"/>
    </row>
    <row r="170" spans="4:36" ht="15.75" hidden="1" customHeight="1">
      <c r="D170" s="92"/>
      <c r="E170" s="92"/>
      <c r="F170" s="92"/>
      <c r="G170" s="800"/>
      <c r="H170" s="92"/>
      <c r="I170" s="92"/>
      <c r="J170" s="92"/>
      <c r="K170" s="92"/>
      <c r="L170" s="92"/>
      <c r="M170" s="92"/>
      <c r="N170" s="92"/>
      <c r="O170" s="92"/>
      <c r="P170" s="92"/>
      <c r="Q170" s="118"/>
      <c r="R170" s="92"/>
      <c r="S170" s="92"/>
      <c r="U170" s="92"/>
      <c r="V170" s="92"/>
      <c r="W170" s="92"/>
      <c r="X170" s="92"/>
      <c r="Y170" s="92"/>
      <c r="Z170" s="92"/>
      <c r="AA170" s="92"/>
      <c r="AB170" s="92"/>
      <c r="AC170" s="92"/>
      <c r="AD170" s="8"/>
      <c r="AE170" s="92"/>
      <c r="AJ170" s="8"/>
    </row>
    <row r="171" spans="4:36" ht="15.75" hidden="1" customHeight="1">
      <c r="D171" s="92"/>
      <c r="E171" s="92"/>
      <c r="F171" s="92"/>
      <c r="G171" s="800"/>
      <c r="H171" s="92"/>
      <c r="I171" s="92"/>
      <c r="J171" s="92"/>
      <c r="K171" s="92"/>
      <c r="L171" s="92"/>
      <c r="M171" s="92"/>
      <c r="N171" s="92"/>
      <c r="O171" s="92"/>
      <c r="P171" s="92"/>
      <c r="Q171" s="118"/>
      <c r="R171" s="92"/>
      <c r="S171" s="92"/>
      <c r="U171" s="92"/>
      <c r="V171" s="92"/>
      <c r="W171" s="92"/>
      <c r="X171" s="92"/>
      <c r="Y171" s="92"/>
      <c r="Z171" s="92"/>
      <c r="AA171" s="92"/>
      <c r="AB171" s="92"/>
      <c r="AC171" s="92"/>
      <c r="AD171" s="8"/>
      <c r="AE171" s="92"/>
      <c r="AJ171" s="8"/>
    </row>
    <row r="172" spans="4:36" ht="15.75" hidden="1" customHeight="1">
      <c r="D172" s="92"/>
      <c r="E172" s="92"/>
      <c r="F172" s="92"/>
      <c r="G172" s="800"/>
      <c r="H172" s="92"/>
      <c r="I172" s="92"/>
      <c r="J172" s="92"/>
      <c r="K172" s="92"/>
      <c r="L172" s="92"/>
      <c r="M172" s="92"/>
      <c r="N172" s="92"/>
      <c r="O172" s="92"/>
      <c r="P172" s="92"/>
      <c r="Q172" s="118"/>
      <c r="R172" s="92"/>
      <c r="S172" s="92"/>
      <c r="U172" s="92"/>
      <c r="V172" s="92"/>
      <c r="W172" s="92"/>
      <c r="X172" s="92"/>
      <c r="Y172" s="92"/>
      <c r="Z172" s="92"/>
      <c r="AA172" s="92"/>
      <c r="AB172" s="92"/>
      <c r="AC172" s="92"/>
      <c r="AD172" s="8"/>
      <c r="AE172" s="92"/>
      <c r="AJ172" s="8"/>
    </row>
    <row r="173" spans="4:36" ht="15.75" hidden="1" customHeight="1">
      <c r="D173" s="92"/>
      <c r="E173" s="92"/>
      <c r="F173" s="92"/>
      <c r="G173" s="800"/>
      <c r="H173" s="92"/>
      <c r="I173" s="92"/>
      <c r="J173" s="92"/>
      <c r="K173" s="92"/>
      <c r="L173" s="92"/>
      <c r="M173" s="92"/>
      <c r="N173" s="92"/>
      <c r="O173" s="92"/>
      <c r="P173" s="92"/>
      <c r="Q173" s="118"/>
      <c r="R173" s="92"/>
      <c r="S173" s="92"/>
      <c r="U173" s="92"/>
      <c r="V173" s="92"/>
      <c r="W173" s="92"/>
      <c r="X173" s="92"/>
      <c r="Y173" s="92"/>
      <c r="Z173" s="92"/>
      <c r="AA173" s="92"/>
      <c r="AB173" s="92"/>
      <c r="AC173" s="92"/>
      <c r="AD173" s="8"/>
      <c r="AE173" s="92"/>
      <c r="AJ173" s="8"/>
    </row>
    <row r="174" spans="4:36" ht="15.75" hidden="1" customHeight="1">
      <c r="D174" s="92"/>
      <c r="E174" s="92"/>
      <c r="F174" s="92"/>
      <c r="G174" s="800"/>
      <c r="H174" s="92"/>
      <c r="I174" s="92"/>
      <c r="J174" s="92"/>
      <c r="K174" s="92"/>
      <c r="L174" s="92"/>
      <c r="M174" s="92"/>
      <c r="N174" s="92"/>
      <c r="O174" s="92"/>
      <c r="P174" s="92"/>
      <c r="Q174" s="118"/>
      <c r="R174" s="92"/>
      <c r="S174" s="92"/>
      <c r="U174" s="92"/>
      <c r="V174" s="92"/>
      <c r="W174" s="92"/>
      <c r="X174" s="92"/>
      <c r="Y174" s="92"/>
      <c r="Z174" s="92"/>
      <c r="AA174" s="92"/>
      <c r="AB174" s="92"/>
      <c r="AC174" s="92"/>
      <c r="AD174" s="8"/>
      <c r="AE174" s="92"/>
      <c r="AJ174" s="8"/>
    </row>
    <row r="175" spans="4:36" ht="15.75" hidden="1" customHeight="1">
      <c r="D175" s="92"/>
      <c r="E175" s="92"/>
      <c r="F175" s="92"/>
      <c r="G175" s="800"/>
      <c r="H175" s="92"/>
      <c r="I175" s="92"/>
      <c r="J175" s="92"/>
      <c r="K175" s="92"/>
      <c r="L175" s="92"/>
      <c r="M175" s="92"/>
      <c r="N175" s="92"/>
      <c r="O175" s="92"/>
      <c r="P175" s="92"/>
      <c r="Q175" s="118"/>
      <c r="R175" s="92"/>
      <c r="S175" s="92"/>
      <c r="U175" s="92"/>
      <c r="V175" s="92"/>
      <c r="W175" s="92"/>
      <c r="X175" s="92"/>
      <c r="Y175" s="92"/>
      <c r="Z175" s="92"/>
      <c r="AA175" s="92"/>
      <c r="AB175" s="92"/>
      <c r="AC175" s="92"/>
      <c r="AD175" s="8"/>
      <c r="AE175" s="92"/>
      <c r="AJ175" s="8"/>
    </row>
    <row r="176" spans="4:36" ht="15.75" hidden="1" customHeight="1">
      <c r="D176" s="92"/>
      <c r="E176" s="92"/>
      <c r="F176" s="92"/>
      <c r="G176" s="800"/>
      <c r="H176" s="92"/>
      <c r="I176" s="92"/>
      <c r="J176" s="92"/>
      <c r="K176" s="92"/>
      <c r="L176" s="92"/>
      <c r="M176" s="92"/>
      <c r="N176" s="92"/>
      <c r="O176" s="92"/>
      <c r="P176" s="92"/>
      <c r="Q176" s="118"/>
      <c r="R176" s="92"/>
      <c r="S176" s="92"/>
      <c r="U176" s="92"/>
      <c r="V176" s="92"/>
      <c r="W176" s="92"/>
      <c r="X176" s="92"/>
      <c r="Y176" s="92"/>
      <c r="Z176" s="92"/>
      <c r="AA176" s="92"/>
      <c r="AB176" s="92"/>
      <c r="AC176" s="92"/>
      <c r="AD176" s="8"/>
      <c r="AE176" s="92"/>
      <c r="AJ176" s="8"/>
    </row>
    <row r="177" spans="4:36" ht="15.75" hidden="1" customHeight="1">
      <c r="D177" s="92"/>
      <c r="E177" s="92"/>
      <c r="F177" s="92"/>
      <c r="G177" s="800"/>
      <c r="H177" s="92"/>
      <c r="I177" s="92"/>
      <c r="J177" s="92"/>
      <c r="K177" s="92"/>
      <c r="L177" s="92"/>
      <c r="M177" s="92"/>
      <c r="N177" s="92"/>
      <c r="O177" s="92"/>
      <c r="P177" s="92"/>
      <c r="Q177" s="118"/>
      <c r="R177" s="92"/>
      <c r="S177" s="92"/>
      <c r="U177" s="92"/>
      <c r="V177" s="92"/>
      <c r="W177" s="92"/>
      <c r="X177" s="92"/>
      <c r="Y177" s="92"/>
      <c r="Z177" s="92"/>
      <c r="AA177" s="92"/>
      <c r="AB177" s="92"/>
      <c r="AC177" s="92"/>
      <c r="AD177" s="8"/>
      <c r="AE177" s="92"/>
      <c r="AJ177" s="8"/>
    </row>
    <row r="178" spans="4:36" ht="15.75" hidden="1" customHeight="1">
      <c r="D178" s="92"/>
      <c r="E178" s="92"/>
      <c r="F178" s="92"/>
      <c r="G178" s="800"/>
      <c r="H178" s="92"/>
      <c r="I178" s="92"/>
      <c r="J178" s="92"/>
      <c r="K178" s="92"/>
      <c r="L178" s="92"/>
      <c r="M178" s="92"/>
      <c r="N178" s="92"/>
      <c r="O178" s="92"/>
      <c r="P178" s="92"/>
      <c r="Q178" s="118"/>
      <c r="R178" s="92"/>
      <c r="S178" s="92"/>
      <c r="U178" s="92"/>
      <c r="V178" s="92"/>
      <c r="W178" s="92"/>
      <c r="X178" s="92"/>
      <c r="Y178" s="92"/>
      <c r="Z178" s="92"/>
      <c r="AA178" s="92"/>
      <c r="AB178" s="92"/>
      <c r="AC178" s="92"/>
      <c r="AD178" s="8"/>
      <c r="AE178" s="92"/>
      <c r="AJ178" s="8"/>
    </row>
    <row r="179" spans="4:36" ht="15.75" hidden="1" customHeight="1">
      <c r="D179" s="92"/>
      <c r="E179" s="92"/>
      <c r="F179" s="92"/>
      <c r="G179" s="800"/>
      <c r="H179" s="92"/>
      <c r="I179" s="92"/>
      <c r="J179" s="92"/>
      <c r="K179" s="92"/>
      <c r="L179" s="92"/>
      <c r="M179" s="92"/>
      <c r="N179" s="92"/>
      <c r="O179" s="92"/>
      <c r="P179" s="92"/>
      <c r="Q179" s="118"/>
      <c r="R179" s="92"/>
      <c r="S179" s="92"/>
      <c r="U179" s="92"/>
      <c r="V179" s="92"/>
      <c r="W179" s="92"/>
      <c r="X179" s="92"/>
      <c r="Y179" s="92"/>
      <c r="Z179" s="92"/>
      <c r="AA179" s="92"/>
      <c r="AB179" s="92"/>
      <c r="AC179" s="92"/>
      <c r="AD179" s="8"/>
      <c r="AE179" s="92"/>
      <c r="AJ179" s="8"/>
    </row>
    <row r="180" spans="4:36" ht="15.75" hidden="1" customHeight="1">
      <c r="D180" s="92"/>
      <c r="E180" s="92"/>
      <c r="F180" s="92"/>
      <c r="G180" s="800"/>
      <c r="H180" s="92"/>
      <c r="I180" s="92"/>
      <c r="J180" s="92"/>
      <c r="K180" s="92"/>
      <c r="L180" s="92"/>
      <c r="M180" s="92"/>
      <c r="N180" s="92"/>
      <c r="O180" s="92"/>
      <c r="P180" s="92"/>
      <c r="Q180" s="118"/>
      <c r="R180" s="92"/>
      <c r="S180" s="92"/>
      <c r="U180" s="92"/>
      <c r="V180" s="92"/>
      <c r="W180" s="92"/>
      <c r="X180" s="92"/>
      <c r="Y180" s="92"/>
      <c r="Z180" s="92"/>
      <c r="AA180" s="92"/>
      <c r="AB180" s="92"/>
      <c r="AC180" s="92"/>
      <c r="AD180" s="8"/>
      <c r="AE180" s="92"/>
      <c r="AJ180" s="8"/>
    </row>
    <row r="181" spans="4:36" ht="15.75" hidden="1" customHeight="1">
      <c r="D181" s="92"/>
      <c r="E181" s="92"/>
      <c r="F181" s="92"/>
      <c r="G181" s="800"/>
      <c r="H181" s="92"/>
      <c r="I181" s="92"/>
      <c r="J181" s="92"/>
      <c r="K181" s="92"/>
      <c r="L181" s="92"/>
      <c r="M181" s="92"/>
      <c r="N181" s="92"/>
      <c r="O181" s="92"/>
      <c r="P181" s="92"/>
      <c r="Q181" s="118"/>
      <c r="R181" s="92"/>
      <c r="S181" s="92"/>
      <c r="U181" s="92"/>
      <c r="V181" s="92"/>
      <c r="W181" s="92"/>
      <c r="X181" s="92"/>
      <c r="Y181" s="92"/>
      <c r="Z181" s="92"/>
      <c r="AA181" s="92"/>
      <c r="AB181" s="92"/>
      <c r="AC181" s="92"/>
      <c r="AD181" s="8"/>
      <c r="AE181" s="92"/>
      <c r="AJ181" s="8"/>
    </row>
    <row r="182" spans="4:36" ht="15.75" hidden="1" customHeight="1">
      <c r="D182" s="92"/>
      <c r="E182" s="92"/>
      <c r="F182" s="92"/>
      <c r="G182" s="800"/>
      <c r="H182" s="92"/>
      <c r="I182" s="92"/>
      <c r="J182" s="92"/>
      <c r="K182" s="92"/>
      <c r="L182" s="92"/>
      <c r="M182" s="92"/>
      <c r="N182" s="92"/>
      <c r="O182" s="92"/>
      <c r="P182" s="92"/>
      <c r="Q182" s="118"/>
      <c r="R182" s="92"/>
      <c r="S182" s="92"/>
      <c r="U182" s="92"/>
      <c r="V182" s="92"/>
      <c r="W182" s="92"/>
      <c r="X182" s="92"/>
      <c r="Y182" s="92"/>
      <c r="Z182" s="92"/>
      <c r="AA182" s="92"/>
      <c r="AB182" s="92"/>
      <c r="AC182" s="92"/>
      <c r="AD182" s="8"/>
      <c r="AE182" s="92"/>
      <c r="AJ182" s="8"/>
    </row>
    <row r="183" spans="4:36" ht="15.75" hidden="1" customHeight="1">
      <c r="D183" s="92"/>
      <c r="E183" s="92"/>
      <c r="F183" s="92"/>
      <c r="G183" s="800"/>
      <c r="H183" s="92"/>
      <c r="I183" s="92"/>
      <c r="J183" s="92"/>
      <c r="K183" s="92"/>
      <c r="L183" s="92"/>
      <c r="M183" s="92"/>
      <c r="N183" s="92"/>
      <c r="O183" s="92"/>
      <c r="P183" s="92"/>
      <c r="Q183" s="118"/>
      <c r="R183" s="92"/>
      <c r="S183" s="92"/>
      <c r="U183" s="92"/>
      <c r="V183" s="92"/>
      <c r="W183" s="92"/>
      <c r="X183" s="92"/>
      <c r="Y183" s="92"/>
      <c r="Z183" s="92"/>
      <c r="AA183" s="92"/>
      <c r="AB183" s="92"/>
      <c r="AC183" s="92"/>
      <c r="AD183" s="8"/>
      <c r="AE183" s="92"/>
      <c r="AJ183" s="8"/>
    </row>
    <row r="184" spans="4:36" ht="15.75" hidden="1" customHeight="1">
      <c r="D184" s="92"/>
      <c r="E184" s="92"/>
      <c r="F184" s="92"/>
      <c r="G184" s="800"/>
      <c r="H184" s="92"/>
      <c r="I184" s="92"/>
      <c r="J184" s="92"/>
      <c r="K184" s="92"/>
      <c r="L184" s="92"/>
      <c r="M184" s="92"/>
      <c r="N184" s="92"/>
      <c r="O184" s="92"/>
      <c r="P184" s="92"/>
      <c r="Q184" s="118"/>
      <c r="R184" s="92"/>
      <c r="S184" s="92"/>
      <c r="U184" s="92"/>
      <c r="V184" s="92"/>
      <c r="W184" s="92"/>
      <c r="X184" s="92"/>
      <c r="Y184" s="92"/>
      <c r="Z184" s="92"/>
      <c r="AA184" s="92"/>
      <c r="AB184" s="92"/>
      <c r="AC184" s="92"/>
      <c r="AD184" s="8"/>
      <c r="AE184" s="92"/>
      <c r="AJ184" s="8"/>
    </row>
    <row r="185" spans="4:36" ht="15.75" hidden="1" customHeight="1">
      <c r="D185" s="92"/>
      <c r="E185" s="92"/>
      <c r="F185" s="92"/>
      <c r="G185" s="800"/>
      <c r="H185" s="92"/>
      <c r="I185" s="92"/>
      <c r="J185" s="92"/>
      <c r="K185" s="92"/>
      <c r="L185" s="92"/>
      <c r="M185" s="92"/>
      <c r="N185" s="92"/>
      <c r="O185" s="92"/>
      <c r="P185" s="92"/>
      <c r="Q185" s="118"/>
      <c r="R185" s="92"/>
      <c r="S185" s="92"/>
      <c r="U185" s="92"/>
      <c r="V185" s="92"/>
      <c r="W185" s="92"/>
      <c r="X185" s="92"/>
      <c r="Y185" s="92"/>
      <c r="Z185" s="92"/>
      <c r="AA185" s="92"/>
      <c r="AB185" s="92"/>
      <c r="AC185" s="92"/>
      <c r="AD185" s="8"/>
      <c r="AE185" s="92"/>
      <c r="AJ185" s="8"/>
    </row>
    <row r="186" spans="4:36" ht="15.75" hidden="1" customHeight="1">
      <c r="D186" s="92"/>
      <c r="E186" s="92"/>
      <c r="F186" s="92"/>
      <c r="G186" s="800"/>
      <c r="H186" s="92"/>
      <c r="I186" s="92"/>
      <c r="J186" s="92"/>
      <c r="K186" s="92"/>
      <c r="L186" s="92"/>
      <c r="M186" s="92"/>
      <c r="N186" s="92"/>
      <c r="O186" s="92"/>
      <c r="P186" s="92"/>
      <c r="Q186" s="118"/>
      <c r="R186" s="92"/>
      <c r="S186" s="92"/>
      <c r="U186" s="92"/>
      <c r="V186" s="92"/>
      <c r="W186" s="92"/>
      <c r="X186" s="92"/>
      <c r="Y186" s="92"/>
      <c r="Z186" s="92"/>
      <c r="AA186" s="92"/>
      <c r="AB186" s="92"/>
      <c r="AC186" s="92"/>
      <c r="AD186" s="8"/>
      <c r="AE186" s="92"/>
      <c r="AJ186" s="8"/>
    </row>
    <row r="187" spans="4:36" ht="15.75" hidden="1" customHeight="1">
      <c r="D187" s="92"/>
      <c r="E187" s="92"/>
      <c r="F187" s="92"/>
      <c r="G187" s="800"/>
      <c r="H187" s="92"/>
      <c r="I187" s="92"/>
      <c r="J187" s="92"/>
      <c r="K187" s="92"/>
      <c r="L187" s="92"/>
      <c r="M187" s="92"/>
      <c r="N187" s="92"/>
      <c r="O187" s="92"/>
      <c r="P187" s="92"/>
      <c r="Q187" s="118"/>
      <c r="R187" s="92"/>
      <c r="S187" s="92"/>
      <c r="U187" s="92"/>
      <c r="V187" s="92"/>
      <c r="W187" s="92"/>
      <c r="X187" s="92"/>
      <c r="Y187" s="92"/>
      <c r="Z187" s="92"/>
      <c r="AA187" s="92"/>
      <c r="AB187" s="92"/>
      <c r="AC187" s="92"/>
      <c r="AD187" s="8"/>
      <c r="AE187" s="92"/>
      <c r="AJ187" s="8"/>
    </row>
    <row r="188" spans="4:36" ht="15.75" hidden="1" customHeight="1">
      <c r="D188" s="92"/>
      <c r="E188" s="92"/>
      <c r="F188" s="92"/>
      <c r="G188" s="800"/>
      <c r="H188" s="92"/>
      <c r="I188" s="92"/>
      <c r="J188" s="92"/>
      <c r="K188" s="92"/>
      <c r="L188" s="92"/>
      <c r="M188" s="92"/>
      <c r="N188" s="92"/>
      <c r="O188" s="92"/>
      <c r="P188" s="92"/>
      <c r="Q188" s="118"/>
      <c r="R188" s="92"/>
      <c r="S188" s="92"/>
      <c r="U188" s="92"/>
      <c r="V188" s="92"/>
      <c r="W188" s="92"/>
      <c r="X188" s="92"/>
      <c r="Y188" s="92"/>
      <c r="Z188" s="92"/>
      <c r="AA188" s="92"/>
      <c r="AB188" s="92"/>
      <c r="AC188" s="92"/>
      <c r="AD188" s="8"/>
      <c r="AE188" s="92"/>
      <c r="AJ188" s="8"/>
    </row>
    <row r="189" spans="4:36" ht="15.75" hidden="1" customHeight="1">
      <c r="D189" s="92"/>
      <c r="E189" s="92"/>
      <c r="F189" s="92"/>
      <c r="G189" s="800"/>
      <c r="H189" s="92"/>
      <c r="I189" s="92"/>
      <c r="J189" s="92"/>
      <c r="K189" s="92"/>
      <c r="L189" s="92"/>
      <c r="M189" s="92"/>
      <c r="N189" s="92"/>
      <c r="O189" s="92"/>
      <c r="P189" s="92"/>
      <c r="Q189" s="118"/>
      <c r="R189" s="92"/>
      <c r="S189" s="92"/>
      <c r="U189" s="92"/>
      <c r="V189" s="92"/>
      <c r="W189" s="92"/>
      <c r="X189" s="92"/>
      <c r="Y189" s="92"/>
      <c r="Z189" s="92"/>
      <c r="AA189" s="92"/>
      <c r="AB189" s="92"/>
      <c r="AC189" s="92"/>
      <c r="AD189" s="8"/>
      <c r="AE189" s="92"/>
      <c r="AJ189" s="8"/>
    </row>
    <row r="190" spans="4:36" ht="15.75" hidden="1" customHeight="1">
      <c r="D190" s="92"/>
      <c r="E190" s="92"/>
      <c r="F190" s="92"/>
      <c r="G190" s="800"/>
      <c r="H190" s="92"/>
      <c r="I190" s="92"/>
      <c r="J190" s="92"/>
      <c r="K190" s="92"/>
      <c r="L190" s="92"/>
      <c r="M190" s="92"/>
      <c r="N190" s="92"/>
      <c r="O190" s="92"/>
      <c r="P190" s="92"/>
      <c r="Q190" s="118"/>
      <c r="R190" s="92"/>
      <c r="S190" s="92"/>
      <c r="U190" s="92"/>
      <c r="V190" s="92"/>
      <c r="W190" s="92"/>
      <c r="X190" s="92"/>
      <c r="Y190" s="92"/>
      <c r="Z190" s="92"/>
      <c r="AA190" s="92"/>
      <c r="AB190" s="92"/>
      <c r="AC190" s="92"/>
      <c r="AD190" s="8"/>
      <c r="AE190" s="92"/>
      <c r="AJ190" s="8"/>
    </row>
    <row r="191" spans="4:36" ht="15.75" hidden="1" customHeight="1">
      <c r="D191" s="92"/>
      <c r="E191" s="92"/>
      <c r="F191" s="92"/>
      <c r="G191" s="800"/>
      <c r="H191" s="92"/>
      <c r="I191" s="92"/>
      <c r="J191" s="92"/>
      <c r="K191" s="92"/>
      <c r="L191" s="92"/>
      <c r="M191" s="92"/>
      <c r="N191" s="92"/>
      <c r="O191" s="92"/>
      <c r="P191" s="92"/>
      <c r="Q191" s="118"/>
      <c r="R191" s="92"/>
      <c r="S191" s="92"/>
      <c r="U191" s="92"/>
      <c r="V191" s="92"/>
      <c r="W191" s="92"/>
      <c r="X191" s="92"/>
      <c r="Y191" s="92"/>
      <c r="Z191" s="92"/>
      <c r="AA191" s="92"/>
      <c r="AB191" s="92"/>
      <c r="AC191" s="92"/>
      <c r="AD191" s="8"/>
      <c r="AE191" s="92"/>
      <c r="AJ191" s="8"/>
    </row>
    <row r="192" spans="4:36" ht="15.75" hidden="1" customHeight="1">
      <c r="D192" s="92"/>
      <c r="E192" s="92"/>
      <c r="F192" s="92"/>
      <c r="G192" s="800"/>
      <c r="H192" s="92"/>
      <c r="I192" s="92"/>
      <c r="J192" s="92"/>
      <c r="K192" s="92"/>
      <c r="L192" s="92"/>
      <c r="M192" s="92"/>
      <c r="N192" s="92"/>
      <c r="O192" s="92"/>
      <c r="P192" s="92"/>
      <c r="Q192" s="118"/>
      <c r="R192" s="92"/>
      <c r="S192" s="92"/>
      <c r="U192" s="92"/>
      <c r="V192" s="92"/>
      <c r="W192" s="92"/>
      <c r="X192" s="92"/>
      <c r="Y192" s="92"/>
      <c r="Z192" s="92"/>
      <c r="AA192" s="92"/>
      <c r="AB192" s="92"/>
      <c r="AC192" s="92"/>
      <c r="AD192" s="8"/>
      <c r="AE192" s="92"/>
      <c r="AJ192" s="8"/>
    </row>
    <row r="193" spans="4:36" ht="15.75" hidden="1" customHeight="1">
      <c r="D193" s="92"/>
      <c r="E193" s="92"/>
      <c r="F193" s="92"/>
      <c r="G193" s="800"/>
      <c r="H193" s="92"/>
      <c r="I193" s="92"/>
      <c r="J193" s="92"/>
      <c r="K193" s="92"/>
      <c r="L193" s="92"/>
      <c r="M193" s="92"/>
      <c r="N193" s="92"/>
      <c r="O193" s="92"/>
      <c r="P193" s="92"/>
      <c r="Q193" s="118"/>
      <c r="R193" s="92"/>
      <c r="S193" s="92"/>
      <c r="U193" s="92"/>
      <c r="V193" s="92"/>
      <c r="W193" s="92"/>
      <c r="X193" s="92"/>
      <c r="Y193" s="92"/>
      <c r="Z193" s="92"/>
      <c r="AA193" s="92"/>
      <c r="AB193" s="92"/>
      <c r="AC193" s="92"/>
      <c r="AD193" s="8"/>
      <c r="AE193" s="92"/>
      <c r="AJ193" s="8"/>
    </row>
    <row r="194" spans="4:36" ht="15.75" hidden="1" customHeight="1">
      <c r="D194" s="92"/>
      <c r="E194" s="92"/>
      <c r="F194" s="92"/>
      <c r="G194" s="800"/>
      <c r="H194" s="92"/>
      <c r="I194" s="92"/>
      <c r="J194" s="92"/>
      <c r="K194" s="92"/>
      <c r="L194" s="92"/>
      <c r="M194" s="92"/>
      <c r="N194" s="92"/>
      <c r="O194" s="92"/>
      <c r="P194" s="92"/>
      <c r="Q194" s="118"/>
      <c r="R194" s="92"/>
      <c r="S194" s="92"/>
      <c r="U194" s="92"/>
      <c r="V194" s="92"/>
      <c r="W194" s="92"/>
      <c r="X194" s="92"/>
      <c r="Y194" s="92"/>
      <c r="Z194" s="92"/>
      <c r="AA194" s="92"/>
      <c r="AB194" s="92"/>
      <c r="AC194" s="92"/>
      <c r="AD194" s="8"/>
      <c r="AE194" s="92"/>
      <c r="AJ194" s="8"/>
    </row>
    <row r="195" spans="4:36" ht="15.75" hidden="1" customHeight="1">
      <c r="D195" s="92"/>
      <c r="E195" s="92"/>
      <c r="F195" s="92"/>
      <c r="G195" s="800"/>
      <c r="H195" s="92"/>
      <c r="I195" s="92"/>
      <c r="J195" s="92"/>
      <c r="K195" s="92"/>
      <c r="L195" s="92"/>
      <c r="M195" s="92"/>
      <c r="N195" s="92"/>
      <c r="O195" s="92"/>
      <c r="P195" s="92"/>
      <c r="Q195" s="118"/>
      <c r="R195" s="92"/>
      <c r="S195" s="92"/>
      <c r="U195" s="92"/>
      <c r="V195" s="92"/>
      <c r="W195" s="92"/>
      <c r="X195" s="92"/>
      <c r="Y195" s="92"/>
      <c r="Z195" s="92"/>
      <c r="AA195" s="92"/>
      <c r="AB195" s="92"/>
      <c r="AC195" s="92"/>
      <c r="AD195" s="8"/>
      <c r="AE195" s="92"/>
      <c r="AJ195" s="8"/>
    </row>
    <row r="196" spans="4:36" ht="15.75" hidden="1" customHeight="1">
      <c r="D196" s="92"/>
      <c r="E196" s="92"/>
      <c r="F196" s="92"/>
      <c r="G196" s="800"/>
      <c r="H196" s="92"/>
      <c r="I196" s="92"/>
      <c r="J196" s="92"/>
      <c r="K196" s="92"/>
      <c r="L196" s="92"/>
      <c r="M196" s="92"/>
      <c r="N196" s="92"/>
      <c r="O196" s="92"/>
      <c r="P196" s="92"/>
      <c r="Q196" s="118"/>
      <c r="R196" s="92"/>
      <c r="S196" s="92"/>
      <c r="U196" s="92"/>
      <c r="V196" s="92"/>
      <c r="W196" s="92"/>
      <c r="X196" s="92"/>
      <c r="Y196" s="92"/>
      <c r="Z196" s="92"/>
      <c r="AA196" s="92"/>
      <c r="AB196" s="92"/>
      <c r="AC196" s="92"/>
      <c r="AD196" s="8"/>
      <c r="AE196" s="92"/>
      <c r="AJ196" s="8"/>
    </row>
    <row r="197" spans="4:36" ht="15.75" hidden="1" customHeight="1">
      <c r="D197" s="92"/>
      <c r="E197" s="92"/>
      <c r="F197" s="92"/>
      <c r="G197" s="800"/>
      <c r="H197" s="92"/>
      <c r="I197" s="92"/>
      <c r="J197" s="92"/>
      <c r="K197" s="92"/>
      <c r="L197" s="92"/>
      <c r="M197" s="92"/>
      <c r="N197" s="92"/>
      <c r="O197" s="92"/>
      <c r="P197" s="92"/>
      <c r="Q197" s="118"/>
      <c r="R197" s="92"/>
      <c r="S197" s="92"/>
      <c r="U197" s="92"/>
      <c r="V197" s="92"/>
      <c r="W197" s="92"/>
      <c r="X197" s="92"/>
      <c r="Y197" s="92"/>
      <c r="Z197" s="92"/>
      <c r="AA197" s="92"/>
      <c r="AB197" s="92"/>
      <c r="AC197" s="92"/>
      <c r="AD197" s="8"/>
      <c r="AE197" s="92"/>
      <c r="AJ197" s="8"/>
    </row>
    <row r="198" spans="4:36" ht="15.75" hidden="1" customHeight="1">
      <c r="D198" s="92"/>
      <c r="E198" s="92"/>
      <c r="F198" s="92"/>
      <c r="G198" s="800"/>
      <c r="H198" s="92"/>
      <c r="I198" s="92"/>
      <c r="J198" s="92"/>
      <c r="K198" s="92"/>
      <c r="L198" s="92"/>
      <c r="M198" s="92"/>
      <c r="N198" s="92"/>
      <c r="O198" s="92"/>
      <c r="P198" s="92"/>
      <c r="Q198" s="118"/>
      <c r="R198" s="92"/>
      <c r="S198" s="92"/>
      <c r="U198" s="92"/>
      <c r="V198" s="92"/>
      <c r="W198" s="92"/>
      <c r="X198" s="92"/>
      <c r="Y198" s="92"/>
      <c r="Z198" s="92"/>
      <c r="AA198" s="92"/>
      <c r="AB198" s="92"/>
      <c r="AC198" s="92"/>
      <c r="AD198" s="8"/>
      <c r="AE198" s="92"/>
      <c r="AJ198" s="8"/>
    </row>
    <row r="199" spans="4:36" ht="15.75" hidden="1" customHeight="1">
      <c r="D199" s="92"/>
      <c r="E199" s="92"/>
      <c r="F199" s="92"/>
      <c r="G199" s="800"/>
      <c r="H199" s="92"/>
      <c r="I199" s="92"/>
      <c r="J199" s="92"/>
      <c r="K199" s="92"/>
      <c r="L199" s="92"/>
      <c r="M199" s="92"/>
      <c r="N199" s="92"/>
      <c r="O199" s="92"/>
      <c r="P199" s="92"/>
      <c r="Q199" s="118"/>
      <c r="R199" s="92"/>
      <c r="S199" s="92"/>
      <c r="U199" s="92"/>
      <c r="V199" s="92"/>
      <c r="W199" s="92"/>
      <c r="X199" s="92"/>
      <c r="Y199" s="92"/>
      <c r="Z199" s="92"/>
      <c r="AA199" s="92"/>
      <c r="AB199" s="92"/>
      <c r="AC199" s="92"/>
      <c r="AD199" s="8"/>
      <c r="AE199" s="92"/>
      <c r="AJ199" s="8"/>
    </row>
    <row r="200" spans="4:36" ht="15.75" hidden="1" customHeight="1">
      <c r="D200" s="92"/>
      <c r="E200" s="92"/>
      <c r="F200" s="92"/>
      <c r="G200" s="800"/>
      <c r="H200" s="92"/>
      <c r="I200" s="92"/>
      <c r="J200" s="92"/>
      <c r="K200" s="92"/>
      <c r="L200" s="92"/>
      <c r="M200" s="92"/>
      <c r="N200" s="92"/>
      <c r="O200" s="92"/>
      <c r="P200" s="92"/>
      <c r="Q200" s="118"/>
      <c r="R200" s="92"/>
      <c r="S200" s="92"/>
      <c r="U200" s="92"/>
      <c r="V200" s="92"/>
      <c r="W200" s="92"/>
      <c r="X200" s="92"/>
      <c r="Y200" s="92"/>
      <c r="Z200" s="92"/>
      <c r="AA200" s="92"/>
      <c r="AB200" s="92"/>
      <c r="AC200" s="92"/>
      <c r="AD200" s="8"/>
      <c r="AE200" s="92"/>
      <c r="AJ200" s="8"/>
    </row>
    <row r="201" spans="4:36" ht="15.75" hidden="1" customHeight="1">
      <c r="D201" s="92"/>
      <c r="E201" s="92"/>
      <c r="F201" s="92"/>
      <c r="G201" s="800"/>
      <c r="H201" s="92"/>
      <c r="I201" s="92"/>
      <c r="J201" s="92"/>
      <c r="K201" s="92"/>
      <c r="L201" s="92"/>
      <c r="M201" s="92"/>
      <c r="N201" s="92"/>
      <c r="O201" s="92"/>
      <c r="P201" s="92"/>
      <c r="Q201" s="118"/>
      <c r="R201" s="92"/>
      <c r="S201" s="92"/>
      <c r="U201" s="92"/>
      <c r="V201" s="92"/>
      <c r="W201" s="92"/>
      <c r="X201" s="92"/>
      <c r="Y201" s="92"/>
      <c r="Z201" s="92"/>
      <c r="AA201" s="92"/>
      <c r="AB201" s="92"/>
      <c r="AC201" s="92"/>
      <c r="AD201" s="8"/>
      <c r="AE201" s="92"/>
      <c r="AJ201" s="8"/>
    </row>
    <row r="202" spans="4:36" ht="15.75" hidden="1" customHeight="1">
      <c r="D202" s="92"/>
      <c r="E202" s="92"/>
      <c r="F202" s="92"/>
      <c r="G202" s="800"/>
      <c r="H202" s="92"/>
      <c r="I202" s="92"/>
      <c r="J202" s="92"/>
      <c r="K202" s="92"/>
      <c r="L202" s="92"/>
      <c r="M202" s="92"/>
      <c r="N202" s="92"/>
      <c r="O202" s="92"/>
      <c r="P202" s="92"/>
      <c r="Q202" s="118"/>
      <c r="R202" s="92"/>
      <c r="S202" s="92"/>
      <c r="U202" s="92"/>
      <c r="V202" s="92"/>
      <c r="W202" s="92"/>
      <c r="X202" s="92"/>
      <c r="Y202" s="92"/>
      <c r="Z202" s="92"/>
      <c r="AA202" s="92"/>
      <c r="AB202" s="92"/>
      <c r="AC202" s="92"/>
      <c r="AD202" s="8"/>
      <c r="AE202" s="92"/>
      <c r="AJ202" s="8"/>
    </row>
    <row r="203" spans="4:36" ht="15.75" hidden="1" customHeight="1">
      <c r="D203" s="92"/>
      <c r="E203" s="92"/>
      <c r="F203" s="92"/>
      <c r="G203" s="800"/>
      <c r="H203" s="92"/>
      <c r="I203" s="92"/>
      <c r="J203" s="92"/>
      <c r="K203" s="92"/>
      <c r="L203" s="92"/>
      <c r="M203" s="92"/>
      <c r="N203" s="92"/>
      <c r="O203" s="92"/>
      <c r="P203" s="92"/>
      <c r="Q203" s="118"/>
      <c r="R203" s="92"/>
      <c r="S203" s="92"/>
      <c r="U203" s="92"/>
      <c r="V203" s="92"/>
      <c r="W203" s="92"/>
      <c r="X203" s="92"/>
      <c r="Y203" s="92"/>
      <c r="Z203" s="92"/>
      <c r="AA203" s="92"/>
      <c r="AB203" s="92"/>
      <c r="AC203" s="92"/>
      <c r="AD203" s="8"/>
      <c r="AE203" s="92"/>
      <c r="AJ203" s="8"/>
    </row>
    <row r="204" spans="4:36" ht="15.75" hidden="1" customHeight="1">
      <c r="D204" s="92"/>
      <c r="E204" s="92"/>
      <c r="F204" s="92"/>
      <c r="G204" s="800"/>
      <c r="H204" s="92"/>
      <c r="I204" s="92"/>
      <c r="J204" s="92"/>
      <c r="K204" s="92"/>
      <c r="L204" s="92"/>
      <c r="M204" s="92"/>
      <c r="N204" s="92"/>
      <c r="O204" s="92"/>
      <c r="P204" s="92"/>
      <c r="Q204" s="118"/>
      <c r="R204" s="92"/>
      <c r="S204" s="92"/>
      <c r="U204" s="92"/>
      <c r="V204" s="92"/>
      <c r="W204" s="92"/>
      <c r="X204" s="92"/>
      <c r="Y204" s="92"/>
      <c r="Z204" s="92"/>
      <c r="AA204" s="92"/>
      <c r="AB204" s="92"/>
      <c r="AC204" s="92"/>
      <c r="AD204" s="8"/>
      <c r="AE204" s="92"/>
      <c r="AJ204" s="8"/>
    </row>
    <row r="205" spans="4:36" ht="15.75" hidden="1" customHeight="1">
      <c r="D205" s="92"/>
      <c r="E205" s="92"/>
      <c r="F205" s="92"/>
      <c r="G205" s="800"/>
      <c r="H205" s="92"/>
      <c r="I205" s="92"/>
      <c r="J205" s="92"/>
      <c r="K205" s="92"/>
      <c r="L205" s="92"/>
      <c r="M205" s="92"/>
      <c r="N205" s="92"/>
      <c r="O205" s="92"/>
      <c r="P205" s="92"/>
      <c r="Q205" s="118"/>
      <c r="R205" s="92"/>
      <c r="S205" s="92"/>
      <c r="U205" s="92"/>
      <c r="V205" s="92"/>
      <c r="W205" s="92"/>
      <c r="X205" s="92"/>
      <c r="Y205" s="92"/>
      <c r="Z205" s="92"/>
      <c r="AA205" s="92"/>
      <c r="AB205" s="92"/>
      <c r="AC205" s="92"/>
      <c r="AD205" s="8"/>
      <c r="AE205" s="92"/>
      <c r="AJ205" s="8"/>
    </row>
    <row r="206" spans="4:36" ht="15.75" hidden="1" customHeight="1">
      <c r="D206" s="92"/>
      <c r="E206" s="92"/>
      <c r="F206" s="92"/>
      <c r="G206" s="800"/>
      <c r="H206" s="92"/>
      <c r="I206" s="92"/>
      <c r="J206" s="92"/>
      <c r="K206" s="92"/>
      <c r="L206" s="92"/>
      <c r="M206" s="92"/>
      <c r="N206" s="92"/>
      <c r="O206" s="92"/>
      <c r="P206" s="92"/>
      <c r="Q206" s="118"/>
      <c r="R206" s="92"/>
      <c r="S206" s="92"/>
      <c r="U206" s="92"/>
      <c r="V206" s="92"/>
      <c r="W206" s="92"/>
      <c r="X206" s="92"/>
      <c r="Y206" s="92"/>
      <c r="Z206" s="92"/>
      <c r="AA206" s="92"/>
      <c r="AB206" s="92"/>
      <c r="AC206" s="92"/>
      <c r="AD206" s="8"/>
      <c r="AE206" s="92"/>
      <c r="AJ206" s="8"/>
    </row>
    <row r="207" spans="4:36" ht="15.75" hidden="1" customHeight="1">
      <c r="D207" s="92"/>
      <c r="E207" s="92"/>
      <c r="F207" s="92"/>
      <c r="G207" s="800"/>
      <c r="H207" s="92"/>
      <c r="I207" s="92"/>
      <c r="J207" s="92"/>
      <c r="K207" s="92"/>
      <c r="L207" s="92"/>
      <c r="M207" s="92"/>
      <c r="N207" s="92"/>
      <c r="O207" s="92"/>
      <c r="P207" s="92"/>
      <c r="Q207" s="118"/>
      <c r="R207" s="92"/>
      <c r="S207" s="92"/>
      <c r="U207" s="92"/>
      <c r="V207" s="92"/>
      <c r="W207" s="92"/>
      <c r="X207" s="92"/>
      <c r="Y207" s="92"/>
      <c r="Z207" s="92"/>
      <c r="AA207" s="92"/>
      <c r="AB207" s="92"/>
      <c r="AC207" s="92"/>
      <c r="AD207" s="8"/>
      <c r="AE207" s="92"/>
      <c r="AJ207" s="8"/>
    </row>
    <row r="208" spans="4:36" ht="15.75" hidden="1" customHeight="1">
      <c r="D208" s="92"/>
      <c r="E208" s="92"/>
      <c r="F208" s="92"/>
      <c r="G208" s="800"/>
      <c r="H208" s="92"/>
      <c r="I208" s="92"/>
      <c r="J208" s="92"/>
      <c r="K208" s="92"/>
      <c r="L208" s="92"/>
      <c r="M208" s="92"/>
      <c r="N208" s="92"/>
      <c r="O208" s="92"/>
      <c r="P208" s="92"/>
      <c r="Q208" s="118"/>
      <c r="R208" s="92"/>
      <c r="S208" s="92"/>
      <c r="U208" s="92"/>
      <c r="V208" s="92"/>
      <c r="W208" s="92"/>
      <c r="X208" s="92"/>
      <c r="Y208" s="92"/>
      <c r="Z208" s="92"/>
      <c r="AA208" s="92"/>
      <c r="AB208" s="92"/>
      <c r="AC208" s="92"/>
      <c r="AD208" s="8"/>
      <c r="AE208" s="92"/>
      <c r="AJ208" s="8"/>
    </row>
    <row r="209" spans="4:36" ht="15.75" hidden="1" customHeight="1">
      <c r="D209" s="92"/>
      <c r="E209" s="92"/>
      <c r="F209" s="92"/>
      <c r="G209" s="800"/>
      <c r="H209" s="92"/>
      <c r="I209" s="92"/>
      <c r="J209" s="92"/>
      <c r="K209" s="92"/>
      <c r="L209" s="92"/>
      <c r="M209" s="92"/>
      <c r="N209" s="92"/>
      <c r="O209" s="92"/>
      <c r="P209" s="92"/>
      <c r="Q209" s="118"/>
      <c r="R209" s="92"/>
      <c r="S209" s="92"/>
      <c r="U209" s="92"/>
      <c r="V209" s="92"/>
      <c r="W209" s="92"/>
      <c r="X209" s="92"/>
      <c r="Y209" s="92"/>
      <c r="Z209" s="92"/>
      <c r="AA209" s="92"/>
      <c r="AB209" s="92"/>
      <c r="AC209" s="92"/>
      <c r="AD209" s="8"/>
      <c r="AE209" s="92"/>
      <c r="AJ209" s="8"/>
    </row>
    <row r="210" spans="4:36" ht="15.75" hidden="1" customHeight="1">
      <c r="D210" s="92"/>
      <c r="E210" s="92"/>
      <c r="F210" s="92"/>
      <c r="G210" s="800"/>
      <c r="H210" s="92"/>
      <c r="I210" s="92"/>
      <c r="J210" s="92"/>
      <c r="K210" s="92"/>
      <c r="L210" s="92"/>
      <c r="M210" s="92"/>
      <c r="N210" s="92"/>
      <c r="O210" s="92"/>
      <c r="P210" s="92"/>
      <c r="Q210" s="118"/>
      <c r="R210" s="92"/>
      <c r="S210" s="92"/>
      <c r="U210" s="92"/>
      <c r="V210" s="92"/>
      <c r="W210" s="92"/>
      <c r="X210" s="92"/>
      <c r="Y210" s="92"/>
      <c r="Z210" s="92"/>
      <c r="AA210" s="92"/>
      <c r="AB210" s="92"/>
      <c r="AC210" s="92"/>
      <c r="AD210" s="8"/>
      <c r="AE210" s="92"/>
      <c r="AJ210" s="8"/>
    </row>
    <row r="211" spans="4:36" ht="15.75" hidden="1" customHeight="1">
      <c r="D211" s="92"/>
      <c r="E211" s="92"/>
      <c r="F211" s="92"/>
      <c r="G211" s="800"/>
      <c r="H211" s="92"/>
      <c r="I211" s="92"/>
      <c r="J211" s="92"/>
      <c r="K211" s="92"/>
      <c r="L211" s="92"/>
      <c r="M211" s="92"/>
      <c r="N211" s="92"/>
      <c r="O211" s="92"/>
      <c r="P211" s="92"/>
      <c r="Q211" s="118"/>
      <c r="R211" s="92"/>
      <c r="S211" s="92"/>
      <c r="U211" s="92"/>
      <c r="V211" s="92"/>
      <c r="W211" s="92"/>
      <c r="X211" s="92"/>
      <c r="Y211" s="92"/>
      <c r="Z211" s="92"/>
      <c r="AA211" s="92"/>
      <c r="AB211" s="92"/>
      <c r="AC211" s="92"/>
      <c r="AD211" s="8"/>
      <c r="AE211" s="92"/>
      <c r="AJ211" s="8"/>
    </row>
    <row r="212" spans="4:36" ht="15.75" hidden="1" customHeight="1">
      <c r="D212" s="92"/>
      <c r="E212" s="92"/>
      <c r="F212" s="92"/>
      <c r="G212" s="800"/>
      <c r="H212" s="92"/>
      <c r="I212" s="92"/>
      <c r="J212" s="92"/>
      <c r="K212" s="92"/>
      <c r="L212" s="92"/>
      <c r="M212" s="92"/>
      <c r="N212" s="92"/>
      <c r="O212" s="92"/>
      <c r="P212" s="92"/>
      <c r="Q212" s="118"/>
      <c r="R212" s="92"/>
      <c r="S212" s="92"/>
      <c r="U212" s="92"/>
      <c r="V212" s="92"/>
      <c r="W212" s="92"/>
      <c r="X212" s="92"/>
      <c r="Y212" s="92"/>
      <c r="Z212" s="92"/>
      <c r="AA212" s="92"/>
      <c r="AB212" s="92"/>
      <c r="AC212" s="92"/>
      <c r="AD212" s="8"/>
      <c r="AE212" s="92"/>
      <c r="AJ212" s="8"/>
    </row>
    <row r="213" spans="4:36" ht="15.75" hidden="1" customHeight="1">
      <c r="D213" s="92"/>
      <c r="E213" s="92"/>
      <c r="F213" s="92"/>
      <c r="G213" s="800"/>
      <c r="H213" s="92"/>
      <c r="I213" s="92"/>
      <c r="J213" s="92"/>
      <c r="K213" s="92"/>
      <c r="L213" s="92"/>
      <c r="M213" s="92"/>
      <c r="N213" s="92"/>
      <c r="O213" s="92"/>
      <c r="P213" s="92"/>
      <c r="Q213" s="118"/>
      <c r="R213" s="92"/>
      <c r="S213" s="92"/>
      <c r="U213" s="92"/>
      <c r="V213" s="92"/>
      <c r="W213" s="92"/>
      <c r="X213" s="92"/>
      <c r="Y213" s="92"/>
      <c r="Z213" s="92"/>
      <c r="AA213" s="92"/>
      <c r="AB213" s="92"/>
      <c r="AC213" s="92"/>
      <c r="AD213" s="8"/>
      <c r="AE213" s="92"/>
      <c r="AJ213" s="8"/>
    </row>
    <row r="214" spans="4:36" ht="15.75" hidden="1" customHeight="1">
      <c r="D214" s="92"/>
      <c r="E214" s="92"/>
      <c r="F214" s="92"/>
      <c r="G214" s="800"/>
      <c r="H214" s="92"/>
      <c r="I214" s="92"/>
      <c r="J214" s="92"/>
      <c r="K214" s="92"/>
      <c r="L214" s="92"/>
      <c r="M214" s="92"/>
      <c r="N214" s="92"/>
      <c r="O214" s="92"/>
      <c r="P214" s="92"/>
      <c r="Q214" s="118"/>
      <c r="R214" s="92"/>
      <c r="S214" s="92"/>
      <c r="U214" s="92"/>
      <c r="V214" s="92"/>
      <c r="W214" s="92"/>
      <c r="X214" s="92"/>
      <c r="Y214" s="92"/>
      <c r="Z214" s="92"/>
      <c r="AA214" s="92"/>
      <c r="AB214" s="92"/>
      <c r="AC214" s="92"/>
      <c r="AD214" s="8"/>
      <c r="AE214" s="92"/>
      <c r="AJ214" s="8"/>
    </row>
    <row r="215" spans="4:36" ht="15.75" hidden="1" customHeight="1">
      <c r="D215" s="92"/>
      <c r="E215" s="92"/>
      <c r="F215" s="92"/>
      <c r="G215" s="800"/>
      <c r="H215" s="92"/>
      <c r="I215" s="92"/>
      <c r="J215" s="92"/>
      <c r="K215" s="92"/>
      <c r="L215" s="92"/>
      <c r="M215" s="92"/>
      <c r="N215" s="92"/>
      <c r="O215" s="92"/>
      <c r="P215" s="92"/>
      <c r="Q215" s="118"/>
      <c r="R215" s="92"/>
      <c r="S215" s="92"/>
      <c r="U215" s="92"/>
      <c r="V215" s="92"/>
      <c r="W215" s="92"/>
      <c r="X215" s="92"/>
      <c r="Y215" s="92"/>
      <c r="Z215" s="92"/>
      <c r="AA215" s="92"/>
      <c r="AB215" s="92"/>
      <c r="AC215" s="92"/>
      <c r="AD215" s="8"/>
      <c r="AE215" s="92"/>
      <c r="AJ215" s="8"/>
    </row>
    <row r="216" spans="4:36" ht="15.75" hidden="1" customHeight="1">
      <c r="D216" s="92"/>
      <c r="E216" s="92"/>
      <c r="F216" s="92"/>
      <c r="G216" s="800"/>
      <c r="H216" s="92"/>
      <c r="I216" s="92"/>
      <c r="J216" s="92"/>
      <c r="K216" s="92"/>
      <c r="L216" s="92"/>
      <c r="M216" s="92"/>
      <c r="N216" s="92"/>
      <c r="O216" s="92"/>
      <c r="P216" s="92"/>
      <c r="Q216" s="118"/>
      <c r="R216" s="92"/>
      <c r="S216" s="92"/>
      <c r="U216" s="92"/>
      <c r="V216" s="92"/>
      <c r="W216" s="92"/>
      <c r="X216" s="92"/>
      <c r="Y216" s="92"/>
      <c r="Z216" s="92"/>
      <c r="AA216" s="92"/>
      <c r="AB216" s="92"/>
      <c r="AC216" s="92"/>
      <c r="AD216" s="8"/>
      <c r="AE216" s="92"/>
      <c r="AJ216" s="8"/>
    </row>
    <row r="217" spans="4:36" ht="15.75" hidden="1" customHeight="1">
      <c r="D217" s="92"/>
      <c r="E217" s="92"/>
      <c r="F217" s="92"/>
      <c r="G217" s="800"/>
      <c r="H217" s="92"/>
      <c r="I217" s="92"/>
      <c r="J217" s="92"/>
      <c r="K217" s="92"/>
      <c r="L217" s="92"/>
      <c r="M217" s="92"/>
      <c r="N217" s="92"/>
      <c r="O217" s="92"/>
      <c r="P217" s="92"/>
      <c r="Q217" s="118"/>
      <c r="R217" s="92"/>
      <c r="S217" s="92"/>
      <c r="U217" s="92"/>
      <c r="V217" s="92"/>
      <c r="W217" s="92"/>
      <c r="X217" s="92"/>
      <c r="Y217" s="92"/>
      <c r="Z217" s="92"/>
      <c r="AA217" s="92"/>
      <c r="AB217" s="92"/>
      <c r="AC217" s="92"/>
      <c r="AD217" s="8"/>
      <c r="AE217" s="92"/>
      <c r="AJ217" s="8"/>
    </row>
    <row r="218" spans="4:36" ht="15.75" hidden="1" customHeight="1">
      <c r="D218" s="92"/>
      <c r="E218" s="92"/>
      <c r="F218" s="92"/>
      <c r="G218" s="800"/>
      <c r="H218" s="92"/>
      <c r="I218" s="92"/>
      <c r="J218" s="92"/>
      <c r="K218" s="92"/>
      <c r="L218" s="92"/>
      <c r="M218" s="92"/>
      <c r="N218" s="92"/>
      <c r="O218" s="92"/>
      <c r="P218" s="92"/>
      <c r="Q218" s="118"/>
      <c r="R218" s="92"/>
      <c r="S218" s="92"/>
      <c r="U218" s="92"/>
      <c r="V218" s="92"/>
      <c r="W218" s="92"/>
      <c r="X218" s="92"/>
      <c r="Y218" s="92"/>
      <c r="Z218" s="92"/>
      <c r="AA218" s="92"/>
      <c r="AB218" s="92"/>
      <c r="AC218" s="92"/>
      <c r="AD218" s="8"/>
      <c r="AE218" s="92"/>
      <c r="AJ218" s="8"/>
    </row>
    <row r="219" spans="4:36" ht="15.75" hidden="1" customHeight="1">
      <c r="D219" s="92"/>
      <c r="E219" s="92"/>
      <c r="F219" s="92"/>
      <c r="G219" s="800"/>
      <c r="H219" s="92"/>
      <c r="I219" s="92"/>
      <c r="J219" s="92"/>
      <c r="K219" s="92"/>
      <c r="L219" s="92"/>
      <c r="M219" s="92"/>
      <c r="N219" s="92"/>
      <c r="O219" s="92"/>
      <c r="P219" s="92"/>
      <c r="Q219" s="118"/>
      <c r="R219" s="92"/>
      <c r="S219" s="92"/>
      <c r="U219" s="92"/>
      <c r="V219" s="92"/>
      <c r="W219" s="92"/>
      <c r="X219" s="92"/>
      <c r="Y219" s="92"/>
      <c r="Z219" s="92"/>
      <c r="AA219" s="92"/>
      <c r="AB219" s="92"/>
      <c r="AC219" s="92"/>
      <c r="AD219" s="8"/>
      <c r="AE219" s="92"/>
      <c r="AJ219" s="8"/>
    </row>
    <row r="220" spans="4:36" ht="15.75" hidden="1" customHeight="1">
      <c r="D220" s="92"/>
      <c r="E220" s="92"/>
      <c r="F220" s="92"/>
      <c r="G220" s="800"/>
      <c r="H220" s="92"/>
      <c r="I220" s="92"/>
      <c r="J220" s="92"/>
      <c r="K220" s="92"/>
      <c r="L220" s="92"/>
      <c r="M220" s="92"/>
      <c r="N220" s="92"/>
      <c r="O220" s="92"/>
      <c r="P220" s="92"/>
      <c r="Q220" s="118"/>
      <c r="R220" s="92"/>
      <c r="S220" s="92"/>
      <c r="U220" s="92"/>
      <c r="V220" s="92"/>
      <c r="W220" s="92"/>
      <c r="X220" s="92"/>
      <c r="Y220" s="92"/>
      <c r="Z220" s="92"/>
      <c r="AA220" s="92"/>
      <c r="AB220" s="92"/>
      <c r="AC220" s="92"/>
      <c r="AD220" s="8"/>
      <c r="AE220" s="92"/>
      <c r="AJ220" s="8"/>
    </row>
    <row r="221" spans="4:36" ht="15.75" hidden="1" customHeight="1">
      <c r="D221" s="92"/>
      <c r="E221" s="92"/>
      <c r="F221" s="92"/>
      <c r="G221" s="800"/>
      <c r="H221" s="92"/>
      <c r="I221" s="92"/>
      <c r="J221" s="92"/>
      <c r="K221" s="92"/>
      <c r="L221" s="92"/>
      <c r="M221" s="92"/>
      <c r="N221" s="92"/>
      <c r="O221" s="92"/>
      <c r="P221" s="92"/>
      <c r="Q221" s="118"/>
      <c r="R221" s="92"/>
      <c r="S221" s="92"/>
      <c r="U221" s="92"/>
      <c r="V221" s="92"/>
      <c r="W221" s="92"/>
      <c r="X221" s="92"/>
      <c r="Y221" s="92"/>
      <c r="Z221" s="92"/>
      <c r="AA221" s="92"/>
      <c r="AB221" s="92"/>
      <c r="AC221" s="92"/>
      <c r="AD221" s="8"/>
      <c r="AE221" s="92"/>
      <c r="AJ221" s="8"/>
    </row>
    <row r="222" spans="4:36" ht="15.75" hidden="1" customHeight="1">
      <c r="D222" s="92"/>
      <c r="E222" s="92"/>
      <c r="F222" s="92"/>
      <c r="G222" s="800"/>
      <c r="H222" s="92"/>
      <c r="I222" s="92"/>
      <c r="J222" s="92"/>
      <c r="K222" s="92"/>
      <c r="L222" s="92"/>
      <c r="M222" s="92"/>
      <c r="N222" s="92"/>
      <c r="O222" s="92"/>
      <c r="P222" s="92"/>
      <c r="Q222" s="118"/>
      <c r="R222" s="92"/>
      <c r="S222" s="92"/>
      <c r="U222" s="92"/>
      <c r="V222" s="92"/>
      <c r="W222" s="92"/>
      <c r="X222" s="92"/>
      <c r="Y222" s="92"/>
      <c r="Z222" s="92"/>
      <c r="AA222" s="92"/>
      <c r="AB222" s="92"/>
      <c r="AC222" s="92"/>
      <c r="AD222" s="8"/>
      <c r="AE222" s="92"/>
      <c r="AJ222" s="8"/>
    </row>
    <row r="223" spans="4:36" ht="15.75" hidden="1" customHeight="1">
      <c r="D223" s="92"/>
      <c r="E223" s="92"/>
      <c r="F223" s="92"/>
      <c r="G223" s="800"/>
      <c r="H223" s="92"/>
      <c r="I223" s="92"/>
      <c r="J223" s="92"/>
      <c r="K223" s="92"/>
      <c r="L223" s="92"/>
      <c r="M223" s="92"/>
      <c r="N223" s="92"/>
      <c r="O223" s="92"/>
      <c r="P223" s="92"/>
      <c r="Q223" s="118"/>
      <c r="R223" s="92"/>
      <c r="S223" s="92"/>
      <c r="U223" s="92"/>
      <c r="V223" s="92"/>
      <c r="W223" s="92"/>
      <c r="X223" s="92"/>
      <c r="Y223" s="92"/>
      <c r="Z223" s="92"/>
      <c r="AA223" s="92"/>
      <c r="AB223" s="92"/>
      <c r="AC223" s="92"/>
      <c r="AD223" s="8"/>
      <c r="AE223" s="92"/>
      <c r="AJ223" s="8"/>
    </row>
    <row r="224" spans="4:36" ht="15.75" hidden="1" customHeight="1">
      <c r="D224" s="92"/>
      <c r="E224" s="92"/>
      <c r="F224" s="92"/>
      <c r="G224" s="800"/>
      <c r="H224" s="92"/>
      <c r="I224" s="92"/>
      <c r="J224" s="92"/>
      <c r="K224" s="92"/>
      <c r="L224" s="92"/>
      <c r="M224" s="92"/>
      <c r="N224" s="92"/>
      <c r="O224" s="92"/>
      <c r="P224" s="92"/>
      <c r="Q224" s="118"/>
      <c r="R224" s="92"/>
      <c r="S224" s="92"/>
      <c r="U224" s="92"/>
      <c r="V224" s="92"/>
      <c r="W224" s="92"/>
      <c r="X224" s="92"/>
      <c r="Y224" s="92"/>
      <c r="Z224" s="92"/>
      <c r="AA224" s="92"/>
      <c r="AB224" s="92"/>
      <c r="AC224" s="92"/>
      <c r="AD224" s="8"/>
      <c r="AE224" s="92"/>
      <c r="AJ224" s="8"/>
    </row>
    <row r="225" spans="4:36" ht="15.75" hidden="1" customHeight="1">
      <c r="D225" s="92"/>
      <c r="E225" s="92"/>
      <c r="F225" s="92"/>
      <c r="G225" s="800"/>
      <c r="H225" s="92"/>
      <c r="I225" s="92"/>
      <c r="J225" s="92"/>
      <c r="K225" s="92"/>
      <c r="L225" s="92"/>
      <c r="M225" s="92"/>
      <c r="N225" s="92"/>
      <c r="O225" s="92"/>
      <c r="P225" s="92"/>
      <c r="Q225" s="118"/>
      <c r="R225" s="92"/>
      <c r="S225" s="92"/>
      <c r="U225" s="92"/>
      <c r="V225" s="92"/>
      <c r="W225" s="92"/>
      <c r="X225" s="92"/>
      <c r="Y225" s="92"/>
      <c r="Z225" s="92"/>
      <c r="AA225" s="92"/>
      <c r="AB225" s="92"/>
      <c r="AC225" s="92"/>
      <c r="AD225" s="8"/>
      <c r="AE225" s="92"/>
      <c r="AJ225" s="8"/>
    </row>
    <row r="226" spans="4:36" ht="15.75" hidden="1" customHeight="1">
      <c r="D226" s="92"/>
      <c r="E226" s="92"/>
      <c r="F226" s="92"/>
      <c r="G226" s="800"/>
      <c r="H226" s="92"/>
      <c r="I226" s="92"/>
      <c r="J226" s="92"/>
      <c r="K226" s="92"/>
      <c r="L226" s="92"/>
      <c r="M226" s="92"/>
      <c r="N226" s="92"/>
      <c r="O226" s="92"/>
      <c r="P226" s="92"/>
      <c r="Q226" s="118"/>
      <c r="R226" s="92"/>
      <c r="S226" s="92"/>
      <c r="U226" s="92"/>
      <c r="V226" s="92"/>
      <c r="W226" s="92"/>
      <c r="X226" s="92"/>
      <c r="Y226" s="92"/>
      <c r="Z226" s="92"/>
      <c r="AA226" s="92"/>
      <c r="AB226" s="92"/>
      <c r="AC226" s="92"/>
      <c r="AD226" s="8"/>
      <c r="AE226" s="92"/>
      <c r="AJ226" s="8"/>
    </row>
    <row r="227" spans="4:36" ht="15.75" hidden="1" customHeight="1">
      <c r="D227" s="92"/>
      <c r="E227" s="92"/>
      <c r="F227" s="92"/>
      <c r="G227" s="800"/>
      <c r="H227" s="92"/>
      <c r="I227" s="92"/>
      <c r="J227" s="92"/>
      <c r="K227" s="92"/>
      <c r="L227" s="92"/>
      <c r="M227" s="92"/>
      <c r="N227" s="92"/>
      <c r="O227" s="92"/>
      <c r="P227" s="92"/>
      <c r="Q227" s="118"/>
      <c r="R227" s="92"/>
      <c r="S227" s="92"/>
      <c r="U227" s="92"/>
      <c r="V227" s="92"/>
      <c r="W227" s="92"/>
      <c r="X227" s="92"/>
      <c r="Y227" s="92"/>
      <c r="Z227" s="92"/>
      <c r="AA227" s="92"/>
      <c r="AB227" s="92"/>
      <c r="AC227" s="92"/>
      <c r="AD227" s="8"/>
      <c r="AE227" s="92"/>
      <c r="AJ227" s="8"/>
    </row>
    <row r="228" spans="4:36" ht="15.75" hidden="1" customHeight="1">
      <c r="D228" s="92"/>
      <c r="E228" s="92"/>
      <c r="F228" s="92"/>
      <c r="G228" s="800"/>
      <c r="H228" s="92"/>
      <c r="I228" s="92"/>
      <c r="J228" s="92"/>
      <c r="K228" s="92"/>
      <c r="L228" s="92"/>
      <c r="M228" s="92"/>
      <c r="N228" s="92"/>
      <c r="O228" s="92"/>
      <c r="P228" s="92"/>
      <c r="Q228" s="118"/>
      <c r="R228" s="92"/>
      <c r="S228" s="92"/>
      <c r="U228" s="92"/>
      <c r="V228" s="92"/>
      <c r="W228" s="92"/>
      <c r="X228" s="92"/>
      <c r="Y228" s="92"/>
      <c r="Z228" s="92"/>
      <c r="AA228" s="92"/>
      <c r="AB228" s="92"/>
      <c r="AC228" s="92"/>
      <c r="AD228" s="8"/>
      <c r="AE228" s="92"/>
      <c r="AJ228" s="8"/>
    </row>
    <row r="229" spans="4:36" ht="15.75" hidden="1" customHeight="1">
      <c r="D229" s="92"/>
      <c r="E229" s="92"/>
      <c r="F229" s="92"/>
      <c r="G229" s="800"/>
      <c r="H229" s="92"/>
      <c r="I229" s="92"/>
      <c r="J229" s="92"/>
      <c r="K229" s="92"/>
      <c r="L229" s="92"/>
      <c r="M229" s="92"/>
      <c r="N229" s="92"/>
      <c r="O229" s="92"/>
      <c r="P229" s="92"/>
      <c r="Q229" s="118"/>
      <c r="R229" s="92"/>
      <c r="S229" s="92"/>
      <c r="U229" s="92"/>
      <c r="V229" s="92"/>
      <c r="W229" s="92"/>
      <c r="X229" s="92"/>
      <c r="Y229" s="92"/>
      <c r="Z229" s="92"/>
      <c r="AA229" s="92"/>
      <c r="AB229" s="92"/>
      <c r="AC229" s="92"/>
      <c r="AD229" s="8"/>
      <c r="AE229" s="92"/>
      <c r="AJ229" s="8"/>
    </row>
    <row r="230" spans="4:36" ht="15.75" hidden="1" customHeight="1">
      <c r="D230" s="92"/>
      <c r="E230" s="92"/>
      <c r="F230" s="92"/>
      <c r="G230" s="800"/>
      <c r="H230" s="92"/>
      <c r="I230" s="92"/>
      <c r="J230" s="92"/>
      <c r="K230" s="92"/>
      <c r="L230" s="92"/>
      <c r="M230" s="92"/>
      <c r="N230" s="92"/>
      <c r="O230" s="92"/>
      <c r="P230" s="92"/>
      <c r="Q230" s="118"/>
      <c r="R230" s="92"/>
      <c r="S230" s="92"/>
      <c r="U230" s="92"/>
      <c r="V230" s="92"/>
      <c r="W230" s="92"/>
      <c r="X230" s="92"/>
      <c r="Y230" s="92"/>
      <c r="Z230" s="92"/>
      <c r="AA230" s="92"/>
      <c r="AB230" s="92"/>
      <c r="AC230" s="92"/>
      <c r="AD230" s="8"/>
      <c r="AE230" s="92"/>
      <c r="AJ230" s="8"/>
    </row>
    <row r="231" spans="4:36" ht="15.75" hidden="1" customHeight="1">
      <c r="D231" s="92"/>
      <c r="E231" s="92"/>
      <c r="F231" s="92"/>
      <c r="G231" s="800"/>
      <c r="H231" s="92"/>
      <c r="I231" s="92"/>
      <c r="J231" s="92"/>
      <c r="K231" s="92"/>
      <c r="L231" s="92"/>
      <c r="M231" s="92"/>
      <c r="N231" s="92"/>
      <c r="O231" s="92"/>
      <c r="P231" s="92"/>
      <c r="Q231" s="118"/>
      <c r="R231" s="92"/>
      <c r="S231" s="92"/>
      <c r="U231" s="92"/>
      <c r="V231" s="92"/>
      <c r="W231" s="92"/>
      <c r="X231" s="92"/>
      <c r="Y231" s="92"/>
      <c r="Z231" s="92"/>
      <c r="AA231" s="92"/>
      <c r="AB231" s="92"/>
      <c r="AC231" s="92"/>
      <c r="AD231" s="8"/>
      <c r="AE231" s="92"/>
      <c r="AJ231" s="8"/>
    </row>
    <row r="232" spans="4:36" ht="15.75" hidden="1" customHeight="1">
      <c r="D232" s="92"/>
      <c r="E232" s="92"/>
      <c r="F232" s="92"/>
      <c r="G232" s="800"/>
      <c r="H232" s="92"/>
      <c r="I232" s="92"/>
      <c r="J232" s="92"/>
      <c r="K232" s="92"/>
      <c r="L232" s="92"/>
      <c r="M232" s="92"/>
      <c r="N232" s="92"/>
      <c r="O232" s="92"/>
      <c r="P232" s="92"/>
      <c r="Q232" s="118"/>
      <c r="R232" s="92"/>
      <c r="S232" s="92"/>
      <c r="U232" s="92"/>
      <c r="V232" s="92"/>
      <c r="W232" s="92"/>
      <c r="X232" s="92"/>
      <c r="Y232" s="92"/>
      <c r="Z232" s="92"/>
      <c r="AA232" s="92"/>
      <c r="AB232" s="92"/>
      <c r="AC232" s="92"/>
      <c r="AD232" s="8"/>
      <c r="AE232" s="92"/>
      <c r="AJ232" s="8"/>
    </row>
    <row r="233" spans="4:36" ht="15.75" hidden="1" customHeight="1">
      <c r="D233" s="92"/>
      <c r="E233" s="92"/>
      <c r="F233" s="92"/>
      <c r="G233" s="800"/>
      <c r="H233" s="92"/>
      <c r="I233" s="92"/>
      <c r="J233" s="92"/>
      <c r="K233" s="92"/>
      <c r="L233" s="92"/>
      <c r="M233" s="92"/>
      <c r="N233" s="92"/>
      <c r="O233" s="92"/>
      <c r="P233" s="92"/>
      <c r="Q233" s="118"/>
      <c r="R233" s="92"/>
      <c r="S233" s="92"/>
      <c r="U233" s="92"/>
      <c r="V233" s="92"/>
      <c r="W233" s="92"/>
      <c r="X233" s="92"/>
      <c r="Y233" s="92"/>
      <c r="Z233" s="92"/>
      <c r="AA233" s="92"/>
      <c r="AB233" s="92"/>
      <c r="AC233" s="92"/>
      <c r="AD233" s="8"/>
      <c r="AE233" s="92"/>
      <c r="AJ233" s="8"/>
    </row>
    <row r="234" spans="4:36" ht="15.75" hidden="1" customHeight="1">
      <c r="D234" s="92"/>
      <c r="E234" s="92"/>
      <c r="F234" s="92"/>
      <c r="G234" s="800"/>
      <c r="H234" s="92"/>
      <c r="I234" s="92"/>
      <c r="J234" s="92"/>
      <c r="K234" s="92"/>
      <c r="L234" s="92"/>
      <c r="M234" s="92"/>
      <c r="N234" s="92"/>
      <c r="O234" s="92"/>
      <c r="P234" s="92"/>
      <c r="Q234" s="118"/>
      <c r="R234" s="92"/>
      <c r="S234" s="92"/>
      <c r="U234" s="92"/>
      <c r="V234" s="92"/>
      <c r="W234" s="92"/>
      <c r="X234" s="92"/>
      <c r="Y234" s="92"/>
      <c r="Z234" s="92"/>
      <c r="AA234" s="92"/>
      <c r="AB234" s="92"/>
      <c r="AC234" s="92"/>
      <c r="AD234" s="8"/>
      <c r="AE234" s="92"/>
      <c r="AJ234" s="8"/>
    </row>
    <row r="235" spans="4:36" ht="15.75" hidden="1" customHeight="1">
      <c r="D235" s="92"/>
      <c r="E235" s="92"/>
      <c r="F235" s="92"/>
      <c r="G235" s="800"/>
      <c r="H235" s="92"/>
      <c r="I235" s="92"/>
      <c r="J235" s="92"/>
      <c r="K235" s="92"/>
      <c r="L235" s="92"/>
      <c r="M235" s="92"/>
      <c r="N235" s="92"/>
      <c r="O235" s="92"/>
      <c r="P235" s="92"/>
      <c r="Q235" s="118"/>
      <c r="R235" s="92"/>
      <c r="S235" s="92"/>
      <c r="U235" s="92"/>
      <c r="V235" s="92"/>
      <c r="W235" s="92"/>
      <c r="X235" s="92"/>
      <c r="Y235" s="92"/>
      <c r="Z235" s="92"/>
      <c r="AA235" s="92"/>
      <c r="AB235" s="92"/>
      <c r="AC235" s="92"/>
      <c r="AD235" s="8"/>
      <c r="AE235" s="92"/>
      <c r="AJ235" s="8"/>
    </row>
    <row r="236" spans="4:36" ht="15.75" hidden="1" customHeight="1">
      <c r="D236" s="92"/>
      <c r="E236" s="92"/>
      <c r="F236" s="92"/>
      <c r="G236" s="800"/>
      <c r="H236" s="92"/>
      <c r="I236" s="92"/>
      <c r="J236" s="92"/>
      <c r="K236" s="92"/>
      <c r="L236" s="92"/>
      <c r="M236" s="92"/>
      <c r="N236" s="92"/>
      <c r="O236" s="92"/>
      <c r="P236" s="92"/>
      <c r="Q236" s="118"/>
      <c r="R236" s="92"/>
      <c r="S236" s="92"/>
      <c r="U236" s="92"/>
      <c r="V236" s="92"/>
      <c r="W236" s="92"/>
      <c r="X236" s="92"/>
      <c r="Y236" s="92"/>
      <c r="Z236" s="92"/>
      <c r="AA236" s="92"/>
      <c r="AB236" s="92"/>
      <c r="AC236" s="92"/>
      <c r="AD236" s="8"/>
      <c r="AE236" s="92"/>
      <c r="AJ236" s="8"/>
    </row>
    <row r="237" spans="4:36" ht="15.75" hidden="1" customHeight="1">
      <c r="D237" s="92"/>
      <c r="E237" s="92"/>
      <c r="F237" s="92"/>
      <c r="G237" s="800"/>
      <c r="H237" s="92"/>
      <c r="I237" s="92"/>
      <c r="J237" s="92"/>
      <c r="K237" s="92"/>
      <c r="L237" s="92"/>
      <c r="M237" s="92"/>
      <c r="N237" s="92"/>
      <c r="O237" s="92"/>
      <c r="P237" s="92"/>
      <c r="Q237" s="118"/>
      <c r="R237" s="92"/>
      <c r="S237" s="92"/>
      <c r="U237" s="92"/>
      <c r="V237" s="92"/>
      <c r="W237" s="92"/>
      <c r="X237" s="92"/>
      <c r="Y237" s="92"/>
      <c r="Z237" s="92"/>
      <c r="AA237" s="92"/>
      <c r="AB237" s="92"/>
      <c r="AC237" s="92"/>
      <c r="AD237" s="8"/>
      <c r="AE237" s="92"/>
      <c r="AJ237" s="8"/>
    </row>
    <row r="238" spans="4:36" ht="15.75" hidden="1" customHeight="1">
      <c r="D238" s="92"/>
      <c r="E238" s="92"/>
      <c r="F238" s="92"/>
      <c r="G238" s="800"/>
      <c r="H238" s="92"/>
      <c r="I238" s="92"/>
      <c r="J238" s="92"/>
      <c r="K238" s="92"/>
      <c r="L238" s="92"/>
      <c r="M238" s="92"/>
      <c r="N238" s="92"/>
      <c r="O238" s="92"/>
      <c r="P238" s="92"/>
      <c r="Q238" s="118"/>
      <c r="R238" s="92"/>
      <c r="S238" s="92"/>
      <c r="U238" s="92"/>
      <c r="V238" s="92"/>
      <c r="W238" s="92"/>
      <c r="X238" s="92"/>
      <c r="Y238" s="92"/>
      <c r="Z238" s="92"/>
      <c r="AA238" s="92"/>
      <c r="AB238" s="92"/>
      <c r="AC238" s="92"/>
      <c r="AD238" s="8"/>
      <c r="AE238" s="92"/>
      <c r="AJ238" s="8"/>
    </row>
    <row r="239" spans="4:36" ht="15.75" hidden="1" customHeight="1">
      <c r="D239" s="92"/>
      <c r="E239" s="92"/>
      <c r="F239" s="92"/>
      <c r="G239" s="800"/>
      <c r="H239" s="92"/>
      <c r="I239" s="92"/>
      <c r="J239" s="92"/>
      <c r="K239" s="92"/>
      <c r="L239" s="92"/>
      <c r="M239" s="92"/>
      <c r="N239" s="92"/>
      <c r="O239" s="92"/>
      <c r="P239" s="92"/>
      <c r="Q239" s="118"/>
      <c r="R239" s="92"/>
      <c r="S239" s="92"/>
      <c r="U239" s="92"/>
      <c r="V239" s="92"/>
      <c r="W239" s="92"/>
      <c r="X239" s="92"/>
      <c r="Y239" s="92"/>
      <c r="Z239" s="92"/>
      <c r="AA239" s="92"/>
      <c r="AB239" s="92"/>
      <c r="AC239" s="92"/>
      <c r="AD239" s="8"/>
      <c r="AE239" s="92"/>
      <c r="AJ239" s="8"/>
    </row>
    <row r="240" spans="4:36" ht="15.75" hidden="1" customHeight="1">
      <c r="D240" s="92"/>
      <c r="E240" s="92"/>
      <c r="F240" s="92"/>
      <c r="G240" s="800"/>
      <c r="H240" s="92"/>
      <c r="I240" s="92"/>
      <c r="J240" s="92"/>
      <c r="K240" s="92"/>
      <c r="L240" s="92"/>
      <c r="M240" s="92"/>
      <c r="N240" s="92"/>
      <c r="O240" s="92"/>
      <c r="P240" s="92"/>
      <c r="Q240" s="118"/>
      <c r="R240" s="92"/>
      <c r="S240" s="92"/>
      <c r="U240" s="92"/>
      <c r="V240" s="92"/>
      <c r="W240" s="92"/>
      <c r="X240" s="92"/>
      <c r="Y240" s="92"/>
      <c r="Z240" s="92"/>
      <c r="AA240" s="92"/>
      <c r="AB240" s="92"/>
      <c r="AC240" s="92"/>
      <c r="AD240" s="8"/>
      <c r="AE240" s="92"/>
      <c r="AJ240" s="8"/>
    </row>
    <row r="241" spans="4:36" ht="15.75" hidden="1" customHeight="1">
      <c r="D241" s="92"/>
      <c r="E241" s="92"/>
      <c r="F241" s="92"/>
      <c r="G241" s="800"/>
      <c r="H241" s="92"/>
      <c r="I241" s="92"/>
      <c r="J241" s="92"/>
      <c r="K241" s="92"/>
      <c r="L241" s="92"/>
      <c r="M241" s="92"/>
      <c r="N241" s="92"/>
      <c r="O241" s="92"/>
      <c r="P241" s="92"/>
      <c r="Q241" s="118"/>
      <c r="R241" s="92"/>
      <c r="S241" s="92"/>
      <c r="U241" s="92"/>
      <c r="V241" s="92"/>
      <c r="W241" s="92"/>
      <c r="X241" s="92"/>
      <c r="Y241" s="92"/>
      <c r="Z241" s="92"/>
      <c r="AA241" s="92"/>
      <c r="AB241" s="92"/>
      <c r="AC241" s="92"/>
      <c r="AD241" s="8"/>
      <c r="AE241" s="92"/>
      <c r="AJ241" s="8"/>
    </row>
    <row r="242" spans="4:36" ht="15.75" hidden="1" customHeight="1">
      <c r="D242" s="92"/>
      <c r="E242" s="92"/>
      <c r="F242" s="92"/>
      <c r="G242" s="800"/>
      <c r="H242" s="92"/>
      <c r="I242" s="92"/>
      <c r="J242" s="92"/>
      <c r="K242" s="92"/>
      <c r="L242" s="92"/>
      <c r="M242" s="92"/>
      <c r="N242" s="92"/>
      <c r="O242" s="92"/>
      <c r="P242" s="92"/>
      <c r="Q242" s="118"/>
      <c r="R242" s="92"/>
      <c r="S242" s="92"/>
      <c r="U242" s="92"/>
      <c r="V242" s="92"/>
      <c r="W242" s="92"/>
      <c r="X242" s="92"/>
      <c r="Y242" s="92"/>
      <c r="Z242" s="92"/>
      <c r="AA242" s="92"/>
      <c r="AB242" s="92"/>
      <c r="AC242" s="92"/>
      <c r="AD242" s="8"/>
      <c r="AE242" s="92"/>
      <c r="AJ242" s="8"/>
    </row>
    <row r="243" spans="4:36" ht="15.75" hidden="1" customHeight="1">
      <c r="D243" s="92"/>
      <c r="E243" s="92"/>
      <c r="F243" s="92"/>
      <c r="G243" s="800"/>
      <c r="H243" s="92"/>
      <c r="I243" s="92"/>
      <c r="J243" s="92"/>
      <c r="K243" s="92"/>
      <c r="L243" s="92"/>
      <c r="M243" s="92"/>
      <c r="N243" s="92"/>
      <c r="O243" s="92"/>
      <c r="P243" s="92"/>
      <c r="Q243" s="118"/>
      <c r="R243" s="92"/>
      <c r="S243" s="92"/>
      <c r="U243" s="92"/>
      <c r="V243" s="92"/>
      <c r="W243" s="92"/>
      <c r="X243" s="92"/>
      <c r="Y243" s="92"/>
      <c r="Z243" s="92"/>
      <c r="AA243" s="92"/>
      <c r="AB243" s="92"/>
      <c r="AC243" s="92"/>
      <c r="AD243" s="8"/>
      <c r="AE243" s="92"/>
      <c r="AJ243" s="8"/>
    </row>
    <row r="244" spans="4:36" ht="15.75" hidden="1" customHeight="1">
      <c r="D244" s="92"/>
      <c r="E244" s="92"/>
      <c r="F244" s="92"/>
      <c r="G244" s="800"/>
      <c r="H244" s="92"/>
      <c r="I244" s="92"/>
      <c r="J244" s="92"/>
      <c r="K244" s="92"/>
      <c r="L244" s="92"/>
      <c r="M244" s="92"/>
      <c r="N244" s="92"/>
      <c r="O244" s="92"/>
      <c r="P244" s="92"/>
      <c r="Q244" s="118"/>
      <c r="R244" s="92"/>
      <c r="S244" s="92"/>
      <c r="U244" s="92"/>
      <c r="V244" s="92"/>
      <c r="W244" s="92"/>
      <c r="X244" s="92"/>
      <c r="Y244" s="92"/>
      <c r="Z244" s="92"/>
      <c r="AA244" s="92"/>
      <c r="AB244" s="92"/>
      <c r="AC244" s="92"/>
      <c r="AD244" s="8"/>
      <c r="AE244" s="92"/>
      <c r="AJ244" s="8"/>
    </row>
    <row r="245" spans="4:36" ht="15.75" hidden="1" customHeight="1">
      <c r="D245" s="92"/>
      <c r="E245" s="92"/>
      <c r="F245" s="92"/>
      <c r="G245" s="800"/>
      <c r="H245" s="92"/>
      <c r="I245" s="92"/>
      <c r="J245" s="92"/>
      <c r="K245" s="92"/>
      <c r="L245" s="92"/>
      <c r="M245" s="92"/>
      <c r="N245" s="92"/>
      <c r="O245" s="92"/>
      <c r="P245" s="92"/>
      <c r="Q245" s="118"/>
      <c r="R245" s="92"/>
      <c r="S245" s="92"/>
      <c r="U245" s="92"/>
      <c r="V245" s="92"/>
      <c r="W245" s="92"/>
      <c r="X245" s="92"/>
      <c r="Y245" s="92"/>
      <c r="Z245" s="92"/>
      <c r="AA245" s="92"/>
      <c r="AB245" s="92"/>
      <c r="AC245" s="92"/>
      <c r="AD245" s="8"/>
      <c r="AE245" s="92"/>
      <c r="AJ245" s="8"/>
    </row>
    <row r="246" spans="4:36" ht="15.75" hidden="1" customHeight="1">
      <c r="D246" s="92"/>
      <c r="E246" s="92"/>
      <c r="F246" s="92"/>
      <c r="G246" s="800"/>
      <c r="H246" s="92"/>
      <c r="I246" s="92"/>
      <c r="J246" s="92"/>
      <c r="K246" s="92"/>
      <c r="L246" s="92"/>
      <c r="M246" s="92"/>
      <c r="N246" s="92"/>
      <c r="O246" s="92"/>
      <c r="P246" s="92"/>
      <c r="Q246" s="118"/>
      <c r="R246" s="92"/>
      <c r="S246" s="92"/>
      <c r="U246" s="92"/>
      <c r="V246" s="92"/>
      <c r="W246" s="92"/>
      <c r="X246" s="92"/>
      <c r="Y246" s="92"/>
      <c r="Z246" s="92"/>
      <c r="AA246" s="92"/>
      <c r="AB246" s="92"/>
      <c r="AC246" s="92"/>
      <c r="AD246" s="8"/>
      <c r="AE246" s="92"/>
      <c r="AJ246" s="8"/>
    </row>
    <row r="247" spans="4:36" ht="15.75" hidden="1" customHeight="1">
      <c r="D247" s="92"/>
      <c r="E247" s="92"/>
      <c r="F247" s="92"/>
      <c r="G247" s="800"/>
      <c r="H247" s="92"/>
      <c r="I247" s="92"/>
      <c r="J247" s="92"/>
      <c r="K247" s="92"/>
      <c r="L247" s="92"/>
      <c r="M247" s="92"/>
      <c r="N247" s="92"/>
      <c r="O247" s="92"/>
      <c r="P247" s="92"/>
      <c r="Q247" s="118"/>
      <c r="R247" s="92"/>
      <c r="S247" s="92"/>
      <c r="U247" s="92"/>
      <c r="V247" s="92"/>
      <c r="W247" s="92"/>
      <c r="X247" s="92"/>
      <c r="Y247" s="92"/>
      <c r="Z247" s="92"/>
      <c r="AA247" s="92"/>
      <c r="AB247" s="92"/>
      <c r="AC247" s="92"/>
      <c r="AD247" s="8"/>
      <c r="AE247" s="92"/>
      <c r="AJ247" s="8"/>
    </row>
    <row r="248" spans="4:36" ht="15.75" hidden="1" customHeight="1">
      <c r="D248" s="92"/>
      <c r="E248" s="92"/>
      <c r="F248" s="92"/>
      <c r="G248" s="800"/>
      <c r="H248" s="92"/>
      <c r="I248" s="92"/>
      <c r="J248" s="92"/>
      <c r="K248" s="92"/>
      <c r="L248" s="92"/>
      <c r="M248" s="92"/>
      <c r="N248" s="92"/>
      <c r="O248" s="92"/>
      <c r="P248" s="92"/>
      <c r="Q248" s="118"/>
      <c r="R248" s="92"/>
      <c r="S248" s="92"/>
      <c r="U248" s="92"/>
      <c r="V248" s="92"/>
      <c r="W248" s="92"/>
      <c r="X248" s="92"/>
      <c r="Y248" s="92"/>
      <c r="Z248" s="92"/>
      <c r="AA248" s="92"/>
      <c r="AB248" s="92"/>
      <c r="AC248" s="92"/>
      <c r="AD248" s="8"/>
      <c r="AE248" s="92"/>
      <c r="AJ248" s="8"/>
    </row>
    <row r="249" spans="4:36" ht="15.75" hidden="1" customHeight="1">
      <c r="D249" s="92"/>
      <c r="E249" s="92"/>
      <c r="F249" s="92"/>
      <c r="G249" s="800"/>
      <c r="H249" s="92"/>
      <c r="I249" s="92"/>
      <c r="J249" s="92"/>
      <c r="K249" s="92"/>
      <c r="L249" s="92"/>
      <c r="M249" s="92"/>
      <c r="N249" s="92"/>
      <c r="O249" s="92"/>
      <c r="P249" s="92"/>
      <c r="Q249" s="118"/>
      <c r="R249" s="92"/>
      <c r="S249" s="92"/>
      <c r="U249" s="92"/>
      <c r="V249" s="92"/>
      <c r="W249" s="92"/>
      <c r="X249" s="92"/>
      <c r="Y249" s="92"/>
      <c r="Z249" s="92"/>
      <c r="AA249" s="92"/>
      <c r="AB249" s="92"/>
      <c r="AC249" s="92"/>
      <c r="AD249" s="8"/>
      <c r="AE249" s="92"/>
      <c r="AJ249" s="8"/>
    </row>
    <row r="250" spans="4:36" ht="15.75" hidden="1" customHeight="1">
      <c r="D250" s="92"/>
      <c r="E250" s="92"/>
      <c r="F250" s="92"/>
      <c r="G250" s="800"/>
      <c r="H250" s="92"/>
      <c r="I250" s="92"/>
      <c r="J250" s="92"/>
      <c r="K250" s="92"/>
      <c r="L250" s="92"/>
      <c r="M250" s="92"/>
      <c r="N250" s="92"/>
      <c r="O250" s="92"/>
      <c r="P250" s="92"/>
      <c r="Q250" s="118"/>
      <c r="R250" s="92"/>
      <c r="S250" s="92"/>
      <c r="U250" s="92"/>
      <c r="V250" s="92"/>
      <c r="W250" s="92"/>
      <c r="X250" s="92"/>
      <c r="Y250" s="92"/>
      <c r="Z250" s="92"/>
      <c r="AA250" s="92"/>
      <c r="AB250" s="92"/>
      <c r="AC250" s="92"/>
      <c r="AD250" s="8"/>
      <c r="AE250" s="92"/>
      <c r="AJ250" s="8"/>
    </row>
    <row r="251" spans="4:36" ht="15.75" hidden="1" customHeight="1">
      <c r="D251" s="92"/>
      <c r="E251" s="92"/>
      <c r="F251" s="92"/>
      <c r="G251" s="800"/>
      <c r="H251" s="92"/>
      <c r="I251" s="92"/>
      <c r="J251" s="92"/>
      <c r="K251" s="92"/>
      <c r="L251" s="92"/>
      <c r="M251" s="92"/>
      <c r="N251" s="92"/>
      <c r="O251" s="92"/>
      <c r="P251" s="92"/>
      <c r="Q251" s="118"/>
      <c r="R251" s="92"/>
      <c r="S251" s="92"/>
      <c r="U251" s="92"/>
      <c r="V251" s="92"/>
      <c r="W251" s="92"/>
      <c r="X251" s="92"/>
      <c r="Y251" s="92"/>
      <c r="Z251" s="92"/>
      <c r="AA251" s="92"/>
      <c r="AB251" s="92"/>
      <c r="AC251" s="92"/>
      <c r="AD251" s="8"/>
      <c r="AE251" s="92"/>
      <c r="AJ251" s="8"/>
    </row>
    <row r="252" spans="4:36" ht="15.75" hidden="1" customHeight="1">
      <c r="D252" s="92"/>
      <c r="E252" s="92"/>
      <c r="F252" s="92"/>
      <c r="G252" s="800"/>
      <c r="H252" s="92"/>
      <c r="I252" s="92"/>
      <c r="J252" s="92"/>
      <c r="K252" s="92"/>
      <c r="L252" s="92"/>
      <c r="M252" s="92"/>
      <c r="N252" s="92"/>
      <c r="O252" s="92"/>
      <c r="P252" s="92"/>
      <c r="Q252" s="118"/>
      <c r="R252" s="92"/>
      <c r="S252" s="92"/>
      <c r="U252" s="92"/>
      <c r="V252" s="92"/>
      <c r="W252" s="92"/>
      <c r="X252" s="92"/>
      <c r="Y252" s="92"/>
      <c r="Z252" s="92"/>
      <c r="AA252" s="92"/>
      <c r="AB252" s="92"/>
      <c r="AC252" s="92"/>
      <c r="AD252" s="8"/>
      <c r="AE252" s="92"/>
      <c r="AJ252" s="8"/>
    </row>
    <row r="253" spans="4:36" ht="15.75" hidden="1" customHeight="1">
      <c r="D253" s="92"/>
      <c r="E253" s="92"/>
      <c r="F253" s="92"/>
      <c r="G253" s="800"/>
      <c r="H253" s="92"/>
      <c r="I253" s="92"/>
      <c r="J253" s="92"/>
      <c r="K253" s="92"/>
      <c r="L253" s="92"/>
      <c r="M253" s="92"/>
      <c r="N253" s="92"/>
      <c r="O253" s="92"/>
      <c r="P253" s="92"/>
      <c r="Q253" s="118"/>
      <c r="R253" s="92"/>
      <c r="S253" s="92"/>
      <c r="U253" s="92"/>
      <c r="V253" s="92"/>
      <c r="W253" s="92"/>
      <c r="X253" s="92"/>
      <c r="Y253" s="92"/>
      <c r="Z253" s="92"/>
      <c r="AA253" s="92"/>
      <c r="AB253" s="92"/>
      <c r="AC253" s="92"/>
      <c r="AD253" s="8"/>
      <c r="AE253" s="92"/>
      <c r="AJ253" s="8"/>
    </row>
    <row r="254" spans="4:36" ht="15.75" hidden="1" customHeight="1">
      <c r="D254" s="92"/>
      <c r="E254" s="92"/>
      <c r="F254" s="92"/>
      <c r="G254" s="800"/>
      <c r="H254" s="92"/>
      <c r="I254" s="92"/>
      <c r="J254" s="92"/>
      <c r="K254" s="92"/>
      <c r="L254" s="92"/>
      <c r="M254" s="92"/>
      <c r="N254" s="92"/>
      <c r="O254" s="92"/>
      <c r="P254" s="92"/>
      <c r="Q254" s="118"/>
      <c r="R254" s="92"/>
      <c r="S254" s="92"/>
      <c r="U254" s="92"/>
      <c r="V254" s="92"/>
      <c r="W254" s="92"/>
      <c r="X254" s="92"/>
      <c r="Y254" s="92"/>
      <c r="Z254" s="92"/>
      <c r="AA254" s="92"/>
      <c r="AB254" s="92"/>
      <c r="AC254" s="92"/>
      <c r="AD254" s="8"/>
      <c r="AE254" s="92"/>
      <c r="AJ254" s="8"/>
    </row>
    <row r="255" spans="4:36" ht="15.75" hidden="1" customHeight="1">
      <c r="D255" s="92"/>
      <c r="E255" s="92"/>
      <c r="F255" s="92"/>
      <c r="G255" s="800"/>
      <c r="H255" s="92"/>
      <c r="I255" s="92"/>
      <c r="J255" s="92"/>
      <c r="K255" s="92"/>
      <c r="L255" s="92"/>
      <c r="M255" s="92"/>
      <c r="N255" s="92"/>
      <c r="O255" s="92"/>
      <c r="P255" s="92"/>
      <c r="Q255" s="118"/>
      <c r="R255" s="92"/>
      <c r="S255" s="92"/>
      <c r="U255" s="92"/>
      <c r="V255" s="92"/>
      <c r="W255" s="92"/>
      <c r="X255" s="92"/>
      <c r="Y255" s="92"/>
      <c r="Z255" s="92"/>
      <c r="AA255" s="92"/>
      <c r="AB255" s="92"/>
      <c r="AC255" s="92"/>
      <c r="AD255" s="8"/>
      <c r="AE255" s="92"/>
      <c r="AJ255" s="8"/>
    </row>
    <row r="256" spans="4:36" ht="15.75" hidden="1" customHeight="1">
      <c r="D256" s="92"/>
      <c r="E256" s="92"/>
      <c r="F256" s="92"/>
      <c r="G256" s="800"/>
      <c r="H256" s="92"/>
      <c r="I256" s="92"/>
      <c r="J256" s="92"/>
      <c r="K256" s="92"/>
      <c r="L256" s="92"/>
      <c r="M256" s="92"/>
      <c r="N256" s="92"/>
      <c r="O256" s="92"/>
      <c r="P256" s="92"/>
      <c r="Q256" s="118"/>
      <c r="R256" s="92"/>
      <c r="S256" s="92"/>
      <c r="U256" s="92"/>
      <c r="V256" s="92"/>
      <c r="W256" s="92"/>
      <c r="X256" s="92"/>
      <c r="Y256" s="92"/>
      <c r="Z256" s="92"/>
      <c r="AA256" s="92"/>
      <c r="AB256" s="92"/>
      <c r="AC256" s="92"/>
      <c r="AD256" s="8"/>
      <c r="AE256" s="92"/>
      <c r="AJ256" s="8"/>
    </row>
    <row r="257" spans="4:36" ht="15.75" hidden="1" customHeight="1">
      <c r="D257" s="92"/>
      <c r="E257" s="92"/>
      <c r="F257" s="92"/>
      <c r="G257" s="800"/>
      <c r="H257" s="92"/>
      <c r="I257" s="92"/>
      <c r="J257" s="92"/>
      <c r="K257" s="92"/>
      <c r="L257" s="92"/>
      <c r="M257" s="92"/>
      <c r="N257" s="92"/>
      <c r="O257" s="92"/>
      <c r="P257" s="92"/>
      <c r="Q257" s="118"/>
      <c r="R257" s="92"/>
      <c r="S257" s="92"/>
      <c r="U257" s="92"/>
      <c r="V257" s="92"/>
      <c r="W257" s="92"/>
      <c r="X257" s="92"/>
      <c r="Y257" s="92"/>
      <c r="Z257" s="92"/>
      <c r="AA257" s="92"/>
      <c r="AB257" s="92"/>
      <c r="AC257" s="92"/>
      <c r="AD257" s="8"/>
      <c r="AE257" s="92"/>
      <c r="AJ257" s="8"/>
    </row>
    <row r="258" spans="4:36" ht="15.75" hidden="1" customHeight="1">
      <c r="D258" s="92"/>
      <c r="E258" s="92"/>
      <c r="F258" s="92"/>
      <c r="G258" s="800"/>
      <c r="H258" s="92"/>
      <c r="I258" s="92"/>
      <c r="J258" s="92"/>
      <c r="K258" s="92"/>
      <c r="L258" s="92"/>
      <c r="M258" s="92"/>
      <c r="N258" s="92"/>
      <c r="O258" s="92"/>
      <c r="P258" s="92"/>
      <c r="Q258" s="118"/>
      <c r="R258" s="92"/>
      <c r="S258" s="92"/>
      <c r="U258" s="92"/>
      <c r="V258" s="92"/>
      <c r="W258" s="92"/>
      <c r="X258" s="92"/>
      <c r="Y258" s="92"/>
      <c r="Z258" s="92"/>
      <c r="AA258" s="92"/>
      <c r="AB258" s="92"/>
      <c r="AC258" s="92"/>
      <c r="AD258" s="8"/>
      <c r="AE258" s="92"/>
      <c r="AJ258" s="8"/>
    </row>
    <row r="259" spans="4:36" ht="15.75" hidden="1" customHeight="1">
      <c r="D259" s="92"/>
      <c r="E259" s="92"/>
      <c r="F259" s="92"/>
      <c r="G259" s="800"/>
      <c r="H259" s="92"/>
      <c r="I259" s="92"/>
      <c r="J259" s="92"/>
      <c r="K259" s="92"/>
      <c r="L259" s="92"/>
      <c r="M259" s="92"/>
      <c r="N259" s="92"/>
      <c r="O259" s="92"/>
      <c r="P259" s="92"/>
      <c r="Q259" s="118"/>
      <c r="R259" s="92"/>
      <c r="S259" s="92"/>
      <c r="U259" s="92"/>
      <c r="V259" s="92"/>
      <c r="W259" s="92"/>
      <c r="X259" s="92"/>
      <c r="Y259" s="92"/>
      <c r="Z259" s="92"/>
      <c r="AA259" s="92"/>
      <c r="AB259" s="92"/>
      <c r="AC259" s="92"/>
      <c r="AD259" s="8"/>
      <c r="AE259" s="92"/>
      <c r="AJ259" s="8"/>
    </row>
    <row r="260" spans="4:36" ht="15.75" hidden="1" customHeight="1">
      <c r="D260" s="92"/>
      <c r="E260" s="92"/>
      <c r="F260" s="92"/>
      <c r="G260" s="800"/>
      <c r="H260" s="92"/>
      <c r="I260" s="92"/>
      <c r="J260" s="92"/>
      <c r="K260" s="92"/>
      <c r="L260" s="92"/>
      <c r="M260" s="92"/>
      <c r="N260" s="92"/>
      <c r="O260" s="92"/>
      <c r="P260" s="92"/>
      <c r="Q260" s="118"/>
      <c r="R260" s="92"/>
      <c r="S260" s="92"/>
      <c r="U260" s="92"/>
      <c r="V260" s="92"/>
      <c r="W260" s="92"/>
      <c r="X260" s="92"/>
      <c r="Y260" s="92"/>
      <c r="Z260" s="92"/>
      <c r="AA260" s="92"/>
      <c r="AB260" s="92"/>
      <c r="AC260" s="92"/>
      <c r="AD260" s="8"/>
      <c r="AE260" s="92"/>
      <c r="AJ260" s="8"/>
    </row>
    <row r="261" spans="4:36" ht="15.75" hidden="1" customHeight="1">
      <c r="D261" s="92"/>
      <c r="E261" s="92"/>
      <c r="F261" s="92"/>
      <c r="G261" s="800"/>
      <c r="H261" s="92"/>
      <c r="I261" s="92"/>
      <c r="J261" s="92"/>
      <c r="K261" s="92"/>
      <c r="L261" s="92"/>
      <c r="M261" s="92"/>
      <c r="N261" s="92"/>
      <c r="O261" s="92"/>
      <c r="P261" s="92"/>
      <c r="Q261" s="118"/>
      <c r="R261" s="92"/>
      <c r="S261" s="92"/>
      <c r="U261" s="92"/>
      <c r="V261" s="92"/>
      <c r="W261" s="92"/>
      <c r="X261" s="92"/>
      <c r="Y261" s="92"/>
      <c r="Z261" s="92"/>
      <c r="AA261" s="92"/>
      <c r="AB261" s="92"/>
      <c r="AC261" s="92"/>
      <c r="AD261" s="8"/>
      <c r="AE261" s="92"/>
      <c r="AJ261" s="8"/>
    </row>
    <row r="262" spans="4:36" ht="15.75" hidden="1" customHeight="1">
      <c r="D262" s="92"/>
      <c r="E262" s="92"/>
      <c r="F262" s="92"/>
      <c r="G262" s="800"/>
      <c r="H262" s="92"/>
      <c r="I262" s="92"/>
      <c r="J262" s="92"/>
      <c r="K262" s="92"/>
      <c r="L262" s="92"/>
      <c r="M262" s="92"/>
      <c r="N262" s="92"/>
      <c r="O262" s="92"/>
      <c r="P262" s="92"/>
      <c r="Q262" s="118"/>
      <c r="R262" s="92"/>
      <c r="S262" s="92"/>
      <c r="U262" s="92"/>
      <c r="V262" s="92"/>
      <c r="W262" s="92"/>
      <c r="X262" s="92"/>
      <c r="Y262" s="92"/>
      <c r="Z262" s="92"/>
      <c r="AA262" s="92"/>
      <c r="AB262" s="92"/>
      <c r="AC262" s="92"/>
      <c r="AD262" s="8"/>
      <c r="AE262" s="92"/>
      <c r="AJ262" s="8"/>
    </row>
    <row r="263" spans="4:36" ht="15.75" hidden="1" customHeight="1">
      <c r="D263" s="92"/>
      <c r="E263" s="92"/>
      <c r="F263" s="92"/>
      <c r="G263" s="800"/>
      <c r="H263" s="92"/>
      <c r="I263" s="92"/>
      <c r="J263" s="92"/>
      <c r="K263" s="92"/>
      <c r="L263" s="92"/>
      <c r="M263" s="92"/>
      <c r="N263" s="92"/>
      <c r="O263" s="92"/>
      <c r="P263" s="92"/>
      <c r="Q263" s="118"/>
      <c r="R263" s="92"/>
      <c r="S263" s="92"/>
      <c r="U263" s="92"/>
      <c r="V263" s="92"/>
      <c r="W263" s="92"/>
      <c r="X263" s="92"/>
      <c r="Y263" s="92"/>
      <c r="Z263" s="92"/>
      <c r="AA263" s="92"/>
      <c r="AB263" s="92"/>
      <c r="AC263" s="92"/>
      <c r="AD263" s="8"/>
      <c r="AE263" s="92"/>
      <c r="AJ263" s="8"/>
    </row>
    <row r="264" spans="4:36" ht="15.75" hidden="1" customHeight="1">
      <c r="D264" s="92"/>
      <c r="E264" s="92"/>
      <c r="F264" s="92"/>
      <c r="G264" s="800"/>
      <c r="H264" s="92"/>
      <c r="I264" s="92"/>
      <c r="J264" s="92"/>
      <c r="K264" s="92"/>
      <c r="L264" s="92"/>
      <c r="M264" s="92"/>
      <c r="N264" s="92"/>
      <c r="O264" s="92"/>
      <c r="P264" s="92"/>
      <c r="Q264" s="118"/>
      <c r="R264" s="92"/>
      <c r="S264" s="92"/>
      <c r="U264" s="92"/>
      <c r="V264" s="92"/>
      <c r="W264" s="92"/>
      <c r="X264" s="92"/>
      <c r="Y264" s="92"/>
      <c r="Z264" s="92"/>
      <c r="AA264" s="92"/>
      <c r="AB264" s="92"/>
      <c r="AC264" s="92"/>
      <c r="AD264" s="8"/>
      <c r="AE264" s="92"/>
      <c r="AJ264" s="8"/>
    </row>
    <row r="265" spans="4:36" ht="15.75" hidden="1" customHeight="1">
      <c r="D265" s="92"/>
      <c r="E265" s="92"/>
      <c r="F265" s="92"/>
      <c r="G265" s="800"/>
      <c r="H265" s="92"/>
      <c r="I265" s="92"/>
      <c r="J265" s="92"/>
      <c r="K265" s="92"/>
      <c r="L265" s="92"/>
      <c r="M265" s="92"/>
      <c r="N265" s="92"/>
      <c r="O265" s="92"/>
      <c r="P265" s="92"/>
      <c r="Q265" s="118"/>
      <c r="R265" s="92"/>
      <c r="S265" s="92"/>
      <c r="U265" s="92"/>
      <c r="V265" s="92"/>
      <c r="W265" s="92"/>
      <c r="X265" s="92"/>
      <c r="Y265" s="92"/>
      <c r="Z265" s="92"/>
      <c r="AA265" s="92"/>
      <c r="AB265" s="92"/>
      <c r="AC265" s="92"/>
      <c r="AD265" s="8"/>
      <c r="AE265" s="92"/>
      <c r="AJ265" s="8"/>
    </row>
    <row r="266" spans="4:36" ht="15.75" hidden="1" customHeight="1">
      <c r="D266" s="92"/>
      <c r="E266" s="92"/>
      <c r="F266" s="92"/>
      <c r="G266" s="800"/>
      <c r="H266" s="92"/>
      <c r="I266" s="92"/>
      <c r="J266" s="92"/>
      <c r="K266" s="92"/>
      <c r="L266" s="92"/>
      <c r="M266" s="92"/>
      <c r="N266" s="92"/>
      <c r="O266" s="92"/>
      <c r="P266" s="92"/>
      <c r="Q266" s="118"/>
      <c r="R266" s="92"/>
      <c r="S266" s="92"/>
      <c r="U266" s="92"/>
      <c r="V266" s="92"/>
      <c r="W266" s="92"/>
      <c r="X266" s="92"/>
      <c r="Y266" s="92"/>
      <c r="Z266" s="92"/>
      <c r="AA266" s="92"/>
      <c r="AB266" s="92"/>
      <c r="AC266" s="92"/>
      <c r="AD266" s="8"/>
      <c r="AE266" s="92"/>
      <c r="AJ266" s="8"/>
    </row>
    <row r="267" spans="4:36" ht="15.75" hidden="1" customHeight="1">
      <c r="D267" s="92"/>
      <c r="E267" s="92"/>
      <c r="F267" s="92"/>
      <c r="G267" s="800"/>
      <c r="H267" s="92"/>
      <c r="I267" s="92"/>
      <c r="J267" s="92"/>
      <c r="K267" s="92"/>
      <c r="L267" s="92"/>
      <c r="M267" s="92"/>
      <c r="N267" s="92"/>
      <c r="O267" s="92"/>
      <c r="P267" s="92"/>
      <c r="Q267" s="118"/>
      <c r="R267" s="92"/>
      <c r="S267" s="92"/>
      <c r="U267" s="92"/>
      <c r="V267" s="92"/>
      <c r="W267" s="92"/>
      <c r="X267" s="92"/>
      <c r="Y267" s="92"/>
      <c r="Z267" s="92"/>
      <c r="AA267" s="92"/>
      <c r="AB267" s="92"/>
      <c r="AC267" s="92"/>
      <c r="AD267" s="8"/>
      <c r="AE267" s="92"/>
      <c r="AJ267" s="8"/>
    </row>
    <row r="268" spans="4:36" ht="15.75" hidden="1" customHeight="1">
      <c r="D268" s="92"/>
      <c r="E268" s="92"/>
      <c r="F268" s="92"/>
      <c r="G268" s="800"/>
      <c r="H268" s="92"/>
      <c r="I268" s="92"/>
      <c r="J268" s="92"/>
      <c r="K268" s="92"/>
      <c r="L268" s="92"/>
      <c r="M268" s="92"/>
      <c r="N268" s="92"/>
      <c r="O268" s="92"/>
      <c r="P268" s="92"/>
      <c r="Q268" s="118"/>
      <c r="R268" s="92"/>
      <c r="S268" s="92"/>
      <c r="U268" s="92"/>
      <c r="V268" s="92"/>
      <c r="W268" s="92"/>
      <c r="X268" s="92"/>
      <c r="Y268" s="92"/>
      <c r="Z268" s="92"/>
      <c r="AA268" s="92"/>
      <c r="AB268" s="92"/>
      <c r="AC268" s="92"/>
      <c r="AD268" s="8"/>
      <c r="AE268" s="92"/>
      <c r="AJ268" s="8"/>
    </row>
    <row r="269" spans="4:36" ht="15.75" hidden="1" customHeight="1">
      <c r="D269" s="92"/>
      <c r="E269" s="92"/>
      <c r="F269" s="92"/>
      <c r="G269" s="800"/>
      <c r="H269" s="92"/>
      <c r="I269" s="92"/>
      <c r="J269" s="92"/>
      <c r="K269" s="92"/>
      <c r="L269" s="92"/>
      <c r="M269" s="92"/>
      <c r="N269" s="92"/>
      <c r="O269" s="92"/>
      <c r="P269" s="92"/>
      <c r="Q269" s="118"/>
      <c r="R269" s="92"/>
      <c r="S269" s="92"/>
      <c r="U269" s="92"/>
      <c r="V269" s="92"/>
      <c r="W269" s="92"/>
      <c r="X269" s="92"/>
      <c r="Y269" s="92"/>
      <c r="Z269" s="92"/>
      <c r="AA269" s="92"/>
      <c r="AB269" s="92"/>
      <c r="AC269" s="92"/>
      <c r="AD269" s="8"/>
      <c r="AE269" s="92"/>
      <c r="AJ269" s="8"/>
    </row>
    <row r="270" spans="4:36" ht="15.75" hidden="1" customHeight="1">
      <c r="D270" s="92"/>
      <c r="E270" s="92"/>
      <c r="F270" s="92"/>
      <c r="G270" s="800"/>
      <c r="H270" s="92"/>
      <c r="I270" s="92"/>
      <c r="J270" s="92"/>
      <c r="K270" s="92"/>
      <c r="L270" s="92"/>
      <c r="M270" s="92"/>
      <c r="N270" s="92"/>
      <c r="O270" s="92"/>
      <c r="P270" s="92"/>
      <c r="Q270" s="118"/>
      <c r="R270" s="92"/>
      <c r="S270" s="92"/>
      <c r="U270" s="68"/>
      <c r="V270" s="68"/>
      <c r="W270" s="68"/>
      <c r="X270" s="68"/>
      <c r="Z270" s="68"/>
      <c r="AA270" s="68"/>
      <c r="AB270" s="68"/>
      <c r="AD270" s="8"/>
      <c r="AJ270" s="8"/>
    </row>
    <row r="271" spans="4:36" ht="15.75" hidden="1" customHeight="1">
      <c r="D271" s="92"/>
      <c r="E271" s="92"/>
      <c r="F271" s="92"/>
      <c r="G271" s="800"/>
      <c r="H271" s="92"/>
      <c r="I271" s="92"/>
      <c r="J271" s="92"/>
      <c r="K271" s="92"/>
      <c r="L271" s="92"/>
      <c r="M271" s="92"/>
      <c r="N271" s="92"/>
      <c r="O271" s="92"/>
      <c r="P271" s="92"/>
      <c r="Q271" s="118"/>
      <c r="R271" s="92"/>
      <c r="S271" s="92"/>
      <c r="U271" s="68"/>
      <c r="V271" s="68"/>
      <c r="W271" s="68"/>
      <c r="X271" s="68"/>
      <c r="Z271" s="68"/>
      <c r="AA271" s="68"/>
      <c r="AB271" s="68"/>
      <c r="AD271" s="8"/>
      <c r="AJ271" s="8"/>
    </row>
    <row r="272" spans="4:36" ht="15.75" hidden="1" customHeight="1">
      <c r="D272" s="92"/>
      <c r="E272" s="92"/>
      <c r="F272" s="92"/>
      <c r="G272" s="800"/>
      <c r="H272" s="92"/>
      <c r="I272" s="92"/>
      <c r="J272" s="92"/>
      <c r="K272" s="92"/>
      <c r="L272" s="92"/>
      <c r="M272" s="92"/>
      <c r="N272" s="92"/>
      <c r="O272" s="92"/>
      <c r="P272" s="92"/>
      <c r="Q272" s="118"/>
      <c r="R272" s="92"/>
      <c r="S272" s="92"/>
      <c r="U272" s="68"/>
      <c r="V272" s="68"/>
      <c r="W272" s="68"/>
      <c r="X272" s="68"/>
      <c r="Z272" s="68"/>
      <c r="AA272" s="68"/>
      <c r="AB272" s="68"/>
      <c r="AD272" s="8"/>
      <c r="AJ272" s="8"/>
    </row>
    <row r="273" spans="17:36" ht="15.75" hidden="1" customHeight="1">
      <c r="Q273" s="185"/>
      <c r="U273" s="68"/>
      <c r="V273" s="68"/>
      <c r="W273" s="68"/>
      <c r="X273" s="68"/>
      <c r="Z273" s="68"/>
      <c r="AA273" s="68"/>
      <c r="AB273" s="68"/>
      <c r="AD273" s="8"/>
      <c r="AJ273" s="8"/>
    </row>
    <row r="274" spans="17:36" ht="15.75" hidden="1" customHeight="1">
      <c r="Q274" s="185"/>
      <c r="U274" s="68"/>
      <c r="V274" s="68"/>
      <c r="W274" s="68"/>
      <c r="X274" s="68"/>
      <c r="Z274" s="68"/>
      <c r="AA274" s="68"/>
      <c r="AB274" s="68"/>
      <c r="AD274" s="8"/>
      <c r="AJ274" s="8"/>
    </row>
    <row r="275" spans="17:36" ht="15.75" hidden="1" customHeight="1">
      <c r="Q275" s="185"/>
      <c r="U275" s="68"/>
      <c r="V275" s="68"/>
      <c r="W275" s="68"/>
      <c r="X275" s="68"/>
      <c r="Z275" s="68"/>
      <c r="AA275" s="68"/>
      <c r="AB275" s="68"/>
      <c r="AD275" s="8"/>
      <c r="AJ275" s="8"/>
    </row>
    <row r="276" spans="17:36" ht="15.75" hidden="1" customHeight="1">
      <c r="Q276" s="185"/>
      <c r="U276" s="68"/>
      <c r="V276" s="68"/>
      <c r="W276" s="68"/>
      <c r="X276" s="68"/>
      <c r="Z276" s="68"/>
      <c r="AA276" s="68"/>
      <c r="AB276" s="68"/>
      <c r="AD276" s="8"/>
      <c r="AJ276" s="8"/>
    </row>
    <row r="277" spans="17:36" ht="15.75" hidden="1" customHeight="1">
      <c r="Q277" s="185"/>
      <c r="U277" s="68"/>
      <c r="V277" s="68"/>
      <c r="W277" s="68"/>
      <c r="X277" s="68"/>
      <c r="Z277" s="68"/>
      <c r="AA277" s="68"/>
      <c r="AB277" s="68"/>
      <c r="AD277" s="8"/>
      <c r="AJ277" s="8"/>
    </row>
    <row r="278" spans="17:36" ht="15.75" hidden="1" customHeight="1">
      <c r="Q278" s="185"/>
      <c r="U278" s="68"/>
      <c r="V278" s="68"/>
      <c r="W278" s="68"/>
      <c r="X278" s="68"/>
      <c r="Z278" s="68"/>
      <c r="AA278" s="68"/>
      <c r="AB278" s="68"/>
      <c r="AD278" s="8"/>
      <c r="AJ278" s="8"/>
    </row>
    <row r="279" spans="17:36" ht="15.75" hidden="1" customHeight="1">
      <c r="Q279" s="185"/>
      <c r="U279" s="68"/>
      <c r="V279" s="68"/>
      <c r="W279" s="68"/>
      <c r="X279" s="68"/>
      <c r="Z279" s="68"/>
      <c r="AA279" s="68"/>
      <c r="AB279" s="68"/>
      <c r="AD279" s="8"/>
      <c r="AJ279" s="8"/>
    </row>
    <row r="280" spans="17:36" ht="15.75" hidden="1" customHeight="1">
      <c r="Q280" s="185"/>
      <c r="U280" s="68"/>
      <c r="V280" s="68"/>
      <c r="W280" s="68"/>
      <c r="X280" s="68"/>
      <c r="Z280" s="68"/>
      <c r="AA280" s="68"/>
      <c r="AB280" s="68"/>
      <c r="AD280" s="8"/>
      <c r="AJ280" s="8"/>
    </row>
    <row r="281" spans="17:36" ht="15.75" hidden="1" customHeight="1">
      <c r="Q281" s="185"/>
    </row>
    <row r="282" spans="17:36" ht="15.75" hidden="1" customHeight="1">
      <c r="Q282" s="185"/>
    </row>
    <row r="283" spans="17:36" ht="15.75" hidden="1" customHeight="1">
      <c r="Q283" s="185"/>
    </row>
    <row r="284" spans="17:36" ht="15.75" hidden="1" customHeight="1"/>
    <row r="285" spans="17:36" ht="15.75" hidden="1" customHeight="1"/>
    <row r="286" spans="17:36" ht="15.75" hidden="1" customHeight="1"/>
    <row r="287" spans="17:36" ht="15.75" hidden="1" customHeight="1"/>
    <row r="288" spans="17:36"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row r="1001" ht="15.75" hidden="1" customHeight="1"/>
    <row r="1002" ht="15.75" hidden="1" customHeight="1"/>
    <row r="1003" ht="15.75" hidden="1" customHeight="1"/>
    <row r="1004" ht="15.75" hidden="1" customHeight="1"/>
    <row r="1005" ht="15.75" hidden="1" customHeight="1"/>
    <row r="1006" ht="15.75" hidden="1" customHeight="1"/>
    <row r="1007" ht="15.75" hidden="1" customHeight="1"/>
    <row r="1008" ht="15.75" hidden="1" customHeight="1"/>
    <row r="1009" ht="15.75" hidden="1" customHeight="1"/>
    <row r="1010" ht="15.75" hidden="1" customHeight="1"/>
    <row r="1011" ht="15.75" hidden="1" customHeight="1"/>
    <row r="1012" ht="15.75" hidden="1" customHeight="1"/>
    <row r="1013" ht="15.75" hidden="1" customHeight="1"/>
    <row r="1014" ht="15.75" hidden="1" customHeight="1"/>
    <row r="1015" ht="15.75" hidden="1" customHeight="1"/>
    <row r="1016" ht="15.75" hidden="1" customHeight="1"/>
    <row r="1017" ht="15.75" hidden="1" customHeight="1"/>
    <row r="1018" ht="15.75" hidden="1" customHeight="1"/>
    <row r="1019" ht="15.75" hidden="1" customHeight="1"/>
    <row r="1020" ht="15.75" hidden="1" customHeight="1"/>
    <row r="1021" ht="15.75" hidden="1" customHeight="1"/>
    <row r="1022" ht="15.75" hidden="1" customHeight="1"/>
    <row r="1023" ht="15.75" hidden="1" customHeight="1"/>
    <row r="1024" ht="15.75" hidden="1" customHeight="1"/>
    <row r="1025" ht="15.75" hidden="1" customHeight="1"/>
    <row r="1026" ht="15.75" hidden="1" customHeight="1"/>
    <row r="1027" ht="15.75" hidden="1" customHeight="1"/>
    <row r="1028" ht="15.75" hidden="1" customHeight="1"/>
    <row r="1029" ht="15.75" hidden="1" customHeight="1"/>
    <row r="1030" ht="15.75" hidden="1" customHeight="1"/>
    <row r="1031" ht="15.75" hidden="1" customHeight="1"/>
    <row r="1032" ht="15.75" hidden="1" customHeight="1"/>
    <row r="1033" ht="15.75" hidden="1" customHeight="1"/>
    <row r="1034" ht="15.75" hidden="1" customHeight="1"/>
    <row r="1035" ht="15.75" hidden="1" customHeight="1"/>
    <row r="1036" ht="15.75" hidden="1" customHeight="1"/>
    <row r="1037" ht="15.75" hidden="1" customHeight="1"/>
    <row r="1038" ht="15.75" hidden="1" customHeight="1"/>
    <row r="1039" ht="15.75" hidden="1" customHeight="1"/>
    <row r="1040" ht="15.75" hidden="1" customHeight="1"/>
    <row r="1041" ht="15.75" hidden="1" customHeight="1"/>
    <row r="1042" ht="15.75" hidden="1" customHeight="1"/>
    <row r="1043" ht="15.75" hidden="1" customHeight="1"/>
    <row r="1044" ht="15.75" hidden="1" customHeight="1"/>
    <row r="1045" ht="15.75" hidden="1" customHeight="1"/>
    <row r="1046" ht="15.75" hidden="1" customHeight="1"/>
  </sheetData>
  <mergeCells count="9">
    <mergeCell ref="V15:AC15"/>
    <mergeCell ref="D1:D2"/>
    <mergeCell ref="E1:G2"/>
    <mergeCell ref="D4:D6"/>
    <mergeCell ref="G5:G6"/>
    <mergeCell ref="F5:F6"/>
    <mergeCell ref="E5:E6"/>
    <mergeCell ref="K9:L9"/>
    <mergeCell ref="T11:T14"/>
  </mergeCells>
  <phoneticPr fontId="77" type="noConversion"/>
  <conditionalFormatting sqref="F16:F22">
    <cfRule type="cellIs" dxfId="15" priority="14" operator="notEqual">
      <formula>0</formula>
    </cfRule>
  </conditionalFormatting>
  <conditionalFormatting sqref="F24:F142">
    <cfRule type="cellIs" dxfId="14" priority="3" operator="notEqual">
      <formula>0</formula>
    </cfRule>
  </conditionalFormatting>
  <conditionalFormatting sqref="K13">
    <cfRule type="cellIs" dxfId="13" priority="37" operator="notEqual">
      <formula>0</formula>
    </cfRule>
  </conditionalFormatting>
  <conditionalFormatting sqref="L13">
    <cfRule type="cellIs" dxfId="12" priority="36" operator="notEqual">
      <formula>0</formula>
    </cfRule>
  </conditionalFormatting>
  <conditionalFormatting sqref="M13">
    <cfRule type="cellIs" dxfId="11" priority="35" operator="notEqual">
      <formula>0</formula>
    </cfRule>
  </conditionalFormatting>
  <conditionalFormatting sqref="O13">
    <cfRule type="cellIs" dxfId="10" priority="34" operator="notEqual">
      <formula>0</formula>
    </cfRule>
  </conditionalFormatting>
  <conditionalFormatting sqref="P13">
    <cfRule type="cellIs" dxfId="9" priority="33" operator="notEqual">
      <formula>0</formula>
    </cfRule>
  </conditionalFormatting>
  <conditionalFormatting sqref="Q13">
    <cfRule type="cellIs" dxfId="8" priority="22" operator="notEqual">
      <formula>0</formula>
    </cfRule>
  </conditionalFormatting>
  <conditionalFormatting sqref="R13">
    <cfRule type="cellIs" dxfId="7" priority="31" operator="notEqual">
      <formula>0</formula>
    </cfRule>
  </conditionalFormatting>
  <conditionalFormatting sqref="S13">
    <cfRule type="cellIs" dxfId="6" priority="20" operator="notEqual">
      <formula>0</formula>
    </cfRule>
  </conditionalFormatting>
  <conditionalFormatting sqref="T24:T37">
    <cfRule type="expression" dxfId="5" priority="1">
      <formula>AK24=TRUE</formula>
    </cfRule>
  </conditionalFormatting>
  <hyperlinks>
    <hyperlink ref="D91" r:id="rId1" location="/48-color-black" xr:uid="{00000000-0004-0000-0B00-000000000000}"/>
    <hyperlink ref="D92" r:id="rId2" location="/48-color-black" xr:uid="{00000000-0004-0000-0B00-000001000000}"/>
    <hyperlink ref="D93" r:id="rId3" location="/48-color-black" xr:uid="{00000000-0004-0000-0B00-000002000000}"/>
    <hyperlink ref="D94" r:id="rId4" location="/48-color-black" xr:uid="{00000000-0004-0000-0B00-000003000000}"/>
    <hyperlink ref="D95" r:id="rId5" location="/48-color-black" xr:uid="{00000000-0004-0000-0B00-000004000000}"/>
    <hyperlink ref="D96" r:id="rId6" location="/48-color-black" xr:uid="{00000000-0004-0000-0B00-000005000000}"/>
    <hyperlink ref="D97" r:id="rId7" location="/48-color-black" xr:uid="{00000000-0004-0000-0B00-000006000000}"/>
    <hyperlink ref="D98" r:id="rId8" location="/48-color-black" xr:uid="{00000000-0004-0000-0B00-000007000000}"/>
    <hyperlink ref="D99" r:id="rId9" location="/48-color-black" xr:uid="{00000000-0004-0000-0B00-000008000000}"/>
    <hyperlink ref="D100" r:id="rId10" location="/48-color-black" xr:uid="{00000000-0004-0000-0B00-000009000000}"/>
    <hyperlink ref="D101" r:id="rId11" location="/48-color-black" xr:uid="{00000000-0004-0000-0B00-00000A000000}"/>
    <hyperlink ref="D102" r:id="rId12" location="/48-color-black" xr:uid="{00000000-0004-0000-0B00-00000B000000}"/>
    <hyperlink ref="D103" r:id="rId13" location="/48-color-black" xr:uid="{00000000-0004-0000-0B00-00000C000000}"/>
    <hyperlink ref="D104" r:id="rId14" location="/48-color-black" xr:uid="{00000000-0004-0000-0B00-00000D000000}"/>
    <hyperlink ref="D105" r:id="rId15" location="/48-color-black" xr:uid="{00000000-0004-0000-0B00-00000E000000}"/>
    <hyperlink ref="D106" r:id="rId16" location="/48-color-black" xr:uid="{00000000-0004-0000-0B00-00000F000000}"/>
    <hyperlink ref="D107" r:id="rId17" location="/48-color-black" xr:uid="{00000000-0004-0000-0B00-000010000000}"/>
    <hyperlink ref="D108" r:id="rId18" location="/48-color-black" xr:uid="{00000000-0004-0000-0B00-000011000000}"/>
    <hyperlink ref="D109" r:id="rId19" location="/48-color-black" xr:uid="{00000000-0004-0000-0B00-000012000000}"/>
    <hyperlink ref="D110" r:id="rId20" location="/48-color-black" xr:uid="{00000000-0004-0000-0B00-000013000000}"/>
    <hyperlink ref="D111" r:id="rId21" location="/48-color-black" xr:uid="{00000000-0004-0000-0B00-000014000000}"/>
    <hyperlink ref="D112" r:id="rId22" location="/48-color-black" xr:uid="{00000000-0004-0000-0B00-000015000000}"/>
    <hyperlink ref="D113" r:id="rId23" location="/48-color-black" xr:uid="{00000000-0004-0000-0B00-000016000000}"/>
    <hyperlink ref="D114" r:id="rId24" location="/48-color-black" xr:uid="{00000000-0004-0000-0B00-000017000000}"/>
    <hyperlink ref="D115" r:id="rId25" location="/48-color-black" xr:uid="{00000000-0004-0000-0B00-000018000000}"/>
    <hyperlink ref="D116" r:id="rId26" location="/48-color-black" xr:uid="{00000000-0004-0000-0B00-000019000000}"/>
    <hyperlink ref="D117" r:id="rId27" location="/48-color-black" xr:uid="{00000000-0004-0000-0B00-00001A000000}"/>
    <hyperlink ref="D118" r:id="rId28" location="/48-color-black" xr:uid="{00000000-0004-0000-0B00-00001B000000}"/>
    <hyperlink ref="D119" r:id="rId29" location="/48-color-black" xr:uid="{00000000-0004-0000-0B00-00001C000000}"/>
    <hyperlink ref="D120" r:id="rId30" location="/48-color-black" xr:uid="{00000000-0004-0000-0B00-00001D000000}"/>
    <hyperlink ref="D121" r:id="rId31" location="/48-color-black" xr:uid="{00000000-0004-0000-0B00-00001E000000}"/>
    <hyperlink ref="D122" r:id="rId32" location="/48-color-black" xr:uid="{00000000-0004-0000-0B00-00001F000000}"/>
    <hyperlink ref="D123" r:id="rId33" location="/48-color-black" xr:uid="{00000000-0004-0000-0B00-000020000000}"/>
    <hyperlink ref="D125" r:id="rId34" location="/48-color-black" display="Giants 01 " xr:uid="{00000000-0004-0000-0B00-000021000000}"/>
    <hyperlink ref="D126" r:id="rId35" location="/48-color-black" display="Giants 02 " xr:uid="{00000000-0004-0000-0B00-000022000000}"/>
    <hyperlink ref="D127" r:id="rId36" location="/48-color-black" display="Giants 03 " xr:uid="{00000000-0004-0000-0B00-000023000000}"/>
    <hyperlink ref="D128" r:id="rId37" location="/48-color-black" display="Giants 04 " xr:uid="{00000000-0004-0000-0B00-000024000000}"/>
    <hyperlink ref="D129" r:id="rId38" location="/48-color-black" display="Giants 05 " xr:uid="{00000000-0004-0000-0B00-000025000000}"/>
    <hyperlink ref="D130" r:id="rId39" location="/48-color-blackhttps://www.expression-holds.com/en/volumes-escalade/1916-72883-giants-06.html" display="Giants 06 " xr:uid="{00000000-0004-0000-0B00-000026000000}"/>
    <hyperlink ref="D131" r:id="rId40" location="/48-color-black" display="Giants 07 " xr:uid="{00000000-0004-0000-0B00-000027000000}"/>
    <hyperlink ref="D132" r:id="rId41" location="/48-color-black" display="Giants 08 " xr:uid="{00000000-0004-0000-0B00-000028000000}"/>
    <hyperlink ref="D133" r:id="rId42" location="/48-color-black" display="Giants 09 " xr:uid="{00000000-0004-0000-0B00-000029000000}"/>
    <hyperlink ref="D134" r:id="rId43" location="/48-color-black" display="Giants 10 " xr:uid="{00000000-0004-0000-0B00-00002A000000}"/>
    <hyperlink ref="D135" r:id="rId44" location="/48-color-black" display="Giants 11 " xr:uid="{00000000-0004-0000-0B00-00002B000000}"/>
    <hyperlink ref="D136" r:id="rId45" location="/48-color-black" display="Giants 12 " xr:uid="{00000000-0004-0000-0B00-00002C000000}"/>
    <hyperlink ref="D137" r:id="rId46" location="/48-color-black" display="Giants 13 " xr:uid="{00000000-0004-0000-0B00-00002D000000}"/>
    <hyperlink ref="D138" r:id="rId47" location="/48-color-black" display="Giants 14 " xr:uid="{00000000-0004-0000-0B00-00002E000000}"/>
    <hyperlink ref="D140" r:id="rId48" location="/48-color-black" xr:uid="{00000000-0004-0000-0B00-00002F000000}"/>
    <hyperlink ref="D141" r:id="rId49" location="/48-color-black" xr:uid="{00000000-0004-0000-0B00-000030000000}"/>
    <hyperlink ref="D142" r:id="rId50" location="/48-color-black" xr:uid="{00000000-0004-0000-0B00-000031000000}"/>
    <hyperlink ref="D48" r:id="rId51" location="/48-couleur-black" xr:uid="{00000000-0004-0000-0B00-000032000000}"/>
    <hyperlink ref="D47" r:id="rId52" location="/48-couleur-black" xr:uid="{00000000-0004-0000-0B00-000033000000}"/>
    <hyperlink ref="D45" r:id="rId53" location="/48-couleur-black" xr:uid="{00000000-0004-0000-0B00-000034000000}"/>
    <hyperlink ref="D44" r:id="rId54" location="/48-couleur-black" xr:uid="{00000000-0004-0000-0B00-000035000000}"/>
    <hyperlink ref="D41" r:id="rId55" location="/48-couleur-black" xr:uid="{00000000-0004-0000-0B00-000036000000}"/>
    <hyperlink ref="D31" r:id="rId56" location="/48-couleur-black" display="Dual Pinches 1" xr:uid="{00000000-0004-0000-0B00-000037000000}"/>
    <hyperlink ref="D32" r:id="rId57" location="/48-couleur-black" display="Dual Pinches 2" xr:uid="{00000000-0004-0000-0B00-000038000000}"/>
    <hyperlink ref="D33" r:id="rId58" location="/48-couleur-black" display="Dual Pinches 3" xr:uid="{00000000-0004-0000-0B00-000039000000}"/>
    <hyperlink ref="D34" r:id="rId59" location="/48-couleur-black" display="Dual Pinches 4" xr:uid="{00000000-0004-0000-0B00-00003A000000}"/>
    <hyperlink ref="D50" r:id="rId60" location="/48-couleur-black" display="Funky Triangles A1" xr:uid="{00000000-0004-0000-0B00-00003B000000}"/>
    <hyperlink ref="D52" r:id="rId61" location="/48-couleur-black" display="Funky Triangles A3" xr:uid="{00000000-0004-0000-0B00-00003C000000}"/>
    <hyperlink ref="D54" r:id="rId62" location="/48-couleur-black" display="Funky Triangles B1" xr:uid="{00000000-0004-0000-0B00-00003D000000}"/>
    <hyperlink ref="D55" r:id="rId63" location="/48-couleur-black" display="Funky Triangles B2" xr:uid="{00000000-0004-0000-0B00-00003E000000}"/>
    <hyperlink ref="D56" r:id="rId64" location="/48-couleur-black" display="Funky Triangles B3" xr:uid="{00000000-0004-0000-0B00-00003F000000}"/>
    <hyperlink ref="D58" r:id="rId65" location="/48-couleur-black" display="Funky Triangles C1" xr:uid="{00000000-0004-0000-0B00-000040000000}"/>
    <hyperlink ref="D60" r:id="rId66" location="/48-couleur-black" display="Funky Triangles C3" xr:uid="{00000000-0004-0000-0B00-000041000000}"/>
    <hyperlink ref="D35" r:id="rId67" location="/48-couleur-black" display="Long Dual Pinches 1" xr:uid="{00000000-0004-0000-0B00-000042000000}"/>
    <hyperlink ref="D36" r:id="rId68" location="/48-couleur-black" display="Long Dual Pinches 2" xr:uid="{00000000-0004-0000-0B00-000043000000}"/>
    <hyperlink ref="D37" r:id="rId69" location="/48-couleur-black" display="Long Dual Pinches 3" xr:uid="{00000000-0004-0000-0B00-000044000000}"/>
    <hyperlink ref="D24" r:id="rId70" location="/48-couleur-black" xr:uid="{00000000-0004-0000-0B00-000045000000}"/>
    <hyperlink ref="D25" r:id="rId71" location="/48-couleur-black" xr:uid="{00000000-0004-0000-0B00-000046000000}"/>
    <hyperlink ref="D26" r:id="rId72" location="/48-couleur-black" xr:uid="{00000000-0004-0000-0B00-000047000000}"/>
    <hyperlink ref="D27" r:id="rId73" location="/48-couleur-black" xr:uid="{00000000-0004-0000-0B00-000048000000}"/>
    <hyperlink ref="D70" r:id="rId74" location="/48-couleur-black" display="Rusty Triangles 1" xr:uid="{00000000-0004-0000-0B00-000049000000}"/>
    <hyperlink ref="D71" r:id="rId75" location="/48-couleur-black" display="Rusty Triangles 2" xr:uid="{00000000-0004-0000-0B00-00004A000000}"/>
    <hyperlink ref="D72" r:id="rId76" location="/48-couleur-black" display="Rusty Triangles 3" xr:uid="{00000000-0004-0000-0B00-00004B000000}"/>
    <hyperlink ref="D62" r:id="rId77" location="/48-couleur-black" xr:uid="{00000000-0004-0000-0B00-00004C000000}"/>
    <hyperlink ref="D63" r:id="rId78" location="/48-couleur-black" xr:uid="{00000000-0004-0000-0B00-00004D000000}"/>
    <hyperlink ref="D64" r:id="rId79" location="/48-couleur-black" xr:uid="{00000000-0004-0000-0B00-00004E000000}"/>
    <hyperlink ref="D66" r:id="rId80" location="/48-couleur-black" xr:uid="{00000000-0004-0000-0B00-00004F000000}"/>
    <hyperlink ref="D67" r:id="rId81" location="/48-couleur-black" xr:uid="{00000000-0004-0000-0B00-000050000000}"/>
    <hyperlink ref="D68" r:id="rId82" location="/48-couleur-black" xr:uid="{00000000-0004-0000-0B00-000051000000}"/>
    <hyperlink ref="D28" r:id="rId83" location="/48-couleur-black" xr:uid="{00000000-0004-0000-0B00-000052000000}"/>
    <hyperlink ref="D29" r:id="rId84" location="/48-couleur-black" xr:uid="{00000000-0004-0000-0B00-000053000000}"/>
    <hyperlink ref="D74" r:id="rId85" location="/48-couleur-black" display="Sides A1" xr:uid="{00000000-0004-0000-0B00-000054000000}"/>
    <hyperlink ref="D75" r:id="rId86" location="/48-couleur-black" display="Sides A2" xr:uid="{00000000-0004-0000-0B00-000055000000}"/>
    <hyperlink ref="D76" r:id="rId87" location="/48-couleur-black" display="Sides A3" xr:uid="{00000000-0004-0000-0B00-000056000000}"/>
    <hyperlink ref="D77" r:id="rId88" location="/48-couleur-black" display="Sides A4" xr:uid="{00000000-0004-0000-0B00-000057000000}"/>
    <hyperlink ref="D78" r:id="rId89" location="/48-couleur-black" display="Sides B1" xr:uid="{00000000-0004-0000-0B00-000058000000}"/>
    <hyperlink ref="D79" r:id="rId90" location="/48-couleur-black" display="Sides B2" xr:uid="{00000000-0004-0000-0B00-000059000000}"/>
    <hyperlink ref="D80" r:id="rId91" location="/48-couleur-black" display="Sides B3" xr:uid="{00000000-0004-0000-0B00-00005A000000}"/>
    <hyperlink ref="D81" r:id="rId92" location="/48-couleur-black" display="Sides B4" xr:uid="{00000000-0004-0000-0B00-00005B000000}"/>
    <hyperlink ref="D40" r:id="rId93" location="/48-couleur-black" xr:uid="{00000000-0004-0000-0B00-00005C000000}"/>
    <hyperlink ref="D39" r:id="rId94" location="/48-couleur-black" xr:uid="{00000000-0004-0000-0B00-00005D000000}"/>
    <hyperlink ref="D46" r:id="rId95" location="/48-couleur-black" xr:uid="{00000000-0004-0000-0B00-00005E000000}"/>
    <hyperlink ref="D49" r:id="rId96" location="/48-couleur-black" xr:uid="{00000000-0004-0000-0B00-00005F000000}"/>
    <hyperlink ref="D84" r:id="rId97" location="/48-couleur-black" display="Long Pinches A1" xr:uid="{00000000-0004-0000-0B00-000060000000}"/>
    <hyperlink ref="D85" r:id="rId98" location="/48-couleur-black" display="Long Pinches A2" xr:uid="{00000000-0004-0000-0B00-000061000000}"/>
    <hyperlink ref="D86" r:id="rId99" location="/48-couleur-black" display="Long Pinches B1" xr:uid="{00000000-0004-0000-0B00-000062000000}"/>
    <hyperlink ref="D87" r:id="rId100" location="/48-couleur-black" display="Long Pinches B2" xr:uid="{00000000-0004-0000-0B00-000063000000}"/>
    <hyperlink ref="D88" r:id="rId101" location="/48-couleur-black" display="Long Pinches C1" xr:uid="{00000000-0004-0000-0B00-000064000000}"/>
    <hyperlink ref="D89" r:id="rId102" location="/48-couleur-black" display="Long Pinches C2" xr:uid="{00000000-0004-0000-0B00-000065000000}"/>
    <hyperlink ref="D51" r:id="rId103" location="/48-couleur-black" display="Funky Triangles A2" xr:uid="{00000000-0004-0000-0B00-000066000000}"/>
    <hyperlink ref="D59" r:id="rId104" location="/48-couleur-black" display="Funky Triangles C2" xr:uid="{00000000-0004-0000-0B00-000067000000}"/>
  </hyperlinks>
  <pageMargins left="0.7" right="0.7" top="0.75" bottom="0.75" header="0.511811023622047" footer="0.511811023622047"/>
  <pageSetup paperSize="9" orientation="portrait" horizontalDpi="300" verticalDpi="300" r:id="rId105"/>
  <drawing r:id="rId106"/>
  <legacyDrawing r:id="rId107"/>
  <mc:AlternateContent xmlns:mc="http://schemas.openxmlformats.org/markup-compatibility/2006">
    <mc:Choice Requires="x14">
      <controls>
        <mc:AlternateContent xmlns:mc="http://schemas.openxmlformats.org/markup-compatibility/2006">
          <mc:Choice Requires="x14">
            <control shapeId="23553" r:id="rId108" name="Check Box 1">
              <controlPr defaultSize="0" autoFill="0" autoLine="0" autoPict="0">
                <anchor moveWithCells="1">
                  <from>
                    <xdr:col>19</xdr:col>
                    <xdr:colOff>518160</xdr:colOff>
                    <xdr:row>22</xdr:row>
                    <xdr:rowOff>640080</xdr:rowOff>
                  </from>
                  <to>
                    <xdr:col>19</xdr:col>
                    <xdr:colOff>769620</xdr:colOff>
                    <xdr:row>24</xdr:row>
                    <xdr:rowOff>7620</xdr:rowOff>
                  </to>
                </anchor>
              </controlPr>
            </control>
          </mc:Choice>
        </mc:AlternateContent>
        <mc:AlternateContent xmlns:mc="http://schemas.openxmlformats.org/markup-compatibility/2006">
          <mc:Choice Requires="x14">
            <control shapeId="23554" r:id="rId109" name="Check Box 2">
              <controlPr defaultSize="0" autoFill="0" autoLine="0" autoPict="0">
                <anchor moveWithCells="1">
                  <from>
                    <xdr:col>19</xdr:col>
                    <xdr:colOff>518160</xdr:colOff>
                    <xdr:row>23</xdr:row>
                    <xdr:rowOff>228600</xdr:rowOff>
                  </from>
                  <to>
                    <xdr:col>19</xdr:col>
                    <xdr:colOff>769620</xdr:colOff>
                    <xdr:row>25</xdr:row>
                    <xdr:rowOff>30480</xdr:rowOff>
                  </to>
                </anchor>
              </controlPr>
            </control>
          </mc:Choice>
        </mc:AlternateContent>
        <mc:AlternateContent xmlns:mc="http://schemas.openxmlformats.org/markup-compatibility/2006">
          <mc:Choice Requires="x14">
            <control shapeId="23567" r:id="rId110" name="Check Box 15">
              <controlPr defaultSize="0" autoFill="0" autoLine="0" autoPict="0">
                <anchor moveWithCells="1">
                  <from>
                    <xdr:col>19</xdr:col>
                    <xdr:colOff>518160</xdr:colOff>
                    <xdr:row>24</xdr:row>
                    <xdr:rowOff>228600</xdr:rowOff>
                  </from>
                  <to>
                    <xdr:col>19</xdr:col>
                    <xdr:colOff>769620</xdr:colOff>
                    <xdr:row>26</xdr:row>
                    <xdr:rowOff>30480</xdr:rowOff>
                  </to>
                </anchor>
              </controlPr>
            </control>
          </mc:Choice>
        </mc:AlternateContent>
        <mc:AlternateContent xmlns:mc="http://schemas.openxmlformats.org/markup-compatibility/2006">
          <mc:Choice Requires="x14">
            <control shapeId="23568" r:id="rId111" name="Check Box 16">
              <controlPr defaultSize="0" autoFill="0" autoLine="0" autoPict="0">
                <anchor moveWithCells="1">
                  <from>
                    <xdr:col>19</xdr:col>
                    <xdr:colOff>518160</xdr:colOff>
                    <xdr:row>25</xdr:row>
                    <xdr:rowOff>228600</xdr:rowOff>
                  </from>
                  <to>
                    <xdr:col>19</xdr:col>
                    <xdr:colOff>769620</xdr:colOff>
                    <xdr:row>27</xdr:row>
                    <xdr:rowOff>30480</xdr:rowOff>
                  </to>
                </anchor>
              </controlPr>
            </control>
          </mc:Choice>
        </mc:AlternateContent>
        <mc:AlternateContent xmlns:mc="http://schemas.openxmlformats.org/markup-compatibility/2006">
          <mc:Choice Requires="x14">
            <control shapeId="23569" r:id="rId112" name="Check Box 17">
              <controlPr defaultSize="0" autoFill="0" autoLine="0" autoPict="0">
                <anchor moveWithCells="1">
                  <from>
                    <xdr:col>19</xdr:col>
                    <xdr:colOff>518160</xdr:colOff>
                    <xdr:row>26</xdr:row>
                    <xdr:rowOff>228600</xdr:rowOff>
                  </from>
                  <to>
                    <xdr:col>19</xdr:col>
                    <xdr:colOff>769620</xdr:colOff>
                    <xdr:row>28</xdr:row>
                    <xdr:rowOff>30480</xdr:rowOff>
                  </to>
                </anchor>
              </controlPr>
            </control>
          </mc:Choice>
        </mc:AlternateContent>
        <mc:AlternateContent xmlns:mc="http://schemas.openxmlformats.org/markup-compatibility/2006">
          <mc:Choice Requires="x14">
            <control shapeId="23579" r:id="rId113" name="Check Box 27">
              <controlPr defaultSize="0" autoFill="0" autoLine="0" autoPict="0">
                <anchor moveWithCells="1">
                  <from>
                    <xdr:col>19</xdr:col>
                    <xdr:colOff>518160</xdr:colOff>
                    <xdr:row>27</xdr:row>
                    <xdr:rowOff>228600</xdr:rowOff>
                  </from>
                  <to>
                    <xdr:col>19</xdr:col>
                    <xdr:colOff>769620</xdr:colOff>
                    <xdr:row>29</xdr:row>
                    <xdr:rowOff>30480</xdr:rowOff>
                  </to>
                </anchor>
              </controlPr>
            </control>
          </mc:Choice>
        </mc:AlternateContent>
        <mc:AlternateContent xmlns:mc="http://schemas.openxmlformats.org/markup-compatibility/2006">
          <mc:Choice Requires="x14">
            <control shapeId="23580" r:id="rId114" name="Check Box 28">
              <controlPr defaultSize="0" autoFill="0" autoLine="0" autoPict="0">
                <anchor moveWithCells="1">
                  <from>
                    <xdr:col>19</xdr:col>
                    <xdr:colOff>518160</xdr:colOff>
                    <xdr:row>28</xdr:row>
                    <xdr:rowOff>228600</xdr:rowOff>
                  </from>
                  <to>
                    <xdr:col>19</xdr:col>
                    <xdr:colOff>769620</xdr:colOff>
                    <xdr:row>30</xdr:row>
                    <xdr:rowOff>30480</xdr:rowOff>
                  </to>
                </anchor>
              </controlPr>
            </control>
          </mc:Choice>
        </mc:AlternateContent>
        <mc:AlternateContent xmlns:mc="http://schemas.openxmlformats.org/markup-compatibility/2006">
          <mc:Choice Requires="x14">
            <control shapeId="23581" r:id="rId115" name="Check Box 29">
              <controlPr defaultSize="0" autoFill="0" autoLine="0" autoPict="0">
                <anchor moveWithCells="1">
                  <from>
                    <xdr:col>19</xdr:col>
                    <xdr:colOff>518160</xdr:colOff>
                    <xdr:row>29</xdr:row>
                    <xdr:rowOff>228600</xdr:rowOff>
                  </from>
                  <to>
                    <xdr:col>19</xdr:col>
                    <xdr:colOff>769620</xdr:colOff>
                    <xdr:row>31</xdr:row>
                    <xdr:rowOff>30480</xdr:rowOff>
                  </to>
                </anchor>
              </controlPr>
            </control>
          </mc:Choice>
        </mc:AlternateContent>
        <mc:AlternateContent xmlns:mc="http://schemas.openxmlformats.org/markup-compatibility/2006">
          <mc:Choice Requires="x14">
            <control shapeId="23582" r:id="rId116" name="Check Box 30">
              <controlPr defaultSize="0" autoFill="0" autoLine="0" autoPict="0">
                <anchor moveWithCells="1">
                  <from>
                    <xdr:col>19</xdr:col>
                    <xdr:colOff>518160</xdr:colOff>
                    <xdr:row>30</xdr:row>
                    <xdr:rowOff>228600</xdr:rowOff>
                  </from>
                  <to>
                    <xdr:col>19</xdr:col>
                    <xdr:colOff>769620</xdr:colOff>
                    <xdr:row>32</xdr:row>
                    <xdr:rowOff>30480</xdr:rowOff>
                  </to>
                </anchor>
              </controlPr>
            </control>
          </mc:Choice>
        </mc:AlternateContent>
        <mc:AlternateContent xmlns:mc="http://schemas.openxmlformats.org/markup-compatibility/2006">
          <mc:Choice Requires="x14">
            <control shapeId="23583" r:id="rId117" name="Check Box 31">
              <controlPr defaultSize="0" autoFill="0" autoLine="0" autoPict="0">
                <anchor moveWithCells="1">
                  <from>
                    <xdr:col>19</xdr:col>
                    <xdr:colOff>518160</xdr:colOff>
                    <xdr:row>31</xdr:row>
                    <xdr:rowOff>228600</xdr:rowOff>
                  </from>
                  <to>
                    <xdr:col>19</xdr:col>
                    <xdr:colOff>769620</xdr:colOff>
                    <xdr:row>33</xdr:row>
                    <xdr:rowOff>30480</xdr:rowOff>
                  </to>
                </anchor>
              </controlPr>
            </control>
          </mc:Choice>
        </mc:AlternateContent>
        <mc:AlternateContent xmlns:mc="http://schemas.openxmlformats.org/markup-compatibility/2006">
          <mc:Choice Requires="x14">
            <control shapeId="23584" r:id="rId118" name="Check Box 32">
              <controlPr defaultSize="0" autoFill="0" autoLine="0" autoPict="0">
                <anchor moveWithCells="1">
                  <from>
                    <xdr:col>19</xdr:col>
                    <xdr:colOff>518160</xdr:colOff>
                    <xdr:row>32</xdr:row>
                    <xdr:rowOff>228600</xdr:rowOff>
                  </from>
                  <to>
                    <xdr:col>19</xdr:col>
                    <xdr:colOff>769620</xdr:colOff>
                    <xdr:row>34</xdr:row>
                    <xdr:rowOff>30480</xdr:rowOff>
                  </to>
                </anchor>
              </controlPr>
            </control>
          </mc:Choice>
        </mc:AlternateContent>
        <mc:AlternateContent xmlns:mc="http://schemas.openxmlformats.org/markup-compatibility/2006">
          <mc:Choice Requires="x14">
            <control shapeId="23585" r:id="rId119" name="Check Box 33">
              <controlPr defaultSize="0" autoFill="0" autoLine="0" autoPict="0">
                <anchor moveWithCells="1">
                  <from>
                    <xdr:col>19</xdr:col>
                    <xdr:colOff>518160</xdr:colOff>
                    <xdr:row>33</xdr:row>
                    <xdr:rowOff>228600</xdr:rowOff>
                  </from>
                  <to>
                    <xdr:col>19</xdr:col>
                    <xdr:colOff>769620</xdr:colOff>
                    <xdr:row>35</xdr:row>
                    <xdr:rowOff>30480</xdr:rowOff>
                  </to>
                </anchor>
              </controlPr>
            </control>
          </mc:Choice>
        </mc:AlternateContent>
        <mc:AlternateContent xmlns:mc="http://schemas.openxmlformats.org/markup-compatibility/2006">
          <mc:Choice Requires="x14">
            <control shapeId="23586" r:id="rId120" name="Check Box 34">
              <controlPr defaultSize="0" autoFill="0" autoLine="0" autoPict="0">
                <anchor moveWithCells="1">
                  <from>
                    <xdr:col>19</xdr:col>
                    <xdr:colOff>518160</xdr:colOff>
                    <xdr:row>34</xdr:row>
                    <xdr:rowOff>228600</xdr:rowOff>
                  </from>
                  <to>
                    <xdr:col>19</xdr:col>
                    <xdr:colOff>769620</xdr:colOff>
                    <xdr:row>36</xdr:row>
                    <xdr:rowOff>30480</xdr:rowOff>
                  </to>
                </anchor>
              </controlPr>
            </control>
          </mc:Choice>
        </mc:AlternateContent>
        <mc:AlternateContent xmlns:mc="http://schemas.openxmlformats.org/markup-compatibility/2006">
          <mc:Choice Requires="x14">
            <control shapeId="23587" r:id="rId121" name="Check Box 35">
              <controlPr defaultSize="0" autoFill="0" autoLine="0" autoPict="0">
                <anchor moveWithCells="1">
                  <from>
                    <xdr:col>19</xdr:col>
                    <xdr:colOff>518160</xdr:colOff>
                    <xdr:row>35</xdr:row>
                    <xdr:rowOff>228600</xdr:rowOff>
                  </from>
                  <to>
                    <xdr:col>19</xdr:col>
                    <xdr:colOff>769620</xdr:colOff>
                    <xdr:row>37</xdr:row>
                    <xdr:rowOff>30480</xdr:rowOff>
                  </to>
                </anchor>
              </controlPr>
            </control>
          </mc:Choice>
        </mc:AlternateContent>
      </controls>
    </mc:Choice>
  </mc:AlternateContent>
  <tableParts count="1">
    <tablePart r:id="rId12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7da5cd0-1f79-4baa-9e3d-9829eeb829e0">
      <Terms xmlns="http://schemas.microsoft.com/office/infopath/2007/PartnerControls"/>
    </lcf76f155ced4ddcb4097134ff3c332f>
    <TaxCatchAll xmlns="a503a852-6ac4-45f6-ab8e-7b080902422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B89C312F730348BAEC316436BDC68F" ma:contentTypeVersion="15" ma:contentTypeDescription="Crée un document." ma:contentTypeScope="" ma:versionID="74a70fa6846e6cfe7624a7013e190541">
  <xsd:schema xmlns:xsd="http://www.w3.org/2001/XMLSchema" xmlns:xs="http://www.w3.org/2001/XMLSchema" xmlns:p="http://schemas.microsoft.com/office/2006/metadata/properties" xmlns:ns2="a7da5cd0-1f79-4baa-9e3d-9829eeb829e0" xmlns:ns3="a503a852-6ac4-45f6-ab8e-7b0809024226" targetNamespace="http://schemas.microsoft.com/office/2006/metadata/properties" ma:root="true" ma:fieldsID="c4ee3f57ec70b99a2fb7ffc29fa644c3" ns2:_="" ns3:_="">
    <xsd:import namespace="a7da5cd0-1f79-4baa-9e3d-9829eeb829e0"/>
    <xsd:import namespace="a503a852-6ac4-45f6-ab8e-7b080902422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da5cd0-1f79-4baa-9e3d-9829eeb829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9fb8a836-765c-4bb3-bdaa-244324ec481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03a852-6ac4-45f6-ab8e-7b080902422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ab74a84-a044-47bc-9c5e-5c7ecfa7fc8e}" ma:internalName="TaxCatchAll" ma:showField="CatchAllData" ma:web="a503a852-6ac4-45f6-ab8e-7b0809024226">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60933E-747B-49BC-9479-CA48719BD9FC}">
  <ds:schemaRefs>
    <ds:schemaRef ds:uri="http://schemas.microsoft.com/office/2006/metadata/properties"/>
    <ds:schemaRef ds:uri="http://schemas.microsoft.com/office/infopath/2007/PartnerControls"/>
    <ds:schemaRef ds:uri="a7da5cd0-1f79-4baa-9e3d-9829eeb829e0"/>
    <ds:schemaRef ds:uri="a503a852-6ac4-45f6-ab8e-7b0809024226"/>
  </ds:schemaRefs>
</ds:datastoreItem>
</file>

<file path=customXml/itemProps2.xml><?xml version="1.0" encoding="utf-8"?>
<ds:datastoreItem xmlns:ds="http://schemas.openxmlformats.org/officeDocument/2006/customXml" ds:itemID="{923D04E0-8ABE-4396-8D73-2CB086B2E42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da5cd0-1f79-4baa-9e3d-9829eeb829e0"/>
    <ds:schemaRef ds:uri="a503a852-6ac4-45f6-ab8e-7b08090242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9A2E344-C6A2-4C88-9116-66D7F9DADD9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EAN</vt:lpstr>
      <vt:lpstr>🔒 IMPORT EBP - New</vt:lpstr>
      <vt:lpstr>Summary</vt:lpstr>
      <vt:lpstr>PU Holds</vt:lpstr>
      <vt:lpstr>PE Holds</vt:lpstr>
      <vt:lpstr>CX Form</vt:lpstr>
      <vt:lpstr>GRP Macros</vt:lpstr>
      <vt:lpstr>Kastline Form</vt:lpstr>
      <vt:lpstr>Wooden Volumes</vt:lpstr>
      <vt:lpstr>CST Form</vt:lpstr>
      <vt:lpstr>EP - Titan World League</vt:lpstr>
      <vt:lpstr>Accessories</vt:lpstr>
      <vt:lpstr>ASIA Prod. - PU</vt:lpstr>
      <vt:lpstr>Color Option</vt:lpstr>
      <vt:lpstr>BOLT PRICES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Simon</dc:creator>
  <cp:keywords/>
  <dc:description/>
  <cp:lastModifiedBy>Tomi P</cp:lastModifiedBy>
  <cp:revision>1</cp:revision>
  <dcterms:created xsi:type="dcterms:W3CDTF">2015-11-04T15:00:05Z</dcterms:created>
  <dcterms:modified xsi:type="dcterms:W3CDTF">2026-04-09T10:21:04Z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0x0101008DB89C312F730348BAEC316436BDC68F</vt:lpwstr>
  </property>
  <property fmtid="{D5CDD505-2E9C-101B-9397-08002B2CF9AE}" pid="3" name="MediaServiceImageTags">
    <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